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siness Files\CPUC\DEER\2016Update\ARP\2015OctVersion\"/>
    </mc:Choice>
  </mc:AlternateContent>
  <bookViews>
    <workbookView xWindow="0" yWindow="96" windowWidth="22980" windowHeight="9792"/>
  </bookViews>
  <sheets>
    <sheet name="Results 10-12" sheetId="4" r:id="rId1"/>
    <sheet name="Results 06-08" sheetId="5" r:id="rId2"/>
    <sheet name="Summary Graphs" sheetId="10" r:id="rId3"/>
    <sheet name="acquirer_analysis_dataset" sheetId="1" r:id="rId4"/>
    <sheet name="discarder_analysis_dataset" sheetId="2" r:id="rId5"/>
    <sheet name="participant_analysis_dataset" sheetId="3" r:id="rId6"/>
    <sheet name="NonPart0608 Data" sheetId="6" r:id="rId7"/>
    <sheet name="Part0608 2008 Data" sheetId="7" r:id="rId8"/>
    <sheet name="Part0608 2009 Data" sheetId="8" r:id="rId9"/>
    <sheet name="AllPart Data" sheetId="9" r:id="rId10"/>
  </sheets>
  <definedNames>
    <definedName name="_xlnm._FilterDatabase" localSheetId="3" hidden="1">acquirer_analysis_dataset!$A$36:$FE$558</definedName>
    <definedName name="_xlnm._FilterDatabase" localSheetId="4" hidden="1">discarder_analysis_dataset!$A$17:$FS$597</definedName>
    <definedName name="_xlnm._FilterDatabase" localSheetId="5" hidden="1">participant_analysis_dataset!$A$23:$HJ$1251</definedName>
    <definedName name="df">'Results 06-08'!$B$8</definedName>
    <definedName name="t.Acquires">acquirer_analysis_dataset!$ET$565:$FC$786</definedName>
    <definedName name="t.AllPartData">'AllPart Data'!$B$4:$K$83</definedName>
    <definedName name="t.NonPartData">'NonPart0608 Data'!$O$1407:$X$1486</definedName>
    <definedName name="t.NonparticipantDiscards">discarder_analysis_dataset!$ET$390:$FC$624</definedName>
    <definedName name="t.Part2008Data">'Part0608 2008 Data'!$RH$734:$RQ$813</definedName>
    <definedName name="t.Part2009Data">'Part0608 2009 Data'!$RL$717:$RU$796</definedName>
    <definedName name="t.ParticipantAcquirer">participant_analysis_dataset!$HN$1257:$HW$1392</definedName>
    <definedName name="t.ParticipantDiscards">participant_analysis_dataset!$HC$1257:$HL$1500</definedName>
  </definedNames>
  <calcPr calcId="152511"/>
</workbook>
</file>

<file path=xl/calcChain.xml><?xml version="1.0" encoding="utf-8"?>
<calcChain xmlns="http://schemas.openxmlformats.org/spreadsheetml/2006/main">
  <c r="FI576" i="1" l="1"/>
  <c r="FJ576" i="1" s="1"/>
  <c r="FG576" i="1"/>
  <c r="FE576" i="1"/>
  <c r="FH576" i="1" l="1"/>
  <c r="FD576" i="1"/>
  <c r="FE581" i="1"/>
  <c r="FE577" i="1"/>
  <c r="FE578" i="1"/>
  <c r="FE579" i="1"/>
  <c r="FE580" i="1"/>
  <c r="FE573" i="1"/>
  <c r="FG581" i="1"/>
  <c r="FF581" i="1"/>
  <c r="FF580" i="1"/>
  <c r="FG580" i="1"/>
  <c r="FF579" i="1"/>
  <c r="FG579" i="1"/>
  <c r="FF578" i="1"/>
  <c r="FG578" i="1"/>
  <c r="FF577" i="1"/>
  <c r="FG577" i="1"/>
  <c r="FF576" i="1"/>
  <c r="B83" i="9" l="1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RL796" i="8"/>
  <c r="RL795" i="8"/>
  <c r="RL794" i="8"/>
  <c r="RL793" i="8"/>
  <c r="RL792" i="8"/>
  <c r="RL791" i="8"/>
  <c r="RL790" i="8"/>
  <c r="RL789" i="8"/>
  <c r="RL788" i="8"/>
  <c r="RL787" i="8"/>
  <c r="RL786" i="8"/>
  <c r="RL785" i="8"/>
  <c r="RL784" i="8"/>
  <c r="RL783" i="8"/>
  <c r="RL782" i="8"/>
  <c r="RL781" i="8"/>
  <c r="RL780" i="8"/>
  <c r="RL779" i="8"/>
  <c r="RL778" i="8"/>
  <c r="RL777" i="8"/>
  <c r="RL776" i="8"/>
  <c r="RL775" i="8"/>
  <c r="RL774" i="8"/>
  <c r="RL773" i="8"/>
  <c r="RL772" i="8"/>
  <c r="RL771" i="8"/>
  <c r="RL770" i="8"/>
  <c r="RL769" i="8"/>
  <c r="RL768" i="8"/>
  <c r="RL767" i="8"/>
  <c r="RL766" i="8"/>
  <c r="RL765" i="8"/>
  <c r="RL764" i="8"/>
  <c r="RL763" i="8"/>
  <c r="RL762" i="8"/>
  <c r="RL761" i="8"/>
  <c r="RL760" i="8"/>
  <c r="RL759" i="8"/>
  <c r="RL758" i="8"/>
  <c r="RL757" i="8"/>
  <c r="RL756" i="8"/>
  <c r="RL755" i="8"/>
  <c r="RL754" i="8"/>
  <c r="RL753" i="8"/>
  <c r="RL752" i="8"/>
  <c r="RL751" i="8"/>
  <c r="RL750" i="8"/>
  <c r="RL749" i="8"/>
  <c r="RL748" i="8"/>
  <c r="RL747" i="8"/>
  <c r="RL746" i="8"/>
  <c r="RL745" i="8"/>
  <c r="RL744" i="8"/>
  <c r="RL743" i="8"/>
  <c r="RL742" i="8"/>
  <c r="RL741" i="8"/>
  <c r="RY712" i="8"/>
  <c r="RV712" i="8"/>
  <c r="RY711" i="8"/>
  <c r="RV711" i="8"/>
  <c r="RY710" i="8"/>
  <c r="RV710" i="8"/>
  <c r="RY709" i="8"/>
  <c r="RV709" i="8"/>
  <c r="RY708" i="8"/>
  <c r="RV708" i="8"/>
  <c r="RY707" i="8"/>
  <c r="RV707" i="8"/>
  <c r="RY706" i="8"/>
  <c r="RV706" i="8"/>
  <c r="RY705" i="8"/>
  <c r="RV705" i="8"/>
  <c r="RY704" i="8"/>
  <c r="RV704" i="8"/>
  <c r="RY703" i="8"/>
  <c r="RV703" i="8"/>
  <c r="RY702" i="8"/>
  <c r="RV702" i="8"/>
  <c r="RY701" i="8"/>
  <c r="RV701" i="8"/>
  <c r="RY700" i="8"/>
  <c r="RV700" i="8"/>
  <c r="RY699" i="8"/>
  <c r="RV699" i="8"/>
  <c r="RY698" i="8"/>
  <c r="RV698" i="8"/>
  <c r="RY697" i="8"/>
  <c r="RV697" i="8"/>
  <c r="RY696" i="8"/>
  <c r="RV696" i="8"/>
  <c r="RY695" i="8"/>
  <c r="RV695" i="8"/>
  <c r="RY694" i="8"/>
  <c r="RV694" i="8"/>
  <c r="RY693" i="8"/>
  <c r="RV693" i="8"/>
  <c r="RY692" i="8"/>
  <c r="RV692" i="8"/>
  <c r="RY691" i="8"/>
  <c r="RV691" i="8"/>
  <c r="RY690" i="8"/>
  <c r="RV690" i="8"/>
  <c r="RY689" i="8"/>
  <c r="RV689" i="8"/>
  <c r="RY688" i="8"/>
  <c r="RV688" i="8"/>
  <c r="RY687" i="8"/>
  <c r="RV687" i="8"/>
  <c r="RY686" i="8"/>
  <c r="RV686" i="8"/>
  <c r="RY685" i="8"/>
  <c r="RV685" i="8"/>
  <c r="RY684" i="8"/>
  <c r="RV684" i="8"/>
  <c r="RY683" i="8"/>
  <c r="RV683" i="8"/>
  <c r="RY682" i="8"/>
  <c r="RV682" i="8"/>
  <c r="RY681" i="8"/>
  <c r="RV681" i="8"/>
  <c r="RY680" i="8"/>
  <c r="RV680" i="8"/>
  <c r="RY679" i="8"/>
  <c r="RV679" i="8"/>
  <c r="RY678" i="8"/>
  <c r="RV678" i="8"/>
  <c r="RY677" i="8"/>
  <c r="RV677" i="8"/>
  <c r="RY676" i="8"/>
  <c r="RV676" i="8"/>
  <c r="RY675" i="8"/>
  <c r="RV675" i="8"/>
  <c r="RY674" i="8"/>
  <c r="RV674" i="8"/>
  <c r="RY673" i="8"/>
  <c r="RV673" i="8"/>
  <c r="RY672" i="8"/>
  <c r="RV672" i="8"/>
  <c r="RY671" i="8"/>
  <c r="RV671" i="8"/>
  <c r="RY670" i="8"/>
  <c r="RV670" i="8"/>
  <c r="RY669" i="8"/>
  <c r="RV669" i="8"/>
  <c r="RY668" i="8"/>
  <c r="RV668" i="8"/>
  <c r="RY667" i="8"/>
  <c r="RV667" i="8"/>
  <c r="RY666" i="8"/>
  <c r="RV666" i="8"/>
  <c r="RY665" i="8"/>
  <c r="RV665" i="8"/>
  <c r="RY664" i="8"/>
  <c r="RV664" i="8"/>
  <c r="RY663" i="8"/>
  <c r="RV663" i="8"/>
  <c r="RY662" i="8"/>
  <c r="RV662" i="8"/>
  <c r="RY661" i="8"/>
  <c r="RV661" i="8"/>
  <c r="RY660" i="8"/>
  <c r="RV660" i="8"/>
  <c r="RY659" i="8"/>
  <c r="RV659" i="8"/>
  <c r="RY658" i="8"/>
  <c r="RV658" i="8"/>
  <c r="RY657" i="8"/>
  <c r="RV657" i="8"/>
  <c r="RY656" i="8"/>
  <c r="RV656" i="8"/>
  <c r="RY655" i="8"/>
  <c r="RV655" i="8"/>
  <c r="RY654" i="8"/>
  <c r="RV654" i="8"/>
  <c r="RY653" i="8"/>
  <c r="RV653" i="8"/>
  <c r="RY652" i="8"/>
  <c r="RV652" i="8"/>
  <c r="RY651" i="8"/>
  <c r="RV651" i="8"/>
  <c r="RY650" i="8"/>
  <c r="RV650" i="8"/>
  <c r="RY649" i="8"/>
  <c r="RV649" i="8"/>
  <c r="RY648" i="8"/>
  <c r="RV648" i="8"/>
  <c r="RY647" i="8"/>
  <c r="RV647" i="8"/>
  <c r="RY646" i="8"/>
  <c r="RV646" i="8"/>
  <c r="RY645" i="8"/>
  <c r="RV645" i="8"/>
  <c r="RY644" i="8"/>
  <c r="RV644" i="8"/>
  <c r="RY643" i="8"/>
  <c r="RV643" i="8"/>
  <c r="RY642" i="8"/>
  <c r="RV642" i="8"/>
  <c r="RY641" i="8"/>
  <c r="RV641" i="8"/>
  <c r="RY640" i="8"/>
  <c r="RV640" i="8"/>
  <c r="RY639" i="8"/>
  <c r="RV639" i="8"/>
  <c r="RY638" i="8"/>
  <c r="RV638" i="8"/>
  <c r="RY637" i="8"/>
  <c r="RV637" i="8"/>
  <c r="RY636" i="8"/>
  <c r="RV636" i="8"/>
  <c r="RY635" i="8"/>
  <c r="RV635" i="8"/>
  <c r="RY634" i="8"/>
  <c r="RV634" i="8"/>
  <c r="RY633" i="8"/>
  <c r="RV633" i="8"/>
  <c r="RY632" i="8"/>
  <c r="RV632" i="8"/>
  <c r="RY631" i="8"/>
  <c r="RV631" i="8"/>
  <c r="RY630" i="8"/>
  <c r="RV630" i="8"/>
  <c r="RY629" i="8"/>
  <c r="RV629" i="8"/>
  <c r="RY628" i="8"/>
  <c r="RV628" i="8"/>
  <c r="RY627" i="8"/>
  <c r="RV627" i="8"/>
  <c r="RY626" i="8"/>
  <c r="RV626" i="8"/>
  <c r="RY625" i="8"/>
  <c r="RV625" i="8"/>
  <c r="RY624" i="8"/>
  <c r="RV624" i="8"/>
  <c r="RY623" i="8"/>
  <c r="RV623" i="8"/>
  <c r="RY622" i="8"/>
  <c r="RV622" i="8"/>
  <c r="RY621" i="8"/>
  <c r="RV621" i="8"/>
  <c r="RY620" i="8"/>
  <c r="RV620" i="8"/>
  <c r="RY619" i="8"/>
  <c r="RV619" i="8"/>
  <c r="RY618" i="8"/>
  <c r="RV618" i="8"/>
  <c r="RY617" i="8"/>
  <c r="RV617" i="8"/>
  <c r="RY616" i="8"/>
  <c r="RV616" i="8"/>
  <c r="RY615" i="8"/>
  <c r="RV615" i="8"/>
  <c r="RY614" i="8"/>
  <c r="RV614" i="8"/>
  <c r="RY613" i="8"/>
  <c r="RV613" i="8"/>
  <c r="RY612" i="8"/>
  <c r="RV612" i="8"/>
  <c r="RY611" i="8"/>
  <c r="RV611" i="8"/>
  <c r="RY610" i="8"/>
  <c r="RV610" i="8"/>
  <c r="RY609" i="8"/>
  <c r="RV609" i="8"/>
  <c r="RY608" i="8"/>
  <c r="RV608" i="8"/>
  <c r="RY607" i="8"/>
  <c r="RV607" i="8"/>
  <c r="RY606" i="8"/>
  <c r="RV606" i="8"/>
  <c r="RY605" i="8"/>
  <c r="RV605" i="8"/>
  <c r="RY604" i="8"/>
  <c r="RV604" i="8"/>
  <c r="RY603" i="8"/>
  <c r="RV603" i="8"/>
  <c r="RY602" i="8"/>
  <c r="RV602" i="8"/>
  <c r="RY601" i="8"/>
  <c r="RV601" i="8"/>
  <c r="RY600" i="8"/>
  <c r="RV600" i="8"/>
  <c r="RY599" i="8"/>
  <c r="RV599" i="8"/>
  <c r="RY598" i="8"/>
  <c r="RV598" i="8"/>
  <c r="RY597" i="8"/>
  <c r="RV597" i="8"/>
  <c r="RY596" i="8"/>
  <c r="RV596" i="8"/>
  <c r="RY595" i="8"/>
  <c r="RV595" i="8"/>
  <c r="RY594" i="8"/>
  <c r="RV594" i="8"/>
  <c r="RY593" i="8"/>
  <c r="RV593" i="8"/>
  <c r="RY592" i="8"/>
  <c r="RV592" i="8"/>
  <c r="RY591" i="8"/>
  <c r="RV591" i="8"/>
  <c r="RY590" i="8"/>
  <c r="RV590" i="8"/>
  <c r="RY589" i="8"/>
  <c r="RV589" i="8"/>
  <c r="RY588" i="8"/>
  <c r="RV588" i="8"/>
  <c r="RY587" i="8"/>
  <c r="RV587" i="8"/>
  <c r="RY586" i="8"/>
  <c r="RV586" i="8"/>
  <c r="RY585" i="8"/>
  <c r="RV585" i="8"/>
  <c r="RY584" i="8"/>
  <c r="RV584" i="8"/>
  <c r="RY583" i="8"/>
  <c r="RV583" i="8"/>
  <c r="RY582" i="8"/>
  <c r="RV582" i="8"/>
  <c r="RY581" i="8"/>
  <c r="RV581" i="8"/>
  <c r="RY580" i="8"/>
  <c r="RV580" i="8"/>
  <c r="RY579" i="8"/>
  <c r="RV579" i="8"/>
  <c r="RY578" i="8"/>
  <c r="RV578" i="8"/>
  <c r="RY577" i="8"/>
  <c r="RV577" i="8"/>
  <c r="RY576" i="8"/>
  <c r="RV576" i="8"/>
  <c r="RY575" i="8"/>
  <c r="RV575" i="8"/>
  <c r="RY574" i="8"/>
  <c r="RV574" i="8"/>
  <c r="RY573" i="8"/>
  <c r="RV573" i="8"/>
  <c r="RY572" i="8"/>
  <c r="RV572" i="8"/>
  <c r="RY571" i="8"/>
  <c r="RV571" i="8"/>
  <c r="RY570" i="8"/>
  <c r="RV570" i="8"/>
  <c r="RY569" i="8"/>
  <c r="RV569" i="8"/>
  <c r="RY568" i="8"/>
  <c r="RV568" i="8"/>
  <c r="RY567" i="8"/>
  <c r="RV567" i="8"/>
  <c r="RY566" i="8"/>
  <c r="RV566" i="8"/>
  <c r="RY565" i="8"/>
  <c r="RV565" i="8"/>
  <c r="RY564" i="8"/>
  <c r="RV564" i="8"/>
  <c r="RY563" i="8"/>
  <c r="RV563" i="8"/>
  <c r="RY562" i="8"/>
  <c r="RV562" i="8"/>
  <c r="RY561" i="8"/>
  <c r="RV561" i="8"/>
  <c r="RY560" i="8"/>
  <c r="RV560" i="8"/>
  <c r="RY559" i="8"/>
  <c r="RV559" i="8"/>
  <c r="RY558" i="8"/>
  <c r="RV558" i="8"/>
  <c r="RY557" i="8"/>
  <c r="RV557" i="8"/>
  <c r="RY556" i="8"/>
  <c r="RV556" i="8"/>
  <c r="RY555" i="8"/>
  <c r="RV555" i="8"/>
  <c r="RY554" i="8"/>
  <c r="RV554" i="8"/>
  <c r="RY553" i="8"/>
  <c r="RV553" i="8"/>
  <c r="RY552" i="8"/>
  <c r="RV552" i="8"/>
  <c r="RY551" i="8"/>
  <c r="RV551" i="8"/>
  <c r="RY550" i="8"/>
  <c r="RV550" i="8"/>
  <c r="RY549" i="8"/>
  <c r="RV549" i="8"/>
  <c r="RY548" i="8"/>
  <c r="RV548" i="8"/>
  <c r="RY547" i="8"/>
  <c r="RV547" i="8"/>
  <c r="RY546" i="8"/>
  <c r="RV546" i="8"/>
  <c r="RY545" i="8"/>
  <c r="RV545" i="8"/>
  <c r="RY544" i="8"/>
  <c r="RV544" i="8"/>
  <c r="RY543" i="8"/>
  <c r="RV543" i="8"/>
  <c r="RY542" i="8"/>
  <c r="RV542" i="8"/>
  <c r="RY541" i="8"/>
  <c r="RV541" i="8"/>
  <c r="RY540" i="8"/>
  <c r="RV540" i="8"/>
  <c r="RY539" i="8"/>
  <c r="RV539" i="8"/>
  <c r="RY538" i="8"/>
  <c r="RV538" i="8"/>
  <c r="RY537" i="8"/>
  <c r="RV537" i="8"/>
  <c r="RY536" i="8"/>
  <c r="RV536" i="8"/>
  <c r="RY535" i="8"/>
  <c r="RV535" i="8"/>
  <c r="RY534" i="8"/>
  <c r="RV534" i="8"/>
  <c r="RY533" i="8"/>
  <c r="RV533" i="8"/>
  <c r="RY532" i="8"/>
  <c r="RV532" i="8"/>
  <c r="RY531" i="8"/>
  <c r="RV531" i="8"/>
  <c r="RY530" i="8"/>
  <c r="RV530" i="8"/>
  <c r="RY529" i="8"/>
  <c r="RV529" i="8"/>
  <c r="RY528" i="8"/>
  <c r="RV528" i="8"/>
  <c r="RY527" i="8"/>
  <c r="RV527" i="8"/>
  <c r="RY526" i="8"/>
  <c r="RV526" i="8"/>
  <c r="RY525" i="8"/>
  <c r="RV525" i="8"/>
  <c r="RY524" i="8"/>
  <c r="RV524" i="8"/>
  <c r="RY523" i="8"/>
  <c r="RV523" i="8"/>
  <c r="RY522" i="8"/>
  <c r="RV522" i="8"/>
  <c r="RY521" i="8"/>
  <c r="RV521" i="8"/>
  <c r="RY520" i="8"/>
  <c r="RV520" i="8"/>
  <c r="RY519" i="8"/>
  <c r="RV519" i="8"/>
  <c r="RY518" i="8"/>
  <c r="RV518" i="8"/>
  <c r="RY517" i="8"/>
  <c r="RV517" i="8"/>
  <c r="RY516" i="8"/>
  <c r="RV516" i="8"/>
  <c r="RY515" i="8"/>
  <c r="RV515" i="8"/>
  <c r="RY514" i="8"/>
  <c r="RV514" i="8"/>
  <c r="RY513" i="8"/>
  <c r="RV513" i="8"/>
  <c r="RY512" i="8"/>
  <c r="RV512" i="8"/>
  <c r="RY511" i="8"/>
  <c r="RV511" i="8"/>
  <c r="RY510" i="8"/>
  <c r="RV510" i="8"/>
  <c r="RY509" i="8"/>
  <c r="RV509" i="8"/>
  <c r="RY508" i="8"/>
  <c r="RV508" i="8"/>
  <c r="RY507" i="8"/>
  <c r="RV507" i="8"/>
  <c r="RY506" i="8"/>
  <c r="RV506" i="8"/>
  <c r="RY505" i="8"/>
  <c r="RV505" i="8"/>
  <c r="RY504" i="8"/>
  <c r="RV504" i="8"/>
  <c r="RY503" i="8"/>
  <c r="RV503" i="8"/>
  <c r="RY502" i="8"/>
  <c r="RV502" i="8"/>
  <c r="RY501" i="8"/>
  <c r="RV501" i="8"/>
  <c r="RY500" i="8"/>
  <c r="RV500" i="8"/>
  <c r="RY499" i="8"/>
  <c r="RV499" i="8"/>
  <c r="RY498" i="8"/>
  <c r="RV498" i="8"/>
  <c r="RY497" i="8"/>
  <c r="RV497" i="8"/>
  <c r="RY496" i="8"/>
  <c r="RV496" i="8"/>
  <c r="RY495" i="8"/>
  <c r="RV495" i="8"/>
  <c r="RY494" i="8"/>
  <c r="RV494" i="8"/>
  <c r="RY493" i="8"/>
  <c r="RV493" i="8"/>
  <c r="RY492" i="8"/>
  <c r="RV492" i="8"/>
  <c r="RY491" i="8"/>
  <c r="RV491" i="8"/>
  <c r="RY490" i="8"/>
  <c r="RV490" i="8"/>
  <c r="RY489" i="8"/>
  <c r="RV489" i="8"/>
  <c r="RY488" i="8"/>
  <c r="RV488" i="8"/>
  <c r="RY487" i="8"/>
  <c r="RV487" i="8"/>
  <c r="RY486" i="8"/>
  <c r="RV486" i="8"/>
  <c r="RY485" i="8"/>
  <c r="RV485" i="8"/>
  <c r="RY484" i="8"/>
  <c r="RV484" i="8"/>
  <c r="RY483" i="8"/>
  <c r="RV483" i="8"/>
  <c r="RY482" i="8"/>
  <c r="RV482" i="8"/>
  <c r="RY481" i="8"/>
  <c r="RV481" i="8"/>
  <c r="RY480" i="8"/>
  <c r="RV480" i="8"/>
  <c r="RY479" i="8"/>
  <c r="RV479" i="8"/>
  <c r="RY478" i="8"/>
  <c r="RV478" i="8"/>
  <c r="RY477" i="8"/>
  <c r="RV477" i="8"/>
  <c r="RY476" i="8"/>
  <c r="RV476" i="8"/>
  <c r="RY475" i="8"/>
  <c r="RV475" i="8"/>
  <c r="RY474" i="8"/>
  <c r="RV474" i="8"/>
  <c r="RY473" i="8"/>
  <c r="RV473" i="8"/>
  <c r="RY472" i="8"/>
  <c r="RV472" i="8"/>
  <c r="RY471" i="8"/>
  <c r="RV471" i="8"/>
  <c r="RY470" i="8"/>
  <c r="RV470" i="8"/>
  <c r="RY469" i="8"/>
  <c r="RV469" i="8"/>
  <c r="RY468" i="8"/>
  <c r="RV468" i="8"/>
  <c r="RY467" i="8"/>
  <c r="RV467" i="8"/>
  <c r="RY466" i="8"/>
  <c r="RV466" i="8"/>
  <c r="RY465" i="8"/>
  <c r="RV465" i="8"/>
  <c r="RY464" i="8"/>
  <c r="RV464" i="8"/>
  <c r="RY463" i="8"/>
  <c r="RV463" i="8"/>
  <c r="RY462" i="8"/>
  <c r="RV462" i="8"/>
  <c r="RY461" i="8"/>
  <c r="RV461" i="8"/>
  <c r="RY460" i="8"/>
  <c r="RV460" i="8"/>
  <c r="RY459" i="8"/>
  <c r="RV459" i="8"/>
  <c r="RY458" i="8"/>
  <c r="RV458" i="8"/>
  <c r="RY457" i="8"/>
  <c r="RV457" i="8"/>
  <c r="RY456" i="8"/>
  <c r="RV456" i="8"/>
  <c r="RY455" i="8"/>
  <c r="RV455" i="8"/>
  <c r="RY454" i="8"/>
  <c r="RV454" i="8"/>
  <c r="RY453" i="8"/>
  <c r="RV453" i="8"/>
  <c r="RY452" i="8"/>
  <c r="RV452" i="8"/>
  <c r="RY451" i="8"/>
  <c r="RV451" i="8"/>
  <c r="RY450" i="8"/>
  <c r="RV450" i="8"/>
  <c r="RY449" i="8"/>
  <c r="RV449" i="8"/>
  <c r="RY448" i="8"/>
  <c r="RV448" i="8"/>
  <c r="RY447" i="8"/>
  <c r="RV447" i="8"/>
  <c r="RY446" i="8"/>
  <c r="RV446" i="8"/>
  <c r="RY445" i="8"/>
  <c r="RV445" i="8"/>
  <c r="RY444" i="8"/>
  <c r="RV444" i="8"/>
  <c r="RY443" i="8"/>
  <c r="RV443" i="8"/>
  <c r="RY442" i="8"/>
  <c r="RV442" i="8"/>
  <c r="RY441" i="8"/>
  <c r="RV441" i="8"/>
  <c r="RY440" i="8"/>
  <c r="RV440" i="8"/>
  <c r="RY439" i="8"/>
  <c r="RV439" i="8"/>
  <c r="RY438" i="8"/>
  <c r="RV438" i="8"/>
  <c r="RY437" i="8"/>
  <c r="RV437" i="8"/>
  <c r="RY436" i="8"/>
  <c r="RV436" i="8"/>
  <c r="RY435" i="8"/>
  <c r="RV435" i="8"/>
  <c r="RY434" i="8"/>
  <c r="RV434" i="8"/>
  <c r="RY433" i="8"/>
  <c r="RV433" i="8"/>
  <c r="RY432" i="8"/>
  <c r="RV432" i="8"/>
  <c r="RY431" i="8"/>
  <c r="RV431" i="8"/>
  <c r="RY430" i="8"/>
  <c r="RV430" i="8"/>
  <c r="RY429" i="8"/>
  <c r="RV429" i="8"/>
  <c r="RY428" i="8"/>
  <c r="RV428" i="8"/>
  <c r="RY427" i="8"/>
  <c r="RV427" i="8"/>
  <c r="RY426" i="8"/>
  <c r="RV426" i="8"/>
  <c r="RY425" i="8"/>
  <c r="RV425" i="8"/>
  <c r="RY424" i="8"/>
  <c r="RV424" i="8"/>
  <c r="RY423" i="8"/>
  <c r="RV423" i="8"/>
  <c r="RY422" i="8"/>
  <c r="RV422" i="8"/>
  <c r="RY421" i="8"/>
  <c r="RV421" i="8"/>
  <c r="RY420" i="8"/>
  <c r="RV420" i="8"/>
  <c r="RY419" i="8"/>
  <c r="RV419" i="8"/>
  <c r="RY418" i="8"/>
  <c r="RV418" i="8"/>
  <c r="RY417" i="8"/>
  <c r="RV417" i="8"/>
  <c r="RY416" i="8"/>
  <c r="RV416" i="8"/>
  <c r="RY415" i="8"/>
  <c r="RV415" i="8"/>
  <c r="RY414" i="8"/>
  <c r="RV414" i="8"/>
  <c r="RY413" i="8"/>
  <c r="RV413" i="8"/>
  <c r="RY412" i="8"/>
  <c r="RV412" i="8"/>
  <c r="RY411" i="8"/>
  <c r="RV411" i="8"/>
  <c r="RY410" i="8"/>
  <c r="RV410" i="8"/>
  <c r="RY409" i="8"/>
  <c r="RV409" i="8"/>
  <c r="RY408" i="8"/>
  <c r="RV408" i="8"/>
  <c r="RY407" i="8"/>
  <c r="RV407" i="8"/>
  <c r="RY406" i="8"/>
  <c r="RV406" i="8"/>
  <c r="RY405" i="8"/>
  <c r="RV405" i="8"/>
  <c r="RY404" i="8"/>
  <c r="RV404" i="8"/>
  <c r="RY403" i="8"/>
  <c r="RV403" i="8"/>
  <c r="RY402" i="8"/>
  <c r="RV402" i="8"/>
  <c r="RY401" i="8"/>
  <c r="RV401" i="8"/>
  <c r="RY400" i="8"/>
  <c r="RV400" i="8"/>
  <c r="RY399" i="8"/>
  <c r="RV399" i="8"/>
  <c r="RY398" i="8"/>
  <c r="RV398" i="8"/>
  <c r="RY397" i="8"/>
  <c r="RV397" i="8"/>
  <c r="RY396" i="8"/>
  <c r="RV396" i="8"/>
  <c r="RY395" i="8"/>
  <c r="RV395" i="8"/>
  <c r="RY394" i="8"/>
  <c r="RV394" i="8"/>
  <c r="RY393" i="8"/>
  <c r="RV393" i="8"/>
  <c r="RY392" i="8"/>
  <c r="RV392" i="8"/>
  <c r="RY391" i="8"/>
  <c r="RV391" i="8"/>
  <c r="RY390" i="8"/>
  <c r="RV390" i="8"/>
  <c r="RY389" i="8"/>
  <c r="RV389" i="8"/>
  <c r="RY388" i="8"/>
  <c r="RV388" i="8"/>
  <c r="RY387" i="8"/>
  <c r="RV387" i="8"/>
  <c r="RY386" i="8"/>
  <c r="RV386" i="8"/>
  <c r="RY385" i="8"/>
  <c r="RV385" i="8"/>
  <c r="RY384" i="8"/>
  <c r="RV384" i="8"/>
  <c r="RY383" i="8"/>
  <c r="RV383" i="8"/>
  <c r="RY382" i="8"/>
  <c r="RV382" i="8"/>
  <c r="RY381" i="8"/>
  <c r="RV381" i="8"/>
  <c r="RY380" i="8"/>
  <c r="RV380" i="8"/>
  <c r="RY379" i="8"/>
  <c r="RV379" i="8"/>
  <c r="RY378" i="8"/>
  <c r="RV378" i="8"/>
  <c r="RY377" i="8"/>
  <c r="RV377" i="8"/>
  <c r="RY376" i="8"/>
  <c r="RV376" i="8"/>
  <c r="RY375" i="8"/>
  <c r="RV375" i="8"/>
  <c r="RY374" i="8"/>
  <c r="RV374" i="8"/>
  <c r="RY373" i="8"/>
  <c r="RV373" i="8"/>
  <c r="RY372" i="8"/>
  <c r="RV372" i="8"/>
  <c r="RY371" i="8"/>
  <c r="RV371" i="8"/>
  <c r="RY370" i="8"/>
  <c r="RV370" i="8"/>
  <c r="RY369" i="8"/>
  <c r="RV369" i="8"/>
  <c r="RY368" i="8"/>
  <c r="RV368" i="8"/>
  <c r="RY367" i="8"/>
  <c r="RV367" i="8"/>
  <c r="RY366" i="8"/>
  <c r="RV366" i="8"/>
  <c r="RY365" i="8"/>
  <c r="RV365" i="8"/>
  <c r="RY364" i="8"/>
  <c r="RV364" i="8"/>
  <c r="RY363" i="8"/>
  <c r="RV363" i="8"/>
  <c r="RY362" i="8"/>
  <c r="RV362" i="8"/>
  <c r="RY361" i="8"/>
  <c r="RV361" i="8"/>
  <c r="RY360" i="8"/>
  <c r="RV360" i="8"/>
  <c r="RY359" i="8"/>
  <c r="RV359" i="8"/>
  <c r="RY358" i="8"/>
  <c r="RV358" i="8"/>
  <c r="RY357" i="8"/>
  <c r="RV357" i="8"/>
  <c r="RY356" i="8"/>
  <c r="RV356" i="8"/>
  <c r="RY355" i="8"/>
  <c r="RV355" i="8"/>
  <c r="RY354" i="8"/>
  <c r="RV354" i="8"/>
  <c r="RY353" i="8"/>
  <c r="RV353" i="8"/>
  <c r="RY352" i="8"/>
  <c r="RV352" i="8"/>
  <c r="RY351" i="8"/>
  <c r="RV351" i="8"/>
  <c r="RY350" i="8"/>
  <c r="RV350" i="8"/>
  <c r="RY349" i="8"/>
  <c r="RV349" i="8"/>
  <c r="RY348" i="8"/>
  <c r="RV348" i="8"/>
  <c r="RY347" i="8"/>
  <c r="RV347" i="8"/>
  <c r="RY346" i="8"/>
  <c r="RV346" i="8"/>
  <c r="RY345" i="8"/>
  <c r="RV345" i="8"/>
  <c r="RY344" i="8"/>
  <c r="RV344" i="8"/>
  <c r="RY343" i="8"/>
  <c r="RV343" i="8"/>
  <c r="RY342" i="8"/>
  <c r="RV342" i="8"/>
  <c r="RY341" i="8"/>
  <c r="RV341" i="8"/>
  <c r="RY340" i="8"/>
  <c r="RV340" i="8"/>
  <c r="RY339" i="8"/>
  <c r="RV339" i="8"/>
  <c r="RY338" i="8"/>
  <c r="RV338" i="8"/>
  <c r="RY337" i="8"/>
  <c r="RV337" i="8"/>
  <c r="RY336" i="8"/>
  <c r="RV336" i="8"/>
  <c r="RY335" i="8"/>
  <c r="RV335" i="8"/>
  <c r="RY334" i="8"/>
  <c r="RV334" i="8"/>
  <c r="RY333" i="8"/>
  <c r="RV333" i="8"/>
  <c r="RY332" i="8"/>
  <c r="RV332" i="8"/>
  <c r="RY331" i="8"/>
  <c r="RV331" i="8"/>
  <c r="RY330" i="8"/>
  <c r="RV330" i="8"/>
  <c r="RY329" i="8"/>
  <c r="RV329" i="8"/>
  <c r="RY328" i="8"/>
  <c r="RV328" i="8"/>
  <c r="RY327" i="8"/>
  <c r="RV327" i="8"/>
  <c r="RY326" i="8"/>
  <c r="RV326" i="8"/>
  <c r="RY325" i="8"/>
  <c r="RV325" i="8"/>
  <c r="RY324" i="8"/>
  <c r="RV324" i="8"/>
  <c r="RY323" i="8"/>
  <c r="RV323" i="8"/>
  <c r="RY322" i="8"/>
  <c r="RV322" i="8"/>
  <c r="RY321" i="8"/>
  <c r="RV321" i="8"/>
  <c r="RY320" i="8"/>
  <c r="RV320" i="8"/>
  <c r="RY319" i="8"/>
  <c r="RV319" i="8"/>
  <c r="RY318" i="8"/>
  <c r="RV318" i="8"/>
  <c r="RY317" i="8"/>
  <c r="RV317" i="8"/>
  <c r="RY316" i="8"/>
  <c r="RV316" i="8"/>
  <c r="RY315" i="8"/>
  <c r="RV315" i="8"/>
  <c r="RY314" i="8"/>
  <c r="RV314" i="8"/>
  <c r="RY313" i="8"/>
  <c r="RV313" i="8"/>
  <c r="RY312" i="8"/>
  <c r="RV312" i="8"/>
  <c r="RY311" i="8"/>
  <c r="RV311" i="8"/>
  <c r="RY310" i="8"/>
  <c r="RV310" i="8"/>
  <c r="RY309" i="8"/>
  <c r="RV309" i="8"/>
  <c r="RY308" i="8"/>
  <c r="RV308" i="8"/>
  <c r="RY307" i="8"/>
  <c r="RV307" i="8"/>
  <c r="RY306" i="8"/>
  <c r="RV306" i="8"/>
  <c r="RY305" i="8"/>
  <c r="RV305" i="8"/>
  <c r="RY304" i="8"/>
  <c r="RV304" i="8"/>
  <c r="RY303" i="8"/>
  <c r="RV303" i="8"/>
  <c r="RY302" i="8"/>
  <c r="RV302" i="8"/>
  <c r="RY301" i="8"/>
  <c r="RV301" i="8"/>
  <c r="RY300" i="8"/>
  <c r="RV300" i="8"/>
  <c r="RY299" i="8"/>
  <c r="RV299" i="8"/>
  <c r="RY298" i="8"/>
  <c r="RV298" i="8"/>
  <c r="RY297" i="8"/>
  <c r="RV297" i="8"/>
  <c r="RY296" i="8"/>
  <c r="RV296" i="8"/>
  <c r="RY295" i="8"/>
  <c r="RV295" i="8"/>
  <c r="RY294" i="8"/>
  <c r="RV294" i="8"/>
  <c r="RY293" i="8"/>
  <c r="RV293" i="8"/>
  <c r="RY292" i="8"/>
  <c r="RV292" i="8"/>
  <c r="RY291" i="8"/>
  <c r="RV291" i="8"/>
  <c r="RY290" i="8"/>
  <c r="RV290" i="8"/>
  <c r="RY289" i="8"/>
  <c r="RV289" i="8"/>
  <c r="RY288" i="8"/>
  <c r="RV288" i="8"/>
  <c r="RY287" i="8"/>
  <c r="RV287" i="8"/>
  <c r="RY286" i="8"/>
  <c r="RV286" i="8"/>
  <c r="RY285" i="8"/>
  <c r="RV285" i="8"/>
  <c r="RY284" i="8"/>
  <c r="RV284" i="8"/>
  <c r="RY283" i="8"/>
  <c r="RV283" i="8"/>
  <c r="RY282" i="8"/>
  <c r="RV282" i="8"/>
  <c r="RY281" i="8"/>
  <c r="RV281" i="8"/>
  <c r="RY280" i="8"/>
  <c r="RV280" i="8"/>
  <c r="RY279" i="8"/>
  <c r="RV279" i="8"/>
  <c r="RY278" i="8"/>
  <c r="RV278" i="8"/>
  <c r="RY277" i="8"/>
  <c r="RV277" i="8"/>
  <c r="RY276" i="8"/>
  <c r="RV276" i="8"/>
  <c r="RY275" i="8"/>
  <c r="RV275" i="8"/>
  <c r="RY274" i="8"/>
  <c r="RV274" i="8"/>
  <c r="RY273" i="8"/>
  <c r="RV273" i="8"/>
  <c r="RY272" i="8"/>
  <c r="RV272" i="8"/>
  <c r="RY271" i="8"/>
  <c r="RV271" i="8"/>
  <c r="RY270" i="8"/>
  <c r="RV270" i="8"/>
  <c r="RY269" i="8"/>
  <c r="RV269" i="8"/>
  <c r="RY268" i="8"/>
  <c r="RV268" i="8"/>
  <c r="RY267" i="8"/>
  <c r="RV267" i="8"/>
  <c r="RY266" i="8"/>
  <c r="RV266" i="8"/>
  <c r="RY265" i="8"/>
  <c r="RV265" i="8"/>
  <c r="RY264" i="8"/>
  <c r="RV264" i="8"/>
  <c r="RY263" i="8"/>
  <c r="RV263" i="8"/>
  <c r="RY262" i="8"/>
  <c r="RV262" i="8"/>
  <c r="RY261" i="8"/>
  <c r="RV261" i="8"/>
  <c r="RY260" i="8"/>
  <c r="RV260" i="8"/>
  <c r="RY259" i="8"/>
  <c r="RV259" i="8"/>
  <c r="RY258" i="8"/>
  <c r="RV258" i="8"/>
  <c r="RY257" i="8"/>
  <c r="RV257" i="8"/>
  <c r="RY256" i="8"/>
  <c r="RV256" i="8"/>
  <c r="RY255" i="8"/>
  <c r="RV255" i="8"/>
  <c r="RY254" i="8"/>
  <c r="RV254" i="8"/>
  <c r="RY253" i="8"/>
  <c r="RV253" i="8"/>
  <c r="RY252" i="8"/>
  <c r="RV252" i="8"/>
  <c r="RY251" i="8"/>
  <c r="RV251" i="8"/>
  <c r="RY250" i="8"/>
  <c r="RV250" i="8"/>
  <c r="RY249" i="8"/>
  <c r="RV249" i="8"/>
  <c r="RY248" i="8"/>
  <c r="RV248" i="8"/>
  <c r="RY247" i="8"/>
  <c r="RV247" i="8"/>
  <c r="RY246" i="8"/>
  <c r="RV246" i="8"/>
  <c r="RY245" i="8"/>
  <c r="RV245" i="8"/>
  <c r="RY244" i="8"/>
  <c r="RV244" i="8"/>
  <c r="RY243" i="8"/>
  <c r="RV243" i="8"/>
  <c r="RY242" i="8"/>
  <c r="RV242" i="8"/>
  <c r="RY241" i="8"/>
  <c r="RV241" i="8"/>
  <c r="RY240" i="8"/>
  <c r="RV240" i="8"/>
  <c r="RY239" i="8"/>
  <c r="RV239" i="8"/>
  <c r="RY238" i="8"/>
  <c r="RV238" i="8"/>
  <c r="RY237" i="8"/>
  <c r="RV237" i="8"/>
  <c r="RY236" i="8"/>
  <c r="RV236" i="8"/>
  <c r="RY235" i="8"/>
  <c r="RV235" i="8"/>
  <c r="RY234" i="8"/>
  <c r="RV234" i="8"/>
  <c r="RY233" i="8"/>
  <c r="RV233" i="8"/>
  <c r="RY232" i="8"/>
  <c r="RV232" i="8"/>
  <c r="RY231" i="8"/>
  <c r="RV231" i="8"/>
  <c r="RY230" i="8"/>
  <c r="RV230" i="8"/>
  <c r="RY229" i="8"/>
  <c r="RV229" i="8"/>
  <c r="RY228" i="8"/>
  <c r="RV228" i="8"/>
  <c r="RY227" i="8"/>
  <c r="RV227" i="8"/>
  <c r="RY226" i="8"/>
  <c r="RV226" i="8"/>
  <c r="RY225" i="8"/>
  <c r="RV225" i="8"/>
  <c r="RY224" i="8"/>
  <c r="RV224" i="8"/>
  <c r="RY223" i="8"/>
  <c r="RV223" i="8"/>
  <c r="RY222" i="8"/>
  <c r="RV222" i="8"/>
  <c r="RY221" i="8"/>
  <c r="RV221" i="8"/>
  <c r="RY220" i="8"/>
  <c r="RV220" i="8"/>
  <c r="RY219" i="8"/>
  <c r="RV219" i="8"/>
  <c r="RY218" i="8"/>
  <c r="RV218" i="8"/>
  <c r="RY217" i="8"/>
  <c r="RV217" i="8"/>
  <c r="RY216" i="8"/>
  <c r="RV216" i="8"/>
  <c r="RY215" i="8"/>
  <c r="RV215" i="8"/>
  <c r="RY214" i="8"/>
  <c r="RV214" i="8"/>
  <c r="RY213" i="8"/>
  <c r="RV213" i="8"/>
  <c r="RY212" i="8"/>
  <c r="RV212" i="8"/>
  <c r="RY211" i="8"/>
  <c r="RV211" i="8"/>
  <c r="RY210" i="8"/>
  <c r="RV210" i="8"/>
  <c r="RY209" i="8"/>
  <c r="RV209" i="8"/>
  <c r="RY208" i="8"/>
  <c r="RV208" i="8"/>
  <c r="RY207" i="8"/>
  <c r="RV207" i="8"/>
  <c r="RY206" i="8"/>
  <c r="RV206" i="8"/>
  <c r="RY205" i="8"/>
  <c r="RV205" i="8"/>
  <c r="RY204" i="8"/>
  <c r="RV204" i="8"/>
  <c r="RY203" i="8"/>
  <c r="RV203" i="8"/>
  <c r="RY202" i="8"/>
  <c r="RV202" i="8"/>
  <c r="RY201" i="8"/>
  <c r="RV201" i="8"/>
  <c r="RY200" i="8"/>
  <c r="RV200" i="8"/>
  <c r="RY199" i="8"/>
  <c r="RV199" i="8"/>
  <c r="RY198" i="8"/>
  <c r="RV198" i="8"/>
  <c r="RY197" i="8"/>
  <c r="RV197" i="8"/>
  <c r="RY196" i="8"/>
  <c r="RV196" i="8"/>
  <c r="RY195" i="8"/>
  <c r="RV195" i="8"/>
  <c r="RY194" i="8"/>
  <c r="RV194" i="8"/>
  <c r="RY193" i="8"/>
  <c r="RV193" i="8"/>
  <c r="RY192" i="8"/>
  <c r="RV192" i="8"/>
  <c r="RY191" i="8"/>
  <c r="RV191" i="8"/>
  <c r="RY190" i="8"/>
  <c r="RV190" i="8"/>
  <c r="RY189" i="8"/>
  <c r="RV189" i="8"/>
  <c r="RY188" i="8"/>
  <c r="RV188" i="8"/>
  <c r="RY187" i="8"/>
  <c r="RV187" i="8"/>
  <c r="RY186" i="8"/>
  <c r="RV186" i="8"/>
  <c r="RY185" i="8"/>
  <c r="RV185" i="8"/>
  <c r="RY184" i="8"/>
  <c r="RV184" i="8"/>
  <c r="RY183" i="8"/>
  <c r="RV183" i="8"/>
  <c r="RY182" i="8"/>
  <c r="RV182" i="8"/>
  <c r="RY181" i="8"/>
  <c r="RV181" i="8"/>
  <c r="RY180" i="8"/>
  <c r="RV180" i="8"/>
  <c r="RY179" i="8"/>
  <c r="RV179" i="8"/>
  <c r="RY178" i="8"/>
  <c r="RV178" i="8"/>
  <c r="RY177" i="8"/>
  <c r="RV177" i="8"/>
  <c r="RY176" i="8"/>
  <c r="RV176" i="8"/>
  <c r="RY175" i="8"/>
  <c r="RV175" i="8"/>
  <c r="RY174" i="8"/>
  <c r="RV174" i="8"/>
  <c r="RY173" i="8"/>
  <c r="RV173" i="8"/>
  <c r="RY172" i="8"/>
  <c r="RV172" i="8"/>
  <c r="RY171" i="8"/>
  <c r="RV171" i="8"/>
  <c r="RY170" i="8"/>
  <c r="RV170" i="8"/>
  <c r="RY169" i="8"/>
  <c r="RV169" i="8"/>
  <c r="RY168" i="8"/>
  <c r="RV168" i="8"/>
  <c r="RY167" i="8"/>
  <c r="RV167" i="8"/>
  <c r="RY166" i="8"/>
  <c r="RV166" i="8"/>
  <c r="RY165" i="8"/>
  <c r="RV165" i="8"/>
  <c r="RY164" i="8"/>
  <c r="RV164" i="8"/>
  <c r="RY163" i="8"/>
  <c r="RV163" i="8"/>
  <c r="RY162" i="8"/>
  <c r="RV162" i="8"/>
  <c r="RY161" i="8"/>
  <c r="RV161" i="8"/>
  <c r="RY160" i="8"/>
  <c r="RV160" i="8"/>
  <c r="RY159" i="8"/>
  <c r="RV159" i="8"/>
  <c r="RY158" i="8"/>
  <c r="RV158" i="8"/>
  <c r="RY157" i="8"/>
  <c r="RV157" i="8"/>
  <c r="RY156" i="8"/>
  <c r="RV156" i="8"/>
  <c r="RY155" i="8"/>
  <c r="RV155" i="8"/>
  <c r="RY154" i="8"/>
  <c r="RV154" i="8"/>
  <c r="RY153" i="8"/>
  <c r="RV153" i="8"/>
  <c r="RY152" i="8"/>
  <c r="RV152" i="8"/>
  <c r="RY151" i="8"/>
  <c r="RV151" i="8"/>
  <c r="RY150" i="8"/>
  <c r="RV150" i="8"/>
  <c r="RY149" i="8"/>
  <c r="RV149" i="8"/>
  <c r="RY148" i="8"/>
  <c r="RV148" i="8"/>
  <c r="RY147" i="8"/>
  <c r="RV147" i="8"/>
  <c r="RY146" i="8"/>
  <c r="RV146" i="8"/>
  <c r="RY145" i="8"/>
  <c r="RV145" i="8"/>
  <c r="RY144" i="8"/>
  <c r="RV144" i="8"/>
  <c r="RY143" i="8"/>
  <c r="RV143" i="8"/>
  <c r="RY142" i="8"/>
  <c r="RV142" i="8"/>
  <c r="RY141" i="8"/>
  <c r="RV141" i="8"/>
  <c r="RY140" i="8"/>
  <c r="RV140" i="8"/>
  <c r="RY139" i="8"/>
  <c r="RV139" i="8"/>
  <c r="RY138" i="8"/>
  <c r="RV138" i="8"/>
  <c r="RY137" i="8"/>
  <c r="RV137" i="8"/>
  <c r="RY136" i="8"/>
  <c r="RV136" i="8"/>
  <c r="RY135" i="8"/>
  <c r="RV135" i="8"/>
  <c r="RY134" i="8"/>
  <c r="RV134" i="8"/>
  <c r="RY133" i="8"/>
  <c r="RV133" i="8"/>
  <c r="RY132" i="8"/>
  <c r="RV132" i="8"/>
  <c r="RY131" i="8"/>
  <c r="RV131" i="8"/>
  <c r="RY130" i="8"/>
  <c r="RV130" i="8"/>
  <c r="RY129" i="8"/>
  <c r="RV129" i="8"/>
  <c r="RY128" i="8"/>
  <c r="RV128" i="8"/>
  <c r="RY127" i="8"/>
  <c r="RV127" i="8"/>
  <c r="RY126" i="8"/>
  <c r="RV126" i="8"/>
  <c r="RY125" i="8"/>
  <c r="RV125" i="8"/>
  <c r="RY124" i="8"/>
  <c r="RV124" i="8"/>
  <c r="RY123" i="8"/>
  <c r="RV123" i="8"/>
  <c r="RY122" i="8"/>
  <c r="RV122" i="8"/>
  <c r="RY121" i="8"/>
  <c r="RV121" i="8"/>
  <c r="RY120" i="8"/>
  <c r="RV120" i="8"/>
  <c r="RY119" i="8"/>
  <c r="RV119" i="8"/>
  <c r="RY118" i="8"/>
  <c r="RV118" i="8"/>
  <c r="RY117" i="8"/>
  <c r="RV117" i="8"/>
  <c r="RY116" i="8"/>
  <c r="RV116" i="8"/>
  <c r="RY115" i="8"/>
  <c r="RV115" i="8"/>
  <c r="RY114" i="8"/>
  <c r="RV114" i="8"/>
  <c r="RY113" i="8"/>
  <c r="RV113" i="8"/>
  <c r="RY112" i="8"/>
  <c r="RV112" i="8"/>
  <c r="RY111" i="8"/>
  <c r="RV111" i="8"/>
  <c r="RY110" i="8"/>
  <c r="RV110" i="8"/>
  <c r="RY109" i="8"/>
  <c r="RV109" i="8"/>
  <c r="RY108" i="8"/>
  <c r="RV108" i="8"/>
  <c r="RY107" i="8"/>
  <c r="RV107" i="8"/>
  <c r="RY106" i="8"/>
  <c r="RV106" i="8"/>
  <c r="RY105" i="8"/>
  <c r="RV105" i="8"/>
  <c r="RY104" i="8"/>
  <c r="RV104" i="8"/>
  <c r="RY103" i="8"/>
  <c r="RV103" i="8"/>
  <c r="RY102" i="8"/>
  <c r="RV102" i="8"/>
  <c r="RY101" i="8"/>
  <c r="RV101" i="8"/>
  <c r="RY100" i="8"/>
  <c r="RV100" i="8"/>
  <c r="RY99" i="8"/>
  <c r="RV99" i="8"/>
  <c r="RY98" i="8"/>
  <c r="RV98" i="8"/>
  <c r="RY97" i="8"/>
  <c r="RV97" i="8"/>
  <c r="RY96" i="8"/>
  <c r="RV96" i="8"/>
  <c r="RY95" i="8"/>
  <c r="RV95" i="8"/>
  <c r="RY94" i="8"/>
  <c r="RV94" i="8"/>
  <c r="RY93" i="8"/>
  <c r="RV93" i="8"/>
  <c r="RY92" i="8"/>
  <c r="RV92" i="8"/>
  <c r="RY91" i="8"/>
  <c r="RV91" i="8"/>
  <c r="RY90" i="8"/>
  <c r="RV90" i="8"/>
  <c r="RY89" i="8"/>
  <c r="RV89" i="8"/>
  <c r="RY88" i="8"/>
  <c r="RV88" i="8"/>
  <c r="RY87" i="8"/>
  <c r="RV87" i="8"/>
  <c r="RY86" i="8"/>
  <c r="RV86" i="8"/>
  <c r="RY85" i="8"/>
  <c r="RV85" i="8"/>
  <c r="RY84" i="8"/>
  <c r="RV84" i="8"/>
  <c r="RY83" i="8"/>
  <c r="RV83" i="8"/>
  <c r="RY82" i="8"/>
  <c r="RV82" i="8"/>
  <c r="RY81" i="8"/>
  <c r="RV81" i="8"/>
  <c r="RY80" i="8"/>
  <c r="RV80" i="8"/>
  <c r="RY79" i="8"/>
  <c r="RV79" i="8"/>
  <c r="RY78" i="8"/>
  <c r="RV78" i="8"/>
  <c r="RY77" i="8"/>
  <c r="RV77" i="8"/>
  <c r="RY76" i="8"/>
  <c r="RV76" i="8"/>
  <c r="RY75" i="8"/>
  <c r="RV75" i="8"/>
  <c r="RY74" i="8"/>
  <c r="RV74" i="8"/>
  <c r="RY73" i="8"/>
  <c r="RV73" i="8"/>
  <c r="RY72" i="8"/>
  <c r="RV72" i="8"/>
  <c r="RY71" i="8"/>
  <c r="RV71" i="8"/>
  <c r="RY70" i="8"/>
  <c r="RV70" i="8"/>
  <c r="RY69" i="8"/>
  <c r="RV69" i="8"/>
  <c r="RY68" i="8"/>
  <c r="RV68" i="8"/>
  <c r="RY67" i="8"/>
  <c r="RV67" i="8"/>
  <c r="RY66" i="8"/>
  <c r="RV66" i="8"/>
  <c r="RY65" i="8"/>
  <c r="RV65" i="8"/>
  <c r="RY64" i="8"/>
  <c r="RV64" i="8"/>
  <c r="RY63" i="8"/>
  <c r="RV63" i="8"/>
  <c r="RY62" i="8"/>
  <c r="RV62" i="8"/>
  <c r="RY61" i="8"/>
  <c r="RV61" i="8"/>
  <c r="RY60" i="8"/>
  <c r="RV60" i="8"/>
  <c r="RY59" i="8"/>
  <c r="RV59" i="8"/>
  <c r="RY58" i="8"/>
  <c r="RV58" i="8"/>
  <c r="RY57" i="8"/>
  <c r="RV57" i="8"/>
  <c r="RY56" i="8"/>
  <c r="RV56" i="8"/>
  <c r="RY55" i="8"/>
  <c r="RV55" i="8"/>
  <c r="RY54" i="8"/>
  <c r="RV54" i="8"/>
  <c r="RY53" i="8"/>
  <c r="RV53" i="8"/>
  <c r="RY52" i="8"/>
  <c r="RV52" i="8"/>
  <c r="RY51" i="8"/>
  <c r="RV51" i="8"/>
  <c r="RY50" i="8"/>
  <c r="RV50" i="8"/>
  <c r="RY49" i="8"/>
  <c r="RV49" i="8"/>
  <c r="RY48" i="8"/>
  <c r="RV48" i="8"/>
  <c r="RY47" i="8"/>
  <c r="RV47" i="8"/>
  <c r="RY46" i="8"/>
  <c r="RV46" i="8"/>
  <c r="RY45" i="8"/>
  <c r="RV45" i="8"/>
  <c r="RY44" i="8"/>
  <c r="RV44" i="8"/>
  <c r="RY43" i="8"/>
  <c r="RV43" i="8"/>
  <c r="RY42" i="8"/>
  <c r="RV42" i="8"/>
  <c r="RY41" i="8"/>
  <c r="RV41" i="8"/>
  <c r="RY40" i="8"/>
  <c r="RV40" i="8"/>
  <c r="RY39" i="8"/>
  <c r="RV39" i="8"/>
  <c r="RY38" i="8"/>
  <c r="RV38" i="8"/>
  <c r="RY37" i="8"/>
  <c r="RV37" i="8"/>
  <c r="RY36" i="8"/>
  <c r="RV36" i="8"/>
  <c r="RY35" i="8"/>
  <c r="RV35" i="8"/>
  <c r="RY34" i="8"/>
  <c r="RV34" i="8"/>
  <c r="RY33" i="8"/>
  <c r="RV33" i="8"/>
  <c r="RY32" i="8"/>
  <c r="RV32" i="8"/>
  <c r="RY31" i="8"/>
  <c r="RV31" i="8"/>
  <c r="RY30" i="8"/>
  <c r="RV30" i="8"/>
  <c r="RY29" i="8"/>
  <c r="RV29" i="8"/>
  <c r="RY28" i="8"/>
  <c r="RV28" i="8"/>
  <c r="RY27" i="8"/>
  <c r="RV27" i="8"/>
  <c r="RY26" i="8"/>
  <c r="RV26" i="8"/>
  <c r="RY25" i="8"/>
  <c r="RV25" i="8"/>
  <c r="RY24" i="8"/>
  <c r="RV24" i="8"/>
  <c r="RY23" i="8"/>
  <c r="RV23" i="8"/>
  <c r="RY22" i="8"/>
  <c r="RV22" i="8"/>
  <c r="RY21" i="8"/>
  <c r="RV21" i="8"/>
  <c r="RY20" i="8"/>
  <c r="RV20" i="8"/>
  <c r="RY19" i="8"/>
  <c r="RV19" i="8"/>
  <c r="RY18" i="8"/>
  <c r="RV18" i="8"/>
  <c r="RY17" i="8"/>
  <c r="RV17" i="8"/>
  <c r="RQ796" i="8" s="1"/>
  <c r="RH813" i="7"/>
  <c r="RH812" i="7"/>
  <c r="RH811" i="7"/>
  <c r="RH810" i="7"/>
  <c r="RH809" i="7"/>
  <c r="RH808" i="7"/>
  <c r="RH807" i="7"/>
  <c r="RH806" i="7"/>
  <c r="RH805" i="7"/>
  <c r="RH804" i="7"/>
  <c r="RH803" i="7"/>
  <c r="RH802" i="7"/>
  <c r="RH801" i="7"/>
  <c r="RH800" i="7"/>
  <c r="RH799" i="7"/>
  <c r="RH798" i="7"/>
  <c r="RH797" i="7"/>
  <c r="RH796" i="7"/>
  <c r="RH795" i="7"/>
  <c r="RH794" i="7"/>
  <c r="RH793" i="7"/>
  <c r="RH792" i="7"/>
  <c r="RH791" i="7"/>
  <c r="RH790" i="7"/>
  <c r="RH789" i="7"/>
  <c r="RH788" i="7"/>
  <c r="RH787" i="7"/>
  <c r="RH786" i="7"/>
  <c r="RH785" i="7"/>
  <c r="RH784" i="7"/>
  <c r="RH783" i="7"/>
  <c r="RH782" i="7"/>
  <c r="RH781" i="7"/>
  <c r="RH780" i="7"/>
  <c r="RH779" i="7"/>
  <c r="RH778" i="7"/>
  <c r="RH777" i="7"/>
  <c r="RH776" i="7"/>
  <c r="RH775" i="7"/>
  <c r="RH774" i="7"/>
  <c r="RH773" i="7"/>
  <c r="RH772" i="7"/>
  <c r="RH771" i="7"/>
  <c r="RH770" i="7"/>
  <c r="RH769" i="7"/>
  <c r="RH768" i="7"/>
  <c r="RH767" i="7"/>
  <c r="RH766" i="7"/>
  <c r="RH765" i="7"/>
  <c r="RH764" i="7"/>
  <c r="RH763" i="7"/>
  <c r="RH762" i="7"/>
  <c r="RH761" i="7"/>
  <c r="RH760" i="7"/>
  <c r="RH759" i="7"/>
  <c r="RH758" i="7"/>
  <c r="RS727" i="7"/>
  <c r="RP727" i="7"/>
  <c r="RS726" i="7"/>
  <c r="RP726" i="7"/>
  <c r="RS725" i="7"/>
  <c r="RP725" i="7"/>
  <c r="RS724" i="7"/>
  <c r="RP724" i="7"/>
  <c r="RS723" i="7"/>
  <c r="RP723" i="7"/>
  <c r="RS722" i="7"/>
  <c r="RP722" i="7"/>
  <c r="RS721" i="7"/>
  <c r="RP721" i="7"/>
  <c r="RS720" i="7"/>
  <c r="RP720" i="7"/>
  <c r="RS719" i="7"/>
  <c r="RP719" i="7"/>
  <c r="RS718" i="7"/>
  <c r="RP718" i="7"/>
  <c r="RS717" i="7"/>
  <c r="RP717" i="7"/>
  <c r="RS716" i="7"/>
  <c r="RP716" i="7"/>
  <c r="RS715" i="7"/>
  <c r="RP715" i="7"/>
  <c r="RS714" i="7"/>
  <c r="RP714" i="7"/>
  <c r="RS713" i="7"/>
  <c r="RP713" i="7"/>
  <c r="RS712" i="7"/>
  <c r="RP712" i="7"/>
  <c r="RS711" i="7"/>
  <c r="RP711" i="7"/>
  <c r="RS710" i="7"/>
  <c r="RP710" i="7"/>
  <c r="RS709" i="7"/>
  <c r="RP709" i="7"/>
  <c r="RS708" i="7"/>
  <c r="RP708" i="7"/>
  <c r="RS707" i="7"/>
  <c r="RP707" i="7"/>
  <c r="RS706" i="7"/>
  <c r="RP706" i="7"/>
  <c r="RS705" i="7"/>
  <c r="RP705" i="7"/>
  <c r="RS704" i="7"/>
  <c r="RP704" i="7"/>
  <c r="RS703" i="7"/>
  <c r="RP703" i="7"/>
  <c r="RS702" i="7"/>
  <c r="RP702" i="7"/>
  <c r="RS701" i="7"/>
  <c r="RP701" i="7"/>
  <c r="RS700" i="7"/>
  <c r="RP700" i="7"/>
  <c r="RS699" i="7"/>
  <c r="RP699" i="7"/>
  <c r="RS698" i="7"/>
  <c r="RP698" i="7"/>
  <c r="RS697" i="7"/>
  <c r="RP697" i="7"/>
  <c r="RS696" i="7"/>
  <c r="RP696" i="7"/>
  <c r="RS695" i="7"/>
  <c r="RP695" i="7"/>
  <c r="RS694" i="7"/>
  <c r="RP694" i="7"/>
  <c r="RS693" i="7"/>
  <c r="RP693" i="7"/>
  <c r="RS692" i="7"/>
  <c r="RP692" i="7"/>
  <c r="RS691" i="7"/>
  <c r="RP691" i="7"/>
  <c r="RS690" i="7"/>
  <c r="RP690" i="7"/>
  <c r="RS689" i="7"/>
  <c r="RP689" i="7"/>
  <c r="RS688" i="7"/>
  <c r="RP688" i="7"/>
  <c r="RS687" i="7"/>
  <c r="RP687" i="7"/>
  <c r="RS686" i="7"/>
  <c r="RP686" i="7"/>
  <c r="RS685" i="7"/>
  <c r="RP685" i="7"/>
  <c r="RS684" i="7"/>
  <c r="RP684" i="7"/>
  <c r="RS683" i="7"/>
  <c r="RP683" i="7"/>
  <c r="RS682" i="7"/>
  <c r="RP682" i="7"/>
  <c r="RS681" i="7"/>
  <c r="RP681" i="7"/>
  <c r="RS680" i="7"/>
  <c r="RP680" i="7"/>
  <c r="RS679" i="7"/>
  <c r="RP679" i="7"/>
  <c r="RS678" i="7"/>
  <c r="RP678" i="7"/>
  <c r="RS677" i="7"/>
  <c r="RP677" i="7"/>
  <c r="RS676" i="7"/>
  <c r="RP676" i="7"/>
  <c r="RS675" i="7"/>
  <c r="RP675" i="7"/>
  <c r="RS674" i="7"/>
  <c r="RP674" i="7"/>
  <c r="RS673" i="7"/>
  <c r="RP673" i="7"/>
  <c r="RS672" i="7"/>
  <c r="RP672" i="7"/>
  <c r="RS671" i="7"/>
  <c r="RP671" i="7"/>
  <c r="RS670" i="7"/>
  <c r="RP670" i="7"/>
  <c r="RS669" i="7"/>
  <c r="RP669" i="7"/>
  <c r="RS668" i="7"/>
  <c r="RP668" i="7"/>
  <c r="RS667" i="7"/>
  <c r="RP667" i="7"/>
  <c r="RS666" i="7"/>
  <c r="RP666" i="7"/>
  <c r="RS665" i="7"/>
  <c r="RP665" i="7"/>
  <c r="RS664" i="7"/>
  <c r="RP664" i="7"/>
  <c r="RS663" i="7"/>
  <c r="RP663" i="7"/>
  <c r="RS662" i="7"/>
  <c r="RP662" i="7"/>
  <c r="RS661" i="7"/>
  <c r="RP661" i="7"/>
  <c r="RS660" i="7"/>
  <c r="RP660" i="7"/>
  <c r="RS659" i="7"/>
  <c r="RP659" i="7"/>
  <c r="RS658" i="7"/>
  <c r="RP658" i="7"/>
  <c r="RS657" i="7"/>
  <c r="RP657" i="7"/>
  <c r="RS656" i="7"/>
  <c r="RP656" i="7"/>
  <c r="RS655" i="7"/>
  <c r="RP655" i="7"/>
  <c r="RS654" i="7"/>
  <c r="RP654" i="7"/>
  <c r="RS653" i="7"/>
  <c r="RP653" i="7"/>
  <c r="RS652" i="7"/>
  <c r="RP652" i="7"/>
  <c r="RS651" i="7"/>
  <c r="RP651" i="7"/>
  <c r="RS650" i="7"/>
  <c r="RP650" i="7"/>
  <c r="RS649" i="7"/>
  <c r="RP649" i="7"/>
  <c r="RS648" i="7"/>
  <c r="RP648" i="7"/>
  <c r="RS647" i="7"/>
  <c r="RP647" i="7"/>
  <c r="RS646" i="7"/>
  <c r="RP646" i="7"/>
  <c r="RS645" i="7"/>
  <c r="RP645" i="7"/>
  <c r="RS644" i="7"/>
  <c r="RP644" i="7"/>
  <c r="RS643" i="7"/>
  <c r="RP643" i="7"/>
  <c r="RS642" i="7"/>
  <c r="RP642" i="7"/>
  <c r="RS641" i="7"/>
  <c r="RP641" i="7"/>
  <c r="RS640" i="7"/>
  <c r="RP640" i="7"/>
  <c r="RS639" i="7"/>
  <c r="RP639" i="7"/>
  <c r="RS638" i="7"/>
  <c r="RP638" i="7"/>
  <c r="RS637" i="7"/>
  <c r="RP637" i="7"/>
  <c r="RS636" i="7"/>
  <c r="RP636" i="7"/>
  <c r="RS635" i="7"/>
  <c r="RP635" i="7"/>
  <c r="RS634" i="7"/>
  <c r="RP634" i="7"/>
  <c r="RS633" i="7"/>
  <c r="RP633" i="7"/>
  <c r="RS632" i="7"/>
  <c r="RP632" i="7"/>
  <c r="RS631" i="7"/>
  <c r="RP631" i="7"/>
  <c r="RS630" i="7"/>
  <c r="RP630" i="7"/>
  <c r="RS629" i="7"/>
  <c r="RP629" i="7"/>
  <c r="RS628" i="7"/>
  <c r="RP628" i="7"/>
  <c r="RS627" i="7"/>
  <c r="RP627" i="7"/>
  <c r="RS626" i="7"/>
  <c r="RP626" i="7"/>
  <c r="RS625" i="7"/>
  <c r="RP625" i="7"/>
  <c r="RS624" i="7"/>
  <c r="RP624" i="7"/>
  <c r="RS623" i="7"/>
  <c r="RP623" i="7"/>
  <c r="RS622" i="7"/>
  <c r="RP622" i="7"/>
  <c r="RS621" i="7"/>
  <c r="RP621" i="7"/>
  <c r="RS620" i="7"/>
  <c r="RP620" i="7"/>
  <c r="RS619" i="7"/>
  <c r="RP619" i="7"/>
  <c r="RS618" i="7"/>
  <c r="RP618" i="7"/>
  <c r="RS617" i="7"/>
  <c r="RP617" i="7"/>
  <c r="RS616" i="7"/>
  <c r="RP616" i="7"/>
  <c r="RS615" i="7"/>
  <c r="RP615" i="7"/>
  <c r="RS614" i="7"/>
  <c r="RP614" i="7"/>
  <c r="RS613" i="7"/>
  <c r="RP613" i="7"/>
  <c r="RS612" i="7"/>
  <c r="RP612" i="7"/>
  <c r="RS611" i="7"/>
  <c r="RP611" i="7"/>
  <c r="RS610" i="7"/>
  <c r="RP610" i="7"/>
  <c r="RS609" i="7"/>
  <c r="RP609" i="7"/>
  <c r="RS608" i="7"/>
  <c r="RP608" i="7"/>
  <c r="RS607" i="7"/>
  <c r="RP607" i="7"/>
  <c r="RS606" i="7"/>
  <c r="RP606" i="7"/>
  <c r="RS605" i="7"/>
  <c r="RP605" i="7"/>
  <c r="RS604" i="7"/>
  <c r="RP604" i="7"/>
  <c r="RS603" i="7"/>
  <c r="RP603" i="7"/>
  <c r="RS602" i="7"/>
  <c r="RP602" i="7"/>
  <c r="RS601" i="7"/>
  <c r="RP601" i="7"/>
  <c r="RS600" i="7"/>
  <c r="RP600" i="7"/>
  <c r="RS599" i="7"/>
  <c r="RP599" i="7"/>
  <c r="RS598" i="7"/>
  <c r="RP598" i="7"/>
  <c r="RS597" i="7"/>
  <c r="RP597" i="7"/>
  <c r="RS596" i="7"/>
  <c r="RP596" i="7"/>
  <c r="RS595" i="7"/>
  <c r="RP595" i="7"/>
  <c r="RS594" i="7"/>
  <c r="RP594" i="7"/>
  <c r="RS593" i="7"/>
  <c r="RP593" i="7"/>
  <c r="RS592" i="7"/>
  <c r="RP592" i="7"/>
  <c r="RS591" i="7"/>
  <c r="RP591" i="7"/>
  <c r="RS590" i="7"/>
  <c r="RP590" i="7"/>
  <c r="RS589" i="7"/>
  <c r="RP589" i="7"/>
  <c r="RS588" i="7"/>
  <c r="RP588" i="7"/>
  <c r="RS587" i="7"/>
  <c r="RP587" i="7"/>
  <c r="RS586" i="7"/>
  <c r="RP586" i="7"/>
  <c r="RS585" i="7"/>
  <c r="RP585" i="7"/>
  <c r="RS584" i="7"/>
  <c r="RP584" i="7"/>
  <c r="RS583" i="7"/>
  <c r="RP583" i="7"/>
  <c r="RS582" i="7"/>
  <c r="RP582" i="7"/>
  <c r="RS581" i="7"/>
  <c r="RP581" i="7"/>
  <c r="RS580" i="7"/>
  <c r="RP580" i="7"/>
  <c r="RS579" i="7"/>
  <c r="RP579" i="7"/>
  <c r="RS578" i="7"/>
  <c r="RP578" i="7"/>
  <c r="RS577" i="7"/>
  <c r="RP577" i="7"/>
  <c r="RS576" i="7"/>
  <c r="RP576" i="7"/>
  <c r="RS575" i="7"/>
  <c r="RP575" i="7"/>
  <c r="RS574" i="7"/>
  <c r="RP574" i="7"/>
  <c r="RS573" i="7"/>
  <c r="RP573" i="7"/>
  <c r="RS572" i="7"/>
  <c r="RP572" i="7"/>
  <c r="RS571" i="7"/>
  <c r="RP571" i="7"/>
  <c r="RS570" i="7"/>
  <c r="RP570" i="7"/>
  <c r="RS569" i="7"/>
  <c r="RP569" i="7"/>
  <c r="RS568" i="7"/>
  <c r="RP568" i="7"/>
  <c r="RS567" i="7"/>
  <c r="RP567" i="7"/>
  <c r="RS566" i="7"/>
  <c r="RP566" i="7"/>
  <c r="RS565" i="7"/>
  <c r="RP565" i="7"/>
  <c r="RS564" i="7"/>
  <c r="RP564" i="7"/>
  <c r="RS563" i="7"/>
  <c r="RP563" i="7"/>
  <c r="RS562" i="7"/>
  <c r="RP562" i="7"/>
  <c r="RS561" i="7"/>
  <c r="RP561" i="7"/>
  <c r="RS560" i="7"/>
  <c r="RP560" i="7"/>
  <c r="RS559" i="7"/>
  <c r="RP559" i="7"/>
  <c r="RS558" i="7"/>
  <c r="RP558" i="7"/>
  <c r="RS557" i="7"/>
  <c r="RP557" i="7"/>
  <c r="RS556" i="7"/>
  <c r="RP556" i="7"/>
  <c r="RS555" i="7"/>
  <c r="RP555" i="7"/>
  <c r="RS554" i="7"/>
  <c r="RP554" i="7"/>
  <c r="RS553" i="7"/>
  <c r="RP553" i="7"/>
  <c r="RS552" i="7"/>
  <c r="RP552" i="7"/>
  <c r="RS551" i="7"/>
  <c r="RP551" i="7"/>
  <c r="RS550" i="7"/>
  <c r="RP550" i="7"/>
  <c r="RS549" i="7"/>
  <c r="RP549" i="7"/>
  <c r="RS548" i="7"/>
  <c r="RP548" i="7"/>
  <c r="RS547" i="7"/>
  <c r="RP547" i="7"/>
  <c r="RS546" i="7"/>
  <c r="RP546" i="7"/>
  <c r="RS545" i="7"/>
  <c r="RP545" i="7"/>
  <c r="RS544" i="7"/>
  <c r="RP544" i="7"/>
  <c r="RS543" i="7"/>
  <c r="RP543" i="7"/>
  <c r="RS542" i="7"/>
  <c r="RP542" i="7"/>
  <c r="RS541" i="7"/>
  <c r="RP541" i="7"/>
  <c r="RS540" i="7"/>
  <c r="RP540" i="7"/>
  <c r="RS539" i="7"/>
  <c r="RP539" i="7"/>
  <c r="RS538" i="7"/>
  <c r="RP538" i="7"/>
  <c r="RS537" i="7"/>
  <c r="RP537" i="7"/>
  <c r="RS536" i="7"/>
  <c r="RP536" i="7"/>
  <c r="RS535" i="7"/>
  <c r="RP535" i="7"/>
  <c r="RS534" i="7"/>
  <c r="RP534" i="7"/>
  <c r="RS533" i="7"/>
  <c r="RP533" i="7"/>
  <c r="RS532" i="7"/>
  <c r="RP532" i="7"/>
  <c r="RS531" i="7"/>
  <c r="RP531" i="7"/>
  <c r="RS530" i="7"/>
  <c r="RP530" i="7"/>
  <c r="RS529" i="7"/>
  <c r="RP529" i="7"/>
  <c r="RS528" i="7"/>
  <c r="RP528" i="7"/>
  <c r="RS527" i="7"/>
  <c r="RP527" i="7"/>
  <c r="RS526" i="7"/>
  <c r="RP526" i="7"/>
  <c r="RS525" i="7"/>
  <c r="RP525" i="7"/>
  <c r="RS524" i="7"/>
  <c r="RP524" i="7"/>
  <c r="RS523" i="7"/>
  <c r="RP523" i="7"/>
  <c r="RS522" i="7"/>
  <c r="RP522" i="7"/>
  <c r="RS521" i="7"/>
  <c r="RP521" i="7"/>
  <c r="RS520" i="7"/>
  <c r="RP520" i="7"/>
  <c r="RS519" i="7"/>
  <c r="RP519" i="7"/>
  <c r="RS518" i="7"/>
  <c r="RP518" i="7"/>
  <c r="RS517" i="7"/>
  <c r="RP517" i="7"/>
  <c r="RS516" i="7"/>
  <c r="RP516" i="7"/>
  <c r="RS515" i="7"/>
  <c r="RP515" i="7"/>
  <c r="RS514" i="7"/>
  <c r="RP514" i="7"/>
  <c r="RS513" i="7"/>
  <c r="RP513" i="7"/>
  <c r="RS512" i="7"/>
  <c r="RP512" i="7"/>
  <c r="RS511" i="7"/>
  <c r="RP511" i="7"/>
  <c r="RS510" i="7"/>
  <c r="RP510" i="7"/>
  <c r="RS509" i="7"/>
  <c r="RP509" i="7"/>
  <c r="RS508" i="7"/>
  <c r="RP508" i="7"/>
  <c r="RS507" i="7"/>
  <c r="RP507" i="7"/>
  <c r="RS506" i="7"/>
  <c r="RP506" i="7"/>
  <c r="RS505" i="7"/>
  <c r="RP505" i="7"/>
  <c r="RS504" i="7"/>
  <c r="RP504" i="7"/>
  <c r="RS503" i="7"/>
  <c r="RP503" i="7"/>
  <c r="RS502" i="7"/>
  <c r="RP502" i="7"/>
  <c r="RS501" i="7"/>
  <c r="RP501" i="7"/>
  <c r="RS500" i="7"/>
  <c r="RP500" i="7"/>
  <c r="RS499" i="7"/>
  <c r="RP499" i="7"/>
  <c r="RS498" i="7"/>
  <c r="RP498" i="7"/>
  <c r="RS497" i="7"/>
  <c r="RP497" i="7"/>
  <c r="RS496" i="7"/>
  <c r="RP496" i="7"/>
  <c r="RS495" i="7"/>
  <c r="RP495" i="7"/>
  <c r="RS494" i="7"/>
  <c r="RP494" i="7"/>
  <c r="RS493" i="7"/>
  <c r="RP493" i="7"/>
  <c r="RS492" i="7"/>
  <c r="RP492" i="7"/>
  <c r="RS491" i="7"/>
  <c r="RP491" i="7"/>
  <c r="RS490" i="7"/>
  <c r="RP490" i="7"/>
  <c r="RS489" i="7"/>
  <c r="RP489" i="7"/>
  <c r="RS488" i="7"/>
  <c r="RP488" i="7"/>
  <c r="RS487" i="7"/>
  <c r="RP487" i="7"/>
  <c r="RS486" i="7"/>
  <c r="RP486" i="7"/>
  <c r="RS485" i="7"/>
  <c r="RP485" i="7"/>
  <c r="RS484" i="7"/>
  <c r="RP484" i="7"/>
  <c r="RS483" i="7"/>
  <c r="RP483" i="7"/>
  <c r="RS482" i="7"/>
  <c r="RP482" i="7"/>
  <c r="RS481" i="7"/>
  <c r="RP481" i="7"/>
  <c r="RS480" i="7"/>
  <c r="RP480" i="7"/>
  <c r="RS479" i="7"/>
  <c r="RP479" i="7"/>
  <c r="RS478" i="7"/>
  <c r="RP478" i="7"/>
  <c r="RS477" i="7"/>
  <c r="RP477" i="7"/>
  <c r="RS476" i="7"/>
  <c r="RP476" i="7"/>
  <c r="RS475" i="7"/>
  <c r="RP475" i="7"/>
  <c r="RS474" i="7"/>
  <c r="RP474" i="7"/>
  <c r="RS473" i="7"/>
  <c r="RP473" i="7"/>
  <c r="RS472" i="7"/>
  <c r="RP472" i="7"/>
  <c r="RS471" i="7"/>
  <c r="RP471" i="7"/>
  <c r="RS470" i="7"/>
  <c r="RP470" i="7"/>
  <c r="RS469" i="7"/>
  <c r="RP469" i="7"/>
  <c r="RS468" i="7"/>
  <c r="RP468" i="7"/>
  <c r="RS467" i="7"/>
  <c r="RP467" i="7"/>
  <c r="RS466" i="7"/>
  <c r="RP466" i="7"/>
  <c r="RS465" i="7"/>
  <c r="RP465" i="7"/>
  <c r="RS464" i="7"/>
  <c r="RP464" i="7"/>
  <c r="RS463" i="7"/>
  <c r="RP463" i="7"/>
  <c r="RS462" i="7"/>
  <c r="RP462" i="7"/>
  <c r="RS461" i="7"/>
  <c r="RP461" i="7"/>
  <c r="RS460" i="7"/>
  <c r="RP460" i="7"/>
  <c r="RS459" i="7"/>
  <c r="RP459" i="7"/>
  <c r="RS458" i="7"/>
  <c r="RP458" i="7"/>
  <c r="RS457" i="7"/>
  <c r="RP457" i="7"/>
  <c r="RS456" i="7"/>
  <c r="RP456" i="7"/>
  <c r="RS455" i="7"/>
  <c r="RP455" i="7"/>
  <c r="RS454" i="7"/>
  <c r="RP454" i="7"/>
  <c r="RS453" i="7"/>
  <c r="RP453" i="7"/>
  <c r="RS452" i="7"/>
  <c r="RP452" i="7"/>
  <c r="RS451" i="7"/>
  <c r="RP451" i="7"/>
  <c r="RS450" i="7"/>
  <c r="RP450" i="7"/>
  <c r="RS449" i="7"/>
  <c r="RP449" i="7"/>
  <c r="RS448" i="7"/>
  <c r="RP448" i="7"/>
  <c r="RS447" i="7"/>
  <c r="RP447" i="7"/>
  <c r="RS446" i="7"/>
  <c r="RP446" i="7"/>
  <c r="RS445" i="7"/>
  <c r="RP445" i="7"/>
  <c r="RS444" i="7"/>
  <c r="RP444" i="7"/>
  <c r="RS443" i="7"/>
  <c r="RP443" i="7"/>
  <c r="RS442" i="7"/>
  <c r="RP442" i="7"/>
  <c r="RS441" i="7"/>
  <c r="RP441" i="7"/>
  <c r="RS440" i="7"/>
  <c r="RP440" i="7"/>
  <c r="RS439" i="7"/>
  <c r="RP439" i="7"/>
  <c r="RS438" i="7"/>
  <c r="RP438" i="7"/>
  <c r="RS437" i="7"/>
  <c r="RP437" i="7"/>
  <c r="RS436" i="7"/>
  <c r="RP436" i="7"/>
  <c r="RS435" i="7"/>
  <c r="RP435" i="7"/>
  <c r="RS434" i="7"/>
  <c r="RP434" i="7"/>
  <c r="RS433" i="7"/>
  <c r="RP433" i="7"/>
  <c r="RS432" i="7"/>
  <c r="RP432" i="7"/>
  <c r="RS431" i="7"/>
  <c r="RP431" i="7"/>
  <c r="RS430" i="7"/>
  <c r="RP430" i="7"/>
  <c r="RS429" i="7"/>
  <c r="RP429" i="7"/>
  <c r="RS428" i="7"/>
  <c r="RP428" i="7"/>
  <c r="RS427" i="7"/>
  <c r="RP427" i="7"/>
  <c r="RS426" i="7"/>
  <c r="RP426" i="7"/>
  <c r="RS425" i="7"/>
  <c r="RP425" i="7"/>
  <c r="RS424" i="7"/>
  <c r="RP424" i="7"/>
  <c r="RS423" i="7"/>
  <c r="RP423" i="7"/>
  <c r="RS422" i="7"/>
  <c r="RP422" i="7"/>
  <c r="RS421" i="7"/>
  <c r="RP421" i="7"/>
  <c r="RS420" i="7"/>
  <c r="RP420" i="7"/>
  <c r="RS419" i="7"/>
  <c r="RP419" i="7"/>
  <c r="RS418" i="7"/>
  <c r="RP418" i="7"/>
  <c r="RS417" i="7"/>
  <c r="RP417" i="7"/>
  <c r="RS416" i="7"/>
  <c r="RP416" i="7"/>
  <c r="RS415" i="7"/>
  <c r="RP415" i="7"/>
  <c r="RS414" i="7"/>
  <c r="RP414" i="7"/>
  <c r="RS413" i="7"/>
  <c r="RP413" i="7"/>
  <c r="RS412" i="7"/>
  <c r="RP412" i="7"/>
  <c r="RS411" i="7"/>
  <c r="RP411" i="7"/>
  <c r="RS410" i="7"/>
  <c r="RP410" i="7"/>
  <c r="RS409" i="7"/>
  <c r="RP409" i="7"/>
  <c r="RS408" i="7"/>
  <c r="RP408" i="7"/>
  <c r="RS407" i="7"/>
  <c r="RP407" i="7"/>
  <c r="RS406" i="7"/>
  <c r="RP406" i="7"/>
  <c r="RS405" i="7"/>
  <c r="RP405" i="7"/>
  <c r="RS404" i="7"/>
  <c r="RP404" i="7"/>
  <c r="RS403" i="7"/>
  <c r="RP403" i="7"/>
  <c r="RS402" i="7"/>
  <c r="RP402" i="7"/>
  <c r="RS401" i="7"/>
  <c r="RP401" i="7"/>
  <c r="RS400" i="7"/>
  <c r="RP400" i="7"/>
  <c r="RS399" i="7"/>
  <c r="RP399" i="7"/>
  <c r="RS398" i="7"/>
  <c r="RP398" i="7"/>
  <c r="RS397" i="7"/>
  <c r="RP397" i="7"/>
  <c r="RS396" i="7"/>
  <c r="RP396" i="7"/>
  <c r="RS395" i="7"/>
  <c r="RP395" i="7"/>
  <c r="RS394" i="7"/>
  <c r="RP394" i="7"/>
  <c r="RS393" i="7"/>
  <c r="RP393" i="7"/>
  <c r="RS392" i="7"/>
  <c r="RP392" i="7"/>
  <c r="RS391" i="7"/>
  <c r="RP391" i="7"/>
  <c r="RS390" i="7"/>
  <c r="RP390" i="7"/>
  <c r="RS389" i="7"/>
  <c r="RP389" i="7"/>
  <c r="RS388" i="7"/>
  <c r="RP388" i="7"/>
  <c r="RS387" i="7"/>
  <c r="RP387" i="7"/>
  <c r="RS386" i="7"/>
  <c r="RP386" i="7"/>
  <c r="RS385" i="7"/>
  <c r="RP385" i="7"/>
  <c r="RS384" i="7"/>
  <c r="RP384" i="7"/>
  <c r="RS383" i="7"/>
  <c r="RP383" i="7"/>
  <c r="RS382" i="7"/>
  <c r="RP382" i="7"/>
  <c r="RS381" i="7"/>
  <c r="RP381" i="7"/>
  <c r="RS380" i="7"/>
  <c r="RP380" i="7"/>
  <c r="RS379" i="7"/>
  <c r="RP379" i="7"/>
  <c r="RS378" i="7"/>
  <c r="RP378" i="7"/>
  <c r="RS377" i="7"/>
  <c r="RP377" i="7"/>
  <c r="RS376" i="7"/>
  <c r="RP376" i="7"/>
  <c r="RS375" i="7"/>
  <c r="RP375" i="7"/>
  <c r="RS374" i="7"/>
  <c r="RP374" i="7"/>
  <c r="RS373" i="7"/>
  <c r="RP373" i="7"/>
  <c r="RS372" i="7"/>
  <c r="RP372" i="7"/>
  <c r="RS371" i="7"/>
  <c r="RP371" i="7"/>
  <c r="RS370" i="7"/>
  <c r="RP370" i="7"/>
  <c r="RS369" i="7"/>
  <c r="RP369" i="7"/>
  <c r="RS368" i="7"/>
  <c r="RP368" i="7"/>
  <c r="RS367" i="7"/>
  <c r="RP367" i="7"/>
  <c r="RS366" i="7"/>
  <c r="RP366" i="7"/>
  <c r="RS365" i="7"/>
  <c r="RP365" i="7"/>
  <c r="RS364" i="7"/>
  <c r="RP364" i="7"/>
  <c r="RS363" i="7"/>
  <c r="RP363" i="7"/>
  <c r="RS362" i="7"/>
  <c r="RP362" i="7"/>
  <c r="RS361" i="7"/>
  <c r="RP361" i="7"/>
  <c r="RS360" i="7"/>
  <c r="RP360" i="7"/>
  <c r="RS359" i="7"/>
  <c r="RP359" i="7"/>
  <c r="RS358" i="7"/>
  <c r="RP358" i="7"/>
  <c r="RS357" i="7"/>
  <c r="RP357" i="7"/>
  <c r="RS356" i="7"/>
  <c r="RP356" i="7"/>
  <c r="RS355" i="7"/>
  <c r="RP355" i="7"/>
  <c r="RS354" i="7"/>
  <c r="RP354" i="7"/>
  <c r="RS353" i="7"/>
  <c r="RP353" i="7"/>
  <c r="RS352" i="7"/>
  <c r="RP352" i="7"/>
  <c r="RS351" i="7"/>
  <c r="RP351" i="7"/>
  <c r="RS350" i="7"/>
  <c r="RP350" i="7"/>
  <c r="RS349" i="7"/>
  <c r="RP349" i="7"/>
  <c r="RS348" i="7"/>
  <c r="RP348" i="7"/>
  <c r="RS347" i="7"/>
  <c r="RP347" i="7"/>
  <c r="RS346" i="7"/>
  <c r="RP346" i="7"/>
  <c r="RS345" i="7"/>
  <c r="RP345" i="7"/>
  <c r="RS344" i="7"/>
  <c r="RP344" i="7"/>
  <c r="RS343" i="7"/>
  <c r="RP343" i="7"/>
  <c r="RS342" i="7"/>
  <c r="RP342" i="7"/>
  <c r="RS341" i="7"/>
  <c r="RP341" i="7"/>
  <c r="RS340" i="7"/>
  <c r="RP340" i="7"/>
  <c r="RS339" i="7"/>
  <c r="RP339" i="7"/>
  <c r="RS338" i="7"/>
  <c r="RP338" i="7"/>
  <c r="RS337" i="7"/>
  <c r="RP337" i="7"/>
  <c r="RS336" i="7"/>
  <c r="RP336" i="7"/>
  <c r="RS335" i="7"/>
  <c r="RP335" i="7"/>
  <c r="RS334" i="7"/>
  <c r="RP334" i="7"/>
  <c r="RS333" i="7"/>
  <c r="RP333" i="7"/>
  <c r="RS332" i="7"/>
  <c r="RP332" i="7"/>
  <c r="RS331" i="7"/>
  <c r="RP331" i="7"/>
  <c r="RS330" i="7"/>
  <c r="RP330" i="7"/>
  <c r="RS329" i="7"/>
  <c r="RP329" i="7"/>
  <c r="RS328" i="7"/>
  <c r="RP328" i="7"/>
  <c r="RS327" i="7"/>
  <c r="RP327" i="7"/>
  <c r="RS326" i="7"/>
  <c r="RP326" i="7"/>
  <c r="RS325" i="7"/>
  <c r="RP325" i="7"/>
  <c r="RS324" i="7"/>
  <c r="RP324" i="7"/>
  <c r="RS323" i="7"/>
  <c r="RP323" i="7"/>
  <c r="RS322" i="7"/>
  <c r="RP322" i="7"/>
  <c r="RS321" i="7"/>
  <c r="RP321" i="7"/>
  <c r="RS320" i="7"/>
  <c r="RP320" i="7"/>
  <c r="RS319" i="7"/>
  <c r="RP319" i="7"/>
  <c r="RS318" i="7"/>
  <c r="RP318" i="7"/>
  <c r="RS317" i="7"/>
  <c r="RP317" i="7"/>
  <c r="RS316" i="7"/>
  <c r="RP316" i="7"/>
  <c r="RS315" i="7"/>
  <c r="RP315" i="7"/>
  <c r="RS314" i="7"/>
  <c r="RP314" i="7"/>
  <c r="RS313" i="7"/>
  <c r="RP313" i="7"/>
  <c r="RS312" i="7"/>
  <c r="RP312" i="7"/>
  <c r="RS311" i="7"/>
  <c r="RP311" i="7"/>
  <c r="RS310" i="7"/>
  <c r="RP310" i="7"/>
  <c r="RS309" i="7"/>
  <c r="RP309" i="7"/>
  <c r="RS308" i="7"/>
  <c r="RP308" i="7"/>
  <c r="RS307" i="7"/>
  <c r="RP307" i="7"/>
  <c r="RS306" i="7"/>
  <c r="RP306" i="7"/>
  <c r="RS305" i="7"/>
  <c r="RP305" i="7"/>
  <c r="RS304" i="7"/>
  <c r="RP304" i="7"/>
  <c r="RS303" i="7"/>
  <c r="RP303" i="7"/>
  <c r="RS302" i="7"/>
  <c r="RP302" i="7"/>
  <c r="RS301" i="7"/>
  <c r="RP301" i="7"/>
  <c r="RS300" i="7"/>
  <c r="RP300" i="7"/>
  <c r="RS299" i="7"/>
  <c r="RP299" i="7"/>
  <c r="RS298" i="7"/>
  <c r="RP298" i="7"/>
  <c r="RS297" i="7"/>
  <c r="RP297" i="7"/>
  <c r="RS296" i="7"/>
  <c r="RP296" i="7"/>
  <c r="RS295" i="7"/>
  <c r="RP295" i="7"/>
  <c r="RS294" i="7"/>
  <c r="RP294" i="7"/>
  <c r="RS293" i="7"/>
  <c r="RP293" i="7"/>
  <c r="RS292" i="7"/>
  <c r="RP292" i="7"/>
  <c r="RS291" i="7"/>
  <c r="RP291" i="7"/>
  <c r="RS290" i="7"/>
  <c r="RP290" i="7"/>
  <c r="RS289" i="7"/>
  <c r="RP289" i="7"/>
  <c r="RS288" i="7"/>
  <c r="RP288" i="7"/>
  <c r="RS287" i="7"/>
  <c r="RP287" i="7"/>
  <c r="RS286" i="7"/>
  <c r="RP286" i="7"/>
  <c r="RS285" i="7"/>
  <c r="RP285" i="7"/>
  <c r="RS284" i="7"/>
  <c r="RP284" i="7"/>
  <c r="RS283" i="7"/>
  <c r="RP283" i="7"/>
  <c r="RS282" i="7"/>
  <c r="RP282" i="7"/>
  <c r="RS281" i="7"/>
  <c r="RP281" i="7"/>
  <c r="RS280" i="7"/>
  <c r="RP280" i="7"/>
  <c r="RS279" i="7"/>
  <c r="RP279" i="7"/>
  <c r="RS278" i="7"/>
  <c r="RP278" i="7"/>
  <c r="RS277" i="7"/>
  <c r="RP277" i="7"/>
  <c r="RS276" i="7"/>
  <c r="RP276" i="7"/>
  <c r="RS275" i="7"/>
  <c r="RP275" i="7"/>
  <c r="RS274" i="7"/>
  <c r="RP274" i="7"/>
  <c r="RS273" i="7"/>
  <c r="RP273" i="7"/>
  <c r="RS272" i="7"/>
  <c r="RP272" i="7"/>
  <c r="RS271" i="7"/>
  <c r="RP271" i="7"/>
  <c r="RS270" i="7"/>
  <c r="RP270" i="7"/>
  <c r="RS269" i="7"/>
  <c r="RP269" i="7"/>
  <c r="RS268" i="7"/>
  <c r="RP268" i="7"/>
  <c r="RS267" i="7"/>
  <c r="RP267" i="7"/>
  <c r="RS266" i="7"/>
  <c r="RP266" i="7"/>
  <c r="RS265" i="7"/>
  <c r="RP265" i="7"/>
  <c r="RS264" i="7"/>
  <c r="RP264" i="7"/>
  <c r="RS263" i="7"/>
  <c r="RP263" i="7"/>
  <c r="RS262" i="7"/>
  <c r="RP262" i="7"/>
  <c r="RS261" i="7"/>
  <c r="RP261" i="7"/>
  <c r="RS260" i="7"/>
  <c r="RP260" i="7"/>
  <c r="RS259" i="7"/>
  <c r="RP259" i="7"/>
  <c r="RS258" i="7"/>
  <c r="RP258" i="7"/>
  <c r="RS257" i="7"/>
  <c r="RP257" i="7"/>
  <c r="RS256" i="7"/>
  <c r="RP256" i="7"/>
  <c r="RS255" i="7"/>
  <c r="RP255" i="7"/>
  <c r="RS254" i="7"/>
  <c r="RP254" i="7"/>
  <c r="RS253" i="7"/>
  <c r="RP253" i="7"/>
  <c r="RS252" i="7"/>
  <c r="RP252" i="7"/>
  <c r="RS251" i="7"/>
  <c r="RP251" i="7"/>
  <c r="RS250" i="7"/>
  <c r="RP250" i="7"/>
  <c r="RS249" i="7"/>
  <c r="RP249" i="7"/>
  <c r="RS248" i="7"/>
  <c r="RP248" i="7"/>
  <c r="RS247" i="7"/>
  <c r="RP247" i="7"/>
  <c r="RS246" i="7"/>
  <c r="RP246" i="7"/>
  <c r="RS245" i="7"/>
  <c r="RP245" i="7"/>
  <c r="RS244" i="7"/>
  <c r="RP244" i="7"/>
  <c r="RS243" i="7"/>
  <c r="RP243" i="7"/>
  <c r="RS242" i="7"/>
  <c r="RP242" i="7"/>
  <c r="RS241" i="7"/>
  <c r="RP241" i="7"/>
  <c r="RS240" i="7"/>
  <c r="RP240" i="7"/>
  <c r="RS239" i="7"/>
  <c r="RP239" i="7"/>
  <c r="RS238" i="7"/>
  <c r="RP238" i="7"/>
  <c r="RS237" i="7"/>
  <c r="RP237" i="7"/>
  <c r="RS236" i="7"/>
  <c r="RP236" i="7"/>
  <c r="RS235" i="7"/>
  <c r="RP235" i="7"/>
  <c r="RS234" i="7"/>
  <c r="RP234" i="7"/>
  <c r="RS233" i="7"/>
  <c r="RP233" i="7"/>
  <c r="RS232" i="7"/>
  <c r="RP232" i="7"/>
  <c r="RS231" i="7"/>
  <c r="RP231" i="7"/>
  <c r="RS230" i="7"/>
  <c r="RP230" i="7"/>
  <c r="RS229" i="7"/>
  <c r="RP229" i="7"/>
  <c r="RS228" i="7"/>
  <c r="RP228" i="7"/>
  <c r="RS227" i="7"/>
  <c r="RP227" i="7"/>
  <c r="RS226" i="7"/>
  <c r="RP226" i="7"/>
  <c r="RS225" i="7"/>
  <c r="RP225" i="7"/>
  <c r="RS224" i="7"/>
  <c r="RP224" i="7"/>
  <c r="RS223" i="7"/>
  <c r="RP223" i="7"/>
  <c r="RS222" i="7"/>
  <c r="RP222" i="7"/>
  <c r="RS221" i="7"/>
  <c r="RP221" i="7"/>
  <c r="RS220" i="7"/>
  <c r="RP220" i="7"/>
  <c r="RS219" i="7"/>
  <c r="RP219" i="7"/>
  <c r="RS218" i="7"/>
  <c r="RP218" i="7"/>
  <c r="RS217" i="7"/>
  <c r="RP217" i="7"/>
  <c r="RS216" i="7"/>
  <c r="RP216" i="7"/>
  <c r="RS215" i="7"/>
  <c r="RP215" i="7"/>
  <c r="RS214" i="7"/>
  <c r="RP214" i="7"/>
  <c r="RS213" i="7"/>
  <c r="RP213" i="7"/>
  <c r="RS212" i="7"/>
  <c r="RP212" i="7"/>
  <c r="RS211" i="7"/>
  <c r="RP211" i="7"/>
  <c r="RS210" i="7"/>
  <c r="RP210" i="7"/>
  <c r="RS209" i="7"/>
  <c r="RP209" i="7"/>
  <c r="RS208" i="7"/>
  <c r="RP208" i="7"/>
  <c r="RS207" i="7"/>
  <c r="RP207" i="7"/>
  <c r="RS206" i="7"/>
  <c r="RP206" i="7"/>
  <c r="RS205" i="7"/>
  <c r="RP205" i="7"/>
  <c r="RS204" i="7"/>
  <c r="RP204" i="7"/>
  <c r="RS203" i="7"/>
  <c r="RP203" i="7"/>
  <c r="RS202" i="7"/>
  <c r="RP202" i="7"/>
  <c r="RS201" i="7"/>
  <c r="RP201" i="7"/>
  <c r="RS200" i="7"/>
  <c r="RP200" i="7"/>
  <c r="RS199" i="7"/>
  <c r="RP199" i="7"/>
  <c r="RS198" i="7"/>
  <c r="RP198" i="7"/>
  <c r="RS197" i="7"/>
  <c r="RP197" i="7"/>
  <c r="RS196" i="7"/>
  <c r="RP196" i="7"/>
  <c r="RS195" i="7"/>
  <c r="RP195" i="7"/>
  <c r="RS194" i="7"/>
  <c r="RP194" i="7"/>
  <c r="RS193" i="7"/>
  <c r="RP193" i="7"/>
  <c r="RS192" i="7"/>
  <c r="RP192" i="7"/>
  <c r="RS191" i="7"/>
  <c r="RP191" i="7"/>
  <c r="RS190" i="7"/>
  <c r="RP190" i="7"/>
  <c r="RS189" i="7"/>
  <c r="RP189" i="7"/>
  <c r="RS188" i="7"/>
  <c r="RP188" i="7"/>
  <c r="RS187" i="7"/>
  <c r="RP187" i="7"/>
  <c r="RS186" i="7"/>
  <c r="RP186" i="7"/>
  <c r="RS185" i="7"/>
  <c r="RP185" i="7"/>
  <c r="RS184" i="7"/>
  <c r="RP184" i="7"/>
  <c r="RS183" i="7"/>
  <c r="RP183" i="7"/>
  <c r="RS182" i="7"/>
  <c r="RP182" i="7"/>
  <c r="RS181" i="7"/>
  <c r="RP181" i="7"/>
  <c r="RS180" i="7"/>
  <c r="RP180" i="7"/>
  <c r="RS179" i="7"/>
  <c r="RP179" i="7"/>
  <c r="RS178" i="7"/>
  <c r="RP178" i="7"/>
  <c r="RS177" i="7"/>
  <c r="RP177" i="7"/>
  <c r="RS176" i="7"/>
  <c r="RP176" i="7"/>
  <c r="RS175" i="7"/>
  <c r="RP175" i="7"/>
  <c r="RS174" i="7"/>
  <c r="RP174" i="7"/>
  <c r="RS173" i="7"/>
  <c r="RP173" i="7"/>
  <c r="RS172" i="7"/>
  <c r="RP172" i="7"/>
  <c r="RS171" i="7"/>
  <c r="RP171" i="7"/>
  <c r="RS170" i="7"/>
  <c r="RP170" i="7"/>
  <c r="RS169" i="7"/>
  <c r="RP169" i="7"/>
  <c r="RS168" i="7"/>
  <c r="RP168" i="7"/>
  <c r="RS167" i="7"/>
  <c r="RP167" i="7"/>
  <c r="RS166" i="7"/>
  <c r="RP166" i="7"/>
  <c r="RS165" i="7"/>
  <c r="RP165" i="7"/>
  <c r="RS164" i="7"/>
  <c r="RP164" i="7"/>
  <c r="RS163" i="7"/>
  <c r="RP163" i="7"/>
  <c r="RS162" i="7"/>
  <c r="RP162" i="7"/>
  <c r="RS161" i="7"/>
  <c r="RP161" i="7"/>
  <c r="RS160" i="7"/>
  <c r="RP160" i="7"/>
  <c r="RS159" i="7"/>
  <c r="RP159" i="7"/>
  <c r="RS158" i="7"/>
  <c r="RP158" i="7"/>
  <c r="RS157" i="7"/>
  <c r="RP157" i="7"/>
  <c r="RS156" i="7"/>
  <c r="RP156" i="7"/>
  <c r="RS155" i="7"/>
  <c r="RP155" i="7"/>
  <c r="RS154" i="7"/>
  <c r="RP154" i="7"/>
  <c r="RS153" i="7"/>
  <c r="RP153" i="7"/>
  <c r="RS152" i="7"/>
  <c r="RP152" i="7"/>
  <c r="RS151" i="7"/>
  <c r="RP151" i="7"/>
  <c r="RS150" i="7"/>
  <c r="RP150" i="7"/>
  <c r="RS149" i="7"/>
  <c r="RP149" i="7"/>
  <c r="RS148" i="7"/>
  <c r="RP148" i="7"/>
  <c r="RS147" i="7"/>
  <c r="RP147" i="7"/>
  <c r="RS146" i="7"/>
  <c r="RP146" i="7"/>
  <c r="RS145" i="7"/>
  <c r="RP145" i="7"/>
  <c r="RS144" i="7"/>
  <c r="RP144" i="7"/>
  <c r="RS143" i="7"/>
  <c r="RP143" i="7"/>
  <c r="RS142" i="7"/>
  <c r="RP142" i="7"/>
  <c r="RS141" i="7"/>
  <c r="RP141" i="7"/>
  <c r="RS140" i="7"/>
  <c r="RP140" i="7"/>
  <c r="RS139" i="7"/>
  <c r="RP139" i="7"/>
  <c r="RS138" i="7"/>
  <c r="RP138" i="7"/>
  <c r="RS137" i="7"/>
  <c r="RP137" i="7"/>
  <c r="RS136" i="7"/>
  <c r="RP136" i="7"/>
  <c r="RS135" i="7"/>
  <c r="RP135" i="7"/>
  <c r="RS134" i="7"/>
  <c r="RP134" i="7"/>
  <c r="RS133" i="7"/>
  <c r="RP133" i="7"/>
  <c r="RS132" i="7"/>
  <c r="RP132" i="7"/>
  <c r="RS131" i="7"/>
  <c r="RP131" i="7"/>
  <c r="RS130" i="7"/>
  <c r="RP130" i="7"/>
  <c r="RS129" i="7"/>
  <c r="RP129" i="7"/>
  <c r="RS128" i="7"/>
  <c r="RP128" i="7"/>
  <c r="RS127" i="7"/>
  <c r="RP127" i="7"/>
  <c r="RS126" i="7"/>
  <c r="RP126" i="7"/>
  <c r="RS125" i="7"/>
  <c r="RP125" i="7"/>
  <c r="RS124" i="7"/>
  <c r="RP124" i="7"/>
  <c r="RS123" i="7"/>
  <c r="RP123" i="7"/>
  <c r="RS122" i="7"/>
  <c r="RP122" i="7"/>
  <c r="RS121" i="7"/>
  <c r="RP121" i="7"/>
  <c r="RS120" i="7"/>
  <c r="RP120" i="7"/>
  <c r="RS119" i="7"/>
  <c r="RP119" i="7"/>
  <c r="RS118" i="7"/>
  <c r="RP118" i="7"/>
  <c r="RS117" i="7"/>
  <c r="RP117" i="7"/>
  <c r="RS116" i="7"/>
  <c r="RP116" i="7"/>
  <c r="RS115" i="7"/>
  <c r="RP115" i="7"/>
  <c r="RS114" i="7"/>
  <c r="RP114" i="7"/>
  <c r="RS113" i="7"/>
  <c r="RP113" i="7"/>
  <c r="RS112" i="7"/>
  <c r="RP112" i="7"/>
  <c r="RS111" i="7"/>
  <c r="RP111" i="7"/>
  <c r="RS110" i="7"/>
  <c r="RP110" i="7"/>
  <c r="RS109" i="7"/>
  <c r="RP109" i="7"/>
  <c r="RS108" i="7"/>
  <c r="RP108" i="7"/>
  <c r="RS107" i="7"/>
  <c r="RP107" i="7"/>
  <c r="RS106" i="7"/>
  <c r="RP106" i="7"/>
  <c r="RS105" i="7"/>
  <c r="RP105" i="7"/>
  <c r="RS104" i="7"/>
  <c r="RP104" i="7"/>
  <c r="RS103" i="7"/>
  <c r="RP103" i="7"/>
  <c r="RS102" i="7"/>
  <c r="RP102" i="7"/>
  <c r="RS101" i="7"/>
  <c r="RP101" i="7"/>
  <c r="RS100" i="7"/>
  <c r="RP100" i="7"/>
  <c r="RS99" i="7"/>
  <c r="RP99" i="7"/>
  <c r="RS98" i="7"/>
  <c r="RP98" i="7"/>
  <c r="RS97" i="7"/>
  <c r="RP97" i="7"/>
  <c r="RS96" i="7"/>
  <c r="RP96" i="7"/>
  <c r="RS95" i="7"/>
  <c r="RP95" i="7"/>
  <c r="RS94" i="7"/>
  <c r="RP94" i="7"/>
  <c r="RS93" i="7"/>
  <c r="RP93" i="7"/>
  <c r="RS92" i="7"/>
  <c r="RP92" i="7"/>
  <c r="RS91" i="7"/>
  <c r="RP91" i="7"/>
  <c r="RS90" i="7"/>
  <c r="RP90" i="7"/>
  <c r="RS89" i="7"/>
  <c r="RP89" i="7"/>
  <c r="RS88" i="7"/>
  <c r="RP88" i="7"/>
  <c r="RS87" i="7"/>
  <c r="RP87" i="7"/>
  <c r="RS86" i="7"/>
  <c r="RP86" i="7"/>
  <c r="RS85" i="7"/>
  <c r="RP85" i="7"/>
  <c r="RS84" i="7"/>
  <c r="RP84" i="7"/>
  <c r="RS83" i="7"/>
  <c r="RP83" i="7"/>
  <c r="RS82" i="7"/>
  <c r="RP82" i="7"/>
  <c r="RS81" i="7"/>
  <c r="RP81" i="7"/>
  <c r="RS80" i="7"/>
  <c r="RP80" i="7"/>
  <c r="RS79" i="7"/>
  <c r="RP79" i="7"/>
  <c r="RS78" i="7"/>
  <c r="RP78" i="7"/>
  <c r="RS77" i="7"/>
  <c r="RP77" i="7"/>
  <c r="RS76" i="7"/>
  <c r="RP76" i="7"/>
  <c r="RS75" i="7"/>
  <c r="RP75" i="7"/>
  <c r="RS74" i="7"/>
  <c r="RP74" i="7"/>
  <c r="RS73" i="7"/>
  <c r="RP73" i="7"/>
  <c r="RS72" i="7"/>
  <c r="RP72" i="7"/>
  <c r="RS71" i="7"/>
  <c r="RP71" i="7"/>
  <c r="RS70" i="7"/>
  <c r="RP70" i="7"/>
  <c r="RS69" i="7"/>
  <c r="RP69" i="7"/>
  <c r="RS68" i="7"/>
  <c r="RP68" i="7"/>
  <c r="RS67" i="7"/>
  <c r="RP67" i="7"/>
  <c r="RS66" i="7"/>
  <c r="RP66" i="7"/>
  <c r="RS65" i="7"/>
  <c r="RP65" i="7"/>
  <c r="RS64" i="7"/>
  <c r="RP64" i="7"/>
  <c r="RS63" i="7"/>
  <c r="RP63" i="7"/>
  <c r="RS62" i="7"/>
  <c r="RP62" i="7"/>
  <c r="RS61" i="7"/>
  <c r="RP61" i="7"/>
  <c r="RS60" i="7"/>
  <c r="RP60" i="7"/>
  <c r="RS59" i="7"/>
  <c r="RP59" i="7"/>
  <c r="RS58" i="7"/>
  <c r="RP58" i="7"/>
  <c r="RS57" i="7"/>
  <c r="RP57" i="7"/>
  <c r="RS56" i="7"/>
  <c r="RP56" i="7"/>
  <c r="RS55" i="7"/>
  <c r="RP55" i="7"/>
  <c r="RS54" i="7"/>
  <c r="RP54" i="7"/>
  <c r="RS53" i="7"/>
  <c r="RP53" i="7"/>
  <c r="RS52" i="7"/>
  <c r="RP52" i="7"/>
  <c r="RS51" i="7"/>
  <c r="RP51" i="7"/>
  <c r="RS50" i="7"/>
  <c r="RP50" i="7"/>
  <c r="RS49" i="7"/>
  <c r="RP49" i="7"/>
  <c r="RS48" i="7"/>
  <c r="RP48" i="7"/>
  <c r="RS47" i="7"/>
  <c r="RP47" i="7"/>
  <c r="RS46" i="7"/>
  <c r="RP46" i="7"/>
  <c r="RS45" i="7"/>
  <c r="RP45" i="7"/>
  <c r="RS44" i="7"/>
  <c r="RP44" i="7"/>
  <c r="RS43" i="7"/>
  <c r="RP43" i="7"/>
  <c r="RS42" i="7"/>
  <c r="RP42" i="7"/>
  <c r="RS41" i="7"/>
  <c r="RP41" i="7"/>
  <c r="RS40" i="7"/>
  <c r="RP40" i="7"/>
  <c r="RS39" i="7"/>
  <c r="RP39" i="7"/>
  <c r="RS38" i="7"/>
  <c r="RP38" i="7"/>
  <c r="RS37" i="7"/>
  <c r="RP37" i="7"/>
  <c r="RS36" i="7"/>
  <c r="RP36" i="7"/>
  <c r="RS35" i="7"/>
  <c r="RP35" i="7"/>
  <c r="RS34" i="7"/>
  <c r="RP34" i="7"/>
  <c r="RS33" i="7"/>
  <c r="RP33" i="7"/>
  <c r="RS32" i="7"/>
  <c r="RP32" i="7"/>
  <c r="RS31" i="7"/>
  <c r="RP31" i="7"/>
  <c r="RS30" i="7"/>
  <c r="RP30" i="7"/>
  <c r="RS29" i="7"/>
  <c r="RP29" i="7"/>
  <c r="RS28" i="7"/>
  <c r="RP28" i="7"/>
  <c r="RS27" i="7"/>
  <c r="RP27" i="7"/>
  <c r="RS26" i="7"/>
  <c r="RP26" i="7"/>
  <c r="RS25" i="7"/>
  <c r="RP25" i="7"/>
  <c r="RS24" i="7"/>
  <c r="RP24" i="7"/>
  <c r="RS23" i="7"/>
  <c r="RP23" i="7"/>
  <c r="RS22" i="7"/>
  <c r="RP22" i="7"/>
  <c r="RS21" i="7"/>
  <c r="RP21" i="7"/>
  <c r="RS20" i="7"/>
  <c r="RP20" i="7"/>
  <c r="RS19" i="7"/>
  <c r="RP19" i="7"/>
  <c r="RS18" i="7"/>
  <c r="RP18" i="7"/>
  <c r="RS17" i="7"/>
  <c r="RP17" i="7"/>
  <c r="RS16" i="7"/>
  <c r="RP16" i="7"/>
  <c r="RS15" i="7"/>
  <c r="RP15" i="7"/>
  <c r="RS14" i="7"/>
  <c r="RP14" i="7"/>
  <c r="O1486" i="6"/>
  <c r="O1485" i="6"/>
  <c r="O1484" i="6"/>
  <c r="O1483" i="6"/>
  <c r="O1482" i="6"/>
  <c r="O1481" i="6"/>
  <c r="O1480" i="6"/>
  <c r="O1479" i="6"/>
  <c r="O1478" i="6"/>
  <c r="O1477" i="6"/>
  <c r="O1476" i="6"/>
  <c r="O1475" i="6"/>
  <c r="O1474" i="6"/>
  <c r="O1473" i="6"/>
  <c r="O1472" i="6"/>
  <c r="O1471" i="6"/>
  <c r="O1470" i="6"/>
  <c r="O1469" i="6"/>
  <c r="O1468" i="6"/>
  <c r="O1467" i="6"/>
  <c r="O1466" i="6"/>
  <c r="O1465" i="6"/>
  <c r="O1464" i="6"/>
  <c r="O1463" i="6"/>
  <c r="O1462" i="6"/>
  <c r="O1461" i="6"/>
  <c r="O1460" i="6"/>
  <c r="O1459" i="6"/>
  <c r="O1458" i="6"/>
  <c r="O1457" i="6"/>
  <c r="O1456" i="6"/>
  <c r="O1455" i="6"/>
  <c r="O1454" i="6"/>
  <c r="O1453" i="6"/>
  <c r="O1452" i="6"/>
  <c r="O1451" i="6"/>
  <c r="O1450" i="6"/>
  <c r="O1449" i="6"/>
  <c r="O1448" i="6"/>
  <c r="O1447" i="6"/>
  <c r="O1446" i="6"/>
  <c r="O1445" i="6"/>
  <c r="O1444" i="6"/>
  <c r="O1443" i="6"/>
  <c r="O1442" i="6"/>
  <c r="O1441" i="6"/>
  <c r="O1440" i="6"/>
  <c r="O1439" i="6"/>
  <c r="O1438" i="6"/>
  <c r="O1437" i="6"/>
  <c r="O1436" i="6"/>
  <c r="O1435" i="6"/>
  <c r="O1434" i="6"/>
  <c r="O1433" i="6"/>
  <c r="O1432" i="6"/>
  <c r="O1431" i="6"/>
  <c r="Q1401" i="6"/>
  <c r="K1401" i="6"/>
  <c r="Q1400" i="6"/>
  <c r="K1400" i="6"/>
  <c r="Q1399" i="6"/>
  <c r="K1399" i="6"/>
  <c r="Q1398" i="6"/>
  <c r="K1398" i="6"/>
  <c r="Q1397" i="6"/>
  <c r="K1397" i="6"/>
  <c r="Q1396" i="6"/>
  <c r="K1396" i="6"/>
  <c r="Q1395" i="6"/>
  <c r="K1395" i="6"/>
  <c r="Q1394" i="6"/>
  <c r="K1394" i="6"/>
  <c r="Q1393" i="6"/>
  <c r="K1393" i="6"/>
  <c r="Q1392" i="6"/>
  <c r="K1392" i="6"/>
  <c r="Q1391" i="6"/>
  <c r="K1391" i="6"/>
  <c r="Q1390" i="6"/>
  <c r="K1390" i="6"/>
  <c r="Q1389" i="6"/>
  <c r="K1389" i="6"/>
  <c r="Q1388" i="6"/>
  <c r="K1388" i="6"/>
  <c r="Q1387" i="6"/>
  <c r="K1387" i="6"/>
  <c r="Q1386" i="6"/>
  <c r="K1386" i="6"/>
  <c r="Q1385" i="6"/>
  <c r="K1385" i="6"/>
  <c r="Q1384" i="6"/>
  <c r="K1384" i="6"/>
  <c r="Q1383" i="6"/>
  <c r="K1383" i="6"/>
  <c r="Q1382" i="6"/>
  <c r="K1382" i="6"/>
  <c r="Q1381" i="6"/>
  <c r="K1381" i="6"/>
  <c r="Q1380" i="6"/>
  <c r="K1380" i="6"/>
  <c r="Q1379" i="6"/>
  <c r="K1379" i="6"/>
  <c r="Q1378" i="6"/>
  <c r="K1378" i="6"/>
  <c r="Q1377" i="6"/>
  <c r="K1377" i="6"/>
  <c r="Q1376" i="6"/>
  <c r="K1376" i="6"/>
  <c r="Q1375" i="6"/>
  <c r="K1375" i="6"/>
  <c r="Q1374" i="6"/>
  <c r="K1374" i="6"/>
  <c r="Q1373" i="6"/>
  <c r="K1373" i="6"/>
  <c r="Q1372" i="6"/>
  <c r="K1372" i="6"/>
  <c r="Q1371" i="6"/>
  <c r="K1371" i="6"/>
  <c r="Q1370" i="6"/>
  <c r="K1370" i="6"/>
  <c r="Q1369" i="6"/>
  <c r="K1369" i="6"/>
  <c r="Q1368" i="6"/>
  <c r="K1368" i="6"/>
  <c r="Q1367" i="6"/>
  <c r="K1367" i="6"/>
  <c r="Q1366" i="6"/>
  <c r="K1366" i="6"/>
  <c r="Q1365" i="6"/>
  <c r="K1365" i="6"/>
  <c r="Q1364" i="6"/>
  <c r="K1364" i="6"/>
  <c r="Q1363" i="6"/>
  <c r="K1363" i="6"/>
  <c r="Q1362" i="6"/>
  <c r="K1362" i="6"/>
  <c r="Q1361" i="6"/>
  <c r="K1361" i="6"/>
  <c r="Q1360" i="6"/>
  <c r="K1360" i="6"/>
  <c r="Q1359" i="6"/>
  <c r="K1359" i="6"/>
  <c r="Q1358" i="6"/>
  <c r="K1358" i="6"/>
  <c r="Q1357" i="6"/>
  <c r="K1357" i="6"/>
  <c r="Q1356" i="6"/>
  <c r="K1356" i="6"/>
  <c r="Q1355" i="6"/>
  <c r="K1355" i="6"/>
  <c r="Q1354" i="6"/>
  <c r="K1354" i="6"/>
  <c r="Q1353" i="6"/>
  <c r="K1353" i="6"/>
  <c r="Q1352" i="6"/>
  <c r="K1352" i="6"/>
  <c r="Q1351" i="6"/>
  <c r="K1351" i="6"/>
  <c r="Q1350" i="6"/>
  <c r="K1350" i="6"/>
  <c r="Q1349" i="6"/>
  <c r="K1349" i="6"/>
  <c r="Q1348" i="6"/>
  <c r="K1348" i="6"/>
  <c r="Q1347" i="6"/>
  <c r="K1347" i="6"/>
  <c r="Q1346" i="6"/>
  <c r="K1346" i="6"/>
  <c r="Q1345" i="6"/>
  <c r="K1345" i="6"/>
  <c r="Q1344" i="6"/>
  <c r="K1344" i="6"/>
  <c r="Q1343" i="6"/>
  <c r="K1343" i="6"/>
  <c r="Q1342" i="6"/>
  <c r="K1342" i="6"/>
  <c r="Q1341" i="6"/>
  <c r="K1341" i="6"/>
  <c r="Q1340" i="6"/>
  <c r="K1340" i="6"/>
  <c r="Q1339" i="6"/>
  <c r="K1339" i="6"/>
  <c r="Q1338" i="6"/>
  <c r="K1338" i="6"/>
  <c r="Q1337" i="6"/>
  <c r="K1337" i="6"/>
  <c r="Q1336" i="6"/>
  <c r="K1336" i="6"/>
  <c r="Q1335" i="6"/>
  <c r="K1335" i="6"/>
  <c r="Q1334" i="6"/>
  <c r="K1334" i="6"/>
  <c r="Q1333" i="6"/>
  <c r="K1333" i="6"/>
  <c r="Q1332" i="6"/>
  <c r="K1332" i="6"/>
  <c r="Q1331" i="6"/>
  <c r="K1331" i="6"/>
  <c r="Q1330" i="6"/>
  <c r="K1330" i="6"/>
  <c r="Q1329" i="6"/>
  <c r="K1329" i="6"/>
  <c r="Q1328" i="6"/>
  <c r="K1328" i="6"/>
  <c r="Q1327" i="6"/>
  <c r="K1327" i="6"/>
  <c r="Q1326" i="6"/>
  <c r="K1326" i="6"/>
  <c r="Q1325" i="6"/>
  <c r="K1325" i="6"/>
  <c r="Q1324" i="6"/>
  <c r="K1324" i="6"/>
  <c r="Q1323" i="6"/>
  <c r="K1323" i="6"/>
  <c r="Q1322" i="6"/>
  <c r="K1322" i="6"/>
  <c r="Q1321" i="6"/>
  <c r="K1321" i="6"/>
  <c r="Q1320" i="6"/>
  <c r="K1320" i="6"/>
  <c r="Q1319" i="6"/>
  <c r="K1319" i="6"/>
  <c r="Q1318" i="6"/>
  <c r="K1318" i="6"/>
  <c r="Q1317" i="6"/>
  <c r="K1317" i="6"/>
  <c r="Q1316" i="6"/>
  <c r="K1316" i="6"/>
  <c r="Q1315" i="6"/>
  <c r="K1315" i="6"/>
  <c r="Q1314" i="6"/>
  <c r="K1314" i="6"/>
  <c r="Q1313" i="6"/>
  <c r="K1313" i="6"/>
  <c r="Q1312" i="6"/>
  <c r="K1312" i="6"/>
  <c r="Q1311" i="6"/>
  <c r="K1311" i="6"/>
  <c r="Q1310" i="6"/>
  <c r="K1310" i="6"/>
  <c r="Q1309" i="6"/>
  <c r="K1309" i="6"/>
  <c r="Q1308" i="6"/>
  <c r="K1308" i="6"/>
  <c r="Q1307" i="6"/>
  <c r="K1307" i="6"/>
  <c r="Q1306" i="6"/>
  <c r="K1306" i="6"/>
  <c r="Q1305" i="6"/>
  <c r="K1305" i="6"/>
  <c r="Q1304" i="6"/>
  <c r="K1304" i="6"/>
  <c r="Q1303" i="6"/>
  <c r="K1303" i="6"/>
  <c r="Q1302" i="6"/>
  <c r="K1302" i="6"/>
  <c r="Q1301" i="6"/>
  <c r="K1301" i="6"/>
  <c r="Q1300" i="6"/>
  <c r="K1300" i="6"/>
  <c r="Q1299" i="6"/>
  <c r="K1299" i="6"/>
  <c r="Q1298" i="6"/>
  <c r="K1298" i="6"/>
  <c r="Q1297" i="6"/>
  <c r="K1297" i="6"/>
  <c r="Q1296" i="6"/>
  <c r="K1296" i="6"/>
  <c r="Q1295" i="6"/>
  <c r="K1295" i="6"/>
  <c r="Q1294" i="6"/>
  <c r="K1294" i="6"/>
  <c r="Q1293" i="6"/>
  <c r="K1293" i="6"/>
  <c r="Q1292" i="6"/>
  <c r="K1292" i="6"/>
  <c r="Q1291" i="6"/>
  <c r="K1291" i="6"/>
  <c r="Q1290" i="6"/>
  <c r="K1290" i="6"/>
  <c r="Q1289" i="6"/>
  <c r="K1289" i="6"/>
  <c r="Q1288" i="6"/>
  <c r="K1288" i="6"/>
  <c r="Q1287" i="6"/>
  <c r="K1287" i="6"/>
  <c r="Q1286" i="6"/>
  <c r="K1286" i="6"/>
  <c r="Q1285" i="6"/>
  <c r="K1285" i="6"/>
  <c r="Q1284" i="6"/>
  <c r="K1284" i="6"/>
  <c r="Q1283" i="6"/>
  <c r="K1283" i="6"/>
  <c r="Q1282" i="6"/>
  <c r="K1282" i="6"/>
  <c r="Q1281" i="6"/>
  <c r="K1281" i="6"/>
  <c r="Q1280" i="6"/>
  <c r="K1280" i="6"/>
  <c r="Q1279" i="6"/>
  <c r="K1279" i="6"/>
  <c r="Q1278" i="6"/>
  <c r="K1278" i="6"/>
  <c r="Q1277" i="6"/>
  <c r="K1277" i="6"/>
  <c r="Q1276" i="6"/>
  <c r="K1276" i="6"/>
  <c r="Q1275" i="6"/>
  <c r="K1275" i="6"/>
  <c r="Q1274" i="6"/>
  <c r="K1274" i="6"/>
  <c r="Q1273" i="6"/>
  <c r="K1273" i="6"/>
  <c r="Q1272" i="6"/>
  <c r="K1272" i="6"/>
  <c r="Q1271" i="6"/>
  <c r="K1271" i="6"/>
  <c r="Q1270" i="6"/>
  <c r="K1270" i="6"/>
  <c r="Q1269" i="6"/>
  <c r="K1269" i="6"/>
  <c r="Q1268" i="6"/>
  <c r="K1268" i="6"/>
  <c r="Q1267" i="6"/>
  <c r="K1267" i="6"/>
  <c r="Q1266" i="6"/>
  <c r="K1266" i="6"/>
  <c r="Q1265" i="6"/>
  <c r="K1265" i="6"/>
  <c r="Q1264" i="6"/>
  <c r="K1264" i="6"/>
  <c r="Q1263" i="6"/>
  <c r="K1263" i="6"/>
  <c r="Q1262" i="6"/>
  <c r="K1262" i="6"/>
  <c r="Q1261" i="6"/>
  <c r="K1261" i="6"/>
  <c r="Q1260" i="6"/>
  <c r="K1260" i="6"/>
  <c r="Q1259" i="6"/>
  <c r="K1259" i="6"/>
  <c r="Q1258" i="6"/>
  <c r="K1258" i="6"/>
  <c r="Q1257" i="6"/>
  <c r="K1257" i="6"/>
  <c r="Q1256" i="6"/>
  <c r="K1256" i="6"/>
  <c r="Q1255" i="6"/>
  <c r="K1255" i="6"/>
  <c r="Q1254" i="6"/>
  <c r="K1254" i="6"/>
  <c r="Q1253" i="6"/>
  <c r="K1253" i="6"/>
  <c r="Q1252" i="6"/>
  <c r="K1252" i="6"/>
  <c r="Q1251" i="6"/>
  <c r="K1251" i="6"/>
  <c r="Q1250" i="6"/>
  <c r="K1250" i="6"/>
  <c r="Q1249" i="6"/>
  <c r="K1249" i="6"/>
  <c r="Q1248" i="6"/>
  <c r="K1248" i="6"/>
  <c r="Q1247" i="6"/>
  <c r="K1247" i="6"/>
  <c r="Q1246" i="6"/>
  <c r="K1246" i="6"/>
  <c r="Q1245" i="6"/>
  <c r="K1245" i="6"/>
  <c r="Q1244" i="6"/>
  <c r="K1244" i="6"/>
  <c r="Q1243" i="6"/>
  <c r="K1243" i="6"/>
  <c r="Q1242" i="6"/>
  <c r="K1242" i="6"/>
  <c r="Q1241" i="6"/>
  <c r="K1241" i="6"/>
  <c r="Q1240" i="6"/>
  <c r="K1240" i="6"/>
  <c r="Q1239" i="6"/>
  <c r="K1239" i="6"/>
  <c r="Q1238" i="6"/>
  <c r="K1238" i="6"/>
  <c r="Q1237" i="6"/>
  <c r="K1237" i="6"/>
  <c r="Q1236" i="6"/>
  <c r="K1236" i="6"/>
  <c r="Q1235" i="6"/>
  <c r="K1235" i="6"/>
  <c r="Q1234" i="6"/>
  <c r="K1234" i="6"/>
  <c r="Q1233" i="6"/>
  <c r="K1233" i="6"/>
  <c r="Q1232" i="6"/>
  <c r="K1232" i="6"/>
  <c r="Q1231" i="6"/>
  <c r="K1231" i="6"/>
  <c r="Q1230" i="6"/>
  <c r="K1230" i="6"/>
  <c r="Q1229" i="6"/>
  <c r="K1229" i="6"/>
  <c r="Q1228" i="6"/>
  <c r="K1228" i="6"/>
  <c r="Q1227" i="6"/>
  <c r="K1227" i="6"/>
  <c r="Q1226" i="6"/>
  <c r="K1226" i="6"/>
  <c r="Q1225" i="6"/>
  <c r="K1225" i="6"/>
  <c r="Q1224" i="6"/>
  <c r="K1224" i="6"/>
  <c r="Q1223" i="6"/>
  <c r="K1223" i="6"/>
  <c r="Q1222" i="6"/>
  <c r="K1222" i="6"/>
  <c r="Q1221" i="6"/>
  <c r="K1221" i="6"/>
  <c r="Q1220" i="6"/>
  <c r="K1220" i="6"/>
  <c r="Q1219" i="6"/>
  <c r="K1219" i="6"/>
  <c r="Q1218" i="6"/>
  <c r="K1218" i="6"/>
  <c r="Q1217" i="6"/>
  <c r="K1217" i="6"/>
  <c r="Q1216" i="6"/>
  <c r="K1216" i="6"/>
  <c r="Q1215" i="6"/>
  <c r="K1215" i="6"/>
  <c r="Q1214" i="6"/>
  <c r="K1214" i="6"/>
  <c r="Q1213" i="6"/>
  <c r="K1213" i="6"/>
  <c r="Q1212" i="6"/>
  <c r="K1212" i="6"/>
  <c r="Q1211" i="6"/>
  <c r="K1211" i="6"/>
  <c r="Q1210" i="6"/>
  <c r="K1210" i="6"/>
  <c r="Q1209" i="6"/>
  <c r="K1209" i="6"/>
  <c r="Q1208" i="6"/>
  <c r="K1208" i="6"/>
  <c r="Q1207" i="6"/>
  <c r="K1207" i="6"/>
  <c r="Q1206" i="6"/>
  <c r="K1206" i="6"/>
  <c r="Q1205" i="6"/>
  <c r="K1205" i="6"/>
  <c r="Q1204" i="6"/>
  <c r="K1204" i="6"/>
  <c r="Q1203" i="6"/>
  <c r="K1203" i="6"/>
  <c r="Q1202" i="6"/>
  <c r="K1202" i="6"/>
  <c r="Q1201" i="6"/>
  <c r="K1201" i="6"/>
  <c r="Q1200" i="6"/>
  <c r="K1200" i="6"/>
  <c r="Q1199" i="6"/>
  <c r="K1199" i="6"/>
  <c r="Q1198" i="6"/>
  <c r="K1198" i="6"/>
  <c r="Q1197" i="6"/>
  <c r="K1197" i="6"/>
  <c r="Q1196" i="6"/>
  <c r="K1196" i="6"/>
  <c r="Q1195" i="6"/>
  <c r="K1195" i="6"/>
  <c r="Q1194" i="6"/>
  <c r="K1194" i="6"/>
  <c r="Q1193" i="6"/>
  <c r="K1193" i="6"/>
  <c r="Q1192" i="6"/>
  <c r="K1192" i="6"/>
  <c r="Q1191" i="6"/>
  <c r="K1191" i="6"/>
  <c r="Q1190" i="6"/>
  <c r="K1190" i="6"/>
  <c r="Q1189" i="6"/>
  <c r="K1189" i="6"/>
  <c r="Q1188" i="6"/>
  <c r="K1188" i="6"/>
  <c r="Q1187" i="6"/>
  <c r="K1187" i="6"/>
  <c r="Q1186" i="6"/>
  <c r="K1186" i="6"/>
  <c r="Q1185" i="6"/>
  <c r="K1185" i="6"/>
  <c r="Q1184" i="6"/>
  <c r="K1184" i="6"/>
  <c r="Q1183" i="6"/>
  <c r="K1183" i="6"/>
  <c r="Q1182" i="6"/>
  <c r="K1182" i="6"/>
  <c r="Q1181" i="6"/>
  <c r="K1181" i="6"/>
  <c r="Q1180" i="6"/>
  <c r="K1180" i="6"/>
  <c r="Q1179" i="6"/>
  <c r="K1179" i="6"/>
  <c r="Q1178" i="6"/>
  <c r="K1178" i="6"/>
  <c r="Q1177" i="6"/>
  <c r="K1177" i="6"/>
  <c r="Q1176" i="6"/>
  <c r="K1176" i="6"/>
  <c r="Q1175" i="6"/>
  <c r="K1175" i="6"/>
  <c r="Q1174" i="6"/>
  <c r="K1174" i="6"/>
  <c r="Q1173" i="6"/>
  <c r="K1173" i="6"/>
  <c r="Q1172" i="6"/>
  <c r="K1172" i="6"/>
  <c r="Q1171" i="6"/>
  <c r="K1171" i="6"/>
  <c r="Q1170" i="6"/>
  <c r="K1170" i="6"/>
  <c r="Q1169" i="6"/>
  <c r="K1169" i="6"/>
  <c r="Q1168" i="6"/>
  <c r="K1168" i="6"/>
  <c r="Q1167" i="6"/>
  <c r="K1167" i="6"/>
  <c r="Q1166" i="6"/>
  <c r="K1166" i="6"/>
  <c r="Q1165" i="6"/>
  <c r="K1165" i="6"/>
  <c r="Q1164" i="6"/>
  <c r="K1164" i="6"/>
  <c r="Q1163" i="6"/>
  <c r="K1163" i="6"/>
  <c r="Q1162" i="6"/>
  <c r="K1162" i="6"/>
  <c r="Q1161" i="6"/>
  <c r="K1161" i="6"/>
  <c r="Q1160" i="6"/>
  <c r="K1160" i="6"/>
  <c r="Q1159" i="6"/>
  <c r="K1159" i="6"/>
  <c r="Q1158" i="6"/>
  <c r="K1158" i="6"/>
  <c r="Q1157" i="6"/>
  <c r="K1157" i="6"/>
  <c r="Q1156" i="6"/>
  <c r="K1156" i="6"/>
  <c r="Q1155" i="6"/>
  <c r="K1155" i="6"/>
  <c r="Q1154" i="6"/>
  <c r="K1154" i="6"/>
  <c r="Q1153" i="6"/>
  <c r="K1153" i="6"/>
  <c r="Q1152" i="6"/>
  <c r="K1152" i="6"/>
  <c r="Q1151" i="6"/>
  <c r="K1151" i="6"/>
  <c r="Q1150" i="6"/>
  <c r="K1150" i="6"/>
  <c r="Q1149" i="6"/>
  <c r="K1149" i="6"/>
  <c r="Q1148" i="6"/>
  <c r="K1148" i="6"/>
  <c r="Q1147" i="6"/>
  <c r="K1147" i="6"/>
  <c r="Q1146" i="6"/>
  <c r="K1146" i="6"/>
  <c r="Q1145" i="6"/>
  <c r="K1145" i="6"/>
  <c r="Q1144" i="6"/>
  <c r="K1144" i="6"/>
  <c r="Q1143" i="6"/>
  <c r="K1143" i="6"/>
  <c r="Q1142" i="6"/>
  <c r="K1142" i="6"/>
  <c r="Q1141" i="6"/>
  <c r="K1141" i="6"/>
  <c r="Q1140" i="6"/>
  <c r="K1140" i="6"/>
  <c r="Q1139" i="6"/>
  <c r="K1139" i="6"/>
  <c r="Q1138" i="6"/>
  <c r="K1138" i="6"/>
  <c r="Q1137" i="6"/>
  <c r="K1137" i="6"/>
  <c r="Q1136" i="6"/>
  <c r="K1136" i="6"/>
  <c r="Q1135" i="6"/>
  <c r="K1135" i="6"/>
  <c r="Q1134" i="6"/>
  <c r="K1134" i="6"/>
  <c r="Q1133" i="6"/>
  <c r="K1133" i="6"/>
  <c r="Q1132" i="6"/>
  <c r="K1132" i="6"/>
  <c r="Q1131" i="6"/>
  <c r="K1131" i="6"/>
  <c r="Q1130" i="6"/>
  <c r="K1130" i="6"/>
  <c r="Q1129" i="6"/>
  <c r="K1129" i="6"/>
  <c r="Q1128" i="6"/>
  <c r="K1128" i="6"/>
  <c r="Q1127" i="6"/>
  <c r="K1127" i="6"/>
  <c r="Q1126" i="6"/>
  <c r="K1126" i="6"/>
  <c r="Q1125" i="6"/>
  <c r="K1125" i="6"/>
  <c r="Q1124" i="6"/>
  <c r="K1124" i="6"/>
  <c r="Q1123" i="6"/>
  <c r="K1123" i="6"/>
  <c r="Q1122" i="6"/>
  <c r="K1122" i="6"/>
  <c r="Q1121" i="6"/>
  <c r="K1121" i="6"/>
  <c r="Q1120" i="6"/>
  <c r="K1120" i="6"/>
  <c r="Q1119" i="6"/>
  <c r="K1119" i="6"/>
  <c r="Q1118" i="6"/>
  <c r="K1118" i="6"/>
  <c r="Q1117" i="6"/>
  <c r="K1117" i="6"/>
  <c r="Q1116" i="6"/>
  <c r="K1116" i="6"/>
  <c r="Q1115" i="6"/>
  <c r="K1115" i="6"/>
  <c r="Q1114" i="6"/>
  <c r="K1114" i="6"/>
  <c r="Q1113" i="6"/>
  <c r="K1113" i="6"/>
  <c r="Q1112" i="6"/>
  <c r="K1112" i="6"/>
  <c r="Q1111" i="6"/>
  <c r="K1111" i="6"/>
  <c r="Q1110" i="6"/>
  <c r="K1110" i="6"/>
  <c r="Q1109" i="6"/>
  <c r="K1109" i="6"/>
  <c r="Q1108" i="6"/>
  <c r="K1108" i="6"/>
  <c r="Q1107" i="6"/>
  <c r="K1107" i="6"/>
  <c r="Q1106" i="6"/>
  <c r="K1106" i="6"/>
  <c r="Q1105" i="6"/>
  <c r="K1105" i="6"/>
  <c r="Q1104" i="6"/>
  <c r="K1104" i="6"/>
  <c r="Q1103" i="6"/>
  <c r="K1103" i="6"/>
  <c r="Q1102" i="6"/>
  <c r="K1102" i="6"/>
  <c r="Q1101" i="6"/>
  <c r="K1101" i="6"/>
  <c r="Q1100" i="6"/>
  <c r="K1100" i="6"/>
  <c r="Q1099" i="6"/>
  <c r="K1099" i="6"/>
  <c r="Q1098" i="6"/>
  <c r="K1098" i="6"/>
  <c r="Q1097" i="6"/>
  <c r="K1097" i="6"/>
  <c r="Q1096" i="6"/>
  <c r="K1096" i="6"/>
  <c r="Q1095" i="6"/>
  <c r="K1095" i="6"/>
  <c r="Q1094" i="6"/>
  <c r="K1094" i="6"/>
  <c r="Q1093" i="6"/>
  <c r="K1093" i="6"/>
  <c r="Q1092" i="6"/>
  <c r="K1092" i="6"/>
  <c r="Q1091" i="6"/>
  <c r="K1091" i="6"/>
  <c r="Q1090" i="6"/>
  <c r="K1090" i="6"/>
  <c r="Q1089" i="6"/>
  <c r="K1089" i="6"/>
  <c r="Q1088" i="6"/>
  <c r="K1088" i="6"/>
  <c r="Q1087" i="6"/>
  <c r="K1087" i="6"/>
  <c r="Q1086" i="6"/>
  <c r="K1086" i="6"/>
  <c r="Q1085" i="6"/>
  <c r="K1085" i="6"/>
  <c r="Q1084" i="6"/>
  <c r="K1084" i="6"/>
  <c r="Q1083" i="6"/>
  <c r="K1083" i="6"/>
  <c r="Q1082" i="6"/>
  <c r="K1082" i="6"/>
  <c r="Q1081" i="6"/>
  <c r="K1081" i="6"/>
  <c r="Q1080" i="6"/>
  <c r="K1080" i="6"/>
  <c r="Q1079" i="6"/>
  <c r="K1079" i="6"/>
  <c r="Q1078" i="6"/>
  <c r="K1078" i="6"/>
  <c r="Q1077" i="6"/>
  <c r="K1077" i="6"/>
  <c r="Q1076" i="6"/>
  <c r="K1076" i="6"/>
  <c r="Q1075" i="6"/>
  <c r="K1075" i="6"/>
  <c r="Q1074" i="6"/>
  <c r="K1074" i="6"/>
  <c r="Q1073" i="6"/>
  <c r="K1073" i="6"/>
  <c r="Q1072" i="6"/>
  <c r="K1072" i="6"/>
  <c r="Q1071" i="6"/>
  <c r="K1071" i="6"/>
  <c r="Q1070" i="6"/>
  <c r="K1070" i="6"/>
  <c r="Q1069" i="6"/>
  <c r="K1069" i="6"/>
  <c r="Q1068" i="6"/>
  <c r="K1068" i="6"/>
  <c r="Q1067" i="6"/>
  <c r="K1067" i="6"/>
  <c r="Q1066" i="6"/>
  <c r="K1066" i="6"/>
  <c r="Q1065" i="6"/>
  <c r="K1065" i="6"/>
  <c r="Q1064" i="6"/>
  <c r="K1064" i="6"/>
  <c r="Q1063" i="6"/>
  <c r="K1063" i="6"/>
  <c r="Q1062" i="6"/>
  <c r="K1062" i="6"/>
  <c r="Q1061" i="6"/>
  <c r="K1061" i="6"/>
  <c r="Q1060" i="6"/>
  <c r="K1060" i="6"/>
  <c r="Q1059" i="6"/>
  <c r="K1059" i="6"/>
  <c r="Q1058" i="6"/>
  <c r="K1058" i="6"/>
  <c r="Q1057" i="6"/>
  <c r="K1057" i="6"/>
  <c r="Q1056" i="6"/>
  <c r="K1056" i="6"/>
  <c r="Q1055" i="6"/>
  <c r="K1055" i="6"/>
  <c r="Q1054" i="6"/>
  <c r="K1054" i="6"/>
  <c r="Q1053" i="6"/>
  <c r="K1053" i="6"/>
  <c r="Q1052" i="6"/>
  <c r="K1052" i="6"/>
  <c r="Q1051" i="6"/>
  <c r="K1051" i="6"/>
  <c r="Q1050" i="6"/>
  <c r="K1050" i="6"/>
  <c r="Q1049" i="6"/>
  <c r="K1049" i="6"/>
  <c r="Q1048" i="6"/>
  <c r="K1048" i="6"/>
  <c r="Q1047" i="6"/>
  <c r="K1047" i="6"/>
  <c r="Q1046" i="6"/>
  <c r="K1046" i="6"/>
  <c r="Q1045" i="6"/>
  <c r="K1045" i="6"/>
  <c r="Q1044" i="6"/>
  <c r="K1044" i="6"/>
  <c r="Q1043" i="6"/>
  <c r="K1043" i="6"/>
  <c r="Q1042" i="6"/>
  <c r="K1042" i="6"/>
  <c r="Q1041" i="6"/>
  <c r="K1041" i="6"/>
  <c r="Q1040" i="6"/>
  <c r="K1040" i="6"/>
  <c r="Q1039" i="6"/>
  <c r="K1039" i="6"/>
  <c r="Q1038" i="6"/>
  <c r="K1038" i="6"/>
  <c r="Q1037" i="6"/>
  <c r="K1037" i="6"/>
  <c r="Q1036" i="6"/>
  <c r="K1036" i="6"/>
  <c r="Q1035" i="6"/>
  <c r="K1035" i="6"/>
  <c r="Q1034" i="6"/>
  <c r="K1034" i="6"/>
  <c r="Q1033" i="6"/>
  <c r="K1033" i="6"/>
  <c r="Q1032" i="6"/>
  <c r="K1032" i="6"/>
  <c r="Q1031" i="6"/>
  <c r="K1031" i="6"/>
  <c r="Q1030" i="6"/>
  <c r="K1030" i="6"/>
  <c r="Q1029" i="6"/>
  <c r="K1029" i="6"/>
  <c r="Q1028" i="6"/>
  <c r="K1028" i="6"/>
  <c r="Q1027" i="6"/>
  <c r="K1027" i="6"/>
  <c r="Q1026" i="6"/>
  <c r="K1026" i="6"/>
  <c r="Q1025" i="6"/>
  <c r="K1025" i="6"/>
  <c r="Q1024" i="6"/>
  <c r="K1024" i="6"/>
  <c r="Q1023" i="6"/>
  <c r="K1023" i="6"/>
  <c r="Q1022" i="6"/>
  <c r="K1022" i="6"/>
  <c r="Q1021" i="6"/>
  <c r="K1021" i="6"/>
  <c r="Q1020" i="6"/>
  <c r="K1020" i="6"/>
  <c r="Q1019" i="6"/>
  <c r="K1019" i="6"/>
  <c r="Q1018" i="6"/>
  <c r="K1018" i="6"/>
  <c r="Q1017" i="6"/>
  <c r="K1017" i="6"/>
  <c r="Q1016" i="6"/>
  <c r="K1016" i="6"/>
  <c r="Q1015" i="6"/>
  <c r="K1015" i="6"/>
  <c r="Q1014" i="6"/>
  <c r="K1014" i="6"/>
  <c r="Q1013" i="6"/>
  <c r="K1013" i="6"/>
  <c r="Q1012" i="6"/>
  <c r="K1012" i="6"/>
  <c r="Q1011" i="6"/>
  <c r="K1011" i="6"/>
  <c r="Q1010" i="6"/>
  <c r="K1010" i="6"/>
  <c r="Q1009" i="6"/>
  <c r="K1009" i="6"/>
  <c r="Q1008" i="6"/>
  <c r="K1008" i="6"/>
  <c r="Q1007" i="6"/>
  <c r="K1007" i="6"/>
  <c r="Q1006" i="6"/>
  <c r="K1006" i="6"/>
  <c r="Q1005" i="6"/>
  <c r="K1005" i="6"/>
  <c r="Q1004" i="6"/>
  <c r="K1004" i="6"/>
  <c r="Q1003" i="6"/>
  <c r="K1003" i="6"/>
  <c r="Q1002" i="6"/>
  <c r="K1002" i="6"/>
  <c r="Q1001" i="6"/>
  <c r="K1001" i="6"/>
  <c r="Q1000" i="6"/>
  <c r="K1000" i="6"/>
  <c r="Q999" i="6"/>
  <c r="K999" i="6"/>
  <c r="Q998" i="6"/>
  <c r="K998" i="6"/>
  <c r="Q997" i="6"/>
  <c r="K997" i="6"/>
  <c r="Q996" i="6"/>
  <c r="K996" i="6"/>
  <c r="Q995" i="6"/>
  <c r="K995" i="6"/>
  <c r="Q994" i="6"/>
  <c r="K994" i="6"/>
  <c r="Q993" i="6"/>
  <c r="K993" i="6"/>
  <c r="Q992" i="6"/>
  <c r="K992" i="6"/>
  <c r="Q991" i="6"/>
  <c r="K991" i="6"/>
  <c r="Q990" i="6"/>
  <c r="K990" i="6"/>
  <c r="Q989" i="6"/>
  <c r="K989" i="6"/>
  <c r="Q988" i="6"/>
  <c r="K988" i="6"/>
  <c r="Q987" i="6"/>
  <c r="K987" i="6"/>
  <c r="Q986" i="6"/>
  <c r="K986" i="6"/>
  <c r="Q985" i="6"/>
  <c r="K985" i="6"/>
  <c r="Q984" i="6"/>
  <c r="K984" i="6"/>
  <c r="Q983" i="6"/>
  <c r="K983" i="6"/>
  <c r="Q982" i="6"/>
  <c r="K982" i="6"/>
  <c r="Q981" i="6"/>
  <c r="K981" i="6"/>
  <c r="Q980" i="6"/>
  <c r="K980" i="6"/>
  <c r="Q979" i="6"/>
  <c r="K979" i="6"/>
  <c r="Q978" i="6"/>
  <c r="K978" i="6"/>
  <c r="Q977" i="6"/>
  <c r="K977" i="6"/>
  <c r="Q976" i="6"/>
  <c r="K976" i="6"/>
  <c r="Q975" i="6"/>
  <c r="K975" i="6"/>
  <c r="Q974" i="6"/>
  <c r="K974" i="6"/>
  <c r="Q973" i="6"/>
  <c r="K973" i="6"/>
  <c r="Q972" i="6"/>
  <c r="K972" i="6"/>
  <c r="Q971" i="6"/>
  <c r="K971" i="6"/>
  <c r="Q970" i="6"/>
  <c r="K970" i="6"/>
  <c r="Q969" i="6"/>
  <c r="K969" i="6"/>
  <c r="Q968" i="6"/>
  <c r="K968" i="6"/>
  <c r="Q967" i="6"/>
  <c r="K967" i="6"/>
  <c r="Q966" i="6"/>
  <c r="K966" i="6"/>
  <c r="Q965" i="6"/>
  <c r="K965" i="6"/>
  <c r="Q964" i="6"/>
  <c r="K964" i="6"/>
  <c r="Q963" i="6"/>
  <c r="K963" i="6"/>
  <c r="Q962" i="6"/>
  <c r="K962" i="6"/>
  <c r="Q961" i="6"/>
  <c r="K961" i="6"/>
  <c r="Q960" i="6"/>
  <c r="K960" i="6"/>
  <c r="Q959" i="6"/>
  <c r="K959" i="6"/>
  <c r="Q958" i="6"/>
  <c r="K958" i="6"/>
  <c r="Q957" i="6"/>
  <c r="K957" i="6"/>
  <c r="Q956" i="6"/>
  <c r="K956" i="6"/>
  <c r="Q955" i="6"/>
  <c r="K955" i="6"/>
  <c r="Q954" i="6"/>
  <c r="K954" i="6"/>
  <c r="Q953" i="6"/>
  <c r="K953" i="6"/>
  <c r="Q952" i="6"/>
  <c r="K952" i="6"/>
  <c r="Q951" i="6"/>
  <c r="K951" i="6"/>
  <c r="Q950" i="6"/>
  <c r="K950" i="6"/>
  <c r="Q949" i="6"/>
  <c r="K949" i="6"/>
  <c r="Q948" i="6"/>
  <c r="K948" i="6"/>
  <c r="Q947" i="6"/>
  <c r="K947" i="6"/>
  <c r="Q946" i="6"/>
  <c r="K946" i="6"/>
  <c r="Q945" i="6"/>
  <c r="K945" i="6"/>
  <c r="Q944" i="6"/>
  <c r="K944" i="6"/>
  <c r="Q943" i="6"/>
  <c r="K943" i="6"/>
  <c r="Q942" i="6"/>
  <c r="K942" i="6"/>
  <c r="Q941" i="6"/>
  <c r="K941" i="6"/>
  <c r="Q940" i="6"/>
  <c r="K940" i="6"/>
  <c r="Q939" i="6"/>
  <c r="K939" i="6"/>
  <c r="Q938" i="6"/>
  <c r="K938" i="6"/>
  <c r="Q937" i="6"/>
  <c r="K937" i="6"/>
  <c r="Q936" i="6"/>
  <c r="K936" i="6"/>
  <c r="Q935" i="6"/>
  <c r="K935" i="6"/>
  <c r="Q934" i="6"/>
  <c r="K934" i="6"/>
  <c r="Q933" i="6"/>
  <c r="K933" i="6"/>
  <c r="Q932" i="6"/>
  <c r="K932" i="6"/>
  <c r="Q931" i="6"/>
  <c r="K931" i="6"/>
  <c r="Q930" i="6"/>
  <c r="K930" i="6"/>
  <c r="Q929" i="6"/>
  <c r="K929" i="6"/>
  <c r="Q928" i="6"/>
  <c r="K928" i="6"/>
  <c r="Q927" i="6"/>
  <c r="K927" i="6"/>
  <c r="Q926" i="6"/>
  <c r="K926" i="6"/>
  <c r="Q925" i="6"/>
  <c r="K925" i="6"/>
  <c r="Q924" i="6"/>
  <c r="K924" i="6"/>
  <c r="Q923" i="6"/>
  <c r="K923" i="6"/>
  <c r="Q922" i="6"/>
  <c r="K922" i="6"/>
  <c r="Q921" i="6"/>
  <c r="K921" i="6"/>
  <c r="Q920" i="6"/>
  <c r="K920" i="6"/>
  <c r="Q919" i="6"/>
  <c r="K919" i="6"/>
  <c r="Q918" i="6"/>
  <c r="K918" i="6"/>
  <c r="Q917" i="6"/>
  <c r="K917" i="6"/>
  <c r="Q916" i="6"/>
  <c r="K916" i="6"/>
  <c r="Q915" i="6"/>
  <c r="K915" i="6"/>
  <c r="Q914" i="6"/>
  <c r="K914" i="6"/>
  <c r="Q913" i="6"/>
  <c r="K913" i="6"/>
  <c r="Q912" i="6"/>
  <c r="K912" i="6"/>
  <c r="Q911" i="6"/>
  <c r="K911" i="6"/>
  <c r="Q910" i="6"/>
  <c r="K910" i="6"/>
  <c r="Q909" i="6"/>
  <c r="K909" i="6"/>
  <c r="Q908" i="6"/>
  <c r="K908" i="6"/>
  <c r="Q907" i="6"/>
  <c r="K907" i="6"/>
  <c r="Q906" i="6"/>
  <c r="K906" i="6"/>
  <c r="Q905" i="6"/>
  <c r="K905" i="6"/>
  <c r="Q904" i="6"/>
  <c r="K904" i="6"/>
  <c r="Q903" i="6"/>
  <c r="K903" i="6"/>
  <c r="Q902" i="6"/>
  <c r="K902" i="6"/>
  <c r="Q901" i="6"/>
  <c r="K901" i="6"/>
  <c r="Q900" i="6"/>
  <c r="K900" i="6"/>
  <c r="Q899" i="6"/>
  <c r="K899" i="6"/>
  <c r="Q898" i="6"/>
  <c r="K898" i="6"/>
  <c r="Q897" i="6"/>
  <c r="K897" i="6"/>
  <c r="Q896" i="6"/>
  <c r="K896" i="6"/>
  <c r="Q895" i="6"/>
  <c r="K895" i="6"/>
  <c r="Q894" i="6"/>
  <c r="K894" i="6"/>
  <c r="Q893" i="6"/>
  <c r="K893" i="6"/>
  <c r="Q892" i="6"/>
  <c r="K892" i="6"/>
  <c r="Q891" i="6"/>
  <c r="K891" i="6"/>
  <c r="Q890" i="6"/>
  <c r="K890" i="6"/>
  <c r="Q889" i="6"/>
  <c r="K889" i="6"/>
  <c r="Q888" i="6"/>
  <c r="K888" i="6"/>
  <c r="Q887" i="6"/>
  <c r="K887" i="6"/>
  <c r="Q886" i="6"/>
  <c r="K886" i="6"/>
  <c r="Q885" i="6"/>
  <c r="K885" i="6"/>
  <c r="Q884" i="6"/>
  <c r="K884" i="6"/>
  <c r="Q883" i="6"/>
  <c r="K883" i="6"/>
  <c r="Q882" i="6"/>
  <c r="K882" i="6"/>
  <c r="Q881" i="6"/>
  <c r="K881" i="6"/>
  <c r="Q880" i="6"/>
  <c r="K880" i="6"/>
  <c r="Q879" i="6"/>
  <c r="K879" i="6"/>
  <c r="Q878" i="6"/>
  <c r="K878" i="6"/>
  <c r="Q877" i="6"/>
  <c r="K877" i="6"/>
  <c r="Q876" i="6"/>
  <c r="K876" i="6"/>
  <c r="Q875" i="6"/>
  <c r="K875" i="6"/>
  <c r="Q874" i="6"/>
  <c r="K874" i="6"/>
  <c r="Q873" i="6"/>
  <c r="K873" i="6"/>
  <c r="Q872" i="6"/>
  <c r="K872" i="6"/>
  <c r="Q871" i="6"/>
  <c r="K871" i="6"/>
  <c r="Q870" i="6"/>
  <c r="K870" i="6"/>
  <c r="Q869" i="6"/>
  <c r="K869" i="6"/>
  <c r="Q868" i="6"/>
  <c r="K868" i="6"/>
  <c r="Q867" i="6"/>
  <c r="K867" i="6"/>
  <c r="Q866" i="6"/>
  <c r="K866" i="6"/>
  <c r="Q865" i="6"/>
  <c r="K865" i="6"/>
  <c r="Q864" i="6"/>
  <c r="K864" i="6"/>
  <c r="Q863" i="6"/>
  <c r="K863" i="6"/>
  <c r="Q862" i="6"/>
  <c r="K862" i="6"/>
  <c r="Q861" i="6"/>
  <c r="K861" i="6"/>
  <c r="Q860" i="6"/>
  <c r="K860" i="6"/>
  <c r="Q859" i="6"/>
  <c r="K859" i="6"/>
  <c r="Q858" i="6"/>
  <c r="K858" i="6"/>
  <c r="Q857" i="6"/>
  <c r="K857" i="6"/>
  <c r="Q856" i="6"/>
  <c r="K856" i="6"/>
  <c r="Q855" i="6"/>
  <c r="K855" i="6"/>
  <c r="Q854" i="6"/>
  <c r="K854" i="6"/>
  <c r="Q853" i="6"/>
  <c r="K853" i="6"/>
  <c r="Q852" i="6"/>
  <c r="K852" i="6"/>
  <c r="Q851" i="6"/>
  <c r="K851" i="6"/>
  <c r="Q850" i="6"/>
  <c r="K850" i="6"/>
  <c r="Q849" i="6"/>
  <c r="K849" i="6"/>
  <c r="Q848" i="6"/>
  <c r="K848" i="6"/>
  <c r="Q847" i="6"/>
  <c r="K847" i="6"/>
  <c r="Q846" i="6"/>
  <c r="K846" i="6"/>
  <c r="Q845" i="6"/>
  <c r="K845" i="6"/>
  <c r="Q844" i="6"/>
  <c r="K844" i="6"/>
  <c r="Q843" i="6"/>
  <c r="K843" i="6"/>
  <c r="Q842" i="6"/>
  <c r="K842" i="6"/>
  <c r="Q841" i="6"/>
  <c r="K841" i="6"/>
  <c r="Q840" i="6"/>
  <c r="K840" i="6"/>
  <c r="Q839" i="6"/>
  <c r="K839" i="6"/>
  <c r="Q838" i="6"/>
  <c r="K838" i="6"/>
  <c r="Q837" i="6"/>
  <c r="K837" i="6"/>
  <c r="Q836" i="6"/>
  <c r="K836" i="6"/>
  <c r="Q835" i="6"/>
  <c r="K835" i="6"/>
  <c r="Q834" i="6"/>
  <c r="K834" i="6"/>
  <c r="Q833" i="6"/>
  <c r="K833" i="6"/>
  <c r="Q832" i="6"/>
  <c r="K832" i="6"/>
  <c r="Q831" i="6"/>
  <c r="K831" i="6"/>
  <c r="Q830" i="6"/>
  <c r="K830" i="6"/>
  <c r="Q829" i="6"/>
  <c r="K829" i="6"/>
  <c r="Q828" i="6"/>
  <c r="K828" i="6"/>
  <c r="Q827" i="6"/>
  <c r="K827" i="6"/>
  <c r="Q826" i="6"/>
  <c r="K826" i="6"/>
  <c r="Q825" i="6"/>
  <c r="K825" i="6"/>
  <c r="Q824" i="6"/>
  <c r="K824" i="6"/>
  <c r="Q823" i="6"/>
  <c r="K823" i="6"/>
  <c r="Q822" i="6"/>
  <c r="K822" i="6"/>
  <c r="Q821" i="6"/>
  <c r="K821" i="6"/>
  <c r="Q820" i="6"/>
  <c r="K820" i="6"/>
  <c r="Q819" i="6"/>
  <c r="K819" i="6"/>
  <c r="Q818" i="6"/>
  <c r="K818" i="6"/>
  <c r="Q817" i="6"/>
  <c r="K817" i="6"/>
  <c r="Q816" i="6"/>
  <c r="K816" i="6"/>
  <c r="Q815" i="6"/>
  <c r="K815" i="6"/>
  <c r="Q814" i="6"/>
  <c r="K814" i="6"/>
  <c r="Q813" i="6"/>
  <c r="K813" i="6"/>
  <c r="Q812" i="6"/>
  <c r="K812" i="6"/>
  <c r="Q811" i="6"/>
  <c r="K811" i="6"/>
  <c r="Q810" i="6"/>
  <c r="K810" i="6"/>
  <c r="Q809" i="6"/>
  <c r="K809" i="6"/>
  <c r="Q808" i="6"/>
  <c r="K808" i="6"/>
  <c r="Q807" i="6"/>
  <c r="K807" i="6"/>
  <c r="Q806" i="6"/>
  <c r="K806" i="6"/>
  <c r="Q805" i="6"/>
  <c r="K805" i="6"/>
  <c r="Q804" i="6"/>
  <c r="K804" i="6"/>
  <c r="Q803" i="6"/>
  <c r="K803" i="6"/>
  <c r="Q802" i="6"/>
  <c r="K802" i="6"/>
  <c r="Q801" i="6"/>
  <c r="K801" i="6"/>
  <c r="Q800" i="6"/>
  <c r="K800" i="6"/>
  <c r="Q799" i="6"/>
  <c r="K799" i="6"/>
  <c r="Q798" i="6"/>
  <c r="K798" i="6"/>
  <c r="Q797" i="6"/>
  <c r="K797" i="6"/>
  <c r="Q796" i="6"/>
  <c r="K796" i="6"/>
  <c r="Q795" i="6"/>
  <c r="K795" i="6"/>
  <c r="Q794" i="6"/>
  <c r="K794" i="6"/>
  <c r="Q793" i="6"/>
  <c r="K793" i="6"/>
  <c r="Q792" i="6"/>
  <c r="K792" i="6"/>
  <c r="Q791" i="6"/>
  <c r="K791" i="6"/>
  <c r="Q790" i="6"/>
  <c r="K790" i="6"/>
  <c r="Q789" i="6"/>
  <c r="K789" i="6"/>
  <c r="Q788" i="6"/>
  <c r="K788" i="6"/>
  <c r="Q787" i="6"/>
  <c r="K787" i="6"/>
  <c r="Q786" i="6"/>
  <c r="K786" i="6"/>
  <c r="Q785" i="6"/>
  <c r="K785" i="6"/>
  <c r="Q784" i="6"/>
  <c r="K784" i="6"/>
  <c r="Q783" i="6"/>
  <c r="K783" i="6"/>
  <c r="Q782" i="6"/>
  <c r="K782" i="6"/>
  <c r="Q781" i="6"/>
  <c r="K781" i="6"/>
  <c r="Q780" i="6"/>
  <c r="K780" i="6"/>
  <c r="Q779" i="6"/>
  <c r="K779" i="6"/>
  <c r="Q778" i="6"/>
  <c r="K778" i="6"/>
  <c r="Q777" i="6"/>
  <c r="K777" i="6"/>
  <c r="Q776" i="6"/>
  <c r="K776" i="6"/>
  <c r="Q775" i="6"/>
  <c r="K775" i="6"/>
  <c r="Q774" i="6"/>
  <c r="K774" i="6"/>
  <c r="Q773" i="6"/>
  <c r="K773" i="6"/>
  <c r="Q772" i="6"/>
  <c r="K772" i="6"/>
  <c r="Q771" i="6"/>
  <c r="K771" i="6"/>
  <c r="Q770" i="6"/>
  <c r="K770" i="6"/>
  <c r="Q769" i="6"/>
  <c r="K769" i="6"/>
  <c r="Q768" i="6"/>
  <c r="K768" i="6"/>
  <c r="Q767" i="6"/>
  <c r="K767" i="6"/>
  <c r="Q766" i="6"/>
  <c r="K766" i="6"/>
  <c r="Q765" i="6"/>
  <c r="K765" i="6"/>
  <c r="Q764" i="6"/>
  <c r="K764" i="6"/>
  <c r="Q763" i="6"/>
  <c r="K763" i="6"/>
  <c r="Q762" i="6"/>
  <c r="K762" i="6"/>
  <c r="Q761" i="6"/>
  <c r="K761" i="6"/>
  <c r="Q760" i="6"/>
  <c r="K760" i="6"/>
  <c r="Q759" i="6"/>
  <c r="K759" i="6"/>
  <c r="Q758" i="6"/>
  <c r="K758" i="6"/>
  <c r="Q757" i="6"/>
  <c r="K757" i="6"/>
  <c r="Q756" i="6"/>
  <c r="K756" i="6"/>
  <c r="Q755" i="6"/>
  <c r="K755" i="6"/>
  <c r="Q754" i="6"/>
  <c r="K754" i="6"/>
  <c r="Q753" i="6"/>
  <c r="K753" i="6"/>
  <c r="Q752" i="6"/>
  <c r="K752" i="6"/>
  <c r="Q751" i="6"/>
  <c r="K751" i="6"/>
  <c r="Q750" i="6"/>
  <c r="K750" i="6"/>
  <c r="Q749" i="6"/>
  <c r="K749" i="6"/>
  <c r="Q748" i="6"/>
  <c r="K748" i="6"/>
  <c r="Q747" i="6"/>
  <c r="K747" i="6"/>
  <c r="Q746" i="6"/>
  <c r="K746" i="6"/>
  <c r="Q745" i="6"/>
  <c r="K745" i="6"/>
  <c r="Q744" i="6"/>
  <c r="K744" i="6"/>
  <c r="Q743" i="6"/>
  <c r="K743" i="6"/>
  <c r="Q742" i="6"/>
  <c r="K742" i="6"/>
  <c r="Q741" i="6"/>
  <c r="K741" i="6"/>
  <c r="Q740" i="6"/>
  <c r="K740" i="6"/>
  <c r="Q739" i="6"/>
  <c r="K739" i="6"/>
  <c r="Q738" i="6"/>
  <c r="K738" i="6"/>
  <c r="Q737" i="6"/>
  <c r="K737" i="6"/>
  <c r="Q736" i="6"/>
  <c r="K736" i="6"/>
  <c r="Q735" i="6"/>
  <c r="K735" i="6"/>
  <c r="Q734" i="6"/>
  <c r="K734" i="6"/>
  <c r="Q733" i="6"/>
  <c r="K733" i="6"/>
  <c r="Q732" i="6"/>
  <c r="K732" i="6"/>
  <c r="Q731" i="6"/>
  <c r="K731" i="6"/>
  <c r="Q730" i="6"/>
  <c r="K730" i="6"/>
  <c r="Q729" i="6"/>
  <c r="K729" i="6"/>
  <c r="Q728" i="6"/>
  <c r="K728" i="6"/>
  <c r="Q727" i="6"/>
  <c r="K727" i="6"/>
  <c r="Q726" i="6"/>
  <c r="K726" i="6"/>
  <c r="Q725" i="6"/>
  <c r="K725" i="6"/>
  <c r="Q724" i="6"/>
  <c r="K724" i="6"/>
  <c r="Q723" i="6"/>
  <c r="K723" i="6"/>
  <c r="Q722" i="6"/>
  <c r="K722" i="6"/>
  <c r="Q721" i="6"/>
  <c r="K721" i="6"/>
  <c r="Q720" i="6"/>
  <c r="K720" i="6"/>
  <c r="Q719" i="6"/>
  <c r="K719" i="6"/>
  <c r="Q718" i="6"/>
  <c r="K718" i="6"/>
  <c r="Q717" i="6"/>
  <c r="K717" i="6"/>
  <c r="Q716" i="6"/>
  <c r="K716" i="6"/>
  <c r="Q715" i="6"/>
  <c r="K715" i="6"/>
  <c r="Q714" i="6"/>
  <c r="K714" i="6"/>
  <c r="Q713" i="6"/>
  <c r="K713" i="6"/>
  <c r="Q712" i="6"/>
  <c r="K712" i="6"/>
  <c r="Q711" i="6"/>
  <c r="K711" i="6"/>
  <c r="Q710" i="6"/>
  <c r="K710" i="6"/>
  <c r="Q709" i="6"/>
  <c r="K709" i="6"/>
  <c r="Q708" i="6"/>
  <c r="K708" i="6"/>
  <c r="Q707" i="6"/>
  <c r="K707" i="6"/>
  <c r="Q706" i="6"/>
  <c r="K706" i="6"/>
  <c r="Q705" i="6"/>
  <c r="K705" i="6"/>
  <c r="Q704" i="6"/>
  <c r="K704" i="6"/>
  <c r="Q703" i="6"/>
  <c r="K703" i="6"/>
  <c r="Q702" i="6"/>
  <c r="K702" i="6"/>
  <c r="Q701" i="6"/>
  <c r="K701" i="6"/>
  <c r="Q700" i="6"/>
  <c r="K700" i="6"/>
  <c r="Q699" i="6"/>
  <c r="K699" i="6"/>
  <c r="Q698" i="6"/>
  <c r="K698" i="6"/>
  <c r="Q697" i="6"/>
  <c r="K697" i="6"/>
  <c r="Q696" i="6"/>
  <c r="K696" i="6"/>
  <c r="Q695" i="6"/>
  <c r="K695" i="6"/>
  <c r="Q694" i="6"/>
  <c r="K694" i="6"/>
  <c r="Q693" i="6"/>
  <c r="K693" i="6"/>
  <c r="Q692" i="6"/>
  <c r="K692" i="6"/>
  <c r="Q691" i="6"/>
  <c r="K691" i="6"/>
  <c r="Q690" i="6"/>
  <c r="K690" i="6"/>
  <c r="Q689" i="6"/>
  <c r="K689" i="6"/>
  <c r="Q688" i="6"/>
  <c r="K688" i="6"/>
  <c r="Q687" i="6"/>
  <c r="K687" i="6"/>
  <c r="Q686" i="6"/>
  <c r="K686" i="6"/>
  <c r="Q685" i="6"/>
  <c r="K685" i="6"/>
  <c r="Q684" i="6"/>
  <c r="K684" i="6"/>
  <c r="Q683" i="6"/>
  <c r="K683" i="6"/>
  <c r="Q682" i="6"/>
  <c r="K682" i="6"/>
  <c r="Q681" i="6"/>
  <c r="K681" i="6"/>
  <c r="Q680" i="6"/>
  <c r="K680" i="6"/>
  <c r="Q679" i="6"/>
  <c r="K679" i="6"/>
  <c r="Q678" i="6"/>
  <c r="K678" i="6"/>
  <c r="Q677" i="6"/>
  <c r="K677" i="6"/>
  <c r="Q676" i="6"/>
  <c r="K676" i="6"/>
  <c r="Q675" i="6"/>
  <c r="K675" i="6"/>
  <c r="Q674" i="6"/>
  <c r="K674" i="6"/>
  <c r="Q673" i="6"/>
  <c r="K673" i="6"/>
  <c r="Q672" i="6"/>
  <c r="K672" i="6"/>
  <c r="Q671" i="6"/>
  <c r="K671" i="6"/>
  <c r="Q670" i="6"/>
  <c r="K670" i="6"/>
  <c r="Q669" i="6"/>
  <c r="K669" i="6"/>
  <c r="Q668" i="6"/>
  <c r="K668" i="6"/>
  <c r="Q667" i="6"/>
  <c r="K667" i="6"/>
  <c r="Q666" i="6"/>
  <c r="K666" i="6"/>
  <c r="Q665" i="6"/>
  <c r="K665" i="6"/>
  <c r="Q664" i="6"/>
  <c r="K664" i="6"/>
  <c r="Q663" i="6"/>
  <c r="K663" i="6"/>
  <c r="Q662" i="6"/>
  <c r="K662" i="6"/>
  <c r="Q661" i="6"/>
  <c r="K661" i="6"/>
  <c r="Q660" i="6"/>
  <c r="K660" i="6"/>
  <c r="Q659" i="6"/>
  <c r="K659" i="6"/>
  <c r="Q658" i="6"/>
  <c r="K658" i="6"/>
  <c r="Q657" i="6"/>
  <c r="K657" i="6"/>
  <c r="Q656" i="6"/>
  <c r="K656" i="6"/>
  <c r="Q655" i="6"/>
  <c r="K655" i="6"/>
  <c r="Q654" i="6"/>
  <c r="K654" i="6"/>
  <c r="Q653" i="6"/>
  <c r="K653" i="6"/>
  <c r="Q652" i="6"/>
  <c r="K652" i="6"/>
  <c r="Q651" i="6"/>
  <c r="K651" i="6"/>
  <c r="Q650" i="6"/>
  <c r="K650" i="6"/>
  <c r="Q649" i="6"/>
  <c r="K649" i="6"/>
  <c r="Q648" i="6"/>
  <c r="K648" i="6"/>
  <c r="Q647" i="6"/>
  <c r="K647" i="6"/>
  <c r="Q646" i="6"/>
  <c r="K646" i="6"/>
  <c r="Q645" i="6"/>
  <c r="K645" i="6"/>
  <c r="Q644" i="6"/>
  <c r="K644" i="6"/>
  <c r="Q643" i="6"/>
  <c r="K643" i="6"/>
  <c r="Q642" i="6"/>
  <c r="K642" i="6"/>
  <c r="Q641" i="6"/>
  <c r="K641" i="6"/>
  <c r="Q640" i="6"/>
  <c r="K640" i="6"/>
  <c r="Q639" i="6"/>
  <c r="K639" i="6"/>
  <c r="Q638" i="6"/>
  <c r="K638" i="6"/>
  <c r="Q637" i="6"/>
  <c r="K637" i="6"/>
  <c r="Q636" i="6"/>
  <c r="K636" i="6"/>
  <c r="Q635" i="6"/>
  <c r="K635" i="6"/>
  <c r="Q634" i="6"/>
  <c r="K634" i="6"/>
  <c r="Q633" i="6"/>
  <c r="K633" i="6"/>
  <c r="Q632" i="6"/>
  <c r="K632" i="6"/>
  <c r="Q631" i="6"/>
  <c r="K631" i="6"/>
  <c r="Q630" i="6"/>
  <c r="K630" i="6"/>
  <c r="Q629" i="6"/>
  <c r="K629" i="6"/>
  <c r="Q628" i="6"/>
  <c r="K628" i="6"/>
  <c r="Q627" i="6"/>
  <c r="K627" i="6"/>
  <c r="Q626" i="6"/>
  <c r="K626" i="6"/>
  <c r="Q625" i="6"/>
  <c r="K625" i="6"/>
  <c r="Q624" i="6"/>
  <c r="K624" i="6"/>
  <c r="Q623" i="6"/>
  <c r="K623" i="6"/>
  <c r="Q622" i="6"/>
  <c r="K622" i="6"/>
  <c r="Q621" i="6"/>
  <c r="K621" i="6"/>
  <c r="Q620" i="6"/>
  <c r="K620" i="6"/>
  <c r="Q619" i="6"/>
  <c r="K619" i="6"/>
  <c r="Q618" i="6"/>
  <c r="K618" i="6"/>
  <c r="Q617" i="6"/>
  <c r="K617" i="6"/>
  <c r="Q616" i="6"/>
  <c r="K616" i="6"/>
  <c r="Q615" i="6"/>
  <c r="K615" i="6"/>
  <c r="Q614" i="6"/>
  <c r="K614" i="6"/>
  <c r="Q613" i="6"/>
  <c r="K613" i="6"/>
  <c r="Q612" i="6"/>
  <c r="K612" i="6"/>
  <c r="Q611" i="6"/>
  <c r="K611" i="6"/>
  <c r="Q610" i="6"/>
  <c r="K610" i="6"/>
  <c r="Q609" i="6"/>
  <c r="K609" i="6"/>
  <c r="Q608" i="6"/>
  <c r="K608" i="6"/>
  <c r="Q607" i="6"/>
  <c r="K607" i="6"/>
  <c r="Q606" i="6"/>
  <c r="K606" i="6"/>
  <c r="Q605" i="6"/>
  <c r="K605" i="6"/>
  <c r="Q604" i="6"/>
  <c r="K604" i="6"/>
  <c r="Q603" i="6"/>
  <c r="K603" i="6"/>
  <c r="Q602" i="6"/>
  <c r="K602" i="6"/>
  <c r="Q601" i="6"/>
  <c r="K601" i="6"/>
  <c r="Q600" i="6"/>
  <c r="K600" i="6"/>
  <c r="Q599" i="6"/>
  <c r="K599" i="6"/>
  <c r="Q598" i="6"/>
  <c r="K598" i="6"/>
  <c r="Q597" i="6"/>
  <c r="K597" i="6"/>
  <c r="Q596" i="6"/>
  <c r="K596" i="6"/>
  <c r="Q595" i="6"/>
  <c r="K595" i="6"/>
  <c r="Q594" i="6"/>
  <c r="K594" i="6"/>
  <c r="Q593" i="6"/>
  <c r="K593" i="6"/>
  <c r="Q592" i="6"/>
  <c r="K592" i="6"/>
  <c r="Q591" i="6"/>
  <c r="K591" i="6"/>
  <c r="Q590" i="6"/>
  <c r="K590" i="6"/>
  <c r="Q589" i="6"/>
  <c r="K589" i="6"/>
  <c r="Q588" i="6"/>
  <c r="K588" i="6"/>
  <c r="Q587" i="6"/>
  <c r="K587" i="6"/>
  <c r="Q586" i="6"/>
  <c r="K586" i="6"/>
  <c r="Q585" i="6"/>
  <c r="K585" i="6"/>
  <c r="Q584" i="6"/>
  <c r="K584" i="6"/>
  <c r="Q583" i="6"/>
  <c r="K583" i="6"/>
  <c r="Q582" i="6"/>
  <c r="K582" i="6"/>
  <c r="Q581" i="6"/>
  <c r="K581" i="6"/>
  <c r="Q580" i="6"/>
  <c r="K580" i="6"/>
  <c r="Q579" i="6"/>
  <c r="K579" i="6"/>
  <c r="Q578" i="6"/>
  <c r="K578" i="6"/>
  <c r="Q577" i="6"/>
  <c r="K577" i="6"/>
  <c r="Q576" i="6"/>
  <c r="K576" i="6"/>
  <c r="Q575" i="6"/>
  <c r="K575" i="6"/>
  <c r="Q574" i="6"/>
  <c r="K574" i="6"/>
  <c r="Q573" i="6"/>
  <c r="K573" i="6"/>
  <c r="Q572" i="6"/>
  <c r="K572" i="6"/>
  <c r="Q571" i="6"/>
  <c r="K571" i="6"/>
  <c r="Q570" i="6"/>
  <c r="K570" i="6"/>
  <c r="Q569" i="6"/>
  <c r="K569" i="6"/>
  <c r="Q568" i="6"/>
  <c r="K568" i="6"/>
  <c r="Q567" i="6"/>
  <c r="K567" i="6"/>
  <c r="Q566" i="6"/>
  <c r="K566" i="6"/>
  <c r="Q565" i="6"/>
  <c r="K565" i="6"/>
  <c r="Q564" i="6"/>
  <c r="K564" i="6"/>
  <c r="Q563" i="6"/>
  <c r="K563" i="6"/>
  <c r="Q562" i="6"/>
  <c r="K562" i="6"/>
  <c r="Q561" i="6"/>
  <c r="K561" i="6"/>
  <c r="Q560" i="6"/>
  <c r="K560" i="6"/>
  <c r="Q559" i="6"/>
  <c r="K559" i="6"/>
  <c r="Q558" i="6"/>
  <c r="K558" i="6"/>
  <c r="Q557" i="6"/>
  <c r="K557" i="6"/>
  <c r="Q556" i="6"/>
  <c r="K556" i="6"/>
  <c r="Q555" i="6"/>
  <c r="K555" i="6"/>
  <c r="Q554" i="6"/>
  <c r="K554" i="6"/>
  <c r="Q553" i="6"/>
  <c r="K553" i="6"/>
  <c r="Q552" i="6"/>
  <c r="K552" i="6"/>
  <c r="Q551" i="6"/>
  <c r="K551" i="6"/>
  <c r="Q550" i="6"/>
  <c r="K550" i="6"/>
  <c r="Q549" i="6"/>
  <c r="K549" i="6"/>
  <c r="Q548" i="6"/>
  <c r="K548" i="6"/>
  <c r="Q547" i="6"/>
  <c r="K547" i="6"/>
  <c r="Q546" i="6"/>
  <c r="K546" i="6"/>
  <c r="Q545" i="6"/>
  <c r="K545" i="6"/>
  <c r="Q544" i="6"/>
  <c r="K544" i="6"/>
  <c r="Q543" i="6"/>
  <c r="K543" i="6"/>
  <c r="Q542" i="6"/>
  <c r="K542" i="6"/>
  <c r="Q541" i="6"/>
  <c r="K541" i="6"/>
  <c r="Q540" i="6"/>
  <c r="K540" i="6"/>
  <c r="Q539" i="6"/>
  <c r="K539" i="6"/>
  <c r="Q538" i="6"/>
  <c r="K538" i="6"/>
  <c r="Q537" i="6"/>
  <c r="K537" i="6"/>
  <c r="Q536" i="6"/>
  <c r="K536" i="6"/>
  <c r="Q535" i="6"/>
  <c r="K535" i="6"/>
  <c r="Q534" i="6"/>
  <c r="K534" i="6"/>
  <c r="Q533" i="6"/>
  <c r="K533" i="6"/>
  <c r="Q532" i="6"/>
  <c r="K532" i="6"/>
  <c r="Q531" i="6"/>
  <c r="K531" i="6"/>
  <c r="Q530" i="6"/>
  <c r="K530" i="6"/>
  <c r="Q529" i="6"/>
  <c r="K529" i="6"/>
  <c r="Q528" i="6"/>
  <c r="K528" i="6"/>
  <c r="Q527" i="6"/>
  <c r="K527" i="6"/>
  <c r="Q526" i="6"/>
  <c r="K526" i="6"/>
  <c r="Q525" i="6"/>
  <c r="K525" i="6"/>
  <c r="Q524" i="6"/>
  <c r="K524" i="6"/>
  <c r="Q523" i="6"/>
  <c r="K523" i="6"/>
  <c r="Q522" i="6"/>
  <c r="K522" i="6"/>
  <c r="Q521" i="6"/>
  <c r="K521" i="6"/>
  <c r="Q520" i="6"/>
  <c r="K520" i="6"/>
  <c r="Q519" i="6"/>
  <c r="K519" i="6"/>
  <c r="Q518" i="6"/>
  <c r="K518" i="6"/>
  <c r="Q517" i="6"/>
  <c r="K517" i="6"/>
  <c r="Q516" i="6"/>
  <c r="K516" i="6"/>
  <c r="Q515" i="6"/>
  <c r="K515" i="6"/>
  <c r="Q514" i="6"/>
  <c r="K514" i="6"/>
  <c r="Q513" i="6"/>
  <c r="K513" i="6"/>
  <c r="Q512" i="6"/>
  <c r="K512" i="6"/>
  <c r="Q511" i="6"/>
  <c r="K511" i="6"/>
  <c r="Q510" i="6"/>
  <c r="K510" i="6"/>
  <c r="Q509" i="6"/>
  <c r="K509" i="6"/>
  <c r="Q508" i="6"/>
  <c r="K508" i="6"/>
  <c r="Q507" i="6"/>
  <c r="K507" i="6"/>
  <c r="Q506" i="6"/>
  <c r="K506" i="6"/>
  <c r="Q505" i="6"/>
  <c r="K505" i="6"/>
  <c r="Q504" i="6"/>
  <c r="K504" i="6"/>
  <c r="Q503" i="6"/>
  <c r="K503" i="6"/>
  <c r="Q502" i="6"/>
  <c r="K502" i="6"/>
  <c r="Q501" i="6"/>
  <c r="K501" i="6"/>
  <c r="Q500" i="6"/>
  <c r="K500" i="6"/>
  <c r="Q499" i="6"/>
  <c r="K499" i="6"/>
  <c r="Q498" i="6"/>
  <c r="K498" i="6"/>
  <c r="Q497" i="6"/>
  <c r="K497" i="6"/>
  <c r="Q496" i="6"/>
  <c r="K496" i="6"/>
  <c r="Q495" i="6"/>
  <c r="K495" i="6"/>
  <c r="Q494" i="6"/>
  <c r="K494" i="6"/>
  <c r="Q493" i="6"/>
  <c r="K493" i="6"/>
  <c r="Q492" i="6"/>
  <c r="K492" i="6"/>
  <c r="Q491" i="6"/>
  <c r="K491" i="6"/>
  <c r="Q490" i="6"/>
  <c r="K490" i="6"/>
  <c r="Q489" i="6"/>
  <c r="K489" i="6"/>
  <c r="Q488" i="6"/>
  <c r="K488" i="6"/>
  <c r="Q487" i="6"/>
  <c r="K487" i="6"/>
  <c r="Q486" i="6"/>
  <c r="K486" i="6"/>
  <c r="Q485" i="6"/>
  <c r="K485" i="6"/>
  <c r="Q484" i="6"/>
  <c r="K484" i="6"/>
  <c r="Q483" i="6"/>
  <c r="K483" i="6"/>
  <c r="Q482" i="6"/>
  <c r="K482" i="6"/>
  <c r="Q481" i="6"/>
  <c r="K481" i="6"/>
  <c r="Q480" i="6"/>
  <c r="K480" i="6"/>
  <c r="Q479" i="6"/>
  <c r="K479" i="6"/>
  <c r="Q478" i="6"/>
  <c r="K478" i="6"/>
  <c r="Q477" i="6"/>
  <c r="K477" i="6"/>
  <c r="Q476" i="6"/>
  <c r="K476" i="6"/>
  <c r="Q475" i="6"/>
  <c r="K475" i="6"/>
  <c r="Q474" i="6"/>
  <c r="K474" i="6"/>
  <c r="Q473" i="6"/>
  <c r="K473" i="6"/>
  <c r="Q472" i="6"/>
  <c r="K472" i="6"/>
  <c r="Q471" i="6"/>
  <c r="K471" i="6"/>
  <c r="Q470" i="6"/>
  <c r="K470" i="6"/>
  <c r="Q469" i="6"/>
  <c r="K469" i="6"/>
  <c r="Q468" i="6"/>
  <c r="K468" i="6"/>
  <c r="Q467" i="6"/>
  <c r="K467" i="6"/>
  <c r="Q466" i="6"/>
  <c r="K466" i="6"/>
  <c r="Q465" i="6"/>
  <c r="K465" i="6"/>
  <c r="Q464" i="6"/>
  <c r="K464" i="6"/>
  <c r="Q463" i="6"/>
  <c r="K463" i="6"/>
  <c r="Q462" i="6"/>
  <c r="K462" i="6"/>
  <c r="Q461" i="6"/>
  <c r="K461" i="6"/>
  <c r="Q460" i="6"/>
  <c r="K460" i="6"/>
  <c r="Q459" i="6"/>
  <c r="K459" i="6"/>
  <c r="Q458" i="6"/>
  <c r="K458" i="6"/>
  <c r="Q457" i="6"/>
  <c r="K457" i="6"/>
  <c r="Q456" i="6"/>
  <c r="K456" i="6"/>
  <c r="Q455" i="6"/>
  <c r="K455" i="6"/>
  <c r="Q454" i="6"/>
  <c r="K454" i="6"/>
  <c r="Q453" i="6"/>
  <c r="K453" i="6"/>
  <c r="Q452" i="6"/>
  <c r="K452" i="6"/>
  <c r="Q451" i="6"/>
  <c r="K451" i="6"/>
  <c r="Q450" i="6"/>
  <c r="K450" i="6"/>
  <c r="Q449" i="6"/>
  <c r="K449" i="6"/>
  <c r="Q448" i="6"/>
  <c r="K448" i="6"/>
  <c r="Q447" i="6"/>
  <c r="K447" i="6"/>
  <c r="Q446" i="6"/>
  <c r="K446" i="6"/>
  <c r="Q445" i="6"/>
  <c r="K445" i="6"/>
  <c r="Q444" i="6"/>
  <c r="K444" i="6"/>
  <c r="Q443" i="6"/>
  <c r="K443" i="6"/>
  <c r="Q442" i="6"/>
  <c r="K442" i="6"/>
  <c r="Q441" i="6"/>
  <c r="K441" i="6"/>
  <c r="Q440" i="6"/>
  <c r="K440" i="6"/>
  <c r="Q439" i="6"/>
  <c r="K439" i="6"/>
  <c r="Q438" i="6"/>
  <c r="K438" i="6"/>
  <c r="Q437" i="6"/>
  <c r="K437" i="6"/>
  <c r="Q436" i="6"/>
  <c r="K436" i="6"/>
  <c r="Q435" i="6"/>
  <c r="K435" i="6"/>
  <c r="Q434" i="6"/>
  <c r="K434" i="6"/>
  <c r="Q433" i="6"/>
  <c r="K433" i="6"/>
  <c r="Q432" i="6"/>
  <c r="K432" i="6"/>
  <c r="Q431" i="6"/>
  <c r="K431" i="6"/>
  <c r="Q430" i="6"/>
  <c r="K430" i="6"/>
  <c r="Q429" i="6"/>
  <c r="K429" i="6"/>
  <c r="Q428" i="6"/>
  <c r="K428" i="6"/>
  <c r="Q427" i="6"/>
  <c r="K427" i="6"/>
  <c r="Q426" i="6"/>
  <c r="K426" i="6"/>
  <c r="Q425" i="6"/>
  <c r="K425" i="6"/>
  <c r="Q424" i="6"/>
  <c r="K424" i="6"/>
  <c r="Q423" i="6"/>
  <c r="K423" i="6"/>
  <c r="Q422" i="6"/>
  <c r="K422" i="6"/>
  <c r="Q421" i="6"/>
  <c r="K421" i="6"/>
  <c r="Q420" i="6"/>
  <c r="K420" i="6"/>
  <c r="Q419" i="6"/>
  <c r="K419" i="6"/>
  <c r="Q418" i="6"/>
  <c r="K418" i="6"/>
  <c r="Q417" i="6"/>
  <c r="K417" i="6"/>
  <c r="Q416" i="6"/>
  <c r="K416" i="6"/>
  <c r="Q415" i="6"/>
  <c r="K415" i="6"/>
  <c r="Q414" i="6"/>
  <c r="K414" i="6"/>
  <c r="Q413" i="6"/>
  <c r="K413" i="6"/>
  <c r="Q412" i="6"/>
  <c r="K412" i="6"/>
  <c r="Q411" i="6"/>
  <c r="K411" i="6"/>
  <c r="Q410" i="6"/>
  <c r="K410" i="6"/>
  <c r="Q409" i="6"/>
  <c r="K409" i="6"/>
  <c r="Q408" i="6"/>
  <c r="K408" i="6"/>
  <c r="Q407" i="6"/>
  <c r="K407" i="6"/>
  <c r="Q406" i="6"/>
  <c r="K406" i="6"/>
  <c r="Q405" i="6"/>
  <c r="K405" i="6"/>
  <c r="Q404" i="6"/>
  <c r="K404" i="6"/>
  <c r="Q403" i="6"/>
  <c r="K403" i="6"/>
  <c r="Q402" i="6"/>
  <c r="K402" i="6"/>
  <c r="Q401" i="6"/>
  <c r="K401" i="6"/>
  <c r="Q400" i="6"/>
  <c r="K400" i="6"/>
  <c r="Q399" i="6"/>
  <c r="K399" i="6"/>
  <c r="Q398" i="6"/>
  <c r="K398" i="6"/>
  <c r="Q397" i="6"/>
  <c r="K397" i="6"/>
  <c r="Q396" i="6"/>
  <c r="K396" i="6"/>
  <c r="Q395" i="6"/>
  <c r="K395" i="6"/>
  <c r="Q394" i="6"/>
  <c r="K394" i="6"/>
  <c r="Q393" i="6"/>
  <c r="K393" i="6"/>
  <c r="Q392" i="6"/>
  <c r="K392" i="6"/>
  <c r="Q391" i="6"/>
  <c r="K391" i="6"/>
  <c r="Q390" i="6"/>
  <c r="K390" i="6"/>
  <c r="Q389" i="6"/>
  <c r="K389" i="6"/>
  <c r="Q388" i="6"/>
  <c r="K388" i="6"/>
  <c r="Q387" i="6"/>
  <c r="K387" i="6"/>
  <c r="Q386" i="6"/>
  <c r="K386" i="6"/>
  <c r="Q385" i="6"/>
  <c r="K385" i="6"/>
  <c r="Q384" i="6"/>
  <c r="K384" i="6"/>
  <c r="Q383" i="6"/>
  <c r="K383" i="6"/>
  <c r="Q382" i="6"/>
  <c r="K382" i="6"/>
  <c r="Q381" i="6"/>
  <c r="K381" i="6"/>
  <c r="Q380" i="6"/>
  <c r="K380" i="6"/>
  <c r="Q379" i="6"/>
  <c r="K379" i="6"/>
  <c r="Q378" i="6"/>
  <c r="K378" i="6"/>
  <c r="Q377" i="6"/>
  <c r="K377" i="6"/>
  <c r="Q376" i="6"/>
  <c r="K376" i="6"/>
  <c r="Q375" i="6"/>
  <c r="K375" i="6"/>
  <c r="Q374" i="6"/>
  <c r="K374" i="6"/>
  <c r="Q373" i="6"/>
  <c r="K373" i="6"/>
  <c r="Q372" i="6"/>
  <c r="K372" i="6"/>
  <c r="Q371" i="6"/>
  <c r="K371" i="6"/>
  <c r="Q370" i="6"/>
  <c r="K370" i="6"/>
  <c r="Q369" i="6"/>
  <c r="K369" i="6"/>
  <c r="Q368" i="6"/>
  <c r="K368" i="6"/>
  <c r="Q367" i="6"/>
  <c r="K367" i="6"/>
  <c r="Q366" i="6"/>
  <c r="K366" i="6"/>
  <c r="Q365" i="6"/>
  <c r="K365" i="6"/>
  <c r="Q364" i="6"/>
  <c r="K364" i="6"/>
  <c r="Q363" i="6"/>
  <c r="K363" i="6"/>
  <c r="Q362" i="6"/>
  <c r="K362" i="6"/>
  <c r="Q361" i="6"/>
  <c r="K361" i="6"/>
  <c r="Q360" i="6"/>
  <c r="K360" i="6"/>
  <c r="Q359" i="6"/>
  <c r="K359" i="6"/>
  <c r="Q358" i="6"/>
  <c r="K358" i="6"/>
  <c r="Q357" i="6"/>
  <c r="K357" i="6"/>
  <c r="Q356" i="6"/>
  <c r="K356" i="6"/>
  <c r="Q355" i="6"/>
  <c r="K355" i="6"/>
  <c r="Q354" i="6"/>
  <c r="K354" i="6"/>
  <c r="Q353" i="6"/>
  <c r="K353" i="6"/>
  <c r="Q352" i="6"/>
  <c r="K352" i="6"/>
  <c r="Q351" i="6"/>
  <c r="K351" i="6"/>
  <c r="Q350" i="6"/>
  <c r="K350" i="6"/>
  <c r="Q349" i="6"/>
  <c r="K349" i="6"/>
  <c r="Q348" i="6"/>
  <c r="K348" i="6"/>
  <c r="Q347" i="6"/>
  <c r="K347" i="6"/>
  <c r="Q346" i="6"/>
  <c r="K346" i="6"/>
  <c r="Q345" i="6"/>
  <c r="K345" i="6"/>
  <c r="Q344" i="6"/>
  <c r="K344" i="6"/>
  <c r="Q343" i="6"/>
  <c r="K343" i="6"/>
  <c r="Q342" i="6"/>
  <c r="K342" i="6"/>
  <c r="Q341" i="6"/>
  <c r="K341" i="6"/>
  <c r="Q340" i="6"/>
  <c r="K340" i="6"/>
  <c r="Q339" i="6"/>
  <c r="K339" i="6"/>
  <c r="Q338" i="6"/>
  <c r="K338" i="6"/>
  <c r="Q337" i="6"/>
  <c r="K337" i="6"/>
  <c r="Q336" i="6"/>
  <c r="K336" i="6"/>
  <c r="Q335" i="6"/>
  <c r="K335" i="6"/>
  <c r="Q334" i="6"/>
  <c r="K334" i="6"/>
  <c r="Q333" i="6"/>
  <c r="K333" i="6"/>
  <c r="Q332" i="6"/>
  <c r="K332" i="6"/>
  <c r="Q331" i="6"/>
  <c r="K331" i="6"/>
  <c r="Q330" i="6"/>
  <c r="K330" i="6"/>
  <c r="Q329" i="6"/>
  <c r="K329" i="6"/>
  <c r="Q328" i="6"/>
  <c r="K328" i="6"/>
  <c r="Q327" i="6"/>
  <c r="K327" i="6"/>
  <c r="Q326" i="6"/>
  <c r="K326" i="6"/>
  <c r="Q325" i="6"/>
  <c r="K325" i="6"/>
  <c r="Q324" i="6"/>
  <c r="K324" i="6"/>
  <c r="Q323" i="6"/>
  <c r="K323" i="6"/>
  <c r="Q322" i="6"/>
  <c r="K322" i="6"/>
  <c r="Q321" i="6"/>
  <c r="K321" i="6"/>
  <c r="Q320" i="6"/>
  <c r="K320" i="6"/>
  <c r="Q319" i="6"/>
  <c r="K319" i="6"/>
  <c r="Q318" i="6"/>
  <c r="K318" i="6"/>
  <c r="Q317" i="6"/>
  <c r="K317" i="6"/>
  <c r="Q316" i="6"/>
  <c r="K316" i="6"/>
  <c r="Q315" i="6"/>
  <c r="K315" i="6"/>
  <c r="Q314" i="6"/>
  <c r="K314" i="6"/>
  <c r="Q313" i="6"/>
  <c r="K313" i="6"/>
  <c r="Q312" i="6"/>
  <c r="K312" i="6"/>
  <c r="Q311" i="6"/>
  <c r="K311" i="6"/>
  <c r="Q310" i="6"/>
  <c r="K310" i="6"/>
  <c r="Q309" i="6"/>
  <c r="K309" i="6"/>
  <c r="Q308" i="6"/>
  <c r="K308" i="6"/>
  <c r="Q307" i="6"/>
  <c r="K307" i="6"/>
  <c r="Q306" i="6"/>
  <c r="K306" i="6"/>
  <c r="Q305" i="6"/>
  <c r="K305" i="6"/>
  <c r="Q304" i="6"/>
  <c r="K304" i="6"/>
  <c r="Q303" i="6"/>
  <c r="K303" i="6"/>
  <c r="Q302" i="6"/>
  <c r="K302" i="6"/>
  <c r="Q301" i="6"/>
  <c r="K301" i="6"/>
  <c r="Q300" i="6"/>
  <c r="K300" i="6"/>
  <c r="Q299" i="6"/>
  <c r="K299" i="6"/>
  <c r="Q298" i="6"/>
  <c r="K298" i="6"/>
  <c r="Q297" i="6"/>
  <c r="K297" i="6"/>
  <c r="Q296" i="6"/>
  <c r="K296" i="6"/>
  <c r="Q295" i="6"/>
  <c r="K295" i="6"/>
  <c r="Q294" i="6"/>
  <c r="K294" i="6"/>
  <c r="Q293" i="6"/>
  <c r="K293" i="6"/>
  <c r="Q292" i="6"/>
  <c r="K292" i="6"/>
  <c r="Q291" i="6"/>
  <c r="K291" i="6"/>
  <c r="Q290" i="6"/>
  <c r="K290" i="6"/>
  <c r="Q289" i="6"/>
  <c r="K289" i="6"/>
  <c r="Q288" i="6"/>
  <c r="K288" i="6"/>
  <c r="Q287" i="6"/>
  <c r="K287" i="6"/>
  <c r="Q286" i="6"/>
  <c r="K286" i="6"/>
  <c r="Q285" i="6"/>
  <c r="K285" i="6"/>
  <c r="Q284" i="6"/>
  <c r="K284" i="6"/>
  <c r="Q283" i="6"/>
  <c r="K283" i="6"/>
  <c r="Q282" i="6"/>
  <c r="K282" i="6"/>
  <c r="Q281" i="6"/>
  <c r="K281" i="6"/>
  <c r="Q280" i="6"/>
  <c r="K280" i="6"/>
  <c r="Q279" i="6"/>
  <c r="K279" i="6"/>
  <c r="Q278" i="6"/>
  <c r="K278" i="6"/>
  <c r="Q277" i="6"/>
  <c r="K277" i="6"/>
  <c r="Q276" i="6"/>
  <c r="K276" i="6"/>
  <c r="Q275" i="6"/>
  <c r="K275" i="6"/>
  <c r="Q274" i="6"/>
  <c r="K274" i="6"/>
  <c r="Q273" i="6"/>
  <c r="K273" i="6"/>
  <c r="Q272" i="6"/>
  <c r="K272" i="6"/>
  <c r="Q271" i="6"/>
  <c r="K271" i="6"/>
  <c r="Q270" i="6"/>
  <c r="K270" i="6"/>
  <c r="Q269" i="6"/>
  <c r="K269" i="6"/>
  <c r="Q268" i="6"/>
  <c r="K268" i="6"/>
  <c r="Q267" i="6"/>
  <c r="K267" i="6"/>
  <c r="Q266" i="6"/>
  <c r="K266" i="6"/>
  <c r="Q265" i="6"/>
  <c r="K265" i="6"/>
  <c r="Q264" i="6"/>
  <c r="K264" i="6"/>
  <c r="Q263" i="6"/>
  <c r="K263" i="6"/>
  <c r="Q262" i="6"/>
  <c r="K262" i="6"/>
  <c r="Q261" i="6"/>
  <c r="K261" i="6"/>
  <c r="Q260" i="6"/>
  <c r="K260" i="6"/>
  <c r="Q259" i="6"/>
  <c r="K259" i="6"/>
  <c r="Q258" i="6"/>
  <c r="K258" i="6"/>
  <c r="Q257" i="6"/>
  <c r="K257" i="6"/>
  <c r="Q256" i="6"/>
  <c r="K256" i="6"/>
  <c r="Q255" i="6"/>
  <c r="K255" i="6"/>
  <c r="Q254" i="6"/>
  <c r="K254" i="6"/>
  <c r="Q253" i="6"/>
  <c r="K253" i="6"/>
  <c r="Q252" i="6"/>
  <c r="K252" i="6"/>
  <c r="Q251" i="6"/>
  <c r="K251" i="6"/>
  <c r="Q250" i="6"/>
  <c r="K250" i="6"/>
  <c r="Q249" i="6"/>
  <c r="K249" i="6"/>
  <c r="Q248" i="6"/>
  <c r="K248" i="6"/>
  <c r="Q247" i="6"/>
  <c r="K247" i="6"/>
  <c r="Q246" i="6"/>
  <c r="K246" i="6"/>
  <c r="Q245" i="6"/>
  <c r="K245" i="6"/>
  <c r="Q244" i="6"/>
  <c r="K244" i="6"/>
  <c r="Q243" i="6"/>
  <c r="K243" i="6"/>
  <c r="Q242" i="6"/>
  <c r="K242" i="6"/>
  <c r="Q241" i="6"/>
  <c r="K241" i="6"/>
  <c r="Q240" i="6"/>
  <c r="K240" i="6"/>
  <c r="Q239" i="6"/>
  <c r="K239" i="6"/>
  <c r="Q238" i="6"/>
  <c r="K238" i="6"/>
  <c r="Q237" i="6"/>
  <c r="K237" i="6"/>
  <c r="Q236" i="6"/>
  <c r="K236" i="6"/>
  <c r="Q235" i="6"/>
  <c r="K235" i="6"/>
  <c r="Q234" i="6"/>
  <c r="K234" i="6"/>
  <c r="Q233" i="6"/>
  <c r="K233" i="6"/>
  <c r="Q232" i="6"/>
  <c r="K232" i="6"/>
  <c r="Q231" i="6"/>
  <c r="K231" i="6"/>
  <c r="Q230" i="6"/>
  <c r="K230" i="6"/>
  <c r="Q229" i="6"/>
  <c r="K229" i="6"/>
  <c r="Q228" i="6"/>
  <c r="K228" i="6"/>
  <c r="Q227" i="6"/>
  <c r="K227" i="6"/>
  <c r="Q226" i="6"/>
  <c r="K226" i="6"/>
  <c r="Q225" i="6"/>
  <c r="K225" i="6"/>
  <c r="Q224" i="6"/>
  <c r="K224" i="6"/>
  <c r="Q223" i="6"/>
  <c r="K223" i="6"/>
  <c r="Q222" i="6"/>
  <c r="K222" i="6"/>
  <c r="Q221" i="6"/>
  <c r="K221" i="6"/>
  <c r="Q220" i="6"/>
  <c r="K220" i="6"/>
  <c r="Q219" i="6"/>
  <c r="K219" i="6"/>
  <c r="Q218" i="6"/>
  <c r="K218" i="6"/>
  <c r="Q217" i="6"/>
  <c r="K217" i="6"/>
  <c r="Q216" i="6"/>
  <c r="K216" i="6"/>
  <c r="Q215" i="6"/>
  <c r="K215" i="6"/>
  <c r="Q214" i="6"/>
  <c r="K214" i="6"/>
  <c r="Q213" i="6"/>
  <c r="K213" i="6"/>
  <c r="Q212" i="6"/>
  <c r="K212" i="6"/>
  <c r="Q211" i="6"/>
  <c r="K211" i="6"/>
  <c r="Q210" i="6"/>
  <c r="K210" i="6"/>
  <c r="Q209" i="6"/>
  <c r="K209" i="6"/>
  <c r="Q208" i="6"/>
  <c r="K208" i="6"/>
  <c r="Q207" i="6"/>
  <c r="K207" i="6"/>
  <c r="Q206" i="6"/>
  <c r="K206" i="6"/>
  <c r="Q205" i="6"/>
  <c r="K205" i="6"/>
  <c r="Q204" i="6"/>
  <c r="K204" i="6"/>
  <c r="Q203" i="6"/>
  <c r="K203" i="6"/>
  <c r="Q202" i="6"/>
  <c r="K202" i="6"/>
  <c r="Q201" i="6"/>
  <c r="K201" i="6"/>
  <c r="Q200" i="6"/>
  <c r="K200" i="6"/>
  <c r="Q199" i="6"/>
  <c r="K199" i="6"/>
  <c r="Q198" i="6"/>
  <c r="K198" i="6"/>
  <c r="Q197" i="6"/>
  <c r="K197" i="6"/>
  <c r="Q196" i="6"/>
  <c r="K196" i="6"/>
  <c r="Q195" i="6"/>
  <c r="K195" i="6"/>
  <c r="Q194" i="6"/>
  <c r="K194" i="6"/>
  <c r="Q193" i="6"/>
  <c r="K193" i="6"/>
  <c r="Q192" i="6"/>
  <c r="K192" i="6"/>
  <c r="Q191" i="6"/>
  <c r="K191" i="6"/>
  <c r="Q190" i="6"/>
  <c r="K190" i="6"/>
  <c r="Q189" i="6"/>
  <c r="K189" i="6"/>
  <c r="Q188" i="6"/>
  <c r="K188" i="6"/>
  <c r="Q187" i="6"/>
  <c r="K187" i="6"/>
  <c r="Q186" i="6"/>
  <c r="K186" i="6"/>
  <c r="Q185" i="6"/>
  <c r="K185" i="6"/>
  <c r="Q184" i="6"/>
  <c r="K184" i="6"/>
  <c r="Q183" i="6"/>
  <c r="K183" i="6"/>
  <c r="Q182" i="6"/>
  <c r="K182" i="6"/>
  <c r="Q181" i="6"/>
  <c r="K181" i="6"/>
  <c r="Q180" i="6"/>
  <c r="K180" i="6"/>
  <c r="Q179" i="6"/>
  <c r="K179" i="6"/>
  <c r="Q178" i="6"/>
  <c r="K178" i="6"/>
  <c r="Q177" i="6"/>
  <c r="K177" i="6"/>
  <c r="Q176" i="6"/>
  <c r="K176" i="6"/>
  <c r="Q175" i="6"/>
  <c r="K175" i="6"/>
  <c r="Q174" i="6"/>
  <c r="K174" i="6"/>
  <c r="Q173" i="6"/>
  <c r="K173" i="6"/>
  <c r="Q172" i="6"/>
  <c r="K172" i="6"/>
  <c r="Q171" i="6"/>
  <c r="K171" i="6"/>
  <c r="Q170" i="6"/>
  <c r="K170" i="6"/>
  <c r="Q169" i="6"/>
  <c r="K169" i="6"/>
  <c r="Q168" i="6"/>
  <c r="K168" i="6"/>
  <c r="Q167" i="6"/>
  <c r="K167" i="6"/>
  <c r="Q166" i="6"/>
  <c r="K166" i="6"/>
  <c r="Q165" i="6"/>
  <c r="K165" i="6"/>
  <c r="Q164" i="6"/>
  <c r="K164" i="6"/>
  <c r="Q163" i="6"/>
  <c r="K163" i="6"/>
  <c r="Q162" i="6"/>
  <c r="K162" i="6"/>
  <c r="Q161" i="6"/>
  <c r="K161" i="6"/>
  <c r="Q160" i="6"/>
  <c r="K160" i="6"/>
  <c r="Q159" i="6"/>
  <c r="K159" i="6"/>
  <c r="Q158" i="6"/>
  <c r="K158" i="6"/>
  <c r="Q157" i="6"/>
  <c r="K157" i="6"/>
  <c r="Q156" i="6"/>
  <c r="K156" i="6"/>
  <c r="Q155" i="6"/>
  <c r="K155" i="6"/>
  <c r="Q154" i="6"/>
  <c r="K154" i="6"/>
  <c r="Q153" i="6"/>
  <c r="K153" i="6"/>
  <c r="Q152" i="6"/>
  <c r="K152" i="6"/>
  <c r="Q151" i="6"/>
  <c r="K151" i="6"/>
  <c r="Q150" i="6"/>
  <c r="K150" i="6"/>
  <c r="Q149" i="6"/>
  <c r="K149" i="6"/>
  <c r="Q148" i="6"/>
  <c r="K148" i="6"/>
  <c r="Q147" i="6"/>
  <c r="K147" i="6"/>
  <c r="Q146" i="6"/>
  <c r="K146" i="6"/>
  <c r="Q145" i="6"/>
  <c r="K145" i="6"/>
  <c r="Q144" i="6"/>
  <c r="K144" i="6"/>
  <c r="Q143" i="6"/>
  <c r="K143" i="6"/>
  <c r="Q142" i="6"/>
  <c r="K142" i="6"/>
  <c r="Q141" i="6"/>
  <c r="K141" i="6"/>
  <c r="Q140" i="6"/>
  <c r="K140" i="6"/>
  <c r="Q139" i="6"/>
  <c r="K139" i="6"/>
  <c r="Q138" i="6"/>
  <c r="K138" i="6"/>
  <c r="Q137" i="6"/>
  <c r="K137" i="6"/>
  <c r="Q136" i="6"/>
  <c r="K136" i="6"/>
  <c r="Q135" i="6"/>
  <c r="K135" i="6"/>
  <c r="Q134" i="6"/>
  <c r="K134" i="6"/>
  <c r="Q133" i="6"/>
  <c r="K133" i="6"/>
  <c r="Q132" i="6"/>
  <c r="K132" i="6"/>
  <c r="Q131" i="6"/>
  <c r="K131" i="6"/>
  <c r="Q130" i="6"/>
  <c r="K130" i="6"/>
  <c r="Q129" i="6"/>
  <c r="K129" i="6"/>
  <c r="Q128" i="6"/>
  <c r="K128" i="6"/>
  <c r="Q127" i="6"/>
  <c r="K127" i="6"/>
  <c r="Q126" i="6"/>
  <c r="K126" i="6"/>
  <c r="Q125" i="6"/>
  <c r="K125" i="6"/>
  <c r="Q124" i="6"/>
  <c r="K124" i="6"/>
  <c r="Q123" i="6"/>
  <c r="K123" i="6"/>
  <c r="Q122" i="6"/>
  <c r="K122" i="6"/>
  <c r="Q121" i="6"/>
  <c r="K121" i="6"/>
  <c r="Q120" i="6"/>
  <c r="K120" i="6"/>
  <c r="Q119" i="6"/>
  <c r="K119" i="6"/>
  <c r="Q118" i="6"/>
  <c r="K118" i="6"/>
  <c r="Q117" i="6"/>
  <c r="K117" i="6"/>
  <c r="Q116" i="6"/>
  <c r="K116" i="6"/>
  <c r="Q115" i="6"/>
  <c r="K115" i="6"/>
  <c r="Q114" i="6"/>
  <c r="K114" i="6"/>
  <c r="Q113" i="6"/>
  <c r="K113" i="6"/>
  <c r="Q112" i="6"/>
  <c r="K112" i="6"/>
  <c r="Q111" i="6"/>
  <c r="K111" i="6"/>
  <c r="Q110" i="6"/>
  <c r="K110" i="6"/>
  <c r="Q109" i="6"/>
  <c r="K109" i="6"/>
  <c r="Q108" i="6"/>
  <c r="K108" i="6"/>
  <c r="Q107" i="6"/>
  <c r="K107" i="6"/>
  <c r="Q106" i="6"/>
  <c r="K106" i="6"/>
  <c r="Q105" i="6"/>
  <c r="K105" i="6"/>
  <c r="Q104" i="6"/>
  <c r="K104" i="6"/>
  <c r="Q103" i="6"/>
  <c r="K103" i="6"/>
  <c r="Q102" i="6"/>
  <c r="K102" i="6"/>
  <c r="Q101" i="6"/>
  <c r="K101" i="6"/>
  <c r="Q100" i="6"/>
  <c r="K100" i="6"/>
  <c r="Q99" i="6"/>
  <c r="K99" i="6"/>
  <c r="Q98" i="6"/>
  <c r="K98" i="6"/>
  <c r="Q97" i="6"/>
  <c r="K97" i="6"/>
  <c r="Q96" i="6"/>
  <c r="K96" i="6"/>
  <c r="Q95" i="6"/>
  <c r="K95" i="6"/>
  <c r="Q94" i="6"/>
  <c r="K94" i="6"/>
  <c r="Q93" i="6"/>
  <c r="K93" i="6"/>
  <c r="Q92" i="6"/>
  <c r="K92" i="6"/>
  <c r="Q91" i="6"/>
  <c r="K91" i="6"/>
  <c r="Q90" i="6"/>
  <c r="K90" i="6"/>
  <c r="Q89" i="6"/>
  <c r="K89" i="6"/>
  <c r="Q88" i="6"/>
  <c r="K88" i="6"/>
  <c r="Q87" i="6"/>
  <c r="K87" i="6"/>
  <c r="Q86" i="6"/>
  <c r="K86" i="6"/>
  <c r="Q85" i="6"/>
  <c r="K85" i="6"/>
  <c r="Q84" i="6"/>
  <c r="K84" i="6"/>
  <c r="Q83" i="6"/>
  <c r="K83" i="6"/>
  <c r="Q82" i="6"/>
  <c r="K82" i="6"/>
  <c r="Q81" i="6"/>
  <c r="K81" i="6"/>
  <c r="Q80" i="6"/>
  <c r="K80" i="6"/>
  <c r="Q79" i="6"/>
  <c r="K79" i="6"/>
  <c r="Q78" i="6"/>
  <c r="K78" i="6"/>
  <c r="Q77" i="6"/>
  <c r="K77" i="6"/>
  <c r="Q76" i="6"/>
  <c r="K76" i="6"/>
  <c r="Q75" i="6"/>
  <c r="K75" i="6"/>
  <c r="Q74" i="6"/>
  <c r="K74" i="6"/>
  <c r="Q73" i="6"/>
  <c r="K73" i="6"/>
  <c r="Q72" i="6"/>
  <c r="K72" i="6"/>
  <c r="Q71" i="6"/>
  <c r="K71" i="6"/>
  <c r="Q70" i="6"/>
  <c r="K70" i="6"/>
  <c r="Q69" i="6"/>
  <c r="K69" i="6"/>
  <c r="Q68" i="6"/>
  <c r="K68" i="6"/>
  <c r="Q67" i="6"/>
  <c r="K67" i="6"/>
  <c r="Q66" i="6"/>
  <c r="K66" i="6"/>
  <c r="Q65" i="6"/>
  <c r="K65" i="6"/>
  <c r="Q64" i="6"/>
  <c r="K64" i="6"/>
  <c r="Q63" i="6"/>
  <c r="K63" i="6"/>
  <c r="Q62" i="6"/>
  <c r="K62" i="6"/>
  <c r="Q61" i="6"/>
  <c r="K61" i="6"/>
  <c r="Q60" i="6"/>
  <c r="K60" i="6"/>
  <c r="Q59" i="6"/>
  <c r="K59" i="6"/>
  <c r="Q58" i="6"/>
  <c r="K58" i="6"/>
  <c r="Q57" i="6"/>
  <c r="K57" i="6"/>
  <c r="Q56" i="6"/>
  <c r="K56" i="6"/>
  <c r="Q55" i="6"/>
  <c r="K55" i="6"/>
  <c r="Q54" i="6"/>
  <c r="K54" i="6"/>
  <c r="Q53" i="6"/>
  <c r="K53" i="6"/>
  <c r="Q52" i="6"/>
  <c r="K52" i="6"/>
  <c r="Q51" i="6"/>
  <c r="K51" i="6"/>
  <c r="Q50" i="6"/>
  <c r="K50" i="6"/>
  <c r="Q49" i="6"/>
  <c r="K49" i="6"/>
  <c r="Q48" i="6"/>
  <c r="K48" i="6"/>
  <c r="Q47" i="6"/>
  <c r="K47" i="6"/>
  <c r="Q46" i="6"/>
  <c r="K46" i="6"/>
  <c r="Q45" i="6"/>
  <c r="K45" i="6"/>
  <c r="Q44" i="6"/>
  <c r="K44" i="6"/>
  <c r="Q43" i="6"/>
  <c r="K43" i="6"/>
  <c r="Q42" i="6"/>
  <c r="K42" i="6"/>
  <c r="Q41" i="6"/>
  <c r="K41" i="6"/>
  <c r="Q40" i="6"/>
  <c r="K40" i="6"/>
  <c r="Q39" i="6"/>
  <c r="K39" i="6"/>
  <c r="Q38" i="6"/>
  <c r="K38" i="6"/>
  <c r="Q37" i="6"/>
  <c r="K37" i="6"/>
  <c r="Q36" i="6"/>
  <c r="K36" i="6"/>
  <c r="Q35" i="6"/>
  <c r="K35" i="6"/>
  <c r="Q34" i="6"/>
  <c r="K34" i="6"/>
  <c r="Q33" i="6"/>
  <c r="K33" i="6"/>
  <c r="Q32" i="6"/>
  <c r="K32" i="6"/>
  <c r="Q31" i="6"/>
  <c r="K31" i="6"/>
  <c r="Q30" i="6"/>
  <c r="K30" i="6"/>
  <c r="Q29" i="6"/>
  <c r="K29" i="6"/>
  <c r="Q28" i="6"/>
  <c r="K28" i="6"/>
  <c r="Q27" i="6"/>
  <c r="K27" i="6"/>
  <c r="Q26" i="6"/>
  <c r="K26" i="6"/>
  <c r="Q25" i="6"/>
  <c r="K25" i="6"/>
  <c r="Q24" i="6"/>
  <c r="K24" i="6"/>
  <c r="Q23" i="6"/>
  <c r="K23" i="6"/>
  <c r="Q22" i="6"/>
  <c r="K22" i="6"/>
  <c r="Q21" i="6"/>
  <c r="K21" i="6"/>
  <c r="Q20" i="6"/>
  <c r="K20" i="6"/>
  <c r="Q19" i="6"/>
  <c r="K19" i="6"/>
  <c r="RM808" i="7" l="1"/>
  <c r="G78" i="9" s="1"/>
  <c r="T1482" i="6"/>
  <c r="T1414" i="6"/>
  <c r="T1430" i="6"/>
  <c r="T1449" i="6"/>
  <c r="T1453" i="6"/>
  <c r="T1455" i="6"/>
  <c r="T1459" i="6"/>
  <c r="T1462" i="6"/>
  <c r="T1465" i="6"/>
  <c r="T1469" i="6"/>
  <c r="T1471" i="6"/>
  <c r="T1475" i="6"/>
  <c r="T1478" i="6"/>
  <c r="T1481" i="6"/>
  <c r="T1485" i="6"/>
  <c r="RM741" i="7"/>
  <c r="RM757" i="7"/>
  <c r="RM776" i="7"/>
  <c r="G46" i="9" s="1"/>
  <c r="RM780" i="7"/>
  <c r="RM782" i="7"/>
  <c r="G52" i="9" s="1"/>
  <c r="RM786" i="7"/>
  <c r="G56" i="9" s="1"/>
  <c r="RM789" i="7"/>
  <c r="RM792" i="7"/>
  <c r="G62" i="9" s="1"/>
  <c r="RM797" i="7"/>
  <c r="RM812" i="7"/>
  <c r="T1408" i="6"/>
  <c r="T1410" i="6"/>
  <c r="T1412" i="6"/>
  <c r="T1415" i="6"/>
  <c r="T1417" i="6"/>
  <c r="T1419" i="6"/>
  <c r="T1421" i="6"/>
  <c r="T1424" i="6"/>
  <c r="T1426" i="6"/>
  <c r="T1428" i="6"/>
  <c r="T1448" i="6"/>
  <c r="T1452" i="6"/>
  <c r="T1458" i="6"/>
  <c r="T1464" i="6"/>
  <c r="T1468" i="6"/>
  <c r="T1474" i="6"/>
  <c r="T1480" i="6"/>
  <c r="T1484" i="6"/>
  <c r="RM735" i="7"/>
  <c r="RM737" i="7"/>
  <c r="RM739" i="7"/>
  <c r="RM742" i="7"/>
  <c r="RM744" i="7"/>
  <c r="RM746" i="7"/>
  <c r="RM748" i="7"/>
  <c r="RM751" i="7"/>
  <c r="RM753" i="7"/>
  <c r="RM755" i="7"/>
  <c r="RM775" i="7"/>
  <c r="G45" i="9" s="1"/>
  <c r="RM779" i="7"/>
  <c r="G49" i="9" s="1"/>
  <c r="RM785" i="7"/>
  <c r="G55" i="9" s="1"/>
  <c r="RM791" i="7"/>
  <c r="G61" i="9" s="1"/>
  <c r="RM794" i="7"/>
  <c r="G64" i="9" s="1"/>
  <c r="RM802" i="7"/>
  <c r="G72" i="9" s="1"/>
  <c r="T1422" i="6"/>
  <c r="T1447" i="6"/>
  <c r="T1451" i="6"/>
  <c r="T1454" i="6"/>
  <c r="T1446" i="6" s="1"/>
  <c r="T1457" i="6"/>
  <c r="T1461" i="6"/>
  <c r="T1463" i="6"/>
  <c r="T1467" i="6"/>
  <c r="T1470" i="6"/>
  <c r="T1473" i="6"/>
  <c r="T1477" i="6"/>
  <c r="T1479" i="6"/>
  <c r="T1483" i="6"/>
  <c r="U1483" i="6" s="1"/>
  <c r="O12" i="5" s="1"/>
  <c r="T1486" i="6"/>
  <c r="RM749" i="7"/>
  <c r="RM774" i="7"/>
  <c r="G44" i="9" s="1"/>
  <c r="RM778" i="7"/>
  <c r="G48" i="9" s="1"/>
  <c r="RM781" i="7"/>
  <c r="RM773" i="7" s="1"/>
  <c r="RM765" i="7" s="1"/>
  <c r="G35" i="9" s="1"/>
  <c r="RM784" i="7"/>
  <c r="G54" i="9" s="1"/>
  <c r="RM788" i="7"/>
  <c r="RM790" i="7"/>
  <c r="G60" i="9" s="1"/>
  <c r="RM796" i="7"/>
  <c r="RM798" i="7"/>
  <c r="G68" i="9" s="1"/>
  <c r="RM805" i="7"/>
  <c r="T1407" i="6"/>
  <c r="U1407" i="6" s="1"/>
  <c r="C8" i="5" s="1"/>
  <c r="T1409" i="6"/>
  <c r="T1411" i="6"/>
  <c r="T1413" i="6"/>
  <c r="T1416" i="6"/>
  <c r="T1418" i="6"/>
  <c r="T1420" i="6"/>
  <c r="T1423" i="6"/>
  <c r="T1425" i="6"/>
  <c r="U1425" i="6" s="1"/>
  <c r="T1427" i="6"/>
  <c r="T1429" i="6"/>
  <c r="T1450" i="6"/>
  <c r="T1456" i="6"/>
  <c r="T1460" i="6"/>
  <c r="T1466" i="6"/>
  <c r="U1466" i="6" s="1"/>
  <c r="M11" i="5" s="1"/>
  <c r="T1472" i="6"/>
  <c r="T1476" i="6"/>
  <c r="U1476" i="6" s="1"/>
  <c r="Q13" i="5" s="1"/>
  <c r="RM813" i="7"/>
  <c r="RM810" i="7"/>
  <c r="G80" i="9" s="1"/>
  <c r="RM806" i="7"/>
  <c r="G76" i="9" s="1"/>
  <c r="RM804" i="7"/>
  <c r="RM800" i="7"/>
  <c r="G70" i="9" s="1"/>
  <c r="RM811" i="7"/>
  <c r="G81" i="9" s="1"/>
  <c r="RM807" i="7"/>
  <c r="G77" i="9" s="1"/>
  <c r="RM801" i="7"/>
  <c r="RN801" i="7" s="1"/>
  <c r="RM809" i="7"/>
  <c r="RN809" i="7" s="1"/>
  <c r="RM803" i="7"/>
  <c r="G73" i="9" s="1"/>
  <c r="RM799" i="7"/>
  <c r="G69" i="9" s="1"/>
  <c r="RM793" i="7"/>
  <c r="G63" i="9" s="1"/>
  <c r="RM734" i="7"/>
  <c r="RM736" i="7"/>
  <c r="RM738" i="7"/>
  <c r="G8" i="9" s="1"/>
  <c r="RM740" i="7"/>
  <c r="G10" i="9" s="1"/>
  <c r="RM743" i="7"/>
  <c r="RM745" i="7"/>
  <c r="RM747" i="7"/>
  <c r="G17" i="9" s="1"/>
  <c r="RM750" i="7"/>
  <c r="RM752" i="7"/>
  <c r="G22" i="9" s="1"/>
  <c r="RM754" i="7"/>
  <c r="RM756" i="7"/>
  <c r="G26" i="9" s="1"/>
  <c r="RM777" i="7"/>
  <c r="G47" i="9" s="1"/>
  <c r="H47" i="9" s="1"/>
  <c r="H11" i="5" s="1"/>
  <c r="RM783" i="7"/>
  <c r="RN783" i="7" s="1"/>
  <c r="RM787" i="7"/>
  <c r="G57" i="9" s="1"/>
  <c r="RM795" i="7"/>
  <c r="G65" i="9" s="1"/>
  <c r="H65" i="9" s="1"/>
  <c r="L13" i="5" s="1"/>
  <c r="RQ717" i="8"/>
  <c r="RQ719" i="8"/>
  <c r="RQ721" i="8"/>
  <c r="RQ723" i="8"/>
  <c r="RQ726" i="8"/>
  <c r="RQ728" i="8"/>
  <c r="RQ730" i="8"/>
  <c r="RQ733" i="8"/>
  <c r="RQ735" i="8"/>
  <c r="RQ737" i="8"/>
  <c r="RQ739" i="8"/>
  <c r="RQ760" i="8"/>
  <c r="RQ766" i="8"/>
  <c r="RQ770" i="8"/>
  <c r="RQ776" i="8"/>
  <c r="RQ782" i="8"/>
  <c r="RQ786" i="8"/>
  <c r="RQ792" i="8"/>
  <c r="RQ724" i="8"/>
  <c r="RQ740" i="8"/>
  <c r="RQ759" i="8"/>
  <c r="RQ763" i="8"/>
  <c r="RQ765" i="8"/>
  <c r="RQ769" i="8"/>
  <c r="RQ772" i="8"/>
  <c r="RQ775" i="8"/>
  <c r="RQ779" i="8"/>
  <c r="RQ781" i="8"/>
  <c r="RQ785" i="8"/>
  <c r="RR785" i="8" s="1"/>
  <c r="RQ788" i="8"/>
  <c r="RQ791" i="8"/>
  <c r="RQ795" i="8"/>
  <c r="RQ718" i="8"/>
  <c r="RQ720" i="8"/>
  <c r="RQ722" i="8"/>
  <c r="RQ725" i="8"/>
  <c r="RQ727" i="8"/>
  <c r="RQ729" i="8"/>
  <c r="RQ731" i="8"/>
  <c r="RQ734" i="8"/>
  <c r="RQ736" i="8"/>
  <c r="RQ738" i="8"/>
  <c r="RQ758" i="8"/>
  <c r="RQ762" i="8"/>
  <c r="RQ768" i="8"/>
  <c r="RR768" i="8" s="1"/>
  <c r="RQ774" i="8"/>
  <c r="RQ778" i="8"/>
  <c r="RQ784" i="8"/>
  <c r="RQ790" i="8"/>
  <c r="RQ794" i="8"/>
  <c r="RQ732" i="8"/>
  <c r="RQ757" i="8"/>
  <c r="RQ761" i="8"/>
  <c r="RQ764" i="8"/>
  <c r="RQ756" i="8" s="1"/>
  <c r="RQ748" i="8" s="1"/>
  <c r="RQ767" i="8"/>
  <c r="RQ771" i="8"/>
  <c r="RQ773" i="8"/>
  <c r="RQ777" i="8"/>
  <c r="RQ780" i="8"/>
  <c r="RQ783" i="8"/>
  <c r="RQ787" i="8"/>
  <c r="RQ789" i="8"/>
  <c r="RR789" i="8" s="1"/>
  <c r="RQ793" i="8"/>
  <c r="BJ559" i="1"/>
  <c r="BK559" i="1" s="1"/>
  <c r="BK558" i="1" s="1"/>
  <c r="BJ558" i="1"/>
  <c r="EO1255" i="3"/>
  <c r="EO1256" i="3"/>
  <c r="EO1257" i="3"/>
  <c r="EO1254" i="3"/>
  <c r="EO1258" i="3" s="1"/>
  <c r="EO1259" i="3" s="1"/>
  <c r="GP1255" i="3"/>
  <c r="GP1256" i="3"/>
  <c r="GP1257" i="3"/>
  <c r="GP1254" i="3"/>
  <c r="H49" i="9" l="1"/>
  <c r="H13" i="5" s="1"/>
  <c r="H62" i="9"/>
  <c r="L10" i="5" s="1"/>
  <c r="H45" i="9"/>
  <c r="H9" i="5" s="1"/>
  <c r="H48" i="9"/>
  <c r="H12" i="5" s="1"/>
  <c r="H44" i="9"/>
  <c r="H8" i="5" s="1"/>
  <c r="H64" i="9"/>
  <c r="L12" i="5" s="1"/>
  <c r="H46" i="9"/>
  <c r="H10" i="5" s="1"/>
  <c r="H61" i="9"/>
  <c r="L9" i="5" s="1"/>
  <c r="H63" i="9"/>
  <c r="L11" i="5" s="1"/>
  <c r="H60" i="9"/>
  <c r="L8" i="5" s="1"/>
  <c r="G15" i="9"/>
  <c r="G19" i="9"/>
  <c r="G21" i="9"/>
  <c r="G71" i="9"/>
  <c r="H71" i="9" s="1"/>
  <c r="P11" i="5" s="1"/>
  <c r="G79" i="9"/>
  <c r="H79" i="9" s="1"/>
  <c r="N11" i="5" s="1"/>
  <c r="G75" i="9"/>
  <c r="RQ755" i="8"/>
  <c r="RQ747" i="8" s="1"/>
  <c r="RN743" i="7"/>
  <c r="G13" i="9"/>
  <c r="G18" i="9"/>
  <c r="G59" i="9"/>
  <c r="G16" i="9"/>
  <c r="G67" i="9"/>
  <c r="G43" i="9"/>
  <c r="G14" i="9"/>
  <c r="G51" i="9"/>
  <c r="G53" i="9"/>
  <c r="H53" i="9" s="1"/>
  <c r="J9" i="5" s="1"/>
  <c r="RR727" i="8"/>
  <c r="G24" i="9"/>
  <c r="G6" i="9"/>
  <c r="G12" i="9"/>
  <c r="H12" i="9" s="1"/>
  <c r="RR777" i="8"/>
  <c r="RN734" i="7"/>
  <c r="G4" i="9"/>
  <c r="G9" i="9"/>
  <c r="G27" i="9"/>
  <c r="RR736" i="8"/>
  <c r="RR718" i="8"/>
  <c r="RN750" i="7"/>
  <c r="G20" i="9"/>
  <c r="RN793" i="7"/>
  <c r="U1456" i="6"/>
  <c r="K9" i="5" s="1"/>
  <c r="U1416" i="6"/>
  <c r="G25" i="9"/>
  <c r="H25" i="9" s="1"/>
  <c r="G7" i="9"/>
  <c r="G11" i="9"/>
  <c r="G83" i="9"/>
  <c r="G23" i="9"/>
  <c r="G5" i="9"/>
  <c r="H5" i="9" s="1"/>
  <c r="B9" i="5" s="1"/>
  <c r="RR790" i="8"/>
  <c r="RR786" i="8"/>
  <c r="RR726" i="8"/>
  <c r="RR784" i="8"/>
  <c r="RR762" i="8"/>
  <c r="RQ754" i="8"/>
  <c r="RR725" i="8"/>
  <c r="RR781" i="8"/>
  <c r="RR769" i="8"/>
  <c r="RR782" i="8"/>
  <c r="RQ752" i="8"/>
  <c r="RR760" i="8"/>
  <c r="RR733" i="8"/>
  <c r="RN795" i="7"/>
  <c r="RN747" i="7"/>
  <c r="RN738" i="7"/>
  <c r="RN799" i="7"/>
  <c r="RN807" i="7"/>
  <c r="RN806" i="7"/>
  <c r="U1472" i="6"/>
  <c r="Q9" i="5" s="1"/>
  <c r="T1442" i="6"/>
  <c r="U1450" i="6"/>
  <c r="I11" i="5" s="1"/>
  <c r="U1423" i="6"/>
  <c r="RN774" i="7"/>
  <c r="RM766" i="7"/>
  <c r="U1479" i="6"/>
  <c r="O8" i="5" s="1"/>
  <c r="U1467" i="6"/>
  <c r="M12" i="5" s="1"/>
  <c r="T1438" i="6"/>
  <c r="RN785" i="7"/>
  <c r="RN753" i="7"/>
  <c r="RN744" i="7"/>
  <c r="RN735" i="7"/>
  <c r="U1468" i="6"/>
  <c r="M13" i="5" s="1"/>
  <c r="T1440" i="6"/>
  <c r="U1448" i="6"/>
  <c r="I9" i="5" s="1"/>
  <c r="U1412" i="6"/>
  <c r="C13" i="5" s="1"/>
  <c r="RN792" i="7"/>
  <c r="RM772" i="7"/>
  <c r="RM764" i="7" s="1"/>
  <c r="U1471" i="6"/>
  <c r="Q8" i="5" s="1"/>
  <c r="U1459" i="6"/>
  <c r="K12" i="5" s="1"/>
  <c r="RR773" i="8"/>
  <c r="RQ751" i="8"/>
  <c r="RR759" i="8"/>
  <c r="RR735" i="8"/>
  <c r="RM769" i="7"/>
  <c r="G39" i="9" s="1"/>
  <c r="RN777" i="7"/>
  <c r="RR783" i="8"/>
  <c r="RQ749" i="8"/>
  <c r="RR757" i="8"/>
  <c r="RR734" i="8"/>
  <c r="RR793" i="8"/>
  <c r="RR767" i="8"/>
  <c r="RR778" i="8"/>
  <c r="RR758" i="8"/>
  <c r="RQ750" i="8"/>
  <c r="RR722" i="8"/>
  <c r="RR791" i="8"/>
  <c r="RR765" i="8"/>
  <c r="RR776" i="8"/>
  <c r="RR730" i="8"/>
  <c r="RR721" i="8"/>
  <c r="RN787" i="7"/>
  <c r="RN754" i="7"/>
  <c r="RN745" i="7"/>
  <c r="RN736" i="7"/>
  <c r="RN803" i="7"/>
  <c r="RN811" i="7"/>
  <c r="RN810" i="7"/>
  <c r="U1420" i="6"/>
  <c r="U1411" i="6"/>
  <c r="C12" i="5" s="1"/>
  <c r="RN798" i="7"/>
  <c r="RN784" i="7"/>
  <c r="U1463" i="6"/>
  <c r="M8" i="5" s="1"/>
  <c r="U1451" i="6"/>
  <c r="I12" i="5" s="1"/>
  <c r="T1443" i="6"/>
  <c r="RN802" i="7"/>
  <c r="RM771" i="7"/>
  <c r="G41" i="9" s="1"/>
  <c r="RN779" i="7"/>
  <c r="RN751" i="7"/>
  <c r="RN742" i="7"/>
  <c r="U1484" i="6"/>
  <c r="O13" i="5" s="1"/>
  <c r="U1464" i="6"/>
  <c r="M9" i="5" s="1"/>
  <c r="U1428" i="6"/>
  <c r="U1419" i="6"/>
  <c r="U1410" i="6"/>
  <c r="C11" i="5" s="1"/>
  <c r="RM768" i="7"/>
  <c r="G38" i="9" s="1"/>
  <c r="RN776" i="7"/>
  <c r="U1481" i="6"/>
  <c r="O10" i="5" s="1"/>
  <c r="U1455" i="6"/>
  <c r="K8" i="5" s="1"/>
  <c r="RR794" i="8"/>
  <c r="RR774" i="8"/>
  <c r="RR738" i="8"/>
  <c r="RR729" i="8"/>
  <c r="RR720" i="8"/>
  <c r="RR775" i="8"/>
  <c r="RR792" i="8"/>
  <c r="RR770" i="8"/>
  <c r="RR737" i="8"/>
  <c r="RR728" i="8"/>
  <c r="RR719" i="8"/>
  <c r="RN752" i="7"/>
  <c r="RN800" i="7"/>
  <c r="U1460" i="6"/>
  <c r="K13" i="5" s="1"/>
  <c r="U1427" i="6"/>
  <c r="U1418" i="6"/>
  <c r="U1409" i="6"/>
  <c r="C10" i="5" s="1"/>
  <c r="U1473" i="6"/>
  <c r="Q10" i="5" s="1"/>
  <c r="U1447" i="6"/>
  <c r="I8" i="5" s="1"/>
  <c r="T1439" i="6"/>
  <c r="RN794" i="7"/>
  <c r="RM767" i="7"/>
  <c r="G37" i="9" s="1"/>
  <c r="RN775" i="7"/>
  <c r="RN739" i="7"/>
  <c r="U1480" i="6"/>
  <c r="O9" i="5" s="1"/>
  <c r="U1458" i="6"/>
  <c r="K11" i="5" s="1"/>
  <c r="U1426" i="6"/>
  <c r="U1417" i="6"/>
  <c r="U1408" i="6"/>
  <c r="C9" i="5" s="1"/>
  <c r="RN786" i="7"/>
  <c r="U1465" i="6"/>
  <c r="M10" i="5" s="1"/>
  <c r="T1445" i="6"/>
  <c r="T1437" i="6" s="1"/>
  <c r="RN808" i="7"/>
  <c r="RQ753" i="8"/>
  <c r="RR761" i="8"/>
  <c r="RR766" i="8"/>
  <c r="RR717" i="8"/>
  <c r="RN790" i="7"/>
  <c r="RN778" i="7"/>
  <c r="RM770" i="7"/>
  <c r="G40" i="9" s="1"/>
  <c r="U1457" i="6"/>
  <c r="K10" i="5" s="1"/>
  <c r="RN791" i="7"/>
  <c r="RN755" i="7"/>
  <c r="RN746" i="7"/>
  <c r="RN737" i="7"/>
  <c r="U1474" i="6"/>
  <c r="Q11" i="5" s="1"/>
  <c r="T1444" i="6"/>
  <c r="U1452" i="6"/>
  <c r="I13" i="5" s="1"/>
  <c r="U1424" i="6"/>
  <c r="U1415" i="6"/>
  <c r="RN782" i="7"/>
  <c r="U1475" i="6"/>
  <c r="Q12" i="5" s="1"/>
  <c r="T1441" i="6"/>
  <c r="U1449" i="6"/>
  <c r="I10" i="5" s="1"/>
  <c r="U1482" i="6"/>
  <c r="O11" i="5" s="1"/>
  <c r="GP1259" i="3"/>
  <c r="GP1258" i="3" s="1"/>
  <c r="HC1296" i="3"/>
  <c r="HC1295" i="3"/>
  <c r="HC1294" i="3"/>
  <c r="HC1293" i="3"/>
  <c r="HC1292" i="3"/>
  <c r="HC1291" i="3"/>
  <c r="HC1290" i="3"/>
  <c r="HC1289" i="3"/>
  <c r="HC1416" i="3"/>
  <c r="HC1415" i="3"/>
  <c r="HC1414" i="3"/>
  <c r="HC1413" i="3"/>
  <c r="HC1412" i="3"/>
  <c r="HC1411" i="3"/>
  <c r="HC1410" i="3"/>
  <c r="HC1409" i="3"/>
  <c r="HC1360" i="3"/>
  <c r="HC1359" i="3"/>
  <c r="HC1358" i="3"/>
  <c r="HC1357" i="3"/>
  <c r="HC1356" i="3"/>
  <c r="HC1355" i="3"/>
  <c r="HC1354" i="3"/>
  <c r="HC1353" i="3"/>
  <c r="H69" i="9" l="1"/>
  <c r="P9" i="5" s="1"/>
  <c r="H7" i="9"/>
  <c r="B11" i="5" s="1"/>
  <c r="H6" i="9"/>
  <c r="B10" i="5" s="1"/>
  <c r="H16" i="9"/>
  <c r="H72" i="9"/>
  <c r="P12" i="5" s="1"/>
  <c r="H54" i="9"/>
  <c r="J10" i="5" s="1"/>
  <c r="H24" i="9"/>
  <c r="H21" i="9"/>
  <c r="H70" i="9"/>
  <c r="P10" i="5" s="1"/>
  <c r="H80" i="9"/>
  <c r="N12" i="5" s="1"/>
  <c r="H9" i="9"/>
  <c r="B13" i="5" s="1"/>
  <c r="H81" i="9"/>
  <c r="N13" i="5" s="1"/>
  <c r="H77" i="9"/>
  <c r="N9" i="5" s="1"/>
  <c r="H57" i="9"/>
  <c r="J13" i="5" s="1"/>
  <c r="G36" i="9"/>
  <c r="H36" i="9" s="1"/>
  <c r="F8" i="5" s="1"/>
  <c r="H4" i="9"/>
  <c r="B8" i="5" s="1"/>
  <c r="H13" i="9"/>
  <c r="H15" i="9"/>
  <c r="H52" i="9"/>
  <c r="J8" i="5" s="1"/>
  <c r="H78" i="9"/>
  <c r="N10" i="5" s="1"/>
  <c r="H37" i="9"/>
  <c r="F9" i="5" s="1"/>
  <c r="H23" i="9"/>
  <c r="H20" i="9"/>
  <c r="H22" i="9"/>
  <c r="H14" i="9"/>
  <c r="H55" i="9"/>
  <c r="J11" i="5" s="1"/>
  <c r="H68" i="9"/>
  <c r="P8" i="5" s="1"/>
  <c r="H56" i="9"/>
  <c r="J12" i="5" s="1"/>
  <c r="H76" i="9"/>
  <c r="N8" i="5" s="1"/>
  <c r="H38" i="9"/>
  <c r="F10" i="5" s="1"/>
  <c r="G34" i="9"/>
  <c r="G58" i="9"/>
  <c r="G50" i="9"/>
  <c r="G66" i="9"/>
  <c r="G74" i="9"/>
  <c r="G82" i="9"/>
  <c r="G42" i="9"/>
  <c r="H8" i="9"/>
  <c r="B12" i="5" s="1"/>
  <c r="H73" i="9"/>
  <c r="P13" i="5" s="1"/>
  <c r="H17" i="9"/>
  <c r="T1436" i="6"/>
  <c r="U1444" i="6"/>
  <c r="G13" i="5" s="1"/>
  <c r="RQ741" i="8"/>
  <c r="RR749" i="8"/>
  <c r="RQ745" i="8"/>
  <c r="RR753" i="8"/>
  <c r="RM759" i="7"/>
  <c r="G29" i="9" s="1"/>
  <c r="RN767" i="7"/>
  <c r="T1435" i="6"/>
  <c r="U1443" i="6"/>
  <c r="G12" i="5" s="1"/>
  <c r="RQ742" i="8"/>
  <c r="RR750" i="8"/>
  <c r="RR752" i="8"/>
  <c r="RQ744" i="8"/>
  <c r="RN768" i="7"/>
  <c r="RM760" i="7"/>
  <c r="G30" i="9" s="1"/>
  <c r="RQ743" i="8"/>
  <c r="RR751" i="8"/>
  <c r="T1432" i="6"/>
  <c r="U1440" i="6"/>
  <c r="G9" i="5" s="1"/>
  <c r="RQ746" i="8"/>
  <c r="RR754" i="8"/>
  <c r="U1441" i="6"/>
  <c r="G10" i="5" s="1"/>
  <c r="T1433" i="6"/>
  <c r="RM762" i="7"/>
  <c r="RN770" i="7"/>
  <c r="T1431" i="6"/>
  <c r="U1439" i="6"/>
  <c r="G8" i="5" s="1"/>
  <c r="RM763" i="7"/>
  <c r="G33" i="9" s="1"/>
  <c r="RN771" i="7"/>
  <c r="RM761" i="7"/>
  <c r="RN769" i="7"/>
  <c r="RM758" i="7"/>
  <c r="G28" i="9" s="1"/>
  <c r="RN766" i="7"/>
  <c r="T1434" i="6"/>
  <c r="U1442" i="6"/>
  <c r="G11" i="5" s="1"/>
  <c r="ET405" i="2"/>
  <c r="ET404" i="2"/>
  <c r="ET403" i="2"/>
  <c r="ET402" i="2"/>
  <c r="ET401" i="2"/>
  <c r="ET400" i="2"/>
  <c r="ET399" i="2"/>
  <c r="ET398" i="2"/>
  <c r="ET549" i="2"/>
  <c r="ET548" i="2"/>
  <c r="ET547" i="2"/>
  <c r="ET546" i="2"/>
  <c r="ET545" i="2"/>
  <c r="ET544" i="2"/>
  <c r="ET543" i="2"/>
  <c r="ET542" i="2"/>
  <c r="ET493" i="2"/>
  <c r="ET492" i="2"/>
  <c r="ET491" i="2"/>
  <c r="ET490" i="2"/>
  <c r="ET489" i="2"/>
  <c r="ET488" i="2"/>
  <c r="ET487" i="2"/>
  <c r="ET486" i="2"/>
  <c r="U1434" i="6" l="1"/>
  <c r="E11" i="5" s="1"/>
  <c r="G32" i="9"/>
  <c r="H32" i="9" s="1"/>
  <c r="D12" i="5" s="1"/>
  <c r="RN761" i="7"/>
  <c r="G31" i="9"/>
  <c r="H31" i="9" s="1"/>
  <c r="D11" i="5" s="1"/>
  <c r="H39" i="9"/>
  <c r="F11" i="5" s="1"/>
  <c r="RR744" i="8"/>
  <c r="H40" i="9"/>
  <c r="F12" i="5" s="1"/>
  <c r="H41" i="9"/>
  <c r="F13" i="5" s="1"/>
  <c r="U1433" i="6"/>
  <c r="E10" i="5" s="1"/>
  <c r="RN760" i="7"/>
  <c r="U1431" i="6"/>
  <c r="E8" i="5" s="1"/>
  <c r="U1432" i="6"/>
  <c r="E9" i="5" s="1"/>
  <c r="RR742" i="8"/>
  <c r="RN759" i="7"/>
  <c r="RR741" i="8"/>
  <c r="RN758" i="7"/>
  <c r="RN763" i="7"/>
  <c r="RN762" i="7"/>
  <c r="RR746" i="8"/>
  <c r="RR743" i="8"/>
  <c r="U1435" i="6"/>
  <c r="E12" i="5" s="1"/>
  <c r="RR745" i="8"/>
  <c r="U1436" i="6"/>
  <c r="E13" i="5" s="1"/>
  <c r="HU1370" i="3"/>
  <c r="HU1371" i="3"/>
  <c r="HU1372" i="3"/>
  <c r="HU1373" i="3"/>
  <c r="HU1374" i="3"/>
  <c r="HU1375" i="3"/>
  <c r="HU1376" i="3"/>
  <c r="HU1369" i="3"/>
  <c r="HS1370" i="3"/>
  <c r="HS1371" i="3"/>
  <c r="HS1372" i="3"/>
  <c r="HS1373" i="3"/>
  <c r="HS1374" i="3"/>
  <c r="HS1375" i="3"/>
  <c r="HS1376" i="3"/>
  <c r="HS1369" i="3"/>
  <c r="GU1248" i="3"/>
  <c r="GU1244" i="3"/>
  <c r="GU1213" i="3"/>
  <c r="GU1195" i="3"/>
  <c r="GU1187" i="3"/>
  <c r="GU1182" i="3"/>
  <c r="GU1153" i="3"/>
  <c r="GU1152" i="3"/>
  <c r="GU1134" i="3"/>
  <c r="GU1117" i="3"/>
  <c r="GU1112" i="3"/>
  <c r="HU1390" i="3" s="1"/>
  <c r="EU1109" i="3"/>
  <c r="EU1096" i="3"/>
  <c r="EU1085" i="3"/>
  <c r="EU1080" i="3"/>
  <c r="EU1060" i="3"/>
  <c r="EU1051" i="3"/>
  <c r="EU1042" i="3"/>
  <c r="EU1024" i="3"/>
  <c r="EU1022" i="3"/>
  <c r="EU1009" i="3"/>
  <c r="EU992" i="3"/>
  <c r="EU990" i="3"/>
  <c r="EU975" i="3"/>
  <c r="EU974" i="3"/>
  <c r="EU951" i="3"/>
  <c r="EU949" i="3"/>
  <c r="EU943" i="3"/>
  <c r="EU942" i="3"/>
  <c r="EU939" i="3"/>
  <c r="EU935" i="3"/>
  <c r="EU930" i="3"/>
  <c r="EU926" i="3"/>
  <c r="EU922" i="3"/>
  <c r="EU920" i="3"/>
  <c r="EU913" i="3"/>
  <c r="EU904" i="3"/>
  <c r="EU897" i="3"/>
  <c r="EU880" i="3"/>
  <c r="EU872" i="3"/>
  <c r="EU863" i="3"/>
  <c r="EU857" i="3"/>
  <c r="EU854" i="3"/>
  <c r="EU848" i="3"/>
  <c r="EU837" i="3"/>
  <c r="EU834" i="3"/>
  <c r="EU830" i="3"/>
  <c r="EU827" i="3"/>
  <c r="HS1283" i="3" s="1"/>
  <c r="EU821" i="3"/>
  <c r="EU818" i="3"/>
  <c r="EU802" i="3"/>
  <c r="EU781" i="3"/>
  <c r="EU779" i="3"/>
  <c r="EU775" i="3"/>
  <c r="EU768" i="3"/>
  <c r="EU764" i="3"/>
  <c r="EU754" i="3"/>
  <c r="EU750" i="3"/>
  <c r="EU744" i="3"/>
  <c r="EU740" i="3"/>
  <c r="EU726" i="3"/>
  <c r="EU717" i="3"/>
  <c r="EU716" i="3"/>
  <c r="EU710" i="3"/>
  <c r="EU708" i="3"/>
  <c r="EU704" i="3"/>
  <c r="EU701" i="3"/>
  <c r="EU695" i="3"/>
  <c r="EU688" i="3"/>
  <c r="EU680" i="3"/>
  <c r="EU668" i="3"/>
  <c r="EU656" i="3"/>
  <c r="EU655" i="3"/>
  <c r="EU633" i="3"/>
  <c r="EU625" i="3"/>
  <c r="EU599" i="3"/>
  <c r="EU580" i="3"/>
  <c r="EU579" i="3"/>
  <c r="EU570" i="3"/>
  <c r="EU553" i="3"/>
  <c r="EU546" i="3"/>
  <c r="EU512" i="3"/>
  <c r="EU496" i="3"/>
  <c r="EU486" i="3"/>
  <c r="EU477" i="3"/>
  <c r="EU456" i="3"/>
  <c r="EU442" i="3"/>
  <c r="EU430" i="3"/>
  <c r="EU429" i="3"/>
  <c r="EU424" i="3"/>
  <c r="EU417" i="3"/>
  <c r="EU386" i="3"/>
  <c r="EU381" i="3"/>
  <c r="EU374" i="3"/>
  <c r="EU366" i="3"/>
  <c r="EU362" i="3"/>
  <c r="EU354" i="3"/>
  <c r="EU337" i="3"/>
  <c r="EU335" i="3"/>
  <c r="EU325" i="3"/>
  <c r="EU321" i="3"/>
  <c r="EU313" i="3"/>
  <c r="EU309" i="3"/>
  <c r="EU302" i="3"/>
  <c r="EU294" i="3"/>
  <c r="EU291" i="3"/>
  <c r="EU268" i="3"/>
  <c r="EU257" i="3"/>
  <c r="EU253" i="3"/>
  <c r="EU245" i="3"/>
  <c r="EU236" i="3"/>
  <c r="EU234" i="3"/>
  <c r="EU226" i="3"/>
  <c r="EU207" i="3"/>
  <c r="EU203" i="3"/>
  <c r="EU202" i="3"/>
  <c r="EU201" i="3"/>
  <c r="EU190" i="3"/>
  <c r="EU183" i="3"/>
  <c r="EU175" i="3"/>
  <c r="EU171" i="3"/>
  <c r="EU148" i="3"/>
  <c r="EU139" i="3"/>
  <c r="EU135" i="3"/>
  <c r="EU131" i="3"/>
  <c r="EU121" i="3"/>
  <c r="EU114" i="3"/>
  <c r="EU113" i="3"/>
  <c r="EU98" i="3"/>
  <c r="EU96" i="3"/>
  <c r="EU92" i="3"/>
  <c r="EU85" i="3"/>
  <c r="EU64" i="3"/>
  <c r="EU49" i="3"/>
  <c r="EU44" i="3"/>
  <c r="EU42" i="3"/>
  <c r="EU27" i="3"/>
  <c r="HN1392" i="3"/>
  <c r="HN1391" i="3"/>
  <c r="HN1390" i="3"/>
  <c r="HN1389" i="3"/>
  <c r="HN1388" i="3"/>
  <c r="HN1387" i="3"/>
  <c r="HN1386" i="3"/>
  <c r="HN1385" i="3"/>
  <c r="HN1384" i="3"/>
  <c r="HN1383" i="3"/>
  <c r="HN1382" i="3"/>
  <c r="HN1381" i="3"/>
  <c r="HN1380" i="3"/>
  <c r="HN1379" i="3"/>
  <c r="HN1378" i="3"/>
  <c r="HN1377" i="3"/>
  <c r="HN1376" i="3"/>
  <c r="HN1375" i="3"/>
  <c r="HN1374" i="3"/>
  <c r="HN1373" i="3"/>
  <c r="HN1372" i="3"/>
  <c r="HN1371" i="3"/>
  <c r="HN1370" i="3"/>
  <c r="HN1369" i="3"/>
  <c r="HN1368" i="3"/>
  <c r="HN1367" i="3"/>
  <c r="HN1366" i="3"/>
  <c r="HN1365" i="3"/>
  <c r="HN1364" i="3"/>
  <c r="HN1363" i="3"/>
  <c r="HN1362" i="3"/>
  <c r="HN1361" i="3"/>
  <c r="HN1360" i="3"/>
  <c r="HN1359" i="3"/>
  <c r="HN1358" i="3"/>
  <c r="HN1357" i="3"/>
  <c r="HN1356" i="3"/>
  <c r="HN1355" i="3"/>
  <c r="HN1354" i="3"/>
  <c r="HN1353" i="3"/>
  <c r="HN1352" i="3"/>
  <c r="HN1351" i="3"/>
  <c r="HN1350" i="3"/>
  <c r="HN1349" i="3"/>
  <c r="HN1348" i="3"/>
  <c r="HN1347" i="3"/>
  <c r="HN1346" i="3"/>
  <c r="HN1345" i="3"/>
  <c r="HN1344" i="3"/>
  <c r="HN1343" i="3"/>
  <c r="HN1342" i="3"/>
  <c r="HN1341" i="3"/>
  <c r="HN1340" i="3"/>
  <c r="HN1339" i="3"/>
  <c r="HN1338" i="3"/>
  <c r="HN1337" i="3"/>
  <c r="HN1336" i="3"/>
  <c r="HN1335" i="3"/>
  <c r="HN1334" i="3"/>
  <c r="HN1333" i="3"/>
  <c r="HN1332" i="3"/>
  <c r="HN1331" i="3"/>
  <c r="HN1330" i="3"/>
  <c r="HN1329" i="3"/>
  <c r="HN1328" i="3"/>
  <c r="HN1327" i="3"/>
  <c r="HN1326" i="3"/>
  <c r="HN1325" i="3"/>
  <c r="HN1324" i="3"/>
  <c r="HN1323" i="3"/>
  <c r="HN1322" i="3"/>
  <c r="HN1321" i="3"/>
  <c r="HN1320" i="3"/>
  <c r="HN1319" i="3"/>
  <c r="HN1318" i="3"/>
  <c r="HN1317" i="3"/>
  <c r="HN1316" i="3"/>
  <c r="HN1315" i="3"/>
  <c r="HN1314" i="3"/>
  <c r="HN1313" i="3"/>
  <c r="HN1312" i="3"/>
  <c r="HN1311" i="3"/>
  <c r="HN1310" i="3"/>
  <c r="HN1309" i="3"/>
  <c r="HN1308" i="3"/>
  <c r="HN1307" i="3"/>
  <c r="HN1306" i="3"/>
  <c r="HN1305" i="3"/>
  <c r="HN1304" i="3"/>
  <c r="HN1303" i="3"/>
  <c r="HN1302" i="3"/>
  <c r="HN1301" i="3"/>
  <c r="HN1300" i="3"/>
  <c r="HN1299" i="3"/>
  <c r="HN1298" i="3"/>
  <c r="HN1297" i="3"/>
  <c r="HN1296" i="3"/>
  <c r="HN1295" i="3"/>
  <c r="HN1294" i="3"/>
  <c r="HN1293" i="3"/>
  <c r="HN1292" i="3"/>
  <c r="HN1291" i="3"/>
  <c r="HN1290" i="3"/>
  <c r="HN1289" i="3"/>
  <c r="HN1288" i="3"/>
  <c r="HN1287" i="3"/>
  <c r="HN1286" i="3"/>
  <c r="HN1285" i="3"/>
  <c r="HN1284" i="3"/>
  <c r="HN1283" i="3"/>
  <c r="HN1282" i="3"/>
  <c r="HN1281" i="3"/>
  <c r="HN1280" i="3"/>
  <c r="HN1279" i="3"/>
  <c r="HN1278" i="3"/>
  <c r="HN1277" i="3"/>
  <c r="HN1276" i="3"/>
  <c r="HN1275" i="3"/>
  <c r="HN1274" i="3"/>
  <c r="HN1273" i="3"/>
  <c r="HN1272" i="3"/>
  <c r="HN1271" i="3"/>
  <c r="HN1270" i="3"/>
  <c r="HN1269" i="3"/>
  <c r="HN1268" i="3"/>
  <c r="HN1267" i="3"/>
  <c r="HN1266" i="3"/>
  <c r="HN1265" i="3"/>
  <c r="HN1264" i="3"/>
  <c r="HN1263" i="3"/>
  <c r="HN1262" i="3"/>
  <c r="HN1261" i="3"/>
  <c r="HN1260" i="3"/>
  <c r="HN1259" i="3"/>
  <c r="HN1258" i="3"/>
  <c r="HN1257" i="3"/>
  <c r="H29" i="9" l="1"/>
  <c r="D9" i="5" s="1"/>
  <c r="H30" i="9"/>
  <c r="D10" i="5" s="1"/>
  <c r="H28" i="9"/>
  <c r="D8" i="5" s="1"/>
  <c r="H33" i="9"/>
  <c r="D13" i="5" s="1"/>
  <c r="HU1282" i="3"/>
  <c r="HU1288" i="3"/>
  <c r="HS1281" i="3"/>
  <c r="HT1373" i="3"/>
  <c r="HV1369" i="3"/>
  <c r="HU1334" i="3"/>
  <c r="HS1364" i="3"/>
  <c r="HS1380" i="3" s="1"/>
  <c r="HU1342" i="3"/>
  <c r="HU1310" i="3" s="1"/>
  <c r="HS1338" i="3"/>
  <c r="HS1306" i="3" s="1"/>
  <c r="HV1373" i="3"/>
  <c r="HV1372" i="3"/>
  <c r="HU1364" i="3"/>
  <c r="HU1380" i="3" s="1"/>
  <c r="HV1371" i="3"/>
  <c r="HS1388" i="3"/>
  <c r="HV1370" i="3"/>
  <c r="HU1358" i="3"/>
  <c r="HU1326" i="3" s="1"/>
  <c r="HS1366" i="3"/>
  <c r="HU1388" i="3"/>
  <c r="HU1356" i="3"/>
  <c r="HU1340" i="3"/>
  <c r="HU1308" i="3" s="1"/>
  <c r="HS1289" i="3"/>
  <c r="HS1354" i="3"/>
  <c r="HS1331" i="3"/>
  <c r="HU1272" i="3"/>
  <c r="HU1264" i="3" s="1"/>
  <c r="HS1267" i="3"/>
  <c r="HS1275" i="3"/>
  <c r="HS1266" i="3"/>
  <c r="HS1274" i="3"/>
  <c r="HS1282" i="3"/>
  <c r="HS1290" i="3"/>
  <c r="HS1339" i="3"/>
  <c r="HS1355" i="3"/>
  <c r="HS1332" i="3"/>
  <c r="HU1265" i="3"/>
  <c r="HU1273" i="3"/>
  <c r="HU1281" i="3"/>
  <c r="HU1293" i="3"/>
  <c r="HU1333" i="3"/>
  <c r="HU1341" i="3"/>
  <c r="HU1357" i="3"/>
  <c r="HU1365" i="3"/>
  <c r="HS1365" i="3"/>
  <c r="HS1381" i="3" s="1"/>
  <c r="HS1389" i="3"/>
  <c r="HU1389" i="3"/>
  <c r="HS1265" i="3"/>
  <c r="HS1273" i="3"/>
  <c r="HU1280" i="3"/>
  <c r="HU1332" i="3"/>
  <c r="HU1300" i="3" s="1"/>
  <c r="HU1292" i="3"/>
  <c r="HV1374" i="3"/>
  <c r="HS1272" i="3"/>
  <c r="HS1280" i="3"/>
  <c r="HS1288" i="3"/>
  <c r="HS1296" i="3"/>
  <c r="HS1337" i="3"/>
  <c r="HS1305" i="3" s="1"/>
  <c r="HS1353" i="3"/>
  <c r="HS1330" i="3"/>
  <c r="HU1271" i="3"/>
  <c r="HU1279" i="3"/>
  <c r="HU1287" i="3"/>
  <c r="HU1291" i="3"/>
  <c r="HU1331" i="3"/>
  <c r="HU1339" i="3"/>
  <c r="HU1355" i="3"/>
  <c r="HU1363" i="3"/>
  <c r="HS1363" i="3"/>
  <c r="HS1379" i="3" s="1"/>
  <c r="HS1387" i="3"/>
  <c r="HU1387" i="3"/>
  <c r="HS1271" i="3"/>
  <c r="HS1279" i="3"/>
  <c r="HS1287" i="3"/>
  <c r="HS1295" i="3"/>
  <c r="HS1344" i="3"/>
  <c r="HS1312" i="3" s="1"/>
  <c r="HS1360" i="3"/>
  <c r="HS1329" i="3"/>
  <c r="HU1270" i="3"/>
  <c r="HU1278" i="3"/>
  <c r="HU1286" i="3"/>
  <c r="HU1290" i="3"/>
  <c r="HU1330" i="3"/>
  <c r="HU1338" i="3"/>
  <c r="HU1354" i="3"/>
  <c r="HU1362" i="3"/>
  <c r="HS1362" i="3"/>
  <c r="HS1378" i="3" s="1"/>
  <c r="HS1386" i="3"/>
  <c r="HU1386" i="3"/>
  <c r="HS1270" i="3"/>
  <c r="HS1278" i="3"/>
  <c r="HS1286" i="3"/>
  <c r="HS1294" i="3"/>
  <c r="HS1343" i="3"/>
  <c r="HS1359" i="3"/>
  <c r="HS1336" i="3"/>
  <c r="HU1269" i="3"/>
  <c r="HU1277" i="3"/>
  <c r="HU1285" i="3"/>
  <c r="HU1289" i="3"/>
  <c r="HU1329" i="3"/>
  <c r="HU1337" i="3"/>
  <c r="HU1353" i="3"/>
  <c r="HU1361" i="3"/>
  <c r="HS1361" i="3"/>
  <c r="HS1297" i="3" s="1"/>
  <c r="HS1385" i="3"/>
  <c r="HU1385" i="3"/>
  <c r="HU1321" i="3" s="1"/>
  <c r="HS1269" i="3"/>
  <c r="HS1277" i="3"/>
  <c r="HS1285" i="3"/>
  <c r="HS1293" i="3"/>
  <c r="HS1342" i="3"/>
  <c r="HS1358" i="3"/>
  <c r="HS1335" i="3"/>
  <c r="HU1268" i="3"/>
  <c r="HU1276" i="3"/>
  <c r="HU1284" i="3"/>
  <c r="HU1296" i="3"/>
  <c r="HU1336" i="3"/>
  <c r="HU1344" i="3"/>
  <c r="HU1312" i="3" s="1"/>
  <c r="HU1360" i="3"/>
  <c r="HU1368" i="3"/>
  <c r="HU1384" i="3" s="1"/>
  <c r="HS1368" i="3"/>
  <c r="HS1304" i="3" s="1"/>
  <c r="HS1392" i="3"/>
  <c r="HU1392" i="3"/>
  <c r="HS1268" i="3"/>
  <c r="HS1276" i="3"/>
  <c r="HS1284" i="3"/>
  <c r="HS1292" i="3"/>
  <c r="HS1341" i="3"/>
  <c r="HS1357" i="3"/>
  <c r="HS1334" i="3"/>
  <c r="HU1267" i="3"/>
  <c r="HU1275" i="3"/>
  <c r="HU1283" i="3"/>
  <c r="HU1295" i="3"/>
  <c r="HU1335" i="3"/>
  <c r="HU1343" i="3"/>
  <c r="HU1311" i="3" s="1"/>
  <c r="HU1359" i="3"/>
  <c r="HU1367" i="3"/>
  <c r="HU1383" i="3" s="1"/>
  <c r="HS1367" i="3"/>
  <c r="HS1383" i="3" s="1"/>
  <c r="HS1391" i="3"/>
  <c r="HU1391" i="3"/>
  <c r="HS1291" i="3"/>
  <c r="HS1340" i="3"/>
  <c r="HS1356" i="3"/>
  <c r="HS1333" i="3"/>
  <c r="HU1266" i="3"/>
  <c r="HU1274" i="3"/>
  <c r="HU1294" i="3"/>
  <c r="HU1366" i="3"/>
  <c r="HT1369" i="3"/>
  <c r="HS1390" i="3"/>
  <c r="HU1377" i="3"/>
  <c r="HT1372" i="3"/>
  <c r="HT1370" i="3"/>
  <c r="HT1374" i="3"/>
  <c r="HT1371" i="3"/>
  <c r="HU1305" i="3"/>
  <c r="HS1311" i="3"/>
  <c r="HS1310" i="3"/>
  <c r="HS1377" i="3"/>
  <c r="HU1378" i="3"/>
  <c r="FA679" i="1"/>
  <c r="FA678" i="1"/>
  <c r="FA677" i="1"/>
  <c r="FA676" i="1"/>
  <c r="FA675" i="1"/>
  <c r="FA674" i="1"/>
  <c r="FA673" i="1"/>
  <c r="FA672" i="1"/>
  <c r="EY679" i="1"/>
  <c r="EY678" i="1"/>
  <c r="EY677" i="1"/>
  <c r="EY676" i="1"/>
  <c r="EY675" i="1"/>
  <c r="EY674" i="1"/>
  <c r="EY673" i="1"/>
  <c r="EY672" i="1"/>
  <c r="FA703" i="1"/>
  <c r="EY703" i="1"/>
  <c r="FA702" i="1"/>
  <c r="EY702" i="1"/>
  <c r="FA701" i="1"/>
  <c r="EY701" i="1"/>
  <c r="FA700" i="1"/>
  <c r="EY700" i="1"/>
  <c r="FA699" i="1"/>
  <c r="EY699" i="1"/>
  <c r="FA698" i="1"/>
  <c r="EY698" i="1"/>
  <c r="FA697" i="1"/>
  <c r="EY697" i="1"/>
  <c r="FA696" i="1"/>
  <c r="EY696" i="1"/>
  <c r="FA687" i="1"/>
  <c r="EY687" i="1"/>
  <c r="FA686" i="1"/>
  <c r="EY686" i="1"/>
  <c r="FA685" i="1"/>
  <c r="EY685" i="1"/>
  <c r="FA684" i="1"/>
  <c r="EY684" i="1"/>
  <c r="FA683" i="1"/>
  <c r="EY683" i="1"/>
  <c r="FA682" i="1"/>
  <c r="FA690" i="1" s="1"/>
  <c r="EY682" i="1"/>
  <c r="FA681" i="1"/>
  <c r="EY681" i="1"/>
  <c r="FA680" i="1"/>
  <c r="EY680" i="1"/>
  <c r="FA694" i="1"/>
  <c r="FA671" i="1"/>
  <c r="FA639" i="1" s="1"/>
  <c r="FA670" i="1"/>
  <c r="FA638" i="1" s="1"/>
  <c r="FA669" i="1"/>
  <c r="FA637" i="1" s="1"/>
  <c r="FA668" i="1"/>
  <c r="FA667" i="1"/>
  <c r="FA666" i="1"/>
  <c r="FA665" i="1"/>
  <c r="FA664" i="1"/>
  <c r="EY671" i="1"/>
  <c r="EY639" i="1" s="1"/>
  <c r="EY670" i="1"/>
  <c r="EY638" i="1" s="1"/>
  <c r="EY669" i="1"/>
  <c r="EY637" i="1" s="1"/>
  <c r="EY668" i="1"/>
  <c r="EY636" i="1" s="1"/>
  <c r="EY667" i="1"/>
  <c r="EY635" i="1" s="1"/>
  <c r="EY666" i="1"/>
  <c r="EY665" i="1"/>
  <c r="EY664" i="1"/>
  <c r="EY632" i="1" s="1"/>
  <c r="FA655" i="1"/>
  <c r="FA623" i="1" s="1"/>
  <c r="FA654" i="1"/>
  <c r="FA622" i="1" s="1"/>
  <c r="FA653" i="1"/>
  <c r="FA652" i="1"/>
  <c r="FA651" i="1"/>
  <c r="FA650" i="1"/>
  <c r="FA618" i="1" s="1"/>
  <c r="FA649" i="1"/>
  <c r="FA617" i="1" s="1"/>
  <c r="FA648" i="1"/>
  <c r="EY655" i="1"/>
  <c r="EY623" i="1" s="1"/>
  <c r="EY654" i="1"/>
  <c r="EY653" i="1"/>
  <c r="EY652" i="1"/>
  <c r="EY651" i="1"/>
  <c r="EY650" i="1"/>
  <c r="EY649" i="1"/>
  <c r="EY648" i="1"/>
  <c r="EY616" i="1" s="1"/>
  <c r="FA647" i="1"/>
  <c r="FA646" i="1"/>
  <c r="FA645" i="1"/>
  <c r="FA644" i="1"/>
  <c r="FA643" i="1"/>
  <c r="FA642" i="1"/>
  <c r="FA641" i="1"/>
  <c r="FA640" i="1"/>
  <c r="FA656" i="1" s="1"/>
  <c r="EY647" i="1"/>
  <c r="EY646" i="1"/>
  <c r="EY645" i="1"/>
  <c r="EY644" i="1"/>
  <c r="EY660" i="1" s="1"/>
  <c r="EY643" i="1"/>
  <c r="EY642" i="1"/>
  <c r="EY641" i="1"/>
  <c r="EY640" i="1"/>
  <c r="EY656" i="1" s="1"/>
  <c r="ET703" i="1"/>
  <c r="ET702" i="1"/>
  <c r="ET701" i="1"/>
  <c r="ET700" i="1"/>
  <c r="ET699" i="1"/>
  <c r="ET698" i="1"/>
  <c r="ET697" i="1"/>
  <c r="ET696" i="1"/>
  <c r="ET695" i="1"/>
  <c r="ET694" i="1"/>
  <c r="ET693" i="1"/>
  <c r="ET692" i="1"/>
  <c r="ET691" i="1"/>
  <c r="ET690" i="1"/>
  <c r="ET689" i="1"/>
  <c r="ET688" i="1"/>
  <c r="ET687" i="1"/>
  <c r="ET686" i="1"/>
  <c r="ET685" i="1"/>
  <c r="ET684" i="1"/>
  <c r="ET683" i="1"/>
  <c r="ET682" i="1"/>
  <c r="ET681" i="1"/>
  <c r="ET680" i="1"/>
  <c r="ET679" i="1"/>
  <c r="ET678" i="1"/>
  <c r="ET677" i="1"/>
  <c r="ET676" i="1"/>
  <c r="ET675" i="1"/>
  <c r="ET674" i="1"/>
  <c r="ET673" i="1"/>
  <c r="ET672" i="1"/>
  <c r="ET671" i="1"/>
  <c r="ET670" i="1"/>
  <c r="ET669" i="1"/>
  <c r="ET668" i="1"/>
  <c r="ET667" i="1"/>
  <c r="ET666" i="1"/>
  <c r="ET665" i="1"/>
  <c r="ET664" i="1"/>
  <c r="ET663" i="1"/>
  <c r="ET662" i="1"/>
  <c r="ET661" i="1"/>
  <c r="ET660" i="1"/>
  <c r="ET659" i="1"/>
  <c r="ET658" i="1"/>
  <c r="ET657" i="1"/>
  <c r="ET656" i="1"/>
  <c r="ET655" i="1"/>
  <c r="ET654" i="1"/>
  <c r="ET653" i="1"/>
  <c r="ET652" i="1"/>
  <c r="ET651" i="1"/>
  <c r="ET650" i="1"/>
  <c r="ET649" i="1"/>
  <c r="ET648" i="1"/>
  <c r="ET647" i="1"/>
  <c r="ET646" i="1"/>
  <c r="ET645" i="1"/>
  <c r="ET644" i="1"/>
  <c r="ET643" i="1"/>
  <c r="ET642" i="1"/>
  <c r="ET641" i="1"/>
  <c r="ET640" i="1"/>
  <c r="ET639" i="1"/>
  <c r="ET638" i="1"/>
  <c r="ET637" i="1"/>
  <c r="ET636" i="1"/>
  <c r="ET635" i="1"/>
  <c r="ET634" i="1"/>
  <c r="ET633" i="1"/>
  <c r="ET632" i="1"/>
  <c r="ET631" i="1"/>
  <c r="ET630" i="1"/>
  <c r="ET629" i="1"/>
  <c r="ET628" i="1"/>
  <c r="ET627" i="1"/>
  <c r="ET626" i="1"/>
  <c r="ET625" i="1"/>
  <c r="ET624" i="1"/>
  <c r="ET623" i="1"/>
  <c r="ET622" i="1"/>
  <c r="ET621" i="1"/>
  <c r="ET620" i="1"/>
  <c r="ET619" i="1"/>
  <c r="ET618" i="1"/>
  <c r="ET617" i="1"/>
  <c r="ET616" i="1"/>
  <c r="ET615" i="1"/>
  <c r="ET614" i="1"/>
  <c r="ET613" i="1"/>
  <c r="ET612" i="1"/>
  <c r="ET611" i="1"/>
  <c r="ET610" i="1"/>
  <c r="ET609" i="1"/>
  <c r="ET608" i="1"/>
  <c r="ET607" i="1"/>
  <c r="ET606" i="1"/>
  <c r="ET605" i="1"/>
  <c r="ET604" i="1"/>
  <c r="ET603" i="1"/>
  <c r="ET602" i="1"/>
  <c r="ET601" i="1"/>
  <c r="ET600" i="1"/>
  <c r="ET599" i="1"/>
  <c r="ET598" i="1"/>
  <c r="ET597" i="1"/>
  <c r="ET596" i="1"/>
  <c r="ET595" i="1"/>
  <c r="ET594" i="1"/>
  <c r="ET593" i="1"/>
  <c r="ET592" i="1"/>
  <c r="ET591" i="1"/>
  <c r="ET590" i="1"/>
  <c r="ET589" i="1"/>
  <c r="ET588" i="1"/>
  <c r="ET587" i="1"/>
  <c r="ET586" i="1"/>
  <c r="ET585" i="1"/>
  <c r="ET584" i="1"/>
  <c r="ET583" i="1"/>
  <c r="ET582" i="1"/>
  <c r="ET581" i="1"/>
  <c r="ET580" i="1"/>
  <c r="ET579" i="1"/>
  <c r="ET578" i="1"/>
  <c r="ET577" i="1"/>
  <c r="ET576" i="1"/>
  <c r="ET572" i="1"/>
  <c r="ET571" i="1"/>
  <c r="ET570" i="1"/>
  <c r="ET569" i="1"/>
  <c r="ET568" i="1"/>
  <c r="ET567" i="1"/>
  <c r="ET566" i="1"/>
  <c r="ET565" i="1"/>
  <c r="FA597" i="2"/>
  <c r="EY597" i="2"/>
  <c r="FA596" i="2"/>
  <c r="EY596" i="2"/>
  <c r="FA595" i="2"/>
  <c r="EY595" i="2"/>
  <c r="FA594" i="2"/>
  <c r="EY594" i="2"/>
  <c r="FA593" i="2"/>
  <c r="EY593" i="2"/>
  <c r="FA592" i="2"/>
  <c r="EY592" i="2"/>
  <c r="FA591" i="2"/>
  <c r="EY591" i="2"/>
  <c r="FA590" i="2"/>
  <c r="EY590" i="2"/>
  <c r="FA589" i="2"/>
  <c r="EY589" i="2"/>
  <c r="FA588" i="2"/>
  <c r="EY588" i="2"/>
  <c r="FA587" i="2"/>
  <c r="EY587" i="2"/>
  <c r="FA586" i="2"/>
  <c r="EY586" i="2"/>
  <c r="FA585" i="2"/>
  <c r="EY585" i="2"/>
  <c r="FA584" i="2"/>
  <c r="EY584" i="2"/>
  <c r="FA583" i="2"/>
  <c r="EY583" i="2"/>
  <c r="FA582" i="2"/>
  <c r="EY582" i="2"/>
  <c r="FA573" i="2"/>
  <c r="EY573" i="2"/>
  <c r="FA572" i="2"/>
  <c r="EY572" i="2"/>
  <c r="FA571" i="2"/>
  <c r="EY571" i="2"/>
  <c r="FA570" i="2"/>
  <c r="EY570" i="2"/>
  <c r="FA569" i="2"/>
  <c r="EY569" i="2"/>
  <c r="FA568" i="2"/>
  <c r="EY568" i="2"/>
  <c r="FA567" i="2"/>
  <c r="EY567" i="2"/>
  <c r="FA566" i="2"/>
  <c r="EY566" i="2"/>
  <c r="FA565" i="2"/>
  <c r="EY565" i="2"/>
  <c r="FA564" i="2"/>
  <c r="EY564" i="2"/>
  <c r="FA563" i="2"/>
  <c r="EY563" i="2"/>
  <c r="FA562" i="2"/>
  <c r="EY562" i="2"/>
  <c r="FA561" i="2"/>
  <c r="EY561" i="2"/>
  <c r="FA560" i="2"/>
  <c r="EY560" i="2"/>
  <c r="FA559" i="2"/>
  <c r="EY559" i="2"/>
  <c r="FA558" i="2"/>
  <c r="EY558" i="2"/>
  <c r="FA557" i="2"/>
  <c r="FA581" i="2" s="1"/>
  <c r="FA549" i="2" s="1"/>
  <c r="EY557" i="2"/>
  <c r="EY581" i="2" s="1"/>
  <c r="EY549" i="2" s="1"/>
  <c r="FA556" i="2"/>
  <c r="FA580" i="2" s="1"/>
  <c r="FA548" i="2" s="1"/>
  <c r="EY556" i="2"/>
  <c r="EY580" i="2" s="1"/>
  <c r="EY548" i="2" s="1"/>
  <c r="FA555" i="2"/>
  <c r="EY555" i="2"/>
  <c r="EY579" i="2" s="1"/>
  <c r="EY547" i="2" s="1"/>
  <c r="FA554" i="2"/>
  <c r="FA578" i="2" s="1"/>
  <c r="FA546" i="2" s="1"/>
  <c r="EY554" i="2"/>
  <c r="EY578" i="2" s="1"/>
  <c r="EY546" i="2" s="1"/>
  <c r="FA553" i="2"/>
  <c r="FA577" i="2" s="1"/>
  <c r="FA545" i="2" s="1"/>
  <c r="EY553" i="2"/>
  <c r="EY577" i="2" s="1"/>
  <c r="EY545" i="2" s="1"/>
  <c r="FA552" i="2"/>
  <c r="FA576" i="2" s="1"/>
  <c r="FA544" i="2" s="1"/>
  <c r="EY552" i="2"/>
  <c r="EY576" i="2" s="1"/>
  <c r="EY544" i="2" s="1"/>
  <c r="FA551" i="2"/>
  <c r="EY551" i="2"/>
  <c r="EY575" i="2" s="1"/>
  <c r="EY543" i="2" s="1"/>
  <c r="EZ543" i="2" s="1"/>
  <c r="FA550" i="2"/>
  <c r="FA574" i="2" s="1"/>
  <c r="FA542" i="2" s="1"/>
  <c r="EY550" i="2"/>
  <c r="EY574" i="2" s="1"/>
  <c r="EY542" i="2" s="1"/>
  <c r="FA533" i="2"/>
  <c r="FA532" i="2"/>
  <c r="FA531" i="2"/>
  <c r="FA530" i="2"/>
  <c r="FA474" i="2" s="1"/>
  <c r="FA529" i="2"/>
  <c r="FA528" i="2"/>
  <c r="FA527" i="2"/>
  <c r="FA526" i="2"/>
  <c r="EY533" i="2"/>
  <c r="EY532" i="2"/>
  <c r="EY531" i="2"/>
  <c r="EY530" i="2"/>
  <c r="EY474" i="2" s="1"/>
  <c r="EY529" i="2"/>
  <c r="EY528" i="2"/>
  <c r="EY527" i="2"/>
  <c r="EY526" i="2"/>
  <c r="FA541" i="2"/>
  <c r="EY541" i="2"/>
  <c r="FA540" i="2"/>
  <c r="EY540" i="2"/>
  <c r="FA539" i="2"/>
  <c r="EY539" i="2"/>
  <c r="FA538" i="2"/>
  <c r="FA482" i="2" s="1"/>
  <c r="EY538" i="2"/>
  <c r="FA537" i="2"/>
  <c r="FA481" i="2" s="1"/>
  <c r="EY537" i="2"/>
  <c r="FA536" i="2"/>
  <c r="EY536" i="2"/>
  <c r="FA535" i="2"/>
  <c r="EY535" i="2"/>
  <c r="EY479" i="2" s="1"/>
  <c r="FA534" i="2"/>
  <c r="FA478" i="2" s="1"/>
  <c r="EY534" i="2"/>
  <c r="EY517" i="2"/>
  <c r="EY516" i="2"/>
  <c r="EY515" i="2"/>
  <c r="EY514" i="2"/>
  <c r="EY458" i="2" s="1"/>
  <c r="EY513" i="2"/>
  <c r="EY512" i="2"/>
  <c r="EY511" i="2"/>
  <c r="FA517" i="2"/>
  <c r="FA516" i="2"/>
  <c r="FA515" i="2"/>
  <c r="FA514" i="2"/>
  <c r="FA458" i="2" s="1"/>
  <c r="FA513" i="2"/>
  <c r="FA457" i="2" s="1"/>
  <c r="FA512" i="2"/>
  <c r="FA511" i="2"/>
  <c r="FA510" i="2"/>
  <c r="EY510" i="2"/>
  <c r="FA501" i="2"/>
  <c r="FA500" i="2"/>
  <c r="FA499" i="2"/>
  <c r="FA498" i="2"/>
  <c r="FA497" i="2"/>
  <c r="FA496" i="2"/>
  <c r="FA495" i="2"/>
  <c r="FA494" i="2"/>
  <c r="EY501" i="2"/>
  <c r="EY525" i="2" s="1"/>
  <c r="EY493" i="2" s="1"/>
  <c r="EY500" i="2"/>
  <c r="EY499" i="2"/>
  <c r="EY523" i="2" s="1"/>
  <c r="EY491" i="2" s="1"/>
  <c r="EY498" i="2"/>
  <c r="EY497" i="2"/>
  <c r="EY496" i="2"/>
  <c r="EY520" i="2" s="1"/>
  <c r="EY488" i="2" s="1"/>
  <c r="EY400" i="2" s="1"/>
  <c r="EY495" i="2"/>
  <c r="EY519" i="2" s="1"/>
  <c r="EY487" i="2" s="1"/>
  <c r="EY494" i="2"/>
  <c r="FA509" i="2"/>
  <c r="EY509" i="2"/>
  <c r="FA508" i="2"/>
  <c r="EY508" i="2"/>
  <c r="FA507" i="2"/>
  <c r="EY507" i="2"/>
  <c r="FA506" i="2"/>
  <c r="EY506" i="2"/>
  <c r="FA505" i="2"/>
  <c r="EY505" i="2"/>
  <c r="FA504" i="2"/>
  <c r="EY504" i="2"/>
  <c r="FA503" i="2"/>
  <c r="EY503" i="2"/>
  <c r="EY447" i="2" s="1"/>
  <c r="FA502" i="2"/>
  <c r="EY502" i="2"/>
  <c r="ET597" i="2"/>
  <c r="ET596" i="2"/>
  <c r="ET595" i="2"/>
  <c r="ET594" i="2"/>
  <c r="ET593" i="2"/>
  <c r="ET592" i="2"/>
  <c r="ET591" i="2"/>
  <c r="ET590" i="2"/>
  <c r="ET589" i="2"/>
  <c r="ET588" i="2"/>
  <c r="ET587" i="2"/>
  <c r="ET586" i="2"/>
  <c r="ET585" i="2"/>
  <c r="ET584" i="2"/>
  <c r="ET583" i="2"/>
  <c r="ET582" i="2"/>
  <c r="ET581" i="2"/>
  <c r="ET580" i="2"/>
  <c r="ET579" i="2"/>
  <c r="ET578" i="2"/>
  <c r="ET577" i="2"/>
  <c r="ET576" i="2"/>
  <c r="ET575" i="2"/>
  <c r="ET574" i="2"/>
  <c r="ET573" i="2"/>
  <c r="ET572" i="2"/>
  <c r="ET571" i="2"/>
  <c r="ET570" i="2"/>
  <c r="ET569" i="2"/>
  <c r="ET568" i="2"/>
  <c r="ET567" i="2"/>
  <c r="ET566" i="2"/>
  <c r="ET565" i="2"/>
  <c r="ET564" i="2"/>
  <c r="ET563" i="2"/>
  <c r="ET562" i="2"/>
  <c r="ET561" i="2"/>
  <c r="ET560" i="2"/>
  <c r="ET559" i="2"/>
  <c r="ET558" i="2"/>
  <c r="ET557" i="2"/>
  <c r="ET556" i="2"/>
  <c r="ET555" i="2"/>
  <c r="ET554" i="2"/>
  <c r="ET553" i="2"/>
  <c r="ET552" i="2"/>
  <c r="ET551" i="2"/>
  <c r="ET550" i="2"/>
  <c r="ET541" i="2"/>
  <c r="ET540" i="2"/>
  <c r="ET539" i="2"/>
  <c r="ET538" i="2"/>
  <c r="ET537" i="2"/>
  <c r="ET536" i="2"/>
  <c r="ET535" i="2"/>
  <c r="ET534" i="2"/>
  <c r="ET533" i="2"/>
  <c r="ET532" i="2"/>
  <c r="ET531" i="2"/>
  <c r="ET530" i="2"/>
  <c r="ET529" i="2"/>
  <c r="ET528" i="2"/>
  <c r="ET527" i="2"/>
  <c r="ET526" i="2"/>
  <c r="ET525" i="2"/>
  <c r="ET524" i="2"/>
  <c r="ET523" i="2"/>
  <c r="ET522" i="2"/>
  <c r="ET521" i="2"/>
  <c r="ET520" i="2"/>
  <c r="ET519" i="2"/>
  <c r="ET518" i="2"/>
  <c r="ET517" i="2"/>
  <c r="ET516" i="2"/>
  <c r="ET515" i="2"/>
  <c r="ET514" i="2"/>
  <c r="ET513" i="2"/>
  <c r="ET512" i="2"/>
  <c r="ET511" i="2"/>
  <c r="ET510" i="2"/>
  <c r="ET509" i="2"/>
  <c r="ET508" i="2"/>
  <c r="ET507" i="2"/>
  <c r="ET506" i="2"/>
  <c r="ET505" i="2"/>
  <c r="ET504" i="2"/>
  <c r="ET503" i="2"/>
  <c r="ET502" i="2"/>
  <c r="ET501" i="2"/>
  <c r="ET500" i="2"/>
  <c r="ET499" i="2"/>
  <c r="ET498" i="2"/>
  <c r="ET497" i="2"/>
  <c r="ET496" i="2"/>
  <c r="ET495" i="2"/>
  <c r="ET494" i="2"/>
  <c r="ET485" i="2"/>
  <c r="ET484" i="2"/>
  <c r="ET483" i="2"/>
  <c r="ET482" i="2"/>
  <c r="ET481" i="2"/>
  <c r="ET480" i="2"/>
  <c r="ET479" i="2"/>
  <c r="ET478" i="2"/>
  <c r="ET477" i="2"/>
  <c r="ET476" i="2"/>
  <c r="ET475" i="2"/>
  <c r="ET474" i="2"/>
  <c r="ET473" i="2"/>
  <c r="ET472" i="2"/>
  <c r="ET471" i="2"/>
  <c r="ET470" i="2"/>
  <c r="ET469" i="2"/>
  <c r="ET468" i="2"/>
  <c r="ET467" i="2"/>
  <c r="ET466" i="2"/>
  <c r="ET465" i="2"/>
  <c r="ET464" i="2"/>
  <c r="ET463" i="2"/>
  <c r="ET462" i="2"/>
  <c r="ET461" i="2"/>
  <c r="ET460" i="2"/>
  <c r="ET459" i="2"/>
  <c r="ET458" i="2"/>
  <c r="ET457" i="2"/>
  <c r="ET456" i="2"/>
  <c r="ET455" i="2"/>
  <c r="ET454" i="2"/>
  <c r="ET453" i="2"/>
  <c r="ET452" i="2"/>
  <c r="ET451" i="2"/>
  <c r="ET450" i="2"/>
  <c r="ET449" i="2"/>
  <c r="ET448" i="2"/>
  <c r="ET447" i="2"/>
  <c r="ET446" i="2"/>
  <c r="ET445" i="2"/>
  <c r="ET444" i="2"/>
  <c r="ET443" i="2"/>
  <c r="ET442" i="2"/>
  <c r="ET441" i="2"/>
  <c r="ET440" i="2"/>
  <c r="ET439" i="2"/>
  <c r="ET438" i="2"/>
  <c r="ET437" i="2"/>
  <c r="ET436" i="2"/>
  <c r="ET435" i="2"/>
  <c r="ET434" i="2"/>
  <c r="ET433" i="2"/>
  <c r="ET432" i="2"/>
  <c r="ET431" i="2"/>
  <c r="ET430" i="2"/>
  <c r="ET429" i="2"/>
  <c r="ET428" i="2"/>
  <c r="ET427" i="2"/>
  <c r="ET426" i="2"/>
  <c r="ET425" i="2"/>
  <c r="ET424" i="2"/>
  <c r="ET423" i="2"/>
  <c r="ET422" i="2"/>
  <c r="ET421" i="2"/>
  <c r="ET420" i="2"/>
  <c r="ET419" i="2"/>
  <c r="ET418" i="2"/>
  <c r="ET417" i="2"/>
  <c r="ET416" i="2"/>
  <c r="ET415" i="2"/>
  <c r="ET414" i="2"/>
  <c r="ET413" i="2"/>
  <c r="ET412" i="2"/>
  <c r="ET411" i="2"/>
  <c r="ET410" i="2"/>
  <c r="ET409" i="2"/>
  <c r="ET408" i="2"/>
  <c r="ET407" i="2"/>
  <c r="ET406" i="2"/>
  <c r="ET397" i="2"/>
  <c r="ET396" i="2"/>
  <c r="ET395" i="2"/>
  <c r="ET394" i="2"/>
  <c r="ET393" i="2"/>
  <c r="ET392" i="2"/>
  <c r="ET391" i="2"/>
  <c r="ET390" i="2"/>
  <c r="EY622" i="1" l="1"/>
  <c r="EZ653" i="1"/>
  <c r="EZ683" i="1"/>
  <c r="EY695" i="1"/>
  <c r="FA695" i="1"/>
  <c r="EY609" i="1"/>
  <c r="FA609" i="1"/>
  <c r="FA689" i="1"/>
  <c r="FA633" i="1"/>
  <c r="FB669" i="1"/>
  <c r="FA632" i="1"/>
  <c r="FA693" i="1"/>
  <c r="EZ652" i="1"/>
  <c r="AA12" i="4" s="1"/>
  <c r="FB652" i="1"/>
  <c r="FB668" i="1"/>
  <c r="EZ681" i="1"/>
  <c r="AA20" i="4" s="1"/>
  <c r="EY621" i="1"/>
  <c r="AA13" i="4"/>
  <c r="HU1346" i="3"/>
  <c r="AA22" i="4"/>
  <c r="EZ665" i="1"/>
  <c r="AC9" i="4" s="1"/>
  <c r="EY691" i="1"/>
  <c r="FA691" i="1"/>
  <c r="HS1352" i="3"/>
  <c r="HU1262" i="3"/>
  <c r="HU1299" i="3"/>
  <c r="HS1327" i="3"/>
  <c r="HU1297" i="3"/>
  <c r="HU1263" i="3"/>
  <c r="HU1257" i="3"/>
  <c r="HU1350" i="3"/>
  <c r="HU1352" i="3"/>
  <c r="HS1350" i="3"/>
  <c r="HS1298" i="3"/>
  <c r="HS1314" i="3" s="1"/>
  <c r="HS1300" i="3"/>
  <c r="HU1345" i="3"/>
  <c r="HS1303" i="3"/>
  <c r="HS1319" i="3" s="1"/>
  <c r="HS1321" i="3"/>
  <c r="HS1384" i="3"/>
  <c r="HS1348" i="3"/>
  <c r="HT1365" i="3"/>
  <c r="X23" i="4" s="1"/>
  <c r="HU1328" i="3"/>
  <c r="HV1283" i="3"/>
  <c r="HT1276" i="3"/>
  <c r="HV1353" i="3"/>
  <c r="HT1362" i="3"/>
  <c r="X20" i="4" s="1"/>
  <c r="HV1366" i="3"/>
  <c r="HU1324" i="3"/>
  <c r="HT1364" i="3"/>
  <c r="X22" i="4" s="1"/>
  <c r="HS1299" i="3"/>
  <c r="HT1284" i="3"/>
  <c r="HS1382" i="3"/>
  <c r="HT1382" i="3" s="1"/>
  <c r="V24" i="4" s="1"/>
  <c r="HT1363" i="3"/>
  <c r="X21" i="4" s="1"/>
  <c r="HS1351" i="3"/>
  <c r="HS1345" i="3"/>
  <c r="HT1361" i="3"/>
  <c r="X19" i="4" s="1"/>
  <c r="HT1291" i="3"/>
  <c r="T21" i="4" s="1"/>
  <c r="HT1390" i="3"/>
  <c r="AB24" i="4" s="1"/>
  <c r="HT1366" i="3"/>
  <c r="X24" i="4" s="1"/>
  <c r="HV1294" i="3"/>
  <c r="HT1380" i="3"/>
  <c r="V22" i="4" s="1"/>
  <c r="HS1349" i="3"/>
  <c r="HU1327" i="3"/>
  <c r="HV1385" i="3"/>
  <c r="HT1388" i="3"/>
  <c r="AB22" i="4" s="1"/>
  <c r="HT1338" i="3"/>
  <c r="Z9" i="4" s="1"/>
  <c r="HU1351" i="3"/>
  <c r="HU1304" i="3"/>
  <c r="HU1320" i="3" s="1"/>
  <c r="HT1283" i="3"/>
  <c r="HV1282" i="3"/>
  <c r="HS1302" i="3"/>
  <c r="HV1275" i="3"/>
  <c r="HV1337" i="3"/>
  <c r="HS1320" i="3"/>
  <c r="HU1302" i="3"/>
  <c r="HT1386" i="3"/>
  <c r="AB20" i="4" s="1"/>
  <c r="HS1326" i="3"/>
  <c r="HT1389" i="3"/>
  <c r="AB23" i="4" s="1"/>
  <c r="HU1303" i="3"/>
  <c r="HU1319" i="3" s="1"/>
  <c r="HT1385" i="3"/>
  <c r="AB19" i="4" s="1"/>
  <c r="HV1274" i="3"/>
  <c r="HU1259" i="3"/>
  <c r="HV1267" i="3"/>
  <c r="HV1284" i="3"/>
  <c r="HT1277" i="3"/>
  <c r="HV1329" i="3"/>
  <c r="HT1294" i="3"/>
  <c r="T24" i="4" s="1"/>
  <c r="HV1354" i="3"/>
  <c r="HU1322" i="3"/>
  <c r="HS1328" i="3"/>
  <c r="HV1265" i="3"/>
  <c r="HT1266" i="3"/>
  <c r="T9" i="4" s="1"/>
  <c r="HS1258" i="3"/>
  <c r="HT1281" i="3"/>
  <c r="HV1266" i="3"/>
  <c r="HU1258" i="3"/>
  <c r="HT1334" i="3"/>
  <c r="X13" i="4" s="1"/>
  <c r="HV1276" i="3"/>
  <c r="HT1269" i="3"/>
  <c r="T12" i="4" s="1"/>
  <c r="HS1261" i="3"/>
  <c r="HV1289" i="3"/>
  <c r="HT1286" i="3"/>
  <c r="HV1338" i="3"/>
  <c r="HU1306" i="3"/>
  <c r="HU1379" i="3"/>
  <c r="HV1363" i="3"/>
  <c r="HS1346" i="3"/>
  <c r="HT1330" i="3"/>
  <c r="X9" i="4" s="1"/>
  <c r="HV1292" i="3"/>
  <c r="HU1381" i="3"/>
  <c r="HV1365" i="3"/>
  <c r="HV1340" i="3"/>
  <c r="HT1333" i="3"/>
  <c r="X12" i="4" s="1"/>
  <c r="HS1301" i="3"/>
  <c r="HT1301" i="3" s="1"/>
  <c r="X34" i="4" s="1"/>
  <c r="HT1357" i="3"/>
  <c r="AB12" i="4" s="1"/>
  <c r="HS1325" i="3"/>
  <c r="HV1268" i="3"/>
  <c r="HU1260" i="3"/>
  <c r="HV1285" i="3"/>
  <c r="HT1278" i="3"/>
  <c r="HV1330" i="3"/>
  <c r="HU1298" i="3"/>
  <c r="HU1323" i="3"/>
  <c r="HV1355" i="3"/>
  <c r="HT1353" i="3"/>
  <c r="AB8" i="4" s="1"/>
  <c r="HV1332" i="3"/>
  <c r="HU1348" i="3"/>
  <c r="HV1357" i="3"/>
  <c r="HU1325" i="3"/>
  <c r="HT1332" i="3"/>
  <c r="X11" i="4" s="1"/>
  <c r="HT1275" i="3"/>
  <c r="HV1388" i="3"/>
  <c r="HU1382" i="3"/>
  <c r="HT1356" i="3"/>
  <c r="AB11" i="4" s="1"/>
  <c r="HS1324" i="3"/>
  <c r="HT1341" i="3"/>
  <c r="Z12" i="4" s="1"/>
  <c r="HS1309" i="3"/>
  <c r="HV1277" i="3"/>
  <c r="HT1270" i="3"/>
  <c r="T13" i="4" s="1"/>
  <c r="HS1262" i="3"/>
  <c r="HV1290" i="3"/>
  <c r="HV1339" i="3"/>
  <c r="HU1307" i="3"/>
  <c r="HT1337" i="3"/>
  <c r="Z8" i="4" s="1"/>
  <c r="HU1309" i="3"/>
  <c r="HV1341" i="3"/>
  <c r="HT1355" i="3"/>
  <c r="AB10" i="4" s="1"/>
  <c r="HS1323" i="3"/>
  <c r="HT1267" i="3"/>
  <c r="T10" i="4" s="1"/>
  <c r="HS1259" i="3"/>
  <c r="HV1356" i="3"/>
  <c r="HT1292" i="3"/>
  <c r="T22" i="4" s="1"/>
  <c r="HT1358" i="3"/>
  <c r="AB13" i="4" s="1"/>
  <c r="HU1261" i="3"/>
  <c r="HV1269" i="3"/>
  <c r="HV1386" i="3"/>
  <c r="HV1286" i="3"/>
  <c r="HU1347" i="3"/>
  <c r="HV1331" i="3"/>
  <c r="HT1273" i="3"/>
  <c r="HU1349" i="3"/>
  <c r="HU1301" i="3"/>
  <c r="HV1333" i="3"/>
  <c r="HS1307" i="3"/>
  <c r="HT1339" i="3"/>
  <c r="Z10" i="4" s="1"/>
  <c r="HV1358" i="3"/>
  <c r="HS1308" i="3"/>
  <c r="HS1316" i="3" s="1"/>
  <c r="HT1340" i="3"/>
  <c r="Z11" i="4" s="1"/>
  <c r="HT1342" i="3"/>
  <c r="Z13" i="4" s="1"/>
  <c r="HV1361" i="3"/>
  <c r="HV1278" i="3"/>
  <c r="HS1263" i="3"/>
  <c r="HV1291" i="3"/>
  <c r="HT1265" i="3"/>
  <c r="T8" i="4" s="1"/>
  <c r="HS1257" i="3"/>
  <c r="HV1293" i="3"/>
  <c r="HT1290" i="3"/>
  <c r="T20" i="4" s="1"/>
  <c r="HT1331" i="3"/>
  <c r="X10" i="4" s="1"/>
  <c r="HS1347" i="3"/>
  <c r="HV1364" i="3"/>
  <c r="HT1293" i="3"/>
  <c r="T23" i="4" s="1"/>
  <c r="HV1270" i="3"/>
  <c r="HV1387" i="3"/>
  <c r="HV1389" i="3"/>
  <c r="HV1281" i="3"/>
  <c r="HT1282" i="3"/>
  <c r="HT1354" i="3"/>
  <c r="AB9" i="4" s="1"/>
  <c r="HS1322" i="3"/>
  <c r="HV1390" i="3"/>
  <c r="HV1342" i="3"/>
  <c r="HT1268" i="3"/>
  <c r="T11" i="4" s="1"/>
  <c r="HS1260" i="3"/>
  <c r="HT1285" i="3"/>
  <c r="HV1362" i="3"/>
  <c r="HT1329" i="3"/>
  <c r="X8" i="4" s="1"/>
  <c r="HT1387" i="3"/>
  <c r="AB21" i="4" s="1"/>
  <c r="HS1264" i="3"/>
  <c r="HV1273" i="3"/>
  <c r="HT1274" i="3"/>
  <c r="HT1289" i="3"/>
  <c r="T19" i="4" s="1"/>
  <c r="HV1334" i="3"/>
  <c r="FB644" i="1"/>
  <c r="EZ699" i="1"/>
  <c r="AC22" i="4" s="1"/>
  <c r="EZ696" i="1"/>
  <c r="AC19" i="4" s="1"/>
  <c r="EZ697" i="1"/>
  <c r="AC20" i="4" s="1"/>
  <c r="EY633" i="1"/>
  <c r="EZ701" i="1"/>
  <c r="AC24" i="4" s="1"/>
  <c r="EZ667" i="1"/>
  <c r="AC11" i="4" s="1"/>
  <c r="FB649" i="1"/>
  <c r="EZ676" i="1"/>
  <c r="Y23" i="4" s="1"/>
  <c r="FA692" i="1"/>
  <c r="FB685" i="1"/>
  <c r="FB701" i="1"/>
  <c r="EZ685" i="1"/>
  <c r="AA24" i="4" s="1"/>
  <c r="EZ682" i="1"/>
  <c r="AA21" i="4" s="1"/>
  <c r="EZ698" i="1"/>
  <c r="AC21" i="4" s="1"/>
  <c r="FB648" i="1"/>
  <c r="EZ664" i="1"/>
  <c r="AC8" i="4" s="1"/>
  <c r="FB664" i="1"/>
  <c r="FB697" i="1"/>
  <c r="EY658" i="1"/>
  <c r="EZ642" i="1"/>
  <c r="Y10" i="4" s="1"/>
  <c r="EZ641" i="1"/>
  <c r="Y9" i="4" s="1"/>
  <c r="FA610" i="1"/>
  <c r="FA626" i="1" s="1"/>
  <c r="FB640" i="1"/>
  <c r="FB642" i="1"/>
  <c r="FB641" i="1"/>
  <c r="EZ648" i="1"/>
  <c r="AA8" i="4" s="1"/>
  <c r="EZ650" i="1"/>
  <c r="AA10" i="4" s="1"/>
  <c r="EZ649" i="1"/>
  <c r="AA9" i="4" s="1"/>
  <c r="FB650" i="1"/>
  <c r="FB653" i="1"/>
  <c r="EZ666" i="1"/>
  <c r="AC10" i="4" s="1"/>
  <c r="EZ668" i="1"/>
  <c r="AC12" i="4" s="1"/>
  <c r="EY634" i="1"/>
  <c r="EZ634" i="1" s="1"/>
  <c r="AC32" i="4" s="1"/>
  <c r="EZ669" i="1"/>
  <c r="AC13" i="4" s="1"/>
  <c r="FB666" i="1"/>
  <c r="FB665" i="1"/>
  <c r="FA634" i="1"/>
  <c r="EY611" i="1"/>
  <c r="EZ643" i="1"/>
  <c r="Y11" i="4" s="1"/>
  <c r="FA611" i="1"/>
  <c r="FA627" i="1" s="1"/>
  <c r="FB643" i="1"/>
  <c r="EZ651" i="1"/>
  <c r="AA11" i="4" s="1"/>
  <c r="EY619" i="1"/>
  <c r="FB651" i="1"/>
  <c r="FA619" i="1"/>
  <c r="FB667" i="1"/>
  <c r="FA635" i="1"/>
  <c r="EZ680" i="1"/>
  <c r="AA19" i="4" s="1"/>
  <c r="EZ684" i="1"/>
  <c r="AA23" i="4" s="1"/>
  <c r="EZ700" i="1"/>
  <c r="AC23" i="4" s="1"/>
  <c r="EY617" i="1"/>
  <c r="EY625" i="1" s="1"/>
  <c r="EZ645" i="1"/>
  <c r="Y13" i="4" s="1"/>
  <c r="FB683" i="1"/>
  <c r="FB680" i="1"/>
  <c r="FB684" i="1"/>
  <c r="FB696" i="1"/>
  <c r="FB698" i="1"/>
  <c r="FB699" i="1"/>
  <c r="FB700" i="1"/>
  <c r="EY618" i="1"/>
  <c r="FB681" i="1"/>
  <c r="EY613" i="1"/>
  <c r="FA613" i="1"/>
  <c r="EY620" i="1"/>
  <c r="FA620" i="1"/>
  <c r="EZ640" i="1"/>
  <c r="Y8" i="4" s="1"/>
  <c r="FB682" i="1"/>
  <c r="EY694" i="1"/>
  <c r="FA621" i="1"/>
  <c r="EY615" i="1"/>
  <c r="EY631" i="1" s="1"/>
  <c r="FA615" i="1"/>
  <c r="FA631" i="1" s="1"/>
  <c r="FA636" i="1"/>
  <c r="EZ677" i="1"/>
  <c r="Y24" i="4" s="1"/>
  <c r="FA688" i="1"/>
  <c r="FB688" i="1" s="1"/>
  <c r="E20" i="4"/>
  <c r="FB645" i="1"/>
  <c r="EZ673" i="1"/>
  <c r="Y20" i="4" s="1"/>
  <c r="FB673" i="1"/>
  <c r="FA625" i="1"/>
  <c r="FA616" i="1"/>
  <c r="FB617" i="1" s="1"/>
  <c r="EZ644" i="1"/>
  <c r="Y12" i="4" s="1"/>
  <c r="EY690" i="1"/>
  <c r="FB583" i="2"/>
  <c r="FA522" i="2"/>
  <c r="FA490" i="2" s="1"/>
  <c r="FA402" i="2" s="1"/>
  <c r="EY405" i="2"/>
  <c r="FA460" i="2"/>
  <c r="EY403" i="2"/>
  <c r="EY399" i="2"/>
  <c r="EZ544" i="2"/>
  <c r="E21" i="4" s="1"/>
  <c r="FA444" i="2"/>
  <c r="FA468" i="2" s="1"/>
  <c r="FA476" i="2"/>
  <c r="EZ545" i="2"/>
  <c r="E22" i="4" s="1"/>
  <c r="EZ547" i="2"/>
  <c r="E24" i="4" s="1"/>
  <c r="EZ542" i="2"/>
  <c r="E19" i="4" s="1"/>
  <c r="EZ546" i="2"/>
  <c r="E23" i="4" s="1"/>
  <c r="EZ583" i="2"/>
  <c r="EY444" i="2"/>
  <c r="EY468" i="2" s="1"/>
  <c r="FA459" i="2"/>
  <c r="EY460" i="2"/>
  <c r="EY476" i="2"/>
  <c r="EY455" i="2"/>
  <c r="EY471" i="2"/>
  <c r="FA471" i="2"/>
  <c r="FA440" i="2"/>
  <c r="FA455" i="2"/>
  <c r="EY456" i="2"/>
  <c r="EY472" i="2"/>
  <c r="FA472" i="2"/>
  <c r="FA447" i="2"/>
  <c r="FA451" i="2"/>
  <c r="FA456" i="2"/>
  <c r="FA479" i="2"/>
  <c r="FA483" i="2"/>
  <c r="EY448" i="2"/>
  <c r="EY452" i="2"/>
  <c r="EY480" i="2"/>
  <c r="EY484" i="2"/>
  <c r="FB567" i="2"/>
  <c r="FA448" i="2"/>
  <c r="FA452" i="2"/>
  <c r="FA523" i="2"/>
  <c r="FA491" i="2" s="1"/>
  <c r="FA480" i="2"/>
  <c r="FA484" i="2"/>
  <c r="EY482" i="2"/>
  <c r="EZ593" i="2"/>
  <c r="Q22" i="4" s="1"/>
  <c r="EY477" i="2"/>
  <c r="FB585" i="2"/>
  <c r="FB587" i="2"/>
  <c r="FB591" i="2"/>
  <c r="EZ586" i="2"/>
  <c r="FA449" i="2"/>
  <c r="FA485" i="2"/>
  <c r="FA477" i="2"/>
  <c r="EY485" i="2"/>
  <c r="FA521" i="2"/>
  <c r="FA489" i="2" s="1"/>
  <c r="FA401" i="2" s="1"/>
  <c r="EY473" i="2"/>
  <c r="FA473" i="2"/>
  <c r="EY457" i="2"/>
  <c r="EY445" i="2"/>
  <c r="EY453" i="2"/>
  <c r="EZ559" i="2"/>
  <c r="O20" i="4" s="1"/>
  <c r="EZ570" i="2"/>
  <c r="EY459" i="2"/>
  <c r="EY475" i="2"/>
  <c r="EY441" i="2"/>
  <c r="EY440" i="2"/>
  <c r="FA453" i="2"/>
  <c r="FA445" i="2"/>
  <c r="EY461" i="2"/>
  <c r="FB555" i="2"/>
  <c r="FB569" i="2"/>
  <c r="FB571" i="2"/>
  <c r="EZ502" i="2"/>
  <c r="O8" i="4" s="1"/>
  <c r="EY450" i="2"/>
  <c r="EZ495" i="2"/>
  <c r="FB497" i="2"/>
  <c r="EY454" i="2"/>
  <c r="FA461" i="2"/>
  <c r="EZ534" i="2"/>
  <c r="EZ526" i="2"/>
  <c r="FB530" i="2"/>
  <c r="EZ551" i="2"/>
  <c r="I20" i="4" s="1"/>
  <c r="FB553" i="2"/>
  <c r="FB559" i="2"/>
  <c r="FB506" i="2"/>
  <c r="FA450" i="2"/>
  <c r="FA439" i="2"/>
  <c r="FA454" i="2"/>
  <c r="FB534" i="2"/>
  <c r="FB538" i="2"/>
  <c r="FB551" i="2"/>
  <c r="HT1307" i="3"/>
  <c r="Z32" i="4" s="1"/>
  <c r="HT1378" i="3"/>
  <c r="V20" i="4" s="1"/>
  <c r="HT1377" i="3"/>
  <c r="V19" i="4" s="1"/>
  <c r="HU1313" i="3"/>
  <c r="HS1318" i="3"/>
  <c r="HS1313" i="3"/>
  <c r="HU1316" i="3"/>
  <c r="FB674" i="1"/>
  <c r="FA612" i="1"/>
  <c r="FA608" i="1"/>
  <c r="FB675" i="1"/>
  <c r="FB672" i="1"/>
  <c r="EZ674" i="1"/>
  <c r="Y21" i="4" s="1"/>
  <c r="FB676" i="1"/>
  <c r="EY614" i="1"/>
  <c r="EY630" i="1" s="1"/>
  <c r="FA614" i="1"/>
  <c r="FA630" i="1" s="1"/>
  <c r="EZ675" i="1"/>
  <c r="Y22" i="4" s="1"/>
  <c r="FB677" i="1"/>
  <c r="EZ672" i="1"/>
  <c r="Y19" i="4" s="1"/>
  <c r="EY608" i="1"/>
  <c r="FA660" i="1"/>
  <c r="EY661" i="1"/>
  <c r="FA661" i="1"/>
  <c r="EY689" i="1"/>
  <c r="EY693" i="1"/>
  <c r="EY612" i="1"/>
  <c r="EY657" i="1"/>
  <c r="FA657" i="1"/>
  <c r="EY610" i="1"/>
  <c r="EY662" i="1"/>
  <c r="FA662" i="1"/>
  <c r="EY688" i="1"/>
  <c r="EY692" i="1"/>
  <c r="FA658" i="1"/>
  <c r="EY659" i="1"/>
  <c r="FA659" i="1"/>
  <c r="EY663" i="1"/>
  <c r="FA663" i="1"/>
  <c r="EZ505" i="2"/>
  <c r="EY524" i="2"/>
  <c r="EY492" i="2" s="1"/>
  <c r="EY404" i="2" s="1"/>
  <c r="FA524" i="2"/>
  <c r="FA492" i="2" s="1"/>
  <c r="FA404" i="2" s="1"/>
  <c r="EZ537" i="2"/>
  <c r="Q11" i="4" s="1"/>
  <c r="EZ566" i="2"/>
  <c r="EZ574" i="2"/>
  <c r="EZ578" i="2"/>
  <c r="EZ558" i="2"/>
  <c r="EZ562" i="2"/>
  <c r="O23" i="4" s="1"/>
  <c r="EZ568" i="2"/>
  <c r="EZ585" i="2"/>
  <c r="EZ594" i="2"/>
  <c r="Q23" i="4" s="1"/>
  <c r="EY438" i="2"/>
  <c r="EY446" i="2"/>
  <c r="FA446" i="2"/>
  <c r="EY470" i="2"/>
  <c r="FA470" i="2"/>
  <c r="EY478" i="2"/>
  <c r="FB505" i="2"/>
  <c r="FA525" i="2"/>
  <c r="FA493" i="2" s="1"/>
  <c r="FA405" i="2" s="1"/>
  <c r="FB537" i="2"/>
  <c r="EZ567" i="2"/>
  <c r="EZ582" i="2"/>
  <c r="FA438" i="2"/>
  <c r="FB495" i="2"/>
  <c r="FB563" i="2"/>
  <c r="FB595" i="2"/>
  <c r="FA441" i="2"/>
  <c r="FA465" i="2" s="1"/>
  <c r="EY449" i="2"/>
  <c r="EY481" i="2"/>
  <c r="EZ503" i="2"/>
  <c r="EZ507" i="2"/>
  <c r="O13" i="4" s="1"/>
  <c r="FB496" i="2"/>
  <c r="FB511" i="2"/>
  <c r="EZ512" i="2"/>
  <c r="FA520" i="2"/>
  <c r="EZ535" i="2"/>
  <c r="EZ539" i="2"/>
  <c r="FB528" i="2"/>
  <c r="EZ555" i="2"/>
  <c r="I24" i="4" s="1"/>
  <c r="EZ571" i="2"/>
  <c r="K24" i="4" s="1"/>
  <c r="FA579" i="2"/>
  <c r="FA547" i="2" s="1"/>
  <c r="FA442" i="2"/>
  <c r="FA466" i="2" s="1"/>
  <c r="EZ506" i="2"/>
  <c r="O12" i="4" s="1"/>
  <c r="EY518" i="2"/>
  <c r="EY486" i="2" s="1"/>
  <c r="EY398" i="2" s="1"/>
  <c r="FA518" i="2"/>
  <c r="FA486" i="2" s="1"/>
  <c r="FA398" i="2" s="1"/>
  <c r="EZ595" i="2"/>
  <c r="EY439" i="2"/>
  <c r="FB513" i="2"/>
  <c r="FA519" i="2"/>
  <c r="FA487" i="2" s="1"/>
  <c r="FB503" i="2"/>
  <c r="EZ497" i="2"/>
  <c r="I11" i="4" s="1"/>
  <c r="FB512" i="2"/>
  <c r="FB535" i="2"/>
  <c r="FB529" i="2"/>
  <c r="FA443" i="2"/>
  <c r="FA475" i="2"/>
  <c r="EZ504" i="2"/>
  <c r="EZ498" i="2"/>
  <c r="I12" i="4" s="1"/>
  <c r="EY522" i="2"/>
  <c r="EY490" i="2" s="1"/>
  <c r="EY402" i="2" s="1"/>
  <c r="EZ536" i="2"/>
  <c r="EZ530" i="2"/>
  <c r="EZ561" i="2"/>
  <c r="EY443" i="2"/>
  <c r="EZ538" i="2"/>
  <c r="Q12" i="4" s="1"/>
  <c r="EZ563" i="2"/>
  <c r="FB507" i="2"/>
  <c r="EZ513" i="2"/>
  <c r="K11" i="4" s="1"/>
  <c r="EY521" i="2"/>
  <c r="EY489" i="2" s="1"/>
  <c r="EY401" i="2" s="1"/>
  <c r="FB539" i="2"/>
  <c r="EZ587" i="2"/>
  <c r="EY442" i="2"/>
  <c r="EY451" i="2"/>
  <c r="EY483" i="2"/>
  <c r="FB536" i="2"/>
  <c r="FB561" i="2"/>
  <c r="FA575" i="2"/>
  <c r="FA543" i="2" s="1"/>
  <c r="FB545" i="2" s="1"/>
  <c r="FB593" i="2"/>
  <c r="EZ577" i="2"/>
  <c r="EZ575" i="2"/>
  <c r="EZ576" i="2"/>
  <c r="G21" i="4" s="1"/>
  <c r="EZ579" i="2"/>
  <c r="EZ550" i="2"/>
  <c r="EZ554" i="2"/>
  <c r="I23" i="4" s="1"/>
  <c r="EZ560" i="2"/>
  <c r="EZ592" i="2"/>
  <c r="Q21" i="4" s="1"/>
  <c r="FB550" i="2"/>
  <c r="FB554" i="2"/>
  <c r="FB560" i="2"/>
  <c r="FB566" i="2"/>
  <c r="FB570" i="2"/>
  <c r="FB582" i="2"/>
  <c r="FB586" i="2"/>
  <c r="FB592" i="2"/>
  <c r="FB552" i="2"/>
  <c r="FB558" i="2"/>
  <c r="FB562" i="2"/>
  <c r="FB568" i="2"/>
  <c r="FB584" i="2"/>
  <c r="FB590" i="2"/>
  <c r="FB594" i="2"/>
  <c r="EZ552" i="2"/>
  <c r="EZ584" i="2"/>
  <c r="EZ590" i="2"/>
  <c r="EZ553" i="2"/>
  <c r="I22" i="4" s="1"/>
  <c r="EZ569" i="2"/>
  <c r="EZ591" i="2"/>
  <c r="FB531" i="2"/>
  <c r="FB527" i="2"/>
  <c r="FB526" i="2"/>
  <c r="EZ528" i="2"/>
  <c r="EZ529" i="2"/>
  <c r="M11" i="4" s="1"/>
  <c r="EZ527" i="2"/>
  <c r="M9" i="4" s="1"/>
  <c r="EZ531" i="2"/>
  <c r="FB494" i="2"/>
  <c r="FB502" i="2"/>
  <c r="FB504" i="2"/>
  <c r="EZ514" i="2"/>
  <c r="EZ515" i="2"/>
  <c r="EZ510" i="2"/>
  <c r="EZ511" i="2"/>
  <c r="K9" i="4" s="1"/>
  <c r="FB515" i="2"/>
  <c r="FB510" i="2"/>
  <c r="FB514" i="2"/>
  <c r="FB498" i="2"/>
  <c r="FB499" i="2"/>
  <c r="EZ496" i="2"/>
  <c r="EZ499" i="2"/>
  <c r="EZ494" i="2"/>
  <c r="I8" i="4" s="1"/>
  <c r="HC1352" i="3"/>
  <c r="HC1351" i="3"/>
  <c r="HC1350" i="3"/>
  <c r="HC1349" i="3"/>
  <c r="HC1348" i="3"/>
  <c r="HC1347" i="3"/>
  <c r="HC1346" i="3"/>
  <c r="HC1345" i="3"/>
  <c r="HC1464" i="3"/>
  <c r="HC1463" i="3"/>
  <c r="HC1462" i="3"/>
  <c r="HC1461" i="3"/>
  <c r="HC1460" i="3"/>
  <c r="HC1459" i="3"/>
  <c r="HC1458" i="3"/>
  <c r="HC1457" i="3"/>
  <c r="HC1456" i="3"/>
  <c r="HC1455" i="3"/>
  <c r="HC1454" i="3"/>
  <c r="HC1453" i="3"/>
  <c r="HC1452" i="3"/>
  <c r="HC1451" i="3"/>
  <c r="HC1450" i="3"/>
  <c r="HC1449" i="3"/>
  <c r="HC1448" i="3"/>
  <c r="HC1447" i="3"/>
  <c r="HC1446" i="3"/>
  <c r="HC1445" i="3"/>
  <c r="HC1444" i="3"/>
  <c r="HC1443" i="3"/>
  <c r="HC1442" i="3"/>
  <c r="HC1441" i="3"/>
  <c r="HC1440" i="3"/>
  <c r="HC1439" i="3"/>
  <c r="HC1438" i="3"/>
  <c r="HC1437" i="3"/>
  <c r="HC1436" i="3"/>
  <c r="HC1435" i="3"/>
  <c r="HC1434" i="3"/>
  <c r="HC1433" i="3"/>
  <c r="HC1432" i="3"/>
  <c r="HC1431" i="3"/>
  <c r="HC1430" i="3"/>
  <c r="HC1429" i="3"/>
  <c r="HC1428" i="3"/>
  <c r="HC1427" i="3"/>
  <c r="HC1426" i="3"/>
  <c r="HC1425" i="3"/>
  <c r="HC1424" i="3"/>
  <c r="HC1423" i="3"/>
  <c r="HC1422" i="3"/>
  <c r="HC1421" i="3"/>
  <c r="HC1420" i="3"/>
  <c r="HC1419" i="3"/>
  <c r="HC1418" i="3"/>
  <c r="HC1417" i="3"/>
  <c r="HC1408" i="3"/>
  <c r="HC1407" i="3"/>
  <c r="HC1406" i="3"/>
  <c r="HC1405" i="3"/>
  <c r="HC1404" i="3"/>
  <c r="HC1403" i="3"/>
  <c r="HC1402" i="3"/>
  <c r="HC1401" i="3"/>
  <c r="HC1400" i="3"/>
  <c r="HC1399" i="3"/>
  <c r="HC1398" i="3"/>
  <c r="HC1397" i="3"/>
  <c r="HC1396" i="3"/>
  <c r="HC1395" i="3"/>
  <c r="HC1394" i="3"/>
  <c r="HC1393" i="3"/>
  <c r="HC1392" i="3"/>
  <c r="HC1391" i="3"/>
  <c r="HC1390" i="3"/>
  <c r="HC1389" i="3"/>
  <c r="HC1388" i="3"/>
  <c r="HC1387" i="3"/>
  <c r="HC1386" i="3"/>
  <c r="HC1385" i="3"/>
  <c r="HC1384" i="3"/>
  <c r="HC1383" i="3"/>
  <c r="HC1382" i="3"/>
  <c r="HC1381" i="3"/>
  <c r="HC1380" i="3"/>
  <c r="HC1379" i="3"/>
  <c r="HC1378" i="3"/>
  <c r="HC1376" i="3"/>
  <c r="HC1375" i="3"/>
  <c r="HC1374" i="3"/>
  <c r="HC1373" i="3"/>
  <c r="HC1372" i="3"/>
  <c r="HC1371" i="3"/>
  <c r="HC1370" i="3"/>
  <c r="HC1369" i="3"/>
  <c r="HC1368" i="3"/>
  <c r="HC1367" i="3"/>
  <c r="HC1366" i="3"/>
  <c r="HC1365" i="3"/>
  <c r="HC1364" i="3"/>
  <c r="HC1363" i="3"/>
  <c r="HC1362" i="3"/>
  <c r="HC1361" i="3"/>
  <c r="HC1344" i="3"/>
  <c r="HC1343" i="3"/>
  <c r="HC1342" i="3"/>
  <c r="HC1341" i="3"/>
  <c r="HC1340" i="3"/>
  <c r="HC1339" i="3"/>
  <c r="HC1338" i="3"/>
  <c r="HC1337" i="3"/>
  <c r="HC1336" i="3"/>
  <c r="HC1335" i="3"/>
  <c r="HC1334" i="3"/>
  <c r="HC1333" i="3"/>
  <c r="HC1332" i="3"/>
  <c r="HC1331" i="3"/>
  <c r="HC1330" i="3"/>
  <c r="HC1329" i="3"/>
  <c r="HC1328" i="3"/>
  <c r="HC1327" i="3"/>
  <c r="HC1326" i="3"/>
  <c r="HC1325" i="3"/>
  <c r="HC1324" i="3"/>
  <c r="HC1323" i="3"/>
  <c r="HC1322" i="3"/>
  <c r="HC1321" i="3"/>
  <c r="HC1320" i="3"/>
  <c r="HC1319" i="3"/>
  <c r="HC1318" i="3"/>
  <c r="HC1317" i="3"/>
  <c r="HC1316" i="3"/>
  <c r="HC1315" i="3"/>
  <c r="HC1314" i="3"/>
  <c r="HC1313" i="3"/>
  <c r="HC1312" i="3"/>
  <c r="HC1311" i="3"/>
  <c r="HC1310" i="3"/>
  <c r="HC1309" i="3"/>
  <c r="HC1308" i="3"/>
  <c r="HC1307" i="3"/>
  <c r="HC1306" i="3"/>
  <c r="HC1305" i="3"/>
  <c r="HC1304" i="3"/>
  <c r="HC1303" i="3"/>
  <c r="HC1302" i="3"/>
  <c r="HC1301" i="3"/>
  <c r="HC1300" i="3"/>
  <c r="HC1299" i="3"/>
  <c r="HC1298" i="3"/>
  <c r="HC1297" i="3"/>
  <c r="HC1288" i="3"/>
  <c r="HC1287" i="3"/>
  <c r="HC1286" i="3"/>
  <c r="HC1285" i="3"/>
  <c r="HC1284" i="3"/>
  <c r="HC1283" i="3"/>
  <c r="HC1282" i="3"/>
  <c r="HC1281" i="3"/>
  <c r="HC1280" i="3"/>
  <c r="HC1279" i="3"/>
  <c r="HC1278" i="3"/>
  <c r="HC1277" i="3"/>
  <c r="HC1276" i="3"/>
  <c r="HC1275" i="3"/>
  <c r="HC1274" i="3"/>
  <c r="HC1273" i="3"/>
  <c r="HC1272" i="3"/>
  <c r="HC1271" i="3"/>
  <c r="HC1270" i="3"/>
  <c r="HC1269" i="3"/>
  <c r="HC1268" i="3"/>
  <c r="HC1267" i="3"/>
  <c r="HC1266" i="3"/>
  <c r="HC1265" i="3"/>
  <c r="HC1264" i="3"/>
  <c r="HC1263" i="3"/>
  <c r="HC1262" i="3"/>
  <c r="HC1261" i="3"/>
  <c r="HC1260" i="3"/>
  <c r="HC1259" i="3"/>
  <c r="HC1258" i="3"/>
  <c r="HC1257" i="3"/>
  <c r="Q24" i="4"/>
  <c r="Q20" i="4"/>
  <c r="Q19" i="4"/>
  <c r="Q13" i="4"/>
  <c r="Q10" i="4"/>
  <c r="Q9" i="4"/>
  <c r="Q8" i="4"/>
  <c r="HC1377" i="3"/>
  <c r="O24" i="4"/>
  <c r="O22" i="4"/>
  <c r="O21" i="4"/>
  <c r="O19" i="4"/>
  <c r="K23" i="4"/>
  <c r="K22" i="4"/>
  <c r="K21" i="4"/>
  <c r="K20" i="4"/>
  <c r="K19" i="4"/>
  <c r="I21" i="4"/>
  <c r="I19" i="4"/>
  <c r="G24" i="4"/>
  <c r="G23" i="4"/>
  <c r="G22" i="4"/>
  <c r="G20" i="4"/>
  <c r="G19" i="4"/>
  <c r="O11" i="4"/>
  <c r="O10" i="4"/>
  <c r="O9" i="4"/>
  <c r="M13" i="4"/>
  <c r="M12" i="4"/>
  <c r="M10" i="4"/>
  <c r="M8" i="4"/>
  <c r="K13" i="4"/>
  <c r="K12" i="4"/>
  <c r="K10" i="4"/>
  <c r="K8" i="4"/>
  <c r="I13" i="4"/>
  <c r="I10" i="4"/>
  <c r="I9" i="4"/>
  <c r="EZ661" i="1" l="1"/>
  <c r="W13" i="4" s="1"/>
  <c r="EY629" i="1"/>
  <c r="FB690" i="1"/>
  <c r="FB692" i="1"/>
  <c r="EZ636" i="1"/>
  <c r="AC34" i="4" s="1"/>
  <c r="EZ660" i="1"/>
  <c r="W12" i="4" s="1"/>
  <c r="FB658" i="1"/>
  <c r="HV1310" i="3"/>
  <c r="FB689" i="1"/>
  <c r="HT1324" i="3"/>
  <c r="AB33" i="4" s="1"/>
  <c r="EZ637" i="1"/>
  <c r="AC35" i="4" s="1"/>
  <c r="EZ609" i="1"/>
  <c r="Y31" i="4" s="1"/>
  <c r="EZ618" i="1"/>
  <c r="AA32" i="4" s="1"/>
  <c r="FB619" i="1"/>
  <c r="FB634" i="1"/>
  <c r="HT1379" i="3"/>
  <c r="V21" i="4" s="1"/>
  <c r="HT1381" i="3"/>
  <c r="V23" i="4" s="1"/>
  <c r="HT1310" i="3"/>
  <c r="Z35" i="4" s="1"/>
  <c r="HT1308" i="3"/>
  <c r="Z33" i="4" s="1"/>
  <c r="HT1302" i="3"/>
  <c r="X35" i="4" s="1"/>
  <c r="HV1261" i="3"/>
  <c r="HV1300" i="3"/>
  <c r="HT1297" i="3"/>
  <c r="X30" i="4" s="1"/>
  <c r="HT1300" i="3"/>
  <c r="X33" i="4" s="1"/>
  <c r="HT1299" i="3"/>
  <c r="X32" i="4" s="1"/>
  <c r="HS1317" i="3"/>
  <c r="HT1298" i="3"/>
  <c r="X31" i="4" s="1"/>
  <c r="HT1305" i="3"/>
  <c r="Z30" i="4" s="1"/>
  <c r="HV1301" i="3"/>
  <c r="HS1315" i="3"/>
  <c r="HT1309" i="3"/>
  <c r="Z34" i="4" s="1"/>
  <c r="HT1322" i="3"/>
  <c r="AB31" i="4" s="1"/>
  <c r="HT1306" i="3"/>
  <c r="Z31" i="4" s="1"/>
  <c r="HT1321" i="3"/>
  <c r="AB30" i="4" s="1"/>
  <c r="HT1325" i="3"/>
  <c r="AB34" i="4" s="1"/>
  <c r="HV1347" i="3"/>
  <c r="HV1324" i="3"/>
  <c r="HT1260" i="3"/>
  <c r="T33" i="4" s="1"/>
  <c r="HV1378" i="3"/>
  <c r="HV1325" i="3"/>
  <c r="HV1326" i="3"/>
  <c r="HT1347" i="3"/>
  <c r="V10" i="4" s="1"/>
  <c r="HV1382" i="3"/>
  <c r="HT1348" i="3"/>
  <c r="V11" i="4" s="1"/>
  <c r="HT1326" i="3"/>
  <c r="AB35" i="4" s="1"/>
  <c r="HT1257" i="3"/>
  <c r="T30" i="4" s="1"/>
  <c r="HV1349" i="3"/>
  <c r="HV1321" i="3"/>
  <c r="HV1308" i="3"/>
  <c r="HV1350" i="3"/>
  <c r="HT1323" i="3"/>
  <c r="AB32" i="4" s="1"/>
  <c r="HV1307" i="3"/>
  <c r="HU1315" i="3"/>
  <c r="HV1379" i="3"/>
  <c r="HT1350" i="3"/>
  <c r="V13" i="4" s="1"/>
  <c r="HT1259" i="3"/>
  <c r="T32" i="4" s="1"/>
  <c r="HV1348" i="3"/>
  <c r="HV1380" i="3"/>
  <c r="HV1306" i="3"/>
  <c r="HU1314" i="3"/>
  <c r="HV1258" i="3"/>
  <c r="HT1258" i="3"/>
  <c r="T31" i="4" s="1"/>
  <c r="HV1346" i="3"/>
  <c r="HV1302" i="3"/>
  <c r="HU1318" i="3"/>
  <c r="HV1260" i="3"/>
  <c r="HT1345" i="3"/>
  <c r="V8" i="4" s="1"/>
  <c r="HT1262" i="3"/>
  <c r="T35" i="4" s="1"/>
  <c r="HV1381" i="3"/>
  <c r="HV1345" i="3"/>
  <c r="HV1305" i="3"/>
  <c r="HV1297" i="3"/>
  <c r="HV1262" i="3"/>
  <c r="HV1259" i="3"/>
  <c r="HV1323" i="3"/>
  <c r="HT1261" i="3"/>
  <c r="T34" i="4" s="1"/>
  <c r="HV1257" i="3"/>
  <c r="HV1322" i="3"/>
  <c r="HV1309" i="3"/>
  <c r="HU1317" i="3"/>
  <c r="HV1298" i="3"/>
  <c r="HT1346" i="3"/>
  <c r="V9" i="4" s="1"/>
  <c r="HV1377" i="3"/>
  <c r="HV1299" i="3"/>
  <c r="HT1349" i="3"/>
  <c r="V12" i="4" s="1"/>
  <c r="EY463" i="2"/>
  <c r="FB610" i="1"/>
  <c r="FB656" i="1"/>
  <c r="EZ659" i="1"/>
  <c r="W11" i="4" s="1"/>
  <c r="EZ657" i="1"/>
  <c r="W9" i="4" s="1"/>
  <c r="FB691" i="1"/>
  <c r="FB636" i="1"/>
  <c r="EZ620" i="1"/>
  <c r="AA34" i="4" s="1"/>
  <c r="EZ632" i="1"/>
  <c r="AC30" i="4" s="1"/>
  <c r="EZ692" i="1"/>
  <c r="W23" i="4" s="1"/>
  <c r="FB611" i="1"/>
  <c r="FB635" i="1"/>
  <c r="EZ611" i="1"/>
  <c r="Y33" i="4" s="1"/>
  <c r="FB693" i="1"/>
  <c r="FB621" i="1"/>
  <c r="FA629" i="1"/>
  <c r="EY627" i="1"/>
  <c r="FB633" i="1"/>
  <c r="EZ633" i="1"/>
  <c r="AC31" i="4" s="1"/>
  <c r="FB632" i="1"/>
  <c r="FB660" i="1"/>
  <c r="FB616" i="1"/>
  <c r="EZ617" i="1"/>
  <c r="AA31" i="4" s="1"/>
  <c r="EZ619" i="1"/>
  <c r="AA33" i="4" s="1"/>
  <c r="EZ658" i="1"/>
  <c r="W10" i="4" s="1"/>
  <c r="EZ656" i="1"/>
  <c r="W8" i="4" s="1"/>
  <c r="FB618" i="1"/>
  <c r="FB661" i="1"/>
  <c r="EZ616" i="1"/>
  <c r="AA30" i="4" s="1"/>
  <c r="FB637" i="1"/>
  <c r="FB659" i="1"/>
  <c r="FB657" i="1"/>
  <c r="FB620" i="1"/>
  <c r="EZ621" i="1"/>
  <c r="AA35" i="4" s="1"/>
  <c r="EZ635" i="1"/>
  <c r="AC33" i="4" s="1"/>
  <c r="EZ402" i="2"/>
  <c r="E34" i="4" s="1"/>
  <c r="EZ398" i="2"/>
  <c r="E30" i="4" s="1"/>
  <c r="FA463" i="2"/>
  <c r="EZ400" i="2"/>
  <c r="E32" i="4" s="1"/>
  <c r="FA399" i="2"/>
  <c r="FB547" i="2"/>
  <c r="FA467" i="2"/>
  <c r="EY464" i="2"/>
  <c r="EZ403" i="2"/>
  <c r="E35" i="4" s="1"/>
  <c r="EY465" i="2"/>
  <c r="EZ399" i="2"/>
  <c r="E31" i="4" s="1"/>
  <c r="EZ401" i="2"/>
  <c r="E33" i="4" s="1"/>
  <c r="FA403" i="2"/>
  <c r="FB478" i="2"/>
  <c r="FB543" i="2"/>
  <c r="EZ489" i="2"/>
  <c r="E11" i="4" s="1"/>
  <c r="FB483" i="2"/>
  <c r="FA464" i="2"/>
  <c r="FB546" i="2"/>
  <c r="EZ457" i="2"/>
  <c r="EY469" i="2"/>
  <c r="FB542" i="2"/>
  <c r="FB544" i="2"/>
  <c r="FB459" i="2"/>
  <c r="FB455" i="2"/>
  <c r="EZ487" i="2"/>
  <c r="E9" i="4" s="1"/>
  <c r="FB482" i="2"/>
  <c r="FB520" i="2"/>
  <c r="FA488" i="2"/>
  <c r="FB481" i="2"/>
  <c r="EZ491" i="2"/>
  <c r="E13" i="4" s="1"/>
  <c r="EZ518" i="2"/>
  <c r="G8" i="4" s="1"/>
  <c r="EZ459" i="2"/>
  <c r="EZ490" i="2"/>
  <c r="E12" i="4" s="1"/>
  <c r="FB458" i="2"/>
  <c r="EZ486" i="2"/>
  <c r="E8" i="4" s="1"/>
  <c r="FB457" i="2"/>
  <c r="FB479" i="2"/>
  <c r="FB480" i="2"/>
  <c r="EZ488" i="2"/>
  <c r="E10" i="4" s="1"/>
  <c r="EZ523" i="2"/>
  <c r="G13" i="4" s="1"/>
  <c r="FA469" i="2"/>
  <c r="EZ471" i="2"/>
  <c r="EZ455" i="2"/>
  <c r="EZ442" i="2"/>
  <c r="FB454" i="2"/>
  <c r="FB575" i="2"/>
  <c r="EZ520" i="2"/>
  <c r="G10" i="4" s="1"/>
  <c r="FB440" i="2"/>
  <c r="EZ474" i="2"/>
  <c r="EZ458" i="2"/>
  <c r="FB446" i="2"/>
  <c r="FB438" i="2"/>
  <c r="FB451" i="2"/>
  <c r="FB448" i="2"/>
  <c r="EZ454" i="2"/>
  <c r="FB456" i="2"/>
  <c r="EZ446" i="2"/>
  <c r="EY462" i="2"/>
  <c r="FB450" i="2"/>
  <c r="EZ448" i="2"/>
  <c r="EZ439" i="2"/>
  <c r="EZ440" i="2"/>
  <c r="FB449" i="2"/>
  <c r="EZ456" i="2"/>
  <c r="FB523" i="2"/>
  <c r="EZ481" i="2"/>
  <c r="Q33" i="4" s="1"/>
  <c r="FB470" i="2"/>
  <c r="HT1313" i="3"/>
  <c r="V30" i="4" s="1"/>
  <c r="EZ693" i="1"/>
  <c r="W24" i="4" s="1"/>
  <c r="EZ688" i="1"/>
  <c r="W19" i="4" s="1"/>
  <c r="EZ689" i="1"/>
  <c r="W20" i="4" s="1"/>
  <c r="EZ691" i="1"/>
  <c r="W22" i="4" s="1"/>
  <c r="EY626" i="1"/>
  <c r="EZ610" i="1"/>
  <c r="Y32" i="4" s="1"/>
  <c r="FA624" i="1"/>
  <c r="FB608" i="1"/>
  <c r="FB613" i="1"/>
  <c r="EY624" i="1"/>
  <c r="EZ608" i="1"/>
  <c r="Y30" i="4" s="1"/>
  <c r="EZ690" i="1"/>
  <c r="W21" i="4" s="1"/>
  <c r="FB612" i="1"/>
  <c r="FA628" i="1"/>
  <c r="EZ613" i="1"/>
  <c r="Y35" i="4" s="1"/>
  <c r="EZ612" i="1"/>
  <c r="Y34" i="4" s="1"/>
  <c r="EY628" i="1"/>
  <c r="FB609" i="1"/>
  <c r="FB522" i="2"/>
  <c r="FB442" i="2"/>
  <c r="EZ470" i="2"/>
  <c r="EZ443" i="2"/>
  <c r="EZ479" i="2"/>
  <c r="Q31" i="4" s="1"/>
  <c r="EZ447" i="2"/>
  <c r="FB521" i="2"/>
  <c r="EZ438" i="2"/>
  <c r="EZ475" i="2"/>
  <c r="FB574" i="2"/>
  <c r="EZ472" i="2"/>
  <c r="EZ521" i="2"/>
  <c r="G11" i="4" s="1"/>
  <c r="EZ449" i="2"/>
  <c r="FB577" i="2"/>
  <c r="EZ478" i="2"/>
  <c r="Q30" i="4" s="1"/>
  <c r="FB471" i="2"/>
  <c r="FA462" i="2"/>
  <c r="FB463" i="2" s="1"/>
  <c r="FB518" i="2"/>
  <c r="FB441" i="2"/>
  <c r="FB472" i="2"/>
  <c r="FB579" i="2"/>
  <c r="EZ480" i="2"/>
  <c r="Q32" i="4" s="1"/>
  <c r="FB519" i="2"/>
  <c r="FB475" i="2"/>
  <c r="EZ450" i="2"/>
  <c r="FB443" i="2"/>
  <c r="FB474" i="2"/>
  <c r="EZ483" i="2"/>
  <c r="Q35" i="4" s="1"/>
  <c r="EZ441" i="2"/>
  <c r="FB578" i="2"/>
  <c r="FB576" i="2"/>
  <c r="EY467" i="2"/>
  <c r="FB447" i="2"/>
  <c r="EZ519" i="2"/>
  <c r="G9" i="4" s="1"/>
  <c r="FB439" i="2"/>
  <c r="EZ522" i="2"/>
  <c r="G12" i="4" s="1"/>
  <c r="EY466" i="2"/>
  <c r="FB473" i="2"/>
  <c r="EZ451" i="2"/>
  <c r="EZ473" i="2"/>
  <c r="EZ482" i="2"/>
  <c r="Q34" i="4" s="1"/>
  <c r="HT1314" i="3" l="1"/>
  <c r="V31" i="4" s="1"/>
  <c r="HT1317" i="3"/>
  <c r="V34" i="4" s="1"/>
  <c r="HV1317" i="3"/>
  <c r="HT1318" i="3"/>
  <c r="V35" i="4" s="1"/>
  <c r="HV1313" i="3"/>
  <c r="HT1315" i="3"/>
  <c r="V32" i="4" s="1"/>
  <c r="HT1316" i="3"/>
  <c r="V33" i="4" s="1"/>
  <c r="HV1315" i="3"/>
  <c r="HV1314" i="3"/>
  <c r="HV1316" i="3"/>
  <c r="HV1318" i="3"/>
  <c r="FB628" i="1"/>
  <c r="EZ626" i="1"/>
  <c r="W32" i="4" s="1"/>
  <c r="FB488" i="2"/>
  <c r="FA400" i="2"/>
  <c r="FB398" i="2" s="1"/>
  <c r="FB491" i="2"/>
  <c r="FB489" i="2"/>
  <c r="FB486" i="2"/>
  <c r="FB487" i="2"/>
  <c r="FB490" i="2"/>
  <c r="EZ465" i="2"/>
  <c r="EZ466" i="2"/>
  <c r="FB624" i="1"/>
  <c r="FB629" i="1"/>
  <c r="FB627" i="1"/>
  <c r="FB625" i="1"/>
  <c r="FB626" i="1"/>
  <c r="EZ624" i="1"/>
  <c r="W30" i="4" s="1"/>
  <c r="EZ625" i="1"/>
  <c r="W31" i="4" s="1"/>
  <c r="EZ629" i="1"/>
  <c r="W35" i="4" s="1"/>
  <c r="EZ627" i="1"/>
  <c r="W33" i="4" s="1"/>
  <c r="EZ628" i="1"/>
  <c r="W34" i="4" s="1"/>
  <c r="FB462" i="2"/>
  <c r="FB464" i="2"/>
  <c r="FB467" i="2"/>
  <c r="EZ467" i="2"/>
  <c r="EZ462" i="2"/>
  <c r="EZ463" i="2"/>
  <c r="FB465" i="2"/>
  <c r="FB466" i="2"/>
  <c r="EZ464" i="2"/>
  <c r="EB509" i="3"/>
  <c r="EY431" i="2"/>
  <c r="EY432" i="2"/>
  <c r="EY433" i="2"/>
  <c r="EY434" i="2"/>
  <c r="EY435" i="2"/>
  <c r="EY436" i="2"/>
  <c r="EY437" i="2"/>
  <c r="EY430" i="2"/>
  <c r="FB403" i="2" l="1"/>
  <c r="FB400" i="2"/>
  <c r="FB399" i="2"/>
  <c r="FB402" i="2"/>
  <c r="FB401" i="2"/>
  <c r="EZ434" i="2"/>
  <c r="EZ435" i="2"/>
  <c r="EZ433" i="2"/>
  <c r="EZ431" i="2"/>
  <c r="EZ432" i="2"/>
  <c r="EZ430" i="2"/>
  <c r="GH1251" i="3"/>
  <c r="GH1249" i="3"/>
  <c r="GH1248" i="3"/>
  <c r="GH1247" i="3"/>
  <c r="GH1244" i="3"/>
  <c r="GH1243" i="3"/>
  <c r="GH1242" i="3"/>
  <c r="GH1241" i="3"/>
  <c r="GH1240" i="3"/>
  <c r="GH1239" i="3"/>
  <c r="GH1238" i="3"/>
  <c r="GH1237" i="3"/>
  <c r="GH1236" i="3"/>
  <c r="GH1235" i="3"/>
  <c r="GH1234" i="3"/>
  <c r="GH1233" i="3"/>
  <c r="GH1229" i="3"/>
  <c r="GH1228" i="3"/>
  <c r="GH1227" i="3"/>
  <c r="GH1225" i="3"/>
  <c r="GH1224" i="3"/>
  <c r="GH1223" i="3"/>
  <c r="GH1222" i="3"/>
  <c r="GH1221" i="3"/>
  <c r="GH1220" i="3"/>
  <c r="GH1219" i="3"/>
  <c r="GH1218" i="3"/>
  <c r="GH1217" i="3"/>
  <c r="GH1216" i="3"/>
  <c r="GH1215" i="3"/>
  <c r="GH1214" i="3"/>
  <c r="GH1213" i="3"/>
  <c r="GH1212" i="3"/>
  <c r="GH1209" i="3"/>
  <c r="GH1208" i="3"/>
  <c r="GH1207" i="3"/>
  <c r="GH1206" i="3"/>
  <c r="GH1205" i="3"/>
  <c r="GH1203" i="3"/>
  <c r="GH1202" i="3"/>
  <c r="GH1201" i="3"/>
  <c r="GH1200" i="3"/>
  <c r="GH1199" i="3"/>
  <c r="GH1198" i="3"/>
  <c r="GH1197" i="3"/>
  <c r="GH1194" i="3"/>
  <c r="GH1193" i="3"/>
  <c r="GH1192" i="3"/>
  <c r="GH1190" i="3"/>
  <c r="GH1188" i="3"/>
  <c r="GH1187" i="3"/>
  <c r="GH1185" i="3"/>
  <c r="GH1184" i="3"/>
  <c r="GH1181" i="3"/>
  <c r="GH1179" i="3"/>
  <c r="GH1177" i="3"/>
  <c r="GH1176" i="3"/>
  <c r="GH1174" i="3"/>
  <c r="GH1172" i="3"/>
  <c r="GH1170" i="3"/>
  <c r="GH1169" i="3"/>
  <c r="GH1168" i="3"/>
  <c r="GH1166" i="3"/>
  <c r="GH1165" i="3"/>
  <c r="GH1162" i="3"/>
  <c r="GH1161" i="3"/>
  <c r="GH1160" i="3"/>
  <c r="GH1159" i="3"/>
  <c r="GH1157" i="3"/>
  <c r="GH1156" i="3"/>
  <c r="GH1153" i="3"/>
  <c r="GH1152" i="3"/>
  <c r="GH1151" i="3"/>
  <c r="GH1150" i="3"/>
  <c r="GH1146" i="3"/>
  <c r="GH1145" i="3"/>
  <c r="GH1144" i="3"/>
  <c r="GH1141" i="3"/>
  <c r="GH1140" i="3"/>
  <c r="GH1139" i="3"/>
  <c r="GH1138" i="3"/>
  <c r="GH1137" i="3"/>
  <c r="GH1136" i="3"/>
  <c r="GH1135" i="3"/>
  <c r="GH1134" i="3"/>
  <c r="GH1133" i="3"/>
  <c r="GH1132" i="3"/>
  <c r="GH1131" i="3"/>
  <c r="GH1130" i="3"/>
  <c r="GH1129" i="3"/>
  <c r="GH1128" i="3"/>
  <c r="GH1126" i="3"/>
  <c r="GH1123" i="3"/>
  <c r="GH1121" i="3"/>
  <c r="GH1120" i="3"/>
  <c r="GH1119" i="3"/>
  <c r="GH1118" i="3"/>
  <c r="GH1116" i="3"/>
  <c r="EB1111" i="3"/>
  <c r="EB1110" i="3"/>
  <c r="EB1109" i="3"/>
  <c r="EB1108" i="3"/>
  <c r="EB900" i="3"/>
  <c r="EB508" i="3"/>
  <c r="EB1105" i="3"/>
  <c r="EB1104" i="3"/>
  <c r="EB1103" i="3"/>
  <c r="EB1101" i="3"/>
  <c r="EB1100" i="3"/>
  <c r="EB80" i="3"/>
  <c r="EB1097" i="3"/>
  <c r="EB1096" i="3"/>
  <c r="EB1095" i="3"/>
  <c r="EB1094" i="3"/>
  <c r="EB1091" i="3"/>
  <c r="EB1090" i="3"/>
  <c r="EB1087" i="3"/>
  <c r="EB1085" i="3"/>
  <c r="EB1083" i="3"/>
  <c r="EB895" i="3"/>
  <c r="EB1080" i="3"/>
  <c r="EB115" i="3"/>
  <c r="EB1077" i="3"/>
  <c r="EB1076" i="3"/>
  <c r="EB1075" i="3"/>
  <c r="EB1072" i="3"/>
  <c r="EB1070" i="3"/>
  <c r="EB356" i="3"/>
  <c r="EB894" i="3"/>
  <c r="EB1066" i="3"/>
  <c r="EB1065" i="3"/>
  <c r="EB1064" i="3"/>
  <c r="EB1063" i="3"/>
  <c r="EB78" i="3"/>
  <c r="EB1061" i="3"/>
  <c r="EB891" i="3"/>
  <c r="EB1056" i="3"/>
  <c r="EB1053" i="3"/>
  <c r="EB1052" i="3"/>
  <c r="EB1051" i="3"/>
  <c r="EB1050" i="3"/>
  <c r="EB882" i="3"/>
  <c r="EB1047" i="3"/>
  <c r="EB877" i="3"/>
  <c r="EB1039" i="3"/>
  <c r="EB231" i="3"/>
  <c r="EB1037" i="3"/>
  <c r="EB1035" i="3"/>
  <c r="EB1034" i="3"/>
  <c r="EB1033" i="3"/>
  <c r="EB1032" i="3"/>
  <c r="EB1031" i="3"/>
  <c r="EB1081" i="3"/>
  <c r="EB1029" i="3"/>
  <c r="EB1078" i="3"/>
  <c r="EB1025" i="3"/>
  <c r="EB1022" i="3"/>
  <c r="EB1021" i="3"/>
  <c r="EB1020" i="3"/>
  <c r="EB1019" i="3"/>
  <c r="EB1069" i="3"/>
  <c r="EB136" i="3"/>
  <c r="EB504" i="3"/>
  <c r="EB873" i="3"/>
  <c r="EB1010" i="3"/>
  <c r="EB1009" i="3"/>
  <c r="EB1008" i="3"/>
  <c r="EB1005" i="3"/>
  <c r="EB1004" i="3"/>
  <c r="EB1003" i="3"/>
  <c r="EB1002" i="3"/>
  <c r="EB1001" i="3"/>
  <c r="EB865" i="3"/>
  <c r="EB230" i="3"/>
  <c r="EB998" i="3"/>
  <c r="EB997" i="3"/>
  <c r="EB500" i="3"/>
  <c r="EB994" i="3"/>
  <c r="EB993" i="3"/>
  <c r="EB992" i="3"/>
  <c r="EB355" i="3"/>
  <c r="EB990" i="3"/>
  <c r="EB989" i="3"/>
  <c r="EB864" i="3"/>
  <c r="EB1068" i="3"/>
  <c r="EB983" i="3"/>
  <c r="EB982" i="3"/>
  <c r="EB1067" i="3"/>
  <c r="EB979" i="3"/>
  <c r="EB977" i="3"/>
  <c r="EB976" i="3"/>
  <c r="EB974" i="3"/>
  <c r="EB973" i="3"/>
  <c r="EB853" i="3"/>
  <c r="EB852" i="3"/>
  <c r="EB968" i="3"/>
  <c r="EB851" i="3"/>
  <c r="EB845" i="3"/>
  <c r="EB155" i="3"/>
  <c r="EB963" i="3"/>
  <c r="EB353" i="3"/>
  <c r="EB960" i="3"/>
  <c r="EB957" i="3"/>
  <c r="EB352" i="3"/>
  <c r="EB842" i="3"/>
  <c r="EB841" i="3"/>
  <c r="EB952" i="3"/>
  <c r="EB950" i="3"/>
  <c r="EB948" i="3"/>
  <c r="EB947" i="3"/>
  <c r="EB946" i="3"/>
  <c r="EB112" i="3"/>
  <c r="EB944" i="3"/>
  <c r="EB941" i="3"/>
  <c r="EB940" i="3"/>
  <c r="EB939" i="3"/>
  <c r="EB938" i="3"/>
  <c r="EB937" i="3"/>
  <c r="EB254" i="3"/>
  <c r="EB935" i="3"/>
  <c r="EB934" i="3"/>
  <c r="EB351" i="3"/>
  <c r="EB1059" i="3"/>
  <c r="EB930" i="3"/>
  <c r="EB499" i="3"/>
  <c r="EB927" i="3"/>
  <c r="EB925" i="3"/>
  <c r="EB924" i="3"/>
  <c r="EB835" i="3"/>
  <c r="EB922" i="3"/>
  <c r="EB1058" i="3"/>
  <c r="EB920" i="3"/>
  <c r="EB918" i="3"/>
  <c r="EB917" i="3"/>
  <c r="EB916" i="3"/>
  <c r="EB915" i="3"/>
  <c r="EB913" i="3"/>
  <c r="EB498" i="3"/>
  <c r="EB909" i="3"/>
  <c r="EB907" i="3"/>
  <c r="EB350" i="3"/>
  <c r="EB904" i="3"/>
  <c r="EB903" i="3"/>
  <c r="EB75" i="3"/>
  <c r="EB831" i="3"/>
  <c r="EB896" i="3"/>
  <c r="EB348" i="3"/>
  <c r="EB346" i="3"/>
  <c r="EB892" i="3"/>
  <c r="EB73" i="3"/>
  <c r="EB889" i="3"/>
  <c r="EB886" i="3"/>
  <c r="EB885" i="3"/>
  <c r="EB884" i="3"/>
  <c r="EB883" i="3"/>
  <c r="EB822" i="3"/>
  <c r="EB881" i="3"/>
  <c r="EB880" i="3"/>
  <c r="EB879" i="3"/>
  <c r="EB878" i="3"/>
  <c r="EB228" i="3"/>
  <c r="EB1054" i="3"/>
  <c r="EB494" i="3"/>
  <c r="EB871" i="3"/>
  <c r="EB870" i="3"/>
  <c r="EB868" i="3"/>
  <c r="EB816" i="3"/>
  <c r="EB493" i="3"/>
  <c r="EB492" i="3"/>
  <c r="EB813" i="3"/>
  <c r="EB858" i="3"/>
  <c r="EB857" i="3"/>
  <c r="EB856" i="3"/>
  <c r="EB811" i="3"/>
  <c r="EB809" i="3"/>
  <c r="EB252" i="3"/>
  <c r="EB850" i="3"/>
  <c r="EB849" i="3"/>
  <c r="EB848" i="3"/>
  <c r="EB847" i="3"/>
  <c r="EB489" i="3"/>
  <c r="EB804" i="3"/>
  <c r="EB840" i="3"/>
  <c r="EB839" i="3"/>
  <c r="EB838" i="3"/>
  <c r="EB836" i="3"/>
  <c r="EB799" i="3"/>
  <c r="EB834" i="3"/>
  <c r="EB225" i="3"/>
  <c r="EB344" i="3"/>
  <c r="EB830" i="3"/>
  <c r="EB828" i="3"/>
  <c r="EB827" i="3"/>
  <c r="EB487" i="3"/>
  <c r="EB825" i="3"/>
  <c r="EB798" i="3"/>
  <c r="EB821" i="3"/>
  <c r="EB817" i="3"/>
  <c r="EB343" i="3"/>
  <c r="EB814" i="3"/>
  <c r="EB251" i="3"/>
  <c r="EB812" i="3"/>
  <c r="EB484" i="3"/>
  <c r="EB810" i="3"/>
  <c r="EB808" i="3"/>
  <c r="EB807" i="3"/>
  <c r="EB806" i="3"/>
  <c r="EB805" i="3"/>
  <c r="EB110" i="3"/>
  <c r="EB802" i="3"/>
  <c r="EB801" i="3"/>
  <c r="EB800" i="3"/>
  <c r="EB224" i="3"/>
  <c r="EB109" i="3"/>
  <c r="EB483" i="3"/>
  <c r="EB482" i="3"/>
  <c r="EB1107" i="3"/>
  <c r="EB154" i="3"/>
  <c r="EB789" i="3"/>
  <c r="EB785" i="3"/>
  <c r="EB69" i="3"/>
  <c r="EB68" i="3"/>
  <c r="EB793" i="3"/>
  <c r="EB781" i="3"/>
  <c r="EB780" i="3"/>
  <c r="EB66" i="3"/>
  <c r="EB481" i="3"/>
  <c r="EB132" i="3"/>
  <c r="EB775" i="3"/>
  <c r="EB129" i="3"/>
  <c r="EB479" i="3"/>
  <c r="EB771" i="3"/>
  <c r="EB250" i="3"/>
  <c r="EB769" i="3"/>
  <c r="EB768" i="3"/>
  <c r="EB766" i="3"/>
  <c r="EB765" i="3"/>
  <c r="EB764" i="3"/>
  <c r="EB249" i="3"/>
  <c r="EB341" i="3"/>
  <c r="EB761" i="3"/>
  <c r="EB760" i="3"/>
  <c r="EB790" i="3"/>
  <c r="EB757" i="3"/>
  <c r="EB786" i="3"/>
  <c r="EB1049" i="3"/>
  <c r="EB220" i="3"/>
  <c r="EB218" i="3"/>
  <c r="EB750" i="3"/>
  <c r="EB784" i="3"/>
  <c r="EB340" i="3"/>
  <c r="EB478" i="3"/>
  <c r="EB782" i="3"/>
  <c r="EB744" i="3"/>
  <c r="EB217" i="3"/>
  <c r="EB476" i="3"/>
  <c r="EB778" i="3"/>
  <c r="EB740" i="3"/>
  <c r="EB216" i="3"/>
  <c r="EB215" i="3"/>
  <c r="EB776" i="3"/>
  <c r="EB774" i="3"/>
  <c r="EB128" i="3"/>
  <c r="EB731" i="3"/>
  <c r="EB772" i="3"/>
  <c r="EB728" i="3"/>
  <c r="EB214" i="3"/>
  <c r="EB339" i="3"/>
  <c r="EB474" i="3"/>
  <c r="EB472" i="3"/>
  <c r="EB770" i="3"/>
  <c r="EB1041" i="3"/>
  <c r="EB719" i="3"/>
  <c r="EB717" i="3"/>
  <c r="EB716" i="3"/>
  <c r="EB469" i="3"/>
  <c r="EB767" i="3"/>
  <c r="EB338" i="3"/>
  <c r="EB763" i="3"/>
  <c r="EB709" i="3"/>
  <c r="EB762" i="3"/>
  <c r="EB65" i="3"/>
  <c r="EB63" i="3"/>
  <c r="EB701" i="3"/>
  <c r="EB700" i="3"/>
  <c r="EB127" i="3"/>
  <c r="EB759" i="3"/>
  <c r="EB62" i="3"/>
  <c r="EB695" i="3"/>
  <c r="EB211" i="3"/>
  <c r="EB756" i="3"/>
  <c r="EB248" i="3"/>
  <c r="EB468" i="3"/>
  <c r="EB210" i="3"/>
  <c r="EB688" i="3"/>
  <c r="EB1038" i="3"/>
  <c r="EB686" i="3"/>
  <c r="EB467" i="3"/>
  <c r="EB209" i="3"/>
  <c r="EB679" i="3"/>
  <c r="EB678" i="3"/>
  <c r="EB755" i="3"/>
  <c r="EB153" i="3"/>
  <c r="EB675" i="3"/>
  <c r="EB126" i="3"/>
  <c r="EB334" i="3"/>
  <c r="EB753" i="3"/>
  <c r="EB665" i="3"/>
  <c r="EB1028" i="3"/>
  <c r="EB462" i="3"/>
  <c r="EB659" i="3"/>
  <c r="EB461" i="3"/>
  <c r="EB655" i="3"/>
  <c r="EB749" i="3"/>
  <c r="EB459" i="3"/>
  <c r="EB652" i="3"/>
  <c r="EB748" i="3"/>
  <c r="EB333" i="3"/>
  <c r="EB747" i="3"/>
  <c r="EB746" i="3"/>
  <c r="EB647" i="3"/>
  <c r="EB645" i="3"/>
  <c r="EB644" i="3"/>
  <c r="EB208" i="3"/>
  <c r="EB329" i="3"/>
  <c r="EB743" i="3"/>
  <c r="EB638" i="3"/>
  <c r="EB742" i="3"/>
  <c r="EB206" i="3"/>
  <c r="EB741" i="3"/>
  <c r="EB633" i="3"/>
  <c r="EB627" i="3"/>
  <c r="EB1027" i="3"/>
  <c r="EB625" i="3"/>
  <c r="EB326" i="3"/>
  <c r="EB623" i="3"/>
  <c r="EB205" i="3"/>
  <c r="EB204" i="3"/>
  <c r="EB617" i="3"/>
  <c r="EB454" i="3"/>
  <c r="EB735" i="3"/>
  <c r="EB103" i="3"/>
  <c r="EB453" i="3"/>
  <c r="EB323" i="3"/>
  <c r="EB609" i="3"/>
  <c r="EB608" i="3"/>
  <c r="EB452" i="3"/>
  <c r="EB733" i="3"/>
  <c r="EB101" i="3"/>
  <c r="EB450" i="3"/>
  <c r="EB1026" i="3"/>
  <c r="EB596" i="3"/>
  <c r="EB1023" i="3"/>
  <c r="EB200" i="3"/>
  <c r="EB732" i="3"/>
  <c r="EB730" i="3"/>
  <c r="EB587" i="3"/>
  <c r="EB322" i="3"/>
  <c r="EB584" i="3"/>
  <c r="EB583" i="3"/>
  <c r="EB199" i="3"/>
  <c r="EB581" i="3"/>
  <c r="EB727" i="3"/>
  <c r="EB725" i="3"/>
  <c r="EB1017" i="3"/>
  <c r="EB320" i="3"/>
  <c r="EB724" i="3"/>
  <c r="EB151" i="3"/>
  <c r="EB1015" i="3"/>
  <c r="EB723" i="3"/>
  <c r="EB449" i="3"/>
  <c r="EB1014" i="3"/>
  <c r="EB243" i="3"/>
  <c r="EB721" i="3"/>
  <c r="EB198" i="3"/>
  <c r="EB562" i="3"/>
  <c r="EB448" i="3"/>
  <c r="EB560" i="3"/>
  <c r="EB1013" i="3"/>
  <c r="EB557" i="3"/>
  <c r="EB100" i="3"/>
  <c r="EB319" i="3"/>
  <c r="EB554" i="3"/>
  <c r="EB553" i="3"/>
  <c r="EB318" i="3"/>
  <c r="EB549" i="3"/>
  <c r="EB317" i="3"/>
  <c r="EB720" i="3"/>
  <c r="EB197" i="3"/>
  <c r="EB715" i="3"/>
  <c r="EB447" i="3"/>
  <c r="EB1011" i="3"/>
  <c r="EB1000" i="3"/>
  <c r="EB713" i="3"/>
  <c r="EB999" i="3"/>
  <c r="EB712" i="3"/>
  <c r="EB711" i="3"/>
  <c r="EB707" i="3"/>
  <c r="EB533" i="3"/>
  <c r="EB446" i="3"/>
  <c r="EB150" i="3"/>
  <c r="EB445" i="3"/>
  <c r="EB996" i="3"/>
  <c r="EB528" i="3"/>
  <c r="EB706" i="3"/>
  <c r="EB991" i="3"/>
  <c r="EB703" i="3"/>
  <c r="EB702" i="3"/>
  <c r="EB99" i="3"/>
  <c r="EB149" i="3"/>
  <c r="EB696" i="3"/>
  <c r="EB443" i="3"/>
  <c r="EB514" i="3"/>
  <c r="EB441" i="3"/>
  <c r="EB1106" i="3"/>
  <c r="EB988" i="3"/>
  <c r="EB693" i="3"/>
  <c r="EB196" i="3"/>
  <c r="EB59" i="3"/>
  <c r="EB692" i="3"/>
  <c r="EB690" i="3"/>
  <c r="EB503" i="3"/>
  <c r="EB502" i="3"/>
  <c r="EB501" i="3"/>
  <c r="EB689" i="3"/>
  <c r="EB687" i="3"/>
  <c r="EB685" i="3"/>
  <c r="EB497" i="3"/>
  <c r="EB496" i="3"/>
  <c r="EB495" i="3"/>
  <c r="EB440" i="3"/>
  <c r="EB491" i="3"/>
  <c r="EB490" i="3"/>
  <c r="EB488" i="3"/>
  <c r="EB987" i="3"/>
  <c r="EB486" i="3"/>
  <c r="EB194" i="3"/>
  <c r="EB147" i="3"/>
  <c r="EB677" i="3"/>
  <c r="EB58" i="3"/>
  <c r="EB673" i="3"/>
  <c r="EB672" i="3"/>
  <c r="EB477" i="3"/>
  <c r="EB986" i="3"/>
  <c r="EB439" i="3"/>
  <c r="EB438" i="3"/>
  <c r="EB473" i="3"/>
  <c r="EB671" i="3"/>
  <c r="EB471" i="3"/>
  <c r="EB193" i="3"/>
  <c r="EB192" i="3"/>
  <c r="EB57" i="3"/>
  <c r="EB985" i="3"/>
  <c r="EB670" i="3"/>
  <c r="EB669" i="3"/>
  <c r="EB436" i="3"/>
  <c r="EB435" i="3"/>
  <c r="EB456" i="3"/>
  <c r="EB455" i="3"/>
  <c r="EB55" i="3"/>
  <c r="EB191" i="3"/>
  <c r="EB146" i="3"/>
  <c r="EB315" i="3"/>
  <c r="EB1102" i="3"/>
  <c r="EB311" i="3"/>
  <c r="EB310" i="3"/>
  <c r="EB307" i="3"/>
  <c r="EB434" i="3"/>
  <c r="EB664" i="3"/>
  <c r="EB662" i="3"/>
  <c r="EB984" i="3"/>
  <c r="EB432" i="3"/>
  <c r="EB981" i="3"/>
  <c r="EB660" i="3"/>
  <c r="EB428" i="3"/>
  <c r="EB431" i="3"/>
  <c r="EB430" i="3"/>
  <c r="EB429" i="3"/>
  <c r="EB658" i="3"/>
  <c r="EB427" i="3"/>
  <c r="EB425" i="3"/>
  <c r="EB424" i="3"/>
  <c r="EB654" i="3"/>
  <c r="EB189" i="3"/>
  <c r="EB187" i="3"/>
  <c r="EB145" i="3"/>
  <c r="EB417" i="3"/>
  <c r="EB416" i="3"/>
  <c r="EB978" i="3"/>
  <c r="EB653" i="3"/>
  <c r="EB413" i="3"/>
  <c r="EB409" i="3"/>
  <c r="EB186" i="3"/>
  <c r="EB651" i="3"/>
  <c r="EB650" i="3"/>
  <c r="EB422" i="3"/>
  <c r="EB305" i="3"/>
  <c r="EB649" i="3"/>
  <c r="EB970" i="3"/>
  <c r="EB304" i="3"/>
  <c r="EB421" i="3"/>
  <c r="EB420" i="3"/>
  <c r="EB419" i="3"/>
  <c r="EB646" i="3"/>
  <c r="EB643" i="3"/>
  <c r="EB303" i="3"/>
  <c r="EB185" i="3"/>
  <c r="EB389" i="3"/>
  <c r="EB182" i="3"/>
  <c r="EB300" i="3"/>
  <c r="EB386" i="3"/>
  <c r="EB966" i="3"/>
  <c r="EB384" i="3"/>
  <c r="EB143" i="3"/>
  <c r="EB181" i="3"/>
  <c r="EB381" i="3"/>
  <c r="EB965" i="3"/>
  <c r="EB374" i="3"/>
  <c r="EB640" i="3"/>
  <c r="EB53" i="3"/>
  <c r="EB964" i="3"/>
  <c r="EB639" i="3"/>
  <c r="EB366" i="3"/>
  <c r="EB52" i="3"/>
  <c r="EB24" i="3"/>
  <c r="EB362" i="3"/>
  <c r="EB361" i="3"/>
  <c r="EB357" i="3"/>
  <c r="EB293" i="3"/>
  <c r="EB354" i="3"/>
  <c r="EB415" i="3"/>
  <c r="EB636" i="3"/>
  <c r="EB290" i="3"/>
  <c r="EB635" i="3"/>
  <c r="EB48" i="3"/>
  <c r="EB632" i="3"/>
  <c r="EB962" i="3"/>
  <c r="EB631" i="3"/>
  <c r="EB289" i="3"/>
  <c r="EB286" i="3"/>
  <c r="EB337" i="3"/>
  <c r="EB630" i="3"/>
  <c r="EB45" i="3"/>
  <c r="EB178" i="3"/>
  <c r="EB331" i="3"/>
  <c r="EB283" i="3"/>
  <c r="EB94" i="3"/>
  <c r="EB325" i="3"/>
  <c r="EB282" i="3"/>
  <c r="EB177" i="3"/>
  <c r="EB321" i="3"/>
  <c r="EB628" i="3"/>
  <c r="EB172" i="3"/>
  <c r="EB314" i="3"/>
  <c r="EB312" i="3"/>
  <c r="EB408" i="3"/>
  <c r="EB281" i="3"/>
  <c r="EB308" i="3"/>
  <c r="EB280" i="3"/>
  <c r="EB407" i="3"/>
  <c r="EB43" i="3"/>
  <c r="EB956" i="3"/>
  <c r="EB301" i="3"/>
  <c r="EB622" i="3"/>
  <c r="EB298" i="3"/>
  <c r="EB406" i="3"/>
  <c r="EB295" i="3"/>
  <c r="EB294" i="3"/>
  <c r="EB621" i="3"/>
  <c r="EB291" i="3"/>
  <c r="EB619" i="3"/>
  <c r="EB288" i="3"/>
  <c r="EB618" i="3"/>
  <c r="EB278" i="3"/>
  <c r="EB615" i="3"/>
  <c r="EB142" i="3"/>
  <c r="EB41" i="3"/>
  <c r="EB614" i="3"/>
  <c r="EB140" i="3"/>
  <c r="EB954" i="3"/>
  <c r="EB168" i="3"/>
  <c r="EB612" i="3"/>
  <c r="EB271" i="3"/>
  <c r="EB611" i="3"/>
  <c r="EB269" i="3"/>
  <c r="EB167" i="3"/>
  <c r="EB239" i="3"/>
  <c r="EB261" i="3"/>
  <c r="EB606" i="3"/>
  <c r="EB405" i="3"/>
  <c r="EB607" i="3"/>
  <c r="EB91" i="3"/>
  <c r="EB266" i="3"/>
  <c r="EB610" i="3"/>
  <c r="EB404" i="3"/>
  <c r="EB238" i="3"/>
  <c r="EB253" i="3"/>
  <c r="EB605" i="3"/>
  <c r="EB602" i="3"/>
  <c r="EB936" i="3"/>
  <c r="EB245" i="3"/>
  <c r="EB242" i="3"/>
  <c r="EB402" i="3"/>
  <c r="EB600" i="3"/>
  <c r="EB236" i="3"/>
  <c r="EB234" i="3"/>
  <c r="EB401" i="3"/>
  <c r="EB933" i="3"/>
  <c r="EB932" i="3"/>
  <c r="EB165" i="3"/>
  <c r="EB598" i="3"/>
  <c r="EB597" i="3"/>
  <c r="EB274" i="3"/>
  <c r="EB226" i="3"/>
  <c r="EB273" i="3"/>
  <c r="EB223" i="3"/>
  <c r="EB591" i="3"/>
  <c r="EB221" i="3"/>
  <c r="EB119" i="3"/>
  <c r="EB219" i="3"/>
  <c r="EB931" i="3"/>
  <c r="EB929" i="3"/>
  <c r="EB400" i="3"/>
  <c r="EB590" i="3"/>
  <c r="EB588" i="3"/>
  <c r="EB586" i="3"/>
  <c r="EB578" i="3"/>
  <c r="EB577" i="3"/>
  <c r="EB576" i="3"/>
  <c r="EB201" i="3"/>
  <c r="EB574" i="3"/>
  <c r="EB573" i="3"/>
  <c r="EB235" i="3"/>
  <c r="EB164" i="3"/>
  <c r="EB569" i="3"/>
  <c r="EB571" i="3"/>
  <c r="EB195" i="3"/>
  <c r="EB572" i="3"/>
  <c r="EB190" i="3"/>
  <c r="EB566" i="3"/>
  <c r="EB567" i="3"/>
  <c r="EB180" i="3"/>
  <c r="EB89" i="3"/>
  <c r="EB399" i="3"/>
  <c r="EB183" i="3"/>
  <c r="EB184" i="3"/>
  <c r="EB163" i="3"/>
  <c r="EB568" i="3"/>
  <c r="EB118" i="3"/>
  <c r="EB267" i="3"/>
  <c r="EB175" i="3"/>
  <c r="EB174" i="3"/>
  <c r="EB117" i="3"/>
  <c r="EB171" i="3"/>
  <c r="EB398" i="3"/>
  <c r="EB169" i="3"/>
  <c r="EB563" i="3"/>
  <c r="EB36" i="3"/>
  <c r="EB397" i="3"/>
  <c r="EB87" i="3"/>
  <c r="EB558" i="3"/>
  <c r="EB556" i="3"/>
  <c r="EB395" i="3"/>
  <c r="EB555" i="3"/>
  <c r="EB551" i="3"/>
  <c r="EB84" i="3"/>
  <c r="EB921" i="3"/>
  <c r="EB265" i="3"/>
  <c r="EB83" i="3"/>
  <c r="EB912" i="3"/>
  <c r="EB545" i="3"/>
  <c r="EB392" i="3"/>
  <c r="EB162" i="3"/>
  <c r="EB139" i="3"/>
  <c r="EB544" i="3"/>
  <c r="EB391" i="3"/>
  <c r="EB135" i="3"/>
  <c r="EB161" i="3"/>
  <c r="EB133" i="3"/>
  <c r="EB131" i="3"/>
  <c r="EB130" i="3"/>
  <c r="EB543" i="3"/>
  <c r="EB542" i="3"/>
  <c r="EB540" i="3"/>
  <c r="EB82" i="3"/>
  <c r="EB539" i="3"/>
  <c r="EB34" i="3"/>
  <c r="EB538" i="3"/>
  <c r="EB120" i="3"/>
  <c r="EB387" i="3"/>
  <c r="EB536" i="3"/>
  <c r="EB32" i="3"/>
  <c r="EB535" i="3"/>
  <c r="EB264" i="3"/>
  <c r="EB113" i="3"/>
  <c r="EB263" i="3"/>
  <c r="EB534" i="3"/>
  <c r="EB30" i="3"/>
  <c r="EB108" i="3"/>
  <c r="EB911" i="3"/>
  <c r="EB385" i="3"/>
  <c r="EB383" i="3"/>
  <c r="EB262" i="3"/>
  <c r="EB531" i="3"/>
  <c r="EB382" i="3"/>
  <c r="EB260" i="3"/>
  <c r="EB98" i="3"/>
  <c r="EB160" i="3"/>
  <c r="EB96" i="3"/>
  <c r="EB380" i="3"/>
  <c r="EB378" i="3"/>
  <c r="EB92" i="3"/>
  <c r="EB138" i="3"/>
  <c r="EB29" i="3"/>
  <c r="EB88" i="3"/>
  <c r="EB530" i="3"/>
  <c r="EB527" i="3"/>
  <c r="EB137" i="3"/>
  <c r="EB377" i="3"/>
  <c r="EB376" i="3"/>
  <c r="EB373" i="3"/>
  <c r="EB526" i="3"/>
  <c r="EB232" i="3"/>
  <c r="EB372" i="3"/>
  <c r="EB524" i="3"/>
  <c r="EB371" i="3"/>
  <c r="EB523" i="3"/>
  <c r="EB522" i="3"/>
  <c r="EB370" i="3"/>
  <c r="EB28" i="3"/>
  <c r="EB521" i="3"/>
  <c r="EB902" i="3"/>
  <c r="EB259" i="3"/>
  <c r="EB258" i="3"/>
  <c r="EB256" i="3"/>
  <c r="EB520" i="3"/>
  <c r="EB56" i="3"/>
  <c r="EB519" i="3"/>
  <c r="EB369" i="3"/>
  <c r="EB518" i="3"/>
  <c r="EB49" i="3"/>
  <c r="EB901" i="3"/>
  <c r="EB51" i="3"/>
  <c r="EB517" i="3"/>
  <c r="EB516" i="3"/>
  <c r="EB44" i="3"/>
  <c r="EB365" i="3"/>
  <c r="EB367" i="3"/>
  <c r="EB42" i="3"/>
  <c r="EB39" i="3"/>
  <c r="EB116" i="3"/>
  <c r="EB33" i="3"/>
  <c r="EB363" i="3"/>
  <c r="EB513" i="3"/>
  <c r="EB515" i="3"/>
  <c r="EB364" i="3"/>
  <c r="EB511" i="3"/>
  <c r="EB27" i="3"/>
  <c r="EB1099" i="3"/>
  <c r="EB359" i="3"/>
  <c r="FA431" i="2"/>
  <c r="FA432" i="2"/>
  <c r="FA433" i="2"/>
  <c r="FA434" i="2"/>
  <c r="FA435" i="2"/>
  <c r="FA436" i="2"/>
  <c r="FA437" i="2"/>
  <c r="FA430" i="2"/>
  <c r="FA423" i="2"/>
  <c r="FA424" i="2"/>
  <c r="FA425" i="2"/>
  <c r="FA426" i="2"/>
  <c r="FA427" i="2"/>
  <c r="FA428" i="2"/>
  <c r="FA429" i="2"/>
  <c r="FA422" i="2"/>
  <c r="FA415" i="2"/>
  <c r="FA416" i="2"/>
  <c r="FA417" i="2"/>
  <c r="FA418" i="2"/>
  <c r="FA419" i="2"/>
  <c r="FA420" i="2"/>
  <c r="FA421" i="2"/>
  <c r="FA414" i="2"/>
  <c r="FA407" i="2"/>
  <c r="FA408" i="2"/>
  <c r="FA409" i="2"/>
  <c r="FA410" i="2"/>
  <c r="FA411" i="2"/>
  <c r="FA412" i="2"/>
  <c r="FA413" i="2"/>
  <c r="FA406" i="2"/>
  <c r="FA390" i="2"/>
  <c r="FA391" i="2"/>
  <c r="FA392" i="2"/>
  <c r="FA393" i="2"/>
  <c r="FA394" i="2"/>
  <c r="FA395" i="2"/>
  <c r="FA396" i="2"/>
  <c r="FA397" i="2"/>
  <c r="EY423" i="2"/>
  <c r="EY424" i="2"/>
  <c r="EY425" i="2"/>
  <c r="EY426" i="2"/>
  <c r="EY427" i="2"/>
  <c r="EY428" i="2"/>
  <c r="EY429" i="2"/>
  <c r="EY422" i="2"/>
  <c r="EY415" i="2"/>
  <c r="EY416" i="2"/>
  <c r="EY417" i="2"/>
  <c r="EY418" i="2"/>
  <c r="EY419" i="2"/>
  <c r="EY420" i="2"/>
  <c r="EY421" i="2"/>
  <c r="EY414" i="2"/>
  <c r="EY407" i="2"/>
  <c r="EY408" i="2"/>
  <c r="EY409" i="2"/>
  <c r="EY410" i="2"/>
  <c r="EY411" i="2"/>
  <c r="EY412" i="2"/>
  <c r="EY413" i="2"/>
  <c r="EY406" i="2"/>
  <c r="EY391" i="2"/>
  <c r="EY392" i="2"/>
  <c r="EY393" i="2"/>
  <c r="EY394" i="2"/>
  <c r="EY395" i="2"/>
  <c r="EY396" i="2"/>
  <c r="EY397" i="2"/>
  <c r="EY390" i="2"/>
  <c r="EZ395" i="2" l="1"/>
  <c r="EZ411" i="2"/>
  <c r="EZ419" i="2"/>
  <c r="EZ427" i="2"/>
  <c r="FB395" i="2"/>
  <c r="FB411" i="2"/>
  <c r="FB419" i="2"/>
  <c r="FB427" i="2"/>
  <c r="FB435" i="2"/>
  <c r="HH1265" i="3"/>
  <c r="HJ1406" i="3"/>
  <c r="HJ1402" i="3"/>
  <c r="HH1406" i="3"/>
  <c r="HH1402" i="3"/>
  <c r="HJ1405" i="3"/>
  <c r="HJ1401" i="3"/>
  <c r="HH1405" i="3"/>
  <c r="HH1401" i="3"/>
  <c r="HJ1408" i="3"/>
  <c r="HJ1404" i="3"/>
  <c r="HH1408" i="3"/>
  <c r="HH1404" i="3"/>
  <c r="HJ1407" i="3"/>
  <c r="HJ1403" i="3"/>
  <c r="HH1407" i="3"/>
  <c r="HH1403" i="3"/>
  <c r="HJ1462" i="3"/>
  <c r="HJ1458" i="3"/>
  <c r="HJ1461" i="3"/>
  <c r="HJ1457" i="3"/>
  <c r="HJ1464" i="3"/>
  <c r="HJ1352" i="3" s="1"/>
  <c r="HJ1460" i="3"/>
  <c r="HJ1463" i="3"/>
  <c r="HJ1459" i="3"/>
  <c r="EZ394" i="2"/>
  <c r="EZ426" i="2"/>
  <c r="FB418" i="2"/>
  <c r="EZ409" i="2"/>
  <c r="C11" i="4" s="1"/>
  <c r="FB392" i="2"/>
  <c r="FB425" i="2"/>
  <c r="FB433" i="2"/>
  <c r="EZ392" i="2"/>
  <c r="EZ408" i="2"/>
  <c r="EZ416" i="2"/>
  <c r="EZ424" i="2"/>
  <c r="FB391" i="2"/>
  <c r="FB408" i="2"/>
  <c r="FB416" i="2"/>
  <c r="FB424" i="2"/>
  <c r="FB432" i="2"/>
  <c r="EZ410" i="2"/>
  <c r="FB410" i="2"/>
  <c r="FB426" i="2"/>
  <c r="EZ393" i="2"/>
  <c r="EZ425" i="2"/>
  <c r="FB417" i="2"/>
  <c r="EZ391" i="2"/>
  <c r="C31" i="4" s="1"/>
  <c r="EZ423" i="2"/>
  <c r="FB390" i="2"/>
  <c r="FB407" i="2"/>
  <c r="FB415" i="2"/>
  <c r="FB423" i="2"/>
  <c r="FB431" i="2"/>
  <c r="FB394" i="2"/>
  <c r="EZ418" i="2"/>
  <c r="FB393" i="2"/>
  <c r="FB434" i="2"/>
  <c r="EZ417" i="2"/>
  <c r="FB409" i="2"/>
  <c r="EZ407" i="2"/>
  <c r="EZ415" i="2"/>
  <c r="EZ390" i="2"/>
  <c r="C30" i="4" s="1"/>
  <c r="EZ406" i="2"/>
  <c r="EZ414" i="2"/>
  <c r="EZ422" i="2"/>
  <c r="FB406" i="2"/>
  <c r="FB414" i="2"/>
  <c r="FB422" i="2"/>
  <c r="FB430" i="2"/>
  <c r="HH1464" i="3"/>
  <c r="HH1460" i="3"/>
  <c r="HH1463" i="3"/>
  <c r="HH1351" i="3" s="1"/>
  <c r="HH1459" i="3"/>
  <c r="HH1457" i="3"/>
  <c r="HH1462" i="3"/>
  <c r="HH1461" i="3"/>
  <c r="HH1458" i="3"/>
  <c r="HH1275" i="3"/>
  <c r="K30" i="4"/>
  <c r="K31" i="4"/>
  <c r="K32" i="4"/>
  <c r="K33" i="4"/>
  <c r="K34" i="4"/>
  <c r="K35" i="4"/>
  <c r="HH1424" i="3"/>
  <c r="HH1423" i="3"/>
  <c r="HH1422" i="3"/>
  <c r="HH1419" i="3"/>
  <c r="HH1418" i="3"/>
  <c r="HH1421" i="3"/>
  <c r="HH1417" i="3"/>
  <c r="HH1420" i="3"/>
  <c r="HH1432" i="3"/>
  <c r="HH1428" i="3"/>
  <c r="HH1431" i="3"/>
  <c r="HH1430" i="3"/>
  <c r="HH1427" i="3"/>
  <c r="HH1425" i="3"/>
  <c r="HH1429" i="3"/>
  <c r="HH1426" i="3"/>
  <c r="HJ1456" i="3"/>
  <c r="HH1456" i="3"/>
  <c r="HJ1455" i="3"/>
  <c r="HH1455" i="3"/>
  <c r="HJ1452" i="3"/>
  <c r="HJ1454" i="3"/>
  <c r="HH1454" i="3"/>
  <c r="HJ1451" i="3"/>
  <c r="HH1451" i="3"/>
  <c r="HJ1449" i="3"/>
  <c r="HH1449" i="3"/>
  <c r="HJ1453" i="3"/>
  <c r="HH1453" i="3"/>
  <c r="HJ1450" i="3"/>
  <c r="HH1450" i="3"/>
  <c r="HH1452" i="3"/>
  <c r="HJ1440" i="3"/>
  <c r="HH1440" i="3"/>
  <c r="HH1439" i="3"/>
  <c r="HH1436" i="3"/>
  <c r="HJ1439" i="3"/>
  <c r="HJ1438" i="3"/>
  <c r="HH1438" i="3"/>
  <c r="HJ1435" i="3"/>
  <c r="HH1435" i="3"/>
  <c r="HJ1433" i="3"/>
  <c r="HH1433" i="3"/>
  <c r="HJ1437" i="3"/>
  <c r="HH1437" i="3"/>
  <c r="HJ1434" i="3"/>
  <c r="HH1434" i="3"/>
  <c r="HJ1436" i="3"/>
  <c r="HJ1423" i="3"/>
  <c r="HJ1447" i="3" s="1"/>
  <c r="HJ1415" i="3" s="1"/>
  <c r="HJ1420" i="3"/>
  <c r="HJ1422" i="3"/>
  <c r="HJ1419" i="3"/>
  <c r="HJ1421" i="3"/>
  <c r="HJ1418" i="3"/>
  <c r="HJ1417" i="3"/>
  <c r="HJ1424" i="3"/>
  <c r="HJ1361" i="3"/>
  <c r="HH1361" i="3"/>
  <c r="HH1366" i="3"/>
  <c r="HJ1368" i="3"/>
  <c r="HH1368" i="3"/>
  <c r="HJ1366" i="3"/>
  <c r="HJ1365" i="3"/>
  <c r="HJ1362" i="3"/>
  <c r="HJ1367" i="3"/>
  <c r="HH1367" i="3"/>
  <c r="HH1365" i="3"/>
  <c r="HH1362" i="3"/>
  <c r="HJ1364" i="3"/>
  <c r="HH1364" i="3"/>
  <c r="HJ1363" i="3"/>
  <c r="HH1363" i="3"/>
  <c r="HJ1377" i="3"/>
  <c r="HH1377" i="3"/>
  <c r="HH1382" i="3"/>
  <c r="HJ1384" i="3"/>
  <c r="HH1384" i="3"/>
  <c r="HJ1382" i="3"/>
  <c r="HJ1381" i="3"/>
  <c r="HJ1378" i="3"/>
  <c r="HH1378" i="3"/>
  <c r="HJ1383" i="3"/>
  <c r="HH1383" i="3"/>
  <c r="HH1381" i="3"/>
  <c r="HJ1380" i="3"/>
  <c r="HH1380" i="3"/>
  <c r="HJ1379" i="3"/>
  <c r="HH1379" i="3"/>
  <c r="HJ1393" i="3"/>
  <c r="HH1393" i="3"/>
  <c r="HJ1394" i="3"/>
  <c r="HJ1400" i="3"/>
  <c r="HH1400" i="3"/>
  <c r="HJ1398" i="3"/>
  <c r="HH1398" i="3"/>
  <c r="HJ1399" i="3"/>
  <c r="HH1399" i="3"/>
  <c r="HJ1397" i="3"/>
  <c r="HH1397" i="3"/>
  <c r="HH1394" i="3"/>
  <c r="HJ1396" i="3"/>
  <c r="HH1396" i="3"/>
  <c r="HJ1395" i="3"/>
  <c r="HH1395" i="3"/>
  <c r="HJ1369" i="3"/>
  <c r="HH1369" i="3"/>
  <c r="HJ1431" i="3"/>
  <c r="HH1374" i="3"/>
  <c r="HJ1376" i="3"/>
  <c r="HH1376" i="3"/>
  <c r="HJ1374" i="3"/>
  <c r="HJ1428" i="3"/>
  <c r="HJ1373" i="3"/>
  <c r="HJ1425" i="3"/>
  <c r="HJ1370" i="3"/>
  <c r="HH1370" i="3"/>
  <c r="HJ1427" i="3"/>
  <c r="HJ1375" i="3"/>
  <c r="HH1375" i="3"/>
  <c r="HJ1426" i="3"/>
  <c r="HJ1430" i="3"/>
  <c r="HH1373" i="3"/>
  <c r="HJ1372" i="3"/>
  <c r="HH1372" i="3"/>
  <c r="HJ1432" i="3"/>
  <c r="HJ1371" i="3"/>
  <c r="HH1371" i="3"/>
  <c r="HJ1429" i="3"/>
  <c r="C34" i="4"/>
  <c r="I30" i="4"/>
  <c r="I34" i="4"/>
  <c r="G30" i="4"/>
  <c r="M32" i="4"/>
  <c r="I35" i="4"/>
  <c r="G31" i="4"/>
  <c r="M33" i="4"/>
  <c r="C33" i="4"/>
  <c r="C8" i="4"/>
  <c r="G32" i="4"/>
  <c r="G34" i="4"/>
  <c r="O33" i="4"/>
  <c r="G35" i="4"/>
  <c r="M34" i="4"/>
  <c r="O31" i="4"/>
  <c r="M35" i="4"/>
  <c r="O32" i="4"/>
  <c r="C12" i="4"/>
  <c r="C13" i="4"/>
  <c r="I32" i="4"/>
  <c r="O34" i="4"/>
  <c r="M30" i="4"/>
  <c r="O30" i="4"/>
  <c r="C10" i="4"/>
  <c r="G33" i="4"/>
  <c r="I31" i="4"/>
  <c r="I33" i="4"/>
  <c r="O35" i="4"/>
  <c r="M31" i="4"/>
  <c r="C35" i="4"/>
  <c r="HH1284" i="3"/>
  <c r="HH1300" i="3"/>
  <c r="HJ1306" i="3"/>
  <c r="HJ1307" i="3"/>
  <c r="HJ1308" i="3"/>
  <c r="HJ1312" i="3"/>
  <c r="HJ1305" i="3"/>
  <c r="HJ1309" i="3"/>
  <c r="HJ1310" i="3"/>
  <c r="HJ1311" i="3"/>
  <c r="HH1305" i="3"/>
  <c r="HH1306" i="3"/>
  <c r="HH1307" i="3"/>
  <c r="HH1308" i="3"/>
  <c r="HH1310" i="3"/>
  <c r="HH1311" i="3"/>
  <c r="HH1309" i="3"/>
  <c r="HH1312" i="3"/>
  <c r="HH1321" i="3"/>
  <c r="HJ1322" i="3"/>
  <c r="HJ1326" i="3"/>
  <c r="HJ1324" i="3"/>
  <c r="HJ1328" i="3"/>
  <c r="HJ1321" i="3"/>
  <c r="HJ1323" i="3"/>
  <c r="HJ1325" i="3"/>
  <c r="HJ1327" i="3"/>
  <c r="HH1322" i="3"/>
  <c r="HH1323" i="3"/>
  <c r="HH1325" i="3"/>
  <c r="HH1326" i="3"/>
  <c r="HH1327" i="3"/>
  <c r="HH1335" i="3" s="1"/>
  <c r="HH1328" i="3"/>
  <c r="HH1324" i="3"/>
  <c r="HJ1338" i="3"/>
  <c r="HJ1343" i="3"/>
  <c r="HJ1339" i="3"/>
  <c r="HJ1340" i="3"/>
  <c r="HJ1341" i="3"/>
  <c r="HJ1342" i="3"/>
  <c r="HJ1344" i="3"/>
  <c r="HJ1337" i="3"/>
  <c r="HH1337" i="3"/>
  <c r="HH1340" i="3"/>
  <c r="HH1338" i="3"/>
  <c r="HH1339" i="3"/>
  <c r="HH1342" i="3"/>
  <c r="HH1343" i="3"/>
  <c r="HH1344" i="3"/>
  <c r="HH1341" i="3"/>
  <c r="HJ1314" i="3"/>
  <c r="HJ1318" i="3"/>
  <c r="HJ1316" i="3"/>
  <c r="HJ1320" i="3"/>
  <c r="HJ1313" i="3"/>
  <c r="HJ1315" i="3"/>
  <c r="HJ1317" i="3"/>
  <c r="HJ1319" i="3"/>
  <c r="HH1314" i="3"/>
  <c r="HH1315" i="3"/>
  <c r="HH1316" i="3"/>
  <c r="HH1318" i="3"/>
  <c r="HH1319" i="3"/>
  <c r="HH1320" i="3"/>
  <c r="HH1313" i="3"/>
  <c r="HH1317" i="3"/>
  <c r="HJ1304" i="3"/>
  <c r="HJ1300" i="3"/>
  <c r="HJ1303" i="3"/>
  <c r="HJ1299" i="3"/>
  <c r="HJ1302" i="3"/>
  <c r="HJ1298" i="3"/>
  <c r="HJ1301" i="3"/>
  <c r="HJ1297" i="3"/>
  <c r="HH1279" i="3"/>
  <c r="HH1297" i="3"/>
  <c r="HH1301" i="3"/>
  <c r="HH1281" i="3"/>
  <c r="HH1285" i="3"/>
  <c r="HH1266" i="3"/>
  <c r="HJ1274" i="3"/>
  <c r="HJ1278" i="3"/>
  <c r="HJ1267" i="3"/>
  <c r="HJ1270" i="3"/>
  <c r="HJ1275" i="3"/>
  <c r="HJ1279" i="3"/>
  <c r="HJ1266" i="3"/>
  <c r="HJ1271" i="3"/>
  <c r="HJ1276" i="3"/>
  <c r="HJ1280" i="3"/>
  <c r="HJ1268" i="3"/>
  <c r="HJ1272" i="3"/>
  <c r="HJ1277" i="3"/>
  <c r="HJ1273" i="3"/>
  <c r="HJ1269" i="3"/>
  <c r="HJ1265" i="3"/>
  <c r="HH1278" i="3"/>
  <c r="HH1274" i="3"/>
  <c r="HH1298" i="3"/>
  <c r="HH1302" i="3"/>
  <c r="HH1288" i="3"/>
  <c r="HJ1282" i="3"/>
  <c r="HJ1286" i="3"/>
  <c r="HJ1283" i="3"/>
  <c r="HJ1287" i="3"/>
  <c r="HJ1284" i="3"/>
  <c r="HJ1288" i="3"/>
  <c r="HJ1285" i="3"/>
  <c r="HJ1281" i="3"/>
  <c r="HH1273" i="3"/>
  <c r="HH1277" i="3"/>
  <c r="HH1299" i="3"/>
  <c r="HH1303" i="3"/>
  <c r="HH1287" i="3"/>
  <c r="HH1283" i="3"/>
  <c r="HH1280" i="3"/>
  <c r="HH1276" i="3"/>
  <c r="HH1304" i="3"/>
  <c r="HH1286" i="3"/>
  <c r="HH1282" i="3"/>
  <c r="HH1269" i="3"/>
  <c r="HH1272" i="3"/>
  <c r="HH1268" i="3"/>
  <c r="HH1271" i="3"/>
  <c r="HH1267" i="3"/>
  <c r="HH1270" i="3"/>
  <c r="FA607" i="1"/>
  <c r="EY607" i="1"/>
  <c r="FA606" i="1"/>
  <c r="EY606" i="1"/>
  <c r="FA605" i="1"/>
  <c r="EY605" i="1"/>
  <c r="FA604" i="1"/>
  <c r="EY604" i="1"/>
  <c r="FA603" i="1"/>
  <c r="EY603" i="1"/>
  <c r="FA602" i="1"/>
  <c r="EY602" i="1"/>
  <c r="FA601" i="1"/>
  <c r="EY601" i="1"/>
  <c r="FA600" i="1"/>
  <c r="EY600" i="1"/>
  <c r="FA599" i="1"/>
  <c r="EY599" i="1"/>
  <c r="FA598" i="1"/>
  <c r="EY598" i="1"/>
  <c r="FA597" i="1"/>
  <c r="EY597" i="1"/>
  <c r="FA596" i="1"/>
  <c r="EY596" i="1"/>
  <c r="FA595" i="1"/>
  <c r="EY595" i="1"/>
  <c r="FA594" i="1"/>
  <c r="EY594" i="1"/>
  <c r="FA593" i="1"/>
  <c r="EY593" i="1"/>
  <c r="FA592" i="1"/>
  <c r="EY592" i="1"/>
  <c r="FA591" i="1"/>
  <c r="EY591" i="1"/>
  <c r="FA590" i="1"/>
  <c r="EY590" i="1"/>
  <c r="FA589" i="1"/>
  <c r="EY589" i="1"/>
  <c r="FA588" i="1"/>
  <c r="EY588" i="1"/>
  <c r="FA587" i="1"/>
  <c r="EY587" i="1"/>
  <c r="FA586" i="1"/>
  <c r="EY586" i="1"/>
  <c r="FA585" i="1"/>
  <c r="EY585" i="1"/>
  <c r="FA584" i="1"/>
  <c r="EY584" i="1"/>
  <c r="FA583" i="1"/>
  <c r="EY583" i="1"/>
  <c r="FA582" i="1"/>
  <c r="EY582" i="1"/>
  <c r="FA581" i="1"/>
  <c r="EY581" i="1"/>
  <c r="FA580" i="1"/>
  <c r="EY580" i="1"/>
  <c r="FA579" i="1"/>
  <c r="EY579" i="1"/>
  <c r="FA578" i="1"/>
  <c r="EY578" i="1"/>
  <c r="FA577" i="1"/>
  <c r="EY577" i="1"/>
  <c r="FA576" i="1"/>
  <c r="EY576" i="1"/>
  <c r="FA572" i="1"/>
  <c r="EY572" i="1"/>
  <c r="FA571" i="1"/>
  <c r="EY571" i="1"/>
  <c r="FA570" i="1"/>
  <c r="EY570" i="1"/>
  <c r="FA569" i="1"/>
  <c r="EY569" i="1"/>
  <c r="FA568" i="1"/>
  <c r="EY568" i="1"/>
  <c r="FA567" i="1"/>
  <c r="EY567" i="1"/>
  <c r="FA566" i="1"/>
  <c r="EY566" i="1"/>
  <c r="FA565" i="1"/>
  <c r="EY565" i="1"/>
  <c r="EY558" i="1"/>
  <c r="EY557" i="1"/>
  <c r="FE562" i="1" l="1"/>
  <c r="EZ557" i="1"/>
  <c r="EZ568" i="1"/>
  <c r="EZ579" i="1"/>
  <c r="U11" i="4" s="1"/>
  <c r="EZ587" i="1"/>
  <c r="EZ595" i="1"/>
  <c r="EZ603" i="1"/>
  <c r="U22" i="4" s="1"/>
  <c r="FB579" i="1"/>
  <c r="FB587" i="1"/>
  <c r="FB595" i="1"/>
  <c r="FB603" i="1"/>
  <c r="FB568" i="1"/>
  <c r="HH1448" i="3"/>
  <c r="HH1416" i="3" s="1"/>
  <c r="EZ569" i="1"/>
  <c r="EZ584" i="1"/>
  <c r="EZ604" i="1"/>
  <c r="U23" i="4" s="1"/>
  <c r="FB565" i="1"/>
  <c r="FB588" i="1"/>
  <c r="FB604" i="1"/>
  <c r="EZ566" i="1"/>
  <c r="EZ570" i="1"/>
  <c r="EZ577" i="1"/>
  <c r="U9" i="4" s="1"/>
  <c r="EZ581" i="1"/>
  <c r="U13" i="4" s="1"/>
  <c r="EZ585" i="1"/>
  <c r="EZ589" i="1"/>
  <c r="EZ593" i="1"/>
  <c r="EZ597" i="1"/>
  <c r="EZ601" i="1"/>
  <c r="U20" i="4" s="1"/>
  <c r="EZ605" i="1"/>
  <c r="U24" i="4" s="1"/>
  <c r="EZ576" i="1"/>
  <c r="U8" i="4" s="1"/>
  <c r="EZ596" i="1"/>
  <c r="FB569" i="1"/>
  <c r="FB592" i="1"/>
  <c r="FB600" i="1"/>
  <c r="FB566" i="1"/>
  <c r="FB570" i="1"/>
  <c r="FB577" i="1"/>
  <c r="FB581" i="1"/>
  <c r="FB585" i="1"/>
  <c r="FB589" i="1"/>
  <c r="FB593" i="1"/>
  <c r="FB597" i="1"/>
  <c r="FB601" i="1"/>
  <c r="FB605" i="1"/>
  <c r="EZ580" i="1"/>
  <c r="U12" i="4" s="1"/>
  <c r="EZ592" i="1"/>
  <c r="FB576" i="1"/>
  <c r="FB596" i="1"/>
  <c r="EZ578" i="1"/>
  <c r="U10" i="4" s="1"/>
  <c r="EZ586" i="1"/>
  <c r="EZ594" i="1"/>
  <c r="EZ602" i="1"/>
  <c r="U21" i="4" s="1"/>
  <c r="EZ565" i="1"/>
  <c r="EZ588" i="1"/>
  <c r="EZ600" i="1"/>
  <c r="U19" i="4" s="1"/>
  <c r="FB580" i="1"/>
  <c r="FB584" i="1"/>
  <c r="EZ567" i="1"/>
  <c r="FB567" i="1"/>
  <c r="FB578" i="1"/>
  <c r="FB586" i="1"/>
  <c r="FB594" i="1"/>
  <c r="FB602" i="1"/>
  <c r="HJ1336" i="3"/>
  <c r="HI1460" i="3"/>
  <c r="P22" i="4" s="1"/>
  <c r="EZ558" i="1"/>
  <c r="HI1299" i="3"/>
  <c r="B21" i="4" s="1"/>
  <c r="HI1266" i="3"/>
  <c r="B9" i="4" s="1"/>
  <c r="HK1382" i="3"/>
  <c r="HK1363" i="3"/>
  <c r="HK1417" i="3"/>
  <c r="HI1434" i="3"/>
  <c r="J20" i="4" s="1"/>
  <c r="HI1450" i="3"/>
  <c r="L20" i="4" s="1"/>
  <c r="HI1429" i="3"/>
  <c r="N23" i="4" s="1"/>
  <c r="HI1417" i="3"/>
  <c r="H19" i="4" s="1"/>
  <c r="HK1321" i="3"/>
  <c r="HI1372" i="3"/>
  <c r="N11" i="4" s="1"/>
  <c r="HI1394" i="3"/>
  <c r="HI1342" i="3"/>
  <c r="L35" i="4" s="1"/>
  <c r="HI1326" i="3"/>
  <c r="HK1462" i="3"/>
  <c r="HI1282" i="3"/>
  <c r="HK1298" i="3"/>
  <c r="HK1315" i="3"/>
  <c r="HK1277" i="3"/>
  <c r="HH1391" i="3"/>
  <c r="HH1359" i="3" s="1"/>
  <c r="HI1362" i="3"/>
  <c r="H9" i="4" s="1"/>
  <c r="HK1437" i="3"/>
  <c r="HK1453" i="3"/>
  <c r="HK1283" i="3"/>
  <c r="HK1265" i="3"/>
  <c r="HI1277" i="3"/>
  <c r="HK1342" i="3"/>
  <c r="HK1309" i="3"/>
  <c r="HI1374" i="3"/>
  <c r="N13" i="4" s="1"/>
  <c r="HI1381" i="3"/>
  <c r="J12" i="4" s="1"/>
  <c r="HH1263" i="3"/>
  <c r="HJ1264" i="3"/>
  <c r="HI1316" i="3"/>
  <c r="HI1307" i="3"/>
  <c r="HK1430" i="3"/>
  <c r="HK1373" i="3"/>
  <c r="HK1393" i="3"/>
  <c r="HJ1391" i="3"/>
  <c r="HJ1359" i="3" s="1"/>
  <c r="HJ1295" i="3" s="1"/>
  <c r="HH1447" i="3"/>
  <c r="HH1415" i="3" s="1"/>
  <c r="HI1370" i="3"/>
  <c r="HK1269" i="3"/>
  <c r="HK1313" i="3"/>
  <c r="HK1341" i="3"/>
  <c r="HI1310" i="3"/>
  <c r="HK1305" i="3"/>
  <c r="HK1372" i="3"/>
  <c r="HK1370" i="3"/>
  <c r="HI1397" i="3"/>
  <c r="HK1394" i="3"/>
  <c r="HI1364" i="3"/>
  <c r="HK1366" i="3"/>
  <c r="HK1418" i="3"/>
  <c r="HK1434" i="3"/>
  <c r="HK1438" i="3"/>
  <c r="HK1450" i="3"/>
  <c r="HK1454" i="3"/>
  <c r="HI1425" i="3"/>
  <c r="N19" i="4" s="1"/>
  <c r="HI1421" i="3"/>
  <c r="H23" i="4" s="1"/>
  <c r="HI1404" i="3"/>
  <c r="P11" i="4" s="1"/>
  <c r="HH1348" i="3"/>
  <c r="HK1461" i="3"/>
  <c r="HK1460" i="3"/>
  <c r="HK1457" i="3"/>
  <c r="HK1403" i="3"/>
  <c r="HJ1347" i="3"/>
  <c r="HI1270" i="3"/>
  <c r="B13" i="4" s="1"/>
  <c r="HI1273" i="3"/>
  <c r="HK1282" i="3"/>
  <c r="HK1273" i="3"/>
  <c r="HI1281" i="3"/>
  <c r="HK1299" i="3"/>
  <c r="HI1318" i="3"/>
  <c r="N35" i="4" s="1"/>
  <c r="HI1339" i="3"/>
  <c r="HK1340" i="3"/>
  <c r="HI1325" i="3"/>
  <c r="HK1324" i="3"/>
  <c r="HI1308" i="3"/>
  <c r="HI1373" i="3"/>
  <c r="HK1425" i="3"/>
  <c r="HI1369" i="3"/>
  <c r="HK1397" i="3"/>
  <c r="HI1393" i="3"/>
  <c r="HK1364" i="3"/>
  <c r="HK1421" i="3"/>
  <c r="HI1437" i="3"/>
  <c r="J23" i="4" s="1"/>
  <c r="HI1453" i="3"/>
  <c r="L23" i="4" s="1"/>
  <c r="HK1452" i="3"/>
  <c r="HI1427" i="3"/>
  <c r="N21" i="4" s="1"/>
  <c r="HI1418" i="3"/>
  <c r="H20" i="4" s="1"/>
  <c r="HI1403" i="3"/>
  <c r="P10" i="4" s="1"/>
  <c r="HH1347" i="3"/>
  <c r="HI1462" i="3"/>
  <c r="P24" i="4" s="1"/>
  <c r="HI1458" i="3"/>
  <c r="P20" i="4" s="1"/>
  <c r="HJ1349" i="3"/>
  <c r="HK1405" i="3"/>
  <c r="HK1365" i="3"/>
  <c r="HI1461" i="3"/>
  <c r="P23" i="4" s="1"/>
  <c r="HI1457" i="3"/>
  <c r="P19" i="4" s="1"/>
  <c r="HK1286" i="3"/>
  <c r="HK1281" i="3"/>
  <c r="HK1275" i="3"/>
  <c r="HK1316" i="3"/>
  <c r="HK1326" i="3"/>
  <c r="HK1419" i="3"/>
  <c r="HI1436" i="3"/>
  <c r="J22" i="4" s="1"/>
  <c r="HI1430" i="3"/>
  <c r="N24" i="4" s="1"/>
  <c r="HI1419" i="3"/>
  <c r="H21" i="4" s="1"/>
  <c r="HK1318" i="3"/>
  <c r="HI1322" i="3"/>
  <c r="HK1307" i="3"/>
  <c r="HK1428" i="3"/>
  <c r="HI1379" i="3"/>
  <c r="HI1382" i="3"/>
  <c r="HI1366" i="3"/>
  <c r="HK1406" i="3"/>
  <c r="HJ1350" i="3"/>
  <c r="HI1283" i="3"/>
  <c r="HI1298" i="3"/>
  <c r="HK1268" i="3"/>
  <c r="HK1267" i="3"/>
  <c r="HI1265" i="3"/>
  <c r="B8" i="4" s="1"/>
  <c r="HI1314" i="3"/>
  <c r="HK1314" i="3"/>
  <c r="HI1337" i="3"/>
  <c r="HK1338" i="3"/>
  <c r="HI1321" i="3"/>
  <c r="HI1305" i="3"/>
  <c r="HK1306" i="3"/>
  <c r="HI1371" i="3"/>
  <c r="HK1374" i="3"/>
  <c r="HK1395" i="3"/>
  <c r="HI1398" i="3"/>
  <c r="HK1379" i="3"/>
  <c r="HK1378" i="3"/>
  <c r="HI1377" i="3"/>
  <c r="HI1361" i="3"/>
  <c r="HK1420" i="3"/>
  <c r="HK1433" i="3"/>
  <c r="HK1449" i="3"/>
  <c r="HI1428" i="3"/>
  <c r="N22" i="4" s="1"/>
  <c r="HH1350" i="3"/>
  <c r="HI1406" i="3"/>
  <c r="P13" i="4" s="1"/>
  <c r="HI1459" i="3"/>
  <c r="P21" i="4" s="1"/>
  <c r="HK1402" i="3"/>
  <c r="HJ1346" i="3"/>
  <c r="HI1402" i="3"/>
  <c r="P9" i="4" s="1"/>
  <c r="HH1346" i="3"/>
  <c r="HI1286" i="3"/>
  <c r="HK1266" i="3"/>
  <c r="HK1302" i="3"/>
  <c r="HI1267" i="3"/>
  <c r="B10" i="4" s="1"/>
  <c r="HK1339" i="3"/>
  <c r="HK1404" i="3"/>
  <c r="HJ1348" i="3"/>
  <c r="HK1285" i="3"/>
  <c r="HI1302" i="3"/>
  <c r="HI1315" i="3"/>
  <c r="HI1306" i="3"/>
  <c r="HK1426" i="3"/>
  <c r="HI1395" i="3"/>
  <c r="HI1268" i="3"/>
  <c r="B11" i="4" s="1"/>
  <c r="HK1284" i="3"/>
  <c r="HI1274" i="3"/>
  <c r="HK1278" i="3"/>
  <c r="HK1297" i="3"/>
  <c r="HI1317" i="3"/>
  <c r="HI1341" i="3"/>
  <c r="HK1337" i="3"/>
  <c r="HI1324" i="3"/>
  <c r="HK1325" i="3"/>
  <c r="HI1300" i="3"/>
  <c r="HK1371" i="3"/>
  <c r="HI1396" i="3"/>
  <c r="HK1398" i="3"/>
  <c r="HI1380" i="3"/>
  <c r="HK1377" i="3"/>
  <c r="HK1361" i="3"/>
  <c r="HI1435" i="3"/>
  <c r="J21" i="4" s="1"/>
  <c r="HI1451" i="3"/>
  <c r="L21" i="4" s="1"/>
  <c r="HH1352" i="3"/>
  <c r="HK1459" i="3"/>
  <c r="HJ1351" i="3"/>
  <c r="HI1438" i="3"/>
  <c r="J24" i="4" s="1"/>
  <c r="HI1454" i="3"/>
  <c r="L24" i="4" s="1"/>
  <c r="HI1285" i="3"/>
  <c r="HI1276" i="3"/>
  <c r="HI1301" i="3"/>
  <c r="B23" i="4" s="1"/>
  <c r="HI1338" i="3"/>
  <c r="HI1323" i="3"/>
  <c r="HK1308" i="3"/>
  <c r="HK1369" i="3"/>
  <c r="HI1405" i="3"/>
  <c r="P12" i="4" s="1"/>
  <c r="HH1349" i="3"/>
  <c r="HK1458" i="3"/>
  <c r="HK1270" i="3"/>
  <c r="HI1297" i="3"/>
  <c r="HK1300" i="3"/>
  <c r="HI1340" i="3"/>
  <c r="HK1322" i="3"/>
  <c r="HK1429" i="3"/>
  <c r="HI1378" i="3"/>
  <c r="HI1365" i="3"/>
  <c r="HK1422" i="3"/>
  <c r="HI1433" i="3"/>
  <c r="J19" i="4" s="1"/>
  <c r="HI1449" i="3"/>
  <c r="L19" i="4" s="1"/>
  <c r="HI1422" i="3"/>
  <c r="H24" i="4" s="1"/>
  <c r="HI1269" i="3"/>
  <c r="B12" i="4" s="1"/>
  <c r="HI1278" i="3"/>
  <c r="HK1276" i="3"/>
  <c r="HK1274" i="3"/>
  <c r="HK1301" i="3"/>
  <c r="HI1313" i="3"/>
  <c r="HK1317" i="3"/>
  <c r="HK1323" i="3"/>
  <c r="HI1309" i="3"/>
  <c r="HK1310" i="3"/>
  <c r="HI1284" i="3"/>
  <c r="HK1427" i="3"/>
  <c r="HK1396" i="3"/>
  <c r="HK1380" i="3"/>
  <c r="HK1381" i="3"/>
  <c r="HI1363" i="3"/>
  <c r="HK1362" i="3"/>
  <c r="HK1436" i="3"/>
  <c r="HK1435" i="3"/>
  <c r="HI1452" i="3"/>
  <c r="L22" i="4" s="1"/>
  <c r="HK1451" i="3"/>
  <c r="HI1426" i="3"/>
  <c r="N20" i="4" s="1"/>
  <c r="HI1420" i="3"/>
  <c r="H22" i="4" s="1"/>
  <c r="HI1401" i="3"/>
  <c r="P8" i="4" s="1"/>
  <c r="HH1345" i="3"/>
  <c r="HK1401" i="3"/>
  <c r="HJ1345" i="3"/>
  <c r="HI1275" i="3"/>
  <c r="HJ1263" i="3"/>
  <c r="HH1264" i="3"/>
  <c r="HH1446" i="3"/>
  <c r="HH1414" i="3" s="1"/>
  <c r="HJ1388" i="3"/>
  <c r="HJ1356" i="3" s="1"/>
  <c r="HH1444" i="3"/>
  <c r="HH1412" i="3" s="1"/>
  <c r="HJ1335" i="3"/>
  <c r="HH1442" i="3"/>
  <c r="HH1410" i="3" s="1"/>
  <c r="HH1389" i="3"/>
  <c r="HH1357" i="3" s="1"/>
  <c r="HH1392" i="3"/>
  <c r="HH1360" i="3" s="1"/>
  <c r="HH1296" i="3" s="1"/>
  <c r="HJ1446" i="3"/>
  <c r="HJ1414" i="3" s="1"/>
  <c r="HH1336" i="3"/>
  <c r="HH1443" i="3"/>
  <c r="HH1411" i="3" s="1"/>
  <c r="HJ1390" i="3"/>
  <c r="HJ1358" i="3" s="1"/>
  <c r="HJ1392" i="3"/>
  <c r="HJ1360" i="3" s="1"/>
  <c r="HJ1442" i="3"/>
  <c r="HJ1410" i="3" s="1"/>
  <c r="HJ1441" i="3"/>
  <c r="HJ1409" i="3" s="1"/>
  <c r="HJ1448" i="3"/>
  <c r="HJ1416" i="3" s="1"/>
  <c r="HH1445" i="3"/>
  <c r="HH1413" i="3" s="1"/>
  <c r="HJ1444" i="3"/>
  <c r="HJ1412" i="3" s="1"/>
  <c r="HH1386" i="3"/>
  <c r="HH1354" i="3" s="1"/>
  <c r="HJ1443" i="3"/>
  <c r="HJ1411" i="3" s="1"/>
  <c r="HH1385" i="3"/>
  <c r="HH1353" i="3" s="1"/>
  <c r="HJ1389" i="3"/>
  <c r="HJ1357" i="3" s="1"/>
  <c r="HH1387" i="3"/>
  <c r="HH1355" i="3" s="1"/>
  <c r="HH1441" i="3"/>
  <c r="HH1409" i="3" s="1"/>
  <c r="HJ1387" i="3"/>
  <c r="HJ1355" i="3" s="1"/>
  <c r="HH1390" i="3"/>
  <c r="HH1358" i="3" s="1"/>
  <c r="HH1294" i="3" s="1"/>
  <c r="HH1388" i="3"/>
  <c r="HH1356" i="3" s="1"/>
  <c r="HJ1386" i="3"/>
  <c r="HJ1354" i="3" s="1"/>
  <c r="HJ1445" i="3"/>
  <c r="HJ1413" i="3" s="1"/>
  <c r="HJ1385" i="3"/>
  <c r="HJ1353" i="3" s="1"/>
  <c r="C9" i="4"/>
  <c r="C32" i="4"/>
  <c r="H35" i="4"/>
  <c r="HH1333" i="3"/>
  <c r="HH1330" i="3"/>
  <c r="HJ1330" i="3"/>
  <c r="HH1329" i="3"/>
  <c r="HH1334" i="3"/>
  <c r="HH1331" i="3"/>
  <c r="HH1332" i="3"/>
  <c r="HJ1333" i="3"/>
  <c r="HJ1329" i="3"/>
  <c r="HJ1332" i="3"/>
  <c r="HJ1334" i="3"/>
  <c r="HJ1331" i="3"/>
  <c r="HH1257" i="3"/>
  <c r="HJ1261" i="3"/>
  <c r="HJ1260" i="3"/>
  <c r="HJ1258" i="3"/>
  <c r="HJ1259" i="3"/>
  <c r="HH1260" i="3"/>
  <c r="HH1262" i="3"/>
  <c r="HH1259" i="3"/>
  <c r="HH1261" i="3"/>
  <c r="HJ1257" i="3"/>
  <c r="HJ1262" i="3"/>
  <c r="HH1258" i="3"/>
  <c r="FE569" i="1" l="1"/>
  <c r="FG569" i="1" s="1"/>
  <c r="FF569" i="1"/>
  <c r="FF565" i="1"/>
  <c r="FI565" i="1"/>
  <c r="FJ565" i="1" s="1"/>
  <c r="FE565" i="1"/>
  <c r="FG565" i="1" s="1"/>
  <c r="FH565" i="1"/>
  <c r="FD565" i="1"/>
  <c r="FE570" i="1"/>
  <c r="FG570" i="1" s="1"/>
  <c r="FF570" i="1"/>
  <c r="FF566" i="1"/>
  <c r="FE566" i="1"/>
  <c r="FG566" i="1" s="1"/>
  <c r="FE568" i="1"/>
  <c r="FG568" i="1" s="1"/>
  <c r="FF568" i="1"/>
  <c r="FF567" i="1"/>
  <c r="FE567" i="1"/>
  <c r="FG567" i="1" s="1"/>
  <c r="U34" i="4"/>
  <c r="U30" i="4"/>
  <c r="U35" i="4"/>
  <c r="U31" i="4"/>
  <c r="U33" i="4"/>
  <c r="U32" i="4"/>
  <c r="HH1289" i="3"/>
  <c r="HJ1296" i="3"/>
  <c r="HI1412" i="3"/>
  <c r="D22" i="4" s="1"/>
  <c r="HK1413" i="3"/>
  <c r="HH1290" i="3"/>
  <c r="HK1409" i="3"/>
  <c r="HI1357" i="3"/>
  <c r="D12" i="4" s="1"/>
  <c r="HH1293" i="3"/>
  <c r="HK1412" i="3"/>
  <c r="HI1355" i="3"/>
  <c r="D10" i="4" s="1"/>
  <c r="HH1291" i="3"/>
  <c r="HJ1289" i="3"/>
  <c r="HJ1293" i="3"/>
  <c r="HI1410" i="3"/>
  <c r="D20" i="4" s="1"/>
  <c r="HK1354" i="3"/>
  <c r="HJ1290" i="3"/>
  <c r="HK1358" i="3"/>
  <c r="HJ1294" i="3"/>
  <c r="HH1292" i="3"/>
  <c r="HI1411" i="3"/>
  <c r="D21" i="4" s="1"/>
  <c r="HJ1292" i="3"/>
  <c r="HJ1291" i="3"/>
  <c r="HK1414" i="3"/>
  <c r="HH1295" i="3"/>
  <c r="HK1411" i="3"/>
  <c r="HI1414" i="3"/>
  <c r="D24" i="4" s="1"/>
  <c r="HI1409" i="3"/>
  <c r="D19" i="4" s="1"/>
  <c r="HK1353" i="3"/>
  <c r="HK1410" i="3"/>
  <c r="HI1413" i="3"/>
  <c r="D23" i="4" s="1"/>
  <c r="HK1357" i="3"/>
  <c r="HI1354" i="3"/>
  <c r="D9" i="4" s="1"/>
  <c r="HK1356" i="3"/>
  <c r="HI1358" i="3"/>
  <c r="D13" i="4" s="1"/>
  <c r="HI1353" i="3"/>
  <c r="D8" i="4" s="1"/>
  <c r="HI1356" i="3"/>
  <c r="D11" i="4" s="1"/>
  <c r="HK1355" i="3"/>
  <c r="HK1444" i="3"/>
  <c r="L9" i="4"/>
  <c r="HK1349" i="3"/>
  <c r="HI1388" i="3"/>
  <c r="F11" i="4" s="1"/>
  <c r="HK1390" i="3"/>
  <c r="HI1444" i="3"/>
  <c r="F22" i="4" s="1"/>
  <c r="J35" i="4"/>
  <c r="HI1332" i="3"/>
  <c r="F33" i="4" s="1"/>
  <c r="HI1258" i="3"/>
  <c r="B31" i="4" s="1"/>
  <c r="HK1333" i="3"/>
  <c r="HK1258" i="3"/>
  <c r="HI1345" i="3"/>
  <c r="P30" i="4" s="1"/>
  <c r="J11" i="4"/>
  <c r="J8" i="4"/>
  <c r="H10" i="4"/>
  <c r="J30" i="4"/>
  <c r="N12" i="4"/>
  <c r="J34" i="4"/>
  <c r="H12" i="4"/>
  <c r="H13" i="4"/>
  <c r="L8" i="4"/>
  <c r="H11" i="4"/>
  <c r="L11" i="4"/>
  <c r="J9" i="4"/>
  <c r="J33" i="4"/>
  <c r="N10" i="4"/>
  <c r="J13" i="4"/>
  <c r="J32" i="4"/>
  <c r="J31" i="4"/>
  <c r="L13" i="4"/>
  <c r="L10" i="4"/>
  <c r="H8" i="4"/>
  <c r="J10" i="4"/>
  <c r="N8" i="4"/>
  <c r="L12" i="4"/>
  <c r="N9" i="4"/>
  <c r="HI1331" i="3"/>
  <c r="HI1261" i="3"/>
  <c r="HI1441" i="3"/>
  <c r="F19" i="4" s="1"/>
  <c r="HI1348" i="3"/>
  <c r="P33" i="4" s="1"/>
  <c r="HI1259" i="3"/>
  <c r="HK1331" i="3"/>
  <c r="HI1329" i="3"/>
  <c r="F30" i="4" s="1"/>
  <c r="HI1387" i="3"/>
  <c r="F10" i="4" s="1"/>
  <c r="HI1346" i="3"/>
  <c r="P31" i="4" s="1"/>
  <c r="HI1347" i="3"/>
  <c r="P32" i="4" s="1"/>
  <c r="HK1388" i="3"/>
  <c r="HK1257" i="3"/>
  <c r="HK1261" i="3"/>
  <c r="HI1334" i="3"/>
  <c r="F35" i="4" s="1"/>
  <c r="HK1446" i="3"/>
  <c r="HK1385" i="3"/>
  <c r="HK1389" i="3"/>
  <c r="HK1441" i="3"/>
  <c r="HI1389" i="3"/>
  <c r="F12" i="4" s="1"/>
  <c r="HK1348" i="3"/>
  <c r="HI1386" i="3"/>
  <c r="F9" i="4" s="1"/>
  <c r="HK1262" i="3"/>
  <c r="HI1390" i="3"/>
  <c r="F13" i="4" s="1"/>
  <c r="HI1446" i="3"/>
  <c r="F24" i="4" s="1"/>
  <c r="HI1350" i="3"/>
  <c r="P35" i="4" s="1"/>
  <c r="HI1257" i="3"/>
  <c r="HI1445" i="3"/>
  <c r="F23" i="4" s="1"/>
  <c r="HK1350" i="3"/>
  <c r="HK1334" i="3"/>
  <c r="HK1332" i="3"/>
  <c r="HI1330" i="3"/>
  <c r="F31" i="4" s="1"/>
  <c r="HK1445" i="3"/>
  <c r="HI1385" i="3"/>
  <c r="F8" i="4" s="1"/>
  <c r="HK1442" i="3"/>
  <c r="HI1442" i="3"/>
  <c r="F20" i="4" s="1"/>
  <c r="HK1345" i="3"/>
  <c r="HI1349" i="3"/>
  <c r="P34" i="4" s="1"/>
  <c r="HK1346" i="3"/>
  <c r="HK1347" i="3"/>
  <c r="HK1260" i="3"/>
  <c r="HI1443" i="3"/>
  <c r="F21" i="4" s="1"/>
  <c r="HK1387" i="3"/>
  <c r="HI1262" i="3"/>
  <c r="HK1330" i="3"/>
  <c r="HI1260" i="3"/>
  <c r="HK1259" i="3"/>
  <c r="HK1329" i="3"/>
  <c r="HI1333" i="3"/>
  <c r="HK1386" i="3"/>
  <c r="HK1443" i="3"/>
  <c r="B19" i="4"/>
  <c r="N34" i="4"/>
  <c r="B20" i="4"/>
  <c r="N33" i="4"/>
  <c r="L32" i="4"/>
  <c r="L31" i="4"/>
  <c r="N32" i="4"/>
  <c r="H31" i="4"/>
  <c r="L30" i="4"/>
  <c r="B24" i="4"/>
  <c r="H33" i="4"/>
  <c r="N31" i="4"/>
  <c r="B22" i="4"/>
  <c r="N30" i="4"/>
  <c r="H34" i="4"/>
  <c r="L34" i="4"/>
  <c r="H30" i="4"/>
  <c r="L33" i="4"/>
  <c r="H32" i="4"/>
  <c r="HI1294" i="3" l="1"/>
  <c r="D35" i="4" s="1"/>
  <c r="HI1290" i="3"/>
  <c r="D31" i="4" s="1"/>
  <c r="HI1289" i="3"/>
  <c r="D30" i="4" s="1"/>
  <c r="HI1292" i="3"/>
  <c r="D33" i="4" s="1"/>
  <c r="HK1293" i="3"/>
  <c r="HK1289" i="3"/>
  <c r="HK1294" i="3"/>
  <c r="HI1291" i="3"/>
  <c r="D32" i="4" s="1"/>
  <c r="HK1291" i="3"/>
  <c r="HK1290" i="3"/>
  <c r="HI1293" i="3"/>
  <c r="D34" i="4" s="1"/>
  <c r="HK1292" i="3"/>
  <c r="F34" i="4"/>
  <c r="C24" i="4"/>
  <c r="B34" i="4"/>
  <c r="F32" i="4"/>
  <c r="B32" i="4"/>
  <c r="B30" i="4"/>
  <c r="B33" i="4"/>
  <c r="B35" i="4"/>
  <c r="C20" i="4" l="1"/>
  <c r="C21" i="4"/>
  <c r="C22" i="4"/>
  <c r="C23" i="4"/>
  <c r="C19" i="4"/>
</calcChain>
</file>

<file path=xl/comments1.xml><?xml version="1.0" encoding="utf-8"?>
<comments xmlns="http://schemas.openxmlformats.org/spreadsheetml/2006/main">
  <authors>
    <author>James J. Hirsch</author>
  </authors>
  <commentList>
    <comment ref="FG565" authorId="0" shapeId="0">
      <text>
        <r>
          <rPr>
            <b/>
            <sz val="9"/>
            <color indexed="81"/>
            <rFont val="Tahoma"/>
            <family val="2"/>
          </rPr>
          <t>James J. Hirsch:</t>
        </r>
        <r>
          <rPr>
            <sz val="9"/>
            <color indexed="81"/>
            <rFont val="Tahoma"/>
            <family val="2"/>
          </rPr>
          <t xml:space="preserve">
not valid for use of interval as portion of sample is too small
</t>
        </r>
      </text>
    </comment>
    <comment ref="FG566" authorId="0" shapeId="0">
      <text>
        <r>
          <rPr>
            <b/>
            <sz val="9"/>
            <color indexed="81"/>
            <rFont val="Tahoma"/>
            <family val="2"/>
          </rPr>
          <t>James J. Hirsch:</t>
        </r>
        <r>
          <rPr>
            <sz val="9"/>
            <color indexed="81"/>
            <rFont val="Tahoma"/>
            <family val="2"/>
          </rPr>
          <t xml:space="preserve">
not valid for use of interval as portion of sample is too small</t>
        </r>
      </text>
    </comment>
    <comment ref="FG576" authorId="0" shapeId="0">
      <text>
        <r>
          <rPr>
            <b/>
            <sz val="9"/>
            <color indexed="81"/>
            <rFont val="Tahoma"/>
            <family val="2"/>
          </rPr>
          <t>James J. Hirsch:</t>
        </r>
        <r>
          <rPr>
            <sz val="9"/>
            <color indexed="81"/>
            <rFont val="Tahoma"/>
            <family val="2"/>
          </rPr>
          <t xml:space="preserve">
not valid for use of interval as portion of sample is too small
</t>
        </r>
      </text>
    </comment>
    <comment ref="FG577" authorId="0" shapeId="0">
      <text>
        <r>
          <rPr>
            <b/>
            <sz val="9"/>
            <color indexed="81"/>
            <rFont val="Tahoma"/>
            <family val="2"/>
          </rPr>
          <t>James J. Hirsch:</t>
        </r>
        <r>
          <rPr>
            <sz val="9"/>
            <color indexed="81"/>
            <rFont val="Tahoma"/>
            <family val="2"/>
          </rPr>
          <t xml:space="preserve">
not valid for use of interval as portion of sample is too small</t>
        </r>
      </text>
    </comment>
  </commentList>
</comments>
</file>

<file path=xl/sharedStrings.xml><?xml version="1.0" encoding="utf-8"?>
<sst xmlns="http://schemas.openxmlformats.org/spreadsheetml/2006/main" count="208293" uniqueCount="7703">
  <si>
    <t>Replacement or Additional</t>
  </si>
  <si>
    <t>Where did you get it</t>
  </si>
  <si>
    <t>Replacement</t>
  </si>
  <si>
    <t>Person you knew</t>
  </si>
  <si>
    <t>Added another to the house</t>
  </si>
  <si>
    <t>Craigslist etc.</t>
  </si>
  <si>
    <t>Don't know</t>
  </si>
  <si>
    <t>Used dealer</t>
  </si>
  <si>
    <t>refused</t>
  </si>
  <si>
    <t>Other (specify)</t>
  </si>
  <si>
    <t>Main or Spare Refrigerator</t>
  </si>
  <si>
    <t>Main refrigerator</t>
  </si>
  <si>
    <t>Extra or spare refrigerator</t>
  </si>
  <si>
    <t>Dealer or Private Person</t>
  </si>
  <si>
    <t>Dealer/retailer</t>
  </si>
  <si>
    <t>Individual</t>
  </si>
  <si>
    <t>How Old Was Unit When you Got it</t>
  </si>
  <si>
    <t>Purchase or Free</t>
  </si>
  <si>
    <t>Free</t>
  </si>
  <si>
    <t>Purchase</t>
  </si>
  <si>
    <t>If free not available, then what</t>
  </si>
  <si>
    <t>Similar free unit</t>
  </si>
  <si>
    <t>Similar purchased unit</t>
  </si>
  <si>
    <t>New unit</t>
  </si>
  <si>
    <t>Not purchased/kept existg</t>
  </si>
  <si>
    <t>If purchased not available, then what</t>
  </si>
  <si>
    <t>Refrigerator or Freezer</t>
  </si>
  <si>
    <t>If no used available, then what</t>
  </si>
  <si>
    <t>Refrigerator</t>
  </si>
  <si>
    <t>Purchase New</t>
  </si>
  <si>
    <t>Freezer</t>
  </si>
  <si>
    <t>Refused</t>
  </si>
  <si>
    <t>caseid</t>
  </si>
  <si>
    <t>start</t>
  </si>
  <si>
    <t>utility</t>
  </si>
  <si>
    <t>dnvid</t>
  </si>
  <si>
    <t>catistrata</t>
  </si>
  <si>
    <t>order</t>
  </si>
  <si>
    <t>i1</t>
  </si>
  <si>
    <t>i2</t>
  </si>
  <si>
    <t>i3</t>
  </si>
  <si>
    <t>i4</t>
  </si>
  <si>
    <t>i5</t>
  </si>
  <si>
    <t>i6</t>
  </si>
  <si>
    <t>i7</t>
  </si>
  <si>
    <t>i7_b</t>
  </si>
  <si>
    <t>discarder</t>
  </si>
  <si>
    <t>acquirer</t>
  </si>
  <si>
    <t>strata</t>
  </si>
  <si>
    <t>d1</t>
  </si>
  <si>
    <t>d1check</t>
  </si>
  <si>
    <t>d1_num</t>
  </si>
  <si>
    <t>d2</t>
  </si>
  <si>
    <t>d2_num</t>
  </si>
  <si>
    <t>d3</t>
  </si>
  <si>
    <t>d3_num</t>
  </si>
  <si>
    <t>appliancevar</t>
  </si>
  <si>
    <t>d4</t>
  </si>
  <si>
    <t>d5</t>
  </si>
  <si>
    <t>d5_year</t>
  </si>
  <si>
    <t>d6</t>
  </si>
  <si>
    <t>d7</t>
  </si>
  <si>
    <t>d8</t>
  </si>
  <si>
    <t>d9</t>
  </si>
  <si>
    <t>d10</t>
  </si>
  <si>
    <t>d11</t>
  </si>
  <si>
    <t>d11_months</t>
  </si>
  <si>
    <t>d11_years</t>
  </si>
  <si>
    <t>d1201</t>
  </si>
  <si>
    <t>d1202</t>
  </si>
  <si>
    <t>d1203</t>
  </si>
  <si>
    <t>d1204</t>
  </si>
  <si>
    <t>d1205</t>
  </si>
  <si>
    <t>d1206</t>
  </si>
  <si>
    <t>d1207</t>
  </si>
  <si>
    <t>d13</t>
  </si>
  <si>
    <t>d13a</t>
  </si>
  <si>
    <t>d13a_months</t>
  </si>
  <si>
    <t>d14</t>
  </si>
  <si>
    <t>d15</t>
  </si>
  <si>
    <t>d15a</t>
  </si>
  <si>
    <t>d16</t>
  </si>
  <si>
    <t>d16a</t>
  </si>
  <si>
    <t>d16b</t>
  </si>
  <si>
    <t>d16b_dollars</t>
  </si>
  <si>
    <t>d16c</t>
  </si>
  <si>
    <t>d16c_dollars</t>
  </si>
  <si>
    <t>d17</t>
  </si>
  <si>
    <t>d18</t>
  </si>
  <si>
    <t>aq1</t>
  </si>
  <si>
    <t>appliancevar2</t>
  </si>
  <si>
    <t>aq2</t>
  </si>
  <si>
    <t>aq3</t>
  </si>
  <si>
    <t>aq4</t>
  </si>
  <si>
    <t>aq5</t>
  </si>
  <si>
    <t>aq601</t>
  </si>
  <si>
    <t>aq602</t>
  </si>
  <si>
    <t>aq603</t>
  </si>
  <si>
    <t>aq604</t>
  </si>
  <si>
    <t>aq605</t>
  </si>
  <si>
    <t>aq606</t>
  </si>
  <si>
    <t>aq607</t>
  </si>
  <si>
    <t>aq7</t>
  </si>
  <si>
    <t>aq7a</t>
  </si>
  <si>
    <t>aq8</t>
  </si>
  <si>
    <t>aq9a</t>
  </si>
  <si>
    <t>aq9b</t>
  </si>
  <si>
    <t>aq10</t>
  </si>
  <si>
    <t>a1</t>
  </si>
  <si>
    <t>a2</t>
  </si>
  <si>
    <t>a4_a</t>
  </si>
  <si>
    <t>a4_b</t>
  </si>
  <si>
    <t>a4_c</t>
  </si>
  <si>
    <t>a4_d</t>
  </si>
  <si>
    <t>a4_e</t>
  </si>
  <si>
    <t>a5</t>
  </si>
  <si>
    <t>a6_a</t>
  </si>
  <si>
    <t>a6_b</t>
  </si>
  <si>
    <t>a6_c</t>
  </si>
  <si>
    <t>a6_d</t>
  </si>
  <si>
    <t>a7a</t>
  </si>
  <si>
    <t>a7b</t>
  </si>
  <si>
    <t>a8</t>
  </si>
  <si>
    <t>dd1</t>
  </si>
  <si>
    <t>d1spec</t>
  </si>
  <si>
    <t>dd2</t>
  </si>
  <si>
    <t>d2spec</t>
  </si>
  <si>
    <t>dd3</t>
  </si>
  <si>
    <t>d3spec</t>
  </si>
  <si>
    <t>dd4</t>
  </si>
  <si>
    <t>d4spec</t>
  </si>
  <si>
    <t>dd4a</t>
  </si>
  <si>
    <t>dd4b</t>
  </si>
  <si>
    <t>dd4c</t>
  </si>
  <si>
    <t>dd5</t>
  </si>
  <si>
    <t>dd6</t>
  </si>
  <si>
    <t>d6spec</t>
  </si>
  <si>
    <t>dd7</t>
  </si>
  <si>
    <t>d7spec</t>
  </si>
  <si>
    <t>dd8</t>
  </si>
  <si>
    <t>dd9</t>
  </si>
  <si>
    <t>d9spec</t>
  </si>
  <si>
    <t>d10count</t>
  </si>
  <si>
    <t>dd10a</t>
  </si>
  <si>
    <t>dd10b</t>
  </si>
  <si>
    <t>dd10c</t>
  </si>
  <si>
    <t>dd10d</t>
  </si>
  <si>
    <t>dd10e</t>
  </si>
  <si>
    <t>dd10f</t>
  </si>
  <si>
    <t>dd10g</t>
  </si>
  <si>
    <t>dd11</t>
  </si>
  <si>
    <t>dd12</t>
  </si>
  <si>
    <t>dd13</t>
  </si>
  <si>
    <t>dd1401</t>
  </si>
  <si>
    <t>dd1402</t>
  </si>
  <si>
    <t>dd1403</t>
  </si>
  <si>
    <t>dd1404</t>
  </si>
  <si>
    <t>dd1405</t>
  </si>
  <si>
    <t>dd15</t>
  </si>
  <si>
    <t>dd16</t>
  </si>
  <si>
    <t>dd17</t>
  </si>
  <si>
    <t>dd18</t>
  </si>
  <si>
    <t>respname</t>
  </si>
  <si>
    <t>end_time</t>
  </si>
  <si>
    <t>end_min</t>
  </si>
  <si>
    <t>gender</t>
  </si>
  <si>
    <t>check</t>
  </si>
  <si>
    <t>compl</t>
  </si>
  <si>
    <t>intid</t>
  </si>
  <si>
    <t>lang</t>
  </si>
  <si>
    <t>editflag</t>
  </si>
  <si>
    <t>quotas01</t>
  </si>
  <si>
    <t>quotas02</t>
  </si>
  <si>
    <t>quotas03</t>
  </si>
  <si>
    <t>quotas04</t>
  </si>
  <si>
    <t>quotas05</t>
  </si>
  <si>
    <t>quotas06</t>
  </si>
  <si>
    <t>quotas07</t>
  </si>
  <si>
    <t>quotas08</t>
  </si>
  <si>
    <t>quotas09</t>
  </si>
  <si>
    <t>quotas10</t>
  </si>
  <si>
    <t>end</t>
  </si>
  <si>
    <t>compiled</t>
  </si>
  <si>
    <t>susplabl</t>
  </si>
  <si>
    <t>spec1</t>
  </si>
  <si>
    <t>caseident</t>
  </si>
  <si>
    <t>acquirer_weight</t>
  </si>
  <si>
    <t>discarder_weight</t>
  </si>
  <si>
    <t>resp_type</t>
  </si>
  <si>
    <t>app_type</t>
  </si>
  <si>
    <t>purchased</t>
  </si>
  <si>
    <t>channel</t>
  </si>
  <si>
    <t>age</t>
  </si>
  <si>
    <t>201311131929453317</t>
  </si>
  <si>
    <t>PGE</t>
  </si>
  <si>
    <t>PGE02265628</t>
  </si>
  <si>
    <t>PGEI1</t>
  </si>
  <si>
    <t>440</t>
  </si>
  <si>
    <t>JAMIE</t>
  </si>
  <si>
    <t>AHAW</t>
  </si>
  <si>
    <t>20131113</t>
  </si>
  <si>
    <t>1311131815</t>
  </si>
  <si>
    <t/>
  </si>
  <si>
    <t>A</t>
  </si>
  <si>
    <t>REF</t>
  </si>
  <si>
    <t>P2P</t>
  </si>
  <si>
    <t>201311131953163317</t>
  </si>
  <si>
    <t>PGE07253061</t>
  </si>
  <si>
    <t>874</t>
  </si>
  <si>
    <t>REBEL</t>
  </si>
  <si>
    <t>AIO6</t>
  </si>
  <si>
    <t>201311141922224318</t>
  </si>
  <si>
    <t>SCE</t>
  </si>
  <si>
    <t>SCE07574712</t>
  </si>
  <si>
    <t>SCEI0</t>
  </si>
  <si>
    <t>2642</t>
  </si>
  <si>
    <t>BOB</t>
  </si>
  <si>
    <t>AD9F</t>
  </si>
  <si>
    <t>20131114</t>
  </si>
  <si>
    <t>201311142039174318</t>
  </si>
  <si>
    <t>PGE07334572</t>
  </si>
  <si>
    <t>PGEI0</t>
  </si>
  <si>
    <t>115</t>
  </si>
  <si>
    <t>CHARLIE</t>
  </si>
  <si>
    <t>AI7M</t>
  </si>
  <si>
    <t>201311142134504318</t>
  </si>
  <si>
    <t>PGE02107432</t>
  </si>
  <si>
    <t>PGEM0</t>
  </si>
  <si>
    <t>39</t>
  </si>
  <si>
    <t>REFUSED</t>
  </si>
  <si>
    <t>AGT6</t>
  </si>
  <si>
    <t>201311171226377321</t>
  </si>
  <si>
    <t>PGE01950180</t>
  </si>
  <si>
    <t>3783</t>
  </si>
  <si>
    <t>ANDY</t>
  </si>
  <si>
    <t>A5C7</t>
  </si>
  <si>
    <t>20131117</t>
  </si>
  <si>
    <t>DA</t>
  </si>
  <si>
    <t>Ret</t>
  </si>
  <si>
    <t>201311171343247321</t>
  </si>
  <si>
    <t>PGE02808946</t>
  </si>
  <si>
    <t>2699</t>
  </si>
  <si>
    <t>DEBBIE</t>
  </si>
  <si>
    <t>AIR4</t>
  </si>
  <si>
    <t>201311171442057321</t>
  </si>
  <si>
    <t>PGE07191576</t>
  </si>
  <si>
    <t>1358</t>
  </si>
  <si>
    <t>TERESA</t>
  </si>
  <si>
    <t>201311181813541322</t>
  </si>
  <si>
    <t>PGE04252642</t>
  </si>
  <si>
    <t>626</t>
  </si>
  <si>
    <t>MARTHA</t>
  </si>
  <si>
    <t>ACHG</t>
  </si>
  <si>
    <t>20131118</t>
  </si>
  <si>
    <t>201311181822151322</t>
  </si>
  <si>
    <t>SCE03610112</t>
  </si>
  <si>
    <t>2269</t>
  </si>
  <si>
    <t>WILLIAM</t>
  </si>
  <si>
    <t>AIYW</t>
  </si>
  <si>
    <t>201311181831301322</t>
  </si>
  <si>
    <t>SCE04186541</t>
  </si>
  <si>
    <t>567</t>
  </si>
  <si>
    <t>JOHN</t>
  </si>
  <si>
    <t>AFQ8</t>
  </si>
  <si>
    <t>201311181849021322</t>
  </si>
  <si>
    <t>SDGE</t>
  </si>
  <si>
    <t>SDGE03524951</t>
  </si>
  <si>
    <t>SDGEI0</t>
  </si>
  <si>
    <t>607</t>
  </si>
  <si>
    <t>ERIC</t>
  </si>
  <si>
    <t>AI1M</t>
  </si>
  <si>
    <t>201311181850381322</t>
  </si>
  <si>
    <t>PGE01969367</t>
  </si>
  <si>
    <t>6050</t>
  </si>
  <si>
    <t>GEAN</t>
  </si>
  <si>
    <t>AHIX</t>
  </si>
  <si>
    <t>201311181929591322</t>
  </si>
  <si>
    <t>PGE02462077</t>
  </si>
  <si>
    <t>3359</t>
  </si>
  <si>
    <t>KATRINA</t>
  </si>
  <si>
    <t>AIUI</t>
  </si>
  <si>
    <t>201311181957141322</t>
  </si>
  <si>
    <t>PGE01315639</t>
  </si>
  <si>
    <t>3041</t>
  </si>
  <si>
    <t>RAJID</t>
  </si>
  <si>
    <t>AANL</t>
  </si>
  <si>
    <t>201311182010231322</t>
  </si>
  <si>
    <t>PGE06250997</t>
  </si>
  <si>
    <t>965</t>
  </si>
  <si>
    <t>RONALD</t>
  </si>
  <si>
    <t>AHN5</t>
  </si>
  <si>
    <t>201311182015461322</t>
  </si>
  <si>
    <t>SCE03663935</t>
  </si>
  <si>
    <t>SCEM0</t>
  </si>
  <si>
    <t>525</t>
  </si>
  <si>
    <t>ELIZEBATH</t>
  </si>
  <si>
    <t>AIWC</t>
  </si>
  <si>
    <t>201311182042321322</t>
  </si>
  <si>
    <t>PGE01886834</t>
  </si>
  <si>
    <t>PGEM1</t>
  </si>
  <si>
    <t>1552</t>
  </si>
  <si>
    <t>CURRY</t>
  </si>
  <si>
    <t>AGBC</t>
  </si>
  <si>
    <t>201311182100311322</t>
  </si>
  <si>
    <t>SCE04869995</t>
  </si>
  <si>
    <t>4376</t>
  </si>
  <si>
    <t>TIA</t>
  </si>
  <si>
    <t>201311191815262323</t>
  </si>
  <si>
    <t>SCE03667224</t>
  </si>
  <si>
    <t>SCEI1</t>
  </si>
  <si>
    <t>879</t>
  </si>
  <si>
    <t>XIAOLONG</t>
  </si>
  <si>
    <t>AHPT</t>
  </si>
  <si>
    <t>20131119</t>
  </si>
  <si>
    <t>201311191844042323</t>
  </si>
  <si>
    <t>SDGE05583427</t>
  </si>
  <si>
    <t>351</t>
  </si>
  <si>
    <t>FLAVIO</t>
  </si>
  <si>
    <t>AIN5</t>
  </si>
  <si>
    <t>201311191858332323</t>
  </si>
  <si>
    <t>SCE04279595</t>
  </si>
  <si>
    <t>5216</t>
  </si>
  <si>
    <t>BOBBY</t>
  </si>
  <si>
    <t>AIPT</t>
  </si>
  <si>
    <t>201311191901002323</t>
  </si>
  <si>
    <t>PGE05727263</t>
  </si>
  <si>
    <t>1191</t>
  </si>
  <si>
    <t>MELISSA</t>
  </si>
  <si>
    <t>AIEG</t>
  </si>
  <si>
    <t>201311191917152323</t>
  </si>
  <si>
    <t>PGE02115915</t>
  </si>
  <si>
    <t>3272</t>
  </si>
  <si>
    <t>201311191918572323</t>
  </si>
  <si>
    <t>SDGE06474691</t>
  </si>
  <si>
    <t>SDGEM0</t>
  </si>
  <si>
    <t>1343</t>
  </si>
  <si>
    <t>MARK</t>
  </si>
  <si>
    <t>AHZC</t>
  </si>
  <si>
    <t>201311191921212323</t>
  </si>
  <si>
    <t>PGE05716631</t>
  </si>
  <si>
    <t>880</t>
  </si>
  <si>
    <t>JENNIFER</t>
  </si>
  <si>
    <t>A88N</t>
  </si>
  <si>
    <t>201311191919092323</t>
  </si>
  <si>
    <t>SCE03798134</t>
  </si>
  <si>
    <t>2439</t>
  </si>
  <si>
    <t>DESI</t>
  </si>
  <si>
    <t>AGBF</t>
  </si>
  <si>
    <t>201311191933472323</t>
  </si>
  <si>
    <t>SCE05239678</t>
  </si>
  <si>
    <t>4155</t>
  </si>
  <si>
    <t>ROBERT</t>
  </si>
  <si>
    <t>AGSK</t>
  </si>
  <si>
    <t>201311191949522323</t>
  </si>
  <si>
    <t>PGE02252401</t>
  </si>
  <si>
    <t>1974</t>
  </si>
  <si>
    <t>MARIO</t>
  </si>
  <si>
    <t>201311192006392323</t>
  </si>
  <si>
    <t>SCE04181956</t>
  </si>
  <si>
    <t>3380</t>
  </si>
  <si>
    <t>PAUL</t>
  </si>
  <si>
    <t>AG8M</t>
  </si>
  <si>
    <t>201311192020052323</t>
  </si>
  <si>
    <t>SCE04931435</t>
  </si>
  <si>
    <t>140</t>
  </si>
  <si>
    <t>AI4E</t>
  </si>
  <si>
    <t>201311192021582323</t>
  </si>
  <si>
    <t>SCE06814242</t>
  </si>
  <si>
    <t>717</t>
  </si>
  <si>
    <t>AIWF</t>
  </si>
  <si>
    <t>201311192018232323</t>
  </si>
  <si>
    <t>SDGE03485851</t>
  </si>
  <si>
    <t>SDGEM1</t>
  </si>
  <si>
    <t>35</t>
  </si>
  <si>
    <t>AIF5</t>
  </si>
  <si>
    <t>201311192040012323</t>
  </si>
  <si>
    <t>SCE02770425</t>
  </si>
  <si>
    <t>2389</t>
  </si>
  <si>
    <t>BREANN</t>
  </si>
  <si>
    <t>AGM2</t>
  </si>
  <si>
    <t>201311192039322323</t>
  </si>
  <si>
    <t>PGE04440409</t>
  </si>
  <si>
    <t>2504</t>
  </si>
  <si>
    <t>TROY</t>
  </si>
  <si>
    <t>201311192052072323</t>
  </si>
  <si>
    <t>PGE02041326</t>
  </si>
  <si>
    <t>5</t>
  </si>
  <si>
    <t>AMANDA</t>
  </si>
  <si>
    <t>AH9T</t>
  </si>
  <si>
    <t>201311192057302323</t>
  </si>
  <si>
    <t>SCE03753881</t>
  </si>
  <si>
    <t>4046</t>
  </si>
  <si>
    <t>MAN</t>
  </si>
  <si>
    <t>AIXR</t>
  </si>
  <si>
    <t>201311192109182323</t>
  </si>
  <si>
    <t>PGE02349146</t>
  </si>
  <si>
    <t>2175</t>
  </si>
  <si>
    <t>AI9S</t>
  </si>
  <si>
    <t>201311192116512323</t>
  </si>
  <si>
    <t>SCE02931522</t>
  </si>
  <si>
    <t>QUE</t>
  </si>
  <si>
    <t>201311192118342323</t>
  </si>
  <si>
    <t>SCE04239986</t>
  </si>
  <si>
    <t>3312</t>
  </si>
  <si>
    <t>MARY</t>
  </si>
  <si>
    <t>AI8G</t>
  </si>
  <si>
    <t>201311192120072323</t>
  </si>
  <si>
    <t>PGE04274832</t>
  </si>
  <si>
    <t>705</t>
  </si>
  <si>
    <t>STEPHANIE</t>
  </si>
  <si>
    <t>201311192120512323</t>
  </si>
  <si>
    <t>SCE05433242</t>
  </si>
  <si>
    <t>1293</t>
  </si>
  <si>
    <t>AHIQ</t>
  </si>
  <si>
    <t>201311192118182323</t>
  </si>
  <si>
    <t>SCE06963700</t>
  </si>
  <si>
    <t>4516</t>
  </si>
  <si>
    <t>DENNIS</t>
  </si>
  <si>
    <t>201311192138172323</t>
  </si>
  <si>
    <t>PGE07215389</t>
  </si>
  <si>
    <t>3210</t>
  </si>
  <si>
    <t>CHARLES</t>
  </si>
  <si>
    <t>201311201838033324</t>
  </si>
  <si>
    <t>PGE00097902</t>
  </si>
  <si>
    <t>2128</t>
  </si>
  <si>
    <t>CLINT</t>
  </si>
  <si>
    <t>AHGL</t>
  </si>
  <si>
    <t>20131120</t>
  </si>
  <si>
    <t>201311201915173324</t>
  </si>
  <si>
    <t>SCE03680149</t>
  </si>
  <si>
    <t>3218</t>
  </si>
  <si>
    <t>PATRICIA</t>
  </si>
  <si>
    <t>201311201928283324</t>
  </si>
  <si>
    <t>SCE05538061</t>
  </si>
  <si>
    <t>402</t>
  </si>
  <si>
    <t>HENRY</t>
  </si>
  <si>
    <t>AHGS</t>
  </si>
  <si>
    <t>201311201936243324</t>
  </si>
  <si>
    <t>SCE00938023</t>
  </si>
  <si>
    <t>433</t>
  </si>
  <si>
    <t>CECILIA</t>
  </si>
  <si>
    <t>201311201942053324</t>
  </si>
  <si>
    <t>PGE07268756</t>
  </si>
  <si>
    <t>615</t>
  </si>
  <si>
    <t>BETH</t>
  </si>
  <si>
    <t>AG3A</t>
  </si>
  <si>
    <t>201311201954223324</t>
  </si>
  <si>
    <t>SCE06811432</t>
  </si>
  <si>
    <t>641</t>
  </si>
  <si>
    <t>ALEX</t>
  </si>
  <si>
    <t>AIR3</t>
  </si>
  <si>
    <t>201311202008473324</t>
  </si>
  <si>
    <t>SDGE06407829</t>
  </si>
  <si>
    <t>146</t>
  </si>
  <si>
    <t>BRANDON</t>
  </si>
  <si>
    <t>201311202012073324</t>
  </si>
  <si>
    <t>SCE07728917</t>
  </si>
  <si>
    <t>845</t>
  </si>
  <si>
    <t>LOURDES</t>
  </si>
  <si>
    <t>201311202018013324</t>
  </si>
  <si>
    <t>SDGE03447202</t>
  </si>
  <si>
    <t>SDGEI1</t>
  </si>
  <si>
    <t>28</t>
  </si>
  <si>
    <t>JUDITH</t>
  </si>
  <si>
    <t>AIBT</t>
  </si>
  <si>
    <t>201311202033443324</t>
  </si>
  <si>
    <t>PGE05737062</t>
  </si>
  <si>
    <t>853</t>
  </si>
  <si>
    <t>WAYNE</t>
  </si>
  <si>
    <t>201311202055403324</t>
  </si>
  <si>
    <t>SCE06615346</t>
  </si>
  <si>
    <t>1962</t>
  </si>
  <si>
    <t>CATHERINE</t>
  </si>
  <si>
    <t>AIF0</t>
  </si>
  <si>
    <t>201311202053443324</t>
  </si>
  <si>
    <t>PGE02711556</t>
  </si>
  <si>
    <t>2244</t>
  </si>
  <si>
    <t>SYLVIA</t>
  </si>
  <si>
    <t>201311202056433324</t>
  </si>
  <si>
    <t>SDGE03324879</t>
  </si>
  <si>
    <t>196</t>
  </si>
  <si>
    <t>MELVIN</t>
  </si>
  <si>
    <t>201311202107233324</t>
  </si>
  <si>
    <t>PGE00096759</t>
  </si>
  <si>
    <t>2301</t>
  </si>
  <si>
    <t>MARIA</t>
  </si>
  <si>
    <t>201311202113403324</t>
  </si>
  <si>
    <t>SCE04298890</t>
  </si>
  <si>
    <t>1533</t>
  </si>
  <si>
    <t>MAGDALENA</t>
  </si>
  <si>
    <t>201311211907444325</t>
  </si>
  <si>
    <t>PGE04220119</t>
  </si>
  <si>
    <t>1859</t>
  </si>
  <si>
    <t>LUCIA</t>
  </si>
  <si>
    <t>AIX6</t>
  </si>
  <si>
    <t>20131121</t>
  </si>
  <si>
    <t>201311211916204325</t>
  </si>
  <si>
    <t>SCE05978673</t>
  </si>
  <si>
    <t>1627</t>
  </si>
  <si>
    <t>CHRIS</t>
  </si>
  <si>
    <t>ABCK</t>
  </si>
  <si>
    <t>201311211920554325</t>
  </si>
  <si>
    <t>PGE00060054</t>
  </si>
  <si>
    <t>1443</t>
  </si>
  <si>
    <t>GREG</t>
  </si>
  <si>
    <t>AINR</t>
  </si>
  <si>
    <t>201311212008364325</t>
  </si>
  <si>
    <t>SDGE05534835</t>
  </si>
  <si>
    <t>23</t>
  </si>
  <si>
    <t>MATT</t>
  </si>
  <si>
    <t>AIGW</t>
  </si>
  <si>
    <t>201311212010234325</t>
  </si>
  <si>
    <t>PGE02296689</t>
  </si>
  <si>
    <t>2146</t>
  </si>
  <si>
    <t>SHEA</t>
  </si>
  <si>
    <t>201311212011494325</t>
  </si>
  <si>
    <t>PGE04521724</t>
  </si>
  <si>
    <t>448</t>
  </si>
  <si>
    <t>DERIK</t>
  </si>
  <si>
    <t>ACZ9</t>
  </si>
  <si>
    <t>201311212031564325</t>
  </si>
  <si>
    <t>PGE07173530</t>
  </si>
  <si>
    <t>1583</t>
  </si>
  <si>
    <t>DUSTIN</t>
  </si>
  <si>
    <t>AIYV</t>
  </si>
  <si>
    <t>201311212029044325</t>
  </si>
  <si>
    <t>SCE00562542</t>
  </si>
  <si>
    <t>255</t>
  </si>
  <si>
    <t>MIKE</t>
  </si>
  <si>
    <t>AIV2</t>
  </si>
  <si>
    <t>201311212054244325</t>
  </si>
  <si>
    <t>SCE03126369</t>
  </si>
  <si>
    <t>3960</t>
  </si>
  <si>
    <t>DOUG</t>
  </si>
  <si>
    <t>AIRA</t>
  </si>
  <si>
    <t>201311212059154325</t>
  </si>
  <si>
    <t>SCE06767479</t>
  </si>
  <si>
    <t>1458</t>
  </si>
  <si>
    <t>HITON</t>
  </si>
  <si>
    <t>201311221945465326</t>
  </si>
  <si>
    <t>SCE06725698</t>
  </si>
  <si>
    <t>774</t>
  </si>
  <si>
    <t>AIXA</t>
  </si>
  <si>
    <t>20131122</t>
  </si>
  <si>
    <t>201311221955545326</t>
  </si>
  <si>
    <t>PGE02266068</t>
  </si>
  <si>
    <t>1836</t>
  </si>
  <si>
    <t>JAMES</t>
  </si>
  <si>
    <t>AI6F</t>
  </si>
  <si>
    <t>201311222004375326</t>
  </si>
  <si>
    <t>SCE03726842</t>
  </si>
  <si>
    <t>3948</t>
  </si>
  <si>
    <t>JORGE</t>
  </si>
  <si>
    <t>AF8G</t>
  </si>
  <si>
    <t>201311222008265326</t>
  </si>
  <si>
    <t>PGE07122672</t>
  </si>
  <si>
    <t>1393</t>
  </si>
  <si>
    <t>SANDRA</t>
  </si>
  <si>
    <t>201311222018515326</t>
  </si>
  <si>
    <t>PGE06160556</t>
  </si>
  <si>
    <t>34</t>
  </si>
  <si>
    <t>SCOTT</t>
  </si>
  <si>
    <t>AIXS</t>
  </si>
  <si>
    <t>201311222032075326</t>
  </si>
  <si>
    <t>SCE06938634</t>
  </si>
  <si>
    <t>1246</t>
  </si>
  <si>
    <t>SUSAN</t>
  </si>
  <si>
    <t>201311222019375326</t>
  </si>
  <si>
    <t>PGE07086114</t>
  </si>
  <si>
    <t>74</t>
  </si>
  <si>
    <t>LUZ</t>
  </si>
  <si>
    <t>201311222032525326</t>
  </si>
  <si>
    <t>SCE06694043</t>
  </si>
  <si>
    <t>173</t>
  </si>
  <si>
    <t>YVETTE</t>
  </si>
  <si>
    <t>201311222046135326</t>
  </si>
  <si>
    <t>SCE07879251</t>
  </si>
  <si>
    <t>4052</t>
  </si>
  <si>
    <t>TERRY</t>
  </si>
  <si>
    <t>201311222052085326</t>
  </si>
  <si>
    <t>PGE02572373</t>
  </si>
  <si>
    <t>1945</t>
  </si>
  <si>
    <t>JACK</t>
  </si>
  <si>
    <t>201311230942396327</t>
  </si>
  <si>
    <t>PGE00954743</t>
  </si>
  <si>
    <t>1696</t>
  </si>
  <si>
    <t>KIM</t>
  </si>
  <si>
    <t>20131123</t>
  </si>
  <si>
    <t>201311231038096327</t>
  </si>
  <si>
    <t>PGE01045650</t>
  </si>
  <si>
    <t>1833</t>
  </si>
  <si>
    <t>OSWALD</t>
  </si>
  <si>
    <t>AIV6</t>
  </si>
  <si>
    <t>201311181830351322</t>
  </si>
  <si>
    <t>SCE06149755</t>
  </si>
  <si>
    <t>2720</t>
  </si>
  <si>
    <t>STEVEN</t>
  </si>
  <si>
    <t>AQ1</t>
  </si>
  <si>
    <t>201311231355546327</t>
  </si>
  <si>
    <t>PGE02282463</t>
  </si>
  <si>
    <t>270</t>
  </si>
  <si>
    <t>AGT5</t>
  </si>
  <si>
    <t>201311231409356327</t>
  </si>
  <si>
    <t>PGE06331338</t>
  </si>
  <si>
    <t>66</t>
  </si>
  <si>
    <t>SAM</t>
  </si>
  <si>
    <t>201311231441256327</t>
  </si>
  <si>
    <t>SCE02557779</t>
  </si>
  <si>
    <t>309</t>
  </si>
  <si>
    <t>HAPPINESS</t>
  </si>
  <si>
    <t>201311241234177328</t>
  </si>
  <si>
    <t>PGE07129092</t>
  </si>
  <si>
    <t>2666</t>
  </si>
  <si>
    <t>DANIEL</t>
  </si>
  <si>
    <t>20131124</t>
  </si>
  <si>
    <t>201311241341547328</t>
  </si>
  <si>
    <t>SCE06839390</t>
  </si>
  <si>
    <t>1888</t>
  </si>
  <si>
    <t>GILBERTO</t>
  </si>
  <si>
    <t>AIR7</t>
  </si>
  <si>
    <t>201311241354077328</t>
  </si>
  <si>
    <t>SCE00409164</t>
  </si>
  <si>
    <t>6500</t>
  </si>
  <si>
    <t>SANDER</t>
  </si>
  <si>
    <t>ADBE</t>
  </si>
  <si>
    <t>201311241414527328</t>
  </si>
  <si>
    <t>SCE04303791</t>
  </si>
  <si>
    <t>2914</t>
  </si>
  <si>
    <t>BARENA</t>
  </si>
  <si>
    <t>AIY1</t>
  </si>
  <si>
    <t>201311241423197328</t>
  </si>
  <si>
    <t>SCE00888130</t>
  </si>
  <si>
    <t>1892</t>
  </si>
  <si>
    <t>JAIME</t>
  </si>
  <si>
    <t>AIV8</t>
  </si>
  <si>
    <t>201311181817131322</t>
  </si>
  <si>
    <t>SCE05596867</t>
  </si>
  <si>
    <t>3885</t>
  </si>
  <si>
    <t>DD5</t>
  </si>
  <si>
    <t>201311241539587328</t>
  </si>
  <si>
    <t>SCE06213456</t>
  </si>
  <si>
    <t>3277</t>
  </si>
  <si>
    <t>ROBIN</t>
  </si>
  <si>
    <t>201311251846251329</t>
  </si>
  <si>
    <t>PGE04749991</t>
  </si>
  <si>
    <t>3684</t>
  </si>
  <si>
    <t>RENAE</t>
  </si>
  <si>
    <t>AISY</t>
  </si>
  <si>
    <t>20131125</t>
  </si>
  <si>
    <t>201311251925471329</t>
  </si>
  <si>
    <t>PGE06281841</t>
  </si>
  <si>
    <t>4985</t>
  </si>
  <si>
    <t>AGMC</t>
  </si>
  <si>
    <t>201311251944301329</t>
  </si>
  <si>
    <t>SCE00398751</t>
  </si>
  <si>
    <t>1493</t>
  </si>
  <si>
    <t>AHJM</t>
  </si>
  <si>
    <t>201311221932065326</t>
  </si>
  <si>
    <t>SCE00905669</t>
  </si>
  <si>
    <t>3</t>
  </si>
  <si>
    <t>AQ7</t>
  </si>
  <si>
    <t>201311251943161329</t>
  </si>
  <si>
    <t>PGE01304736</t>
  </si>
  <si>
    <t>943</t>
  </si>
  <si>
    <t>PRASANNA</t>
  </si>
  <si>
    <t>AI8V</t>
  </si>
  <si>
    <t>DD1</t>
  </si>
  <si>
    <t>201311251946071329</t>
  </si>
  <si>
    <t>SCE06846612</t>
  </si>
  <si>
    <t>249</t>
  </si>
  <si>
    <t>BRANDAN</t>
  </si>
  <si>
    <t>201311252022381329</t>
  </si>
  <si>
    <t>SCE06858932</t>
  </si>
  <si>
    <t>3177</t>
  </si>
  <si>
    <t>201311252024001329</t>
  </si>
  <si>
    <t>SCE07747439</t>
  </si>
  <si>
    <t>485</t>
  </si>
  <si>
    <t>CHRISTOPHER</t>
  </si>
  <si>
    <t>201311252024061329</t>
  </si>
  <si>
    <t>SCE04885202</t>
  </si>
  <si>
    <t>599</t>
  </si>
  <si>
    <t>CARLOS</t>
  </si>
  <si>
    <t>AIQY</t>
  </si>
  <si>
    <t>201311252026351329</t>
  </si>
  <si>
    <t>SCE06197597</t>
  </si>
  <si>
    <t>658</t>
  </si>
  <si>
    <t>AYAL</t>
  </si>
  <si>
    <t>AIVK</t>
  </si>
  <si>
    <t>201311252030221329</t>
  </si>
  <si>
    <t>PGE07360014</t>
  </si>
  <si>
    <t>3664</t>
  </si>
  <si>
    <t>KRISTIN</t>
  </si>
  <si>
    <t>201311252032091329</t>
  </si>
  <si>
    <t>SCE06575142</t>
  </si>
  <si>
    <t>2006</t>
  </si>
  <si>
    <t>WENDY</t>
  </si>
  <si>
    <t>AIS1</t>
  </si>
  <si>
    <t>201311252039421329</t>
  </si>
  <si>
    <t>SDGE03501403</t>
  </si>
  <si>
    <t>241</t>
  </si>
  <si>
    <t>CRAIG</t>
  </si>
  <si>
    <t>AEWV</t>
  </si>
  <si>
    <t>201311252038591329</t>
  </si>
  <si>
    <t>PGE02874749</t>
  </si>
  <si>
    <t>1800</t>
  </si>
  <si>
    <t>JUNIOR</t>
  </si>
  <si>
    <t>201311252036461329</t>
  </si>
  <si>
    <t>SCE00717590</t>
  </si>
  <si>
    <t>447</t>
  </si>
  <si>
    <t>201311252043451329</t>
  </si>
  <si>
    <t>SCE05960304</t>
  </si>
  <si>
    <t>1115</t>
  </si>
  <si>
    <t>MILTON</t>
  </si>
  <si>
    <t>201311252044241329</t>
  </si>
  <si>
    <t>PGE04887359</t>
  </si>
  <si>
    <t>6071</t>
  </si>
  <si>
    <t>JEFFREY</t>
  </si>
  <si>
    <t>AIDG</t>
  </si>
  <si>
    <t>201311252046501329</t>
  </si>
  <si>
    <t>PGE02372850</t>
  </si>
  <si>
    <t>1265</t>
  </si>
  <si>
    <t>AI0Q</t>
  </si>
  <si>
    <t>201311252118241329</t>
  </si>
  <si>
    <t>SCE04876389</t>
  </si>
  <si>
    <t>5866</t>
  </si>
  <si>
    <t>AIE8</t>
  </si>
  <si>
    <t>201311252121411329</t>
  </si>
  <si>
    <t>PGE01346700</t>
  </si>
  <si>
    <t>306</t>
  </si>
  <si>
    <t>AH4C</t>
  </si>
  <si>
    <t>201311252127101329</t>
  </si>
  <si>
    <t>PGE06043407</t>
  </si>
  <si>
    <t>2721</t>
  </si>
  <si>
    <t>ANGELA</t>
  </si>
  <si>
    <t>201311261920522330</t>
  </si>
  <si>
    <t>SCE04456753</t>
  </si>
  <si>
    <t>3411</t>
  </si>
  <si>
    <t>IVONNE</t>
  </si>
  <si>
    <t>AIZX</t>
  </si>
  <si>
    <t>20131126</t>
  </si>
  <si>
    <t>201311202036233324</t>
  </si>
  <si>
    <t>PGE02340296</t>
  </si>
  <si>
    <t>1205</t>
  </si>
  <si>
    <t>CHRISTA</t>
  </si>
  <si>
    <t>201311261955362330</t>
  </si>
  <si>
    <t>PGE00210156</t>
  </si>
  <si>
    <t>2295</t>
  </si>
  <si>
    <t>MARLENE</t>
  </si>
  <si>
    <t>201311262016592330</t>
  </si>
  <si>
    <t>SCE05959770</t>
  </si>
  <si>
    <t>846</t>
  </si>
  <si>
    <t>ANNE</t>
  </si>
  <si>
    <t>201311262016582330</t>
  </si>
  <si>
    <t>SCE00780259</t>
  </si>
  <si>
    <t>3915</t>
  </si>
  <si>
    <t>201311202008343324</t>
  </si>
  <si>
    <t>SCE07913512</t>
  </si>
  <si>
    <t>2450</t>
  </si>
  <si>
    <t>A1</t>
  </si>
  <si>
    <t>201311262046052330</t>
  </si>
  <si>
    <t>SCE05075089</t>
  </si>
  <si>
    <t>333</t>
  </si>
  <si>
    <t>KAYTI</t>
  </si>
  <si>
    <t>AIYC</t>
  </si>
  <si>
    <t>201311262049222330</t>
  </si>
  <si>
    <t>SCE03151334</t>
  </si>
  <si>
    <t>1315</t>
  </si>
  <si>
    <t>BEZONJ</t>
  </si>
  <si>
    <t>AITO</t>
  </si>
  <si>
    <t>201311271847483331</t>
  </si>
  <si>
    <t>PGE01251043</t>
  </si>
  <si>
    <t>1756</t>
  </si>
  <si>
    <t>KARIN</t>
  </si>
  <si>
    <t>20131127</t>
  </si>
  <si>
    <t>201311271906493331</t>
  </si>
  <si>
    <t>PGE04332201</t>
  </si>
  <si>
    <t>554</t>
  </si>
  <si>
    <t>MAYLA</t>
  </si>
  <si>
    <t>201311271929163331</t>
  </si>
  <si>
    <t>SCE02935399</t>
  </si>
  <si>
    <t>2433</t>
  </si>
  <si>
    <t>DENISE</t>
  </si>
  <si>
    <t>201311271932543331</t>
  </si>
  <si>
    <t>SCE05814973</t>
  </si>
  <si>
    <t>1478</t>
  </si>
  <si>
    <t>ONIA</t>
  </si>
  <si>
    <t>AFM0</t>
  </si>
  <si>
    <t>201311271941253331</t>
  </si>
  <si>
    <t>SCE07561808</t>
  </si>
  <si>
    <t>5490</t>
  </si>
  <si>
    <t>MARALI</t>
  </si>
  <si>
    <t>AIZR</t>
  </si>
  <si>
    <t>201311271946453331</t>
  </si>
  <si>
    <t>PGE07016332</t>
  </si>
  <si>
    <t>443</t>
  </si>
  <si>
    <t>JULIE</t>
  </si>
  <si>
    <t>201311271940103331</t>
  </si>
  <si>
    <t>SCE04136463</t>
  </si>
  <si>
    <t>4475</t>
  </si>
  <si>
    <t>MAYRA</t>
  </si>
  <si>
    <t>ABL5</t>
  </si>
  <si>
    <t>201311272009083331</t>
  </si>
  <si>
    <t>SCE06699349</t>
  </si>
  <si>
    <t>4710</t>
  </si>
  <si>
    <t>CONRAD</t>
  </si>
  <si>
    <t>AGMW</t>
  </si>
  <si>
    <t>201311272009453331</t>
  </si>
  <si>
    <t>SCE05078040</t>
  </si>
  <si>
    <t>SCEM1</t>
  </si>
  <si>
    <t>474</t>
  </si>
  <si>
    <t>ELIZABETH</t>
  </si>
  <si>
    <t>AHZM</t>
  </si>
  <si>
    <t>201311272014003331</t>
  </si>
  <si>
    <t>SCE00290249</t>
  </si>
  <si>
    <t>861</t>
  </si>
  <si>
    <t>ELLEN</t>
  </si>
  <si>
    <t>201311272014523331</t>
  </si>
  <si>
    <t>SCE02786096</t>
  </si>
  <si>
    <t>3582</t>
  </si>
  <si>
    <t>IVAN</t>
  </si>
  <si>
    <t>AIYI</t>
  </si>
  <si>
    <t>201311272034073331</t>
  </si>
  <si>
    <t>SCE03768700</t>
  </si>
  <si>
    <t>3693</t>
  </si>
  <si>
    <t>RANDY</t>
  </si>
  <si>
    <t>201311272033173331</t>
  </si>
  <si>
    <t>SCE05721134</t>
  </si>
  <si>
    <t>1695</t>
  </si>
  <si>
    <t>ROSA LEE</t>
  </si>
  <si>
    <t>201311272057443331</t>
  </si>
  <si>
    <t>SCE06592223</t>
  </si>
  <si>
    <t>72</t>
  </si>
  <si>
    <t>NATHAN</t>
  </si>
  <si>
    <t>201311272100273331</t>
  </si>
  <si>
    <t>SCE03170341</t>
  </si>
  <si>
    <t>1060</t>
  </si>
  <si>
    <t>KARAN</t>
  </si>
  <si>
    <t>201311272101523331</t>
  </si>
  <si>
    <t>SDGE03423007</t>
  </si>
  <si>
    <t>547</t>
  </si>
  <si>
    <t>ERNESTO</t>
  </si>
  <si>
    <t>201311272116293331</t>
  </si>
  <si>
    <t>PGE02487904</t>
  </si>
  <si>
    <t>2015</t>
  </si>
  <si>
    <t>LINA</t>
  </si>
  <si>
    <t>201311272125493331</t>
  </si>
  <si>
    <t>SCE00870099</t>
  </si>
  <si>
    <t>783</t>
  </si>
  <si>
    <t>AHHM</t>
  </si>
  <si>
    <t>201311272121313331</t>
  </si>
  <si>
    <t>PGE04287973</t>
  </si>
  <si>
    <t>1658</t>
  </si>
  <si>
    <t>DOREEN</t>
  </si>
  <si>
    <t>201311300946396334</t>
  </si>
  <si>
    <t>PGE04482190</t>
  </si>
  <si>
    <t>1089</t>
  </si>
  <si>
    <t>AIW9</t>
  </si>
  <si>
    <t>20131130</t>
  </si>
  <si>
    <t>201311301138116334</t>
  </si>
  <si>
    <t>SCE05224532</t>
  </si>
  <si>
    <t>5790</t>
  </si>
  <si>
    <t>JANET</t>
  </si>
  <si>
    <t>AIXG</t>
  </si>
  <si>
    <t>201311271843003331</t>
  </si>
  <si>
    <t>SDGE00737791</t>
  </si>
  <si>
    <t>2100</t>
  </si>
  <si>
    <t>CASTEINE</t>
  </si>
  <si>
    <t>D4</t>
  </si>
  <si>
    <t>201311301353046334</t>
  </si>
  <si>
    <t>PGE04771927</t>
  </si>
  <si>
    <t>2232</t>
  </si>
  <si>
    <t>EZRAH</t>
  </si>
  <si>
    <t>201311271919423331</t>
  </si>
  <si>
    <t>SCE04319332</t>
  </si>
  <si>
    <t>3527</t>
  </si>
  <si>
    <t>JESSICA</t>
  </si>
  <si>
    <t>201311301543386334</t>
  </si>
  <si>
    <t>SCE05269659</t>
  </si>
  <si>
    <t>319</t>
  </si>
  <si>
    <t>HEATHER</t>
  </si>
  <si>
    <t>201311301558496334</t>
  </si>
  <si>
    <t>PGE01518891</t>
  </si>
  <si>
    <t>1614</t>
  </si>
  <si>
    <t>MEELY</t>
  </si>
  <si>
    <t>201311301636026334</t>
  </si>
  <si>
    <t>SCE06613802</t>
  </si>
  <si>
    <t>2918</t>
  </si>
  <si>
    <t>RACHEL</t>
  </si>
  <si>
    <t>201312011126327335</t>
  </si>
  <si>
    <t>SCE03880665</t>
  </si>
  <si>
    <t>5149</t>
  </si>
  <si>
    <t>JONATHAN</t>
  </si>
  <si>
    <t>AIXE</t>
  </si>
  <si>
    <t>20131201</t>
  </si>
  <si>
    <t>201312011330377335</t>
  </si>
  <si>
    <t>SCE02312981</t>
  </si>
  <si>
    <t>4176</t>
  </si>
  <si>
    <t>JULIA</t>
  </si>
  <si>
    <t>201312011432137335</t>
  </si>
  <si>
    <t>SCE07583243</t>
  </si>
  <si>
    <t>2199</t>
  </si>
  <si>
    <t>201312011620587335</t>
  </si>
  <si>
    <t>SCE03133858</t>
  </si>
  <si>
    <t>2011</t>
  </si>
  <si>
    <t>AMIR</t>
  </si>
  <si>
    <t>201312021819291336</t>
  </si>
  <si>
    <t>SCE07404446</t>
  </si>
  <si>
    <t>AIZN</t>
  </si>
  <si>
    <t>20131202</t>
  </si>
  <si>
    <t>201312022011531336</t>
  </si>
  <si>
    <t>SCE05817293</t>
  </si>
  <si>
    <t>1325</t>
  </si>
  <si>
    <t>ERIK</t>
  </si>
  <si>
    <t>201312022019551336</t>
  </si>
  <si>
    <t>SCE05643701</t>
  </si>
  <si>
    <t>4430</t>
  </si>
  <si>
    <t>201312022034531336</t>
  </si>
  <si>
    <t>PGE02565661</t>
  </si>
  <si>
    <t>1069</t>
  </si>
  <si>
    <t>JUSTIN</t>
  </si>
  <si>
    <t>201312022049481336</t>
  </si>
  <si>
    <t>PGE02501576</t>
  </si>
  <si>
    <t>3173</t>
  </si>
  <si>
    <t>KAITLN</t>
  </si>
  <si>
    <t>201312022109211336</t>
  </si>
  <si>
    <t>PGE02183504</t>
  </si>
  <si>
    <t>758</t>
  </si>
  <si>
    <t>VICTOR</t>
  </si>
  <si>
    <t>201312022113231336</t>
  </si>
  <si>
    <t>SCE02558048</t>
  </si>
  <si>
    <t>3813</t>
  </si>
  <si>
    <t>LISA</t>
  </si>
  <si>
    <t>201312022137181336</t>
  </si>
  <si>
    <t>SCE06017347</t>
  </si>
  <si>
    <t>289</t>
  </si>
  <si>
    <t>FRANK</t>
  </si>
  <si>
    <t>ABNO</t>
  </si>
  <si>
    <t>201312022146031336</t>
  </si>
  <si>
    <t>PGE01642806</t>
  </si>
  <si>
    <t>2077</t>
  </si>
  <si>
    <t>REBECCA</t>
  </si>
  <si>
    <t>201312031858392337</t>
  </si>
  <si>
    <t>SCE04914983</t>
  </si>
  <si>
    <t>940</t>
  </si>
  <si>
    <t>LIZ</t>
  </si>
  <si>
    <t>AI8J</t>
  </si>
  <si>
    <t>20131203</t>
  </si>
  <si>
    <t>201312031916332337</t>
  </si>
  <si>
    <t>SCE05445018</t>
  </si>
  <si>
    <t>1678</t>
  </si>
  <si>
    <t>JUANITA</t>
  </si>
  <si>
    <t>201312031953562337</t>
  </si>
  <si>
    <t>SCE05151110</t>
  </si>
  <si>
    <t>201312031957242337</t>
  </si>
  <si>
    <t>PGE05761853</t>
  </si>
  <si>
    <t>3035</t>
  </si>
  <si>
    <t>MAGAN</t>
  </si>
  <si>
    <t>201312032000062337</t>
  </si>
  <si>
    <t>SCE05636029</t>
  </si>
  <si>
    <t>6591</t>
  </si>
  <si>
    <t>GINGER</t>
  </si>
  <si>
    <t>201312022044021336</t>
  </si>
  <si>
    <t>PGE00963078</t>
  </si>
  <si>
    <t>4244</t>
  </si>
  <si>
    <t>TAMMY</t>
  </si>
  <si>
    <t>D6SPEC</t>
  </si>
  <si>
    <t>201312032015452337</t>
  </si>
  <si>
    <t>PGE01154123</t>
  </si>
  <si>
    <t>504</t>
  </si>
  <si>
    <t>MARIELENA</t>
  </si>
  <si>
    <t>201312032037432337</t>
  </si>
  <si>
    <t>PGE04627587</t>
  </si>
  <si>
    <t>1033</t>
  </si>
  <si>
    <t>DAVID</t>
  </si>
  <si>
    <t>201312032044422337</t>
  </si>
  <si>
    <t>PGE06229314</t>
  </si>
  <si>
    <t>1868</t>
  </si>
  <si>
    <t>201312041926373338</t>
  </si>
  <si>
    <t>SCE06160078</t>
  </si>
  <si>
    <t>6385</t>
  </si>
  <si>
    <t>OSCAR</t>
  </si>
  <si>
    <t>20131204</t>
  </si>
  <si>
    <t>201312041932413338</t>
  </si>
  <si>
    <t>SCE00672965</t>
  </si>
  <si>
    <t>437</t>
  </si>
  <si>
    <t>INEZ</t>
  </si>
  <si>
    <t>201312042008513338</t>
  </si>
  <si>
    <t>SDGE05542460</t>
  </si>
  <si>
    <t>90</t>
  </si>
  <si>
    <t>TYLOR</t>
  </si>
  <si>
    <t>201312042020103338</t>
  </si>
  <si>
    <t>PGE01437752</t>
  </si>
  <si>
    <t>1747</t>
  </si>
  <si>
    <t>SILLEH</t>
  </si>
  <si>
    <t>201312051914374339</t>
  </si>
  <si>
    <t>SCE01754687</t>
  </si>
  <si>
    <t>OWEN</t>
  </si>
  <si>
    <t>20131205</t>
  </si>
  <si>
    <t>201312052017574339</t>
  </si>
  <si>
    <t>PGE07078294</t>
  </si>
  <si>
    <t>3668</t>
  </si>
  <si>
    <t>KAREN</t>
  </si>
  <si>
    <t>201312061926395340</t>
  </si>
  <si>
    <t>PGE03937877</t>
  </si>
  <si>
    <t>LAURA</t>
  </si>
  <si>
    <t>20131206</t>
  </si>
  <si>
    <t>201312062004025340</t>
  </si>
  <si>
    <t>SDGE03414197</t>
  </si>
  <si>
    <t>967</t>
  </si>
  <si>
    <t>BARBARA</t>
  </si>
  <si>
    <t>201312062115035340</t>
  </si>
  <si>
    <t>PGE02546127</t>
  </si>
  <si>
    <t>520</t>
  </si>
  <si>
    <t>KEN</t>
  </si>
  <si>
    <t>201312071025246341</t>
  </si>
  <si>
    <t>PGE06403398</t>
  </si>
  <si>
    <t>970</t>
  </si>
  <si>
    <t>JW</t>
  </si>
  <si>
    <t>AJ0D</t>
  </si>
  <si>
    <t>20131207</t>
  </si>
  <si>
    <t>201312071041396341</t>
  </si>
  <si>
    <t>SCE00014471</t>
  </si>
  <si>
    <t>1822</t>
  </si>
  <si>
    <t>CYLER</t>
  </si>
  <si>
    <t>201312071046486341</t>
  </si>
  <si>
    <t>PGE05331785</t>
  </si>
  <si>
    <t>RANJANA</t>
  </si>
  <si>
    <t>AIGE</t>
  </si>
  <si>
    <t>201312021958331336</t>
  </si>
  <si>
    <t>PGE04721411</t>
  </si>
  <si>
    <t>268</t>
  </si>
  <si>
    <t>KIRK</t>
  </si>
  <si>
    <t>201312071551246341</t>
  </si>
  <si>
    <t>PGE07329816</t>
  </si>
  <si>
    <t>44</t>
  </si>
  <si>
    <t>JOE</t>
  </si>
  <si>
    <t>201312081541307342</t>
  </si>
  <si>
    <t>PGE04706046</t>
  </si>
  <si>
    <t>718</t>
  </si>
  <si>
    <t>ELIAS</t>
  </si>
  <si>
    <t>AJ09</t>
  </si>
  <si>
    <t>20131208</t>
  </si>
  <si>
    <t>201312091819571343</t>
  </si>
  <si>
    <t>SCE00937339</t>
  </si>
  <si>
    <t>668</t>
  </si>
  <si>
    <t>JACOB</t>
  </si>
  <si>
    <t>20131209</t>
  </si>
  <si>
    <t>201312091857191343</t>
  </si>
  <si>
    <t>PGE04817777</t>
  </si>
  <si>
    <t>2608</t>
  </si>
  <si>
    <t>SUSIE</t>
  </si>
  <si>
    <t>AIY4</t>
  </si>
  <si>
    <t>201312091924231343</t>
  </si>
  <si>
    <t>SCE00787662</t>
  </si>
  <si>
    <t>473</t>
  </si>
  <si>
    <t>ROMEO</t>
  </si>
  <si>
    <t>201312091954421343</t>
  </si>
  <si>
    <t>PGE04303526</t>
  </si>
  <si>
    <t>1039</t>
  </si>
  <si>
    <t>RAQUEL</t>
  </si>
  <si>
    <t>AIGV</t>
  </si>
  <si>
    <t>201312092000371343</t>
  </si>
  <si>
    <t>PGE02434465</t>
  </si>
  <si>
    <t>83</t>
  </si>
  <si>
    <t>ANN</t>
  </si>
  <si>
    <t>201312091957001343</t>
  </si>
  <si>
    <t>PGE02567813</t>
  </si>
  <si>
    <t>108</t>
  </si>
  <si>
    <t>NADINA</t>
  </si>
  <si>
    <t>201312091959241343</t>
  </si>
  <si>
    <t>SCE00611701</t>
  </si>
  <si>
    <t>469</t>
  </si>
  <si>
    <t>201312092019091343</t>
  </si>
  <si>
    <t>PGE00019514</t>
  </si>
  <si>
    <t>467</t>
  </si>
  <si>
    <t>AEX7</t>
  </si>
  <si>
    <t>201312092046101343</t>
  </si>
  <si>
    <t>SCE05296611</t>
  </si>
  <si>
    <t>316</t>
  </si>
  <si>
    <t>201312092105491343</t>
  </si>
  <si>
    <t>SCE03170837</t>
  </si>
  <si>
    <t>98</t>
  </si>
  <si>
    <t>CHRISTINA M</t>
  </si>
  <si>
    <t>201312092122581343</t>
  </si>
  <si>
    <t>PGE02638073</t>
  </si>
  <si>
    <t>713</t>
  </si>
  <si>
    <t>201312092141541343</t>
  </si>
  <si>
    <t>SDGE07491380</t>
  </si>
  <si>
    <t>134</t>
  </si>
  <si>
    <t>BILL</t>
  </si>
  <si>
    <t>201312101832182344</t>
  </si>
  <si>
    <t>SCE00610193</t>
  </si>
  <si>
    <t>645</t>
  </si>
  <si>
    <t>JUDY</t>
  </si>
  <si>
    <t>20131210</t>
  </si>
  <si>
    <t>201312101833292344</t>
  </si>
  <si>
    <t>SCE06606391</t>
  </si>
  <si>
    <t>2007</t>
  </si>
  <si>
    <t>AITH</t>
  </si>
  <si>
    <t>201312101839192344</t>
  </si>
  <si>
    <t>SDGE03489211</t>
  </si>
  <si>
    <t>234</t>
  </si>
  <si>
    <t>201312101842182344</t>
  </si>
  <si>
    <t>SCE05664630</t>
  </si>
  <si>
    <t>1367</t>
  </si>
  <si>
    <t>HERB</t>
  </si>
  <si>
    <t>AIYL</t>
  </si>
  <si>
    <t>201312101842502344</t>
  </si>
  <si>
    <t>SDGE03313427</t>
  </si>
  <si>
    <t>238</t>
  </si>
  <si>
    <t>ANITA</t>
  </si>
  <si>
    <t>201312101930122344</t>
  </si>
  <si>
    <t>SCE04410079</t>
  </si>
  <si>
    <t>ROSEMARY</t>
  </si>
  <si>
    <t>201312101942292344</t>
  </si>
  <si>
    <t>PGE02143891</t>
  </si>
  <si>
    <t>1178</t>
  </si>
  <si>
    <t>RAY</t>
  </si>
  <si>
    <t>201312102007102344</t>
  </si>
  <si>
    <t>PGE01823327</t>
  </si>
  <si>
    <t>792</t>
  </si>
  <si>
    <t>PHOEBE</t>
  </si>
  <si>
    <t>201312102101352344</t>
  </si>
  <si>
    <t>SCE00478812</t>
  </si>
  <si>
    <t>2804</t>
  </si>
  <si>
    <t>MAURICE</t>
  </si>
  <si>
    <t>201312102110262344</t>
  </si>
  <si>
    <t>SCE05919571</t>
  </si>
  <si>
    <t>1337</t>
  </si>
  <si>
    <t>CHRELEENE</t>
  </si>
  <si>
    <t>201312102111172344</t>
  </si>
  <si>
    <t>PGE03926984</t>
  </si>
  <si>
    <t>296</t>
  </si>
  <si>
    <t>201312111838563345</t>
  </si>
  <si>
    <t>SCE06221016</t>
  </si>
  <si>
    <t>AISQ</t>
  </si>
  <si>
    <t>20131211</t>
  </si>
  <si>
    <t>201312111841193345</t>
  </si>
  <si>
    <t>SCE05780172</t>
  </si>
  <si>
    <t>2239</t>
  </si>
  <si>
    <t>AIUF</t>
  </si>
  <si>
    <t>201312111846243345</t>
  </si>
  <si>
    <t>PGE01783869</t>
  </si>
  <si>
    <t>1568</t>
  </si>
  <si>
    <t>AIWQ</t>
  </si>
  <si>
    <t>201312111839543345</t>
  </si>
  <si>
    <t>PGE04723854</t>
  </si>
  <si>
    <t>1505</t>
  </si>
  <si>
    <t>JASON</t>
  </si>
  <si>
    <t>A0S1</t>
  </si>
  <si>
    <t>201312111853063345</t>
  </si>
  <si>
    <t>PGE02414988</t>
  </si>
  <si>
    <t>1863</t>
  </si>
  <si>
    <t>HANNAH</t>
  </si>
  <si>
    <t>AG7G</t>
  </si>
  <si>
    <t>201312111915023345</t>
  </si>
  <si>
    <t>SDGE03361549</t>
  </si>
  <si>
    <t>10</t>
  </si>
  <si>
    <t>AJ0B</t>
  </si>
  <si>
    <t>201312111909403345</t>
  </si>
  <si>
    <t>SDGE03362712</t>
  </si>
  <si>
    <t>722</t>
  </si>
  <si>
    <t>VIRGINIA</t>
  </si>
  <si>
    <t>201312111920263345</t>
  </si>
  <si>
    <t>PGE06381719</t>
  </si>
  <si>
    <t>595</t>
  </si>
  <si>
    <t>201312111919283345</t>
  </si>
  <si>
    <t>PGE04742759</t>
  </si>
  <si>
    <t>1846</t>
  </si>
  <si>
    <t>201312052043254339</t>
  </si>
  <si>
    <t>PGE05749900</t>
  </si>
  <si>
    <t>1389</t>
  </si>
  <si>
    <t>A2</t>
  </si>
  <si>
    <t>201312111951433345</t>
  </si>
  <si>
    <t>PGE02460225</t>
  </si>
  <si>
    <t>1035</t>
  </si>
  <si>
    <t>ERIN</t>
  </si>
  <si>
    <t>201312111953103345</t>
  </si>
  <si>
    <t>SCE06230643</t>
  </si>
  <si>
    <t>251</t>
  </si>
  <si>
    <t>201312112016533345</t>
  </si>
  <si>
    <t>PGE02376341</t>
  </si>
  <si>
    <t>462</t>
  </si>
  <si>
    <t>CHERIE</t>
  </si>
  <si>
    <t>AJ08</t>
  </si>
  <si>
    <t>201312112019053345</t>
  </si>
  <si>
    <t>PGE07414413</t>
  </si>
  <si>
    <t>102</t>
  </si>
  <si>
    <t>CHRISTIAN</t>
  </si>
  <si>
    <t>201312112027153345</t>
  </si>
  <si>
    <t>SCE03039015</t>
  </si>
  <si>
    <t>2928</t>
  </si>
  <si>
    <t>SEAN</t>
  </si>
  <si>
    <t>AIWO</t>
  </si>
  <si>
    <t>201312112028143345</t>
  </si>
  <si>
    <t>SCE00457423</t>
  </si>
  <si>
    <t>ANTHONY</t>
  </si>
  <si>
    <t>201312112033313345</t>
  </si>
  <si>
    <t>PGE00242604</t>
  </si>
  <si>
    <t>534</t>
  </si>
  <si>
    <t>EVANGELINE</t>
  </si>
  <si>
    <t>201312112108473345</t>
  </si>
  <si>
    <t>PGE02764445</t>
  </si>
  <si>
    <t>154</t>
  </si>
  <si>
    <t>LAY</t>
  </si>
  <si>
    <t>201312112123453345</t>
  </si>
  <si>
    <t>SCE05059334</t>
  </si>
  <si>
    <t>22</t>
  </si>
  <si>
    <t>PABLO</t>
  </si>
  <si>
    <t>201312112119533345</t>
  </si>
  <si>
    <t>SCE06568969</t>
  </si>
  <si>
    <t>2756</t>
  </si>
  <si>
    <t>201312112127473345</t>
  </si>
  <si>
    <t>SCE07657595</t>
  </si>
  <si>
    <t>3235</t>
  </si>
  <si>
    <t>ROBYN</t>
  </si>
  <si>
    <t>201312121846394346</t>
  </si>
  <si>
    <t>PGE02472686</t>
  </si>
  <si>
    <t>1356</t>
  </si>
  <si>
    <t>BARBERA</t>
  </si>
  <si>
    <t>20131212</t>
  </si>
  <si>
    <t>201312121911044346</t>
  </si>
  <si>
    <t>SCE05453275</t>
  </si>
  <si>
    <t>2060</t>
  </si>
  <si>
    <t>VALTA</t>
  </si>
  <si>
    <t>201312121937214346</t>
  </si>
  <si>
    <t>PGE01364420</t>
  </si>
  <si>
    <t>1046</t>
  </si>
  <si>
    <t>YU</t>
  </si>
  <si>
    <t>201312121945084346</t>
  </si>
  <si>
    <t>SDGE05559862</t>
  </si>
  <si>
    <t>177</t>
  </si>
  <si>
    <t>NICHOLAS</t>
  </si>
  <si>
    <t>201312121955114346</t>
  </si>
  <si>
    <t>PGE01609504</t>
  </si>
  <si>
    <t>906</t>
  </si>
  <si>
    <t>201312122020044346</t>
  </si>
  <si>
    <t>SDGE05563866</t>
  </si>
  <si>
    <t>161</t>
  </si>
  <si>
    <t>JIM</t>
  </si>
  <si>
    <t>AJ0O</t>
  </si>
  <si>
    <t>201312122035244346</t>
  </si>
  <si>
    <t>SCE06190205</t>
  </si>
  <si>
    <t>819</t>
  </si>
  <si>
    <t>CHALEE</t>
  </si>
  <si>
    <t>AIUV</t>
  </si>
  <si>
    <t>201312122040444346</t>
  </si>
  <si>
    <t>PGE04092268</t>
  </si>
  <si>
    <t>851</t>
  </si>
  <si>
    <t>201312122051574346</t>
  </si>
  <si>
    <t>PGE02883219</t>
  </si>
  <si>
    <t>1872</t>
  </si>
  <si>
    <t>201312122047364346</t>
  </si>
  <si>
    <t>PGE01665045</t>
  </si>
  <si>
    <t>2306</t>
  </si>
  <si>
    <t>BENJAMIN</t>
  </si>
  <si>
    <t>201312122054334346</t>
  </si>
  <si>
    <t>PGE00046342</t>
  </si>
  <si>
    <t>569</t>
  </si>
  <si>
    <t>GREGORIO</t>
  </si>
  <si>
    <t>AI5V</t>
  </si>
  <si>
    <t>201312122102044346</t>
  </si>
  <si>
    <t>SCE07750825</t>
  </si>
  <si>
    <t>235</t>
  </si>
  <si>
    <t>JOYCE</t>
  </si>
  <si>
    <t>201312122134574346</t>
  </si>
  <si>
    <t>PGE02048465</t>
  </si>
  <si>
    <t>DONNA</t>
  </si>
  <si>
    <t>201312122140234346</t>
  </si>
  <si>
    <t>SCE04894491</t>
  </si>
  <si>
    <t>1234</t>
  </si>
  <si>
    <t>KATY</t>
  </si>
  <si>
    <t>201312131828295347</t>
  </si>
  <si>
    <t>PGE07023795</t>
  </si>
  <si>
    <t>487</t>
  </si>
  <si>
    <t>SHANNON</t>
  </si>
  <si>
    <t>20131213</t>
  </si>
  <si>
    <t>201312131822155347</t>
  </si>
  <si>
    <t>SCE05715698</t>
  </si>
  <si>
    <t>VICTORIA</t>
  </si>
  <si>
    <t>201312131846215347</t>
  </si>
  <si>
    <t>SDGE05612730</t>
  </si>
  <si>
    <t>376</t>
  </si>
  <si>
    <t>TONY</t>
  </si>
  <si>
    <t>201312131909025347</t>
  </si>
  <si>
    <t>SCE04865683</t>
  </si>
  <si>
    <t>280</t>
  </si>
  <si>
    <t>BETHANY</t>
  </si>
  <si>
    <t>AIUK</t>
  </si>
  <si>
    <t>201312131939565347</t>
  </si>
  <si>
    <t>SCE05971933</t>
  </si>
  <si>
    <t>89</t>
  </si>
  <si>
    <t>201312132014495347</t>
  </si>
  <si>
    <t>PGE00239149</t>
  </si>
  <si>
    <t>ANDREW</t>
  </si>
  <si>
    <t>201312132021095347</t>
  </si>
  <si>
    <t>SCE03777943</t>
  </si>
  <si>
    <t>2030</t>
  </si>
  <si>
    <t>JOHNNY</t>
  </si>
  <si>
    <t>AJ0G</t>
  </si>
  <si>
    <t>201312161704241350</t>
  </si>
  <si>
    <t>PGE02585204</t>
  </si>
  <si>
    <t>CYNTHIA</t>
  </si>
  <si>
    <t>AIUE</t>
  </si>
  <si>
    <t>20131216</t>
  </si>
  <si>
    <t>201312161814351350</t>
  </si>
  <si>
    <t>SCE05436424</t>
  </si>
  <si>
    <t>4493</t>
  </si>
  <si>
    <t>AIWW</t>
  </si>
  <si>
    <t>201312161847141350</t>
  </si>
  <si>
    <t>PGE00246349</t>
  </si>
  <si>
    <t>597</t>
  </si>
  <si>
    <t>MARCOS</t>
  </si>
  <si>
    <t>AIR0</t>
  </si>
  <si>
    <t>201312161854211350</t>
  </si>
  <si>
    <t>PGE01692429</t>
  </si>
  <si>
    <t>2139</t>
  </si>
  <si>
    <t>TRACY</t>
  </si>
  <si>
    <t>201312161905021350</t>
  </si>
  <si>
    <t>PGE01147051</t>
  </si>
  <si>
    <t>1701</t>
  </si>
  <si>
    <t>GERMAN</t>
  </si>
  <si>
    <t>201312161912491350</t>
  </si>
  <si>
    <t>SDGE03323371</t>
  </si>
  <si>
    <t>217</t>
  </si>
  <si>
    <t>AIV1</t>
  </si>
  <si>
    <t>201312161925051350</t>
  </si>
  <si>
    <t>SCE07635448</t>
  </si>
  <si>
    <t>6048</t>
  </si>
  <si>
    <t>201312161933421350</t>
  </si>
  <si>
    <t>PGE02284599</t>
  </si>
  <si>
    <t>27</t>
  </si>
  <si>
    <t>201312162000421350</t>
  </si>
  <si>
    <t>SCE06184509</t>
  </si>
  <si>
    <t>858</t>
  </si>
  <si>
    <t>SIMONE</t>
  </si>
  <si>
    <t>AI9C</t>
  </si>
  <si>
    <t>201312162011171350</t>
  </si>
  <si>
    <t>PGE02791028</t>
  </si>
  <si>
    <t>476</t>
  </si>
  <si>
    <t>BRANDY</t>
  </si>
  <si>
    <t>201312162047451350</t>
  </si>
  <si>
    <t>PGE04433458</t>
  </si>
  <si>
    <t>752</t>
  </si>
  <si>
    <t>BRETT</t>
  </si>
  <si>
    <t>AHM5</t>
  </si>
  <si>
    <t>201312171807282351</t>
  </si>
  <si>
    <t>SCE03176016</t>
  </si>
  <si>
    <t>SARA</t>
  </si>
  <si>
    <t>20131217</t>
  </si>
  <si>
    <t>201312171808542351</t>
  </si>
  <si>
    <t>SDGE03369362</t>
  </si>
  <si>
    <t>PAMELA</t>
  </si>
  <si>
    <t>AICX</t>
  </si>
  <si>
    <t>201312171812042351</t>
  </si>
  <si>
    <t>SCE00734789</t>
  </si>
  <si>
    <t>201312171815152351</t>
  </si>
  <si>
    <t>PGE07047848</t>
  </si>
  <si>
    <t>772</t>
  </si>
  <si>
    <t>AISW</t>
  </si>
  <si>
    <t>201311221912565326</t>
  </si>
  <si>
    <t>SCE04286439</t>
  </si>
  <si>
    <t>869</t>
  </si>
  <si>
    <t>STAR</t>
  </si>
  <si>
    <t>A4_C</t>
  </si>
  <si>
    <t>201312171845242351</t>
  </si>
  <si>
    <t>SCE05242846</t>
  </si>
  <si>
    <t>TRIN</t>
  </si>
  <si>
    <t>AI3V</t>
  </si>
  <si>
    <t>201312171844372351</t>
  </si>
  <si>
    <t>SCE03101556</t>
  </si>
  <si>
    <t>201312171916532351</t>
  </si>
  <si>
    <t>SCE07431086</t>
  </si>
  <si>
    <t>EILEEN</t>
  </si>
  <si>
    <t>AJ0V</t>
  </si>
  <si>
    <t>201312171923382351</t>
  </si>
  <si>
    <t>SCE04240602</t>
  </si>
  <si>
    <t>KAYLIN</t>
  </si>
  <si>
    <t>201312171924502351</t>
  </si>
  <si>
    <t>SCE00786752</t>
  </si>
  <si>
    <t>NAOMY</t>
  </si>
  <si>
    <t>201312171935032351</t>
  </si>
  <si>
    <t>PGE01109361</t>
  </si>
  <si>
    <t>SUNG</t>
  </si>
  <si>
    <t>201312171935422351</t>
  </si>
  <si>
    <t>SCE06654995</t>
  </si>
  <si>
    <t>ALEXIS</t>
  </si>
  <si>
    <t>201312171934332351</t>
  </si>
  <si>
    <t>SCE05109479</t>
  </si>
  <si>
    <t>CELESTE</t>
  </si>
  <si>
    <t>201312171942272351</t>
  </si>
  <si>
    <t>PGE07245084</t>
  </si>
  <si>
    <t>3004</t>
  </si>
  <si>
    <t>VIVRIA</t>
  </si>
  <si>
    <t>AJ12</t>
  </si>
  <si>
    <t>201312171957302351</t>
  </si>
  <si>
    <t>PGE02447029</t>
  </si>
  <si>
    <t>LACY</t>
  </si>
  <si>
    <t>AINW</t>
  </si>
  <si>
    <t>201312172008302351</t>
  </si>
  <si>
    <t>PGE00040077</t>
  </si>
  <si>
    <t>SKY</t>
  </si>
  <si>
    <t>201312172024112351</t>
  </si>
  <si>
    <t>SCE00037618</t>
  </si>
  <si>
    <t>3545</t>
  </si>
  <si>
    <t>RODNEY</t>
  </si>
  <si>
    <t>201312172020172351</t>
  </si>
  <si>
    <t>SDGE07460662</t>
  </si>
  <si>
    <t>278</t>
  </si>
  <si>
    <t>CINDI</t>
  </si>
  <si>
    <t>201312172024512351</t>
  </si>
  <si>
    <t>SDGE05572632</t>
  </si>
  <si>
    <t>JESSE</t>
  </si>
  <si>
    <t>201312172050202351</t>
  </si>
  <si>
    <t>SCE06411244</t>
  </si>
  <si>
    <t>2448</t>
  </si>
  <si>
    <t>LORRAINE</t>
  </si>
  <si>
    <t>201312172139562351</t>
  </si>
  <si>
    <t>SDGE03426552</t>
  </si>
  <si>
    <t>76</t>
  </si>
  <si>
    <t>201312181652593352</t>
  </si>
  <si>
    <t>PGE07117859</t>
  </si>
  <si>
    <t>ELNA</t>
  </si>
  <si>
    <t>20131218</t>
  </si>
  <si>
    <t>201312181740093352</t>
  </si>
  <si>
    <t>SCE07678759</t>
  </si>
  <si>
    <t>MICHEAL</t>
  </si>
  <si>
    <t>201312181744513352</t>
  </si>
  <si>
    <t>SCE06894636</t>
  </si>
  <si>
    <t>MONICA</t>
  </si>
  <si>
    <t>201312181751463352</t>
  </si>
  <si>
    <t>SCE00787455</t>
  </si>
  <si>
    <t>MIGUEL</t>
  </si>
  <si>
    <t>AIRL</t>
  </si>
  <si>
    <t>201312181816343352</t>
  </si>
  <si>
    <t>PGE04382521</t>
  </si>
  <si>
    <t>ACQUE</t>
  </si>
  <si>
    <t>201312181816073352</t>
  </si>
  <si>
    <t>SCE05359801</t>
  </si>
  <si>
    <t>201312112024533345</t>
  </si>
  <si>
    <t>SCE04893671</t>
  </si>
  <si>
    <t>2431</t>
  </si>
  <si>
    <t>GILBERT</t>
  </si>
  <si>
    <t>I4</t>
  </si>
  <si>
    <t>201312181853223352</t>
  </si>
  <si>
    <t>SCE03766535</t>
  </si>
  <si>
    <t>3551</t>
  </si>
  <si>
    <t>AHLH</t>
  </si>
  <si>
    <t>201312181917193352</t>
  </si>
  <si>
    <t>PGE00052669</t>
  </si>
  <si>
    <t>1043</t>
  </si>
  <si>
    <t>201312181913263352</t>
  </si>
  <si>
    <t>SCE03684899</t>
  </si>
  <si>
    <t>2612</t>
  </si>
  <si>
    <t>JYLL</t>
  </si>
  <si>
    <t>AISH</t>
  </si>
  <si>
    <t>201312181913553352</t>
  </si>
  <si>
    <t>SCE03769837</t>
  </si>
  <si>
    <t>1114</t>
  </si>
  <si>
    <t>201312181949313352</t>
  </si>
  <si>
    <t>SCE03815001</t>
  </si>
  <si>
    <t>IRENE</t>
  </si>
  <si>
    <t>AI0T</t>
  </si>
  <si>
    <t>201312181949093352</t>
  </si>
  <si>
    <t>SCE00437440</t>
  </si>
  <si>
    <t>AIFQ</t>
  </si>
  <si>
    <t>201312181952333352</t>
  </si>
  <si>
    <t>PGE06386676</t>
  </si>
  <si>
    <t>AGN9</t>
  </si>
  <si>
    <t>201312181959003352</t>
  </si>
  <si>
    <t>SCE02264018</t>
  </si>
  <si>
    <t>AASHISH</t>
  </si>
  <si>
    <t>201312182008043352</t>
  </si>
  <si>
    <t>PGE02372500</t>
  </si>
  <si>
    <t>DARREN</t>
  </si>
  <si>
    <t>AJ0H</t>
  </si>
  <si>
    <t>201312182034363352</t>
  </si>
  <si>
    <t>SCE06927643</t>
  </si>
  <si>
    <t>4982</t>
  </si>
  <si>
    <t>AGL7</t>
  </si>
  <si>
    <t>201312182035283352</t>
  </si>
  <si>
    <t>SCE05433347</t>
  </si>
  <si>
    <t>346</t>
  </si>
  <si>
    <t>SHIRLEY</t>
  </si>
  <si>
    <t>201312182032473352</t>
  </si>
  <si>
    <t>SCE06559899</t>
  </si>
  <si>
    <t>SHARON</t>
  </si>
  <si>
    <t>201312182046233352</t>
  </si>
  <si>
    <t>PGE06312693</t>
  </si>
  <si>
    <t>5593</t>
  </si>
  <si>
    <t>AMY</t>
  </si>
  <si>
    <t>201312182100203352</t>
  </si>
  <si>
    <t>PGE01015844</t>
  </si>
  <si>
    <t>2967</t>
  </si>
  <si>
    <t>201312182131303352</t>
  </si>
  <si>
    <t>PGE02134533</t>
  </si>
  <si>
    <t>ODIAKA</t>
  </si>
  <si>
    <t>201312191853274353</t>
  </si>
  <si>
    <t>PGE02725607</t>
  </si>
  <si>
    <t>CA</t>
  </si>
  <si>
    <t>LUPE</t>
  </si>
  <si>
    <t>20131219</t>
  </si>
  <si>
    <t>201312191855134353</t>
  </si>
  <si>
    <t>SCE07489808</t>
  </si>
  <si>
    <t>MO</t>
  </si>
  <si>
    <t>201312191919544353</t>
  </si>
  <si>
    <t>SDGE05572836</t>
  </si>
  <si>
    <t>LUCIANO</t>
  </si>
  <si>
    <t>201312191930404353</t>
  </si>
  <si>
    <t>SCE06916075</t>
  </si>
  <si>
    <t>201312191958184353</t>
  </si>
  <si>
    <t>PGE04732949</t>
  </si>
  <si>
    <t>201312192020464353</t>
  </si>
  <si>
    <t>SCE06834298</t>
  </si>
  <si>
    <t>201312192020114353</t>
  </si>
  <si>
    <t>SCE03651234</t>
  </si>
  <si>
    <t>1562</t>
  </si>
  <si>
    <t>JILL</t>
  </si>
  <si>
    <t>201312192022254353</t>
  </si>
  <si>
    <t>PGE07125361</t>
  </si>
  <si>
    <t>GLENN</t>
  </si>
  <si>
    <t>201312192036094353</t>
  </si>
  <si>
    <t>SDGE07463853</t>
  </si>
  <si>
    <t>BERTHA</t>
  </si>
  <si>
    <t>201312192042404353</t>
  </si>
  <si>
    <t>PGE07152272</t>
  </si>
  <si>
    <t>GEN</t>
  </si>
  <si>
    <t>201312192058164353</t>
  </si>
  <si>
    <t>PGE07130382</t>
  </si>
  <si>
    <t>KENT</t>
  </si>
  <si>
    <t>AJ0Y</t>
  </si>
  <si>
    <t>201312192103004353</t>
  </si>
  <si>
    <t>PGE02404141</t>
  </si>
  <si>
    <t>1677</t>
  </si>
  <si>
    <t>KEVIN</t>
  </si>
  <si>
    <t>AHZE</t>
  </si>
  <si>
    <t>201312192104054353</t>
  </si>
  <si>
    <t>PGE04220082</t>
  </si>
  <si>
    <t>DIANE</t>
  </si>
  <si>
    <t>201312201844465354</t>
  </si>
  <si>
    <t>PGE02058642</t>
  </si>
  <si>
    <t>20131220</t>
  </si>
  <si>
    <t>201312201838365354</t>
  </si>
  <si>
    <t>PGE04734532</t>
  </si>
  <si>
    <t>BECKY</t>
  </si>
  <si>
    <t>201312201913275354</t>
  </si>
  <si>
    <t>PGE02192374</t>
  </si>
  <si>
    <t>JEFF</t>
  </si>
  <si>
    <t>AIDW</t>
  </si>
  <si>
    <t>201312201923485354</t>
  </si>
  <si>
    <t>SCE05948232</t>
  </si>
  <si>
    <t>AHU1</t>
  </si>
  <si>
    <t>201312201929425354</t>
  </si>
  <si>
    <t>PGE02180186</t>
  </si>
  <si>
    <t>201312201942565354</t>
  </si>
  <si>
    <t>PGE01565127</t>
  </si>
  <si>
    <t>ALAINA</t>
  </si>
  <si>
    <t>AIFM</t>
  </si>
  <si>
    <t>201312201940525354</t>
  </si>
  <si>
    <t>PGE02212084</t>
  </si>
  <si>
    <t>201312201945275354</t>
  </si>
  <si>
    <t>SCE00577330</t>
  </si>
  <si>
    <t>AIZZ</t>
  </si>
  <si>
    <t>201312201950325354</t>
  </si>
  <si>
    <t>PGE07384011</t>
  </si>
  <si>
    <t>201312201954315354</t>
  </si>
  <si>
    <t>SCE05599012</t>
  </si>
  <si>
    <t>ROSEANE</t>
  </si>
  <si>
    <t>201312202002135354</t>
  </si>
  <si>
    <t>PGE02180983</t>
  </si>
  <si>
    <t>JOSE</t>
  </si>
  <si>
    <t>201312201958335354</t>
  </si>
  <si>
    <t>PGE06316525</t>
  </si>
  <si>
    <t>CATALINA</t>
  </si>
  <si>
    <t>AJ16</t>
  </si>
  <si>
    <t>201312192050054353</t>
  </si>
  <si>
    <t>SCE05033981</t>
  </si>
  <si>
    <t>AQ6</t>
  </si>
  <si>
    <t>201312202040495354</t>
  </si>
  <si>
    <t>PGE02267409</t>
  </si>
  <si>
    <t>103</t>
  </si>
  <si>
    <t>ROD</t>
  </si>
  <si>
    <t>A95I</t>
  </si>
  <si>
    <t>201312202049575354</t>
  </si>
  <si>
    <t>PGE02675678</t>
  </si>
  <si>
    <t>1083</t>
  </si>
  <si>
    <t>MARIE</t>
  </si>
  <si>
    <t>201312202116135354</t>
  </si>
  <si>
    <t>PGE02218185</t>
  </si>
  <si>
    <t>KENNETH</t>
  </si>
  <si>
    <t>201312202138355354</t>
  </si>
  <si>
    <t>SCE06178301</t>
  </si>
  <si>
    <t>JACKIE</t>
  </si>
  <si>
    <t>201312202146405354</t>
  </si>
  <si>
    <t>PGE02031787</t>
  </si>
  <si>
    <t>PHILIP</t>
  </si>
  <si>
    <t>201312210923146355</t>
  </si>
  <si>
    <t>SCE02474639</t>
  </si>
  <si>
    <t>527</t>
  </si>
  <si>
    <t>20131221</t>
  </si>
  <si>
    <t>201312210927526355</t>
  </si>
  <si>
    <t>SCE08001558</t>
  </si>
  <si>
    <t>PATRICK</t>
  </si>
  <si>
    <t>201312211048006355</t>
  </si>
  <si>
    <t>PGE04563228</t>
  </si>
  <si>
    <t>RUDY</t>
  </si>
  <si>
    <t>201312211058036355</t>
  </si>
  <si>
    <t>PGE01835096</t>
  </si>
  <si>
    <t>HOWARD</t>
  </si>
  <si>
    <t>201312211125116355</t>
  </si>
  <si>
    <t>SDGE03451807</t>
  </si>
  <si>
    <t>CINTHIA</t>
  </si>
  <si>
    <t>AJ15</t>
  </si>
  <si>
    <t>201312211145316355</t>
  </si>
  <si>
    <t>PGE07304508</t>
  </si>
  <si>
    <t>201312211150026355</t>
  </si>
  <si>
    <t>SCE06647293</t>
  </si>
  <si>
    <t>RICK</t>
  </si>
  <si>
    <t>AJ0A</t>
  </si>
  <si>
    <t>201312211223116355</t>
  </si>
  <si>
    <t>PGE06298755</t>
  </si>
  <si>
    <t>CAREY</t>
  </si>
  <si>
    <t>201312211238326355</t>
  </si>
  <si>
    <t>SCE03027184</t>
  </si>
  <si>
    <t>KANNARY</t>
  </si>
  <si>
    <t>AJ0W</t>
  </si>
  <si>
    <t>201312211253176355</t>
  </si>
  <si>
    <t>PGE04591323</t>
  </si>
  <si>
    <t>SHARRIE</t>
  </si>
  <si>
    <t>201312211302596355</t>
  </si>
  <si>
    <t>SCE00641817</t>
  </si>
  <si>
    <t>1659</t>
  </si>
  <si>
    <t>201312211431426355</t>
  </si>
  <si>
    <t>SDGE03389932</t>
  </si>
  <si>
    <t>TOM</t>
  </si>
  <si>
    <t>201312211445336355</t>
  </si>
  <si>
    <t>SCE07645744</t>
  </si>
  <si>
    <t>701</t>
  </si>
  <si>
    <t>ARMETHI</t>
  </si>
  <si>
    <t>AJ10</t>
  </si>
  <si>
    <t>201312211532506355</t>
  </si>
  <si>
    <t>SCE06723816</t>
  </si>
  <si>
    <t>201312211542506355</t>
  </si>
  <si>
    <t>SCE04866184</t>
  </si>
  <si>
    <t>RICHARD</t>
  </si>
  <si>
    <t>201312211625176355</t>
  </si>
  <si>
    <t>PGE05802123</t>
  </si>
  <si>
    <t>201312211637306355</t>
  </si>
  <si>
    <t>PGE00118292</t>
  </si>
  <si>
    <t>201312211720536355</t>
  </si>
  <si>
    <t>PGE01079131</t>
  </si>
  <si>
    <t>201312211743416355</t>
  </si>
  <si>
    <t>PGE02288231</t>
  </si>
  <si>
    <t>RON</t>
  </si>
  <si>
    <t>201312221137127356</t>
  </si>
  <si>
    <t>SCE03845195</t>
  </si>
  <si>
    <t>AJ0L</t>
  </si>
  <si>
    <t>20131222</t>
  </si>
  <si>
    <t>201312221335257356</t>
  </si>
  <si>
    <t>PGE01390671</t>
  </si>
  <si>
    <t>1176</t>
  </si>
  <si>
    <t>MARYJANE</t>
  </si>
  <si>
    <t>AD3Z</t>
  </si>
  <si>
    <t>201312221407497356</t>
  </si>
  <si>
    <t>SDGE07503962</t>
  </si>
  <si>
    <t>PETE</t>
  </si>
  <si>
    <t>AJ18</t>
  </si>
  <si>
    <t>201312221410207356</t>
  </si>
  <si>
    <t>PGE01152871</t>
  </si>
  <si>
    <t>201312221540217356</t>
  </si>
  <si>
    <t>PGE04132735</t>
  </si>
  <si>
    <t>ZACHARY</t>
  </si>
  <si>
    <t>201312221600327356</t>
  </si>
  <si>
    <t>PGE00060410</t>
  </si>
  <si>
    <t>APRIL</t>
  </si>
  <si>
    <t>201312221606127356</t>
  </si>
  <si>
    <t>PGE02285559</t>
  </si>
  <si>
    <t>201312221638317356</t>
  </si>
  <si>
    <t>PGE01295618</t>
  </si>
  <si>
    <t>201312221643507356</t>
  </si>
  <si>
    <t>SCE05521982</t>
  </si>
  <si>
    <t>201312221704567356</t>
  </si>
  <si>
    <t>PGE02758823</t>
  </si>
  <si>
    <t>KATIE</t>
  </si>
  <si>
    <t>201312221731097356</t>
  </si>
  <si>
    <t>PGE02873571</t>
  </si>
  <si>
    <t>STEVE</t>
  </si>
  <si>
    <t>201312231806541357</t>
  </si>
  <si>
    <t>PGE06064052</t>
  </si>
  <si>
    <t>ANGELINA</t>
  </si>
  <si>
    <t>20131223</t>
  </si>
  <si>
    <t>201312231847561357</t>
  </si>
  <si>
    <t>SCE06929373</t>
  </si>
  <si>
    <t>ANGIE</t>
  </si>
  <si>
    <t>201312231920461357</t>
  </si>
  <si>
    <t>SCE05367184</t>
  </si>
  <si>
    <t>THAMAS</t>
  </si>
  <si>
    <t>AIQP</t>
  </si>
  <si>
    <t>201312231919301357</t>
  </si>
  <si>
    <t>SCE03732305</t>
  </si>
  <si>
    <t>201312231940471357</t>
  </si>
  <si>
    <t>PGE00026968</t>
  </si>
  <si>
    <t>PALOMA</t>
  </si>
  <si>
    <t>201312231946321357</t>
  </si>
  <si>
    <t>SCE03872635</t>
  </si>
  <si>
    <t>HECTOR</t>
  </si>
  <si>
    <t>201312231949231357</t>
  </si>
  <si>
    <t>SDGE03382074</t>
  </si>
  <si>
    <t>LINETT</t>
  </si>
  <si>
    <t>201312232007241357</t>
  </si>
  <si>
    <t>PGE01086346</t>
  </si>
  <si>
    <t>201312232010201357</t>
  </si>
  <si>
    <t>SDGE03359010</t>
  </si>
  <si>
    <t>KJELL</t>
  </si>
  <si>
    <t>201312232019061357</t>
  </si>
  <si>
    <t>SDGE05558590</t>
  </si>
  <si>
    <t>CINDY</t>
  </si>
  <si>
    <t>201312232031191357</t>
  </si>
  <si>
    <t>SCE03098451</t>
  </si>
  <si>
    <t>201312232035371357</t>
  </si>
  <si>
    <t>SCE05359010</t>
  </si>
  <si>
    <t>ANJANETTE</t>
  </si>
  <si>
    <t>201312232040041357</t>
  </si>
  <si>
    <t>SCE07905209</t>
  </si>
  <si>
    <t>AH6C</t>
  </si>
  <si>
    <t>201312232047041357</t>
  </si>
  <si>
    <t>PGE02362983</t>
  </si>
  <si>
    <t>201312232043261357</t>
  </si>
  <si>
    <t>PGE01144031</t>
  </si>
  <si>
    <t>DONALD</t>
  </si>
  <si>
    <t>201312232054221357</t>
  </si>
  <si>
    <t>SCE04986918</t>
  </si>
  <si>
    <t>GINA</t>
  </si>
  <si>
    <t>201312232056271357</t>
  </si>
  <si>
    <t>PGE04829225</t>
  </si>
  <si>
    <t>VERNA</t>
  </si>
  <si>
    <t>AB7I</t>
  </si>
  <si>
    <t>201312232120561357</t>
  </si>
  <si>
    <t>SCE00782452</t>
  </si>
  <si>
    <t>CLAUDIA</t>
  </si>
  <si>
    <t>201312261853464360</t>
  </si>
  <si>
    <t>SCE05443780</t>
  </si>
  <si>
    <t>20131226</t>
  </si>
  <si>
    <t>201312261913034360</t>
  </si>
  <si>
    <t>SCE05042451</t>
  </si>
  <si>
    <t>ABIGAIL</t>
  </si>
  <si>
    <t>201312261917374360</t>
  </si>
  <si>
    <t>SDGE03403882</t>
  </si>
  <si>
    <t>BRYANT</t>
  </si>
  <si>
    <t>201312261927574360</t>
  </si>
  <si>
    <t>PGE04239065</t>
  </si>
  <si>
    <t>201312261943184360</t>
  </si>
  <si>
    <t>SDGE05655800</t>
  </si>
  <si>
    <t>COLLEEN</t>
  </si>
  <si>
    <t>201312261945424360</t>
  </si>
  <si>
    <t>PGE04819008</t>
  </si>
  <si>
    <t>MAARY EVELYN</t>
  </si>
  <si>
    <t>201312261956414360</t>
  </si>
  <si>
    <t>PGE02120195</t>
  </si>
  <si>
    <t>A6LO</t>
  </si>
  <si>
    <t>201312261931174360</t>
  </si>
  <si>
    <t>SCE00569056</t>
  </si>
  <si>
    <t>CARMEN</t>
  </si>
  <si>
    <t>A6_A</t>
  </si>
  <si>
    <t>201312262011564360</t>
  </si>
  <si>
    <t>PGE01848167</t>
  </si>
  <si>
    <t>3087</t>
  </si>
  <si>
    <t>201312232016191357</t>
  </si>
  <si>
    <t>PGE01650584</t>
  </si>
  <si>
    <t>201312262017274360</t>
  </si>
  <si>
    <t>PGE02356065</t>
  </si>
  <si>
    <t>MICHELLE</t>
  </si>
  <si>
    <t>201312262016264360</t>
  </si>
  <si>
    <t>PGE02618887</t>
  </si>
  <si>
    <t>KATHRINE</t>
  </si>
  <si>
    <t>201312262024524360</t>
  </si>
  <si>
    <t>SCE00822831</t>
  </si>
  <si>
    <t>MADGANLA</t>
  </si>
  <si>
    <t>201312262035414360</t>
  </si>
  <si>
    <t>SCE00744879</t>
  </si>
  <si>
    <t>HOLLY</t>
  </si>
  <si>
    <t>201312262033554360</t>
  </si>
  <si>
    <t>PGE04557929</t>
  </si>
  <si>
    <t>201312262056104360</t>
  </si>
  <si>
    <t>SCE04321377</t>
  </si>
  <si>
    <t>AI3N</t>
  </si>
  <si>
    <t>201312262058294360</t>
  </si>
  <si>
    <t>SCE05479362</t>
  </si>
  <si>
    <t>WALTER</t>
  </si>
  <si>
    <t>201312262113154360</t>
  </si>
  <si>
    <t>SCE01758683</t>
  </si>
  <si>
    <t>MARTI</t>
  </si>
  <si>
    <t>201312262119054360</t>
  </si>
  <si>
    <t>PGE04828862</t>
  </si>
  <si>
    <t>PRINTA</t>
  </si>
  <si>
    <t>201312262118174360</t>
  </si>
  <si>
    <t>SDGE03323015</t>
  </si>
  <si>
    <t>LELA</t>
  </si>
  <si>
    <t>201312262121494360</t>
  </si>
  <si>
    <t>SDGE05555623</t>
  </si>
  <si>
    <t>201312271824155361</t>
  </si>
  <si>
    <t>SCE02728835</t>
  </si>
  <si>
    <t>20131227</t>
  </si>
  <si>
    <t>201312261828544360</t>
  </si>
  <si>
    <t>PGE00065283</t>
  </si>
  <si>
    <t>FLIP</t>
  </si>
  <si>
    <t>AB58</t>
  </si>
  <si>
    <t>I2</t>
  </si>
  <si>
    <t>201312271845535361</t>
  </si>
  <si>
    <t>SCE07607447</t>
  </si>
  <si>
    <t>ROYA</t>
  </si>
  <si>
    <t>201312271858505361</t>
  </si>
  <si>
    <t>SCE06111990</t>
  </si>
  <si>
    <t>201312271924205361</t>
  </si>
  <si>
    <t>PGE01805499</t>
  </si>
  <si>
    <t>ROGLIO</t>
  </si>
  <si>
    <t>201312271925325361</t>
  </si>
  <si>
    <t>SCE06775542</t>
  </si>
  <si>
    <t>201312271940225361</t>
  </si>
  <si>
    <t>SCE06921789</t>
  </si>
  <si>
    <t>BOBBIE</t>
  </si>
  <si>
    <t>AICA</t>
  </si>
  <si>
    <t>201312271945025361</t>
  </si>
  <si>
    <t>SCE00344556</t>
  </si>
  <si>
    <t>201312272008485361</t>
  </si>
  <si>
    <t>SCE06694464</t>
  </si>
  <si>
    <t>201312261941514360</t>
  </si>
  <si>
    <t>SCE00777438</t>
  </si>
  <si>
    <t>ALEXANDER</t>
  </si>
  <si>
    <t>D6</t>
  </si>
  <si>
    <t>201312272011045361</t>
  </si>
  <si>
    <t>SCE07863423</t>
  </si>
  <si>
    <t>MARYLOU</t>
  </si>
  <si>
    <t>201312272011065361</t>
  </si>
  <si>
    <t>PGE02419991</t>
  </si>
  <si>
    <t>201312262049544360</t>
  </si>
  <si>
    <t>SCE04434397</t>
  </si>
  <si>
    <t>201312272045565361</t>
  </si>
  <si>
    <t>SCE06847479</t>
  </si>
  <si>
    <t>201312272056585361</t>
  </si>
  <si>
    <t>SCE06915940</t>
  </si>
  <si>
    <t>201312281331466362</t>
  </si>
  <si>
    <t>PGE04009122</t>
  </si>
  <si>
    <t>AITU</t>
  </si>
  <si>
    <t>20131228</t>
  </si>
  <si>
    <t>201312281347186362</t>
  </si>
  <si>
    <t>SCE04931162</t>
  </si>
  <si>
    <t>MINDI</t>
  </si>
  <si>
    <t>201312281404206362</t>
  </si>
  <si>
    <t>PGE02200053</t>
  </si>
  <si>
    <t>DANELL</t>
  </si>
  <si>
    <t>AJ1B</t>
  </si>
  <si>
    <t>201312281538436362</t>
  </si>
  <si>
    <t>SCE04196093</t>
  </si>
  <si>
    <t>ELLYN</t>
  </si>
  <si>
    <t>201312281645346362</t>
  </si>
  <si>
    <t>SCE02933511</t>
  </si>
  <si>
    <t>MICHAEL</t>
  </si>
  <si>
    <t>AECY</t>
  </si>
  <si>
    <t>201312291124577363</t>
  </si>
  <si>
    <t>SCE00479454</t>
  </si>
  <si>
    <t>PRACILA</t>
  </si>
  <si>
    <t>AE7R</t>
  </si>
  <si>
    <t>20131229</t>
  </si>
  <si>
    <t>201312291250457363</t>
  </si>
  <si>
    <t>SCE06766217</t>
  </si>
  <si>
    <t>201312291404177363</t>
  </si>
  <si>
    <t>PGE02244318</t>
  </si>
  <si>
    <t>NICK</t>
  </si>
  <si>
    <t>201312291430397363</t>
  </si>
  <si>
    <t>SCE00350691</t>
  </si>
  <si>
    <t>RANETT</t>
  </si>
  <si>
    <t>201312291725347363</t>
  </si>
  <si>
    <t>SCE06637336</t>
  </si>
  <si>
    <t>201312291747537363</t>
  </si>
  <si>
    <t>SDGE06474802</t>
  </si>
  <si>
    <t>OMAR</t>
  </si>
  <si>
    <t>201312291849587363</t>
  </si>
  <si>
    <t>SDGE03399663</t>
  </si>
  <si>
    <t>SHERRI</t>
  </si>
  <si>
    <t>AJ1C</t>
  </si>
  <si>
    <t>201312301830081364</t>
  </si>
  <si>
    <t>SCE04999698</t>
  </si>
  <si>
    <t>AIUQ</t>
  </si>
  <si>
    <t>20131230</t>
  </si>
  <si>
    <t>201312301851461364</t>
  </si>
  <si>
    <t>SCE03018252</t>
  </si>
  <si>
    <t>CLARA</t>
  </si>
  <si>
    <t>201312301855211364</t>
  </si>
  <si>
    <t>PGE06073690</t>
  </si>
  <si>
    <t>201312301926591364</t>
  </si>
  <si>
    <t>PGE03932169</t>
  </si>
  <si>
    <t>SHARYN</t>
  </si>
  <si>
    <t>201312301937401364</t>
  </si>
  <si>
    <t>PGE04072896</t>
  </si>
  <si>
    <t>ESTABAN</t>
  </si>
  <si>
    <t>201312301945361364</t>
  </si>
  <si>
    <t>SCE00673463</t>
  </si>
  <si>
    <t>CELIA</t>
  </si>
  <si>
    <t>201312301945121364</t>
  </si>
  <si>
    <t>SCE04897144</t>
  </si>
  <si>
    <t>201312301954001364</t>
  </si>
  <si>
    <t>PGE06015189</t>
  </si>
  <si>
    <t>201312302007131364</t>
  </si>
  <si>
    <t>PGE01822167</t>
  </si>
  <si>
    <t>201312302013321364</t>
  </si>
  <si>
    <t>SCE00718315</t>
  </si>
  <si>
    <t>CHUKWUDI</t>
  </si>
  <si>
    <t>201312302015271364</t>
  </si>
  <si>
    <t>SCE07684787</t>
  </si>
  <si>
    <t>IRMA</t>
  </si>
  <si>
    <t>201312302029071364</t>
  </si>
  <si>
    <t>PGE01859846</t>
  </si>
  <si>
    <t>AGZ7</t>
  </si>
  <si>
    <t>201312302027011364</t>
  </si>
  <si>
    <t>SCE05539321</t>
  </si>
  <si>
    <t>ERICA</t>
  </si>
  <si>
    <t>201312302030301364</t>
  </si>
  <si>
    <t>SCE03050483</t>
  </si>
  <si>
    <t>TINA</t>
  </si>
  <si>
    <t>201312302038431364</t>
  </si>
  <si>
    <t>SCE06973335</t>
  </si>
  <si>
    <t>JASMINE</t>
  </si>
  <si>
    <t>AIPV</t>
  </si>
  <si>
    <t>201312302035381364</t>
  </si>
  <si>
    <t>PGE01412791</t>
  </si>
  <si>
    <t>201312302042101364</t>
  </si>
  <si>
    <t>SCE06817327</t>
  </si>
  <si>
    <t>JERRY</t>
  </si>
  <si>
    <t>201312302044271364</t>
  </si>
  <si>
    <t>SCE05465074</t>
  </si>
  <si>
    <t>RAPHAEL</t>
  </si>
  <si>
    <t>201312302055331364</t>
  </si>
  <si>
    <t>SCE07734481</t>
  </si>
  <si>
    <t>201312302047051364</t>
  </si>
  <si>
    <t>SCE03147283</t>
  </si>
  <si>
    <t>201312302059311364</t>
  </si>
  <si>
    <t>SCE07559577</t>
  </si>
  <si>
    <t>201312302058521364</t>
  </si>
  <si>
    <t>SCE03145110</t>
  </si>
  <si>
    <t>AI02</t>
  </si>
  <si>
    <t>201401021901294002</t>
  </si>
  <si>
    <t>SCE02799199</t>
  </si>
  <si>
    <t>20140102</t>
  </si>
  <si>
    <t>201401021912064002</t>
  </si>
  <si>
    <t>PGE01245379</t>
  </si>
  <si>
    <t>MELODIE</t>
  </si>
  <si>
    <t>201401021930144002</t>
  </si>
  <si>
    <t>SCE06181773</t>
  </si>
  <si>
    <t>RHONDA</t>
  </si>
  <si>
    <t>201401021958424002</t>
  </si>
  <si>
    <t>SCE02738149</t>
  </si>
  <si>
    <t>FRED</t>
  </si>
  <si>
    <t>201401021957394002</t>
  </si>
  <si>
    <t>PGE01391544</t>
  </si>
  <si>
    <t>STEPPHAINE</t>
  </si>
  <si>
    <t>201312272048455361</t>
  </si>
  <si>
    <t>PGE02100291</t>
  </si>
  <si>
    <t>201401022018154002</t>
  </si>
  <si>
    <t>PGE01250440</t>
  </si>
  <si>
    <t>201401022014124002</t>
  </si>
  <si>
    <t>PGE04674697</t>
  </si>
  <si>
    <t>SOPHIA</t>
  </si>
  <si>
    <t>AIDR</t>
  </si>
  <si>
    <t>201401022015324002</t>
  </si>
  <si>
    <t>SCE00458091</t>
  </si>
  <si>
    <t>201401022101404002</t>
  </si>
  <si>
    <t>SDGE03457108</t>
  </si>
  <si>
    <t>201401022121334002</t>
  </si>
  <si>
    <t>SCE03610406</t>
  </si>
  <si>
    <t>201401041142166004</t>
  </si>
  <si>
    <t>SCE00459562</t>
  </si>
  <si>
    <t>CARRY</t>
  </si>
  <si>
    <t>20140104</t>
  </si>
  <si>
    <t>201311191943582323</t>
  </si>
  <si>
    <t>PGE07351048</t>
  </si>
  <si>
    <t>1379</t>
  </si>
  <si>
    <t>JENIFFER</t>
  </si>
  <si>
    <t>FRZ</t>
  </si>
  <si>
    <t>201311191946302323</t>
  </si>
  <si>
    <t>SCE07794853</t>
  </si>
  <si>
    <t>1412</t>
  </si>
  <si>
    <t>201311192021462323</t>
  </si>
  <si>
    <t>SCE00453772</t>
  </si>
  <si>
    <t>2822</t>
  </si>
  <si>
    <t>201311192040142323</t>
  </si>
  <si>
    <t>SCE04357703</t>
  </si>
  <si>
    <t>5321</t>
  </si>
  <si>
    <t>SAMUEL</t>
  </si>
  <si>
    <t>AIXQ</t>
  </si>
  <si>
    <t>201311192051362323</t>
  </si>
  <si>
    <t>SDGE05602791</t>
  </si>
  <si>
    <t>7</t>
  </si>
  <si>
    <t>201311192128512323</t>
  </si>
  <si>
    <t>PGE02384581</t>
  </si>
  <si>
    <t>919</t>
  </si>
  <si>
    <t>TONYA</t>
  </si>
  <si>
    <t>201311201907353324</t>
  </si>
  <si>
    <t>SCE03188484</t>
  </si>
  <si>
    <t>3156</t>
  </si>
  <si>
    <t>RITA</t>
  </si>
  <si>
    <t>201311211918024325</t>
  </si>
  <si>
    <t>PGE02837715</t>
  </si>
  <si>
    <t>2179</t>
  </si>
  <si>
    <t>ARTHUR</t>
  </si>
  <si>
    <t>AIYY</t>
  </si>
  <si>
    <t>201311211937454325</t>
  </si>
  <si>
    <t>PGE00238484</t>
  </si>
  <si>
    <t>1959</t>
  </si>
  <si>
    <t>LARRY</t>
  </si>
  <si>
    <t>201311222044345326</t>
  </si>
  <si>
    <t>SDGE03327868</t>
  </si>
  <si>
    <t>138</t>
  </si>
  <si>
    <t>201311231200356327</t>
  </si>
  <si>
    <t>SCE04879497</t>
  </si>
  <si>
    <t>889</t>
  </si>
  <si>
    <t>ANDREA</t>
  </si>
  <si>
    <t>201311251922071329</t>
  </si>
  <si>
    <t>SDGE03463324</t>
  </si>
  <si>
    <t>29</t>
  </si>
  <si>
    <t>SHAREKA</t>
  </si>
  <si>
    <t>201311252032041329</t>
  </si>
  <si>
    <t>SDGE05644431</t>
  </si>
  <si>
    <t>673</t>
  </si>
  <si>
    <t>201311252042371329</t>
  </si>
  <si>
    <t>PGE04518316</t>
  </si>
  <si>
    <t>132</t>
  </si>
  <si>
    <t>201311262045182330</t>
  </si>
  <si>
    <t>PGE02844608</t>
  </si>
  <si>
    <t>1837</t>
  </si>
  <si>
    <t>JAMEFFA</t>
  </si>
  <si>
    <t>201311272033103331</t>
  </si>
  <si>
    <t>SCE05800254</t>
  </si>
  <si>
    <t>350</t>
  </si>
  <si>
    <t>PHILLIP</t>
  </si>
  <si>
    <t>AHRD</t>
  </si>
  <si>
    <t>201311272050593331</t>
  </si>
  <si>
    <t>PGE01431661</t>
  </si>
  <si>
    <t>6138</t>
  </si>
  <si>
    <t>201311272050473331</t>
  </si>
  <si>
    <t>SCE00917657</t>
  </si>
  <si>
    <t>1812</t>
  </si>
  <si>
    <t>MESTORA</t>
  </si>
  <si>
    <t>201311301428096334</t>
  </si>
  <si>
    <t>SCE05456505</t>
  </si>
  <si>
    <t>2930</t>
  </si>
  <si>
    <t>ROGER</t>
  </si>
  <si>
    <t>201311301100146334</t>
  </si>
  <si>
    <t>SCE07993145</t>
  </si>
  <si>
    <t>6195</t>
  </si>
  <si>
    <t>I1</t>
  </si>
  <si>
    <t>201312022113161336</t>
  </si>
  <si>
    <t>PGE02290776</t>
  </si>
  <si>
    <t>3583</t>
  </si>
  <si>
    <t>201312032002332337</t>
  </si>
  <si>
    <t>SCE07800308</t>
  </si>
  <si>
    <t>166</t>
  </si>
  <si>
    <t>IAN</t>
  </si>
  <si>
    <t>201312101820282344</t>
  </si>
  <si>
    <t>SCE07670609</t>
  </si>
  <si>
    <t>1653</t>
  </si>
  <si>
    <t>EBONJY</t>
  </si>
  <si>
    <t>201312101949122344</t>
  </si>
  <si>
    <t>SCE04145593</t>
  </si>
  <si>
    <t>79</t>
  </si>
  <si>
    <t>KELLY</t>
  </si>
  <si>
    <t>201312111835333345</t>
  </si>
  <si>
    <t>SCE06856304</t>
  </si>
  <si>
    <t>3098</t>
  </si>
  <si>
    <t>AIZK</t>
  </si>
  <si>
    <t>201312112047493345</t>
  </si>
  <si>
    <t>SDGE03404457</t>
  </si>
  <si>
    <t>150</t>
  </si>
  <si>
    <t>201312121953174346</t>
  </si>
  <si>
    <t>SDGE05575117</t>
  </si>
  <si>
    <t>357</t>
  </si>
  <si>
    <t>201312122129464346</t>
  </si>
  <si>
    <t>PGE07083861</t>
  </si>
  <si>
    <t>114</t>
  </si>
  <si>
    <t>201312132044265347</t>
  </si>
  <si>
    <t>PGE02262740</t>
  </si>
  <si>
    <t>888</t>
  </si>
  <si>
    <t>COLLETTE</t>
  </si>
  <si>
    <t>201312132049075347</t>
  </si>
  <si>
    <t>SCE05758392</t>
  </si>
  <si>
    <t>2473</t>
  </si>
  <si>
    <t>AJ0C</t>
  </si>
  <si>
    <t>201312171912532351</t>
  </si>
  <si>
    <t>PGE02136419</t>
  </si>
  <si>
    <t>MABEL</t>
  </si>
  <si>
    <t>201312181649423352</t>
  </si>
  <si>
    <t>SCE00726294</t>
  </si>
  <si>
    <t>RIGOLEA</t>
  </si>
  <si>
    <t>201312181741463352</t>
  </si>
  <si>
    <t>SDGE03408427</t>
  </si>
  <si>
    <t>AHS0</t>
  </si>
  <si>
    <t>201312181925213352</t>
  </si>
  <si>
    <t>SCE00298756</t>
  </si>
  <si>
    <t>201312181944053352</t>
  </si>
  <si>
    <t>SCE01717320</t>
  </si>
  <si>
    <t>AJ11</t>
  </si>
  <si>
    <t>201312182054023352</t>
  </si>
  <si>
    <t>PGE04579535</t>
  </si>
  <si>
    <t>201312191930544353</t>
  </si>
  <si>
    <t>PGE02283231</t>
  </si>
  <si>
    <t>201312192020194353</t>
  </si>
  <si>
    <t>PGE07189747</t>
  </si>
  <si>
    <t>201312211215236355</t>
  </si>
  <si>
    <t>SCE02496739</t>
  </si>
  <si>
    <t>ALFONSO</t>
  </si>
  <si>
    <t>201312201823285354</t>
  </si>
  <si>
    <t>PGE04610089</t>
  </si>
  <si>
    <t>JOSH</t>
  </si>
  <si>
    <t>END_IT</t>
  </si>
  <si>
    <t>201312231954041357</t>
  </si>
  <si>
    <t>SCE05443964</t>
  </si>
  <si>
    <t>MELANY</t>
  </si>
  <si>
    <t>201312232022421357</t>
  </si>
  <si>
    <t>PGE00025806</t>
  </si>
  <si>
    <t>STEPHEN</t>
  </si>
  <si>
    <t>201312261856274360</t>
  </si>
  <si>
    <t>PGE04736548</t>
  </si>
  <si>
    <t>201312261929034360</t>
  </si>
  <si>
    <t>PGE02112112</t>
  </si>
  <si>
    <t>DIM</t>
  </si>
  <si>
    <t>AJ0R</t>
  </si>
  <si>
    <t>201312261952344360</t>
  </si>
  <si>
    <t>PGE02362470</t>
  </si>
  <si>
    <t>201312261956044360</t>
  </si>
  <si>
    <t>PGE00334169</t>
  </si>
  <si>
    <t>201312262031564360</t>
  </si>
  <si>
    <t>SCE02665387</t>
  </si>
  <si>
    <t>GEORGE</t>
  </si>
  <si>
    <t>201312271920235361</t>
  </si>
  <si>
    <t>PGE02246865</t>
  </si>
  <si>
    <t>201312301957211364</t>
  </si>
  <si>
    <t>PGE05819696</t>
  </si>
  <si>
    <t>CHRISTY</t>
  </si>
  <si>
    <t>201312302032281364</t>
  </si>
  <si>
    <t>SCE07438034</t>
  </si>
  <si>
    <t>201312302054071364</t>
  </si>
  <si>
    <t>SCE06879604</t>
  </si>
  <si>
    <t>KATE</t>
  </si>
  <si>
    <t>201401021904334002</t>
  </si>
  <si>
    <t>PGE05827701</t>
  </si>
  <si>
    <t>201401022006374002</t>
  </si>
  <si>
    <t>SCE03718527</t>
  </si>
  <si>
    <t>ALISON</t>
  </si>
  <si>
    <t>201401022110274002</t>
  </si>
  <si>
    <t>SCE06763886</t>
  </si>
  <si>
    <t>MARGRETE</t>
  </si>
  <si>
    <t>201401041335326004</t>
  </si>
  <si>
    <t>PGE05806009</t>
  </si>
  <si>
    <t>KEENA</t>
  </si>
  <si>
    <t>Primary</t>
  </si>
  <si>
    <t>Secondary</t>
  </si>
  <si>
    <t>All Units</t>
  </si>
  <si>
    <t>Raw Data Age</t>
  </si>
  <si>
    <t>Weighted Age</t>
  </si>
  <si>
    <t>Total</t>
  </si>
  <si>
    <t>Percent</t>
  </si>
  <si>
    <t>All</t>
  </si>
  <si>
    <t>More than 30 years old</t>
  </si>
  <si>
    <t>20-29 years old</t>
  </si>
  <si>
    <t>15-19 years old</t>
  </si>
  <si>
    <t>10-14 years old</t>
  </si>
  <si>
    <t>5-9 years old</t>
  </si>
  <si>
    <t>Less than 5 years old</t>
  </si>
  <si>
    <t>[Don’t know]</t>
  </si>
  <si>
    <t>[Refused]</t>
  </si>
  <si>
    <t>All Refrig</t>
  </si>
  <si>
    <t>AllRefrig</t>
  </si>
  <si>
    <t>Primary Refrigerators</t>
  </si>
  <si>
    <t>PrimRef</t>
  </si>
  <si>
    <t>Secondary Refrigerators</t>
  </si>
  <si>
    <t>SecRef</t>
  </si>
  <si>
    <t>Freezers</t>
  </si>
  <si>
    <t>Frz</t>
  </si>
  <si>
    <t>Free Units</t>
  </si>
  <si>
    <t>Peer-to-Peer</t>
  </si>
  <si>
    <t>PeerToPeer</t>
  </si>
  <si>
    <t>Retailer</t>
  </si>
  <si>
    <t>Retail</t>
  </si>
  <si>
    <t>partial_year</t>
  </si>
  <si>
    <t>config</t>
  </si>
  <si>
    <t>use_type</t>
  </si>
  <si>
    <t>num_months_in_use_per_year</t>
  </si>
  <si>
    <t>fractn_of_yr_in_use</t>
  </si>
  <si>
    <t>num_months_as_spare</t>
  </si>
  <si>
    <t>unit_age</t>
  </si>
  <si>
    <t>part_age_bin</t>
  </si>
  <si>
    <t>unit_condition</t>
  </si>
  <si>
    <t>anticipated_life_in_yrs</t>
  </si>
  <si>
    <t>old_unit_replaced</t>
  </si>
  <si>
    <t>replacement_unit_type</t>
  </si>
  <si>
    <t>disposition_destroyed</t>
  </si>
  <si>
    <t>disposition_transferred</t>
  </si>
  <si>
    <t>disposition_kept_in_use</t>
  </si>
  <si>
    <t>disposition_kept_unused</t>
  </si>
  <si>
    <t>dispositionPath</t>
  </si>
  <si>
    <t>201311131945203317</t>
  </si>
  <si>
    <t>PGE02522532</t>
  </si>
  <si>
    <t>3539</t>
  </si>
  <si>
    <t>JAQUITA</t>
  </si>
  <si>
    <t>D</t>
  </si>
  <si>
    <t>upright</t>
  </si>
  <si>
    <t>good</t>
  </si>
  <si>
    <t>N/A</t>
  </si>
  <si>
    <t>201311142051564318</t>
  </si>
  <si>
    <t>SCE07844732</t>
  </si>
  <si>
    <t>3266</t>
  </si>
  <si>
    <t>VALERIE</t>
  </si>
  <si>
    <t>fair</t>
  </si>
  <si>
    <t>used</t>
  </si>
  <si>
    <t>Destroy</t>
  </si>
  <si>
    <t>201311152031585319</t>
  </si>
  <si>
    <t>SDGE03414520</t>
  </si>
  <si>
    <t>45</t>
  </si>
  <si>
    <t>20131115</t>
  </si>
  <si>
    <t>unknown</t>
  </si>
  <si>
    <t>poor</t>
  </si>
  <si>
    <t>new</t>
  </si>
  <si>
    <t>SCE05970320</t>
  </si>
  <si>
    <t>179</t>
  </si>
  <si>
    <t>AIZ9</t>
  </si>
  <si>
    <t>201311182013051322</t>
  </si>
  <si>
    <t>PGE06302409</t>
  </si>
  <si>
    <t>5380</t>
  </si>
  <si>
    <t>HIROTAKA</t>
  </si>
  <si>
    <t>201311182014471322</t>
  </si>
  <si>
    <t>PGE01905652</t>
  </si>
  <si>
    <t>1937</t>
  </si>
  <si>
    <t>MARGARET</t>
  </si>
  <si>
    <t>not working</t>
  </si>
  <si>
    <t>201311192016102323</t>
  </si>
  <si>
    <t>SCE04450623</t>
  </si>
  <si>
    <t>6926</t>
  </si>
  <si>
    <t>GREGORY</t>
  </si>
  <si>
    <t>201311192052182323</t>
  </si>
  <si>
    <t>PGE07306938</t>
  </si>
  <si>
    <t>2964</t>
  </si>
  <si>
    <t>201311201939173324</t>
  </si>
  <si>
    <t>SDGE03460048</t>
  </si>
  <si>
    <t>818</t>
  </si>
  <si>
    <t>201311211918594325</t>
  </si>
  <si>
    <t>SDGE03500412</t>
  </si>
  <si>
    <t>568</t>
  </si>
  <si>
    <t>STACY</t>
  </si>
  <si>
    <t>chest</t>
  </si>
  <si>
    <t>201311212009134325</t>
  </si>
  <si>
    <t>SCE04142405</t>
  </si>
  <si>
    <t>1889</t>
  </si>
  <si>
    <t>GEROGE</t>
  </si>
  <si>
    <t>201311222019455326</t>
  </si>
  <si>
    <t>PGE01823596</t>
  </si>
  <si>
    <t>1373</t>
  </si>
  <si>
    <t>CHUCK</t>
  </si>
  <si>
    <t>201311222020555326</t>
  </si>
  <si>
    <t>PGE02276241</t>
  </si>
  <si>
    <t>3560</t>
  </si>
  <si>
    <t>VIVIAN</t>
  </si>
  <si>
    <t>AIY8</t>
  </si>
  <si>
    <t>201311192131182323</t>
  </si>
  <si>
    <t>PGE01894758</t>
  </si>
  <si>
    <t>6582</t>
  </si>
  <si>
    <t>A8</t>
  </si>
  <si>
    <t>201311272003073331</t>
  </si>
  <si>
    <t>PGE02614609</t>
  </si>
  <si>
    <t>2114</t>
  </si>
  <si>
    <t>201312011246437335</t>
  </si>
  <si>
    <t>PGE02217329</t>
  </si>
  <si>
    <t>1111</t>
  </si>
  <si>
    <t>PAM</t>
  </si>
  <si>
    <t>201312011657097335</t>
  </si>
  <si>
    <t>SCE05266244</t>
  </si>
  <si>
    <t>67</t>
  </si>
  <si>
    <t>201312021950271336</t>
  </si>
  <si>
    <t>PGE02336842</t>
  </si>
  <si>
    <t>2462</t>
  </si>
  <si>
    <t>201311272108523331</t>
  </si>
  <si>
    <t>SCE05693183</t>
  </si>
  <si>
    <t>6958</t>
  </si>
  <si>
    <t>ANNO</t>
  </si>
  <si>
    <t>A6</t>
  </si>
  <si>
    <t>201312091850531343</t>
  </si>
  <si>
    <t>PGE00240639</t>
  </si>
  <si>
    <t>446</t>
  </si>
  <si>
    <t>ANDRERA</t>
  </si>
  <si>
    <t>201312092056211343</t>
  </si>
  <si>
    <t>PGE02202468</t>
  </si>
  <si>
    <t>1768</t>
  </si>
  <si>
    <t>201312092116061343</t>
  </si>
  <si>
    <t>SCE04456641</t>
  </si>
  <si>
    <t>130</t>
  </si>
  <si>
    <t>201312101945402344</t>
  </si>
  <si>
    <t>SCE00857946</t>
  </si>
  <si>
    <t>19</t>
  </si>
  <si>
    <t>MABELLENE</t>
  </si>
  <si>
    <t>201312101955342344</t>
  </si>
  <si>
    <t>PGE02300400</t>
  </si>
  <si>
    <t>153</t>
  </si>
  <si>
    <t>201312112059323345</t>
  </si>
  <si>
    <t>PGE04487962</t>
  </si>
  <si>
    <t>3013</t>
  </si>
  <si>
    <t>SAL</t>
  </si>
  <si>
    <t>AJ0K</t>
  </si>
  <si>
    <t>201312121902244346</t>
  </si>
  <si>
    <t>SCE04390911</t>
  </si>
  <si>
    <t>573</t>
  </si>
  <si>
    <t>201312121936404346</t>
  </si>
  <si>
    <t>PGE00244091</t>
  </si>
  <si>
    <t>828</t>
  </si>
  <si>
    <t>201312121934514346</t>
  </si>
  <si>
    <t>PGE01457481</t>
  </si>
  <si>
    <t>DEENA</t>
  </si>
  <si>
    <t>201312122022174346</t>
  </si>
  <si>
    <t>PGE01576385</t>
  </si>
  <si>
    <t>201312132039225347</t>
  </si>
  <si>
    <t>SCE03075943</t>
  </si>
  <si>
    <t>3241</t>
  </si>
  <si>
    <t>NELSON</t>
  </si>
  <si>
    <t>201312151518147349</t>
  </si>
  <si>
    <t>PGE04056499</t>
  </si>
  <si>
    <t>AJ0X</t>
  </si>
  <si>
    <t>20131215</t>
  </si>
  <si>
    <t>201312161915101350</t>
  </si>
  <si>
    <t>PGE00125598</t>
  </si>
  <si>
    <t>53</t>
  </si>
  <si>
    <t>201312171911512351</t>
  </si>
  <si>
    <t>SCE03626060</t>
  </si>
  <si>
    <t>201312181740413352</t>
  </si>
  <si>
    <t>SCE06886577</t>
  </si>
  <si>
    <t>ALBRET</t>
  </si>
  <si>
    <t>201312112135423345</t>
  </si>
  <si>
    <t>SCE00541468</t>
  </si>
  <si>
    <t>21</t>
  </si>
  <si>
    <t>D5</t>
  </si>
  <si>
    <t>201312181918443352</t>
  </si>
  <si>
    <t>PGE04235541</t>
  </si>
  <si>
    <t>966</t>
  </si>
  <si>
    <t>201312181945583352</t>
  </si>
  <si>
    <t>PGE02224666</t>
  </si>
  <si>
    <t>201312192046104353</t>
  </si>
  <si>
    <t>SDGE03310512</t>
  </si>
  <si>
    <t>988</t>
  </si>
  <si>
    <t>GEFFREY</t>
  </si>
  <si>
    <t>201312201851135354</t>
  </si>
  <si>
    <t>SCE00633619</t>
  </si>
  <si>
    <t>201312202027335354</t>
  </si>
  <si>
    <t>SCE06564473</t>
  </si>
  <si>
    <t>5706</t>
  </si>
  <si>
    <t>LIOLA</t>
  </si>
  <si>
    <t>201312202054125354</t>
  </si>
  <si>
    <t>PGE05917470</t>
  </si>
  <si>
    <t>2008</t>
  </si>
  <si>
    <t>201312211022296355</t>
  </si>
  <si>
    <t>SCE05857086</t>
  </si>
  <si>
    <t>IMELDA</t>
  </si>
  <si>
    <t>201312211047586355</t>
  </si>
  <si>
    <t>SDGE01094974</t>
  </si>
  <si>
    <t>201312232125311357</t>
  </si>
  <si>
    <t>PGE02827165</t>
  </si>
  <si>
    <t>201312261900314360</t>
  </si>
  <si>
    <t>SCE07779331</t>
  </si>
  <si>
    <t>201312261915434360</t>
  </si>
  <si>
    <t>PGE02241841</t>
  </si>
  <si>
    <t>201312261931384360</t>
  </si>
  <si>
    <t>PGE02539997</t>
  </si>
  <si>
    <t>201312262037034360</t>
  </si>
  <si>
    <t>SCE05845495</t>
  </si>
  <si>
    <t>OLGA</t>
  </si>
  <si>
    <t>201312262115124360</t>
  </si>
  <si>
    <t>SCE03630731</t>
  </si>
  <si>
    <t>IMAN</t>
  </si>
  <si>
    <t>201312271837035361</t>
  </si>
  <si>
    <t>SCE00847246</t>
  </si>
  <si>
    <t>201312271951015361</t>
  </si>
  <si>
    <t>SCE07767968</t>
  </si>
  <si>
    <t>201312272043265361</t>
  </si>
  <si>
    <t>PGE06281146</t>
  </si>
  <si>
    <t>ANNA</t>
  </si>
  <si>
    <t>201312272035185361</t>
  </si>
  <si>
    <t>SDGE03344330</t>
  </si>
  <si>
    <t>201312301830591364</t>
  </si>
  <si>
    <t>PGE01836658</t>
  </si>
  <si>
    <t>CASSANDRA</t>
  </si>
  <si>
    <t>AIRT</t>
  </si>
  <si>
    <t>201312302013511364</t>
  </si>
  <si>
    <t>SCE06139308</t>
  </si>
  <si>
    <t>ED</t>
  </si>
  <si>
    <t>201401021941444002</t>
  </si>
  <si>
    <t>PGE01925416</t>
  </si>
  <si>
    <t>KRISTE</t>
  </si>
  <si>
    <t>201401022012254002</t>
  </si>
  <si>
    <t>SCE06564276</t>
  </si>
  <si>
    <t>201311131925503317</t>
  </si>
  <si>
    <t>PGE01339445</t>
  </si>
  <si>
    <t>248</t>
  </si>
  <si>
    <t>LEE</t>
  </si>
  <si>
    <t>AIQ9</t>
  </si>
  <si>
    <t>side-by-side</t>
  </si>
  <si>
    <t>MAIN</t>
  </si>
  <si>
    <t>201311131955153317</t>
  </si>
  <si>
    <t>SCE05089961</t>
  </si>
  <si>
    <t>3946</t>
  </si>
  <si>
    <t>PHYLLIS</t>
  </si>
  <si>
    <t>bottom freezer</t>
  </si>
  <si>
    <t>SPARE</t>
  </si>
  <si>
    <t>201311142037044318</t>
  </si>
  <si>
    <t>SCE02665426</t>
  </si>
  <si>
    <t>RANY</t>
  </si>
  <si>
    <t>201311142055444318</t>
  </si>
  <si>
    <t>SDGE03377031</t>
  </si>
  <si>
    <t>502</t>
  </si>
  <si>
    <t>AUGIE</t>
  </si>
  <si>
    <t>201311171137067321</t>
  </si>
  <si>
    <t>SCE07767199</t>
  </si>
  <si>
    <t>1752</t>
  </si>
  <si>
    <t>201311171240247321</t>
  </si>
  <si>
    <t>PGE01489834</t>
  </si>
  <si>
    <t>3052</t>
  </si>
  <si>
    <t>TRACEY</t>
  </si>
  <si>
    <t>201311171258187321</t>
  </si>
  <si>
    <t>SCE05013718</t>
  </si>
  <si>
    <t>7325</t>
  </si>
  <si>
    <t>GORDON</t>
  </si>
  <si>
    <t>201311171442507321</t>
  </si>
  <si>
    <t>PGE01597928</t>
  </si>
  <si>
    <t>5656</t>
  </si>
  <si>
    <t>top freezer</t>
  </si>
  <si>
    <t>201311171548157321</t>
  </si>
  <si>
    <t>PGE02487685</t>
  </si>
  <si>
    <t>1721</t>
  </si>
  <si>
    <t>JOSEPH</t>
  </si>
  <si>
    <t>201311171750507321</t>
  </si>
  <si>
    <t>SCE04859136</t>
  </si>
  <si>
    <t>279</t>
  </si>
  <si>
    <t>201311181946411322</t>
  </si>
  <si>
    <t>SCE02931471</t>
  </si>
  <si>
    <t>125</t>
  </si>
  <si>
    <t>AHMED</t>
  </si>
  <si>
    <t>201311181947541322</t>
  </si>
  <si>
    <t>SDGE05548860</t>
  </si>
  <si>
    <t>1377</t>
  </si>
  <si>
    <t>TEAL</t>
  </si>
  <si>
    <t>201311181954401322</t>
  </si>
  <si>
    <t>PGE05826307</t>
  </si>
  <si>
    <t>1885</t>
  </si>
  <si>
    <t>201311182019191322</t>
  </si>
  <si>
    <t>PGE02422241</t>
  </si>
  <si>
    <t>598</t>
  </si>
  <si>
    <t>AILEEN</t>
  </si>
  <si>
    <t>single door</t>
  </si>
  <si>
    <t>201311182035001322</t>
  </si>
  <si>
    <t>SCE05260233</t>
  </si>
  <si>
    <t>3038</t>
  </si>
  <si>
    <t>VALINTINA</t>
  </si>
  <si>
    <t>201311182039491322</t>
  </si>
  <si>
    <t>SCE04189633</t>
  </si>
  <si>
    <t>111</t>
  </si>
  <si>
    <t>KEVI</t>
  </si>
  <si>
    <t>201311182054301322</t>
  </si>
  <si>
    <t>PGE02230233</t>
  </si>
  <si>
    <t>650</t>
  </si>
  <si>
    <t>201311191954112323</t>
  </si>
  <si>
    <t>PGE04841350</t>
  </si>
  <si>
    <t>205</t>
  </si>
  <si>
    <t>GABE</t>
  </si>
  <si>
    <t>AIWR</t>
  </si>
  <si>
    <t>201311191950322323</t>
  </si>
  <si>
    <t>PGE01052239</t>
  </si>
  <si>
    <t>6254</t>
  </si>
  <si>
    <t>201311191954382323</t>
  </si>
  <si>
    <t>SCE07796603</t>
  </si>
  <si>
    <t>1950</t>
  </si>
  <si>
    <t>CRYSTAL</t>
  </si>
  <si>
    <t>201311192001212323</t>
  </si>
  <si>
    <t>SCE05261960</t>
  </si>
  <si>
    <t>373</t>
  </si>
  <si>
    <t>DEEANN</t>
  </si>
  <si>
    <t>201311192020092323</t>
  </si>
  <si>
    <t>PGE01017741</t>
  </si>
  <si>
    <t>6287</t>
  </si>
  <si>
    <t>201311192025532323</t>
  </si>
  <si>
    <t>PGE02530156</t>
  </si>
  <si>
    <t>1040</t>
  </si>
  <si>
    <t>201311192036422323</t>
  </si>
  <si>
    <t>SCE02889970</t>
  </si>
  <si>
    <t>5732</t>
  </si>
  <si>
    <t>201311201832323324</t>
  </si>
  <si>
    <t>SCE02892529</t>
  </si>
  <si>
    <t>1570</t>
  </si>
  <si>
    <t>201311201910423324</t>
  </si>
  <si>
    <t>SCE06808572</t>
  </si>
  <si>
    <t>773</t>
  </si>
  <si>
    <t>MARTIN</t>
  </si>
  <si>
    <t>AISN</t>
  </si>
  <si>
    <t>201311201926393324</t>
  </si>
  <si>
    <t>PGE01483434</t>
  </si>
  <si>
    <t>2686</t>
  </si>
  <si>
    <t>ISAAC</t>
  </si>
  <si>
    <t>AINT</t>
  </si>
  <si>
    <t>201311201934373324</t>
  </si>
  <si>
    <t>SCE00851106</t>
  </si>
  <si>
    <t>7228</t>
  </si>
  <si>
    <t>BETTY</t>
  </si>
  <si>
    <t>201311202035513324</t>
  </si>
  <si>
    <t>SCE03585465</t>
  </si>
  <si>
    <t>2910</t>
  </si>
  <si>
    <t>ANTONIA</t>
  </si>
  <si>
    <t>201311202045233324</t>
  </si>
  <si>
    <t>SCE07492953</t>
  </si>
  <si>
    <t>2311</t>
  </si>
  <si>
    <t>SHAWN</t>
  </si>
  <si>
    <t>201311202049133324</t>
  </si>
  <si>
    <t>SCE06636993</t>
  </si>
  <si>
    <t>6892</t>
  </si>
  <si>
    <t>SCE00685140</t>
  </si>
  <si>
    <t>191</t>
  </si>
  <si>
    <t>WUNNA</t>
  </si>
  <si>
    <t>201311202110453324</t>
  </si>
  <si>
    <t>PGE04255112</t>
  </si>
  <si>
    <t>767</t>
  </si>
  <si>
    <t>201311211901594325</t>
  </si>
  <si>
    <t>SCE03257143</t>
  </si>
  <si>
    <t>4552</t>
  </si>
  <si>
    <t>201311211916594325</t>
  </si>
  <si>
    <t>PGE01674166</t>
  </si>
  <si>
    <t>2143</t>
  </si>
  <si>
    <t>EVGARDO</t>
  </si>
  <si>
    <t>201311211916464325</t>
  </si>
  <si>
    <t>SCE07760037</t>
  </si>
  <si>
    <t>2257</t>
  </si>
  <si>
    <t>LOUISE</t>
  </si>
  <si>
    <t>201311211950454325</t>
  </si>
  <si>
    <t>PGE01974012</t>
  </si>
  <si>
    <t>2624</t>
  </si>
  <si>
    <t>201311212022014325</t>
  </si>
  <si>
    <t>PGE07151843</t>
  </si>
  <si>
    <t>2896</t>
  </si>
  <si>
    <t>JEAN</t>
  </si>
  <si>
    <t>201311212023414325</t>
  </si>
  <si>
    <t>PGE01109685</t>
  </si>
  <si>
    <t>SHIGAKO</t>
  </si>
  <si>
    <t>201311212032184325</t>
  </si>
  <si>
    <t>PGE00090184</t>
  </si>
  <si>
    <t>1214</t>
  </si>
  <si>
    <t>201311191833132323</t>
  </si>
  <si>
    <t>SCE00408441</t>
  </si>
  <si>
    <t>2335</t>
  </si>
  <si>
    <t>NANCY</t>
  </si>
  <si>
    <t>201311222023475326</t>
  </si>
  <si>
    <t>SDGE03477316</t>
  </si>
  <si>
    <t>41</t>
  </si>
  <si>
    <t>GLORIA</t>
  </si>
  <si>
    <t>201311222020465326</t>
  </si>
  <si>
    <t>PGE06289202</t>
  </si>
  <si>
    <t>4786</t>
  </si>
  <si>
    <t>ALBERT</t>
  </si>
  <si>
    <t>201311231350346327</t>
  </si>
  <si>
    <t>PGE00030734</t>
  </si>
  <si>
    <t>1472</t>
  </si>
  <si>
    <t>EMMA</t>
  </si>
  <si>
    <t>201311231611426327</t>
  </si>
  <si>
    <t>PGE01234446</t>
  </si>
  <si>
    <t>1745</t>
  </si>
  <si>
    <t>201311241157247328</t>
  </si>
  <si>
    <t>PGE01769952</t>
  </si>
  <si>
    <t>5137</t>
  </si>
  <si>
    <t>GARY</t>
  </si>
  <si>
    <t>201311241232157328</t>
  </si>
  <si>
    <t>PGE07036731</t>
  </si>
  <si>
    <t>1581</t>
  </si>
  <si>
    <t>JESUS</t>
  </si>
  <si>
    <t>AISU</t>
  </si>
  <si>
    <t>201311241419427328</t>
  </si>
  <si>
    <t>SCE04862686</t>
  </si>
  <si>
    <t>1551</t>
  </si>
  <si>
    <t>QUY</t>
  </si>
  <si>
    <t>201311241838227328</t>
  </si>
  <si>
    <t>SCE03030377</t>
  </si>
  <si>
    <t>1001</t>
  </si>
  <si>
    <t>201311231513316327</t>
  </si>
  <si>
    <t>PGE01591930</t>
  </si>
  <si>
    <t>D8</t>
  </si>
  <si>
    <t>201311251956301329</t>
  </si>
  <si>
    <t>SCE06705912</t>
  </si>
  <si>
    <t>3463</t>
  </si>
  <si>
    <t>MATEO</t>
  </si>
  <si>
    <t>201311252014241329</t>
  </si>
  <si>
    <t>SCE01712410</t>
  </si>
  <si>
    <t>201311252015151329</t>
  </si>
  <si>
    <t>PGE04804944</t>
  </si>
  <si>
    <t>581</t>
  </si>
  <si>
    <t>WANNIA</t>
  </si>
  <si>
    <t>201311252024011329</t>
  </si>
  <si>
    <t>SCE07957084</t>
  </si>
  <si>
    <t>2591</t>
  </si>
  <si>
    <t>GUADALUPE</t>
  </si>
  <si>
    <t>201311252027001329</t>
  </si>
  <si>
    <t>PGE02370707</t>
  </si>
  <si>
    <t>1479</t>
  </si>
  <si>
    <t>KRISTA</t>
  </si>
  <si>
    <t>201311252029351329</t>
  </si>
  <si>
    <t>PGE02220391</t>
  </si>
  <si>
    <t>1251</t>
  </si>
  <si>
    <t>MICHELE</t>
  </si>
  <si>
    <t>201311252030011329</t>
  </si>
  <si>
    <t>PGE00165523</t>
  </si>
  <si>
    <t>3750</t>
  </si>
  <si>
    <t>AIUP</t>
  </si>
  <si>
    <t>201311252035341329</t>
  </si>
  <si>
    <t>SCE00402683</t>
  </si>
  <si>
    <t>6464</t>
  </si>
  <si>
    <t>201311252055501329</t>
  </si>
  <si>
    <t>PGE03909606</t>
  </si>
  <si>
    <t>2558</t>
  </si>
  <si>
    <t>ENRIQUE</t>
  </si>
  <si>
    <t>201311252055051329</t>
  </si>
  <si>
    <t>SDGE06611534</t>
  </si>
  <si>
    <t>816</t>
  </si>
  <si>
    <t>201311252121331329</t>
  </si>
  <si>
    <t>SCE00935419</t>
  </si>
  <si>
    <t>381</t>
  </si>
  <si>
    <t>ANANA</t>
  </si>
  <si>
    <t>201311262019202330</t>
  </si>
  <si>
    <t>PGE02861998</t>
  </si>
  <si>
    <t>141</t>
  </si>
  <si>
    <t>201311271933363331</t>
  </si>
  <si>
    <t>SCE05481627</t>
  </si>
  <si>
    <t>3678</t>
  </si>
  <si>
    <t>201311271955543331</t>
  </si>
  <si>
    <t>SCE00721934</t>
  </si>
  <si>
    <t>PULNET</t>
  </si>
  <si>
    <t>AI6U</t>
  </si>
  <si>
    <t>201311272010473331</t>
  </si>
  <si>
    <t>SDGE06517753</t>
  </si>
  <si>
    <t>829</t>
  </si>
  <si>
    <t>PEDRO</t>
  </si>
  <si>
    <t>201311272024593331</t>
  </si>
  <si>
    <t>SCE06247614</t>
  </si>
  <si>
    <t>496</t>
  </si>
  <si>
    <t>BLAIRE</t>
  </si>
  <si>
    <t>201311272028553331</t>
  </si>
  <si>
    <t>SCE00873195</t>
  </si>
  <si>
    <t>3400</t>
  </si>
  <si>
    <t>201311271954293331</t>
  </si>
  <si>
    <t>PGE05692120</t>
  </si>
  <si>
    <t>1711</t>
  </si>
  <si>
    <t>D7</t>
  </si>
  <si>
    <t>201312011750387335</t>
  </si>
  <si>
    <t>SCE00487530</t>
  </si>
  <si>
    <t>1280</t>
  </si>
  <si>
    <t>RENEE</t>
  </si>
  <si>
    <t>201312021938511336</t>
  </si>
  <si>
    <t>PGE02222486</t>
  </si>
  <si>
    <t>222</t>
  </si>
  <si>
    <t>LUELA</t>
  </si>
  <si>
    <t>201312021943341336</t>
  </si>
  <si>
    <t>SCE06153483</t>
  </si>
  <si>
    <t>3084</t>
  </si>
  <si>
    <t>201312021945131336</t>
  </si>
  <si>
    <t>SCE05392931</t>
  </si>
  <si>
    <t>1380</t>
  </si>
  <si>
    <t>201312022017541336</t>
  </si>
  <si>
    <t>SCE05540122</t>
  </si>
  <si>
    <t>6024</t>
  </si>
  <si>
    <t>LUCKY</t>
  </si>
  <si>
    <t>201312022028111336</t>
  </si>
  <si>
    <t>PGE04132533</t>
  </si>
  <si>
    <t>942</t>
  </si>
  <si>
    <t>ROSSANA</t>
  </si>
  <si>
    <t>201312022050351336</t>
  </si>
  <si>
    <t>SCE05676747</t>
  </si>
  <si>
    <t>2218</t>
  </si>
  <si>
    <t>201312022118411336</t>
  </si>
  <si>
    <t>SDGE03448224</t>
  </si>
  <si>
    <t>201312022137101336</t>
  </si>
  <si>
    <t>SCE03024555</t>
  </si>
  <si>
    <t>1428</t>
  </si>
  <si>
    <t>201312031958482337</t>
  </si>
  <si>
    <t>PGE00692045</t>
  </si>
  <si>
    <t>4875</t>
  </si>
  <si>
    <t>LINDSEY</t>
  </si>
  <si>
    <t>201312032003012337</t>
  </si>
  <si>
    <t>PGE02022488</t>
  </si>
  <si>
    <t>1871</t>
  </si>
  <si>
    <t>201312032015332337</t>
  </si>
  <si>
    <t>PGE05748739</t>
  </si>
  <si>
    <t>1329</t>
  </si>
  <si>
    <t>FELICIA</t>
  </si>
  <si>
    <t>201312032026312337</t>
  </si>
  <si>
    <t>SCE00781271</t>
  </si>
  <si>
    <t>3436</t>
  </si>
  <si>
    <t>201312042110533338</t>
  </si>
  <si>
    <t>PGE07258249</t>
  </si>
  <si>
    <t>3249</t>
  </si>
  <si>
    <t>LUARA</t>
  </si>
  <si>
    <t>201312061926555340</t>
  </si>
  <si>
    <t>PGE02383516</t>
  </si>
  <si>
    <t>73</t>
  </si>
  <si>
    <t>GLADYS</t>
  </si>
  <si>
    <t>201312062119105340</t>
  </si>
  <si>
    <t>SDGE07465242</t>
  </si>
  <si>
    <t>201312062142365340</t>
  </si>
  <si>
    <t>SCE04319009</t>
  </si>
  <si>
    <t>200</t>
  </si>
  <si>
    <t>SANDY</t>
  </si>
  <si>
    <t>201312070916576341</t>
  </si>
  <si>
    <t>SDGE06552000</t>
  </si>
  <si>
    <t>813</t>
  </si>
  <si>
    <t>DEB</t>
  </si>
  <si>
    <t>201312091848091343</t>
  </si>
  <si>
    <t>PGE04564555</t>
  </si>
  <si>
    <t>1683</t>
  </si>
  <si>
    <t>AGC4</t>
  </si>
  <si>
    <t>201312091938511343</t>
  </si>
  <si>
    <t>PGE02294827</t>
  </si>
  <si>
    <t>549</t>
  </si>
  <si>
    <t>MARGERITA</t>
  </si>
  <si>
    <t>201312071032066341</t>
  </si>
  <si>
    <t>SCE02173706</t>
  </si>
  <si>
    <t>498</t>
  </si>
  <si>
    <t>A4</t>
  </si>
  <si>
    <t>201312091955121343</t>
  </si>
  <si>
    <t>SCE05319469</t>
  </si>
  <si>
    <t>3652</t>
  </si>
  <si>
    <t>201312092021221343</t>
  </si>
  <si>
    <t>SCE05442511</t>
  </si>
  <si>
    <t>619</t>
  </si>
  <si>
    <t>AI0R</t>
  </si>
  <si>
    <t>201312092019161343</t>
  </si>
  <si>
    <t>PGE00104705</t>
  </si>
  <si>
    <t>693</t>
  </si>
  <si>
    <t>MICHAL</t>
  </si>
  <si>
    <t>201312092039451343</t>
  </si>
  <si>
    <t>SCE06884463</t>
  </si>
  <si>
    <t>1319</t>
  </si>
  <si>
    <t>201312092142081343</t>
  </si>
  <si>
    <t>PGE00021423</t>
  </si>
  <si>
    <t>1098</t>
  </si>
  <si>
    <t>201312101828052344</t>
  </si>
  <si>
    <t>SDGE03455734</t>
  </si>
  <si>
    <t>990</t>
  </si>
  <si>
    <t>LOIS</t>
  </si>
  <si>
    <t>201312101916302344</t>
  </si>
  <si>
    <t>SCE03213393</t>
  </si>
  <si>
    <t>1063</t>
  </si>
  <si>
    <t>201312101909082344</t>
  </si>
  <si>
    <t>PGE04701753</t>
  </si>
  <si>
    <t>1487</t>
  </si>
  <si>
    <t>201312101951362344</t>
  </si>
  <si>
    <t>SCE06769925</t>
  </si>
  <si>
    <t>2865</t>
  </si>
  <si>
    <t>201312102001122344</t>
  </si>
  <si>
    <t>PGE00267927</t>
  </si>
  <si>
    <t>893</t>
  </si>
  <si>
    <t>201312102118322344</t>
  </si>
  <si>
    <t>PGE02421309</t>
  </si>
  <si>
    <t>158</t>
  </si>
  <si>
    <t>SUE</t>
  </si>
  <si>
    <t>201312111817103345</t>
  </si>
  <si>
    <t>SCE03587646</t>
  </si>
  <si>
    <t>1259</t>
  </si>
  <si>
    <t>JANICE</t>
  </si>
  <si>
    <t>201312111824303345</t>
  </si>
  <si>
    <t>PGE01583831</t>
  </si>
  <si>
    <t>1609</t>
  </si>
  <si>
    <t>201312111830503345</t>
  </si>
  <si>
    <t>PGE04586839</t>
  </si>
  <si>
    <t>NOLA</t>
  </si>
  <si>
    <t>201312111830533345</t>
  </si>
  <si>
    <t>SDGE05570557</t>
  </si>
  <si>
    <t>PETER</t>
  </si>
  <si>
    <t>201312111920503345</t>
  </si>
  <si>
    <t>PGE01438698</t>
  </si>
  <si>
    <t>2923</t>
  </si>
  <si>
    <t>201311272014173331</t>
  </si>
  <si>
    <t>SCE03672831</t>
  </si>
  <si>
    <t>3259</t>
  </si>
  <si>
    <t>ALFONZO</t>
  </si>
  <si>
    <t>DD17</t>
  </si>
  <si>
    <t>201312111943003345</t>
  </si>
  <si>
    <t>SCE07955413</t>
  </si>
  <si>
    <t>293</t>
  </si>
  <si>
    <t>201312112039413345</t>
  </si>
  <si>
    <t>PGE06248646</t>
  </si>
  <si>
    <t>201312112046193345</t>
  </si>
  <si>
    <t>PGE06389277</t>
  </si>
  <si>
    <t>201312121932394346</t>
  </si>
  <si>
    <t>PGE04492627</t>
  </si>
  <si>
    <t>664</t>
  </si>
  <si>
    <t>201312122027464346</t>
  </si>
  <si>
    <t>SCE02926216</t>
  </si>
  <si>
    <t>75</t>
  </si>
  <si>
    <t>GAYLE</t>
  </si>
  <si>
    <t>201312122049444346</t>
  </si>
  <si>
    <t>PGE00197087</t>
  </si>
  <si>
    <t>1935</t>
  </si>
  <si>
    <t>CALIB</t>
  </si>
  <si>
    <t>201312122126514346</t>
  </si>
  <si>
    <t>PGE00146077</t>
  </si>
  <si>
    <t>907</t>
  </si>
  <si>
    <t>201312132009475347</t>
  </si>
  <si>
    <t>PGE00096356</t>
  </si>
  <si>
    <t>56</t>
  </si>
  <si>
    <t>201312122012394346</t>
  </si>
  <si>
    <t>SCE07674036</t>
  </si>
  <si>
    <t>600</t>
  </si>
  <si>
    <t>THOMAS</t>
  </si>
  <si>
    <t>AJ0M</t>
  </si>
  <si>
    <t>201312132035315347</t>
  </si>
  <si>
    <t>PGE01996014</t>
  </si>
  <si>
    <t>2697</t>
  </si>
  <si>
    <t>201312132053265347</t>
  </si>
  <si>
    <t>PGE01864520</t>
  </si>
  <si>
    <t>404</t>
  </si>
  <si>
    <t>201312141331186348</t>
  </si>
  <si>
    <t>SCE06090253</t>
  </si>
  <si>
    <t>59</t>
  </si>
  <si>
    <t>20131214</t>
  </si>
  <si>
    <t>201312151305257349</t>
  </si>
  <si>
    <t>SCE07641144</t>
  </si>
  <si>
    <t>481</t>
  </si>
  <si>
    <t>MAUREEN</t>
  </si>
  <si>
    <t>AIZS</t>
  </si>
  <si>
    <t>201312151313107349</t>
  </si>
  <si>
    <t>PGE04055575</t>
  </si>
  <si>
    <t>MARRIE</t>
  </si>
  <si>
    <t>201312162031091350</t>
  </si>
  <si>
    <t>PGE04047562</t>
  </si>
  <si>
    <t>538</t>
  </si>
  <si>
    <t>201312171747132351</t>
  </si>
  <si>
    <t>SCE05681573</t>
  </si>
  <si>
    <t>ROSELEA</t>
  </si>
  <si>
    <t>AITE</t>
  </si>
  <si>
    <t>201312171756252351</t>
  </si>
  <si>
    <t>SCE06918682</t>
  </si>
  <si>
    <t>SHAWNA</t>
  </si>
  <si>
    <t>201312171829102351</t>
  </si>
  <si>
    <t>SCE07482286</t>
  </si>
  <si>
    <t>201312171845312351</t>
  </si>
  <si>
    <t>PGE04685080</t>
  </si>
  <si>
    <t>201312171852192351</t>
  </si>
  <si>
    <t>PGE04606667</t>
  </si>
  <si>
    <t>WILLARD</t>
  </si>
  <si>
    <t>201312171943422351</t>
  </si>
  <si>
    <t>SCE07842715</t>
  </si>
  <si>
    <t>201312171945242351</t>
  </si>
  <si>
    <t>SCE06588817</t>
  </si>
  <si>
    <t>7155</t>
  </si>
  <si>
    <t>WENDELL</t>
  </si>
  <si>
    <t>201312172036232351</t>
  </si>
  <si>
    <t>SCE02150633</t>
  </si>
  <si>
    <t>2773</t>
  </si>
  <si>
    <t>DIANNA</t>
  </si>
  <si>
    <t>201312172050592351</t>
  </si>
  <si>
    <t>SCE05898071</t>
  </si>
  <si>
    <t>1887</t>
  </si>
  <si>
    <t>CAL</t>
  </si>
  <si>
    <t>201312181658033352</t>
  </si>
  <si>
    <t>PGE01371608</t>
  </si>
  <si>
    <t>AD2H</t>
  </si>
  <si>
    <t>201312181724233352</t>
  </si>
  <si>
    <t>PGE02493417</t>
  </si>
  <si>
    <t>AI4A</t>
  </si>
  <si>
    <t>201312181748443352</t>
  </si>
  <si>
    <t>SCE02665599</t>
  </si>
  <si>
    <t>201312181744203352</t>
  </si>
  <si>
    <t>PGE02513781</t>
  </si>
  <si>
    <t>MARITHA</t>
  </si>
  <si>
    <t>AIVU</t>
  </si>
  <si>
    <t>201312181752213352</t>
  </si>
  <si>
    <t>PGE07187282</t>
  </si>
  <si>
    <t>CAROL</t>
  </si>
  <si>
    <t>201312181820193352</t>
  </si>
  <si>
    <t>SCE04379550</t>
  </si>
  <si>
    <t>201312181823423352</t>
  </si>
  <si>
    <t>PGE00182749</t>
  </si>
  <si>
    <t>201312182132343352</t>
  </si>
  <si>
    <t>PGE02315398</t>
  </si>
  <si>
    <t>DON</t>
  </si>
  <si>
    <t>201312191747404353</t>
  </si>
  <si>
    <t>SCE00786287</t>
  </si>
  <si>
    <t>STERLIN</t>
  </si>
  <si>
    <t>201312191957274353</t>
  </si>
  <si>
    <t>PGE01766735</t>
  </si>
  <si>
    <t>6587</t>
  </si>
  <si>
    <t>201312192026574353</t>
  </si>
  <si>
    <t>PGE05737167</t>
  </si>
  <si>
    <t>201312192036134353</t>
  </si>
  <si>
    <t>SDGE06475054</t>
  </si>
  <si>
    <t>201312192142454353</t>
  </si>
  <si>
    <t>SDGE05654436</t>
  </si>
  <si>
    <t>NADINE</t>
  </si>
  <si>
    <t>201312201932395354</t>
  </si>
  <si>
    <t>PGE02712321</t>
  </si>
  <si>
    <t>LEONARD</t>
  </si>
  <si>
    <t>201312202056455354</t>
  </si>
  <si>
    <t>SCE06213608</t>
  </si>
  <si>
    <t>201312202117155354</t>
  </si>
  <si>
    <t>PGE02608380</t>
  </si>
  <si>
    <t>201312211017526355</t>
  </si>
  <si>
    <t>PGE00059082</t>
  </si>
  <si>
    <t>201312211122136355</t>
  </si>
  <si>
    <t>PGE01844791</t>
  </si>
  <si>
    <t>MARRIANN</t>
  </si>
  <si>
    <t>201312211222056355</t>
  </si>
  <si>
    <t>SCE07779225</t>
  </si>
  <si>
    <t>201312211317126355</t>
  </si>
  <si>
    <t>SCE05414785</t>
  </si>
  <si>
    <t>201312211531536355</t>
  </si>
  <si>
    <t>SDGE03501361</t>
  </si>
  <si>
    <t>389</t>
  </si>
  <si>
    <t>DIANA</t>
  </si>
  <si>
    <t>201312211645086355</t>
  </si>
  <si>
    <t>SCE07964507</t>
  </si>
  <si>
    <t>YVONNE</t>
  </si>
  <si>
    <t>201312221115527356</t>
  </si>
  <si>
    <t>PGE01241119</t>
  </si>
  <si>
    <t>201312221419267356</t>
  </si>
  <si>
    <t>PGE06311020</t>
  </si>
  <si>
    <t>201312181955013352</t>
  </si>
  <si>
    <t>SCE05480626</t>
  </si>
  <si>
    <t>KATHY</t>
  </si>
  <si>
    <t>A4_D</t>
  </si>
  <si>
    <t>201312221613317356</t>
  </si>
  <si>
    <t>SDGE03457052</t>
  </si>
  <si>
    <t>201312221635577356</t>
  </si>
  <si>
    <t>SCE04339524</t>
  </si>
  <si>
    <t>CANDY</t>
  </si>
  <si>
    <t>201312221811417356</t>
  </si>
  <si>
    <t>PGE07051164</t>
  </si>
  <si>
    <t>AGAPITO</t>
  </si>
  <si>
    <t>201312231754361357</t>
  </si>
  <si>
    <t>SDGE03342626</t>
  </si>
  <si>
    <t>TANYA</t>
  </si>
  <si>
    <t>201312231753461357</t>
  </si>
  <si>
    <t>PGE02300559</t>
  </si>
  <si>
    <t>201312231850281357</t>
  </si>
  <si>
    <t>PGE04634736</t>
  </si>
  <si>
    <t>201312231949471357</t>
  </si>
  <si>
    <t>PGE02492355</t>
  </si>
  <si>
    <t>201312232033061357</t>
  </si>
  <si>
    <t>PGE01100107</t>
  </si>
  <si>
    <t>201312232106211357</t>
  </si>
  <si>
    <t>SCE06678080</t>
  </si>
  <si>
    <t>JOESPH</t>
  </si>
  <si>
    <t>201312261957344360</t>
  </si>
  <si>
    <t>PGE02626979</t>
  </si>
  <si>
    <t>DEBORA</t>
  </si>
  <si>
    <t>201312262016594360</t>
  </si>
  <si>
    <t>SCE00432825</t>
  </si>
  <si>
    <t>201312262023194360</t>
  </si>
  <si>
    <t>SCE03066694</t>
  </si>
  <si>
    <t>201311202050163324</t>
  </si>
  <si>
    <t>PGE04831975</t>
  </si>
  <si>
    <t>4480</t>
  </si>
  <si>
    <t>CHARLOTTE</t>
  </si>
  <si>
    <t>201312271935495361</t>
  </si>
  <si>
    <t>SCE05048458</t>
  </si>
  <si>
    <t>ELAINE</t>
  </si>
  <si>
    <t>201312271934385361</t>
  </si>
  <si>
    <t>PGE00981874</t>
  </si>
  <si>
    <t>ANTONI</t>
  </si>
  <si>
    <t>201312262016404360</t>
  </si>
  <si>
    <t>SCE00829415</t>
  </si>
  <si>
    <t>201312272042095361</t>
  </si>
  <si>
    <t>SCE06902631</t>
  </si>
  <si>
    <t>201312281117276362</t>
  </si>
  <si>
    <t>SCE05374518</t>
  </si>
  <si>
    <t>201312281418486362</t>
  </si>
  <si>
    <t>SDGE03308607</t>
  </si>
  <si>
    <t>201312281443496362</t>
  </si>
  <si>
    <t>PGE01368769</t>
  </si>
  <si>
    <t>201312262025424360</t>
  </si>
  <si>
    <t>SCE06710071</t>
  </si>
  <si>
    <t>D5_YEAR</t>
  </si>
  <si>
    <t>201312291338327363</t>
  </si>
  <si>
    <t>SCE06702209</t>
  </si>
  <si>
    <t>JOLENE</t>
  </si>
  <si>
    <t>201312291807317363</t>
  </si>
  <si>
    <t>SCE00629392</t>
  </si>
  <si>
    <t>CARL</t>
  </si>
  <si>
    <t>201312291811147363</t>
  </si>
  <si>
    <t>PGE00217552</t>
  </si>
  <si>
    <t>CICI</t>
  </si>
  <si>
    <t>201312301750321364</t>
  </si>
  <si>
    <t>SCE06959072</t>
  </si>
  <si>
    <t>AIZV</t>
  </si>
  <si>
    <t>201312301814201364</t>
  </si>
  <si>
    <t>SCE03576550</t>
  </si>
  <si>
    <t>BEN</t>
  </si>
  <si>
    <t>201312302029351364</t>
  </si>
  <si>
    <t>SCE02766601</t>
  </si>
  <si>
    <t>201312302031311364</t>
  </si>
  <si>
    <t>SCE00556358</t>
  </si>
  <si>
    <t>KELLEY</t>
  </si>
  <si>
    <t>201312302034561364</t>
  </si>
  <si>
    <t>PGE06015299</t>
  </si>
  <si>
    <t>201312302041501364</t>
  </si>
  <si>
    <t>SCE06816860</t>
  </si>
  <si>
    <t>ELI</t>
  </si>
  <si>
    <t>201312271918095361</t>
  </si>
  <si>
    <t>SCE04176247</t>
  </si>
  <si>
    <t>BERNADETTE</t>
  </si>
  <si>
    <t>AIRS</t>
  </si>
  <si>
    <t>D1</t>
  </si>
  <si>
    <t>201312291142167363</t>
  </si>
  <si>
    <t>SCE02172182</t>
  </si>
  <si>
    <t>201401021855374002</t>
  </si>
  <si>
    <t>SDGE03501347</t>
  </si>
  <si>
    <t>DEBY</t>
  </si>
  <si>
    <t>201401021908574002</t>
  </si>
  <si>
    <t>SCE03687388</t>
  </si>
  <si>
    <t>201401021953134002</t>
  </si>
  <si>
    <t>SCE07804903</t>
  </si>
  <si>
    <t>AIB8</t>
  </si>
  <si>
    <t>201401022014004002</t>
  </si>
  <si>
    <t>PGE04610746</t>
  </si>
  <si>
    <t>201401041225066004</t>
  </si>
  <si>
    <t>SCE04904842</t>
  </si>
  <si>
    <t>catiid</t>
  </si>
  <si>
    <t>intro</t>
  </si>
  <si>
    <t>dummyvar</t>
  </si>
  <si>
    <t>cuphone</t>
  </si>
  <si>
    <t>termflag</t>
  </si>
  <si>
    <t>vpull</t>
  </si>
  <si>
    <t>v1</t>
  </si>
  <si>
    <t>v1a</t>
  </si>
  <si>
    <t>v1aos01</t>
  </si>
  <si>
    <t>v1aos02</t>
  </si>
  <si>
    <t>v1b</t>
  </si>
  <si>
    <t>v1c</t>
  </si>
  <si>
    <t>v1a_06</t>
  </si>
  <si>
    <t>v2</t>
  </si>
  <si>
    <t>v2a</t>
  </si>
  <si>
    <t>v3</t>
  </si>
  <si>
    <t>r1pull_1</t>
  </si>
  <si>
    <t>r1pull_2</t>
  </si>
  <si>
    <t>r1pull_3</t>
  </si>
  <si>
    <t>r1_1</t>
  </si>
  <si>
    <t>r1_2</t>
  </si>
  <si>
    <t>r1_3</t>
  </si>
  <si>
    <t>f1pull_1</t>
  </si>
  <si>
    <t>f1pull_2</t>
  </si>
  <si>
    <t>a3a</t>
  </si>
  <si>
    <t>a3b</t>
  </si>
  <si>
    <t>a3c</t>
  </si>
  <si>
    <t>cfm00508</t>
  </si>
  <si>
    <t>a4a</t>
  </si>
  <si>
    <t>a4b</t>
  </si>
  <si>
    <t>a4c</t>
  </si>
  <si>
    <t>a4d</t>
  </si>
  <si>
    <t>a4e</t>
  </si>
  <si>
    <t>cfm00511</t>
  </si>
  <si>
    <t>a6a</t>
  </si>
  <si>
    <t>a6b</t>
  </si>
  <si>
    <t>a6c</t>
  </si>
  <si>
    <t>a6d</t>
  </si>
  <si>
    <t>a801</t>
  </si>
  <si>
    <t>a802</t>
  </si>
  <si>
    <t>a803</t>
  </si>
  <si>
    <t>a804</t>
  </si>
  <si>
    <t>a805</t>
  </si>
  <si>
    <t>a806</t>
  </si>
  <si>
    <t>d10a</t>
  </si>
  <si>
    <t>cfm00515</t>
  </si>
  <si>
    <t>d10b</t>
  </si>
  <si>
    <t>cfm00517</t>
  </si>
  <si>
    <t>d10c</t>
  </si>
  <si>
    <t>cfm00519</t>
  </si>
  <si>
    <t>d10d</t>
  </si>
  <si>
    <t>cfm00521</t>
  </si>
  <si>
    <t>d10e</t>
  </si>
  <si>
    <t>cfm00523</t>
  </si>
  <si>
    <t>d10f</t>
  </si>
  <si>
    <t>cfm00525</t>
  </si>
  <si>
    <t>d10g</t>
  </si>
  <si>
    <t>cfm00527</t>
  </si>
  <si>
    <t>d12</t>
  </si>
  <si>
    <t>d1401</t>
  </si>
  <si>
    <t>d1402</t>
  </si>
  <si>
    <t>d1403</t>
  </si>
  <si>
    <t>d1404</t>
  </si>
  <si>
    <t>d1405</t>
  </si>
  <si>
    <t>end_spc</t>
  </si>
  <si>
    <t>termin_a</t>
  </si>
  <si>
    <t>pickup_qty_check</t>
  </si>
  <si>
    <t>correct_pickup_info</t>
  </si>
  <si>
    <t>ref_qty</t>
  </si>
  <si>
    <t>frz_qty</t>
  </si>
  <si>
    <t>r1</t>
  </si>
  <si>
    <t>r2</t>
  </si>
  <si>
    <t>r3</t>
  </si>
  <si>
    <t>r3_spec</t>
  </si>
  <si>
    <t>r3a</t>
  </si>
  <si>
    <t>r4</t>
  </si>
  <si>
    <t>r4_mo</t>
  </si>
  <si>
    <t>r4_yr</t>
  </si>
  <si>
    <t>r5</t>
  </si>
  <si>
    <t>r5_mo</t>
  </si>
  <si>
    <t>r5_yr</t>
  </si>
  <si>
    <t>r6</t>
  </si>
  <si>
    <t>r7</t>
  </si>
  <si>
    <t>r7_os</t>
  </si>
  <si>
    <t>r8</t>
  </si>
  <si>
    <t>r9</t>
  </si>
  <si>
    <t>r10</t>
  </si>
  <si>
    <t>r11</t>
  </si>
  <si>
    <t>r12</t>
  </si>
  <si>
    <t>r13</t>
  </si>
  <si>
    <t>r14</t>
  </si>
  <si>
    <t>r15</t>
  </si>
  <si>
    <t>r15_os</t>
  </si>
  <si>
    <t>r15a</t>
  </si>
  <si>
    <t>r16</t>
  </si>
  <si>
    <t>r17</t>
  </si>
  <si>
    <t>r18</t>
  </si>
  <si>
    <t>r18a</t>
  </si>
  <si>
    <t>r19ba</t>
  </si>
  <si>
    <t>r19a</t>
  </si>
  <si>
    <t>r19b</t>
  </si>
  <si>
    <t>r19b_spec</t>
  </si>
  <si>
    <t>r20</t>
  </si>
  <si>
    <t>r21</t>
  </si>
  <si>
    <t>r22</t>
  </si>
  <si>
    <t>first_second_or_only_ref</t>
  </si>
  <si>
    <t>num_refs_in_home</t>
  </si>
  <si>
    <t>years_owned</t>
  </si>
  <si>
    <t>months_owned_in_last_yr</t>
  </si>
  <si>
    <t>num_months_in_use</t>
  </si>
  <si>
    <t>unit_location</t>
  </si>
  <si>
    <t>conditioning_type</t>
  </si>
  <si>
    <t>conditioned_space_dummy</t>
  </si>
  <si>
    <t>replacement_unit_use</t>
  </si>
  <si>
    <t>would_have_kept</t>
  </si>
  <si>
    <t>would_have_discarded</t>
  </si>
  <si>
    <t>pop</t>
  </si>
  <si>
    <t>n</t>
  </si>
  <si>
    <t>survweight</t>
  </si>
  <si>
    <t>f1</t>
  </si>
  <si>
    <t>f1_os</t>
  </si>
  <si>
    <t>f1a</t>
  </si>
  <si>
    <t>f2</t>
  </si>
  <si>
    <t>f2_mo</t>
  </si>
  <si>
    <t>f2_yr</t>
  </si>
  <si>
    <t>f3</t>
  </si>
  <si>
    <t>f4</t>
  </si>
  <si>
    <t>f4_spec</t>
  </si>
  <si>
    <t>f5</t>
  </si>
  <si>
    <t>f6</t>
  </si>
  <si>
    <t>f7</t>
  </si>
  <si>
    <t>f8</t>
  </si>
  <si>
    <t>f9</t>
  </si>
  <si>
    <t>f9_spec</t>
  </si>
  <si>
    <t>f9a</t>
  </si>
  <si>
    <t>f10</t>
  </si>
  <si>
    <t>f11</t>
  </si>
  <si>
    <t>f12</t>
  </si>
  <si>
    <t>f13</t>
  </si>
  <si>
    <t>f13ba</t>
  </si>
  <si>
    <t>f13a</t>
  </si>
  <si>
    <t>f13b</t>
  </si>
  <si>
    <t>f13b_spec</t>
  </si>
  <si>
    <t>f14</t>
  </si>
  <si>
    <t>f15</t>
  </si>
  <si>
    <t>f16</t>
  </si>
  <si>
    <t>first_second_or_only_frz</t>
  </si>
  <si>
    <t>num_frzrs_in_home</t>
  </si>
  <si>
    <t>KIU</t>
  </si>
  <si>
    <t>kept</t>
  </si>
  <si>
    <t>PGE101</t>
  </si>
  <si>
    <t>PGE1_1_91</t>
  </si>
  <si>
    <t>1</t>
  </si>
  <si>
    <t>1994890807</t>
  </si>
  <si>
    <t>1600132813</t>
  </si>
  <si>
    <t>20130905</t>
  </si>
  <si>
    <t>1309051300</t>
  </si>
  <si>
    <t>only ref</t>
  </si>
  <si>
    <t>kitchen</t>
  </si>
  <si>
    <t>heat</t>
  </si>
  <si>
    <t>main</t>
  </si>
  <si>
    <t>SCE103</t>
  </si>
  <si>
    <t>SCE1_1_261</t>
  </si>
  <si>
    <t>4264852447</t>
  </si>
  <si>
    <t>4858963177</t>
  </si>
  <si>
    <t>JOANNA</t>
  </si>
  <si>
    <t>AHLG</t>
  </si>
  <si>
    <t>none</t>
  </si>
  <si>
    <t>SDGE104</t>
  </si>
  <si>
    <t>SDGE1_1_271</t>
  </si>
  <si>
    <t>4840735978</t>
  </si>
  <si>
    <t>4290061844</t>
  </si>
  <si>
    <t>ELEANOR</t>
  </si>
  <si>
    <t>AIQX</t>
  </si>
  <si>
    <t>both</t>
  </si>
  <si>
    <t>SCE1_1_412</t>
  </si>
  <si>
    <t>1258795896</t>
  </si>
  <si>
    <t>0809861841</t>
  </si>
  <si>
    <t>GUY</t>
  </si>
  <si>
    <t>cool</t>
  </si>
  <si>
    <t>PGE102</t>
  </si>
  <si>
    <t>PGE1_1_136</t>
  </si>
  <si>
    <t>4963383105</t>
  </si>
  <si>
    <t>1325970974</t>
  </si>
  <si>
    <t>AINV</t>
  </si>
  <si>
    <t>SDGE103</t>
  </si>
  <si>
    <t>SDGE1_1_234</t>
  </si>
  <si>
    <t>3503809521</t>
  </si>
  <si>
    <t>1637390234</t>
  </si>
  <si>
    <t>AIM7</t>
  </si>
  <si>
    <t>SDGE304</t>
  </si>
  <si>
    <t>SDGE1_3_51</t>
  </si>
  <si>
    <t>1304515878</t>
  </si>
  <si>
    <t>3915688369</t>
  </si>
  <si>
    <t>EMIL</t>
  </si>
  <si>
    <t>PGE1_1_143</t>
  </si>
  <si>
    <t>3994655297</t>
  </si>
  <si>
    <t>5146939846</t>
  </si>
  <si>
    <t>AI7G</t>
  </si>
  <si>
    <t>SCE301</t>
  </si>
  <si>
    <t>SCE1_3_51</t>
  </si>
  <si>
    <t>0068328200</t>
  </si>
  <si>
    <t>1343564099</t>
  </si>
  <si>
    <t>SCE102</t>
  </si>
  <si>
    <t>SCE1_1_397</t>
  </si>
  <si>
    <t>4517848554</t>
  </si>
  <si>
    <t>1847276820</t>
  </si>
  <si>
    <t>DAN</t>
  </si>
  <si>
    <t>SCE1_1_253</t>
  </si>
  <si>
    <t>0587694049</t>
  </si>
  <si>
    <t>4108176432</t>
  </si>
  <si>
    <t>MENG</t>
  </si>
  <si>
    <t>AIM9</t>
  </si>
  <si>
    <t>SDGE1_1_341</t>
  </si>
  <si>
    <t>1259204653</t>
  </si>
  <si>
    <t>0116320230</t>
  </si>
  <si>
    <t>AINI</t>
  </si>
  <si>
    <t>SCE1_1_9</t>
  </si>
  <si>
    <t>1866408635</t>
  </si>
  <si>
    <t>1081354207</t>
  </si>
  <si>
    <t>SCE1_1_593</t>
  </si>
  <si>
    <t>3536285636</t>
  </si>
  <si>
    <t>0144255425</t>
  </si>
  <si>
    <t>DENIS</t>
  </si>
  <si>
    <t>AIDP</t>
  </si>
  <si>
    <t>PGE1_1_170</t>
  </si>
  <si>
    <t>0232070804</t>
  </si>
  <si>
    <t>5125379726</t>
  </si>
  <si>
    <t>SDGE102</t>
  </si>
  <si>
    <t>SDGE1_1_130</t>
  </si>
  <si>
    <t>1633626687</t>
  </si>
  <si>
    <t>4870094329</t>
  </si>
  <si>
    <t>AIQF</t>
  </si>
  <si>
    <t>SCE1_1_521</t>
  </si>
  <si>
    <t>4252850776</t>
  </si>
  <si>
    <t>2134182745</t>
  </si>
  <si>
    <t>CARYOLAN</t>
  </si>
  <si>
    <t>AIE9</t>
  </si>
  <si>
    <t>SCE1_1_180</t>
  </si>
  <si>
    <t>4060103389</t>
  </si>
  <si>
    <t>4954772385</t>
  </si>
  <si>
    <t>DOROTHY</t>
  </si>
  <si>
    <t>PGE103</t>
  </si>
  <si>
    <t>PGE1_1_229</t>
  </si>
  <si>
    <t>4014361838</t>
  </si>
  <si>
    <t>4870160308</t>
  </si>
  <si>
    <t>PGE1_1_77</t>
  </si>
  <si>
    <t>1966544666</t>
  </si>
  <si>
    <t>1672429130</t>
  </si>
  <si>
    <t>BEVERLY</t>
  </si>
  <si>
    <t>SCE1_1_230</t>
  </si>
  <si>
    <t>3898132266</t>
  </si>
  <si>
    <t>4076105006</t>
  </si>
  <si>
    <t>SDGE1_1_128</t>
  </si>
  <si>
    <t>1375440923</t>
  </si>
  <si>
    <t>3011238446</t>
  </si>
  <si>
    <t>AISE</t>
  </si>
  <si>
    <t>SCE101</t>
  </si>
  <si>
    <t>SCE1_1_651</t>
  </si>
  <si>
    <t>4241691768</t>
  </si>
  <si>
    <t>3929703624</t>
  </si>
  <si>
    <t>SCE1_1_842</t>
  </si>
  <si>
    <t>0206222545</t>
  </si>
  <si>
    <t>3056428211</t>
  </si>
  <si>
    <t>ESTELLA</t>
  </si>
  <si>
    <t>garage</t>
  </si>
  <si>
    <t>SCE1_1_300</t>
  </si>
  <si>
    <t>1523404544</t>
  </si>
  <si>
    <t>1592633580</t>
  </si>
  <si>
    <t>AIM8</t>
  </si>
  <si>
    <t>SCE1_1_169</t>
  </si>
  <si>
    <t>0884325506</t>
  </si>
  <si>
    <t>0800523201</t>
  </si>
  <si>
    <t>SCE1_1_97</t>
  </si>
  <si>
    <t>1444762838</t>
  </si>
  <si>
    <t>0903597546</t>
  </si>
  <si>
    <t>BERT</t>
  </si>
  <si>
    <t>PGE1_1_349</t>
  </si>
  <si>
    <t>3578632570</t>
  </si>
  <si>
    <t>3766829639</t>
  </si>
  <si>
    <t>AHXT</t>
  </si>
  <si>
    <t>SCE303</t>
  </si>
  <si>
    <t>SCE1_3_40</t>
  </si>
  <si>
    <t>2047073463</t>
  </si>
  <si>
    <t>4478479212</t>
  </si>
  <si>
    <t>LINDA</t>
  </si>
  <si>
    <t>PGE1_1_54</t>
  </si>
  <si>
    <t>4820953014</t>
  </si>
  <si>
    <t>1570745442</t>
  </si>
  <si>
    <t>CURTIS</t>
  </si>
  <si>
    <t>SCE104</t>
  </si>
  <si>
    <t>SCE1_1_39</t>
  </si>
  <si>
    <t>4395589767</t>
  </si>
  <si>
    <t>5132134542</t>
  </si>
  <si>
    <t>AIO0</t>
  </si>
  <si>
    <t>PGE1_1_165</t>
  </si>
  <si>
    <t>1129751631</t>
  </si>
  <si>
    <t>0483964255</t>
  </si>
  <si>
    <t>SCE302</t>
  </si>
  <si>
    <t>SCE1_3_19</t>
  </si>
  <si>
    <t>0573106044</t>
  </si>
  <si>
    <t>0785975858</t>
  </si>
  <si>
    <t>IAIN</t>
  </si>
  <si>
    <t>SDGE1_1_323</t>
  </si>
  <si>
    <t>0033086994</t>
  </si>
  <si>
    <t>4316547012</t>
  </si>
  <si>
    <t>SDGE1_1_179</t>
  </si>
  <si>
    <t>5080129651</t>
  </si>
  <si>
    <t>4513209836</t>
  </si>
  <si>
    <t>AFYP</t>
  </si>
  <si>
    <t>PGE1_1_216</t>
  </si>
  <si>
    <t>1990670278</t>
  </si>
  <si>
    <t>4702132391</t>
  </si>
  <si>
    <t>NORM</t>
  </si>
  <si>
    <t>PGE1_1_265</t>
  </si>
  <si>
    <t>0001734886</t>
  </si>
  <si>
    <t>1412136404</t>
  </si>
  <si>
    <t>PGE104</t>
  </si>
  <si>
    <t>PGE1_1_66</t>
  </si>
  <si>
    <t>1139447890</t>
  </si>
  <si>
    <t>1019708925</t>
  </si>
  <si>
    <t>SCE1_1_346</t>
  </si>
  <si>
    <t>0873726667</t>
  </si>
  <si>
    <t>4966839075</t>
  </si>
  <si>
    <t>JOHNATHAN</t>
  </si>
  <si>
    <t>AINK</t>
  </si>
  <si>
    <t>SCE1_1_954</t>
  </si>
  <si>
    <t>3358270022</t>
  </si>
  <si>
    <t>4093669918</t>
  </si>
  <si>
    <t>SCE1_1_595</t>
  </si>
  <si>
    <t>3855119167</t>
  </si>
  <si>
    <t>3531446005</t>
  </si>
  <si>
    <t>PGE1_1_8</t>
  </si>
  <si>
    <t>0542996172</t>
  </si>
  <si>
    <t>3311841787</t>
  </si>
  <si>
    <t>SCE1_1_422</t>
  </si>
  <si>
    <t>1503120206</t>
  </si>
  <si>
    <t>4590457546</t>
  </si>
  <si>
    <t>MONTOYA</t>
  </si>
  <si>
    <t>AHUK</t>
  </si>
  <si>
    <t>check CZ</t>
  </si>
  <si>
    <t>SCE1_1_399</t>
  </si>
  <si>
    <t>4803914532</t>
  </si>
  <si>
    <t>1136232902</t>
  </si>
  <si>
    <t>EFRAIN</t>
  </si>
  <si>
    <t>PGE1_1_38</t>
  </si>
  <si>
    <t>3172387960</t>
  </si>
  <si>
    <t>0815129091</t>
  </si>
  <si>
    <t>TAMDA</t>
  </si>
  <si>
    <t>AGMJ</t>
  </si>
  <si>
    <t>PGE1_1_363</t>
  </si>
  <si>
    <t>1913393798</t>
  </si>
  <si>
    <t>0407610973</t>
  </si>
  <si>
    <t>PAT</t>
  </si>
  <si>
    <t>PGE1_1_261</t>
  </si>
  <si>
    <t>1400493379</t>
  </si>
  <si>
    <t>1109166500</t>
  </si>
  <si>
    <t>SCE1_1_254</t>
  </si>
  <si>
    <t>0299739535</t>
  </si>
  <si>
    <t>3015184478</t>
  </si>
  <si>
    <t>HARKO</t>
  </si>
  <si>
    <t>SDGE1_1_118</t>
  </si>
  <si>
    <t>4912185650</t>
  </si>
  <si>
    <t>1756588103</t>
  </si>
  <si>
    <t>MUHAMMAD</t>
  </si>
  <si>
    <t>PGE1_1_384</t>
  </si>
  <si>
    <t>4313679266</t>
  </si>
  <si>
    <t>3326901195</t>
  </si>
  <si>
    <t>SCE1_1_34</t>
  </si>
  <si>
    <t>1114228428</t>
  </si>
  <si>
    <t>2104080213</t>
  </si>
  <si>
    <t>SCE1_1_219</t>
  </si>
  <si>
    <t>1290777252</t>
  </si>
  <si>
    <t>3811483531</t>
  </si>
  <si>
    <t>SCE1_1_151</t>
  </si>
  <si>
    <t>4247337956</t>
  </si>
  <si>
    <t>4208363588</t>
  </si>
  <si>
    <t>ELOISE</t>
  </si>
  <si>
    <t>AIT9</t>
  </si>
  <si>
    <t>PGE301</t>
  </si>
  <si>
    <t>PGE1_3_15</t>
  </si>
  <si>
    <t>0548994549</t>
  </si>
  <si>
    <t>1490433383</t>
  </si>
  <si>
    <t>AI7A</t>
  </si>
  <si>
    <t>SDGE1_1_16</t>
  </si>
  <si>
    <t>1517656821</t>
  </si>
  <si>
    <t>4982452514</t>
  </si>
  <si>
    <t>SCE1_1_178</t>
  </si>
  <si>
    <t>0588378124</t>
  </si>
  <si>
    <t>4817619667</t>
  </si>
  <si>
    <t>SCE1_1_426</t>
  </si>
  <si>
    <t>1482638993</t>
  </si>
  <si>
    <t>1835177604</t>
  </si>
  <si>
    <t>AIDA</t>
  </si>
  <si>
    <t>PGE1_1_36</t>
  </si>
  <si>
    <t>1045675370</t>
  </si>
  <si>
    <t>3180359706</t>
  </si>
  <si>
    <t>AIO4</t>
  </si>
  <si>
    <t>SCE1_1_603</t>
  </si>
  <si>
    <t>4727362822</t>
  </si>
  <si>
    <t>0152026843</t>
  </si>
  <si>
    <t>PGE1_1_195</t>
  </si>
  <si>
    <t>3834518574</t>
  </si>
  <si>
    <t>2085084954</t>
  </si>
  <si>
    <t>SCE1_1_90</t>
  </si>
  <si>
    <t>3925166679</t>
  </si>
  <si>
    <t>1843026980</t>
  </si>
  <si>
    <t>PGE1_1_377</t>
  </si>
  <si>
    <t>0441574921</t>
  </si>
  <si>
    <t>1169832081</t>
  </si>
  <si>
    <t>SDGE1_1_76</t>
  </si>
  <si>
    <t>4582477980</t>
  </si>
  <si>
    <t>0224476205</t>
  </si>
  <si>
    <t>SDGE1_1_228</t>
  </si>
  <si>
    <t>1427362319</t>
  </si>
  <si>
    <t>0429451402</t>
  </si>
  <si>
    <t>SCE1_1_427</t>
  </si>
  <si>
    <t>0590431657</t>
  </si>
  <si>
    <t>4478838130</t>
  </si>
  <si>
    <t>SCE1_1_870</t>
  </si>
  <si>
    <t>1719214096</t>
  </si>
  <si>
    <t>3029493967</t>
  </si>
  <si>
    <t>VERONICA</t>
  </si>
  <si>
    <t>SCE1_1_447</t>
  </si>
  <si>
    <t>4530118192</t>
  </si>
  <si>
    <t>3184721315</t>
  </si>
  <si>
    <t>MOSES</t>
  </si>
  <si>
    <t>PGE1_1_217</t>
  </si>
  <si>
    <t>1193758138</t>
  </si>
  <si>
    <t>1490010836</t>
  </si>
  <si>
    <t>ROB</t>
  </si>
  <si>
    <t>SCE1_1_164</t>
  </si>
  <si>
    <t>4616831705</t>
  </si>
  <si>
    <t>0101721591</t>
  </si>
  <si>
    <t>SCE1_1_990</t>
  </si>
  <si>
    <t>4259590556</t>
  </si>
  <si>
    <t>3933152428</t>
  </si>
  <si>
    <t>1310933433</t>
  </si>
  <si>
    <t>3030743657</t>
  </si>
  <si>
    <t>SCE1_1_188</t>
  </si>
  <si>
    <t>4826955836</t>
  </si>
  <si>
    <t>1530989542</t>
  </si>
  <si>
    <t>LAURIE</t>
  </si>
  <si>
    <t>SCE1_1_263</t>
  </si>
  <si>
    <t>3409307195</t>
  </si>
  <si>
    <t>1004942185</t>
  </si>
  <si>
    <t>SCE1_1_196</t>
  </si>
  <si>
    <t>1270939944</t>
  </si>
  <si>
    <t>3491432270</t>
  </si>
  <si>
    <t>SDGE1_1_355</t>
  </si>
  <si>
    <t>4558795884</t>
  </si>
  <si>
    <t>0407983739</t>
  </si>
  <si>
    <t>AI4H</t>
  </si>
  <si>
    <t>SCE1_1_294</t>
  </si>
  <si>
    <t>1485309340</t>
  </si>
  <si>
    <t>1501126936</t>
  </si>
  <si>
    <t>SCE1_1_561</t>
  </si>
  <si>
    <t>3204902683</t>
  </si>
  <si>
    <t>1132861748</t>
  </si>
  <si>
    <t>SCE1_1_604</t>
  </si>
  <si>
    <t>3129444207</t>
  </si>
  <si>
    <t>1029852910</t>
  </si>
  <si>
    <t>SCE1_1_379</t>
  </si>
  <si>
    <t>4969800660</t>
  </si>
  <si>
    <t>0441026262</t>
  </si>
  <si>
    <t>CHIACH</t>
  </si>
  <si>
    <t>0466090788</t>
  </si>
  <si>
    <t>4977522021</t>
  </si>
  <si>
    <t>PGE1_1_14</t>
  </si>
  <si>
    <t>1739518752</t>
  </si>
  <si>
    <t>3410181466</t>
  </si>
  <si>
    <t>ADELE</t>
  </si>
  <si>
    <t>SDGE1_1_105</t>
  </si>
  <si>
    <t>4771161209</t>
  </si>
  <si>
    <t>3638552598</t>
  </si>
  <si>
    <t>AH0F</t>
  </si>
  <si>
    <t>PGE1_1_23</t>
  </si>
  <si>
    <t>3059110523</t>
  </si>
  <si>
    <t>3156830029</t>
  </si>
  <si>
    <t>GWEN</t>
  </si>
  <si>
    <t>SCE1_1_366</t>
  </si>
  <si>
    <t>4957874510</t>
  </si>
  <si>
    <t>1185389071</t>
  </si>
  <si>
    <t>SCE1_1_290</t>
  </si>
  <si>
    <t>0652256926</t>
  </si>
  <si>
    <t>1539558407</t>
  </si>
  <si>
    <t>REBECA</t>
  </si>
  <si>
    <t>PGE1_1_12</t>
  </si>
  <si>
    <t>1402752847</t>
  </si>
  <si>
    <t>1406704080</t>
  </si>
  <si>
    <t>SCE1_1_185</t>
  </si>
  <si>
    <t>0234377933</t>
  </si>
  <si>
    <t>1477362902</t>
  </si>
  <si>
    <t>LAQUISHA</t>
  </si>
  <si>
    <t>SCE1_1_450</t>
  </si>
  <si>
    <t>0048882148</t>
  </si>
  <si>
    <t>4008613409</t>
  </si>
  <si>
    <t>PGE1_1_34</t>
  </si>
  <si>
    <t>0023157683</t>
  </si>
  <si>
    <t>0139259223</t>
  </si>
  <si>
    <t>RAMESH</t>
  </si>
  <si>
    <t>PGE1_1_228</t>
  </si>
  <si>
    <t>3710641112</t>
  </si>
  <si>
    <t>3541781251</t>
  </si>
  <si>
    <t>EDWARDO</t>
  </si>
  <si>
    <t>SDGE1_1_312</t>
  </si>
  <si>
    <t>0444737199</t>
  </si>
  <si>
    <t>1689830369</t>
  </si>
  <si>
    <t>CHARLENE</t>
  </si>
  <si>
    <t>RV/trailer</t>
  </si>
  <si>
    <t>PGE1_1_346</t>
  </si>
  <si>
    <t>1991866383</t>
  </si>
  <si>
    <t>0395846850</t>
  </si>
  <si>
    <t>PGE1_1_160</t>
  </si>
  <si>
    <t>3545006814</t>
  </si>
  <si>
    <t>4395194751</t>
  </si>
  <si>
    <t>TEVE</t>
  </si>
  <si>
    <t>SCE1_1_63</t>
  </si>
  <si>
    <t>0987091361</t>
  </si>
  <si>
    <t>3290315713</t>
  </si>
  <si>
    <t>KENDRA</t>
  </si>
  <si>
    <t>PGE1_1_383</t>
  </si>
  <si>
    <t>3424883573</t>
  </si>
  <si>
    <t>3914062178</t>
  </si>
  <si>
    <t>AIR9</t>
  </si>
  <si>
    <t>PGE1_1_114</t>
  </si>
  <si>
    <t>0021831873</t>
  </si>
  <si>
    <t>4370292485</t>
  </si>
  <si>
    <t>HONGS</t>
  </si>
  <si>
    <t>SDGE1_1_115</t>
  </si>
  <si>
    <t>4574637457</t>
  </si>
  <si>
    <t>3310850991</t>
  </si>
  <si>
    <t>SCE1_1_498</t>
  </si>
  <si>
    <t>1937846170</t>
  </si>
  <si>
    <t>0774847275</t>
  </si>
  <si>
    <t>SCE1_1_454</t>
  </si>
  <si>
    <t>3739661923</t>
  </si>
  <si>
    <t>1646188858</t>
  </si>
  <si>
    <t>SDGE1_1_162</t>
  </si>
  <si>
    <t>1995350403</t>
  </si>
  <si>
    <t>1734092795</t>
  </si>
  <si>
    <t>PGE1_1_17</t>
  </si>
  <si>
    <t>0759436343</t>
  </si>
  <si>
    <t>1835041081</t>
  </si>
  <si>
    <t>DAVE</t>
  </si>
  <si>
    <t>5118829673</t>
  </si>
  <si>
    <t>4002377161</t>
  </si>
  <si>
    <t>SDGE1_1_78</t>
  </si>
  <si>
    <t>4718768236</t>
  </si>
  <si>
    <t>4403943512</t>
  </si>
  <si>
    <t>SIGMONE</t>
  </si>
  <si>
    <t>SCE1_3_114</t>
  </si>
  <si>
    <t>4629210409</t>
  </si>
  <si>
    <t>3931096821</t>
  </si>
  <si>
    <t>AIRJ</t>
  </si>
  <si>
    <t>PGE1_1_325</t>
  </si>
  <si>
    <t>3330994652</t>
  </si>
  <si>
    <t>1596058931</t>
  </si>
  <si>
    <t>4233834683</t>
  </si>
  <si>
    <t>0929445477</t>
  </si>
  <si>
    <t>SCE1_1_431</t>
  </si>
  <si>
    <t>3944387851</t>
  </si>
  <si>
    <t>0802571168</t>
  </si>
  <si>
    <t>PGE1_1_80</t>
  </si>
  <si>
    <t>0880730994</t>
  </si>
  <si>
    <t>1751616239</t>
  </si>
  <si>
    <t>PGE1_1_45</t>
  </si>
  <si>
    <t>3339068293</t>
  </si>
  <si>
    <t>0255096878</t>
  </si>
  <si>
    <t>PGE1_1_83</t>
  </si>
  <si>
    <t>0219239804</t>
  </si>
  <si>
    <t>0349828581</t>
  </si>
  <si>
    <t>SCE1_1_57</t>
  </si>
  <si>
    <t>1296619539</t>
  </si>
  <si>
    <t>1915546957</t>
  </si>
  <si>
    <t>SCE1_1_464</t>
  </si>
  <si>
    <t>0844417582</t>
  </si>
  <si>
    <t>0663987029</t>
  </si>
  <si>
    <t>BRENDA</t>
  </si>
  <si>
    <t>PGE1_1_196</t>
  </si>
  <si>
    <t>1459444950</t>
  </si>
  <si>
    <t>1574658879</t>
  </si>
  <si>
    <t>RODERICK</t>
  </si>
  <si>
    <t>SCE1_1_56</t>
  </si>
  <si>
    <t>1590540093</t>
  </si>
  <si>
    <t>0876514013</t>
  </si>
  <si>
    <t>WILFREDO</t>
  </si>
  <si>
    <t>PGE1_1_30</t>
  </si>
  <si>
    <t>0636651836</t>
  </si>
  <si>
    <t>3275165445</t>
  </si>
  <si>
    <t>SDGE1_1_226</t>
  </si>
  <si>
    <t>0577783567</t>
  </si>
  <si>
    <t>5103906985</t>
  </si>
  <si>
    <t>SCE1_1_126</t>
  </si>
  <si>
    <t>3801861240</t>
  </si>
  <si>
    <t>0815111498</t>
  </si>
  <si>
    <t>SONG</t>
  </si>
  <si>
    <t>SCE1_1_247</t>
  </si>
  <si>
    <t>3168086987</t>
  </si>
  <si>
    <t>5045316270</t>
  </si>
  <si>
    <t>20130906</t>
  </si>
  <si>
    <t>SCE1_1_719</t>
  </si>
  <si>
    <t>1025453070</t>
  </si>
  <si>
    <t>2096359726</t>
  </si>
  <si>
    <t>MIKE RODGE</t>
  </si>
  <si>
    <t>AIRP</t>
  </si>
  <si>
    <t>A6A</t>
  </si>
  <si>
    <t>PGE1_1_189</t>
  </si>
  <si>
    <t>0109489213</t>
  </si>
  <si>
    <t>0490628169</t>
  </si>
  <si>
    <t>AIQD</t>
  </si>
  <si>
    <t>PGE302</t>
  </si>
  <si>
    <t>PGE1_3_22</t>
  </si>
  <si>
    <t>4111079039</t>
  </si>
  <si>
    <t>0672315644</t>
  </si>
  <si>
    <t>LAUREN</t>
  </si>
  <si>
    <t>porch/patio</t>
  </si>
  <si>
    <t>PGE1_1_56</t>
  </si>
  <si>
    <t>3271610083</t>
  </si>
  <si>
    <t>4751229111</t>
  </si>
  <si>
    <t>PGE1_1_87</t>
  </si>
  <si>
    <t>1278263148</t>
  </si>
  <si>
    <t>2089366790</t>
  </si>
  <si>
    <t>PGE1_1_167</t>
  </si>
  <si>
    <t>0348106206</t>
  </si>
  <si>
    <t>5013046464</t>
  </si>
  <si>
    <t>SCE1_1_4</t>
  </si>
  <si>
    <t>4232818147</t>
  </si>
  <si>
    <t>3593595803</t>
  </si>
  <si>
    <t>KRYSTAL</t>
  </si>
  <si>
    <t>PGE1_1_105</t>
  </si>
  <si>
    <t>3836567722</t>
  </si>
  <si>
    <t>3799308914</t>
  </si>
  <si>
    <t>SCE1_1_136</t>
  </si>
  <si>
    <t>3207368997</t>
  </si>
  <si>
    <t>4491807040</t>
  </si>
  <si>
    <t>AIT3</t>
  </si>
  <si>
    <t>SCE1_1_268</t>
  </si>
  <si>
    <t>0416371122</t>
  </si>
  <si>
    <t>3140004837</t>
  </si>
  <si>
    <t>PGE1_1_251</t>
  </si>
  <si>
    <t>0780545941</t>
  </si>
  <si>
    <t>0351705673</t>
  </si>
  <si>
    <t>AFDX</t>
  </si>
  <si>
    <t>PGE1_1_262</t>
  </si>
  <si>
    <t>0664381905</t>
  </si>
  <si>
    <t>3442309017</t>
  </si>
  <si>
    <t>BERNARD</t>
  </si>
  <si>
    <t>SCE1_1_276</t>
  </si>
  <si>
    <t>3556874185</t>
  </si>
  <si>
    <t>0660633978</t>
  </si>
  <si>
    <t>SCOT</t>
  </si>
  <si>
    <t>SCE1_1_192</t>
  </si>
  <si>
    <t>3626456648</t>
  </si>
  <si>
    <t>3041609781</t>
  </si>
  <si>
    <t>AIT6</t>
  </si>
  <si>
    <t>SCE1_1_963</t>
  </si>
  <si>
    <t>4484426271</t>
  </si>
  <si>
    <t>0032641943</t>
  </si>
  <si>
    <t>JHONTHAN</t>
  </si>
  <si>
    <t>PGE1_1_19</t>
  </si>
  <si>
    <t>3038506501</t>
  </si>
  <si>
    <t>4967897305</t>
  </si>
  <si>
    <t>ZOLTAN</t>
  </si>
  <si>
    <t>SCE1_1_444</t>
  </si>
  <si>
    <t>1736632809</t>
  </si>
  <si>
    <t>0085594765</t>
  </si>
  <si>
    <t>PGE1_1_230</t>
  </si>
  <si>
    <t>3999779528</t>
  </si>
  <si>
    <t>3419071399</t>
  </si>
  <si>
    <t>BARBRA</t>
  </si>
  <si>
    <t>SDGE1_1_111</t>
  </si>
  <si>
    <t>0664964415</t>
  </si>
  <si>
    <t>1602791568</t>
  </si>
  <si>
    <t>FRANCO</t>
  </si>
  <si>
    <t>SCE1_1_67</t>
  </si>
  <si>
    <t>0042124313</t>
  </si>
  <si>
    <t>1175100574</t>
  </si>
  <si>
    <t>SCE1_1_452</t>
  </si>
  <si>
    <t>1301017142</t>
  </si>
  <si>
    <t>3457442730</t>
  </si>
  <si>
    <t>SCE1_1_277</t>
  </si>
  <si>
    <t>4775141503</t>
  </si>
  <si>
    <t>3166579863</t>
  </si>
  <si>
    <t>PGE1_1_81</t>
  </si>
  <si>
    <t>4153456871</t>
  </si>
  <si>
    <t>1258977593</t>
  </si>
  <si>
    <t>KUMAR</t>
  </si>
  <si>
    <t>SCE1_1_36</t>
  </si>
  <si>
    <t>0516224186</t>
  </si>
  <si>
    <t>3070283134</t>
  </si>
  <si>
    <t>DAWN</t>
  </si>
  <si>
    <t>SCE1_1_79</t>
  </si>
  <si>
    <t>0366206678</t>
  </si>
  <si>
    <t>0668678077</t>
  </si>
  <si>
    <t>CHERLY</t>
  </si>
  <si>
    <t>SCE1_3_164</t>
  </si>
  <si>
    <t>0161477699</t>
  </si>
  <si>
    <t>1025261400</t>
  </si>
  <si>
    <t>JOICE</t>
  </si>
  <si>
    <t>SDGE1_1_310</t>
  </si>
  <si>
    <t>0176812132</t>
  </si>
  <si>
    <t>0476161788</t>
  </si>
  <si>
    <t>RAGAVENBAR</t>
  </si>
  <si>
    <t>PGE1_1_387</t>
  </si>
  <si>
    <t>4584945530</t>
  </si>
  <si>
    <t>2085348955</t>
  </si>
  <si>
    <t>AIRN</t>
  </si>
  <si>
    <t>PGE1_3_5</t>
  </si>
  <si>
    <t>1676549474</t>
  </si>
  <si>
    <t>3535334943</t>
  </si>
  <si>
    <t>KAY</t>
  </si>
  <si>
    <t>SCE1_1_964</t>
  </si>
  <si>
    <t>3422680191</t>
  </si>
  <si>
    <t>0303210550</t>
  </si>
  <si>
    <t>SCE1_1_215</t>
  </si>
  <si>
    <t>1568769072</t>
  </si>
  <si>
    <t>1188905574</t>
  </si>
  <si>
    <t>SHERI</t>
  </si>
  <si>
    <t>SDGE1_1_290</t>
  </si>
  <si>
    <t>1252721562</t>
  </si>
  <si>
    <t>3768665096</t>
  </si>
  <si>
    <t>SCE1_1_154</t>
  </si>
  <si>
    <t>2000358850</t>
  </si>
  <si>
    <t>0234353108</t>
  </si>
  <si>
    <t>SDGE1_3_23</t>
  </si>
  <si>
    <t>0884134573</t>
  </si>
  <si>
    <t>0057593591</t>
  </si>
  <si>
    <t>TERRI</t>
  </si>
  <si>
    <t>PGE1_1_68</t>
  </si>
  <si>
    <t>1856912366</t>
  </si>
  <si>
    <t>3128737489</t>
  </si>
  <si>
    <t>CHRISTINA</t>
  </si>
  <si>
    <t>SCE1_1_166</t>
  </si>
  <si>
    <t>0328939110</t>
  </si>
  <si>
    <t>2007759043</t>
  </si>
  <si>
    <t>EAISY</t>
  </si>
  <si>
    <t>4718436015</t>
  </si>
  <si>
    <t>4054684361</t>
  </si>
  <si>
    <t>LUIS</t>
  </si>
  <si>
    <t>SCE1_1_905</t>
  </si>
  <si>
    <t>1523491866</t>
  </si>
  <si>
    <t>1152358910</t>
  </si>
  <si>
    <t>AIT4</t>
  </si>
  <si>
    <t>SDGE1_1_60</t>
  </si>
  <si>
    <t>0728357235</t>
  </si>
  <si>
    <t>4794325396</t>
  </si>
  <si>
    <t>SDGE1_1_53</t>
  </si>
  <si>
    <t>1669647451</t>
  </si>
  <si>
    <t>1419031158</t>
  </si>
  <si>
    <t>JON</t>
  </si>
  <si>
    <t>SCE1_1_42</t>
  </si>
  <si>
    <t>4135036382</t>
  </si>
  <si>
    <t>0500634138</t>
  </si>
  <si>
    <t>ALICE</t>
  </si>
  <si>
    <t>3973284181</t>
  </si>
  <si>
    <t>0941938026</t>
  </si>
  <si>
    <t>SCE1_3_211</t>
  </si>
  <si>
    <t>5085001335</t>
  </si>
  <si>
    <t>4120248268</t>
  </si>
  <si>
    <t>AGNES</t>
  </si>
  <si>
    <t>SCE1_1_632</t>
  </si>
  <si>
    <t>0178338723</t>
  </si>
  <si>
    <t>2113686584</t>
  </si>
  <si>
    <t>PGE1_1_107</t>
  </si>
  <si>
    <t>0393008710</t>
  </si>
  <si>
    <t>4022637941</t>
  </si>
  <si>
    <t>ISABEL</t>
  </si>
  <si>
    <t>SCE1_3_94</t>
  </si>
  <si>
    <t>4722800601</t>
  </si>
  <si>
    <t>0487621779</t>
  </si>
  <si>
    <t>PAULA</t>
  </si>
  <si>
    <t>SCE1_1_415</t>
  </si>
  <si>
    <t>4185340297</t>
  </si>
  <si>
    <t>1721784532</t>
  </si>
  <si>
    <t>CONCHITA</t>
  </si>
  <si>
    <t>PGE1_1_159</t>
  </si>
  <si>
    <t>4342561742</t>
  </si>
  <si>
    <t>1512565785</t>
  </si>
  <si>
    <t>HELEN</t>
  </si>
  <si>
    <t>SCE1_1_988</t>
  </si>
  <si>
    <t>3162864968</t>
  </si>
  <si>
    <t>3628801270</t>
  </si>
  <si>
    <t>SCE1_1_313</t>
  </si>
  <si>
    <t>4144478647</t>
  </si>
  <si>
    <t>1694118277</t>
  </si>
  <si>
    <t>SDGE1_1_222</t>
  </si>
  <si>
    <t>1323962713</t>
  </si>
  <si>
    <t>4874165024</t>
  </si>
  <si>
    <t>COLINE</t>
  </si>
  <si>
    <t>AIGS</t>
  </si>
  <si>
    <t>PGE1_1_22</t>
  </si>
  <si>
    <t>4925588919</t>
  </si>
  <si>
    <t>3386241133</t>
  </si>
  <si>
    <t>SCE1_1_507</t>
  </si>
  <si>
    <t>1876653378</t>
  </si>
  <si>
    <t>RAYMA</t>
  </si>
  <si>
    <t>SCE1_1_485</t>
  </si>
  <si>
    <t>4238797618</t>
  </si>
  <si>
    <t>4766605192</t>
  </si>
  <si>
    <t>REGINA</t>
  </si>
  <si>
    <t>SCE1_1_22</t>
  </si>
  <si>
    <t>4160768079</t>
  </si>
  <si>
    <t>4392314353</t>
  </si>
  <si>
    <t>SCE1_1_252</t>
  </si>
  <si>
    <t>3259248722</t>
  </si>
  <si>
    <t>1225994353</t>
  </si>
  <si>
    <t>SDGE1_1_238</t>
  </si>
  <si>
    <t>3285487065</t>
  </si>
  <si>
    <t>4357848797</t>
  </si>
  <si>
    <t>CANDANCE</t>
  </si>
  <si>
    <t>SCE1_1_301</t>
  </si>
  <si>
    <t>1947764925</t>
  </si>
  <si>
    <t>1002325347</t>
  </si>
  <si>
    <t>20130907</t>
  </si>
  <si>
    <t>PGE1_1_93</t>
  </si>
  <si>
    <t>3513853875</t>
  </si>
  <si>
    <t>3108115313</t>
  </si>
  <si>
    <t>SCE1_1_587</t>
  </si>
  <si>
    <t>SCE1_1_232</t>
  </si>
  <si>
    <t>4565759172</t>
  </si>
  <si>
    <t>1335454473</t>
  </si>
  <si>
    <t>LYNN</t>
  </si>
  <si>
    <t>SCE1_1_179</t>
  </si>
  <si>
    <t>5003053455</t>
  </si>
  <si>
    <t>0516036124</t>
  </si>
  <si>
    <t>YOLANDA</t>
  </si>
  <si>
    <t>PGE1_1_43</t>
  </si>
  <si>
    <t>4106830471</t>
  </si>
  <si>
    <t>3689290281</t>
  </si>
  <si>
    <t>SDGE1_1_121</t>
  </si>
  <si>
    <t>V2</t>
  </si>
  <si>
    <t>SDGE302</t>
  </si>
  <si>
    <t>SDGE1_3_40</t>
  </si>
  <si>
    <t>0631613128</t>
  </si>
  <si>
    <t>1658134602</t>
  </si>
  <si>
    <t>STEFANY</t>
  </si>
  <si>
    <t>3267307705</t>
  </si>
  <si>
    <t>4666128553</t>
  </si>
  <si>
    <t>SCE1_3_5</t>
  </si>
  <si>
    <t>3311115589</t>
  </si>
  <si>
    <t>0376711154</t>
  </si>
  <si>
    <t>SDGE1_1_171</t>
  </si>
  <si>
    <t>1983351722</t>
  </si>
  <si>
    <t>1686088454</t>
  </si>
  <si>
    <t>ARDAN</t>
  </si>
  <si>
    <t>R8_1</t>
  </si>
  <si>
    <t>SCE1_1_116</t>
  </si>
  <si>
    <t>VICKY</t>
  </si>
  <si>
    <t>R3_1</t>
  </si>
  <si>
    <t>SCE1_1_118</t>
  </si>
  <si>
    <t>3891632623</t>
  </si>
  <si>
    <t>1356991377</t>
  </si>
  <si>
    <t>SCE1_1_611</t>
  </si>
  <si>
    <t>2061399227</t>
  </si>
  <si>
    <t>0443869739</t>
  </si>
  <si>
    <t>FELICITA</t>
  </si>
  <si>
    <t>SCE1_1_850</t>
  </si>
  <si>
    <t>JAY</t>
  </si>
  <si>
    <t>SCE1_1_106</t>
  </si>
  <si>
    <t>1194769289</t>
  </si>
  <si>
    <t>3516286509</t>
  </si>
  <si>
    <t>20130908</t>
  </si>
  <si>
    <t>SCE1_1_12</t>
  </si>
  <si>
    <t>1824280184</t>
  </si>
  <si>
    <t>0390437859</t>
  </si>
  <si>
    <t>CATSIE</t>
  </si>
  <si>
    <t>PGE1_1_72</t>
  </si>
  <si>
    <t>4925006409</t>
  </si>
  <si>
    <t>1658859452</t>
  </si>
  <si>
    <t>MARYANN</t>
  </si>
  <si>
    <t>SCE1_1_375</t>
  </si>
  <si>
    <t>4806556151</t>
  </si>
  <si>
    <t>1002082557</t>
  </si>
  <si>
    <t>SCE1_1_472</t>
  </si>
  <si>
    <t>HARRY</t>
  </si>
  <si>
    <t>PGE1_1_95</t>
  </si>
  <si>
    <t>1153693972</t>
  </si>
  <si>
    <t>1439819328</t>
  </si>
  <si>
    <t>EUGEAN</t>
  </si>
  <si>
    <t>PGE1_1_218</t>
  </si>
  <si>
    <t>SCE1_1_168</t>
  </si>
  <si>
    <t>4320986550</t>
  </si>
  <si>
    <t>0127911148</t>
  </si>
  <si>
    <t>SCE1_1_612</t>
  </si>
  <si>
    <t>0961400961</t>
  </si>
  <si>
    <t>1964176869</t>
  </si>
  <si>
    <t>SCE1_1_267</t>
  </si>
  <si>
    <t>0277253395</t>
  </si>
  <si>
    <t>0455897545</t>
  </si>
  <si>
    <t>20130909</t>
  </si>
  <si>
    <t>SDGE1_1_134</t>
  </si>
  <si>
    <t>3810261812</t>
  </si>
  <si>
    <t>0157938868</t>
  </si>
  <si>
    <t>EARL</t>
  </si>
  <si>
    <t>SDGE1_1_151</t>
  </si>
  <si>
    <t>0219429864</t>
  </si>
  <si>
    <t>1081420186</t>
  </si>
  <si>
    <t>SCE1_1_134</t>
  </si>
  <si>
    <t>4337055092</t>
  </si>
  <si>
    <t>3030809636</t>
  </si>
  <si>
    <t>SCE1_1_380</t>
  </si>
  <si>
    <t>4531072004</t>
  </si>
  <si>
    <t>4285991149</t>
  </si>
  <si>
    <t>MARSHA</t>
  </si>
  <si>
    <t>SCE1_1_95</t>
  </si>
  <si>
    <t>3584195608</t>
  </si>
  <si>
    <t>1047883414</t>
  </si>
  <si>
    <t>SCE1_1_124</t>
  </si>
  <si>
    <t>3769067584</t>
  </si>
  <si>
    <t>1487774185</t>
  </si>
  <si>
    <t>SCE1_1_567</t>
  </si>
  <si>
    <t>3588112082</t>
  </si>
  <si>
    <t>3258781902</t>
  </si>
  <si>
    <t>JOAN</t>
  </si>
  <si>
    <t>PGE1_1_44</t>
  </si>
  <si>
    <t>4576060425</t>
  </si>
  <si>
    <t>1109420917</t>
  </si>
  <si>
    <t>JOANN</t>
  </si>
  <si>
    <t>SCE1_1_497</t>
  </si>
  <si>
    <t>3084787406</t>
  </si>
  <si>
    <t>0187152362</t>
  </si>
  <si>
    <t>SCE1_1_323</t>
  </si>
  <si>
    <t>5060999881</t>
  </si>
  <si>
    <t>4738481370</t>
  </si>
  <si>
    <t>VALENTINE</t>
  </si>
  <si>
    <t>SCE1_1_141</t>
  </si>
  <si>
    <t>3119111193</t>
  </si>
  <si>
    <t>4076822244</t>
  </si>
  <si>
    <t>SDGE1_1_294</t>
  </si>
  <si>
    <t>1717120438</t>
  </si>
  <si>
    <t>1044096343</t>
  </si>
  <si>
    <t>SCE1_1_337</t>
  </si>
  <si>
    <t>3381356564</t>
  </si>
  <si>
    <t>4660299088</t>
  </si>
  <si>
    <t>AIQ3</t>
  </si>
  <si>
    <t>SCE1_1_438</t>
  </si>
  <si>
    <t>3032216410</t>
  </si>
  <si>
    <t>4528081119</t>
  </si>
  <si>
    <t>AIB1</t>
  </si>
  <si>
    <t>SDGE1_1_12</t>
  </si>
  <si>
    <t>1980197573</t>
  </si>
  <si>
    <t>3622434917</t>
  </si>
  <si>
    <t>NICOLE</t>
  </si>
  <si>
    <t>SCE1_1_341</t>
  </si>
  <si>
    <t>0374455417</t>
  </si>
  <si>
    <t>4679133873</t>
  </si>
  <si>
    <t>4614759925</t>
  </si>
  <si>
    <t>3586936565</t>
  </si>
  <si>
    <t>0704048007</t>
  </si>
  <si>
    <t>4812931871</t>
  </si>
  <si>
    <t>SUZIE</t>
  </si>
  <si>
    <t>PGE1_1_297</t>
  </si>
  <si>
    <t>3762535505</t>
  </si>
  <si>
    <t>4413954932</t>
  </si>
  <si>
    <t>PGE1_1_186</t>
  </si>
  <si>
    <t>1807420084</t>
  </si>
  <si>
    <t>1911642975</t>
  </si>
  <si>
    <t>AFIV</t>
  </si>
  <si>
    <t>SCE1_1_68</t>
  </si>
  <si>
    <t>4627789205</t>
  </si>
  <si>
    <t>1256484803</t>
  </si>
  <si>
    <t>SDGE303</t>
  </si>
  <si>
    <t>SDGE1_3_44</t>
  </si>
  <si>
    <t>3866213642</t>
  </si>
  <si>
    <t>0108788220</t>
  </si>
  <si>
    <t>SDGE1_1_68</t>
  </si>
  <si>
    <t>0262836559</t>
  </si>
  <si>
    <t>3573043780</t>
  </si>
  <si>
    <t>JULIO</t>
  </si>
  <si>
    <t>SCE1_1_499</t>
  </si>
  <si>
    <t>1323825297</t>
  </si>
  <si>
    <t>0660785787</t>
  </si>
  <si>
    <t>ANNETTE</t>
  </si>
  <si>
    <t>AHXK</t>
  </si>
  <si>
    <t>PGE1_1_122</t>
  </si>
  <si>
    <t>1194381057</t>
  </si>
  <si>
    <t>2106764870</t>
  </si>
  <si>
    <t>PHILLUP</t>
  </si>
  <si>
    <t>PGE1_1_266</t>
  </si>
  <si>
    <t>ROBERTA</t>
  </si>
  <si>
    <t>PGE1_1_253</t>
  </si>
  <si>
    <t>0948672698</t>
  </si>
  <si>
    <t>4345345854</t>
  </si>
  <si>
    <t>SDGE1_1_273</t>
  </si>
  <si>
    <t>1171208391</t>
  </si>
  <si>
    <t>3567266568</t>
  </si>
  <si>
    <t>PGE1_1_240</t>
  </si>
  <si>
    <t>0630609939</t>
  </si>
  <si>
    <t>3231986112</t>
  </si>
  <si>
    <t>PGE1_1_181</t>
  </si>
  <si>
    <t>3402969212</t>
  </si>
  <si>
    <t>1107403698</t>
  </si>
  <si>
    <t>SCE1_1_257</t>
  </si>
  <si>
    <t>4402871365</t>
  </si>
  <si>
    <t>1534380326</t>
  </si>
  <si>
    <t>SCE1_1_492</t>
  </si>
  <si>
    <t>KATHLEEN</t>
  </si>
  <si>
    <t>SCE1_1_173</t>
  </si>
  <si>
    <t>4632477727</t>
  </si>
  <si>
    <t>3739095563</t>
  </si>
  <si>
    <t>SCE1_1_581</t>
  </si>
  <si>
    <t>SHEILA</t>
  </si>
  <si>
    <t>SDGE1_1_15</t>
  </si>
  <si>
    <t>1025731252</t>
  </si>
  <si>
    <t>1374797541</t>
  </si>
  <si>
    <t>YANIRA</t>
  </si>
  <si>
    <t>PGE1_1_41</t>
  </si>
  <si>
    <t>4517513311</t>
  </si>
  <si>
    <t>1119000324</t>
  </si>
  <si>
    <t>DEBBY</t>
  </si>
  <si>
    <t>SCE1_1_599</t>
  </si>
  <si>
    <t>SDGE1_1_104</t>
  </si>
  <si>
    <t>3680555601</t>
  </si>
  <si>
    <t>2109220153</t>
  </si>
  <si>
    <t>SCE1_1_484</t>
  </si>
  <si>
    <t>1453086302</t>
  </si>
  <si>
    <t>0579065976</t>
  </si>
  <si>
    <t>PGE303</t>
  </si>
  <si>
    <t>PGE1_3_29</t>
  </si>
  <si>
    <t>2040850078</t>
  </si>
  <si>
    <t>4681701884</t>
  </si>
  <si>
    <t>SDGE1_1_82</t>
  </si>
  <si>
    <t>0509314702</t>
  </si>
  <si>
    <t>3780984081</t>
  </si>
  <si>
    <t>SCE1_1_81</t>
  </si>
  <si>
    <t>4472471793</t>
  </si>
  <si>
    <t>0815308835</t>
  </si>
  <si>
    <t>SDGE1_1_166</t>
  </si>
  <si>
    <t>3820279390</t>
  </si>
  <si>
    <t>3615003718</t>
  </si>
  <si>
    <t>AI6X</t>
  </si>
  <si>
    <t>1343475084</t>
  </si>
  <si>
    <t>1462366230</t>
  </si>
  <si>
    <t>SCE1_1_120</t>
  </si>
  <si>
    <t>3323016059</t>
  </si>
  <si>
    <t>3240761758</t>
  </si>
  <si>
    <t>SCE1_1_777</t>
  </si>
  <si>
    <t>4859988643</t>
  </si>
  <si>
    <t>0350136852</t>
  </si>
  <si>
    <t>LYN</t>
  </si>
  <si>
    <t>SCE1_1_165</t>
  </si>
  <si>
    <t>3859044426</t>
  </si>
  <si>
    <t>1983631020</t>
  </si>
  <si>
    <t>TED</t>
  </si>
  <si>
    <t>SCE1_1_269</t>
  </si>
  <si>
    <t>4382172147</t>
  </si>
  <si>
    <t>1682855467</t>
  </si>
  <si>
    <t>BRIAN</t>
  </si>
  <si>
    <t>SCE1_1_391</t>
  </si>
  <si>
    <t>0645905920</t>
  </si>
  <si>
    <t>3370320529</t>
  </si>
  <si>
    <t>PGE1_1_62</t>
  </si>
  <si>
    <t>1512399156</t>
  </si>
  <si>
    <t>0846304076</t>
  </si>
  <si>
    <t>TERI</t>
  </si>
  <si>
    <t>SCE1_1_334</t>
  </si>
  <si>
    <t>1922345704</t>
  </si>
  <si>
    <t>3881516061</t>
  </si>
  <si>
    <t>AIRF</t>
  </si>
  <si>
    <t>SDGE1_1_308</t>
  </si>
  <si>
    <t>4983074592</t>
  </si>
  <si>
    <t>1783466417</t>
  </si>
  <si>
    <t>EL;IZABETHA</t>
  </si>
  <si>
    <t>PGE1_1_168</t>
  </si>
  <si>
    <t>1620985747</t>
  </si>
  <si>
    <t>1336705583</t>
  </si>
  <si>
    <t>SCE1_1_557</t>
  </si>
  <si>
    <t>3872205998</t>
  </si>
  <si>
    <t>3641211323</t>
  </si>
  <si>
    <t>PGE1_1_32</t>
  </si>
  <si>
    <t>4758849956</t>
  </si>
  <si>
    <t>1530527398</t>
  </si>
  <si>
    <t>SCE1_1_505</t>
  </si>
  <si>
    <t>4733595382</t>
  </si>
  <si>
    <t>0828318477</t>
  </si>
  <si>
    <t>RAUL</t>
  </si>
  <si>
    <t>PGE1_1_239</t>
  </si>
  <si>
    <t>4663473416</t>
  </si>
  <si>
    <t>0734355712</t>
  </si>
  <si>
    <t>PAPP</t>
  </si>
  <si>
    <t>SCE1_1_483</t>
  </si>
  <si>
    <t>1659944953</t>
  </si>
  <si>
    <t>3580207115</t>
  </si>
  <si>
    <t>LUPECA</t>
  </si>
  <si>
    <t>20130910</t>
  </si>
  <si>
    <t>SCE1_1_77</t>
  </si>
  <si>
    <t>3646097653</t>
  </si>
  <si>
    <t>0235144835</t>
  </si>
  <si>
    <t>AIRQ</t>
  </si>
  <si>
    <t>SCE1_1_74</t>
  </si>
  <si>
    <t>4020779393</t>
  </si>
  <si>
    <t>1539862276</t>
  </si>
  <si>
    <t>SCE1_3_194</t>
  </si>
  <si>
    <t>SDGE1_1_119</t>
  </si>
  <si>
    <t>4350666882</t>
  </si>
  <si>
    <t>3232554389</t>
  </si>
  <si>
    <t>SCE1_1_352</t>
  </si>
  <si>
    <t>1856192451</t>
  </si>
  <si>
    <t>3425924848</t>
  </si>
  <si>
    <t>HELENE</t>
  </si>
  <si>
    <t>SCE1_1_284</t>
  </si>
  <si>
    <t>1213820375</t>
  </si>
  <si>
    <t>3243220916</t>
  </si>
  <si>
    <t>SCE1_1_566</t>
  </si>
  <si>
    <t>4369567936</t>
  </si>
  <si>
    <t>2116909218</t>
  </si>
  <si>
    <t>HARMONY</t>
  </si>
  <si>
    <t>SCE1_1_465</t>
  </si>
  <si>
    <t>0665158585</t>
  </si>
  <si>
    <t>5010453688</t>
  </si>
  <si>
    <t>JANE</t>
  </si>
  <si>
    <t>SCE1_1_526</t>
  </si>
  <si>
    <t>3129904461</t>
  </si>
  <si>
    <t>1900817464</t>
  </si>
  <si>
    <t>SCE1_1_110</t>
  </si>
  <si>
    <t>NOEMI</t>
  </si>
  <si>
    <t>R14_1</t>
  </si>
  <si>
    <t>SCE1_1_795</t>
  </si>
  <si>
    <t>5078398772</t>
  </si>
  <si>
    <t>1567187927</t>
  </si>
  <si>
    <t>DEBRAH</t>
  </si>
  <si>
    <t>SCE1_1_10</t>
  </si>
  <si>
    <t>KEITH</t>
  </si>
  <si>
    <t>SCE1_1_590</t>
  </si>
  <si>
    <t>0697277748</t>
  </si>
  <si>
    <t>3562957364</t>
  </si>
  <si>
    <t>SYDNEY</t>
  </si>
  <si>
    <t>SCE1_1_673</t>
  </si>
  <si>
    <t>1164437103</t>
  </si>
  <si>
    <t>2071472206</t>
  </si>
  <si>
    <t>AITP</t>
  </si>
  <si>
    <t>SCE1_1_453</t>
  </si>
  <si>
    <t>4222272222</t>
  </si>
  <si>
    <t>1826083906</t>
  </si>
  <si>
    <t>CAROLYN</t>
  </si>
  <si>
    <t>PGE1_1_336</t>
  </si>
  <si>
    <t>1678615108</t>
  </si>
  <si>
    <t>0029460902</t>
  </si>
  <si>
    <t>SCE1_1_299</t>
  </si>
  <si>
    <t>1969220587</t>
  </si>
  <si>
    <t>4939580500</t>
  </si>
  <si>
    <t>SCE1_3_75</t>
  </si>
  <si>
    <t>1159078273</t>
  </si>
  <si>
    <t>4441601537</t>
  </si>
  <si>
    <t>CORNISH</t>
  </si>
  <si>
    <t>CFM00507</t>
  </si>
  <si>
    <t>PGE1_1_18</t>
  </si>
  <si>
    <t>3917773271</t>
  </si>
  <si>
    <t>3799350391</t>
  </si>
  <si>
    <t>SUSON</t>
  </si>
  <si>
    <t>SDGE1_1_109</t>
  </si>
  <si>
    <t>0064112452</t>
  </si>
  <si>
    <t>1522661690</t>
  </si>
  <si>
    <t>A5</t>
  </si>
  <si>
    <t>PGE1_1_85</t>
  </si>
  <si>
    <t>4886501079</t>
  </si>
  <si>
    <t>4621472403</t>
  </si>
  <si>
    <t>SCE1_3_125</t>
  </si>
  <si>
    <t>1530103591</t>
  </si>
  <si>
    <t>4576007170</t>
  </si>
  <si>
    <t>R11_1</t>
  </si>
  <si>
    <t>SDGE1_1_241</t>
  </si>
  <si>
    <t>4679195181</t>
  </si>
  <si>
    <t>4528015140</t>
  </si>
  <si>
    <t>SCE1_1_401</t>
  </si>
  <si>
    <t>0516064558</t>
  </si>
  <si>
    <t>4366055048</t>
  </si>
  <si>
    <t>ESTANA</t>
  </si>
  <si>
    <t>SCE1_1_425</t>
  </si>
  <si>
    <t>3304540074</t>
  </si>
  <si>
    <t>3312750246</t>
  </si>
  <si>
    <t>SCE1_1_99</t>
  </si>
  <si>
    <t>4747727999</t>
  </si>
  <si>
    <t>3233698836</t>
  </si>
  <si>
    <t>BLANCA</t>
  </si>
  <si>
    <t>R1_1</t>
  </si>
  <si>
    <t>SDGE1_1_280</t>
  </si>
  <si>
    <t>4766195777</t>
  </si>
  <si>
    <t>3502770150</t>
  </si>
  <si>
    <t>JOEL</t>
  </si>
  <si>
    <t>SCE1_1_71</t>
  </si>
  <si>
    <t>0225847419</t>
  </si>
  <si>
    <t>1966364898</t>
  </si>
  <si>
    <t>SCE1_1_387</t>
  </si>
  <si>
    <t>1756467984</t>
  </si>
  <si>
    <t>0490562190</t>
  </si>
  <si>
    <t>SCE1_1_306</t>
  </si>
  <si>
    <t>4776300722</t>
  </si>
  <si>
    <t>3348917733</t>
  </si>
  <si>
    <t>SDGE1_1_142</t>
  </si>
  <si>
    <t>DANNY</t>
  </si>
  <si>
    <t>SDGE1_1_136</t>
  </si>
  <si>
    <t>GABRIEL</t>
  </si>
  <si>
    <t>0480261556</t>
  </si>
  <si>
    <t>0686897054</t>
  </si>
  <si>
    <t>MIA</t>
  </si>
  <si>
    <t>SDGE1_1_160</t>
  </si>
  <si>
    <t>5112282962</t>
  </si>
  <si>
    <t>4642875642</t>
  </si>
  <si>
    <t>SDGE1_1_72</t>
  </si>
  <si>
    <t>4802230648</t>
  </si>
  <si>
    <t>3275426403</t>
  </si>
  <si>
    <t>NICK DABNEY</t>
  </si>
  <si>
    <t>0141771158</t>
  </si>
  <si>
    <t>1302040938</t>
  </si>
  <si>
    <t>GENE</t>
  </si>
  <si>
    <t>SDGE1_1_237</t>
  </si>
  <si>
    <t>3716066975</t>
  </si>
  <si>
    <t>1534241010</t>
  </si>
  <si>
    <t>SDGE1_1_132</t>
  </si>
  <si>
    <t>1449441351</t>
  </si>
  <si>
    <t>0196086789</t>
  </si>
  <si>
    <t>4654819732</t>
  </si>
  <si>
    <t>0629782157</t>
  </si>
  <si>
    <t>2030226485</t>
  </si>
  <si>
    <t>3938031036</t>
  </si>
  <si>
    <t>SCE1_1_183</t>
  </si>
  <si>
    <t>5137953182</t>
  </si>
  <si>
    <t>3887621659</t>
  </si>
  <si>
    <t>NICOLETA</t>
  </si>
  <si>
    <t>1407650634</t>
  </si>
  <si>
    <t>1721747688</t>
  </si>
  <si>
    <t>SDGE1_1_13</t>
  </si>
  <si>
    <t>4933644128</t>
  </si>
  <si>
    <t>0017687853</t>
  </si>
  <si>
    <t>SCE1_1_549</t>
  </si>
  <si>
    <t>1162752830</t>
  </si>
  <si>
    <t>4092368275</t>
  </si>
  <si>
    <t>SCE1_1_524</t>
  </si>
  <si>
    <t>3947538057</t>
  </si>
  <si>
    <t>0631252553</t>
  </si>
  <si>
    <t>ASHLEY</t>
  </si>
  <si>
    <t>SDGE1_1_180</t>
  </si>
  <si>
    <t>0792614332</t>
  </si>
  <si>
    <t>4105604339</t>
  </si>
  <si>
    <t>SDGE1_1_149</t>
  </si>
  <si>
    <t>3083709072</t>
  </si>
  <si>
    <t>0991811539</t>
  </si>
  <si>
    <t>PGE1_1_63</t>
  </si>
  <si>
    <t>1162033576</t>
  </si>
  <si>
    <t>1295377024</t>
  </si>
  <si>
    <t>20130911</t>
  </si>
  <si>
    <t>SCE1_1_206</t>
  </si>
  <si>
    <t>1697867773</t>
  </si>
  <si>
    <t>4610737794</t>
  </si>
  <si>
    <t>PGE1_1_208</t>
  </si>
  <si>
    <t>3510809586</t>
  </si>
  <si>
    <t>4292655063</t>
  </si>
  <si>
    <t>SCE1_1_750</t>
  </si>
  <si>
    <t>1284680703</t>
  </si>
  <si>
    <t>4320655794</t>
  </si>
  <si>
    <t>TOMMY</t>
  </si>
  <si>
    <t>SCE1_1_520</t>
  </si>
  <si>
    <t>0690440465</t>
  </si>
  <si>
    <t>0165815545</t>
  </si>
  <si>
    <t>BRET</t>
  </si>
  <si>
    <t>4673554306</t>
  </si>
  <si>
    <t>0925074244</t>
  </si>
  <si>
    <t>MARCELINO</t>
  </si>
  <si>
    <t>SCE1_1_48</t>
  </si>
  <si>
    <t>SCE1_1_167</t>
  </si>
  <si>
    <t>4679971861</t>
  </si>
  <si>
    <t>0040129532</t>
  </si>
  <si>
    <t>AIAX</t>
  </si>
  <si>
    <t>SCE1_1_502</t>
  </si>
  <si>
    <t>1291098258</t>
  </si>
  <si>
    <t>3435711082</t>
  </si>
  <si>
    <t>R13_1</t>
  </si>
  <si>
    <t>SDGE1_1_153</t>
  </si>
  <si>
    <t>4596089770</t>
  </si>
  <si>
    <t>0022796988</t>
  </si>
  <si>
    <t>PIUS</t>
  </si>
  <si>
    <t>PGE1_1_26</t>
  </si>
  <si>
    <t>0071112517</t>
  </si>
  <si>
    <t>0157739691</t>
  </si>
  <si>
    <t>PGE1_1_247</t>
  </si>
  <si>
    <t>0408343024</t>
  </si>
  <si>
    <t>3476228131</t>
  </si>
  <si>
    <t>SDGE1_1_181</t>
  </si>
  <si>
    <t>1373560232</t>
  </si>
  <si>
    <t>0020312585</t>
  </si>
  <si>
    <t>FIATH</t>
  </si>
  <si>
    <t>4168728393</t>
  </si>
  <si>
    <t>4310708825</t>
  </si>
  <si>
    <t>SCE1_1_434</t>
  </si>
  <si>
    <t>3480904445</t>
  </si>
  <si>
    <t>0383542229</t>
  </si>
  <si>
    <t>PGE1_1_86</t>
  </si>
  <si>
    <t>3809852190</t>
  </si>
  <si>
    <t>3342402792</t>
  </si>
  <si>
    <t>SCE1_1_359</t>
  </si>
  <si>
    <t>3781579890</t>
  </si>
  <si>
    <t>1081288228</t>
  </si>
  <si>
    <t>0769420163</t>
  </si>
  <si>
    <t>4722023446</t>
  </si>
  <si>
    <t>3611306843</t>
  </si>
  <si>
    <t>3297338080</t>
  </si>
  <si>
    <t>SCE1_1_149</t>
  </si>
  <si>
    <t>1711078705</t>
  </si>
  <si>
    <t>3494754079</t>
  </si>
  <si>
    <t>SCE1_1_535</t>
  </si>
  <si>
    <t>4916973781</t>
  </si>
  <si>
    <t>4163594271</t>
  </si>
  <si>
    <t>FALICIA</t>
  </si>
  <si>
    <t>SCE1_1_491</t>
  </si>
  <si>
    <t>3703508977</t>
  </si>
  <si>
    <t>0093888115</t>
  </si>
  <si>
    <t>MAGGIE</t>
  </si>
  <si>
    <t>SCE1_3_58</t>
  </si>
  <si>
    <t>4367307822</t>
  </si>
  <si>
    <t>3465070162</t>
  </si>
  <si>
    <t>ELINOR</t>
  </si>
  <si>
    <t>SCE1_1_556</t>
  </si>
  <si>
    <t>1071576659</t>
  </si>
  <si>
    <t>1902939322</t>
  </si>
  <si>
    <t>SHARRON</t>
  </si>
  <si>
    <t>SCE1_1_311</t>
  </si>
  <si>
    <t>1037681043</t>
  </si>
  <si>
    <t>3240353584</t>
  </si>
  <si>
    <t>SULEMA</t>
  </si>
  <si>
    <t>SCE1_1_161</t>
  </si>
  <si>
    <t>3345519236</t>
  </si>
  <si>
    <t>0584675443</t>
  </si>
  <si>
    <t>SDGE1_1_19</t>
  </si>
  <si>
    <t>0360747146</t>
  </si>
  <si>
    <t>3924879080</t>
  </si>
  <si>
    <t>PHIL</t>
  </si>
  <si>
    <t>SCE1_1_278</t>
  </si>
  <si>
    <t>0638451979</t>
  </si>
  <si>
    <t>3368817687</t>
  </si>
  <si>
    <t>AITA</t>
  </si>
  <si>
    <t>PGE1_1_98</t>
  </si>
  <si>
    <t>4906142084</t>
  </si>
  <si>
    <t>4344717788</t>
  </si>
  <si>
    <t>VANESSA</t>
  </si>
  <si>
    <t>AITI</t>
  </si>
  <si>
    <t>SDGE1_1_107</t>
  </si>
  <si>
    <t>RYAN</t>
  </si>
  <si>
    <t>PGE1_1_29</t>
  </si>
  <si>
    <t>5131535627</t>
  </si>
  <si>
    <t>3002742483</t>
  </si>
  <si>
    <t>AITC</t>
  </si>
  <si>
    <t>SCE1_1_31</t>
  </si>
  <si>
    <t>0702431199</t>
  </si>
  <si>
    <t>1084752969</t>
  </si>
  <si>
    <t>JAREK</t>
  </si>
  <si>
    <t>SCE1_1_333</t>
  </si>
  <si>
    <t>1672780063</t>
  </si>
  <si>
    <t>1189616774</t>
  </si>
  <si>
    <t>PGE1_1_113</t>
  </si>
  <si>
    <t>2065617743</t>
  </si>
  <si>
    <t>1742241383</t>
  </si>
  <si>
    <t>R3_1SPEC</t>
  </si>
  <si>
    <t>SCE1_1_514</t>
  </si>
  <si>
    <t>SDGE1_1_137</t>
  </si>
  <si>
    <t>4682754238</t>
  </si>
  <si>
    <t>5089336922</t>
  </si>
  <si>
    <t>1077763145</t>
  </si>
  <si>
    <t>3050668977</t>
  </si>
  <si>
    <t>SDGE1_1_255</t>
  </si>
  <si>
    <t>4459739098</t>
  </si>
  <si>
    <t>2120991616</t>
  </si>
  <si>
    <t>ALLENE</t>
  </si>
  <si>
    <t>PGE1_1_296</t>
  </si>
  <si>
    <t>0454774187</t>
  </si>
  <si>
    <t>0220476359</t>
  </si>
  <si>
    <t>PGE1_1_188</t>
  </si>
  <si>
    <t>0831133820</t>
  </si>
  <si>
    <t>4009145836</t>
  </si>
  <si>
    <t>JESS</t>
  </si>
  <si>
    <t>SCE1_1_133</t>
  </si>
  <si>
    <t>3022390346</t>
  </si>
  <si>
    <t>4707373872</t>
  </si>
  <si>
    <t>SDGE1_1_75</t>
  </si>
  <si>
    <t>4651048787</t>
  </si>
  <si>
    <t>1601101103</t>
  </si>
  <si>
    <t>CLIFF</t>
  </si>
  <si>
    <t>SCE1_1_123</t>
  </si>
  <si>
    <t>1581512818</t>
  </si>
  <si>
    <t>3244862485</t>
  </si>
  <si>
    <t>SCE1_1_393</t>
  </si>
  <si>
    <t>0515379501</t>
  </si>
  <si>
    <t>1273924843</t>
  </si>
  <si>
    <t>REYES</t>
  </si>
  <si>
    <t>SDGE1_1_235</t>
  </si>
  <si>
    <t>1736940656</t>
  </si>
  <si>
    <t>1746782539</t>
  </si>
  <si>
    <t>PGE1_1_111</t>
  </si>
  <si>
    <t>0294827534</t>
  </si>
  <si>
    <t>1861441234</t>
  </si>
  <si>
    <t>SDGE1_1_49</t>
  </si>
  <si>
    <t>0420658678</t>
  </si>
  <si>
    <t>4216615432</t>
  </si>
  <si>
    <t>SCE1_1_325</t>
  </si>
  <si>
    <t>1068812726</t>
  </si>
  <si>
    <t>3902076502</t>
  </si>
  <si>
    <t>SDGE1_1_199</t>
  </si>
  <si>
    <t>1633820857</t>
  </si>
  <si>
    <t>4188372289</t>
  </si>
  <si>
    <t>YEN</t>
  </si>
  <si>
    <t>20130912</t>
  </si>
  <si>
    <t>SCE1_1_476</t>
  </si>
  <si>
    <t>RUTH</t>
  </si>
  <si>
    <t>SCE1_1_105</t>
  </si>
  <si>
    <t>0199788859</t>
  </si>
  <si>
    <t>1358174801</t>
  </si>
  <si>
    <t>AI2L</t>
  </si>
  <si>
    <t>PGE1_1_258</t>
  </si>
  <si>
    <t>1252333222</t>
  </si>
  <si>
    <t>5132043640</t>
  </si>
  <si>
    <t>SDGE1_1_225</t>
  </si>
  <si>
    <t>CATHY</t>
  </si>
  <si>
    <t>SCE1_1_775</t>
  </si>
  <si>
    <t>0619199314</t>
  </si>
  <si>
    <t>1271381009</t>
  </si>
  <si>
    <t>3362492239</t>
  </si>
  <si>
    <t>3368909032</t>
  </si>
  <si>
    <t>SDGE1_1_265</t>
  </si>
  <si>
    <t>1381980414</t>
  </si>
  <si>
    <t>4818031161</t>
  </si>
  <si>
    <t>VAN</t>
  </si>
  <si>
    <t>SCE1_1_462</t>
  </si>
  <si>
    <t>3730368084</t>
  </si>
  <si>
    <t>4110835630</t>
  </si>
  <si>
    <t>A94P</t>
  </si>
  <si>
    <t>SCE1_1_201</t>
  </si>
  <si>
    <t>3801415065</t>
  </si>
  <si>
    <t>0676386339</t>
  </si>
  <si>
    <t>SCE1_1_789</t>
  </si>
  <si>
    <t>4156584434</t>
  </si>
  <si>
    <t>1022602202</t>
  </si>
  <si>
    <t>HIKO</t>
  </si>
  <si>
    <t>SCE1_3_80</t>
  </si>
  <si>
    <t>SDGE1_1_63</t>
  </si>
  <si>
    <t>4876692264</t>
  </si>
  <si>
    <t>1227184675</t>
  </si>
  <si>
    <t>SCE1_1_646</t>
  </si>
  <si>
    <t>1562385536</t>
  </si>
  <si>
    <t>3764594401</t>
  </si>
  <si>
    <t>JAMISON</t>
  </si>
  <si>
    <t>SDGE1_1_42</t>
  </si>
  <si>
    <t>0532339960</t>
  </si>
  <si>
    <t>3272285209</t>
  </si>
  <si>
    <t>SDGE1_1_182</t>
  </si>
  <si>
    <t>4705447911</t>
  </si>
  <si>
    <t>1477105555</t>
  </si>
  <si>
    <t>PGE1_1_214</t>
  </si>
  <si>
    <t>4001461192</t>
  </si>
  <si>
    <t>3100295807</t>
  </si>
  <si>
    <t>BYRON</t>
  </si>
  <si>
    <t>PGE1_1_13</t>
  </si>
  <si>
    <t>1433386390</t>
  </si>
  <si>
    <t>0966468782</t>
  </si>
  <si>
    <t>SCE1_1_471</t>
  </si>
  <si>
    <t>1711091223</t>
  </si>
  <si>
    <t>1522595711</t>
  </si>
  <si>
    <t>BRYAN</t>
  </si>
  <si>
    <t>SCE1_1_14</t>
  </si>
  <si>
    <t>0544547209</t>
  </si>
  <si>
    <t>4623527425</t>
  </si>
  <si>
    <t>CAROLINA</t>
  </si>
  <si>
    <t>SCE1_1_174</t>
  </si>
  <si>
    <t>1365566200</t>
  </si>
  <si>
    <t>3842693583</t>
  </si>
  <si>
    <t>SCE1_3_226</t>
  </si>
  <si>
    <t>3704115354</t>
  </si>
  <si>
    <t>0179010972</t>
  </si>
  <si>
    <t>SCE1_1_624</t>
  </si>
  <si>
    <t>3074778561</t>
  </si>
  <si>
    <t>1451759463</t>
  </si>
  <si>
    <t>SDGE1_3_32</t>
  </si>
  <si>
    <t>3502464192</t>
  </si>
  <si>
    <t>4037229315</t>
  </si>
  <si>
    <t>PGE1_1_79</t>
  </si>
  <si>
    <t>0551938572</t>
  </si>
  <si>
    <t>4247186663</t>
  </si>
  <si>
    <t>EDWARD</t>
  </si>
  <si>
    <t>SCE1_1_280</t>
  </si>
  <si>
    <t>0973207407</t>
  </si>
  <si>
    <t>1886952985</t>
  </si>
  <si>
    <t>3047238285</t>
  </si>
  <si>
    <t>4760790997</t>
  </si>
  <si>
    <t>KRISTI</t>
  </si>
  <si>
    <t>3122567189</t>
  </si>
  <si>
    <t>0241447418</t>
  </si>
  <si>
    <t>SCE1_1_108</t>
  </si>
  <si>
    <t>1881559000</t>
  </si>
  <si>
    <t>0975538447</t>
  </si>
  <si>
    <t>SDGE1_1_116</t>
  </si>
  <si>
    <t>4865892339</t>
  </si>
  <si>
    <t>3129094308</t>
  </si>
  <si>
    <t>CHERYL</t>
  </si>
  <si>
    <t>SDGE1_1_197</t>
  </si>
  <si>
    <t>4589672215</t>
  </si>
  <si>
    <t>0907676164</t>
  </si>
  <si>
    <t>KURT</t>
  </si>
  <si>
    <t>4667121227</t>
  </si>
  <si>
    <t>4181344768</t>
  </si>
  <si>
    <t>SCE1_1_672</t>
  </si>
  <si>
    <t>1830600404</t>
  </si>
  <si>
    <t>1251079044</t>
  </si>
  <si>
    <t>WESLEY</t>
  </si>
  <si>
    <t>SCE1_1_358</t>
  </si>
  <si>
    <t>3972383390</t>
  </si>
  <si>
    <t>0370659843</t>
  </si>
  <si>
    <t>SCE1_1_25</t>
  </si>
  <si>
    <t>1208393181</t>
  </si>
  <si>
    <t>4721864736</t>
  </si>
  <si>
    <t>TEA</t>
  </si>
  <si>
    <t>SCE1_1_525</t>
  </si>
  <si>
    <t>0012189502</t>
  </si>
  <si>
    <t>0988003536</t>
  </si>
  <si>
    <t>20130913</t>
  </si>
  <si>
    <t>PGE1_1_209</t>
  </si>
  <si>
    <t>0858204647</t>
  </si>
  <si>
    <t>0131084921</t>
  </si>
  <si>
    <t>3942926517</t>
  </si>
  <si>
    <t>2000963564</t>
  </si>
  <si>
    <t>TAKAO</t>
  </si>
  <si>
    <t>I3</t>
  </si>
  <si>
    <t>PGE1_1_94</t>
  </si>
  <si>
    <t>4821677483</t>
  </si>
  <si>
    <t>0683050253</t>
  </si>
  <si>
    <t>SCE1_1_644</t>
  </si>
  <si>
    <t>4700294107</t>
  </si>
  <si>
    <t>2076603938</t>
  </si>
  <si>
    <t>GERLAD</t>
  </si>
  <si>
    <t>SCE1_1_409</t>
  </si>
  <si>
    <t>1634751044</t>
  </si>
  <si>
    <t>1908490977</t>
  </si>
  <si>
    <t>BARBARBA</t>
  </si>
  <si>
    <t>SCE1_1_463</t>
  </si>
  <si>
    <t>AIDO</t>
  </si>
  <si>
    <t>PGE1_1_281</t>
  </si>
  <si>
    <t>3801026725</t>
  </si>
  <si>
    <t>2039764883</t>
  </si>
  <si>
    <t>MINA</t>
  </si>
  <si>
    <t>PGE1_1_298</t>
  </si>
  <si>
    <t>1950290726</t>
  </si>
  <si>
    <t>1064021663</t>
  </si>
  <si>
    <t>DEAN</t>
  </si>
  <si>
    <t>SCE1_1_552</t>
  </si>
  <si>
    <t>3258028323</t>
  </si>
  <si>
    <t>3463581960</t>
  </si>
  <si>
    <t>SCE1_1_132</t>
  </si>
  <si>
    <t>3138789074</t>
  </si>
  <si>
    <t>4869409297</t>
  </si>
  <si>
    <t>SCE1_1_494</t>
  </si>
  <si>
    <t>4035999673</t>
  </si>
  <si>
    <t>4313806675</t>
  </si>
  <si>
    <t>SAMANTHA</t>
  </si>
  <si>
    <t>SDGE1_1_184</t>
  </si>
  <si>
    <t>CYNTIA</t>
  </si>
  <si>
    <t>0464464412</t>
  </si>
  <si>
    <t>3537309735</t>
  </si>
  <si>
    <t>RAFAEL</t>
  </si>
  <si>
    <t>SDGE1_1_20</t>
  </si>
  <si>
    <t>4744212947</t>
  </si>
  <si>
    <t>3219227004</t>
  </si>
  <si>
    <t>SCE1_1_374</t>
  </si>
  <si>
    <t>3348686279</t>
  </si>
  <si>
    <t>0514492226</t>
  </si>
  <si>
    <t>EVENLYN</t>
  </si>
  <si>
    <t>PGE1_1_295</t>
  </si>
  <si>
    <t>1498046970</t>
  </si>
  <si>
    <t>3435189777</t>
  </si>
  <si>
    <t>SDGE1_1_204</t>
  </si>
  <si>
    <t>3159410746</t>
  </si>
  <si>
    <t>0814417362</t>
  </si>
  <si>
    <t>AKILI</t>
  </si>
  <si>
    <t>20130914</t>
  </si>
  <si>
    <t>R21_1</t>
  </si>
  <si>
    <t>SCE1_1_826</t>
  </si>
  <si>
    <t>SDGE1_1_95</t>
  </si>
  <si>
    <t>3240206146</t>
  </si>
  <si>
    <t>4469842240</t>
  </si>
  <si>
    <t>FORRESTER</t>
  </si>
  <si>
    <t>SDGE1_1_73</t>
  </si>
  <si>
    <t>1567173124</t>
  </si>
  <si>
    <t>0008483181</t>
  </si>
  <si>
    <t>SDGE1_1_41</t>
  </si>
  <si>
    <t>1233468897</t>
  </si>
  <si>
    <t>0871533600</t>
  </si>
  <si>
    <t>SUZANNE</t>
  </si>
  <si>
    <t>AIQR</t>
  </si>
  <si>
    <t>SCE1_1_125</t>
  </si>
  <si>
    <t>0139034646</t>
  </si>
  <si>
    <t>4776591597</t>
  </si>
  <si>
    <t>SCE1_1_226</t>
  </si>
  <si>
    <t>3630022190</t>
  </si>
  <si>
    <t>0306652235</t>
  </si>
  <si>
    <t>0708741098</t>
  </si>
  <si>
    <t>2042573110</t>
  </si>
  <si>
    <t>SCE1_1_940</t>
  </si>
  <si>
    <t>1667535514</t>
  </si>
  <si>
    <t>3047196205</t>
  </si>
  <si>
    <t>PGE1_1_365</t>
  </si>
  <si>
    <t>4199869021</t>
  </si>
  <si>
    <t>4778628498</t>
  </si>
  <si>
    <t>SCE1_1_317</t>
  </si>
  <si>
    <t>1568803091</t>
  </si>
  <si>
    <t>0120350312</t>
  </si>
  <si>
    <t>PGE1_1_201</t>
  </si>
  <si>
    <t>1627641840</t>
  </si>
  <si>
    <t>4046657258</t>
  </si>
  <si>
    <t>PGE1_1_6</t>
  </si>
  <si>
    <t>0680498785</t>
  </si>
  <si>
    <t>1047661674</t>
  </si>
  <si>
    <t>4974471367</t>
  </si>
  <si>
    <t>4347778768</t>
  </si>
  <si>
    <t>SDGE1_1_256</t>
  </si>
  <si>
    <t>3845976550</t>
  </si>
  <si>
    <t>0749717059</t>
  </si>
  <si>
    <t>SCE1_1_162</t>
  </si>
  <si>
    <t>3573379659</t>
  </si>
  <si>
    <t>0362158554</t>
  </si>
  <si>
    <t>SCE1_1_122</t>
  </si>
  <si>
    <t>1125155939</t>
  </si>
  <si>
    <t>3507755304</t>
  </si>
  <si>
    <t>CHRYSTAL</t>
  </si>
  <si>
    <t>SCE1_1_109</t>
  </si>
  <si>
    <t>PGE1_1_76</t>
  </si>
  <si>
    <t>0749782645</t>
  </si>
  <si>
    <t>4823033894</t>
  </si>
  <si>
    <t>SDGE1_1_103</t>
  </si>
  <si>
    <t>0304309930</t>
  </si>
  <si>
    <t>4954569420</t>
  </si>
  <si>
    <t>SCE1_1_73</t>
  </si>
  <si>
    <t>0832567541</t>
  </si>
  <si>
    <t>0534155569</t>
  </si>
  <si>
    <t>SCE1_1_160</t>
  </si>
  <si>
    <t>4401424812</t>
  </si>
  <si>
    <t>3971913134</t>
  </si>
  <si>
    <t>SRILDAGA</t>
  </si>
  <si>
    <t>20130915</t>
  </si>
  <si>
    <t>SCE1_1_629</t>
  </si>
  <si>
    <t>AI7E</t>
  </si>
  <si>
    <t>SDGE1_1_293</t>
  </si>
  <si>
    <t>3349435710</t>
  </si>
  <si>
    <t>3721989873</t>
  </si>
  <si>
    <t>ALMA</t>
  </si>
  <si>
    <t>SCE1_1_182</t>
  </si>
  <si>
    <t>1320092684</t>
  </si>
  <si>
    <t>2007613891</t>
  </si>
  <si>
    <t>SERGIO</t>
  </si>
  <si>
    <t>SCE1_1_770</t>
  </si>
  <si>
    <t>1133108601</t>
  </si>
  <si>
    <t>3521505574</t>
  </si>
  <si>
    <t>SCE1_1_139</t>
  </si>
  <si>
    <t>SCE1_1_559</t>
  </si>
  <si>
    <t>1600863378</t>
  </si>
  <si>
    <t>4710779578</t>
  </si>
  <si>
    <t>JOY</t>
  </si>
  <si>
    <t>SCE1_1_396</t>
  </si>
  <si>
    <t>2063781983</t>
  </si>
  <si>
    <t>1663598089</t>
  </si>
  <si>
    <t>1498766664</t>
  </si>
  <si>
    <t>0055955246</t>
  </si>
  <si>
    <t>R15A_1</t>
  </si>
  <si>
    <t>SCE1_1_518</t>
  </si>
  <si>
    <t>3545108086</t>
  </si>
  <si>
    <t>3471890406</t>
  </si>
  <si>
    <t>SCE1_1_144</t>
  </si>
  <si>
    <t>3455634824</t>
  </si>
  <si>
    <t>4589295056</t>
  </si>
  <si>
    <t>PGE1_1_109</t>
  </si>
  <si>
    <t>3175203158</t>
  </si>
  <si>
    <t>1501508258</t>
  </si>
  <si>
    <t>SCE1_1_312</t>
  </si>
  <si>
    <t>1172576047</t>
  </si>
  <si>
    <t>1731774576</t>
  </si>
  <si>
    <t>RICH</t>
  </si>
  <si>
    <t>PGE304</t>
  </si>
  <si>
    <t>PGE1_3_11</t>
  </si>
  <si>
    <t>4068534371</t>
  </si>
  <si>
    <t>0673061884</t>
  </si>
  <si>
    <t>SCE1_1_210</t>
  </si>
  <si>
    <t>5049592640</t>
  </si>
  <si>
    <t>0699229413</t>
  </si>
  <si>
    <t>SCE1_1_512</t>
  </si>
  <si>
    <t>3501594413</t>
  </si>
  <si>
    <t>1407997092</t>
  </si>
  <si>
    <t>3252357418</t>
  </si>
  <si>
    <t>0903605026</t>
  </si>
  <si>
    <t>JERIM</t>
  </si>
  <si>
    <t>4679583521</t>
  </si>
  <si>
    <t>1403573612</t>
  </si>
  <si>
    <t>20130916</t>
  </si>
  <si>
    <t>PGE1_1_351</t>
  </si>
  <si>
    <t>0715072399</t>
  </si>
  <si>
    <t>4592239198</t>
  </si>
  <si>
    <t>SCE1_1_405</t>
  </si>
  <si>
    <t>0355106271</t>
  </si>
  <si>
    <t>0916998833</t>
  </si>
  <si>
    <t>SCE1_1_931</t>
  </si>
  <si>
    <t>3426344985</t>
  </si>
  <si>
    <t>0735112978</t>
  </si>
  <si>
    <t>SCE1_1_23</t>
  </si>
  <si>
    <t>0910581473</t>
  </si>
  <si>
    <t>2029162232</t>
  </si>
  <si>
    <t>SONY</t>
  </si>
  <si>
    <t>SCE1_1_467</t>
  </si>
  <si>
    <t>LAURO</t>
  </si>
  <si>
    <t>SDGE1_1_59</t>
  </si>
  <si>
    <t>0505819629</t>
  </si>
  <si>
    <t>3408006372</t>
  </si>
  <si>
    <t>BARRY</t>
  </si>
  <si>
    <t>SDGE1_1_106</t>
  </si>
  <si>
    <t>4094661415</t>
  </si>
  <si>
    <t>0533377731</t>
  </si>
  <si>
    <t>4491383414</t>
  </si>
  <si>
    <t>1340061501</t>
  </si>
  <si>
    <t>4275046931</t>
  </si>
  <si>
    <t>3777062480</t>
  </si>
  <si>
    <t>SCE1_1_362</t>
  </si>
  <si>
    <t>3372013086</t>
  </si>
  <si>
    <t>5070437766</t>
  </si>
  <si>
    <t>NK</t>
  </si>
  <si>
    <t>SCE1_1_857</t>
  </si>
  <si>
    <t>3286224670</t>
  </si>
  <si>
    <t>0127360642</t>
  </si>
  <si>
    <t>MARILYN</t>
  </si>
  <si>
    <t>AECW</t>
  </si>
  <si>
    <t>SCE1_1_642</t>
  </si>
  <si>
    <t>3426733325</t>
  </si>
  <si>
    <t>3628331103</t>
  </si>
  <si>
    <t>TIM</t>
  </si>
  <si>
    <t>20130917</t>
  </si>
  <si>
    <t>SCE1_1_195</t>
  </si>
  <si>
    <t>4046837953</t>
  </si>
  <si>
    <t>0931672179</t>
  </si>
  <si>
    <t>spare</t>
  </si>
  <si>
    <t>4898947849</t>
  </si>
  <si>
    <t>5027917747</t>
  </si>
  <si>
    <t>AITM</t>
  </si>
  <si>
    <t>SDGE1_1_71</t>
  </si>
  <si>
    <t>0348157394</t>
  </si>
  <si>
    <t>0004690570</t>
  </si>
  <si>
    <t>WYATT</t>
  </si>
  <si>
    <t>SDGE1_1_189</t>
  </si>
  <si>
    <t>3968985077</t>
  </si>
  <si>
    <t>1392773467</t>
  </si>
  <si>
    <t>SARAH</t>
  </si>
  <si>
    <t>20130918</t>
  </si>
  <si>
    <t>1583500137</t>
  </si>
  <si>
    <t>3593861965</t>
  </si>
  <si>
    <t>SCE1_1_618</t>
  </si>
  <si>
    <t>1439998115</t>
  </si>
  <si>
    <t>4761831762</t>
  </si>
  <si>
    <t>4264132726</t>
  </si>
  <si>
    <t>1776256590</t>
  </si>
  <si>
    <t>SCE1_1_479</t>
  </si>
  <si>
    <t>3439374265</t>
  </si>
  <si>
    <t>4716498487</t>
  </si>
  <si>
    <t>AI1R</t>
  </si>
  <si>
    <t>SCE1_1_614</t>
  </si>
  <si>
    <t>0294559913</t>
  </si>
  <si>
    <t>1322967268</t>
  </si>
  <si>
    <t>KELSEY</t>
  </si>
  <si>
    <t>SDGE1_1_257</t>
  </si>
  <si>
    <t>3193951377</t>
  </si>
  <si>
    <t>4971784327</t>
  </si>
  <si>
    <t>AARON</t>
  </si>
  <si>
    <t>SDGE1_1_98</t>
  </si>
  <si>
    <t>3626739277</t>
  </si>
  <si>
    <t>1414310025</t>
  </si>
  <si>
    <t>20130919</t>
  </si>
  <si>
    <t>PGE1_1_37</t>
  </si>
  <si>
    <t>1601863554</t>
  </si>
  <si>
    <t>3558387988</t>
  </si>
  <si>
    <t>ALFRED</t>
  </si>
  <si>
    <t>AIE3</t>
  </si>
  <si>
    <t>PGE2_1_151</t>
  </si>
  <si>
    <t>MERLE</t>
  </si>
  <si>
    <t>20130920</t>
  </si>
  <si>
    <t>PGE2_1_330</t>
  </si>
  <si>
    <t>0794223267</t>
  </si>
  <si>
    <t>0553425503</t>
  </si>
  <si>
    <t>SCE2_3_255</t>
  </si>
  <si>
    <t>4893744960</t>
  </si>
  <si>
    <t>3441600762</t>
  </si>
  <si>
    <t>PGE2_1_291</t>
  </si>
  <si>
    <t>4698836186</t>
  </si>
  <si>
    <t>4251260525</t>
  </si>
  <si>
    <t>PGE2_1_282</t>
  </si>
  <si>
    <t>0561635644</t>
  </si>
  <si>
    <t>4483131513</t>
  </si>
  <si>
    <t>SDGE2_1_280</t>
  </si>
  <si>
    <t>0059050169</t>
  </si>
  <si>
    <t>1093315695</t>
  </si>
  <si>
    <t>SDGE2_1_456</t>
  </si>
  <si>
    <t>20130922</t>
  </si>
  <si>
    <t>D9</t>
  </si>
  <si>
    <t>PGE2_1_635</t>
  </si>
  <si>
    <t>1003937831</t>
  </si>
  <si>
    <t>3015721420</t>
  </si>
  <si>
    <t>SCE2_1_953</t>
  </si>
  <si>
    <t>3394257210</t>
  </si>
  <si>
    <t>0864803707</t>
  </si>
  <si>
    <t>JAVIAR</t>
  </si>
  <si>
    <t>20130923</t>
  </si>
  <si>
    <t>SCE2_1_1357</t>
  </si>
  <si>
    <t>4653524961</t>
  </si>
  <si>
    <t>2011698173</t>
  </si>
  <si>
    <t>AIS2</t>
  </si>
  <si>
    <t>SCE2_1_975</t>
  </si>
  <si>
    <t>3566726646</t>
  </si>
  <si>
    <t>3698403444</t>
  </si>
  <si>
    <t>SCE2_1_738</t>
  </si>
  <si>
    <t>3702380650</t>
  </si>
  <si>
    <t>0563818329</t>
  </si>
  <si>
    <t>PGE2_1_528</t>
  </si>
  <si>
    <t>1155092617</t>
  </si>
  <si>
    <t>3365264493</t>
  </si>
  <si>
    <t>OSA</t>
  </si>
  <si>
    <t>SDGE2_1_154</t>
  </si>
  <si>
    <t>0819310977</t>
  </si>
  <si>
    <t>2048038231</t>
  </si>
  <si>
    <t>SCE2_3_263</t>
  </si>
  <si>
    <t>1911591226</t>
  </si>
  <si>
    <t>3632335819</t>
  </si>
  <si>
    <t>SDGE2_1_279</t>
  </si>
  <si>
    <t>1309470097</t>
  </si>
  <si>
    <t>0274900099</t>
  </si>
  <si>
    <t>SCE2_1_679</t>
  </si>
  <si>
    <t>3841339324</t>
  </si>
  <si>
    <t>1036097764</t>
  </si>
  <si>
    <t>SCE2_1_469</t>
  </si>
  <si>
    <t>1613694956</t>
  </si>
  <si>
    <t>0923395242</t>
  </si>
  <si>
    <t>PGE2_1_116</t>
  </si>
  <si>
    <t>3699010319</t>
  </si>
  <si>
    <t>3951928348</t>
  </si>
  <si>
    <t>PGE2_1_424</t>
  </si>
  <si>
    <t>3450450407</t>
  </si>
  <si>
    <t>3838166158</t>
  </si>
  <si>
    <t>TRUDY</t>
  </si>
  <si>
    <t>SDGE2_1_275</t>
  </si>
  <si>
    <t>1452833225</t>
  </si>
  <si>
    <t>0008057663</t>
  </si>
  <si>
    <t>BONNIE</t>
  </si>
  <si>
    <t>AIU7</t>
  </si>
  <si>
    <t>PGE2_1_141</t>
  </si>
  <si>
    <t>0841584896</t>
  </si>
  <si>
    <t>3387065826</t>
  </si>
  <si>
    <t>PGE2_1_507</t>
  </si>
  <si>
    <t>4942489151</t>
  </si>
  <si>
    <t>1095926026</t>
  </si>
  <si>
    <t>DAVNY</t>
  </si>
  <si>
    <t>PGE2_1_377</t>
  </si>
  <si>
    <t>0671576140</t>
  </si>
  <si>
    <t>4125574512</t>
  </si>
  <si>
    <t>PGE2_1_521</t>
  </si>
  <si>
    <t>4552773366</t>
  </si>
  <si>
    <t>3782238940</t>
  </si>
  <si>
    <t>PGE2_1_543</t>
  </si>
  <si>
    <t>0272032567</t>
  </si>
  <si>
    <t>3664736902</t>
  </si>
  <si>
    <t>CANDICE</t>
  </si>
  <si>
    <t>PGE2_1_446</t>
  </si>
  <si>
    <t>3892406804</t>
  </si>
  <si>
    <t>1393160549</t>
  </si>
  <si>
    <t>SDGE2_1_566</t>
  </si>
  <si>
    <t>4960420097</t>
  </si>
  <si>
    <t>3968320835</t>
  </si>
  <si>
    <t>SCE2_1_1328</t>
  </si>
  <si>
    <t>0326908876</t>
  </si>
  <si>
    <t>3429296528</t>
  </si>
  <si>
    <t>PGE2_1_433</t>
  </si>
  <si>
    <t>4728537692</t>
  </si>
  <si>
    <t>3056543231</t>
  </si>
  <si>
    <t>PGE2_1_364</t>
  </si>
  <si>
    <t>3571647225</t>
  </si>
  <si>
    <t>1903187336</t>
  </si>
  <si>
    <t>20130924</t>
  </si>
  <si>
    <t>PGE2_1_520</t>
  </si>
  <si>
    <t>1051898755</t>
  </si>
  <si>
    <t>0022862967</t>
  </si>
  <si>
    <t>SCE2_1_396</t>
  </si>
  <si>
    <t>0979374050</t>
  </si>
  <si>
    <t>0748095230</t>
  </si>
  <si>
    <t>SCE2_1_516</t>
  </si>
  <si>
    <t>3917190761</t>
  </si>
  <si>
    <t>1245750194</t>
  </si>
  <si>
    <t>MERCEDES</t>
  </si>
  <si>
    <t>SCE2_1_990</t>
  </si>
  <si>
    <t>0823243136</t>
  </si>
  <si>
    <t>3613579830</t>
  </si>
  <si>
    <t>JAN</t>
  </si>
  <si>
    <t>SCE2_1_1212</t>
  </si>
  <si>
    <t>1075196422</t>
  </si>
  <si>
    <t>1707841108</t>
  </si>
  <si>
    <t>SDGE2_1_145</t>
  </si>
  <si>
    <t>1818109413</t>
  </si>
  <si>
    <t>0914792960</t>
  </si>
  <si>
    <t>PGE2_1_327</t>
  </si>
  <si>
    <t>4233660630</t>
  </si>
  <si>
    <t>4006643758</t>
  </si>
  <si>
    <t>CAROR</t>
  </si>
  <si>
    <t>SCE2_1_1497</t>
  </si>
  <si>
    <t>5008694330</t>
  </si>
  <si>
    <t>4936987724</t>
  </si>
  <si>
    <t>SCE2_1_1024</t>
  </si>
  <si>
    <t>3287117371</t>
  </si>
  <si>
    <t>4813586130</t>
  </si>
  <si>
    <t>PGE2_1_104</t>
  </si>
  <si>
    <t>3781774060</t>
  </si>
  <si>
    <t>0399631724</t>
  </si>
  <si>
    <t>SCE2_1_1046</t>
  </si>
  <si>
    <t>1493947279</t>
  </si>
  <si>
    <t>0286841936</t>
  </si>
  <si>
    <t>SCE2_1_682</t>
  </si>
  <si>
    <t>3291907868</t>
  </si>
  <si>
    <t>4394482818</t>
  </si>
  <si>
    <t>LATASHIA</t>
  </si>
  <si>
    <t>SCE2_1_418</t>
  </si>
  <si>
    <t>5125071599</t>
  </si>
  <si>
    <t>4008550675</t>
  </si>
  <si>
    <t>RICARDO</t>
  </si>
  <si>
    <t>PGE2_1_510</t>
  </si>
  <si>
    <t>3807869226</t>
  </si>
  <si>
    <t>0098272942</t>
  </si>
  <si>
    <t>RAVI</t>
  </si>
  <si>
    <t>SCE2_1_1031</t>
  </si>
  <si>
    <t>0302946589</t>
  </si>
  <si>
    <t>0161384471</t>
  </si>
  <si>
    <t>SCE2_1_1109</t>
  </si>
  <si>
    <t>0923028243</t>
  </si>
  <si>
    <t>4859359720</t>
  </si>
  <si>
    <t>SCE2_1_1580</t>
  </si>
  <si>
    <t>3464197830</t>
  </si>
  <si>
    <t>1213188597</t>
  </si>
  <si>
    <t>SCE2_3_148</t>
  </si>
  <si>
    <t>3893126080</t>
  </si>
  <si>
    <t>1059948186</t>
  </si>
  <si>
    <t>JEILLERNINA</t>
  </si>
  <si>
    <t>PGE2_1_283</t>
  </si>
  <si>
    <t>3305170831</t>
  </si>
  <si>
    <t>5000511393</t>
  </si>
  <si>
    <t>AIS7</t>
  </si>
  <si>
    <t>PGE2_1_114</t>
  </si>
  <si>
    <t>1121682098</t>
  </si>
  <si>
    <t>4935160085</t>
  </si>
  <si>
    <t>CECIL</t>
  </si>
  <si>
    <t>SCE2_3_385</t>
  </si>
  <si>
    <t>3727225983</t>
  </si>
  <si>
    <t>0303225619</t>
  </si>
  <si>
    <t>AIST</t>
  </si>
  <si>
    <t>PGE2_1_437</t>
  </si>
  <si>
    <t>1593289504</t>
  </si>
  <si>
    <t>2139989013</t>
  </si>
  <si>
    <t>SCE2_1_1483</t>
  </si>
  <si>
    <t>4054854752</t>
  </si>
  <si>
    <t>0806180663</t>
  </si>
  <si>
    <t>SCE2_1_1005</t>
  </si>
  <si>
    <t>3155503708</t>
  </si>
  <si>
    <t>3190775235</t>
  </si>
  <si>
    <t>MELINDA</t>
  </si>
  <si>
    <t>SCE2_1_814</t>
  </si>
  <si>
    <t>4377274105</t>
  </si>
  <si>
    <t>2104524201</t>
  </si>
  <si>
    <t>BRITNY</t>
  </si>
  <si>
    <t>SCE2_1_1131</t>
  </si>
  <si>
    <t>1230296412</t>
  </si>
  <si>
    <t>4069977774</t>
  </si>
  <si>
    <t>N/A-unit unused</t>
  </si>
  <si>
    <t>SCE2_1_683</t>
  </si>
  <si>
    <t>0943792725</t>
  </si>
  <si>
    <t>0179723162</t>
  </si>
  <si>
    <t>SDGE2_1_570</t>
  </si>
  <si>
    <t>0393611601</t>
  </si>
  <si>
    <t>1931634274</t>
  </si>
  <si>
    <t>20130925</t>
  </si>
  <si>
    <t>SCE2_1_1387</t>
  </si>
  <si>
    <t>3123098566</t>
  </si>
  <si>
    <t>3145761040</t>
  </si>
  <si>
    <t>CHRISTINE</t>
  </si>
  <si>
    <t>PGE2_1_345</t>
  </si>
  <si>
    <t>3097234176</t>
  </si>
  <si>
    <t>3219292983</t>
  </si>
  <si>
    <t>SCE2_1_639</t>
  </si>
  <si>
    <t>5099382316</t>
  </si>
  <si>
    <t>0126988860</t>
  </si>
  <si>
    <t>SDGE2_1_497</t>
  </si>
  <si>
    <t>0813475932</t>
  </si>
  <si>
    <t>4086773193</t>
  </si>
  <si>
    <t>PGE2_1_542</t>
  </si>
  <si>
    <t>3011177886</t>
  </si>
  <si>
    <t>1595377332</t>
  </si>
  <si>
    <t>SDGE2_1_491</t>
  </si>
  <si>
    <t>0539387090</t>
  </si>
  <si>
    <t>0189209791</t>
  </si>
  <si>
    <t>SCE2_1_1045</t>
  </si>
  <si>
    <t>2117228180</t>
  </si>
  <si>
    <t>4722713065</t>
  </si>
  <si>
    <t>ELISA</t>
  </si>
  <si>
    <t>SDGE2_1_421</t>
  </si>
  <si>
    <t>0413092775</t>
  </si>
  <si>
    <t>1217437627</t>
  </si>
  <si>
    <t>SDGE2_1_471</t>
  </si>
  <si>
    <t>1044015263</t>
  </si>
  <si>
    <t>0073985750</t>
  </si>
  <si>
    <t>SHANIN</t>
  </si>
  <si>
    <t>SDGE2_1_357</t>
  </si>
  <si>
    <t>3031566009</t>
  </si>
  <si>
    <t>5035253558</t>
  </si>
  <si>
    <t>VASIT</t>
  </si>
  <si>
    <t>SCE2_1_998</t>
  </si>
  <si>
    <t>3003114653</t>
  </si>
  <si>
    <t>3893583929</t>
  </si>
  <si>
    <t>BRIDGETTE</t>
  </si>
  <si>
    <t>SDGE2_1_166</t>
  </si>
  <si>
    <t>0535123053</t>
  </si>
  <si>
    <t>0607057049</t>
  </si>
  <si>
    <t>PGE2_1_359</t>
  </si>
  <si>
    <t>PGE2_1_604</t>
  </si>
  <si>
    <t>5105671237</t>
  </si>
  <si>
    <t>3076274426</t>
  </si>
  <si>
    <t>RAYLOMD</t>
  </si>
  <si>
    <t>SCE2_1_791</t>
  </si>
  <si>
    <t>SCE2_1_991</t>
  </si>
  <si>
    <t>3032798920</t>
  </si>
  <si>
    <t>0721785593</t>
  </si>
  <si>
    <t>RAJAN</t>
  </si>
  <si>
    <t>PGE2_1_503</t>
  </si>
  <si>
    <t>1872826190</t>
  </si>
  <si>
    <t>1966298919</t>
  </si>
  <si>
    <t>PGE2_1_290</t>
  </si>
  <si>
    <t>0765703396</t>
  </si>
  <si>
    <t>4025431074</t>
  </si>
  <si>
    <t>JEANNE</t>
  </si>
  <si>
    <t>SDGE2_1_320</t>
  </si>
  <si>
    <t>SCE2_1_1530</t>
  </si>
  <si>
    <t>5144081904</t>
  </si>
  <si>
    <t>3432172540</t>
  </si>
  <si>
    <t>PATRICE</t>
  </si>
  <si>
    <t>SCE2_1_1324</t>
  </si>
  <si>
    <t>3855736187</t>
  </si>
  <si>
    <t>1604760649</t>
  </si>
  <si>
    <t>laundry room</t>
  </si>
  <si>
    <t>SCE2_1_768</t>
  </si>
  <si>
    <t>3839815055</t>
  </si>
  <si>
    <t>4430078319</t>
  </si>
  <si>
    <t>MARCEL</t>
  </si>
  <si>
    <t>SDGE2_1_274</t>
  </si>
  <si>
    <t>1089134889</t>
  </si>
  <si>
    <t>3514165976</t>
  </si>
  <si>
    <t>SCE2_1_916</t>
  </si>
  <si>
    <t>1336876434</t>
  </si>
  <si>
    <t>4626895388</t>
  </si>
  <si>
    <t>SCE2_1_1403</t>
  </si>
  <si>
    <t>3387839655</t>
  </si>
  <si>
    <t>1749682883</t>
  </si>
  <si>
    <t>SCE2_1_540</t>
  </si>
  <si>
    <t>1235705161</t>
  </si>
  <si>
    <t>4577414592</t>
  </si>
  <si>
    <t>PGE2_1_284</t>
  </si>
  <si>
    <t>0673996306</t>
  </si>
  <si>
    <t>0830963310</t>
  </si>
  <si>
    <t>SDGE2_1_365</t>
  </si>
  <si>
    <t>SHANTNU</t>
  </si>
  <si>
    <t>R2_1</t>
  </si>
  <si>
    <t>SCE2_1_864</t>
  </si>
  <si>
    <t>3953544895</t>
  </si>
  <si>
    <t>1725042068</t>
  </si>
  <si>
    <t>SCE2_1_780</t>
  </si>
  <si>
    <t>0797411091</t>
  </si>
  <si>
    <t>1026340790</t>
  </si>
  <si>
    <t>KYLE</t>
  </si>
  <si>
    <t>20130926</t>
  </si>
  <si>
    <t>SDGE2_3_98</t>
  </si>
  <si>
    <t>5041818491</t>
  </si>
  <si>
    <t>4180296435</t>
  </si>
  <si>
    <t>SCE2_1_1092</t>
  </si>
  <si>
    <t>4322585363</t>
  </si>
  <si>
    <t>1286486603</t>
  </si>
  <si>
    <t>AMELIA</t>
  </si>
  <si>
    <t>SDGE2_1_439</t>
  </si>
  <si>
    <t>4385262498</t>
  </si>
  <si>
    <t>3830230784</t>
  </si>
  <si>
    <t>KET</t>
  </si>
  <si>
    <t>SCE2_1_899</t>
  </si>
  <si>
    <t>1826829222</t>
  </si>
  <si>
    <t>0837507191</t>
  </si>
  <si>
    <t>FLORA</t>
  </si>
  <si>
    <t>SDGE2_1_523</t>
  </si>
  <si>
    <t>4303998593</t>
  </si>
  <si>
    <t>1388886953</t>
  </si>
  <si>
    <t>ERIKA</t>
  </si>
  <si>
    <t>SCE2_1_1298</t>
  </si>
  <si>
    <t>0826505212</t>
  </si>
  <si>
    <t>1364838272</t>
  </si>
  <si>
    <t>SCE2_1_703</t>
  </si>
  <si>
    <t>3650360709</t>
  </si>
  <si>
    <t>0355792725</t>
  </si>
  <si>
    <t>MARGIE</t>
  </si>
  <si>
    <t>SCE2_1_1412</t>
  </si>
  <si>
    <t>5073517926</t>
  </si>
  <si>
    <t>0053456917</t>
  </si>
  <si>
    <t>20130927</t>
  </si>
  <si>
    <t>PGE2_1_442</t>
  </si>
  <si>
    <t>0832534427</t>
  </si>
  <si>
    <t>0886338904</t>
  </si>
  <si>
    <t>SDGE2_1_293</t>
  </si>
  <si>
    <t>SCE2_1_1000</t>
  </si>
  <si>
    <t>1676302085</t>
  </si>
  <si>
    <t>4608092499</t>
  </si>
  <si>
    <t>SCE2_1_674</t>
  </si>
  <si>
    <t>SCE2_3_373</t>
  </si>
  <si>
    <t>0349001988</t>
  </si>
  <si>
    <t>1266795009</t>
  </si>
  <si>
    <t>JUNE</t>
  </si>
  <si>
    <t>PGE2_3_83</t>
  </si>
  <si>
    <t>1104275581</t>
  </si>
  <si>
    <t>1920874742</t>
  </si>
  <si>
    <t>SCE2_1_1043</t>
  </si>
  <si>
    <t>0173041402</t>
  </si>
  <si>
    <t>0521105383</t>
  </si>
  <si>
    <t>20130928</t>
  </si>
  <si>
    <t>SCE2_1_1308</t>
  </si>
  <si>
    <t>3854233889</t>
  </si>
  <si>
    <t>1101536415</t>
  </si>
  <si>
    <t>SUSANNA</t>
  </si>
  <si>
    <t>SDGE2_1_218</t>
  </si>
  <si>
    <t>3333608914</t>
  </si>
  <si>
    <t>4651255557</t>
  </si>
  <si>
    <t>RF</t>
  </si>
  <si>
    <t>D11</t>
  </si>
  <si>
    <t>PGE2_1_427</t>
  </si>
  <si>
    <t>2041769828</t>
  </si>
  <si>
    <t>2002870730</t>
  </si>
  <si>
    <t>SCE2_1_1261</t>
  </si>
  <si>
    <t>3196345739</t>
  </si>
  <si>
    <t>3178857294</t>
  </si>
  <si>
    <t>SDGE2_1_213</t>
  </si>
  <si>
    <t>3019756179</t>
  </si>
  <si>
    <t>4758588049</t>
  </si>
  <si>
    <t>KARL</t>
  </si>
  <si>
    <t>20130929</t>
  </si>
  <si>
    <t>SCE2_1_988</t>
  </si>
  <si>
    <t>1474641433</t>
  </si>
  <si>
    <t>3401990558</t>
  </si>
  <si>
    <t>PGE2_1_227</t>
  </si>
  <si>
    <t>3003271679</t>
  </si>
  <si>
    <t>3158149575</t>
  </si>
  <si>
    <t>PGE2_1_505</t>
  </si>
  <si>
    <t>3948439207</t>
  </si>
  <si>
    <t>3834004407</t>
  </si>
  <si>
    <t>KRISTY</t>
  </si>
  <si>
    <t>SCE2_1_1009</t>
  </si>
  <si>
    <t>SCE2_1_737</t>
  </si>
  <si>
    <t>YUSEFF</t>
  </si>
  <si>
    <t>SCE2_1_1543</t>
  </si>
  <si>
    <t>KEIRON</t>
  </si>
  <si>
    <t>SCE2_1_1602</t>
  </si>
  <si>
    <t>3173048075</t>
  </si>
  <si>
    <t>2111230950</t>
  </si>
  <si>
    <t>SCE2_1_653</t>
  </si>
  <si>
    <t>1090792425</t>
  </si>
  <si>
    <t>4894090344</t>
  </si>
  <si>
    <t>HANNA</t>
  </si>
  <si>
    <t>20130930</t>
  </si>
  <si>
    <t>PGE2_1_430</t>
  </si>
  <si>
    <t>5061071156</t>
  </si>
  <si>
    <t>0459902261</t>
  </si>
  <si>
    <t>SDGE2_1_259</t>
  </si>
  <si>
    <t>3653097718</t>
  </si>
  <si>
    <t>1600066834</t>
  </si>
  <si>
    <t>AH5Y</t>
  </si>
  <si>
    <t>PGE2_1_261</t>
  </si>
  <si>
    <t>0501512550</t>
  </si>
  <si>
    <t>4498711723</t>
  </si>
  <si>
    <t>PGE2_1_198</t>
  </si>
  <si>
    <t>0716793616</t>
  </si>
  <si>
    <t>4052924303</t>
  </si>
  <si>
    <t>LOUIS</t>
  </si>
  <si>
    <t>SCE2_1_929</t>
  </si>
  <si>
    <t>0308606265</t>
  </si>
  <si>
    <t>4347800391</t>
  </si>
  <si>
    <t>20131001</t>
  </si>
  <si>
    <t>SCE2_1_1078</t>
  </si>
  <si>
    <t>4570031210</t>
  </si>
  <si>
    <t>0630921549</t>
  </si>
  <si>
    <t>20131002</t>
  </si>
  <si>
    <t>SCE2_1_720</t>
  </si>
  <si>
    <t>3927852374</t>
  </si>
  <si>
    <t>1165971209</t>
  </si>
  <si>
    <t>SCE2_1_423</t>
  </si>
  <si>
    <t>4591986638</t>
  </si>
  <si>
    <t>1042792296</t>
  </si>
  <si>
    <t>MEGEEN</t>
  </si>
  <si>
    <t>SCE2_1_1021</t>
  </si>
  <si>
    <t>3271415913</t>
  </si>
  <si>
    <t>4069507071</t>
  </si>
  <si>
    <t>20131003</t>
  </si>
  <si>
    <t>SCE1_1_187</t>
  </si>
  <si>
    <t>3381810440</t>
  </si>
  <si>
    <t>1271249051</t>
  </si>
  <si>
    <t>20131004</t>
  </si>
  <si>
    <t>FRANCES</t>
  </si>
  <si>
    <t>SCE1_1_286</t>
  </si>
  <si>
    <t>4756853887</t>
  </si>
  <si>
    <t>4307394388</t>
  </si>
  <si>
    <t>20131005</t>
  </si>
  <si>
    <t>SCE2_1_793</t>
  </si>
  <si>
    <t>1375562859</t>
  </si>
  <si>
    <t>1592056959</t>
  </si>
  <si>
    <t>SCE2_1_993</t>
  </si>
  <si>
    <t>3287666381</t>
  </si>
  <si>
    <t>0969674302</t>
  </si>
  <si>
    <t>DARLA</t>
  </si>
  <si>
    <t>SCE2_1_1353</t>
  </si>
  <si>
    <t>2085772963</t>
  </si>
  <si>
    <t>0217878270</t>
  </si>
  <si>
    <t>SCE2_1_1192</t>
  </si>
  <si>
    <t>5074543021</t>
  </si>
  <si>
    <t>1332498196</t>
  </si>
  <si>
    <t>20131006</t>
  </si>
  <si>
    <t>SCE2_1_849</t>
  </si>
  <si>
    <t>1404492344</t>
  </si>
  <si>
    <t>4442467937</t>
  </si>
  <si>
    <t>LORAINE</t>
  </si>
  <si>
    <t>SCE2_1_733</t>
  </si>
  <si>
    <t>3952644945</t>
  </si>
  <si>
    <t>0414715948</t>
  </si>
  <si>
    <t>MARVERINE</t>
  </si>
  <si>
    <t>SDGE2_1_206</t>
  </si>
  <si>
    <t>SCE2_1_762</t>
  </si>
  <si>
    <t>1078151485</t>
  </si>
  <si>
    <t>1312709568</t>
  </si>
  <si>
    <t>SCE1_1_350</t>
  </si>
  <si>
    <t>4234048970</t>
  </si>
  <si>
    <t>1924879458</t>
  </si>
  <si>
    <t>SCE1_1_32</t>
  </si>
  <si>
    <t>4130720044</t>
  </si>
  <si>
    <t>0949070259</t>
  </si>
  <si>
    <t>OPHELIA</t>
  </si>
  <si>
    <t>SCE1_1_858</t>
  </si>
  <si>
    <t>3671357613</t>
  </si>
  <si>
    <t>2087500514</t>
  </si>
  <si>
    <t>R4_1</t>
  </si>
  <si>
    <t>4943675705</t>
  </si>
  <si>
    <t>4842290168</t>
  </si>
  <si>
    <t>JOVON</t>
  </si>
  <si>
    <t>SCE1_1_780</t>
  </si>
  <si>
    <t>0800172454</t>
  </si>
  <si>
    <t>1072374877</t>
  </si>
  <si>
    <t>OSMAN</t>
  </si>
  <si>
    <t>SCE1_1_580</t>
  </si>
  <si>
    <t>1194520382</t>
  </si>
  <si>
    <t>3354202398</t>
  </si>
  <si>
    <t>SCE1_1_94</t>
  </si>
  <si>
    <t>0296506060</t>
  </si>
  <si>
    <t>4184235615</t>
  </si>
  <si>
    <t>20131007</t>
  </si>
  <si>
    <t>PGE1_1_119</t>
  </si>
  <si>
    <t>0974628389</t>
  </si>
  <si>
    <t>1606862263</t>
  </si>
  <si>
    <t>SCE1_1_96</t>
  </si>
  <si>
    <t>1182931318</t>
  </si>
  <si>
    <t>SDGE1_1_152</t>
  </si>
  <si>
    <t>MURRAY</t>
  </si>
  <si>
    <t>20131008</t>
  </si>
  <si>
    <t>SCE1_1_451</t>
  </si>
  <si>
    <t>4821871653</t>
  </si>
  <si>
    <t>0001328213</t>
  </si>
  <si>
    <t>GERADO</t>
  </si>
  <si>
    <t>4879889354</t>
  </si>
  <si>
    <t>3054805651</t>
  </si>
  <si>
    <t>ROSALINDA</t>
  </si>
  <si>
    <t>SCE2_1_822</t>
  </si>
  <si>
    <t>3952269482</t>
  </si>
  <si>
    <t>2019242392</t>
  </si>
  <si>
    <t>SDGE2_3_77</t>
  </si>
  <si>
    <t>3572931510</t>
  </si>
  <si>
    <t>1503627082</t>
  </si>
  <si>
    <t>SCE2_1_1469</t>
  </si>
  <si>
    <t>0121935983</t>
  </si>
  <si>
    <t>0897073513</t>
  </si>
  <si>
    <t>SCE2_1_847</t>
  </si>
  <si>
    <t>1521379796</t>
  </si>
  <si>
    <t>5121178639</t>
  </si>
  <si>
    <t>TOMAS</t>
  </si>
  <si>
    <t>SCE2_1_999</t>
  </si>
  <si>
    <t>1303739198</t>
  </si>
  <si>
    <t>0652456303</t>
  </si>
  <si>
    <t>SCE2_1_951</t>
  </si>
  <si>
    <t>5128754664</t>
  </si>
  <si>
    <t>0996508359</t>
  </si>
  <si>
    <t>20131009</t>
  </si>
  <si>
    <t>SCE2_1_1455</t>
  </si>
  <si>
    <t>0987463499</t>
  </si>
  <si>
    <t>3918281145</t>
  </si>
  <si>
    <t>AIXI</t>
  </si>
  <si>
    <t>SCE2_1_798</t>
  </si>
  <si>
    <t>1102888961</t>
  </si>
  <si>
    <t>3762166986</t>
  </si>
  <si>
    <t>SCE2_3_288</t>
  </si>
  <si>
    <t>3466127180</t>
  </si>
  <si>
    <t>0233926201</t>
  </si>
  <si>
    <t>JOSEPH WARREN</t>
  </si>
  <si>
    <t>SCE2_1_708</t>
  </si>
  <si>
    <t>0605529033</t>
  </si>
  <si>
    <t>0309989921</t>
  </si>
  <si>
    <t>SCE2_1_1068</t>
  </si>
  <si>
    <t>0090503591</t>
  </si>
  <si>
    <t>1854950536</t>
  </si>
  <si>
    <t>ALBERTO</t>
  </si>
  <si>
    <t>SCE2_1_1044</t>
  </si>
  <si>
    <t>0916610688</t>
  </si>
  <si>
    <t>1550662864</t>
  </si>
  <si>
    <t>ROSIO BABTIST</t>
  </si>
  <si>
    <t>AIXK</t>
  </si>
  <si>
    <t>SCE2_1_1033</t>
  </si>
  <si>
    <t>4105278872</t>
  </si>
  <si>
    <t>3822770659</t>
  </si>
  <si>
    <t>SCE2_1_986</t>
  </si>
  <si>
    <t>0440538167</t>
  </si>
  <si>
    <t>1835009263</t>
  </si>
  <si>
    <t>LITECIA</t>
  </si>
  <si>
    <t>SCE2_1_543</t>
  </si>
  <si>
    <t>PRISCILLA</t>
  </si>
  <si>
    <t>20131010</t>
  </si>
  <si>
    <t>SCE2_1_1070</t>
  </si>
  <si>
    <t>3374744839</t>
  </si>
  <si>
    <t>3093697872</t>
  </si>
  <si>
    <t>SCE2_1_883</t>
  </si>
  <si>
    <t>SCE2_1_520</t>
  </si>
  <si>
    <t>3978923241</t>
  </si>
  <si>
    <t>1774254703</t>
  </si>
  <si>
    <t>BRITT</t>
  </si>
  <si>
    <t>20131012</t>
  </si>
  <si>
    <t>SCE2_1_911</t>
  </si>
  <si>
    <t>1091245028</t>
  </si>
  <si>
    <t>3035569632</t>
  </si>
  <si>
    <t>1702060969</t>
  </si>
  <si>
    <t>3035992657</t>
  </si>
  <si>
    <t>PGE1_3_39</t>
  </si>
  <si>
    <t>JANIE</t>
  </si>
  <si>
    <t>20131013</t>
  </si>
  <si>
    <t>SCE2_1_1482</t>
  </si>
  <si>
    <t>0684891330</t>
  </si>
  <si>
    <t>0955726533</t>
  </si>
  <si>
    <t>SCE2_1_1269</t>
  </si>
  <si>
    <t>4285454946</t>
  </si>
  <si>
    <t>3859620485</t>
  </si>
  <si>
    <t>SCE2_3_86</t>
  </si>
  <si>
    <t>SCE2_1_918</t>
  </si>
  <si>
    <t>0508701898</t>
  </si>
  <si>
    <t>3031477087</t>
  </si>
  <si>
    <t>SCE2_1_464</t>
  </si>
  <si>
    <t>0638905855</t>
  </si>
  <si>
    <t>0994601471</t>
  </si>
  <si>
    <t>SCE2_1_472</t>
  </si>
  <si>
    <t>1493884240</t>
  </si>
  <si>
    <t>2021500398</t>
  </si>
  <si>
    <t>DARLENE</t>
  </si>
  <si>
    <t>SCE2_1_1338</t>
  </si>
  <si>
    <t>3827085285</t>
  </si>
  <si>
    <t>1431574786</t>
  </si>
  <si>
    <t>JOCELYN</t>
  </si>
  <si>
    <t>20131014</t>
  </si>
  <si>
    <t>1678420938</t>
  </si>
  <si>
    <t>3652261139</t>
  </si>
  <si>
    <t>RENALDO</t>
  </si>
  <si>
    <t>SCE2_1_1181</t>
  </si>
  <si>
    <t>0380970661</t>
  </si>
  <si>
    <t>0843466890</t>
  </si>
  <si>
    <t>SCE2_3_346</t>
  </si>
  <si>
    <t>1804621883</t>
  </si>
  <si>
    <t>4141597381</t>
  </si>
  <si>
    <t>SCE2_1_952</t>
  </si>
  <si>
    <t>0763412975</t>
  </si>
  <si>
    <t>3185066548</t>
  </si>
  <si>
    <t>SCE2_1_401</t>
  </si>
  <si>
    <t>3681820780</t>
  </si>
  <si>
    <t>2085705899</t>
  </si>
  <si>
    <t>SCE2_1_838</t>
  </si>
  <si>
    <t>3861873511</t>
  </si>
  <si>
    <t>3964010011</t>
  </si>
  <si>
    <t>20131015</t>
  </si>
  <si>
    <t>SDGE1_3_31</t>
  </si>
  <si>
    <t>4627595035</t>
  </si>
  <si>
    <t>1938206843</t>
  </si>
  <si>
    <t>A4E</t>
  </si>
  <si>
    <t>SCE2_1_1004</t>
  </si>
  <si>
    <t>1730409424</t>
  </si>
  <si>
    <t>3117627908</t>
  </si>
  <si>
    <t>20131016</t>
  </si>
  <si>
    <t>SCE2_1_353</t>
  </si>
  <si>
    <t>4863533239</t>
  </si>
  <si>
    <t>5114301641</t>
  </si>
  <si>
    <t>SCE2_1_1546</t>
  </si>
  <si>
    <t>4304438018</t>
  </si>
  <si>
    <t>1571018679</t>
  </si>
  <si>
    <t>SCE2_1_1582</t>
  </si>
  <si>
    <t>5070064854</t>
  </si>
  <si>
    <t>4342179709</t>
  </si>
  <si>
    <t>ILENE</t>
  </si>
  <si>
    <t>SCE2_1_1013</t>
  </si>
  <si>
    <t>4192596853</t>
  </si>
  <si>
    <t>3377221354</t>
  </si>
  <si>
    <t>SCE3_1_2176</t>
  </si>
  <si>
    <t>1471697550</t>
  </si>
  <si>
    <t>1299447719</t>
  </si>
  <si>
    <t>LARISSA</t>
  </si>
  <si>
    <t>20131017</t>
  </si>
  <si>
    <t>SCE3_1_2184</t>
  </si>
  <si>
    <t>0568374947</t>
  </si>
  <si>
    <t>3990093812</t>
  </si>
  <si>
    <t>SCE3_1_1762</t>
  </si>
  <si>
    <t>4545657437</t>
  </si>
  <si>
    <t>0100402767</t>
  </si>
  <si>
    <t>SCE3_1_734</t>
  </si>
  <si>
    <t>4563225315</t>
  </si>
  <si>
    <t>4415656955</t>
  </si>
  <si>
    <t>SCE3_3_100</t>
  </si>
  <si>
    <t>2015515230</t>
  </si>
  <si>
    <t>4903999653</t>
  </si>
  <si>
    <t>SCE3_1_577</t>
  </si>
  <si>
    <t>4831681087</t>
  </si>
  <si>
    <t>4118638921</t>
  </si>
  <si>
    <t>SCE3_3_177</t>
  </si>
  <si>
    <t>3406638690</t>
  </si>
  <si>
    <t>4463556457</t>
  </si>
  <si>
    <t>SCE3_1_601</t>
  </si>
  <si>
    <t>3510892516</t>
  </si>
  <si>
    <t>4946582919</t>
  </si>
  <si>
    <t>SCE3_1_558</t>
  </si>
  <si>
    <t>3953793751</t>
  </si>
  <si>
    <t>0190451179</t>
  </si>
  <si>
    <t>SCE3_1_624</t>
  </si>
  <si>
    <t>3896222190</t>
  </si>
  <si>
    <t>3947444298</t>
  </si>
  <si>
    <t>SCE3_3_197</t>
  </si>
  <si>
    <t>4117496594</t>
  </si>
  <si>
    <t>3212629069</t>
  </si>
  <si>
    <t>SCE3_1_648</t>
  </si>
  <si>
    <t>0961793279</t>
  </si>
  <si>
    <t>3163027162</t>
  </si>
  <si>
    <t>LLOYD</t>
  </si>
  <si>
    <t>20131018</t>
  </si>
  <si>
    <t>SCE3_1_581</t>
  </si>
  <si>
    <t>3825418192</t>
  </si>
  <si>
    <t>4998741204</t>
  </si>
  <si>
    <t>SCE3_1_715</t>
  </si>
  <si>
    <t>3490974411</t>
  </si>
  <si>
    <t>3887687638</t>
  </si>
  <si>
    <t>MONCLIFF</t>
  </si>
  <si>
    <t>SCE3_1_566</t>
  </si>
  <si>
    <t>5028595041</t>
  </si>
  <si>
    <t>1953037070</t>
  </si>
  <si>
    <t>GISSELL</t>
  </si>
  <si>
    <t>SCE3_1_691</t>
  </si>
  <si>
    <t>1944288499</t>
  </si>
  <si>
    <t>3158576197</t>
  </si>
  <si>
    <t>PGE2_3_23</t>
  </si>
  <si>
    <t>3420704110</t>
  </si>
  <si>
    <t>SCE3_1_629</t>
  </si>
  <si>
    <t>3232456707</t>
  </si>
  <si>
    <t>1308547528</t>
  </si>
  <si>
    <t>SCE3_1_762</t>
  </si>
  <si>
    <t>0457658517</t>
  </si>
  <si>
    <t>1509334305</t>
  </si>
  <si>
    <t>MRS. BARNES</t>
  </si>
  <si>
    <t>SCE3_1_706</t>
  </si>
  <si>
    <t>3264875993</t>
  </si>
  <si>
    <t>0789628120</t>
  </si>
  <si>
    <t>SCE3_1_655</t>
  </si>
  <si>
    <t>1329603588</t>
  </si>
  <si>
    <t>0578924360</t>
  </si>
  <si>
    <t>SCE304</t>
  </si>
  <si>
    <t>SCE3_3_25</t>
  </si>
  <si>
    <t>1265816378</t>
  </si>
  <si>
    <t>1682921446</t>
  </si>
  <si>
    <t>20131019</t>
  </si>
  <si>
    <t>SCE3_3_92</t>
  </si>
  <si>
    <t>4615342435</t>
  </si>
  <si>
    <t>1662930147</t>
  </si>
  <si>
    <t>LATISHA</t>
  </si>
  <si>
    <t>SCE3_3_96</t>
  </si>
  <si>
    <t>1872243680</t>
  </si>
  <si>
    <t>3078801666</t>
  </si>
  <si>
    <t>PGE1_3_45</t>
  </si>
  <si>
    <t>2</t>
  </si>
  <si>
    <t>3148768786</t>
  </si>
  <si>
    <t>0609427408</t>
  </si>
  <si>
    <t>first ref</t>
  </si>
  <si>
    <t>SCE1_3_85</t>
  </si>
  <si>
    <t>4621371650</t>
  </si>
  <si>
    <t>2141429515</t>
  </si>
  <si>
    <t>NORMAN</t>
  </si>
  <si>
    <t>SCE1_3_36</t>
  </si>
  <si>
    <t>0563512702</t>
  </si>
  <si>
    <t>1109615566</t>
  </si>
  <si>
    <t>PGE1_3_19</t>
  </si>
  <si>
    <t>0083818993</t>
  </si>
  <si>
    <t>1245882152</t>
  </si>
  <si>
    <t>LEO</t>
  </si>
  <si>
    <t>SCE1_3_55</t>
  </si>
  <si>
    <t>5027018661</t>
  </si>
  <si>
    <t>1452598313</t>
  </si>
  <si>
    <t>REBEKA</t>
  </si>
  <si>
    <t>PGE1_3_3</t>
  </si>
  <si>
    <t>4855556464</t>
  </si>
  <si>
    <t>1958581840</t>
  </si>
  <si>
    <t>YOUNG</t>
  </si>
  <si>
    <t>SCE1_3_182</t>
  </si>
  <si>
    <t>2088058320</t>
  </si>
  <si>
    <t>4426244339</t>
  </si>
  <si>
    <t>SCE1_3_43</t>
  </si>
  <si>
    <t>3832733588</t>
  </si>
  <si>
    <t>4752596033</t>
  </si>
  <si>
    <t>SCE1_3_96</t>
  </si>
  <si>
    <t>3284201576</t>
  </si>
  <si>
    <t>3421152853</t>
  </si>
  <si>
    <t>SCE1_3_15</t>
  </si>
  <si>
    <t>0832340257</t>
  </si>
  <si>
    <t>0204616864</t>
  </si>
  <si>
    <t>4576837105</t>
  </si>
  <si>
    <t>4617401708</t>
  </si>
  <si>
    <t>SCE1_3_57</t>
  </si>
  <si>
    <t>1401065212</t>
  </si>
  <si>
    <t>0609866332</t>
  </si>
  <si>
    <t>SCE1_3_90</t>
  </si>
  <si>
    <t>3099892920</t>
  </si>
  <si>
    <t>2002114164</t>
  </si>
  <si>
    <t>TONI</t>
  </si>
  <si>
    <t>SCE1_3_81</t>
  </si>
  <si>
    <t>4124496659</t>
  </si>
  <si>
    <t>1152292931</t>
  </si>
  <si>
    <t>PGE1_3_20</t>
  </si>
  <si>
    <t>1096182019</t>
  </si>
  <si>
    <t>3052670977</t>
  </si>
  <si>
    <t>SCE1_3_169</t>
  </si>
  <si>
    <t>0820182534</t>
  </si>
  <si>
    <t>3506736581</t>
  </si>
  <si>
    <t>EDA</t>
  </si>
  <si>
    <t>SCE1_3_46</t>
  </si>
  <si>
    <t>4015900448</t>
  </si>
  <si>
    <t>3229779761</t>
  </si>
  <si>
    <t>SCE1_3_63</t>
  </si>
  <si>
    <t>GRUONG</t>
  </si>
  <si>
    <t>SCE1_3_135</t>
  </si>
  <si>
    <t>3246134033</t>
  </si>
  <si>
    <t>1106827698</t>
  </si>
  <si>
    <t>HORALD</t>
  </si>
  <si>
    <t>PGE1_3_24</t>
  </si>
  <si>
    <t>0232264974</t>
  </si>
  <si>
    <t>4443657686</t>
  </si>
  <si>
    <t>SCE1_3_79</t>
  </si>
  <si>
    <t>1534406397</t>
  </si>
  <si>
    <t>3486608715</t>
  </si>
  <si>
    <t>DOLLY</t>
  </si>
  <si>
    <t>SCE1_3_31</t>
  </si>
  <si>
    <t>3051431061</t>
  </si>
  <si>
    <t>2145656542</t>
  </si>
  <si>
    <t>SUZANNA</t>
  </si>
  <si>
    <t>SDGE1_3_14</t>
  </si>
  <si>
    <t>SDGE1_3_3</t>
  </si>
  <si>
    <t>2143418623</t>
  </si>
  <si>
    <t>EUGENE</t>
  </si>
  <si>
    <t>SCE1_3_9</t>
  </si>
  <si>
    <t>0534094596</t>
  </si>
  <si>
    <t>3041866236</t>
  </si>
  <si>
    <t>SCE1_3_188</t>
  </si>
  <si>
    <t>4751078812</t>
  </si>
  <si>
    <t>4268655056</t>
  </si>
  <si>
    <t>ALEXA</t>
  </si>
  <si>
    <t>SDGE1_3_37</t>
  </si>
  <si>
    <t>4447189913</t>
  </si>
  <si>
    <t>4303323693</t>
  </si>
  <si>
    <t>PGE1_3_17</t>
  </si>
  <si>
    <t>THU</t>
  </si>
  <si>
    <t>external structure</t>
  </si>
  <si>
    <t>PGE2_3_62</t>
  </si>
  <si>
    <t>0290476845</t>
  </si>
  <si>
    <t>3705801783</t>
  </si>
  <si>
    <t>SDGE2_3_57</t>
  </si>
  <si>
    <t>3772229112</t>
  </si>
  <si>
    <t>0018168954</t>
  </si>
  <si>
    <t>SDGE2_3_50</t>
  </si>
  <si>
    <t>3792526539</t>
  </si>
  <si>
    <t>3250179620</t>
  </si>
  <si>
    <t>SDGE2_3_59</t>
  </si>
  <si>
    <t>4455016235</t>
  </si>
  <si>
    <t>1094111879</t>
  </si>
  <si>
    <t>SCE2_3_312</t>
  </si>
  <si>
    <t>0045053957</t>
  </si>
  <si>
    <t>SCE2_3_247</t>
  </si>
  <si>
    <t>3709742172</t>
  </si>
  <si>
    <t>4432242637</t>
  </si>
  <si>
    <t>DANNA</t>
  </si>
  <si>
    <t>SDGE2_3_80</t>
  </si>
  <si>
    <t>1677357526</t>
  </si>
  <si>
    <t>3421819053</t>
  </si>
  <si>
    <t>HEIDI</t>
  </si>
  <si>
    <t>SCE2_3_354</t>
  </si>
  <si>
    <t>4097855280</t>
  </si>
  <si>
    <t>1610423636</t>
  </si>
  <si>
    <t>SCE3_3_179</t>
  </si>
  <si>
    <t>4092020544</t>
  </si>
  <si>
    <t>4649605092</t>
  </si>
  <si>
    <t>SCE3_3_107</t>
  </si>
  <si>
    <t>3872656216</t>
  </si>
  <si>
    <t>1781886267</t>
  </si>
  <si>
    <t>SCE3_3_185</t>
  </si>
  <si>
    <t>1943679001</t>
  </si>
  <si>
    <t>3502645090</t>
  </si>
  <si>
    <t>PGE2_3_68</t>
  </si>
  <si>
    <t>1382174584</t>
  </si>
  <si>
    <t>4136309121</t>
  </si>
  <si>
    <t>SCE2_3_68</t>
  </si>
  <si>
    <t>SCE3_3_110</t>
  </si>
  <si>
    <t>4930411250</t>
  </si>
  <si>
    <t>1341353764</t>
  </si>
  <si>
    <t>20131020</t>
  </si>
  <si>
    <t>SCE3_3_198</t>
  </si>
  <si>
    <t>1171118414</t>
  </si>
  <si>
    <t>4489815887</t>
  </si>
  <si>
    <t>SHELLY</t>
  </si>
  <si>
    <t>SCE3_3_90</t>
  </si>
  <si>
    <t>3995431977</t>
  </si>
  <si>
    <t>3578795175</t>
  </si>
  <si>
    <t>FILVANO</t>
  </si>
  <si>
    <t>SCE3_3_187</t>
  </si>
  <si>
    <t>20131022</t>
  </si>
  <si>
    <t>SCE2_3_73</t>
  </si>
  <si>
    <t>4330311626</t>
  </si>
  <si>
    <t>3256154851</t>
  </si>
  <si>
    <t>VARONICA</t>
  </si>
  <si>
    <t>20131023</t>
  </si>
  <si>
    <t>second ref</t>
  </si>
  <si>
    <t>SCE1_3_42</t>
  </si>
  <si>
    <t>interior room main unit</t>
  </si>
  <si>
    <t>SCE1_3_183</t>
  </si>
  <si>
    <t>4085149113</t>
  </si>
  <si>
    <t>0598758778</t>
  </si>
  <si>
    <t>RALPH</t>
  </si>
  <si>
    <t>SDGE1_3_21</t>
  </si>
  <si>
    <t>1112586938</t>
  </si>
  <si>
    <t>4714483763</t>
  </si>
  <si>
    <t>ARTEMIO</t>
  </si>
  <si>
    <t>SCE1_3_215</t>
  </si>
  <si>
    <t>3631101548</t>
  </si>
  <si>
    <t>1313939943</t>
  </si>
  <si>
    <t>1107249053</t>
  </si>
  <si>
    <t>5111953430</t>
  </si>
  <si>
    <t>SDGE1_3_46</t>
  </si>
  <si>
    <t>4666748411</t>
  </si>
  <si>
    <t>4121569796</t>
  </si>
  <si>
    <t>SDGE2_3_99</t>
  </si>
  <si>
    <t>1950096556</t>
  </si>
  <si>
    <t>0382299623</t>
  </si>
  <si>
    <t>interior room spare unit</t>
  </si>
  <si>
    <t>PGE2_3_81</t>
  </si>
  <si>
    <t>0221660853</t>
  </si>
  <si>
    <t>4130963187</t>
  </si>
  <si>
    <t>SCE2_3_336</t>
  </si>
  <si>
    <t>3122867942</t>
  </si>
  <si>
    <t>3609280969</t>
  </si>
  <si>
    <t>SCE2_3_333</t>
  </si>
  <si>
    <t>1339023721</t>
  </si>
  <si>
    <t>4969590039</t>
  </si>
  <si>
    <t>RIKI</t>
  </si>
  <si>
    <t>SCE1_3_91</t>
  </si>
  <si>
    <t>5028983381</t>
  </si>
  <si>
    <t>0589592990</t>
  </si>
  <si>
    <t>SCE1_1_368</t>
  </si>
  <si>
    <t>3607138447</t>
  </si>
  <si>
    <t>4681767863</t>
  </si>
  <si>
    <t>PGE1_1_153</t>
  </si>
  <si>
    <t>4201572855</t>
  </si>
  <si>
    <t>3876953029</t>
  </si>
  <si>
    <t>SCE1_1_163</t>
  </si>
  <si>
    <t>1549744596</t>
  </si>
  <si>
    <t>4852761785</t>
  </si>
  <si>
    <t>SDGE1_1_144</t>
  </si>
  <si>
    <t>0440472554</t>
  </si>
  <si>
    <t>4245768382</t>
  </si>
  <si>
    <t>CHARLINE</t>
  </si>
  <si>
    <t>SCE1_1_541</t>
  </si>
  <si>
    <t>3017264376</t>
  </si>
  <si>
    <t>3569008818</t>
  </si>
  <si>
    <t>PGE1_3_41</t>
  </si>
  <si>
    <t>1423305822</t>
  </si>
  <si>
    <t>3796717527</t>
  </si>
  <si>
    <t>SCE1_1_148</t>
  </si>
  <si>
    <t>3119282673</t>
  </si>
  <si>
    <t>4281828671</t>
  </si>
  <si>
    <t>SCE1_1_887</t>
  </si>
  <si>
    <t>3767271965</t>
  </si>
  <si>
    <t>3952323005</t>
  </si>
  <si>
    <t>SCE1_1_591</t>
  </si>
  <si>
    <t>4430985729</t>
  </si>
  <si>
    <t>3917999892</t>
  </si>
  <si>
    <t>ALICIA</t>
  </si>
  <si>
    <t>SCE1_1_1</t>
  </si>
  <si>
    <t>1799237367</t>
  </si>
  <si>
    <t>0723560943</t>
  </si>
  <si>
    <t>COLINAN</t>
  </si>
  <si>
    <t>SCE1_3_60</t>
  </si>
  <si>
    <t>5112085371</t>
  </si>
  <si>
    <t>3911857058</t>
  </si>
  <si>
    <t>SCE1_3_217</t>
  </si>
  <si>
    <t>2063213368</t>
  </si>
  <si>
    <t>4224377077</t>
  </si>
  <si>
    <t>SDGE1_3_45</t>
  </si>
  <si>
    <t>4588573319</t>
  </si>
  <si>
    <t>3957715037</t>
  </si>
  <si>
    <t>0916999028</t>
  </si>
  <si>
    <t>4380860352</t>
  </si>
  <si>
    <t>SCE1_1_102</t>
  </si>
  <si>
    <t>3980783709</t>
  </si>
  <si>
    <t>4208180383</t>
  </si>
  <si>
    <t>3217116612</t>
  </si>
  <si>
    <t>3224811600</t>
  </si>
  <si>
    <t>CORLA</t>
  </si>
  <si>
    <t>SDGE301</t>
  </si>
  <si>
    <t>SDGE1_3_2</t>
  </si>
  <si>
    <t>0613364269</t>
  </si>
  <si>
    <t>4863430415</t>
  </si>
  <si>
    <t>SCE1_1_30</t>
  </si>
  <si>
    <t>4423760762</t>
  </si>
  <si>
    <t>1749757466</t>
  </si>
  <si>
    <t>PGE1_1_157</t>
  </si>
  <si>
    <t>1967809035</t>
  </si>
  <si>
    <t>1862588338</t>
  </si>
  <si>
    <t>PGE1_1_7</t>
  </si>
  <si>
    <t>4884056388</t>
  </si>
  <si>
    <t>1494819201</t>
  </si>
  <si>
    <t>SCE1_1_863</t>
  </si>
  <si>
    <t>3389463196</t>
  </si>
  <si>
    <t>4688132858</t>
  </si>
  <si>
    <t>SCE1_1_314</t>
  </si>
  <si>
    <t>SCE1_1_678</t>
  </si>
  <si>
    <t>1900654368</t>
  </si>
  <si>
    <t>0328069482</t>
  </si>
  <si>
    <t>SCE1_1_682</t>
  </si>
  <si>
    <t>2070938272</t>
  </si>
  <si>
    <t>3452106330</t>
  </si>
  <si>
    <t>ZOHRAB</t>
  </si>
  <si>
    <t>1296614825</t>
  </si>
  <si>
    <t>0668621492</t>
  </si>
  <si>
    <t>PAULETTE</t>
  </si>
  <si>
    <t>PGE1_1_166</t>
  </si>
  <si>
    <t>1517356303</t>
  </si>
  <si>
    <t>3124253419</t>
  </si>
  <si>
    <t>SCE1_1_825</t>
  </si>
  <si>
    <t>3428737858</t>
  </si>
  <si>
    <t>1415798174</t>
  </si>
  <si>
    <t>1940207717</t>
  </si>
  <si>
    <t>0587611194</t>
  </si>
  <si>
    <t>SCE1_1_490</t>
  </si>
  <si>
    <t>0616635865</t>
  </si>
  <si>
    <t>4630876622</t>
  </si>
  <si>
    <t>SDGE1_1_213</t>
  </si>
  <si>
    <t>0553662391</t>
  </si>
  <si>
    <t>1323334501</t>
  </si>
  <si>
    <t>LEIGH</t>
  </si>
  <si>
    <t>SCE1_1_330</t>
  </si>
  <si>
    <t>1419649512</t>
  </si>
  <si>
    <t>2121642351</t>
  </si>
  <si>
    <t>SCE1_1_275</t>
  </si>
  <si>
    <t>3023446749</t>
  </si>
  <si>
    <t>0729554278</t>
  </si>
  <si>
    <t>DORTHEY</t>
  </si>
  <si>
    <t>PGE1_3_1</t>
  </si>
  <si>
    <t>3646613058</t>
  </si>
  <si>
    <t>3446464509</t>
  </si>
  <si>
    <t>CELESTINE</t>
  </si>
  <si>
    <t>3076186079</t>
  </si>
  <si>
    <t>0489853345</t>
  </si>
  <si>
    <t>KIRBY</t>
  </si>
  <si>
    <t>SCE1_1_75</t>
  </si>
  <si>
    <t>4736489037</t>
  </si>
  <si>
    <t>0608987976</t>
  </si>
  <si>
    <t>PGE1_1_64</t>
  </si>
  <si>
    <t>3265902093</t>
  </si>
  <si>
    <t>4383316080</t>
  </si>
  <si>
    <t>SCE1_1_508</t>
  </si>
  <si>
    <t>1723527577</t>
  </si>
  <si>
    <t>4718954776</t>
  </si>
  <si>
    <t>KITTIE</t>
  </si>
  <si>
    <t>SDGE1_1_47</t>
  </si>
  <si>
    <t>4243405712</t>
  </si>
  <si>
    <t>3971172100</t>
  </si>
  <si>
    <t>ADA</t>
  </si>
  <si>
    <t>SCE1_1_898</t>
  </si>
  <si>
    <t>0477559228</t>
  </si>
  <si>
    <t>1914276807</t>
  </si>
  <si>
    <t>SDGE1_1_46</t>
  </si>
  <si>
    <t>5042260305</t>
  </si>
  <si>
    <t>1253631675</t>
  </si>
  <si>
    <t>SCE1_1_532</t>
  </si>
  <si>
    <t>3840063911</t>
  </si>
  <si>
    <t>1330298088</t>
  </si>
  <si>
    <t>SCE1_1_995</t>
  </si>
  <si>
    <t>0584977842</t>
  </si>
  <si>
    <t>0598157401</t>
  </si>
  <si>
    <t>SDGE1_1_123</t>
  </si>
  <si>
    <t>1106811461</t>
  </si>
  <si>
    <t>2019956576</t>
  </si>
  <si>
    <t>DENISSE</t>
  </si>
  <si>
    <t>SCE1_1_417</t>
  </si>
  <si>
    <t>4828677548</t>
  </si>
  <si>
    <t>2047972252</t>
  </si>
  <si>
    <t>1266533817</t>
  </si>
  <si>
    <t>0304802919</t>
  </si>
  <si>
    <t>SCE1_1_564</t>
  </si>
  <si>
    <t>1900489645</t>
  </si>
  <si>
    <t>1617879426</t>
  </si>
  <si>
    <t>SCE1_1_486</t>
  </si>
  <si>
    <t>1856375517</t>
  </si>
  <si>
    <t>3631336985</t>
  </si>
  <si>
    <t>DARYL</t>
  </si>
  <si>
    <t>PGE1_1_5</t>
  </si>
  <si>
    <t>5057996174</t>
  </si>
  <si>
    <t>1902619955</t>
  </si>
  <si>
    <t>SCE1_1_948</t>
  </si>
  <si>
    <t>4711372517</t>
  </si>
  <si>
    <t>NIKI</t>
  </si>
  <si>
    <t>SDGE1_1_89</t>
  </si>
  <si>
    <t>PGE1_1_137</t>
  </si>
  <si>
    <t>0252542273</t>
  </si>
  <si>
    <t>1288884494</t>
  </si>
  <si>
    <t>SCE1_1_519</t>
  </si>
  <si>
    <t>4386973240</t>
  </si>
  <si>
    <t>0399847669</t>
  </si>
  <si>
    <t>SCE1_1_630</t>
  </si>
  <si>
    <t>3135545336</t>
  </si>
  <si>
    <t>3552206384</t>
  </si>
  <si>
    <t>SDGE1_1_198</t>
  </si>
  <si>
    <t>3594388935</t>
  </si>
  <si>
    <t>2125081876</t>
  </si>
  <si>
    <t>PGE1_1_237</t>
  </si>
  <si>
    <t>MARILEE</t>
  </si>
  <si>
    <t>SCE1_1_209</t>
  </si>
  <si>
    <t>1168120551</t>
  </si>
  <si>
    <t>1557165866</t>
  </si>
  <si>
    <t>SCE1_1_181</t>
  </si>
  <si>
    <t>SCE1_1_533</t>
  </si>
  <si>
    <t>1372582409</t>
  </si>
  <si>
    <t>0028993591</t>
  </si>
  <si>
    <t>SCE1_1_61</t>
  </si>
  <si>
    <t>1420357110</t>
  </si>
  <si>
    <t>4485077147</t>
  </si>
  <si>
    <t>1905173671</t>
  </si>
  <si>
    <t>4517280531</t>
  </si>
  <si>
    <t>SDGE1_1_244</t>
  </si>
  <si>
    <t>4736635962</t>
  </si>
  <si>
    <t>3192201787</t>
  </si>
  <si>
    <t>BRAD</t>
  </si>
  <si>
    <t>PGE1_1_121</t>
  </si>
  <si>
    <t>0923408030</t>
  </si>
  <si>
    <t>4950135844</t>
  </si>
  <si>
    <t>MARLYS</t>
  </si>
  <si>
    <t>SCE1_1_208</t>
  </si>
  <si>
    <t>3553844655</t>
  </si>
  <si>
    <t>4507699503</t>
  </si>
  <si>
    <t>ERVIN</t>
  </si>
  <si>
    <t>SCE1_1_616</t>
  </si>
  <si>
    <t>1663248801</t>
  </si>
  <si>
    <t>4498277783</t>
  </si>
  <si>
    <t>REX</t>
  </si>
  <si>
    <t>PGE1_1_16</t>
  </si>
  <si>
    <t>1046063710</t>
  </si>
  <si>
    <t>1183018839</t>
  </si>
  <si>
    <t>SDGE1_1_2</t>
  </si>
  <si>
    <t>1937455616</t>
  </si>
  <si>
    <t>3705867762</t>
  </si>
  <si>
    <t>MEGAN</t>
  </si>
  <si>
    <t>0128547708</t>
  </si>
  <si>
    <t>4831227031</t>
  </si>
  <si>
    <t>SCE1_1_681</t>
  </si>
  <si>
    <t>3094933436</t>
  </si>
  <si>
    <t>2109838110</t>
  </si>
  <si>
    <t>SDGE1_1_113</t>
  </si>
  <si>
    <t>3436215278</t>
  </si>
  <si>
    <t>1166492474</t>
  </si>
  <si>
    <t>PGE1_1_355</t>
  </si>
  <si>
    <t>1517074311</t>
  </si>
  <si>
    <t>0267414198</t>
  </si>
  <si>
    <t>SDGE1_3_11</t>
  </si>
  <si>
    <t>0445600087</t>
  </si>
  <si>
    <t>4828699791</t>
  </si>
  <si>
    <t>TIFFANY</t>
  </si>
  <si>
    <t>R6_1</t>
  </si>
  <si>
    <t>PGE1_1_245</t>
  </si>
  <si>
    <t>0213012309</t>
  </si>
  <si>
    <t>0196541010</t>
  </si>
  <si>
    <t>SDGE1_1_70</t>
  </si>
  <si>
    <t>3084010726</t>
  </si>
  <si>
    <t>4380992310</t>
  </si>
  <si>
    <t>PGE1_1_176</t>
  </si>
  <si>
    <t>4713815137</t>
  </si>
  <si>
    <t>3513245659</t>
  </si>
  <si>
    <t>WILMA</t>
  </si>
  <si>
    <t>PGE1_1_366</t>
  </si>
  <si>
    <t>0979978695</t>
  </si>
  <si>
    <t>3751785789</t>
  </si>
  <si>
    <t>SCE1_3_2</t>
  </si>
  <si>
    <t>1930649721</t>
  </si>
  <si>
    <t>1340776278</t>
  </si>
  <si>
    <t>HIEU</t>
  </si>
  <si>
    <t>PGE1_1_15</t>
  </si>
  <si>
    <t>3317385180</t>
  </si>
  <si>
    <t>3249442825</t>
  </si>
  <si>
    <t>SCE1_1_469</t>
  </si>
  <si>
    <t>0774322556</t>
  </si>
  <si>
    <t>0148483001</t>
  </si>
  <si>
    <t>LYNDA</t>
  </si>
  <si>
    <t>SCE1_1_54</t>
  </si>
  <si>
    <t>2106891332</t>
  </si>
  <si>
    <t>0599915505</t>
  </si>
  <si>
    <t>SCE1_1_608</t>
  </si>
  <si>
    <t>4189787259</t>
  </si>
  <si>
    <t>3324606202</t>
  </si>
  <si>
    <t>DARIAN</t>
  </si>
  <si>
    <t>SCE1_1_671</t>
  </si>
  <si>
    <t>3769261754</t>
  </si>
  <si>
    <t>0806052145</t>
  </si>
  <si>
    <t>SABAH</t>
  </si>
  <si>
    <t>2105912581</t>
  </si>
  <si>
    <t>0237413600</t>
  </si>
  <si>
    <t>SCE1_1_59</t>
  </si>
  <si>
    <t>0451435132</t>
  </si>
  <si>
    <t>1306111633</t>
  </si>
  <si>
    <t>AISI</t>
  </si>
  <si>
    <t>SCE1_1_212</t>
  </si>
  <si>
    <t>1950484896</t>
  </si>
  <si>
    <t>1745743703</t>
  </si>
  <si>
    <t>LISSET</t>
  </si>
  <si>
    <t>SCE1_1_683</t>
  </si>
  <si>
    <t>0749234846</t>
  </si>
  <si>
    <t>4346129728</t>
  </si>
  <si>
    <t>SCE1_1_143</t>
  </si>
  <si>
    <t>4281182820</t>
  </si>
  <si>
    <t>2138677422</t>
  </si>
  <si>
    <t>PGE1_1_174</t>
  </si>
  <si>
    <t>4104661484</t>
  </si>
  <si>
    <t>1557260356</t>
  </si>
  <si>
    <t>INGRID</t>
  </si>
  <si>
    <t>PGE1_1_108</t>
  </si>
  <si>
    <t>1788944099</t>
  </si>
  <si>
    <t>1983696999</t>
  </si>
  <si>
    <t>SYED</t>
  </si>
  <si>
    <t>SCE1_1_293</t>
  </si>
  <si>
    <t>SDGE1_1_92</t>
  </si>
  <si>
    <t>4777859880</t>
  </si>
  <si>
    <t>4725601791</t>
  </si>
  <si>
    <t>TYRUS</t>
  </si>
  <si>
    <t>SCE1_1_202</t>
  </si>
  <si>
    <t>0587646019</t>
  </si>
  <si>
    <t>1293718268</t>
  </si>
  <si>
    <t>SCE1_1_666</t>
  </si>
  <si>
    <t>0245165620</t>
  </si>
  <si>
    <t>0326206816</t>
  </si>
  <si>
    <t>ALLEN</t>
  </si>
  <si>
    <t>SDGE1_3_5</t>
  </si>
  <si>
    <t>1153850182</t>
  </si>
  <si>
    <t>2081119060</t>
  </si>
  <si>
    <t>PGE1_1_50</t>
  </si>
  <si>
    <t>4156778604</t>
  </si>
  <si>
    <t>0340880162</t>
  </si>
  <si>
    <t>SCE1_1_436</t>
  </si>
  <si>
    <t>1006442765</t>
  </si>
  <si>
    <t>4622229435</t>
  </si>
  <si>
    <t>SDGE1_1_140</t>
  </si>
  <si>
    <t>4149778539</t>
  </si>
  <si>
    <t>4024041838</t>
  </si>
  <si>
    <t>4244019746</t>
  </si>
  <si>
    <t>4241311068</t>
  </si>
  <si>
    <t>TRAVIS</t>
  </si>
  <si>
    <t>SDGE1_3_30</t>
  </si>
  <si>
    <t>4530683664</t>
  </si>
  <si>
    <t>0077452932</t>
  </si>
  <si>
    <t>JOSEPHINE</t>
  </si>
  <si>
    <t>1588121292</t>
  </si>
  <si>
    <t>4519807771</t>
  </si>
  <si>
    <t>PGE1_1_102</t>
  </si>
  <si>
    <t>4395201427</t>
  </si>
  <si>
    <t>3768690462</t>
  </si>
  <si>
    <t>basement</t>
  </si>
  <si>
    <t>4021167733</t>
  </si>
  <si>
    <t>0176483732</t>
  </si>
  <si>
    <t>PGE1_1_227</t>
  </si>
  <si>
    <t>1180994241</t>
  </si>
  <si>
    <t>0005384831</t>
  </si>
  <si>
    <t>SCE1_1_58</t>
  </si>
  <si>
    <t>1723537993</t>
  </si>
  <si>
    <t>1929041055</t>
  </si>
  <si>
    <t>ROZ</t>
  </si>
  <si>
    <t>SCE1_1_607</t>
  </si>
  <si>
    <t>4928321267</t>
  </si>
  <si>
    <t>4521561039</t>
  </si>
  <si>
    <t>SCE1_3_239</t>
  </si>
  <si>
    <t>3808220960</t>
  </si>
  <si>
    <t>4572002454</t>
  </si>
  <si>
    <t>DEBBRA</t>
  </si>
  <si>
    <t>SDGE1_1_188</t>
  </si>
  <si>
    <t>1207798677</t>
  </si>
  <si>
    <t>1626787583</t>
  </si>
  <si>
    <t>SCE1_1_920</t>
  </si>
  <si>
    <t>0251971515</t>
  </si>
  <si>
    <t>4720437224</t>
  </si>
  <si>
    <t>SDGE1_1_54</t>
  </si>
  <si>
    <t>3432762540</t>
  </si>
  <si>
    <t>3149831735</t>
  </si>
  <si>
    <t>CRISTINE</t>
  </si>
  <si>
    <t>SDGE1_1_147</t>
  </si>
  <si>
    <t>0228952869</t>
  </si>
  <si>
    <t>3121189503</t>
  </si>
  <si>
    <t>JO</t>
  </si>
  <si>
    <t>SCE1_1_364</t>
  </si>
  <si>
    <t>SCE1_1_147</t>
  </si>
  <si>
    <t>3736397299</t>
  </si>
  <si>
    <t>3632401798</t>
  </si>
  <si>
    <t>SCE1_1_423</t>
  </si>
  <si>
    <t>0839340322</t>
  </si>
  <si>
    <t>4160305136</t>
  </si>
  <si>
    <t>0141965328</t>
  </si>
  <si>
    <t>1983762978</t>
  </si>
  <si>
    <t>SCE1_1_953</t>
  </si>
  <si>
    <t>3094037359</t>
  </si>
  <si>
    <t>0291699998</t>
  </si>
  <si>
    <t>3782236290</t>
  </si>
  <si>
    <t>4037890131</t>
  </si>
  <si>
    <t>DID NOT GIVE</t>
  </si>
  <si>
    <t>SCE1_1_686</t>
  </si>
  <si>
    <t>R5_1</t>
  </si>
  <si>
    <t>SCE1_1_601</t>
  </si>
  <si>
    <t>4914715968</t>
  </si>
  <si>
    <t>0799922180</t>
  </si>
  <si>
    <t>SCE1_1_442</t>
  </si>
  <si>
    <t>SCE1_3_166</t>
  </si>
  <si>
    <t>5028457025</t>
  </si>
  <si>
    <t>4341638617</t>
  </si>
  <si>
    <t>1019939614</t>
  </si>
  <si>
    <t>0574853665</t>
  </si>
  <si>
    <t>REBBECCA</t>
  </si>
  <si>
    <t>outdoors</t>
  </si>
  <si>
    <t>SDGE1_3_20</t>
  </si>
  <si>
    <t>4834706763</t>
  </si>
  <si>
    <t>4768495676</t>
  </si>
  <si>
    <t>ALEXENDRA</t>
  </si>
  <si>
    <t>SDGE1_1_21</t>
  </si>
  <si>
    <t>3033473546</t>
  </si>
  <si>
    <t>3310690957</t>
  </si>
  <si>
    <t>SDGE1_1_210</t>
  </si>
  <si>
    <t>1762691369</t>
  </si>
  <si>
    <t>0693784862</t>
  </si>
  <si>
    <t>SDGE101</t>
  </si>
  <si>
    <t>SDGE1_1_4</t>
  </si>
  <si>
    <t>SCE1_1_969</t>
  </si>
  <si>
    <t>0632556997</t>
  </si>
  <si>
    <t>3370748294</t>
  </si>
  <si>
    <t>PGE1_1_306</t>
  </si>
  <si>
    <t>4001184260</t>
  </si>
  <si>
    <t>0760863938</t>
  </si>
  <si>
    <t>SCE1_1_281</t>
  </si>
  <si>
    <t>1317350988</t>
  </si>
  <si>
    <t>0854135520</t>
  </si>
  <si>
    <t>PGE1_1_57</t>
  </si>
  <si>
    <t>0257418220</t>
  </si>
  <si>
    <t>0050930120</t>
  </si>
  <si>
    <t>SCE1_1_342</t>
  </si>
  <si>
    <t>5002470945</t>
  </si>
  <si>
    <t>4733765052</t>
  </si>
  <si>
    <t>NATISHNA</t>
  </si>
  <si>
    <t>SDGE1_1_278</t>
  </si>
  <si>
    <t>3930479747</t>
  </si>
  <si>
    <t>4887558388</t>
  </si>
  <si>
    <t>SCE1_1_238</t>
  </si>
  <si>
    <t>3168475327</t>
  </si>
  <si>
    <t>0886206946</t>
  </si>
  <si>
    <t>JERRAD</t>
  </si>
  <si>
    <t>SCE1_1_33</t>
  </si>
  <si>
    <t>1610302504</t>
  </si>
  <si>
    <t>0297139610</t>
  </si>
  <si>
    <t>SCE1_1_20</t>
  </si>
  <si>
    <t>0619587654</t>
  </si>
  <si>
    <t>4660207743</t>
  </si>
  <si>
    <t>3323612744</t>
  </si>
  <si>
    <t>0629506850</t>
  </si>
  <si>
    <t>SCE1_1_592</t>
  </si>
  <si>
    <t>2130955554</t>
  </si>
  <si>
    <t>4495811756</t>
  </si>
  <si>
    <t>SDGE1_1_209</t>
  </si>
  <si>
    <t>0820630650</t>
  </si>
  <si>
    <t>4299188129</t>
  </si>
  <si>
    <t>THERESA</t>
  </si>
  <si>
    <t>1685032663</t>
  </si>
  <si>
    <t>0914405614</t>
  </si>
  <si>
    <t>SDGE1_1_126</t>
  </si>
  <si>
    <t>2065471444</t>
  </si>
  <si>
    <t>0663837017</t>
  </si>
  <si>
    <t>PGE1_1_28</t>
  </si>
  <si>
    <t>0492068091</t>
  </si>
  <si>
    <t>1270100865</t>
  </si>
  <si>
    <t>SCE1_1_76</t>
  </si>
  <si>
    <t>5034818426</t>
  </si>
  <si>
    <t>1749748862</t>
  </si>
  <si>
    <t>SCE1_1_377</t>
  </si>
  <si>
    <t>0787805712</t>
  </si>
  <si>
    <t>3331519210</t>
  </si>
  <si>
    <t>SCE1_1_372</t>
  </si>
  <si>
    <t>4086456935</t>
  </si>
  <si>
    <t>0193655178</t>
  </si>
  <si>
    <t>SCE1_1_129</t>
  </si>
  <si>
    <t>3348516592</t>
  </si>
  <si>
    <t>0155050254</t>
  </si>
  <si>
    <t>TAJ</t>
  </si>
  <si>
    <t>3327005066</t>
  </si>
  <si>
    <t>4879361326</t>
  </si>
  <si>
    <t>SDGE1_1_175</t>
  </si>
  <si>
    <t>SCE1_1_227</t>
  </si>
  <si>
    <t>1940785727</t>
  </si>
  <si>
    <t>3259515619</t>
  </si>
  <si>
    <t>PGE1_1_183</t>
  </si>
  <si>
    <t>1484921000</t>
  </si>
  <si>
    <t>0137748392</t>
  </si>
  <si>
    <t>WARNER</t>
  </si>
  <si>
    <t>0796342067</t>
  </si>
  <si>
    <t>5117328154</t>
  </si>
  <si>
    <t>PGE1_1_342</t>
  </si>
  <si>
    <t>1973354288</t>
  </si>
  <si>
    <t>4914837168</t>
  </si>
  <si>
    <t>LENSON</t>
  </si>
  <si>
    <t>PGE1_1_359</t>
  </si>
  <si>
    <t>SCE1_1_373</t>
  </si>
  <si>
    <t>2111897059</t>
  </si>
  <si>
    <t>0826043444</t>
  </si>
  <si>
    <t>SCE1_1_383</t>
  </si>
  <si>
    <t>0360518239</t>
  </si>
  <si>
    <t>3316083311</t>
  </si>
  <si>
    <t>SCE1_1_971</t>
  </si>
  <si>
    <t>SCE1_1_80</t>
  </si>
  <si>
    <t>1013716229</t>
  </si>
  <si>
    <t>0371630993</t>
  </si>
  <si>
    <t>SUTTON</t>
  </si>
  <si>
    <t>A7A</t>
  </si>
  <si>
    <t>2050435242</t>
  </si>
  <si>
    <t>4786816084</t>
  </si>
  <si>
    <t>SOON</t>
  </si>
  <si>
    <t>SCE1_1_958</t>
  </si>
  <si>
    <t>0038248062</t>
  </si>
  <si>
    <t>1596193633</t>
  </si>
  <si>
    <t>SCE1_1_367</t>
  </si>
  <si>
    <t>5131341457</t>
  </si>
  <si>
    <t>0678979558</t>
  </si>
  <si>
    <t>SDGE1_1_18</t>
  </si>
  <si>
    <t>SCE1_1_553</t>
  </si>
  <si>
    <t>4633192793</t>
  </si>
  <si>
    <t>4248852917</t>
  </si>
  <si>
    <t>LUCY</t>
  </si>
  <si>
    <t>4686511962</t>
  </si>
  <si>
    <t>1760281885</t>
  </si>
  <si>
    <t>DANIELLE</t>
  </si>
  <si>
    <t>0895438094</t>
  </si>
  <si>
    <t>4040992543</t>
  </si>
  <si>
    <t>PGE1_1_401</t>
  </si>
  <si>
    <t>3717338804</t>
  </si>
  <si>
    <t>1340710299</t>
  </si>
  <si>
    <t>ZACH</t>
  </si>
  <si>
    <t>SCE2_1_1490</t>
  </si>
  <si>
    <t>3762455859</t>
  </si>
  <si>
    <t>4240591895</t>
  </si>
  <si>
    <t>SCE2_1_1219</t>
  </si>
  <si>
    <t>4279037391</t>
  </si>
  <si>
    <t>0025324228</t>
  </si>
  <si>
    <t>SCE2_1_1017</t>
  </si>
  <si>
    <t>4722889797</t>
  </si>
  <si>
    <t>3478907129</t>
  </si>
  <si>
    <t>PGE1_1_354</t>
  </si>
  <si>
    <t>ARMANDO</t>
  </si>
  <si>
    <t>SCE2_1_1374</t>
  </si>
  <si>
    <t>1615574633</t>
  </si>
  <si>
    <t>3744876497</t>
  </si>
  <si>
    <t>HEMAN</t>
  </si>
  <si>
    <t>SCE2_1_858</t>
  </si>
  <si>
    <t>4221602200</t>
  </si>
  <si>
    <t>4963642494</t>
  </si>
  <si>
    <t>20130921</t>
  </si>
  <si>
    <t>SDGE2_1_393</t>
  </si>
  <si>
    <t>DEBRA</t>
  </si>
  <si>
    <t>SCE2_1_1311</t>
  </si>
  <si>
    <t>0134557864</t>
  </si>
  <si>
    <t>5144000010</t>
  </si>
  <si>
    <t>GRACY</t>
  </si>
  <si>
    <t>SCE2_1_1404</t>
  </si>
  <si>
    <t>3466815729</t>
  </si>
  <si>
    <t>4466413225</t>
  </si>
  <si>
    <t>SAMIRA</t>
  </si>
  <si>
    <t>PGE2_1_262</t>
  </si>
  <si>
    <t>3294361398</t>
  </si>
  <si>
    <t>1612687485</t>
  </si>
  <si>
    <t>SCE2_1_485</t>
  </si>
  <si>
    <t>1710702883</t>
  </si>
  <si>
    <t>0159151631</t>
  </si>
  <si>
    <t>ALEJANDRA</t>
  </si>
  <si>
    <t>PGE2_1_499</t>
  </si>
  <si>
    <t>1839767565</t>
  </si>
  <si>
    <t>4571936475</t>
  </si>
  <si>
    <t>PGE2_1_625</t>
  </si>
  <si>
    <t>4130908681</t>
  </si>
  <si>
    <t>3467636041</t>
  </si>
  <si>
    <t>SCE2_1_1499</t>
  </si>
  <si>
    <t>3252163248</t>
  </si>
  <si>
    <t>1585261530</t>
  </si>
  <si>
    <t>AMOS</t>
  </si>
  <si>
    <t>SDGE2_1_532</t>
  </si>
  <si>
    <t>4372364708</t>
  </si>
  <si>
    <t>1463366796</t>
  </si>
  <si>
    <t>SDGE2_1_185</t>
  </si>
  <si>
    <t>1692789966</t>
  </si>
  <si>
    <t>0951279935</t>
  </si>
  <si>
    <t>PEGGY</t>
  </si>
  <si>
    <t>0548255597</t>
  </si>
  <si>
    <t>3215037222</t>
  </si>
  <si>
    <t>JED</t>
  </si>
  <si>
    <t>PGE2_1_145</t>
  </si>
  <si>
    <t>3451377280</t>
  </si>
  <si>
    <t>3915565498</t>
  </si>
  <si>
    <t>1652491012</t>
  </si>
  <si>
    <t>3578704273</t>
  </si>
  <si>
    <t>SCE2_1_348</t>
  </si>
  <si>
    <t>1973186467</t>
  </si>
  <si>
    <t>0033335865</t>
  </si>
  <si>
    <t>PGE2_1_388</t>
  </si>
  <si>
    <t>AINB</t>
  </si>
  <si>
    <t>SDGE2_1_194</t>
  </si>
  <si>
    <t>0089588502</t>
  </si>
  <si>
    <t>0085685667</t>
  </si>
  <si>
    <t>SCE2_1_736</t>
  </si>
  <si>
    <t>5079741311</t>
  </si>
  <si>
    <t>3149765756</t>
  </si>
  <si>
    <t>SCE2_1_818</t>
  </si>
  <si>
    <t>4609119050</t>
  </si>
  <si>
    <t>1866152819</t>
  </si>
  <si>
    <t>SDGE2_1_321</t>
  </si>
  <si>
    <t>5002276775</t>
  </si>
  <si>
    <t>4052108548</t>
  </si>
  <si>
    <t>ALFREDO</t>
  </si>
  <si>
    <t>SCE2_1_1360</t>
  </si>
  <si>
    <t>2036253023</t>
  </si>
  <si>
    <t>4205279223</t>
  </si>
  <si>
    <t>SCE2_1_672</t>
  </si>
  <si>
    <t>1306875780</t>
  </si>
  <si>
    <t>1409354123</t>
  </si>
  <si>
    <t>ERMA</t>
  </si>
  <si>
    <t>SCE2_1_1260</t>
  </si>
  <si>
    <t>DALE</t>
  </si>
  <si>
    <t>SDGE2_1_450</t>
  </si>
  <si>
    <t>3168281157</t>
  </si>
  <si>
    <t>1567928986</t>
  </si>
  <si>
    <t>SCE2_1_1258</t>
  </si>
  <si>
    <t>0256679589</t>
  </si>
  <si>
    <t>4975108038</t>
  </si>
  <si>
    <t>VICKI</t>
  </si>
  <si>
    <t>SCE2_1_661</t>
  </si>
  <si>
    <t>1213633722</t>
  </si>
  <si>
    <t>0466566175</t>
  </si>
  <si>
    <t>SCE2_1_1488</t>
  </si>
  <si>
    <t>0731061282</t>
  </si>
  <si>
    <t>4848136588</t>
  </si>
  <si>
    <t>SCE2_1_1035</t>
  </si>
  <si>
    <t>0652823250</t>
  </si>
  <si>
    <t>1229394513</t>
  </si>
  <si>
    <t>SDGE2_1_160</t>
  </si>
  <si>
    <t>3149416832</t>
  </si>
  <si>
    <t>4435648254</t>
  </si>
  <si>
    <t>HABBI</t>
  </si>
  <si>
    <t>PGE2_1_468</t>
  </si>
  <si>
    <t>1291486598</t>
  </si>
  <si>
    <t>0927667463</t>
  </si>
  <si>
    <t>SCE2_1_860</t>
  </si>
  <si>
    <t>3433345050</t>
  </si>
  <si>
    <t>2100034977</t>
  </si>
  <si>
    <t>SCE2_1_1430</t>
  </si>
  <si>
    <t>SCE2_1_1229</t>
  </si>
  <si>
    <t>4097599111</t>
  </si>
  <si>
    <t>4561678231</t>
  </si>
  <si>
    <t>SDGE2_1_481</t>
  </si>
  <si>
    <t>PGE2_1_285</t>
  </si>
  <si>
    <t>3853912339</t>
  </si>
  <si>
    <t>MIKA</t>
  </si>
  <si>
    <t>PGE2_1_362</t>
  </si>
  <si>
    <t>ROLAND</t>
  </si>
  <si>
    <t>PGE2_1_212</t>
  </si>
  <si>
    <t>0956771685</t>
  </si>
  <si>
    <t>0201752979</t>
  </si>
  <si>
    <t>SCE2_1_765</t>
  </si>
  <si>
    <t>0885204979</t>
  </si>
  <si>
    <t>0764155247</t>
  </si>
  <si>
    <t>SDGE2_3_61</t>
  </si>
  <si>
    <t>4101682784</t>
  </si>
  <si>
    <t>1041062272</t>
  </si>
  <si>
    <t>SCE2_1_795</t>
  </si>
  <si>
    <t>4557038562</t>
  </si>
  <si>
    <t>4388113240</t>
  </si>
  <si>
    <t>SCE2_1_1330</t>
  </si>
  <si>
    <t>1403362331</t>
  </si>
  <si>
    <t>4152112172</t>
  </si>
  <si>
    <t>SCE2_1_1150</t>
  </si>
  <si>
    <t>3355492174</t>
  </si>
  <si>
    <t>4733831031</t>
  </si>
  <si>
    <t>4441846046</t>
  </si>
  <si>
    <t>3577278271</t>
  </si>
  <si>
    <t>ABLA</t>
  </si>
  <si>
    <t>SCE1_1_87</t>
  </si>
  <si>
    <t>4606703915</t>
  </si>
  <si>
    <t>0657885339</t>
  </si>
  <si>
    <t>SCE2_3_304</t>
  </si>
  <si>
    <t>4886146371</t>
  </si>
  <si>
    <t>0062832244</t>
  </si>
  <si>
    <t>SCE2_1_1392</t>
  </si>
  <si>
    <t>0841342118</t>
  </si>
  <si>
    <t>0518756540</t>
  </si>
  <si>
    <t>LATIA</t>
  </si>
  <si>
    <t>SCE2_1_936</t>
  </si>
  <si>
    <t>4720963258</t>
  </si>
  <si>
    <t>0537633550</t>
  </si>
  <si>
    <t>SDGE2_1_193</t>
  </si>
  <si>
    <t>4852282191</t>
  </si>
  <si>
    <t>1979884452</t>
  </si>
  <si>
    <t>SDGE2_1_211</t>
  </si>
  <si>
    <t>SCE1_1_847</t>
  </si>
  <si>
    <t>SDGE2_1_345</t>
  </si>
  <si>
    <t>4569642870</t>
  </si>
  <si>
    <t>1994365629</t>
  </si>
  <si>
    <t>SCE2_1_958</t>
  </si>
  <si>
    <t>1141925734</t>
  </si>
  <si>
    <t>0212549770</t>
  </si>
  <si>
    <t>SCE1_1_103</t>
  </si>
  <si>
    <t>3233382215</t>
  </si>
  <si>
    <t>0791298690</t>
  </si>
  <si>
    <t>SDGE2_1_8</t>
  </si>
  <si>
    <t>SCE1_1_64</t>
  </si>
  <si>
    <t>1465474165</t>
  </si>
  <si>
    <t>1096159511</t>
  </si>
  <si>
    <t>ANNIE</t>
  </si>
  <si>
    <t>SCE2_1_1380</t>
  </si>
  <si>
    <t>3284639363</t>
  </si>
  <si>
    <t>0092192257</t>
  </si>
  <si>
    <t>LILIANNA</t>
  </si>
  <si>
    <t>PGE2_1_294</t>
  </si>
  <si>
    <t>5030066835</t>
  </si>
  <si>
    <t>0254733648</t>
  </si>
  <si>
    <t>SCE2_1_751</t>
  </si>
  <si>
    <t>3437748613</t>
  </si>
  <si>
    <t>4724593558</t>
  </si>
  <si>
    <t>SCE2_1_1305</t>
  </si>
  <si>
    <t>4780026545</t>
  </si>
  <si>
    <t>0131613988</t>
  </si>
  <si>
    <t>EDANETTE WILSJ</t>
  </si>
  <si>
    <t>SCE2_1_1142</t>
  </si>
  <si>
    <t>4286774237</t>
  </si>
  <si>
    <t>1316794096</t>
  </si>
  <si>
    <t>SCE2_1_1270</t>
  </si>
  <si>
    <t>0036937932</t>
  </si>
  <si>
    <t>3009856774</t>
  </si>
  <si>
    <t>SCE2_1_1398</t>
  </si>
  <si>
    <t>0283670950</t>
  </si>
  <si>
    <t>1340842257</t>
  </si>
  <si>
    <t>SCE2_1_432</t>
  </si>
  <si>
    <t>0630656686</t>
  </si>
  <si>
    <t>1309888338</t>
  </si>
  <si>
    <t>SCE2_1_475</t>
  </si>
  <si>
    <t>4370643454</t>
  </si>
  <si>
    <t>1698154378</t>
  </si>
  <si>
    <t>SCE2_1_971</t>
  </si>
  <si>
    <t>1314449707</t>
  </si>
  <si>
    <t>1185170549</t>
  </si>
  <si>
    <t>0478855739</t>
  </si>
  <si>
    <t>0234121742</t>
  </si>
  <si>
    <t>CARLENE</t>
  </si>
  <si>
    <t>SCE2_1_646</t>
  </si>
  <si>
    <t>1091758900</t>
  </si>
  <si>
    <t>0611399058</t>
  </si>
  <si>
    <t>SCE2_1_1329</t>
  </si>
  <si>
    <t>4551288092</t>
  </si>
  <si>
    <t>3689852860</t>
  </si>
  <si>
    <t>NO</t>
  </si>
  <si>
    <t>SCE2_1_1321</t>
  </si>
  <si>
    <t>1056135656</t>
  </si>
  <si>
    <t>4770679572</t>
  </si>
  <si>
    <t>SCE2_3_295</t>
  </si>
  <si>
    <t>5033078089</t>
  </si>
  <si>
    <t>1273027606</t>
  </si>
  <si>
    <t>SCE2_1_1352</t>
  </si>
  <si>
    <t>3408967537</t>
  </si>
  <si>
    <t>0270018001</t>
  </si>
  <si>
    <t>ROSA</t>
  </si>
  <si>
    <t>SCE2_1_1454</t>
  </si>
  <si>
    <t>3795191680</t>
  </si>
  <si>
    <t>0879609011</t>
  </si>
  <si>
    <t>BROOKE</t>
  </si>
  <si>
    <t>PGE2_3_52</t>
  </si>
  <si>
    <t>0936673067</t>
  </si>
  <si>
    <t>3190523472</t>
  </si>
  <si>
    <t>SCE2_1_1317</t>
  </si>
  <si>
    <t>1212135241</t>
  </si>
  <si>
    <t>4543872514</t>
  </si>
  <si>
    <t>SCE3_1_2121</t>
  </si>
  <si>
    <t>0625616869</t>
  </si>
  <si>
    <t>5138641575</t>
  </si>
  <si>
    <t>SAUSTO</t>
  </si>
  <si>
    <t>SCE3_1_2170</t>
  </si>
  <si>
    <t>1698450283</t>
  </si>
  <si>
    <t>0434428327</t>
  </si>
  <si>
    <t>SCE3_1_2101</t>
  </si>
  <si>
    <t>4485760779</t>
  </si>
  <si>
    <t>1976967549</t>
  </si>
  <si>
    <t>SCE3_1_748</t>
  </si>
  <si>
    <t>3870037820</t>
  </si>
  <si>
    <t>0138515909</t>
  </si>
  <si>
    <t>BREANNE</t>
  </si>
  <si>
    <t>SCE3_3_156</t>
  </si>
  <si>
    <t>3995043637</t>
  </si>
  <si>
    <t>0784648906</t>
  </si>
  <si>
    <t>SCE3_1_608</t>
  </si>
  <si>
    <t>3451591084</t>
  </si>
  <si>
    <t>1444011287</t>
  </si>
  <si>
    <t>SCE3_1_565</t>
  </si>
  <si>
    <t>SDGE1_3_54</t>
  </si>
  <si>
    <t>0864942477</t>
  </si>
  <si>
    <t>1372509493</t>
  </si>
  <si>
    <t>SDGE1_3_10</t>
  </si>
  <si>
    <t>0287180108</t>
  </si>
  <si>
    <t>3974529516</t>
  </si>
  <si>
    <t>SDGE1_3_24</t>
  </si>
  <si>
    <t>3005362397</t>
  </si>
  <si>
    <t>0628887197</t>
  </si>
  <si>
    <t>BRITTANY</t>
  </si>
  <si>
    <t>PGE1_3_42</t>
  </si>
  <si>
    <t>SCE1_3_50</t>
  </si>
  <si>
    <t>4543518774</t>
  </si>
  <si>
    <t>4692436493</t>
  </si>
  <si>
    <t>PGE1_3_31</t>
  </si>
  <si>
    <t>TERENCE</t>
  </si>
  <si>
    <t>PGE1_3_36</t>
  </si>
  <si>
    <t>3422333930</t>
  </si>
  <si>
    <t>3803535103</t>
  </si>
  <si>
    <t>SCE1_3_155</t>
  </si>
  <si>
    <t>4912171299</t>
  </si>
  <si>
    <t>3866218420</t>
  </si>
  <si>
    <t>SCE1_3_230</t>
  </si>
  <si>
    <t>MINK</t>
  </si>
  <si>
    <t>SCE1_3_68</t>
  </si>
  <si>
    <t>SAMSOM</t>
  </si>
  <si>
    <t>PGE1_3_12</t>
  </si>
  <si>
    <t>SDGE2_3_78</t>
  </si>
  <si>
    <t>SCE2_3_290</t>
  </si>
  <si>
    <t>3626650818</t>
  </si>
  <si>
    <t>3723266285</t>
  </si>
  <si>
    <t>MARILIN</t>
  </si>
  <si>
    <t>SCE1_3_26</t>
  </si>
  <si>
    <t>R13_2</t>
  </si>
  <si>
    <t>SDGE204</t>
  </si>
  <si>
    <t>SDGE1_2_4</t>
  </si>
  <si>
    <t>4001655362</t>
  </si>
  <si>
    <t>3782017847</t>
  </si>
  <si>
    <t>only freezer</t>
  </si>
  <si>
    <t>PGE202</t>
  </si>
  <si>
    <t>PGE1_2_18</t>
  </si>
  <si>
    <t>3755844134</t>
  </si>
  <si>
    <t>0326074858</t>
  </si>
  <si>
    <t>SDGE1_2_2</t>
  </si>
  <si>
    <t>3891714711</t>
  </si>
  <si>
    <t>3191225830</t>
  </si>
  <si>
    <t>CARRIE</t>
  </si>
  <si>
    <t>SCE203</t>
  </si>
  <si>
    <t>SCE1_2_12</t>
  </si>
  <si>
    <t>3439762605</t>
  </si>
  <si>
    <t>1215090265</t>
  </si>
  <si>
    <t>SDGE1_2_15</t>
  </si>
  <si>
    <t>1831738576</t>
  </si>
  <si>
    <t>1711097303</t>
  </si>
  <si>
    <t>PGE1_2_43</t>
  </si>
  <si>
    <t>3730368989</t>
  </si>
  <si>
    <t>3394463703</t>
  </si>
  <si>
    <t>SCE201</t>
  </si>
  <si>
    <t>SCE1_2_76</t>
  </si>
  <si>
    <t>1433580560</t>
  </si>
  <si>
    <t>1648190822</t>
  </si>
  <si>
    <t>PGE1_2_36</t>
  </si>
  <si>
    <t>1971659973</t>
  </si>
  <si>
    <t>4125754256</t>
  </si>
  <si>
    <t>LANITA</t>
  </si>
  <si>
    <t>SCE1_2_25</t>
  </si>
  <si>
    <t>1081982548</t>
  </si>
  <si>
    <t>3133041479</t>
  </si>
  <si>
    <t>EVELYN</t>
  </si>
  <si>
    <t>PGE201</t>
  </si>
  <si>
    <t>PGE1_2_11</t>
  </si>
  <si>
    <t>4472012752</t>
  </si>
  <si>
    <t>1222473361</t>
  </si>
  <si>
    <t>SCE1_2_75</t>
  </si>
  <si>
    <t>0503617788</t>
  </si>
  <si>
    <t>4772500392</t>
  </si>
  <si>
    <t>PGE204</t>
  </si>
  <si>
    <t>PGE1_2_4</t>
  </si>
  <si>
    <t>0988710479</t>
  </si>
  <si>
    <t>3958892097</t>
  </si>
  <si>
    <t>SCE1_2_27</t>
  </si>
  <si>
    <t>SCE1_2_1</t>
  </si>
  <si>
    <t>3129321951</t>
  </si>
  <si>
    <t>3348983712</t>
  </si>
  <si>
    <t>AI75</t>
  </si>
  <si>
    <t>PGE1_2_23</t>
  </si>
  <si>
    <t>0526342485</t>
  </si>
  <si>
    <t>2109079557</t>
  </si>
  <si>
    <t>SDGE202</t>
  </si>
  <si>
    <t>SDGE1_2_12</t>
  </si>
  <si>
    <t>3333858664</t>
  </si>
  <si>
    <t>1038455192</t>
  </si>
  <si>
    <t>0514959817</t>
  </si>
  <si>
    <t>3260376806</t>
  </si>
  <si>
    <t>PGE1_2_38</t>
  </si>
  <si>
    <t>2085190453</t>
  </si>
  <si>
    <t>4827222315</t>
  </si>
  <si>
    <t>DONNIE</t>
  </si>
  <si>
    <t>SCE1_2_59</t>
  </si>
  <si>
    <t>4218421284</t>
  </si>
  <si>
    <t>4162258688</t>
  </si>
  <si>
    <t>PGE1_2_14</t>
  </si>
  <si>
    <t>3077040384</t>
  </si>
  <si>
    <t>3588431777</t>
  </si>
  <si>
    <t>SCE202</t>
  </si>
  <si>
    <t>SCE1_2_6</t>
  </si>
  <si>
    <t>0037620976</t>
  </si>
  <si>
    <t>3358762928</t>
  </si>
  <si>
    <t>ELSHAZLY</t>
  </si>
  <si>
    <t>SCE1_2_29</t>
  </si>
  <si>
    <t>GALE</t>
  </si>
  <si>
    <t>PGE1_2_42</t>
  </si>
  <si>
    <t>0997142604</t>
  </si>
  <si>
    <t>2095686383</t>
  </si>
  <si>
    <t>SCE204</t>
  </si>
  <si>
    <t>SCE1_2_4</t>
  </si>
  <si>
    <t>0556876528</t>
  </si>
  <si>
    <t>4197632410</t>
  </si>
  <si>
    <t>THERSEA</t>
  </si>
  <si>
    <t>SCE1_2_91</t>
  </si>
  <si>
    <t>1886200977</t>
  </si>
  <si>
    <t>5090715528</t>
  </si>
  <si>
    <t>SDGE201</t>
  </si>
  <si>
    <t>MELLISA</t>
  </si>
  <si>
    <t>SCE1_2_72</t>
  </si>
  <si>
    <t>SDGE203</t>
  </si>
  <si>
    <t>SDGE1_2_14</t>
  </si>
  <si>
    <t>0354523761</t>
  </si>
  <si>
    <t>4128101752</t>
  </si>
  <si>
    <t>SDGE1_2_22</t>
  </si>
  <si>
    <t>0788264829</t>
  </si>
  <si>
    <t>0494817876</t>
  </si>
  <si>
    <t>PGE1_2_44</t>
  </si>
  <si>
    <t>2003536489</t>
  </si>
  <si>
    <t>2006581899</t>
  </si>
  <si>
    <t>KING ARNOLD</t>
  </si>
  <si>
    <t>SCE1_2_57</t>
  </si>
  <si>
    <t>1226896216</t>
  </si>
  <si>
    <t>4683630205</t>
  </si>
  <si>
    <t>ELIDA</t>
  </si>
  <si>
    <t>PGE203</t>
  </si>
  <si>
    <t>PGE1_2_16</t>
  </si>
  <si>
    <t>1022536624</t>
  </si>
  <si>
    <t>4134706507</t>
  </si>
  <si>
    <t>PGE1_2_30</t>
  </si>
  <si>
    <t>0815011571</t>
  </si>
  <si>
    <t>0948739739</t>
  </si>
  <si>
    <t>JINA</t>
  </si>
  <si>
    <t>SCE1_2_7</t>
  </si>
  <si>
    <t>4486392450</t>
  </si>
  <si>
    <t>4474058661</t>
  </si>
  <si>
    <t>SCE1_2_87</t>
  </si>
  <si>
    <t>SCE1_2_20</t>
  </si>
  <si>
    <t>3685885047</t>
  </si>
  <si>
    <t>0389695436</t>
  </si>
  <si>
    <t>SCE1_2_13</t>
  </si>
  <si>
    <t>1158546596</t>
  </si>
  <si>
    <t>4449045860</t>
  </si>
  <si>
    <t>PGE1_2_8</t>
  </si>
  <si>
    <t>1588703802</t>
  </si>
  <si>
    <t>0525292814</t>
  </si>
  <si>
    <t>WOSEN</t>
  </si>
  <si>
    <t>PGE1_2_9</t>
  </si>
  <si>
    <t>4899173353</t>
  </si>
  <si>
    <t>5034197653</t>
  </si>
  <si>
    <t>LEONA</t>
  </si>
  <si>
    <t>PGE1_2_6</t>
  </si>
  <si>
    <t>SADONIA</t>
  </si>
  <si>
    <t>F2_1</t>
  </si>
  <si>
    <t>SCE1_2_78</t>
  </si>
  <si>
    <t>1599671782</t>
  </si>
  <si>
    <t>1563105568</t>
  </si>
  <si>
    <t>SCE1_2_18</t>
  </si>
  <si>
    <t>PGE1_2_29</t>
  </si>
  <si>
    <t>0597636985</t>
  </si>
  <si>
    <t>3487931863</t>
  </si>
  <si>
    <t>SCE1_2_2</t>
  </si>
  <si>
    <t>F1_1</t>
  </si>
  <si>
    <t>SDGE1_2_5</t>
  </si>
  <si>
    <t>3754431047</t>
  </si>
  <si>
    <t>1881806691</t>
  </si>
  <si>
    <t>SCE1_2_74</t>
  </si>
  <si>
    <t>MORLEEN</t>
  </si>
  <si>
    <t>PGE1_2_10</t>
  </si>
  <si>
    <t>4588895535</t>
  </si>
  <si>
    <t>3660468508</t>
  </si>
  <si>
    <t>MARGRET ROBERT</t>
  </si>
  <si>
    <t>3359981635</t>
  </si>
  <si>
    <t>1153363251</t>
  </si>
  <si>
    <t>SCE1_2_77</t>
  </si>
  <si>
    <t>ERNEST</t>
  </si>
  <si>
    <t>SCE1_2_104</t>
  </si>
  <si>
    <t>SCE1_2_28</t>
  </si>
  <si>
    <t>3879073771</t>
  </si>
  <si>
    <t>0896941555</t>
  </si>
  <si>
    <t>YOLONDA</t>
  </si>
  <si>
    <t>SCE1_2_10</t>
  </si>
  <si>
    <t>SCE1_2_50</t>
  </si>
  <si>
    <t>0434608968</t>
  </si>
  <si>
    <t>3111820877</t>
  </si>
  <si>
    <t>LAVONA</t>
  </si>
  <si>
    <t>4770077337</t>
  </si>
  <si>
    <t>3145695061</t>
  </si>
  <si>
    <t>JHON</t>
  </si>
  <si>
    <t>SCE1_2_8</t>
  </si>
  <si>
    <t>1272428103</t>
  </si>
  <si>
    <t>4045379098</t>
  </si>
  <si>
    <t>SDGE1_2_7</t>
  </si>
  <si>
    <t>2002897870</t>
  </si>
  <si>
    <t>3206338377</t>
  </si>
  <si>
    <t>BECKIE</t>
  </si>
  <si>
    <t>SCE1_2_16</t>
  </si>
  <si>
    <t>3084310255</t>
  </si>
  <si>
    <t>3001920066</t>
  </si>
  <si>
    <t>SCE1_2_63</t>
  </si>
  <si>
    <t>4750824672</t>
  </si>
  <si>
    <t>4785893756</t>
  </si>
  <si>
    <t>1707889412</t>
  </si>
  <si>
    <t>1837171876</t>
  </si>
  <si>
    <t>PATTY</t>
  </si>
  <si>
    <t>SCE1_2_21</t>
  </si>
  <si>
    <t>2045478095</t>
  </si>
  <si>
    <t>3816258590</t>
  </si>
  <si>
    <t>SCE1_2_92</t>
  </si>
  <si>
    <t>SCE1_2_52</t>
  </si>
  <si>
    <t>3150199607</t>
  </si>
  <si>
    <t>3310724584</t>
  </si>
  <si>
    <t>SDGE1_2_6</t>
  </si>
  <si>
    <t>4802813158</t>
  </si>
  <si>
    <t>1974440309</t>
  </si>
  <si>
    <t>1210601850</t>
  </si>
  <si>
    <t>1133501132</t>
  </si>
  <si>
    <t>SDGE1_2_17</t>
  </si>
  <si>
    <t>4329022780</t>
  </si>
  <si>
    <t>5109644258</t>
  </si>
  <si>
    <t>SEDERICO</t>
  </si>
  <si>
    <t>PGE1_2_26</t>
  </si>
  <si>
    <t>0777968613</t>
  </si>
  <si>
    <t>5071532343</t>
  </si>
  <si>
    <t>SCE1_2_3</t>
  </si>
  <si>
    <t>0290262298</t>
  </si>
  <si>
    <t>3240175547</t>
  </si>
  <si>
    <t>SDGE1_2_11</t>
  </si>
  <si>
    <t>3142351231</t>
  </si>
  <si>
    <t>1494372120</t>
  </si>
  <si>
    <t>SDGE2_2_24</t>
  </si>
  <si>
    <t>0710341176</t>
  </si>
  <si>
    <t>0570758047</t>
  </si>
  <si>
    <t>SDGE2_2_26</t>
  </si>
  <si>
    <t>1670891841</t>
  </si>
  <si>
    <t>1221740825</t>
  </si>
  <si>
    <t>SCE2_2_45</t>
  </si>
  <si>
    <t>0486684745</t>
  </si>
  <si>
    <t>3923089671</t>
  </si>
  <si>
    <t>SCE2_2_47</t>
  </si>
  <si>
    <t>PGE2_1_530</t>
  </si>
  <si>
    <t>1827325374</t>
  </si>
  <si>
    <t>0727973571</t>
  </si>
  <si>
    <t>SCE2_1_450</t>
  </si>
  <si>
    <t>3052245755</t>
  </si>
  <si>
    <t>1680262248</t>
  </si>
  <si>
    <t>SCE2_2_44</t>
  </si>
  <si>
    <t>SCE2_2_27</t>
  </si>
  <si>
    <t>1255337452</t>
  </si>
  <si>
    <t>1963563073</t>
  </si>
  <si>
    <t>CRISTA</t>
  </si>
  <si>
    <t>SDGE2_2_4</t>
  </si>
  <si>
    <t>2014725982</t>
  </si>
  <si>
    <t>2005100238</t>
  </si>
  <si>
    <t>BOZIE</t>
  </si>
  <si>
    <t>PGE1_2_3</t>
  </si>
  <si>
    <t>0690828805</t>
  </si>
  <si>
    <t>1529259625</t>
  </si>
  <si>
    <t>SCE3_2_38</t>
  </si>
  <si>
    <t>3083668285</t>
  </si>
  <si>
    <t>0631035063</t>
  </si>
  <si>
    <t>SCE3_2_40</t>
  </si>
  <si>
    <t>3109875116</t>
  </si>
  <si>
    <t>4307460367</t>
  </si>
  <si>
    <t>SCE1_3_28</t>
  </si>
  <si>
    <t>4911977129</t>
  </si>
  <si>
    <t>3184496380</t>
  </si>
  <si>
    <t>first freezer</t>
  </si>
  <si>
    <t>PGE1_3_40</t>
  </si>
  <si>
    <t>3855335914</t>
  </si>
  <si>
    <t>4575238412</t>
  </si>
  <si>
    <t>4367928066</t>
  </si>
  <si>
    <t>1973664734</t>
  </si>
  <si>
    <t>SONYA</t>
  </si>
  <si>
    <t>PGE1_3_21</t>
  </si>
  <si>
    <t>MARCO</t>
  </si>
  <si>
    <t>second freezer</t>
  </si>
  <si>
    <t>How disposed of refrigerator</t>
  </si>
  <si>
    <t>Threw away / Took to Landfill / removed by hauler</t>
  </si>
  <si>
    <t>Took to recycling center</t>
  </si>
  <si>
    <t>Donated to charity</t>
  </si>
  <si>
    <t>Taken by installer of new one</t>
  </si>
  <si>
    <t>Sold to used appliance dealer</t>
  </si>
  <si>
    <t>Sold to someone you knew (friend / family / neighbor)</t>
  </si>
  <si>
    <t>Sold on Craigslist / newpaper ad / online forum</t>
  </si>
  <si>
    <t>Gave to someone you knew (friend / family / neighbor)</t>
  </si>
  <si>
    <t>Gave away on Craigslist / newpaper ad / online forum</t>
  </si>
  <si>
    <t>Don’t know</t>
  </si>
  <si>
    <t>Why did you decide to get rid of your refrigerator?</t>
  </si>
  <si>
    <t>Got a new unit</t>
  </si>
  <si>
    <t>Wasn't working</t>
  </si>
  <si>
    <t>Very little stored in it</t>
  </si>
  <si>
    <t>Not plugged in</t>
  </si>
  <si>
    <t>Used too much energy</t>
  </si>
  <si>
    <t>Other</t>
  </si>
  <si>
    <t>Main or Spare refrigerator?</t>
  </si>
  <si>
    <t xml:space="preserve">Main </t>
  </si>
  <si>
    <t>Extra or Spare</t>
  </si>
  <si>
    <t>__ years Old</t>
  </si>
  <si>
    <t>How old was refrigerator?</t>
  </si>
  <si>
    <t>&gt; 30 years</t>
  </si>
  <si>
    <t>20-30 years</t>
  </si>
  <si>
    <t>15-20 years</t>
  </si>
  <si>
    <t>10-15 years</t>
  </si>
  <si>
    <t>5-10 years</t>
  </si>
  <si>
    <t>1-5 years</t>
  </si>
  <si>
    <t>don’t know</t>
  </si>
  <si>
    <t>How long did you own it?</t>
  </si>
  <si>
    <t>__ Months</t>
  </si>
  <si>
    <t>__ Years</t>
  </si>
  <si>
    <t>How long had it been used as as extra?</t>
  </si>
  <si>
    <t>How often was it used?</t>
  </si>
  <si>
    <t>Always running</t>
  </si>
  <si>
    <t>special occasions</t>
  </si>
  <si>
    <t>Certain months</t>
  </si>
  <si>
    <t>Never plugged in</t>
  </si>
  <si>
    <t>How many months a year running?</t>
  </si>
  <si>
    <t>Condition of refrigerator</t>
  </si>
  <si>
    <t>Good Condion</t>
  </si>
  <si>
    <t>Minor repairs needed</t>
  </si>
  <si>
    <t>Major repairs needed</t>
  </si>
  <si>
    <t>Didn’t work</t>
  </si>
  <si>
    <t>Don’t kow</t>
  </si>
  <si>
    <t>How long would it continue to work</t>
  </si>
  <si>
    <t>1-2 years</t>
  </si>
  <si>
    <t>&lt;1 year</t>
  </si>
  <si>
    <t>2-5 years</t>
  </si>
  <si>
    <t>5-10years</t>
  </si>
  <si>
    <t>&gt;10 years</t>
  </si>
  <si>
    <t>Did you replace the refrigerator</t>
  </si>
  <si>
    <t>Yes</t>
  </si>
  <si>
    <t>No</t>
  </si>
  <si>
    <t>Replacement is main or spare?</t>
  </si>
  <si>
    <t>Main</t>
  </si>
  <si>
    <t>Extra/Spare</t>
  </si>
  <si>
    <t>Replacement new or used?</t>
  </si>
  <si>
    <t>Brand new</t>
  </si>
  <si>
    <t>Used</t>
  </si>
  <si>
    <t>Replacement is __ years old</t>
  </si>
  <si>
    <t>Replacement is about..</t>
  </si>
  <si>
    <t>&gt;30 years</t>
  </si>
  <si>
    <t>Where did you get replacement</t>
  </si>
  <si>
    <t>Free from person</t>
  </si>
  <si>
    <t>Free from Craigslist etc.</t>
  </si>
  <si>
    <t>Free other</t>
  </si>
  <si>
    <t>Another locastion</t>
  </si>
  <si>
    <t>Came with house</t>
  </si>
  <si>
    <t>Purchased from person</t>
  </si>
  <si>
    <t>Purchased from Craiglist etc.</t>
  </si>
  <si>
    <t>What would you do with refrigerator if no program?</t>
  </si>
  <si>
    <t>Gotten rid of it</t>
  </si>
  <si>
    <t>Kept it</t>
  </si>
  <si>
    <t>When  would you get rid of it?</t>
  </si>
  <si>
    <t>When the appliance was picked up</t>
  </si>
  <si>
    <t>Later</t>
  </si>
  <si>
    <t>Earlier</t>
  </si>
  <si>
    <t>How would you have gotten rid of it?</t>
  </si>
  <si>
    <t>Landfill</t>
  </si>
  <si>
    <t>Hired someone</t>
  </si>
  <si>
    <t>Donated</t>
  </si>
  <si>
    <t>Removed by installer</t>
  </si>
  <si>
    <t>Sold to individual</t>
  </si>
  <si>
    <t>Sold to Dealer</t>
  </si>
  <si>
    <t>Gave to dealer</t>
  </si>
  <si>
    <t>Gave to indiviual</t>
  </si>
  <si>
    <t>Left on curd</t>
  </si>
  <si>
    <t>other</t>
  </si>
  <si>
    <t>If kept would it be used?</t>
  </si>
  <si>
    <t>Plugged in</t>
  </si>
  <si>
    <t>Unplugged</t>
  </si>
  <si>
    <t>Occasionally used</t>
  </si>
  <si>
    <t>How old was freezer?</t>
  </si>
  <si>
    <t>__ years</t>
  </si>
  <si>
    <t>Don’t remember</t>
  </si>
  <si>
    <t>About how old?</t>
  </si>
  <si>
    <t>21-29 years</t>
  </si>
  <si>
    <t>16-20 years</t>
  </si>
  <si>
    <t>11-15 years</t>
  </si>
  <si>
    <t>6-10 years</t>
  </si>
  <si>
    <t>How long did you own it</t>
  </si>
  <si>
    <t>__ months</t>
  </si>
  <si>
    <t>How often was it running?</t>
  </si>
  <si>
    <t>All the time</t>
  </si>
  <si>
    <t>Occasionaly</t>
  </si>
  <si>
    <t>Never running</t>
  </si>
  <si>
    <t>Did you replace this freezer?</t>
  </si>
  <si>
    <t>How old is replacement?</t>
  </si>
  <si>
    <t>Replacement about…</t>
  </si>
  <si>
    <t>Where is replacement from?</t>
  </si>
  <si>
    <t>Free person</t>
  </si>
  <si>
    <t>Free craigslist</t>
  </si>
  <si>
    <t>Another location</t>
  </si>
  <si>
    <t>Purchased on Craigslist</t>
  </si>
  <si>
    <t>From Dealer</t>
  </si>
  <si>
    <t>None</t>
  </si>
  <si>
    <t>One</t>
  </si>
  <si>
    <t>More</t>
  </si>
  <si>
    <t>How many were refrigerators that worked</t>
  </si>
  <si>
    <t>Number</t>
  </si>
  <si>
    <t>How many were freezers that worked</t>
  </si>
  <si>
    <t>Year disposed</t>
  </si>
  <si>
    <t>Year</t>
  </si>
  <si>
    <t>Why disposed</t>
  </si>
  <si>
    <t>Wasn't working well</t>
  </si>
  <si>
    <t>Unused</t>
  </si>
  <si>
    <t>Too much energy</t>
  </si>
  <si>
    <t>Condition of disposed</t>
  </si>
  <si>
    <t>Good</t>
  </si>
  <si>
    <t>Minor repairs</t>
  </si>
  <si>
    <t>Major repairs</t>
  </si>
  <si>
    <t>How old when disposed?</t>
  </si>
  <si>
    <t>20-29 years</t>
  </si>
  <si>
    <t>15-19 years</t>
  </si>
  <si>
    <t>10-14 years</t>
  </si>
  <si>
    <t>5-9 years</t>
  </si>
  <si>
    <t>&lt;5 years</t>
  </si>
  <si>
    <t>Spare</t>
  </si>
  <si>
    <t>Main or spare refrigerator</t>
  </si>
  <si>
    <t>After disposing number of units…</t>
  </si>
  <si>
    <t>Decreased</t>
  </si>
  <si>
    <t>The same</t>
  </si>
  <si>
    <t>Replacement was</t>
  </si>
  <si>
    <t>Number more</t>
  </si>
  <si>
    <t>Number of Refrigerators/Freezers disposed</t>
  </si>
  <si>
    <t>Junk?</t>
  </si>
  <si>
    <t>Junk</t>
  </si>
  <si>
    <t>Junk Units</t>
  </si>
  <si>
    <t>Discarded Refrigerators</t>
  </si>
  <si>
    <t>All Peer-to-Peer</t>
  </si>
  <si>
    <t>To Peer-to-Peer Free</t>
  </si>
  <si>
    <t>To Peer-to-Peer Sale</t>
  </si>
  <si>
    <t>To Retail</t>
  </si>
  <si>
    <t>To Junk</t>
  </si>
  <si>
    <t>Participant</t>
  </si>
  <si>
    <t>Non-Participant</t>
  </si>
  <si>
    <t>Discarded Freezers</t>
  </si>
  <si>
    <t>All Discarded Appliances</t>
  </si>
  <si>
    <t>Refrig</t>
  </si>
  <si>
    <t>All Channels</t>
  </si>
  <si>
    <t>PeerToPeerSale</t>
  </si>
  <si>
    <t>Discarded Appliances</t>
  </si>
  <si>
    <t>Acquired Appliances</t>
  </si>
  <si>
    <t>DK</t>
  </si>
  <si>
    <t>PeerToPeerAll</t>
  </si>
  <si>
    <t>FreeRefrig</t>
  </si>
  <si>
    <t>JunkRefrig</t>
  </si>
  <si>
    <t>PeerToPeerSaleRefrig</t>
  </si>
  <si>
    <t>PeerToPeerAllRefrig</t>
  </si>
  <si>
    <t>RetailRefrig</t>
  </si>
  <si>
    <t>FreeFrz</t>
  </si>
  <si>
    <t>JunkFrz</t>
  </si>
  <si>
    <t>PeerToPeerSaleFrz</t>
  </si>
  <si>
    <t>PeerToPeerAllFrz</t>
  </si>
  <si>
    <t>RetailFrz</t>
  </si>
  <si>
    <t>OtherRefrig</t>
  </si>
  <si>
    <t>OtherFrz</t>
  </si>
  <si>
    <t>AllFrz</t>
  </si>
  <si>
    <t>FreeAll</t>
  </si>
  <si>
    <t>JunkAll</t>
  </si>
  <si>
    <t>PeerToPeerSaleAll</t>
  </si>
  <si>
    <t>RetailAll</t>
  </si>
  <si>
    <t>OtherAll</t>
  </si>
  <si>
    <t>PeerToPeerAllAll</t>
  </si>
  <si>
    <t>AllAll</t>
  </si>
  <si>
    <t>$Z$383,1</t>
  </si>
  <si>
    <t>Acquired Refrigerators</t>
  </si>
  <si>
    <t>Acquired Freezers</t>
  </si>
  <si>
    <t>All Acquired Appliances</t>
  </si>
  <si>
    <t>Acquirer</t>
  </si>
  <si>
    <t>From Peer-to-Peer Free</t>
  </si>
  <si>
    <t>From Peer-to-Peer Sale</t>
  </si>
  <si>
    <t>From Retail</t>
  </si>
  <si>
    <t>AllTrnsfrRefrig</t>
  </si>
  <si>
    <t>AllTrnsfrAll</t>
  </si>
  <si>
    <t>Transferred Units</t>
  </si>
  <si>
    <t>AllTrnsfrFrz</t>
  </si>
  <si>
    <t>AllTrnsfr</t>
  </si>
  <si>
    <t>All Transfers</t>
  </si>
  <si>
    <t>Transferred</t>
  </si>
  <si>
    <t>Heat and Cool</t>
  </si>
  <si>
    <t>Heat</t>
  </si>
  <si>
    <t>Cool</t>
  </si>
  <si>
    <t>Conditioned</t>
  </si>
  <si>
    <t>Unconditioned</t>
  </si>
  <si>
    <t>Extra</t>
  </si>
  <si>
    <t>How did you dispose of it?</t>
  </si>
  <si>
    <t>Took it to a recycler or scrap dealer</t>
  </si>
  <si>
    <t>Took it to the landfill or threw it away</t>
  </si>
  <si>
    <t>Sold it to a friend, acquaintance or relative</t>
  </si>
  <si>
    <t>Sold it on Craiglist/other internet site (eg eBay)</t>
  </si>
  <si>
    <t>Sold it to a used refrigerator / freezer dealer</t>
  </si>
  <si>
    <t>Sold it via garage sale, estate sale, or newspaper ad</t>
  </si>
  <si>
    <t>Sold it when you moved to new occupant</t>
  </si>
  <si>
    <t xml:space="preserve">Hired someone to pick it up </t>
  </si>
  <si>
    <t>How old was it?</t>
  </si>
  <si>
    <t>Age Range</t>
  </si>
  <si>
    <t>Hired someone to pick it up (for junking or dumping)</t>
  </si>
  <si>
    <t>Utility program hauled it away</t>
  </si>
  <si>
    <t>Traded it for a replacement unit</t>
  </si>
  <si>
    <t>Dealer I bought a new one from took it away</t>
  </si>
  <si>
    <t>Gave it away</t>
  </si>
  <si>
    <t>Left it behind when moved (for new occupant)</t>
  </si>
  <si>
    <t>Other - Specify</t>
  </si>
  <si>
    <t>Don't Know</t>
  </si>
  <si>
    <t>Removed refrigerator?</t>
  </si>
  <si>
    <t>Main or secondary?</t>
  </si>
  <si>
    <t>Did you receive payment?</t>
  </si>
  <si>
    <t>Report_ID</t>
  </si>
  <si>
    <t>respnum</t>
  </si>
  <si>
    <t>r2_1a</t>
  </si>
  <si>
    <t>r2_2</t>
  </si>
  <si>
    <t>r2_3</t>
  </si>
  <si>
    <t>r2_4</t>
  </si>
  <si>
    <t>r2_5</t>
  </si>
  <si>
    <t>r2_6</t>
  </si>
  <si>
    <t>r2_7</t>
  </si>
  <si>
    <t>r2_8</t>
  </si>
  <si>
    <t>r2_8amt</t>
  </si>
  <si>
    <t>r2_9</t>
  </si>
  <si>
    <t>r2yr</t>
  </si>
  <si>
    <t>r2_10</t>
  </si>
  <si>
    <t>Skipped - added mid-field</t>
  </si>
  <si>
    <t>Kitchen</t>
  </si>
  <si>
    <t>It worked but had some problems like it wouldn't defrost</t>
  </si>
  <si>
    <t>Or to get rid of a refrigerator you no longer wanted without replacing it</t>
  </si>
  <si>
    <t>Got a brand new refrigerator to replace it</t>
  </si>
  <si>
    <t>Secondary or Spare</t>
  </si>
  <si>
    <t>It worked but needed minor repairs like a door seal or handle</t>
  </si>
  <si>
    <t>It worked and was in good physical condition</t>
  </si>
  <si>
    <t>Got a used refrigerator to replace it</t>
  </si>
  <si>
    <t>Garage</t>
  </si>
  <si>
    <t>Porch/Patio</t>
  </si>
  <si>
    <t>Basement</t>
  </si>
  <si>
    <t>AllRefrig:30</t>
  </si>
  <si>
    <t>AllRefrig:20</t>
  </si>
  <si>
    <t>AllRefrig:15</t>
  </si>
  <si>
    <t>AllRefrig:10</t>
  </si>
  <si>
    <t>AllRefrig:5</t>
  </si>
  <si>
    <t>AllRefrig:0</t>
  </si>
  <si>
    <t>AllRefrig:-98</t>
  </si>
  <si>
    <t>AllRefrig:-99</t>
  </si>
  <si>
    <t>PrimRef:30</t>
  </si>
  <si>
    <t>PrimRef:20</t>
  </si>
  <si>
    <t>PrimRef:15</t>
  </si>
  <si>
    <t>PrimRef:10</t>
  </si>
  <si>
    <t>PrimRef:5</t>
  </si>
  <si>
    <t>PrimRef:0</t>
  </si>
  <si>
    <t>PrimRef:-98</t>
  </si>
  <si>
    <t>PrimRef:-99</t>
  </si>
  <si>
    <t>SecRef:30</t>
  </si>
  <si>
    <t>SecRef:20</t>
  </si>
  <si>
    <t>SecRef:15</t>
  </si>
  <si>
    <t>SecRef:10</t>
  </si>
  <si>
    <t>SecRef:5</t>
  </si>
  <si>
    <t>SecRef:0</t>
  </si>
  <si>
    <t>SecRef:-98</t>
  </si>
  <si>
    <t>SecRef:-99</t>
  </si>
  <si>
    <t>Alternate Disposal Method</t>
  </si>
  <si>
    <t>Give away to private party</t>
  </si>
  <si>
    <t>Hauled it to recycling center yourself</t>
  </si>
  <si>
    <t>Range calc</t>
  </si>
  <si>
    <t>Give away to charity</t>
  </si>
  <si>
    <t>Hauled it to dump yourself</t>
  </si>
  <si>
    <t>Hire someone to haul away</t>
  </si>
  <si>
    <t>Keep it and use it</t>
  </si>
  <si>
    <t>Had it removed by dealer</t>
  </si>
  <si>
    <t>Sell it to private party</t>
  </si>
  <si>
    <t>Keep it and store it unplugged</t>
  </si>
  <si>
    <t>Sell it to used appliance dealer</t>
  </si>
  <si>
    <t>Main or Secondary Unit</t>
  </si>
  <si>
    <t>How old was the unit(months)</t>
  </si>
  <si>
    <t>(years)</t>
  </si>
  <si>
    <t>Most likely way to dispose if not through utility</t>
  </si>
  <si>
    <t>dispos_</t>
  </si>
  <si>
    <t>status_</t>
  </si>
  <si>
    <t>time_</t>
  </si>
  <si>
    <t>timeans_</t>
  </si>
  <si>
    <t>platid_</t>
  </si>
  <si>
    <t>primary_</t>
  </si>
  <si>
    <t>q1_1ba</t>
  </si>
  <si>
    <t>q1_1bb</t>
  </si>
  <si>
    <t>q1_1bc</t>
  </si>
  <si>
    <t>q1_2</t>
  </si>
  <si>
    <t>q1_2b</t>
  </si>
  <si>
    <t>q1_3</t>
  </si>
  <si>
    <t>q1_4</t>
  </si>
  <si>
    <t>q2_1_1</t>
  </si>
  <si>
    <t>q2_1_2</t>
  </si>
  <si>
    <t>q2_1_3</t>
  </si>
  <si>
    <t>q2_1_4</t>
  </si>
  <si>
    <t>q2_1_5</t>
  </si>
  <si>
    <t>q2_1_6</t>
  </si>
  <si>
    <t>q2_1_7</t>
  </si>
  <si>
    <t>q2_1_8</t>
  </si>
  <si>
    <t>q2_1_9</t>
  </si>
  <si>
    <t>q2_1_10</t>
  </si>
  <si>
    <t>q2_1_11</t>
  </si>
  <si>
    <t>q2_1_12</t>
  </si>
  <si>
    <t>q2_1_13</t>
  </si>
  <si>
    <t>q2_1_14</t>
  </si>
  <si>
    <t>q2_1_15</t>
  </si>
  <si>
    <t>q2_1_16</t>
  </si>
  <si>
    <t>q2_1_17</t>
  </si>
  <si>
    <t>q2_1_18</t>
  </si>
  <si>
    <t>q2_1_19</t>
  </si>
  <si>
    <t>q3_1</t>
  </si>
  <si>
    <t>q3_1a</t>
  </si>
  <si>
    <t>q3_1b</t>
  </si>
  <si>
    <t>q3_2a</t>
  </si>
  <si>
    <t>q3_2b</t>
  </si>
  <si>
    <t>q3_3</t>
  </si>
  <si>
    <t>q3_4a</t>
  </si>
  <si>
    <t>q3_4b</t>
  </si>
  <si>
    <t>q3_5</t>
  </si>
  <si>
    <t>q3_6</t>
  </si>
  <si>
    <t>q3_7</t>
  </si>
  <si>
    <t>q3_8a</t>
  </si>
  <si>
    <t>q3_8b</t>
  </si>
  <si>
    <t>q3_9</t>
  </si>
  <si>
    <t>q3_10new</t>
  </si>
  <si>
    <t>q3_10</t>
  </si>
  <si>
    <t>q3_11</t>
  </si>
  <si>
    <t>q3_12</t>
  </si>
  <si>
    <t>q3_13</t>
  </si>
  <si>
    <t>q3_14</t>
  </si>
  <si>
    <t>q4_1a</t>
  </si>
  <si>
    <t>q4_1b</t>
  </si>
  <si>
    <t>q4_1c</t>
  </si>
  <si>
    <t>q4_1d</t>
  </si>
  <si>
    <t>q4_1e</t>
  </si>
  <si>
    <t>q4_1g</t>
  </si>
  <si>
    <t>q4_1h</t>
  </si>
  <si>
    <t>q4_1i</t>
  </si>
  <si>
    <t>q4_1j</t>
  </si>
  <si>
    <t>q4_1k</t>
  </si>
  <si>
    <t>q4_2</t>
  </si>
  <si>
    <t>q4_3</t>
  </si>
  <si>
    <t>q4_5</t>
  </si>
  <si>
    <t>q4_6</t>
  </si>
  <si>
    <t>q4_7a</t>
  </si>
  <si>
    <t>q4_8a</t>
  </si>
  <si>
    <t>q4_9</t>
  </si>
  <si>
    <t>q4_10</t>
  </si>
  <si>
    <t>q4_11</t>
  </si>
  <si>
    <t>q4_12</t>
  </si>
  <si>
    <t>q4_13_1</t>
  </si>
  <si>
    <t>q4_13_2</t>
  </si>
  <si>
    <t>q4_13_3</t>
  </si>
  <si>
    <t>q4_13_4</t>
  </si>
  <si>
    <t>q4_13_5</t>
  </si>
  <si>
    <t>q4_13_6</t>
  </si>
  <si>
    <t>q4_13_7</t>
  </si>
  <si>
    <t>q4_13_8</t>
  </si>
  <si>
    <t>q4_13_9</t>
  </si>
  <si>
    <t>q4_13_10</t>
  </si>
  <si>
    <t>q4_13_11</t>
  </si>
  <si>
    <t>q4_13_12</t>
  </si>
  <si>
    <t>q4_14</t>
  </si>
  <si>
    <t>q5_1</t>
  </si>
  <si>
    <t>q5_3</t>
  </si>
  <si>
    <t>q5_4</t>
  </si>
  <si>
    <t>q5_4_1</t>
  </si>
  <si>
    <t>q5_5</t>
  </si>
  <si>
    <t>q5_6a</t>
  </si>
  <si>
    <t>q5_6b</t>
  </si>
  <si>
    <t>q5_6c</t>
  </si>
  <si>
    <t>q5_6d</t>
  </si>
  <si>
    <t>q5_6e</t>
  </si>
  <si>
    <t>q5_6f</t>
  </si>
  <si>
    <t>q5_6g</t>
  </si>
  <si>
    <t>q5_6h</t>
  </si>
  <si>
    <t>q5_6i</t>
  </si>
  <si>
    <t>q6_1</t>
  </si>
  <si>
    <t>q6_2</t>
  </si>
  <si>
    <t>q6_3</t>
  </si>
  <si>
    <t>q6_3a</t>
  </si>
  <si>
    <t>q6_4a</t>
  </si>
  <si>
    <t>q6_4b</t>
  </si>
  <si>
    <t>q6_4c</t>
  </si>
  <si>
    <t>c6_4d</t>
  </si>
  <si>
    <t>c6_4e</t>
  </si>
  <si>
    <t>c6_4fa1m</t>
  </si>
  <si>
    <t>c6_4fa1y</t>
  </si>
  <si>
    <t>c6_4fb1</t>
  </si>
  <si>
    <t>c6_4fc1m</t>
  </si>
  <si>
    <t>c6_4fc1y</t>
  </si>
  <si>
    <t>c6_4fa2m</t>
  </si>
  <si>
    <t>c6_4fa2y</t>
  </si>
  <si>
    <t>c6_4fb2</t>
  </si>
  <si>
    <t>c6_4fc2m</t>
  </si>
  <si>
    <t>c6_4fc2y</t>
  </si>
  <si>
    <t>c6_4fa3m</t>
  </si>
  <si>
    <t>c6_4fa3y</t>
  </si>
  <si>
    <t>c6_4fb3</t>
  </si>
  <si>
    <t>c6_4fc3m</t>
  </si>
  <si>
    <t>c6_4fc3y</t>
  </si>
  <si>
    <t>c6_4fa4m</t>
  </si>
  <si>
    <t>c6_4fa4y</t>
  </si>
  <si>
    <t>c6_4fb4</t>
  </si>
  <si>
    <t>c6_4fc4m</t>
  </si>
  <si>
    <t>c6_4fc4y</t>
  </si>
  <si>
    <t>q6_5a</t>
  </si>
  <si>
    <t>q6_5b</t>
  </si>
  <si>
    <t>q6_5c1</t>
  </si>
  <si>
    <t>q6_5c2</t>
  </si>
  <si>
    <t>q6_5c3</t>
  </si>
  <si>
    <t>q6_5c4</t>
  </si>
  <si>
    <t>q6_5c5</t>
  </si>
  <si>
    <t>q6_5c6</t>
  </si>
  <si>
    <t>q6_5c7</t>
  </si>
  <si>
    <t>c6_5d</t>
  </si>
  <si>
    <t>c6_5e</t>
  </si>
  <si>
    <t>c6_5e1</t>
  </si>
  <si>
    <t>c6_5e2</t>
  </si>
  <si>
    <t>c6_5f1</t>
  </si>
  <si>
    <t>c6_5f2</t>
  </si>
  <si>
    <t>q6_7</t>
  </si>
  <si>
    <t>q6_7b_1</t>
  </si>
  <si>
    <t>q6_7cm_1</t>
  </si>
  <si>
    <t>q6_7cy_1</t>
  </si>
  <si>
    <t>q6_7cd_1</t>
  </si>
  <si>
    <t>c6_7d_1</t>
  </si>
  <si>
    <t>c6_7e_1</t>
  </si>
  <si>
    <t>q6_7f_1</t>
  </si>
  <si>
    <t>q6_7g_1</t>
  </si>
  <si>
    <t>q6_7b_2</t>
  </si>
  <si>
    <t>q6_7cm_2</t>
  </si>
  <si>
    <t>q6_7cy_2</t>
  </si>
  <si>
    <t>q6_7cd_2</t>
  </si>
  <si>
    <t>c6_7d_2</t>
  </si>
  <si>
    <t>c6_7e_2</t>
  </si>
  <si>
    <t>q6_7f_2</t>
  </si>
  <si>
    <t>q6_7g_2</t>
  </si>
  <si>
    <t>q6_7b_3</t>
  </si>
  <si>
    <t>q6_7cm_3</t>
  </si>
  <si>
    <t>q6_7cy_3</t>
  </si>
  <si>
    <t>q6_7cd_3</t>
  </si>
  <si>
    <t>c6_7d_3</t>
  </si>
  <si>
    <t>c6_7e_3</t>
  </si>
  <si>
    <t>q6_7f_3</t>
  </si>
  <si>
    <t>q6_7g_3</t>
  </si>
  <si>
    <t>q6_7b_4</t>
  </si>
  <si>
    <t>q6_7cm_4</t>
  </si>
  <si>
    <t>q6_7cy_4</t>
  </si>
  <si>
    <t>q6_7cd_4</t>
  </si>
  <si>
    <t>c6_7d_4</t>
  </si>
  <si>
    <t>c6_7e_4</t>
  </si>
  <si>
    <t>q6_7f_4</t>
  </si>
  <si>
    <t>q6_7g_4</t>
  </si>
  <si>
    <t>q6_7b_5</t>
  </si>
  <si>
    <t>q6_7cm_5</t>
  </si>
  <si>
    <t>q6_7cy_5</t>
  </si>
  <si>
    <t>q6_7cd_5</t>
  </si>
  <si>
    <t>c6_7d_5</t>
  </si>
  <si>
    <t>c6_7e_5</t>
  </si>
  <si>
    <t>q6_7f_5</t>
  </si>
  <si>
    <t>q6_7g_5</t>
  </si>
  <si>
    <t>q6_7b_6</t>
  </si>
  <si>
    <t>q6_7cm_6</t>
  </si>
  <si>
    <t>q6_7cy_6</t>
  </si>
  <si>
    <t>q6_7cd_6</t>
  </si>
  <si>
    <t>c6_7d_6</t>
  </si>
  <si>
    <t>c6_7e_6</t>
  </si>
  <si>
    <t>q6_7f_6</t>
  </si>
  <si>
    <t>q6_7g_6</t>
  </si>
  <si>
    <t>q6_7b_7</t>
  </si>
  <si>
    <t>q6_7cm_7</t>
  </si>
  <si>
    <t>q6_7cy_7</t>
  </si>
  <si>
    <t>q6_7cd_7</t>
  </si>
  <si>
    <t>c6_7d_7</t>
  </si>
  <si>
    <t>c6_7e_7</t>
  </si>
  <si>
    <t>q6_7f_7</t>
  </si>
  <si>
    <t>q6_7g_7</t>
  </si>
  <si>
    <t>q6_7b_8</t>
  </si>
  <si>
    <t>q6_7cm_8</t>
  </si>
  <si>
    <t>q6_7cy_8</t>
  </si>
  <si>
    <t>q6_7cd_8</t>
  </si>
  <si>
    <t>c6_7d_8</t>
  </si>
  <si>
    <t>c6_7e_8</t>
  </si>
  <si>
    <t>q6_7f_8</t>
  </si>
  <si>
    <t>q6_7g_8</t>
  </si>
  <si>
    <t>q6_7b_9</t>
  </si>
  <si>
    <t>q6_7cm_9</t>
  </si>
  <si>
    <t>q6_7cy_9</t>
  </si>
  <si>
    <t>q6_7cd_9</t>
  </si>
  <si>
    <t>c6_7d_9</t>
  </si>
  <si>
    <t>c6_7e_9</t>
  </si>
  <si>
    <t>q6_7f_9</t>
  </si>
  <si>
    <t>q6_7g_9</t>
  </si>
  <si>
    <t>q6_7b_10</t>
  </si>
  <si>
    <t>q6_7cm10</t>
  </si>
  <si>
    <t>q6_7cy10</t>
  </si>
  <si>
    <t>q6_7cd10</t>
  </si>
  <si>
    <t>c6_7d_10</t>
  </si>
  <si>
    <t>c6_7e_10</t>
  </si>
  <si>
    <t>q6_7f_10</t>
  </si>
  <si>
    <t>q6_7g_10</t>
  </si>
  <si>
    <t>q6_7b_11</t>
  </si>
  <si>
    <t>q6_7cm11</t>
  </si>
  <si>
    <t>q6_7cy11</t>
  </si>
  <si>
    <t>q6_7cd11</t>
  </si>
  <si>
    <t>c6_7d_11</t>
  </si>
  <si>
    <t>c6_7e_11</t>
  </si>
  <si>
    <t>q6_7f_11</t>
  </si>
  <si>
    <t>q6_7g_11</t>
  </si>
  <si>
    <t>q6_7b_12</t>
  </si>
  <si>
    <t>q6_7cm12</t>
  </si>
  <si>
    <t>q6_7cy12</t>
  </si>
  <si>
    <t>q6_7cd12</t>
  </si>
  <si>
    <t>c6_7d_12</t>
  </si>
  <si>
    <t>c6_7e_12</t>
  </si>
  <si>
    <t>q6_7f_12</t>
  </si>
  <si>
    <t>q6_7g_12</t>
  </si>
  <si>
    <t>q6_7b_13</t>
  </si>
  <si>
    <t>q6_7cm13</t>
  </si>
  <si>
    <t>q6_7cy13</t>
  </si>
  <si>
    <t>q6_7cd13</t>
  </si>
  <si>
    <t>c6_7d_13</t>
  </si>
  <si>
    <t>c6_7e_13</t>
  </si>
  <si>
    <t>q6_7f_13</t>
  </si>
  <si>
    <t>q6_7g_13</t>
  </si>
  <si>
    <t>q6_7b_14</t>
  </si>
  <si>
    <t>q6_7cm14</t>
  </si>
  <si>
    <t>q6_7cy14</t>
  </si>
  <si>
    <t>q6_7cd14</t>
  </si>
  <si>
    <t>c6_7d_14</t>
  </si>
  <si>
    <t>c6_7e_14</t>
  </si>
  <si>
    <t>q6_7f_14</t>
  </si>
  <si>
    <t>q6_7g_14</t>
  </si>
  <si>
    <t>q6_7b_15</t>
  </si>
  <si>
    <t>q6_7cm15</t>
  </si>
  <si>
    <t>q6_7cy15</t>
  </si>
  <si>
    <t>q6_7cd15</t>
  </si>
  <si>
    <t>c6_7d_15</t>
  </si>
  <si>
    <t>c6_7e_15</t>
  </si>
  <si>
    <t>q6_7f_15</t>
  </si>
  <si>
    <t>q6_7g_15</t>
  </si>
  <si>
    <t>q6_7b_16</t>
  </si>
  <si>
    <t>q6_7cm16</t>
  </si>
  <si>
    <t>q6_7cy16</t>
  </si>
  <si>
    <t>q6_7cd16</t>
  </si>
  <si>
    <t>c6_7d_16</t>
  </si>
  <si>
    <t>c6_7e_16</t>
  </si>
  <si>
    <t>q6_7f_16</t>
  </si>
  <si>
    <t>q6_7g_16</t>
  </si>
  <si>
    <t>q6_7b_17</t>
  </si>
  <si>
    <t>q6_7cm17</t>
  </si>
  <si>
    <t>q6_7cy17</t>
  </si>
  <si>
    <t>q6_7cd17</t>
  </si>
  <si>
    <t>c6_7d_17</t>
  </si>
  <si>
    <t>c6_7e_17</t>
  </si>
  <si>
    <t>q6_7f_17</t>
  </si>
  <si>
    <t>q6_7g_17</t>
  </si>
  <si>
    <t>q6_7b_18</t>
  </si>
  <si>
    <t>q6_7cm18</t>
  </si>
  <si>
    <t>q6_7cy18</t>
  </si>
  <si>
    <t>q6_7cd18</t>
  </si>
  <si>
    <t>c6_7d_18</t>
  </si>
  <si>
    <t>c6_7e_18</t>
  </si>
  <si>
    <t>q6_7f_18</t>
  </si>
  <si>
    <t>q6_7g_18</t>
  </si>
  <si>
    <t>q6_7b_19</t>
  </si>
  <si>
    <t>q6_7cm19</t>
  </si>
  <si>
    <t>q6_7cy19</t>
  </si>
  <si>
    <t>q6_7cd19</t>
  </si>
  <si>
    <t>c6_7d_19</t>
  </si>
  <si>
    <t>c6_7e_19</t>
  </si>
  <si>
    <t>q6_7f_19</t>
  </si>
  <si>
    <t>q6_7g_19</t>
  </si>
  <si>
    <t>q6_7b_20</t>
  </si>
  <si>
    <t>q6_7cm20</t>
  </si>
  <si>
    <t>q6_7cy20</t>
  </si>
  <si>
    <t>q6_7cd20</t>
  </si>
  <si>
    <t>c6_7d_20</t>
  </si>
  <si>
    <t>c6_7e_20</t>
  </si>
  <si>
    <t>q6_7f_20</t>
  </si>
  <si>
    <t>q6_7g_20</t>
  </si>
  <si>
    <t>q6_7b_21</t>
  </si>
  <si>
    <t>q6_7cm21</t>
  </si>
  <si>
    <t>q6_7cy21</t>
  </si>
  <si>
    <t>q6_7cd21</t>
  </si>
  <si>
    <t>c6_7d_21</t>
  </si>
  <si>
    <t>c6_7e_21</t>
  </si>
  <si>
    <t>q6_7f_21</t>
  </si>
  <si>
    <t>q6_7g_21</t>
  </si>
  <si>
    <t>q6_7b_22</t>
  </si>
  <si>
    <t>q6_7cm22</t>
  </si>
  <si>
    <t>q6_7cy22</t>
  </si>
  <si>
    <t>q6_7cd22</t>
  </si>
  <si>
    <t>c6_7d_22</t>
  </si>
  <si>
    <t>c6_7e_22</t>
  </si>
  <si>
    <t>q6_7f_22</t>
  </si>
  <si>
    <t>q6_7g_22</t>
  </si>
  <si>
    <t>q6_7b_23</t>
  </si>
  <si>
    <t>q6_7cm23</t>
  </si>
  <si>
    <t>q6_7cy23</t>
  </si>
  <si>
    <t>q6_7cd23</t>
  </si>
  <si>
    <t>c6_7d_23</t>
  </si>
  <si>
    <t>c6_7e_23</t>
  </si>
  <si>
    <t>q6_7f_23</t>
  </si>
  <si>
    <t>q6_7g_23</t>
  </si>
  <si>
    <t>q6_7b_24</t>
  </si>
  <si>
    <t>q6_7cm24</t>
  </si>
  <si>
    <t>q6_7cy24</t>
  </si>
  <si>
    <t>q6_7cd24</t>
  </si>
  <si>
    <t>c6_7d_24</t>
  </si>
  <si>
    <t>c6_7e_24</t>
  </si>
  <si>
    <t>q6_7f_24</t>
  </si>
  <si>
    <t>q6_7g_24</t>
  </si>
  <si>
    <t>q6_7b_25</t>
  </si>
  <si>
    <t>q6_7cm25</t>
  </si>
  <si>
    <t>q6_7cy25</t>
  </si>
  <si>
    <t>q6_7cd25</t>
  </si>
  <si>
    <t>c6_7d_25</t>
  </si>
  <si>
    <t>c6_7e_25</t>
  </si>
  <si>
    <t>q6_7f_25</t>
  </si>
  <si>
    <t>q6_7g_25</t>
  </si>
  <si>
    <t>q6_7b_26</t>
  </si>
  <si>
    <t>q6_7cm26</t>
  </si>
  <si>
    <t>q6_7cy26</t>
  </si>
  <si>
    <t>q6_7cd26</t>
  </si>
  <si>
    <t>c6_7d_26</t>
  </si>
  <si>
    <t>c6_7e_26</t>
  </si>
  <si>
    <t>q6_7f_26</t>
  </si>
  <si>
    <t>q6_7g_26</t>
  </si>
  <si>
    <t>q6_7b_27</t>
  </si>
  <si>
    <t>q6_7cm27</t>
  </si>
  <si>
    <t>q6_7cy27</t>
  </si>
  <si>
    <t>q6_7cd27</t>
  </si>
  <si>
    <t>c6_7d_27</t>
  </si>
  <si>
    <t>c6_7e_27</t>
  </si>
  <si>
    <t>q6_7f_27</t>
  </si>
  <si>
    <t>q6_7g_27</t>
  </si>
  <si>
    <t>q6_7b_28</t>
  </si>
  <si>
    <t>q6_7cm28</t>
  </si>
  <si>
    <t>q6_7cy28</t>
  </si>
  <si>
    <t>q6_7cd28</t>
  </si>
  <si>
    <t>c6_7d_28</t>
  </si>
  <si>
    <t>c6_7e_28</t>
  </si>
  <si>
    <t>q6_7f_28</t>
  </si>
  <si>
    <t>q6_7g_28</t>
  </si>
  <si>
    <t>q6_7b_29</t>
  </si>
  <si>
    <t>q6_7cm29</t>
  </si>
  <si>
    <t>q6_7cy29</t>
  </si>
  <si>
    <t>q6_7cd29</t>
  </si>
  <si>
    <t>c6_7d_29</t>
  </si>
  <si>
    <t>c6_7e_29</t>
  </si>
  <si>
    <t>q6_7f_29</t>
  </si>
  <si>
    <t>q6_7g_29</t>
  </si>
  <si>
    <t>q6_7b_30</t>
  </si>
  <si>
    <t>q6_7cm30</t>
  </si>
  <si>
    <t>q6_7cy30</t>
  </si>
  <si>
    <t>q6_7cd30</t>
  </si>
  <si>
    <t>c6_7d_30</t>
  </si>
  <si>
    <t>c6_7e_30</t>
  </si>
  <si>
    <t>q6_7f_30</t>
  </si>
  <si>
    <t>q6_7g_30</t>
  </si>
  <si>
    <t>nsp4</t>
  </si>
  <si>
    <t>nsp5_1</t>
  </si>
  <si>
    <t>nsp5_2</t>
  </si>
  <si>
    <t>nsp5_3</t>
  </si>
  <si>
    <t>nsp5_4</t>
  </si>
  <si>
    <t>nsp5_5</t>
  </si>
  <si>
    <t>nsp5_6</t>
  </si>
  <si>
    <t>nsp5_7</t>
  </si>
  <si>
    <t>nsp5_8</t>
  </si>
  <si>
    <t>nsp5_9</t>
  </si>
  <si>
    <t>nsp5_10</t>
  </si>
  <si>
    <t>nsp5_11</t>
  </si>
  <si>
    <t>c6_7i</t>
  </si>
  <si>
    <t>c6_7j</t>
  </si>
  <si>
    <t>c6_7k</t>
  </si>
  <si>
    <t>c6_7l</t>
  </si>
  <si>
    <t>q6_13</t>
  </si>
  <si>
    <t>rep</t>
  </si>
  <si>
    <t>meas</t>
  </si>
  <si>
    <t>year</t>
  </si>
  <si>
    <t>month</t>
  </si>
  <si>
    <t>sampqty</t>
  </si>
  <si>
    <t>date</t>
  </si>
  <si>
    <t>primry</t>
  </si>
  <si>
    <t>second</t>
  </si>
  <si>
    <t>dollar</t>
  </si>
  <si>
    <t>q6_7a30</t>
  </si>
  <si>
    <t>q6_7a01</t>
  </si>
  <si>
    <t>q6_7a02</t>
  </si>
  <si>
    <t>q6_7a03</t>
  </si>
  <si>
    <t>q6_7a04</t>
  </si>
  <si>
    <t>q6_7a05</t>
  </si>
  <si>
    <t>q6_7a06</t>
  </si>
  <si>
    <t>q6_7a07</t>
  </si>
  <si>
    <t>q6_7a08</t>
  </si>
  <si>
    <t>q6_7a09</t>
  </si>
  <si>
    <t>q6_7a10</t>
  </si>
  <si>
    <t>q6_7a11</t>
  </si>
  <si>
    <t>q6_7a12</t>
  </si>
  <si>
    <t>q6_7a13</t>
  </si>
  <si>
    <t>q6_7a14</t>
  </si>
  <si>
    <t>q6_7a15</t>
  </si>
  <si>
    <t>q6_7a16</t>
  </si>
  <si>
    <t>q6_7a17</t>
  </si>
  <si>
    <t>q6_7a18</t>
  </si>
  <si>
    <t>q6_7a19</t>
  </si>
  <si>
    <t>q6_7a20</t>
  </si>
  <si>
    <t>q6_7a21</t>
  </si>
  <si>
    <t>q6_7a22</t>
  </si>
  <si>
    <t>q6_7a23</t>
  </si>
  <si>
    <t>q6_7a24</t>
  </si>
  <si>
    <t>q6_7a25</t>
  </si>
  <si>
    <t>q6_7a26</t>
  </si>
  <si>
    <t>q6_7a27</t>
  </si>
  <si>
    <t>q6_7a28</t>
  </si>
  <si>
    <t>q6_7a29</t>
  </si>
  <si>
    <t>q3_5b</t>
  </si>
  <si>
    <t>c6_7m_1</t>
  </si>
  <si>
    <t>c6_7m_2</t>
  </si>
  <si>
    <t>c6_7m_3</t>
  </si>
  <si>
    <t>c6_7m_4</t>
  </si>
  <si>
    <t>c6_7m_5</t>
  </si>
  <si>
    <t>c6_7m_6</t>
  </si>
  <si>
    <t>c6_7m_7</t>
  </si>
  <si>
    <t>NSP_FLAG01</t>
  </si>
  <si>
    <t>NSP_FLAG02</t>
  </si>
  <si>
    <t>NSP_FLAG03</t>
  </si>
  <si>
    <t>NSP_FLAG04</t>
  </si>
  <si>
    <t>NSP_FLAG05</t>
  </si>
  <si>
    <t>NSP_FLAG06</t>
  </si>
  <si>
    <t>NSP_FLAG07</t>
  </si>
  <si>
    <t>NSP_FLAG08</t>
  </si>
  <si>
    <t>NSP_FLAG09</t>
  </si>
  <si>
    <t>NSP_FLAG010</t>
  </si>
  <si>
    <t>NSP_FLAG011</t>
  </si>
  <si>
    <t>NSP_FLAG012</t>
  </si>
  <si>
    <t>NSP_FLAG013</t>
  </si>
  <si>
    <t>NSP_FLAG014</t>
  </si>
  <si>
    <t>NSP_FLAG015</t>
  </si>
  <si>
    <t>NSP_FLAG016</t>
  </si>
  <si>
    <t>NSP_FLAG017</t>
  </si>
  <si>
    <t>NSP_FLAG018</t>
  </si>
  <si>
    <t>NSP_FLAG019</t>
  </si>
  <si>
    <t>NSP_FLAG020</t>
  </si>
  <si>
    <t>NSP_FLAG021</t>
  </si>
  <si>
    <t>NSP_FLAG022</t>
  </si>
  <si>
    <t>NSP_FLAG023</t>
  </si>
  <si>
    <t>NSP_FLAG024</t>
  </si>
  <si>
    <t>NSP_FLAG025</t>
  </si>
  <si>
    <t>NSP_FLAG026</t>
  </si>
  <si>
    <t>NSP_FLAG027</t>
  </si>
  <si>
    <t>NSP_FLAG028</t>
  </si>
  <si>
    <t>NSP_FLAG029</t>
  </si>
  <si>
    <t>NSP_FLAG030</t>
  </si>
  <si>
    <t>AC</t>
  </si>
  <si>
    <t>Not mentioned</t>
  </si>
  <si>
    <t>Mentioned</t>
  </si>
  <si>
    <t>Secondary or spare</t>
  </si>
  <si>
    <t>It worked but needed minor repairs</t>
  </si>
  <si>
    <t>Would need assistance</t>
  </si>
  <si>
    <t>Own</t>
  </si>
  <si>
    <t>A one-family home detached from any other house</t>
  </si>
  <si>
    <t>Before 1970's</t>
  </si>
  <si>
    <t>55-64 years old</t>
  </si>
  <si>
    <t>Replaced existing equipment</t>
  </si>
  <si>
    <t>Feb</t>
  </si>
  <si>
    <t>Gas</t>
  </si>
  <si>
    <t>Electric</t>
  </si>
  <si>
    <t>English</t>
  </si>
  <si>
    <t>Female</t>
  </si>
  <si>
    <t>Eligible</t>
  </si>
  <si>
    <t>Within a year of when the program took it</t>
  </si>
  <si>
    <t>Nothing/Free service</t>
  </si>
  <si>
    <t>Yes could do it myself</t>
  </si>
  <si>
    <t>$21 to $25</t>
  </si>
  <si>
    <t>Never heard of any others</t>
  </si>
  <si>
    <t>1980's</t>
  </si>
  <si>
    <t>45-54 years old</t>
  </si>
  <si>
    <t>New to home</t>
  </si>
  <si>
    <t>Male</t>
  </si>
  <si>
    <t>Yes, to a non-dealer</t>
  </si>
  <si>
    <t>Decided recycling was more important than selling</t>
  </si>
  <si>
    <t>More than $40</t>
  </si>
  <si>
    <t>Cash/Incentive payment</t>
  </si>
  <si>
    <t>Purchased a lower quality or less expensive used fridge</t>
  </si>
  <si>
    <t>Rent</t>
  </si>
  <si>
    <t>A building with 2 apartments</t>
  </si>
  <si>
    <t>Don’t Know</t>
  </si>
  <si>
    <t>Spanish</t>
  </si>
  <si>
    <t>PG&amp;E</t>
  </si>
  <si>
    <t>For special occasions only</t>
  </si>
  <si>
    <t>Use it occasionally</t>
  </si>
  <si>
    <t>After</t>
  </si>
  <si>
    <t>Worked but had some problems</t>
  </si>
  <si>
    <t>$26 to $30</t>
  </si>
  <si>
    <t>A building with 5 or more apartments</t>
  </si>
  <si>
    <t>Apr</t>
  </si>
  <si>
    <t>Same</t>
  </si>
  <si>
    <t>May</t>
  </si>
  <si>
    <t>Yes this is still what I would have done</t>
  </si>
  <si>
    <t>Never plugged in and running</t>
  </si>
  <si>
    <t>Environmentally safe disposal</t>
  </si>
  <si>
    <t>More than a year later</t>
  </si>
  <si>
    <t>Bought it from a friend or relative</t>
  </si>
  <si>
    <t>Enter Amount</t>
  </si>
  <si>
    <t>Some other way</t>
  </si>
  <si>
    <t>Purchased a new fridge</t>
  </si>
  <si>
    <t>35-44 years old</t>
  </si>
  <si>
    <t>Got rid of refrigerator without replacing it</t>
  </si>
  <si>
    <t>Recommendation of friend/relative</t>
  </si>
  <si>
    <t>1995-99</t>
  </si>
  <si>
    <t>$1 to $5 per month</t>
  </si>
  <si>
    <t>Aug</t>
  </si>
  <si>
    <t>Less</t>
  </si>
  <si>
    <t>June</t>
  </si>
  <si>
    <t>During certain months</t>
  </si>
  <si>
    <t>$6 to $10</t>
  </si>
  <si>
    <t>Increased</t>
  </si>
  <si>
    <t>Before</t>
  </si>
  <si>
    <t>Given to me by a friend/neighbor/person</t>
  </si>
  <si>
    <t>Nothing</t>
  </si>
  <si>
    <t>Free/Nothing/Didn't Pay</t>
  </si>
  <si>
    <t>Both</t>
  </si>
  <si>
    <t>Store it unplugged</t>
  </si>
  <si>
    <t>65 or older</t>
  </si>
  <si>
    <t>$36 to $40</t>
  </si>
  <si>
    <t>Recommendation of retailer/dealer</t>
  </si>
  <si>
    <t>1970's</t>
  </si>
  <si>
    <t>Used full time</t>
  </si>
  <si>
    <t>25-34 years old</t>
  </si>
  <si>
    <t>Dec</t>
  </si>
  <si>
    <t>Nov</t>
  </si>
  <si>
    <t>Not purchased a fridge at that time</t>
  </si>
  <si>
    <t>Oct</t>
  </si>
  <si>
    <t>Easy way/convenient</t>
  </si>
  <si>
    <t>Jan</t>
  </si>
  <si>
    <t>Tagalog</t>
  </si>
  <si>
    <t>Mar</t>
  </si>
  <si>
    <t>Sept</t>
  </si>
  <si>
    <t>Yes, to a dealer</t>
  </si>
  <si>
    <t>No one interested because of unit's condition</t>
  </si>
  <si>
    <t>$16 to $20</t>
  </si>
  <si>
    <t>1990-94</t>
  </si>
  <si>
    <t>$31 to $35</t>
  </si>
  <si>
    <t>$11 to $15</t>
  </si>
  <si>
    <t>2000's</t>
  </si>
  <si>
    <t>July</t>
  </si>
  <si>
    <t>A one-family home attached to one or more houses</t>
  </si>
  <si>
    <t>A building with 3 or 4 apartments</t>
  </si>
  <si>
    <t>Cantonese</t>
  </si>
  <si>
    <t>Remember</t>
  </si>
  <si>
    <t>Repaired an old, non-working fridge</t>
  </si>
  <si>
    <t>Did not work</t>
  </si>
  <si>
    <t>A mobile home</t>
  </si>
  <si>
    <t>Bought it at garage sale, estate sale, or from a newspaper ad</t>
  </si>
  <si>
    <t>Utility sponsorship of the program</t>
  </si>
  <si>
    <t>Don't pay electric bill</t>
  </si>
  <si>
    <t>No one for price I wanted</t>
  </si>
  <si>
    <t>Purchased a higher quality or more expensive used fridge</t>
  </si>
  <si>
    <t>Mandarin</t>
  </si>
  <si>
    <t>Bought a similar used fridge somewhere else</t>
  </si>
  <si>
    <t>Bought it from a used appliance dealer</t>
  </si>
  <si>
    <t>Previous occupant of this home left it behind</t>
  </si>
  <si>
    <t>Vietnamese</t>
  </si>
  <si>
    <t>Less than 18 years old</t>
  </si>
  <si>
    <t>Put it out on the curb or had garbage truck hire it away</t>
  </si>
  <si>
    <t>(months)</t>
  </si>
  <si>
    <t>Most likely disposal alternative?</t>
  </si>
  <si>
    <t>q3_4</t>
  </si>
  <si>
    <t>q3_8</t>
  </si>
  <si>
    <t>q3_10a</t>
  </si>
  <si>
    <t>q3_10b</t>
  </si>
  <si>
    <t>q4_1l</t>
  </si>
  <si>
    <t>c6_4fa1</t>
  </si>
  <si>
    <t>c6_4fc1</t>
  </si>
  <si>
    <t>c6_4fa2</t>
  </si>
  <si>
    <t>c6_4fc2</t>
  </si>
  <si>
    <t>c6_4fa3</t>
  </si>
  <si>
    <t>c6_4fc3</t>
  </si>
  <si>
    <t>c6_4fa4</t>
  </si>
  <si>
    <t>c6_4fc4</t>
  </si>
  <si>
    <t>c6_5fx</t>
  </si>
  <si>
    <t>c6_5f2x1</t>
  </si>
  <si>
    <t>c6_5f2x2</t>
  </si>
  <si>
    <t>c6_5f3</t>
  </si>
  <si>
    <t>q6_7ci_1</t>
  </si>
  <si>
    <t>q6_7ci_2</t>
  </si>
  <si>
    <t>q6_7ci_3</t>
  </si>
  <si>
    <t>q6_7ci_4</t>
  </si>
  <si>
    <t>q6_7ci_5</t>
  </si>
  <si>
    <t>q6_7ci_6</t>
  </si>
  <si>
    <t>q6_7ci_7</t>
  </si>
  <si>
    <t>q6_7ci_8</t>
  </si>
  <si>
    <t>q6_7ci_9</t>
  </si>
  <si>
    <t>q6_7ci10</t>
  </si>
  <si>
    <t>q6_7ci11</t>
  </si>
  <si>
    <t>q6_7ci12</t>
  </si>
  <si>
    <t>q6_7ci13</t>
  </si>
  <si>
    <t>q6_7ci14</t>
  </si>
  <si>
    <t>q6_7ci15</t>
  </si>
  <si>
    <t>q6_7ci16</t>
  </si>
  <si>
    <t>q6_7ci17</t>
  </si>
  <si>
    <t>q6_7ci18</t>
  </si>
  <si>
    <t>q6_7ci19</t>
  </si>
  <si>
    <t>q6_7ci20</t>
  </si>
  <si>
    <t>q6_7ci21</t>
  </si>
  <si>
    <t>q6_7ci22</t>
  </si>
  <si>
    <t>q6_7ci23</t>
  </si>
  <si>
    <t>q6_7ci24</t>
  </si>
  <si>
    <t>q6_7ci25</t>
  </si>
  <si>
    <t>q6_7ci26</t>
  </si>
  <si>
    <t>q6_7ci27</t>
  </si>
  <si>
    <t>q6_7ci28</t>
  </si>
  <si>
    <t>q6_7ci29</t>
  </si>
  <si>
    <t>q6_7ci30</t>
  </si>
  <si>
    <t>utilcode</t>
  </si>
  <si>
    <t>db_year</t>
  </si>
  <si>
    <t>rebate</t>
  </si>
  <si>
    <t>aft_flag</t>
  </si>
  <si>
    <t>AP</t>
  </si>
  <si>
    <t>Enter response</t>
  </si>
  <si>
    <t>refrigerator</t>
  </si>
  <si>
    <t>Free pick up</t>
  </si>
  <si>
    <t>Enter year of change</t>
  </si>
  <si>
    <t>No more changes</t>
  </si>
  <si>
    <t>Enter more changes</t>
  </si>
  <si>
    <t>No Other Way</t>
  </si>
  <si>
    <t>Don't remember</t>
  </si>
  <si>
    <t>Interviewer Error</t>
  </si>
  <si>
    <t>Given to me by an organization</t>
  </si>
  <si>
    <t>Key Error</t>
  </si>
  <si>
    <t>Skip Error</t>
  </si>
  <si>
    <t>Japanese</t>
  </si>
  <si>
    <t>Russian</t>
  </si>
  <si>
    <t>Korean</t>
  </si>
  <si>
    <t>std err</t>
  </si>
  <si>
    <t>SEp = sqrt [ p(1 - p) / n ]</t>
  </si>
  <si>
    <r>
      <t>z*</t>
    </r>
    <r>
      <rPr>
        <sz val="10"/>
        <color rgb="FF333333"/>
        <rFont val="Arial"/>
        <family val="2"/>
      </rPr>
      <t>-Values for Selected (Percentage) Confidence Levels</t>
    </r>
  </si>
  <si>
    <t>Percentage Confidence</t>
  </si>
  <si>
    <r>
      <t>z</t>
    </r>
    <r>
      <rPr>
        <b/>
        <sz val="10"/>
        <color rgb="FF333333"/>
        <rFont val="Arial"/>
        <family val="2"/>
      </rPr>
      <t>*-Value</t>
    </r>
  </si>
  <si>
    <t>Must be &gt;=10 to get interval</t>
  </si>
  <si>
    <t>90% confidence interval     (+/- %)</t>
  </si>
  <si>
    <t>All Refrigerators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</si>
</sst>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color theme="1"/>
      <name val="Calibri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1"/>
      <color theme="0" tint="-0.1499984740745262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333333"/>
      <name val="Arial"/>
      <family val="2"/>
    </font>
    <font>
      <i/>
      <sz val="10"/>
      <color rgb="FF333333"/>
      <name val="Arial"/>
      <family val="2"/>
    </font>
    <font>
      <b/>
      <sz val="10"/>
      <color rgb="FF333333"/>
      <name val="Arial"/>
      <family val="2"/>
    </font>
    <font>
      <b/>
      <i/>
      <sz val="10"/>
      <color rgb="FF33333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ck">
        <color theme="4" tint="-0.2499465926084170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515">
    <xf numFmtId="0" fontId="0" fillId="0" borderId="0"/>
    <xf numFmtId="9" fontId="1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7" fillId="3" borderId="0" applyNumberFormat="0" applyBorder="0" applyAlignment="0" applyProtection="0"/>
    <xf numFmtId="0" fontId="8" fillId="6" borderId="4" applyNumberFormat="0" applyAlignment="0" applyProtection="0"/>
    <xf numFmtId="0" fontId="9" fillId="7" borderId="7" applyNumberFormat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4" applyNumberFormat="0" applyAlignment="0" applyProtection="0"/>
    <xf numFmtId="0" fontId="17" fillId="0" borderId="6" applyNumberFormat="0" applyFill="0" applyAlignment="0" applyProtection="0"/>
    <xf numFmtId="0" fontId="18" fillId="4" borderId="0" applyNumberFormat="0" applyBorder="0" applyAlignment="0" applyProtection="0"/>
    <xf numFmtId="0" fontId="10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8" borderId="8" applyNumberFormat="0" applyFont="0" applyAlignment="0" applyProtection="0"/>
    <xf numFmtId="0" fontId="20" fillId="6" borderId="5" applyNumberFormat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</cellStyleXfs>
  <cellXfs count="357">
    <xf numFmtId="0" fontId="0" fillId="0" borderId="0" xfId="0"/>
    <xf numFmtId="0" fontId="3" fillId="33" borderId="10" xfId="0" applyFont="1" applyFill="1" applyBorder="1"/>
    <xf numFmtId="0" fontId="4" fillId="33" borderId="11" xfId="0" applyFont="1" applyFill="1" applyBorder="1"/>
    <xf numFmtId="0" fontId="4" fillId="33" borderId="12" xfId="0" applyFont="1" applyFill="1" applyBorder="1"/>
    <xf numFmtId="0" fontId="4" fillId="0" borderId="0" xfId="0" applyFont="1"/>
    <xf numFmtId="0" fontId="3" fillId="34" borderId="10" xfId="0" applyFont="1" applyFill="1" applyBorder="1"/>
    <xf numFmtId="0" fontId="4" fillId="34" borderId="11" xfId="0" applyFont="1" applyFill="1" applyBorder="1"/>
    <xf numFmtId="0" fontId="4" fillId="34" borderId="12" xfId="0" applyFont="1" applyFill="1" applyBorder="1"/>
    <xf numFmtId="0" fontId="4" fillId="33" borderId="13" xfId="0" applyFont="1" applyFill="1" applyBorder="1"/>
    <xf numFmtId="0" fontId="4" fillId="33" borderId="14" xfId="0" applyFont="1" applyFill="1" applyBorder="1"/>
    <xf numFmtId="0" fontId="4" fillId="33" borderId="15" xfId="0" applyFont="1" applyFill="1" applyBorder="1"/>
    <xf numFmtId="0" fontId="4" fillId="34" borderId="13" xfId="0" applyFont="1" applyFill="1" applyBorder="1"/>
    <xf numFmtId="0" fontId="4" fillId="34" borderId="14" xfId="0" applyFont="1" applyFill="1" applyBorder="1"/>
    <xf numFmtId="0" fontId="4" fillId="34" borderId="15" xfId="0" applyFont="1" applyFill="1" applyBorder="1"/>
    <xf numFmtId="0" fontId="4" fillId="33" borderId="16" xfId="0" applyFont="1" applyFill="1" applyBorder="1"/>
    <xf numFmtId="0" fontId="4" fillId="33" borderId="17" xfId="0" applyFont="1" applyFill="1" applyBorder="1"/>
    <xf numFmtId="0" fontId="4" fillId="33" borderId="18" xfId="0" applyFont="1" applyFill="1" applyBorder="1"/>
    <xf numFmtId="0" fontId="4" fillId="34" borderId="16" xfId="0" applyFont="1" applyFill="1" applyBorder="1"/>
    <xf numFmtId="0" fontId="4" fillId="33" borderId="19" xfId="0" applyFont="1" applyFill="1" applyBorder="1"/>
    <xf numFmtId="0" fontId="3" fillId="35" borderId="20" xfId="0" applyFont="1" applyFill="1" applyBorder="1"/>
    <xf numFmtId="0" fontId="4" fillId="35" borderId="21" xfId="0" applyFont="1" applyFill="1" applyBorder="1"/>
    <xf numFmtId="0" fontId="4" fillId="35" borderId="12" xfId="0" applyFont="1" applyFill="1" applyBorder="1"/>
    <xf numFmtId="0" fontId="4" fillId="33" borderId="22" xfId="0" applyFont="1" applyFill="1" applyBorder="1"/>
    <xf numFmtId="0" fontId="4" fillId="35" borderId="13" xfId="0" applyFont="1" applyFill="1" applyBorder="1"/>
    <xf numFmtId="0" fontId="4" fillId="35" borderId="23" xfId="0" applyFont="1" applyFill="1" applyBorder="1"/>
    <xf numFmtId="0" fontId="4" fillId="35" borderId="15" xfId="0" applyFont="1" applyFill="1" applyBorder="1"/>
    <xf numFmtId="0" fontId="4" fillId="34" borderId="24" xfId="0" applyFont="1" applyFill="1" applyBorder="1"/>
    <xf numFmtId="0" fontId="4" fillId="34" borderId="17" xfId="0" applyFont="1" applyFill="1" applyBorder="1"/>
    <xf numFmtId="0" fontId="4" fillId="34" borderId="25" xfId="0" applyFont="1" applyFill="1" applyBorder="1"/>
    <xf numFmtId="0" fontId="4" fillId="34" borderId="22" xfId="0" applyFont="1" applyFill="1" applyBorder="1"/>
    <xf numFmtId="0" fontId="3" fillId="36" borderId="10" xfId="0" applyFont="1" applyFill="1" applyBorder="1"/>
    <xf numFmtId="0" fontId="4" fillId="36" borderId="11" xfId="0" applyFont="1" applyFill="1" applyBorder="1"/>
    <xf numFmtId="0" fontId="4" fillId="36" borderId="12" xfId="0" applyFont="1" applyFill="1" applyBorder="1"/>
    <xf numFmtId="0" fontId="4" fillId="36" borderId="13" xfId="0" applyFont="1" applyFill="1" applyBorder="1"/>
    <xf numFmtId="0" fontId="4" fillId="36" borderId="14" xfId="0" applyFont="1" applyFill="1" applyBorder="1"/>
    <xf numFmtId="0" fontId="4" fillId="36" borderId="15" xfId="0" applyFont="1" applyFill="1" applyBorder="1"/>
    <xf numFmtId="0" fontId="4" fillId="35" borderId="26" xfId="0" applyFont="1" applyFill="1" applyBorder="1"/>
    <xf numFmtId="0" fontId="4" fillId="35" borderId="18" xfId="0" applyFont="1" applyFill="1" applyBorder="1"/>
    <xf numFmtId="0" fontId="4" fillId="33" borderId="27" xfId="0" applyFont="1" applyFill="1" applyBorder="1"/>
    <xf numFmtId="0" fontId="4" fillId="35" borderId="27" xfId="0" applyFont="1" applyFill="1" applyBorder="1"/>
    <xf numFmtId="0" fontId="3" fillId="37" borderId="24" xfId="0" applyFont="1" applyFill="1" applyBorder="1"/>
    <xf numFmtId="0" fontId="4" fillId="37" borderId="21" xfId="0" applyFont="1" applyFill="1" applyBorder="1"/>
    <xf numFmtId="0" fontId="4" fillId="37" borderId="12" xfId="0" applyFont="1" applyFill="1" applyBorder="1"/>
    <xf numFmtId="0" fontId="4" fillId="34" borderId="27" xfId="0" applyFont="1" applyFill="1" applyBorder="1"/>
    <xf numFmtId="0" fontId="4" fillId="37" borderId="13" xfId="0" applyFont="1" applyFill="1" applyBorder="1"/>
    <xf numFmtId="0" fontId="4" fillId="37" borderId="23" xfId="0" applyFont="1" applyFill="1" applyBorder="1"/>
    <xf numFmtId="0" fontId="4" fillId="37" borderId="15" xfId="0" applyFont="1" applyFill="1" applyBorder="1"/>
    <xf numFmtId="0" fontId="4" fillId="36" borderId="24" xfId="0" applyFont="1" applyFill="1" applyBorder="1"/>
    <xf numFmtId="0" fontId="4" fillId="36" borderId="17" xfId="0" applyFont="1" applyFill="1" applyBorder="1"/>
    <xf numFmtId="0" fontId="4" fillId="36" borderId="25" xfId="0" applyFont="1" applyFill="1" applyBorder="1"/>
    <xf numFmtId="0" fontId="4" fillId="36" borderId="27" xfId="0" applyFont="1" applyFill="1" applyBorder="1"/>
    <xf numFmtId="0" fontId="3" fillId="38" borderId="10" xfId="0" applyFont="1" applyFill="1" applyBorder="1"/>
    <xf numFmtId="0" fontId="4" fillId="38" borderId="11" xfId="0" applyFont="1" applyFill="1" applyBorder="1"/>
    <xf numFmtId="0" fontId="4" fillId="38" borderId="12" xfId="0" applyFont="1" applyFill="1" applyBorder="1"/>
    <xf numFmtId="0" fontId="4" fillId="38" borderId="13" xfId="0" applyFont="1" applyFill="1" applyBorder="1"/>
    <xf numFmtId="0" fontId="4" fillId="38" borderId="14" xfId="0" applyFont="1" applyFill="1" applyBorder="1"/>
    <xf numFmtId="0" fontId="4" fillId="38" borderId="15" xfId="0" applyFont="1" applyFill="1" applyBorder="1"/>
    <xf numFmtId="0" fontId="4" fillId="37" borderId="28" xfId="0" applyFont="1" applyFill="1" applyBorder="1"/>
    <xf numFmtId="0" fontId="4" fillId="37" borderId="25" xfId="0" applyFont="1" applyFill="1" applyBorder="1"/>
    <xf numFmtId="0" fontId="4" fillId="37" borderId="14" xfId="0" applyFont="1" applyFill="1" applyBorder="1"/>
    <xf numFmtId="0" fontId="4" fillId="38" borderId="17" xfId="0" applyFont="1" applyFill="1" applyBorder="1"/>
    <xf numFmtId="0" fontId="4" fillId="38" borderId="25" xfId="0" applyFont="1" applyFill="1" applyBorder="1"/>
    <xf numFmtId="0" fontId="4" fillId="38" borderId="0" xfId="0" applyFont="1" applyFill="1"/>
    <xf numFmtId="0" fontId="4" fillId="37" borderId="17" xfId="0" applyFont="1" applyFill="1" applyBorder="1"/>
    <xf numFmtId="0" fontId="4" fillId="37" borderId="18" xfId="0" applyFont="1" applyFill="1" applyBorder="1"/>
    <xf numFmtId="0" fontId="4" fillId="33" borderId="24" xfId="0" applyFont="1" applyFill="1" applyBorder="1"/>
    <xf numFmtId="0" fontId="4" fillId="33" borderId="25" xfId="0" applyFont="1" applyFill="1" applyBorder="1"/>
    <xf numFmtId="0" fontId="4" fillId="38" borderId="27" xfId="0" applyFont="1" applyFill="1" applyBorder="1"/>
    <xf numFmtId="0" fontId="4" fillId="33" borderId="0" xfId="0" applyFont="1" applyFill="1" applyBorder="1"/>
    <xf numFmtId="0" fontId="3" fillId="35" borderId="10" xfId="0" applyFont="1" applyFill="1" applyBorder="1"/>
    <xf numFmtId="0" fontId="4" fillId="35" borderId="11" xfId="0" applyFont="1" applyFill="1" applyBorder="1"/>
    <xf numFmtId="0" fontId="4" fillId="35" borderId="14" xfId="0" applyFont="1" applyFill="1" applyBorder="1"/>
    <xf numFmtId="0" fontId="4" fillId="35" borderId="16" xfId="0" applyFont="1" applyFill="1" applyBorder="1"/>
    <xf numFmtId="0" fontId="4" fillId="33" borderId="0" xfId="0" applyFont="1" applyFill="1"/>
    <xf numFmtId="0" fontId="4" fillId="35" borderId="24" xfId="0" applyFont="1" applyFill="1" applyBorder="1"/>
    <xf numFmtId="0" fontId="4" fillId="35" borderId="17" xfId="0" applyFont="1" applyFill="1" applyBorder="1"/>
    <xf numFmtId="0" fontId="4" fillId="35" borderId="25" xfId="0" applyFont="1" applyFill="1" applyBorder="1"/>
    <xf numFmtId="0" fontId="4" fillId="38" borderId="29" xfId="0" applyFont="1" applyFill="1" applyBorder="1"/>
    <xf numFmtId="0" fontId="4" fillId="35" borderId="30" xfId="0" applyFont="1" applyFill="1" applyBorder="1"/>
    <xf numFmtId="0" fontId="3" fillId="37" borderId="20" xfId="0" applyFont="1" applyFill="1" applyBorder="1"/>
    <xf numFmtId="0" fontId="4" fillId="37" borderId="11" xfId="0" applyFont="1" applyFill="1" applyBorder="1"/>
    <xf numFmtId="0" fontId="4" fillId="38" borderId="31" xfId="0" applyFont="1" applyFill="1" applyBorder="1"/>
    <xf numFmtId="0" fontId="4" fillId="37" borderId="32" xfId="0" applyFont="1" applyFill="1" applyBorder="1"/>
    <xf numFmtId="3" fontId="4" fillId="0" borderId="0" xfId="0" applyNumberFormat="1" applyFont="1"/>
    <xf numFmtId="0" fontId="4" fillId="38" borderId="33" xfId="0" applyFont="1" applyFill="1" applyBorder="1"/>
    <xf numFmtId="0" fontId="3" fillId="38" borderId="34" xfId="0" applyFont="1" applyFill="1" applyBorder="1"/>
    <xf numFmtId="0" fontId="4" fillId="33" borderId="34" xfId="0" applyFont="1" applyFill="1" applyBorder="1"/>
    <xf numFmtId="0" fontId="4" fillId="35" borderId="34" xfId="0" applyFont="1" applyFill="1" applyBorder="1"/>
    <xf numFmtId="0" fontId="4" fillId="37" borderId="34" xfId="0" applyFont="1" applyFill="1" applyBorder="1"/>
    <xf numFmtId="0" fontId="4" fillId="34" borderId="34" xfId="0" applyFont="1" applyFill="1" applyBorder="1"/>
    <xf numFmtId="0" fontId="4" fillId="36" borderId="34" xfId="0" applyFont="1" applyFill="1" applyBorder="1"/>
    <xf numFmtId="0" fontId="4" fillId="38" borderId="34" xfId="0" applyFont="1" applyFill="1" applyBorder="1"/>
    <xf numFmtId="9" fontId="4" fillId="0" borderId="0" xfId="1" applyFont="1"/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0" fontId="4" fillId="0" borderId="0" xfId="1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/>
    </xf>
    <xf numFmtId="10" fontId="4" fillId="0" borderId="39" xfId="1" applyNumberFormat="1" applyFont="1" applyBorder="1" applyAlignment="1">
      <alignment vertical="center"/>
    </xf>
    <xf numFmtId="164" fontId="4" fillId="0" borderId="0" xfId="1" applyNumberFormat="1" applyFont="1"/>
    <xf numFmtId="0" fontId="4" fillId="0" borderId="42" xfId="0" applyFont="1" applyBorder="1" applyAlignment="1">
      <alignment vertical="center" wrapText="1"/>
    </xf>
    <xf numFmtId="0" fontId="4" fillId="0" borderId="43" xfId="0" applyFont="1" applyBorder="1" applyAlignment="1">
      <alignment vertical="center" wrapText="1"/>
    </xf>
    <xf numFmtId="0" fontId="4" fillId="0" borderId="39" xfId="0" applyFont="1" applyBorder="1" applyAlignment="1">
      <alignment vertical="center"/>
    </xf>
    <xf numFmtId="164" fontId="4" fillId="0" borderId="0" xfId="0" applyNumberFormat="1" applyFont="1"/>
    <xf numFmtId="0" fontId="4" fillId="0" borderId="44" xfId="0" applyFont="1" applyBorder="1" applyAlignment="1">
      <alignment vertical="center" wrapText="1"/>
    </xf>
    <xf numFmtId="3" fontId="4" fillId="0" borderId="44" xfId="0" applyNumberFormat="1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2" fillId="39" borderId="20" xfId="0" applyFont="1" applyFill="1" applyBorder="1"/>
    <xf numFmtId="0" fontId="0" fillId="39" borderId="21" xfId="0" applyFill="1" applyBorder="1"/>
    <xf numFmtId="0" fontId="0" fillId="39" borderId="12" xfId="0" applyFill="1" applyBorder="1"/>
    <xf numFmtId="0" fontId="0" fillId="39" borderId="13" xfId="0" applyFill="1" applyBorder="1"/>
    <xf numFmtId="0" fontId="0" fillId="39" borderId="14" xfId="0" applyFill="1" applyBorder="1"/>
    <xf numFmtId="0" fontId="0" fillId="39" borderId="23" xfId="0" applyFill="1" applyBorder="1"/>
    <xf numFmtId="0" fontId="0" fillId="39" borderId="15" xfId="0" applyFill="1" applyBorder="1"/>
    <xf numFmtId="0" fontId="0" fillId="39" borderId="16" xfId="0" applyFill="1" applyBorder="1"/>
    <xf numFmtId="0" fontId="0" fillId="39" borderId="17" xfId="0" applyFill="1" applyBorder="1"/>
    <xf numFmtId="0" fontId="0" fillId="39" borderId="26" xfId="0" applyFill="1" applyBorder="1"/>
    <xf numFmtId="0" fontId="0" fillId="39" borderId="18" xfId="0" applyFill="1" applyBorder="1"/>
    <xf numFmtId="0" fontId="0" fillId="39" borderId="45" xfId="0" applyFill="1" applyBorder="1"/>
    <xf numFmtId="0" fontId="0" fillId="39" borderId="10" xfId="0" applyFill="1" applyBorder="1"/>
    <xf numFmtId="0" fontId="0" fillId="39" borderId="47" xfId="0" applyFill="1" applyBorder="1"/>
    <xf numFmtId="0" fontId="0" fillId="39" borderId="29" xfId="0" applyFill="1" applyBorder="1"/>
    <xf numFmtId="0" fontId="0" fillId="39" borderId="48" xfId="0" applyFill="1" applyBorder="1"/>
    <xf numFmtId="0" fontId="0" fillId="39" borderId="31" xfId="0" applyFill="1" applyBorder="1"/>
    <xf numFmtId="0" fontId="0" fillId="39" borderId="49" xfId="0" applyFill="1" applyBorder="1"/>
    <xf numFmtId="0" fontId="0" fillId="39" borderId="33" xfId="0" applyFill="1" applyBorder="1"/>
    <xf numFmtId="0" fontId="0" fillId="40" borderId="27" xfId="0" applyFill="1" applyBorder="1"/>
    <xf numFmtId="0" fontId="0" fillId="40" borderId="34" xfId="0" applyFill="1" applyBorder="1"/>
    <xf numFmtId="0" fontId="0" fillId="39" borderId="27" xfId="0" applyFill="1" applyBorder="1"/>
    <xf numFmtId="0" fontId="0" fillId="39" borderId="34" xfId="0" applyFill="1" applyBorder="1"/>
    <xf numFmtId="0" fontId="0" fillId="39" borderId="50" xfId="0" applyFill="1" applyBorder="1"/>
    <xf numFmtId="0" fontId="0" fillId="35" borderId="29" xfId="0" applyFill="1" applyBorder="1"/>
    <xf numFmtId="0" fontId="0" fillId="35" borderId="13" xfId="0" applyFill="1" applyBorder="1"/>
    <xf numFmtId="0" fontId="0" fillId="35" borderId="31" xfId="0" applyFill="1" applyBorder="1"/>
    <xf numFmtId="0" fontId="0" fillId="35" borderId="16" xfId="0" applyFill="1" applyBorder="1"/>
    <xf numFmtId="0" fontId="0" fillId="35" borderId="27" xfId="0" applyFill="1" applyBorder="1"/>
    <xf numFmtId="0" fontId="0" fillId="35" borderId="34" xfId="0" applyFill="1" applyBorder="1"/>
    <xf numFmtId="0" fontId="0" fillId="35" borderId="50" xfId="0" applyFill="1" applyBorder="1"/>
    <xf numFmtId="0" fontId="0" fillId="37" borderId="29" xfId="0" applyFill="1" applyBorder="1"/>
    <xf numFmtId="0" fontId="0" fillId="37" borderId="13" xfId="0" applyFill="1" applyBorder="1"/>
    <xf numFmtId="0" fontId="0" fillId="37" borderId="31" xfId="0" applyFill="1" applyBorder="1"/>
    <xf numFmtId="0" fontId="0" fillId="37" borderId="33" xfId="0" applyFill="1" applyBorder="1"/>
    <xf numFmtId="0" fontId="0" fillId="37" borderId="16" xfId="0" applyFill="1" applyBorder="1"/>
    <xf numFmtId="0" fontId="0" fillId="37" borderId="45" xfId="0" applyFill="1" applyBorder="1"/>
    <xf numFmtId="0" fontId="0" fillId="35" borderId="48" xfId="0" applyFill="1" applyBorder="1"/>
    <xf numFmtId="0" fontId="0" fillId="35" borderId="49" xfId="0" applyFill="1" applyBorder="1"/>
    <xf numFmtId="0" fontId="0" fillId="35" borderId="33" xfId="0" applyFill="1" applyBorder="1"/>
    <xf numFmtId="0" fontId="0" fillId="39" borderId="11" xfId="0" applyFill="1" applyBorder="1"/>
    <xf numFmtId="0" fontId="0" fillId="37" borderId="30" xfId="0" applyFill="1" applyBorder="1"/>
    <xf numFmtId="0" fontId="0" fillId="37" borderId="34" xfId="0" applyFill="1" applyBorder="1"/>
    <xf numFmtId="0" fontId="0" fillId="34" borderId="29" xfId="0" applyFill="1" applyBorder="1"/>
    <xf numFmtId="0" fontId="0" fillId="34" borderId="13" xfId="0" applyFill="1" applyBorder="1"/>
    <xf numFmtId="0" fontId="0" fillId="34" borderId="31" xfId="0" applyFill="1" applyBorder="1"/>
    <xf numFmtId="0" fontId="0" fillId="34" borderId="33" xfId="0" applyFill="1" applyBorder="1"/>
    <xf numFmtId="0" fontId="0" fillId="34" borderId="16" xfId="0" applyFill="1" applyBorder="1"/>
    <xf numFmtId="0" fontId="0" fillId="34" borderId="30" xfId="0" applyFill="1" applyBorder="1"/>
    <xf numFmtId="0" fontId="0" fillId="34" borderId="27" xfId="0" applyFill="1" applyBorder="1"/>
    <xf numFmtId="0" fontId="0" fillId="34" borderId="34" xfId="0" applyFill="1" applyBorder="1"/>
    <xf numFmtId="0" fontId="0" fillId="34" borderId="50" xfId="0" applyFill="1" applyBorder="1"/>
    <xf numFmtId="0" fontId="0" fillId="36" borderId="29" xfId="0" applyFill="1" applyBorder="1"/>
    <xf numFmtId="0" fontId="0" fillId="36" borderId="13" xfId="0" applyFill="1" applyBorder="1"/>
    <xf numFmtId="0" fontId="0" fillId="36" borderId="31" xfId="0" applyFill="1" applyBorder="1"/>
    <xf numFmtId="0" fontId="0" fillId="36" borderId="33" xfId="0" applyFill="1" applyBorder="1"/>
    <xf numFmtId="0" fontId="0" fillId="36" borderId="16" xfId="0" applyFill="1" applyBorder="1"/>
    <xf numFmtId="0" fontId="0" fillId="36" borderId="30" xfId="0" applyFill="1" applyBorder="1"/>
    <xf numFmtId="0" fontId="0" fillId="36" borderId="34" xfId="0" applyFill="1" applyBorder="1"/>
    <xf numFmtId="0" fontId="0" fillId="38" borderId="45" xfId="0" applyFill="1" applyBorder="1"/>
    <xf numFmtId="0" fontId="0" fillId="40" borderId="29" xfId="0" applyFill="1" applyBorder="1"/>
    <xf numFmtId="0" fontId="0" fillId="40" borderId="13" xfId="0" applyFill="1" applyBorder="1"/>
    <xf numFmtId="0" fontId="0" fillId="40" borderId="31" xfId="0" applyFill="1" applyBorder="1"/>
    <xf numFmtId="0" fontId="0" fillId="36" borderId="11" xfId="0" applyFill="1" applyBorder="1"/>
    <xf numFmtId="0" fontId="0" fillId="36" borderId="14" xfId="0" applyFill="1" applyBorder="1"/>
    <xf numFmtId="0" fontId="0" fillId="36" borderId="17" xfId="0" applyFill="1" applyBorder="1"/>
    <xf numFmtId="0" fontId="0" fillId="38" borderId="20" xfId="0" applyFill="1" applyBorder="1"/>
    <xf numFmtId="0" fontId="0" fillId="38" borderId="51" xfId="0" applyFill="1" applyBorder="1"/>
    <xf numFmtId="0" fontId="0" fillId="40" borderId="16" xfId="0" applyFill="1" applyBorder="1"/>
    <xf numFmtId="0" fontId="0" fillId="40" borderId="30" xfId="0" applyFill="1" applyBorder="1"/>
    <xf numFmtId="0" fontId="0" fillId="40" borderId="50" xfId="0" applyFill="1" applyBorder="1"/>
    <xf numFmtId="0" fontId="0" fillId="33" borderId="29" xfId="0" applyFill="1" applyBorder="1"/>
    <xf numFmtId="0" fontId="0" fillId="33" borderId="13" xfId="0" applyFill="1" applyBorder="1"/>
    <xf numFmtId="0" fontId="0" fillId="33" borderId="31" xfId="0" applyFill="1" applyBorder="1"/>
    <xf numFmtId="0" fontId="0" fillId="33" borderId="16" xfId="0" applyFill="1" applyBorder="1"/>
    <xf numFmtId="0" fontId="0" fillId="33" borderId="30" xfId="0" applyFill="1" applyBorder="1"/>
    <xf numFmtId="0" fontId="0" fillId="33" borderId="27" xfId="0" applyFill="1" applyBorder="1"/>
    <xf numFmtId="0" fontId="0" fillId="33" borderId="34" xfId="0" applyFill="1" applyBorder="1"/>
    <xf numFmtId="0" fontId="0" fillId="33" borderId="50" xfId="0" applyFill="1" applyBorder="1"/>
    <xf numFmtId="0" fontId="0" fillId="35" borderId="45" xfId="0" applyFill="1" applyBorder="1"/>
    <xf numFmtId="0" fontId="0" fillId="35" borderId="11" xfId="0" applyFill="1" applyBorder="1"/>
    <xf numFmtId="0" fontId="0" fillId="35" borderId="14" xfId="0" applyFill="1" applyBorder="1"/>
    <xf numFmtId="0" fontId="0" fillId="35" borderId="17" xfId="0" applyFill="1" applyBorder="1"/>
    <xf numFmtId="0" fontId="0" fillId="37" borderId="27" xfId="0" applyFill="1" applyBorder="1"/>
    <xf numFmtId="0" fontId="0" fillId="37" borderId="50" xfId="0" applyFill="1" applyBorder="1"/>
    <xf numFmtId="0" fontId="0" fillId="34" borderId="45" xfId="0" applyFill="1" applyBorder="1"/>
    <xf numFmtId="0" fontId="0" fillId="36" borderId="45" xfId="0" applyFill="1" applyBorder="1"/>
    <xf numFmtId="0" fontId="0" fillId="38" borderId="29" xfId="0" applyFill="1" applyBorder="1"/>
    <xf numFmtId="0" fontId="0" fillId="38" borderId="13" xfId="0" applyFill="1" applyBorder="1"/>
    <xf numFmtId="0" fontId="0" fillId="38" borderId="31" xfId="0" applyFill="1" applyBorder="1"/>
    <xf numFmtId="0" fontId="0" fillId="38" borderId="16" xfId="0" applyFill="1" applyBorder="1"/>
    <xf numFmtId="0" fontId="0" fillId="38" borderId="30" xfId="0" applyFill="1" applyBorder="1"/>
    <xf numFmtId="0" fontId="0" fillId="38" borderId="27" xfId="0" applyFill="1" applyBorder="1"/>
    <xf numFmtId="0" fontId="0" fillId="38" borderId="34" xfId="0" applyFill="1" applyBorder="1"/>
    <xf numFmtId="0" fontId="0" fillId="38" borderId="50" xfId="0" applyFill="1" applyBorder="1"/>
    <xf numFmtId="0" fontId="0" fillId="40" borderId="45" xfId="0" applyFill="1" applyBorder="1"/>
    <xf numFmtId="0" fontId="0" fillId="40" borderId="11" xfId="0" applyFill="1" applyBorder="1"/>
    <xf numFmtId="0" fontId="0" fillId="40" borderId="14" xfId="0" applyFill="1" applyBorder="1"/>
    <xf numFmtId="0" fontId="0" fillId="40" borderId="17" xfId="0" applyFill="1" applyBorder="1"/>
    <xf numFmtId="0" fontId="0" fillId="39" borderId="30" xfId="0" applyFill="1" applyBorder="1"/>
    <xf numFmtId="0" fontId="0" fillId="38" borderId="52" xfId="0" applyFill="1" applyBorder="1"/>
    <xf numFmtId="0" fontId="0" fillId="38" borderId="53" xfId="0" applyFill="1" applyBorder="1"/>
    <xf numFmtId="0" fontId="0" fillId="35" borderId="30" xfId="0" applyFill="1" applyBorder="1"/>
    <xf numFmtId="0" fontId="0" fillId="36" borderId="27" xfId="0" applyFill="1" applyBorder="1"/>
    <xf numFmtId="0" fontId="0" fillId="36" borderId="50" xfId="0" applyFill="1" applyBorder="1"/>
    <xf numFmtId="0" fontId="0" fillId="38" borderId="11" xfId="0" applyFill="1" applyBorder="1"/>
    <xf numFmtId="0" fontId="0" fillId="38" borderId="14" xfId="0" applyFill="1" applyBorder="1"/>
    <xf numFmtId="0" fontId="0" fillId="38" borderId="17" xfId="0" applyFill="1" applyBorder="1"/>
    <xf numFmtId="0" fontId="2" fillId="36" borderId="10" xfId="0" applyFont="1" applyFill="1" applyBorder="1"/>
    <xf numFmtId="0" fontId="2" fillId="34" borderId="10" xfId="0" applyFont="1" applyFill="1" applyBorder="1"/>
    <xf numFmtId="0" fontId="2" fillId="37" borderId="10" xfId="0" applyFont="1" applyFill="1" applyBorder="1"/>
    <xf numFmtId="0" fontId="2" fillId="35" borderId="10" xfId="0" applyFont="1" applyFill="1" applyBorder="1"/>
    <xf numFmtId="0" fontId="2" fillId="39" borderId="10" xfId="0" applyFont="1" applyFill="1" applyBorder="1"/>
    <xf numFmtId="0" fontId="2" fillId="40" borderId="10" xfId="0" applyFont="1" applyFill="1" applyBorder="1"/>
    <xf numFmtId="0" fontId="2" fillId="38" borderId="10" xfId="0" applyFont="1" applyFill="1" applyBorder="1"/>
    <xf numFmtId="0" fontId="2" fillId="38" borderId="46" xfId="0" applyFont="1" applyFill="1" applyBorder="1"/>
    <xf numFmtId="0" fontId="2" fillId="33" borderId="10" xfId="0" applyFont="1" applyFill="1" applyBorder="1"/>
    <xf numFmtId="0" fontId="2" fillId="35" borderId="47" xfId="0" applyFont="1" applyFill="1" applyBorder="1"/>
    <xf numFmtId="0" fontId="0" fillId="37" borderId="47" xfId="0" applyFill="1" applyBorder="1"/>
    <xf numFmtId="0" fontId="0" fillId="37" borderId="48" xfId="0" applyFill="1" applyBorder="1"/>
    <xf numFmtId="0" fontId="0" fillId="37" borderId="49" xfId="0" applyFill="1" applyBorder="1"/>
    <xf numFmtId="0" fontId="4" fillId="0" borderId="55" xfId="0" applyFont="1" applyBorder="1" applyAlignment="1">
      <alignment vertical="center" wrapText="1"/>
    </xf>
    <xf numFmtId="0" fontId="4" fillId="0" borderId="39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10" fontId="4" fillId="0" borderId="36" xfId="1" applyNumberFormat="1" applyFont="1" applyBorder="1" applyAlignment="1">
      <alignment vertical="center" wrapText="1"/>
    </xf>
    <xf numFmtId="3" fontId="4" fillId="0" borderId="36" xfId="0" applyNumberFormat="1" applyFont="1" applyBorder="1" applyAlignment="1">
      <alignment vertical="center"/>
    </xf>
    <xf numFmtId="10" fontId="4" fillId="0" borderId="37" xfId="1" applyNumberFormat="1" applyFont="1" applyBorder="1" applyAlignment="1">
      <alignment vertical="center"/>
    </xf>
    <xf numFmtId="0" fontId="4" fillId="0" borderId="54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40" xfId="0" applyFont="1" applyBorder="1"/>
    <xf numFmtId="0" fontId="4" fillId="0" borderId="38" xfId="0" applyFont="1" applyBorder="1" applyAlignment="1">
      <alignment vertical="center" wrapText="1"/>
    </xf>
    <xf numFmtId="10" fontId="4" fillId="0" borderId="44" xfId="1" applyNumberFormat="1" applyFont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3" fontId="4" fillId="0" borderId="36" xfId="0" applyNumberFormat="1" applyFont="1" applyFill="1" applyBorder="1" applyAlignment="1">
      <alignment vertical="center"/>
    </xf>
    <xf numFmtId="0" fontId="4" fillId="0" borderId="38" xfId="0" applyFont="1" applyFill="1" applyBorder="1" applyAlignment="1">
      <alignment vertical="center" wrapText="1"/>
    </xf>
    <xf numFmtId="10" fontId="4" fillId="0" borderId="0" xfId="1" applyNumberFormat="1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/>
    </xf>
    <xf numFmtId="0" fontId="4" fillId="0" borderId="39" xfId="0" applyFont="1" applyFill="1" applyBorder="1" applyAlignment="1">
      <alignment vertical="center"/>
    </xf>
    <xf numFmtId="0" fontId="4" fillId="0" borderId="56" xfId="0" applyFont="1" applyFill="1" applyBorder="1" applyAlignment="1">
      <alignment vertical="center" wrapText="1"/>
    </xf>
    <xf numFmtId="10" fontId="4" fillId="0" borderId="44" xfId="1" applyNumberFormat="1" applyFont="1" applyFill="1" applyBorder="1" applyAlignment="1">
      <alignment vertical="center" wrapText="1"/>
    </xf>
    <xf numFmtId="3" fontId="4" fillId="0" borderId="44" xfId="0" applyNumberFormat="1" applyFont="1" applyFill="1" applyBorder="1" applyAlignment="1">
      <alignment vertical="center"/>
    </xf>
    <xf numFmtId="0" fontId="4" fillId="0" borderId="4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23" fillId="0" borderId="0" xfId="0" applyFont="1" applyAlignment="1">
      <alignment horizontal="center"/>
    </xf>
    <xf numFmtId="0" fontId="23" fillId="0" borderId="0" xfId="0" applyFont="1"/>
    <xf numFmtId="165" fontId="0" fillId="0" borderId="0" xfId="1" applyNumberFormat="1" applyFont="1" applyAlignment="1">
      <alignment horizontal="right"/>
    </xf>
    <xf numFmtId="0" fontId="2" fillId="0" borderId="57" xfId="0" applyFont="1" applyBorder="1"/>
    <xf numFmtId="0" fontId="0" fillId="0" borderId="57" xfId="0" applyBorder="1"/>
    <xf numFmtId="0" fontId="0" fillId="0" borderId="58" xfId="0" applyBorder="1" applyAlignment="1">
      <alignment horizontal="right"/>
    </xf>
    <xf numFmtId="165" fontId="0" fillId="0" borderId="58" xfId="1" applyNumberFormat="1" applyFont="1" applyBorder="1" applyAlignment="1">
      <alignment horizontal="right"/>
    </xf>
    <xf numFmtId="0" fontId="24" fillId="0" borderId="0" xfId="0" applyFont="1"/>
    <xf numFmtId="0" fontId="0" fillId="0" borderId="0" xfId="0" applyAlignment="1"/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10" fontId="4" fillId="0" borderId="0" xfId="1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3" fontId="4" fillId="0" borderId="44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0" xfId="0" applyFont="1" applyAlignment="1"/>
    <xf numFmtId="10" fontId="4" fillId="0" borderId="37" xfId="1" applyNumberFormat="1" applyFont="1" applyBorder="1" applyAlignment="1">
      <alignment vertical="center" wrapText="1"/>
    </xf>
    <xf numFmtId="10" fontId="4" fillId="0" borderId="39" xfId="1" applyNumberFormat="1" applyFont="1" applyBorder="1" applyAlignment="1">
      <alignment vertical="center" wrapText="1"/>
    </xf>
    <xf numFmtId="0" fontId="4" fillId="0" borderId="56" xfId="0" applyFont="1" applyBorder="1" applyAlignment="1">
      <alignment vertical="center" wrapText="1"/>
    </xf>
    <xf numFmtId="165" fontId="0" fillId="41" borderId="48" xfId="1" applyNumberFormat="1" applyFont="1" applyFill="1" applyBorder="1" applyAlignment="1">
      <alignment horizontal="right"/>
    </xf>
    <xf numFmtId="165" fontId="0" fillId="41" borderId="49" xfId="1" applyNumberFormat="1" applyFont="1" applyFill="1" applyBorder="1" applyAlignment="1">
      <alignment horizontal="right"/>
    </xf>
    <xf numFmtId="165" fontId="0" fillId="0" borderId="0" xfId="1" applyNumberFormat="1" applyFont="1"/>
    <xf numFmtId="165" fontId="0" fillId="0" borderId="0" xfId="0" applyNumberFormat="1"/>
    <xf numFmtId="10" fontId="4" fillId="0" borderId="0" xfId="1" applyNumberFormat="1" applyFont="1"/>
    <xf numFmtId="10" fontId="4" fillId="0" borderId="0" xfId="0" applyNumberFormat="1" applyFont="1"/>
    <xf numFmtId="165" fontId="0" fillId="0" borderId="59" xfId="1" applyNumberFormat="1" applyFont="1" applyBorder="1" applyAlignment="1">
      <alignment horizontal="right"/>
    </xf>
    <xf numFmtId="0" fontId="2" fillId="42" borderId="10" xfId="0" applyFont="1" applyFill="1" applyBorder="1"/>
    <xf numFmtId="0" fontId="0" fillId="42" borderId="47" xfId="0" applyFill="1" applyBorder="1"/>
    <xf numFmtId="0" fontId="0" fillId="42" borderId="11" xfId="0" applyFill="1" applyBorder="1"/>
    <xf numFmtId="0" fontId="0" fillId="42" borderId="12" xfId="0" applyFill="1" applyBorder="1"/>
    <xf numFmtId="0" fontId="0" fillId="42" borderId="13" xfId="0" applyFill="1" applyBorder="1"/>
    <xf numFmtId="0" fontId="0" fillId="42" borderId="48" xfId="0" applyFill="1" applyBorder="1"/>
    <xf numFmtId="0" fontId="0" fillId="42" borderId="14" xfId="0" applyFill="1" applyBorder="1"/>
    <xf numFmtId="0" fontId="0" fillId="42" borderId="60" xfId="0" applyFill="1" applyBorder="1" applyProtection="1"/>
    <xf numFmtId="0" fontId="0" fillId="42" borderId="49" xfId="0" applyFill="1" applyBorder="1"/>
    <xf numFmtId="0" fontId="0" fillId="42" borderId="17" xfId="0" applyFill="1" applyBorder="1"/>
    <xf numFmtId="0" fontId="2" fillId="39" borderId="0" xfId="0" applyFont="1" applyFill="1"/>
    <xf numFmtId="0" fontId="2" fillId="35" borderId="0" xfId="0" applyFont="1" applyFill="1"/>
    <xf numFmtId="0" fontId="0" fillId="42" borderId="31" xfId="0" applyFill="1" applyBorder="1"/>
    <xf numFmtId="0" fontId="2" fillId="34" borderId="61" xfId="0" applyFont="1" applyFill="1" applyBorder="1"/>
    <xf numFmtId="0" fontId="0" fillId="39" borderId="0" xfId="0" applyFill="1"/>
    <xf numFmtId="0" fontId="0" fillId="35" borderId="0" xfId="0" applyFill="1"/>
    <xf numFmtId="0" fontId="0" fillId="42" borderId="0" xfId="0" applyFill="1"/>
    <xf numFmtId="0" fontId="0" fillId="34" borderId="0" xfId="0" applyFill="1"/>
    <xf numFmtId="0" fontId="0" fillId="36" borderId="0" xfId="0" applyFill="1"/>
    <xf numFmtId="11" fontId="0" fillId="0" borderId="0" xfId="0" applyNumberFormat="1"/>
    <xf numFmtId="0" fontId="4" fillId="0" borderId="40" xfId="0" applyFont="1" applyFill="1" applyBorder="1" applyAlignment="1">
      <alignment vertical="center" wrapText="1"/>
    </xf>
    <xf numFmtId="0" fontId="0" fillId="0" borderId="36" xfId="0" applyBorder="1"/>
    <xf numFmtId="0" fontId="0" fillId="0" borderId="37" xfId="0" applyBorder="1"/>
    <xf numFmtId="0" fontId="0" fillId="0" borderId="0" xfId="0" applyBorder="1"/>
    <xf numFmtId="0" fontId="0" fillId="0" borderId="39" xfId="0" applyBorder="1"/>
    <xf numFmtId="0" fontId="0" fillId="0" borderId="44" xfId="0" applyBorder="1"/>
    <xf numFmtId="0" fontId="0" fillId="0" borderId="43" xfId="0" applyBorder="1"/>
    <xf numFmtId="0" fontId="0" fillId="40" borderId="0" xfId="0" applyFill="1"/>
    <xf numFmtId="0" fontId="2" fillId="36" borderId="0" xfId="0" applyFont="1" applyFill="1"/>
    <xf numFmtId="0" fontId="2" fillId="42" borderId="0" xfId="0" applyFont="1" applyFill="1"/>
    <xf numFmtId="0" fontId="0" fillId="39" borderId="0" xfId="0" applyFont="1" applyFill="1"/>
    <xf numFmtId="0" fontId="0" fillId="0" borderId="35" xfId="0" applyBorder="1"/>
    <xf numFmtId="165" fontId="0" fillId="0" borderId="36" xfId="1" applyNumberFormat="1" applyFont="1" applyBorder="1"/>
    <xf numFmtId="0" fontId="0" fillId="0" borderId="38" xfId="0" applyBorder="1"/>
    <xf numFmtId="165" fontId="0" fillId="0" borderId="0" xfId="1" applyNumberFormat="1" applyFont="1" applyBorder="1"/>
    <xf numFmtId="0" fontId="0" fillId="0" borderId="56" xfId="0" applyBorder="1"/>
    <xf numFmtId="165" fontId="0" fillId="0" borderId="44" xfId="1" applyNumberFormat="1" applyFont="1" applyBorder="1"/>
    <xf numFmtId="0" fontId="2" fillId="40" borderId="0" xfId="0" applyFont="1" applyFill="1"/>
    <xf numFmtId="0" fontId="2" fillId="43" borderId="0" xfId="0" applyFont="1" applyFill="1"/>
    <xf numFmtId="0" fontId="0" fillId="43" borderId="0" xfId="0" applyFill="1"/>
    <xf numFmtId="14" fontId="0" fillId="0" borderId="0" xfId="0" applyNumberFormat="1"/>
    <xf numFmtId="16" fontId="0" fillId="0" borderId="0" xfId="0" applyNumberFormat="1"/>
    <xf numFmtId="17" fontId="0" fillId="0" borderId="0" xfId="0" applyNumberFormat="1"/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25" fillId="44" borderId="62" xfId="0" applyFont="1" applyFill="1" applyBorder="1" applyAlignment="1">
      <alignment horizontal="center" vertical="top" wrapText="1"/>
    </xf>
    <xf numFmtId="0" fontId="4" fillId="0" borderId="64" xfId="0" applyFont="1" applyBorder="1" applyAlignment="1"/>
    <xf numFmtId="165" fontId="4" fillId="0" borderId="0" xfId="0" applyNumberFormat="1" applyFont="1" applyAlignment="1">
      <alignment horizontal="center"/>
    </xf>
    <xf numFmtId="0" fontId="4" fillId="0" borderId="0" xfId="0" quotePrefix="1" applyFont="1" applyAlignment="1">
      <alignment wrapText="1"/>
    </xf>
    <xf numFmtId="0" fontId="27" fillId="44" borderId="62" xfId="0" applyFont="1" applyFill="1" applyBorder="1" applyAlignment="1">
      <alignment horizontal="center" vertical="center" wrapText="1"/>
    </xf>
    <xf numFmtId="0" fontId="28" fillId="44" borderId="6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165" fontId="4" fillId="0" borderId="65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1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6" fillId="44" borderId="0" xfId="0" applyFont="1" applyFill="1" applyBorder="1" applyAlignment="1">
      <alignment horizontal="center" vertical="top" wrapText="1"/>
    </xf>
    <xf numFmtId="0" fontId="26" fillId="44" borderId="63" xfId="0" applyFont="1" applyFill="1" applyBorder="1" applyAlignment="1">
      <alignment horizontal="center" vertical="top" wrapText="1"/>
    </xf>
    <xf numFmtId="165" fontId="4" fillId="0" borderId="64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</cellXfs>
  <cellStyles count="515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 2" xfId="29"/>
    <cellStyle name="Comma 3" xfId="30"/>
    <cellStyle name="Currency 2" xfId="31"/>
    <cellStyle name="Explanatory Text 2" xfId="32"/>
    <cellStyle name="Good 2" xfId="33"/>
    <cellStyle name="Heading 1 2" xfId="34"/>
    <cellStyle name="Heading 2 2" xfId="35"/>
    <cellStyle name="Heading 3 2" xfId="36"/>
    <cellStyle name="Heading 4 2" xfId="37"/>
    <cellStyle name="Input 2" xfId="38"/>
    <cellStyle name="Linked Cell 2" xfId="39"/>
    <cellStyle name="Neutral 2" xfId="40"/>
    <cellStyle name="Normal" xfId="0" builtinId="0"/>
    <cellStyle name="Normal 10" xfId="41"/>
    <cellStyle name="Normal 11" xfId="42"/>
    <cellStyle name="Normal 2" xfId="43"/>
    <cellStyle name="Normal 2 10" xfId="44"/>
    <cellStyle name="Normal 2 10 2" xfId="45"/>
    <cellStyle name="Normal 2 10 2 2" xfId="46"/>
    <cellStyle name="Normal 2 10 3" xfId="47"/>
    <cellStyle name="Normal 2 10 3 2" xfId="48"/>
    <cellStyle name="Normal 2 10 4" xfId="49"/>
    <cellStyle name="Normal 2 10 4 2" xfId="50"/>
    <cellStyle name="Normal 2 10 5" xfId="51"/>
    <cellStyle name="Normal 2 10 5 2" xfId="52"/>
    <cellStyle name="Normal 2 10 6" xfId="53"/>
    <cellStyle name="Normal 2 10 6 2" xfId="54"/>
    <cellStyle name="Normal 2 10 7" xfId="55"/>
    <cellStyle name="Normal 2 11" xfId="56"/>
    <cellStyle name="Normal 2 11 2" xfId="57"/>
    <cellStyle name="Normal 2 11 2 2" xfId="58"/>
    <cellStyle name="Normal 2 11 3" xfId="59"/>
    <cellStyle name="Normal 2 11 3 2" xfId="60"/>
    <cellStyle name="Normal 2 11 4" xfId="61"/>
    <cellStyle name="Normal 2 11 4 2" xfId="62"/>
    <cellStyle name="Normal 2 11 5" xfId="63"/>
    <cellStyle name="Normal 2 11 5 2" xfId="64"/>
    <cellStyle name="Normal 2 11 6" xfId="65"/>
    <cellStyle name="Normal 2 11 6 2" xfId="66"/>
    <cellStyle name="Normal 2 11 7" xfId="67"/>
    <cellStyle name="Normal 2 12" xfId="68"/>
    <cellStyle name="Normal 2 12 2" xfId="69"/>
    <cellStyle name="Normal 2 12 2 2" xfId="70"/>
    <cellStyle name="Normal 2 12 3" xfId="71"/>
    <cellStyle name="Normal 2 12 3 2" xfId="72"/>
    <cellStyle name="Normal 2 12 4" xfId="73"/>
    <cellStyle name="Normal 2 12 4 2" xfId="74"/>
    <cellStyle name="Normal 2 12 5" xfId="75"/>
    <cellStyle name="Normal 2 12 5 2" xfId="76"/>
    <cellStyle name="Normal 2 12 6" xfId="77"/>
    <cellStyle name="Normal 2 12 6 2" xfId="78"/>
    <cellStyle name="Normal 2 12 7" xfId="79"/>
    <cellStyle name="Normal 2 13" xfId="80"/>
    <cellStyle name="Normal 2 13 2" xfId="81"/>
    <cellStyle name="Normal 2 13 2 2" xfId="82"/>
    <cellStyle name="Normal 2 13 3" xfId="83"/>
    <cellStyle name="Normal 2 13 3 2" xfId="84"/>
    <cellStyle name="Normal 2 13 4" xfId="85"/>
    <cellStyle name="Normal 2 13 4 2" xfId="86"/>
    <cellStyle name="Normal 2 13 5" xfId="87"/>
    <cellStyle name="Normal 2 13 5 2" xfId="88"/>
    <cellStyle name="Normal 2 13 6" xfId="89"/>
    <cellStyle name="Normal 2 13 6 2" xfId="90"/>
    <cellStyle name="Normal 2 13 7" xfId="91"/>
    <cellStyle name="Normal 2 14" xfId="92"/>
    <cellStyle name="Normal 2 14 2" xfId="93"/>
    <cellStyle name="Normal 2 14 2 2" xfId="94"/>
    <cellStyle name="Normal 2 14 3" xfId="95"/>
    <cellStyle name="Normal 2 14 3 2" xfId="96"/>
    <cellStyle name="Normal 2 14 4" xfId="97"/>
    <cellStyle name="Normal 2 14 4 2" xfId="98"/>
    <cellStyle name="Normal 2 14 5" xfId="99"/>
    <cellStyle name="Normal 2 14 5 2" xfId="100"/>
    <cellStyle name="Normal 2 14 6" xfId="101"/>
    <cellStyle name="Normal 2 14 6 2" xfId="102"/>
    <cellStyle name="Normal 2 14 7" xfId="103"/>
    <cellStyle name="Normal 2 15" xfId="104"/>
    <cellStyle name="Normal 2 15 2" xfId="105"/>
    <cellStyle name="Normal 2 15 2 2" xfId="106"/>
    <cellStyle name="Normal 2 15 3" xfId="107"/>
    <cellStyle name="Normal 2 15 3 2" xfId="108"/>
    <cellStyle name="Normal 2 15 4" xfId="109"/>
    <cellStyle name="Normal 2 15 4 2" xfId="110"/>
    <cellStyle name="Normal 2 15 5" xfId="111"/>
    <cellStyle name="Normal 2 15 5 2" xfId="112"/>
    <cellStyle name="Normal 2 15 6" xfId="113"/>
    <cellStyle name="Normal 2 15 6 2" xfId="114"/>
    <cellStyle name="Normal 2 15 7" xfId="115"/>
    <cellStyle name="Normal 2 16" xfId="116"/>
    <cellStyle name="Normal 2 16 2" xfId="117"/>
    <cellStyle name="Normal 2 16 2 2" xfId="118"/>
    <cellStyle name="Normal 2 16 3" xfId="119"/>
    <cellStyle name="Normal 2 16 3 2" xfId="120"/>
    <cellStyle name="Normal 2 16 4" xfId="121"/>
    <cellStyle name="Normal 2 16 4 2" xfId="122"/>
    <cellStyle name="Normal 2 16 5" xfId="123"/>
    <cellStyle name="Normal 2 16 5 2" xfId="124"/>
    <cellStyle name="Normal 2 16 6" xfId="125"/>
    <cellStyle name="Normal 2 16 6 2" xfId="126"/>
    <cellStyle name="Normal 2 16 7" xfId="127"/>
    <cellStyle name="Normal 2 17" xfId="128"/>
    <cellStyle name="Normal 2 17 2" xfId="129"/>
    <cellStyle name="Normal 2 17 2 2" xfId="130"/>
    <cellStyle name="Normal 2 17 3" xfId="131"/>
    <cellStyle name="Normal 2 17 3 2" xfId="132"/>
    <cellStyle name="Normal 2 17 4" xfId="133"/>
    <cellStyle name="Normal 2 17 4 2" xfId="134"/>
    <cellStyle name="Normal 2 17 5" xfId="135"/>
    <cellStyle name="Normal 2 17 5 2" xfId="136"/>
    <cellStyle name="Normal 2 17 6" xfId="137"/>
    <cellStyle name="Normal 2 17 6 2" xfId="138"/>
    <cellStyle name="Normal 2 17 7" xfId="139"/>
    <cellStyle name="Normal 2 18" xfId="140"/>
    <cellStyle name="Normal 2 18 2" xfId="141"/>
    <cellStyle name="Normal 2 18 2 2" xfId="142"/>
    <cellStyle name="Normal 2 18 3" xfId="143"/>
    <cellStyle name="Normal 2 18 3 2" xfId="144"/>
    <cellStyle name="Normal 2 18 4" xfId="145"/>
    <cellStyle name="Normal 2 18 4 2" xfId="146"/>
    <cellStyle name="Normal 2 18 5" xfId="147"/>
    <cellStyle name="Normal 2 18 5 2" xfId="148"/>
    <cellStyle name="Normal 2 18 6" xfId="149"/>
    <cellStyle name="Normal 2 18 6 2" xfId="150"/>
    <cellStyle name="Normal 2 18 7" xfId="151"/>
    <cellStyle name="Normal 2 19" xfId="152"/>
    <cellStyle name="Normal 2 19 2" xfId="153"/>
    <cellStyle name="Normal 2 19 2 2" xfId="154"/>
    <cellStyle name="Normal 2 19 3" xfId="155"/>
    <cellStyle name="Normal 2 19 3 2" xfId="156"/>
    <cellStyle name="Normal 2 19 4" xfId="157"/>
    <cellStyle name="Normal 2 19 4 2" xfId="158"/>
    <cellStyle name="Normal 2 19 5" xfId="159"/>
    <cellStyle name="Normal 2 19 5 2" xfId="160"/>
    <cellStyle name="Normal 2 19 6" xfId="161"/>
    <cellStyle name="Normal 2 19 6 2" xfId="162"/>
    <cellStyle name="Normal 2 19 7" xfId="163"/>
    <cellStyle name="Normal 2 2" xfId="164"/>
    <cellStyle name="Normal 2 2 10" xfId="165"/>
    <cellStyle name="Normal 2 2 10 2" xfId="166"/>
    <cellStyle name="Normal 2 2 10 2 2" xfId="167"/>
    <cellStyle name="Normal 2 2 10 3" xfId="168"/>
    <cellStyle name="Normal 2 2 10 3 2" xfId="169"/>
    <cellStyle name="Normal 2 2 10 4" xfId="170"/>
    <cellStyle name="Normal 2 2 10 4 2" xfId="171"/>
    <cellStyle name="Normal 2 2 10 5" xfId="172"/>
    <cellStyle name="Normal 2 2 10 5 2" xfId="173"/>
    <cellStyle name="Normal 2 2 10 6" xfId="174"/>
    <cellStyle name="Normal 2 2 10 6 2" xfId="175"/>
    <cellStyle name="Normal 2 2 10 7" xfId="176"/>
    <cellStyle name="Normal 2 2 11" xfId="177"/>
    <cellStyle name="Normal 2 2 11 2" xfId="178"/>
    <cellStyle name="Normal 2 2 11 2 2" xfId="179"/>
    <cellStyle name="Normal 2 2 11 3" xfId="180"/>
    <cellStyle name="Normal 2 2 11 3 2" xfId="181"/>
    <cellStyle name="Normal 2 2 11 4" xfId="182"/>
    <cellStyle name="Normal 2 2 11 4 2" xfId="183"/>
    <cellStyle name="Normal 2 2 11 5" xfId="184"/>
    <cellStyle name="Normal 2 2 11 5 2" xfId="185"/>
    <cellStyle name="Normal 2 2 11 6" xfId="186"/>
    <cellStyle name="Normal 2 2 11 6 2" xfId="187"/>
    <cellStyle name="Normal 2 2 11 7" xfId="188"/>
    <cellStyle name="Normal 2 2 12" xfId="189"/>
    <cellStyle name="Normal 2 2 12 2" xfId="190"/>
    <cellStyle name="Normal 2 2 12 2 2" xfId="191"/>
    <cellStyle name="Normal 2 2 12 3" xfId="192"/>
    <cellStyle name="Normal 2 2 12 3 2" xfId="193"/>
    <cellStyle name="Normal 2 2 12 4" xfId="194"/>
    <cellStyle name="Normal 2 2 12 4 2" xfId="195"/>
    <cellStyle name="Normal 2 2 12 5" xfId="196"/>
    <cellStyle name="Normal 2 2 12 5 2" xfId="197"/>
    <cellStyle name="Normal 2 2 12 6" xfId="198"/>
    <cellStyle name="Normal 2 2 12 6 2" xfId="199"/>
    <cellStyle name="Normal 2 2 12 7" xfId="200"/>
    <cellStyle name="Normal 2 2 13" xfId="201"/>
    <cellStyle name="Normal 2 2 13 2" xfId="202"/>
    <cellStyle name="Normal 2 2 13 2 2" xfId="203"/>
    <cellStyle name="Normal 2 2 13 3" xfId="204"/>
    <cellStyle name="Normal 2 2 13 3 2" xfId="205"/>
    <cellStyle name="Normal 2 2 13 4" xfId="206"/>
    <cellStyle name="Normal 2 2 13 4 2" xfId="207"/>
    <cellStyle name="Normal 2 2 13 5" xfId="208"/>
    <cellStyle name="Normal 2 2 13 5 2" xfId="209"/>
    <cellStyle name="Normal 2 2 13 6" xfId="210"/>
    <cellStyle name="Normal 2 2 13 6 2" xfId="211"/>
    <cellStyle name="Normal 2 2 13 7" xfId="212"/>
    <cellStyle name="Normal 2 2 14" xfId="213"/>
    <cellStyle name="Normal 2 2 14 2" xfId="214"/>
    <cellStyle name="Normal 2 2 14 2 2" xfId="215"/>
    <cellStyle name="Normal 2 2 14 3" xfId="216"/>
    <cellStyle name="Normal 2 2 14 3 2" xfId="217"/>
    <cellStyle name="Normal 2 2 14 4" xfId="218"/>
    <cellStyle name="Normal 2 2 14 4 2" xfId="219"/>
    <cellStyle name="Normal 2 2 14 5" xfId="220"/>
    <cellStyle name="Normal 2 2 14 5 2" xfId="221"/>
    <cellStyle name="Normal 2 2 14 6" xfId="222"/>
    <cellStyle name="Normal 2 2 14 6 2" xfId="223"/>
    <cellStyle name="Normal 2 2 14 7" xfId="224"/>
    <cellStyle name="Normal 2 2 15" xfId="225"/>
    <cellStyle name="Normal 2 2 15 2" xfId="226"/>
    <cellStyle name="Normal 2 2 15 2 2" xfId="227"/>
    <cellStyle name="Normal 2 2 15 3" xfId="228"/>
    <cellStyle name="Normal 2 2 15 3 2" xfId="229"/>
    <cellStyle name="Normal 2 2 15 4" xfId="230"/>
    <cellStyle name="Normal 2 2 15 4 2" xfId="231"/>
    <cellStyle name="Normal 2 2 15 5" xfId="232"/>
    <cellStyle name="Normal 2 2 15 5 2" xfId="233"/>
    <cellStyle name="Normal 2 2 15 6" xfId="234"/>
    <cellStyle name="Normal 2 2 15 6 2" xfId="235"/>
    <cellStyle name="Normal 2 2 15 7" xfId="236"/>
    <cellStyle name="Normal 2 2 16" xfId="237"/>
    <cellStyle name="Normal 2 2 16 2" xfId="238"/>
    <cellStyle name="Normal 2 2 16 2 2" xfId="239"/>
    <cellStyle name="Normal 2 2 16 3" xfId="240"/>
    <cellStyle name="Normal 2 2 16 3 2" xfId="241"/>
    <cellStyle name="Normal 2 2 16 4" xfId="242"/>
    <cellStyle name="Normal 2 2 16 4 2" xfId="243"/>
    <cellStyle name="Normal 2 2 16 5" xfId="244"/>
    <cellStyle name="Normal 2 2 16 5 2" xfId="245"/>
    <cellStyle name="Normal 2 2 16 6" xfId="246"/>
    <cellStyle name="Normal 2 2 16 6 2" xfId="247"/>
    <cellStyle name="Normal 2 2 16 7" xfId="248"/>
    <cellStyle name="Normal 2 2 17" xfId="249"/>
    <cellStyle name="Normal 2 2 17 2" xfId="250"/>
    <cellStyle name="Normal 2 2 17 2 2" xfId="251"/>
    <cellStyle name="Normal 2 2 17 3" xfId="252"/>
    <cellStyle name="Normal 2 2 17 3 2" xfId="253"/>
    <cellStyle name="Normal 2 2 17 4" xfId="254"/>
    <cellStyle name="Normal 2 2 17 4 2" xfId="255"/>
    <cellStyle name="Normal 2 2 17 5" xfId="256"/>
    <cellStyle name="Normal 2 2 17 5 2" xfId="257"/>
    <cellStyle name="Normal 2 2 17 6" xfId="258"/>
    <cellStyle name="Normal 2 2 17 6 2" xfId="259"/>
    <cellStyle name="Normal 2 2 17 7" xfId="260"/>
    <cellStyle name="Normal 2 2 18" xfId="261"/>
    <cellStyle name="Normal 2 2 18 2" xfId="262"/>
    <cellStyle name="Normal 2 2 18 2 2" xfId="263"/>
    <cellStyle name="Normal 2 2 18 3" xfId="264"/>
    <cellStyle name="Normal 2 2 18 3 2" xfId="265"/>
    <cellStyle name="Normal 2 2 18 4" xfId="266"/>
    <cellStyle name="Normal 2 2 18 4 2" xfId="267"/>
    <cellStyle name="Normal 2 2 18 5" xfId="268"/>
    <cellStyle name="Normal 2 2 18 5 2" xfId="269"/>
    <cellStyle name="Normal 2 2 18 6" xfId="270"/>
    <cellStyle name="Normal 2 2 18 6 2" xfId="271"/>
    <cellStyle name="Normal 2 2 18 7" xfId="272"/>
    <cellStyle name="Normal 2 2 19" xfId="273"/>
    <cellStyle name="Normal 2 2 19 2" xfId="274"/>
    <cellStyle name="Normal 2 2 19 2 2" xfId="275"/>
    <cellStyle name="Normal 2 2 19 3" xfId="276"/>
    <cellStyle name="Normal 2 2 19 3 2" xfId="277"/>
    <cellStyle name="Normal 2 2 19 4" xfId="278"/>
    <cellStyle name="Normal 2 2 19 4 2" xfId="279"/>
    <cellStyle name="Normal 2 2 19 5" xfId="280"/>
    <cellStyle name="Normal 2 2 19 5 2" xfId="281"/>
    <cellStyle name="Normal 2 2 19 6" xfId="282"/>
    <cellStyle name="Normal 2 2 19 6 2" xfId="283"/>
    <cellStyle name="Normal 2 2 19 7" xfId="284"/>
    <cellStyle name="Normal 2 2 2" xfId="285"/>
    <cellStyle name="Normal 2 2 2 2" xfId="286"/>
    <cellStyle name="Normal 2 2 2 2 2" xfId="287"/>
    <cellStyle name="Normal 2 2 2 3" xfId="288"/>
    <cellStyle name="Normal 2 2 2 3 2" xfId="289"/>
    <cellStyle name="Normal 2 2 2 4" xfId="290"/>
    <cellStyle name="Normal 2 2 2 4 2" xfId="291"/>
    <cellStyle name="Normal 2 2 2 5" xfId="292"/>
    <cellStyle name="Normal 2 2 2 5 2" xfId="293"/>
    <cellStyle name="Normal 2 2 2 6" xfId="294"/>
    <cellStyle name="Normal 2 2 2 6 2" xfId="295"/>
    <cellStyle name="Normal 2 2 2 7" xfId="296"/>
    <cellStyle name="Normal 2 2 20" xfId="297"/>
    <cellStyle name="Normal 2 2 20 2" xfId="298"/>
    <cellStyle name="Normal 2 2 21" xfId="299"/>
    <cellStyle name="Normal 2 2 21 2" xfId="300"/>
    <cellStyle name="Normal 2 2 22" xfId="301"/>
    <cellStyle name="Normal 2 2 22 2" xfId="302"/>
    <cellStyle name="Normal 2 2 23" xfId="303"/>
    <cellStyle name="Normal 2 2 23 2" xfId="304"/>
    <cellStyle name="Normal 2 2 24" xfId="305"/>
    <cellStyle name="Normal 2 2 24 2" xfId="306"/>
    <cellStyle name="Normal 2 2 25" xfId="307"/>
    <cellStyle name="Normal 2 2 3" xfId="308"/>
    <cellStyle name="Normal 2 2 3 2" xfId="309"/>
    <cellStyle name="Normal 2 2 3 2 2" xfId="310"/>
    <cellStyle name="Normal 2 2 3 3" xfId="311"/>
    <cellStyle name="Normal 2 2 3 3 2" xfId="312"/>
    <cellStyle name="Normal 2 2 3 4" xfId="313"/>
    <cellStyle name="Normal 2 2 3 4 2" xfId="314"/>
    <cellStyle name="Normal 2 2 3 5" xfId="315"/>
    <cellStyle name="Normal 2 2 3 5 2" xfId="316"/>
    <cellStyle name="Normal 2 2 3 6" xfId="317"/>
    <cellStyle name="Normal 2 2 3 6 2" xfId="318"/>
    <cellStyle name="Normal 2 2 3 7" xfId="319"/>
    <cellStyle name="Normal 2 2 4" xfId="320"/>
    <cellStyle name="Normal 2 2 4 2" xfId="321"/>
    <cellStyle name="Normal 2 2 4 2 2" xfId="322"/>
    <cellStyle name="Normal 2 2 4 3" xfId="323"/>
    <cellStyle name="Normal 2 2 4 3 2" xfId="324"/>
    <cellStyle name="Normal 2 2 4 4" xfId="325"/>
    <cellStyle name="Normal 2 2 4 4 2" xfId="326"/>
    <cellStyle name="Normal 2 2 4 5" xfId="327"/>
    <cellStyle name="Normal 2 2 4 5 2" xfId="328"/>
    <cellStyle name="Normal 2 2 4 6" xfId="329"/>
    <cellStyle name="Normal 2 2 4 6 2" xfId="330"/>
    <cellStyle name="Normal 2 2 4 7" xfId="331"/>
    <cellStyle name="Normal 2 2 5" xfId="332"/>
    <cellStyle name="Normal 2 2 5 2" xfId="333"/>
    <cellStyle name="Normal 2 2 5 2 2" xfId="334"/>
    <cellStyle name="Normal 2 2 5 3" xfId="335"/>
    <cellStyle name="Normal 2 2 5 3 2" xfId="336"/>
    <cellStyle name="Normal 2 2 5 4" xfId="337"/>
    <cellStyle name="Normal 2 2 5 4 2" xfId="338"/>
    <cellStyle name="Normal 2 2 5 5" xfId="339"/>
    <cellStyle name="Normal 2 2 5 5 2" xfId="340"/>
    <cellStyle name="Normal 2 2 5 6" xfId="341"/>
    <cellStyle name="Normal 2 2 5 6 2" xfId="342"/>
    <cellStyle name="Normal 2 2 5 7" xfId="343"/>
    <cellStyle name="Normal 2 2 6" xfId="344"/>
    <cellStyle name="Normal 2 2 6 2" xfId="345"/>
    <cellStyle name="Normal 2 2 6 2 2" xfId="346"/>
    <cellStyle name="Normal 2 2 6 3" xfId="347"/>
    <cellStyle name="Normal 2 2 6 3 2" xfId="348"/>
    <cellStyle name="Normal 2 2 6 4" xfId="349"/>
    <cellStyle name="Normal 2 2 6 4 2" xfId="350"/>
    <cellStyle name="Normal 2 2 6 5" xfId="351"/>
    <cellStyle name="Normal 2 2 6 5 2" xfId="352"/>
    <cellStyle name="Normal 2 2 6 6" xfId="353"/>
    <cellStyle name="Normal 2 2 6 6 2" xfId="354"/>
    <cellStyle name="Normal 2 2 6 7" xfId="355"/>
    <cellStyle name="Normal 2 2 7" xfId="356"/>
    <cellStyle name="Normal 2 2 7 2" xfId="357"/>
    <cellStyle name="Normal 2 2 7 2 2" xfId="358"/>
    <cellStyle name="Normal 2 2 7 3" xfId="359"/>
    <cellStyle name="Normal 2 2 7 3 2" xfId="360"/>
    <cellStyle name="Normal 2 2 7 4" xfId="361"/>
    <cellStyle name="Normal 2 2 7 4 2" xfId="362"/>
    <cellStyle name="Normal 2 2 7 5" xfId="363"/>
    <cellStyle name="Normal 2 2 7 5 2" xfId="364"/>
    <cellStyle name="Normal 2 2 7 6" xfId="365"/>
    <cellStyle name="Normal 2 2 7 6 2" xfId="366"/>
    <cellStyle name="Normal 2 2 7 7" xfId="367"/>
    <cellStyle name="Normal 2 2 8" xfId="368"/>
    <cellStyle name="Normal 2 2 8 2" xfId="369"/>
    <cellStyle name="Normal 2 2 8 2 2" xfId="370"/>
    <cellStyle name="Normal 2 2 8 3" xfId="371"/>
    <cellStyle name="Normal 2 2 8 3 2" xfId="372"/>
    <cellStyle name="Normal 2 2 8 4" xfId="373"/>
    <cellStyle name="Normal 2 2 8 4 2" xfId="374"/>
    <cellStyle name="Normal 2 2 8 5" xfId="375"/>
    <cellStyle name="Normal 2 2 8 5 2" xfId="376"/>
    <cellStyle name="Normal 2 2 8 6" xfId="377"/>
    <cellStyle name="Normal 2 2 8 6 2" xfId="378"/>
    <cellStyle name="Normal 2 2 8 7" xfId="379"/>
    <cellStyle name="Normal 2 2 9" xfId="380"/>
    <cellStyle name="Normal 2 2 9 2" xfId="381"/>
    <cellStyle name="Normal 2 2 9 2 2" xfId="382"/>
    <cellStyle name="Normal 2 2 9 3" xfId="383"/>
    <cellStyle name="Normal 2 2 9 3 2" xfId="384"/>
    <cellStyle name="Normal 2 2 9 4" xfId="385"/>
    <cellStyle name="Normal 2 2 9 4 2" xfId="386"/>
    <cellStyle name="Normal 2 2 9 5" xfId="387"/>
    <cellStyle name="Normal 2 2 9 5 2" xfId="388"/>
    <cellStyle name="Normal 2 2 9 6" xfId="389"/>
    <cellStyle name="Normal 2 2 9 6 2" xfId="390"/>
    <cellStyle name="Normal 2 2 9 7" xfId="391"/>
    <cellStyle name="Normal 2 20" xfId="392"/>
    <cellStyle name="Normal 2 20 2" xfId="393"/>
    <cellStyle name="Normal 2 20 2 2" xfId="394"/>
    <cellStyle name="Normal 2 20 3" xfId="395"/>
    <cellStyle name="Normal 2 20 3 2" xfId="396"/>
    <cellStyle name="Normal 2 20 4" xfId="397"/>
    <cellStyle name="Normal 2 20 4 2" xfId="398"/>
    <cellStyle name="Normal 2 20 5" xfId="399"/>
    <cellStyle name="Normal 2 20 5 2" xfId="400"/>
    <cellStyle name="Normal 2 20 6" xfId="401"/>
    <cellStyle name="Normal 2 20 6 2" xfId="402"/>
    <cellStyle name="Normal 2 20 7" xfId="403"/>
    <cellStyle name="Normal 2 21" xfId="404"/>
    <cellStyle name="Normal 2 21 2" xfId="405"/>
    <cellStyle name="Normal 2 22" xfId="406"/>
    <cellStyle name="Normal 2 22 2" xfId="407"/>
    <cellStyle name="Normal 2 23" xfId="408"/>
    <cellStyle name="Normal 2 23 2" xfId="409"/>
    <cellStyle name="Normal 2 24" xfId="410"/>
    <cellStyle name="Normal 2 24 2" xfId="411"/>
    <cellStyle name="Normal 2 25" xfId="412"/>
    <cellStyle name="Normal 2 25 2" xfId="413"/>
    <cellStyle name="Normal 2 26" xfId="414"/>
    <cellStyle name="Normal 2 27" xfId="415"/>
    <cellStyle name="Normal 2 28" xfId="416"/>
    <cellStyle name="Normal 2 29" xfId="417"/>
    <cellStyle name="Normal 2 3" xfId="418"/>
    <cellStyle name="Normal 2 3 2" xfId="419"/>
    <cellStyle name="Normal 2 3 2 2" xfId="420"/>
    <cellStyle name="Normal 2 3 3" xfId="421"/>
    <cellStyle name="Normal 2 3 3 2" xfId="422"/>
    <cellStyle name="Normal 2 3 4" xfId="423"/>
    <cellStyle name="Normal 2 3 4 2" xfId="424"/>
    <cellStyle name="Normal 2 3 5" xfId="425"/>
    <cellStyle name="Normal 2 3 5 2" xfId="426"/>
    <cellStyle name="Normal 2 3 6" xfId="427"/>
    <cellStyle name="Normal 2 3 6 2" xfId="428"/>
    <cellStyle name="Normal 2 3 7" xfId="429"/>
    <cellStyle name="Normal 2 4" xfId="430"/>
    <cellStyle name="Normal 2 4 2" xfId="431"/>
    <cellStyle name="Normal 2 4 2 2" xfId="432"/>
    <cellStyle name="Normal 2 4 3" xfId="433"/>
    <cellStyle name="Normal 2 4 3 2" xfId="434"/>
    <cellStyle name="Normal 2 4 4" xfId="435"/>
    <cellStyle name="Normal 2 4 4 2" xfId="436"/>
    <cellStyle name="Normal 2 4 5" xfId="437"/>
    <cellStyle name="Normal 2 4 5 2" xfId="438"/>
    <cellStyle name="Normal 2 4 6" xfId="439"/>
    <cellStyle name="Normal 2 4 6 2" xfId="440"/>
    <cellStyle name="Normal 2 4 7" xfId="441"/>
    <cellStyle name="Normal 2 5" xfId="442"/>
    <cellStyle name="Normal 2 5 2" xfId="443"/>
    <cellStyle name="Normal 2 5 2 2" xfId="444"/>
    <cellStyle name="Normal 2 5 3" xfId="445"/>
    <cellStyle name="Normal 2 5 3 2" xfId="446"/>
    <cellStyle name="Normal 2 5 4" xfId="447"/>
    <cellStyle name="Normal 2 5 4 2" xfId="448"/>
    <cellStyle name="Normal 2 5 5" xfId="449"/>
    <cellStyle name="Normal 2 5 5 2" xfId="450"/>
    <cellStyle name="Normal 2 5 6" xfId="451"/>
    <cellStyle name="Normal 2 5 6 2" xfId="452"/>
    <cellStyle name="Normal 2 5 7" xfId="453"/>
    <cellStyle name="Normal 2 6" xfId="454"/>
    <cellStyle name="Normal 2 6 2" xfId="455"/>
    <cellStyle name="Normal 2 6 2 2" xfId="456"/>
    <cellStyle name="Normal 2 6 3" xfId="457"/>
    <cellStyle name="Normal 2 6 3 2" xfId="458"/>
    <cellStyle name="Normal 2 6 4" xfId="459"/>
    <cellStyle name="Normal 2 6 4 2" xfId="460"/>
    <cellStyle name="Normal 2 6 5" xfId="461"/>
    <cellStyle name="Normal 2 6 5 2" xfId="462"/>
    <cellStyle name="Normal 2 6 6" xfId="463"/>
    <cellStyle name="Normal 2 6 6 2" xfId="464"/>
    <cellStyle name="Normal 2 6 7" xfId="465"/>
    <cellStyle name="Normal 2 7" xfId="466"/>
    <cellStyle name="Normal 2 7 2" xfId="467"/>
    <cellStyle name="Normal 2 7 2 2" xfId="468"/>
    <cellStyle name="Normal 2 7 3" xfId="469"/>
    <cellStyle name="Normal 2 7 3 2" xfId="470"/>
    <cellStyle name="Normal 2 7 4" xfId="471"/>
    <cellStyle name="Normal 2 7 4 2" xfId="472"/>
    <cellStyle name="Normal 2 7 5" xfId="473"/>
    <cellStyle name="Normal 2 7 5 2" xfId="474"/>
    <cellStyle name="Normal 2 7 6" xfId="475"/>
    <cellStyle name="Normal 2 7 6 2" xfId="476"/>
    <cellStyle name="Normal 2 7 7" xfId="477"/>
    <cellStyle name="Normal 2 8" xfId="478"/>
    <cellStyle name="Normal 2 8 2" xfId="479"/>
    <cellStyle name="Normal 2 8 2 2" xfId="480"/>
    <cellStyle name="Normal 2 8 3" xfId="481"/>
    <cellStyle name="Normal 2 8 3 2" xfId="482"/>
    <cellStyle name="Normal 2 8 4" xfId="483"/>
    <cellStyle name="Normal 2 8 4 2" xfId="484"/>
    <cellStyle name="Normal 2 8 5" xfId="485"/>
    <cellStyle name="Normal 2 8 5 2" xfId="486"/>
    <cellStyle name="Normal 2 8 6" xfId="487"/>
    <cellStyle name="Normal 2 8 6 2" xfId="488"/>
    <cellStyle name="Normal 2 8 7" xfId="489"/>
    <cellStyle name="Normal 2 9" xfId="490"/>
    <cellStyle name="Normal 2 9 2" xfId="491"/>
    <cellStyle name="Normal 2 9 2 2" xfId="492"/>
    <cellStyle name="Normal 2 9 3" xfId="493"/>
    <cellStyle name="Normal 2 9 3 2" xfId="494"/>
    <cellStyle name="Normal 2 9 4" xfId="495"/>
    <cellStyle name="Normal 2 9 4 2" xfId="496"/>
    <cellStyle name="Normal 2 9 5" xfId="497"/>
    <cellStyle name="Normal 2 9 5 2" xfId="498"/>
    <cellStyle name="Normal 2 9 6" xfId="499"/>
    <cellStyle name="Normal 2 9 6 2" xfId="500"/>
    <cellStyle name="Normal 2 9 7" xfId="501"/>
    <cellStyle name="Normal 3" xfId="502"/>
    <cellStyle name="Normal 4" xfId="503"/>
    <cellStyle name="Normal 5" xfId="504"/>
    <cellStyle name="Normal 6" xfId="505"/>
    <cellStyle name="Normal 7" xfId="506"/>
    <cellStyle name="Normal 8" xfId="507"/>
    <cellStyle name="Normal 9" xfId="508"/>
    <cellStyle name="Note 2" xfId="509"/>
    <cellStyle name="Output 2" xfId="510"/>
    <cellStyle name="Percent" xfId="1" builtinId="5"/>
    <cellStyle name="Percent 2" xfId="511"/>
    <cellStyle name="Percent 3" xfId="512"/>
    <cellStyle name="Total 2" xfId="513"/>
    <cellStyle name="Warning Text 2" xfId="51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Discarded Refrigerator</a:t>
            </a:r>
            <a:r>
              <a:rPr lang="en-US" baseline="0"/>
              <a:t> Age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06-08 Participant</c:v>
          </c:tx>
          <c:spPr>
            <a:ln w="25400" cap="flat" cmpd="sng" algn="ctr">
              <a:solidFill>
                <a:schemeClr val="accent3"/>
              </a:solidFill>
              <a:prstDash val="solid"/>
            </a:ln>
            <a:effectLst/>
          </c:spPr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06-08'!$B$8:$B$13</c:f>
              <c:numCache>
                <c:formatCode>0.0%</c:formatCode>
                <c:ptCount val="6"/>
                <c:pt idx="0">
                  <c:v>5.456255879586077E-2</c:v>
                </c:pt>
                <c:pt idx="1">
                  <c:v>0.20225776105362184</c:v>
                </c:pt>
                <c:pt idx="2">
                  <c:v>0.22389463781749766</c:v>
                </c:pt>
                <c:pt idx="3">
                  <c:v>0.33678269049858889</c:v>
                </c:pt>
                <c:pt idx="4">
                  <c:v>0.15051740357478832</c:v>
                </c:pt>
                <c:pt idx="5">
                  <c:v>3.1984948259642522E-2</c:v>
                </c:pt>
              </c:numCache>
            </c:numRef>
          </c:val>
          <c:smooth val="0"/>
        </c:ser>
        <c:ser>
          <c:idx val="1"/>
          <c:order val="1"/>
          <c:tx>
            <c:v>06-08 Non-Participant</c:v>
          </c:tx>
          <c:spPr>
            <a:ln w="25400" cap="flat" cmpd="sng" algn="ctr">
              <a:solidFill>
                <a:schemeClr val="accent4"/>
              </a:solidFill>
              <a:prstDash val="solid"/>
            </a:ln>
            <a:effectLst/>
          </c:spPr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06-08'!$C$8:$C$13</c:f>
              <c:numCache>
                <c:formatCode>0.0%</c:formatCode>
                <c:ptCount val="6"/>
                <c:pt idx="0">
                  <c:v>3.0065359477124184E-2</c:v>
                </c:pt>
                <c:pt idx="1">
                  <c:v>0.17647058823529413</c:v>
                </c:pt>
                <c:pt idx="2">
                  <c:v>0.18562091503267975</c:v>
                </c:pt>
                <c:pt idx="3">
                  <c:v>0.30718954248366015</c:v>
                </c:pt>
                <c:pt idx="4">
                  <c:v>0.2</c:v>
                </c:pt>
                <c:pt idx="5">
                  <c:v>0.10065359477124183</c:v>
                </c:pt>
              </c:numCache>
            </c:numRef>
          </c:val>
          <c:smooth val="0"/>
        </c:ser>
        <c:ser>
          <c:idx val="2"/>
          <c:order val="2"/>
          <c:tx>
            <c:v>10-12 Participant</c:v>
          </c:tx>
          <c:spPr>
            <a:ln w="25400" cap="flat" cmpd="sng" algn="ctr">
              <a:solidFill>
                <a:schemeClr val="accent1"/>
              </a:solidFill>
              <a:prstDash val="solid"/>
            </a:ln>
            <a:effectLst/>
          </c:spPr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10-12'!$B$8:$B$13</c:f>
              <c:numCache>
                <c:formatCode>0.0%</c:formatCode>
                <c:ptCount val="6"/>
                <c:pt idx="0">
                  <c:v>3.6345776031434185E-2</c:v>
                </c:pt>
                <c:pt idx="1">
                  <c:v>0.13948919449901767</c:v>
                </c:pt>
                <c:pt idx="2">
                  <c:v>0.1994106090373281</c:v>
                </c:pt>
                <c:pt idx="3">
                  <c:v>0.33202357563850687</c:v>
                </c:pt>
                <c:pt idx="4">
                  <c:v>0.22986247544204322</c:v>
                </c:pt>
                <c:pt idx="5">
                  <c:v>6.2868369351669937E-2</c:v>
                </c:pt>
              </c:numCache>
            </c:numRef>
          </c:val>
          <c:smooth val="0"/>
        </c:ser>
        <c:ser>
          <c:idx val="3"/>
          <c:order val="3"/>
          <c:tx>
            <c:v>10-12 Non-Participant</c:v>
          </c:tx>
          <c:spPr>
            <a:ln w="25400" cap="flat" cmpd="sng" algn="ctr">
              <a:solidFill>
                <a:schemeClr val="accent2"/>
              </a:solidFill>
              <a:prstDash val="solid"/>
            </a:ln>
            <a:effectLst/>
          </c:spPr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10-12'!$C$8:$C$13</c:f>
              <c:numCache>
                <c:formatCode>0.0%</c:formatCode>
                <c:ptCount val="6"/>
                <c:pt idx="0">
                  <c:v>2.2727272727272728E-2</c:v>
                </c:pt>
                <c:pt idx="1">
                  <c:v>0.11742424242424243</c:v>
                </c:pt>
                <c:pt idx="2">
                  <c:v>0.14015151515151514</c:v>
                </c:pt>
                <c:pt idx="3">
                  <c:v>0.26893939393939392</c:v>
                </c:pt>
                <c:pt idx="4">
                  <c:v>0.32575757575757575</c:v>
                </c:pt>
                <c:pt idx="5">
                  <c:v>0.125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178080"/>
        <c:axId val="199183960"/>
      </c:lineChart>
      <c:catAx>
        <c:axId val="199178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9183960"/>
        <c:crosses val="autoZero"/>
        <c:auto val="1"/>
        <c:lblAlgn val="ctr"/>
        <c:lblOffset val="100"/>
        <c:noMultiLvlLbl val="0"/>
      </c:catAx>
      <c:valAx>
        <c:axId val="199183960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crossAx val="199178080"/>
        <c:crosses val="autoZero"/>
        <c:crossBetween val="between"/>
        <c:majorUnit val="5.000000000000001E-2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Acquired Refrigerator Age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10-12 Participant</c:v>
          </c:tx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10-12'!$T$8:$T$13</c:f>
              <c:numCache>
                <c:formatCode>0.0%</c:formatCode>
                <c:ptCount val="6"/>
                <c:pt idx="0">
                  <c:v>6.8493150684931503E-3</c:v>
                </c:pt>
                <c:pt idx="1">
                  <c:v>6.8493150684931503E-3</c:v>
                </c:pt>
                <c:pt idx="2">
                  <c:v>2.7397260273972601E-2</c:v>
                </c:pt>
                <c:pt idx="3">
                  <c:v>0.13698630136986301</c:v>
                </c:pt>
                <c:pt idx="4">
                  <c:v>0.43835616438356162</c:v>
                </c:pt>
                <c:pt idx="5">
                  <c:v>0.38356164383561642</c:v>
                </c:pt>
              </c:numCache>
            </c:numRef>
          </c:val>
          <c:smooth val="0"/>
        </c:ser>
        <c:ser>
          <c:idx val="1"/>
          <c:order val="1"/>
          <c:tx>
            <c:v>10-12 Non-Participant</c:v>
          </c:tx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10-12'!$U$8:$U$13</c:f>
              <c:numCache>
                <c:formatCode>0.0%</c:formatCode>
                <c:ptCount val="6"/>
                <c:pt idx="0">
                  <c:v>1.4563106796116505E-2</c:v>
                </c:pt>
                <c:pt idx="1">
                  <c:v>1.6990291262135922E-2</c:v>
                </c:pt>
                <c:pt idx="2">
                  <c:v>3.640776699029126E-2</c:v>
                </c:pt>
                <c:pt idx="3">
                  <c:v>0.14563106796116504</c:v>
                </c:pt>
                <c:pt idx="4">
                  <c:v>0.279126213592233</c:v>
                </c:pt>
                <c:pt idx="5">
                  <c:v>0.50728155339805825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179648"/>
        <c:axId val="199181216"/>
      </c:lineChart>
      <c:catAx>
        <c:axId val="1991796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9181216"/>
        <c:crosses val="autoZero"/>
        <c:auto val="1"/>
        <c:lblAlgn val="ctr"/>
        <c:lblOffset val="100"/>
        <c:noMultiLvlLbl val="0"/>
      </c:catAx>
      <c:valAx>
        <c:axId val="199181216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crossAx val="19917964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Discarded Freezer</a:t>
            </a:r>
            <a:r>
              <a:rPr lang="en-US" baseline="0"/>
              <a:t> Age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10-12 Participant</c:v>
          </c:tx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10-12'!$B$19:$B$24</c:f>
              <c:numCache>
                <c:formatCode>0.0%</c:formatCode>
                <c:ptCount val="6"/>
                <c:pt idx="0">
                  <c:v>0.13492063492063491</c:v>
                </c:pt>
                <c:pt idx="1">
                  <c:v>0.20634920634920634</c:v>
                </c:pt>
                <c:pt idx="2">
                  <c:v>0.20634920634920634</c:v>
                </c:pt>
                <c:pt idx="3">
                  <c:v>0.21428571428571427</c:v>
                </c:pt>
                <c:pt idx="4">
                  <c:v>0.18253968253968253</c:v>
                </c:pt>
                <c:pt idx="5">
                  <c:v>5.5555555555555552E-2</c:v>
                </c:pt>
              </c:numCache>
            </c:numRef>
          </c:val>
          <c:smooth val="0"/>
        </c:ser>
        <c:ser>
          <c:idx val="1"/>
          <c:order val="1"/>
          <c:tx>
            <c:v>10-12 Non-Participant</c:v>
          </c:tx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10-12'!$C$19:$C$24</c:f>
              <c:numCache>
                <c:formatCode>0.0%</c:formatCode>
                <c:ptCount val="6"/>
                <c:pt idx="0">
                  <c:v>6.8493150684931503E-2</c:v>
                </c:pt>
                <c:pt idx="1">
                  <c:v>0.13698630136986301</c:v>
                </c:pt>
                <c:pt idx="2">
                  <c:v>0.13698630136986301</c:v>
                </c:pt>
                <c:pt idx="3">
                  <c:v>0.30136986301369861</c:v>
                </c:pt>
                <c:pt idx="4">
                  <c:v>0.26027397260273971</c:v>
                </c:pt>
                <c:pt idx="5">
                  <c:v>9.5890410958904104E-2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183568"/>
        <c:axId val="199181608"/>
      </c:lineChart>
      <c:catAx>
        <c:axId val="199183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9181608"/>
        <c:crosses val="autoZero"/>
        <c:auto val="1"/>
        <c:lblAlgn val="ctr"/>
        <c:lblOffset val="100"/>
        <c:noMultiLvlLbl val="0"/>
      </c:catAx>
      <c:valAx>
        <c:axId val="199181608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crossAx val="1991835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Acquired Freezer Age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10-12 Participant</c:v>
          </c:tx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10-12'!$T$19:$T$24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</c:v>
                </c:pt>
                <c:pt idx="4">
                  <c:v>0.16666666666666666</c:v>
                </c:pt>
                <c:pt idx="5">
                  <c:v>0.33333333333333331</c:v>
                </c:pt>
              </c:numCache>
            </c:numRef>
          </c:val>
          <c:smooth val="0"/>
        </c:ser>
        <c:ser>
          <c:idx val="1"/>
          <c:order val="1"/>
          <c:tx>
            <c:v>10-12 Non-Participant</c:v>
          </c:tx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10-12'!$U$19:$U$24</c:f>
              <c:numCache>
                <c:formatCode>0.0%</c:formatCode>
                <c:ptCount val="6"/>
                <c:pt idx="0">
                  <c:v>2.0408163265306121E-2</c:v>
                </c:pt>
                <c:pt idx="1">
                  <c:v>2.0408163265306121E-2</c:v>
                </c:pt>
                <c:pt idx="2">
                  <c:v>4.0816326530612242E-2</c:v>
                </c:pt>
                <c:pt idx="3">
                  <c:v>0.14285714285714285</c:v>
                </c:pt>
                <c:pt idx="4">
                  <c:v>0.30612244897959184</c:v>
                </c:pt>
                <c:pt idx="5">
                  <c:v>0.46938775510204084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178864"/>
        <c:axId val="199176904"/>
      </c:lineChart>
      <c:catAx>
        <c:axId val="1991788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9176904"/>
        <c:crosses val="autoZero"/>
        <c:auto val="1"/>
        <c:lblAlgn val="ctr"/>
        <c:lblOffset val="100"/>
        <c:noMultiLvlLbl val="0"/>
      </c:catAx>
      <c:valAx>
        <c:axId val="199176904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crossAx val="1991788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Discarded Appliance Age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10-12 Participant</c:v>
          </c:tx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10-12'!$B$30:$B$35</c:f>
              <c:numCache>
                <c:formatCode>0.0%</c:formatCode>
                <c:ptCount val="6"/>
                <c:pt idx="0">
                  <c:v>4.1315990818668706E-2</c:v>
                </c:pt>
                <c:pt idx="1">
                  <c:v>0.14537107880642694</c:v>
                </c:pt>
                <c:pt idx="2">
                  <c:v>0.20275439938791126</c:v>
                </c:pt>
                <c:pt idx="3">
                  <c:v>0.32364192807957154</c:v>
                </c:pt>
                <c:pt idx="4">
                  <c:v>0.22876817138485081</c:v>
                </c:pt>
                <c:pt idx="5">
                  <c:v>5.8148431522570772E-2</c:v>
                </c:pt>
              </c:numCache>
            </c:numRef>
          </c:val>
          <c:smooth val="0"/>
        </c:ser>
        <c:ser>
          <c:idx val="1"/>
          <c:order val="1"/>
          <c:tx>
            <c:v>10-12 Non-Participant</c:v>
          </c:tx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10-12'!$C$30:$C$35</c:f>
              <c:numCache>
                <c:formatCode>0.0%</c:formatCode>
                <c:ptCount val="6"/>
                <c:pt idx="0">
                  <c:v>3.2640949554896145E-2</c:v>
                </c:pt>
                <c:pt idx="1">
                  <c:v>0.12166172106824925</c:v>
                </c:pt>
                <c:pt idx="2">
                  <c:v>0.1394658753709199</c:v>
                </c:pt>
                <c:pt idx="3">
                  <c:v>0.27596439169139464</c:v>
                </c:pt>
                <c:pt idx="4">
                  <c:v>0.31157270029673589</c:v>
                </c:pt>
                <c:pt idx="5">
                  <c:v>0.11869436201780416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179920"/>
        <c:axId val="397173256"/>
      </c:lineChart>
      <c:catAx>
        <c:axId val="39717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97173256"/>
        <c:crosses val="autoZero"/>
        <c:auto val="1"/>
        <c:lblAlgn val="ctr"/>
        <c:lblOffset val="100"/>
        <c:noMultiLvlLbl val="0"/>
      </c:catAx>
      <c:valAx>
        <c:axId val="397173256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crossAx val="3971799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Acquired Appliance Age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10-12 Participant</c:v>
          </c:tx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10-12'!$T$30:$T$35</c:f>
              <c:numCache>
                <c:formatCode>0.0%</c:formatCode>
                <c:ptCount val="6"/>
                <c:pt idx="0">
                  <c:v>1.1111111111111112E-2</c:v>
                </c:pt>
                <c:pt idx="1">
                  <c:v>1.1111111111111112E-2</c:v>
                </c:pt>
                <c:pt idx="2">
                  <c:v>2.7777777777777776E-2</c:v>
                </c:pt>
                <c:pt idx="3">
                  <c:v>0.13333333333333333</c:v>
                </c:pt>
                <c:pt idx="4">
                  <c:v>0.45</c:v>
                </c:pt>
                <c:pt idx="5">
                  <c:v>0.36666666666666664</c:v>
                </c:pt>
              </c:numCache>
            </c:numRef>
          </c:val>
          <c:smooth val="0"/>
        </c:ser>
        <c:ser>
          <c:idx val="1"/>
          <c:order val="1"/>
          <c:tx>
            <c:v>10-12 Non-Participant</c:v>
          </c:tx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10-12'!$U$30:$U$35</c:f>
              <c:numCache>
                <c:formatCode>0.0%</c:formatCode>
                <c:ptCount val="6"/>
                <c:pt idx="0">
                  <c:v>1.5184381778741865E-2</c:v>
                </c:pt>
                <c:pt idx="1">
                  <c:v>1.735357917570499E-2</c:v>
                </c:pt>
                <c:pt idx="2">
                  <c:v>3.6876355748373099E-2</c:v>
                </c:pt>
                <c:pt idx="3">
                  <c:v>0.14533622559652928</c:v>
                </c:pt>
                <c:pt idx="4">
                  <c:v>0.28199566160520606</c:v>
                </c:pt>
                <c:pt idx="5">
                  <c:v>0.50325379609544474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177568"/>
        <c:axId val="397180312"/>
      </c:lineChart>
      <c:catAx>
        <c:axId val="397177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97180312"/>
        <c:crosses val="autoZero"/>
        <c:auto val="1"/>
        <c:lblAlgn val="ctr"/>
        <c:lblOffset val="100"/>
        <c:noMultiLvlLbl val="0"/>
      </c:catAx>
      <c:valAx>
        <c:axId val="39718031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crossAx val="3971775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Discarded Refrigerator Transfers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06-08 Participant</c:v>
          </c:tx>
          <c:spPr>
            <a:ln w="25400" cap="flat" cmpd="sng" algn="ctr">
              <a:solidFill>
                <a:schemeClr val="accent3"/>
              </a:solidFill>
              <a:prstDash val="solid"/>
            </a:ln>
            <a:effectLst/>
          </c:spPr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06-08'!$D$8:$D$13</c:f>
              <c:numCache>
                <c:formatCode>0.0%</c:formatCode>
                <c:ptCount val="6"/>
                <c:pt idx="0">
                  <c:v>4.5081967213114756E-2</c:v>
                </c:pt>
                <c:pt idx="1">
                  <c:v>0.14754098360655737</c:v>
                </c:pt>
                <c:pt idx="2">
                  <c:v>0.20491803278688525</c:v>
                </c:pt>
                <c:pt idx="3">
                  <c:v>0.36475409836065575</c:v>
                </c:pt>
                <c:pt idx="4">
                  <c:v>0.20901639344262296</c:v>
                </c:pt>
                <c:pt idx="5">
                  <c:v>2.8688524590163935E-2</c:v>
                </c:pt>
              </c:numCache>
            </c:numRef>
          </c:val>
          <c:smooth val="0"/>
        </c:ser>
        <c:ser>
          <c:idx val="1"/>
          <c:order val="1"/>
          <c:tx>
            <c:v>06-08 Non-Participant</c:v>
          </c:tx>
          <c:spPr>
            <a:ln w="25400" cap="flat" cmpd="sng" algn="ctr">
              <a:solidFill>
                <a:schemeClr val="accent4"/>
              </a:solidFill>
              <a:prstDash val="solid"/>
            </a:ln>
            <a:effectLst/>
          </c:spPr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06-08'!$E$8:$E$13</c:f>
              <c:numCache>
                <c:formatCode>0.0%</c:formatCode>
                <c:ptCount val="6"/>
                <c:pt idx="0">
                  <c:v>0</c:v>
                </c:pt>
                <c:pt idx="1">
                  <c:v>9.9378881987577633E-2</c:v>
                </c:pt>
                <c:pt idx="2">
                  <c:v>8.0745341614906832E-2</c:v>
                </c:pt>
                <c:pt idx="3">
                  <c:v>0.29813664596273293</c:v>
                </c:pt>
                <c:pt idx="4">
                  <c:v>0.27950310559006208</c:v>
                </c:pt>
                <c:pt idx="5">
                  <c:v>0.24223602484472051</c:v>
                </c:pt>
              </c:numCache>
            </c:numRef>
          </c:val>
          <c:smooth val="0"/>
        </c:ser>
        <c:ser>
          <c:idx val="2"/>
          <c:order val="2"/>
          <c:tx>
            <c:v>10-12 Participant</c:v>
          </c:tx>
          <c:spPr>
            <a:ln w="25400" cap="flat" cmpd="sng" algn="ctr">
              <a:solidFill>
                <a:schemeClr val="accent1"/>
              </a:solidFill>
              <a:prstDash val="solid"/>
            </a:ln>
            <a:effectLst/>
          </c:spPr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10-12'!$D$8:$D$13</c:f>
              <c:numCache>
                <c:formatCode>0.0%</c:formatCode>
                <c:ptCount val="6"/>
                <c:pt idx="0">
                  <c:v>1.3513513513513514E-2</c:v>
                </c:pt>
                <c:pt idx="1">
                  <c:v>0.11486486486486487</c:v>
                </c:pt>
                <c:pt idx="2">
                  <c:v>0.14189189189189189</c:v>
                </c:pt>
                <c:pt idx="3">
                  <c:v>0.35135135135135137</c:v>
                </c:pt>
                <c:pt idx="4">
                  <c:v>0.29054054054054052</c:v>
                </c:pt>
                <c:pt idx="5">
                  <c:v>8.7837837837837843E-2</c:v>
                </c:pt>
              </c:numCache>
            </c:numRef>
          </c:val>
          <c:smooth val="0"/>
        </c:ser>
        <c:ser>
          <c:idx val="3"/>
          <c:order val="3"/>
          <c:tx>
            <c:v>10-12 Non-Participant</c:v>
          </c:tx>
          <c:spPr>
            <a:ln w="25400" cap="flat" cmpd="sng" algn="ctr">
              <a:solidFill>
                <a:schemeClr val="accent2"/>
              </a:solidFill>
              <a:prstDash val="solid"/>
            </a:ln>
            <a:effectLst/>
          </c:spPr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10-12'!$E$8:$E$13</c:f>
              <c:numCache>
                <c:formatCode>0.0%</c:formatCode>
                <c:ptCount val="6"/>
                <c:pt idx="0">
                  <c:v>2.2988505747126436E-2</c:v>
                </c:pt>
                <c:pt idx="1">
                  <c:v>6.8965517241379309E-2</c:v>
                </c:pt>
                <c:pt idx="2">
                  <c:v>8.0459770114942528E-2</c:v>
                </c:pt>
                <c:pt idx="3">
                  <c:v>0.21839080459770116</c:v>
                </c:pt>
                <c:pt idx="4">
                  <c:v>0.39080459770114945</c:v>
                </c:pt>
                <c:pt idx="5">
                  <c:v>0.21839080459770116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177960"/>
        <c:axId val="397173648"/>
      </c:lineChart>
      <c:catAx>
        <c:axId val="397177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97173648"/>
        <c:crosses val="autoZero"/>
        <c:auto val="1"/>
        <c:lblAlgn val="ctr"/>
        <c:lblOffset val="100"/>
        <c:noMultiLvlLbl val="0"/>
      </c:catAx>
      <c:valAx>
        <c:axId val="397173648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crossAx val="3971779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Discarded Freezer Transfers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10-12 Participants</c:v>
          </c:tx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10-12'!$D$19:$D$24</c:f>
              <c:numCache>
                <c:formatCode>0.0%</c:formatCode>
                <c:ptCount val="6"/>
                <c:pt idx="0">
                  <c:v>0</c:v>
                </c:pt>
                <c:pt idx="1">
                  <c:v>0.31818181818181818</c:v>
                </c:pt>
                <c:pt idx="2">
                  <c:v>0.27272727272727271</c:v>
                </c:pt>
                <c:pt idx="3">
                  <c:v>0.22727272727272727</c:v>
                </c:pt>
                <c:pt idx="4">
                  <c:v>0.18181818181818182</c:v>
                </c:pt>
                <c:pt idx="5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v>10-12 Non-Participants</c:v>
          </c:tx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10-12'!$E$19:$E$24</c:f>
              <c:numCache>
                <c:formatCode>0.0%</c:formatCode>
                <c:ptCount val="6"/>
                <c:pt idx="0">
                  <c:v>0</c:v>
                </c:pt>
                <c:pt idx="1">
                  <c:v>0.11428571428571428</c:v>
                </c:pt>
                <c:pt idx="2">
                  <c:v>0.11428571428571428</c:v>
                </c:pt>
                <c:pt idx="3">
                  <c:v>0.2</c:v>
                </c:pt>
                <c:pt idx="4">
                  <c:v>0.45714285714285713</c:v>
                </c:pt>
                <c:pt idx="5">
                  <c:v>0.11428571428571428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179528"/>
        <c:axId val="397180704"/>
      </c:lineChart>
      <c:catAx>
        <c:axId val="397179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97180704"/>
        <c:crosses val="autoZero"/>
        <c:auto val="1"/>
        <c:lblAlgn val="ctr"/>
        <c:lblOffset val="100"/>
        <c:noMultiLvlLbl val="0"/>
      </c:catAx>
      <c:valAx>
        <c:axId val="397180704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crossAx val="3971795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Discarded Appliance Transfers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10-12 Participant</c:v>
          </c:tx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10-12'!$D$30:$D$35</c:f>
              <c:numCache>
                <c:formatCode>0.0%</c:formatCode>
                <c:ptCount val="6"/>
                <c:pt idx="0">
                  <c:v>1.1764705882352941E-2</c:v>
                </c:pt>
                <c:pt idx="1">
                  <c:v>0.14117647058823529</c:v>
                </c:pt>
                <c:pt idx="2">
                  <c:v>0.1588235294117647</c:v>
                </c:pt>
                <c:pt idx="3">
                  <c:v>0.3352941176470588</c:v>
                </c:pt>
                <c:pt idx="4">
                  <c:v>0.27647058823529413</c:v>
                </c:pt>
                <c:pt idx="5">
                  <c:v>7.6470588235294124E-2</c:v>
                </c:pt>
              </c:numCache>
            </c:numRef>
          </c:val>
          <c:smooth val="0"/>
        </c:ser>
        <c:ser>
          <c:idx val="1"/>
          <c:order val="1"/>
          <c:tx>
            <c:v>10-12 Non-Participant</c:v>
          </c:tx>
          <c:marker>
            <c:symbol val="none"/>
          </c:marker>
          <c:cat>
            <c:strRef>
              <c:f>'Summary Graphs'!$AT$2:$AT$7</c:f>
              <c:strCache>
                <c:ptCount val="6"/>
                <c:pt idx="0">
                  <c:v>&gt;30 years</c:v>
                </c:pt>
                <c:pt idx="1">
                  <c:v>20-29 years</c:v>
                </c:pt>
                <c:pt idx="2">
                  <c:v>15-19 years</c:v>
                </c:pt>
                <c:pt idx="3">
                  <c:v>10-14 years</c:v>
                </c:pt>
                <c:pt idx="4">
                  <c:v>5-9 years</c:v>
                </c:pt>
                <c:pt idx="5">
                  <c:v>&lt;5 years</c:v>
                </c:pt>
              </c:strCache>
            </c:strRef>
          </c:cat>
          <c:val>
            <c:numRef>
              <c:f>'Results 10-12'!$E$30:$E$35</c:f>
              <c:numCache>
                <c:formatCode>0.0%</c:formatCode>
                <c:ptCount val="6"/>
                <c:pt idx="0">
                  <c:v>1.6393442622950821E-2</c:v>
                </c:pt>
                <c:pt idx="1">
                  <c:v>8.1967213114754092E-2</c:v>
                </c:pt>
                <c:pt idx="2">
                  <c:v>9.0163934426229511E-2</c:v>
                </c:pt>
                <c:pt idx="3">
                  <c:v>0.21311475409836064</c:v>
                </c:pt>
                <c:pt idx="4">
                  <c:v>0.4098360655737705</c:v>
                </c:pt>
                <c:pt idx="5">
                  <c:v>0.18852459016393441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175608"/>
        <c:axId val="397174432"/>
      </c:lineChart>
      <c:catAx>
        <c:axId val="3971756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97174432"/>
        <c:crosses val="autoZero"/>
        <c:auto val="1"/>
        <c:lblAlgn val="ctr"/>
        <c:lblOffset val="100"/>
        <c:noMultiLvlLbl val="0"/>
      </c:catAx>
      <c:valAx>
        <c:axId val="39717443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crossAx val="3971756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71438</xdr:colOff>
      <xdr:row>0</xdr:row>
      <xdr:rowOff>66675</xdr:rowOff>
    </xdr:from>
    <xdr:to>
      <xdr:col>9</xdr:col>
      <xdr:colOff>520579</xdr:colOff>
      <xdr:row>19</xdr:row>
      <xdr:rowOff>71437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42861</xdr:colOff>
      <xdr:row>0</xdr:row>
      <xdr:rowOff>80960</xdr:rowOff>
    </xdr:from>
    <xdr:to>
      <xdr:col>19</xdr:col>
      <xdr:colOff>494061</xdr:colOff>
      <xdr:row>19</xdr:row>
      <xdr:rowOff>82484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61912</xdr:colOff>
      <xdr:row>20</xdr:row>
      <xdr:rowOff>42863</xdr:rowOff>
    </xdr:from>
    <xdr:to>
      <xdr:col>9</xdr:col>
      <xdr:colOff>513111</xdr:colOff>
      <xdr:row>39</xdr:row>
      <xdr:rowOff>44387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45242</xdr:colOff>
      <xdr:row>20</xdr:row>
      <xdr:rowOff>40481</xdr:rowOff>
    </xdr:from>
    <xdr:to>
      <xdr:col>19</xdr:col>
      <xdr:colOff>496442</xdr:colOff>
      <xdr:row>39</xdr:row>
      <xdr:rowOff>42005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54768</xdr:colOff>
      <xdr:row>39</xdr:row>
      <xdr:rowOff>130968</xdr:rowOff>
    </xdr:from>
    <xdr:to>
      <xdr:col>9</xdr:col>
      <xdr:colOff>505967</xdr:colOff>
      <xdr:row>58</xdr:row>
      <xdr:rowOff>132492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26192</xdr:colOff>
      <xdr:row>39</xdr:row>
      <xdr:rowOff>130969</xdr:rowOff>
    </xdr:from>
    <xdr:to>
      <xdr:col>19</xdr:col>
      <xdr:colOff>477392</xdr:colOff>
      <xdr:row>58</xdr:row>
      <xdr:rowOff>132493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107153</xdr:colOff>
      <xdr:row>0</xdr:row>
      <xdr:rowOff>47626</xdr:rowOff>
    </xdr:from>
    <xdr:to>
      <xdr:col>29</xdr:col>
      <xdr:colOff>558352</xdr:colOff>
      <xdr:row>19</xdr:row>
      <xdr:rowOff>47626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47623</xdr:colOff>
      <xdr:row>20</xdr:row>
      <xdr:rowOff>9526</xdr:rowOff>
    </xdr:from>
    <xdr:to>
      <xdr:col>29</xdr:col>
      <xdr:colOff>498822</xdr:colOff>
      <xdr:row>39</xdr:row>
      <xdr:rowOff>11050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71437</xdr:colOff>
      <xdr:row>40</xdr:row>
      <xdr:rowOff>11906</xdr:rowOff>
    </xdr:from>
    <xdr:to>
      <xdr:col>29</xdr:col>
      <xdr:colOff>522636</xdr:colOff>
      <xdr:row>59</xdr:row>
      <xdr:rowOff>13430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33"/>
  <sheetViews>
    <sheetView tabSelected="1" zoomScale="90" zoomScaleNormal="90" workbookViewId="0">
      <selection activeCell="AD2" sqref="AD2"/>
    </sheetView>
  </sheetViews>
  <sheetFormatPr defaultRowHeight="14.4" x14ac:dyDescent="0.3"/>
  <cols>
    <col min="1" max="1" width="20" bestFit="1" customWidth="1"/>
    <col min="2" max="17" width="10.6640625" customWidth="1"/>
    <col min="19" max="19" width="20" bestFit="1" customWidth="1"/>
    <col min="20" max="29" width="10.6640625" customWidth="1"/>
  </cols>
  <sheetData>
    <row r="2" spans="1:32" ht="18" x14ac:dyDescent="0.35">
      <c r="A2" s="267" t="s">
        <v>6903</v>
      </c>
      <c r="S2" s="267" t="s">
        <v>6904</v>
      </c>
    </row>
    <row r="3" spans="1:32" ht="15" thickBot="1" x14ac:dyDescent="0.35">
      <c r="AE3" s="261"/>
      <c r="AF3" s="261"/>
    </row>
    <row r="4" spans="1:32" ht="15" thickTop="1" x14ac:dyDescent="0.3">
      <c r="A4" s="263" t="s">
        <v>6890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S4" s="263" t="s">
        <v>6928</v>
      </c>
      <c r="T4" s="264"/>
      <c r="U4" s="264"/>
      <c r="V4" s="264"/>
      <c r="W4" s="264"/>
      <c r="X4" s="264"/>
      <c r="Y4" s="264"/>
      <c r="Z4" s="264"/>
      <c r="AA4" s="264"/>
      <c r="AB4" s="264"/>
      <c r="AC4" s="264"/>
      <c r="AE4" s="261"/>
      <c r="AF4" s="261"/>
    </row>
    <row r="5" spans="1:32" x14ac:dyDescent="0.3">
      <c r="B5" s="260" t="s">
        <v>2161</v>
      </c>
      <c r="C5" s="260" t="s">
        <v>2161</v>
      </c>
      <c r="D5" s="260" t="s">
        <v>6939</v>
      </c>
      <c r="E5" s="260" t="s">
        <v>6939</v>
      </c>
      <c r="F5" s="260" t="s">
        <v>6906</v>
      </c>
      <c r="G5" s="260" t="s">
        <v>6906</v>
      </c>
      <c r="H5" s="260" t="s">
        <v>18</v>
      </c>
      <c r="I5" s="260" t="s">
        <v>18</v>
      </c>
      <c r="J5" s="260" t="s">
        <v>6902</v>
      </c>
      <c r="K5" s="260" t="s">
        <v>6902</v>
      </c>
      <c r="L5" s="260" t="s">
        <v>2182</v>
      </c>
      <c r="M5" s="260" t="s">
        <v>2182</v>
      </c>
      <c r="N5" s="260" t="s">
        <v>6888</v>
      </c>
      <c r="O5" s="260" t="s">
        <v>6888</v>
      </c>
      <c r="P5" s="260" t="s">
        <v>6757</v>
      </c>
      <c r="Q5" s="260" t="s">
        <v>6757</v>
      </c>
      <c r="T5" s="260" t="s">
        <v>2161</v>
      </c>
      <c r="U5" s="260" t="s">
        <v>2161</v>
      </c>
      <c r="V5" s="260" t="s">
        <v>6906</v>
      </c>
      <c r="W5" s="260" t="s">
        <v>6906</v>
      </c>
      <c r="X5" s="260" t="s">
        <v>18</v>
      </c>
      <c r="Y5" s="260" t="s">
        <v>18</v>
      </c>
      <c r="Z5" s="260" t="s">
        <v>6902</v>
      </c>
      <c r="AA5" s="260" t="s">
        <v>6902</v>
      </c>
      <c r="AB5" s="260" t="s">
        <v>2182</v>
      </c>
      <c r="AC5" s="260" t="s">
        <v>2182</v>
      </c>
      <c r="AE5" s="261"/>
      <c r="AF5" s="261"/>
    </row>
    <row r="6" spans="1:32" x14ac:dyDescent="0.3">
      <c r="B6" s="342" t="s">
        <v>6901</v>
      </c>
      <c r="C6" s="342"/>
      <c r="D6" s="342" t="s">
        <v>6940</v>
      </c>
      <c r="E6" s="342"/>
      <c r="F6" s="342" t="s">
        <v>6891</v>
      </c>
      <c r="G6" s="342"/>
      <c r="H6" s="342" t="s">
        <v>6892</v>
      </c>
      <c r="I6" s="342"/>
      <c r="J6" s="342" t="s">
        <v>6893</v>
      </c>
      <c r="K6" s="342"/>
      <c r="L6" s="342" t="s">
        <v>6894</v>
      </c>
      <c r="M6" s="342"/>
      <c r="N6" s="342" t="s">
        <v>6895</v>
      </c>
      <c r="O6" s="342"/>
      <c r="P6" s="342" t="s">
        <v>6757</v>
      </c>
      <c r="Q6" s="342"/>
      <c r="T6" s="342" t="s">
        <v>6901</v>
      </c>
      <c r="U6" s="342"/>
      <c r="V6" s="342" t="s">
        <v>6891</v>
      </c>
      <c r="W6" s="342"/>
      <c r="X6" s="342" t="s">
        <v>6932</v>
      </c>
      <c r="Y6" s="342"/>
      <c r="Z6" s="342" t="s">
        <v>6933</v>
      </c>
      <c r="AA6" s="342"/>
      <c r="AB6" s="342" t="s">
        <v>6934</v>
      </c>
      <c r="AC6" s="342"/>
      <c r="AE6" s="261"/>
      <c r="AF6" s="261"/>
    </row>
    <row r="7" spans="1:32" ht="28.8" x14ac:dyDescent="0.3">
      <c r="B7" s="259" t="s">
        <v>6896</v>
      </c>
      <c r="C7" s="259" t="s">
        <v>6897</v>
      </c>
      <c r="D7" s="259" t="s">
        <v>6896</v>
      </c>
      <c r="E7" s="259" t="s">
        <v>6897</v>
      </c>
      <c r="F7" s="259" t="s">
        <v>6896</v>
      </c>
      <c r="G7" s="259" t="s">
        <v>6897</v>
      </c>
      <c r="H7" s="259" t="s">
        <v>6896</v>
      </c>
      <c r="I7" s="259" t="s">
        <v>6897</v>
      </c>
      <c r="J7" s="259" t="s">
        <v>6896</v>
      </c>
      <c r="K7" s="259" t="s">
        <v>6897</v>
      </c>
      <c r="L7" s="259" t="s">
        <v>6896</v>
      </c>
      <c r="M7" s="259" t="s">
        <v>6897</v>
      </c>
      <c r="N7" s="259" t="s">
        <v>6896</v>
      </c>
      <c r="O7" s="259" t="s">
        <v>6897</v>
      </c>
      <c r="P7" s="259" t="s">
        <v>6896</v>
      </c>
      <c r="Q7" s="259" t="s">
        <v>6897</v>
      </c>
      <c r="T7" s="259" t="s">
        <v>6896</v>
      </c>
      <c r="U7" s="259" t="s">
        <v>6897</v>
      </c>
      <c r="V7" s="259" t="s">
        <v>6896</v>
      </c>
      <c r="W7" s="259" t="s">
        <v>6897</v>
      </c>
      <c r="X7" s="259" t="s">
        <v>6896</v>
      </c>
      <c r="Y7" s="259" t="s">
        <v>6897</v>
      </c>
      <c r="Z7" s="259" t="s">
        <v>6896</v>
      </c>
      <c r="AA7" s="259" t="s">
        <v>6897</v>
      </c>
      <c r="AB7" s="259" t="s">
        <v>6896</v>
      </c>
      <c r="AC7" s="259" t="s">
        <v>6897</v>
      </c>
      <c r="AE7" s="261"/>
      <c r="AF7" s="261"/>
    </row>
    <row r="8" spans="1:32" x14ac:dyDescent="0.3">
      <c r="A8" s="258" t="s">
        <v>2162</v>
      </c>
      <c r="B8" s="262">
        <f t="shared" ref="B8:D13" si="0">VLOOKUP(B$5&amp;$AE8&amp;":"&amp;$AF8,t.ParticipantDiscards,7,FALSE)</f>
        <v>3.6345776031434185E-2</v>
      </c>
      <c r="C8" s="262">
        <f t="shared" ref="C8:E13" si="1">VLOOKUP(C$5&amp;$AE8&amp;":"&amp;$AF8,t.NonparticipantDiscards,7,FALSE)</f>
        <v>2.2727272727272728E-2</v>
      </c>
      <c r="D8" s="262">
        <f t="shared" si="0"/>
        <v>1.3513513513513514E-2</v>
      </c>
      <c r="E8" s="262">
        <f t="shared" si="1"/>
        <v>2.2988505747126436E-2</v>
      </c>
      <c r="F8" s="262">
        <f t="shared" ref="F8:F13" si="2">VLOOKUP(F$5&amp;$AE8&amp;":"&amp;$AF8,t.ParticipantDiscards,7,FALSE)</f>
        <v>1.5267175572519083E-2</v>
      </c>
      <c r="G8" s="262">
        <f t="shared" ref="G8:G13" si="3">VLOOKUP(G$5&amp;$AE8&amp;":"&amp;$AF8,t.NonparticipantDiscards,7,FALSE)</f>
        <v>1.282051282051282E-2</v>
      </c>
      <c r="H8" s="262">
        <f t="shared" ref="H8:H13" si="4">VLOOKUP(H$5&amp;$AE8&amp;":"&amp;$AF8,t.ParticipantDiscards,7,FALSE)</f>
        <v>2.3809523809523808E-2</v>
      </c>
      <c r="I8" s="262">
        <f t="shared" ref="I8:I13" si="5">VLOOKUP(I$5&amp;$AE8&amp;":"&amp;$AF8,t.NonparticipantDiscards,7,FALSE)</f>
        <v>0</v>
      </c>
      <c r="J8" s="262">
        <f t="shared" ref="J8:J13" si="6">VLOOKUP(J$5&amp;$AE8&amp;":"&amp;$AF8,t.ParticipantDiscards,7,FALSE)</f>
        <v>1.1235955056179775E-2</v>
      </c>
      <c r="K8" s="262">
        <f t="shared" ref="K8:K13" si="7">VLOOKUP(K$5&amp;$AE8&amp;":"&amp;$AF8,t.NonparticipantDiscards,7,FALSE)</f>
        <v>3.4482758620689655E-2</v>
      </c>
      <c r="L8" s="262">
        <f t="shared" ref="L8:L13" si="8">VLOOKUP(L$5&amp;$AE8&amp;":"&amp;$AF8,t.ParticipantDiscards,7,FALSE)</f>
        <v>0</v>
      </c>
      <c r="M8" s="262">
        <f t="shared" ref="M8:M13" si="9">VLOOKUP(M$5&amp;$AE8&amp;":"&amp;$AF8,t.NonparticipantDiscards,7,FALSE)</f>
        <v>0.1111111111111111</v>
      </c>
      <c r="N8" s="262">
        <f t="shared" ref="N8:N13" si="10">VLOOKUP(N$5&amp;$AE8&amp;":"&amp;$AF8,t.ParticipantDiscards,7,FALSE)</f>
        <v>3.8216560509554139E-2</v>
      </c>
      <c r="O8" s="262">
        <f t="shared" ref="O8:O13" si="11">VLOOKUP(O$5&amp;$AE8&amp;":"&amp;$AF8,t.NonparticipantDiscards,7,FALSE)</f>
        <v>2.0618556701030927E-2</v>
      </c>
      <c r="P8" s="262">
        <f t="shared" ref="P8:P13" si="12">VLOOKUP(P$5&amp;$AE8&amp;":"&amp;$AF8,t.ParticipantDiscards,7,FALSE)</f>
        <v>4.0880503144654086E-2</v>
      </c>
      <c r="Q8" s="262">
        <f t="shared" ref="Q8:Q13" si="13">VLOOKUP(Q$5&amp;$AE8&amp;":"&amp;$AF8,t.NonparticipantDiscards,7,FALSE)</f>
        <v>2.6315789473684209E-2</v>
      </c>
      <c r="S8" s="258" t="s">
        <v>2162</v>
      </c>
      <c r="T8" s="262">
        <f t="shared" ref="T8:T13" si="14">VLOOKUP(T$5&amp;$AE8&amp;":"&amp;$AF8,t.ParticipantAcquirer,7,FALSE)</f>
        <v>6.8493150684931503E-3</v>
      </c>
      <c r="U8" s="262">
        <f t="shared" ref="U8:U13" si="15">VLOOKUP(U$5&amp;$AE8&amp;":"&amp;$AF8,t.Acquires,7,FALSE)</f>
        <v>1.4563106796116505E-2</v>
      </c>
      <c r="V8" s="262">
        <f t="shared" ref="V8:V13" si="16">VLOOKUP(V$5&amp;$AE8&amp;":"&amp;$AF8,t.ParticipantAcquirer,7,FALSE)</f>
        <v>9.0090090090090089E-3</v>
      </c>
      <c r="W8" s="262">
        <f t="shared" ref="W8:W13" si="17">VLOOKUP(W$5&amp;$AE8&amp;":"&amp;$AF8,t.Acquires,7,FALSE)</f>
        <v>1.9047619047619049E-2</v>
      </c>
      <c r="X8" s="262">
        <f t="shared" ref="X8:X13" si="18">VLOOKUP(X$5&amp;$AE8&amp;":"&amp;$AF8,t.ParticipantAcquirer,7,FALSE)</f>
        <v>1.2048192771084338E-2</v>
      </c>
      <c r="Y8" s="262">
        <f t="shared" ref="Y8:Y13" si="19">VLOOKUP(Y$5&amp;$AE8&amp;":"&amp;$AF8,t.Acquires,7,FALSE)</f>
        <v>2.4193548387096774E-2</v>
      </c>
      <c r="Z8" s="262">
        <f t="shared" ref="Z8:Z13" si="20">VLOOKUP(Z$5&amp;$AE8&amp;":"&amp;$AF8,t.ParticipantAcquirer,7,FALSE)</f>
        <v>0</v>
      </c>
      <c r="AA8" s="262">
        <f t="shared" ref="AA8:AA13" si="21">VLOOKUP(AA$5&amp;$AE8&amp;":"&amp;$AF8,t.Acquires,7,FALSE)</f>
        <v>1.5706806282722512E-2</v>
      </c>
      <c r="AB8" s="262">
        <f t="shared" ref="AB8:AB13" si="22">VLOOKUP(AB$5&amp;$AE8&amp;":"&amp;$AF8,t.ParticipantAcquirer,7,FALSE)</f>
        <v>0</v>
      </c>
      <c r="AC8" s="262">
        <f t="shared" ref="AC8:AC13" si="23">VLOOKUP(AC$5&amp;$AE8&amp;":"&amp;$AF8,t.Acquires,7,FALSE)</f>
        <v>9.8039215686274508E-3</v>
      </c>
      <c r="AE8" s="261" t="s">
        <v>6900</v>
      </c>
      <c r="AF8" s="261">
        <v>30</v>
      </c>
    </row>
    <row r="9" spans="1:32" x14ac:dyDescent="0.3">
      <c r="A9" s="258" t="s">
        <v>2163</v>
      </c>
      <c r="B9" s="262">
        <f t="shared" si="0"/>
        <v>0.13948919449901767</v>
      </c>
      <c r="C9" s="262">
        <f t="shared" si="1"/>
        <v>0.11742424242424243</v>
      </c>
      <c r="D9" s="262">
        <f t="shared" si="0"/>
        <v>0.11486486486486487</v>
      </c>
      <c r="E9" s="262">
        <f t="shared" si="1"/>
        <v>6.8965517241379309E-2</v>
      </c>
      <c r="F9" s="262">
        <f t="shared" si="2"/>
        <v>9.9236641221374045E-2</v>
      </c>
      <c r="G9" s="262">
        <f t="shared" si="3"/>
        <v>6.4102564102564097E-2</v>
      </c>
      <c r="H9" s="262">
        <f t="shared" si="4"/>
        <v>0.19047619047619047</v>
      </c>
      <c r="I9" s="262">
        <f t="shared" si="5"/>
        <v>6.1224489795918366E-2</v>
      </c>
      <c r="J9" s="262">
        <f t="shared" si="6"/>
        <v>5.6179775280898875E-2</v>
      </c>
      <c r="K9" s="262">
        <f t="shared" si="7"/>
        <v>6.8965517241379309E-2</v>
      </c>
      <c r="L9" s="262">
        <f t="shared" si="8"/>
        <v>0.23529411764705882</v>
      </c>
      <c r="M9" s="262">
        <f t="shared" si="9"/>
        <v>0.1111111111111111</v>
      </c>
      <c r="N9" s="262">
        <f t="shared" si="10"/>
        <v>0.17197452229299362</v>
      </c>
      <c r="O9" s="262">
        <f t="shared" si="11"/>
        <v>0.13402061855670103</v>
      </c>
      <c r="P9" s="262">
        <f t="shared" si="12"/>
        <v>0.11949685534591195</v>
      </c>
      <c r="Q9" s="262">
        <f t="shared" si="13"/>
        <v>0.14473684210526316</v>
      </c>
      <c r="S9" s="258" t="s">
        <v>2163</v>
      </c>
      <c r="T9" s="262">
        <f t="shared" si="14"/>
        <v>6.8493150684931503E-3</v>
      </c>
      <c r="U9" s="262">
        <f t="shared" si="15"/>
        <v>1.6990291262135922E-2</v>
      </c>
      <c r="V9" s="262">
        <f t="shared" si="16"/>
        <v>9.0090090090090089E-3</v>
      </c>
      <c r="W9" s="262">
        <f t="shared" si="17"/>
        <v>1.5873015873015872E-2</v>
      </c>
      <c r="X9" s="262">
        <f t="shared" si="18"/>
        <v>1.2048192771084338E-2</v>
      </c>
      <c r="Y9" s="262">
        <f t="shared" si="19"/>
        <v>2.4193548387096774E-2</v>
      </c>
      <c r="Z9" s="262">
        <f t="shared" si="20"/>
        <v>0</v>
      </c>
      <c r="AA9" s="262">
        <f t="shared" si="21"/>
        <v>1.0471204188481676E-2</v>
      </c>
      <c r="AB9" s="262">
        <f t="shared" si="22"/>
        <v>0</v>
      </c>
      <c r="AC9" s="262">
        <f t="shared" si="23"/>
        <v>1.9607843137254902E-2</v>
      </c>
      <c r="AE9" s="261" t="s">
        <v>6900</v>
      </c>
      <c r="AF9" s="261">
        <v>20</v>
      </c>
    </row>
    <row r="10" spans="1:32" x14ac:dyDescent="0.3">
      <c r="A10" s="258" t="s">
        <v>2164</v>
      </c>
      <c r="B10" s="262">
        <f t="shared" si="0"/>
        <v>0.1994106090373281</v>
      </c>
      <c r="C10" s="262">
        <f t="shared" si="1"/>
        <v>0.14015151515151514</v>
      </c>
      <c r="D10" s="262">
        <f t="shared" si="0"/>
        <v>0.14189189189189189</v>
      </c>
      <c r="E10" s="262">
        <f t="shared" si="1"/>
        <v>8.0459770114942528E-2</v>
      </c>
      <c r="F10" s="262">
        <f t="shared" si="2"/>
        <v>0.15267175572519084</v>
      </c>
      <c r="G10" s="262">
        <f t="shared" si="3"/>
        <v>8.9743589743589744E-2</v>
      </c>
      <c r="H10" s="262">
        <f t="shared" si="4"/>
        <v>0.19047619047619047</v>
      </c>
      <c r="I10" s="262">
        <f t="shared" si="5"/>
        <v>0.12244897959183673</v>
      </c>
      <c r="J10" s="262">
        <f t="shared" si="6"/>
        <v>0.1348314606741573</v>
      </c>
      <c r="K10" s="262">
        <f t="shared" si="7"/>
        <v>3.4482758620689655E-2</v>
      </c>
      <c r="L10" s="262">
        <f t="shared" si="8"/>
        <v>5.8823529411764705E-2</v>
      </c>
      <c r="M10" s="262">
        <f t="shared" si="9"/>
        <v>0</v>
      </c>
      <c r="N10" s="262">
        <f t="shared" si="10"/>
        <v>0.21019108280254778</v>
      </c>
      <c r="O10" s="262">
        <f t="shared" si="11"/>
        <v>0.18556701030927836</v>
      </c>
      <c r="P10" s="262">
        <f t="shared" si="12"/>
        <v>0.21069182389937108</v>
      </c>
      <c r="Q10" s="262">
        <f t="shared" si="13"/>
        <v>0.15789473684210525</v>
      </c>
      <c r="S10" s="258" t="s">
        <v>2164</v>
      </c>
      <c r="T10" s="262">
        <f t="shared" si="14"/>
        <v>2.7397260273972601E-2</v>
      </c>
      <c r="U10" s="262">
        <f t="shared" si="15"/>
        <v>3.640776699029126E-2</v>
      </c>
      <c r="V10" s="262">
        <f t="shared" si="16"/>
        <v>2.7027027027027029E-2</v>
      </c>
      <c r="W10" s="262">
        <f t="shared" si="17"/>
        <v>3.4920634920634921E-2</v>
      </c>
      <c r="X10" s="262">
        <f t="shared" si="18"/>
        <v>3.614457831325301E-2</v>
      </c>
      <c r="Y10" s="262">
        <f t="shared" si="19"/>
        <v>8.0645161290322578E-2</v>
      </c>
      <c r="Z10" s="262">
        <f t="shared" si="20"/>
        <v>0</v>
      </c>
      <c r="AA10" s="262">
        <f t="shared" si="21"/>
        <v>5.235602094240838E-3</v>
      </c>
      <c r="AB10" s="262">
        <f t="shared" si="22"/>
        <v>0</v>
      </c>
      <c r="AC10" s="262">
        <f t="shared" si="23"/>
        <v>4.9019607843137254E-2</v>
      </c>
      <c r="AE10" s="261" t="s">
        <v>6900</v>
      </c>
      <c r="AF10" s="261">
        <v>15</v>
      </c>
    </row>
    <row r="11" spans="1:32" x14ac:dyDescent="0.3">
      <c r="A11" s="258" t="s">
        <v>2165</v>
      </c>
      <c r="B11" s="262">
        <f t="shared" si="0"/>
        <v>0.33202357563850687</v>
      </c>
      <c r="C11" s="262">
        <f t="shared" si="1"/>
        <v>0.26893939393939392</v>
      </c>
      <c r="D11" s="262">
        <f t="shared" si="0"/>
        <v>0.35135135135135137</v>
      </c>
      <c r="E11" s="262">
        <f t="shared" si="1"/>
        <v>0.21839080459770116</v>
      </c>
      <c r="F11" s="262">
        <f t="shared" si="2"/>
        <v>0.36641221374045801</v>
      </c>
      <c r="G11" s="262">
        <f t="shared" si="3"/>
        <v>0.20512820512820512</v>
      </c>
      <c r="H11" s="262">
        <f t="shared" si="4"/>
        <v>0.30952380952380953</v>
      </c>
      <c r="I11" s="262">
        <f t="shared" si="5"/>
        <v>0.22448979591836735</v>
      </c>
      <c r="J11" s="262">
        <f t="shared" si="6"/>
        <v>0.39325842696629215</v>
      </c>
      <c r="K11" s="262">
        <f t="shared" si="7"/>
        <v>0.17241379310344829</v>
      </c>
      <c r="L11" s="262">
        <f t="shared" si="8"/>
        <v>0.23529411764705882</v>
      </c>
      <c r="M11" s="262">
        <f t="shared" si="9"/>
        <v>0.33333333333333331</v>
      </c>
      <c r="N11" s="262">
        <f t="shared" si="10"/>
        <v>0.33121019108280253</v>
      </c>
      <c r="O11" s="262">
        <f t="shared" si="11"/>
        <v>0.26804123711340205</v>
      </c>
      <c r="P11" s="262">
        <f t="shared" si="12"/>
        <v>0.32075471698113206</v>
      </c>
      <c r="Q11" s="262">
        <f t="shared" si="13"/>
        <v>0.30263157894736842</v>
      </c>
      <c r="S11" s="258" t="s">
        <v>2165</v>
      </c>
      <c r="T11" s="262">
        <f t="shared" si="14"/>
        <v>0.13698630136986301</v>
      </c>
      <c r="U11" s="262">
        <f t="shared" si="15"/>
        <v>0.14563106796116504</v>
      </c>
      <c r="V11" s="262">
        <f t="shared" si="16"/>
        <v>0.14414414414414414</v>
      </c>
      <c r="W11" s="262">
        <f t="shared" si="17"/>
        <v>0.15555555555555556</v>
      </c>
      <c r="X11" s="262">
        <f t="shared" si="18"/>
        <v>0.16867469879518071</v>
      </c>
      <c r="Y11" s="262">
        <f t="shared" si="19"/>
        <v>0.16935483870967741</v>
      </c>
      <c r="Z11" s="262">
        <f t="shared" si="20"/>
        <v>7.1428571428571425E-2</v>
      </c>
      <c r="AA11" s="262">
        <f t="shared" si="21"/>
        <v>0.14659685863874344</v>
      </c>
      <c r="AB11" s="262">
        <f t="shared" si="22"/>
        <v>0</v>
      </c>
      <c r="AC11" s="262">
        <f t="shared" si="23"/>
        <v>0.10784313725490197</v>
      </c>
      <c r="AE11" s="261" t="s">
        <v>6900</v>
      </c>
      <c r="AF11" s="261">
        <v>10</v>
      </c>
    </row>
    <row r="12" spans="1:32" x14ac:dyDescent="0.3">
      <c r="A12" s="258" t="s">
        <v>2166</v>
      </c>
      <c r="B12" s="262">
        <f t="shared" si="0"/>
        <v>0.22986247544204322</v>
      </c>
      <c r="C12" s="262">
        <f t="shared" si="1"/>
        <v>0.32575757575757575</v>
      </c>
      <c r="D12" s="262">
        <f t="shared" si="0"/>
        <v>0.29054054054054052</v>
      </c>
      <c r="E12" s="262">
        <f t="shared" si="1"/>
        <v>0.39080459770114945</v>
      </c>
      <c r="F12" s="262">
        <f t="shared" si="2"/>
        <v>0.27480916030534353</v>
      </c>
      <c r="G12" s="262">
        <f t="shared" si="3"/>
        <v>0.38461538461538464</v>
      </c>
      <c r="H12" s="262">
        <f t="shared" si="4"/>
        <v>0.16666666666666666</v>
      </c>
      <c r="I12" s="262">
        <f t="shared" si="5"/>
        <v>0.42857142857142855</v>
      </c>
      <c r="J12" s="262">
        <f t="shared" si="6"/>
        <v>0.3258426966292135</v>
      </c>
      <c r="K12" s="262">
        <f t="shared" si="7"/>
        <v>0.31034482758620691</v>
      </c>
      <c r="L12" s="262">
        <f t="shared" si="8"/>
        <v>0.41176470588235292</v>
      </c>
      <c r="M12" s="262">
        <f t="shared" si="9"/>
        <v>0.44444444444444442</v>
      </c>
      <c r="N12" s="262">
        <f t="shared" si="10"/>
        <v>0.19745222929936307</v>
      </c>
      <c r="O12" s="262">
        <f t="shared" si="11"/>
        <v>0.32989690721649484</v>
      </c>
      <c r="P12" s="262">
        <f t="shared" si="12"/>
        <v>0.24213836477987422</v>
      </c>
      <c r="Q12" s="262">
        <f t="shared" si="13"/>
        <v>0.26315789473684209</v>
      </c>
      <c r="S12" s="258" t="s">
        <v>2166</v>
      </c>
      <c r="T12" s="262">
        <f t="shared" si="14"/>
        <v>0.43835616438356162</v>
      </c>
      <c r="U12" s="262">
        <f t="shared" si="15"/>
        <v>0.279126213592233</v>
      </c>
      <c r="V12" s="262">
        <f t="shared" si="16"/>
        <v>0.3963963963963964</v>
      </c>
      <c r="W12" s="262">
        <f t="shared" si="17"/>
        <v>0.28253968253968254</v>
      </c>
      <c r="X12" s="262">
        <f t="shared" si="18"/>
        <v>0.42168674698795183</v>
      </c>
      <c r="Y12" s="262">
        <f t="shared" si="19"/>
        <v>0.31451612903225806</v>
      </c>
      <c r="Z12" s="262">
        <f t="shared" si="20"/>
        <v>0.32142857142857145</v>
      </c>
      <c r="AA12" s="262">
        <f t="shared" si="21"/>
        <v>0.26178010471204188</v>
      </c>
      <c r="AB12" s="262">
        <f t="shared" si="22"/>
        <v>0.66666666666666663</v>
      </c>
      <c r="AC12" s="262">
        <f t="shared" si="23"/>
        <v>0.25490196078431371</v>
      </c>
      <c r="AE12" s="261" t="s">
        <v>6900</v>
      </c>
      <c r="AF12" s="261">
        <v>5</v>
      </c>
    </row>
    <row r="13" spans="1:32" x14ac:dyDescent="0.3">
      <c r="A13" s="265" t="s">
        <v>2167</v>
      </c>
      <c r="B13" s="266">
        <f t="shared" si="0"/>
        <v>6.2868369351669937E-2</v>
      </c>
      <c r="C13" s="266">
        <f t="shared" si="1"/>
        <v>0.125</v>
      </c>
      <c r="D13" s="266">
        <f t="shared" si="0"/>
        <v>8.7837837837837843E-2</v>
      </c>
      <c r="E13" s="266">
        <f t="shared" si="1"/>
        <v>0.21839080459770116</v>
      </c>
      <c r="F13" s="266">
        <f t="shared" si="2"/>
        <v>9.1603053435114504E-2</v>
      </c>
      <c r="G13" s="266">
        <f t="shared" si="3"/>
        <v>0.24358974358974358</v>
      </c>
      <c r="H13" s="266">
        <f t="shared" si="4"/>
        <v>0.11904761904761904</v>
      </c>
      <c r="I13" s="266">
        <f t="shared" si="5"/>
        <v>0.16326530612244897</v>
      </c>
      <c r="J13" s="266">
        <f t="shared" si="6"/>
        <v>7.8651685393258425E-2</v>
      </c>
      <c r="K13" s="266">
        <f t="shared" si="7"/>
        <v>0.37931034482758619</v>
      </c>
      <c r="L13" s="266">
        <f t="shared" si="8"/>
        <v>5.8823529411764705E-2</v>
      </c>
      <c r="M13" s="266">
        <f t="shared" si="9"/>
        <v>0</v>
      </c>
      <c r="N13" s="266">
        <f t="shared" si="10"/>
        <v>5.0955414012738856E-2</v>
      </c>
      <c r="O13" s="266">
        <f t="shared" si="11"/>
        <v>6.1855670103092786E-2</v>
      </c>
      <c r="P13" s="266">
        <f t="shared" si="12"/>
        <v>6.6037735849056603E-2</v>
      </c>
      <c r="Q13" s="266">
        <f t="shared" si="13"/>
        <v>0.10526315789473684</v>
      </c>
      <c r="S13" s="265" t="s">
        <v>2167</v>
      </c>
      <c r="T13" s="266">
        <f t="shared" si="14"/>
        <v>0.38356164383561642</v>
      </c>
      <c r="U13" s="266">
        <f t="shared" si="15"/>
        <v>0.50728155339805825</v>
      </c>
      <c r="V13" s="266">
        <f t="shared" si="16"/>
        <v>0.4144144144144144</v>
      </c>
      <c r="W13" s="266">
        <f t="shared" si="17"/>
        <v>0.49206349206349204</v>
      </c>
      <c r="X13" s="266">
        <f t="shared" si="18"/>
        <v>0.3493975903614458</v>
      </c>
      <c r="Y13" s="266">
        <f t="shared" si="19"/>
        <v>0.38709677419354838</v>
      </c>
      <c r="Z13" s="266">
        <f t="shared" si="20"/>
        <v>0.6071428571428571</v>
      </c>
      <c r="AA13" s="266">
        <f t="shared" si="21"/>
        <v>0.56020942408376961</v>
      </c>
      <c r="AB13" s="266">
        <f t="shared" si="22"/>
        <v>0.33333333333333331</v>
      </c>
      <c r="AC13" s="266">
        <f t="shared" si="23"/>
        <v>0.55882352941176472</v>
      </c>
      <c r="AE13" s="261" t="s">
        <v>6900</v>
      </c>
      <c r="AF13" s="261">
        <v>0</v>
      </c>
    </row>
    <row r="14" spans="1:32" ht="15" thickBot="1" x14ac:dyDescent="0.35">
      <c r="A14" s="258"/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S14" s="258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  <c r="AE14" s="261"/>
      <c r="AF14" s="261"/>
    </row>
    <row r="15" spans="1:32" ht="15" thickTop="1" x14ac:dyDescent="0.3">
      <c r="A15" s="263" t="s">
        <v>6898</v>
      </c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  <c r="N15" s="264"/>
      <c r="O15" s="264"/>
      <c r="P15" s="264"/>
      <c r="Q15" s="264"/>
      <c r="S15" s="263" t="s">
        <v>6929</v>
      </c>
      <c r="T15" s="264"/>
      <c r="U15" s="264"/>
      <c r="V15" s="264"/>
      <c r="W15" s="264"/>
      <c r="X15" s="264"/>
      <c r="Y15" s="264"/>
      <c r="Z15" s="264"/>
      <c r="AA15" s="264"/>
      <c r="AB15" s="264"/>
      <c r="AC15" s="264"/>
      <c r="AE15" s="261"/>
      <c r="AF15" s="261"/>
    </row>
    <row r="16" spans="1:32" x14ac:dyDescent="0.3">
      <c r="B16" s="260" t="s">
        <v>2161</v>
      </c>
      <c r="C16" s="260" t="s">
        <v>2161</v>
      </c>
      <c r="D16" s="260" t="s">
        <v>6939</v>
      </c>
      <c r="E16" s="260" t="s">
        <v>6939</v>
      </c>
      <c r="F16" s="260" t="s">
        <v>6906</v>
      </c>
      <c r="G16" s="260" t="s">
        <v>6906</v>
      </c>
      <c r="H16" s="260" t="s">
        <v>18</v>
      </c>
      <c r="I16" s="260" t="s">
        <v>18</v>
      </c>
      <c r="J16" s="260" t="s">
        <v>6902</v>
      </c>
      <c r="K16" s="260" t="s">
        <v>6902</v>
      </c>
      <c r="L16" s="260" t="s">
        <v>2182</v>
      </c>
      <c r="M16" s="260" t="s">
        <v>2182</v>
      </c>
      <c r="N16" s="260" t="s">
        <v>6888</v>
      </c>
      <c r="O16" s="260" t="s">
        <v>6888</v>
      </c>
      <c r="P16" s="260" t="s">
        <v>6757</v>
      </c>
      <c r="Q16" s="260" t="s">
        <v>6757</v>
      </c>
      <c r="T16" s="260"/>
      <c r="U16" s="260"/>
      <c r="V16" s="260" t="s">
        <v>2180</v>
      </c>
      <c r="W16" s="260" t="s">
        <v>2180</v>
      </c>
      <c r="X16" s="260" t="s">
        <v>18</v>
      </c>
      <c r="Y16" s="260" t="s">
        <v>18</v>
      </c>
      <c r="Z16" s="260" t="s">
        <v>6902</v>
      </c>
      <c r="AA16" s="260" t="s">
        <v>6902</v>
      </c>
      <c r="AB16" s="260" t="s">
        <v>2182</v>
      </c>
      <c r="AC16" s="260" t="s">
        <v>2182</v>
      </c>
      <c r="AE16" s="261"/>
      <c r="AF16" s="261"/>
    </row>
    <row r="17" spans="1:32" x14ac:dyDescent="0.3">
      <c r="B17" s="342" t="s">
        <v>6901</v>
      </c>
      <c r="C17" s="342"/>
      <c r="D17" s="342" t="s">
        <v>6940</v>
      </c>
      <c r="E17" s="342"/>
      <c r="F17" s="342" t="s">
        <v>6891</v>
      </c>
      <c r="G17" s="342"/>
      <c r="H17" s="342" t="s">
        <v>6892</v>
      </c>
      <c r="I17" s="342"/>
      <c r="J17" s="342" t="s">
        <v>6893</v>
      </c>
      <c r="K17" s="342"/>
      <c r="L17" s="342" t="s">
        <v>6894</v>
      </c>
      <c r="M17" s="342"/>
      <c r="N17" s="342" t="s">
        <v>6895</v>
      </c>
      <c r="O17" s="342"/>
      <c r="P17" s="342" t="s">
        <v>6757</v>
      </c>
      <c r="Q17" s="342"/>
      <c r="T17" s="342" t="s">
        <v>6901</v>
      </c>
      <c r="U17" s="342"/>
      <c r="V17" s="342" t="s">
        <v>6891</v>
      </c>
      <c r="W17" s="342"/>
      <c r="X17" s="342" t="s">
        <v>6932</v>
      </c>
      <c r="Y17" s="342"/>
      <c r="Z17" s="342" t="s">
        <v>6933</v>
      </c>
      <c r="AA17" s="342"/>
      <c r="AB17" s="342" t="s">
        <v>6934</v>
      </c>
      <c r="AC17" s="342"/>
      <c r="AE17" s="261"/>
      <c r="AF17" s="261"/>
    </row>
    <row r="18" spans="1:32" ht="28.8" x14ac:dyDescent="0.3">
      <c r="B18" s="259" t="s">
        <v>6896</v>
      </c>
      <c r="C18" s="259" t="s">
        <v>6897</v>
      </c>
      <c r="D18" s="259" t="s">
        <v>6896</v>
      </c>
      <c r="E18" s="259" t="s">
        <v>6897</v>
      </c>
      <c r="F18" s="259" t="s">
        <v>6896</v>
      </c>
      <c r="G18" s="259" t="s">
        <v>6897</v>
      </c>
      <c r="H18" s="259" t="s">
        <v>6896</v>
      </c>
      <c r="I18" s="259" t="s">
        <v>6897</v>
      </c>
      <c r="J18" s="259" t="s">
        <v>6896</v>
      </c>
      <c r="K18" s="259" t="s">
        <v>6897</v>
      </c>
      <c r="L18" s="259" t="s">
        <v>6896</v>
      </c>
      <c r="M18" s="259" t="s">
        <v>6897</v>
      </c>
      <c r="N18" s="259" t="s">
        <v>6896</v>
      </c>
      <c r="O18" s="259" t="s">
        <v>6897</v>
      </c>
      <c r="P18" s="259" t="s">
        <v>6896</v>
      </c>
      <c r="Q18" s="259" t="s">
        <v>6897</v>
      </c>
      <c r="T18" s="259" t="s">
        <v>6896</v>
      </c>
      <c r="U18" s="259" t="s">
        <v>6897</v>
      </c>
      <c r="V18" s="259" t="s">
        <v>6896</v>
      </c>
      <c r="W18" s="259" t="s">
        <v>6897</v>
      </c>
      <c r="X18" s="259" t="s">
        <v>6896</v>
      </c>
      <c r="Y18" s="259" t="s">
        <v>6897</v>
      </c>
      <c r="Z18" s="259" t="s">
        <v>6896</v>
      </c>
      <c r="AA18" s="259" t="s">
        <v>6897</v>
      </c>
      <c r="AB18" s="259" t="s">
        <v>6896</v>
      </c>
      <c r="AC18" s="259" t="s">
        <v>6897</v>
      </c>
      <c r="AE18" s="261"/>
      <c r="AF18" s="261"/>
    </row>
    <row r="19" spans="1:32" x14ac:dyDescent="0.3">
      <c r="A19" s="258" t="s">
        <v>2162</v>
      </c>
      <c r="B19" s="262">
        <f t="shared" ref="B19:D24" si="24">VLOOKUP(B$16&amp;$AE19&amp;":"&amp;$AF19,t.ParticipantDiscards,7,FALSE)</f>
        <v>0.13492063492063491</v>
      </c>
      <c r="C19" s="262">
        <f t="shared" ref="C19:E24" si="25">VLOOKUP(C$16&amp;$AE19&amp;":"&amp;$AF19,t.NonparticipantDiscards,7,FALSE)</f>
        <v>6.8493150684931503E-2</v>
      </c>
      <c r="D19" s="262">
        <f t="shared" si="24"/>
        <v>0</v>
      </c>
      <c r="E19" s="262">
        <f t="shared" si="25"/>
        <v>0</v>
      </c>
      <c r="F19" s="262">
        <f t="shared" ref="F19:F24" si="26">VLOOKUP(F$16&amp;$AE19&amp;":"&amp;$AF19,t.ParticipantDiscards,7,FALSE)</f>
        <v>0</v>
      </c>
      <c r="G19" s="262">
        <f t="shared" ref="G19:G24" si="27">VLOOKUP(G$16&amp;$AE19&amp;":"&amp;$AF19,t.NonparticipantDiscards,7,FALSE)</f>
        <v>0</v>
      </c>
      <c r="H19" s="262">
        <f t="shared" ref="H19:H24" si="28">VLOOKUP(H$16&amp;$AE19&amp;":"&amp;$AF19,t.ParticipantDiscards,7,FALSE)</f>
        <v>0</v>
      </c>
      <c r="I19" s="262">
        <f t="shared" ref="I19:I24" si="29">VLOOKUP(I$16&amp;$AE19&amp;":"&amp;$AF19,t.NonparticipantDiscards,7,FALSE)</f>
        <v>0</v>
      </c>
      <c r="J19" s="262">
        <f t="shared" ref="J19:J24" si="30">VLOOKUP(J$16&amp;$AE19&amp;":"&amp;$AF19,t.ParticipantDiscards,7,FALSE)</f>
        <v>0</v>
      </c>
      <c r="K19" s="262">
        <f t="shared" ref="K19:K24" si="31">VLOOKUP(K$16&amp;$AE19&amp;":"&amp;$AF19,t.NonparticipantDiscards,7,FALSE)</f>
        <v>0</v>
      </c>
      <c r="L19" s="262">
        <f t="shared" ref="L19:L24" si="32">VLOOKUP(L$16&amp;$AE19&amp;":"&amp;$AF19,t.ParticipantDiscards,7,FALSE)</f>
        <v>0</v>
      </c>
      <c r="M19" s="282">
        <v>0</v>
      </c>
      <c r="N19" s="262">
        <f t="shared" ref="N19:N24" si="33">VLOOKUP(N$16&amp;$AE19&amp;":"&amp;$AF19,t.ParticipantDiscards,7,FALSE)</f>
        <v>0.11627906976744186</v>
      </c>
      <c r="O19" s="262">
        <f t="shared" ref="O19:O24" si="34">VLOOKUP(O$16&amp;$AE19&amp;":"&amp;$AF19,t.NonparticipantDiscards,7,FALSE)</f>
        <v>0.19047619047619047</v>
      </c>
      <c r="P19" s="262">
        <f t="shared" ref="P19:P24" si="35">VLOOKUP(P$16&amp;$AE19&amp;":"&amp;$AF19,t.ParticipantDiscards,7,FALSE)</f>
        <v>0.17499999999999999</v>
      </c>
      <c r="Q19" s="262">
        <f t="shared" ref="Q19:Q24" si="36">VLOOKUP(Q$16&amp;$AE19&amp;":"&amp;$AF19,t.NonparticipantDiscards,7,FALSE)</f>
        <v>4.7619047619047616E-2</v>
      </c>
      <c r="S19" s="258" t="s">
        <v>2162</v>
      </c>
      <c r="T19" s="262">
        <f t="shared" ref="T19:T24" si="37">VLOOKUP(T$5&amp;$AE19&amp;":"&amp;$AF19,t.ParticipantAcquirer,7,FALSE)</f>
        <v>0</v>
      </c>
      <c r="U19" s="262">
        <f t="shared" ref="U19:U24" si="38">VLOOKUP(U$5&amp;$AE19&amp;":"&amp;$AF19,t.Acquires,7,FALSE)</f>
        <v>2.0408163265306121E-2</v>
      </c>
      <c r="V19" s="262">
        <f t="shared" ref="V19:V24" si="39">VLOOKUP(V$5&amp;$AE19&amp;":"&amp;$AF19,t.ParticipantAcquirer,7,FALSE)</f>
        <v>0</v>
      </c>
      <c r="W19" s="262">
        <f t="shared" ref="W19:W24" si="40">VLOOKUP(W$5&amp;$AE19&amp;":"&amp;$AF19,t.Acquires,7,FALSE)</f>
        <v>2.3255813953488372E-2</v>
      </c>
      <c r="X19" s="262">
        <f t="shared" ref="X19:X24" si="41">VLOOKUP(X$5&amp;$AE19&amp;":"&amp;$AF19,t.ParticipantAcquirer,7,FALSE)</f>
        <v>0</v>
      </c>
      <c r="Y19" s="262">
        <f t="shared" ref="Y19:Y24" si="42">VLOOKUP(Y$5&amp;$AE19&amp;":"&amp;$AF19,t.Acquires,7,FALSE)</f>
        <v>5.8823529411764705E-2</v>
      </c>
      <c r="Z19" s="282">
        <v>0</v>
      </c>
      <c r="AA19" s="262">
        <f t="shared" ref="AA19:AA24" si="43">VLOOKUP(AA$5&amp;$AE19&amp;":"&amp;$AF19,t.Acquires,7,FALSE)</f>
        <v>0</v>
      </c>
      <c r="AB19" s="262">
        <f t="shared" ref="AB19:AB24" si="44">VLOOKUP(AB$5&amp;$AE19&amp;":"&amp;$AF19,t.ParticipantAcquirer,7,FALSE)</f>
        <v>0</v>
      </c>
      <c r="AC19" s="262">
        <f t="shared" ref="AC19:AC24" si="45">VLOOKUP(AC$5&amp;$AE19&amp;":"&amp;$AF19,t.Acquires,7,FALSE)</f>
        <v>0</v>
      </c>
      <c r="AE19" s="261" t="s">
        <v>2177</v>
      </c>
      <c r="AF19" s="261">
        <v>30</v>
      </c>
    </row>
    <row r="20" spans="1:32" x14ac:dyDescent="0.3">
      <c r="A20" s="258" t="s">
        <v>2163</v>
      </c>
      <c r="B20" s="262">
        <f t="shared" si="24"/>
        <v>0.20634920634920634</v>
      </c>
      <c r="C20" s="262">
        <f t="shared" si="25"/>
        <v>0.13698630136986301</v>
      </c>
      <c r="D20" s="262">
        <f t="shared" si="24"/>
        <v>0.31818181818181818</v>
      </c>
      <c r="E20" s="262">
        <f t="shared" si="25"/>
        <v>0.11428571428571428</v>
      </c>
      <c r="F20" s="262">
        <f t="shared" si="26"/>
        <v>0.26315789473684209</v>
      </c>
      <c r="G20" s="262">
        <f t="shared" si="27"/>
        <v>0.11428571428571428</v>
      </c>
      <c r="H20" s="262">
        <f t="shared" si="28"/>
        <v>0.33333333333333331</v>
      </c>
      <c r="I20" s="262">
        <f t="shared" si="29"/>
        <v>4.1666666666666664E-2</v>
      </c>
      <c r="J20" s="262">
        <f t="shared" si="30"/>
        <v>0.23076923076923078</v>
      </c>
      <c r="K20" s="262">
        <f t="shared" si="31"/>
        <v>0.27272727272727271</v>
      </c>
      <c r="L20" s="262">
        <f t="shared" si="32"/>
        <v>0.66666666666666663</v>
      </c>
      <c r="M20" s="282">
        <v>0</v>
      </c>
      <c r="N20" s="262">
        <f t="shared" si="33"/>
        <v>0.23255813953488372</v>
      </c>
      <c r="O20" s="262">
        <f t="shared" si="34"/>
        <v>0.14285714285714285</v>
      </c>
      <c r="P20" s="262">
        <f t="shared" si="35"/>
        <v>0.15</v>
      </c>
      <c r="Q20" s="262">
        <f t="shared" si="36"/>
        <v>0.14285714285714285</v>
      </c>
      <c r="S20" s="258" t="s">
        <v>2163</v>
      </c>
      <c r="T20" s="262">
        <f t="shared" si="37"/>
        <v>0</v>
      </c>
      <c r="U20" s="262">
        <f t="shared" si="38"/>
        <v>2.0408163265306121E-2</v>
      </c>
      <c r="V20" s="262">
        <f t="shared" si="39"/>
        <v>0</v>
      </c>
      <c r="W20" s="262">
        <f t="shared" si="40"/>
        <v>2.3255813953488372E-2</v>
      </c>
      <c r="X20" s="262">
        <f t="shared" si="41"/>
        <v>0</v>
      </c>
      <c r="Y20" s="262">
        <f t="shared" si="42"/>
        <v>5.8823529411764705E-2</v>
      </c>
      <c r="Z20" s="282">
        <v>0</v>
      </c>
      <c r="AA20" s="262">
        <f t="shared" si="43"/>
        <v>0</v>
      </c>
      <c r="AB20" s="262">
        <f t="shared" si="44"/>
        <v>0</v>
      </c>
      <c r="AC20" s="262">
        <f t="shared" si="45"/>
        <v>0</v>
      </c>
      <c r="AE20" s="261" t="s">
        <v>2177</v>
      </c>
      <c r="AF20" s="261">
        <v>20</v>
      </c>
    </row>
    <row r="21" spans="1:32" x14ac:dyDescent="0.3">
      <c r="A21" s="258" t="s">
        <v>2164</v>
      </c>
      <c r="B21" s="262">
        <f t="shared" si="24"/>
        <v>0.20634920634920634</v>
      </c>
      <c r="C21" s="262">
        <f t="shared" si="25"/>
        <v>0.13698630136986301</v>
      </c>
      <c r="D21" s="262">
        <f t="shared" si="24"/>
        <v>0.27272727272727271</v>
      </c>
      <c r="E21" s="262">
        <f t="shared" si="25"/>
        <v>0.11428571428571428</v>
      </c>
      <c r="F21" s="262">
        <f t="shared" si="26"/>
        <v>0.31578947368421051</v>
      </c>
      <c r="G21" s="262">
        <f t="shared" si="27"/>
        <v>0.11428571428571428</v>
      </c>
      <c r="H21" s="262">
        <f t="shared" si="28"/>
        <v>0.5</v>
      </c>
      <c r="I21" s="262">
        <f t="shared" si="29"/>
        <v>0.125</v>
      </c>
      <c r="J21" s="262">
        <f t="shared" si="30"/>
        <v>0.23076923076923078</v>
      </c>
      <c r="K21" s="262">
        <f t="shared" si="31"/>
        <v>9.0909090909090912E-2</v>
      </c>
      <c r="L21" s="262">
        <f t="shared" si="32"/>
        <v>0</v>
      </c>
      <c r="M21" s="282">
        <v>0</v>
      </c>
      <c r="N21" s="262">
        <f t="shared" si="33"/>
        <v>0.2558139534883721</v>
      </c>
      <c r="O21" s="262">
        <f t="shared" si="34"/>
        <v>9.5238095238095233E-2</v>
      </c>
      <c r="P21" s="262">
        <f t="shared" si="35"/>
        <v>0.15</v>
      </c>
      <c r="Q21" s="262">
        <f t="shared" si="36"/>
        <v>0.19047619047619047</v>
      </c>
      <c r="S21" s="258" t="s">
        <v>2164</v>
      </c>
      <c r="T21" s="262">
        <f t="shared" si="37"/>
        <v>0</v>
      </c>
      <c r="U21" s="262">
        <f t="shared" si="38"/>
        <v>4.0816326530612242E-2</v>
      </c>
      <c r="V21" s="262">
        <f t="shared" si="39"/>
        <v>0</v>
      </c>
      <c r="W21" s="262">
        <f t="shared" si="40"/>
        <v>4.6511627906976744E-2</v>
      </c>
      <c r="X21" s="262">
        <f t="shared" si="41"/>
        <v>0</v>
      </c>
      <c r="Y21" s="262">
        <f t="shared" si="42"/>
        <v>5.8823529411764705E-2</v>
      </c>
      <c r="Z21" s="282">
        <v>0</v>
      </c>
      <c r="AA21" s="262">
        <f t="shared" si="43"/>
        <v>3.8461538461538464E-2</v>
      </c>
      <c r="AB21" s="262">
        <f t="shared" si="44"/>
        <v>0</v>
      </c>
      <c r="AC21" s="262">
        <f t="shared" si="45"/>
        <v>0</v>
      </c>
      <c r="AE21" s="261" t="s">
        <v>2177</v>
      </c>
      <c r="AF21" s="261">
        <v>15</v>
      </c>
    </row>
    <row r="22" spans="1:32" x14ac:dyDescent="0.3">
      <c r="A22" s="258" t="s">
        <v>2165</v>
      </c>
      <c r="B22" s="262">
        <f t="shared" si="24"/>
        <v>0.21428571428571427</v>
      </c>
      <c r="C22" s="262">
        <f t="shared" si="25"/>
        <v>0.30136986301369861</v>
      </c>
      <c r="D22" s="262">
        <f t="shared" si="24"/>
        <v>0.22727272727272727</v>
      </c>
      <c r="E22" s="262">
        <f t="shared" si="25"/>
        <v>0.2</v>
      </c>
      <c r="F22" s="262">
        <f t="shared" si="26"/>
        <v>0.21052631578947367</v>
      </c>
      <c r="G22" s="262">
        <f t="shared" si="27"/>
        <v>0.2</v>
      </c>
      <c r="H22" s="262">
        <f t="shared" si="28"/>
        <v>0.16666666666666666</v>
      </c>
      <c r="I22" s="262">
        <f t="shared" si="29"/>
        <v>0.25</v>
      </c>
      <c r="J22" s="262">
        <f t="shared" si="30"/>
        <v>0.23076923076923078</v>
      </c>
      <c r="K22" s="262">
        <f t="shared" si="31"/>
        <v>9.0909090909090912E-2</v>
      </c>
      <c r="L22" s="262">
        <f t="shared" si="32"/>
        <v>0.33333333333333331</v>
      </c>
      <c r="M22" s="282">
        <v>0</v>
      </c>
      <c r="N22" s="262">
        <f t="shared" si="33"/>
        <v>0.18604651162790697</v>
      </c>
      <c r="O22" s="262">
        <f t="shared" si="34"/>
        <v>0.23809523809523808</v>
      </c>
      <c r="P22" s="262">
        <f t="shared" si="35"/>
        <v>0.27500000000000002</v>
      </c>
      <c r="Q22" s="262">
        <f t="shared" si="36"/>
        <v>0.42857142857142855</v>
      </c>
      <c r="S22" s="258" t="s">
        <v>2165</v>
      </c>
      <c r="T22" s="262">
        <f t="shared" si="37"/>
        <v>0.5</v>
      </c>
      <c r="U22" s="262">
        <f t="shared" si="38"/>
        <v>0.14285714285714285</v>
      </c>
      <c r="V22" s="262">
        <f t="shared" si="39"/>
        <v>0.5</v>
      </c>
      <c r="W22" s="262">
        <f t="shared" si="40"/>
        <v>0.16279069767441862</v>
      </c>
      <c r="X22" s="262">
        <f t="shared" si="41"/>
        <v>0.5</v>
      </c>
      <c r="Y22" s="262">
        <f t="shared" si="42"/>
        <v>0.17647058823529413</v>
      </c>
      <c r="Z22" s="282">
        <v>0</v>
      </c>
      <c r="AA22" s="262">
        <f t="shared" si="43"/>
        <v>0.15384615384615385</v>
      </c>
      <c r="AB22" s="262">
        <f t="shared" si="44"/>
        <v>0</v>
      </c>
      <c r="AC22" s="262">
        <f t="shared" si="45"/>
        <v>0</v>
      </c>
      <c r="AE22" s="261" t="s">
        <v>2177</v>
      </c>
      <c r="AF22" s="261">
        <v>10</v>
      </c>
    </row>
    <row r="23" spans="1:32" x14ac:dyDescent="0.3">
      <c r="A23" s="258" t="s">
        <v>2166</v>
      </c>
      <c r="B23" s="262">
        <f t="shared" si="24"/>
        <v>0.18253968253968253</v>
      </c>
      <c r="C23" s="262">
        <f t="shared" si="25"/>
        <v>0.26027397260273971</v>
      </c>
      <c r="D23" s="262">
        <f t="shared" si="24"/>
        <v>0.18181818181818182</v>
      </c>
      <c r="E23" s="262">
        <f t="shared" si="25"/>
        <v>0.45714285714285713</v>
      </c>
      <c r="F23" s="262">
        <f t="shared" si="26"/>
        <v>0.21052631578947367</v>
      </c>
      <c r="G23" s="262">
        <f t="shared" si="27"/>
        <v>0.45714285714285713</v>
      </c>
      <c r="H23" s="262">
        <f t="shared" si="28"/>
        <v>0</v>
      </c>
      <c r="I23" s="262">
        <f t="shared" si="29"/>
        <v>0.5</v>
      </c>
      <c r="J23" s="262">
        <f t="shared" si="30"/>
        <v>0.30769230769230771</v>
      </c>
      <c r="K23" s="262">
        <f t="shared" si="31"/>
        <v>0.36363636363636365</v>
      </c>
      <c r="L23" s="262">
        <f t="shared" si="32"/>
        <v>0</v>
      </c>
      <c r="M23" s="282">
        <v>0</v>
      </c>
      <c r="N23" s="262">
        <f t="shared" si="33"/>
        <v>0.16279069767441862</v>
      </c>
      <c r="O23" s="262">
        <f t="shared" si="34"/>
        <v>0.19047619047619047</v>
      </c>
      <c r="P23" s="262">
        <f t="shared" si="35"/>
        <v>0.15</v>
      </c>
      <c r="Q23" s="262">
        <f t="shared" si="36"/>
        <v>0.14285714285714285</v>
      </c>
      <c r="S23" s="258" t="s">
        <v>2166</v>
      </c>
      <c r="T23" s="262">
        <f t="shared" si="37"/>
        <v>0.16666666666666666</v>
      </c>
      <c r="U23" s="262">
        <f t="shared" si="38"/>
        <v>0.30612244897959184</v>
      </c>
      <c r="V23" s="262">
        <f t="shared" si="39"/>
        <v>0.25</v>
      </c>
      <c r="W23" s="262">
        <f t="shared" si="40"/>
        <v>0.32558139534883723</v>
      </c>
      <c r="X23" s="262">
        <f t="shared" si="41"/>
        <v>0.25</v>
      </c>
      <c r="Y23" s="262">
        <f t="shared" si="42"/>
        <v>0.35294117647058826</v>
      </c>
      <c r="Z23" s="282">
        <v>0</v>
      </c>
      <c r="AA23" s="262">
        <f t="shared" si="43"/>
        <v>0.30769230769230771</v>
      </c>
      <c r="AB23" s="262">
        <f t="shared" si="44"/>
        <v>0</v>
      </c>
      <c r="AC23" s="262">
        <f t="shared" si="45"/>
        <v>0.2</v>
      </c>
      <c r="AE23" s="261" t="s">
        <v>2177</v>
      </c>
      <c r="AF23" s="261">
        <v>5</v>
      </c>
    </row>
    <row r="24" spans="1:32" x14ac:dyDescent="0.3">
      <c r="A24" s="265" t="s">
        <v>2167</v>
      </c>
      <c r="B24" s="266">
        <f t="shared" si="24"/>
        <v>5.5555555555555552E-2</v>
      </c>
      <c r="C24" s="266">
        <f t="shared" si="25"/>
        <v>9.5890410958904104E-2</v>
      </c>
      <c r="D24" s="266">
        <f t="shared" si="24"/>
        <v>0</v>
      </c>
      <c r="E24" s="266">
        <f t="shared" si="25"/>
        <v>0.11428571428571428</v>
      </c>
      <c r="F24" s="266">
        <f t="shared" si="26"/>
        <v>0</v>
      </c>
      <c r="G24" s="266">
        <f t="shared" si="27"/>
        <v>0.11428571428571428</v>
      </c>
      <c r="H24" s="266">
        <f t="shared" si="28"/>
        <v>0</v>
      </c>
      <c r="I24" s="266">
        <f t="shared" si="29"/>
        <v>8.3333333333333329E-2</v>
      </c>
      <c r="J24" s="266">
        <f t="shared" si="30"/>
        <v>0</v>
      </c>
      <c r="K24" s="266">
        <f t="shared" si="31"/>
        <v>0.18181818181818182</v>
      </c>
      <c r="L24" s="266">
        <f t="shared" si="32"/>
        <v>0</v>
      </c>
      <c r="M24" s="283">
        <v>0</v>
      </c>
      <c r="N24" s="266">
        <f t="shared" si="33"/>
        <v>4.6511627906976744E-2</v>
      </c>
      <c r="O24" s="266">
        <f t="shared" si="34"/>
        <v>0.14285714285714285</v>
      </c>
      <c r="P24" s="266">
        <f t="shared" si="35"/>
        <v>0.1</v>
      </c>
      <c r="Q24" s="266">
        <f t="shared" si="36"/>
        <v>4.7619047619047616E-2</v>
      </c>
      <c r="S24" s="265" t="s">
        <v>2167</v>
      </c>
      <c r="T24" s="266">
        <f t="shared" si="37"/>
        <v>0.33333333333333331</v>
      </c>
      <c r="U24" s="266">
        <f t="shared" si="38"/>
        <v>0.46938775510204084</v>
      </c>
      <c r="V24" s="266">
        <f t="shared" si="39"/>
        <v>0.25</v>
      </c>
      <c r="W24" s="266">
        <f t="shared" si="40"/>
        <v>0.41860465116279072</v>
      </c>
      <c r="X24" s="266">
        <f t="shared" si="41"/>
        <v>0.25</v>
      </c>
      <c r="Y24" s="266">
        <f t="shared" si="42"/>
        <v>0.29411764705882354</v>
      </c>
      <c r="Z24" s="283">
        <v>0</v>
      </c>
      <c r="AA24" s="266">
        <f t="shared" si="43"/>
        <v>0.5</v>
      </c>
      <c r="AB24" s="266">
        <f t="shared" si="44"/>
        <v>1</v>
      </c>
      <c r="AC24" s="266">
        <f t="shared" si="45"/>
        <v>0.8</v>
      </c>
      <c r="AE24" s="261" t="s">
        <v>2177</v>
      </c>
      <c r="AF24" s="261">
        <v>0</v>
      </c>
    </row>
    <row r="25" spans="1:32" ht="15" thickBot="1" x14ac:dyDescent="0.35">
      <c r="A25" s="258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S25" s="258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E25" s="261"/>
      <c r="AF25" s="261"/>
    </row>
    <row r="26" spans="1:32" ht="15" thickTop="1" x14ac:dyDescent="0.3">
      <c r="A26" s="263" t="s">
        <v>6899</v>
      </c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S26" s="263" t="s">
        <v>6930</v>
      </c>
      <c r="T26" s="264"/>
      <c r="U26" s="264"/>
      <c r="V26" s="264"/>
      <c r="W26" s="264"/>
      <c r="X26" s="264"/>
      <c r="Y26" s="264"/>
      <c r="Z26" s="264"/>
      <c r="AA26" s="264"/>
      <c r="AB26" s="264"/>
      <c r="AC26" s="264"/>
      <c r="AE26" s="261"/>
      <c r="AF26" s="261"/>
    </row>
    <row r="27" spans="1:32" x14ac:dyDescent="0.3">
      <c r="B27" s="260" t="s">
        <v>2161</v>
      </c>
      <c r="C27" s="260" t="s">
        <v>2161</v>
      </c>
      <c r="D27" s="260" t="s">
        <v>6939</v>
      </c>
      <c r="E27" s="260" t="s">
        <v>6939</v>
      </c>
      <c r="F27" s="260" t="s">
        <v>6906</v>
      </c>
      <c r="G27" s="260" t="s">
        <v>6906</v>
      </c>
      <c r="H27" s="260" t="s">
        <v>18</v>
      </c>
      <c r="I27" s="260" t="s">
        <v>18</v>
      </c>
      <c r="J27" s="260" t="s">
        <v>6902</v>
      </c>
      <c r="K27" s="260" t="s">
        <v>6902</v>
      </c>
      <c r="L27" s="260" t="s">
        <v>2182</v>
      </c>
      <c r="M27" s="260" t="s">
        <v>2182</v>
      </c>
      <c r="N27" s="260" t="s">
        <v>6888</v>
      </c>
      <c r="O27" s="260" t="s">
        <v>6888</v>
      </c>
      <c r="P27" s="260" t="s">
        <v>6757</v>
      </c>
      <c r="Q27" s="260" t="s">
        <v>6757</v>
      </c>
      <c r="T27" s="260" t="s">
        <v>2161</v>
      </c>
      <c r="U27" s="260" t="s">
        <v>2161</v>
      </c>
      <c r="V27" s="260" t="s">
        <v>2180</v>
      </c>
      <c r="W27" s="260" t="s">
        <v>2180</v>
      </c>
      <c r="X27" s="260" t="s">
        <v>18</v>
      </c>
      <c r="Y27" s="260" t="s">
        <v>18</v>
      </c>
      <c r="Z27" s="260" t="s">
        <v>6902</v>
      </c>
      <c r="AA27" s="260" t="s">
        <v>6902</v>
      </c>
      <c r="AB27" s="260" t="s">
        <v>2182</v>
      </c>
      <c r="AC27" s="260" t="s">
        <v>2182</v>
      </c>
      <c r="AE27" s="261"/>
      <c r="AF27" s="261"/>
    </row>
    <row r="28" spans="1:32" x14ac:dyDescent="0.3">
      <c r="B28" s="342" t="s">
        <v>6901</v>
      </c>
      <c r="C28" s="342"/>
      <c r="D28" s="342" t="s">
        <v>6940</v>
      </c>
      <c r="E28" s="342"/>
      <c r="F28" s="342" t="s">
        <v>6891</v>
      </c>
      <c r="G28" s="342"/>
      <c r="H28" s="342" t="s">
        <v>6892</v>
      </c>
      <c r="I28" s="342"/>
      <c r="J28" s="342" t="s">
        <v>6893</v>
      </c>
      <c r="K28" s="342"/>
      <c r="L28" s="342" t="s">
        <v>6894</v>
      </c>
      <c r="M28" s="342"/>
      <c r="N28" s="342" t="s">
        <v>6895</v>
      </c>
      <c r="O28" s="342"/>
      <c r="P28" s="342" t="s">
        <v>6757</v>
      </c>
      <c r="Q28" s="342"/>
      <c r="T28" s="342" t="s">
        <v>6901</v>
      </c>
      <c r="U28" s="342"/>
      <c r="V28" s="342" t="s">
        <v>6891</v>
      </c>
      <c r="W28" s="342"/>
      <c r="X28" s="342" t="s">
        <v>6932</v>
      </c>
      <c r="Y28" s="342"/>
      <c r="Z28" s="342" t="s">
        <v>6933</v>
      </c>
      <c r="AA28" s="342"/>
      <c r="AB28" s="342" t="s">
        <v>6934</v>
      </c>
      <c r="AC28" s="342"/>
      <c r="AE28" s="261"/>
      <c r="AF28" s="261"/>
    </row>
    <row r="29" spans="1:32" ht="28.8" x14ac:dyDescent="0.3">
      <c r="B29" s="259" t="s">
        <v>6896</v>
      </c>
      <c r="C29" s="259" t="s">
        <v>6897</v>
      </c>
      <c r="D29" s="259" t="s">
        <v>6896</v>
      </c>
      <c r="E29" s="259" t="s">
        <v>6897</v>
      </c>
      <c r="F29" s="259" t="s">
        <v>6896</v>
      </c>
      <c r="G29" s="259" t="s">
        <v>6897</v>
      </c>
      <c r="H29" s="259" t="s">
        <v>6896</v>
      </c>
      <c r="I29" s="259" t="s">
        <v>6897</v>
      </c>
      <c r="J29" s="259" t="s">
        <v>6896</v>
      </c>
      <c r="K29" s="259" t="s">
        <v>6897</v>
      </c>
      <c r="L29" s="259" t="s">
        <v>6896</v>
      </c>
      <c r="M29" s="259" t="s">
        <v>6897</v>
      </c>
      <c r="N29" s="259" t="s">
        <v>6896</v>
      </c>
      <c r="O29" s="259" t="s">
        <v>6897</v>
      </c>
      <c r="P29" s="259" t="s">
        <v>6896</v>
      </c>
      <c r="Q29" s="259" t="s">
        <v>6897</v>
      </c>
      <c r="T29" s="259" t="s">
        <v>6896</v>
      </c>
      <c r="U29" s="259" t="s">
        <v>6897</v>
      </c>
      <c r="V29" s="259" t="s">
        <v>6896</v>
      </c>
      <c r="W29" s="259" t="s">
        <v>6897</v>
      </c>
      <c r="X29" s="259" t="s">
        <v>6896</v>
      </c>
      <c r="Y29" s="259" t="s">
        <v>6897</v>
      </c>
      <c r="Z29" s="259" t="s">
        <v>6896</v>
      </c>
      <c r="AA29" s="259" t="s">
        <v>6897</v>
      </c>
      <c r="AB29" s="259" t="s">
        <v>6896</v>
      </c>
      <c r="AC29" s="259" t="s">
        <v>6897</v>
      </c>
      <c r="AE29" s="261"/>
      <c r="AF29" s="261"/>
    </row>
    <row r="30" spans="1:32" x14ac:dyDescent="0.3">
      <c r="A30" s="258" t="s">
        <v>2162</v>
      </c>
      <c r="B30" s="262">
        <f t="shared" ref="B30:D35" si="46">VLOOKUP(B$27&amp;$AE30&amp;":"&amp;$AF30,t.ParticipantDiscards,7,FALSE)</f>
        <v>4.1315990818668706E-2</v>
      </c>
      <c r="C30" s="262">
        <f t="shared" ref="C30:E35" si="47">VLOOKUP(C$27&amp;$AE30&amp;":"&amp;$AF30,t.NonparticipantDiscards,7,FALSE)</f>
        <v>3.2640949554896145E-2</v>
      </c>
      <c r="D30" s="262">
        <f t="shared" si="46"/>
        <v>1.1764705882352941E-2</v>
      </c>
      <c r="E30" s="262">
        <f t="shared" si="47"/>
        <v>1.6393442622950821E-2</v>
      </c>
      <c r="F30" s="262">
        <f t="shared" ref="F30:F35" si="48">VLOOKUP(F$27&amp;$AE30&amp;":"&amp;$AF30,t.ParticipantDiscards,7,FALSE)</f>
        <v>1.5267175572519083E-2</v>
      </c>
      <c r="G30" s="262">
        <f t="shared" ref="G30:G35" si="49">VLOOKUP(G$27&amp;$AE30&amp;":"&amp;$AF30,t.NonparticipantDiscards,7,FALSE)</f>
        <v>8.8495575221238937E-3</v>
      </c>
      <c r="H30" s="262">
        <f t="shared" ref="H30:H35" si="50">VLOOKUP(H$27&amp;$AE30&amp;":"&amp;$AF30,t.ParticipantDiscards,7,FALSE)</f>
        <v>2.3809523809523808E-2</v>
      </c>
      <c r="I30" s="262">
        <f t="shared" ref="I30:I35" si="51">VLOOKUP(I$27&amp;$AE30&amp;":"&amp;$AF30,t.NonparticipantDiscards,7,FALSE)</f>
        <v>0</v>
      </c>
      <c r="J30" s="262">
        <f t="shared" ref="J30:J35" si="52">VLOOKUP(J$27&amp;$AE30&amp;":"&amp;$AF30,t.ParticipantDiscards,7,FALSE)</f>
        <v>1.1235955056179775E-2</v>
      </c>
      <c r="K30" s="262">
        <f t="shared" ref="K30:K35" si="53">VLOOKUP(K$27&amp;$AE30&amp;":"&amp;$AF30,t.NonparticipantDiscards,7,FALSE)</f>
        <v>2.5000000000000001E-2</v>
      </c>
      <c r="L30" s="262">
        <f t="shared" ref="L30:L35" si="54">VLOOKUP(L$27&amp;$AE30&amp;":"&amp;$AF30,t.ParticipantDiscards,7,FALSE)</f>
        <v>0</v>
      </c>
      <c r="M30" s="262">
        <f t="shared" ref="M30:M35" si="55">VLOOKUP(M$27&amp;$AE30&amp;":"&amp;$AF30,t.NonparticipantDiscards,7,FALSE)</f>
        <v>0.1111111111111111</v>
      </c>
      <c r="N30" s="262">
        <f t="shared" ref="N30:N35" si="56">VLOOKUP(N$27&amp;$AE30&amp;":"&amp;$AF30,t.ParticipantDiscards,7,FALSE)</f>
        <v>3.8216560509554139E-2</v>
      </c>
      <c r="O30" s="262">
        <f t="shared" ref="O30:O35" si="57">VLOOKUP(O$27&amp;$AE30&amp;":"&amp;$AF30,t.NonparticipantDiscards,7,FALSE)</f>
        <v>5.0847457627118647E-2</v>
      </c>
      <c r="P30" s="262">
        <f t="shared" ref="P30:P35" si="58">VLOOKUP(P$27&amp;$AE30&amp;":"&amp;$AF30,t.ParticipantDiscards,7,FALSE)</f>
        <v>5.5865921787709494E-2</v>
      </c>
      <c r="Q30" s="262">
        <f t="shared" ref="Q30:Q35" si="59">VLOOKUP(Q$27&amp;$AE30&amp;":"&amp;$AF30,t.NonparticipantDiscards,7,FALSE)</f>
        <v>3.0927835051546393E-2</v>
      </c>
      <c r="S30" s="258" t="s">
        <v>2162</v>
      </c>
      <c r="T30" s="262">
        <f t="shared" ref="T30:T35" si="60">VLOOKUP(T$5&amp;$AE30&amp;":"&amp;$AF30,t.ParticipantAcquirer,7,FALSE)</f>
        <v>1.1111111111111112E-2</v>
      </c>
      <c r="U30" s="262">
        <f t="shared" ref="U30:U35" si="61">VLOOKUP(U$5&amp;$AE30&amp;":"&amp;$AF30,t.Acquires,7,FALSE)</f>
        <v>1.5184381778741865E-2</v>
      </c>
      <c r="V30" s="262">
        <f t="shared" ref="V30:V35" si="62">VLOOKUP(V$5&amp;$AE30&amp;":"&amp;$AF30,t.ParticipantAcquirer,7,FALSE)</f>
        <v>8.4033613445378148E-3</v>
      </c>
      <c r="W30" s="262">
        <f t="shared" ref="W30:W35" si="63">VLOOKUP(W$5&amp;$AE30&amp;":"&amp;$AF30,t.Acquires,7,FALSE)</f>
        <v>1.9553072625698324E-2</v>
      </c>
      <c r="X30" s="262">
        <f t="shared" ref="X30:X35" si="64">VLOOKUP(X$5&amp;$AE30&amp;":"&amp;$AF30,t.ParticipantAcquirer,7,FALSE)</f>
        <v>1.098901098901099E-2</v>
      </c>
      <c r="Y30" s="262">
        <f t="shared" ref="Y30:Y35" si="65">VLOOKUP(Y$5&amp;$AE30&amp;":"&amp;$AF30,t.Acquires,7,FALSE)</f>
        <v>2.8368794326241134E-2</v>
      </c>
      <c r="Z30" s="262">
        <f t="shared" ref="Z30:Z35" si="66">VLOOKUP(Z$5&amp;$AE30&amp;":"&amp;$AF30,t.ParticipantAcquirer,7,FALSE)</f>
        <v>0</v>
      </c>
      <c r="AA30" s="262">
        <f t="shared" ref="AA30:AA35" si="67">VLOOKUP(AA$5&amp;$AE30&amp;":"&amp;$AF30,t.Acquires,7,FALSE)</f>
        <v>1.3824884792626729E-2</v>
      </c>
      <c r="AB30" s="262">
        <f t="shared" ref="AB30:AB35" si="68">VLOOKUP(AB$5&amp;$AE30&amp;":"&amp;$AF30,t.ParticipantAcquirer,7,FALSE)</f>
        <v>0</v>
      </c>
      <c r="AC30" s="262">
        <f t="shared" ref="AC30:AC35" si="69">VLOOKUP(AC$5&amp;$AE30&amp;":"&amp;$AF30,t.Acquires,7,FALSE)</f>
        <v>9.3457943925233638E-3</v>
      </c>
      <c r="AE30" s="261" t="s">
        <v>2161</v>
      </c>
      <c r="AF30" s="261">
        <v>30</v>
      </c>
    </row>
    <row r="31" spans="1:32" x14ac:dyDescent="0.3">
      <c r="A31" s="258" t="s">
        <v>2163</v>
      </c>
      <c r="B31" s="262">
        <f t="shared" si="46"/>
        <v>0.14537107880642694</v>
      </c>
      <c r="C31" s="262">
        <f t="shared" si="47"/>
        <v>0.12166172106824925</v>
      </c>
      <c r="D31" s="262">
        <f t="shared" si="46"/>
        <v>0.14117647058823529</v>
      </c>
      <c r="E31" s="262">
        <f t="shared" si="47"/>
        <v>8.1967213114754092E-2</v>
      </c>
      <c r="F31" s="262">
        <f t="shared" si="48"/>
        <v>9.9236641221374045E-2</v>
      </c>
      <c r="G31" s="262">
        <f t="shared" si="49"/>
        <v>7.9646017699115043E-2</v>
      </c>
      <c r="H31" s="262">
        <f t="shared" si="50"/>
        <v>0.19047619047619047</v>
      </c>
      <c r="I31" s="262">
        <f t="shared" si="51"/>
        <v>5.4794520547945202E-2</v>
      </c>
      <c r="J31" s="262">
        <f t="shared" si="52"/>
        <v>5.6179775280898875E-2</v>
      </c>
      <c r="K31" s="262">
        <f t="shared" si="53"/>
        <v>0.125</v>
      </c>
      <c r="L31" s="262">
        <f t="shared" si="54"/>
        <v>0.23529411764705882</v>
      </c>
      <c r="M31" s="262">
        <f t="shared" si="55"/>
        <v>0.1111111111111111</v>
      </c>
      <c r="N31" s="262">
        <f t="shared" si="56"/>
        <v>0.17197452229299362</v>
      </c>
      <c r="O31" s="262">
        <f t="shared" si="57"/>
        <v>0.13559322033898305</v>
      </c>
      <c r="P31" s="262">
        <f t="shared" si="58"/>
        <v>0.12290502793296089</v>
      </c>
      <c r="Q31" s="262">
        <f t="shared" si="59"/>
        <v>0.14432989690721648</v>
      </c>
      <c r="S31" s="258" t="s">
        <v>2163</v>
      </c>
      <c r="T31" s="262">
        <f t="shared" si="60"/>
        <v>1.1111111111111112E-2</v>
      </c>
      <c r="U31" s="262">
        <f t="shared" si="61"/>
        <v>1.735357917570499E-2</v>
      </c>
      <c r="V31" s="262">
        <f t="shared" si="62"/>
        <v>8.4033613445378148E-3</v>
      </c>
      <c r="W31" s="262">
        <f t="shared" si="63"/>
        <v>1.6759776536312849E-2</v>
      </c>
      <c r="X31" s="262">
        <f t="shared" si="64"/>
        <v>1.098901098901099E-2</v>
      </c>
      <c r="Y31" s="262">
        <f t="shared" si="65"/>
        <v>2.8368794326241134E-2</v>
      </c>
      <c r="Z31" s="262">
        <f t="shared" si="66"/>
        <v>0</v>
      </c>
      <c r="AA31" s="262">
        <f t="shared" si="67"/>
        <v>9.2165898617511521E-3</v>
      </c>
      <c r="AB31" s="262">
        <f t="shared" si="68"/>
        <v>0</v>
      </c>
      <c r="AC31" s="262">
        <f t="shared" si="69"/>
        <v>1.8691588785046728E-2</v>
      </c>
      <c r="AE31" s="261" t="s">
        <v>2161</v>
      </c>
      <c r="AF31" s="261">
        <v>20</v>
      </c>
    </row>
    <row r="32" spans="1:32" x14ac:dyDescent="0.3">
      <c r="A32" s="258" t="s">
        <v>2164</v>
      </c>
      <c r="B32" s="262">
        <f t="shared" si="46"/>
        <v>0.20275439938791126</v>
      </c>
      <c r="C32" s="262">
        <f t="shared" si="47"/>
        <v>0.1394658753709199</v>
      </c>
      <c r="D32" s="262">
        <f t="shared" si="46"/>
        <v>0.1588235294117647</v>
      </c>
      <c r="E32" s="262">
        <f t="shared" si="47"/>
        <v>9.0163934426229511E-2</v>
      </c>
      <c r="F32" s="262">
        <f t="shared" si="48"/>
        <v>0.15267175572519084</v>
      </c>
      <c r="G32" s="262">
        <f t="shared" si="49"/>
        <v>9.7345132743362831E-2</v>
      </c>
      <c r="H32" s="262">
        <f t="shared" si="50"/>
        <v>0.19047619047619047</v>
      </c>
      <c r="I32" s="262">
        <f t="shared" si="51"/>
        <v>0.12328767123287671</v>
      </c>
      <c r="J32" s="262">
        <f t="shared" si="52"/>
        <v>0.1348314606741573</v>
      </c>
      <c r="K32" s="262">
        <f t="shared" si="53"/>
        <v>0.05</v>
      </c>
      <c r="L32" s="262">
        <f t="shared" si="54"/>
        <v>5.8823529411764705E-2</v>
      </c>
      <c r="M32" s="262">
        <f t="shared" si="55"/>
        <v>0</v>
      </c>
      <c r="N32" s="262">
        <f t="shared" si="56"/>
        <v>0.21019108280254778</v>
      </c>
      <c r="O32" s="262">
        <f t="shared" si="57"/>
        <v>0.16949152542372881</v>
      </c>
      <c r="P32" s="262">
        <f t="shared" si="58"/>
        <v>0.20391061452513967</v>
      </c>
      <c r="Q32" s="262">
        <f t="shared" si="59"/>
        <v>0.16494845360824742</v>
      </c>
      <c r="S32" s="258" t="s">
        <v>2164</v>
      </c>
      <c r="T32" s="262">
        <f t="shared" si="60"/>
        <v>2.7777777777777776E-2</v>
      </c>
      <c r="U32" s="262">
        <f t="shared" si="61"/>
        <v>3.6876355748373099E-2</v>
      </c>
      <c r="V32" s="262">
        <f t="shared" si="62"/>
        <v>2.5210084033613446E-2</v>
      </c>
      <c r="W32" s="262">
        <f t="shared" si="63"/>
        <v>3.6312849162011177E-2</v>
      </c>
      <c r="X32" s="262">
        <f t="shared" si="64"/>
        <v>3.2967032967032968E-2</v>
      </c>
      <c r="Y32" s="262">
        <f t="shared" si="65"/>
        <v>7.8014184397163122E-2</v>
      </c>
      <c r="Z32" s="262">
        <f t="shared" si="66"/>
        <v>0</v>
      </c>
      <c r="AA32" s="262">
        <f t="shared" si="67"/>
        <v>9.2165898617511521E-3</v>
      </c>
      <c r="AB32" s="262">
        <f t="shared" si="68"/>
        <v>0</v>
      </c>
      <c r="AC32" s="262">
        <f t="shared" si="69"/>
        <v>4.6728971962616821E-2</v>
      </c>
      <c r="AE32" s="261" t="s">
        <v>2161</v>
      </c>
      <c r="AF32" s="261">
        <v>15</v>
      </c>
    </row>
    <row r="33" spans="1:32" x14ac:dyDescent="0.3">
      <c r="A33" s="258" t="s">
        <v>2165</v>
      </c>
      <c r="B33" s="262">
        <f t="shared" si="46"/>
        <v>0.32364192807957154</v>
      </c>
      <c r="C33" s="262">
        <f t="shared" si="47"/>
        <v>0.27596439169139464</v>
      </c>
      <c r="D33" s="262">
        <f t="shared" si="46"/>
        <v>0.3352941176470588</v>
      </c>
      <c r="E33" s="262">
        <f t="shared" si="47"/>
        <v>0.21311475409836064</v>
      </c>
      <c r="F33" s="262">
        <f t="shared" si="48"/>
        <v>0.36641221374045801</v>
      </c>
      <c r="G33" s="262">
        <f t="shared" si="49"/>
        <v>0.20353982300884957</v>
      </c>
      <c r="H33" s="262">
        <f t="shared" si="50"/>
        <v>0.30952380952380953</v>
      </c>
      <c r="I33" s="262">
        <f t="shared" si="51"/>
        <v>0.23287671232876711</v>
      </c>
      <c r="J33" s="262">
        <f t="shared" si="52"/>
        <v>0.39325842696629215</v>
      </c>
      <c r="K33" s="262">
        <f t="shared" si="53"/>
        <v>0.15</v>
      </c>
      <c r="L33" s="262">
        <f t="shared" si="54"/>
        <v>0.23529411764705882</v>
      </c>
      <c r="M33" s="262">
        <f t="shared" si="55"/>
        <v>0.33333333333333331</v>
      </c>
      <c r="N33" s="262">
        <f t="shared" si="56"/>
        <v>0.33121019108280253</v>
      </c>
      <c r="O33" s="262">
        <f t="shared" si="57"/>
        <v>0.26271186440677968</v>
      </c>
      <c r="P33" s="262">
        <f t="shared" si="58"/>
        <v>0.31564245810055863</v>
      </c>
      <c r="Q33" s="262">
        <f t="shared" si="59"/>
        <v>0.32989690721649484</v>
      </c>
      <c r="S33" s="258" t="s">
        <v>2165</v>
      </c>
      <c r="T33" s="262">
        <f t="shared" si="60"/>
        <v>0.13333333333333333</v>
      </c>
      <c r="U33" s="262">
        <f t="shared" si="61"/>
        <v>0.14533622559652928</v>
      </c>
      <c r="V33" s="262">
        <f t="shared" si="62"/>
        <v>0.16806722689075632</v>
      </c>
      <c r="W33" s="262">
        <f t="shared" si="63"/>
        <v>0.15642458100558659</v>
      </c>
      <c r="X33" s="262">
        <f t="shared" si="64"/>
        <v>0.19780219780219779</v>
      </c>
      <c r="Y33" s="262">
        <f t="shared" si="65"/>
        <v>0.1702127659574468</v>
      </c>
      <c r="Z33" s="262">
        <f t="shared" si="66"/>
        <v>7.1428571428571425E-2</v>
      </c>
      <c r="AA33" s="262">
        <f t="shared" si="67"/>
        <v>0.14746543778801843</v>
      </c>
      <c r="AB33" s="262">
        <f t="shared" si="68"/>
        <v>0</v>
      </c>
      <c r="AC33" s="262">
        <f t="shared" si="69"/>
        <v>0.10280373831775701</v>
      </c>
      <c r="AE33" s="261" t="s">
        <v>2161</v>
      </c>
      <c r="AF33" s="261">
        <v>10</v>
      </c>
    </row>
    <row r="34" spans="1:32" x14ac:dyDescent="0.3">
      <c r="A34" s="258" t="s">
        <v>2166</v>
      </c>
      <c r="B34" s="262">
        <f t="shared" si="46"/>
        <v>0.22876817138485081</v>
      </c>
      <c r="C34" s="262">
        <f t="shared" si="47"/>
        <v>0.31157270029673589</v>
      </c>
      <c r="D34" s="262">
        <f t="shared" si="46"/>
        <v>0.27647058823529413</v>
      </c>
      <c r="E34" s="262">
        <f t="shared" si="47"/>
        <v>0.4098360655737705</v>
      </c>
      <c r="F34" s="262">
        <f t="shared" si="48"/>
        <v>0.27480916030534353</v>
      </c>
      <c r="G34" s="262">
        <f t="shared" si="49"/>
        <v>0.40707964601769914</v>
      </c>
      <c r="H34" s="262">
        <f t="shared" si="50"/>
        <v>0.16666666666666666</v>
      </c>
      <c r="I34" s="262">
        <f t="shared" si="51"/>
        <v>0.45205479452054792</v>
      </c>
      <c r="J34" s="262">
        <f t="shared" si="52"/>
        <v>0.3258426966292135</v>
      </c>
      <c r="K34" s="262">
        <f t="shared" si="53"/>
        <v>0.32500000000000001</v>
      </c>
      <c r="L34" s="262">
        <f t="shared" si="54"/>
        <v>0.41176470588235292</v>
      </c>
      <c r="M34" s="262">
        <f t="shared" si="55"/>
        <v>0.44444444444444442</v>
      </c>
      <c r="N34" s="262">
        <f t="shared" si="56"/>
        <v>0.19745222929936307</v>
      </c>
      <c r="O34" s="262">
        <f t="shared" si="57"/>
        <v>0.30508474576271188</v>
      </c>
      <c r="P34" s="262">
        <f t="shared" si="58"/>
        <v>0.23184357541899442</v>
      </c>
      <c r="Q34" s="262">
        <f t="shared" si="59"/>
        <v>0.23711340206185566</v>
      </c>
      <c r="S34" s="258" t="s">
        <v>2166</v>
      </c>
      <c r="T34" s="262">
        <f t="shared" si="60"/>
        <v>0.45</v>
      </c>
      <c r="U34" s="262">
        <f t="shared" si="61"/>
        <v>0.28199566160520606</v>
      </c>
      <c r="V34" s="262">
        <f t="shared" si="62"/>
        <v>0.38655462184873951</v>
      </c>
      <c r="W34" s="262">
        <f t="shared" si="63"/>
        <v>0.28770949720670391</v>
      </c>
      <c r="X34" s="262">
        <f t="shared" si="64"/>
        <v>0.40659340659340659</v>
      </c>
      <c r="Y34" s="262">
        <f t="shared" si="65"/>
        <v>0.31914893617021278</v>
      </c>
      <c r="Z34" s="262">
        <f t="shared" si="66"/>
        <v>0.32142857142857145</v>
      </c>
      <c r="AA34" s="262">
        <f t="shared" si="67"/>
        <v>0.26728110599078342</v>
      </c>
      <c r="AB34" s="262">
        <f t="shared" si="68"/>
        <v>0.63157894736842102</v>
      </c>
      <c r="AC34" s="262">
        <f t="shared" si="69"/>
        <v>0.25233644859813081</v>
      </c>
      <c r="AE34" s="261" t="s">
        <v>2161</v>
      </c>
      <c r="AF34" s="261">
        <v>5</v>
      </c>
    </row>
    <row r="35" spans="1:32" x14ac:dyDescent="0.3">
      <c r="A35" s="265" t="s">
        <v>2167</v>
      </c>
      <c r="B35" s="266">
        <f t="shared" si="46"/>
        <v>5.8148431522570772E-2</v>
      </c>
      <c r="C35" s="266">
        <f t="shared" si="47"/>
        <v>0.11869436201780416</v>
      </c>
      <c r="D35" s="266">
        <f t="shared" si="46"/>
        <v>7.6470588235294124E-2</v>
      </c>
      <c r="E35" s="266">
        <f t="shared" si="47"/>
        <v>0.18852459016393441</v>
      </c>
      <c r="F35" s="266">
        <f t="shared" si="48"/>
        <v>9.1603053435114504E-2</v>
      </c>
      <c r="G35" s="266">
        <f t="shared" si="49"/>
        <v>0.20353982300884957</v>
      </c>
      <c r="H35" s="266">
        <f t="shared" si="50"/>
        <v>0.11904761904761904</v>
      </c>
      <c r="I35" s="266">
        <f t="shared" si="51"/>
        <v>0.13698630136986301</v>
      </c>
      <c r="J35" s="266">
        <f t="shared" si="52"/>
        <v>7.8651685393258425E-2</v>
      </c>
      <c r="K35" s="266">
        <f t="shared" si="53"/>
        <v>0.32500000000000001</v>
      </c>
      <c r="L35" s="266">
        <f t="shared" si="54"/>
        <v>5.8823529411764705E-2</v>
      </c>
      <c r="M35" s="266">
        <f t="shared" si="55"/>
        <v>0</v>
      </c>
      <c r="N35" s="266">
        <f t="shared" si="56"/>
        <v>5.0955414012738856E-2</v>
      </c>
      <c r="O35" s="266">
        <f t="shared" si="57"/>
        <v>7.6271186440677971E-2</v>
      </c>
      <c r="P35" s="266">
        <f t="shared" si="58"/>
        <v>6.9832402234636867E-2</v>
      </c>
      <c r="Q35" s="266">
        <f t="shared" si="59"/>
        <v>9.2783505154639179E-2</v>
      </c>
      <c r="S35" s="265" t="s">
        <v>2167</v>
      </c>
      <c r="T35" s="266">
        <f t="shared" si="60"/>
        <v>0.36666666666666664</v>
      </c>
      <c r="U35" s="266">
        <f t="shared" si="61"/>
        <v>0.50325379609544474</v>
      </c>
      <c r="V35" s="266">
        <f t="shared" si="62"/>
        <v>0.40336134453781514</v>
      </c>
      <c r="W35" s="266">
        <f t="shared" si="63"/>
        <v>0.48324022346368717</v>
      </c>
      <c r="X35" s="266">
        <f t="shared" si="64"/>
        <v>0.34065934065934067</v>
      </c>
      <c r="Y35" s="266">
        <f t="shared" si="65"/>
        <v>0.37588652482269502</v>
      </c>
      <c r="Z35" s="266">
        <f t="shared" si="66"/>
        <v>0.6071428571428571</v>
      </c>
      <c r="AA35" s="266">
        <f t="shared" si="67"/>
        <v>0.55299539170506917</v>
      </c>
      <c r="AB35" s="266">
        <f t="shared" si="68"/>
        <v>0.36842105263157893</v>
      </c>
      <c r="AC35" s="266">
        <f t="shared" si="69"/>
        <v>0.57009345794392519</v>
      </c>
      <c r="AE35" s="261" t="s">
        <v>2161</v>
      </c>
      <c r="AF35" s="261">
        <v>0</v>
      </c>
    </row>
    <row r="37" spans="1:32" x14ac:dyDescent="0.3">
      <c r="A37" s="258"/>
      <c r="S37" s="258"/>
    </row>
    <row r="38" spans="1:32" x14ac:dyDescent="0.3">
      <c r="A38" s="258"/>
      <c r="S38" s="258"/>
    </row>
    <row r="39" spans="1:32" x14ac:dyDescent="0.3">
      <c r="A39" s="258"/>
      <c r="S39" s="258"/>
    </row>
    <row r="40" spans="1:32" x14ac:dyDescent="0.3">
      <c r="A40" s="258"/>
      <c r="S40" s="258"/>
    </row>
    <row r="41" spans="1:32" x14ac:dyDescent="0.3">
      <c r="A41" s="258"/>
      <c r="S41" s="258"/>
    </row>
    <row r="42" spans="1:32" x14ac:dyDescent="0.3">
      <c r="A42" s="258"/>
      <c r="S42" s="258"/>
    </row>
    <row r="44" spans="1:32" x14ac:dyDescent="0.3">
      <c r="A44" s="258"/>
      <c r="S44" s="258"/>
    </row>
    <row r="45" spans="1:32" x14ac:dyDescent="0.3">
      <c r="A45" s="258"/>
      <c r="S45" s="258"/>
    </row>
    <row r="46" spans="1:32" x14ac:dyDescent="0.3">
      <c r="A46" s="258"/>
      <c r="S46" s="258"/>
    </row>
    <row r="47" spans="1:32" x14ac:dyDescent="0.3">
      <c r="A47" s="258"/>
      <c r="S47" s="258"/>
    </row>
    <row r="48" spans="1:32" x14ac:dyDescent="0.3">
      <c r="A48" s="258"/>
      <c r="S48" s="258"/>
    </row>
    <row r="49" spans="1:19" x14ac:dyDescent="0.3">
      <c r="A49" s="258"/>
      <c r="S49" s="258"/>
    </row>
    <row r="51" spans="1:19" x14ac:dyDescent="0.3">
      <c r="A51" s="258"/>
      <c r="S51" s="258"/>
    </row>
    <row r="52" spans="1:19" x14ac:dyDescent="0.3">
      <c r="A52" s="258"/>
      <c r="S52" s="258"/>
    </row>
    <row r="53" spans="1:19" x14ac:dyDescent="0.3">
      <c r="A53" s="258"/>
      <c r="S53" s="258"/>
    </row>
    <row r="54" spans="1:19" x14ac:dyDescent="0.3">
      <c r="A54" s="258"/>
      <c r="S54" s="258"/>
    </row>
    <row r="55" spans="1:19" x14ac:dyDescent="0.3">
      <c r="A55" s="258"/>
      <c r="S55" s="258"/>
    </row>
    <row r="56" spans="1:19" x14ac:dyDescent="0.3">
      <c r="A56" s="258"/>
      <c r="S56" s="258"/>
    </row>
    <row r="58" spans="1:19" x14ac:dyDescent="0.3">
      <c r="A58" s="258"/>
      <c r="S58" s="258"/>
    </row>
    <row r="59" spans="1:19" x14ac:dyDescent="0.3">
      <c r="A59" s="258"/>
      <c r="S59" s="258"/>
    </row>
    <row r="60" spans="1:19" x14ac:dyDescent="0.3">
      <c r="A60" s="258"/>
      <c r="S60" s="258"/>
    </row>
    <row r="61" spans="1:19" x14ac:dyDescent="0.3">
      <c r="A61" s="258"/>
      <c r="S61" s="258"/>
    </row>
    <row r="62" spans="1:19" x14ac:dyDescent="0.3">
      <c r="A62" s="258"/>
      <c r="S62" s="258"/>
    </row>
    <row r="63" spans="1:19" x14ac:dyDescent="0.3">
      <c r="A63" s="258"/>
      <c r="S63" s="258"/>
    </row>
    <row r="65" spans="1:19" x14ac:dyDescent="0.3">
      <c r="A65" s="258"/>
      <c r="S65" s="258"/>
    </row>
    <row r="66" spans="1:19" x14ac:dyDescent="0.3">
      <c r="A66" s="258"/>
      <c r="S66" s="258"/>
    </row>
    <row r="67" spans="1:19" x14ac:dyDescent="0.3">
      <c r="A67" s="258"/>
      <c r="S67" s="258"/>
    </row>
    <row r="68" spans="1:19" x14ac:dyDescent="0.3">
      <c r="A68" s="258"/>
      <c r="S68" s="258"/>
    </row>
    <row r="69" spans="1:19" x14ac:dyDescent="0.3">
      <c r="A69" s="258"/>
      <c r="S69" s="258"/>
    </row>
    <row r="70" spans="1:19" x14ac:dyDescent="0.3">
      <c r="A70" s="258"/>
      <c r="S70" s="258"/>
    </row>
    <row r="72" spans="1:19" x14ac:dyDescent="0.3">
      <c r="A72" s="258"/>
      <c r="S72" s="258"/>
    </row>
    <row r="73" spans="1:19" x14ac:dyDescent="0.3">
      <c r="A73" s="258"/>
      <c r="S73" s="258"/>
    </row>
    <row r="74" spans="1:19" x14ac:dyDescent="0.3">
      <c r="A74" s="258"/>
      <c r="S74" s="258"/>
    </row>
    <row r="75" spans="1:19" x14ac:dyDescent="0.3">
      <c r="A75" s="258"/>
      <c r="S75" s="258"/>
    </row>
    <row r="76" spans="1:19" x14ac:dyDescent="0.3">
      <c r="A76" s="258"/>
      <c r="S76" s="258"/>
    </row>
    <row r="77" spans="1:19" x14ac:dyDescent="0.3">
      <c r="A77" s="258"/>
      <c r="S77" s="258"/>
    </row>
    <row r="79" spans="1:19" x14ac:dyDescent="0.3">
      <c r="A79" s="258"/>
      <c r="S79" s="258"/>
    </row>
    <row r="80" spans="1:19" x14ac:dyDescent="0.3">
      <c r="A80" s="258"/>
      <c r="S80" s="258"/>
    </row>
    <row r="81" spans="1:19" x14ac:dyDescent="0.3">
      <c r="A81" s="258"/>
      <c r="S81" s="258"/>
    </row>
    <row r="82" spans="1:19" x14ac:dyDescent="0.3">
      <c r="A82" s="258"/>
      <c r="S82" s="258"/>
    </row>
    <row r="83" spans="1:19" x14ac:dyDescent="0.3">
      <c r="A83" s="258"/>
      <c r="S83" s="258"/>
    </row>
    <row r="84" spans="1:19" x14ac:dyDescent="0.3">
      <c r="A84" s="258"/>
      <c r="S84" s="258"/>
    </row>
    <row r="86" spans="1:19" x14ac:dyDescent="0.3">
      <c r="A86" s="258"/>
      <c r="S86" s="258"/>
    </row>
    <row r="87" spans="1:19" x14ac:dyDescent="0.3">
      <c r="A87" s="258"/>
      <c r="S87" s="258"/>
    </row>
    <row r="88" spans="1:19" x14ac:dyDescent="0.3">
      <c r="A88" s="258"/>
      <c r="S88" s="258"/>
    </row>
    <row r="89" spans="1:19" x14ac:dyDescent="0.3">
      <c r="A89" s="258"/>
      <c r="S89" s="258"/>
    </row>
    <row r="90" spans="1:19" x14ac:dyDescent="0.3">
      <c r="A90" s="258"/>
      <c r="S90" s="258"/>
    </row>
    <row r="91" spans="1:19" x14ac:dyDescent="0.3">
      <c r="A91" s="258"/>
      <c r="S91" s="258"/>
    </row>
    <row r="93" spans="1:19" x14ac:dyDescent="0.3">
      <c r="A93" s="258"/>
      <c r="S93" s="258"/>
    </row>
    <row r="94" spans="1:19" x14ac:dyDescent="0.3">
      <c r="A94" s="258"/>
      <c r="S94" s="258"/>
    </row>
    <row r="95" spans="1:19" x14ac:dyDescent="0.3">
      <c r="A95" s="258"/>
      <c r="S95" s="258"/>
    </row>
    <row r="96" spans="1:19" x14ac:dyDescent="0.3">
      <c r="A96" s="258"/>
      <c r="S96" s="258"/>
    </row>
    <row r="97" spans="1:19" x14ac:dyDescent="0.3">
      <c r="A97" s="258"/>
      <c r="S97" s="258"/>
    </row>
    <row r="98" spans="1:19" x14ac:dyDescent="0.3">
      <c r="A98" s="258"/>
      <c r="S98" s="258"/>
    </row>
    <row r="100" spans="1:19" x14ac:dyDescent="0.3">
      <c r="A100" s="258"/>
      <c r="S100" s="258"/>
    </row>
    <row r="101" spans="1:19" x14ac:dyDescent="0.3">
      <c r="A101" s="258"/>
      <c r="S101" s="258"/>
    </row>
    <row r="102" spans="1:19" x14ac:dyDescent="0.3">
      <c r="A102" s="258"/>
      <c r="S102" s="258"/>
    </row>
    <row r="103" spans="1:19" x14ac:dyDescent="0.3">
      <c r="A103" s="258"/>
      <c r="S103" s="258"/>
    </row>
    <row r="104" spans="1:19" x14ac:dyDescent="0.3">
      <c r="A104" s="258"/>
      <c r="S104" s="258"/>
    </row>
    <row r="105" spans="1:19" x14ac:dyDescent="0.3">
      <c r="A105" s="258"/>
      <c r="S105" s="258"/>
    </row>
    <row r="107" spans="1:19" x14ac:dyDescent="0.3">
      <c r="A107" s="258"/>
      <c r="S107" s="258"/>
    </row>
    <row r="108" spans="1:19" x14ac:dyDescent="0.3">
      <c r="A108" s="258"/>
      <c r="S108" s="258"/>
    </row>
    <row r="109" spans="1:19" x14ac:dyDescent="0.3">
      <c r="A109" s="258"/>
      <c r="S109" s="258"/>
    </row>
    <row r="110" spans="1:19" x14ac:dyDescent="0.3">
      <c r="A110" s="258"/>
      <c r="S110" s="258"/>
    </row>
    <row r="111" spans="1:19" x14ac:dyDescent="0.3">
      <c r="A111" s="258"/>
      <c r="S111" s="258"/>
    </row>
    <row r="112" spans="1:19" x14ac:dyDescent="0.3">
      <c r="A112" s="258"/>
      <c r="S112" s="258"/>
    </row>
    <row r="114" spans="1:19" x14ac:dyDescent="0.3">
      <c r="A114" s="258"/>
      <c r="S114" s="258"/>
    </row>
    <row r="115" spans="1:19" x14ac:dyDescent="0.3">
      <c r="A115" s="258"/>
      <c r="S115" s="258"/>
    </row>
    <row r="116" spans="1:19" x14ac:dyDescent="0.3">
      <c r="A116" s="258"/>
      <c r="S116" s="258"/>
    </row>
    <row r="117" spans="1:19" x14ac:dyDescent="0.3">
      <c r="A117" s="258"/>
      <c r="S117" s="258"/>
    </row>
    <row r="118" spans="1:19" x14ac:dyDescent="0.3">
      <c r="A118" s="258"/>
      <c r="S118" s="258"/>
    </row>
    <row r="119" spans="1:19" x14ac:dyDescent="0.3">
      <c r="A119" s="258"/>
      <c r="S119" s="258"/>
    </row>
    <row r="121" spans="1:19" x14ac:dyDescent="0.3">
      <c r="A121" s="258"/>
      <c r="S121" s="258"/>
    </row>
    <row r="122" spans="1:19" x14ac:dyDescent="0.3">
      <c r="A122" s="258"/>
      <c r="S122" s="258"/>
    </row>
    <row r="123" spans="1:19" x14ac:dyDescent="0.3">
      <c r="A123" s="258"/>
      <c r="S123" s="258"/>
    </row>
    <row r="124" spans="1:19" x14ac:dyDescent="0.3">
      <c r="A124" s="258"/>
      <c r="S124" s="258"/>
    </row>
    <row r="125" spans="1:19" x14ac:dyDescent="0.3">
      <c r="A125" s="258"/>
      <c r="S125" s="258"/>
    </row>
    <row r="126" spans="1:19" x14ac:dyDescent="0.3">
      <c r="A126" s="258"/>
      <c r="S126" s="258"/>
    </row>
    <row r="128" spans="1:19" x14ac:dyDescent="0.3">
      <c r="A128" s="258"/>
      <c r="S128" s="258"/>
    </row>
    <row r="129" spans="1:19" x14ac:dyDescent="0.3">
      <c r="A129" s="258"/>
      <c r="S129" s="258"/>
    </row>
    <row r="130" spans="1:19" x14ac:dyDescent="0.3">
      <c r="A130" s="258"/>
      <c r="S130" s="258"/>
    </row>
    <row r="131" spans="1:19" x14ac:dyDescent="0.3">
      <c r="A131" s="258"/>
      <c r="S131" s="258"/>
    </row>
    <row r="132" spans="1:19" x14ac:dyDescent="0.3">
      <c r="A132" s="258"/>
      <c r="S132" s="258"/>
    </row>
    <row r="133" spans="1:19" x14ac:dyDescent="0.3">
      <c r="A133" s="258"/>
      <c r="S133" s="258"/>
    </row>
  </sheetData>
  <mergeCells count="39">
    <mergeCell ref="P6:Q6"/>
    <mergeCell ref="P17:Q17"/>
    <mergeCell ref="P28:Q28"/>
    <mergeCell ref="T28:U28"/>
    <mergeCell ref="V28:W28"/>
    <mergeCell ref="T6:U6"/>
    <mergeCell ref="V6:W6"/>
    <mergeCell ref="AB28:AC28"/>
    <mergeCell ref="T17:U17"/>
    <mergeCell ref="V17:W17"/>
    <mergeCell ref="X17:Y17"/>
    <mergeCell ref="Z17:AA17"/>
    <mergeCell ref="AB17:AC17"/>
    <mergeCell ref="X6:Y6"/>
    <mergeCell ref="Z6:AA6"/>
    <mergeCell ref="AB6:AC6"/>
    <mergeCell ref="F28:G28"/>
    <mergeCell ref="H28:I28"/>
    <mergeCell ref="J28:K28"/>
    <mergeCell ref="L28:M28"/>
    <mergeCell ref="N28:O28"/>
    <mergeCell ref="J6:K6"/>
    <mergeCell ref="L6:M6"/>
    <mergeCell ref="N6:O6"/>
    <mergeCell ref="J17:K17"/>
    <mergeCell ref="L17:M17"/>
    <mergeCell ref="N17:O17"/>
    <mergeCell ref="X28:Y28"/>
    <mergeCell ref="Z28:AA28"/>
    <mergeCell ref="B6:C6"/>
    <mergeCell ref="B17:C17"/>
    <mergeCell ref="B28:C28"/>
    <mergeCell ref="F6:G6"/>
    <mergeCell ref="H6:I6"/>
    <mergeCell ref="F17:G17"/>
    <mergeCell ref="H17:I17"/>
    <mergeCell ref="D6:E6"/>
    <mergeCell ref="D17:E17"/>
    <mergeCell ref="D28:E2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opLeftCell="A4" zoomScale="70" zoomScaleNormal="70" workbookViewId="0">
      <selection activeCell="B4" sqref="B4:K83"/>
    </sheetView>
  </sheetViews>
  <sheetFormatPr defaultRowHeight="14.4" x14ac:dyDescent="0.3"/>
  <cols>
    <col min="2" max="2" width="23.5546875" bestFit="1" customWidth="1"/>
  </cols>
  <sheetData>
    <row r="1" spans="1:10" x14ac:dyDescent="0.3">
      <c r="E1" s="93"/>
      <c r="F1" s="94"/>
      <c r="G1" s="345" t="s">
        <v>2156</v>
      </c>
      <c r="H1" s="345"/>
      <c r="I1" s="345"/>
      <c r="J1" s="346"/>
    </row>
    <row r="2" spans="1:10" x14ac:dyDescent="0.3">
      <c r="E2" s="95"/>
      <c r="F2" s="96"/>
      <c r="G2" s="347" t="s">
        <v>2157</v>
      </c>
      <c r="H2" s="347"/>
      <c r="I2" s="347" t="s">
        <v>2158</v>
      </c>
      <c r="J2" s="348"/>
    </row>
    <row r="3" spans="1:10" ht="15" thickBot="1" x14ac:dyDescent="0.35">
      <c r="E3" s="95"/>
      <c r="F3" s="97" t="s">
        <v>2158</v>
      </c>
      <c r="G3" s="275" t="s">
        <v>2159</v>
      </c>
      <c r="H3" s="275" t="s">
        <v>2160</v>
      </c>
      <c r="I3" s="276" t="s">
        <v>2159</v>
      </c>
      <c r="J3" s="277" t="s">
        <v>2160</v>
      </c>
    </row>
    <row r="4" spans="1:10" ht="42" thickBot="1" x14ac:dyDescent="0.35">
      <c r="A4" s="4" t="s">
        <v>2170</v>
      </c>
      <c r="B4" s="4" t="s">
        <v>6996</v>
      </c>
      <c r="C4" s="4" t="s">
        <v>2171</v>
      </c>
      <c r="D4" s="4">
        <v>30</v>
      </c>
      <c r="E4" s="100">
        <v>1</v>
      </c>
      <c r="F4" s="101" t="s">
        <v>2162</v>
      </c>
      <c r="G4" s="320">
        <f t="shared" ref="G4:G43" si="0">VLOOKUP(B4,t.Part2008Data,6,FALSE)+VLOOKUP(B4,t.Part2009Data,6,FALSE)</f>
        <v>58</v>
      </c>
      <c r="H4" s="321">
        <f>G4/SUMIFS(G$4:G$88,C$4:C$88,$C4)</f>
        <v>5.456255879586077E-2</v>
      </c>
      <c r="I4" s="310"/>
      <c r="J4" s="311"/>
    </row>
    <row r="5" spans="1:10" ht="28.2" thickBot="1" x14ac:dyDescent="0.35">
      <c r="A5" s="4" t="s">
        <v>2170</v>
      </c>
      <c r="B5" s="4" t="s">
        <v>6997</v>
      </c>
      <c r="C5" s="4" t="s">
        <v>2171</v>
      </c>
      <c r="D5" s="4">
        <v>20</v>
      </c>
      <c r="E5" s="107">
        <v>2</v>
      </c>
      <c r="F5" s="108" t="s">
        <v>2163</v>
      </c>
      <c r="G5" s="322">
        <f t="shared" si="0"/>
        <v>215</v>
      </c>
      <c r="H5" s="323">
        <f t="shared" ref="H5:H76" si="1">G5/SUMIFS(G$4:G$88,C$4:C$88,$C5)</f>
        <v>0.20225776105362184</v>
      </c>
      <c r="I5" s="312"/>
      <c r="J5" s="313"/>
    </row>
    <row r="6" spans="1:10" ht="28.2" thickBot="1" x14ac:dyDescent="0.35">
      <c r="A6" s="4" t="s">
        <v>2170</v>
      </c>
      <c r="B6" s="4" t="s">
        <v>6998</v>
      </c>
      <c r="C6" s="4" t="s">
        <v>2171</v>
      </c>
      <c r="D6" s="4">
        <v>15</v>
      </c>
      <c r="E6" s="107">
        <v>3</v>
      </c>
      <c r="F6" s="108" t="s">
        <v>2164</v>
      </c>
      <c r="G6" s="322">
        <f t="shared" si="0"/>
        <v>238</v>
      </c>
      <c r="H6" s="323">
        <f t="shared" si="1"/>
        <v>0.22389463781749766</v>
      </c>
      <c r="I6" s="312"/>
      <c r="J6" s="313"/>
    </row>
    <row r="7" spans="1:10" ht="28.2" thickBot="1" x14ac:dyDescent="0.35">
      <c r="A7" s="4" t="s">
        <v>2170</v>
      </c>
      <c r="B7" s="4" t="s">
        <v>6999</v>
      </c>
      <c r="C7" s="4" t="s">
        <v>2171</v>
      </c>
      <c r="D7" s="4">
        <v>10</v>
      </c>
      <c r="E7" s="107">
        <v>4</v>
      </c>
      <c r="F7" s="108" t="s">
        <v>2165</v>
      </c>
      <c r="G7" s="322">
        <f t="shared" si="0"/>
        <v>358</v>
      </c>
      <c r="H7" s="323">
        <f t="shared" si="1"/>
        <v>0.33678269049858889</v>
      </c>
      <c r="I7" s="312"/>
      <c r="J7" s="313"/>
    </row>
    <row r="8" spans="1:10" ht="28.2" thickBot="1" x14ac:dyDescent="0.35">
      <c r="A8" s="4" t="s">
        <v>2170</v>
      </c>
      <c r="B8" s="4" t="s">
        <v>7000</v>
      </c>
      <c r="C8" s="4" t="s">
        <v>2171</v>
      </c>
      <c r="D8" s="4">
        <v>5</v>
      </c>
      <c r="E8" s="107">
        <v>5</v>
      </c>
      <c r="F8" s="108" t="s">
        <v>2166</v>
      </c>
      <c r="G8" s="322">
        <f t="shared" si="0"/>
        <v>160</v>
      </c>
      <c r="H8" s="323">
        <f t="shared" si="1"/>
        <v>0.15051740357478832</v>
      </c>
      <c r="I8" s="312"/>
      <c r="J8" s="313"/>
    </row>
    <row r="9" spans="1:10" ht="42" thickBot="1" x14ac:dyDescent="0.35">
      <c r="A9" s="4" t="s">
        <v>2170</v>
      </c>
      <c r="B9" s="4" t="s">
        <v>7001</v>
      </c>
      <c r="C9" s="4" t="s">
        <v>2171</v>
      </c>
      <c r="D9" s="4">
        <v>0</v>
      </c>
      <c r="E9" s="107">
        <v>6</v>
      </c>
      <c r="F9" s="108" t="s">
        <v>2167</v>
      </c>
      <c r="G9" s="322">
        <f t="shared" si="0"/>
        <v>34</v>
      </c>
      <c r="H9" s="323">
        <f t="shared" si="1"/>
        <v>3.1984948259642522E-2</v>
      </c>
      <c r="I9" s="312"/>
      <c r="J9" s="313"/>
    </row>
    <row r="10" spans="1:10" ht="28.2" thickBot="1" x14ac:dyDescent="0.35">
      <c r="A10" s="4"/>
      <c r="B10" s="4" t="s">
        <v>7002</v>
      </c>
      <c r="C10" s="4"/>
      <c r="D10" s="4">
        <v>-98</v>
      </c>
      <c r="E10" s="243">
        <v>-1</v>
      </c>
      <c r="F10" s="108" t="s">
        <v>2168</v>
      </c>
      <c r="G10" s="322">
        <f t="shared" si="0"/>
        <v>342</v>
      </c>
      <c r="H10" s="323"/>
      <c r="I10" s="312"/>
      <c r="J10" s="313"/>
    </row>
    <row r="11" spans="1:10" ht="15" thickBot="1" x14ac:dyDescent="0.35">
      <c r="A11" s="4"/>
      <c r="B11" s="4" t="s">
        <v>7003</v>
      </c>
      <c r="C11" s="4"/>
      <c r="D11" s="4">
        <v>-99</v>
      </c>
      <c r="E11" s="243">
        <v>0</v>
      </c>
      <c r="F11" s="108" t="s">
        <v>31</v>
      </c>
      <c r="G11" s="324">
        <f t="shared" si="0"/>
        <v>5</v>
      </c>
      <c r="H11" s="325"/>
      <c r="I11" s="314"/>
      <c r="J11" s="315"/>
    </row>
    <row r="12" spans="1:10" ht="42" thickBot="1" x14ac:dyDescent="0.35">
      <c r="A12" s="4" t="s">
        <v>2172</v>
      </c>
      <c r="B12" s="4" t="s">
        <v>7004</v>
      </c>
      <c r="C12" s="4" t="s">
        <v>2173</v>
      </c>
      <c r="D12" s="4">
        <v>30</v>
      </c>
      <c r="E12" s="100">
        <v>1</v>
      </c>
      <c r="F12" s="101" t="s">
        <v>2162</v>
      </c>
      <c r="G12" s="320">
        <f t="shared" si="0"/>
        <v>31</v>
      </c>
      <c r="H12" s="321">
        <f t="shared" si="1"/>
        <v>4.5058139534883718E-2</v>
      </c>
      <c r="I12" s="310"/>
      <c r="J12" s="311"/>
    </row>
    <row r="13" spans="1:10" ht="28.2" thickBot="1" x14ac:dyDescent="0.35">
      <c r="A13" s="4" t="s">
        <v>2172</v>
      </c>
      <c r="B13" s="4" t="s">
        <v>7005</v>
      </c>
      <c r="C13" s="4" t="s">
        <v>2173</v>
      </c>
      <c r="D13" s="4">
        <v>20</v>
      </c>
      <c r="E13" s="107">
        <v>2</v>
      </c>
      <c r="F13" s="108" t="s">
        <v>2163</v>
      </c>
      <c r="G13" s="322">
        <f t="shared" si="0"/>
        <v>132</v>
      </c>
      <c r="H13" s="323">
        <f t="shared" si="1"/>
        <v>0.19186046511627908</v>
      </c>
      <c r="I13" s="312"/>
      <c r="J13" s="313"/>
    </row>
    <row r="14" spans="1:10" ht="28.2" thickBot="1" x14ac:dyDescent="0.35">
      <c r="A14" s="4" t="s">
        <v>2172</v>
      </c>
      <c r="B14" s="4" t="s">
        <v>7006</v>
      </c>
      <c r="C14" s="4" t="s">
        <v>2173</v>
      </c>
      <c r="D14" s="4">
        <v>15</v>
      </c>
      <c r="E14" s="107">
        <v>3</v>
      </c>
      <c r="F14" s="108" t="s">
        <v>2164</v>
      </c>
      <c r="G14" s="322">
        <f t="shared" si="0"/>
        <v>157</v>
      </c>
      <c r="H14" s="323">
        <f t="shared" si="1"/>
        <v>0.22819767441860464</v>
      </c>
      <c r="I14" s="312"/>
      <c r="J14" s="313"/>
    </row>
    <row r="15" spans="1:10" ht="28.2" thickBot="1" x14ac:dyDescent="0.35">
      <c r="A15" s="4" t="s">
        <v>2172</v>
      </c>
      <c r="B15" s="4" t="s">
        <v>7007</v>
      </c>
      <c r="C15" s="4" t="s">
        <v>2173</v>
      </c>
      <c r="D15" s="4">
        <v>10</v>
      </c>
      <c r="E15" s="107">
        <v>4</v>
      </c>
      <c r="F15" s="108" t="s">
        <v>2165</v>
      </c>
      <c r="G15" s="322">
        <f t="shared" si="0"/>
        <v>237</v>
      </c>
      <c r="H15" s="323">
        <f t="shared" si="1"/>
        <v>0.34447674418604651</v>
      </c>
      <c r="I15" s="312"/>
      <c r="J15" s="313"/>
    </row>
    <row r="16" spans="1:10" ht="28.2" thickBot="1" x14ac:dyDescent="0.35">
      <c r="A16" s="4" t="s">
        <v>2172</v>
      </c>
      <c r="B16" s="4" t="s">
        <v>7008</v>
      </c>
      <c r="C16" s="4" t="s">
        <v>2173</v>
      </c>
      <c r="D16" s="4">
        <v>5</v>
      </c>
      <c r="E16" s="107">
        <v>5</v>
      </c>
      <c r="F16" s="108" t="s">
        <v>2166</v>
      </c>
      <c r="G16" s="322">
        <f t="shared" si="0"/>
        <v>109</v>
      </c>
      <c r="H16" s="323">
        <f t="shared" si="1"/>
        <v>0.15843023255813954</v>
      </c>
      <c r="I16" s="312"/>
      <c r="J16" s="313"/>
    </row>
    <row r="17" spans="1:10" ht="42" thickBot="1" x14ac:dyDescent="0.35">
      <c r="A17" s="4" t="s">
        <v>2172</v>
      </c>
      <c r="B17" s="4" t="s">
        <v>7009</v>
      </c>
      <c r="C17" s="4" t="s">
        <v>2173</v>
      </c>
      <c r="D17" s="4">
        <v>0</v>
      </c>
      <c r="E17" s="107">
        <v>6</v>
      </c>
      <c r="F17" s="108" t="s">
        <v>2167</v>
      </c>
      <c r="G17" s="322">
        <f t="shared" si="0"/>
        <v>22</v>
      </c>
      <c r="H17" s="323">
        <f t="shared" si="1"/>
        <v>3.1976744186046513E-2</v>
      </c>
      <c r="I17" s="312"/>
      <c r="J17" s="313"/>
    </row>
    <row r="18" spans="1:10" ht="28.2" thickBot="1" x14ac:dyDescent="0.35">
      <c r="A18" s="4"/>
      <c r="B18" s="4" t="s">
        <v>7010</v>
      </c>
      <c r="C18" s="4"/>
      <c r="D18" s="4">
        <v>-98</v>
      </c>
      <c r="E18" s="243">
        <v>-1</v>
      </c>
      <c r="F18" s="108" t="s">
        <v>2168</v>
      </c>
      <c r="G18" s="322">
        <f t="shared" si="0"/>
        <v>176</v>
      </c>
      <c r="H18" s="323"/>
      <c r="I18" s="312"/>
      <c r="J18" s="313"/>
    </row>
    <row r="19" spans="1:10" ht="15" thickBot="1" x14ac:dyDescent="0.35">
      <c r="A19" s="4"/>
      <c r="B19" s="4" t="s">
        <v>7011</v>
      </c>
      <c r="C19" s="4"/>
      <c r="D19" s="4">
        <v>-99</v>
      </c>
      <c r="E19" s="243">
        <v>0</v>
      </c>
      <c r="F19" s="108" t="s">
        <v>31</v>
      </c>
      <c r="G19" s="324">
        <f t="shared" si="0"/>
        <v>2</v>
      </c>
      <c r="H19" s="325"/>
      <c r="I19" s="314"/>
      <c r="J19" s="315"/>
    </row>
    <row r="20" spans="1:10" ht="42" thickBot="1" x14ac:dyDescent="0.35">
      <c r="A20" s="4" t="s">
        <v>2174</v>
      </c>
      <c r="B20" s="4" t="s">
        <v>7012</v>
      </c>
      <c r="C20" s="4" t="s">
        <v>2175</v>
      </c>
      <c r="D20" s="4">
        <v>30</v>
      </c>
      <c r="E20" s="100">
        <v>1</v>
      </c>
      <c r="F20" s="101" t="s">
        <v>2162</v>
      </c>
      <c r="G20" s="320">
        <f t="shared" si="0"/>
        <v>24</v>
      </c>
      <c r="H20" s="321">
        <f t="shared" si="1"/>
        <v>7.1856287425149698E-2</v>
      </c>
      <c r="I20" s="310"/>
      <c r="J20" s="311"/>
    </row>
    <row r="21" spans="1:10" ht="28.2" thickBot="1" x14ac:dyDescent="0.35">
      <c r="A21" s="4" t="s">
        <v>2174</v>
      </c>
      <c r="B21" s="4" t="s">
        <v>7013</v>
      </c>
      <c r="C21" s="4" t="s">
        <v>2175</v>
      </c>
      <c r="D21" s="4">
        <v>20</v>
      </c>
      <c r="E21" s="107">
        <v>2</v>
      </c>
      <c r="F21" s="108" t="s">
        <v>2163</v>
      </c>
      <c r="G21" s="322">
        <f t="shared" si="0"/>
        <v>75</v>
      </c>
      <c r="H21" s="323">
        <f t="shared" si="1"/>
        <v>0.22455089820359281</v>
      </c>
      <c r="I21" s="312"/>
      <c r="J21" s="313"/>
    </row>
    <row r="22" spans="1:10" ht="28.2" thickBot="1" x14ac:dyDescent="0.35">
      <c r="A22" s="4" t="s">
        <v>2174</v>
      </c>
      <c r="B22" s="4" t="s">
        <v>7014</v>
      </c>
      <c r="C22" s="4" t="s">
        <v>2175</v>
      </c>
      <c r="D22" s="4">
        <v>15</v>
      </c>
      <c r="E22" s="107">
        <v>3</v>
      </c>
      <c r="F22" s="108" t="s">
        <v>2164</v>
      </c>
      <c r="G22" s="322">
        <f t="shared" si="0"/>
        <v>74</v>
      </c>
      <c r="H22" s="323">
        <f t="shared" si="1"/>
        <v>0.22155688622754491</v>
      </c>
      <c r="I22" s="312"/>
      <c r="J22" s="313"/>
    </row>
    <row r="23" spans="1:10" ht="28.2" thickBot="1" x14ac:dyDescent="0.35">
      <c r="A23" s="4" t="s">
        <v>2174</v>
      </c>
      <c r="B23" s="4" t="s">
        <v>7015</v>
      </c>
      <c r="C23" s="4" t="s">
        <v>2175</v>
      </c>
      <c r="D23" s="4">
        <v>10</v>
      </c>
      <c r="E23" s="107">
        <v>4</v>
      </c>
      <c r="F23" s="108" t="s">
        <v>2165</v>
      </c>
      <c r="G23" s="322">
        <f t="shared" si="0"/>
        <v>104</v>
      </c>
      <c r="H23" s="323">
        <f t="shared" si="1"/>
        <v>0.31137724550898205</v>
      </c>
      <c r="I23" s="312"/>
      <c r="J23" s="313"/>
    </row>
    <row r="24" spans="1:10" ht="28.2" thickBot="1" x14ac:dyDescent="0.35">
      <c r="A24" s="4" t="s">
        <v>2174</v>
      </c>
      <c r="B24" s="4" t="s">
        <v>7016</v>
      </c>
      <c r="C24" s="4" t="s">
        <v>2175</v>
      </c>
      <c r="D24" s="4">
        <v>5</v>
      </c>
      <c r="E24" s="107">
        <v>5</v>
      </c>
      <c r="F24" s="108" t="s">
        <v>2166</v>
      </c>
      <c r="G24" s="322">
        <f t="shared" si="0"/>
        <v>46</v>
      </c>
      <c r="H24" s="323">
        <f t="shared" si="1"/>
        <v>0.1377245508982036</v>
      </c>
      <c r="I24" s="312"/>
      <c r="J24" s="313"/>
    </row>
    <row r="25" spans="1:10" ht="42" thickBot="1" x14ac:dyDescent="0.35">
      <c r="A25" s="4" t="s">
        <v>2174</v>
      </c>
      <c r="B25" s="4" t="s">
        <v>7017</v>
      </c>
      <c r="C25" s="4" t="s">
        <v>2175</v>
      </c>
      <c r="D25" s="4">
        <v>0</v>
      </c>
      <c r="E25" s="107">
        <v>6</v>
      </c>
      <c r="F25" s="108" t="s">
        <v>2167</v>
      </c>
      <c r="G25" s="322">
        <f t="shared" si="0"/>
        <v>11</v>
      </c>
      <c r="H25" s="323">
        <f t="shared" si="1"/>
        <v>3.2934131736526949E-2</v>
      </c>
      <c r="I25" s="312"/>
      <c r="J25" s="313"/>
    </row>
    <row r="26" spans="1:10" ht="28.2" thickBot="1" x14ac:dyDescent="0.35">
      <c r="A26" s="4"/>
      <c r="B26" s="4" t="s">
        <v>7018</v>
      </c>
      <c r="C26" s="4"/>
      <c r="D26" s="4">
        <v>-98</v>
      </c>
      <c r="E26" s="243">
        <v>-1</v>
      </c>
      <c r="F26" s="108" t="s">
        <v>2168</v>
      </c>
      <c r="G26" s="322">
        <f t="shared" si="0"/>
        <v>144</v>
      </c>
      <c r="H26" s="323"/>
      <c r="I26" s="312"/>
      <c r="J26" s="313"/>
    </row>
    <row r="27" spans="1:10" ht="15" thickBot="1" x14ac:dyDescent="0.35">
      <c r="A27" s="4"/>
      <c r="B27" s="4" t="s">
        <v>7019</v>
      </c>
      <c r="C27" s="4"/>
      <c r="D27" s="4">
        <v>-99</v>
      </c>
      <c r="E27" s="243">
        <v>0</v>
      </c>
      <c r="F27" s="108" t="s">
        <v>31</v>
      </c>
      <c r="G27" s="324">
        <f t="shared" si="0"/>
        <v>2</v>
      </c>
      <c r="H27" s="325"/>
      <c r="I27" s="314"/>
      <c r="J27" s="315"/>
    </row>
    <row r="28" spans="1:10" ht="15" thickBot="1" x14ac:dyDescent="0.35">
      <c r="A28" s="4" t="s">
        <v>2178</v>
      </c>
      <c r="B28" s="4" t="str">
        <f t="shared" ref="B28:B83" si="2">C28&amp;":"&amp;D28</f>
        <v>AllTrnsfrRefrig:30</v>
      </c>
      <c r="C28" s="4" t="s">
        <v>6935</v>
      </c>
      <c r="D28" s="4">
        <v>30</v>
      </c>
      <c r="E28" s="100">
        <v>1</v>
      </c>
      <c r="F28" s="269" t="s">
        <v>2162</v>
      </c>
      <c r="G28" s="320">
        <f t="shared" si="0"/>
        <v>11</v>
      </c>
      <c r="H28" s="323">
        <f t="shared" si="1"/>
        <v>4.5081967213114756E-2</v>
      </c>
      <c r="I28" s="312"/>
      <c r="J28" s="313"/>
    </row>
    <row r="29" spans="1:10" ht="15" thickBot="1" x14ac:dyDescent="0.35">
      <c r="A29" s="4" t="s">
        <v>2178</v>
      </c>
      <c r="B29" s="4" t="str">
        <f t="shared" si="2"/>
        <v>AllTrnsfrRefrig:20</v>
      </c>
      <c r="C29" s="4" t="s">
        <v>6935</v>
      </c>
      <c r="D29" s="4">
        <v>20</v>
      </c>
      <c r="E29" s="107">
        <v>2</v>
      </c>
      <c r="F29" s="113" t="s">
        <v>2163</v>
      </c>
      <c r="G29" s="322">
        <f t="shared" si="0"/>
        <v>36</v>
      </c>
      <c r="H29" s="323">
        <f t="shared" si="1"/>
        <v>0.14754098360655737</v>
      </c>
      <c r="I29" s="312"/>
      <c r="J29" s="313"/>
    </row>
    <row r="30" spans="1:10" ht="15" thickBot="1" x14ac:dyDescent="0.35">
      <c r="A30" s="4" t="s">
        <v>2178</v>
      </c>
      <c r="B30" s="4" t="str">
        <f t="shared" si="2"/>
        <v>AllTrnsfrRefrig:15</v>
      </c>
      <c r="C30" s="4" t="s">
        <v>6935</v>
      </c>
      <c r="D30" s="4">
        <v>15</v>
      </c>
      <c r="E30" s="107">
        <v>3</v>
      </c>
      <c r="F30" s="113" t="s">
        <v>2164</v>
      </c>
      <c r="G30" s="322">
        <f t="shared" si="0"/>
        <v>50</v>
      </c>
      <c r="H30" s="323">
        <f t="shared" si="1"/>
        <v>0.20491803278688525</v>
      </c>
      <c r="I30" s="312"/>
      <c r="J30" s="313"/>
    </row>
    <row r="31" spans="1:10" ht="15" thickBot="1" x14ac:dyDescent="0.35">
      <c r="A31" s="4" t="s">
        <v>2178</v>
      </c>
      <c r="B31" s="4" t="str">
        <f t="shared" si="2"/>
        <v>AllTrnsfrRefrig:10</v>
      </c>
      <c r="C31" s="4" t="s">
        <v>6935</v>
      </c>
      <c r="D31" s="4">
        <v>10</v>
      </c>
      <c r="E31" s="107">
        <v>4</v>
      </c>
      <c r="F31" s="113" t="s">
        <v>2165</v>
      </c>
      <c r="G31" s="322">
        <f t="shared" si="0"/>
        <v>89</v>
      </c>
      <c r="H31" s="323">
        <f t="shared" si="1"/>
        <v>0.36475409836065575</v>
      </c>
      <c r="I31" s="312"/>
      <c r="J31" s="313"/>
    </row>
    <row r="32" spans="1:10" ht="15" thickBot="1" x14ac:dyDescent="0.35">
      <c r="A32" s="4" t="s">
        <v>2178</v>
      </c>
      <c r="B32" s="4" t="str">
        <f t="shared" si="2"/>
        <v>AllTrnsfrRefrig:5</v>
      </c>
      <c r="C32" s="4" t="s">
        <v>6935</v>
      </c>
      <c r="D32" s="4">
        <v>5</v>
      </c>
      <c r="E32" s="107">
        <v>5</v>
      </c>
      <c r="F32" s="113" t="s">
        <v>2166</v>
      </c>
      <c r="G32" s="322">
        <f t="shared" si="0"/>
        <v>51</v>
      </c>
      <c r="H32" s="323">
        <f t="shared" si="1"/>
        <v>0.20901639344262296</v>
      </c>
      <c r="I32" s="312"/>
      <c r="J32" s="313"/>
    </row>
    <row r="33" spans="1:10" ht="15" thickBot="1" x14ac:dyDescent="0.35">
      <c r="A33" s="4" t="s">
        <v>2178</v>
      </c>
      <c r="B33" s="4" t="str">
        <f t="shared" si="2"/>
        <v>AllTrnsfrRefrig:0</v>
      </c>
      <c r="C33" s="4" t="s">
        <v>6935</v>
      </c>
      <c r="D33" s="4">
        <v>0</v>
      </c>
      <c r="E33" s="107">
        <v>6</v>
      </c>
      <c r="F33" s="113" t="s">
        <v>2167</v>
      </c>
      <c r="G33" s="322">
        <f t="shared" si="0"/>
        <v>7</v>
      </c>
      <c r="H33" s="323">
        <f t="shared" si="1"/>
        <v>2.8688524590163935E-2</v>
      </c>
      <c r="I33" s="312"/>
      <c r="J33" s="313"/>
    </row>
    <row r="34" spans="1:10" ht="15" thickBot="1" x14ac:dyDescent="0.35">
      <c r="A34" s="4"/>
      <c r="B34" s="4" t="str">
        <f t="shared" si="2"/>
        <v>:-98</v>
      </c>
      <c r="C34" s="4"/>
      <c r="D34" s="4">
        <v>-98</v>
      </c>
      <c r="E34" s="107">
        <v>-98</v>
      </c>
      <c r="F34" s="113" t="s">
        <v>2168</v>
      </c>
      <c r="G34" s="322">
        <f t="shared" si="0"/>
        <v>83</v>
      </c>
      <c r="H34" s="323"/>
      <c r="I34" s="312"/>
      <c r="J34" s="313"/>
    </row>
    <row r="35" spans="1:10" ht="15" thickBot="1" x14ac:dyDescent="0.35">
      <c r="A35" s="4"/>
      <c r="B35" s="4" t="str">
        <f t="shared" si="2"/>
        <v>:-99</v>
      </c>
      <c r="C35" s="4"/>
      <c r="D35" s="4">
        <v>-99</v>
      </c>
      <c r="E35" s="107">
        <v>-99</v>
      </c>
      <c r="F35" s="113" t="s">
        <v>2169</v>
      </c>
      <c r="G35" s="324">
        <f t="shared" si="0"/>
        <v>2</v>
      </c>
      <c r="H35" s="323"/>
      <c r="I35" s="312"/>
      <c r="J35" s="313"/>
    </row>
    <row r="36" spans="1:10" ht="42" thickBot="1" x14ac:dyDescent="0.35">
      <c r="A36" s="4" t="s">
        <v>2179</v>
      </c>
      <c r="B36" s="4" t="str">
        <f t="shared" si="2"/>
        <v>PeerToPeerAllRefrig:30</v>
      </c>
      <c r="C36" s="4" t="s">
        <v>6910</v>
      </c>
      <c r="D36" s="4">
        <v>30</v>
      </c>
      <c r="E36" s="100">
        <v>1</v>
      </c>
      <c r="F36" s="101" t="s">
        <v>2162</v>
      </c>
      <c r="G36" s="320">
        <f t="shared" si="0"/>
        <v>10</v>
      </c>
      <c r="H36" s="321">
        <f t="shared" si="1"/>
        <v>4.3859649122807015E-2</v>
      </c>
      <c r="I36" s="310"/>
      <c r="J36" s="311"/>
    </row>
    <row r="37" spans="1:10" ht="28.2" thickBot="1" x14ac:dyDescent="0.35">
      <c r="A37" s="4" t="s">
        <v>2179</v>
      </c>
      <c r="B37" s="4" t="str">
        <f t="shared" si="2"/>
        <v>PeerToPeerAllRefrig:20</v>
      </c>
      <c r="C37" s="4" t="s">
        <v>6910</v>
      </c>
      <c r="D37" s="4">
        <v>20</v>
      </c>
      <c r="E37" s="107">
        <v>2</v>
      </c>
      <c r="F37" s="108" t="s">
        <v>2163</v>
      </c>
      <c r="G37" s="322">
        <f t="shared" si="0"/>
        <v>33</v>
      </c>
      <c r="H37" s="323">
        <f t="shared" si="1"/>
        <v>0.14473684210526316</v>
      </c>
      <c r="I37" s="312"/>
      <c r="J37" s="313"/>
    </row>
    <row r="38" spans="1:10" ht="28.2" thickBot="1" x14ac:dyDescent="0.35">
      <c r="A38" s="4" t="s">
        <v>2179</v>
      </c>
      <c r="B38" s="4" t="str">
        <f t="shared" si="2"/>
        <v>PeerToPeerAllRefrig:15</v>
      </c>
      <c r="C38" s="4" t="s">
        <v>6910</v>
      </c>
      <c r="D38" s="4">
        <v>15</v>
      </c>
      <c r="E38" s="107">
        <v>3</v>
      </c>
      <c r="F38" s="108" t="s">
        <v>2164</v>
      </c>
      <c r="G38" s="322">
        <f t="shared" si="0"/>
        <v>45</v>
      </c>
      <c r="H38" s="323">
        <f t="shared" si="1"/>
        <v>0.19736842105263158</v>
      </c>
      <c r="I38" s="312"/>
      <c r="J38" s="313"/>
    </row>
    <row r="39" spans="1:10" ht="28.2" thickBot="1" x14ac:dyDescent="0.35">
      <c r="A39" s="4" t="s">
        <v>2179</v>
      </c>
      <c r="B39" s="4" t="str">
        <f t="shared" si="2"/>
        <v>PeerToPeerAllRefrig:10</v>
      </c>
      <c r="C39" s="4" t="s">
        <v>6910</v>
      </c>
      <c r="D39" s="4">
        <v>10</v>
      </c>
      <c r="E39" s="107">
        <v>4</v>
      </c>
      <c r="F39" s="108" t="s">
        <v>2165</v>
      </c>
      <c r="G39" s="322">
        <f t="shared" si="0"/>
        <v>86</v>
      </c>
      <c r="H39" s="323">
        <f t="shared" si="1"/>
        <v>0.37719298245614036</v>
      </c>
      <c r="I39" s="312"/>
      <c r="J39" s="313"/>
    </row>
    <row r="40" spans="1:10" ht="28.2" thickBot="1" x14ac:dyDescent="0.35">
      <c r="A40" s="4" t="s">
        <v>2179</v>
      </c>
      <c r="B40" s="4" t="str">
        <f t="shared" si="2"/>
        <v>PeerToPeerAllRefrig:5</v>
      </c>
      <c r="C40" s="4" t="s">
        <v>6910</v>
      </c>
      <c r="D40" s="4">
        <v>5</v>
      </c>
      <c r="E40" s="107">
        <v>5</v>
      </c>
      <c r="F40" s="108" t="s">
        <v>2166</v>
      </c>
      <c r="G40" s="322">
        <f t="shared" si="0"/>
        <v>47</v>
      </c>
      <c r="H40" s="323">
        <f t="shared" si="1"/>
        <v>0.20614035087719298</v>
      </c>
      <c r="I40" s="312"/>
      <c r="J40" s="313"/>
    </row>
    <row r="41" spans="1:10" ht="42" thickBot="1" x14ac:dyDescent="0.35">
      <c r="A41" s="4" t="s">
        <v>2179</v>
      </c>
      <c r="B41" s="4" t="str">
        <f t="shared" si="2"/>
        <v>PeerToPeerAllRefrig:0</v>
      </c>
      <c r="C41" s="4" t="s">
        <v>6910</v>
      </c>
      <c r="D41" s="4">
        <v>0</v>
      </c>
      <c r="E41" s="107">
        <v>6</v>
      </c>
      <c r="F41" s="108" t="s">
        <v>2167</v>
      </c>
      <c r="G41" s="322">
        <f t="shared" si="0"/>
        <v>7</v>
      </c>
      <c r="H41" s="323">
        <f t="shared" si="1"/>
        <v>3.0701754385964911E-2</v>
      </c>
      <c r="I41" s="312"/>
      <c r="J41" s="313"/>
    </row>
    <row r="42" spans="1:10" ht="28.2" thickBot="1" x14ac:dyDescent="0.35">
      <c r="A42" s="4"/>
      <c r="B42" s="4" t="str">
        <f t="shared" si="2"/>
        <v>:-98</v>
      </c>
      <c r="C42" s="4"/>
      <c r="D42" s="4">
        <v>-98</v>
      </c>
      <c r="E42" s="243">
        <v>-1</v>
      </c>
      <c r="F42" s="108" t="s">
        <v>2168</v>
      </c>
      <c r="G42" s="322">
        <f t="shared" si="0"/>
        <v>83</v>
      </c>
      <c r="H42" s="323"/>
      <c r="I42" s="312"/>
      <c r="J42" s="313"/>
    </row>
    <row r="43" spans="1:10" ht="15" thickBot="1" x14ac:dyDescent="0.35">
      <c r="A43" s="4"/>
      <c r="B43" s="4" t="str">
        <f t="shared" si="2"/>
        <v>:-99</v>
      </c>
      <c r="C43" s="4"/>
      <c r="D43" s="4">
        <v>-99</v>
      </c>
      <c r="E43" s="243">
        <v>0</v>
      </c>
      <c r="F43" s="108" t="s">
        <v>31</v>
      </c>
      <c r="G43" s="324">
        <f t="shared" si="0"/>
        <v>2</v>
      </c>
      <c r="H43" s="325"/>
      <c r="I43" s="314"/>
      <c r="J43" s="315"/>
    </row>
    <row r="44" spans="1:10" ht="42" thickBot="1" x14ac:dyDescent="0.35">
      <c r="A44" s="4" t="s">
        <v>2178</v>
      </c>
      <c r="B44" s="4" t="str">
        <f t="shared" si="2"/>
        <v>FreeRefrig:30</v>
      </c>
      <c r="C44" s="4" t="s">
        <v>6907</v>
      </c>
      <c r="D44" s="4">
        <v>30</v>
      </c>
      <c r="E44" s="100">
        <v>1</v>
      </c>
      <c r="F44" s="101" t="s">
        <v>2162</v>
      </c>
      <c r="G44" s="320">
        <f t="shared" ref="G44:G75" si="3">VLOOKUP(B44,t.Part2008Data,6,FALSE)+VLOOKUP(B44,t.Part2009Data,6,FALSE)</f>
        <v>8</v>
      </c>
      <c r="H44" s="321">
        <f t="shared" si="1"/>
        <v>6.0606060606060608E-2</v>
      </c>
      <c r="I44" s="310"/>
      <c r="J44" s="311"/>
    </row>
    <row r="45" spans="1:10" ht="28.2" thickBot="1" x14ac:dyDescent="0.35">
      <c r="A45" s="4" t="s">
        <v>2178</v>
      </c>
      <c r="B45" s="4" t="str">
        <f t="shared" si="2"/>
        <v>FreeRefrig:20</v>
      </c>
      <c r="C45" s="4" t="s">
        <v>6907</v>
      </c>
      <c r="D45" s="4">
        <v>20</v>
      </c>
      <c r="E45" s="107">
        <v>2</v>
      </c>
      <c r="F45" s="108" t="s">
        <v>2163</v>
      </c>
      <c r="G45" s="322">
        <f t="shared" si="3"/>
        <v>15</v>
      </c>
      <c r="H45" s="323">
        <f t="shared" si="1"/>
        <v>0.11363636363636363</v>
      </c>
      <c r="I45" s="312"/>
      <c r="J45" s="313"/>
    </row>
    <row r="46" spans="1:10" ht="28.2" thickBot="1" x14ac:dyDescent="0.35">
      <c r="A46" s="4" t="s">
        <v>2178</v>
      </c>
      <c r="B46" s="4" t="str">
        <f t="shared" si="2"/>
        <v>FreeRefrig:15</v>
      </c>
      <c r="C46" s="4" t="s">
        <v>6907</v>
      </c>
      <c r="D46" s="4">
        <v>15</v>
      </c>
      <c r="E46" s="107">
        <v>3</v>
      </c>
      <c r="F46" s="108" t="s">
        <v>2164</v>
      </c>
      <c r="G46" s="322">
        <f t="shared" si="3"/>
        <v>30</v>
      </c>
      <c r="H46" s="323">
        <f t="shared" si="1"/>
        <v>0.22727272727272727</v>
      </c>
      <c r="I46" s="312"/>
      <c r="J46" s="313"/>
    </row>
    <row r="47" spans="1:10" ht="28.2" thickBot="1" x14ac:dyDescent="0.35">
      <c r="A47" s="4" t="s">
        <v>2178</v>
      </c>
      <c r="B47" s="4" t="str">
        <f t="shared" si="2"/>
        <v>FreeRefrig:10</v>
      </c>
      <c r="C47" s="4" t="s">
        <v>6907</v>
      </c>
      <c r="D47" s="4">
        <v>10</v>
      </c>
      <c r="E47" s="107">
        <v>4</v>
      </c>
      <c r="F47" s="108" t="s">
        <v>2165</v>
      </c>
      <c r="G47" s="322">
        <f t="shared" si="3"/>
        <v>53</v>
      </c>
      <c r="H47" s="323">
        <f t="shared" si="1"/>
        <v>0.40151515151515149</v>
      </c>
      <c r="I47" s="312"/>
      <c r="J47" s="313"/>
    </row>
    <row r="48" spans="1:10" ht="28.2" thickBot="1" x14ac:dyDescent="0.35">
      <c r="A48" s="4" t="s">
        <v>2178</v>
      </c>
      <c r="B48" s="4" t="str">
        <f t="shared" si="2"/>
        <v>FreeRefrig:5</v>
      </c>
      <c r="C48" s="4" t="s">
        <v>6907</v>
      </c>
      <c r="D48" s="4">
        <v>5</v>
      </c>
      <c r="E48" s="107">
        <v>5</v>
      </c>
      <c r="F48" s="108" t="s">
        <v>2166</v>
      </c>
      <c r="G48" s="322">
        <f t="shared" si="3"/>
        <v>22</v>
      </c>
      <c r="H48" s="323">
        <f t="shared" si="1"/>
        <v>0.16666666666666666</v>
      </c>
      <c r="I48" s="312"/>
      <c r="J48" s="313"/>
    </row>
    <row r="49" spans="1:10" ht="42" thickBot="1" x14ac:dyDescent="0.35">
      <c r="A49" s="4" t="s">
        <v>2178</v>
      </c>
      <c r="B49" s="4" t="str">
        <f t="shared" si="2"/>
        <v>FreeRefrig:0</v>
      </c>
      <c r="C49" s="4" t="s">
        <v>6907</v>
      </c>
      <c r="D49" s="4">
        <v>0</v>
      </c>
      <c r="E49" s="107">
        <v>6</v>
      </c>
      <c r="F49" s="108" t="s">
        <v>2167</v>
      </c>
      <c r="G49" s="322">
        <f t="shared" si="3"/>
        <v>4</v>
      </c>
      <c r="H49" s="323">
        <f t="shared" si="1"/>
        <v>3.0303030303030304E-2</v>
      </c>
      <c r="I49" s="312"/>
      <c r="J49" s="313"/>
    </row>
    <row r="50" spans="1:10" ht="28.2" thickBot="1" x14ac:dyDescent="0.35">
      <c r="A50" s="4"/>
      <c r="B50" s="4" t="str">
        <f t="shared" si="2"/>
        <v>:-98</v>
      </c>
      <c r="C50" s="4"/>
      <c r="D50" s="4">
        <v>-98</v>
      </c>
      <c r="E50" s="243">
        <v>-1</v>
      </c>
      <c r="F50" s="108" t="s">
        <v>2168</v>
      </c>
      <c r="G50" s="322">
        <f t="shared" si="3"/>
        <v>83</v>
      </c>
      <c r="H50" s="323"/>
      <c r="I50" s="312"/>
      <c r="J50" s="313"/>
    </row>
    <row r="51" spans="1:10" ht="15" thickBot="1" x14ac:dyDescent="0.35">
      <c r="A51" s="4"/>
      <c r="B51" s="4" t="str">
        <f t="shared" si="2"/>
        <v>:-99</v>
      </c>
      <c r="C51" s="4"/>
      <c r="D51" s="4">
        <v>-99</v>
      </c>
      <c r="E51" s="243">
        <v>0</v>
      </c>
      <c r="F51" s="108" t="s">
        <v>31</v>
      </c>
      <c r="G51" s="324">
        <f t="shared" si="3"/>
        <v>2</v>
      </c>
      <c r="H51" s="325"/>
      <c r="I51" s="314"/>
      <c r="J51" s="315"/>
    </row>
    <row r="52" spans="1:10" ht="42" thickBot="1" x14ac:dyDescent="0.35">
      <c r="A52" s="4" t="s">
        <v>2179</v>
      </c>
      <c r="B52" s="4" t="str">
        <f t="shared" si="2"/>
        <v>PeerToPeerSaleRefrig:30</v>
      </c>
      <c r="C52" s="4" t="s">
        <v>6909</v>
      </c>
      <c r="D52" s="4">
        <v>30</v>
      </c>
      <c r="E52" s="100">
        <v>1</v>
      </c>
      <c r="F52" s="101" t="s">
        <v>2162</v>
      </c>
      <c r="G52" s="320">
        <f t="shared" si="3"/>
        <v>2</v>
      </c>
      <c r="H52" s="321">
        <f t="shared" si="1"/>
        <v>2.0833333333333332E-2</v>
      </c>
      <c r="I52" s="310"/>
      <c r="J52" s="311"/>
    </row>
    <row r="53" spans="1:10" ht="28.2" thickBot="1" x14ac:dyDescent="0.35">
      <c r="A53" s="4" t="s">
        <v>2179</v>
      </c>
      <c r="B53" s="4" t="str">
        <f t="shared" si="2"/>
        <v>PeerToPeerSaleRefrig:20</v>
      </c>
      <c r="C53" s="4" t="s">
        <v>6909</v>
      </c>
      <c r="D53" s="4">
        <v>20</v>
      </c>
      <c r="E53" s="107">
        <v>2</v>
      </c>
      <c r="F53" s="108" t="s">
        <v>2163</v>
      </c>
      <c r="G53" s="322">
        <f t="shared" si="3"/>
        <v>18</v>
      </c>
      <c r="H53" s="323">
        <f t="shared" si="1"/>
        <v>0.1875</v>
      </c>
      <c r="I53" s="312"/>
      <c r="J53" s="313"/>
    </row>
    <row r="54" spans="1:10" ht="28.2" thickBot="1" x14ac:dyDescent="0.35">
      <c r="A54" s="4" t="s">
        <v>2179</v>
      </c>
      <c r="B54" s="4" t="str">
        <f t="shared" si="2"/>
        <v>PeerToPeerSaleRefrig:15</v>
      </c>
      <c r="C54" s="4" t="s">
        <v>6909</v>
      </c>
      <c r="D54" s="4">
        <v>15</v>
      </c>
      <c r="E54" s="107">
        <v>3</v>
      </c>
      <c r="F54" s="108" t="s">
        <v>2164</v>
      </c>
      <c r="G54" s="322">
        <f t="shared" si="3"/>
        <v>15</v>
      </c>
      <c r="H54" s="323">
        <f t="shared" si="1"/>
        <v>0.15625</v>
      </c>
      <c r="I54" s="312"/>
      <c r="J54" s="313"/>
    </row>
    <row r="55" spans="1:10" ht="28.2" thickBot="1" x14ac:dyDescent="0.35">
      <c r="A55" s="4" t="s">
        <v>2179</v>
      </c>
      <c r="B55" s="4" t="str">
        <f t="shared" si="2"/>
        <v>PeerToPeerSaleRefrig:10</v>
      </c>
      <c r="C55" s="4" t="s">
        <v>6909</v>
      </c>
      <c r="D55" s="4">
        <v>10</v>
      </c>
      <c r="E55" s="107">
        <v>4</v>
      </c>
      <c r="F55" s="108" t="s">
        <v>2165</v>
      </c>
      <c r="G55" s="322">
        <f t="shared" si="3"/>
        <v>33</v>
      </c>
      <c r="H55" s="323">
        <f t="shared" si="1"/>
        <v>0.34375</v>
      </c>
      <c r="I55" s="312"/>
      <c r="J55" s="313"/>
    </row>
    <row r="56" spans="1:10" ht="28.2" thickBot="1" x14ac:dyDescent="0.35">
      <c r="A56" s="4" t="s">
        <v>2179</v>
      </c>
      <c r="B56" s="4" t="str">
        <f t="shared" si="2"/>
        <v>PeerToPeerSaleRefrig:5</v>
      </c>
      <c r="C56" s="4" t="s">
        <v>6909</v>
      </c>
      <c r="D56" s="4">
        <v>5</v>
      </c>
      <c r="E56" s="107">
        <v>5</v>
      </c>
      <c r="F56" s="108" t="s">
        <v>2166</v>
      </c>
      <c r="G56" s="322">
        <f t="shared" si="3"/>
        <v>25</v>
      </c>
      <c r="H56" s="323">
        <f t="shared" si="1"/>
        <v>0.26041666666666669</v>
      </c>
      <c r="I56" s="312"/>
      <c r="J56" s="313"/>
    </row>
    <row r="57" spans="1:10" ht="42" thickBot="1" x14ac:dyDescent="0.35">
      <c r="A57" s="4" t="s">
        <v>2179</v>
      </c>
      <c r="B57" s="4" t="str">
        <f t="shared" si="2"/>
        <v>PeerToPeerSaleRefrig:0</v>
      </c>
      <c r="C57" s="4" t="s">
        <v>6909</v>
      </c>
      <c r="D57" s="4">
        <v>0</v>
      </c>
      <c r="E57" s="107">
        <v>6</v>
      </c>
      <c r="F57" s="108" t="s">
        <v>2167</v>
      </c>
      <c r="G57" s="322">
        <f t="shared" si="3"/>
        <v>3</v>
      </c>
      <c r="H57" s="323">
        <f t="shared" si="1"/>
        <v>3.125E-2</v>
      </c>
      <c r="I57" s="312"/>
      <c r="J57" s="313"/>
    </row>
    <row r="58" spans="1:10" ht="28.2" thickBot="1" x14ac:dyDescent="0.35">
      <c r="A58" s="4"/>
      <c r="B58" s="4" t="str">
        <f t="shared" si="2"/>
        <v>:-98</v>
      </c>
      <c r="C58" s="4"/>
      <c r="D58" s="4">
        <v>-98</v>
      </c>
      <c r="E58" s="243">
        <v>-1</v>
      </c>
      <c r="F58" s="108" t="s">
        <v>2168</v>
      </c>
      <c r="G58" s="322">
        <f t="shared" si="3"/>
        <v>83</v>
      </c>
      <c r="H58" s="323"/>
      <c r="I58" s="312"/>
      <c r="J58" s="313"/>
    </row>
    <row r="59" spans="1:10" ht="15" thickBot="1" x14ac:dyDescent="0.35">
      <c r="A59" s="4"/>
      <c r="B59" s="4" t="str">
        <f t="shared" si="2"/>
        <v>:-99</v>
      </c>
      <c r="C59" s="4"/>
      <c r="D59" s="4">
        <v>-99</v>
      </c>
      <c r="E59" s="100">
        <v>0</v>
      </c>
      <c r="F59" s="108" t="s">
        <v>31</v>
      </c>
      <c r="G59" s="324">
        <f t="shared" si="3"/>
        <v>2</v>
      </c>
      <c r="H59" s="325"/>
      <c r="I59" s="314"/>
      <c r="J59" s="315"/>
    </row>
    <row r="60" spans="1:10" ht="42" thickBot="1" x14ac:dyDescent="0.35">
      <c r="A60" s="4" t="s">
        <v>2181</v>
      </c>
      <c r="B60" s="4" t="str">
        <f t="shared" si="2"/>
        <v>RetailRefrig:30</v>
      </c>
      <c r="C60" s="4" t="s">
        <v>6911</v>
      </c>
      <c r="D60" s="4">
        <v>30</v>
      </c>
      <c r="E60" s="107">
        <v>1</v>
      </c>
      <c r="F60" s="101" t="s">
        <v>2162</v>
      </c>
      <c r="G60" s="320">
        <f t="shared" si="3"/>
        <v>1</v>
      </c>
      <c r="H60" s="321">
        <f t="shared" si="1"/>
        <v>6.25E-2</v>
      </c>
      <c r="I60" s="310"/>
      <c r="J60" s="311"/>
    </row>
    <row r="61" spans="1:10" ht="28.2" thickBot="1" x14ac:dyDescent="0.35">
      <c r="A61" s="4" t="s">
        <v>2181</v>
      </c>
      <c r="B61" s="4" t="str">
        <f t="shared" si="2"/>
        <v>RetailRefrig:20</v>
      </c>
      <c r="C61" s="4" t="s">
        <v>6911</v>
      </c>
      <c r="D61" s="4">
        <v>20</v>
      </c>
      <c r="E61" s="107">
        <v>2</v>
      </c>
      <c r="F61" s="108" t="s">
        <v>2163</v>
      </c>
      <c r="G61" s="322">
        <f t="shared" si="3"/>
        <v>3</v>
      </c>
      <c r="H61" s="323">
        <f t="shared" si="1"/>
        <v>0.1875</v>
      </c>
      <c r="I61" s="312"/>
      <c r="J61" s="313"/>
    </row>
    <row r="62" spans="1:10" ht="28.2" thickBot="1" x14ac:dyDescent="0.35">
      <c r="A62" s="4" t="s">
        <v>2181</v>
      </c>
      <c r="B62" s="4" t="str">
        <f t="shared" si="2"/>
        <v>RetailRefrig:15</v>
      </c>
      <c r="C62" s="4" t="s">
        <v>6911</v>
      </c>
      <c r="D62" s="4">
        <v>15</v>
      </c>
      <c r="E62" s="107">
        <v>3</v>
      </c>
      <c r="F62" s="108" t="s">
        <v>2164</v>
      </c>
      <c r="G62" s="322">
        <f t="shared" si="3"/>
        <v>5</v>
      </c>
      <c r="H62" s="323">
        <f t="shared" si="1"/>
        <v>0.3125</v>
      </c>
      <c r="I62" s="312"/>
      <c r="J62" s="313"/>
    </row>
    <row r="63" spans="1:10" ht="28.2" thickBot="1" x14ac:dyDescent="0.35">
      <c r="A63" s="4" t="s">
        <v>2181</v>
      </c>
      <c r="B63" s="4" t="str">
        <f t="shared" si="2"/>
        <v>RetailRefrig:10</v>
      </c>
      <c r="C63" s="4" t="s">
        <v>6911</v>
      </c>
      <c r="D63" s="4">
        <v>10</v>
      </c>
      <c r="E63" s="107">
        <v>4</v>
      </c>
      <c r="F63" s="108" t="s">
        <v>2165</v>
      </c>
      <c r="G63" s="322">
        <f t="shared" si="3"/>
        <v>3</v>
      </c>
      <c r="H63" s="323">
        <f t="shared" si="1"/>
        <v>0.1875</v>
      </c>
      <c r="I63" s="312"/>
      <c r="J63" s="313"/>
    </row>
    <row r="64" spans="1:10" ht="28.2" thickBot="1" x14ac:dyDescent="0.35">
      <c r="A64" s="4" t="s">
        <v>2181</v>
      </c>
      <c r="B64" s="4" t="str">
        <f t="shared" si="2"/>
        <v>RetailRefrig:5</v>
      </c>
      <c r="C64" s="4" t="s">
        <v>6911</v>
      </c>
      <c r="D64" s="4">
        <v>5</v>
      </c>
      <c r="E64" s="107">
        <v>5</v>
      </c>
      <c r="F64" s="108" t="s">
        <v>2166</v>
      </c>
      <c r="G64" s="322">
        <f t="shared" si="3"/>
        <v>4</v>
      </c>
      <c r="H64" s="323">
        <f t="shared" si="1"/>
        <v>0.25</v>
      </c>
      <c r="I64" s="312"/>
      <c r="J64" s="313"/>
    </row>
    <row r="65" spans="1:10" ht="42" thickBot="1" x14ac:dyDescent="0.35">
      <c r="A65" s="4" t="s">
        <v>2181</v>
      </c>
      <c r="B65" s="4" t="str">
        <f t="shared" si="2"/>
        <v>RetailRefrig:0</v>
      </c>
      <c r="C65" s="4" t="s">
        <v>6911</v>
      </c>
      <c r="D65" s="4">
        <v>0</v>
      </c>
      <c r="E65" s="243">
        <v>6</v>
      </c>
      <c r="F65" s="108" t="s">
        <v>2167</v>
      </c>
      <c r="G65" s="322">
        <f t="shared" si="3"/>
        <v>0</v>
      </c>
      <c r="H65" s="323">
        <f t="shared" si="1"/>
        <v>0</v>
      </c>
      <c r="I65" s="312"/>
      <c r="J65" s="313"/>
    </row>
    <row r="66" spans="1:10" ht="28.2" thickBot="1" x14ac:dyDescent="0.35">
      <c r="A66" s="4"/>
      <c r="B66" s="4" t="str">
        <f t="shared" si="2"/>
        <v>:-98</v>
      </c>
      <c r="C66" s="4"/>
      <c r="D66" s="4">
        <v>-98</v>
      </c>
      <c r="E66" s="243">
        <v>-1</v>
      </c>
      <c r="F66" s="108" t="s">
        <v>2168</v>
      </c>
      <c r="G66" s="322">
        <f t="shared" si="3"/>
        <v>83</v>
      </c>
      <c r="H66" s="323"/>
      <c r="I66" s="312"/>
      <c r="J66" s="313"/>
    </row>
    <row r="67" spans="1:10" ht="15" thickBot="1" x14ac:dyDescent="0.35">
      <c r="A67" s="4"/>
      <c r="B67" s="4" t="str">
        <f t="shared" si="2"/>
        <v>:-99</v>
      </c>
      <c r="C67" s="4"/>
      <c r="D67" s="4">
        <v>-99</v>
      </c>
      <c r="E67" s="100">
        <v>0</v>
      </c>
      <c r="F67" s="108" t="s">
        <v>31</v>
      </c>
      <c r="G67" s="324">
        <f t="shared" si="3"/>
        <v>2</v>
      </c>
      <c r="H67" s="325"/>
      <c r="I67" s="314"/>
      <c r="J67" s="315"/>
    </row>
    <row r="68" spans="1:10" ht="42" thickBot="1" x14ac:dyDescent="0.35">
      <c r="A68" s="4" t="s">
        <v>2181</v>
      </c>
      <c r="B68" s="4" t="str">
        <f t="shared" si="2"/>
        <v>OtherRefrig:30</v>
      </c>
      <c r="C68" s="4" t="s">
        <v>6917</v>
      </c>
      <c r="D68" s="4">
        <v>30</v>
      </c>
      <c r="E68" s="107">
        <v>1</v>
      </c>
      <c r="F68" s="101" t="s">
        <v>2162</v>
      </c>
      <c r="G68" s="320">
        <f t="shared" si="3"/>
        <v>17</v>
      </c>
      <c r="H68" s="321">
        <f t="shared" si="1"/>
        <v>3.5051546391752578E-2</v>
      </c>
      <c r="I68" s="310"/>
      <c r="J68" s="311"/>
    </row>
    <row r="69" spans="1:10" ht="28.2" thickBot="1" x14ac:dyDescent="0.35">
      <c r="A69" s="4" t="s">
        <v>2181</v>
      </c>
      <c r="B69" s="4" t="str">
        <f t="shared" si="2"/>
        <v>OtherRefrig:20</v>
      </c>
      <c r="C69" s="4" t="s">
        <v>6917</v>
      </c>
      <c r="D69" s="4">
        <v>20</v>
      </c>
      <c r="E69" s="107">
        <v>2</v>
      </c>
      <c r="F69" s="108" t="s">
        <v>2163</v>
      </c>
      <c r="G69" s="322">
        <f t="shared" si="3"/>
        <v>113</v>
      </c>
      <c r="H69" s="323">
        <f t="shared" si="1"/>
        <v>0.23298969072164949</v>
      </c>
      <c r="I69" s="312"/>
      <c r="J69" s="313"/>
    </row>
    <row r="70" spans="1:10" ht="28.2" thickBot="1" x14ac:dyDescent="0.35">
      <c r="A70" s="4" t="s">
        <v>2181</v>
      </c>
      <c r="B70" s="4" t="str">
        <f t="shared" si="2"/>
        <v>OtherRefrig:15</v>
      </c>
      <c r="C70" s="4" t="s">
        <v>6917</v>
      </c>
      <c r="D70" s="4">
        <v>15</v>
      </c>
      <c r="E70" s="107">
        <v>3</v>
      </c>
      <c r="F70" s="108" t="s">
        <v>2164</v>
      </c>
      <c r="G70" s="322">
        <f t="shared" si="3"/>
        <v>112</v>
      </c>
      <c r="H70" s="323">
        <f t="shared" si="1"/>
        <v>0.2309278350515464</v>
      </c>
      <c r="I70" s="312"/>
      <c r="J70" s="313"/>
    </row>
    <row r="71" spans="1:10" ht="28.2" thickBot="1" x14ac:dyDescent="0.35">
      <c r="A71" s="4" t="s">
        <v>2181</v>
      </c>
      <c r="B71" s="4" t="str">
        <f t="shared" si="2"/>
        <v>OtherRefrig:10</v>
      </c>
      <c r="C71" s="4" t="s">
        <v>6917</v>
      </c>
      <c r="D71" s="4">
        <v>10</v>
      </c>
      <c r="E71" s="107">
        <v>4</v>
      </c>
      <c r="F71" s="108" t="s">
        <v>2165</v>
      </c>
      <c r="G71" s="322">
        <f t="shared" si="3"/>
        <v>156</v>
      </c>
      <c r="H71" s="323">
        <f t="shared" si="1"/>
        <v>0.3216494845360825</v>
      </c>
      <c r="I71" s="312"/>
      <c r="J71" s="313"/>
    </row>
    <row r="72" spans="1:10" ht="28.2" thickBot="1" x14ac:dyDescent="0.35">
      <c r="A72" s="4" t="s">
        <v>2181</v>
      </c>
      <c r="B72" s="4" t="str">
        <f t="shared" si="2"/>
        <v>OtherRefrig:5</v>
      </c>
      <c r="C72" s="4" t="s">
        <v>6917</v>
      </c>
      <c r="D72" s="4">
        <v>5</v>
      </c>
      <c r="E72" s="107">
        <v>5</v>
      </c>
      <c r="F72" s="108" t="s">
        <v>2166</v>
      </c>
      <c r="G72" s="322">
        <f t="shared" si="3"/>
        <v>73</v>
      </c>
      <c r="H72" s="323">
        <f t="shared" si="1"/>
        <v>0.15051546391752577</v>
      </c>
      <c r="I72" s="312"/>
      <c r="J72" s="313"/>
    </row>
    <row r="73" spans="1:10" ht="42" thickBot="1" x14ac:dyDescent="0.35">
      <c r="A73" s="4" t="s">
        <v>2181</v>
      </c>
      <c r="B73" s="4" t="str">
        <f t="shared" si="2"/>
        <v>OtherRefrig:0</v>
      </c>
      <c r="C73" s="4" t="s">
        <v>6917</v>
      </c>
      <c r="D73" s="4">
        <v>0</v>
      </c>
      <c r="E73" s="243">
        <v>6</v>
      </c>
      <c r="F73" s="108" t="s">
        <v>2167</v>
      </c>
      <c r="G73" s="322">
        <f t="shared" si="3"/>
        <v>14</v>
      </c>
      <c r="H73" s="323">
        <f t="shared" si="1"/>
        <v>2.88659793814433E-2</v>
      </c>
      <c r="I73" s="312"/>
      <c r="J73" s="313"/>
    </row>
    <row r="74" spans="1:10" ht="28.2" thickBot="1" x14ac:dyDescent="0.35">
      <c r="A74" s="4"/>
      <c r="B74" s="4" t="str">
        <f t="shared" si="2"/>
        <v>:-98</v>
      </c>
      <c r="C74" s="4"/>
      <c r="D74" s="4">
        <v>-98</v>
      </c>
      <c r="E74" s="243">
        <v>-1</v>
      </c>
      <c r="F74" s="108" t="s">
        <v>2168</v>
      </c>
      <c r="G74" s="322">
        <f t="shared" si="3"/>
        <v>83</v>
      </c>
      <c r="H74" s="323"/>
      <c r="I74" s="312"/>
      <c r="J74" s="313"/>
    </row>
    <row r="75" spans="1:10" ht="15" thickBot="1" x14ac:dyDescent="0.35">
      <c r="A75" s="4"/>
      <c r="B75" s="4" t="str">
        <f t="shared" si="2"/>
        <v>:-99</v>
      </c>
      <c r="C75" s="4"/>
      <c r="D75" s="4">
        <v>-99</v>
      </c>
      <c r="E75" s="100">
        <v>0</v>
      </c>
      <c r="F75" s="108" t="s">
        <v>31</v>
      </c>
      <c r="G75" s="324">
        <f t="shared" si="3"/>
        <v>2</v>
      </c>
      <c r="H75" s="325"/>
      <c r="I75" s="314"/>
      <c r="J75" s="315"/>
    </row>
    <row r="76" spans="1:10" ht="42" thickBot="1" x14ac:dyDescent="0.35">
      <c r="A76" s="4" t="s">
        <v>6889</v>
      </c>
      <c r="B76" s="4" t="str">
        <f t="shared" si="2"/>
        <v>JunkRefrig:30</v>
      </c>
      <c r="C76" s="4" t="s">
        <v>6908</v>
      </c>
      <c r="D76" s="4">
        <v>30</v>
      </c>
      <c r="E76" s="107">
        <v>1</v>
      </c>
      <c r="F76" s="101" t="s">
        <v>2162</v>
      </c>
      <c r="G76" s="320">
        <f t="shared" ref="G76:G83" si="4">VLOOKUP(B76,t.Part2008Data,6,FALSE)+VLOOKUP(B76,t.Part2009Data,6,FALSE)</f>
        <v>20</v>
      </c>
      <c r="H76" s="321">
        <f t="shared" si="1"/>
        <v>8.8888888888888892E-2</v>
      </c>
      <c r="I76" s="310"/>
      <c r="J76" s="311"/>
    </row>
    <row r="77" spans="1:10" ht="28.2" thickBot="1" x14ac:dyDescent="0.35">
      <c r="A77" s="4" t="s">
        <v>6889</v>
      </c>
      <c r="B77" s="4" t="str">
        <f t="shared" si="2"/>
        <v>JunkRefrig:20</v>
      </c>
      <c r="C77" s="4" t="s">
        <v>6908</v>
      </c>
      <c r="D77" s="4">
        <v>20</v>
      </c>
      <c r="E77" s="107">
        <v>2</v>
      </c>
      <c r="F77" s="108" t="s">
        <v>2163</v>
      </c>
      <c r="G77" s="322">
        <f t="shared" si="4"/>
        <v>49</v>
      </c>
      <c r="H77" s="323">
        <f t="shared" ref="H77:H81" si="5">G77/SUMIFS(G$4:G$88,C$4:C$88,$C77)</f>
        <v>0.21777777777777776</v>
      </c>
      <c r="I77" s="312"/>
      <c r="J77" s="313"/>
    </row>
    <row r="78" spans="1:10" ht="28.2" thickBot="1" x14ac:dyDescent="0.35">
      <c r="A78" s="4" t="s">
        <v>6889</v>
      </c>
      <c r="B78" s="4" t="str">
        <f t="shared" si="2"/>
        <v>JunkRefrig:15</v>
      </c>
      <c r="C78" s="4" t="s">
        <v>6908</v>
      </c>
      <c r="D78" s="4">
        <v>15</v>
      </c>
      <c r="E78" s="107">
        <v>3</v>
      </c>
      <c r="F78" s="108" t="s">
        <v>2164</v>
      </c>
      <c r="G78" s="322">
        <f t="shared" si="4"/>
        <v>51</v>
      </c>
      <c r="H78" s="323">
        <f t="shared" si="5"/>
        <v>0.22666666666666666</v>
      </c>
      <c r="I78" s="312"/>
      <c r="J78" s="313"/>
    </row>
    <row r="79" spans="1:10" ht="28.2" thickBot="1" x14ac:dyDescent="0.35">
      <c r="A79" s="4" t="s">
        <v>6889</v>
      </c>
      <c r="B79" s="4" t="str">
        <f t="shared" si="2"/>
        <v>JunkRefrig:10</v>
      </c>
      <c r="C79" s="4" t="s">
        <v>6908</v>
      </c>
      <c r="D79" s="4">
        <v>10</v>
      </c>
      <c r="E79" s="107">
        <v>4</v>
      </c>
      <c r="F79" s="108" t="s">
        <v>2165</v>
      </c>
      <c r="G79" s="322">
        <f t="shared" si="4"/>
        <v>69</v>
      </c>
      <c r="H79" s="323">
        <f t="shared" si="5"/>
        <v>0.30666666666666664</v>
      </c>
      <c r="I79" s="312"/>
      <c r="J79" s="313"/>
    </row>
    <row r="80" spans="1:10" ht="28.2" thickBot="1" x14ac:dyDescent="0.35">
      <c r="A80" s="4" t="s">
        <v>6889</v>
      </c>
      <c r="B80" s="4" t="str">
        <f t="shared" si="2"/>
        <v>JunkRefrig:5</v>
      </c>
      <c r="C80" s="4" t="s">
        <v>6908</v>
      </c>
      <c r="D80" s="4">
        <v>5</v>
      </c>
      <c r="E80" s="107">
        <v>5</v>
      </c>
      <c r="F80" s="108" t="s">
        <v>2166</v>
      </c>
      <c r="G80" s="322">
        <f t="shared" si="4"/>
        <v>25</v>
      </c>
      <c r="H80" s="323">
        <f t="shared" si="5"/>
        <v>0.1111111111111111</v>
      </c>
      <c r="I80" s="312"/>
      <c r="J80" s="313"/>
    </row>
    <row r="81" spans="1:10" ht="42" thickBot="1" x14ac:dyDescent="0.35">
      <c r="A81" s="4" t="s">
        <v>6889</v>
      </c>
      <c r="B81" s="4" t="str">
        <f t="shared" si="2"/>
        <v>JunkRefrig:0</v>
      </c>
      <c r="C81" s="4" t="s">
        <v>6908</v>
      </c>
      <c r="D81" s="4">
        <v>0</v>
      </c>
      <c r="E81" s="243">
        <v>6</v>
      </c>
      <c r="F81" s="108" t="s">
        <v>2167</v>
      </c>
      <c r="G81" s="322">
        <f t="shared" si="4"/>
        <v>11</v>
      </c>
      <c r="H81" s="323">
        <f t="shared" si="5"/>
        <v>4.8888888888888891E-2</v>
      </c>
      <c r="I81" s="312"/>
      <c r="J81" s="313"/>
    </row>
    <row r="82" spans="1:10" ht="28.2" thickBot="1" x14ac:dyDescent="0.35">
      <c r="A82" s="4"/>
      <c r="B82" s="4" t="str">
        <f t="shared" si="2"/>
        <v>:-98</v>
      </c>
      <c r="C82" s="4"/>
      <c r="D82" s="4">
        <v>-98</v>
      </c>
      <c r="E82" s="243">
        <v>-1</v>
      </c>
      <c r="F82" s="108" t="s">
        <v>2168</v>
      </c>
      <c r="G82" s="322">
        <f t="shared" si="4"/>
        <v>83</v>
      </c>
      <c r="H82" s="323"/>
      <c r="I82" s="312"/>
      <c r="J82" s="313"/>
    </row>
    <row r="83" spans="1:10" ht="15" thickBot="1" x14ac:dyDescent="0.35">
      <c r="A83" s="4"/>
      <c r="B83" s="4" t="str">
        <f t="shared" si="2"/>
        <v>:-99</v>
      </c>
      <c r="C83" s="4"/>
      <c r="D83" s="4">
        <v>-99</v>
      </c>
      <c r="E83" s="309">
        <v>0</v>
      </c>
      <c r="F83" s="108" t="s">
        <v>31</v>
      </c>
      <c r="G83" s="324">
        <f t="shared" si="4"/>
        <v>2</v>
      </c>
      <c r="H83" s="325"/>
      <c r="I83" s="314"/>
      <c r="J83" s="315"/>
    </row>
  </sheetData>
  <mergeCells count="3">
    <mergeCell ref="G1:J1"/>
    <mergeCell ref="G2:H2"/>
    <mergeCell ref="I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68"/>
  <sheetViews>
    <sheetView workbookViewId="0">
      <selection activeCell="B7" sqref="B7"/>
    </sheetView>
  </sheetViews>
  <sheetFormatPr defaultRowHeight="14.4" x14ac:dyDescent="0.3"/>
  <cols>
    <col min="1" max="1" width="16.6640625" customWidth="1"/>
    <col min="2" max="17" width="10.6640625" customWidth="1"/>
  </cols>
  <sheetData>
    <row r="2" spans="1:34" ht="18" x14ac:dyDescent="0.35">
      <c r="A2" s="267" t="s">
        <v>6903</v>
      </c>
    </row>
    <row r="3" spans="1:34" ht="15" thickBot="1" x14ac:dyDescent="0.35">
      <c r="AG3" s="261"/>
      <c r="AH3" s="261"/>
    </row>
    <row r="4" spans="1:34" ht="15" thickTop="1" x14ac:dyDescent="0.3">
      <c r="A4" s="263" t="s">
        <v>6890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AG4" s="261"/>
      <c r="AH4" s="261"/>
    </row>
    <row r="5" spans="1:34" x14ac:dyDescent="0.3">
      <c r="B5" s="260" t="s">
        <v>2161</v>
      </c>
      <c r="C5" s="260" t="s">
        <v>2161</v>
      </c>
      <c r="D5" s="260" t="s">
        <v>6939</v>
      </c>
      <c r="E5" s="260" t="s">
        <v>6939</v>
      </c>
      <c r="F5" s="260" t="s">
        <v>6906</v>
      </c>
      <c r="G5" s="260" t="s">
        <v>6906</v>
      </c>
      <c r="H5" s="260" t="s">
        <v>18</v>
      </c>
      <c r="I5" s="260" t="s">
        <v>18</v>
      </c>
      <c r="J5" s="260" t="s">
        <v>6902</v>
      </c>
      <c r="K5" s="260" t="s">
        <v>6902</v>
      </c>
      <c r="L5" s="260" t="s">
        <v>2182</v>
      </c>
      <c r="M5" s="260" t="s">
        <v>2182</v>
      </c>
      <c r="N5" s="260" t="s">
        <v>6888</v>
      </c>
      <c r="O5" s="260" t="s">
        <v>6888</v>
      </c>
      <c r="P5" s="260" t="s">
        <v>6757</v>
      </c>
      <c r="Q5" s="260" t="s">
        <v>6757</v>
      </c>
      <c r="AG5" s="261"/>
      <c r="AH5" s="261"/>
    </row>
    <row r="6" spans="1:34" x14ac:dyDescent="0.3">
      <c r="B6" s="342" t="s">
        <v>6901</v>
      </c>
      <c r="C6" s="342"/>
      <c r="D6" s="342" t="s">
        <v>6940</v>
      </c>
      <c r="E6" s="342"/>
      <c r="F6" s="342" t="s">
        <v>6891</v>
      </c>
      <c r="G6" s="342"/>
      <c r="H6" s="342" t="s">
        <v>6892</v>
      </c>
      <c r="I6" s="342"/>
      <c r="J6" s="342" t="s">
        <v>6893</v>
      </c>
      <c r="K6" s="342"/>
      <c r="L6" s="342" t="s">
        <v>6894</v>
      </c>
      <c r="M6" s="342"/>
      <c r="N6" s="342" t="s">
        <v>6895</v>
      </c>
      <c r="O6" s="342"/>
      <c r="P6" s="342" t="s">
        <v>6757</v>
      </c>
      <c r="Q6" s="342"/>
      <c r="T6" s="343"/>
      <c r="U6" s="343"/>
      <c r="V6" s="343"/>
      <c r="W6" s="343"/>
      <c r="X6" s="343"/>
      <c r="Y6" s="343"/>
      <c r="Z6" s="343"/>
      <c r="AA6" s="343"/>
      <c r="AB6" s="343"/>
      <c r="AC6" s="343"/>
      <c r="AD6" s="343"/>
      <c r="AE6" s="343"/>
      <c r="AG6" s="261"/>
      <c r="AH6" s="261"/>
    </row>
    <row r="7" spans="1:34" ht="28.8" x14ac:dyDescent="0.3">
      <c r="B7" s="259" t="s">
        <v>6896</v>
      </c>
      <c r="C7" s="259" t="s">
        <v>6897</v>
      </c>
      <c r="D7" s="259" t="s">
        <v>6896</v>
      </c>
      <c r="E7" s="259" t="s">
        <v>6897</v>
      </c>
      <c r="F7" s="259" t="s">
        <v>6896</v>
      </c>
      <c r="G7" s="259" t="s">
        <v>6897</v>
      </c>
      <c r="H7" s="259" t="s">
        <v>6896</v>
      </c>
      <c r="I7" s="259" t="s">
        <v>6897</v>
      </c>
      <c r="J7" s="259" t="s">
        <v>6896</v>
      </c>
      <c r="K7" s="259" t="s">
        <v>6897</v>
      </c>
      <c r="L7" s="259" t="s">
        <v>6896</v>
      </c>
      <c r="M7" s="259" t="s">
        <v>6897</v>
      </c>
      <c r="N7" s="259" t="s">
        <v>6896</v>
      </c>
      <c r="O7" s="259" t="s">
        <v>6897</v>
      </c>
      <c r="P7" s="259" t="s">
        <v>6896</v>
      </c>
      <c r="Q7" s="259" t="s">
        <v>6897</v>
      </c>
      <c r="AG7" s="261"/>
      <c r="AH7" s="261"/>
    </row>
    <row r="8" spans="1:34" x14ac:dyDescent="0.3">
      <c r="A8" s="258" t="s">
        <v>2162</v>
      </c>
      <c r="B8" s="262">
        <f t="shared" ref="B8:B13" si="0">VLOOKUP(B$5&amp;$AG8&amp;":"&amp;$AH8,t.AllPartData,7,FALSE)</f>
        <v>5.456255879586077E-2</v>
      </c>
      <c r="C8" s="262">
        <f t="shared" ref="C8:C13" si="1">VLOOKUP(C$5&amp;$AG8&amp;":"&amp;$AH8,t.NonPartData,7,FALSE)</f>
        <v>3.0065359477124184E-2</v>
      </c>
      <c r="D8" s="262">
        <f t="shared" ref="D8:D13" si="2">VLOOKUP(D$5&amp;$AG8&amp;":"&amp;$AH8,t.AllPartData,7,FALSE)</f>
        <v>4.5081967213114756E-2</v>
      </c>
      <c r="E8" s="262">
        <f t="shared" ref="E8:E13" si="3">VLOOKUP(E$5&amp;$AG8&amp;":"&amp;$AH8,t.NonPartData,7,FALSE)</f>
        <v>0</v>
      </c>
      <c r="F8" s="262">
        <f t="shared" ref="F8:F13" si="4">VLOOKUP(F$5&amp;$AG8&amp;":"&amp;$AH8,t.AllPartData,7,FALSE)</f>
        <v>4.3859649122807015E-2</v>
      </c>
      <c r="G8" s="262">
        <f t="shared" ref="G8:G13" si="5">VLOOKUP(G$5&amp;$AG8&amp;":"&amp;$AH8,t.NonPartData,7,FALSE)</f>
        <v>0</v>
      </c>
      <c r="H8" s="262">
        <f t="shared" ref="H8:H13" si="6">VLOOKUP(H$5&amp;$AG8&amp;":"&amp;$AH8,t.AllPartData,7,FALSE)</f>
        <v>6.0606060606060608E-2</v>
      </c>
      <c r="I8" s="262">
        <f t="shared" ref="I8:I13" si="7">VLOOKUP(I$5&amp;$AG8&amp;":"&amp;$AH8,t.NonPartData,7,FALSE)</f>
        <v>0</v>
      </c>
      <c r="J8" s="262">
        <f t="shared" ref="J8:J13" si="8">VLOOKUP(J$5&amp;$AG8&amp;":"&amp;$AH8,t.AllPartData,7,FALSE)</f>
        <v>2.0833333333333332E-2</v>
      </c>
      <c r="K8" s="262">
        <f t="shared" ref="K8:K13" si="9">VLOOKUP(K$5&amp;$AG8&amp;":"&amp;$AH8,t.NonPartData,7,FALSE)</f>
        <v>0</v>
      </c>
      <c r="L8" s="262">
        <f t="shared" ref="L8:L13" si="10">VLOOKUP(L$5&amp;$AG8&amp;":"&amp;$AH8,t.AllPartData,7,FALSE)</f>
        <v>6.25E-2</v>
      </c>
      <c r="M8" s="262">
        <f t="shared" ref="M8:M13" si="11">VLOOKUP(M$5&amp;$AG8&amp;":"&amp;$AH8,t.NonPartData,7,FALSE)</f>
        <v>0</v>
      </c>
      <c r="N8" s="262">
        <f t="shared" ref="N8:N13" si="12">VLOOKUP(N$5&amp;$AG8&amp;":"&amp;$AH8,t.AllPartData,7,FALSE)</f>
        <v>8.8888888888888892E-2</v>
      </c>
      <c r="O8" s="262">
        <f t="shared" ref="O8:O13" si="13">VLOOKUP(O$5&amp;$AG8&amp;":"&amp;$AH8,t.NonPartData,7,FALSE)</f>
        <v>0</v>
      </c>
      <c r="P8" s="262">
        <f t="shared" ref="P8:P13" si="14">VLOOKUP(P$5&amp;$AG8&amp;":"&amp;$AH8,t.AllPartData,7,FALSE)</f>
        <v>3.5051546391752578E-2</v>
      </c>
      <c r="Q8" s="262">
        <f t="shared" ref="Q8:Q13" si="15">VLOOKUP(Q$5&amp;$AG8&amp;":"&amp;$AH8,t.NonPartData,7,FALSE)</f>
        <v>4.0404040404040407E-2</v>
      </c>
      <c r="AG8" s="261" t="s">
        <v>6900</v>
      </c>
      <c r="AH8" s="261">
        <v>30</v>
      </c>
    </row>
    <row r="9" spans="1:34" x14ac:dyDescent="0.3">
      <c r="A9" s="258" t="s">
        <v>2163</v>
      </c>
      <c r="B9" s="262">
        <f t="shared" si="0"/>
        <v>0.20225776105362184</v>
      </c>
      <c r="C9" s="262">
        <f t="shared" si="1"/>
        <v>0.17647058823529413</v>
      </c>
      <c r="D9" s="262">
        <f t="shared" si="2"/>
        <v>0.14754098360655737</v>
      </c>
      <c r="E9" s="262">
        <f t="shared" si="3"/>
        <v>9.9378881987577633E-2</v>
      </c>
      <c r="F9" s="262">
        <f t="shared" si="4"/>
        <v>0.14473684210526316</v>
      </c>
      <c r="G9" s="262">
        <f t="shared" si="5"/>
        <v>9.4339622641509441E-2</v>
      </c>
      <c r="H9" s="262">
        <f t="shared" si="6"/>
        <v>0.11363636363636363</v>
      </c>
      <c r="I9" s="262">
        <f t="shared" si="7"/>
        <v>0.13157894736842105</v>
      </c>
      <c r="J9" s="262">
        <f t="shared" si="8"/>
        <v>0.1875</v>
      </c>
      <c r="K9" s="262">
        <f t="shared" si="9"/>
        <v>0</v>
      </c>
      <c r="L9" s="262">
        <f t="shared" si="10"/>
        <v>0.1875</v>
      </c>
      <c r="M9" s="262">
        <f t="shared" si="11"/>
        <v>0.5</v>
      </c>
      <c r="N9" s="262">
        <f t="shared" si="12"/>
        <v>0.21777777777777776</v>
      </c>
      <c r="O9" s="262">
        <f t="shared" si="13"/>
        <v>0.24390243902439024</v>
      </c>
      <c r="P9" s="262">
        <f t="shared" si="14"/>
        <v>0.23298969072164949</v>
      </c>
      <c r="Q9" s="262">
        <f t="shared" si="15"/>
        <v>0.17929292929292928</v>
      </c>
      <c r="AG9" s="261" t="s">
        <v>6900</v>
      </c>
      <c r="AH9" s="261">
        <v>20</v>
      </c>
    </row>
    <row r="10" spans="1:34" x14ac:dyDescent="0.3">
      <c r="A10" s="258" t="s">
        <v>2164</v>
      </c>
      <c r="B10" s="262">
        <f t="shared" si="0"/>
        <v>0.22389463781749766</v>
      </c>
      <c r="C10" s="262">
        <f t="shared" si="1"/>
        <v>0.18562091503267975</v>
      </c>
      <c r="D10" s="262">
        <f t="shared" si="2"/>
        <v>0.20491803278688525</v>
      </c>
      <c r="E10" s="262">
        <f t="shared" si="3"/>
        <v>8.0745341614906832E-2</v>
      </c>
      <c r="F10" s="262">
        <f t="shared" si="4"/>
        <v>0.19736842105263158</v>
      </c>
      <c r="G10" s="262">
        <f t="shared" si="5"/>
        <v>8.1761006289308172E-2</v>
      </c>
      <c r="H10" s="262">
        <f t="shared" si="6"/>
        <v>0.22727272727272727</v>
      </c>
      <c r="I10" s="262">
        <f t="shared" si="7"/>
        <v>7.8947368421052627E-2</v>
      </c>
      <c r="J10" s="262">
        <f t="shared" si="8"/>
        <v>0.15625</v>
      </c>
      <c r="K10" s="262">
        <f t="shared" si="9"/>
        <v>8.8888888888888892E-2</v>
      </c>
      <c r="L10" s="262">
        <f t="shared" si="10"/>
        <v>0.3125</v>
      </c>
      <c r="M10" s="262">
        <f t="shared" si="11"/>
        <v>0</v>
      </c>
      <c r="N10" s="262">
        <f t="shared" si="12"/>
        <v>0.22666666666666666</v>
      </c>
      <c r="O10" s="262">
        <f t="shared" si="13"/>
        <v>0.21951219512195122</v>
      </c>
      <c r="P10" s="262">
        <f t="shared" si="14"/>
        <v>0.2309278350515464</v>
      </c>
      <c r="Q10" s="262">
        <f t="shared" si="15"/>
        <v>0.20707070707070707</v>
      </c>
      <c r="AG10" s="261" t="s">
        <v>6900</v>
      </c>
      <c r="AH10" s="261">
        <v>15</v>
      </c>
    </row>
    <row r="11" spans="1:34" x14ac:dyDescent="0.3">
      <c r="A11" s="258" t="s">
        <v>2165</v>
      </c>
      <c r="B11" s="262">
        <f t="shared" si="0"/>
        <v>0.33678269049858889</v>
      </c>
      <c r="C11" s="262">
        <f t="shared" si="1"/>
        <v>0.30718954248366015</v>
      </c>
      <c r="D11" s="262">
        <f t="shared" si="2"/>
        <v>0.36475409836065575</v>
      </c>
      <c r="E11" s="262">
        <f t="shared" si="3"/>
        <v>0.29813664596273293</v>
      </c>
      <c r="F11" s="262">
        <f t="shared" si="4"/>
        <v>0.37719298245614036</v>
      </c>
      <c r="G11" s="262">
        <f t="shared" si="5"/>
        <v>0.30188679245283018</v>
      </c>
      <c r="H11" s="262">
        <f t="shared" si="6"/>
        <v>0.40151515151515149</v>
      </c>
      <c r="I11" s="262">
        <f t="shared" si="7"/>
        <v>0.26315789473684209</v>
      </c>
      <c r="J11" s="262">
        <f t="shared" si="8"/>
        <v>0.34375</v>
      </c>
      <c r="K11" s="262">
        <f t="shared" si="9"/>
        <v>0.4</v>
      </c>
      <c r="L11" s="262">
        <f t="shared" si="10"/>
        <v>0.1875</v>
      </c>
      <c r="M11" s="262">
        <f t="shared" si="11"/>
        <v>0</v>
      </c>
      <c r="N11" s="262">
        <f t="shared" si="12"/>
        <v>0.30666666666666664</v>
      </c>
      <c r="O11" s="262">
        <f t="shared" si="13"/>
        <v>0.29268292682926828</v>
      </c>
      <c r="P11" s="262">
        <f t="shared" si="14"/>
        <v>0.3216494845360825</v>
      </c>
      <c r="Q11" s="262">
        <f t="shared" si="15"/>
        <v>0.3005050505050505</v>
      </c>
      <c r="AG11" s="261" t="s">
        <v>6900</v>
      </c>
      <c r="AH11" s="261">
        <v>10</v>
      </c>
    </row>
    <row r="12" spans="1:34" x14ac:dyDescent="0.3">
      <c r="A12" s="258" t="s">
        <v>2166</v>
      </c>
      <c r="B12" s="262">
        <f t="shared" si="0"/>
        <v>0.15051740357478832</v>
      </c>
      <c r="C12" s="262">
        <f t="shared" si="1"/>
        <v>0.2</v>
      </c>
      <c r="D12" s="262">
        <f t="shared" si="2"/>
        <v>0.20901639344262296</v>
      </c>
      <c r="E12" s="262">
        <f t="shared" si="3"/>
        <v>0.27950310559006208</v>
      </c>
      <c r="F12" s="262">
        <f t="shared" si="4"/>
        <v>0.20614035087719298</v>
      </c>
      <c r="G12" s="262">
        <f t="shared" si="5"/>
        <v>0.27672955974842767</v>
      </c>
      <c r="H12" s="262">
        <f t="shared" si="6"/>
        <v>0.16666666666666666</v>
      </c>
      <c r="I12" s="262">
        <f t="shared" si="7"/>
        <v>0.31578947368421051</v>
      </c>
      <c r="J12" s="262">
        <f t="shared" si="8"/>
        <v>0.26041666666666669</v>
      </c>
      <c r="K12" s="262">
        <f t="shared" si="9"/>
        <v>0.17777777777777778</v>
      </c>
      <c r="L12" s="262">
        <f t="shared" si="10"/>
        <v>0.25</v>
      </c>
      <c r="M12" s="262">
        <f t="shared" si="11"/>
        <v>0.5</v>
      </c>
      <c r="N12" s="262">
        <f t="shared" si="12"/>
        <v>0.1111111111111111</v>
      </c>
      <c r="O12" s="262">
        <f t="shared" si="13"/>
        <v>0.1951219512195122</v>
      </c>
      <c r="P12" s="262">
        <f t="shared" si="14"/>
        <v>0.15051546391752577</v>
      </c>
      <c r="Q12" s="262">
        <f t="shared" si="15"/>
        <v>0.19191919191919191</v>
      </c>
      <c r="AG12" s="261" t="s">
        <v>6900</v>
      </c>
      <c r="AH12" s="261">
        <v>5</v>
      </c>
    </row>
    <row r="13" spans="1:34" x14ac:dyDescent="0.3">
      <c r="A13" s="265" t="s">
        <v>2167</v>
      </c>
      <c r="B13" s="266">
        <f t="shared" si="0"/>
        <v>3.1984948259642522E-2</v>
      </c>
      <c r="C13" s="266">
        <f t="shared" si="1"/>
        <v>0.10065359477124183</v>
      </c>
      <c r="D13" s="266">
        <f t="shared" si="2"/>
        <v>2.8688524590163935E-2</v>
      </c>
      <c r="E13" s="266">
        <f t="shared" si="3"/>
        <v>0.24223602484472051</v>
      </c>
      <c r="F13" s="266">
        <f t="shared" si="4"/>
        <v>3.0701754385964911E-2</v>
      </c>
      <c r="G13" s="266">
        <f t="shared" si="5"/>
        <v>0.24528301886792453</v>
      </c>
      <c r="H13" s="266">
        <f t="shared" si="6"/>
        <v>3.0303030303030304E-2</v>
      </c>
      <c r="I13" s="266">
        <f t="shared" si="7"/>
        <v>0.21052631578947367</v>
      </c>
      <c r="J13" s="266">
        <f t="shared" si="8"/>
        <v>3.125E-2</v>
      </c>
      <c r="K13" s="266">
        <f t="shared" si="9"/>
        <v>0.33333333333333331</v>
      </c>
      <c r="L13" s="266">
        <f t="shared" si="10"/>
        <v>0</v>
      </c>
      <c r="M13" s="266">
        <f t="shared" si="11"/>
        <v>0</v>
      </c>
      <c r="N13" s="266">
        <f t="shared" si="12"/>
        <v>4.8888888888888891E-2</v>
      </c>
      <c r="O13" s="266">
        <f t="shared" si="13"/>
        <v>4.878048780487805E-2</v>
      </c>
      <c r="P13" s="266">
        <f t="shared" si="14"/>
        <v>2.88659793814433E-2</v>
      </c>
      <c r="Q13" s="266">
        <f t="shared" si="15"/>
        <v>8.0808080808080815E-2</v>
      </c>
      <c r="AG13" s="261" t="s">
        <v>6900</v>
      </c>
      <c r="AH13" s="261">
        <v>0</v>
      </c>
    </row>
    <row r="14" spans="1:34" x14ac:dyDescent="0.3">
      <c r="A14" s="258"/>
      <c r="B14" s="288"/>
      <c r="C14" s="288"/>
      <c r="D14" s="288"/>
      <c r="E14" s="288"/>
      <c r="F14" s="288"/>
      <c r="G14" s="288"/>
      <c r="H14" s="288"/>
      <c r="I14" s="288"/>
      <c r="J14" s="262"/>
      <c r="K14" s="262"/>
      <c r="L14" s="262"/>
      <c r="M14" s="262"/>
      <c r="N14" s="262"/>
      <c r="O14" s="262"/>
      <c r="P14" s="262"/>
      <c r="Q14" s="262"/>
      <c r="AG14" s="261"/>
      <c r="AH14" s="261"/>
    </row>
    <row r="17" spans="2:31" x14ac:dyDescent="0.3">
      <c r="B17" s="343"/>
      <c r="C17" s="343"/>
      <c r="F17" s="343"/>
      <c r="G17" s="343"/>
      <c r="H17" s="343"/>
      <c r="I17" s="343"/>
      <c r="J17" s="343"/>
      <c r="K17" s="343"/>
      <c r="L17" s="343"/>
      <c r="M17" s="343"/>
      <c r="N17" s="343"/>
      <c r="O17" s="343"/>
      <c r="P17" s="343"/>
      <c r="Q17" s="343"/>
      <c r="T17" s="343"/>
      <c r="U17" s="343"/>
      <c r="V17" s="343"/>
      <c r="W17" s="343"/>
      <c r="X17" s="343"/>
      <c r="Y17" s="343"/>
      <c r="Z17" s="343"/>
      <c r="AA17" s="343"/>
      <c r="AB17" s="343"/>
      <c r="AC17" s="343"/>
      <c r="AD17" s="343"/>
      <c r="AE17" s="343"/>
    </row>
    <row r="28" spans="2:31" x14ac:dyDescent="0.3">
      <c r="B28" s="343"/>
      <c r="C28" s="343"/>
      <c r="F28" s="343"/>
      <c r="G28" s="343"/>
      <c r="H28" s="343"/>
      <c r="I28" s="343"/>
      <c r="L28" s="343"/>
      <c r="M28" s="343"/>
      <c r="N28" s="343"/>
      <c r="O28" s="343"/>
      <c r="P28" s="343"/>
      <c r="Q28" s="343"/>
      <c r="T28" s="343"/>
      <c r="U28" s="343"/>
      <c r="V28" s="343"/>
      <c r="W28" s="343"/>
      <c r="X28" s="343"/>
      <c r="Y28" s="343"/>
      <c r="Z28" s="343"/>
      <c r="AA28" s="343"/>
      <c r="AB28" s="343"/>
      <c r="AC28" s="343"/>
      <c r="AD28" s="343"/>
      <c r="AE28" s="343"/>
    </row>
    <row r="37" spans="1:19" x14ac:dyDescent="0.3">
      <c r="A37" s="258"/>
      <c r="S37" s="258"/>
    </row>
    <row r="38" spans="1:19" x14ac:dyDescent="0.3">
      <c r="A38" s="258"/>
      <c r="S38" s="258"/>
    </row>
    <row r="39" spans="1:19" x14ac:dyDescent="0.3">
      <c r="A39" s="258"/>
      <c r="S39" s="258"/>
    </row>
    <row r="40" spans="1:19" x14ac:dyDescent="0.3">
      <c r="A40" s="258"/>
      <c r="S40" s="258"/>
    </row>
    <row r="41" spans="1:19" x14ac:dyDescent="0.3">
      <c r="A41" s="258"/>
      <c r="S41" s="258"/>
    </row>
    <row r="42" spans="1:19" x14ac:dyDescent="0.3">
      <c r="A42" s="258"/>
      <c r="S42" s="258"/>
    </row>
    <row r="44" spans="1:19" x14ac:dyDescent="0.3">
      <c r="A44" s="258"/>
      <c r="S44" s="258"/>
    </row>
    <row r="45" spans="1:19" x14ac:dyDescent="0.3">
      <c r="A45" s="258"/>
      <c r="S45" s="258"/>
    </row>
    <row r="46" spans="1:19" x14ac:dyDescent="0.3">
      <c r="A46" s="258"/>
      <c r="S46" s="258"/>
    </row>
    <row r="47" spans="1:19" x14ac:dyDescent="0.3">
      <c r="A47" s="258"/>
      <c r="S47" s="258"/>
    </row>
    <row r="48" spans="1:19" x14ac:dyDescent="0.3">
      <c r="A48" s="258"/>
      <c r="S48" s="258"/>
    </row>
    <row r="49" spans="1:19" x14ac:dyDescent="0.3">
      <c r="A49" s="258"/>
      <c r="S49" s="258"/>
    </row>
    <row r="51" spans="1:19" x14ac:dyDescent="0.3">
      <c r="A51" s="258"/>
      <c r="S51" s="258"/>
    </row>
    <row r="52" spans="1:19" x14ac:dyDescent="0.3">
      <c r="A52" s="258"/>
      <c r="S52" s="258"/>
    </row>
    <row r="53" spans="1:19" x14ac:dyDescent="0.3">
      <c r="A53" s="258"/>
      <c r="S53" s="258"/>
    </row>
    <row r="54" spans="1:19" x14ac:dyDescent="0.3">
      <c r="A54" s="258"/>
      <c r="S54" s="258"/>
    </row>
    <row r="55" spans="1:19" x14ac:dyDescent="0.3">
      <c r="A55" s="258"/>
      <c r="S55" s="258"/>
    </row>
    <row r="56" spans="1:19" x14ac:dyDescent="0.3">
      <c r="A56" s="258"/>
      <c r="S56" s="258"/>
    </row>
    <row r="58" spans="1:19" x14ac:dyDescent="0.3">
      <c r="A58" s="258"/>
      <c r="S58" s="258"/>
    </row>
    <row r="59" spans="1:19" x14ac:dyDescent="0.3">
      <c r="A59" s="258"/>
      <c r="S59" s="258"/>
    </row>
    <row r="60" spans="1:19" x14ac:dyDescent="0.3">
      <c r="A60" s="258"/>
      <c r="S60" s="258"/>
    </row>
    <row r="61" spans="1:19" x14ac:dyDescent="0.3">
      <c r="A61" s="258"/>
      <c r="S61" s="258"/>
    </row>
    <row r="62" spans="1:19" x14ac:dyDescent="0.3">
      <c r="A62" s="258"/>
      <c r="S62" s="258"/>
    </row>
    <row r="63" spans="1:19" x14ac:dyDescent="0.3">
      <c r="A63" s="258"/>
      <c r="S63" s="258"/>
    </row>
    <row r="65" spans="1:19" x14ac:dyDescent="0.3">
      <c r="A65" s="258"/>
      <c r="S65" s="258"/>
    </row>
    <row r="66" spans="1:19" x14ac:dyDescent="0.3">
      <c r="A66" s="258"/>
      <c r="S66" s="258"/>
    </row>
    <row r="67" spans="1:19" x14ac:dyDescent="0.3">
      <c r="A67" s="258"/>
      <c r="S67" s="258"/>
    </row>
    <row r="68" spans="1:19" x14ac:dyDescent="0.3">
      <c r="A68" s="258"/>
      <c r="S68" s="258"/>
    </row>
  </sheetData>
  <mergeCells count="39">
    <mergeCell ref="X28:Y28"/>
    <mergeCell ref="Z28:AA28"/>
    <mergeCell ref="AB28:AC28"/>
    <mergeCell ref="D6:E6"/>
    <mergeCell ref="X17:Y17"/>
    <mergeCell ref="Z17:AA17"/>
    <mergeCell ref="AB17:AC17"/>
    <mergeCell ref="N6:O6"/>
    <mergeCell ref="P6:Q6"/>
    <mergeCell ref="T6:U6"/>
    <mergeCell ref="V6:W6"/>
    <mergeCell ref="J17:K17"/>
    <mergeCell ref="L17:M17"/>
    <mergeCell ref="N17:O17"/>
    <mergeCell ref="AD17:AE17"/>
    <mergeCell ref="B28:C28"/>
    <mergeCell ref="F28:G28"/>
    <mergeCell ref="H28:I28"/>
    <mergeCell ref="L28:M28"/>
    <mergeCell ref="N28:O28"/>
    <mergeCell ref="AD28:AE28"/>
    <mergeCell ref="P28:Q28"/>
    <mergeCell ref="T28:U28"/>
    <mergeCell ref="V28:W28"/>
    <mergeCell ref="P17:Q17"/>
    <mergeCell ref="T17:U17"/>
    <mergeCell ref="V17:W17"/>
    <mergeCell ref="B17:C17"/>
    <mergeCell ref="F17:G17"/>
    <mergeCell ref="H17:I17"/>
    <mergeCell ref="AD6:AE6"/>
    <mergeCell ref="X6:Y6"/>
    <mergeCell ref="Z6:AA6"/>
    <mergeCell ref="AB6:AC6"/>
    <mergeCell ref="B6:C6"/>
    <mergeCell ref="F6:G6"/>
    <mergeCell ref="H6:I6"/>
    <mergeCell ref="J6:K6"/>
    <mergeCell ref="L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T2:AT7"/>
  <sheetViews>
    <sheetView topLeftCell="B1" zoomScale="80" zoomScaleNormal="80" workbookViewId="0">
      <selection activeCell="B7" sqref="B7"/>
    </sheetView>
  </sheetViews>
  <sheetFormatPr defaultRowHeight="14.4" x14ac:dyDescent="0.3"/>
  <sheetData>
    <row r="2" spans="46:46" x14ac:dyDescent="0.3">
      <c r="AT2" s="332" t="s">
        <v>6803</v>
      </c>
    </row>
    <row r="3" spans="46:46" x14ac:dyDescent="0.3">
      <c r="AT3" s="332" t="s">
        <v>6874</v>
      </c>
    </row>
    <row r="4" spans="46:46" x14ac:dyDescent="0.3">
      <c r="AT4" s="332" t="s">
        <v>6875</v>
      </c>
    </row>
    <row r="5" spans="46:46" x14ac:dyDescent="0.3">
      <c r="AT5" s="332" t="s">
        <v>6876</v>
      </c>
    </row>
    <row r="6" spans="46:46" x14ac:dyDescent="0.3">
      <c r="AT6" s="332" t="s">
        <v>6877</v>
      </c>
    </row>
    <row r="7" spans="46:46" x14ac:dyDescent="0.3">
      <c r="AT7" s="332" t="s">
        <v>6878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N703"/>
  <sheetViews>
    <sheetView topLeftCell="EU562" zoomScale="80" zoomScaleNormal="80" workbookViewId="0">
      <selection activeCell="EZ574" sqref="EZ574"/>
    </sheetView>
  </sheetViews>
  <sheetFormatPr defaultColWidth="8.88671875" defaultRowHeight="13.8" x14ac:dyDescent="0.3"/>
  <cols>
    <col min="1" max="1" width="13" style="4" customWidth="1"/>
    <col min="2" max="2" width="19" style="4" customWidth="1"/>
    <col min="3" max="3" width="11" style="4" customWidth="1"/>
    <col min="4" max="4" width="16" style="4" customWidth="1"/>
    <col min="5" max="5" width="11" style="4" customWidth="1"/>
    <col min="6" max="6" width="6" style="4" customWidth="1"/>
    <col min="7" max="58" width="13" style="4" customWidth="1"/>
    <col min="59" max="59" width="14" style="4" customWidth="1"/>
    <col min="60" max="130" width="13" style="4" customWidth="1"/>
    <col min="131" max="131" width="41" style="4" customWidth="1"/>
    <col min="132" max="136" width="13" style="4" customWidth="1"/>
    <col min="137" max="137" width="6" style="4" customWidth="1"/>
    <col min="138" max="148" width="13" style="4" customWidth="1"/>
    <col min="149" max="149" width="16.33203125" style="4" customWidth="1"/>
    <col min="150" max="150" width="18.33203125" style="4" customWidth="1"/>
    <col min="151" max="151" width="22.44140625" style="4" customWidth="1"/>
    <col min="152" max="152" width="9" style="4" customWidth="1"/>
    <col min="153" max="153" width="12.6640625" style="4" customWidth="1"/>
    <col min="154" max="154" width="19.33203125" style="278" bestFit="1" customWidth="1"/>
    <col min="155" max="156" width="10.6640625" style="4" customWidth="1"/>
    <col min="157" max="157" width="10.6640625" style="83" customWidth="1"/>
    <col min="158" max="158" width="10.6640625" style="4" customWidth="1"/>
    <col min="159" max="159" width="13" style="4" customWidth="1"/>
    <col min="160" max="160" width="8" style="4" customWidth="1"/>
    <col min="161" max="161" width="13" style="4" customWidth="1"/>
    <col min="162" max="162" width="8.88671875" style="4"/>
    <col min="163" max="163" width="9.5546875" style="4" customWidth="1"/>
    <col min="164" max="166" width="8.6640625" style="4" customWidth="1"/>
    <col min="167" max="16384" width="8.88671875" style="4"/>
  </cols>
  <sheetData>
    <row r="1" spans="71:75" x14ac:dyDescent="0.3">
      <c r="BS1" s="5" t="s">
        <v>1</v>
      </c>
      <c r="BT1" s="6"/>
      <c r="BU1" s="7"/>
    </row>
    <row r="2" spans="71:75" x14ac:dyDescent="0.3">
      <c r="BS2" s="11">
        <v>1</v>
      </c>
      <c r="BT2" s="12" t="s">
        <v>3</v>
      </c>
      <c r="BU2" s="13"/>
    </row>
    <row r="3" spans="71:75" x14ac:dyDescent="0.3">
      <c r="BS3" s="11">
        <v>2</v>
      </c>
      <c r="BT3" s="12" t="s">
        <v>5</v>
      </c>
      <c r="BU3" s="13"/>
    </row>
    <row r="4" spans="71:75" x14ac:dyDescent="0.3">
      <c r="BS4" s="11">
        <v>3</v>
      </c>
      <c r="BT4" s="12" t="s">
        <v>7</v>
      </c>
      <c r="BU4" s="13"/>
    </row>
    <row r="5" spans="71:75" x14ac:dyDescent="0.3">
      <c r="BS5" s="17">
        <v>77</v>
      </c>
      <c r="BT5" s="12" t="s">
        <v>9</v>
      </c>
      <c r="BU5" s="13"/>
    </row>
    <row r="6" spans="71:75" x14ac:dyDescent="0.3">
      <c r="BS6" s="11">
        <v>-98</v>
      </c>
      <c r="BT6" s="12" t="s">
        <v>6</v>
      </c>
      <c r="BU6" s="13"/>
    </row>
    <row r="7" spans="71:75" x14ac:dyDescent="0.3">
      <c r="BS7" s="26">
        <v>-99</v>
      </c>
      <c r="BT7" s="27" t="s">
        <v>8</v>
      </c>
      <c r="BU7" s="28"/>
    </row>
    <row r="8" spans="71:75" x14ac:dyDescent="0.3">
      <c r="BS8" s="29"/>
      <c r="BT8" s="30" t="s">
        <v>13</v>
      </c>
      <c r="BU8" s="31"/>
      <c r="BV8" s="32"/>
    </row>
    <row r="9" spans="71:75" x14ac:dyDescent="0.3">
      <c r="BS9" s="29"/>
      <c r="BT9" s="33">
        <v>1</v>
      </c>
      <c r="BU9" s="34" t="s">
        <v>14</v>
      </c>
      <c r="BV9" s="35"/>
    </row>
    <row r="10" spans="71:75" x14ac:dyDescent="0.3">
      <c r="BS10" s="29"/>
      <c r="BT10" s="33">
        <v>2</v>
      </c>
      <c r="BU10" s="34" t="s">
        <v>15</v>
      </c>
      <c r="BV10" s="35"/>
    </row>
    <row r="11" spans="71:75" x14ac:dyDescent="0.3">
      <c r="BS11" s="43"/>
      <c r="BT11" s="33">
        <v>-98</v>
      </c>
      <c r="BU11" s="34" t="s">
        <v>6</v>
      </c>
      <c r="BV11" s="35"/>
    </row>
    <row r="12" spans="71:75" x14ac:dyDescent="0.3">
      <c r="BS12" s="43"/>
      <c r="BT12" s="47">
        <v>-99</v>
      </c>
      <c r="BU12" s="48" t="s">
        <v>8</v>
      </c>
      <c r="BV12" s="49"/>
    </row>
    <row r="13" spans="71:75" x14ac:dyDescent="0.3">
      <c r="BS13" s="43"/>
      <c r="BT13" s="50"/>
      <c r="BU13" s="51" t="s">
        <v>17</v>
      </c>
      <c r="BV13" s="52"/>
      <c r="BW13" s="53"/>
    </row>
    <row r="14" spans="71:75" x14ac:dyDescent="0.3">
      <c r="BS14" s="43"/>
      <c r="BT14" s="50"/>
      <c r="BU14" s="54">
        <v>1</v>
      </c>
      <c r="BV14" s="55" t="s">
        <v>18</v>
      </c>
      <c r="BW14" s="56"/>
    </row>
    <row r="15" spans="71:75" x14ac:dyDescent="0.3">
      <c r="BS15" s="43"/>
      <c r="BT15" s="50"/>
      <c r="BU15" s="54">
        <v>2</v>
      </c>
      <c r="BV15" s="55" t="s">
        <v>19</v>
      </c>
      <c r="BW15" s="56"/>
    </row>
    <row r="16" spans="71:75" x14ac:dyDescent="0.3">
      <c r="BS16" s="43"/>
      <c r="BT16" s="50"/>
      <c r="BU16" s="54">
        <v>-98</v>
      </c>
      <c r="BV16" s="55" t="s">
        <v>6</v>
      </c>
      <c r="BW16" s="56"/>
    </row>
    <row r="17" spans="58:78" x14ac:dyDescent="0.3">
      <c r="BI17" s="1" t="s">
        <v>0</v>
      </c>
      <c r="BJ17" s="2"/>
      <c r="BK17" s="3"/>
      <c r="BS17" s="43"/>
      <c r="BT17" s="50"/>
      <c r="BU17" s="54">
        <v>-99</v>
      </c>
      <c r="BV17" s="60" t="s">
        <v>8</v>
      </c>
      <c r="BW17" s="61"/>
    </row>
    <row r="18" spans="58:78" x14ac:dyDescent="0.3">
      <c r="BI18" s="8">
        <v>1</v>
      </c>
      <c r="BJ18" s="9" t="s">
        <v>2</v>
      </c>
      <c r="BK18" s="10"/>
      <c r="BS18" s="43"/>
      <c r="BT18" s="50"/>
      <c r="BU18" s="62"/>
      <c r="BV18" s="1" t="s">
        <v>20</v>
      </c>
      <c r="BW18" s="2"/>
      <c r="BX18" s="3"/>
    </row>
    <row r="19" spans="58:78" x14ac:dyDescent="0.3">
      <c r="BI19" s="8">
        <v>2</v>
      </c>
      <c r="BJ19" s="9" t="s">
        <v>4</v>
      </c>
      <c r="BK19" s="10"/>
      <c r="BS19" s="43"/>
      <c r="BT19" s="50"/>
      <c r="BU19" s="62"/>
      <c r="BV19" s="8">
        <v>1</v>
      </c>
      <c r="BW19" s="9" t="s">
        <v>21</v>
      </c>
      <c r="BX19" s="10"/>
    </row>
    <row r="20" spans="58:78" x14ac:dyDescent="0.3">
      <c r="BI20" s="8">
        <v>-98</v>
      </c>
      <c r="BJ20" s="9" t="s">
        <v>6</v>
      </c>
      <c r="BK20" s="10"/>
      <c r="BS20" s="43"/>
      <c r="BT20" s="50"/>
      <c r="BU20" s="62"/>
      <c r="BV20" s="8">
        <v>2</v>
      </c>
      <c r="BW20" s="9" t="s">
        <v>22</v>
      </c>
      <c r="BX20" s="10"/>
    </row>
    <row r="21" spans="58:78" x14ac:dyDescent="0.3">
      <c r="BI21" s="14">
        <v>-99</v>
      </c>
      <c r="BJ21" s="15" t="s">
        <v>8</v>
      </c>
      <c r="BK21" s="16"/>
      <c r="BS21" s="43"/>
      <c r="BT21" s="50"/>
      <c r="BU21" s="62"/>
      <c r="BV21" s="8">
        <v>3</v>
      </c>
      <c r="BW21" s="9" t="s">
        <v>23</v>
      </c>
      <c r="BX21" s="10"/>
    </row>
    <row r="22" spans="58:78" x14ac:dyDescent="0.3">
      <c r="BI22" s="18"/>
      <c r="BJ22" s="19" t="s">
        <v>10</v>
      </c>
      <c r="BK22" s="20"/>
      <c r="BL22" s="21"/>
      <c r="BS22" s="43"/>
      <c r="BT22" s="50"/>
      <c r="BU22" s="62"/>
      <c r="BV22" s="14">
        <v>4</v>
      </c>
      <c r="BW22" s="9" t="s">
        <v>24</v>
      </c>
      <c r="BX22" s="10"/>
    </row>
    <row r="23" spans="58:78" x14ac:dyDescent="0.3">
      <c r="BI23" s="22"/>
      <c r="BJ23" s="23">
        <v>1</v>
      </c>
      <c r="BK23" s="24" t="s">
        <v>11</v>
      </c>
      <c r="BL23" s="25"/>
      <c r="BS23" s="43"/>
      <c r="BT23" s="50"/>
      <c r="BU23" s="62"/>
      <c r="BV23" s="8">
        <v>-98</v>
      </c>
      <c r="BW23" s="9" t="s">
        <v>6</v>
      </c>
      <c r="BX23" s="10"/>
    </row>
    <row r="24" spans="58:78" x14ac:dyDescent="0.3">
      <c r="BI24" s="22"/>
      <c r="BJ24" s="23">
        <v>2</v>
      </c>
      <c r="BK24" s="24" t="s">
        <v>12</v>
      </c>
      <c r="BL24" s="25"/>
      <c r="BS24" s="43"/>
      <c r="BT24" s="50"/>
      <c r="BU24" s="62"/>
      <c r="BV24" s="65">
        <v>-99</v>
      </c>
      <c r="BW24" s="15" t="s">
        <v>8</v>
      </c>
      <c r="BX24" s="66"/>
    </row>
    <row r="25" spans="58:78" x14ac:dyDescent="0.3">
      <c r="BI25" s="22"/>
      <c r="BJ25" s="23">
        <v>-98</v>
      </c>
      <c r="BK25" s="24" t="s">
        <v>6</v>
      </c>
      <c r="BL25" s="25"/>
      <c r="BS25" s="43"/>
      <c r="BT25" s="50"/>
      <c r="BU25" s="67"/>
      <c r="BV25" s="68"/>
      <c r="BW25" s="69" t="s">
        <v>25</v>
      </c>
      <c r="BX25" s="70"/>
      <c r="BY25" s="21"/>
    </row>
    <row r="26" spans="58:78" x14ac:dyDescent="0.3">
      <c r="BI26" s="22"/>
      <c r="BJ26" s="23">
        <v>-99</v>
      </c>
      <c r="BK26" s="36" t="s">
        <v>8</v>
      </c>
      <c r="BL26" s="37"/>
      <c r="BS26" s="43"/>
      <c r="BT26" s="50"/>
      <c r="BU26" s="67"/>
      <c r="BV26" s="68"/>
      <c r="BW26" s="23">
        <v>1</v>
      </c>
      <c r="BX26" s="71" t="s">
        <v>22</v>
      </c>
      <c r="BY26" s="25"/>
    </row>
    <row r="27" spans="58:78" x14ac:dyDescent="0.3">
      <c r="BI27" s="38"/>
      <c r="BJ27" s="39"/>
      <c r="BK27" s="40" t="s">
        <v>16</v>
      </c>
      <c r="BL27" s="41"/>
      <c r="BM27" s="42"/>
      <c r="BS27" s="43"/>
      <c r="BT27" s="50"/>
      <c r="BU27" s="67"/>
      <c r="BV27" s="68"/>
      <c r="BW27" s="23">
        <v>2</v>
      </c>
      <c r="BX27" s="71" t="s">
        <v>23</v>
      </c>
      <c r="BY27" s="25"/>
    </row>
    <row r="28" spans="58:78" x14ac:dyDescent="0.3">
      <c r="BI28" s="38"/>
      <c r="BJ28" s="39"/>
      <c r="BK28" s="44">
        <v>1</v>
      </c>
      <c r="BL28" s="45" t="s">
        <v>2162</v>
      </c>
      <c r="BM28" s="46"/>
      <c r="BS28" s="43"/>
      <c r="BT28" s="50"/>
      <c r="BU28" s="67"/>
      <c r="BV28" s="68"/>
      <c r="BW28" s="72">
        <v>3</v>
      </c>
      <c r="BX28" s="71" t="s">
        <v>24</v>
      </c>
      <c r="BY28" s="25"/>
    </row>
    <row r="29" spans="58:78" x14ac:dyDescent="0.3">
      <c r="BI29" s="38"/>
      <c r="BJ29" s="39"/>
      <c r="BK29" s="44">
        <v>2</v>
      </c>
      <c r="BL29" s="45" t="s">
        <v>2163</v>
      </c>
      <c r="BM29" s="46"/>
      <c r="BS29" s="43"/>
      <c r="BT29" s="50"/>
      <c r="BU29" s="67"/>
      <c r="BV29" s="73"/>
      <c r="BW29" s="23">
        <v>-98</v>
      </c>
      <c r="BX29" s="71" t="s">
        <v>6</v>
      </c>
      <c r="BY29" s="25"/>
    </row>
    <row r="30" spans="58:78" x14ac:dyDescent="0.3">
      <c r="BI30" s="38"/>
      <c r="BJ30" s="39"/>
      <c r="BK30" s="44">
        <v>3</v>
      </c>
      <c r="BL30" s="45" t="s">
        <v>2164</v>
      </c>
      <c r="BM30" s="46"/>
      <c r="BS30" s="43"/>
      <c r="BT30" s="50"/>
      <c r="BU30" s="67"/>
      <c r="BV30" s="73"/>
      <c r="BW30" s="74">
        <v>-99</v>
      </c>
      <c r="BX30" s="75" t="s">
        <v>8</v>
      </c>
      <c r="BY30" s="76"/>
    </row>
    <row r="31" spans="58:78" x14ac:dyDescent="0.3">
      <c r="BF31" s="51" t="s">
        <v>26</v>
      </c>
      <c r="BG31" s="77"/>
      <c r="BI31" s="38"/>
      <c r="BJ31" s="39"/>
      <c r="BK31" s="44">
        <v>4</v>
      </c>
      <c r="BL31" s="57" t="s">
        <v>2165</v>
      </c>
      <c r="BM31" s="58"/>
      <c r="BS31" s="43"/>
      <c r="BT31" s="50"/>
      <c r="BU31" s="67"/>
      <c r="BV31" s="73"/>
      <c r="BW31" s="78"/>
      <c r="BX31" s="79" t="s">
        <v>27</v>
      </c>
      <c r="BY31" s="80"/>
      <c r="BZ31" s="42"/>
    </row>
    <row r="32" spans="58:78" x14ac:dyDescent="0.3">
      <c r="BF32" s="54">
        <v>1</v>
      </c>
      <c r="BG32" s="81" t="s">
        <v>28</v>
      </c>
      <c r="BI32" s="38"/>
      <c r="BJ32" s="39"/>
      <c r="BK32" s="44">
        <v>5</v>
      </c>
      <c r="BL32" s="59" t="s">
        <v>2166</v>
      </c>
      <c r="BM32" s="46"/>
      <c r="BS32" s="43"/>
      <c r="BT32" s="50"/>
      <c r="BU32" s="67"/>
      <c r="BV32" s="73"/>
      <c r="BW32" s="39"/>
      <c r="BX32" s="82">
        <v>1</v>
      </c>
      <c r="BY32" s="59" t="s">
        <v>29</v>
      </c>
      <c r="BZ32" s="46"/>
    </row>
    <row r="33" spans="1:161" x14ac:dyDescent="0.3">
      <c r="BF33" s="54">
        <v>2</v>
      </c>
      <c r="BG33" s="81" t="s">
        <v>30</v>
      </c>
      <c r="BI33" s="38"/>
      <c r="BJ33" s="39"/>
      <c r="BK33" s="44">
        <v>6</v>
      </c>
      <c r="BL33" s="59" t="s">
        <v>2167</v>
      </c>
      <c r="BM33" s="46"/>
      <c r="BS33" s="43"/>
      <c r="BT33" s="50"/>
      <c r="BU33" s="67"/>
      <c r="BV33" s="73"/>
      <c r="BW33" s="39"/>
      <c r="BX33" s="82">
        <v>3</v>
      </c>
      <c r="BY33" s="59" t="s">
        <v>24</v>
      </c>
      <c r="BZ33" s="46"/>
    </row>
    <row r="34" spans="1:161" x14ac:dyDescent="0.3">
      <c r="BF34" s="54">
        <v>-98</v>
      </c>
      <c r="BG34" s="81" t="s">
        <v>6</v>
      </c>
      <c r="BI34" s="38"/>
      <c r="BJ34" s="39"/>
      <c r="BK34" s="44">
        <v>-98</v>
      </c>
      <c r="BL34" s="59" t="s">
        <v>2168</v>
      </c>
      <c r="BM34" s="46"/>
      <c r="BS34" s="43"/>
      <c r="BT34" s="50"/>
      <c r="BU34" s="67"/>
      <c r="BV34" s="73"/>
      <c r="BW34" s="39"/>
      <c r="BX34" s="82">
        <v>-98</v>
      </c>
      <c r="BY34" s="59" t="s">
        <v>6</v>
      </c>
      <c r="BZ34" s="46"/>
    </row>
    <row r="35" spans="1:161" x14ac:dyDescent="0.3">
      <c r="BF35" s="54">
        <v>-99</v>
      </c>
      <c r="BG35" s="84" t="s">
        <v>31</v>
      </c>
      <c r="BI35" s="38"/>
      <c r="BJ35" s="39"/>
      <c r="BK35" s="44">
        <v>-99</v>
      </c>
      <c r="BL35" s="63" t="s">
        <v>2169</v>
      </c>
      <c r="BM35" s="64"/>
      <c r="BS35" s="43"/>
      <c r="BT35" s="50"/>
      <c r="BU35" s="67"/>
      <c r="BV35" s="73"/>
      <c r="BW35" s="39"/>
      <c r="BX35" s="44">
        <v>-99</v>
      </c>
      <c r="BY35" s="63" t="s">
        <v>8</v>
      </c>
      <c r="BZ35" s="64"/>
    </row>
    <row r="36" spans="1:161" x14ac:dyDescent="0.3">
      <c r="A36" s="4" t="s">
        <v>32</v>
      </c>
      <c r="B36" s="4" t="s">
        <v>33</v>
      </c>
      <c r="C36" s="4" t="s">
        <v>34</v>
      </c>
      <c r="D36" s="4" t="s">
        <v>35</v>
      </c>
      <c r="E36" s="4" t="s">
        <v>36</v>
      </c>
      <c r="F36" s="4" t="s">
        <v>37</v>
      </c>
      <c r="G36" s="4" t="s">
        <v>38</v>
      </c>
      <c r="H36" s="4" t="s">
        <v>39</v>
      </c>
      <c r="I36" s="4" t="s">
        <v>40</v>
      </c>
      <c r="J36" s="4" t="s">
        <v>41</v>
      </c>
      <c r="K36" s="4" t="s">
        <v>42</v>
      </c>
      <c r="L36" s="4" t="s">
        <v>43</v>
      </c>
      <c r="M36" s="4" t="s">
        <v>44</v>
      </c>
      <c r="N36" s="4" t="s">
        <v>45</v>
      </c>
      <c r="O36" s="4" t="s">
        <v>46</v>
      </c>
      <c r="P36" s="4" t="s">
        <v>47</v>
      </c>
      <c r="Q36" s="4" t="s">
        <v>48</v>
      </c>
      <c r="R36" s="4" t="s">
        <v>49</v>
      </c>
      <c r="S36" s="4" t="s">
        <v>50</v>
      </c>
      <c r="T36" s="4" t="s">
        <v>51</v>
      </c>
      <c r="U36" s="4" t="s">
        <v>52</v>
      </c>
      <c r="V36" s="4" t="s">
        <v>53</v>
      </c>
      <c r="W36" s="4" t="s">
        <v>54</v>
      </c>
      <c r="X36" s="4" t="s">
        <v>55</v>
      </c>
      <c r="Y36" s="4" t="s">
        <v>56</v>
      </c>
      <c r="Z36" s="4" t="s">
        <v>57</v>
      </c>
      <c r="AA36" s="4" t="s">
        <v>58</v>
      </c>
      <c r="AB36" s="4" t="s">
        <v>59</v>
      </c>
      <c r="AC36" s="4" t="s">
        <v>60</v>
      </c>
      <c r="AD36" s="4" t="s">
        <v>61</v>
      </c>
      <c r="AE36" s="4" t="s">
        <v>62</v>
      </c>
      <c r="AF36" s="4" t="s">
        <v>63</v>
      </c>
      <c r="AG36" s="4" t="s">
        <v>64</v>
      </c>
      <c r="AH36" s="4" t="s">
        <v>65</v>
      </c>
      <c r="AI36" s="4" t="s">
        <v>66</v>
      </c>
      <c r="AJ36" s="4" t="s">
        <v>67</v>
      </c>
      <c r="AK36" s="4" t="s">
        <v>68</v>
      </c>
      <c r="AL36" s="4" t="s">
        <v>69</v>
      </c>
      <c r="AM36" s="4" t="s">
        <v>70</v>
      </c>
      <c r="AN36" s="4" t="s">
        <v>71</v>
      </c>
      <c r="AO36" s="4" t="s">
        <v>72</v>
      </c>
      <c r="AP36" s="4" t="s">
        <v>73</v>
      </c>
      <c r="AQ36" s="4" t="s">
        <v>74</v>
      </c>
      <c r="AR36" s="4" t="s">
        <v>75</v>
      </c>
      <c r="AS36" s="4" t="s">
        <v>76</v>
      </c>
      <c r="AT36" s="4" t="s">
        <v>77</v>
      </c>
      <c r="AU36" s="4" t="s">
        <v>78</v>
      </c>
      <c r="AV36" s="4" t="s">
        <v>79</v>
      </c>
      <c r="AW36" s="4" t="s">
        <v>80</v>
      </c>
      <c r="AX36" s="4" t="s">
        <v>81</v>
      </c>
      <c r="AY36" s="4" t="s">
        <v>82</v>
      </c>
      <c r="AZ36" s="4" t="s">
        <v>83</v>
      </c>
      <c r="BA36" s="4" t="s">
        <v>84</v>
      </c>
      <c r="BB36" s="4" t="s">
        <v>85</v>
      </c>
      <c r="BC36" s="4" t="s">
        <v>86</v>
      </c>
      <c r="BD36" s="4" t="s">
        <v>87</v>
      </c>
      <c r="BE36" s="4" t="s">
        <v>88</v>
      </c>
      <c r="BF36" s="85" t="s">
        <v>89</v>
      </c>
      <c r="BG36" s="4" t="s">
        <v>90</v>
      </c>
      <c r="BH36" s="4" t="s">
        <v>91</v>
      </c>
      <c r="BI36" s="86" t="s">
        <v>92</v>
      </c>
      <c r="BJ36" s="87" t="s">
        <v>93</v>
      </c>
      <c r="BK36" s="88" t="s">
        <v>94</v>
      </c>
      <c r="BL36" s="4" t="s">
        <v>95</v>
      </c>
      <c r="BM36" s="4" t="s">
        <v>96</v>
      </c>
      <c r="BN36" s="4" t="s">
        <v>97</v>
      </c>
      <c r="BO36" s="4" t="s">
        <v>98</v>
      </c>
      <c r="BP36" s="4" t="s">
        <v>99</v>
      </c>
      <c r="BQ36" s="4" t="s">
        <v>100</v>
      </c>
      <c r="BR36" s="4" t="s">
        <v>101</v>
      </c>
      <c r="BS36" s="89" t="s">
        <v>102</v>
      </c>
      <c r="BT36" s="90" t="s">
        <v>103</v>
      </c>
      <c r="BU36" s="91" t="s">
        <v>104</v>
      </c>
      <c r="BV36" s="86" t="s">
        <v>105</v>
      </c>
      <c r="BW36" s="87" t="s">
        <v>106</v>
      </c>
      <c r="BX36" s="88" t="s">
        <v>107</v>
      </c>
      <c r="BY36" s="4" t="s">
        <v>108</v>
      </c>
      <c r="BZ36" s="4" t="s">
        <v>109</v>
      </c>
      <c r="CA36" s="4" t="s">
        <v>110</v>
      </c>
      <c r="CB36" s="4" t="s">
        <v>111</v>
      </c>
      <c r="CC36" s="4" t="s">
        <v>112</v>
      </c>
      <c r="CD36" s="4" t="s">
        <v>113</v>
      </c>
      <c r="CE36" s="4" t="s">
        <v>114</v>
      </c>
      <c r="CF36" s="4" t="s">
        <v>115</v>
      </c>
      <c r="CG36" s="4" t="s">
        <v>116</v>
      </c>
      <c r="CH36" s="4" t="s">
        <v>117</v>
      </c>
      <c r="CI36" s="4" t="s">
        <v>118</v>
      </c>
      <c r="CJ36" s="4" t="s">
        <v>119</v>
      </c>
      <c r="CK36" s="4" t="s">
        <v>120</v>
      </c>
      <c r="CL36" s="4" t="s">
        <v>121</v>
      </c>
      <c r="CM36" s="4" t="s">
        <v>122</v>
      </c>
      <c r="CN36" s="4" t="s">
        <v>123</v>
      </c>
      <c r="CO36" s="4" t="s">
        <v>124</v>
      </c>
      <c r="CP36" s="4" t="s">
        <v>125</v>
      </c>
      <c r="CQ36" s="4" t="s">
        <v>126</v>
      </c>
      <c r="CR36" s="4" t="s">
        <v>127</v>
      </c>
      <c r="CS36" s="4" t="s">
        <v>128</v>
      </c>
      <c r="CT36" s="4" t="s">
        <v>129</v>
      </c>
      <c r="CU36" s="4" t="s">
        <v>130</v>
      </c>
      <c r="CV36" s="4" t="s">
        <v>131</v>
      </c>
      <c r="CW36" s="4" t="s">
        <v>132</v>
      </c>
      <c r="CX36" s="4" t="s">
        <v>133</v>
      </c>
      <c r="CY36" s="4" t="s">
        <v>134</v>
      </c>
      <c r="CZ36" s="4" t="s">
        <v>135</v>
      </c>
      <c r="DA36" s="4" t="s">
        <v>136</v>
      </c>
      <c r="DB36" s="4" t="s">
        <v>137</v>
      </c>
      <c r="DC36" s="4" t="s">
        <v>138</v>
      </c>
      <c r="DD36" s="4" t="s">
        <v>139</v>
      </c>
      <c r="DE36" s="4" t="s">
        <v>140</v>
      </c>
      <c r="DF36" s="4" t="s">
        <v>141</v>
      </c>
      <c r="DG36" s="4" t="s">
        <v>142</v>
      </c>
      <c r="DH36" s="4" t="s">
        <v>143</v>
      </c>
      <c r="DI36" s="4" t="s">
        <v>144</v>
      </c>
      <c r="DJ36" s="4" t="s">
        <v>145</v>
      </c>
      <c r="DK36" s="4" t="s">
        <v>146</v>
      </c>
      <c r="DL36" s="4" t="s">
        <v>147</v>
      </c>
      <c r="DM36" s="4" t="s">
        <v>148</v>
      </c>
      <c r="DN36" s="4" t="s">
        <v>149</v>
      </c>
      <c r="DO36" s="4" t="s">
        <v>150</v>
      </c>
      <c r="DP36" s="4" t="s">
        <v>151</v>
      </c>
      <c r="DQ36" s="4" t="s">
        <v>152</v>
      </c>
      <c r="DR36" s="4" t="s">
        <v>153</v>
      </c>
      <c r="DS36" s="4" t="s">
        <v>154</v>
      </c>
      <c r="DT36" s="4" t="s">
        <v>155</v>
      </c>
      <c r="DU36" s="4" t="s">
        <v>156</v>
      </c>
      <c r="DV36" s="4" t="s">
        <v>157</v>
      </c>
      <c r="DW36" s="4" t="s">
        <v>158</v>
      </c>
      <c r="DX36" s="4" t="s">
        <v>159</v>
      </c>
      <c r="DY36" s="4" t="s">
        <v>160</v>
      </c>
      <c r="DZ36" s="4" t="s">
        <v>161</v>
      </c>
      <c r="EA36" s="4" t="s">
        <v>162</v>
      </c>
      <c r="EB36" s="4" t="s">
        <v>163</v>
      </c>
      <c r="EC36" s="4" t="s">
        <v>164</v>
      </c>
      <c r="ED36" s="4" t="s">
        <v>165</v>
      </c>
      <c r="EE36" s="4" t="s">
        <v>166</v>
      </c>
      <c r="EF36" s="4" t="s">
        <v>167</v>
      </c>
      <c r="EG36" s="4" t="s">
        <v>168</v>
      </c>
      <c r="EH36" s="4" t="s">
        <v>169</v>
      </c>
      <c r="EI36" s="4" t="s">
        <v>170</v>
      </c>
      <c r="EJ36" s="4" t="s">
        <v>171</v>
      </c>
      <c r="EK36" s="4" t="s">
        <v>172</v>
      </c>
      <c r="EL36" s="4" t="s">
        <v>173</v>
      </c>
      <c r="EM36" s="4" t="s">
        <v>174</v>
      </c>
      <c r="EN36" s="4" t="s">
        <v>175</v>
      </c>
      <c r="EO36" s="4" t="s">
        <v>176</v>
      </c>
      <c r="EP36" s="4" t="s">
        <v>177</v>
      </c>
      <c r="EQ36" s="4" t="s">
        <v>178</v>
      </c>
      <c r="ER36" s="4" t="s">
        <v>179</v>
      </c>
      <c r="ES36" s="4" t="s">
        <v>180</v>
      </c>
      <c r="ET36" s="4" t="s">
        <v>181</v>
      </c>
      <c r="EU36" s="4" t="s">
        <v>182</v>
      </c>
      <c r="EV36" s="4" t="s">
        <v>183</v>
      </c>
      <c r="EW36" s="4" t="s">
        <v>184</v>
      </c>
      <c r="EX36" s="278" t="s">
        <v>185</v>
      </c>
      <c r="EY36" s="4" t="s">
        <v>186</v>
      </c>
      <c r="EZ36" s="4" t="s">
        <v>187</v>
      </c>
      <c r="FA36" s="83" t="s">
        <v>188</v>
      </c>
      <c r="FB36" s="4" t="s">
        <v>189</v>
      </c>
      <c r="FC36" s="4" t="s">
        <v>190</v>
      </c>
      <c r="FD36" s="4" t="s">
        <v>191</v>
      </c>
      <c r="FE36" s="4" t="s">
        <v>192</v>
      </c>
    </row>
    <row r="37" spans="1:161" x14ac:dyDescent="0.3">
      <c r="A37" s="4">
        <v>38</v>
      </c>
      <c r="B37" s="4" t="s">
        <v>193</v>
      </c>
      <c r="C37" s="4" t="s">
        <v>194</v>
      </c>
      <c r="D37" s="4" t="s">
        <v>195</v>
      </c>
      <c r="E37" s="4" t="s">
        <v>196</v>
      </c>
      <c r="F37" s="4" t="s">
        <v>197</v>
      </c>
      <c r="G37" s="4">
        <v>1</v>
      </c>
      <c r="H37" s="4">
        <v>2</v>
      </c>
      <c r="J37" s="4">
        <v>1</v>
      </c>
      <c r="K37" s="4">
        <v>2</v>
      </c>
      <c r="O37" s="4">
        <v>0</v>
      </c>
      <c r="P37" s="4">
        <v>1</v>
      </c>
      <c r="Q37" s="4">
        <v>2</v>
      </c>
      <c r="BF37" s="4">
        <v>1</v>
      </c>
      <c r="BG37" s="4">
        <v>1</v>
      </c>
      <c r="BI37" s="4">
        <v>2</v>
      </c>
      <c r="BJ37" s="4">
        <v>2</v>
      </c>
      <c r="BK37" s="4">
        <v>5</v>
      </c>
      <c r="BL37" s="4">
        <v>-77</v>
      </c>
      <c r="BS37" s="4">
        <v>4</v>
      </c>
      <c r="BU37" s="4">
        <v>1</v>
      </c>
      <c r="BV37" s="4">
        <v>4</v>
      </c>
      <c r="BX37" s="4">
        <v>3</v>
      </c>
      <c r="BY37" s="4">
        <v>2</v>
      </c>
      <c r="BZ37" s="4">
        <v>1</v>
      </c>
      <c r="CA37" s="4">
        <v>1</v>
      </c>
      <c r="CB37" s="4">
        <v>1</v>
      </c>
      <c r="CC37" s="4">
        <v>1</v>
      </c>
      <c r="CD37" s="4">
        <v>2</v>
      </c>
      <c r="CE37" s="4">
        <v>2</v>
      </c>
      <c r="CF37" s="4">
        <v>1</v>
      </c>
      <c r="CG37" s="4">
        <v>2</v>
      </c>
      <c r="CH37" s="4">
        <v>1</v>
      </c>
      <c r="CI37" s="4">
        <v>1</v>
      </c>
      <c r="CJ37" s="4">
        <v>2</v>
      </c>
      <c r="CK37" s="4">
        <v>7</v>
      </c>
      <c r="CL37" s="4">
        <v>1</v>
      </c>
      <c r="CM37" s="4">
        <v>2</v>
      </c>
      <c r="CN37" s="4">
        <v>1</v>
      </c>
      <c r="CO37" s="4">
        <v>2</v>
      </c>
      <c r="CP37" s="4">
        <v>1</v>
      </c>
      <c r="CQ37" s="4">
        <v>2</v>
      </c>
      <c r="CR37" s="4">
        <v>1</v>
      </c>
      <c r="CS37" s="4">
        <v>0</v>
      </c>
      <c r="CV37" s="4">
        <v>2</v>
      </c>
      <c r="CX37" s="4">
        <v>2</v>
      </c>
      <c r="CY37" s="4">
        <v>1</v>
      </c>
      <c r="CZ37" s="4">
        <v>1</v>
      </c>
      <c r="DA37" s="4">
        <v>3</v>
      </c>
      <c r="DB37" s="4">
        <v>1</v>
      </c>
      <c r="DC37" s="4">
        <v>2</v>
      </c>
      <c r="DD37" s="4">
        <v>1</v>
      </c>
      <c r="DE37" s="4">
        <v>1</v>
      </c>
      <c r="DF37" s="4">
        <v>4</v>
      </c>
      <c r="DH37" s="4">
        <v>2</v>
      </c>
      <c r="DI37" s="4">
        <v>0</v>
      </c>
      <c r="DJ37" s="4">
        <v>0</v>
      </c>
      <c r="DK37" s="4">
        <v>2</v>
      </c>
      <c r="DO37" s="4">
        <v>2</v>
      </c>
      <c r="DP37" s="4">
        <v>2</v>
      </c>
      <c r="DQ37" s="4">
        <v>5</v>
      </c>
      <c r="DR37" s="4">
        <v>7</v>
      </c>
      <c r="DW37" s="4">
        <v>2</v>
      </c>
      <c r="DX37" s="4">
        <v>2</v>
      </c>
      <c r="DY37" s="4">
        <v>1</v>
      </c>
      <c r="DZ37" s="4">
        <v>2</v>
      </c>
      <c r="EA37" s="4" t="s">
        <v>198</v>
      </c>
      <c r="EB37" s="4">
        <v>688</v>
      </c>
      <c r="EC37" s="4">
        <v>11.47</v>
      </c>
      <c r="EE37" s="4">
        <v>2</v>
      </c>
      <c r="EF37" s="4">
        <v>1</v>
      </c>
      <c r="EG37" s="4" t="s">
        <v>199</v>
      </c>
      <c r="EI37" s="4">
        <v>1</v>
      </c>
      <c r="EJ37" s="4">
        <v>1</v>
      </c>
      <c r="EK37" s="4">
        <v>3</v>
      </c>
      <c r="EL37" s="4">
        <v>5</v>
      </c>
      <c r="EM37" s="4">
        <v>19</v>
      </c>
      <c r="ET37" s="4" t="s">
        <v>200</v>
      </c>
      <c r="EU37" s="4" t="s">
        <v>201</v>
      </c>
      <c r="EV37" s="4" t="s">
        <v>202</v>
      </c>
      <c r="EY37" s="4">
        <v>1251</v>
      </c>
      <c r="FA37" s="83" t="s">
        <v>203</v>
      </c>
      <c r="FB37" s="4" t="s">
        <v>204</v>
      </c>
      <c r="FC37" s="4">
        <v>0</v>
      </c>
      <c r="FD37" s="4" t="s">
        <v>205</v>
      </c>
      <c r="FE37" s="4">
        <v>7</v>
      </c>
    </row>
    <row r="38" spans="1:161" x14ac:dyDescent="0.3">
      <c r="A38" s="4">
        <v>75</v>
      </c>
      <c r="B38" s="4" t="s">
        <v>206</v>
      </c>
      <c r="C38" s="4" t="s">
        <v>194</v>
      </c>
      <c r="D38" s="4" t="s">
        <v>207</v>
      </c>
      <c r="E38" s="4" t="s">
        <v>196</v>
      </c>
      <c r="F38" s="4" t="s">
        <v>208</v>
      </c>
      <c r="G38" s="4">
        <v>1</v>
      </c>
      <c r="H38" s="4">
        <v>2</v>
      </c>
      <c r="J38" s="4">
        <v>1</v>
      </c>
      <c r="K38" s="4">
        <v>2</v>
      </c>
      <c r="O38" s="4">
        <v>0</v>
      </c>
      <c r="P38" s="4">
        <v>1</v>
      </c>
      <c r="Q38" s="4">
        <v>2</v>
      </c>
      <c r="BF38" s="4">
        <v>1</v>
      </c>
      <c r="BG38" s="4">
        <v>1</v>
      </c>
      <c r="BI38" s="4">
        <v>2</v>
      </c>
      <c r="BJ38" s="4">
        <v>2</v>
      </c>
      <c r="BK38" s="4">
        <v>-98</v>
      </c>
      <c r="BL38" s="4">
        <v>-77</v>
      </c>
      <c r="BS38" s="4">
        <v>2</v>
      </c>
      <c r="BT38" s="4">
        <v>2</v>
      </c>
      <c r="BU38" s="4">
        <v>1</v>
      </c>
      <c r="BV38" s="4">
        <v>1</v>
      </c>
      <c r="BX38" s="4">
        <v>3</v>
      </c>
      <c r="BY38" s="4">
        <v>2</v>
      </c>
      <c r="BZ38" s="4">
        <v>1</v>
      </c>
      <c r="CA38" s="4">
        <v>1</v>
      </c>
      <c r="CB38" s="4">
        <v>1</v>
      </c>
      <c r="CC38" s="4">
        <v>1</v>
      </c>
      <c r="CD38" s="4">
        <v>2</v>
      </c>
      <c r="CE38" s="4">
        <v>2</v>
      </c>
      <c r="CF38" s="4">
        <v>1</v>
      </c>
      <c r="CG38" s="4">
        <v>3</v>
      </c>
      <c r="CH38" s="4">
        <v>1</v>
      </c>
      <c r="CI38" s="4">
        <v>1</v>
      </c>
      <c r="CJ38" s="4">
        <v>2</v>
      </c>
      <c r="CK38" s="4">
        <v>7</v>
      </c>
      <c r="CL38" s="4">
        <v>1</v>
      </c>
      <c r="CM38" s="4">
        <v>3</v>
      </c>
      <c r="CN38" s="4">
        <v>1</v>
      </c>
      <c r="CO38" s="4">
        <v>2</v>
      </c>
      <c r="CP38" s="4">
        <v>1</v>
      </c>
      <c r="CQ38" s="4">
        <v>2</v>
      </c>
      <c r="CR38" s="4">
        <v>1</v>
      </c>
      <c r="CS38" s="4">
        <v>0</v>
      </c>
      <c r="CV38" s="4">
        <v>2</v>
      </c>
      <c r="CX38" s="4">
        <v>2</v>
      </c>
      <c r="CY38" s="4">
        <v>1</v>
      </c>
      <c r="CZ38" s="4">
        <v>1</v>
      </c>
      <c r="DA38" s="4">
        <v>4</v>
      </c>
      <c r="DB38" s="4">
        <v>1</v>
      </c>
      <c r="DC38" s="4">
        <v>5</v>
      </c>
      <c r="DD38" s="4">
        <v>2</v>
      </c>
      <c r="DE38" s="4">
        <v>1</v>
      </c>
      <c r="DF38" s="4">
        <v>3</v>
      </c>
      <c r="DH38" s="4">
        <v>2</v>
      </c>
      <c r="DI38" s="4">
        <v>0</v>
      </c>
      <c r="DJ38" s="4">
        <v>0</v>
      </c>
      <c r="DK38" s="4">
        <v>0</v>
      </c>
      <c r="DL38" s="4">
        <v>1</v>
      </c>
      <c r="DO38" s="4">
        <v>2</v>
      </c>
      <c r="DP38" s="4">
        <v>2</v>
      </c>
      <c r="DQ38" s="4">
        <v>5</v>
      </c>
      <c r="DR38" s="4">
        <v>1</v>
      </c>
      <c r="DW38" s="4">
        <v>2</v>
      </c>
      <c r="DX38" s="4">
        <v>-98</v>
      </c>
      <c r="DY38" s="4">
        <v>1</v>
      </c>
      <c r="DZ38" s="4">
        <v>2</v>
      </c>
      <c r="EA38" s="4" t="s">
        <v>209</v>
      </c>
      <c r="EB38" s="4">
        <v>545</v>
      </c>
      <c r="EC38" s="4">
        <v>9.08</v>
      </c>
      <c r="EE38" s="4">
        <v>2</v>
      </c>
      <c r="EF38" s="4">
        <v>1</v>
      </c>
      <c r="EG38" s="4" t="s">
        <v>210</v>
      </c>
      <c r="EI38" s="4">
        <v>1</v>
      </c>
      <c r="EJ38" s="4">
        <v>1</v>
      </c>
      <c r="EK38" s="4">
        <v>3</v>
      </c>
      <c r="EL38" s="4">
        <v>5</v>
      </c>
      <c r="EM38" s="4">
        <v>19</v>
      </c>
      <c r="ET38" s="4" t="s">
        <v>200</v>
      </c>
      <c r="EU38" s="4" t="s">
        <v>201</v>
      </c>
      <c r="EV38" s="4" t="s">
        <v>202</v>
      </c>
      <c r="EY38" s="4">
        <v>1251</v>
      </c>
      <c r="FA38" s="83" t="s">
        <v>203</v>
      </c>
      <c r="FB38" s="4" t="s">
        <v>204</v>
      </c>
      <c r="FC38" s="4">
        <v>0</v>
      </c>
      <c r="FD38" s="4" t="s">
        <v>205</v>
      </c>
    </row>
    <row r="39" spans="1:161" x14ac:dyDescent="0.3">
      <c r="A39" s="4">
        <v>198</v>
      </c>
      <c r="B39" s="4" t="s">
        <v>211</v>
      </c>
      <c r="C39" s="4" t="s">
        <v>212</v>
      </c>
      <c r="D39" s="4" t="s">
        <v>213</v>
      </c>
      <c r="E39" s="4" t="s">
        <v>214</v>
      </c>
      <c r="F39" s="4" t="s">
        <v>215</v>
      </c>
      <c r="G39" s="4">
        <v>1</v>
      </c>
      <c r="H39" s="4">
        <v>1</v>
      </c>
      <c r="I39" s="4">
        <v>1</v>
      </c>
      <c r="J39" s="4">
        <v>1</v>
      </c>
      <c r="K39" s="4">
        <v>2</v>
      </c>
      <c r="O39" s="4">
        <v>2</v>
      </c>
      <c r="P39" s="4">
        <v>1</v>
      </c>
      <c r="Q39" s="4">
        <v>2</v>
      </c>
      <c r="BF39" s="4">
        <v>1</v>
      </c>
      <c r="BG39" s="4">
        <v>1</v>
      </c>
      <c r="BI39" s="4">
        <v>1</v>
      </c>
      <c r="BJ39" s="4">
        <v>1</v>
      </c>
      <c r="BK39" s="4">
        <v>2</v>
      </c>
      <c r="BL39" s="4">
        <v>-77</v>
      </c>
      <c r="BS39" s="4">
        <v>-99</v>
      </c>
      <c r="BU39" s="4">
        <v>2</v>
      </c>
      <c r="BW39" s="4">
        <v>3</v>
      </c>
      <c r="BX39" s="4">
        <v>3</v>
      </c>
      <c r="BY39" s="4">
        <v>2</v>
      </c>
      <c r="BZ39" s="4">
        <v>2</v>
      </c>
      <c r="CA39" s="4">
        <v>1</v>
      </c>
      <c r="CB39" s="4">
        <v>2</v>
      </c>
      <c r="CC39" s="4">
        <v>2</v>
      </c>
      <c r="CD39" s="4">
        <v>2</v>
      </c>
      <c r="CE39" s="4">
        <v>2</v>
      </c>
      <c r="CF39" s="4">
        <v>1</v>
      </c>
      <c r="CG39" s="4">
        <v>1</v>
      </c>
      <c r="CH39" s="4">
        <v>2</v>
      </c>
      <c r="CI39" s="4">
        <v>2</v>
      </c>
      <c r="CJ39" s="4">
        <v>2</v>
      </c>
      <c r="CK39" s="4">
        <v>7</v>
      </c>
      <c r="CL39" s="4">
        <v>-99</v>
      </c>
      <c r="CM39" s="4">
        <v>1</v>
      </c>
      <c r="CN39" s="4">
        <v>1</v>
      </c>
      <c r="CO39" s="4">
        <v>1</v>
      </c>
      <c r="CP39" s="4">
        <v>1</v>
      </c>
      <c r="CQ39" s="4">
        <v>1</v>
      </c>
      <c r="CR39" s="4">
        <v>1</v>
      </c>
      <c r="CS39" s="4">
        <v>0</v>
      </c>
      <c r="CV39" s="4">
        <v>2</v>
      </c>
      <c r="CX39" s="4">
        <v>2</v>
      </c>
      <c r="CY39" s="4">
        <v>2</v>
      </c>
      <c r="CZ39" s="4">
        <v>-98</v>
      </c>
      <c r="DB39" s="4">
        <v>-98</v>
      </c>
      <c r="DD39" s="4">
        <v>-98</v>
      </c>
      <c r="DE39" s="4">
        <v>-98</v>
      </c>
      <c r="DO39" s="4">
        <v>-98</v>
      </c>
      <c r="DP39" s="4">
        <v>-98</v>
      </c>
      <c r="DQ39" s="4">
        <v>-98</v>
      </c>
      <c r="DR39" s="4">
        <v>-98</v>
      </c>
      <c r="DW39" s="4">
        <v>-98</v>
      </c>
      <c r="DX39" s="4">
        <v>-98</v>
      </c>
      <c r="DY39" s="4">
        <v>1</v>
      </c>
      <c r="DZ39" s="4">
        <v>1</v>
      </c>
      <c r="EA39" s="4" t="s">
        <v>216</v>
      </c>
      <c r="EB39" s="4">
        <v>463</v>
      </c>
      <c r="EC39" s="4">
        <v>7.72</v>
      </c>
      <c r="EE39" s="4">
        <v>2</v>
      </c>
      <c r="EF39" s="4">
        <v>1</v>
      </c>
      <c r="EG39" s="4" t="s">
        <v>217</v>
      </c>
      <c r="EI39" s="4">
        <v>1</v>
      </c>
      <c r="EJ39" s="4">
        <v>1</v>
      </c>
      <c r="EK39" s="4">
        <v>3</v>
      </c>
      <c r="EL39" s="4">
        <v>8</v>
      </c>
      <c r="EM39" s="4">
        <v>25</v>
      </c>
      <c r="ET39" s="4" t="s">
        <v>218</v>
      </c>
      <c r="EU39" s="4" t="s">
        <v>201</v>
      </c>
      <c r="EV39" s="4" t="s">
        <v>202</v>
      </c>
      <c r="EY39" s="4">
        <v>826</v>
      </c>
      <c r="FA39" s="83" t="s">
        <v>203</v>
      </c>
      <c r="FB39" s="4" t="s">
        <v>204</v>
      </c>
      <c r="FC39" s="4">
        <v>1</v>
      </c>
      <c r="FD39" s="4" t="s">
        <v>202</v>
      </c>
      <c r="FE39" s="4">
        <v>25</v>
      </c>
    </row>
    <row r="40" spans="1:161" x14ac:dyDescent="0.3">
      <c r="A40" s="4">
        <v>313</v>
      </c>
      <c r="B40" s="4" t="s">
        <v>219</v>
      </c>
      <c r="C40" s="4" t="s">
        <v>194</v>
      </c>
      <c r="D40" s="4" t="s">
        <v>220</v>
      </c>
      <c r="E40" s="4" t="s">
        <v>221</v>
      </c>
      <c r="F40" s="4" t="s">
        <v>222</v>
      </c>
      <c r="G40" s="4">
        <v>1</v>
      </c>
      <c r="H40" s="4">
        <v>1</v>
      </c>
      <c r="I40" s="4">
        <v>1</v>
      </c>
      <c r="J40" s="4">
        <v>1</v>
      </c>
      <c r="K40" s="4">
        <v>2</v>
      </c>
      <c r="O40" s="4">
        <v>2</v>
      </c>
      <c r="P40" s="4">
        <v>1</v>
      </c>
      <c r="Q40" s="4">
        <v>2</v>
      </c>
      <c r="BF40" s="4">
        <v>1</v>
      </c>
      <c r="BG40" s="4">
        <v>1</v>
      </c>
      <c r="BI40" s="4">
        <v>1</v>
      </c>
      <c r="BJ40" s="4">
        <v>1</v>
      </c>
      <c r="BK40" s="4">
        <v>6</v>
      </c>
      <c r="BL40" s="4">
        <v>-77</v>
      </c>
      <c r="BM40" s="4">
        <v>3</v>
      </c>
      <c r="BS40" s="4">
        <v>1</v>
      </c>
      <c r="BU40" s="4">
        <v>2</v>
      </c>
      <c r="BW40" s="4">
        <v>1</v>
      </c>
      <c r="BX40" s="4">
        <v>1</v>
      </c>
      <c r="BY40" s="4">
        <v>1</v>
      </c>
      <c r="BZ40" s="4">
        <v>1</v>
      </c>
      <c r="CA40" s="4">
        <v>1</v>
      </c>
      <c r="CB40" s="4">
        <v>1</v>
      </c>
      <c r="CC40" s="4">
        <v>2</v>
      </c>
      <c r="CD40" s="4">
        <v>2</v>
      </c>
      <c r="CE40" s="4">
        <v>1</v>
      </c>
      <c r="CF40" s="4">
        <v>1</v>
      </c>
      <c r="CG40" s="4">
        <v>1</v>
      </c>
      <c r="CH40" s="4">
        <v>1</v>
      </c>
      <c r="CI40" s="4">
        <v>1</v>
      </c>
      <c r="CJ40" s="4">
        <v>1</v>
      </c>
      <c r="CK40" s="4">
        <v>7</v>
      </c>
      <c r="CL40" s="4">
        <v>1</v>
      </c>
      <c r="CM40" s="4">
        <v>5</v>
      </c>
      <c r="CN40" s="4">
        <v>1</v>
      </c>
      <c r="CO40" s="4">
        <v>1</v>
      </c>
      <c r="CP40" s="4">
        <v>1</v>
      </c>
      <c r="CQ40" s="4">
        <v>1</v>
      </c>
      <c r="CR40" s="4">
        <v>1</v>
      </c>
      <c r="CS40" s="4">
        <v>0</v>
      </c>
      <c r="CV40" s="4">
        <v>2</v>
      </c>
      <c r="CX40" s="4">
        <v>2</v>
      </c>
      <c r="CY40" s="4">
        <v>1</v>
      </c>
      <c r="CZ40" s="4">
        <v>1</v>
      </c>
      <c r="DA40" s="4">
        <v>3</v>
      </c>
      <c r="DB40" s="4">
        <v>1</v>
      </c>
      <c r="DC40" s="4">
        <v>27.5</v>
      </c>
      <c r="DD40" s="4">
        <v>1</v>
      </c>
      <c r="DE40" s="4">
        <v>1</v>
      </c>
      <c r="DF40" s="4">
        <v>2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2</v>
      </c>
      <c r="DO40" s="4">
        <v>1</v>
      </c>
      <c r="DP40" s="4">
        <v>1</v>
      </c>
      <c r="DQ40" s="4">
        <v>7</v>
      </c>
      <c r="DR40" s="4">
        <v>1</v>
      </c>
      <c r="DW40" s="4">
        <v>2</v>
      </c>
      <c r="DX40" s="4">
        <v>8</v>
      </c>
      <c r="DY40" s="4">
        <v>1</v>
      </c>
      <c r="DZ40" s="4">
        <v>1</v>
      </c>
      <c r="EA40" s="4" t="s">
        <v>223</v>
      </c>
      <c r="EB40" s="4">
        <v>676</v>
      </c>
      <c r="EC40" s="4">
        <v>11.27</v>
      </c>
      <c r="EE40" s="4">
        <v>2</v>
      </c>
      <c r="EF40" s="4">
        <v>1</v>
      </c>
      <c r="EG40" s="4" t="s">
        <v>224</v>
      </c>
      <c r="EI40" s="4">
        <v>1</v>
      </c>
      <c r="EJ40" s="4">
        <v>1</v>
      </c>
      <c r="EK40" s="4">
        <v>3</v>
      </c>
      <c r="EL40" s="4">
        <v>4</v>
      </c>
      <c r="EM40" s="4">
        <v>17</v>
      </c>
      <c r="ET40" s="4" t="s">
        <v>218</v>
      </c>
      <c r="EU40" s="4" t="s">
        <v>201</v>
      </c>
      <c r="EV40" s="4" t="s">
        <v>202</v>
      </c>
      <c r="EY40" s="4">
        <v>792</v>
      </c>
      <c r="FA40" s="83" t="s">
        <v>203</v>
      </c>
      <c r="FB40" s="4" t="s">
        <v>204</v>
      </c>
      <c r="FC40" s="4">
        <v>1</v>
      </c>
      <c r="FD40" s="4" t="s">
        <v>205</v>
      </c>
      <c r="FE40" s="4">
        <v>3</v>
      </c>
    </row>
    <row r="41" spans="1:161" x14ac:dyDescent="0.3">
      <c r="A41" s="4">
        <v>329</v>
      </c>
      <c r="B41" s="4" t="s">
        <v>225</v>
      </c>
      <c r="C41" s="4" t="s">
        <v>194</v>
      </c>
      <c r="D41" s="4" t="s">
        <v>226</v>
      </c>
      <c r="E41" s="4" t="s">
        <v>227</v>
      </c>
      <c r="F41" s="4" t="s">
        <v>228</v>
      </c>
      <c r="G41" s="4">
        <v>1</v>
      </c>
      <c r="H41" s="4">
        <v>2</v>
      </c>
      <c r="J41" s="4">
        <v>1</v>
      </c>
      <c r="K41" s="4">
        <v>2</v>
      </c>
      <c r="O41" s="4">
        <v>0</v>
      </c>
      <c r="P41" s="4">
        <v>1</v>
      </c>
      <c r="Q41" s="4">
        <v>2</v>
      </c>
      <c r="BF41" s="4">
        <v>1</v>
      </c>
      <c r="BG41" s="4">
        <v>1</v>
      </c>
      <c r="BI41" s="4">
        <v>1</v>
      </c>
      <c r="BJ41" s="4">
        <v>1</v>
      </c>
      <c r="BK41" s="4">
        <v>4</v>
      </c>
      <c r="BL41" s="4">
        <v>-77</v>
      </c>
      <c r="BS41" s="4">
        <v>2</v>
      </c>
      <c r="BT41" s="4">
        <v>2</v>
      </c>
      <c r="BU41" s="4">
        <v>2</v>
      </c>
      <c r="BW41" s="4">
        <v>2</v>
      </c>
      <c r="BX41" s="4">
        <v>3</v>
      </c>
      <c r="BY41" s="4">
        <v>1</v>
      </c>
      <c r="BZ41" s="4">
        <v>1</v>
      </c>
      <c r="CA41" s="4">
        <v>1</v>
      </c>
      <c r="CB41" s="4">
        <v>1</v>
      </c>
      <c r="CC41" s="4">
        <v>2</v>
      </c>
      <c r="CD41" s="4">
        <v>2</v>
      </c>
      <c r="CE41" s="4">
        <v>1</v>
      </c>
      <c r="CF41" s="4">
        <v>1</v>
      </c>
      <c r="CG41" s="4">
        <v>1</v>
      </c>
      <c r="CH41" s="4">
        <v>1</v>
      </c>
      <c r="CI41" s="4">
        <v>2</v>
      </c>
      <c r="CJ41" s="4">
        <v>2</v>
      </c>
      <c r="CK41" s="4">
        <v>7</v>
      </c>
      <c r="CL41" s="4">
        <v>1</v>
      </c>
      <c r="CM41" s="4">
        <v>5</v>
      </c>
      <c r="CN41" s="4">
        <v>1</v>
      </c>
      <c r="CO41" s="4">
        <v>2</v>
      </c>
      <c r="CP41" s="4">
        <v>1</v>
      </c>
      <c r="CQ41" s="4">
        <v>2</v>
      </c>
      <c r="CR41" s="4">
        <v>1</v>
      </c>
      <c r="CS41" s="4">
        <v>0</v>
      </c>
      <c r="CV41" s="4">
        <v>2</v>
      </c>
      <c r="CX41" s="4">
        <v>2</v>
      </c>
      <c r="CY41" s="4">
        <v>1</v>
      </c>
      <c r="CZ41" s="4">
        <v>1</v>
      </c>
      <c r="DA41" s="4">
        <v>2</v>
      </c>
      <c r="DB41" s="4">
        <v>1</v>
      </c>
      <c r="DC41" s="4">
        <v>29</v>
      </c>
      <c r="DD41" s="4">
        <v>-98</v>
      </c>
      <c r="DE41" s="4">
        <v>-98</v>
      </c>
      <c r="DO41" s="4">
        <v>-98</v>
      </c>
      <c r="DP41" s="4">
        <v>-98</v>
      </c>
      <c r="DQ41" s="4">
        <v>-98</v>
      </c>
      <c r="DR41" s="4">
        <v>-98</v>
      </c>
      <c r="DW41" s="4">
        <v>-98</v>
      </c>
      <c r="DX41" s="4">
        <v>-98</v>
      </c>
      <c r="DY41" s="4">
        <v>-98</v>
      </c>
      <c r="DZ41" s="4">
        <v>1</v>
      </c>
      <c r="EA41" s="4" t="s">
        <v>229</v>
      </c>
      <c r="EB41" s="4">
        <v>1204</v>
      </c>
      <c r="EC41" s="4">
        <v>20.07</v>
      </c>
      <c r="EE41" s="4">
        <v>2</v>
      </c>
      <c r="EF41" s="4">
        <v>1</v>
      </c>
      <c r="EG41" s="4" t="s">
        <v>230</v>
      </c>
      <c r="EI41" s="4">
        <v>1</v>
      </c>
      <c r="EJ41" s="4">
        <v>1</v>
      </c>
      <c r="EK41" s="4">
        <v>3</v>
      </c>
      <c r="EL41" s="4">
        <v>6</v>
      </c>
      <c r="EM41" s="4">
        <v>21</v>
      </c>
      <c r="ET41" s="4" t="s">
        <v>218</v>
      </c>
      <c r="EU41" s="4" t="s">
        <v>201</v>
      </c>
      <c r="EV41" s="4" t="s">
        <v>202</v>
      </c>
      <c r="EY41" s="4">
        <v>963</v>
      </c>
      <c r="FA41" s="83" t="s">
        <v>203</v>
      </c>
      <c r="FB41" s="4" t="s">
        <v>204</v>
      </c>
      <c r="FC41" s="4">
        <v>1</v>
      </c>
      <c r="FD41" s="4" t="s">
        <v>205</v>
      </c>
      <c r="FE41" s="4">
        <v>12</v>
      </c>
    </row>
    <row r="42" spans="1:161" x14ac:dyDescent="0.3">
      <c r="A42" s="4">
        <v>416</v>
      </c>
      <c r="B42" s="4" t="s">
        <v>231</v>
      </c>
      <c r="C42" s="4" t="s">
        <v>194</v>
      </c>
      <c r="D42" s="4" t="s">
        <v>232</v>
      </c>
      <c r="E42" s="4" t="s">
        <v>221</v>
      </c>
      <c r="F42" s="4" t="s">
        <v>233</v>
      </c>
      <c r="G42" s="4">
        <v>1</v>
      </c>
      <c r="H42" s="4">
        <v>1</v>
      </c>
      <c r="I42" s="4">
        <v>2</v>
      </c>
      <c r="J42" s="4">
        <v>1</v>
      </c>
      <c r="K42" s="4">
        <v>2</v>
      </c>
      <c r="O42" s="4">
        <v>1</v>
      </c>
      <c r="P42" s="4">
        <v>1</v>
      </c>
      <c r="Q42" s="4">
        <v>2</v>
      </c>
      <c r="R42" s="4">
        <v>2</v>
      </c>
      <c r="U42" s="4">
        <v>2</v>
      </c>
      <c r="W42" s="4">
        <v>1</v>
      </c>
      <c r="Y42" s="4">
        <v>1</v>
      </c>
      <c r="AA42" s="4">
        <v>1</v>
      </c>
      <c r="AB42" s="4">
        <v>2009</v>
      </c>
      <c r="AC42" s="4">
        <v>4</v>
      </c>
      <c r="AD42" s="4">
        <v>1</v>
      </c>
      <c r="AE42" s="4">
        <v>3</v>
      </c>
      <c r="AF42" s="4">
        <v>2</v>
      </c>
      <c r="AG42" s="4">
        <v>1</v>
      </c>
      <c r="AV42" s="4">
        <v>1</v>
      </c>
      <c r="AX42" s="4">
        <v>1</v>
      </c>
      <c r="AY42" s="4">
        <v>1</v>
      </c>
      <c r="BB42" s="4">
        <v>-98</v>
      </c>
      <c r="BD42" s="4">
        <v>2</v>
      </c>
      <c r="BE42" s="4">
        <v>2</v>
      </c>
      <c r="BF42" s="4">
        <v>1</v>
      </c>
      <c r="BG42" s="4">
        <v>1</v>
      </c>
      <c r="BH42" s="4">
        <v>1</v>
      </c>
      <c r="BJ42" s="4">
        <v>1</v>
      </c>
      <c r="BK42" s="4">
        <v>1</v>
      </c>
      <c r="BL42" s="4">
        <v>5</v>
      </c>
      <c r="BM42" s="4">
        <v>6</v>
      </c>
      <c r="BS42" s="4">
        <v>3</v>
      </c>
      <c r="BU42" s="4">
        <v>2</v>
      </c>
      <c r="BW42" s="4">
        <v>3</v>
      </c>
      <c r="BX42" s="4">
        <v>3</v>
      </c>
      <c r="BY42" s="4">
        <v>1</v>
      </c>
      <c r="BZ42" s="4">
        <v>1</v>
      </c>
      <c r="CA42" s="4">
        <v>1</v>
      </c>
      <c r="CB42" s="4">
        <v>2</v>
      </c>
      <c r="CC42" s="4">
        <v>2</v>
      </c>
      <c r="CD42" s="4">
        <v>2</v>
      </c>
      <c r="CE42" s="4">
        <v>2</v>
      </c>
      <c r="CF42" s="4">
        <v>1</v>
      </c>
      <c r="CG42" s="4">
        <v>2</v>
      </c>
      <c r="CH42" s="4">
        <v>2</v>
      </c>
      <c r="CI42" s="4">
        <v>2</v>
      </c>
      <c r="CJ42" s="4">
        <v>1</v>
      </c>
      <c r="CK42" s="4">
        <v>1</v>
      </c>
      <c r="CL42" s="4">
        <v>6</v>
      </c>
      <c r="CM42" s="4">
        <v>3</v>
      </c>
      <c r="CN42" s="4">
        <v>1</v>
      </c>
      <c r="CO42" s="4">
        <v>2</v>
      </c>
      <c r="CP42" s="4">
        <v>1</v>
      </c>
      <c r="CQ42" s="4">
        <v>2</v>
      </c>
      <c r="CR42" s="4">
        <v>1</v>
      </c>
      <c r="CS42" s="4">
        <v>0</v>
      </c>
      <c r="CV42" s="4">
        <v>2</v>
      </c>
      <c r="CX42" s="4">
        <v>2</v>
      </c>
      <c r="CY42" s="4">
        <v>1</v>
      </c>
      <c r="CZ42" s="4">
        <v>1</v>
      </c>
      <c r="DA42" s="4">
        <v>3</v>
      </c>
      <c r="DB42" s="4">
        <v>1</v>
      </c>
      <c r="DC42" s="4">
        <v>26</v>
      </c>
      <c r="DD42" s="4">
        <v>1</v>
      </c>
      <c r="DE42" s="4">
        <v>1</v>
      </c>
      <c r="DF42" s="4">
        <v>1</v>
      </c>
      <c r="DH42" s="4">
        <v>0</v>
      </c>
      <c r="DI42" s="4">
        <v>0</v>
      </c>
      <c r="DJ42" s="4">
        <v>0</v>
      </c>
      <c r="DK42" s="4">
        <v>0</v>
      </c>
      <c r="DL42" s="4">
        <v>1</v>
      </c>
      <c r="DO42" s="4">
        <v>1</v>
      </c>
      <c r="DP42" s="4">
        <v>1</v>
      </c>
      <c r="DQ42" s="4">
        <v>7</v>
      </c>
      <c r="DR42" s="4">
        <v>1</v>
      </c>
      <c r="DW42" s="4">
        <v>2</v>
      </c>
      <c r="DX42" s="4">
        <v>7</v>
      </c>
      <c r="DY42" s="4">
        <v>1</v>
      </c>
      <c r="DZ42" s="4">
        <v>1</v>
      </c>
      <c r="EA42" s="4" t="s">
        <v>234</v>
      </c>
      <c r="EB42" s="4">
        <v>779</v>
      </c>
      <c r="EC42" s="4">
        <v>12.98</v>
      </c>
      <c r="EE42" s="4">
        <v>2</v>
      </c>
      <c r="EF42" s="4">
        <v>1</v>
      </c>
      <c r="EG42" s="4" t="s">
        <v>235</v>
      </c>
      <c r="EI42" s="4">
        <v>1</v>
      </c>
      <c r="EJ42" s="4">
        <v>1</v>
      </c>
      <c r="EK42" s="4">
        <v>3</v>
      </c>
      <c r="EL42" s="4">
        <v>4</v>
      </c>
      <c r="EM42" s="4">
        <v>17</v>
      </c>
      <c r="ET42" s="4" t="s">
        <v>236</v>
      </c>
      <c r="EU42" s="4" t="s">
        <v>201</v>
      </c>
      <c r="EV42" s="4" t="s">
        <v>202</v>
      </c>
      <c r="EY42" s="4">
        <v>792</v>
      </c>
      <c r="FA42" s="83" t="s">
        <v>237</v>
      </c>
      <c r="FB42" s="4" t="s">
        <v>204</v>
      </c>
      <c r="FC42" s="4">
        <v>1</v>
      </c>
      <c r="FD42" s="4" t="s">
        <v>238</v>
      </c>
      <c r="FE42" s="4">
        <v>35</v>
      </c>
    </row>
    <row r="43" spans="1:161" x14ac:dyDescent="0.3">
      <c r="A43" s="4">
        <v>431</v>
      </c>
      <c r="B43" s="4" t="s">
        <v>239</v>
      </c>
      <c r="C43" s="4" t="s">
        <v>194</v>
      </c>
      <c r="D43" s="4" t="s">
        <v>240</v>
      </c>
      <c r="E43" s="4" t="s">
        <v>221</v>
      </c>
      <c r="F43" s="4" t="s">
        <v>241</v>
      </c>
      <c r="G43" s="4">
        <v>1</v>
      </c>
      <c r="H43" s="4">
        <v>2</v>
      </c>
      <c r="J43" s="4">
        <v>1</v>
      </c>
      <c r="K43" s="4">
        <v>2</v>
      </c>
      <c r="O43" s="4">
        <v>0</v>
      </c>
      <c r="P43" s="4">
        <v>1</v>
      </c>
      <c r="Q43" s="4">
        <v>2</v>
      </c>
      <c r="BF43" s="4">
        <v>1</v>
      </c>
      <c r="BG43" s="4">
        <v>1</v>
      </c>
      <c r="BI43" s="4">
        <v>2</v>
      </c>
      <c r="BJ43" s="4">
        <v>2</v>
      </c>
      <c r="BK43" s="4">
        <v>5</v>
      </c>
      <c r="BL43" s="4">
        <v>2</v>
      </c>
      <c r="BS43" s="4">
        <v>1</v>
      </c>
      <c r="BU43" s="4">
        <v>2</v>
      </c>
      <c r="BW43" s="4">
        <v>3</v>
      </c>
      <c r="BX43" s="4">
        <v>3</v>
      </c>
      <c r="BY43" s="4">
        <v>1</v>
      </c>
      <c r="BZ43" s="4">
        <v>1</v>
      </c>
      <c r="CA43" s="4">
        <v>1</v>
      </c>
      <c r="CB43" s="4">
        <v>2</v>
      </c>
      <c r="CC43" s="4">
        <v>1</v>
      </c>
      <c r="CD43" s="4">
        <v>2</v>
      </c>
      <c r="CE43" s="4">
        <v>1</v>
      </c>
      <c r="CF43" s="4">
        <v>1</v>
      </c>
      <c r="CG43" s="4">
        <v>2</v>
      </c>
      <c r="CH43" s="4">
        <v>1</v>
      </c>
      <c r="CI43" s="4">
        <v>2</v>
      </c>
      <c r="CJ43" s="4">
        <v>1</v>
      </c>
      <c r="CK43" s="4">
        <v>7</v>
      </c>
      <c r="CL43" s="4">
        <v>1</v>
      </c>
      <c r="CM43" s="4">
        <v>3</v>
      </c>
      <c r="CN43" s="4">
        <v>1</v>
      </c>
      <c r="CO43" s="4">
        <v>2</v>
      </c>
      <c r="CP43" s="4">
        <v>1</v>
      </c>
      <c r="CQ43" s="4">
        <v>2</v>
      </c>
      <c r="CR43" s="4">
        <v>1</v>
      </c>
      <c r="CS43" s="4">
        <v>0</v>
      </c>
      <c r="CV43" s="4">
        <v>2</v>
      </c>
      <c r="CX43" s="4">
        <v>2</v>
      </c>
      <c r="CY43" s="4">
        <v>2</v>
      </c>
      <c r="CZ43" s="4">
        <v>1</v>
      </c>
      <c r="DA43" s="4">
        <v>3</v>
      </c>
      <c r="DB43" s="4">
        <v>1</v>
      </c>
      <c r="DC43" s="4">
        <v>3</v>
      </c>
      <c r="DD43" s="4">
        <v>1</v>
      </c>
      <c r="DE43" s="4">
        <v>1</v>
      </c>
      <c r="DF43" s="4">
        <v>3</v>
      </c>
      <c r="DH43" s="4">
        <v>0</v>
      </c>
      <c r="DI43" s="4">
        <v>2</v>
      </c>
      <c r="DJ43" s="4">
        <v>0</v>
      </c>
      <c r="DK43" s="4">
        <v>0</v>
      </c>
      <c r="DL43" s="4">
        <v>1</v>
      </c>
      <c r="DO43" s="4">
        <v>1</v>
      </c>
      <c r="DP43" s="4">
        <v>2</v>
      </c>
      <c r="DQ43" s="4">
        <v>5</v>
      </c>
      <c r="DR43" s="4">
        <v>1</v>
      </c>
      <c r="DW43" s="4">
        <v>2</v>
      </c>
      <c r="DX43" s="4">
        <v>3</v>
      </c>
      <c r="DY43" s="4">
        <v>1</v>
      </c>
      <c r="DZ43" s="4">
        <v>2</v>
      </c>
      <c r="EA43" s="4" t="s">
        <v>242</v>
      </c>
      <c r="EB43" s="4">
        <v>417</v>
      </c>
      <c r="EC43" s="4">
        <v>6.95</v>
      </c>
      <c r="EE43" s="4">
        <v>2</v>
      </c>
      <c r="EF43" s="4">
        <v>1</v>
      </c>
      <c r="EG43" s="4" t="s">
        <v>243</v>
      </c>
      <c r="EI43" s="4">
        <v>1</v>
      </c>
      <c r="EJ43" s="4">
        <v>1</v>
      </c>
      <c r="EK43" s="4">
        <v>3</v>
      </c>
      <c r="EL43" s="4">
        <v>4</v>
      </c>
      <c r="EM43" s="4">
        <v>17</v>
      </c>
      <c r="ET43" s="4" t="s">
        <v>236</v>
      </c>
      <c r="EU43" s="4" t="s">
        <v>201</v>
      </c>
      <c r="EV43" s="4" t="s">
        <v>202</v>
      </c>
      <c r="EY43" s="4">
        <v>792</v>
      </c>
      <c r="FA43" s="83" t="s">
        <v>203</v>
      </c>
      <c r="FB43" s="4" t="s">
        <v>204</v>
      </c>
      <c r="FC43" s="4">
        <v>1</v>
      </c>
      <c r="FD43" s="4" t="s">
        <v>205</v>
      </c>
      <c r="FE43" s="4">
        <v>7</v>
      </c>
    </row>
    <row r="44" spans="1:161" x14ac:dyDescent="0.3">
      <c r="A44" s="4">
        <v>442</v>
      </c>
      <c r="B44" s="4" t="s">
        <v>244</v>
      </c>
      <c r="C44" s="4" t="s">
        <v>194</v>
      </c>
      <c r="D44" s="4" t="s">
        <v>245</v>
      </c>
      <c r="E44" s="4" t="s">
        <v>221</v>
      </c>
      <c r="F44" s="4" t="s">
        <v>246</v>
      </c>
      <c r="G44" s="4">
        <v>1</v>
      </c>
      <c r="H44" s="4">
        <v>2</v>
      </c>
      <c r="J44" s="4">
        <v>1</v>
      </c>
      <c r="K44" s="4">
        <v>2</v>
      </c>
      <c r="O44" s="4">
        <v>0</v>
      </c>
      <c r="P44" s="4">
        <v>1</v>
      </c>
      <c r="Q44" s="4">
        <v>2</v>
      </c>
      <c r="BF44" s="4">
        <v>1</v>
      </c>
      <c r="BG44" s="4">
        <v>1</v>
      </c>
      <c r="BI44" s="4">
        <v>2</v>
      </c>
      <c r="BJ44" s="4">
        <v>-99</v>
      </c>
      <c r="BK44" s="4">
        <v>2</v>
      </c>
      <c r="BL44" s="4">
        <v>6</v>
      </c>
      <c r="BS44" s="4">
        <v>1</v>
      </c>
      <c r="BU44" s="4">
        <v>1</v>
      </c>
      <c r="BV44" s="4">
        <v>4</v>
      </c>
      <c r="BX44" s="4">
        <v>1</v>
      </c>
      <c r="BY44" s="4">
        <v>2</v>
      </c>
      <c r="BZ44" s="4">
        <v>1</v>
      </c>
      <c r="CA44" s="4">
        <v>1</v>
      </c>
      <c r="CB44" s="4">
        <v>1</v>
      </c>
      <c r="CC44" s="4">
        <v>-98</v>
      </c>
      <c r="CD44" s="4">
        <v>2</v>
      </c>
      <c r="CE44" s="4">
        <v>2</v>
      </c>
      <c r="CF44" s="4">
        <v>1</v>
      </c>
      <c r="CG44" s="4">
        <v>2</v>
      </c>
      <c r="CH44" s="4">
        <v>2</v>
      </c>
      <c r="CI44" s="4">
        <v>1</v>
      </c>
      <c r="CJ44" s="4">
        <v>3</v>
      </c>
      <c r="CK44" s="4">
        <v>7</v>
      </c>
      <c r="CL44" s="4">
        <v>2</v>
      </c>
      <c r="CM44" s="4">
        <v>1</v>
      </c>
      <c r="CN44" s="4">
        <v>1</v>
      </c>
      <c r="CO44" s="4">
        <v>2</v>
      </c>
      <c r="CP44" s="4">
        <v>1</v>
      </c>
      <c r="CQ44" s="4">
        <v>1</v>
      </c>
      <c r="CR44" s="4">
        <v>1</v>
      </c>
      <c r="CS44" s="4">
        <v>0</v>
      </c>
      <c r="CV44" s="4">
        <v>1</v>
      </c>
      <c r="CW44" s="4">
        <v>1</v>
      </c>
      <c r="CX44" s="4">
        <v>2</v>
      </c>
      <c r="CY44" s="4">
        <v>1</v>
      </c>
      <c r="CZ44" s="4">
        <v>1</v>
      </c>
      <c r="DA44" s="4">
        <v>3</v>
      </c>
      <c r="DB44" s="4">
        <v>1</v>
      </c>
      <c r="DC44" s="4">
        <v>0.5</v>
      </c>
      <c r="DD44" s="4">
        <v>1</v>
      </c>
      <c r="DE44" s="4">
        <v>1</v>
      </c>
      <c r="DF44" s="4">
        <v>2</v>
      </c>
      <c r="DH44" s="4">
        <v>1</v>
      </c>
      <c r="DI44" s="4">
        <v>0</v>
      </c>
      <c r="DJ44" s="4">
        <v>0</v>
      </c>
      <c r="DK44" s="4">
        <v>0</v>
      </c>
      <c r="DL44" s="4">
        <v>1</v>
      </c>
      <c r="DO44" s="4">
        <v>1</v>
      </c>
      <c r="DP44" s="4">
        <v>1</v>
      </c>
      <c r="DQ44" s="4">
        <v>7</v>
      </c>
      <c r="DR44" s="4">
        <v>1</v>
      </c>
      <c r="DW44" s="4">
        <v>2</v>
      </c>
      <c r="DX44" s="4">
        <v>3</v>
      </c>
      <c r="DY44" s="4">
        <v>1</v>
      </c>
      <c r="DZ44" s="4">
        <v>2</v>
      </c>
      <c r="EA44" s="4" t="s">
        <v>247</v>
      </c>
      <c r="EB44" s="4">
        <v>686</v>
      </c>
      <c r="EC44" s="4">
        <v>11.43</v>
      </c>
      <c r="EE44" s="4">
        <v>2</v>
      </c>
      <c r="EF44" s="4">
        <v>1</v>
      </c>
      <c r="EG44" s="4" t="s">
        <v>243</v>
      </c>
      <c r="EI44" s="4">
        <v>1</v>
      </c>
      <c r="EJ44" s="4">
        <v>1</v>
      </c>
      <c r="EK44" s="4">
        <v>3</v>
      </c>
      <c r="EL44" s="4">
        <v>4</v>
      </c>
      <c r="EM44" s="4">
        <v>17</v>
      </c>
      <c r="ET44" s="4" t="s">
        <v>236</v>
      </c>
      <c r="EU44" s="4" t="s">
        <v>201</v>
      </c>
      <c r="EV44" s="4" t="s">
        <v>202</v>
      </c>
      <c r="EY44" s="4">
        <v>792</v>
      </c>
      <c r="FA44" s="83" t="s">
        <v>203</v>
      </c>
      <c r="FB44" s="4" t="s">
        <v>204</v>
      </c>
      <c r="FC44" s="4">
        <v>0</v>
      </c>
      <c r="FD44" s="4" t="s">
        <v>205</v>
      </c>
      <c r="FE44" s="4">
        <v>25</v>
      </c>
    </row>
    <row r="45" spans="1:161" x14ac:dyDescent="0.3">
      <c r="A45" s="4">
        <v>544</v>
      </c>
      <c r="B45" s="4" t="s">
        <v>248</v>
      </c>
      <c r="C45" s="4" t="s">
        <v>194</v>
      </c>
      <c r="D45" s="4" t="s">
        <v>249</v>
      </c>
      <c r="E45" s="4" t="s">
        <v>196</v>
      </c>
      <c r="F45" s="4" t="s">
        <v>250</v>
      </c>
      <c r="G45" s="4">
        <v>1</v>
      </c>
      <c r="H45" s="4">
        <v>1</v>
      </c>
      <c r="I45" s="4">
        <v>2</v>
      </c>
      <c r="J45" s="4">
        <v>1</v>
      </c>
      <c r="K45" s="4">
        <v>2</v>
      </c>
      <c r="O45" s="4">
        <v>1</v>
      </c>
      <c r="P45" s="4">
        <v>1</v>
      </c>
      <c r="Q45" s="4">
        <v>2</v>
      </c>
      <c r="R45" s="4">
        <v>2</v>
      </c>
      <c r="U45" s="4">
        <v>2</v>
      </c>
      <c r="W45" s="4">
        <v>1</v>
      </c>
      <c r="Y45" s="4">
        <v>1</v>
      </c>
      <c r="AA45" s="4">
        <v>-98</v>
      </c>
      <c r="AC45" s="4">
        <v>1</v>
      </c>
      <c r="AD45" s="4">
        <v>2</v>
      </c>
      <c r="AE45" s="4">
        <v>1</v>
      </c>
      <c r="AF45" s="4">
        <v>4</v>
      </c>
      <c r="AG45" s="4">
        <v>1</v>
      </c>
      <c r="AV45" s="4">
        <v>2</v>
      </c>
      <c r="AX45" s="4">
        <v>6</v>
      </c>
      <c r="AY45" s="4">
        <v>1</v>
      </c>
      <c r="AZ45" s="4">
        <v>-98</v>
      </c>
      <c r="BD45" s="4">
        <v>2</v>
      </c>
      <c r="BE45" s="4">
        <v>2</v>
      </c>
      <c r="BF45" s="4">
        <v>1</v>
      </c>
      <c r="BG45" s="4">
        <v>1</v>
      </c>
      <c r="BH45" s="4">
        <v>2</v>
      </c>
      <c r="BI45" s="4">
        <v>1</v>
      </c>
      <c r="BJ45" s="4">
        <v>1</v>
      </c>
      <c r="BK45" s="4">
        <v>5</v>
      </c>
      <c r="BL45" s="4">
        <v>6</v>
      </c>
      <c r="BS45" s="4">
        <v>1</v>
      </c>
      <c r="BU45" s="4">
        <v>2</v>
      </c>
      <c r="BW45" s="4">
        <v>1</v>
      </c>
      <c r="BX45" s="4">
        <v>3</v>
      </c>
      <c r="BY45" s="4">
        <v>1</v>
      </c>
      <c r="BZ45" s="4">
        <v>1</v>
      </c>
      <c r="CA45" s="4">
        <v>1</v>
      </c>
      <c r="CB45" s="4">
        <v>2</v>
      </c>
      <c r="CC45" s="4">
        <v>1</v>
      </c>
      <c r="CD45" s="4">
        <v>2</v>
      </c>
      <c r="CE45" s="4">
        <v>2</v>
      </c>
      <c r="CF45" s="4">
        <v>2</v>
      </c>
      <c r="CG45" s="4">
        <v>1</v>
      </c>
      <c r="CH45" s="4">
        <v>1</v>
      </c>
      <c r="CI45" s="4">
        <v>1</v>
      </c>
      <c r="CJ45" s="4">
        <v>2</v>
      </c>
      <c r="CK45" s="4">
        <v>5</v>
      </c>
      <c r="CL45" s="4">
        <v>1</v>
      </c>
      <c r="CM45" s="4">
        <v>6</v>
      </c>
      <c r="CN45" s="4">
        <v>1</v>
      </c>
      <c r="CO45" s="4">
        <v>1</v>
      </c>
      <c r="CP45" s="4">
        <v>1</v>
      </c>
      <c r="CQ45" s="4">
        <v>1</v>
      </c>
      <c r="CR45" s="4">
        <v>1</v>
      </c>
      <c r="CS45" s="4">
        <v>1</v>
      </c>
      <c r="CT45" s="4">
        <v>1</v>
      </c>
      <c r="CU45" s="4">
        <v>0</v>
      </c>
      <c r="CV45" s="4">
        <v>2</v>
      </c>
      <c r="CX45" s="4">
        <v>2</v>
      </c>
      <c r="CY45" s="4">
        <v>1</v>
      </c>
      <c r="CZ45" s="4">
        <v>1</v>
      </c>
      <c r="DA45" s="4">
        <v>4</v>
      </c>
      <c r="DB45" s="4">
        <v>1</v>
      </c>
      <c r="DC45" s="4">
        <v>0.9</v>
      </c>
      <c r="DD45" s="4">
        <v>2</v>
      </c>
      <c r="DE45" s="4">
        <v>1</v>
      </c>
      <c r="DF45" s="4">
        <v>6</v>
      </c>
      <c r="DH45" s="4">
        <v>4</v>
      </c>
      <c r="DI45" s="4">
        <v>0</v>
      </c>
      <c r="DJ45" s="4">
        <v>0</v>
      </c>
      <c r="DK45" s="4">
        <v>2</v>
      </c>
      <c r="DO45" s="4">
        <v>1</v>
      </c>
      <c r="DP45" s="4">
        <v>2</v>
      </c>
      <c r="DQ45" s="4">
        <v>3</v>
      </c>
      <c r="DR45" s="4">
        <v>6</v>
      </c>
      <c r="DW45" s="4">
        <v>1</v>
      </c>
      <c r="DX45" s="4">
        <v>3</v>
      </c>
      <c r="DY45" s="4">
        <v>1</v>
      </c>
      <c r="DZ45" s="4">
        <v>2</v>
      </c>
      <c r="EA45" s="4" t="s">
        <v>251</v>
      </c>
      <c r="EB45" s="4">
        <v>950</v>
      </c>
      <c r="EC45" s="4">
        <v>15.83</v>
      </c>
      <c r="EE45" s="4">
        <v>2</v>
      </c>
      <c r="EF45" s="4">
        <v>1</v>
      </c>
      <c r="EG45" s="4" t="s">
        <v>252</v>
      </c>
      <c r="EI45" s="4">
        <v>1</v>
      </c>
      <c r="EJ45" s="4">
        <v>1</v>
      </c>
      <c r="EK45" s="4">
        <v>3</v>
      </c>
      <c r="EL45" s="4">
        <v>5</v>
      </c>
      <c r="EM45" s="4">
        <v>19</v>
      </c>
      <c r="ET45" s="4" t="s">
        <v>253</v>
      </c>
      <c r="EU45" s="4" t="s">
        <v>201</v>
      </c>
      <c r="EV45" s="4" t="s">
        <v>202</v>
      </c>
      <c r="EY45" s="4">
        <v>1251</v>
      </c>
      <c r="FA45" s="83" t="s">
        <v>237</v>
      </c>
      <c r="FB45" s="4" t="s">
        <v>204</v>
      </c>
      <c r="FC45" s="4">
        <v>1</v>
      </c>
      <c r="FD45" s="4" t="s">
        <v>205</v>
      </c>
      <c r="FE45" s="4">
        <v>7</v>
      </c>
    </row>
    <row r="46" spans="1:161" x14ac:dyDescent="0.3">
      <c r="A46" s="4">
        <v>572</v>
      </c>
      <c r="B46" s="4" t="s">
        <v>254</v>
      </c>
      <c r="C46" s="4" t="s">
        <v>212</v>
      </c>
      <c r="D46" s="4" t="s">
        <v>255</v>
      </c>
      <c r="E46" s="4" t="s">
        <v>214</v>
      </c>
      <c r="F46" s="4" t="s">
        <v>256</v>
      </c>
      <c r="G46" s="4">
        <v>1</v>
      </c>
      <c r="H46" s="4">
        <v>1</v>
      </c>
      <c r="I46" s="4">
        <v>2</v>
      </c>
      <c r="J46" s="4">
        <v>1</v>
      </c>
      <c r="K46" s="4">
        <v>2</v>
      </c>
      <c r="O46" s="4">
        <v>1</v>
      </c>
      <c r="P46" s="4">
        <v>1</v>
      </c>
      <c r="Q46" s="4">
        <v>2</v>
      </c>
      <c r="R46" s="4">
        <v>2</v>
      </c>
      <c r="U46" s="4">
        <v>2</v>
      </c>
      <c r="W46" s="4">
        <v>1</v>
      </c>
      <c r="Y46" s="4">
        <v>1</v>
      </c>
      <c r="AA46" s="4">
        <v>1</v>
      </c>
      <c r="AB46" s="4">
        <v>2012</v>
      </c>
      <c r="AC46" s="4">
        <v>1</v>
      </c>
      <c r="AD46" s="4">
        <v>2</v>
      </c>
      <c r="AE46" s="4">
        <v>3</v>
      </c>
      <c r="AF46" s="4">
        <v>4</v>
      </c>
      <c r="AG46" s="4">
        <v>2</v>
      </c>
      <c r="AH46" s="4">
        <v>2</v>
      </c>
      <c r="AJ46" s="4">
        <v>5</v>
      </c>
      <c r="AK46" s="4">
        <v>3</v>
      </c>
      <c r="AR46" s="4">
        <v>1</v>
      </c>
      <c r="AU46" s="4">
        <v>5</v>
      </c>
      <c r="AV46" s="4">
        <v>2</v>
      </c>
      <c r="AX46" s="4">
        <v>8</v>
      </c>
      <c r="AY46" s="4">
        <v>2</v>
      </c>
      <c r="BD46" s="4">
        <v>1</v>
      </c>
      <c r="BF46" s="4">
        <v>1</v>
      </c>
      <c r="BG46" s="4">
        <v>1</v>
      </c>
      <c r="BH46" s="4">
        <v>1</v>
      </c>
      <c r="BJ46" s="4">
        <v>1</v>
      </c>
      <c r="BK46" s="4">
        <v>6</v>
      </c>
      <c r="BL46" s="4">
        <v>5</v>
      </c>
      <c r="BS46" s="4">
        <v>3</v>
      </c>
      <c r="BW46" s="4">
        <v>3</v>
      </c>
      <c r="BX46" s="4">
        <v>3</v>
      </c>
      <c r="BY46" s="4">
        <v>1</v>
      </c>
      <c r="BZ46" s="4">
        <v>1</v>
      </c>
      <c r="CA46" s="4">
        <v>1</v>
      </c>
      <c r="CB46" s="4">
        <v>1</v>
      </c>
      <c r="CC46" s="4">
        <v>1</v>
      </c>
      <c r="CD46" s="4">
        <v>2</v>
      </c>
      <c r="CE46" s="4">
        <v>2</v>
      </c>
      <c r="CF46" s="4">
        <v>1</v>
      </c>
      <c r="CG46" s="4">
        <v>2</v>
      </c>
      <c r="CH46" s="4">
        <v>1</v>
      </c>
      <c r="CI46" s="4">
        <v>1</v>
      </c>
      <c r="CJ46" s="4">
        <v>1</v>
      </c>
      <c r="CK46" s="4">
        <v>6</v>
      </c>
      <c r="CL46" s="4">
        <v>2</v>
      </c>
      <c r="CM46" s="4">
        <v>1</v>
      </c>
      <c r="CN46" s="4">
        <v>1</v>
      </c>
      <c r="CO46" s="4">
        <v>1</v>
      </c>
      <c r="CP46" s="4">
        <v>1</v>
      </c>
      <c r="CQ46" s="4">
        <v>1</v>
      </c>
      <c r="CR46" s="4">
        <v>1</v>
      </c>
      <c r="CS46" s="4">
        <v>0</v>
      </c>
      <c r="CV46" s="4">
        <v>1</v>
      </c>
      <c r="CW46" s="4">
        <v>1</v>
      </c>
      <c r="CX46" s="4">
        <v>-98</v>
      </c>
      <c r="CY46" s="4">
        <v>1</v>
      </c>
      <c r="CZ46" s="4">
        <v>1</v>
      </c>
      <c r="DA46" s="4">
        <v>2</v>
      </c>
      <c r="DB46" s="4">
        <v>1</v>
      </c>
      <c r="DC46" s="4">
        <v>2</v>
      </c>
      <c r="DD46" s="4">
        <v>1</v>
      </c>
      <c r="DE46" s="4">
        <v>1</v>
      </c>
      <c r="DF46" s="4">
        <v>2</v>
      </c>
      <c r="DH46" s="4">
        <v>0</v>
      </c>
      <c r="DI46" s="4">
        <v>0</v>
      </c>
      <c r="DJ46" s="4">
        <v>0</v>
      </c>
      <c r="DK46" s="4">
        <v>2</v>
      </c>
      <c r="DO46" s="4">
        <v>1</v>
      </c>
      <c r="DP46" s="4">
        <v>2</v>
      </c>
      <c r="DQ46" s="4">
        <v>6</v>
      </c>
      <c r="DR46" s="4">
        <v>1</v>
      </c>
      <c r="DW46" s="4">
        <v>2</v>
      </c>
      <c r="DX46" s="4">
        <v>5</v>
      </c>
      <c r="DY46" s="4">
        <v>1</v>
      </c>
      <c r="DZ46" s="4">
        <v>1</v>
      </c>
      <c r="EA46" s="4" t="s">
        <v>257</v>
      </c>
      <c r="EB46" s="4">
        <v>1089</v>
      </c>
      <c r="EC46" s="4">
        <v>18.149999999999999</v>
      </c>
      <c r="EE46" s="4">
        <v>2</v>
      </c>
      <c r="EF46" s="4">
        <v>1</v>
      </c>
      <c r="EG46" s="4" t="s">
        <v>258</v>
      </c>
      <c r="EI46" s="4">
        <v>1</v>
      </c>
      <c r="EJ46" s="4">
        <v>1</v>
      </c>
      <c r="EK46" s="4">
        <v>3</v>
      </c>
      <c r="EL46" s="4">
        <v>8</v>
      </c>
      <c r="EM46" s="4">
        <v>25</v>
      </c>
      <c r="ET46" s="4" t="s">
        <v>253</v>
      </c>
      <c r="EU46" s="4" t="s">
        <v>201</v>
      </c>
      <c r="EV46" s="4" t="s">
        <v>202</v>
      </c>
      <c r="EY46" s="4">
        <v>826</v>
      </c>
      <c r="FA46" s="83" t="s">
        <v>237</v>
      </c>
      <c r="FB46" s="4" t="s">
        <v>204</v>
      </c>
      <c r="FC46" s="4">
        <v>1</v>
      </c>
      <c r="FD46" s="4" t="s">
        <v>238</v>
      </c>
      <c r="FE46" s="4">
        <v>3</v>
      </c>
    </row>
    <row r="47" spans="1:161" x14ac:dyDescent="0.3">
      <c r="A47" s="4">
        <v>579</v>
      </c>
      <c r="B47" s="4" t="s">
        <v>259</v>
      </c>
      <c r="C47" s="4" t="s">
        <v>212</v>
      </c>
      <c r="D47" s="4" t="s">
        <v>260</v>
      </c>
      <c r="E47" s="4" t="s">
        <v>214</v>
      </c>
      <c r="F47" s="4" t="s">
        <v>261</v>
      </c>
      <c r="G47" s="4">
        <v>1</v>
      </c>
      <c r="H47" s="4">
        <v>1</v>
      </c>
      <c r="I47" s="4">
        <v>1</v>
      </c>
      <c r="J47" s="4">
        <v>1</v>
      </c>
      <c r="K47" s="4">
        <v>2</v>
      </c>
      <c r="O47" s="4">
        <v>2</v>
      </c>
      <c r="P47" s="4">
        <v>1</v>
      </c>
      <c r="Q47" s="4">
        <v>2</v>
      </c>
      <c r="BF47" s="4">
        <v>1</v>
      </c>
      <c r="BG47" s="4">
        <v>1</v>
      </c>
      <c r="BI47" s="4">
        <v>1</v>
      </c>
      <c r="BJ47" s="4">
        <v>1</v>
      </c>
      <c r="BK47" s="4">
        <v>6</v>
      </c>
      <c r="BL47" s="4">
        <v>3</v>
      </c>
      <c r="BM47" s="4">
        <v>1</v>
      </c>
      <c r="BS47" s="4">
        <v>1</v>
      </c>
      <c r="BU47" s="4">
        <v>2</v>
      </c>
      <c r="BW47" s="4">
        <v>1</v>
      </c>
      <c r="BX47" s="4">
        <v>3</v>
      </c>
      <c r="BY47" s="4">
        <v>1</v>
      </c>
      <c r="BZ47" s="4">
        <v>1</v>
      </c>
      <c r="CA47" s="4">
        <v>1</v>
      </c>
      <c r="CB47" s="4">
        <v>2</v>
      </c>
      <c r="CC47" s="4">
        <v>1</v>
      </c>
      <c r="CD47" s="4">
        <v>2</v>
      </c>
      <c r="CE47" s="4">
        <v>1</v>
      </c>
      <c r="CF47" s="4">
        <v>1</v>
      </c>
      <c r="CG47" s="4">
        <v>2</v>
      </c>
      <c r="CH47" s="4">
        <v>1</v>
      </c>
      <c r="CI47" s="4">
        <v>1</v>
      </c>
      <c r="CJ47" s="4">
        <v>1</v>
      </c>
      <c r="CK47" s="4">
        <v>7</v>
      </c>
      <c r="CL47" s="4">
        <v>1</v>
      </c>
      <c r="CM47" s="4">
        <v>5</v>
      </c>
      <c r="CN47" s="4">
        <v>1</v>
      </c>
      <c r="CO47" s="4">
        <v>2</v>
      </c>
      <c r="CP47" s="4">
        <v>1</v>
      </c>
      <c r="CQ47" s="4">
        <v>2</v>
      </c>
      <c r="CR47" s="4">
        <v>1</v>
      </c>
      <c r="CS47" s="4">
        <v>1</v>
      </c>
      <c r="CT47" s="4">
        <v>1</v>
      </c>
      <c r="CU47" s="4">
        <v>1</v>
      </c>
      <c r="CV47" s="4">
        <v>2</v>
      </c>
      <c r="CX47" s="4">
        <v>1</v>
      </c>
      <c r="CY47" s="4">
        <v>1</v>
      </c>
      <c r="CZ47" s="4">
        <v>1</v>
      </c>
      <c r="DA47" s="4">
        <v>4</v>
      </c>
      <c r="DB47" s="4">
        <v>1</v>
      </c>
      <c r="DC47" s="4">
        <v>13</v>
      </c>
      <c r="DD47" s="4">
        <v>6</v>
      </c>
      <c r="DE47" s="4">
        <v>1</v>
      </c>
      <c r="DF47" s="4">
        <v>5</v>
      </c>
      <c r="DH47" s="4">
        <v>3</v>
      </c>
      <c r="DI47" s="4">
        <v>0</v>
      </c>
      <c r="DJ47" s="4">
        <v>0</v>
      </c>
      <c r="DK47" s="4">
        <v>1</v>
      </c>
      <c r="DL47" s="4">
        <v>1</v>
      </c>
      <c r="DO47" s="4">
        <v>1</v>
      </c>
      <c r="DP47" s="4">
        <v>2</v>
      </c>
      <c r="DQ47" s="4">
        <v>8</v>
      </c>
      <c r="DR47" s="4">
        <v>6</v>
      </c>
      <c r="DW47" s="4">
        <v>1</v>
      </c>
      <c r="DX47" s="4">
        <v>9</v>
      </c>
      <c r="DY47" s="4">
        <v>1</v>
      </c>
      <c r="DZ47" s="4">
        <v>1</v>
      </c>
      <c r="EA47" s="4" t="s">
        <v>262</v>
      </c>
      <c r="EB47" s="4">
        <v>616</v>
      </c>
      <c r="EC47" s="4">
        <v>10.27</v>
      </c>
      <c r="EE47" s="4">
        <v>2</v>
      </c>
      <c r="EF47" s="4">
        <v>1</v>
      </c>
      <c r="EG47" s="4" t="s">
        <v>263</v>
      </c>
      <c r="EI47" s="4">
        <v>1</v>
      </c>
      <c r="EJ47" s="4">
        <v>1</v>
      </c>
      <c r="EK47" s="4">
        <v>3</v>
      </c>
      <c r="EL47" s="4">
        <v>8</v>
      </c>
      <c r="EM47" s="4">
        <v>25</v>
      </c>
      <c r="ET47" s="4" t="s">
        <v>253</v>
      </c>
      <c r="EU47" s="4" t="s">
        <v>201</v>
      </c>
      <c r="EV47" s="4" t="s">
        <v>202</v>
      </c>
      <c r="EY47" s="4">
        <v>826</v>
      </c>
      <c r="FA47" s="83" t="s">
        <v>203</v>
      </c>
      <c r="FB47" s="4" t="s">
        <v>204</v>
      </c>
      <c r="FC47" s="4">
        <v>1</v>
      </c>
      <c r="FD47" s="4" t="s">
        <v>205</v>
      </c>
      <c r="FE47" s="4">
        <v>3</v>
      </c>
    </row>
    <row r="48" spans="1:161" x14ac:dyDescent="0.3">
      <c r="A48" s="4">
        <v>615</v>
      </c>
      <c r="B48" s="4" t="s">
        <v>264</v>
      </c>
      <c r="C48" s="4" t="s">
        <v>265</v>
      </c>
      <c r="D48" s="4" t="s">
        <v>266</v>
      </c>
      <c r="E48" s="4" t="s">
        <v>267</v>
      </c>
      <c r="F48" s="4" t="s">
        <v>268</v>
      </c>
      <c r="G48" s="4">
        <v>1</v>
      </c>
      <c r="H48" s="4">
        <v>2</v>
      </c>
      <c r="J48" s="4">
        <v>1</v>
      </c>
      <c r="K48" s="4">
        <v>2</v>
      </c>
      <c r="O48" s="4">
        <v>0</v>
      </c>
      <c r="P48" s="4">
        <v>1</v>
      </c>
      <c r="Q48" s="4">
        <v>2</v>
      </c>
      <c r="BF48" s="4">
        <v>1</v>
      </c>
      <c r="BG48" s="4">
        <v>1</v>
      </c>
      <c r="BI48" s="4">
        <v>2</v>
      </c>
      <c r="BJ48" s="4">
        <v>1</v>
      </c>
      <c r="BK48" s="4">
        <v>5</v>
      </c>
      <c r="BL48" s="4">
        <v>6</v>
      </c>
      <c r="BM48" s="4">
        <v>5</v>
      </c>
      <c r="BS48" s="4">
        <v>2</v>
      </c>
      <c r="BT48" s="4">
        <v>2</v>
      </c>
      <c r="BU48" s="4">
        <v>-98</v>
      </c>
      <c r="BX48" s="4">
        <v>1</v>
      </c>
      <c r="BY48" s="4">
        <v>-98</v>
      </c>
      <c r="BZ48" s="4">
        <v>-98</v>
      </c>
      <c r="CA48" s="4">
        <v>1</v>
      </c>
      <c r="CB48" s="4">
        <v>1</v>
      </c>
      <c r="CC48" s="4">
        <v>1</v>
      </c>
      <c r="CD48" s="4">
        <v>2</v>
      </c>
      <c r="CE48" s="4">
        <v>2</v>
      </c>
      <c r="CF48" s="4">
        <v>1</v>
      </c>
      <c r="CG48" s="4">
        <v>2</v>
      </c>
      <c r="CH48" s="4">
        <v>1</v>
      </c>
      <c r="CI48" s="4">
        <v>1</v>
      </c>
      <c r="CJ48" s="4">
        <v>2</v>
      </c>
      <c r="CK48" s="4">
        <v>7</v>
      </c>
      <c r="CL48" s="4">
        <v>7</v>
      </c>
      <c r="CM48" s="4">
        <v>-99</v>
      </c>
      <c r="CN48" s="4">
        <v>1</v>
      </c>
      <c r="CO48" s="4">
        <v>1</v>
      </c>
      <c r="CP48" s="4">
        <v>1</v>
      </c>
      <c r="CQ48" s="4">
        <v>1</v>
      </c>
      <c r="CR48" s="4">
        <v>1</v>
      </c>
      <c r="CS48" s="4">
        <v>0</v>
      </c>
      <c r="CV48" s="4">
        <v>1</v>
      </c>
      <c r="CW48" s="4">
        <v>1</v>
      </c>
      <c r="CX48" s="4">
        <v>2</v>
      </c>
      <c r="CY48" s="4">
        <v>1</v>
      </c>
      <c r="CZ48" s="4">
        <v>1</v>
      </c>
      <c r="DA48" s="4">
        <v>2</v>
      </c>
      <c r="DB48" s="4">
        <v>1</v>
      </c>
      <c r="DC48" s="4">
        <v>4</v>
      </c>
      <c r="DD48" s="4">
        <v>6</v>
      </c>
      <c r="DE48" s="4">
        <v>1</v>
      </c>
      <c r="DF48" s="4">
        <v>1</v>
      </c>
      <c r="DH48" s="4">
        <v>0</v>
      </c>
      <c r="DI48" s="4">
        <v>0</v>
      </c>
      <c r="DJ48" s="4">
        <v>0</v>
      </c>
      <c r="DK48" s="4">
        <v>0</v>
      </c>
      <c r="DL48" s="4">
        <v>1</v>
      </c>
      <c r="DO48" s="4">
        <v>1</v>
      </c>
      <c r="DP48" s="4">
        <v>2</v>
      </c>
      <c r="DQ48" s="4">
        <v>6</v>
      </c>
      <c r="DR48" s="4">
        <v>-98</v>
      </c>
      <c r="DW48" s="4">
        <v>-98</v>
      </c>
      <c r="DX48" s="4">
        <v>-98</v>
      </c>
      <c r="DY48" s="4">
        <v>1</v>
      </c>
      <c r="DZ48" s="4">
        <v>1</v>
      </c>
      <c r="EA48" s="4" t="s">
        <v>269</v>
      </c>
      <c r="EB48" s="4">
        <v>655</v>
      </c>
      <c r="EC48" s="4">
        <v>10.92</v>
      </c>
      <c r="EE48" s="4">
        <v>2</v>
      </c>
      <c r="EF48" s="4">
        <v>1</v>
      </c>
      <c r="EG48" s="4" t="s">
        <v>270</v>
      </c>
      <c r="EI48" s="4">
        <v>1</v>
      </c>
      <c r="EJ48" s="4">
        <v>1</v>
      </c>
      <c r="EK48" s="4">
        <v>3</v>
      </c>
      <c r="EL48" s="4">
        <v>12</v>
      </c>
      <c r="EM48" s="4">
        <v>33</v>
      </c>
      <c r="ET48" s="4" t="s">
        <v>253</v>
      </c>
      <c r="EU48" s="4" t="s">
        <v>201</v>
      </c>
      <c r="EV48" s="4" t="s">
        <v>202</v>
      </c>
      <c r="EY48" s="4">
        <v>1201</v>
      </c>
      <c r="FA48" s="83" t="s">
        <v>203</v>
      </c>
      <c r="FB48" s="4" t="s">
        <v>204</v>
      </c>
      <c r="FD48" s="4" t="s">
        <v>205</v>
      </c>
      <c r="FE48" s="4">
        <v>7</v>
      </c>
    </row>
    <row r="49" spans="1:161" x14ac:dyDescent="0.3">
      <c r="A49" s="4">
        <v>620</v>
      </c>
      <c r="B49" s="4" t="s">
        <v>271</v>
      </c>
      <c r="C49" s="4" t="s">
        <v>194</v>
      </c>
      <c r="D49" s="4" t="s">
        <v>272</v>
      </c>
      <c r="E49" s="4" t="s">
        <v>227</v>
      </c>
      <c r="F49" s="4" t="s">
        <v>273</v>
      </c>
      <c r="G49" s="4">
        <v>1</v>
      </c>
      <c r="H49" s="4">
        <v>1</v>
      </c>
      <c r="I49" s="4">
        <v>1</v>
      </c>
      <c r="J49" s="4">
        <v>1</v>
      </c>
      <c r="K49" s="4">
        <v>2</v>
      </c>
      <c r="O49" s="4">
        <v>2</v>
      </c>
      <c r="P49" s="4">
        <v>1</v>
      </c>
      <c r="Q49" s="4">
        <v>2</v>
      </c>
      <c r="BF49" s="4">
        <v>1</v>
      </c>
      <c r="BG49" s="4">
        <v>1</v>
      </c>
      <c r="BI49" s="4">
        <v>1</v>
      </c>
      <c r="BJ49" s="4">
        <v>1</v>
      </c>
      <c r="BK49" s="4">
        <v>6</v>
      </c>
      <c r="BL49" s="4">
        <v>2</v>
      </c>
      <c r="BS49" s="4">
        <v>2</v>
      </c>
      <c r="BT49" s="4">
        <v>2</v>
      </c>
      <c r="BU49" s="4">
        <v>2</v>
      </c>
      <c r="BW49" s="4">
        <v>1</v>
      </c>
      <c r="BX49" s="4">
        <v>1</v>
      </c>
      <c r="BY49" s="4">
        <v>1</v>
      </c>
      <c r="BZ49" s="4">
        <v>1</v>
      </c>
      <c r="CA49" s="4">
        <v>1</v>
      </c>
      <c r="CB49" s="4">
        <v>2</v>
      </c>
      <c r="CC49" s="4">
        <v>1</v>
      </c>
      <c r="CD49" s="4">
        <v>2</v>
      </c>
      <c r="CE49" s="4">
        <v>1</v>
      </c>
      <c r="CF49" s="4">
        <v>1</v>
      </c>
      <c r="CG49" s="4">
        <v>2</v>
      </c>
      <c r="CH49" s="4">
        <v>2</v>
      </c>
      <c r="CI49" s="4">
        <v>2</v>
      </c>
      <c r="CJ49" s="4">
        <v>2</v>
      </c>
      <c r="CK49" s="4">
        <v>7</v>
      </c>
      <c r="CL49" s="4">
        <v>1</v>
      </c>
      <c r="CM49" s="4">
        <v>6</v>
      </c>
      <c r="CN49" s="4">
        <v>1</v>
      </c>
      <c r="CO49" s="4">
        <v>1</v>
      </c>
      <c r="CP49" s="4">
        <v>1</v>
      </c>
      <c r="CQ49" s="4">
        <v>1</v>
      </c>
      <c r="CR49" s="4">
        <v>1</v>
      </c>
      <c r="CS49" s="4">
        <v>0</v>
      </c>
      <c r="CV49" s="4">
        <v>1</v>
      </c>
      <c r="CW49" s="4">
        <v>1</v>
      </c>
      <c r="CX49" s="4">
        <v>3</v>
      </c>
      <c r="CY49" s="4">
        <v>1</v>
      </c>
      <c r="CZ49" s="4">
        <v>1</v>
      </c>
      <c r="DA49" s="4">
        <v>3</v>
      </c>
      <c r="DB49" s="4">
        <v>1</v>
      </c>
      <c r="DC49" s="4">
        <v>27</v>
      </c>
      <c r="DD49" s="4">
        <v>1</v>
      </c>
      <c r="DE49" s="4">
        <v>1</v>
      </c>
      <c r="DF49" s="4">
        <v>2</v>
      </c>
      <c r="DH49" s="4">
        <v>0</v>
      </c>
      <c r="DI49" s="4">
        <v>0</v>
      </c>
      <c r="DJ49" s="4">
        <v>0</v>
      </c>
      <c r="DK49" s="4">
        <v>0</v>
      </c>
      <c r="DL49" s="4">
        <v>1</v>
      </c>
      <c r="DM49" s="4">
        <v>1</v>
      </c>
      <c r="DO49" s="4">
        <v>1</v>
      </c>
      <c r="DP49" s="4">
        <v>2</v>
      </c>
      <c r="DQ49" s="4">
        <v>8</v>
      </c>
      <c r="DR49" s="4">
        <v>1</v>
      </c>
      <c r="DW49" s="4">
        <v>2</v>
      </c>
      <c r="DX49" s="4">
        <v>7</v>
      </c>
      <c r="DY49" s="4">
        <v>1</v>
      </c>
      <c r="DZ49" s="4">
        <v>2</v>
      </c>
      <c r="EA49" s="4" t="s">
        <v>274</v>
      </c>
      <c r="EB49" s="4">
        <v>698</v>
      </c>
      <c r="EC49" s="4">
        <v>11.63</v>
      </c>
      <c r="EE49" s="4">
        <v>2</v>
      </c>
      <c r="EF49" s="4">
        <v>1</v>
      </c>
      <c r="EG49" s="4" t="s">
        <v>275</v>
      </c>
      <c r="EI49" s="4">
        <v>1</v>
      </c>
      <c r="EJ49" s="4">
        <v>1</v>
      </c>
      <c r="EK49" s="4">
        <v>3</v>
      </c>
      <c r="EL49" s="4">
        <v>6</v>
      </c>
      <c r="EM49" s="4">
        <v>21</v>
      </c>
      <c r="ET49" s="4" t="s">
        <v>253</v>
      </c>
      <c r="EU49" s="4" t="s">
        <v>201</v>
      </c>
      <c r="EV49" s="4" t="s">
        <v>202</v>
      </c>
      <c r="EY49" s="4">
        <v>963</v>
      </c>
      <c r="FA49" s="83" t="s">
        <v>203</v>
      </c>
      <c r="FB49" s="4" t="s">
        <v>204</v>
      </c>
      <c r="FC49" s="4">
        <v>1</v>
      </c>
      <c r="FD49" s="4" t="s">
        <v>205</v>
      </c>
      <c r="FE49" s="4">
        <v>3</v>
      </c>
    </row>
    <row r="50" spans="1:161" x14ac:dyDescent="0.3">
      <c r="A50" s="4">
        <v>729</v>
      </c>
      <c r="B50" s="4" t="s">
        <v>276</v>
      </c>
      <c r="C50" s="4" t="s">
        <v>194</v>
      </c>
      <c r="D50" s="4" t="s">
        <v>277</v>
      </c>
      <c r="E50" s="4" t="s">
        <v>221</v>
      </c>
      <c r="F50" s="4" t="s">
        <v>278</v>
      </c>
      <c r="G50" s="4">
        <v>1</v>
      </c>
      <c r="H50" s="4">
        <v>1</v>
      </c>
      <c r="I50" s="4">
        <v>2</v>
      </c>
      <c r="J50" s="4">
        <v>1</v>
      </c>
      <c r="K50" s="4">
        <v>2</v>
      </c>
      <c r="O50" s="4">
        <v>1</v>
      </c>
      <c r="P50" s="4">
        <v>1</v>
      </c>
      <c r="Q50" s="4">
        <v>2</v>
      </c>
      <c r="R50" s="4">
        <v>2</v>
      </c>
      <c r="U50" s="4">
        <v>2</v>
      </c>
      <c r="W50" s="4">
        <v>2</v>
      </c>
      <c r="Y50" s="4">
        <v>2</v>
      </c>
      <c r="AA50" s="4">
        <v>1</v>
      </c>
      <c r="AB50" s="4">
        <v>2012</v>
      </c>
      <c r="AC50" s="4">
        <v>3</v>
      </c>
      <c r="AD50" s="4">
        <v>2</v>
      </c>
      <c r="AE50" s="4">
        <v>2</v>
      </c>
      <c r="AF50" s="4">
        <v>-98</v>
      </c>
      <c r="AW50" s="4">
        <v>1</v>
      </c>
      <c r="AX50" s="4">
        <v>8</v>
      </c>
      <c r="AY50" s="4">
        <v>-77</v>
      </c>
      <c r="BD50" s="4">
        <v>1</v>
      </c>
      <c r="BF50" s="4">
        <v>1</v>
      </c>
      <c r="BG50" s="4">
        <v>1</v>
      </c>
      <c r="BI50" s="4">
        <v>2</v>
      </c>
      <c r="BJ50" s="4">
        <v>1</v>
      </c>
      <c r="BK50" s="4">
        <v>-98</v>
      </c>
      <c r="BL50" s="4">
        <v>3</v>
      </c>
      <c r="BS50" s="4">
        <v>1</v>
      </c>
      <c r="BU50" s="4">
        <v>1</v>
      </c>
      <c r="BV50" s="4">
        <v>2</v>
      </c>
      <c r="BX50" s="4">
        <v>-98</v>
      </c>
      <c r="BY50" s="4">
        <v>1</v>
      </c>
      <c r="BZ50" s="4">
        <v>1</v>
      </c>
      <c r="CA50" s="4">
        <v>1</v>
      </c>
      <c r="CB50" s="4">
        <v>1</v>
      </c>
      <c r="CC50" s="4">
        <v>1</v>
      </c>
      <c r="CD50" s="4">
        <v>2</v>
      </c>
      <c r="CE50" s="4">
        <v>2</v>
      </c>
      <c r="CF50" s="4">
        <v>1</v>
      </c>
      <c r="CG50" s="4">
        <v>2</v>
      </c>
      <c r="CH50" s="4">
        <v>2</v>
      </c>
      <c r="CI50" s="4">
        <v>1</v>
      </c>
      <c r="CJ50" s="4">
        <v>3</v>
      </c>
      <c r="CK50" s="4">
        <v>7</v>
      </c>
      <c r="CL50" s="4">
        <v>3</v>
      </c>
      <c r="CM50" s="4">
        <v>1</v>
      </c>
      <c r="CN50" s="4">
        <v>1</v>
      </c>
      <c r="CO50" s="4">
        <v>1</v>
      </c>
      <c r="CP50" s="4">
        <v>1</v>
      </c>
      <c r="CQ50" s="4">
        <v>1</v>
      </c>
      <c r="CR50" s="4">
        <v>1</v>
      </c>
      <c r="CS50" s="4">
        <v>0</v>
      </c>
      <c r="CV50" s="4">
        <v>2</v>
      </c>
      <c r="CX50" s="4">
        <v>2</v>
      </c>
      <c r="CY50" s="4">
        <v>1</v>
      </c>
      <c r="CZ50" s="4">
        <v>1</v>
      </c>
      <c r="DA50" s="4">
        <v>3</v>
      </c>
      <c r="DB50" s="4">
        <v>1</v>
      </c>
      <c r="DC50" s="4">
        <v>1</v>
      </c>
      <c r="DD50" s="4">
        <v>2</v>
      </c>
      <c r="DE50" s="4">
        <v>1</v>
      </c>
      <c r="DF50" s="4">
        <v>6</v>
      </c>
      <c r="DH50" s="4">
        <v>4</v>
      </c>
      <c r="DI50" s="4">
        <v>0</v>
      </c>
      <c r="DJ50" s="4">
        <v>1</v>
      </c>
      <c r="DK50" s="4">
        <v>1</v>
      </c>
      <c r="DO50" s="4">
        <v>2</v>
      </c>
      <c r="DP50" s="4">
        <v>2</v>
      </c>
      <c r="DQ50" s="4">
        <v>5</v>
      </c>
      <c r="DR50" s="4">
        <v>1</v>
      </c>
      <c r="DW50" s="4">
        <v>2</v>
      </c>
      <c r="DX50" s="4">
        <v>3</v>
      </c>
      <c r="DY50" s="4">
        <v>1</v>
      </c>
      <c r="DZ50" s="4">
        <v>2</v>
      </c>
      <c r="EA50" s="4" t="s">
        <v>279</v>
      </c>
      <c r="EB50" s="4">
        <v>1031</v>
      </c>
      <c r="EC50" s="4">
        <v>17.18</v>
      </c>
      <c r="EE50" s="4">
        <v>2</v>
      </c>
      <c r="EF50" s="4">
        <v>1</v>
      </c>
      <c r="EG50" s="4" t="s">
        <v>280</v>
      </c>
      <c r="EI50" s="4">
        <v>1</v>
      </c>
      <c r="EJ50" s="4">
        <v>1</v>
      </c>
      <c r="EK50" s="4">
        <v>3</v>
      </c>
      <c r="EL50" s="4">
        <v>4</v>
      </c>
      <c r="EM50" s="4">
        <v>17</v>
      </c>
      <c r="ET50" s="4" t="s">
        <v>253</v>
      </c>
      <c r="EU50" s="4" t="s">
        <v>201</v>
      </c>
      <c r="EV50" s="4" t="s">
        <v>202</v>
      </c>
      <c r="EY50" s="4">
        <v>792</v>
      </c>
      <c r="FA50" s="83" t="s">
        <v>237</v>
      </c>
      <c r="FB50" s="4" t="s">
        <v>204</v>
      </c>
      <c r="FC50" s="4">
        <v>0</v>
      </c>
      <c r="FD50" s="4" t="s">
        <v>205</v>
      </c>
    </row>
    <row r="51" spans="1:161" x14ac:dyDescent="0.3">
      <c r="A51" s="4">
        <v>817</v>
      </c>
      <c r="B51" s="4" t="s">
        <v>281</v>
      </c>
      <c r="C51" s="4" t="s">
        <v>194</v>
      </c>
      <c r="D51" s="4" t="s">
        <v>282</v>
      </c>
      <c r="E51" s="4" t="s">
        <v>227</v>
      </c>
      <c r="F51" s="4" t="s">
        <v>283</v>
      </c>
      <c r="G51" s="4">
        <v>1</v>
      </c>
      <c r="H51" s="4">
        <v>2</v>
      </c>
      <c r="J51" s="4">
        <v>1</v>
      </c>
      <c r="K51" s="4">
        <v>2</v>
      </c>
      <c r="O51" s="4">
        <v>0</v>
      </c>
      <c r="P51" s="4">
        <v>1</v>
      </c>
      <c r="Q51" s="4">
        <v>2</v>
      </c>
      <c r="BF51" s="4">
        <v>1</v>
      </c>
      <c r="BG51" s="4">
        <v>1</v>
      </c>
      <c r="BI51" s="4">
        <v>1</v>
      </c>
      <c r="BJ51" s="4">
        <v>1</v>
      </c>
      <c r="BK51" s="4">
        <v>6</v>
      </c>
      <c r="BL51" s="4">
        <v>1</v>
      </c>
      <c r="BM51" s="4">
        <v>2</v>
      </c>
      <c r="BS51" s="4">
        <v>3</v>
      </c>
      <c r="BW51" s="4">
        <v>1</v>
      </c>
      <c r="BX51" s="4">
        <v>1</v>
      </c>
      <c r="BY51" s="4">
        <v>1</v>
      </c>
      <c r="BZ51" s="4">
        <v>1</v>
      </c>
      <c r="CA51" s="4">
        <v>1</v>
      </c>
      <c r="CB51" s="4">
        <v>2</v>
      </c>
      <c r="CC51" s="4">
        <v>2</v>
      </c>
      <c r="CD51" s="4">
        <v>2</v>
      </c>
      <c r="CE51" s="4">
        <v>1</v>
      </c>
      <c r="CF51" s="4">
        <v>1</v>
      </c>
      <c r="CG51" s="4">
        <v>2</v>
      </c>
      <c r="CH51" s="4">
        <v>1</v>
      </c>
      <c r="CI51" s="4">
        <v>2</v>
      </c>
      <c r="CJ51" s="4">
        <v>1</v>
      </c>
      <c r="CK51" s="4">
        <v>7</v>
      </c>
      <c r="CL51" s="4">
        <v>1</v>
      </c>
      <c r="CM51" s="4">
        <v>3</v>
      </c>
      <c r="CN51" s="4">
        <v>1</v>
      </c>
      <c r="CO51" s="4">
        <v>2</v>
      </c>
      <c r="CP51" s="4">
        <v>1</v>
      </c>
      <c r="CQ51" s="4">
        <v>1</v>
      </c>
      <c r="CR51" s="4">
        <v>1</v>
      </c>
      <c r="CS51" s="4">
        <v>0</v>
      </c>
      <c r="CV51" s="4">
        <v>2</v>
      </c>
      <c r="CX51" s="4">
        <v>2</v>
      </c>
      <c r="CY51" s="4">
        <v>1</v>
      </c>
      <c r="CZ51" s="4">
        <v>1</v>
      </c>
      <c r="DA51" s="4">
        <v>3</v>
      </c>
      <c r="DB51" s="4">
        <v>1</v>
      </c>
      <c r="DC51" s="4">
        <v>3</v>
      </c>
      <c r="DD51" s="4">
        <v>2</v>
      </c>
      <c r="DE51" s="4">
        <v>1</v>
      </c>
      <c r="DF51" s="4">
        <v>4</v>
      </c>
      <c r="DH51" s="4">
        <v>2</v>
      </c>
      <c r="DI51" s="4">
        <v>0</v>
      </c>
      <c r="DJ51" s="4">
        <v>0</v>
      </c>
      <c r="DK51" s="4">
        <v>2</v>
      </c>
      <c r="DO51" s="4">
        <v>2</v>
      </c>
      <c r="DP51" s="4">
        <v>2</v>
      </c>
      <c r="DQ51" s="4">
        <v>6</v>
      </c>
      <c r="DR51" s="4">
        <v>4</v>
      </c>
      <c r="DW51" s="4">
        <v>2</v>
      </c>
      <c r="DX51" s="4">
        <v>9</v>
      </c>
      <c r="DY51" s="4">
        <v>1</v>
      </c>
      <c r="DZ51" s="4">
        <v>1</v>
      </c>
      <c r="EA51" s="4" t="s">
        <v>284</v>
      </c>
      <c r="EB51" s="4">
        <v>708</v>
      </c>
      <c r="EC51" s="4">
        <v>11.8</v>
      </c>
      <c r="EE51" s="4">
        <v>2</v>
      </c>
      <c r="EF51" s="4">
        <v>1</v>
      </c>
      <c r="EG51" s="4" t="s">
        <v>285</v>
      </c>
      <c r="EI51" s="4">
        <v>1</v>
      </c>
      <c r="EJ51" s="4">
        <v>1</v>
      </c>
      <c r="EK51" s="4">
        <v>3</v>
      </c>
      <c r="EL51" s="4">
        <v>6</v>
      </c>
      <c r="EM51" s="4">
        <v>21</v>
      </c>
      <c r="ET51" s="4" t="s">
        <v>253</v>
      </c>
      <c r="EU51" s="4" t="s">
        <v>201</v>
      </c>
      <c r="EV51" s="4" t="s">
        <v>202</v>
      </c>
      <c r="EY51" s="4">
        <v>963</v>
      </c>
      <c r="FA51" s="83" t="s">
        <v>203</v>
      </c>
      <c r="FB51" s="4" t="s">
        <v>204</v>
      </c>
      <c r="FC51" s="4">
        <v>1</v>
      </c>
      <c r="FD51" s="4" t="s">
        <v>238</v>
      </c>
      <c r="FE51" s="4">
        <v>3</v>
      </c>
    </row>
    <row r="52" spans="1:161" x14ac:dyDescent="0.3">
      <c r="A52" s="4">
        <v>871</v>
      </c>
      <c r="B52" s="4" t="s">
        <v>286</v>
      </c>
      <c r="C52" s="4" t="s">
        <v>194</v>
      </c>
      <c r="D52" s="4" t="s">
        <v>287</v>
      </c>
      <c r="E52" s="4" t="s">
        <v>227</v>
      </c>
      <c r="F52" s="4" t="s">
        <v>288</v>
      </c>
      <c r="G52" s="4">
        <v>1</v>
      </c>
      <c r="H52" s="4">
        <v>1</v>
      </c>
      <c r="I52" s="4">
        <v>2</v>
      </c>
      <c r="J52" s="4">
        <v>1</v>
      </c>
      <c r="K52" s="4">
        <v>2</v>
      </c>
      <c r="O52" s="4">
        <v>1</v>
      </c>
      <c r="P52" s="4">
        <v>1</v>
      </c>
      <c r="Q52" s="4">
        <v>2</v>
      </c>
      <c r="R52" s="4">
        <v>2</v>
      </c>
      <c r="U52" s="4">
        <v>2</v>
      </c>
      <c r="W52" s="4">
        <v>1</v>
      </c>
      <c r="Y52" s="4">
        <v>1</v>
      </c>
      <c r="AA52" s="4">
        <v>1</v>
      </c>
      <c r="AB52" s="4">
        <v>2013</v>
      </c>
      <c r="AC52" s="4">
        <v>2</v>
      </c>
      <c r="AD52" s="4">
        <v>2</v>
      </c>
      <c r="AE52" s="4">
        <v>3</v>
      </c>
      <c r="AF52" s="4">
        <v>4</v>
      </c>
      <c r="AG52" s="4">
        <v>1</v>
      </c>
      <c r="AV52" s="4">
        <v>3</v>
      </c>
      <c r="AX52" s="4">
        <v>1</v>
      </c>
      <c r="AY52" s="4">
        <v>-77</v>
      </c>
      <c r="BB52" s="4">
        <v>1</v>
      </c>
      <c r="BC52" s="4">
        <v>10</v>
      </c>
      <c r="BD52" s="4">
        <v>2</v>
      </c>
      <c r="BE52" s="4">
        <v>2</v>
      </c>
      <c r="BF52" s="4">
        <v>1</v>
      </c>
      <c r="BG52" s="4">
        <v>1</v>
      </c>
      <c r="BH52" s="4">
        <v>1</v>
      </c>
      <c r="BJ52" s="4">
        <v>1</v>
      </c>
      <c r="BK52" s="4">
        <v>3</v>
      </c>
      <c r="BL52" s="4">
        <v>2</v>
      </c>
      <c r="BM52" s="4">
        <v>-77</v>
      </c>
      <c r="BS52" s="4">
        <v>3</v>
      </c>
      <c r="BU52" s="4">
        <v>1</v>
      </c>
      <c r="BV52" s="4">
        <v>4</v>
      </c>
      <c r="BX52" s="4">
        <v>3</v>
      </c>
      <c r="BY52" s="4">
        <v>1</v>
      </c>
      <c r="BZ52" s="4">
        <v>1</v>
      </c>
      <c r="CA52" s="4">
        <v>1</v>
      </c>
      <c r="CB52" s="4">
        <v>2</v>
      </c>
      <c r="CC52" s="4">
        <v>2</v>
      </c>
      <c r="CD52" s="4">
        <v>2</v>
      </c>
      <c r="CE52" s="4">
        <v>2</v>
      </c>
      <c r="CF52" s="4">
        <v>1</v>
      </c>
      <c r="CG52" s="4">
        <v>2</v>
      </c>
      <c r="CH52" s="4">
        <v>1</v>
      </c>
      <c r="CI52" s="4">
        <v>1</v>
      </c>
      <c r="CJ52" s="4">
        <v>2</v>
      </c>
      <c r="CK52" s="4">
        <v>7</v>
      </c>
      <c r="CL52" s="4">
        <v>1</v>
      </c>
      <c r="CM52" s="4">
        <v>1</v>
      </c>
      <c r="CN52" s="4">
        <v>1</v>
      </c>
      <c r="CO52" s="4">
        <v>1</v>
      </c>
      <c r="CP52" s="4">
        <v>1</v>
      </c>
      <c r="CQ52" s="4">
        <v>1</v>
      </c>
      <c r="CR52" s="4">
        <v>1</v>
      </c>
      <c r="CS52" s="4">
        <v>0</v>
      </c>
      <c r="CV52" s="4">
        <v>2</v>
      </c>
      <c r="CX52" s="4">
        <v>1</v>
      </c>
      <c r="CY52" s="4">
        <v>1</v>
      </c>
      <c r="CZ52" s="4">
        <v>1</v>
      </c>
      <c r="DA52" s="4">
        <v>5</v>
      </c>
      <c r="DB52" s="4">
        <v>1</v>
      </c>
      <c r="DC52" s="4">
        <v>10</v>
      </c>
      <c r="DD52" s="4">
        <v>1</v>
      </c>
      <c r="DE52" s="4">
        <v>1</v>
      </c>
      <c r="DF52" s="4">
        <v>4</v>
      </c>
      <c r="DH52" s="4">
        <v>2</v>
      </c>
      <c r="DI52" s="4">
        <v>0</v>
      </c>
      <c r="DJ52" s="4">
        <v>0</v>
      </c>
      <c r="DK52" s="4">
        <v>0</v>
      </c>
      <c r="DL52" s="4">
        <v>1</v>
      </c>
      <c r="DM52" s="4">
        <v>1</v>
      </c>
      <c r="DO52" s="4">
        <v>1</v>
      </c>
      <c r="DP52" s="4">
        <v>2</v>
      </c>
      <c r="DQ52" s="4">
        <v>7</v>
      </c>
      <c r="DR52" s="4">
        <v>1</v>
      </c>
      <c r="DW52" s="4">
        <v>2</v>
      </c>
      <c r="DX52" s="4">
        <v>-98</v>
      </c>
      <c r="DY52" s="4">
        <v>1</v>
      </c>
      <c r="DZ52" s="4">
        <v>1</v>
      </c>
      <c r="EA52" s="4" t="s">
        <v>289</v>
      </c>
      <c r="EB52" s="4">
        <v>815</v>
      </c>
      <c r="EC52" s="4">
        <v>13.58</v>
      </c>
      <c r="EE52" s="4">
        <v>2</v>
      </c>
      <c r="EF52" s="4">
        <v>1</v>
      </c>
      <c r="EG52" s="4" t="s">
        <v>290</v>
      </c>
      <c r="EI52" s="4">
        <v>1</v>
      </c>
      <c r="EJ52" s="4">
        <v>1</v>
      </c>
      <c r="EK52" s="4">
        <v>3</v>
      </c>
      <c r="EL52" s="4">
        <v>6</v>
      </c>
      <c r="EM52" s="4">
        <v>21</v>
      </c>
      <c r="ET52" s="4" t="s">
        <v>253</v>
      </c>
      <c r="EU52" s="4" t="s">
        <v>201</v>
      </c>
      <c r="EV52" s="4" t="s">
        <v>202</v>
      </c>
      <c r="EY52" s="4">
        <v>963</v>
      </c>
      <c r="FA52" s="83" t="s">
        <v>237</v>
      </c>
      <c r="FB52" s="4" t="s">
        <v>204</v>
      </c>
      <c r="FC52" s="4">
        <v>1</v>
      </c>
      <c r="FD52" s="4" t="s">
        <v>238</v>
      </c>
      <c r="FE52" s="4">
        <v>17</v>
      </c>
    </row>
    <row r="53" spans="1:161" x14ac:dyDescent="0.3">
      <c r="A53" s="4">
        <v>915</v>
      </c>
      <c r="B53" s="4" t="s">
        <v>291</v>
      </c>
      <c r="C53" s="4" t="s">
        <v>212</v>
      </c>
      <c r="D53" s="4" t="s">
        <v>292</v>
      </c>
      <c r="E53" s="4" t="s">
        <v>293</v>
      </c>
      <c r="F53" s="4" t="s">
        <v>294</v>
      </c>
      <c r="G53" s="4">
        <v>1</v>
      </c>
      <c r="H53" s="4">
        <v>1</v>
      </c>
      <c r="I53" s="4">
        <v>2</v>
      </c>
      <c r="J53" s="4">
        <v>1</v>
      </c>
      <c r="K53" s="4">
        <v>2</v>
      </c>
      <c r="O53" s="4">
        <v>1</v>
      </c>
      <c r="P53" s="4">
        <v>1</v>
      </c>
      <c r="Q53" s="4">
        <v>2</v>
      </c>
      <c r="R53" s="4">
        <v>2</v>
      </c>
      <c r="U53" s="4">
        <v>3</v>
      </c>
      <c r="V53" s="4">
        <v>2</v>
      </c>
      <c r="W53" s="4">
        <v>2</v>
      </c>
      <c r="Y53" s="4">
        <v>2</v>
      </c>
      <c r="AA53" s="4">
        <v>1</v>
      </c>
      <c r="AB53" s="4">
        <v>2010</v>
      </c>
      <c r="AC53" s="4">
        <v>2</v>
      </c>
      <c r="AD53" s="4">
        <v>4</v>
      </c>
      <c r="AE53" s="4">
        <v>1</v>
      </c>
      <c r="AF53" s="4">
        <v>2</v>
      </c>
      <c r="AW53" s="4">
        <v>1</v>
      </c>
      <c r="AX53" s="4">
        <v>2</v>
      </c>
      <c r="AY53" s="4">
        <v>2</v>
      </c>
      <c r="BB53" s="4">
        <v>1</v>
      </c>
      <c r="BC53" s="4">
        <v>0</v>
      </c>
      <c r="BD53" s="4">
        <v>1</v>
      </c>
      <c r="BF53" s="4">
        <v>1</v>
      </c>
      <c r="BG53" s="4">
        <v>1</v>
      </c>
      <c r="BI53" s="4">
        <v>2</v>
      </c>
      <c r="BJ53" s="4">
        <v>2</v>
      </c>
      <c r="BK53" s="4">
        <v>5</v>
      </c>
      <c r="BL53" s="4">
        <v>-77</v>
      </c>
      <c r="BS53" s="4">
        <v>2</v>
      </c>
      <c r="BT53" s="4">
        <v>2</v>
      </c>
      <c r="BU53" s="4">
        <v>2</v>
      </c>
      <c r="BW53" s="4">
        <v>3</v>
      </c>
      <c r="BX53" s="4">
        <v>3</v>
      </c>
      <c r="BY53" s="4">
        <v>2</v>
      </c>
      <c r="BZ53" s="4">
        <v>1</v>
      </c>
      <c r="CA53" s="4">
        <v>2</v>
      </c>
      <c r="CB53" s="4">
        <v>2</v>
      </c>
      <c r="CC53" s="4">
        <v>2</v>
      </c>
      <c r="CD53" s="4">
        <v>2</v>
      </c>
      <c r="CE53" s="4">
        <v>2</v>
      </c>
      <c r="CF53" s="4">
        <v>2</v>
      </c>
      <c r="CG53" s="4">
        <v>2</v>
      </c>
      <c r="CH53" s="4">
        <v>2</v>
      </c>
      <c r="CI53" s="4">
        <v>1</v>
      </c>
      <c r="CJ53" s="4">
        <v>2</v>
      </c>
      <c r="CK53" s="4">
        <v>7</v>
      </c>
      <c r="CL53" s="4">
        <v>1</v>
      </c>
      <c r="CM53" s="4">
        <v>6</v>
      </c>
      <c r="CN53" s="4">
        <v>1</v>
      </c>
      <c r="CO53" s="4">
        <v>1</v>
      </c>
      <c r="CP53" s="4">
        <v>1</v>
      </c>
      <c r="CQ53" s="4">
        <v>1</v>
      </c>
      <c r="CR53" s="4">
        <v>1</v>
      </c>
      <c r="CS53" s="4">
        <v>1</v>
      </c>
      <c r="CT53" s="4">
        <v>1</v>
      </c>
      <c r="CU53" s="4">
        <v>1</v>
      </c>
      <c r="CV53" s="4">
        <v>2</v>
      </c>
      <c r="CX53" s="4">
        <v>1</v>
      </c>
      <c r="CY53" s="4">
        <v>1</v>
      </c>
      <c r="CZ53" s="4">
        <v>1</v>
      </c>
      <c r="DA53" s="4">
        <v>3</v>
      </c>
      <c r="DB53" s="4">
        <v>1</v>
      </c>
      <c r="DC53" s="4">
        <v>4</v>
      </c>
      <c r="DD53" s="4">
        <v>6</v>
      </c>
      <c r="DE53" s="4">
        <v>1</v>
      </c>
      <c r="DF53" s="4">
        <v>4</v>
      </c>
      <c r="DG53" s="4">
        <v>4</v>
      </c>
      <c r="DH53" s="4">
        <v>0</v>
      </c>
      <c r="DI53" s="4">
        <v>1</v>
      </c>
      <c r="DJ53" s="4">
        <v>0</v>
      </c>
      <c r="DK53" s="4">
        <v>0</v>
      </c>
      <c r="DL53" s="4">
        <v>1</v>
      </c>
      <c r="DM53" s="4">
        <v>1</v>
      </c>
      <c r="DN53" s="4">
        <v>1</v>
      </c>
      <c r="DO53" s="4">
        <v>1</v>
      </c>
      <c r="DP53" s="4">
        <v>2</v>
      </c>
      <c r="DQ53" s="4">
        <v>3</v>
      </c>
      <c r="DR53" s="4">
        <v>6</v>
      </c>
      <c r="DW53" s="4">
        <v>1</v>
      </c>
      <c r="DX53" s="4">
        <v>4</v>
      </c>
      <c r="DY53" s="4">
        <v>1</v>
      </c>
      <c r="DZ53" s="4">
        <v>2</v>
      </c>
      <c r="EA53" s="4" t="s">
        <v>295</v>
      </c>
      <c r="EB53" s="4">
        <v>1166</v>
      </c>
      <c r="EC53" s="4">
        <v>19.43</v>
      </c>
      <c r="EE53" s="4">
        <v>2</v>
      </c>
      <c r="EF53" s="4">
        <v>1</v>
      </c>
      <c r="EG53" s="4" t="s">
        <v>296</v>
      </c>
      <c r="EI53" s="4">
        <v>1</v>
      </c>
      <c r="EJ53" s="4">
        <v>1</v>
      </c>
      <c r="EK53" s="4">
        <v>3</v>
      </c>
      <c r="EL53" s="4">
        <v>10</v>
      </c>
      <c r="EM53" s="4">
        <v>29</v>
      </c>
      <c r="ET53" s="4" t="s">
        <v>253</v>
      </c>
      <c r="EU53" s="4" t="s">
        <v>201</v>
      </c>
      <c r="EV53" s="4" t="s">
        <v>202</v>
      </c>
      <c r="EY53" s="4">
        <v>929</v>
      </c>
      <c r="FA53" s="83" t="s">
        <v>237</v>
      </c>
      <c r="FB53" s="4" t="s">
        <v>204</v>
      </c>
      <c r="FC53" s="4">
        <v>1</v>
      </c>
      <c r="FD53" s="4" t="s">
        <v>205</v>
      </c>
      <c r="FE53" s="4">
        <v>7</v>
      </c>
    </row>
    <row r="54" spans="1:161" x14ac:dyDescent="0.3">
      <c r="A54" s="4">
        <v>976</v>
      </c>
      <c r="B54" s="4" t="s">
        <v>297</v>
      </c>
      <c r="C54" s="4" t="s">
        <v>194</v>
      </c>
      <c r="D54" s="4" t="s">
        <v>298</v>
      </c>
      <c r="E54" s="4" t="s">
        <v>299</v>
      </c>
      <c r="F54" s="4" t="s">
        <v>300</v>
      </c>
      <c r="G54" s="4">
        <v>1</v>
      </c>
      <c r="H54" s="4">
        <v>1</v>
      </c>
      <c r="I54" s="4">
        <v>-98</v>
      </c>
      <c r="J54" s="4">
        <v>1</v>
      </c>
      <c r="K54" s="4">
        <v>2</v>
      </c>
      <c r="O54" s="4">
        <v>2</v>
      </c>
      <c r="P54" s="4">
        <v>1</v>
      </c>
      <c r="Q54" s="4">
        <v>2</v>
      </c>
      <c r="BF54" s="4">
        <v>1</v>
      </c>
      <c r="BG54" s="4">
        <v>1</v>
      </c>
      <c r="BI54" s="4">
        <v>1</v>
      </c>
      <c r="BJ54" s="4">
        <v>1</v>
      </c>
      <c r="BK54" s="4">
        <v>-98</v>
      </c>
      <c r="BL54" s="4">
        <v>-77</v>
      </c>
      <c r="BS54" s="4">
        <v>3</v>
      </c>
      <c r="BW54" s="4">
        <v>1</v>
      </c>
      <c r="BX54" s="4">
        <v>1</v>
      </c>
      <c r="BY54" s="4">
        <v>2</v>
      </c>
      <c r="BZ54" s="4">
        <v>1</v>
      </c>
      <c r="CA54" s="4">
        <v>2</v>
      </c>
      <c r="CB54" s="4">
        <v>2</v>
      </c>
      <c r="CC54" s="4">
        <v>2</v>
      </c>
      <c r="CD54" s="4">
        <v>2</v>
      </c>
      <c r="CE54" s="4">
        <v>2</v>
      </c>
      <c r="CF54" s="4">
        <v>2</v>
      </c>
      <c r="CG54" s="4">
        <v>2</v>
      </c>
      <c r="CH54" s="4">
        <v>2</v>
      </c>
      <c r="CI54" s="4">
        <v>2</v>
      </c>
      <c r="CJ54" s="4">
        <v>2</v>
      </c>
      <c r="CK54" s="4">
        <v>7</v>
      </c>
      <c r="CL54" s="4">
        <v>7</v>
      </c>
      <c r="CM54" s="4">
        <v>1</v>
      </c>
      <c r="CN54" s="4">
        <v>1</v>
      </c>
      <c r="CO54" s="4">
        <v>1</v>
      </c>
      <c r="CP54" s="4">
        <v>1</v>
      </c>
      <c r="CQ54" s="4">
        <v>1</v>
      </c>
      <c r="CR54" s="4">
        <v>1</v>
      </c>
      <c r="CS54" s="4">
        <v>0</v>
      </c>
      <c r="CV54" s="4">
        <v>1</v>
      </c>
      <c r="CW54" s="4">
        <v>1</v>
      </c>
      <c r="CX54" s="4">
        <v>3</v>
      </c>
      <c r="CY54" s="4">
        <v>5</v>
      </c>
      <c r="CZ54" s="4">
        <v>1</v>
      </c>
      <c r="DA54" s="4">
        <v>2</v>
      </c>
      <c r="DB54" s="4">
        <v>1</v>
      </c>
      <c r="DC54" s="4">
        <v>11</v>
      </c>
      <c r="DD54" s="4">
        <v>1</v>
      </c>
      <c r="DE54" s="4">
        <v>1</v>
      </c>
      <c r="DF54" s="4">
        <v>1</v>
      </c>
      <c r="DH54" s="4">
        <v>0</v>
      </c>
      <c r="DI54" s="4">
        <v>0</v>
      </c>
      <c r="DJ54" s="4">
        <v>0</v>
      </c>
      <c r="DK54" s="4">
        <v>1</v>
      </c>
      <c r="DO54" s="4">
        <v>2</v>
      </c>
      <c r="DP54" s="4">
        <v>2</v>
      </c>
      <c r="DQ54" s="4">
        <v>5</v>
      </c>
      <c r="DR54" s="4">
        <v>2</v>
      </c>
      <c r="DW54" s="4">
        <v>2</v>
      </c>
      <c r="DX54" s="4">
        <v>1</v>
      </c>
      <c r="DY54" s="4">
        <v>1</v>
      </c>
      <c r="DZ54" s="4">
        <v>1</v>
      </c>
      <c r="EA54" s="4" t="s">
        <v>301</v>
      </c>
      <c r="EB54" s="4">
        <v>624</v>
      </c>
      <c r="EC54" s="4">
        <v>10.4</v>
      </c>
      <c r="EE54" s="4">
        <v>2</v>
      </c>
      <c r="EF54" s="4">
        <v>1</v>
      </c>
      <c r="EG54" s="4" t="s">
        <v>302</v>
      </c>
      <c r="EI54" s="4">
        <v>1</v>
      </c>
      <c r="EJ54" s="4">
        <v>1</v>
      </c>
      <c r="EK54" s="4">
        <v>3</v>
      </c>
      <c r="EL54" s="4">
        <v>7</v>
      </c>
      <c r="EM54" s="4">
        <v>23</v>
      </c>
      <c r="ET54" s="4" t="s">
        <v>253</v>
      </c>
      <c r="EU54" s="4" t="s">
        <v>201</v>
      </c>
      <c r="EV54" s="4" t="s">
        <v>202</v>
      </c>
      <c r="EY54" s="4">
        <v>1019</v>
      </c>
      <c r="FA54" s="83" t="s">
        <v>203</v>
      </c>
      <c r="FB54" s="4" t="s">
        <v>204</v>
      </c>
      <c r="FC54" s="4">
        <v>1</v>
      </c>
      <c r="FD54" s="4" t="s">
        <v>238</v>
      </c>
    </row>
    <row r="55" spans="1:161" x14ac:dyDescent="0.3">
      <c r="A55" s="4">
        <v>1007</v>
      </c>
      <c r="B55" s="4" t="s">
        <v>303</v>
      </c>
      <c r="C55" s="4" t="s">
        <v>212</v>
      </c>
      <c r="D55" s="4" t="s">
        <v>304</v>
      </c>
      <c r="E55" s="4" t="s">
        <v>214</v>
      </c>
      <c r="F55" s="4" t="s">
        <v>305</v>
      </c>
      <c r="G55" s="4">
        <v>1</v>
      </c>
      <c r="H55" s="4">
        <v>2</v>
      </c>
      <c r="J55" s="4">
        <v>1</v>
      </c>
      <c r="K55" s="4">
        <v>2</v>
      </c>
      <c r="O55" s="4">
        <v>0</v>
      </c>
      <c r="P55" s="4">
        <v>1</v>
      </c>
      <c r="Q55" s="4">
        <v>2</v>
      </c>
      <c r="BF55" s="4">
        <v>1</v>
      </c>
      <c r="BG55" s="4">
        <v>1</v>
      </c>
      <c r="BI55" s="4">
        <v>1</v>
      </c>
      <c r="BJ55" s="4">
        <v>1</v>
      </c>
      <c r="BK55" s="4">
        <v>6</v>
      </c>
      <c r="BL55" s="4">
        <v>3</v>
      </c>
      <c r="BS55" s="4">
        <v>2</v>
      </c>
      <c r="BT55" s="4">
        <v>1</v>
      </c>
      <c r="BU55" s="4">
        <v>2</v>
      </c>
      <c r="BW55" s="4">
        <v>2</v>
      </c>
      <c r="BX55" s="4">
        <v>1</v>
      </c>
      <c r="BY55" s="4">
        <v>1</v>
      </c>
      <c r="BZ55" s="4">
        <v>1</v>
      </c>
      <c r="CA55" s="4">
        <v>1</v>
      </c>
      <c r="CB55" s="4">
        <v>1</v>
      </c>
      <c r="CC55" s="4">
        <v>2</v>
      </c>
      <c r="CD55" s="4">
        <v>2</v>
      </c>
      <c r="CE55" s="4">
        <v>2</v>
      </c>
      <c r="CF55" s="4">
        <v>2</v>
      </c>
      <c r="CG55" s="4">
        <v>2</v>
      </c>
      <c r="CH55" s="4">
        <v>2</v>
      </c>
      <c r="CI55" s="4">
        <v>1</v>
      </c>
      <c r="CJ55" s="4">
        <v>2</v>
      </c>
      <c r="CK55" s="4">
        <v>7</v>
      </c>
      <c r="CL55" s="4">
        <v>1</v>
      </c>
      <c r="CM55" s="4">
        <v>6</v>
      </c>
      <c r="CN55" s="4">
        <v>1</v>
      </c>
      <c r="CO55" s="4">
        <v>2</v>
      </c>
      <c r="CP55" s="4">
        <v>1</v>
      </c>
      <c r="CQ55" s="4">
        <v>1</v>
      </c>
      <c r="CR55" s="4">
        <v>1</v>
      </c>
      <c r="CS55" s="4">
        <v>2</v>
      </c>
      <c r="CT55" s="4">
        <v>1</v>
      </c>
      <c r="CU55" s="4">
        <v>1</v>
      </c>
      <c r="CV55" s="4">
        <v>2</v>
      </c>
      <c r="CX55" s="4">
        <v>2</v>
      </c>
      <c r="CY55" s="4">
        <v>1</v>
      </c>
      <c r="CZ55" s="4">
        <v>1</v>
      </c>
      <c r="DA55" s="4">
        <v>3</v>
      </c>
      <c r="DB55" s="4">
        <v>1</v>
      </c>
      <c r="DC55" s="4">
        <v>2</v>
      </c>
      <c r="DD55" s="4">
        <v>1</v>
      </c>
      <c r="DE55" s="4">
        <v>1</v>
      </c>
      <c r="DF55" s="4">
        <v>3</v>
      </c>
      <c r="DG55" s="4">
        <v>3</v>
      </c>
      <c r="DH55" s="4">
        <v>0</v>
      </c>
      <c r="DI55" s="4">
        <v>0</v>
      </c>
      <c r="DJ55" s="4">
        <v>0</v>
      </c>
      <c r="DK55" s="4">
        <v>1</v>
      </c>
      <c r="DL55" s="4">
        <v>0</v>
      </c>
      <c r="DM55" s="4">
        <v>1</v>
      </c>
      <c r="DN55" s="4">
        <v>1</v>
      </c>
      <c r="DO55" s="4">
        <v>2</v>
      </c>
      <c r="DP55" s="4">
        <v>2</v>
      </c>
      <c r="DQ55" s="4">
        <v>6</v>
      </c>
      <c r="DR55" s="4">
        <v>4</v>
      </c>
      <c r="DW55" s="4">
        <v>2</v>
      </c>
      <c r="DX55" s="4">
        <v>6</v>
      </c>
      <c r="DY55" s="4">
        <v>7</v>
      </c>
      <c r="DZ55" s="4">
        <v>1</v>
      </c>
      <c r="EA55" s="4" t="s">
        <v>306</v>
      </c>
      <c r="EB55" s="4">
        <v>798</v>
      </c>
      <c r="EC55" s="4">
        <v>13.3</v>
      </c>
      <c r="EE55" s="4">
        <v>2</v>
      </c>
      <c r="EF55" s="4">
        <v>1</v>
      </c>
      <c r="EG55" s="4" t="s">
        <v>275</v>
      </c>
      <c r="EI55" s="4">
        <v>1</v>
      </c>
      <c r="EJ55" s="4">
        <v>1</v>
      </c>
      <c r="EK55" s="4">
        <v>3</v>
      </c>
      <c r="EL55" s="4">
        <v>8</v>
      </c>
      <c r="EM55" s="4">
        <v>25</v>
      </c>
      <c r="ET55" s="4" t="s">
        <v>253</v>
      </c>
      <c r="EU55" s="4" t="s">
        <v>201</v>
      </c>
      <c r="EV55" s="4" t="s">
        <v>202</v>
      </c>
      <c r="EY55" s="4">
        <v>826</v>
      </c>
      <c r="FA55" s="83" t="s">
        <v>203</v>
      </c>
      <c r="FB55" s="4" t="s">
        <v>204</v>
      </c>
      <c r="FC55" s="4">
        <v>1</v>
      </c>
      <c r="FD55" s="4" t="s">
        <v>238</v>
      </c>
      <c r="FE55" s="4">
        <v>3</v>
      </c>
    </row>
    <row r="56" spans="1:161" x14ac:dyDescent="0.3">
      <c r="A56" s="4">
        <v>1042</v>
      </c>
      <c r="B56" s="4" t="s">
        <v>307</v>
      </c>
      <c r="C56" s="4" t="s">
        <v>212</v>
      </c>
      <c r="D56" s="4" t="s">
        <v>308</v>
      </c>
      <c r="E56" s="4" t="s">
        <v>309</v>
      </c>
      <c r="F56" s="4" t="s">
        <v>310</v>
      </c>
      <c r="G56" s="4">
        <v>1</v>
      </c>
      <c r="H56" s="4">
        <v>2</v>
      </c>
      <c r="J56" s="4">
        <v>1</v>
      </c>
      <c r="K56" s="4">
        <v>2</v>
      </c>
      <c r="O56" s="4">
        <v>0</v>
      </c>
      <c r="P56" s="4">
        <v>1</v>
      </c>
      <c r="Q56" s="4">
        <v>2</v>
      </c>
      <c r="BF56" s="4">
        <v>1</v>
      </c>
      <c r="BG56" s="4">
        <v>1</v>
      </c>
      <c r="BI56" s="4">
        <v>1</v>
      </c>
      <c r="BJ56" s="4">
        <v>1</v>
      </c>
      <c r="BK56" s="4">
        <v>-98</v>
      </c>
      <c r="BL56" s="4">
        <v>-97</v>
      </c>
      <c r="BS56" s="4">
        <v>1</v>
      </c>
      <c r="BU56" s="4">
        <v>1</v>
      </c>
      <c r="BV56" s="4">
        <v>3</v>
      </c>
      <c r="BX56" s="4">
        <v>3</v>
      </c>
      <c r="BY56" s="4">
        <v>2</v>
      </c>
      <c r="BZ56" s="4">
        <v>1</v>
      </c>
      <c r="CA56" s="4">
        <v>-98</v>
      </c>
      <c r="CB56" s="4">
        <v>1</v>
      </c>
      <c r="CC56" s="4">
        <v>2</v>
      </c>
      <c r="CD56" s="4">
        <v>2</v>
      </c>
      <c r="CE56" s="4">
        <v>2</v>
      </c>
      <c r="CF56" s="4">
        <v>2</v>
      </c>
      <c r="CG56" s="4">
        <v>2</v>
      </c>
      <c r="CH56" s="4">
        <v>2</v>
      </c>
      <c r="CI56" s="4">
        <v>2</v>
      </c>
      <c r="CJ56" s="4">
        <v>2</v>
      </c>
      <c r="CK56" s="4">
        <v>7</v>
      </c>
      <c r="CL56" s="4">
        <v>3</v>
      </c>
      <c r="CM56" s="4">
        <v>2</v>
      </c>
      <c r="CN56" s="4">
        <v>1</v>
      </c>
      <c r="CO56" s="4">
        <v>1</v>
      </c>
      <c r="CP56" s="4">
        <v>1</v>
      </c>
      <c r="CQ56" s="4">
        <v>1</v>
      </c>
      <c r="CR56" s="4">
        <v>1</v>
      </c>
      <c r="CS56" s="4">
        <v>1</v>
      </c>
      <c r="CT56" s="4">
        <v>1</v>
      </c>
      <c r="CU56" s="4">
        <v>1</v>
      </c>
      <c r="CV56" s="4">
        <v>2</v>
      </c>
      <c r="CX56" s="4">
        <v>2</v>
      </c>
      <c r="CY56" s="4">
        <v>1</v>
      </c>
      <c r="CZ56" s="4">
        <v>1</v>
      </c>
      <c r="DA56" s="4">
        <v>2</v>
      </c>
      <c r="DB56" s="4">
        <v>1</v>
      </c>
      <c r="DC56" s="4">
        <v>0.5</v>
      </c>
      <c r="DD56" s="4">
        <v>1</v>
      </c>
      <c r="DE56" s="4">
        <v>1</v>
      </c>
      <c r="DF56" s="4">
        <v>4</v>
      </c>
      <c r="DH56" s="4">
        <v>0</v>
      </c>
      <c r="DI56" s="4">
        <v>0</v>
      </c>
      <c r="DJ56" s="4">
        <v>2</v>
      </c>
      <c r="DK56" s="4">
        <v>0</v>
      </c>
      <c r="DL56" s="4">
        <v>1</v>
      </c>
      <c r="DM56" s="4">
        <v>1</v>
      </c>
      <c r="DO56" s="4">
        <v>2</v>
      </c>
      <c r="DP56" s="4">
        <v>2</v>
      </c>
      <c r="DQ56" s="4">
        <v>7</v>
      </c>
      <c r="DR56" s="4">
        <v>6</v>
      </c>
      <c r="DW56" s="4">
        <v>1</v>
      </c>
      <c r="DX56" s="4">
        <v>3</v>
      </c>
      <c r="DY56" s="4">
        <v>2</v>
      </c>
      <c r="DZ56" s="4">
        <v>1</v>
      </c>
      <c r="EA56" s="4" t="s">
        <v>311</v>
      </c>
      <c r="EB56" s="4">
        <v>726</v>
      </c>
      <c r="EC56" s="4">
        <v>12.1</v>
      </c>
      <c r="EE56" s="4">
        <v>2</v>
      </c>
      <c r="EF56" s="4">
        <v>1</v>
      </c>
      <c r="EG56" s="4" t="s">
        <v>312</v>
      </c>
      <c r="EI56" s="4">
        <v>1</v>
      </c>
      <c r="EJ56" s="4">
        <v>1</v>
      </c>
      <c r="EK56" s="4">
        <v>3</v>
      </c>
      <c r="EL56" s="4">
        <v>9</v>
      </c>
      <c r="EM56" s="4">
        <v>27</v>
      </c>
      <c r="ET56" s="4" t="s">
        <v>313</v>
      </c>
      <c r="EU56" s="4" t="s">
        <v>201</v>
      </c>
      <c r="EV56" s="4" t="s">
        <v>202</v>
      </c>
      <c r="EY56" s="4">
        <v>1294</v>
      </c>
      <c r="FA56" s="83" t="s">
        <v>203</v>
      </c>
      <c r="FB56" s="4" t="s">
        <v>204</v>
      </c>
      <c r="FC56" s="4">
        <v>0</v>
      </c>
      <c r="FD56" s="4" t="s">
        <v>205</v>
      </c>
    </row>
    <row r="57" spans="1:161" x14ac:dyDescent="0.3">
      <c r="A57" s="4">
        <v>1075</v>
      </c>
      <c r="B57" s="4" t="s">
        <v>314</v>
      </c>
      <c r="C57" s="4" t="s">
        <v>265</v>
      </c>
      <c r="D57" s="4" t="s">
        <v>315</v>
      </c>
      <c r="E57" s="4" t="s">
        <v>267</v>
      </c>
      <c r="F57" s="4" t="s">
        <v>316</v>
      </c>
      <c r="G57" s="4">
        <v>1</v>
      </c>
      <c r="H57" s="4">
        <v>2</v>
      </c>
      <c r="J57" s="4">
        <v>1</v>
      </c>
      <c r="K57" s="4">
        <v>2</v>
      </c>
      <c r="O57" s="4">
        <v>0</v>
      </c>
      <c r="P57" s="4">
        <v>1</v>
      </c>
      <c r="Q57" s="4">
        <v>2</v>
      </c>
      <c r="BF57" s="4">
        <v>1</v>
      </c>
      <c r="BG57" s="4">
        <v>1</v>
      </c>
      <c r="BI57" s="4">
        <v>2</v>
      </c>
      <c r="BJ57" s="4">
        <v>2</v>
      </c>
      <c r="BK57" s="4">
        <v>5</v>
      </c>
      <c r="BL57" s="4">
        <v>2</v>
      </c>
      <c r="BM57" s="4">
        <v>5</v>
      </c>
      <c r="BS57" s="4">
        <v>1</v>
      </c>
      <c r="BU57" s="4">
        <v>2</v>
      </c>
      <c r="BW57" s="4">
        <v>2</v>
      </c>
      <c r="BX57" s="4">
        <v>3</v>
      </c>
      <c r="BY57" s="4">
        <v>1</v>
      </c>
      <c r="BZ57" s="4">
        <v>1</v>
      </c>
      <c r="CA57" s="4">
        <v>1</v>
      </c>
      <c r="CB57" s="4">
        <v>1</v>
      </c>
      <c r="CC57" s="4">
        <v>1</v>
      </c>
      <c r="CD57" s="4">
        <v>2</v>
      </c>
      <c r="CE57" s="4">
        <v>2</v>
      </c>
      <c r="CF57" s="4">
        <v>1</v>
      </c>
      <c r="CG57" s="4">
        <v>1</v>
      </c>
      <c r="CH57" s="4">
        <v>2</v>
      </c>
      <c r="CI57" s="4">
        <v>1</v>
      </c>
      <c r="CJ57" s="4">
        <v>2</v>
      </c>
      <c r="CK57" s="4">
        <v>7</v>
      </c>
      <c r="CL57" s="4">
        <v>1</v>
      </c>
      <c r="CM57" s="4">
        <v>1</v>
      </c>
      <c r="CN57" s="4">
        <v>1</v>
      </c>
      <c r="CO57" s="4">
        <v>2</v>
      </c>
      <c r="CP57" s="4">
        <v>1</v>
      </c>
      <c r="CQ57" s="4">
        <v>2</v>
      </c>
      <c r="CR57" s="4">
        <v>1</v>
      </c>
      <c r="CS57" s="4">
        <v>0</v>
      </c>
      <c r="CV57" s="4">
        <v>2</v>
      </c>
      <c r="CX57" s="4">
        <v>2</v>
      </c>
      <c r="CY57" s="4">
        <v>1</v>
      </c>
      <c r="CZ57" s="4">
        <v>1</v>
      </c>
      <c r="DA57" s="4">
        <v>4</v>
      </c>
      <c r="DB57" s="4">
        <v>1</v>
      </c>
      <c r="DC57" s="4">
        <v>4.5</v>
      </c>
      <c r="DD57" s="4">
        <v>3</v>
      </c>
      <c r="DE57" s="4">
        <v>1</v>
      </c>
      <c r="DF57" s="4">
        <v>5</v>
      </c>
      <c r="DH57" s="4">
        <v>2</v>
      </c>
      <c r="DI57" s="4">
        <v>1</v>
      </c>
      <c r="DJ57" s="4">
        <v>0</v>
      </c>
      <c r="DK57" s="4">
        <v>2</v>
      </c>
      <c r="DO57" s="4">
        <v>1</v>
      </c>
      <c r="DP57" s="4">
        <v>1</v>
      </c>
      <c r="DQ57" s="4">
        <v>8</v>
      </c>
      <c r="DR57" s="4">
        <v>6</v>
      </c>
      <c r="DW57" s="4">
        <v>1</v>
      </c>
      <c r="DX57" s="4">
        <v>8</v>
      </c>
      <c r="DY57" s="4">
        <v>2</v>
      </c>
      <c r="DZ57" s="4">
        <v>1</v>
      </c>
      <c r="EA57" s="4" t="s">
        <v>317</v>
      </c>
      <c r="EB57" s="4">
        <v>645</v>
      </c>
      <c r="EC57" s="4">
        <v>10.75</v>
      </c>
      <c r="EE57" s="4">
        <v>2</v>
      </c>
      <c r="EF57" s="4">
        <v>1</v>
      </c>
      <c r="EG57" s="4" t="s">
        <v>318</v>
      </c>
      <c r="EI57" s="4">
        <v>1</v>
      </c>
      <c r="EJ57" s="4">
        <v>1</v>
      </c>
      <c r="EK57" s="4">
        <v>3</v>
      </c>
      <c r="EL57" s="4">
        <v>12</v>
      </c>
      <c r="EM57" s="4">
        <v>33</v>
      </c>
      <c r="ET57" s="4" t="s">
        <v>313</v>
      </c>
      <c r="EU57" s="4" t="s">
        <v>201</v>
      </c>
      <c r="EV57" s="4" t="s">
        <v>202</v>
      </c>
      <c r="EY57" s="4">
        <v>1201</v>
      </c>
      <c r="FA57" s="83" t="s">
        <v>203</v>
      </c>
      <c r="FB57" s="4" t="s">
        <v>204</v>
      </c>
      <c r="FC57" s="4">
        <v>1</v>
      </c>
      <c r="FD57" s="4" t="s">
        <v>205</v>
      </c>
      <c r="FE57" s="4">
        <v>7</v>
      </c>
    </row>
    <row r="58" spans="1:161" x14ac:dyDescent="0.3">
      <c r="A58" s="4">
        <v>1117</v>
      </c>
      <c r="B58" s="4" t="s">
        <v>319</v>
      </c>
      <c r="C58" s="4" t="s">
        <v>212</v>
      </c>
      <c r="D58" s="4" t="s">
        <v>320</v>
      </c>
      <c r="E58" s="4" t="s">
        <v>214</v>
      </c>
      <c r="F58" s="4" t="s">
        <v>321</v>
      </c>
      <c r="G58" s="4">
        <v>1</v>
      </c>
      <c r="H58" s="4">
        <v>2</v>
      </c>
      <c r="J58" s="4">
        <v>1</v>
      </c>
      <c r="K58" s="4">
        <v>2</v>
      </c>
      <c r="O58" s="4">
        <v>0</v>
      </c>
      <c r="P58" s="4">
        <v>1</v>
      </c>
      <c r="Q58" s="4">
        <v>2</v>
      </c>
      <c r="BF58" s="4">
        <v>1</v>
      </c>
      <c r="BG58" s="4">
        <v>1</v>
      </c>
      <c r="BI58" s="4">
        <v>2</v>
      </c>
      <c r="BJ58" s="4">
        <v>1</v>
      </c>
      <c r="BK58" s="4">
        <v>6</v>
      </c>
      <c r="BL58" s="4">
        <v>1</v>
      </c>
      <c r="BS58" s="4">
        <v>1</v>
      </c>
      <c r="BU58" s="4">
        <v>2</v>
      </c>
      <c r="BW58" s="4">
        <v>1</v>
      </c>
      <c r="BX58" s="4">
        <v>3</v>
      </c>
      <c r="BY58" s="4">
        <v>1</v>
      </c>
      <c r="BZ58" s="4">
        <v>1</v>
      </c>
      <c r="CA58" s="4">
        <v>2</v>
      </c>
      <c r="CB58" s="4">
        <v>2</v>
      </c>
      <c r="CC58" s="4">
        <v>2</v>
      </c>
      <c r="CD58" s="4">
        <v>2</v>
      </c>
      <c r="CE58" s="4">
        <v>1</v>
      </c>
      <c r="CF58" s="4">
        <v>2</v>
      </c>
      <c r="CG58" s="4">
        <v>1</v>
      </c>
      <c r="CH58" s="4">
        <v>1</v>
      </c>
      <c r="CI58" s="4">
        <v>2</v>
      </c>
      <c r="CJ58" s="4">
        <v>1</v>
      </c>
      <c r="CK58" s="4">
        <v>7</v>
      </c>
      <c r="CL58" s="4">
        <v>3</v>
      </c>
      <c r="CM58" s="4">
        <v>1</v>
      </c>
      <c r="CN58" s="4">
        <v>1</v>
      </c>
      <c r="CO58" s="4">
        <v>1</v>
      </c>
      <c r="CP58" s="4">
        <v>1</v>
      </c>
      <c r="CQ58" s="4">
        <v>1</v>
      </c>
      <c r="CR58" s="4">
        <v>1</v>
      </c>
      <c r="CS58" s="4">
        <v>0</v>
      </c>
      <c r="CV58" s="4">
        <v>2</v>
      </c>
      <c r="CX58" s="4">
        <v>1</v>
      </c>
      <c r="CY58" s="4">
        <v>1</v>
      </c>
      <c r="CZ58" s="4">
        <v>1</v>
      </c>
      <c r="DA58" s="4">
        <v>4</v>
      </c>
      <c r="DB58" s="4">
        <v>1</v>
      </c>
      <c r="DC58" s="4">
        <v>3.1</v>
      </c>
      <c r="DD58" s="4">
        <v>4</v>
      </c>
      <c r="DE58" s="4">
        <v>1</v>
      </c>
      <c r="DF58" s="4">
        <v>3</v>
      </c>
      <c r="DH58" s="4">
        <v>1</v>
      </c>
      <c r="DI58" s="4">
        <v>0</v>
      </c>
      <c r="DJ58" s="4">
        <v>2</v>
      </c>
      <c r="DO58" s="4">
        <v>1</v>
      </c>
      <c r="DP58" s="4">
        <v>1</v>
      </c>
      <c r="DQ58" s="4">
        <v>4</v>
      </c>
      <c r="DR58" s="4">
        <v>1</v>
      </c>
      <c r="DW58" s="4">
        <v>2</v>
      </c>
      <c r="DX58" s="4">
        <v>6</v>
      </c>
      <c r="DY58" s="4">
        <v>1</v>
      </c>
      <c r="DZ58" s="4">
        <v>1</v>
      </c>
      <c r="EA58" s="4" t="s">
        <v>322</v>
      </c>
      <c r="EB58" s="4">
        <v>772</v>
      </c>
      <c r="EC58" s="4">
        <v>12.87</v>
      </c>
      <c r="EE58" s="4">
        <v>2</v>
      </c>
      <c r="EF58" s="4">
        <v>1</v>
      </c>
      <c r="EG58" s="4" t="s">
        <v>323</v>
      </c>
      <c r="EI58" s="4">
        <v>1</v>
      </c>
      <c r="EJ58" s="4">
        <v>1</v>
      </c>
      <c r="EK58" s="4">
        <v>3</v>
      </c>
      <c r="EL58" s="4">
        <v>8</v>
      </c>
      <c r="EM58" s="4">
        <v>25</v>
      </c>
      <c r="ET58" s="4" t="s">
        <v>313</v>
      </c>
      <c r="EU58" s="4" t="s">
        <v>201</v>
      </c>
      <c r="EV58" s="4" t="s">
        <v>202</v>
      </c>
      <c r="EY58" s="4">
        <v>826</v>
      </c>
      <c r="FA58" s="83" t="s">
        <v>203</v>
      </c>
      <c r="FB58" s="4" t="s">
        <v>204</v>
      </c>
      <c r="FC58" s="4">
        <v>1</v>
      </c>
      <c r="FD58" s="4" t="s">
        <v>205</v>
      </c>
      <c r="FE58" s="4">
        <v>3</v>
      </c>
    </row>
    <row r="59" spans="1:161" x14ac:dyDescent="0.3">
      <c r="A59" s="4">
        <v>1127</v>
      </c>
      <c r="B59" s="4" t="s">
        <v>324</v>
      </c>
      <c r="C59" s="4" t="s">
        <v>194</v>
      </c>
      <c r="D59" s="4" t="s">
        <v>325</v>
      </c>
      <c r="E59" s="4" t="s">
        <v>299</v>
      </c>
      <c r="F59" s="4" t="s">
        <v>326</v>
      </c>
      <c r="G59" s="4">
        <v>1</v>
      </c>
      <c r="H59" s="4">
        <v>2</v>
      </c>
      <c r="J59" s="4">
        <v>1</v>
      </c>
      <c r="K59" s="4">
        <v>2</v>
      </c>
      <c r="O59" s="4">
        <v>0</v>
      </c>
      <c r="P59" s="4">
        <v>1</v>
      </c>
      <c r="Q59" s="4">
        <v>2</v>
      </c>
      <c r="BF59" s="4">
        <v>1</v>
      </c>
      <c r="BG59" s="4">
        <v>1</v>
      </c>
      <c r="BI59" s="4">
        <v>1</v>
      </c>
      <c r="BJ59" s="4">
        <v>1</v>
      </c>
      <c r="BK59" s="4">
        <v>5</v>
      </c>
      <c r="BL59" s="4">
        <v>1</v>
      </c>
      <c r="BS59" s="4">
        <v>1</v>
      </c>
      <c r="BU59" s="4">
        <v>2</v>
      </c>
      <c r="BW59" s="4">
        <v>1</v>
      </c>
      <c r="BX59" s="4">
        <v>3</v>
      </c>
      <c r="BY59" s="4">
        <v>2</v>
      </c>
      <c r="BZ59" s="4">
        <v>1</v>
      </c>
      <c r="CA59" s="4">
        <v>2</v>
      </c>
      <c r="CB59" s="4">
        <v>2</v>
      </c>
      <c r="CC59" s="4">
        <v>2</v>
      </c>
      <c r="CD59" s="4">
        <v>2</v>
      </c>
      <c r="CE59" s="4">
        <v>2</v>
      </c>
      <c r="CF59" s="4">
        <v>1</v>
      </c>
      <c r="CG59" s="4">
        <v>-98</v>
      </c>
      <c r="CH59" s="4">
        <v>2</v>
      </c>
      <c r="CI59" s="4">
        <v>1</v>
      </c>
      <c r="CJ59" s="4">
        <v>2</v>
      </c>
      <c r="CK59" s="4">
        <v>7</v>
      </c>
      <c r="CL59" s="4">
        <v>1</v>
      </c>
      <c r="CM59" s="4">
        <v>1</v>
      </c>
      <c r="CN59" s="4">
        <v>1</v>
      </c>
      <c r="CO59" s="4">
        <v>1</v>
      </c>
      <c r="CP59" s="4">
        <v>1</v>
      </c>
      <c r="CQ59" s="4">
        <v>1</v>
      </c>
      <c r="CR59" s="4">
        <v>1</v>
      </c>
      <c r="CS59" s="4">
        <v>1</v>
      </c>
      <c r="CT59" s="4">
        <v>1</v>
      </c>
      <c r="CU59" s="4">
        <v>1</v>
      </c>
      <c r="CV59" s="4">
        <v>2</v>
      </c>
      <c r="CX59" s="4">
        <v>2</v>
      </c>
      <c r="CY59" s="4">
        <v>1</v>
      </c>
      <c r="CZ59" s="4">
        <v>1</v>
      </c>
      <c r="DA59" s="4">
        <v>3</v>
      </c>
      <c r="DB59" s="4">
        <v>1</v>
      </c>
      <c r="DC59" s="4">
        <v>0.1</v>
      </c>
      <c r="DD59" s="4">
        <v>1</v>
      </c>
      <c r="DE59" s="4">
        <v>1</v>
      </c>
      <c r="DF59" s="4">
        <v>3</v>
      </c>
      <c r="DH59" s="4">
        <v>1</v>
      </c>
      <c r="DI59" s="4">
        <v>1</v>
      </c>
      <c r="DJ59" s="4">
        <v>0</v>
      </c>
      <c r="DK59" s="4">
        <v>1</v>
      </c>
      <c r="DO59" s="4">
        <v>1</v>
      </c>
      <c r="DP59" s="4">
        <v>1</v>
      </c>
      <c r="DQ59" s="4">
        <v>4</v>
      </c>
      <c r="DR59" s="4">
        <v>1</v>
      </c>
      <c r="DW59" s="4">
        <v>2</v>
      </c>
      <c r="DX59" s="4">
        <v>1</v>
      </c>
      <c r="DY59" s="4">
        <v>1</v>
      </c>
      <c r="DZ59" s="4">
        <v>2</v>
      </c>
      <c r="EA59" s="4" t="s">
        <v>327</v>
      </c>
      <c r="EB59" s="4">
        <v>785</v>
      </c>
      <c r="EC59" s="4">
        <v>13.08</v>
      </c>
      <c r="EE59" s="4">
        <v>2</v>
      </c>
      <c r="EF59" s="4">
        <v>1</v>
      </c>
      <c r="EG59" s="4" t="s">
        <v>328</v>
      </c>
      <c r="EI59" s="4">
        <v>1</v>
      </c>
      <c r="EJ59" s="4">
        <v>1</v>
      </c>
      <c r="EK59" s="4">
        <v>3</v>
      </c>
      <c r="EL59" s="4">
        <v>7</v>
      </c>
      <c r="EM59" s="4">
        <v>23</v>
      </c>
      <c r="ET59" s="4" t="s">
        <v>313</v>
      </c>
      <c r="EU59" s="4" t="s">
        <v>201</v>
      </c>
      <c r="EV59" s="4" t="s">
        <v>202</v>
      </c>
      <c r="EY59" s="4">
        <v>1019</v>
      </c>
      <c r="FA59" s="83" t="s">
        <v>203</v>
      </c>
      <c r="FB59" s="4" t="s">
        <v>204</v>
      </c>
      <c r="FC59" s="4">
        <v>1</v>
      </c>
      <c r="FD59" s="4" t="s">
        <v>205</v>
      </c>
      <c r="FE59" s="4">
        <v>7</v>
      </c>
    </row>
    <row r="60" spans="1:161" x14ac:dyDescent="0.3">
      <c r="A60" s="4">
        <v>1164</v>
      </c>
      <c r="B60" s="4" t="s">
        <v>329</v>
      </c>
      <c r="C60" s="4" t="s">
        <v>194</v>
      </c>
      <c r="D60" s="4" t="s">
        <v>330</v>
      </c>
      <c r="E60" s="4" t="s">
        <v>227</v>
      </c>
      <c r="F60" s="4" t="s">
        <v>331</v>
      </c>
      <c r="G60" s="4">
        <v>1</v>
      </c>
      <c r="H60" s="4">
        <v>2</v>
      </c>
      <c r="J60" s="4">
        <v>1</v>
      </c>
      <c r="K60" s="4">
        <v>2</v>
      </c>
      <c r="O60" s="4">
        <v>0</v>
      </c>
      <c r="P60" s="4">
        <v>1</v>
      </c>
      <c r="Q60" s="4">
        <v>2</v>
      </c>
      <c r="BF60" s="4">
        <v>1</v>
      </c>
      <c r="BG60" s="4">
        <v>1</v>
      </c>
      <c r="BI60" s="4">
        <v>1</v>
      </c>
      <c r="BJ60" s="4">
        <v>1</v>
      </c>
      <c r="BK60" s="4">
        <v>4</v>
      </c>
      <c r="BL60" s="4">
        <v>3</v>
      </c>
      <c r="BM60" s="4">
        <v>2</v>
      </c>
      <c r="BS60" s="4">
        <v>1</v>
      </c>
      <c r="BU60" s="4">
        <v>1</v>
      </c>
      <c r="BV60" s="4">
        <v>4</v>
      </c>
      <c r="BX60" s="4">
        <v>3</v>
      </c>
      <c r="BY60" s="4">
        <v>2</v>
      </c>
      <c r="BZ60" s="4">
        <v>2</v>
      </c>
      <c r="CA60" s="4">
        <v>1</v>
      </c>
      <c r="CB60" s="4">
        <v>1</v>
      </c>
      <c r="CC60" s="4">
        <v>2</v>
      </c>
      <c r="CD60" s="4">
        <v>2</v>
      </c>
      <c r="CE60" s="4">
        <v>2</v>
      </c>
      <c r="CF60" s="4">
        <v>2</v>
      </c>
      <c r="CG60" s="4">
        <v>2</v>
      </c>
      <c r="CH60" s="4">
        <v>2</v>
      </c>
      <c r="CI60" s="4">
        <v>2</v>
      </c>
      <c r="CJ60" s="4">
        <v>1</v>
      </c>
      <c r="CK60" s="4">
        <v>7</v>
      </c>
      <c r="CL60" s="4">
        <v>1</v>
      </c>
      <c r="CM60" s="4">
        <v>1</v>
      </c>
      <c r="CN60" s="4">
        <v>1</v>
      </c>
      <c r="CO60" s="4">
        <v>1</v>
      </c>
      <c r="CP60" s="4">
        <v>1</v>
      </c>
      <c r="CQ60" s="4">
        <v>1</v>
      </c>
      <c r="CR60" s="4">
        <v>1</v>
      </c>
      <c r="CS60" s="4">
        <v>0</v>
      </c>
      <c r="CV60" s="4">
        <v>2</v>
      </c>
      <c r="CX60" s="4">
        <v>2</v>
      </c>
      <c r="CY60" s="4">
        <v>1</v>
      </c>
      <c r="CZ60" s="4">
        <v>1</v>
      </c>
      <c r="DA60" s="4">
        <v>1</v>
      </c>
      <c r="DB60" s="4">
        <v>-98</v>
      </c>
      <c r="DD60" s="4">
        <v>-98</v>
      </c>
      <c r="DE60" s="4">
        <v>-98</v>
      </c>
      <c r="DO60" s="4">
        <v>-98</v>
      </c>
      <c r="DP60" s="4">
        <v>-98</v>
      </c>
      <c r="DQ60" s="4">
        <v>-98</v>
      </c>
      <c r="DR60" s="4">
        <v>-98</v>
      </c>
      <c r="DW60" s="4">
        <v>-98</v>
      </c>
      <c r="DX60" s="4">
        <v>-98</v>
      </c>
      <c r="DY60" s="4">
        <v>-98</v>
      </c>
      <c r="DZ60" s="4">
        <v>1</v>
      </c>
      <c r="EA60" s="4" t="s">
        <v>229</v>
      </c>
      <c r="EB60" s="4">
        <v>617</v>
      </c>
      <c r="EC60" s="4">
        <v>10.28</v>
      </c>
      <c r="EE60" s="4">
        <v>2</v>
      </c>
      <c r="EF60" s="4">
        <v>1</v>
      </c>
      <c r="EG60" s="4" t="s">
        <v>312</v>
      </c>
      <c r="EI60" s="4">
        <v>1</v>
      </c>
      <c r="EJ60" s="4">
        <v>1</v>
      </c>
      <c r="EK60" s="4">
        <v>3</v>
      </c>
      <c r="EL60" s="4">
        <v>6</v>
      </c>
      <c r="EM60" s="4">
        <v>21</v>
      </c>
      <c r="ET60" s="4" t="s">
        <v>313</v>
      </c>
      <c r="EU60" s="4" t="s">
        <v>201</v>
      </c>
      <c r="EV60" s="4" t="s">
        <v>202</v>
      </c>
      <c r="EY60" s="4">
        <v>963</v>
      </c>
      <c r="FA60" s="83" t="s">
        <v>203</v>
      </c>
      <c r="FB60" s="4" t="s">
        <v>204</v>
      </c>
      <c r="FC60" s="4">
        <v>0</v>
      </c>
      <c r="FD60" s="4" t="s">
        <v>205</v>
      </c>
      <c r="FE60" s="4">
        <v>12</v>
      </c>
    </row>
    <row r="61" spans="1:161" x14ac:dyDescent="0.3">
      <c r="A61" s="4">
        <v>1173</v>
      </c>
      <c r="B61" s="4" t="s">
        <v>332</v>
      </c>
      <c r="C61" s="4" t="s">
        <v>265</v>
      </c>
      <c r="D61" s="4" t="s">
        <v>333</v>
      </c>
      <c r="E61" s="4" t="s">
        <v>334</v>
      </c>
      <c r="F61" s="4" t="s">
        <v>335</v>
      </c>
      <c r="G61" s="4">
        <v>1</v>
      </c>
      <c r="H61" s="4">
        <v>1</v>
      </c>
      <c r="I61" s="4">
        <v>2</v>
      </c>
      <c r="J61" s="4">
        <v>1</v>
      </c>
      <c r="K61" s="4">
        <v>2</v>
      </c>
      <c r="O61" s="4">
        <v>1</v>
      </c>
      <c r="P61" s="4">
        <v>1</v>
      </c>
      <c r="Q61" s="4">
        <v>2</v>
      </c>
      <c r="R61" s="4">
        <v>2</v>
      </c>
      <c r="U61" s="4">
        <v>1</v>
      </c>
      <c r="W61" s="4">
        <v>1</v>
      </c>
      <c r="Y61" s="4">
        <v>1</v>
      </c>
      <c r="Z61" s="4">
        <v>1</v>
      </c>
      <c r="AA61" s="4">
        <v>1</v>
      </c>
      <c r="AB61" s="4">
        <v>2008</v>
      </c>
      <c r="AC61" s="4">
        <v>3</v>
      </c>
      <c r="AD61" s="4">
        <v>4</v>
      </c>
      <c r="AE61" s="4">
        <v>-98</v>
      </c>
      <c r="AF61" s="4">
        <v>2</v>
      </c>
      <c r="AG61" s="4">
        <v>1</v>
      </c>
      <c r="AV61" s="4">
        <v>2</v>
      </c>
      <c r="AX61" s="4">
        <v>5</v>
      </c>
      <c r="AY61" s="4">
        <v>1</v>
      </c>
      <c r="AZ61" s="4">
        <v>1</v>
      </c>
      <c r="BA61" s="4">
        <v>0</v>
      </c>
      <c r="BD61" s="4">
        <v>2</v>
      </c>
      <c r="BE61" s="4">
        <v>1</v>
      </c>
      <c r="BF61" s="4">
        <v>1</v>
      </c>
      <c r="BG61" s="4">
        <v>1</v>
      </c>
      <c r="BH61" s="4">
        <v>2</v>
      </c>
      <c r="BI61" s="4">
        <v>2</v>
      </c>
      <c r="BJ61" s="4">
        <v>2</v>
      </c>
      <c r="BK61" s="4">
        <v>4</v>
      </c>
      <c r="BL61" s="4">
        <v>6</v>
      </c>
      <c r="BS61" s="4">
        <v>1</v>
      </c>
      <c r="BU61" s="4">
        <v>2</v>
      </c>
      <c r="BW61" s="4">
        <v>3</v>
      </c>
      <c r="BX61" s="4">
        <v>3</v>
      </c>
      <c r="BY61" s="4">
        <v>1</v>
      </c>
      <c r="BZ61" s="4">
        <v>1</v>
      </c>
      <c r="CA61" s="4">
        <v>1</v>
      </c>
      <c r="CB61" s="4">
        <v>2</v>
      </c>
      <c r="CC61" s="4">
        <v>1</v>
      </c>
      <c r="CD61" s="4">
        <v>2</v>
      </c>
      <c r="CE61" s="4">
        <v>2</v>
      </c>
      <c r="CF61" s="4">
        <v>1</v>
      </c>
      <c r="CG61" s="4">
        <v>2</v>
      </c>
      <c r="CH61" s="4">
        <v>1</v>
      </c>
      <c r="CI61" s="4">
        <v>1</v>
      </c>
      <c r="CJ61" s="4">
        <v>2</v>
      </c>
      <c r="CK61" s="4">
        <v>5</v>
      </c>
      <c r="CL61" s="4">
        <v>2</v>
      </c>
      <c r="CM61" s="4">
        <v>1</v>
      </c>
      <c r="CN61" s="4">
        <v>1</v>
      </c>
      <c r="CO61" s="4">
        <v>2</v>
      </c>
      <c r="CP61" s="4">
        <v>1</v>
      </c>
      <c r="CQ61" s="4">
        <v>2</v>
      </c>
      <c r="CR61" s="4">
        <v>1</v>
      </c>
      <c r="CS61" s="4">
        <v>0</v>
      </c>
      <c r="CV61" s="4">
        <v>2</v>
      </c>
      <c r="CX61" s="4">
        <v>1</v>
      </c>
      <c r="CY61" s="4">
        <v>1</v>
      </c>
      <c r="CZ61" s="4">
        <v>1</v>
      </c>
      <c r="DA61" s="4">
        <v>4</v>
      </c>
      <c r="DB61" s="4">
        <v>1</v>
      </c>
      <c r="DC61" s="4">
        <v>16</v>
      </c>
      <c r="DD61" s="4">
        <v>3</v>
      </c>
      <c r="DE61" s="4">
        <v>1</v>
      </c>
      <c r="DF61" s="4">
        <v>3</v>
      </c>
      <c r="DH61" s="4">
        <v>1</v>
      </c>
      <c r="DI61" s="4">
        <v>0</v>
      </c>
      <c r="DJ61" s="4">
        <v>0</v>
      </c>
      <c r="DK61" s="4">
        <v>0</v>
      </c>
      <c r="DL61" s="4">
        <v>2</v>
      </c>
      <c r="DO61" s="4">
        <v>1</v>
      </c>
      <c r="DP61" s="4">
        <v>2</v>
      </c>
      <c r="DQ61" s="4">
        <v>7</v>
      </c>
      <c r="DR61" s="4">
        <v>1</v>
      </c>
      <c r="DW61" s="4">
        <v>2</v>
      </c>
      <c r="DX61" s="4">
        <v>9</v>
      </c>
      <c r="DY61" s="4">
        <v>1</v>
      </c>
      <c r="DZ61" s="4">
        <v>1</v>
      </c>
      <c r="EA61" s="4" t="s">
        <v>336</v>
      </c>
      <c r="EB61" s="4">
        <v>737</v>
      </c>
      <c r="EC61" s="4">
        <v>12.28</v>
      </c>
      <c r="EE61" s="4">
        <v>2</v>
      </c>
      <c r="EF61" s="4">
        <v>1</v>
      </c>
      <c r="EG61" s="4" t="s">
        <v>337</v>
      </c>
      <c r="EI61" s="4">
        <v>1</v>
      </c>
      <c r="EJ61" s="4">
        <v>1</v>
      </c>
      <c r="EK61" s="4">
        <v>3</v>
      </c>
      <c r="EL61" s="4">
        <v>14</v>
      </c>
      <c r="EM61" s="4">
        <v>37</v>
      </c>
      <c r="ET61" s="4" t="s">
        <v>313</v>
      </c>
      <c r="EU61" s="4" t="s">
        <v>201</v>
      </c>
      <c r="EV61" s="4" t="s">
        <v>202</v>
      </c>
      <c r="EY61" s="4">
        <v>1297</v>
      </c>
      <c r="FA61" s="83" t="s">
        <v>237</v>
      </c>
      <c r="FB61" s="4" t="s">
        <v>204</v>
      </c>
      <c r="FC61" s="4">
        <v>1</v>
      </c>
      <c r="FD61" s="4" t="s">
        <v>205</v>
      </c>
      <c r="FE61" s="4">
        <v>12</v>
      </c>
    </row>
    <row r="62" spans="1:161" x14ac:dyDescent="0.3">
      <c r="A62" s="4">
        <v>1177</v>
      </c>
      <c r="B62" s="4" t="s">
        <v>338</v>
      </c>
      <c r="C62" s="4" t="s">
        <v>194</v>
      </c>
      <c r="D62" s="4" t="s">
        <v>339</v>
      </c>
      <c r="E62" s="4" t="s">
        <v>299</v>
      </c>
      <c r="F62" s="4" t="s">
        <v>340</v>
      </c>
      <c r="G62" s="4">
        <v>1</v>
      </c>
      <c r="H62" s="4">
        <v>2</v>
      </c>
      <c r="J62" s="4">
        <v>1</v>
      </c>
      <c r="K62" s="4">
        <v>2</v>
      </c>
      <c r="O62" s="4">
        <v>0</v>
      </c>
      <c r="P62" s="4">
        <v>1</v>
      </c>
      <c r="Q62" s="4">
        <v>2</v>
      </c>
      <c r="BF62" s="4">
        <v>1</v>
      </c>
      <c r="BG62" s="4">
        <v>1</v>
      </c>
      <c r="BI62" s="4">
        <v>1</v>
      </c>
      <c r="BJ62" s="4">
        <v>1</v>
      </c>
      <c r="BK62" s="4">
        <v>6</v>
      </c>
      <c r="BL62" s="4">
        <v>-77</v>
      </c>
      <c r="BS62" s="4">
        <v>4</v>
      </c>
      <c r="BU62" s="4">
        <v>2</v>
      </c>
      <c r="BW62" s="4">
        <v>1</v>
      </c>
      <c r="BX62" s="4">
        <v>1</v>
      </c>
      <c r="BY62" s="4">
        <v>2</v>
      </c>
      <c r="BZ62" s="4">
        <v>1</v>
      </c>
      <c r="CA62" s="4">
        <v>1</v>
      </c>
      <c r="CB62" s="4">
        <v>1</v>
      </c>
      <c r="CC62" s="4">
        <v>1</v>
      </c>
      <c r="CD62" s="4">
        <v>2</v>
      </c>
      <c r="CE62" s="4">
        <v>2</v>
      </c>
      <c r="CF62" s="4">
        <v>1</v>
      </c>
      <c r="CG62" s="4">
        <v>2</v>
      </c>
      <c r="CH62" s="4">
        <v>2</v>
      </c>
      <c r="CI62" s="4">
        <v>2</v>
      </c>
      <c r="CJ62" s="4">
        <v>2</v>
      </c>
      <c r="CK62" s="4">
        <v>7</v>
      </c>
      <c r="CL62" s="4">
        <v>1</v>
      </c>
      <c r="CM62" s="4">
        <v>1</v>
      </c>
      <c r="CN62" s="4">
        <v>1</v>
      </c>
      <c r="CO62" s="4">
        <v>1</v>
      </c>
      <c r="CP62" s="4">
        <v>1</v>
      </c>
      <c r="CQ62" s="4">
        <v>1</v>
      </c>
      <c r="CR62" s="4">
        <v>1</v>
      </c>
      <c r="CS62" s="4">
        <v>0</v>
      </c>
      <c r="CV62" s="4">
        <v>2</v>
      </c>
      <c r="CX62" s="4">
        <v>2</v>
      </c>
      <c r="CY62" s="4">
        <v>1</v>
      </c>
      <c r="CZ62" s="4">
        <v>1</v>
      </c>
      <c r="DA62" s="4">
        <v>2</v>
      </c>
      <c r="DB62" s="4">
        <v>1</v>
      </c>
      <c r="DC62" s="4">
        <v>3</v>
      </c>
      <c r="DD62" s="4">
        <v>4</v>
      </c>
      <c r="DE62" s="4">
        <v>1</v>
      </c>
      <c r="DF62" s="4">
        <v>2</v>
      </c>
      <c r="DH62" s="4">
        <v>0</v>
      </c>
      <c r="DI62" s="4">
        <v>0</v>
      </c>
      <c r="DJ62" s="4">
        <v>0</v>
      </c>
      <c r="DK62" s="4">
        <v>2</v>
      </c>
      <c r="DO62" s="4">
        <v>2</v>
      </c>
      <c r="DP62" s="4">
        <v>2</v>
      </c>
      <c r="DQ62" s="4">
        <v>6</v>
      </c>
      <c r="DR62" s="4">
        <v>1</v>
      </c>
      <c r="DW62" s="4">
        <v>2</v>
      </c>
      <c r="DX62" s="4">
        <v>2</v>
      </c>
      <c r="DY62" s="4">
        <v>1</v>
      </c>
      <c r="DZ62" s="4">
        <v>2</v>
      </c>
      <c r="EA62" s="4" t="s">
        <v>341</v>
      </c>
      <c r="EB62" s="4">
        <v>653</v>
      </c>
      <c r="EC62" s="4">
        <v>10.88</v>
      </c>
      <c r="EE62" s="4">
        <v>2</v>
      </c>
      <c r="EF62" s="4">
        <v>1</v>
      </c>
      <c r="EG62" s="4" t="s">
        <v>342</v>
      </c>
      <c r="EI62" s="4">
        <v>1</v>
      </c>
      <c r="EJ62" s="4">
        <v>1</v>
      </c>
      <c r="EK62" s="4">
        <v>3</v>
      </c>
      <c r="EL62" s="4">
        <v>7</v>
      </c>
      <c r="EM62" s="4">
        <v>23</v>
      </c>
      <c r="ET62" s="4" t="s">
        <v>313</v>
      </c>
      <c r="EU62" s="4" t="s">
        <v>201</v>
      </c>
      <c r="EV62" s="4" t="s">
        <v>202</v>
      </c>
      <c r="EY62" s="4">
        <v>1019</v>
      </c>
      <c r="FA62" s="83" t="s">
        <v>203</v>
      </c>
      <c r="FB62" s="4" t="s">
        <v>204</v>
      </c>
      <c r="FC62" s="4">
        <v>1</v>
      </c>
      <c r="FD62" s="4" t="s">
        <v>205</v>
      </c>
      <c r="FE62" s="4">
        <v>3</v>
      </c>
    </row>
    <row r="63" spans="1:161" x14ac:dyDescent="0.3">
      <c r="A63" s="4">
        <v>1183</v>
      </c>
      <c r="B63" s="4" t="s">
        <v>343</v>
      </c>
      <c r="C63" s="4" t="s">
        <v>212</v>
      </c>
      <c r="D63" s="4" t="s">
        <v>344</v>
      </c>
      <c r="E63" s="4" t="s">
        <v>214</v>
      </c>
      <c r="F63" s="4" t="s">
        <v>345</v>
      </c>
      <c r="G63" s="4">
        <v>1</v>
      </c>
      <c r="H63" s="4">
        <v>1</v>
      </c>
      <c r="I63" s="4">
        <v>2</v>
      </c>
      <c r="J63" s="4">
        <v>1</v>
      </c>
      <c r="K63" s="4">
        <v>2</v>
      </c>
      <c r="O63" s="4">
        <v>1</v>
      </c>
      <c r="P63" s="4">
        <v>1</v>
      </c>
      <c r="Q63" s="4">
        <v>2</v>
      </c>
      <c r="R63" s="4">
        <v>2</v>
      </c>
      <c r="U63" s="4">
        <v>2</v>
      </c>
      <c r="W63" s="4">
        <v>1</v>
      </c>
      <c r="Y63" s="4">
        <v>1</v>
      </c>
      <c r="AA63" s="4">
        <v>1</v>
      </c>
      <c r="AB63" s="4">
        <v>2012</v>
      </c>
      <c r="AC63" s="4">
        <v>1</v>
      </c>
      <c r="AD63" s="4">
        <v>3</v>
      </c>
      <c r="AE63" s="4">
        <v>3</v>
      </c>
      <c r="AF63" s="4">
        <v>4</v>
      </c>
      <c r="AG63" s="4">
        <v>1</v>
      </c>
      <c r="AV63" s="4">
        <v>1</v>
      </c>
      <c r="AX63" s="4">
        <v>4</v>
      </c>
      <c r="AY63" s="4">
        <v>1</v>
      </c>
      <c r="BB63" s="4">
        <v>1</v>
      </c>
      <c r="BC63" s="4">
        <v>0</v>
      </c>
      <c r="BD63" s="4">
        <v>2</v>
      </c>
      <c r="BE63" s="4">
        <v>1</v>
      </c>
      <c r="BF63" s="4">
        <v>1</v>
      </c>
      <c r="BG63" s="4">
        <v>1</v>
      </c>
      <c r="BH63" s="4">
        <v>1</v>
      </c>
      <c r="BJ63" s="4">
        <v>1</v>
      </c>
      <c r="BK63" s="4">
        <v>6</v>
      </c>
      <c r="BL63" s="4">
        <v>-77</v>
      </c>
      <c r="BS63" s="4">
        <v>1</v>
      </c>
      <c r="BU63" s="4">
        <v>1</v>
      </c>
      <c r="BV63" s="4">
        <v>4</v>
      </c>
      <c r="BX63" s="4">
        <v>1</v>
      </c>
      <c r="BY63" s="4">
        <v>1</v>
      </c>
      <c r="BZ63" s="4">
        <v>1</v>
      </c>
      <c r="CA63" s="4">
        <v>1</v>
      </c>
      <c r="CB63" s="4">
        <v>2</v>
      </c>
      <c r="CC63" s="4">
        <v>1</v>
      </c>
      <c r="CD63" s="4">
        <v>2</v>
      </c>
      <c r="CE63" s="4">
        <v>2</v>
      </c>
      <c r="CF63" s="4">
        <v>1</v>
      </c>
      <c r="CG63" s="4">
        <v>2</v>
      </c>
      <c r="CH63" s="4">
        <v>1</v>
      </c>
      <c r="CI63" s="4">
        <v>1</v>
      </c>
      <c r="CJ63" s="4">
        <v>1</v>
      </c>
      <c r="CK63" s="4">
        <v>6</v>
      </c>
      <c r="CL63" s="4">
        <v>1</v>
      </c>
      <c r="CM63" s="4">
        <v>1</v>
      </c>
      <c r="CN63" s="4">
        <v>1</v>
      </c>
      <c r="CO63" s="4">
        <v>1</v>
      </c>
      <c r="CP63" s="4">
        <v>1</v>
      </c>
      <c r="CQ63" s="4">
        <v>1</v>
      </c>
      <c r="CR63" s="4">
        <v>1</v>
      </c>
      <c r="CS63" s="4">
        <v>0</v>
      </c>
      <c r="CV63" s="4">
        <v>2</v>
      </c>
      <c r="CX63" s="4">
        <v>2</v>
      </c>
      <c r="CY63" s="4">
        <v>1</v>
      </c>
      <c r="CZ63" s="4">
        <v>1</v>
      </c>
      <c r="DA63" s="4">
        <v>3</v>
      </c>
      <c r="DB63" s="4">
        <v>1</v>
      </c>
      <c r="DC63" s="4">
        <v>20</v>
      </c>
      <c r="DD63" s="4">
        <v>-98</v>
      </c>
      <c r="DE63" s="4">
        <v>1</v>
      </c>
      <c r="DF63" s="4">
        <v>4</v>
      </c>
      <c r="DH63" s="4">
        <v>1</v>
      </c>
      <c r="DI63" s="4">
        <v>0</v>
      </c>
      <c r="DJ63" s="4">
        <v>1</v>
      </c>
      <c r="DK63" s="4">
        <v>0</v>
      </c>
      <c r="DL63" s="4">
        <v>2</v>
      </c>
      <c r="DO63" s="4">
        <v>2</v>
      </c>
      <c r="DP63" s="4">
        <v>2</v>
      </c>
      <c r="DQ63" s="4">
        <v>5</v>
      </c>
      <c r="DR63" s="4">
        <v>2</v>
      </c>
      <c r="DW63" s="4">
        <v>2</v>
      </c>
      <c r="DX63" s="4">
        <v>7</v>
      </c>
      <c r="DY63" s="4">
        <v>1</v>
      </c>
      <c r="DZ63" s="4">
        <v>1</v>
      </c>
      <c r="EA63" s="4" t="s">
        <v>346</v>
      </c>
      <c r="EB63" s="4">
        <v>920</v>
      </c>
      <c r="EC63" s="4">
        <v>15.33</v>
      </c>
      <c r="EE63" s="4">
        <v>2</v>
      </c>
      <c r="EF63" s="4">
        <v>1</v>
      </c>
      <c r="EG63" s="4" t="s">
        <v>347</v>
      </c>
      <c r="EI63" s="4">
        <v>1</v>
      </c>
      <c r="EJ63" s="4">
        <v>1</v>
      </c>
      <c r="EK63" s="4">
        <v>3</v>
      </c>
      <c r="EL63" s="4">
        <v>8</v>
      </c>
      <c r="EM63" s="4">
        <v>25</v>
      </c>
      <c r="ET63" s="4" t="s">
        <v>313</v>
      </c>
      <c r="EU63" s="4" t="s">
        <v>201</v>
      </c>
      <c r="EV63" s="4" t="s">
        <v>202</v>
      </c>
      <c r="EY63" s="4">
        <v>826</v>
      </c>
      <c r="FA63" s="83" t="s">
        <v>237</v>
      </c>
      <c r="FB63" s="4" t="s">
        <v>204</v>
      </c>
      <c r="FC63" s="4">
        <v>0</v>
      </c>
      <c r="FD63" s="4" t="s">
        <v>205</v>
      </c>
      <c r="FE63" s="4">
        <v>3</v>
      </c>
    </row>
    <row r="64" spans="1:161" x14ac:dyDescent="0.3">
      <c r="A64" s="4">
        <v>1235</v>
      </c>
      <c r="B64" s="4" t="s">
        <v>348</v>
      </c>
      <c r="C64" s="4" t="s">
        <v>212</v>
      </c>
      <c r="D64" s="4" t="s">
        <v>349</v>
      </c>
      <c r="E64" s="4" t="s">
        <v>214</v>
      </c>
      <c r="F64" s="4" t="s">
        <v>350</v>
      </c>
      <c r="G64" s="4">
        <v>1</v>
      </c>
      <c r="H64" s="4">
        <v>1</v>
      </c>
      <c r="I64" s="4">
        <v>2</v>
      </c>
      <c r="J64" s="4">
        <v>1</v>
      </c>
      <c r="K64" s="4">
        <v>2</v>
      </c>
      <c r="O64" s="4">
        <v>1</v>
      </c>
      <c r="P64" s="4">
        <v>1</v>
      </c>
      <c r="Q64" s="4">
        <v>2</v>
      </c>
      <c r="R64" s="4">
        <v>2</v>
      </c>
      <c r="U64" s="4">
        <v>2</v>
      </c>
      <c r="W64" s="4">
        <v>1</v>
      </c>
      <c r="Y64" s="4">
        <v>1</v>
      </c>
      <c r="AA64" s="4">
        <v>1</v>
      </c>
      <c r="AB64" s="4">
        <v>2013</v>
      </c>
      <c r="AC64" s="4">
        <v>2</v>
      </c>
      <c r="AD64" s="4">
        <v>4</v>
      </c>
      <c r="AE64" s="4">
        <v>1</v>
      </c>
      <c r="AF64" s="4">
        <v>3</v>
      </c>
      <c r="AG64" s="4">
        <v>1</v>
      </c>
      <c r="AV64" s="4">
        <v>1</v>
      </c>
      <c r="AX64" s="4">
        <v>4</v>
      </c>
      <c r="AY64" s="4">
        <v>2</v>
      </c>
      <c r="BB64" s="4">
        <v>1</v>
      </c>
      <c r="BC64" s="4">
        <v>0</v>
      </c>
      <c r="BD64" s="4">
        <v>2</v>
      </c>
      <c r="BE64" s="4">
        <v>2</v>
      </c>
      <c r="BF64" s="4">
        <v>1</v>
      </c>
      <c r="BG64" s="4">
        <v>1</v>
      </c>
      <c r="BH64" s="4">
        <v>1</v>
      </c>
      <c r="BJ64" s="4">
        <v>1</v>
      </c>
      <c r="BK64" s="4">
        <v>5</v>
      </c>
      <c r="BL64" s="4">
        <v>3</v>
      </c>
      <c r="BS64" s="4">
        <v>3</v>
      </c>
      <c r="BW64" s="4">
        <v>1</v>
      </c>
      <c r="BX64" s="4">
        <v>3</v>
      </c>
      <c r="BY64" s="4">
        <v>1</v>
      </c>
      <c r="BZ64" s="4">
        <v>1</v>
      </c>
      <c r="CA64" s="4">
        <v>1</v>
      </c>
      <c r="CB64" s="4">
        <v>2</v>
      </c>
      <c r="CC64" s="4">
        <v>1</v>
      </c>
      <c r="CD64" s="4">
        <v>2</v>
      </c>
      <c r="CE64" s="4">
        <v>2</v>
      </c>
      <c r="CF64" s="4">
        <v>1</v>
      </c>
      <c r="CG64" s="4">
        <v>1</v>
      </c>
      <c r="CH64" s="4">
        <v>1</v>
      </c>
      <c r="CI64" s="4">
        <v>1</v>
      </c>
      <c r="CJ64" s="4">
        <v>1</v>
      </c>
      <c r="CK64" s="4">
        <v>7</v>
      </c>
      <c r="CL64" s="4">
        <v>1</v>
      </c>
      <c r="CM64" s="4">
        <v>1</v>
      </c>
      <c r="CN64" s="4">
        <v>1</v>
      </c>
      <c r="CO64" s="4">
        <v>2</v>
      </c>
      <c r="CP64" s="4">
        <v>1</v>
      </c>
      <c r="CQ64" s="4">
        <v>2</v>
      </c>
      <c r="CR64" s="4">
        <v>1</v>
      </c>
      <c r="CS64" s="4">
        <v>1</v>
      </c>
      <c r="CT64" s="4">
        <v>1</v>
      </c>
      <c r="CU64" s="4">
        <v>1</v>
      </c>
      <c r="CV64" s="4">
        <v>2</v>
      </c>
      <c r="CX64" s="4">
        <v>2</v>
      </c>
      <c r="CY64" s="4">
        <v>1</v>
      </c>
      <c r="CZ64" s="4">
        <v>1</v>
      </c>
      <c r="DA64" s="4">
        <v>6</v>
      </c>
      <c r="DB64" s="4">
        <v>1</v>
      </c>
      <c r="DC64" s="4">
        <v>36</v>
      </c>
      <c r="DD64" s="4">
        <v>1</v>
      </c>
      <c r="DE64" s="4">
        <v>1</v>
      </c>
      <c r="DF64" s="4">
        <v>2</v>
      </c>
      <c r="DG64" s="4">
        <v>2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2</v>
      </c>
      <c r="DO64" s="4">
        <v>1</v>
      </c>
      <c r="DP64" s="4">
        <v>1</v>
      </c>
      <c r="DQ64" s="4">
        <v>8</v>
      </c>
      <c r="DR64" s="4">
        <v>1</v>
      </c>
      <c r="DW64" s="4">
        <v>2</v>
      </c>
      <c r="DX64" s="4">
        <v>10</v>
      </c>
      <c r="DY64" s="4">
        <v>1</v>
      </c>
      <c r="DZ64" s="4">
        <v>1</v>
      </c>
      <c r="EA64" s="4" t="s">
        <v>351</v>
      </c>
      <c r="EB64" s="4">
        <v>785</v>
      </c>
      <c r="EC64" s="4">
        <v>13.08</v>
      </c>
      <c r="EE64" s="4">
        <v>2</v>
      </c>
      <c r="EF64" s="4">
        <v>1</v>
      </c>
      <c r="EG64" s="4" t="s">
        <v>352</v>
      </c>
      <c r="EI64" s="4">
        <v>1</v>
      </c>
      <c r="EJ64" s="4">
        <v>1</v>
      </c>
      <c r="EK64" s="4">
        <v>3</v>
      </c>
      <c r="EL64" s="4">
        <v>8</v>
      </c>
      <c r="EM64" s="4">
        <v>25</v>
      </c>
      <c r="ET64" s="4" t="s">
        <v>313</v>
      </c>
      <c r="EU64" s="4" t="s">
        <v>201</v>
      </c>
      <c r="EV64" s="4" t="s">
        <v>202</v>
      </c>
      <c r="EY64" s="4">
        <v>826</v>
      </c>
      <c r="FA64" s="83" t="s">
        <v>237</v>
      </c>
      <c r="FB64" s="4" t="s">
        <v>204</v>
      </c>
      <c r="FC64" s="4">
        <v>1</v>
      </c>
      <c r="FD64" s="4" t="s">
        <v>238</v>
      </c>
      <c r="FE64" s="4">
        <v>7</v>
      </c>
    </row>
    <row r="65" spans="1:161" x14ac:dyDescent="0.3">
      <c r="A65" s="4">
        <v>1284</v>
      </c>
      <c r="B65" s="4" t="s">
        <v>353</v>
      </c>
      <c r="C65" s="4" t="s">
        <v>194</v>
      </c>
      <c r="D65" s="4" t="s">
        <v>354</v>
      </c>
      <c r="E65" s="4" t="s">
        <v>196</v>
      </c>
      <c r="F65" s="4" t="s">
        <v>355</v>
      </c>
      <c r="G65" s="4">
        <v>1</v>
      </c>
      <c r="H65" s="4">
        <v>2</v>
      </c>
      <c r="J65" s="4">
        <v>1</v>
      </c>
      <c r="K65" s="4">
        <v>2</v>
      </c>
      <c r="O65" s="4">
        <v>0</v>
      </c>
      <c r="P65" s="4">
        <v>1</v>
      </c>
      <c r="Q65" s="4">
        <v>2</v>
      </c>
      <c r="BF65" s="4">
        <v>1</v>
      </c>
      <c r="BG65" s="4">
        <v>1</v>
      </c>
      <c r="BI65" s="4">
        <v>1</v>
      </c>
      <c r="BJ65" s="4">
        <v>1</v>
      </c>
      <c r="BK65" s="4">
        <v>-98</v>
      </c>
      <c r="BL65" s="4">
        <v>-77</v>
      </c>
      <c r="BS65" s="4">
        <v>1</v>
      </c>
      <c r="BU65" s="4">
        <v>1</v>
      </c>
      <c r="BV65" s="4">
        <v>1</v>
      </c>
      <c r="BX65" s="4">
        <v>1</v>
      </c>
      <c r="BY65" s="4">
        <v>1</v>
      </c>
      <c r="BZ65" s="4">
        <v>1</v>
      </c>
      <c r="CA65" s="4">
        <v>1</v>
      </c>
      <c r="CB65" s="4">
        <v>1</v>
      </c>
      <c r="CC65" s="4">
        <v>1</v>
      </c>
      <c r="CD65" s="4">
        <v>2</v>
      </c>
      <c r="CE65" s="4">
        <v>1</v>
      </c>
      <c r="CF65" s="4">
        <v>1</v>
      </c>
      <c r="CG65" s="4">
        <v>3</v>
      </c>
      <c r="CH65" s="4">
        <v>3</v>
      </c>
      <c r="CI65" s="4">
        <v>3</v>
      </c>
      <c r="CJ65" s="4">
        <v>2</v>
      </c>
      <c r="CK65" s="4">
        <v>5</v>
      </c>
      <c r="CL65" s="4">
        <v>2</v>
      </c>
      <c r="CM65" s="4">
        <v>-98</v>
      </c>
      <c r="CN65" s="4">
        <v>1</v>
      </c>
      <c r="CO65" s="4">
        <v>1</v>
      </c>
      <c r="CP65" s="4">
        <v>1</v>
      </c>
      <c r="CQ65" s="4">
        <v>1</v>
      </c>
      <c r="CR65" s="4">
        <v>1</v>
      </c>
      <c r="CS65" s="4">
        <v>0</v>
      </c>
      <c r="CV65" s="4">
        <v>2</v>
      </c>
      <c r="CX65" s="4">
        <v>2</v>
      </c>
      <c r="CY65" s="4">
        <v>1</v>
      </c>
      <c r="CZ65" s="4">
        <v>1</v>
      </c>
      <c r="DA65" s="4">
        <v>4</v>
      </c>
      <c r="DB65" s="4">
        <v>1</v>
      </c>
      <c r="DC65" s="4">
        <v>7</v>
      </c>
      <c r="DD65" s="4">
        <v>3</v>
      </c>
      <c r="DE65" s="4">
        <v>1</v>
      </c>
      <c r="DF65" s="4">
        <v>7</v>
      </c>
      <c r="DG65" s="4">
        <v>7</v>
      </c>
      <c r="DH65" s="4">
        <v>2</v>
      </c>
      <c r="DI65" s="4">
        <v>0</v>
      </c>
      <c r="DJ65" s="4">
        <v>5</v>
      </c>
      <c r="DK65" s="4">
        <v>0</v>
      </c>
      <c r="DL65" s="4">
        <v>0</v>
      </c>
      <c r="DM65" s="4">
        <v>0</v>
      </c>
      <c r="DN65" s="4">
        <v>0</v>
      </c>
      <c r="DO65" s="4">
        <v>2</v>
      </c>
      <c r="DP65" s="4">
        <v>2</v>
      </c>
      <c r="DQ65" s="4">
        <v>3</v>
      </c>
      <c r="DR65" s="4">
        <v>3</v>
      </c>
      <c r="DW65" s="4">
        <v>2</v>
      </c>
      <c r="DX65" s="4">
        <v>2</v>
      </c>
      <c r="DY65" s="4">
        <v>1</v>
      </c>
      <c r="DZ65" s="4">
        <v>1</v>
      </c>
      <c r="EA65" s="4" t="s">
        <v>356</v>
      </c>
      <c r="EB65" s="4">
        <v>579</v>
      </c>
      <c r="EC65" s="4">
        <v>9.65</v>
      </c>
      <c r="EE65" s="4">
        <v>2</v>
      </c>
      <c r="EF65" s="4">
        <v>1</v>
      </c>
      <c r="EG65" s="4" t="s">
        <v>352</v>
      </c>
      <c r="EI65" s="4">
        <v>1</v>
      </c>
      <c r="EJ65" s="4">
        <v>1</v>
      </c>
      <c r="EK65" s="4">
        <v>3</v>
      </c>
      <c r="EL65" s="4">
        <v>5</v>
      </c>
      <c r="EM65" s="4">
        <v>19</v>
      </c>
      <c r="ET65" s="4" t="s">
        <v>313</v>
      </c>
      <c r="EU65" s="4" t="s">
        <v>201</v>
      </c>
      <c r="EV65" s="4" t="s">
        <v>202</v>
      </c>
      <c r="EY65" s="4">
        <v>1251</v>
      </c>
      <c r="FA65" s="83" t="s">
        <v>203</v>
      </c>
      <c r="FB65" s="4" t="s">
        <v>204</v>
      </c>
      <c r="FC65" s="4">
        <v>0</v>
      </c>
      <c r="FD65" s="4" t="s">
        <v>205</v>
      </c>
    </row>
    <row r="66" spans="1:161" x14ac:dyDescent="0.3">
      <c r="A66" s="4">
        <v>1399</v>
      </c>
      <c r="B66" s="4" t="s">
        <v>357</v>
      </c>
      <c r="C66" s="4" t="s">
        <v>212</v>
      </c>
      <c r="D66" s="4" t="s">
        <v>358</v>
      </c>
      <c r="E66" s="4" t="s">
        <v>214</v>
      </c>
      <c r="F66" s="4" t="s">
        <v>359</v>
      </c>
      <c r="G66" s="4">
        <v>1</v>
      </c>
      <c r="H66" s="4">
        <v>1</v>
      </c>
      <c r="I66" s="4">
        <v>2</v>
      </c>
      <c r="J66" s="4">
        <v>1</v>
      </c>
      <c r="K66" s="4">
        <v>2</v>
      </c>
      <c r="O66" s="4">
        <v>1</v>
      </c>
      <c r="P66" s="4">
        <v>1</v>
      </c>
      <c r="Q66" s="4">
        <v>2</v>
      </c>
      <c r="R66" s="4">
        <v>3</v>
      </c>
      <c r="T66" s="4">
        <v>2</v>
      </c>
      <c r="U66" s="4">
        <v>2</v>
      </c>
      <c r="W66" s="4">
        <v>2</v>
      </c>
      <c r="Y66" s="4">
        <v>1</v>
      </c>
      <c r="Z66" s="4">
        <v>1</v>
      </c>
      <c r="AA66" s="4">
        <v>1</v>
      </c>
      <c r="AB66" s="4">
        <v>2009</v>
      </c>
      <c r="AC66" s="4">
        <v>1</v>
      </c>
      <c r="AD66" s="4">
        <v>2</v>
      </c>
      <c r="AE66" s="4">
        <v>1</v>
      </c>
      <c r="AF66" s="4">
        <v>5</v>
      </c>
      <c r="AG66" s="4">
        <v>1</v>
      </c>
      <c r="AV66" s="4">
        <v>1</v>
      </c>
      <c r="AX66" s="4">
        <v>2</v>
      </c>
      <c r="AY66" s="4">
        <v>2</v>
      </c>
      <c r="BB66" s="4">
        <v>1</v>
      </c>
      <c r="BC66" s="4">
        <v>10</v>
      </c>
      <c r="BD66" s="4">
        <v>2</v>
      </c>
      <c r="BE66" s="4">
        <v>1</v>
      </c>
      <c r="BF66" s="4">
        <v>1</v>
      </c>
      <c r="BG66" s="4">
        <v>1</v>
      </c>
      <c r="BH66" s="4">
        <v>2</v>
      </c>
      <c r="BI66" s="4">
        <v>2</v>
      </c>
      <c r="BJ66" s="4">
        <v>2</v>
      </c>
      <c r="BK66" s="4">
        <v>4</v>
      </c>
      <c r="BL66" s="4">
        <v>5</v>
      </c>
      <c r="BS66" s="4">
        <v>1</v>
      </c>
      <c r="BU66" s="4">
        <v>2</v>
      </c>
      <c r="BW66" s="4">
        <v>3</v>
      </c>
      <c r="BX66" s="4">
        <v>3</v>
      </c>
      <c r="BY66" s="4">
        <v>1</v>
      </c>
      <c r="BZ66" s="4">
        <v>1</v>
      </c>
      <c r="CA66" s="4">
        <v>1</v>
      </c>
      <c r="CB66" s="4">
        <v>2</v>
      </c>
      <c r="CC66" s="4">
        <v>1</v>
      </c>
      <c r="CD66" s="4">
        <v>2</v>
      </c>
      <c r="CE66" s="4">
        <v>1</v>
      </c>
      <c r="CF66" s="4">
        <v>1</v>
      </c>
      <c r="CG66" s="4">
        <v>1</v>
      </c>
      <c r="CH66" s="4">
        <v>1</v>
      </c>
      <c r="CI66" s="4">
        <v>1</v>
      </c>
      <c r="CJ66" s="4">
        <v>2</v>
      </c>
      <c r="CK66" s="4">
        <v>7</v>
      </c>
      <c r="CL66" s="4">
        <v>6</v>
      </c>
      <c r="CM66" s="4">
        <v>4</v>
      </c>
      <c r="CN66" s="4">
        <v>1</v>
      </c>
      <c r="CO66" s="4">
        <v>2</v>
      </c>
      <c r="CP66" s="4">
        <v>1</v>
      </c>
      <c r="CQ66" s="4">
        <v>2</v>
      </c>
      <c r="CR66" s="4">
        <v>1</v>
      </c>
      <c r="CS66" s="4">
        <v>0</v>
      </c>
      <c r="CV66" s="4">
        <v>2</v>
      </c>
      <c r="CX66" s="4">
        <v>2</v>
      </c>
      <c r="CY66" s="4">
        <v>2</v>
      </c>
      <c r="CZ66" s="4">
        <v>1</v>
      </c>
      <c r="DA66" s="4">
        <v>3</v>
      </c>
      <c r="DB66" s="4">
        <v>1</v>
      </c>
      <c r="DC66" s="4">
        <v>0.5</v>
      </c>
      <c r="DD66" s="4">
        <v>2</v>
      </c>
      <c r="DE66" s="4">
        <v>1</v>
      </c>
      <c r="DF66" s="4">
        <v>1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1</v>
      </c>
      <c r="DO66" s="4">
        <v>1</v>
      </c>
      <c r="DP66" s="4">
        <v>2</v>
      </c>
      <c r="DQ66" s="4">
        <v>4</v>
      </c>
      <c r="DR66" s="4">
        <v>1</v>
      </c>
      <c r="DW66" s="4">
        <v>2</v>
      </c>
      <c r="DX66" s="4">
        <v>3</v>
      </c>
      <c r="DY66" s="4">
        <v>1</v>
      </c>
      <c r="DZ66" s="4">
        <v>1</v>
      </c>
      <c r="EA66" s="4" t="s">
        <v>360</v>
      </c>
      <c r="EB66" s="4">
        <v>824</v>
      </c>
      <c r="EC66" s="4">
        <v>13.73</v>
      </c>
      <c r="EE66" s="4">
        <v>2</v>
      </c>
      <c r="EF66" s="4">
        <v>1</v>
      </c>
      <c r="EG66" s="4" t="s">
        <v>361</v>
      </c>
      <c r="EI66" s="4">
        <v>1</v>
      </c>
      <c r="EJ66" s="4">
        <v>1</v>
      </c>
      <c r="EK66" s="4">
        <v>3</v>
      </c>
      <c r="EL66" s="4">
        <v>8</v>
      </c>
      <c r="EM66" s="4">
        <v>25</v>
      </c>
      <c r="ET66" s="4" t="s">
        <v>313</v>
      </c>
      <c r="EU66" s="4" t="s">
        <v>201</v>
      </c>
      <c r="EV66" s="4" t="s">
        <v>202</v>
      </c>
      <c r="EY66" s="4">
        <v>826</v>
      </c>
      <c r="FA66" s="83" t="s">
        <v>237</v>
      </c>
      <c r="FB66" s="4" t="s">
        <v>204</v>
      </c>
      <c r="FC66" s="4">
        <v>1</v>
      </c>
      <c r="FD66" s="4" t="s">
        <v>205</v>
      </c>
      <c r="FE66" s="4">
        <v>12</v>
      </c>
    </row>
    <row r="67" spans="1:161" x14ac:dyDescent="0.3">
      <c r="A67" s="4">
        <v>1449</v>
      </c>
      <c r="B67" s="4" t="s">
        <v>362</v>
      </c>
      <c r="C67" s="4" t="s">
        <v>212</v>
      </c>
      <c r="D67" s="4" t="s">
        <v>363</v>
      </c>
      <c r="E67" s="4" t="s">
        <v>293</v>
      </c>
      <c r="F67" s="4" t="s">
        <v>364</v>
      </c>
      <c r="G67" s="4">
        <v>1</v>
      </c>
      <c r="H67" s="4">
        <v>2</v>
      </c>
      <c r="J67" s="4">
        <v>1</v>
      </c>
      <c r="K67" s="4">
        <v>2</v>
      </c>
      <c r="O67" s="4">
        <v>0</v>
      </c>
      <c r="P67" s="4">
        <v>1</v>
      </c>
      <c r="Q67" s="4">
        <v>2</v>
      </c>
      <c r="BF67" s="4">
        <v>1</v>
      </c>
      <c r="BG67" s="4">
        <v>1</v>
      </c>
      <c r="BI67" s="4">
        <v>2</v>
      </c>
      <c r="BJ67" s="4">
        <v>1</v>
      </c>
      <c r="BK67" s="4">
        <v>5</v>
      </c>
      <c r="BL67" s="4">
        <v>-98</v>
      </c>
      <c r="BS67" s="4">
        <v>2</v>
      </c>
      <c r="BT67" s="4">
        <v>2</v>
      </c>
      <c r="BU67" s="4">
        <v>2</v>
      </c>
      <c r="BW67" s="4">
        <v>1</v>
      </c>
      <c r="BX67" s="4">
        <v>1</v>
      </c>
      <c r="BY67" s="4">
        <v>1</v>
      </c>
      <c r="BZ67" s="4">
        <v>1</v>
      </c>
      <c r="CA67" s="4">
        <v>1</v>
      </c>
      <c r="CB67" s="4">
        <v>2</v>
      </c>
      <c r="CC67" s="4">
        <v>1</v>
      </c>
      <c r="CD67" s="4">
        <v>2</v>
      </c>
      <c r="CE67" s="4">
        <v>2</v>
      </c>
      <c r="CF67" s="4">
        <v>1</v>
      </c>
      <c r="CG67" s="4">
        <v>2</v>
      </c>
      <c r="CH67" s="4">
        <v>2</v>
      </c>
      <c r="CI67" s="4">
        <v>2</v>
      </c>
      <c r="CJ67" s="4">
        <v>2</v>
      </c>
      <c r="CK67" s="4">
        <v>7</v>
      </c>
      <c r="CL67" s="4">
        <v>5</v>
      </c>
      <c r="CM67" s="4">
        <v>1</v>
      </c>
      <c r="CN67" s="4">
        <v>1</v>
      </c>
      <c r="CO67" s="4">
        <v>1</v>
      </c>
      <c r="CP67" s="4">
        <v>1</v>
      </c>
      <c r="CQ67" s="4">
        <v>1</v>
      </c>
      <c r="CR67" s="4">
        <v>1</v>
      </c>
      <c r="CS67" s="4">
        <v>0</v>
      </c>
      <c r="CV67" s="4">
        <v>2</v>
      </c>
      <c r="CX67" s="4">
        <v>1</v>
      </c>
      <c r="CY67" s="4">
        <v>1</v>
      </c>
      <c r="CZ67" s="4">
        <v>1</v>
      </c>
      <c r="DA67" s="4">
        <v>3</v>
      </c>
      <c r="DB67" s="4">
        <v>1</v>
      </c>
      <c r="DC67" s="4">
        <v>2</v>
      </c>
      <c r="DD67" s="4">
        <v>1</v>
      </c>
      <c r="DE67" s="4">
        <v>1</v>
      </c>
      <c r="DF67" s="4">
        <v>3</v>
      </c>
      <c r="DH67" s="4">
        <v>1</v>
      </c>
      <c r="DI67" s="4">
        <v>0</v>
      </c>
      <c r="DJ67" s="4">
        <v>2</v>
      </c>
      <c r="DO67" s="4">
        <v>2</v>
      </c>
      <c r="DP67" s="4">
        <v>2</v>
      </c>
      <c r="DQ67" s="4">
        <v>6</v>
      </c>
      <c r="DR67" s="4">
        <v>1</v>
      </c>
      <c r="DW67" s="4">
        <v>2</v>
      </c>
      <c r="DX67" s="4">
        <v>5</v>
      </c>
      <c r="DY67" s="4">
        <v>1</v>
      </c>
      <c r="DZ67" s="4">
        <v>1</v>
      </c>
      <c r="EA67" s="4" t="s">
        <v>229</v>
      </c>
      <c r="EB67" s="4">
        <v>487</v>
      </c>
      <c r="EC67" s="4">
        <v>8.1199999999999992</v>
      </c>
      <c r="EE67" s="4">
        <v>2</v>
      </c>
      <c r="EF67" s="4">
        <v>1</v>
      </c>
      <c r="EG67" s="4" t="s">
        <v>365</v>
      </c>
      <c r="EI67" s="4">
        <v>1</v>
      </c>
      <c r="EJ67" s="4">
        <v>1</v>
      </c>
      <c r="EK67" s="4">
        <v>3</v>
      </c>
      <c r="EL67" s="4">
        <v>10</v>
      </c>
      <c r="EM67" s="4">
        <v>29</v>
      </c>
      <c r="ET67" s="4" t="s">
        <v>313</v>
      </c>
      <c r="EU67" s="4" t="s">
        <v>201</v>
      </c>
      <c r="EV67" s="4" t="s">
        <v>202</v>
      </c>
      <c r="EY67" s="4">
        <v>929</v>
      </c>
      <c r="FA67" s="83" t="s">
        <v>203</v>
      </c>
      <c r="FB67" s="4" t="s">
        <v>204</v>
      </c>
      <c r="FC67" s="4">
        <v>1</v>
      </c>
      <c r="FD67" s="4" t="s">
        <v>205</v>
      </c>
      <c r="FE67" s="4">
        <v>7</v>
      </c>
    </row>
    <row r="68" spans="1:161" x14ac:dyDescent="0.3">
      <c r="A68" s="4">
        <v>1486</v>
      </c>
      <c r="B68" s="4" t="s">
        <v>366</v>
      </c>
      <c r="C68" s="4" t="s">
        <v>212</v>
      </c>
      <c r="D68" s="4" t="s">
        <v>367</v>
      </c>
      <c r="E68" s="4" t="s">
        <v>214</v>
      </c>
      <c r="F68" s="4" t="s">
        <v>368</v>
      </c>
      <c r="G68" s="4">
        <v>1</v>
      </c>
      <c r="H68" s="4">
        <v>2</v>
      </c>
      <c r="J68" s="4">
        <v>1</v>
      </c>
      <c r="K68" s="4">
        <v>2</v>
      </c>
      <c r="O68" s="4">
        <v>0</v>
      </c>
      <c r="P68" s="4">
        <v>1</v>
      </c>
      <c r="Q68" s="4">
        <v>2</v>
      </c>
      <c r="BF68" s="4">
        <v>1</v>
      </c>
      <c r="BG68" s="4">
        <v>1</v>
      </c>
      <c r="BI68" s="4">
        <v>2</v>
      </c>
      <c r="BJ68" s="4">
        <v>2</v>
      </c>
      <c r="BK68" s="4">
        <v>6</v>
      </c>
      <c r="BL68" s="4">
        <v>-77</v>
      </c>
      <c r="BS68" s="4">
        <v>1</v>
      </c>
      <c r="BU68" s="4">
        <v>2</v>
      </c>
      <c r="BW68" s="4">
        <v>1</v>
      </c>
      <c r="BX68" s="4">
        <v>1</v>
      </c>
      <c r="BY68" s="4">
        <v>1</v>
      </c>
      <c r="BZ68" s="4">
        <v>1</v>
      </c>
      <c r="CA68" s="4">
        <v>1</v>
      </c>
      <c r="CB68" s="4">
        <v>2</v>
      </c>
      <c r="CC68" s="4">
        <v>1</v>
      </c>
      <c r="CD68" s="4">
        <v>2</v>
      </c>
      <c r="CE68" s="4">
        <v>2</v>
      </c>
      <c r="CF68" s="4">
        <v>1</v>
      </c>
      <c r="CG68" s="4">
        <v>2</v>
      </c>
      <c r="CH68" s="4">
        <v>1</v>
      </c>
      <c r="CI68" s="4">
        <v>1</v>
      </c>
      <c r="CJ68" s="4">
        <v>1</v>
      </c>
      <c r="CK68" s="4">
        <v>7</v>
      </c>
      <c r="CL68" s="4">
        <v>6</v>
      </c>
      <c r="CM68" s="4">
        <v>3</v>
      </c>
      <c r="CN68" s="4">
        <v>1</v>
      </c>
      <c r="CO68" s="4">
        <v>2</v>
      </c>
      <c r="CP68" s="4">
        <v>1</v>
      </c>
      <c r="CQ68" s="4">
        <v>2</v>
      </c>
      <c r="CR68" s="4">
        <v>1</v>
      </c>
      <c r="CS68" s="4">
        <v>0</v>
      </c>
      <c r="CV68" s="4">
        <v>2</v>
      </c>
      <c r="CX68" s="4">
        <v>2</v>
      </c>
      <c r="CY68" s="4">
        <v>1</v>
      </c>
      <c r="CZ68" s="4">
        <v>1</v>
      </c>
      <c r="DA68" s="4">
        <v>5</v>
      </c>
      <c r="DB68" s="4">
        <v>1</v>
      </c>
      <c r="DC68" s="4">
        <v>2</v>
      </c>
      <c r="DD68" s="4">
        <v>1</v>
      </c>
      <c r="DE68" s="4">
        <v>1</v>
      </c>
      <c r="DF68" s="4">
        <v>4</v>
      </c>
      <c r="DH68" s="4">
        <v>0</v>
      </c>
      <c r="DI68" s="4">
        <v>0</v>
      </c>
      <c r="DJ68" s="4">
        <v>4</v>
      </c>
      <c r="DO68" s="4">
        <v>2</v>
      </c>
      <c r="DP68" s="4">
        <v>2</v>
      </c>
      <c r="DQ68" s="4">
        <v>5</v>
      </c>
      <c r="DR68" s="4">
        <v>-98</v>
      </c>
      <c r="DW68" s="4">
        <v>2</v>
      </c>
      <c r="DX68" s="4">
        <v>9</v>
      </c>
      <c r="DY68" s="4">
        <v>1</v>
      </c>
      <c r="DZ68" s="4">
        <v>1</v>
      </c>
      <c r="EA68" s="4" t="s">
        <v>262</v>
      </c>
      <c r="EB68" s="4">
        <v>651</v>
      </c>
      <c r="EC68" s="4">
        <v>10.85</v>
      </c>
      <c r="EE68" s="4">
        <v>2</v>
      </c>
      <c r="EF68" s="4">
        <v>1</v>
      </c>
      <c r="EG68" s="4" t="s">
        <v>369</v>
      </c>
      <c r="EI68" s="4">
        <v>1</v>
      </c>
      <c r="EJ68" s="4">
        <v>1</v>
      </c>
      <c r="EK68" s="4">
        <v>3</v>
      </c>
      <c r="EL68" s="4">
        <v>8</v>
      </c>
      <c r="EM68" s="4">
        <v>25</v>
      </c>
      <c r="ET68" s="4" t="s">
        <v>313</v>
      </c>
      <c r="EU68" s="4" t="s">
        <v>201</v>
      </c>
      <c r="EV68" s="4" t="s">
        <v>202</v>
      </c>
      <c r="EY68" s="4">
        <v>826</v>
      </c>
      <c r="FA68" s="83" t="s">
        <v>203</v>
      </c>
      <c r="FB68" s="4" t="s">
        <v>204</v>
      </c>
      <c r="FC68" s="4">
        <v>1</v>
      </c>
      <c r="FD68" s="4" t="s">
        <v>205</v>
      </c>
      <c r="FE68" s="4">
        <v>3</v>
      </c>
    </row>
    <row r="69" spans="1:161" x14ac:dyDescent="0.3">
      <c r="A69" s="4">
        <v>1487</v>
      </c>
      <c r="B69" s="4" t="s">
        <v>370</v>
      </c>
      <c r="C69" s="4" t="s">
        <v>265</v>
      </c>
      <c r="D69" s="4" t="s">
        <v>371</v>
      </c>
      <c r="E69" s="4" t="s">
        <v>372</v>
      </c>
      <c r="F69" s="4" t="s">
        <v>373</v>
      </c>
      <c r="G69" s="4">
        <v>1</v>
      </c>
      <c r="H69" s="4">
        <v>1</v>
      </c>
      <c r="I69" s="4">
        <v>1</v>
      </c>
      <c r="J69" s="4">
        <v>1</v>
      </c>
      <c r="K69" s="4">
        <v>2</v>
      </c>
      <c r="O69" s="4">
        <v>2</v>
      </c>
      <c r="P69" s="4">
        <v>1</v>
      </c>
      <c r="Q69" s="4">
        <v>2</v>
      </c>
      <c r="BF69" s="4">
        <v>1</v>
      </c>
      <c r="BG69" s="4">
        <v>1</v>
      </c>
      <c r="BI69" s="4">
        <v>1</v>
      </c>
      <c r="BJ69" s="4">
        <v>1</v>
      </c>
      <c r="BK69" s="4">
        <v>4</v>
      </c>
      <c r="BL69" s="4">
        <v>-77</v>
      </c>
      <c r="BS69" s="4">
        <v>3</v>
      </c>
      <c r="BW69" s="4">
        <v>2</v>
      </c>
      <c r="BX69" s="4">
        <v>1</v>
      </c>
      <c r="BY69" s="4">
        <v>2</v>
      </c>
      <c r="BZ69" s="4">
        <v>1</v>
      </c>
      <c r="CA69" s="4">
        <v>2</v>
      </c>
      <c r="CB69" s="4">
        <v>2</v>
      </c>
      <c r="CC69" s="4">
        <v>1</v>
      </c>
      <c r="CD69" s="4">
        <v>2</v>
      </c>
      <c r="CE69" s="4">
        <v>1</v>
      </c>
      <c r="CF69" s="4">
        <v>2</v>
      </c>
      <c r="CG69" s="4">
        <v>2</v>
      </c>
      <c r="CH69" s="4">
        <v>2</v>
      </c>
      <c r="CI69" s="4">
        <v>2</v>
      </c>
      <c r="CJ69" s="4">
        <v>2</v>
      </c>
      <c r="CK69" s="4">
        <v>7</v>
      </c>
      <c r="CL69" s="4">
        <v>-99</v>
      </c>
      <c r="CM69" s="4">
        <v>4</v>
      </c>
      <c r="CN69" s="4">
        <v>1</v>
      </c>
      <c r="CO69" s="4">
        <v>1</v>
      </c>
      <c r="CP69" s="4">
        <v>1</v>
      </c>
      <c r="CQ69" s="4">
        <v>1</v>
      </c>
      <c r="CR69" s="4">
        <v>1</v>
      </c>
      <c r="CS69" s="4">
        <v>1</v>
      </c>
      <c r="CT69" s="4">
        <v>1</v>
      </c>
      <c r="CU69" s="4">
        <v>1</v>
      </c>
      <c r="CV69" s="4">
        <v>2</v>
      </c>
      <c r="CX69" s="4">
        <v>2</v>
      </c>
      <c r="CY69" s="4">
        <v>2</v>
      </c>
      <c r="CZ69" s="4">
        <v>1</v>
      </c>
      <c r="DA69" s="4">
        <v>2</v>
      </c>
      <c r="DB69" s="4">
        <v>1</v>
      </c>
      <c r="DC69" s="4">
        <v>5</v>
      </c>
      <c r="DD69" s="4">
        <v>-97</v>
      </c>
      <c r="DE69" s="4">
        <v>1</v>
      </c>
      <c r="DF69" s="4">
        <v>4</v>
      </c>
      <c r="DH69" s="4">
        <v>0</v>
      </c>
      <c r="DI69" s="4">
        <v>2</v>
      </c>
      <c r="DJ69" s="4">
        <v>0</v>
      </c>
      <c r="DK69" s="4">
        <v>1</v>
      </c>
      <c r="DL69" s="4">
        <v>0</v>
      </c>
      <c r="DM69" s="4">
        <v>1</v>
      </c>
      <c r="DO69" s="4">
        <v>2</v>
      </c>
      <c r="DP69" s="4">
        <v>-98</v>
      </c>
      <c r="DQ69" s="4">
        <v>-98</v>
      </c>
      <c r="DR69" s="4">
        <v>-98</v>
      </c>
      <c r="DW69" s="4">
        <v>-98</v>
      </c>
      <c r="DX69" s="4">
        <v>-98</v>
      </c>
      <c r="DY69" s="4">
        <v>-98</v>
      </c>
      <c r="DZ69" s="4">
        <v>1</v>
      </c>
      <c r="EA69" s="4" t="s">
        <v>229</v>
      </c>
      <c r="EB69" s="4">
        <v>847</v>
      </c>
      <c r="EC69" s="4">
        <v>14.12</v>
      </c>
      <c r="EE69" s="4">
        <v>2</v>
      </c>
      <c r="EF69" s="4">
        <v>1</v>
      </c>
      <c r="EG69" s="4" t="s">
        <v>374</v>
      </c>
      <c r="EI69" s="4">
        <v>1</v>
      </c>
      <c r="EJ69" s="4">
        <v>1</v>
      </c>
      <c r="EK69" s="4">
        <v>3</v>
      </c>
      <c r="EL69" s="4">
        <v>15</v>
      </c>
      <c r="EM69" s="4">
        <v>39</v>
      </c>
      <c r="ET69" s="4" t="s">
        <v>313</v>
      </c>
      <c r="EU69" s="4" t="s">
        <v>201</v>
      </c>
      <c r="EV69" s="4" t="s">
        <v>202</v>
      </c>
      <c r="EY69" s="4">
        <v>1476</v>
      </c>
      <c r="FA69" s="83" t="s">
        <v>203</v>
      </c>
      <c r="FB69" s="4" t="s">
        <v>204</v>
      </c>
      <c r="FC69" s="4">
        <v>1</v>
      </c>
      <c r="FD69" s="4" t="s">
        <v>238</v>
      </c>
      <c r="FE69" s="4">
        <v>12</v>
      </c>
    </row>
    <row r="70" spans="1:161" x14ac:dyDescent="0.3">
      <c r="A70" s="4">
        <v>1615</v>
      </c>
      <c r="B70" s="4" t="s">
        <v>375</v>
      </c>
      <c r="C70" s="4" t="s">
        <v>212</v>
      </c>
      <c r="D70" s="4" t="s">
        <v>376</v>
      </c>
      <c r="E70" s="4" t="s">
        <v>309</v>
      </c>
      <c r="F70" s="4" t="s">
        <v>377</v>
      </c>
      <c r="G70" s="4">
        <v>1</v>
      </c>
      <c r="H70" s="4">
        <v>2</v>
      </c>
      <c r="J70" s="4">
        <v>1</v>
      </c>
      <c r="K70" s="4">
        <v>2</v>
      </c>
      <c r="O70" s="4">
        <v>0</v>
      </c>
      <c r="P70" s="4">
        <v>1</v>
      </c>
      <c r="Q70" s="4">
        <v>2</v>
      </c>
      <c r="BF70" s="4">
        <v>1</v>
      </c>
      <c r="BG70" s="4">
        <v>1</v>
      </c>
      <c r="BI70" s="4">
        <v>2</v>
      </c>
      <c r="BJ70" s="4">
        <v>2</v>
      </c>
      <c r="BK70" s="4">
        <v>6</v>
      </c>
      <c r="BL70" s="4">
        <v>2</v>
      </c>
      <c r="BS70" s="4">
        <v>3</v>
      </c>
      <c r="BW70" s="4">
        <v>1</v>
      </c>
      <c r="BX70" s="4">
        <v>3</v>
      </c>
      <c r="BY70" s="4">
        <v>1</v>
      </c>
      <c r="BZ70" s="4">
        <v>1</v>
      </c>
      <c r="CA70" s="4">
        <v>1</v>
      </c>
      <c r="CB70" s="4">
        <v>1</v>
      </c>
      <c r="CC70" s="4">
        <v>1</v>
      </c>
      <c r="CD70" s="4">
        <v>1</v>
      </c>
      <c r="CE70" s="4">
        <v>1</v>
      </c>
      <c r="CF70" s="4">
        <v>2</v>
      </c>
      <c r="CG70" s="4">
        <v>1</v>
      </c>
      <c r="CH70" s="4">
        <v>1</v>
      </c>
      <c r="CI70" s="4">
        <v>1</v>
      </c>
      <c r="CJ70" s="4">
        <v>1</v>
      </c>
      <c r="CK70" s="4">
        <v>7</v>
      </c>
      <c r="CL70" s="4">
        <v>1</v>
      </c>
      <c r="CM70" s="4">
        <v>1</v>
      </c>
      <c r="CN70" s="4">
        <v>1</v>
      </c>
      <c r="CO70" s="4">
        <v>2</v>
      </c>
      <c r="CP70" s="4">
        <v>1</v>
      </c>
      <c r="CQ70" s="4">
        <v>2</v>
      </c>
      <c r="CR70" s="4">
        <v>1</v>
      </c>
      <c r="CS70" s="4">
        <v>0</v>
      </c>
      <c r="CV70" s="4">
        <v>1</v>
      </c>
      <c r="CW70" s="4">
        <v>1</v>
      </c>
      <c r="CX70" s="4">
        <v>1</v>
      </c>
      <c r="CY70" s="4">
        <v>2</v>
      </c>
      <c r="CZ70" s="4">
        <v>1</v>
      </c>
      <c r="DA70" s="4">
        <v>3</v>
      </c>
      <c r="DB70" s="4">
        <v>1</v>
      </c>
      <c r="DC70" s="4">
        <v>20</v>
      </c>
      <c r="DD70" s="4">
        <v>1</v>
      </c>
      <c r="DE70" s="4">
        <v>1</v>
      </c>
      <c r="DF70" s="4">
        <v>4</v>
      </c>
      <c r="DG70" s="4">
        <v>4</v>
      </c>
      <c r="DH70" s="4">
        <v>1</v>
      </c>
      <c r="DI70" s="4">
        <v>0</v>
      </c>
      <c r="DJ70" s="4">
        <v>2</v>
      </c>
      <c r="DK70" s="4">
        <v>0</v>
      </c>
      <c r="DL70" s="4">
        <v>0</v>
      </c>
      <c r="DM70" s="4">
        <v>0</v>
      </c>
      <c r="DN70" s="4">
        <v>1</v>
      </c>
      <c r="DO70" s="4">
        <v>1</v>
      </c>
      <c r="DP70" s="4">
        <v>2</v>
      </c>
      <c r="DQ70" s="4">
        <v>3</v>
      </c>
      <c r="DR70" s="4">
        <v>1</v>
      </c>
      <c r="DW70" s="4">
        <v>2</v>
      </c>
      <c r="DX70" s="4">
        <v>2</v>
      </c>
      <c r="DY70" s="4">
        <v>1</v>
      </c>
      <c r="DZ70" s="4">
        <v>2</v>
      </c>
      <c r="EA70" s="4" t="s">
        <v>378</v>
      </c>
      <c r="EB70" s="4">
        <v>585</v>
      </c>
      <c r="EC70" s="4">
        <v>9.75</v>
      </c>
      <c r="EE70" s="4">
        <v>2</v>
      </c>
      <c r="EF70" s="4">
        <v>1</v>
      </c>
      <c r="EG70" s="4" t="s">
        <v>379</v>
      </c>
      <c r="EI70" s="4">
        <v>1</v>
      </c>
      <c r="EJ70" s="4">
        <v>1</v>
      </c>
      <c r="EK70" s="4">
        <v>3</v>
      </c>
      <c r="EL70" s="4">
        <v>9</v>
      </c>
      <c r="EM70" s="4">
        <v>27</v>
      </c>
      <c r="ET70" s="4" t="s">
        <v>313</v>
      </c>
      <c r="EU70" s="4" t="s">
        <v>201</v>
      </c>
      <c r="EV70" s="4" t="s">
        <v>202</v>
      </c>
      <c r="EY70" s="4">
        <v>1294</v>
      </c>
      <c r="FA70" s="83" t="s">
        <v>203</v>
      </c>
      <c r="FB70" s="4" t="s">
        <v>204</v>
      </c>
      <c r="FC70" s="4">
        <v>1</v>
      </c>
      <c r="FD70" s="4" t="s">
        <v>238</v>
      </c>
      <c r="FE70" s="4">
        <v>3</v>
      </c>
    </row>
    <row r="71" spans="1:161" x14ac:dyDescent="0.3">
      <c r="A71" s="4">
        <v>1641</v>
      </c>
      <c r="B71" s="4" t="s">
        <v>380</v>
      </c>
      <c r="C71" s="4" t="s">
        <v>194</v>
      </c>
      <c r="D71" s="4" t="s">
        <v>381</v>
      </c>
      <c r="E71" s="4" t="s">
        <v>221</v>
      </c>
      <c r="F71" s="4" t="s">
        <v>382</v>
      </c>
      <c r="G71" s="4">
        <v>1</v>
      </c>
      <c r="H71" s="4">
        <v>1</v>
      </c>
      <c r="I71" s="4">
        <v>2</v>
      </c>
      <c r="J71" s="4">
        <v>1</v>
      </c>
      <c r="K71" s="4">
        <v>2</v>
      </c>
      <c r="O71" s="4">
        <v>1</v>
      </c>
      <c r="P71" s="4">
        <v>1</v>
      </c>
      <c r="Q71" s="4">
        <v>2</v>
      </c>
      <c r="R71" s="4">
        <v>3</v>
      </c>
      <c r="T71" s="4">
        <v>2</v>
      </c>
      <c r="U71" s="4">
        <v>2</v>
      </c>
      <c r="W71" s="4">
        <v>2</v>
      </c>
      <c r="Y71" s="4">
        <v>1</v>
      </c>
      <c r="Z71" s="4">
        <v>1</v>
      </c>
      <c r="AA71" s="4">
        <v>1</v>
      </c>
      <c r="AB71" s="4">
        <v>2010</v>
      </c>
      <c r="AC71" s="4">
        <v>6</v>
      </c>
      <c r="AD71" s="4">
        <v>2</v>
      </c>
      <c r="AE71" s="4">
        <v>2</v>
      </c>
      <c r="AF71" s="4">
        <v>-98</v>
      </c>
      <c r="AG71" s="4">
        <v>1</v>
      </c>
      <c r="AV71" s="4">
        <v>2</v>
      </c>
      <c r="AX71" s="4">
        <v>8</v>
      </c>
      <c r="AY71" s="4">
        <v>-77</v>
      </c>
      <c r="BD71" s="4">
        <v>2</v>
      </c>
      <c r="BE71" s="4">
        <v>2</v>
      </c>
      <c r="BF71" s="4">
        <v>1</v>
      </c>
      <c r="BG71" s="4">
        <v>1</v>
      </c>
      <c r="BH71" s="4">
        <v>1</v>
      </c>
      <c r="BJ71" s="4">
        <v>1</v>
      </c>
      <c r="BK71" s="4">
        <v>6</v>
      </c>
      <c r="BL71" s="4">
        <v>2</v>
      </c>
      <c r="BM71" s="4">
        <v>3</v>
      </c>
      <c r="BN71" s="4">
        <v>-77</v>
      </c>
      <c r="BS71" s="4">
        <v>3</v>
      </c>
      <c r="BW71" s="4">
        <v>1</v>
      </c>
      <c r="BX71" s="4">
        <v>1</v>
      </c>
      <c r="BY71" s="4">
        <v>1</v>
      </c>
      <c r="BZ71" s="4">
        <v>1</v>
      </c>
      <c r="CA71" s="4">
        <v>1</v>
      </c>
      <c r="CB71" s="4">
        <v>2</v>
      </c>
      <c r="CC71" s="4">
        <v>2</v>
      </c>
      <c r="CD71" s="4">
        <v>2</v>
      </c>
      <c r="CE71" s="4">
        <v>2</v>
      </c>
      <c r="CF71" s="4">
        <v>1</v>
      </c>
      <c r="CG71" s="4">
        <v>2</v>
      </c>
      <c r="CH71" s="4">
        <v>1</v>
      </c>
      <c r="CI71" s="4">
        <v>1</v>
      </c>
      <c r="CJ71" s="4">
        <v>1</v>
      </c>
      <c r="CK71" s="4">
        <v>7</v>
      </c>
      <c r="CL71" s="4">
        <v>4</v>
      </c>
      <c r="CM71" s="4">
        <v>1</v>
      </c>
      <c r="CN71" s="4">
        <v>1</v>
      </c>
      <c r="CO71" s="4">
        <v>1</v>
      </c>
      <c r="CP71" s="4">
        <v>1</v>
      </c>
      <c r="CQ71" s="4">
        <v>1</v>
      </c>
      <c r="CR71" s="4">
        <v>1</v>
      </c>
      <c r="CS71" s="4">
        <v>1</v>
      </c>
      <c r="CT71" s="4">
        <v>1</v>
      </c>
      <c r="CU71" s="4">
        <v>1</v>
      </c>
      <c r="CV71" s="4">
        <v>2</v>
      </c>
      <c r="CX71" s="4">
        <v>2</v>
      </c>
      <c r="CY71" s="4">
        <v>1</v>
      </c>
      <c r="CZ71" s="4">
        <v>1</v>
      </c>
      <c r="DA71" s="4">
        <v>3</v>
      </c>
      <c r="DB71" s="4">
        <v>1</v>
      </c>
      <c r="DC71" s="4">
        <v>2</v>
      </c>
      <c r="DD71" s="4">
        <v>-97</v>
      </c>
      <c r="DE71" s="4">
        <v>1</v>
      </c>
      <c r="DF71" s="4">
        <v>3</v>
      </c>
      <c r="DH71" s="4">
        <v>0</v>
      </c>
      <c r="DI71" s="4">
        <v>2</v>
      </c>
      <c r="DJ71" s="4">
        <v>0</v>
      </c>
      <c r="DK71" s="4">
        <v>1</v>
      </c>
      <c r="DO71" s="4">
        <v>2</v>
      </c>
      <c r="DP71" s="4">
        <v>2</v>
      </c>
      <c r="DQ71" s="4">
        <v>6</v>
      </c>
      <c r="DR71" s="4">
        <v>2</v>
      </c>
      <c r="DW71" s="4">
        <v>2</v>
      </c>
      <c r="DX71" s="4">
        <v>5</v>
      </c>
      <c r="DY71" s="4">
        <v>1</v>
      </c>
      <c r="DZ71" s="4">
        <v>1</v>
      </c>
      <c r="EA71" s="4" t="s">
        <v>383</v>
      </c>
      <c r="EB71" s="4">
        <v>827</v>
      </c>
      <c r="EC71" s="4">
        <v>13.78</v>
      </c>
      <c r="EE71" s="4">
        <v>2</v>
      </c>
      <c r="EF71" s="4">
        <v>1</v>
      </c>
      <c r="EG71" s="4" t="s">
        <v>199</v>
      </c>
      <c r="EI71" s="4">
        <v>1</v>
      </c>
      <c r="EJ71" s="4">
        <v>1</v>
      </c>
      <c r="EK71" s="4">
        <v>3</v>
      </c>
      <c r="EL71" s="4">
        <v>4</v>
      </c>
      <c r="EM71" s="4">
        <v>17</v>
      </c>
      <c r="ET71" s="4" t="s">
        <v>313</v>
      </c>
      <c r="EU71" s="4" t="s">
        <v>201</v>
      </c>
      <c r="EV71" s="4" t="s">
        <v>202</v>
      </c>
      <c r="EY71" s="4">
        <v>792</v>
      </c>
      <c r="FA71" s="83" t="s">
        <v>237</v>
      </c>
      <c r="FB71" s="4" t="s">
        <v>204</v>
      </c>
      <c r="FC71" s="4">
        <v>1</v>
      </c>
      <c r="FD71" s="4" t="s">
        <v>238</v>
      </c>
      <c r="FE71" s="4">
        <v>3</v>
      </c>
    </row>
    <row r="72" spans="1:161" x14ac:dyDescent="0.3">
      <c r="A72" s="4">
        <v>1705</v>
      </c>
      <c r="B72" s="4" t="s">
        <v>384</v>
      </c>
      <c r="C72" s="4" t="s">
        <v>194</v>
      </c>
      <c r="D72" s="4" t="s">
        <v>385</v>
      </c>
      <c r="E72" s="4" t="s">
        <v>227</v>
      </c>
      <c r="F72" s="4" t="s">
        <v>386</v>
      </c>
      <c r="G72" s="4">
        <v>1</v>
      </c>
      <c r="H72" s="4">
        <v>2</v>
      </c>
      <c r="J72" s="4">
        <v>1</v>
      </c>
      <c r="K72" s="4">
        <v>2</v>
      </c>
      <c r="O72" s="4">
        <v>0</v>
      </c>
      <c r="P72" s="4">
        <v>1</v>
      </c>
      <c r="Q72" s="4">
        <v>2</v>
      </c>
      <c r="BF72" s="4">
        <v>1</v>
      </c>
      <c r="BG72" s="4">
        <v>1</v>
      </c>
      <c r="BI72" s="4">
        <v>-98</v>
      </c>
      <c r="BJ72" s="4">
        <v>1</v>
      </c>
      <c r="BK72" s="4">
        <v>6</v>
      </c>
      <c r="BL72" s="4">
        <v>-77</v>
      </c>
      <c r="BS72" s="4">
        <v>1</v>
      </c>
      <c r="BU72" s="4">
        <v>1</v>
      </c>
      <c r="BV72" s="4">
        <v>2</v>
      </c>
      <c r="BX72" s="4">
        <v>-98</v>
      </c>
      <c r="BY72" s="4">
        <v>2</v>
      </c>
      <c r="BZ72" s="4">
        <v>1</v>
      </c>
      <c r="CA72" s="4">
        <v>1</v>
      </c>
      <c r="CB72" s="4">
        <v>2</v>
      </c>
      <c r="CC72" s="4">
        <v>1</v>
      </c>
      <c r="CD72" s="4">
        <v>2</v>
      </c>
      <c r="CE72" s="4">
        <v>2</v>
      </c>
      <c r="CF72" s="4">
        <v>1</v>
      </c>
      <c r="CG72" s="4">
        <v>3</v>
      </c>
      <c r="CH72" s="4">
        <v>2</v>
      </c>
      <c r="CI72" s="4">
        <v>2</v>
      </c>
      <c r="CJ72" s="4">
        <v>2</v>
      </c>
      <c r="CK72" s="4">
        <v>7</v>
      </c>
      <c r="CL72" s="4">
        <v>1</v>
      </c>
      <c r="CM72" s="4">
        <v>3</v>
      </c>
      <c r="CN72" s="4">
        <v>1</v>
      </c>
      <c r="CO72" s="4">
        <v>1</v>
      </c>
      <c r="CP72" s="4">
        <v>1</v>
      </c>
      <c r="CQ72" s="4">
        <v>1</v>
      </c>
      <c r="CR72" s="4">
        <v>1</v>
      </c>
      <c r="CS72" s="4">
        <v>0</v>
      </c>
      <c r="CV72" s="4">
        <v>2</v>
      </c>
      <c r="CX72" s="4">
        <v>1</v>
      </c>
      <c r="CY72" s="4">
        <v>1</v>
      </c>
      <c r="CZ72" s="4">
        <v>1</v>
      </c>
      <c r="DA72" s="4">
        <v>2</v>
      </c>
      <c r="DB72" s="4">
        <v>1</v>
      </c>
      <c r="DC72" s="4">
        <v>2</v>
      </c>
      <c r="DD72" s="4">
        <v>1</v>
      </c>
      <c r="DE72" s="4">
        <v>1</v>
      </c>
      <c r="DF72" s="4">
        <v>3</v>
      </c>
      <c r="DH72" s="4">
        <v>1</v>
      </c>
      <c r="DI72" s="4">
        <v>0</v>
      </c>
      <c r="DJ72" s="4">
        <v>0</v>
      </c>
      <c r="DK72" s="4">
        <v>1</v>
      </c>
      <c r="DL72" s="4">
        <v>1</v>
      </c>
      <c r="DO72" s="4">
        <v>1</v>
      </c>
      <c r="DP72" s="4">
        <v>2</v>
      </c>
      <c r="DQ72" s="4">
        <v>6</v>
      </c>
      <c r="DR72" s="4">
        <v>1</v>
      </c>
      <c r="DW72" s="4">
        <v>2</v>
      </c>
      <c r="DX72" s="4">
        <v>-97</v>
      </c>
      <c r="DY72" s="4">
        <v>1</v>
      </c>
      <c r="DZ72" s="4">
        <v>2</v>
      </c>
      <c r="EA72" s="4" t="s">
        <v>387</v>
      </c>
      <c r="EB72" s="4">
        <v>549</v>
      </c>
      <c r="EC72" s="4">
        <v>9.15</v>
      </c>
      <c r="EE72" s="4">
        <v>2</v>
      </c>
      <c r="EF72" s="4">
        <v>1</v>
      </c>
      <c r="EG72" s="4" t="s">
        <v>388</v>
      </c>
      <c r="EI72" s="4">
        <v>1</v>
      </c>
      <c r="EJ72" s="4">
        <v>1</v>
      </c>
      <c r="EK72" s="4">
        <v>3</v>
      </c>
      <c r="EL72" s="4">
        <v>6</v>
      </c>
      <c r="EM72" s="4">
        <v>21</v>
      </c>
      <c r="ET72" s="4" t="s">
        <v>313</v>
      </c>
      <c r="EU72" s="4" t="s">
        <v>201</v>
      </c>
      <c r="EV72" s="4" t="s">
        <v>202</v>
      </c>
      <c r="EY72" s="4">
        <v>963</v>
      </c>
      <c r="FA72" s="83" t="s">
        <v>203</v>
      </c>
      <c r="FB72" s="4" t="s">
        <v>204</v>
      </c>
      <c r="FC72" s="4">
        <v>0</v>
      </c>
      <c r="FD72" s="4" t="s">
        <v>205</v>
      </c>
      <c r="FE72" s="4">
        <v>3</v>
      </c>
    </row>
    <row r="73" spans="1:161" x14ac:dyDescent="0.3">
      <c r="A73" s="4">
        <v>1715</v>
      </c>
      <c r="B73" s="4" t="s">
        <v>389</v>
      </c>
      <c r="C73" s="4" t="s">
        <v>212</v>
      </c>
      <c r="D73" s="4" t="s">
        <v>390</v>
      </c>
      <c r="E73" s="4" t="s">
        <v>214</v>
      </c>
      <c r="F73" s="4" t="s">
        <v>391</v>
      </c>
      <c r="G73" s="4">
        <v>1</v>
      </c>
      <c r="H73" s="4">
        <v>2</v>
      </c>
      <c r="J73" s="4">
        <v>1</v>
      </c>
      <c r="K73" s="4">
        <v>2</v>
      </c>
      <c r="O73" s="4">
        <v>0</v>
      </c>
      <c r="P73" s="4">
        <v>1</v>
      </c>
      <c r="Q73" s="4">
        <v>2</v>
      </c>
      <c r="BF73" s="4">
        <v>1</v>
      </c>
      <c r="BG73" s="4">
        <v>1</v>
      </c>
      <c r="BI73" s="4">
        <v>1</v>
      </c>
      <c r="BJ73" s="4">
        <v>1</v>
      </c>
      <c r="BK73" s="4">
        <v>4</v>
      </c>
      <c r="BL73" s="4">
        <v>-77</v>
      </c>
      <c r="BS73" s="4">
        <v>1</v>
      </c>
      <c r="BU73" s="4">
        <v>2</v>
      </c>
      <c r="BW73" s="4">
        <v>2</v>
      </c>
      <c r="BX73" s="4">
        <v>3</v>
      </c>
      <c r="BY73" s="4">
        <v>2</v>
      </c>
      <c r="BZ73" s="4">
        <v>1</v>
      </c>
      <c r="CA73" s="4">
        <v>1</v>
      </c>
      <c r="CB73" s="4">
        <v>2</v>
      </c>
      <c r="CC73" s="4">
        <v>1</v>
      </c>
      <c r="CD73" s="4">
        <v>2</v>
      </c>
      <c r="CE73" s="4">
        <v>2</v>
      </c>
      <c r="CF73" s="4">
        <v>1</v>
      </c>
      <c r="CG73" s="4">
        <v>2</v>
      </c>
      <c r="CH73" s="4">
        <v>2</v>
      </c>
      <c r="CI73" s="4">
        <v>1</v>
      </c>
      <c r="CJ73" s="4">
        <v>2</v>
      </c>
      <c r="CK73" s="4">
        <v>7</v>
      </c>
      <c r="CL73" s="4">
        <v>2</v>
      </c>
      <c r="CM73" s="4">
        <v>3</v>
      </c>
      <c r="CN73" s="4">
        <v>1</v>
      </c>
      <c r="CO73" s="4">
        <v>1</v>
      </c>
      <c r="CP73" s="4">
        <v>1</v>
      </c>
      <c r="CQ73" s="4">
        <v>1</v>
      </c>
      <c r="CR73" s="4">
        <v>1</v>
      </c>
      <c r="CS73" s="4">
        <v>0</v>
      </c>
      <c r="CV73" s="4">
        <v>2</v>
      </c>
      <c r="CX73" s="4">
        <v>2</v>
      </c>
      <c r="CY73" s="4">
        <v>2</v>
      </c>
      <c r="CZ73" s="4">
        <v>1</v>
      </c>
      <c r="DA73" s="4">
        <v>2</v>
      </c>
      <c r="DB73" s="4">
        <v>1</v>
      </c>
      <c r="DC73" s="4">
        <v>5</v>
      </c>
      <c r="DD73" s="4">
        <v>1</v>
      </c>
      <c r="DE73" s="4">
        <v>1</v>
      </c>
      <c r="DF73" s="4">
        <v>3</v>
      </c>
      <c r="DH73" s="4">
        <v>1</v>
      </c>
      <c r="DI73" s="4">
        <v>0</v>
      </c>
      <c r="DJ73" s="4">
        <v>2</v>
      </c>
      <c r="DO73" s="4">
        <v>1</v>
      </c>
      <c r="DP73" s="4">
        <v>2</v>
      </c>
      <c r="DQ73" s="4">
        <v>6</v>
      </c>
      <c r="DR73" s="4">
        <v>4</v>
      </c>
      <c r="DW73" s="4">
        <v>2</v>
      </c>
      <c r="DX73" s="4">
        <v>6</v>
      </c>
      <c r="DY73" s="4">
        <v>3</v>
      </c>
      <c r="DZ73" s="4">
        <v>1</v>
      </c>
      <c r="EA73" s="4" t="s">
        <v>392</v>
      </c>
      <c r="EB73" s="4">
        <v>609</v>
      </c>
      <c r="EC73" s="4">
        <v>10.15</v>
      </c>
      <c r="EE73" s="4">
        <v>2</v>
      </c>
      <c r="EF73" s="4">
        <v>1</v>
      </c>
      <c r="EG73" s="4" t="s">
        <v>393</v>
      </c>
      <c r="EI73" s="4">
        <v>1</v>
      </c>
      <c r="EJ73" s="4">
        <v>1</v>
      </c>
      <c r="EK73" s="4">
        <v>3</v>
      </c>
      <c r="EL73" s="4">
        <v>8</v>
      </c>
      <c r="EM73" s="4">
        <v>25</v>
      </c>
      <c r="ET73" s="4" t="s">
        <v>313</v>
      </c>
      <c r="EU73" s="4" t="s">
        <v>201</v>
      </c>
      <c r="EV73" s="4" t="s">
        <v>202</v>
      </c>
      <c r="EY73" s="4">
        <v>826</v>
      </c>
      <c r="FA73" s="83" t="s">
        <v>203</v>
      </c>
      <c r="FB73" s="4" t="s">
        <v>204</v>
      </c>
      <c r="FC73" s="4">
        <v>1</v>
      </c>
      <c r="FD73" s="4" t="s">
        <v>205</v>
      </c>
      <c r="FE73" s="4">
        <v>12</v>
      </c>
    </row>
    <row r="74" spans="1:161" x14ac:dyDescent="0.3">
      <c r="A74" s="4">
        <v>1811</v>
      </c>
      <c r="B74" s="4" t="s">
        <v>394</v>
      </c>
      <c r="C74" s="4" t="s">
        <v>194</v>
      </c>
      <c r="D74" s="4" t="s">
        <v>395</v>
      </c>
      <c r="E74" s="4" t="s">
        <v>196</v>
      </c>
      <c r="F74" s="4" t="s">
        <v>396</v>
      </c>
      <c r="G74" s="4">
        <v>1</v>
      </c>
      <c r="H74" s="4">
        <v>2</v>
      </c>
      <c r="J74" s="4">
        <v>1</v>
      </c>
      <c r="K74" s="4">
        <v>2</v>
      </c>
      <c r="O74" s="4">
        <v>0</v>
      </c>
      <c r="P74" s="4">
        <v>1</v>
      </c>
      <c r="Q74" s="4">
        <v>2</v>
      </c>
      <c r="BF74" s="4">
        <v>1</v>
      </c>
      <c r="BG74" s="4">
        <v>1</v>
      </c>
      <c r="BI74" s="4">
        <v>-98</v>
      </c>
      <c r="BJ74" s="4">
        <v>1</v>
      </c>
      <c r="BK74" s="4">
        <v>4</v>
      </c>
      <c r="BL74" s="4">
        <v>3</v>
      </c>
      <c r="BS74" s="4">
        <v>4</v>
      </c>
      <c r="BU74" s="4">
        <v>1</v>
      </c>
      <c r="BV74" s="4">
        <v>-98</v>
      </c>
      <c r="BX74" s="4">
        <v>1</v>
      </c>
      <c r="BY74" s="4">
        <v>-98</v>
      </c>
      <c r="BZ74" s="4">
        <v>1</v>
      </c>
      <c r="CA74" s="4">
        <v>2</v>
      </c>
      <c r="CB74" s="4">
        <v>-98</v>
      </c>
      <c r="CC74" s="4">
        <v>1</v>
      </c>
      <c r="CD74" s="4">
        <v>-98</v>
      </c>
      <c r="CE74" s="4">
        <v>1</v>
      </c>
      <c r="CF74" s="4">
        <v>2</v>
      </c>
      <c r="CG74" s="4">
        <v>-98</v>
      </c>
      <c r="CH74" s="4">
        <v>2</v>
      </c>
      <c r="CI74" s="4">
        <v>2</v>
      </c>
      <c r="CJ74" s="4">
        <v>2</v>
      </c>
      <c r="CK74" s="4">
        <v>5</v>
      </c>
      <c r="CL74" s="4">
        <v>2</v>
      </c>
      <c r="CM74" s="4">
        <v>-98</v>
      </c>
      <c r="CN74" s="4">
        <v>1</v>
      </c>
      <c r="CO74" s="4">
        <v>1</v>
      </c>
      <c r="CP74" s="4">
        <v>1</v>
      </c>
      <c r="CQ74" s="4">
        <v>1</v>
      </c>
      <c r="CR74" s="4">
        <v>1</v>
      </c>
      <c r="CS74" s="4">
        <v>1</v>
      </c>
      <c r="CT74" s="4">
        <v>1</v>
      </c>
      <c r="CU74" s="4">
        <v>1</v>
      </c>
      <c r="CV74" s="4">
        <v>2</v>
      </c>
      <c r="CX74" s="4">
        <v>2</v>
      </c>
      <c r="CY74" s="4">
        <v>3</v>
      </c>
      <c r="CZ74" s="4">
        <v>1</v>
      </c>
      <c r="DA74" s="4">
        <v>3</v>
      </c>
      <c r="DB74" s="4">
        <v>1</v>
      </c>
      <c r="DC74" s="4">
        <v>16</v>
      </c>
      <c r="DD74" s="4">
        <v>-97</v>
      </c>
      <c r="DE74" s="4">
        <v>1</v>
      </c>
      <c r="DF74" s="4">
        <v>4</v>
      </c>
      <c r="DG74" s="4">
        <v>2</v>
      </c>
      <c r="DH74" s="4">
        <v>2</v>
      </c>
      <c r="DI74" s="4">
        <v>0</v>
      </c>
      <c r="DJ74" s="4">
        <v>0</v>
      </c>
      <c r="DK74" s="4">
        <v>-99</v>
      </c>
      <c r="DO74" s="4">
        <v>2</v>
      </c>
      <c r="DP74" s="4">
        <v>2</v>
      </c>
      <c r="DQ74" s="4">
        <v>6</v>
      </c>
      <c r="DR74" s="4">
        <v>5</v>
      </c>
      <c r="DW74" s="4">
        <v>2</v>
      </c>
      <c r="DX74" s="4">
        <v>-98</v>
      </c>
      <c r="DY74" s="4">
        <v>1</v>
      </c>
      <c r="DZ74" s="4">
        <v>1</v>
      </c>
      <c r="EA74" s="4" t="s">
        <v>229</v>
      </c>
      <c r="EB74" s="4">
        <v>921</v>
      </c>
      <c r="EC74" s="4">
        <v>15.35</v>
      </c>
      <c r="EE74" s="4">
        <v>2</v>
      </c>
      <c r="EF74" s="4">
        <v>1</v>
      </c>
      <c r="EG74" s="4" t="s">
        <v>397</v>
      </c>
      <c r="EI74" s="4">
        <v>1</v>
      </c>
      <c r="EJ74" s="4">
        <v>1</v>
      </c>
      <c r="EK74" s="4">
        <v>3</v>
      </c>
      <c r="EL74" s="4">
        <v>5</v>
      </c>
      <c r="EM74" s="4">
        <v>19</v>
      </c>
      <c r="ET74" s="4" t="s">
        <v>313</v>
      </c>
      <c r="EU74" s="4" t="s">
        <v>201</v>
      </c>
      <c r="EV74" s="4" t="s">
        <v>202</v>
      </c>
      <c r="EY74" s="4">
        <v>1251</v>
      </c>
      <c r="FA74" s="83" t="s">
        <v>203</v>
      </c>
      <c r="FB74" s="4" t="s">
        <v>204</v>
      </c>
      <c r="FC74" s="4">
        <v>0</v>
      </c>
      <c r="FD74" s="4" t="s">
        <v>205</v>
      </c>
      <c r="FE74" s="4">
        <v>12</v>
      </c>
    </row>
    <row r="75" spans="1:161" x14ac:dyDescent="0.3">
      <c r="A75" s="4">
        <v>1818</v>
      </c>
      <c r="B75" s="4" t="s">
        <v>398</v>
      </c>
      <c r="C75" s="4" t="s">
        <v>212</v>
      </c>
      <c r="D75" s="4" t="s">
        <v>399</v>
      </c>
      <c r="E75" s="4" t="s">
        <v>309</v>
      </c>
      <c r="F75" s="4" t="s">
        <v>268</v>
      </c>
      <c r="G75" s="4">
        <v>1</v>
      </c>
      <c r="H75" s="4">
        <v>2</v>
      </c>
      <c r="J75" s="4">
        <v>1</v>
      </c>
      <c r="K75" s="4">
        <v>2</v>
      </c>
      <c r="O75" s="4">
        <v>0</v>
      </c>
      <c r="P75" s="4">
        <v>1</v>
      </c>
      <c r="Q75" s="4">
        <v>2</v>
      </c>
      <c r="BF75" s="4">
        <v>1</v>
      </c>
      <c r="BG75" s="4">
        <v>1</v>
      </c>
      <c r="BI75" s="4">
        <v>2</v>
      </c>
      <c r="BJ75" s="4">
        <v>1</v>
      </c>
      <c r="BK75" s="4">
        <v>-98</v>
      </c>
      <c r="BL75" s="4">
        <v>2</v>
      </c>
      <c r="BS75" s="4">
        <v>2</v>
      </c>
      <c r="BT75" s="4">
        <v>2</v>
      </c>
      <c r="BU75" s="4">
        <v>2</v>
      </c>
      <c r="BW75" s="4">
        <v>1</v>
      </c>
      <c r="BX75" s="4">
        <v>1</v>
      </c>
      <c r="BY75" s="4">
        <v>2</v>
      </c>
      <c r="BZ75" s="4">
        <v>2</v>
      </c>
      <c r="CA75" s="4">
        <v>1</v>
      </c>
      <c r="CB75" s="4">
        <v>1</v>
      </c>
      <c r="CC75" s="4">
        <v>1</v>
      </c>
      <c r="CD75" s="4">
        <v>2</v>
      </c>
      <c r="CE75" s="4">
        <v>2</v>
      </c>
      <c r="CF75" s="4">
        <v>2</v>
      </c>
      <c r="CG75" s="4">
        <v>2</v>
      </c>
      <c r="CH75" s="4">
        <v>2</v>
      </c>
      <c r="CI75" s="4">
        <v>1</v>
      </c>
      <c r="CJ75" s="4">
        <v>1</v>
      </c>
      <c r="CK75" s="4">
        <v>4</v>
      </c>
      <c r="CL75" s="4">
        <v>4</v>
      </c>
      <c r="CM75" s="4">
        <v>3</v>
      </c>
      <c r="CN75" s="4">
        <v>1</v>
      </c>
      <c r="CO75" s="4">
        <v>1</v>
      </c>
      <c r="CP75" s="4">
        <v>1</v>
      </c>
      <c r="CQ75" s="4">
        <v>1</v>
      </c>
      <c r="CR75" s="4">
        <v>1</v>
      </c>
      <c r="CS75" s="4">
        <v>0</v>
      </c>
      <c r="CV75" s="4">
        <v>2</v>
      </c>
      <c r="CX75" s="4">
        <v>2</v>
      </c>
      <c r="CY75" s="4">
        <v>5</v>
      </c>
      <c r="CZ75" s="4">
        <v>1</v>
      </c>
      <c r="DA75" s="4">
        <v>1</v>
      </c>
      <c r="DB75" s="4">
        <v>1</v>
      </c>
      <c r="DC75" s="4">
        <v>3</v>
      </c>
      <c r="DD75" s="4">
        <v>1</v>
      </c>
      <c r="DE75" s="4">
        <v>1</v>
      </c>
      <c r="DF75" s="4">
        <v>1</v>
      </c>
      <c r="DH75" s="4">
        <v>0</v>
      </c>
      <c r="DI75" s="4">
        <v>0</v>
      </c>
      <c r="DJ75" s="4">
        <v>0</v>
      </c>
      <c r="DK75" s="4">
        <v>1</v>
      </c>
      <c r="DO75" s="4">
        <v>1</v>
      </c>
      <c r="DP75" s="4">
        <v>1</v>
      </c>
      <c r="DQ75" s="4">
        <v>4</v>
      </c>
      <c r="DR75" s="4">
        <v>6</v>
      </c>
      <c r="DW75" s="4">
        <v>1</v>
      </c>
      <c r="DX75" s="4">
        <v>6</v>
      </c>
      <c r="DY75" s="4">
        <v>1</v>
      </c>
      <c r="DZ75" s="4">
        <v>2</v>
      </c>
      <c r="EA75" s="4" t="s">
        <v>400</v>
      </c>
      <c r="EB75" s="4">
        <v>586</v>
      </c>
      <c r="EC75" s="4">
        <v>9.77</v>
      </c>
      <c r="EE75" s="4">
        <v>2</v>
      </c>
      <c r="EF75" s="4">
        <v>1</v>
      </c>
      <c r="EG75" s="4" t="s">
        <v>347</v>
      </c>
      <c r="EI75" s="4">
        <v>1</v>
      </c>
      <c r="EJ75" s="4">
        <v>1</v>
      </c>
      <c r="EK75" s="4">
        <v>3</v>
      </c>
      <c r="EL75" s="4">
        <v>9</v>
      </c>
      <c r="EM75" s="4">
        <v>27</v>
      </c>
      <c r="ET75" s="4" t="s">
        <v>313</v>
      </c>
      <c r="EU75" s="4" t="s">
        <v>201</v>
      </c>
      <c r="EV75" s="4" t="s">
        <v>202</v>
      </c>
      <c r="EY75" s="4">
        <v>1294</v>
      </c>
      <c r="FA75" s="83" t="s">
        <v>203</v>
      </c>
      <c r="FB75" s="4" t="s">
        <v>204</v>
      </c>
      <c r="FC75" s="4">
        <v>1</v>
      </c>
      <c r="FD75" s="4" t="s">
        <v>205</v>
      </c>
    </row>
    <row r="76" spans="1:161" x14ac:dyDescent="0.3">
      <c r="A76" s="4">
        <v>1820</v>
      </c>
      <c r="B76" s="4" t="s">
        <v>401</v>
      </c>
      <c r="C76" s="4" t="s">
        <v>212</v>
      </c>
      <c r="D76" s="4" t="s">
        <v>402</v>
      </c>
      <c r="E76" s="4" t="s">
        <v>309</v>
      </c>
      <c r="F76" s="4" t="s">
        <v>403</v>
      </c>
      <c r="G76" s="4">
        <v>1</v>
      </c>
      <c r="H76" s="4">
        <v>2</v>
      </c>
      <c r="J76" s="4">
        <v>1</v>
      </c>
      <c r="K76" s="4">
        <v>2</v>
      </c>
      <c r="O76" s="4">
        <v>0</v>
      </c>
      <c r="P76" s="4">
        <v>1</v>
      </c>
      <c r="Q76" s="4">
        <v>2</v>
      </c>
      <c r="BF76" s="4">
        <v>1</v>
      </c>
      <c r="BG76" s="4">
        <v>1</v>
      </c>
      <c r="BI76" s="4">
        <v>1</v>
      </c>
      <c r="BJ76" s="4">
        <v>-98</v>
      </c>
      <c r="BK76" s="4">
        <v>4</v>
      </c>
      <c r="BL76" s="4">
        <v>3</v>
      </c>
      <c r="BS76" s="4">
        <v>1</v>
      </c>
      <c r="BU76" s="4">
        <v>1</v>
      </c>
      <c r="BV76" s="4">
        <v>4</v>
      </c>
      <c r="BX76" s="4">
        <v>-98</v>
      </c>
      <c r="BY76" s="4">
        <v>2</v>
      </c>
      <c r="BZ76" s="4">
        <v>1</v>
      </c>
      <c r="CA76" s="4">
        <v>1</v>
      </c>
      <c r="CB76" s="4">
        <v>2</v>
      </c>
      <c r="CC76" s="4">
        <v>2</v>
      </c>
      <c r="CD76" s="4">
        <v>2</v>
      </c>
      <c r="CE76" s="4">
        <v>2</v>
      </c>
      <c r="CF76" s="4">
        <v>1</v>
      </c>
      <c r="CG76" s="4">
        <v>2</v>
      </c>
      <c r="CH76" s="4">
        <v>1</v>
      </c>
      <c r="CI76" s="4">
        <v>2</v>
      </c>
      <c r="CJ76" s="4">
        <v>2</v>
      </c>
      <c r="CK76" s="4">
        <v>7</v>
      </c>
      <c r="CL76" s="4">
        <v>1</v>
      </c>
      <c r="CM76" s="4">
        <v>1</v>
      </c>
      <c r="CN76" s="4">
        <v>1</v>
      </c>
      <c r="CO76" s="4">
        <v>1</v>
      </c>
      <c r="CP76" s="4">
        <v>1</v>
      </c>
      <c r="CQ76" s="4">
        <v>1</v>
      </c>
      <c r="CR76" s="4">
        <v>1</v>
      </c>
      <c r="CS76" s="4">
        <v>0</v>
      </c>
      <c r="CV76" s="4">
        <v>1</v>
      </c>
      <c r="CW76" s="4">
        <v>1</v>
      </c>
      <c r="CX76" s="4">
        <v>2</v>
      </c>
      <c r="CY76" s="4">
        <v>1</v>
      </c>
      <c r="CZ76" s="4">
        <v>1</v>
      </c>
      <c r="DA76" s="4">
        <v>4</v>
      </c>
      <c r="DB76" s="4">
        <v>1</v>
      </c>
      <c r="DC76" s="4">
        <v>1</v>
      </c>
      <c r="DD76" s="4">
        <v>6</v>
      </c>
      <c r="DE76" s="4">
        <v>1</v>
      </c>
      <c r="DF76" s="4">
        <v>7</v>
      </c>
      <c r="DH76" s="4">
        <v>3</v>
      </c>
      <c r="DI76" s="4">
        <v>2</v>
      </c>
      <c r="DJ76" s="4">
        <v>0</v>
      </c>
      <c r="DK76" s="4">
        <v>0</v>
      </c>
      <c r="DL76" s="4">
        <v>2</v>
      </c>
      <c r="DO76" s="4">
        <v>2</v>
      </c>
      <c r="DP76" s="4">
        <v>2</v>
      </c>
      <c r="DQ76" s="4">
        <v>5</v>
      </c>
      <c r="DR76" s="4">
        <v>2</v>
      </c>
      <c r="DW76" s="4">
        <v>2</v>
      </c>
      <c r="DX76" s="4">
        <v>2</v>
      </c>
      <c r="DY76" s="4">
        <v>1</v>
      </c>
      <c r="DZ76" s="4">
        <v>2</v>
      </c>
      <c r="EA76" s="4" t="s">
        <v>404</v>
      </c>
      <c r="EB76" s="4">
        <v>523</v>
      </c>
      <c r="EC76" s="4">
        <v>8.7200000000000006</v>
      </c>
      <c r="EE76" s="4">
        <v>2</v>
      </c>
      <c r="EF76" s="4">
        <v>1</v>
      </c>
      <c r="EG76" s="4" t="s">
        <v>405</v>
      </c>
      <c r="EI76" s="4">
        <v>1</v>
      </c>
      <c r="EJ76" s="4">
        <v>1</v>
      </c>
      <c r="EK76" s="4">
        <v>3</v>
      </c>
      <c r="EL76" s="4">
        <v>9</v>
      </c>
      <c r="EM76" s="4">
        <v>27</v>
      </c>
      <c r="ET76" s="4" t="s">
        <v>313</v>
      </c>
      <c r="EU76" s="4" t="s">
        <v>201</v>
      </c>
      <c r="EV76" s="4" t="s">
        <v>202</v>
      </c>
      <c r="EY76" s="4">
        <v>1294</v>
      </c>
      <c r="FA76" s="83" t="s">
        <v>203</v>
      </c>
      <c r="FB76" s="4" t="s">
        <v>204</v>
      </c>
      <c r="FC76" s="4">
        <v>0</v>
      </c>
      <c r="FD76" s="4" t="s">
        <v>205</v>
      </c>
      <c r="FE76" s="4">
        <v>12</v>
      </c>
    </row>
    <row r="77" spans="1:161" x14ac:dyDescent="0.3">
      <c r="A77" s="4">
        <v>1843</v>
      </c>
      <c r="B77" s="4" t="s">
        <v>406</v>
      </c>
      <c r="C77" s="4" t="s">
        <v>194</v>
      </c>
      <c r="D77" s="4" t="s">
        <v>407</v>
      </c>
      <c r="E77" s="4" t="s">
        <v>196</v>
      </c>
      <c r="F77" s="4" t="s">
        <v>408</v>
      </c>
      <c r="G77" s="4">
        <v>1</v>
      </c>
      <c r="H77" s="4">
        <v>2</v>
      </c>
      <c r="J77" s="4">
        <v>1</v>
      </c>
      <c r="K77" s="4">
        <v>2</v>
      </c>
      <c r="O77" s="4">
        <v>0</v>
      </c>
      <c r="P77" s="4">
        <v>1</v>
      </c>
      <c r="Q77" s="4">
        <v>2</v>
      </c>
      <c r="BF77" s="4">
        <v>1</v>
      </c>
      <c r="BG77" s="4">
        <v>1</v>
      </c>
      <c r="BI77" s="4">
        <v>1</v>
      </c>
      <c r="BJ77" s="4">
        <v>1</v>
      </c>
      <c r="BK77" s="4">
        <v>5</v>
      </c>
      <c r="BL77" s="4">
        <v>-97</v>
      </c>
      <c r="BS77" s="4">
        <v>3</v>
      </c>
      <c r="BW77" s="4">
        <v>1</v>
      </c>
      <c r="BX77" s="4">
        <v>1</v>
      </c>
      <c r="BY77" s="4">
        <v>2</v>
      </c>
      <c r="BZ77" s="4">
        <v>2</v>
      </c>
      <c r="CA77" s="4">
        <v>1</v>
      </c>
      <c r="CB77" s="4">
        <v>2</v>
      </c>
      <c r="CC77" s="4">
        <v>1</v>
      </c>
      <c r="CD77" s="4">
        <v>2</v>
      </c>
      <c r="CE77" s="4">
        <v>2</v>
      </c>
      <c r="CF77" s="4">
        <v>2</v>
      </c>
      <c r="CG77" s="4">
        <v>2</v>
      </c>
      <c r="CH77" s="4">
        <v>3</v>
      </c>
      <c r="CI77" s="4">
        <v>2</v>
      </c>
      <c r="CJ77" s="4">
        <v>1</v>
      </c>
      <c r="CK77" s="4">
        <v>7</v>
      </c>
      <c r="CL77" s="4">
        <v>2</v>
      </c>
      <c r="CM77" s="4">
        <v>4</v>
      </c>
      <c r="CN77" s="4">
        <v>1</v>
      </c>
      <c r="CO77" s="4">
        <v>1</v>
      </c>
      <c r="CP77" s="4">
        <v>1</v>
      </c>
      <c r="CQ77" s="4">
        <v>1</v>
      </c>
      <c r="CR77" s="4">
        <v>1</v>
      </c>
      <c r="CS77" s="4">
        <v>0</v>
      </c>
      <c r="CV77" s="4">
        <v>2</v>
      </c>
      <c r="CX77" s="4">
        <v>2</v>
      </c>
      <c r="CY77" s="4">
        <v>4</v>
      </c>
      <c r="CZ77" s="4">
        <v>1</v>
      </c>
      <c r="DA77" s="4">
        <v>3</v>
      </c>
      <c r="DB77" s="4">
        <v>1</v>
      </c>
      <c r="DC77" s="4">
        <v>0.5</v>
      </c>
      <c r="DD77" s="4">
        <v>-97</v>
      </c>
      <c r="DE77" s="4">
        <v>1</v>
      </c>
      <c r="DF77" s="4">
        <v>4</v>
      </c>
      <c r="DH77" s="4">
        <v>3</v>
      </c>
      <c r="DI77" s="4">
        <v>0</v>
      </c>
      <c r="DJ77" s="4">
        <v>0</v>
      </c>
      <c r="DK77" s="4">
        <v>1</v>
      </c>
      <c r="DO77" s="4">
        <v>2</v>
      </c>
      <c r="DP77" s="4">
        <v>2</v>
      </c>
      <c r="DQ77" s="4">
        <v>5</v>
      </c>
      <c r="DR77" s="4">
        <v>1</v>
      </c>
      <c r="DW77" s="4">
        <v>2</v>
      </c>
      <c r="DX77" s="4">
        <v>6</v>
      </c>
      <c r="DY77" s="4">
        <v>1</v>
      </c>
      <c r="DZ77" s="4">
        <v>2</v>
      </c>
      <c r="EA77" s="4" t="s">
        <v>409</v>
      </c>
      <c r="EB77" s="4">
        <v>587</v>
      </c>
      <c r="EC77" s="4">
        <v>9.7799999999999994</v>
      </c>
      <c r="EE77" s="4">
        <v>2</v>
      </c>
      <c r="EF77" s="4">
        <v>1</v>
      </c>
      <c r="EG77" s="4" t="s">
        <v>369</v>
      </c>
      <c r="EI77" s="4">
        <v>1</v>
      </c>
      <c r="EJ77" s="4">
        <v>1</v>
      </c>
      <c r="EK77" s="4">
        <v>3</v>
      </c>
      <c r="EL77" s="4">
        <v>5</v>
      </c>
      <c r="EM77" s="4">
        <v>19</v>
      </c>
      <c r="ET77" s="4" t="s">
        <v>313</v>
      </c>
      <c r="EU77" s="4" t="s">
        <v>201</v>
      </c>
      <c r="EV77" s="4" t="s">
        <v>202</v>
      </c>
      <c r="EY77" s="4">
        <v>1251</v>
      </c>
      <c r="FA77" s="83" t="s">
        <v>203</v>
      </c>
      <c r="FB77" s="4" t="s">
        <v>204</v>
      </c>
      <c r="FC77" s="4">
        <v>1</v>
      </c>
      <c r="FD77" s="4" t="s">
        <v>238</v>
      </c>
      <c r="FE77" s="4">
        <v>7</v>
      </c>
    </row>
    <row r="78" spans="1:161" x14ac:dyDescent="0.3">
      <c r="A78" s="4">
        <v>1853</v>
      </c>
      <c r="B78" s="4" t="s">
        <v>410</v>
      </c>
      <c r="C78" s="4" t="s">
        <v>212</v>
      </c>
      <c r="D78" s="4" t="s">
        <v>411</v>
      </c>
      <c r="E78" s="4" t="s">
        <v>309</v>
      </c>
      <c r="F78" s="4" t="s">
        <v>412</v>
      </c>
      <c r="G78" s="4">
        <v>1</v>
      </c>
      <c r="H78" s="4">
        <v>2</v>
      </c>
      <c r="J78" s="4">
        <v>1</v>
      </c>
      <c r="K78" s="4">
        <v>2</v>
      </c>
      <c r="O78" s="4">
        <v>0</v>
      </c>
      <c r="P78" s="4">
        <v>1</v>
      </c>
      <c r="Q78" s="4">
        <v>2</v>
      </c>
      <c r="BF78" s="4">
        <v>1</v>
      </c>
      <c r="BG78" s="4">
        <v>1</v>
      </c>
      <c r="BI78" s="4">
        <v>1</v>
      </c>
      <c r="BJ78" s="4">
        <v>1</v>
      </c>
      <c r="BK78" s="4">
        <v>6</v>
      </c>
      <c r="BL78" s="4">
        <v>3</v>
      </c>
      <c r="BM78" s="4">
        <v>2</v>
      </c>
      <c r="BS78" s="4">
        <v>1</v>
      </c>
      <c r="BU78" s="4">
        <v>2</v>
      </c>
      <c r="BW78" s="4">
        <v>2</v>
      </c>
      <c r="BX78" s="4">
        <v>-98</v>
      </c>
      <c r="BY78" s="4">
        <v>1</v>
      </c>
      <c r="BZ78" s="4">
        <v>1</v>
      </c>
      <c r="CA78" s="4">
        <v>1</v>
      </c>
      <c r="CB78" s="4">
        <v>1</v>
      </c>
      <c r="CC78" s="4">
        <v>2</v>
      </c>
      <c r="CD78" s="4">
        <v>2</v>
      </c>
      <c r="CE78" s="4">
        <v>2</v>
      </c>
      <c r="CF78" s="4">
        <v>2</v>
      </c>
      <c r="CG78" s="4">
        <v>2</v>
      </c>
      <c r="CH78" s="4">
        <v>1</v>
      </c>
      <c r="CI78" s="4">
        <v>1</v>
      </c>
      <c r="CJ78" s="4">
        <v>1</v>
      </c>
      <c r="CK78" s="4">
        <v>7</v>
      </c>
      <c r="CL78" s="4">
        <v>1</v>
      </c>
      <c r="CM78" s="4">
        <v>6</v>
      </c>
      <c r="CN78" s="4">
        <v>1</v>
      </c>
      <c r="CO78" s="4">
        <v>1</v>
      </c>
      <c r="CP78" s="4">
        <v>1</v>
      </c>
      <c r="CQ78" s="4">
        <v>1</v>
      </c>
      <c r="CR78" s="4">
        <v>1</v>
      </c>
      <c r="CS78" s="4">
        <v>0</v>
      </c>
      <c r="CV78" s="4">
        <v>1</v>
      </c>
      <c r="CW78" s="4">
        <v>1</v>
      </c>
      <c r="CX78" s="4">
        <v>2</v>
      </c>
      <c r="CY78" s="4">
        <v>1</v>
      </c>
      <c r="CZ78" s="4">
        <v>1</v>
      </c>
      <c r="DA78" s="4">
        <v>2</v>
      </c>
      <c r="DB78" s="4">
        <v>1</v>
      </c>
      <c r="DC78" s="4">
        <v>1.5</v>
      </c>
      <c r="DD78" s="4">
        <v>1</v>
      </c>
      <c r="DE78" s="4">
        <v>1</v>
      </c>
      <c r="DF78" s="4">
        <v>2</v>
      </c>
      <c r="DG78" s="4">
        <v>2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1</v>
      </c>
      <c r="DN78" s="4">
        <v>1</v>
      </c>
      <c r="DO78" s="4">
        <v>1</v>
      </c>
      <c r="DP78" s="4">
        <v>2</v>
      </c>
      <c r="DQ78" s="4">
        <v>5</v>
      </c>
      <c r="DR78" s="4">
        <v>1</v>
      </c>
      <c r="DW78" s="4">
        <v>2</v>
      </c>
      <c r="DX78" s="4">
        <v>2</v>
      </c>
      <c r="DY78" s="4">
        <v>1</v>
      </c>
      <c r="DZ78" s="4">
        <v>1</v>
      </c>
      <c r="EA78" s="4" t="s">
        <v>262</v>
      </c>
      <c r="EB78" s="4">
        <v>745</v>
      </c>
      <c r="EC78" s="4">
        <v>12.42</v>
      </c>
      <c r="EE78" s="4">
        <v>2</v>
      </c>
      <c r="EF78" s="4">
        <v>1</v>
      </c>
      <c r="EG78" s="4" t="s">
        <v>413</v>
      </c>
      <c r="EI78" s="4">
        <v>1</v>
      </c>
      <c r="EJ78" s="4">
        <v>1</v>
      </c>
      <c r="EK78" s="4">
        <v>3</v>
      </c>
      <c r="EL78" s="4">
        <v>9</v>
      </c>
      <c r="EM78" s="4">
        <v>27</v>
      </c>
      <c r="ET78" s="4" t="s">
        <v>313</v>
      </c>
      <c r="EU78" s="4" t="s">
        <v>201</v>
      </c>
      <c r="EV78" s="4" t="s">
        <v>202</v>
      </c>
      <c r="EY78" s="4">
        <v>1294</v>
      </c>
      <c r="FA78" s="83" t="s">
        <v>203</v>
      </c>
      <c r="FB78" s="4" t="s">
        <v>204</v>
      </c>
      <c r="FC78" s="4">
        <v>1</v>
      </c>
      <c r="FD78" s="4" t="s">
        <v>205</v>
      </c>
      <c r="FE78" s="4">
        <v>3</v>
      </c>
    </row>
    <row r="79" spans="1:161" x14ac:dyDescent="0.3">
      <c r="A79" s="4">
        <v>1869</v>
      </c>
      <c r="B79" s="4" t="s">
        <v>414</v>
      </c>
      <c r="C79" s="4" t="s">
        <v>212</v>
      </c>
      <c r="D79" s="4" t="s">
        <v>415</v>
      </c>
      <c r="E79" s="4" t="s">
        <v>214</v>
      </c>
      <c r="F79" s="4" t="s">
        <v>416</v>
      </c>
      <c r="G79" s="4">
        <v>1</v>
      </c>
      <c r="H79" s="4">
        <v>1</v>
      </c>
      <c r="I79" s="4">
        <v>1</v>
      </c>
      <c r="J79" s="4">
        <v>1</v>
      </c>
      <c r="K79" s="4">
        <v>2</v>
      </c>
      <c r="O79" s="4">
        <v>2</v>
      </c>
      <c r="P79" s="4">
        <v>1</v>
      </c>
      <c r="Q79" s="4">
        <v>2</v>
      </c>
      <c r="BF79" s="4">
        <v>1</v>
      </c>
      <c r="BG79" s="4">
        <v>1</v>
      </c>
      <c r="BI79" s="4">
        <v>2</v>
      </c>
      <c r="BJ79" s="4">
        <v>2</v>
      </c>
      <c r="BK79" s="4">
        <v>5</v>
      </c>
      <c r="BL79" s="4">
        <v>5</v>
      </c>
      <c r="BS79" s="4">
        <v>2</v>
      </c>
      <c r="BT79" s="4">
        <v>2</v>
      </c>
      <c r="BU79" s="4">
        <v>2</v>
      </c>
      <c r="BW79" s="4">
        <v>2</v>
      </c>
      <c r="BX79" s="4">
        <v>1</v>
      </c>
      <c r="BY79" s="4">
        <v>1</v>
      </c>
      <c r="BZ79" s="4">
        <v>1</v>
      </c>
      <c r="CA79" s="4">
        <v>1</v>
      </c>
      <c r="CB79" s="4">
        <v>2</v>
      </c>
      <c r="CC79" s="4">
        <v>2</v>
      </c>
      <c r="CD79" s="4">
        <v>2</v>
      </c>
      <c r="CE79" s="4">
        <v>2</v>
      </c>
      <c r="CF79" s="4">
        <v>1</v>
      </c>
      <c r="CG79" s="4">
        <v>1</v>
      </c>
      <c r="CH79" s="4">
        <v>1</v>
      </c>
      <c r="CI79" s="4">
        <v>1</v>
      </c>
      <c r="CJ79" s="4">
        <v>2</v>
      </c>
      <c r="CK79" s="4">
        <v>3</v>
      </c>
      <c r="CL79" s="4">
        <v>-98</v>
      </c>
      <c r="CM79" s="4">
        <v>1</v>
      </c>
      <c r="CN79" s="4">
        <v>1</v>
      </c>
      <c r="CO79" s="4">
        <v>2</v>
      </c>
      <c r="CP79" s="4">
        <v>1</v>
      </c>
      <c r="CQ79" s="4">
        <v>2</v>
      </c>
      <c r="CR79" s="4">
        <v>1</v>
      </c>
      <c r="CS79" s="4">
        <v>2</v>
      </c>
      <c r="CT79" s="4">
        <v>1</v>
      </c>
      <c r="CU79" s="4">
        <v>2</v>
      </c>
      <c r="CV79" s="4">
        <v>2</v>
      </c>
      <c r="CX79" s="4">
        <v>3</v>
      </c>
      <c r="CY79" s="4">
        <v>1</v>
      </c>
      <c r="CZ79" s="4">
        <v>1</v>
      </c>
      <c r="DA79" s="4">
        <v>5</v>
      </c>
      <c r="DB79" s="4">
        <v>1</v>
      </c>
      <c r="DC79" s="4">
        <v>20</v>
      </c>
      <c r="DD79" s="4">
        <v>2</v>
      </c>
      <c r="DE79" s="4">
        <v>-98</v>
      </c>
      <c r="DF79" s="4">
        <v>2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1</v>
      </c>
      <c r="DP79" s="4">
        <v>1</v>
      </c>
      <c r="DQ79" s="4">
        <v>6</v>
      </c>
      <c r="DR79" s="4">
        <v>-98</v>
      </c>
      <c r="DW79" s="4">
        <v>-98</v>
      </c>
      <c r="DX79" s="4">
        <v>-98</v>
      </c>
      <c r="DY79" s="4">
        <v>1</v>
      </c>
      <c r="DZ79" s="4">
        <v>1</v>
      </c>
      <c r="EA79" s="4" t="s">
        <v>417</v>
      </c>
      <c r="EB79" s="4">
        <v>1088</v>
      </c>
      <c r="EC79" s="4">
        <v>18.13</v>
      </c>
      <c r="EE79" s="4">
        <v>2</v>
      </c>
      <c r="EF79" s="4">
        <v>1</v>
      </c>
      <c r="EG79" s="4" t="s">
        <v>285</v>
      </c>
      <c r="EI79" s="4">
        <v>1</v>
      </c>
      <c r="EJ79" s="4">
        <v>1</v>
      </c>
      <c r="EK79" s="4">
        <v>3</v>
      </c>
      <c r="EL79" s="4">
        <v>8</v>
      </c>
      <c r="EM79" s="4">
        <v>25</v>
      </c>
      <c r="ET79" s="4" t="s">
        <v>313</v>
      </c>
      <c r="EU79" s="4" t="s">
        <v>201</v>
      </c>
      <c r="EV79" s="4" t="s">
        <v>202</v>
      </c>
      <c r="EY79" s="4">
        <v>826</v>
      </c>
      <c r="FA79" s="83" t="s">
        <v>203</v>
      </c>
      <c r="FB79" s="4" t="s">
        <v>204</v>
      </c>
      <c r="FC79" s="4">
        <v>1</v>
      </c>
      <c r="FD79" s="4" t="s">
        <v>205</v>
      </c>
      <c r="FE79" s="4">
        <v>7</v>
      </c>
    </row>
    <row r="80" spans="1:161" x14ac:dyDescent="0.3">
      <c r="A80" s="4">
        <v>1906</v>
      </c>
      <c r="B80" s="4" t="s">
        <v>418</v>
      </c>
      <c r="C80" s="4" t="s">
        <v>194</v>
      </c>
      <c r="D80" s="4" t="s">
        <v>419</v>
      </c>
      <c r="E80" s="4" t="s">
        <v>221</v>
      </c>
      <c r="F80" s="4" t="s">
        <v>420</v>
      </c>
      <c r="G80" s="4">
        <v>1</v>
      </c>
      <c r="H80" s="4">
        <v>1</v>
      </c>
      <c r="I80" s="4">
        <v>1</v>
      </c>
      <c r="J80" s="4">
        <v>1</v>
      </c>
      <c r="K80" s="4">
        <v>2</v>
      </c>
      <c r="O80" s="4">
        <v>2</v>
      </c>
      <c r="P80" s="4">
        <v>1</v>
      </c>
      <c r="Q80" s="4">
        <v>2</v>
      </c>
      <c r="BF80" s="4">
        <v>1</v>
      </c>
      <c r="BG80" s="4">
        <v>1</v>
      </c>
      <c r="BI80" s="4">
        <v>1</v>
      </c>
      <c r="BJ80" s="4">
        <v>2</v>
      </c>
      <c r="BK80" s="4">
        <v>4</v>
      </c>
      <c r="BL80" s="4">
        <v>-77</v>
      </c>
      <c r="BS80" s="4">
        <v>3</v>
      </c>
      <c r="BW80" s="4">
        <v>2</v>
      </c>
      <c r="BX80" s="4">
        <v>1</v>
      </c>
      <c r="BY80" s="4">
        <v>1</v>
      </c>
      <c r="BZ80" s="4">
        <v>1</v>
      </c>
      <c r="CA80" s="4">
        <v>1</v>
      </c>
      <c r="CB80" s="4">
        <v>1</v>
      </c>
      <c r="CC80" s="4">
        <v>1</v>
      </c>
      <c r="CD80" s="4">
        <v>2</v>
      </c>
      <c r="CE80" s="4">
        <v>2</v>
      </c>
      <c r="CF80" s="4">
        <v>2</v>
      </c>
      <c r="CG80" s="4">
        <v>1</v>
      </c>
      <c r="CH80" s="4">
        <v>1</v>
      </c>
      <c r="CI80" s="4">
        <v>1</v>
      </c>
      <c r="CJ80" s="4">
        <v>1</v>
      </c>
      <c r="CK80" s="4">
        <v>7</v>
      </c>
      <c r="CL80" s="4">
        <v>2</v>
      </c>
      <c r="CM80" s="4">
        <v>1</v>
      </c>
      <c r="CN80" s="4">
        <v>1</v>
      </c>
      <c r="CO80" s="4">
        <v>2</v>
      </c>
      <c r="CP80" s="4">
        <v>1</v>
      </c>
      <c r="CQ80" s="4">
        <v>2</v>
      </c>
      <c r="CR80" s="4">
        <v>1</v>
      </c>
      <c r="CS80" s="4">
        <v>1</v>
      </c>
      <c r="CT80" s="4">
        <v>1</v>
      </c>
      <c r="CU80" s="4">
        <v>1</v>
      </c>
      <c r="CV80" s="4">
        <v>2</v>
      </c>
      <c r="CX80" s="4">
        <v>2</v>
      </c>
      <c r="CY80" s="4">
        <v>1</v>
      </c>
      <c r="CZ80" s="4">
        <v>1</v>
      </c>
      <c r="DA80" s="4">
        <v>2</v>
      </c>
      <c r="DB80" s="4">
        <v>1</v>
      </c>
      <c r="DC80" s="4">
        <v>2</v>
      </c>
      <c r="DD80" s="4">
        <v>1</v>
      </c>
      <c r="DE80" s="4">
        <v>1</v>
      </c>
      <c r="DF80" s="4">
        <v>2</v>
      </c>
      <c r="DG80" s="4">
        <v>2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2</v>
      </c>
      <c r="DO80" s="4">
        <v>1</v>
      </c>
      <c r="DP80" s="4">
        <v>2</v>
      </c>
      <c r="DQ80" s="4">
        <v>4</v>
      </c>
      <c r="DR80" s="4">
        <v>1</v>
      </c>
      <c r="DW80" s="4">
        <v>2</v>
      </c>
      <c r="DX80" s="4">
        <v>8</v>
      </c>
      <c r="DY80" s="4">
        <v>1</v>
      </c>
      <c r="DZ80" s="4">
        <v>1</v>
      </c>
      <c r="EA80" s="4" t="s">
        <v>421</v>
      </c>
      <c r="EB80" s="4">
        <v>505</v>
      </c>
      <c r="EC80" s="4">
        <v>8.42</v>
      </c>
      <c r="EE80" s="4">
        <v>2</v>
      </c>
      <c r="EF80" s="4">
        <v>1</v>
      </c>
      <c r="EG80" s="4" t="s">
        <v>365</v>
      </c>
      <c r="EI80" s="4">
        <v>1</v>
      </c>
      <c r="EJ80" s="4">
        <v>1</v>
      </c>
      <c r="EK80" s="4">
        <v>3</v>
      </c>
      <c r="EL80" s="4">
        <v>4</v>
      </c>
      <c r="EM80" s="4">
        <v>17</v>
      </c>
      <c r="ET80" s="4" t="s">
        <v>313</v>
      </c>
      <c r="EU80" s="4" t="s">
        <v>201</v>
      </c>
      <c r="EV80" s="4" t="s">
        <v>202</v>
      </c>
      <c r="EY80" s="4">
        <v>792</v>
      </c>
      <c r="FA80" s="83" t="s">
        <v>203</v>
      </c>
      <c r="FB80" s="4" t="s">
        <v>204</v>
      </c>
      <c r="FC80" s="4">
        <v>1</v>
      </c>
      <c r="FD80" s="4" t="s">
        <v>238</v>
      </c>
      <c r="FE80" s="4">
        <v>12</v>
      </c>
    </row>
    <row r="81" spans="1:161" x14ac:dyDescent="0.3">
      <c r="A81" s="4">
        <v>1953</v>
      </c>
      <c r="B81" s="4" t="s">
        <v>422</v>
      </c>
      <c r="C81" s="4" t="s">
        <v>194</v>
      </c>
      <c r="D81" s="4" t="s">
        <v>423</v>
      </c>
      <c r="E81" s="4" t="s">
        <v>196</v>
      </c>
      <c r="F81" s="4" t="s">
        <v>424</v>
      </c>
      <c r="G81" s="4">
        <v>1</v>
      </c>
      <c r="H81" s="4">
        <v>2</v>
      </c>
      <c r="J81" s="4">
        <v>1</v>
      </c>
      <c r="K81" s="4">
        <v>2</v>
      </c>
      <c r="O81" s="4">
        <v>0</v>
      </c>
      <c r="P81" s="4">
        <v>1</v>
      </c>
      <c r="Q81" s="4">
        <v>2</v>
      </c>
      <c r="BF81" s="4">
        <v>1</v>
      </c>
      <c r="BG81" s="4">
        <v>1</v>
      </c>
      <c r="BI81" s="4">
        <v>1</v>
      </c>
      <c r="BJ81" s="4">
        <v>1</v>
      </c>
      <c r="BK81" s="4">
        <v>4</v>
      </c>
      <c r="BL81" s="4">
        <v>2</v>
      </c>
      <c r="BS81" s="4">
        <v>2</v>
      </c>
      <c r="BT81" s="4">
        <v>2</v>
      </c>
      <c r="BU81" s="4">
        <v>2</v>
      </c>
      <c r="BW81" s="4">
        <v>1</v>
      </c>
      <c r="BX81" s="4">
        <v>-99</v>
      </c>
      <c r="BY81" s="4">
        <v>1</v>
      </c>
      <c r="BZ81" s="4">
        <v>1</v>
      </c>
      <c r="CA81" s="4">
        <v>1</v>
      </c>
      <c r="CB81" s="4">
        <v>1</v>
      </c>
      <c r="CC81" s="4">
        <v>1</v>
      </c>
      <c r="CD81" s="4">
        <v>2</v>
      </c>
      <c r="CE81" s="4">
        <v>1</v>
      </c>
      <c r="CF81" s="4">
        <v>1</v>
      </c>
      <c r="CG81" s="4">
        <v>2</v>
      </c>
      <c r="CH81" s="4">
        <v>1</v>
      </c>
      <c r="CI81" s="4">
        <v>1</v>
      </c>
      <c r="CJ81" s="4">
        <v>2</v>
      </c>
      <c r="CK81" s="4">
        <v>3</v>
      </c>
      <c r="CL81" s="4">
        <v>5</v>
      </c>
      <c r="CM81" s="4">
        <v>-98</v>
      </c>
      <c r="CN81" s="4">
        <v>1</v>
      </c>
      <c r="CO81" s="4">
        <v>1</v>
      </c>
      <c r="CP81" s="4">
        <v>1</v>
      </c>
      <c r="CQ81" s="4">
        <v>1</v>
      </c>
      <c r="CR81" s="4">
        <v>1</v>
      </c>
      <c r="CS81" s="4">
        <v>0</v>
      </c>
      <c r="CV81" s="4">
        <v>2</v>
      </c>
      <c r="CX81" s="4">
        <v>1</v>
      </c>
      <c r="CY81" s="4">
        <v>1</v>
      </c>
      <c r="CZ81" s="4">
        <v>1</v>
      </c>
      <c r="DA81" s="4">
        <v>3</v>
      </c>
      <c r="DB81" s="4">
        <v>1</v>
      </c>
      <c r="DC81" s="4">
        <v>5.5</v>
      </c>
      <c r="DD81" s="4">
        <v>1</v>
      </c>
      <c r="DE81" s="4">
        <v>1</v>
      </c>
      <c r="DF81" s="4">
        <v>1</v>
      </c>
      <c r="DH81" s="4">
        <v>0</v>
      </c>
      <c r="DI81" s="4">
        <v>0</v>
      </c>
      <c r="DJ81" s="4">
        <v>0</v>
      </c>
      <c r="DK81" s="4">
        <v>1</v>
      </c>
      <c r="DO81" s="4">
        <v>1</v>
      </c>
      <c r="DP81" s="4">
        <v>2</v>
      </c>
      <c r="DQ81" s="4">
        <v>7</v>
      </c>
      <c r="DR81" s="4">
        <v>7</v>
      </c>
      <c r="DW81" s="4">
        <v>2</v>
      </c>
      <c r="DX81" s="4">
        <v>-98</v>
      </c>
      <c r="DY81" s="4">
        <v>1</v>
      </c>
      <c r="DZ81" s="4">
        <v>1</v>
      </c>
      <c r="EA81" s="4" t="s">
        <v>425</v>
      </c>
      <c r="EB81" s="4">
        <v>932</v>
      </c>
      <c r="EC81" s="4">
        <v>15.53</v>
      </c>
      <c r="EE81" s="4">
        <v>2</v>
      </c>
      <c r="EF81" s="4">
        <v>1</v>
      </c>
      <c r="EG81" s="4" t="s">
        <v>426</v>
      </c>
      <c r="EI81" s="4">
        <v>1</v>
      </c>
      <c r="EJ81" s="4">
        <v>1</v>
      </c>
      <c r="EK81" s="4">
        <v>3</v>
      </c>
      <c r="EL81" s="4">
        <v>5</v>
      </c>
      <c r="EM81" s="4">
        <v>19</v>
      </c>
      <c r="ET81" s="4" t="s">
        <v>427</v>
      </c>
      <c r="EU81" s="4" t="s">
        <v>201</v>
      </c>
      <c r="EV81" s="4" t="s">
        <v>202</v>
      </c>
      <c r="EY81" s="4">
        <v>1251</v>
      </c>
      <c r="FA81" s="83" t="s">
        <v>203</v>
      </c>
      <c r="FB81" s="4" t="s">
        <v>204</v>
      </c>
      <c r="FC81" s="4">
        <v>1</v>
      </c>
      <c r="FD81" s="4" t="s">
        <v>205</v>
      </c>
      <c r="FE81" s="4">
        <v>12</v>
      </c>
    </row>
    <row r="82" spans="1:161" x14ac:dyDescent="0.3">
      <c r="A82" s="4">
        <v>2024</v>
      </c>
      <c r="B82" s="4" t="s">
        <v>428</v>
      </c>
      <c r="C82" s="4" t="s">
        <v>212</v>
      </c>
      <c r="D82" s="4" t="s">
        <v>429</v>
      </c>
      <c r="E82" s="4" t="s">
        <v>214</v>
      </c>
      <c r="F82" s="4" t="s">
        <v>430</v>
      </c>
      <c r="G82" s="4">
        <v>1</v>
      </c>
      <c r="H82" s="4">
        <v>1</v>
      </c>
      <c r="I82" s="4">
        <v>2</v>
      </c>
      <c r="J82" s="4">
        <v>1</v>
      </c>
      <c r="K82" s="4">
        <v>2</v>
      </c>
      <c r="O82" s="4">
        <v>1</v>
      </c>
      <c r="P82" s="4">
        <v>1</v>
      </c>
      <c r="Q82" s="4">
        <v>2</v>
      </c>
      <c r="R82" s="4">
        <v>2</v>
      </c>
      <c r="U82" s="4">
        <v>1</v>
      </c>
      <c r="W82" s="4">
        <v>1</v>
      </c>
      <c r="Y82" s="4">
        <v>1</v>
      </c>
      <c r="Z82" s="4">
        <v>1</v>
      </c>
      <c r="AA82" s="4">
        <v>1</v>
      </c>
      <c r="AB82" s="4">
        <v>2013</v>
      </c>
      <c r="AC82" s="4">
        <v>2</v>
      </c>
      <c r="AD82" s="4">
        <v>4</v>
      </c>
      <c r="AE82" s="4">
        <v>1</v>
      </c>
      <c r="AF82" s="4">
        <v>4</v>
      </c>
      <c r="AG82" s="4">
        <v>1</v>
      </c>
      <c r="AV82" s="4">
        <v>2</v>
      </c>
      <c r="AX82" s="4">
        <v>1</v>
      </c>
      <c r="AY82" s="4">
        <v>2</v>
      </c>
      <c r="BB82" s="4">
        <v>1</v>
      </c>
      <c r="BC82" s="4">
        <v>0</v>
      </c>
      <c r="BD82" s="4">
        <v>2</v>
      </c>
      <c r="BE82" s="4">
        <v>2</v>
      </c>
      <c r="BF82" s="4">
        <v>1</v>
      </c>
      <c r="BG82" s="4">
        <v>1</v>
      </c>
      <c r="BH82" s="4">
        <v>2</v>
      </c>
      <c r="BI82" s="4">
        <v>1</v>
      </c>
      <c r="BJ82" s="4">
        <v>1</v>
      </c>
      <c r="BK82" s="4">
        <v>6</v>
      </c>
      <c r="BL82" s="4">
        <v>-77</v>
      </c>
      <c r="BS82" s="4">
        <v>1</v>
      </c>
      <c r="BU82" s="4">
        <v>2</v>
      </c>
      <c r="BW82" s="4">
        <v>2</v>
      </c>
      <c r="BX82" s="4">
        <v>1</v>
      </c>
      <c r="BY82" s="4">
        <v>1</v>
      </c>
      <c r="BZ82" s="4">
        <v>1</v>
      </c>
      <c r="CA82" s="4">
        <v>1</v>
      </c>
      <c r="CB82" s="4">
        <v>2</v>
      </c>
      <c r="CC82" s="4">
        <v>1</v>
      </c>
      <c r="CD82" s="4">
        <v>2</v>
      </c>
      <c r="CE82" s="4">
        <v>2</v>
      </c>
      <c r="CF82" s="4">
        <v>2</v>
      </c>
      <c r="CG82" s="4">
        <v>2</v>
      </c>
      <c r="CH82" s="4">
        <v>2</v>
      </c>
      <c r="CI82" s="4">
        <v>1</v>
      </c>
      <c r="CJ82" s="4">
        <v>2</v>
      </c>
      <c r="CK82" s="4">
        <v>6</v>
      </c>
      <c r="CL82" s="4">
        <v>2</v>
      </c>
      <c r="CM82" s="4">
        <v>1</v>
      </c>
      <c r="CN82" s="4">
        <v>1</v>
      </c>
      <c r="CO82" s="4">
        <v>1</v>
      </c>
      <c r="CP82" s="4">
        <v>1</v>
      </c>
      <c r="CQ82" s="4">
        <v>1</v>
      </c>
      <c r="CR82" s="4">
        <v>1</v>
      </c>
      <c r="CS82" s="4">
        <v>0</v>
      </c>
      <c r="CV82" s="4">
        <v>2</v>
      </c>
      <c r="CX82" s="4">
        <v>2</v>
      </c>
      <c r="CY82" s="4">
        <v>5</v>
      </c>
      <c r="CZ82" s="4">
        <v>1</v>
      </c>
      <c r="DA82" s="4">
        <v>1</v>
      </c>
      <c r="DB82" s="4">
        <v>1</v>
      </c>
      <c r="DC82" s="4">
        <v>12</v>
      </c>
      <c r="DD82" s="4">
        <v>1</v>
      </c>
      <c r="DE82" s="4">
        <v>1</v>
      </c>
      <c r="DF82" s="4">
        <v>1</v>
      </c>
      <c r="DH82" s="4">
        <v>0</v>
      </c>
      <c r="DI82" s="4">
        <v>0</v>
      </c>
      <c r="DJ82" s="4">
        <v>0</v>
      </c>
      <c r="DK82" s="4">
        <v>1</v>
      </c>
      <c r="DO82" s="4">
        <v>2</v>
      </c>
      <c r="DP82" s="4">
        <v>2</v>
      </c>
      <c r="DQ82" s="4">
        <v>6</v>
      </c>
      <c r="DR82" s="4">
        <v>1</v>
      </c>
      <c r="DW82" s="4">
        <v>2</v>
      </c>
      <c r="DX82" s="4">
        <v>-98</v>
      </c>
      <c r="DY82" s="4">
        <v>1</v>
      </c>
      <c r="DZ82" s="4">
        <v>2</v>
      </c>
      <c r="EA82" s="4" t="s">
        <v>431</v>
      </c>
      <c r="EB82" s="4">
        <v>1006</v>
      </c>
      <c r="EC82" s="4">
        <v>16.77</v>
      </c>
      <c r="EE82" s="4">
        <v>2</v>
      </c>
      <c r="EF82" s="4">
        <v>1</v>
      </c>
      <c r="EG82" s="4" t="s">
        <v>328</v>
      </c>
      <c r="EI82" s="4">
        <v>1</v>
      </c>
      <c r="EJ82" s="4">
        <v>1</v>
      </c>
      <c r="EK82" s="4">
        <v>3</v>
      </c>
      <c r="EL82" s="4">
        <v>8</v>
      </c>
      <c r="EM82" s="4">
        <v>25</v>
      </c>
      <c r="ET82" s="4" t="s">
        <v>427</v>
      </c>
      <c r="EU82" s="4" t="s">
        <v>201</v>
      </c>
      <c r="EV82" s="4" t="s">
        <v>202</v>
      </c>
      <c r="EY82" s="4">
        <v>826</v>
      </c>
      <c r="FA82" s="83" t="s">
        <v>237</v>
      </c>
      <c r="FB82" s="4" t="s">
        <v>204</v>
      </c>
      <c r="FC82" s="4">
        <v>1</v>
      </c>
      <c r="FD82" s="4" t="s">
        <v>205</v>
      </c>
      <c r="FE82" s="4">
        <v>3</v>
      </c>
    </row>
    <row r="83" spans="1:161" x14ac:dyDescent="0.3">
      <c r="A83" s="4">
        <v>2052</v>
      </c>
      <c r="B83" s="4" t="s">
        <v>432</v>
      </c>
      <c r="C83" s="4" t="s">
        <v>212</v>
      </c>
      <c r="D83" s="4" t="s">
        <v>433</v>
      </c>
      <c r="E83" s="4" t="s">
        <v>309</v>
      </c>
      <c r="F83" s="4" t="s">
        <v>434</v>
      </c>
      <c r="G83" s="4">
        <v>1</v>
      </c>
      <c r="H83" s="4">
        <v>2</v>
      </c>
      <c r="J83" s="4">
        <v>1</v>
      </c>
      <c r="K83" s="4">
        <v>2</v>
      </c>
      <c r="O83" s="4">
        <v>0</v>
      </c>
      <c r="P83" s="4">
        <v>1</v>
      </c>
      <c r="Q83" s="4">
        <v>2</v>
      </c>
      <c r="BF83" s="4">
        <v>1</v>
      </c>
      <c r="BG83" s="4">
        <v>1</v>
      </c>
      <c r="BI83" s="4">
        <v>1</v>
      </c>
      <c r="BJ83" s="4">
        <v>1</v>
      </c>
      <c r="BK83" s="4">
        <v>6</v>
      </c>
      <c r="BL83" s="4">
        <v>2</v>
      </c>
      <c r="BM83" s="4">
        <v>3</v>
      </c>
      <c r="BS83" s="4">
        <v>3</v>
      </c>
      <c r="BW83" s="4">
        <v>3</v>
      </c>
      <c r="BX83" s="4">
        <v>1</v>
      </c>
      <c r="BY83" s="4">
        <v>1</v>
      </c>
      <c r="BZ83" s="4">
        <v>1</v>
      </c>
      <c r="CA83" s="4">
        <v>1</v>
      </c>
      <c r="CB83" s="4">
        <v>2</v>
      </c>
      <c r="CC83" s="4">
        <v>1</v>
      </c>
      <c r="CD83" s="4">
        <v>2</v>
      </c>
      <c r="CE83" s="4">
        <v>2</v>
      </c>
      <c r="CF83" s="4">
        <v>2</v>
      </c>
      <c r="CG83" s="4">
        <v>2</v>
      </c>
      <c r="CH83" s="4">
        <v>1</v>
      </c>
      <c r="CI83" s="4">
        <v>1</v>
      </c>
      <c r="CJ83" s="4">
        <v>1</v>
      </c>
      <c r="CK83" s="4">
        <v>4</v>
      </c>
      <c r="CL83" s="4">
        <v>2</v>
      </c>
      <c r="CM83" s="4">
        <v>4</v>
      </c>
      <c r="CN83" s="4">
        <v>1</v>
      </c>
      <c r="CO83" s="4">
        <v>1</v>
      </c>
      <c r="CP83" s="4">
        <v>1</v>
      </c>
      <c r="CQ83" s="4">
        <v>1</v>
      </c>
      <c r="CR83" s="4">
        <v>1</v>
      </c>
      <c r="CS83" s="4">
        <v>0</v>
      </c>
      <c r="CV83" s="4">
        <v>1</v>
      </c>
      <c r="CW83" s="4">
        <v>1</v>
      </c>
      <c r="CX83" s="4">
        <v>1</v>
      </c>
      <c r="CY83" s="4">
        <v>1</v>
      </c>
      <c r="CZ83" s="4">
        <v>1</v>
      </c>
      <c r="DA83" s="4">
        <v>3</v>
      </c>
      <c r="DB83" s="4">
        <v>1</v>
      </c>
      <c r="DC83" s="4">
        <v>5</v>
      </c>
      <c r="DD83" s="4">
        <v>6</v>
      </c>
      <c r="DE83" s="4">
        <v>1</v>
      </c>
      <c r="DF83" s="4">
        <v>7</v>
      </c>
      <c r="DH83" s="4">
        <v>3</v>
      </c>
      <c r="DI83" s="4">
        <v>2</v>
      </c>
      <c r="DJ83" s="4">
        <v>0</v>
      </c>
      <c r="DK83" s="4">
        <v>1</v>
      </c>
      <c r="DL83" s="4">
        <v>1</v>
      </c>
      <c r="DO83" s="4">
        <v>2</v>
      </c>
      <c r="DP83" s="4">
        <v>2</v>
      </c>
      <c r="DQ83" s="4">
        <v>3</v>
      </c>
      <c r="DR83" s="4">
        <v>6</v>
      </c>
      <c r="DW83" s="4">
        <v>1</v>
      </c>
      <c r="DX83" s="4">
        <v>2</v>
      </c>
      <c r="DY83" s="4">
        <v>1</v>
      </c>
      <c r="DZ83" s="4">
        <v>1</v>
      </c>
      <c r="EA83" s="4" t="s">
        <v>435</v>
      </c>
      <c r="EB83" s="4">
        <v>773</v>
      </c>
      <c r="EC83" s="4">
        <v>12.88</v>
      </c>
      <c r="EE83" s="4">
        <v>2</v>
      </c>
      <c r="EF83" s="4">
        <v>1</v>
      </c>
      <c r="EG83" s="4" t="s">
        <v>436</v>
      </c>
      <c r="EI83" s="4">
        <v>1</v>
      </c>
      <c r="EJ83" s="4">
        <v>1</v>
      </c>
      <c r="EK83" s="4">
        <v>3</v>
      </c>
      <c r="EL83" s="4">
        <v>9</v>
      </c>
      <c r="EM83" s="4">
        <v>27</v>
      </c>
      <c r="ET83" s="4" t="s">
        <v>427</v>
      </c>
      <c r="EU83" s="4" t="s">
        <v>201</v>
      </c>
      <c r="EV83" s="4" t="s">
        <v>202</v>
      </c>
      <c r="EY83" s="4">
        <v>1294</v>
      </c>
      <c r="FA83" s="83" t="s">
        <v>203</v>
      </c>
      <c r="FB83" s="4" t="s">
        <v>204</v>
      </c>
      <c r="FC83" s="4">
        <v>1</v>
      </c>
      <c r="FD83" s="4" t="s">
        <v>238</v>
      </c>
      <c r="FE83" s="4">
        <v>3</v>
      </c>
    </row>
    <row r="84" spans="1:161" x14ac:dyDescent="0.3">
      <c r="A84" s="4">
        <v>2090</v>
      </c>
      <c r="B84" s="4" t="s">
        <v>437</v>
      </c>
      <c r="C84" s="4" t="s">
        <v>212</v>
      </c>
      <c r="D84" s="4" t="s">
        <v>438</v>
      </c>
      <c r="E84" s="4" t="s">
        <v>309</v>
      </c>
      <c r="F84" s="4" t="s">
        <v>439</v>
      </c>
      <c r="G84" s="4">
        <v>1</v>
      </c>
      <c r="H84" s="4">
        <v>2</v>
      </c>
      <c r="J84" s="4">
        <v>1</v>
      </c>
      <c r="K84" s="4">
        <v>2</v>
      </c>
      <c r="O84" s="4">
        <v>0</v>
      </c>
      <c r="P84" s="4">
        <v>1</v>
      </c>
      <c r="Q84" s="4">
        <v>2</v>
      </c>
      <c r="BF84" s="4">
        <v>1</v>
      </c>
      <c r="BG84" s="4">
        <v>1</v>
      </c>
      <c r="BI84" s="4">
        <v>1</v>
      </c>
      <c r="BJ84" s="4">
        <v>1</v>
      </c>
      <c r="BK84" s="4">
        <v>5</v>
      </c>
      <c r="BL84" s="4">
        <v>-77</v>
      </c>
      <c r="BS84" s="4">
        <v>3</v>
      </c>
      <c r="BW84" s="4">
        <v>2</v>
      </c>
      <c r="BX84" s="4">
        <v>1</v>
      </c>
      <c r="BY84" s="4">
        <v>1</v>
      </c>
      <c r="BZ84" s="4">
        <v>1</v>
      </c>
      <c r="CA84" s="4">
        <v>1</v>
      </c>
      <c r="CB84" s="4">
        <v>1</v>
      </c>
      <c r="CC84" s="4">
        <v>2</v>
      </c>
      <c r="CD84" s="4">
        <v>2</v>
      </c>
      <c r="CE84" s="4">
        <v>2</v>
      </c>
      <c r="CF84" s="4">
        <v>2</v>
      </c>
      <c r="CG84" s="4">
        <v>1</v>
      </c>
      <c r="CH84" s="4">
        <v>1</v>
      </c>
      <c r="CI84" s="4">
        <v>1</v>
      </c>
      <c r="CJ84" s="4">
        <v>1</v>
      </c>
      <c r="CK84" s="4">
        <v>6</v>
      </c>
      <c r="CL84" s="4">
        <v>1</v>
      </c>
      <c r="CM84" s="4">
        <v>2</v>
      </c>
      <c r="CN84" s="4">
        <v>1</v>
      </c>
      <c r="CO84" s="4">
        <v>2</v>
      </c>
      <c r="CP84" s="4">
        <v>1</v>
      </c>
      <c r="CQ84" s="4">
        <v>1</v>
      </c>
      <c r="CR84" s="4">
        <v>1</v>
      </c>
      <c r="CS84" s="4">
        <v>0</v>
      </c>
      <c r="CV84" s="4">
        <v>2</v>
      </c>
      <c r="CX84" s="4">
        <v>2</v>
      </c>
      <c r="CY84" s="4">
        <v>1</v>
      </c>
      <c r="CZ84" s="4">
        <v>1</v>
      </c>
      <c r="DA84" s="4">
        <v>5</v>
      </c>
      <c r="DB84" s="4">
        <v>1</v>
      </c>
      <c r="DC84" s="4">
        <v>5</v>
      </c>
      <c r="DD84" s="4">
        <v>1</v>
      </c>
      <c r="DE84" s="4">
        <v>1</v>
      </c>
      <c r="DF84" s="4">
        <v>3</v>
      </c>
      <c r="DH84" s="4">
        <v>0</v>
      </c>
      <c r="DI84" s="4">
        <v>2</v>
      </c>
      <c r="DJ84" s="4">
        <v>0</v>
      </c>
      <c r="DK84" s="4">
        <v>0</v>
      </c>
      <c r="DL84" s="4">
        <v>1</v>
      </c>
      <c r="DO84" s="4">
        <v>1</v>
      </c>
      <c r="DP84" s="4">
        <v>1</v>
      </c>
      <c r="DQ84" s="4">
        <v>5</v>
      </c>
      <c r="DR84" s="4">
        <v>6</v>
      </c>
      <c r="DW84" s="4">
        <v>1</v>
      </c>
      <c r="DX84" s="4">
        <v>5</v>
      </c>
      <c r="DY84" s="4">
        <v>1</v>
      </c>
      <c r="DZ84" s="4">
        <v>2</v>
      </c>
      <c r="EA84" s="4" t="s">
        <v>440</v>
      </c>
      <c r="EB84" s="4">
        <v>844</v>
      </c>
      <c r="EC84" s="4">
        <v>14.07</v>
      </c>
      <c r="EE84" s="4">
        <v>2</v>
      </c>
      <c r="EF84" s="4">
        <v>1</v>
      </c>
      <c r="EG84" s="4" t="s">
        <v>328</v>
      </c>
      <c r="EI84" s="4">
        <v>1</v>
      </c>
      <c r="EJ84" s="4">
        <v>1</v>
      </c>
      <c r="EK84" s="4">
        <v>3</v>
      </c>
      <c r="EL84" s="4">
        <v>9</v>
      </c>
      <c r="EM84" s="4">
        <v>27</v>
      </c>
      <c r="ET84" s="4" t="s">
        <v>427</v>
      </c>
      <c r="EU84" s="4" t="s">
        <v>201</v>
      </c>
      <c r="EV84" s="4" t="s">
        <v>202</v>
      </c>
      <c r="EY84" s="4">
        <v>1294</v>
      </c>
      <c r="FA84" s="83" t="s">
        <v>203</v>
      </c>
      <c r="FB84" s="4" t="s">
        <v>204</v>
      </c>
      <c r="FC84" s="4">
        <v>1</v>
      </c>
      <c r="FD84" s="4" t="s">
        <v>238</v>
      </c>
      <c r="FE84" s="4">
        <v>7</v>
      </c>
    </row>
    <row r="85" spans="1:161" x14ac:dyDescent="0.3">
      <c r="A85" s="4">
        <v>2099</v>
      </c>
      <c r="B85" s="4" t="s">
        <v>441</v>
      </c>
      <c r="C85" s="4" t="s">
        <v>194</v>
      </c>
      <c r="D85" s="4" t="s">
        <v>442</v>
      </c>
      <c r="E85" s="4" t="s">
        <v>221</v>
      </c>
      <c r="F85" s="4" t="s">
        <v>443</v>
      </c>
      <c r="G85" s="4">
        <v>1</v>
      </c>
      <c r="H85" s="4">
        <v>2</v>
      </c>
      <c r="J85" s="4">
        <v>1</v>
      </c>
      <c r="K85" s="4">
        <v>2</v>
      </c>
      <c r="O85" s="4">
        <v>0</v>
      </c>
      <c r="P85" s="4">
        <v>1</v>
      </c>
      <c r="Q85" s="4">
        <v>2</v>
      </c>
      <c r="BF85" s="4">
        <v>1</v>
      </c>
      <c r="BG85" s="4">
        <v>1</v>
      </c>
      <c r="BI85" s="4">
        <v>1</v>
      </c>
      <c r="BJ85" s="4">
        <v>2</v>
      </c>
      <c r="BK85" s="4">
        <v>5</v>
      </c>
      <c r="BL85" s="4">
        <v>1</v>
      </c>
      <c r="BS85" s="4">
        <v>1</v>
      </c>
      <c r="BU85" s="4">
        <v>1</v>
      </c>
      <c r="BV85" s="4">
        <v>4</v>
      </c>
      <c r="BX85" s="4">
        <v>3</v>
      </c>
      <c r="BY85" s="4">
        <v>1</v>
      </c>
      <c r="BZ85" s="4">
        <v>1</v>
      </c>
      <c r="CA85" s="4">
        <v>1</v>
      </c>
      <c r="CB85" s="4">
        <v>1</v>
      </c>
      <c r="CC85" s="4">
        <v>1</v>
      </c>
      <c r="CD85" s="4">
        <v>2</v>
      </c>
      <c r="CE85" s="4">
        <v>2</v>
      </c>
      <c r="CF85" s="4">
        <v>1</v>
      </c>
      <c r="CG85" s="4">
        <v>2</v>
      </c>
      <c r="CH85" s="4">
        <v>1</v>
      </c>
      <c r="CI85" s="4">
        <v>1</v>
      </c>
      <c r="CJ85" s="4">
        <v>2</v>
      </c>
      <c r="CK85" s="4">
        <v>7</v>
      </c>
      <c r="CL85" s="4">
        <v>1</v>
      </c>
      <c r="CM85" s="4">
        <v>1</v>
      </c>
      <c r="CN85" s="4">
        <v>1</v>
      </c>
      <c r="CO85" s="4">
        <v>2</v>
      </c>
      <c r="CP85" s="4">
        <v>1</v>
      </c>
      <c r="CQ85" s="4">
        <v>2</v>
      </c>
      <c r="CR85" s="4">
        <v>1</v>
      </c>
      <c r="CS85" s="4">
        <v>1</v>
      </c>
      <c r="CT85" s="4">
        <v>1</v>
      </c>
      <c r="CU85" s="4">
        <v>1</v>
      </c>
      <c r="CV85" s="4">
        <v>2</v>
      </c>
      <c r="CX85" s="4">
        <v>2</v>
      </c>
      <c r="CY85" s="4">
        <v>1</v>
      </c>
      <c r="CZ85" s="4">
        <v>1</v>
      </c>
      <c r="DA85" s="4">
        <v>4</v>
      </c>
      <c r="DB85" s="4">
        <v>1</v>
      </c>
      <c r="DC85" s="4">
        <v>20</v>
      </c>
      <c r="DD85" s="4">
        <v>3</v>
      </c>
      <c r="DE85" s="4">
        <v>1</v>
      </c>
      <c r="DF85" s="4">
        <v>3</v>
      </c>
      <c r="DH85" s="4">
        <v>0</v>
      </c>
      <c r="DI85" s="4">
        <v>1</v>
      </c>
      <c r="DJ85" s="4">
        <v>0</v>
      </c>
      <c r="DK85" s="4">
        <v>0</v>
      </c>
      <c r="DL85" s="4">
        <v>0</v>
      </c>
      <c r="DM85" s="4">
        <v>2</v>
      </c>
      <c r="DO85" s="4">
        <v>1</v>
      </c>
      <c r="DP85" s="4">
        <v>1</v>
      </c>
      <c r="DQ85" s="4">
        <v>8</v>
      </c>
      <c r="DR85" s="4">
        <v>1</v>
      </c>
      <c r="DW85" s="4">
        <v>1</v>
      </c>
      <c r="DX85" s="4">
        <v>-98</v>
      </c>
      <c r="DY85" s="4">
        <v>1</v>
      </c>
      <c r="DZ85" s="4">
        <v>2</v>
      </c>
      <c r="EA85" s="4" t="s">
        <v>444</v>
      </c>
      <c r="EB85" s="4">
        <v>663</v>
      </c>
      <c r="EC85" s="4">
        <v>11.05</v>
      </c>
      <c r="EE85" s="4">
        <v>2</v>
      </c>
      <c r="EF85" s="4">
        <v>1</v>
      </c>
      <c r="EG85" s="4" t="s">
        <v>445</v>
      </c>
      <c r="EI85" s="4">
        <v>1</v>
      </c>
      <c r="EJ85" s="4">
        <v>1</v>
      </c>
      <c r="EK85" s="4">
        <v>3</v>
      </c>
      <c r="EL85" s="4">
        <v>4</v>
      </c>
      <c r="EM85" s="4">
        <v>17</v>
      </c>
      <c r="ET85" s="4" t="s">
        <v>427</v>
      </c>
      <c r="EU85" s="4" t="s">
        <v>201</v>
      </c>
      <c r="EV85" s="4" t="s">
        <v>202</v>
      </c>
      <c r="EY85" s="4">
        <v>792</v>
      </c>
      <c r="FA85" s="83" t="s">
        <v>203</v>
      </c>
      <c r="FB85" s="4" t="s">
        <v>204</v>
      </c>
      <c r="FC85" s="4">
        <v>0</v>
      </c>
      <c r="FD85" s="4" t="s">
        <v>205</v>
      </c>
      <c r="FE85" s="4">
        <v>7</v>
      </c>
    </row>
    <row r="86" spans="1:161" x14ac:dyDescent="0.3">
      <c r="A86" s="4">
        <v>2158</v>
      </c>
      <c r="B86" s="4" t="s">
        <v>446</v>
      </c>
      <c r="C86" s="4" t="s">
        <v>212</v>
      </c>
      <c r="D86" s="4" t="s">
        <v>447</v>
      </c>
      <c r="E86" s="4" t="s">
        <v>214</v>
      </c>
      <c r="F86" s="4" t="s">
        <v>448</v>
      </c>
      <c r="G86" s="4">
        <v>1</v>
      </c>
      <c r="H86" s="4">
        <v>2</v>
      </c>
      <c r="J86" s="4">
        <v>1</v>
      </c>
      <c r="K86" s="4">
        <v>2</v>
      </c>
      <c r="O86" s="4">
        <v>0</v>
      </c>
      <c r="P86" s="4">
        <v>1</v>
      </c>
      <c r="Q86" s="4">
        <v>2</v>
      </c>
      <c r="BF86" s="4">
        <v>1</v>
      </c>
      <c r="BG86" s="4">
        <v>1</v>
      </c>
      <c r="BI86" s="4">
        <v>1</v>
      </c>
      <c r="BJ86" s="4">
        <v>1</v>
      </c>
      <c r="BK86" s="4">
        <v>5</v>
      </c>
      <c r="BL86" s="4">
        <v>1</v>
      </c>
      <c r="BS86" s="4">
        <v>1</v>
      </c>
      <c r="BU86" s="4">
        <v>1</v>
      </c>
      <c r="BV86" s="4">
        <v>4</v>
      </c>
      <c r="BX86" s="4">
        <v>3</v>
      </c>
      <c r="BY86" s="4">
        <v>1</v>
      </c>
      <c r="BZ86" s="4">
        <v>1</v>
      </c>
      <c r="CA86" s="4">
        <v>1</v>
      </c>
      <c r="CB86" s="4">
        <v>2</v>
      </c>
      <c r="CC86" s="4">
        <v>1</v>
      </c>
      <c r="CD86" s="4">
        <v>2</v>
      </c>
      <c r="CE86" s="4">
        <v>2</v>
      </c>
      <c r="CF86" s="4">
        <v>1</v>
      </c>
      <c r="CG86" s="4">
        <v>1</v>
      </c>
      <c r="CH86" s="4">
        <v>2</v>
      </c>
      <c r="CI86" s="4">
        <v>2</v>
      </c>
      <c r="CJ86" s="4">
        <v>1</v>
      </c>
      <c r="CK86" s="4">
        <v>7</v>
      </c>
      <c r="CL86" s="4">
        <v>2</v>
      </c>
      <c r="CM86" s="4">
        <v>6</v>
      </c>
      <c r="CN86" s="4">
        <v>1</v>
      </c>
      <c r="CO86" s="4">
        <v>1</v>
      </c>
      <c r="CP86" s="4">
        <v>1</v>
      </c>
      <c r="CQ86" s="4">
        <v>1</v>
      </c>
      <c r="CR86" s="4">
        <v>1</v>
      </c>
      <c r="CS86" s="4">
        <v>0</v>
      </c>
      <c r="CV86" s="4">
        <v>1</v>
      </c>
      <c r="CW86" s="4">
        <v>1</v>
      </c>
      <c r="CX86" s="4">
        <v>2</v>
      </c>
      <c r="CY86" s="4">
        <v>1</v>
      </c>
      <c r="CZ86" s="4">
        <v>1</v>
      </c>
      <c r="DA86" s="4">
        <v>3</v>
      </c>
      <c r="DB86" s="4">
        <v>1</v>
      </c>
      <c r="DC86" s="4">
        <v>0.4</v>
      </c>
      <c r="DD86" s="4">
        <v>1</v>
      </c>
      <c r="DE86" s="4">
        <v>1</v>
      </c>
      <c r="DF86" s="4">
        <v>2</v>
      </c>
      <c r="DH86" s="4">
        <v>0</v>
      </c>
      <c r="DI86" s="4">
        <v>0</v>
      </c>
      <c r="DJ86" s="4">
        <v>2</v>
      </c>
      <c r="DO86" s="4">
        <v>2</v>
      </c>
      <c r="DP86" s="4">
        <v>2</v>
      </c>
      <c r="DQ86" s="4">
        <v>8</v>
      </c>
      <c r="DR86" s="4">
        <v>1</v>
      </c>
      <c r="DW86" s="4">
        <v>2</v>
      </c>
      <c r="DX86" s="4">
        <v>7</v>
      </c>
      <c r="DY86" s="4">
        <v>1</v>
      </c>
      <c r="DZ86" s="4">
        <v>1</v>
      </c>
      <c r="EA86" s="4" t="s">
        <v>449</v>
      </c>
      <c r="EB86" s="4">
        <v>721</v>
      </c>
      <c r="EC86" s="4">
        <v>12.02</v>
      </c>
      <c r="EE86" s="4">
        <v>2</v>
      </c>
      <c r="EF86" s="4">
        <v>1</v>
      </c>
      <c r="EG86" s="4" t="s">
        <v>450</v>
      </c>
      <c r="EI86" s="4">
        <v>1</v>
      </c>
      <c r="EJ86" s="4">
        <v>1</v>
      </c>
      <c r="EK86" s="4">
        <v>3</v>
      </c>
      <c r="EL86" s="4">
        <v>8</v>
      </c>
      <c r="EM86" s="4">
        <v>25</v>
      </c>
      <c r="ET86" s="4" t="s">
        <v>427</v>
      </c>
      <c r="EU86" s="4" t="s">
        <v>201</v>
      </c>
      <c r="EV86" s="4" t="s">
        <v>202</v>
      </c>
      <c r="EY86" s="4">
        <v>826</v>
      </c>
      <c r="FA86" s="83" t="s">
        <v>203</v>
      </c>
      <c r="FB86" s="4" t="s">
        <v>204</v>
      </c>
      <c r="FC86" s="4">
        <v>0</v>
      </c>
      <c r="FD86" s="4" t="s">
        <v>205</v>
      </c>
      <c r="FE86" s="4">
        <v>7</v>
      </c>
    </row>
    <row r="87" spans="1:161" x14ac:dyDescent="0.3">
      <c r="A87" s="4">
        <v>2223</v>
      </c>
      <c r="B87" s="4" t="s">
        <v>451</v>
      </c>
      <c r="C87" s="4" t="s">
        <v>265</v>
      </c>
      <c r="D87" s="4" t="s">
        <v>452</v>
      </c>
      <c r="E87" s="4" t="s">
        <v>372</v>
      </c>
      <c r="F87" s="4" t="s">
        <v>453</v>
      </c>
      <c r="G87" s="4">
        <v>1</v>
      </c>
      <c r="H87" s="4">
        <v>2</v>
      </c>
      <c r="J87" s="4">
        <v>1</v>
      </c>
      <c r="K87" s="4">
        <v>2</v>
      </c>
      <c r="O87" s="4">
        <v>0</v>
      </c>
      <c r="P87" s="4">
        <v>1</v>
      </c>
      <c r="Q87" s="4">
        <v>2</v>
      </c>
      <c r="BF87" s="4">
        <v>1</v>
      </c>
      <c r="BG87" s="4">
        <v>1</v>
      </c>
      <c r="BI87" s="4">
        <v>1</v>
      </c>
      <c r="BJ87" s="4">
        <v>1</v>
      </c>
      <c r="BK87" s="4">
        <v>-98</v>
      </c>
      <c r="BL87" s="4">
        <v>-77</v>
      </c>
      <c r="BS87" s="4">
        <v>4</v>
      </c>
      <c r="BU87" s="4">
        <v>1</v>
      </c>
      <c r="BV87" s="4">
        <v>1</v>
      </c>
      <c r="BX87" s="4">
        <v>3</v>
      </c>
      <c r="BY87" s="4">
        <v>2</v>
      </c>
      <c r="BZ87" s="4">
        <v>2</v>
      </c>
      <c r="CA87" s="4">
        <v>1</v>
      </c>
      <c r="CB87" s="4">
        <v>2</v>
      </c>
      <c r="CC87" s="4">
        <v>2</v>
      </c>
      <c r="CD87" s="4">
        <v>2</v>
      </c>
      <c r="CE87" s="4">
        <v>2</v>
      </c>
      <c r="CF87" s="4">
        <v>1</v>
      </c>
      <c r="CG87" s="4">
        <v>2</v>
      </c>
      <c r="CH87" s="4">
        <v>1</v>
      </c>
      <c r="CI87" s="4">
        <v>1</v>
      </c>
      <c r="CJ87" s="4">
        <v>2</v>
      </c>
      <c r="CK87" s="4">
        <v>6</v>
      </c>
      <c r="CL87" s="4">
        <v>2</v>
      </c>
      <c r="CM87" s="4">
        <v>2</v>
      </c>
      <c r="CN87" s="4">
        <v>1</v>
      </c>
      <c r="CO87" s="4">
        <v>1</v>
      </c>
      <c r="CP87" s="4">
        <v>1</v>
      </c>
      <c r="CQ87" s="4">
        <v>1</v>
      </c>
      <c r="CR87" s="4">
        <v>1</v>
      </c>
      <c r="CS87" s="4">
        <v>0</v>
      </c>
      <c r="CV87" s="4">
        <v>1</v>
      </c>
      <c r="CW87" s="4">
        <v>1</v>
      </c>
      <c r="CX87" s="4">
        <v>3</v>
      </c>
      <c r="CY87" s="4">
        <v>4</v>
      </c>
      <c r="CZ87" s="4">
        <v>1</v>
      </c>
      <c r="DA87" s="4">
        <v>2</v>
      </c>
      <c r="DB87" s="4">
        <v>1</v>
      </c>
      <c r="DC87" s="4">
        <v>0.5</v>
      </c>
      <c r="DD87" s="4">
        <v>1</v>
      </c>
      <c r="DE87" s="4">
        <v>1</v>
      </c>
      <c r="DF87" s="4">
        <v>4</v>
      </c>
      <c r="DH87" s="4">
        <v>2</v>
      </c>
      <c r="DI87" s="4">
        <v>0</v>
      </c>
      <c r="DJ87" s="4">
        <v>2</v>
      </c>
      <c r="DO87" s="4">
        <v>2</v>
      </c>
      <c r="DP87" s="4">
        <v>1</v>
      </c>
      <c r="DQ87" s="4">
        <v>6</v>
      </c>
      <c r="DR87" s="4">
        <v>1</v>
      </c>
      <c r="DW87" s="4">
        <v>2</v>
      </c>
      <c r="DX87" s="4">
        <v>2</v>
      </c>
      <c r="DY87" s="4">
        <v>1</v>
      </c>
      <c r="DZ87" s="4">
        <v>1</v>
      </c>
      <c r="EA87" s="4" t="s">
        <v>454</v>
      </c>
      <c r="EB87" s="4">
        <v>805</v>
      </c>
      <c r="EC87" s="4">
        <v>13.42</v>
      </c>
      <c r="EE87" s="4">
        <v>2</v>
      </c>
      <c r="EF87" s="4">
        <v>1</v>
      </c>
      <c r="EG87" s="4" t="s">
        <v>450</v>
      </c>
      <c r="EI87" s="4">
        <v>1</v>
      </c>
      <c r="EJ87" s="4">
        <v>1</v>
      </c>
      <c r="EK87" s="4">
        <v>3</v>
      </c>
      <c r="EL87" s="4">
        <v>15</v>
      </c>
      <c r="EM87" s="4">
        <v>39</v>
      </c>
      <c r="ET87" s="4" t="s">
        <v>427</v>
      </c>
      <c r="EU87" s="4" t="s">
        <v>201</v>
      </c>
      <c r="EV87" s="4" t="s">
        <v>202</v>
      </c>
      <c r="EY87" s="4">
        <v>1476</v>
      </c>
      <c r="FA87" s="83" t="s">
        <v>203</v>
      </c>
      <c r="FB87" s="4" t="s">
        <v>204</v>
      </c>
      <c r="FC87" s="4">
        <v>0</v>
      </c>
      <c r="FD87" s="4" t="s">
        <v>205</v>
      </c>
    </row>
    <row r="88" spans="1:161" x14ac:dyDescent="0.3">
      <c r="A88" s="4">
        <v>2245</v>
      </c>
      <c r="B88" s="4" t="s">
        <v>455</v>
      </c>
      <c r="C88" s="4" t="s">
        <v>212</v>
      </c>
      <c r="D88" s="4" t="s">
        <v>456</v>
      </c>
      <c r="E88" s="4" t="s">
        <v>309</v>
      </c>
      <c r="F88" s="4" t="s">
        <v>457</v>
      </c>
      <c r="G88" s="4">
        <v>1</v>
      </c>
      <c r="H88" s="4">
        <v>2</v>
      </c>
      <c r="J88" s="4">
        <v>1</v>
      </c>
      <c r="K88" s="4">
        <v>2</v>
      </c>
      <c r="O88" s="4">
        <v>0</v>
      </c>
      <c r="P88" s="4">
        <v>1</v>
      </c>
      <c r="Q88" s="4">
        <v>2</v>
      </c>
      <c r="BF88" s="4">
        <v>1</v>
      </c>
      <c r="BG88" s="4">
        <v>1</v>
      </c>
      <c r="BI88" s="4">
        <v>2</v>
      </c>
      <c r="BJ88" s="4">
        <v>1</v>
      </c>
      <c r="BK88" s="4">
        <v>-98</v>
      </c>
      <c r="BL88" s="4">
        <v>-77</v>
      </c>
      <c r="BS88" s="4">
        <v>3</v>
      </c>
      <c r="BW88" s="4">
        <v>2</v>
      </c>
      <c r="BX88" s="4">
        <v>3</v>
      </c>
      <c r="BY88" s="4">
        <v>2</v>
      </c>
      <c r="BZ88" s="4">
        <v>2</v>
      </c>
      <c r="CA88" s="4">
        <v>2</v>
      </c>
      <c r="CB88" s="4">
        <v>2</v>
      </c>
      <c r="CC88" s="4">
        <v>1</v>
      </c>
      <c r="CD88" s="4">
        <v>2</v>
      </c>
      <c r="CE88" s="4">
        <v>2</v>
      </c>
      <c r="CF88" s="4">
        <v>2</v>
      </c>
      <c r="CG88" s="4">
        <v>2</v>
      </c>
      <c r="CH88" s="4">
        <v>2</v>
      </c>
      <c r="CI88" s="4">
        <v>1</v>
      </c>
      <c r="CJ88" s="4">
        <v>2</v>
      </c>
      <c r="CK88" s="4">
        <v>7</v>
      </c>
      <c r="CL88" s="4">
        <v>-98</v>
      </c>
      <c r="CM88" s="4">
        <v>4</v>
      </c>
      <c r="CN88" s="4">
        <v>1</v>
      </c>
      <c r="CO88" s="4">
        <v>2</v>
      </c>
      <c r="CP88" s="4">
        <v>1</v>
      </c>
      <c r="CQ88" s="4">
        <v>2</v>
      </c>
      <c r="CR88" s="4">
        <v>1</v>
      </c>
      <c r="CS88" s="4">
        <v>1</v>
      </c>
      <c r="CT88" s="4">
        <v>1</v>
      </c>
      <c r="CU88" s="4">
        <v>1</v>
      </c>
      <c r="CV88" s="4">
        <v>1</v>
      </c>
      <c r="CW88" s="4">
        <v>1</v>
      </c>
      <c r="CX88" s="4">
        <v>3</v>
      </c>
      <c r="CY88" s="4">
        <v>1</v>
      </c>
      <c r="CZ88" s="4">
        <v>1</v>
      </c>
      <c r="DA88" s="4">
        <v>5</v>
      </c>
      <c r="DB88" s="4">
        <v>1</v>
      </c>
      <c r="DC88" s="4">
        <v>8</v>
      </c>
      <c r="DD88" s="4">
        <v>-97</v>
      </c>
      <c r="DE88" s="4">
        <v>1</v>
      </c>
      <c r="DF88" s="4">
        <v>6</v>
      </c>
      <c r="DG88" s="4">
        <v>6</v>
      </c>
      <c r="DH88" s="4">
        <v>4</v>
      </c>
      <c r="DI88" s="4">
        <v>0</v>
      </c>
      <c r="DJ88" s="4">
        <v>1</v>
      </c>
      <c r="DK88" s="4">
        <v>0</v>
      </c>
      <c r="DL88" s="4">
        <v>0</v>
      </c>
      <c r="DM88" s="4">
        <v>0</v>
      </c>
      <c r="DN88" s="4">
        <v>1</v>
      </c>
      <c r="DO88" s="4">
        <v>2</v>
      </c>
      <c r="DP88" s="4">
        <v>2</v>
      </c>
      <c r="DQ88" s="4">
        <v>6</v>
      </c>
      <c r="DR88" s="4">
        <v>6</v>
      </c>
      <c r="DW88" s="4">
        <v>1</v>
      </c>
      <c r="DX88" s="4">
        <v>2</v>
      </c>
      <c r="DY88" s="4">
        <v>1</v>
      </c>
      <c r="DZ88" s="4">
        <v>2</v>
      </c>
      <c r="EA88" s="4" t="s">
        <v>458</v>
      </c>
      <c r="EB88" s="4">
        <v>786</v>
      </c>
      <c r="EC88" s="4">
        <v>13.1</v>
      </c>
      <c r="EE88" s="4">
        <v>2</v>
      </c>
      <c r="EF88" s="4">
        <v>1</v>
      </c>
      <c r="EG88" s="4" t="s">
        <v>199</v>
      </c>
      <c r="EI88" s="4">
        <v>1</v>
      </c>
      <c r="EJ88" s="4">
        <v>1</v>
      </c>
      <c r="EK88" s="4">
        <v>3</v>
      </c>
      <c r="EL88" s="4">
        <v>9</v>
      </c>
      <c r="EM88" s="4">
        <v>27</v>
      </c>
      <c r="ET88" s="4" t="s">
        <v>427</v>
      </c>
      <c r="EU88" s="4" t="s">
        <v>201</v>
      </c>
      <c r="EV88" s="4" t="s">
        <v>202</v>
      </c>
      <c r="EY88" s="4">
        <v>1294</v>
      </c>
      <c r="FA88" s="83" t="s">
        <v>203</v>
      </c>
      <c r="FB88" s="4" t="s">
        <v>204</v>
      </c>
      <c r="FC88" s="4">
        <v>1</v>
      </c>
      <c r="FD88" s="4" t="s">
        <v>238</v>
      </c>
    </row>
    <row r="89" spans="1:161" x14ac:dyDescent="0.3">
      <c r="A89" s="4">
        <v>2303</v>
      </c>
      <c r="B89" s="4" t="s">
        <v>459</v>
      </c>
      <c r="C89" s="4" t="s">
        <v>265</v>
      </c>
      <c r="D89" s="4" t="s">
        <v>460</v>
      </c>
      <c r="E89" s="4" t="s">
        <v>461</v>
      </c>
      <c r="F89" s="4" t="s">
        <v>462</v>
      </c>
      <c r="G89" s="4">
        <v>1</v>
      </c>
      <c r="H89" s="4">
        <v>1</v>
      </c>
      <c r="I89" s="4">
        <v>2</v>
      </c>
      <c r="J89" s="4">
        <v>1</v>
      </c>
      <c r="K89" s="4">
        <v>2</v>
      </c>
      <c r="O89" s="4">
        <v>1</v>
      </c>
      <c r="P89" s="4">
        <v>1</v>
      </c>
      <c r="Q89" s="4">
        <v>2</v>
      </c>
      <c r="R89" s="4">
        <v>3</v>
      </c>
      <c r="T89" s="4">
        <v>2</v>
      </c>
      <c r="U89" s="4">
        <v>3</v>
      </c>
      <c r="V89" s="4">
        <v>2</v>
      </c>
      <c r="W89" s="4">
        <v>1</v>
      </c>
      <c r="Y89" s="4">
        <v>1</v>
      </c>
      <c r="Z89" s="4">
        <v>1</v>
      </c>
      <c r="AA89" s="4">
        <v>1</v>
      </c>
      <c r="AB89" s="4">
        <v>2010</v>
      </c>
      <c r="AC89" s="4">
        <v>2</v>
      </c>
      <c r="AD89" s="4">
        <v>1</v>
      </c>
      <c r="AE89" s="4">
        <v>2</v>
      </c>
      <c r="AF89" s="4">
        <v>3</v>
      </c>
      <c r="AG89" s="4">
        <v>1</v>
      </c>
      <c r="AV89" s="4">
        <v>1</v>
      </c>
      <c r="AX89" s="4">
        <v>8</v>
      </c>
      <c r="AY89" s="4">
        <v>2</v>
      </c>
      <c r="BD89" s="4">
        <v>2</v>
      </c>
      <c r="BE89" s="4">
        <v>2</v>
      </c>
      <c r="BF89" s="4">
        <v>1</v>
      </c>
      <c r="BG89" s="4">
        <v>1</v>
      </c>
      <c r="BH89" s="4">
        <v>1</v>
      </c>
      <c r="BJ89" s="4">
        <v>1</v>
      </c>
      <c r="BK89" s="4">
        <v>6</v>
      </c>
      <c r="BL89" s="4">
        <v>5</v>
      </c>
      <c r="BM89" s="4">
        <v>3</v>
      </c>
      <c r="BN89" s="4">
        <v>6</v>
      </c>
      <c r="BS89" s="4">
        <v>1</v>
      </c>
      <c r="BU89" s="4">
        <v>1</v>
      </c>
      <c r="BV89" s="4">
        <v>4</v>
      </c>
      <c r="BX89" s="4">
        <v>3</v>
      </c>
      <c r="BY89" s="4">
        <v>1</v>
      </c>
      <c r="BZ89" s="4">
        <v>1</v>
      </c>
      <c r="CA89" s="4">
        <v>1</v>
      </c>
      <c r="CB89" s="4">
        <v>2</v>
      </c>
      <c r="CC89" s="4">
        <v>1</v>
      </c>
      <c r="CD89" s="4">
        <v>2</v>
      </c>
      <c r="CE89" s="4">
        <v>2</v>
      </c>
      <c r="CF89" s="4">
        <v>1</v>
      </c>
      <c r="CG89" s="4">
        <v>2</v>
      </c>
      <c r="CH89" s="4">
        <v>3</v>
      </c>
      <c r="CI89" s="4">
        <v>1</v>
      </c>
      <c r="CJ89" s="4">
        <v>2</v>
      </c>
      <c r="CK89" s="4">
        <v>6</v>
      </c>
      <c r="CL89" s="4">
        <v>1</v>
      </c>
      <c r="CM89" s="4">
        <v>5</v>
      </c>
      <c r="CN89" s="4">
        <v>1</v>
      </c>
      <c r="CO89" s="4">
        <v>2</v>
      </c>
      <c r="CP89" s="4">
        <v>1</v>
      </c>
      <c r="CQ89" s="4">
        <v>2</v>
      </c>
      <c r="CR89" s="4">
        <v>1</v>
      </c>
      <c r="CS89" s="4">
        <v>1</v>
      </c>
      <c r="CT89" s="4">
        <v>1</v>
      </c>
      <c r="CU89" s="4">
        <v>0</v>
      </c>
      <c r="CV89" s="4">
        <v>2</v>
      </c>
      <c r="CX89" s="4">
        <v>2</v>
      </c>
      <c r="CY89" s="4">
        <v>1</v>
      </c>
      <c r="CZ89" s="4">
        <v>1</v>
      </c>
      <c r="DA89" s="4">
        <v>5</v>
      </c>
      <c r="DB89" s="4">
        <v>1</v>
      </c>
      <c r="DC89" s="4">
        <v>7</v>
      </c>
      <c r="DD89" s="4">
        <v>1</v>
      </c>
      <c r="DE89" s="4">
        <v>1</v>
      </c>
      <c r="DF89" s="4">
        <v>3</v>
      </c>
      <c r="DG89" s="4">
        <v>3</v>
      </c>
      <c r="DH89" s="4">
        <v>1</v>
      </c>
      <c r="DI89" s="4">
        <v>0</v>
      </c>
      <c r="DJ89" s="4">
        <v>0</v>
      </c>
      <c r="DK89" s="4">
        <v>0</v>
      </c>
      <c r="DL89" s="4">
        <v>1</v>
      </c>
      <c r="DM89" s="4">
        <v>0</v>
      </c>
      <c r="DN89" s="4">
        <v>1</v>
      </c>
      <c r="DO89" s="4">
        <v>2</v>
      </c>
      <c r="DP89" s="4">
        <v>2</v>
      </c>
      <c r="DQ89" s="4">
        <v>8</v>
      </c>
      <c r="DR89" s="4">
        <v>1</v>
      </c>
      <c r="DW89" s="4">
        <v>2</v>
      </c>
      <c r="DX89" s="4">
        <v>4</v>
      </c>
      <c r="DY89" s="4">
        <v>1</v>
      </c>
      <c r="DZ89" s="4">
        <v>2</v>
      </c>
      <c r="EA89" s="4" t="s">
        <v>463</v>
      </c>
      <c r="EB89" s="4">
        <v>974</v>
      </c>
      <c r="EC89" s="4">
        <v>16.23</v>
      </c>
      <c r="EE89" s="4">
        <v>2</v>
      </c>
      <c r="EF89" s="4">
        <v>1</v>
      </c>
      <c r="EG89" s="4" t="s">
        <v>464</v>
      </c>
      <c r="EI89" s="4">
        <v>1</v>
      </c>
      <c r="EJ89" s="4">
        <v>1</v>
      </c>
      <c r="EK89" s="4">
        <v>3</v>
      </c>
      <c r="EL89" s="4">
        <v>13</v>
      </c>
      <c r="EM89" s="4">
        <v>35</v>
      </c>
      <c r="ET89" s="4" t="s">
        <v>427</v>
      </c>
      <c r="EU89" s="4" t="s">
        <v>201</v>
      </c>
      <c r="EV89" s="4" t="s">
        <v>202</v>
      </c>
      <c r="EY89" s="4">
        <v>1235</v>
      </c>
      <c r="FA89" s="83" t="s">
        <v>237</v>
      </c>
      <c r="FB89" s="4" t="s">
        <v>204</v>
      </c>
      <c r="FC89" s="4">
        <v>0</v>
      </c>
      <c r="FD89" s="4" t="s">
        <v>205</v>
      </c>
      <c r="FE89" s="4">
        <v>3</v>
      </c>
    </row>
    <row r="90" spans="1:161" x14ac:dyDescent="0.3">
      <c r="A90" s="4">
        <v>2413</v>
      </c>
      <c r="B90" s="4" t="s">
        <v>465</v>
      </c>
      <c r="C90" s="4" t="s">
        <v>194</v>
      </c>
      <c r="D90" s="4" t="s">
        <v>466</v>
      </c>
      <c r="E90" s="4" t="s">
        <v>227</v>
      </c>
      <c r="F90" s="4" t="s">
        <v>467</v>
      </c>
      <c r="G90" s="4">
        <v>1</v>
      </c>
      <c r="H90" s="4">
        <v>1</v>
      </c>
      <c r="I90" s="4">
        <v>2</v>
      </c>
      <c r="J90" s="4">
        <v>1</v>
      </c>
      <c r="K90" s="4">
        <v>2</v>
      </c>
      <c r="O90" s="4">
        <v>1</v>
      </c>
      <c r="P90" s="4">
        <v>1</v>
      </c>
      <c r="Q90" s="4">
        <v>2</v>
      </c>
      <c r="R90" s="4">
        <v>2</v>
      </c>
      <c r="U90" s="4">
        <v>2</v>
      </c>
      <c r="W90" s="4">
        <v>2</v>
      </c>
      <c r="Y90" s="4">
        <v>2</v>
      </c>
      <c r="AA90" s="4">
        <v>1</v>
      </c>
      <c r="AB90" s="4">
        <v>2011</v>
      </c>
      <c r="AC90" s="4">
        <v>1</v>
      </c>
      <c r="AD90" s="4">
        <v>1</v>
      </c>
      <c r="AE90" s="4">
        <v>2</v>
      </c>
      <c r="AF90" s="4">
        <v>3</v>
      </c>
      <c r="AW90" s="4">
        <v>1</v>
      </c>
      <c r="AX90" s="4">
        <v>7</v>
      </c>
      <c r="AY90" s="4">
        <v>-77</v>
      </c>
      <c r="AZ90" s="4">
        <v>1</v>
      </c>
      <c r="BA90" s="4">
        <v>50</v>
      </c>
      <c r="BD90" s="4">
        <v>2</v>
      </c>
      <c r="BE90" s="4">
        <v>2</v>
      </c>
      <c r="BF90" s="4">
        <v>1</v>
      </c>
      <c r="BG90" s="4">
        <v>1</v>
      </c>
      <c r="BH90" s="4">
        <v>1</v>
      </c>
      <c r="BJ90" s="4">
        <v>1</v>
      </c>
      <c r="BK90" s="4">
        <v>4</v>
      </c>
      <c r="BL90" s="4">
        <v>3</v>
      </c>
      <c r="BM90" s="4">
        <v>2</v>
      </c>
      <c r="BS90" s="4">
        <v>2</v>
      </c>
      <c r="BT90" s="4">
        <v>2</v>
      </c>
      <c r="BU90" s="4">
        <v>2</v>
      </c>
      <c r="BW90" s="4">
        <v>3</v>
      </c>
      <c r="BX90" s="4">
        <v>3</v>
      </c>
      <c r="BY90" s="4">
        <v>-98</v>
      </c>
      <c r="BZ90" s="4">
        <v>1</v>
      </c>
      <c r="CA90" s="4">
        <v>1</v>
      </c>
      <c r="CB90" s="4">
        <v>2</v>
      </c>
      <c r="CC90" s="4">
        <v>2</v>
      </c>
      <c r="CD90" s="4">
        <v>2</v>
      </c>
      <c r="CE90" s="4">
        <v>2</v>
      </c>
      <c r="CF90" s="4">
        <v>1</v>
      </c>
      <c r="CG90" s="4">
        <v>2</v>
      </c>
      <c r="CH90" s="4">
        <v>1</v>
      </c>
      <c r="CI90" s="4">
        <v>1</v>
      </c>
      <c r="CJ90" s="4">
        <v>2</v>
      </c>
      <c r="CK90" s="4">
        <v>6</v>
      </c>
      <c r="CL90" s="4">
        <v>1</v>
      </c>
      <c r="CM90" s="4">
        <v>4</v>
      </c>
      <c r="CN90" s="4">
        <v>1</v>
      </c>
      <c r="CO90" s="4">
        <v>1</v>
      </c>
      <c r="CP90" s="4">
        <v>1</v>
      </c>
      <c r="CQ90" s="4">
        <v>1</v>
      </c>
      <c r="CR90" s="4">
        <v>1</v>
      </c>
      <c r="CS90" s="4">
        <v>0</v>
      </c>
      <c r="CV90" s="4">
        <v>2</v>
      </c>
      <c r="CX90" s="4">
        <v>1</v>
      </c>
      <c r="CY90" s="4">
        <v>1</v>
      </c>
      <c r="CZ90" s="4">
        <v>1</v>
      </c>
      <c r="DA90" s="4">
        <v>3</v>
      </c>
      <c r="DB90" s="4">
        <v>1</v>
      </c>
      <c r="DC90" s="4">
        <v>20</v>
      </c>
      <c r="DD90" s="4">
        <v>3</v>
      </c>
      <c r="DE90" s="4">
        <v>1</v>
      </c>
      <c r="DF90" s="4">
        <v>2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2</v>
      </c>
      <c r="DO90" s="4">
        <v>1</v>
      </c>
      <c r="DP90" s="4">
        <v>2</v>
      </c>
      <c r="DQ90" s="4">
        <v>7</v>
      </c>
      <c r="DR90" s="4">
        <v>1</v>
      </c>
      <c r="DW90" s="4">
        <v>2</v>
      </c>
      <c r="DX90" s="4">
        <v>5</v>
      </c>
      <c r="DY90" s="4">
        <v>1</v>
      </c>
      <c r="DZ90" s="4">
        <v>1</v>
      </c>
      <c r="EA90" s="4" t="s">
        <v>468</v>
      </c>
      <c r="EB90" s="4">
        <v>1100</v>
      </c>
      <c r="EC90" s="4">
        <v>18.329999999999998</v>
      </c>
      <c r="EE90" s="4">
        <v>2</v>
      </c>
      <c r="EF90" s="4">
        <v>1</v>
      </c>
      <c r="EG90" s="4" t="s">
        <v>224</v>
      </c>
      <c r="EI90" s="4">
        <v>1</v>
      </c>
      <c r="EJ90" s="4">
        <v>1</v>
      </c>
      <c r="EK90" s="4">
        <v>3</v>
      </c>
      <c r="EL90" s="4">
        <v>6</v>
      </c>
      <c r="EM90" s="4">
        <v>21</v>
      </c>
      <c r="ET90" s="4" t="s">
        <v>427</v>
      </c>
      <c r="EU90" s="4" t="s">
        <v>201</v>
      </c>
      <c r="EV90" s="4" t="s">
        <v>202</v>
      </c>
      <c r="EY90" s="4">
        <v>963</v>
      </c>
      <c r="FA90" s="83" t="s">
        <v>237</v>
      </c>
      <c r="FB90" s="4" t="s">
        <v>204</v>
      </c>
      <c r="FC90" s="4">
        <v>1</v>
      </c>
      <c r="FD90" s="4" t="s">
        <v>205</v>
      </c>
      <c r="FE90" s="4">
        <v>12</v>
      </c>
    </row>
    <row r="91" spans="1:161" x14ac:dyDescent="0.3">
      <c r="A91" s="4">
        <v>2468</v>
      </c>
      <c r="B91" s="4" t="s">
        <v>469</v>
      </c>
      <c r="C91" s="4" t="s">
        <v>212</v>
      </c>
      <c r="D91" s="4" t="s">
        <v>470</v>
      </c>
      <c r="E91" s="4" t="s">
        <v>214</v>
      </c>
      <c r="F91" s="4" t="s">
        <v>471</v>
      </c>
      <c r="G91" s="4">
        <v>1</v>
      </c>
      <c r="H91" s="4">
        <v>2</v>
      </c>
      <c r="J91" s="4">
        <v>1</v>
      </c>
      <c r="K91" s="4">
        <v>2</v>
      </c>
      <c r="O91" s="4">
        <v>0</v>
      </c>
      <c r="P91" s="4">
        <v>1</v>
      </c>
      <c r="Q91" s="4">
        <v>2</v>
      </c>
      <c r="BF91" s="4">
        <v>1</v>
      </c>
      <c r="BG91" s="4">
        <v>1</v>
      </c>
      <c r="BI91" s="4">
        <v>2</v>
      </c>
      <c r="BJ91" s="4">
        <v>1</v>
      </c>
      <c r="BK91" s="4">
        <v>5</v>
      </c>
      <c r="BL91" s="4">
        <v>-77</v>
      </c>
      <c r="BS91" s="4">
        <v>1</v>
      </c>
      <c r="BU91" s="4">
        <v>1</v>
      </c>
      <c r="BV91" s="4">
        <v>2</v>
      </c>
      <c r="BX91" s="4">
        <v>3</v>
      </c>
      <c r="BY91" s="4">
        <v>2</v>
      </c>
      <c r="BZ91" s="4">
        <v>2</v>
      </c>
      <c r="CA91" s="4">
        <v>1</v>
      </c>
      <c r="CB91" s="4">
        <v>2</v>
      </c>
      <c r="CC91" s="4">
        <v>2</v>
      </c>
      <c r="CD91" s="4">
        <v>2</v>
      </c>
      <c r="CE91" s="4">
        <v>2</v>
      </c>
      <c r="CF91" s="4">
        <v>1</v>
      </c>
      <c r="CG91" s="4">
        <v>2</v>
      </c>
      <c r="CH91" s="4">
        <v>1</v>
      </c>
      <c r="CI91" s="4">
        <v>1</v>
      </c>
      <c r="CJ91" s="4">
        <v>2</v>
      </c>
      <c r="CK91" s="4">
        <v>6</v>
      </c>
      <c r="CL91" s="4">
        <v>4</v>
      </c>
      <c r="CM91" s="4">
        <v>3</v>
      </c>
      <c r="CN91" s="4">
        <v>1</v>
      </c>
      <c r="CO91" s="4">
        <v>1</v>
      </c>
      <c r="CP91" s="4">
        <v>1</v>
      </c>
      <c r="CQ91" s="4">
        <v>1</v>
      </c>
      <c r="CR91" s="4">
        <v>1</v>
      </c>
      <c r="CS91" s="4">
        <v>0</v>
      </c>
      <c r="CV91" s="4">
        <v>2</v>
      </c>
      <c r="CX91" s="4">
        <v>1</v>
      </c>
      <c r="CY91" s="4">
        <v>1</v>
      </c>
      <c r="CZ91" s="4">
        <v>1</v>
      </c>
      <c r="DA91" s="4">
        <v>4</v>
      </c>
      <c r="DB91" s="4">
        <v>1</v>
      </c>
      <c r="DC91" s="4">
        <v>4</v>
      </c>
      <c r="DD91" s="4">
        <v>-97</v>
      </c>
      <c r="DE91" s="4">
        <v>1</v>
      </c>
      <c r="DF91" s="4">
        <v>4</v>
      </c>
      <c r="DH91" s="4">
        <v>0</v>
      </c>
      <c r="DI91" s="4">
        <v>0</v>
      </c>
      <c r="DJ91" s="4">
        <v>2</v>
      </c>
      <c r="DK91" s="4">
        <v>0</v>
      </c>
      <c r="DL91" s="4">
        <v>0</v>
      </c>
      <c r="DM91" s="4">
        <v>2</v>
      </c>
      <c r="DO91" s="4">
        <v>1</v>
      </c>
      <c r="DP91" s="4">
        <v>2</v>
      </c>
      <c r="DQ91" s="4">
        <v>7</v>
      </c>
      <c r="DR91" s="4">
        <v>1</v>
      </c>
      <c r="DW91" s="4">
        <v>2</v>
      </c>
      <c r="DX91" s="4">
        <v>4</v>
      </c>
      <c r="DY91" s="4">
        <v>1</v>
      </c>
      <c r="DZ91" s="4">
        <v>2</v>
      </c>
      <c r="EA91" s="4" t="s">
        <v>472</v>
      </c>
      <c r="EB91" s="4">
        <v>562</v>
      </c>
      <c r="EC91" s="4">
        <v>9.3699999999999992</v>
      </c>
      <c r="EE91" s="4">
        <v>2</v>
      </c>
      <c r="EF91" s="4">
        <v>1</v>
      </c>
      <c r="EG91" s="4" t="s">
        <v>473</v>
      </c>
      <c r="EI91" s="4">
        <v>1</v>
      </c>
      <c r="EJ91" s="4">
        <v>1</v>
      </c>
      <c r="EK91" s="4">
        <v>3</v>
      </c>
      <c r="EL91" s="4">
        <v>8</v>
      </c>
      <c r="EM91" s="4">
        <v>25</v>
      </c>
      <c r="ET91" s="4" t="s">
        <v>427</v>
      </c>
      <c r="EU91" s="4" t="s">
        <v>201</v>
      </c>
      <c r="EV91" s="4" t="s">
        <v>202</v>
      </c>
      <c r="EY91" s="4">
        <v>826</v>
      </c>
      <c r="FA91" s="83" t="s">
        <v>203</v>
      </c>
      <c r="FB91" s="4" t="s">
        <v>204</v>
      </c>
      <c r="FC91" s="4">
        <v>0</v>
      </c>
      <c r="FD91" s="4" t="s">
        <v>205</v>
      </c>
      <c r="FE91" s="4">
        <v>7</v>
      </c>
    </row>
    <row r="92" spans="1:161" x14ac:dyDescent="0.3">
      <c r="A92" s="4">
        <v>2474</v>
      </c>
      <c r="B92" s="4" t="s">
        <v>474</v>
      </c>
      <c r="C92" s="4" t="s">
        <v>194</v>
      </c>
      <c r="D92" s="4" t="s">
        <v>475</v>
      </c>
      <c r="E92" s="4" t="s">
        <v>221</v>
      </c>
      <c r="F92" s="4" t="s">
        <v>476</v>
      </c>
      <c r="G92" s="4">
        <v>1</v>
      </c>
      <c r="H92" s="4">
        <v>1</v>
      </c>
      <c r="I92" s="4">
        <v>1</v>
      </c>
      <c r="J92" s="4">
        <v>1</v>
      </c>
      <c r="K92" s="4">
        <v>2</v>
      </c>
      <c r="O92" s="4">
        <v>2</v>
      </c>
      <c r="P92" s="4">
        <v>1</v>
      </c>
      <c r="Q92" s="4">
        <v>2</v>
      </c>
      <c r="BF92" s="4">
        <v>1</v>
      </c>
      <c r="BG92" s="4">
        <v>1</v>
      </c>
      <c r="BI92" s="4">
        <v>1</v>
      </c>
      <c r="BJ92" s="4">
        <v>2</v>
      </c>
      <c r="BK92" s="4">
        <v>3</v>
      </c>
      <c r="BL92" s="4">
        <v>-77</v>
      </c>
      <c r="BS92" s="4">
        <v>1</v>
      </c>
      <c r="BU92" s="4">
        <v>1</v>
      </c>
      <c r="BV92" s="4">
        <v>2</v>
      </c>
      <c r="BX92" s="4">
        <v>3</v>
      </c>
      <c r="BY92" s="4">
        <v>1</v>
      </c>
      <c r="BZ92" s="4">
        <v>1</v>
      </c>
      <c r="CA92" s="4">
        <v>1</v>
      </c>
      <c r="CB92" s="4">
        <v>2</v>
      </c>
      <c r="CC92" s="4">
        <v>2</v>
      </c>
      <c r="CD92" s="4">
        <v>2</v>
      </c>
      <c r="CE92" s="4">
        <v>2</v>
      </c>
      <c r="CF92" s="4">
        <v>2</v>
      </c>
      <c r="CG92" s="4">
        <v>1</v>
      </c>
      <c r="CH92" s="4">
        <v>1</v>
      </c>
      <c r="CI92" s="4">
        <v>1</v>
      </c>
      <c r="CJ92" s="4">
        <v>2</v>
      </c>
      <c r="CK92" s="4">
        <v>7</v>
      </c>
      <c r="CL92" s="4">
        <v>7</v>
      </c>
      <c r="CM92" s="4">
        <v>6</v>
      </c>
      <c r="CN92" s="4">
        <v>1</v>
      </c>
      <c r="CO92" s="4">
        <v>2</v>
      </c>
      <c r="CP92" s="4">
        <v>1</v>
      </c>
      <c r="CQ92" s="4">
        <v>2</v>
      </c>
      <c r="CR92" s="4">
        <v>1</v>
      </c>
      <c r="CS92" s="4">
        <v>0</v>
      </c>
      <c r="CV92" s="4">
        <v>2</v>
      </c>
      <c r="CX92" s="4">
        <v>2</v>
      </c>
      <c r="CY92" s="4">
        <v>1</v>
      </c>
      <c r="CZ92" s="4">
        <v>1</v>
      </c>
      <c r="DA92" s="4">
        <v>4</v>
      </c>
      <c r="DB92" s="4">
        <v>1</v>
      </c>
      <c r="DC92" s="4">
        <v>25</v>
      </c>
      <c r="DD92" s="4">
        <v>4</v>
      </c>
      <c r="DE92" s="4">
        <v>1</v>
      </c>
      <c r="DF92" s="4">
        <v>2</v>
      </c>
      <c r="DH92" s="4">
        <v>0</v>
      </c>
      <c r="DI92" s="4">
        <v>0</v>
      </c>
      <c r="DJ92" s="4">
        <v>1</v>
      </c>
      <c r="DK92" s="4">
        <v>0</v>
      </c>
      <c r="DL92" s="4">
        <v>0</v>
      </c>
      <c r="DM92" s="4">
        <v>2</v>
      </c>
      <c r="DO92" s="4">
        <v>1</v>
      </c>
      <c r="DP92" s="4">
        <v>2</v>
      </c>
      <c r="DQ92" s="4">
        <v>4</v>
      </c>
      <c r="DR92" s="4">
        <v>6</v>
      </c>
      <c r="DW92" s="4">
        <v>1</v>
      </c>
      <c r="DX92" s="4">
        <v>4</v>
      </c>
      <c r="DY92" s="4">
        <v>1</v>
      </c>
      <c r="DZ92" s="4">
        <v>2</v>
      </c>
      <c r="EA92" s="4" t="s">
        <v>477</v>
      </c>
      <c r="EB92" s="4">
        <v>785</v>
      </c>
      <c r="EC92" s="4">
        <v>13.08</v>
      </c>
      <c r="EE92" s="4">
        <v>2</v>
      </c>
      <c r="EF92" s="4">
        <v>1</v>
      </c>
      <c r="EG92" s="4" t="s">
        <v>369</v>
      </c>
      <c r="EI92" s="4">
        <v>1</v>
      </c>
      <c r="EJ92" s="4">
        <v>1</v>
      </c>
      <c r="EK92" s="4">
        <v>3</v>
      </c>
      <c r="EL92" s="4">
        <v>4</v>
      </c>
      <c r="EM92" s="4">
        <v>17</v>
      </c>
      <c r="ET92" s="4" t="s">
        <v>427</v>
      </c>
      <c r="EU92" s="4" t="s">
        <v>201</v>
      </c>
      <c r="EV92" s="4" t="s">
        <v>202</v>
      </c>
      <c r="EY92" s="4">
        <v>792</v>
      </c>
      <c r="FA92" s="83" t="s">
        <v>203</v>
      </c>
      <c r="FB92" s="4" t="s">
        <v>204</v>
      </c>
      <c r="FC92" s="4">
        <v>0</v>
      </c>
      <c r="FD92" s="4" t="s">
        <v>205</v>
      </c>
      <c r="FE92" s="4">
        <v>17</v>
      </c>
    </row>
    <row r="93" spans="1:161" x14ac:dyDescent="0.3">
      <c r="A93" s="4">
        <v>2483</v>
      </c>
      <c r="B93" s="4" t="s">
        <v>478</v>
      </c>
      <c r="C93" s="4" t="s">
        <v>265</v>
      </c>
      <c r="D93" s="4" t="s">
        <v>479</v>
      </c>
      <c r="E93" s="4" t="s">
        <v>372</v>
      </c>
      <c r="F93" s="4" t="s">
        <v>480</v>
      </c>
      <c r="G93" s="4">
        <v>1</v>
      </c>
      <c r="H93" s="4">
        <v>1</v>
      </c>
      <c r="I93" s="4">
        <v>1</v>
      </c>
      <c r="J93" s="4">
        <v>1</v>
      </c>
      <c r="K93" s="4">
        <v>2</v>
      </c>
      <c r="O93" s="4">
        <v>2</v>
      </c>
      <c r="P93" s="4">
        <v>1</v>
      </c>
      <c r="Q93" s="4">
        <v>2</v>
      </c>
      <c r="BF93" s="4">
        <v>1</v>
      </c>
      <c r="BG93" s="4">
        <v>1</v>
      </c>
      <c r="BI93" s="4">
        <v>1</v>
      </c>
      <c r="BJ93" s="4">
        <v>1</v>
      </c>
      <c r="BK93" s="4">
        <v>5</v>
      </c>
      <c r="BL93" s="4">
        <v>-97</v>
      </c>
      <c r="BS93" s="4">
        <v>3</v>
      </c>
      <c r="BW93" s="4">
        <v>-98</v>
      </c>
      <c r="BX93" s="4">
        <v>1</v>
      </c>
      <c r="BY93" s="4">
        <v>1</v>
      </c>
      <c r="BZ93" s="4">
        <v>2</v>
      </c>
      <c r="CA93" s="4">
        <v>2</v>
      </c>
      <c r="CB93" s="4">
        <v>2</v>
      </c>
      <c r="CC93" s="4">
        <v>2</v>
      </c>
      <c r="CD93" s="4">
        <v>2</v>
      </c>
      <c r="CE93" s="4">
        <v>1</v>
      </c>
      <c r="CF93" s="4">
        <v>2</v>
      </c>
      <c r="CG93" s="4">
        <v>2</v>
      </c>
      <c r="CH93" s="4">
        <v>2</v>
      </c>
      <c r="CI93" s="4">
        <v>2</v>
      </c>
      <c r="CJ93" s="4">
        <v>2</v>
      </c>
      <c r="CK93" s="4">
        <v>1</v>
      </c>
      <c r="CL93" s="4">
        <v>-98</v>
      </c>
      <c r="CM93" s="4">
        <v>1</v>
      </c>
      <c r="CN93" s="4">
        <v>1</v>
      </c>
      <c r="CO93" s="4">
        <v>1</v>
      </c>
      <c r="CP93" s="4">
        <v>1</v>
      </c>
      <c r="CQ93" s="4">
        <v>1</v>
      </c>
      <c r="CR93" s="4">
        <v>1</v>
      </c>
      <c r="CS93" s="4">
        <v>1</v>
      </c>
      <c r="CT93" s="4">
        <v>1</v>
      </c>
      <c r="CU93" s="4">
        <v>1</v>
      </c>
      <c r="CV93" s="4">
        <v>2</v>
      </c>
      <c r="CX93" s="4">
        <v>2</v>
      </c>
      <c r="CY93" s="4">
        <v>1</v>
      </c>
      <c r="CZ93" s="4">
        <v>1</v>
      </c>
      <c r="DA93" s="4">
        <v>4</v>
      </c>
      <c r="DB93" s="4">
        <v>1</v>
      </c>
      <c r="DC93" s="4">
        <v>52</v>
      </c>
      <c r="DD93" s="4">
        <v>1</v>
      </c>
      <c r="DE93" s="4">
        <v>1</v>
      </c>
      <c r="DF93" s="4">
        <v>5</v>
      </c>
      <c r="DH93" s="4">
        <v>2</v>
      </c>
      <c r="DI93" s="4">
        <v>0</v>
      </c>
      <c r="DJ93" s="4">
        <v>0</v>
      </c>
      <c r="DK93" s="4">
        <v>3</v>
      </c>
      <c r="DO93" s="4">
        <v>1</v>
      </c>
      <c r="DP93" s="4">
        <v>2</v>
      </c>
      <c r="DQ93" s="4">
        <v>4</v>
      </c>
      <c r="DR93" s="4">
        <v>2</v>
      </c>
      <c r="DW93" s="4">
        <v>2</v>
      </c>
      <c r="DX93" s="4">
        <v>1</v>
      </c>
      <c r="DY93" s="4">
        <v>1</v>
      </c>
      <c r="DZ93" s="4">
        <v>1</v>
      </c>
      <c r="EA93" s="4" t="s">
        <v>481</v>
      </c>
      <c r="EB93" s="4">
        <v>795</v>
      </c>
      <c r="EC93" s="4">
        <v>13.25</v>
      </c>
      <c r="EE93" s="4">
        <v>2</v>
      </c>
      <c r="EF93" s="4">
        <v>1</v>
      </c>
      <c r="EG93" s="4" t="s">
        <v>302</v>
      </c>
      <c r="EI93" s="4">
        <v>1</v>
      </c>
      <c r="EJ93" s="4">
        <v>1</v>
      </c>
      <c r="EK93" s="4">
        <v>3</v>
      </c>
      <c r="EL93" s="4">
        <v>15</v>
      </c>
      <c r="EM93" s="4">
        <v>39</v>
      </c>
      <c r="ET93" s="4" t="s">
        <v>427</v>
      </c>
      <c r="EU93" s="4" t="s">
        <v>201</v>
      </c>
      <c r="EV93" s="4" t="s">
        <v>202</v>
      </c>
      <c r="EY93" s="4">
        <v>1476</v>
      </c>
      <c r="FA93" s="83" t="s">
        <v>203</v>
      </c>
      <c r="FB93" s="4" t="s">
        <v>204</v>
      </c>
      <c r="FC93" s="4">
        <v>1</v>
      </c>
      <c r="FD93" s="4" t="s">
        <v>238</v>
      </c>
      <c r="FE93" s="4">
        <v>7</v>
      </c>
    </row>
    <row r="94" spans="1:161" x14ac:dyDescent="0.3">
      <c r="A94" s="4">
        <v>2505</v>
      </c>
      <c r="B94" s="4" t="s">
        <v>482</v>
      </c>
      <c r="C94" s="4" t="s">
        <v>194</v>
      </c>
      <c r="D94" s="4" t="s">
        <v>483</v>
      </c>
      <c r="E94" s="4" t="s">
        <v>221</v>
      </c>
      <c r="F94" s="4" t="s">
        <v>484</v>
      </c>
      <c r="G94" s="4">
        <v>1</v>
      </c>
      <c r="H94" s="4">
        <v>1</v>
      </c>
      <c r="I94" s="4">
        <v>1</v>
      </c>
      <c r="J94" s="4">
        <v>1</v>
      </c>
      <c r="K94" s="4">
        <v>2</v>
      </c>
      <c r="O94" s="4">
        <v>2</v>
      </c>
      <c r="P94" s="4">
        <v>1</v>
      </c>
      <c r="Q94" s="4">
        <v>2</v>
      </c>
      <c r="BF94" s="4">
        <v>1</v>
      </c>
      <c r="BG94" s="4">
        <v>1</v>
      </c>
      <c r="BI94" s="4">
        <v>1</v>
      </c>
      <c r="BJ94" s="4">
        <v>1</v>
      </c>
      <c r="BK94" s="4">
        <v>-98</v>
      </c>
      <c r="BL94" s="4">
        <v>2</v>
      </c>
      <c r="BS94" s="4">
        <v>1</v>
      </c>
      <c r="BU94" s="4">
        <v>1</v>
      </c>
      <c r="BV94" s="4">
        <v>-98</v>
      </c>
      <c r="BX94" s="4">
        <v>1</v>
      </c>
      <c r="BY94" s="4">
        <v>2</v>
      </c>
      <c r="BZ94" s="4">
        <v>1</v>
      </c>
      <c r="CA94" s="4">
        <v>2</v>
      </c>
      <c r="CB94" s="4">
        <v>2</v>
      </c>
      <c r="CC94" s="4">
        <v>1</v>
      </c>
      <c r="CD94" s="4">
        <v>2</v>
      </c>
      <c r="CE94" s="4">
        <v>2</v>
      </c>
      <c r="CF94" s="4">
        <v>1</v>
      </c>
      <c r="CG94" s="4">
        <v>1</v>
      </c>
      <c r="CH94" s="4">
        <v>1</v>
      </c>
      <c r="CI94" s="4">
        <v>2</v>
      </c>
      <c r="CJ94" s="4">
        <v>2</v>
      </c>
      <c r="CK94" s="4">
        <v>6</v>
      </c>
      <c r="CL94" s="4">
        <v>1</v>
      </c>
      <c r="CM94" s="4">
        <v>5</v>
      </c>
      <c r="CN94" s="4">
        <v>1</v>
      </c>
      <c r="CO94" s="4">
        <v>1</v>
      </c>
      <c r="CP94" s="4">
        <v>1</v>
      </c>
      <c r="CQ94" s="4">
        <v>1</v>
      </c>
      <c r="CR94" s="4">
        <v>1</v>
      </c>
      <c r="CS94" s="4">
        <v>1</v>
      </c>
      <c r="CT94" s="4">
        <v>1</v>
      </c>
      <c r="CU94" s="4">
        <v>1</v>
      </c>
      <c r="CV94" s="4">
        <v>2</v>
      </c>
      <c r="CX94" s="4">
        <v>2</v>
      </c>
      <c r="CY94" s="4">
        <v>1</v>
      </c>
      <c r="CZ94" s="4">
        <v>1</v>
      </c>
      <c r="DA94" s="4">
        <v>3</v>
      </c>
      <c r="DB94" s="4">
        <v>1</v>
      </c>
      <c r="DC94" s="4">
        <v>20</v>
      </c>
      <c r="DD94" s="4">
        <v>1</v>
      </c>
      <c r="DE94" s="4">
        <v>1</v>
      </c>
      <c r="DF94" s="4">
        <v>2</v>
      </c>
      <c r="DG94" s="4">
        <v>2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2</v>
      </c>
      <c r="DO94" s="4">
        <v>1</v>
      </c>
      <c r="DP94" s="4">
        <v>1</v>
      </c>
      <c r="DQ94" s="4">
        <v>7</v>
      </c>
      <c r="DR94" s="4">
        <v>7</v>
      </c>
      <c r="DW94" s="4">
        <v>1</v>
      </c>
      <c r="DX94" s="4">
        <v>-97</v>
      </c>
      <c r="DY94" s="4">
        <v>1</v>
      </c>
      <c r="DZ94" s="4">
        <v>2</v>
      </c>
      <c r="EA94" s="4" t="s">
        <v>485</v>
      </c>
      <c r="EB94" s="4">
        <v>525</v>
      </c>
      <c r="EC94" s="4">
        <v>8.75</v>
      </c>
      <c r="EE94" s="4">
        <v>2</v>
      </c>
      <c r="EF94" s="4">
        <v>1</v>
      </c>
      <c r="EG94" s="4" t="s">
        <v>199</v>
      </c>
      <c r="EI94" s="4">
        <v>1</v>
      </c>
      <c r="EJ94" s="4">
        <v>1</v>
      </c>
      <c r="EK94" s="4">
        <v>3</v>
      </c>
      <c r="EL94" s="4">
        <v>4</v>
      </c>
      <c r="EM94" s="4">
        <v>17</v>
      </c>
      <c r="ET94" s="4" t="s">
        <v>427</v>
      </c>
      <c r="EU94" s="4" t="s">
        <v>201</v>
      </c>
      <c r="EV94" s="4" t="s">
        <v>202</v>
      </c>
      <c r="EY94" s="4">
        <v>792</v>
      </c>
      <c r="FA94" s="83" t="s">
        <v>203</v>
      </c>
      <c r="FB94" s="4" t="s">
        <v>204</v>
      </c>
      <c r="FC94" s="4">
        <v>0</v>
      </c>
      <c r="FD94" s="4" t="s">
        <v>205</v>
      </c>
    </row>
    <row r="95" spans="1:161" x14ac:dyDescent="0.3">
      <c r="A95" s="4">
        <v>2542</v>
      </c>
      <c r="B95" s="4" t="s">
        <v>486</v>
      </c>
      <c r="C95" s="4" t="s">
        <v>212</v>
      </c>
      <c r="D95" s="4" t="s">
        <v>487</v>
      </c>
      <c r="E95" s="4" t="s">
        <v>309</v>
      </c>
      <c r="F95" s="4" t="s">
        <v>488</v>
      </c>
      <c r="G95" s="4">
        <v>1</v>
      </c>
      <c r="H95" s="4">
        <v>1</v>
      </c>
      <c r="I95" s="4">
        <v>1</v>
      </c>
      <c r="J95" s="4">
        <v>1</v>
      </c>
      <c r="K95" s="4">
        <v>2</v>
      </c>
      <c r="O95" s="4">
        <v>2</v>
      </c>
      <c r="P95" s="4">
        <v>1</v>
      </c>
      <c r="Q95" s="4">
        <v>2</v>
      </c>
      <c r="BF95" s="4">
        <v>1</v>
      </c>
      <c r="BG95" s="4">
        <v>1</v>
      </c>
      <c r="BI95" s="4">
        <v>1</v>
      </c>
      <c r="BJ95" s="4">
        <v>1</v>
      </c>
      <c r="BK95" s="4">
        <v>3</v>
      </c>
      <c r="BL95" s="4">
        <v>2</v>
      </c>
      <c r="BS95" s="4">
        <v>3</v>
      </c>
      <c r="BW95" s="4">
        <v>3</v>
      </c>
      <c r="BX95" s="4">
        <v>3</v>
      </c>
      <c r="BY95" s="4">
        <v>2</v>
      </c>
      <c r="BZ95" s="4">
        <v>2</v>
      </c>
      <c r="CA95" s="4">
        <v>1</v>
      </c>
      <c r="CB95" s="4">
        <v>1</v>
      </c>
      <c r="CC95" s="4">
        <v>2</v>
      </c>
      <c r="CD95" s="4">
        <v>2</v>
      </c>
      <c r="CE95" s="4">
        <v>2</v>
      </c>
      <c r="CF95" s="4">
        <v>2</v>
      </c>
      <c r="CG95" s="4">
        <v>2</v>
      </c>
      <c r="CH95" s="4">
        <v>2</v>
      </c>
      <c r="CI95" s="4">
        <v>2</v>
      </c>
      <c r="CJ95" s="4">
        <v>2</v>
      </c>
      <c r="CK95" s="4">
        <v>7</v>
      </c>
      <c r="CL95" s="4">
        <v>1</v>
      </c>
      <c r="CM95" s="4">
        <v>4</v>
      </c>
      <c r="CN95" s="4">
        <v>1</v>
      </c>
      <c r="CO95" s="4">
        <v>1</v>
      </c>
      <c r="CP95" s="4">
        <v>1</v>
      </c>
      <c r="CQ95" s="4">
        <v>1</v>
      </c>
      <c r="CR95" s="4">
        <v>1</v>
      </c>
      <c r="CS95" s="4">
        <v>0</v>
      </c>
      <c r="CV95" s="4">
        <v>2</v>
      </c>
      <c r="CX95" s="4">
        <v>2</v>
      </c>
      <c r="CY95" s="4">
        <v>1</v>
      </c>
      <c r="CZ95" s="4">
        <v>1</v>
      </c>
      <c r="DA95" s="4">
        <v>3</v>
      </c>
      <c r="DB95" s="4">
        <v>1</v>
      </c>
      <c r="DC95" s="4">
        <v>4</v>
      </c>
      <c r="DD95" s="4">
        <v>1</v>
      </c>
      <c r="DE95" s="4">
        <v>1</v>
      </c>
      <c r="DF95" s="4">
        <v>4</v>
      </c>
      <c r="DH95" s="4">
        <v>1</v>
      </c>
      <c r="DI95" s="4">
        <v>2</v>
      </c>
      <c r="DJ95" s="4">
        <v>0</v>
      </c>
      <c r="DK95" s="4">
        <v>0</v>
      </c>
      <c r="DL95" s="4">
        <v>0</v>
      </c>
      <c r="DM95" s="4">
        <v>1</v>
      </c>
      <c r="DO95" s="4">
        <v>1</v>
      </c>
      <c r="DP95" s="4">
        <v>2</v>
      </c>
      <c r="DQ95" s="4">
        <v>5</v>
      </c>
      <c r="DR95" s="4">
        <v>6</v>
      </c>
      <c r="DW95" s="4">
        <v>1</v>
      </c>
      <c r="DX95" s="4">
        <v>1</v>
      </c>
      <c r="DY95" s="4">
        <v>2</v>
      </c>
      <c r="DZ95" s="4">
        <v>2</v>
      </c>
      <c r="EA95" s="4" t="s">
        <v>489</v>
      </c>
      <c r="EB95" s="4">
        <v>675</v>
      </c>
      <c r="EC95" s="4">
        <v>11.25</v>
      </c>
      <c r="EE95" s="4">
        <v>2</v>
      </c>
      <c r="EF95" s="4">
        <v>1</v>
      </c>
      <c r="EG95" s="4" t="s">
        <v>230</v>
      </c>
      <c r="EI95" s="4">
        <v>1</v>
      </c>
      <c r="EJ95" s="4">
        <v>1</v>
      </c>
      <c r="EK95" s="4">
        <v>3</v>
      </c>
      <c r="EL95" s="4">
        <v>9</v>
      </c>
      <c r="EM95" s="4">
        <v>27</v>
      </c>
      <c r="ET95" s="4" t="s">
        <v>427</v>
      </c>
      <c r="EU95" s="4" t="s">
        <v>201</v>
      </c>
      <c r="EV95" s="4" t="s">
        <v>202</v>
      </c>
      <c r="EY95" s="4">
        <v>1294</v>
      </c>
      <c r="FA95" s="83" t="s">
        <v>203</v>
      </c>
      <c r="FB95" s="4" t="s">
        <v>204</v>
      </c>
      <c r="FC95" s="4">
        <v>1</v>
      </c>
      <c r="FD95" s="4" t="s">
        <v>238</v>
      </c>
      <c r="FE95" s="4">
        <v>17</v>
      </c>
    </row>
    <row r="96" spans="1:161" x14ac:dyDescent="0.3">
      <c r="A96" s="4">
        <v>2665</v>
      </c>
      <c r="B96" s="4" t="s">
        <v>490</v>
      </c>
      <c r="C96" s="4" t="s">
        <v>194</v>
      </c>
      <c r="D96" s="4" t="s">
        <v>491</v>
      </c>
      <c r="E96" s="4" t="s">
        <v>196</v>
      </c>
      <c r="F96" s="4" t="s">
        <v>492</v>
      </c>
      <c r="G96" s="4">
        <v>1</v>
      </c>
      <c r="H96" s="4">
        <v>2</v>
      </c>
      <c r="J96" s="4">
        <v>1</v>
      </c>
      <c r="K96" s="4">
        <v>2</v>
      </c>
      <c r="O96" s="4">
        <v>0</v>
      </c>
      <c r="P96" s="4">
        <v>1</v>
      </c>
      <c r="Q96" s="4">
        <v>2</v>
      </c>
      <c r="BF96" s="4">
        <v>1</v>
      </c>
      <c r="BG96" s="4">
        <v>1</v>
      </c>
      <c r="BI96" s="4">
        <v>1</v>
      </c>
      <c r="BJ96" s="4">
        <v>1</v>
      </c>
      <c r="BK96" s="4">
        <v>6</v>
      </c>
      <c r="BL96" s="4">
        <v>3</v>
      </c>
      <c r="BS96" s="4">
        <v>1</v>
      </c>
      <c r="BU96" s="4">
        <v>1</v>
      </c>
      <c r="BV96" s="4">
        <v>3</v>
      </c>
      <c r="BX96" s="4">
        <v>1</v>
      </c>
      <c r="BY96" s="4">
        <v>1</v>
      </c>
      <c r="BZ96" s="4">
        <v>1</v>
      </c>
      <c r="CA96" s="4">
        <v>1</v>
      </c>
      <c r="CB96" s="4">
        <v>-98</v>
      </c>
      <c r="CC96" s="4">
        <v>2</v>
      </c>
      <c r="CD96" s="4">
        <v>2</v>
      </c>
      <c r="CE96" s="4">
        <v>2</v>
      </c>
      <c r="CF96" s="4">
        <v>2</v>
      </c>
      <c r="CG96" s="4">
        <v>2</v>
      </c>
      <c r="CH96" s="4">
        <v>1</v>
      </c>
      <c r="CI96" s="4">
        <v>1</v>
      </c>
      <c r="CJ96" s="4">
        <v>1</v>
      </c>
      <c r="CK96" s="4">
        <v>7</v>
      </c>
      <c r="CL96" s="4">
        <v>4</v>
      </c>
      <c r="CM96" s="4">
        <v>3</v>
      </c>
      <c r="CN96" s="4">
        <v>1</v>
      </c>
      <c r="CO96" s="4">
        <v>1</v>
      </c>
      <c r="CP96" s="4">
        <v>1</v>
      </c>
      <c r="CQ96" s="4">
        <v>1</v>
      </c>
      <c r="CR96" s="4">
        <v>1</v>
      </c>
      <c r="CS96" s="4">
        <v>1</v>
      </c>
      <c r="CT96" s="4">
        <v>1</v>
      </c>
      <c r="CU96" s="4">
        <v>1</v>
      </c>
      <c r="CV96" s="4">
        <v>2</v>
      </c>
      <c r="CX96" s="4">
        <v>2</v>
      </c>
      <c r="CY96" s="4">
        <v>1</v>
      </c>
      <c r="CZ96" s="4">
        <v>1</v>
      </c>
      <c r="DA96" s="4">
        <v>2</v>
      </c>
      <c r="DB96" s="4">
        <v>1</v>
      </c>
      <c r="DC96" s="4">
        <v>15</v>
      </c>
      <c r="DD96" s="4">
        <v>1</v>
      </c>
      <c r="DE96" s="4">
        <v>1</v>
      </c>
      <c r="DF96" s="4">
        <v>1</v>
      </c>
      <c r="DG96" s="4">
        <v>0</v>
      </c>
      <c r="DH96" s="4">
        <v>-99</v>
      </c>
      <c r="DO96" s="4">
        <v>2</v>
      </c>
      <c r="DP96" s="4">
        <v>2</v>
      </c>
      <c r="DQ96" s="4">
        <v>3</v>
      </c>
      <c r="DR96" s="4">
        <v>7</v>
      </c>
      <c r="DW96" s="4">
        <v>1</v>
      </c>
      <c r="DX96" s="4">
        <v>-97</v>
      </c>
      <c r="DY96" s="4">
        <v>10</v>
      </c>
      <c r="DZ96" s="4">
        <v>2</v>
      </c>
      <c r="EA96" s="4" t="s">
        <v>493</v>
      </c>
      <c r="EB96" s="4">
        <v>1069</v>
      </c>
      <c r="EC96" s="4">
        <v>17.82</v>
      </c>
      <c r="EE96" s="4">
        <v>2</v>
      </c>
      <c r="EF96" s="4">
        <v>1</v>
      </c>
      <c r="EG96" s="4" t="s">
        <v>494</v>
      </c>
      <c r="EI96" s="4">
        <v>1</v>
      </c>
      <c r="EJ96" s="4">
        <v>1</v>
      </c>
      <c r="EK96" s="4">
        <v>3</v>
      </c>
      <c r="EL96" s="4">
        <v>5</v>
      </c>
      <c r="EM96" s="4">
        <v>19</v>
      </c>
      <c r="ET96" s="4" t="s">
        <v>495</v>
      </c>
      <c r="EU96" s="4" t="s">
        <v>201</v>
      </c>
      <c r="EV96" s="4" t="s">
        <v>202</v>
      </c>
      <c r="EY96" s="4">
        <v>1251</v>
      </c>
      <c r="FA96" s="83" t="s">
        <v>203</v>
      </c>
      <c r="FB96" s="4" t="s">
        <v>204</v>
      </c>
      <c r="FC96" s="4">
        <v>0</v>
      </c>
      <c r="FD96" s="4" t="s">
        <v>205</v>
      </c>
      <c r="FE96" s="4">
        <v>3</v>
      </c>
    </row>
    <row r="97" spans="1:161" x14ac:dyDescent="0.3">
      <c r="A97" s="4">
        <v>2674</v>
      </c>
      <c r="B97" s="4" t="s">
        <v>496</v>
      </c>
      <c r="C97" s="4" t="s">
        <v>212</v>
      </c>
      <c r="D97" s="4" t="s">
        <v>497</v>
      </c>
      <c r="E97" s="4" t="s">
        <v>293</v>
      </c>
      <c r="F97" s="4" t="s">
        <v>498</v>
      </c>
      <c r="G97" s="4">
        <v>1</v>
      </c>
      <c r="H97" s="4">
        <v>2</v>
      </c>
      <c r="J97" s="4">
        <v>1</v>
      </c>
      <c r="K97" s="4">
        <v>2</v>
      </c>
      <c r="O97" s="4">
        <v>0</v>
      </c>
      <c r="P97" s="4">
        <v>1</v>
      </c>
      <c r="Q97" s="4">
        <v>2</v>
      </c>
      <c r="BF97" s="4">
        <v>1</v>
      </c>
      <c r="BG97" s="4">
        <v>1</v>
      </c>
      <c r="BI97" s="4">
        <v>1</v>
      </c>
      <c r="BJ97" s="4">
        <v>1</v>
      </c>
      <c r="BK97" s="4">
        <v>6</v>
      </c>
      <c r="BL97" s="4">
        <v>-77</v>
      </c>
      <c r="BS97" s="4">
        <v>2</v>
      </c>
      <c r="BT97" s="4">
        <v>2</v>
      </c>
      <c r="BU97" s="4">
        <v>2</v>
      </c>
      <c r="BW97" s="4">
        <v>1</v>
      </c>
      <c r="BX97" s="4">
        <v>1</v>
      </c>
      <c r="BY97" s="4">
        <v>2</v>
      </c>
      <c r="BZ97" s="4">
        <v>1</v>
      </c>
      <c r="CA97" s="4">
        <v>1</v>
      </c>
      <c r="CB97" s="4">
        <v>2</v>
      </c>
      <c r="CC97" s="4">
        <v>1</v>
      </c>
      <c r="CD97" s="4">
        <v>2</v>
      </c>
      <c r="CE97" s="4">
        <v>1</v>
      </c>
      <c r="CF97" s="4">
        <v>1</v>
      </c>
      <c r="CG97" s="4">
        <v>1</v>
      </c>
      <c r="CH97" s="4">
        <v>1</v>
      </c>
      <c r="CI97" s="4">
        <v>1</v>
      </c>
      <c r="CJ97" s="4">
        <v>2</v>
      </c>
      <c r="CK97" s="4">
        <v>5</v>
      </c>
      <c r="CL97" s="4">
        <v>1</v>
      </c>
      <c r="CM97" s="4">
        <v>5</v>
      </c>
      <c r="CN97" s="4">
        <v>1</v>
      </c>
      <c r="CO97" s="4">
        <v>1</v>
      </c>
      <c r="CP97" s="4">
        <v>1</v>
      </c>
      <c r="CQ97" s="4">
        <v>1</v>
      </c>
      <c r="CR97" s="4">
        <v>1</v>
      </c>
      <c r="CS97" s="4">
        <v>0</v>
      </c>
      <c r="CV97" s="4">
        <v>1</v>
      </c>
      <c r="CW97" s="4">
        <v>1</v>
      </c>
      <c r="CX97" s="4">
        <v>2</v>
      </c>
      <c r="CY97" s="4">
        <v>1</v>
      </c>
      <c r="CZ97" s="4">
        <v>1</v>
      </c>
      <c r="DA97" s="4">
        <v>3</v>
      </c>
      <c r="DB97" s="4">
        <v>1</v>
      </c>
      <c r="DC97" s="4">
        <v>0.1</v>
      </c>
      <c r="DD97" s="4">
        <v>3</v>
      </c>
      <c r="DE97" s="4">
        <v>1</v>
      </c>
      <c r="DF97" s="4">
        <v>2</v>
      </c>
      <c r="DH97" s="4">
        <v>0</v>
      </c>
      <c r="DI97" s="4">
        <v>0</v>
      </c>
      <c r="DJ97" s="4">
        <v>2</v>
      </c>
      <c r="DO97" s="4">
        <v>2</v>
      </c>
      <c r="DP97" s="4">
        <v>2</v>
      </c>
      <c r="DQ97" s="4">
        <v>6</v>
      </c>
      <c r="DR97" s="4">
        <v>1</v>
      </c>
      <c r="DW97" s="4">
        <v>2</v>
      </c>
      <c r="DX97" s="4">
        <v>8</v>
      </c>
      <c r="DY97" s="4">
        <v>1</v>
      </c>
      <c r="DZ97" s="4">
        <v>1</v>
      </c>
      <c r="EA97" s="4" t="s">
        <v>499</v>
      </c>
      <c r="EB97" s="4">
        <v>716</v>
      </c>
      <c r="EC97" s="4">
        <v>11.93</v>
      </c>
      <c r="EE97" s="4">
        <v>2</v>
      </c>
      <c r="EF97" s="4">
        <v>1</v>
      </c>
      <c r="EG97" s="4" t="s">
        <v>500</v>
      </c>
      <c r="EI97" s="4">
        <v>1</v>
      </c>
      <c r="EJ97" s="4">
        <v>1</v>
      </c>
      <c r="EK97" s="4">
        <v>3</v>
      </c>
      <c r="EL97" s="4">
        <v>10</v>
      </c>
      <c r="EM97" s="4">
        <v>29</v>
      </c>
      <c r="ET97" s="4" t="s">
        <v>495</v>
      </c>
      <c r="EU97" s="4" t="s">
        <v>201</v>
      </c>
      <c r="EV97" s="4" t="s">
        <v>202</v>
      </c>
      <c r="EY97" s="4">
        <v>929</v>
      </c>
      <c r="FA97" s="83" t="s">
        <v>203</v>
      </c>
      <c r="FB97" s="4" t="s">
        <v>204</v>
      </c>
      <c r="FC97" s="4">
        <v>1</v>
      </c>
      <c r="FD97" s="4" t="s">
        <v>205</v>
      </c>
      <c r="FE97" s="4">
        <v>3</v>
      </c>
    </row>
    <row r="98" spans="1:161" x14ac:dyDescent="0.3">
      <c r="A98" s="4">
        <v>2714</v>
      </c>
      <c r="B98" s="4" t="s">
        <v>501</v>
      </c>
      <c r="C98" s="4" t="s">
        <v>194</v>
      </c>
      <c r="D98" s="4" t="s">
        <v>502</v>
      </c>
      <c r="E98" s="4" t="s">
        <v>196</v>
      </c>
      <c r="F98" s="4" t="s">
        <v>503</v>
      </c>
      <c r="G98" s="4">
        <v>1</v>
      </c>
      <c r="H98" s="4">
        <v>2</v>
      </c>
      <c r="J98" s="4">
        <v>1</v>
      </c>
      <c r="K98" s="4">
        <v>2</v>
      </c>
      <c r="O98" s="4">
        <v>0</v>
      </c>
      <c r="P98" s="4">
        <v>1</v>
      </c>
      <c r="Q98" s="4">
        <v>2</v>
      </c>
      <c r="BF98" s="4">
        <v>1</v>
      </c>
      <c r="BG98" s="4">
        <v>1</v>
      </c>
      <c r="BI98" s="4">
        <v>1</v>
      </c>
      <c r="BJ98" s="4">
        <v>1</v>
      </c>
      <c r="BK98" s="4">
        <v>5</v>
      </c>
      <c r="BL98" s="4">
        <v>1</v>
      </c>
      <c r="BM98" s="4">
        <v>2</v>
      </c>
      <c r="BN98" s="4">
        <v>3</v>
      </c>
      <c r="BO98" s="4">
        <v>4</v>
      </c>
      <c r="BP98" s="4">
        <v>5</v>
      </c>
      <c r="BS98" s="4">
        <v>1</v>
      </c>
      <c r="BU98" s="4">
        <v>1</v>
      </c>
      <c r="BV98" s="4">
        <v>4</v>
      </c>
      <c r="BX98" s="4">
        <v>3</v>
      </c>
      <c r="BY98" s="4">
        <v>1</v>
      </c>
      <c r="BZ98" s="4">
        <v>1</v>
      </c>
      <c r="CA98" s="4">
        <v>1</v>
      </c>
      <c r="CB98" s="4">
        <v>2</v>
      </c>
      <c r="CC98" s="4">
        <v>1</v>
      </c>
      <c r="CD98" s="4">
        <v>1</v>
      </c>
      <c r="CE98" s="4">
        <v>2</v>
      </c>
      <c r="CF98" s="4">
        <v>1</v>
      </c>
      <c r="CG98" s="4">
        <v>2</v>
      </c>
      <c r="CH98" s="4">
        <v>2</v>
      </c>
      <c r="CI98" s="4">
        <v>2</v>
      </c>
      <c r="CJ98" s="4">
        <v>2</v>
      </c>
      <c r="CK98" s="4">
        <v>7</v>
      </c>
      <c r="CL98" s="4">
        <v>1</v>
      </c>
      <c r="CM98" s="4">
        <v>1</v>
      </c>
      <c r="CN98" s="4">
        <v>1</v>
      </c>
      <c r="CO98" s="4">
        <v>1</v>
      </c>
      <c r="CP98" s="4">
        <v>1</v>
      </c>
      <c r="CQ98" s="4">
        <v>1</v>
      </c>
      <c r="CR98" s="4">
        <v>1</v>
      </c>
      <c r="CS98" s="4">
        <v>0</v>
      </c>
      <c r="CV98" s="4">
        <v>2</v>
      </c>
      <c r="CX98" s="4">
        <v>1</v>
      </c>
      <c r="CY98" s="4">
        <v>6</v>
      </c>
      <c r="CZ98" s="4">
        <v>1</v>
      </c>
      <c r="DA98" s="4">
        <v>3</v>
      </c>
      <c r="DB98" s="4">
        <v>1</v>
      </c>
      <c r="DC98" s="4">
        <v>5</v>
      </c>
      <c r="DD98" s="4">
        <v>-97</v>
      </c>
      <c r="DE98" s="4">
        <v>1</v>
      </c>
      <c r="DF98" s="4">
        <v>1</v>
      </c>
      <c r="DH98" s="4">
        <v>0</v>
      </c>
      <c r="DI98" s="4">
        <v>0</v>
      </c>
      <c r="DJ98" s="4">
        <v>1</v>
      </c>
      <c r="DO98" s="4">
        <v>2</v>
      </c>
      <c r="DP98" s="4">
        <v>2</v>
      </c>
      <c r="DQ98" s="4">
        <v>5</v>
      </c>
      <c r="DR98" s="4">
        <v>1</v>
      </c>
      <c r="DW98" s="4">
        <v>2</v>
      </c>
      <c r="DX98" s="4">
        <v>-98</v>
      </c>
      <c r="DY98" s="4">
        <v>1</v>
      </c>
      <c r="DZ98" s="4">
        <v>1</v>
      </c>
      <c r="EA98" s="4" t="s">
        <v>504</v>
      </c>
      <c r="EB98" s="4">
        <v>1346</v>
      </c>
      <c r="EC98" s="4">
        <v>22.43</v>
      </c>
      <c r="EE98" s="4">
        <v>2</v>
      </c>
      <c r="EF98" s="4">
        <v>1</v>
      </c>
      <c r="EG98" s="4" t="s">
        <v>505</v>
      </c>
      <c r="EI98" s="4">
        <v>1</v>
      </c>
      <c r="EJ98" s="4">
        <v>1</v>
      </c>
      <c r="EK98" s="4">
        <v>3</v>
      </c>
      <c r="EL98" s="4">
        <v>5</v>
      </c>
      <c r="EM98" s="4">
        <v>19</v>
      </c>
      <c r="ET98" s="4" t="s">
        <v>495</v>
      </c>
      <c r="EU98" s="4" t="s">
        <v>201</v>
      </c>
      <c r="EV98" s="4" t="s">
        <v>202</v>
      </c>
      <c r="EY98" s="4">
        <v>1251</v>
      </c>
      <c r="FA98" s="83" t="s">
        <v>203</v>
      </c>
      <c r="FB98" s="4" t="s">
        <v>204</v>
      </c>
      <c r="FC98" s="4">
        <v>0</v>
      </c>
      <c r="FD98" s="4" t="s">
        <v>205</v>
      </c>
      <c r="FE98" s="4">
        <v>7</v>
      </c>
    </row>
    <row r="99" spans="1:161" x14ac:dyDescent="0.3">
      <c r="A99" s="4">
        <v>2858</v>
      </c>
      <c r="B99" s="4" t="s">
        <v>506</v>
      </c>
      <c r="C99" s="4" t="s">
        <v>265</v>
      </c>
      <c r="D99" s="4" t="s">
        <v>507</v>
      </c>
      <c r="E99" s="4" t="s">
        <v>372</v>
      </c>
      <c r="F99" s="4" t="s">
        <v>508</v>
      </c>
      <c r="G99" s="4">
        <v>1</v>
      </c>
      <c r="H99" s="4">
        <v>2</v>
      </c>
      <c r="J99" s="4">
        <v>1</v>
      </c>
      <c r="K99" s="4">
        <v>2</v>
      </c>
      <c r="O99" s="4">
        <v>0</v>
      </c>
      <c r="P99" s="4">
        <v>1</v>
      </c>
      <c r="Q99" s="4">
        <v>2</v>
      </c>
      <c r="BF99" s="4">
        <v>1</v>
      </c>
      <c r="BG99" s="4">
        <v>1</v>
      </c>
      <c r="BI99" s="4">
        <v>2</v>
      </c>
      <c r="BJ99" s="4">
        <v>2</v>
      </c>
      <c r="BK99" s="4">
        <v>6</v>
      </c>
      <c r="BL99" s="4">
        <v>3</v>
      </c>
      <c r="BM99" s="4">
        <v>4</v>
      </c>
      <c r="BN99" s="4">
        <v>2</v>
      </c>
      <c r="BS99" s="4">
        <v>2</v>
      </c>
      <c r="BT99" s="4">
        <v>2</v>
      </c>
      <c r="BU99" s="4">
        <v>2</v>
      </c>
      <c r="BW99" s="4">
        <v>1</v>
      </c>
      <c r="BX99" s="4">
        <v>1</v>
      </c>
      <c r="BY99" s="4">
        <v>-98</v>
      </c>
      <c r="BZ99" s="4">
        <v>-99</v>
      </c>
      <c r="CA99" s="4">
        <v>1</v>
      </c>
      <c r="CB99" s="4">
        <v>2</v>
      </c>
      <c r="CC99" s="4">
        <v>1</v>
      </c>
      <c r="CD99" s="4">
        <v>2</v>
      </c>
      <c r="CE99" s="4">
        <v>2</v>
      </c>
      <c r="CF99" s="4">
        <v>1</v>
      </c>
      <c r="CG99" s="4">
        <v>1</v>
      </c>
      <c r="CH99" s="4">
        <v>1</v>
      </c>
      <c r="CI99" s="4">
        <v>1</v>
      </c>
      <c r="CJ99" s="4">
        <v>1</v>
      </c>
      <c r="CK99" s="4">
        <v>7</v>
      </c>
      <c r="CL99" s="4">
        <v>1</v>
      </c>
      <c r="CM99" s="4">
        <v>1</v>
      </c>
      <c r="CN99" s="4">
        <v>1</v>
      </c>
      <c r="CO99" s="4">
        <v>2</v>
      </c>
      <c r="CP99" s="4">
        <v>1</v>
      </c>
      <c r="CQ99" s="4">
        <v>2</v>
      </c>
      <c r="CR99" s="4">
        <v>1</v>
      </c>
      <c r="CS99" s="4">
        <v>1</v>
      </c>
      <c r="CT99" s="4">
        <v>1</v>
      </c>
      <c r="CU99" s="4">
        <v>1</v>
      </c>
      <c r="CV99" s="4">
        <v>2</v>
      </c>
      <c r="CX99" s="4">
        <v>2</v>
      </c>
      <c r="CY99" s="4">
        <v>1</v>
      </c>
      <c r="CZ99" s="4">
        <v>1</v>
      </c>
      <c r="DA99" s="4">
        <v>5</v>
      </c>
      <c r="DB99" s="4">
        <v>1</v>
      </c>
      <c r="DC99" s="4">
        <v>6</v>
      </c>
      <c r="DD99" s="4">
        <v>6</v>
      </c>
      <c r="DE99" s="4">
        <v>1</v>
      </c>
      <c r="DF99" s="4">
        <v>8</v>
      </c>
      <c r="DH99" s="4">
        <v>6</v>
      </c>
      <c r="DI99" s="4">
        <v>0</v>
      </c>
      <c r="DJ99" s="4">
        <v>0</v>
      </c>
      <c r="DK99" s="4">
        <v>1</v>
      </c>
      <c r="DL99" s="4">
        <v>1</v>
      </c>
      <c r="DO99" s="4">
        <v>1</v>
      </c>
      <c r="DP99" s="4">
        <v>2</v>
      </c>
      <c r="DQ99" s="4">
        <v>6</v>
      </c>
      <c r="DR99" s="4">
        <v>1</v>
      </c>
      <c r="DW99" s="4">
        <v>2</v>
      </c>
      <c r="DX99" s="4">
        <v>8</v>
      </c>
      <c r="DY99" s="4">
        <v>1</v>
      </c>
      <c r="DZ99" s="4">
        <v>1</v>
      </c>
      <c r="EA99" s="4" t="s">
        <v>509</v>
      </c>
      <c r="EB99" s="4">
        <v>682</v>
      </c>
      <c r="EC99" s="4">
        <v>11.37</v>
      </c>
      <c r="EE99" s="4">
        <v>2</v>
      </c>
      <c r="EF99" s="4">
        <v>1</v>
      </c>
      <c r="EG99" s="4" t="s">
        <v>510</v>
      </c>
      <c r="EI99" s="4">
        <v>1</v>
      </c>
      <c r="EJ99" s="4">
        <v>1</v>
      </c>
      <c r="EK99" s="4">
        <v>3</v>
      </c>
      <c r="EL99" s="4">
        <v>15</v>
      </c>
      <c r="EM99" s="4">
        <v>39</v>
      </c>
      <c r="ET99" s="4" t="s">
        <v>495</v>
      </c>
      <c r="EU99" s="4" t="s">
        <v>201</v>
      </c>
      <c r="EV99" s="4" t="s">
        <v>202</v>
      </c>
      <c r="EY99" s="4">
        <v>1476</v>
      </c>
      <c r="FA99" s="83" t="s">
        <v>203</v>
      </c>
      <c r="FB99" s="4" t="s">
        <v>204</v>
      </c>
      <c r="FC99" s="4">
        <v>1</v>
      </c>
      <c r="FD99" s="4" t="s">
        <v>205</v>
      </c>
      <c r="FE99" s="4">
        <v>3</v>
      </c>
    </row>
    <row r="100" spans="1:161" x14ac:dyDescent="0.3">
      <c r="A100" s="4">
        <v>2879</v>
      </c>
      <c r="B100" s="4" t="s">
        <v>511</v>
      </c>
      <c r="C100" s="4" t="s">
        <v>194</v>
      </c>
      <c r="D100" s="4" t="s">
        <v>512</v>
      </c>
      <c r="E100" s="4" t="s">
        <v>221</v>
      </c>
      <c r="F100" s="4" t="s">
        <v>513</v>
      </c>
      <c r="G100" s="4">
        <v>1</v>
      </c>
      <c r="H100" s="4">
        <v>1</v>
      </c>
      <c r="I100" s="4">
        <v>2</v>
      </c>
      <c r="J100" s="4">
        <v>1</v>
      </c>
      <c r="K100" s="4">
        <v>2</v>
      </c>
      <c r="O100" s="4">
        <v>1</v>
      </c>
      <c r="P100" s="4">
        <v>1</v>
      </c>
      <c r="Q100" s="4">
        <v>2</v>
      </c>
      <c r="R100" s="4">
        <v>3</v>
      </c>
      <c r="T100" s="4">
        <v>3</v>
      </c>
      <c r="U100" s="4">
        <v>1</v>
      </c>
      <c r="W100" s="4">
        <v>1</v>
      </c>
      <c r="Y100" s="4">
        <v>1</v>
      </c>
      <c r="Z100" s="4">
        <v>1</v>
      </c>
      <c r="AA100" s="4">
        <v>1</v>
      </c>
      <c r="AB100" s="4">
        <v>2012</v>
      </c>
      <c r="AC100" s="4">
        <v>2</v>
      </c>
      <c r="AD100" s="4">
        <v>3</v>
      </c>
      <c r="AE100" s="4">
        <v>1</v>
      </c>
      <c r="AF100" s="4">
        <v>5</v>
      </c>
      <c r="AG100" s="4">
        <v>2</v>
      </c>
      <c r="AH100" s="4">
        <v>2</v>
      </c>
      <c r="AJ100" s="4">
        <v>4</v>
      </c>
      <c r="AK100" s="4">
        <v>1</v>
      </c>
      <c r="AR100" s="4">
        <v>1</v>
      </c>
      <c r="AU100" s="4">
        <v>5</v>
      </c>
      <c r="AV100" s="4">
        <v>1</v>
      </c>
      <c r="AX100" s="4">
        <v>2</v>
      </c>
      <c r="AY100" s="4">
        <v>1</v>
      </c>
      <c r="BB100" s="4">
        <v>1</v>
      </c>
      <c r="BC100" s="4">
        <v>0</v>
      </c>
      <c r="BD100" s="4">
        <v>2</v>
      </c>
      <c r="BE100" s="4">
        <v>2</v>
      </c>
      <c r="BF100" s="4">
        <v>1</v>
      </c>
      <c r="BG100" s="4">
        <v>1</v>
      </c>
      <c r="BH100" s="4">
        <v>1</v>
      </c>
      <c r="BJ100" s="4">
        <v>2</v>
      </c>
      <c r="BK100" s="4">
        <v>3</v>
      </c>
      <c r="BL100" s="4">
        <v>2</v>
      </c>
      <c r="BS100" s="4">
        <v>1</v>
      </c>
      <c r="BU100" s="4">
        <v>1</v>
      </c>
      <c r="BV100" s="4">
        <v>3</v>
      </c>
      <c r="BX100" s="4">
        <v>3</v>
      </c>
      <c r="BY100" s="4">
        <v>1</v>
      </c>
      <c r="BZ100" s="4">
        <v>1</v>
      </c>
      <c r="CA100" s="4">
        <v>1</v>
      </c>
      <c r="CB100" s="4">
        <v>1</v>
      </c>
      <c r="CC100" s="4">
        <v>1</v>
      </c>
      <c r="CD100" s="4">
        <v>2</v>
      </c>
      <c r="CE100" s="4">
        <v>1</v>
      </c>
      <c r="CF100" s="4">
        <v>1</v>
      </c>
      <c r="CG100" s="4">
        <v>2</v>
      </c>
      <c r="CH100" s="4">
        <v>2</v>
      </c>
      <c r="CI100" s="4">
        <v>1</v>
      </c>
      <c r="CJ100" s="4">
        <v>2</v>
      </c>
      <c r="CK100" s="4">
        <v>7</v>
      </c>
      <c r="CL100" s="4">
        <v>1</v>
      </c>
      <c r="CM100" s="4">
        <v>3</v>
      </c>
      <c r="CN100" s="4">
        <v>1</v>
      </c>
      <c r="CO100" s="4">
        <v>2</v>
      </c>
      <c r="CP100" s="4">
        <v>1</v>
      </c>
      <c r="CQ100" s="4">
        <v>2</v>
      </c>
      <c r="CR100" s="4">
        <v>1</v>
      </c>
      <c r="CS100" s="4">
        <v>1</v>
      </c>
      <c r="CT100" s="4">
        <v>1</v>
      </c>
      <c r="CU100" s="4">
        <v>1</v>
      </c>
      <c r="CV100" s="4">
        <v>2</v>
      </c>
      <c r="CX100" s="4">
        <v>2</v>
      </c>
      <c r="CY100" s="4">
        <v>1</v>
      </c>
      <c r="CZ100" s="4">
        <v>1</v>
      </c>
      <c r="DA100" s="4">
        <v>3</v>
      </c>
      <c r="DB100" s="4">
        <v>1</v>
      </c>
      <c r="DC100" s="4">
        <v>4</v>
      </c>
      <c r="DD100" s="4">
        <v>3</v>
      </c>
      <c r="DE100" s="4">
        <v>1</v>
      </c>
      <c r="DF100" s="4">
        <v>7</v>
      </c>
      <c r="DH100" s="4">
        <v>5</v>
      </c>
      <c r="DI100" s="4">
        <v>0</v>
      </c>
      <c r="DJ100" s="4">
        <v>0</v>
      </c>
      <c r="DK100" s="4">
        <v>2</v>
      </c>
      <c r="DO100" s="4">
        <v>3</v>
      </c>
      <c r="DP100" s="4">
        <v>2</v>
      </c>
      <c r="DQ100" s="4">
        <v>5</v>
      </c>
      <c r="DR100" s="4">
        <v>1</v>
      </c>
      <c r="DW100" s="4">
        <v>2</v>
      </c>
      <c r="DX100" s="4">
        <v>3</v>
      </c>
      <c r="DY100" s="4">
        <v>1</v>
      </c>
      <c r="DZ100" s="4">
        <v>2</v>
      </c>
      <c r="EA100" s="4" t="s">
        <v>514</v>
      </c>
      <c r="EB100" s="4">
        <v>858</v>
      </c>
      <c r="EC100" s="4">
        <v>14.3</v>
      </c>
      <c r="EE100" s="4">
        <v>2</v>
      </c>
      <c r="EF100" s="4">
        <v>1</v>
      </c>
      <c r="EG100" s="4" t="s">
        <v>275</v>
      </c>
      <c r="EI100" s="4">
        <v>1</v>
      </c>
      <c r="EJ100" s="4">
        <v>1</v>
      </c>
      <c r="EK100" s="4">
        <v>3</v>
      </c>
      <c r="EL100" s="4">
        <v>4</v>
      </c>
      <c r="EM100" s="4">
        <v>17</v>
      </c>
      <c r="ET100" s="4" t="s">
        <v>495</v>
      </c>
      <c r="EU100" s="4" t="s">
        <v>201</v>
      </c>
      <c r="EV100" s="4" t="s">
        <v>202</v>
      </c>
      <c r="EY100" s="4">
        <v>792</v>
      </c>
      <c r="FA100" s="83" t="s">
        <v>237</v>
      </c>
      <c r="FB100" s="4" t="s">
        <v>204</v>
      </c>
      <c r="FC100" s="4">
        <v>0</v>
      </c>
      <c r="FD100" s="4" t="s">
        <v>205</v>
      </c>
      <c r="FE100" s="4">
        <v>17</v>
      </c>
    </row>
    <row r="101" spans="1:161" x14ac:dyDescent="0.3">
      <c r="A101" s="4">
        <v>2885</v>
      </c>
      <c r="B101" s="4" t="s">
        <v>515</v>
      </c>
      <c r="C101" s="4" t="s">
        <v>194</v>
      </c>
      <c r="D101" s="4" t="s">
        <v>516</v>
      </c>
      <c r="E101" s="4" t="s">
        <v>299</v>
      </c>
      <c r="F101" s="4" t="s">
        <v>517</v>
      </c>
      <c r="G101" s="4">
        <v>1</v>
      </c>
      <c r="H101" s="4">
        <v>2</v>
      </c>
      <c r="J101" s="4">
        <v>1</v>
      </c>
      <c r="K101" s="4">
        <v>2</v>
      </c>
      <c r="O101" s="4">
        <v>0</v>
      </c>
      <c r="P101" s="4">
        <v>1</v>
      </c>
      <c r="Q101" s="4">
        <v>2</v>
      </c>
      <c r="BF101" s="4">
        <v>1</v>
      </c>
      <c r="BG101" s="4">
        <v>1</v>
      </c>
      <c r="BI101" s="4">
        <v>1</v>
      </c>
      <c r="BJ101" s="4">
        <v>1</v>
      </c>
      <c r="BK101" s="4">
        <v>6</v>
      </c>
      <c r="BL101" s="4">
        <v>-77</v>
      </c>
      <c r="BS101" s="4">
        <v>1</v>
      </c>
      <c r="BU101" s="4">
        <v>1</v>
      </c>
      <c r="BV101" s="4">
        <v>4</v>
      </c>
      <c r="BX101" s="4">
        <v>1</v>
      </c>
      <c r="BY101" s="4">
        <v>1</v>
      </c>
      <c r="BZ101" s="4">
        <v>1</v>
      </c>
      <c r="CA101" s="4">
        <v>1</v>
      </c>
      <c r="CB101" s="4">
        <v>2</v>
      </c>
      <c r="CC101" s="4">
        <v>1</v>
      </c>
      <c r="CD101" s="4">
        <v>1</v>
      </c>
      <c r="CE101" s="4">
        <v>2</v>
      </c>
      <c r="CF101" s="4">
        <v>1</v>
      </c>
      <c r="CG101" s="4">
        <v>1</v>
      </c>
      <c r="CH101" s="4">
        <v>2</v>
      </c>
      <c r="CI101" s="4">
        <v>1</v>
      </c>
      <c r="CJ101" s="4">
        <v>1</v>
      </c>
      <c r="CK101" s="4">
        <v>7</v>
      </c>
      <c r="CL101" s="4">
        <v>1</v>
      </c>
      <c r="CM101" s="4">
        <v>5</v>
      </c>
      <c r="CN101" s="4">
        <v>1</v>
      </c>
      <c r="CO101" s="4">
        <v>1</v>
      </c>
      <c r="CP101" s="4">
        <v>1</v>
      </c>
      <c r="CQ101" s="4">
        <v>1</v>
      </c>
      <c r="CR101" s="4">
        <v>1</v>
      </c>
      <c r="CS101" s="4">
        <v>1</v>
      </c>
      <c r="CT101" s="4">
        <v>1</v>
      </c>
      <c r="CU101" s="4">
        <v>1</v>
      </c>
      <c r="CV101" s="4">
        <v>2</v>
      </c>
      <c r="CX101" s="4">
        <v>2</v>
      </c>
      <c r="CY101" s="4">
        <v>1</v>
      </c>
      <c r="CZ101" s="4">
        <v>1</v>
      </c>
      <c r="DA101" s="4">
        <v>3</v>
      </c>
      <c r="DB101" s="4">
        <v>1</v>
      </c>
      <c r="DC101" s="4">
        <v>10</v>
      </c>
      <c r="DD101" s="4">
        <v>5</v>
      </c>
      <c r="DE101" s="4">
        <v>1</v>
      </c>
      <c r="DF101" s="4">
        <v>3</v>
      </c>
      <c r="DH101" s="4">
        <v>1</v>
      </c>
      <c r="DI101" s="4">
        <v>0</v>
      </c>
      <c r="DJ101" s="4">
        <v>0</v>
      </c>
      <c r="DK101" s="4">
        <v>0</v>
      </c>
      <c r="DL101" s="4">
        <v>1</v>
      </c>
      <c r="DM101" s="4">
        <v>1</v>
      </c>
      <c r="DO101" s="4">
        <v>1</v>
      </c>
      <c r="DP101" s="4">
        <v>2</v>
      </c>
      <c r="DQ101" s="4">
        <v>5</v>
      </c>
      <c r="DR101" s="4">
        <v>1</v>
      </c>
      <c r="DW101" s="4">
        <v>2</v>
      </c>
      <c r="DX101" s="4">
        <v>2</v>
      </c>
      <c r="DY101" s="4">
        <v>1</v>
      </c>
      <c r="DZ101" s="4">
        <v>1</v>
      </c>
      <c r="EA101" s="4" t="s">
        <v>518</v>
      </c>
      <c r="EB101" s="4">
        <v>832</v>
      </c>
      <c r="EC101" s="4">
        <v>13.87</v>
      </c>
      <c r="EE101" s="4">
        <v>2</v>
      </c>
      <c r="EF101" s="4">
        <v>1</v>
      </c>
      <c r="EG101" s="4" t="s">
        <v>519</v>
      </c>
      <c r="EI101" s="4">
        <v>1</v>
      </c>
      <c r="EJ101" s="4">
        <v>1</v>
      </c>
      <c r="EK101" s="4">
        <v>3</v>
      </c>
      <c r="EL101" s="4">
        <v>7</v>
      </c>
      <c r="EM101" s="4">
        <v>23</v>
      </c>
      <c r="ET101" s="4" t="s">
        <v>495</v>
      </c>
      <c r="EU101" s="4" t="s">
        <v>201</v>
      </c>
      <c r="EV101" s="4" t="s">
        <v>202</v>
      </c>
      <c r="EY101" s="4">
        <v>1019</v>
      </c>
      <c r="FA101" s="83" t="s">
        <v>203</v>
      </c>
      <c r="FB101" s="4" t="s">
        <v>204</v>
      </c>
      <c r="FC101" s="4">
        <v>0</v>
      </c>
      <c r="FD101" s="4" t="s">
        <v>205</v>
      </c>
      <c r="FE101" s="4">
        <v>3</v>
      </c>
    </row>
    <row r="102" spans="1:161" x14ac:dyDescent="0.3">
      <c r="A102" s="4">
        <v>2967</v>
      </c>
      <c r="B102" s="4" t="s">
        <v>520</v>
      </c>
      <c r="C102" s="4" t="s">
        <v>194</v>
      </c>
      <c r="D102" s="4" t="s">
        <v>521</v>
      </c>
      <c r="E102" s="4" t="s">
        <v>221</v>
      </c>
      <c r="F102" s="4" t="s">
        <v>522</v>
      </c>
      <c r="G102" s="4">
        <v>1</v>
      </c>
      <c r="H102" s="4">
        <v>2</v>
      </c>
      <c r="J102" s="4">
        <v>1</v>
      </c>
      <c r="K102" s="4">
        <v>2</v>
      </c>
      <c r="O102" s="4">
        <v>0</v>
      </c>
      <c r="P102" s="4">
        <v>1</v>
      </c>
      <c r="Q102" s="4">
        <v>2</v>
      </c>
      <c r="BF102" s="4">
        <v>1</v>
      </c>
      <c r="BG102" s="4">
        <v>1</v>
      </c>
      <c r="BI102" s="4">
        <v>1</v>
      </c>
      <c r="BJ102" s="4">
        <v>1</v>
      </c>
      <c r="BK102" s="4">
        <v>6</v>
      </c>
      <c r="BL102" s="4">
        <v>3</v>
      </c>
      <c r="BS102" s="4">
        <v>3</v>
      </c>
      <c r="BW102" s="4">
        <v>2</v>
      </c>
      <c r="BX102" s="4">
        <v>1</v>
      </c>
      <c r="BY102" s="4">
        <v>2</v>
      </c>
      <c r="BZ102" s="4">
        <v>1</v>
      </c>
      <c r="CA102" s="4">
        <v>1</v>
      </c>
      <c r="CB102" s="4">
        <v>1</v>
      </c>
      <c r="CC102" s="4">
        <v>2</v>
      </c>
      <c r="CD102" s="4">
        <v>2</v>
      </c>
      <c r="CE102" s="4">
        <v>2</v>
      </c>
      <c r="CF102" s="4">
        <v>1</v>
      </c>
      <c r="CG102" s="4">
        <v>2</v>
      </c>
      <c r="CH102" s="4">
        <v>1</v>
      </c>
      <c r="CI102" s="4">
        <v>1</v>
      </c>
      <c r="CJ102" s="4">
        <v>1</v>
      </c>
      <c r="CK102" s="4">
        <v>7</v>
      </c>
      <c r="CL102" s="4">
        <v>1</v>
      </c>
      <c r="CM102" s="4">
        <v>3</v>
      </c>
      <c r="CN102" s="4">
        <v>1</v>
      </c>
      <c r="CO102" s="4">
        <v>1</v>
      </c>
      <c r="CP102" s="4">
        <v>1</v>
      </c>
      <c r="CQ102" s="4">
        <v>1</v>
      </c>
      <c r="CR102" s="4">
        <v>1</v>
      </c>
      <c r="CS102" s="4">
        <v>1</v>
      </c>
      <c r="CT102" s="4">
        <v>1</v>
      </c>
      <c r="CU102" s="4">
        <v>1</v>
      </c>
      <c r="CV102" s="4">
        <v>1</v>
      </c>
      <c r="CW102" s="4">
        <v>1</v>
      </c>
      <c r="CX102" s="4">
        <v>2</v>
      </c>
      <c r="CY102" s="4">
        <v>1</v>
      </c>
      <c r="CZ102" s="4">
        <v>1</v>
      </c>
      <c r="DA102" s="4">
        <v>4</v>
      </c>
      <c r="DB102" s="4">
        <v>1</v>
      </c>
      <c r="DC102" s="4">
        <v>4</v>
      </c>
      <c r="DD102" s="4">
        <v>6</v>
      </c>
      <c r="DE102" s="4">
        <v>1</v>
      </c>
      <c r="DF102" s="4">
        <v>5</v>
      </c>
      <c r="DH102" s="4">
        <v>3</v>
      </c>
      <c r="DI102" s="4">
        <v>0</v>
      </c>
      <c r="DJ102" s="4">
        <v>2</v>
      </c>
      <c r="DO102" s="4">
        <v>1</v>
      </c>
      <c r="DP102" s="4">
        <v>2</v>
      </c>
      <c r="DQ102" s="4">
        <v>5</v>
      </c>
      <c r="DR102" s="4">
        <v>1</v>
      </c>
      <c r="DW102" s="4">
        <v>2</v>
      </c>
      <c r="DX102" s="4">
        <v>9</v>
      </c>
      <c r="DY102" s="4">
        <v>1</v>
      </c>
      <c r="DZ102" s="4">
        <v>2</v>
      </c>
      <c r="EA102" s="4" t="s">
        <v>523</v>
      </c>
      <c r="EB102" s="4">
        <v>766</v>
      </c>
      <c r="EC102" s="4">
        <v>12.77</v>
      </c>
      <c r="EE102" s="4">
        <v>2</v>
      </c>
      <c r="EF102" s="4">
        <v>1</v>
      </c>
      <c r="EG102" s="4" t="s">
        <v>524</v>
      </c>
      <c r="EI102" s="4">
        <v>1</v>
      </c>
      <c r="EJ102" s="4">
        <v>1</v>
      </c>
      <c r="EK102" s="4">
        <v>3</v>
      </c>
      <c r="EL102" s="4">
        <v>4</v>
      </c>
      <c r="EM102" s="4">
        <v>17</v>
      </c>
      <c r="ET102" s="4" t="s">
        <v>495</v>
      </c>
      <c r="EU102" s="4" t="s">
        <v>201</v>
      </c>
      <c r="EV102" s="4" t="s">
        <v>202</v>
      </c>
      <c r="EY102" s="4">
        <v>792</v>
      </c>
      <c r="FA102" s="83" t="s">
        <v>203</v>
      </c>
      <c r="FB102" s="4" t="s">
        <v>204</v>
      </c>
      <c r="FC102" s="4">
        <v>1</v>
      </c>
      <c r="FD102" s="4" t="s">
        <v>238</v>
      </c>
      <c r="FE102" s="4">
        <v>3</v>
      </c>
    </row>
    <row r="103" spans="1:161" x14ac:dyDescent="0.3">
      <c r="A103" s="4">
        <v>2971</v>
      </c>
      <c r="B103" s="4" t="s">
        <v>525</v>
      </c>
      <c r="C103" s="4" t="s">
        <v>212</v>
      </c>
      <c r="D103" s="4" t="s">
        <v>526</v>
      </c>
      <c r="E103" s="4" t="s">
        <v>214</v>
      </c>
      <c r="F103" s="4" t="s">
        <v>527</v>
      </c>
      <c r="G103" s="4">
        <v>1</v>
      </c>
      <c r="H103" s="4">
        <v>1</v>
      </c>
      <c r="I103" s="4">
        <v>2</v>
      </c>
      <c r="J103" s="4">
        <v>1</v>
      </c>
      <c r="K103" s="4">
        <v>2</v>
      </c>
      <c r="O103" s="4">
        <v>1</v>
      </c>
      <c r="P103" s="4">
        <v>1</v>
      </c>
      <c r="Q103" s="4">
        <v>2</v>
      </c>
      <c r="R103" s="4">
        <v>2</v>
      </c>
      <c r="U103" s="4">
        <v>2</v>
      </c>
      <c r="W103" s="4">
        <v>1</v>
      </c>
      <c r="Y103" s="4">
        <v>1</v>
      </c>
      <c r="AA103" s="4">
        <v>1</v>
      </c>
      <c r="AB103" s="4">
        <v>2011</v>
      </c>
      <c r="AC103" s="4">
        <v>1</v>
      </c>
      <c r="AD103" s="4">
        <v>2</v>
      </c>
      <c r="AE103" s="4">
        <v>3</v>
      </c>
      <c r="AF103" s="4">
        <v>5</v>
      </c>
      <c r="AG103" s="4">
        <v>2</v>
      </c>
      <c r="AH103" s="4">
        <v>2</v>
      </c>
      <c r="AJ103" s="4">
        <v>2</v>
      </c>
      <c r="AK103" s="4">
        <v>4</v>
      </c>
      <c r="AR103" s="4">
        <v>1</v>
      </c>
      <c r="AU103" s="4">
        <v>4</v>
      </c>
      <c r="AV103" s="4">
        <v>2</v>
      </c>
      <c r="AX103" s="4">
        <v>8</v>
      </c>
      <c r="AY103" s="4">
        <v>2</v>
      </c>
      <c r="BD103" s="4">
        <v>2</v>
      </c>
      <c r="BE103" s="4">
        <v>2</v>
      </c>
      <c r="BF103" s="4">
        <v>1</v>
      </c>
      <c r="BG103" s="4">
        <v>1</v>
      </c>
      <c r="BH103" s="4">
        <v>1</v>
      </c>
      <c r="BJ103" s="4">
        <v>2</v>
      </c>
      <c r="BK103" s="4">
        <v>5</v>
      </c>
      <c r="BL103" s="4">
        <v>2</v>
      </c>
      <c r="BS103" s="4">
        <v>1</v>
      </c>
      <c r="BU103" s="4">
        <v>2</v>
      </c>
      <c r="BW103" s="4">
        <v>1</v>
      </c>
      <c r="BX103" s="4">
        <v>1</v>
      </c>
      <c r="BY103" s="4">
        <v>1</v>
      </c>
      <c r="BZ103" s="4">
        <v>1</v>
      </c>
      <c r="CA103" s="4">
        <v>1</v>
      </c>
      <c r="CB103" s="4">
        <v>1</v>
      </c>
      <c r="CC103" s="4">
        <v>1</v>
      </c>
      <c r="CD103" s="4">
        <v>2</v>
      </c>
      <c r="CE103" s="4">
        <v>2</v>
      </c>
      <c r="CF103" s="4">
        <v>1</v>
      </c>
      <c r="CG103" s="4">
        <v>2</v>
      </c>
      <c r="CH103" s="4">
        <v>2</v>
      </c>
      <c r="CI103" s="4">
        <v>1</v>
      </c>
      <c r="CJ103" s="4">
        <v>2</v>
      </c>
      <c r="CK103" s="4">
        <v>7</v>
      </c>
      <c r="CL103" s="4">
        <v>-99</v>
      </c>
      <c r="CM103" s="4">
        <v>2</v>
      </c>
      <c r="CN103" s="4">
        <v>1</v>
      </c>
      <c r="CO103" s="4">
        <v>3</v>
      </c>
      <c r="CP103" s="4">
        <v>1</v>
      </c>
      <c r="CQ103" s="4">
        <v>3</v>
      </c>
      <c r="CR103" s="4">
        <v>1</v>
      </c>
      <c r="CS103" s="4">
        <v>0</v>
      </c>
      <c r="CV103" s="4">
        <v>2</v>
      </c>
      <c r="CX103" s="4">
        <v>2</v>
      </c>
      <c r="CY103" s="4">
        <v>1</v>
      </c>
      <c r="CZ103" s="4">
        <v>1</v>
      </c>
      <c r="DA103" s="4">
        <v>3</v>
      </c>
      <c r="DB103" s="4">
        <v>1</v>
      </c>
      <c r="DC103" s="4">
        <v>10</v>
      </c>
      <c r="DD103" s="4">
        <v>1</v>
      </c>
      <c r="DE103" s="4">
        <v>1</v>
      </c>
      <c r="DF103" s="4">
        <v>2</v>
      </c>
      <c r="DH103" s="4">
        <v>0</v>
      </c>
      <c r="DI103" s="4">
        <v>0</v>
      </c>
      <c r="DJ103" s="4">
        <v>0</v>
      </c>
      <c r="DK103" s="4">
        <v>2</v>
      </c>
      <c r="DO103" s="4">
        <v>1</v>
      </c>
      <c r="DP103" s="4">
        <v>1</v>
      </c>
      <c r="DQ103" s="4">
        <v>5</v>
      </c>
      <c r="DR103" s="4">
        <v>1</v>
      </c>
      <c r="DW103" s="4">
        <v>2</v>
      </c>
      <c r="DX103" s="4">
        <v>7</v>
      </c>
      <c r="DY103" s="4">
        <v>1</v>
      </c>
      <c r="DZ103" s="4">
        <v>1</v>
      </c>
      <c r="EA103" s="4" t="s">
        <v>528</v>
      </c>
      <c r="EB103" s="4">
        <v>1033</v>
      </c>
      <c r="EC103" s="4">
        <v>17.22</v>
      </c>
      <c r="EE103" s="4">
        <v>2</v>
      </c>
      <c r="EF103" s="4">
        <v>1</v>
      </c>
      <c r="EG103" s="4" t="s">
        <v>529</v>
      </c>
      <c r="EI103" s="4">
        <v>1</v>
      </c>
      <c r="EJ103" s="4">
        <v>1</v>
      </c>
      <c r="EK103" s="4">
        <v>3</v>
      </c>
      <c r="EL103" s="4">
        <v>8</v>
      </c>
      <c r="EM103" s="4">
        <v>25</v>
      </c>
      <c r="ET103" s="4" t="s">
        <v>495</v>
      </c>
      <c r="EU103" s="4" t="s">
        <v>201</v>
      </c>
      <c r="EV103" s="4" t="s">
        <v>202</v>
      </c>
      <c r="EY103" s="4">
        <v>826</v>
      </c>
      <c r="FA103" s="83" t="s">
        <v>237</v>
      </c>
      <c r="FB103" s="4" t="s">
        <v>204</v>
      </c>
      <c r="FC103" s="4">
        <v>1</v>
      </c>
      <c r="FD103" s="4" t="s">
        <v>205</v>
      </c>
      <c r="FE103" s="4">
        <v>7</v>
      </c>
    </row>
    <row r="104" spans="1:161" x14ac:dyDescent="0.3">
      <c r="A104" s="4">
        <v>3050</v>
      </c>
      <c r="B104" s="4" t="s">
        <v>530</v>
      </c>
      <c r="C104" s="4" t="s">
        <v>212</v>
      </c>
      <c r="D104" s="4" t="s">
        <v>531</v>
      </c>
      <c r="E104" s="4" t="s">
        <v>309</v>
      </c>
      <c r="F104" s="4" t="s">
        <v>532</v>
      </c>
      <c r="G104" s="4">
        <v>1</v>
      </c>
      <c r="H104" s="4">
        <v>1</v>
      </c>
      <c r="I104" s="4">
        <v>1</v>
      </c>
      <c r="J104" s="4">
        <v>1</v>
      </c>
      <c r="K104" s="4">
        <v>2</v>
      </c>
      <c r="O104" s="4">
        <v>2</v>
      </c>
      <c r="P104" s="4">
        <v>1</v>
      </c>
      <c r="Q104" s="4">
        <v>2</v>
      </c>
      <c r="BF104" s="4">
        <v>1</v>
      </c>
      <c r="BG104" s="4">
        <v>1</v>
      </c>
      <c r="BI104" s="4">
        <v>1</v>
      </c>
      <c r="BJ104" s="4">
        <v>1</v>
      </c>
      <c r="BK104" s="4">
        <v>6</v>
      </c>
      <c r="BL104" s="4">
        <v>2</v>
      </c>
      <c r="BS104" s="4">
        <v>1</v>
      </c>
      <c r="BU104" s="4">
        <v>2</v>
      </c>
      <c r="BW104" s="4">
        <v>1</v>
      </c>
      <c r="BX104" s="4">
        <v>3</v>
      </c>
      <c r="BY104" s="4">
        <v>1</v>
      </c>
      <c r="BZ104" s="4">
        <v>1</v>
      </c>
      <c r="CA104" s="4">
        <v>1</v>
      </c>
      <c r="CB104" s="4">
        <v>1</v>
      </c>
      <c r="CC104" s="4">
        <v>1</v>
      </c>
      <c r="CD104" s="4">
        <v>2</v>
      </c>
      <c r="CE104" s="4">
        <v>2</v>
      </c>
      <c r="CF104" s="4">
        <v>1</v>
      </c>
      <c r="CG104" s="4">
        <v>2</v>
      </c>
      <c r="CH104" s="4">
        <v>2</v>
      </c>
      <c r="CI104" s="4">
        <v>2</v>
      </c>
      <c r="CJ104" s="4">
        <v>2</v>
      </c>
      <c r="CK104" s="4">
        <v>1</v>
      </c>
      <c r="CL104" s="4">
        <v>5</v>
      </c>
      <c r="CM104" s="4">
        <v>1</v>
      </c>
      <c r="CN104" s="4">
        <v>1</v>
      </c>
      <c r="CO104" s="4">
        <v>1</v>
      </c>
      <c r="CP104" s="4">
        <v>1</v>
      </c>
      <c r="CQ104" s="4">
        <v>1</v>
      </c>
      <c r="CR104" s="4">
        <v>1</v>
      </c>
      <c r="CS104" s="4">
        <v>0</v>
      </c>
      <c r="CV104" s="4">
        <v>2</v>
      </c>
      <c r="CX104" s="4">
        <v>2</v>
      </c>
      <c r="CY104" s="4">
        <v>5</v>
      </c>
      <c r="CZ104" s="4">
        <v>1</v>
      </c>
      <c r="DA104" s="4">
        <v>2</v>
      </c>
      <c r="DB104" s="4">
        <v>1</v>
      </c>
      <c r="DC104" s="4">
        <v>7</v>
      </c>
      <c r="DD104" s="4">
        <v>1</v>
      </c>
      <c r="DE104" s="4">
        <v>1</v>
      </c>
      <c r="DF104" s="4">
        <v>2</v>
      </c>
      <c r="DG104" s="4">
        <v>2</v>
      </c>
      <c r="DH104" s="4">
        <v>0</v>
      </c>
      <c r="DI104" s="4">
        <v>0</v>
      </c>
      <c r="DJ104" s="4">
        <v>0</v>
      </c>
      <c r="DK104" s="4">
        <v>0</v>
      </c>
      <c r="DL104" s="4">
        <v>1</v>
      </c>
      <c r="DM104" s="4">
        <v>1</v>
      </c>
      <c r="DN104" s="4">
        <v>0</v>
      </c>
      <c r="DO104" s="4">
        <v>2</v>
      </c>
      <c r="DP104" s="4">
        <v>2</v>
      </c>
      <c r="DQ104" s="4">
        <v>4</v>
      </c>
      <c r="DR104" s="4">
        <v>1</v>
      </c>
      <c r="DW104" s="4">
        <v>2</v>
      </c>
      <c r="DX104" s="4">
        <v>2</v>
      </c>
      <c r="DY104" s="4">
        <v>1</v>
      </c>
      <c r="DZ104" s="4">
        <v>1</v>
      </c>
      <c r="EA104" s="4" t="s">
        <v>533</v>
      </c>
      <c r="EB104" s="4">
        <v>583</v>
      </c>
      <c r="EC104" s="4">
        <v>9.7200000000000006</v>
      </c>
      <c r="EE104" s="4">
        <v>2</v>
      </c>
      <c r="EF104" s="4">
        <v>1</v>
      </c>
      <c r="EG104" s="4" t="s">
        <v>534</v>
      </c>
      <c r="EI104" s="4">
        <v>1</v>
      </c>
      <c r="EJ104" s="4">
        <v>1</v>
      </c>
      <c r="EK104" s="4">
        <v>3</v>
      </c>
      <c r="EL104" s="4">
        <v>9</v>
      </c>
      <c r="EM104" s="4">
        <v>27</v>
      </c>
      <c r="ET104" s="4" t="s">
        <v>495</v>
      </c>
      <c r="EU104" s="4" t="s">
        <v>201</v>
      </c>
      <c r="EV104" s="4" t="s">
        <v>202</v>
      </c>
      <c r="EY104" s="4">
        <v>1294</v>
      </c>
      <c r="FA104" s="83" t="s">
        <v>203</v>
      </c>
      <c r="FB104" s="4" t="s">
        <v>204</v>
      </c>
      <c r="FC104" s="4">
        <v>1</v>
      </c>
      <c r="FD104" s="4" t="s">
        <v>205</v>
      </c>
      <c r="FE104" s="4">
        <v>3</v>
      </c>
    </row>
    <row r="105" spans="1:161" x14ac:dyDescent="0.3">
      <c r="A105" s="4">
        <v>3053</v>
      </c>
      <c r="B105" s="4" t="s">
        <v>535</v>
      </c>
      <c r="C105" s="4" t="s">
        <v>212</v>
      </c>
      <c r="D105" s="4" t="s">
        <v>536</v>
      </c>
      <c r="E105" s="4" t="s">
        <v>214</v>
      </c>
      <c r="F105" s="4" t="s">
        <v>537</v>
      </c>
      <c r="G105" s="4">
        <v>1</v>
      </c>
      <c r="H105" s="4">
        <v>1</v>
      </c>
      <c r="I105" s="4">
        <v>1</v>
      </c>
      <c r="J105" s="4">
        <v>1</v>
      </c>
      <c r="K105" s="4">
        <v>2</v>
      </c>
      <c r="O105" s="4">
        <v>2</v>
      </c>
      <c r="P105" s="4">
        <v>1</v>
      </c>
      <c r="Q105" s="4">
        <v>2</v>
      </c>
      <c r="BF105" s="4">
        <v>1</v>
      </c>
      <c r="BG105" s="4">
        <v>1</v>
      </c>
      <c r="BI105" s="4">
        <v>1</v>
      </c>
      <c r="BJ105" s="4">
        <v>1</v>
      </c>
      <c r="BK105" s="4">
        <v>4</v>
      </c>
      <c r="BL105" s="4">
        <v>5</v>
      </c>
      <c r="BS105" s="4">
        <v>2</v>
      </c>
      <c r="BT105" s="4">
        <v>1</v>
      </c>
      <c r="BU105" s="4">
        <v>2</v>
      </c>
      <c r="BW105" s="4">
        <v>-98</v>
      </c>
      <c r="BX105" s="4">
        <v>1</v>
      </c>
      <c r="BY105" s="4">
        <v>1</v>
      </c>
      <c r="BZ105" s="4">
        <v>2</v>
      </c>
      <c r="CA105" s="4">
        <v>1</v>
      </c>
      <c r="CB105" s="4">
        <v>2</v>
      </c>
      <c r="CC105" s="4">
        <v>1</v>
      </c>
      <c r="CD105" s="4">
        <v>2</v>
      </c>
      <c r="CE105" s="4">
        <v>2</v>
      </c>
      <c r="CF105" s="4">
        <v>1</v>
      </c>
      <c r="CG105" s="4">
        <v>3</v>
      </c>
      <c r="CH105" s="4">
        <v>2</v>
      </c>
      <c r="CI105" s="4">
        <v>3</v>
      </c>
      <c r="CJ105" s="4">
        <v>2</v>
      </c>
      <c r="CK105" s="4">
        <v>7</v>
      </c>
      <c r="CL105" s="4">
        <v>1</v>
      </c>
      <c r="CM105" s="4">
        <v>1</v>
      </c>
      <c r="CN105" s="4">
        <v>1</v>
      </c>
      <c r="CO105" s="4">
        <v>1</v>
      </c>
      <c r="CP105" s="4">
        <v>1</v>
      </c>
      <c r="CQ105" s="4">
        <v>1</v>
      </c>
      <c r="CR105" s="4">
        <v>1</v>
      </c>
      <c r="CS105" s="4">
        <v>0</v>
      </c>
      <c r="CV105" s="4">
        <v>2</v>
      </c>
      <c r="CX105" s="4">
        <v>2</v>
      </c>
      <c r="CY105" s="4">
        <v>1</v>
      </c>
      <c r="CZ105" s="4">
        <v>1</v>
      </c>
      <c r="DA105" s="4">
        <v>3</v>
      </c>
      <c r="DB105" s="4">
        <v>1</v>
      </c>
      <c r="DC105" s="4">
        <v>26</v>
      </c>
      <c r="DD105" s="4">
        <v>3</v>
      </c>
      <c r="DE105" s="4">
        <v>1</v>
      </c>
      <c r="DF105" s="4">
        <v>3</v>
      </c>
      <c r="DG105" s="4">
        <v>0</v>
      </c>
      <c r="DH105" s="4">
        <v>-99</v>
      </c>
      <c r="DO105" s="4">
        <v>1</v>
      </c>
      <c r="DP105" s="4">
        <v>2</v>
      </c>
      <c r="DQ105" s="4">
        <v>1</v>
      </c>
      <c r="DR105" s="4">
        <v>7</v>
      </c>
      <c r="DW105" s="4">
        <v>2</v>
      </c>
      <c r="DX105" s="4">
        <v>-97</v>
      </c>
      <c r="DY105" s="4">
        <v>1</v>
      </c>
      <c r="DZ105" s="4">
        <v>1</v>
      </c>
      <c r="EA105" s="4" t="s">
        <v>538</v>
      </c>
      <c r="EB105" s="4">
        <v>601</v>
      </c>
      <c r="EC105" s="4">
        <v>10.02</v>
      </c>
      <c r="EE105" s="4">
        <v>2</v>
      </c>
      <c r="EF105" s="4">
        <v>1</v>
      </c>
      <c r="EG105" s="4" t="s">
        <v>199</v>
      </c>
      <c r="EI105" s="4">
        <v>1</v>
      </c>
      <c r="EJ105" s="4">
        <v>1</v>
      </c>
      <c r="EK105" s="4">
        <v>3</v>
      </c>
      <c r="EL105" s="4">
        <v>8</v>
      </c>
      <c r="EM105" s="4">
        <v>25</v>
      </c>
      <c r="ET105" s="4" t="s">
        <v>495</v>
      </c>
      <c r="EU105" s="4" t="s">
        <v>201</v>
      </c>
      <c r="EV105" s="4" t="s">
        <v>202</v>
      </c>
      <c r="EY105" s="4">
        <v>826</v>
      </c>
      <c r="FA105" s="83" t="s">
        <v>203</v>
      </c>
      <c r="FB105" s="4" t="s">
        <v>204</v>
      </c>
      <c r="FC105" s="4">
        <v>1</v>
      </c>
      <c r="FD105" s="4" t="s">
        <v>238</v>
      </c>
      <c r="FE105" s="4">
        <v>12</v>
      </c>
    </row>
    <row r="106" spans="1:161" x14ac:dyDescent="0.3">
      <c r="A106" s="4">
        <v>3187</v>
      </c>
      <c r="B106" s="4" t="s">
        <v>539</v>
      </c>
      <c r="C106" s="4" t="s">
        <v>212</v>
      </c>
      <c r="D106" s="4" t="s">
        <v>540</v>
      </c>
      <c r="E106" s="4" t="s">
        <v>309</v>
      </c>
      <c r="F106" s="4" t="s">
        <v>541</v>
      </c>
      <c r="G106" s="4">
        <v>1</v>
      </c>
      <c r="H106" s="4">
        <v>1</v>
      </c>
      <c r="I106" s="4">
        <v>1</v>
      </c>
      <c r="J106" s="4">
        <v>1</v>
      </c>
      <c r="K106" s="4">
        <v>2</v>
      </c>
      <c r="O106" s="4">
        <v>2</v>
      </c>
      <c r="P106" s="4">
        <v>1</v>
      </c>
      <c r="Q106" s="4">
        <v>2</v>
      </c>
      <c r="BF106" s="4">
        <v>1</v>
      </c>
      <c r="BG106" s="4">
        <v>1</v>
      </c>
      <c r="BI106" s="4">
        <v>2</v>
      </c>
      <c r="BJ106" s="4">
        <v>1</v>
      </c>
      <c r="BK106" s="4">
        <v>6</v>
      </c>
      <c r="BL106" s="4">
        <v>1</v>
      </c>
      <c r="BS106" s="4">
        <v>1</v>
      </c>
      <c r="BU106" s="4">
        <v>1</v>
      </c>
      <c r="BV106" s="4">
        <v>4</v>
      </c>
      <c r="BX106" s="4">
        <v>3</v>
      </c>
      <c r="BY106" s="4">
        <v>2</v>
      </c>
      <c r="BZ106" s="4">
        <v>1</v>
      </c>
      <c r="CA106" s="4">
        <v>1</v>
      </c>
      <c r="CB106" s="4">
        <v>2</v>
      </c>
      <c r="CC106" s="4">
        <v>1</v>
      </c>
      <c r="CD106" s="4">
        <v>2</v>
      </c>
      <c r="CE106" s="4">
        <v>1</v>
      </c>
      <c r="CF106" s="4">
        <v>2</v>
      </c>
      <c r="CG106" s="4">
        <v>2</v>
      </c>
      <c r="CH106" s="4">
        <v>1</v>
      </c>
      <c r="CI106" s="4">
        <v>1</v>
      </c>
      <c r="CJ106" s="4">
        <v>1</v>
      </c>
      <c r="CK106" s="4">
        <v>7</v>
      </c>
      <c r="CL106" s="4">
        <v>1</v>
      </c>
      <c r="CM106" s="4">
        <v>5</v>
      </c>
      <c r="CN106" s="4">
        <v>1</v>
      </c>
      <c r="CO106" s="4">
        <v>2</v>
      </c>
      <c r="CP106" s="4">
        <v>1</v>
      </c>
      <c r="CQ106" s="4">
        <v>2</v>
      </c>
      <c r="CR106" s="4">
        <v>1</v>
      </c>
      <c r="CS106" s="4">
        <v>0</v>
      </c>
      <c r="CV106" s="4">
        <v>2</v>
      </c>
      <c r="CX106" s="4">
        <v>2</v>
      </c>
      <c r="CY106" s="4">
        <v>2</v>
      </c>
      <c r="CZ106" s="4">
        <v>1</v>
      </c>
      <c r="DA106" s="4">
        <v>4</v>
      </c>
      <c r="DB106" s="4">
        <v>1</v>
      </c>
      <c r="DC106" s="4">
        <v>9</v>
      </c>
      <c r="DD106" s="4">
        <v>3</v>
      </c>
      <c r="DE106" s="4">
        <v>1</v>
      </c>
      <c r="DF106" s="4">
        <v>5</v>
      </c>
      <c r="DH106" s="4">
        <v>2</v>
      </c>
      <c r="DI106" s="4">
        <v>0</v>
      </c>
      <c r="DJ106" s="4">
        <v>2</v>
      </c>
      <c r="DK106" s="4">
        <v>1</v>
      </c>
      <c r="DO106" s="4">
        <v>1</v>
      </c>
      <c r="DP106" s="4">
        <v>1</v>
      </c>
      <c r="DQ106" s="4">
        <v>4</v>
      </c>
      <c r="DR106" s="4">
        <v>6</v>
      </c>
      <c r="DW106" s="4">
        <v>1</v>
      </c>
      <c r="DX106" s="4">
        <v>5</v>
      </c>
      <c r="DY106" s="4">
        <v>1</v>
      </c>
      <c r="DZ106" s="4">
        <v>1</v>
      </c>
      <c r="EA106" s="4" t="s">
        <v>234</v>
      </c>
      <c r="EB106" s="4">
        <v>792</v>
      </c>
      <c r="EC106" s="4">
        <v>13.2</v>
      </c>
      <c r="EE106" s="4">
        <v>2</v>
      </c>
      <c r="EF106" s="4">
        <v>1</v>
      </c>
      <c r="EG106" s="4" t="s">
        <v>542</v>
      </c>
      <c r="EI106" s="4">
        <v>1</v>
      </c>
      <c r="EJ106" s="4">
        <v>1</v>
      </c>
      <c r="EK106" s="4">
        <v>3</v>
      </c>
      <c r="EL106" s="4">
        <v>9</v>
      </c>
      <c r="EM106" s="4">
        <v>27</v>
      </c>
      <c r="ET106" s="4" t="s">
        <v>543</v>
      </c>
      <c r="EU106" s="4" t="s">
        <v>201</v>
      </c>
      <c r="EV106" s="4" t="s">
        <v>202</v>
      </c>
      <c r="EY106" s="4">
        <v>1294</v>
      </c>
      <c r="FA106" s="83" t="s">
        <v>203</v>
      </c>
      <c r="FB106" s="4" t="s">
        <v>204</v>
      </c>
      <c r="FC106" s="4">
        <v>0</v>
      </c>
      <c r="FD106" s="4" t="s">
        <v>205</v>
      </c>
      <c r="FE106" s="4">
        <v>3</v>
      </c>
    </row>
    <row r="107" spans="1:161" x14ac:dyDescent="0.3">
      <c r="A107" s="4">
        <v>3203</v>
      </c>
      <c r="B107" s="4" t="s">
        <v>544</v>
      </c>
      <c r="C107" s="4" t="s">
        <v>194</v>
      </c>
      <c r="D107" s="4" t="s">
        <v>545</v>
      </c>
      <c r="E107" s="4" t="s">
        <v>221</v>
      </c>
      <c r="F107" s="4" t="s">
        <v>546</v>
      </c>
      <c r="G107" s="4">
        <v>1</v>
      </c>
      <c r="H107" s="4">
        <v>2</v>
      </c>
      <c r="J107" s="4">
        <v>1</v>
      </c>
      <c r="K107" s="4">
        <v>2</v>
      </c>
      <c r="O107" s="4">
        <v>0</v>
      </c>
      <c r="P107" s="4">
        <v>1</v>
      </c>
      <c r="Q107" s="4">
        <v>2</v>
      </c>
      <c r="BF107" s="4">
        <v>1</v>
      </c>
      <c r="BG107" s="4">
        <v>1</v>
      </c>
      <c r="BI107" s="4">
        <v>1</v>
      </c>
      <c r="BJ107" s="4">
        <v>1</v>
      </c>
      <c r="BK107" s="4">
        <v>6</v>
      </c>
      <c r="BL107" s="4">
        <v>6</v>
      </c>
      <c r="BS107" s="4">
        <v>1</v>
      </c>
      <c r="BU107" s="4">
        <v>2</v>
      </c>
      <c r="BW107" s="4">
        <v>1</v>
      </c>
      <c r="BX107" s="4">
        <v>1</v>
      </c>
      <c r="BY107" s="4">
        <v>2</v>
      </c>
      <c r="BZ107" s="4">
        <v>1</v>
      </c>
      <c r="CA107" s="4">
        <v>1</v>
      </c>
      <c r="CB107" s="4">
        <v>2</v>
      </c>
      <c r="CC107" s="4">
        <v>2</v>
      </c>
      <c r="CD107" s="4">
        <v>2</v>
      </c>
      <c r="CE107" s="4">
        <v>1</v>
      </c>
      <c r="CF107" s="4">
        <v>2</v>
      </c>
      <c r="CG107" s="4">
        <v>2</v>
      </c>
      <c r="CH107" s="4">
        <v>2</v>
      </c>
      <c r="CI107" s="4">
        <v>2</v>
      </c>
      <c r="CJ107" s="4">
        <v>1</v>
      </c>
      <c r="CK107" s="4">
        <v>7</v>
      </c>
      <c r="CL107" s="4">
        <v>1</v>
      </c>
      <c r="CM107" s="4">
        <v>4</v>
      </c>
      <c r="CN107" s="4">
        <v>1</v>
      </c>
      <c r="CO107" s="4">
        <v>1</v>
      </c>
      <c r="CP107" s="4">
        <v>1</v>
      </c>
      <c r="CQ107" s="4">
        <v>1</v>
      </c>
      <c r="CR107" s="4">
        <v>1</v>
      </c>
      <c r="CS107" s="4">
        <v>0</v>
      </c>
      <c r="CV107" s="4">
        <v>2</v>
      </c>
      <c r="CX107" s="4">
        <v>2</v>
      </c>
      <c r="CY107" s="4">
        <v>1</v>
      </c>
      <c r="CZ107" s="4">
        <v>1</v>
      </c>
      <c r="DA107" s="4">
        <v>4</v>
      </c>
      <c r="DB107" s="4">
        <v>1</v>
      </c>
      <c r="DC107" s="4">
        <v>2</v>
      </c>
      <c r="DD107" s="4">
        <v>1</v>
      </c>
      <c r="DE107" s="4">
        <v>1</v>
      </c>
      <c r="DF107" s="4">
        <v>4</v>
      </c>
      <c r="DH107" s="4">
        <v>2</v>
      </c>
      <c r="DI107" s="4">
        <v>0</v>
      </c>
      <c r="DJ107" s="4">
        <v>2</v>
      </c>
      <c r="DO107" s="4">
        <v>1</v>
      </c>
      <c r="DP107" s="4">
        <v>2</v>
      </c>
      <c r="DQ107" s="4">
        <v>5</v>
      </c>
      <c r="DR107" s="4">
        <v>1</v>
      </c>
      <c r="DW107" s="4">
        <v>2</v>
      </c>
      <c r="DX107" s="4">
        <v>6</v>
      </c>
      <c r="DY107" s="4">
        <v>1</v>
      </c>
      <c r="DZ107" s="4">
        <v>1</v>
      </c>
      <c r="EA107" s="4" t="s">
        <v>547</v>
      </c>
      <c r="EB107" s="4">
        <v>507</v>
      </c>
      <c r="EC107" s="4">
        <v>8.4499999999999993</v>
      </c>
      <c r="EE107" s="4">
        <v>2</v>
      </c>
      <c r="EF107" s="4">
        <v>1</v>
      </c>
      <c r="EG107" s="4" t="s">
        <v>548</v>
      </c>
      <c r="EI107" s="4">
        <v>1</v>
      </c>
      <c r="EJ107" s="4">
        <v>1</v>
      </c>
      <c r="EK107" s="4">
        <v>3</v>
      </c>
      <c r="EL107" s="4">
        <v>4</v>
      </c>
      <c r="EM107" s="4">
        <v>17</v>
      </c>
      <c r="ET107" s="4" t="s">
        <v>543</v>
      </c>
      <c r="EU107" s="4" t="s">
        <v>201</v>
      </c>
      <c r="EV107" s="4" t="s">
        <v>202</v>
      </c>
      <c r="EY107" s="4">
        <v>792</v>
      </c>
      <c r="FA107" s="83" t="s">
        <v>203</v>
      </c>
      <c r="FB107" s="4" t="s">
        <v>204</v>
      </c>
      <c r="FC107" s="4">
        <v>1</v>
      </c>
      <c r="FD107" s="4" t="s">
        <v>205</v>
      </c>
      <c r="FE107" s="4">
        <v>3</v>
      </c>
    </row>
    <row r="108" spans="1:161" x14ac:dyDescent="0.3">
      <c r="A108" s="4">
        <v>3237</v>
      </c>
      <c r="B108" s="4" t="s">
        <v>549</v>
      </c>
      <c r="C108" s="4" t="s">
        <v>212</v>
      </c>
      <c r="D108" s="4" t="s">
        <v>550</v>
      </c>
      <c r="E108" s="4" t="s">
        <v>309</v>
      </c>
      <c r="F108" s="4" t="s">
        <v>551</v>
      </c>
      <c r="G108" s="4">
        <v>1</v>
      </c>
      <c r="H108" s="4">
        <v>1</v>
      </c>
      <c r="I108" s="4">
        <v>2</v>
      </c>
      <c r="J108" s="4">
        <v>1</v>
      </c>
      <c r="K108" s="4">
        <v>2</v>
      </c>
      <c r="O108" s="4">
        <v>1</v>
      </c>
      <c r="P108" s="4">
        <v>1</v>
      </c>
      <c r="Q108" s="4">
        <v>2</v>
      </c>
      <c r="R108" s="4">
        <v>2</v>
      </c>
      <c r="U108" s="4">
        <v>2</v>
      </c>
      <c r="W108" s="4">
        <v>1</v>
      </c>
      <c r="Y108" s="4">
        <v>1</v>
      </c>
      <c r="AA108" s="4">
        <v>1</v>
      </c>
      <c r="AB108" s="4">
        <v>2012</v>
      </c>
      <c r="AC108" s="4">
        <v>2</v>
      </c>
      <c r="AD108" s="4">
        <v>3</v>
      </c>
      <c r="AE108" s="4">
        <v>1</v>
      </c>
      <c r="AF108" s="4">
        <v>2</v>
      </c>
      <c r="AG108" s="4">
        <v>1</v>
      </c>
      <c r="AV108" s="4">
        <v>2</v>
      </c>
      <c r="AX108" s="4">
        <v>2</v>
      </c>
      <c r="AY108" s="4">
        <v>2</v>
      </c>
      <c r="BB108" s="4">
        <v>1</v>
      </c>
      <c r="BC108" s="4">
        <v>0</v>
      </c>
      <c r="BD108" s="4">
        <v>2</v>
      </c>
      <c r="BE108" s="4">
        <v>2</v>
      </c>
      <c r="BF108" s="4">
        <v>1</v>
      </c>
      <c r="BG108" s="4">
        <v>1</v>
      </c>
      <c r="BH108" s="4">
        <v>1</v>
      </c>
      <c r="BJ108" s="4">
        <v>1</v>
      </c>
      <c r="BK108" s="4">
        <v>4</v>
      </c>
      <c r="BL108" s="4">
        <v>5</v>
      </c>
      <c r="BS108" s="4">
        <v>1</v>
      </c>
      <c r="BU108" s="4">
        <v>2</v>
      </c>
      <c r="BW108" s="4">
        <v>1</v>
      </c>
      <c r="BX108" s="4">
        <v>3</v>
      </c>
      <c r="BY108" s="4">
        <v>2</v>
      </c>
      <c r="BZ108" s="4">
        <v>2</v>
      </c>
      <c r="CA108" s="4">
        <v>1</v>
      </c>
      <c r="CB108" s="4">
        <v>2</v>
      </c>
      <c r="CC108" s="4">
        <v>2</v>
      </c>
      <c r="CD108" s="4">
        <v>2</v>
      </c>
      <c r="CE108" s="4">
        <v>2</v>
      </c>
      <c r="CF108" s="4">
        <v>2</v>
      </c>
      <c r="CG108" s="4">
        <v>2</v>
      </c>
      <c r="CH108" s="4">
        <v>2</v>
      </c>
      <c r="CI108" s="4">
        <v>3</v>
      </c>
      <c r="CJ108" s="4">
        <v>1</v>
      </c>
      <c r="CK108" s="4">
        <v>7</v>
      </c>
      <c r="CL108" s="4">
        <v>1</v>
      </c>
      <c r="CM108" s="4">
        <v>3</v>
      </c>
      <c r="CN108" s="4">
        <v>1</v>
      </c>
      <c r="CO108" s="4">
        <v>1</v>
      </c>
      <c r="CP108" s="4">
        <v>1</v>
      </c>
      <c r="CQ108" s="4">
        <v>1</v>
      </c>
      <c r="CR108" s="4">
        <v>1</v>
      </c>
      <c r="CS108" s="4">
        <v>0</v>
      </c>
      <c r="CV108" s="4">
        <v>2</v>
      </c>
      <c r="CX108" s="4">
        <v>2</v>
      </c>
      <c r="CY108" s="4">
        <v>1</v>
      </c>
      <c r="CZ108" s="4">
        <v>1</v>
      </c>
      <c r="DA108" s="4">
        <v>3</v>
      </c>
      <c r="DB108" s="4">
        <v>1</v>
      </c>
      <c r="DC108" s="4">
        <v>4</v>
      </c>
      <c r="DD108" s="4">
        <v>1</v>
      </c>
      <c r="DE108" s="4">
        <v>1</v>
      </c>
      <c r="DF108" s="4">
        <v>6</v>
      </c>
      <c r="DH108" s="4">
        <v>2</v>
      </c>
      <c r="DI108" s="4">
        <v>0</v>
      </c>
      <c r="DJ108" s="4">
        <v>1</v>
      </c>
      <c r="DK108" s="4">
        <v>2</v>
      </c>
      <c r="DL108" s="4">
        <v>0</v>
      </c>
      <c r="DM108" s="4">
        <v>1</v>
      </c>
      <c r="DO108" s="4">
        <v>1</v>
      </c>
      <c r="DP108" s="4">
        <v>1</v>
      </c>
      <c r="DQ108" s="4">
        <v>5</v>
      </c>
      <c r="DR108" s="4">
        <v>6</v>
      </c>
      <c r="DW108" s="4">
        <v>1</v>
      </c>
      <c r="DX108" s="4">
        <v>4</v>
      </c>
      <c r="DY108" s="4">
        <v>1</v>
      </c>
      <c r="DZ108" s="4">
        <v>1</v>
      </c>
      <c r="EA108" s="4" t="s">
        <v>552</v>
      </c>
      <c r="EB108" s="4">
        <v>796</v>
      </c>
      <c r="EC108" s="4">
        <v>13.27</v>
      </c>
      <c r="EE108" s="4">
        <v>2</v>
      </c>
      <c r="EF108" s="4">
        <v>1</v>
      </c>
      <c r="EG108" s="4" t="s">
        <v>553</v>
      </c>
      <c r="EI108" s="4">
        <v>1</v>
      </c>
      <c r="EJ108" s="4">
        <v>1</v>
      </c>
      <c r="EK108" s="4">
        <v>3</v>
      </c>
      <c r="EL108" s="4">
        <v>9</v>
      </c>
      <c r="EM108" s="4">
        <v>27</v>
      </c>
      <c r="ET108" s="4" t="s">
        <v>543</v>
      </c>
      <c r="EU108" s="4" t="s">
        <v>201</v>
      </c>
      <c r="EV108" s="4" t="s">
        <v>202</v>
      </c>
      <c r="EY108" s="4">
        <v>1294</v>
      </c>
      <c r="FA108" s="83" t="s">
        <v>237</v>
      </c>
      <c r="FB108" s="4" t="s">
        <v>204</v>
      </c>
      <c r="FC108" s="4">
        <v>1</v>
      </c>
      <c r="FD108" s="4" t="s">
        <v>205</v>
      </c>
      <c r="FE108" s="4">
        <v>12</v>
      </c>
    </row>
    <row r="109" spans="1:161" x14ac:dyDescent="0.3">
      <c r="A109" s="4">
        <v>3255</v>
      </c>
      <c r="B109" s="4" t="s">
        <v>554</v>
      </c>
      <c r="C109" s="4" t="s">
        <v>194</v>
      </c>
      <c r="D109" s="4" t="s">
        <v>555</v>
      </c>
      <c r="E109" s="4" t="s">
        <v>299</v>
      </c>
      <c r="F109" s="4" t="s">
        <v>556</v>
      </c>
      <c r="G109" s="4">
        <v>1</v>
      </c>
      <c r="H109" s="4">
        <v>1</v>
      </c>
      <c r="I109" s="4">
        <v>2</v>
      </c>
      <c r="J109" s="4">
        <v>1</v>
      </c>
      <c r="K109" s="4">
        <v>2</v>
      </c>
      <c r="O109" s="4">
        <v>1</v>
      </c>
      <c r="P109" s="4">
        <v>1</v>
      </c>
      <c r="Q109" s="4">
        <v>2</v>
      </c>
      <c r="R109" s="4">
        <v>2</v>
      </c>
      <c r="U109" s="4">
        <v>2</v>
      </c>
      <c r="W109" s="4">
        <v>1</v>
      </c>
      <c r="Y109" s="4">
        <v>1</v>
      </c>
      <c r="AA109" s="4">
        <v>1</v>
      </c>
      <c r="AB109" s="4">
        <v>2010</v>
      </c>
      <c r="AC109" s="4">
        <v>2</v>
      </c>
      <c r="AD109" s="4">
        <v>3</v>
      </c>
      <c r="AE109" s="4">
        <v>1</v>
      </c>
      <c r="AF109" s="4">
        <v>-98</v>
      </c>
      <c r="AG109" s="4">
        <v>-99</v>
      </c>
      <c r="AH109" s="4">
        <v>-99</v>
      </c>
      <c r="AK109" s="4">
        <v>7</v>
      </c>
      <c r="AR109" s="4">
        <v>4</v>
      </c>
      <c r="AU109" s="4">
        <v>2</v>
      </c>
      <c r="AV109" s="4">
        <v>2</v>
      </c>
      <c r="AX109" s="4">
        <v>2</v>
      </c>
      <c r="AY109" s="4">
        <v>-77</v>
      </c>
      <c r="BB109" s="4">
        <v>1</v>
      </c>
      <c r="BC109" s="4">
        <v>0</v>
      </c>
      <c r="BD109" s="4">
        <v>2</v>
      </c>
      <c r="BE109" s="4">
        <v>1</v>
      </c>
      <c r="BF109" s="4">
        <v>1</v>
      </c>
      <c r="BG109" s="4">
        <v>1</v>
      </c>
      <c r="BH109" s="4">
        <v>1</v>
      </c>
      <c r="BJ109" s="4">
        <v>1</v>
      </c>
      <c r="BK109" s="4">
        <v>6</v>
      </c>
      <c r="BL109" s="4">
        <v>-77</v>
      </c>
      <c r="BS109" s="4">
        <v>3</v>
      </c>
      <c r="BW109" s="4">
        <v>1</v>
      </c>
      <c r="BX109" s="4">
        <v>-98</v>
      </c>
      <c r="BY109" s="4">
        <v>1</v>
      </c>
      <c r="BZ109" s="4">
        <v>1</v>
      </c>
      <c r="CA109" s="4">
        <v>1</v>
      </c>
      <c r="CB109" s="4">
        <v>1</v>
      </c>
      <c r="CC109" s="4">
        <v>1</v>
      </c>
      <c r="CD109" s="4">
        <v>2</v>
      </c>
      <c r="CE109" s="4">
        <v>1</v>
      </c>
      <c r="CF109" s="4">
        <v>1</v>
      </c>
      <c r="CG109" s="4">
        <v>1</v>
      </c>
      <c r="CH109" s="4">
        <v>1</v>
      </c>
      <c r="CI109" s="4">
        <v>2</v>
      </c>
      <c r="CJ109" s="4">
        <v>2</v>
      </c>
      <c r="CK109" s="4">
        <v>7</v>
      </c>
      <c r="CL109" s="4">
        <v>2</v>
      </c>
      <c r="CM109" s="4">
        <v>4</v>
      </c>
      <c r="CN109" s="4">
        <v>1</v>
      </c>
      <c r="CO109" s="4">
        <v>1</v>
      </c>
      <c r="CP109" s="4">
        <v>1</v>
      </c>
      <c r="CQ109" s="4">
        <v>1</v>
      </c>
      <c r="CR109" s="4">
        <v>1</v>
      </c>
      <c r="CS109" s="4">
        <v>1</v>
      </c>
      <c r="CT109" s="4">
        <v>1</v>
      </c>
      <c r="CU109" s="4">
        <v>1</v>
      </c>
      <c r="CV109" s="4">
        <v>2</v>
      </c>
      <c r="CX109" s="4">
        <v>2</v>
      </c>
      <c r="CY109" s="4">
        <v>1</v>
      </c>
      <c r="CZ109" s="4">
        <v>1</v>
      </c>
      <c r="DA109" s="4">
        <v>4</v>
      </c>
      <c r="DB109" s="4">
        <v>1</v>
      </c>
      <c r="DC109" s="4">
        <v>2</v>
      </c>
      <c r="DD109" s="4">
        <v>1</v>
      </c>
      <c r="DE109" s="4">
        <v>1</v>
      </c>
      <c r="DF109" s="4">
        <v>2</v>
      </c>
      <c r="DH109" s="4">
        <v>0</v>
      </c>
      <c r="DI109" s="4">
        <v>1</v>
      </c>
      <c r="DJ109" s="4">
        <v>0</v>
      </c>
      <c r="DK109" s="4">
        <v>1</v>
      </c>
      <c r="DO109" s="4">
        <v>2</v>
      </c>
      <c r="DP109" s="4">
        <v>2</v>
      </c>
      <c r="DQ109" s="4">
        <v>6</v>
      </c>
      <c r="DR109" s="4">
        <v>1</v>
      </c>
      <c r="DS109" s="4">
        <v>4</v>
      </c>
      <c r="DW109" s="4">
        <v>2</v>
      </c>
      <c r="DX109" s="4">
        <v>1</v>
      </c>
      <c r="DY109" s="4">
        <v>1</v>
      </c>
      <c r="DZ109" s="4">
        <v>2</v>
      </c>
      <c r="EA109" s="4" t="s">
        <v>557</v>
      </c>
      <c r="EB109" s="4">
        <v>1068</v>
      </c>
      <c r="EC109" s="4">
        <v>17.8</v>
      </c>
      <c r="EE109" s="4">
        <v>2</v>
      </c>
      <c r="EF109" s="4">
        <v>1</v>
      </c>
      <c r="EG109" s="4" t="s">
        <v>210</v>
      </c>
      <c r="EI109" s="4">
        <v>1</v>
      </c>
      <c r="EJ109" s="4">
        <v>1</v>
      </c>
      <c r="EK109" s="4">
        <v>3</v>
      </c>
      <c r="EL109" s="4">
        <v>7</v>
      </c>
      <c r="EM109" s="4">
        <v>23</v>
      </c>
      <c r="ET109" s="4" t="s">
        <v>543</v>
      </c>
      <c r="EU109" s="4" t="s">
        <v>201</v>
      </c>
      <c r="EV109" s="4" t="s">
        <v>202</v>
      </c>
      <c r="EY109" s="4">
        <v>1019</v>
      </c>
      <c r="FA109" s="83" t="s">
        <v>237</v>
      </c>
      <c r="FB109" s="4" t="s">
        <v>204</v>
      </c>
      <c r="FC109" s="4">
        <v>1</v>
      </c>
      <c r="FD109" s="4" t="s">
        <v>238</v>
      </c>
      <c r="FE109" s="4">
        <v>3</v>
      </c>
    </row>
    <row r="110" spans="1:161" x14ac:dyDescent="0.3">
      <c r="A110" s="4">
        <v>3272</v>
      </c>
      <c r="B110" s="4" t="s">
        <v>558</v>
      </c>
      <c r="C110" s="4" t="s">
        <v>194</v>
      </c>
      <c r="D110" s="4" t="s">
        <v>559</v>
      </c>
      <c r="E110" s="4" t="s">
        <v>196</v>
      </c>
      <c r="F110" s="4" t="s">
        <v>560</v>
      </c>
      <c r="G110" s="4">
        <v>1</v>
      </c>
      <c r="H110" s="4">
        <v>1</v>
      </c>
      <c r="I110" s="4">
        <v>-98</v>
      </c>
      <c r="J110" s="4">
        <v>1</v>
      </c>
      <c r="K110" s="4">
        <v>2</v>
      </c>
      <c r="O110" s="4">
        <v>2</v>
      </c>
      <c r="P110" s="4">
        <v>1</v>
      </c>
      <c r="Q110" s="4">
        <v>2</v>
      </c>
      <c r="BF110" s="4">
        <v>1</v>
      </c>
      <c r="BG110" s="4">
        <v>1</v>
      </c>
      <c r="BI110" s="4">
        <v>1</v>
      </c>
      <c r="BJ110" s="4">
        <v>1</v>
      </c>
      <c r="BK110" s="4">
        <v>5</v>
      </c>
      <c r="BL110" s="4">
        <v>-77</v>
      </c>
      <c r="BS110" s="4">
        <v>3</v>
      </c>
      <c r="BW110" s="4">
        <v>1</v>
      </c>
      <c r="BX110" s="4">
        <v>1</v>
      </c>
      <c r="BY110" s="4">
        <v>2</v>
      </c>
      <c r="BZ110" s="4">
        <v>1</v>
      </c>
      <c r="CA110" s="4">
        <v>1</v>
      </c>
      <c r="CB110" s="4">
        <v>1</v>
      </c>
      <c r="CC110" s="4">
        <v>1</v>
      </c>
      <c r="CD110" s="4">
        <v>2</v>
      </c>
      <c r="CE110" s="4">
        <v>1</v>
      </c>
      <c r="CF110" s="4">
        <v>1</v>
      </c>
      <c r="CG110" s="4">
        <v>2</v>
      </c>
      <c r="CH110" s="4">
        <v>2</v>
      </c>
      <c r="CI110" s="4">
        <v>1</v>
      </c>
      <c r="CJ110" s="4">
        <v>1</v>
      </c>
      <c r="CK110" s="4">
        <v>7</v>
      </c>
      <c r="CL110" s="4">
        <v>1</v>
      </c>
      <c r="CM110" s="4">
        <v>4</v>
      </c>
      <c r="CN110" s="4">
        <v>1</v>
      </c>
      <c r="CO110" s="4">
        <v>1</v>
      </c>
      <c r="CP110" s="4">
        <v>1</v>
      </c>
      <c r="CQ110" s="4">
        <v>1</v>
      </c>
      <c r="CR110" s="4">
        <v>1</v>
      </c>
      <c r="CS110" s="4">
        <v>0</v>
      </c>
      <c r="CV110" s="4">
        <v>2</v>
      </c>
      <c r="CX110" s="4">
        <v>1</v>
      </c>
      <c r="CY110" s="4">
        <v>1</v>
      </c>
      <c r="CZ110" s="4">
        <v>1</v>
      </c>
      <c r="DA110" s="4">
        <v>1</v>
      </c>
      <c r="DB110" s="4">
        <v>1</v>
      </c>
      <c r="DC110" s="4">
        <v>4</v>
      </c>
      <c r="DD110" s="4">
        <v>1</v>
      </c>
      <c r="DE110" s="4">
        <v>1</v>
      </c>
      <c r="DF110" s="4">
        <v>2</v>
      </c>
      <c r="DH110" s="4">
        <v>0</v>
      </c>
      <c r="DI110" s="4">
        <v>0</v>
      </c>
      <c r="DJ110" s="4">
        <v>1</v>
      </c>
      <c r="DK110" s="4">
        <v>1</v>
      </c>
      <c r="DO110" s="4">
        <v>2</v>
      </c>
      <c r="DP110" s="4">
        <v>2</v>
      </c>
      <c r="DQ110" s="4">
        <v>6</v>
      </c>
      <c r="DR110" s="4">
        <v>1</v>
      </c>
      <c r="DW110" s="4">
        <v>2</v>
      </c>
      <c r="DX110" s="4">
        <v>3</v>
      </c>
      <c r="DY110" s="4">
        <v>1</v>
      </c>
      <c r="DZ110" s="4">
        <v>1</v>
      </c>
      <c r="EA110" s="4" t="s">
        <v>561</v>
      </c>
      <c r="EB110" s="4">
        <v>708</v>
      </c>
      <c r="EC110" s="4">
        <v>11.8</v>
      </c>
      <c r="EE110" s="4">
        <v>2</v>
      </c>
      <c r="EF110" s="4">
        <v>1</v>
      </c>
      <c r="EG110" s="4" t="s">
        <v>562</v>
      </c>
      <c r="EI110" s="4">
        <v>1</v>
      </c>
      <c r="EJ110" s="4">
        <v>1</v>
      </c>
      <c r="EK110" s="4">
        <v>3</v>
      </c>
      <c r="EL110" s="4">
        <v>5</v>
      </c>
      <c r="EM110" s="4">
        <v>19</v>
      </c>
      <c r="ET110" s="4" t="s">
        <v>543</v>
      </c>
      <c r="EU110" s="4" t="s">
        <v>201</v>
      </c>
      <c r="EV110" s="4" t="s">
        <v>202</v>
      </c>
      <c r="EY110" s="4">
        <v>1251</v>
      </c>
      <c r="FA110" s="83" t="s">
        <v>203</v>
      </c>
      <c r="FB110" s="4" t="s">
        <v>204</v>
      </c>
      <c r="FC110" s="4">
        <v>1</v>
      </c>
      <c r="FD110" s="4" t="s">
        <v>238</v>
      </c>
      <c r="FE110" s="4">
        <v>7</v>
      </c>
    </row>
    <row r="111" spans="1:161" x14ac:dyDescent="0.3">
      <c r="A111" s="4">
        <v>3298</v>
      </c>
      <c r="B111" s="4" t="s">
        <v>563</v>
      </c>
      <c r="C111" s="4" t="s">
        <v>212</v>
      </c>
      <c r="D111" s="4" t="s">
        <v>564</v>
      </c>
      <c r="E111" s="4" t="s">
        <v>214</v>
      </c>
      <c r="F111" s="4" t="s">
        <v>565</v>
      </c>
      <c r="G111" s="4">
        <v>1</v>
      </c>
      <c r="H111" s="4">
        <v>2</v>
      </c>
      <c r="J111" s="4">
        <v>1</v>
      </c>
      <c r="K111" s="4">
        <v>2</v>
      </c>
      <c r="O111" s="4">
        <v>0</v>
      </c>
      <c r="P111" s="4">
        <v>1</v>
      </c>
      <c r="Q111" s="4">
        <v>2</v>
      </c>
      <c r="BF111" s="4">
        <v>1</v>
      </c>
      <c r="BG111" s="4">
        <v>1</v>
      </c>
      <c r="BI111" s="4">
        <v>2</v>
      </c>
      <c r="BJ111" s="4">
        <v>2</v>
      </c>
      <c r="BK111" s="4">
        <v>6</v>
      </c>
      <c r="BL111" s="4">
        <v>2</v>
      </c>
      <c r="BS111" s="4">
        <v>1</v>
      </c>
      <c r="BU111" s="4">
        <v>2</v>
      </c>
      <c r="BW111" s="4">
        <v>3</v>
      </c>
      <c r="BX111" s="4">
        <v>3</v>
      </c>
      <c r="BY111" s="4">
        <v>1</v>
      </c>
      <c r="BZ111" s="4">
        <v>1</v>
      </c>
      <c r="CA111" s="4">
        <v>1</v>
      </c>
      <c r="CB111" s="4">
        <v>2</v>
      </c>
      <c r="CC111" s="4">
        <v>1</v>
      </c>
      <c r="CD111" s="4">
        <v>2</v>
      </c>
      <c r="CE111" s="4">
        <v>1</v>
      </c>
      <c r="CF111" s="4">
        <v>2</v>
      </c>
      <c r="CG111" s="4">
        <v>2</v>
      </c>
      <c r="CH111" s="4">
        <v>2</v>
      </c>
      <c r="CI111" s="4">
        <v>1</v>
      </c>
      <c r="CJ111" s="4">
        <v>1</v>
      </c>
      <c r="CK111" s="4">
        <v>1</v>
      </c>
      <c r="CL111" s="4">
        <v>3</v>
      </c>
      <c r="CM111" s="4">
        <v>4</v>
      </c>
      <c r="CN111" s="4">
        <v>1</v>
      </c>
      <c r="CO111" s="4">
        <v>2</v>
      </c>
      <c r="CP111" s="4">
        <v>1</v>
      </c>
      <c r="CQ111" s="4">
        <v>2</v>
      </c>
      <c r="CR111" s="4">
        <v>1</v>
      </c>
      <c r="CS111" s="4">
        <v>0</v>
      </c>
      <c r="CV111" s="4">
        <v>2</v>
      </c>
      <c r="CX111" s="4">
        <v>2</v>
      </c>
      <c r="CY111" s="4">
        <v>1</v>
      </c>
      <c r="CZ111" s="4">
        <v>1</v>
      </c>
      <c r="DA111" s="4">
        <v>4</v>
      </c>
      <c r="DB111" s="4">
        <v>1</v>
      </c>
      <c r="DC111" s="4">
        <v>10.1</v>
      </c>
      <c r="DD111" s="4">
        <v>6</v>
      </c>
      <c r="DE111" s="4">
        <v>1</v>
      </c>
      <c r="DF111" s="4">
        <v>3</v>
      </c>
      <c r="DH111" s="4">
        <v>1</v>
      </c>
      <c r="DI111" s="4">
        <v>0</v>
      </c>
      <c r="DJ111" s="4">
        <v>0</v>
      </c>
      <c r="DK111" s="4">
        <v>0</v>
      </c>
      <c r="DL111" s="4">
        <v>2</v>
      </c>
      <c r="DO111" s="4">
        <v>1</v>
      </c>
      <c r="DP111" s="4">
        <v>2</v>
      </c>
      <c r="DQ111" s="4">
        <v>5</v>
      </c>
      <c r="DR111" s="4">
        <v>1</v>
      </c>
      <c r="DW111" s="4">
        <v>2</v>
      </c>
      <c r="DX111" s="4">
        <v>9</v>
      </c>
      <c r="DY111" s="4">
        <v>1</v>
      </c>
      <c r="DZ111" s="4">
        <v>2</v>
      </c>
      <c r="EA111" s="4" t="s">
        <v>566</v>
      </c>
      <c r="EB111" s="4">
        <v>548</v>
      </c>
      <c r="EC111" s="4">
        <v>9.1300000000000008</v>
      </c>
      <c r="EE111" s="4">
        <v>2</v>
      </c>
      <c r="EF111" s="4">
        <v>1</v>
      </c>
      <c r="EG111" s="4" t="s">
        <v>230</v>
      </c>
      <c r="EI111" s="4">
        <v>1</v>
      </c>
      <c r="EJ111" s="4">
        <v>1</v>
      </c>
      <c r="EK111" s="4">
        <v>3</v>
      </c>
      <c r="EL111" s="4">
        <v>8</v>
      </c>
      <c r="EM111" s="4">
        <v>25</v>
      </c>
      <c r="ET111" s="4" t="s">
        <v>543</v>
      </c>
      <c r="EU111" s="4" t="s">
        <v>201</v>
      </c>
      <c r="EV111" s="4" t="s">
        <v>202</v>
      </c>
      <c r="EY111" s="4">
        <v>826</v>
      </c>
      <c r="FA111" s="83" t="s">
        <v>203</v>
      </c>
      <c r="FB111" s="4" t="s">
        <v>204</v>
      </c>
      <c r="FC111" s="4">
        <v>1</v>
      </c>
      <c r="FD111" s="4" t="s">
        <v>205</v>
      </c>
      <c r="FE111" s="4">
        <v>3</v>
      </c>
    </row>
    <row r="112" spans="1:161" x14ac:dyDescent="0.3">
      <c r="A112" s="4">
        <v>3300</v>
      </c>
      <c r="B112" s="4" t="s">
        <v>567</v>
      </c>
      <c r="C112" s="4" t="s">
        <v>194</v>
      </c>
      <c r="D112" s="4" t="s">
        <v>568</v>
      </c>
      <c r="E112" s="4" t="s">
        <v>196</v>
      </c>
      <c r="F112" s="4" t="s">
        <v>569</v>
      </c>
      <c r="G112" s="4">
        <v>1</v>
      </c>
      <c r="H112" s="4">
        <v>1</v>
      </c>
      <c r="I112" s="4">
        <v>2</v>
      </c>
      <c r="J112" s="4">
        <v>1</v>
      </c>
      <c r="K112" s="4">
        <v>2</v>
      </c>
      <c r="O112" s="4">
        <v>0</v>
      </c>
      <c r="P112" s="4">
        <v>1</v>
      </c>
      <c r="Q112" s="4">
        <v>2</v>
      </c>
      <c r="R112" s="4">
        <v>1</v>
      </c>
      <c r="BF112" s="4">
        <v>1</v>
      </c>
      <c r="BG112" s="4">
        <v>1</v>
      </c>
      <c r="BI112" s="4">
        <v>1</v>
      </c>
      <c r="BJ112" s="4">
        <v>1</v>
      </c>
      <c r="BK112" s="4">
        <v>6</v>
      </c>
      <c r="BL112" s="4">
        <v>1</v>
      </c>
      <c r="BS112" s="4">
        <v>1</v>
      </c>
      <c r="BU112" s="4">
        <v>1</v>
      </c>
      <c r="BV112" s="4">
        <v>-99</v>
      </c>
      <c r="BX112" s="4">
        <v>-98</v>
      </c>
      <c r="BY112" s="4">
        <v>1</v>
      </c>
      <c r="BZ112" s="4">
        <v>1</v>
      </c>
      <c r="CA112" s="4">
        <v>1</v>
      </c>
      <c r="CB112" s="4">
        <v>-98</v>
      </c>
      <c r="CC112" s="4">
        <v>2</v>
      </c>
      <c r="CD112" s="4">
        <v>1</v>
      </c>
      <c r="CE112" s="4">
        <v>2</v>
      </c>
      <c r="CF112" s="4">
        <v>2</v>
      </c>
      <c r="CG112" s="4">
        <v>2</v>
      </c>
      <c r="CH112" s="4">
        <v>2</v>
      </c>
      <c r="CI112" s="4">
        <v>2</v>
      </c>
      <c r="CJ112" s="4">
        <v>2</v>
      </c>
      <c r="CK112" s="4">
        <v>7</v>
      </c>
      <c r="CL112" s="4">
        <v>4</v>
      </c>
      <c r="CM112" s="4">
        <v>6</v>
      </c>
      <c r="CN112" s="4">
        <v>1</v>
      </c>
      <c r="CO112" s="4">
        <v>1</v>
      </c>
      <c r="CP112" s="4">
        <v>1</v>
      </c>
      <c r="CQ112" s="4">
        <v>1</v>
      </c>
      <c r="CR112" s="4">
        <v>1</v>
      </c>
      <c r="CS112" s="4">
        <v>0</v>
      </c>
      <c r="CV112" s="4">
        <v>2</v>
      </c>
      <c r="CX112" s="4">
        <v>2</v>
      </c>
      <c r="CY112" s="4">
        <v>6</v>
      </c>
      <c r="CZ112" s="4">
        <v>1</v>
      </c>
      <c r="DA112" s="4">
        <v>1</v>
      </c>
      <c r="DB112" s="4">
        <v>1</v>
      </c>
      <c r="DC112" s="4">
        <v>5</v>
      </c>
      <c r="DD112" s="4">
        <v>-97</v>
      </c>
      <c r="DE112" s="4">
        <v>1</v>
      </c>
      <c r="DF112" s="4">
        <v>2</v>
      </c>
      <c r="DG112" s="4">
        <v>2</v>
      </c>
      <c r="DH112" s="4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1</v>
      </c>
      <c r="DN112" s="4">
        <v>1</v>
      </c>
      <c r="DO112" s="4">
        <v>2</v>
      </c>
      <c r="DP112" s="4">
        <v>2</v>
      </c>
      <c r="DQ112" s="4">
        <v>3</v>
      </c>
      <c r="DR112" s="4">
        <v>-98</v>
      </c>
      <c r="DW112" s="4">
        <v>2</v>
      </c>
      <c r="DX112" s="4">
        <v>2</v>
      </c>
      <c r="DY112" s="4">
        <v>5</v>
      </c>
      <c r="DZ112" s="4">
        <v>2</v>
      </c>
      <c r="EA112" s="4" t="s">
        <v>570</v>
      </c>
      <c r="EB112" s="4">
        <v>1338</v>
      </c>
      <c r="EC112" s="4">
        <v>22.3</v>
      </c>
      <c r="EE112" s="4">
        <v>2</v>
      </c>
      <c r="EF112" s="4">
        <v>1</v>
      </c>
      <c r="EG112" s="4" t="s">
        <v>347</v>
      </c>
      <c r="EI112" s="4">
        <v>1</v>
      </c>
      <c r="EJ112" s="4">
        <v>1</v>
      </c>
      <c r="EK112" s="4">
        <v>3</v>
      </c>
      <c r="EL112" s="4">
        <v>5</v>
      </c>
      <c r="EM112" s="4">
        <v>19</v>
      </c>
      <c r="ET112" s="4" t="s">
        <v>543</v>
      </c>
      <c r="EU112" s="4" t="s">
        <v>201</v>
      </c>
      <c r="EV112" s="4" t="s">
        <v>202</v>
      </c>
      <c r="EY112" s="4">
        <v>1251</v>
      </c>
      <c r="FA112" s="83" t="s">
        <v>203</v>
      </c>
      <c r="FB112" s="4" t="s">
        <v>204</v>
      </c>
      <c r="FC112" s="4">
        <v>0</v>
      </c>
      <c r="FD112" s="4" t="s">
        <v>205</v>
      </c>
      <c r="FE112" s="4">
        <v>3</v>
      </c>
    </row>
    <row r="113" spans="1:161" x14ac:dyDescent="0.3">
      <c r="A113" s="4">
        <v>3304</v>
      </c>
      <c r="B113" s="4" t="s">
        <v>571</v>
      </c>
      <c r="C113" s="4" t="s">
        <v>212</v>
      </c>
      <c r="D113" s="4" t="s">
        <v>572</v>
      </c>
      <c r="E113" s="4" t="s">
        <v>309</v>
      </c>
      <c r="F113" s="4" t="s">
        <v>573</v>
      </c>
      <c r="G113" s="4">
        <v>1</v>
      </c>
      <c r="H113" s="4">
        <v>1</v>
      </c>
      <c r="I113" s="4">
        <v>1</v>
      </c>
      <c r="J113" s="4">
        <v>1</v>
      </c>
      <c r="K113" s="4">
        <v>2</v>
      </c>
      <c r="O113" s="4">
        <v>2</v>
      </c>
      <c r="P113" s="4">
        <v>1</v>
      </c>
      <c r="Q113" s="4">
        <v>2</v>
      </c>
      <c r="BF113" s="4">
        <v>1</v>
      </c>
      <c r="BG113" s="4">
        <v>1</v>
      </c>
      <c r="BI113" s="4">
        <v>2</v>
      </c>
      <c r="BJ113" s="4">
        <v>1</v>
      </c>
      <c r="BK113" s="4">
        <v>6</v>
      </c>
      <c r="BL113" s="4">
        <v>-77</v>
      </c>
      <c r="BS113" s="4">
        <v>3</v>
      </c>
      <c r="BW113" s="4">
        <v>-99</v>
      </c>
      <c r="BX113" s="4">
        <v>1</v>
      </c>
      <c r="BY113" s="4">
        <v>1</v>
      </c>
      <c r="BZ113" s="4">
        <v>1</v>
      </c>
      <c r="CA113" s="4">
        <v>1</v>
      </c>
      <c r="CB113" s="4">
        <v>1</v>
      </c>
      <c r="CC113" s="4">
        <v>1</v>
      </c>
      <c r="CD113" s="4">
        <v>1</v>
      </c>
      <c r="CE113" s="4">
        <v>1</v>
      </c>
      <c r="CF113" s="4">
        <v>2</v>
      </c>
      <c r="CG113" s="4">
        <v>1</v>
      </c>
      <c r="CH113" s="4">
        <v>1</v>
      </c>
      <c r="CI113" s="4">
        <v>1</v>
      </c>
      <c r="CJ113" s="4">
        <v>1</v>
      </c>
      <c r="CK113" s="4">
        <v>7</v>
      </c>
      <c r="CL113" s="4">
        <v>1</v>
      </c>
      <c r="CM113" s="4">
        <v>1</v>
      </c>
      <c r="CN113" s="4">
        <v>1</v>
      </c>
      <c r="CO113" s="4">
        <v>2</v>
      </c>
      <c r="CP113" s="4">
        <v>1</v>
      </c>
      <c r="CQ113" s="4">
        <v>2</v>
      </c>
      <c r="CR113" s="4">
        <v>1</v>
      </c>
      <c r="CS113" s="4">
        <v>1</v>
      </c>
      <c r="CT113" s="4">
        <v>1</v>
      </c>
      <c r="CU113" s="4">
        <v>0</v>
      </c>
      <c r="CV113" s="4">
        <v>2</v>
      </c>
      <c r="CX113" s="4">
        <v>2</v>
      </c>
      <c r="CY113" s="4">
        <v>1</v>
      </c>
      <c r="CZ113" s="4">
        <v>1</v>
      </c>
      <c r="DA113" s="4">
        <v>3</v>
      </c>
      <c r="DB113" s="4">
        <v>1</v>
      </c>
      <c r="DC113" s="4">
        <v>2</v>
      </c>
      <c r="DD113" s="4">
        <v>2</v>
      </c>
      <c r="DE113" s="4">
        <v>1</v>
      </c>
      <c r="DF113" s="4">
        <v>3</v>
      </c>
      <c r="DH113" s="4">
        <v>1</v>
      </c>
      <c r="DI113" s="4">
        <v>0</v>
      </c>
      <c r="DJ113" s="4">
        <v>1</v>
      </c>
      <c r="DK113" s="4">
        <v>0</v>
      </c>
      <c r="DL113" s="4">
        <v>2</v>
      </c>
      <c r="DO113" s="4">
        <v>1</v>
      </c>
      <c r="DP113" s="4">
        <v>2</v>
      </c>
      <c r="DQ113" s="4">
        <v>4</v>
      </c>
      <c r="DR113" s="4">
        <v>1</v>
      </c>
      <c r="DW113" s="4">
        <v>2</v>
      </c>
      <c r="DX113" s="4">
        <v>6</v>
      </c>
      <c r="DY113" s="4">
        <v>1</v>
      </c>
      <c r="DZ113" s="4">
        <v>2</v>
      </c>
      <c r="EA113" s="4" t="s">
        <v>574</v>
      </c>
      <c r="EB113" s="4">
        <v>600</v>
      </c>
      <c r="EC113" s="4">
        <v>10</v>
      </c>
      <c r="EE113" s="4">
        <v>2</v>
      </c>
      <c r="EF113" s="4">
        <v>1</v>
      </c>
      <c r="EG113" s="4" t="s">
        <v>562</v>
      </c>
      <c r="EI113" s="4">
        <v>1</v>
      </c>
      <c r="EJ113" s="4">
        <v>1</v>
      </c>
      <c r="EK113" s="4">
        <v>3</v>
      </c>
      <c r="EL113" s="4">
        <v>9</v>
      </c>
      <c r="EM113" s="4">
        <v>27</v>
      </c>
      <c r="ET113" s="4" t="s">
        <v>543</v>
      </c>
      <c r="EU113" s="4" t="s">
        <v>201</v>
      </c>
      <c r="EV113" s="4" t="s">
        <v>202</v>
      </c>
      <c r="EY113" s="4">
        <v>1294</v>
      </c>
      <c r="FA113" s="83" t="s">
        <v>203</v>
      </c>
      <c r="FB113" s="4" t="s">
        <v>204</v>
      </c>
      <c r="FC113" s="4">
        <v>1</v>
      </c>
      <c r="FD113" s="4" t="s">
        <v>238</v>
      </c>
      <c r="FE113" s="4">
        <v>3</v>
      </c>
    </row>
    <row r="114" spans="1:161" x14ac:dyDescent="0.3">
      <c r="A114" s="4">
        <v>3336</v>
      </c>
      <c r="B114" s="4" t="s">
        <v>575</v>
      </c>
      <c r="C114" s="4" t="s">
        <v>212</v>
      </c>
      <c r="D114" s="4" t="s">
        <v>576</v>
      </c>
      <c r="E114" s="4" t="s">
        <v>309</v>
      </c>
      <c r="F114" s="4" t="s">
        <v>577</v>
      </c>
      <c r="G114" s="4">
        <v>1</v>
      </c>
      <c r="H114" s="4">
        <v>1</v>
      </c>
      <c r="I114" s="4">
        <v>2</v>
      </c>
      <c r="J114" s="4">
        <v>1</v>
      </c>
      <c r="K114" s="4">
        <v>2</v>
      </c>
      <c r="O114" s="4">
        <v>1</v>
      </c>
      <c r="P114" s="4">
        <v>1</v>
      </c>
      <c r="Q114" s="4">
        <v>2</v>
      </c>
      <c r="R114" s="4">
        <v>2</v>
      </c>
      <c r="U114" s="4">
        <v>1</v>
      </c>
      <c r="W114" s="4">
        <v>-99</v>
      </c>
      <c r="Y114" s="4">
        <v>1</v>
      </c>
      <c r="Z114" s="4">
        <v>1</v>
      </c>
      <c r="AA114" s="4">
        <v>1</v>
      </c>
      <c r="AB114" s="4">
        <v>2011</v>
      </c>
      <c r="AC114" s="4">
        <v>2</v>
      </c>
      <c r="AD114" s="4">
        <v>4</v>
      </c>
      <c r="AE114" s="4">
        <v>1</v>
      </c>
      <c r="AF114" s="4">
        <v>1</v>
      </c>
      <c r="AG114" s="4">
        <v>1</v>
      </c>
      <c r="AV114" s="4">
        <v>1</v>
      </c>
      <c r="AX114" s="4">
        <v>3</v>
      </c>
      <c r="AY114" s="4">
        <v>2</v>
      </c>
      <c r="AZ114" s="4">
        <v>1</v>
      </c>
      <c r="BA114" s="4">
        <v>0</v>
      </c>
      <c r="BB114" s="4">
        <v>1</v>
      </c>
      <c r="BC114" s="4">
        <v>0</v>
      </c>
      <c r="BD114" s="4">
        <v>2</v>
      </c>
      <c r="BE114" s="4">
        <v>2</v>
      </c>
      <c r="BF114" s="4">
        <v>1</v>
      </c>
      <c r="BG114" s="4">
        <v>1</v>
      </c>
      <c r="BH114" s="4">
        <v>1</v>
      </c>
      <c r="BJ114" s="4">
        <v>1</v>
      </c>
      <c r="BK114" s="4">
        <v>4</v>
      </c>
      <c r="BL114" s="4">
        <v>2</v>
      </c>
      <c r="BS114" s="4">
        <v>2</v>
      </c>
      <c r="BT114" s="4">
        <v>1</v>
      </c>
      <c r="BU114" s="4">
        <v>2</v>
      </c>
      <c r="BW114" s="4">
        <v>1</v>
      </c>
      <c r="BX114" s="4">
        <v>1</v>
      </c>
      <c r="BY114" s="4">
        <v>1</v>
      </c>
      <c r="BZ114" s="4">
        <v>1</v>
      </c>
      <c r="CA114" s="4">
        <v>1</v>
      </c>
      <c r="CB114" s="4">
        <v>1</v>
      </c>
      <c r="CC114" s="4">
        <v>1</v>
      </c>
      <c r="CD114" s="4">
        <v>2</v>
      </c>
      <c r="CE114" s="4">
        <v>2</v>
      </c>
      <c r="CF114" s="4">
        <v>1</v>
      </c>
      <c r="CG114" s="4">
        <v>2</v>
      </c>
      <c r="CH114" s="4">
        <v>1</v>
      </c>
      <c r="CI114" s="4">
        <v>1</v>
      </c>
      <c r="CJ114" s="4">
        <v>1</v>
      </c>
      <c r="CK114" s="4">
        <v>7</v>
      </c>
      <c r="CL114" s="4">
        <v>1</v>
      </c>
      <c r="CM114" s="4">
        <v>3</v>
      </c>
      <c r="CN114" s="4">
        <v>1</v>
      </c>
      <c r="CO114" s="4">
        <v>1</v>
      </c>
      <c r="CP114" s="4">
        <v>1</v>
      </c>
      <c r="CQ114" s="4">
        <v>1</v>
      </c>
      <c r="CR114" s="4">
        <v>1</v>
      </c>
      <c r="CS114" s="4">
        <v>1</v>
      </c>
      <c r="CT114" s="4">
        <v>1</v>
      </c>
      <c r="CU114" s="4">
        <v>1</v>
      </c>
      <c r="CV114" s="4">
        <v>2</v>
      </c>
      <c r="CX114" s="4">
        <v>1</v>
      </c>
      <c r="CY114" s="4">
        <v>1</v>
      </c>
      <c r="CZ114" s="4">
        <v>1</v>
      </c>
      <c r="DA114" s="4">
        <v>3</v>
      </c>
      <c r="DB114" s="4">
        <v>1</v>
      </c>
      <c r="DC114" s="4">
        <v>35</v>
      </c>
      <c r="DD114" s="4">
        <v>2</v>
      </c>
      <c r="DE114" s="4">
        <v>1</v>
      </c>
      <c r="DF114" s="4">
        <v>6</v>
      </c>
      <c r="DG114" s="4">
        <v>6</v>
      </c>
      <c r="DH114" s="4">
        <v>1</v>
      </c>
      <c r="DI114" s="4">
        <v>1</v>
      </c>
      <c r="DJ114" s="4">
        <v>0</v>
      </c>
      <c r="DK114" s="4">
        <v>0</v>
      </c>
      <c r="DL114" s="4">
        <v>3</v>
      </c>
      <c r="DM114" s="4">
        <v>0</v>
      </c>
      <c r="DN114" s="4">
        <v>1</v>
      </c>
      <c r="DO114" s="4">
        <v>1</v>
      </c>
      <c r="DP114" s="4">
        <v>2</v>
      </c>
      <c r="DQ114" s="4">
        <v>6</v>
      </c>
      <c r="DR114" s="4">
        <v>1</v>
      </c>
      <c r="DW114" s="4">
        <v>2</v>
      </c>
      <c r="DX114" s="4">
        <v>4</v>
      </c>
      <c r="DY114" s="4">
        <v>1</v>
      </c>
      <c r="DZ114" s="4">
        <v>2</v>
      </c>
      <c r="EA114" s="4" t="s">
        <v>578</v>
      </c>
      <c r="EB114" s="4">
        <v>687</v>
      </c>
      <c r="EC114" s="4">
        <v>11.45</v>
      </c>
      <c r="EE114" s="4">
        <v>2</v>
      </c>
      <c r="EF114" s="4">
        <v>1</v>
      </c>
      <c r="EG114" s="4" t="s">
        <v>562</v>
      </c>
      <c r="EI114" s="4">
        <v>1</v>
      </c>
      <c r="EJ114" s="4">
        <v>1</v>
      </c>
      <c r="EK114" s="4">
        <v>3</v>
      </c>
      <c r="EL114" s="4">
        <v>9</v>
      </c>
      <c r="EM114" s="4">
        <v>27</v>
      </c>
      <c r="ET114" s="4" t="s">
        <v>543</v>
      </c>
      <c r="EU114" s="4" t="s">
        <v>201</v>
      </c>
      <c r="EV114" s="4" t="s">
        <v>202</v>
      </c>
      <c r="EY114" s="4">
        <v>1294</v>
      </c>
      <c r="FA114" s="83" t="s">
        <v>237</v>
      </c>
      <c r="FB114" s="4" t="s">
        <v>204</v>
      </c>
      <c r="FC114" s="4">
        <v>1</v>
      </c>
      <c r="FD114" s="4" t="s">
        <v>238</v>
      </c>
      <c r="FE114" s="4">
        <v>12</v>
      </c>
    </row>
    <row r="115" spans="1:161" x14ac:dyDescent="0.3">
      <c r="A115" s="4">
        <v>3339</v>
      </c>
      <c r="B115" s="4" t="s">
        <v>579</v>
      </c>
      <c r="C115" s="4" t="s">
        <v>194</v>
      </c>
      <c r="D115" s="4" t="s">
        <v>580</v>
      </c>
      <c r="E115" s="4" t="s">
        <v>221</v>
      </c>
      <c r="F115" s="4" t="s">
        <v>581</v>
      </c>
      <c r="G115" s="4">
        <v>1</v>
      </c>
      <c r="H115" s="4">
        <v>2</v>
      </c>
      <c r="J115" s="4">
        <v>1</v>
      </c>
      <c r="K115" s="4">
        <v>2</v>
      </c>
      <c r="O115" s="4">
        <v>0</v>
      </c>
      <c r="P115" s="4">
        <v>1</v>
      </c>
      <c r="Q115" s="4">
        <v>2</v>
      </c>
      <c r="BF115" s="4">
        <v>1</v>
      </c>
      <c r="BG115" s="4">
        <v>1</v>
      </c>
      <c r="BI115" s="4">
        <v>2</v>
      </c>
      <c r="BJ115" s="4">
        <v>1</v>
      </c>
      <c r="BK115" s="4">
        <v>6</v>
      </c>
      <c r="BL115" s="4">
        <v>3</v>
      </c>
      <c r="BS115" s="4">
        <v>2</v>
      </c>
      <c r="BT115" s="4">
        <v>2</v>
      </c>
      <c r="BU115" s="4">
        <v>2</v>
      </c>
      <c r="BW115" s="4">
        <v>2</v>
      </c>
      <c r="BX115" s="4">
        <v>1</v>
      </c>
      <c r="BY115" s="4">
        <v>1</v>
      </c>
      <c r="BZ115" s="4">
        <v>1</v>
      </c>
      <c r="CA115" s="4">
        <v>1</v>
      </c>
      <c r="CB115" s="4">
        <v>1</v>
      </c>
      <c r="CC115" s="4">
        <v>1</v>
      </c>
      <c r="CD115" s="4">
        <v>2</v>
      </c>
      <c r="CE115" s="4">
        <v>1</v>
      </c>
      <c r="CF115" s="4">
        <v>1</v>
      </c>
      <c r="CG115" s="4">
        <v>3</v>
      </c>
      <c r="CH115" s="4">
        <v>1</v>
      </c>
      <c r="CI115" s="4">
        <v>1</v>
      </c>
      <c r="CJ115" s="4">
        <v>1</v>
      </c>
      <c r="CK115" s="4">
        <v>7</v>
      </c>
      <c r="CL115" s="4">
        <v>1</v>
      </c>
      <c r="CM115" s="4">
        <v>4</v>
      </c>
      <c r="CN115" s="4">
        <v>1</v>
      </c>
      <c r="CO115" s="4">
        <v>3</v>
      </c>
      <c r="CP115" s="4">
        <v>1</v>
      </c>
      <c r="CQ115" s="4">
        <v>3</v>
      </c>
      <c r="CR115" s="4">
        <v>1</v>
      </c>
      <c r="CS115" s="4">
        <v>0</v>
      </c>
      <c r="CV115" s="4">
        <v>2</v>
      </c>
      <c r="CX115" s="4">
        <v>2</v>
      </c>
      <c r="CY115" s="4">
        <v>1</v>
      </c>
      <c r="CZ115" s="4">
        <v>1</v>
      </c>
      <c r="DA115" s="4">
        <v>6</v>
      </c>
      <c r="DB115" s="4">
        <v>1</v>
      </c>
      <c r="DC115" s="4">
        <v>1</v>
      </c>
      <c r="DD115" s="4">
        <v>6</v>
      </c>
      <c r="DE115" s="4">
        <v>1</v>
      </c>
      <c r="DF115" s="4">
        <v>4</v>
      </c>
      <c r="DH115" s="4">
        <v>1</v>
      </c>
      <c r="DI115" s="4">
        <v>1</v>
      </c>
      <c r="DJ115" s="4">
        <v>0</v>
      </c>
      <c r="DK115" s="4">
        <v>0</v>
      </c>
      <c r="DL115" s="4">
        <v>2</v>
      </c>
      <c r="DO115" s="4">
        <v>2</v>
      </c>
      <c r="DP115" s="4">
        <v>2</v>
      </c>
      <c r="DQ115" s="4">
        <v>7</v>
      </c>
      <c r="DR115" s="4">
        <v>6</v>
      </c>
      <c r="DW115" s="4">
        <v>1</v>
      </c>
      <c r="DX115" s="4">
        <v>8</v>
      </c>
      <c r="DY115" s="4">
        <v>1</v>
      </c>
      <c r="DZ115" s="4">
        <v>1</v>
      </c>
      <c r="EA115" s="4" t="s">
        <v>582</v>
      </c>
      <c r="EB115" s="4">
        <v>513</v>
      </c>
      <c r="EC115" s="4">
        <v>8.5500000000000007</v>
      </c>
      <c r="EE115" s="4">
        <v>2</v>
      </c>
      <c r="EF115" s="4">
        <v>1</v>
      </c>
      <c r="EG115" s="4" t="s">
        <v>473</v>
      </c>
      <c r="EI115" s="4">
        <v>1</v>
      </c>
      <c r="EJ115" s="4">
        <v>1</v>
      </c>
      <c r="EK115" s="4">
        <v>3</v>
      </c>
      <c r="EL115" s="4">
        <v>4</v>
      </c>
      <c r="EM115" s="4">
        <v>17</v>
      </c>
      <c r="ET115" s="4" t="s">
        <v>543</v>
      </c>
      <c r="EU115" s="4" t="s">
        <v>201</v>
      </c>
      <c r="EV115" s="4" t="s">
        <v>202</v>
      </c>
      <c r="EY115" s="4">
        <v>792</v>
      </c>
      <c r="FA115" s="83" t="s">
        <v>203</v>
      </c>
      <c r="FB115" s="4" t="s">
        <v>204</v>
      </c>
      <c r="FC115" s="4">
        <v>1</v>
      </c>
      <c r="FD115" s="4" t="s">
        <v>205</v>
      </c>
      <c r="FE115" s="4">
        <v>3</v>
      </c>
    </row>
    <row r="116" spans="1:161" x14ac:dyDescent="0.3">
      <c r="A116" s="4">
        <v>3356</v>
      </c>
      <c r="B116" s="4" t="s">
        <v>583</v>
      </c>
      <c r="C116" s="4" t="s">
        <v>194</v>
      </c>
      <c r="D116" s="4" t="s">
        <v>584</v>
      </c>
      <c r="E116" s="4" t="s">
        <v>227</v>
      </c>
      <c r="F116" s="4" t="s">
        <v>585</v>
      </c>
      <c r="G116" s="4">
        <v>1</v>
      </c>
      <c r="H116" s="4">
        <v>2</v>
      </c>
      <c r="J116" s="4">
        <v>1</v>
      </c>
      <c r="K116" s="4">
        <v>2</v>
      </c>
      <c r="O116" s="4">
        <v>0</v>
      </c>
      <c r="P116" s="4">
        <v>1</v>
      </c>
      <c r="Q116" s="4">
        <v>2</v>
      </c>
      <c r="BF116" s="4">
        <v>1</v>
      </c>
      <c r="BG116" s="4">
        <v>1</v>
      </c>
      <c r="BI116" s="4">
        <v>1</v>
      </c>
      <c r="BJ116" s="4">
        <v>1</v>
      </c>
      <c r="BK116" s="4">
        <v>-98</v>
      </c>
      <c r="BL116" s="4">
        <v>-97</v>
      </c>
      <c r="BS116" s="4">
        <v>4</v>
      </c>
      <c r="BU116" s="4">
        <v>1</v>
      </c>
      <c r="BV116" s="4">
        <v>3</v>
      </c>
      <c r="BX116" s="4">
        <v>1</v>
      </c>
      <c r="BY116" s="4">
        <v>1</v>
      </c>
      <c r="BZ116" s="4">
        <v>1</v>
      </c>
      <c r="CA116" s="4">
        <v>1</v>
      </c>
      <c r="CB116" s="4">
        <v>2</v>
      </c>
      <c r="CC116" s="4">
        <v>2</v>
      </c>
      <c r="CD116" s="4">
        <v>2</v>
      </c>
      <c r="CE116" s="4">
        <v>2</v>
      </c>
      <c r="CF116" s="4">
        <v>1</v>
      </c>
      <c r="CG116" s="4">
        <v>2</v>
      </c>
      <c r="CH116" s="4">
        <v>1</v>
      </c>
      <c r="CI116" s="4">
        <v>1</v>
      </c>
      <c r="CJ116" s="4">
        <v>2</v>
      </c>
      <c r="CK116" s="4">
        <v>7</v>
      </c>
      <c r="CL116" s="4">
        <v>1</v>
      </c>
      <c r="CM116" s="4">
        <v>1</v>
      </c>
      <c r="CN116" s="4">
        <v>1</v>
      </c>
      <c r="CO116" s="4">
        <v>1</v>
      </c>
      <c r="CP116" s="4">
        <v>1</v>
      </c>
      <c r="CQ116" s="4">
        <v>1</v>
      </c>
      <c r="CR116" s="4">
        <v>1</v>
      </c>
      <c r="CS116" s="4">
        <v>0</v>
      </c>
      <c r="CV116" s="4">
        <v>1</v>
      </c>
      <c r="CW116" s="4">
        <v>1</v>
      </c>
      <c r="CX116" s="4">
        <v>2</v>
      </c>
      <c r="CY116" s="4">
        <v>1</v>
      </c>
      <c r="CZ116" s="4">
        <v>1</v>
      </c>
      <c r="DA116" s="4">
        <v>3</v>
      </c>
      <c r="DB116" s="4">
        <v>1</v>
      </c>
      <c r="DC116" s="4">
        <v>1</v>
      </c>
      <c r="DD116" s="4">
        <v>2</v>
      </c>
      <c r="DE116" s="4">
        <v>1</v>
      </c>
      <c r="DF116" s="4">
        <v>3</v>
      </c>
      <c r="DH116" s="4">
        <v>1</v>
      </c>
      <c r="DI116" s="4">
        <v>0</v>
      </c>
      <c r="DJ116" s="4">
        <v>0</v>
      </c>
      <c r="DK116" s="4">
        <v>2</v>
      </c>
      <c r="DO116" s="4">
        <v>1</v>
      </c>
      <c r="DP116" s="4">
        <v>2</v>
      </c>
      <c r="DQ116" s="4">
        <v>6</v>
      </c>
      <c r="DR116" s="4">
        <v>-97</v>
      </c>
      <c r="DW116" s="4">
        <v>2</v>
      </c>
      <c r="DX116" s="4">
        <v>9</v>
      </c>
      <c r="DY116" s="4">
        <v>1</v>
      </c>
      <c r="DZ116" s="4">
        <v>1</v>
      </c>
      <c r="EA116" s="4" t="s">
        <v>586</v>
      </c>
      <c r="EB116" s="4">
        <v>497</v>
      </c>
      <c r="EC116" s="4">
        <v>8.2799999999999994</v>
      </c>
      <c r="EE116" s="4">
        <v>2</v>
      </c>
      <c r="EF116" s="4">
        <v>1</v>
      </c>
      <c r="EG116" s="4" t="s">
        <v>302</v>
      </c>
      <c r="EI116" s="4">
        <v>1</v>
      </c>
      <c r="EJ116" s="4">
        <v>1</v>
      </c>
      <c r="EK116" s="4">
        <v>3</v>
      </c>
      <c r="EL116" s="4">
        <v>6</v>
      </c>
      <c r="EM116" s="4">
        <v>21</v>
      </c>
      <c r="ET116" s="4" t="s">
        <v>587</v>
      </c>
      <c r="EU116" s="4" t="s">
        <v>201</v>
      </c>
      <c r="EV116" s="4" t="s">
        <v>202</v>
      </c>
      <c r="EY116" s="4">
        <v>963</v>
      </c>
      <c r="FA116" s="83" t="s">
        <v>203</v>
      </c>
      <c r="FB116" s="4" t="s">
        <v>204</v>
      </c>
      <c r="FC116" s="4">
        <v>0</v>
      </c>
      <c r="FD116" s="4" t="s">
        <v>205</v>
      </c>
    </row>
    <row r="117" spans="1:161" x14ac:dyDescent="0.3">
      <c r="A117" s="4">
        <v>3365</v>
      </c>
      <c r="B117" s="4" t="s">
        <v>588</v>
      </c>
      <c r="C117" s="4" t="s">
        <v>194</v>
      </c>
      <c r="D117" s="4" t="s">
        <v>589</v>
      </c>
      <c r="E117" s="4" t="s">
        <v>227</v>
      </c>
      <c r="F117" s="4" t="s">
        <v>590</v>
      </c>
      <c r="G117" s="4">
        <v>1</v>
      </c>
      <c r="H117" s="4">
        <v>1</v>
      </c>
      <c r="I117" s="4">
        <v>1</v>
      </c>
      <c r="J117" s="4">
        <v>1</v>
      </c>
      <c r="K117" s="4">
        <v>2</v>
      </c>
      <c r="O117" s="4">
        <v>2</v>
      </c>
      <c r="P117" s="4">
        <v>1</v>
      </c>
      <c r="Q117" s="4">
        <v>2</v>
      </c>
      <c r="BF117" s="4">
        <v>1</v>
      </c>
      <c r="BG117" s="4">
        <v>1</v>
      </c>
      <c r="BI117" s="4">
        <v>1</v>
      </c>
      <c r="BJ117" s="4">
        <v>1</v>
      </c>
      <c r="BK117" s="4">
        <v>5</v>
      </c>
      <c r="BL117" s="4">
        <v>3</v>
      </c>
      <c r="BS117" s="4">
        <v>1</v>
      </c>
      <c r="BU117" s="4">
        <v>1</v>
      </c>
      <c r="BV117" s="4">
        <v>-98</v>
      </c>
      <c r="BX117" s="4">
        <v>1</v>
      </c>
      <c r="BY117" s="4">
        <v>2</v>
      </c>
      <c r="BZ117" s="4">
        <v>1</v>
      </c>
      <c r="CA117" s="4">
        <v>1</v>
      </c>
      <c r="CB117" s="4">
        <v>1</v>
      </c>
      <c r="CC117" s="4">
        <v>2</v>
      </c>
      <c r="CD117" s="4">
        <v>2</v>
      </c>
      <c r="CE117" s="4">
        <v>2</v>
      </c>
      <c r="CF117" s="4">
        <v>2</v>
      </c>
      <c r="CG117" s="4">
        <v>2</v>
      </c>
      <c r="CH117" s="4">
        <v>2</v>
      </c>
      <c r="CI117" s="4">
        <v>3</v>
      </c>
      <c r="CJ117" s="4">
        <v>1</v>
      </c>
      <c r="CK117" s="4">
        <v>7</v>
      </c>
      <c r="CL117" s="4">
        <v>1</v>
      </c>
      <c r="CM117" s="4">
        <v>3</v>
      </c>
      <c r="CN117" s="4">
        <v>1</v>
      </c>
      <c r="CO117" s="4">
        <v>1</v>
      </c>
      <c r="CP117" s="4">
        <v>1</v>
      </c>
      <c r="CQ117" s="4">
        <v>1</v>
      </c>
      <c r="CR117" s="4">
        <v>1</v>
      </c>
      <c r="CS117" s="4">
        <v>0</v>
      </c>
      <c r="CV117" s="4">
        <v>2</v>
      </c>
      <c r="CX117" s="4">
        <v>2</v>
      </c>
      <c r="CY117" s="4">
        <v>1</v>
      </c>
      <c r="CZ117" s="4">
        <v>1</v>
      </c>
      <c r="DA117" s="4">
        <v>3</v>
      </c>
      <c r="DB117" s="4">
        <v>1</v>
      </c>
      <c r="DC117" s="4">
        <v>0.5</v>
      </c>
      <c r="DD117" s="4">
        <v>1</v>
      </c>
      <c r="DE117" s="4">
        <v>1</v>
      </c>
      <c r="DF117" s="4">
        <v>3</v>
      </c>
      <c r="DH117" s="4">
        <v>0</v>
      </c>
      <c r="DI117" s="4">
        <v>0</v>
      </c>
      <c r="DJ117" s="4">
        <v>1</v>
      </c>
      <c r="DK117" s="4">
        <v>0</v>
      </c>
      <c r="DL117" s="4">
        <v>2</v>
      </c>
      <c r="DO117" s="4">
        <v>1</v>
      </c>
      <c r="DP117" s="4">
        <v>1</v>
      </c>
      <c r="DQ117" s="4">
        <v>5</v>
      </c>
      <c r="DR117" s="4">
        <v>6</v>
      </c>
      <c r="DW117" s="4">
        <v>1</v>
      </c>
      <c r="DX117" s="4">
        <v>5</v>
      </c>
      <c r="DY117" s="4">
        <v>2</v>
      </c>
      <c r="DZ117" s="4">
        <v>1</v>
      </c>
      <c r="EA117" s="4" t="s">
        <v>591</v>
      </c>
      <c r="EB117" s="4">
        <v>974</v>
      </c>
      <c r="EC117" s="4">
        <v>16.23</v>
      </c>
      <c r="EE117" s="4">
        <v>2</v>
      </c>
      <c r="EF117" s="4">
        <v>1</v>
      </c>
      <c r="EG117" s="4" t="s">
        <v>592</v>
      </c>
      <c r="EI117" s="4">
        <v>1</v>
      </c>
      <c r="EJ117" s="4">
        <v>1</v>
      </c>
      <c r="EK117" s="4">
        <v>3</v>
      </c>
      <c r="EL117" s="4">
        <v>6</v>
      </c>
      <c r="EM117" s="4">
        <v>21</v>
      </c>
      <c r="ET117" s="4" t="s">
        <v>587</v>
      </c>
      <c r="EU117" s="4" t="s">
        <v>201</v>
      </c>
      <c r="EV117" s="4" t="s">
        <v>202</v>
      </c>
      <c r="EY117" s="4">
        <v>963</v>
      </c>
      <c r="FA117" s="83" t="s">
        <v>203</v>
      </c>
      <c r="FB117" s="4" t="s">
        <v>204</v>
      </c>
      <c r="FC117" s="4">
        <v>0</v>
      </c>
      <c r="FD117" s="4" t="s">
        <v>205</v>
      </c>
      <c r="FE117" s="4">
        <v>7</v>
      </c>
    </row>
    <row r="118" spans="1:161" x14ac:dyDescent="0.3">
      <c r="A118" s="4">
        <v>3384</v>
      </c>
      <c r="B118" s="4" t="s">
        <v>593</v>
      </c>
      <c r="C118" s="4" t="s">
        <v>212</v>
      </c>
      <c r="D118" s="4" t="s">
        <v>594</v>
      </c>
      <c r="E118" s="4" t="s">
        <v>214</v>
      </c>
      <c r="F118" s="4" t="s">
        <v>595</v>
      </c>
      <c r="G118" s="4">
        <v>1</v>
      </c>
      <c r="H118" s="4">
        <v>2</v>
      </c>
      <c r="J118" s="4">
        <v>1</v>
      </c>
      <c r="K118" s="4">
        <v>2</v>
      </c>
      <c r="O118" s="4">
        <v>0</v>
      </c>
      <c r="P118" s="4">
        <v>1</v>
      </c>
      <c r="Q118" s="4">
        <v>2</v>
      </c>
      <c r="BF118" s="4">
        <v>1</v>
      </c>
      <c r="BG118" s="4">
        <v>1</v>
      </c>
      <c r="BI118" s="4">
        <v>2</v>
      </c>
      <c r="BJ118" s="4">
        <v>1</v>
      </c>
      <c r="BK118" s="4">
        <v>5</v>
      </c>
      <c r="BL118" s="4">
        <v>6</v>
      </c>
      <c r="BM118" s="4">
        <v>-77</v>
      </c>
      <c r="BS118" s="4">
        <v>3</v>
      </c>
      <c r="BW118" s="4">
        <v>2</v>
      </c>
      <c r="BX118" s="4">
        <v>1</v>
      </c>
      <c r="BY118" s="4">
        <v>1</v>
      </c>
      <c r="BZ118" s="4">
        <v>2</v>
      </c>
      <c r="CA118" s="4">
        <v>2</v>
      </c>
      <c r="CB118" s="4">
        <v>2</v>
      </c>
      <c r="CC118" s="4">
        <v>2</v>
      </c>
      <c r="CD118" s="4">
        <v>2</v>
      </c>
      <c r="CE118" s="4">
        <v>2</v>
      </c>
      <c r="CF118" s="4">
        <v>2</v>
      </c>
      <c r="CG118" s="4">
        <v>2</v>
      </c>
      <c r="CH118" s="4">
        <v>-98</v>
      </c>
      <c r="CI118" s="4">
        <v>2</v>
      </c>
      <c r="CJ118" s="4">
        <v>2</v>
      </c>
      <c r="CK118" s="4">
        <v>7</v>
      </c>
      <c r="CL118" s="4">
        <v>1</v>
      </c>
      <c r="CM118" s="4">
        <v>3</v>
      </c>
      <c r="CN118" s="4">
        <v>1</v>
      </c>
      <c r="CO118" s="4">
        <v>1</v>
      </c>
      <c r="CP118" s="4">
        <v>1</v>
      </c>
      <c r="CQ118" s="4">
        <v>1</v>
      </c>
      <c r="CR118" s="4">
        <v>1</v>
      </c>
      <c r="CS118" s="4">
        <v>0</v>
      </c>
      <c r="CV118" s="4">
        <v>2</v>
      </c>
      <c r="CX118" s="4">
        <v>2</v>
      </c>
      <c r="CY118" s="4">
        <v>1</v>
      </c>
      <c r="CZ118" s="4">
        <v>1</v>
      </c>
      <c r="DA118" s="4">
        <v>2</v>
      </c>
      <c r="DB118" s="4">
        <v>1</v>
      </c>
      <c r="DC118" s="4">
        <v>2</v>
      </c>
      <c r="DD118" s="4">
        <v>1</v>
      </c>
      <c r="DE118" s="4">
        <v>1</v>
      </c>
      <c r="DF118" s="4">
        <v>1</v>
      </c>
      <c r="DG118" s="4">
        <v>1</v>
      </c>
      <c r="DH118" s="4">
        <v>0</v>
      </c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1</v>
      </c>
      <c r="DO118" s="4">
        <v>1</v>
      </c>
      <c r="DP118" s="4">
        <v>1</v>
      </c>
      <c r="DQ118" s="4">
        <v>8</v>
      </c>
      <c r="DR118" s="4">
        <v>6</v>
      </c>
      <c r="DW118" s="4">
        <v>1</v>
      </c>
      <c r="DX118" s="4">
        <v>8</v>
      </c>
      <c r="DY118" s="4">
        <v>1</v>
      </c>
      <c r="DZ118" s="4">
        <v>1</v>
      </c>
      <c r="EA118" s="4" t="s">
        <v>596</v>
      </c>
      <c r="EB118" s="4">
        <v>983</v>
      </c>
      <c r="EC118" s="4">
        <v>16.38</v>
      </c>
      <c r="EE118" s="4">
        <v>2</v>
      </c>
      <c r="EF118" s="4">
        <v>1</v>
      </c>
      <c r="EG118" s="4" t="s">
        <v>369</v>
      </c>
      <c r="EI118" s="4">
        <v>1</v>
      </c>
      <c r="EJ118" s="4">
        <v>1</v>
      </c>
      <c r="EK118" s="4">
        <v>3</v>
      </c>
      <c r="EL118" s="4">
        <v>8</v>
      </c>
      <c r="EM118" s="4">
        <v>25</v>
      </c>
      <c r="ET118" s="4" t="s">
        <v>587</v>
      </c>
      <c r="EU118" s="4" t="s">
        <v>201</v>
      </c>
      <c r="EV118" s="4" t="s">
        <v>597</v>
      </c>
      <c r="EY118" s="4">
        <v>826</v>
      </c>
      <c r="FA118" s="83" t="s">
        <v>203</v>
      </c>
      <c r="FB118" s="4" t="s">
        <v>204</v>
      </c>
      <c r="FC118" s="4">
        <v>1</v>
      </c>
      <c r="FD118" s="4" t="s">
        <v>238</v>
      </c>
      <c r="FE118" s="4">
        <v>7</v>
      </c>
    </row>
    <row r="119" spans="1:161" x14ac:dyDescent="0.3">
      <c r="A119" s="4">
        <v>3490</v>
      </c>
      <c r="B119" s="4" t="s">
        <v>598</v>
      </c>
      <c r="C119" s="4" t="s">
        <v>194</v>
      </c>
      <c r="D119" s="4" t="s">
        <v>599</v>
      </c>
      <c r="E119" s="4" t="s">
        <v>221</v>
      </c>
      <c r="F119" s="4" t="s">
        <v>600</v>
      </c>
      <c r="G119" s="4">
        <v>1</v>
      </c>
      <c r="H119" s="4">
        <v>2</v>
      </c>
      <c r="J119" s="4">
        <v>1</v>
      </c>
      <c r="K119" s="4">
        <v>2</v>
      </c>
      <c r="O119" s="4">
        <v>0</v>
      </c>
      <c r="P119" s="4">
        <v>1</v>
      </c>
      <c r="Q119" s="4">
        <v>2</v>
      </c>
      <c r="BF119" s="4">
        <v>1</v>
      </c>
      <c r="BG119" s="4">
        <v>1</v>
      </c>
      <c r="BI119" s="4">
        <v>1</v>
      </c>
      <c r="BJ119" s="4">
        <v>1</v>
      </c>
      <c r="BK119" s="4">
        <v>6</v>
      </c>
      <c r="BL119" s="4">
        <v>3</v>
      </c>
      <c r="BS119" s="4">
        <v>4</v>
      </c>
      <c r="BU119" s="4">
        <v>2</v>
      </c>
      <c r="BW119" s="4">
        <v>-98</v>
      </c>
      <c r="BX119" s="4">
        <v>1</v>
      </c>
      <c r="BY119" s="4">
        <v>2</v>
      </c>
      <c r="BZ119" s="4">
        <v>1</v>
      </c>
      <c r="CA119" s="4">
        <v>1</v>
      </c>
      <c r="CB119" s="4">
        <v>2</v>
      </c>
      <c r="CC119" s="4">
        <v>2</v>
      </c>
      <c r="CD119" s="4">
        <v>2</v>
      </c>
      <c r="CE119" s="4">
        <v>2</v>
      </c>
      <c r="CF119" s="4">
        <v>1</v>
      </c>
      <c r="CG119" s="4">
        <v>1</v>
      </c>
      <c r="CH119" s="4">
        <v>1</v>
      </c>
      <c r="CI119" s="4">
        <v>1</v>
      </c>
      <c r="CJ119" s="4">
        <v>1</v>
      </c>
      <c r="CK119" s="4">
        <v>6</v>
      </c>
      <c r="CL119" s="4">
        <v>1</v>
      </c>
      <c r="CM119" s="4">
        <v>1</v>
      </c>
      <c r="CN119" s="4">
        <v>1</v>
      </c>
      <c r="CO119" s="4">
        <v>2</v>
      </c>
      <c r="CP119" s="4">
        <v>1</v>
      </c>
      <c r="CQ119" s="4">
        <v>2</v>
      </c>
      <c r="CR119" s="4">
        <v>1</v>
      </c>
      <c r="CS119" s="4">
        <v>0</v>
      </c>
      <c r="CV119" s="4">
        <v>2</v>
      </c>
      <c r="CX119" s="4">
        <v>2</v>
      </c>
      <c r="CY119" s="4">
        <v>1</v>
      </c>
      <c r="CZ119" s="4">
        <v>1</v>
      </c>
      <c r="DA119" s="4">
        <v>3</v>
      </c>
      <c r="DB119" s="4">
        <v>1</v>
      </c>
      <c r="DC119" s="4">
        <v>8</v>
      </c>
      <c r="DD119" s="4">
        <v>6</v>
      </c>
      <c r="DE119" s="4">
        <v>1</v>
      </c>
      <c r="DF119" s="4">
        <v>2</v>
      </c>
      <c r="DG119" s="4">
        <v>2</v>
      </c>
      <c r="DH119" s="4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2</v>
      </c>
      <c r="DO119" s="4">
        <v>1</v>
      </c>
      <c r="DP119" s="4">
        <v>2</v>
      </c>
      <c r="DQ119" s="4">
        <v>5</v>
      </c>
      <c r="DR119" s="4">
        <v>1</v>
      </c>
      <c r="DS119" s="4">
        <v>7</v>
      </c>
      <c r="DW119" s="4">
        <v>2</v>
      </c>
      <c r="DX119" s="4">
        <v>4</v>
      </c>
      <c r="DY119" s="4">
        <v>1</v>
      </c>
      <c r="DZ119" s="4">
        <v>1</v>
      </c>
      <c r="EA119" s="4" t="s">
        <v>229</v>
      </c>
      <c r="EB119" s="4">
        <v>674</v>
      </c>
      <c r="EC119" s="4">
        <v>11.23</v>
      </c>
      <c r="EE119" s="4">
        <v>2</v>
      </c>
      <c r="EF119" s="4">
        <v>1</v>
      </c>
      <c r="EG119" s="4" t="s">
        <v>601</v>
      </c>
      <c r="EI119" s="4">
        <v>1</v>
      </c>
      <c r="EJ119" s="4">
        <v>1</v>
      </c>
      <c r="EK119" s="4">
        <v>3</v>
      </c>
      <c r="EL119" s="4">
        <v>4</v>
      </c>
      <c r="EM119" s="4">
        <v>17</v>
      </c>
      <c r="ET119" s="4" t="s">
        <v>587</v>
      </c>
      <c r="EU119" s="4" t="s">
        <v>201</v>
      </c>
      <c r="EV119" s="4" t="s">
        <v>202</v>
      </c>
      <c r="EY119" s="4">
        <v>792</v>
      </c>
      <c r="FA119" s="83" t="s">
        <v>203</v>
      </c>
      <c r="FB119" s="4" t="s">
        <v>204</v>
      </c>
      <c r="FC119" s="4">
        <v>1</v>
      </c>
      <c r="FD119" s="4" t="s">
        <v>205</v>
      </c>
      <c r="FE119" s="4">
        <v>3</v>
      </c>
    </row>
    <row r="120" spans="1:161" x14ac:dyDescent="0.3">
      <c r="A120" s="4">
        <v>3499</v>
      </c>
      <c r="B120" s="4" t="s">
        <v>602</v>
      </c>
      <c r="C120" s="4" t="s">
        <v>194</v>
      </c>
      <c r="D120" s="4" t="s">
        <v>603</v>
      </c>
      <c r="E120" s="4" t="s">
        <v>227</v>
      </c>
      <c r="F120" s="4" t="s">
        <v>604</v>
      </c>
      <c r="G120" s="4">
        <v>1</v>
      </c>
      <c r="H120" s="4">
        <v>2</v>
      </c>
      <c r="J120" s="4">
        <v>1</v>
      </c>
      <c r="K120" s="4">
        <v>2</v>
      </c>
      <c r="O120" s="4">
        <v>0</v>
      </c>
      <c r="P120" s="4">
        <v>1</v>
      </c>
      <c r="Q120" s="4">
        <v>2</v>
      </c>
      <c r="BF120" s="4">
        <v>1</v>
      </c>
      <c r="BG120" s="4">
        <v>1</v>
      </c>
      <c r="BI120" s="4">
        <v>2</v>
      </c>
      <c r="BJ120" s="4">
        <v>1</v>
      </c>
      <c r="BK120" s="4">
        <v>5</v>
      </c>
      <c r="BL120" s="4">
        <v>-77</v>
      </c>
      <c r="BS120" s="4">
        <v>1</v>
      </c>
      <c r="BU120" s="4">
        <v>1</v>
      </c>
      <c r="BV120" s="4">
        <v>4</v>
      </c>
      <c r="BX120" s="4">
        <v>3</v>
      </c>
      <c r="BY120" s="4">
        <v>1</v>
      </c>
      <c r="BZ120" s="4">
        <v>1</v>
      </c>
      <c r="CA120" s="4">
        <v>1</v>
      </c>
      <c r="CB120" s="4">
        <v>2</v>
      </c>
      <c r="CC120" s="4">
        <v>2</v>
      </c>
      <c r="CD120" s="4">
        <v>2</v>
      </c>
      <c r="CE120" s="4">
        <v>2</v>
      </c>
      <c r="CF120" s="4">
        <v>1</v>
      </c>
      <c r="CG120" s="4">
        <v>1</v>
      </c>
      <c r="CH120" s="4">
        <v>1</v>
      </c>
      <c r="CI120" s="4">
        <v>2</v>
      </c>
      <c r="CJ120" s="4">
        <v>2</v>
      </c>
      <c r="CK120" s="4">
        <v>5</v>
      </c>
      <c r="CL120" s="4">
        <v>6</v>
      </c>
      <c r="CM120" s="4">
        <v>5</v>
      </c>
      <c r="CN120" s="4">
        <v>1</v>
      </c>
      <c r="CO120" s="4">
        <v>4</v>
      </c>
      <c r="CP120" s="4">
        <v>1</v>
      </c>
      <c r="CQ120" s="4">
        <v>3</v>
      </c>
      <c r="CR120" s="4">
        <v>1</v>
      </c>
      <c r="CS120" s="4">
        <v>2</v>
      </c>
      <c r="CT120" s="4">
        <v>1</v>
      </c>
      <c r="CU120" s="4">
        <v>2</v>
      </c>
      <c r="CV120" s="4">
        <v>2</v>
      </c>
      <c r="CX120" s="4">
        <v>2</v>
      </c>
      <c r="CY120" s="4">
        <v>1</v>
      </c>
      <c r="CZ120" s="4">
        <v>1</v>
      </c>
      <c r="DA120" s="4">
        <v>3</v>
      </c>
      <c r="DB120" s="4">
        <v>1</v>
      </c>
      <c r="DC120" s="4">
        <v>5</v>
      </c>
      <c r="DD120" s="4">
        <v>2</v>
      </c>
      <c r="DE120" s="4">
        <v>1</v>
      </c>
      <c r="DF120" s="4">
        <v>2</v>
      </c>
      <c r="DG120" s="4">
        <v>2</v>
      </c>
      <c r="DH120" s="4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2</v>
      </c>
      <c r="DO120" s="4">
        <v>1</v>
      </c>
      <c r="DP120" s="4">
        <v>2</v>
      </c>
      <c r="DQ120" s="4">
        <v>7</v>
      </c>
      <c r="DR120" s="4">
        <v>1</v>
      </c>
      <c r="DW120" s="4">
        <v>2</v>
      </c>
      <c r="DX120" s="4">
        <v>5</v>
      </c>
      <c r="DY120" s="4">
        <v>1</v>
      </c>
      <c r="DZ120" s="4">
        <v>1</v>
      </c>
      <c r="EA120" s="4" t="s">
        <v>605</v>
      </c>
      <c r="EB120" s="4">
        <v>817</v>
      </c>
      <c r="EC120" s="4">
        <v>13.62</v>
      </c>
      <c r="EE120" s="4">
        <v>2</v>
      </c>
      <c r="EF120" s="4">
        <v>1</v>
      </c>
      <c r="EG120" s="4" t="s">
        <v>369</v>
      </c>
      <c r="EI120" s="4">
        <v>1</v>
      </c>
      <c r="EJ120" s="4">
        <v>1</v>
      </c>
      <c r="EK120" s="4">
        <v>3</v>
      </c>
      <c r="EL120" s="4">
        <v>6</v>
      </c>
      <c r="EM120" s="4">
        <v>21</v>
      </c>
      <c r="ET120" s="4" t="s">
        <v>587</v>
      </c>
      <c r="EU120" s="4" t="s">
        <v>201</v>
      </c>
      <c r="EV120" s="4" t="s">
        <v>202</v>
      </c>
      <c r="EY120" s="4">
        <v>963</v>
      </c>
      <c r="FA120" s="83" t="s">
        <v>203</v>
      </c>
      <c r="FB120" s="4" t="s">
        <v>204</v>
      </c>
      <c r="FC120" s="4">
        <v>0</v>
      </c>
      <c r="FD120" s="4" t="s">
        <v>205</v>
      </c>
      <c r="FE120" s="4">
        <v>7</v>
      </c>
    </row>
    <row r="121" spans="1:161" x14ac:dyDescent="0.3">
      <c r="A121" s="4">
        <v>3513</v>
      </c>
      <c r="B121" s="4" t="s">
        <v>606</v>
      </c>
      <c r="C121" s="4" t="s">
        <v>212</v>
      </c>
      <c r="D121" s="4" t="s">
        <v>607</v>
      </c>
      <c r="E121" s="4" t="s">
        <v>309</v>
      </c>
      <c r="F121" s="4" t="s">
        <v>608</v>
      </c>
      <c r="G121" s="4">
        <v>1</v>
      </c>
      <c r="H121" s="4">
        <v>2</v>
      </c>
      <c r="J121" s="4">
        <v>1</v>
      </c>
      <c r="K121" s="4">
        <v>2</v>
      </c>
      <c r="O121" s="4">
        <v>0</v>
      </c>
      <c r="P121" s="4">
        <v>1</v>
      </c>
      <c r="Q121" s="4">
        <v>2</v>
      </c>
      <c r="BF121" s="4">
        <v>1</v>
      </c>
      <c r="BG121" s="4">
        <v>1</v>
      </c>
      <c r="BI121" s="4">
        <v>2</v>
      </c>
      <c r="BJ121" s="4">
        <v>2</v>
      </c>
      <c r="BK121" s="4">
        <v>3</v>
      </c>
      <c r="BL121" s="4">
        <v>-77</v>
      </c>
      <c r="BS121" s="4">
        <v>1</v>
      </c>
      <c r="BU121" s="4">
        <v>1</v>
      </c>
      <c r="BV121" s="4">
        <v>4</v>
      </c>
      <c r="BX121" s="4">
        <v>3</v>
      </c>
      <c r="BY121" s="4">
        <v>1</v>
      </c>
      <c r="BZ121" s="4">
        <v>2</v>
      </c>
      <c r="CA121" s="4">
        <v>1</v>
      </c>
      <c r="CB121" s="4">
        <v>2</v>
      </c>
      <c r="CC121" s="4">
        <v>1</v>
      </c>
      <c r="CD121" s="4">
        <v>2</v>
      </c>
      <c r="CE121" s="4">
        <v>1</v>
      </c>
      <c r="CF121" s="4">
        <v>2</v>
      </c>
      <c r="CG121" s="4">
        <v>2</v>
      </c>
      <c r="CH121" s="4">
        <v>1</v>
      </c>
      <c r="CI121" s="4">
        <v>1</v>
      </c>
      <c r="CJ121" s="4">
        <v>2</v>
      </c>
      <c r="CK121" s="4">
        <v>7</v>
      </c>
      <c r="CL121" s="4">
        <v>1</v>
      </c>
      <c r="CM121" s="4">
        <v>3</v>
      </c>
      <c r="CN121" s="4">
        <v>1</v>
      </c>
      <c r="CO121" s="4">
        <v>2</v>
      </c>
      <c r="CP121" s="4">
        <v>1</v>
      </c>
      <c r="CQ121" s="4">
        <v>2</v>
      </c>
      <c r="CR121" s="4">
        <v>1</v>
      </c>
      <c r="CS121" s="4">
        <v>0</v>
      </c>
      <c r="CV121" s="4">
        <v>2</v>
      </c>
      <c r="CX121" s="4">
        <v>2</v>
      </c>
      <c r="CY121" s="4">
        <v>1</v>
      </c>
      <c r="CZ121" s="4">
        <v>1</v>
      </c>
      <c r="DA121" s="4">
        <v>3</v>
      </c>
      <c r="DB121" s="4">
        <v>1</v>
      </c>
      <c r="DC121" s="4">
        <v>6</v>
      </c>
      <c r="DD121" s="4">
        <v>-97</v>
      </c>
      <c r="DE121" s="4">
        <v>1</v>
      </c>
      <c r="DF121" s="4">
        <v>5</v>
      </c>
      <c r="DH121" s="4">
        <v>3</v>
      </c>
      <c r="DI121" s="4">
        <v>0</v>
      </c>
      <c r="DJ121" s="4">
        <v>0</v>
      </c>
      <c r="DK121" s="4">
        <v>2</v>
      </c>
      <c r="DO121" s="4">
        <v>1</v>
      </c>
      <c r="DP121" s="4">
        <v>1</v>
      </c>
      <c r="DQ121" s="4">
        <v>5</v>
      </c>
      <c r="DR121" s="4">
        <v>6</v>
      </c>
      <c r="DW121" s="4">
        <v>1</v>
      </c>
      <c r="DX121" s="4">
        <v>7</v>
      </c>
      <c r="DY121" s="4">
        <v>1</v>
      </c>
      <c r="DZ121" s="4">
        <v>2</v>
      </c>
      <c r="EA121" s="4" t="s">
        <v>609</v>
      </c>
      <c r="EB121" s="4">
        <v>667</v>
      </c>
      <c r="EC121" s="4">
        <v>11.12</v>
      </c>
      <c r="EE121" s="4">
        <v>2</v>
      </c>
      <c r="EF121" s="4">
        <v>1</v>
      </c>
      <c r="EG121" s="4" t="s">
        <v>235</v>
      </c>
      <c r="EI121" s="4">
        <v>1</v>
      </c>
      <c r="EJ121" s="4">
        <v>1</v>
      </c>
      <c r="EK121" s="4">
        <v>3</v>
      </c>
      <c r="EL121" s="4">
        <v>9</v>
      </c>
      <c r="EM121" s="4">
        <v>27</v>
      </c>
      <c r="ET121" s="4" t="s">
        <v>587</v>
      </c>
      <c r="EU121" s="4" t="s">
        <v>201</v>
      </c>
      <c r="EV121" s="4" t="s">
        <v>202</v>
      </c>
      <c r="EY121" s="4">
        <v>1294</v>
      </c>
      <c r="FA121" s="83" t="s">
        <v>203</v>
      </c>
      <c r="FB121" s="4" t="s">
        <v>204</v>
      </c>
      <c r="FC121" s="4">
        <v>0</v>
      </c>
      <c r="FD121" s="4" t="s">
        <v>205</v>
      </c>
      <c r="FE121" s="4">
        <v>17</v>
      </c>
    </row>
    <row r="122" spans="1:161" x14ac:dyDescent="0.3">
      <c r="A122" s="4">
        <v>3643</v>
      </c>
      <c r="B122" s="4" t="s">
        <v>610</v>
      </c>
      <c r="C122" s="4" t="s">
        <v>194</v>
      </c>
      <c r="D122" s="4" t="s">
        <v>611</v>
      </c>
      <c r="E122" s="4" t="s">
        <v>221</v>
      </c>
      <c r="F122" s="4" t="s">
        <v>612</v>
      </c>
      <c r="G122" s="4">
        <v>1</v>
      </c>
      <c r="H122" s="4">
        <v>2</v>
      </c>
      <c r="J122" s="4">
        <v>1</v>
      </c>
      <c r="K122" s="4">
        <v>2</v>
      </c>
      <c r="O122" s="4">
        <v>0</v>
      </c>
      <c r="P122" s="4">
        <v>1</v>
      </c>
      <c r="Q122" s="4">
        <v>2</v>
      </c>
      <c r="BF122" s="4">
        <v>1</v>
      </c>
      <c r="BG122" s="4">
        <v>1</v>
      </c>
      <c r="BI122" s="4">
        <v>1</v>
      </c>
      <c r="BJ122" s="4">
        <v>1</v>
      </c>
      <c r="BK122" s="4">
        <v>5</v>
      </c>
      <c r="BL122" s="4">
        <v>2</v>
      </c>
      <c r="BS122" s="4">
        <v>3</v>
      </c>
      <c r="BW122" s="4">
        <v>2</v>
      </c>
      <c r="BX122" s="4">
        <v>1</v>
      </c>
      <c r="BY122" s="4">
        <v>2</v>
      </c>
      <c r="BZ122" s="4">
        <v>2</v>
      </c>
      <c r="CA122" s="4">
        <v>1</v>
      </c>
      <c r="CB122" s="4">
        <v>2</v>
      </c>
      <c r="CC122" s="4">
        <v>1</v>
      </c>
      <c r="CD122" s="4">
        <v>2</v>
      </c>
      <c r="CE122" s="4">
        <v>2</v>
      </c>
      <c r="CF122" s="4">
        <v>1</v>
      </c>
      <c r="CG122" s="4">
        <v>2</v>
      </c>
      <c r="CH122" s="4">
        <v>1</v>
      </c>
      <c r="CI122" s="4">
        <v>2</v>
      </c>
      <c r="CJ122" s="4">
        <v>2</v>
      </c>
      <c r="CK122" s="4">
        <v>6</v>
      </c>
      <c r="CL122" s="4">
        <v>3</v>
      </c>
      <c r="CM122" s="4">
        <v>4</v>
      </c>
      <c r="CN122" s="4">
        <v>1</v>
      </c>
      <c r="CO122" s="4">
        <v>2</v>
      </c>
      <c r="CP122" s="4">
        <v>1</v>
      </c>
      <c r="CQ122" s="4">
        <v>1</v>
      </c>
      <c r="CR122" s="4">
        <v>1</v>
      </c>
      <c r="CS122" s="4">
        <v>0</v>
      </c>
      <c r="CV122" s="4">
        <v>2</v>
      </c>
      <c r="CX122" s="4">
        <v>2</v>
      </c>
      <c r="CY122" s="4">
        <v>1</v>
      </c>
      <c r="CZ122" s="4">
        <v>1</v>
      </c>
      <c r="DA122" s="4">
        <v>4</v>
      </c>
      <c r="DB122" s="4">
        <v>1</v>
      </c>
      <c r="DC122" s="4">
        <v>3.5</v>
      </c>
      <c r="DD122" s="4">
        <v>4</v>
      </c>
      <c r="DE122" s="4">
        <v>1</v>
      </c>
      <c r="DF122" s="4">
        <v>2</v>
      </c>
      <c r="DH122" s="4">
        <v>0</v>
      </c>
      <c r="DI122" s="4">
        <v>0</v>
      </c>
      <c r="DJ122" s="4">
        <v>2</v>
      </c>
      <c r="DO122" s="4">
        <v>1</v>
      </c>
      <c r="DP122" s="4">
        <v>2</v>
      </c>
      <c r="DQ122" s="4">
        <v>6</v>
      </c>
      <c r="DR122" s="4">
        <v>6</v>
      </c>
      <c r="DW122" s="4">
        <v>1</v>
      </c>
      <c r="DX122" s="4">
        <v>6</v>
      </c>
      <c r="DY122" s="4">
        <v>1</v>
      </c>
      <c r="DZ122" s="4">
        <v>1</v>
      </c>
      <c r="EA122" s="4" t="s">
        <v>613</v>
      </c>
      <c r="EB122" s="4">
        <v>613</v>
      </c>
      <c r="EC122" s="4">
        <v>10.220000000000001</v>
      </c>
      <c r="EE122" s="4">
        <v>2</v>
      </c>
      <c r="EF122" s="4">
        <v>1</v>
      </c>
      <c r="EG122" s="4" t="s">
        <v>592</v>
      </c>
      <c r="EI122" s="4">
        <v>1</v>
      </c>
      <c r="EJ122" s="4">
        <v>1</v>
      </c>
      <c r="EK122" s="4">
        <v>3</v>
      </c>
      <c r="EL122" s="4">
        <v>4</v>
      </c>
      <c r="EM122" s="4">
        <v>17</v>
      </c>
      <c r="ET122" s="4" t="s">
        <v>614</v>
      </c>
      <c r="EU122" s="4" t="s">
        <v>201</v>
      </c>
      <c r="EV122" s="4" t="s">
        <v>202</v>
      </c>
      <c r="EY122" s="4">
        <v>792</v>
      </c>
      <c r="FA122" s="83" t="s">
        <v>203</v>
      </c>
      <c r="FB122" s="4" t="s">
        <v>204</v>
      </c>
      <c r="FC122" s="4">
        <v>1</v>
      </c>
      <c r="FD122" s="4" t="s">
        <v>238</v>
      </c>
      <c r="FE122" s="4">
        <v>7</v>
      </c>
    </row>
    <row r="123" spans="1:161" x14ac:dyDescent="0.3">
      <c r="A123" s="4">
        <v>3685</v>
      </c>
      <c r="B123" s="4" t="s">
        <v>615</v>
      </c>
      <c r="C123" s="4" t="s">
        <v>212</v>
      </c>
      <c r="D123" s="4" t="s">
        <v>616</v>
      </c>
      <c r="E123" s="4" t="s">
        <v>309</v>
      </c>
      <c r="F123" s="4" t="s">
        <v>617</v>
      </c>
      <c r="G123" s="4">
        <v>1</v>
      </c>
      <c r="H123" s="4">
        <v>1</v>
      </c>
      <c r="I123" s="4">
        <v>2</v>
      </c>
      <c r="J123" s="4">
        <v>1</v>
      </c>
      <c r="K123" s="4">
        <v>2</v>
      </c>
      <c r="O123" s="4">
        <v>1</v>
      </c>
      <c r="P123" s="4">
        <v>1</v>
      </c>
      <c r="Q123" s="4">
        <v>2</v>
      </c>
      <c r="R123" s="4">
        <v>2</v>
      </c>
      <c r="U123" s="4">
        <v>1</v>
      </c>
      <c r="W123" s="4">
        <v>1</v>
      </c>
      <c r="Y123" s="4">
        <v>1</v>
      </c>
      <c r="Z123" s="4">
        <v>1</v>
      </c>
      <c r="AA123" s="4">
        <v>1</v>
      </c>
      <c r="AB123" s="4">
        <v>2012</v>
      </c>
      <c r="AC123" s="4">
        <v>2</v>
      </c>
      <c r="AD123" s="4">
        <v>3</v>
      </c>
      <c r="AE123" s="4">
        <v>1</v>
      </c>
      <c r="AF123" s="4">
        <v>5</v>
      </c>
      <c r="AG123" s="4">
        <v>1</v>
      </c>
      <c r="AV123" s="4">
        <v>1</v>
      </c>
      <c r="AX123" s="4">
        <v>2</v>
      </c>
      <c r="AY123" s="4">
        <v>2</v>
      </c>
      <c r="AZ123" s="4">
        <v>1</v>
      </c>
      <c r="BA123" s="4">
        <v>0</v>
      </c>
      <c r="BB123" s="4">
        <v>1</v>
      </c>
      <c r="BC123" s="4">
        <v>0</v>
      </c>
      <c r="BD123" s="4">
        <v>2</v>
      </c>
      <c r="BE123" s="4">
        <v>2</v>
      </c>
      <c r="BF123" s="4">
        <v>1</v>
      </c>
      <c r="BG123" s="4">
        <v>1</v>
      </c>
      <c r="BH123" s="4">
        <v>1</v>
      </c>
      <c r="BJ123" s="4">
        <v>1</v>
      </c>
      <c r="BK123" s="4">
        <v>-98</v>
      </c>
      <c r="BL123" s="4">
        <v>-97</v>
      </c>
      <c r="BS123" s="4">
        <v>1</v>
      </c>
      <c r="BU123" s="4">
        <v>1</v>
      </c>
      <c r="BV123" s="4">
        <v>3</v>
      </c>
      <c r="BX123" s="4">
        <v>1</v>
      </c>
      <c r="BY123" s="4">
        <v>2</v>
      </c>
      <c r="BZ123" s="4">
        <v>1</v>
      </c>
      <c r="CA123" s="4">
        <v>1</v>
      </c>
      <c r="CB123" s="4">
        <v>2</v>
      </c>
      <c r="CC123" s="4">
        <v>2</v>
      </c>
      <c r="CD123" s="4">
        <v>2</v>
      </c>
      <c r="CE123" s="4">
        <v>2</v>
      </c>
      <c r="CF123" s="4">
        <v>2</v>
      </c>
      <c r="CG123" s="4">
        <v>2</v>
      </c>
      <c r="CH123" s="4">
        <v>2</v>
      </c>
      <c r="CI123" s="4">
        <v>3</v>
      </c>
      <c r="CJ123" s="4">
        <v>2</v>
      </c>
      <c r="CK123" s="4">
        <v>7</v>
      </c>
      <c r="CL123" s="4">
        <v>1</v>
      </c>
      <c r="CM123" s="4">
        <v>4</v>
      </c>
      <c r="CN123" s="4">
        <v>1</v>
      </c>
      <c r="CO123" s="4">
        <v>1</v>
      </c>
      <c r="CP123" s="4">
        <v>1</v>
      </c>
      <c r="CQ123" s="4">
        <v>1</v>
      </c>
      <c r="CR123" s="4">
        <v>1</v>
      </c>
      <c r="CS123" s="4">
        <v>0</v>
      </c>
      <c r="CV123" s="4">
        <v>2</v>
      </c>
      <c r="CX123" s="4">
        <v>2</v>
      </c>
      <c r="CY123" s="4">
        <v>1</v>
      </c>
      <c r="CZ123" s="4">
        <v>1</v>
      </c>
      <c r="DA123" s="4">
        <v>4</v>
      </c>
      <c r="DB123" s="4">
        <v>1</v>
      </c>
      <c r="DC123" s="4">
        <v>3.5</v>
      </c>
      <c r="DD123" s="4">
        <v>3</v>
      </c>
      <c r="DE123" s="4">
        <v>1</v>
      </c>
      <c r="DF123" s="4">
        <v>4</v>
      </c>
      <c r="DH123" s="4">
        <v>1</v>
      </c>
      <c r="DI123" s="4">
        <v>1</v>
      </c>
      <c r="DJ123" s="4">
        <v>0</v>
      </c>
      <c r="DK123" s="4">
        <v>1</v>
      </c>
      <c r="DL123" s="4">
        <v>1</v>
      </c>
      <c r="DO123" s="4">
        <v>1</v>
      </c>
      <c r="DP123" s="4">
        <v>2</v>
      </c>
      <c r="DQ123" s="4">
        <v>5</v>
      </c>
      <c r="DR123" s="4">
        <v>6</v>
      </c>
      <c r="DW123" s="4">
        <v>1</v>
      </c>
      <c r="DX123" s="4">
        <v>5</v>
      </c>
      <c r="DY123" s="4">
        <v>1</v>
      </c>
      <c r="DZ123" s="4">
        <v>1</v>
      </c>
      <c r="EA123" s="4" t="s">
        <v>618</v>
      </c>
      <c r="EB123" s="4">
        <v>761</v>
      </c>
      <c r="EC123" s="4">
        <v>12.68</v>
      </c>
      <c r="EE123" s="4">
        <v>2</v>
      </c>
      <c r="EF123" s="4">
        <v>1</v>
      </c>
      <c r="EG123" s="4" t="s">
        <v>619</v>
      </c>
      <c r="EI123" s="4">
        <v>1</v>
      </c>
      <c r="EJ123" s="4">
        <v>1</v>
      </c>
      <c r="EK123" s="4">
        <v>3</v>
      </c>
      <c r="EL123" s="4">
        <v>9</v>
      </c>
      <c r="EM123" s="4">
        <v>27</v>
      </c>
      <c r="ET123" s="4" t="s">
        <v>614</v>
      </c>
      <c r="EU123" s="4" t="s">
        <v>201</v>
      </c>
      <c r="EV123" s="4" t="s">
        <v>202</v>
      </c>
      <c r="EY123" s="4">
        <v>1294</v>
      </c>
      <c r="FA123" s="83" t="s">
        <v>237</v>
      </c>
      <c r="FB123" s="4" t="s">
        <v>204</v>
      </c>
      <c r="FC123" s="4">
        <v>0</v>
      </c>
      <c r="FD123" s="4" t="s">
        <v>205</v>
      </c>
    </row>
    <row r="124" spans="1:161" x14ac:dyDescent="0.3">
      <c r="A124" s="4">
        <v>3691</v>
      </c>
      <c r="B124" s="4" t="s">
        <v>620</v>
      </c>
      <c r="C124" s="4" t="s">
        <v>212</v>
      </c>
      <c r="D124" s="4" t="s">
        <v>621</v>
      </c>
      <c r="E124" s="4" t="s">
        <v>214</v>
      </c>
      <c r="F124" s="4" t="s">
        <v>622</v>
      </c>
      <c r="G124" s="4">
        <v>1</v>
      </c>
      <c r="H124" s="4">
        <v>2</v>
      </c>
      <c r="J124" s="4">
        <v>1</v>
      </c>
      <c r="K124" s="4">
        <v>2</v>
      </c>
      <c r="O124" s="4">
        <v>0</v>
      </c>
      <c r="P124" s="4">
        <v>1</v>
      </c>
      <c r="Q124" s="4">
        <v>2</v>
      </c>
      <c r="BF124" s="4">
        <v>1</v>
      </c>
      <c r="BG124" s="4">
        <v>1</v>
      </c>
      <c r="BI124" s="4">
        <v>1</v>
      </c>
      <c r="BJ124" s="4">
        <v>1</v>
      </c>
      <c r="BK124" s="4">
        <v>6</v>
      </c>
      <c r="BL124" s="4">
        <v>1</v>
      </c>
      <c r="BS124" s="4">
        <v>-98</v>
      </c>
      <c r="BU124" s="4">
        <v>2</v>
      </c>
      <c r="BW124" s="4">
        <v>2</v>
      </c>
      <c r="BX124" s="4">
        <v>1</v>
      </c>
      <c r="BY124" s="4">
        <v>1</v>
      </c>
      <c r="BZ124" s="4">
        <v>2</v>
      </c>
      <c r="CA124" s="4">
        <v>1</v>
      </c>
      <c r="CB124" s="4">
        <v>2</v>
      </c>
      <c r="CC124" s="4">
        <v>2</v>
      </c>
      <c r="CD124" s="4">
        <v>2</v>
      </c>
      <c r="CE124" s="4">
        <v>2</v>
      </c>
      <c r="CF124" s="4">
        <v>1</v>
      </c>
      <c r="CG124" s="4">
        <v>2</v>
      </c>
      <c r="CH124" s="4">
        <v>2</v>
      </c>
      <c r="CI124" s="4">
        <v>1</v>
      </c>
      <c r="CJ124" s="4">
        <v>2</v>
      </c>
      <c r="CK124" s="4">
        <v>7</v>
      </c>
      <c r="CL124" s="4">
        <v>7</v>
      </c>
      <c r="CM124" s="4">
        <v>4</v>
      </c>
      <c r="CN124" s="4">
        <v>1</v>
      </c>
      <c r="CO124" s="4">
        <v>2</v>
      </c>
      <c r="CP124" s="4">
        <v>1</v>
      </c>
      <c r="CQ124" s="4">
        <v>2</v>
      </c>
      <c r="CR124" s="4">
        <v>1</v>
      </c>
      <c r="CS124" s="4">
        <v>0</v>
      </c>
      <c r="CV124" s="4">
        <v>2</v>
      </c>
      <c r="CX124" s="4">
        <v>2</v>
      </c>
      <c r="CY124" s="4">
        <v>2</v>
      </c>
      <c r="CZ124" s="4">
        <v>1</v>
      </c>
      <c r="DA124" s="4">
        <v>3</v>
      </c>
      <c r="DB124" s="4">
        <v>1</v>
      </c>
      <c r="DC124" s="4">
        <v>7</v>
      </c>
      <c r="DD124" s="4">
        <v>-97</v>
      </c>
      <c r="DE124" s="4">
        <v>1</v>
      </c>
      <c r="DF124" s="4">
        <v>5</v>
      </c>
      <c r="DH124" s="4">
        <v>2</v>
      </c>
      <c r="DI124" s="4">
        <v>1</v>
      </c>
      <c r="DJ124" s="4">
        <v>0</v>
      </c>
      <c r="DK124" s="4">
        <v>2</v>
      </c>
      <c r="DO124" s="4">
        <v>2</v>
      </c>
      <c r="DP124" s="4">
        <v>2</v>
      </c>
      <c r="DQ124" s="4">
        <v>5</v>
      </c>
      <c r="DR124" s="4">
        <v>6</v>
      </c>
      <c r="DW124" s="4">
        <v>1</v>
      </c>
      <c r="DX124" s="4">
        <v>-97</v>
      </c>
      <c r="DY124" s="4">
        <v>2</v>
      </c>
      <c r="DZ124" s="4">
        <v>1</v>
      </c>
      <c r="EA124" s="4" t="s">
        <v>623</v>
      </c>
      <c r="EB124" s="4">
        <v>574</v>
      </c>
      <c r="EC124" s="4">
        <v>9.57</v>
      </c>
      <c r="EE124" s="4">
        <v>2</v>
      </c>
      <c r="EF124" s="4">
        <v>1</v>
      </c>
      <c r="EG124" s="4" t="s">
        <v>624</v>
      </c>
      <c r="EI124" s="4">
        <v>1</v>
      </c>
      <c r="EJ124" s="4">
        <v>1</v>
      </c>
      <c r="EK124" s="4">
        <v>3</v>
      </c>
      <c r="EL124" s="4">
        <v>8</v>
      </c>
      <c r="EM124" s="4">
        <v>25</v>
      </c>
      <c r="ET124" s="4" t="s">
        <v>614</v>
      </c>
      <c r="EU124" s="4" t="s">
        <v>201</v>
      </c>
      <c r="EV124" s="4" t="s">
        <v>202</v>
      </c>
      <c r="EY124" s="4">
        <v>826</v>
      </c>
      <c r="FA124" s="83" t="s">
        <v>203</v>
      </c>
      <c r="FB124" s="4" t="s">
        <v>204</v>
      </c>
      <c r="FC124" s="4">
        <v>1</v>
      </c>
      <c r="FD124" s="4" t="s">
        <v>202</v>
      </c>
      <c r="FE124" s="4">
        <v>3</v>
      </c>
    </row>
    <row r="125" spans="1:161" x14ac:dyDescent="0.3">
      <c r="A125" s="4">
        <v>3711</v>
      </c>
      <c r="B125" s="4" t="s">
        <v>625</v>
      </c>
      <c r="C125" s="4" t="s">
        <v>212</v>
      </c>
      <c r="D125" s="4" t="s">
        <v>626</v>
      </c>
      <c r="E125" s="4" t="s">
        <v>309</v>
      </c>
      <c r="F125" s="4" t="s">
        <v>627</v>
      </c>
      <c r="G125" s="4">
        <v>1</v>
      </c>
      <c r="H125" s="4">
        <v>2</v>
      </c>
      <c r="J125" s="4">
        <v>1</v>
      </c>
      <c r="K125" s="4">
        <v>2</v>
      </c>
      <c r="O125" s="4">
        <v>0</v>
      </c>
      <c r="P125" s="4">
        <v>1</v>
      </c>
      <c r="Q125" s="4">
        <v>2</v>
      </c>
      <c r="BF125" s="4">
        <v>1</v>
      </c>
      <c r="BG125" s="4">
        <v>1</v>
      </c>
      <c r="BI125" s="4">
        <v>2</v>
      </c>
      <c r="BJ125" s="4">
        <v>2</v>
      </c>
      <c r="BK125" s="4">
        <v>-98</v>
      </c>
      <c r="BL125" s="4">
        <v>-77</v>
      </c>
      <c r="BS125" s="4">
        <v>3</v>
      </c>
      <c r="BW125" s="4">
        <v>1</v>
      </c>
      <c r="BX125" s="4">
        <v>1</v>
      </c>
      <c r="BY125" s="4">
        <v>2</v>
      </c>
      <c r="BZ125" s="4">
        <v>1</v>
      </c>
      <c r="CA125" s="4">
        <v>1</v>
      </c>
      <c r="CB125" s="4">
        <v>2</v>
      </c>
      <c r="CC125" s="4">
        <v>1</v>
      </c>
      <c r="CD125" s="4">
        <v>2</v>
      </c>
      <c r="CE125" s="4">
        <v>2</v>
      </c>
      <c r="CF125" s="4">
        <v>1</v>
      </c>
      <c r="CG125" s="4">
        <v>2</v>
      </c>
      <c r="CH125" s="4">
        <v>2</v>
      </c>
      <c r="CI125" s="4">
        <v>1</v>
      </c>
      <c r="CJ125" s="4">
        <v>2</v>
      </c>
      <c r="CK125" s="4">
        <v>5</v>
      </c>
      <c r="CL125" s="4">
        <v>2</v>
      </c>
      <c r="CM125" s="4">
        <v>4</v>
      </c>
      <c r="CN125" s="4">
        <v>1</v>
      </c>
      <c r="CO125" s="4">
        <v>2</v>
      </c>
      <c r="CP125" s="4">
        <v>1</v>
      </c>
      <c r="CQ125" s="4">
        <v>2</v>
      </c>
      <c r="CR125" s="4">
        <v>1</v>
      </c>
      <c r="CS125" s="4">
        <v>1</v>
      </c>
      <c r="CT125" s="4">
        <v>1</v>
      </c>
      <c r="CU125" s="4">
        <v>1</v>
      </c>
      <c r="CV125" s="4">
        <v>2</v>
      </c>
      <c r="CX125" s="4">
        <v>2</v>
      </c>
      <c r="CY125" s="4">
        <v>1</v>
      </c>
      <c r="CZ125" s="4">
        <v>1</v>
      </c>
      <c r="DA125" s="4">
        <v>5</v>
      </c>
      <c r="DB125" s="4">
        <v>1</v>
      </c>
      <c r="DC125" s="4">
        <v>1</v>
      </c>
      <c r="DD125" s="4">
        <v>-97</v>
      </c>
      <c r="DE125" s="4">
        <v>1</v>
      </c>
      <c r="DF125" s="4">
        <v>6</v>
      </c>
      <c r="DH125" s="4">
        <v>4</v>
      </c>
      <c r="DI125" s="4">
        <v>0</v>
      </c>
      <c r="DJ125" s="4">
        <v>2</v>
      </c>
      <c r="DO125" s="4">
        <v>2</v>
      </c>
      <c r="DP125" s="4">
        <v>2</v>
      </c>
      <c r="DQ125" s="4">
        <v>6</v>
      </c>
      <c r="DR125" s="4">
        <v>7</v>
      </c>
      <c r="DW125" s="4">
        <v>2</v>
      </c>
      <c r="DX125" s="4">
        <v>2</v>
      </c>
      <c r="DY125" s="4">
        <v>1</v>
      </c>
      <c r="DZ125" s="4">
        <v>2</v>
      </c>
      <c r="EA125" s="4" t="s">
        <v>628</v>
      </c>
      <c r="EB125" s="4">
        <v>674</v>
      </c>
      <c r="EC125" s="4">
        <v>11.23</v>
      </c>
      <c r="EE125" s="4">
        <v>2</v>
      </c>
      <c r="EF125" s="4">
        <v>1</v>
      </c>
      <c r="EG125" s="4" t="s">
        <v>629</v>
      </c>
      <c r="EI125" s="4">
        <v>1</v>
      </c>
      <c r="EJ125" s="4">
        <v>1</v>
      </c>
      <c r="EK125" s="4">
        <v>3</v>
      </c>
      <c r="EL125" s="4">
        <v>9</v>
      </c>
      <c r="EM125" s="4">
        <v>27</v>
      </c>
      <c r="ET125" s="4" t="s">
        <v>614</v>
      </c>
      <c r="EU125" s="4" t="s">
        <v>201</v>
      </c>
      <c r="EV125" s="4" t="s">
        <v>202</v>
      </c>
      <c r="EY125" s="4">
        <v>1294</v>
      </c>
      <c r="FA125" s="83" t="s">
        <v>203</v>
      </c>
      <c r="FB125" s="4" t="s">
        <v>204</v>
      </c>
      <c r="FC125" s="4">
        <v>1</v>
      </c>
      <c r="FD125" s="4" t="s">
        <v>238</v>
      </c>
    </row>
    <row r="126" spans="1:161" x14ac:dyDescent="0.3">
      <c r="A126" s="4">
        <v>3719</v>
      </c>
      <c r="B126" s="4" t="s">
        <v>630</v>
      </c>
      <c r="C126" s="4" t="s">
        <v>212</v>
      </c>
      <c r="D126" s="4" t="s">
        <v>631</v>
      </c>
      <c r="E126" s="4" t="s">
        <v>309</v>
      </c>
      <c r="F126" s="4" t="s">
        <v>632</v>
      </c>
      <c r="G126" s="4">
        <v>1</v>
      </c>
      <c r="H126" s="4">
        <v>2</v>
      </c>
      <c r="J126" s="4">
        <v>1</v>
      </c>
      <c r="K126" s="4">
        <v>2</v>
      </c>
      <c r="O126" s="4">
        <v>0</v>
      </c>
      <c r="P126" s="4">
        <v>1</v>
      </c>
      <c r="Q126" s="4">
        <v>2</v>
      </c>
      <c r="BF126" s="4">
        <v>1</v>
      </c>
      <c r="BG126" s="4">
        <v>1</v>
      </c>
      <c r="BI126" s="4">
        <v>2</v>
      </c>
      <c r="BJ126" s="4">
        <v>2</v>
      </c>
      <c r="BK126" s="4">
        <v>4</v>
      </c>
      <c r="BL126" s="4">
        <v>-77</v>
      </c>
      <c r="BS126" s="4">
        <v>1</v>
      </c>
      <c r="BU126" s="4">
        <v>2</v>
      </c>
      <c r="BW126" s="4">
        <v>1</v>
      </c>
      <c r="BX126" s="4">
        <v>3</v>
      </c>
      <c r="BY126" s="4">
        <v>2</v>
      </c>
      <c r="BZ126" s="4">
        <v>1</v>
      </c>
      <c r="CA126" s="4">
        <v>2</v>
      </c>
      <c r="CB126" s="4">
        <v>2</v>
      </c>
      <c r="CC126" s="4">
        <v>2</v>
      </c>
      <c r="CD126" s="4">
        <v>2</v>
      </c>
      <c r="CE126" s="4">
        <v>1</v>
      </c>
      <c r="CF126" s="4">
        <v>1</v>
      </c>
      <c r="CG126" s="4">
        <v>1</v>
      </c>
      <c r="CH126" s="4">
        <v>2</v>
      </c>
      <c r="CI126" s="4">
        <v>1</v>
      </c>
      <c r="CJ126" s="4">
        <v>1</v>
      </c>
      <c r="CK126" s="4">
        <v>7</v>
      </c>
      <c r="CL126" s="4">
        <v>1</v>
      </c>
      <c r="CM126" s="4">
        <v>1</v>
      </c>
      <c r="CN126" s="4">
        <v>1</v>
      </c>
      <c r="CO126" s="4">
        <v>2</v>
      </c>
      <c r="CP126" s="4">
        <v>1</v>
      </c>
      <c r="CQ126" s="4">
        <v>2</v>
      </c>
      <c r="CR126" s="4">
        <v>1</v>
      </c>
      <c r="CS126" s="4">
        <v>0</v>
      </c>
      <c r="CV126" s="4">
        <v>2</v>
      </c>
      <c r="CX126" s="4">
        <v>2</v>
      </c>
      <c r="CY126" s="4">
        <v>1</v>
      </c>
      <c r="CZ126" s="4">
        <v>1</v>
      </c>
      <c r="DA126" s="4">
        <v>2</v>
      </c>
      <c r="DB126" s="4">
        <v>1</v>
      </c>
      <c r="DC126" s="4">
        <v>22</v>
      </c>
      <c r="DD126" s="4">
        <v>1</v>
      </c>
      <c r="DE126" s="4">
        <v>1</v>
      </c>
      <c r="DF126" s="4">
        <v>3</v>
      </c>
      <c r="DH126" s="4">
        <v>0</v>
      </c>
      <c r="DI126" s="4">
        <v>0</v>
      </c>
      <c r="DJ126" s="4">
        <v>1</v>
      </c>
      <c r="DK126" s="4">
        <v>0</v>
      </c>
      <c r="DL126" s="4">
        <v>0</v>
      </c>
      <c r="DM126" s="4">
        <v>2</v>
      </c>
      <c r="DO126" s="4">
        <v>1</v>
      </c>
      <c r="DP126" s="4">
        <v>1</v>
      </c>
      <c r="DQ126" s="4">
        <v>2</v>
      </c>
      <c r="DR126" s="4">
        <v>6</v>
      </c>
      <c r="DW126" s="4">
        <v>1</v>
      </c>
      <c r="DX126" s="4">
        <v>2</v>
      </c>
      <c r="DY126" s="4">
        <v>2</v>
      </c>
      <c r="DZ126" s="4">
        <v>1</v>
      </c>
      <c r="EA126" s="4" t="s">
        <v>633</v>
      </c>
      <c r="EB126" s="4">
        <v>790</v>
      </c>
      <c r="EC126" s="4">
        <v>13.17</v>
      </c>
      <c r="EE126" s="4">
        <v>2</v>
      </c>
      <c r="EF126" s="4">
        <v>1</v>
      </c>
      <c r="EG126" s="4" t="s">
        <v>634</v>
      </c>
      <c r="EI126" s="4">
        <v>1</v>
      </c>
      <c r="EJ126" s="4">
        <v>1</v>
      </c>
      <c r="EK126" s="4">
        <v>3</v>
      </c>
      <c r="EL126" s="4">
        <v>9</v>
      </c>
      <c r="EM126" s="4">
        <v>27</v>
      </c>
      <c r="ET126" s="4" t="s">
        <v>614</v>
      </c>
      <c r="EU126" s="4" t="s">
        <v>201</v>
      </c>
      <c r="EV126" s="4" t="s">
        <v>202</v>
      </c>
      <c r="EY126" s="4">
        <v>1294</v>
      </c>
      <c r="FA126" s="83" t="s">
        <v>203</v>
      </c>
      <c r="FB126" s="4" t="s">
        <v>204</v>
      </c>
      <c r="FC126" s="4">
        <v>1</v>
      </c>
      <c r="FD126" s="4" t="s">
        <v>205</v>
      </c>
      <c r="FE126" s="4">
        <v>12</v>
      </c>
    </row>
    <row r="127" spans="1:161" x14ac:dyDescent="0.3">
      <c r="A127" s="4">
        <v>3736</v>
      </c>
      <c r="B127" s="4" t="s">
        <v>635</v>
      </c>
      <c r="C127" s="4" t="s">
        <v>212</v>
      </c>
      <c r="D127" s="4" t="s">
        <v>636</v>
      </c>
      <c r="E127" s="4" t="s">
        <v>309</v>
      </c>
      <c r="F127" s="4" t="s">
        <v>637</v>
      </c>
      <c r="G127" s="4">
        <v>1</v>
      </c>
      <c r="H127" s="4">
        <v>2</v>
      </c>
      <c r="J127" s="4">
        <v>1</v>
      </c>
      <c r="K127" s="4">
        <v>2</v>
      </c>
      <c r="O127" s="4">
        <v>0</v>
      </c>
      <c r="P127" s="4">
        <v>1</v>
      </c>
      <c r="Q127" s="4">
        <v>2</v>
      </c>
      <c r="BF127" s="4">
        <v>1</v>
      </c>
      <c r="BG127" s="4">
        <v>1</v>
      </c>
      <c r="BI127" s="4">
        <v>2</v>
      </c>
      <c r="BJ127" s="4">
        <v>2</v>
      </c>
      <c r="BK127" s="4">
        <v>6</v>
      </c>
      <c r="BL127" s="4">
        <v>-97</v>
      </c>
      <c r="BS127" s="4">
        <v>-98</v>
      </c>
      <c r="BU127" s="4">
        <v>2</v>
      </c>
      <c r="BW127" s="4">
        <v>3</v>
      </c>
      <c r="BX127" s="4">
        <v>3</v>
      </c>
      <c r="BY127" s="4">
        <v>2</v>
      </c>
      <c r="BZ127" s="4">
        <v>2</v>
      </c>
      <c r="CA127" s="4">
        <v>2</v>
      </c>
      <c r="CB127" s="4">
        <v>2</v>
      </c>
      <c r="CC127" s="4">
        <v>1</v>
      </c>
      <c r="CD127" s="4">
        <v>2</v>
      </c>
      <c r="CE127" s="4">
        <v>1</v>
      </c>
      <c r="CF127" s="4">
        <v>2</v>
      </c>
      <c r="CG127" s="4">
        <v>2</v>
      </c>
      <c r="CH127" s="4">
        <v>1</v>
      </c>
      <c r="CI127" s="4">
        <v>1</v>
      </c>
      <c r="CJ127" s="4">
        <v>1</v>
      </c>
      <c r="CK127" s="4">
        <v>7</v>
      </c>
      <c r="CL127" s="4">
        <v>5</v>
      </c>
      <c r="CM127" s="4">
        <v>6</v>
      </c>
      <c r="CN127" s="4">
        <v>1</v>
      </c>
      <c r="CO127" s="4">
        <v>3</v>
      </c>
      <c r="CP127" s="4">
        <v>1</v>
      </c>
      <c r="CQ127" s="4">
        <v>3</v>
      </c>
      <c r="CR127" s="4">
        <v>1</v>
      </c>
      <c r="CS127" s="4">
        <v>1</v>
      </c>
      <c r="CT127" s="4">
        <v>1</v>
      </c>
      <c r="CU127" s="4">
        <v>1</v>
      </c>
      <c r="CV127" s="4">
        <v>2</v>
      </c>
      <c r="CX127" s="4">
        <v>2</v>
      </c>
      <c r="CY127" s="4">
        <v>2</v>
      </c>
      <c r="CZ127" s="4">
        <v>1</v>
      </c>
      <c r="DA127" s="4">
        <v>3</v>
      </c>
      <c r="DB127" s="4">
        <v>1</v>
      </c>
      <c r="DC127" s="4">
        <v>23</v>
      </c>
      <c r="DD127" s="4">
        <v>3</v>
      </c>
      <c r="DE127" s="4">
        <v>1</v>
      </c>
      <c r="DF127" s="4">
        <v>1</v>
      </c>
      <c r="DG127" s="4">
        <v>1</v>
      </c>
      <c r="DH127" s="4">
        <v>0</v>
      </c>
      <c r="DI127" s="4">
        <v>0</v>
      </c>
      <c r="DJ127" s="4">
        <v>0</v>
      </c>
      <c r="DK127" s="4">
        <v>0</v>
      </c>
      <c r="DL127" s="4">
        <v>0</v>
      </c>
      <c r="DM127" s="4">
        <v>0</v>
      </c>
      <c r="DN127" s="4">
        <v>1</v>
      </c>
      <c r="DO127" s="4">
        <v>1</v>
      </c>
      <c r="DP127" s="4">
        <v>2</v>
      </c>
      <c r="DQ127" s="4">
        <v>3</v>
      </c>
      <c r="DR127" s="4">
        <v>1</v>
      </c>
      <c r="DW127" s="4">
        <v>2</v>
      </c>
      <c r="DX127" s="4">
        <v>-97</v>
      </c>
      <c r="DY127" s="4">
        <v>-98</v>
      </c>
      <c r="DZ127" s="4">
        <v>1</v>
      </c>
      <c r="EA127" s="4" t="s">
        <v>229</v>
      </c>
      <c r="EB127" s="4">
        <v>864</v>
      </c>
      <c r="EC127" s="4">
        <v>14.4</v>
      </c>
      <c r="EE127" s="4">
        <v>2</v>
      </c>
      <c r="EF127" s="4">
        <v>1</v>
      </c>
      <c r="EG127" s="4" t="s">
        <v>388</v>
      </c>
      <c r="EI127" s="4">
        <v>1</v>
      </c>
      <c r="EJ127" s="4">
        <v>1</v>
      </c>
      <c r="EK127" s="4">
        <v>3</v>
      </c>
      <c r="EL127" s="4">
        <v>9</v>
      </c>
      <c r="EM127" s="4">
        <v>27</v>
      </c>
      <c r="ET127" s="4" t="s">
        <v>614</v>
      </c>
      <c r="EU127" s="4" t="s">
        <v>201</v>
      </c>
      <c r="EV127" s="4" t="s">
        <v>638</v>
      </c>
      <c r="EY127" s="4">
        <v>1294</v>
      </c>
      <c r="FA127" s="83" t="s">
        <v>203</v>
      </c>
      <c r="FB127" s="4" t="s">
        <v>204</v>
      </c>
      <c r="FC127" s="4">
        <v>1</v>
      </c>
      <c r="FD127" s="4" t="s">
        <v>202</v>
      </c>
      <c r="FE127" s="4">
        <v>3</v>
      </c>
    </row>
    <row r="128" spans="1:161" x14ac:dyDescent="0.3">
      <c r="A128" s="4">
        <v>3762</v>
      </c>
      <c r="B128" s="4" t="s">
        <v>639</v>
      </c>
      <c r="C128" s="4" t="s">
        <v>212</v>
      </c>
      <c r="D128" s="4" t="s">
        <v>640</v>
      </c>
      <c r="E128" s="4" t="s">
        <v>214</v>
      </c>
      <c r="F128" s="4" t="s">
        <v>641</v>
      </c>
      <c r="G128" s="4">
        <v>1</v>
      </c>
      <c r="H128" s="4">
        <v>1</v>
      </c>
      <c r="I128" s="4">
        <v>2</v>
      </c>
      <c r="J128" s="4">
        <v>1</v>
      </c>
      <c r="K128" s="4">
        <v>2</v>
      </c>
      <c r="O128" s="4">
        <v>1</v>
      </c>
      <c r="P128" s="4">
        <v>1</v>
      </c>
      <c r="Q128" s="4">
        <v>2</v>
      </c>
      <c r="R128" s="4">
        <v>2</v>
      </c>
      <c r="U128" s="4">
        <v>2</v>
      </c>
      <c r="W128" s="4">
        <v>1</v>
      </c>
      <c r="Y128" s="4">
        <v>1</v>
      </c>
      <c r="AA128" s="4">
        <v>1</v>
      </c>
      <c r="AB128" s="4">
        <v>2011</v>
      </c>
      <c r="AC128" s="4">
        <v>3</v>
      </c>
      <c r="AD128" s="4">
        <v>1</v>
      </c>
      <c r="AE128" s="4">
        <v>4</v>
      </c>
      <c r="AF128" s="4">
        <v>6</v>
      </c>
      <c r="AG128" s="4">
        <v>2</v>
      </c>
      <c r="AH128" s="4">
        <v>2</v>
      </c>
      <c r="AJ128" s="4">
        <v>16</v>
      </c>
      <c r="AK128" s="4">
        <v>1</v>
      </c>
      <c r="AR128" s="4">
        <v>1</v>
      </c>
      <c r="AU128" s="4">
        <v>5</v>
      </c>
      <c r="AV128" s="4">
        <v>2</v>
      </c>
      <c r="AX128" s="4">
        <v>6</v>
      </c>
      <c r="AY128" s="4">
        <v>-77</v>
      </c>
      <c r="AZ128" s="4">
        <v>-98</v>
      </c>
      <c r="BD128" s="4">
        <v>1</v>
      </c>
      <c r="BF128" s="4">
        <v>1</v>
      </c>
      <c r="BG128" s="4">
        <v>1</v>
      </c>
      <c r="BH128" s="4">
        <v>1</v>
      </c>
      <c r="BJ128" s="4">
        <v>1</v>
      </c>
      <c r="BK128" s="4">
        <v>6</v>
      </c>
      <c r="BL128" s="4">
        <v>6</v>
      </c>
      <c r="BS128" s="4">
        <v>1</v>
      </c>
      <c r="BU128" s="4">
        <v>2</v>
      </c>
      <c r="BW128" s="4">
        <v>2</v>
      </c>
      <c r="BX128" s="4">
        <v>1</v>
      </c>
      <c r="BY128" s="4">
        <v>1</v>
      </c>
      <c r="BZ128" s="4">
        <v>1</v>
      </c>
      <c r="CA128" s="4">
        <v>1</v>
      </c>
      <c r="CB128" s="4">
        <v>1</v>
      </c>
      <c r="CC128" s="4">
        <v>1</v>
      </c>
      <c r="CD128" s="4">
        <v>2</v>
      </c>
      <c r="CE128" s="4">
        <v>2</v>
      </c>
      <c r="CF128" s="4">
        <v>1</v>
      </c>
      <c r="CG128" s="4">
        <v>-98</v>
      </c>
      <c r="CH128" s="4">
        <v>1</v>
      </c>
      <c r="CI128" s="4">
        <v>1</v>
      </c>
      <c r="CJ128" s="4">
        <v>2</v>
      </c>
      <c r="CK128" s="4">
        <v>7</v>
      </c>
      <c r="CL128" s="4">
        <v>1</v>
      </c>
      <c r="CM128" s="4">
        <v>1</v>
      </c>
      <c r="CN128" s="4">
        <v>1</v>
      </c>
      <c r="CO128" s="4">
        <v>1</v>
      </c>
      <c r="CP128" s="4">
        <v>1</v>
      </c>
      <c r="CQ128" s="4">
        <v>1</v>
      </c>
      <c r="CR128" s="4">
        <v>1</v>
      </c>
      <c r="CS128" s="4">
        <v>0</v>
      </c>
      <c r="CV128" s="4">
        <v>2</v>
      </c>
      <c r="CX128" s="4">
        <v>2</v>
      </c>
      <c r="CY128" s="4">
        <v>2</v>
      </c>
      <c r="CZ128" s="4">
        <v>1</v>
      </c>
      <c r="DA128" s="4">
        <v>2</v>
      </c>
      <c r="DB128" s="4">
        <v>1</v>
      </c>
      <c r="DC128" s="4">
        <v>2</v>
      </c>
      <c r="DD128" s="4">
        <v>-97</v>
      </c>
      <c r="DE128" s="4">
        <v>1</v>
      </c>
      <c r="DF128" s="4">
        <v>2</v>
      </c>
      <c r="DH128" s="4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2</v>
      </c>
      <c r="DO128" s="4">
        <v>2</v>
      </c>
      <c r="DP128" s="4">
        <v>2</v>
      </c>
      <c r="DQ128" s="4">
        <v>8</v>
      </c>
      <c r="DR128" s="4">
        <v>1</v>
      </c>
      <c r="DW128" s="4">
        <v>2</v>
      </c>
      <c r="DX128" s="4">
        <v>-98</v>
      </c>
      <c r="DY128" s="4">
        <v>1</v>
      </c>
      <c r="DZ128" s="4">
        <v>2</v>
      </c>
      <c r="EA128" s="4" t="s">
        <v>642</v>
      </c>
      <c r="EB128" s="4">
        <v>1137</v>
      </c>
      <c r="EC128" s="4">
        <v>18.95</v>
      </c>
      <c r="EE128" s="4">
        <v>2</v>
      </c>
      <c r="EF128" s="4">
        <v>1</v>
      </c>
      <c r="EG128" s="4" t="s">
        <v>323</v>
      </c>
      <c r="EI128" s="4">
        <v>1</v>
      </c>
      <c r="EJ128" s="4">
        <v>1</v>
      </c>
      <c r="EK128" s="4">
        <v>3</v>
      </c>
      <c r="EL128" s="4">
        <v>8</v>
      </c>
      <c r="EM128" s="4">
        <v>25</v>
      </c>
      <c r="ET128" s="4" t="s">
        <v>614</v>
      </c>
      <c r="EU128" s="4" t="s">
        <v>201</v>
      </c>
      <c r="EV128" s="4" t="s">
        <v>202</v>
      </c>
      <c r="EY128" s="4">
        <v>826</v>
      </c>
      <c r="FA128" s="83" t="s">
        <v>237</v>
      </c>
      <c r="FB128" s="4" t="s">
        <v>204</v>
      </c>
      <c r="FC128" s="4">
        <v>1</v>
      </c>
      <c r="FD128" s="4" t="s">
        <v>205</v>
      </c>
      <c r="FE128" s="4">
        <v>3</v>
      </c>
    </row>
    <row r="129" spans="1:161" x14ac:dyDescent="0.3">
      <c r="A129" s="4">
        <v>3875</v>
      </c>
      <c r="B129" s="4" t="s">
        <v>643</v>
      </c>
      <c r="C129" s="4" t="s">
        <v>194</v>
      </c>
      <c r="D129" s="4" t="s">
        <v>644</v>
      </c>
      <c r="E129" s="4" t="s">
        <v>227</v>
      </c>
      <c r="F129" s="4" t="s">
        <v>645</v>
      </c>
      <c r="G129" s="4">
        <v>1</v>
      </c>
      <c r="H129" s="4">
        <v>2</v>
      </c>
      <c r="J129" s="4">
        <v>1</v>
      </c>
      <c r="K129" s="4">
        <v>2</v>
      </c>
      <c r="O129" s="4">
        <v>0</v>
      </c>
      <c r="P129" s="4">
        <v>1</v>
      </c>
      <c r="Q129" s="4">
        <v>2</v>
      </c>
      <c r="BF129" s="4">
        <v>1</v>
      </c>
      <c r="BG129" s="4">
        <v>1</v>
      </c>
      <c r="BI129" s="4">
        <v>1</v>
      </c>
      <c r="BJ129" s="4">
        <v>1</v>
      </c>
      <c r="BK129" s="4">
        <v>6</v>
      </c>
      <c r="BL129" s="4">
        <v>4</v>
      </c>
      <c r="BS129" s="4">
        <v>1</v>
      </c>
      <c r="BU129" s="4">
        <v>2</v>
      </c>
      <c r="BW129" s="4">
        <v>3</v>
      </c>
      <c r="BX129" s="4">
        <v>3</v>
      </c>
      <c r="BY129" s="4">
        <v>2</v>
      </c>
      <c r="BZ129" s="4">
        <v>2</v>
      </c>
      <c r="CA129" s="4">
        <v>1</v>
      </c>
      <c r="CB129" s="4">
        <v>2</v>
      </c>
      <c r="CC129" s="4">
        <v>1</v>
      </c>
      <c r="CD129" s="4">
        <v>2</v>
      </c>
      <c r="CE129" s="4">
        <v>2</v>
      </c>
      <c r="CF129" s="4">
        <v>1</v>
      </c>
      <c r="CG129" s="4">
        <v>2</v>
      </c>
      <c r="CH129" s="4">
        <v>1</v>
      </c>
      <c r="CI129" s="4">
        <v>1</v>
      </c>
      <c r="CJ129" s="4">
        <v>1</v>
      </c>
      <c r="CK129" s="4">
        <v>7</v>
      </c>
      <c r="CL129" s="4">
        <v>1</v>
      </c>
      <c r="CM129" s="4">
        <v>1</v>
      </c>
      <c r="CN129" s="4">
        <v>1</v>
      </c>
      <c r="CO129" s="4">
        <v>1</v>
      </c>
      <c r="CP129" s="4">
        <v>1</v>
      </c>
      <c r="CQ129" s="4">
        <v>1</v>
      </c>
      <c r="CR129" s="4">
        <v>1</v>
      </c>
      <c r="CS129" s="4">
        <v>1</v>
      </c>
      <c r="CT129" s="4">
        <v>1</v>
      </c>
      <c r="CU129" s="4">
        <v>1</v>
      </c>
      <c r="CV129" s="4">
        <v>2</v>
      </c>
      <c r="CX129" s="4">
        <v>2</v>
      </c>
      <c r="CY129" s="4">
        <v>1</v>
      </c>
      <c r="CZ129" s="4">
        <v>1</v>
      </c>
      <c r="DA129" s="4">
        <v>4</v>
      </c>
      <c r="DB129" s="4">
        <v>1</v>
      </c>
      <c r="DC129" s="4">
        <v>10</v>
      </c>
      <c r="DD129" s="4">
        <v>2</v>
      </c>
      <c r="DE129" s="4">
        <v>1</v>
      </c>
      <c r="DF129" s="4">
        <v>3</v>
      </c>
      <c r="DH129" s="4">
        <v>0</v>
      </c>
      <c r="DI129" s="4">
        <v>0</v>
      </c>
      <c r="DJ129" s="4">
        <v>1</v>
      </c>
      <c r="DK129" s="4">
        <v>0</v>
      </c>
      <c r="DL129" s="4">
        <v>0</v>
      </c>
      <c r="DM129" s="4">
        <v>2</v>
      </c>
      <c r="DO129" s="4">
        <v>1</v>
      </c>
      <c r="DP129" s="4">
        <v>2</v>
      </c>
      <c r="DQ129" s="4">
        <v>8</v>
      </c>
      <c r="DR129" s="4">
        <v>1</v>
      </c>
      <c r="DW129" s="4">
        <v>2</v>
      </c>
      <c r="DX129" s="4">
        <v>4</v>
      </c>
      <c r="DY129" s="4">
        <v>1</v>
      </c>
      <c r="DZ129" s="4">
        <v>2</v>
      </c>
      <c r="EA129" s="4" t="s">
        <v>646</v>
      </c>
      <c r="EB129" s="4">
        <v>669</v>
      </c>
      <c r="EC129" s="4">
        <v>11.15</v>
      </c>
      <c r="EE129" s="4">
        <v>2</v>
      </c>
      <c r="EF129" s="4">
        <v>1</v>
      </c>
      <c r="EG129" s="4" t="s">
        <v>647</v>
      </c>
      <c r="EI129" s="4">
        <v>1</v>
      </c>
      <c r="EJ129" s="4">
        <v>1</v>
      </c>
      <c r="EK129" s="4">
        <v>3</v>
      </c>
      <c r="EL129" s="4">
        <v>6</v>
      </c>
      <c r="EM129" s="4">
        <v>21</v>
      </c>
      <c r="ET129" s="4" t="s">
        <v>648</v>
      </c>
      <c r="EU129" s="4" t="s">
        <v>201</v>
      </c>
      <c r="EV129" s="4" t="s">
        <v>202</v>
      </c>
      <c r="EY129" s="4">
        <v>963</v>
      </c>
      <c r="FA129" s="83" t="s">
        <v>203</v>
      </c>
      <c r="FB129" s="4" t="s">
        <v>204</v>
      </c>
      <c r="FC129" s="4">
        <v>1</v>
      </c>
      <c r="FD129" s="4" t="s">
        <v>205</v>
      </c>
      <c r="FE129" s="4">
        <v>3</v>
      </c>
    </row>
    <row r="130" spans="1:161" x14ac:dyDescent="0.3">
      <c r="A130" s="4">
        <v>3967</v>
      </c>
      <c r="B130" s="4" t="s">
        <v>649</v>
      </c>
      <c r="C130" s="4" t="s">
        <v>194</v>
      </c>
      <c r="D130" s="4" t="s">
        <v>650</v>
      </c>
      <c r="E130" s="4" t="s">
        <v>227</v>
      </c>
      <c r="F130" s="4" t="s">
        <v>651</v>
      </c>
      <c r="G130" s="4">
        <v>1</v>
      </c>
      <c r="H130" s="4">
        <v>1</v>
      </c>
      <c r="I130" s="4">
        <v>1</v>
      </c>
      <c r="J130" s="4">
        <v>1</v>
      </c>
      <c r="K130" s="4">
        <v>2</v>
      </c>
      <c r="O130" s="4">
        <v>2</v>
      </c>
      <c r="P130" s="4">
        <v>1</v>
      </c>
      <c r="Q130" s="4">
        <v>2</v>
      </c>
      <c r="BF130" s="4">
        <v>1</v>
      </c>
      <c r="BG130" s="4">
        <v>1</v>
      </c>
      <c r="BI130" s="4">
        <v>1</v>
      </c>
      <c r="BJ130" s="4">
        <v>1</v>
      </c>
      <c r="BK130" s="4">
        <v>5</v>
      </c>
      <c r="BL130" s="4">
        <v>3</v>
      </c>
      <c r="BS130" s="4">
        <v>3</v>
      </c>
      <c r="BW130" s="4">
        <v>2</v>
      </c>
      <c r="BX130" s="4">
        <v>1</v>
      </c>
      <c r="BY130" s="4">
        <v>1</v>
      </c>
      <c r="BZ130" s="4">
        <v>1</v>
      </c>
      <c r="CA130" s="4">
        <v>1</v>
      </c>
      <c r="CB130" s="4">
        <v>2</v>
      </c>
      <c r="CC130" s="4">
        <v>2</v>
      </c>
      <c r="CD130" s="4">
        <v>2</v>
      </c>
      <c r="CE130" s="4">
        <v>2</v>
      </c>
      <c r="CF130" s="4">
        <v>1</v>
      </c>
      <c r="CG130" s="4">
        <v>2</v>
      </c>
      <c r="CH130" s="4">
        <v>2</v>
      </c>
      <c r="CI130" s="4">
        <v>3</v>
      </c>
      <c r="CJ130" s="4">
        <v>2</v>
      </c>
      <c r="CK130" s="4">
        <v>5</v>
      </c>
      <c r="CL130" s="4">
        <v>2</v>
      </c>
      <c r="CM130" s="4">
        <v>5</v>
      </c>
      <c r="CN130" s="4">
        <v>1</v>
      </c>
      <c r="CO130" s="4">
        <v>1</v>
      </c>
      <c r="CP130" s="4">
        <v>1</v>
      </c>
      <c r="CQ130" s="4">
        <v>1</v>
      </c>
      <c r="CR130" s="4">
        <v>1</v>
      </c>
      <c r="CS130" s="4">
        <v>0</v>
      </c>
      <c r="CV130" s="4">
        <v>2</v>
      </c>
      <c r="CX130" s="4">
        <v>2</v>
      </c>
      <c r="CY130" s="4">
        <v>1</v>
      </c>
      <c r="CZ130" s="4">
        <v>1</v>
      </c>
      <c r="DA130" s="4">
        <v>3</v>
      </c>
      <c r="DB130" s="4">
        <v>1</v>
      </c>
      <c r="DC130" s="4">
        <v>6</v>
      </c>
      <c r="DD130" s="4">
        <v>2</v>
      </c>
      <c r="DE130" s="4">
        <v>1</v>
      </c>
      <c r="DF130" s="4">
        <v>4</v>
      </c>
      <c r="DH130" s="4">
        <v>1</v>
      </c>
      <c r="DI130" s="4">
        <v>1</v>
      </c>
      <c r="DJ130" s="4">
        <v>0</v>
      </c>
      <c r="DK130" s="4">
        <v>0</v>
      </c>
      <c r="DL130" s="4">
        <v>2</v>
      </c>
      <c r="DO130" s="4">
        <v>1</v>
      </c>
      <c r="DP130" s="4">
        <v>2</v>
      </c>
      <c r="DQ130" s="4">
        <v>8</v>
      </c>
      <c r="DR130" s="4">
        <v>1</v>
      </c>
      <c r="DW130" s="4">
        <v>2</v>
      </c>
      <c r="DX130" s="4">
        <v>9</v>
      </c>
      <c r="DY130" s="4">
        <v>1</v>
      </c>
      <c r="DZ130" s="4">
        <v>1</v>
      </c>
      <c r="EA130" s="4" t="s">
        <v>449</v>
      </c>
      <c r="EB130" s="4">
        <v>723</v>
      </c>
      <c r="EC130" s="4">
        <v>12.05</v>
      </c>
      <c r="EE130" s="4">
        <v>2</v>
      </c>
      <c r="EF130" s="4">
        <v>1</v>
      </c>
      <c r="EG130" s="4" t="s">
        <v>652</v>
      </c>
      <c r="EI130" s="4">
        <v>1</v>
      </c>
      <c r="EJ130" s="4">
        <v>1</v>
      </c>
      <c r="EK130" s="4">
        <v>3</v>
      </c>
      <c r="EL130" s="4">
        <v>6</v>
      </c>
      <c r="EM130" s="4">
        <v>21</v>
      </c>
      <c r="ET130" s="4" t="s">
        <v>648</v>
      </c>
      <c r="EU130" s="4" t="s">
        <v>201</v>
      </c>
      <c r="EV130" s="4" t="s">
        <v>202</v>
      </c>
      <c r="EY130" s="4">
        <v>963</v>
      </c>
      <c r="FA130" s="83" t="s">
        <v>203</v>
      </c>
      <c r="FB130" s="4" t="s">
        <v>204</v>
      </c>
      <c r="FC130" s="4">
        <v>1</v>
      </c>
      <c r="FD130" s="4" t="s">
        <v>238</v>
      </c>
      <c r="FE130" s="4">
        <v>7</v>
      </c>
    </row>
    <row r="131" spans="1:161" x14ac:dyDescent="0.3">
      <c r="A131" s="4">
        <v>4018</v>
      </c>
      <c r="B131" s="4" t="s">
        <v>653</v>
      </c>
      <c r="C131" s="4" t="s">
        <v>212</v>
      </c>
      <c r="D131" s="4" t="s">
        <v>654</v>
      </c>
      <c r="E131" s="4" t="s">
        <v>293</v>
      </c>
      <c r="F131" s="4" t="s">
        <v>655</v>
      </c>
      <c r="G131" s="4">
        <v>1</v>
      </c>
      <c r="H131" s="4">
        <v>2</v>
      </c>
      <c r="J131" s="4">
        <v>1</v>
      </c>
      <c r="K131" s="4">
        <v>2</v>
      </c>
      <c r="O131" s="4">
        <v>0</v>
      </c>
      <c r="P131" s="4">
        <v>1</v>
      </c>
      <c r="Q131" s="4">
        <v>2</v>
      </c>
      <c r="BF131" s="4">
        <v>1</v>
      </c>
      <c r="BG131" s="4">
        <v>1</v>
      </c>
      <c r="BI131" s="4">
        <v>2</v>
      </c>
      <c r="BJ131" s="4">
        <v>1</v>
      </c>
      <c r="BK131" s="4">
        <v>6</v>
      </c>
      <c r="BL131" s="4">
        <v>-98</v>
      </c>
      <c r="BS131" s="4">
        <v>4</v>
      </c>
      <c r="BU131" s="4">
        <v>1</v>
      </c>
      <c r="BV131" s="4">
        <v>3</v>
      </c>
      <c r="BX131" s="4">
        <v>1</v>
      </c>
      <c r="BY131" s="4">
        <v>2</v>
      </c>
      <c r="BZ131" s="4">
        <v>2</v>
      </c>
      <c r="CA131" s="4">
        <v>1</v>
      </c>
      <c r="CB131" s="4">
        <v>2</v>
      </c>
      <c r="CC131" s="4">
        <v>1</v>
      </c>
      <c r="CD131" s="4">
        <v>2</v>
      </c>
      <c r="CE131" s="4">
        <v>2</v>
      </c>
      <c r="CF131" s="4">
        <v>1</v>
      </c>
      <c r="CG131" s="4">
        <v>3</v>
      </c>
      <c r="CH131" s="4">
        <v>3</v>
      </c>
      <c r="CI131" s="4">
        <v>3</v>
      </c>
      <c r="CJ131" s="4">
        <v>2</v>
      </c>
      <c r="CK131" s="4">
        <v>6</v>
      </c>
      <c r="CL131" s="4">
        <v>2</v>
      </c>
      <c r="CM131" s="4">
        <v>1</v>
      </c>
      <c r="CN131" s="4">
        <v>1</v>
      </c>
      <c r="CO131" s="4">
        <v>2</v>
      </c>
      <c r="CP131" s="4">
        <v>1</v>
      </c>
      <c r="CQ131" s="4">
        <v>2</v>
      </c>
      <c r="CR131" s="4">
        <v>1</v>
      </c>
      <c r="CS131" s="4">
        <v>0</v>
      </c>
      <c r="CV131" s="4">
        <v>2</v>
      </c>
      <c r="CX131" s="4">
        <v>1</v>
      </c>
      <c r="CY131" s="4">
        <v>1</v>
      </c>
      <c r="CZ131" s="4">
        <v>-98</v>
      </c>
      <c r="DB131" s="4">
        <v>1</v>
      </c>
      <c r="DC131" s="4">
        <v>3</v>
      </c>
      <c r="DD131" s="4">
        <v>6</v>
      </c>
      <c r="DE131" s="4">
        <v>1</v>
      </c>
      <c r="DF131" s="4">
        <v>3</v>
      </c>
      <c r="DH131" s="4">
        <v>1</v>
      </c>
      <c r="DI131" s="4">
        <v>0</v>
      </c>
      <c r="DJ131" s="4">
        <v>0</v>
      </c>
      <c r="DK131" s="4">
        <v>2</v>
      </c>
      <c r="DO131" s="4">
        <v>1</v>
      </c>
      <c r="DP131" s="4">
        <v>2</v>
      </c>
      <c r="DQ131" s="4">
        <v>8</v>
      </c>
      <c r="DR131" s="4">
        <v>6</v>
      </c>
      <c r="DW131" s="4">
        <v>1</v>
      </c>
      <c r="DX131" s="4">
        <v>-98</v>
      </c>
      <c r="DY131" s="4">
        <v>1</v>
      </c>
      <c r="DZ131" s="4">
        <v>1</v>
      </c>
      <c r="EA131" s="4" t="s">
        <v>229</v>
      </c>
      <c r="EB131" s="4">
        <v>596</v>
      </c>
      <c r="EC131" s="4">
        <v>9.93</v>
      </c>
      <c r="EE131" s="4">
        <v>2</v>
      </c>
      <c r="EF131" s="4">
        <v>1</v>
      </c>
      <c r="EG131" s="4" t="s">
        <v>656</v>
      </c>
      <c r="EI131" s="4">
        <v>1</v>
      </c>
      <c r="EJ131" s="4">
        <v>1</v>
      </c>
      <c r="EK131" s="4">
        <v>3</v>
      </c>
      <c r="EL131" s="4">
        <v>10</v>
      </c>
      <c r="EM131" s="4">
        <v>29</v>
      </c>
      <c r="ET131" s="4" t="s">
        <v>648</v>
      </c>
      <c r="EU131" s="4" t="s">
        <v>201</v>
      </c>
      <c r="EV131" s="4" t="s">
        <v>202</v>
      </c>
      <c r="EY131" s="4">
        <v>929</v>
      </c>
      <c r="FA131" s="83" t="s">
        <v>203</v>
      </c>
      <c r="FB131" s="4" t="s">
        <v>204</v>
      </c>
      <c r="FC131" s="4">
        <v>0</v>
      </c>
      <c r="FD131" s="4" t="s">
        <v>205</v>
      </c>
      <c r="FE131" s="4">
        <v>3</v>
      </c>
    </row>
    <row r="132" spans="1:161" x14ac:dyDescent="0.3">
      <c r="A132" s="4">
        <v>4021</v>
      </c>
      <c r="B132" s="4" t="s">
        <v>657</v>
      </c>
      <c r="C132" s="4" t="s">
        <v>212</v>
      </c>
      <c r="D132" s="4" t="s">
        <v>658</v>
      </c>
      <c r="E132" s="4" t="s">
        <v>214</v>
      </c>
      <c r="F132" s="4" t="s">
        <v>659</v>
      </c>
      <c r="G132" s="4">
        <v>1</v>
      </c>
      <c r="H132" s="4">
        <v>1</v>
      </c>
      <c r="I132" s="4">
        <v>1</v>
      </c>
      <c r="J132" s="4">
        <v>1</v>
      </c>
      <c r="K132" s="4">
        <v>2</v>
      </c>
      <c r="O132" s="4">
        <v>2</v>
      </c>
      <c r="P132" s="4">
        <v>1</v>
      </c>
      <c r="Q132" s="4">
        <v>2</v>
      </c>
      <c r="BF132" s="4">
        <v>1</v>
      </c>
      <c r="BG132" s="4">
        <v>1</v>
      </c>
      <c r="BI132" s="4">
        <v>1</v>
      </c>
      <c r="BJ132" s="4">
        <v>1</v>
      </c>
      <c r="BK132" s="4">
        <v>6</v>
      </c>
      <c r="BL132" s="4">
        <v>5</v>
      </c>
      <c r="BS132" s="4">
        <v>3</v>
      </c>
      <c r="BW132" s="4">
        <v>2</v>
      </c>
      <c r="BX132" s="4">
        <v>1</v>
      </c>
      <c r="BY132" s="4">
        <v>2</v>
      </c>
      <c r="BZ132" s="4">
        <v>1</v>
      </c>
      <c r="CA132" s="4">
        <v>2</v>
      </c>
      <c r="CB132" s="4">
        <v>2</v>
      </c>
      <c r="CC132" s="4">
        <v>2</v>
      </c>
      <c r="CD132" s="4">
        <v>2</v>
      </c>
      <c r="CE132" s="4">
        <v>2</v>
      </c>
      <c r="CF132" s="4">
        <v>2</v>
      </c>
      <c r="CG132" s="4">
        <v>1</v>
      </c>
      <c r="CH132" s="4">
        <v>2</v>
      </c>
      <c r="CI132" s="4">
        <v>1</v>
      </c>
      <c r="CJ132" s="4">
        <v>2</v>
      </c>
      <c r="CK132" s="4">
        <v>7</v>
      </c>
      <c r="CL132" s="4">
        <v>7</v>
      </c>
      <c r="CM132" s="4">
        <v>5</v>
      </c>
      <c r="CN132" s="4">
        <v>1</v>
      </c>
      <c r="CO132" s="4">
        <v>2</v>
      </c>
      <c r="CP132" s="4">
        <v>1</v>
      </c>
      <c r="CQ132" s="4">
        <v>2</v>
      </c>
      <c r="CR132" s="4">
        <v>1</v>
      </c>
      <c r="CS132" s="4">
        <v>1</v>
      </c>
      <c r="CT132" s="4">
        <v>1</v>
      </c>
      <c r="CU132" s="4">
        <v>1</v>
      </c>
      <c r="CV132" s="4">
        <v>2</v>
      </c>
      <c r="CX132" s="4">
        <v>2</v>
      </c>
      <c r="CY132" s="4">
        <v>1</v>
      </c>
      <c r="CZ132" s="4">
        <v>1</v>
      </c>
      <c r="DA132" s="4">
        <v>4</v>
      </c>
      <c r="DB132" s="4">
        <v>1</v>
      </c>
      <c r="DC132" s="4">
        <v>32</v>
      </c>
      <c r="DD132" s="4">
        <v>1</v>
      </c>
      <c r="DE132" s="4">
        <v>1</v>
      </c>
      <c r="DF132" s="4">
        <v>3</v>
      </c>
      <c r="DH132" s="4">
        <v>2</v>
      </c>
      <c r="DI132" s="4">
        <v>0</v>
      </c>
      <c r="DJ132" s="4">
        <v>1</v>
      </c>
      <c r="DO132" s="4">
        <v>1</v>
      </c>
      <c r="DP132" s="4">
        <v>2</v>
      </c>
      <c r="DQ132" s="4">
        <v>4</v>
      </c>
      <c r="DR132" s="4">
        <v>2</v>
      </c>
      <c r="DW132" s="4">
        <v>2</v>
      </c>
      <c r="DX132" s="4">
        <v>4</v>
      </c>
      <c r="DY132" s="4">
        <v>1</v>
      </c>
      <c r="DZ132" s="4">
        <v>1</v>
      </c>
      <c r="EA132" s="4" t="s">
        <v>351</v>
      </c>
      <c r="EB132" s="4">
        <v>876</v>
      </c>
      <c r="EC132" s="4">
        <v>14.6</v>
      </c>
      <c r="EE132" s="4">
        <v>2</v>
      </c>
      <c r="EF132" s="4">
        <v>1</v>
      </c>
      <c r="EG132" s="4" t="s">
        <v>323</v>
      </c>
      <c r="EI132" s="4">
        <v>1</v>
      </c>
      <c r="EJ132" s="4">
        <v>1</v>
      </c>
      <c r="EK132" s="4">
        <v>3</v>
      </c>
      <c r="EL132" s="4">
        <v>8</v>
      </c>
      <c r="EM132" s="4">
        <v>25</v>
      </c>
      <c r="ET132" s="4" t="s">
        <v>648</v>
      </c>
      <c r="EU132" s="4" t="s">
        <v>201</v>
      </c>
      <c r="EV132" s="4" t="s">
        <v>660</v>
      </c>
      <c r="EY132" s="4">
        <v>826</v>
      </c>
      <c r="FA132" s="83" t="s">
        <v>203</v>
      </c>
      <c r="FB132" s="4" t="s">
        <v>204</v>
      </c>
      <c r="FC132" s="4">
        <v>1</v>
      </c>
      <c r="FD132" s="4" t="s">
        <v>238</v>
      </c>
      <c r="FE132" s="4">
        <v>3</v>
      </c>
    </row>
    <row r="133" spans="1:161" x14ac:dyDescent="0.3">
      <c r="A133" s="4">
        <v>4023</v>
      </c>
      <c r="B133" s="4" t="s">
        <v>661</v>
      </c>
      <c r="C133" s="4" t="s">
        <v>194</v>
      </c>
      <c r="D133" s="4" t="s">
        <v>662</v>
      </c>
      <c r="E133" s="4" t="s">
        <v>227</v>
      </c>
      <c r="F133" s="4" t="s">
        <v>663</v>
      </c>
      <c r="G133" s="4">
        <v>1</v>
      </c>
      <c r="H133" s="4">
        <v>1</v>
      </c>
      <c r="I133" s="4">
        <v>1</v>
      </c>
      <c r="J133" s="4">
        <v>1</v>
      </c>
      <c r="K133" s="4">
        <v>2</v>
      </c>
      <c r="O133" s="4">
        <v>2</v>
      </c>
      <c r="P133" s="4">
        <v>1</v>
      </c>
      <c r="Q133" s="4">
        <v>2</v>
      </c>
      <c r="BF133" s="4">
        <v>1</v>
      </c>
      <c r="BG133" s="4">
        <v>1</v>
      </c>
      <c r="BI133" s="4">
        <v>1</v>
      </c>
      <c r="BJ133" s="4">
        <v>1</v>
      </c>
      <c r="BK133" s="4">
        <v>4</v>
      </c>
      <c r="BL133" s="4">
        <v>2</v>
      </c>
      <c r="BS133" s="4">
        <v>3</v>
      </c>
      <c r="BW133" s="4">
        <v>3</v>
      </c>
      <c r="BX133" s="4">
        <v>1</v>
      </c>
      <c r="BY133" s="4">
        <v>1</v>
      </c>
      <c r="BZ133" s="4">
        <v>1</v>
      </c>
      <c r="CA133" s="4">
        <v>1</v>
      </c>
      <c r="CB133" s="4">
        <v>2</v>
      </c>
      <c r="CC133" s="4">
        <v>1</v>
      </c>
      <c r="CD133" s="4">
        <v>2</v>
      </c>
      <c r="CE133" s="4">
        <v>2</v>
      </c>
      <c r="CF133" s="4">
        <v>1</v>
      </c>
      <c r="CG133" s="4">
        <v>2</v>
      </c>
      <c r="CH133" s="4">
        <v>1</v>
      </c>
      <c r="CI133" s="4">
        <v>1</v>
      </c>
      <c r="CJ133" s="4">
        <v>1</v>
      </c>
      <c r="CK133" s="4">
        <v>7</v>
      </c>
      <c r="CL133" s="4">
        <v>2</v>
      </c>
      <c r="CM133" s="4">
        <v>2</v>
      </c>
      <c r="CN133" s="4">
        <v>1</v>
      </c>
      <c r="CO133" s="4">
        <v>1</v>
      </c>
      <c r="CP133" s="4">
        <v>1</v>
      </c>
      <c r="CQ133" s="4">
        <v>1</v>
      </c>
      <c r="CR133" s="4">
        <v>-97</v>
      </c>
      <c r="CV133" s="4">
        <v>2</v>
      </c>
      <c r="CX133" s="4">
        <v>2</v>
      </c>
      <c r="CY133" s="4">
        <v>1</v>
      </c>
      <c r="CZ133" s="4">
        <v>-97</v>
      </c>
      <c r="DB133" s="4">
        <v>1</v>
      </c>
      <c r="DC133" s="4">
        <v>15</v>
      </c>
      <c r="DD133" s="4">
        <v>3</v>
      </c>
      <c r="DE133" s="4">
        <v>1</v>
      </c>
      <c r="DF133" s="4">
        <v>4</v>
      </c>
      <c r="DH133" s="4">
        <v>2</v>
      </c>
      <c r="DI133" s="4">
        <v>0</v>
      </c>
      <c r="DJ133" s="4">
        <v>0</v>
      </c>
      <c r="DK133" s="4">
        <v>2</v>
      </c>
      <c r="DO133" s="4">
        <v>1</v>
      </c>
      <c r="DP133" s="4">
        <v>2</v>
      </c>
      <c r="DQ133" s="4">
        <v>7</v>
      </c>
      <c r="DR133" s="4">
        <v>4</v>
      </c>
      <c r="DW133" s="4">
        <v>2</v>
      </c>
      <c r="DX133" s="4">
        <v>-98</v>
      </c>
      <c r="DY133" s="4">
        <v>1</v>
      </c>
      <c r="DZ133" s="4">
        <v>1</v>
      </c>
      <c r="EA133" s="4" t="s">
        <v>664</v>
      </c>
      <c r="EB133" s="4">
        <v>678</v>
      </c>
      <c r="EC133" s="4">
        <v>11.3</v>
      </c>
      <c r="EE133" s="4">
        <v>2</v>
      </c>
      <c r="EF133" s="4">
        <v>1</v>
      </c>
      <c r="EG133" s="4" t="s">
        <v>665</v>
      </c>
      <c r="EI133" s="4">
        <v>1</v>
      </c>
      <c r="EJ133" s="4">
        <v>1</v>
      </c>
      <c r="EK133" s="4">
        <v>3</v>
      </c>
      <c r="EL133" s="4">
        <v>6</v>
      </c>
      <c r="EM133" s="4">
        <v>21</v>
      </c>
      <c r="ET133" s="4" t="s">
        <v>648</v>
      </c>
      <c r="EU133" s="4" t="s">
        <v>201</v>
      </c>
      <c r="EV133" s="4" t="s">
        <v>666</v>
      </c>
      <c r="EY133" s="4">
        <v>963</v>
      </c>
      <c r="FA133" s="83" t="s">
        <v>203</v>
      </c>
      <c r="FB133" s="4" t="s">
        <v>204</v>
      </c>
      <c r="FC133" s="4">
        <v>1</v>
      </c>
      <c r="FD133" s="4" t="s">
        <v>238</v>
      </c>
      <c r="FE133" s="4">
        <v>12</v>
      </c>
    </row>
    <row r="134" spans="1:161" x14ac:dyDescent="0.3">
      <c r="A134" s="4">
        <v>4043</v>
      </c>
      <c r="B134" s="4" t="s">
        <v>667</v>
      </c>
      <c r="C134" s="4" t="s">
        <v>212</v>
      </c>
      <c r="D134" s="4" t="s">
        <v>668</v>
      </c>
      <c r="E134" s="4" t="s">
        <v>214</v>
      </c>
      <c r="F134" s="4" t="s">
        <v>669</v>
      </c>
      <c r="G134" s="4">
        <v>1</v>
      </c>
      <c r="H134" s="4">
        <v>1</v>
      </c>
      <c r="I134" s="4">
        <v>2</v>
      </c>
      <c r="J134" s="4">
        <v>1</v>
      </c>
      <c r="K134" s="4">
        <v>2</v>
      </c>
      <c r="O134" s="4">
        <v>1</v>
      </c>
      <c r="P134" s="4">
        <v>1</v>
      </c>
      <c r="Q134" s="4">
        <v>2</v>
      </c>
      <c r="R134" s="4">
        <v>2</v>
      </c>
      <c r="U134" s="4">
        <v>2</v>
      </c>
      <c r="W134" s="4">
        <v>1</v>
      </c>
      <c r="Y134" s="4">
        <v>1</v>
      </c>
      <c r="AA134" s="4">
        <v>1</v>
      </c>
      <c r="AB134" s="4">
        <v>2012</v>
      </c>
      <c r="AC134" s="4">
        <v>1</v>
      </c>
      <c r="AD134" s="4">
        <v>1</v>
      </c>
      <c r="AE134" s="4">
        <v>3</v>
      </c>
      <c r="AF134" s="4">
        <v>5</v>
      </c>
      <c r="AG134" s="4">
        <v>1</v>
      </c>
      <c r="AV134" s="4">
        <v>1</v>
      </c>
      <c r="AX134" s="4">
        <v>4</v>
      </c>
      <c r="AY134" s="4">
        <v>2</v>
      </c>
      <c r="BB134" s="4">
        <v>1</v>
      </c>
      <c r="BC134" s="4">
        <v>0</v>
      </c>
      <c r="BD134" s="4">
        <v>2</v>
      </c>
      <c r="BE134" s="4">
        <v>1</v>
      </c>
      <c r="BF134" s="4">
        <v>1</v>
      </c>
      <c r="BG134" s="4">
        <v>1</v>
      </c>
      <c r="BH134" s="4">
        <v>1</v>
      </c>
      <c r="BJ134" s="4">
        <v>1</v>
      </c>
      <c r="BK134" s="4">
        <v>5</v>
      </c>
      <c r="BL134" s="4">
        <v>1</v>
      </c>
      <c r="BS134" s="4">
        <v>3</v>
      </c>
      <c r="BW134" s="4">
        <v>3</v>
      </c>
      <c r="BX134" s="4">
        <v>3</v>
      </c>
      <c r="BY134" s="4">
        <v>1</v>
      </c>
      <c r="BZ134" s="4">
        <v>1</v>
      </c>
      <c r="CA134" s="4">
        <v>1</v>
      </c>
      <c r="CB134" s="4">
        <v>1</v>
      </c>
      <c r="CC134" s="4">
        <v>1</v>
      </c>
      <c r="CD134" s="4">
        <v>2</v>
      </c>
      <c r="CE134" s="4">
        <v>2</v>
      </c>
      <c r="CF134" s="4">
        <v>1</v>
      </c>
      <c r="CG134" s="4">
        <v>2</v>
      </c>
      <c r="CH134" s="4">
        <v>1</v>
      </c>
      <c r="CI134" s="4">
        <v>3</v>
      </c>
      <c r="CJ134" s="4">
        <v>2</v>
      </c>
      <c r="CK134" s="4">
        <v>4</v>
      </c>
      <c r="CL134" s="4">
        <v>1</v>
      </c>
      <c r="CM134" s="4">
        <v>1</v>
      </c>
      <c r="CN134" s="4">
        <v>1</v>
      </c>
      <c r="CO134" s="4">
        <v>1</v>
      </c>
      <c r="CP134" s="4">
        <v>1</v>
      </c>
      <c r="CQ134" s="4">
        <v>1</v>
      </c>
      <c r="CR134" s="4">
        <v>1</v>
      </c>
      <c r="CS134" s="4">
        <v>1</v>
      </c>
      <c r="CT134" s="4">
        <v>1</v>
      </c>
      <c r="CU134" s="4">
        <v>1</v>
      </c>
      <c r="CV134" s="4">
        <v>2</v>
      </c>
      <c r="CX134" s="4">
        <v>2</v>
      </c>
      <c r="CY134" s="4">
        <v>1</v>
      </c>
      <c r="CZ134" s="4">
        <v>1</v>
      </c>
      <c r="DA134" s="4">
        <v>4</v>
      </c>
      <c r="DB134" s="4">
        <v>1</v>
      </c>
      <c r="DC134" s="4">
        <v>16</v>
      </c>
      <c r="DD134" s="4">
        <v>5</v>
      </c>
      <c r="DE134" s="4">
        <v>1</v>
      </c>
      <c r="DF134" s="4">
        <v>3</v>
      </c>
      <c r="DG134" s="4">
        <v>0</v>
      </c>
      <c r="DH134" s="4">
        <v>-99</v>
      </c>
      <c r="DO134" s="4">
        <v>1</v>
      </c>
      <c r="DP134" s="4">
        <v>2</v>
      </c>
      <c r="DQ134" s="4">
        <v>7</v>
      </c>
      <c r="DR134" s="4">
        <v>1</v>
      </c>
      <c r="DS134" s="4">
        <v>6</v>
      </c>
      <c r="DW134" s="4">
        <v>1</v>
      </c>
      <c r="DX134" s="4">
        <v>8</v>
      </c>
      <c r="DY134" s="4">
        <v>1</v>
      </c>
      <c r="DZ134" s="4">
        <v>1</v>
      </c>
      <c r="EA134" s="4" t="s">
        <v>670</v>
      </c>
      <c r="EB134" s="4">
        <v>1195</v>
      </c>
      <c r="EC134" s="4">
        <v>19.920000000000002</v>
      </c>
      <c r="EE134" s="4">
        <v>2</v>
      </c>
      <c r="EF134" s="4">
        <v>1</v>
      </c>
      <c r="EG134" s="4" t="s">
        <v>652</v>
      </c>
      <c r="EI134" s="4">
        <v>1</v>
      </c>
      <c r="EJ134" s="4">
        <v>1</v>
      </c>
      <c r="EK134" s="4">
        <v>3</v>
      </c>
      <c r="EL134" s="4">
        <v>8</v>
      </c>
      <c r="EM134" s="4">
        <v>25</v>
      </c>
      <c r="ET134" s="4" t="s">
        <v>648</v>
      </c>
      <c r="EU134" s="4" t="s">
        <v>201</v>
      </c>
      <c r="EV134" s="4" t="s">
        <v>202</v>
      </c>
      <c r="EY134" s="4">
        <v>826</v>
      </c>
      <c r="FA134" s="83" t="s">
        <v>237</v>
      </c>
      <c r="FB134" s="4" t="s">
        <v>204</v>
      </c>
      <c r="FC134" s="4">
        <v>1</v>
      </c>
      <c r="FD134" s="4" t="s">
        <v>238</v>
      </c>
      <c r="FE134" s="4">
        <v>7</v>
      </c>
    </row>
    <row r="135" spans="1:161" x14ac:dyDescent="0.3">
      <c r="A135" s="4">
        <v>4229</v>
      </c>
      <c r="B135" s="4" t="s">
        <v>671</v>
      </c>
      <c r="C135" s="4" t="s">
        <v>212</v>
      </c>
      <c r="D135" s="4" t="s">
        <v>672</v>
      </c>
      <c r="E135" s="4" t="s">
        <v>309</v>
      </c>
      <c r="F135" s="4" t="s">
        <v>673</v>
      </c>
      <c r="G135" s="4">
        <v>1</v>
      </c>
      <c r="H135" s="4">
        <v>2</v>
      </c>
      <c r="J135" s="4">
        <v>1</v>
      </c>
      <c r="K135" s="4">
        <v>2</v>
      </c>
      <c r="O135" s="4">
        <v>0</v>
      </c>
      <c r="P135" s="4">
        <v>1</v>
      </c>
      <c r="Q135" s="4">
        <v>2</v>
      </c>
      <c r="BF135" s="4">
        <v>1</v>
      </c>
      <c r="BG135" s="4">
        <v>1</v>
      </c>
      <c r="BI135" s="4">
        <v>1</v>
      </c>
      <c r="BJ135" s="4">
        <v>1</v>
      </c>
      <c r="BK135" s="4">
        <v>6</v>
      </c>
      <c r="BL135" s="4">
        <v>-97</v>
      </c>
      <c r="BS135" s="4">
        <v>1</v>
      </c>
      <c r="BU135" s="4">
        <v>1</v>
      </c>
      <c r="BV135" s="4">
        <v>4</v>
      </c>
      <c r="BX135" s="4">
        <v>3</v>
      </c>
      <c r="BY135" s="4">
        <v>1</v>
      </c>
      <c r="BZ135" s="4">
        <v>1</v>
      </c>
      <c r="CA135" s="4">
        <v>1</v>
      </c>
      <c r="CB135" s="4">
        <v>-98</v>
      </c>
      <c r="CC135" s="4">
        <v>1</v>
      </c>
      <c r="CD135" s="4">
        <v>2</v>
      </c>
      <c r="CE135" s="4">
        <v>2</v>
      </c>
      <c r="CF135" s="4">
        <v>2</v>
      </c>
      <c r="CG135" s="4">
        <v>2</v>
      </c>
      <c r="CH135" s="4">
        <v>1</v>
      </c>
      <c r="CI135" s="4">
        <v>1</v>
      </c>
      <c r="CJ135" s="4">
        <v>2</v>
      </c>
      <c r="CK135" s="4">
        <v>7</v>
      </c>
      <c r="CL135" s="4">
        <v>1</v>
      </c>
      <c r="CM135" s="4">
        <v>3</v>
      </c>
      <c r="CN135" s="4">
        <v>1</v>
      </c>
      <c r="CO135" s="4">
        <v>2</v>
      </c>
      <c r="CP135" s="4">
        <v>1</v>
      </c>
      <c r="CQ135" s="4">
        <v>2</v>
      </c>
      <c r="CR135" s="4">
        <v>1</v>
      </c>
      <c r="CS135" s="4">
        <v>1</v>
      </c>
      <c r="CT135" s="4">
        <v>1</v>
      </c>
      <c r="CU135" s="4">
        <v>1</v>
      </c>
      <c r="CV135" s="4">
        <v>2</v>
      </c>
      <c r="CX135" s="4">
        <v>2</v>
      </c>
      <c r="CY135" s="4">
        <v>2</v>
      </c>
      <c r="CZ135" s="4">
        <v>1</v>
      </c>
      <c r="DA135" s="4">
        <v>2</v>
      </c>
      <c r="DB135" s="4">
        <v>1</v>
      </c>
      <c r="DC135" s="4">
        <v>7</v>
      </c>
      <c r="DD135" s="4">
        <v>-97</v>
      </c>
      <c r="DE135" s="4">
        <v>1</v>
      </c>
      <c r="DF135" s="4">
        <v>1</v>
      </c>
      <c r="DH135" s="4">
        <v>0</v>
      </c>
      <c r="DI135" s="4">
        <v>0</v>
      </c>
      <c r="DJ135" s="4">
        <v>0</v>
      </c>
      <c r="DK135" s="4">
        <v>0</v>
      </c>
      <c r="DL135" s="4">
        <v>1</v>
      </c>
      <c r="DO135" s="4">
        <v>2</v>
      </c>
      <c r="DP135" s="4">
        <v>2</v>
      </c>
      <c r="DQ135" s="4">
        <v>6</v>
      </c>
      <c r="DR135" s="4">
        <v>1</v>
      </c>
      <c r="DW135" s="4">
        <v>2</v>
      </c>
      <c r="DX135" s="4">
        <v>5</v>
      </c>
      <c r="DY135" s="4">
        <v>1</v>
      </c>
      <c r="DZ135" s="4">
        <v>2</v>
      </c>
      <c r="EA135" s="4" t="s">
        <v>242</v>
      </c>
      <c r="EB135" s="4">
        <v>660</v>
      </c>
      <c r="EC135" s="4">
        <v>11</v>
      </c>
      <c r="EE135" s="4">
        <v>2</v>
      </c>
      <c r="EF135" s="4">
        <v>1</v>
      </c>
      <c r="EG135" s="4" t="s">
        <v>224</v>
      </c>
      <c r="EI135" s="4">
        <v>1</v>
      </c>
      <c r="EJ135" s="4">
        <v>1</v>
      </c>
      <c r="EK135" s="4">
        <v>3</v>
      </c>
      <c r="EL135" s="4">
        <v>9</v>
      </c>
      <c r="EM135" s="4">
        <v>27</v>
      </c>
      <c r="ET135" s="4" t="s">
        <v>648</v>
      </c>
      <c r="EU135" s="4" t="s">
        <v>201</v>
      </c>
      <c r="EV135" s="4" t="s">
        <v>202</v>
      </c>
      <c r="EY135" s="4">
        <v>1294</v>
      </c>
      <c r="FA135" s="83" t="s">
        <v>203</v>
      </c>
      <c r="FB135" s="4" t="s">
        <v>204</v>
      </c>
      <c r="FC135" s="4">
        <v>0</v>
      </c>
      <c r="FD135" s="4" t="s">
        <v>205</v>
      </c>
      <c r="FE135" s="4">
        <v>3</v>
      </c>
    </row>
    <row r="136" spans="1:161" x14ac:dyDescent="0.3">
      <c r="A136" s="4">
        <v>4243</v>
      </c>
      <c r="B136" s="4" t="s">
        <v>674</v>
      </c>
      <c r="C136" s="4" t="s">
        <v>212</v>
      </c>
      <c r="D136" s="4" t="s">
        <v>675</v>
      </c>
      <c r="E136" s="4" t="s">
        <v>214</v>
      </c>
      <c r="F136" s="4" t="s">
        <v>676</v>
      </c>
      <c r="G136" s="4">
        <v>1</v>
      </c>
      <c r="H136" s="4">
        <v>2</v>
      </c>
      <c r="J136" s="4">
        <v>1</v>
      </c>
      <c r="K136" s="4">
        <v>2</v>
      </c>
      <c r="O136" s="4">
        <v>0</v>
      </c>
      <c r="P136" s="4">
        <v>1</v>
      </c>
      <c r="Q136" s="4">
        <v>2</v>
      </c>
      <c r="BF136" s="4">
        <v>1</v>
      </c>
      <c r="BG136" s="4">
        <v>1</v>
      </c>
      <c r="BI136" s="4">
        <v>2</v>
      </c>
      <c r="BJ136" s="4">
        <v>2</v>
      </c>
      <c r="BK136" s="4">
        <v>6</v>
      </c>
      <c r="BL136" s="4">
        <v>-97</v>
      </c>
      <c r="BS136" s="4">
        <v>3</v>
      </c>
      <c r="BU136" s="4">
        <v>2</v>
      </c>
      <c r="BW136" s="4">
        <v>1</v>
      </c>
      <c r="BX136" s="4">
        <v>1</v>
      </c>
      <c r="BY136" s="4">
        <v>1</v>
      </c>
      <c r="BZ136" s="4">
        <v>1</v>
      </c>
      <c r="CA136" s="4">
        <v>1</v>
      </c>
      <c r="CB136" s="4">
        <v>2</v>
      </c>
      <c r="CC136" s="4">
        <v>1</v>
      </c>
      <c r="CD136" s="4">
        <v>2</v>
      </c>
      <c r="CE136" s="4">
        <v>1</v>
      </c>
      <c r="CF136" s="4">
        <v>1</v>
      </c>
      <c r="CG136" s="4">
        <v>1</v>
      </c>
      <c r="CH136" s="4">
        <v>1</v>
      </c>
      <c r="CI136" s="4">
        <v>1</v>
      </c>
      <c r="CJ136" s="4">
        <v>1</v>
      </c>
      <c r="CK136" s="4">
        <v>7</v>
      </c>
      <c r="CL136" s="4">
        <v>4</v>
      </c>
      <c r="CM136" s="4">
        <v>1</v>
      </c>
      <c r="CN136" s="4">
        <v>1</v>
      </c>
      <c r="CO136" s="4">
        <v>5</v>
      </c>
      <c r="CP136" s="4">
        <v>1</v>
      </c>
      <c r="CQ136" s="4">
        <v>4</v>
      </c>
      <c r="CR136" s="4">
        <v>1</v>
      </c>
      <c r="CS136" s="4">
        <v>0</v>
      </c>
      <c r="CV136" s="4">
        <v>1</v>
      </c>
      <c r="CW136" s="4">
        <v>1</v>
      </c>
      <c r="CX136" s="4">
        <v>2</v>
      </c>
      <c r="CY136" s="4">
        <v>1</v>
      </c>
      <c r="CZ136" s="4">
        <v>1</v>
      </c>
      <c r="DA136" s="4">
        <v>3</v>
      </c>
      <c r="DB136" s="4">
        <v>1</v>
      </c>
      <c r="DC136" s="4">
        <v>4</v>
      </c>
      <c r="DD136" s="4">
        <v>1</v>
      </c>
      <c r="DE136" s="4">
        <v>1</v>
      </c>
      <c r="DF136" s="4">
        <v>4</v>
      </c>
      <c r="DH136" s="4">
        <v>0</v>
      </c>
      <c r="DI136" s="4">
        <v>0</v>
      </c>
      <c r="DJ136" s="4">
        <v>1</v>
      </c>
      <c r="DK136" s="4">
        <v>1</v>
      </c>
      <c r="DL136" s="4">
        <v>1</v>
      </c>
      <c r="DM136" s="4">
        <v>1</v>
      </c>
      <c r="DO136" s="4">
        <v>1</v>
      </c>
      <c r="DP136" s="4">
        <v>1</v>
      </c>
      <c r="DQ136" s="4">
        <v>5</v>
      </c>
      <c r="DR136" s="4">
        <v>1</v>
      </c>
      <c r="DW136" s="4">
        <v>2</v>
      </c>
      <c r="DX136" s="4">
        <v>8</v>
      </c>
      <c r="DY136" s="4">
        <v>1</v>
      </c>
      <c r="DZ136" s="4">
        <v>1</v>
      </c>
      <c r="EA136" s="4" t="s">
        <v>677</v>
      </c>
      <c r="EB136" s="4">
        <v>684</v>
      </c>
      <c r="EC136" s="4">
        <v>11.4</v>
      </c>
      <c r="EE136" s="4">
        <v>2</v>
      </c>
      <c r="EF136" s="4">
        <v>1</v>
      </c>
      <c r="EG136" s="4" t="s">
        <v>379</v>
      </c>
      <c r="EI136" s="4">
        <v>1</v>
      </c>
      <c r="EJ136" s="4">
        <v>1</v>
      </c>
      <c r="EK136" s="4">
        <v>3</v>
      </c>
      <c r="EL136" s="4">
        <v>8</v>
      </c>
      <c r="EM136" s="4">
        <v>25</v>
      </c>
      <c r="ET136" s="4" t="s">
        <v>648</v>
      </c>
      <c r="EU136" s="4" t="s">
        <v>201</v>
      </c>
      <c r="EV136" s="4" t="s">
        <v>202</v>
      </c>
      <c r="EY136" s="4">
        <v>826</v>
      </c>
      <c r="FA136" s="83" t="s">
        <v>203</v>
      </c>
      <c r="FB136" s="4" t="s">
        <v>204</v>
      </c>
      <c r="FC136" s="4">
        <v>1</v>
      </c>
      <c r="FD136" s="4" t="s">
        <v>238</v>
      </c>
      <c r="FE136" s="4">
        <v>3</v>
      </c>
    </row>
    <row r="137" spans="1:161" x14ac:dyDescent="0.3">
      <c r="A137" s="4">
        <v>4253</v>
      </c>
      <c r="B137" s="4" t="s">
        <v>678</v>
      </c>
      <c r="C137" s="4" t="s">
        <v>212</v>
      </c>
      <c r="D137" s="4" t="s">
        <v>679</v>
      </c>
      <c r="E137" s="4" t="s">
        <v>293</v>
      </c>
      <c r="F137" s="4" t="s">
        <v>680</v>
      </c>
      <c r="G137" s="4">
        <v>1</v>
      </c>
      <c r="H137" s="4">
        <v>2</v>
      </c>
      <c r="J137" s="4">
        <v>1</v>
      </c>
      <c r="K137" s="4">
        <v>2</v>
      </c>
      <c r="O137" s="4">
        <v>0</v>
      </c>
      <c r="P137" s="4">
        <v>1</v>
      </c>
      <c r="Q137" s="4">
        <v>2</v>
      </c>
      <c r="BF137" s="4">
        <v>1</v>
      </c>
      <c r="BG137" s="4">
        <v>1</v>
      </c>
      <c r="BI137" s="4">
        <v>1</v>
      </c>
      <c r="BJ137" s="4">
        <v>1</v>
      </c>
      <c r="BK137" s="4">
        <v>6</v>
      </c>
      <c r="BL137" s="4">
        <v>2</v>
      </c>
      <c r="BM137" s="4">
        <v>5</v>
      </c>
      <c r="BN137" s="4">
        <v>-77</v>
      </c>
      <c r="BS137" s="4">
        <v>2</v>
      </c>
      <c r="BT137" s="4">
        <v>2</v>
      </c>
      <c r="BU137" s="4">
        <v>2</v>
      </c>
      <c r="BW137" s="4">
        <v>1</v>
      </c>
      <c r="BX137" s="4">
        <v>1</v>
      </c>
      <c r="BY137" s="4">
        <v>2</v>
      </c>
      <c r="BZ137" s="4">
        <v>2</v>
      </c>
      <c r="CA137" s="4">
        <v>1</v>
      </c>
      <c r="CB137" s="4">
        <v>2</v>
      </c>
      <c r="CC137" s="4">
        <v>2</v>
      </c>
      <c r="CD137" s="4">
        <v>2</v>
      </c>
      <c r="CE137" s="4">
        <v>1</v>
      </c>
      <c r="CF137" s="4">
        <v>1</v>
      </c>
      <c r="CG137" s="4">
        <v>2</v>
      </c>
      <c r="CH137" s="4">
        <v>3</v>
      </c>
      <c r="CI137" s="4">
        <v>2</v>
      </c>
      <c r="CJ137" s="4">
        <v>1</v>
      </c>
      <c r="CK137" s="4">
        <v>3</v>
      </c>
      <c r="CL137" s="4">
        <v>7</v>
      </c>
      <c r="CM137" s="4">
        <v>1</v>
      </c>
      <c r="CN137" s="4">
        <v>1</v>
      </c>
      <c r="CO137" s="4">
        <v>2</v>
      </c>
      <c r="CP137" s="4">
        <v>1</v>
      </c>
      <c r="CQ137" s="4">
        <v>2</v>
      </c>
      <c r="CR137" s="4">
        <v>1</v>
      </c>
      <c r="CS137" s="4">
        <v>0</v>
      </c>
      <c r="CV137" s="4">
        <v>2</v>
      </c>
      <c r="CX137" s="4">
        <v>2</v>
      </c>
      <c r="CY137" s="4">
        <v>1</v>
      </c>
      <c r="CZ137" s="4">
        <v>1</v>
      </c>
      <c r="DA137" s="4">
        <v>4</v>
      </c>
      <c r="DB137" s="4">
        <v>1</v>
      </c>
      <c r="DC137" s="4">
        <v>0.5</v>
      </c>
      <c r="DD137" s="4">
        <v>1</v>
      </c>
      <c r="DE137" s="4">
        <v>1</v>
      </c>
      <c r="DF137" s="4">
        <v>5</v>
      </c>
      <c r="DH137" s="4">
        <v>2</v>
      </c>
      <c r="DI137" s="4">
        <v>3</v>
      </c>
      <c r="DO137" s="4">
        <v>2</v>
      </c>
      <c r="DP137" s="4">
        <v>2</v>
      </c>
      <c r="DQ137" s="4">
        <v>5</v>
      </c>
      <c r="DR137" s="4">
        <v>6</v>
      </c>
      <c r="DW137" s="4">
        <v>1</v>
      </c>
      <c r="DX137" s="4">
        <v>4</v>
      </c>
      <c r="DY137" s="4">
        <v>2</v>
      </c>
      <c r="DZ137" s="4">
        <v>1</v>
      </c>
      <c r="EA137" s="4" t="s">
        <v>681</v>
      </c>
      <c r="EB137" s="4">
        <v>718</v>
      </c>
      <c r="EC137" s="4">
        <v>11.97</v>
      </c>
      <c r="EE137" s="4">
        <v>2</v>
      </c>
      <c r="EF137" s="4">
        <v>1</v>
      </c>
      <c r="EG137" s="4" t="s">
        <v>682</v>
      </c>
      <c r="EI137" s="4">
        <v>1</v>
      </c>
      <c r="EJ137" s="4">
        <v>1</v>
      </c>
      <c r="EK137" s="4">
        <v>3</v>
      </c>
      <c r="EL137" s="4">
        <v>10</v>
      </c>
      <c r="EM137" s="4">
        <v>29</v>
      </c>
      <c r="ET137" s="4" t="s">
        <v>648</v>
      </c>
      <c r="EU137" s="4" t="s">
        <v>201</v>
      </c>
      <c r="EV137" s="4" t="s">
        <v>202</v>
      </c>
      <c r="EY137" s="4">
        <v>929</v>
      </c>
      <c r="FA137" s="83" t="s">
        <v>203</v>
      </c>
      <c r="FB137" s="4" t="s">
        <v>204</v>
      </c>
      <c r="FC137" s="4">
        <v>1</v>
      </c>
      <c r="FD137" s="4" t="s">
        <v>205</v>
      </c>
      <c r="FE137" s="4">
        <v>3</v>
      </c>
    </row>
    <row r="138" spans="1:161" x14ac:dyDescent="0.3">
      <c r="A138" s="4">
        <v>4264</v>
      </c>
      <c r="B138" s="4" t="s">
        <v>683</v>
      </c>
      <c r="C138" s="4" t="s">
        <v>212</v>
      </c>
      <c r="D138" s="4" t="s">
        <v>684</v>
      </c>
      <c r="E138" s="4" t="s">
        <v>309</v>
      </c>
      <c r="F138" s="4" t="s">
        <v>685</v>
      </c>
      <c r="G138" s="4">
        <v>1</v>
      </c>
      <c r="H138" s="4">
        <v>2</v>
      </c>
      <c r="J138" s="4">
        <v>1</v>
      </c>
      <c r="K138" s="4">
        <v>2</v>
      </c>
      <c r="O138" s="4">
        <v>0</v>
      </c>
      <c r="P138" s="4">
        <v>1</v>
      </c>
      <c r="Q138" s="4">
        <v>2</v>
      </c>
      <c r="BF138" s="4">
        <v>1</v>
      </c>
      <c r="BG138" s="4">
        <v>1</v>
      </c>
      <c r="BI138" s="4">
        <v>1</v>
      </c>
      <c r="BJ138" s="4">
        <v>2</v>
      </c>
      <c r="BK138" s="4">
        <v>5</v>
      </c>
      <c r="BL138" s="4">
        <v>2</v>
      </c>
      <c r="BS138" s="4">
        <v>2</v>
      </c>
      <c r="BT138" s="4">
        <v>2</v>
      </c>
      <c r="BU138" s="4">
        <v>2</v>
      </c>
      <c r="BW138" s="4">
        <v>1</v>
      </c>
      <c r="BX138" s="4">
        <v>1</v>
      </c>
      <c r="BY138" s="4">
        <v>2</v>
      </c>
      <c r="BZ138" s="4">
        <v>1</v>
      </c>
      <c r="CA138" s="4">
        <v>1</v>
      </c>
      <c r="CB138" s="4">
        <v>2</v>
      </c>
      <c r="CC138" s="4">
        <v>2</v>
      </c>
      <c r="CD138" s="4">
        <v>2</v>
      </c>
      <c r="CE138" s="4">
        <v>2</v>
      </c>
      <c r="CF138" s="4">
        <v>1</v>
      </c>
      <c r="CG138" s="4">
        <v>1</v>
      </c>
      <c r="CH138" s="4">
        <v>1</v>
      </c>
      <c r="CI138" s="4">
        <v>1</v>
      </c>
      <c r="CJ138" s="4">
        <v>2</v>
      </c>
      <c r="CK138" s="4">
        <v>7</v>
      </c>
      <c r="CL138" s="4">
        <v>1</v>
      </c>
      <c r="CM138" s="4">
        <v>5</v>
      </c>
      <c r="CN138" s="4">
        <v>1</v>
      </c>
      <c r="CO138" s="4">
        <v>2</v>
      </c>
      <c r="CP138" s="4">
        <v>1</v>
      </c>
      <c r="CQ138" s="4">
        <v>2</v>
      </c>
      <c r="CR138" s="4">
        <v>1</v>
      </c>
      <c r="CS138" s="4">
        <v>0</v>
      </c>
      <c r="CV138" s="4">
        <v>2</v>
      </c>
      <c r="CX138" s="4">
        <v>2</v>
      </c>
      <c r="CY138" s="4">
        <v>2</v>
      </c>
      <c r="CZ138" s="4">
        <v>1</v>
      </c>
      <c r="DA138" s="4">
        <v>5</v>
      </c>
      <c r="DB138" s="4">
        <v>1</v>
      </c>
      <c r="DC138" s="4">
        <v>4</v>
      </c>
      <c r="DD138" s="4">
        <v>6</v>
      </c>
      <c r="DE138" s="4">
        <v>1</v>
      </c>
      <c r="DF138" s="4">
        <v>6</v>
      </c>
      <c r="DH138" s="4">
        <v>3</v>
      </c>
      <c r="DI138" s="4">
        <v>1</v>
      </c>
      <c r="DJ138" s="4">
        <v>0</v>
      </c>
      <c r="DK138" s="4">
        <v>0</v>
      </c>
      <c r="DL138" s="4">
        <v>2</v>
      </c>
      <c r="DO138" s="4">
        <v>2</v>
      </c>
      <c r="DP138" s="4">
        <v>2</v>
      </c>
      <c r="DQ138" s="4">
        <v>7</v>
      </c>
      <c r="DR138" s="4">
        <v>1</v>
      </c>
      <c r="DW138" s="4">
        <v>2</v>
      </c>
      <c r="DX138" s="4">
        <v>4</v>
      </c>
      <c r="DY138" s="4">
        <v>1</v>
      </c>
      <c r="DZ138" s="4">
        <v>1</v>
      </c>
      <c r="EA138" s="4" t="s">
        <v>686</v>
      </c>
      <c r="EB138" s="4">
        <v>638</v>
      </c>
      <c r="EC138" s="4">
        <v>10.63</v>
      </c>
      <c r="EE138" s="4">
        <v>2</v>
      </c>
      <c r="EF138" s="4">
        <v>1</v>
      </c>
      <c r="EG138" s="4" t="s">
        <v>687</v>
      </c>
      <c r="EI138" s="4">
        <v>1</v>
      </c>
      <c r="EJ138" s="4">
        <v>1</v>
      </c>
      <c r="EK138" s="4">
        <v>3</v>
      </c>
      <c r="EL138" s="4">
        <v>9</v>
      </c>
      <c r="EM138" s="4">
        <v>27</v>
      </c>
      <c r="ET138" s="4" t="s">
        <v>648</v>
      </c>
      <c r="EU138" s="4" t="s">
        <v>201</v>
      </c>
      <c r="EV138" s="4" t="s">
        <v>202</v>
      </c>
      <c r="EY138" s="4">
        <v>1294</v>
      </c>
      <c r="FA138" s="83" t="s">
        <v>203</v>
      </c>
      <c r="FB138" s="4" t="s">
        <v>204</v>
      </c>
      <c r="FC138" s="4">
        <v>1</v>
      </c>
      <c r="FD138" s="4" t="s">
        <v>205</v>
      </c>
      <c r="FE138" s="4">
        <v>7</v>
      </c>
    </row>
    <row r="139" spans="1:161" x14ac:dyDescent="0.3">
      <c r="A139" s="4">
        <v>4288</v>
      </c>
      <c r="B139" s="4" t="s">
        <v>688</v>
      </c>
      <c r="C139" s="4" t="s">
        <v>194</v>
      </c>
      <c r="D139" s="4" t="s">
        <v>689</v>
      </c>
      <c r="E139" s="4" t="s">
        <v>227</v>
      </c>
      <c r="F139" s="4" t="s">
        <v>690</v>
      </c>
      <c r="G139" s="4">
        <v>1</v>
      </c>
      <c r="H139" s="4">
        <v>2</v>
      </c>
      <c r="J139" s="4">
        <v>1</v>
      </c>
      <c r="K139" s="4">
        <v>2</v>
      </c>
      <c r="O139" s="4">
        <v>0</v>
      </c>
      <c r="P139" s="4">
        <v>1</v>
      </c>
      <c r="Q139" s="4">
        <v>2</v>
      </c>
      <c r="BF139" s="4">
        <v>1</v>
      </c>
      <c r="BG139" s="4">
        <v>1</v>
      </c>
      <c r="BI139" s="4">
        <v>1</v>
      </c>
      <c r="BJ139" s="4">
        <v>1</v>
      </c>
      <c r="BK139" s="4">
        <v>6</v>
      </c>
      <c r="BL139" s="4">
        <v>-77</v>
      </c>
      <c r="BS139" s="4">
        <v>-98</v>
      </c>
      <c r="BU139" s="4">
        <v>2</v>
      </c>
      <c r="BW139" s="4">
        <v>2</v>
      </c>
      <c r="BX139" s="4">
        <v>3</v>
      </c>
      <c r="BY139" s="4">
        <v>1</v>
      </c>
      <c r="BZ139" s="4">
        <v>1</v>
      </c>
      <c r="CA139" s="4">
        <v>1</v>
      </c>
      <c r="CB139" s="4">
        <v>1</v>
      </c>
      <c r="CC139" s="4">
        <v>1</v>
      </c>
      <c r="CD139" s="4">
        <v>2</v>
      </c>
      <c r="CE139" s="4">
        <v>1</v>
      </c>
      <c r="CF139" s="4">
        <v>1</v>
      </c>
      <c r="CG139" s="4">
        <v>2</v>
      </c>
      <c r="CH139" s="4">
        <v>1</v>
      </c>
      <c r="CI139" s="4">
        <v>2</v>
      </c>
      <c r="CJ139" s="4">
        <v>1</v>
      </c>
      <c r="CK139" s="4">
        <v>7</v>
      </c>
      <c r="CL139" s="4">
        <v>1</v>
      </c>
      <c r="CM139" s="4">
        <v>3</v>
      </c>
      <c r="CN139" s="4">
        <v>1</v>
      </c>
      <c r="CO139" s="4">
        <v>1</v>
      </c>
      <c r="CP139" s="4">
        <v>1</v>
      </c>
      <c r="CQ139" s="4">
        <v>1</v>
      </c>
      <c r="CR139" s="4">
        <v>1</v>
      </c>
      <c r="CS139" s="4">
        <v>0</v>
      </c>
      <c r="CV139" s="4">
        <v>2</v>
      </c>
      <c r="CX139" s="4">
        <v>2</v>
      </c>
      <c r="CY139" s="4">
        <v>3</v>
      </c>
      <c r="CZ139" s="4">
        <v>1</v>
      </c>
      <c r="DA139" s="4">
        <v>2</v>
      </c>
      <c r="DB139" s="4">
        <v>1</v>
      </c>
      <c r="DC139" s="4">
        <v>1.5</v>
      </c>
      <c r="DD139" s="4">
        <v>1</v>
      </c>
      <c r="DE139" s="4">
        <v>1</v>
      </c>
      <c r="DF139" s="4">
        <v>2</v>
      </c>
      <c r="DH139" s="4">
        <v>0</v>
      </c>
      <c r="DI139" s="4">
        <v>0</v>
      </c>
      <c r="DJ139" s="4">
        <v>2</v>
      </c>
      <c r="DO139" s="4">
        <v>2</v>
      </c>
      <c r="DP139" s="4">
        <v>1</v>
      </c>
      <c r="DQ139" s="4">
        <v>6</v>
      </c>
      <c r="DR139" s="4">
        <v>4</v>
      </c>
      <c r="DW139" s="4">
        <v>2</v>
      </c>
      <c r="DX139" s="4">
        <v>9</v>
      </c>
      <c r="DY139" s="4">
        <v>1</v>
      </c>
      <c r="DZ139" s="4">
        <v>2</v>
      </c>
      <c r="EA139" s="4" t="s">
        <v>691</v>
      </c>
      <c r="EB139" s="4">
        <v>577</v>
      </c>
      <c r="EC139" s="4">
        <v>9.6199999999999992</v>
      </c>
      <c r="EE139" s="4">
        <v>2</v>
      </c>
      <c r="EF139" s="4">
        <v>1</v>
      </c>
      <c r="EG139" s="4" t="s">
        <v>285</v>
      </c>
      <c r="EI139" s="4">
        <v>1</v>
      </c>
      <c r="EJ139" s="4">
        <v>1</v>
      </c>
      <c r="EK139" s="4">
        <v>3</v>
      </c>
      <c r="EL139" s="4">
        <v>6</v>
      </c>
      <c r="EM139" s="4">
        <v>21</v>
      </c>
      <c r="ET139" s="4" t="s">
        <v>648</v>
      </c>
      <c r="EU139" s="4" t="s">
        <v>201</v>
      </c>
      <c r="EV139" s="4" t="s">
        <v>202</v>
      </c>
      <c r="EY139" s="4">
        <v>963</v>
      </c>
      <c r="FA139" s="83" t="s">
        <v>203</v>
      </c>
      <c r="FB139" s="4" t="s">
        <v>204</v>
      </c>
      <c r="FC139" s="4">
        <v>1</v>
      </c>
      <c r="FD139" s="4" t="s">
        <v>202</v>
      </c>
      <c r="FE139" s="4">
        <v>3</v>
      </c>
    </row>
    <row r="140" spans="1:161" x14ac:dyDescent="0.3">
      <c r="A140" s="4">
        <v>4321</v>
      </c>
      <c r="B140" s="4" t="s">
        <v>692</v>
      </c>
      <c r="C140" s="4" t="s">
        <v>212</v>
      </c>
      <c r="D140" s="4" t="s">
        <v>693</v>
      </c>
      <c r="E140" s="4" t="s">
        <v>309</v>
      </c>
      <c r="F140" s="4" t="s">
        <v>694</v>
      </c>
      <c r="G140" s="4">
        <v>1</v>
      </c>
      <c r="H140" s="4">
        <v>1</v>
      </c>
      <c r="I140" s="4">
        <v>1</v>
      </c>
      <c r="J140" s="4">
        <v>1</v>
      </c>
      <c r="K140" s="4">
        <v>2</v>
      </c>
      <c r="O140" s="4">
        <v>2</v>
      </c>
      <c r="P140" s="4">
        <v>1</v>
      </c>
      <c r="Q140" s="4">
        <v>2</v>
      </c>
      <c r="BF140" s="4">
        <v>1</v>
      </c>
      <c r="BG140" s="4">
        <v>1</v>
      </c>
      <c r="BI140" s="4">
        <v>1</v>
      </c>
      <c r="BJ140" s="4">
        <v>1</v>
      </c>
      <c r="BK140" s="4">
        <v>5</v>
      </c>
      <c r="BL140" s="4">
        <v>-97</v>
      </c>
      <c r="BS140" s="4">
        <v>3</v>
      </c>
      <c r="BW140" s="4">
        <v>1</v>
      </c>
      <c r="BX140" s="4">
        <v>1</v>
      </c>
      <c r="BY140" s="4">
        <v>2</v>
      </c>
      <c r="BZ140" s="4">
        <v>2</v>
      </c>
      <c r="CA140" s="4">
        <v>1</v>
      </c>
      <c r="CB140" s="4">
        <v>1</v>
      </c>
      <c r="CC140" s="4">
        <v>2</v>
      </c>
      <c r="CD140" s="4">
        <v>2</v>
      </c>
      <c r="CE140" s="4">
        <v>2</v>
      </c>
      <c r="CF140" s="4">
        <v>2</v>
      </c>
      <c r="CG140" s="4">
        <v>2</v>
      </c>
      <c r="CH140" s="4">
        <v>2</v>
      </c>
      <c r="CI140" s="4">
        <v>2</v>
      </c>
      <c r="CJ140" s="4">
        <v>2</v>
      </c>
      <c r="CK140" s="4">
        <v>7</v>
      </c>
      <c r="CL140" s="4">
        <v>1</v>
      </c>
      <c r="CM140" s="4">
        <v>3</v>
      </c>
      <c r="CN140" s="4">
        <v>1</v>
      </c>
      <c r="CO140" s="4">
        <v>1</v>
      </c>
      <c r="CP140" s="4">
        <v>1</v>
      </c>
      <c r="CQ140" s="4">
        <v>1</v>
      </c>
      <c r="CR140" s="4">
        <v>1</v>
      </c>
      <c r="CS140" s="4">
        <v>1</v>
      </c>
      <c r="CT140" s="4">
        <v>1</v>
      </c>
      <c r="CU140" s="4">
        <v>1</v>
      </c>
      <c r="CV140" s="4">
        <v>2</v>
      </c>
      <c r="CX140" s="4">
        <v>2</v>
      </c>
      <c r="CY140" s="4">
        <v>5</v>
      </c>
      <c r="CZ140" s="4">
        <v>1</v>
      </c>
      <c r="DA140" s="4">
        <v>2</v>
      </c>
      <c r="DB140" s="4">
        <v>1</v>
      </c>
      <c r="DC140" s="4">
        <v>4</v>
      </c>
      <c r="DD140" s="4">
        <v>6</v>
      </c>
      <c r="DE140" s="4">
        <v>1</v>
      </c>
      <c r="DF140" s="4">
        <v>2</v>
      </c>
      <c r="DH140" s="4">
        <v>1</v>
      </c>
      <c r="DI140" s="4">
        <v>1</v>
      </c>
      <c r="DO140" s="4">
        <v>2</v>
      </c>
      <c r="DP140" s="4">
        <v>2</v>
      </c>
      <c r="DQ140" s="4">
        <v>8</v>
      </c>
      <c r="DR140" s="4">
        <v>6</v>
      </c>
      <c r="DW140" s="4">
        <v>1</v>
      </c>
      <c r="DX140" s="4">
        <v>4</v>
      </c>
      <c r="DY140" s="4">
        <v>1</v>
      </c>
      <c r="DZ140" s="4">
        <v>2</v>
      </c>
      <c r="EA140" s="4" t="s">
        <v>695</v>
      </c>
      <c r="EB140" s="4">
        <v>698</v>
      </c>
      <c r="EC140" s="4">
        <v>11.63</v>
      </c>
      <c r="EE140" s="4">
        <v>2</v>
      </c>
      <c r="EF140" s="4">
        <v>1</v>
      </c>
      <c r="EG140" s="4" t="s">
        <v>696</v>
      </c>
      <c r="EI140" s="4">
        <v>1</v>
      </c>
      <c r="EJ140" s="4">
        <v>1</v>
      </c>
      <c r="EK140" s="4">
        <v>3</v>
      </c>
      <c r="EL140" s="4">
        <v>9</v>
      </c>
      <c r="EM140" s="4">
        <v>27</v>
      </c>
      <c r="ET140" s="4" t="s">
        <v>648</v>
      </c>
      <c r="EU140" s="4" t="s">
        <v>201</v>
      </c>
      <c r="EV140" s="4" t="s">
        <v>202</v>
      </c>
      <c r="EY140" s="4">
        <v>1294</v>
      </c>
      <c r="FA140" s="83" t="s">
        <v>203</v>
      </c>
      <c r="FB140" s="4" t="s">
        <v>204</v>
      </c>
      <c r="FC140" s="4">
        <v>1</v>
      </c>
      <c r="FD140" s="4" t="s">
        <v>238</v>
      </c>
      <c r="FE140" s="4">
        <v>7</v>
      </c>
    </row>
    <row r="141" spans="1:161" x14ac:dyDescent="0.3">
      <c r="A141" s="4">
        <v>4356</v>
      </c>
      <c r="B141" s="4" t="s">
        <v>697</v>
      </c>
      <c r="C141" s="4" t="s">
        <v>265</v>
      </c>
      <c r="D141" s="4" t="s">
        <v>698</v>
      </c>
      <c r="E141" s="4" t="s">
        <v>267</v>
      </c>
      <c r="F141" s="4" t="s">
        <v>699</v>
      </c>
      <c r="G141" s="4">
        <v>1</v>
      </c>
      <c r="H141" s="4">
        <v>2</v>
      </c>
      <c r="J141" s="4">
        <v>1</v>
      </c>
      <c r="K141" s="4">
        <v>2</v>
      </c>
      <c r="O141" s="4">
        <v>0</v>
      </c>
      <c r="P141" s="4">
        <v>1</v>
      </c>
      <c r="Q141" s="4">
        <v>2</v>
      </c>
      <c r="BF141" s="4">
        <v>1</v>
      </c>
      <c r="BG141" s="4">
        <v>1</v>
      </c>
      <c r="BI141" s="4">
        <v>2</v>
      </c>
      <c r="BJ141" s="4">
        <v>-98</v>
      </c>
      <c r="BK141" s="4">
        <v>1</v>
      </c>
      <c r="BL141" s="4">
        <v>3</v>
      </c>
      <c r="BS141" s="4">
        <v>1</v>
      </c>
      <c r="BU141" s="4">
        <v>2</v>
      </c>
      <c r="BW141" s="4">
        <v>1</v>
      </c>
      <c r="BX141" s="4">
        <v>-98</v>
      </c>
      <c r="BY141" s="4">
        <v>1</v>
      </c>
      <c r="BZ141" s="4">
        <v>1</v>
      </c>
      <c r="CA141" s="4">
        <v>1</v>
      </c>
      <c r="CB141" s="4">
        <v>2</v>
      </c>
      <c r="CC141" s="4">
        <v>1</v>
      </c>
      <c r="CD141" s="4">
        <v>2</v>
      </c>
      <c r="CE141" s="4">
        <v>2</v>
      </c>
      <c r="CF141" s="4">
        <v>1</v>
      </c>
      <c r="CG141" s="4">
        <v>2</v>
      </c>
      <c r="CH141" s="4">
        <v>1</v>
      </c>
      <c r="CI141" s="4">
        <v>1</v>
      </c>
      <c r="CJ141" s="4">
        <v>1</v>
      </c>
      <c r="CK141" s="4">
        <v>7</v>
      </c>
      <c r="CL141" s="4">
        <v>1</v>
      </c>
      <c r="CM141" s="4">
        <v>1</v>
      </c>
      <c r="CN141" s="4">
        <v>1</v>
      </c>
      <c r="CO141" s="4">
        <v>2</v>
      </c>
      <c r="CP141" s="4">
        <v>1</v>
      </c>
      <c r="CQ141" s="4">
        <v>2</v>
      </c>
      <c r="CR141" s="4">
        <v>1</v>
      </c>
      <c r="CS141" s="4">
        <v>0</v>
      </c>
      <c r="CV141" s="4">
        <v>2</v>
      </c>
      <c r="CX141" s="4">
        <v>2</v>
      </c>
      <c r="CY141" s="4">
        <v>1</v>
      </c>
      <c r="CZ141" s="4">
        <v>1</v>
      </c>
      <c r="DA141" s="4">
        <v>3</v>
      </c>
      <c r="DB141" s="4">
        <v>1</v>
      </c>
      <c r="DC141" s="4">
        <v>2</v>
      </c>
      <c r="DD141" s="4">
        <v>2</v>
      </c>
      <c r="DE141" s="4">
        <v>1</v>
      </c>
      <c r="DF141" s="4">
        <v>4</v>
      </c>
      <c r="DH141" s="4">
        <v>2</v>
      </c>
      <c r="DI141" s="4">
        <v>0</v>
      </c>
      <c r="DJ141" s="4">
        <v>0</v>
      </c>
      <c r="DK141" s="4">
        <v>2</v>
      </c>
      <c r="DO141" s="4">
        <v>2</v>
      </c>
      <c r="DP141" s="4">
        <v>1</v>
      </c>
      <c r="DQ141" s="4">
        <v>5</v>
      </c>
      <c r="DR141" s="4">
        <v>1</v>
      </c>
      <c r="DW141" s="4">
        <v>2</v>
      </c>
      <c r="DX141" s="4">
        <v>6</v>
      </c>
      <c r="DY141" s="4">
        <v>1</v>
      </c>
      <c r="DZ141" s="4">
        <v>1</v>
      </c>
      <c r="EA141" s="4" t="s">
        <v>700</v>
      </c>
      <c r="EB141" s="4">
        <v>518</v>
      </c>
      <c r="EC141" s="4">
        <v>8.6300000000000008</v>
      </c>
      <c r="EE141" s="4">
        <v>2</v>
      </c>
      <c r="EF141" s="4">
        <v>1</v>
      </c>
      <c r="EG141" s="4" t="s">
        <v>701</v>
      </c>
      <c r="EI141" s="4">
        <v>1</v>
      </c>
      <c r="EJ141" s="4">
        <v>1</v>
      </c>
      <c r="EK141" s="4">
        <v>3</v>
      </c>
      <c r="EL141" s="4">
        <v>12</v>
      </c>
      <c r="EM141" s="4">
        <v>33</v>
      </c>
      <c r="ET141" s="4" t="s">
        <v>648</v>
      </c>
      <c r="EU141" s="4" t="s">
        <v>201</v>
      </c>
      <c r="EV141" s="4" t="s">
        <v>202</v>
      </c>
      <c r="EY141" s="4">
        <v>1201</v>
      </c>
      <c r="FA141" s="83" t="s">
        <v>203</v>
      </c>
      <c r="FB141" s="4" t="s">
        <v>204</v>
      </c>
      <c r="FC141" s="4">
        <v>1</v>
      </c>
      <c r="FD141" s="4" t="s">
        <v>205</v>
      </c>
      <c r="FE141" s="4">
        <v>35</v>
      </c>
    </row>
    <row r="142" spans="1:161" x14ac:dyDescent="0.3">
      <c r="A142" s="4">
        <v>4364</v>
      </c>
      <c r="B142" s="4" t="s">
        <v>702</v>
      </c>
      <c r="C142" s="4" t="s">
        <v>194</v>
      </c>
      <c r="D142" s="4" t="s">
        <v>703</v>
      </c>
      <c r="E142" s="4" t="s">
        <v>196</v>
      </c>
      <c r="F142" s="4" t="s">
        <v>704</v>
      </c>
      <c r="G142" s="4">
        <v>1</v>
      </c>
      <c r="H142" s="4">
        <v>2</v>
      </c>
      <c r="J142" s="4">
        <v>1</v>
      </c>
      <c r="K142" s="4">
        <v>2</v>
      </c>
      <c r="O142" s="4">
        <v>0</v>
      </c>
      <c r="P142" s="4">
        <v>1</v>
      </c>
      <c r="Q142" s="4">
        <v>2</v>
      </c>
      <c r="BF142" s="4">
        <v>1</v>
      </c>
      <c r="BG142" s="4">
        <v>1</v>
      </c>
      <c r="BI142" s="4">
        <v>1</v>
      </c>
      <c r="BJ142" s="4">
        <v>1</v>
      </c>
      <c r="BK142" s="4">
        <v>6</v>
      </c>
      <c r="BL142" s="4">
        <v>3</v>
      </c>
      <c r="BM142" s="4">
        <v>-77</v>
      </c>
      <c r="BS142" s="4">
        <v>1</v>
      </c>
      <c r="BU142" s="4">
        <v>2</v>
      </c>
      <c r="BW142" s="4">
        <v>3</v>
      </c>
      <c r="BX142" s="4">
        <v>3</v>
      </c>
      <c r="BY142" s="4">
        <v>2</v>
      </c>
      <c r="BZ142" s="4">
        <v>1</v>
      </c>
      <c r="CA142" s="4">
        <v>1</v>
      </c>
      <c r="CB142" s="4">
        <v>1</v>
      </c>
      <c r="CC142" s="4">
        <v>2</v>
      </c>
      <c r="CD142" s="4">
        <v>2</v>
      </c>
      <c r="CE142" s="4">
        <v>2</v>
      </c>
      <c r="CF142" s="4">
        <v>1</v>
      </c>
      <c r="CG142" s="4">
        <v>2</v>
      </c>
      <c r="CH142" s="4">
        <v>2</v>
      </c>
      <c r="CI142" s="4">
        <v>1</v>
      </c>
      <c r="CJ142" s="4">
        <v>2</v>
      </c>
      <c r="CK142" s="4">
        <v>7</v>
      </c>
      <c r="CL142" s="4">
        <v>2</v>
      </c>
      <c r="CM142" s="4">
        <v>1</v>
      </c>
      <c r="CN142" s="4">
        <v>1</v>
      </c>
      <c r="CO142" s="4">
        <v>1</v>
      </c>
      <c r="CP142" s="4">
        <v>1</v>
      </c>
      <c r="CQ142" s="4">
        <v>1</v>
      </c>
      <c r="CR142" s="4">
        <v>1</v>
      </c>
      <c r="CS142" s="4">
        <v>0</v>
      </c>
      <c r="CV142" s="4">
        <v>2</v>
      </c>
      <c r="CX142" s="4">
        <v>2</v>
      </c>
      <c r="CY142" s="4">
        <v>1</v>
      </c>
      <c r="CZ142" s="4">
        <v>1</v>
      </c>
      <c r="DA142" s="4">
        <v>4</v>
      </c>
      <c r="DB142" s="4">
        <v>1</v>
      </c>
      <c r="DC142" s="4">
        <v>4</v>
      </c>
      <c r="DD142" s="4">
        <v>-98</v>
      </c>
      <c r="DE142" s="4">
        <v>1</v>
      </c>
      <c r="DF142" s="4">
        <v>2</v>
      </c>
      <c r="DH142" s="4">
        <v>0</v>
      </c>
      <c r="DI142" s="4">
        <v>0</v>
      </c>
      <c r="DJ142" s="4">
        <v>2</v>
      </c>
      <c r="DO142" s="4">
        <v>2</v>
      </c>
      <c r="DP142" s="4">
        <v>2</v>
      </c>
      <c r="DQ142" s="4">
        <v>6</v>
      </c>
      <c r="DR142" s="4">
        <v>6</v>
      </c>
      <c r="DW142" s="4">
        <v>1</v>
      </c>
      <c r="DX142" s="4">
        <v>3</v>
      </c>
      <c r="DY142" s="4">
        <v>1</v>
      </c>
      <c r="DZ142" s="4">
        <v>1</v>
      </c>
      <c r="EA142" s="4" t="s">
        <v>705</v>
      </c>
      <c r="EB142" s="4">
        <v>621</v>
      </c>
      <c r="EC142" s="4">
        <v>10.35</v>
      </c>
      <c r="EE142" s="4">
        <v>2</v>
      </c>
      <c r="EF142" s="4">
        <v>1</v>
      </c>
      <c r="EG142" s="4" t="s">
        <v>280</v>
      </c>
      <c r="EI142" s="4">
        <v>1</v>
      </c>
      <c r="EJ142" s="4">
        <v>1</v>
      </c>
      <c r="EK142" s="4">
        <v>3</v>
      </c>
      <c r="EL142" s="4">
        <v>5</v>
      </c>
      <c r="EM142" s="4">
        <v>19</v>
      </c>
      <c r="ET142" s="4" t="s">
        <v>648</v>
      </c>
      <c r="EU142" s="4" t="s">
        <v>201</v>
      </c>
      <c r="EV142" s="4" t="s">
        <v>202</v>
      </c>
      <c r="EY142" s="4">
        <v>1251</v>
      </c>
      <c r="FA142" s="83" t="s">
        <v>203</v>
      </c>
      <c r="FB142" s="4" t="s">
        <v>204</v>
      </c>
      <c r="FC142" s="4">
        <v>1</v>
      </c>
      <c r="FD142" s="4" t="s">
        <v>205</v>
      </c>
      <c r="FE142" s="4">
        <v>3</v>
      </c>
    </row>
    <row r="143" spans="1:161" x14ac:dyDescent="0.3">
      <c r="A143" s="4">
        <v>4388</v>
      </c>
      <c r="B143" s="4" t="s">
        <v>706</v>
      </c>
      <c r="C143" s="4" t="s">
        <v>212</v>
      </c>
      <c r="D143" s="4" t="s">
        <v>707</v>
      </c>
      <c r="E143" s="4" t="s">
        <v>293</v>
      </c>
      <c r="F143" s="4" t="s">
        <v>708</v>
      </c>
      <c r="G143" s="4">
        <v>1</v>
      </c>
      <c r="H143" s="4">
        <v>2</v>
      </c>
      <c r="J143" s="4">
        <v>1</v>
      </c>
      <c r="K143" s="4">
        <v>2</v>
      </c>
      <c r="O143" s="4">
        <v>0</v>
      </c>
      <c r="P143" s="4">
        <v>1</v>
      </c>
      <c r="Q143" s="4">
        <v>2</v>
      </c>
      <c r="BF143" s="4">
        <v>1</v>
      </c>
      <c r="BG143" s="4">
        <v>1</v>
      </c>
      <c r="BI143" s="4">
        <v>1</v>
      </c>
      <c r="BJ143" s="4">
        <v>1</v>
      </c>
      <c r="BK143" s="4">
        <v>6</v>
      </c>
      <c r="BL143" s="4">
        <v>3</v>
      </c>
      <c r="BS143" s="4">
        <v>4</v>
      </c>
      <c r="BU143" s="4">
        <v>-99</v>
      </c>
      <c r="BX143" s="4">
        <v>1</v>
      </c>
      <c r="BY143" s="4">
        <v>2</v>
      </c>
      <c r="BZ143" s="4">
        <v>1</v>
      </c>
      <c r="CA143" s="4">
        <v>1</v>
      </c>
      <c r="CB143" s="4">
        <v>2</v>
      </c>
      <c r="CC143" s="4">
        <v>1</v>
      </c>
      <c r="CD143" s="4">
        <v>2</v>
      </c>
      <c r="CE143" s="4">
        <v>2</v>
      </c>
      <c r="CF143" s="4">
        <v>1</v>
      </c>
      <c r="CG143" s="4">
        <v>2</v>
      </c>
      <c r="CH143" s="4">
        <v>2</v>
      </c>
      <c r="CI143" s="4">
        <v>2</v>
      </c>
      <c r="CJ143" s="4">
        <v>2</v>
      </c>
      <c r="CK143" s="4">
        <v>1</v>
      </c>
      <c r="CL143" s="4">
        <v>1</v>
      </c>
      <c r="CM143" s="4">
        <v>3</v>
      </c>
      <c r="CN143" s="4">
        <v>1</v>
      </c>
      <c r="CO143" s="4">
        <v>1</v>
      </c>
      <c r="CP143" s="4">
        <v>1</v>
      </c>
      <c r="CQ143" s="4">
        <v>1</v>
      </c>
      <c r="CR143" s="4">
        <v>1</v>
      </c>
      <c r="CS143" s="4">
        <v>0</v>
      </c>
      <c r="CV143" s="4">
        <v>2</v>
      </c>
      <c r="CX143" s="4">
        <v>2</v>
      </c>
      <c r="CY143" s="4">
        <v>5</v>
      </c>
      <c r="CZ143" s="4">
        <v>1</v>
      </c>
      <c r="DA143" s="4">
        <v>3</v>
      </c>
      <c r="DB143" s="4">
        <v>1</v>
      </c>
      <c r="DC143" s="4">
        <v>3</v>
      </c>
      <c r="DD143" s="4">
        <v>1</v>
      </c>
      <c r="DE143" s="4">
        <v>1</v>
      </c>
      <c r="DF143" s="4">
        <v>0</v>
      </c>
      <c r="DO143" s="4">
        <v>2</v>
      </c>
      <c r="DP143" s="4">
        <v>2</v>
      </c>
      <c r="DQ143" s="4">
        <v>7</v>
      </c>
      <c r="DR143" s="4">
        <v>1</v>
      </c>
      <c r="DW143" s="4">
        <v>2</v>
      </c>
      <c r="DX143" s="4">
        <v>10</v>
      </c>
      <c r="DY143" s="4">
        <v>1</v>
      </c>
      <c r="DZ143" s="4">
        <v>1</v>
      </c>
      <c r="EA143" s="4" t="s">
        <v>700</v>
      </c>
      <c r="EB143" s="4">
        <v>911</v>
      </c>
      <c r="EC143" s="4">
        <v>15.18</v>
      </c>
      <c r="EE143" s="4">
        <v>2</v>
      </c>
      <c r="EF143" s="4">
        <v>1</v>
      </c>
      <c r="EG143" s="4" t="s">
        <v>210</v>
      </c>
      <c r="EI143" s="4">
        <v>1</v>
      </c>
      <c r="EJ143" s="4">
        <v>1</v>
      </c>
      <c r="EK143" s="4">
        <v>3</v>
      </c>
      <c r="EL143" s="4">
        <v>10</v>
      </c>
      <c r="EM143" s="4">
        <v>29</v>
      </c>
      <c r="ET143" s="4" t="s">
        <v>648</v>
      </c>
      <c r="EU143" s="4" t="s">
        <v>201</v>
      </c>
      <c r="EV143" s="4" t="s">
        <v>202</v>
      </c>
      <c r="EY143" s="4">
        <v>929</v>
      </c>
      <c r="FA143" s="83" t="s">
        <v>203</v>
      </c>
      <c r="FB143" s="4" t="s">
        <v>204</v>
      </c>
      <c r="FD143" s="4" t="s">
        <v>205</v>
      </c>
      <c r="FE143" s="4">
        <v>3</v>
      </c>
    </row>
    <row r="144" spans="1:161" x14ac:dyDescent="0.3">
      <c r="A144" s="4">
        <v>4409</v>
      </c>
      <c r="B144" s="4" t="s">
        <v>709</v>
      </c>
      <c r="C144" s="4" t="s">
        <v>212</v>
      </c>
      <c r="D144" s="4" t="s">
        <v>710</v>
      </c>
      <c r="E144" s="4" t="s">
        <v>293</v>
      </c>
      <c r="F144" s="4" t="s">
        <v>711</v>
      </c>
      <c r="G144" s="4">
        <v>1</v>
      </c>
      <c r="H144" s="4">
        <v>2</v>
      </c>
      <c r="J144" s="4">
        <v>1</v>
      </c>
      <c r="K144" s="4">
        <v>2</v>
      </c>
      <c r="O144" s="4">
        <v>0</v>
      </c>
      <c r="P144" s="4">
        <v>1</v>
      </c>
      <c r="Q144" s="4">
        <v>2</v>
      </c>
      <c r="BF144" s="4">
        <v>1</v>
      </c>
      <c r="BG144" s="4">
        <v>1</v>
      </c>
      <c r="BI144" s="4">
        <v>1</v>
      </c>
      <c r="BJ144" s="4">
        <v>1</v>
      </c>
      <c r="BK144" s="4">
        <v>6</v>
      </c>
      <c r="BL144" s="4">
        <v>-97</v>
      </c>
      <c r="BS144" s="4">
        <v>1</v>
      </c>
      <c r="BU144" s="4">
        <v>1</v>
      </c>
      <c r="BV144" s="4">
        <v>4</v>
      </c>
      <c r="BX144" s="4">
        <v>1</v>
      </c>
      <c r="BY144" s="4">
        <v>1</v>
      </c>
      <c r="BZ144" s="4">
        <v>1</v>
      </c>
      <c r="CA144" s="4">
        <v>2</v>
      </c>
      <c r="CB144" s="4">
        <v>2</v>
      </c>
      <c r="CC144" s="4">
        <v>2</v>
      </c>
      <c r="CD144" s="4">
        <v>2</v>
      </c>
      <c r="CE144" s="4">
        <v>2</v>
      </c>
      <c r="CF144" s="4">
        <v>1</v>
      </c>
      <c r="CG144" s="4">
        <v>2</v>
      </c>
      <c r="CH144" s="4">
        <v>2</v>
      </c>
      <c r="CI144" s="4">
        <v>1</v>
      </c>
      <c r="CJ144" s="4">
        <v>2</v>
      </c>
      <c r="CK144" s="4">
        <v>7</v>
      </c>
      <c r="CL144" s="4">
        <v>7</v>
      </c>
      <c r="CM144" s="4">
        <v>1</v>
      </c>
      <c r="CN144" s="4">
        <v>1</v>
      </c>
      <c r="CO144" s="4">
        <v>1</v>
      </c>
      <c r="CP144" s="4">
        <v>1</v>
      </c>
      <c r="CQ144" s="4">
        <v>1</v>
      </c>
      <c r="CR144" s="4">
        <v>1</v>
      </c>
      <c r="CS144" s="4">
        <v>0</v>
      </c>
      <c r="CV144" s="4">
        <v>2</v>
      </c>
      <c r="CX144" s="4">
        <v>2</v>
      </c>
      <c r="CY144" s="4">
        <v>2</v>
      </c>
      <c r="CZ144" s="4">
        <v>1</v>
      </c>
      <c r="DA144" s="4">
        <v>3</v>
      </c>
      <c r="DB144" s="4">
        <v>1</v>
      </c>
      <c r="DC144" s="4">
        <v>15</v>
      </c>
      <c r="DD144" s="4">
        <v>-97</v>
      </c>
      <c r="DE144" s="4">
        <v>1</v>
      </c>
      <c r="DF144" s="4">
        <v>2</v>
      </c>
      <c r="DH144" s="4">
        <v>0</v>
      </c>
      <c r="DI144" s="4">
        <v>0</v>
      </c>
      <c r="DJ144" s="4">
        <v>0</v>
      </c>
      <c r="DK144" s="4">
        <v>0</v>
      </c>
      <c r="DL144" s="4">
        <v>0</v>
      </c>
      <c r="DM144" s="4">
        <v>2</v>
      </c>
      <c r="DO144" s="4">
        <v>1</v>
      </c>
      <c r="DP144" s="4">
        <v>1</v>
      </c>
      <c r="DQ144" s="4">
        <v>4</v>
      </c>
      <c r="DR144" s="4">
        <v>2</v>
      </c>
      <c r="DW144" s="4">
        <v>2</v>
      </c>
      <c r="DX144" s="4">
        <v>5</v>
      </c>
      <c r="DY144" s="4">
        <v>1</v>
      </c>
      <c r="DZ144" s="4">
        <v>1</v>
      </c>
      <c r="EA144" s="4" t="s">
        <v>712</v>
      </c>
      <c r="EB144" s="4">
        <v>657</v>
      </c>
      <c r="EC144" s="4">
        <v>10.95</v>
      </c>
      <c r="EE144" s="4">
        <v>2</v>
      </c>
      <c r="EF144" s="4">
        <v>1</v>
      </c>
      <c r="EG144" s="4" t="s">
        <v>601</v>
      </c>
      <c r="EI144" s="4">
        <v>1</v>
      </c>
      <c r="EJ144" s="4">
        <v>1</v>
      </c>
      <c r="EK144" s="4">
        <v>3</v>
      </c>
      <c r="EL144" s="4">
        <v>10</v>
      </c>
      <c r="EM144" s="4">
        <v>29</v>
      </c>
      <c r="ET144" s="4" t="s">
        <v>648</v>
      </c>
      <c r="EU144" s="4" t="s">
        <v>201</v>
      </c>
      <c r="EV144" s="4" t="s">
        <v>202</v>
      </c>
      <c r="EY144" s="4">
        <v>929</v>
      </c>
      <c r="FA144" s="83" t="s">
        <v>203</v>
      </c>
      <c r="FB144" s="4" t="s">
        <v>204</v>
      </c>
      <c r="FC144" s="4">
        <v>0</v>
      </c>
      <c r="FD144" s="4" t="s">
        <v>205</v>
      </c>
      <c r="FE144" s="4">
        <v>3</v>
      </c>
    </row>
    <row r="145" spans="1:161" x14ac:dyDescent="0.3">
      <c r="A145" s="4">
        <v>4422</v>
      </c>
      <c r="B145" s="4" t="s">
        <v>713</v>
      </c>
      <c r="C145" s="4" t="s">
        <v>194</v>
      </c>
      <c r="D145" s="4" t="s">
        <v>714</v>
      </c>
      <c r="E145" s="4" t="s">
        <v>227</v>
      </c>
      <c r="F145" s="4" t="s">
        <v>715</v>
      </c>
      <c r="G145" s="4">
        <v>1</v>
      </c>
      <c r="H145" s="4">
        <v>2</v>
      </c>
      <c r="J145" s="4">
        <v>1</v>
      </c>
      <c r="K145" s="4">
        <v>2</v>
      </c>
      <c r="O145" s="4">
        <v>0</v>
      </c>
      <c r="P145" s="4">
        <v>1</v>
      </c>
      <c r="Q145" s="4">
        <v>2</v>
      </c>
      <c r="BF145" s="4">
        <v>1</v>
      </c>
      <c r="BG145" s="4">
        <v>1</v>
      </c>
      <c r="BI145" s="4">
        <v>1</v>
      </c>
      <c r="BJ145" s="4">
        <v>1</v>
      </c>
      <c r="BK145" s="4">
        <v>5</v>
      </c>
      <c r="BL145" s="4">
        <v>5</v>
      </c>
      <c r="BS145" s="4">
        <v>3</v>
      </c>
      <c r="BW145" s="4">
        <v>1</v>
      </c>
      <c r="BX145" s="4">
        <v>1</v>
      </c>
      <c r="BY145" s="4">
        <v>1</v>
      </c>
      <c r="BZ145" s="4">
        <v>1</v>
      </c>
      <c r="CA145" s="4">
        <v>1</v>
      </c>
      <c r="CB145" s="4">
        <v>2</v>
      </c>
      <c r="CC145" s="4">
        <v>1</v>
      </c>
      <c r="CD145" s="4">
        <v>2</v>
      </c>
      <c r="CE145" s="4">
        <v>2</v>
      </c>
      <c r="CF145" s="4">
        <v>1</v>
      </c>
      <c r="CG145" s="4">
        <v>2</v>
      </c>
      <c r="CH145" s="4">
        <v>1</v>
      </c>
      <c r="CI145" s="4">
        <v>2</v>
      </c>
      <c r="CJ145" s="4">
        <v>2</v>
      </c>
      <c r="CK145" s="4">
        <v>5</v>
      </c>
      <c r="CL145" s="4">
        <v>4</v>
      </c>
      <c r="CM145" s="4">
        <v>2</v>
      </c>
      <c r="CN145" s="4">
        <v>1</v>
      </c>
      <c r="CO145" s="4">
        <v>1</v>
      </c>
      <c r="CP145" s="4">
        <v>1</v>
      </c>
      <c r="CQ145" s="4">
        <v>1</v>
      </c>
      <c r="CR145" s="4">
        <v>1</v>
      </c>
      <c r="CS145" s="4">
        <v>0</v>
      </c>
      <c r="CV145" s="4">
        <v>2</v>
      </c>
      <c r="CX145" s="4">
        <v>2</v>
      </c>
      <c r="CY145" s="4">
        <v>2</v>
      </c>
      <c r="CZ145" s="4">
        <v>1</v>
      </c>
      <c r="DA145" s="4">
        <v>1</v>
      </c>
      <c r="DB145" s="4">
        <v>1</v>
      </c>
      <c r="DC145" s="4">
        <v>0.1</v>
      </c>
      <c r="DD145" s="4">
        <v>1</v>
      </c>
      <c r="DE145" s="4">
        <v>1</v>
      </c>
      <c r="DF145" s="4">
        <v>1</v>
      </c>
      <c r="DH145" s="4">
        <v>0</v>
      </c>
      <c r="DI145" s="4">
        <v>0</v>
      </c>
      <c r="DJ145" s="4">
        <v>1</v>
      </c>
      <c r="DO145" s="4">
        <v>2</v>
      </c>
      <c r="DP145" s="4">
        <v>2</v>
      </c>
      <c r="DQ145" s="4">
        <v>7</v>
      </c>
      <c r="DR145" s="4">
        <v>1</v>
      </c>
      <c r="DW145" s="4">
        <v>2</v>
      </c>
      <c r="DX145" s="4">
        <v>9</v>
      </c>
      <c r="DY145" s="4">
        <v>1</v>
      </c>
      <c r="DZ145" s="4">
        <v>1</v>
      </c>
      <c r="EA145" s="4" t="s">
        <v>716</v>
      </c>
      <c r="EB145" s="4">
        <v>738</v>
      </c>
      <c r="EC145" s="4">
        <v>12.3</v>
      </c>
      <c r="EE145" s="4">
        <v>2</v>
      </c>
      <c r="EF145" s="4">
        <v>1</v>
      </c>
      <c r="EG145" s="4" t="s">
        <v>717</v>
      </c>
      <c r="EI145" s="4">
        <v>1</v>
      </c>
      <c r="EJ145" s="4">
        <v>1</v>
      </c>
      <c r="EK145" s="4">
        <v>3</v>
      </c>
      <c r="EL145" s="4">
        <v>6</v>
      </c>
      <c r="EM145" s="4">
        <v>21</v>
      </c>
      <c r="ET145" s="4" t="s">
        <v>648</v>
      </c>
      <c r="EU145" s="4" t="s">
        <v>201</v>
      </c>
      <c r="EV145" s="4" t="s">
        <v>202</v>
      </c>
      <c r="EY145" s="4">
        <v>963</v>
      </c>
      <c r="FA145" s="83" t="s">
        <v>203</v>
      </c>
      <c r="FB145" s="4" t="s">
        <v>204</v>
      </c>
      <c r="FC145" s="4">
        <v>1</v>
      </c>
      <c r="FD145" s="4" t="s">
        <v>238</v>
      </c>
      <c r="FE145" s="4">
        <v>7</v>
      </c>
    </row>
    <row r="146" spans="1:161" x14ac:dyDescent="0.3">
      <c r="A146" s="4">
        <v>4441</v>
      </c>
      <c r="B146" s="4" t="s">
        <v>718</v>
      </c>
      <c r="C146" s="4" t="s">
        <v>194</v>
      </c>
      <c r="D146" s="4" t="s">
        <v>719</v>
      </c>
      <c r="E146" s="4" t="s">
        <v>221</v>
      </c>
      <c r="F146" s="4" t="s">
        <v>720</v>
      </c>
      <c r="G146" s="4">
        <v>1</v>
      </c>
      <c r="H146" s="4">
        <v>2</v>
      </c>
      <c r="J146" s="4">
        <v>1</v>
      </c>
      <c r="K146" s="4">
        <v>2</v>
      </c>
      <c r="O146" s="4">
        <v>0</v>
      </c>
      <c r="P146" s="4">
        <v>1</v>
      </c>
      <c r="Q146" s="4">
        <v>2</v>
      </c>
      <c r="BF146" s="4">
        <v>1</v>
      </c>
      <c r="BG146" s="4">
        <v>1</v>
      </c>
      <c r="BI146" s="4">
        <v>2</v>
      </c>
      <c r="BJ146" s="4">
        <v>2</v>
      </c>
      <c r="BK146" s="4">
        <v>5</v>
      </c>
      <c r="BL146" s="4">
        <v>-77</v>
      </c>
      <c r="BS146" s="4">
        <v>1</v>
      </c>
      <c r="BU146" s="4">
        <v>1</v>
      </c>
      <c r="BV146" s="4">
        <v>3</v>
      </c>
      <c r="BX146" s="4">
        <v>1</v>
      </c>
      <c r="BY146" s="4">
        <v>2</v>
      </c>
      <c r="BZ146" s="4">
        <v>1</v>
      </c>
      <c r="CA146" s="4">
        <v>1</v>
      </c>
      <c r="CB146" s="4">
        <v>2</v>
      </c>
      <c r="CC146" s="4">
        <v>2</v>
      </c>
      <c r="CD146" s="4">
        <v>2</v>
      </c>
      <c r="CE146" s="4">
        <v>2</v>
      </c>
      <c r="CF146" s="4">
        <v>1</v>
      </c>
      <c r="CG146" s="4">
        <v>1</v>
      </c>
      <c r="CH146" s="4">
        <v>1</v>
      </c>
      <c r="CI146" s="4">
        <v>1</v>
      </c>
      <c r="CJ146" s="4">
        <v>2</v>
      </c>
      <c r="CK146" s="4">
        <v>7</v>
      </c>
      <c r="CL146" s="4">
        <v>2</v>
      </c>
      <c r="CM146" s="4">
        <v>1</v>
      </c>
      <c r="CN146" s="4">
        <v>1</v>
      </c>
      <c r="CO146" s="4">
        <v>2</v>
      </c>
      <c r="CP146" s="4">
        <v>1</v>
      </c>
      <c r="CQ146" s="4">
        <v>2</v>
      </c>
      <c r="CR146" s="4">
        <v>1</v>
      </c>
      <c r="CS146" s="4">
        <v>0</v>
      </c>
      <c r="CV146" s="4">
        <v>1</v>
      </c>
      <c r="CW146" s="4">
        <v>1</v>
      </c>
      <c r="CX146" s="4">
        <v>3</v>
      </c>
      <c r="CY146" s="4">
        <v>1</v>
      </c>
      <c r="CZ146" s="4">
        <v>1</v>
      </c>
      <c r="DA146" s="4">
        <v>4</v>
      </c>
      <c r="DB146" s="4">
        <v>1</v>
      </c>
      <c r="DC146" s="4">
        <v>4</v>
      </c>
      <c r="DD146" s="4">
        <v>3</v>
      </c>
      <c r="DE146" s="4">
        <v>1</v>
      </c>
      <c r="DF146" s="4">
        <v>5</v>
      </c>
      <c r="DH146" s="4">
        <v>3</v>
      </c>
      <c r="DI146" s="4">
        <v>0</v>
      </c>
      <c r="DJ146" s="4">
        <v>2</v>
      </c>
      <c r="DO146" s="4">
        <v>1</v>
      </c>
      <c r="DP146" s="4">
        <v>2</v>
      </c>
      <c r="DQ146" s="4">
        <v>6</v>
      </c>
      <c r="DR146" s="4">
        <v>1</v>
      </c>
      <c r="DW146" s="4">
        <v>2</v>
      </c>
      <c r="DX146" s="4">
        <v>8</v>
      </c>
      <c r="DY146" s="4">
        <v>1</v>
      </c>
      <c r="DZ146" s="4">
        <v>1</v>
      </c>
      <c r="EA146" s="4" t="s">
        <v>360</v>
      </c>
      <c r="EB146" s="4">
        <v>786</v>
      </c>
      <c r="EC146" s="4">
        <v>13.1</v>
      </c>
      <c r="EE146" s="4">
        <v>2</v>
      </c>
      <c r="EF146" s="4">
        <v>1</v>
      </c>
      <c r="EG146" s="4" t="s">
        <v>721</v>
      </c>
      <c r="EI146" s="4">
        <v>1</v>
      </c>
      <c r="EJ146" s="4">
        <v>1</v>
      </c>
      <c r="EK146" s="4">
        <v>3</v>
      </c>
      <c r="EL146" s="4">
        <v>4</v>
      </c>
      <c r="EM146" s="4">
        <v>17</v>
      </c>
      <c r="ET146" s="4" t="s">
        <v>648</v>
      </c>
      <c r="EU146" s="4" t="s">
        <v>201</v>
      </c>
      <c r="EV146" s="4" t="s">
        <v>202</v>
      </c>
      <c r="EY146" s="4">
        <v>792</v>
      </c>
      <c r="FA146" s="83" t="s">
        <v>203</v>
      </c>
      <c r="FB146" s="4" t="s">
        <v>204</v>
      </c>
      <c r="FC146" s="4">
        <v>0</v>
      </c>
      <c r="FD146" s="4" t="s">
        <v>205</v>
      </c>
      <c r="FE146" s="4">
        <v>7</v>
      </c>
    </row>
    <row r="147" spans="1:161" x14ac:dyDescent="0.3">
      <c r="A147" s="4">
        <v>4560</v>
      </c>
      <c r="B147" s="4" t="s">
        <v>722</v>
      </c>
      <c r="C147" s="4" t="s">
        <v>212</v>
      </c>
      <c r="D147" s="4" t="s">
        <v>723</v>
      </c>
      <c r="E147" s="4" t="s">
        <v>214</v>
      </c>
      <c r="F147" s="4" t="s">
        <v>724</v>
      </c>
      <c r="G147" s="4">
        <v>1</v>
      </c>
      <c r="H147" s="4">
        <v>1</v>
      </c>
      <c r="I147" s="4">
        <v>2</v>
      </c>
      <c r="J147" s="4">
        <v>1</v>
      </c>
      <c r="K147" s="4">
        <v>2</v>
      </c>
      <c r="O147" s="4">
        <v>1</v>
      </c>
      <c r="P147" s="4">
        <v>1</v>
      </c>
      <c r="Q147" s="4">
        <v>2</v>
      </c>
      <c r="R147" s="4">
        <v>3</v>
      </c>
      <c r="T147" s="4">
        <v>2</v>
      </c>
      <c r="U147" s="4">
        <v>1</v>
      </c>
      <c r="W147" s="4">
        <v>1</v>
      </c>
      <c r="Y147" s="4">
        <v>1</v>
      </c>
      <c r="Z147" s="4">
        <v>1</v>
      </c>
      <c r="AA147" s="4">
        <v>1</v>
      </c>
      <c r="AB147" s="4">
        <v>2012</v>
      </c>
      <c r="AC147" s="4">
        <v>2</v>
      </c>
      <c r="AD147" s="4">
        <v>4</v>
      </c>
      <c r="AE147" s="4">
        <v>1</v>
      </c>
      <c r="AF147" s="4">
        <v>4</v>
      </c>
      <c r="AG147" s="4">
        <v>1</v>
      </c>
      <c r="AV147" s="4">
        <v>1</v>
      </c>
      <c r="AX147" s="4">
        <v>1</v>
      </c>
      <c r="AY147" s="4">
        <v>2</v>
      </c>
      <c r="BB147" s="4">
        <v>1</v>
      </c>
      <c r="BC147" s="4">
        <v>0</v>
      </c>
      <c r="BD147" s="4">
        <v>2</v>
      </c>
      <c r="BE147" s="4">
        <v>2</v>
      </c>
      <c r="BF147" s="4">
        <v>1</v>
      </c>
      <c r="BG147" s="4">
        <v>1</v>
      </c>
      <c r="BH147" s="4">
        <v>1</v>
      </c>
      <c r="BJ147" s="4">
        <v>1</v>
      </c>
      <c r="BK147" s="4">
        <v>5</v>
      </c>
      <c r="BL147" s="4">
        <v>6</v>
      </c>
      <c r="BS147" s="4">
        <v>3</v>
      </c>
      <c r="BW147" s="4">
        <v>1</v>
      </c>
      <c r="BX147" s="4">
        <v>1</v>
      </c>
      <c r="BY147" s="4">
        <v>1</v>
      </c>
      <c r="BZ147" s="4">
        <v>1</v>
      </c>
      <c r="CA147" s="4">
        <v>1</v>
      </c>
      <c r="CB147" s="4">
        <v>2</v>
      </c>
      <c r="CC147" s="4">
        <v>1</v>
      </c>
      <c r="CD147" s="4">
        <v>2</v>
      </c>
      <c r="CE147" s="4">
        <v>2</v>
      </c>
      <c r="CF147" s="4">
        <v>1</v>
      </c>
      <c r="CG147" s="4">
        <v>2</v>
      </c>
      <c r="CH147" s="4">
        <v>1</v>
      </c>
      <c r="CI147" s="4">
        <v>1</v>
      </c>
      <c r="CJ147" s="4">
        <v>2</v>
      </c>
      <c r="CK147" s="4">
        <v>6</v>
      </c>
      <c r="CL147" s="4">
        <v>2</v>
      </c>
      <c r="CM147" s="4">
        <v>1</v>
      </c>
      <c r="CN147" s="4">
        <v>1</v>
      </c>
      <c r="CO147" s="4">
        <v>1</v>
      </c>
      <c r="CP147" s="4">
        <v>1</v>
      </c>
      <c r="CQ147" s="4">
        <v>1</v>
      </c>
      <c r="CR147" s="4">
        <v>1</v>
      </c>
      <c r="CS147" s="4">
        <v>0</v>
      </c>
      <c r="CV147" s="4">
        <v>2</v>
      </c>
      <c r="CX147" s="4">
        <v>2</v>
      </c>
      <c r="CY147" s="4">
        <v>2</v>
      </c>
      <c r="CZ147" s="4">
        <v>1</v>
      </c>
      <c r="DA147" s="4">
        <v>2</v>
      </c>
      <c r="DB147" s="4">
        <v>1</v>
      </c>
      <c r="DC147" s="4">
        <v>5</v>
      </c>
      <c r="DD147" s="4">
        <v>2</v>
      </c>
      <c r="DE147" s="4">
        <v>1</v>
      </c>
      <c r="DF147" s="4">
        <v>2</v>
      </c>
      <c r="DH147" s="4">
        <v>0</v>
      </c>
      <c r="DI147" s="4">
        <v>0</v>
      </c>
      <c r="DJ147" s="4">
        <v>2</v>
      </c>
      <c r="DO147" s="4">
        <v>1</v>
      </c>
      <c r="DP147" s="4">
        <v>1</v>
      </c>
      <c r="DQ147" s="4">
        <v>6</v>
      </c>
      <c r="DR147" s="4">
        <v>1</v>
      </c>
      <c r="DW147" s="4">
        <v>2</v>
      </c>
      <c r="DX147" s="4">
        <v>8</v>
      </c>
      <c r="DY147" s="4">
        <v>1</v>
      </c>
      <c r="DZ147" s="4">
        <v>1</v>
      </c>
      <c r="EA147" s="4" t="s">
        <v>262</v>
      </c>
      <c r="EB147" s="4">
        <v>925</v>
      </c>
      <c r="EC147" s="4">
        <v>15.42</v>
      </c>
      <c r="EE147" s="4">
        <v>2</v>
      </c>
      <c r="EF147" s="4">
        <v>1</v>
      </c>
      <c r="EG147" s="4" t="s">
        <v>725</v>
      </c>
      <c r="EI147" s="4">
        <v>1</v>
      </c>
      <c r="EJ147" s="4">
        <v>1</v>
      </c>
      <c r="EK147" s="4">
        <v>3</v>
      </c>
      <c r="EL147" s="4">
        <v>8</v>
      </c>
      <c r="EM147" s="4">
        <v>25</v>
      </c>
      <c r="ET147" s="4" t="s">
        <v>648</v>
      </c>
      <c r="EU147" s="4" t="s">
        <v>201</v>
      </c>
      <c r="EV147" s="4" t="s">
        <v>202</v>
      </c>
      <c r="EY147" s="4">
        <v>826</v>
      </c>
      <c r="FA147" s="83" t="s">
        <v>237</v>
      </c>
      <c r="FB147" s="4" t="s">
        <v>204</v>
      </c>
      <c r="FC147" s="4">
        <v>1</v>
      </c>
      <c r="FD147" s="4" t="s">
        <v>238</v>
      </c>
      <c r="FE147" s="4">
        <v>7</v>
      </c>
    </row>
    <row r="148" spans="1:161" x14ac:dyDescent="0.3">
      <c r="A148" s="4">
        <v>4563</v>
      </c>
      <c r="B148" s="4" t="s">
        <v>726</v>
      </c>
      <c r="C148" s="4" t="s">
        <v>194</v>
      </c>
      <c r="D148" s="4" t="s">
        <v>727</v>
      </c>
      <c r="E148" s="4" t="s">
        <v>299</v>
      </c>
      <c r="F148" s="4" t="s">
        <v>728</v>
      </c>
      <c r="G148" s="4">
        <v>1</v>
      </c>
      <c r="H148" s="4">
        <v>1</v>
      </c>
      <c r="I148" s="4">
        <v>2</v>
      </c>
      <c r="J148" s="4">
        <v>1</v>
      </c>
      <c r="K148" s="4">
        <v>2</v>
      </c>
      <c r="O148" s="4">
        <v>1</v>
      </c>
      <c r="P148" s="4">
        <v>1</v>
      </c>
      <c r="Q148" s="4">
        <v>2</v>
      </c>
      <c r="R148" s="4">
        <v>2</v>
      </c>
      <c r="U148" s="4">
        <v>1</v>
      </c>
      <c r="W148" s="4">
        <v>1</v>
      </c>
      <c r="Y148" s="4">
        <v>1</v>
      </c>
      <c r="Z148" s="4">
        <v>1</v>
      </c>
      <c r="AA148" s="4">
        <v>1</v>
      </c>
      <c r="AB148" s="4">
        <v>2010</v>
      </c>
      <c r="AC148" s="4">
        <v>4</v>
      </c>
      <c r="AD148" s="4">
        <v>3</v>
      </c>
      <c r="AE148" s="4">
        <v>1</v>
      </c>
      <c r="AF148" s="4">
        <v>5</v>
      </c>
      <c r="AG148" s="4">
        <v>1</v>
      </c>
      <c r="AV148" s="4">
        <v>4</v>
      </c>
      <c r="AX148" s="4">
        <v>1</v>
      </c>
      <c r="AY148" s="4">
        <v>1</v>
      </c>
      <c r="BB148" s="4">
        <v>1</v>
      </c>
      <c r="BC148" s="4">
        <v>0</v>
      </c>
      <c r="BD148" s="4">
        <v>2</v>
      </c>
      <c r="BE148" s="4">
        <v>2</v>
      </c>
      <c r="BF148" s="4">
        <v>1</v>
      </c>
      <c r="BG148" s="4">
        <v>1</v>
      </c>
      <c r="BH148" s="4">
        <v>1</v>
      </c>
      <c r="BJ148" s="4">
        <v>1</v>
      </c>
      <c r="BK148" s="4">
        <v>5</v>
      </c>
      <c r="BL148" s="4">
        <v>3</v>
      </c>
      <c r="BM148" s="4">
        <v>2</v>
      </c>
      <c r="BS148" s="4">
        <v>1</v>
      </c>
      <c r="BU148" s="4">
        <v>2</v>
      </c>
      <c r="BW148" s="4">
        <v>2</v>
      </c>
      <c r="BX148" s="4">
        <v>3</v>
      </c>
      <c r="BY148" s="4">
        <v>2</v>
      </c>
      <c r="BZ148" s="4">
        <v>1</v>
      </c>
      <c r="CA148" s="4">
        <v>2</v>
      </c>
      <c r="CB148" s="4">
        <v>2</v>
      </c>
      <c r="CC148" s="4">
        <v>2</v>
      </c>
      <c r="CD148" s="4">
        <v>2</v>
      </c>
      <c r="CE148" s="4">
        <v>1</v>
      </c>
      <c r="CF148" s="4">
        <v>2</v>
      </c>
      <c r="CG148" s="4">
        <v>-98</v>
      </c>
      <c r="CH148" s="4">
        <v>2</v>
      </c>
      <c r="CI148" s="4">
        <v>3</v>
      </c>
      <c r="CJ148" s="4">
        <v>2</v>
      </c>
      <c r="CK148" s="4">
        <v>4</v>
      </c>
      <c r="CL148" s="4">
        <v>1</v>
      </c>
      <c r="CM148" s="4">
        <v>4</v>
      </c>
      <c r="CN148" s="4">
        <v>1</v>
      </c>
      <c r="CO148" s="4">
        <v>2</v>
      </c>
      <c r="CP148" s="4">
        <v>1</v>
      </c>
      <c r="CQ148" s="4">
        <v>1</v>
      </c>
      <c r="CR148" s="4">
        <v>1</v>
      </c>
      <c r="CS148" s="4">
        <v>1</v>
      </c>
      <c r="CT148" s="4">
        <v>1</v>
      </c>
      <c r="CU148" s="4">
        <v>0</v>
      </c>
      <c r="CV148" s="4">
        <v>2</v>
      </c>
      <c r="CX148" s="4">
        <v>2</v>
      </c>
      <c r="CY148" s="4">
        <v>1</v>
      </c>
      <c r="CZ148" s="4">
        <v>1</v>
      </c>
      <c r="DA148" s="4">
        <v>3</v>
      </c>
      <c r="DB148" s="4">
        <v>1</v>
      </c>
      <c r="DC148" s="4">
        <v>6</v>
      </c>
      <c r="DD148" s="4">
        <v>-97</v>
      </c>
      <c r="DE148" s="4">
        <v>1</v>
      </c>
      <c r="DF148" s="4">
        <v>5</v>
      </c>
      <c r="DH148" s="4">
        <v>2</v>
      </c>
      <c r="DI148" s="4">
        <v>2</v>
      </c>
      <c r="DJ148" s="4">
        <v>2</v>
      </c>
      <c r="DO148" s="4">
        <v>1</v>
      </c>
      <c r="DP148" s="4">
        <v>2</v>
      </c>
      <c r="DQ148" s="4">
        <v>6</v>
      </c>
      <c r="DR148" s="4">
        <v>6</v>
      </c>
      <c r="DW148" s="4">
        <v>1</v>
      </c>
      <c r="DX148" s="4">
        <v>7</v>
      </c>
      <c r="DY148" s="4">
        <v>2</v>
      </c>
      <c r="DZ148" s="4">
        <v>1</v>
      </c>
      <c r="EA148" s="4" t="s">
        <v>681</v>
      </c>
      <c r="EB148" s="4">
        <v>954</v>
      </c>
      <c r="EC148" s="4">
        <v>15.9</v>
      </c>
      <c r="EE148" s="4">
        <v>2</v>
      </c>
      <c r="EF148" s="4">
        <v>1</v>
      </c>
      <c r="EG148" s="4" t="s">
        <v>729</v>
      </c>
      <c r="EI148" s="4">
        <v>1</v>
      </c>
      <c r="EJ148" s="4">
        <v>1</v>
      </c>
      <c r="EK148" s="4">
        <v>3</v>
      </c>
      <c r="EL148" s="4">
        <v>7</v>
      </c>
      <c r="EM148" s="4">
        <v>23</v>
      </c>
      <c r="ET148" s="4" t="s">
        <v>648</v>
      </c>
      <c r="EU148" s="4" t="s">
        <v>201</v>
      </c>
      <c r="EV148" s="4" t="s">
        <v>202</v>
      </c>
      <c r="EY148" s="4">
        <v>1019</v>
      </c>
      <c r="FA148" s="83" t="s">
        <v>237</v>
      </c>
      <c r="FB148" s="4" t="s">
        <v>204</v>
      </c>
      <c r="FC148" s="4">
        <v>1</v>
      </c>
      <c r="FD148" s="4" t="s">
        <v>205</v>
      </c>
      <c r="FE148" s="4">
        <v>7</v>
      </c>
    </row>
    <row r="149" spans="1:161" x14ac:dyDescent="0.3">
      <c r="A149" s="4">
        <v>4567</v>
      </c>
      <c r="B149" s="4" t="s">
        <v>730</v>
      </c>
      <c r="C149" s="4" t="s">
        <v>194</v>
      </c>
      <c r="D149" s="4" t="s">
        <v>731</v>
      </c>
      <c r="E149" s="4" t="s">
        <v>227</v>
      </c>
      <c r="F149" s="4" t="s">
        <v>732</v>
      </c>
      <c r="G149" s="4">
        <v>1</v>
      </c>
      <c r="H149" s="4">
        <v>1</v>
      </c>
      <c r="I149" s="4">
        <v>2</v>
      </c>
      <c r="J149" s="4">
        <v>1</v>
      </c>
      <c r="K149" s="4">
        <v>2</v>
      </c>
      <c r="O149" s="4">
        <v>1</v>
      </c>
      <c r="P149" s="4">
        <v>1</v>
      </c>
      <c r="Q149" s="4">
        <v>2</v>
      </c>
      <c r="R149" s="4">
        <v>2</v>
      </c>
      <c r="U149" s="4">
        <v>1</v>
      </c>
      <c r="W149" s="4">
        <v>1</v>
      </c>
      <c r="Y149" s="4">
        <v>1</v>
      </c>
      <c r="Z149" s="4">
        <v>1</v>
      </c>
      <c r="AA149" s="4">
        <v>1</v>
      </c>
      <c r="AB149" s="4">
        <v>2010</v>
      </c>
      <c r="AC149" s="4">
        <v>2</v>
      </c>
      <c r="AD149" s="4">
        <v>4</v>
      </c>
      <c r="AE149" s="4">
        <v>1</v>
      </c>
      <c r="AF149" s="4">
        <v>6</v>
      </c>
      <c r="AG149" s="4">
        <v>1</v>
      </c>
      <c r="AV149" s="4">
        <v>1</v>
      </c>
      <c r="AX149" s="4">
        <v>1</v>
      </c>
      <c r="AY149" s="4">
        <v>-97</v>
      </c>
      <c r="BB149" s="4">
        <v>1</v>
      </c>
      <c r="BC149" s="4">
        <v>0</v>
      </c>
      <c r="BD149" s="4">
        <v>2</v>
      </c>
      <c r="BE149" s="4">
        <v>2</v>
      </c>
      <c r="BF149" s="4">
        <v>1</v>
      </c>
      <c r="BG149" s="4">
        <v>1</v>
      </c>
      <c r="BH149" s="4">
        <v>1</v>
      </c>
      <c r="BJ149" s="4">
        <v>1</v>
      </c>
      <c r="BK149" s="4">
        <v>3</v>
      </c>
      <c r="BL149" s="4">
        <v>3</v>
      </c>
      <c r="BS149" s="4">
        <v>3</v>
      </c>
      <c r="BW149" s="4">
        <v>1</v>
      </c>
      <c r="BX149" s="4">
        <v>1</v>
      </c>
      <c r="BY149" s="4">
        <v>2</v>
      </c>
      <c r="BZ149" s="4">
        <v>2</v>
      </c>
      <c r="CA149" s="4">
        <v>2</v>
      </c>
      <c r="CB149" s="4">
        <v>2</v>
      </c>
      <c r="CC149" s="4">
        <v>2</v>
      </c>
      <c r="CD149" s="4">
        <v>2</v>
      </c>
      <c r="CE149" s="4">
        <v>2</v>
      </c>
      <c r="CF149" s="4">
        <v>2</v>
      </c>
      <c r="CG149" s="4">
        <v>2</v>
      </c>
      <c r="CH149" s="4">
        <v>1</v>
      </c>
      <c r="CI149" s="4">
        <v>2</v>
      </c>
      <c r="CJ149" s="4">
        <v>2</v>
      </c>
      <c r="CK149" s="4">
        <v>7</v>
      </c>
      <c r="CL149" s="4">
        <v>1</v>
      </c>
      <c r="CM149" s="4">
        <v>4</v>
      </c>
      <c r="CN149" s="4">
        <v>1</v>
      </c>
      <c r="CO149" s="4">
        <v>2</v>
      </c>
      <c r="CP149" s="4">
        <v>1</v>
      </c>
      <c r="CQ149" s="4">
        <v>2</v>
      </c>
      <c r="CR149" s="4">
        <v>1</v>
      </c>
      <c r="CS149" s="4">
        <v>0</v>
      </c>
      <c r="CV149" s="4">
        <v>2</v>
      </c>
      <c r="CX149" s="4">
        <v>2</v>
      </c>
      <c r="CY149" s="4">
        <v>1</v>
      </c>
      <c r="CZ149" s="4">
        <v>1</v>
      </c>
      <c r="DA149" s="4">
        <v>3</v>
      </c>
      <c r="DB149" s="4">
        <v>1</v>
      </c>
      <c r="DC149" s="4">
        <v>11</v>
      </c>
      <c r="DD149" s="4">
        <v>5</v>
      </c>
      <c r="DE149" s="4">
        <v>1</v>
      </c>
      <c r="DF149" s="4">
        <v>5</v>
      </c>
      <c r="DH149" s="4">
        <v>3</v>
      </c>
      <c r="DI149" s="4">
        <v>0</v>
      </c>
      <c r="DJ149" s="4">
        <v>1</v>
      </c>
      <c r="DK149" s="4">
        <v>1</v>
      </c>
      <c r="DO149" s="4">
        <v>1</v>
      </c>
      <c r="DP149" s="4">
        <v>1</v>
      </c>
      <c r="DQ149" s="4">
        <v>4</v>
      </c>
      <c r="DR149" s="4">
        <v>6</v>
      </c>
      <c r="DW149" s="4">
        <v>1</v>
      </c>
      <c r="DX149" s="4">
        <v>-98</v>
      </c>
      <c r="DY149" s="4">
        <v>1</v>
      </c>
      <c r="DZ149" s="4">
        <v>2</v>
      </c>
      <c r="EA149" s="4" t="s">
        <v>733</v>
      </c>
      <c r="EB149" s="4">
        <v>1266</v>
      </c>
      <c r="EC149" s="4">
        <v>21.1</v>
      </c>
      <c r="EE149" s="4">
        <v>2</v>
      </c>
      <c r="EF149" s="4">
        <v>1</v>
      </c>
      <c r="EG149" s="4" t="s">
        <v>323</v>
      </c>
      <c r="EI149" s="4">
        <v>1</v>
      </c>
      <c r="EJ149" s="4">
        <v>1</v>
      </c>
      <c r="EK149" s="4">
        <v>3</v>
      </c>
      <c r="EL149" s="4">
        <v>6</v>
      </c>
      <c r="EM149" s="4">
        <v>21</v>
      </c>
      <c r="ET149" s="4" t="s">
        <v>648</v>
      </c>
      <c r="EU149" s="4" t="s">
        <v>201</v>
      </c>
      <c r="EV149" s="4" t="s">
        <v>202</v>
      </c>
      <c r="EY149" s="4">
        <v>963</v>
      </c>
      <c r="FA149" s="83" t="s">
        <v>237</v>
      </c>
      <c r="FB149" s="4" t="s">
        <v>204</v>
      </c>
      <c r="FC149" s="4">
        <v>1</v>
      </c>
      <c r="FD149" s="4" t="s">
        <v>238</v>
      </c>
      <c r="FE149" s="4">
        <v>17</v>
      </c>
    </row>
    <row r="150" spans="1:161" x14ac:dyDescent="0.3">
      <c r="A150" s="4">
        <v>4607</v>
      </c>
      <c r="B150" s="4" t="s">
        <v>734</v>
      </c>
      <c r="C150" s="4" t="s">
        <v>212</v>
      </c>
      <c r="D150" s="4" t="s">
        <v>735</v>
      </c>
      <c r="E150" s="4" t="s">
        <v>214</v>
      </c>
      <c r="F150" s="4" t="s">
        <v>736</v>
      </c>
      <c r="G150" s="4">
        <v>1</v>
      </c>
      <c r="H150" s="4">
        <v>2</v>
      </c>
      <c r="J150" s="4">
        <v>1</v>
      </c>
      <c r="K150" s="4">
        <v>2</v>
      </c>
      <c r="O150" s="4">
        <v>0</v>
      </c>
      <c r="P150" s="4">
        <v>1</v>
      </c>
      <c r="Q150" s="4">
        <v>2</v>
      </c>
      <c r="BF150" s="4">
        <v>1</v>
      </c>
      <c r="BG150" s="4">
        <v>1</v>
      </c>
      <c r="BI150" s="4">
        <v>-98</v>
      </c>
      <c r="BJ150" s="4">
        <v>1</v>
      </c>
      <c r="BK150" s="4">
        <v>6</v>
      </c>
      <c r="BL150" s="4">
        <v>2</v>
      </c>
      <c r="BS150" s="4">
        <v>1</v>
      </c>
      <c r="BU150" s="4">
        <v>1</v>
      </c>
      <c r="BV150" s="4">
        <v>3</v>
      </c>
      <c r="BX150" s="4">
        <v>1</v>
      </c>
      <c r="BY150" s="4">
        <v>2</v>
      </c>
      <c r="BZ150" s="4">
        <v>1</v>
      </c>
      <c r="CA150" s="4">
        <v>1</v>
      </c>
      <c r="CB150" s="4">
        <v>1</v>
      </c>
      <c r="CC150" s="4">
        <v>1</v>
      </c>
      <c r="CD150" s="4">
        <v>2</v>
      </c>
      <c r="CE150" s="4">
        <v>2</v>
      </c>
      <c r="CF150" s="4">
        <v>1</v>
      </c>
      <c r="CG150" s="4">
        <v>1</v>
      </c>
      <c r="CH150" s="4">
        <v>1</v>
      </c>
      <c r="CI150" s="4">
        <v>2</v>
      </c>
      <c r="CJ150" s="4">
        <v>1</v>
      </c>
      <c r="CK150" s="4">
        <v>5</v>
      </c>
      <c r="CL150" s="4">
        <v>3</v>
      </c>
      <c r="CM150" s="4">
        <v>4</v>
      </c>
      <c r="CN150" s="4">
        <v>1</v>
      </c>
      <c r="CO150" s="4">
        <v>1</v>
      </c>
      <c r="CP150" s="4">
        <v>1</v>
      </c>
      <c r="CQ150" s="4">
        <v>1</v>
      </c>
      <c r="CR150" s="4">
        <v>1</v>
      </c>
      <c r="CS150" s="4">
        <v>0</v>
      </c>
      <c r="CV150" s="4">
        <v>2</v>
      </c>
      <c r="CX150" s="4">
        <v>2</v>
      </c>
      <c r="CY150" s="4">
        <v>1</v>
      </c>
      <c r="CZ150" s="4">
        <v>1</v>
      </c>
      <c r="DA150" s="4">
        <v>3</v>
      </c>
      <c r="DB150" s="4">
        <v>1</v>
      </c>
      <c r="DC150" s="4">
        <v>4</v>
      </c>
      <c r="DD150" s="4">
        <v>1</v>
      </c>
      <c r="DE150" s="4">
        <v>1</v>
      </c>
      <c r="DF150" s="4">
        <v>3</v>
      </c>
      <c r="DH150" s="4">
        <v>1</v>
      </c>
      <c r="DI150" s="4">
        <v>0</v>
      </c>
      <c r="DJ150" s="4">
        <v>0</v>
      </c>
      <c r="DK150" s="4">
        <v>2</v>
      </c>
      <c r="DO150" s="4">
        <v>2</v>
      </c>
      <c r="DP150" s="4">
        <v>1</v>
      </c>
      <c r="DQ150" s="4">
        <v>6</v>
      </c>
      <c r="DR150" s="4">
        <v>6</v>
      </c>
      <c r="DW150" s="4">
        <v>1</v>
      </c>
      <c r="DX150" s="4">
        <v>6</v>
      </c>
      <c r="DY150" s="4">
        <v>1</v>
      </c>
      <c r="DZ150" s="4">
        <v>2</v>
      </c>
      <c r="EA150" s="4" t="s">
        <v>737</v>
      </c>
      <c r="EB150" s="4">
        <v>1038</v>
      </c>
      <c r="EC150" s="4">
        <v>17.3</v>
      </c>
      <c r="EE150" s="4">
        <v>2</v>
      </c>
      <c r="EF150" s="4">
        <v>1</v>
      </c>
      <c r="EG150" s="4" t="s">
        <v>738</v>
      </c>
      <c r="EI150" s="4">
        <v>1</v>
      </c>
      <c r="EJ150" s="4">
        <v>1</v>
      </c>
      <c r="EK150" s="4">
        <v>3</v>
      </c>
      <c r="EL150" s="4">
        <v>8</v>
      </c>
      <c r="EM150" s="4">
        <v>25</v>
      </c>
      <c r="ET150" s="4" t="s">
        <v>739</v>
      </c>
      <c r="EU150" s="4" t="s">
        <v>201</v>
      </c>
      <c r="EV150" s="4" t="s">
        <v>202</v>
      </c>
      <c r="EY150" s="4">
        <v>826</v>
      </c>
      <c r="FA150" s="83" t="s">
        <v>203</v>
      </c>
      <c r="FB150" s="4" t="s">
        <v>204</v>
      </c>
      <c r="FC150" s="4">
        <v>0</v>
      </c>
      <c r="FD150" s="4" t="s">
        <v>205</v>
      </c>
      <c r="FE150" s="4">
        <v>3</v>
      </c>
    </row>
    <row r="151" spans="1:161" x14ac:dyDescent="0.3">
      <c r="A151" s="4">
        <v>4651</v>
      </c>
      <c r="B151" s="4" t="s">
        <v>740</v>
      </c>
      <c r="C151" s="4" t="s">
        <v>194</v>
      </c>
      <c r="D151" s="4" t="s">
        <v>741</v>
      </c>
      <c r="E151" s="4" t="s">
        <v>196</v>
      </c>
      <c r="F151" s="4" t="s">
        <v>742</v>
      </c>
      <c r="G151" s="4">
        <v>1</v>
      </c>
      <c r="H151" s="4">
        <v>2</v>
      </c>
      <c r="J151" s="4">
        <v>1</v>
      </c>
      <c r="K151" s="4">
        <v>2</v>
      </c>
      <c r="O151" s="4">
        <v>0</v>
      </c>
      <c r="P151" s="4">
        <v>1</v>
      </c>
      <c r="Q151" s="4">
        <v>2</v>
      </c>
      <c r="BF151" s="4">
        <v>1</v>
      </c>
      <c r="BG151" s="4">
        <v>1</v>
      </c>
      <c r="BI151" s="4">
        <v>1</v>
      </c>
      <c r="BJ151" s="4">
        <v>1</v>
      </c>
      <c r="BK151" s="4">
        <v>4</v>
      </c>
      <c r="BL151" s="4">
        <v>3</v>
      </c>
      <c r="BS151" s="4">
        <v>1</v>
      </c>
      <c r="BU151" s="4">
        <v>1</v>
      </c>
      <c r="BV151" s="4">
        <v>3</v>
      </c>
      <c r="BX151" s="4">
        <v>1</v>
      </c>
      <c r="BY151" s="4">
        <v>1</v>
      </c>
      <c r="BZ151" s="4">
        <v>1</v>
      </c>
      <c r="CA151" s="4">
        <v>2</v>
      </c>
      <c r="CB151" s="4">
        <v>2</v>
      </c>
      <c r="CC151" s="4">
        <v>2</v>
      </c>
      <c r="CD151" s="4">
        <v>2</v>
      </c>
      <c r="CE151" s="4">
        <v>2</v>
      </c>
      <c r="CF151" s="4">
        <v>2</v>
      </c>
      <c r="CG151" s="4">
        <v>1</v>
      </c>
      <c r="CH151" s="4">
        <v>1</v>
      </c>
      <c r="CI151" s="4">
        <v>2</v>
      </c>
      <c r="CJ151" s="4">
        <v>1</v>
      </c>
      <c r="CK151" s="4">
        <v>7</v>
      </c>
      <c r="CL151" s="4">
        <v>7</v>
      </c>
      <c r="CM151" s="4">
        <v>1</v>
      </c>
      <c r="CN151" s="4">
        <v>1</v>
      </c>
      <c r="CO151" s="4">
        <v>1</v>
      </c>
      <c r="CP151" s="4">
        <v>1</v>
      </c>
      <c r="CQ151" s="4">
        <v>1</v>
      </c>
      <c r="CR151" s="4">
        <v>1</v>
      </c>
      <c r="CS151" s="4">
        <v>0</v>
      </c>
      <c r="CV151" s="4">
        <v>2</v>
      </c>
      <c r="CX151" s="4">
        <v>2</v>
      </c>
      <c r="CY151" s="4">
        <v>1</v>
      </c>
      <c r="CZ151" s="4">
        <v>1</v>
      </c>
      <c r="DA151" s="4">
        <v>4</v>
      </c>
      <c r="DB151" s="4">
        <v>1</v>
      </c>
      <c r="DC151" s="4">
        <v>0.5</v>
      </c>
      <c r="DD151" s="4">
        <v>6</v>
      </c>
      <c r="DE151" s="4">
        <v>1</v>
      </c>
      <c r="DF151" s="4">
        <v>4</v>
      </c>
      <c r="DH151" s="4">
        <v>2</v>
      </c>
      <c r="DI151" s="4">
        <v>0</v>
      </c>
      <c r="DJ151" s="4">
        <v>1</v>
      </c>
      <c r="DK151" s="4">
        <v>1</v>
      </c>
      <c r="DO151" s="4">
        <v>1</v>
      </c>
      <c r="DP151" s="4">
        <v>2</v>
      </c>
      <c r="DQ151" s="4">
        <v>4</v>
      </c>
      <c r="DR151" s="4">
        <v>1</v>
      </c>
      <c r="DW151" s="4">
        <v>2</v>
      </c>
      <c r="DX151" s="4">
        <v>4</v>
      </c>
      <c r="DY151" s="4">
        <v>1</v>
      </c>
      <c r="DZ151" s="4">
        <v>2</v>
      </c>
      <c r="EA151" s="4" t="s">
        <v>743</v>
      </c>
      <c r="EB151" s="4">
        <v>1048</v>
      </c>
      <c r="EC151" s="4">
        <v>17.47</v>
      </c>
      <c r="EE151" s="4">
        <v>2</v>
      </c>
      <c r="EF151" s="4">
        <v>1</v>
      </c>
      <c r="EG151" s="4" t="s">
        <v>445</v>
      </c>
      <c r="EI151" s="4">
        <v>1</v>
      </c>
      <c r="EJ151" s="4">
        <v>1</v>
      </c>
      <c r="EK151" s="4">
        <v>3</v>
      </c>
      <c r="EL151" s="4">
        <v>5</v>
      </c>
      <c r="EM151" s="4">
        <v>19</v>
      </c>
      <c r="ET151" s="4" t="s">
        <v>739</v>
      </c>
      <c r="EU151" s="4" t="s">
        <v>201</v>
      </c>
      <c r="EV151" s="4" t="s">
        <v>597</v>
      </c>
      <c r="EY151" s="4">
        <v>1251</v>
      </c>
      <c r="FA151" s="83" t="s">
        <v>203</v>
      </c>
      <c r="FB151" s="4" t="s">
        <v>204</v>
      </c>
      <c r="FC151" s="4">
        <v>0</v>
      </c>
      <c r="FD151" s="4" t="s">
        <v>205</v>
      </c>
      <c r="FE151" s="4">
        <v>12</v>
      </c>
    </row>
    <row r="152" spans="1:161" x14ac:dyDescent="0.3">
      <c r="A152" s="4">
        <v>4652</v>
      </c>
      <c r="B152" s="4" t="s">
        <v>744</v>
      </c>
      <c r="C152" s="4" t="s">
        <v>194</v>
      </c>
      <c r="D152" s="4" t="s">
        <v>745</v>
      </c>
      <c r="E152" s="4" t="s">
        <v>221</v>
      </c>
      <c r="F152" s="4" t="s">
        <v>746</v>
      </c>
      <c r="G152" s="4">
        <v>1</v>
      </c>
      <c r="H152" s="4">
        <v>1</v>
      </c>
      <c r="I152" s="4">
        <v>1</v>
      </c>
      <c r="J152" s="4">
        <v>1</v>
      </c>
      <c r="K152" s="4">
        <v>2</v>
      </c>
      <c r="O152" s="4">
        <v>2</v>
      </c>
      <c r="P152" s="4">
        <v>1</v>
      </c>
      <c r="Q152" s="4">
        <v>2</v>
      </c>
      <c r="BF152" s="4">
        <v>1</v>
      </c>
      <c r="BG152" s="4">
        <v>1</v>
      </c>
      <c r="BI152" s="4">
        <v>1</v>
      </c>
      <c r="BJ152" s="4">
        <v>2</v>
      </c>
      <c r="BK152" s="4">
        <v>4</v>
      </c>
      <c r="BL152" s="4">
        <v>1</v>
      </c>
      <c r="BS152" s="4">
        <v>1</v>
      </c>
      <c r="BU152" s="4">
        <v>2</v>
      </c>
      <c r="BW152" s="4">
        <v>1</v>
      </c>
      <c r="BX152" s="4">
        <v>3</v>
      </c>
      <c r="BY152" s="4">
        <v>2</v>
      </c>
      <c r="BZ152" s="4">
        <v>1</v>
      </c>
      <c r="CA152" s="4">
        <v>1</v>
      </c>
      <c r="CB152" s="4">
        <v>-98</v>
      </c>
      <c r="CC152" s="4">
        <v>1</v>
      </c>
      <c r="CD152" s="4">
        <v>2</v>
      </c>
      <c r="CE152" s="4">
        <v>1</v>
      </c>
      <c r="CF152" s="4">
        <v>2</v>
      </c>
      <c r="CG152" s="4">
        <v>2</v>
      </c>
      <c r="CH152" s="4">
        <v>1</v>
      </c>
      <c r="CI152" s="4">
        <v>1</v>
      </c>
      <c r="CJ152" s="4">
        <v>2</v>
      </c>
      <c r="CK152" s="4">
        <v>6</v>
      </c>
      <c r="CL152" s="4">
        <v>1</v>
      </c>
      <c r="CM152" s="4">
        <v>3</v>
      </c>
      <c r="CN152" s="4">
        <v>1</v>
      </c>
      <c r="CO152" s="4">
        <v>2</v>
      </c>
      <c r="CP152" s="4">
        <v>1</v>
      </c>
      <c r="CQ152" s="4">
        <v>2</v>
      </c>
      <c r="CR152" s="4">
        <v>1</v>
      </c>
      <c r="CS152" s="4">
        <v>0</v>
      </c>
      <c r="CV152" s="4">
        <v>2</v>
      </c>
      <c r="CX152" s="4">
        <v>2</v>
      </c>
      <c r="CY152" s="4">
        <v>1</v>
      </c>
      <c r="CZ152" s="4">
        <v>1</v>
      </c>
      <c r="DA152" s="4">
        <v>4</v>
      </c>
      <c r="DB152" s="4">
        <v>1</v>
      </c>
      <c r="DC152" s="4">
        <v>21</v>
      </c>
      <c r="DD152" s="4">
        <v>4</v>
      </c>
      <c r="DE152" s="4">
        <v>1</v>
      </c>
      <c r="DF152" s="4">
        <v>4</v>
      </c>
      <c r="DH152" s="4">
        <v>1</v>
      </c>
      <c r="DI152" s="4">
        <v>1</v>
      </c>
      <c r="DJ152" s="4">
        <v>1</v>
      </c>
      <c r="DK152" s="4">
        <v>0</v>
      </c>
      <c r="DL152" s="4">
        <v>1</v>
      </c>
      <c r="DO152" s="4">
        <v>1</v>
      </c>
      <c r="DP152" s="4">
        <v>1</v>
      </c>
      <c r="DQ152" s="4">
        <v>6</v>
      </c>
      <c r="DR152" s="4">
        <v>2</v>
      </c>
      <c r="DW152" s="4">
        <v>2</v>
      </c>
      <c r="DX152" s="4">
        <v>-98</v>
      </c>
      <c r="DY152" s="4">
        <v>1</v>
      </c>
      <c r="DZ152" s="4">
        <v>2</v>
      </c>
      <c r="EA152" s="4" t="s">
        <v>747</v>
      </c>
      <c r="EB152" s="4">
        <v>687</v>
      </c>
      <c r="EC152" s="4">
        <v>11.45</v>
      </c>
      <c r="EE152" s="4">
        <v>2</v>
      </c>
      <c r="EF152" s="4">
        <v>1</v>
      </c>
      <c r="EG152" s="4" t="s">
        <v>738</v>
      </c>
      <c r="EI152" s="4">
        <v>1</v>
      </c>
      <c r="EJ152" s="4">
        <v>1</v>
      </c>
      <c r="EK152" s="4">
        <v>3</v>
      </c>
      <c r="EL152" s="4">
        <v>4</v>
      </c>
      <c r="EM152" s="4">
        <v>17</v>
      </c>
      <c r="ET152" s="4" t="s">
        <v>739</v>
      </c>
      <c r="EU152" s="4" t="s">
        <v>201</v>
      </c>
      <c r="EV152" s="4" t="s">
        <v>202</v>
      </c>
      <c r="EY152" s="4">
        <v>792</v>
      </c>
      <c r="FA152" s="83" t="s">
        <v>203</v>
      </c>
      <c r="FB152" s="4" t="s">
        <v>204</v>
      </c>
      <c r="FC152" s="4">
        <v>1</v>
      </c>
      <c r="FD152" s="4" t="s">
        <v>205</v>
      </c>
      <c r="FE152" s="4">
        <v>12</v>
      </c>
    </row>
    <row r="153" spans="1:161" x14ac:dyDescent="0.3">
      <c r="A153" s="4">
        <v>4682</v>
      </c>
      <c r="B153" s="4" t="s">
        <v>748</v>
      </c>
      <c r="C153" s="4" t="s">
        <v>212</v>
      </c>
      <c r="D153" s="4" t="s">
        <v>749</v>
      </c>
      <c r="E153" s="4" t="s">
        <v>293</v>
      </c>
      <c r="F153" s="4" t="s">
        <v>750</v>
      </c>
      <c r="G153" s="4">
        <v>1</v>
      </c>
      <c r="H153" s="4">
        <v>1</v>
      </c>
      <c r="I153" s="4">
        <v>2</v>
      </c>
      <c r="J153" s="4">
        <v>1</v>
      </c>
      <c r="K153" s="4">
        <v>2</v>
      </c>
      <c r="O153" s="4">
        <v>1</v>
      </c>
      <c r="P153" s="4">
        <v>1</v>
      </c>
      <c r="Q153" s="4">
        <v>2</v>
      </c>
      <c r="R153" s="4">
        <v>2</v>
      </c>
      <c r="U153" s="4">
        <v>1</v>
      </c>
      <c r="W153" s="4">
        <v>1</v>
      </c>
      <c r="Y153" s="4">
        <v>1</v>
      </c>
      <c r="Z153" s="4">
        <v>1</v>
      </c>
      <c r="AA153" s="4">
        <v>1</v>
      </c>
      <c r="AB153" s="4">
        <v>2013</v>
      </c>
      <c r="AC153" s="4">
        <v>2</v>
      </c>
      <c r="AD153" s="4">
        <v>4</v>
      </c>
      <c r="AE153" s="4">
        <v>1</v>
      </c>
      <c r="AF153" s="4">
        <v>5</v>
      </c>
      <c r="AG153" s="4">
        <v>1</v>
      </c>
      <c r="AV153" s="4">
        <v>3</v>
      </c>
      <c r="AX153" s="4">
        <v>5</v>
      </c>
      <c r="AY153" s="4">
        <v>-77</v>
      </c>
      <c r="AZ153" s="4">
        <v>1</v>
      </c>
      <c r="BA153" s="4">
        <v>0</v>
      </c>
      <c r="BB153" s="4">
        <v>1</v>
      </c>
      <c r="BC153" s="4">
        <v>0</v>
      </c>
      <c r="BD153" s="4">
        <v>2</v>
      </c>
      <c r="BE153" s="4">
        <v>2</v>
      </c>
      <c r="BF153" s="4">
        <v>1</v>
      </c>
      <c r="BG153" s="4">
        <v>1</v>
      </c>
      <c r="BH153" s="4">
        <v>2</v>
      </c>
      <c r="BI153" s="4">
        <v>1</v>
      </c>
      <c r="BJ153" s="4">
        <v>1</v>
      </c>
      <c r="BK153" s="4">
        <v>6</v>
      </c>
      <c r="BL153" s="4">
        <v>2</v>
      </c>
      <c r="BM153" s="4">
        <v>-77</v>
      </c>
      <c r="BS153" s="4">
        <v>2</v>
      </c>
      <c r="BT153" s="4">
        <v>2</v>
      </c>
      <c r="BU153" s="4">
        <v>2</v>
      </c>
      <c r="BW153" s="4">
        <v>1</v>
      </c>
      <c r="BX153" s="4">
        <v>1</v>
      </c>
      <c r="BY153" s="4">
        <v>1</v>
      </c>
      <c r="BZ153" s="4">
        <v>1</v>
      </c>
      <c r="CA153" s="4">
        <v>1</v>
      </c>
      <c r="CB153" s="4">
        <v>1</v>
      </c>
      <c r="CC153" s="4">
        <v>1</v>
      </c>
      <c r="CD153" s="4">
        <v>2</v>
      </c>
      <c r="CE153" s="4">
        <v>2</v>
      </c>
      <c r="CF153" s="4">
        <v>1</v>
      </c>
      <c r="CG153" s="4">
        <v>1</v>
      </c>
      <c r="CH153" s="4">
        <v>2</v>
      </c>
      <c r="CI153" s="4">
        <v>2</v>
      </c>
      <c r="CJ153" s="4">
        <v>1</v>
      </c>
      <c r="CK153" s="4">
        <v>7</v>
      </c>
      <c r="CL153" s="4">
        <v>1</v>
      </c>
      <c r="CM153" s="4">
        <v>4</v>
      </c>
      <c r="CN153" s="4">
        <v>1</v>
      </c>
      <c r="CO153" s="4">
        <v>1</v>
      </c>
      <c r="CP153" s="4">
        <v>1</v>
      </c>
      <c r="CQ153" s="4">
        <v>1</v>
      </c>
      <c r="CR153" s="4">
        <v>1</v>
      </c>
      <c r="CS153" s="4">
        <v>0</v>
      </c>
      <c r="CV153" s="4">
        <v>2</v>
      </c>
      <c r="CX153" s="4">
        <v>2</v>
      </c>
      <c r="CY153" s="4">
        <v>1</v>
      </c>
      <c r="CZ153" s="4">
        <v>1</v>
      </c>
      <c r="DA153" s="4">
        <v>3</v>
      </c>
      <c r="DB153" s="4">
        <v>1</v>
      </c>
      <c r="DC153" s="4">
        <v>20</v>
      </c>
      <c r="DD153" s="4">
        <v>1</v>
      </c>
      <c r="DE153" s="4">
        <v>1</v>
      </c>
      <c r="DF153" s="4">
        <v>4</v>
      </c>
      <c r="DH153" s="4">
        <v>0</v>
      </c>
      <c r="DI153" s="4">
        <v>2</v>
      </c>
      <c r="DJ153" s="4">
        <v>0</v>
      </c>
      <c r="DK153" s="4">
        <v>0</v>
      </c>
      <c r="DL153" s="4">
        <v>0</v>
      </c>
      <c r="DM153" s="4">
        <v>2</v>
      </c>
      <c r="DO153" s="4">
        <v>1</v>
      </c>
      <c r="DP153" s="4">
        <v>2</v>
      </c>
      <c r="DQ153" s="4">
        <v>8</v>
      </c>
      <c r="DR153" s="4">
        <v>1</v>
      </c>
      <c r="DW153" s="4">
        <v>2</v>
      </c>
      <c r="DX153" s="4">
        <v>8</v>
      </c>
      <c r="DY153" s="4">
        <v>1</v>
      </c>
      <c r="DZ153" s="4">
        <v>2</v>
      </c>
      <c r="EA153" s="4" t="s">
        <v>751</v>
      </c>
      <c r="EB153" s="4">
        <v>753</v>
      </c>
      <c r="EC153" s="4">
        <v>12.55</v>
      </c>
      <c r="EE153" s="4">
        <v>2</v>
      </c>
      <c r="EF153" s="4">
        <v>1</v>
      </c>
      <c r="EG153" s="4" t="s">
        <v>369</v>
      </c>
      <c r="EI153" s="4">
        <v>1</v>
      </c>
      <c r="EJ153" s="4">
        <v>1</v>
      </c>
      <c r="EK153" s="4">
        <v>3</v>
      </c>
      <c r="EL153" s="4">
        <v>10</v>
      </c>
      <c r="EM153" s="4">
        <v>29</v>
      </c>
      <c r="ET153" s="4" t="s">
        <v>739</v>
      </c>
      <c r="EU153" s="4" t="s">
        <v>201</v>
      </c>
      <c r="EV153" s="4" t="s">
        <v>202</v>
      </c>
      <c r="EY153" s="4">
        <v>929</v>
      </c>
      <c r="FA153" s="83" t="s">
        <v>237</v>
      </c>
      <c r="FB153" s="4" t="s">
        <v>204</v>
      </c>
      <c r="FC153" s="4">
        <v>1</v>
      </c>
      <c r="FD153" s="4" t="s">
        <v>205</v>
      </c>
      <c r="FE153" s="4">
        <v>3</v>
      </c>
    </row>
    <row r="154" spans="1:161" x14ac:dyDescent="0.3">
      <c r="A154" s="4">
        <v>4683</v>
      </c>
      <c r="B154" s="4" t="s">
        <v>752</v>
      </c>
      <c r="C154" s="4" t="s">
        <v>212</v>
      </c>
      <c r="D154" s="4" t="s">
        <v>753</v>
      </c>
      <c r="E154" s="4" t="s">
        <v>214</v>
      </c>
      <c r="F154" s="4" t="s">
        <v>754</v>
      </c>
      <c r="G154" s="4">
        <v>1</v>
      </c>
      <c r="H154" s="4">
        <v>2</v>
      </c>
      <c r="J154" s="4">
        <v>1</v>
      </c>
      <c r="K154" s="4">
        <v>2</v>
      </c>
      <c r="O154" s="4">
        <v>0</v>
      </c>
      <c r="P154" s="4">
        <v>1</v>
      </c>
      <c r="Q154" s="4">
        <v>2</v>
      </c>
      <c r="BF154" s="4">
        <v>1</v>
      </c>
      <c r="BG154" s="4">
        <v>1</v>
      </c>
      <c r="BI154" s="4">
        <v>1</v>
      </c>
      <c r="BJ154" s="4">
        <v>1</v>
      </c>
      <c r="BK154" s="4">
        <v>6</v>
      </c>
      <c r="BL154" s="4">
        <v>2</v>
      </c>
      <c r="BS154" s="4">
        <v>3</v>
      </c>
      <c r="BW154" s="4">
        <v>2</v>
      </c>
      <c r="BX154" s="4">
        <v>1</v>
      </c>
      <c r="BY154" s="4">
        <v>2</v>
      </c>
      <c r="BZ154" s="4">
        <v>2</v>
      </c>
      <c r="CA154" s="4">
        <v>1</v>
      </c>
      <c r="CB154" s="4">
        <v>2</v>
      </c>
      <c r="CC154" s="4">
        <v>1</v>
      </c>
      <c r="CD154" s="4">
        <v>2</v>
      </c>
      <c r="CE154" s="4">
        <v>2</v>
      </c>
      <c r="CF154" s="4">
        <v>2</v>
      </c>
      <c r="CG154" s="4">
        <v>2</v>
      </c>
      <c r="CH154" s="4">
        <v>2</v>
      </c>
      <c r="CI154" s="4">
        <v>2</v>
      </c>
      <c r="CJ154" s="4">
        <v>2</v>
      </c>
      <c r="CK154" s="4">
        <v>5</v>
      </c>
      <c r="CL154" s="4">
        <v>3</v>
      </c>
      <c r="CM154" s="4">
        <v>2</v>
      </c>
      <c r="CN154" s="4">
        <v>1</v>
      </c>
      <c r="CO154" s="4">
        <v>2</v>
      </c>
      <c r="CP154" s="4">
        <v>1</v>
      </c>
      <c r="CQ154" s="4">
        <v>2</v>
      </c>
      <c r="CR154" s="4">
        <v>1</v>
      </c>
      <c r="CS154" s="4">
        <v>0</v>
      </c>
      <c r="CV154" s="4">
        <v>2</v>
      </c>
      <c r="CX154" s="4">
        <v>2</v>
      </c>
      <c r="CY154" s="4">
        <v>1</v>
      </c>
      <c r="CZ154" s="4">
        <v>1</v>
      </c>
      <c r="DA154" s="4">
        <v>3</v>
      </c>
      <c r="DB154" s="4">
        <v>1</v>
      </c>
      <c r="DC154" s="4">
        <v>5</v>
      </c>
      <c r="DD154" s="4">
        <v>-97</v>
      </c>
      <c r="DE154" s="4">
        <v>1</v>
      </c>
      <c r="DF154" s="4">
        <v>5</v>
      </c>
      <c r="DH154" s="4">
        <v>2</v>
      </c>
      <c r="DI154" s="4">
        <v>1</v>
      </c>
      <c r="DJ154" s="4">
        <v>0</v>
      </c>
      <c r="DK154" s="4">
        <v>2</v>
      </c>
      <c r="DO154" s="4">
        <v>2</v>
      </c>
      <c r="DP154" s="4">
        <v>2</v>
      </c>
      <c r="DQ154" s="4">
        <v>5</v>
      </c>
      <c r="DR154" s="4">
        <v>6</v>
      </c>
      <c r="DW154" s="4">
        <v>1</v>
      </c>
      <c r="DX154" s="4">
        <v>-98</v>
      </c>
      <c r="DY154" s="4">
        <v>-98</v>
      </c>
      <c r="DZ154" s="4">
        <v>1</v>
      </c>
      <c r="EA154" s="4" t="s">
        <v>229</v>
      </c>
      <c r="EB154" s="4">
        <v>872</v>
      </c>
      <c r="EC154" s="4">
        <v>14.53</v>
      </c>
      <c r="EE154" s="4">
        <v>2</v>
      </c>
      <c r="EF154" s="4">
        <v>1</v>
      </c>
      <c r="EG154" s="4" t="s">
        <v>682</v>
      </c>
      <c r="EI154" s="4">
        <v>1</v>
      </c>
      <c r="EJ154" s="4">
        <v>1</v>
      </c>
      <c r="EK154" s="4">
        <v>3</v>
      </c>
      <c r="EL154" s="4">
        <v>8</v>
      </c>
      <c r="EM154" s="4">
        <v>25</v>
      </c>
      <c r="ET154" s="4" t="s">
        <v>739</v>
      </c>
      <c r="EU154" s="4" t="s">
        <v>201</v>
      </c>
      <c r="EV154" s="4" t="s">
        <v>202</v>
      </c>
      <c r="EY154" s="4">
        <v>826</v>
      </c>
      <c r="FA154" s="83" t="s">
        <v>203</v>
      </c>
      <c r="FB154" s="4" t="s">
        <v>204</v>
      </c>
      <c r="FC154" s="4">
        <v>1</v>
      </c>
      <c r="FD154" s="4" t="s">
        <v>238</v>
      </c>
      <c r="FE154" s="4">
        <v>3</v>
      </c>
    </row>
    <row r="155" spans="1:161" x14ac:dyDescent="0.3">
      <c r="A155" s="4">
        <v>4724</v>
      </c>
      <c r="B155" s="4" t="s">
        <v>755</v>
      </c>
      <c r="C155" s="4" t="s">
        <v>212</v>
      </c>
      <c r="D155" s="4" t="s">
        <v>756</v>
      </c>
      <c r="E155" s="4" t="s">
        <v>214</v>
      </c>
      <c r="F155" s="4" t="s">
        <v>757</v>
      </c>
      <c r="G155" s="4">
        <v>1</v>
      </c>
      <c r="H155" s="4">
        <v>2</v>
      </c>
      <c r="J155" s="4">
        <v>1</v>
      </c>
      <c r="K155" s="4">
        <v>2</v>
      </c>
      <c r="O155" s="4">
        <v>0</v>
      </c>
      <c r="P155" s="4">
        <v>1</v>
      </c>
      <c r="Q155" s="4">
        <v>2</v>
      </c>
      <c r="BF155" s="4">
        <v>1</v>
      </c>
      <c r="BG155" s="4">
        <v>1</v>
      </c>
      <c r="BI155" s="4">
        <v>2</v>
      </c>
      <c r="BJ155" s="4">
        <v>1</v>
      </c>
      <c r="BK155" s="4">
        <v>5</v>
      </c>
      <c r="BL155" s="4">
        <v>6</v>
      </c>
      <c r="BS155" s="4">
        <v>1</v>
      </c>
      <c r="BU155" s="4">
        <v>2</v>
      </c>
      <c r="BW155" s="4">
        <v>3</v>
      </c>
      <c r="BX155" s="4">
        <v>3</v>
      </c>
      <c r="BY155" s="4">
        <v>1</v>
      </c>
      <c r="BZ155" s="4">
        <v>-99</v>
      </c>
      <c r="CA155" s="4">
        <v>1</v>
      </c>
      <c r="CB155" s="4">
        <v>2</v>
      </c>
      <c r="CC155" s="4">
        <v>1</v>
      </c>
      <c r="CD155" s="4">
        <v>2</v>
      </c>
      <c r="CE155" s="4">
        <v>2</v>
      </c>
      <c r="CF155" s="4">
        <v>1</v>
      </c>
      <c r="CG155" s="4">
        <v>2</v>
      </c>
      <c r="CH155" s="4">
        <v>2</v>
      </c>
      <c r="CI155" s="4">
        <v>1</v>
      </c>
      <c r="CJ155" s="4">
        <v>2</v>
      </c>
      <c r="CK155" s="4">
        <v>7</v>
      </c>
      <c r="CL155" s="4">
        <v>1</v>
      </c>
      <c r="CM155" s="4">
        <v>1</v>
      </c>
      <c r="CN155" s="4">
        <v>1</v>
      </c>
      <c r="CO155" s="4">
        <v>2</v>
      </c>
      <c r="CP155" s="4">
        <v>1</v>
      </c>
      <c r="CQ155" s="4">
        <v>2</v>
      </c>
      <c r="CR155" s="4">
        <v>1</v>
      </c>
      <c r="CS155" s="4">
        <v>0</v>
      </c>
      <c r="CV155" s="4">
        <v>2</v>
      </c>
      <c r="CX155" s="4">
        <v>2</v>
      </c>
      <c r="CY155" s="4">
        <v>1</v>
      </c>
      <c r="CZ155" s="4">
        <v>1</v>
      </c>
      <c r="DA155" s="4">
        <v>4</v>
      </c>
      <c r="DB155" s="4">
        <v>1</v>
      </c>
      <c r="DC155" s="4">
        <v>4</v>
      </c>
      <c r="DD155" s="4">
        <v>5</v>
      </c>
      <c r="DE155" s="4">
        <v>1</v>
      </c>
      <c r="DF155" s="4">
        <v>4</v>
      </c>
      <c r="DH155" s="4">
        <v>2</v>
      </c>
      <c r="DI155" s="4">
        <v>0</v>
      </c>
      <c r="DJ155" s="4">
        <v>0</v>
      </c>
      <c r="DK155" s="4">
        <v>2</v>
      </c>
      <c r="DO155" s="4">
        <v>1</v>
      </c>
      <c r="DP155" s="4">
        <v>2</v>
      </c>
      <c r="DQ155" s="4">
        <v>8</v>
      </c>
      <c r="DR155" s="4">
        <v>6</v>
      </c>
      <c r="DW155" s="4">
        <v>1</v>
      </c>
      <c r="DX155" s="4">
        <v>8</v>
      </c>
      <c r="DY155" s="4">
        <v>1</v>
      </c>
      <c r="DZ155" s="4">
        <v>1</v>
      </c>
      <c r="EA155" s="4" t="s">
        <v>681</v>
      </c>
      <c r="EB155" s="4">
        <v>607</v>
      </c>
      <c r="EC155" s="4">
        <v>10.119999999999999</v>
      </c>
      <c r="EE155" s="4">
        <v>2</v>
      </c>
      <c r="EF155" s="4">
        <v>1</v>
      </c>
      <c r="EG155" s="4" t="s">
        <v>365</v>
      </c>
      <c r="EI155" s="4">
        <v>1</v>
      </c>
      <c r="EJ155" s="4">
        <v>1</v>
      </c>
      <c r="EK155" s="4">
        <v>3</v>
      </c>
      <c r="EL155" s="4">
        <v>8</v>
      </c>
      <c r="EM155" s="4">
        <v>25</v>
      </c>
      <c r="ET155" s="4" t="s">
        <v>739</v>
      </c>
      <c r="EU155" s="4" t="s">
        <v>201</v>
      </c>
      <c r="EV155" s="4" t="s">
        <v>758</v>
      </c>
      <c r="EY155" s="4">
        <v>826</v>
      </c>
      <c r="FA155" s="83" t="s">
        <v>203</v>
      </c>
      <c r="FB155" s="4" t="s">
        <v>204</v>
      </c>
      <c r="FC155" s="4">
        <v>1</v>
      </c>
      <c r="FD155" s="4" t="s">
        <v>205</v>
      </c>
      <c r="FE155" s="4">
        <v>7</v>
      </c>
    </row>
    <row r="156" spans="1:161" x14ac:dyDescent="0.3">
      <c r="A156" s="4">
        <v>4783</v>
      </c>
      <c r="B156" s="4" t="s">
        <v>759</v>
      </c>
      <c r="C156" s="4" t="s">
        <v>212</v>
      </c>
      <c r="D156" s="4" t="s">
        <v>760</v>
      </c>
      <c r="E156" s="4" t="s">
        <v>309</v>
      </c>
      <c r="F156" s="4" t="s">
        <v>761</v>
      </c>
      <c r="G156" s="4">
        <v>1</v>
      </c>
      <c r="H156" s="4">
        <v>1</v>
      </c>
      <c r="I156" s="4">
        <v>2</v>
      </c>
      <c r="J156" s="4">
        <v>1</v>
      </c>
      <c r="K156" s="4">
        <v>2</v>
      </c>
      <c r="O156" s="4">
        <v>1</v>
      </c>
      <c r="P156" s="4">
        <v>1</v>
      </c>
      <c r="Q156" s="4">
        <v>2</v>
      </c>
      <c r="R156" s="4">
        <v>2</v>
      </c>
      <c r="U156" s="4">
        <v>2</v>
      </c>
      <c r="W156" s="4">
        <v>1</v>
      </c>
      <c r="Y156" s="4">
        <v>1</v>
      </c>
      <c r="AA156" s="4">
        <v>1</v>
      </c>
      <c r="AB156" s="4">
        <v>2012</v>
      </c>
      <c r="AC156" s="4">
        <v>2</v>
      </c>
      <c r="AD156" s="4">
        <v>3</v>
      </c>
      <c r="AE156" s="4">
        <v>1</v>
      </c>
      <c r="AF156" s="4">
        <v>4</v>
      </c>
      <c r="AG156" s="4">
        <v>1</v>
      </c>
      <c r="AV156" s="4">
        <v>2</v>
      </c>
      <c r="AX156" s="4">
        <v>4</v>
      </c>
      <c r="AY156" s="4">
        <v>1</v>
      </c>
      <c r="BB156" s="4">
        <v>-98</v>
      </c>
      <c r="BD156" s="4">
        <v>2</v>
      </c>
      <c r="BE156" s="4">
        <v>2</v>
      </c>
      <c r="BF156" s="4">
        <v>1</v>
      </c>
      <c r="BG156" s="4">
        <v>1</v>
      </c>
      <c r="BH156" s="4">
        <v>1</v>
      </c>
      <c r="BJ156" s="4">
        <v>1</v>
      </c>
      <c r="BK156" s="4">
        <v>6</v>
      </c>
      <c r="BL156" s="4">
        <v>1</v>
      </c>
      <c r="BS156" s="4">
        <v>3</v>
      </c>
      <c r="BW156" s="4">
        <v>1</v>
      </c>
      <c r="BX156" s="4">
        <v>3</v>
      </c>
      <c r="BY156" s="4">
        <v>1</v>
      </c>
      <c r="BZ156" s="4">
        <v>1</v>
      </c>
      <c r="CA156" s="4">
        <v>1</v>
      </c>
      <c r="CB156" s="4">
        <v>2</v>
      </c>
      <c r="CC156" s="4">
        <v>1</v>
      </c>
      <c r="CD156" s="4">
        <v>2</v>
      </c>
      <c r="CE156" s="4">
        <v>2</v>
      </c>
      <c r="CF156" s="4">
        <v>1</v>
      </c>
      <c r="CG156" s="4">
        <v>2</v>
      </c>
      <c r="CH156" s="4">
        <v>2</v>
      </c>
      <c r="CI156" s="4">
        <v>3</v>
      </c>
      <c r="CJ156" s="4">
        <v>2</v>
      </c>
      <c r="CK156" s="4">
        <v>7</v>
      </c>
      <c r="CL156" s="4">
        <v>3</v>
      </c>
      <c r="CM156" s="4">
        <v>1</v>
      </c>
      <c r="CN156" s="4">
        <v>1</v>
      </c>
      <c r="CO156" s="4">
        <v>1</v>
      </c>
      <c r="CP156" s="4">
        <v>1</v>
      </c>
      <c r="CQ156" s="4">
        <v>1</v>
      </c>
      <c r="CR156" s="4">
        <v>1</v>
      </c>
      <c r="CS156" s="4">
        <v>0</v>
      </c>
      <c r="CV156" s="4">
        <v>2</v>
      </c>
      <c r="CX156" s="4">
        <v>2</v>
      </c>
      <c r="CY156" s="4">
        <v>5</v>
      </c>
      <c r="CZ156" s="4">
        <v>1</v>
      </c>
      <c r="DA156" s="4">
        <v>1</v>
      </c>
      <c r="DB156" s="4">
        <v>1</v>
      </c>
      <c r="DC156" s="4">
        <v>9</v>
      </c>
      <c r="DD156" s="4">
        <v>-97</v>
      </c>
      <c r="DE156" s="4">
        <v>1</v>
      </c>
      <c r="DF156" s="4">
        <v>3</v>
      </c>
      <c r="DH156" s="4">
        <v>1</v>
      </c>
      <c r="DI156" s="4">
        <v>0</v>
      </c>
      <c r="DJ156" s="4">
        <v>2</v>
      </c>
      <c r="DO156" s="4">
        <v>2</v>
      </c>
      <c r="DP156" s="4">
        <v>2</v>
      </c>
      <c r="DQ156" s="4">
        <v>5</v>
      </c>
      <c r="DR156" s="4">
        <v>1</v>
      </c>
      <c r="DW156" s="4">
        <v>2</v>
      </c>
      <c r="DX156" s="4">
        <v>-97</v>
      </c>
      <c r="DY156" s="4">
        <v>1</v>
      </c>
      <c r="DZ156" s="4">
        <v>2</v>
      </c>
      <c r="EA156" s="4" t="s">
        <v>762</v>
      </c>
      <c r="EB156" s="4">
        <v>744</v>
      </c>
      <c r="EC156" s="4">
        <v>12.4</v>
      </c>
      <c r="EE156" s="4">
        <v>2</v>
      </c>
      <c r="EF156" s="4">
        <v>1</v>
      </c>
      <c r="EG156" s="4" t="s">
        <v>763</v>
      </c>
      <c r="EI156" s="4">
        <v>1</v>
      </c>
      <c r="EJ156" s="4">
        <v>1</v>
      </c>
      <c r="EK156" s="4">
        <v>3</v>
      </c>
      <c r="EL156" s="4">
        <v>9</v>
      </c>
      <c r="EM156" s="4">
        <v>27</v>
      </c>
      <c r="ET156" s="4" t="s">
        <v>739</v>
      </c>
      <c r="EU156" s="4" t="s">
        <v>201</v>
      </c>
      <c r="EV156" s="4" t="s">
        <v>202</v>
      </c>
      <c r="EY156" s="4">
        <v>1294</v>
      </c>
      <c r="FA156" s="83" t="s">
        <v>237</v>
      </c>
      <c r="FB156" s="4" t="s">
        <v>204</v>
      </c>
      <c r="FC156" s="4">
        <v>1</v>
      </c>
      <c r="FD156" s="4" t="s">
        <v>238</v>
      </c>
      <c r="FE156" s="4">
        <v>3</v>
      </c>
    </row>
    <row r="157" spans="1:161" x14ac:dyDescent="0.3">
      <c r="A157" s="4">
        <v>4788</v>
      </c>
      <c r="B157" s="4" t="s">
        <v>764</v>
      </c>
      <c r="C157" s="4" t="s">
        <v>212</v>
      </c>
      <c r="D157" s="4" t="s">
        <v>765</v>
      </c>
      <c r="E157" s="4" t="s">
        <v>214</v>
      </c>
      <c r="F157" s="4" t="s">
        <v>766</v>
      </c>
      <c r="G157" s="4">
        <v>1</v>
      </c>
      <c r="H157" s="4">
        <v>2</v>
      </c>
      <c r="J157" s="4">
        <v>1</v>
      </c>
      <c r="K157" s="4">
        <v>2</v>
      </c>
      <c r="O157" s="4">
        <v>0</v>
      </c>
      <c r="P157" s="4">
        <v>1</v>
      </c>
      <c r="Q157" s="4">
        <v>2</v>
      </c>
      <c r="BF157" s="4">
        <v>1</v>
      </c>
      <c r="BG157" s="4">
        <v>1</v>
      </c>
      <c r="BI157" s="4">
        <v>1</v>
      </c>
      <c r="BJ157" s="4">
        <v>1</v>
      </c>
      <c r="BK157" s="4">
        <v>5</v>
      </c>
      <c r="BL157" s="4">
        <v>-97</v>
      </c>
      <c r="BS157" s="4">
        <v>2</v>
      </c>
      <c r="BT157" s="4">
        <v>2</v>
      </c>
      <c r="BU157" s="4">
        <v>2</v>
      </c>
      <c r="BW157" s="4">
        <v>2</v>
      </c>
      <c r="BX157" s="4">
        <v>1</v>
      </c>
      <c r="BY157" s="4">
        <v>2</v>
      </c>
      <c r="BZ157" s="4">
        <v>1</v>
      </c>
      <c r="CA157" s="4">
        <v>2</v>
      </c>
      <c r="CB157" s="4">
        <v>1</v>
      </c>
      <c r="CC157" s="4">
        <v>2</v>
      </c>
      <c r="CD157" s="4">
        <v>2</v>
      </c>
      <c r="CE157" s="4">
        <v>2</v>
      </c>
      <c r="CF157" s="4">
        <v>2</v>
      </c>
      <c r="CG157" s="4">
        <v>1</v>
      </c>
      <c r="CH157" s="4">
        <v>1</v>
      </c>
      <c r="CI157" s="4">
        <v>2</v>
      </c>
      <c r="CJ157" s="4">
        <v>2</v>
      </c>
      <c r="CK157" s="4">
        <v>7</v>
      </c>
      <c r="CL157" s="4">
        <v>1</v>
      </c>
      <c r="CM157" s="4">
        <v>4</v>
      </c>
      <c r="CN157" s="4">
        <v>1</v>
      </c>
      <c r="CO157" s="4">
        <v>1</v>
      </c>
      <c r="CP157" s="4">
        <v>1</v>
      </c>
      <c r="CQ157" s="4">
        <v>1</v>
      </c>
      <c r="CR157" s="4">
        <v>1</v>
      </c>
      <c r="CS157" s="4">
        <v>0</v>
      </c>
      <c r="CV157" s="4">
        <v>2</v>
      </c>
      <c r="CX157" s="4">
        <v>2</v>
      </c>
      <c r="CY157" s="4">
        <v>1</v>
      </c>
      <c r="CZ157" s="4">
        <v>1</v>
      </c>
      <c r="DA157" s="4">
        <v>3</v>
      </c>
      <c r="DB157" s="4">
        <v>1</v>
      </c>
      <c r="DC157" s="4">
        <v>7</v>
      </c>
      <c r="DD157" s="4">
        <v>2</v>
      </c>
      <c r="DE157" s="4">
        <v>1</v>
      </c>
      <c r="DF157" s="4">
        <v>5</v>
      </c>
      <c r="DH157" s="4">
        <v>4</v>
      </c>
      <c r="DI157" s="4">
        <v>0</v>
      </c>
      <c r="DJ157" s="4">
        <v>0</v>
      </c>
      <c r="DK157" s="4">
        <v>2</v>
      </c>
      <c r="DO157" s="4">
        <v>2</v>
      </c>
      <c r="DP157" s="4">
        <v>2</v>
      </c>
      <c r="DQ157" s="4">
        <v>4</v>
      </c>
      <c r="DR157" s="4">
        <v>2</v>
      </c>
      <c r="DW157" s="4">
        <v>2</v>
      </c>
      <c r="DX157" s="4">
        <v>5</v>
      </c>
      <c r="DY157" s="4">
        <v>1</v>
      </c>
      <c r="DZ157" s="4">
        <v>1</v>
      </c>
      <c r="EA157" s="4" t="s">
        <v>767</v>
      </c>
      <c r="EB157" s="4">
        <v>631</v>
      </c>
      <c r="EC157" s="4">
        <v>10.52</v>
      </c>
      <c r="EE157" s="4">
        <v>2</v>
      </c>
      <c r="EF157" s="4">
        <v>1</v>
      </c>
      <c r="EG157" s="4" t="s">
        <v>768</v>
      </c>
      <c r="EI157" s="4">
        <v>1</v>
      </c>
      <c r="EJ157" s="4">
        <v>1</v>
      </c>
      <c r="EK157" s="4">
        <v>3</v>
      </c>
      <c r="EL157" s="4">
        <v>8</v>
      </c>
      <c r="EM157" s="4">
        <v>25</v>
      </c>
      <c r="ET157" s="4" t="s">
        <v>739</v>
      </c>
      <c r="EU157" s="4" t="s">
        <v>201</v>
      </c>
      <c r="EV157" s="4" t="s">
        <v>202</v>
      </c>
      <c r="EY157" s="4">
        <v>826</v>
      </c>
      <c r="FA157" s="83" t="s">
        <v>203</v>
      </c>
      <c r="FB157" s="4" t="s">
        <v>204</v>
      </c>
      <c r="FC157" s="4">
        <v>1</v>
      </c>
      <c r="FD157" s="4" t="s">
        <v>205</v>
      </c>
      <c r="FE157" s="4">
        <v>7</v>
      </c>
    </row>
    <row r="158" spans="1:161" x14ac:dyDescent="0.3">
      <c r="A158" s="4">
        <v>4882</v>
      </c>
      <c r="B158" s="4" t="s">
        <v>769</v>
      </c>
      <c r="C158" s="4" t="s">
        <v>194</v>
      </c>
      <c r="D158" s="4" t="s">
        <v>770</v>
      </c>
      <c r="E158" s="4" t="s">
        <v>299</v>
      </c>
      <c r="F158" s="4" t="s">
        <v>771</v>
      </c>
      <c r="G158" s="4">
        <v>1</v>
      </c>
      <c r="H158" s="4">
        <v>1</v>
      </c>
      <c r="I158" s="4">
        <v>2</v>
      </c>
      <c r="J158" s="4">
        <v>1</v>
      </c>
      <c r="K158" s="4">
        <v>2</v>
      </c>
      <c r="O158" s="4">
        <v>1</v>
      </c>
      <c r="P158" s="4">
        <v>1</v>
      </c>
      <c r="Q158" s="4">
        <v>2</v>
      </c>
      <c r="R158" s="4">
        <v>2</v>
      </c>
      <c r="U158" s="4">
        <v>2</v>
      </c>
      <c r="W158" s="4">
        <v>1</v>
      </c>
      <c r="Y158" s="4">
        <v>1</v>
      </c>
      <c r="AA158" s="4">
        <v>1</v>
      </c>
      <c r="AB158" s="4">
        <v>2010</v>
      </c>
      <c r="AC158" s="4">
        <v>1</v>
      </c>
      <c r="AD158" s="4">
        <v>1</v>
      </c>
      <c r="AE158" s="4">
        <v>3</v>
      </c>
      <c r="AF158" s="4">
        <v>4</v>
      </c>
      <c r="AG158" s="4">
        <v>1</v>
      </c>
      <c r="AV158" s="4">
        <v>2</v>
      </c>
      <c r="AX158" s="4">
        <v>1</v>
      </c>
      <c r="AY158" s="4">
        <v>-77</v>
      </c>
      <c r="AZ158" s="4">
        <v>1</v>
      </c>
      <c r="BA158" s="4">
        <v>0</v>
      </c>
      <c r="BB158" s="4">
        <v>1</v>
      </c>
      <c r="BC158" s="4">
        <v>0</v>
      </c>
      <c r="BD158" s="4">
        <v>2</v>
      </c>
      <c r="BE158" s="4">
        <v>2</v>
      </c>
      <c r="BF158" s="4">
        <v>1</v>
      </c>
      <c r="BG158" s="4">
        <v>1</v>
      </c>
      <c r="BH158" s="4">
        <v>1</v>
      </c>
      <c r="BJ158" s="4">
        <v>1</v>
      </c>
      <c r="BK158" s="4">
        <v>5</v>
      </c>
      <c r="BL158" s="4">
        <v>-77</v>
      </c>
      <c r="BS158" s="4">
        <v>1</v>
      </c>
      <c r="BU158" s="4">
        <v>2</v>
      </c>
      <c r="BW158" s="4">
        <v>3</v>
      </c>
      <c r="BX158" s="4">
        <v>3</v>
      </c>
      <c r="BY158" s="4">
        <v>2</v>
      </c>
      <c r="BZ158" s="4">
        <v>1</v>
      </c>
      <c r="CA158" s="4">
        <v>2</v>
      </c>
      <c r="CB158" s="4">
        <v>2</v>
      </c>
      <c r="CC158" s="4">
        <v>2</v>
      </c>
      <c r="CD158" s="4">
        <v>2</v>
      </c>
      <c r="CE158" s="4">
        <v>2</v>
      </c>
      <c r="CF158" s="4">
        <v>1</v>
      </c>
      <c r="CG158" s="4">
        <v>2</v>
      </c>
      <c r="CH158" s="4">
        <v>2</v>
      </c>
      <c r="CI158" s="4">
        <v>3</v>
      </c>
      <c r="CJ158" s="4">
        <v>2</v>
      </c>
      <c r="CK158" s="4">
        <v>6</v>
      </c>
      <c r="CL158" s="4">
        <v>1</v>
      </c>
      <c r="CM158" s="4">
        <v>4</v>
      </c>
      <c r="CN158" s="4">
        <v>1</v>
      </c>
      <c r="CO158" s="4">
        <v>2</v>
      </c>
      <c r="CP158" s="4">
        <v>1</v>
      </c>
      <c r="CQ158" s="4">
        <v>2</v>
      </c>
      <c r="CR158" s="4">
        <v>1</v>
      </c>
      <c r="CS158" s="4">
        <v>0</v>
      </c>
      <c r="CV158" s="4">
        <v>2</v>
      </c>
      <c r="CX158" s="4">
        <v>2</v>
      </c>
      <c r="CY158" s="4">
        <v>1</v>
      </c>
      <c r="CZ158" s="4">
        <v>1</v>
      </c>
      <c r="DA158" s="4">
        <v>4</v>
      </c>
      <c r="DB158" s="4">
        <v>1</v>
      </c>
      <c r="DC158" s="4">
        <v>11</v>
      </c>
      <c r="DD158" s="4">
        <v>-97</v>
      </c>
      <c r="DE158" s="4">
        <v>1</v>
      </c>
      <c r="DF158" s="4">
        <v>5</v>
      </c>
      <c r="DH158" s="4">
        <v>3</v>
      </c>
      <c r="DI158" s="4">
        <v>1</v>
      </c>
      <c r="DJ158" s="4">
        <v>1</v>
      </c>
      <c r="DO158" s="4">
        <v>2</v>
      </c>
      <c r="DP158" s="4">
        <v>2</v>
      </c>
      <c r="DQ158" s="4">
        <v>7</v>
      </c>
      <c r="DR158" s="4">
        <v>1</v>
      </c>
      <c r="DW158" s="4">
        <v>2</v>
      </c>
      <c r="DX158" s="4">
        <v>2</v>
      </c>
      <c r="DY158" s="4">
        <v>1</v>
      </c>
      <c r="DZ158" s="4">
        <v>2</v>
      </c>
      <c r="EA158" s="4" t="s">
        <v>772</v>
      </c>
      <c r="EB158" s="4">
        <v>665</v>
      </c>
      <c r="EC158" s="4">
        <v>11.08</v>
      </c>
      <c r="EE158" s="4">
        <v>2</v>
      </c>
      <c r="EF158" s="4">
        <v>1</v>
      </c>
      <c r="EG158" s="4" t="s">
        <v>199</v>
      </c>
      <c r="EI158" s="4">
        <v>1</v>
      </c>
      <c r="EJ158" s="4">
        <v>1</v>
      </c>
      <c r="EK158" s="4">
        <v>3</v>
      </c>
      <c r="EL158" s="4">
        <v>7</v>
      </c>
      <c r="EM158" s="4">
        <v>23</v>
      </c>
      <c r="ET158" s="4" t="s">
        <v>773</v>
      </c>
      <c r="EU158" s="4" t="s">
        <v>201</v>
      </c>
      <c r="EV158" s="4" t="s">
        <v>202</v>
      </c>
      <c r="EY158" s="4">
        <v>1019</v>
      </c>
      <c r="FA158" s="83" t="s">
        <v>237</v>
      </c>
      <c r="FB158" s="4" t="s">
        <v>204</v>
      </c>
      <c r="FC158" s="4">
        <v>1</v>
      </c>
      <c r="FD158" s="4" t="s">
        <v>205</v>
      </c>
      <c r="FE158" s="4">
        <v>7</v>
      </c>
    </row>
    <row r="159" spans="1:161" x14ac:dyDescent="0.3">
      <c r="A159" s="4">
        <v>4948</v>
      </c>
      <c r="B159" s="4" t="s">
        <v>774</v>
      </c>
      <c r="C159" s="4" t="s">
        <v>194</v>
      </c>
      <c r="D159" s="4" t="s">
        <v>775</v>
      </c>
      <c r="E159" s="4" t="s">
        <v>221</v>
      </c>
      <c r="F159" s="4" t="s">
        <v>776</v>
      </c>
      <c r="G159" s="4">
        <v>1</v>
      </c>
      <c r="H159" s="4">
        <v>1</v>
      </c>
      <c r="I159" s="4">
        <v>2</v>
      </c>
      <c r="J159" s="4">
        <v>1</v>
      </c>
      <c r="K159" s="4">
        <v>2</v>
      </c>
      <c r="O159" s="4">
        <v>1</v>
      </c>
      <c r="P159" s="4">
        <v>1</v>
      </c>
      <c r="Q159" s="4">
        <v>2</v>
      </c>
      <c r="R159" s="4">
        <v>2</v>
      </c>
      <c r="U159" s="4">
        <v>1</v>
      </c>
      <c r="W159" s="4">
        <v>1</v>
      </c>
      <c r="Y159" s="4">
        <v>1</v>
      </c>
      <c r="Z159" s="4">
        <v>1</v>
      </c>
      <c r="AA159" s="4">
        <v>1</v>
      </c>
      <c r="AB159" s="4">
        <v>2010</v>
      </c>
      <c r="AC159" s="4">
        <v>2</v>
      </c>
      <c r="AD159" s="4">
        <v>4</v>
      </c>
      <c r="AE159" s="4">
        <v>1</v>
      </c>
      <c r="AF159" s="4">
        <v>5</v>
      </c>
      <c r="AG159" s="4">
        <v>2</v>
      </c>
      <c r="AH159" s="4">
        <v>2</v>
      </c>
      <c r="AJ159" s="4">
        <v>3</v>
      </c>
      <c r="AK159" s="4">
        <v>7</v>
      </c>
      <c r="AR159" s="4">
        <v>1</v>
      </c>
      <c r="AU159" s="4">
        <v>1</v>
      </c>
      <c r="AV159" s="4">
        <v>2</v>
      </c>
      <c r="AX159" s="4">
        <v>9</v>
      </c>
      <c r="AY159" s="4">
        <v>2</v>
      </c>
      <c r="BD159" s="4">
        <v>2</v>
      </c>
      <c r="BE159" s="4">
        <v>2</v>
      </c>
      <c r="BF159" s="4">
        <v>1</v>
      </c>
      <c r="BG159" s="4">
        <v>1</v>
      </c>
      <c r="BH159" s="4">
        <v>2</v>
      </c>
      <c r="BI159" s="4">
        <v>1</v>
      </c>
      <c r="BJ159" s="4">
        <v>1</v>
      </c>
      <c r="BK159" s="4">
        <v>6</v>
      </c>
      <c r="BL159" s="4">
        <v>3</v>
      </c>
      <c r="BS159" s="4">
        <v>1</v>
      </c>
      <c r="BU159" s="4">
        <v>2</v>
      </c>
      <c r="BW159" s="4">
        <v>3</v>
      </c>
      <c r="BX159" s="4">
        <v>3</v>
      </c>
      <c r="BY159" s="4">
        <v>1</v>
      </c>
      <c r="BZ159" s="4">
        <v>1</v>
      </c>
      <c r="CA159" s="4">
        <v>1</v>
      </c>
      <c r="CB159" s="4">
        <v>1</v>
      </c>
      <c r="CC159" s="4">
        <v>1</v>
      </c>
      <c r="CD159" s="4">
        <v>2</v>
      </c>
      <c r="CE159" s="4">
        <v>2</v>
      </c>
      <c r="CF159" s="4">
        <v>2</v>
      </c>
      <c r="CG159" s="4">
        <v>2</v>
      </c>
      <c r="CH159" s="4">
        <v>2</v>
      </c>
      <c r="CI159" s="4">
        <v>2</v>
      </c>
      <c r="CJ159" s="4">
        <v>2</v>
      </c>
      <c r="CK159" s="4">
        <v>7</v>
      </c>
      <c r="CL159" s="4">
        <v>1</v>
      </c>
      <c r="CM159" s="4">
        <v>3</v>
      </c>
      <c r="CN159" s="4">
        <v>1</v>
      </c>
      <c r="CO159" s="4">
        <v>1</v>
      </c>
      <c r="CP159" s="4">
        <v>1</v>
      </c>
      <c r="CQ159" s="4">
        <v>1</v>
      </c>
      <c r="CR159" s="4">
        <v>1</v>
      </c>
      <c r="CS159" s="4">
        <v>0</v>
      </c>
      <c r="CV159" s="4">
        <v>2</v>
      </c>
      <c r="CX159" s="4">
        <v>2</v>
      </c>
      <c r="CY159" s="4">
        <v>1</v>
      </c>
      <c r="CZ159" s="4">
        <v>1</v>
      </c>
      <c r="DA159" s="4">
        <v>1</v>
      </c>
      <c r="DB159" s="4">
        <v>1</v>
      </c>
      <c r="DC159" s="4">
        <v>3</v>
      </c>
      <c r="DD159" s="4">
        <v>-97</v>
      </c>
      <c r="DE159" s="4">
        <v>1</v>
      </c>
      <c r="DF159" s="4">
        <v>4</v>
      </c>
      <c r="DH159" s="4">
        <v>2</v>
      </c>
      <c r="DI159" s="4">
        <v>0</v>
      </c>
      <c r="DJ159" s="4">
        <v>2</v>
      </c>
      <c r="DO159" s="4">
        <v>2</v>
      </c>
      <c r="DP159" s="4">
        <v>2</v>
      </c>
      <c r="DQ159" s="4">
        <v>5</v>
      </c>
      <c r="DR159" s="4">
        <v>6</v>
      </c>
      <c r="DW159" s="4">
        <v>1</v>
      </c>
      <c r="DX159" s="4">
        <v>1</v>
      </c>
      <c r="DY159" s="4">
        <v>2</v>
      </c>
      <c r="DZ159" s="4">
        <v>2</v>
      </c>
      <c r="EA159" s="4" t="s">
        <v>777</v>
      </c>
      <c r="EB159" s="4">
        <v>1163</v>
      </c>
      <c r="EC159" s="4">
        <v>19.38</v>
      </c>
      <c r="EE159" s="4">
        <v>2</v>
      </c>
      <c r="EF159" s="4">
        <v>1</v>
      </c>
      <c r="EG159" s="4" t="s">
        <v>494</v>
      </c>
      <c r="EI159" s="4">
        <v>1</v>
      </c>
      <c r="EJ159" s="4">
        <v>1</v>
      </c>
      <c r="EK159" s="4">
        <v>3</v>
      </c>
      <c r="EL159" s="4">
        <v>4</v>
      </c>
      <c r="EM159" s="4">
        <v>17</v>
      </c>
      <c r="ET159" s="4" t="s">
        <v>773</v>
      </c>
      <c r="EU159" s="4" t="s">
        <v>201</v>
      </c>
      <c r="EV159" s="4" t="s">
        <v>202</v>
      </c>
      <c r="EY159" s="4">
        <v>792</v>
      </c>
      <c r="FA159" s="83" t="s">
        <v>237</v>
      </c>
      <c r="FB159" s="4" t="s">
        <v>204</v>
      </c>
      <c r="FC159" s="4">
        <v>1</v>
      </c>
      <c r="FD159" s="4" t="s">
        <v>205</v>
      </c>
      <c r="FE159" s="4">
        <v>3</v>
      </c>
    </row>
    <row r="160" spans="1:161" x14ac:dyDescent="0.3">
      <c r="A160" s="4">
        <v>5001</v>
      </c>
      <c r="B160" s="4" t="s">
        <v>778</v>
      </c>
      <c r="C160" s="4" t="s">
        <v>212</v>
      </c>
      <c r="D160" s="4" t="s">
        <v>779</v>
      </c>
      <c r="E160" s="4" t="s">
        <v>309</v>
      </c>
      <c r="F160" s="4" t="s">
        <v>780</v>
      </c>
      <c r="G160" s="4">
        <v>1</v>
      </c>
      <c r="H160" s="4">
        <v>2</v>
      </c>
      <c r="J160" s="4">
        <v>1</v>
      </c>
      <c r="K160" s="4">
        <v>2</v>
      </c>
      <c r="O160" s="4">
        <v>0</v>
      </c>
      <c r="P160" s="4">
        <v>1</v>
      </c>
      <c r="Q160" s="4">
        <v>2</v>
      </c>
      <c r="BF160" s="4">
        <v>1</v>
      </c>
      <c r="BG160" s="4">
        <v>1</v>
      </c>
      <c r="BI160" s="4">
        <v>1</v>
      </c>
      <c r="BJ160" s="4">
        <v>1</v>
      </c>
      <c r="BK160" s="4">
        <v>4</v>
      </c>
      <c r="BL160" s="4">
        <v>-77</v>
      </c>
      <c r="BS160" s="4">
        <v>1</v>
      </c>
      <c r="BU160" s="4">
        <v>1</v>
      </c>
      <c r="BV160" s="4">
        <v>-98</v>
      </c>
      <c r="BX160" s="4">
        <v>1</v>
      </c>
      <c r="BY160" s="4">
        <v>1</v>
      </c>
      <c r="BZ160" s="4">
        <v>1</v>
      </c>
      <c r="CA160" s="4">
        <v>1</v>
      </c>
      <c r="CB160" s="4">
        <v>1</v>
      </c>
      <c r="CC160" s="4">
        <v>1</v>
      </c>
      <c r="CD160" s="4">
        <v>2</v>
      </c>
      <c r="CE160" s="4">
        <v>1</v>
      </c>
      <c r="CF160" s="4">
        <v>1</v>
      </c>
      <c r="CG160" s="4">
        <v>2</v>
      </c>
      <c r="CH160" s="4">
        <v>2</v>
      </c>
      <c r="CI160" s="4">
        <v>1</v>
      </c>
      <c r="CJ160" s="4">
        <v>1</v>
      </c>
      <c r="CK160" s="4">
        <v>7</v>
      </c>
      <c r="CL160" s="4">
        <v>1</v>
      </c>
      <c r="CM160" s="4">
        <v>2</v>
      </c>
      <c r="CN160" s="4">
        <v>1</v>
      </c>
      <c r="CO160" s="4">
        <v>1</v>
      </c>
      <c r="CP160" s="4">
        <v>1</v>
      </c>
      <c r="CQ160" s="4">
        <v>1</v>
      </c>
      <c r="CR160" s="4">
        <v>1</v>
      </c>
      <c r="CS160" s="4">
        <v>0</v>
      </c>
      <c r="CV160" s="4">
        <v>2</v>
      </c>
      <c r="CX160" s="4">
        <v>2</v>
      </c>
      <c r="CY160" s="4">
        <v>1</v>
      </c>
      <c r="CZ160" s="4">
        <v>1</v>
      </c>
      <c r="DA160" s="4">
        <v>1</v>
      </c>
      <c r="DB160" s="4">
        <v>1</v>
      </c>
      <c r="DC160" s="4">
        <v>11</v>
      </c>
      <c r="DD160" s="4">
        <v>-97</v>
      </c>
      <c r="DE160" s="4">
        <v>1</v>
      </c>
      <c r="DF160" s="4">
        <v>2</v>
      </c>
      <c r="DG160" s="4">
        <v>2</v>
      </c>
      <c r="DH160" s="4">
        <v>0</v>
      </c>
      <c r="DI160" s="4">
        <v>0</v>
      </c>
      <c r="DJ160" s="4">
        <v>0</v>
      </c>
      <c r="DK160" s="4">
        <v>0</v>
      </c>
      <c r="DL160" s="4">
        <v>2</v>
      </c>
      <c r="DM160" s="4">
        <v>0</v>
      </c>
      <c r="DN160" s="4">
        <v>0</v>
      </c>
      <c r="DO160" s="4">
        <v>2</v>
      </c>
      <c r="DP160" s="4">
        <v>2</v>
      </c>
      <c r="DQ160" s="4">
        <v>3</v>
      </c>
      <c r="DR160" s="4">
        <v>6</v>
      </c>
      <c r="DW160" s="4">
        <v>1</v>
      </c>
      <c r="DX160" s="4">
        <v>3</v>
      </c>
      <c r="DY160" s="4">
        <v>1</v>
      </c>
      <c r="DZ160" s="4">
        <v>2</v>
      </c>
      <c r="EA160" s="4" t="s">
        <v>781</v>
      </c>
      <c r="EB160" s="4">
        <v>757</v>
      </c>
      <c r="EC160" s="4">
        <v>12.62</v>
      </c>
      <c r="EE160" s="4">
        <v>2</v>
      </c>
      <c r="EF160" s="4">
        <v>1</v>
      </c>
      <c r="EG160" s="4" t="s">
        <v>280</v>
      </c>
      <c r="EI160" s="4">
        <v>1</v>
      </c>
      <c r="EJ160" s="4">
        <v>1</v>
      </c>
      <c r="EK160" s="4">
        <v>3</v>
      </c>
      <c r="EL160" s="4">
        <v>9</v>
      </c>
      <c r="EM160" s="4">
        <v>27</v>
      </c>
      <c r="ET160" s="4" t="s">
        <v>773</v>
      </c>
      <c r="EU160" s="4" t="s">
        <v>201</v>
      </c>
      <c r="EV160" s="4" t="s">
        <v>202</v>
      </c>
      <c r="EY160" s="4">
        <v>1294</v>
      </c>
      <c r="FA160" s="83" t="s">
        <v>203</v>
      </c>
      <c r="FB160" s="4" t="s">
        <v>204</v>
      </c>
      <c r="FC160" s="4">
        <v>0</v>
      </c>
      <c r="FD160" s="4" t="s">
        <v>205</v>
      </c>
      <c r="FE160" s="4">
        <v>12</v>
      </c>
    </row>
    <row r="161" spans="1:161" x14ac:dyDescent="0.3">
      <c r="A161" s="4">
        <v>5014</v>
      </c>
      <c r="B161" s="4" t="s">
        <v>782</v>
      </c>
      <c r="C161" s="4" t="s">
        <v>212</v>
      </c>
      <c r="D161" s="4" t="s">
        <v>783</v>
      </c>
      <c r="E161" s="4" t="s">
        <v>293</v>
      </c>
      <c r="F161" s="4" t="s">
        <v>784</v>
      </c>
      <c r="G161" s="4">
        <v>1</v>
      </c>
      <c r="H161" s="4">
        <v>2</v>
      </c>
      <c r="J161" s="4">
        <v>1</v>
      </c>
      <c r="K161" s="4">
        <v>2</v>
      </c>
      <c r="O161" s="4">
        <v>0</v>
      </c>
      <c r="P161" s="4">
        <v>1</v>
      </c>
      <c r="Q161" s="4">
        <v>2</v>
      </c>
      <c r="BF161" s="4">
        <v>1</v>
      </c>
      <c r="BG161" s="4">
        <v>1</v>
      </c>
      <c r="BI161" s="4">
        <v>1</v>
      </c>
      <c r="BJ161" s="4">
        <v>1</v>
      </c>
      <c r="BK161" s="4">
        <v>5</v>
      </c>
      <c r="BL161" s="4">
        <v>5</v>
      </c>
      <c r="BS161" s="4">
        <v>2</v>
      </c>
      <c r="BT161" s="4">
        <v>2</v>
      </c>
      <c r="BU161" s="4">
        <v>2</v>
      </c>
      <c r="BW161" s="4">
        <v>1</v>
      </c>
      <c r="BX161" s="4">
        <v>3</v>
      </c>
      <c r="BY161" s="4">
        <v>1</v>
      </c>
      <c r="BZ161" s="4">
        <v>1</v>
      </c>
      <c r="CA161" s="4">
        <v>1</v>
      </c>
      <c r="CB161" s="4">
        <v>2</v>
      </c>
      <c r="CC161" s="4">
        <v>1</v>
      </c>
      <c r="CD161" s="4">
        <v>2</v>
      </c>
      <c r="CE161" s="4">
        <v>2</v>
      </c>
      <c r="CF161" s="4">
        <v>1</v>
      </c>
      <c r="CG161" s="4">
        <v>2</v>
      </c>
      <c r="CH161" s="4">
        <v>2</v>
      </c>
      <c r="CI161" s="4">
        <v>2</v>
      </c>
      <c r="CJ161" s="4">
        <v>2</v>
      </c>
      <c r="CK161" s="4">
        <v>7</v>
      </c>
      <c r="CL161" s="4">
        <v>1</v>
      </c>
      <c r="CM161" s="4">
        <v>4</v>
      </c>
      <c r="CN161" s="4">
        <v>1</v>
      </c>
      <c r="CO161" s="4">
        <v>1</v>
      </c>
      <c r="CP161" s="4">
        <v>1</v>
      </c>
      <c r="CQ161" s="4">
        <v>1</v>
      </c>
      <c r="CR161" s="4">
        <v>1</v>
      </c>
      <c r="CS161" s="4">
        <v>0</v>
      </c>
      <c r="CV161" s="4">
        <v>2</v>
      </c>
      <c r="CX161" s="4">
        <v>2</v>
      </c>
      <c r="CY161" s="4">
        <v>1</v>
      </c>
      <c r="CZ161" s="4">
        <v>1</v>
      </c>
      <c r="DA161" s="4">
        <v>2</v>
      </c>
      <c r="DB161" s="4">
        <v>1</v>
      </c>
      <c r="DC161" s="4">
        <v>0.1</v>
      </c>
      <c r="DD161" s="4">
        <v>1</v>
      </c>
      <c r="DE161" s="4">
        <v>1</v>
      </c>
      <c r="DF161" s="4">
        <v>2</v>
      </c>
      <c r="DH161" s="4">
        <v>0</v>
      </c>
      <c r="DI161" s="4">
        <v>0</v>
      </c>
      <c r="DJ161" s="4">
        <v>0</v>
      </c>
      <c r="DK161" s="4">
        <v>2</v>
      </c>
      <c r="DO161" s="4">
        <v>2</v>
      </c>
      <c r="DP161" s="4">
        <v>2</v>
      </c>
      <c r="DQ161" s="4">
        <v>7</v>
      </c>
      <c r="DR161" s="4">
        <v>6</v>
      </c>
      <c r="DW161" s="4">
        <v>1</v>
      </c>
      <c r="DX161" s="4">
        <v>7</v>
      </c>
      <c r="DY161" s="4">
        <v>1</v>
      </c>
      <c r="DZ161" s="4">
        <v>2</v>
      </c>
      <c r="EA161" s="4" t="s">
        <v>785</v>
      </c>
      <c r="EB161" s="4">
        <v>748</v>
      </c>
      <c r="EC161" s="4">
        <v>12.47</v>
      </c>
      <c r="EE161" s="4">
        <v>2</v>
      </c>
      <c r="EF161" s="4">
        <v>1</v>
      </c>
      <c r="EG161" s="4" t="s">
        <v>786</v>
      </c>
      <c r="EI161" s="4">
        <v>1</v>
      </c>
      <c r="EJ161" s="4">
        <v>1</v>
      </c>
      <c r="EK161" s="4">
        <v>3</v>
      </c>
      <c r="EL161" s="4">
        <v>10</v>
      </c>
      <c r="EM161" s="4">
        <v>29</v>
      </c>
      <c r="ET161" s="4" t="s">
        <v>773</v>
      </c>
      <c r="EU161" s="4" t="s">
        <v>201</v>
      </c>
      <c r="EV161" s="4" t="s">
        <v>202</v>
      </c>
      <c r="EY161" s="4">
        <v>929</v>
      </c>
      <c r="FA161" s="83" t="s">
        <v>203</v>
      </c>
      <c r="FB161" s="4" t="s">
        <v>204</v>
      </c>
      <c r="FC161" s="4">
        <v>1</v>
      </c>
      <c r="FD161" s="4" t="s">
        <v>205</v>
      </c>
      <c r="FE161" s="4">
        <v>7</v>
      </c>
    </row>
    <row r="162" spans="1:161" x14ac:dyDescent="0.3">
      <c r="A162" s="4">
        <v>5046</v>
      </c>
      <c r="B162" s="4" t="s">
        <v>787</v>
      </c>
      <c r="C162" s="4" t="s">
        <v>212</v>
      </c>
      <c r="D162" s="4" t="s">
        <v>788</v>
      </c>
      <c r="E162" s="4" t="s">
        <v>214</v>
      </c>
      <c r="F162" s="4" t="s">
        <v>789</v>
      </c>
      <c r="G162" s="4">
        <v>1</v>
      </c>
      <c r="H162" s="4">
        <v>2</v>
      </c>
      <c r="J162" s="4">
        <v>1</v>
      </c>
      <c r="K162" s="4">
        <v>2</v>
      </c>
      <c r="O162" s="4">
        <v>0</v>
      </c>
      <c r="P162" s="4">
        <v>1</v>
      </c>
      <c r="Q162" s="4">
        <v>2</v>
      </c>
      <c r="BF162" s="4">
        <v>1</v>
      </c>
      <c r="BG162" s="4">
        <v>1</v>
      </c>
      <c r="BI162" s="4">
        <v>1</v>
      </c>
      <c r="BJ162" s="4">
        <v>1</v>
      </c>
      <c r="BK162" s="4">
        <v>6</v>
      </c>
      <c r="BL162" s="4">
        <v>1</v>
      </c>
      <c r="BM162" s="4">
        <v>2</v>
      </c>
      <c r="BS162" s="4">
        <v>3</v>
      </c>
      <c r="BW162" s="4">
        <v>2</v>
      </c>
      <c r="BX162" s="4">
        <v>1</v>
      </c>
      <c r="BY162" s="4">
        <v>2</v>
      </c>
      <c r="BZ162" s="4">
        <v>2</v>
      </c>
      <c r="CA162" s="4">
        <v>1</v>
      </c>
      <c r="CB162" s="4">
        <v>2</v>
      </c>
      <c r="CC162" s="4">
        <v>2</v>
      </c>
      <c r="CD162" s="4">
        <v>2</v>
      </c>
      <c r="CE162" s="4">
        <v>2</v>
      </c>
      <c r="CF162" s="4">
        <v>1</v>
      </c>
      <c r="CG162" s="4">
        <v>2</v>
      </c>
      <c r="CH162" s="4">
        <v>-98</v>
      </c>
      <c r="CI162" s="4">
        <v>2</v>
      </c>
      <c r="CJ162" s="4">
        <v>2</v>
      </c>
      <c r="CK162" s="4">
        <v>7</v>
      </c>
      <c r="CL162" s="4">
        <v>2</v>
      </c>
      <c r="CM162" s="4">
        <v>2</v>
      </c>
      <c r="CN162" s="4">
        <v>1</v>
      </c>
      <c r="CO162" s="4">
        <v>2</v>
      </c>
      <c r="CP162" s="4">
        <v>1</v>
      </c>
      <c r="CQ162" s="4">
        <v>2</v>
      </c>
      <c r="CR162" s="4">
        <v>1</v>
      </c>
      <c r="CS162" s="4">
        <v>0</v>
      </c>
      <c r="CV162" s="4">
        <v>2</v>
      </c>
      <c r="CX162" s="4">
        <v>2</v>
      </c>
      <c r="CY162" s="4">
        <v>1</v>
      </c>
      <c r="CZ162" s="4">
        <v>1</v>
      </c>
      <c r="DA162" s="4">
        <v>4</v>
      </c>
      <c r="DB162" s="4">
        <v>1</v>
      </c>
      <c r="DC162" s="4">
        <v>0.5</v>
      </c>
      <c r="DD162" s="4">
        <v>2</v>
      </c>
      <c r="DE162" s="4">
        <v>1</v>
      </c>
      <c r="DF162" s="4">
        <v>5</v>
      </c>
      <c r="DH162" s="4">
        <v>3</v>
      </c>
      <c r="DI162" s="4">
        <v>0</v>
      </c>
      <c r="DJ162" s="4">
        <v>0</v>
      </c>
      <c r="DK162" s="4">
        <v>2</v>
      </c>
      <c r="DO162" s="4">
        <v>2</v>
      </c>
      <c r="DP162" s="4">
        <v>2</v>
      </c>
      <c r="DQ162" s="4">
        <v>8</v>
      </c>
      <c r="DR162" s="4">
        <v>1</v>
      </c>
      <c r="DW162" s="4">
        <v>2</v>
      </c>
      <c r="DX162" s="4">
        <v>9</v>
      </c>
      <c r="DY162" s="4">
        <v>1</v>
      </c>
      <c r="DZ162" s="4">
        <v>2</v>
      </c>
      <c r="EA162" s="4" t="s">
        <v>790</v>
      </c>
      <c r="EB162" s="4">
        <v>590</v>
      </c>
      <c r="EC162" s="4">
        <v>9.83</v>
      </c>
      <c r="EE162" s="4">
        <v>2</v>
      </c>
      <c r="EF162" s="4">
        <v>1</v>
      </c>
      <c r="EG162" s="4" t="s">
        <v>791</v>
      </c>
      <c r="EI162" s="4">
        <v>1</v>
      </c>
      <c r="EJ162" s="4">
        <v>1</v>
      </c>
      <c r="EK162" s="4">
        <v>3</v>
      </c>
      <c r="EL162" s="4">
        <v>8</v>
      </c>
      <c r="EM162" s="4">
        <v>25</v>
      </c>
      <c r="ET162" s="4" t="s">
        <v>773</v>
      </c>
      <c r="EU162" s="4" t="s">
        <v>201</v>
      </c>
      <c r="EV162" s="4" t="s">
        <v>202</v>
      </c>
      <c r="EY162" s="4">
        <v>826</v>
      </c>
      <c r="FA162" s="83" t="s">
        <v>203</v>
      </c>
      <c r="FB162" s="4" t="s">
        <v>204</v>
      </c>
      <c r="FC162" s="4">
        <v>1</v>
      </c>
      <c r="FD162" s="4" t="s">
        <v>238</v>
      </c>
      <c r="FE162" s="4">
        <v>3</v>
      </c>
    </row>
    <row r="163" spans="1:161" x14ac:dyDescent="0.3">
      <c r="A163" s="4">
        <v>5080</v>
      </c>
      <c r="B163" s="4" t="s">
        <v>792</v>
      </c>
      <c r="C163" s="4" t="s">
        <v>194</v>
      </c>
      <c r="D163" s="4" t="s">
        <v>793</v>
      </c>
      <c r="E163" s="4" t="s">
        <v>227</v>
      </c>
      <c r="F163" s="4" t="s">
        <v>794</v>
      </c>
      <c r="G163" s="4">
        <v>1</v>
      </c>
      <c r="H163" s="4">
        <v>2</v>
      </c>
      <c r="J163" s="4">
        <v>1</v>
      </c>
      <c r="K163" s="4">
        <v>2</v>
      </c>
      <c r="O163" s="4">
        <v>0</v>
      </c>
      <c r="P163" s="4">
        <v>1</v>
      </c>
      <c r="Q163" s="4">
        <v>2</v>
      </c>
      <c r="BF163" s="4">
        <v>1</v>
      </c>
      <c r="BG163" s="4">
        <v>1</v>
      </c>
      <c r="BI163" s="4">
        <v>1</v>
      </c>
      <c r="BJ163" s="4">
        <v>1</v>
      </c>
      <c r="BK163" s="4">
        <v>5</v>
      </c>
      <c r="BL163" s="4">
        <v>3</v>
      </c>
      <c r="BM163" s="4">
        <v>2</v>
      </c>
      <c r="BS163" s="4">
        <v>1</v>
      </c>
      <c r="BU163" s="4">
        <v>2</v>
      </c>
      <c r="BW163" s="4">
        <v>3</v>
      </c>
      <c r="BX163" s="4">
        <v>3</v>
      </c>
      <c r="BY163" s="4">
        <v>2</v>
      </c>
      <c r="BZ163" s="4">
        <v>1</v>
      </c>
      <c r="CA163" s="4">
        <v>1</v>
      </c>
      <c r="CB163" s="4">
        <v>2</v>
      </c>
      <c r="CC163" s="4">
        <v>1</v>
      </c>
      <c r="CD163" s="4">
        <v>2</v>
      </c>
      <c r="CE163" s="4">
        <v>2</v>
      </c>
      <c r="CF163" s="4">
        <v>1</v>
      </c>
      <c r="CG163" s="4">
        <v>-98</v>
      </c>
      <c r="CH163" s="4">
        <v>3</v>
      </c>
      <c r="CI163" s="4">
        <v>3</v>
      </c>
      <c r="CJ163" s="4">
        <v>2</v>
      </c>
      <c r="CK163" s="4">
        <v>7</v>
      </c>
      <c r="CL163" s="4">
        <v>2</v>
      </c>
      <c r="CM163" s="4">
        <v>4</v>
      </c>
      <c r="CN163" s="4">
        <v>1</v>
      </c>
      <c r="CO163" s="4">
        <v>1</v>
      </c>
      <c r="CP163" s="4">
        <v>1</v>
      </c>
      <c r="CQ163" s="4">
        <v>1</v>
      </c>
      <c r="CR163" s="4">
        <v>1</v>
      </c>
      <c r="CS163" s="4">
        <v>0</v>
      </c>
      <c r="CV163" s="4">
        <v>1</v>
      </c>
      <c r="CW163" s="4">
        <v>1</v>
      </c>
      <c r="CX163" s="4">
        <v>2</v>
      </c>
      <c r="CY163" s="4">
        <v>1</v>
      </c>
      <c r="CZ163" s="4">
        <v>1</v>
      </c>
      <c r="DA163" s="4">
        <v>4</v>
      </c>
      <c r="DB163" s="4">
        <v>1</v>
      </c>
      <c r="DC163" s="4">
        <v>0</v>
      </c>
      <c r="DD163" s="4">
        <v>6</v>
      </c>
      <c r="DE163" s="4">
        <v>1</v>
      </c>
      <c r="DF163" s="4">
        <v>3</v>
      </c>
      <c r="DH163" s="4">
        <v>1</v>
      </c>
      <c r="DI163" s="4">
        <v>1</v>
      </c>
      <c r="DJ163" s="4">
        <v>0</v>
      </c>
      <c r="DK163" s="4">
        <v>2</v>
      </c>
      <c r="DO163" s="4">
        <v>2</v>
      </c>
      <c r="DP163" s="4">
        <v>2</v>
      </c>
      <c r="DQ163" s="4">
        <v>5</v>
      </c>
      <c r="DR163" s="4">
        <v>6</v>
      </c>
      <c r="DW163" s="4">
        <v>1</v>
      </c>
      <c r="DX163" s="4">
        <v>8</v>
      </c>
      <c r="DY163" s="4">
        <v>1</v>
      </c>
      <c r="DZ163" s="4">
        <v>2</v>
      </c>
      <c r="EA163" s="4" t="s">
        <v>795</v>
      </c>
      <c r="EB163" s="4">
        <v>663</v>
      </c>
      <c r="EC163" s="4">
        <v>11.05</v>
      </c>
      <c r="EE163" s="4">
        <v>2</v>
      </c>
      <c r="EF163" s="4">
        <v>1</v>
      </c>
      <c r="EG163" s="4" t="s">
        <v>369</v>
      </c>
      <c r="EI163" s="4">
        <v>1</v>
      </c>
      <c r="EJ163" s="4">
        <v>1</v>
      </c>
      <c r="EK163" s="4">
        <v>3</v>
      </c>
      <c r="EL163" s="4">
        <v>6</v>
      </c>
      <c r="EM163" s="4">
        <v>21</v>
      </c>
      <c r="ET163" s="4" t="s">
        <v>773</v>
      </c>
      <c r="EU163" s="4" t="s">
        <v>201</v>
      </c>
      <c r="EV163" s="4" t="s">
        <v>202</v>
      </c>
      <c r="EY163" s="4">
        <v>963</v>
      </c>
      <c r="FA163" s="83" t="s">
        <v>203</v>
      </c>
      <c r="FB163" s="4" t="s">
        <v>204</v>
      </c>
      <c r="FC163" s="4">
        <v>1</v>
      </c>
      <c r="FD163" s="4" t="s">
        <v>205</v>
      </c>
      <c r="FE163" s="4">
        <v>7</v>
      </c>
    </row>
    <row r="164" spans="1:161" x14ac:dyDescent="0.3">
      <c r="A164" s="4">
        <v>5082</v>
      </c>
      <c r="B164" s="4" t="s">
        <v>796</v>
      </c>
      <c r="C164" s="4" t="s">
        <v>212</v>
      </c>
      <c r="D164" s="4" t="s">
        <v>797</v>
      </c>
      <c r="E164" s="4" t="s">
        <v>214</v>
      </c>
      <c r="F164" s="4" t="s">
        <v>798</v>
      </c>
      <c r="G164" s="4">
        <v>1</v>
      </c>
      <c r="H164" s="4">
        <v>1</v>
      </c>
      <c r="I164" s="4">
        <v>1</v>
      </c>
      <c r="J164" s="4">
        <v>1</v>
      </c>
      <c r="K164" s="4">
        <v>2</v>
      </c>
      <c r="O164" s="4">
        <v>2</v>
      </c>
      <c r="P164" s="4">
        <v>1</v>
      </c>
      <c r="Q164" s="4">
        <v>2</v>
      </c>
      <c r="BF164" s="4">
        <v>1</v>
      </c>
      <c r="BG164" s="4">
        <v>1</v>
      </c>
      <c r="BI164" s="4">
        <v>1</v>
      </c>
      <c r="BJ164" s="4">
        <v>1</v>
      </c>
      <c r="BK164" s="4">
        <v>4</v>
      </c>
      <c r="BL164" s="4">
        <v>-77</v>
      </c>
      <c r="BS164" s="4">
        <v>3</v>
      </c>
      <c r="BW164" s="4">
        <v>2</v>
      </c>
      <c r="BX164" s="4">
        <v>1</v>
      </c>
      <c r="BY164" s="4">
        <v>2</v>
      </c>
      <c r="BZ164" s="4">
        <v>1</v>
      </c>
      <c r="CA164" s="4">
        <v>1</v>
      </c>
      <c r="CB164" s="4">
        <v>2</v>
      </c>
      <c r="CC164" s="4">
        <v>2</v>
      </c>
      <c r="CD164" s="4">
        <v>2</v>
      </c>
      <c r="CE164" s="4">
        <v>1</v>
      </c>
      <c r="CF164" s="4">
        <v>2</v>
      </c>
      <c r="CG164" s="4">
        <v>2</v>
      </c>
      <c r="CH164" s="4">
        <v>2</v>
      </c>
      <c r="CI164" s="4">
        <v>2</v>
      </c>
      <c r="CJ164" s="4">
        <v>2</v>
      </c>
      <c r="CK164" s="4">
        <v>7</v>
      </c>
      <c r="CL164" s="4">
        <v>1</v>
      </c>
      <c r="CM164" s="4">
        <v>1</v>
      </c>
      <c r="CN164" s="4">
        <v>1</v>
      </c>
      <c r="CO164" s="4">
        <v>1</v>
      </c>
      <c r="CP164" s="4">
        <v>1</v>
      </c>
      <c r="CQ164" s="4">
        <v>1</v>
      </c>
      <c r="CR164" s="4">
        <v>1</v>
      </c>
      <c r="CS164" s="4">
        <v>1</v>
      </c>
      <c r="CT164" s="4">
        <v>1</v>
      </c>
      <c r="CU164" s="4">
        <v>1</v>
      </c>
      <c r="CV164" s="4">
        <v>2</v>
      </c>
      <c r="CX164" s="4">
        <v>2</v>
      </c>
      <c r="CY164" s="4">
        <v>1</v>
      </c>
      <c r="CZ164" s="4">
        <v>1</v>
      </c>
      <c r="DA164" s="4">
        <v>3</v>
      </c>
      <c r="DB164" s="4">
        <v>1</v>
      </c>
      <c r="DC164" s="4">
        <v>0.3</v>
      </c>
      <c r="DD164" s="4">
        <v>3</v>
      </c>
      <c r="DE164" s="4">
        <v>1</v>
      </c>
      <c r="DF164" s="4">
        <v>3</v>
      </c>
      <c r="DH164" s="4">
        <v>2</v>
      </c>
      <c r="DI164" s="4">
        <v>0</v>
      </c>
      <c r="DJ164" s="4">
        <v>1</v>
      </c>
      <c r="DO164" s="4">
        <v>1</v>
      </c>
      <c r="DP164" s="4">
        <v>2</v>
      </c>
      <c r="DQ164" s="4">
        <v>4</v>
      </c>
      <c r="DR164" s="4">
        <v>6</v>
      </c>
      <c r="DW164" s="4">
        <v>1</v>
      </c>
      <c r="DX164" s="4">
        <v>2</v>
      </c>
      <c r="DY164" s="4">
        <v>1</v>
      </c>
      <c r="DZ164" s="4">
        <v>2</v>
      </c>
      <c r="EA164" s="4" t="s">
        <v>799</v>
      </c>
      <c r="EB164" s="4">
        <v>1091</v>
      </c>
      <c r="EC164" s="4">
        <v>18.18</v>
      </c>
      <c r="EE164" s="4">
        <v>2</v>
      </c>
      <c r="EF164" s="4">
        <v>1</v>
      </c>
      <c r="EG164" s="4" t="s">
        <v>800</v>
      </c>
      <c r="EI164" s="4">
        <v>1</v>
      </c>
      <c r="EJ164" s="4">
        <v>1</v>
      </c>
      <c r="EK164" s="4">
        <v>3</v>
      </c>
      <c r="EL164" s="4">
        <v>8</v>
      </c>
      <c r="EM164" s="4">
        <v>25</v>
      </c>
      <c r="ET164" s="4" t="s">
        <v>773</v>
      </c>
      <c r="EU164" s="4" t="s">
        <v>201</v>
      </c>
      <c r="EV164" s="4" t="s">
        <v>202</v>
      </c>
      <c r="EY164" s="4">
        <v>826</v>
      </c>
      <c r="FA164" s="83" t="s">
        <v>203</v>
      </c>
      <c r="FB164" s="4" t="s">
        <v>204</v>
      </c>
      <c r="FC164" s="4">
        <v>1</v>
      </c>
      <c r="FD164" s="4" t="s">
        <v>238</v>
      </c>
      <c r="FE164" s="4">
        <v>12</v>
      </c>
    </row>
    <row r="165" spans="1:161" x14ac:dyDescent="0.3">
      <c r="A165" s="4">
        <v>5163</v>
      </c>
      <c r="B165" s="4" t="s">
        <v>801</v>
      </c>
      <c r="C165" s="4" t="s">
        <v>212</v>
      </c>
      <c r="D165" s="4" t="s">
        <v>802</v>
      </c>
      <c r="E165" s="4" t="s">
        <v>214</v>
      </c>
      <c r="F165" s="4" t="s">
        <v>803</v>
      </c>
      <c r="G165" s="4">
        <v>1</v>
      </c>
      <c r="H165" s="4">
        <v>2</v>
      </c>
      <c r="J165" s="4">
        <v>1</v>
      </c>
      <c r="K165" s="4">
        <v>2</v>
      </c>
      <c r="O165" s="4">
        <v>0</v>
      </c>
      <c r="P165" s="4">
        <v>1</v>
      </c>
      <c r="Q165" s="4">
        <v>2</v>
      </c>
      <c r="BF165" s="4">
        <v>1</v>
      </c>
      <c r="BG165" s="4">
        <v>1</v>
      </c>
      <c r="BI165" s="4">
        <v>2</v>
      </c>
      <c r="BJ165" s="4">
        <v>1</v>
      </c>
      <c r="BK165" s="4">
        <v>6</v>
      </c>
      <c r="BL165" s="4">
        <v>2</v>
      </c>
      <c r="BS165" s="4">
        <v>2</v>
      </c>
      <c r="BT165" s="4">
        <v>2</v>
      </c>
      <c r="BU165" s="4">
        <v>2</v>
      </c>
      <c r="BW165" s="4">
        <v>1</v>
      </c>
      <c r="BX165" s="4">
        <v>3</v>
      </c>
      <c r="BY165" s="4">
        <v>1</v>
      </c>
      <c r="BZ165" s="4">
        <v>1</v>
      </c>
      <c r="CA165" s="4">
        <v>2</v>
      </c>
      <c r="CB165" s="4">
        <v>2</v>
      </c>
      <c r="CC165" s="4">
        <v>1</v>
      </c>
      <c r="CD165" s="4">
        <v>2</v>
      </c>
      <c r="CE165" s="4">
        <v>1</v>
      </c>
      <c r="CF165" s="4">
        <v>2</v>
      </c>
      <c r="CG165" s="4">
        <v>3</v>
      </c>
      <c r="CH165" s="4">
        <v>3</v>
      </c>
      <c r="CI165" s="4">
        <v>2</v>
      </c>
      <c r="CJ165" s="4">
        <v>2</v>
      </c>
      <c r="CK165" s="4">
        <v>6</v>
      </c>
      <c r="CL165" s="4">
        <v>1</v>
      </c>
      <c r="CM165" s="4">
        <v>1</v>
      </c>
      <c r="CN165" s="4">
        <v>1</v>
      </c>
      <c r="CO165" s="4">
        <v>1</v>
      </c>
      <c r="CP165" s="4">
        <v>1</v>
      </c>
      <c r="CQ165" s="4">
        <v>1</v>
      </c>
      <c r="CR165" s="4">
        <v>1</v>
      </c>
      <c r="CS165" s="4">
        <v>0</v>
      </c>
      <c r="CV165" s="4">
        <v>2</v>
      </c>
      <c r="CX165" s="4">
        <v>2</v>
      </c>
      <c r="CY165" s="4">
        <v>4</v>
      </c>
      <c r="CZ165" s="4">
        <v>1</v>
      </c>
      <c r="DA165" s="4">
        <v>2</v>
      </c>
      <c r="DB165" s="4">
        <v>1</v>
      </c>
      <c r="DC165" s="4">
        <v>0.5</v>
      </c>
      <c r="DD165" s="4">
        <v>-97</v>
      </c>
      <c r="DE165" s="4">
        <v>1</v>
      </c>
      <c r="DF165" s="4">
        <v>1</v>
      </c>
      <c r="DG165" s="4">
        <v>1</v>
      </c>
      <c r="DH165" s="4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4">
        <v>1</v>
      </c>
      <c r="DO165" s="4">
        <v>2</v>
      </c>
      <c r="DP165" s="4">
        <v>2</v>
      </c>
      <c r="DQ165" s="4">
        <v>4</v>
      </c>
      <c r="DR165" s="4">
        <v>6</v>
      </c>
      <c r="DW165" s="4">
        <v>1</v>
      </c>
      <c r="DX165" s="4">
        <v>2</v>
      </c>
      <c r="DY165" s="4">
        <v>1</v>
      </c>
      <c r="DZ165" s="4">
        <v>1</v>
      </c>
      <c r="EA165" s="4" t="s">
        <v>804</v>
      </c>
      <c r="EB165" s="4">
        <v>646</v>
      </c>
      <c r="EC165" s="4">
        <v>10.77</v>
      </c>
      <c r="EE165" s="4">
        <v>2</v>
      </c>
      <c r="EF165" s="4">
        <v>1</v>
      </c>
      <c r="EG165" s="4" t="s">
        <v>805</v>
      </c>
      <c r="EI165" s="4">
        <v>1</v>
      </c>
      <c r="EJ165" s="4">
        <v>1</v>
      </c>
      <c r="EK165" s="4">
        <v>3</v>
      </c>
      <c r="EL165" s="4">
        <v>8</v>
      </c>
      <c r="EM165" s="4">
        <v>25</v>
      </c>
      <c r="ET165" s="4" t="s">
        <v>773</v>
      </c>
      <c r="EU165" s="4" t="s">
        <v>201</v>
      </c>
      <c r="EV165" s="4" t="s">
        <v>202</v>
      </c>
      <c r="EY165" s="4">
        <v>826</v>
      </c>
      <c r="FA165" s="83" t="s">
        <v>203</v>
      </c>
      <c r="FB165" s="4" t="s">
        <v>204</v>
      </c>
      <c r="FC165" s="4">
        <v>1</v>
      </c>
      <c r="FD165" s="4" t="s">
        <v>205</v>
      </c>
      <c r="FE165" s="4">
        <v>3</v>
      </c>
    </row>
    <row r="166" spans="1:161" x14ac:dyDescent="0.3">
      <c r="A166" s="4">
        <v>5170</v>
      </c>
      <c r="B166" s="4" t="s">
        <v>806</v>
      </c>
      <c r="C166" s="4" t="s">
        <v>212</v>
      </c>
      <c r="D166" s="4" t="s">
        <v>807</v>
      </c>
      <c r="E166" s="4" t="s">
        <v>808</v>
      </c>
      <c r="F166" s="4" t="s">
        <v>809</v>
      </c>
      <c r="G166" s="4">
        <v>1</v>
      </c>
      <c r="H166" s="4">
        <v>2</v>
      </c>
      <c r="J166" s="4">
        <v>1</v>
      </c>
      <c r="K166" s="4">
        <v>2</v>
      </c>
      <c r="O166" s="4">
        <v>0</v>
      </c>
      <c r="P166" s="4">
        <v>1</v>
      </c>
      <c r="Q166" s="4">
        <v>2</v>
      </c>
      <c r="BF166" s="4">
        <v>1</v>
      </c>
      <c r="BG166" s="4">
        <v>1</v>
      </c>
      <c r="BI166" s="4">
        <v>1</v>
      </c>
      <c r="BJ166" s="4">
        <v>2</v>
      </c>
      <c r="BK166" s="4">
        <v>1</v>
      </c>
      <c r="BL166" s="4">
        <v>-77</v>
      </c>
      <c r="BS166" s="4">
        <v>1</v>
      </c>
      <c r="BU166" s="4">
        <v>2</v>
      </c>
      <c r="BW166" s="4">
        <v>-98</v>
      </c>
      <c r="BX166" s="4">
        <v>3</v>
      </c>
      <c r="BY166" s="4">
        <v>1</v>
      </c>
      <c r="BZ166" s="4">
        <v>2</v>
      </c>
      <c r="CA166" s="4">
        <v>2</v>
      </c>
      <c r="CB166" s="4">
        <v>2</v>
      </c>
      <c r="CC166" s="4">
        <v>2</v>
      </c>
      <c r="CD166" s="4">
        <v>1</v>
      </c>
      <c r="CE166" s="4">
        <v>1</v>
      </c>
      <c r="CF166" s="4">
        <v>2</v>
      </c>
      <c r="CG166" s="4">
        <v>1</v>
      </c>
      <c r="CH166" s="4">
        <v>2</v>
      </c>
      <c r="CI166" s="4">
        <v>1</v>
      </c>
      <c r="CJ166" s="4">
        <v>1</v>
      </c>
      <c r="CK166" s="4">
        <v>7</v>
      </c>
      <c r="CL166" s="4">
        <v>5</v>
      </c>
      <c r="CM166" s="4">
        <v>3</v>
      </c>
      <c r="CN166" s="4">
        <v>1</v>
      </c>
      <c r="CO166" s="4">
        <v>2</v>
      </c>
      <c r="CP166" s="4">
        <v>1</v>
      </c>
      <c r="CQ166" s="4">
        <v>2</v>
      </c>
      <c r="CR166" s="4">
        <v>1</v>
      </c>
      <c r="CS166" s="4">
        <v>0</v>
      </c>
      <c r="CV166" s="4">
        <v>2</v>
      </c>
      <c r="CX166" s="4">
        <v>1</v>
      </c>
      <c r="CY166" s="4">
        <v>1</v>
      </c>
      <c r="CZ166" s="4">
        <v>1</v>
      </c>
      <c r="DA166" s="4">
        <v>3</v>
      </c>
      <c r="DB166" s="4">
        <v>1</v>
      </c>
      <c r="DC166" s="4">
        <v>5</v>
      </c>
      <c r="DD166" s="4">
        <v>6</v>
      </c>
      <c r="DE166" s="4">
        <v>1</v>
      </c>
      <c r="DF166" s="4">
        <v>6</v>
      </c>
      <c r="DH166" s="4">
        <v>5</v>
      </c>
      <c r="DI166" s="4">
        <v>2</v>
      </c>
      <c r="DO166" s="4">
        <v>2</v>
      </c>
      <c r="DP166" s="4">
        <v>2</v>
      </c>
      <c r="DQ166" s="4">
        <v>3</v>
      </c>
      <c r="DR166" s="4">
        <v>6</v>
      </c>
      <c r="DW166" s="4">
        <v>1</v>
      </c>
      <c r="DX166" s="4">
        <v>2</v>
      </c>
      <c r="DY166" s="4">
        <v>2</v>
      </c>
      <c r="DZ166" s="4">
        <v>2</v>
      </c>
      <c r="EA166" s="4" t="s">
        <v>810</v>
      </c>
      <c r="EB166" s="4">
        <v>673</v>
      </c>
      <c r="EC166" s="4">
        <v>11.22</v>
      </c>
      <c r="EE166" s="4">
        <v>2</v>
      </c>
      <c r="EF166" s="4">
        <v>1</v>
      </c>
      <c r="EG166" s="4" t="s">
        <v>811</v>
      </c>
      <c r="EI166" s="4">
        <v>1</v>
      </c>
      <c r="EJ166" s="4">
        <v>1</v>
      </c>
      <c r="EK166" s="4">
        <v>3</v>
      </c>
      <c r="EL166" s="4">
        <v>11</v>
      </c>
      <c r="EM166" s="4">
        <v>31</v>
      </c>
      <c r="ET166" s="4" t="s">
        <v>773</v>
      </c>
      <c r="EU166" s="4" t="s">
        <v>201</v>
      </c>
      <c r="EV166" s="4" t="s">
        <v>202</v>
      </c>
      <c r="EY166" s="4">
        <v>1481</v>
      </c>
      <c r="FA166" s="83" t="s">
        <v>203</v>
      </c>
      <c r="FB166" s="4" t="s">
        <v>204</v>
      </c>
      <c r="FC166" s="4">
        <v>1</v>
      </c>
      <c r="FD166" s="4" t="s">
        <v>205</v>
      </c>
      <c r="FE166" s="4">
        <v>35</v>
      </c>
    </row>
    <row r="167" spans="1:161" x14ac:dyDescent="0.3">
      <c r="A167" s="4">
        <v>5184</v>
      </c>
      <c r="B167" s="4" t="s">
        <v>812</v>
      </c>
      <c r="C167" s="4" t="s">
        <v>212</v>
      </c>
      <c r="D167" s="4" t="s">
        <v>813</v>
      </c>
      <c r="E167" s="4" t="s">
        <v>214</v>
      </c>
      <c r="F167" s="4" t="s">
        <v>814</v>
      </c>
      <c r="G167" s="4">
        <v>1</v>
      </c>
      <c r="H167" s="4">
        <v>2</v>
      </c>
      <c r="J167" s="4">
        <v>1</v>
      </c>
      <c r="K167" s="4">
        <v>2</v>
      </c>
      <c r="O167" s="4">
        <v>0</v>
      </c>
      <c r="P167" s="4">
        <v>1</v>
      </c>
      <c r="Q167" s="4">
        <v>2</v>
      </c>
      <c r="BF167" s="4">
        <v>1</v>
      </c>
      <c r="BG167" s="4">
        <v>1</v>
      </c>
      <c r="BI167" s="4">
        <v>1</v>
      </c>
      <c r="BJ167" s="4">
        <v>1</v>
      </c>
      <c r="BK167" s="4">
        <v>6</v>
      </c>
      <c r="BL167" s="4">
        <v>2</v>
      </c>
      <c r="BM167" s="4">
        <v>6</v>
      </c>
      <c r="BS167" s="4">
        <v>3</v>
      </c>
      <c r="BW167" s="4">
        <v>2</v>
      </c>
      <c r="BX167" s="4">
        <v>1</v>
      </c>
      <c r="BY167" s="4">
        <v>2</v>
      </c>
      <c r="BZ167" s="4">
        <v>1</v>
      </c>
      <c r="CA167" s="4">
        <v>1</v>
      </c>
      <c r="CB167" s="4">
        <v>2</v>
      </c>
      <c r="CC167" s="4">
        <v>1</v>
      </c>
      <c r="CD167" s="4">
        <v>2</v>
      </c>
      <c r="CE167" s="4">
        <v>2</v>
      </c>
      <c r="CF167" s="4">
        <v>1</v>
      </c>
      <c r="CG167" s="4">
        <v>2</v>
      </c>
      <c r="CH167" s="4">
        <v>1</v>
      </c>
      <c r="CI167" s="4">
        <v>1</v>
      </c>
      <c r="CJ167" s="4">
        <v>2</v>
      </c>
      <c r="CK167" s="4">
        <v>6</v>
      </c>
      <c r="CL167" s="4">
        <v>1</v>
      </c>
      <c r="CM167" s="4">
        <v>3</v>
      </c>
      <c r="CN167" s="4">
        <v>1</v>
      </c>
      <c r="CO167" s="4">
        <v>1</v>
      </c>
      <c r="CP167" s="4">
        <v>1</v>
      </c>
      <c r="CQ167" s="4">
        <v>1</v>
      </c>
      <c r="CR167" s="4">
        <v>1</v>
      </c>
      <c r="CS167" s="4">
        <v>0</v>
      </c>
      <c r="CV167" s="4">
        <v>2</v>
      </c>
      <c r="CX167" s="4">
        <v>2</v>
      </c>
      <c r="CY167" s="4">
        <v>5</v>
      </c>
      <c r="CZ167" s="4">
        <v>1</v>
      </c>
      <c r="DA167" s="4">
        <v>1</v>
      </c>
      <c r="DB167" s="4">
        <v>1</v>
      </c>
      <c r="DC167" s="4">
        <v>3</v>
      </c>
      <c r="DD167" s="4">
        <v>-97</v>
      </c>
      <c r="DE167" s="4">
        <v>1</v>
      </c>
      <c r="DF167" s="4">
        <v>1</v>
      </c>
      <c r="DH167" s="4">
        <v>0</v>
      </c>
      <c r="DI167" s="4">
        <v>0</v>
      </c>
      <c r="DJ167" s="4">
        <v>1</v>
      </c>
      <c r="DO167" s="4">
        <v>2</v>
      </c>
      <c r="DP167" s="4">
        <v>2</v>
      </c>
      <c r="DQ167" s="4">
        <v>7</v>
      </c>
      <c r="DR167" s="4">
        <v>1</v>
      </c>
      <c r="DW167" s="4">
        <v>2</v>
      </c>
      <c r="DX167" s="4">
        <v>8</v>
      </c>
      <c r="DY167" s="4">
        <v>1</v>
      </c>
      <c r="DZ167" s="4">
        <v>2</v>
      </c>
      <c r="EA167" s="4" t="s">
        <v>815</v>
      </c>
      <c r="EB167" s="4">
        <v>605</v>
      </c>
      <c r="EC167" s="4">
        <v>10.08</v>
      </c>
      <c r="EE167" s="4">
        <v>2</v>
      </c>
      <c r="EF167" s="4">
        <v>1</v>
      </c>
      <c r="EG167" s="4" t="s">
        <v>224</v>
      </c>
      <c r="EI167" s="4">
        <v>1</v>
      </c>
      <c r="EJ167" s="4">
        <v>1</v>
      </c>
      <c r="EK167" s="4">
        <v>3</v>
      </c>
      <c r="EL167" s="4">
        <v>8</v>
      </c>
      <c r="EM167" s="4">
        <v>25</v>
      </c>
      <c r="ET167" s="4" t="s">
        <v>773</v>
      </c>
      <c r="EU167" s="4" t="s">
        <v>201</v>
      </c>
      <c r="EV167" s="4" t="s">
        <v>202</v>
      </c>
      <c r="EY167" s="4">
        <v>826</v>
      </c>
      <c r="FA167" s="83" t="s">
        <v>203</v>
      </c>
      <c r="FB167" s="4" t="s">
        <v>204</v>
      </c>
      <c r="FC167" s="4">
        <v>1</v>
      </c>
      <c r="FD167" s="4" t="s">
        <v>238</v>
      </c>
      <c r="FE167" s="4">
        <v>3</v>
      </c>
    </row>
    <row r="168" spans="1:161" x14ac:dyDescent="0.3">
      <c r="A168" s="4">
        <v>5229</v>
      </c>
      <c r="B168" s="4" t="s">
        <v>816</v>
      </c>
      <c r="C168" s="4" t="s">
        <v>212</v>
      </c>
      <c r="D168" s="4" t="s">
        <v>817</v>
      </c>
      <c r="E168" s="4" t="s">
        <v>309</v>
      </c>
      <c r="F168" s="4" t="s">
        <v>818</v>
      </c>
      <c r="G168" s="4">
        <v>1</v>
      </c>
      <c r="H168" s="4">
        <v>1</v>
      </c>
      <c r="I168" s="4">
        <v>2</v>
      </c>
      <c r="J168" s="4">
        <v>1</v>
      </c>
      <c r="K168" s="4">
        <v>2</v>
      </c>
      <c r="O168" s="4">
        <v>1</v>
      </c>
      <c r="P168" s="4">
        <v>1</v>
      </c>
      <c r="Q168" s="4">
        <v>2</v>
      </c>
      <c r="R168" s="4">
        <v>2</v>
      </c>
      <c r="U168" s="4">
        <v>2</v>
      </c>
      <c r="W168" s="4">
        <v>1</v>
      </c>
      <c r="Y168" s="4">
        <v>1</v>
      </c>
      <c r="AA168" s="4">
        <v>1</v>
      </c>
      <c r="AB168" s="4">
        <v>2012</v>
      </c>
      <c r="AC168" s="4">
        <v>1</v>
      </c>
      <c r="AD168" s="4">
        <v>2</v>
      </c>
      <c r="AE168" s="4">
        <v>2</v>
      </c>
      <c r="AF168" s="4">
        <v>5</v>
      </c>
      <c r="AG168" s="4">
        <v>1</v>
      </c>
      <c r="AV168" s="4">
        <v>2</v>
      </c>
      <c r="AX168" s="4">
        <v>8</v>
      </c>
      <c r="AY168" s="4">
        <v>2</v>
      </c>
      <c r="BD168" s="4">
        <v>2</v>
      </c>
      <c r="BE168" s="4">
        <v>2</v>
      </c>
      <c r="BF168" s="4">
        <v>1</v>
      </c>
      <c r="BG168" s="4">
        <v>1</v>
      </c>
      <c r="BH168" s="4">
        <v>1</v>
      </c>
      <c r="BJ168" s="4">
        <v>1</v>
      </c>
      <c r="BK168" s="4">
        <v>6</v>
      </c>
      <c r="BL168" s="4">
        <v>2</v>
      </c>
      <c r="BS168" s="4">
        <v>3</v>
      </c>
      <c r="BW168" s="4">
        <v>2</v>
      </c>
      <c r="BX168" s="4">
        <v>3</v>
      </c>
      <c r="BY168" s="4">
        <v>2</v>
      </c>
      <c r="BZ168" s="4">
        <v>2</v>
      </c>
      <c r="CA168" s="4">
        <v>1</v>
      </c>
      <c r="CB168" s="4">
        <v>2</v>
      </c>
      <c r="CC168" s="4">
        <v>2</v>
      </c>
      <c r="CD168" s="4">
        <v>1</v>
      </c>
      <c r="CE168" s="4">
        <v>2</v>
      </c>
      <c r="CF168" s="4">
        <v>2</v>
      </c>
      <c r="CG168" s="4">
        <v>2</v>
      </c>
      <c r="CH168" s="4">
        <v>2</v>
      </c>
      <c r="CI168" s="4">
        <v>2</v>
      </c>
      <c r="CJ168" s="4">
        <v>2</v>
      </c>
      <c r="CK168" s="4">
        <v>6</v>
      </c>
      <c r="CL168" s="4">
        <v>1</v>
      </c>
      <c r="CM168" s="4">
        <v>4</v>
      </c>
      <c r="CN168" s="4">
        <v>1</v>
      </c>
      <c r="CO168" s="4">
        <v>1</v>
      </c>
      <c r="CP168" s="4">
        <v>1</v>
      </c>
      <c r="CQ168" s="4">
        <v>1</v>
      </c>
      <c r="CR168" s="4">
        <v>1</v>
      </c>
      <c r="CS168" s="4">
        <v>0</v>
      </c>
      <c r="CV168" s="4">
        <v>2</v>
      </c>
      <c r="CX168" s="4">
        <v>1</v>
      </c>
      <c r="CY168" s="4">
        <v>1</v>
      </c>
      <c r="CZ168" s="4">
        <v>1</v>
      </c>
      <c r="DA168" s="4">
        <v>2</v>
      </c>
      <c r="DB168" s="4">
        <v>1</v>
      </c>
      <c r="DC168" s="4">
        <v>0.1</v>
      </c>
      <c r="DD168" s="4">
        <v>-97</v>
      </c>
      <c r="DE168" s="4">
        <v>1</v>
      </c>
      <c r="DF168" s="4">
        <v>3</v>
      </c>
      <c r="DH168" s="4">
        <v>1</v>
      </c>
      <c r="DI168" s="4">
        <v>2</v>
      </c>
      <c r="DO168" s="4">
        <v>2</v>
      </c>
      <c r="DP168" s="4">
        <v>2</v>
      </c>
      <c r="DQ168" s="4">
        <v>5</v>
      </c>
      <c r="DR168" s="4">
        <v>6</v>
      </c>
      <c r="DW168" s="4">
        <v>1</v>
      </c>
      <c r="DX168" s="4">
        <v>1</v>
      </c>
      <c r="DY168" s="4">
        <v>1</v>
      </c>
      <c r="DZ168" s="4">
        <v>1</v>
      </c>
      <c r="EA168" s="4" t="s">
        <v>819</v>
      </c>
      <c r="EB168" s="4">
        <v>1066</v>
      </c>
      <c r="EC168" s="4">
        <v>17.77</v>
      </c>
      <c r="EE168" s="4">
        <v>2</v>
      </c>
      <c r="EF168" s="4">
        <v>1</v>
      </c>
      <c r="EG168" s="4" t="s">
        <v>820</v>
      </c>
      <c r="EI168" s="4">
        <v>1</v>
      </c>
      <c r="EJ168" s="4">
        <v>1</v>
      </c>
      <c r="EK168" s="4">
        <v>3</v>
      </c>
      <c r="EL168" s="4">
        <v>9</v>
      </c>
      <c r="EM168" s="4">
        <v>27</v>
      </c>
      <c r="ET168" s="4" t="s">
        <v>773</v>
      </c>
      <c r="EU168" s="4" t="s">
        <v>201</v>
      </c>
      <c r="EV168" s="4" t="s">
        <v>202</v>
      </c>
      <c r="EY168" s="4">
        <v>1294</v>
      </c>
      <c r="FA168" s="83" t="s">
        <v>237</v>
      </c>
      <c r="FB168" s="4" t="s">
        <v>204</v>
      </c>
      <c r="FC168" s="4">
        <v>1</v>
      </c>
      <c r="FD168" s="4" t="s">
        <v>238</v>
      </c>
      <c r="FE168" s="4">
        <v>3</v>
      </c>
    </row>
    <row r="169" spans="1:161" x14ac:dyDescent="0.3">
      <c r="A169" s="4">
        <v>5275</v>
      </c>
      <c r="B169" s="4" t="s">
        <v>821</v>
      </c>
      <c r="C169" s="4" t="s">
        <v>212</v>
      </c>
      <c r="D169" s="4" t="s">
        <v>822</v>
      </c>
      <c r="E169" s="4" t="s">
        <v>214</v>
      </c>
      <c r="F169" s="4" t="s">
        <v>823</v>
      </c>
      <c r="G169" s="4">
        <v>1</v>
      </c>
      <c r="H169" s="4">
        <v>2</v>
      </c>
      <c r="J169" s="4">
        <v>1</v>
      </c>
      <c r="K169" s="4">
        <v>2</v>
      </c>
      <c r="O169" s="4">
        <v>0</v>
      </c>
      <c r="P169" s="4">
        <v>1</v>
      </c>
      <c r="Q169" s="4">
        <v>2</v>
      </c>
      <c r="BF169" s="4">
        <v>1</v>
      </c>
      <c r="BG169" s="4">
        <v>1</v>
      </c>
      <c r="BI169" s="4">
        <v>2</v>
      </c>
      <c r="BJ169" s="4">
        <v>1</v>
      </c>
      <c r="BK169" s="4">
        <v>4</v>
      </c>
      <c r="BL169" s="4">
        <v>3</v>
      </c>
      <c r="BS169" s="4">
        <v>1</v>
      </c>
      <c r="BU169" s="4">
        <v>1</v>
      </c>
      <c r="BV169" s="4">
        <v>3</v>
      </c>
      <c r="BX169" s="4">
        <v>1</v>
      </c>
      <c r="BY169" s="4">
        <v>1</v>
      </c>
      <c r="BZ169" s="4">
        <v>1</v>
      </c>
      <c r="CA169" s="4">
        <v>1</v>
      </c>
      <c r="CB169" s="4">
        <v>1</v>
      </c>
      <c r="CC169" s="4">
        <v>1</v>
      </c>
      <c r="CD169" s="4">
        <v>1</v>
      </c>
      <c r="CE169" s="4">
        <v>2</v>
      </c>
      <c r="CF169" s="4">
        <v>1</v>
      </c>
      <c r="CG169" s="4">
        <v>1</v>
      </c>
      <c r="CH169" s="4">
        <v>1</v>
      </c>
      <c r="CI169" s="4">
        <v>1</v>
      </c>
      <c r="CJ169" s="4">
        <v>2</v>
      </c>
      <c r="CK169" s="4">
        <v>6</v>
      </c>
      <c r="CL169" s="4">
        <v>1</v>
      </c>
      <c r="CM169" s="4">
        <v>1</v>
      </c>
      <c r="CN169" s="4">
        <v>1</v>
      </c>
      <c r="CO169" s="4">
        <v>1</v>
      </c>
      <c r="CP169" s="4">
        <v>1</v>
      </c>
      <c r="CQ169" s="4">
        <v>1</v>
      </c>
      <c r="CR169" s="4">
        <v>1</v>
      </c>
      <c r="CS169" s="4">
        <v>0</v>
      </c>
      <c r="CV169" s="4">
        <v>1</v>
      </c>
      <c r="CW169" s="4">
        <v>1</v>
      </c>
      <c r="CX169" s="4">
        <v>2</v>
      </c>
      <c r="CY169" s="4">
        <v>1</v>
      </c>
      <c r="CZ169" s="4">
        <v>1</v>
      </c>
      <c r="DA169" s="4">
        <v>3</v>
      </c>
      <c r="DB169" s="4">
        <v>1</v>
      </c>
      <c r="DC169" s="4">
        <v>2</v>
      </c>
      <c r="DD169" s="4">
        <v>1</v>
      </c>
      <c r="DE169" s="4">
        <v>1</v>
      </c>
      <c r="DF169" s="4">
        <v>2</v>
      </c>
      <c r="DH169" s="4">
        <v>0</v>
      </c>
      <c r="DI169" s="4">
        <v>0</v>
      </c>
      <c r="DJ169" s="4">
        <v>2</v>
      </c>
      <c r="DO169" s="4">
        <v>1</v>
      </c>
      <c r="DP169" s="4">
        <v>1</v>
      </c>
      <c r="DQ169" s="4">
        <v>6</v>
      </c>
      <c r="DR169" s="4">
        <v>4</v>
      </c>
      <c r="DW169" s="4">
        <v>2</v>
      </c>
      <c r="DX169" s="4">
        <v>7</v>
      </c>
      <c r="DY169" s="4">
        <v>1</v>
      </c>
      <c r="DZ169" s="4">
        <v>1</v>
      </c>
      <c r="EA169" s="4" t="s">
        <v>824</v>
      </c>
      <c r="EB169" s="4">
        <v>655</v>
      </c>
      <c r="EC169" s="4">
        <v>10.92</v>
      </c>
      <c r="EE169" s="4">
        <v>2</v>
      </c>
      <c r="EF169" s="4">
        <v>1</v>
      </c>
      <c r="EG169" s="4" t="s">
        <v>230</v>
      </c>
      <c r="EI169" s="4">
        <v>1</v>
      </c>
      <c r="EJ169" s="4">
        <v>1</v>
      </c>
      <c r="EK169" s="4">
        <v>3</v>
      </c>
      <c r="EL169" s="4">
        <v>8</v>
      </c>
      <c r="EM169" s="4">
        <v>25</v>
      </c>
      <c r="ET169" s="4" t="s">
        <v>773</v>
      </c>
      <c r="EU169" s="4" t="s">
        <v>201</v>
      </c>
      <c r="EV169" s="4" t="s">
        <v>202</v>
      </c>
      <c r="EY169" s="4">
        <v>826</v>
      </c>
      <c r="FA169" s="83" t="s">
        <v>203</v>
      </c>
      <c r="FB169" s="4" t="s">
        <v>204</v>
      </c>
      <c r="FC169" s="4">
        <v>0</v>
      </c>
      <c r="FD169" s="4" t="s">
        <v>205</v>
      </c>
      <c r="FE169" s="4">
        <v>12</v>
      </c>
    </row>
    <row r="170" spans="1:161" x14ac:dyDescent="0.3">
      <c r="A170" s="4">
        <v>5285</v>
      </c>
      <c r="B170" s="4" t="s">
        <v>825</v>
      </c>
      <c r="C170" s="4" t="s">
        <v>212</v>
      </c>
      <c r="D170" s="4" t="s">
        <v>826</v>
      </c>
      <c r="E170" s="4" t="s">
        <v>293</v>
      </c>
      <c r="F170" s="4" t="s">
        <v>827</v>
      </c>
      <c r="G170" s="4">
        <v>1</v>
      </c>
      <c r="H170" s="4">
        <v>2</v>
      </c>
      <c r="J170" s="4">
        <v>1</v>
      </c>
      <c r="K170" s="4">
        <v>2</v>
      </c>
      <c r="O170" s="4">
        <v>0</v>
      </c>
      <c r="P170" s="4">
        <v>1</v>
      </c>
      <c r="Q170" s="4">
        <v>2</v>
      </c>
      <c r="BF170" s="4">
        <v>1</v>
      </c>
      <c r="BG170" s="4">
        <v>1</v>
      </c>
      <c r="BI170" s="4">
        <v>-98</v>
      </c>
      <c r="BJ170" s="4">
        <v>1</v>
      </c>
      <c r="BK170" s="4">
        <v>6</v>
      </c>
      <c r="BL170" s="4">
        <v>2</v>
      </c>
      <c r="BM170" s="4">
        <v>1</v>
      </c>
      <c r="BS170" s="4">
        <v>4</v>
      </c>
      <c r="BU170" s="4">
        <v>2</v>
      </c>
      <c r="BW170" s="4">
        <v>2</v>
      </c>
      <c r="BX170" s="4">
        <v>1</v>
      </c>
      <c r="BY170" s="4">
        <v>1</v>
      </c>
      <c r="BZ170" s="4">
        <v>1</v>
      </c>
      <c r="CA170" s="4">
        <v>2</v>
      </c>
      <c r="CB170" s="4">
        <v>2</v>
      </c>
      <c r="CC170" s="4">
        <v>2</v>
      </c>
      <c r="CD170" s="4">
        <v>2</v>
      </c>
      <c r="CE170" s="4">
        <v>2</v>
      </c>
      <c r="CF170" s="4">
        <v>1</v>
      </c>
      <c r="CG170" s="4">
        <v>2</v>
      </c>
      <c r="CH170" s="4">
        <v>2</v>
      </c>
      <c r="CI170" s="4">
        <v>1</v>
      </c>
      <c r="CJ170" s="4">
        <v>2</v>
      </c>
      <c r="CK170" s="4">
        <v>7</v>
      </c>
      <c r="CL170" s="4">
        <v>1</v>
      </c>
      <c r="CM170" s="4">
        <v>5</v>
      </c>
      <c r="CN170" s="4">
        <v>1</v>
      </c>
      <c r="CO170" s="4">
        <v>1</v>
      </c>
      <c r="CP170" s="4">
        <v>1</v>
      </c>
      <c r="CQ170" s="4">
        <v>1</v>
      </c>
      <c r="CR170" s="4">
        <v>1</v>
      </c>
      <c r="CS170" s="4">
        <v>0</v>
      </c>
      <c r="CV170" s="4">
        <v>2</v>
      </c>
      <c r="CX170" s="4">
        <v>2</v>
      </c>
      <c r="CY170" s="4">
        <v>1</v>
      </c>
      <c r="CZ170" s="4">
        <v>1</v>
      </c>
      <c r="DA170" s="4">
        <v>3</v>
      </c>
      <c r="DB170" s="4">
        <v>1</v>
      </c>
      <c r="DC170" s="4">
        <v>0.7</v>
      </c>
      <c r="DD170" s="4">
        <v>6</v>
      </c>
      <c r="DE170" s="4">
        <v>1</v>
      </c>
      <c r="DF170" s="4">
        <v>2</v>
      </c>
      <c r="DG170" s="4">
        <v>2</v>
      </c>
      <c r="DH170" s="4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0</v>
      </c>
      <c r="DN170" s="4">
        <v>2</v>
      </c>
      <c r="DO170" s="4">
        <v>1</v>
      </c>
      <c r="DP170" s="4">
        <v>2</v>
      </c>
      <c r="DQ170" s="4">
        <v>5</v>
      </c>
      <c r="DR170" s="4">
        <v>1</v>
      </c>
      <c r="DW170" s="4">
        <v>1</v>
      </c>
      <c r="DX170" s="4">
        <v>9</v>
      </c>
      <c r="DY170" s="4">
        <v>1</v>
      </c>
      <c r="DZ170" s="4">
        <v>2</v>
      </c>
      <c r="EA170" s="4" t="s">
        <v>828</v>
      </c>
      <c r="EB170" s="4">
        <v>867</v>
      </c>
      <c r="EC170" s="4">
        <v>14.45</v>
      </c>
      <c r="EE170" s="4">
        <v>2</v>
      </c>
      <c r="EF170" s="4">
        <v>1</v>
      </c>
      <c r="EG170" s="4" t="s">
        <v>500</v>
      </c>
      <c r="EI170" s="4">
        <v>1</v>
      </c>
      <c r="EJ170" s="4">
        <v>1</v>
      </c>
      <c r="EK170" s="4">
        <v>3</v>
      </c>
      <c r="EL170" s="4">
        <v>10</v>
      </c>
      <c r="EM170" s="4">
        <v>29</v>
      </c>
      <c r="ET170" s="4" t="s">
        <v>773</v>
      </c>
      <c r="EU170" s="4" t="s">
        <v>201</v>
      </c>
      <c r="EV170" s="4" t="s">
        <v>202</v>
      </c>
      <c r="EY170" s="4">
        <v>929</v>
      </c>
      <c r="FA170" s="83" t="s">
        <v>203</v>
      </c>
      <c r="FB170" s="4" t="s">
        <v>204</v>
      </c>
      <c r="FC170" s="4">
        <v>1</v>
      </c>
      <c r="FD170" s="4" t="s">
        <v>205</v>
      </c>
      <c r="FE170" s="4">
        <v>3</v>
      </c>
    </row>
    <row r="171" spans="1:161" x14ac:dyDescent="0.3">
      <c r="A171" s="4">
        <v>5334</v>
      </c>
      <c r="B171" s="4" t="s">
        <v>829</v>
      </c>
      <c r="C171" s="4" t="s">
        <v>212</v>
      </c>
      <c r="D171" s="4" t="s">
        <v>830</v>
      </c>
      <c r="E171" s="4" t="s">
        <v>309</v>
      </c>
      <c r="F171" s="4" t="s">
        <v>831</v>
      </c>
      <c r="G171" s="4">
        <v>1</v>
      </c>
      <c r="H171" s="4">
        <v>2</v>
      </c>
      <c r="J171" s="4">
        <v>1</v>
      </c>
      <c r="K171" s="4">
        <v>2</v>
      </c>
      <c r="O171" s="4">
        <v>0</v>
      </c>
      <c r="P171" s="4">
        <v>1</v>
      </c>
      <c r="Q171" s="4">
        <v>2</v>
      </c>
      <c r="BF171" s="4">
        <v>1</v>
      </c>
      <c r="BG171" s="4">
        <v>1</v>
      </c>
      <c r="BI171" s="4">
        <v>2</v>
      </c>
      <c r="BJ171" s="4">
        <v>1</v>
      </c>
      <c r="BK171" s="4">
        <v>4</v>
      </c>
      <c r="BL171" s="4">
        <v>2</v>
      </c>
      <c r="BS171" s="4">
        <v>1</v>
      </c>
      <c r="BU171" s="4">
        <v>1</v>
      </c>
      <c r="BV171" s="4">
        <v>4</v>
      </c>
      <c r="BX171" s="4">
        <v>3</v>
      </c>
      <c r="BY171" s="4">
        <v>1</v>
      </c>
      <c r="BZ171" s="4">
        <v>1</v>
      </c>
      <c r="CA171" s="4">
        <v>1</v>
      </c>
      <c r="CB171" s="4">
        <v>1</v>
      </c>
      <c r="CC171" s="4">
        <v>1</v>
      </c>
      <c r="CD171" s="4">
        <v>2</v>
      </c>
      <c r="CE171" s="4">
        <v>1</v>
      </c>
      <c r="CF171" s="4">
        <v>1</v>
      </c>
      <c r="CG171" s="4">
        <v>2</v>
      </c>
      <c r="CH171" s="4">
        <v>1</v>
      </c>
      <c r="CI171" s="4">
        <v>2</v>
      </c>
      <c r="CJ171" s="4">
        <v>2</v>
      </c>
      <c r="CK171" s="4">
        <v>7</v>
      </c>
      <c r="CL171" s="4">
        <v>2</v>
      </c>
      <c r="CM171" s="4">
        <v>1</v>
      </c>
      <c r="CN171" s="4">
        <v>1</v>
      </c>
      <c r="CO171" s="4">
        <v>4</v>
      </c>
      <c r="CP171" s="4">
        <v>1</v>
      </c>
      <c r="CQ171" s="4">
        <v>2</v>
      </c>
      <c r="CR171" s="4">
        <v>1</v>
      </c>
      <c r="CS171" s="4">
        <v>1</v>
      </c>
      <c r="CT171" s="4">
        <v>1</v>
      </c>
      <c r="CU171" s="4">
        <v>1</v>
      </c>
      <c r="CV171" s="4">
        <v>2</v>
      </c>
      <c r="CX171" s="4">
        <v>2</v>
      </c>
      <c r="CY171" s="4">
        <v>1</v>
      </c>
      <c r="CZ171" s="4">
        <v>1</v>
      </c>
      <c r="DA171" s="4">
        <v>3</v>
      </c>
      <c r="DB171" s="4">
        <v>1</v>
      </c>
      <c r="DC171" s="4">
        <v>12</v>
      </c>
      <c r="DD171" s="4">
        <v>3</v>
      </c>
      <c r="DE171" s="4">
        <v>1</v>
      </c>
      <c r="DF171" s="4">
        <v>3</v>
      </c>
      <c r="DH171" s="4">
        <v>2</v>
      </c>
      <c r="DI171" s="4">
        <v>0</v>
      </c>
      <c r="DJ171" s="4">
        <v>0</v>
      </c>
      <c r="DK171" s="4">
        <v>1</v>
      </c>
      <c r="DO171" s="4">
        <v>1</v>
      </c>
      <c r="DP171" s="4">
        <v>2</v>
      </c>
      <c r="DQ171" s="4">
        <v>6</v>
      </c>
      <c r="DR171" s="4">
        <v>1</v>
      </c>
      <c r="DW171" s="4">
        <v>2</v>
      </c>
      <c r="DX171" s="4">
        <v>5</v>
      </c>
      <c r="DY171" s="4">
        <v>1</v>
      </c>
      <c r="DZ171" s="4">
        <v>1</v>
      </c>
      <c r="EA171" s="4" t="s">
        <v>832</v>
      </c>
      <c r="EB171" s="4">
        <v>472</v>
      </c>
      <c r="EC171" s="4">
        <v>7.87</v>
      </c>
      <c r="EE171" s="4">
        <v>2</v>
      </c>
      <c r="EF171" s="4">
        <v>1</v>
      </c>
      <c r="EG171" s="4" t="s">
        <v>379</v>
      </c>
      <c r="EI171" s="4">
        <v>1</v>
      </c>
      <c r="EJ171" s="4">
        <v>1</v>
      </c>
      <c r="EK171" s="4">
        <v>3</v>
      </c>
      <c r="EL171" s="4">
        <v>9</v>
      </c>
      <c r="EM171" s="4">
        <v>27</v>
      </c>
      <c r="ET171" s="4" t="s">
        <v>773</v>
      </c>
      <c r="EU171" s="4" t="s">
        <v>201</v>
      </c>
      <c r="EV171" s="4" t="s">
        <v>202</v>
      </c>
      <c r="EY171" s="4">
        <v>1294</v>
      </c>
      <c r="FA171" s="83" t="s">
        <v>203</v>
      </c>
      <c r="FB171" s="4" t="s">
        <v>204</v>
      </c>
      <c r="FC171" s="4">
        <v>0</v>
      </c>
      <c r="FD171" s="4" t="s">
        <v>205</v>
      </c>
      <c r="FE171" s="4">
        <v>12</v>
      </c>
    </row>
    <row r="172" spans="1:161" x14ac:dyDescent="0.3">
      <c r="A172" s="4">
        <v>5344</v>
      </c>
      <c r="B172" s="4" t="s">
        <v>833</v>
      </c>
      <c r="C172" s="4" t="s">
        <v>212</v>
      </c>
      <c r="D172" s="4" t="s">
        <v>834</v>
      </c>
      <c r="E172" s="4" t="s">
        <v>293</v>
      </c>
      <c r="F172" s="4" t="s">
        <v>835</v>
      </c>
      <c r="G172" s="4">
        <v>1</v>
      </c>
      <c r="H172" s="4">
        <v>2</v>
      </c>
      <c r="J172" s="4">
        <v>1</v>
      </c>
      <c r="K172" s="4">
        <v>2</v>
      </c>
      <c r="O172" s="4">
        <v>0</v>
      </c>
      <c r="P172" s="4">
        <v>1</v>
      </c>
      <c r="Q172" s="4">
        <v>2</v>
      </c>
      <c r="BF172" s="4">
        <v>1</v>
      </c>
      <c r="BG172" s="4">
        <v>1</v>
      </c>
      <c r="BI172" s="4">
        <v>-99</v>
      </c>
      <c r="BJ172" s="4">
        <v>1</v>
      </c>
      <c r="BK172" s="4">
        <v>6</v>
      </c>
      <c r="BL172" s="4">
        <v>2</v>
      </c>
      <c r="BS172" s="4">
        <v>3</v>
      </c>
      <c r="BW172" s="4">
        <v>1</v>
      </c>
      <c r="BX172" s="4">
        <v>1</v>
      </c>
      <c r="BY172" s="4">
        <v>1</v>
      </c>
      <c r="BZ172" s="4">
        <v>2</v>
      </c>
      <c r="CA172" s="4">
        <v>1</v>
      </c>
      <c r="CB172" s="4">
        <v>2</v>
      </c>
      <c r="CC172" s="4">
        <v>2</v>
      </c>
      <c r="CD172" s="4">
        <v>2</v>
      </c>
      <c r="CE172" s="4">
        <v>2</v>
      </c>
      <c r="CF172" s="4">
        <v>2</v>
      </c>
      <c r="CG172" s="4">
        <v>2</v>
      </c>
      <c r="CH172" s="4">
        <v>2</v>
      </c>
      <c r="CI172" s="4">
        <v>2</v>
      </c>
      <c r="CJ172" s="4">
        <v>2</v>
      </c>
      <c r="CK172" s="4">
        <v>7</v>
      </c>
      <c r="CL172" s="4">
        <v>1</v>
      </c>
      <c r="CM172" s="4">
        <v>3</v>
      </c>
      <c r="CN172" s="4">
        <v>1</v>
      </c>
      <c r="CO172" s="4">
        <v>1</v>
      </c>
      <c r="CP172" s="4">
        <v>1</v>
      </c>
      <c r="CQ172" s="4">
        <v>1</v>
      </c>
      <c r="CR172" s="4">
        <v>1</v>
      </c>
      <c r="CS172" s="4">
        <v>0</v>
      </c>
      <c r="CV172" s="4">
        <v>2</v>
      </c>
      <c r="CX172" s="4">
        <v>2</v>
      </c>
      <c r="CY172" s="4">
        <v>2</v>
      </c>
      <c r="CZ172" s="4">
        <v>1</v>
      </c>
      <c r="DA172" s="4">
        <v>2</v>
      </c>
      <c r="DB172" s="4">
        <v>1</v>
      </c>
      <c r="DC172" s="4">
        <v>0.5</v>
      </c>
      <c r="DD172" s="4">
        <v>-97</v>
      </c>
      <c r="DE172" s="4">
        <v>1</v>
      </c>
      <c r="DF172" s="4">
        <v>2</v>
      </c>
      <c r="DH172" s="4">
        <v>0</v>
      </c>
      <c r="DI172" s="4">
        <v>1</v>
      </c>
      <c r="DJ172" s="4">
        <v>1</v>
      </c>
      <c r="DO172" s="4">
        <v>2</v>
      </c>
      <c r="DP172" s="4">
        <v>2</v>
      </c>
      <c r="DQ172" s="4">
        <v>7</v>
      </c>
      <c r="DR172" s="4">
        <v>4</v>
      </c>
      <c r="DW172" s="4">
        <v>2</v>
      </c>
      <c r="DX172" s="4">
        <v>6</v>
      </c>
      <c r="DY172" s="4">
        <v>1</v>
      </c>
      <c r="DZ172" s="4">
        <v>1</v>
      </c>
      <c r="EA172" s="4" t="s">
        <v>836</v>
      </c>
      <c r="EB172" s="4">
        <v>797</v>
      </c>
      <c r="EC172" s="4">
        <v>13.28</v>
      </c>
      <c r="EE172" s="4">
        <v>2</v>
      </c>
      <c r="EF172" s="4">
        <v>1</v>
      </c>
      <c r="EG172" s="4" t="s">
        <v>230</v>
      </c>
      <c r="EI172" s="4">
        <v>1</v>
      </c>
      <c r="EJ172" s="4">
        <v>1</v>
      </c>
      <c r="EK172" s="4">
        <v>3</v>
      </c>
      <c r="EL172" s="4">
        <v>10</v>
      </c>
      <c r="EM172" s="4">
        <v>29</v>
      </c>
      <c r="ET172" s="4" t="s">
        <v>773</v>
      </c>
      <c r="EU172" s="4" t="s">
        <v>201</v>
      </c>
      <c r="EV172" s="4" t="s">
        <v>202</v>
      </c>
      <c r="EY172" s="4">
        <v>929</v>
      </c>
      <c r="FA172" s="83" t="s">
        <v>203</v>
      </c>
      <c r="FB172" s="4" t="s">
        <v>204</v>
      </c>
      <c r="FC172" s="4">
        <v>1</v>
      </c>
      <c r="FD172" s="4" t="s">
        <v>238</v>
      </c>
      <c r="FE172" s="4">
        <v>3</v>
      </c>
    </row>
    <row r="173" spans="1:161" x14ac:dyDescent="0.3">
      <c r="A173" s="4">
        <v>5349</v>
      </c>
      <c r="B173" s="4" t="s">
        <v>837</v>
      </c>
      <c r="C173" s="4" t="s">
        <v>265</v>
      </c>
      <c r="D173" s="4" t="s">
        <v>838</v>
      </c>
      <c r="E173" s="4" t="s">
        <v>372</v>
      </c>
      <c r="F173" s="4" t="s">
        <v>839</v>
      </c>
      <c r="G173" s="4">
        <v>1</v>
      </c>
      <c r="H173" s="4">
        <v>1</v>
      </c>
      <c r="I173" s="4">
        <v>2</v>
      </c>
      <c r="J173" s="4">
        <v>1</v>
      </c>
      <c r="K173" s="4">
        <v>2</v>
      </c>
      <c r="O173" s="4">
        <v>1</v>
      </c>
      <c r="P173" s="4">
        <v>1</v>
      </c>
      <c r="Q173" s="4">
        <v>2</v>
      </c>
      <c r="R173" s="4">
        <v>2</v>
      </c>
      <c r="U173" s="4">
        <v>2</v>
      </c>
      <c r="W173" s="4">
        <v>2</v>
      </c>
      <c r="Y173" s="4">
        <v>2</v>
      </c>
      <c r="AA173" s="4">
        <v>1</v>
      </c>
      <c r="AB173" s="4">
        <v>2009</v>
      </c>
      <c r="AC173" s="4">
        <v>2</v>
      </c>
      <c r="AD173" s="4">
        <v>2</v>
      </c>
      <c r="AE173" s="4">
        <v>2</v>
      </c>
      <c r="AF173" s="4">
        <v>5</v>
      </c>
      <c r="AW173" s="4">
        <v>1</v>
      </c>
      <c r="AX173" s="4">
        <v>8</v>
      </c>
      <c r="AY173" s="4">
        <v>2</v>
      </c>
      <c r="BD173" s="4">
        <v>2</v>
      </c>
      <c r="BE173" s="4">
        <v>2</v>
      </c>
      <c r="BF173" s="4">
        <v>1</v>
      </c>
      <c r="BG173" s="4">
        <v>1</v>
      </c>
      <c r="BH173" s="4">
        <v>1</v>
      </c>
      <c r="BJ173" s="4">
        <v>1</v>
      </c>
      <c r="BK173" s="4">
        <v>6</v>
      </c>
      <c r="BL173" s="4">
        <v>1</v>
      </c>
      <c r="BS173" s="4">
        <v>2</v>
      </c>
      <c r="BT173" s="4">
        <v>2</v>
      </c>
      <c r="BU173" s="4">
        <v>2</v>
      </c>
      <c r="BW173" s="4">
        <v>2</v>
      </c>
      <c r="BX173" s="4">
        <v>3</v>
      </c>
      <c r="BY173" s="4">
        <v>1</v>
      </c>
      <c r="BZ173" s="4">
        <v>1</v>
      </c>
      <c r="CA173" s="4">
        <v>2</v>
      </c>
      <c r="CB173" s="4">
        <v>2</v>
      </c>
      <c r="CC173" s="4">
        <v>1</v>
      </c>
      <c r="CD173" s="4">
        <v>2</v>
      </c>
      <c r="CE173" s="4">
        <v>2</v>
      </c>
      <c r="CF173" s="4">
        <v>2</v>
      </c>
      <c r="CG173" s="4">
        <v>2</v>
      </c>
      <c r="CH173" s="4">
        <v>2</v>
      </c>
      <c r="CI173" s="4">
        <v>2</v>
      </c>
      <c r="CJ173" s="4">
        <v>2</v>
      </c>
      <c r="CK173" s="4">
        <v>7</v>
      </c>
      <c r="CL173" s="4">
        <v>2</v>
      </c>
      <c r="CM173" s="4">
        <v>1</v>
      </c>
      <c r="CN173" s="4">
        <v>1</v>
      </c>
      <c r="CO173" s="4">
        <v>1</v>
      </c>
      <c r="CP173" s="4">
        <v>1</v>
      </c>
      <c r="CQ173" s="4">
        <v>1</v>
      </c>
      <c r="CR173" s="4">
        <v>1</v>
      </c>
      <c r="CS173" s="4">
        <v>1</v>
      </c>
      <c r="CT173" s="4">
        <v>1</v>
      </c>
      <c r="CU173" s="4">
        <v>1</v>
      </c>
      <c r="CV173" s="4">
        <v>2</v>
      </c>
      <c r="CX173" s="4">
        <v>2</v>
      </c>
      <c r="CY173" s="4">
        <v>2</v>
      </c>
      <c r="CZ173" s="4">
        <v>1</v>
      </c>
      <c r="DA173" s="4">
        <v>2</v>
      </c>
      <c r="DB173" s="4">
        <v>1</v>
      </c>
      <c r="DC173" s="4">
        <v>10</v>
      </c>
      <c r="DD173" s="4">
        <v>1</v>
      </c>
      <c r="DE173" s="4">
        <v>1</v>
      </c>
      <c r="DF173" s="4">
        <v>4</v>
      </c>
      <c r="DH173" s="4">
        <v>0</v>
      </c>
      <c r="DI173" s="4">
        <v>2</v>
      </c>
      <c r="DJ173" s="4">
        <v>0</v>
      </c>
      <c r="DK173" s="4">
        <v>0</v>
      </c>
      <c r="DL173" s="4">
        <v>0</v>
      </c>
      <c r="DM173" s="4">
        <v>2</v>
      </c>
      <c r="DO173" s="4">
        <v>2</v>
      </c>
      <c r="DP173" s="4">
        <v>2</v>
      </c>
      <c r="DQ173" s="4">
        <v>6</v>
      </c>
      <c r="DR173" s="4">
        <v>6</v>
      </c>
      <c r="DW173" s="4">
        <v>1</v>
      </c>
      <c r="DX173" s="4">
        <v>2</v>
      </c>
      <c r="DY173" s="4">
        <v>2</v>
      </c>
      <c r="DZ173" s="4">
        <v>1</v>
      </c>
      <c r="EA173" s="4" t="s">
        <v>840</v>
      </c>
      <c r="EB173" s="4">
        <v>882</v>
      </c>
      <c r="EC173" s="4">
        <v>14.7</v>
      </c>
      <c r="EE173" s="4">
        <v>2</v>
      </c>
      <c r="EF173" s="4">
        <v>1</v>
      </c>
      <c r="EG173" s="4" t="s">
        <v>328</v>
      </c>
      <c r="EI173" s="4">
        <v>1</v>
      </c>
      <c r="EJ173" s="4">
        <v>1</v>
      </c>
      <c r="EK173" s="4">
        <v>3</v>
      </c>
      <c r="EL173" s="4">
        <v>15</v>
      </c>
      <c r="EM173" s="4">
        <v>39</v>
      </c>
      <c r="ET173" s="4" t="s">
        <v>773</v>
      </c>
      <c r="EU173" s="4" t="s">
        <v>201</v>
      </c>
      <c r="EV173" s="4" t="s">
        <v>202</v>
      </c>
      <c r="EY173" s="4">
        <v>1476</v>
      </c>
      <c r="FA173" s="83" t="s">
        <v>237</v>
      </c>
      <c r="FB173" s="4" t="s">
        <v>204</v>
      </c>
      <c r="FC173" s="4">
        <v>1</v>
      </c>
      <c r="FD173" s="4" t="s">
        <v>205</v>
      </c>
      <c r="FE173" s="4">
        <v>3</v>
      </c>
    </row>
    <row r="174" spans="1:161" x14ac:dyDescent="0.3">
      <c r="A174" s="4">
        <v>5359</v>
      </c>
      <c r="B174" s="4" t="s">
        <v>841</v>
      </c>
      <c r="C174" s="4" t="s">
        <v>194</v>
      </c>
      <c r="D174" s="4" t="s">
        <v>842</v>
      </c>
      <c r="E174" s="4" t="s">
        <v>221</v>
      </c>
      <c r="F174" s="4" t="s">
        <v>843</v>
      </c>
      <c r="G174" s="4">
        <v>1</v>
      </c>
      <c r="H174" s="4">
        <v>1</v>
      </c>
      <c r="I174" s="4">
        <v>2</v>
      </c>
      <c r="J174" s="4">
        <v>1</v>
      </c>
      <c r="K174" s="4">
        <v>2</v>
      </c>
      <c r="O174" s="4">
        <v>1</v>
      </c>
      <c r="P174" s="4">
        <v>1</v>
      </c>
      <c r="Q174" s="4">
        <v>2</v>
      </c>
      <c r="R174" s="4">
        <v>2</v>
      </c>
      <c r="U174" s="4">
        <v>2</v>
      </c>
      <c r="W174" s="4">
        <v>1</v>
      </c>
      <c r="Y174" s="4">
        <v>1</v>
      </c>
      <c r="AA174" s="4">
        <v>1</v>
      </c>
      <c r="AB174" s="4">
        <v>2012</v>
      </c>
      <c r="AC174" s="4">
        <v>8</v>
      </c>
      <c r="AD174" s="4">
        <v>1</v>
      </c>
      <c r="AE174" s="4">
        <v>3</v>
      </c>
      <c r="AF174" s="4">
        <v>5</v>
      </c>
      <c r="AG174" s="4">
        <v>1</v>
      </c>
      <c r="AV174" s="4">
        <v>2</v>
      </c>
      <c r="AX174" s="4">
        <v>6</v>
      </c>
      <c r="AY174" s="4">
        <v>2</v>
      </c>
      <c r="AZ174" s="4">
        <v>1</v>
      </c>
      <c r="BA174" s="4">
        <v>80</v>
      </c>
      <c r="BD174" s="4">
        <v>2</v>
      </c>
      <c r="BE174" s="4">
        <v>2</v>
      </c>
      <c r="BF174" s="4">
        <v>1</v>
      </c>
      <c r="BG174" s="4">
        <v>1</v>
      </c>
      <c r="BH174" s="4">
        <v>-98</v>
      </c>
      <c r="BI174" s="4">
        <v>1</v>
      </c>
      <c r="BJ174" s="4">
        <v>1</v>
      </c>
      <c r="BK174" s="4">
        <v>6</v>
      </c>
      <c r="BL174" s="4">
        <v>-77</v>
      </c>
      <c r="BS174" s="4">
        <v>1</v>
      </c>
      <c r="BU174" s="4">
        <v>1</v>
      </c>
      <c r="BV174" s="4">
        <v>4</v>
      </c>
      <c r="BX174" s="4">
        <v>3</v>
      </c>
      <c r="BY174" s="4">
        <v>2</v>
      </c>
      <c r="BZ174" s="4">
        <v>2</v>
      </c>
      <c r="CA174" s="4">
        <v>1</v>
      </c>
      <c r="CB174" s="4">
        <v>1</v>
      </c>
      <c r="CC174" s="4">
        <v>2</v>
      </c>
      <c r="CD174" s="4">
        <v>2</v>
      </c>
      <c r="CE174" s="4">
        <v>2</v>
      </c>
      <c r="CF174" s="4">
        <v>2</v>
      </c>
      <c r="CG174" s="4">
        <v>1</v>
      </c>
      <c r="CH174" s="4">
        <v>2</v>
      </c>
      <c r="CI174" s="4">
        <v>1</v>
      </c>
      <c r="CJ174" s="4">
        <v>1</v>
      </c>
      <c r="CK174" s="4">
        <v>7</v>
      </c>
      <c r="CL174" s="4">
        <v>1</v>
      </c>
      <c r="CM174" s="4">
        <v>5</v>
      </c>
      <c r="CN174" s="4">
        <v>1</v>
      </c>
      <c r="CO174" s="4">
        <v>1</v>
      </c>
      <c r="CP174" s="4">
        <v>1</v>
      </c>
      <c r="CQ174" s="4">
        <v>1</v>
      </c>
      <c r="CR174" s="4">
        <v>1</v>
      </c>
      <c r="CS174" s="4">
        <v>0</v>
      </c>
      <c r="CV174" s="4">
        <v>2</v>
      </c>
      <c r="CX174" s="4">
        <v>2</v>
      </c>
      <c r="CY174" s="4">
        <v>1</v>
      </c>
      <c r="CZ174" s="4">
        <v>1</v>
      </c>
      <c r="DA174" s="4">
        <v>3</v>
      </c>
      <c r="DB174" s="4">
        <v>1</v>
      </c>
      <c r="DC174" s="4">
        <v>14</v>
      </c>
      <c r="DD174" s="4">
        <v>1</v>
      </c>
      <c r="DE174" s="4">
        <v>1</v>
      </c>
      <c r="DF174" s="4">
        <v>2</v>
      </c>
      <c r="DG174" s="4">
        <v>2</v>
      </c>
      <c r="DH174" s="4">
        <v>0</v>
      </c>
      <c r="DI174" s="4">
        <v>0</v>
      </c>
      <c r="DJ174" s="4">
        <v>0</v>
      </c>
      <c r="DK174" s="4">
        <v>0</v>
      </c>
      <c r="DL174" s="4">
        <v>0</v>
      </c>
      <c r="DM174" s="4">
        <v>1</v>
      </c>
      <c r="DN174" s="4">
        <v>1</v>
      </c>
      <c r="DO174" s="4">
        <v>1</v>
      </c>
      <c r="DP174" s="4">
        <v>2</v>
      </c>
      <c r="DQ174" s="4">
        <v>6</v>
      </c>
      <c r="DR174" s="4">
        <v>6</v>
      </c>
      <c r="DW174" s="4">
        <v>1</v>
      </c>
      <c r="DX174" s="4">
        <v>-98</v>
      </c>
      <c r="DY174" s="4">
        <v>1</v>
      </c>
      <c r="DZ174" s="4">
        <v>2</v>
      </c>
      <c r="EA174" s="4" t="s">
        <v>844</v>
      </c>
      <c r="EB174" s="4">
        <v>776</v>
      </c>
      <c r="EC174" s="4">
        <v>12.93</v>
      </c>
      <c r="EE174" s="4">
        <v>2</v>
      </c>
      <c r="EF174" s="4">
        <v>1</v>
      </c>
      <c r="EG174" s="4" t="s">
        <v>397</v>
      </c>
      <c r="EI174" s="4">
        <v>1</v>
      </c>
      <c r="EJ174" s="4">
        <v>1</v>
      </c>
      <c r="EK174" s="4">
        <v>3</v>
      </c>
      <c r="EL174" s="4">
        <v>4</v>
      </c>
      <c r="EM174" s="4">
        <v>17</v>
      </c>
      <c r="ET174" s="4" t="s">
        <v>773</v>
      </c>
      <c r="EU174" s="4" t="s">
        <v>201</v>
      </c>
      <c r="EV174" s="4" t="s">
        <v>202</v>
      </c>
      <c r="EY174" s="4">
        <v>792</v>
      </c>
      <c r="FA174" s="83" t="s">
        <v>237</v>
      </c>
      <c r="FB174" s="4" t="s">
        <v>204</v>
      </c>
      <c r="FC174" s="4">
        <v>0</v>
      </c>
      <c r="FD174" s="4" t="s">
        <v>205</v>
      </c>
      <c r="FE174" s="4">
        <v>3</v>
      </c>
    </row>
    <row r="175" spans="1:161" x14ac:dyDescent="0.3">
      <c r="A175" s="4">
        <v>5361</v>
      </c>
      <c r="B175" s="4" t="s">
        <v>845</v>
      </c>
      <c r="C175" s="4" t="s">
        <v>212</v>
      </c>
      <c r="D175" s="4" t="s">
        <v>846</v>
      </c>
      <c r="E175" s="4" t="s">
        <v>214</v>
      </c>
      <c r="F175" s="4" t="s">
        <v>847</v>
      </c>
      <c r="G175" s="4">
        <v>1</v>
      </c>
      <c r="H175" s="4">
        <v>1</v>
      </c>
      <c r="I175" s="4">
        <v>2</v>
      </c>
      <c r="J175" s="4">
        <v>1</v>
      </c>
      <c r="K175" s="4">
        <v>2</v>
      </c>
      <c r="O175" s="4">
        <v>1</v>
      </c>
      <c r="P175" s="4">
        <v>1</v>
      </c>
      <c r="Q175" s="4">
        <v>2</v>
      </c>
      <c r="R175" s="4">
        <v>2</v>
      </c>
      <c r="U175" s="4">
        <v>2</v>
      </c>
      <c r="W175" s="4">
        <v>2</v>
      </c>
      <c r="Y175" s="4">
        <v>2</v>
      </c>
      <c r="AA175" s="4">
        <v>1</v>
      </c>
      <c r="AB175" s="4">
        <v>2011</v>
      </c>
      <c r="AC175" s="4">
        <v>1</v>
      </c>
      <c r="AD175" s="4">
        <v>1</v>
      </c>
      <c r="AE175" s="4">
        <v>-98</v>
      </c>
      <c r="AF175" s="4">
        <v>4</v>
      </c>
      <c r="AW175" s="4">
        <v>1</v>
      </c>
      <c r="AX175" s="4">
        <v>1</v>
      </c>
      <c r="AY175" s="4">
        <v>-77</v>
      </c>
      <c r="BB175" s="4">
        <v>1</v>
      </c>
      <c r="BC175" s="4">
        <v>0</v>
      </c>
      <c r="BD175" s="4">
        <v>2</v>
      </c>
      <c r="BE175" s="4">
        <v>2</v>
      </c>
      <c r="BF175" s="4">
        <v>1</v>
      </c>
      <c r="BG175" s="4">
        <v>1</v>
      </c>
      <c r="BH175" s="4">
        <v>2</v>
      </c>
      <c r="BI175" s="4">
        <v>1</v>
      </c>
      <c r="BJ175" s="4">
        <v>1</v>
      </c>
      <c r="BK175" s="4">
        <v>5</v>
      </c>
      <c r="BL175" s="4">
        <v>-77</v>
      </c>
      <c r="BS175" s="4">
        <v>1</v>
      </c>
      <c r="BU175" s="4">
        <v>1</v>
      </c>
      <c r="BV175" s="4">
        <v>4</v>
      </c>
      <c r="BX175" s="4">
        <v>3</v>
      </c>
      <c r="BY175" s="4">
        <v>1</v>
      </c>
      <c r="BZ175" s="4">
        <v>1</v>
      </c>
      <c r="CA175" s="4">
        <v>1</v>
      </c>
      <c r="CB175" s="4">
        <v>2</v>
      </c>
      <c r="CC175" s="4">
        <v>1</v>
      </c>
      <c r="CD175" s="4">
        <v>2</v>
      </c>
      <c r="CE175" s="4">
        <v>1</v>
      </c>
      <c r="CF175" s="4">
        <v>1</v>
      </c>
      <c r="CG175" s="4">
        <v>3</v>
      </c>
      <c r="CH175" s="4">
        <v>1</v>
      </c>
      <c r="CI175" s="4">
        <v>1</v>
      </c>
      <c r="CJ175" s="4">
        <v>1</v>
      </c>
      <c r="CK175" s="4">
        <v>4</v>
      </c>
      <c r="CL175" s="4">
        <v>2</v>
      </c>
      <c r="CM175" s="4">
        <v>-98</v>
      </c>
      <c r="CN175" s="4">
        <v>1</v>
      </c>
      <c r="CO175" s="4">
        <v>1</v>
      </c>
      <c r="CP175" s="4">
        <v>1</v>
      </c>
      <c r="CQ175" s="4">
        <v>1</v>
      </c>
      <c r="CR175" s="4">
        <v>1</v>
      </c>
      <c r="CS175" s="4">
        <v>0</v>
      </c>
      <c r="CV175" s="4">
        <v>2</v>
      </c>
      <c r="CX175" s="4">
        <v>2</v>
      </c>
      <c r="CY175" s="4">
        <v>1</v>
      </c>
      <c r="CZ175" s="4">
        <v>1</v>
      </c>
      <c r="DA175" s="4">
        <v>3</v>
      </c>
      <c r="DB175" s="4">
        <v>1</v>
      </c>
      <c r="DC175" s="4">
        <v>10</v>
      </c>
      <c r="DD175" s="4">
        <v>1</v>
      </c>
      <c r="DE175" s="4">
        <v>1</v>
      </c>
      <c r="DF175" s="4">
        <v>2</v>
      </c>
      <c r="DH175" s="4">
        <v>0</v>
      </c>
      <c r="DI175" s="4">
        <v>0</v>
      </c>
      <c r="DJ175" s="4">
        <v>0</v>
      </c>
      <c r="DK175" s="4">
        <v>0</v>
      </c>
      <c r="DL175" s="4">
        <v>0</v>
      </c>
      <c r="DM175" s="4">
        <v>2</v>
      </c>
      <c r="DO175" s="4">
        <v>2</v>
      </c>
      <c r="DP175" s="4">
        <v>2</v>
      </c>
      <c r="DQ175" s="4">
        <v>5</v>
      </c>
      <c r="DR175" s="4">
        <v>1</v>
      </c>
      <c r="DW175" s="4">
        <v>-98</v>
      </c>
      <c r="DX175" s="4">
        <v>-98</v>
      </c>
      <c r="DY175" s="4">
        <v>1</v>
      </c>
      <c r="DZ175" s="4">
        <v>1</v>
      </c>
      <c r="EA175" s="4" t="s">
        <v>229</v>
      </c>
      <c r="EB175" s="4">
        <v>660</v>
      </c>
      <c r="EC175" s="4">
        <v>11</v>
      </c>
      <c r="EE175" s="4">
        <v>2</v>
      </c>
      <c r="EF175" s="4">
        <v>1</v>
      </c>
      <c r="EG175" s="4" t="s">
        <v>848</v>
      </c>
      <c r="EI175" s="4">
        <v>1</v>
      </c>
      <c r="EJ175" s="4">
        <v>1</v>
      </c>
      <c r="EK175" s="4">
        <v>3</v>
      </c>
      <c r="EL175" s="4">
        <v>8</v>
      </c>
      <c r="EM175" s="4">
        <v>25</v>
      </c>
      <c r="ET175" s="4" t="s">
        <v>773</v>
      </c>
      <c r="EU175" s="4" t="s">
        <v>201</v>
      </c>
      <c r="EV175" s="4" t="s">
        <v>202</v>
      </c>
      <c r="EY175" s="4">
        <v>826</v>
      </c>
      <c r="FA175" s="83" t="s">
        <v>237</v>
      </c>
      <c r="FB175" s="4" t="s">
        <v>204</v>
      </c>
      <c r="FC175" s="4">
        <v>0</v>
      </c>
      <c r="FD175" s="4" t="s">
        <v>205</v>
      </c>
      <c r="FE175" s="4">
        <v>7</v>
      </c>
    </row>
    <row r="176" spans="1:161" x14ac:dyDescent="0.3">
      <c r="A176" s="4">
        <v>5362</v>
      </c>
      <c r="B176" s="4" t="s">
        <v>849</v>
      </c>
      <c r="C176" s="4" t="s">
        <v>194</v>
      </c>
      <c r="D176" s="4" t="s">
        <v>850</v>
      </c>
      <c r="E176" s="4" t="s">
        <v>221</v>
      </c>
      <c r="F176" s="4" t="s">
        <v>851</v>
      </c>
      <c r="G176" s="4">
        <v>1</v>
      </c>
      <c r="H176" s="4">
        <v>2</v>
      </c>
      <c r="J176" s="4">
        <v>1</v>
      </c>
      <c r="K176" s="4">
        <v>2</v>
      </c>
      <c r="O176" s="4">
        <v>0</v>
      </c>
      <c r="P176" s="4">
        <v>1</v>
      </c>
      <c r="Q176" s="4">
        <v>2</v>
      </c>
      <c r="BF176" s="4">
        <v>1</v>
      </c>
      <c r="BG176" s="4">
        <v>1</v>
      </c>
      <c r="BI176" s="4">
        <v>-99</v>
      </c>
      <c r="BJ176" s="4">
        <v>1</v>
      </c>
      <c r="BK176" s="4">
        <v>4</v>
      </c>
      <c r="BL176" s="4">
        <v>-77</v>
      </c>
      <c r="BS176" s="4">
        <v>4</v>
      </c>
      <c r="BU176" s="4">
        <v>-99</v>
      </c>
      <c r="BX176" s="4">
        <v>1</v>
      </c>
      <c r="BY176" s="4">
        <v>1</v>
      </c>
      <c r="BZ176" s="4">
        <v>1</v>
      </c>
      <c r="CA176" s="4">
        <v>1</v>
      </c>
      <c r="CB176" s="4">
        <v>2</v>
      </c>
      <c r="CC176" s="4">
        <v>2</v>
      </c>
      <c r="CD176" s="4">
        <v>2</v>
      </c>
      <c r="CE176" s="4">
        <v>2</v>
      </c>
      <c r="CF176" s="4">
        <v>1</v>
      </c>
      <c r="CG176" s="4">
        <v>2</v>
      </c>
      <c r="CH176" s="4">
        <v>1</v>
      </c>
      <c r="CI176" s="4">
        <v>1</v>
      </c>
      <c r="CJ176" s="4">
        <v>2</v>
      </c>
      <c r="CK176" s="4">
        <v>7</v>
      </c>
      <c r="CL176" s="4">
        <v>7</v>
      </c>
      <c r="CM176" s="4">
        <v>3</v>
      </c>
      <c r="CN176" s="4">
        <v>1</v>
      </c>
      <c r="CO176" s="4">
        <v>1</v>
      </c>
      <c r="CP176" s="4">
        <v>1</v>
      </c>
      <c r="CQ176" s="4">
        <v>1</v>
      </c>
      <c r="CR176" s="4">
        <v>1</v>
      </c>
      <c r="CS176" s="4">
        <v>0</v>
      </c>
      <c r="CV176" s="4">
        <v>2</v>
      </c>
      <c r="CX176" s="4">
        <v>2</v>
      </c>
      <c r="CY176" s="4">
        <v>1</v>
      </c>
      <c r="CZ176" s="4">
        <v>1</v>
      </c>
      <c r="DA176" s="4">
        <v>4</v>
      </c>
      <c r="DB176" s="4">
        <v>1</v>
      </c>
      <c r="DC176" s="4">
        <v>2</v>
      </c>
      <c r="DD176" s="4">
        <v>2</v>
      </c>
      <c r="DE176" s="4">
        <v>1</v>
      </c>
      <c r="DF176" s="4">
        <v>1</v>
      </c>
      <c r="DG176" s="4">
        <v>1</v>
      </c>
      <c r="DH176" s="4">
        <v>0</v>
      </c>
      <c r="DI176" s="4">
        <v>0</v>
      </c>
      <c r="DJ176" s="4">
        <v>0</v>
      </c>
      <c r="DK176" s="4">
        <v>0</v>
      </c>
      <c r="DL176" s="4">
        <v>0</v>
      </c>
      <c r="DM176" s="4">
        <v>0</v>
      </c>
      <c r="DN176" s="4">
        <v>1</v>
      </c>
      <c r="DO176" s="4">
        <v>1</v>
      </c>
      <c r="DP176" s="4">
        <v>1</v>
      </c>
      <c r="DQ176" s="4">
        <v>3</v>
      </c>
      <c r="DR176" s="4">
        <v>1</v>
      </c>
      <c r="DW176" s="4">
        <v>2</v>
      </c>
      <c r="DX176" s="4">
        <v>6</v>
      </c>
      <c r="DY176" s="4">
        <v>1</v>
      </c>
      <c r="DZ176" s="4">
        <v>2</v>
      </c>
      <c r="EA176" s="4" t="s">
        <v>852</v>
      </c>
      <c r="EB176" s="4">
        <v>936</v>
      </c>
      <c r="EC176" s="4">
        <v>15.6</v>
      </c>
      <c r="EE176" s="4">
        <v>2</v>
      </c>
      <c r="EF176" s="4">
        <v>1</v>
      </c>
      <c r="EG176" s="4" t="s">
        <v>323</v>
      </c>
      <c r="EI176" s="4">
        <v>1</v>
      </c>
      <c r="EJ176" s="4">
        <v>1</v>
      </c>
      <c r="EK176" s="4">
        <v>3</v>
      </c>
      <c r="EL176" s="4">
        <v>4</v>
      </c>
      <c r="EM176" s="4">
        <v>17</v>
      </c>
      <c r="ET176" s="4" t="s">
        <v>773</v>
      </c>
      <c r="EU176" s="4" t="s">
        <v>201</v>
      </c>
      <c r="EV176" s="4" t="s">
        <v>202</v>
      </c>
      <c r="EY176" s="4">
        <v>792</v>
      </c>
      <c r="FA176" s="83" t="s">
        <v>203</v>
      </c>
      <c r="FB176" s="4" t="s">
        <v>204</v>
      </c>
      <c r="FD176" s="4" t="s">
        <v>205</v>
      </c>
      <c r="FE176" s="4">
        <v>12</v>
      </c>
    </row>
    <row r="177" spans="1:161" x14ac:dyDescent="0.3">
      <c r="A177" s="4">
        <v>5373</v>
      </c>
      <c r="B177" s="4" t="s">
        <v>853</v>
      </c>
      <c r="C177" s="4" t="s">
        <v>194</v>
      </c>
      <c r="D177" s="4" t="s">
        <v>854</v>
      </c>
      <c r="E177" s="4" t="s">
        <v>227</v>
      </c>
      <c r="F177" s="4" t="s">
        <v>855</v>
      </c>
      <c r="G177" s="4">
        <v>1</v>
      </c>
      <c r="H177" s="4">
        <v>2</v>
      </c>
      <c r="J177" s="4">
        <v>1</v>
      </c>
      <c r="K177" s="4">
        <v>2</v>
      </c>
      <c r="O177" s="4">
        <v>0</v>
      </c>
      <c r="P177" s="4">
        <v>1</v>
      </c>
      <c r="Q177" s="4">
        <v>2</v>
      </c>
      <c r="BF177" s="4">
        <v>1</v>
      </c>
      <c r="BG177" s="4">
        <v>1</v>
      </c>
      <c r="BI177" s="4">
        <v>-98</v>
      </c>
      <c r="BJ177" s="4">
        <v>1</v>
      </c>
      <c r="BK177" s="4">
        <v>4</v>
      </c>
      <c r="BL177" s="4">
        <v>6</v>
      </c>
      <c r="BS177" s="4">
        <v>4</v>
      </c>
      <c r="BU177" s="4">
        <v>1</v>
      </c>
      <c r="BV177" s="4">
        <v>3</v>
      </c>
      <c r="BX177" s="4">
        <v>1</v>
      </c>
      <c r="BY177" s="4">
        <v>1</v>
      </c>
      <c r="BZ177" s="4">
        <v>1</v>
      </c>
      <c r="CA177" s="4">
        <v>1</v>
      </c>
      <c r="CB177" s="4">
        <v>1</v>
      </c>
      <c r="CC177" s="4">
        <v>1</v>
      </c>
      <c r="CD177" s="4">
        <v>2</v>
      </c>
      <c r="CE177" s="4">
        <v>2</v>
      </c>
      <c r="CF177" s="4">
        <v>1</v>
      </c>
      <c r="CG177" s="4">
        <v>3</v>
      </c>
      <c r="CH177" s="4">
        <v>3</v>
      </c>
      <c r="CI177" s="4">
        <v>3</v>
      </c>
      <c r="CJ177" s="4">
        <v>3</v>
      </c>
      <c r="CK177" s="4">
        <v>5</v>
      </c>
      <c r="CL177" s="4">
        <v>2</v>
      </c>
      <c r="CM177" s="4">
        <v>3</v>
      </c>
      <c r="CN177" s="4">
        <v>1</v>
      </c>
      <c r="CO177" s="4">
        <v>1</v>
      </c>
      <c r="CP177" s="4">
        <v>1</v>
      </c>
      <c r="CQ177" s="4">
        <v>1</v>
      </c>
      <c r="CR177" s="4">
        <v>1</v>
      </c>
      <c r="CS177" s="4">
        <v>1</v>
      </c>
      <c r="CT177" s="4">
        <v>1</v>
      </c>
      <c r="CU177" s="4">
        <v>1</v>
      </c>
      <c r="CV177" s="4">
        <v>1</v>
      </c>
      <c r="CW177" s="4">
        <v>1</v>
      </c>
      <c r="CX177" s="4">
        <v>2</v>
      </c>
      <c r="CY177" s="4">
        <v>1</v>
      </c>
      <c r="CZ177" s="4">
        <v>1</v>
      </c>
      <c r="DA177" s="4">
        <v>3</v>
      </c>
      <c r="DB177" s="4">
        <v>1</v>
      </c>
      <c r="DC177" s="4">
        <v>1</v>
      </c>
      <c r="DD177" s="4">
        <v>2</v>
      </c>
      <c r="DE177" s="4">
        <v>1</v>
      </c>
      <c r="DF177" s="4">
        <v>5</v>
      </c>
      <c r="DH177" s="4">
        <v>3</v>
      </c>
      <c r="DI177" s="4">
        <v>0</v>
      </c>
      <c r="DJ177" s="4">
        <v>1</v>
      </c>
      <c r="DK177" s="4">
        <v>1</v>
      </c>
      <c r="DO177" s="4">
        <v>1</v>
      </c>
      <c r="DP177" s="4">
        <v>2</v>
      </c>
      <c r="DQ177" s="4">
        <v>7</v>
      </c>
      <c r="DR177" s="4">
        <v>1</v>
      </c>
      <c r="DW177" s="4">
        <v>2</v>
      </c>
      <c r="DX177" s="4">
        <v>10</v>
      </c>
      <c r="DY177" s="4">
        <v>1</v>
      </c>
      <c r="DZ177" s="4">
        <v>1</v>
      </c>
      <c r="EA177" s="4" t="s">
        <v>832</v>
      </c>
      <c r="EB177" s="4">
        <v>623</v>
      </c>
      <c r="EC177" s="4">
        <v>10.38</v>
      </c>
      <c r="EE177" s="4">
        <v>2</v>
      </c>
      <c r="EF177" s="4">
        <v>1</v>
      </c>
      <c r="EG177" s="4" t="s">
        <v>856</v>
      </c>
      <c r="EI177" s="4">
        <v>1</v>
      </c>
      <c r="EJ177" s="4">
        <v>1</v>
      </c>
      <c r="EK177" s="4">
        <v>3</v>
      </c>
      <c r="EL177" s="4">
        <v>6</v>
      </c>
      <c r="EM177" s="4">
        <v>21</v>
      </c>
      <c r="ET177" s="4" t="s">
        <v>857</v>
      </c>
      <c r="EU177" s="4" t="s">
        <v>201</v>
      </c>
      <c r="EV177" s="4" t="s">
        <v>202</v>
      </c>
      <c r="EY177" s="4">
        <v>963</v>
      </c>
      <c r="FA177" s="83" t="s">
        <v>203</v>
      </c>
      <c r="FB177" s="4" t="s">
        <v>204</v>
      </c>
      <c r="FC177" s="4">
        <v>0</v>
      </c>
      <c r="FD177" s="4" t="s">
        <v>205</v>
      </c>
      <c r="FE177" s="4">
        <v>12</v>
      </c>
    </row>
    <row r="178" spans="1:161" x14ac:dyDescent="0.3">
      <c r="A178" s="4">
        <v>5413</v>
      </c>
      <c r="B178" s="4" t="s">
        <v>858</v>
      </c>
      <c r="C178" s="4" t="s">
        <v>212</v>
      </c>
      <c r="D178" s="4" t="s">
        <v>859</v>
      </c>
      <c r="E178" s="4" t="s">
        <v>214</v>
      </c>
      <c r="F178" s="4" t="s">
        <v>860</v>
      </c>
      <c r="G178" s="4">
        <v>1</v>
      </c>
      <c r="H178" s="4">
        <v>1</v>
      </c>
      <c r="I178" s="4">
        <v>2</v>
      </c>
      <c r="J178" s="4">
        <v>1</v>
      </c>
      <c r="K178" s="4">
        <v>2</v>
      </c>
      <c r="O178" s="4">
        <v>1</v>
      </c>
      <c r="P178" s="4">
        <v>1</v>
      </c>
      <c r="Q178" s="4">
        <v>2</v>
      </c>
      <c r="R178" s="4">
        <v>2</v>
      </c>
      <c r="U178" s="4">
        <v>2</v>
      </c>
      <c r="W178" s="4">
        <v>2</v>
      </c>
      <c r="Y178" s="4">
        <v>2</v>
      </c>
      <c r="AA178" s="4">
        <v>-98</v>
      </c>
      <c r="AC178" s="4">
        <v>1</v>
      </c>
      <c r="AD178" s="4">
        <v>1</v>
      </c>
      <c r="AE178" s="4">
        <v>3</v>
      </c>
      <c r="AF178" s="4">
        <v>5</v>
      </c>
      <c r="AW178" s="4">
        <v>1</v>
      </c>
      <c r="AX178" s="4">
        <v>10</v>
      </c>
      <c r="AY178" s="4">
        <v>-77</v>
      </c>
      <c r="AZ178" s="4">
        <v>-98</v>
      </c>
      <c r="BB178" s="4">
        <v>1</v>
      </c>
      <c r="BC178" s="4">
        <v>1000</v>
      </c>
      <c r="BD178" s="4">
        <v>2</v>
      </c>
      <c r="BE178" s="4">
        <v>1</v>
      </c>
      <c r="BF178" s="4">
        <v>1</v>
      </c>
      <c r="BG178" s="4">
        <v>1</v>
      </c>
      <c r="BI178" s="4">
        <v>2</v>
      </c>
      <c r="BJ178" s="4">
        <v>1</v>
      </c>
      <c r="BK178" s="4">
        <v>5</v>
      </c>
      <c r="BL178" s="4">
        <v>2</v>
      </c>
      <c r="BS178" s="4">
        <v>1</v>
      </c>
      <c r="BU178" s="4">
        <v>2</v>
      </c>
      <c r="BW178" s="4">
        <v>2</v>
      </c>
      <c r="BX178" s="4">
        <v>1</v>
      </c>
      <c r="BY178" s="4">
        <v>-98</v>
      </c>
      <c r="BZ178" s="4">
        <v>1</v>
      </c>
      <c r="CA178" s="4">
        <v>2</v>
      </c>
      <c r="CB178" s="4">
        <v>2</v>
      </c>
      <c r="CC178" s="4">
        <v>1</v>
      </c>
      <c r="CD178" s="4">
        <v>2</v>
      </c>
      <c r="CE178" s="4">
        <v>1</v>
      </c>
      <c r="CF178" s="4">
        <v>2</v>
      </c>
      <c r="CG178" s="4">
        <v>2</v>
      </c>
      <c r="CH178" s="4">
        <v>2</v>
      </c>
      <c r="CI178" s="4">
        <v>2</v>
      </c>
      <c r="CJ178" s="4">
        <v>2</v>
      </c>
      <c r="CK178" s="4">
        <v>6</v>
      </c>
      <c r="CL178" s="4">
        <v>5</v>
      </c>
      <c r="CM178" s="4">
        <v>1</v>
      </c>
      <c r="CN178" s="4">
        <v>1</v>
      </c>
      <c r="CO178" s="4">
        <v>2</v>
      </c>
      <c r="CP178" s="4">
        <v>1</v>
      </c>
      <c r="CQ178" s="4">
        <v>1</v>
      </c>
      <c r="CR178" s="4">
        <v>1</v>
      </c>
      <c r="CS178" s="4">
        <v>1</v>
      </c>
      <c r="CT178" s="4">
        <v>1</v>
      </c>
      <c r="CU178" s="4">
        <v>1</v>
      </c>
      <c r="CV178" s="4">
        <v>2</v>
      </c>
      <c r="CX178" s="4">
        <v>3</v>
      </c>
      <c r="CY178" s="4">
        <v>1</v>
      </c>
      <c r="CZ178" s="4">
        <v>1</v>
      </c>
      <c r="DA178" s="4">
        <v>4</v>
      </c>
      <c r="DB178" s="4">
        <v>1</v>
      </c>
      <c r="DC178" s="4">
        <v>0.8</v>
      </c>
      <c r="DD178" s="4">
        <v>-97</v>
      </c>
      <c r="DE178" s="4">
        <v>1</v>
      </c>
      <c r="DF178" s="4">
        <v>5</v>
      </c>
      <c r="DH178" s="4">
        <v>3</v>
      </c>
      <c r="DI178" s="4">
        <v>2</v>
      </c>
      <c r="DO178" s="4">
        <v>2</v>
      </c>
      <c r="DP178" s="4">
        <v>2</v>
      </c>
      <c r="DQ178" s="4">
        <v>4</v>
      </c>
      <c r="DR178" s="4">
        <v>6</v>
      </c>
      <c r="DW178" s="4">
        <v>1</v>
      </c>
      <c r="DX178" s="4">
        <v>2</v>
      </c>
      <c r="DY178" s="4">
        <v>2</v>
      </c>
      <c r="DZ178" s="4">
        <v>2</v>
      </c>
      <c r="EA178" s="4" t="s">
        <v>861</v>
      </c>
      <c r="EB178" s="4">
        <v>1100</v>
      </c>
      <c r="EC178" s="4">
        <v>18.329999999999998</v>
      </c>
      <c r="EE178" s="4">
        <v>2</v>
      </c>
      <c r="EF178" s="4">
        <v>1</v>
      </c>
      <c r="EG178" s="4" t="s">
        <v>862</v>
      </c>
      <c r="EI178" s="4">
        <v>1</v>
      </c>
      <c r="EJ178" s="4">
        <v>1</v>
      </c>
      <c r="EK178" s="4">
        <v>3</v>
      </c>
      <c r="EL178" s="4">
        <v>8</v>
      </c>
      <c r="EM178" s="4">
        <v>25</v>
      </c>
      <c r="ET178" s="4" t="s">
        <v>857</v>
      </c>
      <c r="EU178" s="4" t="s">
        <v>201</v>
      </c>
      <c r="EV178" s="4" t="s">
        <v>202</v>
      </c>
      <c r="EY178" s="4">
        <v>826</v>
      </c>
      <c r="FA178" s="83" t="s">
        <v>237</v>
      </c>
      <c r="FB178" s="4" t="s">
        <v>204</v>
      </c>
      <c r="FC178" s="4">
        <v>1</v>
      </c>
      <c r="FD178" s="4" t="s">
        <v>205</v>
      </c>
      <c r="FE178" s="4">
        <v>7</v>
      </c>
    </row>
    <row r="179" spans="1:161" x14ac:dyDescent="0.3">
      <c r="A179" s="4">
        <v>5432</v>
      </c>
      <c r="B179" s="4" t="s">
        <v>863</v>
      </c>
      <c r="C179" s="4" t="s">
        <v>265</v>
      </c>
      <c r="D179" s="4" t="s">
        <v>864</v>
      </c>
      <c r="E179" s="4" t="s">
        <v>334</v>
      </c>
      <c r="F179" s="4" t="s">
        <v>865</v>
      </c>
      <c r="G179" s="4">
        <v>1</v>
      </c>
      <c r="H179" s="4">
        <v>1</v>
      </c>
      <c r="I179" s="4">
        <v>2</v>
      </c>
      <c r="J179" s="4">
        <v>1</v>
      </c>
      <c r="K179" s="4">
        <v>2</v>
      </c>
      <c r="O179" s="4">
        <v>1</v>
      </c>
      <c r="P179" s="4">
        <v>1</v>
      </c>
      <c r="Q179" s="4">
        <v>2</v>
      </c>
      <c r="R179" s="4">
        <v>2</v>
      </c>
      <c r="U179" s="4">
        <v>1</v>
      </c>
      <c r="W179" s="4">
        <v>1</v>
      </c>
      <c r="Y179" s="4">
        <v>1</v>
      </c>
      <c r="Z179" s="4">
        <v>1</v>
      </c>
      <c r="AA179" s="4">
        <v>1</v>
      </c>
      <c r="AB179" s="4">
        <v>2013</v>
      </c>
      <c r="AC179" s="4">
        <v>2</v>
      </c>
      <c r="AD179" s="4">
        <v>3</v>
      </c>
      <c r="AE179" s="4">
        <v>-98</v>
      </c>
      <c r="AF179" s="4">
        <v>2</v>
      </c>
      <c r="AG179" s="4">
        <v>1</v>
      </c>
      <c r="AV179" s="4">
        <v>1</v>
      </c>
      <c r="AX179" s="4">
        <v>1</v>
      </c>
      <c r="AY179" s="4">
        <v>1</v>
      </c>
      <c r="BB179" s="4">
        <v>1</v>
      </c>
      <c r="BC179" s="4">
        <v>0</v>
      </c>
      <c r="BD179" s="4">
        <v>2</v>
      </c>
      <c r="BE179" s="4">
        <v>2</v>
      </c>
      <c r="BF179" s="4">
        <v>1</v>
      </c>
      <c r="BG179" s="4">
        <v>1</v>
      </c>
      <c r="BH179" s="4">
        <v>1</v>
      </c>
      <c r="BJ179" s="4">
        <v>1</v>
      </c>
      <c r="BK179" s="4">
        <v>2</v>
      </c>
      <c r="BL179" s="4">
        <v>5</v>
      </c>
      <c r="BS179" s="4">
        <v>1</v>
      </c>
      <c r="BU179" s="4">
        <v>1</v>
      </c>
      <c r="BV179" s="4">
        <v>2</v>
      </c>
      <c r="BX179" s="4">
        <v>1</v>
      </c>
      <c r="BY179" s="4">
        <v>1</v>
      </c>
      <c r="BZ179" s="4">
        <v>1</v>
      </c>
      <c r="CA179" s="4">
        <v>1</v>
      </c>
      <c r="CB179" s="4">
        <v>2</v>
      </c>
      <c r="CC179" s="4">
        <v>2</v>
      </c>
      <c r="CD179" s="4">
        <v>2</v>
      </c>
      <c r="CE179" s="4">
        <v>2</v>
      </c>
      <c r="CF179" s="4">
        <v>1</v>
      </c>
      <c r="CG179" s="4">
        <v>2</v>
      </c>
      <c r="CH179" s="4">
        <v>1</v>
      </c>
      <c r="CI179" s="4">
        <v>1</v>
      </c>
      <c r="CJ179" s="4">
        <v>1</v>
      </c>
      <c r="CK179" s="4">
        <v>7</v>
      </c>
      <c r="CL179" s="4">
        <v>1</v>
      </c>
      <c r="CM179" s="4">
        <v>3</v>
      </c>
      <c r="CN179" s="4">
        <v>1</v>
      </c>
      <c r="CO179" s="4">
        <v>1</v>
      </c>
      <c r="CP179" s="4">
        <v>1</v>
      </c>
      <c r="CQ179" s="4">
        <v>1</v>
      </c>
      <c r="CR179" s="4">
        <v>1</v>
      </c>
      <c r="CS179" s="4">
        <v>0</v>
      </c>
      <c r="CV179" s="4">
        <v>2</v>
      </c>
      <c r="CX179" s="4">
        <v>2</v>
      </c>
      <c r="CY179" s="4">
        <v>1</v>
      </c>
      <c r="CZ179" s="4">
        <v>1</v>
      </c>
      <c r="DA179" s="4">
        <v>3</v>
      </c>
      <c r="DB179" s="4">
        <v>1</v>
      </c>
      <c r="DC179" s="4">
        <v>5</v>
      </c>
      <c r="DD179" s="4">
        <v>3</v>
      </c>
      <c r="DE179" s="4">
        <v>1</v>
      </c>
      <c r="DF179" s="4">
        <v>2</v>
      </c>
      <c r="DH179" s="4">
        <v>0</v>
      </c>
      <c r="DI179" s="4">
        <v>0</v>
      </c>
      <c r="DJ179" s="4">
        <v>0</v>
      </c>
      <c r="DK179" s="4">
        <v>2</v>
      </c>
      <c r="DO179" s="4">
        <v>1</v>
      </c>
      <c r="DP179" s="4">
        <v>1</v>
      </c>
      <c r="DQ179" s="4">
        <v>7</v>
      </c>
      <c r="DR179" s="4">
        <v>1</v>
      </c>
      <c r="DW179" s="4">
        <v>2</v>
      </c>
      <c r="DX179" s="4">
        <v>7</v>
      </c>
      <c r="DY179" s="4">
        <v>1</v>
      </c>
      <c r="DZ179" s="4">
        <v>2</v>
      </c>
      <c r="EA179" s="4" t="s">
        <v>866</v>
      </c>
      <c r="EB179" s="4">
        <v>1030</v>
      </c>
      <c r="EC179" s="4">
        <v>17.170000000000002</v>
      </c>
      <c r="EE179" s="4">
        <v>2</v>
      </c>
      <c r="EF179" s="4">
        <v>1</v>
      </c>
      <c r="EG179" s="4" t="s">
        <v>624</v>
      </c>
      <c r="EI179" s="4">
        <v>1</v>
      </c>
      <c r="EJ179" s="4">
        <v>1</v>
      </c>
      <c r="EK179" s="4">
        <v>3</v>
      </c>
      <c r="EL179" s="4">
        <v>14</v>
      </c>
      <c r="EM179" s="4">
        <v>37</v>
      </c>
      <c r="ET179" s="4" t="s">
        <v>857</v>
      </c>
      <c r="EU179" s="4" t="s">
        <v>201</v>
      </c>
      <c r="EV179" s="4" t="s">
        <v>867</v>
      </c>
      <c r="EW179" s="4">
        <v>1</v>
      </c>
      <c r="EY179" s="4">
        <v>1297</v>
      </c>
      <c r="FA179" s="83" t="s">
        <v>237</v>
      </c>
      <c r="FB179" s="4" t="s">
        <v>204</v>
      </c>
      <c r="FC179" s="4">
        <v>0</v>
      </c>
      <c r="FD179" s="4" t="s">
        <v>205</v>
      </c>
      <c r="FE179" s="4">
        <v>25</v>
      </c>
    </row>
    <row r="180" spans="1:161" x14ac:dyDescent="0.3">
      <c r="A180" s="4">
        <v>5484</v>
      </c>
      <c r="B180" s="4" t="s">
        <v>868</v>
      </c>
      <c r="C180" s="4" t="s">
        <v>194</v>
      </c>
      <c r="D180" s="4" t="s">
        <v>869</v>
      </c>
      <c r="E180" s="4" t="s">
        <v>227</v>
      </c>
      <c r="F180" s="4" t="s">
        <v>870</v>
      </c>
      <c r="G180" s="4">
        <v>1</v>
      </c>
      <c r="H180" s="4">
        <v>2</v>
      </c>
      <c r="J180" s="4">
        <v>1</v>
      </c>
      <c r="K180" s="4">
        <v>2</v>
      </c>
      <c r="O180" s="4">
        <v>0</v>
      </c>
      <c r="P180" s="4">
        <v>1</v>
      </c>
      <c r="Q180" s="4">
        <v>2</v>
      </c>
      <c r="BF180" s="4">
        <v>1</v>
      </c>
      <c r="BG180" s="4">
        <v>1</v>
      </c>
      <c r="BI180" s="4">
        <v>1</v>
      </c>
      <c r="BJ180" s="4">
        <v>1</v>
      </c>
      <c r="BK180" s="4">
        <v>4</v>
      </c>
      <c r="BL180" s="4">
        <v>2</v>
      </c>
      <c r="BM180" s="4">
        <v>5</v>
      </c>
      <c r="BS180" s="4">
        <v>3</v>
      </c>
      <c r="BW180" s="4">
        <v>2</v>
      </c>
      <c r="BX180" s="4">
        <v>1</v>
      </c>
      <c r="BY180" s="4">
        <v>1</v>
      </c>
      <c r="BZ180" s="4">
        <v>1</v>
      </c>
      <c r="CA180" s="4">
        <v>1</v>
      </c>
      <c r="CB180" s="4">
        <v>2</v>
      </c>
      <c r="CC180" s="4">
        <v>1</v>
      </c>
      <c r="CD180" s="4">
        <v>2</v>
      </c>
      <c r="CE180" s="4">
        <v>1</v>
      </c>
      <c r="CF180" s="4">
        <v>1</v>
      </c>
      <c r="CG180" s="4">
        <v>2</v>
      </c>
      <c r="CH180" s="4">
        <v>1</v>
      </c>
      <c r="CI180" s="4">
        <v>1</v>
      </c>
      <c r="CJ180" s="4">
        <v>1</v>
      </c>
      <c r="CK180" s="4">
        <v>7</v>
      </c>
      <c r="CL180" s="4">
        <v>4</v>
      </c>
      <c r="CM180" s="4">
        <v>1</v>
      </c>
      <c r="CN180" s="4">
        <v>1</v>
      </c>
      <c r="CO180" s="4">
        <v>1</v>
      </c>
      <c r="CP180" s="4">
        <v>1</v>
      </c>
      <c r="CQ180" s="4">
        <v>1</v>
      </c>
      <c r="CR180" s="4">
        <v>1</v>
      </c>
      <c r="CS180" s="4">
        <v>0</v>
      </c>
      <c r="CV180" s="4">
        <v>2</v>
      </c>
      <c r="CX180" s="4">
        <v>1</v>
      </c>
      <c r="CY180" s="4">
        <v>1</v>
      </c>
      <c r="CZ180" s="4">
        <v>1</v>
      </c>
      <c r="DA180" s="4">
        <v>3</v>
      </c>
      <c r="DB180" s="4">
        <v>1</v>
      </c>
      <c r="DC180" s="4">
        <v>2</v>
      </c>
      <c r="DD180" s="4">
        <v>3</v>
      </c>
      <c r="DE180" s="4">
        <v>1</v>
      </c>
      <c r="DF180" s="4">
        <v>3</v>
      </c>
      <c r="DH180" s="4">
        <v>1</v>
      </c>
      <c r="DI180" s="4">
        <v>0</v>
      </c>
      <c r="DJ180" s="4">
        <v>2</v>
      </c>
      <c r="DO180" s="4">
        <v>1</v>
      </c>
      <c r="DP180" s="4">
        <v>2</v>
      </c>
      <c r="DQ180" s="4">
        <v>8</v>
      </c>
      <c r="DR180" s="4">
        <v>1</v>
      </c>
      <c r="DW180" s="4">
        <v>2</v>
      </c>
      <c r="DX180" s="4">
        <v>7</v>
      </c>
      <c r="DY180" s="4">
        <v>1</v>
      </c>
      <c r="DZ180" s="4">
        <v>1</v>
      </c>
      <c r="EA180" s="4" t="s">
        <v>871</v>
      </c>
      <c r="EB180" s="4">
        <v>651</v>
      </c>
      <c r="EC180" s="4">
        <v>10.85</v>
      </c>
      <c r="EE180" s="4">
        <v>2</v>
      </c>
      <c r="EF180" s="4">
        <v>1</v>
      </c>
      <c r="EG180" s="4" t="s">
        <v>624</v>
      </c>
      <c r="EI180" s="4">
        <v>1</v>
      </c>
      <c r="EJ180" s="4">
        <v>1</v>
      </c>
      <c r="EK180" s="4">
        <v>3</v>
      </c>
      <c r="EL180" s="4">
        <v>6</v>
      </c>
      <c r="EM180" s="4">
        <v>21</v>
      </c>
      <c r="ET180" s="4" t="s">
        <v>857</v>
      </c>
      <c r="EU180" s="4" t="s">
        <v>201</v>
      </c>
      <c r="EV180" s="4" t="s">
        <v>202</v>
      </c>
      <c r="EY180" s="4">
        <v>963</v>
      </c>
      <c r="FA180" s="83" t="s">
        <v>203</v>
      </c>
      <c r="FB180" s="4" t="s">
        <v>204</v>
      </c>
      <c r="FC180" s="4">
        <v>1</v>
      </c>
      <c r="FD180" s="4" t="s">
        <v>238</v>
      </c>
      <c r="FE180" s="4">
        <v>12</v>
      </c>
    </row>
    <row r="181" spans="1:161" x14ac:dyDescent="0.3">
      <c r="A181" s="4">
        <v>5489</v>
      </c>
      <c r="B181" s="4" t="s">
        <v>872</v>
      </c>
      <c r="C181" s="4" t="s">
        <v>212</v>
      </c>
      <c r="D181" s="4" t="s">
        <v>873</v>
      </c>
      <c r="E181" s="4" t="s">
        <v>309</v>
      </c>
      <c r="F181" s="4" t="s">
        <v>874</v>
      </c>
      <c r="G181" s="4">
        <v>1</v>
      </c>
      <c r="H181" s="4">
        <v>2</v>
      </c>
      <c r="J181" s="4">
        <v>1</v>
      </c>
      <c r="K181" s="4">
        <v>2</v>
      </c>
      <c r="O181" s="4">
        <v>0</v>
      </c>
      <c r="P181" s="4">
        <v>1</v>
      </c>
      <c r="Q181" s="4">
        <v>2</v>
      </c>
      <c r="BF181" s="4">
        <v>1</v>
      </c>
      <c r="BG181" s="4">
        <v>1</v>
      </c>
      <c r="BI181" s="4">
        <v>1</v>
      </c>
      <c r="BJ181" s="4">
        <v>1</v>
      </c>
      <c r="BK181" s="4">
        <v>5</v>
      </c>
      <c r="BL181" s="4">
        <v>1</v>
      </c>
      <c r="BS181" s="4">
        <v>3</v>
      </c>
      <c r="BW181" s="4">
        <v>3</v>
      </c>
      <c r="BX181" s="4">
        <v>3</v>
      </c>
      <c r="BY181" s="4">
        <v>2</v>
      </c>
      <c r="BZ181" s="4">
        <v>1</v>
      </c>
      <c r="CA181" s="4">
        <v>1</v>
      </c>
      <c r="CB181" s="4">
        <v>1</v>
      </c>
      <c r="CC181" s="4">
        <v>2</v>
      </c>
      <c r="CD181" s="4">
        <v>2</v>
      </c>
      <c r="CE181" s="4">
        <v>-98</v>
      </c>
      <c r="CF181" s="4">
        <v>1</v>
      </c>
      <c r="CG181" s="4">
        <v>1</v>
      </c>
      <c r="CH181" s="4">
        <v>2</v>
      </c>
      <c r="CI181" s="4">
        <v>3</v>
      </c>
      <c r="CJ181" s="4">
        <v>2</v>
      </c>
      <c r="CK181" s="4">
        <v>7</v>
      </c>
      <c r="CL181" s="4">
        <v>3</v>
      </c>
      <c r="CM181" s="4">
        <v>1</v>
      </c>
      <c r="CN181" s="4">
        <v>1</v>
      </c>
      <c r="CO181" s="4">
        <v>1</v>
      </c>
      <c r="CP181" s="4">
        <v>1</v>
      </c>
      <c r="CQ181" s="4">
        <v>1</v>
      </c>
      <c r="CR181" s="4">
        <v>1</v>
      </c>
      <c r="CS181" s="4">
        <v>0</v>
      </c>
      <c r="CV181" s="4">
        <v>2</v>
      </c>
      <c r="CX181" s="4">
        <v>2</v>
      </c>
      <c r="CY181" s="4">
        <v>5</v>
      </c>
      <c r="CZ181" s="4">
        <v>1</v>
      </c>
      <c r="DA181" s="4">
        <v>2</v>
      </c>
      <c r="DB181" s="4">
        <v>1</v>
      </c>
      <c r="DC181" s="4">
        <v>3</v>
      </c>
      <c r="DD181" s="4">
        <v>-97</v>
      </c>
      <c r="DE181" s="4">
        <v>1</v>
      </c>
      <c r="DF181" s="4">
        <v>1</v>
      </c>
      <c r="DH181" s="4">
        <v>0</v>
      </c>
      <c r="DI181" s="4">
        <v>0</v>
      </c>
      <c r="DJ181" s="4">
        <v>1</v>
      </c>
      <c r="DO181" s="4">
        <v>2</v>
      </c>
      <c r="DP181" s="4">
        <v>2</v>
      </c>
      <c r="DQ181" s="4">
        <v>5</v>
      </c>
      <c r="DR181" s="4">
        <v>1</v>
      </c>
      <c r="DW181" s="4">
        <v>2</v>
      </c>
      <c r="DX181" s="4">
        <v>3</v>
      </c>
      <c r="DY181" s="4">
        <v>1</v>
      </c>
      <c r="DZ181" s="4">
        <v>2</v>
      </c>
      <c r="EA181" s="4" t="s">
        <v>875</v>
      </c>
      <c r="EB181" s="4">
        <v>713</v>
      </c>
      <c r="EC181" s="4">
        <v>11.88</v>
      </c>
      <c r="EE181" s="4">
        <v>2</v>
      </c>
      <c r="EF181" s="4">
        <v>1</v>
      </c>
      <c r="EG181" s="4" t="s">
        <v>624</v>
      </c>
      <c r="EI181" s="4">
        <v>1</v>
      </c>
      <c r="EJ181" s="4">
        <v>1</v>
      </c>
      <c r="EK181" s="4">
        <v>3</v>
      </c>
      <c r="EL181" s="4">
        <v>9</v>
      </c>
      <c r="EM181" s="4">
        <v>27</v>
      </c>
      <c r="ET181" s="4" t="s">
        <v>857</v>
      </c>
      <c r="EU181" s="4" t="s">
        <v>201</v>
      </c>
      <c r="EV181" s="4" t="s">
        <v>597</v>
      </c>
      <c r="EY181" s="4">
        <v>1294</v>
      </c>
      <c r="FA181" s="83" t="s">
        <v>203</v>
      </c>
      <c r="FB181" s="4" t="s">
        <v>204</v>
      </c>
      <c r="FC181" s="4">
        <v>1</v>
      </c>
      <c r="FD181" s="4" t="s">
        <v>238</v>
      </c>
      <c r="FE181" s="4">
        <v>7</v>
      </c>
    </row>
    <row r="182" spans="1:161" x14ac:dyDescent="0.3">
      <c r="A182" s="4">
        <v>5532</v>
      </c>
      <c r="B182" s="4" t="s">
        <v>876</v>
      </c>
      <c r="C182" s="4" t="s">
        <v>212</v>
      </c>
      <c r="D182" s="4" t="s">
        <v>877</v>
      </c>
      <c r="E182" s="4" t="s">
        <v>293</v>
      </c>
      <c r="F182" s="4" t="s">
        <v>878</v>
      </c>
      <c r="G182" s="4">
        <v>1</v>
      </c>
      <c r="H182" s="4">
        <v>2</v>
      </c>
      <c r="J182" s="4">
        <v>1</v>
      </c>
      <c r="K182" s="4">
        <v>2</v>
      </c>
      <c r="O182" s="4">
        <v>0</v>
      </c>
      <c r="P182" s="4">
        <v>1</v>
      </c>
      <c r="Q182" s="4">
        <v>2</v>
      </c>
      <c r="BF182" s="4">
        <v>1</v>
      </c>
      <c r="BG182" s="4">
        <v>1</v>
      </c>
      <c r="BI182" s="4">
        <v>-99</v>
      </c>
      <c r="BJ182" s="4">
        <v>1</v>
      </c>
      <c r="BK182" s="4">
        <v>-98</v>
      </c>
      <c r="BL182" s="4">
        <v>1</v>
      </c>
      <c r="BM182" s="4">
        <v>5</v>
      </c>
      <c r="BS182" s="4">
        <v>4</v>
      </c>
      <c r="BU182" s="4">
        <v>-98</v>
      </c>
      <c r="BX182" s="4">
        <v>1</v>
      </c>
      <c r="BY182" s="4">
        <v>1</v>
      </c>
      <c r="BZ182" s="4">
        <v>1</v>
      </c>
      <c r="CA182" s="4">
        <v>1</v>
      </c>
      <c r="CB182" s="4">
        <v>1</v>
      </c>
      <c r="CC182" s="4">
        <v>1</v>
      </c>
      <c r="CD182" s="4">
        <v>2</v>
      </c>
      <c r="CE182" s="4">
        <v>2</v>
      </c>
      <c r="CF182" s="4">
        <v>1</v>
      </c>
      <c r="CG182" s="4">
        <v>2</v>
      </c>
      <c r="CH182" s="4">
        <v>2</v>
      </c>
      <c r="CI182" s="4">
        <v>2</v>
      </c>
      <c r="CJ182" s="4">
        <v>2</v>
      </c>
      <c r="CK182" s="4">
        <v>6</v>
      </c>
      <c r="CL182" s="4">
        <v>1</v>
      </c>
      <c r="CM182" s="4">
        <v>4</v>
      </c>
      <c r="CN182" s="4">
        <v>1</v>
      </c>
      <c r="CO182" s="4">
        <v>1</v>
      </c>
      <c r="CP182" s="4">
        <v>1</v>
      </c>
      <c r="CQ182" s="4">
        <v>1</v>
      </c>
      <c r="CR182" s="4">
        <v>1</v>
      </c>
      <c r="CS182" s="4">
        <v>0</v>
      </c>
      <c r="CV182" s="4">
        <v>2</v>
      </c>
      <c r="CX182" s="4">
        <v>2</v>
      </c>
      <c r="CY182" s="4">
        <v>5</v>
      </c>
      <c r="CZ182" s="4">
        <v>1</v>
      </c>
      <c r="DA182" s="4">
        <v>2</v>
      </c>
      <c r="DB182" s="4">
        <v>1</v>
      </c>
      <c r="DC182" s="4">
        <v>3</v>
      </c>
      <c r="DD182" s="4">
        <v>2</v>
      </c>
      <c r="DE182" s="4">
        <v>1</v>
      </c>
      <c r="DF182" s="4">
        <v>1</v>
      </c>
      <c r="DH182" s="4">
        <v>0</v>
      </c>
      <c r="DI182" s="4">
        <v>0</v>
      </c>
      <c r="DJ182" s="4">
        <v>0</v>
      </c>
      <c r="DK182" s="4">
        <v>1</v>
      </c>
      <c r="DO182" s="4">
        <v>1</v>
      </c>
      <c r="DP182" s="4">
        <v>2</v>
      </c>
      <c r="DQ182" s="4">
        <v>6</v>
      </c>
      <c r="DR182" s="4">
        <v>1</v>
      </c>
      <c r="DW182" s="4">
        <v>2</v>
      </c>
      <c r="DX182" s="4">
        <v>-98</v>
      </c>
      <c r="DY182" s="4">
        <v>1</v>
      </c>
      <c r="DZ182" s="4">
        <v>2</v>
      </c>
      <c r="EA182" s="4" t="s">
        <v>879</v>
      </c>
      <c r="EB182" s="4">
        <v>572</v>
      </c>
      <c r="EC182" s="4">
        <v>9.5299999999999994</v>
      </c>
      <c r="EE182" s="4">
        <v>2</v>
      </c>
      <c r="EF182" s="4">
        <v>1</v>
      </c>
      <c r="EG182" s="4" t="s">
        <v>619</v>
      </c>
      <c r="EI182" s="4">
        <v>1</v>
      </c>
      <c r="EJ182" s="4">
        <v>1</v>
      </c>
      <c r="EK182" s="4">
        <v>3</v>
      </c>
      <c r="EL182" s="4">
        <v>10</v>
      </c>
      <c r="EM182" s="4">
        <v>29</v>
      </c>
      <c r="ET182" s="4" t="s">
        <v>857</v>
      </c>
      <c r="EU182" s="4" t="s">
        <v>201</v>
      </c>
      <c r="EV182" s="4" t="s">
        <v>202</v>
      </c>
      <c r="EY182" s="4">
        <v>929</v>
      </c>
      <c r="FA182" s="83" t="s">
        <v>203</v>
      </c>
      <c r="FB182" s="4" t="s">
        <v>204</v>
      </c>
      <c r="FD182" s="4" t="s">
        <v>205</v>
      </c>
    </row>
    <row r="183" spans="1:161" x14ac:dyDescent="0.3">
      <c r="A183" s="4">
        <v>5539</v>
      </c>
      <c r="B183" s="4" t="s">
        <v>880</v>
      </c>
      <c r="C183" s="4" t="s">
        <v>194</v>
      </c>
      <c r="D183" s="4" t="s">
        <v>881</v>
      </c>
      <c r="E183" s="4" t="s">
        <v>299</v>
      </c>
      <c r="F183" s="4" t="s">
        <v>882</v>
      </c>
      <c r="G183" s="4">
        <v>1</v>
      </c>
      <c r="H183" s="4">
        <v>2</v>
      </c>
      <c r="J183" s="4">
        <v>1</v>
      </c>
      <c r="K183" s="4">
        <v>2</v>
      </c>
      <c r="O183" s="4">
        <v>0</v>
      </c>
      <c r="P183" s="4">
        <v>1</v>
      </c>
      <c r="Q183" s="4">
        <v>2</v>
      </c>
      <c r="BF183" s="4">
        <v>1</v>
      </c>
      <c r="BG183" s="4">
        <v>1</v>
      </c>
      <c r="BI183" s="4">
        <v>1</v>
      </c>
      <c r="BJ183" s="4">
        <v>1</v>
      </c>
      <c r="BK183" s="4">
        <v>6</v>
      </c>
      <c r="BL183" s="4">
        <v>2</v>
      </c>
      <c r="BS183" s="4">
        <v>2</v>
      </c>
      <c r="BT183" s="4">
        <v>2</v>
      </c>
      <c r="BU183" s="4">
        <v>2</v>
      </c>
      <c r="BW183" s="4">
        <v>2</v>
      </c>
      <c r="BX183" s="4">
        <v>1</v>
      </c>
      <c r="BY183" s="4">
        <v>2</v>
      </c>
      <c r="BZ183" s="4">
        <v>1</v>
      </c>
      <c r="CA183" s="4">
        <v>1</v>
      </c>
      <c r="CB183" s="4">
        <v>1</v>
      </c>
      <c r="CC183" s="4">
        <v>2</v>
      </c>
      <c r="CD183" s="4">
        <v>2</v>
      </c>
      <c r="CE183" s="4">
        <v>2</v>
      </c>
      <c r="CF183" s="4">
        <v>1</v>
      </c>
      <c r="CG183" s="4">
        <v>3</v>
      </c>
      <c r="CH183" s="4">
        <v>1</v>
      </c>
      <c r="CI183" s="4">
        <v>2</v>
      </c>
      <c r="CJ183" s="4">
        <v>2</v>
      </c>
      <c r="CK183" s="4">
        <v>7</v>
      </c>
      <c r="CL183" s="4">
        <v>1</v>
      </c>
      <c r="CM183" s="4">
        <v>1</v>
      </c>
      <c r="CN183" s="4">
        <v>1</v>
      </c>
      <c r="CO183" s="4">
        <v>2</v>
      </c>
      <c r="CP183" s="4">
        <v>1</v>
      </c>
      <c r="CQ183" s="4">
        <v>2</v>
      </c>
      <c r="CR183" s="4">
        <v>1</v>
      </c>
      <c r="CS183" s="4">
        <v>1</v>
      </c>
      <c r="CT183" s="4">
        <v>1</v>
      </c>
      <c r="CU183" s="4">
        <v>1</v>
      </c>
      <c r="CV183" s="4">
        <v>2</v>
      </c>
      <c r="CX183" s="4">
        <v>3</v>
      </c>
      <c r="CY183" s="4">
        <v>1</v>
      </c>
      <c r="CZ183" s="4">
        <v>1</v>
      </c>
      <c r="DA183" s="4">
        <v>2</v>
      </c>
      <c r="DB183" s="4">
        <v>1</v>
      </c>
      <c r="DC183" s="4">
        <v>0.5</v>
      </c>
      <c r="DD183" s="4">
        <v>1</v>
      </c>
      <c r="DE183" s="4">
        <v>1</v>
      </c>
      <c r="DF183" s="4">
        <v>2</v>
      </c>
      <c r="DH183" s="4">
        <v>0</v>
      </c>
      <c r="DI183" s="4">
        <v>0</v>
      </c>
      <c r="DJ183" s="4">
        <v>1</v>
      </c>
      <c r="DK183" s="4">
        <v>0</v>
      </c>
      <c r="DL183" s="4">
        <v>1</v>
      </c>
      <c r="DO183" s="4">
        <v>1</v>
      </c>
      <c r="DP183" s="4">
        <v>2</v>
      </c>
      <c r="DQ183" s="4">
        <v>6</v>
      </c>
      <c r="DR183" s="4">
        <v>1</v>
      </c>
      <c r="DW183" s="4">
        <v>2</v>
      </c>
      <c r="DX183" s="4">
        <v>6</v>
      </c>
      <c r="DY183" s="4">
        <v>1</v>
      </c>
      <c r="DZ183" s="4">
        <v>2</v>
      </c>
      <c r="EA183" s="4" t="s">
        <v>883</v>
      </c>
      <c r="EB183" s="4">
        <v>590</v>
      </c>
      <c r="EC183" s="4">
        <v>9.83</v>
      </c>
      <c r="EE183" s="4">
        <v>2</v>
      </c>
      <c r="EF183" s="4">
        <v>1</v>
      </c>
      <c r="EG183" s="4" t="s">
        <v>856</v>
      </c>
      <c r="EI183" s="4">
        <v>1</v>
      </c>
      <c r="EJ183" s="4">
        <v>1</v>
      </c>
      <c r="EK183" s="4">
        <v>3</v>
      </c>
      <c r="EL183" s="4">
        <v>7</v>
      </c>
      <c r="EM183" s="4">
        <v>23</v>
      </c>
      <c r="ET183" s="4" t="s">
        <v>857</v>
      </c>
      <c r="EU183" s="4" t="s">
        <v>201</v>
      </c>
      <c r="EV183" s="4" t="s">
        <v>202</v>
      </c>
      <c r="EY183" s="4">
        <v>1019</v>
      </c>
      <c r="FA183" s="83" t="s">
        <v>203</v>
      </c>
      <c r="FB183" s="4" t="s">
        <v>204</v>
      </c>
      <c r="FC183" s="4">
        <v>1</v>
      </c>
      <c r="FD183" s="4" t="s">
        <v>205</v>
      </c>
      <c r="FE183" s="4">
        <v>3</v>
      </c>
    </row>
    <row r="184" spans="1:161" x14ac:dyDescent="0.3">
      <c r="A184" s="4">
        <v>5580</v>
      </c>
      <c r="B184" s="4" t="s">
        <v>884</v>
      </c>
      <c r="C184" s="4" t="s">
        <v>212</v>
      </c>
      <c r="D184" s="4" t="s">
        <v>885</v>
      </c>
      <c r="E184" s="4" t="s">
        <v>214</v>
      </c>
      <c r="F184" s="4" t="s">
        <v>886</v>
      </c>
      <c r="G184" s="4">
        <v>1</v>
      </c>
      <c r="H184" s="4">
        <v>2</v>
      </c>
      <c r="J184" s="4">
        <v>1</v>
      </c>
      <c r="K184" s="4">
        <v>2</v>
      </c>
      <c r="O184" s="4">
        <v>0</v>
      </c>
      <c r="P184" s="4">
        <v>1</v>
      </c>
      <c r="Q184" s="4">
        <v>2</v>
      </c>
      <c r="BF184" s="4">
        <v>1</v>
      </c>
      <c r="BG184" s="4">
        <v>1</v>
      </c>
      <c r="BI184" s="4">
        <v>1</v>
      </c>
      <c r="BJ184" s="4">
        <v>1</v>
      </c>
      <c r="BK184" s="4">
        <v>5</v>
      </c>
      <c r="BL184" s="4">
        <v>3</v>
      </c>
      <c r="BS184" s="4">
        <v>3</v>
      </c>
      <c r="BW184" s="4">
        <v>2</v>
      </c>
      <c r="BX184" s="4">
        <v>1</v>
      </c>
      <c r="BY184" s="4">
        <v>1</v>
      </c>
      <c r="BZ184" s="4">
        <v>1</v>
      </c>
      <c r="CA184" s="4">
        <v>1</v>
      </c>
      <c r="CB184" s="4">
        <v>1</v>
      </c>
      <c r="CC184" s="4">
        <v>1</v>
      </c>
      <c r="CD184" s="4">
        <v>2</v>
      </c>
      <c r="CE184" s="4">
        <v>1</v>
      </c>
      <c r="CF184" s="4">
        <v>1</v>
      </c>
      <c r="CG184" s="4">
        <v>2</v>
      </c>
      <c r="CH184" s="4">
        <v>1</v>
      </c>
      <c r="CI184" s="4">
        <v>1</v>
      </c>
      <c r="CJ184" s="4">
        <v>2</v>
      </c>
      <c r="CK184" s="4">
        <v>7</v>
      </c>
      <c r="CL184" s="4">
        <v>1</v>
      </c>
      <c r="CM184" s="4">
        <v>4</v>
      </c>
      <c r="CN184" s="4">
        <v>1</v>
      </c>
      <c r="CO184" s="4">
        <v>1</v>
      </c>
      <c r="CP184" s="4">
        <v>1</v>
      </c>
      <c r="CQ184" s="4">
        <v>1</v>
      </c>
      <c r="CR184" s="4">
        <v>1</v>
      </c>
      <c r="CS184" s="4">
        <v>0</v>
      </c>
      <c r="CV184" s="4">
        <v>2</v>
      </c>
      <c r="CX184" s="4">
        <v>2</v>
      </c>
      <c r="CY184" s="4">
        <v>2</v>
      </c>
      <c r="CZ184" s="4">
        <v>1</v>
      </c>
      <c r="DA184" s="4">
        <v>2</v>
      </c>
      <c r="DB184" s="4">
        <v>1</v>
      </c>
      <c r="DC184" s="4">
        <v>2</v>
      </c>
      <c r="DD184" s="4">
        <v>-97</v>
      </c>
      <c r="DE184" s="4">
        <v>1</v>
      </c>
      <c r="DF184" s="4">
        <v>3</v>
      </c>
      <c r="DH184" s="4">
        <v>2</v>
      </c>
      <c r="DI184" s="4">
        <v>0</v>
      </c>
      <c r="DJ184" s="4">
        <v>1</v>
      </c>
      <c r="DO184" s="4">
        <v>2</v>
      </c>
      <c r="DP184" s="4">
        <v>-97</v>
      </c>
      <c r="DQ184" s="4">
        <v>5</v>
      </c>
      <c r="DR184" s="4">
        <v>6</v>
      </c>
      <c r="DW184" s="4">
        <v>1</v>
      </c>
      <c r="DX184" s="4">
        <v>-98</v>
      </c>
      <c r="DY184" s="4">
        <v>1</v>
      </c>
      <c r="DZ184" s="4">
        <v>2</v>
      </c>
      <c r="EA184" s="4" t="s">
        <v>887</v>
      </c>
      <c r="EB184" s="4">
        <v>562</v>
      </c>
      <c r="EC184" s="4">
        <v>9.3699999999999992</v>
      </c>
      <c r="EE184" s="4">
        <v>2</v>
      </c>
      <c r="EF184" s="4">
        <v>1</v>
      </c>
      <c r="EG184" s="4" t="s">
        <v>856</v>
      </c>
      <c r="EI184" s="4">
        <v>1</v>
      </c>
      <c r="EJ184" s="4">
        <v>1</v>
      </c>
      <c r="EK184" s="4">
        <v>3</v>
      </c>
      <c r="EL184" s="4">
        <v>8</v>
      </c>
      <c r="EM184" s="4">
        <v>25</v>
      </c>
      <c r="ET184" s="4" t="s">
        <v>857</v>
      </c>
      <c r="EU184" s="4" t="s">
        <v>201</v>
      </c>
      <c r="EV184" s="4" t="s">
        <v>202</v>
      </c>
      <c r="EY184" s="4">
        <v>826</v>
      </c>
      <c r="FA184" s="83" t="s">
        <v>203</v>
      </c>
      <c r="FB184" s="4" t="s">
        <v>204</v>
      </c>
      <c r="FC184" s="4">
        <v>1</v>
      </c>
      <c r="FD184" s="4" t="s">
        <v>238</v>
      </c>
      <c r="FE184" s="4">
        <v>7</v>
      </c>
    </row>
    <row r="185" spans="1:161" x14ac:dyDescent="0.3">
      <c r="A185" s="4">
        <v>5607</v>
      </c>
      <c r="B185" s="4" t="s">
        <v>888</v>
      </c>
      <c r="C185" s="4" t="s">
        <v>212</v>
      </c>
      <c r="D185" s="4" t="s">
        <v>889</v>
      </c>
      <c r="E185" s="4" t="s">
        <v>214</v>
      </c>
      <c r="F185" s="4" t="s">
        <v>890</v>
      </c>
      <c r="G185" s="4">
        <v>1</v>
      </c>
      <c r="H185" s="4">
        <v>2</v>
      </c>
      <c r="J185" s="4">
        <v>1</v>
      </c>
      <c r="K185" s="4">
        <v>2</v>
      </c>
      <c r="O185" s="4">
        <v>0</v>
      </c>
      <c r="P185" s="4">
        <v>1</v>
      </c>
      <c r="Q185" s="4">
        <v>2</v>
      </c>
      <c r="BF185" s="4">
        <v>1</v>
      </c>
      <c r="BG185" s="4">
        <v>1</v>
      </c>
      <c r="BI185" s="4">
        <v>2</v>
      </c>
      <c r="BJ185" s="4">
        <v>1</v>
      </c>
      <c r="BK185" s="4">
        <v>6</v>
      </c>
      <c r="BL185" s="4">
        <v>-77</v>
      </c>
      <c r="BS185" s="4">
        <v>2</v>
      </c>
      <c r="BT185" s="4">
        <v>2</v>
      </c>
      <c r="BU185" s="4">
        <v>2</v>
      </c>
      <c r="BW185" s="4">
        <v>1</v>
      </c>
      <c r="BX185" s="4">
        <v>3</v>
      </c>
      <c r="BY185" s="4">
        <v>2</v>
      </c>
      <c r="BZ185" s="4">
        <v>1</v>
      </c>
      <c r="CA185" s="4">
        <v>2</v>
      </c>
      <c r="CB185" s="4">
        <v>2</v>
      </c>
      <c r="CC185" s="4">
        <v>2</v>
      </c>
      <c r="CD185" s="4">
        <v>2</v>
      </c>
      <c r="CE185" s="4">
        <v>2</v>
      </c>
      <c r="CF185" s="4">
        <v>1</v>
      </c>
      <c r="CG185" s="4">
        <v>2</v>
      </c>
      <c r="CH185" s="4">
        <v>2</v>
      </c>
      <c r="CI185" s="4">
        <v>1</v>
      </c>
      <c r="CJ185" s="4">
        <v>2</v>
      </c>
      <c r="CK185" s="4">
        <v>7</v>
      </c>
      <c r="CL185" s="4">
        <v>1</v>
      </c>
      <c r="CM185" s="4">
        <v>4</v>
      </c>
      <c r="CN185" s="4">
        <v>1</v>
      </c>
      <c r="CO185" s="4">
        <v>2</v>
      </c>
      <c r="CP185" s="4">
        <v>1</v>
      </c>
      <c r="CQ185" s="4">
        <v>2</v>
      </c>
      <c r="CR185" s="4">
        <v>1</v>
      </c>
      <c r="CS185" s="4">
        <v>0</v>
      </c>
      <c r="CV185" s="4">
        <v>2</v>
      </c>
      <c r="CX185" s="4">
        <v>2</v>
      </c>
      <c r="CY185" s="4">
        <v>1</v>
      </c>
      <c r="CZ185" s="4">
        <v>1</v>
      </c>
      <c r="DA185" s="4">
        <v>3</v>
      </c>
      <c r="DB185" s="4">
        <v>1</v>
      </c>
      <c r="DC185" s="4">
        <v>1</v>
      </c>
      <c r="DD185" s="4">
        <v>-97</v>
      </c>
      <c r="DE185" s="4">
        <v>1</v>
      </c>
      <c r="DF185" s="4">
        <v>3</v>
      </c>
      <c r="DH185" s="4">
        <v>0</v>
      </c>
      <c r="DI185" s="4">
        <v>1</v>
      </c>
      <c r="DJ185" s="4">
        <v>2</v>
      </c>
      <c r="DO185" s="4">
        <v>2</v>
      </c>
      <c r="DP185" s="4">
        <v>2</v>
      </c>
      <c r="DQ185" s="4">
        <v>7</v>
      </c>
      <c r="DR185" s="4">
        <v>1</v>
      </c>
      <c r="DW185" s="4">
        <v>2</v>
      </c>
      <c r="DX185" s="4">
        <v>10</v>
      </c>
      <c r="DY185" s="4">
        <v>1</v>
      </c>
      <c r="DZ185" s="4">
        <v>1</v>
      </c>
      <c r="EA185" s="4" t="s">
        <v>891</v>
      </c>
      <c r="EB185" s="4">
        <v>663</v>
      </c>
      <c r="EC185" s="4">
        <v>11.05</v>
      </c>
      <c r="EE185" s="4">
        <v>2</v>
      </c>
      <c r="EF185" s="4">
        <v>1</v>
      </c>
      <c r="EG185" s="4" t="s">
        <v>892</v>
      </c>
      <c r="EI185" s="4">
        <v>1</v>
      </c>
      <c r="EJ185" s="4">
        <v>1</v>
      </c>
      <c r="EK185" s="4">
        <v>3</v>
      </c>
      <c r="EL185" s="4">
        <v>8</v>
      </c>
      <c r="EM185" s="4">
        <v>25</v>
      </c>
      <c r="ET185" s="4" t="s">
        <v>893</v>
      </c>
      <c r="EU185" s="4" t="s">
        <v>201</v>
      </c>
      <c r="EV185" s="4" t="s">
        <v>202</v>
      </c>
      <c r="EY185" s="4">
        <v>826</v>
      </c>
      <c r="FA185" s="83" t="s">
        <v>203</v>
      </c>
      <c r="FB185" s="4" t="s">
        <v>204</v>
      </c>
      <c r="FC185" s="4">
        <v>1</v>
      </c>
      <c r="FD185" s="4" t="s">
        <v>205</v>
      </c>
      <c r="FE185" s="4">
        <v>3</v>
      </c>
    </row>
    <row r="186" spans="1:161" x14ac:dyDescent="0.3">
      <c r="A186" s="4">
        <v>5660</v>
      </c>
      <c r="B186" s="4" t="s">
        <v>894</v>
      </c>
      <c r="C186" s="4" t="s">
        <v>212</v>
      </c>
      <c r="D186" s="4" t="s">
        <v>895</v>
      </c>
      <c r="E186" s="4" t="s">
        <v>309</v>
      </c>
      <c r="F186" s="4" t="s">
        <v>896</v>
      </c>
      <c r="G186" s="4">
        <v>1</v>
      </c>
      <c r="H186" s="4">
        <v>2</v>
      </c>
      <c r="J186" s="4">
        <v>1</v>
      </c>
      <c r="K186" s="4">
        <v>2</v>
      </c>
      <c r="O186" s="4">
        <v>0</v>
      </c>
      <c r="P186" s="4">
        <v>1</v>
      </c>
      <c r="Q186" s="4">
        <v>2</v>
      </c>
      <c r="BF186" s="4">
        <v>1</v>
      </c>
      <c r="BG186" s="4">
        <v>1</v>
      </c>
      <c r="BI186" s="4">
        <v>1</v>
      </c>
      <c r="BJ186" s="4">
        <v>1</v>
      </c>
      <c r="BK186" s="4">
        <v>5</v>
      </c>
      <c r="BL186" s="4">
        <v>2</v>
      </c>
      <c r="BS186" s="4">
        <v>3</v>
      </c>
      <c r="BW186" s="4">
        <v>1</v>
      </c>
      <c r="BX186" s="4">
        <v>1</v>
      </c>
      <c r="BY186" s="4">
        <v>1</v>
      </c>
      <c r="BZ186" s="4">
        <v>1</v>
      </c>
      <c r="CA186" s="4">
        <v>1</v>
      </c>
      <c r="CB186" s="4">
        <v>2</v>
      </c>
      <c r="CC186" s="4">
        <v>2</v>
      </c>
      <c r="CD186" s="4">
        <v>2</v>
      </c>
      <c r="CE186" s="4">
        <v>1</v>
      </c>
      <c r="CF186" s="4">
        <v>1</v>
      </c>
      <c r="CG186" s="4">
        <v>2</v>
      </c>
      <c r="CH186" s="4">
        <v>3</v>
      </c>
      <c r="CI186" s="4">
        <v>2</v>
      </c>
      <c r="CJ186" s="4">
        <v>2</v>
      </c>
      <c r="CK186" s="4">
        <v>7</v>
      </c>
      <c r="CL186" s="4">
        <v>1</v>
      </c>
      <c r="CM186" s="4">
        <v>3</v>
      </c>
      <c r="CN186" s="4">
        <v>1</v>
      </c>
      <c r="CO186" s="4">
        <v>1</v>
      </c>
      <c r="CP186" s="4">
        <v>1</v>
      </c>
      <c r="CQ186" s="4">
        <v>1</v>
      </c>
      <c r="CR186" s="4">
        <v>1</v>
      </c>
      <c r="CS186" s="4">
        <v>0</v>
      </c>
      <c r="CV186" s="4">
        <v>2</v>
      </c>
      <c r="CX186" s="4">
        <v>2</v>
      </c>
      <c r="CY186" s="4">
        <v>5</v>
      </c>
      <c r="CZ186" s="4">
        <v>1</v>
      </c>
      <c r="DA186" s="4">
        <v>1</v>
      </c>
      <c r="DB186" s="4">
        <v>1</v>
      </c>
      <c r="DC186" s="4">
        <v>0.3</v>
      </c>
      <c r="DD186" s="4">
        <v>2</v>
      </c>
      <c r="DE186" s="4">
        <v>1</v>
      </c>
      <c r="DF186" s="4">
        <v>1</v>
      </c>
      <c r="DH186" s="4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1</v>
      </c>
      <c r="DO186" s="4">
        <v>2</v>
      </c>
      <c r="DP186" s="4">
        <v>2</v>
      </c>
      <c r="DQ186" s="4">
        <v>5</v>
      </c>
      <c r="DR186" s="4">
        <v>1</v>
      </c>
      <c r="DW186" s="4">
        <v>2</v>
      </c>
      <c r="DX186" s="4">
        <v>1</v>
      </c>
      <c r="DY186" s="4">
        <v>1</v>
      </c>
      <c r="DZ186" s="4">
        <v>2</v>
      </c>
      <c r="EA186" s="4" t="s">
        <v>897</v>
      </c>
      <c r="EB186" s="4">
        <v>624</v>
      </c>
      <c r="EC186" s="4">
        <v>10.4</v>
      </c>
      <c r="EE186" s="4">
        <v>2</v>
      </c>
      <c r="EF186" s="4">
        <v>1</v>
      </c>
      <c r="EG186" s="4" t="s">
        <v>592</v>
      </c>
      <c r="EI186" s="4">
        <v>1</v>
      </c>
      <c r="EJ186" s="4">
        <v>1</v>
      </c>
      <c r="EK186" s="4">
        <v>3</v>
      </c>
      <c r="EL186" s="4">
        <v>9</v>
      </c>
      <c r="EM186" s="4">
        <v>27</v>
      </c>
      <c r="ET186" s="4" t="s">
        <v>893</v>
      </c>
      <c r="EU186" s="4" t="s">
        <v>201</v>
      </c>
      <c r="EV186" s="4" t="s">
        <v>202</v>
      </c>
      <c r="EY186" s="4">
        <v>1294</v>
      </c>
      <c r="FA186" s="83" t="s">
        <v>203</v>
      </c>
      <c r="FB186" s="4" t="s">
        <v>204</v>
      </c>
      <c r="FC186" s="4">
        <v>1</v>
      </c>
      <c r="FD186" s="4" t="s">
        <v>238</v>
      </c>
      <c r="FE186" s="4">
        <v>7</v>
      </c>
    </row>
    <row r="187" spans="1:161" x14ac:dyDescent="0.3">
      <c r="A187" s="4">
        <v>5705</v>
      </c>
      <c r="B187" s="4" t="s">
        <v>898</v>
      </c>
      <c r="C187" s="4" t="s">
        <v>212</v>
      </c>
      <c r="D187" s="4" t="s">
        <v>899</v>
      </c>
      <c r="E187" s="4" t="s">
        <v>293</v>
      </c>
      <c r="F187" s="4" t="s">
        <v>900</v>
      </c>
      <c r="G187" s="4">
        <v>1</v>
      </c>
      <c r="H187" s="4">
        <v>2</v>
      </c>
      <c r="J187" s="4">
        <v>1</v>
      </c>
      <c r="K187" s="4">
        <v>2</v>
      </c>
      <c r="O187" s="4">
        <v>0</v>
      </c>
      <c r="P187" s="4">
        <v>1</v>
      </c>
      <c r="Q187" s="4">
        <v>2</v>
      </c>
      <c r="BF187" s="4">
        <v>1</v>
      </c>
      <c r="BG187" s="4">
        <v>1</v>
      </c>
      <c r="BI187" s="4">
        <v>1</v>
      </c>
      <c r="BJ187" s="4">
        <v>1</v>
      </c>
      <c r="BK187" s="4">
        <v>6</v>
      </c>
      <c r="BL187" s="4">
        <v>2</v>
      </c>
      <c r="BS187" s="4">
        <v>1</v>
      </c>
      <c r="BU187" s="4">
        <v>2</v>
      </c>
      <c r="BW187" s="4">
        <v>1</v>
      </c>
      <c r="BX187" s="4">
        <v>1</v>
      </c>
      <c r="BY187" s="4">
        <v>2</v>
      </c>
      <c r="BZ187" s="4">
        <v>2</v>
      </c>
      <c r="CA187" s="4">
        <v>1</v>
      </c>
      <c r="CB187" s="4">
        <v>2</v>
      </c>
      <c r="CC187" s="4">
        <v>1</v>
      </c>
      <c r="CD187" s="4">
        <v>2</v>
      </c>
      <c r="CE187" s="4">
        <v>2</v>
      </c>
      <c r="CF187" s="4">
        <v>1</v>
      </c>
      <c r="CG187" s="4">
        <v>2</v>
      </c>
      <c r="CH187" s="4">
        <v>2</v>
      </c>
      <c r="CI187" s="4">
        <v>2</v>
      </c>
      <c r="CJ187" s="4">
        <v>1</v>
      </c>
      <c r="CK187" s="4">
        <v>6</v>
      </c>
      <c r="CL187" s="4">
        <v>3</v>
      </c>
      <c r="CM187" s="4">
        <v>1</v>
      </c>
      <c r="CN187" s="4">
        <v>1</v>
      </c>
      <c r="CO187" s="4">
        <v>1</v>
      </c>
      <c r="CP187" s="4">
        <v>1</v>
      </c>
      <c r="CQ187" s="4">
        <v>1</v>
      </c>
      <c r="CR187" s="4">
        <v>1</v>
      </c>
      <c r="CS187" s="4">
        <v>0</v>
      </c>
      <c r="CV187" s="4">
        <v>1</v>
      </c>
      <c r="CW187" s="4">
        <v>1</v>
      </c>
      <c r="CX187" s="4">
        <v>2</v>
      </c>
      <c r="CY187" s="4">
        <v>5</v>
      </c>
      <c r="CZ187" s="4">
        <v>1</v>
      </c>
      <c r="DA187" s="4">
        <v>1</v>
      </c>
      <c r="DB187" s="4">
        <v>1</v>
      </c>
      <c r="DC187" s="4">
        <v>2</v>
      </c>
      <c r="DD187" s="4">
        <v>2</v>
      </c>
      <c r="DE187" s="4">
        <v>1</v>
      </c>
      <c r="DF187" s="4">
        <v>2</v>
      </c>
      <c r="DH187" s="4">
        <v>0</v>
      </c>
      <c r="DI187" s="4">
        <v>0</v>
      </c>
      <c r="DJ187" s="4">
        <v>2</v>
      </c>
      <c r="DO187" s="4">
        <v>2</v>
      </c>
      <c r="DP187" s="4">
        <v>2</v>
      </c>
      <c r="DQ187" s="4">
        <v>8</v>
      </c>
      <c r="DR187" s="4">
        <v>1</v>
      </c>
      <c r="DW187" s="4">
        <v>2</v>
      </c>
      <c r="DX187" s="4">
        <v>7</v>
      </c>
      <c r="DY187" s="4">
        <v>1</v>
      </c>
      <c r="DZ187" s="4">
        <v>2</v>
      </c>
      <c r="EA187" s="4" t="s">
        <v>879</v>
      </c>
      <c r="EB187" s="4">
        <v>627</v>
      </c>
      <c r="EC187" s="4">
        <v>10.45</v>
      </c>
      <c r="EE187" s="4">
        <v>2</v>
      </c>
      <c r="EF187" s="4">
        <v>1</v>
      </c>
      <c r="EG187" s="4" t="s">
        <v>892</v>
      </c>
      <c r="EI187" s="4">
        <v>1</v>
      </c>
      <c r="EJ187" s="4">
        <v>1</v>
      </c>
      <c r="EK187" s="4">
        <v>3</v>
      </c>
      <c r="EL187" s="4">
        <v>10</v>
      </c>
      <c r="EM187" s="4">
        <v>29</v>
      </c>
      <c r="ET187" s="4" t="s">
        <v>893</v>
      </c>
      <c r="EU187" s="4" t="s">
        <v>201</v>
      </c>
      <c r="EV187" s="4" t="s">
        <v>202</v>
      </c>
      <c r="EY187" s="4">
        <v>929</v>
      </c>
      <c r="FA187" s="83" t="s">
        <v>203</v>
      </c>
      <c r="FB187" s="4" t="s">
        <v>204</v>
      </c>
      <c r="FC187" s="4">
        <v>1</v>
      </c>
      <c r="FD187" s="4" t="s">
        <v>205</v>
      </c>
      <c r="FE187" s="4">
        <v>3</v>
      </c>
    </row>
    <row r="188" spans="1:161" x14ac:dyDescent="0.3">
      <c r="A188" s="4">
        <v>5761</v>
      </c>
      <c r="B188" s="4" t="s">
        <v>901</v>
      </c>
      <c r="C188" s="4" t="s">
        <v>212</v>
      </c>
      <c r="D188" s="4" t="s">
        <v>902</v>
      </c>
      <c r="E188" s="4" t="s">
        <v>293</v>
      </c>
      <c r="F188" s="4" t="s">
        <v>903</v>
      </c>
      <c r="G188" s="4">
        <v>1</v>
      </c>
      <c r="H188" s="4">
        <v>1</v>
      </c>
      <c r="I188" s="4">
        <v>2</v>
      </c>
      <c r="J188" s="4">
        <v>1</v>
      </c>
      <c r="K188" s="4">
        <v>2</v>
      </c>
      <c r="O188" s="4">
        <v>1</v>
      </c>
      <c r="P188" s="4">
        <v>1</v>
      </c>
      <c r="Q188" s="4">
        <v>2</v>
      </c>
      <c r="R188" s="4">
        <v>2</v>
      </c>
      <c r="U188" s="4">
        <v>2</v>
      </c>
      <c r="W188" s="4">
        <v>2</v>
      </c>
      <c r="Y188" s="4">
        <v>2</v>
      </c>
      <c r="AA188" s="4">
        <v>1</v>
      </c>
      <c r="AB188" s="4">
        <v>2013</v>
      </c>
      <c r="AC188" s="4">
        <v>7</v>
      </c>
      <c r="AD188" s="4">
        <v>3</v>
      </c>
      <c r="AE188" s="4">
        <v>5</v>
      </c>
      <c r="AF188" s="4">
        <v>4</v>
      </c>
      <c r="AW188" s="4">
        <v>1</v>
      </c>
      <c r="AX188" s="4">
        <v>4</v>
      </c>
      <c r="AY188" s="4">
        <v>2</v>
      </c>
      <c r="BB188" s="4">
        <v>1</v>
      </c>
      <c r="BC188" s="4">
        <v>0</v>
      </c>
      <c r="BD188" s="4">
        <v>2</v>
      </c>
      <c r="BE188" s="4">
        <v>1</v>
      </c>
      <c r="BF188" s="4">
        <v>1</v>
      </c>
      <c r="BG188" s="4">
        <v>1</v>
      </c>
      <c r="BI188" s="4">
        <v>1</v>
      </c>
      <c r="BJ188" s="4">
        <v>1</v>
      </c>
      <c r="BK188" s="4">
        <v>-98</v>
      </c>
      <c r="BL188" s="4">
        <v>-77</v>
      </c>
      <c r="BS188" s="4">
        <v>4</v>
      </c>
      <c r="BU188" s="4">
        <v>1</v>
      </c>
      <c r="BV188" s="4">
        <v>3</v>
      </c>
      <c r="BX188" s="4">
        <v>1</v>
      </c>
      <c r="BY188" s="4">
        <v>2</v>
      </c>
      <c r="BZ188" s="4">
        <v>2</v>
      </c>
      <c r="CA188" s="4">
        <v>2</v>
      </c>
      <c r="CB188" s="4">
        <v>2</v>
      </c>
      <c r="CC188" s="4">
        <v>2</v>
      </c>
      <c r="CD188" s="4">
        <v>2</v>
      </c>
      <c r="CE188" s="4">
        <v>2</v>
      </c>
      <c r="CF188" s="4">
        <v>2</v>
      </c>
      <c r="CG188" s="4">
        <v>2</v>
      </c>
      <c r="CH188" s="4">
        <v>2</v>
      </c>
      <c r="CI188" s="4">
        <v>2</v>
      </c>
      <c r="CJ188" s="4">
        <v>2</v>
      </c>
      <c r="CK188" s="4">
        <v>5</v>
      </c>
      <c r="CL188" s="4">
        <v>7</v>
      </c>
      <c r="CM188" s="4">
        <v>1</v>
      </c>
      <c r="CN188" s="4">
        <v>1</v>
      </c>
      <c r="CO188" s="4">
        <v>1</v>
      </c>
      <c r="CP188" s="4">
        <v>1</v>
      </c>
      <c r="CQ188" s="4">
        <v>1</v>
      </c>
      <c r="CR188" s="4">
        <v>1</v>
      </c>
      <c r="CS188" s="4">
        <v>1</v>
      </c>
      <c r="CT188" s="4">
        <v>1</v>
      </c>
      <c r="CU188" s="4">
        <v>1</v>
      </c>
      <c r="CV188" s="4">
        <v>2</v>
      </c>
      <c r="CX188" s="4">
        <v>2</v>
      </c>
      <c r="CY188" s="4">
        <v>5</v>
      </c>
      <c r="CZ188" s="4">
        <v>1</v>
      </c>
      <c r="DA188" s="4">
        <v>1</v>
      </c>
      <c r="DB188" s="4">
        <v>1</v>
      </c>
      <c r="DC188" s="4">
        <v>10</v>
      </c>
      <c r="DD188" s="4">
        <v>2</v>
      </c>
      <c r="DE188" s="4">
        <v>1</v>
      </c>
      <c r="DF188" s="4">
        <v>2</v>
      </c>
      <c r="DH188" s="4">
        <v>0</v>
      </c>
      <c r="DI188" s="4">
        <v>0</v>
      </c>
      <c r="DJ188" s="4">
        <v>2</v>
      </c>
      <c r="DO188" s="4">
        <v>1</v>
      </c>
      <c r="DP188" s="4">
        <v>1</v>
      </c>
      <c r="DQ188" s="4">
        <v>8</v>
      </c>
      <c r="DR188" s="4">
        <v>1</v>
      </c>
      <c r="DW188" s="4">
        <v>2</v>
      </c>
      <c r="DX188" s="4">
        <v>8</v>
      </c>
      <c r="DY188" s="4">
        <v>1</v>
      </c>
      <c r="DZ188" s="4">
        <v>1</v>
      </c>
      <c r="EA188" s="4" t="s">
        <v>904</v>
      </c>
      <c r="EB188" s="4">
        <v>1068</v>
      </c>
      <c r="EC188" s="4">
        <v>17.8</v>
      </c>
      <c r="EE188" s="4">
        <v>2</v>
      </c>
      <c r="EF188" s="4">
        <v>1</v>
      </c>
      <c r="EG188" s="4" t="s">
        <v>634</v>
      </c>
      <c r="EI188" s="4">
        <v>1</v>
      </c>
      <c r="EJ188" s="4">
        <v>1</v>
      </c>
      <c r="EK188" s="4">
        <v>3</v>
      </c>
      <c r="EL188" s="4">
        <v>10</v>
      </c>
      <c r="EM188" s="4">
        <v>29</v>
      </c>
      <c r="ET188" s="4" t="s">
        <v>893</v>
      </c>
      <c r="EU188" s="4" t="s">
        <v>201</v>
      </c>
      <c r="EV188" s="4" t="s">
        <v>202</v>
      </c>
      <c r="EY188" s="4">
        <v>929</v>
      </c>
      <c r="FA188" s="83" t="s">
        <v>237</v>
      </c>
      <c r="FB188" s="4" t="s">
        <v>204</v>
      </c>
      <c r="FC188" s="4">
        <v>0</v>
      </c>
      <c r="FD188" s="4" t="s">
        <v>205</v>
      </c>
    </row>
    <row r="189" spans="1:161" x14ac:dyDescent="0.3">
      <c r="A189" s="4">
        <v>5826</v>
      </c>
      <c r="B189" s="4" t="s">
        <v>905</v>
      </c>
      <c r="C189" s="4" t="s">
        <v>212</v>
      </c>
      <c r="D189" s="4" t="s">
        <v>906</v>
      </c>
      <c r="E189" s="4" t="s">
        <v>293</v>
      </c>
      <c r="F189" s="4" t="s">
        <v>471</v>
      </c>
      <c r="G189" s="4">
        <v>1</v>
      </c>
      <c r="H189" s="4">
        <v>2</v>
      </c>
      <c r="J189" s="4">
        <v>1</v>
      </c>
      <c r="K189" s="4">
        <v>2</v>
      </c>
      <c r="O189" s="4">
        <v>0</v>
      </c>
      <c r="P189" s="4">
        <v>1</v>
      </c>
      <c r="Q189" s="4">
        <v>2</v>
      </c>
      <c r="BF189" s="4">
        <v>1</v>
      </c>
      <c r="BG189" s="4">
        <v>1</v>
      </c>
      <c r="BI189" s="4">
        <v>2</v>
      </c>
      <c r="BJ189" s="4">
        <v>1</v>
      </c>
      <c r="BK189" s="4">
        <v>6</v>
      </c>
      <c r="BL189" s="4">
        <v>-77</v>
      </c>
      <c r="BS189" s="4">
        <v>1</v>
      </c>
      <c r="BU189" s="4">
        <v>2</v>
      </c>
      <c r="BW189" s="4">
        <v>1</v>
      </c>
      <c r="BX189" s="4">
        <v>1</v>
      </c>
      <c r="BY189" s="4">
        <v>2</v>
      </c>
      <c r="BZ189" s="4">
        <v>1</v>
      </c>
      <c r="CA189" s="4">
        <v>1</v>
      </c>
      <c r="CB189" s="4">
        <v>2</v>
      </c>
      <c r="CC189" s="4">
        <v>2</v>
      </c>
      <c r="CD189" s="4">
        <v>2</v>
      </c>
      <c r="CE189" s="4">
        <v>2</v>
      </c>
      <c r="CF189" s="4">
        <v>1</v>
      </c>
      <c r="CG189" s="4">
        <v>2</v>
      </c>
      <c r="CH189" s="4">
        <v>2</v>
      </c>
      <c r="CI189" s="4">
        <v>2</v>
      </c>
      <c r="CJ189" s="4">
        <v>2</v>
      </c>
      <c r="CK189" s="4">
        <v>6</v>
      </c>
      <c r="CL189" s="4">
        <v>2</v>
      </c>
      <c r="CM189" s="4">
        <v>5</v>
      </c>
      <c r="CN189" s="4">
        <v>1</v>
      </c>
      <c r="CO189" s="4">
        <v>2</v>
      </c>
      <c r="CP189" s="4">
        <v>1</v>
      </c>
      <c r="CQ189" s="4">
        <v>2</v>
      </c>
      <c r="CR189" s="4">
        <v>1</v>
      </c>
      <c r="CS189" s="4">
        <v>0</v>
      </c>
      <c r="CV189" s="4">
        <v>2</v>
      </c>
      <c r="CX189" s="4">
        <v>2</v>
      </c>
      <c r="CY189" s="4">
        <v>5</v>
      </c>
      <c r="CZ189" s="4">
        <v>1</v>
      </c>
      <c r="DA189" s="4">
        <v>2</v>
      </c>
      <c r="DB189" s="4">
        <v>1</v>
      </c>
      <c r="DC189" s="4">
        <v>0.5</v>
      </c>
      <c r="DD189" s="4">
        <v>3</v>
      </c>
      <c r="DE189" s="4">
        <v>1</v>
      </c>
      <c r="DF189" s="4">
        <v>2</v>
      </c>
      <c r="DH189" s="4">
        <v>0</v>
      </c>
      <c r="DI189" s="4">
        <v>0</v>
      </c>
      <c r="DJ189" s="4">
        <v>2</v>
      </c>
      <c r="DO189" s="4">
        <v>2</v>
      </c>
      <c r="DP189" s="4">
        <v>2</v>
      </c>
      <c r="DQ189" s="4">
        <v>7</v>
      </c>
      <c r="DR189" s="4">
        <v>1</v>
      </c>
      <c r="DW189" s="4">
        <v>2</v>
      </c>
      <c r="DX189" s="4">
        <v>8</v>
      </c>
      <c r="DY189" s="4">
        <v>1</v>
      </c>
      <c r="DZ189" s="4">
        <v>1</v>
      </c>
      <c r="EA189" s="4" t="s">
        <v>351</v>
      </c>
      <c r="EB189" s="4">
        <v>807</v>
      </c>
      <c r="EC189" s="4">
        <v>13.45</v>
      </c>
      <c r="EE189" s="4">
        <v>2</v>
      </c>
      <c r="EF189" s="4">
        <v>1</v>
      </c>
      <c r="EG189" s="4" t="s">
        <v>907</v>
      </c>
      <c r="EI189" s="4">
        <v>1</v>
      </c>
      <c r="EJ189" s="4">
        <v>1</v>
      </c>
      <c r="EK189" s="4">
        <v>3</v>
      </c>
      <c r="EL189" s="4">
        <v>10</v>
      </c>
      <c r="EM189" s="4">
        <v>29</v>
      </c>
      <c r="ET189" s="4" t="s">
        <v>908</v>
      </c>
      <c r="EU189" s="4" t="s">
        <v>201</v>
      </c>
      <c r="EV189" s="4" t="s">
        <v>202</v>
      </c>
      <c r="EY189" s="4">
        <v>929</v>
      </c>
      <c r="FA189" s="83" t="s">
        <v>203</v>
      </c>
      <c r="FB189" s="4" t="s">
        <v>204</v>
      </c>
      <c r="FC189" s="4">
        <v>1</v>
      </c>
      <c r="FD189" s="4" t="s">
        <v>205</v>
      </c>
      <c r="FE189" s="4">
        <v>3</v>
      </c>
    </row>
    <row r="190" spans="1:161" x14ac:dyDescent="0.3">
      <c r="A190" s="4">
        <v>5962</v>
      </c>
      <c r="B190" s="4" t="s">
        <v>909</v>
      </c>
      <c r="C190" s="4" t="s">
        <v>212</v>
      </c>
      <c r="D190" s="4" t="s">
        <v>910</v>
      </c>
      <c r="E190" s="4" t="s">
        <v>293</v>
      </c>
      <c r="F190" s="4" t="s">
        <v>911</v>
      </c>
      <c r="G190" s="4">
        <v>1</v>
      </c>
      <c r="H190" s="4">
        <v>2</v>
      </c>
      <c r="J190" s="4">
        <v>1</v>
      </c>
      <c r="K190" s="4">
        <v>2</v>
      </c>
      <c r="O190" s="4">
        <v>0</v>
      </c>
      <c r="P190" s="4">
        <v>1</v>
      </c>
      <c r="Q190" s="4">
        <v>2</v>
      </c>
      <c r="BF190" s="4">
        <v>1</v>
      </c>
      <c r="BG190" s="4">
        <v>1</v>
      </c>
      <c r="BI190" s="4">
        <v>1</v>
      </c>
      <c r="BJ190" s="4">
        <v>1</v>
      </c>
      <c r="BK190" s="4">
        <v>6</v>
      </c>
      <c r="BL190" s="4">
        <v>-98</v>
      </c>
      <c r="BS190" s="4">
        <v>4</v>
      </c>
      <c r="BU190" s="4">
        <v>-98</v>
      </c>
      <c r="BX190" s="4">
        <v>-98</v>
      </c>
      <c r="BY190" s="4">
        <v>1</v>
      </c>
      <c r="BZ190" s="4">
        <v>1</v>
      </c>
      <c r="CA190" s="4">
        <v>1</v>
      </c>
      <c r="CB190" s="4">
        <v>1</v>
      </c>
      <c r="CC190" s="4">
        <v>1</v>
      </c>
      <c r="CD190" s="4">
        <v>2</v>
      </c>
      <c r="CE190" s="4">
        <v>2</v>
      </c>
      <c r="CF190" s="4">
        <v>1</v>
      </c>
      <c r="CG190" s="4">
        <v>2</v>
      </c>
      <c r="CH190" s="4">
        <v>2</v>
      </c>
      <c r="CI190" s="4">
        <v>2</v>
      </c>
      <c r="CJ190" s="4">
        <v>2</v>
      </c>
      <c r="CK190" s="4">
        <v>7</v>
      </c>
      <c r="CL190" s="4">
        <v>3</v>
      </c>
      <c r="CM190" s="4">
        <v>3</v>
      </c>
      <c r="CN190" s="4">
        <v>1</v>
      </c>
      <c r="CO190" s="4">
        <v>1</v>
      </c>
      <c r="CP190" s="4">
        <v>1</v>
      </c>
      <c r="CQ190" s="4">
        <v>1</v>
      </c>
      <c r="CR190" s="4">
        <v>1</v>
      </c>
      <c r="CS190" s="4">
        <v>0</v>
      </c>
      <c r="CV190" s="4">
        <v>2</v>
      </c>
      <c r="CX190" s="4">
        <v>2</v>
      </c>
      <c r="CY190" s="4">
        <v>5</v>
      </c>
      <c r="CZ190" s="4">
        <v>1</v>
      </c>
      <c r="DA190" s="4">
        <v>1</v>
      </c>
      <c r="DB190" s="4">
        <v>1</v>
      </c>
      <c r="DC190" s="4">
        <v>5</v>
      </c>
      <c r="DD190" s="4">
        <v>1</v>
      </c>
      <c r="DE190" s="4">
        <v>1</v>
      </c>
      <c r="DF190" s="4">
        <v>1</v>
      </c>
      <c r="DH190" s="4">
        <v>0</v>
      </c>
      <c r="DI190" s="4">
        <v>0</v>
      </c>
      <c r="DJ190" s="4">
        <v>1</v>
      </c>
      <c r="DO190" s="4">
        <v>2</v>
      </c>
      <c r="DP190" s="4">
        <v>2</v>
      </c>
      <c r="DQ190" s="4">
        <v>6</v>
      </c>
      <c r="DR190" s="4">
        <v>1</v>
      </c>
      <c r="DW190" s="4">
        <v>2</v>
      </c>
      <c r="DX190" s="4">
        <v>7</v>
      </c>
      <c r="DY190" s="4">
        <v>1</v>
      </c>
      <c r="DZ190" s="4">
        <v>1</v>
      </c>
      <c r="EA190" s="4" t="s">
        <v>912</v>
      </c>
      <c r="EB190" s="4">
        <v>660</v>
      </c>
      <c r="EC190" s="4">
        <v>11</v>
      </c>
      <c r="EE190" s="4">
        <v>2</v>
      </c>
      <c r="EF190" s="4">
        <v>1</v>
      </c>
      <c r="EG190" s="4" t="s">
        <v>347</v>
      </c>
      <c r="EI190" s="4">
        <v>1</v>
      </c>
      <c r="EJ190" s="4">
        <v>1</v>
      </c>
      <c r="EK190" s="4">
        <v>3</v>
      </c>
      <c r="EL190" s="4">
        <v>10</v>
      </c>
      <c r="EM190" s="4">
        <v>29</v>
      </c>
      <c r="ET190" s="4" t="s">
        <v>908</v>
      </c>
      <c r="EU190" s="4" t="s">
        <v>201</v>
      </c>
      <c r="EV190" s="4" t="s">
        <v>202</v>
      </c>
      <c r="EY190" s="4">
        <v>929</v>
      </c>
      <c r="FA190" s="83" t="s">
        <v>203</v>
      </c>
      <c r="FB190" s="4" t="s">
        <v>204</v>
      </c>
      <c r="FD190" s="4" t="s">
        <v>205</v>
      </c>
      <c r="FE190" s="4">
        <v>3</v>
      </c>
    </row>
    <row r="191" spans="1:161" x14ac:dyDescent="0.3">
      <c r="A191" s="4">
        <v>6008</v>
      </c>
      <c r="B191" s="4" t="s">
        <v>913</v>
      </c>
      <c r="C191" s="4" t="s">
        <v>212</v>
      </c>
      <c r="D191" s="4" t="s">
        <v>914</v>
      </c>
      <c r="E191" s="4" t="s">
        <v>214</v>
      </c>
      <c r="F191" s="4" t="s">
        <v>915</v>
      </c>
      <c r="G191" s="4">
        <v>1</v>
      </c>
      <c r="H191" s="4">
        <v>1</v>
      </c>
      <c r="I191" s="4">
        <v>2</v>
      </c>
      <c r="J191" s="4">
        <v>1</v>
      </c>
      <c r="K191" s="4">
        <v>2</v>
      </c>
      <c r="O191" s="4">
        <v>1</v>
      </c>
      <c r="P191" s="4">
        <v>1</v>
      </c>
      <c r="Q191" s="4">
        <v>2</v>
      </c>
      <c r="R191" s="4">
        <v>2</v>
      </c>
      <c r="U191" s="4">
        <v>2</v>
      </c>
      <c r="W191" s="4">
        <v>1</v>
      </c>
      <c r="Y191" s="4">
        <v>1</v>
      </c>
      <c r="AA191" s="4">
        <v>1</v>
      </c>
      <c r="AB191" s="4">
        <v>2010</v>
      </c>
      <c r="AC191" s="4">
        <v>1</v>
      </c>
      <c r="AD191" s="4">
        <v>2</v>
      </c>
      <c r="AE191" s="4">
        <v>2</v>
      </c>
      <c r="AF191" s="4">
        <v>4</v>
      </c>
      <c r="AG191" s="4">
        <v>1</v>
      </c>
      <c r="AV191" s="4">
        <v>1</v>
      </c>
      <c r="AX191" s="4">
        <v>8</v>
      </c>
      <c r="AY191" s="4">
        <v>-77</v>
      </c>
      <c r="BD191" s="4">
        <v>2</v>
      </c>
      <c r="BE191" s="4">
        <v>2</v>
      </c>
      <c r="BF191" s="4">
        <v>1</v>
      </c>
      <c r="BG191" s="4">
        <v>1</v>
      </c>
      <c r="BH191" s="4">
        <v>1</v>
      </c>
      <c r="BJ191" s="4">
        <v>1</v>
      </c>
      <c r="BK191" s="4">
        <v>5</v>
      </c>
      <c r="BL191" s="4">
        <v>3</v>
      </c>
      <c r="BM191" s="4">
        <v>2</v>
      </c>
      <c r="BS191" s="4">
        <v>3</v>
      </c>
      <c r="BW191" s="4">
        <v>3</v>
      </c>
      <c r="BX191" s="4">
        <v>3</v>
      </c>
      <c r="BY191" s="4">
        <v>2</v>
      </c>
      <c r="BZ191" s="4">
        <v>2</v>
      </c>
      <c r="CA191" s="4">
        <v>1</v>
      </c>
      <c r="CB191" s="4">
        <v>1</v>
      </c>
      <c r="CC191" s="4">
        <v>2</v>
      </c>
      <c r="CD191" s="4">
        <v>2</v>
      </c>
      <c r="CE191" s="4">
        <v>2</v>
      </c>
      <c r="CF191" s="4">
        <v>2</v>
      </c>
      <c r="CG191" s="4">
        <v>1</v>
      </c>
      <c r="CH191" s="4">
        <v>2</v>
      </c>
      <c r="CI191" s="4">
        <v>1</v>
      </c>
      <c r="CJ191" s="4">
        <v>2</v>
      </c>
      <c r="CK191" s="4">
        <v>3</v>
      </c>
      <c r="CL191" s="4">
        <v>1</v>
      </c>
      <c r="CM191" s="4">
        <v>1</v>
      </c>
      <c r="CN191" s="4">
        <v>1</v>
      </c>
      <c r="CO191" s="4">
        <v>1</v>
      </c>
      <c r="CP191" s="4">
        <v>1</v>
      </c>
      <c r="CQ191" s="4">
        <v>1</v>
      </c>
      <c r="CR191" s="4">
        <v>1</v>
      </c>
      <c r="CS191" s="4">
        <v>1</v>
      </c>
      <c r="CT191" s="4">
        <v>1</v>
      </c>
      <c r="CU191" s="4">
        <v>1</v>
      </c>
      <c r="CV191" s="4">
        <v>2</v>
      </c>
      <c r="CX191" s="4">
        <v>2</v>
      </c>
      <c r="CY191" s="4">
        <v>3</v>
      </c>
      <c r="CZ191" s="4">
        <v>1</v>
      </c>
      <c r="DA191" s="4">
        <v>2</v>
      </c>
      <c r="DB191" s="4">
        <v>1</v>
      </c>
      <c r="DC191" s="4">
        <v>6</v>
      </c>
      <c r="DD191" s="4">
        <v>4</v>
      </c>
      <c r="DE191" s="4">
        <v>1</v>
      </c>
      <c r="DF191" s="4">
        <v>3</v>
      </c>
      <c r="DH191" s="4">
        <v>0</v>
      </c>
      <c r="DI191" s="4">
        <v>2</v>
      </c>
      <c r="DJ191" s="4">
        <v>0</v>
      </c>
      <c r="DK191" s="4">
        <v>0</v>
      </c>
      <c r="DL191" s="4">
        <v>1</v>
      </c>
      <c r="DO191" s="4">
        <v>2</v>
      </c>
      <c r="DP191" s="4">
        <v>2</v>
      </c>
      <c r="DQ191" s="4">
        <v>-98</v>
      </c>
      <c r="DR191" s="4">
        <v>-98</v>
      </c>
      <c r="DW191" s="4">
        <v>-98</v>
      </c>
      <c r="DX191" s="4">
        <v>-98</v>
      </c>
      <c r="DY191" s="4">
        <v>-98</v>
      </c>
      <c r="DZ191" s="4">
        <v>1</v>
      </c>
      <c r="EA191" s="4" t="s">
        <v>229</v>
      </c>
      <c r="EB191" s="4">
        <v>907</v>
      </c>
      <c r="EC191" s="4">
        <v>15.12</v>
      </c>
      <c r="EE191" s="4">
        <v>2</v>
      </c>
      <c r="EF191" s="4">
        <v>1</v>
      </c>
      <c r="EG191" s="4" t="s">
        <v>725</v>
      </c>
      <c r="EI191" s="4">
        <v>1</v>
      </c>
      <c r="EJ191" s="4">
        <v>1</v>
      </c>
      <c r="EK191" s="4">
        <v>3</v>
      </c>
      <c r="EL191" s="4">
        <v>8</v>
      </c>
      <c r="EM191" s="4">
        <v>25</v>
      </c>
      <c r="ET191" s="4" t="s">
        <v>908</v>
      </c>
      <c r="EU191" s="4" t="s">
        <v>201</v>
      </c>
      <c r="EV191" s="4" t="s">
        <v>202</v>
      </c>
      <c r="EY191" s="4">
        <v>826</v>
      </c>
      <c r="FA191" s="83" t="s">
        <v>237</v>
      </c>
      <c r="FB191" s="4" t="s">
        <v>204</v>
      </c>
      <c r="FC191" s="4">
        <v>1</v>
      </c>
      <c r="FD191" s="4" t="s">
        <v>238</v>
      </c>
      <c r="FE191" s="4">
        <v>7</v>
      </c>
    </row>
    <row r="192" spans="1:161" x14ac:dyDescent="0.3">
      <c r="A192" s="4">
        <v>6046</v>
      </c>
      <c r="B192" s="4" t="s">
        <v>916</v>
      </c>
      <c r="C192" s="4" t="s">
        <v>194</v>
      </c>
      <c r="D192" s="4" t="s">
        <v>917</v>
      </c>
      <c r="E192" s="4" t="s">
        <v>221</v>
      </c>
      <c r="F192" s="4" t="s">
        <v>918</v>
      </c>
      <c r="G192" s="4">
        <v>1</v>
      </c>
      <c r="H192" s="4">
        <v>2</v>
      </c>
      <c r="J192" s="4">
        <v>1</v>
      </c>
      <c r="K192" s="4">
        <v>2</v>
      </c>
      <c r="O192" s="4">
        <v>0</v>
      </c>
      <c r="P192" s="4">
        <v>1</v>
      </c>
      <c r="Q192" s="4">
        <v>2</v>
      </c>
      <c r="BF192" s="4">
        <v>1</v>
      </c>
      <c r="BG192" s="4">
        <v>1</v>
      </c>
      <c r="BI192" s="4">
        <v>2</v>
      </c>
      <c r="BJ192" s="4">
        <v>1</v>
      </c>
      <c r="BK192" s="4">
        <v>5</v>
      </c>
      <c r="BL192" s="4">
        <v>1</v>
      </c>
      <c r="BS192" s="4">
        <v>2</v>
      </c>
      <c r="BT192" s="4">
        <v>2</v>
      </c>
      <c r="BU192" s="4">
        <v>2</v>
      </c>
      <c r="BW192" s="4">
        <v>1</v>
      </c>
      <c r="BX192" s="4">
        <v>3</v>
      </c>
      <c r="BY192" s="4">
        <v>2</v>
      </c>
      <c r="BZ192" s="4">
        <v>1</v>
      </c>
      <c r="CA192" s="4">
        <v>1</v>
      </c>
      <c r="CB192" s="4">
        <v>2</v>
      </c>
      <c r="CC192" s="4">
        <v>2</v>
      </c>
      <c r="CD192" s="4">
        <v>2</v>
      </c>
      <c r="CE192" s="4">
        <v>2</v>
      </c>
      <c r="CF192" s="4">
        <v>1</v>
      </c>
      <c r="CG192" s="4">
        <v>1</v>
      </c>
      <c r="CH192" s="4">
        <v>1</v>
      </c>
      <c r="CI192" s="4">
        <v>1</v>
      </c>
      <c r="CJ192" s="4">
        <v>1</v>
      </c>
      <c r="CK192" s="4">
        <v>7</v>
      </c>
      <c r="CL192" s="4">
        <v>1</v>
      </c>
      <c r="CM192" s="4">
        <v>1</v>
      </c>
      <c r="CN192" s="4">
        <v>1</v>
      </c>
      <c r="CO192" s="4">
        <v>2</v>
      </c>
      <c r="CP192" s="4">
        <v>1</v>
      </c>
      <c r="CQ192" s="4">
        <v>2</v>
      </c>
      <c r="CR192" s="4">
        <v>1</v>
      </c>
      <c r="CS192" s="4">
        <v>0</v>
      </c>
      <c r="CV192" s="4">
        <v>1</v>
      </c>
      <c r="CW192" s="4">
        <v>1</v>
      </c>
      <c r="CX192" s="4">
        <v>2</v>
      </c>
      <c r="CY192" s="4">
        <v>1</v>
      </c>
      <c r="CZ192" s="4">
        <v>1</v>
      </c>
      <c r="DA192" s="4">
        <v>4</v>
      </c>
      <c r="DB192" s="4">
        <v>1</v>
      </c>
      <c r="DC192" s="4">
        <v>0</v>
      </c>
      <c r="DD192" s="4">
        <v>6</v>
      </c>
      <c r="DE192" s="4">
        <v>1</v>
      </c>
      <c r="DF192" s="4">
        <v>6</v>
      </c>
      <c r="DH192" s="4">
        <v>4</v>
      </c>
      <c r="DI192" s="4">
        <v>0</v>
      </c>
      <c r="DJ192" s="4">
        <v>2</v>
      </c>
      <c r="DO192" s="4">
        <v>1</v>
      </c>
      <c r="DP192" s="4">
        <v>2</v>
      </c>
      <c r="DQ192" s="4">
        <v>6</v>
      </c>
      <c r="DR192" s="4">
        <v>1</v>
      </c>
      <c r="DW192" s="4">
        <v>2</v>
      </c>
      <c r="DX192" s="4">
        <v>-98</v>
      </c>
      <c r="DY192" s="4">
        <v>1</v>
      </c>
      <c r="DZ192" s="4">
        <v>1</v>
      </c>
      <c r="EA192" s="4" t="s">
        <v>919</v>
      </c>
      <c r="EB192" s="4">
        <v>702</v>
      </c>
      <c r="EC192" s="4">
        <v>11.7</v>
      </c>
      <c r="EE192" s="4">
        <v>2</v>
      </c>
      <c r="EF192" s="4">
        <v>1</v>
      </c>
      <c r="EG192" s="4" t="s">
        <v>224</v>
      </c>
      <c r="EI192" s="4">
        <v>1</v>
      </c>
      <c r="EJ192" s="4">
        <v>1</v>
      </c>
      <c r="EK192" s="4">
        <v>3</v>
      </c>
      <c r="EL192" s="4">
        <v>4</v>
      </c>
      <c r="EM192" s="4">
        <v>17</v>
      </c>
      <c r="ET192" s="4" t="s">
        <v>908</v>
      </c>
      <c r="EU192" s="4" t="s">
        <v>201</v>
      </c>
      <c r="EV192" s="4" t="s">
        <v>202</v>
      </c>
      <c r="EY192" s="4">
        <v>792</v>
      </c>
      <c r="FA192" s="83" t="s">
        <v>203</v>
      </c>
      <c r="FB192" s="4" t="s">
        <v>204</v>
      </c>
      <c r="FC192" s="4">
        <v>1</v>
      </c>
      <c r="FD192" s="4" t="s">
        <v>205</v>
      </c>
      <c r="FE192" s="4">
        <v>7</v>
      </c>
    </row>
    <row r="193" spans="1:161" x14ac:dyDescent="0.3">
      <c r="A193" s="4">
        <v>6103</v>
      </c>
      <c r="B193" s="4" t="s">
        <v>920</v>
      </c>
      <c r="C193" s="4" t="s">
        <v>194</v>
      </c>
      <c r="D193" s="4" t="s">
        <v>921</v>
      </c>
      <c r="E193" s="4" t="s">
        <v>221</v>
      </c>
      <c r="F193" s="4" t="s">
        <v>922</v>
      </c>
      <c r="G193" s="4">
        <v>1</v>
      </c>
      <c r="H193" s="4">
        <v>2</v>
      </c>
      <c r="J193" s="4">
        <v>1</v>
      </c>
      <c r="K193" s="4">
        <v>2</v>
      </c>
      <c r="O193" s="4">
        <v>0</v>
      </c>
      <c r="P193" s="4">
        <v>1</v>
      </c>
      <c r="Q193" s="4">
        <v>2</v>
      </c>
      <c r="BF193" s="4">
        <v>1</v>
      </c>
      <c r="BG193" s="4">
        <v>1</v>
      </c>
      <c r="BI193" s="4">
        <v>1</v>
      </c>
      <c r="BJ193" s="4">
        <v>1</v>
      </c>
      <c r="BK193" s="4">
        <v>6</v>
      </c>
      <c r="BL193" s="4">
        <v>3</v>
      </c>
      <c r="BM193" s="4">
        <v>2</v>
      </c>
      <c r="BN193" s="4">
        <v>1</v>
      </c>
      <c r="BS193" s="4">
        <v>1</v>
      </c>
      <c r="BU193" s="4">
        <v>1</v>
      </c>
      <c r="BV193" s="4">
        <v>4</v>
      </c>
      <c r="BX193" s="4">
        <v>3</v>
      </c>
      <c r="BY193" s="4">
        <v>2</v>
      </c>
      <c r="BZ193" s="4">
        <v>1</v>
      </c>
      <c r="CA193" s="4">
        <v>2</v>
      </c>
      <c r="CB193" s="4">
        <v>2</v>
      </c>
      <c r="CC193" s="4">
        <v>1</v>
      </c>
      <c r="CD193" s="4">
        <v>2</v>
      </c>
      <c r="CE193" s="4">
        <v>2</v>
      </c>
      <c r="CF193" s="4">
        <v>1</v>
      </c>
      <c r="CG193" s="4">
        <v>2</v>
      </c>
      <c r="CH193" s="4">
        <v>1</v>
      </c>
      <c r="CI193" s="4">
        <v>1</v>
      </c>
      <c r="CJ193" s="4">
        <v>2</v>
      </c>
      <c r="CK193" s="4">
        <v>7</v>
      </c>
      <c r="CL193" s="4">
        <v>1</v>
      </c>
      <c r="CM193" s="4">
        <v>3</v>
      </c>
      <c r="CN193" s="4">
        <v>1</v>
      </c>
      <c r="CO193" s="4">
        <v>1</v>
      </c>
      <c r="CP193" s="4">
        <v>1</v>
      </c>
      <c r="CQ193" s="4">
        <v>1</v>
      </c>
      <c r="CR193" s="4">
        <v>1</v>
      </c>
      <c r="CS193" s="4">
        <v>0</v>
      </c>
      <c r="CV193" s="4">
        <v>2</v>
      </c>
      <c r="CX193" s="4">
        <v>2</v>
      </c>
      <c r="CY193" s="4">
        <v>2</v>
      </c>
      <c r="CZ193" s="4">
        <v>1</v>
      </c>
      <c r="DA193" s="4">
        <v>2</v>
      </c>
      <c r="DB193" s="4">
        <v>1</v>
      </c>
      <c r="DC193" s="4">
        <v>0.5</v>
      </c>
      <c r="DD193" s="4">
        <v>4</v>
      </c>
      <c r="DE193" s="4">
        <v>1</v>
      </c>
      <c r="DF193" s="4">
        <v>1</v>
      </c>
      <c r="DH193" s="4">
        <v>0</v>
      </c>
      <c r="DI193" s="4">
        <v>0</v>
      </c>
      <c r="DJ193" s="4">
        <v>1</v>
      </c>
      <c r="DO193" s="4">
        <v>2</v>
      </c>
      <c r="DP193" s="4">
        <v>2</v>
      </c>
      <c r="DQ193" s="4">
        <v>7</v>
      </c>
      <c r="DR193" s="4">
        <v>1</v>
      </c>
      <c r="DW193" s="4">
        <v>2</v>
      </c>
      <c r="DX193" s="4">
        <v>4</v>
      </c>
      <c r="DY193" s="4">
        <v>1</v>
      </c>
      <c r="DZ193" s="4">
        <v>2</v>
      </c>
      <c r="EA193" s="4" t="s">
        <v>923</v>
      </c>
      <c r="EB193" s="4">
        <v>650</v>
      </c>
      <c r="EC193" s="4">
        <v>10.83</v>
      </c>
      <c r="EE193" s="4">
        <v>2</v>
      </c>
      <c r="EF193" s="4">
        <v>1</v>
      </c>
      <c r="EG193" s="4" t="s">
        <v>529</v>
      </c>
      <c r="EI193" s="4">
        <v>1</v>
      </c>
      <c r="EJ193" s="4">
        <v>1</v>
      </c>
      <c r="EK193" s="4">
        <v>3</v>
      </c>
      <c r="EL193" s="4">
        <v>4</v>
      </c>
      <c r="EM193" s="4">
        <v>17</v>
      </c>
      <c r="ET193" s="4" t="s">
        <v>908</v>
      </c>
      <c r="EU193" s="4" t="s">
        <v>201</v>
      </c>
      <c r="EV193" s="4" t="s">
        <v>202</v>
      </c>
      <c r="EY193" s="4">
        <v>792</v>
      </c>
      <c r="FA193" s="83" t="s">
        <v>203</v>
      </c>
      <c r="FB193" s="4" t="s">
        <v>204</v>
      </c>
      <c r="FC193" s="4">
        <v>0</v>
      </c>
      <c r="FD193" s="4" t="s">
        <v>205</v>
      </c>
      <c r="FE193" s="4">
        <v>3</v>
      </c>
    </row>
    <row r="194" spans="1:161" x14ac:dyDescent="0.3">
      <c r="A194" s="4">
        <v>6143</v>
      </c>
      <c r="B194" s="4" t="s">
        <v>924</v>
      </c>
      <c r="C194" s="4" t="s">
        <v>194</v>
      </c>
      <c r="D194" s="4" t="s">
        <v>925</v>
      </c>
      <c r="E194" s="4" t="s">
        <v>221</v>
      </c>
      <c r="F194" s="4" t="s">
        <v>926</v>
      </c>
      <c r="G194" s="4">
        <v>1</v>
      </c>
      <c r="H194" s="4">
        <v>2</v>
      </c>
      <c r="J194" s="4">
        <v>1</v>
      </c>
      <c r="K194" s="4">
        <v>2</v>
      </c>
      <c r="O194" s="4">
        <v>0</v>
      </c>
      <c r="P194" s="4">
        <v>1</v>
      </c>
      <c r="Q194" s="4">
        <v>2</v>
      </c>
      <c r="BF194" s="4">
        <v>1</v>
      </c>
      <c r="BG194" s="4">
        <v>1</v>
      </c>
      <c r="BI194" s="4">
        <v>2</v>
      </c>
      <c r="BJ194" s="4">
        <v>1</v>
      </c>
      <c r="BK194" s="4">
        <v>1</v>
      </c>
      <c r="BL194" s="4">
        <v>-77</v>
      </c>
      <c r="BS194" s="4">
        <v>1</v>
      </c>
      <c r="BU194" s="4">
        <v>1</v>
      </c>
      <c r="BV194" s="4">
        <v>-98</v>
      </c>
      <c r="BX194" s="4">
        <v>-98</v>
      </c>
      <c r="BY194" s="4">
        <v>2</v>
      </c>
      <c r="BZ194" s="4">
        <v>-98</v>
      </c>
      <c r="CA194" s="4">
        <v>2</v>
      </c>
      <c r="CB194" s="4">
        <v>2</v>
      </c>
      <c r="CC194" s="4">
        <v>2</v>
      </c>
      <c r="CD194" s="4">
        <v>2</v>
      </c>
      <c r="CE194" s="4">
        <v>2</v>
      </c>
      <c r="CF194" s="4">
        <v>2</v>
      </c>
      <c r="CG194" s="4">
        <v>2</v>
      </c>
      <c r="CH194" s="4">
        <v>2</v>
      </c>
      <c r="CI194" s="4">
        <v>2</v>
      </c>
      <c r="CJ194" s="4">
        <v>3</v>
      </c>
      <c r="CK194" s="4">
        <v>5</v>
      </c>
      <c r="CL194" s="4">
        <v>4</v>
      </c>
      <c r="CM194" s="4">
        <v>-98</v>
      </c>
      <c r="CN194" s="4">
        <v>1</v>
      </c>
      <c r="CO194" s="4">
        <v>1</v>
      </c>
      <c r="CP194" s="4">
        <v>1</v>
      </c>
      <c r="CQ194" s="4">
        <v>1</v>
      </c>
      <c r="CR194" s="4">
        <v>1</v>
      </c>
      <c r="CS194" s="4">
        <v>0</v>
      </c>
      <c r="CV194" s="4">
        <v>2</v>
      </c>
      <c r="CX194" s="4">
        <v>1</v>
      </c>
      <c r="CY194" s="4">
        <v>6</v>
      </c>
      <c r="CZ194" s="4">
        <v>1</v>
      </c>
      <c r="DA194" s="4">
        <v>1</v>
      </c>
      <c r="DB194" s="4">
        <v>1</v>
      </c>
      <c r="DC194" s="4">
        <v>1</v>
      </c>
      <c r="DD194" s="4">
        <v>-97</v>
      </c>
      <c r="DE194" s="4">
        <v>1</v>
      </c>
      <c r="DF194" s="4">
        <v>2</v>
      </c>
      <c r="DH194" s="4">
        <v>0</v>
      </c>
      <c r="DI194" s="4">
        <v>0</v>
      </c>
      <c r="DJ194" s="4">
        <v>0</v>
      </c>
      <c r="DK194" s="4">
        <v>2</v>
      </c>
      <c r="DO194" s="4">
        <v>-77</v>
      </c>
      <c r="DP194" s="4">
        <v>2</v>
      </c>
      <c r="DQ194" s="4">
        <v>3</v>
      </c>
      <c r="DR194" s="4">
        <v>6</v>
      </c>
      <c r="DW194" s="4">
        <v>1</v>
      </c>
      <c r="DX194" s="4">
        <v>1</v>
      </c>
      <c r="DY194" s="4">
        <v>2</v>
      </c>
      <c r="DZ194" s="4">
        <v>1</v>
      </c>
      <c r="EA194" s="4" t="s">
        <v>927</v>
      </c>
      <c r="EB194" s="4">
        <v>906</v>
      </c>
      <c r="EC194" s="4">
        <v>15.1</v>
      </c>
      <c r="EE194" s="4">
        <v>2</v>
      </c>
      <c r="EF194" s="4">
        <v>1</v>
      </c>
      <c r="EG194" s="4" t="s">
        <v>856</v>
      </c>
      <c r="EI194" s="4">
        <v>1</v>
      </c>
      <c r="EJ194" s="4">
        <v>1</v>
      </c>
      <c r="EK194" s="4">
        <v>3</v>
      </c>
      <c r="EL194" s="4">
        <v>4</v>
      </c>
      <c r="EM194" s="4">
        <v>17</v>
      </c>
      <c r="ET194" s="4" t="s">
        <v>908</v>
      </c>
      <c r="EU194" s="4" t="s">
        <v>201</v>
      </c>
      <c r="EV194" s="4" t="s">
        <v>202</v>
      </c>
      <c r="EY194" s="4">
        <v>792</v>
      </c>
      <c r="FA194" s="83" t="s">
        <v>203</v>
      </c>
      <c r="FB194" s="4" t="s">
        <v>204</v>
      </c>
      <c r="FC194" s="4">
        <v>0</v>
      </c>
      <c r="FD194" s="4" t="s">
        <v>205</v>
      </c>
      <c r="FE194" s="4">
        <v>35</v>
      </c>
    </row>
    <row r="195" spans="1:161" x14ac:dyDescent="0.3">
      <c r="A195" s="4">
        <v>6154</v>
      </c>
      <c r="B195" s="4" t="s">
        <v>928</v>
      </c>
      <c r="C195" s="4" t="s">
        <v>212</v>
      </c>
      <c r="D195" s="4" t="s">
        <v>929</v>
      </c>
      <c r="E195" s="4" t="s">
        <v>214</v>
      </c>
      <c r="F195" s="4" t="s">
        <v>930</v>
      </c>
      <c r="G195" s="4">
        <v>1</v>
      </c>
      <c r="H195" s="4">
        <v>1</v>
      </c>
      <c r="I195" s="4">
        <v>2</v>
      </c>
      <c r="J195" s="4">
        <v>1</v>
      </c>
      <c r="K195" s="4">
        <v>2</v>
      </c>
      <c r="O195" s="4">
        <v>1</v>
      </c>
      <c r="P195" s="4">
        <v>1</v>
      </c>
      <c r="Q195" s="4">
        <v>2</v>
      </c>
      <c r="R195" s="4">
        <v>2</v>
      </c>
      <c r="U195" s="4">
        <v>1</v>
      </c>
      <c r="W195" s="4">
        <v>1</v>
      </c>
      <c r="Y195" s="4">
        <v>1</v>
      </c>
      <c r="Z195" s="4">
        <v>1</v>
      </c>
      <c r="AA195" s="4">
        <v>1</v>
      </c>
      <c r="AB195" s="4">
        <v>2008</v>
      </c>
      <c r="AC195" s="4">
        <v>1</v>
      </c>
      <c r="AD195" s="4">
        <v>4</v>
      </c>
      <c r="AE195" s="4">
        <v>1</v>
      </c>
      <c r="AF195" s="4">
        <v>5</v>
      </c>
      <c r="AG195" s="4">
        <v>1</v>
      </c>
      <c r="AV195" s="4">
        <v>1</v>
      </c>
      <c r="AX195" s="4">
        <v>5</v>
      </c>
      <c r="AY195" s="4">
        <v>1</v>
      </c>
      <c r="AZ195" s="4">
        <v>1</v>
      </c>
      <c r="BA195" s="4">
        <v>0</v>
      </c>
      <c r="BD195" s="4">
        <v>2</v>
      </c>
      <c r="BE195" s="4">
        <v>1</v>
      </c>
      <c r="BF195" s="4">
        <v>1</v>
      </c>
      <c r="BG195" s="4">
        <v>1</v>
      </c>
      <c r="BH195" s="4">
        <v>1</v>
      </c>
      <c r="BJ195" s="4">
        <v>1</v>
      </c>
      <c r="BK195" s="4">
        <v>6</v>
      </c>
      <c r="BL195" s="4">
        <v>2</v>
      </c>
      <c r="BM195" s="4">
        <v>3</v>
      </c>
      <c r="BN195" s="4">
        <v>5</v>
      </c>
      <c r="BO195" s="4">
        <v>1</v>
      </c>
      <c r="BS195" s="4">
        <v>3</v>
      </c>
      <c r="BW195" s="4">
        <v>1</v>
      </c>
      <c r="BX195" s="4">
        <v>-98</v>
      </c>
      <c r="BY195" s="4">
        <v>2</v>
      </c>
      <c r="BZ195" s="4">
        <v>2</v>
      </c>
      <c r="CA195" s="4">
        <v>1</v>
      </c>
      <c r="CB195" s="4">
        <v>2</v>
      </c>
      <c r="CC195" s="4">
        <v>2</v>
      </c>
      <c r="CD195" s="4">
        <v>2</v>
      </c>
      <c r="CE195" s="4">
        <v>2</v>
      </c>
      <c r="CF195" s="4">
        <v>1</v>
      </c>
      <c r="CG195" s="4">
        <v>1</v>
      </c>
      <c r="CH195" s="4">
        <v>1</v>
      </c>
      <c r="CI195" s="4">
        <v>1</v>
      </c>
      <c r="CJ195" s="4">
        <v>2</v>
      </c>
      <c r="CK195" s="4">
        <v>7</v>
      </c>
      <c r="CL195" s="4">
        <v>2</v>
      </c>
      <c r="CM195" s="4">
        <v>1</v>
      </c>
      <c r="CN195" s="4">
        <v>1</v>
      </c>
      <c r="CO195" s="4">
        <v>1</v>
      </c>
      <c r="CP195" s="4">
        <v>1</v>
      </c>
      <c r="CQ195" s="4">
        <v>1</v>
      </c>
      <c r="CR195" s="4">
        <v>1</v>
      </c>
      <c r="CS195" s="4">
        <v>0</v>
      </c>
      <c r="CV195" s="4">
        <v>2</v>
      </c>
      <c r="CX195" s="4">
        <v>2</v>
      </c>
      <c r="CY195" s="4">
        <v>1</v>
      </c>
      <c r="CZ195" s="4">
        <v>1</v>
      </c>
      <c r="DA195" s="4">
        <v>3</v>
      </c>
      <c r="DB195" s="4">
        <v>1</v>
      </c>
      <c r="DC195" s="4">
        <v>0.1</v>
      </c>
      <c r="DD195" s="4">
        <v>1</v>
      </c>
      <c r="DE195" s="4">
        <v>1</v>
      </c>
      <c r="DF195" s="4">
        <v>1</v>
      </c>
      <c r="DH195" s="4">
        <v>0</v>
      </c>
      <c r="DI195" s="4">
        <v>0</v>
      </c>
      <c r="DJ195" s="4">
        <v>0</v>
      </c>
      <c r="DK195" s="4">
        <v>0</v>
      </c>
      <c r="DL195" s="4">
        <v>0</v>
      </c>
      <c r="DM195" s="4">
        <v>1</v>
      </c>
      <c r="DO195" s="4">
        <v>1</v>
      </c>
      <c r="DP195" s="4">
        <v>2</v>
      </c>
      <c r="DQ195" s="4">
        <v>7</v>
      </c>
      <c r="DR195" s="4">
        <v>-98</v>
      </c>
      <c r="DW195" s="4">
        <v>-98</v>
      </c>
      <c r="DX195" s="4">
        <v>-98</v>
      </c>
      <c r="DY195" s="4">
        <v>1</v>
      </c>
      <c r="DZ195" s="4">
        <v>2</v>
      </c>
      <c r="EA195" s="4" t="s">
        <v>931</v>
      </c>
      <c r="EB195" s="4">
        <v>885</v>
      </c>
      <c r="EC195" s="4">
        <v>14.75</v>
      </c>
      <c r="EE195" s="4">
        <v>2</v>
      </c>
      <c r="EF195" s="4">
        <v>1</v>
      </c>
      <c r="EG195" s="4" t="s">
        <v>592</v>
      </c>
      <c r="EI195" s="4">
        <v>1</v>
      </c>
      <c r="EJ195" s="4">
        <v>1</v>
      </c>
      <c r="EK195" s="4">
        <v>3</v>
      </c>
      <c r="EL195" s="4">
        <v>8</v>
      </c>
      <c r="EM195" s="4">
        <v>25</v>
      </c>
      <c r="ET195" s="4" t="s">
        <v>908</v>
      </c>
      <c r="EU195" s="4" t="s">
        <v>201</v>
      </c>
      <c r="EV195" s="4" t="s">
        <v>202</v>
      </c>
      <c r="EY195" s="4">
        <v>826</v>
      </c>
      <c r="FA195" s="83" t="s">
        <v>237</v>
      </c>
      <c r="FB195" s="4" t="s">
        <v>204</v>
      </c>
      <c r="FC195" s="4">
        <v>1</v>
      </c>
      <c r="FD195" s="4" t="s">
        <v>238</v>
      </c>
      <c r="FE195" s="4">
        <v>3</v>
      </c>
    </row>
    <row r="196" spans="1:161" x14ac:dyDescent="0.3">
      <c r="A196" s="4">
        <v>6210</v>
      </c>
      <c r="B196" s="4" t="s">
        <v>932</v>
      </c>
      <c r="C196" s="4" t="s">
        <v>212</v>
      </c>
      <c r="D196" s="4" t="s">
        <v>933</v>
      </c>
      <c r="E196" s="4" t="s">
        <v>808</v>
      </c>
      <c r="F196" s="4" t="s">
        <v>934</v>
      </c>
      <c r="G196" s="4">
        <v>1</v>
      </c>
      <c r="H196" s="4">
        <v>2</v>
      </c>
      <c r="J196" s="4">
        <v>1</v>
      </c>
      <c r="K196" s="4">
        <v>2</v>
      </c>
      <c r="O196" s="4">
        <v>0</v>
      </c>
      <c r="P196" s="4">
        <v>1</v>
      </c>
      <c r="Q196" s="4">
        <v>2</v>
      </c>
      <c r="BF196" s="4">
        <v>1</v>
      </c>
      <c r="BG196" s="4">
        <v>1</v>
      </c>
      <c r="BI196" s="4">
        <v>1</v>
      </c>
      <c r="BJ196" s="4">
        <v>1</v>
      </c>
      <c r="BK196" s="4">
        <v>6</v>
      </c>
      <c r="BL196" s="4">
        <v>3</v>
      </c>
      <c r="BM196" s="4">
        <v>-77</v>
      </c>
      <c r="BS196" s="4">
        <v>3</v>
      </c>
      <c r="BW196" s="4">
        <v>2</v>
      </c>
      <c r="BX196" s="4">
        <v>1</v>
      </c>
      <c r="BY196" s="4">
        <v>2</v>
      </c>
      <c r="BZ196" s="4">
        <v>1</v>
      </c>
      <c r="CA196" s="4">
        <v>1</v>
      </c>
      <c r="CB196" s="4">
        <v>1</v>
      </c>
      <c r="CC196" s="4">
        <v>2</v>
      </c>
      <c r="CD196" s="4">
        <v>2</v>
      </c>
      <c r="CE196" s="4">
        <v>1</v>
      </c>
      <c r="CF196" s="4">
        <v>1</v>
      </c>
      <c r="CG196" s="4">
        <v>1</v>
      </c>
      <c r="CH196" s="4">
        <v>1</v>
      </c>
      <c r="CI196" s="4">
        <v>1</v>
      </c>
      <c r="CJ196" s="4">
        <v>1</v>
      </c>
      <c r="CK196" s="4">
        <v>7</v>
      </c>
      <c r="CL196" s="4">
        <v>5</v>
      </c>
      <c r="CM196" s="4">
        <v>5</v>
      </c>
      <c r="CN196" s="4">
        <v>1</v>
      </c>
      <c r="CO196" s="4">
        <v>2</v>
      </c>
      <c r="CP196" s="4">
        <v>1</v>
      </c>
      <c r="CQ196" s="4">
        <v>1</v>
      </c>
      <c r="CR196" s="4">
        <v>1</v>
      </c>
      <c r="CS196" s="4">
        <v>0</v>
      </c>
      <c r="CV196" s="4">
        <v>2</v>
      </c>
      <c r="CX196" s="4">
        <v>2</v>
      </c>
      <c r="CY196" s="4">
        <v>2</v>
      </c>
      <c r="CZ196" s="4">
        <v>1</v>
      </c>
      <c r="DA196" s="4">
        <v>3</v>
      </c>
      <c r="DB196" s="4">
        <v>1</v>
      </c>
      <c r="DC196" s="4">
        <v>17</v>
      </c>
      <c r="DD196" s="4">
        <v>2</v>
      </c>
      <c r="DE196" s="4">
        <v>1</v>
      </c>
      <c r="DF196" s="4">
        <v>4</v>
      </c>
      <c r="DH196" s="4">
        <v>2</v>
      </c>
      <c r="DI196" s="4">
        <v>0</v>
      </c>
      <c r="DJ196" s="4">
        <v>0</v>
      </c>
      <c r="DK196" s="4">
        <v>0</v>
      </c>
      <c r="DL196" s="4">
        <v>1</v>
      </c>
      <c r="DM196" s="4">
        <v>1</v>
      </c>
      <c r="DO196" s="4">
        <v>1</v>
      </c>
      <c r="DP196" s="4">
        <v>1</v>
      </c>
      <c r="DQ196" s="4">
        <v>6</v>
      </c>
      <c r="DR196" s="4">
        <v>6</v>
      </c>
      <c r="DW196" s="4">
        <v>1</v>
      </c>
      <c r="DX196" s="4">
        <v>4</v>
      </c>
      <c r="DY196" s="4">
        <v>1</v>
      </c>
      <c r="DZ196" s="4">
        <v>1</v>
      </c>
      <c r="EA196" s="4" t="s">
        <v>935</v>
      </c>
      <c r="EB196" s="4">
        <v>702</v>
      </c>
      <c r="EC196" s="4">
        <v>11.7</v>
      </c>
      <c r="EE196" s="4">
        <v>2</v>
      </c>
      <c r="EF196" s="4">
        <v>1</v>
      </c>
      <c r="EG196" s="4" t="s">
        <v>936</v>
      </c>
      <c r="EI196" s="4">
        <v>1</v>
      </c>
      <c r="EJ196" s="4">
        <v>1</v>
      </c>
      <c r="EK196" s="4">
        <v>3</v>
      </c>
      <c r="EL196" s="4">
        <v>11</v>
      </c>
      <c r="EM196" s="4">
        <v>31</v>
      </c>
      <c r="ET196" s="4" t="s">
        <v>908</v>
      </c>
      <c r="EU196" s="4" t="s">
        <v>201</v>
      </c>
      <c r="EV196" s="4" t="s">
        <v>202</v>
      </c>
      <c r="EY196" s="4">
        <v>1481</v>
      </c>
      <c r="FA196" s="83" t="s">
        <v>203</v>
      </c>
      <c r="FB196" s="4" t="s">
        <v>204</v>
      </c>
      <c r="FC196" s="4">
        <v>1</v>
      </c>
      <c r="FD196" s="4" t="s">
        <v>238</v>
      </c>
      <c r="FE196" s="4">
        <v>3</v>
      </c>
    </row>
    <row r="197" spans="1:161" x14ac:dyDescent="0.3">
      <c r="A197" s="4">
        <v>6214</v>
      </c>
      <c r="B197" s="4" t="s">
        <v>937</v>
      </c>
      <c r="C197" s="4" t="s">
        <v>194</v>
      </c>
      <c r="D197" s="4" t="s">
        <v>938</v>
      </c>
      <c r="E197" s="4" t="s">
        <v>227</v>
      </c>
      <c r="F197" s="4" t="s">
        <v>939</v>
      </c>
      <c r="G197" s="4">
        <v>1</v>
      </c>
      <c r="H197" s="4">
        <v>1</v>
      </c>
      <c r="I197" s="4">
        <v>2</v>
      </c>
      <c r="J197" s="4">
        <v>1</v>
      </c>
      <c r="K197" s="4">
        <v>2</v>
      </c>
      <c r="O197" s="4">
        <v>1</v>
      </c>
      <c r="P197" s="4">
        <v>1</v>
      </c>
      <c r="Q197" s="4">
        <v>2</v>
      </c>
      <c r="R197" s="4">
        <v>2</v>
      </c>
      <c r="U197" s="4">
        <v>1</v>
      </c>
      <c r="W197" s="4">
        <v>1</v>
      </c>
      <c r="Y197" s="4">
        <v>1</v>
      </c>
      <c r="Z197" s="4">
        <v>1</v>
      </c>
      <c r="AA197" s="4">
        <v>1</v>
      </c>
      <c r="AB197" s="4">
        <v>2013</v>
      </c>
      <c r="AC197" s="4">
        <v>2</v>
      </c>
      <c r="AD197" s="4">
        <v>3</v>
      </c>
      <c r="AE197" s="4">
        <v>1</v>
      </c>
      <c r="AF197" s="4">
        <v>6</v>
      </c>
      <c r="AG197" s="4">
        <v>1</v>
      </c>
      <c r="AV197" s="4">
        <v>3</v>
      </c>
      <c r="AX197" s="4">
        <v>4</v>
      </c>
      <c r="AY197" s="4">
        <v>2</v>
      </c>
      <c r="AZ197" s="4">
        <v>1</v>
      </c>
      <c r="BA197" s="4">
        <v>0</v>
      </c>
      <c r="BB197" s="4">
        <v>1</v>
      </c>
      <c r="BC197" s="4">
        <v>0</v>
      </c>
      <c r="BD197" s="4">
        <v>2</v>
      </c>
      <c r="BE197" s="4">
        <v>1</v>
      </c>
      <c r="BF197" s="4">
        <v>1</v>
      </c>
      <c r="BG197" s="4">
        <v>1</v>
      </c>
      <c r="BH197" s="4">
        <v>2</v>
      </c>
      <c r="BI197" s="4">
        <v>2</v>
      </c>
      <c r="BJ197" s="4">
        <v>1</v>
      </c>
      <c r="BK197" s="4">
        <v>6</v>
      </c>
      <c r="BL197" s="4">
        <v>2</v>
      </c>
      <c r="BS197" s="4">
        <v>1</v>
      </c>
      <c r="BU197" s="4">
        <v>2</v>
      </c>
      <c r="BW197" s="4">
        <v>2</v>
      </c>
      <c r="BX197" s="4">
        <v>1</v>
      </c>
      <c r="BY197" s="4">
        <v>2</v>
      </c>
      <c r="BZ197" s="4">
        <v>1</v>
      </c>
      <c r="CA197" s="4">
        <v>1</v>
      </c>
      <c r="CB197" s="4">
        <v>2</v>
      </c>
      <c r="CC197" s="4">
        <v>2</v>
      </c>
      <c r="CD197" s="4">
        <v>1</v>
      </c>
      <c r="CE197" s="4">
        <v>2</v>
      </c>
      <c r="CF197" s="4">
        <v>1</v>
      </c>
      <c r="CG197" s="4">
        <v>2</v>
      </c>
      <c r="CH197" s="4">
        <v>1</v>
      </c>
      <c r="CI197" s="4">
        <v>2</v>
      </c>
      <c r="CJ197" s="4">
        <v>2</v>
      </c>
      <c r="CK197" s="4">
        <v>6</v>
      </c>
      <c r="CL197" s="4">
        <v>3</v>
      </c>
      <c r="CM197" s="4">
        <v>3</v>
      </c>
      <c r="CN197" s="4">
        <v>1</v>
      </c>
      <c r="CO197" s="4">
        <v>1</v>
      </c>
      <c r="CP197" s="4">
        <v>1</v>
      </c>
      <c r="CQ197" s="4">
        <v>1</v>
      </c>
      <c r="CR197" s="4">
        <v>1</v>
      </c>
      <c r="CS197" s="4">
        <v>0</v>
      </c>
      <c r="CV197" s="4">
        <v>1</v>
      </c>
      <c r="CW197" s="4">
        <v>1</v>
      </c>
      <c r="CX197" s="4">
        <v>2</v>
      </c>
      <c r="CY197" s="4">
        <v>4</v>
      </c>
      <c r="CZ197" s="4">
        <v>1</v>
      </c>
      <c r="DA197" s="4">
        <v>1</v>
      </c>
      <c r="DB197" s="4">
        <v>1</v>
      </c>
      <c r="DC197" s="4">
        <v>2</v>
      </c>
      <c r="DD197" s="4">
        <v>1</v>
      </c>
      <c r="DE197" s="4">
        <v>1</v>
      </c>
      <c r="DF197" s="4">
        <v>1</v>
      </c>
      <c r="DH197" s="4">
        <v>0</v>
      </c>
      <c r="DI197" s="4">
        <v>0</v>
      </c>
      <c r="DJ197" s="4">
        <v>1</v>
      </c>
      <c r="DO197" s="4">
        <v>1</v>
      </c>
      <c r="DP197" s="4">
        <v>2</v>
      </c>
      <c r="DQ197" s="4">
        <v>7</v>
      </c>
      <c r="DR197" s="4">
        <v>1</v>
      </c>
      <c r="DW197" s="4">
        <v>2</v>
      </c>
      <c r="DX197" s="4">
        <v>5</v>
      </c>
      <c r="DY197" s="4">
        <v>1</v>
      </c>
      <c r="DZ197" s="4">
        <v>2</v>
      </c>
      <c r="EA197" s="4" t="s">
        <v>940</v>
      </c>
      <c r="EB197" s="4">
        <v>991</v>
      </c>
      <c r="EC197" s="4">
        <v>16.52</v>
      </c>
      <c r="EE197" s="4">
        <v>2</v>
      </c>
      <c r="EF197" s="4">
        <v>1</v>
      </c>
      <c r="EG197" s="4" t="s">
        <v>405</v>
      </c>
      <c r="EI197" s="4">
        <v>1</v>
      </c>
      <c r="EJ197" s="4">
        <v>1</v>
      </c>
      <c r="EK197" s="4">
        <v>3</v>
      </c>
      <c r="EL197" s="4">
        <v>6</v>
      </c>
      <c r="EM197" s="4">
        <v>21</v>
      </c>
      <c r="ET197" s="4" t="s">
        <v>908</v>
      </c>
      <c r="EU197" s="4" t="s">
        <v>201</v>
      </c>
      <c r="EV197" s="4" t="s">
        <v>202</v>
      </c>
      <c r="EY197" s="4">
        <v>963</v>
      </c>
      <c r="FA197" s="83" t="s">
        <v>237</v>
      </c>
      <c r="FB197" s="4" t="s">
        <v>204</v>
      </c>
      <c r="FC197" s="4">
        <v>1</v>
      </c>
      <c r="FD197" s="4" t="s">
        <v>205</v>
      </c>
      <c r="FE197" s="4">
        <v>3</v>
      </c>
    </row>
    <row r="198" spans="1:161" x14ac:dyDescent="0.3">
      <c r="A198" s="4">
        <v>6235</v>
      </c>
      <c r="B198" s="4" t="s">
        <v>941</v>
      </c>
      <c r="C198" s="4" t="s">
        <v>212</v>
      </c>
      <c r="D198" s="4" t="s">
        <v>942</v>
      </c>
      <c r="E198" s="4" t="s">
        <v>293</v>
      </c>
      <c r="F198" s="4" t="s">
        <v>943</v>
      </c>
      <c r="G198" s="4">
        <v>1</v>
      </c>
      <c r="H198" s="4">
        <v>2</v>
      </c>
      <c r="J198" s="4">
        <v>1</v>
      </c>
      <c r="K198" s="4">
        <v>2</v>
      </c>
      <c r="O198" s="4">
        <v>0</v>
      </c>
      <c r="P198" s="4">
        <v>1</v>
      </c>
      <c r="Q198" s="4">
        <v>2</v>
      </c>
      <c r="BF198" s="4">
        <v>1</v>
      </c>
      <c r="BG198" s="4">
        <v>1</v>
      </c>
      <c r="BI198" s="4">
        <v>1</v>
      </c>
      <c r="BJ198" s="4">
        <v>1</v>
      </c>
      <c r="BK198" s="4">
        <v>6</v>
      </c>
      <c r="BL198" s="4">
        <v>1</v>
      </c>
      <c r="BM198" s="4">
        <v>2</v>
      </c>
      <c r="BN198" s="4">
        <v>3</v>
      </c>
      <c r="BS198" s="4">
        <v>1</v>
      </c>
      <c r="BU198" s="4">
        <v>1</v>
      </c>
      <c r="BV198" s="4">
        <v>2</v>
      </c>
      <c r="BX198" s="4">
        <v>1</v>
      </c>
      <c r="BY198" s="4">
        <v>2</v>
      </c>
      <c r="BZ198" s="4">
        <v>2</v>
      </c>
      <c r="CA198" s="4">
        <v>1</v>
      </c>
      <c r="CB198" s="4">
        <v>2</v>
      </c>
      <c r="CC198" s="4">
        <v>1</v>
      </c>
      <c r="CD198" s="4">
        <v>1</v>
      </c>
      <c r="CE198" s="4">
        <v>1</v>
      </c>
      <c r="CF198" s="4">
        <v>1</v>
      </c>
      <c r="CG198" s="4">
        <v>2</v>
      </c>
      <c r="CH198" s="4">
        <v>2</v>
      </c>
      <c r="CI198" s="4">
        <v>3</v>
      </c>
      <c r="CJ198" s="4">
        <v>2</v>
      </c>
      <c r="CK198" s="4">
        <v>7</v>
      </c>
      <c r="CL198" s="4">
        <v>1</v>
      </c>
      <c r="CM198" s="4">
        <v>3</v>
      </c>
      <c r="CN198" s="4">
        <v>1</v>
      </c>
      <c r="CO198" s="4">
        <v>1</v>
      </c>
      <c r="CP198" s="4">
        <v>1</v>
      </c>
      <c r="CQ198" s="4">
        <v>1</v>
      </c>
      <c r="CR198" s="4">
        <v>1</v>
      </c>
      <c r="CS198" s="4">
        <v>0</v>
      </c>
      <c r="CV198" s="4">
        <v>2</v>
      </c>
      <c r="CX198" s="4">
        <v>2</v>
      </c>
      <c r="CY198" s="4">
        <v>3</v>
      </c>
      <c r="CZ198" s="4">
        <v>1</v>
      </c>
      <c r="DA198" s="4">
        <v>1</v>
      </c>
      <c r="DB198" s="4">
        <v>1</v>
      </c>
      <c r="DC198" s="4">
        <v>2</v>
      </c>
      <c r="DD198" s="4">
        <v>2</v>
      </c>
      <c r="DE198" s="4">
        <v>1</v>
      </c>
      <c r="DF198" s="4">
        <v>2</v>
      </c>
      <c r="DH198" s="4">
        <v>0</v>
      </c>
      <c r="DI198" s="4">
        <v>0</v>
      </c>
      <c r="DJ198" s="4">
        <v>1</v>
      </c>
      <c r="DK198" s="4">
        <v>1</v>
      </c>
      <c r="DO198" s="4">
        <v>2</v>
      </c>
      <c r="DP198" s="4">
        <v>2</v>
      </c>
      <c r="DQ198" s="4">
        <v>5</v>
      </c>
      <c r="DR198" s="4">
        <v>1</v>
      </c>
      <c r="DW198" s="4">
        <v>2</v>
      </c>
      <c r="DX198" s="4">
        <v>9</v>
      </c>
      <c r="DY198" s="4">
        <v>1</v>
      </c>
      <c r="DZ198" s="4">
        <v>2</v>
      </c>
      <c r="EA198" s="4" t="s">
        <v>944</v>
      </c>
      <c r="EB198" s="4">
        <v>572</v>
      </c>
      <c r="EC198" s="4">
        <v>9.5299999999999994</v>
      </c>
      <c r="EE198" s="4">
        <v>2</v>
      </c>
      <c r="EF198" s="4">
        <v>1</v>
      </c>
      <c r="EG198" s="4" t="s">
        <v>945</v>
      </c>
      <c r="EI198" s="4">
        <v>1</v>
      </c>
      <c r="EJ198" s="4">
        <v>1</v>
      </c>
      <c r="EK198" s="4">
        <v>3</v>
      </c>
      <c r="EL198" s="4">
        <v>10</v>
      </c>
      <c r="EM198" s="4">
        <v>29</v>
      </c>
      <c r="ET198" s="4" t="s">
        <v>946</v>
      </c>
      <c r="EU198" s="4" t="s">
        <v>201</v>
      </c>
      <c r="EV198" s="4" t="s">
        <v>202</v>
      </c>
      <c r="EY198" s="4">
        <v>929</v>
      </c>
      <c r="FA198" s="83" t="s">
        <v>203</v>
      </c>
      <c r="FB198" s="4" t="s">
        <v>204</v>
      </c>
      <c r="FC198" s="4">
        <v>0</v>
      </c>
      <c r="FD198" s="4" t="s">
        <v>205</v>
      </c>
      <c r="FE198" s="4">
        <v>3</v>
      </c>
    </row>
    <row r="199" spans="1:161" x14ac:dyDescent="0.3">
      <c r="A199" s="4">
        <v>6255</v>
      </c>
      <c r="B199" s="4" t="s">
        <v>947</v>
      </c>
      <c r="C199" s="4" t="s">
        <v>212</v>
      </c>
      <c r="D199" s="4" t="s">
        <v>948</v>
      </c>
      <c r="E199" s="4" t="s">
        <v>214</v>
      </c>
      <c r="F199" s="4" t="s">
        <v>949</v>
      </c>
      <c r="G199" s="4">
        <v>1</v>
      </c>
      <c r="H199" s="4">
        <v>2</v>
      </c>
      <c r="J199" s="4">
        <v>1</v>
      </c>
      <c r="K199" s="4">
        <v>2</v>
      </c>
      <c r="O199" s="4">
        <v>0</v>
      </c>
      <c r="P199" s="4">
        <v>1</v>
      </c>
      <c r="Q199" s="4">
        <v>2</v>
      </c>
      <c r="BF199" s="4">
        <v>1</v>
      </c>
      <c r="BG199" s="4">
        <v>1</v>
      </c>
      <c r="BI199" s="4">
        <v>2</v>
      </c>
      <c r="BJ199" s="4">
        <v>1</v>
      </c>
      <c r="BK199" s="4">
        <v>5</v>
      </c>
      <c r="BL199" s="4">
        <v>2</v>
      </c>
      <c r="BS199" s="4">
        <v>1</v>
      </c>
      <c r="BU199" s="4">
        <v>1</v>
      </c>
      <c r="BV199" s="4">
        <v>4</v>
      </c>
      <c r="BX199" s="4">
        <v>3</v>
      </c>
      <c r="BY199" s="4">
        <v>2</v>
      </c>
      <c r="BZ199" s="4">
        <v>1</v>
      </c>
      <c r="CA199" s="4">
        <v>2</v>
      </c>
      <c r="CB199" s="4">
        <v>2</v>
      </c>
      <c r="CC199" s="4">
        <v>2</v>
      </c>
      <c r="CD199" s="4">
        <v>2</v>
      </c>
      <c r="CE199" s="4">
        <v>2</v>
      </c>
      <c r="CF199" s="4">
        <v>1</v>
      </c>
      <c r="CG199" s="4">
        <v>2</v>
      </c>
      <c r="CH199" s="4">
        <v>2</v>
      </c>
      <c r="CI199" s="4">
        <v>1</v>
      </c>
      <c r="CJ199" s="4">
        <v>2</v>
      </c>
      <c r="CK199" s="4">
        <v>7</v>
      </c>
      <c r="CL199" s="4">
        <v>1</v>
      </c>
      <c r="CM199" s="4">
        <v>4</v>
      </c>
      <c r="CN199" s="4">
        <v>1</v>
      </c>
      <c r="CO199" s="4">
        <v>2</v>
      </c>
      <c r="CP199" s="4">
        <v>1</v>
      </c>
      <c r="CQ199" s="4">
        <v>2</v>
      </c>
      <c r="CR199" s="4">
        <v>1</v>
      </c>
      <c r="CS199" s="4">
        <v>1</v>
      </c>
      <c r="CT199" s="4">
        <v>1</v>
      </c>
      <c r="CU199" s="4">
        <v>1</v>
      </c>
      <c r="CV199" s="4">
        <v>1</v>
      </c>
      <c r="CW199" s="4">
        <v>1</v>
      </c>
      <c r="CX199" s="4">
        <v>2</v>
      </c>
      <c r="CY199" s="4">
        <v>2</v>
      </c>
      <c r="CZ199" s="4">
        <v>1</v>
      </c>
      <c r="DA199" s="4">
        <v>2</v>
      </c>
      <c r="DB199" s="4">
        <v>1</v>
      </c>
      <c r="DC199" s="4">
        <v>3</v>
      </c>
      <c r="DD199" s="4">
        <v>1</v>
      </c>
      <c r="DE199" s="4">
        <v>1</v>
      </c>
      <c r="DF199" s="4">
        <v>2</v>
      </c>
      <c r="DG199" s="4">
        <v>2</v>
      </c>
      <c r="DH199" s="4">
        <v>0</v>
      </c>
      <c r="DI199" s="4">
        <v>0</v>
      </c>
      <c r="DJ199" s="4">
        <v>0</v>
      </c>
      <c r="DK199" s="4">
        <v>0</v>
      </c>
      <c r="DL199" s="4">
        <v>1</v>
      </c>
      <c r="DM199" s="4">
        <v>0</v>
      </c>
      <c r="DN199" s="4">
        <v>1</v>
      </c>
      <c r="DO199" s="4">
        <v>1</v>
      </c>
      <c r="DP199" s="4">
        <v>1</v>
      </c>
      <c r="DQ199" s="4">
        <v>5</v>
      </c>
      <c r="DR199" s="4">
        <v>6</v>
      </c>
      <c r="DW199" s="4">
        <v>1</v>
      </c>
      <c r="DX199" s="4">
        <v>2</v>
      </c>
      <c r="DY199" s="4">
        <v>1</v>
      </c>
      <c r="DZ199" s="4">
        <v>2</v>
      </c>
      <c r="EA199" s="4" t="s">
        <v>950</v>
      </c>
      <c r="EB199" s="4">
        <v>786</v>
      </c>
      <c r="EC199" s="4">
        <v>13.1</v>
      </c>
      <c r="EE199" s="4">
        <v>2</v>
      </c>
      <c r="EF199" s="4">
        <v>1</v>
      </c>
      <c r="EG199" s="4" t="s">
        <v>323</v>
      </c>
      <c r="EI199" s="4">
        <v>1</v>
      </c>
      <c r="EJ199" s="4">
        <v>1</v>
      </c>
      <c r="EK199" s="4">
        <v>3</v>
      </c>
      <c r="EL199" s="4">
        <v>8</v>
      </c>
      <c r="EM199" s="4">
        <v>25</v>
      </c>
      <c r="ET199" s="4" t="s">
        <v>946</v>
      </c>
      <c r="EU199" s="4" t="s">
        <v>201</v>
      </c>
      <c r="EV199" s="4" t="s">
        <v>202</v>
      </c>
      <c r="EY199" s="4">
        <v>826</v>
      </c>
      <c r="FA199" s="83" t="s">
        <v>203</v>
      </c>
      <c r="FB199" s="4" t="s">
        <v>204</v>
      </c>
      <c r="FC199" s="4">
        <v>0</v>
      </c>
      <c r="FD199" s="4" t="s">
        <v>205</v>
      </c>
      <c r="FE199" s="4">
        <v>7</v>
      </c>
    </row>
    <row r="200" spans="1:161" x14ac:dyDescent="0.3">
      <c r="A200" s="4">
        <v>6333</v>
      </c>
      <c r="B200" s="4" t="s">
        <v>951</v>
      </c>
      <c r="C200" s="4" t="s">
        <v>212</v>
      </c>
      <c r="D200" s="4" t="s">
        <v>952</v>
      </c>
      <c r="E200" s="4" t="s">
        <v>293</v>
      </c>
      <c r="F200" s="4" t="s">
        <v>585</v>
      </c>
      <c r="G200" s="4">
        <v>1</v>
      </c>
      <c r="H200" s="4">
        <v>1</v>
      </c>
      <c r="I200" s="4">
        <v>1</v>
      </c>
      <c r="J200" s="4">
        <v>1</v>
      </c>
      <c r="K200" s="4">
        <v>2</v>
      </c>
      <c r="O200" s="4">
        <v>2</v>
      </c>
      <c r="P200" s="4">
        <v>1</v>
      </c>
      <c r="Q200" s="4">
        <v>2</v>
      </c>
      <c r="BF200" s="4">
        <v>1</v>
      </c>
      <c r="BG200" s="4">
        <v>1</v>
      </c>
      <c r="BI200" s="4">
        <v>1</v>
      </c>
      <c r="BJ200" s="4">
        <v>1</v>
      </c>
      <c r="BK200" s="4">
        <v>6</v>
      </c>
      <c r="BL200" s="4">
        <v>-77</v>
      </c>
      <c r="BS200" s="4">
        <v>1</v>
      </c>
      <c r="BU200" s="4">
        <v>1</v>
      </c>
      <c r="BV200" s="4">
        <v>2</v>
      </c>
      <c r="BX200" s="4">
        <v>1</v>
      </c>
      <c r="BY200" s="4">
        <v>2</v>
      </c>
      <c r="BZ200" s="4">
        <v>1</v>
      </c>
      <c r="CA200" s="4">
        <v>1</v>
      </c>
      <c r="CB200" s="4">
        <v>2</v>
      </c>
      <c r="CC200" s="4">
        <v>1</v>
      </c>
      <c r="CD200" s="4">
        <v>2</v>
      </c>
      <c r="CE200" s="4">
        <v>2</v>
      </c>
      <c r="CF200" s="4">
        <v>1</v>
      </c>
      <c r="CG200" s="4">
        <v>2</v>
      </c>
      <c r="CH200" s="4">
        <v>3</v>
      </c>
      <c r="CI200" s="4">
        <v>3</v>
      </c>
      <c r="CJ200" s="4">
        <v>2</v>
      </c>
      <c r="CK200" s="4">
        <v>7</v>
      </c>
      <c r="CL200" s="4">
        <v>3</v>
      </c>
      <c r="CM200" s="4">
        <v>4</v>
      </c>
      <c r="CN200" s="4">
        <v>1</v>
      </c>
      <c r="CO200" s="4">
        <v>1</v>
      </c>
      <c r="CP200" s="4">
        <v>1</v>
      </c>
      <c r="CQ200" s="4">
        <v>1</v>
      </c>
      <c r="CR200" s="4">
        <v>1</v>
      </c>
      <c r="CS200" s="4">
        <v>0</v>
      </c>
      <c r="CV200" s="4">
        <v>2</v>
      </c>
      <c r="CX200" s="4">
        <v>2</v>
      </c>
      <c r="CY200" s="4">
        <v>5</v>
      </c>
      <c r="CZ200" s="4">
        <v>1</v>
      </c>
      <c r="DA200" s="4">
        <v>1</v>
      </c>
      <c r="DB200" s="4">
        <v>1</v>
      </c>
      <c r="DC200" s="4">
        <v>1.5</v>
      </c>
      <c r="DD200" s="4">
        <v>-97</v>
      </c>
      <c r="DE200" s="4">
        <v>1</v>
      </c>
      <c r="DF200" s="4">
        <v>1</v>
      </c>
      <c r="DH200" s="4">
        <v>0</v>
      </c>
      <c r="DI200" s="4">
        <v>1</v>
      </c>
      <c r="DO200" s="4">
        <v>2</v>
      </c>
      <c r="DP200" s="4">
        <v>2</v>
      </c>
      <c r="DQ200" s="4">
        <v>5</v>
      </c>
      <c r="DR200" s="4">
        <v>-98</v>
      </c>
      <c r="DW200" s="4">
        <v>2</v>
      </c>
      <c r="DX200" s="4">
        <v>1</v>
      </c>
      <c r="DY200" s="4">
        <v>1</v>
      </c>
      <c r="DZ200" s="4">
        <v>1</v>
      </c>
      <c r="EA200" s="4" t="s">
        <v>229</v>
      </c>
      <c r="EB200" s="4">
        <v>666</v>
      </c>
      <c r="EC200" s="4">
        <v>11.1</v>
      </c>
      <c r="EE200" s="4">
        <v>2</v>
      </c>
      <c r="EF200" s="4">
        <v>1</v>
      </c>
      <c r="EG200" s="4" t="s">
        <v>210</v>
      </c>
      <c r="EI200" s="4">
        <v>1</v>
      </c>
      <c r="EJ200" s="4">
        <v>1</v>
      </c>
      <c r="EK200" s="4">
        <v>3</v>
      </c>
      <c r="EL200" s="4">
        <v>10</v>
      </c>
      <c r="EM200" s="4">
        <v>29</v>
      </c>
      <c r="ET200" s="4" t="s">
        <v>946</v>
      </c>
      <c r="EU200" s="4" t="s">
        <v>201</v>
      </c>
      <c r="EV200" s="4" t="s">
        <v>202</v>
      </c>
      <c r="EY200" s="4">
        <v>929</v>
      </c>
      <c r="FA200" s="83" t="s">
        <v>203</v>
      </c>
      <c r="FB200" s="4" t="s">
        <v>204</v>
      </c>
      <c r="FC200" s="4">
        <v>0</v>
      </c>
      <c r="FD200" s="4" t="s">
        <v>205</v>
      </c>
      <c r="FE200" s="4">
        <v>3</v>
      </c>
    </row>
    <row r="201" spans="1:161" x14ac:dyDescent="0.3">
      <c r="A201" s="4">
        <v>6338</v>
      </c>
      <c r="B201" s="4" t="s">
        <v>953</v>
      </c>
      <c r="C201" s="4" t="s">
        <v>194</v>
      </c>
      <c r="D201" s="4" t="s">
        <v>954</v>
      </c>
      <c r="E201" s="4" t="s">
        <v>227</v>
      </c>
      <c r="F201" s="4" t="s">
        <v>955</v>
      </c>
      <c r="G201" s="4">
        <v>1</v>
      </c>
      <c r="H201" s="4">
        <v>2</v>
      </c>
      <c r="J201" s="4">
        <v>1</v>
      </c>
      <c r="K201" s="4">
        <v>2</v>
      </c>
      <c r="O201" s="4">
        <v>0</v>
      </c>
      <c r="P201" s="4">
        <v>1</v>
      </c>
      <c r="Q201" s="4">
        <v>2</v>
      </c>
      <c r="BF201" s="4">
        <v>1</v>
      </c>
      <c r="BG201" s="4">
        <v>1</v>
      </c>
      <c r="BI201" s="4">
        <v>1</v>
      </c>
      <c r="BJ201" s="4">
        <v>1</v>
      </c>
      <c r="BK201" s="4">
        <v>5</v>
      </c>
      <c r="BL201" s="4">
        <v>-77</v>
      </c>
      <c r="BS201" s="4">
        <v>4</v>
      </c>
      <c r="BU201" s="4">
        <v>1</v>
      </c>
      <c r="BV201" s="4">
        <v>2</v>
      </c>
      <c r="BX201" s="4">
        <v>1</v>
      </c>
      <c r="BY201" s="4">
        <v>2</v>
      </c>
      <c r="BZ201" s="4">
        <v>2</v>
      </c>
      <c r="CA201" s="4">
        <v>1</v>
      </c>
      <c r="CB201" s="4">
        <v>1</v>
      </c>
      <c r="CC201" s="4">
        <v>2</v>
      </c>
      <c r="CD201" s="4">
        <v>2</v>
      </c>
      <c r="CE201" s="4">
        <v>2</v>
      </c>
      <c r="CF201" s="4">
        <v>1</v>
      </c>
      <c r="CG201" s="4">
        <v>2</v>
      </c>
      <c r="CH201" s="4">
        <v>2</v>
      </c>
      <c r="CI201" s="4">
        <v>2</v>
      </c>
      <c r="CJ201" s="4">
        <v>2</v>
      </c>
      <c r="CK201" s="4">
        <v>7</v>
      </c>
      <c r="CL201" s="4">
        <v>1</v>
      </c>
      <c r="CM201" s="4">
        <v>4</v>
      </c>
      <c r="CN201" s="4">
        <v>1</v>
      </c>
      <c r="CO201" s="4">
        <v>1</v>
      </c>
      <c r="CP201" s="4">
        <v>1</v>
      </c>
      <c r="CQ201" s="4">
        <v>1</v>
      </c>
      <c r="CR201" s="4">
        <v>1</v>
      </c>
      <c r="CS201" s="4">
        <v>0</v>
      </c>
      <c r="CV201" s="4">
        <v>2</v>
      </c>
      <c r="CX201" s="4">
        <v>2</v>
      </c>
      <c r="CY201" s="4">
        <v>1</v>
      </c>
      <c r="CZ201" s="4">
        <v>1</v>
      </c>
      <c r="DA201" s="4">
        <v>2</v>
      </c>
      <c r="DB201" s="4">
        <v>1</v>
      </c>
      <c r="DC201" s="4">
        <v>0.1</v>
      </c>
      <c r="DD201" s="4">
        <v>-97</v>
      </c>
      <c r="DE201" s="4">
        <v>1</v>
      </c>
      <c r="DF201" s="4">
        <v>1</v>
      </c>
      <c r="DH201" s="4">
        <v>0</v>
      </c>
      <c r="DI201" s="4">
        <v>1</v>
      </c>
      <c r="DO201" s="4">
        <v>2</v>
      </c>
      <c r="DP201" s="4">
        <v>2</v>
      </c>
      <c r="DQ201" s="4">
        <v>7</v>
      </c>
      <c r="DR201" s="4">
        <v>1</v>
      </c>
      <c r="DW201" s="4">
        <v>2</v>
      </c>
      <c r="DX201" s="4">
        <v>3</v>
      </c>
      <c r="DY201" s="4">
        <v>1</v>
      </c>
      <c r="DZ201" s="4">
        <v>2</v>
      </c>
      <c r="EA201" s="4" t="s">
        <v>956</v>
      </c>
      <c r="EB201" s="4">
        <v>615</v>
      </c>
      <c r="EC201" s="4">
        <v>10.25</v>
      </c>
      <c r="EE201" s="4">
        <v>2</v>
      </c>
      <c r="EF201" s="4">
        <v>1</v>
      </c>
      <c r="EG201" s="4" t="s">
        <v>450</v>
      </c>
      <c r="EI201" s="4">
        <v>1</v>
      </c>
      <c r="EJ201" s="4">
        <v>1</v>
      </c>
      <c r="EK201" s="4">
        <v>3</v>
      </c>
      <c r="EL201" s="4">
        <v>6</v>
      </c>
      <c r="EM201" s="4">
        <v>21</v>
      </c>
      <c r="ET201" s="4" t="s">
        <v>946</v>
      </c>
      <c r="EU201" s="4" t="s">
        <v>201</v>
      </c>
      <c r="EV201" s="4" t="s">
        <v>202</v>
      </c>
      <c r="EY201" s="4">
        <v>963</v>
      </c>
      <c r="FA201" s="83" t="s">
        <v>203</v>
      </c>
      <c r="FB201" s="4" t="s">
        <v>204</v>
      </c>
      <c r="FC201" s="4">
        <v>0</v>
      </c>
      <c r="FD201" s="4" t="s">
        <v>205</v>
      </c>
      <c r="FE201" s="4">
        <v>7</v>
      </c>
    </row>
    <row r="202" spans="1:161" x14ac:dyDescent="0.3">
      <c r="A202" s="4">
        <v>6351</v>
      </c>
      <c r="B202" s="4" t="s">
        <v>957</v>
      </c>
      <c r="C202" s="4" t="s">
        <v>212</v>
      </c>
      <c r="D202" s="4" t="s">
        <v>958</v>
      </c>
      <c r="E202" s="4" t="s">
        <v>214</v>
      </c>
      <c r="F202" s="4" t="s">
        <v>959</v>
      </c>
      <c r="G202" s="4">
        <v>1</v>
      </c>
      <c r="H202" s="4">
        <v>1</v>
      </c>
      <c r="I202" s="4">
        <v>2</v>
      </c>
      <c r="J202" s="4">
        <v>1</v>
      </c>
      <c r="K202" s="4">
        <v>2</v>
      </c>
      <c r="O202" s="4">
        <v>1</v>
      </c>
      <c r="P202" s="4">
        <v>1</v>
      </c>
      <c r="Q202" s="4">
        <v>2</v>
      </c>
      <c r="R202" s="4">
        <v>3</v>
      </c>
      <c r="T202" s="4">
        <v>2</v>
      </c>
      <c r="U202" s="4">
        <v>1</v>
      </c>
      <c r="W202" s="4">
        <v>1</v>
      </c>
      <c r="Y202" s="4">
        <v>1</v>
      </c>
      <c r="Z202" s="4">
        <v>1</v>
      </c>
      <c r="AA202" s="4">
        <v>1</v>
      </c>
      <c r="AB202" s="4">
        <v>2013</v>
      </c>
      <c r="AC202" s="4">
        <v>2</v>
      </c>
      <c r="AD202" s="4">
        <v>4</v>
      </c>
      <c r="AE202" s="4">
        <v>1</v>
      </c>
      <c r="AF202" s="4">
        <v>4</v>
      </c>
      <c r="AG202" s="4">
        <v>1</v>
      </c>
      <c r="AV202" s="4">
        <v>1</v>
      </c>
      <c r="AX202" s="4">
        <v>4</v>
      </c>
      <c r="AY202" s="4">
        <v>2</v>
      </c>
      <c r="BB202" s="4">
        <v>1</v>
      </c>
      <c r="BC202" s="4">
        <v>0</v>
      </c>
      <c r="BD202" s="4">
        <v>2</v>
      </c>
      <c r="BE202" s="4">
        <v>1</v>
      </c>
      <c r="BF202" s="4">
        <v>1</v>
      </c>
      <c r="BG202" s="4">
        <v>1</v>
      </c>
      <c r="BH202" s="4">
        <v>1</v>
      </c>
      <c r="BJ202" s="4">
        <v>1</v>
      </c>
      <c r="BK202" s="4">
        <v>6</v>
      </c>
      <c r="BL202" s="4">
        <v>3</v>
      </c>
      <c r="BS202" s="4">
        <v>3</v>
      </c>
      <c r="BW202" s="4">
        <v>2</v>
      </c>
      <c r="BX202" s="4">
        <v>1</v>
      </c>
      <c r="BY202" s="4">
        <v>2</v>
      </c>
      <c r="BZ202" s="4">
        <v>1</v>
      </c>
      <c r="CA202" s="4">
        <v>1</v>
      </c>
      <c r="CB202" s="4">
        <v>1</v>
      </c>
      <c r="CC202" s="4">
        <v>2</v>
      </c>
      <c r="CD202" s="4">
        <v>2</v>
      </c>
      <c r="CE202" s="4">
        <v>1</v>
      </c>
      <c r="CF202" s="4">
        <v>2</v>
      </c>
      <c r="CG202" s="4">
        <v>2</v>
      </c>
      <c r="CH202" s="4">
        <v>2</v>
      </c>
      <c r="CI202" s="4">
        <v>1</v>
      </c>
      <c r="CJ202" s="4">
        <v>2</v>
      </c>
      <c r="CK202" s="4">
        <v>7</v>
      </c>
      <c r="CL202" s="4">
        <v>1</v>
      </c>
      <c r="CM202" s="4">
        <v>1</v>
      </c>
      <c r="CN202" s="4">
        <v>1</v>
      </c>
      <c r="CO202" s="4">
        <v>2</v>
      </c>
      <c r="CP202" s="4">
        <v>1</v>
      </c>
      <c r="CQ202" s="4">
        <v>2</v>
      </c>
      <c r="CR202" s="4">
        <v>1</v>
      </c>
      <c r="CS202" s="4">
        <v>1</v>
      </c>
      <c r="CT202" s="4">
        <v>1</v>
      </c>
      <c r="CU202" s="4">
        <v>1</v>
      </c>
      <c r="CV202" s="4">
        <v>1</v>
      </c>
      <c r="CW202" s="4">
        <v>1</v>
      </c>
      <c r="CX202" s="4">
        <v>2</v>
      </c>
      <c r="CY202" s="4">
        <v>1</v>
      </c>
      <c r="CZ202" s="4">
        <v>1</v>
      </c>
      <c r="DA202" s="4">
        <v>4</v>
      </c>
      <c r="DB202" s="4">
        <v>1</v>
      </c>
      <c r="DC202" s="4">
        <v>5</v>
      </c>
      <c r="DD202" s="4">
        <v>1</v>
      </c>
      <c r="DE202" s="4">
        <v>1</v>
      </c>
      <c r="DF202" s="4">
        <v>7</v>
      </c>
      <c r="DH202" s="4">
        <v>1</v>
      </c>
      <c r="DI202" s="4">
        <v>3</v>
      </c>
      <c r="DJ202" s="4">
        <v>0</v>
      </c>
      <c r="DK202" s="4">
        <v>1</v>
      </c>
      <c r="DL202" s="4">
        <v>1</v>
      </c>
      <c r="DM202" s="4">
        <v>1</v>
      </c>
      <c r="DO202" s="4">
        <v>1</v>
      </c>
      <c r="DP202" s="4">
        <v>1</v>
      </c>
      <c r="DQ202" s="4">
        <v>2</v>
      </c>
      <c r="DR202" s="4">
        <v>1</v>
      </c>
      <c r="DW202" s="4">
        <v>2</v>
      </c>
      <c r="DX202" s="4">
        <v>3</v>
      </c>
      <c r="DY202" s="4">
        <v>1</v>
      </c>
      <c r="DZ202" s="4">
        <v>2</v>
      </c>
      <c r="EA202" s="4" t="s">
        <v>960</v>
      </c>
      <c r="EB202" s="4">
        <v>753</v>
      </c>
      <c r="EC202" s="4">
        <v>12.55</v>
      </c>
      <c r="EE202" s="4">
        <v>2</v>
      </c>
      <c r="EF202" s="4">
        <v>1</v>
      </c>
      <c r="EG202" s="4" t="s">
        <v>701</v>
      </c>
      <c r="EI202" s="4">
        <v>1</v>
      </c>
      <c r="EJ202" s="4">
        <v>1</v>
      </c>
      <c r="EK202" s="4">
        <v>3</v>
      </c>
      <c r="EL202" s="4">
        <v>8</v>
      </c>
      <c r="EM202" s="4">
        <v>25</v>
      </c>
      <c r="ET202" s="4" t="s">
        <v>946</v>
      </c>
      <c r="EU202" s="4" t="s">
        <v>201</v>
      </c>
      <c r="EV202" s="4" t="s">
        <v>202</v>
      </c>
      <c r="EY202" s="4">
        <v>826</v>
      </c>
      <c r="FA202" s="83" t="s">
        <v>237</v>
      </c>
      <c r="FB202" s="4" t="s">
        <v>204</v>
      </c>
      <c r="FC202" s="4">
        <v>1</v>
      </c>
      <c r="FD202" s="4" t="s">
        <v>238</v>
      </c>
      <c r="FE202" s="4">
        <v>3</v>
      </c>
    </row>
    <row r="203" spans="1:161" x14ac:dyDescent="0.3">
      <c r="A203" s="4">
        <v>6355</v>
      </c>
      <c r="B203" s="4" t="s">
        <v>961</v>
      </c>
      <c r="C203" s="4" t="s">
        <v>194</v>
      </c>
      <c r="D203" s="4" t="s">
        <v>962</v>
      </c>
      <c r="E203" s="4" t="s">
        <v>227</v>
      </c>
      <c r="F203" s="4" t="s">
        <v>963</v>
      </c>
      <c r="G203" s="4">
        <v>1</v>
      </c>
      <c r="H203" s="4">
        <v>2</v>
      </c>
      <c r="J203" s="4">
        <v>1</v>
      </c>
      <c r="K203" s="4">
        <v>2</v>
      </c>
      <c r="O203" s="4">
        <v>0</v>
      </c>
      <c r="P203" s="4">
        <v>1</v>
      </c>
      <c r="Q203" s="4">
        <v>2</v>
      </c>
      <c r="BF203" s="4">
        <v>1</v>
      </c>
      <c r="BG203" s="4">
        <v>1</v>
      </c>
      <c r="BI203" s="4">
        <v>1</v>
      </c>
      <c r="BJ203" s="4">
        <v>1</v>
      </c>
      <c r="BK203" s="4">
        <v>5</v>
      </c>
      <c r="BL203" s="4">
        <v>3</v>
      </c>
      <c r="BS203" s="4">
        <v>2</v>
      </c>
      <c r="BT203" s="4">
        <v>2</v>
      </c>
      <c r="BU203" s="4">
        <v>2</v>
      </c>
      <c r="BW203" s="4">
        <v>1</v>
      </c>
      <c r="BX203" s="4">
        <v>1</v>
      </c>
      <c r="BY203" s="4">
        <v>1</v>
      </c>
      <c r="BZ203" s="4">
        <v>1</v>
      </c>
      <c r="CA203" s="4">
        <v>1</v>
      </c>
      <c r="CB203" s="4">
        <v>1</v>
      </c>
      <c r="CC203" s="4">
        <v>2</v>
      </c>
      <c r="CD203" s="4">
        <v>2</v>
      </c>
      <c r="CE203" s="4">
        <v>1</v>
      </c>
      <c r="CF203" s="4">
        <v>1</v>
      </c>
      <c r="CG203" s="4">
        <v>1</v>
      </c>
      <c r="CH203" s="4">
        <v>1</v>
      </c>
      <c r="CI203" s="4">
        <v>1</v>
      </c>
      <c r="CJ203" s="4">
        <v>2</v>
      </c>
      <c r="CK203" s="4">
        <v>7</v>
      </c>
      <c r="CL203" s="4">
        <v>1</v>
      </c>
      <c r="CM203" s="4">
        <v>3</v>
      </c>
      <c r="CN203" s="4">
        <v>1</v>
      </c>
      <c r="CO203" s="4">
        <v>1</v>
      </c>
      <c r="CP203" s="4">
        <v>1</v>
      </c>
      <c r="CQ203" s="4">
        <v>1</v>
      </c>
      <c r="CR203" s="4">
        <v>1</v>
      </c>
      <c r="CS203" s="4">
        <v>0</v>
      </c>
      <c r="CV203" s="4">
        <v>1</v>
      </c>
      <c r="CW203" s="4">
        <v>1</v>
      </c>
      <c r="CX203" s="4">
        <v>2</v>
      </c>
      <c r="CY203" s="4">
        <v>1</v>
      </c>
      <c r="CZ203" s="4">
        <v>1</v>
      </c>
      <c r="DA203" s="4">
        <v>3</v>
      </c>
      <c r="DB203" s="4">
        <v>1</v>
      </c>
      <c r="DC203" s="4">
        <v>3</v>
      </c>
      <c r="DD203" s="4">
        <v>1</v>
      </c>
      <c r="DE203" s="4">
        <v>1</v>
      </c>
      <c r="DF203" s="4">
        <v>4</v>
      </c>
      <c r="DH203" s="4">
        <v>2</v>
      </c>
      <c r="DI203" s="4">
        <v>0</v>
      </c>
      <c r="DJ203" s="4">
        <v>2</v>
      </c>
      <c r="DO203" s="4">
        <v>1</v>
      </c>
      <c r="DP203" s="4">
        <v>1</v>
      </c>
      <c r="DQ203" s="4">
        <v>6</v>
      </c>
      <c r="DR203" s="4">
        <v>1</v>
      </c>
      <c r="DW203" s="4">
        <v>2</v>
      </c>
      <c r="DX203" s="4">
        <v>7</v>
      </c>
      <c r="DY203" s="4">
        <v>1</v>
      </c>
      <c r="DZ203" s="4">
        <v>2</v>
      </c>
      <c r="EA203" s="4" t="s">
        <v>964</v>
      </c>
      <c r="EB203" s="4">
        <v>752</v>
      </c>
      <c r="EC203" s="4">
        <v>12.53</v>
      </c>
      <c r="EE203" s="4">
        <v>2</v>
      </c>
      <c r="EF203" s="4">
        <v>1</v>
      </c>
      <c r="EG203" s="4" t="s">
        <v>473</v>
      </c>
      <c r="EI203" s="4">
        <v>1</v>
      </c>
      <c r="EJ203" s="4">
        <v>1</v>
      </c>
      <c r="EK203" s="4">
        <v>3</v>
      </c>
      <c r="EL203" s="4">
        <v>6</v>
      </c>
      <c r="EM203" s="4">
        <v>21</v>
      </c>
      <c r="ET203" s="4" t="s">
        <v>946</v>
      </c>
      <c r="EU203" s="4" t="s">
        <v>201</v>
      </c>
      <c r="EV203" s="4" t="s">
        <v>965</v>
      </c>
      <c r="EY203" s="4">
        <v>963</v>
      </c>
      <c r="FA203" s="83" t="s">
        <v>203</v>
      </c>
      <c r="FB203" s="4" t="s">
        <v>204</v>
      </c>
      <c r="FC203" s="4">
        <v>1</v>
      </c>
      <c r="FD203" s="4" t="s">
        <v>205</v>
      </c>
      <c r="FE203" s="4">
        <v>7</v>
      </c>
    </row>
    <row r="204" spans="1:161" x14ac:dyDescent="0.3">
      <c r="A204" s="4">
        <v>6370</v>
      </c>
      <c r="B204" s="4" t="s">
        <v>966</v>
      </c>
      <c r="C204" s="4" t="s">
        <v>194</v>
      </c>
      <c r="D204" s="4" t="s">
        <v>967</v>
      </c>
      <c r="E204" s="4" t="s">
        <v>299</v>
      </c>
      <c r="F204" s="4" t="s">
        <v>968</v>
      </c>
      <c r="G204" s="4">
        <v>1</v>
      </c>
      <c r="H204" s="4">
        <v>2</v>
      </c>
      <c r="J204" s="4">
        <v>1</v>
      </c>
      <c r="K204" s="4">
        <v>2</v>
      </c>
      <c r="O204" s="4">
        <v>0</v>
      </c>
      <c r="P204" s="4">
        <v>1</v>
      </c>
      <c r="Q204" s="4">
        <v>2</v>
      </c>
      <c r="BF204" s="4">
        <v>1</v>
      </c>
      <c r="BG204" s="4">
        <v>1</v>
      </c>
      <c r="BI204" s="4">
        <v>1</v>
      </c>
      <c r="BJ204" s="4">
        <v>1</v>
      </c>
      <c r="BK204" s="4">
        <v>4</v>
      </c>
      <c r="BL204" s="4">
        <v>2</v>
      </c>
      <c r="BS204" s="4">
        <v>1</v>
      </c>
      <c r="BU204" s="4">
        <v>1</v>
      </c>
      <c r="BV204" s="4">
        <v>4</v>
      </c>
      <c r="BX204" s="4">
        <v>3</v>
      </c>
      <c r="BY204" s="4">
        <v>2</v>
      </c>
      <c r="BZ204" s="4">
        <v>1</v>
      </c>
      <c r="CA204" s="4">
        <v>1</v>
      </c>
      <c r="CB204" s="4">
        <v>1</v>
      </c>
      <c r="CC204" s="4">
        <v>1</v>
      </c>
      <c r="CD204" s="4">
        <v>2</v>
      </c>
      <c r="CE204" s="4">
        <v>1</v>
      </c>
      <c r="CF204" s="4">
        <v>1</v>
      </c>
      <c r="CG204" s="4">
        <v>2</v>
      </c>
      <c r="CH204" s="4">
        <v>2</v>
      </c>
      <c r="CI204" s="4">
        <v>2</v>
      </c>
      <c r="CJ204" s="4">
        <v>2</v>
      </c>
      <c r="CK204" s="4">
        <v>7</v>
      </c>
      <c r="CL204" s="4">
        <v>7</v>
      </c>
      <c r="CM204" s="4">
        <v>4</v>
      </c>
      <c r="CN204" s="4">
        <v>1</v>
      </c>
      <c r="CO204" s="4">
        <v>1</v>
      </c>
      <c r="CP204" s="4">
        <v>1</v>
      </c>
      <c r="CQ204" s="4">
        <v>1</v>
      </c>
      <c r="CR204" s="4">
        <v>1</v>
      </c>
      <c r="CS204" s="4">
        <v>0</v>
      </c>
      <c r="CV204" s="4">
        <v>2</v>
      </c>
      <c r="CX204" s="4">
        <v>2</v>
      </c>
      <c r="CY204" s="4">
        <v>2</v>
      </c>
      <c r="CZ204" s="4">
        <v>1</v>
      </c>
      <c r="DA204" s="4">
        <v>2</v>
      </c>
      <c r="DB204" s="4">
        <v>1</v>
      </c>
      <c r="DC204" s="4">
        <v>9</v>
      </c>
      <c r="DD204" s="4">
        <v>3</v>
      </c>
      <c r="DE204" s="4">
        <v>1</v>
      </c>
      <c r="DF204" s="4">
        <v>4</v>
      </c>
      <c r="DH204" s="4">
        <v>2</v>
      </c>
      <c r="DI204" s="4">
        <v>0</v>
      </c>
      <c r="DJ204" s="4">
        <v>0</v>
      </c>
      <c r="DK204" s="4">
        <v>2</v>
      </c>
      <c r="DO204" s="4">
        <v>1</v>
      </c>
      <c r="DP204" s="4">
        <v>2</v>
      </c>
      <c r="DQ204" s="4">
        <v>6</v>
      </c>
      <c r="DR204" s="4">
        <v>6</v>
      </c>
      <c r="DW204" s="4">
        <v>1</v>
      </c>
      <c r="DX204" s="4">
        <v>4</v>
      </c>
      <c r="DY204" s="4">
        <v>2</v>
      </c>
      <c r="DZ204" s="4">
        <v>2</v>
      </c>
      <c r="EA204" s="4" t="s">
        <v>969</v>
      </c>
      <c r="EB204" s="4">
        <v>611</v>
      </c>
      <c r="EC204" s="4">
        <v>10.18</v>
      </c>
      <c r="EE204" s="4">
        <v>2</v>
      </c>
      <c r="EF204" s="4">
        <v>1</v>
      </c>
      <c r="EG204" s="4" t="s">
        <v>768</v>
      </c>
      <c r="EI204" s="4">
        <v>1</v>
      </c>
      <c r="EJ204" s="4">
        <v>1</v>
      </c>
      <c r="EK204" s="4">
        <v>3</v>
      </c>
      <c r="EL204" s="4">
        <v>7</v>
      </c>
      <c r="EM204" s="4">
        <v>23</v>
      </c>
      <c r="ET204" s="4" t="s">
        <v>946</v>
      </c>
      <c r="EU204" s="4" t="s">
        <v>201</v>
      </c>
      <c r="EV204" s="4" t="s">
        <v>202</v>
      </c>
      <c r="EY204" s="4">
        <v>1019</v>
      </c>
      <c r="FA204" s="83" t="s">
        <v>203</v>
      </c>
      <c r="FB204" s="4" t="s">
        <v>204</v>
      </c>
      <c r="FC204" s="4">
        <v>0</v>
      </c>
      <c r="FD204" s="4" t="s">
        <v>205</v>
      </c>
      <c r="FE204" s="4">
        <v>12</v>
      </c>
    </row>
    <row r="205" spans="1:161" x14ac:dyDescent="0.3">
      <c r="A205" s="4">
        <v>6428</v>
      </c>
      <c r="B205" s="4" t="s">
        <v>970</v>
      </c>
      <c r="C205" s="4" t="s">
        <v>194</v>
      </c>
      <c r="D205" s="4" t="s">
        <v>971</v>
      </c>
      <c r="E205" s="4" t="s">
        <v>227</v>
      </c>
      <c r="F205" s="4" t="s">
        <v>972</v>
      </c>
      <c r="G205" s="4">
        <v>1</v>
      </c>
      <c r="H205" s="4">
        <v>2</v>
      </c>
      <c r="J205" s="4">
        <v>1</v>
      </c>
      <c r="K205" s="4">
        <v>2</v>
      </c>
      <c r="O205" s="4">
        <v>0</v>
      </c>
      <c r="P205" s="4">
        <v>1</v>
      </c>
      <c r="Q205" s="4">
        <v>2</v>
      </c>
      <c r="BF205" s="4">
        <v>1</v>
      </c>
      <c r="BG205" s="4">
        <v>1</v>
      </c>
      <c r="BI205" s="4">
        <v>1</v>
      </c>
      <c r="BJ205" s="4">
        <v>1</v>
      </c>
      <c r="BK205" s="4">
        <v>6</v>
      </c>
      <c r="BL205" s="4">
        <v>3</v>
      </c>
      <c r="BS205" s="4">
        <v>1</v>
      </c>
      <c r="BU205" s="4">
        <v>2</v>
      </c>
      <c r="BW205" s="4">
        <v>2</v>
      </c>
      <c r="BX205" s="4">
        <v>1</v>
      </c>
      <c r="BY205" s="4">
        <v>1</v>
      </c>
      <c r="BZ205" s="4">
        <v>1</v>
      </c>
      <c r="CA205" s="4">
        <v>1</v>
      </c>
      <c r="CB205" s="4">
        <v>1</v>
      </c>
      <c r="CC205" s="4">
        <v>1</v>
      </c>
      <c r="CD205" s="4">
        <v>2</v>
      </c>
      <c r="CE205" s="4">
        <v>1</v>
      </c>
      <c r="CF205" s="4">
        <v>1</v>
      </c>
      <c r="CG205" s="4">
        <v>1</v>
      </c>
      <c r="CH205" s="4">
        <v>1</v>
      </c>
      <c r="CI205" s="4">
        <v>1</v>
      </c>
      <c r="CJ205" s="4">
        <v>2</v>
      </c>
      <c r="CK205" s="4">
        <v>5</v>
      </c>
      <c r="CL205" s="4">
        <v>1</v>
      </c>
      <c r="CM205" s="4">
        <v>4</v>
      </c>
      <c r="CN205" s="4">
        <v>1</v>
      </c>
      <c r="CO205" s="4">
        <v>2</v>
      </c>
      <c r="CP205" s="4">
        <v>1</v>
      </c>
      <c r="CQ205" s="4">
        <v>2</v>
      </c>
      <c r="CR205" s="4">
        <v>1</v>
      </c>
      <c r="CS205" s="4">
        <v>0</v>
      </c>
      <c r="CV205" s="4">
        <v>2</v>
      </c>
      <c r="CX205" s="4">
        <v>2</v>
      </c>
      <c r="CY205" s="4">
        <v>1</v>
      </c>
      <c r="CZ205" s="4">
        <v>1</v>
      </c>
      <c r="DA205" s="4">
        <v>4</v>
      </c>
      <c r="DB205" s="4">
        <v>1</v>
      </c>
      <c r="DC205" s="4">
        <v>5</v>
      </c>
      <c r="DD205" s="4">
        <v>6</v>
      </c>
      <c r="DE205" s="4">
        <v>1</v>
      </c>
      <c r="DF205" s="4">
        <v>5</v>
      </c>
      <c r="DH205" s="4">
        <v>2</v>
      </c>
      <c r="DI205" s="4">
        <v>1</v>
      </c>
      <c r="DJ205" s="4">
        <v>0</v>
      </c>
      <c r="DK205" s="4">
        <v>2</v>
      </c>
      <c r="DO205" s="4">
        <v>1</v>
      </c>
      <c r="DP205" s="4">
        <v>2</v>
      </c>
      <c r="DQ205" s="4">
        <v>6</v>
      </c>
      <c r="DR205" s="4">
        <v>1</v>
      </c>
      <c r="DW205" s="4">
        <v>2</v>
      </c>
      <c r="DX205" s="4">
        <v>8</v>
      </c>
      <c r="DY205" s="4">
        <v>1</v>
      </c>
      <c r="DZ205" s="4">
        <v>1</v>
      </c>
      <c r="EA205" s="4" t="s">
        <v>973</v>
      </c>
      <c r="EB205" s="4">
        <v>580</v>
      </c>
      <c r="EC205" s="4">
        <v>9.67</v>
      </c>
      <c r="EE205" s="4">
        <v>2</v>
      </c>
      <c r="EF205" s="4">
        <v>1</v>
      </c>
      <c r="EG205" s="4" t="s">
        <v>473</v>
      </c>
      <c r="EI205" s="4">
        <v>1</v>
      </c>
      <c r="EJ205" s="4">
        <v>1</v>
      </c>
      <c r="EK205" s="4">
        <v>3</v>
      </c>
      <c r="EL205" s="4">
        <v>6</v>
      </c>
      <c r="EM205" s="4">
        <v>21</v>
      </c>
      <c r="ET205" s="4" t="s">
        <v>946</v>
      </c>
      <c r="EU205" s="4" t="s">
        <v>201</v>
      </c>
      <c r="EV205" s="4" t="s">
        <v>202</v>
      </c>
      <c r="EY205" s="4">
        <v>963</v>
      </c>
      <c r="FA205" s="83" t="s">
        <v>203</v>
      </c>
      <c r="FB205" s="4" t="s">
        <v>204</v>
      </c>
      <c r="FC205" s="4">
        <v>1</v>
      </c>
      <c r="FD205" s="4" t="s">
        <v>205</v>
      </c>
      <c r="FE205" s="4">
        <v>3</v>
      </c>
    </row>
    <row r="206" spans="1:161" x14ac:dyDescent="0.3">
      <c r="A206" s="4">
        <v>6446</v>
      </c>
      <c r="B206" s="4" t="s">
        <v>974</v>
      </c>
      <c r="C206" s="4" t="s">
        <v>194</v>
      </c>
      <c r="D206" s="4" t="s">
        <v>975</v>
      </c>
      <c r="E206" s="4" t="s">
        <v>299</v>
      </c>
      <c r="F206" s="4" t="s">
        <v>976</v>
      </c>
      <c r="G206" s="4">
        <v>1</v>
      </c>
      <c r="H206" s="4">
        <v>2</v>
      </c>
      <c r="J206" s="4">
        <v>1</v>
      </c>
      <c r="K206" s="4">
        <v>2</v>
      </c>
      <c r="O206" s="4">
        <v>0</v>
      </c>
      <c r="P206" s="4">
        <v>1</v>
      </c>
      <c r="Q206" s="4">
        <v>2</v>
      </c>
      <c r="BF206" s="4">
        <v>1</v>
      </c>
      <c r="BG206" s="4">
        <v>1</v>
      </c>
      <c r="BI206" s="4">
        <v>2</v>
      </c>
      <c r="BJ206" s="4">
        <v>1</v>
      </c>
      <c r="BK206" s="4">
        <v>-98</v>
      </c>
      <c r="BL206" s="4">
        <v>2</v>
      </c>
      <c r="BS206" s="4">
        <v>3</v>
      </c>
      <c r="BW206" s="4">
        <v>3</v>
      </c>
      <c r="BX206" s="4">
        <v>3</v>
      </c>
      <c r="BY206" s="4">
        <v>1</v>
      </c>
      <c r="BZ206" s="4">
        <v>1</v>
      </c>
      <c r="CA206" s="4">
        <v>1</v>
      </c>
      <c r="CB206" s="4">
        <v>1</v>
      </c>
      <c r="CC206" s="4">
        <v>1</v>
      </c>
      <c r="CD206" s="4">
        <v>2</v>
      </c>
      <c r="CE206" s="4">
        <v>1</v>
      </c>
      <c r="CF206" s="4">
        <v>1</v>
      </c>
      <c r="CG206" s="4">
        <v>3</v>
      </c>
      <c r="CH206" s="4">
        <v>3</v>
      </c>
      <c r="CI206" s="4">
        <v>3</v>
      </c>
      <c r="CJ206" s="4">
        <v>2</v>
      </c>
      <c r="CK206" s="4">
        <v>7</v>
      </c>
      <c r="CL206" s="4">
        <v>1</v>
      </c>
      <c r="CM206" s="4">
        <v>4</v>
      </c>
      <c r="CN206" s="4">
        <v>1</v>
      </c>
      <c r="CO206" s="4">
        <v>2</v>
      </c>
      <c r="CP206" s="4">
        <v>1</v>
      </c>
      <c r="CQ206" s="4">
        <v>2</v>
      </c>
      <c r="CR206" s="4">
        <v>1</v>
      </c>
      <c r="CS206" s="4">
        <v>0</v>
      </c>
      <c r="CV206" s="4">
        <v>2</v>
      </c>
      <c r="CX206" s="4">
        <v>2</v>
      </c>
      <c r="CY206" s="4">
        <v>1</v>
      </c>
      <c r="CZ206" s="4">
        <v>1</v>
      </c>
      <c r="DA206" s="4">
        <v>2</v>
      </c>
      <c r="DB206" s="4">
        <v>1</v>
      </c>
      <c r="DC206" s="4">
        <v>3</v>
      </c>
      <c r="DD206" s="4">
        <v>1</v>
      </c>
      <c r="DE206" s="4">
        <v>1</v>
      </c>
      <c r="DF206" s="4">
        <v>4</v>
      </c>
      <c r="DH206" s="4">
        <v>2</v>
      </c>
      <c r="DI206" s="4">
        <v>0</v>
      </c>
      <c r="DJ206" s="4">
        <v>0</v>
      </c>
      <c r="DK206" s="4">
        <v>2</v>
      </c>
      <c r="DO206" s="4">
        <v>2</v>
      </c>
      <c r="DP206" s="4">
        <v>2</v>
      </c>
      <c r="DQ206" s="4">
        <v>4</v>
      </c>
      <c r="DR206" s="4">
        <v>3</v>
      </c>
      <c r="DS206" s="4">
        <v>1</v>
      </c>
      <c r="DW206" s="4">
        <v>2</v>
      </c>
      <c r="DX206" s="4">
        <v>-98</v>
      </c>
      <c r="DY206" s="4">
        <v>1</v>
      </c>
      <c r="DZ206" s="4">
        <v>1</v>
      </c>
      <c r="EA206" s="4" t="s">
        <v>257</v>
      </c>
      <c r="EB206" s="4">
        <v>702</v>
      </c>
      <c r="EC206" s="4">
        <v>11.7</v>
      </c>
      <c r="EE206" s="4">
        <v>2</v>
      </c>
      <c r="EF206" s="4">
        <v>1</v>
      </c>
      <c r="EG206" s="4" t="s">
        <v>945</v>
      </c>
      <c r="EI206" s="4">
        <v>1</v>
      </c>
      <c r="EJ206" s="4">
        <v>1</v>
      </c>
      <c r="EK206" s="4">
        <v>3</v>
      </c>
      <c r="EL206" s="4">
        <v>7</v>
      </c>
      <c r="EM206" s="4">
        <v>23</v>
      </c>
      <c r="ET206" s="4" t="s">
        <v>946</v>
      </c>
      <c r="EU206" s="4" t="s">
        <v>201</v>
      </c>
      <c r="EV206" s="4" t="s">
        <v>202</v>
      </c>
      <c r="EY206" s="4">
        <v>1019</v>
      </c>
      <c r="FA206" s="83" t="s">
        <v>203</v>
      </c>
      <c r="FB206" s="4" t="s">
        <v>204</v>
      </c>
      <c r="FC206" s="4">
        <v>1</v>
      </c>
      <c r="FD206" s="4" t="s">
        <v>238</v>
      </c>
    </row>
    <row r="207" spans="1:161" x14ac:dyDescent="0.3">
      <c r="A207" s="4">
        <v>6461</v>
      </c>
      <c r="B207" s="4" t="s">
        <v>977</v>
      </c>
      <c r="C207" s="4" t="s">
        <v>212</v>
      </c>
      <c r="D207" s="4" t="s">
        <v>978</v>
      </c>
      <c r="E207" s="4" t="s">
        <v>214</v>
      </c>
      <c r="F207" s="4" t="s">
        <v>979</v>
      </c>
      <c r="G207" s="4">
        <v>1</v>
      </c>
      <c r="H207" s="4">
        <v>1</v>
      </c>
      <c r="I207" s="4">
        <v>2</v>
      </c>
      <c r="J207" s="4">
        <v>1</v>
      </c>
      <c r="K207" s="4">
        <v>2</v>
      </c>
      <c r="O207" s="4">
        <v>1</v>
      </c>
      <c r="P207" s="4">
        <v>1</v>
      </c>
      <c r="Q207" s="4">
        <v>2</v>
      </c>
      <c r="R207" s="4">
        <v>2</v>
      </c>
      <c r="U207" s="4">
        <v>2</v>
      </c>
      <c r="W207" s="4">
        <v>1</v>
      </c>
      <c r="Y207" s="4">
        <v>1</v>
      </c>
      <c r="AA207" s="4">
        <v>1</v>
      </c>
      <c r="AB207" s="4">
        <v>2010</v>
      </c>
      <c r="AC207" s="4">
        <v>1</v>
      </c>
      <c r="AD207" s="4">
        <v>2</v>
      </c>
      <c r="AE207" s="4">
        <v>3</v>
      </c>
      <c r="AF207" s="4">
        <v>5</v>
      </c>
      <c r="AG207" s="4">
        <v>1</v>
      </c>
      <c r="AV207" s="4">
        <v>2</v>
      </c>
      <c r="AX207" s="4">
        <v>1</v>
      </c>
      <c r="AY207" s="4">
        <v>-77</v>
      </c>
      <c r="BB207" s="4">
        <v>1</v>
      </c>
      <c r="BC207" s="4">
        <v>0</v>
      </c>
      <c r="BD207" s="4">
        <v>2</v>
      </c>
      <c r="BE207" s="4">
        <v>2</v>
      </c>
      <c r="BF207" s="4">
        <v>1</v>
      </c>
      <c r="BG207" s="4">
        <v>1</v>
      </c>
      <c r="BH207" s="4">
        <v>1</v>
      </c>
      <c r="BJ207" s="4">
        <v>1</v>
      </c>
      <c r="BK207" s="4">
        <v>6</v>
      </c>
      <c r="BL207" s="4">
        <v>3</v>
      </c>
      <c r="BM207" s="4">
        <v>-77</v>
      </c>
      <c r="BS207" s="4">
        <v>3</v>
      </c>
      <c r="BW207" s="4">
        <v>2</v>
      </c>
      <c r="BX207" s="4">
        <v>1</v>
      </c>
      <c r="BY207" s="4">
        <v>1</v>
      </c>
      <c r="BZ207" s="4">
        <v>2</v>
      </c>
      <c r="CA207" s="4">
        <v>1</v>
      </c>
      <c r="CB207" s="4">
        <v>1</v>
      </c>
      <c r="CC207" s="4">
        <v>1</v>
      </c>
      <c r="CD207" s="4">
        <v>2</v>
      </c>
      <c r="CE207" s="4">
        <v>2</v>
      </c>
      <c r="CF207" s="4">
        <v>1</v>
      </c>
      <c r="CG207" s="4">
        <v>2</v>
      </c>
      <c r="CH207" s="4">
        <v>1</v>
      </c>
      <c r="CI207" s="4">
        <v>1</v>
      </c>
      <c r="CJ207" s="4">
        <v>1</v>
      </c>
      <c r="CK207" s="4">
        <v>7</v>
      </c>
      <c r="CL207" s="4">
        <v>1</v>
      </c>
      <c r="CM207" s="4">
        <v>1</v>
      </c>
      <c r="CN207" s="4">
        <v>1</v>
      </c>
      <c r="CO207" s="4">
        <v>3</v>
      </c>
      <c r="CP207" s="4">
        <v>1</v>
      </c>
      <c r="CQ207" s="4">
        <v>1</v>
      </c>
      <c r="CR207" s="4">
        <v>1</v>
      </c>
      <c r="CS207" s="4">
        <v>0</v>
      </c>
      <c r="CV207" s="4">
        <v>2</v>
      </c>
      <c r="CX207" s="4">
        <v>2</v>
      </c>
      <c r="CY207" s="4">
        <v>1</v>
      </c>
      <c r="CZ207" s="4">
        <v>1</v>
      </c>
      <c r="DA207" s="4">
        <v>3</v>
      </c>
      <c r="DB207" s="4">
        <v>1</v>
      </c>
      <c r="DC207" s="4">
        <v>3</v>
      </c>
      <c r="DD207" s="4">
        <v>5</v>
      </c>
      <c r="DE207" s="4">
        <v>1</v>
      </c>
      <c r="DF207" s="4">
        <v>3</v>
      </c>
      <c r="DH207" s="4">
        <v>1</v>
      </c>
      <c r="DI207" s="4">
        <v>0</v>
      </c>
      <c r="DJ207" s="4">
        <v>2</v>
      </c>
      <c r="DO207" s="4">
        <v>1</v>
      </c>
      <c r="DP207" s="4">
        <v>1</v>
      </c>
      <c r="DQ207" s="4">
        <v>6</v>
      </c>
      <c r="DR207" s="4">
        <v>6</v>
      </c>
      <c r="DW207" s="4">
        <v>1</v>
      </c>
      <c r="DX207" s="4">
        <v>8</v>
      </c>
      <c r="DY207" s="4">
        <v>1</v>
      </c>
      <c r="DZ207" s="4">
        <v>1</v>
      </c>
      <c r="EA207" s="4" t="s">
        <v>980</v>
      </c>
      <c r="EB207" s="4">
        <v>929</v>
      </c>
      <c r="EC207" s="4">
        <v>15.48</v>
      </c>
      <c r="EE207" s="4">
        <v>2</v>
      </c>
      <c r="EF207" s="4">
        <v>1</v>
      </c>
      <c r="EG207" s="4" t="s">
        <v>323</v>
      </c>
      <c r="EI207" s="4">
        <v>1</v>
      </c>
      <c r="EJ207" s="4">
        <v>1</v>
      </c>
      <c r="EK207" s="4">
        <v>3</v>
      </c>
      <c r="EL207" s="4">
        <v>8</v>
      </c>
      <c r="EM207" s="4">
        <v>25</v>
      </c>
      <c r="ET207" s="4" t="s">
        <v>981</v>
      </c>
      <c r="EU207" s="4" t="s">
        <v>201</v>
      </c>
      <c r="EV207" s="4" t="s">
        <v>202</v>
      </c>
      <c r="EY207" s="4">
        <v>826</v>
      </c>
      <c r="FA207" s="83" t="s">
        <v>237</v>
      </c>
      <c r="FB207" s="4" t="s">
        <v>204</v>
      </c>
      <c r="FC207" s="4">
        <v>1</v>
      </c>
      <c r="FD207" s="4" t="s">
        <v>238</v>
      </c>
      <c r="FE207" s="4">
        <v>3</v>
      </c>
    </row>
    <row r="208" spans="1:161" x14ac:dyDescent="0.3">
      <c r="A208" s="4">
        <v>6462</v>
      </c>
      <c r="B208" s="4" t="s">
        <v>982</v>
      </c>
      <c r="C208" s="4" t="s">
        <v>212</v>
      </c>
      <c r="D208" s="4" t="s">
        <v>983</v>
      </c>
      <c r="E208" s="4" t="s">
        <v>808</v>
      </c>
      <c r="F208" s="4" t="s">
        <v>984</v>
      </c>
      <c r="G208" s="4">
        <v>1</v>
      </c>
      <c r="H208" s="4">
        <v>1</v>
      </c>
      <c r="I208" s="4">
        <v>1</v>
      </c>
      <c r="J208" s="4">
        <v>1</v>
      </c>
      <c r="K208" s="4">
        <v>2</v>
      </c>
      <c r="O208" s="4">
        <v>2</v>
      </c>
      <c r="P208" s="4">
        <v>1</v>
      </c>
      <c r="Q208" s="4">
        <v>2</v>
      </c>
      <c r="BF208" s="4">
        <v>1</v>
      </c>
      <c r="BG208" s="4">
        <v>1</v>
      </c>
      <c r="BI208" s="4">
        <v>1</v>
      </c>
      <c r="BJ208" s="4">
        <v>1</v>
      </c>
      <c r="BK208" s="4">
        <v>6</v>
      </c>
      <c r="BL208" s="4">
        <v>5</v>
      </c>
      <c r="BM208" s="4">
        <v>-77</v>
      </c>
      <c r="BS208" s="4">
        <v>3</v>
      </c>
      <c r="BW208" s="4">
        <v>1</v>
      </c>
      <c r="BX208" s="4">
        <v>1</v>
      </c>
      <c r="BY208" s="4">
        <v>2</v>
      </c>
      <c r="BZ208" s="4">
        <v>1</v>
      </c>
      <c r="CA208" s="4">
        <v>2</v>
      </c>
      <c r="CB208" s="4">
        <v>2</v>
      </c>
      <c r="CC208" s="4">
        <v>2</v>
      </c>
      <c r="CD208" s="4">
        <v>1</v>
      </c>
      <c r="CE208" s="4">
        <v>1</v>
      </c>
      <c r="CF208" s="4">
        <v>2</v>
      </c>
      <c r="CG208" s="4">
        <v>2</v>
      </c>
      <c r="CH208" s="4">
        <v>2</v>
      </c>
      <c r="CI208" s="4">
        <v>1</v>
      </c>
      <c r="CJ208" s="4">
        <v>2</v>
      </c>
      <c r="CK208" s="4">
        <v>5</v>
      </c>
      <c r="CL208" s="4">
        <v>6</v>
      </c>
      <c r="CM208" s="4">
        <v>1</v>
      </c>
      <c r="CN208" s="4">
        <v>1</v>
      </c>
      <c r="CO208" s="4">
        <v>1</v>
      </c>
      <c r="CP208" s="4">
        <v>1</v>
      </c>
      <c r="CQ208" s="4">
        <v>1</v>
      </c>
      <c r="CR208" s="4">
        <v>1</v>
      </c>
      <c r="CS208" s="4">
        <v>1</v>
      </c>
      <c r="CT208" s="4">
        <v>1</v>
      </c>
      <c r="CU208" s="4">
        <v>1</v>
      </c>
      <c r="CV208" s="4">
        <v>2</v>
      </c>
      <c r="CX208" s="4">
        <v>2</v>
      </c>
      <c r="CY208" s="4">
        <v>2</v>
      </c>
      <c r="CZ208" s="4">
        <v>1</v>
      </c>
      <c r="DA208" s="4">
        <v>2</v>
      </c>
      <c r="DB208" s="4">
        <v>1</v>
      </c>
      <c r="DC208" s="4">
        <v>3</v>
      </c>
      <c r="DD208" s="4">
        <v>6</v>
      </c>
      <c r="DE208" s="4">
        <v>1</v>
      </c>
      <c r="DF208" s="4">
        <v>3</v>
      </c>
      <c r="DH208" s="4">
        <v>0</v>
      </c>
      <c r="DI208" s="4">
        <v>2</v>
      </c>
      <c r="DJ208" s="4">
        <v>0</v>
      </c>
      <c r="DK208" s="4">
        <v>0</v>
      </c>
      <c r="DL208" s="4">
        <v>1</v>
      </c>
      <c r="DO208" s="4">
        <v>2</v>
      </c>
      <c r="DP208" s="4">
        <v>2</v>
      </c>
      <c r="DQ208" s="4">
        <v>8</v>
      </c>
      <c r="DR208" s="4">
        <v>2</v>
      </c>
      <c r="DW208" s="4">
        <v>2</v>
      </c>
      <c r="DX208" s="4">
        <v>2</v>
      </c>
      <c r="DY208" s="4">
        <v>1</v>
      </c>
      <c r="DZ208" s="4">
        <v>2</v>
      </c>
      <c r="EA208" s="4" t="s">
        <v>985</v>
      </c>
      <c r="EB208" s="4">
        <v>596</v>
      </c>
      <c r="EC208" s="4">
        <v>9.93</v>
      </c>
      <c r="EE208" s="4">
        <v>2</v>
      </c>
      <c r="EF208" s="4">
        <v>1</v>
      </c>
      <c r="EG208" s="4" t="s">
        <v>768</v>
      </c>
      <c r="EI208" s="4">
        <v>1</v>
      </c>
      <c r="EJ208" s="4">
        <v>1</v>
      </c>
      <c r="EK208" s="4">
        <v>3</v>
      </c>
      <c r="EL208" s="4">
        <v>11</v>
      </c>
      <c r="EM208" s="4">
        <v>31</v>
      </c>
      <c r="ET208" s="4" t="s">
        <v>981</v>
      </c>
      <c r="EU208" s="4" t="s">
        <v>201</v>
      </c>
      <c r="EV208" s="4" t="s">
        <v>202</v>
      </c>
      <c r="EY208" s="4">
        <v>1481</v>
      </c>
      <c r="FA208" s="83" t="s">
        <v>203</v>
      </c>
      <c r="FB208" s="4" t="s">
        <v>204</v>
      </c>
      <c r="FC208" s="4">
        <v>1</v>
      </c>
      <c r="FD208" s="4" t="s">
        <v>238</v>
      </c>
      <c r="FE208" s="4">
        <v>3</v>
      </c>
    </row>
    <row r="209" spans="1:161" x14ac:dyDescent="0.3">
      <c r="A209" s="4">
        <v>6488</v>
      </c>
      <c r="B209" s="4" t="s">
        <v>986</v>
      </c>
      <c r="C209" s="4" t="s">
        <v>265</v>
      </c>
      <c r="D209" s="4" t="s">
        <v>987</v>
      </c>
      <c r="E209" s="4" t="s">
        <v>334</v>
      </c>
      <c r="F209" s="4" t="s">
        <v>988</v>
      </c>
      <c r="G209" s="4">
        <v>1</v>
      </c>
      <c r="H209" s="4">
        <v>2</v>
      </c>
      <c r="J209" s="4">
        <v>1</v>
      </c>
      <c r="K209" s="4">
        <v>2</v>
      </c>
      <c r="O209" s="4">
        <v>0</v>
      </c>
      <c r="P209" s="4">
        <v>1</v>
      </c>
      <c r="Q209" s="4">
        <v>2</v>
      </c>
      <c r="BF209" s="4">
        <v>1</v>
      </c>
      <c r="BG209" s="4">
        <v>1</v>
      </c>
      <c r="BI209" s="4">
        <v>1</v>
      </c>
      <c r="BJ209" s="4">
        <v>1</v>
      </c>
      <c r="BK209" s="4">
        <v>4</v>
      </c>
      <c r="BL209" s="4">
        <v>2</v>
      </c>
      <c r="BS209" s="4">
        <v>1</v>
      </c>
      <c r="BU209" s="4">
        <v>2</v>
      </c>
      <c r="BW209" s="4">
        <v>1</v>
      </c>
      <c r="BX209" s="4">
        <v>1</v>
      </c>
      <c r="BY209" s="4">
        <v>2</v>
      </c>
      <c r="BZ209" s="4">
        <v>2</v>
      </c>
      <c r="CA209" s="4">
        <v>1</v>
      </c>
      <c r="CB209" s="4">
        <v>1</v>
      </c>
      <c r="CC209" s="4">
        <v>1</v>
      </c>
      <c r="CD209" s="4">
        <v>2</v>
      </c>
      <c r="CE209" s="4">
        <v>1</v>
      </c>
      <c r="CF209" s="4">
        <v>1</v>
      </c>
      <c r="CG209" s="4">
        <v>2</v>
      </c>
      <c r="CH209" s="4">
        <v>2</v>
      </c>
      <c r="CI209" s="4">
        <v>1</v>
      </c>
      <c r="CJ209" s="4">
        <v>2</v>
      </c>
      <c r="CK209" s="4">
        <v>7</v>
      </c>
      <c r="CL209" s="4">
        <v>2</v>
      </c>
      <c r="CM209" s="4">
        <v>3</v>
      </c>
      <c r="CN209" s="4">
        <v>1</v>
      </c>
      <c r="CO209" s="4">
        <v>1</v>
      </c>
      <c r="CP209" s="4">
        <v>1</v>
      </c>
      <c r="CQ209" s="4">
        <v>1</v>
      </c>
      <c r="CR209" s="4">
        <v>1</v>
      </c>
      <c r="CS209" s="4">
        <v>0</v>
      </c>
      <c r="CV209" s="4">
        <v>2</v>
      </c>
      <c r="CX209" s="4">
        <v>2</v>
      </c>
      <c r="CY209" s="4">
        <v>2</v>
      </c>
      <c r="CZ209" s="4">
        <v>1</v>
      </c>
      <c r="DA209" s="4">
        <v>1</v>
      </c>
      <c r="DB209" s="4">
        <v>1</v>
      </c>
      <c r="DC209" s="4">
        <v>2</v>
      </c>
      <c r="DD209" s="4">
        <v>1</v>
      </c>
      <c r="DE209" s="4">
        <v>1</v>
      </c>
      <c r="DF209" s="4">
        <v>2</v>
      </c>
      <c r="DH209" s="4">
        <v>0</v>
      </c>
      <c r="DI209" s="4">
        <v>0</v>
      </c>
      <c r="DJ209" s="4">
        <v>2</v>
      </c>
      <c r="DO209" s="4">
        <v>2</v>
      </c>
      <c r="DP209" s="4">
        <v>2</v>
      </c>
      <c r="DQ209" s="4">
        <v>4</v>
      </c>
      <c r="DR209" s="4">
        <v>1</v>
      </c>
      <c r="DW209" s="4">
        <v>1</v>
      </c>
      <c r="DX209" s="4">
        <v>5</v>
      </c>
      <c r="DY209" s="4">
        <v>1</v>
      </c>
      <c r="DZ209" s="4">
        <v>1</v>
      </c>
      <c r="EA209" s="4" t="s">
        <v>989</v>
      </c>
      <c r="EB209" s="4">
        <v>721</v>
      </c>
      <c r="EC209" s="4">
        <v>12.02</v>
      </c>
      <c r="EE209" s="4">
        <v>2</v>
      </c>
      <c r="EF209" s="4">
        <v>1</v>
      </c>
      <c r="EG209" s="4" t="s">
        <v>445</v>
      </c>
      <c r="EI209" s="4">
        <v>1</v>
      </c>
      <c r="EJ209" s="4">
        <v>1</v>
      </c>
      <c r="EK209" s="4">
        <v>3</v>
      </c>
      <c r="EL209" s="4">
        <v>14</v>
      </c>
      <c r="EM209" s="4">
        <v>37</v>
      </c>
      <c r="ET209" s="4" t="s">
        <v>981</v>
      </c>
      <c r="EU209" s="4" t="s">
        <v>201</v>
      </c>
      <c r="EV209" s="4" t="s">
        <v>202</v>
      </c>
      <c r="EY209" s="4">
        <v>1297</v>
      </c>
      <c r="FA209" s="83" t="s">
        <v>203</v>
      </c>
      <c r="FB209" s="4" t="s">
        <v>204</v>
      </c>
      <c r="FC209" s="4">
        <v>1</v>
      </c>
      <c r="FD209" s="4" t="s">
        <v>205</v>
      </c>
      <c r="FE209" s="4">
        <v>12</v>
      </c>
    </row>
    <row r="210" spans="1:161" x14ac:dyDescent="0.3">
      <c r="A210" s="4">
        <v>6492</v>
      </c>
      <c r="B210" s="4" t="s">
        <v>990</v>
      </c>
      <c r="C210" s="4" t="s">
        <v>194</v>
      </c>
      <c r="D210" s="4" t="s">
        <v>991</v>
      </c>
      <c r="E210" s="4" t="s">
        <v>221</v>
      </c>
      <c r="F210" s="4" t="s">
        <v>992</v>
      </c>
      <c r="G210" s="4">
        <v>1</v>
      </c>
      <c r="H210" s="4">
        <v>2</v>
      </c>
      <c r="J210" s="4">
        <v>1</v>
      </c>
      <c r="K210" s="4">
        <v>2</v>
      </c>
      <c r="O210" s="4">
        <v>0</v>
      </c>
      <c r="P210" s="4">
        <v>1</v>
      </c>
      <c r="Q210" s="4">
        <v>2</v>
      </c>
      <c r="BF210" s="4">
        <v>1</v>
      </c>
      <c r="BG210" s="4">
        <v>1</v>
      </c>
      <c r="BI210" s="4">
        <v>2</v>
      </c>
      <c r="BJ210" s="4">
        <v>1</v>
      </c>
      <c r="BK210" s="4">
        <v>5</v>
      </c>
      <c r="BL210" s="4">
        <v>2</v>
      </c>
      <c r="BS210" s="4">
        <v>3</v>
      </c>
      <c r="BU210" s="4">
        <v>2</v>
      </c>
      <c r="BW210" s="4">
        <v>1</v>
      </c>
      <c r="BX210" s="4">
        <v>1</v>
      </c>
      <c r="BY210" s="4">
        <v>2</v>
      </c>
      <c r="BZ210" s="4">
        <v>1</v>
      </c>
      <c r="CA210" s="4">
        <v>1</v>
      </c>
      <c r="CB210" s="4">
        <v>2</v>
      </c>
      <c r="CC210" s="4">
        <v>1</v>
      </c>
      <c r="CD210" s="4">
        <v>1</v>
      </c>
      <c r="CE210" s="4">
        <v>2</v>
      </c>
      <c r="CF210" s="4">
        <v>1</v>
      </c>
      <c r="CG210" s="4">
        <v>1</v>
      </c>
      <c r="CH210" s="4">
        <v>1</v>
      </c>
      <c r="CI210" s="4">
        <v>1</v>
      </c>
      <c r="CJ210" s="4">
        <v>1</v>
      </c>
      <c r="CK210" s="4">
        <v>7</v>
      </c>
      <c r="CL210" s="4">
        <v>1</v>
      </c>
      <c r="CM210" s="4">
        <v>4</v>
      </c>
      <c r="CN210" s="4">
        <v>1</v>
      </c>
      <c r="CO210" s="4">
        <v>1</v>
      </c>
      <c r="CP210" s="4">
        <v>1</v>
      </c>
      <c r="CQ210" s="4">
        <v>1</v>
      </c>
      <c r="CR210" s="4">
        <v>1</v>
      </c>
      <c r="CS210" s="4">
        <v>0</v>
      </c>
      <c r="CV210" s="4">
        <v>2</v>
      </c>
      <c r="CX210" s="4">
        <v>2</v>
      </c>
      <c r="CY210" s="4">
        <v>1</v>
      </c>
      <c r="CZ210" s="4">
        <v>1</v>
      </c>
      <c r="DA210" s="4">
        <v>5</v>
      </c>
      <c r="DB210" s="4">
        <v>1</v>
      </c>
      <c r="DC210" s="4">
        <v>1.5</v>
      </c>
      <c r="DD210" s="4">
        <v>6</v>
      </c>
      <c r="DE210" s="4">
        <v>1</v>
      </c>
      <c r="DF210" s="4">
        <v>3</v>
      </c>
      <c r="DH210" s="4">
        <v>1</v>
      </c>
      <c r="DI210" s="4">
        <v>0</v>
      </c>
      <c r="DJ210" s="4">
        <v>0</v>
      </c>
      <c r="DK210" s="4">
        <v>2</v>
      </c>
      <c r="DO210" s="4">
        <v>1</v>
      </c>
      <c r="DP210" s="4">
        <v>2</v>
      </c>
      <c r="DQ210" s="4">
        <v>6</v>
      </c>
      <c r="DR210" s="4">
        <v>-98</v>
      </c>
      <c r="DW210" s="4">
        <v>2</v>
      </c>
      <c r="DX210" s="4">
        <v>-98</v>
      </c>
      <c r="DY210" s="4">
        <v>1</v>
      </c>
      <c r="DZ210" s="4">
        <v>2</v>
      </c>
      <c r="EA210" s="4" t="s">
        <v>993</v>
      </c>
      <c r="EB210" s="4">
        <v>620</v>
      </c>
      <c r="EC210" s="4">
        <v>10.33</v>
      </c>
      <c r="EE210" s="4">
        <v>2</v>
      </c>
      <c r="EF210" s="4">
        <v>1</v>
      </c>
      <c r="EG210" s="4" t="s">
        <v>450</v>
      </c>
      <c r="EI210" s="4">
        <v>1</v>
      </c>
      <c r="EJ210" s="4">
        <v>1</v>
      </c>
      <c r="EK210" s="4">
        <v>3</v>
      </c>
      <c r="EL210" s="4">
        <v>4</v>
      </c>
      <c r="EM210" s="4">
        <v>17</v>
      </c>
      <c r="ET210" s="4" t="s">
        <v>981</v>
      </c>
      <c r="EU210" s="4" t="s">
        <v>201</v>
      </c>
      <c r="EV210" s="4" t="s">
        <v>202</v>
      </c>
      <c r="EY210" s="4">
        <v>792</v>
      </c>
      <c r="FA210" s="83" t="s">
        <v>203</v>
      </c>
      <c r="FB210" s="4" t="s">
        <v>204</v>
      </c>
      <c r="FC210" s="4">
        <v>1</v>
      </c>
      <c r="FD210" s="4" t="s">
        <v>238</v>
      </c>
      <c r="FE210" s="4">
        <v>7</v>
      </c>
    </row>
    <row r="211" spans="1:161" x14ac:dyDescent="0.3">
      <c r="A211" s="4">
        <v>6532</v>
      </c>
      <c r="B211" s="4" t="s">
        <v>994</v>
      </c>
      <c r="C211" s="4" t="s">
        <v>212</v>
      </c>
      <c r="D211" s="4" t="s">
        <v>995</v>
      </c>
      <c r="E211" s="4" t="s">
        <v>214</v>
      </c>
      <c r="F211" s="4" t="s">
        <v>522</v>
      </c>
      <c r="G211" s="4">
        <v>1</v>
      </c>
      <c r="H211" s="4">
        <v>2</v>
      </c>
      <c r="J211" s="4">
        <v>1</v>
      </c>
      <c r="K211" s="4">
        <v>2</v>
      </c>
      <c r="O211" s="4">
        <v>0</v>
      </c>
      <c r="P211" s="4">
        <v>1</v>
      </c>
      <c r="Q211" s="4">
        <v>2</v>
      </c>
      <c r="BF211" s="4">
        <v>1</v>
      </c>
      <c r="BG211" s="4">
        <v>1</v>
      </c>
      <c r="BI211" s="4">
        <v>2</v>
      </c>
      <c r="BJ211" s="4">
        <v>1</v>
      </c>
      <c r="BK211" s="4">
        <v>5</v>
      </c>
      <c r="BL211" s="4">
        <v>6</v>
      </c>
      <c r="BS211" s="4">
        <v>2</v>
      </c>
      <c r="BT211" s="4">
        <v>2</v>
      </c>
      <c r="BU211" s="4">
        <v>2</v>
      </c>
      <c r="BW211" s="4">
        <v>1</v>
      </c>
      <c r="BX211" s="4">
        <v>1</v>
      </c>
      <c r="BY211" s="4">
        <v>1</v>
      </c>
      <c r="BZ211" s="4">
        <v>1</v>
      </c>
      <c r="CA211" s="4">
        <v>1</v>
      </c>
      <c r="CB211" s="4">
        <v>2</v>
      </c>
      <c r="CC211" s="4">
        <v>1</v>
      </c>
      <c r="CD211" s="4">
        <v>2</v>
      </c>
      <c r="CE211" s="4">
        <v>1</v>
      </c>
      <c r="CF211" s="4">
        <v>1</v>
      </c>
      <c r="CG211" s="4">
        <v>2</v>
      </c>
      <c r="CH211" s="4">
        <v>1</v>
      </c>
      <c r="CI211" s="4">
        <v>1</v>
      </c>
      <c r="CJ211" s="4">
        <v>2</v>
      </c>
      <c r="CK211" s="4">
        <v>6</v>
      </c>
      <c r="CL211" s="4">
        <v>6</v>
      </c>
      <c r="CM211" s="4">
        <v>2</v>
      </c>
      <c r="CN211" s="4">
        <v>1</v>
      </c>
      <c r="CO211" s="4">
        <v>2</v>
      </c>
      <c r="CP211" s="4">
        <v>1</v>
      </c>
      <c r="CQ211" s="4">
        <v>1</v>
      </c>
      <c r="CR211" s="4">
        <v>1</v>
      </c>
      <c r="CS211" s="4">
        <v>0</v>
      </c>
      <c r="CV211" s="4">
        <v>2</v>
      </c>
      <c r="CX211" s="4">
        <v>2</v>
      </c>
      <c r="CY211" s="4">
        <v>1</v>
      </c>
      <c r="CZ211" s="4">
        <v>1</v>
      </c>
      <c r="DA211" s="4">
        <v>2</v>
      </c>
      <c r="DB211" s="4">
        <v>1</v>
      </c>
      <c r="DC211" s="4">
        <v>0.5</v>
      </c>
      <c r="DD211" s="4">
        <v>2</v>
      </c>
      <c r="DE211" s="4">
        <v>1</v>
      </c>
      <c r="DF211" s="4">
        <v>2</v>
      </c>
      <c r="DH211" s="4">
        <v>0</v>
      </c>
      <c r="DI211" s="4">
        <v>0</v>
      </c>
      <c r="DJ211" s="4">
        <v>1</v>
      </c>
      <c r="DK211" s="4">
        <v>1</v>
      </c>
      <c r="DO211" s="4">
        <v>2</v>
      </c>
      <c r="DP211" s="4">
        <v>2</v>
      </c>
      <c r="DQ211" s="4">
        <v>6</v>
      </c>
      <c r="DR211" s="4">
        <v>1</v>
      </c>
      <c r="DW211" s="4">
        <v>1</v>
      </c>
      <c r="DX211" s="4">
        <v>1</v>
      </c>
      <c r="DY211" s="4">
        <v>1</v>
      </c>
      <c r="DZ211" s="4">
        <v>1</v>
      </c>
      <c r="EA211" s="4" t="s">
        <v>996</v>
      </c>
      <c r="EB211" s="4">
        <v>675</v>
      </c>
      <c r="EC211" s="4">
        <v>11.25</v>
      </c>
      <c r="EE211" s="4">
        <v>2</v>
      </c>
      <c r="EF211" s="4">
        <v>1</v>
      </c>
      <c r="EG211" s="4" t="s">
        <v>768</v>
      </c>
      <c r="EI211" s="4">
        <v>1</v>
      </c>
      <c r="EJ211" s="4">
        <v>1</v>
      </c>
      <c r="EK211" s="4">
        <v>3</v>
      </c>
      <c r="EL211" s="4">
        <v>8</v>
      </c>
      <c r="EM211" s="4">
        <v>25</v>
      </c>
      <c r="ET211" s="4" t="s">
        <v>997</v>
      </c>
      <c r="EU211" s="4" t="s">
        <v>201</v>
      </c>
      <c r="EV211" s="4" t="s">
        <v>202</v>
      </c>
      <c r="EY211" s="4">
        <v>826</v>
      </c>
      <c r="FA211" s="83" t="s">
        <v>203</v>
      </c>
      <c r="FB211" s="4" t="s">
        <v>204</v>
      </c>
      <c r="FC211" s="4">
        <v>1</v>
      </c>
      <c r="FD211" s="4" t="s">
        <v>205</v>
      </c>
      <c r="FE211" s="4">
        <v>7</v>
      </c>
    </row>
    <row r="212" spans="1:161" x14ac:dyDescent="0.3">
      <c r="A212" s="4">
        <v>6566</v>
      </c>
      <c r="B212" s="4" t="s">
        <v>998</v>
      </c>
      <c r="C212" s="4" t="s">
        <v>194</v>
      </c>
      <c r="D212" s="4" t="s">
        <v>999</v>
      </c>
      <c r="E212" s="4" t="s">
        <v>221</v>
      </c>
      <c r="F212" s="4" t="s">
        <v>1000</v>
      </c>
      <c r="G212" s="4">
        <v>1</v>
      </c>
      <c r="H212" s="4">
        <v>1</v>
      </c>
      <c r="I212" s="4">
        <v>2</v>
      </c>
      <c r="J212" s="4">
        <v>1</v>
      </c>
      <c r="K212" s="4">
        <v>2</v>
      </c>
      <c r="O212" s="4">
        <v>1</v>
      </c>
      <c r="P212" s="4">
        <v>1</v>
      </c>
      <c r="Q212" s="4">
        <v>2</v>
      </c>
      <c r="R212" s="4">
        <v>2</v>
      </c>
      <c r="U212" s="4">
        <v>2</v>
      </c>
      <c r="W212" s="4">
        <v>1</v>
      </c>
      <c r="Y212" s="4">
        <v>1</v>
      </c>
      <c r="AA212" s="4">
        <v>1</v>
      </c>
      <c r="AB212" s="4">
        <v>2009</v>
      </c>
      <c r="AC212" s="4">
        <v>8</v>
      </c>
      <c r="AD212" s="4">
        <v>1</v>
      </c>
      <c r="AE212" s="4">
        <v>3</v>
      </c>
      <c r="AF212" s="4">
        <v>4</v>
      </c>
      <c r="AG212" s="4">
        <v>1</v>
      </c>
      <c r="AV212" s="4">
        <v>2</v>
      </c>
      <c r="AX212" s="4">
        <v>4</v>
      </c>
      <c r="AY212" s="4">
        <v>2</v>
      </c>
      <c r="BB212" s="4">
        <v>1</v>
      </c>
      <c r="BC212" s="4">
        <v>0</v>
      </c>
      <c r="BD212" s="4">
        <v>-99</v>
      </c>
      <c r="BF212" s="4">
        <v>1</v>
      </c>
      <c r="BG212" s="4">
        <v>1</v>
      </c>
      <c r="BH212" s="4">
        <v>2</v>
      </c>
      <c r="BI212" s="4">
        <v>1</v>
      </c>
      <c r="BJ212" s="4">
        <v>1</v>
      </c>
      <c r="BK212" s="4">
        <v>-98</v>
      </c>
      <c r="BL212" s="4">
        <v>2</v>
      </c>
      <c r="BS212" s="4">
        <v>3</v>
      </c>
      <c r="BW212" s="4">
        <v>-99</v>
      </c>
      <c r="BX212" s="4">
        <v>1</v>
      </c>
      <c r="BY212" s="4">
        <v>1</v>
      </c>
      <c r="BZ212" s="4">
        <v>1</v>
      </c>
      <c r="CA212" s="4">
        <v>1</v>
      </c>
      <c r="CB212" s="4">
        <v>2</v>
      </c>
      <c r="CC212" s="4">
        <v>1</v>
      </c>
      <c r="CD212" s="4">
        <v>2</v>
      </c>
      <c r="CE212" s="4">
        <v>2</v>
      </c>
      <c r="CF212" s="4">
        <v>1</v>
      </c>
      <c r="CG212" s="4">
        <v>2</v>
      </c>
      <c r="CH212" s="4">
        <v>1</v>
      </c>
      <c r="CI212" s="4">
        <v>1</v>
      </c>
      <c r="CJ212" s="4">
        <v>2</v>
      </c>
      <c r="CK212" s="4">
        <v>7</v>
      </c>
      <c r="CL212" s="4">
        <v>1</v>
      </c>
      <c r="CM212" s="4">
        <v>3</v>
      </c>
      <c r="CN212" s="4">
        <v>1</v>
      </c>
      <c r="CO212" s="4">
        <v>2</v>
      </c>
      <c r="CP212" s="4">
        <v>1</v>
      </c>
      <c r="CQ212" s="4">
        <v>2</v>
      </c>
      <c r="CR212" s="4">
        <v>1</v>
      </c>
      <c r="CS212" s="4">
        <v>1</v>
      </c>
      <c r="CT212" s="4">
        <v>1</v>
      </c>
      <c r="CU212" s="4">
        <v>1</v>
      </c>
      <c r="CV212" s="4">
        <v>2</v>
      </c>
      <c r="CX212" s="4">
        <v>2</v>
      </c>
      <c r="CY212" s="4">
        <v>1</v>
      </c>
      <c r="CZ212" s="4">
        <v>1</v>
      </c>
      <c r="DA212" s="4">
        <v>5</v>
      </c>
      <c r="DB212" s="4">
        <v>1</v>
      </c>
      <c r="DC212" s="4">
        <v>5</v>
      </c>
      <c r="DD212" s="4">
        <v>1</v>
      </c>
      <c r="DE212" s="4">
        <v>1</v>
      </c>
      <c r="DF212" s="4">
        <v>2</v>
      </c>
      <c r="DG212" s="4">
        <v>2</v>
      </c>
      <c r="DH212" s="4">
        <v>0</v>
      </c>
      <c r="DI212" s="4">
        <v>0</v>
      </c>
      <c r="DJ212" s="4">
        <v>0</v>
      </c>
      <c r="DK212" s="4">
        <v>0</v>
      </c>
      <c r="DL212" s="4">
        <v>0</v>
      </c>
      <c r="DM212" s="4">
        <v>1</v>
      </c>
      <c r="DN212" s="4">
        <v>1</v>
      </c>
      <c r="DO212" s="4">
        <v>1</v>
      </c>
      <c r="DP212" s="4">
        <v>2</v>
      </c>
      <c r="DQ212" s="4">
        <v>6</v>
      </c>
      <c r="DR212" s="4">
        <v>1</v>
      </c>
      <c r="DW212" s="4">
        <v>2</v>
      </c>
      <c r="DX212" s="4">
        <v>9</v>
      </c>
      <c r="DY212" s="4">
        <v>1</v>
      </c>
      <c r="DZ212" s="4">
        <v>2</v>
      </c>
      <c r="EA212" s="4" t="s">
        <v>1001</v>
      </c>
      <c r="EB212" s="4">
        <v>1029</v>
      </c>
      <c r="EC212" s="4">
        <v>17.149999999999999</v>
      </c>
      <c r="EE212" s="4">
        <v>2</v>
      </c>
      <c r="EF212" s="4">
        <v>1</v>
      </c>
      <c r="EG212" s="4" t="s">
        <v>519</v>
      </c>
      <c r="EI212" s="4">
        <v>1</v>
      </c>
      <c r="EJ212" s="4">
        <v>1</v>
      </c>
      <c r="EK212" s="4">
        <v>3</v>
      </c>
      <c r="EL212" s="4">
        <v>4</v>
      </c>
      <c r="EM212" s="4">
        <v>17</v>
      </c>
      <c r="ET212" s="4" t="s">
        <v>997</v>
      </c>
      <c r="EU212" s="4" t="s">
        <v>201</v>
      </c>
      <c r="EV212" s="4" t="s">
        <v>202</v>
      </c>
      <c r="EY212" s="4">
        <v>792</v>
      </c>
      <c r="FA212" s="83" t="s">
        <v>237</v>
      </c>
      <c r="FB212" s="4" t="s">
        <v>204</v>
      </c>
      <c r="FC212" s="4">
        <v>1</v>
      </c>
      <c r="FD212" s="4" t="s">
        <v>238</v>
      </c>
    </row>
    <row r="213" spans="1:161" x14ac:dyDescent="0.3">
      <c r="A213" s="4">
        <v>6607</v>
      </c>
      <c r="B213" s="4" t="s">
        <v>1002</v>
      </c>
      <c r="C213" s="4" t="s">
        <v>194</v>
      </c>
      <c r="D213" s="4" t="s">
        <v>1003</v>
      </c>
      <c r="E213" s="4" t="s">
        <v>227</v>
      </c>
      <c r="F213" s="4" t="s">
        <v>382</v>
      </c>
      <c r="G213" s="4">
        <v>1</v>
      </c>
      <c r="H213" s="4">
        <v>1</v>
      </c>
      <c r="I213" s="4">
        <v>2</v>
      </c>
      <c r="J213" s="4">
        <v>1</v>
      </c>
      <c r="K213" s="4">
        <v>2</v>
      </c>
      <c r="O213" s="4">
        <v>1</v>
      </c>
      <c r="P213" s="4">
        <v>1</v>
      </c>
      <c r="Q213" s="4">
        <v>2</v>
      </c>
      <c r="R213" s="4">
        <v>2</v>
      </c>
      <c r="U213" s="4">
        <v>1</v>
      </c>
      <c r="W213" s="4">
        <v>1</v>
      </c>
      <c r="Y213" s="4">
        <v>1</v>
      </c>
      <c r="Z213" s="4">
        <v>1</v>
      </c>
      <c r="AA213" s="4">
        <v>1</v>
      </c>
      <c r="AB213" s="4">
        <v>2013</v>
      </c>
      <c r="AC213" s="4">
        <v>2</v>
      </c>
      <c r="AD213" s="4">
        <v>3</v>
      </c>
      <c r="AE213" s="4">
        <v>1</v>
      </c>
      <c r="AF213" s="4">
        <v>2</v>
      </c>
      <c r="AG213" s="4">
        <v>1</v>
      </c>
      <c r="AV213" s="4">
        <v>2</v>
      </c>
      <c r="AX213" s="4">
        <v>4</v>
      </c>
      <c r="AY213" s="4">
        <v>2</v>
      </c>
      <c r="AZ213" s="4">
        <v>1</v>
      </c>
      <c r="BA213" s="4">
        <v>0</v>
      </c>
      <c r="BB213" s="4">
        <v>1</v>
      </c>
      <c r="BC213" s="4">
        <v>90</v>
      </c>
      <c r="BD213" s="4">
        <v>2</v>
      </c>
      <c r="BE213" s="4">
        <v>1</v>
      </c>
      <c r="BF213" s="4">
        <v>1</v>
      </c>
      <c r="BG213" s="4">
        <v>1</v>
      </c>
      <c r="BH213" s="4">
        <v>2</v>
      </c>
      <c r="BI213" s="4">
        <v>2</v>
      </c>
      <c r="BJ213" s="4">
        <v>2</v>
      </c>
      <c r="BK213" s="4">
        <v>4</v>
      </c>
      <c r="BL213" s="4">
        <v>-77</v>
      </c>
      <c r="BS213" s="4">
        <v>1</v>
      </c>
      <c r="BU213" s="4">
        <v>2</v>
      </c>
      <c r="BW213" s="4">
        <v>3</v>
      </c>
      <c r="BX213" s="4">
        <v>3</v>
      </c>
      <c r="BY213" s="4">
        <v>1</v>
      </c>
      <c r="BZ213" s="4">
        <v>2</v>
      </c>
      <c r="CA213" s="4">
        <v>1</v>
      </c>
      <c r="CB213" s="4">
        <v>2</v>
      </c>
      <c r="CC213" s="4">
        <v>1</v>
      </c>
      <c r="CD213" s="4">
        <v>2</v>
      </c>
      <c r="CE213" s="4">
        <v>2</v>
      </c>
      <c r="CF213" s="4">
        <v>1</v>
      </c>
      <c r="CG213" s="4">
        <v>2</v>
      </c>
      <c r="CH213" s="4">
        <v>1</v>
      </c>
      <c r="CI213" s="4">
        <v>1</v>
      </c>
      <c r="CJ213" s="4">
        <v>1</v>
      </c>
      <c r="CK213" s="4">
        <v>7</v>
      </c>
      <c r="CL213" s="4">
        <v>1</v>
      </c>
      <c r="CM213" s="4">
        <v>2</v>
      </c>
      <c r="CN213" s="4">
        <v>1</v>
      </c>
      <c r="CO213" s="4">
        <v>2</v>
      </c>
      <c r="CP213" s="4">
        <v>1</v>
      </c>
      <c r="CQ213" s="4">
        <v>2</v>
      </c>
      <c r="CR213" s="4">
        <v>1</v>
      </c>
      <c r="CS213" s="4">
        <v>0</v>
      </c>
      <c r="CV213" s="4">
        <v>2</v>
      </c>
      <c r="CX213" s="4">
        <v>2</v>
      </c>
      <c r="CY213" s="4">
        <v>1</v>
      </c>
      <c r="CZ213" s="4">
        <v>1</v>
      </c>
      <c r="DA213" s="4">
        <v>4</v>
      </c>
      <c r="DB213" s="4">
        <v>1</v>
      </c>
      <c r="DC213" s="4">
        <v>11</v>
      </c>
      <c r="DD213" s="4">
        <v>1</v>
      </c>
      <c r="DE213" s="4">
        <v>1</v>
      </c>
      <c r="DF213" s="4">
        <v>5</v>
      </c>
      <c r="DH213" s="4">
        <v>3</v>
      </c>
      <c r="DI213" s="4">
        <v>0</v>
      </c>
      <c r="DJ213" s="4">
        <v>0</v>
      </c>
      <c r="DK213" s="4">
        <v>1</v>
      </c>
      <c r="DL213" s="4">
        <v>1</v>
      </c>
      <c r="DO213" s="4">
        <v>1</v>
      </c>
      <c r="DP213" s="4">
        <v>2</v>
      </c>
      <c r="DQ213" s="4">
        <v>8</v>
      </c>
      <c r="DR213" s="4">
        <v>1</v>
      </c>
      <c r="DW213" s="4">
        <v>2</v>
      </c>
      <c r="DX213" s="4">
        <v>9</v>
      </c>
      <c r="DY213" s="4">
        <v>1</v>
      </c>
      <c r="DZ213" s="4">
        <v>2</v>
      </c>
      <c r="EA213" s="4" t="s">
        <v>1004</v>
      </c>
      <c r="EB213" s="4">
        <v>734</v>
      </c>
      <c r="EC213" s="4">
        <v>12.23</v>
      </c>
      <c r="EE213" s="4">
        <v>2</v>
      </c>
      <c r="EF213" s="4">
        <v>1</v>
      </c>
      <c r="EG213" s="4" t="s">
        <v>619</v>
      </c>
      <c r="EI213" s="4">
        <v>1</v>
      </c>
      <c r="EJ213" s="4">
        <v>1</v>
      </c>
      <c r="EK213" s="4">
        <v>3</v>
      </c>
      <c r="EL213" s="4">
        <v>6</v>
      </c>
      <c r="EM213" s="4">
        <v>21</v>
      </c>
      <c r="ET213" s="4" t="s">
        <v>1005</v>
      </c>
      <c r="EU213" s="4" t="s">
        <v>201</v>
      </c>
      <c r="EV213" s="4" t="s">
        <v>202</v>
      </c>
      <c r="EY213" s="4">
        <v>963</v>
      </c>
      <c r="FA213" s="83" t="s">
        <v>237</v>
      </c>
      <c r="FB213" s="4" t="s">
        <v>204</v>
      </c>
      <c r="FC213" s="4">
        <v>1</v>
      </c>
      <c r="FD213" s="4" t="s">
        <v>205</v>
      </c>
      <c r="FE213" s="4">
        <v>12</v>
      </c>
    </row>
    <row r="214" spans="1:161" x14ac:dyDescent="0.3">
      <c r="A214" s="4">
        <v>6651</v>
      </c>
      <c r="B214" s="4" t="s">
        <v>1006</v>
      </c>
      <c r="C214" s="4" t="s">
        <v>265</v>
      </c>
      <c r="D214" s="4" t="s">
        <v>1007</v>
      </c>
      <c r="E214" s="4" t="s">
        <v>334</v>
      </c>
      <c r="F214" s="4" t="s">
        <v>1008</v>
      </c>
      <c r="G214" s="4">
        <v>1</v>
      </c>
      <c r="H214" s="4">
        <v>1</v>
      </c>
      <c r="I214" s="4">
        <v>2</v>
      </c>
      <c r="J214" s="4">
        <v>1</v>
      </c>
      <c r="K214" s="4">
        <v>2</v>
      </c>
      <c r="O214" s="4">
        <v>1</v>
      </c>
      <c r="P214" s="4">
        <v>1</v>
      </c>
      <c r="Q214" s="4">
        <v>2</v>
      </c>
      <c r="R214" s="4">
        <v>2</v>
      </c>
      <c r="U214" s="4">
        <v>2</v>
      </c>
      <c r="W214" s="4">
        <v>1</v>
      </c>
      <c r="Y214" s="4">
        <v>1</v>
      </c>
      <c r="AA214" s="4">
        <v>1</v>
      </c>
      <c r="AB214" s="4">
        <v>2009</v>
      </c>
      <c r="AC214" s="4">
        <v>1</v>
      </c>
      <c r="AD214" s="4">
        <v>1</v>
      </c>
      <c r="AE214" s="4">
        <v>4</v>
      </c>
      <c r="AF214" s="4">
        <v>5</v>
      </c>
      <c r="AG214" s="4">
        <v>1</v>
      </c>
      <c r="AV214" s="4">
        <v>-98</v>
      </c>
      <c r="AX214" s="4">
        <v>4</v>
      </c>
      <c r="AY214" s="4">
        <v>2</v>
      </c>
      <c r="AZ214" s="4">
        <v>1</v>
      </c>
      <c r="BA214" s="4">
        <v>0</v>
      </c>
      <c r="BB214" s="4">
        <v>-98</v>
      </c>
      <c r="BD214" s="4">
        <v>2</v>
      </c>
      <c r="BE214" s="4">
        <v>1</v>
      </c>
      <c r="BF214" s="4">
        <v>1</v>
      </c>
      <c r="BG214" s="4">
        <v>1</v>
      </c>
      <c r="BH214" s="4">
        <v>2</v>
      </c>
      <c r="BI214" s="4">
        <v>2</v>
      </c>
      <c r="BJ214" s="4">
        <v>2</v>
      </c>
      <c r="BK214" s="4">
        <v>-98</v>
      </c>
      <c r="BL214" s="4">
        <v>-77</v>
      </c>
      <c r="BS214" s="4">
        <v>2</v>
      </c>
      <c r="BT214" s="4">
        <v>2</v>
      </c>
      <c r="BU214" s="4">
        <v>2</v>
      </c>
      <c r="BW214" s="4">
        <v>1</v>
      </c>
      <c r="BX214" s="4">
        <v>3</v>
      </c>
      <c r="BY214" s="4">
        <v>1</v>
      </c>
      <c r="BZ214" s="4">
        <v>1</v>
      </c>
      <c r="CA214" s="4">
        <v>1</v>
      </c>
      <c r="CB214" s="4">
        <v>1</v>
      </c>
      <c r="CC214" s="4">
        <v>1</v>
      </c>
      <c r="CD214" s="4">
        <v>2</v>
      </c>
      <c r="CE214" s="4">
        <v>1</v>
      </c>
      <c r="CF214" s="4">
        <v>1</v>
      </c>
      <c r="CG214" s="4">
        <v>1</v>
      </c>
      <c r="CH214" s="4">
        <v>1</v>
      </c>
      <c r="CI214" s="4">
        <v>1</v>
      </c>
      <c r="CJ214" s="4">
        <v>1</v>
      </c>
      <c r="CK214" s="4">
        <v>7</v>
      </c>
      <c r="CL214" s="4">
        <v>1</v>
      </c>
      <c r="CM214" s="4">
        <v>4</v>
      </c>
      <c r="CN214" s="4">
        <v>1</v>
      </c>
      <c r="CO214" s="4">
        <v>2</v>
      </c>
      <c r="CP214" s="4">
        <v>1</v>
      </c>
      <c r="CQ214" s="4">
        <v>2</v>
      </c>
      <c r="CR214" s="4">
        <v>1</v>
      </c>
      <c r="CS214" s="4">
        <v>1</v>
      </c>
      <c r="CT214" s="4">
        <v>1</v>
      </c>
      <c r="CU214" s="4">
        <v>1</v>
      </c>
      <c r="CV214" s="4">
        <v>1</v>
      </c>
      <c r="CW214" s="4">
        <v>1</v>
      </c>
      <c r="CX214" s="4">
        <v>1</v>
      </c>
      <c r="CY214" s="4">
        <v>1</v>
      </c>
      <c r="CZ214" s="4">
        <v>1</v>
      </c>
      <c r="DA214" s="4">
        <v>3</v>
      </c>
      <c r="DB214" s="4">
        <v>1</v>
      </c>
      <c r="DC214" s="4">
        <v>17</v>
      </c>
      <c r="DD214" s="4">
        <v>1</v>
      </c>
      <c r="DE214" s="4">
        <v>1</v>
      </c>
      <c r="DF214" s="4">
        <v>3</v>
      </c>
      <c r="DH214" s="4">
        <v>1</v>
      </c>
      <c r="DI214" s="4">
        <v>0</v>
      </c>
      <c r="DJ214" s="4">
        <v>0</v>
      </c>
      <c r="DK214" s="4">
        <v>2</v>
      </c>
      <c r="DO214" s="4">
        <v>1</v>
      </c>
      <c r="DP214" s="4">
        <v>1</v>
      </c>
      <c r="DQ214" s="4">
        <v>7</v>
      </c>
      <c r="DR214" s="4">
        <v>1</v>
      </c>
      <c r="DW214" s="4">
        <v>2</v>
      </c>
      <c r="DX214" s="4">
        <v>-98</v>
      </c>
      <c r="DY214" s="4">
        <v>1</v>
      </c>
      <c r="DZ214" s="4">
        <v>2</v>
      </c>
      <c r="EA214" s="4" t="s">
        <v>1009</v>
      </c>
      <c r="EB214" s="4">
        <v>777</v>
      </c>
      <c r="EC214" s="4">
        <v>12.95</v>
      </c>
      <c r="EE214" s="4">
        <v>2</v>
      </c>
      <c r="EF214" s="4">
        <v>1</v>
      </c>
      <c r="EG214" s="4" t="s">
        <v>619</v>
      </c>
      <c r="EI214" s="4">
        <v>1</v>
      </c>
      <c r="EJ214" s="4">
        <v>1</v>
      </c>
      <c r="EK214" s="4">
        <v>3</v>
      </c>
      <c r="EL214" s="4">
        <v>14</v>
      </c>
      <c r="EM214" s="4">
        <v>37</v>
      </c>
      <c r="ET214" s="4" t="s">
        <v>1005</v>
      </c>
      <c r="EU214" s="4" t="s">
        <v>201</v>
      </c>
      <c r="EV214" s="4" t="s">
        <v>202</v>
      </c>
      <c r="EY214" s="4">
        <v>1297</v>
      </c>
      <c r="FA214" s="83" t="s">
        <v>237</v>
      </c>
      <c r="FB214" s="4" t="s">
        <v>204</v>
      </c>
      <c r="FC214" s="4">
        <v>1</v>
      </c>
      <c r="FD214" s="4" t="s">
        <v>205</v>
      </c>
    </row>
    <row r="215" spans="1:161" x14ac:dyDescent="0.3">
      <c r="A215" s="4">
        <v>6775</v>
      </c>
      <c r="B215" s="4" t="s">
        <v>1010</v>
      </c>
      <c r="C215" s="4" t="s">
        <v>194</v>
      </c>
      <c r="D215" s="4" t="s">
        <v>1011</v>
      </c>
      <c r="E215" s="4" t="s">
        <v>221</v>
      </c>
      <c r="F215" s="4" t="s">
        <v>1012</v>
      </c>
      <c r="G215" s="4">
        <v>1</v>
      </c>
      <c r="H215" s="4">
        <v>2</v>
      </c>
      <c r="J215" s="4">
        <v>1</v>
      </c>
      <c r="K215" s="4">
        <v>2</v>
      </c>
      <c r="O215" s="4">
        <v>0</v>
      </c>
      <c r="P215" s="4">
        <v>1</v>
      </c>
      <c r="Q215" s="4">
        <v>2</v>
      </c>
      <c r="BF215" s="4">
        <v>1</v>
      </c>
      <c r="BG215" s="4">
        <v>1</v>
      </c>
      <c r="BI215" s="4">
        <v>1</v>
      </c>
      <c r="BJ215" s="4">
        <v>1</v>
      </c>
      <c r="BK215" s="4">
        <v>4</v>
      </c>
      <c r="BL215" s="4">
        <v>2</v>
      </c>
      <c r="BS215" s="4">
        <v>1</v>
      </c>
      <c r="BU215" s="4">
        <v>1</v>
      </c>
      <c r="BV215" s="4">
        <v>2</v>
      </c>
      <c r="BX215" s="4">
        <v>1</v>
      </c>
      <c r="BY215" s="4">
        <v>1</v>
      </c>
      <c r="BZ215" s="4">
        <v>1</v>
      </c>
      <c r="CA215" s="4">
        <v>1</v>
      </c>
      <c r="CB215" s="4">
        <v>2</v>
      </c>
      <c r="CC215" s="4">
        <v>2</v>
      </c>
      <c r="CD215" s="4">
        <v>2</v>
      </c>
      <c r="CE215" s="4">
        <v>1</v>
      </c>
      <c r="CF215" s="4">
        <v>2</v>
      </c>
      <c r="CG215" s="4">
        <v>2</v>
      </c>
      <c r="CH215" s="4">
        <v>1</v>
      </c>
      <c r="CI215" s="4">
        <v>1</v>
      </c>
      <c r="CJ215" s="4">
        <v>1</v>
      </c>
      <c r="CK215" s="4">
        <v>7</v>
      </c>
      <c r="CL215" s="4">
        <v>1</v>
      </c>
      <c r="CM215" s="4">
        <v>4</v>
      </c>
      <c r="CN215" s="4">
        <v>1</v>
      </c>
      <c r="CO215" s="4">
        <v>2</v>
      </c>
      <c r="CP215" s="4">
        <v>1</v>
      </c>
      <c r="CQ215" s="4">
        <v>2</v>
      </c>
      <c r="CR215" s="4">
        <v>1</v>
      </c>
      <c r="CS215" s="4">
        <v>0</v>
      </c>
      <c r="CV215" s="4">
        <v>1</v>
      </c>
      <c r="CW215" s="4">
        <v>1</v>
      </c>
      <c r="CX215" s="4">
        <v>1</v>
      </c>
      <c r="CY215" s="4">
        <v>1</v>
      </c>
      <c r="CZ215" s="4">
        <v>1</v>
      </c>
      <c r="DA215" s="4">
        <v>3</v>
      </c>
      <c r="DB215" s="4">
        <v>1</v>
      </c>
      <c r="DC215" s="4">
        <v>2</v>
      </c>
      <c r="DD215" s="4">
        <v>2</v>
      </c>
      <c r="DE215" s="4">
        <v>1</v>
      </c>
      <c r="DF215" s="4">
        <v>5</v>
      </c>
      <c r="DH215" s="4">
        <v>2</v>
      </c>
      <c r="DI215" s="4">
        <v>1</v>
      </c>
      <c r="DJ215" s="4">
        <v>0</v>
      </c>
      <c r="DK215" s="4">
        <v>0</v>
      </c>
      <c r="DL215" s="4">
        <v>2</v>
      </c>
      <c r="DO215" s="4">
        <v>2</v>
      </c>
      <c r="DP215" s="4">
        <v>1</v>
      </c>
      <c r="DQ215" s="4">
        <v>6</v>
      </c>
      <c r="DR215" s="4">
        <v>4</v>
      </c>
      <c r="DW215" s="4">
        <v>2</v>
      </c>
      <c r="DX215" s="4">
        <v>4</v>
      </c>
      <c r="DY215" s="4">
        <v>3</v>
      </c>
      <c r="DZ215" s="4">
        <v>1</v>
      </c>
      <c r="EA215" s="4" t="s">
        <v>1013</v>
      </c>
      <c r="EB215" s="4">
        <v>837</v>
      </c>
      <c r="EC215" s="4">
        <v>13.95</v>
      </c>
      <c r="EE215" s="4">
        <v>2</v>
      </c>
      <c r="EF215" s="4">
        <v>1</v>
      </c>
      <c r="EG215" s="4" t="s">
        <v>235</v>
      </c>
      <c r="EI215" s="4">
        <v>1</v>
      </c>
      <c r="EJ215" s="4">
        <v>1</v>
      </c>
      <c r="EK215" s="4">
        <v>3</v>
      </c>
      <c r="EL215" s="4">
        <v>4</v>
      </c>
      <c r="EM215" s="4">
        <v>17</v>
      </c>
      <c r="ET215" s="4" t="s">
        <v>1005</v>
      </c>
      <c r="EU215" s="4" t="s">
        <v>201</v>
      </c>
      <c r="EV215" s="4" t="s">
        <v>202</v>
      </c>
      <c r="EY215" s="4">
        <v>792</v>
      </c>
      <c r="FA215" s="83" t="s">
        <v>203</v>
      </c>
      <c r="FB215" s="4" t="s">
        <v>204</v>
      </c>
      <c r="FC215" s="4">
        <v>0</v>
      </c>
      <c r="FD215" s="4" t="s">
        <v>205</v>
      </c>
      <c r="FE215" s="4">
        <v>12</v>
      </c>
    </row>
    <row r="216" spans="1:161" x14ac:dyDescent="0.3">
      <c r="A216" s="4">
        <v>6842</v>
      </c>
      <c r="B216" s="4" t="s">
        <v>1014</v>
      </c>
      <c r="C216" s="4" t="s">
        <v>194</v>
      </c>
      <c r="D216" s="4" t="s">
        <v>1015</v>
      </c>
      <c r="E216" s="4" t="s">
        <v>227</v>
      </c>
      <c r="F216" s="4" t="s">
        <v>1016</v>
      </c>
      <c r="G216" s="4">
        <v>1</v>
      </c>
      <c r="H216" s="4">
        <v>1</v>
      </c>
      <c r="I216" s="4">
        <v>2</v>
      </c>
      <c r="J216" s="4">
        <v>1</v>
      </c>
      <c r="K216" s="4">
        <v>2</v>
      </c>
      <c r="O216" s="4">
        <v>0</v>
      </c>
      <c r="P216" s="4">
        <v>1</v>
      </c>
      <c r="Q216" s="4">
        <v>2</v>
      </c>
      <c r="R216" s="4">
        <v>1</v>
      </c>
      <c r="BF216" s="4">
        <v>1</v>
      </c>
      <c r="BG216" s="4">
        <v>1</v>
      </c>
      <c r="BI216" s="4">
        <v>2</v>
      </c>
      <c r="BJ216" s="4">
        <v>1</v>
      </c>
      <c r="BK216" s="4">
        <v>5</v>
      </c>
      <c r="BL216" s="4">
        <v>-97</v>
      </c>
      <c r="BS216" s="4">
        <v>-98</v>
      </c>
      <c r="BU216" s="4">
        <v>2</v>
      </c>
      <c r="BW216" s="4">
        <v>-98</v>
      </c>
      <c r="BX216" s="4">
        <v>-98</v>
      </c>
      <c r="BY216" s="4">
        <v>1</v>
      </c>
      <c r="BZ216" s="4">
        <v>1</v>
      </c>
      <c r="CA216" s="4">
        <v>1</v>
      </c>
      <c r="CB216" s="4">
        <v>2</v>
      </c>
      <c r="CC216" s="4">
        <v>2</v>
      </c>
      <c r="CD216" s="4">
        <v>2</v>
      </c>
      <c r="CE216" s="4">
        <v>1</v>
      </c>
      <c r="CF216" s="4">
        <v>1</v>
      </c>
      <c r="CG216" s="4">
        <v>2</v>
      </c>
      <c r="CH216" s="4">
        <v>2</v>
      </c>
      <c r="CI216" s="4">
        <v>3</v>
      </c>
      <c r="CJ216" s="4">
        <v>2</v>
      </c>
      <c r="CK216" s="4">
        <v>1</v>
      </c>
      <c r="CL216" s="4">
        <v>7</v>
      </c>
      <c r="CM216" s="4">
        <v>3</v>
      </c>
      <c r="CN216" s="4">
        <v>1</v>
      </c>
      <c r="CO216" s="4">
        <v>1</v>
      </c>
      <c r="CP216" s="4">
        <v>1</v>
      </c>
      <c r="CQ216" s="4">
        <v>1</v>
      </c>
      <c r="CR216" s="4">
        <v>1</v>
      </c>
      <c r="CS216" s="4">
        <v>0</v>
      </c>
      <c r="CV216" s="4">
        <v>2</v>
      </c>
      <c r="CX216" s="4">
        <v>2</v>
      </c>
      <c r="CY216" s="4">
        <v>1</v>
      </c>
      <c r="CZ216" s="4">
        <v>1</v>
      </c>
      <c r="DA216" s="4">
        <v>3</v>
      </c>
      <c r="DB216" s="4">
        <v>1</v>
      </c>
      <c r="DC216" s="4">
        <v>3</v>
      </c>
      <c r="DD216" s="4">
        <v>3</v>
      </c>
      <c r="DE216" s="4">
        <v>1</v>
      </c>
      <c r="DF216" s="4">
        <v>1</v>
      </c>
      <c r="DH216" s="4">
        <v>4</v>
      </c>
      <c r="DO216" s="4">
        <v>2</v>
      </c>
      <c r="DP216" s="4">
        <v>2</v>
      </c>
      <c r="DQ216" s="4">
        <v>5</v>
      </c>
      <c r="DR216" s="4">
        <v>1</v>
      </c>
      <c r="DW216" s="4">
        <v>2</v>
      </c>
      <c r="DX216" s="4">
        <v>1</v>
      </c>
      <c r="DY216" s="4">
        <v>1</v>
      </c>
      <c r="DZ216" s="4">
        <v>1</v>
      </c>
      <c r="EA216" s="4" t="s">
        <v>1017</v>
      </c>
      <c r="EB216" s="4">
        <v>885</v>
      </c>
      <c r="EC216" s="4">
        <v>14.75</v>
      </c>
      <c r="EE216" s="4">
        <v>2</v>
      </c>
      <c r="EF216" s="4">
        <v>1</v>
      </c>
      <c r="EG216" s="4" t="s">
        <v>1018</v>
      </c>
      <c r="EI216" s="4">
        <v>1</v>
      </c>
      <c r="EJ216" s="4">
        <v>1</v>
      </c>
      <c r="EK216" s="4">
        <v>3</v>
      </c>
      <c r="EL216" s="4">
        <v>6</v>
      </c>
      <c r="EM216" s="4">
        <v>21</v>
      </c>
      <c r="ET216" s="4" t="s">
        <v>1019</v>
      </c>
      <c r="EU216" s="4" t="s">
        <v>201</v>
      </c>
      <c r="EV216" s="4" t="s">
        <v>202</v>
      </c>
      <c r="EY216" s="4">
        <v>963</v>
      </c>
      <c r="FA216" s="83" t="s">
        <v>203</v>
      </c>
      <c r="FB216" s="4" t="s">
        <v>204</v>
      </c>
      <c r="FC216" s="4">
        <v>1</v>
      </c>
      <c r="FD216" s="4" t="s">
        <v>202</v>
      </c>
      <c r="FE216" s="4">
        <v>7</v>
      </c>
    </row>
    <row r="217" spans="1:161" x14ac:dyDescent="0.3">
      <c r="A217" s="4">
        <v>6850</v>
      </c>
      <c r="B217" s="4" t="s">
        <v>1020</v>
      </c>
      <c r="C217" s="4" t="s">
        <v>212</v>
      </c>
      <c r="D217" s="4" t="s">
        <v>1021</v>
      </c>
      <c r="E217" s="4" t="s">
        <v>214</v>
      </c>
      <c r="F217" s="4" t="s">
        <v>1022</v>
      </c>
      <c r="G217" s="4">
        <v>1</v>
      </c>
      <c r="H217" s="4">
        <v>2</v>
      </c>
      <c r="J217" s="4">
        <v>1</v>
      </c>
      <c r="K217" s="4">
        <v>2</v>
      </c>
      <c r="O217" s="4">
        <v>0</v>
      </c>
      <c r="P217" s="4">
        <v>1</v>
      </c>
      <c r="Q217" s="4">
        <v>2</v>
      </c>
      <c r="BF217" s="4">
        <v>1</v>
      </c>
      <c r="BG217" s="4">
        <v>1</v>
      </c>
      <c r="BI217" s="4">
        <v>1</v>
      </c>
      <c r="BJ217" s="4">
        <v>1</v>
      </c>
      <c r="BK217" s="4">
        <v>5</v>
      </c>
      <c r="BL217" s="4">
        <v>2</v>
      </c>
      <c r="BS217" s="4">
        <v>1</v>
      </c>
      <c r="BU217" s="4">
        <v>1</v>
      </c>
      <c r="BV217" s="4">
        <v>3</v>
      </c>
      <c r="BX217" s="4">
        <v>1</v>
      </c>
      <c r="BY217" s="4">
        <v>2</v>
      </c>
      <c r="BZ217" s="4">
        <v>1</v>
      </c>
      <c r="CA217" s="4">
        <v>1</v>
      </c>
      <c r="CB217" s="4">
        <v>1</v>
      </c>
      <c r="CC217" s="4">
        <v>2</v>
      </c>
      <c r="CD217" s="4">
        <v>2</v>
      </c>
      <c r="CE217" s="4">
        <v>2</v>
      </c>
      <c r="CF217" s="4">
        <v>2</v>
      </c>
      <c r="CG217" s="4">
        <v>2</v>
      </c>
      <c r="CH217" s="4">
        <v>3</v>
      </c>
      <c r="CI217" s="4">
        <v>2</v>
      </c>
      <c r="CJ217" s="4">
        <v>2</v>
      </c>
      <c r="CK217" s="4">
        <v>1</v>
      </c>
      <c r="CL217" s="4">
        <v>7</v>
      </c>
      <c r="CM217" s="4">
        <v>1</v>
      </c>
      <c r="CN217" s="4">
        <v>1</v>
      </c>
      <c r="CO217" s="4">
        <v>2</v>
      </c>
      <c r="CP217" s="4">
        <v>1</v>
      </c>
      <c r="CQ217" s="4">
        <v>2</v>
      </c>
      <c r="CR217" s="4">
        <v>1</v>
      </c>
      <c r="CS217" s="4">
        <v>0</v>
      </c>
      <c r="CV217" s="4">
        <v>2</v>
      </c>
      <c r="CX217" s="4">
        <v>2</v>
      </c>
      <c r="CY217" s="4">
        <v>1</v>
      </c>
      <c r="CZ217" s="4">
        <v>1</v>
      </c>
      <c r="DA217" s="4">
        <v>3</v>
      </c>
      <c r="DB217" s="4">
        <v>1</v>
      </c>
      <c r="DC217" s="4">
        <v>20</v>
      </c>
      <c r="DD217" s="4">
        <v>-97</v>
      </c>
      <c r="DE217" s="4">
        <v>1</v>
      </c>
      <c r="DF217" s="4">
        <v>3</v>
      </c>
      <c r="DH217" s="4">
        <v>0</v>
      </c>
      <c r="DI217" s="4">
        <v>4</v>
      </c>
      <c r="DO217" s="4">
        <v>2</v>
      </c>
      <c r="DP217" s="4">
        <v>2</v>
      </c>
      <c r="DQ217" s="4">
        <v>6</v>
      </c>
      <c r="DR217" s="4">
        <v>1</v>
      </c>
      <c r="DW217" s="4">
        <v>2</v>
      </c>
      <c r="DX217" s="4">
        <v>6</v>
      </c>
      <c r="DY217" s="4">
        <v>1</v>
      </c>
      <c r="DZ217" s="4">
        <v>1</v>
      </c>
      <c r="EA217" s="4" t="s">
        <v>1023</v>
      </c>
      <c r="EB217" s="4">
        <v>850</v>
      </c>
      <c r="EC217" s="4">
        <v>14.17</v>
      </c>
      <c r="EE217" s="4">
        <v>2</v>
      </c>
      <c r="EF217" s="4">
        <v>1</v>
      </c>
      <c r="EG217" s="4" t="s">
        <v>1018</v>
      </c>
      <c r="EI217" s="4">
        <v>1</v>
      </c>
      <c r="EJ217" s="4">
        <v>1</v>
      </c>
      <c r="EK217" s="4">
        <v>3</v>
      </c>
      <c r="EL217" s="4">
        <v>8</v>
      </c>
      <c r="EM217" s="4">
        <v>25</v>
      </c>
      <c r="ET217" s="4" t="s">
        <v>1019</v>
      </c>
      <c r="EU217" s="4" t="s">
        <v>201</v>
      </c>
      <c r="EV217" s="4" t="s">
        <v>202</v>
      </c>
      <c r="EY217" s="4">
        <v>826</v>
      </c>
      <c r="FA217" s="83" t="s">
        <v>203</v>
      </c>
      <c r="FB217" s="4" t="s">
        <v>204</v>
      </c>
      <c r="FC217" s="4">
        <v>0</v>
      </c>
      <c r="FD217" s="4" t="s">
        <v>205</v>
      </c>
      <c r="FE217" s="4">
        <v>7</v>
      </c>
    </row>
    <row r="218" spans="1:161" x14ac:dyDescent="0.3">
      <c r="A218" s="4">
        <v>6851</v>
      </c>
      <c r="B218" s="4" t="s">
        <v>1024</v>
      </c>
      <c r="C218" s="4" t="s">
        <v>194</v>
      </c>
      <c r="D218" s="4" t="s">
        <v>1025</v>
      </c>
      <c r="E218" s="4" t="s">
        <v>227</v>
      </c>
      <c r="F218" s="4" t="s">
        <v>340</v>
      </c>
      <c r="G218" s="4">
        <v>1</v>
      </c>
      <c r="H218" s="4">
        <v>2</v>
      </c>
      <c r="J218" s="4">
        <v>1</v>
      </c>
      <c r="K218" s="4">
        <v>2</v>
      </c>
      <c r="O218" s="4">
        <v>0</v>
      </c>
      <c r="P218" s="4">
        <v>1</v>
      </c>
      <c r="Q218" s="4">
        <v>2</v>
      </c>
      <c r="BF218" s="4">
        <v>1</v>
      </c>
      <c r="BG218" s="4">
        <v>1</v>
      </c>
      <c r="BI218" s="4">
        <v>1</v>
      </c>
      <c r="BJ218" s="4">
        <v>1</v>
      </c>
      <c r="BK218" s="4">
        <v>6</v>
      </c>
      <c r="BL218" s="4">
        <v>2</v>
      </c>
      <c r="BM218" s="4">
        <v>3</v>
      </c>
      <c r="BS218" s="4">
        <v>1</v>
      </c>
      <c r="BU218" s="4">
        <v>1</v>
      </c>
      <c r="BV218" s="4">
        <v>4</v>
      </c>
      <c r="BX218" s="4">
        <v>1</v>
      </c>
      <c r="BY218" s="4">
        <v>1</v>
      </c>
      <c r="BZ218" s="4">
        <v>1</v>
      </c>
      <c r="CA218" s="4">
        <v>2</v>
      </c>
      <c r="CB218" s="4">
        <v>2</v>
      </c>
      <c r="CC218" s="4">
        <v>2</v>
      </c>
      <c r="CD218" s="4">
        <v>1</v>
      </c>
      <c r="CE218" s="4">
        <v>1</v>
      </c>
      <c r="CF218" s="4">
        <v>1</v>
      </c>
      <c r="CG218" s="4">
        <v>2</v>
      </c>
      <c r="CH218" s="4">
        <v>1</v>
      </c>
      <c r="CI218" s="4">
        <v>1</v>
      </c>
      <c r="CJ218" s="4">
        <v>2</v>
      </c>
      <c r="CK218" s="4">
        <v>7</v>
      </c>
      <c r="CL218" s="4">
        <v>1</v>
      </c>
      <c r="CM218" s="4">
        <v>2</v>
      </c>
      <c r="CN218" s="4">
        <v>1</v>
      </c>
      <c r="CO218" s="4">
        <v>2</v>
      </c>
      <c r="CP218" s="4">
        <v>1</v>
      </c>
      <c r="CQ218" s="4">
        <v>1</v>
      </c>
      <c r="CR218" s="4">
        <v>1</v>
      </c>
      <c r="CS218" s="4">
        <v>0</v>
      </c>
      <c r="CV218" s="4">
        <v>2</v>
      </c>
      <c r="CX218" s="4">
        <v>2</v>
      </c>
      <c r="CY218" s="4">
        <v>4</v>
      </c>
      <c r="CZ218" s="4">
        <v>1</v>
      </c>
      <c r="DA218" s="4">
        <v>2</v>
      </c>
      <c r="DB218" s="4">
        <v>1</v>
      </c>
      <c r="DC218" s="4">
        <v>3</v>
      </c>
      <c r="DD218" s="4">
        <v>6</v>
      </c>
      <c r="DE218" s="4">
        <v>1</v>
      </c>
      <c r="DF218" s="4">
        <v>2</v>
      </c>
      <c r="DH218" s="4">
        <v>0</v>
      </c>
      <c r="DI218" s="4">
        <v>0</v>
      </c>
      <c r="DJ218" s="4">
        <v>2</v>
      </c>
      <c r="DO218" s="4">
        <v>2</v>
      </c>
      <c r="DP218" s="4">
        <v>2</v>
      </c>
      <c r="DQ218" s="4">
        <v>7</v>
      </c>
      <c r="DR218" s="4">
        <v>4</v>
      </c>
      <c r="DW218" s="4">
        <v>2</v>
      </c>
      <c r="DX218" s="4">
        <v>5</v>
      </c>
      <c r="DY218" s="4">
        <v>10</v>
      </c>
      <c r="DZ218" s="4">
        <v>2</v>
      </c>
      <c r="EA218" s="4" t="s">
        <v>1026</v>
      </c>
      <c r="EB218" s="4">
        <v>597</v>
      </c>
      <c r="EC218" s="4">
        <v>9.9499999999999993</v>
      </c>
      <c r="EE218" s="4">
        <v>2</v>
      </c>
      <c r="EF218" s="4">
        <v>1</v>
      </c>
      <c r="EG218" s="4" t="s">
        <v>1027</v>
      </c>
      <c r="EI218" s="4">
        <v>1</v>
      </c>
      <c r="EJ218" s="4">
        <v>1</v>
      </c>
      <c r="EK218" s="4">
        <v>3</v>
      </c>
      <c r="EL218" s="4">
        <v>6</v>
      </c>
      <c r="EM218" s="4">
        <v>21</v>
      </c>
      <c r="ET218" s="4" t="s">
        <v>1019</v>
      </c>
      <c r="EU218" s="4" t="s">
        <v>201</v>
      </c>
      <c r="EV218" s="4" t="s">
        <v>202</v>
      </c>
      <c r="EY218" s="4">
        <v>963</v>
      </c>
      <c r="FA218" s="83" t="s">
        <v>203</v>
      </c>
      <c r="FB218" s="4" t="s">
        <v>204</v>
      </c>
      <c r="FC218" s="4">
        <v>0</v>
      </c>
      <c r="FD218" s="4" t="s">
        <v>205</v>
      </c>
      <c r="FE218" s="4">
        <v>3</v>
      </c>
    </row>
    <row r="219" spans="1:161" x14ac:dyDescent="0.3">
      <c r="A219" s="4">
        <v>6867</v>
      </c>
      <c r="B219" s="4" t="s">
        <v>1028</v>
      </c>
      <c r="C219" s="4" t="s">
        <v>194</v>
      </c>
      <c r="D219" s="4" t="s">
        <v>1029</v>
      </c>
      <c r="E219" s="4" t="s">
        <v>221</v>
      </c>
      <c r="F219" s="4" t="s">
        <v>1030</v>
      </c>
      <c r="G219" s="4">
        <v>1</v>
      </c>
      <c r="H219" s="4">
        <v>2</v>
      </c>
      <c r="J219" s="4">
        <v>1</v>
      </c>
      <c r="K219" s="4">
        <v>2</v>
      </c>
      <c r="O219" s="4">
        <v>0</v>
      </c>
      <c r="P219" s="4">
        <v>1</v>
      </c>
      <c r="Q219" s="4">
        <v>2</v>
      </c>
      <c r="BF219" s="4">
        <v>1</v>
      </c>
      <c r="BG219" s="4">
        <v>1</v>
      </c>
      <c r="BI219" s="4">
        <v>1</v>
      </c>
      <c r="BJ219" s="4">
        <v>1</v>
      </c>
      <c r="BK219" s="4">
        <v>4</v>
      </c>
      <c r="BL219" s="4">
        <v>-77</v>
      </c>
      <c r="BS219" s="4">
        <v>4</v>
      </c>
      <c r="BU219" s="4">
        <v>1</v>
      </c>
      <c r="BV219" s="4">
        <v>4</v>
      </c>
      <c r="BX219" s="4">
        <v>-98</v>
      </c>
      <c r="BY219" s="4">
        <v>1</v>
      </c>
      <c r="BZ219" s="4">
        <v>1</v>
      </c>
      <c r="CA219" s="4">
        <v>1</v>
      </c>
      <c r="CB219" s="4">
        <v>1</v>
      </c>
      <c r="CC219" s="4">
        <v>1</v>
      </c>
      <c r="CD219" s="4">
        <v>1</v>
      </c>
      <c r="CE219" s="4">
        <v>2</v>
      </c>
      <c r="CF219" s="4">
        <v>1</v>
      </c>
      <c r="CG219" s="4">
        <v>2</v>
      </c>
      <c r="CH219" s="4">
        <v>1</v>
      </c>
      <c r="CI219" s="4">
        <v>1</v>
      </c>
      <c r="CJ219" s="4">
        <v>2</v>
      </c>
      <c r="CK219" s="4">
        <v>7</v>
      </c>
      <c r="CL219" s="4">
        <v>5</v>
      </c>
      <c r="CM219" s="4">
        <v>4</v>
      </c>
      <c r="CN219" s="4">
        <v>1</v>
      </c>
      <c r="CO219" s="4">
        <v>1</v>
      </c>
      <c r="CP219" s="4">
        <v>1</v>
      </c>
      <c r="CQ219" s="4">
        <v>1</v>
      </c>
      <c r="CR219" s="4">
        <v>1</v>
      </c>
      <c r="CS219" s="4">
        <v>0</v>
      </c>
      <c r="CV219" s="4">
        <v>2</v>
      </c>
      <c r="CX219" s="4">
        <v>2</v>
      </c>
      <c r="CY219" s="4">
        <v>5</v>
      </c>
      <c r="CZ219" s="4">
        <v>1</v>
      </c>
      <c r="DA219" s="4">
        <v>2</v>
      </c>
      <c r="DB219" s="4">
        <v>1</v>
      </c>
      <c r="DC219" s="4">
        <v>2</v>
      </c>
      <c r="DD219" s="4">
        <v>6</v>
      </c>
      <c r="DE219" s="4">
        <v>1</v>
      </c>
      <c r="DF219" s="4">
        <v>1</v>
      </c>
      <c r="DH219" s="4">
        <v>0</v>
      </c>
      <c r="DI219" s="4">
        <v>0</v>
      </c>
      <c r="DJ219" s="4">
        <v>0</v>
      </c>
      <c r="DK219" s="4">
        <v>1</v>
      </c>
      <c r="DO219" s="4">
        <v>2</v>
      </c>
      <c r="DP219" s="4">
        <v>2</v>
      </c>
      <c r="DQ219" s="4">
        <v>5</v>
      </c>
      <c r="DR219" s="4">
        <v>2</v>
      </c>
      <c r="DW219" s="4">
        <v>2</v>
      </c>
      <c r="DX219" s="4">
        <v>1</v>
      </c>
      <c r="DY219" s="4">
        <v>10</v>
      </c>
      <c r="DZ219" s="4">
        <v>1</v>
      </c>
      <c r="EA219" s="4" t="s">
        <v>1031</v>
      </c>
      <c r="EB219" s="4">
        <v>567</v>
      </c>
      <c r="EC219" s="4">
        <v>9.4499999999999993</v>
      </c>
      <c r="EE219" s="4">
        <v>2</v>
      </c>
      <c r="EF219" s="4">
        <v>1</v>
      </c>
      <c r="EG219" s="4" t="s">
        <v>619</v>
      </c>
      <c r="EI219" s="4">
        <v>1</v>
      </c>
      <c r="EJ219" s="4">
        <v>1</v>
      </c>
      <c r="EK219" s="4">
        <v>3</v>
      </c>
      <c r="EL219" s="4">
        <v>4</v>
      </c>
      <c r="EM219" s="4">
        <v>17</v>
      </c>
      <c r="ET219" s="4" t="s">
        <v>1019</v>
      </c>
      <c r="EU219" s="4" t="s">
        <v>201</v>
      </c>
      <c r="EV219" s="4" t="s">
        <v>758</v>
      </c>
      <c r="EY219" s="4">
        <v>792</v>
      </c>
      <c r="FA219" s="83" t="s">
        <v>203</v>
      </c>
      <c r="FB219" s="4" t="s">
        <v>204</v>
      </c>
      <c r="FC219" s="4">
        <v>0</v>
      </c>
      <c r="FD219" s="4" t="s">
        <v>205</v>
      </c>
      <c r="FE219" s="4">
        <v>12</v>
      </c>
    </row>
    <row r="220" spans="1:161" x14ac:dyDescent="0.3">
      <c r="A220" s="4">
        <v>6888</v>
      </c>
      <c r="B220" s="4" t="s">
        <v>1032</v>
      </c>
      <c r="C220" s="4" t="s">
        <v>194</v>
      </c>
      <c r="D220" s="4" t="s">
        <v>1033</v>
      </c>
      <c r="E220" s="4" t="s">
        <v>227</v>
      </c>
      <c r="F220" s="4" t="s">
        <v>1034</v>
      </c>
      <c r="G220" s="4">
        <v>1</v>
      </c>
      <c r="H220" s="4">
        <v>2</v>
      </c>
      <c r="J220" s="4">
        <v>1</v>
      </c>
      <c r="K220" s="4">
        <v>2</v>
      </c>
      <c r="O220" s="4">
        <v>0</v>
      </c>
      <c r="P220" s="4">
        <v>1</v>
      </c>
      <c r="Q220" s="4">
        <v>2</v>
      </c>
      <c r="BF220" s="4">
        <v>1</v>
      </c>
      <c r="BG220" s="4">
        <v>1</v>
      </c>
      <c r="BI220" s="4">
        <v>2</v>
      </c>
      <c r="BJ220" s="4">
        <v>1</v>
      </c>
      <c r="BK220" s="4">
        <v>3</v>
      </c>
      <c r="BL220" s="4">
        <v>2</v>
      </c>
      <c r="BS220" s="4">
        <v>-98</v>
      </c>
      <c r="BU220" s="4">
        <v>2</v>
      </c>
      <c r="BW220" s="4">
        <v>1</v>
      </c>
      <c r="BX220" s="4">
        <v>1</v>
      </c>
      <c r="BY220" s="4">
        <v>1</v>
      </c>
      <c r="BZ220" s="4">
        <v>2</v>
      </c>
      <c r="CA220" s="4">
        <v>1</v>
      </c>
      <c r="CB220" s="4">
        <v>1</v>
      </c>
      <c r="CC220" s="4">
        <v>1</v>
      </c>
      <c r="CD220" s="4">
        <v>2</v>
      </c>
      <c r="CE220" s="4">
        <v>2</v>
      </c>
      <c r="CF220" s="4">
        <v>1</v>
      </c>
      <c r="CG220" s="4">
        <v>2</v>
      </c>
      <c r="CH220" s="4">
        <v>1</v>
      </c>
      <c r="CI220" s="4">
        <v>1</v>
      </c>
      <c r="CJ220" s="4">
        <v>2</v>
      </c>
      <c r="CK220" s="4">
        <v>6</v>
      </c>
      <c r="CL220" s="4">
        <v>2</v>
      </c>
      <c r="CM220" s="4">
        <v>1</v>
      </c>
      <c r="CN220" s="4">
        <v>1</v>
      </c>
      <c r="CO220" s="4">
        <v>2</v>
      </c>
      <c r="CP220" s="4">
        <v>1</v>
      </c>
      <c r="CQ220" s="4">
        <v>2</v>
      </c>
      <c r="CR220" s="4">
        <v>1</v>
      </c>
      <c r="CS220" s="4">
        <v>2</v>
      </c>
      <c r="CT220" s="4">
        <v>1</v>
      </c>
      <c r="CU220" s="4">
        <v>2</v>
      </c>
      <c r="CV220" s="4">
        <v>2</v>
      </c>
      <c r="CX220" s="4">
        <v>2</v>
      </c>
      <c r="CY220" s="4">
        <v>1</v>
      </c>
      <c r="CZ220" s="4">
        <v>1</v>
      </c>
      <c r="DA220" s="4">
        <v>3</v>
      </c>
      <c r="DB220" s="4">
        <v>1</v>
      </c>
      <c r="DC220" s="4">
        <v>12</v>
      </c>
      <c r="DD220" s="4">
        <v>1</v>
      </c>
      <c r="DE220" s="4">
        <v>1</v>
      </c>
      <c r="DF220" s="4">
        <v>5</v>
      </c>
      <c r="DH220" s="4">
        <v>1</v>
      </c>
      <c r="DI220" s="4">
        <v>2</v>
      </c>
      <c r="DJ220" s="4">
        <v>2</v>
      </c>
      <c r="DO220" s="4">
        <v>1</v>
      </c>
      <c r="DP220" s="4">
        <v>1</v>
      </c>
      <c r="DQ220" s="4">
        <v>4</v>
      </c>
      <c r="DR220" s="4">
        <v>1</v>
      </c>
      <c r="DW220" s="4">
        <v>2</v>
      </c>
      <c r="DX220" s="4">
        <v>-97</v>
      </c>
      <c r="DY220" s="4">
        <v>1</v>
      </c>
      <c r="DZ220" s="4">
        <v>1</v>
      </c>
      <c r="EA220" s="4" t="s">
        <v>1035</v>
      </c>
      <c r="EB220" s="4">
        <v>927</v>
      </c>
      <c r="EC220" s="4">
        <v>15.45</v>
      </c>
      <c r="EE220" s="4">
        <v>2</v>
      </c>
      <c r="EF220" s="4">
        <v>1</v>
      </c>
      <c r="EG220" s="4" t="s">
        <v>1018</v>
      </c>
      <c r="EI220" s="4">
        <v>1</v>
      </c>
      <c r="EJ220" s="4">
        <v>1</v>
      </c>
      <c r="EK220" s="4">
        <v>3</v>
      </c>
      <c r="EL220" s="4">
        <v>6</v>
      </c>
      <c r="EM220" s="4">
        <v>21</v>
      </c>
      <c r="ET220" s="4" t="s">
        <v>1019</v>
      </c>
      <c r="EU220" s="4" t="s">
        <v>201</v>
      </c>
      <c r="EV220" s="4" t="s">
        <v>202</v>
      </c>
      <c r="EY220" s="4">
        <v>963</v>
      </c>
      <c r="FA220" s="83" t="s">
        <v>203</v>
      </c>
      <c r="FB220" s="4" t="s">
        <v>204</v>
      </c>
      <c r="FC220" s="4">
        <v>1</v>
      </c>
      <c r="FD220" s="4" t="s">
        <v>202</v>
      </c>
      <c r="FE220" s="4">
        <v>17</v>
      </c>
    </row>
    <row r="221" spans="1:161" x14ac:dyDescent="0.3">
      <c r="A221" s="4">
        <v>6947</v>
      </c>
      <c r="B221" s="4" t="s">
        <v>1036</v>
      </c>
      <c r="C221" s="4" t="s">
        <v>194</v>
      </c>
      <c r="D221" s="4" t="s">
        <v>1037</v>
      </c>
      <c r="E221" s="4" t="s">
        <v>299</v>
      </c>
      <c r="F221" s="4" t="s">
        <v>1038</v>
      </c>
      <c r="G221" s="4">
        <v>1</v>
      </c>
      <c r="H221" s="4">
        <v>2</v>
      </c>
      <c r="J221" s="4">
        <v>1</v>
      </c>
      <c r="K221" s="4">
        <v>2</v>
      </c>
      <c r="O221" s="4">
        <v>0</v>
      </c>
      <c r="P221" s="4">
        <v>1</v>
      </c>
      <c r="Q221" s="4">
        <v>2</v>
      </c>
      <c r="BF221" s="4">
        <v>1</v>
      </c>
      <c r="BG221" s="4">
        <v>1</v>
      </c>
      <c r="BI221" s="4">
        <v>1</v>
      </c>
      <c r="BJ221" s="4">
        <v>1</v>
      </c>
      <c r="BK221" s="4">
        <v>5</v>
      </c>
      <c r="BL221" s="4">
        <v>-77</v>
      </c>
      <c r="BS221" s="4">
        <v>3</v>
      </c>
      <c r="BW221" s="4">
        <v>2</v>
      </c>
      <c r="BX221" s="4">
        <v>1</v>
      </c>
      <c r="BY221" s="4">
        <v>1</v>
      </c>
      <c r="BZ221" s="4">
        <v>2</v>
      </c>
      <c r="CA221" s="4">
        <v>2</v>
      </c>
      <c r="CB221" s="4">
        <v>1</v>
      </c>
      <c r="CC221" s="4">
        <v>1</v>
      </c>
      <c r="CD221" s="4">
        <v>2</v>
      </c>
      <c r="CE221" s="4">
        <v>2</v>
      </c>
      <c r="CF221" s="4">
        <v>1</v>
      </c>
      <c r="CG221" s="4">
        <v>1</v>
      </c>
      <c r="CH221" s="4">
        <v>2</v>
      </c>
      <c r="CI221" s="4">
        <v>1</v>
      </c>
      <c r="CJ221" s="4">
        <v>1</v>
      </c>
      <c r="CK221" s="4">
        <v>7</v>
      </c>
      <c r="CL221" s="4">
        <v>5</v>
      </c>
      <c r="CM221" s="4">
        <v>6</v>
      </c>
      <c r="CN221" s="4">
        <v>1</v>
      </c>
      <c r="CO221" s="4">
        <v>2</v>
      </c>
      <c r="CP221" s="4">
        <v>1</v>
      </c>
      <c r="CQ221" s="4">
        <v>1</v>
      </c>
      <c r="CR221" s="4">
        <v>1</v>
      </c>
      <c r="CS221" s="4">
        <v>1</v>
      </c>
      <c r="CT221" s="4">
        <v>1</v>
      </c>
      <c r="CU221" s="4">
        <v>1</v>
      </c>
      <c r="CV221" s="4">
        <v>2</v>
      </c>
      <c r="CX221" s="4">
        <v>2</v>
      </c>
      <c r="CY221" s="4">
        <v>2</v>
      </c>
      <c r="CZ221" s="4">
        <v>1</v>
      </c>
      <c r="DA221" s="4">
        <v>2</v>
      </c>
      <c r="DB221" s="4">
        <v>1</v>
      </c>
      <c r="DC221" s="4">
        <v>1</v>
      </c>
      <c r="DD221" s="4">
        <v>3</v>
      </c>
      <c r="DE221" s="4">
        <v>1</v>
      </c>
      <c r="DF221" s="4">
        <v>4</v>
      </c>
      <c r="DH221" s="4">
        <v>2</v>
      </c>
      <c r="DI221" s="4">
        <v>0</v>
      </c>
      <c r="DJ221" s="4">
        <v>0</v>
      </c>
      <c r="DK221" s="4">
        <v>1</v>
      </c>
      <c r="DL221" s="4">
        <v>1</v>
      </c>
      <c r="DO221" s="4">
        <v>1</v>
      </c>
      <c r="DP221" s="4">
        <v>2</v>
      </c>
      <c r="DQ221" s="4">
        <v>2</v>
      </c>
      <c r="DR221" s="4">
        <v>6</v>
      </c>
      <c r="DW221" s="4">
        <v>1</v>
      </c>
      <c r="DX221" s="4">
        <v>2</v>
      </c>
      <c r="DY221" s="4">
        <v>2</v>
      </c>
      <c r="DZ221" s="4">
        <v>1</v>
      </c>
      <c r="EA221" s="4" t="s">
        <v>1039</v>
      </c>
      <c r="EB221" s="4">
        <v>822</v>
      </c>
      <c r="EC221" s="4">
        <v>13.7</v>
      </c>
      <c r="EE221" s="4">
        <v>2</v>
      </c>
      <c r="EF221" s="4">
        <v>1</v>
      </c>
      <c r="EG221" s="4" t="s">
        <v>1040</v>
      </c>
      <c r="EI221" s="4">
        <v>1</v>
      </c>
      <c r="EJ221" s="4">
        <v>1</v>
      </c>
      <c r="EK221" s="4">
        <v>3</v>
      </c>
      <c r="EL221" s="4">
        <v>7</v>
      </c>
      <c r="EM221" s="4">
        <v>23</v>
      </c>
      <c r="ET221" s="4" t="s">
        <v>1041</v>
      </c>
      <c r="EU221" s="4" t="s">
        <v>201</v>
      </c>
      <c r="EV221" s="4" t="s">
        <v>202</v>
      </c>
      <c r="EY221" s="4">
        <v>1019</v>
      </c>
      <c r="FA221" s="83" t="s">
        <v>203</v>
      </c>
      <c r="FB221" s="4" t="s">
        <v>204</v>
      </c>
      <c r="FC221" s="4">
        <v>1</v>
      </c>
      <c r="FD221" s="4" t="s">
        <v>238</v>
      </c>
      <c r="FE221" s="4">
        <v>7</v>
      </c>
    </row>
    <row r="222" spans="1:161" x14ac:dyDescent="0.3">
      <c r="A222" s="4">
        <v>6976</v>
      </c>
      <c r="B222" s="4" t="s">
        <v>1042</v>
      </c>
      <c r="C222" s="4" t="s">
        <v>212</v>
      </c>
      <c r="D222" s="4" t="s">
        <v>1043</v>
      </c>
      <c r="E222" s="4" t="s">
        <v>214</v>
      </c>
      <c r="F222" s="4" t="s">
        <v>1044</v>
      </c>
      <c r="G222" s="4">
        <v>1</v>
      </c>
      <c r="H222" s="4">
        <v>2</v>
      </c>
      <c r="J222" s="4">
        <v>1</v>
      </c>
      <c r="K222" s="4">
        <v>2</v>
      </c>
      <c r="O222" s="4">
        <v>0</v>
      </c>
      <c r="P222" s="4">
        <v>1</v>
      </c>
      <c r="Q222" s="4">
        <v>2</v>
      </c>
      <c r="BF222" s="4">
        <v>1</v>
      </c>
      <c r="BG222" s="4">
        <v>1</v>
      </c>
      <c r="BI222" s="4">
        <v>2</v>
      </c>
      <c r="BJ222" s="4">
        <v>1</v>
      </c>
      <c r="BK222" s="4">
        <v>6</v>
      </c>
      <c r="BL222" s="4">
        <v>5</v>
      </c>
      <c r="BM222" s="4">
        <v>3</v>
      </c>
      <c r="BN222" s="4">
        <v>1</v>
      </c>
      <c r="BS222" s="4">
        <v>2</v>
      </c>
      <c r="BT222" s="4">
        <v>2</v>
      </c>
      <c r="BU222" s="4">
        <v>2</v>
      </c>
      <c r="BW222" s="4">
        <v>1</v>
      </c>
      <c r="BX222" s="4">
        <v>1</v>
      </c>
      <c r="BY222" s="4">
        <v>1</v>
      </c>
      <c r="BZ222" s="4">
        <v>1</v>
      </c>
      <c r="CA222" s="4">
        <v>1</v>
      </c>
      <c r="CB222" s="4">
        <v>2</v>
      </c>
      <c r="CC222" s="4">
        <v>2</v>
      </c>
      <c r="CD222" s="4">
        <v>2</v>
      </c>
      <c r="CE222" s="4">
        <v>2</v>
      </c>
      <c r="CF222" s="4">
        <v>1</v>
      </c>
      <c r="CG222" s="4">
        <v>2</v>
      </c>
      <c r="CH222" s="4">
        <v>2</v>
      </c>
      <c r="CI222" s="4">
        <v>2</v>
      </c>
      <c r="CJ222" s="4">
        <v>2</v>
      </c>
      <c r="CK222" s="4">
        <v>7</v>
      </c>
      <c r="CL222" s="4">
        <v>2</v>
      </c>
      <c r="CM222" s="4">
        <v>1</v>
      </c>
      <c r="CN222" s="4">
        <v>1</v>
      </c>
      <c r="CO222" s="4">
        <v>1</v>
      </c>
      <c r="CP222" s="4">
        <v>1</v>
      </c>
      <c r="CQ222" s="4">
        <v>1</v>
      </c>
      <c r="CR222" s="4">
        <v>1</v>
      </c>
      <c r="CS222" s="4">
        <v>0</v>
      </c>
      <c r="CV222" s="4">
        <v>1</v>
      </c>
      <c r="CW222" s="4">
        <v>1</v>
      </c>
      <c r="CX222" s="4">
        <v>1</v>
      </c>
      <c r="CY222" s="4">
        <v>1</v>
      </c>
      <c r="CZ222" s="4">
        <v>1</v>
      </c>
      <c r="DA222" s="4">
        <v>3</v>
      </c>
      <c r="DB222" s="4">
        <v>1</v>
      </c>
      <c r="DC222" s="4">
        <v>0.5</v>
      </c>
      <c r="DD222" s="4">
        <v>1</v>
      </c>
      <c r="DE222" s="4">
        <v>1</v>
      </c>
      <c r="DF222" s="4">
        <v>2</v>
      </c>
      <c r="DH222" s="4">
        <v>0</v>
      </c>
      <c r="DI222" s="4">
        <v>0</v>
      </c>
      <c r="DJ222" s="4">
        <v>2</v>
      </c>
      <c r="DO222" s="4">
        <v>1</v>
      </c>
      <c r="DP222" s="4">
        <v>2</v>
      </c>
      <c r="DQ222" s="4">
        <v>6</v>
      </c>
      <c r="DR222" s="4">
        <v>-98</v>
      </c>
      <c r="DW222" s="4">
        <v>-98</v>
      </c>
      <c r="DX222" s="4">
        <v>6</v>
      </c>
      <c r="DY222" s="4">
        <v>1</v>
      </c>
      <c r="DZ222" s="4">
        <v>1</v>
      </c>
      <c r="EA222" s="4" t="s">
        <v>1045</v>
      </c>
      <c r="EB222" s="4">
        <v>686</v>
      </c>
      <c r="EC222" s="4">
        <v>11.43</v>
      </c>
      <c r="EE222" s="4">
        <v>2</v>
      </c>
      <c r="EF222" s="4">
        <v>1</v>
      </c>
      <c r="EG222" s="4" t="s">
        <v>379</v>
      </c>
      <c r="EI222" s="4">
        <v>1</v>
      </c>
      <c r="EJ222" s="4">
        <v>1</v>
      </c>
      <c r="EK222" s="4">
        <v>3</v>
      </c>
      <c r="EL222" s="4">
        <v>8</v>
      </c>
      <c r="EM222" s="4">
        <v>25</v>
      </c>
      <c r="ET222" s="4" t="s">
        <v>1046</v>
      </c>
      <c r="EU222" s="4" t="s">
        <v>201</v>
      </c>
      <c r="EV222" s="4" t="s">
        <v>202</v>
      </c>
      <c r="EY222" s="4">
        <v>826</v>
      </c>
      <c r="FA222" s="83" t="s">
        <v>203</v>
      </c>
      <c r="FB222" s="4" t="s">
        <v>204</v>
      </c>
      <c r="FC222" s="4">
        <v>1</v>
      </c>
      <c r="FD222" s="4" t="s">
        <v>205</v>
      </c>
      <c r="FE222" s="4">
        <v>3</v>
      </c>
    </row>
    <row r="223" spans="1:161" x14ac:dyDescent="0.3">
      <c r="A223" s="4">
        <v>7044</v>
      </c>
      <c r="B223" s="4" t="s">
        <v>1047</v>
      </c>
      <c r="C223" s="4" t="s">
        <v>194</v>
      </c>
      <c r="D223" s="4" t="s">
        <v>1048</v>
      </c>
      <c r="E223" s="4" t="s">
        <v>227</v>
      </c>
      <c r="F223" s="4" t="s">
        <v>1049</v>
      </c>
      <c r="G223" s="4">
        <v>1</v>
      </c>
      <c r="H223" s="4">
        <v>1</v>
      </c>
      <c r="I223" s="4">
        <v>2</v>
      </c>
      <c r="J223" s="4">
        <v>1</v>
      </c>
      <c r="K223" s="4">
        <v>2</v>
      </c>
      <c r="O223" s="4">
        <v>1</v>
      </c>
      <c r="P223" s="4">
        <v>1</v>
      </c>
      <c r="Q223" s="4">
        <v>2</v>
      </c>
      <c r="R223" s="4">
        <v>2</v>
      </c>
      <c r="U223" s="4">
        <v>2</v>
      </c>
      <c r="W223" s="4">
        <v>1</v>
      </c>
      <c r="Y223" s="4">
        <v>1</v>
      </c>
      <c r="AA223" s="4">
        <v>1</v>
      </c>
      <c r="AB223" s="4">
        <v>2012</v>
      </c>
      <c r="AC223" s="4">
        <v>6</v>
      </c>
      <c r="AD223" s="4">
        <v>1</v>
      </c>
      <c r="AE223" s="4">
        <v>4</v>
      </c>
      <c r="AF223" s="4">
        <v>-98</v>
      </c>
      <c r="AG223" s="4">
        <v>1</v>
      </c>
      <c r="AV223" s="4">
        <v>2</v>
      </c>
      <c r="AX223" s="4">
        <v>8</v>
      </c>
      <c r="AY223" s="4">
        <v>2</v>
      </c>
      <c r="BD223" s="4">
        <v>1</v>
      </c>
      <c r="BF223" s="4">
        <v>1</v>
      </c>
      <c r="BG223" s="4">
        <v>1</v>
      </c>
      <c r="BH223" s="4">
        <v>1</v>
      </c>
      <c r="BJ223" s="4">
        <v>1</v>
      </c>
      <c r="BK223" s="4">
        <v>-98</v>
      </c>
      <c r="BL223" s="4">
        <v>2</v>
      </c>
      <c r="BS223" s="4">
        <v>1</v>
      </c>
      <c r="BU223" s="4">
        <v>1</v>
      </c>
      <c r="BV223" s="4">
        <v>4</v>
      </c>
      <c r="BX223" s="4">
        <v>3</v>
      </c>
      <c r="BY223" s="4">
        <v>1</v>
      </c>
      <c r="BZ223" s="4">
        <v>1</v>
      </c>
      <c r="CA223" s="4">
        <v>1</v>
      </c>
      <c r="CB223" s="4">
        <v>2</v>
      </c>
      <c r="CC223" s="4">
        <v>2</v>
      </c>
      <c r="CD223" s="4">
        <v>2</v>
      </c>
      <c r="CE223" s="4">
        <v>1</v>
      </c>
      <c r="CF223" s="4">
        <v>1</v>
      </c>
      <c r="CG223" s="4">
        <v>1</v>
      </c>
      <c r="CH223" s="4">
        <v>1</v>
      </c>
      <c r="CI223" s="4">
        <v>1</v>
      </c>
      <c r="CJ223" s="4">
        <v>2</v>
      </c>
      <c r="CK223" s="4">
        <v>6</v>
      </c>
      <c r="CL223" s="4">
        <v>1</v>
      </c>
      <c r="CM223" s="4">
        <v>6</v>
      </c>
      <c r="CN223" s="4">
        <v>1</v>
      </c>
      <c r="CO223" s="4">
        <v>1</v>
      </c>
      <c r="CP223" s="4">
        <v>1</v>
      </c>
      <c r="CQ223" s="4">
        <v>1</v>
      </c>
      <c r="CR223" s="4">
        <v>1</v>
      </c>
      <c r="CS223" s="4">
        <v>0</v>
      </c>
      <c r="CV223" s="4">
        <v>2</v>
      </c>
      <c r="CX223" s="4">
        <v>2</v>
      </c>
      <c r="CY223" s="4">
        <v>1</v>
      </c>
      <c r="CZ223" s="4">
        <v>1</v>
      </c>
      <c r="DA223" s="4">
        <v>2</v>
      </c>
      <c r="DB223" s="4">
        <v>1</v>
      </c>
      <c r="DC223" s="4">
        <v>0.5</v>
      </c>
      <c r="DD223" s="4">
        <v>4</v>
      </c>
      <c r="DE223" s="4">
        <v>1</v>
      </c>
      <c r="DF223" s="4">
        <v>2</v>
      </c>
      <c r="DH223" s="4">
        <v>0</v>
      </c>
      <c r="DI223" s="4">
        <v>0</v>
      </c>
      <c r="DJ223" s="4">
        <v>0</v>
      </c>
      <c r="DK223" s="4">
        <v>0</v>
      </c>
      <c r="DL223" s="4">
        <v>0</v>
      </c>
      <c r="DM223" s="4">
        <v>2</v>
      </c>
      <c r="DO223" s="4">
        <v>1</v>
      </c>
      <c r="DP223" s="4">
        <v>2</v>
      </c>
      <c r="DQ223" s="4">
        <v>4</v>
      </c>
      <c r="DR223" s="4">
        <v>1</v>
      </c>
      <c r="DW223" s="4">
        <v>2</v>
      </c>
      <c r="DX223" s="4">
        <v>8</v>
      </c>
      <c r="DY223" s="4">
        <v>1</v>
      </c>
      <c r="DZ223" s="4">
        <v>2</v>
      </c>
      <c r="EA223" s="4" t="s">
        <v>1050</v>
      </c>
      <c r="EB223" s="4">
        <v>937</v>
      </c>
      <c r="EC223" s="4">
        <v>15.62</v>
      </c>
      <c r="EE223" s="4">
        <v>2</v>
      </c>
      <c r="EF223" s="4">
        <v>1</v>
      </c>
      <c r="EG223" s="4" t="s">
        <v>1051</v>
      </c>
      <c r="EI223" s="4">
        <v>1</v>
      </c>
      <c r="EJ223" s="4">
        <v>1</v>
      </c>
      <c r="EK223" s="4">
        <v>3</v>
      </c>
      <c r="EL223" s="4">
        <v>6</v>
      </c>
      <c r="EM223" s="4">
        <v>21</v>
      </c>
      <c r="ET223" s="4" t="s">
        <v>1046</v>
      </c>
      <c r="EU223" s="4" t="s">
        <v>201</v>
      </c>
      <c r="EV223" s="4" t="s">
        <v>202</v>
      </c>
      <c r="EY223" s="4">
        <v>963</v>
      </c>
      <c r="FA223" s="83" t="s">
        <v>237</v>
      </c>
      <c r="FB223" s="4" t="s">
        <v>204</v>
      </c>
      <c r="FC223" s="4">
        <v>0</v>
      </c>
      <c r="FD223" s="4" t="s">
        <v>205</v>
      </c>
    </row>
    <row r="224" spans="1:161" x14ac:dyDescent="0.3">
      <c r="A224" s="4">
        <v>7115</v>
      </c>
      <c r="B224" s="4" t="s">
        <v>1052</v>
      </c>
      <c r="C224" s="4" t="s">
        <v>212</v>
      </c>
      <c r="D224" s="4" t="s">
        <v>1053</v>
      </c>
      <c r="E224" s="4" t="s">
        <v>214</v>
      </c>
      <c r="F224" s="4" t="s">
        <v>1054</v>
      </c>
      <c r="G224" s="4">
        <v>1</v>
      </c>
      <c r="H224" s="4">
        <v>1</v>
      </c>
      <c r="I224" s="4">
        <v>2</v>
      </c>
      <c r="J224" s="4">
        <v>1</v>
      </c>
      <c r="K224" s="4">
        <v>2</v>
      </c>
      <c r="O224" s="4">
        <v>1</v>
      </c>
      <c r="P224" s="4">
        <v>1</v>
      </c>
      <c r="Q224" s="4">
        <v>2</v>
      </c>
      <c r="R224" s="4">
        <v>2</v>
      </c>
      <c r="U224" s="4">
        <v>2</v>
      </c>
      <c r="W224" s="4">
        <v>1</v>
      </c>
      <c r="Y224" s="4">
        <v>1</v>
      </c>
      <c r="AA224" s="4">
        <v>1</v>
      </c>
      <c r="AB224" s="4">
        <v>2012</v>
      </c>
      <c r="AC224" s="4">
        <v>1</v>
      </c>
      <c r="AD224" s="4">
        <v>1</v>
      </c>
      <c r="AE224" s="4">
        <v>4</v>
      </c>
      <c r="AF224" s="4">
        <v>6</v>
      </c>
      <c r="AG224" s="4">
        <v>1</v>
      </c>
      <c r="AV224" s="4">
        <v>1</v>
      </c>
      <c r="AX224" s="4">
        <v>6</v>
      </c>
      <c r="AY224" s="4">
        <v>2</v>
      </c>
      <c r="AZ224" s="4">
        <v>1</v>
      </c>
      <c r="BA224" s="4">
        <v>200</v>
      </c>
      <c r="BD224" s="4">
        <v>2</v>
      </c>
      <c r="BE224" s="4">
        <v>1</v>
      </c>
      <c r="BF224" s="4">
        <v>1</v>
      </c>
      <c r="BG224" s="4">
        <v>1</v>
      </c>
      <c r="BH224" s="4">
        <v>1</v>
      </c>
      <c r="BJ224" s="4">
        <v>1</v>
      </c>
      <c r="BK224" s="4">
        <v>6</v>
      </c>
      <c r="BL224" s="4">
        <v>-77</v>
      </c>
      <c r="BS224" s="4">
        <v>4</v>
      </c>
      <c r="BU224" s="4">
        <v>1</v>
      </c>
      <c r="BV224" s="4">
        <v>4</v>
      </c>
      <c r="BX224" s="4">
        <v>1</v>
      </c>
      <c r="BY224" s="4">
        <v>1</v>
      </c>
      <c r="BZ224" s="4">
        <v>1</v>
      </c>
      <c r="CA224" s="4">
        <v>1</v>
      </c>
      <c r="CB224" s="4">
        <v>1</v>
      </c>
      <c r="CC224" s="4">
        <v>1</v>
      </c>
      <c r="CD224" s="4">
        <v>2</v>
      </c>
      <c r="CE224" s="4">
        <v>1</v>
      </c>
      <c r="CF224" s="4">
        <v>2</v>
      </c>
      <c r="CG224" s="4">
        <v>2</v>
      </c>
      <c r="CH224" s="4">
        <v>1</v>
      </c>
      <c r="CI224" s="4">
        <v>1</v>
      </c>
      <c r="CJ224" s="4">
        <v>2</v>
      </c>
      <c r="CK224" s="4">
        <v>7</v>
      </c>
      <c r="CL224" s="4">
        <v>1</v>
      </c>
      <c r="CM224" s="4">
        <v>3</v>
      </c>
      <c r="CN224" s="4">
        <v>1</v>
      </c>
      <c r="CO224" s="4">
        <v>1</v>
      </c>
      <c r="CP224" s="4">
        <v>1</v>
      </c>
      <c r="CQ224" s="4">
        <v>1</v>
      </c>
      <c r="CR224" s="4">
        <v>1</v>
      </c>
      <c r="CS224" s="4">
        <v>0</v>
      </c>
      <c r="CV224" s="4">
        <v>2</v>
      </c>
      <c r="CX224" s="4">
        <v>2</v>
      </c>
      <c r="CY224" s="4">
        <v>5</v>
      </c>
      <c r="CZ224" s="4">
        <v>1</v>
      </c>
      <c r="DA224" s="4">
        <v>1</v>
      </c>
      <c r="DB224" s="4">
        <v>1</v>
      </c>
      <c r="DC224" s="4">
        <v>1</v>
      </c>
      <c r="DD224" s="4">
        <v>6</v>
      </c>
      <c r="DE224" s="4">
        <v>1</v>
      </c>
      <c r="DF224" s="4">
        <v>1</v>
      </c>
      <c r="DH224" s="4">
        <v>0</v>
      </c>
      <c r="DI224" s="4">
        <v>0</v>
      </c>
      <c r="DJ224" s="4">
        <v>0</v>
      </c>
      <c r="DK224" s="4">
        <v>1</v>
      </c>
      <c r="DO224" s="4">
        <v>2</v>
      </c>
      <c r="DP224" s="4">
        <v>2</v>
      </c>
      <c r="DQ224" s="4">
        <v>5</v>
      </c>
      <c r="DR224" s="4">
        <v>6</v>
      </c>
      <c r="DW224" s="4">
        <v>1</v>
      </c>
      <c r="DX224" s="4">
        <v>6</v>
      </c>
      <c r="DY224" s="4">
        <v>1</v>
      </c>
      <c r="DZ224" s="4">
        <v>1</v>
      </c>
      <c r="EA224" s="4" t="s">
        <v>1055</v>
      </c>
      <c r="EB224" s="4">
        <v>859</v>
      </c>
      <c r="EC224" s="4">
        <v>14.32</v>
      </c>
      <c r="EE224" s="4">
        <v>2</v>
      </c>
      <c r="EF224" s="4">
        <v>1</v>
      </c>
      <c r="EG224" s="4" t="s">
        <v>369</v>
      </c>
      <c r="EI224" s="4">
        <v>1</v>
      </c>
      <c r="EJ224" s="4">
        <v>1</v>
      </c>
      <c r="EK224" s="4">
        <v>3</v>
      </c>
      <c r="EL224" s="4">
        <v>8</v>
      </c>
      <c r="EM224" s="4">
        <v>25</v>
      </c>
      <c r="ET224" s="4" t="s">
        <v>1046</v>
      </c>
      <c r="EU224" s="4" t="s">
        <v>201</v>
      </c>
      <c r="EV224" s="4" t="s">
        <v>202</v>
      </c>
      <c r="EY224" s="4">
        <v>826</v>
      </c>
      <c r="FA224" s="83" t="s">
        <v>237</v>
      </c>
      <c r="FB224" s="4" t="s">
        <v>204</v>
      </c>
      <c r="FC224" s="4">
        <v>0</v>
      </c>
      <c r="FD224" s="4" t="s">
        <v>205</v>
      </c>
      <c r="FE224" s="4">
        <v>3</v>
      </c>
    </row>
    <row r="225" spans="1:161" x14ac:dyDescent="0.3">
      <c r="A225" s="4">
        <v>7183</v>
      </c>
      <c r="B225" s="4" t="s">
        <v>1056</v>
      </c>
      <c r="C225" s="4" t="s">
        <v>194</v>
      </c>
      <c r="D225" s="4" t="s">
        <v>1057</v>
      </c>
      <c r="E225" s="4" t="s">
        <v>196</v>
      </c>
      <c r="F225" s="4" t="s">
        <v>1058</v>
      </c>
      <c r="G225" s="4">
        <v>1</v>
      </c>
      <c r="H225" s="4">
        <v>2</v>
      </c>
      <c r="J225" s="4">
        <v>1</v>
      </c>
      <c r="K225" s="4">
        <v>2</v>
      </c>
      <c r="O225" s="4">
        <v>0</v>
      </c>
      <c r="P225" s="4">
        <v>1</v>
      </c>
      <c r="Q225" s="4">
        <v>2</v>
      </c>
      <c r="BF225" s="4">
        <v>1</v>
      </c>
      <c r="BG225" s="4">
        <v>1</v>
      </c>
      <c r="BI225" s="4">
        <v>1</v>
      </c>
      <c r="BJ225" s="4">
        <v>1</v>
      </c>
      <c r="BK225" s="4">
        <v>6</v>
      </c>
      <c r="BL225" s="4">
        <v>3</v>
      </c>
      <c r="BS225" s="4">
        <v>2</v>
      </c>
      <c r="BT225" s="4">
        <v>2</v>
      </c>
      <c r="BU225" s="4">
        <v>1</v>
      </c>
      <c r="BV225" s="4">
        <v>3</v>
      </c>
      <c r="BX225" s="4">
        <v>1</v>
      </c>
      <c r="BY225" s="4">
        <v>1</v>
      </c>
      <c r="BZ225" s="4">
        <v>1</v>
      </c>
      <c r="CA225" s="4">
        <v>2</v>
      </c>
      <c r="CB225" s="4">
        <v>2</v>
      </c>
      <c r="CC225" s="4">
        <v>2</v>
      </c>
      <c r="CD225" s="4">
        <v>2</v>
      </c>
      <c r="CE225" s="4">
        <v>1</v>
      </c>
      <c r="CF225" s="4">
        <v>2</v>
      </c>
      <c r="CG225" s="4">
        <v>2</v>
      </c>
      <c r="CH225" s="4">
        <v>2</v>
      </c>
      <c r="CI225" s="4">
        <v>1</v>
      </c>
      <c r="CJ225" s="4">
        <v>2</v>
      </c>
      <c r="CK225" s="4">
        <v>5</v>
      </c>
      <c r="CL225" s="4">
        <v>1</v>
      </c>
      <c r="CM225" s="4">
        <v>1</v>
      </c>
      <c r="CN225" s="4">
        <v>1</v>
      </c>
      <c r="CO225" s="4">
        <v>2</v>
      </c>
      <c r="CP225" s="4">
        <v>1</v>
      </c>
      <c r="CQ225" s="4">
        <v>1</v>
      </c>
      <c r="CR225" s="4">
        <v>1</v>
      </c>
      <c r="CS225" s="4">
        <v>0</v>
      </c>
      <c r="CV225" s="4">
        <v>2</v>
      </c>
      <c r="CX225" s="4">
        <v>2</v>
      </c>
      <c r="CY225" s="4">
        <v>1</v>
      </c>
      <c r="CZ225" s="4">
        <v>1</v>
      </c>
      <c r="DA225" s="4">
        <v>3</v>
      </c>
      <c r="DB225" s="4">
        <v>1</v>
      </c>
      <c r="DC225" s="4">
        <v>4</v>
      </c>
      <c r="DD225" s="4">
        <v>1</v>
      </c>
      <c r="DE225" s="4">
        <v>1</v>
      </c>
      <c r="DF225" s="4">
        <v>6</v>
      </c>
      <c r="DH225" s="4">
        <v>4</v>
      </c>
      <c r="DI225" s="4">
        <v>0</v>
      </c>
      <c r="DJ225" s="4">
        <v>1</v>
      </c>
      <c r="DK225" s="4">
        <v>1</v>
      </c>
      <c r="DO225" s="4">
        <v>2</v>
      </c>
      <c r="DP225" s="4">
        <v>2</v>
      </c>
      <c r="DQ225" s="4">
        <v>7</v>
      </c>
      <c r="DR225" s="4">
        <v>6</v>
      </c>
      <c r="DW225" s="4">
        <v>1</v>
      </c>
      <c r="DX225" s="4">
        <v>2</v>
      </c>
      <c r="DY225" s="4">
        <v>1</v>
      </c>
      <c r="DZ225" s="4">
        <v>2</v>
      </c>
      <c r="EA225" s="4" t="s">
        <v>1059</v>
      </c>
      <c r="EB225" s="4">
        <v>581</v>
      </c>
      <c r="EC225" s="4">
        <v>9.68</v>
      </c>
      <c r="EE225" s="4">
        <v>2</v>
      </c>
      <c r="EF225" s="4">
        <v>1</v>
      </c>
      <c r="EG225" s="4" t="s">
        <v>1060</v>
      </c>
      <c r="EI225" s="4">
        <v>1</v>
      </c>
      <c r="EJ225" s="4">
        <v>1</v>
      </c>
      <c r="EK225" s="4">
        <v>3</v>
      </c>
      <c r="EL225" s="4">
        <v>5</v>
      </c>
      <c r="EM225" s="4">
        <v>19</v>
      </c>
      <c r="ET225" s="4" t="s">
        <v>1046</v>
      </c>
      <c r="EU225" s="4" t="s">
        <v>201</v>
      </c>
      <c r="EV225" s="4" t="s">
        <v>202</v>
      </c>
      <c r="EY225" s="4">
        <v>1251</v>
      </c>
      <c r="FA225" s="83" t="s">
        <v>203</v>
      </c>
      <c r="FB225" s="4" t="s">
        <v>204</v>
      </c>
      <c r="FC225" s="4">
        <v>0</v>
      </c>
      <c r="FD225" s="4" t="s">
        <v>205</v>
      </c>
      <c r="FE225" s="4">
        <v>3</v>
      </c>
    </row>
    <row r="226" spans="1:161" x14ac:dyDescent="0.3">
      <c r="A226" s="4">
        <v>7197</v>
      </c>
      <c r="B226" s="4" t="s">
        <v>1061</v>
      </c>
      <c r="C226" s="4" t="s">
        <v>194</v>
      </c>
      <c r="D226" s="4" t="s">
        <v>1062</v>
      </c>
      <c r="E226" s="4" t="s">
        <v>196</v>
      </c>
      <c r="F226" s="4" t="s">
        <v>1063</v>
      </c>
      <c r="G226" s="4">
        <v>1</v>
      </c>
      <c r="H226" s="4">
        <v>1</v>
      </c>
      <c r="I226" s="4">
        <v>1</v>
      </c>
      <c r="J226" s="4">
        <v>1</v>
      </c>
      <c r="K226" s="4">
        <v>2</v>
      </c>
      <c r="O226" s="4">
        <v>2</v>
      </c>
      <c r="P226" s="4">
        <v>1</v>
      </c>
      <c r="Q226" s="4">
        <v>2</v>
      </c>
      <c r="BF226" s="4">
        <v>1</v>
      </c>
      <c r="BG226" s="4">
        <v>1</v>
      </c>
      <c r="BI226" s="4">
        <v>1</v>
      </c>
      <c r="BJ226" s="4">
        <v>1</v>
      </c>
      <c r="BK226" s="4">
        <v>4</v>
      </c>
      <c r="BL226" s="4">
        <v>1</v>
      </c>
      <c r="BS226" s="4">
        <v>1</v>
      </c>
      <c r="BU226" s="4">
        <v>2</v>
      </c>
      <c r="BW226" s="4">
        <v>3</v>
      </c>
      <c r="BX226" s="4">
        <v>3</v>
      </c>
      <c r="BY226" s="4">
        <v>1</v>
      </c>
      <c r="BZ226" s="4">
        <v>1</v>
      </c>
      <c r="CA226" s="4">
        <v>1</v>
      </c>
      <c r="CB226" s="4">
        <v>2</v>
      </c>
      <c r="CC226" s="4">
        <v>2</v>
      </c>
      <c r="CD226" s="4">
        <v>1</v>
      </c>
      <c r="CE226" s="4">
        <v>2</v>
      </c>
      <c r="CF226" s="4">
        <v>1</v>
      </c>
      <c r="CG226" s="4">
        <v>1</v>
      </c>
      <c r="CH226" s="4">
        <v>2</v>
      </c>
      <c r="CI226" s="4">
        <v>1</v>
      </c>
      <c r="CJ226" s="4">
        <v>2</v>
      </c>
      <c r="CK226" s="4">
        <v>7</v>
      </c>
      <c r="CL226" s="4">
        <v>1</v>
      </c>
      <c r="CM226" s="4">
        <v>4</v>
      </c>
      <c r="CN226" s="4">
        <v>1</v>
      </c>
      <c r="CO226" s="4">
        <v>1</v>
      </c>
      <c r="CP226" s="4">
        <v>1</v>
      </c>
      <c r="CQ226" s="4">
        <v>1</v>
      </c>
      <c r="CR226" s="4">
        <v>1</v>
      </c>
      <c r="CS226" s="4">
        <v>1</v>
      </c>
      <c r="CT226" s="4">
        <v>1</v>
      </c>
      <c r="CU226" s="4">
        <v>1</v>
      </c>
      <c r="CV226" s="4">
        <v>2</v>
      </c>
      <c r="CX226" s="4">
        <v>2</v>
      </c>
      <c r="CY226" s="4">
        <v>1</v>
      </c>
      <c r="CZ226" s="4">
        <v>1</v>
      </c>
      <c r="DA226" s="4">
        <v>3</v>
      </c>
      <c r="DB226" s="4">
        <v>1</v>
      </c>
      <c r="DC226" s="4">
        <v>13</v>
      </c>
      <c r="DD226" s="4">
        <v>1</v>
      </c>
      <c r="DE226" s="4">
        <v>1</v>
      </c>
      <c r="DF226" s="4">
        <v>5</v>
      </c>
      <c r="DH226" s="4">
        <v>3</v>
      </c>
      <c r="DI226" s="4">
        <v>0</v>
      </c>
      <c r="DJ226" s="4">
        <v>0</v>
      </c>
      <c r="DK226" s="4">
        <v>0</v>
      </c>
      <c r="DL226" s="4">
        <v>1</v>
      </c>
      <c r="DM226" s="4">
        <v>1</v>
      </c>
      <c r="DO226" s="4">
        <v>1</v>
      </c>
      <c r="DP226" s="4">
        <v>2</v>
      </c>
      <c r="DQ226" s="4">
        <v>6</v>
      </c>
      <c r="DR226" s="4">
        <v>1</v>
      </c>
      <c r="DW226" s="4">
        <v>2</v>
      </c>
      <c r="DX226" s="4">
        <v>3</v>
      </c>
      <c r="DY226" s="4">
        <v>1</v>
      </c>
      <c r="DZ226" s="4">
        <v>2</v>
      </c>
      <c r="EA226" s="4" t="s">
        <v>1064</v>
      </c>
      <c r="EB226" s="4">
        <v>604</v>
      </c>
      <c r="EC226" s="4">
        <v>10.07</v>
      </c>
      <c r="EE226" s="4">
        <v>2</v>
      </c>
      <c r="EF226" s="4">
        <v>1</v>
      </c>
      <c r="EG226" s="4" t="s">
        <v>397</v>
      </c>
      <c r="EI226" s="4">
        <v>1</v>
      </c>
      <c r="EJ226" s="4">
        <v>1</v>
      </c>
      <c r="EK226" s="4">
        <v>3</v>
      </c>
      <c r="EL226" s="4">
        <v>5</v>
      </c>
      <c r="EM226" s="4">
        <v>19</v>
      </c>
      <c r="ET226" s="4" t="s">
        <v>1046</v>
      </c>
      <c r="EU226" s="4" t="s">
        <v>201</v>
      </c>
      <c r="EV226" s="4" t="s">
        <v>202</v>
      </c>
      <c r="EY226" s="4">
        <v>1251</v>
      </c>
      <c r="FA226" s="83" t="s">
        <v>203</v>
      </c>
      <c r="FB226" s="4" t="s">
        <v>204</v>
      </c>
      <c r="FC226" s="4">
        <v>1</v>
      </c>
      <c r="FD226" s="4" t="s">
        <v>205</v>
      </c>
      <c r="FE226" s="4">
        <v>12</v>
      </c>
    </row>
    <row r="227" spans="1:161" x14ac:dyDescent="0.3">
      <c r="A227" s="4">
        <v>7201</v>
      </c>
      <c r="B227" s="4" t="s">
        <v>1065</v>
      </c>
      <c r="C227" s="4" t="s">
        <v>194</v>
      </c>
      <c r="D227" s="4" t="s">
        <v>1066</v>
      </c>
      <c r="E227" s="4" t="s">
        <v>196</v>
      </c>
      <c r="F227" s="4" t="s">
        <v>1067</v>
      </c>
      <c r="G227" s="4">
        <v>1</v>
      </c>
      <c r="H227" s="4">
        <v>1</v>
      </c>
      <c r="I227" s="4">
        <v>2</v>
      </c>
      <c r="J227" s="4">
        <v>1</v>
      </c>
      <c r="K227" s="4">
        <v>2</v>
      </c>
      <c r="O227" s="4">
        <v>1</v>
      </c>
      <c r="P227" s="4">
        <v>1</v>
      </c>
      <c r="Q227" s="4">
        <v>2</v>
      </c>
      <c r="R227" s="4">
        <v>2</v>
      </c>
      <c r="U227" s="4">
        <v>1</v>
      </c>
      <c r="W227" s="4">
        <v>1</v>
      </c>
      <c r="Y227" s="4">
        <v>1</v>
      </c>
      <c r="Z227" s="4">
        <v>1</v>
      </c>
      <c r="AA227" s="4">
        <v>1</v>
      </c>
      <c r="AB227" s="4">
        <v>2011</v>
      </c>
      <c r="AC227" s="4">
        <v>2</v>
      </c>
      <c r="AD227" s="4">
        <v>2</v>
      </c>
      <c r="AE227" s="4">
        <v>2</v>
      </c>
      <c r="AF227" s="4">
        <v>4</v>
      </c>
      <c r="AG227" s="4">
        <v>1</v>
      </c>
      <c r="AV227" s="4">
        <v>2</v>
      </c>
      <c r="AX227" s="4">
        <v>2</v>
      </c>
      <c r="AY227" s="4">
        <v>2</v>
      </c>
      <c r="BB227" s="4">
        <v>1</v>
      </c>
      <c r="BC227" s="4">
        <v>0</v>
      </c>
      <c r="BD227" s="4">
        <v>2</v>
      </c>
      <c r="BE227" s="4">
        <v>2</v>
      </c>
      <c r="BF227" s="4">
        <v>1</v>
      </c>
      <c r="BG227" s="4">
        <v>1</v>
      </c>
      <c r="BH227" s="4">
        <v>1</v>
      </c>
      <c r="BJ227" s="4">
        <v>1</v>
      </c>
      <c r="BK227" s="4">
        <v>5</v>
      </c>
      <c r="BL227" s="4">
        <v>2</v>
      </c>
      <c r="BM227" s="4">
        <v>3</v>
      </c>
      <c r="BS227" s="4">
        <v>1</v>
      </c>
      <c r="BU227" s="4">
        <v>2</v>
      </c>
      <c r="BW227" s="4">
        <v>3</v>
      </c>
      <c r="BX227" s="4">
        <v>3</v>
      </c>
      <c r="BY227" s="4">
        <v>2</v>
      </c>
      <c r="BZ227" s="4">
        <v>1</v>
      </c>
      <c r="CA227" s="4">
        <v>1</v>
      </c>
      <c r="CB227" s="4">
        <v>2</v>
      </c>
      <c r="CC227" s="4">
        <v>2</v>
      </c>
      <c r="CD227" s="4">
        <v>2</v>
      </c>
      <c r="CE227" s="4">
        <v>1</v>
      </c>
      <c r="CF227" s="4">
        <v>2</v>
      </c>
      <c r="CG227" s="4">
        <v>2</v>
      </c>
      <c r="CH227" s="4">
        <v>1</v>
      </c>
      <c r="CI227" s="4">
        <v>1</v>
      </c>
      <c r="CJ227" s="4">
        <v>1</v>
      </c>
      <c r="CK227" s="4">
        <v>7</v>
      </c>
      <c r="CL227" s="4">
        <v>1</v>
      </c>
      <c r="CM227" s="4">
        <v>1</v>
      </c>
      <c r="CN227" s="4">
        <v>1</v>
      </c>
      <c r="CO227" s="4">
        <v>1</v>
      </c>
      <c r="CP227" s="4">
        <v>1</v>
      </c>
      <c r="CQ227" s="4">
        <v>1</v>
      </c>
      <c r="CR227" s="4">
        <v>1</v>
      </c>
      <c r="CS227" s="4">
        <v>0</v>
      </c>
      <c r="CV227" s="4">
        <v>2</v>
      </c>
      <c r="CX227" s="4">
        <v>2</v>
      </c>
      <c r="CY227" s="4">
        <v>1</v>
      </c>
      <c r="CZ227" s="4">
        <v>1</v>
      </c>
      <c r="DA227" s="4">
        <v>3</v>
      </c>
      <c r="DB227" s="4">
        <v>1</v>
      </c>
      <c r="DC227" s="4">
        <v>2</v>
      </c>
      <c r="DD227" s="4">
        <v>1</v>
      </c>
      <c r="DE227" s="4">
        <v>1</v>
      </c>
      <c r="DF227" s="4">
        <v>5</v>
      </c>
      <c r="DH227" s="4">
        <v>3</v>
      </c>
      <c r="DI227" s="4">
        <v>0</v>
      </c>
      <c r="DJ227" s="4">
        <v>2</v>
      </c>
      <c r="DO227" s="4">
        <v>2</v>
      </c>
      <c r="DP227" s="4">
        <v>2</v>
      </c>
      <c r="DQ227" s="4">
        <v>5</v>
      </c>
      <c r="DR227" s="4">
        <v>6</v>
      </c>
      <c r="DW227" s="4">
        <v>1</v>
      </c>
      <c r="DX227" s="4">
        <v>1</v>
      </c>
      <c r="DY227" s="4">
        <v>2</v>
      </c>
      <c r="DZ227" s="4">
        <v>2</v>
      </c>
      <c r="EA227" s="4" t="s">
        <v>1068</v>
      </c>
      <c r="EB227" s="4">
        <v>929</v>
      </c>
      <c r="EC227" s="4">
        <v>15.48</v>
      </c>
      <c r="EE227" s="4">
        <v>2</v>
      </c>
      <c r="EF227" s="4">
        <v>1</v>
      </c>
      <c r="EG227" s="4" t="s">
        <v>500</v>
      </c>
      <c r="EI227" s="4">
        <v>1</v>
      </c>
      <c r="EJ227" s="4">
        <v>1</v>
      </c>
      <c r="EK227" s="4">
        <v>3</v>
      </c>
      <c r="EL227" s="4">
        <v>5</v>
      </c>
      <c r="EM227" s="4">
        <v>19</v>
      </c>
      <c r="ET227" s="4" t="s">
        <v>1046</v>
      </c>
      <c r="EU227" s="4" t="s">
        <v>201</v>
      </c>
      <c r="EV227" s="4" t="s">
        <v>202</v>
      </c>
      <c r="EY227" s="4">
        <v>1251</v>
      </c>
      <c r="FA227" s="83" t="s">
        <v>237</v>
      </c>
      <c r="FB227" s="4" t="s">
        <v>204</v>
      </c>
      <c r="FC227" s="4">
        <v>1</v>
      </c>
      <c r="FD227" s="4" t="s">
        <v>205</v>
      </c>
      <c r="FE227" s="4">
        <v>7</v>
      </c>
    </row>
    <row r="228" spans="1:161" x14ac:dyDescent="0.3">
      <c r="A228" s="4">
        <v>7210</v>
      </c>
      <c r="B228" s="4" t="s">
        <v>1069</v>
      </c>
      <c r="C228" s="4" t="s">
        <v>212</v>
      </c>
      <c r="D228" s="4" t="s">
        <v>1070</v>
      </c>
      <c r="E228" s="4" t="s">
        <v>214</v>
      </c>
      <c r="F228" s="4" t="s">
        <v>1071</v>
      </c>
      <c r="G228" s="4">
        <v>1</v>
      </c>
      <c r="H228" s="4">
        <v>1</v>
      </c>
      <c r="I228" s="4">
        <v>-98</v>
      </c>
      <c r="J228" s="4">
        <v>1</v>
      </c>
      <c r="K228" s="4">
        <v>2</v>
      </c>
      <c r="O228" s="4">
        <v>2</v>
      </c>
      <c r="P228" s="4">
        <v>1</v>
      </c>
      <c r="Q228" s="4">
        <v>2</v>
      </c>
      <c r="BF228" s="4">
        <v>1</v>
      </c>
      <c r="BG228" s="4">
        <v>1</v>
      </c>
      <c r="BI228" s="4">
        <v>1</v>
      </c>
      <c r="BJ228" s="4">
        <v>1</v>
      </c>
      <c r="BK228" s="4">
        <v>-98</v>
      </c>
      <c r="BL228" s="4">
        <v>1</v>
      </c>
      <c r="BS228" s="4">
        <v>-98</v>
      </c>
      <c r="BU228" s="4">
        <v>-98</v>
      </c>
      <c r="BX228" s="4">
        <v>3</v>
      </c>
      <c r="BY228" s="4">
        <v>1</v>
      </c>
      <c r="BZ228" s="4">
        <v>1</v>
      </c>
      <c r="CA228" s="4">
        <v>2</v>
      </c>
      <c r="CB228" s="4">
        <v>2</v>
      </c>
      <c r="CC228" s="4">
        <v>2</v>
      </c>
      <c r="CD228" s="4">
        <v>2</v>
      </c>
      <c r="CE228" s="4">
        <v>2</v>
      </c>
      <c r="CF228" s="4">
        <v>2</v>
      </c>
      <c r="CG228" s="4">
        <v>2</v>
      </c>
      <c r="CH228" s="4">
        <v>2</v>
      </c>
      <c r="CI228" s="4">
        <v>2</v>
      </c>
      <c r="CJ228" s="4">
        <v>-98</v>
      </c>
      <c r="CK228" s="4">
        <v>7</v>
      </c>
      <c r="CL228" s="4">
        <v>7</v>
      </c>
      <c r="CM228" s="4">
        <v>6</v>
      </c>
      <c r="CN228" s="4">
        <v>1</v>
      </c>
      <c r="CO228" s="4">
        <v>1</v>
      </c>
      <c r="CP228" s="4">
        <v>1</v>
      </c>
      <c r="CQ228" s="4">
        <v>1</v>
      </c>
      <c r="CR228" s="4">
        <v>1</v>
      </c>
      <c r="CS228" s="4">
        <v>1</v>
      </c>
      <c r="CT228" s="4">
        <v>1</v>
      </c>
      <c r="CU228" s="4">
        <v>1</v>
      </c>
      <c r="CV228" s="4">
        <v>1</v>
      </c>
      <c r="CW228" s="4">
        <v>1</v>
      </c>
      <c r="CX228" s="4">
        <v>1</v>
      </c>
      <c r="CY228" s="4">
        <v>3</v>
      </c>
      <c r="CZ228" s="4">
        <v>1</v>
      </c>
      <c r="DA228" s="4">
        <v>2</v>
      </c>
      <c r="DB228" s="4">
        <v>1</v>
      </c>
      <c r="DC228" s="4">
        <v>6</v>
      </c>
      <c r="DD228" s="4">
        <v>1</v>
      </c>
      <c r="DE228" s="4">
        <v>1</v>
      </c>
      <c r="DF228" s="4">
        <v>6</v>
      </c>
      <c r="DH228" s="4">
        <v>2</v>
      </c>
      <c r="DI228" s="4">
        <v>1</v>
      </c>
      <c r="DJ228" s="4">
        <v>3</v>
      </c>
      <c r="DO228" s="4">
        <v>2</v>
      </c>
      <c r="DP228" s="4">
        <v>2</v>
      </c>
      <c r="DQ228" s="4">
        <v>3</v>
      </c>
      <c r="DR228" s="4">
        <v>6</v>
      </c>
      <c r="DW228" s="4">
        <v>1</v>
      </c>
      <c r="DX228" s="4">
        <v>-97</v>
      </c>
      <c r="DY228" s="4">
        <v>2</v>
      </c>
      <c r="DZ228" s="4">
        <v>1</v>
      </c>
      <c r="EA228" s="4" t="s">
        <v>973</v>
      </c>
      <c r="EB228" s="4">
        <v>996</v>
      </c>
      <c r="EC228" s="4">
        <v>16.600000000000001</v>
      </c>
      <c r="EE228" s="4">
        <v>2</v>
      </c>
      <c r="EF228" s="4">
        <v>1</v>
      </c>
      <c r="EG228" s="4" t="s">
        <v>665</v>
      </c>
      <c r="EI228" s="4">
        <v>1</v>
      </c>
      <c r="EJ228" s="4">
        <v>1</v>
      </c>
      <c r="EK228" s="4">
        <v>3</v>
      </c>
      <c r="EL228" s="4">
        <v>8</v>
      </c>
      <c r="EM228" s="4">
        <v>25</v>
      </c>
      <c r="ET228" s="4" t="s">
        <v>1046</v>
      </c>
      <c r="EU228" s="4" t="s">
        <v>201</v>
      </c>
      <c r="EV228" s="4" t="s">
        <v>202</v>
      </c>
      <c r="EY228" s="4">
        <v>826</v>
      </c>
      <c r="FA228" s="83" t="s">
        <v>203</v>
      </c>
      <c r="FB228" s="4" t="s">
        <v>204</v>
      </c>
      <c r="FD228" s="4" t="s">
        <v>202</v>
      </c>
    </row>
    <row r="229" spans="1:161" x14ac:dyDescent="0.3">
      <c r="A229" s="4">
        <v>7255</v>
      </c>
      <c r="B229" s="4" t="s">
        <v>1072</v>
      </c>
      <c r="C229" s="4" t="s">
        <v>194</v>
      </c>
      <c r="D229" s="4" t="s">
        <v>1073</v>
      </c>
      <c r="E229" s="4" t="s">
        <v>299</v>
      </c>
      <c r="F229" s="4" t="s">
        <v>1074</v>
      </c>
      <c r="G229" s="4">
        <v>1</v>
      </c>
      <c r="H229" s="4">
        <v>2</v>
      </c>
      <c r="J229" s="4">
        <v>1</v>
      </c>
      <c r="K229" s="4">
        <v>2</v>
      </c>
      <c r="O229" s="4">
        <v>0</v>
      </c>
      <c r="P229" s="4">
        <v>1</v>
      </c>
      <c r="Q229" s="4">
        <v>2</v>
      </c>
      <c r="BF229" s="4">
        <v>1</v>
      </c>
      <c r="BG229" s="4">
        <v>1</v>
      </c>
      <c r="BI229" s="4">
        <v>2</v>
      </c>
      <c r="BJ229" s="4">
        <v>1</v>
      </c>
      <c r="BK229" s="4">
        <v>6</v>
      </c>
      <c r="BL229" s="4">
        <v>-77</v>
      </c>
      <c r="BS229" s="4">
        <v>1</v>
      </c>
      <c r="BU229" s="4">
        <v>2</v>
      </c>
      <c r="BW229" s="4">
        <v>1</v>
      </c>
      <c r="BX229" s="4">
        <v>1</v>
      </c>
      <c r="BY229" s="4">
        <v>2</v>
      </c>
      <c r="BZ229" s="4">
        <v>1</v>
      </c>
      <c r="CA229" s="4">
        <v>1</v>
      </c>
      <c r="CB229" s="4">
        <v>1</v>
      </c>
      <c r="CC229" s="4">
        <v>1</v>
      </c>
      <c r="CD229" s="4">
        <v>2</v>
      </c>
      <c r="CE229" s="4">
        <v>2</v>
      </c>
      <c r="CF229" s="4">
        <v>2</v>
      </c>
      <c r="CG229" s="4">
        <v>2</v>
      </c>
      <c r="CH229" s="4">
        <v>1</v>
      </c>
      <c r="CI229" s="4">
        <v>1</v>
      </c>
      <c r="CJ229" s="4">
        <v>2</v>
      </c>
      <c r="CK229" s="4">
        <v>7</v>
      </c>
      <c r="CL229" s="4">
        <v>1</v>
      </c>
      <c r="CM229" s="4">
        <v>1</v>
      </c>
      <c r="CN229" s="4">
        <v>1</v>
      </c>
      <c r="CO229" s="4">
        <v>1</v>
      </c>
      <c r="CP229" s="4">
        <v>1</v>
      </c>
      <c r="CQ229" s="4">
        <v>1</v>
      </c>
      <c r="CR229" s="4">
        <v>1</v>
      </c>
      <c r="CS229" s="4">
        <v>0</v>
      </c>
      <c r="CV229" s="4">
        <v>1</v>
      </c>
      <c r="CW229" s="4">
        <v>1</v>
      </c>
      <c r="CX229" s="4">
        <v>2</v>
      </c>
      <c r="CY229" s="4">
        <v>1</v>
      </c>
      <c r="CZ229" s="4">
        <v>1</v>
      </c>
      <c r="DA229" s="4">
        <v>3</v>
      </c>
      <c r="DB229" s="4">
        <v>1</v>
      </c>
      <c r="DC229" s="4">
        <v>1</v>
      </c>
      <c r="DD229" s="4">
        <v>4</v>
      </c>
      <c r="DE229" s="4">
        <v>-98</v>
      </c>
      <c r="DO229" s="4">
        <v>-98</v>
      </c>
      <c r="DP229" s="4">
        <v>2</v>
      </c>
      <c r="DQ229" s="4">
        <v>-98</v>
      </c>
      <c r="DR229" s="4">
        <v>-98</v>
      </c>
      <c r="DW229" s="4">
        <v>2</v>
      </c>
      <c r="DX229" s="4">
        <v>-98</v>
      </c>
      <c r="DY229" s="4">
        <v>1</v>
      </c>
      <c r="DZ229" s="4">
        <v>2</v>
      </c>
      <c r="EA229" s="4" t="s">
        <v>229</v>
      </c>
      <c r="EB229" s="4">
        <v>573</v>
      </c>
      <c r="EC229" s="4">
        <v>9.5500000000000007</v>
      </c>
      <c r="EE229" s="4">
        <v>2</v>
      </c>
      <c r="EF229" s="4">
        <v>1</v>
      </c>
      <c r="EG229" s="4" t="s">
        <v>1075</v>
      </c>
      <c r="EI229" s="4">
        <v>1</v>
      </c>
      <c r="EJ229" s="4">
        <v>1</v>
      </c>
      <c r="EK229" s="4">
        <v>3</v>
      </c>
      <c r="EL229" s="4">
        <v>7</v>
      </c>
      <c r="EM229" s="4">
        <v>23</v>
      </c>
      <c r="ET229" s="4" t="s">
        <v>1046</v>
      </c>
      <c r="EU229" s="4" t="s">
        <v>201</v>
      </c>
      <c r="EV229" s="4" t="s">
        <v>202</v>
      </c>
      <c r="EY229" s="4">
        <v>1019</v>
      </c>
      <c r="FA229" s="83" t="s">
        <v>203</v>
      </c>
      <c r="FB229" s="4" t="s">
        <v>204</v>
      </c>
      <c r="FC229" s="4">
        <v>1</v>
      </c>
      <c r="FD229" s="4" t="s">
        <v>205</v>
      </c>
      <c r="FE229" s="4">
        <v>3</v>
      </c>
    </row>
    <row r="230" spans="1:161" x14ac:dyDescent="0.3">
      <c r="A230" s="4">
        <v>7378</v>
      </c>
      <c r="B230" s="4" t="s">
        <v>1076</v>
      </c>
      <c r="C230" s="4" t="s">
        <v>212</v>
      </c>
      <c r="D230" s="4" t="s">
        <v>1077</v>
      </c>
      <c r="E230" s="4" t="s">
        <v>293</v>
      </c>
      <c r="F230" s="4" t="s">
        <v>1078</v>
      </c>
      <c r="G230" s="4">
        <v>1</v>
      </c>
      <c r="H230" s="4">
        <v>1</v>
      </c>
      <c r="I230" s="4">
        <v>1</v>
      </c>
      <c r="J230" s="4">
        <v>1</v>
      </c>
      <c r="K230" s="4">
        <v>2</v>
      </c>
      <c r="O230" s="4">
        <v>2</v>
      </c>
      <c r="P230" s="4">
        <v>1</v>
      </c>
      <c r="Q230" s="4">
        <v>2</v>
      </c>
      <c r="BF230" s="4">
        <v>1</v>
      </c>
      <c r="BG230" s="4">
        <v>1</v>
      </c>
      <c r="BI230" s="4">
        <v>1</v>
      </c>
      <c r="BJ230" s="4">
        <v>1</v>
      </c>
      <c r="BK230" s="4">
        <v>4</v>
      </c>
      <c r="BL230" s="4">
        <v>1</v>
      </c>
      <c r="BM230" s="4">
        <v>2</v>
      </c>
      <c r="BN230" s="4">
        <v>3</v>
      </c>
      <c r="BO230" s="4">
        <v>4</v>
      </c>
      <c r="BP230" s="4">
        <v>5</v>
      </c>
      <c r="BQ230" s="4">
        <v>6</v>
      </c>
      <c r="BS230" s="4">
        <v>1</v>
      </c>
      <c r="BU230" s="4">
        <v>2</v>
      </c>
      <c r="BW230" s="4">
        <v>2</v>
      </c>
      <c r="BX230" s="4">
        <v>1</v>
      </c>
      <c r="BY230" s="4">
        <v>1</v>
      </c>
      <c r="BZ230" s="4">
        <v>1</v>
      </c>
      <c r="CA230" s="4">
        <v>2</v>
      </c>
      <c r="CB230" s="4">
        <v>2</v>
      </c>
      <c r="CC230" s="4">
        <v>2</v>
      </c>
      <c r="CD230" s="4">
        <v>2</v>
      </c>
      <c r="CE230" s="4">
        <v>1</v>
      </c>
      <c r="CF230" s="4">
        <v>2</v>
      </c>
      <c r="CG230" s="4">
        <v>2</v>
      </c>
      <c r="CH230" s="4">
        <v>2</v>
      </c>
      <c r="CI230" s="4">
        <v>1</v>
      </c>
      <c r="CJ230" s="4">
        <v>2</v>
      </c>
      <c r="CK230" s="4">
        <v>7</v>
      </c>
      <c r="CL230" s="4">
        <v>3</v>
      </c>
      <c r="CM230" s="4">
        <v>4</v>
      </c>
      <c r="CN230" s="4">
        <v>1</v>
      </c>
      <c r="CO230" s="4">
        <v>2</v>
      </c>
      <c r="CP230" s="4">
        <v>1</v>
      </c>
      <c r="CQ230" s="4">
        <v>2</v>
      </c>
      <c r="CR230" s="4">
        <v>1</v>
      </c>
      <c r="CS230" s="4">
        <v>0</v>
      </c>
      <c r="CV230" s="4">
        <v>2</v>
      </c>
      <c r="CX230" s="4">
        <v>2</v>
      </c>
      <c r="CY230" s="4">
        <v>2</v>
      </c>
      <c r="CZ230" s="4">
        <v>1</v>
      </c>
      <c r="DA230" s="4">
        <v>4</v>
      </c>
      <c r="DB230" s="4">
        <v>1</v>
      </c>
      <c r="DC230" s="4">
        <v>15</v>
      </c>
      <c r="DD230" s="4">
        <v>1</v>
      </c>
      <c r="DE230" s="4">
        <v>1</v>
      </c>
      <c r="DF230" s="4">
        <v>4</v>
      </c>
      <c r="DH230" s="4">
        <v>4</v>
      </c>
      <c r="DO230" s="4">
        <v>1</v>
      </c>
      <c r="DP230" s="4">
        <v>2</v>
      </c>
      <c r="DQ230" s="4">
        <v>4</v>
      </c>
      <c r="DR230" s="4">
        <v>1</v>
      </c>
      <c r="DW230" s="4">
        <v>2</v>
      </c>
      <c r="DX230" s="4">
        <v>6</v>
      </c>
      <c r="DY230" s="4">
        <v>1</v>
      </c>
      <c r="DZ230" s="4">
        <v>1</v>
      </c>
      <c r="EA230" s="4" t="s">
        <v>351</v>
      </c>
      <c r="EB230" s="4">
        <v>484</v>
      </c>
      <c r="EC230" s="4">
        <v>8.07</v>
      </c>
      <c r="EE230" s="4">
        <v>2</v>
      </c>
      <c r="EF230" s="4">
        <v>1</v>
      </c>
      <c r="EG230" s="4" t="s">
        <v>397</v>
      </c>
      <c r="EI230" s="4">
        <v>1</v>
      </c>
      <c r="EJ230" s="4">
        <v>1</v>
      </c>
      <c r="EK230" s="4">
        <v>3</v>
      </c>
      <c r="EL230" s="4">
        <v>10</v>
      </c>
      <c r="EM230" s="4">
        <v>29</v>
      </c>
      <c r="ET230" s="4" t="s">
        <v>1046</v>
      </c>
      <c r="EU230" s="4" t="s">
        <v>201</v>
      </c>
      <c r="EV230" s="4" t="s">
        <v>202</v>
      </c>
      <c r="EY230" s="4">
        <v>929</v>
      </c>
      <c r="FA230" s="83" t="s">
        <v>203</v>
      </c>
      <c r="FB230" s="4" t="s">
        <v>204</v>
      </c>
      <c r="FC230" s="4">
        <v>1</v>
      </c>
      <c r="FD230" s="4" t="s">
        <v>205</v>
      </c>
      <c r="FE230" s="4">
        <v>12</v>
      </c>
    </row>
    <row r="231" spans="1:161" x14ac:dyDescent="0.3">
      <c r="A231" s="4">
        <v>7454</v>
      </c>
      <c r="B231" s="4" t="s">
        <v>1079</v>
      </c>
      <c r="C231" s="4" t="s">
        <v>212</v>
      </c>
      <c r="D231" s="4" t="s">
        <v>1080</v>
      </c>
      <c r="E231" s="4" t="s">
        <v>808</v>
      </c>
      <c r="F231" s="4" t="s">
        <v>1081</v>
      </c>
      <c r="G231" s="4">
        <v>1</v>
      </c>
      <c r="H231" s="4">
        <v>1</v>
      </c>
      <c r="I231" s="4">
        <v>1</v>
      </c>
      <c r="J231" s="4">
        <v>1</v>
      </c>
      <c r="K231" s="4">
        <v>2</v>
      </c>
      <c r="O231" s="4">
        <v>2</v>
      </c>
      <c r="P231" s="4">
        <v>1</v>
      </c>
      <c r="Q231" s="4">
        <v>2</v>
      </c>
      <c r="BF231" s="4">
        <v>1</v>
      </c>
      <c r="BG231" s="4">
        <v>1</v>
      </c>
      <c r="BI231" s="4">
        <v>1</v>
      </c>
      <c r="BJ231" s="4">
        <v>1</v>
      </c>
      <c r="BK231" s="4">
        <v>6</v>
      </c>
      <c r="BL231" s="4">
        <v>5</v>
      </c>
      <c r="BS231" s="4">
        <v>3</v>
      </c>
      <c r="BW231" s="4">
        <v>3</v>
      </c>
      <c r="BX231" s="4">
        <v>3</v>
      </c>
      <c r="BY231" s="4">
        <v>2</v>
      </c>
      <c r="BZ231" s="4">
        <v>1</v>
      </c>
      <c r="CA231" s="4">
        <v>2</v>
      </c>
      <c r="CB231" s="4">
        <v>2</v>
      </c>
      <c r="CC231" s="4">
        <v>1</v>
      </c>
      <c r="CD231" s="4">
        <v>2</v>
      </c>
      <c r="CE231" s="4">
        <v>2</v>
      </c>
      <c r="CF231" s="4">
        <v>2</v>
      </c>
      <c r="CG231" s="4">
        <v>2</v>
      </c>
      <c r="CH231" s="4">
        <v>2</v>
      </c>
      <c r="CI231" s="4">
        <v>2</v>
      </c>
      <c r="CJ231" s="4">
        <v>2</v>
      </c>
      <c r="CK231" s="4">
        <v>4</v>
      </c>
      <c r="CL231" s="4">
        <v>7</v>
      </c>
      <c r="CM231" s="4">
        <v>6</v>
      </c>
      <c r="CN231" s="4">
        <v>1</v>
      </c>
      <c r="CO231" s="4">
        <v>1</v>
      </c>
      <c r="CP231" s="4">
        <v>1</v>
      </c>
      <c r="CQ231" s="4">
        <v>1</v>
      </c>
      <c r="CR231" s="4">
        <v>1</v>
      </c>
      <c r="CS231" s="4">
        <v>0</v>
      </c>
      <c r="CV231" s="4">
        <v>2</v>
      </c>
      <c r="CX231" s="4">
        <v>2</v>
      </c>
      <c r="CY231" s="4">
        <v>3</v>
      </c>
      <c r="CZ231" s="4">
        <v>1</v>
      </c>
      <c r="DA231" s="4">
        <v>2</v>
      </c>
      <c r="DB231" s="4">
        <v>1</v>
      </c>
      <c r="DC231" s="4">
        <v>18</v>
      </c>
      <c r="DD231" s="4">
        <v>1</v>
      </c>
      <c r="DE231" s="4">
        <v>1</v>
      </c>
      <c r="DF231" s="4">
        <v>3</v>
      </c>
      <c r="DH231" s="4">
        <v>0</v>
      </c>
      <c r="DI231" s="4">
        <v>1</v>
      </c>
      <c r="DJ231" s="4">
        <v>0</v>
      </c>
      <c r="DK231" s="4">
        <v>0</v>
      </c>
      <c r="DL231" s="4">
        <v>1</v>
      </c>
      <c r="DM231" s="4">
        <v>1</v>
      </c>
      <c r="DO231" s="4">
        <v>2</v>
      </c>
      <c r="DP231" s="4">
        <v>2</v>
      </c>
      <c r="DQ231" s="4">
        <v>5</v>
      </c>
      <c r="DR231" s="4">
        <v>6</v>
      </c>
      <c r="DW231" s="4">
        <v>1</v>
      </c>
      <c r="DX231" s="4">
        <v>6</v>
      </c>
      <c r="DY231" s="4">
        <v>1</v>
      </c>
      <c r="DZ231" s="4">
        <v>2</v>
      </c>
      <c r="EA231" s="4" t="s">
        <v>1082</v>
      </c>
      <c r="EB231" s="4">
        <v>1135</v>
      </c>
      <c r="EC231" s="4">
        <v>18.920000000000002</v>
      </c>
      <c r="EE231" s="4">
        <v>2</v>
      </c>
      <c r="EF231" s="4">
        <v>1</v>
      </c>
      <c r="EG231" s="4" t="s">
        <v>1051</v>
      </c>
      <c r="EI231" s="4">
        <v>1</v>
      </c>
      <c r="EJ231" s="4">
        <v>1</v>
      </c>
      <c r="EK231" s="4">
        <v>3</v>
      </c>
      <c r="EL231" s="4">
        <v>11</v>
      </c>
      <c r="EM231" s="4">
        <v>31</v>
      </c>
      <c r="ET231" s="4" t="s">
        <v>1046</v>
      </c>
      <c r="EU231" s="4" t="s">
        <v>201</v>
      </c>
      <c r="EV231" s="4" t="s">
        <v>202</v>
      </c>
      <c r="EY231" s="4">
        <v>1481</v>
      </c>
      <c r="FA231" s="83" t="s">
        <v>203</v>
      </c>
      <c r="FB231" s="4" t="s">
        <v>204</v>
      </c>
      <c r="FC231" s="4">
        <v>1</v>
      </c>
      <c r="FD231" s="4" t="s">
        <v>238</v>
      </c>
      <c r="FE231" s="4">
        <v>3</v>
      </c>
    </row>
    <row r="232" spans="1:161" x14ac:dyDescent="0.3">
      <c r="A232" s="4">
        <v>7467</v>
      </c>
      <c r="B232" s="4" t="s">
        <v>1083</v>
      </c>
      <c r="C232" s="4" t="s">
        <v>194</v>
      </c>
      <c r="D232" s="4" t="s">
        <v>1084</v>
      </c>
      <c r="E232" s="4" t="s">
        <v>196</v>
      </c>
      <c r="F232" s="4" t="s">
        <v>1085</v>
      </c>
      <c r="G232" s="4">
        <v>1</v>
      </c>
      <c r="H232" s="4">
        <v>2</v>
      </c>
      <c r="J232" s="4">
        <v>1</v>
      </c>
      <c r="K232" s="4">
        <v>2</v>
      </c>
      <c r="O232" s="4">
        <v>0</v>
      </c>
      <c r="P232" s="4">
        <v>1</v>
      </c>
      <c r="Q232" s="4">
        <v>2</v>
      </c>
      <c r="BF232" s="4">
        <v>1</v>
      </c>
      <c r="BG232" s="4">
        <v>1</v>
      </c>
      <c r="BI232" s="4">
        <v>1</v>
      </c>
      <c r="BJ232" s="4">
        <v>1</v>
      </c>
      <c r="BK232" s="4">
        <v>-98</v>
      </c>
      <c r="BL232" s="4">
        <v>3</v>
      </c>
      <c r="BS232" s="4">
        <v>4</v>
      </c>
      <c r="BU232" s="4">
        <v>2</v>
      </c>
      <c r="BW232" s="4">
        <v>-98</v>
      </c>
      <c r="BX232" s="4">
        <v>1</v>
      </c>
      <c r="BY232" s="4">
        <v>1</v>
      </c>
      <c r="BZ232" s="4">
        <v>1</v>
      </c>
      <c r="CA232" s="4">
        <v>1</v>
      </c>
      <c r="CB232" s="4">
        <v>2</v>
      </c>
      <c r="CC232" s="4">
        <v>2</v>
      </c>
      <c r="CD232" s="4">
        <v>2</v>
      </c>
      <c r="CE232" s="4">
        <v>1</v>
      </c>
      <c r="CF232" s="4">
        <v>2</v>
      </c>
      <c r="CG232" s="4">
        <v>-98</v>
      </c>
      <c r="CH232" s="4">
        <v>3</v>
      </c>
      <c r="CI232" s="4">
        <v>3</v>
      </c>
      <c r="CJ232" s="4">
        <v>2</v>
      </c>
      <c r="CK232" s="4">
        <v>7</v>
      </c>
      <c r="CL232" s="4">
        <v>1</v>
      </c>
      <c r="CM232" s="4">
        <v>3</v>
      </c>
      <c r="CN232" s="4">
        <v>1</v>
      </c>
      <c r="CO232" s="4">
        <v>2</v>
      </c>
      <c r="CP232" s="4">
        <v>1</v>
      </c>
      <c r="CQ232" s="4">
        <v>2</v>
      </c>
      <c r="CR232" s="4">
        <v>1</v>
      </c>
      <c r="CS232" s="4">
        <v>0</v>
      </c>
      <c r="CV232" s="4">
        <v>2</v>
      </c>
      <c r="CX232" s="4">
        <v>-98</v>
      </c>
      <c r="CY232" s="4">
        <v>1</v>
      </c>
      <c r="CZ232" s="4">
        <v>1</v>
      </c>
      <c r="DA232" s="4">
        <v>4</v>
      </c>
      <c r="DB232" s="4">
        <v>1</v>
      </c>
      <c r="DC232" s="4">
        <v>6</v>
      </c>
      <c r="DD232" s="4">
        <v>-97</v>
      </c>
      <c r="DE232" s="4">
        <v>1</v>
      </c>
      <c r="DF232" s="4">
        <v>5</v>
      </c>
      <c r="DH232" s="4">
        <v>2</v>
      </c>
      <c r="DI232" s="4">
        <v>1</v>
      </c>
      <c r="DJ232" s="4">
        <v>0</v>
      </c>
      <c r="DK232" s="4">
        <v>2</v>
      </c>
      <c r="DO232" s="4">
        <v>2</v>
      </c>
      <c r="DP232" s="4">
        <v>1</v>
      </c>
      <c r="DQ232" s="4">
        <v>4</v>
      </c>
      <c r="DR232" s="4">
        <v>6</v>
      </c>
      <c r="DW232" s="4">
        <v>1</v>
      </c>
      <c r="DX232" s="4">
        <v>1</v>
      </c>
      <c r="DY232" s="4">
        <v>1</v>
      </c>
      <c r="DZ232" s="4">
        <v>2</v>
      </c>
      <c r="EA232" s="4" t="s">
        <v>485</v>
      </c>
      <c r="EB232" s="4">
        <v>749</v>
      </c>
      <c r="EC232" s="4">
        <v>12.48</v>
      </c>
      <c r="EE232" s="4">
        <v>2</v>
      </c>
      <c r="EF232" s="4">
        <v>1</v>
      </c>
      <c r="EG232" s="4" t="s">
        <v>270</v>
      </c>
      <c r="EI232" s="4">
        <v>1</v>
      </c>
      <c r="EJ232" s="4">
        <v>1</v>
      </c>
      <c r="EK232" s="4">
        <v>3</v>
      </c>
      <c r="EL232" s="4">
        <v>5</v>
      </c>
      <c r="EM232" s="4">
        <v>19</v>
      </c>
      <c r="ET232" s="4" t="s">
        <v>1046</v>
      </c>
      <c r="EU232" s="4" t="s">
        <v>201</v>
      </c>
      <c r="EV232" s="4" t="s">
        <v>202</v>
      </c>
      <c r="EY232" s="4">
        <v>1251</v>
      </c>
      <c r="FA232" s="83" t="s">
        <v>203</v>
      </c>
      <c r="FB232" s="4" t="s">
        <v>204</v>
      </c>
      <c r="FC232" s="4">
        <v>1</v>
      </c>
      <c r="FD232" s="4" t="s">
        <v>205</v>
      </c>
    </row>
    <row r="233" spans="1:161" x14ac:dyDescent="0.3">
      <c r="A233" s="4">
        <v>7473</v>
      </c>
      <c r="B233" s="4" t="s">
        <v>1086</v>
      </c>
      <c r="C233" s="4" t="s">
        <v>265</v>
      </c>
      <c r="D233" s="4" t="s">
        <v>1087</v>
      </c>
      <c r="E233" s="4" t="s">
        <v>267</v>
      </c>
      <c r="F233" s="4" t="s">
        <v>1088</v>
      </c>
      <c r="G233" s="4">
        <v>1</v>
      </c>
      <c r="H233" s="4">
        <v>2</v>
      </c>
      <c r="J233" s="4">
        <v>1</v>
      </c>
      <c r="K233" s="4">
        <v>2</v>
      </c>
      <c r="O233" s="4">
        <v>0</v>
      </c>
      <c r="P233" s="4">
        <v>1</v>
      </c>
      <c r="Q233" s="4">
        <v>2</v>
      </c>
      <c r="BF233" s="4">
        <v>1</v>
      </c>
      <c r="BG233" s="4">
        <v>1</v>
      </c>
      <c r="BI233" s="4">
        <v>2</v>
      </c>
      <c r="BJ233" s="4">
        <v>1</v>
      </c>
      <c r="BK233" s="4">
        <v>6</v>
      </c>
      <c r="BL233" s="4">
        <v>6</v>
      </c>
      <c r="BS233" s="4">
        <v>1</v>
      </c>
      <c r="BU233" s="4">
        <v>2</v>
      </c>
      <c r="BW233" s="4">
        <v>3</v>
      </c>
      <c r="BX233" s="4">
        <v>3</v>
      </c>
      <c r="BY233" s="4">
        <v>1</v>
      </c>
      <c r="BZ233" s="4">
        <v>1</v>
      </c>
      <c r="CA233" s="4">
        <v>1</v>
      </c>
      <c r="CB233" s="4">
        <v>2</v>
      </c>
      <c r="CC233" s="4">
        <v>1</v>
      </c>
      <c r="CD233" s="4">
        <v>2</v>
      </c>
      <c r="CE233" s="4">
        <v>2</v>
      </c>
      <c r="CF233" s="4">
        <v>1</v>
      </c>
      <c r="CG233" s="4">
        <v>1</v>
      </c>
      <c r="CH233" s="4">
        <v>1</v>
      </c>
      <c r="CI233" s="4">
        <v>2</v>
      </c>
      <c r="CJ233" s="4">
        <v>1</v>
      </c>
      <c r="CK233" s="4">
        <v>7</v>
      </c>
      <c r="CL233" s="4">
        <v>1</v>
      </c>
      <c r="CM233" s="4">
        <v>1</v>
      </c>
      <c r="CN233" s="4">
        <v>1</v>
      </c>
      <c r="CO233" s="4">
        <v>2</v>
      </c>
      <c r="CP233" s="4">
        <v>1</v>
      </c>
      <c r="CQ233" s="4">
        <v>2</v>
      </c>
      <c r="CR233" s="4">
        <v>1</v>
      </c>
      <c r="CS233" s="4">
        <v>0</v>
      </c>
      <c r="CV233" s="4">
        <v>2</v>
      </c>
      <c r="CX233" s="4">
        <v>2</v>
      </c>
      <c r="CY233" s="4">
        <v>1</v>
      </c>
      <c r="CZ233" s="4">
        <v>1</v>
      </c>
      <c r="DA233" s="4">
        <v>3</v>
      </c>
      <c r="DB233" s="4">
        <v>1</v>
      </c>
      <c r="DC233" s="4">
        <v>12</v>
      </c>
      <c r="DD233" s="4">
        <v>1</v>
      </c>
      <c r="DE233" s="4">
        <v>1</v>
      </c>
      <c r="DF233" s="4">
        <v>6</v>
      </c>
      <c r="DH233" s="4">
        <v>3</v>
      </c>
      <c r="DI233" s="4">
        <v>1</v>
      </c>
      <c r="DJ233" s="4">
        <v>0</v>
      </c>
      <c r="DK233" s="4">
        <v>0</v>
      </c>
      <c r="DL233" s="4">
        <v>2</v>
      </c>
      <c r="DO233" s="4">
        <v>2</v>
      </c>
      <c r="DP233" s="4">
        <v>1</v>
      </c>
      <c r="DQ233" s="4">
        <v>7</v>
      </c>
      <c r="DR233" s="4">
        <v>1</v>
      </c>
      <c r="DW233" s="4">
        <v>2</v>
      </c>
      <c r="DX233" s="4">
        <v>7</v>
      </c>
      <c r="DY233" s="4">
        <v>1</v>
      </c>
      <c r="DZ233" s="4">
        <v>1</v>
      </c>
      <c r="EA233" s="4" t="s">
        <v>1089</v>
      </c>
      <c r="EB233" s="4">
        <v>540</v>
      </c>
      <c r="EC233" s="4">
        <v>9</v>
      </c>
      <c r="EE233" s="4">
        <v>2</v>
      </c>
      <c r="EF233" s="4">
        <v>1</v>
      </c>
      <c r="EG233" s="4" t="s">
        <v>1051</v>
      </c>
      <c r="EI233" s="4">
        <v>1</v>
      </c>
      <c r="EJ233" s="4">
        <v>1</v>
      </c>
      <c r="EK233" s="4">
        <v>3</v>
      </c>
      <c r="EL233" s="4">
        <v>12</v>
      </c>
      <c r="EM233" s="4">
        <v>33</v>
      </c>
      <c r="ET233" s="4" t="s">
        <v>1046</v>
      </c>
      <c r="EU233" s="4" t="s">
        <v>201</v>
      </c>
      <c r="EV233" s="4" t="s">
        <v>202</v>
      </c>
      <c r="EY233" s="4">
        <v>1201</v>
      </c>
      <c r="FA233" s="83" t="s">
        <v>203</v>
      </c>
      <c r="FB233" s="4" t="s">
        <v>204</v>
      </c>
      <c r="FC233" s="4">
        <v>1</v>
      </c>
      <c r="FD233" s="4" t="s">
        <v>205</v>
      </c>
      <c r="FE233" s="4">
        <v>3</v>
      </c>
    </row>
    <row r="234" spans="1:161" x14ac:dyDescent="0.3">
      <c r="A234" s="4">
        <v>7558</v>
      </c>
      <c r="B234" s="4" t="s">
        <v>1090</v>
      </c>
      <c r="C234" s="4" t="s">
        <v>212</v>
      </c>
      <c r="D234" s="4" t="s">
        <v>1091</v>
      </c>
      <c r="E234" s="4" t="s">
        <v>214</v>
      </c>
      <c r="F234" s="4" t="s">
        <v>1092</v>
      </c>
      <c r="G234" s="4">
        <v>1</v>
      </c>
      <c r="H234" s="4">
        <v>1</v>
      </c>
      <c r="I234" s="4">
        <v>1</v>
      </c>
      <c r="J234" s="4">
        <v>1</v>
      </c>
      <c r="K234" s="4">
        <v>2</v>
      </c>
      <c r="O234" s="4">
        <v>2</v>
      </c>
      <c r="P234" s="4">
        <v>1</v>
      </c>
      <c r="Q234" s="4">
        <v>2</v>
      </c>
      <c r="BF234" s="4">
        <v>1</v>
      </c>
      <c r="BG234" s="4">
        <v>1</v>
      </c>
      <c r="BI234" s="4">
        <v>1</v>
      </c>
      <c r="BJ234" s="4">
        <v>1</v>
      </c>
      <c r="BK234" s="4">
        <v>5</v>
      </c>
      <c r="BL234" s="4">
        <v>1</v>
      </c>
      <c r="BS234" s="4">
        <v>1</v>
      </c>
      <c r="BU234" s="4">
        <v>1</v>
      </c>
      <c r="BV234" s="4">
        <v>3</v>
      </c>
      <c r="BX234" s="4">
        <v>1</v>
      </c>
      <c r="BY234" s="4">
        <v>2</v>
      </c>
      <c r="BZ234" s="4">
        <v>1</v>
      </c>
      <c r="CA234" s="4">
        <v>1</v>
      </c>
      <c r="CB234" s="4">
        <v>2</v>
      </c>
      <c r="CC234" s="4">
        <v>2</v>
      </c>
      <c r="CD234" s="4">
        <v>2</v>
      </c>
      <c r="CE234" s="4">
        <v>2</v>
      </c>
      <c r="CF234" s="4">
        <v>1</v>
      </c>
      <c r="CG234" s="4">
        <v>2</v>
      </c>
      <c r="CH234" s="4">
        <v>1</v>
      </c>
      <c r="CI234" s="4">
        <v>2</v>
      </c>
      <c r="CJ234" s="4">
        <v>1</v>
      </c>
      <c r="CK234" s="4">
        <v>5</v>
      </c>
      <c r="CL234" s="4">
        <v>2</v>
      </c>
      <c r="CM234" s="4">
        <v>1</v>
      </c>
      <c r="CN234" s="4">
        <v>1</v>
      </c>
      <c r="CO234" s="4">
        <v>2</v>
      </c>
      <c r="CP234" s="4">
        <v>1</v>
      </c>
      <c r="CQ234" s="4">
        <v>1</v>
      </c>
      <c r="CR234" s="4">
        <v>1</v>
      </c>
      <c r="CS234" s="4">
        <v>0</v>
      </c>
      <c r="CV234" s="4">
        <v>2</v>
      </c>
      <c r="CX234" s="4">
        <v>2</v>
      </c>
      <c r="CY234" s="4">
        <v>1</v>
      </c>
      <c r="CZ234" s="4">
        <v>1</v>
      </c>
      <c r="DA234" s="4">
        <v>3</v>
      </c>
      <c r="DB234" s="4">
        <v>1</v>
      </c>
      <c r="DC234" s="4">
        <v>1</v>
      </c>
      <c r="DD234" s="4">
        <v>2</v>
      </c>
      <c r="DE234" s="4">
        <v>1</v>
      </c>
      <c r="DF234" s="4">
        <v>2</v>
      </c>
      <c r="DH234" s="4">
        <v>0</v>
      </c>
      <c r="DI234" s="4">
        <v>0</v>
      </c>
      <c r="DJ234" s="4">
        <v>0</v>
      </c>
      <c r="DK234" s="4">
        <v>0</v>
      </c>
      <c r="DL234" s="4">
        <v>1</v>
      </c>
      <c r="DM234" s="4">
        <v>1</v>
      </c>
      <c r="DO234" s="4">
        <v>1</v>
      </c>
      <c r="DP234" s="4">
        <v>2</v>
      </c>
      <c r="DQ234" s="4">
        <v>5</v>
      </c>
      <c r="DR234" s="4">
        <v>6</v>
      </c>
      <c r="DW234" s="4">
        <v>-97</v>
      </c>
      <c r="DX234" s="4">
        <v>2</v>
      </c>
      <c r="DY234" s="4">
        <v>1</v>
      </c>
      <c r="DZ234" s="4">
        <v>2</v>
      </c>
      <c r="EA234" s="4" t="s">
        <v>1093</v>
      </c>
      <c r="EB234" s="4">
        <v>837</v>
      </c>
      <c r="EC234" s="4">
        <v>13.95</v>
      </c>
      <c r="EE234" s="4">
        <v>2</v>
      </c>
      <c r="EF234" s="4">
        <v>1</v>
      </c>
      <c r="EG234" s="4" t="s">
        <v>230</v>
      </c>
      <c r="EI234" s="4">
        <v>1</v>
      </c>
      <c r="EJ234" s="4">
        <v>1</v>
      </c>
      <c r="EK234" s="4">
        <v>3</v>
      </c>
      <c r="EL234" s="4">
        <v>8</v>
      </c>
      <c r="EM234" s="4">
        <v>25</v>
      </c>
      <c r="ET234" s="4" t="s">
        <v>1094</v>
      </c>
      <c r="EU234" s="4" t="s">
        <v>201</v>
      </c>
      <c r="EV234" s="4" t="s">
        <v>202</v>
      </c>
      <c r="EY234" s="4">
        <v>826</v>
      </c>
      <c r="FA234" s="83" t="s">
        <v>203</v>
      </c>
      <c r="FB234" s="4" t="s">
        <v>204</v>
      </c>
      <c r="FC234" s="4">
        <v>0</v>
      </c>
      <c r="FD234" s="4" t="s">
        <v>205</v>
      </c>
      <c r="FE234" s="4">
        <v>7</v>
      </c>
    </row>
    <row r="235" spans="1:161" x14ac:dyDescent="0.3">
      <c r="A235" s="4">
        <v>7561</v>
      </c>
      <c r="B235" s="4" t="s">
        <v>1095</v>
      </c>
      <c r="C235" s="4" t="s">
        <v>212</v>
      </c>
      <c r="D235" s="4" t="s">
        <v>1096</v>
      </c>
      <c r="E235" s="4" t="s">
        <v>214</v>
      </c>
      <c r="F235" s="4" t="s">
        <v>1097</v>
      </c>
      <c r="G235" s="4">
        <v>1</v>
      </c>
      <c r="H235" s="4">
        <v>2</v>
      </c>
      <c r="J235" s="4">
        <v>1</v>
      </c>
      <c r="K235" s="4">
        <v>2</v>
      </c>
      <c r="O235" s="4">
        <v>0</v>
      </c>
      <c r="P235" s="4">
        <v>1</v>
      </c>
      <c r="Q235" s="4">
        <v>2</v>
      </c>
      <c r="BF235" s="4">
        <v>1</v>
      </c>
      <c r="BG235" s="4">
        <v>1</v>
      </c>
      <c r="BI235" s="4">
        <v>1</v>
      </c>
      <c r="BJ235" s="4">
        <v>1</v>
      </c>
      <c r="BK235" s="4">
        <v>6</v>
      </c>
      <c r="BL235" s="4">
        <v>2</v>
      </c>
      <c r="BS235" s="4">
        <v>3</v>
      </c>
      <c r="BU235" s="4">
        <v>2</v>
      </c>
      <c r="BW235" s="4">
        <v>2</v>
      </c>
      <c r="BX235" s="4">
        <v>3</v>
      </c>
      <c r="BY235" s="4">
        <v>1</v>
      </c>
      <c r="BZ235" s="4">
        <v>1</v>
      </c>
      <c r="CA235" s="4">
        <v>1</v>
      </c>
      <c r="CB235" s="4">
        <v>1</v>
      </c>
      <c r="CC235" s="4">
        <v>1</v>
      </c>
      <c r="CD235" s="4">
        <v>2</v>
      </c>
      <c r="CE235" s="4">
        <v>1</v>
      </c>
      <c r="CF235" s="4">
        <v>2</v>
      </c>
      <c r="CG235" s="4">
        <v>2</v>
      </c>
      <c r="CH235" s="4">
        <v>1</v>
      </c>
      <c r="CI235" s="4">
        <v>3</v>
      </c>
      <c r="CJ235" s="4">
        <v>2</v>
      </c>
      <c r="CK235" s="4">
        <v>7</v>
      </c>
      <c r="CL235" s="4">
        <v>1</v>
      </c>
      <c r="CM235" s="4">
        <v>6</v>
      </c>
      <c r="CN235" s="4">
        <v>1</v>
      </c>
      <c r="CO235" s="4">
        <v>1</v>
      </c>
      <c r="CP235" s="4">
        <v>1</v>
      </c>
      <c r="CQ235" s="4">
        <v>1</v>
      </c>
      <c r="CR235" s="4">
        <v>1</v>
      </c>
      <c r="CS235" s="4">
        <v>0</v>
      </c>
      <c r="CV235" s="4">
        <v>2</v>
      </c>
      <c r="CX235" s="4">
        <v>2</v>
      </c>
      <c r="CY235" s="4">
        <v>2</v>
      </c>
      <c r="CZ235" s="4">
        <v>1</v>
      </c>
      <c r="DA235" s="4">
        <v>21</v>
      </c>
      <c r="DB235" s="4">
        <v>1</v>
      </c>
      <c r="DC235" s="4">
        <v>0.6</v>
      </c>
      <c r="DD235" s="4">
        <v>5</v>
      </c>
      <c r="DE235" s="4">
        <v>1</v>
      </c>
      <c r="DF235" s="4">
        <v>3</v>
      </c>
      <c r="DG235" s="4">
        <v>3</v>
      </c>
      <c r="DH235" s="4">
        <v>1</v>
      </c>
      <c r="DI235" s="4">
        <v>0</v>
      </c>
      <c r="DJ235" s="4">
        <v>2</v>
      </c>
      <c r="DK235" s="4">
        <v>0</v>
      </c>
      <c r="DL235" s="4">
        <v>0</v>
      </c>
      <c r="DM235" s="4">
        <v>0</v>
      </c>
      <c r="DN235" s="4">
        <v>0</v>
      </c>
      <c r="DO235" s="4">
        <v>2</v>
      </c>
      <c r="DP235" s="4">
        <v>2</v>
      </c>
      <c r="DQ235" s="4">
        <v>5</v>
      </c>
      <c r="DR235" s="4">
        <v>-98</v>
      </c>
      <c r="DW235" s="4">
        <v>-98</v>
      </c>
      <c r="DX235" s="4">
        <v>-98</v>
      </c>
      <c r="DY235" s="4">
        <v>-98</v>
      </c>
      <c r="DZ235" s="4">
        <v>2</v>
      </c>
      <c r="EA235" s="4" t="s">
        <v>229</v>
      </c>
      <c r="EB235" s="4">
        <v>804</v>
      </c>
      <c r="EC235" s="4">
        <v>13.4</v>
      </c>
      <c r="EE235" s="4">
        <v>2</v>
      </c>
      <c r="EF235" s="4">
        <v>1</v>
      </c>
      <c r="EG235" s="4" t="s">
        <v>1098</v>
      </c>
      <c r="EI235" s="4">
        <v>1</v>
      </c>
      <c r="EJ235" s="4">
        <v>1</v>
      </c>
      <c r="EK235" s="4">
        <v>3</v>
      </c>
      <c r="EL235" s="4">
        <v>8</v>
      </c>
      <c r="EM235" s="4">
        <v>25</v>
      </c>
      <c r="ET235" s="4" t="s">
        <v>1094</v>
      </c>
      <c r="EU235" s="4" t="s">
        <v>201</v>
      </c>
      <c r="EV235" s="4" t="s">
        <v>202</v>
      </c>
      <c r="EW235" s="4">
        <v>1</v>
      </c>
      <c r="EY235" s="4">
        <v>826</v>
      </c>
      <c r="FA235" s="83" t="s">
        <v>203</v>
      </c>
      <c r="FB235" s="4" t="s">
        <v>204</v>
      </c>
      <c r="FC235" s="4">
        <v>1</v>
      </c>
      <c r="FD235" s="4" t="s">
        <v>238</v>
      </c>
      <c r="FE235" s="4">
        <v>3</v>
      </c>
    </row>
    <row r="236" spans="1:161" x14ac:dyDescent="0.3">
      <c r="A236" s="4">
        <v>7566</v>
      </c>
      <c r="B236" s="4" t="s">
        <v>1099</v>
      </c>
      <c r="C236" s="4" t="s">
        <v>265</v>
      </c>
      <c r="D236" s="4" t="s">
        <v>1100</v>
      </c>
      <c r="E236" s="4" t="s">
        <v>267</v>
      </c>
      <c r="F236" s="4" t="s">
        <v>1101</v>
      </c>
      <c r="G236" s="4">
        <v>1</v>
      </c>
      <c r="H236" s="4">
        <v>2</v>
      </c>
      <c r="J236" s="4">
        <v>1</v>
      </c>
      <c r="K236" s="4">
        <v>2</v>
      </c>
      <c r="O236" s="4">
        <v>0</v>
      </c>
      <c r="P236" s="4">
        <v>1</v>
      </c>
      <c r="Q236" s="4">
        <v>2</v>
      </c>
      <c r="BF236" s="4">
        <v>1</v>
      </c>
      <c r="BG236" s="4">
        <v>1</v>
      </c>
      <c r="BI236" s="4">
        <v>1</v>
      </c>
      <c r="BJ236" s="4">
        <v>2</v>
      </c>
      <c r="BK236" s="4">
        <v>6</v>
      </c>
      <c r="BL236" s="4">
        <v>2</v>
      </c>
      <c r="BS236" s="4">
        <v>2</v>
      </c>
      <c r="BT236" s="4">
        <v>2</v>
      </c>
      <c r="BU236" s="4">
        <v>2</v>
      </c>
      <c r="BW236" s="4">
        <v>2</v>
      </c>
      <c r="BX236" s="4">
        <v>1</v>
      </c>
      <c r="BY236" s="4">
        <v>1</v>
      </c>
      <c r="BZ236" s="4">
        <v>1</v>
      </c>
      <c r="CA236" s="4">
        <v>1</v>
      </c>
      <c r="CB236" s="4">
        <v>2</v>
      </c>
      <c r="CC236" s="4">
        <v>1</v>
      </c>
      <c r="CD236" s="4">
        <v>2</v>
      </c>
      <c r="CE236" s="4">
        <v>1</v>
      </c>
      <c r="CF236" s="4">
        <v>1</v>
      </c>
      <c r="CG236" s="4">
        <v>2</v>
      </c>
      <c r="CH236" s="4">
        <v>3</v>
      </c>
      <c r="CI236" s="4">
        <v>2</v>
      </c>
      <c r="CJ236" s="4">
        <v>2</v>
      </c>
      <c r="CK236" s="4">
        <v>7</v>
      </c>
      <c r="CL236" s="4">
        <v>1</v>
      </c>
      <c r="CM236" s="4">
        <v>4</v>
      </c>
      <c r="CN236" s="4">
        <v>1</v>
      </c>
      <c r="CO236" s="4">
        <v>2</v>
      </c>
      <c r="CP236" s="4">
        <v>1</v>
      </c>
      <c r="CQ236" s="4">
        <v>2</v>
      </c>
      <c r="CR236" s="4">
        <v>1</v>
      </c>
      <c r="CS236" s="4">
        <v>0</v>
      </c>
      <c r="CV236" s="4">
        <v>2</v>
      </c>
      <c r="CX236" s="4">
        <v>2</v>
      </c>
      <c r="CY236" s="4">
        <v>1</v>
      </c>
      <c r="CZ236" s="4">
        <v>1</v>
      </c>
      <c r="DA236" s="4">
        <v>4</v>
      </c>
      <c r="DB236" s="4">
        <v>1</v>
      </c>
      <c r="DC236" s="4">
        <v>2</v>
      </c>
      <c r="DD236" s="4">
        <v>6</v>
      </c>
      <c r="DE236" s="4">
        <v>1</v>
      </c>
      <c r="DF236" s="4">
        <v>7</v>
      </c>
      <c r="DH236" s="4">
        <v>5</v>
      </c>
      <c r="DI236" s="4">
        <v>0</v>
      </c>
      <c r="DJ236" s="4">
        <v>0</v>
      </c>
      <c r="DK236" s="4">
        <v>2</v>
      </c>
      <c r="DO236" s="4">
        <v>1</v>
      </c>
      <c r="DP236" s="4">
        <v>1</v>
      </c>
      <c r="DQ236" s="4">
        <v>4</v>
      </c>
      <c r="DR236" s="4">
        <v>1</v>
      </c>
      <c r="DW236" s="4">
        <v>2</v>
      </c>
      <c r="DX236" s="4">
        <v>10</v>
      </c>
      <c r="DY236" s="4">
        <v>1</v>
      </c>
      <c r="DZ236" s="4">
        <v>1</v>
      </c>
      <c r="EA236" s="4" t="s">
        <v>919</v>
      </c>
      <c r="EB236" s="4">
        <v>492</v>
      </c>
      <c r="EC236" s="4">
        <v>8.1999999999999993</v>
      </c>
      <c r="EE236" s="4">
        <v>2</v>
      </c>
      <c r="EF236" s="4">
        <v>1</v>
      </c>
      <c r="EG236" s="4" t="s">
        <v>393</v>
      </c>
      <c r="EI236" s="4">
        <v>1</v>
      </c>
      <c r="EJ236" s="4">
        <v>1</v>
      </c>
      <c r="EK236" s="4">
        <v>3</v>
      </c>
      <c r="EL236" s="4">
        <v>12</v>
      </c>
      <c r="EM236" s="4">
        <v>33</v>
      </c>
      <c r="ET236" s="4" t="s">
        <v>1094</v>
      </c>
      <c r="EU236" s="4" t="s">
        <v>201</v>
      </c>
      <c r="EV236" s="4" t="s">
        <v>202</v>
      </c>
      <c r="EY236" s="4">
        <v>1201</v>
      </c>
      <c r="FA236" s="83" t="s">
        <v>203</v>
      </c>
      <c r="FB236" s="4" t="s">
        <v>204</v>
      </c>
      <c r="FC236" s="4">
        <v>1</v>
      </c>
      <c r="FD236" s="4" t="s">
        <v>205</v>
      </c>
      <c r="FE236" s="4">
        <v>3</v>
      </c>
    </row>
    <row r="237" spans="1:161" x14ac:dyDescent="0.3">
      <c r="A237" s="4">
        <v>7588</v>
      </c>
      <c r="B237" s="4" t="s">
        <v>1102</v>
      </c>
      <c r="C237" s="4" t="s">
        <v>212</v>
      </c>
      <c r="D237" s="4" t="s">
        <v>1103</v>
      </c>
      <c r="E237" s="4" t="s">
        <v>214</v>
      </c>
      <c r="F237" s="4" t="s">
        <v>1104</v>
      </c>
      <c r="G237" s="4">
        <v>1</v>
      </c>
      <c r="H237" s="4">
        <v>1</v>
      </c>
      <c r="I237" s="4">
        <v>2</v>
      </c>
      <c r="J237" s="4">
        <v>1</v>
      </c>
      <c r="K237" s="4">
        <v>2</v>
      </c>
      <c r="O237" s="4">
        <v>0</v>
      </c>
      <c r="P237" s="4">
        <v>1</v>
      </c>
      <c r="Q237" s="4">
        <v>2</v>
      </c>
      <c r="R237" s="4">
        <v>1</v>
      </c>
      <c r="BF237" s="4">
        <v>1</v>
      </c>
      <c r="BG237" s="4">
        <v>1</v>
      </c>
      <c r="BI237" s="4">
        <v>1</v>
      </c>
      <c r="BJ237" s="4">
        <v>1</v>
      </c>
      <c r="BK237" s="4">
        <v>2</v>
      </c>
      <c r="BL237" s="4">
        <v>3</v>
      </c>
      <c r="BS237" s="4">
        <v>3</v>
      </c>
      <c r="BW237" s="4">
        <v>1</v>
      </c>
      <c r="BX237" s="4">
        <v>1</v>
      </c>
      <c r="BY237" s="4">
        <v>1</v>
      </c>
      <c r="BZ237" s="4">
        <v>1</v>
      </c>
      <c r="CA237" s="4">
        <v>2</v>
      </c>
      <c r="CB237" s="4">
        <v>2</v>
      </c>
      <c r="CC237" s="4">
        <v>2</v>
      </c>
      <c r="CD237" s="4">
        <v>2</v>
      </c>
      <c r="CE237" s="4">
        <v>1</v>
      </c>
      <c r="CF237" s="4">
        <v>2</v>
      </c>
      <c r="CG237" s="4">
        <v>2</v>
      </c>
      <c r="CH237" s="4">
        <v>2</v>
      </c>
      <c r="CI237" s="4">
        <v>2</v>
      </c>
      <c r="CJ237" s="4">
        <v>2</v>
      </c>
      <c r="CK237" s="4">
        <v>7</v>
      </c>
      <c r="CL237" s="4">
        <v>7</v>
      </c>
      <c r="CM237" s="4">
        <v>6</v>
      </c>
      <c r="CN237" s="4">
        <v>1</v>
      </c>
      <c r="CO237" s="4">
        <v>1</v>
      </c>
      <c r="CP237" s="4">
        <v>1</v>
      </c>
      <c r="CQ237" s="4">
        <v>1</v>
      </c>
      <c r="CR237" s="4">
        <v>1</v>
      </c>
      <c r="CS237" s="4">
        <v>0</v>
      </c>
      <c r="CV237" s="4">
        <v>1</v>
      </c>
      <c r="CW237" s="4">
        <v>1</v>
      </c>
      <c r="CX237" s="4">
        <v>2</v>
      </c>
      <c r="CY237" s="4">
        <v>1</v>
      </c>
      <c r="CZ237" s="4">
        <v>1</v>
      </c>
      <c r="DA237" s="4">
        <v>3</v>
      </c>
      <c r="DB237" s="4">
        <v>1</v>
      </c>
      <c r="DC237" s="4">
        <v>42</v>
      </c>
      <c r="DD237" s="4">
        <v>1</v>
      </c>
      <c r="DE237" s="4">
        <v>1</v>
      </c>
      <c r="DF237" s="4">
        <v>2</v>
      </c>
      <c r="DG237" s="4">
        <v>2</v>
      </c>
      <c r="DH237" s="4">
        <v>0</v>
      </c>
      <c r="DI237" s="4">
        <v>0</v>
      </c>
      <c r="DJ237" s="4">
        <v>0</v>
      </c>
      <c r="DK237" s="4">
        <v>0</v>
      </c>
      <c r="DL237" s="4">
        <v>0</v>
      </c>
      <c r="DM237" s="4">
        <v>0</v>
      </c>
      <c r="DN237" s="4">
        <v>2</v>
      </c>
      <c r="DO237" s="4">
        <v>1</v>
      </c>
      <c r="DP237" s="4">
        <v>1</v>
      </c>
      <c r="DQ237" s="4">
        <v>4</v>
      </c>
      <c r="DR237" s="4">
        <v>1</v>
      </c>
      <c r="DW237" s="4">
        <v>2</v>
      </c>
      <c r="DX237" s="4">
        <v>-98</v>
      </c>
      <c r="DY237" s="4">
        <v>1</v>
      </c>
      <c r="DZ237" s="4">
        <v>1</v>
      </c>
      <c r="EA237" s="4" t="s">
        <v>1105</v>
      </c>
      <c r="EB237" s="4">
        <v>699</v>
      </c>
      <c r="EC237" s="4">
        <v>11.65</v>
      </c>
      <c r="EE237" s="4">
        <v>2</v>
      </c>
      <c r="EF237" s="4">
        <v>1</v>
      </c>
      <c r="EG237" s="4" t="s">
        <v>1106</v>
      </c>
      <c r="EI237" s="4">
        <v>1</v>
      </c>
      <c r="EJ237" s="4">
        <v>1</v>
      </c>
      <c r="EK237" s="4">
        <v>3</v>
      </c>
      <c r="EL237" s="4">
        <v>8</v>
      </c>
      <c r="EM237" s="4">
        <v>25</v>
      </c>
      <c r="ET237" s="4" t="s">
        <v>1094</v>
      </c>
      <c r="EU237" s="4" t="s">
        <v>201</v>
      </c>
      <c r="EV237" s="4" t="s">
        <v>202</v>
      </c>
      <c r="EY237" s="4">
        <v>826</v>
      </c>
      <c r="FA237" s="83" t="s">
        <v>203</v>
      </c>
      <c r="FB237" s="4" t="s">
        <v>204</v>
      </c>
      <c r="FC237" s="4">
        <v>1</v>
      </c>
      <c r="FD237" s="4" t="s">
        <v>238</v>
      </c>
      <c r="FE237" s="4">
        <v>25</v>
      </c>
    </row>
    <row r="238" spans="1:161" x14ac:dyDescent="0.3">
      <c r="A238" s="4">
        <v>7599</v>
      </c>
      <c r="B238" s="4" t="s">
        <v>1107</v>
      </c>
      <c r="C238" s="4" t="s">
        <v>265</v>
      </c>
      <c r="D238" s="4" t="s">
        <v>1108</v>
      </c>
      <c r="E238" s="4" t="s">
        <v>334</v>
      </c>
      <c r="F238" s="4" t="s">
        <v>1109</v>
      </c>
      <c r="G238" s="4">
        <v>1</v>
      </c>
      <c r="H238" s="4">
        <v>1</v>
      </c>
      <c r="I238" s="4">
        <v>1</v>
      </c>
      <c r="J238" s="4">
        <v>1</v>
      </c>
      <c r="K238" s="4">
        <v>2</v>
      </c>
      <c r="O238" s="4">
        <v>2</v>
      </c>
      <c r="P238" s="4">
        <v>1</v>
      </c>
      <c r="Q238" s="4">
        <v>2</v>
      </c>
      <c r="BF238" s="4">
        <v>1</v>
      </c>
      <c r="BG238" s="4">
        <v>1</v>
      </c>
      <c r="BI238" s="4">
        <v>1</v>
      </c>
      <c r="BJ238" s="4">
        <v>1</v>
      </c>
      <c r="BK238" s="4">
        <v>6</v>
      </c>
      <c r="BL238" s="4">
        <v>-77</v>
      </c>
      <c r="BS238" s="4">
        <v>-98</v>
      </c>
      <c r="BU238" s="4">
        <v>2</v>
      </c>
      <c r="BW238" s="4">
        <v>-98</v>
      </c>
      <c r="BX238" s="4">
        <v>1</v>
      </c>
      <c r="BY238" s="4">
        <v>1</v>
      </c>
      <c r="BZ238" s="4">
        <v>1</v>
      </c>
      <c r="CA238" s="4">
        <v>1</v>
      </c>
      <c r="CB238" s="4">
        <v>1</v>
      </c>
      <c r="CC238" s="4">
        <v>1</v>
      </c>
      <c r="CD238" s="4">
        <v>2</v>
      </c>
      <c r="CE238" s="4">
        <v>2</v>
      </c>
      <c r="CF238" s="4">
        <v>1</v>
      </c>
      <c r="CG238" s="4">
        <v>2</v>
      </c>
      <c r="CH238" s="4">
        <v>1</v>
      </c>
      <c r="CI238" s="4">
        <v>2</v>
      </c>
      <c r="CJ238" s="4">
        <v>1</v>
      </c>
      <c r="CK238" s="4">
        <v>6</v>
      </c>
      <c r="CL238" s="4">
        <v>1</v>
      </c>
      <c r="CM238" s="4">
        <v>3</v>
      </c>
      <c r="CN238" s="4">
        <v>1</v>
      </c>
      <c r="CO238" s="4">
        <v>3</v>
      </c>
      <c r="CP238" s="4">
        <v>1</v>
      </c>
      <c r="CQ238" s="4">
        <v>3</v>
      </c>
      <c r="CR238" s="4">
        <v>1</v>
      </c>
      <c r="CS238" s="4">
        <v>0</v>
      </c>
      <c r="CV238" s="4">
        <v>2</v>
      </c>
      <c r="CX238" s="4">
        <v>2</v>
      </c>
      <c r="CY238" s="4">
        <v>7</v>
      </c>
      <c r="CZ238" s="4">
        <v>1</v>
      </c>
      <c r="DA238" s="4">
        <v>30</v>
      </c>
      <c r="DB238" s="4">
        <v>1</v>
      </c>
      <c r="DC238" s="4">
        <v>-99</v>
      </c>
      <c r="DD238" s="4">
        <v>-97</v>
      </c>
      <c r="DE238" s="4">
        <v>1</v>
      </c>
      <c r="DF238" s="4">
        <v>90</v>
      </c>
      <c r="DG238" s="4">
        <v>0</v>
      </c>
      <c r="DH238" s="4">
        <v>-99</v>
      </c>
      <c r="DO238" s="4">
        <v>1</v>
      </c>
      <c r="DP238" s="4">
        <v>1</v>
      </c>
      <c r="DQ238" s="4">
        <v>4</v>
      </c>
      <c r="DR238" s="4">
        <v>-98</v>
      </c>
      <c r="DW238" s="4">
        <v>2</v>
      </c>
      <c r="DX238" s="4">
        <v>10</v>
      </c>
      <c r="DY238" s="4">
        <v>1</v>
      </c>
      <c r="DZ238" s="4">
        <v>2</v>
      </c>
      <c r="EA238" s="4" t="s">
        <v>1110</v>
      </c>
      <c r="EB238" s="4">
        <v>953</v>
      </c>
      <c r="EC238" s="4">
        <v>15.88</v>
      </c>
      <c r="EE238" s="4">
        <v>2</v>
      </c>
      <c r="EF238" s="4">
        <v>1</v>
      </c>
      <c r="EG238" s="4" t="s">
        <v>682</v>
      </c>
      <c r="EI238" s="4">
        <v>1</v>
      </c>
      <c r="EJ238" s="4">
        <v>1</v>
      </c>
      <c r="EK238" s="4">
        <v>3</v>
      </c>
      <c r="EL238" s="4">
        <v>14</v>
      </c>
      <c r="EM238" s="4">
        <v>37</v>
      </c>
      <c r="ET238" s="4" t="s">
        <v>1094</v>
      </c>
      <c r="EU238" s="4" t="s">
        <v>201</v>
      </c>
      <c r="EV238" s="4" t="s">
        <v>202</v>
      </c>
      <c r="EY238" s="4">
        <v>1297</v>
      </c>
      <c r="FA238" s="83" t="s">
        <v>203</v>
      </c>
      <c r="FB238" s="4" t="s">
        <v>204</v>
      </c>
      <c r="FC238" s="4">
        <v>1</v>
      </c>
      <c r="FD238" s="4" t="s">
        <v>202</v>
      </c>
      <c r="FE238" s="4">
        <v>3</v>
      </c>
    </row>
    <row r="239" spans="1:161" x14ac:dyDescent="0.3">
      <c r="A239" s="4">
        <v>7733</v>
      </c>
      <c r="B239" s="4" t="s">
        <v>1111</v>
      </c>
      <c r="C239" s="4" t="s">
        <v>212</v>
      </c>
      <c r="D239" s="4" t="s">
        <v>1112</v>
      </c>
      <c r="E239" s="4" t="s">
        <v>214</v>
      </c>
      <c r="F239" s="4" t="s">
        <v>955</v>
      </c>
      <c r="G239" s="4">
        <v>1</v>
      </c>
      <c r="H239" s="4">
        <v>2</v>
      </c>
      <c r="J239" s="4">
        <v>1</v>
      </c>
      <c r="K239" s="4">
        <v>2</v>
      </c>
      <c r="O239" s="4">
        <v>0</v>
      </c>
      <c r="P239" s="4">
        <v>1</v>
      </c>
      <c r="Q239" s="4">
        <v>2</v>
      </c>
      <c r="BF239" s="4">
        <v>1</v>
      </c>
      <c r="BG239" s="4">
        <v>1</v>
      </c>
      <c r="BI239" s="4">
        <v>2</v>
      </c>
      <c r="BJ239" s="4">
        <v>1</v>
      </c>
      <c r="BK239" s="4">
        <v>6</v>
      </c>
      <c r="BL239" s="4">
        <v>-97</v>
      </c>
      <c r="BS239" s="4">
        <v>1</v>
      </c>
      <c r="BU239" s="4">
        <v>2</v>
      </c>
      <c r="BW239" s="4">
        <v>3</v>
      </c>
      <c r="BX239" s="4">
        <v>3</v>
      </c>
      <c r="BY239" s="4">
        <v>1</v>
      </c>
      <c r="BZ239" s="4">
        <v>1</v>
      </c>
      <c r="CA239" s="4">
        <v>1</v>
      </c>
      <c r="CB239" s="4">
        <v>2</v>
      </c>
      <c r="CC239" s="4">
        <v>1</v>
      </c>
      <c r="CD239" s="4">
        <v>2</v>
      </c>
      <c r="CE239" s="4">
        <v>2</v>
      </c>
      <c r="CF239" s="4">
        <v>2</v>
      </c>
      <c r="CG239" s="4">
        <v>2</v>
      </c>
      <c r="CH239" s="4">
        <v>1</v>
      </c>
      <c r="CI239" s="4">
        <v>1</v>
      </c>
      <c r="CJ239" s="4">
        <v>2</v>
      </c>
      <c r="CK239" s="4">
        <v>7</v>
      </c>
      <c r="CL239" s="4">
        <v>1</v>
      </c>
      <c r="CM239" s="4">
        <v>1</v>
      </c>
      <c r="CN239" s="4">
        <v>1</v>
      </c>
      <c r="CO239" s="4">
        <v>2</v>
      </c>
      <c r="CP239" s="4">
        <v>1</v>
      </c>
      <c r="CQ239" s="4">
        <v>1</v>
      </c>
      <c r="CR239" s="4">
        <v>1</v>
      </c>
      <c r="CS239" s="4">
        <v>1</v>
      </c>
      <c r="CT239" s="4">
        <v>1</v>
      </c>
      <c r="CU239" s="4">
        <v>1</v>
      </c>
      <c r="CV239" s="4">
        <v>2</v>
      </c>
      <c r="CX239" s="4">
        <v>2</v>
      </c>
      <c r="CY239" s="4">
        <v>1</v>
      </c>
      <c r="CZ239" s="4">
        <v>1</v>
      </c>
      <c r="DA239" s="4">
        <v>3</v>
      </c>
      <c r="DB239" s="4">
        <v>1</v>
      </c>
      <c r="DC239" s="4">
        <v>10</v>
      </c>
      <c r="DD239" s="4">
        <v>3</v>
      </c>
      <c r="DE239" s="4">
        <v>1</v>
      </c>
      <c r="DF239" s="4">
        <v>5</v>
      </c>
      <c r="DH239" s="4">
        <v>3</v>
      </c>
      <c r="DI239" s="4">
        <v>0</v>
      </c>
      <c r="DJ239" s="4">
        <v>0</v>
      </c>
      <c r="DK239" s="4">
        <v>2</v>
      </c>
      <c r="DO239" s="4">
        <v>2</v>
      </c>
      <c r="DP239" s="4">
        <v>2</v>
      </c>
      <c r="DQ239" s="4">
        <v>5</v>
      </c>
      <c r="DR239" s="4">
        <v>6</v>
      </c>
      <c r="DW239" s="4">
        <v>1</v>
      </c>
      <c r="DX239" s="4">
        <v>6</v>
      </c>
      <c r="DY239" s="4">
        <v>1</v>
      </c>
      <c r="DZ239" s="4">
        <v>2</v>
      </c>
      <c r="EA239" s="4" t="s">
        <v>1113</v>
      </c>
      <c r="EB239" s="4">
        <v>490</v>
      </c>
      <c r="EC239" s="4">
        <v>8.17</v>
      </c>
      <c r="EE239" s="4">
        <v>2</v>
      </c>
      <c r="EF239" s="4">
        <v>1</v>
      </c>
      <c r="EG239" s="4" t="s">
        <v>729</v>
      </c>
      <c r="EI239" s="4">
        <v>1</v>
      </c>
      <c r="EJ239" s="4">
        <v>1</v>
      </c>
      <c r="EK239" s="4">
        <v>3</v>
      </c>
      <c r="EL239" s="4">
        <v>8</v>
      </c>
      <c r="EM239" s="4">
        <v>25</v>
      </c>
      <c r="ET239" s="4" t="s">
        <v>1094</v>
      </c>
      <c r="EU239" s="4" t="s">
        <v>201</v>
      </c>
      <c r="EV239" s="4" t="s">
        <v>202</v>
      </c>
      <c r="EY239" s="4">
        <v>826</v>
      </c>
      <c r="FA239" s="83" t="s">
        <v>203</v>
      </c>
      <c r="FB239" s="4" t="s">
        <v>204</v>
      </c>
      <c r="FC239" s="4">
        <v>1</v>
      </c>
      <c r="FD239" s="4" t="s">
        <v>205</v>
      </c>
      <c r="FE239" s="4">
        <v>3</v>
      </c>
    </row>
    <row r="240" spans="1:161" x14ac:dyDescent="0.3">
      <c r="A240" s="4">
        <v>7823</v>
      </c>
      <c r="B240" s="4" t="s">
        <v>1114</v>
      </c>
      <c r="C240" s="4" t="s">
        <v>194</v>
      </c>
      <c r="D240" s="4" t="s">
        <v>1115</v>
      </c>
      <c r="E240" s="4" t="s">
        <v>227</v>
      </c>
      <c r="F240" s="4" t="s">
        <v>1116</v>
      </c>
      <c r="G240" s="4">
        <v>1</v>
      </c>
      <c r="H240" s="4">
        <v>1</v>
      </c>
      <c r="I240" s="4">
        <v>2</v>
      </c>
      <c r="J240" s="4">
        <v>1</v>
      </c>
      <c r="K240" s="4">
        <v>2</v>
      </c>
      <c r="O240" s="4">
        <v>1</v>
      </c>
      <c r="P240" s="4">
        <v>1</v>
      </c>
      <c r="Q240" s="4">
        <v>2</v>
      </c>
      <c r="R240" s="4">
        <v>2</v>
      </c>
      <c r="U240" s="4">
        <v>2</v>
      </c>
      <c r="W240" s="4">
        <v>2</v>
      </c>
      <c r="Y240" s="4">
        <v>2</v>
      </c>
      <c r="AA240" s="4">
        <v>-98</v>
      </c>
      <c r="AC240" s="4">
        <v>-98</v>
      </c>
      <c r="AD240" s="4">
        <v>1</v>
      </c>
      <c r="AE240" s="4">
        <v>3</v>
      </c>
      <c r="AF240" s="4">
        <v>3</v>
      </c>
      <c r="AW240" s="4">
        <v>2</v>
      </c>
      <c r="AX240" s="4">
        <v>-98</v>
      </c>
      <c r="AY240" s="4">
        <v>-97</v>
      </c>
      <c r="BD240" s="4">
        <v>2</v>
      </c>
      <c r="BE240" s="4">
        <v>-98</v>
      </c>
      <c r="BF240" s="4">
        <v>1</v>
      </c>
      <c r="BG240" s="4">
        <v>1</v>
      </c>
      <c r="BI240" s="4">
        <v>1</v>
      </c>
      <c r="BJ240" s="4">
        <v>1</v>
      </c>
      <c r="BK240" s="4">
        <v>2</v>
      </c>
      <c r="BL240" s="4">
        <v>1</v>
      </c>
      <c r="BS240" s="4">
        <v>3</v>
      </c>
      <c r="BW240" s="4">
        <v>2</v>
      </c>
      <c r="BX240" s="4">
        <v>1</v>
      </c>
      <c r="BY240" s="4">
        <v>2</v>
      </c>
      <c r="BZ240" s="4">
        <v>1</v>
      </c>
      <c r="CA240" s="4">
        <v>1</v>
      </c>
      <c r="CB240" s="4">
        <v>1</v>
      </c>
      <c r="CC240" s="4">
        <v>1</v>
      </c>
      <c r="CD240" s="4">
        <v>2</v>
      </c>
      <c r="CE240" s="4">
        <v>2</v>
      </c>
      <c r="CF240" s="4">
        <v>1</v>
      </c>
      <c r="CG240" s="4">
        <v>3</v>
      </c>
      <c r="CH240" s="4">
        <v>3</v>
      </c>
      <c r="CI240" s="4">
        <v>3</v>
      </c>
      <c r="CJ240" s="4">
        <v>3</v>
      </c>
      <c r="CK240" s="4">
        <v>7</v>
      </c>
      <c r="CL240" s="4">
        <v>1</v>
      </c>
      <c r="CM240" s="4">
        <v>3</v>
      </c>
      <c r="CN240" s="4">
        <v>1</v>
      </c>
      <c r="CO240" s="4">
        <v>2</v>
      </c>
      <c r="CP240" s="4">
        <v>1</v>
      </c>
      <c r="CQ240" s="4">
        <v>2</v>
      </c>
      <c r="CR240" s="4">
        <v>1</v>
      </c>
      <c r="CS240" s="4">
        <v>1</v>
      </c>
      <c r="CT240" s="4">
        <v>1</v>
      </c>
      <c r="CU240" s="4">
        <v>1</v>
      </c>
      <c r="CV240" s="4">
        <v>2</v>
      </c>
      <c r="CX240" s="4">
        <v>1</v>
      </c>
      <c r="CY240" s="4">
        <v>1</v>
      </c>
      <c r="CZ240" s="4">
        <v>1</v>
      </c>
      <c r="DA240" s="4">
        <v>6</v>
      </c>
      <c r="DB240" s="4">
        <v>1</v>
      </c>
      <c r="DC240" s="4">
        <v>12</v>
      </c>
      <c r="DD240" s="4">
        <v>6</v>
      </c>
      <c r="DE240" s="4">
        <v>1</v>
      </c>
      <c r="DF240" s="4">
        <v>5</v>
      </c>
      <c r="DG240" s="4">
        <v>5</v>
      </c>
      <c r="DH240" s="4">
        <v>0</v>
      </c>
      <c r="DI240" s="4">
        <v>2</v>
      </c>
      <c r="DJ240" s="4">
        <v>0</v>
      </c>
      <c r="DK240" s="4">
        <v>0</v>
      </c>
      <c r="DL240" s="4">
        <v>1</v>
      </c>
      <c r="DM240" s="4">
        <v>1</v>
      </c>
      <c r="DN240" s="4">
        <v>1</v>
      </c>
      <c r="DO240" s="4">
        <v>1</v>
      </c>
      <c r="DP240" s="4">
        <v>2</v>
      </c>
      <c r="DQ240" s="4">
        <v>6</v>
      </c>
      <c r="DR240" s="4">
        <v>1</v>
      </c>
      <c r="DS240" s="4">
        <v>4</v>
      </c>
      <c r="DW240" s="4">
        <v>2</v>
      </c>
      <c r="DX240" s="4">
        <v>-98</v>
      </c>
      <c r="DY240" s="4">
        <v>1</v>
      </c>
      <c r="DZ240" s="4">
        <v>1</v>
      </c>
      <c r="EA240" s="4" t="s">
        <v>1117</v>
      </c>
      <c r="EB240" s="4">
        <v>1430</v>
      </c>
      <c r="EC240" s="4">
        <v>23.83</v>
      </c>
      <c r="EE240" s="4">
        <v>2</v>
      </c>
      <c r="EF240" s="4">
        <v>1</v>
      </c>
      <c r="EG240" s="4" t="s">
        <v>820</v>
      </c>
      <c r="EI240" s="4">
        <v>1</v>
      </c>
      <c r="EJ240" s="4">
        <v>1</v>
      </c>
      <c r="EK240" s="4">
        <v>3</v>
      </c>
      <c r="EL240" s="4">
        <v>6</v>
      </c>
      <c r="EM240" s="4">
        <v>21</v>
      </c>
      <c r="ET240" s="4" t="s">
        <v>1094</v>
      </c>
      <c r="EU240" s="4" t="s">
        <v>201</v>
      </c>
      <c r="EV240" s="4" t="s">
        <v>202</v>
      </c>
      <c r="EY240" s="4">
        <v>963</v>
      </c>
      <c r="FA240" s="83" t="s">
        <v>237</v>
      </c>
      <c r="FB240" s="4" t="s">
        <v>204</v>
      </c>
      <c r="FC240" s="4">
        <v>1</v>
      </c>
      <c r="FD240" s="4" t="s">
        <v>238</v>
      </c>
      <c r="FE240" s="4">
        <v>25</v>
      </c>
    </row>
    <row r="241" spans="1:161" x14ac:dyDescent="0.3">
      <c r="A241" s="4">
        <v>7884</v>
      </c>
      <c r="B241" s="4" t="s">
        <v>1118</v>
      </c>
      <c r="C241" s="4" t="s">
        <v>194</v>
      </c>
      <c r="D241" s="4" t="s">
        <v>1119</v>
      </c>
      <c r="E241" s="4" t="s">
        <v>227</v>
      </c>
      <c r="F241" s="4" t="s">
        <v>1120</v>
      </c>
      <c r="G241" s="4">
        <v>1</v>
      </c>
      <c r="H241" s="4">
        <v>1</v>
      </c>
      <c r="I241" s="4">
        <v>2</v>
      </c>
      <c r="J241" s="4">
        <v>1</v>
      </c>
      <c r="K241" s="4">
        <v>2</v>
      </c>
      <c r="O241" s="4">
        <v>1</v>
      </c>
      <c r="P241" s="4">
        <v>1</v>
      </c>
      <c r="Q241" s="4">
        <v>2</v>
      </c>
      <c r="R241" s="4">
        <v>2</v>
      </c>
      <c r="U241" s="4">
        <v>2</v>
      </c>
      <c r="W241" s="4">
        <v>1</v>
      </c>
      <c r="Y241" s="4">
        <v>1</v>
      </c>
      <c r="AA241" s="4">
        <v>1</v>
      </c>
      <c r="AB241" s="4">
        <v>2011</v>
      </c>
      <c r="AC241" s="4">
        <v>1</v>
      </c>
      <c r="AD241" s="4">
        <v>1</v>
      </c>
      <c r="AE241" s="4">
        <v>3</v>
      </c>
      <c r="AF241" s="4">
        <v>6</v>
      </c>
      <c r="AG241" s="4">
        <v>2</v>
      </c>
      <c r="AH241" s="4">
        <v>2</v>
      </c>
      <c r="AJ241" s="4">
        <v>1</v>
      </c>
      <c r="AK241" s="4">
        <v>1</v>
      </c>
      <c r="AL241" s="4">
        <v>2</v>
      </c>
      <c r="AR241" s="4">
        <v>1</v>
      </c>
      <c r="AU241" s="4">
        <v>3</v>
      </c>
      <c r="AV241" s="4">
        <v>1</v>
      </c>
      <c r="AX241" s="4">
        <v>7</v>
      </c>
      <c r="AY241" s="4">
        <v>2</v>
      </c>
      <c r="AZ241" s="4">
        <v>-98</v>
      </c>
      <c r="BD241" s="4">
        <v>1</v>
      </c>
      <c r="BF241" s="4">
        <v>1</v>
      </c>
      <c r="BG241" s="4">
        <v>1</v>
      </c>
      <c r="BH241" s="4">
        <v>2</v>
      </c>
      <c r="BI241" s="4">
        <v>2</v>
      </c>
      <c r="BJ241" s="4">
        <v>2</v>
      </c>
      <c r="BK241" s="4">
        <v>5</v>
      </c>
      <c r="BL241" s="4">
        <v>-77</v>
      </c>
      <c r="BS241" s="4">
        <v>3</v>
      </c>
      <c r="BW241" s="4">
        <v>1</v>
      </c>
      <c r="BX241" s="4">
        <v>1</v>
      </c>
      <c r="BY241" s="4">
        <v>1</v>
      </c>
      <c r="BZ241" s="4">
        <v>1</v>
      </c>
      <c r="CA241" s="4">
        <v>1</v>
      </c>
      <c r="CB241" s="4">
        <v>1</v>
      </c>
      <c r="CC241" s="4">
        <v>1</v>
      </c>
      <c r="CD241" s="4">
        <v>2</v>
      </c>
      <c r="CE241" s="4">
        <v>2</v>
      </c>
      <c r="CF241" s="4">
        <v>2</v>
      </c>
      <c r="CG241" s="4">
        <v>3</v>
      </c>
      <c r="CH241" s="4">
        <v>2</v>
      </c>
      <c r="CI241" s="4">
        <v>2</v>
      </c>
      <c r="CJ241" s="4">
        <v>2</v>
      </c>
      <c r="CK241" s="4">
        <v>7</v>
      </c>
      <c r="CL241" s="4">
        <v>1</v>
      </c>
      <c r="CM241" s="4">
        <v>1</v>
      </c>
      <c r="CN241" s="4">
        <v>1</v>
      </c>
      <c r="CO241" s="4">
        <v>3</v>
      </c>
      <c r="CP241" s="4">
        <v>1</v>
      </c>
      <c r="CQ241" s="4">
        <v>3</v>
      </c>
      <c r="CR241" s="4">
        <v>1</v>
      </c>
      <c r="CS241" s="4">
        <v>0</v>
      </c>
      <c r="CV241" s="4">
        <v>1</v>
      </c>
      <c r="CW241" s="4">
        <v>1</v>
      </c>
      <c r="CX241" s="4">
        <v>2</v>
      </c>
      <c r="CY241" s="4">
        <v>1</v>
      </c>
      <c r="CZ241" s="4">
        <v>1</v>
      </c>
      <c r="DA241" s="4">
        <v>4</v>
      </c>
      <c r="DB241" s="4">
        <v>1</v>
      </c>
      <c r="DC241" s="4">
        <v>2.5</v>
      </c>
      <c r="DD241" s="4">
        <v>3</v>
      </c>
      <c r="DE241" s="4">
        <v>1</v>
      </c>
      <c r="DF241" s="4">
        <v>9</v>
      </c>
      <c r="DH241" s="4">
        <v>3</v>
      </c>
      <c r="DI241" s="4">
        <v>0</v>
      </c>
      <c r="DJ241" s="4">
        <v>4</v>
      </c>
      <c r="DK241" s="4">
        <v>0</v>
      </c>
      <c r="DL241" s="4">
        <v>1</v>
      </c>
      <c r="DM241" s="4">
        <v>1</v>
      </c>
      <c r="DO241" s="4">
        <v>1</v>
      </c>
      <c r="DP241" s="4">
        <v>1</v>
      </c>
      <c r="DQ241" s="4">
        <v>6</v>
      </c>
      <c r="DR241" s="4">
        <v>7</v>
      </c>
      <c r="DW241" s="4">
        <v>2</v>
      </c>
      <c r="DX241" s="4">
        <v>6</v>
      </c>
      <c r="DY241" s="4">
        <v>1</v>
      </c>
      <c r="DZ241" s="4">
        <v>2</v>
      </c>
      <c r="EA241" s="4" t="s">
        <v>1121</v>
      </c>
      <c r="EB241" s="4">
        <v>1393</v>
      </c>
      <c r="EC241" s="4">
        <v>23.22</v>
      </c>
      <c r="EE241" s="4">
        <v>2</v>
      </c>
      <c r="EF241" s="4">
        <v>1</v>
      </c>
      <c r="EG241" s="4" t="s">
        <v>379</v>
      </c>
      <c r="EI241" s="4">
        <v>1</v>
      </c>
      <c r="EJ241" s="4">
        <v>1</v>
      </c>
      <c r="EK241" s="4">
        <v>3</v>
      </c>
      <c r="EL241" s="4">
        <v>6</v>
      </c>
      <c r="EM241" s="4">
        <v>21</v>
      </c>
      <c r="ET241" s="4" t="s">
        <v>1094</v>
      </c>
      <c r="EU241" s="4" t="s">
        <v>201</v>
      </c>
      <c r="EV241" s="4" t="s">
        <v>202</v>
      </c>
      <c r="EY241" s="4">
        <v>963</v>
      </c>
      <c r="FA241" s="83" t="s">
        <v>237</v>
      </c>
      <c r="FB241" s="4" t="s">
        <v>204</v>
      </c>
      <c r="FC241" s="4">
        <v>1</v>
      </c>
      <c r="FD241" s="4" t="s">
        <v>238</v>
      </c>
      <c r="FE241" s="4">
        <v>7</v>
      </c>
    </row>
    <row r="242" spans="1:161" x14ac:dyDescent="0.3">
      <c r="A242" s="4">
        <v>8006</v>
      </c>
      <c r="B242" s="4" t="s">
        <v>1122</v>
      </c>
      <c r="C242" s="4" t="s">
        <v>212</v>
      </c>
      <c r="D242" s="4" t="s">
        <v>1123</v>
      </c>
      <c r="E242" s="4" t="s">
        <v>214</v>
      </c>
      <c r="F242" s="4" t="s">
        <v>1124</v>
      </c>
      <c r="G242" s="4">
        <v>1</v>
      </c>
      <c r="H242" s="4">
        <v>2</v>
      </c>
      <c r="J242" s="4">
        <v>1</v>
      </c>
      <c r="K242" s="4">
        <v>2</v>
      </c>
      <c r="O242" s="4">
        <v>0</v>
      </c>
      <c r="P242" s="4">
        <v>1</v>
      </c>
      <c r="Q242" s="4">
        <v>2</v>
      </c>
      <c r="BF242" s="4">
        <v>1</v>
      </c>
      <c r="BG242" s="4">
        <v>1</v>
      </c>
      <c r="BI242" s="4">
        <v>1</v>
      </c>
      <c r="BJ242" s="4">
        <v>1</v>
      </c>
      <c r="BK242" s="4">
        <v>5</v>
      </c>
      <c r="BL242" s="4">
        <v>2</v>
      </c>
      <c r="BS242" s="4">
        <v>3</v>
      </c>
      <c r="BW242" s="4">
        <v>1</v>
      </c>
      <c r="BX242" s="4">
        <v>1</v>
      </c>
      <c r="BY242" s="4">
        <v>1</v>
      </c>
      <c r="BZ242" s="4">
        <v>1</v>
      </c>
      <c r="CA242" s="4">
        <v>1</v>
      </c>
      <c r="CB242" s="4">
        <v>1</v>
      </c>
      <c r="CC242" s="4">
        <v>2</v>
      </c>
      <c r="CD242" s="4">
        <v>2</v>
      </c>
      <c r="CE242" s="4">
        <v>2</v>
      </c>
      <c r="CF242" s="4">
        <v>1</v>
      </c>
      <c r="CG242" s="4">
        <v>2</v>
      </c>
      <c r="CH242" s="4">
        <v>2</v>
      </c>
      <c r="CI242" s="4">
        <v>2</v>
      </c>
      <c r="CJ242" s="4">
        <v>2</v>
      </c>
      <c r="CK242" s="4">
        <v>7</v>
      </c>
      <c r="CL242" s="4">
        <v>1</v>
      </c>
      <c r="CM242" s="4">
        <v>1</v>
      </c>
      <c r="CN242" s="4">
        <v>1</v>
      </c>
      <c r="CO242" s="4">
        <v>1</v>
      </c>
      <c r="CP242" s="4">
        <v>1</v>
      </c>
      <c r="CQ242" s="4">
        <v>1</v>
      </c>
      <c r="CR242" s="4">
        <v>1</v>
      </c>
      <c r="CS242" s="4">
        <v>0</v>
      </c>
      <c r="CV242" s="4">
        <v>1</v>
      </c>
      <c r="CW242" s="4">
        <v>1</v>
      </c>
      <c r="CX242" s="4">
        <v>2</v>
      </c>
      <c r="CY242" s="4">
        <v>3</v>
      </c>
      <c r="CZ242" s="4">
        <v>1</v>
      </c>
      <c r="DA242" s="4">
        <v>2</v>
      </c>
      <c r="DB242" s="4">
        <v>1</v>
      </c>
      <c r="DC242" s="4">
        <v>3</v>
      </c>
      <c r="DD242" s="4">
        <v>1</v>
      </c>
      <c r="DE242" s="4">
        <v>1</v>
      </c>
      <c r="DF242" s="4">
        <v>5</v>
      </c>
      <c r="DH242" s="4">
        <v>3</v>
      </c>
      <c r="DI242" s="4">
        <v>0</v>
      </c>
      <c r="DJ242" s="4">
        <v>2</v>
      </c>
      <c r="DO242" s="4">
        <v>2</v>
      </c>
      <c r="DP242" s="4">
        <v>2</v>
      </c>
      <c r="DQ242" s="4">
        <v>6</v>
      </c>
      <c r="DR242" s="4">
        <v>2</v>
      </c>
      <c r="DW242" s="4">
        <v>2</v>
      </c>
      <c r="DX242" s="4">
        <v>3</v>
      </c>
      <c r="DY242" s="4">
        <v>1</v>
      </c>
      <c r="DZ242" s="4">
        <v>1</v>
      </c>
      <c r="EA242" s="4" t="s">
        <v>1125</v>
      </c>
      <c r="EB242" s="4">
        <v>558</v>
      </c>
      <c r="EC242" s="4">
        <v>9.3000000000000007</v>
      </c>
      <c r="EE242" s="4">
        <v>2</v>
      </c>
      <c r="EF242" s="4">
        <v>1</v>
      </c>
      <c r="EG242" s="4" t="s">
        <v>393</v>
      </c>
      <c r="EI242" s="4">
        <v>1</v>
      </c>
      <c r="EJ242" s="4">
        <v>1</v>
      </c>
      <c r="EK242" s="4">
        <v>3</v>
      </c>
      <c r="EL242" s="4">
        <v>8</v>
      </c>
      <c r="EM242" s="4">
        <v>25</v>
      </c>
      <c r="ET242" s="4" t="s">
        <v>1094</v>
      </c>
      <c r="EU242" s="4" t="s">
        <v>201</v>
      </c>
      <c r="EV242" s="4" t="s">
        <v>202</v>
      </c>
      <c r="EY242" s="4">
        <v>826</v>
      </c>
      <c r="FA242" s="83" t="s">
        <v>203</v>
      </c>
      <c r="FB242" s="4" t="s">
        <v>204</v>
      </c>
      <c r="FC242" s="4">
        <v>1</v>
      </c>
      <c r="FD242" s="4" t="s">
        <v>238</v>
      </c>
      <c r="FE242" s="4">
        <v>7</v>
      </c>
    </row>
    <row r="243" spans="1:161" x14ac:dyDescent="0.3">
      <c r="A243" s="4">
        <v>8010</v>
      </c>
      <c r="B243" s="4" t="s">
        <v>1126</v>
      </c>
      <c r="C243" s="4" t="s">
        <v>212</v>
      </c>
      <c r="D243" s="4" t="s">
        <v>1127</v>
      </c>
      <c r="E243" s="4" t="s">
        <v>214</v>
      </c>
      <c r="F243" s="4" t="s">
        <v>1128</v>
      </c>
      <c r="G243" s="4">
        <v>1</v>
      </c>
      <c r="H243" s="4">
        <v>2</v>
      </c>
      <c r="J243" s="4">
        <v>1</v>
      </c>
      <c r="K243" s="4">
        <v>2</v>
      </c>
      <c r="O243" s="4">
        <v>0</v>
      </c>
      <c r="P243" s="4">
        <v>1</v>
      </c>
      <c r="Q243" s="4">
        <v>2</v>
      </c>
      <c r="BF243" s="4">
        <v>1</v>
      </c>
      <c r="BG243" s="4">
        <v>1</v>
      </c>
      <c r="BI243" s="4">
        <v>1</v>
      </c>
      <c r="BJ243" s="4">
        <v>2</v>
      </c>
      <c r="BK243" s="4">
        <v>6</v>
      </c>
      <c r="BL243" s="4">
        <v>-77</v>
      </c>
      <c r="BS243" s="4">
        <v>1</v>
      </c>
      <c r="BU243" s="4">
        <v>1</v>
      </c>
      <c r="BV243" s="4">
        <v>3</v>
      </c>
      <c r="BX243" s="4">
        <v>1</v>
      </c>
      <c r="BY243" s="4">
        <v>1</v>
      </c>
      <c r="BZ243" s="4">
        <v>1</v>
      </c>
      <c r="CA243" s="4">
        <v>1</v>
      </c>
      <c r="CB243" s="4">
        <v>1</v>
      </c>
      <c r="CC243" s="4">
        <v>1</v>
      </c>
      <c r="CD243" s="4">
        <v>2</v>
      </c>
      <c r="CE243" s="4">
        <v>1</v>
      </c>
      <c r="CF243" s="4">
        <v>1</v>
      </c>
      <c r="CG243" s="4">
        <v>2</v>
      </c>
      <c r="CH243" s="4">
        <v>1</v>
      </c>
      <c r="CI243" s="4">
        <v>1</v>
      </c>
      <c r="CJ243" s="4">
        <v>1</v>
      </c>
      <c r="CK243" s="4">
        <v>7</v>
      </c>
      <c r="CL243" s="4">
        <v>3</v>
      </c>
      <c r="CM243" s="4">
        <v>5</v>
      </c>
      <c r="CN243" s="4">
        <v>1</v>
      </c>
      <c r="CO243" s="4">
        <v>2</v>
      </c>
      <c r="CP243" s="4">
        <v>1</v>
      </c>
      <c r="CQ243" s="4">
        <v>2</v>
      </c>
      <c r="CR243" s="4">
        <v>1</v>
      </c>
      <c r="CS243" s="4">
        <v>0</v>
      </c>
      <c r="CV243" s="4">
        <v>2</v>
      </c>
      <c r="CX243" s="4">
        <v>2</v>
      </c>
      <c r="CY243" s="4">
        <v>1</v>
      </c>
      <c r="CZ243" s="4">
        <v>1</v>
      </c>
      <c r="DA243" s="4">
        <v>3</v>
      </c>
      <c r="DB243" s="4">
        <v>1</v>
      </c>
      <c r="DC243" s="4">
        <v>7</v>
      </c>
      <c r="DD243" s="4">
        <v>3</v>
      </c>
      <c r="DE243" s="4">
        <v>1</v>
      </c>
      <c r="DF243" s="4">
        <v>4</v>
      </c>
      <c r="DH243" s="4">
        <v>2</v>
      </c>
      <c r="DI243" s="4">
        <v>0</v>
      </c>
      <c r="DJ243" s="4">
        <v>0</v>
      </c>
      <c r="DK243" s="4">
        <v>2</v>
      </c>
      <c r="DO243" s="4">
        <v>1</v>
      </c>
      <c r="DP243" s="4">
        <v>1</v>
      </c>
      <c r="DQ243" s="4">
        <v>7</v>
      </c>
      <c r="DR243" s="4">
        <v>-98</v>
      </c>
      <c r="DW243" s="4">
        <v>-98</v>
      </c>
      <c r="DX243" s="4">
        <v>-98</v>
      </c>
      <c r="DY243" s="4">
        <v>1</v>
      </c>
      <c r="DZ243" s="4">
        <v>2</v>
      </c>
      <c r="EA243" s="4" t="s">
        <v>1129</v>
      </c>
      <c r="EB243" s="4">
        <v>476</v>
      </c>
      <c r="EC243" s="4">
        <v>7.93</v>
      </c>
      <c r="EE243" s="4">
        <v>2</v>
      </c>
      <c r="EF243" s="4">
        <v>1</v>
      </c>
      <c r="EG243" s="4" t="s">
        <v>1106</v>
      </c>
      <c r="EI243" s="4">
        <v>1</v>
      </c>
      <c r="EJ243" s="4">
        <v>1</v>
      </c>
      <c r="EK243" s="4">
        <v>3</v>
      </c>
      <c r="EL243" s="4">
        <v>8</v>
      </c>
      <c r="EM243" s="4">
        <v>25</v>
      </c>
      <c r="ET243" s="4" t="s">
        <v>1094</v>
      </c>
      <c r="EU243" s="4" t="s">
        <v>201</v>
      </c>
      <c r="EV243" s="4" t="s">
        <v>202</v>
      </c>
      <c r="EY243" s="4">
        <v>826</v>
      </c>
      <c r="FA243" s="83" t="s">
        <v>203</v>
      </c>
      <c r="FB243" s="4" t="s">
        <v>204</v>
      </c>
      <c r="FC243" s="4">
        <v>0</v>
      </c>
      <c r="FD243" s="4" t="s">
        <v>205</v>
      </c>
      <c r="FE243" s="4">
        <v>3</v>
      </c>
    </row>
    <row r="244" spans="1:161" x14ac:dyDescent="0.3">
      <c r="A244" s="4">
        <v>8014</v>
      </c>
      <c r="B244" s="4" t="s">
        <v>1130</v>
      </c>
      <c r="C244" s="4" t="s">
        <v>194</v>
      </c>
      <c r="D244" s="4" t="s">
        <v>1131</v>
      </c>
      <c r="E244" s="4" t="s">
        <v>227</v>
      </c>
      <c r="F244" s="4" t="s">
        <v>1132</v>
      </c>
      <c r="G244" s="4">
        <v>1</v>
      </c>
      <c r="H244" s="4">
        <v>1</v>
      </c>
      <c r="I244" s="4">
        <v>2</v>
      </c>
      <c r="J244" s="4">
        <v>1</v>
      </c>
      <c r="K244" s="4">
        <v>2</v>
      </c>
      <c r="O244" s="4">
        <v>1</v>
      </c>
      <c r="P244" s="4">
        <v>1</v>
      </c>
      <c r="Q244" s="4">
        <v>2</v>
      </c>
      <c r="R244" s="4">
        <v>2</v>
      </c>
      <c r="U244" s="4">
        <v>2</v>
      </c>
      <c r="W244" s="4">
        <v>2</v>
      </c>
      <c r="Y244" s="4">
        <v>2</v>
      </c>
      <c r="AA244" s="4">
        <v>-98</v>
      </c>
      <c r="AC244" s="4">
        <v>4</v>
      </c>
      <c r="AD244" s="4">
        <v>3</v>
      </c>
      <c r="AE244" s="4">
        <v>3</v>
      </c>
      <c r="AF244" s="4">
        <v>1</v>
      </c>
      <c r="AW244" s="4">
        <v>1</v>
      </c>
      <c r="AX244" s="4">
        <v>4</v>
      </c>
      <c r="AY244" s="4">
        <v>1</v>
      </c>
      <c r="BB244" s="4">
        <v>1</v>
      </c>
      <c r="BC244" s="4">
        <v>0</v>
      </c>
      <c r="BD244" s="4">
        <v>2</v>
      </c>
      <c r="BE244" s="4">
        <v>1</v>
      </c>
      <c r="BF244" s="4">
        <v>1</v>
      </c>
      <c r="BG244" s="4">
        <v>1</v>
      </c>
      <c r="BI244" s="4">
        <v>1</v>
      </c>
      <c r="BJ244" s="4">
        <v>1</v>
      </c>
      <c r="BK244" s="4">
        <v>6</v>
      </c>
      <c r="BL244" s="4">
        <v>5</v>
      </c>
      <c r="BS244" s="4">
        <v>3</v>
      </c>
      <c r="BW244" s="4">
        <v>2</v>
      </c>
      <c r="BX244" s="4">
        <v>1</v>
      </c>
      <c r="BY244" s="4">
        <v>1</v>
      </c>
      <c r="BZ244" s="4">
        <v>1</v>
      </c>
      <c r="CA244" s="4">
        <v>1</v>
      </c>
      <c r="CB244" s="4">
        <v>-98</v>
      </c>
      <c r="CC244" s="4">
        <v>2</v>
      </c>
      <c r="CD244" s="4">
        <v>2</v>
      </c>
      <c r="CE244" s="4">
        <v>2</v>
      </c>
      <c r="CF244" s="4">
        <v>1</v>
      </c>
      <c r="CG244" s="4">
        <v>1</v>
      </c>
      <c r="CH244" s="4">
        <v>1</v>
      </c>
      <c r="CI244" s="4">
        <v>2</v>
      </c>
      <c r="CJ244" s="4">
        <v>2</v>
      </c>
      <c r="CK244" s="4">
        <v>6</v>
      </c>
      <c r="CL244" s="4">
        <v>2</v>
      </c>
      <c r="CM244" s="4">
        <v>1</v>
      </c>
      <c r="CN244" s="4">
        <v>1</v>
      </c>
      <c r="CO244" s="4">
        <v>1</v>
      </c>
      <c r="CP244" s="4">
        <v>1</v>
      </c>
      <c r="CQ244" s="4">
        <v>1</v>
      </c>
      <c r="CR244" s="4">
        <v>1</v>
      </c>
      <c r="CS244" s="4">
        <v>1</v>
      </c>
      <c r="CT244" s="4">
        <v>1</v>
      </c>
      <c r="CU244" s="4">
        <v>1</v>
      </c>
      <c r="CV244" s="4">
        <v>2</v>
      </c>
      <c r="CX244" s="4">
        <v>2</v>
      </c>
      <c r="CY244" s="4">
        <v>1</v>
      </c>
      <c r="CZ244" s="4">
        <v>1</v>
      </c>
      <c r="DA244" s="4">
        <v>3</v>
      </c>
      <c r="DB244" s="4">
        <v>1</v>
      </c>
      <c r="DC244" s="4">
        <v>60</v>
      </c>
      <c r="DD244" s="4">
        <v>1</v>
      </c>
      <c r="DE244" s="4">
        <v>1</v>
      </c>
      <c r="DF244" s="4">
        <v>1</v>
      </c>
      <c r="DH244" s="4">
        <v>0</v>
      </c>
      <c r="DI244" s="4">
        <v>0</v>
      </c>
      <c r="DJ244" s="4">
        <v>0</v>
      </c>
      <c r="DK244" s="4">
        <v>0</v>
      </c>
      <c r="DL244" s="4">
        <v>0</v>
      </c>
      <c r="DM244" s="4">
        <v>1</v>
      </c>
      <c r="DO244" s="4">
        <v>1</v>
      </c>
      <c r="DP244" s="4">
        <v>2</v>
      </c>
      <c r="DQ244" s="4">
        <v>6</v>
      </c>
      <c r="DR244" s="4">
        <v>1</v>
      </c>
      <c r="DW244" s="4">
        <v>2</v>
      </c>
      <c r="DX244" s="4">
        <v>-98</v>
      </c>
      <c r="DY244" s="4">
        <v>1</v>
      </c>
      <c r="DZ244" s="4">
        <v>2</v>
      </c>
      <c r="EA244" s="4" t="s">
        <v>852</v>
      </c>
      <c r="EB244" s="4">
        <v>738</v>
      </c>
      <c r="EC244" s="4">
        <v>12.3</v>
      </c>
      <c r="EE244" s="4">
        <v>2</v>
      </c>
      <c r="EF244" s="4">
        <v>1</v>
      </c>
      <c r="EG244" s="4" t="s">
        <v>729</v>
      </c>
      <c r="EI244" s="4">
        <v>1</v>
      </c>
      <c r="EJ244" s="4">
        <v>1</v>
      </c>
      <c r="EK244" s="4">
        <v>3</v>
      </c>
      <c r="EL244" s="4">
        <v>6</v>
      </c>
      <c r="EM244" s="4">
        <v>21</v>
      </c>
      <c r="ET244" s="4" t="s">
        <v>1094</v>
      </c>
      <c r="EU244" s="4" t="s">
        <v>201</v>
      </c>
      <c r="EV244" s="4" t="s">
        <v>202</v>
      </c>
      <c r="EY244" s="4">
        <v>963</v>
      </c>
      <c r="FA244" s="83" t="s">
        <v>237</v>
      </c>
      <c r="FB244" s="4" t="s">
        <v>204</v>
      </c>
      <c r="FC244" s="4">
        <v>1</v>
      </c>
      <c r="FD244" s="4" t="s">
        <v>238</v>
      </c>
      <c r="FE244" s="4">
        <v>3</v>
      </c>
    </row>
    <row r="245" spans="1:161" x14ac:dyDescent="0.3">
      <c r="A245" s="4">
        <v>8178</v>
      </c>
      <c r="B245" s="4" t="s">
        <v>1133</v>
      </c>
      <c r="C245" s="4" t="s">
        <v>212</v>
      </c>
      <c r="D245" s="4" t="s">
        <v>1134</v>
      </c>
      <c r="E245" s="4" t="s">
        <v>214</v>
      </c>
      <c r="F245" s="4" t="s">
        <v>527</v>
      </c>
      <c r="G245" s="4">
        <v>1</v>
      </c>
      <c r="H245" s="4">
        <v>1</v>
      </c>
      <c r="I245" s="4">
        <v>1</v>
      </c>
      <c r="J245" s="4">
        <v>1</v>
      </c>
      <c r="K245" s="4">
        <v>2</v>
      </c>
      <c r="O245" s="4">
        <v>2</v>
      </c>
      <c r="P245" s="4">
        <v>1</v>
      </c>
      <c r="Q245" s="4">
        <v>2</v>
      </c>
      <c r="BF245" s="4">
        <v>1</v>
      </c>
      <c r="BG245" s="4">
        <v>1</v>
      </c>
      <c r="BI245" s="4">
        <v>1</v>
      </c>
      <c r="BJ245" s="4">
        <v>2</v>
      </c>
      <c r="BK245" s="4">
        <v>6</v>
      </c>
      <c r="BL245" s="4">
        <v>-77</v>
      </c>
      <c r="BS245" s="4">
        <v>3</v>
      </c>
      <c r="BW245" s="4">
        <v>1</v>
      </c>
      <c r="BX245" s="4">
        <v>1</v>
      </c>
      <c r="BY245" s="4">
        <v>1</v>
      </c>
      <c r="BZ245" s="4">
        <v>1</v>
      </c>
      <c r="CA245" s="4">
        <v>1</v>
      </c>
      <c r="CB245" s="4">
        <v>1</v>
      </c>
      <c r="CC245" s="4">
        <v>1</v>
      </c>
      <c r="CD245" s="4">
        <v>2</v>
      </c>
      <c r="CE245" s="4">
        <v>1</v>
      </c>
      <c r="CF245" s="4">
        <v>1</v>
      </c>
      <c r="CG245" s="4">
        <v>2</v>
      </c>
      <c r="CH245" s="4">
        <v>1</v>
      </c>
      <c r="CI245" s="4">
        <v>1</v>
      </c>
      <c r="CJ245" s="4">
        <v>1</v>
      </c>
      <c r="CK245" s="4">
        <v>7</v>
      </c>
      <c r="CL245" s="4">
        <v>1</v>
      </c>
      <c r="CM245" s="4">
        <v>6</v>
      </c>
      <c r="CN245" s="4">
        <v>1</v>
      </c>
      <c r="CO245" s="4">
        <v>2</v>
      </c>
      <c r="CP245" s="4">
        <v>1</v>
      </c>
      <c r="CQ245" s="4">
        <v>2</v>
      </c>
      <c r="CR245" s="4">
        <v>1</v>
      </c>
      <c r="CS245" s="4">
        <v>0</v>
      </c>
      <c r="CV245" s="4">
        <v>2</v>
      </c>
      <c r="CX245" s="4">
        <v>2</v>
      </c>
      <c r="CY245" s="4">
        <v>1</v>
      </c>
      <c r="CZ245" s="4">
        <v>1</v>
      </c>
      <c r="DA245" s="4">
        <v>4</v>
      </c>
      <c r="DB245" s="4">
        <v>1</v>
      </c>
      <c r="DC245" s="4">
        <v>11</v>
      </c>
      <c r="DD245" s="4">
        <v>3</v>
      </c>
      <c r="DE245" s="4">
        <v>1</v>
      </c>
      <c r="DF245" s="4">
        <v>2</v>
      </c>
      <c r="DG245" s="4">
        <v>2</v>
      </c>
      <c r="DH245" s="4">
        <v>0</v>
      </c>
      <c r="DI245" s="4">
        <v>0</v>
      </c>
      <c r="DJ245" s="4">
        <v>0</v>
      </c>
      <c r="DK245" s="4">
        <v>0</v>
      </c>
      <c r="DL245" s="4">
        <v>0</v>
      </c>
      <c r="DM245" s="4">
        <v>0</v>
      </c>
      <c r="DN245" s="4">
        <v>2</v>
      </c>
      <c r="DO245" s="4">
        <v>1</v>
      </c>
      <c r="DP245" s="4">
        <v>2</v>
      </c>
      <c r="DQ245" s="4">
        <v>8</v>
      </c>
      <c r="DR245" s="4">
        <v>1</v>
      </c>
      <c r="DW245" s="4">
        <v>2</v>
      </c>
      <c r="DX245" s="4">
        <v>8</v>
      </c>
      <c r="DY245" s="4">
        <v>1</v>
      </c>
      <c r="DZ245" s="4">
        <v>1</v>
      </c>
      <c r="EA245" s="4" t="s">
        <v>1105</v>
      </c>
      <c r="EB245" s="4">
        <v>587</v>
      </c>
      <c r="EC245" s="4">
        <v>9.7799999999999994</v>
      </c>
      <c r="EE245" s="4">
        <v>2</v>
      </c>
      <c r="EF245" s="4">
        <v>1</v>
      </c>
      <c r="EG245" s="4" t="s">
        <v>1135</v>
      </c>
      <c r="EI245" s="4">
        <v>1</v>
      </c>
      <c r="EJ245" s="4">
        <v>1</v>
      </c>
      <c r="EK245" s="4">
        <v>3</v>
      </c>
      <c r="EL245" s="4">
        <v>8</v>
      </c>
      <c r="EM245" s="4">
        <v>25</v>
      </c>
      <c r="ET245" s="4" t="s">
        <v>1136</v>
      </c>
      <c r="EU245" s="4" t="s">
        <v>201</v>
      </c>
      <c r="EV245" s="4" t="s">
        <v>202</v>
      </c>
      <c r="EY245" s="4">
        <v>826</v>
      </c>
      <c r="FA245" s="83" t="s">
        <v>203</v>
      </c>
      <c r="FB245" s="4" t="s">
        <v>204</v>
      </c>
      <c r="FC245" s="4">
        <v>1</v>
      </c>
      <c r="FD245" s="4" t="s">
        <v>238</v>
      </c>
      <c r="FE245" s="4">
        <v>3</v>
      </c>
    </row>
    <row r="246" spans="1:161" x14ac:dyDescent="0.3">
      <c r="A246" s="4">
        <v>8206</v>
      </c>
      <c r="B246" s="4" t="s">
        <v>1137</v>
      </c>
      <c r="C246" s="4" t="s">
        <v>212</v>
      </c>
      <c r="D246" s="4" t="s">
        <v>1138</v>
      </c>
      <c r="E246" s="4" t="s">
        <v>214</v>
      </c>
      <c r="F246" s="4" t="s">
        <v>1139</v>
      </c>
      <c r="G246" s="4">
        <v>1</v>
      </c>
      <c r="H246" s="4">
        <v>2</v>
      </c>
      <c r="J246" s="4">
        <v>1</v>
      </c>
      <c r="K246" s="4">
        <v>2</v>
      </c>
      <c r="O246" s="4">
        <v>0</v>
      </c>
      <c r="P246" s="4">
        <v>1</v>
      </c>
      <c r="Q246" s="4">
        <v>2</v>
      </c>
      <c r="BF246" s="4">
        <v>1</v>
      </c>
      <c r="BG246" s="4">
        <v>1</v>
      </c>
      <c r="BI246" s="4">
        <v>2</v>
      </c>
      <c r="BJ246" s="4">
        <v>2</v>
      </c>
      <c r="BK246" s="4">
        <v>5</v>
      </c>
      <c r="BL246" s="4">
        <v>2</v>
      </c>
      <c r="BS246" s="4">
        <v>4</v>
      </c>
      <c r="BU246" s="4">
        <v>1</v>
      </c>
      <c r="BV246" s="4">
        <v>3</v>
      </c>
      <c r="BX246" s="4">
        <v>1</v>
      </c>
      <c r="BY246" s="4">
        <v>1</v>
      </c>
      <c r="BZ246" s="4">
        <v>-99</v>
      </c>
      <c r="CA246" s="4">
        <v>1</v>
      </c>
      <c r="CB246" s="4">
        <v>1</v>
      </c>
      <c r="CC246" s="4">
        <v>2</v>
      </c>
      <c r="CD246" s="4">
        <v>2</v>
      </c>
      <c r="CE246" s="4">
        <v>1</v>
      </c>
      <c r="CF246" s="4">
        <v>2</v>
      </c>
      <c r="CG246" s="4">
        <v>1</v>
      </c>
      <c r="CH246" s="4">
        <v>1</v>
      </c>
      <c r="CI246" s="4">
        <v>2</v>
      </c>
      <c r="CJ246" s="4">
        <v>1</v>
      </c>
      <c r="CK246" s="4">
        <v>7</v>
      </c>
      <c r="CL246" s="4">
        <v>1</v>
      </c>
      <c r="CM246" s="4">
        <v>3</v>
      </c>
      <c r="CN246" s="4">
        <v>1</v>
      </c>
      <c r="CO246" s="4">
        <v>2</v>
      </c>
      <c r="CP246" s="4">
        <v>1</v>
      </c>
      <c r="CQ246" s="4">
        <v>2</v>
      </c>
      <c r="CR246" s="4">
        <v>1</v>
      </c>
      <c r="CS246" s="4">
        <v>0</v>
      </c>
      <c r="CV246" s="4">
        <v>2</v>
      </c>
      <c r="CX246" s="4">
        <v>2</v>
      </c>
      <c r="CY246" s="4">
        <v>1</v>
      </c>
      <c r="CZ246" s="4">
        <v>1</v>
      </c>
      <c r="DA246" s="4">
        <v>5</v>
      </c>
      <c r="DB246" s="4">
        <v>1</v>
      </c>
      <c r="DC246" s="4">
        <v>11</v>
      </c>
      <c r="DD246" s="4">
        <v>3</v>
      </c>
      <c r="DE246" s="4">
        <v>1</v>
      </c>
      <c r="DF246" s="4">
        <v>2</v>
      </c>
      <c r="DG246" s="4">
        <v>2</v>
      </c>
      <c r="DH246" s="4">
        <v>0</v>
      </c>
      <c r="DI246" s="4">
        <v>0</v>
      </c>
      <c r="DJ246" s="4">
        <v>0</v>
      </c>
      <c r="DK246" s="4">
        <v>0</v>
      </c>
      <c r="DL246" s="4">
        <v>0</v>
      </c>
      <c r="DM246" s="4">
        <v>0</v>
      </c>
      <c r="DN246" s="4">
        <v>2</v>
      </c>
      <c r="DO246" s="4">
        <v>1</v>
      </c>
      <c r="DP246" s="4">
        <v>2</v>
      </c>
      <c r="DQ246" s="4">
        <v>6</v>
      </c>
      <c r="DR246" s="4">
        <v>1</v>
      </c>
      <c r="DW246" s="4">
        <v>2</v>
      </c>
      <c r="DX246" s="4">
        <v>10</v>
      </c>
      <c r="DY246" s="4">
        <v>1</v>
      </c>
      <c r="DZ246" s="4">
        <v>1</v>
      </c>
      <c r="EA246" s="4" t="s">
        <v>935</v>
      </c>
      <c r="EB246" s="4">
        <v>913</v>
      </c>
      <c r="EC246" s="4">
        <v>15.22</v>
      </c>
      <c r="EE246" s="4">
        <v>2</v>
      </c>
      <c r="EF246" s="4">
        <v>1</v>
      </c>
      <c r="EG246" s="4" t="s">
        <v>1140</v>
      </c>
      <c r="EI246" s="4">
        <v>1</v>
      </c>
      <c r="EJ246" s="4">
        <v>1</v>
      </c>
      <c r="EK246" s="4">
        <v>3</v>
      </c>
      <c r="EL246" s="4">
        <v>8</v>
      </c>
      <c r="EM246" s="4">
        <v>25</v>
      </c>
      <c r="ET246" s="4" t="s">
        <v>1136</v>
      </c>
      <c r="EU246" s="4" t="s">
        <v>201</v>
      </c>
      <c r="EV246" s="4" t="s">
        <v>202</v>
      </c>
      <c r="EY246" s="4">
        <v>826</v>
      </c>
      <c r="FA246" s="83" t="s">
        <v>203</v>
      </c>
      <c r="FB246" s="4" t="s">
        <v>204</v>
      </c>
      <c r="FC246" s="4">
        <v>0</v>
      </c>
      <c r="FD246" s="4" t="s">
        <v>205</v>
      </c>
      <c r="FE246" s="4">
        <v>7</v>
      </c>
    </row>
    <row r="247" spans="1:161" x14ac:dyDescent="0.3">
      <c r="A247" s="4">
        <v>8218</v>
      </c>
      <c r="B247" s="4" t="s">
        <v>1141</v>
      </c>
      <c r="C247" s="4" t="s">
        <v>194</v>
      </c>
      <c r="D247" s="4" t="s">
        <v>1142</v>
      </c>
      <c r="E247" s="4" t="s">
        <v>227</v>
      </c>
      <c r="F247" s="4" t="s">
        <v>1143</v>
      </c>
      <c r="G247" s="4">
        <v>1</v>
      </c>
      <c r="H247" s="4">
        <v>2</v>
      </c>
      <c r="J247" s="4">
        <v>1</v>
      </c>
      <c r="K247" s="4">
        <v>2</v>
      </c>
      <c r="O247" s="4">
        <v>0</v>
      </c>
      <c r="P247" s="4">
        <v>1</v>
      </c>
      <c r="Q247" s="4">
        <v>2</v>
      </c>
      <c r="BF247" s="4">
        <v>1</v>
      </c>
      <c r="BG247" s="4">
        <v>1</v>
      </c>
      <c r="BI247" s="4">
        <v>2</v>
      </c>
      <c r="BJ247" s="4">
        <v>2</v>
      </c>
      <c r="BK247" s="4">
        <v>-98</v>
      </c>
      <c r="BL247" s="4">
        <v>-77</v>
      </c>
      <c r="BS247" s="4">
        <v>1</v>
      </c>
      <c r="BU247" s="4">
        <v>1</v>
      </c>
      <c r="BV247" s="4">
        <v>4</v>
      </c>
      <c r="BX247" s="4">
        <v>-99</v>
      </c>
      <c r="BY247" s="4">
        <v>1</v>
      </c>
      <c r="BZ247" s="4">
        <v>1</v>
      </c>
      <c r="CA247" s="4">
        <v>1</v>
      </c>
      <c r="CB247" s="4">
        <v>2</v>
      </c>
      <c r="CC247" s="4">
        <v>2</v>
      </c>
      <c r="CD247" s="4">
        <v>2</v>
      </c>
      <c r="CE247" s="4">
        <v>2</v>
      </c>
      <c r="CF247" s="4">
        <v>1</v>
      </c>
      <c r="CG247" s="4">
        <v>2</v>
      </c>
      <c r="CH247" s="4">
        <v>2</v>
      </c>
      <c r="CI247" s="4">
        <v>1</v>
      </c>
      <c r="CJ247" s="4">
        <v>2</v>
      </c>
      <c r="CK247" s="4">
        <v>7</v>
      </c>
      <c r="CL247" s="4">
        <v>1</v>
      </c>
      <c r="CM247" s="4">
        <v>4</v>
      </c>
      <c r="CN247" s="4">
        <v>1</v>
      </c>
      <c r="CO247" s="4">
        <v>4</v>
      </c>
      <c r="CP247" s="4">
        <v>1</v>
      </c>
      <c r="CQ247" s="4">
        <v>4</v>
      </c>
      <c r="CR247" s="4">
        <v>1</v>
      </c>
      <c r="CS247" s="4">
        <v>1</v>
      </c>
      <c r="CT247" s="4">
        <v>1</v>
      </c>
      <c r="CU247" s="4">
        <v>1</v>
      </c>
      <c r="CV247" s="4">
        <v>2</v>
      </c>
      <c r="CX247" s="4">
        <v>3</v>
      </c>
      <c r="CY247" s="4">
        <v>1</v>
      </c>
      <c r="CZ247" s="4">
        <v>1</v>
      </c>
      <c r="DA247" s="4">
        <v>4</v>
      </c>
      <c r="DB247" s="4">
        <v>1</v>
      </c>
      <c r="DC247" s="4">
        <v>23</v>
      </c>
      <c r="DD247" s="4">
        <v>4</v>
      </c>
      <c r="DE247" s="4">
        <v>1</v>
      </c>
      <c r="DF247" s="4">
        <v>3</v>
      </c>
      <c r="DH247" s="4">
        <v>0</v>
      </c>
      <c r="DI247" s="4">
        <v>1</v>
      </c>
      <c r="DJ247" s="4">
        <v>0</v>
      </c>
      <c r="DK247" s="4">
        <v>0</v>
      </c>
      <c r="DL247" s="4">
        <v>1</v>
      </c>
      <c r="DM247" s="4">
        <v>1</v>
      </c>
      <c r="DO247" s="4">
        <v>1</v>
      </c>
      <c r="DP247" s="4">
        <v>2</v>
      </c>
      <c r="DQ247" s="4">
        <v>6</v>
      </c>
      <c r="DR247" s="4">
        <v>1</v>
      </c>
      <c r="DW247" s="4">
        <v>2</v>
      </c>
      <c r="DX247" s="4">
        <v>6</v>
      </c>
      <c r="DY247" s="4">
        <v>1</v>
      </c>
      <c r="DZ247" s="4">
        <v>1</v>
      </c>
      <c r="EA247" s="4" t="s">
        <v>561</v>
      </c>
      <c r="EB247" s="4">
        <v>742</v>
      </c>
      <c r="EC247" s="4">
        <v>12.37</v>
      </c>
      <c r="EE247" s="4">
        <v>2</v>
      </c>
      <c r="EF247" s="4">
        <v>1</v>
      </c>
      <c r="EG247" s="4" t="s">
        <v>1144</v>
      </c>
      <c r="EI247" s="4">
        <v>1</v>
      </c>
      <c r="EJ247" s="4">
        <v>1</v>
      </c>
      <c r="EK247" s="4">
        <v>3</v>
      </c>
      <c r="EL247" s="4">
        <v>6</v>
      </c>
      <c r="EM247" s="4">
        <v>21</v>
      </c>
      <c r="ET247" s="4" t="s">
        <v>1136</v>
      </c>
      <c r="EU247" s="4" t="s">
        <v>201</v>
      </c>
      <c r="EV247" s="4" t="s">
        <v>202</v>
      </c>
      <c r="EY247" s="4">
        <v>963</v>
      </c>
      <c r="FA247" s="83" t="s">
        <v>203</v>
      </c>
      <c r="FB247" s="4" t="s">
        <v>204</v>
      </c>
      <c r="FC247" s="4">
        <v>0</v>
      </c>
      <c r="FD247" s="4" t="s">
        <v>205</v>
      </c>
    </row>
    <row r="248" spans="1:161" x14ac:dyDescent="0.3">
      <c r="A248" s="4">
        <v>8227</v>
      </c>
      <c r="B248" s="4" t="s">
        <v>1145</v>
      </c>
      <c r="C248" s="4" t="s">
        <v>194</v>
      </c>
      <c r="D248" s="4" t="s">
        <v>1146</v>
      </c>
      <c r="E248" s="4" t="s">
        <v>221</v>
      </c>
      <c r="F248" s="4" t="s">
        <v>1147</v>
      </c>
      <c r="G248" s="4">
        <v>1</v>
      </c>
      <c r="H248" s="4">
        <v>1</v>
      </c>
      <c r="I248" s="4">
        <v>2</v>
      </c>
      <c r="J248" s="4">
        <v>1</v>
      </c>
      <c r="K248" s="4">
        <v>2</v>
      </c>
      <c r="O248" s="4">
        <v>1</v>
      </c>
      <c r="P248" s="4">
        <v>1</v>
      </c>
      <c r="Q248" s="4">
        <v>2</v>
      </c>
      <c r="R248" s="4">
        <v>2</v>
      </c>
      <c r="U248" s="4">
        <v>2</v>
      </c>
      <c r="W248" s="4">
        <v>2</v>
      </c>
      <c r="Y248" s="4">
        <v>2</v>
      </c>
      <c r="AA248" s="4">
        <v>1</v>
      </c>
      <c r="AB248" s="4">
        <v>2009</v>
      </c>
      <c r="AC248" s="4">
        <v>2</v>
      </c>
      <c r="AD248" s="4">
        <v>4</v>
      </c>
      <c r="AE248" s="4">
        <v>1</v>
      </c>
      <c r="AF248" s="4">
        <v>4</v>
      </c>
      <c r="AW248" s="4">
        <v>1</v>
      </c>
      <c r="AX248" s="4">
        <v>4</v>
      </c>
      <c r="AY248" s="4">
        <v>2</v>
      </c>
      <c r="BB248" s="4">
        <v>-98</v>
      </c>
      <c r="BD248" s="4">
        <v>-99</v>
      </c>
      <c r="BF248" s="4">
        <v>1</v>
      </c>
      <c r="BG248" s="4">
        <v>1</v>
      </c>
      <c r="BI248" s="4">
        <v>2</v>
      </c>
      <c r="BJ248" s="4">
        <v>2</v>
      </c>
      <c r="BK248" s="4">
        <v>6</v>
      </c>
      <c r="BL248" s="4">
        <v>2</v>
      </c>
      <c r="BM248" s="4">
        <v>3</v>
      </c>
      <c r="BS248" s="4">
        <v>3</v>
      </c>
      <c r="BW248" s="4">
        <v>2</v>
      </c>
      <c r="BX248" s="4">
        <v>1</v>
      </c>
      <c r="BY248" s="4">
        <v>2</v>
      </c>
      <c r="BZ248" s="4">
        <v>1</v>
      </c>
      <c r="CA248" s="4">
        <v>1</v>
      </c>
      <c r="CB248" s="4">
        <v>1</v>
      </c>
      <c r="CC248" s="4">
        <v>1</v>
      </c>
      <c r="CD248" s="4">
        <v>2</v>
      </c>
      <c r="CE248" s="4">
        <v>1</v>
      </c>
      <c r="CF248" s="4">
        <v>1</v>
      </c>
      <c r="CG248" s="4">
        <v>2</v>
      </c>
      <c r="CH248" s="4">
        <v>2</v>
      </c>
      <c r="CI248" s="4">
        <v>2</v>
      </c>
      <c r="CJ248" s="4">
        <v>2</v>
      </c>
      <c r="CK248" s="4">
        <v>7</v>
      </c>
      <c r="CL248" s="4">
        <v>2</v>
      </c>
      <c r="CM248" s="4">
        <v>4</v>
      </c>
      <c r="CN248" s="4">
        <v>1</v>
      </c>
      <c r="CO248" s="4">
        <v>2</v>
      </c>
      <c r="CP248" s="4">
        <v>1</v>
      </c>
      <c r="CQ248" s="4">
        <v>2</v>
      </c>
      <c r="CR248" s="4">
        <v>1</v>
      </c>
      <c r="CS248" s="4">
        <v>0</v>
      </c>
      <c r="CV248" s="4">
        <v>2</v>
      </c>
      <c r="CX248" s="4">
        <v>1</v>
      </c>
      <c r="CY248" s="4">
        <v>3</v>
      </c>
      <c r="CZ248" s="4">
        <v>1</v>
      </c>
      <c r="DA248" s="4">
        <v>2</v>
      </c>
      <c r="DB248" s="4">
        <v>1</v>
      </c>
      <c r="DC248" s="4">
        <v>11</v>
      </c>
      <c r="DD248" s="4">
        <v>2</v>
      </c>
      <c r="DE248" s="4">
        <v>1</v>
      </c>
      <c r="DF248" s="4">
        <v>3</v>
      </c>
      <c r="DH248" s="4">
        <v>1</v>
      </c>
      <c r="DI248" s="4">
        <v>0</v>
      </c>
      <c r="DJ248" s="4">
        <v>0</v>
      </c>
      <c r="DK248" s="4">
        <v>2</v>
      </c>
      <c r="DO248" s="4">
        <v>2</v>
      </c>
      <c r="DP248" s="4">
        <v>2</v>
      </c>
      <c r="DQ248" s="4">
        <v>4</v>
      </c>
      <c r="DR248" s="4">
        <v>1</v>
      </c>
      <c r="DW248" s="4">
        <v>2</v>
      </c>
      <c r="DX248" s="4">
        <v>3</v>
      </c>
      <c r="DY248" s="4">
        <v>1</v>
      </c>
      <c r="DZ248" s="4">
        <v>1</v>
      </c>
      <c r="EA248" s="4" t="s">
        <v>1148</v>
      </c>
      <c r="EB248" s="4">
        <v>958</v>
      </c>
      <c r="EC248" s="4">
        <v>15.97</v>
      </c>
      <c r="EE248" s="4">
        <v>2</v>
      </c>
      <c r="EF248" s="4">
        <v>1</v>
      </c>
      <c r="EG248" s="4" t="s">
        <v>1149</v>
      </c>
      <c r="EI248" s="4">
        <v>1</v>
      </c>
      <c r="EJ248" s="4">
        <v>1</v>
      </c>
      <c r="EK248" s="4">
        <v>3</v>
      </c>
      <c r="EL248" s="4">
        <v>4</v>
      </c>
      <c r="EM248" s="4">
        <v>17</v>
      </c>
      <c r="ET248" s="4" t="s">
        <v>1136</v>
      </c>
      <c r="EU248" s="4" t="s">
        <v>201</v>
      </c>
      <c r="EV248" s="4" t="s">
        <v>202</v>
      </c>
      <c r="EY248" s="4">
        <v>792</v>
      </c>
      <c r="FA248" s="83" t="s">
        <v>237</v>
      </c>
      <c r="FB248" s="4" t="s">
        <v>204</v>
      </c>
      <c r="FC248" s="4">
        <v>1</v>
      </c>
      <c r="FD248" s="4" t="s">
        <v>238</v>
      </c>
      <c r="FE248" s="4">
        <v>3</v>
      </c>
    </row>
    <row r="249" spans="1:161" x14ac:dyDescent="0.3">
      <c r="A249" s="4">
        <v>8251</v>
      </c>
      <c r="B249" s="4" t="s">
        <v>1150</v>
      </c>
      <c r="C249" s="4" t="s">
        <v>194</v>
      </c>
      <c r="D249" s="4" t="s">
        <v>1151</v>
      </c>
      <c r="E249" s="4" t="s">
        <v>221</v>
      </c>
      <c r="F249" s="4" t="s">
        <v>1152</v>
      </c>
      <c r="G249" s="4">
        <v>1</v>
      </c>
      <c r="H249" s="4">
        <v>1</v>
      </c>
      <c r="I249" s="4">
        <v>1</v>
      </c>
      <c r="J249" s="4">
        <v>1</v>
      </c>
      <c r="K249" s="4">
        <v>2</v>
      </c>
      <c r="O249" s="4">
        <v>2</v>
      </c>
      <c r="P249" s="4">
        <v>1</v>
      </c>
      <c r="Q249" s="4">
        <v>2</v>
      </c>
      <c r="BF249" s="4">
        <v>1</v>
      </c>
      <c r="BG249" s="4">
        <v>1</v>
      </c>
      <c r="BI249" s="4">
        <v>2</v>
      </c>
      <c r="BJ249" s="4">
        <v>1</v>
      </c>
      <c r="BK249" s="4">
        <v>6</v>
      </c>
      <c r="BL249" s="4">
        <v>2</v>
      </c>
      <c r="BS249" s="4">
        <v>3</v>
      </c>
      <c r="BW249" s="4">
        <v>1</v>
      </c>
      <c r="BX249" s="4">
        <v>1</v>
      </c>
      <c r="BY249" s="4">
        <v>2</v>
      </c>
      <c r="BZ249" s="4">
        <v>2</v>
      </c>
      <c r="CA249" s="4">
        <v>1</v>
      </c>
      <c r="CB249" s="4">
        <v>2</v>
      </c>
      <c r="CC249" s="4">
        <v>2</v>
      </c>
      <c r="CD249" s="4">
        <v>2</v>
      </c>
      <c r="CE249" s="4">
        <v>2</v>
      </c>
      <c r="CF249" s="4">
        <v>1</v>
      </c>
      <c r="CG249" s="4">
        <v>-98</v>
      </c>
      <c r="CH249" s="4">
        <v>1</v>
      </c>
      <c r="CI249" s="4">
        <v>1</v>
      </c>
      <c r="CJ249" s="4">
        <v>2</v>
      </c>
      <c r="CK249" s="4">
        <v>7</v>
      </c>
      <c r="CL249" s="4">
        <v>3</v>
      </c>
      <c r="CM249" s="4">
        <v>1</v>
      </c>
      <c r="CN249" s="4">
        <v>1</v>
      </c>
      <c r="CO249" s="4">
        <v>1</v>
      </c>
      <c r="CP249" s="4">
        <v>1</v>
      </c>
      <c r="CQ249" s="4">
        <v>1</v>
      </c>
      <c r="CR249" s="4">
        <v>1</v>
      </c>
      <c r="CS249" s="4">
        <v>0</v>
      </c>
      <c r="CV249" s="4">
        <v>2</v>
      </c>
      <c r="CX249" s="4">
        <v>2</v>
      </c>
      <c r="CY249" s="4">
        <v>1</v>
      </c>
      <c r="CZ249" s="4">
        <v>1</v>
      </c>
      <c r="DA249" s="4">
        <v>3</v>
      </c>
      <c r="DB249" s="4">
        <v>1</v>
      </c>
      <c r="DC249" s="4">
        <v>1</v>
      </c>
      <c r="DD249" s="4">
        <v>2</v>
      </c>
      <c r="DE249" s="4">
        <v>1</v>
      </c>
      <c r="DF249" s="4">
        <v>2</v>
      </c>
      <c r="DH249" s="4">
        <v>2</v>
      </c>
      <c r="DO249" s="4">
        <v>1</v>
      </c>
      <c r="DP249" s="4">
        <v>1</v>
      </c>
      <c r="DQ249" s="4">
        <v>6</v>
      </c>
      <c r="DR249" s="4">
        <v>1</v>
      </c>
      <c r="DW249" s="4">
        <v>2</v>
      </c>
      <c r="DX249" s="4">
        <v>8</v>
      </c>
      <c r="DY249" s="4">
        <v>1</v>
      </c>
      <c r="DZ249" s="4">
        <v>2</v>
      </c>
      <c r="EA249" s="4" t="s">
        <v>1153</v>
      </c>
      <c r="EB249" s="4">
        <v>656</v>
      </c>
      <c r="EC249" s="4">
        <v>10.93</v>
      </c>
      <c r="EE249" s="4">
        <v>2</v>
      </c>
      <c r="EF249" s="4">
        <v>1</v>
      </c>
      <c r="EG249" s="4" t="s">
        <v>1154</v>
      </c>
      <c r="EI249" s="4">
        <v>1</v>
      </c>
      <c r="EJ249" s="4">
        <v>1</v>
      </c>
      <c r="EK249" s="4">
        <v>3</v>
      </c>
      <c r="EL249" s="4">
        <v>4</v>
      </c>
      <c r="EM249" s="4">
        <v>17</v>
      </c>
      <c r="ET249" s="4" t="s">
        <v>1136</v>
      </c>
      <c r="EU249" s="4" t="s">
        <v>201</v>
      </c>
      <c r="EV249" s="4" t="s">
        <v>202</v>
      </c>
      <c r="EY249" s="4">
        <v>792</v>
      </c>
      <c r="FA249" s="83" t="s">
        <v>203</v>
      </c>
      <c r="FB249" s="4" t="s">
        <v>204</v>
      </c>
      <c r="FC249" s="4">
        <v>1</v>
      </c>
      <c r="FD249" s="4" t="s">
        <v>238</v>
      </c>
      <c r="FE249" s="4">
        <v>3</v>
      </c>
    </row>
    <row r="250" spans="1:161" x14ac:dyDescent="0.3">
      <c r="A250" s="4">
        <v>8326</v>
      </c>
      <c r="B250" s="4" t="s">
        <v>1155</v>
      </c>
      <c r="C250" s="4" t="s">
        <v>265</v>
      </c>
      <c r="D250" s="4" t="s">
        <v>1156</v>
      </c>
      <c r="E250" s="4" t="s">
        <v>461</v>
      </c>
      <c r="F250" s="4" t="s">
        <v>1157</v>
      </c>
      <c r="G250" s="4">
        <v>1</v>
      </c>
      <c r="H250" s="4">
        <v>1</v>
      </c>
      <c r="I250" s="4">
        <v>1</v>
      </c>
      <c r="J250" s="4">
        <v>1</v>
      </c>
      <c r="K250" s="4">
        <v>2</v>
      </c>
      <c r="O250" s="4">
        <v>2</v>
      </c>
      <c r="P250" s="4">
        <v>1</v>
      </c>
      <c r="Q250" s="4">
        <v>2</v>
      </c>
      <c r="BF250" s="4">
        <v>1</v>
      </c>
      <c r="BG250" s="4">
        <v>1</v>
      </c>
      <c r="BI250" s="4">
        <v>1</v>
      </c>
      <c r="BJ250" s="4">
        <v>1</v>
      </c>
      <c r="BK250" s="4">
        <v>5</v>
      </c>
      <c r="BL250" s="4">
        <v>6</v>
      </c>
      <c r="BS250" s="4">
        <v>1</v>
      </c>
      <c r="BU250" s="4">
        <v>2</v>
      </c>
      <c r="BW250" s="4">
        <v>1</v>
      </c>
      <c r="BX250" s="4">
        <v>3</v>
      </c>
      <c r="BY250" s="4">
        <v>1</v>
      </c>
      <c r="BZ250" s="4">
        <v>1</v>
      </c>
      <c r="CA250" s="4">
        <v>1</v>
      </c>
      <c r="CB250" s="4">
        <v>2</v>
      </c>
      <c r="CC250" s="4">
        <v>1</v>
      </c>
      <c r="CD250" s="4">
        <v>2</v>
      </c>
      <c r="CE250" s="4">
        <v>1</v>
      </c>
      <c r="CF250" s="4">
        <v>1</v>
      </c>
      <c r="CG250" s="4">
        <v>2</v>
      </c>
      <c r="CH250" s="4">
        <v>1</v>
      </c>
      <c r="CI250" s="4">
        <v>1</v>
      </c>
      <c r="CJ250" s="4">
        <v>2</v>
      </c>
      <c r="CK250" s="4">
        <v>7</v>
      </c>
      <c r="CL250" s="4">
        <v>1</v>
      </c>
      <c r="CM250" s="4">
        <v>1</v>
      </c>
      <c r="CN250" s="4">
        <v>1</v>
      </c>
      <c r="CO250" s="4">
        <v>1</v>
      </c>
      <c r="CP250" s="4">
        <v>1</v>
      </c>
      <c r="CQ250" s="4">
        <v>1</v>
      </c>
      <c r="CR250" s="4">
        <v>1</v>
      </c>
      <c r="CS250" s="4">
        <v>0</v>
      </c>
      <c r="CV250" s="4">
        <v>2</v>
      </c>
      <c r="CX250" s="4">
        <v>2</v>
      </c>
      <c r="CY250" s="4">
        <v>1</v>
      </c>
      <c r="CZ250" s="4">
        <v>1</v>
      </c>
      <c r="DA250" s="4">
        <v>3</v>
      </c>
      <c r="DB250" s="4">
        <v>1</v>
      </c>
      <c r="DC250" s="4">
        <v>2</v>
      </c>
      <c r="DD250" s="4">
        <v>2</v>
      </c>
      <c r="DE250" s="4">
        <v>1</v>
      </c>
      <c r="DF250" s="4">
        <v>5</v>
      </c>
      <c r="DH250" s="4">
        <v>2</v>
      </c>
      <c r="DI250" s="4">
        <v>0</v>
      </c>
      <c r="DJ250" s="4">
        <v>2</v>
      </c>
      <c r="DK250" s="4">
        <v>0</v>
      </c>
      <c r="DL250" s="4">
        <v>1</v>
      </c>
      <c r="DO250" s="4">
        <v>2</v>
      </c>
      <c r="DP250" s="4">
        <v>1</v>
      </c>
      <c r="DQ250" s="4">
        <v>6</v>
      </c>
      <c r="DR250" s="4">
        <v>1</v>
      </c>
      <c r="DW250" s="4">
        <v>2</v>
      </c>
      <c r="DX250" s="4">
        <v>3</v>
      </c>
      <c r="DY250" s="4">
        <v>1</v>
      </c>
      <c r="DZ250" s="4">
        <v>2</v>
      </c>
      <c r="EA250" s="4" t="s">
        <v>247</v>
      </c>
      <c r="EB250" s="4">
        <v>591</v>
      </c>
      <c r="EC250" s="4">
        <v>9.85</v>
      </c>
      <c r="EE250" s="4">
        <v>2</v>
      </c>
      <c r="EF250" s="4">
        <v>1</v>
      </c>
      <c r="EG250" s="4" t="s">
        <v>1158</v>
      </c>
      <c r="EI250" s="4">
        <v>1</v>
      </c>
      <c r="EJ250" s="4">
        <v>1</v>
      </c>
      <c r="EK250" s="4">
        <v>3</v>
      </c>
      <c r="EL250" s="4">
        <v>13</v>
      </c>
      <c r="EM250" s="4">
        <v>35</v>
      </c>
      <c r="ET250" s="4" t="s">
        <v>1136</v>
      </c>
      <c r="EU250" s="4" t="s">
        <v>201</v>
      </c>
      <c r="EV250" s="4" t="s">
        <v>202</v>
      </c>
      <c r="EY250" s="4">
        <v>1235</v>
      </c>
      <c r="FA250" s="83" t="s">
        <v>203</v>
      </c>
      <c r="FB250" s="4" t="s">
        <v>204</v>
      </c>
      <c r="FC250" s="4">
        <v>1</v>
      </c>
      <c r="FD250" s="4" t="s">
        <v>205</v>
      </c>
      <c r="FE250" s="4">
        <v>7</v>
      </c>
    </row>
    <row r="251" spans="1:161" x14ac:dyDescent="0.3">
      <c r="A251" s="4">
        <v>8337</v>
      </c>
      <c r="B251" s="4" t="s">
        <v>1159</v>
      </c>
      <c r="C251" s="4" t="s">
        <v>265</v>
      </c>
      <c r="D251" s="4" t="s">
        <v>1160</v>
      </c>
      <c r="E251" s="4" t="s">
        <v>334</v>
      </c>
      <c r="F251" s="4" t="s">
        <v>1161</v>
      </c>
      <c r="G251" s="4">
        <v>1</v>
      </c>
      <c r="H251" s="4">
        <v>1</v>
      </c>
      <c r="I251" s="4">
        <v>2</v>
      </c>
      <c r="J251" s="4">
        <v>1</v>
      </c>
      <c r="K251" s="4">
        <v>2</v>
      </c>
      <c r="O251" s="4">
        <v>1</v>
      </c>
      <c r="P251" s="4">
        <v>1</v>
      </c>
      <c r="Q251" s="4">
        <v>2</v>
      </c>
      <c r="R251" s="4">
        <v>2</v>
      </c>
      <c r="U251" s="4">
        <v>3</v>
      </c>
      <c r="V251" s="4">
        <v>2</v>
      </c>
      <c r="W251" s="4">
        <v>3</v>
      </c>
      <c r="X251" s="4">
        <v>3</v>
      </c>
      <c r="Y251" s="4">
        <v>1</v>
      </c>
      <c r="Z251" s="4">
        <v>1</v>
      </c>
      <c r="AA251" s="4">
        <v>1</v>
      </c>
      <c r="AB251" s="4">
        <v>2013</v>
      </c>
      <c r="AC251" s="4">
        <v>3</v>
      </c>
      <c r="AD251" s="4">
        <v>1</v>
      </c>
      <c r="AE251" s="4">
        <v>4</v>
      </c>
      <c r="AF251" s="4">
        <v>5</v>
      </c>
      <c r="AG251" s="4">
        <v>2</v>
      </c>
      <c r="AH251" s="4">
        <v>1</v>
      </c>
      <c r="AI251" s="4">
        <v>8</v>
      </c>
      <c r="AK251" s="4">
        <v>1</v>
      </c>
      <c r="AR251" s="4">
        <v>1</v>
      </c>
      <c r="AU251" s="4">
        <v>3</v>
      </c>
      <c r="AV251" s="4">
        <v>2</v>
      </c>
      <c r="AX251" s="4">
        <v>7</v>
      </c>
      <c r="AY251" s="4">
        <v>1</v>
      </c>
      <c r="AZ251" s="4">
        <v>1</v>
      </c>
      <c r="BA251" s="4">
        <v>150</v>
      </c>
      <c r="BD251" s="4">
        <v>1</v>
      </c>
      <c r="BF251" s="4">
        <v>1</v>
      </c>
      <c r="BG251" s="4">
        <v>1</v>
      </c>
      <c r="BH251" s="4">
        <v>1</v>
      </c>
      <c r="BJ251" s="4">
        <v>1</v>
      </c>
      <c r="BK251" s="4">
        <v>6</v>
      </c>
      <c r="BL251" s="4">
        <v>2</v>
      </c>
      <c r="BS251" s="4">
        <v>2</v>
      </c>
      <c r="BT251" s="4">
        <v>2</v>
      </c>
      <c r="BU251" s="4">
        <v>2</v>
      </c>
      <c r="BW251" s="4">
        <v>1</v>
      </c>
      <c r="BX251" s="4">
        <v>3</v>
      </c>
      <c r="BY251" s="4">
        <v>1</v>
      </c>
      <c r="BZ251" s="4">
        <v>2</v>
      </c>
      <c r="CA251" s="4">
        <v>1</v>
      </c>
      <c r="CB251" s="4">
        <v>1</v>
      </c>
      <c r="CC251" s="4">
        <v>2</v>
      </c>
      <c r="CD251" s="4">
        <v>2</v>
      </c>
      <c r="CE251" s="4">
        <v>2</v>
      </c>
      <c r="CF251" s="4">
        <v>1</v>
      </c>
      <c r="CG251" s="4">
        <v>2</v>
      </c>
      <c r="CH251" s="4">
        <v>1</v>
      </c>
      <c r="CI251" s="4">
        <v>1</v>
      </c>
      <c r="CJ251" s="4">
        <v>1</v>
      </c>
      <c r="CK251" s="4">
        <v>7</v>
      </c>
      <c r="CL251" s="4">
        <v>1</v>
      </c>
      <c r="CM251" s="4">
        <v>1</v>
      </c>
      <c r="CN251" s="4">
        <v>1</v>
      </c>
      <c r="CO251" s="4">
        <v>1</v>
      </c>
      <c r="CP251" s="4">
        <v>1</v>
      </c>
      <c r="CQ251" s="4">
        <v>1</v>
      </c>
      <c r="CR251" s="4">
        <v>1</v>
      </c>
      <c r="CS251" s="4">
        <v>0</v>
      </c>
      <c r="CV251" s="4">
        <v>2</v>
      </c>
      <c r="CX251" s="4">
        <v>2</v>
      </c>
      <c r="CY251" s="4">
        <v>1</v>
      </c>
      <c r="CZ251" s="4">
        <v>1</v>
      </c>
      <c r="DA251" s="4">
        <v>3</v>
      </c>
      <c r="DB251" s="4">
        <v>1</v>
      </c>
      <c r="DC251" s="4">
        <v>6.5</v>
      </c>
      <c r="DD251" s="4">
        <v>1</v>
      </c>
      <c r="DE251" s="4">
        <v>1</v>
      </c>
      <c r="DF251" s="4">
        <v>2</v>
      </c>
      <c r="DH251" s="4">
        <v>0</v>
      </c>
      <c r="DI251" s="4">
        <v>0</v>
      </c>
      <c r="DJ251" s="4">
        <v>0</v>
      </c>
      <c r="DK251" s="4">
        <v>0</v>
      </c>
      <c r="DL251" s="4">
        <v>0</v>
      </c>
      <c r="DM251" s="4">
        <v>2</v>
      </c>
      <c r="DO251" s="4">
        <v>1</v>
      </c>
      <c r="DP251" s="4">
        <v>1</v>
      </c>
      <c r="DQ251" s="4">
        <v>5</v>
      </c>
      <c r="DR251" s="4">
        <v>-98</v>
      </c>
      <c r="DW251" s="4">
        <v>-98</v>
      </c>
      <c r="DX251" s="4">
        <v>-98</v>
      </c>
      <c r="DY251" s="4">
        <v>1</v>
      </c>
      <c r="DZ251" s="4">
        <v>2</v>
      </c>
      <c r="EA251" s="4" t="s">
        <v>1162</v>
      </c>
      <c r="EB251" s="4">
        <v>1195</v>
      </c>
      <c r="EC251" s="4">
        <v>19.920000000000002</v>
      </c>
      <c r="EE251" s="4">
        <v>2</v>
      </c>
      <c r="EF251" s="4">
        <v>1</v>
      </c>
      <c r="EG251" s="4" t="s">
        <v>665</v>
      </c>
      <c r="EI251" s="4">
        <v>1</v>
      </c>
      <c r="EJ251" s="4">
        <v>1</v>
      </c>
      <c r="EK251" s="4">
        <v>3</v>
      </c>
      <c r="EL251" s="4">
        <v>14</v>
      </c>
      <c r="EM251" s="4">
        <v>37</v>
      </c>
      <c r="ET251" s="4" t="s">
        <v>1136</v>
      </c>
      <c r="EU251" s="4" t="s">
        <v>201</v>
      </c>
      <c r="EV251" s="4" t="s">
        <v>202</v>
      </c>
      <c r="EY251" s="4">
        <v>1297</v>
      </c>
      <c r="FA251" s="83" t="s">
        <v>237</v>
      </c>
      <c r="FB251" s="4" t="s">
        <v>204</v>
      </c>
      <c r="FC251" s="4">
        <v>1</v>
      </c>
      <c r="FD251" s="4" t="s">
        <v>205</v>
      </c>
      <c r="FE251" s="4">
        <v>3</v>
      </c>
    </row>
    <row r="252" spans="1:161" x14ac:dyDescent="0.3">
      <c r="A252" s="4">
        <v>8344</v>
      </c>
      <c r="B252" s="4" t="s">
        <v>1163</v>
      </c>
      <c r="C252" s="4" t="s">
        <v>194</v>
      </c>
      <c r="D252" s="4" t="s">
        <v>1164</v>
      </c>
      <c r="E252" s="4" t="s">
        <v>299</v>
      </c>
      <c r="F252" s="4" t="s">
        <v>1165</v>
      </c>
      <c r="G252" s="4">
        <v>1</v>
      </c>
      <c r="H252" s="4">
        <v>1</v>
      </c>
      <c r="I252" s="4">
        <v>2</v>
      </c>
      <c r="J252" s="4">
        <v>1</v>
      </c>
      <c r="K252" s="4">
        <v>2</v>
      </c>
      <c r="O252" s="4">
        <v>1</v>
      </c>
      <c r="P252" s="4">
        <v>1</v>
      </c>
      <c r="Q252" s="4">
        <v>2</v>
      </c>
      <c r="R252" s="4">
        <v>2</v>
      </c>
      <c r="U252" s="4">
        <v>2</v>
      </c>
      <c r="W252" s="4">
        <v>2</v>
      </c>
      <c r="Y252" s="4">
        <v>2</v>
      </c>
      <c r="AA252" s="4">
        <v>1</v>
      </c>
      <c r="AB252" s="4">
        <v>2011</v>
      </c>
      <c r="AC252" s="4">
        <v>2</v>
      </c>
      <c r="AD252" s="4">
        <v>3</v>
      </c>
      <c r="AE252" s="4">
        <v>1</v>
      </c>
      <c r="AF252" s="4">
        <v>4</v>
      </c>
      <c r="AW252" s="4">
        <v>2</v>
      </c>
      <c r="AX252" s="4">
        <v>3</v>
      </c>
      <c r="AY252" s="4">
        <v>2</v>
      </c>
      <c r="BB252" s="4">
        <v>1</v>
      </c>
      <c r="BC252" s="4">
        <v>0</v>
      </c>
      <c r="BD252" s="4">
        <v>2</v>
      </c>
      <c r="BE252" s="4">
        <v>2</v>
      </c>
      <c r="BF252" s="4">
        <v>1</v>
      </c>
      <c r="BG252" s="4">
        <v>1</v>
      </c>
      <c r="BH252" s="4">
        <v>2</v>
      </c>
      <c r="BI252" s="4">
        <v>1</v>
      </c>
      <c r="BJ252" s="4">
        <v>1</v>
      </c>
      <c r="BK252" s="4">
        <v>5</v>
      </c>
      <c r="BL252" s="4">
        <v>-77</v>
      </c>
      <c r="BS252" s="4">
        <v>2</v>
      </c>
      <c r="BT252" s="4">
        <v>2</v>
      </c>
      <c r="BU252" s="4">
        <v>2</v>
      </c>
      <c r="BW252" s="4">
        <v>3</v>
      </c>
      <c r="BX252" s="4">
        <v>3</v>
      </c>
      <c r="BY252" s="4">
        <v>2</v>
      </c>
      <c r="BZ252" s="4">
        <v>2</v>
      </c>
      <c r="CA252" s="4">
        <v>1</v>
      </c>
      <c r="CB252" s="4">
        <v>2</v>
      </c>
      <c r="CC252" s="4">
        <v>2</v>
      </c>
      <c r="CD252" s="4">
        <v>1</v>
      </c>
      <c r="CE252" s="4">
        <v>2</v>
      </c>
      <c r="CF252" s="4">
        <v>1</v>
      </c>
      <c r="CG252" s="4">
        <v>2</v>
      </c>
      <c r="CH252" s="4">
        <v>2</v>
      </c>
      <c r="CI252" s="4">
        <v>1</v>
      </c>
      <c r="CJ252" s="4">
        <v>1</v>
      </c>
      <c r="CK252" s="4">
        <v>7</v>
      </c>
      <c r="CL252" s="4">
        <v>1</v>
      </c>
      <c r="CM252" s="4">
        <v>3</v>
      </c>
      <c r="CN252" s="4">
        <v>1</v>
      </c>
      <c r="CO252" s="4">
        <v>2</v>
      </c>
      <c r="CP252" s="4">
        <v>1</v>
      </c>
      <c r="CQ252" s="4">
        <v>2</v>
      </c>
      <c r="CR252" s="4">
        <v>1</v>
      </c>
      <c r="CS252" s="4">
        <v>1</v>
      </c>
      <c r="CT252" s="4">
        <v>1</v>
      </c>
      <c r="CU252" s="4">
        <v>1</v>
      </c>
      <c r="CV252" s="4">
        <v>2</v>
      </c>
      <c r="CX252" s="4">
        <v>1</v>
      </c>
      <c r="CY252" s="4">
        <v>1</v>
      </c>
      <c r="CZ252" s="4">
        <v>1</v>
      </c>
      <c r="DA252" s="4">
        <v>4</v>
      </c>
      <c r="DB252" s="4">
        <v>1</v>
      </c>
      <c r="DC252" s="4">
        <v>12</v>
      </c>
      <c r="DD252" s="4">
        <v>1</v>
      </c>
      <c r="DE252" s="4">
        <v>1</v>
      </c>
      <c r="DF252" s="4">
        <v>6</v>
      </c>
      <c r="DG252" s="4">
        <v>6</v>
      </c>
      <c r="DH252" s="4">
        <v>0</v>
      </c>
      <c r="DI252" s="4">
        <v>0</v>
      </c>
      <c r="DJ252" s="4">
        <v>2</v>
      </c>
      <c r="DK252" s="4">
        <v>2</v>
      </c>
      <c r="DL252" s="4">
        <v>0</v>
      </c>
      <c r="DM252" s="4">
        <v>0</v>
      </c>
      <c r="DN252" s="4">
        <v>2</v>
      </c>
      <c r="DO252" s="4">
        <v>1</v>
      </c>
      <c r="DP252" s="4">
        <v>1</v>
      </c>
      <c r="DQ252" s="4">
        <v>6</v>
      </c>
      <c r="DR252" s="4">
        <v>6</v>
      </c>
      <c r="DW252" s="4">
        <v>1</v>
      </c>
      <c r="DX252" s="4">
        <v>8</v>
      </c>
      <c r="DY252" s="4">
        <v>2</v>
      </c>
      <c r="DZ252" s="4">
        <v>1</v>
      </c>
      <c r="EA252" s="4" t="s">
        <v>633</v>
      </c>
      <c r="EB252" s="4">
        <v>678</v>
      </c>
      <c r="EC252" s="4">
        <v>11.3</v>
      </c>
      <c r="EE252" s="4">
        <v>2</v>
      </c>
      <c r="EF252" s="4">
        <v>1</v>
      </c>
      <c r="EG252" s="4" t="s">
        <v>393</v>
      </c>
      <c r="EI252" s="4">
        <v>1</v>
      </c>
      <c r="EJ252" s="4">
        <v>1</v>
      </c>
      <c r="EK252" s="4">
        <v>3</v>
      </c>
      <c r="EL252" s="4">
        <v>7</v>
      </c>
      <c r="EM252" s="4">
        <v>23</v>
      </c>
      <c r="ET252" s="4" t="s">
        <v>1136</v>
      </c>
      <c r="EU252" s="4" t="s">
        <v>201</v>
      </c>
      <c r="EV252" s="4" t="s">
        <v>202</v>
      </c>
      <c r="EY252" s="4">
        <v>1019</v>
      </c>
      <c r="FA252" s="83" t="s">
        <v>237</v>
      </c>
      <c r="FB252" s="4" t="s">
        <v>204</v>
      </c>
      <c r="FC252" s="4">
        <v>1</v>
      </c>
      <c r="FD252" s="4" t="s">
        <v>205</v>
      </c>
      <c r="FE252" s="4">
        <v>7</v>
      </c>
    </row>
    <row r="253" spans="1:161" x14ac:dyDescent="0.3">
      <c r="A253" s="4">
        <v>8346</v>
      </c>
      <c r="B253" s="4" t="s">
        <v>1166</v>
      </c>
      <c r="C253" s="4" t="s">
        <v>194</v>
      </c>
      <c r="D253" s="4" t="s">
        <v>1167</v>
      </c>
      <c r="E253" s="4" t="s">
        <v>221</v>
      </c>
      <c r="F253" s="4" t="s">
        <v>1168</v>
      </c>
      <c r="G253" s="4">
        <v>1</v>
      </c>
      <c r="H253" s="4">
        <v>1</v>
      </c>
      <c r="I253" s="4">
        <v>2</v>
      </c>
      <c r="J253" s="4">
        <v>1</v>
      </c>
      <c r="K253" s="4">
        <v>2</v>
      </c>
      <c r="O253" s="4">
        <v>1</v>
      </c>
      <c r="P253" s="4">
        <v>1</v>
      </c>
      <c r="Q253" s="4">
        <v>2</v>
      </c>
      <c r="R253" s="4">
        <v>2</v>
      </c>
      <c r="U253" s="4">
        <v>2</v>
      </c>
      <c r="W253" s="4">
        <v>1</v>
      </c>
      <c r="Y253" s="4">
        <v>1</v>
      </c>
      <c r="AA253" s="4">
        <v>1</v>
      </c>
      <c r="AB253" s="4">
        <v>2011</v>
      </c>
      <c r="AC253" s="4">
        <v>1</v>
      </c>
      <c r="AD253" s="4">
        <v>1</v>
      </c>
      <c r="AE253" s="4">
        <v>4</v>
      </c>
      <c r="AF253" s="4">
        <v>2</v>
      </c>
      <c r="AG253" s="4">
        <v>1</v>
      </c>
      <c r="AV253" s="4">
        <v>1</v>
      </c>
      <c r="AX253" s="4">
        <v>8</v>
      </c>
      <c r="AY253" s="4">
        <v>-77</v>
      </c>
      <c r="BD253" s="4">
        <v>2</v>
      </c>
      <c r="BE253" s="4">
        <v>2</v>
      </c>
      <c r="BF253" s="4">
        <v>1</v>
      </c>
      <c r="BG253" s="4">
        <v>1</v>
      </c>
      <c r="BH253" s="4">
        <v>1</v>
      </c>
      <c r="BJ253" s="4">
        <v>1</v>
      </c>
      <c r="BK253" s="4">
        <v>5</v>
      </c>
      <c r="BL253" s="4">
        <v>2</v>
      </c>
      <c r="BM253" s="4">
        <v>5</v>
      </c>
      <c r="BS253" s="4">
        <v>1</v>
      </c>
      <c r="BU253" s="4">
        <v>1</v>
      </c>
      <c r="BV253" s="4">
        <v>4</v>
      </c>
      <c r="BX253" s="4">
        <v>3</v>
      </c>
      <c r="BY253" s="4">
        <v>1</v>
      </c>
      <c r="BZ253" s="4">
        <v>1</v>
      </c>
      <c r="CA253" s="4">
        <v>1</v>
      </c>
      <c r="CB253" s="4">
        <v>2</v>
      </c>
      <c r="CC253" s="4">
        <v>1</v>
      </c>
      <c r="CD253" s="4">
        <v>1</v>
      </c>
      <c r="CE253" s="4">
        <v>1</v>
      </c>
      <c r="CF253" s="4">
        <v>1</v>
      </c>
      <c r="CG253" s="4">
        <v>1</v>
      </c>
      <c r="CH253" s="4">
        <v>1</v>
      </c>
      <c r="CI253" s="4">
        <v>1</v>
      </c>
      <c r="CJ253" s="4">
        <v>2</v>
      </c>
      <c r="CK253" s="4">
        <v>6</v>
      </c>
      <c r="CL253" s="4">
        <v>1</v>
      </c>
      <c r="CM253" s="4">
        <v>4</v>
      </c>
      <c r="CN253" s="4">
        <v>1</v>
      </c>
      <c r="CO253" s="4">
        <v>1</v>
      </c>
      <c r="CP253" s="4">
        <v>1</v>
      </c>
      <c r="CQ253" s="4">
        <v>1</v>
      </c>
      <c r="CR253" s="4">
        <v>1</v>
      </c>
      <c r="CS253" s="4">
        <v>0</v>
      </c>
      <c r="CV253" s="4">
        <v>1</v>
      </c>
      <c r="CW253" s="4">
        <v>1</v>
      </c>
      <c r="CX253" s="4">
        <v>2</v>
      </c>
      <c r="CY253" s="4">
        <v>1</v>
      </c>
      <c r="CZ253" s="4">
        <v>1</v>
      </c>
      <c r="DA253" s="4">
        <v>4</v>
      </c>
      <c r="DB253" s="4">
        <v>1</v>
      </c>
      <c r="DC253" s="4">
        <v>24</v>
      </c>
      <c r="DD253" s="4">
        <v>2</v>
      </c>
      <c r="DE253" s="4">
        <v>1</v>
      </c>
      <c r="DF253" s="4">
        <v>1</v>
      </c>
      <c r="DH253" s="4">
        <v>0</v>
      </c>
      <c r="DI253" s="4">
        <v>0</v>
      </c>
      <c r="DJ253" s="4">
        <v>0</v>
      </c>
      <c r="DK253" s="4">
        <v>0</v>
      </c>
      <c r="DL253" s="4">
        <v>2</v>
      </c>
      <c r="DO253" s="4">
        <v>1</v>
      </c>
      <c r="DP253" s="4">
        <v>2</v>
      </c>
      <c r="DQ253" s="4">
        <v>7</v>
      </c>
      <c r="DR253" s="4">
        <v>1</v>
      </c>
      <c r="DW253" s="4">
        <v>2</v>
      </c>
      <c r="DX253" s="4">
        <v>9</v>
      </c>
      <c r="DY253" s="4">
        <v>1</v>
      </c>
      <c r="DZ253" s="4">
        <v>1</v>
      </c>
      <c r="EA253" s="4" t="s">
        <v>528</v>
      </c>
      <c r="EB253" s="4">
        <v>832</v>
      </c>
      <c r="EC253" s="4">
        <v>13.87</v>
      </c>
      <c r="EE253" s="4">
        <v>2</v>
      </c>
      <c r="EF253" s="4">
        <v>1</v>
      </c>
      <c r="EG253" s="4" t="s">
        <v>328</v>
      </c>
      <c r="EI253" s="4">
        <v>1</v>
      </c>
      <c r="EJ253" s="4">
        <v>1</v>
      </c>
      <c r="EK253" s="4">
        <v>3</v>
      </c>
      <c r="EL253" s="4">
        <v>4</v>
      </c>
      <c r="EM253" s="4">
        <v>17</v>
      </c>
      <c r="ET253" s="4" t="s">
        <v>1136</v>
      </c>
      <c r="EU253" s="4" t="s">
        <v>201</v>
      </c>
      <c r="EV253" s="4" t="s">
        <v>202</v>
      </c>
      <c r="EY253" s="4">
        <v>792</v>
      </c>
      <c r="FA253" s="83" t="s">
        <v>237</v>
      </c>
      <c r="FB253" s="4" t="s">
        <v>204</v>
      </c>
      <c r="FC253" s="4">
        <v>0</v>
      </c>
      <c r="FD253" s="4" t="s">
        <v>205</v>
      </c>
      <c r="FE253" s="4">
        <v>7</v>
      </c>
    </row>
    <row r="254" spans="1:161" x14ac:dyDescent="0.3">
      <c r="A254" s="4">
        <v>8385</v>
      </c>
      <c r="B254" s="4" t="s">
        <v>1169</v>
      </c>
      <c r="C254" s="4" t="s">
        <v>194</v>
      </c>
      <c r="D254" s="4" t="s">
        <v>1170</v>
      </c>
      <c r="E254" s="4" t="s">
        <v>299</v>
      </c>
      <c r="F254" s="4" t="s">
        <v>1171</v>
      </c>
      <c r="G254" s="4">
        <v>1</v>
      </c>
      <c r="H254" s="4">
        <v>1</v>
      </c>
      <c r="I254" s="4">
        <v>2</v>
      </c>
      <c r="J254" s="4">
        <v>1</v>
      </c>
      <c r="K254" s="4">
        <v>2</v>
      </c>
      <c r="O254" s="4">
        <v>1</v>
      </c>
      <c r="P254" s="4">
        <v>1</v>
      </c>
      <c r="Q254" s="4">
        <v>2</v>
      </c>
      <c r="R254" s="4">
        <v>2</v>
      </c>
      <c r="U254" s="4">
        <v>1</v>
      </c>
      <c r="W254" s="4">
        <v>1</v>
      </c>
      <c r="Y254" s="4">
        <v>1</v>
      </c>
      <c r="Z254" s="4">
        <v>1</v>
      </c>
      <c r="AA254" s="4">
        <v>1</v>
      </c>
      <c r="AB254" s="4">
        <v>2012</v>
      </c>
      <c r="AC254" s="4">
        <v>2</v>
      </c>
      <c r="AD254" s="4">
        <v>3</v>
      </c>
      <c r="AE254" s="4">
        <v>4</v>
      </c>
      <c r="AF254" s="4">
        <v>4</v>
      </c>
      <c r="AG254" s="4">
        <v>2</v>
      </c>
      <c r="AH254" s="4">
        <v>1</v>
      </c>
      <c r="AI254" s="4">
        <v>6</v>
      </c>
      <c r="AK254" s="4">
        <v>1</v>
      </c>
      <c r="AR254" s="4">
        <v>3</v>
      </c>
      <c r="AS254" s="4">
        <v>1</v>
      </c>
      <c r="AT254" s="4">
        <v>2</v>
      </c>
      <c r="AU254" s="4">
        <v>3</v>
      </c>
      <c r="AV254" s="4">
        <v>1</v>
      </c>
      <c r="AX254" s="4">
        <v>5</v>
      </c>
      <c r="AY254" s="4">
        <v>2</v>
      </c>
      <c r="AZ254" s="4">
        <v>1</v>
      </c>
      <c r="BA254" s="4">
        <v>0</v>
      </c>
      <c r="BD254" s="4">
        <v>1</v>
      </c>
      <c r="BF254" s="4">
        <v>1</v>
      </c>
      <c r="BG254" s="4">
        <v>1</v>
      </c>
      <c r="BH254" s="4">
        <v>-98</v>
      </c>
      <c r="BI254" s="4">
        <v>1</v>
      </c>
      <c r="BJ254" s="4">
        <v>1</v>
      </c>
      <c r="BK254" s="4">
        <v>5</v>
      </c>
      <c r="BL254" s="4">
        <v>2</v>
      </c>
      <c r="BS254" s="4">
        <v>-98</v>
      </c>
      <c r="BU254" s="4">
        <v>2</v>
      </c>
      <c r="BW254" s="4">
        <v>1</v>
      </c>
      <c r="BX254" s="4">
        <v>3</v>
      </c>
      <c r="BY254" s="4">
        <v>2</v>
      </c>
      <c r="BZ254" s="4">
        <v>1</v>
      </c>
      <c r="CA254" s="4">
        <v>1</v>
      </c>
      <c r="CB254" s="4">
        <v>2</v>
      </c>
      <c r="CC254" s="4">
        <v>1</v>
      </c>
      <c r="CD254" s="4">
        <v>2</v>
      </c>
      <c r="CE254" s="4">
        <v>2</v>
      </c>
      <c r="CF254" s="4">
        <v>1</v>
      </c>
      <c r="CG254" s="4">
        <v>2</v>
      </c>
      <c r="CH254" s="4">
        <v>1</v>
      </c>
      <c r="CI254" s="4">
        <v>1</v>
      </c>
      <c r="CJ254" s="4">
        <v>2</v>
      </c>
      <c r="CK254" s="4">
        <v>-98</v>
      </c>
      <c r="CL254" s="4">
        <v>1</v>
      </c>
      <c r="CM254" s="4">
        <v>5</v>
      </c>
      <c r="CN254" s="4">
        <v>1</v>
      </c>
      <c r="CO254" s="4">
        <v>1</v>
      </c>
      <c r="CP254" s="4">
        <v>1</v>
      </c>
      <c r="CQ254" s="4">
        <v>1</v>
      </c>
      <c r="CR254" s="4">
        <v>1</v>
      </c>
      <c r="CS254" s="4">
        <v>1</v>
      </c>
      <c r="CT254" s="4">
        <v>1</v>
      </c>
      <c r="CU254" s="4">
        <v>1</v>
      </c>
      <c r="CV254" s="4">
        <v>2</v>
      </c>
      <c r="CX254" s="4">
        <v>2</v>
      </c>
      <c r="CY254" s="4">
        <v>1</v>
      </c>
      <c r="CZ254" s="4">
        <v>1</v>
      </c>
      <c r="DA254" s="4">
        <v>3</v>
      </c>
      <c r="DB254" s="4">
        <v>1</v>
      </c>
      <c r="DC254" s="4">
        <v>6</v>
      </c>
      <c r="DD254" s="4">
        <v>1</v>
      </c>
      <c r="DE254" s="4">
        <v>1</v>
      </c>
      <c r="DF254" s="4">
        <v>3</v>
      </c>
      <c r="DH254" s="4">
        <v>1</v>
      </c>
      <c r="DI254" s="4">
        <v>0</v>
      </c>
      <c r="DJ254" s="4">
        <v>0</v>
      </c>
      <c r="DK254" s="4">
        <v>2</v>
      </c>
      <c r="DO254" s="4">
        <v>1</v>
      </c>
      <c r="DP254" s="4">
        <v>2</v>
      </c>
      <c r="DQ254" s="4">
        <v>4</v>
      </c>
      <c r="DR254" s="4">
        <v>-98</v>
      </c>
      <c r="DW254" s="4">
        <v>-98</v>
      </c>
      <c r="DX254" s="4">
        <v>-98</v>
      </c>
      <c r="DY254" s="4">
        <v>-98</v>
      </c>
      <c r="DZ254" s="4">
        <v>1</v>
      </c>
      <c r="EA254" s="4" t="s">
        <v>229</v>
      </c>
      <c r="EB254" s="4">
        <v>1347</v>
      </c>
      <c r="EC254" s="4">
        <v>22.45</v>
      </c>
      <c r="EE254" s="4">
        <v>2</v>
      </c>
      <c r="EF254" s="4">
        <v>1</v>
      </c>
      <c r="EG254" s="4" t="s">
        <v>729</v>
      </c>
      <c r="EI254" s="4">
        <v>1</v>
      </c>
      <c r="EJ254" s="4">
        <v>1</v>
      </c>
      <c r="EK254" s="4">
        <v>3</v>
      </c>
      <c r="EL254" s="4">
        <v>7</v>
      </c>
      <c r="EM254" s="4">
        <v>23</v>
      </c>
      <c r="ET254" s="4" t="s">
        <v>1136</v>
      </c>
      <c r="EU254" s="4" t="s">
        <v>201</v>
      </c>
      <c r="EV254" s="4" t="s">
        <v>1172</v>
      </c>
      <c r="EW254" s="4">
        <v>1</v>
      </c>
      <c r="EY254" s="4">
        <v>1019</v>
      </c>
      <c r="FA254" s="83" t="s">
        <v>237</v>
      </c>
      <c r="FB254" s="4" t="s">
        <v>204</v>
      </c>
      <c r="FC254" s="4">
        <v>1</v>
      </c>
      <c r="FD254" s="4" t="s">
        <v>202</v>
      </c>
      <c r="FE254" s="4">
        <v>7</v>
      </c>
    </row>
    <row r="255" spans="1:161" x14ac:dyDescent="0.3">
      <c r="A255" s="4">
        <v>8388</v>
      </c>
      <c r="B255" s="4" t="s">
        <v>1173</v>
      </c>
      <c r="C255" s="4" t="s">
        <v>194</v>
      </c>
      <c r="D255" s="4" t="s">
        <v>1174</v>
      </c>
      <c r="E255" s="4" t="s">
        <v>221</v>
      </c>
      <c r="F255" s="4" t="s">
        <v>1175</v>
      </c>
      <c r="G255" s="4">
        <v>1</v>
      </c>
      <c r="H255" s="4">
        <v>2</v>
      </c>
      <c r="J255" s="4">
        <v>1</v>
      </c>
      <c r="K255" s="4">
        <v>2</v>
      </c>
      <c r="O255" s="4">
        <v>0</v>
      </c>
      <c r="P255" s="4">
        <v>1</v>
      </c>
      <c r="Q255" s="4">
        <v>2</v>
      </c>
      <c r="BF255" s="4">
        <v>1</v>
      </c>
      <c r="BG255" s="4">
        <v>1</v>
      </c>
      <c r="BI255" s="4">
        <v>1</v>
      </c>
      <c r="BJ255" s="4">
        <v>1</v>
      </c>
      <c r="BK255" s="4">
        <v>4</v>
      </c>
      <c r="BL255" s="4">
        <v>-77</v>
      </c>
      <c r="BS255" s="4">
        <v>1</v>
      </c>
      <c r="BU255" s="4">
        <v>1</v>
      </c>
      <c r="BV255" s="4">
        <v>3</v>
      </c>
      <c r="BX255" s="4">
        <v>1</v>
      </c>
      <c r="BY255" s="4">
        <v>1</v>
      </c>
      <c r="BZ255" s="4">
        <v>2</v>
      </c>
      <c r="CA255" s="4">
        <v>1</v>
      </c>
      <c r="CB255" s="4">
        <v>2</v>
      </c>
      <c r="CC255" s="4">
        <v>2</v>
      </c>
      <c r="CD255" s="4">
        <v>2</v>
      </c>
      <c r="CE255" s="4">
        <v>2</v>
      </c>
      <c r="CF255" s="4">
        <v>1</v>
      </c>
      <c r="CG255" s="4">
        <v>2</v>
      </c>
      <c r="CH255" s="4">
        <v>1</v>
      </c>
      <c r="CI255" s="4">
        <v>1</v>
      </c>
      <c r="CJ255" s="4">
        <v>2</v>
      </c>
      <c r="CK255" s="4">
        <v>5</v>
      </c>
      <c r="CL255" s="4">
        <v>2</v>
      </c>
      <c r="CM255" s="4">
        <v>1</v>
      </c>
      <c r="CN255" s="4">
        <v>1</v>
      </c>
      <c r="CO255" s="4">
        <v>1</v>
      </c>
      <c r="CP255" s="4">
        <v>1</v>
      </c>
      <c r="CQ255" s="4">
        <v>1</v>
      </c>
      <c r="CR255" s="4">
        <v>1</v>
      </c>
      <c r="CS255" s="4">
        <v>0</v>
      </c>
      <c r="CV255" s="4">
        <v>1</v>
      </c>
      <c r="CW255" s="4">
        <v>1</v>
      </c>
      <c r="CX255" s="4">
        <v>3</v>
      </c>
      <c r="CY255" s="4">
        <v>1</v>
      </c>
      <c r="CZ255" s="4">
        <v>1</v>
      </c>
      <c r="DA255" s="4">
        <v>3</v>
      </c>
      <c r="DB255" s="4">
        <v>1</v>
      </c>
      <c r="DC255" s="4">
        <v>3</v>
      </c>
      <c r="DD255" s="4">
        <v>2</v>
      </c>
      <c r="DE255" s="4">
        <v>1</v>
      </c>
      <c r="DF255" s="4">
        <v>4</v>
      </c>
      <c r="DH255" s="4">
        <v>2</v>
      </c>
      <c r="DI255" s="4">
        <v>0</v>
      </c>
      <c r="DJ255" s="4">
        <v>2</v>
      </c>
      <c r="DO255" s="4">
        <v>1</v>
      </c>
      <c r="DP255" s="4">
        <v>1</v>
      </c>
      <c r="DQ255" s="4">
        <v>8</v>
      </c>
      <c r="DR255" s="4">
        <v>1</v>
      </c>
      <c r="DW255" s="4">
        <v>2</v>
      </c>
      <c r="DX255" s="4">
        <v>7</v>
      </c>
      <c r="DY255" s="4">
        <v>1</v>
      </c>
      <c r="DZ255" s="4">
        <v>2</v>
      </c>
      <c r="EA255" s="4" t="s">
        <v>1176</v>
      </c>
      <c r="EB255" s="4">
        <v>715</v>
      </c>
      <c r="EC255" s="4">
        <v>11.92</v>
      </c>
      <c r="EE255" s="4">
        <v>2</v>
      </c>
      <c r="EF255" s="4">
        <v>1</v>
      </c>
      <c r="EG255" s="4" t="s">
        <v>230</v>
      </c>
      <c r="EI255" s="4">
        <v>1</v>
      </c>
      <c r="EJ255" s="4">
        <v>1</v>
      </c>
      <c r="EK255" s="4">
        <v>3</v>
      </c>
      <c r="EL255" s="4">
        <v>4</v>
      </c>
      <c r="EM255" s="4">
        <v>17</v>
      </c>
      <c r="ET255" s="4" t="s">
        <v>1136</v>
      </c>
      <c r="EU255" s="4" t="s">
        <v>201</v>
      </c>
      <c r="EV255" s="4" t="s">
        <v>202</v>
      </c>
      <c r="EY255" s="4">
        <v>792</v>
      </c>
      <c r="FA255" s="83" t="s">
        <v>203</v>
      </c>
      <c r="FB255" s="4" t="s">
        <v>204</v>
      </c>
      <c r="FC255" s="4">
        <v>0</v>
      </c>
      <c r="FD255" s="4" t="s">
        <v>205</v>
      </c>
      <c r="FE255" s="4">
        <v>12</v>
      </c>
    </row>
    <row r="256" spans="1:161" x14ac:dyDescent="0.3">
      <c r="A256" s="4">
        <v>8393</v>
      </c>
      <c r="B256" s="4" t="s">
        <v>1177</v>
      </c>
      <c r="C256" s="4" t="s">
        <v>212</v>
      </c>
      <c r="D256" s="4" t="s">
        <v>1178</v>
      </c>
      <c r="E256" s="4" t="s">
        <v>293</v>
      </c>
      <c r="F256" s="4" t="s">
        <v>1179</v>
      </c>
      <c r="G256" s="4">
        <v>1</v>
      </c>
      <c r="H256" s="4">
        <v>1</v>
      </c>
      <c r="I256" s="4">
        <v>-98</v>
      </c>
      <c r="J256" s="4">
        <v>1</v>
      </c>
      <c r="K256" s="4">
        <v>2</v>
      </c>
      <c r="O256" s="4">
        <v>2</v>
      </c>
      <c r="P256" s="4">
        <v>1</v>
      </c>
      <c r="Q256" s="4">
        <v>2</v>
      </c>
      <c r="BF256" s="4">
        <v>1</v>
      </c>
      <c r="BG256" s="4">
        <v>1</v>
      </c>
      <c r="BI256" s="4">
        <v>1</v>
      </c>
      <c r="BJ256" s="4">
        <v>1</v>
      </c>
      <c r="BK256" s="4">
        <v>5</v>
      </c>
      <c r="BL256" s="4">
        <v>2</v>
      </c>
      <c r="BS256" s="4">
        <v>1</v>
      </c>
      <c r="BU256" s="4">
        <v>1</v>
      </c>
      <c r="BV256" s="4">
        <v>2</v>
      </c>
      <c r="BX256" s="4">
        <v>1</v>
      </c>
      <c r="BY256" s="4">
        <v>1</v>
      </c>
      <c r="BZ256" s="4">
        <v>1</v>
      </c>
      <c r="CA256" s="4">
        <v>1</v>
      </c>
      <c r="CB256" s="4">
        <v>1</v>
      </c>
      <c r="CC256" s="4">
        <v>1</v>
      </c>
      <c r="CD256" s="4">
        <v>1</v>
      </c>
      <c r="CE256" s="4">
        <v>2</v>
      </c>
      <c r="CF256" s="4">
        <v>1</v>
      </c>
      <c r="CG256" s="4">
        <v>3</v>
      </c>
      <c r="CH256" s="4">
        <v>1</v>
      </c>
      <c r="CI256" s="4">
        <v>1</v>
      </c>
      <c r="CJ256" s="4">
        <v>2</v>
      </c>
      <c r="CK256" s="4">
        <v>6</v>
      </c>
      <c r="CL256" s="4">
        <v>2</v>
      </c>
      <c r="CM256" s="4">
        <v>1</v>
      </c>
      <c r="CN256" s="4">
        <v>1</v>
      </c>
      <c r="CO256" s="4">
        <v>1</v>
      </c>
      <c r="CP256" s="4">
        <v>1</v>
      </c>
      <c r="CQ256" s="4">
        <v>1</v>
      </c>
      <c r="CR256" s="4">
        <v>1</v>
      </c>
      <c r="CS256" s="4">
        <v>0</v>
      </c>
      <c r="CV256" s="4">
        <v>1</v>
      </c>
      <c r="CW256" s="4">
        <v>1</v>
      </c>
      <c r="CX256" s="4">
        <v>2</v>
      </c>
      <c r="CY256" s="4">
        <v>1</v>
      </c>
      <c r="CZ256" s="4">
        <v>1</v>
      </c>
      <c r="DA256" s="4">
        <v>1</v>
      </c>
      <c r="DB256" s="4">
        <v>1</v>
      </c>
      <c r="DC256" s="4">
        <v>1</v>
      </c>
      <c r="DD256" s="4">
        <v>2</v>
      </c>
      <c r="DE256" s="4">
        <v>1</v>
      </c>
      <c r="DF256" s="4">
        <v>8</v>
      </c>
      <c r="DG256" s="4">
        <v>8</v>
      </c>
      <c r="DH256" s="4">
        <v>4</v>
      </c>
      <c r="DI256" s="4">
        <v>2</v>
      </c>
      <c r="DJ256" s="4">
        <v>1</v>
      </c>
      <c r="DK256" s="4">
        <v>1</v>
      </c>
      <c r="DL256" s="4">
        <v>0</v>
      </c>
      <c r="DM256" s="4">
        <v>0</v>
      </c>
      <c r="DN256" s="4">
        <v>0</v>
      </c>
      <c r="DO256" s="4">
        <v>2</v>
      </c>
      <c r="DP256" s="4">
        <v>2</v>
      </c>
      <c r="DQ256" s="4">
        <v>6</v>
      </c>
      <c r="DR256" s="4">
        <v>1</v>
      </c>
      <c r="DW256" s="4">
        <v>1</v>
      </c>
      <c r="DX256" s="4">
        <v>6</v>
      </c>
      <c r="DY256" s="4">
        <v>1</v>
      </c>
      <c r="DZ256" s="4">
        <v>1</v>
      </c>
      <c r="EA256" s="4" t="s">
        <v>499</v>
      </c>
      <c r="EB256" s="4">
        <v>801</v>
      </c>
      <c r="EC256" s="4">
        <v>13.35</v>
      </c>
      <c r="EE256" s="4">
        <v>2</v>
      </c>
      <c r="EF256" s="4">
        <v>1</v>
      </c>
      <c r="EG256" s="4" t="s">
        <v>328</v>
      </c>
      <c r="EI256" s="4">
        <v>1</v>
      </c>
      <c r="EJ256" s="4">
        <v>1</v>
      </c>
      <c r="EK256" s="4">
        <v>3</v>
      </c>
      <c r="EL256" s="4">
        <v>10</v>
      </c>
      <c r="EM256" s="4">
        <v>29</v>
      </c>
      <c r="ET256" s="4" t="s">
        <v>1136</v>
      </c>
      <c r="EU256" s="4" t="s">
        <v>201</v>
      </c>
      <c r="EV256" s="4" t="s">
        <v>202</v>
      </c>
      <c r="EY256" s="4">
        <v>929</v>
      </c>
      <c r="FA256" s="83" t="s">
        <v>203</v>
      </c>
      <c r="FB256" s="4" t="s">
        <v>204</v>
      </c>
      <c r="FC256" s="4">
        <v>0</v>
      </c>
      <c r="FD256" s="4" t="s">
        <v>205</v>
      </c>
      <c r="FE256" s="4">
        <v>7</v>
      </c>
    </row>
    <row r="257" spans="1:161" x14ac:dyDescent="0.3">
      <c r="A257" s="4">
        <v>8454</v>
      </c>
      <c r="B257" s="4" t="s">
        <v>1180</v>
      </c>
      <c r="C257" s="4" t="s">
        <v>194</v>
      </c>
      <c r="D257" s="4" t="s">
        <v>1181</v>
      </c>
      <c r="E257" s="4" t="s">
        <v>196</v>
      </c>
      <c r="F257" s="4" t="s">
        <v>1182</v>
      </c>
      <c r="G257" s="4">
        <v>1</v>
      </c>
      <c r="H257" s="4">
        <v>1</v>
      </c>
      <c r="I257" s="4">
        <v>2</v>
      </c>
      <c r="J257" s="4">
        <v>1</v>
      </c>
      <c r="K257" s="4">
        <v>2</v>
      </c>
      <c r="O257" s="4">
        <v>0</v>
      </c>
      <c r="P257" s="4">
        <v>1</v>
      </c>
      <c r="Q257" s="4">
        <v>2</v>
      </c>
      <c r="R257" s="4">
        <v>1</v>
      </c>
      <c r="BF257" s="4">
        <v>1</v>
      </c>
      <c r="BG257" s="4">
        <v>1</v>
      </c>
      <c r="BI257" s="4">
        <v>1</v>
      </c>
      <c r="BJ257" s="4">
        <v>1</v>
      </c>
      <c r="BK257" s="4">
        <v>6</v>
      </c>
      <c r="BL257" s="4">
        <v>-77</v>
      </c>
      <c r="BS257" s="4">
        <v>3</v>
      </c>
      <c r="BW257" s="4">
        <v>1</v>
      </c>
      <c r="BX257" s="4">
        <v>-98</v>
      </c>
      <c r="BY257" s="4">
        <v>2</v>
      </c>
      <c r="BZ257" s="4">
        <v>1</v>
      </c>
      <c r="CA257" s="4">
        <v>1</v>
      </c>
      <c r="CB257" s="4">
        <v>2</v>
      </c>
      <c r="CC257" s="4">
        <v>2</v>
      </c>
      <c r="CD257" s="4">
        <v>2</v>
      </c>
      <c r="CE257" s="4">
        <v>1</v>
      </c>
      <c r="CF257" s="4">
        <v>2</v>
      </c>
      <c r="CG257" s="4">
        <v>2</v>
      </c>
      <c r="CH257" s="4">
        <v>2</v>
      </c>
      <c r="CI257" s="4">
        <v>2</v>
      </c>
      <c r="CJ257" s="4">
        <v>2</v>
      </c>
      <c r="CK257" s="4">
        <v>7</v>
      </c>
      <c r="CL257" s="4">
        <v>5</v>
      </c>
      <c r="CM257" s="4">
        <v>4</v>
      </c>
      <c r="CN257" s="4">
        <v>1</v>
      </c>
      <c r="CO257" s="4">
        <v>1</v>
      </c>
      <c r="CP257" s="4">
        <v>1</v>
      </c>
      <c r="CQ257" s="4">
        <v>1</v>
      </c>
      <c r="CR257" s="4">
        <v>1</v>
      </c>
      <c r="CS257" s="4">
        <v>0</v>
      </c>
      <c r="CV257" s="4">
        <v>2</v>
      </c>
      <c r="CX257" s="4">
        <v>1</v>
      </c>
      <c r="CY257" s="4">
        <v>1</v>
      </c>
      <c r="CZ257" s="4">
        <v>1</v>
      </c>
      <c r="DA257" s="4">
        <v>2</v>
      </c>
      <c r="DB257" s="4">
        <v>1</v>
      </c>
      <c r="DC257" s="4">
        <v>15</v>
      </c>
      <c r="DD257" s="4">
        <v>-97</v>
      </c>
      <c r="DE257" s="4">
        <v>1</v>
      </c>
      <c r="DF257" s="4">
        <v>5</v>
      </c>
      <c r="DH257" s="4">
        <v>4</v>
      </c>
      <c r="DI257" s="4">
        <v>2</v>
      </c>
      <c r="DO257" s="4">
        <v>3</v>
      </c>
      <c r="DP257" s="4">
        <v>2</v>
      </c>
      <c r="DQ257" s="4">
        <v>5</v>
      </c>
      <c r="DR257" s="4">
        <v>1</v>
      </c>
      <c r="DW257" s="4">
        <v>2</v>
      </c>
      <c r="DX257" s="4">
        <v>1</v>
      </c>
      <c r="DY257" s="4">
        <v>1</v>
      </c>
      <c r="DZ257" s="4">
        <v>2</v>
      </c>
      <c r="EA257" s="4" t="s">
        <v>1183</v>
      </c>
      <c r="EB257" s="4">
        <v>710</v>
      </c>
      <c r="EC257" s="4">
        <v>11.83</v>
      </c>
      <c r="EE257" s="4">
        <v>2</v>
      </c>
      <c r="EF257" s="4">
        <v>1</v>
      </c>
      <c r="EG257" s="4" t="s">
        <v>1184</v>
      </c>
      <c r="EI257" s="4">
        <v>1</v>
      </c>
      <c r="EJ257" s="4">
        <v>1</v>
      </c>
      <c r="EK257" s="4">
        <v>3</v>
      </c>
      <c r="EL257" s="4">
        <v>5</v>
      </c>
      <c r="EM257" s="4">
        <v>19</v>
      </c>
      <c r="ET257" s="4" t="s">
        <v>1136</v>
      </c>
      <c r="EU257" s="4" t="s">
        <v>201</v>
      </c>
      <c r="EV257" s="4" t="s">
        <v>202</v>
      </c>
      <c r="EY257" s="4">
        <v>1251</v>
      </c>
      <c r="FA257" s="83" t="s">
        <v>203</v>
      </c>
      <c r="FB257" s="4" t="s">
        <v>204</v>
      </c>
      <c r="FC257" s="4">
        <v>1</v>
      </c>
      <c r="FD257" s="4" t="s">
        <v>238</v>
      </c>
      <c r="FE257" s="4">
        <v>3</v>
      </c>
    </row>
    <row r="258" spans="1:161" x14ac:dyDescent="0.3">
      <c r="A258" s="4">
        <v>8462</v>
      </c>
      <c r="B258" s="4" t="s">
        <v>1185</v>
      </c>
      <c r="C258" s="4" t="s">
        <v>194</v>
      </c>
      <c r="D258" s="4" t="s">
        <v>1186</v>
      </c>
      <c r="E258" s="4" t="s">
        <v>227</v>
      </c>
      <c r="F258" s="4" t="s">
        <v>1187</v>
      </c>
      <c r="G258" s="4">
        <v>1</v>
      </c>
      <c r="H258" s="4">
        <v>2</v>
      </c>
      <c r="J258" s="4">
        <v>1</v>
      </c>
      <c r="K258" s="4">
        <v>2</v>
      </c>
      <c r="O258" s="4">
        <v>0</v>
      </c>
      <c r="P258" s="4">
        <v>1</v>
      </c>
      <c r="Q258" s="4">
        <v>2</v>
      </c>
      <c r="BF258" s="4">
        <v>1</v>
      </c>
      <c r="BG258" s="4">
        <v>1</v>
      </c>
      <c r="BI258" s="4">
        <v>1</v>
      </c>
      <c r="BJ258" s="4">
        <v>1</v>
      </c>
      <c r="BK258" s="4">
        <v>6</v>
      </c>
      <c r="BL258" s="4">
        <v>3</v>
      </c>
      <c r="BS258" s="4">
        <v>4</v>
      </c>
      <c r="BU258" s="4">
        <v>1</v>
      </c>
      <c r="BV258" s="4">
        <v>2</v>
      </c>
      <c r="BX258" s="4">
        <v>1</v>
      </c>
      <c r="BY258" s="4">
        <v>2</v>
      </c>
      <c r="BZ258" s="4">
        <v>1</v>
      </c>
      <c r="CA258" s="4">
        <v>1</v>
      </c>
      <c r="CB258" s="4">
        <v>2</v>
      </c>
      <c r="CC258" s="4">
        <v>1</v>
      </c>
      <c r="CD258" s="4">
        <v>2</v>
      </c>
      <c r="CE258" s="4">
        <v>2</v>
      </c>
      <c r="CF258" s="4">
        <v>1</v>
      </c>
      <c r="CG258" s="4">
        <v>2</v>
      </c>
      <c r="CH258" s="4">
        <v>2</v>
      </c>
      <c r="CI258" s="4">
        <v>2</v>
      </c>
      <c r="CJ258" s="4">
        <v>2</v>
      </c>
      <c r="CK258" s="4">
        <v>7</v>
      </c>
      <c r="CL258" s="4">
        <v>2</v>
      </c>
      <c r="CM258" s="4">
        <v>3</v>
      </c>
      <c r="CN258" s="4">
        <v>1</v>
      </c>
      <c r="CO258" s="4">
        <v>1</v>
      </c>
      <c r="CP258" s="4">
        <v>1</v>
      </c>
      <c r="CQ258" s="4">
        <v>1</v>
      </c>
      <c r="CR258" s="4">
        <v>1</v>
      </c>
      <c r="CS258" s="4">
        <v>0</v>
      </c>
      <c r="CV258" s="4">
        <v>2</v>
      </c>
      <c r="CX258" s="4">
        <v>2</v>
      </c>
      <c r="CY258" s="4">
        <v>4</v>
      </c>
      <c r="CZ258" s="4">
        <v>1</v>
      </c>
      <c r="DA258" s="4">
        <v>1</v>
      </c>
      <c r="DB258" s="4">
        <v>1</v>
      </c>
      <c r="DC258" s="4">
        <v>1</v>
      </c>
      <c r="DD258" s="4">
        <v>1</v>
      </c>
      <c r="DE258" s="4">
        <v>1</v>
      </c>
      <c r="DF258" s="4">
        <v>2</v>
      </c>
      <c r="DH258" s="4">
        <v>0</v>
      </c>
      <c r="DI258" s="4">
        <v>0</v>
      </c>
      <c r="DJ258" s="4">
        <v>2</v>
      </c>
      <c r="DO258" s="4">
        <v>2</v>
      </c>
      <c r="DP258" s="4">
        <v>2</v>
      </c>
      <c r="DQ258" s="4">
        <v>7</v>
      </c>
      <c r="DR258" s="4">
        <v>1</v>
      </c>
      <c r="DW258" s="4">
        <v>2</v>
      </c>
      <c r="DX258" s="4">
        <v>8</v>
      </c>
      <c r="DY258" s="4">
        <v>1</v>
      </c>
      <c r="DZ258" s="4">
        <v>1</v>
      </c>
      <c r="EA258" s="4" t="s">
        <v>1188</v>
      </c>
      <c r="EB258" s="4">
        <v>661</v>
      </c>
      <c r="EC258" s="4">
        <v>11.02</v>
      </c>
      <c r="EE258" s="4">
        <v>2</v>
      </c>
      <c r="EF258" s="4">
        <v>1</v>
      </c>
      <c r="EG258" s="4" t="s">
        <v>323</v>
      </c>
      <c r="EI258" s="4">
        <v>1</v>
      </c>
      <c r="EJ258" s="4">
        <v>1</v>
      </c>
      <c r="EK258" s="4">
        <v>3</v>
      </c>
      <c r="EL258" s="4">
        <v>6</v>
      </c>
      <c r="EM258" s="4">
        <v>21</v>
      </c>
      <c r="ET258" s="4" t="s">
        <v>1136</v>
      </c>
      <c r="EU258" s="4" t="s">
        <v>201</v>
      </c>
      <c r="EV258" s="4" t="s">
        <v>202</v>
      </c>
      <c r="EY258" s="4">
        <v>963</v>
      </c>
      <c r="FA258" s="83" t="s">
        <v>203</v>
      </c>
      <c r="FB258" s="4" t="s">
        <v>204</v>
      </c>
      <c r="FC258" s="4">
        <v>0</v>
      </c>
      <c r="FD258" s="4" t="s">
        <v>205</v>
      </c>
      <c r="FE258" s="4">
        <v>3</v>
      </c>
    </row>
    <row r="259" spans="1:161" x14ac:dyDescent="0.3">
      <c r="A259" s="4">
        <v>8521</v>
      </c>
      <c r="B259" s="4" t="s">
        <v>1189</v>
      </c>
      <c r="C259" s="4" t="s">
        <v>212</v>
      </c>
      <c r="D259" s="4" t="s">
        <v>1190</v>
      </c>
      <c r="E259" s="4" t="s">
        <v>214</v>
      </c>
      <c r="F259" s="4" t="s">
        <v>1191</v>
      </c>
      <c r="G259" s="4">
        <v>1</v>
      </c>
      <c r="H259" s="4">
        <v>1</v>
      </c>
      <c r="I259" s="4">
        <v>2</v>
      </c>
      <c r="J259" s="4">
        <v>1</v>
      </c>
      <c r="K259" s="4">
        <v>2</v>
      </c>
      <c r="O259" s="4">
        <v>1</v>
      </c>
      <c r="P259" s="4">
        <v>1</v>
      </c>
      <c r="Q259" s="4">
        <v>2</v>
      </c>
      <c r="R259" s="4">
        <v>2</v>
      </c>
      <c r="U259" s="4">
        <v>1</v>
      </c>
      <c r="W259" s="4">
        <v>1</v>
      </c>
      <c r="Y259" s="4">
        <v>1</v>
      </c>
      <c r="Z259" s="4">
        <v>1</v>
      </c>
      <c r="AA259" s="4">
        <v>1</v>
      </c>
      <c r="AB259" s="4">
        <v>2010</v>
      </c>
      <c r="AC259" s="4">
        <v>2</v>
      </c>
      <c r="AD259" s="4">
        <v>3</v>
      </c>
      <c r="AE259" s="4">
        <v>1</v>
      </c>
      <c r="AF259" s="4">
        <v>4</v>
      </c>
      <c r="AG259" s="4">
        <v>1</v>
      </c>
      <c r="AV259" s="4">
        <v>2</v>
      </c>
      <c r="AX259" s="4">
        <v>3</v>
      </c>
      <c r="AY259" s="4">
        <v>2</v>
      </c>
      <c r="BB259" s="4">
        <v>1</v>
      </c>
      <c r="BC259" s="4">
        <v>0</v>
      </c>
      <c r="BD259" s="4">
        <v>2</v>
      </c>
      <c r="BE259" s="4">
        <v>2</v>
      </c>
      <c r="BF259" s="4">
        <v>1</v>
      </c>
      <c r="BG259" s="4">
        <v>1</v>
      </c>
      <c r="BH259" s="4">
        <v>1</v>
      </c>
      <c r="BJ259" s="4">
        <v>1</v>
      </c>
      <c r="BK259" s="4">
        <v>5</v>
      </c>
      <c r="BL259" s="4">
        <v>1</v>
      </c>
      <c r="BS259" s="4">
        <v>1</v>
      </c>
      <c r="BU259" s="4">
        <v>1</v>
      </c>
      <c r="BV259" s="4">
        <v>3</v>
      </c>
      <c r="BX259" s="4">
        <v>1</v>
      </c>
      <c r="BY259" s="4">
        <v>1</v>
      </c>
      <c r="BZ259" s="4">
        <v>1</v>
      </c>
      <c r="CA259" s="4">
        <v>1</v>
      </c>
      <c r="CB259" s="4">
        <v>1</v>
      </c>
      <c r="CC259" s="4">
        <v>1</v>
      </c>
      <c r="CD259" s="4">
        <v>2</v>
      </c>
      <c r="CE259" s="4">
        <v>2</v>
      </c>
      <c r="CF259" s="4">
        <v>1</v>
      </c>
      <c r="CG259" s="4">
        <v>2</v>
      </c>
      <c r="CH259" s="4">
        <v>2</v>
      </c>
      <c r="CI259" s="4">
        <v>3</v>
      </c>
      <c r="CJ259" s="4">
        <v>2</v>
      </c>
      <c r="CK259" s="4">
        <v>7</v>
      </c>
      <c r="CL259" s="4">
        <v>3</v>
      </c>
      <c r="CM259" s="4">
        <v>2</v>
      </c>
      <c r="CN259" s="4">
        <v>1</v>
      </c>
      <c r="CO259" s="4">
        <v>1</v>
      </c>
      <c r="CP259" s="4">
        <v>1</v>
      </c>
      <c r="CQ259" s="4">
        <v>1</v>
      </c>
      <c r="CR259" s="4">
        <v>1</v>
      </c>
      <c r="CS259" s="4">
        <v>0</v>
      </c>
      <c r="CV259" s="4">
        <v>2</v>
      </c>
      <c r="CX259" s="4">
        <v>2</v>
      </c>
      <c r="CY259" s="4">
        <v>4</v>
      </c>
      <c r="CZ259" s="4">
        <v>1</v>
      </c>
      <c r="DA259" s="4">
        <v>2</v>
      </c>
      <c r="DB259" s="4">
        <v>1</v>
      </c>
      <c r="DC259" s="4">
        <v>8</v>
      </c>
      <c r="DD259" s="4">
        <v>1</v>
      </c>
      <c r="DE259" s="4">
        <v>1</v>
      </c>
      <c r="DF259" s="4">
        <v>5</v>
      </c>
      <c r="DH259" s="4">
        <v>3</v>
      </c>
      <c r="DI259" s="4">
        <v>0</v>
      </c>
      <c r="DJ259" s="4">
        <v>0</v>
      </c>
      <c r="DK259" s="4">
        <v>2</v>
      </c>
      <c r="DO259" s="4">
        <v>2</v>
      </c>
      <c r="DP259" s="4">
        <v>2</v>
      </c>
      <c r="DQ259" s="4">
        <v>5</v>
      </c>
      <c r="DR259" s="4">
        <v>-97</v>
      </c>
      <c r="DW259" s="4">
        <v>2</v>
      </c>
      <c r="DX259" s="4">
        <v>7</v>
      </c>
      <c r="DY259" s="4">
        <v>1</v>
      </c>
      <c r="DZ259" s="4">
        <v>1</v>
      </c>
      <c r="EA259" s="4" t="s">
        <v>1192</v>
      </c>
      <c r="EB259" s="4">
        <v>810</v>
      </c>
      <c r="EC259" s="4">
        <v>13.5</v>
      </c>
      <c r="EE259" s="4">
        <v>2</v>
      </c>
      <c r="EF259" s="4">
        <v>1</v>
      </c>
      <c r="EG259" s="4" t="s">
        <v>1193</v>
      </c>
      <c r="EI259" s="4">
        <v>1</v>
      </c>
      <c r="EJ259" s="4">
        <v>1</v>
      </c>
      <c r="EK259" s="4">
        <v>3</v>
      </c>
      <c r="EL259" s="4">
        <v>8</v>
      </c>
      <c r="EM259" s="4">
        <v>25</v>
      </c>
      <c r="ET259" s="4" t="s">
        <v>1136</v>
      </c>
      <c r="EU259" s="4" t="s">
        <v>201</v>
      </c>
      <c r="EV259" s="4" t="s">
        <v>202</v>
      </c>
      <c r="EY259" s="4">
        <v>826</v>
      </c>
      <c r="FA259" s="83" t="s">
        <v>237</v>
      </c>
      <c r="FB259" s="4" t="s">
        <v>204</v>
      </c>
      <c r="FC259" s="4">
        <v>0</v>
      </c>
      <c r="FD259" s="4" t="s">
        <v>205</v>
      </c>
      <c r="FE259" s="4">
        <v>7</v>
      </c>
    </row>
    <row r="260" spans="1:161" x14ac:dyDescent="0.3">
      <c r="A260" s="4">
        <v>8551</v>
      </c>
      <c r="B260" s="4" t="s">
        <v>1194</v>
      </c>
      <c r="C260" s="4" t="s">
        <v>212</v>
      </c>
      <c r="D260" s="4" t="s">
        <v>1195</v>
      </c>
      <c r="E260" s="4" t="s">
        <v>293</v>
      </c>
      <c r="F260" s="4" t="s">
        <v>878</v>
      </c>
      <c r="G260" s="4">
        <v>1</v>
      </c>
      <c r="H260" s="4">
        <v>1</v>
      </c>
      <c r="I260" s="4">
        <v>2</v>
      </c>
      <c r="J260" s="4">
        <v>1</v>
      </c>
      <c r="K260" s="4">
        <v>2</v>
      </c>
      <c r="O260" s="4">
        <v>1</v>
      </c>
      <c r="P260" s="4">
        <v>1</v>
      </c>
      <c r="Q260" s="4">
        <v>2</v>
      </c>
      <c r="R260" s="4">
        <v>3</v>
      </c>
      <c r="T260" s="4">
        <v>3</v>
      </c>
      <c r="U260" s="4">
        <v>3</v>
      </c>
      <c r="V260" s="4">
        <v>2</v>
      </c>
      <c r="W260" s="4">
        <v>1</v>
      </c>
      <c r="Y260" s="4">
        <v>1</v>
      </c>
      <c r="Z260" s="4">
        <v>1</v>
      </c>
      <c r="AA260" s="4">
        <v>1</v>
      </c>
      <c r="AB260" s="4">
        <v>2013</v>
      </c>
      <c r="AC260" s="4">
        <v>1</v>
      </c>
      <c r="AD260" s="4">
        <v>1</v>
      </c>
      <c r="AE260" s="4">
        <v>3</v>
      </c>
      <c r="AF260" s="4">
        <v>6</v>
      </c>
      <c r="AG260" s="4">
        <v>1</v>
      </c>
      <c r="AV260" s="4">
        <v>3</v>
      </c>
      <c r="AX260" s="4">
        <v>8</v>
      </c>
      <c r="AY260" s="4">
        <v>2</v>
      </c>
      <c r="BD260" s="4">
        <v>2</v>
      </c>
      <c r="BE260" s="4">
        <v>2</v>
      </c>
      <c r="BF260" s="4">
        <v>1</v>
      </c>
      <c r="BG260" s="4">
        <v>1</v>
      </c>
      <c r="BH260" s="4">
        <v>1</v>
      </c>
      <c r="BJ260" s="4">
        <v>1</v>
      </c>
      <c r="BK260" s="4">
        <v>6</v>
      </c>
      <c r="BL260" s="4">
        <v>2</v>
      </c>
      <c r="BM260" s="4">
        <v>4</v>
      </c>
      <c r="BS260" s="4">
        <v>1</v>
      </c>
      <c r="BU260" s="4">
        <v>1</v>
      </c>
      <c r="BV260" s="4">
        <v>4</v>
      </c>
      <c r="BX260" s="4">
        <v>3</v>
      </c>
      <c r="BY260" s="4">
        <v>2</v>
      </c>
      <c r="BZ260" s="4">
        <v>1</v>
      </c>
      <c r="CA260" s="4">
        <v>1</v>
      </c>
      <c r="CB260" s="4">
        <v>2</v>
      </c>
      <c r="CC260" s="4">
        <v>1</v>
      </c>
      <c r="CD260" s="4">
        <v>2</v>
      </c>
      <c r="CE260" s="4">
        <v>2</v>
      </c>
      <c r="CF260" s="4">
        <v>2</v>
      </c>
      <c r="CG260" s="4">
        <v>2</v>
      </c>
      <c r="CH260" s="4">
        <v>3</v>
      </c>
      <c r="CI260" s="4">
        <v>3</v>
      </c>
      <c r="CJ260" s="4">
        <v>2</v>
      </c>
      <c r="CK260" s="4">
        <v>3</v>
      </c>
      <c r="CL260" s="4">
        <v>1</v>
      </c>
      <c r="CM260" s="4">
        <v>1</v>
      </c>
      <c r="CN260" s="4">
        <v>1</v>
      </c>
      <c r="CO260" s="4">
        <v>1</v>
      </c>
      <c r="CP260" s="4">
        <v>1</v>
      </c>
      <c r="CQ260" s="4">
        <v>1</v>
      </c>
      <c r="CR260" s="4">
        <v>1</v>
      </c>
      <c r="CS260" s="4">
        <v>0</v>
      </c>
      <c r="CV260" s="4">
        <v>2</v>
      </c>
      <c r="CX260" s="4">
        <v>2</v>
      </c>
      <c r="CY260" s="4">
        <v>1</v>
      </c>
      <c r="CZ260" s="4">
        <v>1</v>
      </c>
      <c r="DA260" s="4">
        <v>3</v>
      </c>
      <c r="DB260" s="4">
        <v>1</v>
      </c>
      <c r="DC260" s="4">
        <v>0.5</v>
      </c>
      <c r="DD260" s="4">
        <v>2</v>
      </c>
      <c r="DE260" s="4">
        <v>1</v>
      </c>
      <c r="DF260" s="4">
        <v>6</v>
      </c>
      <c r="DH260" s="4">
        <v>3</v>
      </c>
      <c r="DI260" s="4">
        <v>0</v>
      </c>
      <c r="DJ260" s="4">
        <v>1</v>
      </c>
      <c r="DK260" s="4">
        <v>0</v>
      </c>
      <c r="DL260" s="4">
        <v>1</v>
      </c>
      <c r="DM260" s="4">
        <v>1</v>
      </c>
      <c r="DO260" s="4">
        <v>2</v>
      </c>
      <c r="DP260" s="4">
        <v>2</v>
      </c>
      <c r="DQ260" s="4">
        <v>5</v>
      </c>
      <c r="DR260" s="4">
        <v>1</v>
      </c>
      <c r="DW260" s="4">
        <v>1</v>
      </c>
      <c r="DX260" s="4">
        <v>4</v>
      </c>
      <c r="DY260" s="4">
        <v>1</v>
      </c>
      <c r="DZ260" s="4">
        <v>1</v>
      </c>
      <c r="EA260" s="4" t="s">
        <v>1196</v>
      </c>
      <c r="EB260" s="4">
        <v>1046</v>
      </c>
      <c r="EC260" s="4">
        <v>17.43</v>
      </c>
      <c r="EE260" s="4">
        <v>2</v>
      </c>
      <c r="EF260" s="4">
        <v>1</v>
      </c>
      <c r="EG260" s="4" t="s">
        <v>805</v>
      </c>
      <c r="EI260" s="4">
        <v>1</v>
      </c>
      <c r="EJ260" s="4">
        <v>1</v>
      </c>
      <c r="EK260" s="4">
        <v>3</v>
      </c>
      <c r="EL260" s="4">
        <v>10</v>
      </c>
      <c r="EM260" s="4">
        <v>29</v>
      </c>
      <c r="ET260" s="4" t="s">
        <v>1136</v>
      </c>
      <c r="EU260" s="4" t="s">
        <v>201</v>
      </c>
      <c r="EV260" s="4" t="s">
        <v>202</v>
      </c>
      <c r="EY260" s="4">
        <v>929</v>
      </c>
      <c r="FA260" s="83" t="s">
        <v>237</v>
      </c>
      <c r="FB260" s="4" t="s">
        <v>204</v>
      </c>
      <c r="FC260" s="4">
        <v>0</v>
      </c>
      <c r="FD260" s="4" t="s">
        <v>205</v>
      </c>
      <c r="FE260" s="4">
        <v>3</v>
      </c>
    </row>
    <row r="261" spans="1:161" x14ac:dyDescent="0.3">
      <c r="A261" s="4">
        <v>8559</v>
      </c>
      <c r="B261" s="4" t="s">
        <v>1197</v>
      </c>
      <c r="C261" s="4" t="s">
        <v>194</v>
      </c>
      <c r="D261" s="4" t="s">
        <v>1198</v>
      </c>
      <c r="E261" s="4" t="s">
        <v>221</v>
      </c>
      <c r="F261" s="4" t="s">
        <v>1199</v>
      </c>
      <c r="G261" s="4">
        <v>1</v>
      </c>
      <c r="H261" s="4">
        <v>2</v>
      </c>
      <c r="J261" s="4">
        <v>1</v>
      </c>
      <c r="K261" s="4">
        <v>2</v>
      </c>
      <c r="O261" s="4">
        <v>0</v>
      </c>
      <c r="P261" s="4">
        <v>1</v>
      </c>
      <c r="Q261" s="4">
        <v>2</v>
      </c>
      <c r="BF261" s="4">
        <v>1</v>
      </c>
      <c r="BG261" s="4">
        <v>1</v>
      </c>
      <c r="BI261" s="4">
        <v>2</v>
      </c>
      <c r="BJ261" s="4">
        <v>1</v>
      </c>
      <c r="BK261" s="4">
        <v>-98</v>
      </c>
      <c r="BL261" s="4">
        <v>6</v>
      </c>
      <c r="BM261" s="4">
        <v>4</v>
      </c>
      <c r="BS261" s="4">
        <v>3</v>
      </c>
      <c r="BW261" s="4">
        <v>1</v>
      </c>
      <c r="BX261" s="4">
        <v>1</v>
      </c>
      <c r="BY261" s="4">
        <v>2</v>
      </c>
      <c r="BZ261" s="4">
        <v>1</v>
      </c>
      <c r="CA261" s="4">
        <v>1</v>
      </c>
      <c r="CB261" s="4">
        <v>2</v>
      </c>
      <c r="CC261" s="4">
        <v>2</v>
      </c>
      <c r="CD261" s="4">
        <v>2</v>
      </c>
      <c r="CE261" s="4">
        <v>2</v>
      </c>
      <c r="CF261" s="4">
        <v>2</v>
      </c>
      <c r="CG261" s="4">
        <v>2</v>
      </c>
      <c r="CH261" s="4">
        <v>2</v>
      </c>
      <c r="CI261" s="4">
        <v>1</v>
      </c>
      <c r="CJ261" s="4">
        <v>2</v>
      </c>
      <c r="CK261" s="4">
        <v>7</v>
      </c>
      <c r="CL261" s="4">
        <v>7</v>
      </c>
      <c r="CM261" s="4">
        <v>1</v>
      </c>
      <c r="CN261" s="4">
        <v>1</v>
      </c>
      <c r="CO261" s="4">
        <v>1</v>
      </c>
      <c r="CP261" s="4">
        <v>1</v>
      </c>
      <c r="CQ261" s="4">
        <v>1</v>
      </c>
      <c r="CR261" s="4">
        <v>1</v>
      </c>
      <c r="CS261" s="4">
        <v>0</v>
      </c>
      <c r="CV261" s="4">
        <v>2</v>
      </c>
      <c r="CX261" s="4">
        <v>1</v>
      </c>
      <c r="CY261" s="4">
        <v>1</v>
      </c>
      <c r="CZ261" s="4">
        <v>1</v>
      </c>
      <c r="DA261" s="4">
        <v>3</v>
      </c>
      <c r="DB261" s="4">
        <v>1</v>
      </c>
      <c r="DC261" s="4">
        <v>1</v>
      </c>
      <c r="DD261" s="4">
        <v>-97</v>
      </c>
      <c r="DE261" s="4">
        <v>1</v>
      </c>
      <c r="DF261" s="4">
        <v>4</v>
      </c>
      <c r="DH261" s="4">
        <v>1</v>
      </c>
      <c r="DI261" s="4">
        <v>1</v>
      </c>
      <c r="DJ261" s="4">
        <v>0</v>
      </c>
      <c r="DK261" s="4">
        <v>0</v>
      </c>
      <c r="DL261" s="4">
        <v>2</v>
      </c>
      <c r="DO261" s="4">
        <v>2</v>
      </c>
      <c r="DP261" s="4">
        <v>2</v>
      </c>
      <c r="DQ261" s="4">
        <v>4</v>
      </c>
      <c r="DR261" s="4">
        <v>5</v>
      </c>
      <c r="DW261" s="4">
        <v>2</v>
      </c>
      <c r="DX261" s="4">
        <v>1</v>
      </c>
      <c r="DY261" s="4">
        <v>1</v>
      </c>
      <c r="DZ261" s="4">
        <v>2</v>
      </c>
      <c r="EA261" s="4" t="s">
        <v>1200</v>
      </c>
      <c r="EB261" s="4">
        <v>767</v>
      </c>
      <c r="EC261" s="4">
        <v>12.78</v>
      </c>
      <c r="EE261" s="4">
        <v>2</v>
      </c>
      <c r="EF261" s="4">
        <v>1</v>
      </c>
      <c r="EG261" s="4" t="s">
        <v>230</v>
      </c>
      <c r="EI261" s="4">
        <v>1</v>
      </c>
      <c r="EJ261" s="4">
        <v>1</v>
      </c>
      <c r="EK261" s="4">
        <v>3</v>
      </c>
      <c r="EL261" s="4">
        <v>4</v>
      </c>
      <c r="EM261" s="4">
        <v>17</v>
      </c>
      <c r="ET261" s="4" t="s">
        <v>1136</v>
      </c>
      <c r="EU261" s="4" t="s">
        <v>201</v>
      </c>
      <c r="EV261" s="4" t="s">
        <v>202</v>
      </c>
      <c r="EY261" s="4">
        <v>792</v>
      </c>
      <c r="FA261" s="83" t="s">
        <v>203</v>
      </c>
      <c r="FB261" s="4" t="s">
        <v>204</v>
      </c>
      <c r="FC261" s="4">
        <v>1</v>
      </c>
      <c r="FD261" s="4" t="s">
        <v>238</v>
      </c>
    </row>
    <row r="262" spans="1:161" x14ac:dyDescent="0.3">
      <c r="A262" s="4">
        <v>8662</v>
      </c>
      <c r="B262" s="4" t="s">
        <v>1201</v>
      </c>
      <c r="C262" s="4" t="s">
        <v>194</v>
      </c>
      <c r="D262" s="4" t="s">
        <v>1202</v>
      </c>
      <c r="E262" s="4" t="s">
        <v>196</v>
      </c>
      <c r="F262" s="4" t="s">
        <v>1203</v>
      </c>
      <c r="G262" s="4">
        <v>1</v>
      </c>
      <c r="H262" s="4">
        <v>2</v>
      </c>
      <c r="J262" s="4">
        <v>1</v>
      </c>
      <c r="K262" s="4">
        <v>2</v>
      </c>
      <c r="O262" s="4">
        <v>0</v>
      </c>
      <c r="P262" s="4">
        <v>1</v>
      </c>
      <c r="Q262" s="4">
        <v>2</v>
      </c>
      <c r="BF262" s="4">
        <v>1</v>
      </c>
      <c r="BG262" s="4">
        <v>1</v>
      </c>
      <c r="BI262" s="4">
        <v>1</v>
      </c>
      <c r="BJ262" s="4">
        <v>1</v>
      </c>
      <c r="BK262" s="4">
        <v>4</v>
      </c>
      <c r="BL262" s="4">
        <v>2</v>
      </c>
      <c r="BS262" s="4">
        <v>3</v>
      </c>
      <c r="BW262" s="4">
        <v>1</v>
      </c>
      <c r="BX262" s="4">
        <v>1</v>
      </c>
      <c r="BY262" s="4">
        <v>-98</v>
      </c>
      <c r="BZ262" s="4">
        <v>1</v>
      </c>
      <c r="CA262" s="4">
        <v>2</v>
      </c>
      <c r="CB262" s="4">
        <v>2</v>
      </c>
      <c r="CC262" s="4">
        <v>1</v>
      </c>
      <c r="CD262" s="4">
        <v>2</v>
      </c>
      <c r="CE262" s="4">
        <v>1</v>
      </c>
      <c r="CF262" s="4">
        <v>2</v>
      </c>
      <c r="CG262" s="4">
        <v>2</v>
      </c>
      <c r="CH262" s="4">
        <v>-98</v>
      </c>
      <c r="CI262" s="4">
        <v>2</v>
      </c>
      <c r="CJ262" s="4">
        <v>2</v>
      </c>
      <c r="CK262" s="4">
        <v>3</v>
      </c>
      <c r="CL262" s="4">
        <v>4</v>
      </c>
      <c r="CM262" s="4">
        <v>6</v>
      </c>
      <c r="CN262" s="4">
        <v>1</v>
      </c>
      <c r="CO262" s="4">
        <v>1</v>
      </c>
      <c r="CP262" s="4">
        <v>1</v>
      </c>
      <c r="CQ262" s="4">
        <v>1</v>
      </c>
      <c r="CR262" s="4">
        <v>1</v>
      </c>
      <c r="CS262" s="4">
        <v>0</v>
      </c>
      <c r="CV262" s="4">
        <v>2</v>
      </c>
      <c r="CX262" s="4">
        <v>2</v>
      </c>
      <c r="CY262" s="4">
        <v>3</v>
      </c>
      <c r="CZ262" s="4">
        <v>1</v>
      </c>
      <c r="DA262" s="4">
        <v>2</v>
      </c>
      <c r="DB262" s="4">
        <v>1</v>
      </c>
      <c r="DC262" s="4">
        <v>0.5</v>
      </c>
      <c r="DD262" s="4">
        <v>-97</v>
      </c>
      <c r="DE262" s="4">
        <v>1</v>
      </c>
      <c r="DF262" s="4">
        <v>4</v>
      </c>
      <c r="DH262" s="4">
        <v>2</v>
      </c>
      <c r="DI262" s="4">
        <v>2</v>
      </c>
      <c r="DO262" s="4">
        <v>2</v>
      </c>
      <c r="DP262" s="4">
        <v>2</v>
      </c>
      <c r="DQ262" s="4">
        <v>4</v>
      </c>
      <c r="DR262" s="4">
        <v>4</v>
      </c>
      <c r="DW262" s="4">
        <v>2</v>
      </c>
      <c r="DX262" s="4">
        <v>4</v>
      </c>
      <c r="DY262" s="4">
        <v>1</v>
      </c>
      <c r="DZ262" s="4">
        <v>1</v>
      </c>
      <c r="EA262" s="4" t="s">
        <v>1204</v>
      </c>
      <c r="EB262" s="4">
        <v>867</v>
      </c>
      <c r="EC262" s="4">
        <v>14.45</v>
      </c>
      <c r="EE262" s="4">
        <v>2</v>
      </c>
      <c r="EF262" s="4">
        <v>1</v>
      </c>
      <c r="EG262" s="4" t="s">
        <v>323</v>
      </c>
      <c r="EI262" s="4">
        <v>1</v>
      </c>
      <c r="EJ262" s="4">
        <v>1</v>
      </c>
      <c r="EK262" s="4">
        <v>3</v>
      </c>
      <c r="EL262" s="4">
        <v>5</v>
      </c>
      <c r="EM262" s="4">
        <v>19</v>
      </c>
      <c r="ET262" s="4" t="s">
        <v>1136</v>
      </c>
      <c r="EU262" s="4" t="s">
        <v>201</v>
      </c>
      <c r="EV262" s="4" t="s">
        <v>202</v>
      </c>
      <c r="EY262" s="4">
        <v>1251</v>
      </c>
      <c r="FA262" s="83" t="s">
        <v>203</v>
      </c>
      <c r="FB262" s="4" t="s">
        <v>204</v>
      </c>
      <c r="FC262" s="4">
        <v>1</v>
      </c>
      <c r="FD262" s="4" t="s">
        <v>238</v>
      </c>
      <c r="FE262" s="4">
        <v>12</v>
      </c>
    </row>
    <row r="263" spans="1:161" x14ac:dyDescent="0.3">
      <c r="A263" s="4">
        <v>8673</v>
      </c>
      <c r="B263" s="4" t="s">
        <v>1205</v>
      </c>
      <c r="C263" s="4" t="s">
        <v>212</v>
      </c>
      <c r="D263" s="4" t="s">
        <v>1206</v>
      </c>
      <c r="E263" s="4" t="s">
        <v>808</v>
      </c>
      <c r="F263" s="4" t="s">
        <v>1207</v>
      </c>
      <c r="G263" s="4">
        <v>1</v>
      </c>
      <c r="H263" s="4">
        <v>2</v>
      </c>
      <c r="J263" s="4">
        <v>1</v>
      </c>
      <c r="K263" s="4">
        <v>2</v>
      </c>
      <c r="O263" s="4">
        <v>0</v>
      </c>
      <c r="P263" s="4">
        <v>1</v>
      </c>
      <c r="Q263" s="4">
        <v>2</v>
      </c>
      <c r="BF263" s="4">
        <v>1</v>
      </c>
      <c r="BG263" s="4">
        <v>1</v>
      </c>
      <c r="BI263" s="4">
        <v>1</v>
      </c>
      <c r="BJ263" s="4">
        <v>2</v>
      </c>
      <c r="BK263" s="4">
        <v>6</v>
      </c>
      <c r="BL263" s="4">
        <v>2</v>
      </c>
      <c r="BS263" s="4">
        <v>1</v>
      </c>
      <c r="BU263" s="4">
        <v>2</v>
      </c>
      <c r="BW263" s="4">
        <v>1</v>
      </c>
      <c r="BX263" s="4">
        <v>1</v>
      </c>
      <c r="BY263" s="4">
        <v>2</v>
      </c>
      <c r="BZ263" s="4">
        <v>2</v>
      </c>
      <c r="CA263" s="4">
        <v>1</v>
      </c>
      <c r="CB263" s="4">
        <v>2</v>
      </c>
      <c r="CC263" s="4">
        <v>2</v>
      </c>
      <c r="CD263" s="4">
        <v>1</v>
      </c>
      <c r="CE263" s="4">
        <v>1</v>
      </c>
      <c r="CF263" s="4">
        <v>2</v>
      </c>
      <c r="CG263" s="4">
        <v>2</v>
      </c>
      <c r="CH263" s="4">
        <v>2</v>
      </c>
      <c r="CI263" s="4">
        <v>1</v>
      </c>
      <c r="CJ263" s="4">
        <v>2</v>
      </c>
      <c r="CK263" s="4">
        <v>3</v>
      </c>
      <c r="CL263" s="4">
        <v>7</v>
      </c>
      <c r="CM263" s="4">
        <v>1</v>
      </c>
      <c r="CN263" s="4">
        <v>1</v>
      </c>
      <c r="CO263" s="4">
        <v>3</v>
      </c>
      <c r="CP263" s="4">
        <v>1</v>
      </c>
      <c r="CQ263" s="4">
        <v>2</v>
      </c>
      <c r="CR263" s="4">
        <v>1</v>
      </c>
      <c r="CS263" s="4">
        <v>1</v>
      </c>
      <c r="CT263" s="4">
        <v>1</v>
      </c>
      <c r="CU263" s="4">
        <v>0</v>
      </c>
      <c r="CV263" s="4">
        <v>2</v>
      </c>
      <c r="CX263" s="4">
        <v>2</v>
      </c>
      <c r="CY263" s="4">
        <v>2</v>
      </c>
      <c r="CZ263" s="4">
        <v>1</v>
      </c>
      <c r="DA263" s="4">
        <v>3</v>
      </c>
      <c r="DB263" s="4">
        <v>1</v>
      </c>
      <c r="DC263" s="4">
        <v>2</v>
      </c>
      <c r="DD263" s="4">
        <v>-97</v>
      </c>
      <c r="DE263" s="4">
        <v>1</v>
      </c>
      <c r="DF263" s="4">
        <v>5</v>
      </c>
      <c r="DH263" s="4">
        <v>3</v>
      </c>
      <c r="DI263" s="4">
        <v>1</v>
      </c>
      <c r="DJ263" s="4">
        <v>0</v>
      </c>
      <c r="DK263" s="4">
        <v>2</v>
      </c>
      <c r="DO263" s="4">
        <v>2</v>
      </c>
      <c r="DP263" s="4">
        <v>2</v>
      </c>
      <c r="DQ263" s="4">
        <v>5</v>
      </c>
      <c r="DR263" s="4">
        <v>6</v>
      </c>
      <c r="DW263" s="4">
        <v>1</v>
      </c>
      <c r="DX263" s="4">
        <v>4</v>
      </c>
      <c r="DY263" s="4">
        <v>2</v>
      </c>
      <c r="DZ263" s="4">
        <v>1</v>
      </c>
      <c r="EA263" s="4" t="s">
        <v>1208</v>
      </c>
      <c r="EB263" s="4">
        <v>709</v>
      </c>
      <c r="EC263" s="4">
        <v>11.82</v>
      </c>
      <c r="EE263" s="4">
        <v>2</v>
      </c>
      <c r="EF263" s="4">
        <v>1</v>
      </c>
      <c r="EG263" s="4" t="s">
        <v>328</v>
      </c>
      <c r="EI263" s="4">
        <v>1</v>
      </c>
      <c r="EJ263" s="4">
        <v>1</v>
      </c>
      <c r="EK263" s="4">
        <v>3</v>
      </c>
      <c r="EL263" s="4">
        <v>11</v>
      </c>
      <c r="EM263" s="4">
        <v>31</v>
      </c>
      <c r="ET263" s="4" t="s">
        <v>1136</v>
      </c>
      <c r="EU263" s="4" t="s">
        <v>201</v>
      </c>
      <c r="EV263" s="4" t="s">
        <v>202</v>
      </c>
      <c r="EY263" s="4">
        <v>1481</v>
      </c>
      <c r="FA263" s="83" t="s">
        <v>203</v>
      </c>
      <c r="FB263" s="4" t="s">
        <v>204</v>
      </c>
      <c r="FC263" s="4">
        <v>1</v>
      </c>
      <c r="FD263" s="4" t="s">
        <v>205</v>
      </c>
      <c r="FE263" s="4">
        <v>3</v>
      </c>
    </row>
    <row r="264" spans="1:161" x14ac:dyDescent="0.3">
      <c r="A264" s="4">
        <v>8674</v>
      </c>
      <c r="B264" s="4" t="s">
        <v>1209</v>
      </c>
      <c r="C264" s="4" t="s">
        <v>212</v>
      </c>
      <c r="D264" s="4" t="s">
        <v>1210</v>
      </c>
      <c r="E264" s="4" t="s">
        <v>214</v>
      </c>
      <c r="F264" s="4" t="s">
        <v>1211</v>
      </c>
      <c r="G264" s="4">
        <v>1</v>
      </c>
      <c r="H264" s="4">
        <v>2</v>
      </c>
      <c r="J264" s="4">
        <v>1</v>
      </c>
      <c r="K264" s="4">
        <v>2</v>
      </c>
      <c r="O264" s="4">
        <v>0</v>
      </c>
      <c r="P264" s="4">
        <v>1</v>
      </c>
      <c r="Q264" s="4">
        <v>2</v>
      </c>
      <c r="BF264" s="4">
        <v>1</v>
      </c>
      <c r="BG264" s="4">
        <v>1</v>
      </c>
      <c r="BI264" s="4">
        <v>1</v>
      </c>
      <c r="BJ264" s="4">
        <v>1</v>
      </c>
      <c r="BK264" s="4">
        <v>4</v>
      </c>
      <c r="BL264" s="4">
        <v>3</v>
      </c>
      <c r="BM264" s="4">
        <v>2</v>
      </c>
      <c r="BS264" s="4">
        <v>1</v>
      </c>
      <c r="BU264" s="4">
        <v>2</v>
      </c>
      <c r="BW264" s="4">
        <v>1</v>
      </c>
      <c r="BX264" s="4">
        <v>3</v>
      </c>
      <c r="BY264" s="4">
        <v>2</v>
      </c>
      <c r="BZ264" s="4">
        <v>1</v>
      </c>
      <c r="CA264" s="4">
        <v>1</v>
      </c>
      <c r="CB264" s="4">
        <v>2</v>
      </c>
      <c r="CC264" s="4">
        <v>1</v>
      </c>
      <c r="CD264" s="4">
        <v>2</v>
      </c>
      <c r="CE264" s="4">
        <v>1</v>
      </c>
      <c r="CF264" s="4">
        <v>2</v>
      </c>
      <c r="CG264" s="4">
        <v>2</v>
      </c>
      <c r="CH264" s="4">
        <v>1</v>
      </c>
      <c r="CI264" s="4">
        <v>1</v>
      </c>
      <c r="CJ264" s="4">
        <v>1</v>
      </c>
      <c r="CK264" s="4">
        <v>7</v>
      </c>
      <c r="CL264" s="4">
        <v>1</v>
      </c>
      <c r="CM264" s="4">
        <v>3</v>
      </c>
      <c r="CN264" s="4">
        <v>1</v>
      </c>
      <c r="CO264" s="4">
        <v>1</v>
      </c>
      <c r="CP264" s="4">
        <v>1</v>
      </c>
      <c r="CQ264" s="4">
        <v>1</v>
      </c>
      <c r="CR264" s="4">
        <v>1</v>
      </c>
      <c r="CS264" s="4">
        <v>0</v>
      </c>
      <c r="CV264" s="4">
        <v>1</v>
      </c>
      <c r="CW264" s="4">
        <v>1</v>
      </c>
      <c r="CX264" s="4">
        <v>1</v>
      </c>
      <c r="CY264" s="4">
        <v>1</v>
      </c>
      <c r="CZ264" s="4">
        <v>1</v>
      </c>
      <c r="DA264" s="4">
        <v>3</v>
      </c>
      <c r="DB264" s="4">
        <v>1</v>
      </c>
      <c r="DC264" s="4">
        <v>3</v>
      </c>
      <c r="DD264" s="4">
        <v>2</v>
      </c>
      <c r="DE264" s="4">
        <v>1</v>
      </c>
      <c r="DF264" s="4">
        <v>2</v>
      </c>
      <c r="DH264" s="4">
        <v>0</v>
      </c>
      <c r="DI264" s="4">
        <v>0</v>
      </c>
      <c r="DJ264" s="4">
        <v>2</v>
      </c>
      <c r="DO264" s="4">
        <v>1</v>
      </c>
      <c r="DP264" s="4">
        <v>1</v>
      </c>
      <c r="DQ264" s="4">
        <v>7</v>
      </c>
      <c r="DR264" s="4">
        <v>1</v>
      </c>
      <c r="DW264" s="4">
        <v>2</v>
      </c>
      <c r="DX264" s="4">
        <v>7</v>
      </c>
      <c r="DY264" s="4">
        <v>1</v>
      </c>
      <c r="DZ264" s="4">
        <v>2</v>
      </c>
      <c r="EA264" s="4" t="s">
        <v>229</v>
      </c>
      <c r="EB264" s="4">
        <v>853</v>
      </c>
      <c r="EC264" s="4">
        <v>14.22</v>
      </c>
      <c r="EE264" s="4">
        <v>2</v>
      </c>
      <c r="EF264" s="4">
        <v>1</v>
      </c>
      <c r="EG264" s="4" t="s">
        <v>230</v>
      </c>
      <c r="EI264" s="4">
        <v>1</v>
      </c>
      <c r="EJ264" s="4">
        <v>1</v>
      </c>
      <c r="EK264" s="4">
        <v>3</v>
      </c>
      <c r="EL264" s="4">
        <v>8</v>
      </c>
      <c r="EM264" s="4">
        <v>25</v>
      </c>
      <c r="ET264" s="4" t="s">
        <v>1136</v>
      </c>
      <c r="EU264" s="4" t="s">
        <v>201</v>
      </c>
      <c r="EV264" s="4" t="s">
        <v>202</v>
      </c>
      <c r="EY264" s="4">
        <v>826</v>
      </c>
      <c r="FA264" s="83" t="s">
        <v>203</v>
      </c>
      <c r="FB264" s="4" t="s">
        <v>204</v>
      </c>
      <c r="FC264" s="4">
        <v>1</v>
      </c>
      <c r="FD264" s="4" t="s">
        <v>205</v>
      </c>
      <c r="FE264" s="4">
        <v>12</v>
      </c>
    </row>
    <row r="265" spans="1:161" x14ac:dyDescent="0.3">
      <c r="A265" s="4">
        <v>8677</v>
      </c>
      <c r="B265" s="4" t="s">
        <v>1212</v>
      </c>
      <c r="C265" s="4" t="s">
        <v>212</v>
      </c>
      <c r="D265" s="4" t="s">
        <v>1213</v>
      </c>
      <c r="E265" s="4" t="s">
        <v>214</v>
      </c>
      <c r="F265" s="4" t="s">
        <v>1214</v>
      </c>
      <c r="G265" s="4">
        <v>1</v>
      </c>
      <c r="H265" s="4">
        <v>2</v>
      </c>
      <c r="J265" s="4">
        <v>1</v>
      </c>
      <c r="K265" s="4">
        <v>2</v>
      </c>
      <c r="O265" s="4">
        <v>0</v>
      </c>
      <c r="P265" s="4">
        <v>1</v>
      </c>
      <c r="Q265" s="4">
        <v>2</v>
      </c>
      <c r="BF265" s="4">
        <v>1</v>
      </c>
      <c r="BG265" s="4">
        <v>1</v>
      </c>
      <c r="BI265" s="4">
        <v>2</v>
      </c>
      <c r="BJ265" s="4">
        <v>2</v>
      </c>
      <c r="BK265" s="4">
        <v>6</v>
      </c>
      <c r="BL265" s="4">
        <v>-77</v>
      </c>
      <c r="BS265" s="4">
        <v>1</v>
      </c>
      <c r="BU265" s="4">
        <v>1</v>
      </c>
      <c r="BV265" s="4">
        <v>4</v>
      </c>
      <c r="BX265" s="4">
        <v>1</v>
      </c>
      <c r="BY265" s="4">
        <v>1</v>
      </c>
      <c r="BZ265" s="4">
        <v>1</v>
      </c>
      <c r="CA265" s="4">
        <v>1</v>
      </c>
      <c r="CB265" s="4">
        <v>2</v>
      </c>
      <c r="CC265" s="4">
        <v>1</v>
      </c>
      <c r="CD265" s="4">
        <v>2</v>
      </c>
      <c r="CE265" s="4">
        <v>1</v>
      </c>
      <c r="CF265" s="4">
        <v>1</v>
      </c>
      <c r="CG265" s="4">
        <v>1</v>
      </c>
      <c r="CH265" s="4">
        <v>1</v>
      </c>
      <c r="CI265" s="4">
        <v>1</v>
      </c>
      <c r="CJ265" s="4">
        <v>1</v>
      </c>
      <c r="CK265" s="4">
        <v>7</v>
      </c>
      <c r="CL265" s="4">
        <v>1</v>
      </c>
      <c r="CM265" s="4">
        <v>3</v>
      </c>
      <c r="CN265" s="4">
        <v>1</v>
      </c>
      <c r="CO265" s="4">
        <v>2</v>
      </c>
      <c r="CP265" s="4">
        <v>1</v>
      </c>
      <c r="CQ265" s="4">
        <v>2</v>
      </c>
      <c r="CR265" s="4">
        <v>1</v>
      </c>
      <c r="CS265" s="4">
        <v>0</v>
      </c>
      <c r="CV265" s="4">
        <v>2</v>
      </c>
      <c r="CX265" s="4">
        <v>2</v>
      </c>
      <c r="CY265" s="4">
        <v>1</v>
      </c>
      <c r="CZ265" s="4">
        <v>1</v>
      </c>
      <c r="DA265" s="4">
        <v>3</v>
      </c>
      <c r="DB265" s="4">
        <v>1</v>
      </c>
      <c r="DC265" s="4">
        <v>24</v>
      </c>
      <c r="DD265" s="4">
        <v>2</v>
      </c>
      <c r="DE265" s="4">
        <v>1</v>
      </c>
      <c r="DF265" s="4">
        <v>3</v>
      </c>
      <c r="DG265" s="4">
        <v>3</v>
      </c>
      <c r="DH265" s="4">
        <v>0</v>
      </c>
      <c r="DI265" s="4">
        <v>1</v>
      </c>
      <c r="DJ265" s="4">
        <v>0</v>
      </c>
      <c r="DK265" s="4">
        <v>0</v>
      </c>
      <c r="DL265" s="4">
        <v>0</v>
      </c>
      <c r="DM265" s="4">
        <v>1</v>
      </c>
      <c r="DN265" s="4">
        <v>1</v>
      </c>
      <c r="DO265" s="4">
        <v>1</v>
      </c>
      <c r="DP265" s="4">
        <v>1</v>
      </c>
      <c r="DQ265" s="4">
        <v>8</v>
      </c>
      <c r="DR265" s="4">
        <v>1</v>
      </c>
      <c r="DW265" s="4">
        <v>2</v>
      </c>
      <c r="DX265" s="4">
        <v>7</v>
      </c>
      <c r="DY265" s="4">
        <v>1</v>
      </c>
      <c r="DZ265" s="4">
        <v>2</v>
      </c>
      <c r="EA265" s="4" t="s">
        <v>1215</v>
      </c>
      <c r="EB265" s="4">
        <v>663</v>
      </c>
      <c r="EC265" s="4">
        <v>11.05</v>
      </c>
      <c r="EE265" s="4">
        <v>2</v>
      </c>
      <c r="EF265" s="4">
        <v>1</v>
      </c>
      <c r="EG265" s="4" t="s">
        <v>665</v>
      </c>
      <c r="EI265" s="4">
        <v>1</v>
      </c>
      <c r="EJ265" s="4">
        <v>1</v>
      </c>
      <c r="EK265" s="4">
        <v>3</v>
      </c>
      <c r="EL265" s="4">
        <v>8</v>
      </c>
      <c r="EM265" s="4">
        <v>25</v>
      </c>
      <c r="ET265" s="4" t="s">
        <v>1136</v>
      </c>
      <c r="EU265" s="4" t="s">
        <v>201</v>
      </c>
      <c r="EV265" s="4" t="s">
        <v>202</v>
      </c>
      <c r="EY265" s="4">
        <v>826</v>
      </c>
      <c r="FA265" s="83" t="s">
        <v>203</v>
      </c>
      <c r="FB265" s="4" t="s">
        <v>204</v>
      </c>
      <c r="FC265" s="4">
        <v>0</v>
      </c>
      <c r="FD265" s="4" t="s">
        <v>205</v>
      </c>
      <c r="FE265" s="4">
        <v>3</v>
      </c>
    </row>
    <row r="266" spans="1:161" x14ac:dyDescent="0.3">
      <c r="A266" s="4">
        <v>8722</v>
      </c>
      <c r="B266" s="4" t="s">
        <v>1216</v>
      </c>
      <c r="C266" s="4" t="s">
        <v>194</v>
      </c>
      <c r="D266" s="4" t="s">
        <v>1217</v>
      </c>
      <c r="E266" s="4" t="s">
        <v>221</v>
      </c>
      <c r="F266" s="4" t="s">
        <v>1218</v>
      </c>
      <c r="G266" s="4">
        <v>1</v>
      </c>
      <c r="H266" s="4">
        <v>1</v>
      </c>
      <c r="I266" s="4">
        <v>2</v>
      </c>
      <c r="J266" s="4">
        <v>1</v>
      </c>
      <c r="K266" s="4">
        <v>2</v>
      </c>
      <c r="O266" s="4">
        <v>0</v>
      </c>
      <c r="P266" s="4">
        <v>1</v>
      </c>
      <c r="Q266" s="4">
        <v>2</v>
      </c>
      <c r="R266" s="4">
        <v>1</v>
      </c>
      <c r="BF266" s="4">
        <v>1</v>
      </c>
      <c r="BG266" s="4">
        <v>1</v>
      </c>
      <c r="BI266" s="4">
        <v>1</v>
      </c>
      <c r="BJ266" s="4">
        <v>1</v>
      </c>
      <c r="BK266" s="4">
        <v>5</v>
      </c>
      <c r="BL266" s="4">
        <v>2</v>
      </c>
      <c r="BS266" s="4">
        <v>4</v>
      </c>
      <c r="BU266" s="4">
        <v>2</v>
      </c>
      <c r="BW266" s="4">
        <v>2</v>
      </c>
      <c r="BX266" s="4">
        <v>3</v>
      </c>
      <c r="BY266" s="4">
        <v>1</v>
      </c>
      <c r="BZ266" s="4">
        <v>1</v>
      </c>
      <c r="CA266" s="4">
        <v>1</v>
      </c>
      <c r="CB266" s="4">
        <v>-98</v>
      </c>
      <c r="CC266" s="4">
        <v>2</v>
      </c>
      <c r="CD266" s="4">
        <v>2</v>
      </c>
      <c r="CE266" s="4">
        <v>1</v>
      </c>
      <c r="CF266" s="4">
        <v>1</v>
      </c>
      <c r="CG266" s="4">
        <v>1</v>
      </c>
      <c r="CH266" s="4">
        <v>2</v>
      </c>
      <c r="CI266" s="4">
        <v>1</v>
      </c>
      <c r="CJ266" s="4">
        <v>2</v>
      </c>
      <c r="CK266" s="4">
        <v>7</v>
      </c>
      <c r="CL266" s="4">
        <v>1</v>
      </c>
      <c r="CM266" s="4">
        <v>2</v>
      </c>
      <c r="CN266" s="4">
        <v>1</v>
      </c>
      <c r="CO266" s="4">
        <v>1</v>
      </c>
      <c r="CP266" s="4">
        <v>1</v>
      </c>
      <c r="CQ266" s="4">
        <v>1</v>
      </c>
      <c r="CR266" s="4">
        <v>1</v>
      </c>
      <c r="CS266" s="4">
        <v>0</v>
      </c>
      <c r="CV266" s="4">
        <v>2</v>
      </c>
      <c r="CX266" s="4">
        <v>2</v>
      </c>
      <c r="CY266" s="4">
        <v>2</v>
      </c>
      <c r="CZ266" s="4">
        <v>1</v>
      </c>
      <c r="DA266" s="4">
        <v>2</v>
      </c>
      <c r="DB266" s="4">
        <v>1</v>
      </c>
      <c r="DC266" s="4">
        <v>3</v>
      </c>
      <c r="DD266" s="4">
        <v>1</v>
      </c>
      <c r="DE266" s="4">
        <v>1</v>
      </c>
      <c r="DF266" s="4">
        <v>2</v>
      </c>
      <c r="DG266" s="4">
        <v>2</v>
      </c>
      <c r="DH266" s="4">
        <v>0</v>
      </c>
      <c r="DI266" s="4">
        <v>0</v>
      </c>
      <c r="DJ266" s="4">
        <v>0</v>
      </c>
      <c r="DK266" s="4">
        <v>0</v>
      </c>
      <c r="DL266" s="4">
        <v>0</v>
      </c>
      <c r="DM266" s="4">
        <v>1</v>
      </c>
      <c r="DN266" s="4">
        <v>1</v>
      </c>
      <c r="DO266" s="4">
        <v>1</v>
      </c>
      <c r="DP266" s="4">
        <v>1</v>
      </c>
      <c r="DQ266" s="4">
        <v>5</v>
      </c>
      <c r="DR266" s="4">
        <v>1</v>
      </c>
      <c r="DW266" s="4">
        <v>2</v>
      </c>
      <c r="DX266" s="4">
        <v>8</v>
      </c>
      <c r="DY266" s="4">
        <v>1</v>
      </c>
      <c r="DZ266" s="4">
        <v>2</v>
      </c>
      <c r="EA266" s="4" t="s">
        <v>1219</v>
      </c>
      <c r="EB266" s="4">
        <v>737</v>
      </c>
      <c r="EC266" s="4">
        <v>12.28</v>
      </c>
      <c r="EE266" s="4">
        <v>2</v>
      </c>
      <c r="EF266" s="4">
        <v>1</v>
      </c>
      <c r="EG266" s="4" t="s">
        <v>665</v>
      </c>
      <c r="EI266" s="4">
        <v>1</v>
      </c>
      <c r="EJ266" s="4">
        <v>1</v>
      </c>
      <c r="EK266" s="4">
        <v>3</v>
      </c>
      <c r="EL266" s="4">
        <v>4</v>
      </c>
      <c r="EM266" s="4">
        <v>17</v>
      </c>
      <c r="ET266" s="4" t="s">
        <v>1220</v>
      </c>
      <c r="EU266" s="4" t="s">
        <v>201</v>
      </c>
      <c r="EV266" s="4" t="s">
        <v>202</v>
      </c>
      <c r="EY266" s="4">
        <v>792</v>
      </c>
      <c r="FA266" s="83" t="s">
        <v>203</v>
      </c>
      <c r="FB266" s="4" t="s">
        <v>204</v>
      </c>
      <c r="FC266" s="4">
        <v>1</v>
      </c>
      <c r="FD266" s="4" t="s">
        <v>205</v>
      </c>
      <c r="FE266" s="4">
        <v>7</v>
      </c>
    </row>
    <row r="267" spans="1:161" x14ac:dyDescent="0.3">
      <c r="A267" s="4">
        <v>8753</v>
      </c>
      <c r="B267" s="4" t="s">
        <v>1221</v>
      </c>
      <c r="C267" s="4" t="s">
        <v>212</v>
      </c>
      <c r="D267" s="4" t="s">
        <v>1222</v>
      </c>
      <c r="E267" s="4" t="s">
        <v>214</v>
      </c>
      <c r="F267" s="4" t="s">
        <v>1223</v>
      </c>
      <c r="G267" s="4">
        <v>1</v>
      </c>
      <c r="H267" s="4">
        <v>2</v>
      </c>
      <c r="J267" s="4">
        <v>1</v>
      </c>
      <c r="K267" s="4">
        <v>2</v>
      </c>
      <c r="O267" s="4">
        <v>0</v>
      </c>
      <c r="P267" s="4">
        <v>1</v>
      </c>
      <c r="Q267" s="4">
        <v>2</v>
      </c>
      <c r="BF267" s="4">
        <v>1</v>
      </c>
      <c r="BG267" s="4">
        <v>1</v>
      </c>
      <c r="BI267" s="4">
        <v>1</v>
      </c>
      <c r="BJ267" s="4">
        <v>1</v>
      </c>
      <c r="BK267" s="4">
        <v>6</v>
      </c>
      <c r="BL267" s="4">
        <v>3</v>
      </c>
      <c r="BS267" s="4">
        <v>2</v>
      </c>
      <c r="BU267" s="4">
        <v>2</v>
      </c>
      <c r="BW267" s="4">
        <v>2</v>
      </c>
      <c r="BX267" s="4">
        <v>1</v>
      </c>
      <c r="BY267" s="4">
        <v>2</v>
      </c>
      <c r="BZ267" s="4">
        <v>1</v>
      </c>
      <c r="CA267" s="4">
        <v>1</v>
      </c>
      <c r="CB267" s="4">
        <v>2</v>
      </c>
      <c r="CC267" s="4">
        <v>1</v>
      </c>
      <c r="CD267" s="4">
        <v>2</v>
      </c>
      <c r="CE267" s="4">
        <v>2</v>
      </c>
      <c r="CF267" s="4">
        <v>1</v>
      </c>
      <c r="CG267" s="4">
        <v>2</v>
      </c>
      <c r="CH267" s="4">
        <v>1</v>
      </c>
      <c r="CI267" s="4">
        <v>2</v>
      </c>
      <c r="CJ267" s="4">
        <v>2</v>
      </c>
      <c r="CK267" s="4">
        <v>7</v>
      </c>
      <c r="CL267" s="4">
        <v>1</v>
      </c>
      <c r="CM267" s="4">
        <v>5</v>
      </c>
      <c r="CN267" s="4">
        <v>1</v>
      </c>
      <c r="CO267" s="4">
        <v>2</v>
      </c>
      <c r="CP267" s="4">
        <v>1</v>
      </c>
      <c r="CQ267" s="4">
        <v>1</v>
      </c>
      <c r="CR267" s="4">
        <v>1</v>
      </c>
      <c r="CS267" s="4">
        <v>0</v>
      </c>
      <c r="CV267" s="4">
        <v>2</v>
      </c>
      <c r="CX267" s="4">
        <v>2</v>
      </c>
      <c r="CY267" s="4">
        <v>1</v>
      </c>
      <c r="CZ267" s="4">
        <v>1</v>
      </c>
      <c r="DA267" s="4">
        <v>3</v>
      </c>
      <c r="DB267" s="4">
        <v>1</v>
      </c>
      <c r="DC267" s="4">
        <v>19</v>
      </c>
      <c r="DD267" s="4">
        <v>2</v>
      </c>
      <c r="DE267" s="4">
        <v>1</v>
      </c>
      <c r="DF267" s="4">
        <v>1</v>
      </c>
      <c r="DH267" s="4">
        <v>0</v>
      </c>
      <c r="DI267" s="4">
        <v>0</v>
      </c>
      <c r="DJ267" s="4">
        <v>0</v>
      </c>
      <c r="DK267" s="4">
        <v>0</v>
      </c>
      <c r="DL267" s="4">
        <v>1</v>
      </c>
      <c r="DO267" s="4">
        <v>1</v>
      </c>
      <c r="DP267" s="4">
        <v>2</v>
      </c>
      <c r="DQ267" s="4">
        <v>6</v>
      </c>
      <c r="DR267" s="4">
        <v>1</v>
      </c>
      <c r="DW267" s="4">
        <v>2</v>
      </c>
      <c r="DX267" s="4">
        <v>7</v>
      </c>
      <c r="DY267" s="4">
        <v>1</v>
      </c>
      <c r="DZ267" s="4">
        <v>2</v>
      </c>
      <c r="EA267" s="4" t="s">
        <v>1224</v>
      </c>
      <c r="EB267" s="4">
        <v>683</v>
      </c>
      <c r="EC267" s="4">
        <v>11.38</v>
      </c>
      <c r="EE267" s="4">
        <v>2</v>
      </c>
      <c r="EF267" s="4">
        <v>1</v>
      </c>
      <c r="EG267" s="4" t="s">
        <v>230</v>
      </c>
      <c r="EI267" s="4">
        <v>1</v>
      </c>
      <c r="EJ267" s="4">
        <v>1</v>
      </c>
      <c r="EK267" s="4">
        <v>3</v>
      </c>
      <c r="EL267" s="4">
        <v>8</v>
      </c>
      <c r="EM267" s="4">
        <v>25</v>
      </c>
      <c r="ET267" s="4" t="s">
        <v>1220</v>
      </c>
      <c r="EU267" s="4" t="s">
        <v>201</v>
      </c>
      <c r="EV267" s="4" t="s">
        <v>202</v>
      </c>
      <c r="EY267" s="4">
        <v>826</v>
      </c>
      <c r="FA267" s="83" t="s">
        <v>203</v>
      </c>
      <c r="FB267" s="4" t="s">
        <v>204</v>
      </c>
      <c r="FC267" s="4">
        <v>1</v>
      </c>
      <c r="FD267" s="4" t="s">
        <v>205</v>
      </c>
      <c r="FE267" s="4">
        <v>3</v>
      </c>
    </row>
    <row r="268" spans="1:161" x14ac:dyDescent="0.3">
      <c r="A268" s="4">
        <v>8832</v>
      </c>
      <c r="B268" s="4" t="s">
        <v>1225</v>
      </c>
      <c r="C268" s="4" t="s">
        <v>194</v>
      </c>
      <c r="D268" s="4" t="s">
        <v>1226</v>
      </c>
      <c r="E268" s="4" t="s">
        <v>227</v>
      </c>
      <c r="F268" s="4" t="s">
        <v>1227</v>
      </c>
      <c r="G268" s="4">
        <v>1</v>
      </c>
      <c r="H268" s="4">
        <v>2</v>
      </c>
      <c r="J268" s="4">
        <v>1</v>
      </c>
      <c r="K268" s="4">
        <v>2</v>
      </c>
      <c r="O268" s="4">
        <v>0</v>
      </c>
      <c r="P268" s="4">
        <v>1</v>
      </c>
      <c r="Q268" s="4">
        <v>2</v>
      </c>
      <c r="BF268" s="4">
        <v>1</v>
      </c>
      <c r="BG268" s="4">
        <v>1</v>
      </c>
      <c r="BI268" s="4">
        <v>1</v>
      </c>
      <c r="BJ268" s="4">
        <v>1</v>
      </c>
      <c r="BK268" s="4">
        <v>6</v>
      </c>
      <c r="BL268" s="4">
        <v>2</v>
      </c>
      <c r="BS268" s="4">
        <v>4</v>
      </c>
      <c r="BU268" s="4">
        <v>2</v>
      </c>
      <c r="BW268" s="4">
        <v>3</v>
      </c>
      <c r="BX268" s="4">
        <v>3</v>
      </c>
      <c r="BY268" s="4">
        <v>2</v>
      </c>
      <c r="BZ268" s="4">
        <v>2</v>
      </c>
      <c r="CA268" s="4">
        <v>2</v>
      </c>
      <c r="CB268" s="4">
        <v>2</v>
      </c>
      <c r="CC268" s="4">
        <v>2</v>
      </c>
      <c r="CD268" s="4">
        <v>2</v>
      </c>
      <c r="CE268" s="4">
        <v>2</v>
      </c>
      <c r="CF268" s="4">
        <v>2</v>
      </c>
      <c r="CG268" s="4">
        <v>2</v>
      </c>
      <c r="CH268" s="4">
        <v>2</v>
      </c>
      <c r="CI268" s="4">
        <v>2</v>
      </c>
      <c r="CJ268" s="4">
        <v>2</v>
      </c>
      <c r="CK268" s="4">
        <v>7</v>
      </c>
      <c r="CL268" s="4">
        <v>1</v>
      </c>
      <c r="CM268" s="4">
        <v>1</v>
      </c>
      <c r="CN268" s="4">
        <v>1</v>
      </c>
      <c r="CO268" s="4">
        <v>1</v>
      </c>
      <c r="CP268" s="4">
        <v>1</v>
      </c>
      <c r="CQ268" s="4">
        <v>1</v>
      </c>
      <c r="CR268" s="4">
        <v>1</v>
      </c>
      <c r="CS268" s="4">
        <v>1</v>
      </c>
      <c r="CT268" s="4">
        <v>1</v>
      </c>
      <c r="CU268" s="4">
        <v>1</v>
      </c>
      <c r="CV268" s="4">
        <v>2</v>
      </c>
      <c r="CX268" s="4">
        <v>2</v>
      </c>
      <c r="CY268" s="4">
        <v>5</v>
      </c>
      <c r="CZ268" s="4">
        <v>1</v>
      </c>
      <c r="DA268" s="4">
        <v>1</v>
      </c>
      <c r="DB268" s="4">
        <v>1</v>
      </c>
      <c r="DC268" s="4">
        <v>1</v>
      </c>
      <c r="DD268" s="4">
        <v>-97</v>
      </c>
      <c r="DE268" s="4">
        <v>1</v>
      </c>
      <c r="DF268" s="4">
        <v>1</v>
      </c>
      <c r="DH268" s="4">
        <v>0</v>
      </c>
      <c r="DI268" s="4">
        <v>0</v>
      </c>
      <c r="DJ268" s="4">
        <v>1</v>
      </c>
      <c r="DO268" s="4">
        <v>2</v>
      </c>
      <c r="DP268" s="4">
        <v>2</v>
      </c>
      <c r="DQ268" s="4">
        <v>6</v>
      </c>
      <c r="DR268" s="4">
        <v>4</v>
      </c>
      <c r="DW268" s="4">
        <v>2</v>
      </c>
      <c r="DX268" s="4">
        <v>1</v>
      </c>
      <c r="DY268" s="4">
        <v>3</v>
      </c>
      <c r="DZ268" s="4">
        <v>1</v>
      </c>
      <c r="EA268" s="4" t="s">
        <v>1228</v>
      </c>
      <c r="EB268" s="4">
        <v>853</v>
      </c>
      <c r="EC268" s="4">
        <v>14.22</v>
      </c>
      <c r="EE268" s="4">
        <v>2</v>
      </c>
      <c r="EF268" s="4">
        <v>1</v>
      </c>
      <c r="EG268" s="4" t="s">
        <v>665</v>
      </c>
      <c r="EI268" s="4">
        <v>1</v>
      </c>
      <c r="EJ268" s="4">
        <v>1</v>
      </c>
      <c r="EK268" s="4">
        <v>3</v>
      </c>
      <c r="EL268" s="4">
        <v>6</v>
      </c>
      <c r="EM268" s="4">
        <v>21</v>
      </c>
      <c r="ET268" s="4" t="s">
        <v>1220</v>
      </c>
      <c r="EU268" s="4" t="s">
        <v>201</v>
      </c>
      <c r="EV268" s="4" t="s">
        <v>202</v>
      </c>
      <c r="EY268" s="4">
        <v>963</v>
      </c>
      <c r="FA268" s="83" t="s">
        <v>203</v>
      </c>
      <c r="FB268" s="4" t="s">
        <v>204</v>
      </c>
      <c r="FC268" s="4">
        <v>1</v>
      </c>
      <c r="FD268" s="4" t="s">
        <v>205</v>
      </c>
      <c r="FE268" s="4">
        <v>3</v>
      </c>
    </row>
    <row r="269" spans="1:161" x14ac:dyDescent="0.3">
      <c r="A269" s="4">
        <v>8848</v>
      </c>
      <c r="B269" s="4" t="s">
        <v>1229</v>
      </c>
      <c r="C269" s="4" t="s">
        <v>265</v>
      </c>
      <c r="D269" s="4" t="s">
        <v>1230</v>
      </c>
      <c r="E269" s="4" t="s">
        <v>372</v>
      </c>
      <c r="F269" s="4" t="s">
        <v>1231</v>
      </c>
      <c r="G269" s="4">
        <v>1</v>
      </c>
      <c r="H269" s="4">
        <v>1</v>
      </c>
      <c r="I269" s="4">
        <v>2</v>
      </c>
      <c r="J269" s="4">
        <v>1</v>
      </c>
      <c r="K269" s="4">
        <v>2</v>
      </c>
      <c r="O269" s="4">
        <v>1</v>
      </c>
      <c r="P269" s="4">
        <v>1</v>
      </c>
      <c r="Q269" s="4">
        <v>2</v>
      </c>
      <c r="R269" s="4">
        <v>2</v>
      </c>
      <c r="U269" s="4">
        <v>1</v>
      </c>
      <c r="W269" s="4">
        <v>1</v>
      </c>
      <c r="Y269" s="4">
        <v>1</v>
      </c>
      <c r="Z269" s="4">
        <v>1</v>
      </c>
      <c r="AA269" s="4">
        <v>1</v>
      </c>
      <c r="AB269" s="4">
        <v>2008</v>
      </c>
      <c r="AC269" s="4">
        <v>1</v>
      </c>
      <c r="AD269" s="4">
        <v>3</v>
      </c>
      <c r="AE269" s="4">
        <v>1</v>
      </c>
      <c r="AF269" s="4">
        <v>2</v>
      </c>
      <c r="AG269" s="4">
        <v>1</v>
      </c>
      <c r="AV269" s="4">
        <v>2</v>
      </c>
      <c r="AX269" s="4">
        <v>-98</v>
      </c>
      <c r="AY269" s="4">
        <v>-97</v>
      </c>
      <c r="BD269" s="4">
        <v>2</v>
      </c>
      <c r="BE269" s="4">
        <v>1</v>
      </c>
      <c r="BF269" s="4">
        <v>1</v>
      </c>
      <c r="BG269" s="4">
        <v>1</v>
      </c>
      <c r="BH269" s="4">
        <v>1</v>
      </c>
      <c r="BJ269" s="4">
        <v>1</v>
      </c>
      <c r="BK269" s="4">
        <v>-98</v>
      </c>
      <c r="BL269" s="4">
        <v>2</v>
      </c>
      <c r="BS269" s="4">
        <v>3</v>
      </c>
      <c r="BW269" s="4">
        <v>-98</v>
      </c>
      <c r="BX269" s="4">
        <v>1</v>
      </c>
      <c r="BY269" s="4">
        <v>1</v>
      </c>
      <c r="BZ269" s="4">
        <v>1</v>
      </c>
      <c r="CA269" s="4">
        <v>2</v>
      </c>
      <c r="CB269" s="4">
        <v>2</v>
      </c>
      <c r="CC269" s="4">
        <v>1</v>
      </c>
      <c r="CD269" s="4">
        <v>2</v>
      </c>
      <c r="CE269" s="4">
        <v>1</v>
      </c>
      <c r="CF269" s="4">
        <v>2</v>
      </c>
      <c r="CG269" s="4">
        <v>2</v>
      </c>
      <c r="CH269" s="4">
        <v>1</v>
      </c>
      <c r="CI269" s="4">
        <v>2</v>
      </c>
      <c r="CJ269" s="4">
        <v>2</v>
      </c>
      <c r="CK269" s="4">
        <v>3</v>
      </c>
      <c r="CL269" s="4">
        <v>2</v>
      </c>
      <c r="CM269" s="4">
        <v>4</v>
      </c>
      <c r="CN269" s="4">
        <v>1</v>
      </c>
      <c r="CO269" s="4">
        <v>1</v>
      </c>
      <c r="CP269" s="4">
        <v>1</v>
      </c>
      <c r="CQ269" s="4">
        <v>1</v>
      </c>
      <c r="CR269" s="4">
        <v>1</v>
      </c>
      <c r="CS269" s="4">
        <v>0</v>
      </c>
      <c r="CV269" s="4">
        <v>2</v>
      </c>
      <c r="CX269" s="4">
        <v>2</v>
      </c>
      <c r="CY269" s="4">
        <v>3</v>
      </c>
      <c r="CZ269" s="4">
        <v>1</v>
      </c>
      <c r="DA269" s="4">
        <v>2</v>
      </c>
      <c r="DB269" s="4">
        <v>1</v>
      </c>
      <c r="DC269" s="4">
        <v>19</v>
      </c>
      <c r="DD269" s="4">
        <v>1</v>
      </c>
      <c r="DE269" s="4">
        <v>1</v>
      </c>
      <c r="DF269" s="4">
        <v>1</v>
      </c>
      <c r="DH269" s="4">
        <v>0</v>
      </c>
      <c r="DI269" s="4">
        <v>0</v>
      </c>
      <c r="DJ269" s="4">
        <v>0</v>
      </c>
      <c r="DK269" s="4">
        <v>0</v>
      </c>
      <c r="DL269" s="4">
        <v>1</v>
      </c>
      <c r="DO269" s="4">
        <v>2</v>
      </c>
      <c r="DP269" s="4">
        <v>2</v>
      </c>
      <c r="DQ269" s="4">
        <v>7</v>
      </c>
      <c r="DR269" s="4">
        <v>1</v>
      </c>
      <c r="DW269" s="4">
        <v>2</v>
      </c>
      <c r="DX269" s="4">
        <v>3</v>
      </c>
      <c r="DY269" s="4">
        <v>1</v>
      </c>
      <c r="DZ269" s="4">
        <v>1</v>
      </c>
      <c r="EA269" s="4" t="s">
        <v>1232</v>
      </c>
      <c r="EB269" s="4">
        <v>819</v>
      </c>
      <c r="EC269" s="4">
        <v>13.65</v>
      </c>
      <c r="EE269" s="4">
        <v>2</v>
      </c>
      <c r="EF269" s="4">
        <v>1</v>
      </c>
      <c r="EG269" s="4" t="s">
        <v>729</v>
      </c>
      <c r="EI269" s="4">
        <v>1</v>
      </c>
      <c r="EJ269" s="4">
        <v>1</v>
      </c>
      <c r="EK269" s="4">
        <v>3</v>
      </c>
      <c r="EL269" s="4">
        <v>15</v>
      </c>
      <c r="EM269" s="4">
        <v>39</v>
      </c>
      <c r="ET269" s="4" t="s">
        <v>1220</v>
      </c>
      <c r="EU269" s="4" t="s">
        <v>201</v>
      </c>
      <c r="EV269" s="4" t="s">
        <v>202</v>
      </c>
      <c r="EY269" s="4">
        <v>1476</v>
      </c>
      <c r="FA269" s="83" t="s">
        <v>237</v>
      </c>
      <c r="FB269" s="4" t="s">
        <v>204</v>
      </c>
      <c r="FC269" s="4">
        <v>1</v>
      </c>
      <c r="FD269" s="4" t="s">
        <v>238</v>
      </c>
    </row>
    <row r="270" spans="1:161" x14ac:dyDescent="0.3">
      <c r="A270" s="4">
        <v>8869</v>
      </c>
      <c r="B270" s="4" t="s">
        <v>1233</v>
      </c>
      <c r="C270" s="4" t="s">
        <v>194</v>
      </c>
      <c r="D270" s="4" t="s">
        <v>1234</v>
      </c>
      <c r="E270" s="4" t="s">
        <v>227</v>
      </c>
      <c r="F270" s="4" t="s">
        <v>1235</v>
      </c>
      <c r="G270" s="4">
        <v>1</v>
      </c>
      <c r="H270" s="4">
        <v>2</v>
      </c>
      <c r="J270" s="4">
        <v>1</v>
      </c>
      <c r="K270" s="4">
        <v>2</v>
      </c>
      <c r="O270" s="4">
        <v>0</v>
      </c>
      <c r="P270" s="4">
        <v>1</v>
      </c>
      <c r="Q270" s="4">
        <v>2</v>
      </c>
      <c r="BF270" s="4">
        <v>1</v>
      </c>
      <c r="BG270" s="4">
        <v>1</v>
      </c>
      <c r="BI270" s="4">
        <v>1</v>
      </c>
      <c r="BJ270" s="4">
        <v>1</v>
      </c>
      <c r="BK270" s="4">
        <v>5</v>
      </c>
      <c r="BL270" s="4">
        <v>6</v>
      </c>
      <c r="BS270" s="4">
        <v>4</v>
      </c>
      <c r="BU270" s="4">
        <v>1</v>
      </c>
      <c r="BV270" s="4">
        <v>3</v>
      </c>
      <c r="BX270" s="4">
        <v>1</v>
      </c>
      <c r="BY270" s="4">
        <v>1</v>
      </c>
      <c r="BZ270" s="4">
        <v>1</v>
      </c>
      <c r="CA270" s="4">
        <v>1</v>
      </c>
      <c r="CB270" s="4">
        <v>2</v>
      </c>
      <c r="CC270" s="4">
        <v>1</v>
      </c>
      <c r="CD270" s="4">
        <v>2</v>
      </c>
      <c r="CE270" s="4">
        <v>2</v>
      </c>
      <c r="CF270" s="4">
        <v>1</v>
      </c>
      <c r="CG270" s="4">
        <v>2</v>
      </c>
      <c r="CH270" s="4">
        <v>1</v>
      </c>
      <c r="CI270" s="4">
        <v>2</v>
      </c>
      <c r="CJ270" s="4">
        <v>1</v>
      </c>
      <c r="CK270" s="4">
        <v>7</v>
      </c>
      <c r="CL270" s="4">
        <v>1</v>
      </c>
      <c r="CM270" s="4">
        <v>3</v>
      </c>
      <c r="CN270" s="4">
        <v>1</v>
      </c>
      <c r="CO270" s="4">
        <v>1</v>
      </c>
      <c r="CP270" s="4">
        <v>1</v>
      </c>
      <c r="CQ270" s="4">
        <v>1</v>
      </c>
      <c r="CR270" s="4">
        <v>1</v>
      </c>
      <c r="CS270" s="4">
        <v>0</v>
      </c>
      <c r="CV270" s="4">
        <v>1</v>
      </c>
      <c r="CW270" s="4">
        <v>1</v>
      </c>
      <c r="CX270" s="4">
        <v>2</v>
      </c>
      <c r="CY270" s="4">
        <v>1</v>
      </c>
      <c r="CZ270" s="4">
        <v>1</v>
      </c>
      <c r="DA270" s="4">
        <v>3</v>
      </c>
      <c r="DB270" s="4">
        <v>1</v>
      </c>
      <c r="DC270" s="4">
        <v>0.6</v>
      </c>
      <c r="DD270" s="4">
        <v>1</v>
      </c>
      <c r="DE270" s="4">
        <v>1</v>
      </c>
      <c r="DF270" s="4">
        <v>4</v>
      </c>
      <c r="DH270" s="4">
        <v>2</v>
      </c>
      <c r="DI270" s="4">
        <v>0</v>
      </c>
      <c r="DJ270" s="4">
        <v>0</v>
      </c>
      <c r="DK270" s="4">
        <v>1</v>
      </c>
      <c r="DL270" s="4">
        <v>1</v>
      </c>
      <c r="DO270" s="4">
        <v>1</v>
      </c>
      <c r="DP270" s="4">
        <v>1</v>
      </c>
      <c r="DQ270" s="4">
        <v>8</v>
      </c>
      <c r="DR270" s="4">
        <v>1</v>
      </c>
      <c r="DW270" s="4">
        <v>2</v>
      </c>
      <c r="DX270" s="4">
        <v>10</v>
      </c>
      <c r="DY270" s="4">
        <v>1</v>
      </c>
      <c r="DZ270" s="4">
        <v>2</v>
      </c>
      <c r="EA270" s="4" t="s">
        <v>691</v>
      </c>
      <c r="EB270" s="4">
        <v>779</v>
      </c>
      <c r="EC270" s="4">
        <v>12.98</v>
      </c>
      <c r="EE270" s="4">
        <v>2</v>
      </c>
      <c r="EF270" s="4">
        <v>1</v>
      </c>
      <c r="EG270" s="4" t="s">
        <v>323</v>
      </c>
      <c r="EI270" s="4">
        <v>1</v>
      </c>
      <c r="EJ270" s="4">
        <v>1</v>
      </c>
      <c r="EK270" s="4">
        <v>3</v>
      </c>
      <c r="EL270" s="4">
        <v>6</v>
      </c>
      <c r="EM270" s="4">
        <v>21</v>
      </c>
      <c r="ET270" s="4" t="s">
        <v>1220</v>
      </c>
      <c r="EU270" s="4" t="s">
        <v>201</v>
      </c>
      <c r="EV270" s="4" t="s">
        <v>202</v>
      </c>
      <c r="EY270" s="4">
        <v>963</v>
      </c>
      <c r="FA270" s="83" t="s">
        <v>203</v>
      </c>
      <c r="FB270" s="4" t="s">
        <v>204</v>
      </c>
      <c r="FC270" s="4">
        <v>0</v>
      </c>
      <c r="FD270" s="4" t="s">
        <v>205</v>
      </c>
      <c r="FE270" s="4">
        <v>7</v>
      </c>
    </row>
    <row r="271" spans="1:161" x14ac:dyDescent="0.3">
      <c r="A271" s="4">
        <v>8901</v>
      </c>
      <c r="B271" s="4" t="s">
        <v>1236</v>
      </c>
      <c r="C271" s="4" t="s">
        <v>265</v>
      </c>
      <c r="D271" s="4" t="s">
        <v>1237</v>
      </c>
      <c r="E271" s="4" t="s">
        <v>267</v>
      </c>
      <c r="F271" s="4" t="s">
        <v>1238</v>
      </c>
      <c r="G271" s="4">
        <v>1</v>
      </c>
      <c r="H271" s="4">
        <v>1</v>
      </c>
      <c r="I271" s="4">
        <v>1</v>
      </c>
      <c r="J271" s="4">
        <v>1</v>
      </c>
      <c r="K271" s="4">
        <v>2</v>
      </c>
      <c r="O271" s="4">
        <v>2</v>
      </c>
      <c r="P271" s="4">
        <v>1</v>
      </c>
      <c r="Q271" s="4">
        <v>2</v>
      </c>
      <c r="BF271" s="4">
        <v>1</v>
      </c>
      <c r="BG271" s="4">
        <v>1</v>
      </c>
      <c r="BI271" s="4">
        <v>1</v>
      </c>
      <c r="BJ271" s="4">
        <v>1</v>
      </c>
      <c r="BK271" s="4">
        <v>6</v>
      </c>
      <c r="BL271" s="4">
        <v>3</v>
      </c>
      <c r="BS271" s="4">
        <v>4</v>
      </c>
      <c r="BU271" s="4">
        <v>2</v>
      </c>
      <c r="BW271" s="4">
        <v>2</v>
      </c>
      <c r="BX271" s="4">
        <v>1</v>
      </c>
      <c r="BY271" s="4">
        <v>1</v>
      </c>
      <c r="BZ271" s="4">
        <v>1</v>
      </c>
      <c r="CA271" s="4">
        <v>1</v>
      </c>
      <c r="CB271" s="4">
        <v>1</v>
      </c>
      <c r="CC271" s="4">
        <v>1</v>
      </c>
      <c r="CD271" s="4">
        <v>2</v>
      </c>
      <c r="CE271" s="4">
        <v>1</v>
      </c>
      <c r="CF271" s="4">
        <v>1</v>
      </c>
      <c r="CG271" s="4">
        <v>1</v>
      </c>
      <c r="CH271" s="4">
        <v>1</v>
      </c>
      <c r="CI271" s="4">
        <v>1</v>
      </c>
      <c r="CJ271" s="4">
        <v>1</v>
      </c>
      <c r="CK271" s="4">
        <v>7</v>
      </c>
      <c r="CL271" s="4">
        <v>1</v>
      </c>
      <c r="CM271" s="4">
        <v>4</v>
      </c>
      <c r="CN271" s="4">
        <v>1</v>
      </c>
      <c r="CO271" s="4">
        <v>2</v>
      </c>
      <c r="CP271" s="4">
        <v>1</v>
      </c>
      <c r="CQ271" s="4">
        <v>2</v>
      </c>
      <c r="CR271" s="4">
        <v>1</v>
      </c>
      <c r="CS271" s="4">
        <v>0</v>
      </c>
      <c r="CV271" s="4">
        <v>2</v>
      </c>
      <c r="CX271" s="4">
        <v>2</v>
      </c>
      <c r="CY271" s="4">
        <v>1</v>
      </c>
      <c r="CZ271" s="4">
        <v>1</v>
      </c>
      <c r="DA271" s="4">
        <v>4</v>
      </c>
      <c r="DB271" s="4">
        <v>1</v>
      </c>
      <c r="DC271" s="4">
        <v>3</v>
      </c>
      <c r="DD271" s="4">
        <v>2</v>
      </c>
      <c r="DE271" s="4">
        <v>1</v>
      </c>
      <c r="DF271" s="4">
        <v>2</v>
      </c>
      <c r="DH271" s="4">
        <v>0</v>
      </c>
      <c r="DI271" s="4">
        <v>0</v>
      </c>
      <c r="DJ271" s="4">
        <v>0</v>
      </c>
      <c r="DK271" s="4">
        <v>0</v>
      </c>
      <c r="DL271" s="4">
        <v>0</v>
      </c>
      <c r="DM271" s="4">
        <v>2</v>
      </c>
      <c r="DO271" s="4">
        <v>1</v>
      </c>
      <c r="DP271" s="4">
        <v>2</v>
      </c>
      <c r="DQ271" s="4">
        <v>6</v>
      </c>
      <c r="DR271" s="4">
        <v>1</v>
      </c>
      <c r="DW271" s="4">
        <v>2</v>
      </c>
      <c r="DX271" s="4">
        <v>-98</v>
      </c>
      <c r="DY271" s="4">
        <v>1</v>
      </c>
      <c r="DZ271" s="4">
        <v>1</v>
      </c>
      <c r="EA271" s="4" t="s">
        <v>1239</v>
      </c>
      <c r="EB271" s="4">
        <v>658</v>
      </c>
      <c r="EC271" s="4">
        <v>10.97</v>
      </c>
      <c r="EE271" s="4">
        <v>2</v>
      </c>
      <c r="EF271" s="4">
        <v>1</v>
      </c>
      <c r="EG271" s="4" t="s">
        <v>1240</v>
      </c>
      <c r="EI271" s="4">
        <v>1</v>
      </c>
      <c r="EJ271" s="4">
        <v>1</v>
      </c>
      <c r="EK271" s="4">
        <v>3</v>
      </c>
      <c r="EL271" s="4">
        <v>12</v>
      </c>
      <c r="EM271" s="4">
        <v>33</v>
      </c>
      <c r="ET271" s="4" t="s">
        <v>1220</v>
      </c>
      <c r="EU271" s="4" t="s">
        <v>201</v>
      </c>
      <c r="EV271" s="4" t="s">
        <v>202</v>
      </c>
      <c r="EY271" s="4">
        <v>1201</v>
      </c>
      <c r="FA271" s="83" t="s">
        <v>203</v>
      </c>
      <c r="FB271" s="4" t="s">
        <v>204</v>
      </c>
      <c r="FC271" s="4">
        <v>1</v>
      </c>
      <c r="FD271" s="4" t="s">
        <v>205</v>
      </c>
      <c r="FE271" s="4">
        <v>3</v>
      </c>
    </row>
    <row r="272" spans="1:161" x14ac:dyDescent="0.3">
      <c r="A272" s="4">
        <v>8995</v>
      </c>
      <c r="B272" s="4" t="s">
        <v>1241</v>
      </c>
      <c r="C272" s="4" t="s">
        <v>212</v>
      </c>
      <c r="D272" s="4" t="s">
        <v>1242</v>
      </c>
      <c r="E272" s="4" t="s">
        <v>214</v>
      </c>
      <c r="F272" s="4" t="s">
        <v>1243</v>
      </c>
      <c r="G272" s="4">
        <v>1</v>
      </c>
      <c r="H272" s="4">
        <v>2</v>
      </c>
      <c r="J272" s="4">
        <v>1</v>
      </c>
      <c r="K272" s="4">
        <v>2</v>
      </c>
      <c r="O272" s="4">
        <v>0</v>
      </c>
      <c r="P272" s="4">
        <v>1</v>
      </c>
      <c r="Q272" s="4">
        <v>2</v>
      </c>
      <c r="BF272" s="4">
        <v>1</v>
      </c>
      <c r="BG272" s="4">
        <v>1</v>
      </c>
      <c r="BI272" s="4">
        <v>2</v>
      </c>
      <c r="BJ272" s="4">
        <v>1</v>
      </c>
      <c r="BK272" s="4">
        <v>-98</v>
      </c>
      <c r="BL272" s="4">
        <v>-77</v>
      </c>
      <c r="BS272" s="4">
        <v>1</v>
      </c>
      <c r="BU272" s="4">
        <v>1</v>
      </c>
      <c r="BV272" s="4">
        <v>2</v>
      </c>
      <c r="BX272" s="4">
        <v>1</v>
      </c>
      <c r="BY272" s="4">
        <v>-98</v>
      </c>
      <c r="BZ272" s="4">
        <v>-98</v>
      </c>
      <c r="CA272" s="4">
        <v>2</v>
      </c>
      <c r="CB272" s="4">
        <v>2</v>
      </c>
      <c r="CC272" s="4">
        <v>1</v>
      </c>
      <c r="CD272" s="4">
        <v>2</v>
      </c>
      <c r="CE272" s="4">
        <v>2</v>
      </c>
      <c r="CF272" s="4">
        <v>1</v>
      </c>
      <c r="CG272" s="4">
        <v>2</v>
      </c>
      <c r="CH272" s="4">
        <v>2</v>
      </c>
      <c r="CI272" s="4">
        <v>3</v>
      </c>
      <c r="CJ272" s="4">
        <v>2</v>
      </c>
      <c r="CK272" s="4">
        <v>7</v>
      </c>
      <c r="CL272" s="4">
        <v>2</v>
      </c>
      <c r="CM272" s="4">
        <v>1</v>
      </c>
      <c r="CN272" s="4">
        <v>1</v>
      </c>
      <c r="CO272" s="4">
        <v>2</v>
      </c>
      <c r="CP272" s="4">
        <v>1</v>
      </c>
      <c r="CQ272" s="4">
        <v>2</v>
      </c>
      <c r="CR272" s="4">
        <v>1</v>
      </c>
      <c r="CS272" s="4">
        <v>0</v>
      </c>
      <c r="CV272" s="4">
        <v>2</v>
      </c>
      <c r="CX272" s="4">
        <v>2</v>
      </c>
      <c r="CY272" s="4">
        <v>4</v>
      </c>
      <c r="CZ272" s="4">
        <v>1</v>
      </c>
      <c r="DA272" s="4">
        <v>3</v>
      </c>
      <c r="DB272" s="4">
        <v>1</v>
      </c>
      <c r="DC272" s="4">
        <v>0.5</v>
      </c>
      <c r="DD272" s="4">
        <v>-97</v>
      </c>
      <c r="DE272" s="4">
        <v>1</v>
      </c>
      <c r="DF272" s="4">
        <v>3</v>
      </c>
      <c r="DH272" s="4">
        <v>0</v>
      </c>
      <c r="DI272" s="4">
        <v>2</v>
      </c>
      <c r="DJ272" s="4">
        <v>1</v>
      </c>
      <c r="DO272" s="4">
        <v>2</v>
      </c>
      <c r="DP272" s="4">
        <v>2</v>
      </c>
      <c r="DQ272" s="4">
        <v>6</v>
      </c>
      <c r="DR272" s="4">
        <v>4</v>
      </c>
      <c r="DW272" s="4">
        <v>2</v>
      </c>
      <c r="DX272" s="4">
        <v>3</v>
      </c>
      <c r="DY272" s="4">
        <v>1</v>
      </c>
      <c r="DZ272" s="4">
        <v>1</v>
      </c>
      <c r="EA272" s="4" t="s">
        <v>1244</v>
      </c>
      <c r="EB272" s="4">
        <v>992</v>
      </c>
      <c r="EC272" s="4">
        <v>16.53</v>
      </c>
      <c r="EE272" s="4">
        <v>2</v>
      </c>
      <c r="EF272" s="4">
        <v>1</v>
      </c>
      <c r="EG272" s="4" t="s">
        <v>1245</v>
      </c>
      <c r="EI272" s="4">
        <v>1</v>
      </c>
      <c r="EJ272" s="4">
        <v>1</v>
      </c>
      <c r="EK272" s="4">
        <v>3</v>
      </c>
      <c r="EL272" s="4">
        <v>8</v>
      </c>
      <c r="EM272" s="4">
        <v>25</v>
      </c>
      <c r="ET272" s="4" t="s">
        <v>1220</v>
      </c>
      <c r="EU272" s="4" t="s">
        <v>201</v>
      </c>
      <c r="EV272" s="4" t="s">
        <v>202</v>
      </c>
      <c r="EY272" s="4">
        <v>826</v>
      </c>
      <c r="FA272" s="83" t="s">
        <v>203</v>
      </c>
      <c r="FB272" s="4" t="s">
        <v>204</v>
      </c>
      <c r="FC272" s="4">
        <v>0</v>
      </c>
      <c r="FD272" s="4" t="s">
        <v>205</v>
      </c>
    </row>
    <row r="273" spans="1:161" x14ac:dyDescent="0.3">
      <c r="A273" s="4">
        <v>8997</v>
      </c>
      <c r="B273" s="4" t="s">
        <v>1246</v>
      </c>
      <c r="C273" s="4" t="s">
        <v>194</v>
      </c>
      <c r="D273" s="4" t="s">
        <v>1247</v>
      </c>
      <c r="E273" s="4" t="s">
        <v>227</v>
      </c>
      <c r="F273" s="4" t="s">
        <v>1248</v>
      </c>
      <c r="G273" s="4">
        <v>1</v>
      </c>
      <c r="H273" s="4">
        <v>1</v>
      </c>
      <c r="I273" s="4">
        <v>1</v>
      </c>
      <c r="J273" s="4">
        <v>1</v>
      </c>
      <c r="K273" s="4">
        <v>2</v>
      </c>
      <c r="O273" s="4">
        <v>2</v>
      </c>
      <c r="P273" s="4">
        <v>1</v>
      </c>
      <c r="Q273" s="4">
        <v>2</v>
      </c>
      <c r="BF273" s="4">
        <v>1</v>
      </c>
      <c r="BG273" s="4">
        <v>1</v>
      </c>
      <c r="BI273" s="4">
        <v>1</v>
      </c>
      <c r="BJ273" s="4">
        <v>1</v>
      </c>
      <c r="BK273" s="4">
        <v>-98</v>
      </c>
      <c r="BL273" s="4">
        <v>-98</v>
      </c>
      <c r="BS273" s="4">
        <v>3</v>
      </c>
      <c r="BW273" s="4">
        <v>3</v>
      </c>
      <c r="BX273" s="4">
        <v>3</v>
      </c>
      <c r="BY273" s="4">
        <v>2</v>
      </c>
      <c r="BZ273" s="4">
        <v>1</v>
      </c>
      <c r="CA273" s="4">
        <v>1</v>
      </c>
      <c r="CB273" s="4">
        <v>2</v>
      </c>
      <c r="CC273" s="4">
        <v>2</v>
      </c>
      <c r="CD273" s="4">
        <v>2</v>
      </c>
      <c r="CE273" s="4">
        <v>2</v>
      </c>
      <c r="CF273" s="4">
        <v>2</v>
      </c>
      <c r="CG273" s="4">
        <v>2</v>
      </c>
      <c r="CH273" s="4">
        <v>1</v>
      </c>
      <c r="CI273" s="4">
        <v>2</v>
      </c>
      <c r="CJ273" s="4">
        <v>2</v>
      </c>
      <c r="CK273" s="4">
        <v>7</v>
      </c>
      <c r="CL273" s="4">
        <v>7</v>
      </c>
      <c r="CM273" s="4">
        <v>1</v>
      </c>
      <c r="CN273" s="4">
        <v>1</v>
      </c>
      <c r="CO273" s="4">
        <v>1</v>
      </c>
      <c r="CP273" s="4">
        <v>1</v>
      </c>
      <c r="CQ273" s="4">
        <v>1</v>
      </c>
      <c r="CR273" s="4">
        <v>1</v>
      </c>
      <c r="CS273" s="4">
        <v>1</v>
      </c>
      <c r="CT273" s="4">
        <v>1</v>
      </c>
      <c r="CU273" s="4">
        <v>1</v>
      </c>
      <c r="CV273" s="4">
        <v>2</v>
      </c>
      <c r="CX273" s="4">
        <v>2</v>
      </c>
      <c r="CY273" s="4">
        <v>1</v>
      </c>
      <c r="CZ273" s="4">
        <v>1</v>
      </c>
      <c r="DA273" s="4">
        <v>2</v>
      </c>
      <c r="DB273" s="4">
        <v>1</v>
      </c>
      <c r="DC273" s="4">
        <v>0.5</v>
      </c>
      <c r="DD273" s="4">
        <v>-97</v>
      </c>
      <c r="DE273" s="4">
        <v>-98</v>
      </c>
      <c r="DO273" s="4">
        <v>-98</v>
      </c>
      <c r="DP273" s="4">
        <v>-98</v>
      </c>
      <c r="DQ273" s="4">
        <v>-98</v>
      </c>
      <c r="DR273" s="4">
        <v>-98</v>
      </c>
      <c r="DW273" s="4">
        <v>-98</v>
      </c>
      <c r="DX273" s="4">
        <v>-98</v>
      </c>
      <c r="DY273" s="4">
        <v>-98</v>
      </c>
      <c r="DZ273" s="4">
        <v>2</v>
      </c>
      <c r="EA273" s="4" t="s">
        <v>229</v>
      </c>
      <c r="EB273" s="4">
        <v>684</v>
      </c>
      <c r="EC273" s="4">
        <v>11.4</v>
      </c>
      <c r="EE273" s="4">
        <v>2</v>
      </c>
      <c r="EF273" s="4">
        <v>1</v>
      </c>
      <c r="EG273" s="4" t="s">
        <v>397</v>
      </c>
      <c r="EI273" s="4">
        <v>1</v>
      </c>
      <c r="EJ273" s="4">
        <v>1</v>
      </c>
      <c r="EK273" s="4">
        <v>3</v>
      </c>
      <c r="EL273" s="4">
        <v>6</v>
      </c>
      <c r="EM273" s="4">
        <v>21</v>
      </c>
      <c r="ET273" s="4" t="s">
        <v>1220</v>
      </c>
      <c r="EU273" s="4" t="s">
        <v>201</v>
      </c>
      <c r="EV273" s="4" t="s">
        <v>202</v>
      </c>
      <c r="EY273" s="4">
        <v>963</v>
      </c>
      <c r="FA273" s="83" t="s">
        <v>203</v>
      </c>
      <c r="FB273" s="4" t="s">
        <v>204</v>
      </c>
      <c r="FC273" s="4">
        <v>1</v>
      </c>
      <c r="FD273" s="4" t="s">
        <v>238</v>
      </c>
    </row>
    <row r="274" spans="1:161" x14ac:dyDescent="0.3">
      <c r="A274" s="4">
        <v>9027</v>
      </c>
      <c r="B274" s="4" t="s">
        <v>1249</v>
      </c>
      <c r="C274" s="4" t="s">
        <v>194</v>
      </c>
      <c r="D274" s="4" t="s">
        <v>1250</v>
      </c>
      <c r="E274" s="4" t="s">
        <v>221</v>
      </c>
      <c r="F274" s="4" t="s">
        <v>1251</v>
      </c>
      <c r="G274" s="4">
        <v>1</v>
      </c>
      <c r="H274" s="4">
        <v>2</v>
      </c>
      <c r="J274" s="4">
        <v>1</v>
      </c>
      <c r="K274" s="4">
        <v>2</v>
      </c>
      <c r="O274" s="4">
        <v>0</v>
      </c>
      <c r="P274" s="4">
        <v>1</v>
      </c>
      <c r="Q274" s="4">
        <v>2</v>
      </c>
      <c r="BF274" s="4">
        <v>1</v>
      </c>
      <c r="BG274" s="4">
        <v>1</v>
      </c>
      <c r="BI274" s="4">
        <v>2</v>
      </c>
      <c r="BJ274" s="4">
        <v>1</v>
      </c>
      <c r="BK274" s="4">
        <v>6</v>
      </c>
      <c r="BL274" s="4">
        <v>2</v>
      </c>
      <c r="BM274" s="4">
        <v>3</v>
      </c>
      <c r="BS274" s="4">
        <v>2</v>
      </c>
      <c r="BT274" s="4">
        <v>2</v>
      </c>
      <c r="BU274" s="4">
        <v>2</v>
      </c>
      <c r="BW274" s="4">
        <v>1</v>
      </c>
      <c r="BX274" s="4">
        <v>1</v>
      </c>
      <c r="BY274" s="4">
        <v>1</v>
      </c>
      <c r="BZ274" s="4">
        <v>1</v>
      </c>
      <c r="CA274" s="4">
        <v>1</v>
      </c>
      <c r="CB274" s="4">
        <v>1</v>
      </c>
      <c r="CC274" s="4">
        <v>2</v>
      </c>
      <c r="CD274" s="4">
        <v>2</v>
      </c>
      <c r="CE274" s="4">
        <v>2</v>
      </c>
      <c r="CF274" s="4">
        <v>1</v>
      </c>
      <c r="CG274" s="4">
        <v>1</v>
      </c>
      <c r="CH274" s="4">
        <v>1</v>
      </c>
      <c r="CI274" s="4">
        <v>1</v>
      </c>
      <c r="CJ274" s="4">
        <v>1</v>
      </c>
      <c r="CK274" s="4">
        <v>7</v>
      </c>
      <c r="CL274" s="4">
        <v>1</v>
      </c>
      <c r="CM274" s="4">
        <v>1</v>
      </c>
      <c r="CN274" s="4">
        <v>1</v>
      </c>
      <c r="CO274" s="4">
        <v>1</v>
      </c>
      <c r="CP274" s="4">
        <v>1</v>
      </c>
      <c r="CQ274" s="4">
        <v>1</v>
      </c>
      <c r="CR274" s="4">
        <v>1</v>
      </c>
      <c r="CS274" s="4">
        <v>0</v>
      </c>
      <c r="CV274" s="4">
        <v>2</v>
      </c>
      <c r="CX274" s="4">
        <v>2</v>
      </c>
      <c r="CY274" s="4">
        <v>1</v>
      </c>
      <c r="CZ274" s="4">
        <v>1</v>
      </c>
      <c r="DA274" s="4">
        <v>3</v>
      </c>
      <c r="DB274" s="4">
        <v>1</v>
      </c>
      <c r="DC274" s="4">
        <v>5</v>
      </c>
      <c r="DD274" s="4">
        <v>1</v>
      </c>
      <c r="DE274" s="4">
        <v>1</v>
      </c>
      <c r="DF274" s="4">
        <v>2</v>
      </c>
      <c r="DH274" s="4">
        <v>0</v>
      </c>
      <c r="DI274" s="4">
        <v>0</v>
      </c>
      <c r="DJ274" s="4">
        <v>1</v>
      </c>
      <c r="DK274" s="4">
        <v>1</v>
      </c>
      <c r="DO274" s="4">
        <v>1</v>
      </c>
      <c r="DP274" s="4">
        <v>1</v>
      </c>
      <c r="DQ274" s="4">
        <v>7</v>
      </c>
      <c r="DR274" s="4">
        <v>4</v>
      </c>
      <c r="DW274" s="4">
        <v>2</v>
      </c>
      <c r="DX274" s="4">
        <v>8</v>
      </c>
      <c r="DY274" s="4">
        <v>1</v>
      </c>
      <c r="DZ274" s="4">
        <v>1</v>
      </c>
      <c r="EA274" s="4" t="s">
        <v>449</v>
      </c>
      <c r="EB274" s="4">
        <v>532</v>
      </c>
      <c r="EC274" s="4">
        <v>8.8699999999999992</v>
      </c>
      <c r="EE274" s="4">
        <v>2</v>
      </c>
      <c r="EF274" s="4">
        <v>1</v>
      </c>
      <c r="EG274" s="4" t="s">
        <v>562</v>
      </c>
      <c r="EI274" s="4">
        <v>1</v>
      </c>
      <c r="EJ274" s="4">
        <v>1</v>
      </c>
      <c r="EK274" s="4">
        <v>3</v>
      </c>
      <c r="EL274" s="4">
        <v>4</v>
      </c>
      <c r="EM274" s="4">
        <v>17</v>
      </c>
      <c r="ET274" s="4" t="s">
        <v>1220</v>
      </c>
      <c r="EU274" s="4" t="s">
        <v>201</v>
      </c>
      <c r="EV274" s="4" t="s">
        <v>202</v>
      </c>
      <c r="EY274" s="4">
        <v>792</v>
      </c>
      <c r="FA274" s="83" t="s">
        <v>203</v>
      </c>
      <c r="FB274" s="4" t="s">
        <v>204</v>
      </c>
      <c r="FC274" s="4">
        <v>1</v>
      </c>
      <c r="FD274" s="4" t="s">
        <v>205</v>
      </c>
      <c r="FE274" s="4">
        <v>3</v>
      </c>
    </row>
    <row r="275" spans="1:161" x14ac:dyDescent="0.3">
      <c r="A275" s="4">
        <v>9032</v>
      </c>
      <c r="B275" s="4" t="s">
        <v>1252</v>
      </c>
      <c r="C275" s="4" t="s">
        <v>194</v>
      </c>
      <c r="D275" s="4" t="s">
        <v>1253</v>
      </c>
      <c r="E275" s="4" t="s">
        <v>227</v>
      </c>
      <c r="F275" s="4" t="s">
        <v>1254</v>
      </c>
      <c r="G275" s="4">
        <v>1</v>
      </c>
      <c r="H275" s="4">
        <v>2</v>
      </c>
      <c r="J275" s="4">
        <v>1</v>
      </c>
      <c r="K275" s="4">
        <v>2</v>
      </c>
      <c r="O275" s="4">
        <v>0</v>
      </c>
      <c r="P275" s="4">
        <v>1</v>
      </c>
      <c r="Q275" s="4">
        <v>2</v>
      </c>
      <c r="BF275" s="4">
        <v>1</v>
      </c>
      <c r="BG275" s="4">
        <v>1</v>
      </c>
      <c r="BI275" s="4">
        <v>1</v>
      </c>
      <c r="BJ275" s="4">
        <v>1</v>
      </c>
      <c r="BK275" s="4">
        <v>1</v>
      </c>
      <c r="BL275" s="4">
        <v>-77</v>
      </c>
      <c r="BS275" s="4">
        <v>4</v>
      </c>
      <c r="BU275" s="4">
        <v>1</v>
      </c>
      <c r="BV275" s="4">
        <v>4</v>
      </c>
      <c r="BX275" s="4">
        <v>1</v>
      </c>
      <c r="BY275" s="4">
        <v>1</v>
      </c>
      <c r="BZ275" s="4">
        <v>1</v>
      </c>
      <c r="CA275" s="4">
        <v>1</v>
      </c>
      <c r="CB275" s="4">
        <v>2</v>
      </c>
      <c r="CC275" s="4">
        <v>1</v>
      </c>
      <c r="CD275" s="4">
        <v>2</v>
      </c>
      <c r="CE275" s="4">
        <v>2</v>
      </c>
      <c r="CF275" s="4">
        <v>1</v>
      </c>
      <c r="CG275" s="4">
        <v>2</v>
      </c>
      <c r="CH275" s="4">
        <v>2</v>
      </c>
      <c r="CI275" s="4">
        <v>2</v>
      </c>
      <c r="CJ275" s="4">
        <v>2</v>
      </c>
      <c r="CK275" s="4">
        <v>7</v>
      </c>
      <c r="CL275" s="4">
        <v>7</v>
      </c>
      <c r="CM275" s="4">
        <v>4</v>
      </c>
      <c r="CN275" s="4">
        <v>1</v>
      </c>
      <c r="CO275" s="4">
        <v>1</v>
      </c>
      <c r="CP275" s="4">
        <v>1</v>
      </c>
      <c r="CQ275" s="4">
        <v>1</v>
      </c>
      <c r="CR275" s="4">
        <v>1</v>
      </c>
      <c r="CS275" s="4">
        <v>0</v>
      </c>
      <c r="CV275" s="4">
        <v>2</v>
      </c>
      <c r="CX275" s="4">
        <v>3</v>
      </c>
      <c r="CY275" s="4">
        <v>3</v>
      </c>
      <c r="CZ275" s="4">
        <v>1</v>
      </c>
      <c r="DA275" s="4">
        <v>2</v>
      </c>
      <c r="DB275" s="4">
        <v>1</v>
      </c>
      <c r="DC275" s="4">
        <v>15</v>
      </c>
      <c r="DD275" s="4">
        <v>1</v>
      </c>
      <c r="DE275" s="4">
        <v>1</v>
      </c>
      <c r="DF275" s="4">
        <v>3</v>
      </c>
      <c r="DH275" s="4">
        <v>0</v>
      </c>
      <c r="DI275" s="4">
        <v>0</v>
      </c>
      <c r="DJ275" s="4">
        <v>3</v>
      </c>
      <c r="DO275" s="4">
        <v>2</v>
      </c>
      <c r="DP275" s="4">
        <v>2</v>
      </c>
      <c r="DQ275" s="4">
        <v>4</v>
      </c>
      <c r="DR275" s="4">
        <v>1</v>
      </c>
      <c r="DW275" s="4">
        <v>2</v>
      </c>
      <c r="DX275" s="4">
        <v>1</v>
      </c>
      <c r="DY275" s="4">
        <v>1</v>
      </c>
      <c r="DZ275" s="4">
        <v>1</v>
      </c>
      <c r="EA275" s="4" t="s">
        <v>1255</v>
      </c>
      <c r="EB275" s="4">
        <v>816</v>
      </c>
      <c r="EC275" s="4">
        <v>13.6</v>
      </c>
      <c r="EE275" s="4">
        <v>2</v>
      </c>
      <c r="EF275" s="4">
        <v>1</v>
      </c>
      <c r="EG275" s="4" t="s">
        <v>665</v>
      </c>
      <c r="EI275" s="4">
        <v>1</v>
      </c>
      <c r="EJ275" s="4">
        <v>1</v>
      </c>
      <c r="EK275" s="4">
        <v>3</v>
      </c>
      <c r="EL275" s="4">
        <v>6</v>
      </c>
      <c r="EM275" s="4">
        <v>21</v>
      </c>
      <c r="ET275" s="4" t="s">
        <v>1220</v>
      </c>
      <c r="EU275" s="4" t="s">
        <v>201</v>
      </c>
      <c r="EV275" s="4" t="s">
        <v>202</v>
      </c>
      <c r="EY275" s="4">
        <v>963</v>
      </c>
      <c r="FA275" s="83" t="s">
        <v>203</v>
      </c>
      <c r="FB275" s="4" t="s">
        <v>204</v>
      </c>
      <c r="FC275" s="4">
        <v>0</v>
      </c>
      <c r="FD275" s="4" t="s">
        <v>205</v>
      </c>
      <c r="FE275" s="4">
        <v>35</v>
      </c>
    </row>
    <row r="276" spans="1:161" x14ac:dyDescent="0.3">
      <c r="A276" s="4">
        <v>9040</v>
      </c>
      <c r="B276" s="4" t="s">
        <v>1256</v>
      </c>
      <c r="C276" s="4" t="s">
        <v>194</v>
      </c>
      <c r="D276" s="4" t="s">
        <v>1257</v>
      </c>
      <c r="E276" s="4" t="s">
        <v>221</v>
      </c>
      <c r="F276" s="4" t="s">
        <v>1258</v>
      </c>
      <c r="G276" s="4">
        <v>1</v>
      </c>
      <c r="H276" s="4">
        <v>1</v>
      </c>
      <c r="I276" s="4">
        <v>1</v>
      </c>
      <c r="J276" s="4">
        <v>1</v>
      </c>
      <c r="K276" s="4">
        <v>2</v>
      </c>
      <c r="O276" s="4">
        <v>2</v>
      </c>
      <c r="P276" s="4">
        <v>1</v>
      </c>
      <c r="Q276" s="4">
        <v>2</v>
      </c>
      <c r="BF276" s="4">
        <v>1</v>
      </c>
      <c r="BG276" s="4">
        <v>1</v>
      </c>
      <c r="BI276" s="4">
        <v>2</v>
      </c>
      <c r="BJ276" s="4">
        <v>2</v>
      </c>
      <c r="BK276" s="4">
        <v>6</v>
      </c>
      <c r="BL276" s="4">
        <v>3</v>
      </c>
      <c r="BS276" s="4">
        <v>2</v>
      </c>
      <c r="BU276" s="4">
        <v>2</v>
      </c>
      <c r="BW276" s="4">
        <v>2</v>
      </c>
      <c r="BX276" s="4">
        <v>3</v>
      </c>
      <c r="BY276" s="4">
        <v>2</v>
      </c>
      <c r="BZ276" s="4">
        <v>2</v>
      </c>
      <c r="CA276" s="4">
        <v>1</v>
      </c>
      <c r="CB276" s="4">
        <v>2</v>
      </c>
      <c r="CC276" s="4">
        <v>1</v>
      </c>
      <c r="CD276" s="4">
        <v>2</v>
      </c>
      <c r="CE276" s="4">
        <v>2</v>
      </c>
      <c r="CF276" s="4">
        <v>2</v>
      </c>
      <c r="CG276" s="4">
        <v>2</v>
      </c>
      <c r="CH276" s="4">
        <v>3</v>
      </c>
      <c r="CI276" s="4">
        <v>2</v>
      </c>
      <c r="CJ276" s="4">
        <v>2</v>
      </c>
      <c r="CK276" s="4">
        <v>7</v>
      </c>
      <c r="CL276" s="4">
        <v>7</v>
      </c>
      <c r="CM276" s="4">
        <v>4</v>
      </c>
      <c r="CN276" s="4">
        <v>1</v>
      </c>
      <c r="CO276" s="4">
        <v>1</v>
      </c>
      <c r="CP276" s="4">
        <v>1</v>
      </c>
      <c r="CQ276" s="4">
        <v>1</v>
      </c>
      <c r="CR276" s="4">
        <v>1</v>
      </c>
      <c r="CS276" s="4">
        <v>1</v>
      </c>
      <c r="CT276" s="4">
        <v>1</v>
      </c>
      <c r="CU276" s="4">
        <v>1</v>
      </c>
      <c r="CV276" s="4">
        <v>1</v>
      </c>
      <c r="CW276" s="4">
        <v>1</v>
      </c>
      <c r="CX276" s="4">
        <v>1</v>
      </c>
      <c r="CY276" s="4">
        <v>1</v>
      </c>
      <c r="CZ276" s="4">
        <v>1</v>
      </c>
      <c r="DA276" s="4">
        <v>5</v>
      </c>
      <c r="DB276" s="4">
        <v>1</v>
      </c>
      <c r="DC276" s="4">
        <v>11</v>
      </c>
      <c r="DD276" s="4">
        <v>6</v>
      </c>
      <c r="DE276" s="4">
        <v>1</v>
      </c>
      <c r="DF276" s="4">
        <v>4</v>
      </c>
      <c r="DH276" s="4">
        <v>1</v>
      </c>
      <c r="DI276" s="4">
        <v>0</v>
      </c>
      <c r="DJ276" s="4">
        <v>0</v>
      </c>
      <c r="DK276" s="4">
        <v>1</v>
      </c>
      <c r="DL276" s="4">
        <v>1</v>
      </c>
      <c r="DM276" s="4">
        <v>1</v>
      </c>
      <c r="DO276" s="4">
        <v>1</v>
      </c>
      <c r="DP276" s="4">
        <v>2</v>
      </c>
      <c r="DQ276" s="4">
        <v>2</v>
      </c>
      <c r="DR276" s="4">
        <v>6</v>
      </c>
      <c r="DW276" s="4">
        <v>1</v>
      </c>
      <c r="DX276" s="4">
        <v>4</v>
      </c>
      <c r="DY276" s="4">
        <v>1</v>
      </c>
      <c r="DZ276" s="4">
        <v>1</v>
      </c>
      <c r="EA276" s="4" t="s">
        <v>1259</v>
      </c>
      <c r="EB276" s="4">
        <v>981</v>
      </c>
      <c r="EC276" s="4">
        <v>16.350000000000001</v>
      </c>
      <c r="EE276" s="4">
        <v>2</v>
      </c>
      <c r="EF276" s="4">
        <v>1</v>
      </c>
      <c r="EG276" s="4" t="s">
        <v>1260</v>
      </c>
      <c r="EI276" s="4">
        <v>1</v>
      </c>
      <c r="EJ276" s="4">
        <v>1</v>
      </c>
      <c r="EK276" s="4">
        <v>3</v>
      </c>
      <c r="EL276" s="4">
        <v>4</v>
      </c>
      <c r="EM276" s="4">
        <v>17</v>
      </c>
      <c r="ET276" s="4" t="s">
        <v>1220</v>
      </c>
      <c r="EU276" s="4" t="s">
        <v>201</v>
      </c>
      <c r="EV276" s="4" t="s">
        <v>202</v>
      </c>
      <c r="EY276" s="4">
        <v>792</v>
      </c>
      <c r="FA276" s="83" t="s">
        <v>203</v>
      </c>
      <c r="FB276" s="4" t="s">
        <v>204</v>
      </c>
      <c r="FC276" s="4">
        <v>1</v>
      </c>
      <c r="FD276" s="4" t="s">
        <v>205</v>
      </c>
      <c r="FE276" s="4">
        <v>3</v>
      </c>
    </row>
    <row r="277" spans="1:161" x14ac:dyDescent="0.3">
      <c r="A277" s="4">
        <v>9045</v>
      </c>
      <c r="B277" s="4" t="s">
        <v>1261</v>
      </c>
      <c r="C277" s="4" t="s">
        <v>212</v>
      </c>
      <c r="D277" s="4" t="s">
        <v>1262</v>
      </c>
      <c r="E277" s="4" t="s">
        <v>214</v>
      </c>
      <c r="F277" s="4" t="s">
        <v>1263</v>
      </c>
      <c r="G277" s="4">
        <v>1</v>
      </c>
      <c r="H277" s="4">
        <v>2</v>
      </c>
      <c r="J277" s="4">
        <v>1</v>
      </c>
      <c r="K277" s="4">
        <v>2</v>
      </c>
      <c r="O277" s="4">
        <v>0</v>
      </c>
      <c r="P277" s="4">
        <v>1</v>
      </c>
      <c r="Q277" s="4">
        <v>2</v>
      </c>
      <c r="BF277" s="4">
        <v>1</v>
      </c>
      <c r="BG277" s="4">
        <v>1</v>
      </c>
      <c r="BI277" s="4">
        <v>1</v>
      </c>
      <c r="BJ277" s="4">
        <v>-98</v>
      </c>
      <c r="BK277" s="4">
        <v>5</v>
      </c>
      <c r="BL277" s="4">
        <v>-77</v>
      </c>
      <c r="BS277" s="4">
        <v>2</v>
      </c>
      <c r="BT277" s="4">
        <v>2</v>
      </c>
      <c r="BU277" s="4">
        <v>2</v>
      </c>
      <c r="BW277" s="4">
        <v>1</v>
      </c>
      <c r="BX277" s="4">
        <v>1</v>
      </c>
      <c r="BY277" s="4">
        <v>1</v>
      </c>
      <c r="BZ277" s="4">
        <v>1</v>
      </c>
      <c r="CA277" s="4">
        <v>1</v>
      </c>
      <c r="CB277" s="4">
        <v>2</v>
      </c>
      <c r="CC277" s="4">
        <v>2</v>
      </c>
      <c r="CD277" s="4">
        <v>2</v>
      </c>
      <c r="CE277" s="4">
        <v>2</v>
      </c>
      <c r="CF277" s="4">
        <v>2</v>
      </c>
      <c r="CG277" s="4">
        <v>1</v>
      </c>
      <c r="CH277" s="4">
        <v>2</v>
      </c>
      <c r="CI277" s="4">
        <v>1</v>
      </c>
      <c r="CJ277" s="4">
        <v>2</v>
      </c>
      <c r="CK277" s="4">
        <v>7</v>
      </c>
      <c r="CL277" s="4">
        <v>1</v>
      </c>
      <c r="CM277" s="4">
        <v>5</v>
      </c>
      <c r="CN277" s="4">
        <v>1</v>
      </c>
      <c r="CO277" s="4">
        <v>1</v>
      </c>
      <c r="CP277" s="4">
        <v>1</v>
      </c>
      <c r="CQ277" s="4">
        <v>1</v>
      </c>
      <c r="CR277" s="4">
        <v>1</v>
      </c>
      <c r="CS277" s="4">
        <v>0</v>
      </c>
      <c r="CV277" s="4">
        <v>1</v>
      </c>
      <c r="CW277" s="4">
        <v>1</v>
      </c>
      <c r="CX277" s="4">
        <v>3</v>
      </c>
      <c r="CY277" s="4">
        <v>2</v>
      </c>
      <c r="CZ277" s="4">
        <v>1</v>
      </c>
      <c r="DA277" s="4">
        <v>4</v>
      </c>
      <c r="DB277" s="4">
        <v>1</v>
      </c>
      <c r="DC277" s="4">
        <v>12</v>
      </c>
      <c r="DD277" s="4">
        <v>3</v>
      </c>
      <c r="DE277" s="4">
        <v>1</v>
      </c>
      <c r="DF277" s="4">
        <v>2</v>
      </c>
      <c r="DH277" s="4">
        <v>0</v>
      </c>
      <c r="DI277" s="4">
        <v>0</v>
      </c>
      <c r="DJ277" s="4">
        <v>0</v>
      </c>
      <c r="DK277" s="4">
        <v>0</v>
      </c>
      <c r="DL277" s="4">
        <v>2</v>
      </c>
      <c r="DO277" s="4">
        <v>1</v>
      </c>
      <c r="DP277" s="4">
        <v>2</v>
      </c>
      <c r="DQ277" s="4">
        <v>7</v>
      </c>
      <c r="DR277" s="4">
        <v>-98</v>
      </c>
      <c r="DW277" s="4">
        <v>-98</v>
      </c>
      <c r="DX277" s="4">
        <v>-98</v>
      </c>
      <c r="DY277" s="4">
        <v>1</v>
      </c>
      <c r="DZ277" s="4">
        <v>2</v>
      </c>
      <c r="EA277" s="4" t="s">
        <v>1264</v>
      </c>
      <c r="EB277" s="4">
        <v>898</v>
      </c>
      <c r="EC277" s="4">
        <v>14.97</v>
      </c>
      <c r="EE277" s="4">
        <v>2</v>
      </c>
      <c r="EF277" s="4">
        <v>1</v>
      </c>
      <c r="EG277" s="4" t="s">
        <v>800</v>
      </c>
      <c r="EI277" s="4">
        <v>1</v>
      </c>
      <c r="EJ277" s="4">
        <v>1</v>
      </c>
      <c r="EK277" s="4">
        <v>3</v>
      </c>
      <c r="EL277" s="4">
        <v>8</v>
      </c>
      <c r="EM277" s="4">
        <v>25</v>
      </c>
      <c r="ET277" s="4" t="s">
        <v>1220</v>
      </c>
      <c r="EU277" s="4" t="s">
        <v>201</v>
      </c>
      <c r="EV277" s="4" t="s">
        <v>202</v>
      </c>
      <c r="EY277" s="4">
        <v>826</v>
      </c>
      <c r="FA277" s="83" t="s">
        <v>203</v>
      </c>
      <c r="FB277" s="4" t="s">
        <v>204</v>
      </c>
      <c r="FC277" s="4">
        <v>1</v>
      </c>
      <c r="FD277" s="4" t="s">
        <v>205</v>
      </c>
      <c r="FE277" s="4">
        <v>7</v>
      </c>
    </row>
    <row r="278" spans="1:161" x14ac:dyDescent="0.3">
      <c r="A278" s="4">
        <v>9084</v>
      </c>
      <c r="B278" s="4" t="s">
        <v>1265</v>
      </c>
      <c r="C278" s="4" t="s">
        <v>194</v>
      </c>
      <c r="D278" s="4" t="s">
        <v>1266</v>
      </c>
      <c r="E278" s="4" t="s">
        <v>299</v>
      </c>
      <c r="F278" s="4" t="s">
        <v>1161</v>
      </c>
      <c r="G278" s="4">
        <v>1</v>
      </c>
      <c r="H278" s="4">
        <v>2</v>
      </c>
      <c r="J278" s="4">
        <v>1</v>
      </c>
      <c r="K278" s="4">
        <v>2</v>
      </c>
      <c r="O278" s="4">
        <v>0</v>
      </c>
      <c r="P278" s="4">
        <v>1</v>
      </c>
      <c r="Q278" s="4">
        <v>2</v>
      </c>
      <c r="BF278" s="4">
        <v>1</v>
      </c>
      <c r="BG278" s="4">
        <v>1</v>
      </c>
      <c r="BI278" s="4">
        <v>2</v>
      </c>
      <c r="BJ278" s="4">
        <v>1</v>
      </c>
      <c r="BK278" s="4">
        <v>-98</v>
      </c>
      <c r="BL278" s="4">
        <v>-77</v>
      </c>
      <c r="BS278" s="4">
        <v>4</v>
      </c>
      <c r="BU278" s="4">
        <v>2</v>
      </c>
      <c r="BW278" s="4">
        <v>3</v>
      </c>
      <c r="BX278" s="4">
        <v>3</v>
      </c>
      <c r="BY278" s="4">
        <v>2</v>
      </c>
      <c r="BZ278" s="4">
        <v>1</v>
      </c>
      <c r="CA278" s="4">
        <v>1</v>
      </c>
      <c r="CB278" s="4">
        <v>2</v>
      </c>
      <c r="CC278" s="4">
        <v>2</v>
      </c>
      <c r="CD278" s="4">
        <v>2</v>
      </c>
      <c r="CE278" s="4">
        <v>2</v>
      </c>
      <c r="CF278" s="4">
        <v>2</v>
      </c>
      <c r="CG278" s="4">
        <v>2</v>
      </c>
      <c r="CH278" s="4">
        <v>3</v>
      </c>
      <c r="CI278" s="4">
        <v>2</v>
      </c>
      <c r="CJ278" s="4">
        <v>2</v>
      </c>
      <c r="CK278" s="4">
        <v>6</v>
      </c>
      <c r="CL278" s="4">
        <v>1</v>
      </c>
      <c r="CM278" s="4">
        <v>5</v>
      </c>
      <c r="CN278" s="4">
        <v>1</v>
      </c>
      <c r="CO278" s="4">
        <v>1</v>
      </c>
      <c r="CP278" s="4">
        <v>1</v>
      </c>
      <c r="CQ278" s="4">
        <v>1</v>
      </c>
      <c r="CR278" s="4">
        <v>1</v>
      </c>
      <c r="CS278" s="4">
        <v>0</v>
      </c>
      <c r="CV278" s="4">
        <v>2</v>
      </c>
      <c r="CX278" s="4">
        <v>2</v>
      </c>
      <c r="CY278" s="4">
        <v>1</v>
      </c>
      <c r="CZ278" s="4">
        <v>1</v>
      </c>
      <c r="DA278" s="4">
        <v>3</v>
      </c>
      <c r="DB278" s="4">
        <v>1</v>
      </c>
      <c r="DC278" s="4">
        <v>1</v>
      </c>
      <c r="DD278" s="4">
        <v>4</v>
      </c>
      <c r="DE278" s="4">
        <v>1</v>
      </c>
      <c r="DF278" s="4">
        <v>1</v>
      </c>
      <c r="DH278" s="4">
        <v>0</v>
      </c>
      <c r="DI278" s="4">
        <v>0</v>
      </c>
      <c r="DJ278" s="4">
        <v>1</v>
      </c>
      <c r="DO278" s="4">
        <v>1</v>
      </c>
      <c r="DP278" s="4">
        <v>2</v>
      </c>
      <c r="DQ278" s="4">
        <v>6</v>
      </c>
      <c r="DR278" s="4">
        <v>1</v>
      </c>
      <c r="DW278" s="4">
        <v>2</v>
      </c>
      <c r="DX278" s="4">
        <v>9</v>
      </c>
      <c r="DY278" s="4">
        <v>1</v>
      </c>
      <c r="DZ278" s="4">
        <v>2</v>
      </c>
      <c r="EA278" s="4" t="s">
        <v>1267</v>
      </c>
      <c r="EB278" s="4">
        <v>590</v>
      </c>
      <c r="EC278" s="4">
        <v>9.83</v>
      </c>
      <c r="EE278" s="4">
        <v>2</v>
      </c>
      <c r="EF278" s="4">
        <v>1</v>
      </c>
      <c r="EG278" s="4" t="s">
        <v>397</v>
      </c>
      <c r="EI278" s="4">
        <v>1</v>
      </c>
      <c r="EJ278" s="4">
        <v>1</v>
      </c>
      <c r="EK278" s="4">
        <v>3</v>
      </c>
      <c r="EL278" s="4">
        <v>7</v>
      </c>
      <c r="EM278" s="4">
        <v>23</v>
      </c>
      <c r="ET278" s="4" t="s">
        <v>1220</v>
      </c>
      <c r="EU278" s="4" t="s">
        <v>201</v>
      </c>
      <c r="EV278" s="4" t="s">
        <v>202</v>
      </c>
      <c r="EY278" s="4">
        <v>1019</v>
      </c>
      <c r="FA278" s="83" t="s">
        <v>203</v>
      </c>
      <c r="FB278" s="4" t="s">
        <v>204</v>
      </c>
      <c r="FC278" s="4">
        <v>1</v>
      </c>
      <c r="FD278" s="4" t="s">
        <v>205</v>
      </c>
    </row>
    <row r="279" spans="1:161" x14ac:dyDescent="0.3">
      <c r="A279" s="4">
        <v>9089</v>
      </c>
      <c r="B279" s="4" t="s">
        <v>1268</v>
      </c>
      <c r="C279" s="4" t="s">
        <v>212</v>
      </c>
      <c r="D279" s="4" t="s">
        <v>1269</v>
      </c>
      <c r="E279" s="4" t="s">
        <v>214</v>
      </c>
      <c r="F279" s="4" t="s">
        <v>1270</v>
      </c>
      <c r="G279" s="4">
        <v>1</v>
      </c>
      <c r="H279" s="4">
        <v>2</v>
      </c>
      <c r="J279" s="4">
        <v>1</v>
      </c>
      <c r="K279" s="4">
        <v>2</v>
      </c>
      <c r="O279" s="4">
        <v>0</v>
      </c>
      <c r="P279" s="4">
        <v>1</v>
      </c>
      <c r="Q279" s="4">
        <v>2</v>
      </c>
      <c r="BF279" s="4">
        <v>1</v>
      </c>
      <c r="BG279" s="4">
        <v>1</v>
      </c>
      <c r="BI279" s="4">
        <v>2</v>
      </c>
      <c r="BJ279" s="4">
        <v>2</v>
      </c>
      <c r="BK279" s="4">
        <v>6</v>
      </c>
      <c r="BL279" s="4">
        <v>6</v>
      </c>
      <c r="BS279" s="4">
        <v>2</v>
      </c>
      <c r="BT279" s="4">
        <v>2</v>
      </c>
      <c r="BU279" s="4">
        <v>2</v>
      </c>
      <c r="BW279" s="4">
        <v>1</v>
      </c>
      <c r="BX279" s="4">
        <v>1</v>
      </c>
      <c r="BY279" s="4">
        <v>2</v>
      </c>
      <c r="BZ279" s="4">
        <v>2</v>
      </c>
      <c r="CA279" s="4">
        <v>1</v>
      </c>
      <c r="CB279" s="4">
        <v>1</v>
      </c>
      <c r="CC279" s="4">
        <v>1</v>
      </c>
      <c r="CD279" s="4">
        <v>2</v>
      </c>
      <c r="CE279" s="4">
        <v>2</v>
      </c>
      <c r="CF279" s="4">
        <v>1</v>
      </c>
      <c r="CG279" s="4">
        <v>2</v>
      </c>
      <c r="CH279" s="4">
        <v>2</v>
      </c>
      <c r="CI279" s="4">
        <v>1</v>
      </c>
      <c r="CJ279" s="4">
        <v>2</v>
      </c>
      <c r="CK279" s="4">
        <v>6</v>
      </c>
      <c r="CL279" s="4">
        <v>3</v>
      </c>
      <c r="CM279" s="4">
        <v>1</v>
      </c>
      <c r="CN279" s="4">
        <v>1</v>
      </c>
      <c r="CO279" s="4">
        <v>2</v>
      </c>
      <c r="CP279" s="4">
        <v>1</v>
      </c>
      <c r="CQ279" s="4">
        <v>2</v>
      </c>
      <c r="CR279" s="4">
        <v>1</v>
      </c>
      <c r="CS279" s="4">
        <v>0</v>
      </c>
      <c r="CV279" s="4">
        <v>2</v>
      </c>
      <c r="CX279" s="4">
        <v>2</v>
      </c>
      <c r="CY279" s="4">
        <v>2</v>
      </c>
      <c r="CZ279" s="4">
        <v>1</v>
      </c>
      <c r="DA279" s="4">
        <v>1</v>
      </c>
      <c r="DB279" s="4">
        <v>1</v>
      </c>
      <c r="DC279" s="4">
        <v>1</v>
      </c>
      <c r="DD279" s="4">
        <v>1</v>
      </c>
      <c r="DE279" s="4">
        <v>1</v>
      </c>
      <c r="DF279" s="4">
        <v>2</v>
      </c>
      <c r="DH279" s="4">
        <v>0</v>
      </c>
      <c r="DI279" s="4">
        <v>0</v>
      </c>
      <c r="DJ279" s="4">
        <v>2</v>
      </c>
      <c r="DO279" s="4">
        <v>2</v>
      </c>
      <c r="DP279" s="4">
        <v>2</v>
      </c>
      <c r="DQ279" s="4">
        <v>8</v>
      </c>
      <c r="DR279" s="4">
        <v>1</v>
      </c>
      <c r="DW279" s="4">
        <v>2</v>
      </c>
      <c r="DX279" s="4">
        <v>4</v>
      </c>
      <c r="DY279" s="4">
        <v>1</v>
      </c>
      <c r="DZ279" s="4">
        <v>2</v>
      </c>
      <c r="EA279" s="4" t="s">
        <v>1271</v>
      </c>
      <c r="EB279" s="4">
        <v>635</v>
      </c>
      <c r="EC279" s="4">
        <v>10.58</v>
      </c>
      <c r="EE279" s="4">
        <v>2</v>
      </c>
      <c r="EF279" s="4">
        <v>1</v>
      </c>
      <c r="EG279" s="4" t="s">
        <v>323</v>
      </c>
      <c r="EI279" s="4">
        <v>1</v>
      </c>
      <c r="EJ279" s="4">
        <v>1</v>
      </c>
      <c r="EK279" s="4">
        <v>3</v>
      </c>
      <c r="EL279" s="4">
        <v>8</v>
      </c>
      <c r="EM279" s="4">
        <v>25</v>
      </c>
      <c r="ET279" s="4" t="s">
        <v>1220</v>
      </c>
      <c r="EU279" s="4" t="s">
        <v>201</v>
      </c>
      <c r="EV279" s="4" t="s">
        <v>202</v>
      </c>
      <c r="EY279" s="4">
        <v>826</v>
      </c>
      <c r="FA279" s="83" t="s">
        <v>203</v>
      </c>
      <c r="FB279" s="4" t="s">
        <v>204</v>
      </c>
      <c r="FC279" s="4">
        <v>1</v>
      </c>
      <c r="FD279" s="4" t="s">
        <v>205</v>
      </c>
      <c r="FE279" s="4">
        <v>3</v>
      </c>
    </row>
    <row r="280" spans="1:161" x14ac:dyDescent="0.3">
      <c r="A280" s="4">
        <v>9114</v>
      </c>
      <c r="B280" s="4" t="s">
        <v>1272</v>
      </c>
      <c r="C280" s="4" t="s">
        <v>194</v>
      </c>
      <c r="D280" s="4" t="s">
        <v>1273</v>
      </c>
      <c r="E280" s="4" t="s">
        <v>221</v>
      </c>
      <c r="F280" s="4" t="s">
        <v>1274</v>
      </c>
      <c r="G280" s="4">
        <v>1</v>
      </c>
      <c r="H280" s="4">
        <v>2</v>
      </c>
      <c r="J280" s="4">
        <v>1</v>
      </c>
      <c r="K280" s="4">
        <v>2</v>
      </c>
      <c r="O280" s="4">
        <v>0</v>
      </c>
      <c r="P280" s="4">
        <v>1</v>
      </c>
      <c r="Q280" s="4">
        <v>2</v>
      </c>
      <c r="BF280" s="4">
        <v>1</v>
      </c>
      <c r="BG280" s="4">
        <v>1</v>
      </c>
      <c r="BI280" s="4">
        <v>1</v>
      </c>
      <c r="BJ280" s="4">
        <v>1</v>
      </c>
      <c r="BK280" s="4">
        <v>6</v>
      </c>
      <c r="BL280" s="4">
        <v>3</v>
      </c>
      <c r="BS280" s="4">
        <v>1</v>
      </c>
      <c r="BU280" s="4">
        <v>2</v>
      </c>
      <c r="BW280" s="4">
        <v>3</v>
      </c>
      <c r="BX280" s="4">
        <v>3</v>
      </c>
      <c r="BY280" s="4">
        <v>1</v>
      </c>
      <c r="BZ280" s="4">
        <v>1</v>
      </c>
      <c r="CA280" s="4">
        <v>1</v>
      </c>
      <c r="CB280" s="4">
        <v>1</v>
      </c>
      <c r="CC280" s="4">
        <v>1</v>
      </c>
      <c r="CD280" s="4">
        <v>2</v>
      </c>
      <c r="CE280" s="4">
        <v>2</v>
      </c>
      <c r="CF280" s="4">
        <v>1</v>
      </c>
      <c r="CG280" s="4">
        <v>2</v>
      </c>
      <c r="CH280" s="4">
        <v>2</v>
      </c>
      <c r="CI280" s="4">
        <v>1</v>
      </c>
      <c r="CJ280" s="4">
        <v>2</v>
      </c>
      <c r="CK280" s="4">
        <v>7</v>
      </c>
      <c r="CL280" s="4">
        <v>4</v>
      </c>
      <c r="CM280" s="4">
        <v>1</v>
      </c>
      <c r="CN280" s="4">
        <v>1</v>
      </c>
      <c r="CO280" s="4">
        <v>1</v>
      </c>
      <c r="CP280" s="4">
        <v>1</v>
      </c>
      <c r="CQ280" s="4">
        <v>1</v>
      </c>
      <c r="CR280" s="4">
        <v>1</v>
      </c>
      <c r="CS280" s="4">
        <v>0</v>
      </c>
      <c r="CV280" s="4">
        <v>2</v>
      </c>
      <c r="CX280" s="4">
        <v>2</v>
      </c>
      <c r="CY280" s="4">
        <v>1</v>
      </c>
      <c r="CZ280" s="4">
        <v>1</v>
      </c>
      <c r="DA280" s="4">
        <v>3</v>
      </c>
      <c r="DB280" s="4">
        <v>1</v>
      </c>
      <c r="DC280" s="4">
        <v>2</v>
      </c>
      <c r="DD280" s="4">
        <v>1</v>
      </c>
      <c r="DE280" s="4">
        <v>1</v>
      </c>
      <c r="DF280" s="4">
        <v>5</v>
      </c>
      <c r="DH280" s="4">
        <v>3</v>
      </c>
      <c r="DI280" s="4">
        <v>0</v>
      </c>
      <c r="DJ280" s="4">
        <v>0</v>
      </c>
      <c r="DK280" s="4">
        <v>2</v>
      </c>
      <c r="DO280" s="4">
        <v>2</v>
      </c>
      <c r="DP280" s="4">
        <v>2</v>
      </c>
      <c r="DQ280" s="4">
        <v>6</v>
      </c>
      <c r="DR280" s="4">
        <v>1</v>
      </c>
      <c r="DW280" s="4">
        <v>2</v>
      </c>
      <c r="DX280" s="4">
        <v>8</v>
      </c>
      <c r="DY280" s="4">
        <v>1</v>
      </c>
      <c r="DZ280" s="4">
        <v>2</v>
      </c>
      <c r="EA280" s="4" t="s">
        <v>1275</v>
      </c>
      <c r="EB280" s="4">
        <v>511</v>
      </c>
      <c r="EC280" s="4">
        <v>8.52</v>
      </c>
      <c r="EE280" s="4">
        <v>2</v>
      </c>
      <c r="EF280" s="4">
        <v>1</v>
      </c>
      <c r="EG280" s="4" t="s">
        <v>729</v>
      </c>
      <c r="EI280" s="4">
        <v>1</v>
      </c>
      <c r="EJ280" s="4">
        <v>1</v>
      </c>
      <c r="EK280" s="4">
        <v>3</v>
      </c>
      <c r="EL280" s="4">
        <v>4</v>
      </c>
      <c r="EM280" s="4">
        <v>17</v>
      </c>
      <c r="ET280" s="4" t="s">
        <v>1276</v>
      </c>
      <c r="EU280" s="4" t="s">
        <v>201</v>
      </c>
      <c r="EV280" s="4" t="s">
        <v>202</v>
      </c>
      <c r="EY280" s="4">
        <v>792</v>
      </c>
      <c r="FA280" s="83" t="s">
        <v>203</v>
      </c>
      <c r="FB280" s="4" t="s">
        <v>204</v>
      </c>
      <c r="FC280" s="4">
        <v>1</v>
      </c>
      <c r="FD280" s="4" t="s">
        <v>205</v>
      </c>
      <c r="FE280" s="4">
        <v>3</v>
      </c>
    </row>
    <row r="281" spans="1:161" x14ac:dyDescent="0.3">
      <c r="A281" s="4">
        <v>9116</v>
      </c>
      <c r="B281" s="4" t="s">
        <v>1277</v>
      </c>
      <c r="C281" s="4" t="s">
        <v>212</v>
      </c>
      <c r="D281" s="4" t="s">
        <v>1278</v>
      </c>
      <c r="E281" s="4" t="s">
        <v>293</v>
      </c>
      <c r="F281" s="4" t="s">
        <v>480</v>
      </c>
      <c r="G281" s="4">
        <v>1</v>
      </c>
      <c r="H281" s="4">
        <v>1</v>
      </c>
      <c r="I281" s="4">
        <v>2</v>
      </c>
      <c r="J281" s="4">
        <v>1</v>
      </c>
      <c r="K281" s="4">
        <v>2</v>
      </c>
      <c r="O281" s="4">
        <v>1</v>
      </c>
      <c r="P281" s="4">
        <v>1</v>
      </c>
      <c r="Q281" s="4">
        <v>2</v>
      </c>
      <c r="R281" s="4">
        <v>2</v>
      </c>
      <c r="U281" s="4">
        <v>2</v>
      </c>
      <c r="W281" s="4">
        <v>1</v>
      </c>
      <c r="Y281" s="4">
        <v>1</v>
      </c>
      <c r="AA281" s="4">
        <v>1</v>
      </c>
      <c r="AB281" s="4">
        <v>2012</v>
      </c>
      <c r="AC281" s="4">
        <v>1</v>
      </c>
      <c r="AD281" s="4">
        <v>1</v>
      </c>
      <c r="AE281" s="4">
        <v>5</v>
      </c>
      <c r="AF281" s="4">
        <v>6</v>
      </c>
      <c r="AG281" s="4">
        <v>1</v>
      </c>
      <c r="AV281" s="4">
        <v>2</v>
      </c>
      <c r="AX281" s="4">
        <v>6</v>
      </c>
      <c r="AY281" s="4">
        <v>2</v>
      </c>
      <c r="AZ281" s="4">
        <v>1</v>
      </c>
      <c r="BA281" s="4">
        <v>150</v>
      </c>
      <c r="BD281" s="4">
        <v>1</v>
      </c>
      <c r="BF281" s="4">
        <v>1</v>
      </c>
      <c r="BG281" s="4">
        <v>1</v>
      </c>
      <c r="BH281" s="4">
        <v>1</v>
      </c>
      <c r="BJ281" s="4">
        <v>1</v>
      </c>
      <c r="BK281" s="4">
        <v>5</v>
      </c>
      <c r="BL281" s="4">
        <v>-77</v>
      </c>
      <c r="BS281" s="4">
        <v>4</v>
      </c>
      <c r="BU281" s="4">
        <v>1</v>
      </c>
      <c r="BV281" s="4">
        <v>4</v>
      </c>
      <c r="BX281" s="4">
        <v>3</v>
      </c>
      <c r="BY281" s="4">
        <v>2</v>
      </c>
      <c r="BZ281" s="4">
        <v>1</v>
      </c>
      <c r="CA281" s="4">
        <v>1</v>
      </c>
      <c r="CB281" s="4">
        <v>2</v>
      </c>
      <c r="CC281" s="4">
        <v>1</v>
      </c>
      <c r="CD281" s="4">
        <v>2</v>
      </c>
      <c r="CE281" s="4">
        <v>1</v>
      </c>
      <c r="CF281" s="4">
        <v>1</v>
      </c>
      <c r="CG281" s="4">
        <v>2</v>
      </c>
      <c r="CH281" s="4">
        <v>2</v>
      </c>
      <c r="CI281" s="4">
        <v>2</v>
      </c>
      <c r="CJ281" s="4">
        <v>2</v>
      </c>
      <c r="CK281" s="4">
        <v>7</v>
      </c>
      <c r="CL281" s="4">
        <v>1</v>
      </c>
      <c r="CM281" s="4">
        <v>4</v>
      </c>
      <c r="CN281" s="4">
        <v>1</v>
      </c>
      <c r="CO281" s="4">
        <v>1</v>
      </c>
      <c r="CP281" s="4">
        <v>1</v>
      </c>
      <c r="CQ281" s="4">
        <v>1</v>
      </c>
      <c r="CR281" s="4">
        <v>1</v>
      </c>
      <c r="CS281" s="4">
        <v>0</v>
      </c>
      <c r="CV281" s="4">
        <v>2</v>
      </c>
      <c r="CX281" s="4">
        <v>2</v>
      </c>
      <c r="CY281" s="4">
        <v>7</v>
      </c>
      <c r="CZ281" s="4">
        <v>1</v>
      </c>
      <c r="DA281" s="4">
        <v>1</v>
      </c>
      <c r="DB281" s="4">
        <v>1</v>
      </c>
      <c r="DC281" s="4">
        <v>1</v>
      </c>
      <c r="DD281" s="4">
        <v>2</v>
      </c>
      <c r="DE281" s="4">
        <v>1</v>
      </c>
      <c r="DF281" s="4">
        <v>3</v>
      </c>
      <c r="DH281" s="4">
        <v>2</v>
      </c>
      <c r="DI281" s="4">
        <v>0</v>
      </c>
      <c r="DJ281" s="4">
        <v>0</v>
      </c>
      <c r="DK281" s="4">
        <v>0</v>
      </c>
      <c r="DL281" s="4">
        <v>1</v>
      </c>
      <c r="DO281" s="4">
        <v>2</v>
      </c>
      <c r="DP281" s="4">
        <v>2</v>
      </c>
      <c r="DQ281" s="4">
        <v>7</v>
      </c>
      <c r="DR281" s="4">
        <v>1</v>
      </c>
      <c r="DW281" s="4">
        <v>2</v>
      </c>
      <c r="DX281" s="4">
        <v>1</v>
      </c>
      <c r="DY281" s="4">
        <v>1</v>
      </c>
      <c r="DZ281" s="4">
        <v>2</v>
      </c>
      <c r="EA281" s="4" t="s">
        <v>1279</v>
      </c>
      <c r="EB281" s="4">
        <v>963</v>
      </c>
      <c r="EC281" s="4">
        <v>16.05</v>
      </c>
      <c r="EE281" s="4">
        <v>2</v>
      </c>
      <c r="EF281" s="4">
        <v>1</v>
      </c>
      <c r="EG281" s="4" t="s">
        <v>328</v>
      </c>
      <c r="EI281" s="4">
        <v>1</v>
      </c>
      <c r="EJ281" s="4">
        <v>1</v>
      </c>
      <c r="EK281" s="4">
        <v>3</v>
      </c>
      <c r="EL281" s="4">
        <v>10</v>
      </c>
      <c r="EM281" s="4">
        <v>29</v>
      </c>
      <c r="ET281" s="4" t="s">
        <v>1276</v>
      </c>
      <c r="EU281" s="4" t="s">
        <v>201</v>
      </c>
      <c r="EV281" s="4" t="s">
        <v>202</v>
      </c>
      <c r="EY281" s="4">
        <v>929</v>
      </c>
      <c r="FA281" s="83" t="s">
        <v>237</v>
      </c>
      <c r="FB281" s="4" t="s">
        <v>204</v>
      </c>
      <c r="FC281" s="4">
        <v>0</v>
      </c>
      <c r="FD281" s="4" t="s">
        <v>205</v>
      </c>
      <c r="FE281" s="4">
        <v>7</v>
      </c>
    </row>
    <row r="282" spans="1:161" x14ac:dyDescent="0.3">
      <c r="A282" s="4">
        <v>9145</v>
      </c>
      <c r="B282" s="4" t="s">
        <v>1280</v>
      </c>
      <c r="C282" s="4" t="s">
        <v>265</v>
      </c>
      <c r="D282" s="4" t="s">
        <v>1281</v>
      </c>
      <c r="E282" s="4" t="s">
        <v>334</v>
      </c>
      <c r="F282" s="4" t="s">
        <v>1282</v>
      </c>
      <c r="G282" s="4">
        <v>1</v>
      </c>
      <c r="H282" s="4">
        <v>2</v>
      </c>
      <c r="J282" s="4">
        <v>1</v>
      </c>
      <c r="K282" s="4">
        <v>2</v>
      </c>
      <c r="O282" s="4">
        <v>0</v>
      </c>
      <c r="P282" s="4">
        <v>1</v>
      </c>
      <c r="Q282" s="4">
        <v>2</v>
      </c>
      <c r="BF282" s="4">
        <v>1</v>
      </c>
      <c r="BG282" s="4">
        <v>1</v>
      </c>
      <c r="BI282" s="4">
        <v>2</v>
      </c>
      <c r="BJ282" s="4">
        <v>1</v>
      </c>
      <c r="BK282" s="4">
        <v>6</v>
      </c>
      <c r="BL282" s="4">
        <v>3</v>
      </c>
      <c r="BM282" s="4">
        <v>2</v>
      </c>
      <c r="BS282" s="4">
        <v>4</v>
      </c>
      <c r="BU282" s="4">
        <v>2</v>
      </c>
      <c r="BW282" s="4">
        <v>2</v>
      </c>
      <c r="BX282" s="4">
        <v>1</v>
      </c>
      <c r="BY282" s="4">
        <v>2</v>
      </c>
      <c r="BZ282" s="4">
        <v>2</v>
      </c>
      <c r="CA282" s="4">
        <v>2</v>
      </c>
      <c r="CB282" s="4">
        <v>2</v>
      </c>
      <c r="CC282" s="4">
        <v>2</v>
      </c>
      <c r="CD282" s="4">
        <v>2</v>
      </c>
      <c r="CE282" s="4">
        <v>2</v>
      </c>
      <c r="CF282" s="4">
        <v>1</v>
      </c>
      <c r="CG282" s="4">
        <v>2</v>
      </c>
      <c r="CH282" s="4">
        <v>1</v>
      </c>
      <c r="CI282" s="4">
        <v>2</v>
      </c>
      <c r="CJ282" s="4">
        <v>2</v>
      </c>
      <c r="CK282" s="4">
        <v>7</v>
      </c>
      <c r="CL282" s="4">
        <v>3</v>
      </c>
      <c r="CM282" s="4">
        <v>5</v>
      </c>
      <c r="CN282" s="4">
        <v>1</v>
      </c>
      <c r="CO282" s="4">
        <v>2</v>
      </c>
      <c r="CP282" s="4">
        <v>1</v>
      </c>
      <c r="CQ282" s="4">
        <v>2</v>
      </c>
      <c r="CR282" s="4">
        <v>1</v>
      </c>
      <c r="CS282" s="4">
        <v>0</v>
      </c>
      <c r="CV282" s="4">
        <v>2</v>
      </c>
      <c r="CX282" s="4">
        <v>1</v>
      </c>
      <c r="CY282" s="4">
        <v>5</v>
      </c>
      <c r="CZ282" s="4">
        <v>1</v>
      </c>
      <c r="DA282" s="4">
        <v>2</v>
      </c>
      <c r="DB282" s="4">
        <v>1</v>
      </c>
      <c r="DC282" s="4">
        <v>3</v>
      </c>
      <c r="DD282" s="4">
        <v>6</v>
      </c>
      <c r="DE282" s="4">
        <v>1</v>
      </c>
      <c r="DF282" s="4">
        <v>2</v>
      </c>
      <c r="DH282" s="4">
        <v>0</v>
      </c>
      <c r="DI282" s="4">
        <v>0</v>
      </c>
      <c r="DJ282" s="4">
        <v>2</v>
      </c>
      <c r="DO282" s="4">
        <v>1</v>
      </c>
      <c r="DP282" s="4">
        <v>1</v>
      </c>
      <c r="DQ282" s="4">
        <v>7</v>
      </c>
      <c r="DR282" s="4">
        <v>6</v>
      </c>
      <c r="DW282" s="4">
        <v>1</v>
      </c>
      <c r="DX282" s="4">
        <v>6</v>
      </c>
      <c r="DY282" s="4">
        <v>1</v>
      </c>
      <c r="DZ282" s="4">
        <v>1</v>
      </c>
      <c r="EA282" s="4" t="s">
        <v>1283</v>
      </c>
      <c r="EB282" s="4">
        <v>775</v>
      </c>
      <c r="EC282" s="4">
        <v>12.92</v>
      </c>
      <c r="EE282" s="4">
        <v>2</v>
      </c>
      <c r="EF282" s="4">
        <v>1</v>
      </c>
      <c r="EG282" s="4" t="s">
        <v>230</v>
      </c>
      <c r="EI282" s="4">
        <v>1</v>
      </c>
      <c r="EJ282" s="4">
        <v>1</v>
      </c>
      <c r="EK282" s="4">
        <v>3</v>
      </c>
      <c r="EL282" s="4">
        <v>14</v>
      </c>
      <c r="EM282" s="4">
        <v>37</v>
      </c>
      <c r="ET282" s="4" t="s">
        <v>1276</v>
      </c>
      <c r="EU282" s="4" t="s">
        <v>201</v>
      </c>
      <c r="EV282" s="4" t="s">
        <v>202</v>
      </c>
      <c r="EY282" s="4">
        <v>1297</v>
      </c>
      <c r="FA282" s="83" t="s">
        <v>203</v>
      </c>
      <c r="FB282" s="4" t="s">
        <v>204</v>
      </c>
      <c r="FC282" s="4">
        <v>1</v>
      </c>
      <c r="FD282" s="4" t="s">
        <v>205</v>
      </c>
      <c r="FE282" s="4">
        <v>3</v>
      </c>
    </row>
    <row r="283" spans="1:161" x14ac:dyDescent="0.3">
      <c r="A283" s="4">
        <v>9176</v>
      </c>
      <c r="B283" s="4" t="s">
        <v>1284</v>
      </c>
      <c r="C283" s="4" t="s">
        <v>212</v>
      </c>
      <c r="D283" s="4" t="s">
        <v>1285</v>
      </c>
      <c r="E283" s="4" t="s">
        <v>808</v>
      </c>
      <c r="F283" s="4" t="s">
        <v>1286</v>
      </c>
      <c r="G283" s="4">
        <v>1</v>
      </c>
      <c r="H283" s="4">
        <v>2</v>
      </c>
      <c r="J283" s="4">
        <v>1</v>
      </c>
      <c r="K283" s="4">
        <v>2</v>
      </c>
      <c r="O283" s="4">
        <v>0</v>
      </c>
      <c r="P283" s="4">
        <v>1</v>
      </c>
      <c r="Q283" s="4">
        <v>2</v>
      </c>
      <c r="BF283" s="4">
        <v>1</v>
      </c>
      <c r="BG283" s="4">
        <v>1</v>
      </c>
      <c r="BI283" s="4">
        <v>1</v>
      </c>
      <c r="BJ283" s="4">
        <v>1</v>
      </c>
      <c r="BK283" s="4">
        <v>6</v>
      </c>
      <c r="BL283" s="4">
        <v>1</v>
      </c>
      <c r="BS283" s="4">
        <v>3</v>
      </c>
      <c r="BU283" s="4">
        <v>2</v>
      </c>
      <c r="BW283" s="4">
        <v>3</v>
      </c>
      <c r="BX283" s="4">
        <v>3</v>
      </c>
      <c r="BY283" s="4">
        <v>1</v>
      </c>
      <c r="BZ283" s="4">
        <v>2</v>
      </c>
      <c r="CA283" s="4">
        <v>1</v>
      </c>
      <c r="CB283" s="4">
        <v>1</v>
      </c>
      <c r="CC283" s="4">
        <v>2</v>
      </c>
      <c r="CD283" s="4">
        <v>2</v>
      </c>
      <c r="CE283" s="4">
        <v>2</v>
      </c>
      <c r="CF283" s="4">
        <v>2</v>
      </c>
      <c r="CG283" s="4">
        <v>2</v>
      </c>
      <c r="CH283" s="4">
        <v>2</v>
      </c>
      <c r="CI283" s="4">
        <v>1</v>
      </c>
      <c r="CJ283" s="4">
        <v>2</v>
      </c>
      <c r="CK283" s="4">
        <v>5</v>
      </c>
      <c r="CL283" s="4">
        <v>2</v>
      </c>
      <c r="CM283" s="4">
        <v>1</v>
      </c>
      <c r="CN283" s="4">
        <v>1</v>
      </c>
      <c r="CO283" s="4">
        <v>1</v>
      </c>
      <c r="CP283" s="4">
        <v>1</v>
      </c>
      <c r="CQ283" s="4">
        <v>1</v>
      </c>
      <c r="CR283" s="4">
        <v>1</v>
      </c>
      <c r="CS283" s="4">
        <v>0</v>
      </c>
      <c r="CV283" s="4">
        <v>2</v>
      </c>
      <c r="CX283" s="4">
        <v>2</v>
      </c>
      <c r="CY283" s="4">
        <v>4</v>
      </c>
      <c r="CZ283" s="4">
        <v>1</v>
      </c>
      <c r="DA283" s="4">
        <v>2</v>
      </c>
      <c r="DB283" s="4">
        <v>1</v>
      </c>
      <c r="DC283" s="4">
        <v>2</v>
      </c>
      <c r="DD283" s="4">
        <v>1</v>
      </c>
      <c r="DE283" s="4">
        <v>1</v>
      </c>
      <c r="DF283" s="4">
        <v>3</v>
      </c>
      <c r="DH283" s="4">
        <v>2</v>
      </c>
      <c r="DI283" s="4">
        <v>0</v>
      </c>
      <c r="DJ283" s="4">
        <v>0</v>
      </c>
      <c r="DK283" s="4">
        <v>1</v>
      </c>
      <c r="DO283" s="4">
        <v>2</v>
      </c>
      <c r="DP283" s="4">
        <v>2</v>
      </c>
      <c r="DQ283" s="4">
        <v>5</v>
      </c>
      <c r="DR283" s="4">
        <v>1</v>
      </c>
      <c r="DW283" s="4">
        <v>2</v>
      </c>
      <c r="DX283" s="4">
        <v>1</v>
      </c>
      <c r="DY283" s="4">
        <v>1</v>
      </c>
      <c r="DZ283" s="4">
        <v>2</v>
      </c>
      <c r="EA283" s="4" t="s">
        <v>1287</v>
      </c>
      <c r="EB283" s="4">
        <v>529</v>
      </c>
      <c r="EC283" s="4">
        <v>8.82</v>
      </c>
      <c r="EE283" s="4">
        <v>2</v>
      </c>
      <c r="EF283" s="4">
        <v>1</v>
      </c>
      <c r="EG283" s="4" t="s">
        <v>1288</v>
      </c>
      <c r="EI283" s="4">
        <v>1</v>
      </c>
      <c r="EJ283" s="4">
        <v>1</v>
      </c>
      <c r="EK283" s="4">
        <v>3</v>
      </c>
      <c r="EL283" s="4">
        <v>11</v>
      </c>
      <c r="EM283" s="4">
        <v>31</v>
      </c>
      <c r="ET283" s="4" t="s">
        <v>1276</v>
      </c>
      <c r="EU283" s="4" t="s">
        <v>201</v>
      </c>
      <c r="EV283" s="4" t="s">
        <v>202</v>
      </c>
      <c r="EY283" s="4">
        <v>1481</v>
      </c>
      <c r="FA283" s="83" t="s">
        <v>203</v>
      </c>
      <c r="FB283" s="4" t="s">
        <v>204</v>
      </c>
      <c r="FC283" s="4">
        <v>1</v>
      </c>
      <c r="FD283" s="4" t="s">
        <v>238</v>
      </c>
      <c r="FE283" s="4">
        <v>3</v>
      </c>
    </row>
    <row r="284" spans="1:161" x14ac:dyDescent="0.3">
      <c r="A284" s="4">
        <v>9242</v>
      </c>
      <c r="B284" s="4" t="s">
        <v>1289</v>
      </c>
      <c r="C284" s="4" t="s">
        <v>212</v>
      </c>
      <c r="D284" s="4" t="s">
        <v>1290</v>
      </c>
      <c r="E284" s="4" t="s">
        <v>808</v>
      </c>
      <c r="F284" s="4" t="s">
        <v>1291</v>
      </c>
      <c r="G284" s="4">
        <v>1</v>
      </c>
      <c r="H284" s="4">
        <v>1</v>
      </c>
      <c r="I284" s="4">
        <v>1</v>
      </c>
      <c r="J284" s="4">
        <v>1</v>
      </c>
      <c r="K284" s="4">
        <v>2</v>
      </c>
      <c r="O284" s="4">
        <v>2</v>
      </c>
      <c r="P284" s="4">
        <v>1</v>
      </c>
      <c r="Q284" s="4">
        <v>2</v>
      </c>
      <c r="BF284" s="4">
        <v>1</v>
      </c>
      <c r="BG284" s="4">
        <v>1</v>
      </c>
      <c r="BI284" s="4">
        <v>1</v>
      </c>
      <c r="BJ284" s="4">
        <v>1</v>
      </c>
      <c r="BK284" s="4">
        <v>6</v>
      </c>
      <c r="BL284" s="4">
        <v>5</v>
      </c>
      <c r="BS284" s="4">
        <v>3</v>
      </c>
      <c r="BW284" s="4">
        <v>2</v>
      </c>
      <c r="BX284" s="4">
        <v>1</v>
      </c>
      <c r="BY284" s="4">
        <v>1</v>
      </c>
      <c r="BZ284" s="4">
        <v>1</v>
      </c>
      <c r="CA284" s="4">
        <v>1</v>
      </c>
      <c r="CB284" s="4">
        <v>2</v>
      </c>
      <c r="CC284" s="4">
        <v>2</v>
      </c>
      <c r="CD284" s="4">
        <v>2</v>
      </c>
      <c r="CE284" s="4">
        <v>2</v>
      </c>
      <c r="CF284" s="4">
        <v>2</v>
      </c>
      <c r="CG284" s="4">
        <v>2</v>
      </c>
      <c r="CH284" s="4">
        <v>1</v>
      </c>
      <c r="CI284" s="4">
        <v>1</v>
      </c>
      <c r="CJ284" s="4">
        <v>2</v>
      </c>
      <c r="CK284" s="4">
        <v>7</v>
      </c>
      <c r="CL284" s="4">
        <v>7</v>
      </c>
      <c r="CM284" s="4">
        <v>4</v>
      </c>
      <c r="CN284" s="4">
        <v>1</v>
      </c>
      <c r="CO284" s="4">
        <v>1</v>
      </c>
      <c r="CP284" s="4">
        <v>1</v>
      </c>
      <c r="CQ284" s="4">
        <v>1</v>
      </c>
      <c r="CR284" s="4">
        <v>1</v>
      </c>
      <c r="CS284" s="4">
        <v>0</v>
      </c>
      <c r="CV284" s="4">
        <v>2</v>
      </c>
      <c r="CX284" s="4">
        <v>2</v>
      </c>
      <c r="CY284" s="4">
        <v>4</v>
      </c>
      <c r="CZ284" s="4">
        <v>1</v>
      </c>
      <c r="DA284" s="4">
        <v>2</v>
      </c>
      <c r="DB284" s="4">
        <v>1</v>
      </c>
      <c r="DC284" s="4">
        <v>17</v>
      </c>
      <c r="DD284" s="4">
        <v>3</v>
      </c>
      <c r="DE284" s="4">
        <v>1</v>
      </c>
      <c r="DF284" s="4">
        <v>4</v>
      </c>
      <c r="DH284" s="4">
        <v>1</v>
      </c>
      <c r="DI284" s="4">
        <v>1</v>
      </c>
      <c r="DJ284" s="4">
        <v>0</v>
      </c>
      <c r="DK284" s="4">
        <v>2</v>
      </c>
      <c r="DO284" s="4">
        <v>1</v>
      </c>
      <c r="DP284" s="4">
        <v>2</v>
      </c>
      <c r="DQ284" s="4">
        <v>6</v>
      </c>
      <c r="DR284" s="4">
        <v>6</v>
      </c>
      <c r="DW284" s="4">
        <v>1</v>
      </c>
      <c r="DX284" s="4">
        <v>4</v>
      </c>
      <c r="DY284" s="4">
        <v>1</v>
      </c>
      <c r="DZ284" s="4">
        <v>2</v>
      </c>
      <c r="EA284" s="4" t="s">
        <v>485</v>
      </c>
      <c r="EB284" s="4">
        <v>567</v>
      </c>
      <c r="EC284" s="4">
        <v>9.4499999999999993</v>
      </c>
      <c r="EE284" s="4">
        <v>2</v>
      </c>
      <c r="EF284" s="4">
        <v>1</v>
      </c>
      <c r="EG284" s="4" t="s">
        <v>892</v>
      </c>
      <c r="EI284" s="4">
        <v>1</v>
      </c>
      <c r="EJ284" s="4">
        <v>1</v>
      </c>
      <c r="EK284" s="4">
        <v>3</v>
      </c>
      <c r="EL284" s="4">
        <v>11</v>
      </c>
      <c r="EM284" s="4">
        <v>31</v>
      </c>
      <c r="ET284" s="4" t="s">
        <v>1276</v>
      </c>
      <c r="EU284" s="4" t="s">
        <v>201</v>
      </c>
      <c r="EV284" s="4" t="s">
        <v>202</v>
      </c>
      <c r="EY284" s="4">
        <v>1481</v>
      </c>
      <c r="FA284" s="83" t="s">
        <v>203</v>
      </c>
      <c r="FB284" s="4" t="s">
        <v>204</v>
      </c>
      <c r="FC284" s="4">
        <v>1</v>
      </c>
      <c r="FD284" s="4" t="s">
        <v>238</v>
      </c>
      <c r="FE284" s="4">
        <v>3</v>
      </c>
    </row>
    <row r="285" spans="1:161" x14ac:dyDescent="0.3">
      <c r="A285" s="4">
        <v>9362</v>
      </c>
      <c r="B285" s="4" t="s">
        <v>1292</v>
      </c>
      <c r="C285" s="4" t="s">
        <v>194</v>
      </c>
      <c r="D285" s="4" t="s">
        <v>1293</v>
      </c>
      <c r="E285" s="4" t="s">
        <v>196</v>
      </c>
      <c r="F285" s="4" t="s">
        <v>1101</v>
      </c>
      <c r="G285" s="4">
        <v>1</v>
      </c>
      <c r="H285" s="4">
        <v>2</v>
      </c>
      <c r="J285" s="4">
        <v>1</v>
      </c>
      <c r="K285" s="4">
        <v>2</v>
      </c>
      <c r="O285" s="4">
        <v>0</v>
      </c>
      <c r="P285" s="4">
        <v>1</v>
      </c>
      <c r="Q285" s="4">
        <v>2</v>
      </c>
      <c r="BF285" s="4">
        <v>1</v>
      </c>
      <c r="BG285" s="4">
        <v>1</v>
      </c>
      <c r="BI285" s="4">
        <v>2</v>
      </c>
      <c r="BJ285" s="4">
        <v>1</v>
      </c>
      <c r="BK285" s="4">
        <v>5</v>
      </c>
      <c r="BL285" s="4">
        <v>2</v>
      </c>
      <c r="BS285" s="4">
        <v>2</v>
      </c>
      <c r="BT285" s="4">
        <v>2</v>
      </c>
      <c r="BU285" s="4">
        <v>2</v>
      </c>
      <c r="BW285" s="4">
        <v>3</v>
      </c>
      <c r="BX285" s="4">
        <v>3</v>
      </c>
      <c r="BY285" s="4">
        <v>2</v>
      </c>
      <c r="BZ285" s="4">
        <v>2</v>
      </c>
      <c r="CA285" s="4">
        <v>1</v>
      </c>
      <c r="CB285" s="4">
        <v>2</v>
      </c>
      <c r="CC285" s="4">
        <v>1</v>
      </c>
      <c r="CD285" s="4">
        <v>2</v>
      </c>
      <c r="CE285" s="4">
        <v>2</v>
      </c>
      <c r="CF285" s="4">
        <v>1</v>
      </c>
      <c r="CG285" s="4">
        <v>1</v>
      </c>
      <c r="CH285" s="4">
        <v>1</v>
      </c>
      <c r="CI285" s="4">
        <v>1</v>
      </c>
      <c r="CJ285" s="4">
        <v>2</v>
      </c>
      <c r="CK285" s="4">
        <v>7</v>
      </c>
      <c r="CL285" s="4">
        <v>2</v>
      </c>
      <c r="CM285" s="4">
        <v>2</v>
      </c>
      <c r="CN285" s="4">
        <v>1</v>
      </c>
      <c r="CO285" s="4">
        <v>1</v>
      </c>
      <c r="CP285" s="4">
        <v>1</v>
      </c>
      <c r="CQ285" s="4">
        <v>1</v>
      </c>
      <c r="CR285" s="4">
        <v>1</v>
      </c>
      <c r="CS285" s="4">
        <v>0</v>
      </c>
      <c r="CV285" s="4">
        <v>1</v>
      </c>
      <c r="CW285" s="4">
        <v>1</v>
      </c>
      <c r="CX285" s="4">
        <v>1</v>
      </c>
      <c r="CY285" s="4">
        <v>1</v>
      </c>
      <c r="CZ285" s="4">
        <v>1</v>
      </c>
      <c r="DA285" s="4">
        <v>3</v>
      </c>
      <c r="DB285" s="4">
        <v>1</v>
      </c>
      <c r="DC285" s="4">
        <v>2</v>
      </c>
      <c r="DD285" s="4">
        <v>1</v>
      </c>
      <c r="DE285" s="4">
        <v>1</v>
      </c>
      <c r="DF285" s="4">
        <v>4</v>
      </c>
      <c r="DH285" s="4">
        <v>1</v>
      </c>
      <c r="DI285" s="4">
        <v>2</v>
      </c>
      <c r="DJ285" s="4">
        <v>0</v>
      </c>
      <c r="DK285" s="4">
        <v>1</v>
      </c>
      <c r="DO285" s="4">
        <v>1</v>
      </c>
      <c r="DP285" s="4">
        <v>1</v>
      </c>
      <c r="DQ285" s="4">
        <v>6</v>
      </c>
      <c r="DR285" s="4">
        <v>1</v>
      </c>
      <c r="DS285" s="4">
        <v>7</v>
      </c>
      <c r="DW285" s="4">
        <v>1</v>
      </c>
      <c r="DX285" s="4">
        <v>3</v>
      </c>
      <c r="DY285" s="4">
        <v>1</v>
      </c>
      <c r="DZ285" s="4">
        <v>1</v>
      </c>
      <c r="EA285" s="4" t="s">
        <v>1294</v>
      </c>
      <c r="EB285" s="4">
        <v>729</v>
      </c>
      <c r="EC285" s="4">
        <v>12.15</v>
      </c>
      <c r="EE285" s="4">
        <v>2</v>
      </c>
      <c r="EF285" s="4">
        <v>1</v>
      </c>
      <c r="EG285" s="4" t="s">
        <v>791</v>
      </c>
      <c r="EI285" s="4">
        <v>1</v>
      </c>
      <c r="EJ285" s="4">
        <v>1</v>
      </c>
      <c r="EK285" s="4">
        <v>3</v>
      </c>
      <c r="EL285" s="4">
        <v>5</v>
      </c>
      <c r="EM285" s="4">
        <v>19</v>
      </c>
      <c r="ET285" s="4" t="s">
        <v>1276</v>
      </c>
      <c r="EU285" s="4" t="s">
        <v>201</v>
      </c>
      <c r="EV285" s="4" t="s">
        <v>202</v>
      </c>
      <c r="EY285" s="4">
        <v>1251</v>
      </c>
      <c r="FA285" s="83" t="s">
        <v>203</v>
      </c>
      <c r="FB285" s="4" t="s">
        <v>204</v>
      </c>
      <c r="FC285" s="4">
        <v>1</v>
      </c>
      <c r="FD285" s="4" t="s">
        <v>205</v>
      </c>
      <c r="FE285" s="4">
        <v>7</v>
      </c>
    </row>
    <row r="286" spans="1:161" x14ac:dyDescent="0.3">
      <c r="A286" s="4">
        <v>9381</v>
      </c>
      <c r="B286" s="4" t="s">
        <v>1295</v>
      </c>
      <c r="C286" s="4" t="s">
        <v>212</v>
      </c>
      <c r="D286" s="4" t="s">
        <v>1296</v>
      </c>
      <c r="E286" s="4" t="s">
        <v>214</v>
      </c>
      <c r="F286" s="4" t="s">
        <v>1297</v>
      </c>
      <c r="G286" s="4">
        <v>1</v>
      </c>
      <c r="H286" s="4">
        <v>2</v>
      </c>
      <c r="J286" s="4">
        <v>1</v>
      </c>
      <c r="K286" s="4">
        <v>2</v>
      </c>
      <c r="O286" s="4">
        <v>0</v>
      </c>
      <c r="P286" s="4">
        <v>1</v>
      </c>
      <c r="Q286" s="4">
        <v>2</v>
      </c>
      <c r="BF286" s="4">
        <v>1</v>
      </c>
      <c r="BG286" s="4">
        <v>1</v>
      </c>
      <c r="BI286" s="4">
        <v>1</v>
      </c>
      <c r="BJ286" s="4">
        <v>1</v>
      </c>
      <c r="BK286" s="4">
        <v>6</v>
      </c>
      <c r="BL286" s="4">
        <v>-97</v>
      </c>
      <c r="BS286" s="4">
        <v>1</v>
      </c>
      <c r="BU286" s="4">
        <v>2</v>
      </c>
      <c r="BW286" s="4">
        <v>3</v>
      </c>
      <c r="BX286" s="4">
        <v>-98</v>
      </c>
      <c r="BY286" s="4">
        <v>2</v>
      </c>
      <c r="BZ286" s="4">
        <v>1</v>
      </c>
      <c r="CA286" s="4">
        <v>1</v>
      </c>
      <c r="CB286" s="4">
        <v>-98</v>
      </c>
      <c r="CC286" s="4">
        <v>1</v>
      </c>
      <c r="CD286" s="4">
        <v>2</v>
      </c>
      <c r="CE286" s="4">
        <v>2</v>
      </c>
      <c r="CF286" s="4">
        <v>1</v>
      </c>
      <c r="CG286" s="4">
        <v>3</v>
      </c>
      <c r="CH286" s="4">
        <v>2</v>
      </c>
      <c r="CI286" s="4">
        <v>1</v>
      </c>
      <c r="CJ286" s="4">
        <v>2</v>
      </c>
      <c r="CK286" s="4">
        <v>7</v>
      </c>
      <c r="CL286" s="4">
        <v>1</v>
      </c>
      <c r="CM286" s="4">
        <v>3</v>
      </c>
      <c r="CN286" s="4">
        <v>1</v>
      </c>
      <c r="CO286" s="4">
        <v>1</v>
      </c>
      <c r="CP286" s="4">
        <v>1</v>
      </c>
      <c r="CQ286" s="4">
        <v>1</v>
      </c>
      <c r="CR286" s="4">
        <v>1</v>
      </c>
      <c r="CS286" s="4">
        <v>0</v>
      </c>
      <c r="CV286" s="4">
        <v>2</v>
      </c>
      <c r="CX286" s="4">
        <v>2</v>
      </c>
      <c r="CY286" s="4">
        <v>1</v>
      </c>
      <c r="CZ286" s="4">
        <v>1</v>
      </c>
      <c r="DA286" s="4">
        <v>2</v>
      </c>
      <c r="DB286" s="4">
        <v>1</v>
      </c>
      <c r="DC286" s="4">
        <v>7</v>
      </c>
      <c r="DD286" s="4">
        <v>1</v>
      </c>
      <c r="DE286" s="4">
        <v>1</v>
      </c>
      <c r="DF286" s="4">
        <v>4</v>
      </c>
      <c r="DH286" s="4">
        <v>1</v>
      </c>
      <c r="DI286" s="4">
        <v>3</v>
      </c>
      <c r="DO286" s="4">
        <v>2</v>
      </c>
      <c r="DP286" s="4">
        <v>2</v>
      </c>
      <c r="DQ286" s="4">
        <v>5</v>
      </c>
      <c r="DR286" s="4">
        <v>6</v>
      </c>
      <c r="DW286" s="4">
        <v>1</v>
      </c>
      <c r="DX286" s="4">
        <v>1</v>
      </c>
      <c r="DY286" s="4">
        <v>1</v>
      </c>
      <c r="DZ286" s="4">
        <v>1</v>
      </c>
      <c r="EA286" s="4" t="s">
        <v>1298</v>
      </c>
      <c r="EB286" s="4">
        <v>601</v>
      </c>
      <c r="EC286" s="4">
        <v>10.02</v>
      </c>
      <c r="EE286" s="4">
        <v>2</v>
      </c>
      <c r="EF286" s="4">
        <v>1</v>
      </c>
      <c r="EG286" s="4" t="s">
        <v>1299</v>
      </c>
      <c r="EI286" s="4">
        <v>1</v>
      </c>
      <c r="EJ286" s="4">
        <v>1</v>
      </c>
      <c r="EK286" s="4">
        <v>3</v>
      </c>
      <c r="EL286" s="4">
        <v>8</v>
      </c>
      <c r="EM286" s="4">
        <v>25</v>
      </c>
      <c r="ET286" s="4" t="s">
        <v>1276</v>
      </c>
      <c r="EU286" s="4" t="s">
        <v>201</v>
      </c>
      <c r="EV286" s="4" t="s">
        <v>202</v>
      </c>
      <c r="EY286" s="4">
        <v>826</v>
      </c>
      <c r="FA286" s="83" t="s">
        <v>203</v>
      </c>
      <c r="FB286" s="4" t="s">
        <v>204</v>
      </c>
      <c r="FC286" s="4">
        <v>1</v>
      </c>
      <c r="FD286" s="4" t="s">
        <v>205</v>
      </c>
      <c r="FE286" s="4">
        <v>3</v>
      </c>
    </row>
    <row r="287" spans="1:161" x14ac:dyDescent="0.3">
      <c r="A287" s="4">
        <v>9665</v>
      </c>
      <c r="B287" s="4" t="s">
        <v>1300</v>
      </c>
      <c r="C287" s="4" t="s">
        <v>194</v>
      </c>
      <c r="D287" s="4" t="s">
        <v>1301</v>
      </c>
      <c r="E287" s="4" t="s">
        <v>221</v>
      </c>
      <c r="F287" s="4" t="s">
        <v>694</v>
      </c>
      <c r="G287" s="4">
        <v>1</v>
      </c>
      <c r="H287" s="4">
        <v>2</v>
      </c>
      <c r="J287" s="4">
        <v>1</v>
      </c>
      <c r="K287" s="4">
        <v>2</v>
      </c>
      <c r="O287" s="4">
        <v>0</v>
      </c>
      <c r="P287" s="4">
        <v>1</v>
      </c>
      <c r="Q287" s="4">
        <v>2</v>
      </c>
      <c r="BF287" s="4">
        <v>1</v>
      </c>
      <c r="BG287" s="4">
        <v>1</v>
      </c>
      <c r="BI287" s="4">
        <v>1</v>
      </c>
      <c r="BJ287" s="4">
        <v>1</v>
      </c>
      <c r="BK287" s="4">
        <v>4</v>
      </c>
      <c r="BL287" s="4">
        <v>-77</v>
      </c>
      <c r="BS287" s="4">
        <v>2</v>
      </c>
      <c r="BT287" s="4">
        <v>2</v>
      </c>
      <c r="BU287" s="4">
        <v>2</v>
      </c>
      <c r="BW287" s="4">
        <v>1</v>
      </c>
      <c r="BX287" s="4">
        <v>3</v>
      </c>
      <c r="BY287" s="4">
        <v>2</v>
      </c>
      <c r="BZ287" s="4">
        <v>2</v>
      </c>
      <c r="CA287" s="4">
        <v>2</v>
      </c>
      <c r="CB287" s="4">
        <v>2</v>
      </c>
      <c r="CC287" s="4">
        <v>2</v>
      </c>
      <c r="CD287" s="4">
        <v>2</v>
      </c>
      <c r="CE287" s="4">
        <v>2</v>
      </c>
      <c r="CF287" s="4">
        <v>2</v>
      </c>
      <c r="CG287" s="4">
        <v>2</v>
      </c>
      <c r="CH287" s="4">
        <v>2</v>
      </c>
      <c r="CI287" s="4">
        <v>2</v>
      </c>
      <c r="CJ287" s="4">
        <v>2</v>
      </c>
      <c r="CK287" s="4">
        <v>7</v>
      </c>
      <c r="CL287" s="4">
        <v>1</v>
      </c>
      <c r="CM287" s="4">
        <v>1</v>
      </c>
      <c r="CN287" s="4">
        <v>1</v>
      </c>
      <c r="CO287" s="4">
        <v>1</v>
      </c>
      <c r="CP287" s="4">
        <v>1</v>
      </c>
      <c r="CQ287" s="4">
        <v>1</v>
      </c>
      <c r="CR287" s="4">
        <v>1</v>
      </c>
      <c r="CS287" s="4">
        <v>1</v>
      </c>
      <c r="CT287" s="4">
        <v>1</v>
      </c>
      <c r="CU287" s="4">
        <v>1</v>
      </c>
      <c r="CV287" s="4">
        <v>2</v>
      </c>
      <c r="CX287" s="4">
        <v>1</v>
      </c>
      <c r="CY287" s="4">
        <v>1</v>
      </c>
      <c r="CZ287" s="4">
        <v>1</v>
      </c>
      <c r="DA287" s="4">
        <v>3</v>
      </c>
      <c r="DB287" s="4">
        <v>1</v>
      </c>
      <c r="DC287" s="4">
        <v>1</v>
      </c>
      <c r="DD287" s="4">
        <v>2</v>
      </c>
      <c r="DE287" s="4">
        <v>1</v>
      </c>
      <c r="DF287" s="4">
        <v>6</v>
      </c>
      <c r="DG287" s="4">
        <v>6</v>
      </c>
      <c r="DH287" s="4">
        <v>2</v>
      </c>
      <c r="DI287" s="4">
        <v>1</v>
      </c>
      <c r="DJ287" s="4">
        <v>2</v>
      </c>
      <c r="DK287" s="4">
        <v>1</v>
      </c>
      <c r="DL287" s="4">
        <v>0</v>
      </c>
      <c r="DM287" s="4">
        <v>0</v>
      </c>
      <c r="DN287" s="4">
        <v>0</v>
      </c>
      <c r="DO287" s="4">
        <v>2</v>
      </c>
      <c r="DP287" s="4">
        <v>2</v>
      </c>
      <c r="DQ287" s="4">
        <v>7</v>
      </c>
      <c r="DR287" s="4">
        <v>6</v>
      </c>
      <c r="DW287" s="4">
        <v>1</v>
      </c>
      <c r="DX287" s="4">
        <v>2</v>
      </c>
      <c r="DY287" s="4">
        <v>1</v>
      </c>
      <c r="DZ287" s="4">
        <v>2</v>
      </c>
      <c r="EA287" s="4" t="s">
        <v>1302</v>
      </c>
      <c r="EB287" s="4">
        <v>897</v>
      </c>
      <c r="EC287" s="4">
        <v>14.95</v>
      </c>
      <c r="EE287" s="4">
        <v>2</v>
      </c>
      <c r="EF287" s="4">
        <v>1</v>
      </c>
      <c r="EG287" s="4" t="s">
        <v>1303</v>
      </c>
      <c r="EI287" s="4">
        <v>1</v>
      </c>
      <c r="EJ287" s="4">
        <v>1</v>
      </c>
      <c r="EK287" s="4">
        <v>3</v>
      </c>
      <c r="EL287" s="4">
        <v>4</v>
      </c>
      <c r="EM287" s="4">
        <v>17</v>
      </c>
      <c r="ET287" s="4" t="s">
        <v>1304</v>
      </c>
      <c r="EU287" s="4" t="s">
        <v>201</v>
      </c>
      <c r="EV287" s="4" t="s">
        <v>202</v>
      </c>
      <c r="EY287" s="4">
        <v>792</v>
      </c>
      <c r="FA287" s="83" t="s">
        <v>203</v>
      </c>
      <c r="FB287" s="4" t="s">
        <v>204</v>
      </c>
      <c r="FC287" s="4">
        <v>1</v>
      </c>
      <c r="FD287" s="4" t="s">
        <v>205</v>
      </c>
      <c r="FE287" s="4">
        <v>12</v>
      </c>
    </row>
    <row r="288" spans="1:161" x14ac:dyDescent="0.3">
      <c r="A288" s="4">
        <v>9690</v>
      </c>
      <c r="B288" s="4" t="s">
        <v>1305</v>
      </c>
      <c r="C288" s="4" t="s">
        <v>212</v>
      </c>
      <c r="D288" s="4" t="s">
        <v>1306</v>
      </c>
      <c r="E288" s="4" t="s">
        <v>214</v>
      </c>
      <c r="F288" s="4" t="s">
        <v>1307</v>
      </c>
      <c r="G288" s="4">
        <v>1</v>
      </c>
      <c r="H288" s="4">
        <v>2</v>
      </c>
      <c r="J288" s="4">
        <v>1</v>
      </c>
      <c r="K288" s="4">
        <v>2</v>
      </c>
      <c r="O288" s="4">
        <v>0</v>
      </c>
      <c r="P288" s="4">
        <v>1</v>
      </c>
      <c r="Q288" s="4">
        <v>2</v>
      </c>
      <c r="BF288" s="4">
        <v>1</v>
      </c>
      <c r="BG288" s="4">
        <v>1</v>
      </c>
      <c r="BI288" s="4">
        <v>1</v>
      </c>
      <c r="BJ288" s="4">
        <v>1</v>
      </c>
      <c r="BK288" s="4">
        <v>4</v>
      </c>
      <c r="BL288" s="4">
        <v>-77</v>
      </c>
      <c r="BS288" s="4">
        <v>3</v>
      </c>
      <c r="BW288" s="4">
        <v>3</v>
      </c>
      <c r="BX288" s="4">
        <v>1</v>
      </c>
      <c r="BY288" s="4">
        <v>1</v>
      </c>
      <c r="BZ288" s="4">
        <v>1</v>
      </c>
      <c r="CA288" s="4">
        <v>1</v>
      </c>
      <c r="CB288" s="4">
        <v>1</v>
      </c>
      <c r="CC288" s="4">
        <v>2</v>
      </c>
      <c r="CD288" s="4">
        <v>2</v>
      </c>
      <c r="CE288" s="4">
        <v>2</v>
      </c>
      <c r="CF288" s="4">
        <v>1</v>
      </c>
      <c r="CG288" s="4">
        <v>2</v>
      </c>
      <c r="CH288" s="4">
        <v>1</v>
      </c>
      <c r="CI288" s="4">
        <v>1</v>
      </c>
      <c r="CJ288" s="4">
        <v>2</v>
      </c>
      <c r="CK288" s="4">
        <v>7</v>
      </c>
      <c r="CL288" s="4">
        <v>1</v>
      </c>
      <c r="CM288" s="4">
        <v>2</v>
      </c>
      <c r="CN288" s="4">
        <v>1</v>
      </c>
      <c r="CO288" s="4">
        <v>1</v>
      </c>
      <c r="CP288" s="4">
        <v>1</v>
      </c>
      <c r="CQ288" s="4">
        <v>1</v>
      </c>
      <c r="CR288" s="4">
        <v>1</v>
      </c>
      <c r="CS288" s="4">
        <v>0</v>
      </c>
      <c r="CV288" s="4">
        <v>2</v>
      </c>
      <c r="CX288" s="4">
        <v>1</v>
      </c>
      <c r="CY288" s="4">
        <v>1</v>
      </c>
      <c r="CZ288" s="4">
        <v>1</v>
      </c>
      <c r="DA288" s="4">
        <v>2</v>
      </c>
      <c r="DB288" s="4">
        <v>1</v>
      </c>
      <c r="DC288" s="4">
        <v>3</v>
      </c>
      <c r="DD288" s="4">
        <v>2</v>
      </c>
      <c r="DE288" s="4">
        <v>1</v>
      </c>
      <c r="DF288" s="4">
        <v>2</v>
      </c>
      <c r="DH288" s="4">
        <v>0</v>
      </c>
      <c r="DI288" s="4">
        <v>0</v>
      </c>
      <c r="DJ288" s="4">
        <v>0</v>
      </c>
      <c r="DK288" s="4">
        <v>0</v>
      </c>
      <c r="DL288" s="4">
        <v>2</v>
      </c>
      <c r="DO288" s="4">
        <v>1</v>
      </c>
      <c r="DP288" s="4">
        <v>1</v>
      </c>
      <c r="DQ288" s="4">
        <v>4</v>
      </c>
      <c r="DR288" s="4">
        <v>1</v>
      </c>
      <c r="DW288" s="4">
        <v>2</v>
      </c>
      <c r="DX288" s="4">
        <v>1</v>
      </c>
      <c r="DY288" s="4">
        <v>1</v>
      </c>
      <c r="DZ288" s="4">
        <v>2</v>
      </c>
      <c r="EA288" s="4" t="s">
        <v>781</v>
      </c>
      <c r="EB288" s="4">
        <v>569</v>
      </c>
      <c r="EC288" s="4">
        <v>9.48</v>
      </c>
      <c r="EE288" s="4">
        <v>2</v>
      </c>
      <c r="EF288" s="4">
        <v>1</v>
      </c>
      <c r="EG288" s="4" t="s">
        <v>1308</v>
      </c>
      <c r="EI288" s="4">
        <v>1</v>
      </c>
      <c r="EJ288" s="4">
        <v>1</v>
      </c>
      <c r="EK288" s="4">
        <v>3</v>
      </c>
      <c r="EL288" s="4">
        <v>8</v>
      </c>
      <c r="EM288" s="4">
        <v>25</v>
      </c>
      <c r="ET288" s="4" t="s">
        <v>1304</v>
      </c>
      <c r="EU288" s="4" t="s">
        <v>201</v>
      </c>
      <c r="EV288" s="4" t="s">
        <v>202</v>
      </c>
      <c r="EY288" s="4">
        <v>826</v>
      </c>
      <c r="FA288" s="83" t="s">
        <v>203</v>
      </c>
      <c r="FB288" s="4" t="s">
        <v>204</v>
      </c>
      <c r="FC288" s="4">
        <v>1</v>
      </c>
      <c r="FD288" s="4" t="s">
        <v>238</v>
      </c>
      <c r="FE288" s="4">
        <v>12</v>
      </c>
    </row>
    <row r="289" spans="1:161" x14ac:dyDescent="0.3">
      <c r="A289" s="4">
        <v>9733</v>
      </c>
      <c r="B289" s="4" t="s">
        <v>1309</v>
      </c>
      <c r="C289" s="4" t="s">
        <v>194</v>
      </c>
      <c r="D289" s="4" t="s">
        <v>1310</v>
      </c>
      <c r="E289" s="4" t="s">
        <v>221</v>
      </c>
      <c r="F289" s="4" t="s">
        <v>1311</v>
      </c>
      <c r="G289" s="4">
        <v>1</v>
      </c>
      <c r="H289" s="4">
        <v>2</v>
      </c>
      <c r="J289" s="4">
        <v>1</v>
      </c>
      <c r="K289" s="4">
        <v>2</v>
      </c>
      <c r="O289" s="4">
        <v>0</v>
      </c>
      <c r="P289" s="4">
        <v>1</v>
      </c>
      <c r="Q289" s="4">
        <v>2</v>
      </c>
      <c r="BF289" s="4">
        <v>1</v>
      </c>
      <c r="BG289" s="4">
        <v>1</v>
      </c>
      <c r="BI289" s="4">
        <v>2</v>
      </c>
      <c r="BJ289" s="4">
        <v>2</v>
      </c>
      <c r="BK289" s="4">
        <v>5</v>
      </c>
      <c r="BL289" s="4">
        <v>2</v>
      </c>
      <c r="BS289" s="4">
        <v>1</v>
      </c>
      <c r="BU289" s="4">
        <v>1</v>
      </c>
      <c r="BV289" s="4">
        <v>-98</v>
      </c>
      <c r="BX289" s="4">
        <v>1</v>
      </c>
      <c r="BY289" s="4">
        <v>1</v>
      </c>
      <c r="BZ289" s="4">
        <v>1</v>
      </c>
      <c r="CA289" s="4">
        <v>1</v>
      </c>
      <c r="CB289" s="4">
        <v>1</v>
      </c>
      <c r="CC289" s="4">
        <v>2</v>
      </c>
      <c r="CD289" s="4">
        <v>2</v>
      </c>
      <c r="CE289" s="4">
        <v>2</v>
      </c>
      <c r="CF289" s="4">
        <v>1</v>
      </c>
      <c r="CG289" s="4">
        <v>2</v>
      </c>
      <c r="CH289" s="4">
        <v>1</v>
      </c>
      <c r="CI289" s="4">
        <v>1</v>
      </c>
      <c r="CJ289" s="4">
        <v>2</v>
      </c>
      <c r="CK289" s="4">
        <v>7</v>
      </c>
      <c r="CL289" s="4">
        <v>1</v>
      </c>
      <c r="CM289" s="4">
        <v>3</v>
      </c>
      <c r="CN289" s="4">
        <v>1</v>
      </c>
      <c r="CO289" s="4">
        <v>2</v>
      </c>
      <c r="CP289" s="4">
        <v>1</v>
      </c>
      <c r="CQ289" s="4">
        <v>2</v>
      </c>
      <c r="CR289" s="4">
        <v>1</v>
      </c>
      <c r="CS289" s="4">
        <v>0</v>
      </c>
      <c r="CV289" s="4">
        <v>2</v>
      </c>
      <c r="CX289" s="4">
        <v>2</v>
      </c>
      <c r="CY289" s="4">
        <v>1</v>
      </c>
      <c r="CZ289" s="4">
        <v>1</v>
      </c>
      <c r="DA289" s="4">
        <v>3</v>
      </c>
      <c r="DB289" s="4">
        <v>1</v>
      </c>
      <c r="DC289" s="4">
        <v>1.5</v>
      </c>
      <c r="DD289" s="4">
        <v>5</v>
      </c>
      <c r="DE289" s="4">
        <v>1</v>
      </c>
      <c r="DF289" s="4">
        <v>9</v>
      </c>
      <c r="DH289" s="4">
        <v>5</v>
      </c>
      <c r="DI289" s="4">
        <v>0</v>
      </c>
      <c r="DJ289" s="4">
        <v>4</v>
      </c>
      <c r="DO289" s="4">
        <v>2</v>
      </c>
      <c r="DP289" s="4">
        <v>2</v>
      </c>
      <c r="DQ289" s="4">
        <v>6</v>
      </c>
      <c r="DR289" s="4">
        <v>6</v>
      </c>
      <c r="DW289" s="4">
        <v>1</v>
      </c>
      <c r="DX289" s="4">
        <v>3</v>
      </c>
      <c r="DY289" s="4">
        <v>1</v>
      </c>
      <c r="DZ289" s="4">
        <v>1</v>
      </c>
      <c r="EA289" s="4" t="s">
        <v>1312</v>
      </c>
      <c r="EB289" s="4">
        <v>630</v>
      </c>
      <c r="EC289" s="4">
        <v>10.5</v>
      </c>
      <c r="EE289" s="4">
        <v>2</v>
      </c>
      <c r="EF289" s="4">
        <v>1</v>
      </c>
      <c r="EG289" s="4" t="s">
        <v>1313</v>
      </c>
      <c r="EI289" s="4">
        <v>1</v>
      </c>
      <c r="EJ289" s="4">
        <v>1</v>
      </c>
      <c r="EK289" s="4">
        <v>3</v>
      </c>
      <c r="EL289" s="4">
        <v>4</v>
      </c>
      <c r="EM289" s="4">
        <v>17</v>
      </c>
      <c r="ET289" s="4" t="s">
        <v>1304</v>
      </c>
      <c r="EU289" s="4" t="s">
        <v>201</v>
      </c>
      <c r="EV289" s="4" t="s">
        <v>202</v>
      </c>
      <c r="EY289" s="4">
        <v>792</v>
      </c>
      <c r="FA289" s="83" t="s">
        <v>203</v>
      </c>
      <c r="FB289" s="4" t="s">
        <v>204</v>
      </c>
      <c r="FC289" s="4">
        <v>0</v>
      </c>
      <c r="FD289" s="4" t="s">
        <v>205</v>
      </c>
      <c r="FE289" s="4">
        <v>7</v>
      </c>
    </row>
    <row r="290" spans="1:161" x14ac:dyDescent="0.3">
      <c r="A290" s="4">
        <v>9751</v>
      </c>
      <c r="B290" s="4" t="s">
        <v>1314</v>
      </c>
      <c r="C290" s="4" t="s">
        <v>194</v>
      </c>
      <c r="D290" s="4" t="s">
        <v>1315</v>
      </c>
      <c r="E290" s="4" t="s">
        <v>227</v>
      </c>
      <c r="F290" s="4" t="s">
        <v>1316</v>
      </c>
      <c r="G290" s="4">
        <v>1</v>
      </c>
      <c r="H290" s="4">
        <v>1</v>
      </c>
      <c r="I290" s="4">
        <v>2</v>
      </c>
      <c r="J290" s="4">
        <v>1</v>
      </c>
      <c r="K290" s="4">
        <v>2</v>
      </c>
      <c r="O290" s="4">
        <v>1</v>
      </c>
      <c r="P290" s="4">
        <v>1</v>
      </c>
      <c r="Q290" s="4">
        <v>2</v>
      </c>
      <c r="R290" s="4">
        <v>2</v>
      </c>
      <c r="U290" s="4">
        <v>2</v>
      </c>
      <c r="W290" s="4">
        <v>1</v>
      </c>
      <c r="Y290" s="4">
        <v>1</v>
      </c>
      <c r="AA290" s="4">
        <v>1</v>
      </c>
      <c r="AB290" s="4">
        <v>2011</v>
      </c>
      <c r="AC290" s="4">
        <v>2</v>
      </c>
      <c r="AD290" s="4">
        <v>3</v>
      </c>
      <c r="AE290" s="4">
        <v>1</v>
      </c>
      <c r="AF290" s="4">
        <v>4</v>
      </c>
      <c r="AG290" s="4">
        <v>1</v>
      </c>
      <c r="AV290" s="4">
        <v>1</v>
      </c>
      <c r="AX290" s="4">
        <v>5</v>
      </c>
      <c r="AY290" s="4">
        <v>-97</v>
      </c>
      <c r="AZ290" s="4">
        <v>1</v>
      </c>
      <c r="BA290" s="4">
        <v>0</v>
      </c>
      <c r="BD290" s="4">
        <v>2</v>
      </c>
      <c r="BE290" s="4">
        <v>1</v>
      </c>
      <c r="BF290" s="4">
        <v>1</v>
      </c>
      <c r="BG290" s="4">
        <v>1</v>
      </c>
      <c r="BH290" s="4">
        <v>1</v>
      </c>
      <c r="BJ290" s="4">
        <v>1</v>
      </c>
      <c r="BK290" s="4">
        <v>-98</v>
      </c>
      <c r="BL290" s="4">
        <v>2</v>
      </c>
      <c r="BS290" s="4">
        <v>3</v>
      </c>
      <c r="BU290" s="4">
        <v>2</v>
      </c>
      <c r="BW290" s="4">
        <v>1</v>
      </c>
      <c r="BX290" s="4">
        <v>3</v>
      </c>
      <c r="BY290" s="4">
        <v>1</v>
      </c>
      <c r="BZ290" s="4">
        <v>1</v>
      </c>
      <c r="CA290" s="4">
        <v>1</v>
      </c>
      <c r="CB290" s="4">
        <v>2</v>
      </c>
      <c r="CC290" s="4">
        <v>1</v>
      </c>
      <c r="CD290" s="4">
        <v>1</v>
      </c>
      <c r="CE290" s="4">
        <v>1</v>
      </c>
      <c r="CF290" s="4">
        <v>1</v>
      </c>
      <c r="CG290" s="4">
        <v>2</v>
      </c>
      <c r="CH290" s="4">
        <v>1</v>
      </c>
      <c r="CI290" s="4">
        <v>1</v>
      </c>
      <c r="CJ290" s="4">
        <v>1</v>
      </c>
      <c r="CK290" s="4">
        <v>7</v>
      </c>
      <c r="CL290" s="4">
        <v>1</v>
      </c>
      <c r="CM290" s="4">
        <v>3</v>
      </c>
      <c r="CN290" s="4">
        <v>1</v>
      </c>
      <c r="CO290" s="4">
        <v>1</v>
      </c>
      <c r="CP290" s="4">
        <v>1</v>
      </c>
      <c r="CQ290" s="4">
        <v>1</v>
      </c>
      <c r="CR290" s="4">
        <v>1</v>
      </c>
      <c r="CS290" s="4">
        <v>0</v>
      </c>
      <c r="CV290" s="4">
        <v>2</v>
      </c>
      <c r="CX290" s="4">
        <v>2</v>
      </c>
      <c r="CY290" s="4">
        <v>5</v>
      </c>
      <c r="CZ290" s="4">
        <v>1</v>
      </c>
      <c r="DA290" s="4">
        <v>2</v>
      </c>
      <c r="DB290" s="4">
        <v>1</v>
      </c>
      <c r="DC290" s="4">
        <v>13</v>
      </c>
      <c r="DD290" s="4">
        <v>3</v>
      </c>
      <c r="DE290" s="4">
        <v>1</v>
      </c>
      <c r="DF290" s="4">
        <v>2</v>
      </c>
      <c r="DH290" s="4">
        <v>0</v>
      </c>
      <c r="DI290" s="4">
        <v>0</v>
      </c>
      <c r="DJ290" s="4">
        <v>0</v>
      </c>
      <c r="DK290" s="4">
        <v>0</v>
      </c>
      <c r="DL290" s="4">
        <v>2</v>
      </c>
      <c r="DO290" s="4">
        <v>1</v>
      </c>
      <c r="DP290" s="4">
        <v>2</v>
      </c>
      <c r="DQ290" s="4">
        <v>6</v>
      </c>
      <c r="DR290" s="4">
        <v>1</v>
      </c>
      <c r="DW290" s="4">
        <v>2</v>
      </c>
      <c r="DX290" s="4">
        <v>10</v>
      </c>
      <c r="DY290" s="4">
        <v>1</v>
      </c>
      <c r="DZ290" s="4">
        <v>1</v>
      </c>
      <c r="EA290" s="4" t="s">
        <v>1317</v>
      </c>
      <c r="EB290" s="4">
        <v>924</v>
      </c>
      <c r="EC290" s="4">
        <v>15.4</v>
      </c>
      <c r="EE290" s="4">
        <v>2</v>
      </c>
      <c r="EF290" s="4">
        <v>1</v>
      </c>
      <c r="EG290" s="4" t="s">
        <v>601</v>
      </c>
      <c r="EI290" s="4">
        <v>1</v>
      </c>
      <c r="EJ290" s="4">
        <v>1</v>
      </c>
      <c r="EK290" s="4">
        <v>3</v>
      </c>
      <c r="EL290" s="4">
        <v>6</v>
      </c>
      <c r="EM290" s="4">
        <v>21</v>
      </c>
      <c r="ET290" s="4" t="s">
        <v>1304</v>
      </c>
      <c r="EU290" s="4" t="s">
        <v>201</v>
      </c>
      <c r="EV290" s="4" t="s">
        <v>202</v>
      </c>
      <c r="EY290" s="4">
        <v>963</v>
      </c>
      <c r="FA290" s="83" t="s">
        <v>237</v>
      </c>
      <c r="FB290" s="4" t="s">
        <v>204</v>
      </c>
      <c r="FC290" s="4">
        <v>1</v>
      </c>
      <c r="FD290" s="4" t="s">
        <v>238</v>
      </c>
    </row>
    <row r="291" spans="1:161" x14ac:dyDescent="0.3">
      <c r="A291" s="4">
        <v>9782</v>
      </c>
      <c r="B291" s="4" t="s">
        <v>1318</v>
      </c>
      <c r="C291" s="4" t="s">
        <v>194</v>
      </c>
      <c r="D291" s="4" t="s">
        <v>1319</v>
      </c>
      <c r="E291" s="4" t="s">
        <v>299</v>
      </c>
      <c r="F291" s="4" t="s">
        <v>1320</v>
      </c>
      <c r="G291" s="4">
        <v>1</v>
      </c>
      <c r="H291" s="4">
        <v>2</v>
      </c>
      <c r="J291" s="4">
        <v>1</v>
      </c>
      <c r="K291" s="4">
        <v>2</v>
      </c>
      <c r="O291" s="4">
        <v>0</v>
      </c>
      <c r="P291" s="4">
        <v>1</v>
      </c>
      <c r="Q291" s="4">
        <v>2</v>
      </c>
      <c r="BF291" s="4">
        <v>1</v>
      </c>
      <c r="BG291" s="4">
        <v>1</v>
      </c>
      <c r="BI291" s="4">
        <v>2</v>
      </c>
      <c r="BJ291" s="4">
        <v>1</v>
      </c>
      <c r="BK291" s="4">
        <v>5</v>
      </c>
      <c r="BL291" s="4">
        <v>-77</v>
      </c>
      <c r="BS291" s="4">
        <v>2</v>
      </c>
      <c r="BT291" s="4">
        <v>1</v>
      </c>
      <c r="BU291" s="4">
        <v>2</v>
      </c>
      <c r="BW291" s="4">
        <v>2</v>
      </c>
      <c r="BX291" s="4">
        <v>3</v>
      </c>
      <c r="BY291" s="4">
        <v>2</v>
      </c>
      <c r="BZ291" s="4">
        <v>2</v>
      </c>
      <c r="CA291" s="4">
        <v>1</v>
      </c>
      <c r="CB291" s="4">
        <v>1</v>
      </c>
      <c r="CC291" s="4">
        <v>1</v>
      </c>
      <c r="CD291" s="4">
        <v>2</v>
      </c>
      <c r="CE291" s="4">
        <v>1</v>
      </c>
      <c r="CF291" s="4">
        <v>2</v>
      </c>
      <c r="CG291" s="4">
        <v>2</v>
      </c>
      <c r="CH291" s="4">
        <v>2</v>
      </c>
      <c r="CI291" s="4">
        <v>2</v>
      </c>
      <c r="CJ291" s="4">
        <v>2</v>
      </c>
      <c r="CK291" s="4">
        <v>5</v>
      </c>
      <c r="CL291" s="4">
        <v>4</v>
      </c>
      <c r="CM291" s="4">
        <v>3</v>
      </c>
      <c r="CN291" s="4">
        <v>1</v>
      </c>
      <c r="CO291" s="4">
        <v>1</v>
      </c>
      <c r="CP291" s="4">
        <v>1</v>
      </c>
      <c r="CQ291" s="4">
        <v>1</v>
      </c>
      <c r="CR291" s="4">
        <v>1</v>
      </c>
      <c r="CS291" s="4">
        <v>0</v>
      </c>
      <c r="CV291" s="4">
        <v>2</v>
      </c>
      <c r="CX291" s="4">
        <v>2</v>
      </c>
      <c r="CY291" s="4">
        <v>4</v>
      </c>
      <c r="CZ291" s="4">
        <v>1</v>
      </c>
      <c r="DA291" s="4">
        <v>2</v>
      </c>
      <c r="DB291" s="4">
        <v>1</v>
      </c>
      <c r="DC291" s="4">
        <v>3</v>
      </c>
      <c r="DD291" s="4">
        <v>2</v>
      </c>
      <c r="DE291" s="4">
        <v>1</v>
      </c>
      <c r="DF291" s="4">
        <v>4</v>
      </c>
      <c r="DH291" s="4">
        <v>0</v>
      </c>
      <c r="DI291" s="4">
        <v>2</v>
      </c>
      <c r="DJ291" s="4">
        <v>0</v>
      </c>
      <c r="DK291" s="4">
        <v>0</v>
      </c>
      <c r="DL291" s="4">
        <v>2</v>
      </c>
      <c r="DO291" s="4">
        <v>1</v>
      </c>
      <c r="DP291" s="4">
        <v>2</v>
      </c>
      <c r="DQ291" s="4">
        <v>5</v>
      </c>
      <c r="DR291" s="4">
        <v>6</v>
      </c>
      <c r="DW291" s="4">
        <v>2</v>
      </c>
      <c r="DX291" s="4">
        <v>5</v>
      </c>
      <c r="DY291" s="4">
        <v>1</v>
      </c>
      <c r="DZ291" s="4">
        <v>1</v>
      </c>
      <c r="EA291" s="4" t="s">
        <v>1321</v>
      </c>
      <c r="EB291" s="4">
        <v>784</v>
      </c>
      <c r="EC291" s="4">
        <v>13.07</v>
      </c>
      <c r="EE291" s="4">
        <v>2</v>
      </c>
      <c r="EF291" s="4">
        <v>1</v>
      </c>
      <c r="EG291" s="4" t="s">
        <v>337</v>
      </c>
      <c r="EI291" s="4">
        <v>1</v>
      </c>
      <c r="EJ291" s="4">
        <v>1</v>
      </c>
      <c r="EK291" s="4">
        <v>3</v>
      </c>
      <c r="EL291" s="4">
        <v>7</v>
      </c>
      <c r="EM291" s="4">
        <v>23</v>
      </c>
      <c r="ET291" s="4" t="s">
        <v>1304</v>
      </c>
      <c r="EU291" s="4" t="s">
        <v>201</v>
      </c>
      <c r="EV291" s="4" t="s">
        <v>202</v>
      </c>
      <c r="EY291" s="4">
        <v>1019</v>
      </c>
      <c r="FA291" s="83" t="s">
        <v>203</v>
      </c>
      <c r="FB291" s="4" t="s">
        <v>204</v>
      </c>
      <c r="FC291" s="4">
        <v>1</v>
      </c>
      <c r="FD291" s="4" t="s">
        <v>238</v>
      </c>
      <c r="FE291" s="4">
        <v>7</v>
      </c>
    </row>
    <row r="292" spans="1:161" x14ac:dyDescent="0.3">
      <c r="A292" s="4">
        <v>9809</v>
      </c>
      <c r="B292" s="4" t="s">
        <v>1322</v>
      </c>
      <c r="C292" s="4" t="s">
        <v>265</v>
      </c>
      <c r="D292" s="4" t="s">
        <v>1323</v>
      </c>
      <c r="E292" s="4" t="s">
        <v>334</v>
      </c>
      <c r="F292" s="4" t="s">
        <v>1324</v>
      </c>
      <c r="G292" s="4">
        <v>1</v>
      </c>
      <c r="H292" s="4">
        <v>2</v>
      </c>
      <c r="J292" s="4">
        <v>1</v>
      </c>
      <c r="K292" s="4">
        <v>2</v>
      </c>
      <c r="O292" s="4">
        <v>0</v>
      </c>
      <c r="P292" s="4">
        <v>1</v>
      </c>
      <c r="Q292" s="4">
        <v>2</v>
      </c>
      <c r="BF292" s="4">
        <v>1</v>
      </c>
      <c r="BG292" s="4">
        <v>1</v>
      </c>
      <c r="BI292" s="4">
        <v>1</v>
      </c>
      <c r="BJ292" s="4">
        <v>1</v>
      </c>
      <c r="BK292" s="4">
        <v>4</v>
      </c>
      <c r="BL292" s="4">
        <v>-97</v>
      </c>
      <c r="BS292" s="4">
        <v>1</v>
      </c>
      <c r="BU292" s="4">
        <v>1</v>
      </c>
      <c r="BV292" s="4">
        <v>4</v>
      </c>
      <c r="BX292" s="4">
        <v>3</v>
      </c>
      <c r="BY292" s="4">
        <v>-98</v>
      </c>
      <c r="BZ292" s="4">
        <v>1</v>
      </c>
      <c r="CA292" s="4">
        <v>2</v>
      </c>
      <c r="CB292" s="4">
        <v>1</v>
      </c>
      <c r="CC292" s="4">
        <v>2</v>
      </c>
      <c r="CD292" s="4">
        <v>1</v>
      </c>
      <c r="CE292" s="4">
        <v>1</v>
      </c>
      <c r="CF292" s="4">
        <v>2</v>
      </c>
      <c r="CG292" s="4">
        <v>2</v>
      </c>
      <c r="CH292" s="4">
        <v>3</v>
      </c>
      <c r="CI292" s="4">
        <v>3</v>
      </c>
      <c r="CJ292" s="4">
        <v>3</v>
      </c>
      <c r="CK292" s="4">
        <v>5</v>
      </c>
      <c r="CL292" s="4">
        <v>7</v>
      </c>
      <c r="CM292" s="4">
        <v>2</v>
      </c>
      <c r="CN292" s="4">
        <v>1</v>
      </c>
      <c r="CO292" s="4">
        <v>1</v>
      </c>
      <c r="CP292" s="4">
        <v>1</v>
      </c>
      <c r="CQ292" s="4">
        <v>1</v>
      </c>
      <c r="CR292" s="4">
        <v>1</v>
      </c>
      <c r="CS292" s="4">
        <v>1</v>
      </c>
      <c r="CT292" s="4">
        <v>-97</v>
      </c>
      <c r="CV292" s="4">
        <v>2</v>
      </c>
      <c r="CX292" s="4">
        <v>2</v>
      </c>
      <c r="CY292" s="4">
        <v>1</v>
      </c>
      <c r="CZ292" s="4">
        <v>1</v>
      </c>
      <c r="DA292" s="4">
        <v>3</v>
      </c>
      <c r="DB292" s="4">
        <v>1</v>
      </c>
      <c r="DC292" s="4">
        <v>6</v>
      </c>
      <c r="DD292" s="4">
        <v>-97</v>
      </c>
      <c r="DE292" s="4">
        <v>1</v>
      </c>
      <c r="DF292" s="4">
        <v>5</v>
      </c>
      <c r="DH292" s="4">
        <v>0</v>
      </c>
      <c r="DI292" s="4">
        <v>3</v>
      </c>
      <c r="DJ292" s="4">
        <v>0</v>
      </c>
      <c r="DK292" s="4">
        <v>1</v>
      </c>
      <c r="DL292" s="4">
        <v>1</v>
      </c>
      <c r="DO292" s="4">
        <v>2</v>
      </c>
      <c r="DP292" s="4">
        <v>2</v>
      </c>
      <c r="DQ292" s="4">
        <v>4</v>
      </c>
      <c r="DR292" s="4">
        <v>4</v>
      </c>
      <c r="DW292" s="4">
        <v>2</v>
      </c>
      <c r="DX292" s="4">
        <v>-98</v>
      </c>
      <c r="DY292" s="4">
        <v>5</v>
      </c>
      <c r="DZ292" s="4">
        <v>1</v>
      </c>
      <c r="EA292" s="4" t="s">
        <v>1055</v>
      </c>
      <c r="EB292" s="4">
        <v>1124</v>
      </c>
      <c r="EC292" s="4">
        <v>18.73</v>
      </c>
      <c r="EE292" s="4">
        <v>2</v>
      </c>
      <c r="EF292" s="4">
        <v>1</v>
      </c>
      <c r="EG292" s="4" t="s">
        <v>1325</v>
      </c>
      <c r="EI292" s="4">
        <v>1</v>
      </c>
      <c r="EJ292" s="4">
        <v>1</v>
      </c>
      <c r="EK292" s="4">
        <v>3</v>
      </c>
      <c r="EL292" s="4">
        <v>14</v>
      </c>
      <c r="EM292" s="4">
        <v>37</v>
      </c>
      <c r="ET292" s="4" t="s">
        <v>1304</v>
      </c>
      <c r="EU292" s="4" t="s">
        <v>201</v>
      </c>
      <c r="EV292" s="4" t="s">
        <v>202</v>
      </c>
      <c r="EY292" s="4">
        <v>1297</v>
      </c>
      <c r="FA292" s="83" t="s">
        <v>203</v>
      </c>
      <c r="FB292" s="4" t="s">
        <v>204</v>
      </c>
      <c r="FC292" s="4">
        <v>0</v>
      </c>
      <c r="FD292" s="4" t="s">
        <v>205</v>
      </c>
      <c r="FE292" s="4">
        <v>12</v>
      </c>
    </row>
    <row r="293" spans="1:161" x14ac:dyDescent="0.3">
      <c r="A293" s="4">
        <v>9827</v>
      </c>
      <c r="B293" s="4" t="s">
        <v>1326</v>
      </c>
      <c r="C293" s="4" t="s">
        <v>212</v>
      </c>
      <c r="D293" s="4" t="s">
        <v>1327</v>
      </c>
      <c r="E293" s="4" t="s">
        <v>214</v>
      </c>
      <c r="F293" s="4" t="s">
        <v>1328</v>
      </c>
      <c r="G293" s="4">
        <v>1</v>
      </c>
      <c r="H293" s="4">
        <v>2</v>
      </c>
      <c r="J293" s="4">
        <v>1</v>
      </c>
      <c r="K293" s="4">
        <v>2</v>
      </c>
      <c r="O293" s="4">
        <v>0</v>
      </c>
      <c r="P293" s="4">
        <v>1</v>
      </c>
      <c r="Q293" s="4">
        <v>2</v>
      </c>
      <c r="BF293" s="4">
        <v>1</v>
      </c>
      <c r="BG293" s="4">
        <v>1</v>
      </c>
      <c r="BI293" s="4">
        <v>1</v>
      </c>
      <c r="BJ293" s="4">
        <v>1</v>
      </c>
      <c r="BK293" s="4">
        <v>5</v>
      </c>
      <c r="BL293" s="4">
        <v>-97</v>
      </c>
      <c r="BS293" s="4">
        <v>3</v>
      </c>
      <c r="BW293" s="4">
        <v>3</v>
      </c>
      <c r="BX293" s="4">
        <v>3</v>
      </c>
      <c r="BY293" s="4">
        <v>2</v>
      </c>
      <c r="BZ293" s="4">
        <v>1</v>
      </c>
      <c r="CA293" s="4">
        <v>1</v>
      </c>
      <c r="CB293" s="4">
        <v>2</v>
      </c>
      <c r="CC293" s="4">
        <v>2</v>
      </c>
      <c r="CD293" s="4">
        <v>2</v>
      </c>
      <c r="CE293" s="4">
        <v>2</v>
      </c>
      <c r="CF293" s="4">
        <v>1</v>
      </c>
      <c r="CG293" s="4">
        <v>3</v>
      </c>
      <c r="CH293" s="4">
        <v>3</v>
      </c>
      <c r="CI293" s="4">
        <v>2</v>
      </c>
      <c r="CJ293" s="4">
        <v>2</v>
      </c>
      <c r="CK293" s="4">
        <v>7</v>
      </c>
      <c r="CL293" s="4">
        <v>2</v>
      </c>
      <c r="CM293" s="4">
        <v>3</v>
      </c>
      <c r="CN293" s="4">
        <v>1</v>
      </c>
      <c r="CO293" s="4">
        <v>2</v>
      </c>
      <c r="CP293" s="4">
        <v>1</v>
      </c>
      <c r="CQ293" s="4">
        <v>1</v>
      </c>
      <c r="CR293" s="4">
        <v>1</v>
      </c>
      <c r="CS293" s="4">
        <v>1</v>
      </c>
      <c r="CT293" s="4">
        <v>-98</v>
      </c>
      <c r="CV293" s="4">
        <v>2</v>
      </c>
      <c r="CX293" s="4">
        <v>2</v>
      </c>
      <c r="CY293" s="4">
        <v>1</v>
      </c>
      <c r="CZ293" s="4">
        <v>1</v>
      </c>
      <c r="DA293" s="4">
        <v>4</v>
      </c>
      <c r="DB293" s="4">
        <v>1</v>
      </c>
      <c r="DC293" s="4">
        <v>6</v>
      </c>
      <c r="DD293" s="4">
        <v>6</v>
      </c>
      <c r="DE293" s="4">
        <v>1</v>
      </c>
      <c r="DF293" s="4">
        <v>6</v>
      </c>
      <c r="DG293" s="4">
        <v>6</v>
      </c>
      <c r="DH293" s="4">
        <v>1</v>
      </c>
      <c r="DI293" s="4">
        <v>1</v>
      </c>
      <c r="DJ293" s="4">
        <v>0</v>
      </c>
      <c r="DK293" s="4">
        <v>0</v>
      </c>
      <c r="DL293" s="4">
        <v>2</v>
      </c>
      <c r="DM293" s="4">
        <v>0</v>
      </c>
      <c r="DN293" s="4">
        <v>2</v>
      </c>
      <c r="DO293" s="4">
        <v>2</v>
      </c>
      <c r="DP293" s="4">
        <v>2</v>
      </c>
      <c r="DQ293" s="4">
        <v>3</v>
      </c>
      <c r="DR293" s="4">
        <v>4</v>
      </c>
      <c r="DW293" s="4">
        <v>2</v>
      </c>
      <c r="DX293" s="4">
        <v>7</v>
      </c>
      <c r="DY293" s="4">
        <v>10</v>
      </c>
      <c r="DZ293" s="4">
        <v>2</v>
      </c>
      <c r="EA293" s="4" t="s">
        <v>751</v>
      </c>
      <c r="EB293" s="4">
        <v>809</v>
      </c>
      <c r="EC293" s="4">
        <v>13.48</v>
      </c>
      <c r="EE293" s="4">
        <v>2</v>
      </c>
      <c r="EF293" s="4">
        <v>1</v>
      </c>
      <c r="EG293" s="4" t="s">
        <v>811</v>
      </c>
      <c r="EI293" s="4">
        <v>1</v>
      </c>
      <c r="EJ293" s="4">
        <v>1</v>
      </c>
      <c r="EK293" s="4">
        <v>3</v>
      </c>
      <c r="EL293" s="4">
        <v>8</v>
      </c>
      <c r="EM293" s="4">
        <v>25</v>
      </c>
      <c r="ET293" s="4" t="s">
        <v>1304</v>
      </c>
      <c r="EU293" s="4" t="s">
        <v>201</v>
      </c>
      <c r="EV293" s="4" t="s">
        <v>202</v>
      </c>
      <c r="EY293" s="4">
        <v>826</v>
      </c>
      <c r="FA293" s="83" t="s">
        <v>203</v>
      </c>
      <c r="FB293" s="4" t="s">
        <v>204</v>
      </c>
      <c r="FC293" s="4">
        <v>1</v>
      </c>
      <c r="FD293" s="4" t="s">
        <v>238</v>
      </c>
      <c r="FE293" s="4">
        <v>7</v>
      </c>
    </row>
    <row r="294" spans="1:161" x14ac:dyDescent="0.3">
      <c r="A294" s="4">
        <v>9836</v>
      </c>
      <c r="B294" s="4" t="s">
        <v>1329</v>
      </c>
      <c r="C294" s="4" t="s">
        <v>194</v>
      </c>
      <c r="D294" s="4" t="s">
        <v>1330</v>
      </c>
      <c r="E294" s="4" t="s">
        <v>196</v>
      </c>
      <c r="F294" s="4" t="s">
        <v>1331</v>
      </c>
      <c r="G294" s="4">
        <v>1</v>
      </c>
      <c r="H294" s="4">
        <v>2</v>
      </c>
      <c r="J294" s="4">
        <v>1</v>
      </c>
      <c r="K294" s="4">
        <v>2</v>
      </c>
      <c r="O294" s="4">
        <v>0</v>
      </c>
      <c r="P294" s="4">
        <v>1</v>
      </c>
      <c r="Q294" s="4">
        <v>2</v>
      </c>
      <c r="BF294" s="4">
        <v>1</v>
      </c>
      <c r="BG294" s="4">
        <v>1</v>
      </c>
      <c r="BI294" s="4">
        <v>2</v>
      </c>
      <c r="BJ294" s="4">
        <v>2</v>
      </c>
      <c r="BK294" s="4">
        <v>-98</v>
      </c>
      <c r="BL294" s="4">
        <v>2</v>
      </c>
      <c r="BS294" s="4">
        <v>1</v>
      </c>
      <c r="BU294" s="4">
        <v>2</v>
      </c>
      <c r="BW294" s="4">
        <v>3</v>
      </c>
      <c r="BX294" s="4">
        <v>3</v>
      </c>
      <c r="BY294" s="4">
        <v>1</v>
      </c>
      <c r="BZ294" s="4">
        <v>1</v>
      </c>
      <c r="CA294" s="4">
        <v>1</v>
      </c>
      <c r="CB294" s="4">
        <v>1</v>
      </c>
      <c r="CC294" s="4">
        <v>1</v>
      </c>
      <c r="CD294" s="4">
        <v>2</v>
      </c>
      <c r="CE294" s="4">
        <v>2</v>
      </c>
      <c r="CF294" s="4">
        <v>1</v>
      </c>
      <c r="CG294" s="4">
        <v>1</v>
      </c>
      <c r="CH294" s="4">
        <v>1</v>
      </c>
      <c r="CI294" s="4">
        <v>1</v>
      </c>
      <c r="CJ294" s="4">
        <v>1</v>
      </c>
      <c r="CK294" s="4">
        <v>7</v>
      </c>
      <c r="CL294" s="4">
        <v>7</v>
      </c>
      <c r="CM294" s="4">
        <v>4</v>
      </c>
      <c r="CN294" s="4">
        <v>1</v>
      </c>
      <c r="CO294" s="4">
        <v>2</v>
      </c>
      <c r="CP294" s="4">
        <v>1</v>
      </c>
      <c r="CQ294" s="4">
        <v>2</v>
      </c>
      <c r="CR294" s="4">
        <v>1</v>
      </c>
      <c r="CS294" s="4">
        <v>1</v>
      </c>
      <c r="CT294" s="4">
        <v>1</v>
      </c>
      <c r="CU294" s="4">
        <v>1</v>
      </c>
      <c r="CV294" s="4">
        <v>2</v>
      </c>
      <c r="CX294" s="4">
        <v>3</v>
      </c>
      <c r="CY294" s="4">
        <v>1</v>
      </c>
      <c r="CZ294" s="4">
        <v>1</v>
      </c>
      <c r="DA294" s="4">
        <v>4</v>
      </c>
      <c r="DB294" s="4">
        <v>1</v>
      </c>
      <c r="DC294" s="4">
        <v>15</v>
      </c>
      <c r="DD294" s="4">
        <v>2</v>
      </c>
      <c r="DE294" s="4">
        <v>1</v>
      </c>
      <c r="DF294" s="4">
        <v>5</v>
      </c>
      <c r="DH294" s="4">
        <v>3</v>
      </c>
      <c r="DI294" s="4">
        <v>0</v>
      </c>
      <c r="DJ294" s="4">
        <v>0</v>
      </c>
      <c r="DK294" s="4">
        <v>2</v>
      </c>
      <c r="DO294" s="4">
        <v>1</v>
      </c>
      <c r="DP294" s="4">
        <v>2</v>
      </c>
      <c r="DQ294" s="4">
        <v>5</v>
      </c>
      <c r="DR294" s="4">
        <v>1</v>
      </c>
      <c r="DW294" s="4">
        <v>2</v>
      </c>
      <c r="DX294" s="4">
        <v>-98</v>
      </c>
      <c r="DY294" s="4">
        <v>1</v>
      </c>
      <c r="DZ294" s="4">
        <v>1</v>
      </c>
      <c r="EA294" s="4" t="s">
        <v>528</v>
      </c>
      <c r="EB294" s="4">
        <v>659</v>
      </c>
      <c r="EC294" s="4">
        <v>10.98</v>
      </c>
      <c r="EE294" s="4">
        <v>2</v>
      </c>
      <c r="EF294" s="4">
        <v>1</v>
      </c>
      <c r="EG294" s="4" t="s">
        <v>1240</v>
      </c>
      <c r="EI294" s="4">
        <v>1</v>
      </c>
      <c r="EJ294" s="4">
        <v>1</v>
      </c>
      <c r="EK294" s="4">
        <v>3</v>
      </c>
      <c r="EL294" s="4">
        <v>5</v>
      </c>
      <c r="EM294" s="4">
        <v>19</v>
      </c>
      <c r="ET294" s="4" t="s">
        <v>1304</v>
      </c>
      <c r="EU294" s="4" t="s">
        <v>201</v>
      </c>
      <c r="EV294" s="4" t="s">
        <v>202</v>
      </c>
      <c r="EY294" s="4">
        <v>1251</v>
      </c>
      <c r="FA294" s="83" t="s">
        <v>203</v>
      </c>
      <c r="FB294" s="4" t="s">
        <v>204</v>
      </c>
      <c r="FC294" s="4">
        <v>1</v>
      </c>
      <c r="FD294" s="4" t="s">
        <v>205</v>
      </c>
    </row>
    <row r="295" spans="1:161" x14ac:dyDescent="0.3">
      <c r="A295" s="4">
        <v>9887</v>
      </c>
      <c r="B295" s="4" t="s">
        <v>1332</v>
      </c>
      <c r="C295" s="4" t="s">
        <v>212</v>
      </c>
      <c r="D295" s="4" t="s">
        <v>1333</v>
      </c>
      <c r="E295" s="4" t="s">
        <v>293</v>
      </c>
      <c r="F295" s="4" t="s">
        <v>1334</v>
      </c>
      <c r="G295" s="4">
        <v>1</v>
      </c>
      <c r="H295" s="4">
        <v>1</v>
      </c>
      <c r="I295" s="4">
        <v>1</v>
      </c>
      <c r="J295" s="4">
        <v>1</v>
      </c>
      <c r="K295" s="4">
        <v>2</v>
      </c>
      <c r="O295" s="4">
        <v>2</v>
      </c>
      <c r="P295" s="4">
        <v>1</v>
      </c>
      <c r="Q295" s="4">
        <v>2</v>
      </c>
      <c r="BF295" s="4">
        <v>1</v>
      </c>
      <c r="BG295" s="4">
        <v>1</v>
      </c>
      <c r="BI295" s="4">
        <v>1</v>
      </c>
      <c r="BJ295" s="4">
        <v>1</v>
      </c>
      <c r="BK295" s="4">
        <v>4</v>
      </c>
      <c r="BL295" s="4">
        <v>-77</v>
      </c>
      <c r="BS295" s="4">
        <v>3</v>
      </c>
      <c r="BW295" s="4">
        <v>3</v>
      </c>
      <c r="BX295" s="4">
        <v>3</v>
      </c>
      <c r="BY295" s="4">
        <v>1</v>
      </c>
      <c r="BZ295" s="4">
        <v>1</v>
      </c>
      <c r="CA295" s="4">
        <v>1</v>
      </c>
      <c r="CB295" s="4">
        <v>1</v>
      </c>
      <c r="CC295" s="4">
        <v>1</v>
      </c>
      <c r="CD295" s="4">
        <v>2</v>
      </c>
      <c r="CE295" s="4">
        <v>2</v>
      </c>
      <c r="CF295" s="4">
        <v>1</v>
      </c>
      <c r="CG295" s="4">
        <v>1</v>
      </c>
      <c r="CH295" s="4">
        <v>1</v>
      </c>
      <c r="CI295" s="4">
        <v>1</v>
      </c>
      <c r="CJ295" s="4">
        <v>1</v>
      </c>
      <c r="CK295" s="4">
        <v>7</v>
      </c>
      <c r="CL295" s="4">
        <v>3</v>
      </c>
      <c r="CM295" s="4">
        <v>2</v>
      </c>
      <c r="CN295" s="4">
        <v>1</v>
      </c>
      <c r="CO295" s="4">
        <v>2</v>
      </c>
      <c r="CP295" s="4">
        <v>1</v>
      </c>
      <c r="CQ295" s="4">
        <v>2</v>
      </c>
      <c r="CR295" s="4">
        <v>1</v>
      </c>
      <c r="CS295" s="4">
        <v>0</v>
      </c>
      <c r="CV295" s="4">
        <v>2</v>
      </c>
      <c r="CX295" s="4">
        <v>2</v>
      </c>
      <c r="CY295" s="4">
        <v>1</v>
      </c>
      <c r="CZ295" s="4">
        <v>1</v>
      </c>
      <c r="DA295" s="4">
        <v>4</v>
      </c>
      <c r="DB295" s="4">
        <v>1</v>
      </c>
      <c r="DC295" s="4">
        <v>27</v>
      </c>
      <c r="DD295" s="4">
        <v>2</v>
      </c>
      <c r="DE295" s="4">
        <v>1</v>
      </c>
      <c r="DF295" s="4">
        <v>2</v>
      </c>
      <c r="DH295" s="4">
        <v>0</v>
      </c>
      <c r="DI295" s="4">
        <v>0</v>
      </c>
      <c r="DJ295" s="4">
        <v>0</v>
      </c>
      <c r="DK295" s="4">
        <v>0</v>
      </c>
      <c r="DL295" s="4">
        <v>0</v>
      </c>
      <c r="DM295" s="4">
        <v>2</v>
      </c>
      <c r="DO295" s="4">
        <v>1</v>
      </c>
      <c r="DP295" s="4">
        <v>2</v>
      </c>
      <c r="DQ295" s="4">
        <v>6</v>
      </c>
      <c r="DR295" s="4">
        <v>1</v>
      </c>
      <c r="DW295" s="4">
        <v>2</v>
      </c>
      <c r="DX295" s="4">
        <v>8</v>
      </c>
      <c r="DY295" s="4">
        <v>1</v>
      </c>
      <c r="DZ295" s="4">
        <v>2</v>
      </c>
      <c r="EA295" s="4" t="s">
        <v>1335</v>
      </c>
      <c r="EB295" s="4">
        <v>551</v>
      </c>
      <c r="EC295" s="4">
        <v>9.18</v>
      </c>
      <c r="EE295" s="4">
        <v>2</v>
      </c>
      <c r="EF295" s="4">
        <v>1</v>
      </c>
      <c r="EG295" s="4" t="s">
        <v>1336</v>
      </c>
      <c r="EI295" s="4">
        <v>1</v>
      </c>
      <c r="EJ295" s="4">
        <v>1</v>
      </c>
      <c r="EK295" s="4">
        <v>3</v>
      </c>
      <c r="EL295" s="4">
        <v>10</v>
      </c>
      <c r="EM295" s="4">
        <v>29</v>
      </c>
      <c r="ET295" s="4" t="s">
        <v>1304</v>
      </c>
      <c r="EU295" s="4" t="s">
        <v>201</v>
      </c>
      <c r="EV295" s="4" t="s">
        <v>202</v>
      </c>
      <c r="EY295" s="4">
        <v>929</v>
      </c>
      <c r="FA295" s="83" t="s">
        <v>203</v>
      </c>
      <c r="FB295" s="4" t="s">
        <v>204</v>
      </c>
      <c r="FC295" s="4">
        <v>1</v>
      </c>
      <c r="FD295" s="4" t="s">
        <v>238</v>
      </c>
      <c r="FE295" s="4">
        <v>12</v>
      </c>
    </row>
    <row r="296" spans="1:161" x14ac:dyDescent="0.3">
      <c r="A296" s="4">
        <v>9898</v>
      </c>
      <c r="B296" s="4" t="s">
        <v>1337</v>
      </c>
      <c r="C296" s="4" t="s">
        <v>194</v>
      </c>
      <c r="D296" s="4" t="s">
        <v>1338</v>
      </c>
      <c r="E296" s="4" t="s">
        <v>221</v>
      </c>
      <c r="F296" s="4" t="s">
        <v>1339</v>
      </c>
      <c r="G296" s="4">
        <v>1</v>
      </c>
      <c r="H296" s="4">
        <v>1</v>
      </c>
      <c r="I296" s="4">
        <v>1</v>
      </c>
      <c r="J296" s="4">
        <v>1</v>
      </c>
      <c r="K296" s="4">
        <v>2</v>
      </c>
      <c r="O296" s="4">
        <v>2</v>
      </c>
      <c r="P296" s="4">
        <v>1</v>
      </c>
      <c r="Q296" s="4">
        <v>2</v>
      </c>
      <c r="BF296" s="4">
        <v>1</v>
      </c>
      <c r="BG296" s="4">
        <v>1</v>
      </c>
      <c r="BI296" s="4">
        <v>1</v>
      </c>
      <c r="BJ296" s="4">
        <v>1</v>
      </c>
      <c r="BK296" s="4">
        <v>6</v>
      </c>
      <c r="BL296" s="4">
        <v>4</v>
      </c>
      <c r="BS296" s="4">
        <v>2</v>
      </c>
      <c r="BT296" s="4">
        <v>2</v>
      </c>
      <c r="BU296" s="4">
        <v>2</v>
      </c>
      <c r="BW296" s="4">
        <v>2</v>
      </c>
      <c r="BX296" s="4">
        <v>1</v>
      </c>
      <c r="BY296" s="4">
        <v>1</v>
      </c>
      <c r="BZ296" s="4">
        <v>1</v>
      </c>
      <c r="CA296" s="4">
        <v>1</v>
      </c>
      <c r="CB296" s="4">
        <v>1</v>
      </c>
      <c r="CC296" s="4">
        <v>1</v>
      </c>
      <c r="CD296" s="4">
        <v>1</v>
      </c>
      <c r="CE296" s="4">
        <v>1</v>
      </c>
      <c r="CF296" s="4">
        <v>1</v>
      </c>
      <c r="CG296" s="4">
        <v>1</v>
      </c>
      <c r="CH296" s="4">
        <v>1</v>
      </c>
      <c r="CI296" s="4">
        <v>1</v>
      </c>
      <c r="CJ296" s="4">
        <v>2</v>
      </c>
      <c r="CK296" s="4">
        <v>5</v>
      </c>
      <c r="CL296" s="4">
        <v>1</v>
      </c>
      <c r="CM296" s="4">
        <v>1</v>
      </c>
      <c r="CN296" s="4">
        <v>1</v>
      </c>
      <c r="CO296" s="4">
        <v>1</v>
      </c>
      <c r="CP296" s="4">
        <v>1</v>
      </c>
      <c r="CQ296" s="4">
        <v>1</v>
      </c>
      <c r="CR296" s="4">
        <v>1</v>
      </c>
      <c r="CS296" s="4">
        <v>0</v>
      </c>
      <c r="CV296" s="4">
        <v>2</v>
      </c>
      <c r="CX296" s="4">
        <v>2</v>
      </c>
      <c r="CY296" s="4">
        <v>1</v>
      </c>
      <c r="CZ296" s="4">
        <v>1</v>
      </c>
      <c r="DA296" s="4">
        <v>3</v>
      </c>
      <c r="DB296" s="4">
        <v>1</v>
      </c>
      <c r="DC296" s="4">
        <v>3</v>
      </c>
      <c r="DD296" s="4">
        <v>6</v>
      </c>
      <c r="DE296" s="4">
        <v>1</v>
      </c>
      <c r="DF296" s="4">
        <v>3</v>
      </c>
      <c r="DH296" s="4">
        <v>2</v>
      </c>
      <c r="DI296" s="4">
        <v>0</v>
      </c>
      <c r="DJ296" s="4">
        <v>0</v>
      </c>
      <c r="DK296" s="4">
        <v>1</v>
      </c>
      <c r="DO296" s="4">
        <v>2</v>
      </c>
      <c r="DP296" s="4">
        <v>2</v>
      </c>
      <c r="DQ296" s="4">
        <v>4</v>
      </c>
      <c r="DR296" s="4">
        <v>1</v>
      </c>
      <c r="DW296" s="4">
        <v>2</v>
      </c>
      <c r="DX296" s="4">
        <v>6</v>
      </c>
      <c r="DY296" s="4">
        <v>1</v>
      </c>
      <c r="DZ296" s="4">
        <v>2</v>
      </c>
      <c r="EA296" s="4" t="s">
        <v>1340</v>
      </c>
      <c r="EB296" s="4">
        <v>505</v>
      </c>
      <c r="EC296" s="4">
        <v>8.42</v>
      </c>
      <c r="EE296" s="4">
        <v>2</v>
      </c>
      <c r="EF296" s="4">
        <v>1</v>
      </c>
      <c r="EG296" s="4" t="s">
        <v>791</v>
      </c>
      <c r="EI296" s="4">
        <v>1</v>
      </c>
      <c r="EJ296" s="4">
        <v>1</v>
      </c>
      <c r="EK296" s="4">
        <v>3</v>
      </c>
      <c r="EL296" s="4">
        <v>4</v>
      </c>
      <c r="EM296" s="4">
        <v>17</v>
      </c>
      <c r="ET296" s="4" t="s">
        <v>1304</v>
      </c>
      <c r="EU296" s="4" t="s">
        <v>201</v>
      </c>
      <c r="EV296" s="4" t="s">
        <v>202</v>
      </c>
      <c r="EY296" s="4">
        <v>792</v>
      </c>
      <c r="FA296" s="83" t="s">
        <v>203</v>
      </c>
      <c r="FB296" s="4" t="s">
        <v>204</v>
      </c>
      <c r="FC296" s="4">
        <v>1</v>
      </c>
      <c r="FD296" s="4" t="s">
        <v>205</v>
      </c>
      <c r="FE296" s="4">
        <v>3</v>
      </c>
    </row>
    <row r="297" spans="1:161" x14ac:dyDescent="0.3">
      <c r="A297" s="4">
        <v>9954</v>
      </c>
      <c r="B297" s="4" t="s">
        <v>1341</v>
      </c>
      <c r="C297" s="4" t="s">
        <v>194</v>
      </c>
      <c r="D297" s="4" t="s">
        <v>1342</v>
      </c>
      <c r="E297" s="4" t="s">
        <v>221</v>
      </c>
      <c r="F297" s="4" t="s">
        <v>1343</v>
      </c>
      <c r="G297" s="4">
        <v>1</v>
      </c>
      <c r="H297" s="4">
        <v>2</v>
      </c>
      <c r="J297" s="4">
        <v>1</v>
      </c>
      <c r="K297" s="4">
        <v>2</v>
      </c>
      <c r="O297" s="4">
        <v>0</v>
      </c>
      <c r="P297" s="4">
        <v>1</v>
      </c>
      <c r="Q297" s="4">
        <v>2</v>
      </c>
      <c r="BF297" s="4">
        <v>1</v>
      </c>
      <c r="BG297" s="4">
        <v>1</v>
      </c>
      <c r="BI297" s="4">
        <v>1</v>
      </c>
      <c r="BJ297" s="4">
        <v>1</v>
      </c>
      <c r="BK297" s="4">
        <v>6</v>
      </c>
      <c r="BL297" s="4">
        <v>3</v>
      </c>
      <c r="BM297" s="4">
        <v>-77</v>
      </c>
      <c r="BS297" s="4">
        <v>1</v>
      </c>
      <c r="BU297" s="4">
        <v>2</v>
      </c>
      <c r="BW297" s="4">
        <v>1</v>
      </c>
      <c r="BX297" s="4">
        <v>1</v>
      </c>
      <c r="BY297" s="4">
        <v>1</v>
      </c>
      <c r="BZ297" s="4">
        <v>1</v>
      </c>
      <c r="CA297" s="4">
        <v>1</v>
      </c>
      <c r="CB297" s="4">
        <v>1</v>
      </c>
      <c r="CC297" s="4">
        <v>2</v>
      </c>
      <c r="CD297" s="4">
        <v>2</v>
      </c>
      <c r="CE297" s="4">
        <v>2</v>
      </c>
      <c r="CF297" s="4">
        <v>2</v>
      </c>
      <c r="CG297" s="4">
        <v>-99</v>
      </c>
      <c r="CH297" s="4">
        <v>1</v>
      </c>
      <c r="CI297" s="4">
        <v>1</v>
      </c>
      <c r="CJ297" s="4">
        <v>1</v>
      </c>
      <c r="CK297" s="4">
        <v>7</v>
      </c>
      <c r="CL297" s="4">
        <v>1</v>
      </c>
      <c r="CM297" s="4">
        <v>5</v>
      </c>
      <c r="CN297" s="4">
        <v>1</v>
      </c>
      <c r="CO297" s="4">
        <v>1</v>
      </c>
      <c r="CP297" s="4">
        <v>1</v>
      </c>
      <c r="CQ297" s="4">
        <v>1</v>
      </c>
      <c r="CR297" s="4">
        <v>1</v>
      </c>
      <c r="CS297" s="4">
        <v>0</v>
      </c>
      <c r="CV297" s="4">
        <v>2</v>
      </c>
      <c r="CX297" s="4">
        <v>2</v>
      </c>
      <c r="CY297" s="4">
        <v>1</v>
      </c>
      <c r="CZ297" s="4">
        <v>1</v>
      </c>
      <c r="DA297" s="4">
        <v>3</v>
      </c>
      <c r="DB297" s="4">
        <v>1</v>
      </c>
      <c r="DC297" s="4">
        <v>3</v>
      </c>
      <c r="DD297" s="4">
        <v>3</v>
      </c>
      <c r="DE297" s="4">
        <v>1</v>
      </c>
      <c r="DF297" s="4">
        <v>2</v>
      </c>
      <c r="DH297" s="4">
        <v>0</v>
      </c>
      <c r="DI297" s="4">
        <v>0</v>
      </c>
      <c r="DJ297" s="4">
        <v>2</v>
      </c>
      <c r="DO297" s="4">
        <v>1</v>
      </c>
      <c r="DP297" s="4">
        <v>1</v>
      </c>
      <c r="DQ297" s="4">
        <v>7</v>
      </c>
      <c r="DR297" s="4">
        <v>1</v>
      </c>
      <c r="DW297" s="4">
        <v>2</v>
      </c>
      <c r="DX297" s="4">
        <v>4</v>
      </c>
      <c r="DY297" s="4">
        <v>1</v>
      </c>
      <c r="DZ297" s="4">
        <v>1</v>
      </c>
      <c r="EA297" s="4" t="s">
        <v>1344</v>
      </c>
      <c r="EB297" s="4">
        <v>608</v>
      </c>
      <c r="EC297" s="4">
        <v>10.130000000000001</v>
      </c>
      <c r="EE297" s="4">
        <v>2</v>
      </c>
      <c r="EF297" s="4">
        <v>1</v>
      </c>
      <c r="EG297" s="4" t="s">
        <v>1345</v>
      </c>
      <c r="EI297" s="4">
        <v>1</v>
      </c>
      <c r="EJ297" s="4">
        <v>1</v>
      </c>
      <c r="EK297" s="4">
        <v>3</v>
      </c>
      <c r="EL297" s="4">
        <v>4</v>
      </c>
      <c r="EM297" s="4">
        <v>17</v>
      </c>
      <c r="ET297" s="4" t="s">
        <v>1304</v>
      </c>
      <c r="EU297" s="4" t="s">
        <v>201</v>
      </c>
      <c r="EV297" s="4" t="s">
        <v>202</v>
      </c>
      <c r="EY297" s="4">
        <v>792</v>
      </c>
      <c r="FA297" s="83" t="s">
        <v>203</v>
      </c>
      <c r="FB297" s="4" t="s">
        <v>204</v>
      </c>
      <c r="FC297" s="4">
        <v>1</v>
      </c>
      <c r="FD297" s="4" t="s">
        <v>205</v>
      </c>
      <c r="FE297" s="4">
        <v>3</v>
      </c>
    </row>
    <row r="298" spans="1:161" x14ac:dyDescent="0.3">
      <c r="A298" s="4">
        <v>10158</v>
      </c>
      <c r="B298" s="4" t="s">
        <v>1346</v>
      </c>
      <c r="C298" s="4" t="s">
        <v>212</v>
      </c>
      <c r="D298" s="4" t="s">
        <v>1347</v>
      </c>
      <c r="E298" s="4" t="s">
        <v>214</v>
      </c>
      <c r="F298" s="4" t="s">
        <v>202</v>
      </c>
      <c r="G298" s="4">
        <v>1</v>
      </c>
      <c r="H298" s="4">
        <v>1</v>
      </c>
      <c r="I298" s="4">
        <v>1</v>
      </c>
      <c r="J298" s="4">
        <v>1</v>
      </c>
      <c r="K298" s="4">
        <v>2</v>
      </c>
      <c r="O298" s="4">
        <v>2</v>
      </c>
      <c r="P298" s="4">
        <v>1</v>
      </c>
      <c r="Q298" s="4">
        <v>2</v>
      </c>
      <c r="BF298" s="4">
        <v>1</v>
      </c>
      <c r="BG298" s="4">
        <v>1</v>
      </c>
      <c r="BI298" s="4">
        <v>1</v>
      </c>
      <c r="BJ298" s="4">
        <v>1</v>
      </c>
      <c r="BK298" s="4">
        <v>4</v>
      </c>
      <c r="BL298" s="4">
        <v>5</v>
      </c>
      <c r="BS298" s="4">
        <v>3</v>
      </c>
      <c r="BW298" s="4">
        <v>3</v>
      </c>
      <c r="BX298" s="4">
        <v>1</v>
      </c>
      <c r="BY298" s="4">
        <v>1</v>
      </c>
      <c r="BZ298" s="4">
        <v>1</v>
      </c>
      <c r="CA298" s="4">
        <v>1</v>
      </c>
      <c r="CB298" s="4">
        <v>2</v>
      </c>
      <c r="CC298" s="4">
        <v>2</v>
      </c>
      <c r="CD298" s="4">
        <v>2</v>
      </c>
      <c r="CE298" s="4">
        <v>2</v>
      </c>
      <c r="CF298" s="4">
        <v>1</v>
      </c>
      <c r="CG298" s="4">
        <v>2</v>
      </c>
      <c r="CH298" s="4">
        <v>1</v>
      </c>
      <c r="CI298" s="4">
        <v>1</v>
      </c>
      <c r="CJ298" s="4">
        <v>2</v>
      </c>
      <c r="CK298" s="4">
        <v>7</v>
      </c>
      <c r="CL298" s="4">
        <v>1</v>
      </c>
      <c r="CM298" s="4">
        <v>4</v>
      </c>
      <c r="CN298" s="4">
        <v>1</v>
      </c>
      <c r="CO298" s="4">
        <v>2</v>
      </c>
      <c r="CP298" s="4">
        <v>1</v>
      </c>
      <c r="CQ298" s="4">
        <v>2</v>
      </c>
      <c r="CR298" s="4">
        <v>1</v>
      </c>
      <c r="CS298" s="4">
        <v>1</v>
      </c>
      <c r="CT298" s="4">
        <v>1</v>
      </c>
      <c r="CU298" s="4">
        <v>1</v>
      </c>
      <c r="CV298" s="4">
        <v>2</v>
      </c>
      <c r="CX298" s="4">
        <v>2</v>
      </c>
      <c r="CY298" s="4">
        <v>1</v>
      </c>
      <c r="CZ298" s="4">
        <v>1</v>
      </c>
      <c r="DA298" s="4">
        <v>4</v>
      </c>
      <c r="DB298" s="4">
        <v>1</v>
      </c>
      <c r="DC298" s="4">
        <v>33</v>
      </c>
      <c r="DD298" s="4">
        <v>2</v>
      </c>
      <c r="DE298" s="4">
        <v>1</v>
      </c>
      <c r="DF298" s="4">
        <v>4</v>
      </c>
      <c r="DG298" s="4">
        <v>4</v>
      </c>
      <c r="DH298" s="4">
        <v>0</v>
      </c>
      <c r="DI298" s="4">
        <v>0</v>
      </c>
      <c r="DJ298" s="4">
        <v>0</v>
      </c>
      <c r="DK298" s="4">
        <v>2</v>
      </c>
      <c r="DL298" s="4">
        <v>0</v>
      </c>
      <c r="DM298" s="4">
        <v>0</v>
      </c>
      <c r="DN298" s="4">
        <v>2</v>
      </c>
      <c r="DO298" s="4">
        <v>1</v>
      </c>
      <c r="DP298" s="4">
        <v>1</v>
      </c>
      <c r="DQ298" s="4">
        <v>5</v>
      </c>
      <c r="DR298" s="4">
        <v>6</v>
      </c>
      <c r="DW298" s="4">
        <v>1</v>
      </c>
      <c r="DX298" s="4">
        <v>7</v>
      </c>
      <c r="DY298" s="4">
        <v>1</v>
      </c>
      <c r="DZ298" s="4">
        <v>2</v>
      </c>
      <c r="EA298" s="4" t="s">
        <v>1348</v>
      </c>
      <c r="EB298" s="4">
        <v>648</v>
      </c>
      <c r="EC298" s="4">
        <v>10.8</v>
      </c>
      <c r="EE298" s="4">
        <v>2</v>
      </c>
      <c r="EF298" s="4">
        <v>1</v>
      </c>
      <c r="EG298" s="4" t="s">
        <v>729</v>
      </c>
      <c r="EI298" s="4">
        <v>1</v>
      </c>
      <c r="EJ298" s="4">
        <v>1</v>
      </c>
      <c r="EK298" s="4">
        <v>3</v>
      </c>
      <c r="EL298" s="4">
        <v>8</v>
      </c>
      <c r="EM298" s="4">
        <v>25</v>
      </c>
      <c r="ET298" s="4" t="s">
        <v>1349</v>
      </c>
      <c r="EU298" s="4" t="s">
        <v>201</v>
      </c>
      <c r="EV298" s="4" t="s">
        <v>202</v>
      </c>
      <c r="EY298" s="4">
        <v>826</v>
      </c>
      <c r="FA298" s="83" t="s">
        <v>203</v>
      </c>
      <c r="FB298" s="4" t="s">
        <v>204</v>
      </c>
      <c r="FC298" s="4">
        <v>1</v>
      </c>
      <c r="FD298" s="4" t="s">
        <v>238</v>
      </c>
      <c r="FE298" s="4">
        <v>12</v>
      </c>
    </row>
    <row r="299" spans="1:161" x14ac:dyDescent="0.3">
      <c r="A299" s="4">
        <v>10160</v>
      </c>
      <c r="B299" s="4" t="s">
        <v>1350</v>
      </c>
      <c r="C299" s="4" t="s">
        <v>265</v>
      </c>
      <c r="D299" s="4" t="s">
        <v>1351</v>
      </c>
      <c r="E299" s="4" t="s">
        <v>334</v>
      </c>
      <c r="F299" s="4" t="s">
        <v>202</v>
      </c>
      <c r="G299" s="4">
        <v>1</v>
      </c>
      <c r="H299" s="4">
        <v>2</v>
      </c>
      <c r="J299" s="4">
        <v>1</v>
      </c>
      <c r="K299" s="4">
        <v>2</v>
      </c>
      <c r="O299" s="4">
        <v>0</v>
      </c>
      <c r="P299" s="4">
        <v>1</v>
      </c>
      <c r="Q299" s="4">
        <v>2</v>
      </c>
      <c r="BF299" s="4">
        <v>1</v>
      </c>
      <c r="BG299" s="4">
        <v>1</v>
      </c>
      <c r="BI299" s="4">
        <v>1</v>
      </c>
      <c r="BJ299" s="4">
        <v>2</v>
      </c>
      <c r="BK299" s="4">
        <v>5</v>
      </c>
      <c r="BL299" s="4">
        <v>2</v>
      </c>
      <c r="BM299" s="4">
        <v>5</v>
      </c>
      <c r="BS299" s="4">
        <v>1</v>
      </c>
      <c r="BU299" s="4">
        <v>2</v>
      </c>
      <c r="BW299" s="4">
        <v>2</v>
      </c>
      <c r="BX299" s="4">
        <v>1</v>
      </c>
      <c r="BY299" s="4">
        <v>1</v>
      </c>
      <c r="BZ299" s="4">
        <v>1</v>
      </c>
      <c r="CA299" s="4">
        <v>1</v>
      </c>
      <c r="CB299" s="4">
        <v>2</v>
      </c>
      <c r="CC299" s="4">
        <v>1</v>
      </c>
      <c r="CD299" s="4">
        <v>2</v>
      </c>
      <c r="CE299" s="4">
        <v>2</v>
      </c>
      <c r="CF299" s="4">
        <v>1</v>
      </c>
      <c r="CG299" s="4">
        <v>2</v>
      </c>
      <c r="CH299" s="4">
        <v>1</v>
      </c>
      <c r="CI299" s="4">
        <v>1</v>
      </c>
      <c r="CJ299" s="4">
        <v>2</v>
      </c>
      <c r="CK299" s="4">
        <v>7</v>
      </c>
      <c r="CL299" s="4">
        <v>1</v>
      </c>
      <c r="CM299" s="4">
        <v>4</v>
      </c>
      <c r="CN299" s="4">
        <v>1</v>
      </c>
      <c r="CO299" s="4">
        <v>2</v>
      </c>
      <c r="CP299" s="4">
        <v>1</v>
      </c>
      <c r="CQ299" s="4">
        <v>2</v>
      </c>
      <c r="CR299" s="4">
        <v>1</v>
      </c>
      <c r="CS299" s="4">
        <v>0</v>
      </c>
      <c r="CV299" s="4">
        <v>2</v>
      </c>
      <c r="CX299" s="4">
        <v>2</v>
      </c>
      <c r="CY299" s="4">
        <v>1</v>
      </c>
      <c r="CZ299" s="4">
        <v>1</v>
      </c>
      <c r="DA299" s="4">
        <v>3</v>
      </c>
      <c r="DB299" s="4">
        <v>1</v>
      </c>
      <c r="DC299" s="4">
        <v>13</v>
      </c>
      <c r="DD299" s="4">
        <v>6</v>
      </c>
      <c r="DE299" s="4">
        <v>1</v>
      </c>
      <c r="DF299" s="4">
        <v>4</v>
      </c>
      <c r="DH299" s="4">
        <v>2</v>
      </c>
      <c r="DI299" s="4">
        <v>0</v>
      </c>
      <c r="DJ299" s="4">
        <v>0</v>
      </c>
      <c r="DK299" s="4">
        <v>0</v>
      </c>
      <c r="DL299" s="4">
        <v>1</v>
      </c>
      <c r="DM299" s="4">
        <v>1</v>
      </c>
      <c r="DO299" s="4">
        <v>1</v>
      </c>
      <c r="DP299" s="4">
        <v>2</v>
      </c>
      <c r="DQ299" s="4">
        <v>6</v>
      </c>
      <c r="DR299" s="4">
        <v>6</v>
      </c>
      <c r="DW299" s="4">
        <v>1</v>
      </c>
      <c r="DX299" s="4">
        <v>8</v>
      </c>
      <c r="DY299" s="4">
        <v>1</v>
      </c>
      <c r="DZ299" s="4">
        <v>2</v>
      </c>
      <c r="EA299" s="4" t="s">
        <v>1352</v>
      </c>
      <c r="EB299" s="4">
        <v>563</v>
      </c>
      <c r="EC299" s="4">
        <v>9.3800000000000008</v>
      </c>
      <c r="EE299" s="4">
        <v>2</v>
      </c>
      <c r="EF299" s="4">
        <v>1</v>
      </c>
      <c r="EG299" s="4" t="s">
        <v>1353</v>
      </c>
      <c r="EI299" s="4">
        <v>1</v>
      </c>
      <c r="EJ299" s="4">
        <v>1</v>
      </c>
      <c r="EK299" s="4">
        <v>3</v>
      </c>
      <c r="EL299" s="4">
        <v>14</v>
      </c>
      <c r="EM299" s="4">
        <v>37</v>
      </c>
      <c r="ET299" s="4" t="s">
        <v>1349</v>
      </c>
      <c r="EU299" s="4" t="s">
        <v>201</v>
      </c>
      <c r="EV299" s="4" t="s">
        <v>202</v>
      </c>
      <c r="EY299" s="4">
        <v>1297</v>
      </c>
      <c r="FA299" s="83" t="s">
        <v>203</v>
      </c>
      <c r="FB299" s="4" t="s">
        <v>204</v>
      </c>
      <c r="FC299" s="4">
        <v>1</v>
      </c>
      <c r="FD299" s="4" t="s">
        <v>205</v>
      </c>
      <c r="FE299" s="4">
        <v>7</v>
      </c>
    </row>
    <row r="300" spans="1:161" x14ac:dyDescent="0.3">
      <c r="A300" s="4">
        <v>10177</v>
      </c>
      <c r="B300" s="4" t="s">
        <v>1354</v>
      </c>
      <c r="C300" s="4" t="s">
        <v>212</v>
      </c>
      <c r="D300" s="4" t="s">
        <v>1355</v>
      </c>
      <c r="E300" s="4" t="s">
        <v>214</v>
      </c>
      <c r="F300" s="4" t="s">
        <v>202</v>
      </c>
      <c r="G300" s="4">
        <v>1</v>
      </c>
      <c r="H300" s="4">
        <v>2</v>
      </c>
      <c r="J300" s="4">
        <v>1</v>
      </c>
      <c r="K300" s="4">
        <v>2</v>
      </c>
      <c r="O300" s="4">
        <v>0</v>
      </c>
      <c r="P300" s="4">
        <v>1</v>
      </c>
      <c r="Q300" s="4">
        <v>2</v>
      </c>
      <c r="BF300" s="4">
        <v>1</v>
      </c>
      <c r="BG300" s="4">
        <v>1</v>
      </c>
      <c r="BI300" s="4">
        <v>1</v>
      </c>
      <c r="BJ300" s="4">
        <v>1</v>
      </c>
      <c r="BK300" s="4">
        <v>5</v>
      </c>
      <c r="BL300" s="4">
        <v>1</v>
      </c>
      <c r="BS300" s="4">
        <v>3</v>
      </c>
      <c r="BW300" s="4">
        <v>1</v>
      </c>
      <c r="BX300" s="4">
        <v>3</v>
      </c>
      <c r="BY300" s="4">
        <v>2</v>
      </c>
      <c r="BZ300" s="4">
        <v>2</v>
      </c>
      <c r="CA300" s="4">
        <v>1</v>
      </c>
      <c r="CB300" s="4">
        <v>2</v>
      </c>
      <c r="CC300" s="4">
        <v>2</v>
      </c>
      <c r="CD300" s="4">
        <v>2</v>
      </c>
      <c r="CE300" s="4">
        <v>2</v>
      </c>
      <c r="CF300" s="4">
        <v>2</v>
      </c>
      <c r="CG300" s="4">
        <v>2</v>
      </c>
      <c r="CH300" s="4">
        <v>2</v>
      </c>
      <c r="CI300" s="4">
        <v>2</v>
      </c>
      <c r="CJ300" s="4">
        <v>2</v>
      </c>
      <c r="CK300" s="4">
        <v>7</v>
      </c>
      <c r="CL300" s="4">
        <v>1</v>
      </c>
      <c r="CM300" s="4">
        <v>1</v>
      </c>
      <c r="CN300" s="4">
        <v>1</v>
      </c>
      <c r="CO300" s="4">
        <v>1</v>
      </c>
      <c r="CP300" s="4">
        <v>1</v>
      </c>
      <c r="CQ300" s="4">
        <v>1</v>
      </c>
      <c r="CR300" s="4">
        <v>1</v>
      </c>
      <c r="CS300" s="4">
        <v>0</v>
      </c>
      <c r="CV300" s="4">
        <v>2</v>
      </c>
      <c r="CX300" s="4">
        <v>2</v>
      </c>
      <c r="CY300" s="4">
        <v>1</v>
      </c>
      <c r="CZ300" s="4">
        <v>1</v>
      </c>
      <c r="DA300" s="4">
        <v>1</v>
      </c>
      <c r="DB300" s="4">
        <v>1</v>
      </c>
      <c r="DC300" s="4">
        <v>3</v>
      </c>
      <c r="DD300" s="4">
        <v>-97</v>
      </c>
      <c r="DE300" s="4">
        <v>1</v>
      </c>
      <c r="DF300" s="4">
        <v>3</v>
      </c>
      <c r="DH300" s="4">
        <v>2</v>
      </c>
      <c r="DI300" s="4">
        <v>0</v>
      </c>
      <c r="DJ300" s="4">
        <v>1</v>
      </c>
      <c r="DO300" s="4">
        <v>2</v>
      </c>
      <c r="DP300" s="4">
        <v>2</v>
      </c>
      <c r="DQ300" s="4">
        <v>5</v>
      </c>
      <c r="DR300" s="4">
        <v>6</v>
      </c>
      <c r="DW300" s="4">
        <v>1</v>
      </c>
      <c r="DX300" s="4">
        <v>3</v>
      </c>
      <c r="DY300" s="4">
        <v>1</v>
      </c>
      <c r="DZ300" s="4">
        <v>2</v>
      </c>
      <c r="EA300" s="4" t="s">
        <v>861</v>
      </c>
      <c r="EB300" s="4">
        <v>719</v>
      </c>
      <c r="EC300" s="4">
        <v>11.98</v>
      </c>
      <c r="EE300" s="4">
        <v>2</v>
      </c>
      <c r="EF300" s="4">
        <v>1</v>
      </c>
      <c r="EG300" s="4" t="s">
        <v>820</v>
      </c>
      <c r="EI300" s="4">
        <v>1</v>
      </c>
      <c r="EJ300" s="4">
        <v>1</v>
      </c>
      <c r="EK300" s="4">
        <v>3</v>
      </c>
      <c r="EL300" s="4">
        <v>8</v>
      </c>
      <c r="EM300" s="4">
        <v>25</v>
      </c>
      <c r="ET300" s="4" t="s">
        <v>1349</v>
      </c>
      <c r="EU300" s="4" t="s">
        <v>201</v>
      </c>
      <c r="EV300" s="4" t="s">
        <v>202</v>
      </c>
      <c r="EY300" s="4">
        <v>826</v>
      </c>
      <c r="FA300" s="83" t="s">
        <v>203</v>
      </c>
      <c r="FB300" s="4" t="s">
        <v>204</v>
      </c>
      <c r="FC300" s="4">
        <v>1</v>
      </c>
      <c r="FD300" s="4" t="s">
        <v>238</v>
      </c>
      <c r="FE300" s="4">
        <v>7</v>
      </c>
    </row>
    <row r="301" spans="1:161" x14ac:dyDescent="0.3">
      <c r="A301" s="4">
        <v>10189</v>
      </c>
      <c r="B301" s="4" t="s">
        <v>1356</v>
      </c>
      <c r="C301" s="4" t="s">
        <v>194</v>
      </c>
      <c r="D301" s="4" t="s">
        <v>1357</v>
      </c>
      <c r="E301" s="4" t="s">
        <v>221</v>
      </c>
      <c r="F301" s="4" t="s">
        <v>1358</v>
      </c>
      <c r="G301" s="4">
        <v>1</v>
      </c>
      <c r="H301" s="4">
        <v>2</v>
      </c>
      <c r="J301" s="4">
        <v>1</v>
      </c>
      <c r="K301" s="4">
        <v>2</v>
      </c>
      <c r="O301" s="4">
        <v>0</v>
      </c>
      <c r="P301" s="4">
        <v>1</v>
      </c>
      <c r="Q301" s="4">
        <v>2</v>
      </c>
      <c r="BF301" s="4">
        <v>1</v>
      </c>
      <c r="BG301" s="4">
        <v>1</v>
      </c>
      <c r="BI301" s="4">
        <v>-98</v>
      </c>
      <c r="BJ301" s="4">
        <v>1</v>
      </c>
      <c r="BK301" s="4">
        <v>-98</v>
      </c>
      <c r="BL301" s="4">
        <v>-77</v>
      </c>
      <c r="BS301" s="4">
        <v>1</v>
      </c>
      <c r="BU301" s="4">
        <v>2</v>
      </c>
      <c r="BW301" s="4">
        <v>1</v>
      </c>
      <c r="BX301" s="4">
        <v>1</v>
      </c>
      <c r="BY301" s="4">
        <v>1</v>
      </c>
      <c r="BZ301" s="4">
        <v>1</v>
      </c>
      <c r="CA301" s="4">
        <v>2</v>
      </c>
      <c r="CB301" s="4">
        <v>2</v>
      </c>
      <c r="CC301" s="4">
        <v>2</v>
      </c>
      <c r="CD301" s="4">
        <v>2</v>
      </c>
      <c r="CE301" s="4">
        <v>2</v>
      </c>
      <c r="CF301" s="4">
        <v>2</v>
      </c>
      <c r="CG301" s="4">
        <v>2</v>
      </c>
      <c r="CH301" s="4">
        <v>2</v>
      </c>
      <c r="CI301" s="4">
        <v>2</v>
      </c>
      <c r="CJ301" s="4">
        <v>2</v>
      </c>
      <c r="CK301" s="4">
        <v>3</v>
      </c>
      <c r="CL301" s="4">
        <v>3</v>
      </c>
      <c r="CM301" s="4">
        <v>1</v>
      </c>
      <c r="CN301" s="4">
        <v>1</v>
      </c>
      <c r="CO301" s="4">
        <v>1</v>
      </c>
      <c r="CP301" s="4">
        <v>1</v>
      </c>
      <c r="CQ301" s="4">
        <v>1</v>
      </c>
      <c r="CR301" s="4">
        <v>1</v>
      </c>
      <c r="CS301" s="4">
        <v>0</v>
      </c>
      <c r="CV301" s="4">
        <v>2</v>
      </c>
      <c r="CX301" s="4">
        <v>2</v>
      </c>
      <c r="CY301" s="4">
        <v>1</v>
      </c>
      <c r="CZ301" s="4">
        <v>1</v>
      </c>
      <c r="DA301" s="4">
        <v>3</v>
      </c>
      <c r="DB301" s="4">
        <v>1</v>
      </c>
      <c r="DC301" s="4">
        <v>4</v>
      </c>
      <c r="DD301" s="4">
        <v>-97</v>
      </c>
      <c r="DE301" s="4">
        <v>1</v>
      </c>
      <c r="DF301" s="4">
        <v>1</v>
      </c>
      <c r="DG301" s="4">
        <v>1</v>
      </c>
      <c r="DH301" s="4">
        <v>0</v>
      </c>
      <c r="DI301" s="4">
        <v>0</v>
      </c>
      <c r="DJ301" s="4">
        <v>0</v>
      </c>
      <c r="DK301" s="4">
        <v>0</v>
      </c>
      <c r="DL301" s="4">
        <v>0</v>
      </c>
      <c r="DM301" s="4">
        <v>0</v>
      </c>
      <c r="DN301" s="4">
        <v>1</v>
      </c>
      <c r="DO301" s="4">
        <v>2</v>
      </c>
      <c r="DP301" s="4">
        <v>2</v>
      </c>
      <c r="DQ301" s="4">
        <v>5</v>
      </c>
      <c r="DR301" s="4">
        <v>1</v>
      </c>
      <c r="DW301" s="4">
        <v>2</v>
      </c>
      <c r="DX301" s="4">
        <v>1</v>
      </c>
      <c r="DY301" s="4">
        <v>1</v>
      </c>
      <c r="DZ301" s="4">
        <v>2</v>
      </c>
      <c r="EA301" s="4" t="s">
        <v>404</v>
      </c>
      <c r="EB301" s="4">
        <v>741</v>
      </c>
      <c r="EC301" s="4">
        <v>12.35</v>
      </c>
      <c r="EE301" s="4">
        <v>2</v>
      </c>
      <c r="EF301" s="4">
        <v>1</v>
      </c>
      <c r="EG301" s="4" t="s">
        <v>1359</v>
      </c>
      <c r="EI301" s="4">
        <v>1</v>
      </c>
      <c r="EJ301" s="4">
        <v>1</v>
      </c>
      <c r="EK301" s="4">
        <v>3</v>
      </c>
      <c r="EL301" s="4">
        <v>4</v>
      </c>
      <c r="EM301" s="4">
        <v>17</v>
      </c>
      <c r="ET301" s="4" t="s">
        <v>1349</v>
      </c>
      <c r="EU301" s="4" t="s">
        <v>201</v>
      </c>
      <c r="EV301" s="4" t="s">
        <v>202</v>
      </c>
      <c r="EY301" s="4">
        <v>792</v>
      </c>
      <c r="FA301" s="83" t="s">
        <v>203</v>
      </c>
      <c r="FB301" s="4" t="s">
        <v>204</v>
      </c>
      <c r="FC301" s="4">
        <v>1</v>
      </c>
      <c r="FD301" s="4" t="s">
        <v>205</v>
      </c>
    </row>
    <row r="302" spans="1:161" x14ac:dyDescent="0.3">
      <c r="A302" s="4">
        <v>10233</v>
      </c>
      <c r="B302" s="4" t="s">
        <v>1360</v>
      </c>
      <c r="C302" s="4" t="s">
        <v>212</v>
      </c>
      <c r="D302" s="4" t="s">
        <v>1361</v>
      </c>
      <c r="E302" s="4" t="s">
        <v>214</v>
      </c>
      <c r="F302" s="4" t="s">
        <v>1362</v>
      </c>
      <c r="G302" s="4">
        <v>1</v>
      </c>
      <c r="H302" s="4">
        <v>2</v>
      </c>
      <c r="J302" s="4">
        <v>1</v>
      </c>
      <c r="K302" s="4">
        <v>2</v>
      </c>
      <c r="O302" s="4">
        <v>0</v>
      </c>
      <c r="P302" s="4">
        <v>1</v>
      </c>
      <c r="Q302" s="4">
        <v>2</v>
      </c>
      <c r="BF302" s="4">
        <v>1</v>
      </c>
      <c r="BG302" s="4">
        <v>1</v>
      </c>
      <c r="BI302" s="4">
        <v>2</v>
      </c>
      <c r="BJ302" s="4">
        <v>2</v>
      </c>
      <c r="BK302" s="4">
        <v>6</v>
      </c>
      <c r="BL302" s="4">
        <v>-77</v>
      </c>
      <c r="BS302" s="4">
        <v>1</v>
      </c>
      <c r="BU302" s="4">
        <v>1</v>
      </c>
      <c r="BV302" s="4">
        <v>2</v>
      </c>
      <c r="BX302" s="4">
        <v>3</v>
      </c>
      <c r="BY302" s="4">
        <v>1</v>
      </c>
      <c r="BZ302" s="4">
        <v>2</v>
      </c>
      <c r="CA302" s="4">
        <v>1</v>
      </c>
      <c r="CB302" s="4">
        <v>1</v>
      </c>
      <c r="CC302" s="4">
        <v>1</v>
      </c>
      <c r="CD302" s="4">
        <v>2</v>
      </c>
      <c r="CE302" s="4">
        <v>1</v>
      </c>
      <c r="CF302" s="4">
        <v>2</v>
      </c>
      <c r="CG302" s="4">
        <v>2</v>
      </c>
      <c r="CH302" s="4">
        <v>1</v>
      </c>
      <c r="CI302" s="4">
        <v>2</v>
      </c>
      <c r="CJ302" s="4">
        <v>2</v>
      </c>
      <c r="CK302" s="4">
        <v>5</v>
      </c>
      <c r="CL302" s="4">
        <v>1</v>
      </c>
      <c r="CM302" s="4">
        <v>4</v>
      </c>
      <c r="CN302" s="4">
        <v>1</v>
      </c>
      <c r="CO302" s="4">
        <v>2</v>
      </c>
      <c r="CP302" s="4">
        <v>1</v>
      </c>
      <c r="CQ302" s="4">
        <v>2</v>
      </c>
      <c r="CR302" s="4">
        <v>1</v>
      </c>
      <c r="CS302" s="4">
        <v>0</v>
      </c>
      <c r="CV302" s="4">
        <v>2</v>
      </c>
      <c r="CX302" s="4">
        <v>1</v>
      </c>
      <c r="CY302" s="4">
        <v>1</v>
      </c>
      <c r="CZ302" s="4">
        <v>1</v>
      </c>
      <c r="DA302" s="4">
        <v>4</v>
      </c>
      <c r="DB302" s="4">
        <v>1</v>
      </c>
      <c r="DC302" s="4">
        <v>0.6</v>
      </c>
      <c r="DD302" s="4">
        <v>2</v>
      </c>
      <c r="DE302" s="4">
        <v>1</v>
      </c>
      <c r="DF302" s="4">
        <v>5</v>
      </c>
      <c r="DH302" s="4">
        <v>3</v>
      </c>
      <c r="DI302" s="4">
        <v>1</v>
      </c>
      <c r="DJ302" s="4">
        <v>1</v>
      </c>
      <c r="DO302" s="4">
        <v>2</v>
      </c>
      <c r="DP302" s="4">
        <v>2</v>
      </c>
      <c r="DQ302" s="4">
        <v>4</v>
      </c>
      <c r="DR302" s="4">
        <v>1</v>
      </c>
      <c r="DW302" s="4">
        <v>2</v>
      </c>
      <c r="DX302" s="4">
        <v>2</v>
      </c>
      <c r="DY302" s="4">
        <v>1</v>
      </c>
      <c r="DZ302" s="4">
        <v>2</v>
      </c>
      <c r="EA302" s="4" t="s">
        <v>1363</v>
      </c>
      <c r="EB302" s="4">
        <v>767</v>
      </c>
      <c r="EC302" s="4">
        <v>12.78</v>
      </c>
      <c r="EE302" s="4">
        <v>2</v>
      </c>
      <c r="EF302" s="4">
        <v>1</v>
      </c>
      <c r="EG302" s="4" t="s">
        <v>500</v>
      </c>
      <c r="EI302" s="4">
        <v>1</v>
      </c>
      <c r="EJ302" s="4">
        <v>1</v>
      </c>
      <c r="EK302" s="4">
        <v>3</v>
      </c>
      <c r="EL302" s="4">
        <v>8</v>
      </c>
      <c r="EM302" s="4">
        <v>25</v>
      </c>
      <c r="ET302" s="4" t="s">
        <v>1349</v>
      </c>
      <c r="EU302" s="4" t="s">
        <v>201</v>
      </c>
      <c r="EV302" s="4" t="s">
        <v>1364</v>
      </c>
      <c r="EY302" s="4">
        <v>826</v>
      </c>
      <c r="FA302" s="83" t="s">
        <v>203</v>
      </c>
      <c r="FB302" s="4" t="s">
        <v>204</v>
      </c>
      <c r="FC302" s="4">
        <v>0</v>
      </c>
      <c r="FD302" s="4" t="s">
        <v>205</v>
      </c>
      <c r="FE302" s="4">
        <v>3</v>
      </c>
    </row>
    <row r="303" spans="1:161" x14ac:dyDescent="0.3">
      <c r="A303" s="4">
        <v>10290</v>
      </c>
      <c r="B303" s="4" t="s">
        <v>1365</v>
      </c>
      <c r="C303" s="4" t="s">
        <v>212</v>
      </c>
      <c r="D303" s="4" t="s">
        <v>1366</v>
      </c>
      <c r="E303" s="4" t="s">
        <v>293</v>
      </c>
      <c r="F303" s="4" t="s">
        <v>202</v>
      </c>
      <c r="G303" s="4">
        <v>1</v>
      </c>
      <c r="H303" s="4">
        <v>2</v>
      </c>
      <c r="J303" s="4">
        <v>1</v>
      </c>
      <c r="K303" s="4">
        <v>2</v>
      </c>
      <c r="O303" s="4">
        <v>0</v>
      </c>
      <c r="P303" s="4">
        <v>1</v>
      </c>
      <c r="Q303" s="4">
        <v>2</v>
      </c>
      <c r="BF303" s="4">
        <v>1</v>
      </c>
      <c r="BG303" s="4">
        <v>1</v>
      </c>
      <c r="BI303" s="4">
        <v>1</v>
      </c>
      <c r="BJ303" s="4">
        <v>1</v>
      </c>
      <c r="BK303" s="4">
        <v>4</v>
      </c>
      <c r="BL303" s="4">
        <v>6</v>
      </c>
      <c r="BM303" s="4">
        <v>5</v>
      </c>
      <c r="BS303" s="4">
        <v>1</v>
      </c>
      <c r="BU303" s="4">
        <v>1</v>
      </c>
      <c r="BV303" s="4">
        <v>2</v>
      </c>
      <c r="BX303" s="4">
        <v>1</v>
      </c>
      <c r="BY303" s="4">
        <v>1</v>
      </c>
      <c r="BZ303" s="4">
        <v>-98</v>
      </c>
      <c r="CA303" s="4">
        <v>1</v>
      </c>
      <c r="CB303" s="4">
        <v>1</v>
      </c>
      <c r="CC303" s="4">
        <v>1</v>
      </c>
      <c r="CD303" s="4">
        <v>1</v>
      </c>
      <c r="CE303" s="4">
        <v>1</v>
      </c>
      <c r="CF303" s="4">
        <v>2</v>
      </c>
      <c r="CG303" s="4">
        <v>2</v>
      </c>
      <c r="CH303" s="4">
        <v>1</v>
      </c>
      <c r="CI303" s="4">
        <v>1</v>
      </c>
      <c r="CJ303" s="4">
        <v>1</v>
      </c>
      <c r="CK303" s="4">
        <v>6</v>
      </c>
      <c r="CL303" s="4">
        <v>5</v>
      </c>
      <c r="CM303" s="4">
        <v>3</v>
      </c>
      <c r="CN303" s="4">
        <v>1</v>
      </c>
      <c r="CO303" s="4">
        <v>1</v>
      </c>
      <c r="CP303" s="4">
        <v>1</v>
      </c>
      <c r="CQ303" s="4">
        <v>1</v>
      </c>
      <c r="CR303" s="4">
        <v>1</v>
      </c>
      <c r="CS303" s="4">
        <v>1</v>
      </c>
      <c r="CT303" s="4">
        <v>1</v>
      </c>
      <c r="CU303" s="4">
        <v>1</v>
      </c>
      <c r="CV303" s="4">
        <v>2</v>
      </c>
      <c r="CX303" s="4">
        <v>2</v>
      </c>
      <c r="CY303" s="4">
        <v>1</v>
      </c>
      <c r="CZ303" s="4">
        <v>1</v>
      </c>
      <c r="DA303" s="4">
        <v>4</v>
      </c>
      <c r="DB303" s="4">
        <v>1</v>
      </c>
      <c r="DC303" s="4">
        <v>9</v>
      </c>
      <c r="DD303" s="4">
        <v>6</v>
      </c>
      <c r="DE303" s="4">
        <v>1</v>
      </c>
      <c r="DF303" s="4">
        <v>2</v>
      </c>
      <c r="DH303" s="4">
        <v>0</v>
      </c>
      <c r="DI303" s="4">
        <v>0</v>
      </c>
      <c r="DJ303" s="4">
        <v>1</v>
      </c>
      <c r="DK303" s="4">
        <v>1</v>
      </c>
      <c r="DO303" s="4">
        <v>1</v>
      </c>
      <c r="DP303" s="4">
        <v>2</v>
      </c>
      <c r="DQ303" s="4">
        <v>6</v>
      </c>
      <c r="DR303" s="4">
        <v>4</v>
      </c>
      <c r="DW303" s="4">
        <v>2</v>
      </c>
      <c r="DX303" s="4">
        <v>7</v>
      </c>
      <c r="DY303" s="4">
        <v>7</v>
      </c>
      <c r="DZ303" s="4">
        <v>2</v>
      </c>
      <c r="EA303" s="4" t="s">
        <v>1367</v>
      </c>
      <c r="EB303" s="4">
        <v>728</v>
      </c>
      <c r="EC303" s="4">
        <v>12.13</v>
      </c>
      <c r="EE303" s="4">
        <v>2</v>
      </c>
      <c r="EF303" s="4">
        <v>1</v>
      </c>
      <c r="EG303" s="4" t="s">
        <v>1368</v>
      </c>
      <c r="EI303" s="4">
        <v>1</v>
      </c>
      <c r="EJ303" s="4">
        <v>1</v>
      </c>
      <c r="EK303" s="4">
        <v>3</v>
      </c>
      <c r="EL303" s="4">
        <v>10</v>
      </c>
      <c r="EM303" s="4">
        <v>29</v>
      </c>
      <c r="ET303" s="4" t="s">
        <v>1349</v>
      </c>
      <c r="EU303" s="4" t="s">
        <v>201</v>
      </c>
      <c r="EV303" s="4" t="s">
        <v>202</v>
      </c>
      <c r="EY303" s="4">
        <v>929</v>
      </c>
      <c r="FA303" s="83" t="s">
        <v>203</v>
      </c>
      <c r="FB303" s="4" t="s">
        <v>204</v>
      </c>
      <c r="FC303" s="4">
        <v>0</v>
      </c>
      <c r="FD303" s="4" t="s">
        <v>205</v>
      </c>
      <c r="FE303" s="4">
        <v>12</v>
      </c>
    </row>
    <row r="304" spans="1:161" x14ac:dyDescent="0.3">
      <c r="A304" s="4">
        <v>10306</v>
      </c>
      <c r="B304" s="4" t="s">
        <v>1369</v>
      </c>
      <c r="C304" s="4" t="s">
        <v>212</v>
      </c>
      <c r="D304" s="4" t="s">
        <v>1370</v>
      </c>
      <c r="E304" s="4" t="s">
        <v>309</v>
      </c>
      <c r="F304" s="4" t="s">
        <v>202</v>
      </c>
      <c r="G304" s="4">
        <v>1</v>
      </c>
      <c r="H304" s="4">
        <v>1</v>
      </c>
      <c r="I304" s="4">
        <v>1</v>
      </c>
      <c r="J304" s="4">
        <v>1</v>
      </c>
      <c r="K304" s="4">
        <v>2</v>
      </c>
      <c r="O304" s="4">
        <v>2</v>
      </c>
      <c r="P304" s="4">
        <v>1</v>
      </c>
      <c r="Q304" s="4">
        <v>2</v>
      </c>
      <c r="BF304" s="4">
        <v>1</v>
      </c>
      <c r="BG304" s="4">
        <v>1</v>
      </c>
      <c r="BI304" s="4">
        <v>1</v>
      </c>
      <c r="BJ304" s="4">
        <v>1</v>
      </c>
      <c r="BK304" s="4">
        <v>5</v>
      </c>
      <c r="BL304" s="4">
        <v>3</v>
      </c>
      <c r="BS304" s="4">
        <v>1</v>
      </c>
      <c r="BU304" s="4">
        <v>2</v>
      </c>
      <c r="BW304" s="4">
        <v>1</v>
      </c>
      <c r="BX304" s="4">
        <v>3</v>
      </c>
      <c r="BY304" s="4">
        <v>1</v>
      </c>
      <c r="BZ304" s="4">
        <v>2</v>
      </c>
      <c r="CA304" s="4">
        <v>1</v>
      </c>
      <c r="CB304" s="4">
        <v>1</v>
      </c>
      <c r="CC304" s="4">
        <v>1</v>
      </c>
      <c r="CD304" s="4">
        <v>2</v>
      </c>
      <c r="CE304" s="4">
        <v>2</v>
      </c>
      <c r="CF304" s="4">
        <v>2</v>
      </c>
      <c r="CG304" s="4">
        <v>2</v>
      </c>
      <c r="CH304" s="4">
        <v>2</v>
      </c>
      <c r="CI304" s="4">
        <v>1</v>
      </c>
      <c r="CJ304" s="4">
        <v>1</v>
      </c>
      <c r="CK304" s="4">
        <v>7</v>
      </c>
      <c r="CL304" s="4">
        <v>1</v>
      </c>
      <c r="CM304" s="4">
        <v>1</v>
      </c>
      <c r="CN304" s="4">
        <v>1</v>
      </c>
      <c r="CO304" s="4">
        <v>1</v>
      </c>
      <c r="CP304" s="4">
        <v>1</v>
      </c>
      <c r="CQ304" s="4">
        <v>1</v>
      </c>
      <c r="CR304" s="4">
        <v>1</v>
      </c>
      <c r="CS304" s="4">
        <v>0</v>
      </c>
      <c r="CV304" s="4">
        <v>1</v>
      </c>
      <c r="CW304" s="4">
        <v>1</v>
      </c>
      <c r="CX304" s="4">
        <v>3</v>
      </c>
      <c r="CY304" s="4">
        <v>2</v>
      </c>
      <c r="CZ304" s="4">
        <v>1</v>
      </c>
      <c r="DA304" s="4">
        <v>3</v>
      </c>
      <c r="DB304" s="4">
        <v>1</v>
      </c>
      <c r="DC304" s="4">
        <v>1</v>
      </c>
      <c r="DD304" s="4">
        <v>3</v>
      </c>
      <c r="DE304" s="4">
        <v>1</v>
      </c>
      <c r="DF304" s="4">
        <v>6</v>
      </c>
      <c r="DH304" s="4">
        <v>0</v>
      </c>
      <c r="DI304" s="4">
        <v>2</v>
      </c>
      <c r="DJ304" s="4">
        <v>0</v>
      </c>
      <c r="DK304" s="4">
        <v>2</v>
      </c>
      <c r="DL304" s="4">
        <v>2</v>
      </c>
      <c r="DO304" s="4">
        <v>2</v>
      </c>
      <c r="DP304" s="4">
        <v>2</v>
      </c>
      <c r="DQ304" s="4">
        <v>5</v>
      </c>
      <c r="DR304" s="4">
        <v>6</v>
      </c>
      <c r="DW304" s="4">
        <v>1</v>
      </c>
      <c r="DX304" s="4">
        <v>-97</v>
      </c>
      <c r="DY304" s="4">
        <v>2</v>
      </c>
      <c r="DZ304" s="4">
        <v>1</v>
      </c>
      <c r="EA304" s="4" t="s">
        <v>613</v>
      </c>
      <c r="EB304" s="4">
        <v>908</v>
      </c>
      <c r="EC304" s="4">
        <v>15.13</v>
      </c>
      <c r="EE304" s="4">
        <v>2</v>
      </c>
      <c r="EF304" s="4">
        <v>1</v>
      </c>
      <c r="EG304" s="4" t="s">
        <v>665</v>
      </c>
      <c r="EI304" s="4">
        <v>1</v>
      </c>
      <c r="EJ304" s="4">
        <v>1</v>
      </c>
      <c r="EK304" s="4">
        <v>3</v>
      </c>
      <c r="EL304" s="4">
        <v>9</v>
      </c>
      <c r="EM304" s="4">
        <v>27</v>
      </c>
      <c r="ET304" s="4" t="s">
        <v>1349</v>
      </c>
      <c r="EU304" s="4" t="s">
        <v>201</v>
      </c>
      <c r="EV304" s="4" t="s">
        <v>202</v>
      </c>
      <c r="EY304" s="4">
        <v>1294</v>
      </c>
      <c r="FA304" s="83" t="s">
        <v>203</v>
      </c>
      <c r="FB304" s="4" t="s">
        <v>204</v>
      </c>
      <c r="FC304" s="4">
        <v>1</v>
      </c>
      <c r="FD304" s="4" t="s">
        <v>205</v>
      </c>
      <c r="FE304" s="4">
        <v>7</v>
      </c>
    </row>
    <row r="305" spans="1:161" x14ac:dyDescent="0.3">
      <c r="A305" s="4">
        <v>10438</v>
      </c>
      <c r="B305" s="4" t="s">
        <v>1371</v>
      </c>
      <c r="C305" s="4" t="s">
        <v>212</v>
      </c>
      <c r="D305" s="4" t="s">
        <v>1372</v>
      </c>
      <c r="E305" s="4" t="s">
        <v>293</v>
      </c>
      <c r="F305" s="4" t="s">
        <v>202</v>
      </c>
      <c r="G305" s="4">
        <v>1</v>
      </c>
      <c r="H305" s="4">
        <v>1</v>
      </c>
      <c r="I305" s="4">
        <v>-98</v>
      </c>
      <c r="J305" s="4">
        <v>1</v>
      </c>
      <c r="K305" s="4">
        <v>2</v>
      </c>
      <c r="O305" s="4">
        <v>2</v>
      </c>
      <c r="P305" s="4">
        <v>1</v>
      </c>
      <c r="Q305" s="4">
        <v>2</v>
      </c>
      <c r="BF305" s="4">
        <v>1</v>
      </c>
      <c r="BG305" s="4">
        <v>1</v>
      </c>
      <c r="BI305" s="4">
        <v>1</v>
      </c>
      <c r="BJ305" s="4">
        <v>1</v>
      </c>
      <c r="BK305" s="4">
        <v>5</v>
      </c>
      <c r="BL305" s="4">
        <v>6</v>
      </c>
      <c r="BS305" s="4">
        <v>1</v>
      </c>
      <c r="BU305" s="4">
        <v>1</v>
      </c>
      <c r="BV305" s="4">
        <v>2</v>
      </c>
      <c r="BX305" s="4">
        <v>-98</v>
      </c>
      <c r="BY305" s="4">
        <v>1</v>
      </c>
      <c r="BZ305" s="4">
        <v>1</v>
      </c>
      <c r="CA305" s="4">
        <v>1</v>
      </c>
      <c r="CB305" s="4">
        <v>1</v>
      </c>
      <c r="CC305" s="4">
        <v>2</v>
      </c>
      <c r="CD305" s="4">
        <v>2</v>
      </c>
      <c r="CE305" s="4">
        <v>2</v>
      </c>
      <c r="CF305" s="4">
        <v>1</v>
      </c>
      <c r="CG305" s="4">
        <v>-98</v>
      </c>
      <c r="CH305" s="4">
        <v>2</v>
      </c>
      <c r="CI305" s="4">
        <v>3</v>
      </c>
      <c r="CJ305" s="4">
        <v>2</v>
      </c>
      <c r="CK305" s="4">
        <v>7</v>
      </c>
      <c r="CL305" s="4">
        <v>1</v>
      </c>
      <c r="CM305" s="4">
        <v>1</v>
      </c>
      <c r="CN305" s="4">
        <v>1</v>
      </c>
      <c r="CO305" s="4">
        <v>1</v>
      </c>
      <c r="CP305" s="4">
        <v>1</v>
      </c>
      <c r="CQ305" s="4">
        <v>1</v>
      </c>
      <c r="CR305" s="4">
        <v>1</v>
      </c>
      <c r="CS305" s="4">
        <v>0</v>
      </c>
      <c r="CV305" s="4">
        <v>2</v>
      </c>
      <c r="CX305" s="4">
        <v>2</v>
      </c>
      <c r="CY305" s="4">
        <v>1</v>
      </c>
      <c r="CZ305" s="4">
        <v>1</v>
      </c>
      <c r="DA305" s="4">
        <v>2</v>
      </c>
      <c r="DB305" s="4">
        <v>1</v>
      </c>
      <c r="DC305" s="4">
        <v>3</v>
      </c>
      <c r="DD305" s="4">
        <v>1</v>
      </c>
      <c r="DE305" s="4">
        <v>1</v>
      </c>
      <c r="DF305" s="4">
        <v>3</v>
      </c>
      <c r="DH305" s="4">
        <v>0</v>
      </c>
      <c r="DI305" s="4">
        <v>0</v>
      </c>
      <c r="DJ305" s="4">
        <v>2</v>
      </c>
      <c r="DK305" s="4">
        <v>0</v>
      </c>
      <c r="DL305" s="4">
        <v>1</v>
      </c>
      <c r="DO305" s="4">
        <v>2</v>
      </c>
      <c r="DP305" s="4">
        <v>2</v>
      </c>
      <c r="DQ305" s="4">
        <v>6</v>
      </c>
      <c r="DR305" s="4">
        <v>1</v>
      </c>
      <c r="DW305" s="4">
        <v>1</v>
      </c>
      <c r="DX305" s="4">
        <v>6</v>
      </c>
      <c r="DY305" s="4">
        <v>1</v>
      </c>
      <c r="DZ305" s="4">
        <v>2</v>
      </c>
      <c r="EA305" s="4" t="s">
        <v>1373</v>
      </c>
      <c r="EB305" s="4">
        <v>686</v>
      </c>
      <c r="EC305" s="4">
        <v>11.43</v>
      </c>
      <c r="EE305" s="4">
        <v>2</v>
      </c>
      <c r="EF305" s="4">
        <v>1</v>
      </c>
      <c r="EG305" s="4" t="s">
        <v>1374</v>
      </c>
      <c r="EI305" s="4">
        <v>1</v>
      </c>
      <c r="EJ305" s="4">
        <v>1</v>
      </c>
      <c r="EK305" s="4">
        <v>3</v>
      </c>
      <c r="EL305" s="4">
        <v>10</v>
      </c>
      <c r="EM305" s="4">
        <v>29</v>
      </c>
      <c r="ET305" s="4" t="s">
        <v>1349</v>
      </c>
      <c r="EU305" s="4" t="s">
        <v>201</v>
      </c>
      <c r="EV305" s="4" t="s">
        <v>202</v>
      </c>
      <c r="EY305" s="4">
        <v>929</v>
      </c>
      <c r="FA305" s="83" t="s">
        <v>203</v>
      </c>
      <c r="FB305" s="4" t="s">
        <v>204</v>
      </c>
      <c r="FC305" s="4">
        <v>0</v>
      </c>
      <c r="FD305" s="4" t="s">
        <v>205</v>
      </c>
      <c r="FE305" s="4">
        <v>7</v>
      </c>
    </row>
    <row r="306" spans="1:161" x14ac:dyDescent="0.3">
      <c r="A306" s="4">
        <v>10476</v>
      </c>
      <c r="B306" s="4" t="s">
        <v>1375</v>
      </c>
      <c r="C306" s="4" t="s">
        <v>212</v>
      </c>
      <c r="D306" s="4" t="s">
        <v>1376</v>
      </c>
      <c r="E306" s="4" t="s">
        <v>214</v>
      </c>
      <c r="F306" s="4" t="s">
        <v>202</v>
      </c>
      <c r="G306" s="4">
        <v>1</v>
      </c>
      <c r="H306" s="4">
        <v>2</v>
      </c>
      <c r="J306" s="4">
        <v>1</v>
      </c>
      <c r="K306" s="4">
        <v>2</v>
      </c>
      <c r="O306" s="4">
        <v>0</v>
      </c>
      <c r="P306" s="4">
        <v>1</v>
      </c>
      <c r="Q306" s="4">
        <v>2</v>
      </c>
      <c r="BF306" s="4">
        <v>1</v>
      </c>
      <c r="BG306" s="4">
        <v>1</v>
      </c>
      <c r="BI306" s="4">
        <v>1</v>
      </c>
      <c r="BJ306" s="4">
        <v>1</v>
      </c>
      <c r="BK306" s="4">
        <v>6</v>
      </c>
      <c r="BL306" s="4">
        <v>-77</v>
      </c>
      <c r="BS306" s="4">
        <v>2</v>
      </c>
      <c r="BT306" s="4">
        <v>2</v>
      </c>
      <c r="BU306" s="4">
        <v>2</v>
      </c>
      <c r="BW306" s="4">
        <v>1</v>
      </c>
      <c r="BX306" s="4">
        <v>1</v>
      </c>
      <c r="BY306" s="4">
        <v>2</v>
      </c>
      <c r="BZ306" s="4">
        <v>1</v>
      </c>
      <c r="CA306" s="4">
        <v>1</v>
      </c>
      <c r="CB306" s="4">
        <v>2</v>
      </c>
      <c r="CC306" s="4">
        <v>1</v>
      </c>
      <c r="CD306" s="4">
        <v>2</v>
      </c>
      <c r="CE306" s="4">
        <v>2</v>
      </c>
      <c r="CF306" s="4">
        <v>1</v>
      </c>
      <c r="CG306" s="4">
        <v>2</v>
      </c>
      <c r="CH306" s="4">
        <v>1</v>
      </c>
      <c r="CI306" s="4">
        <v>1</v>
      </c>
      <c r="CJ306" s="4">
        <v>2</v>
      </c>
      <c r="CK306" s="4">
        <v>5</v>
      </c>
      <c r="CL306" s="4">
        <v>3</v>
      </c>
      <c r="CM306" s="4">
        <v>1</v>
      </c>
      <c r="CN306" s="4">
        <v>1</v>
      </c>
      <c r="CO306" s="4">
        <v>1</v>
      </c>
      <c r="CP306" s="4">
        <v>1</v>
      </c>
      <c r="CQ306" s="4">
        <v>1</v>
      </c>
      <c r="CR306" s="4">
        <v>1</v>
      </c>
      <c r="CS306" s="4">
        <v>0</v>
      </c>
      <c r="CV306" s="4">
        <v>2</v>
      </c>
      <c r="CX306" s="4">
        <v>2</v>
      </c>
      <c r="CY306" s="4">
        <v>1</v>
      </c>
      <c r="CZ306" s="4">
        <v>1</v>
      </c>
      <c r="DA306" s="4">
        <v>4</v>
      </c>
      <c r="DB306" s="4">
        <v>1</v>
      </c>
      <c r="DC306" s="4">
        <v>0.1</v>
      </c>
      <c r="DD306" s="4">
        <v>3</v>
      </c>
      <c r="DE306" s="4">
        <v>1</v>
      </c>
      <c r="DF306" s="4">
        <v>2</v>
      </c>
      <c r="DH306" s="4">
        <v>0</v>
      </c>
      <c r="DI306" s="4">
        <v>2</v>
      </c>
      <c r="DO306" s="4">
        <v>2</v>
      </c>
      <c r="DP306" s="4">
        <v>1</v>
      </c>
      <c r="DQ306" s="4">
        <v>6</v>
      </c>
      <c r="DR306" s="4">
        <v>1</v>
      </c>
      <c r="DW306" s="4">
        <v>2</v>
      </c>
      <c r="DX306" s="4">
        <v>8</v>
      </c>
      <c r="DY306" s="4">
        <v>1</v>
      </c>
      <c r="DZ306" s="4">
        <v>1</v>
      </c>
      <c r="EA306" s="4" t="s">
        <v>1377</v>
      </c>
      <c r="EB306" s="4">
        <v>673</v>
      </c>
      <c r="EC306" s="4">
        <v>11.22</v>
      </c>
      <c r="EE306" s="4">
        <v>2</v>
      </c>
      <c r="EF306" s="4">
        <v>1</v>
      </c>
      <c r="EG306" s="4" t="s">
        <v>1154</v>
      </c>
      <c r="EI306" s="4">
        <v>1</v>
      </c>
      <c r="EJ306" s="4">
        <v>1</v>
      </c>
      <c r="EK306" s="4">
        <v>3</v>
      </c>
      <c r="EL306" s="4">
        <v>8</v>
      </c>
      <c r="EM306" s="4">
        <v>25</v>
      </c>
      <c r="ET306" s="4" t="s">
        <v>1349</v>
      </c>
      <c r="EU306" s="4" t="s">
        <v>201</v>
      </c>
      <c r="EV306" s="4" t="s">
        <v>202</v>
      </c>
      <c r="EY306" s="4">
        <v>826</v>
      </c>
      <c r="FA306" s="83" t="s">
        <v>203</v>
      </c>
      <c r="FB306" s="4" t="s">
        <v>204</v>
      </c>
      <c r="FC306" s="4">
        <v>1</v>
      </c>
      <c r="FD306" s="4" t="s">
        <v>205</v>
      </c>
      <c r="FE306" s="4">
        <v>3</v>
      </c>
    </row>
    <row r="307" spans="1:161" x14ac:dyDescent="0.3">
      <c r="A307" s="4">
        <v>10480</v>
      </c>
      <c r="B307" s="4" t="s">
        <v>1378</v>
      </c>
      <c r="C307" s="4" t="s">
        <v>212</v>
      </c>
      <c r="D307" s="4" t="s">
        <v>1379</v>
      </c>
      <c r="E307" s="4" t="s">
        <v>309</v>
      </c>
      <c r="F307" s="4" t="s">
        <v>202</v>
      </c>
      <c r="G307" s="4">
        <v>1</v>
      </c>
      <c r="H307" s="4">
        <v>2</v>
      </c>
      <c r="J307" s="4">
        <v>1</v>
      </c>
      <c r="K307" s="4">
        <v>2</v>
      </c>
      <c r="O307" s="4">
        <v>0</v>
      </c>
      <c r="P307" s="4">
        <v>1</v>
      </c>
      <c r="Q307" s="4">
        <v>2</v>
      </c>
      <c r="BF307" s="4">
        <v>1</v>
      </c>
      <c r="BG307" s="4">
        <v>1</v>
      </c>
      <c r="BI307" s="4">
        <v>1</v>
      </c>
      <c r="BJ307" s="4">
        <v>1</v>
      </c>
      <c r="BK307" s="4">
        <v>6</v>
      </c>
      <c r="BL307" s="4">
        <v>2</v>
      </c>
      <c r="BS307" s="4">
        <v>1</v>
      </c>
      <c r="BU307" s="4">
        <v>1</v>
      </c>
      <c r="BV307" s="4">
        <v>3</v>
      </c>
      <c r="BX307" s="4">
        <v>1</v>
      </c>
      <c r="BY307" s="4">
        <v>2</v>
      </c>
      <c r="BZ307" s="4">
        <v>2</v>
      </c>
      <c r="CA307" s="4">
        <v>1</v>
      </c>
      <c r="CB307" s="4">
        <v>2</v>
      </c>
      <c r="CC307" s="4">
        <v>1</v>
      </c>
      <c r="CD307" s="4">
        <v>2</v>
      </c>
      <c r="CE307" s="4">
        <v>2</v>
      </c>
      <c r="CF307" s="4">
        <v>2</v>
      </c>
      <c r="CG307" s="4">
        <v>1</v>
      </c>
      <c r="CH307" s="4">
        <v>1</v>
      </c>
      <c r="CI307" s="4">
        <v>1</v>
      </c>
      <c r="CJ307" s="4">
        <v>2</v>
      </c>
      <c r="CK307" s="4">
        <v>7</v>
      </c>
      <c r="CL307" s="4">
        <v>1</v>
      </c>
      <c r="CM307" s="4">
        <v>5</v>
      </c>
      <c r="CN307" s="4">
        <v>1</v>
      </c>
      <c r="CO307" s="4">
        <v>1</v>
      </c>
      <c r="CP307" s="4">
        <v>1</v>
      </c>
      <c r="CQ307" s="4">
        <v>1</v>
      </c>
      <c r="CR307" s="4">
        <v>1</v>
      </c>
      <c r="CS307" s="4">
        <v>1</v>
      </c>
      <c r="CT307" s="4">
        <v>1</v>
      </c>
      <c r="CU307" s="4">
        <v>1</v>
      </c>
      <c r="CV307" s="4">
        <v>2</v>
      </c>
      <c r="CX307" s="4">
        <v>2</v>
      </c>
      <c r="CY307" s="4">
        <v>3</v>
      </c>
      <c r="CZ307" s="4">
        <v>1</v>
      </c>
      <c r="DA307" s="4">
        <v>4</v>
      </c>
      <c r="DB307" s="4">
        <v>1</v>
      </c>
      <c r="DC307" s="4">
        <v>3</v>
      </c>
      <c r="DD307" s="4">
        <v>-97</v>
      </c>
      <c r="DE307" s="4">
        <v>1</v>
      </c>
      <c r="DF307" s="4">
        <v>7</v>
      </c>
      <c r="DH307" s="4">
        <v>1</v>
      </c>
      <c r="DI307" s="4">
        <v>3</v>
      </c>
      <c r="DJ307" s="4">
        <v>1</v>
      </c>
      <c r="DK307" s="4">
        <v>2</v>
      </c>
      <c r="DO307" s="4">
        <v>2</v>
      </c>
      <c r="DP307" s="4">
        <v>2</v>
      </c>
      <c r="DQ307" s="4">
        <v>4</v>
      </c>
      <c r="DR307" s="4">
        <v>6</v>
      </c>
      <c r="DW307" s="4">
        <v>1</v>
      </c>
      <c r="DX307" s="4">
        <v>1</v>
      </c>
      <c r="DY307" s="4">
        <v>2</v>
      </c>
      <c r="DZ307" s="4">
        <v>2</v>
      </c>
      <c r="EA307" s="4" t="s">
        <v>1380</v>
      </c>
      <c r="EB307" s="4">
        <v>662</v>
      </c>
      <c r="EC307" s="4">
        <v>11.03</v>
      </c>
      <c r="EE307" s="4">
        <v>2</v>
      </c>
      <c r="EF307" s="4">
        <v>1</v>
      </c>
      <c r="EG307" s="4" t="s">
        <v>328</v>
      </c>
      <c r="EI307" s="4">
        <v>1</v>
      </c>
      <c r="EJ307" s="4">
        <v>1</v>
      </c>
      <c r="EK307" s="4">
        <v>3</v>
      </c>
      <c r="EL307" s="4">
        <v>9</v>
      </c>
      <c r="EM307" s="4">
        <v>27</v>
      </c>
      <c r="ET307" s="4" t="s">
        <v>1349</v>
      </c>
      <c r="EU307" s="4" t="s">
        <v>201</v>
      </c>
      <c r="EV307" s="4" t="s">
        <v>202</v>
      </c>
      <c r="EY307" s="4">
        <v>1294</v>
      </c>
      <c r="FA307" s="83" t="s">
        <v>203</v>
      </c>
      <c r="FB307" s="4" t="s">
        <v>204</v>
      </c>
      <c r="FC307" s="4">
        <v>0</v>
      </c>
      <c r="FD307" s="4" t="s">
        <v>205</v>
      </c>
      <c r="FE307" s="4">
        <v>3</v>
      </c>
    </row>
    <row r="308" spans="1:161" x14ac:dyDescent="0.3">
      <c r="A308" s="4">
        <v>10539</v>
      </c>
      <c r="B308" s="4" t="s">
        <v>1381</v>
      </c>
      <c r="C308" s="4" t="s">
        <v>194</v>
      </c>
      <c r="D308" s="4" t="s">
        <v>1382</v>
      </c>
      <c r="E308" s="4" t="s">
        <v>299</v>
      </c>
      <c r="F308" s="4" t="s">
        <v>202</v>
      </c>
      <c r="G308" s="4">
        <v>1</v>
      </c>
      <c r="H308" s="4">
        <v>1</v>
      </c>
      <c r="I308" s="4">
        <v>2</v>
      </c>
      <c r="J308" s="4">
        <v>1</v>
      </c>
      <c r="K308" s="4">
        <v>2</v>
      </c>
      <c r="O308" s="4">
        <v>0</v>
      </c>
      <c r="P308" s="4">
        <v>1</v>
      </c>
      <c r="Q308" s="4">
        <v>2</v>
      </c>
      <c r="R308" s="4">
        <v>1</v>
      </c>
      <c r="BF308" s="4">
        <v>1</v>
      </c>
      <c r="BG308" s="4">
        <v>1</v>
      </c>
      <c r="BI308" s="4">
        <v>1</v>
      </c>
      <c r="BJ308" s="4">
        <v>1</v>
      </c>
      <c r="BK308" s="4">
        <v>6</v>
      </c>
      <c r="BL308" s="4">
        <v>-77</v>
      </c>
      <c r="BS308" s="4">
        <v>2</v>
      </c>
      <c r="BT308" s="4">
        <v>1</v>
      </c>
      <c r="BU308" s="4">
        <v>2</v>
      </c>
      <c r="BW308" s="4">
        <v>2</v>
      </c>
      <c r="BX308" s="4">
        <v>1</v>
      </c>
      <c r="BY308" s="4">
        <v>1</v>
      </c>
      <c r="BZ308" s="4">
        <v>1</v>
      </c>
      <c r="CA308" s="4">
        <v>1</v>
      </c>
      <c r="CB308" s="4">
        <v>1</v>
      </c>
      <c r="CC308" s="4">
        <v>2</v>
      </c>
      <c r="CD308" s="4">
        <v>2</v>
      </c>
      <c r="CE308" s="4">
        <v>1</v>
      </c>
      <c r="CF308" s="4">
        <v>1</v>
      </c>
      <c r="CG308" s="4">
        <v>2</v>
      </c>
      <c r="CH308" s="4">
        <v>1</v>
      </c>
      <c r="CI308" s="4">
        <v>1</v>
      </c>
      <c r="CJ308" s="4">
        <v>2</v>
      </c>
      <c r="CK308" s="4">
        <v>5</v>
      </c>
      <c r="CL308" s="4">
        <v>1</v>
      </c>
      <c r="CM308" s="4">
        <v>3</v>
      </c>
      <c r="CN308" s="4">
        <v>1</v>
      </c>
      <c r="CO308" s="4">
        <v>1</v>
      </c>
      <c r="CP308" s="4">
        <v>1</v>
      </c>
      <c r="CQ308" s="4">
        <v>1</v>
      </c>
      <c r="CR308" s="4">
        <v>1</v>
      </c>
      <c r="CS308" s="4">
        <v>0</v>
      </c>
      <c r="CV308" s="4">
        <v>2</v>
      </c>
      <c r="CX308" s="4">
        <v>2</v>
      </c>
      <c r="CY308" s="4">
        <v>1</v>
      </c>
      <c r="CZ308" s="4">
        <v>1</v>
      </c>
      <c r="DA308" s="4">
        <v>4</v>
      </c>
      <c r="DB308" s="4">
        <v>1</v>
      </c>
      <c r="DC308" s="4">
        <v>21</v>
      </c>
      <c r="DD308" s="4">
        <v>4</v>
      </c>
      <c r="DE308" s="4">
        <v>1</v>
      </c>
      <c r="DF308" s="4">
        <v>3</v>
      </c>
      <c r="DH308" s="4">
        <v>0</v>
      </c>
      <c r="DI308" s="4">
        <v>1</v>
      </c>
      <c r="DJ308" s="4">
        <v>0</v>
      </c>
      <c r="DK308" s="4">
        <v>0</v>
      </c>
      <c r="DL308" s="4">
        <v>2</v>
      </c>
      <c r="DO308" s="4">
        <v>1</v>
      </c>
      <c r="DP308" s="4">
        <v>2</v>
      </c>
      <c r="DQ308" s="4">
        <v>6</v>
      </c>
      <c r="DR308" s="4">
        <v>4</v>
      </c>
      <c r="DW308" s="4">
        <v>2</v>
      </c>
      <c r="DX308" s="4">
        <v>5</v>
      </c>
      <c r="DY308" s="4">
        <v>3</v>
      </c>
      <c r="DZ308" s="4">
        <v>1</v>
      </c>
      <c r="EA308" s="4" t="s">
        <v>1383</v>
      </c>
      <c r="EB308" s="4">
        <v>688</v>
      </c>
      <c r="EC308" s="4">
        <v>11.47</v>
      </c>
      <c r="EE308" s="4">
        <v>2</v>
      </c>
      <c r="EF308" s="4">
        <v>1</v>
      </c>
      <c r="EG308" s="4" t="s">
        <v>1353</v>
      </c>
      <c r="EI308" s="4">
        <v>1</v>
      </c>
      <c r="EJ308" s="4">
        <v>1</v>
      </c>
      <c r="EK308" s="4">
        <v>3</v>
      </c>
      <c r="EL308" s="4">
        <v>7</v>
      </c>
      <c r="EM308" s="4">
        <v>23</v>
      </c>
      <c r="ET308" s="4" t="s">
        <v>1349</v>
      </c>
      <c r="EU308" s="4" t="s">
        <v>201</v>
      </c>
      <c r="EV308" s="4" t="s">
        <v>202</v>
      </c>
      <c r="EY308" s="4">
        <v>1019</v>
      </c>
      <c r="FA308" s="83" t="s">
        <v>203</v>
      </c>
      <c r="FB308" s="4" t="s">
        <v>204</v>
      </c>
      <c r="FC308" s="4">
        <v>1</v>
      </c>
      <c r="FD308" s="4" t="s">
        <v>238</v>
      </c>
      <c r="FE308" s="4">
        <v>3</v>
      </c>
    </row>
    <row r="309" spans="1:161" x14ac:dyDescent="0.3">
      <c r="A309" s="4">
        <v>10555</v>
      </c>
      <c r="B309" s="4" t="s">
        <v>1384</v>
      </c>
      <c r="C309" s="4" t="s">
        <v>212</v>
      </c>
      <c r="D309" s="4" t="s">
        <v>1385</v>
      </c>
      <c r="E309" s="4" t="s">
        <v>214</v>
      </c>
      <c r="F309" s="4" t="s">
        <v>202</v>
      </c>
      <c r="G309" s="4">
        <v>1</v>
      </c>
      <c r="H309" s="4">
        <v>2</v>
      </c>
      <c r="J309" s="4">
        <v>1</v>
      </c>
      <c r="K309" s="4">
        <v>2</v>
      </c>
      <c r="O309" s="4">
        <v>0</v>
      </c>
      <c r="P309" s="4">
        <v>1</v>
      </c>
      <c r="Q309" s="4">
        <v>2</v>
      </c>
      <c r="BF309" s="4">
        <v>1</v>
      </c>
      <c r="BG309" s="4">
        <v>1</v>
      </c>
      <c r="BI309" s="4">
        <v>1</v>
      </c>
      <c r="BJ309" s="4">
        <v>2</v>
      </c>
      <c r="BK309" s="4">
        <v>4</v>
      </c>
      <c r="BL309" s="4">
        <v>2</v>
      </c>
      <c r="BS309" s="4">
        <v>3</v>
      </c>
      <c r="BW309" s="4">
        <v>2</v>
      </c>
      <c r="BX309" s="4">
        <v>1</v>
      </c>
      <c r="BY309" s="4">
        <v>1</v>
      </c>
      <c r="BZ309" s="4">
        <v>1</v>
      </c>
      <c r="CA309" s="4">
        <v>2</v>
      </c>
      <c r="CB309" s="4">
        <v>1</v>
      </c>
      <c r="CC309" s="4">
        <v>2</v>
      </c>
      <c r="CD309" s="4">
        <v>2</v>
      </c>
      <c r="CE309" s="4">
        <v>1</v>
      </c>
      <c r="CF309" s="4">
        <v>2</v>
      </c>
      <c r="CG309" s="4">
        <v>2</v>
      </c>
      <c r="CH309" s="4">
        <v>1</v>
      </c>
      <c r="CI309" s="4">
        <v>1</v>
      </c>
      <c r="CJ309" s="4">
        <v>2</v>
      </c>
      <c r="CK309" s="4">
        <v>7</v>
      </c>
      <c r="CL309" s="4">
        <v>7</v>
      </c>
      <c r="CM309" s="4">
        <v>3</v>
      </c>
      <c r="CN309" s="4">
        <v>1</v>
      </c>
      <c r="CO309" s="4">
        <v>2</v>
      </c>
      <c r="CP309" s="4">
        <v>1</v>
      </c>
      <c r="CQ309" s="4">
        <v>2</v>
      </c>
      <c r="CR309" s="4">
        <v>1</v>
      </c>
      <c r="CS309" s="4">
        <v>0</v>
      </c>
      <c r="CV309" s="4">
        <v>2</v>
      </c>
      <c r="CX309" s="4">
        <v>2</v>
      </c>
      <c r="CY309" s="4">
        <v>1</v>
      </c>
      <c r="CZ309" s="4">
        <v>1</v>
      </c>
      <c r="DA309" s="4">
        <v>4</v>
      </c>
      <c r="DB309" s="4">
        <v>1</v>
      </c>
      <c r="DC309" s="4">
        <v>10</v>
      </c>
      <c r="DD309" s="4">
        <v>-97</v>
      </c>
      <c r="DE309" s="4">
        <v>1</v>
      </c>
      <c r="DF309" s="4">
        <v>2</v>
      </c>
      <c r="DG309" s="4">
        <v>2</v>
      </c>
      <c r="DH309" s="4">
        <v>0</v>
      </c>
      <c r="DI309" s="4">
        <v>0</v>
      </c>
      <c r="DJ309" s="4">
        <v>0</v>
      </c>
      <c r="DK309" s="4">
        <v>0</v>
      </c>
      <c r="DL309" s="4">
        <v>0</v>
      </c>
      <c r="DM309" s="4">
        <v>0</v>
      </c>
      <c r="DN309" s="4">
        <v>2</v>
      </c>
      <c r="DO309" s="4">
        <v>1</v>
      </c>
      <c r="DP309" s="4">
        <v>2</v>
      </c>
      <c r="DQ309" s="4">
        <v>6</v>
      </c>
      <c r="DR309" s="4">
        <v>5</v>
      </c>
      <c r="DW309" s="4">
        <v>2</v>
      </c>
      <c r="DX309" s="4">
        <v>8</v>
      </c>
      <c r="DY309" s="4">
        <v>10</v>
      </c>
      <c r="DZ309" s="4">
        <v>1</v>
      </c>
      <c r="EA309" s="4" t="s">
        <v>1386</v>
      </c>
      <c r="EB309" s="4">
        <v>851</v>
      </c>
      <c r="EC309" s="4">
        <v>14.18</v>
      </c>
      <c r="EE309" s="4">
        <v>2</v>
      </c>
      <c r="EF309" s="4">
        <v>1</v>
      </c>
      <c r="EG309" s="4" t="s">
        <v>1106</v>
      </c>
      <c r="EI309" s="4">
        <v>1</v>
      </c>
      <c r="EJ309" s="4">
        <v>1</v>
      </c>
      <c r="EK309" s="4">
        <v>3</v>
      </c>
      <c r="EL309" s="4">
        <v>8</v>
      </c>
      <c r="EM309" s="4">
        <v>25</v>
      </c>
      <c r="ET309" s="4" t="s">
        <v>1349</v>
      </c>
      <c r="EU309" s="4" t="s">
        <v>201</v>
      </c>
      <c r="EV309" s="4" t="s">
        <v>202</v>
      </c>
      <c r="EY309" s="4">
        <v>826</v>
      </c>
      <c r="FA309" s="83" t="s">
        <v>203</v>
      </c>
      <c r="FB309" s="4" t="s">
        <v>204</v>
      </c>
      <c r="FC309" s="4">
        <v>1</v>
      </c>
      <c r="FD309" s="4" t="s">
        <v>238</v>
      </c>
      <c r="FE309" s="4">
        <v>12</v>
      </c>
    </row>
    <row r="310" spans="1:161" x14ac:dyDescent="0.3">
      <c r="A310" s="4">
        <v>10561</v>
      </c>
      <c r="B310" s="4" t="s">
        <v>1387</v>
      </c>
      <c r="C310" s="4" t="s">
        <v>212</v>
      </c>
      <c r="D310" s="4" t="s">
        <v>1388</v>
      </c>
      <c r="E310" s="4" t="s">
        <v>293</v>
      </c>
      <c r="F310" s="4" t="s">
        <v>202</v>
      </c>
      <c r="G310" s="4">
        <v>1</v>
      </c>
      <c r="H310" s="4">
        <v>1</v>
      </c>
      <c r="I310" s="4">
        <v>2</v>
      </c>
      <c r="J310" s="4">
        <v>1</v>
      </c>
      <c r="K310" s="4">
        <v>2</v>
      </c>
      <c r="O310" s="4">
        <v>1</v>
      </c>
      <c r="P310" s="4">
        <v>1</v>
      </c>
      <c r="Q310" s="4">
        <v>2</v>
      </c>
      <c r="R310" s="4">
        <v>2</v>
      </c>
      <c r="U310" s="4">
        <v>2</v>
      </c>
      <c r="W310" s="4">
        <v>1</v>
      </c>
      <c r="Y310" s="4">
        <v>1</v>
      </c>
      <c r="AA310" s="4">
        <v>1</v>
      </c>
      <c r="AB310" s="4">
        <v>2011</v>
      </c>
      <c r="AC310" s="4">
        <v>6</v>
      </c>
      <c r="AD310" s="4">
        <v>1</v>
      </c>
      <c r="AE310" s="4">
        <v>3</v>
      </c>
      <c r="AF310" s="4">
        <v>5</v>
      </c>
      <c r="AG310" s="4">
        <v>2</v>
      </c>
      <c r="AH310" s="4">
        <v>2</v>
      </c>
      <c r="AJ310" s="4">
        <v>5</v>
      </c>
      <c r="AK310" s="4">
        <v>4</v>
      </c>
      <c r="AR310" s="4">
        <v>1</v>
      </c>
      <c r="AU310" s="4">
        <v>4</v>
      </c>
      <c r="AV310" s="4">
        <v>2</v>
      </c>
      <c r="AX310" s="4">
        <v>6</v>
      </c>
      <c r="AY310" s="4">
        <v>2</v>
      </c>
      <c r="AZ310" s="4">
        <v>1</v>
      </c>
      <c r="BA310" s="4">
        <v>0</v>
      </c>
      <c r="BD310" s="4">
        <v>2</v>
      </c>
      <c r="BE310" s="4">
        <v>2</v>
      </c>
      <c r="BF310" s="4">
        <v>1</v>
      </c>
      <c r="BG310" s="4">
        <v>1</v>
      </c>
      <c r="BH310" s="4">
        <v>2</v>
      </c>
      <c r="BI310" s="4">
        <v>1</v>
      </c>
      <c r="BJ310" s="4">
        <v>1</v>
      </c>
      <c r="BK310" s="4">
        <v>6</v>
      </c>
      <c r="BL310" s="4">
        <v>1</v>
      </c>
      <c r="BS310" s="4">
        <v>3</v>
      </c>
      <c r="BW310" s="4">
        <v>1</v>
      </c>
      <c r="BX310" s="4">
        <v>1</v>
      </c>
      <c r="BY310" s="4">
        <v>1</v>
      </c>
      <c r="BZ310" s="4">
        <v>1</v>
      </c>
      <c r="CA310" s="4">
        <v>1</v>
      </c>
      <c r="CB310" s="4">
        <v>1</v>
      </c>
      <c r="CC310" s="4">
        <v>1</v>
      </c>
      <c r="CD310" s="4">
        <v>2</v>
      </c>
      <c r="CE310" s="4">
        <v>1</v>
      </c>
      <c r="CF310" s="4">
        <v>1</v>
      </c>
      <c r="CG310" s="4">
        <v>2</v>
      </c>
      <c r="CH310" s="4">
        <v>2</v>
      </c>
      <c r="CI310" s="4">
        <v>1</v>
      </c>
      <c r="CJ310" s="4">
        <v>1</v>
      </c>
      <c r="CK310" s="4">
        <v>7</v>
      </c>
      <c r="CL310" s="4">
        <v>1</v>
      </c>
      <c r="CM310" s="4">
        <v>6</v>
      </c>
      <c r="CN310" s="4">
        <v>1</v>
      </c>
      <c r="CO310" s="4">
        <v>2</v>
      </c>
      <c r="CP310" s="4">
        <v>1</v>
      </c>
      <c r="CQ310" s="4">
        <v>2</v>
      </c>
      <c r="CR310" s="4">
        <v>1</v>
      </c>
      <c r="CS310" s="4">
        <v>0</v>
      </c>
      <c r="CV310" s="4">
        <v>2</v>
      </c>
      <c r="CX310" s="4">
        <v>2</v>
      </c>
      <c r="CY310" s="4">
        <v>1</v>
      </c>
      <c r="CZ310" s="4">
        <v>1</v>
      </c>
      <c r="DA310" s="4">
        <v>2</v>
      </c>
      <c r="DB310" s="4">
        <v>1</v>
      </c>
      <c r="DC310" s="4">
        <v>2</v>
      </c>
      <c r="DD310" s="4">
        <v>1</v>
      </c>
      <c r="DE310" s="4">
        <v>1</v>
      </c>
      <c r="DF310" s="4">
        <v>2</v>
      </c>
      <c r="DH310" s="4">
        <v>0</v>
      </c>
      <c r="DI310" s="4">
        <v>0</v>
      </c>
      <c r="DJ310" s="4">
        <v>0</v>
      </c>
      <c r="DK310" s="4">
        <v>1</v>
      </c>
      <c r="DL310" s="4">
        <v>1</v>
      </c>
      <c r="DO310" s="4">
        <v>1</v>
      </c>
      <c r="DP310" s="4">
        <v>2</v>
      </c>
      <c r="DQ310" s="4">
        <v>5</v>
      </c>
      <c r="DR310" s="4">
        <v>1</v>
      </c>
      <c r="DW310" s="4">
        <v>2</v>
      </c>
      <c r="DX310" s="4">
        <v>10</v>
      </c>
      <c r="DY310" s="4">
        <v>1</v>
      </c>
      <c r="DZ310" s="4">
        <v>2</v>
      </c>
      <c r="EA310" s="4" t="s">
        <v>1389</v>
      </c>
      <c r="EB310" s="4">
        <v>959</v>
      </c>
      <c r="EC310" s="4">
        <v>15.98</v>
      </c>
      <c r="EE310" s="4">
        <v>2</v>
      </c>
      <c r="EF310" s="4">
        <v>1</v>
      </c>
      <c r="EG310" s="4" t="s">
        <v>820</v>
      </c>
      <c r="EI310" s="4">
        <v>1</v>
      </c>
      <c r="EJ310" s="4">
        <v>1</v>
      </c>
      <c r="EK310" s="4">
        <v>3</v>
      </c>
      <c r="EL310" s="4">
        <v>10</v>
      </c>
      <c r="EM310" s="4">
        <v>29</v>
      </c>
      <c r="ET310" s="4" t="s">
        <v>1349</v>
      </c>
      <c r="EU310" s="4" t="s">
        <v>201</v>
      </c>
      <c r="EV310" s="4" t="s">
        <v>202</v>
      </c>
      <c r="EY310" s="4">
        <v>929</v>
      </c>
      <c r="FA310" s="83" t="s">
        <v>237</v>
      </c>
      <c r="FB310" s="4" t="s">
        <v>204</v>
      </c>
      <c r="FC310" s="4">
        <v>1</v>
      </c>
      <c r="FD310" s="4" t="s">
        <v>238</v>
      </c>
      <c r="FE310" s="4">
        <v>3</v>
      </c>
    </row>
    <row r="311" spans="1:161" x14ac:dyDescent="0.3">
      <c r="A311" s="4">
        <v>10634</v>
      </c>
      <c r="B311" s="4" t="s">
        <v>1390</v>
      </c>
      <c r="C311" s="4" t="s">
        <v>194</v>
      </c>
      <c r="D311" s="4" t="s">
        <v>1391</v>
      </c>
      <c r="E311" s="4" t="s">
        <v>221</v>
      </c>
      <c r="F311" s="4" t="s">
        <v>1392</v>
      </c>
      <c r="G311" s="4">
        <v>1</v>
      </c>
      <c r="H311" s="4">
        <v>1</v>
      </c>
      <c r="I311" s="4">
        <v>2</v>
      </c>
      <c r="J311" s="4">
        <v>1</v>
      </c>
      <c r="K311" s="4">
        <v>2</v>
      </c>
      <c r="O311" s="4">
        <v>1</v>
      </c>
      <c r="P311" s="4">
        <v>1</v>
      </c>
      <c r="Q311" s="4">
        <v>2</v>
      </c>
      <c r="R311" s="4">
        <v>2</v>
      </c>
      <c r="U311" s="4">
        <v>2</v>
      </c>
      <c r="W311" s="4">
        <v>2</v>
      </c>
      <c r="Y311" s="4">
        <v>2</v>
      </c>
      <c r="AA311" s="4">
        <v>1</v>
      </c>
      <c r="AB311" s="4">
        <v>2011</v>
      </c>
      <c r="AC311" s="4">
        <v>1</v>
      </c>
      <c r="AD311" s="4">
        <v>1</v>
      </c>
      <c r="AE311" s="4">
        <v>2</v>
      </c>
      <c r="AF311" s="4">
        <v>5</v>
      </c>
      <c r="AW311" s="4">
        <v>1</v>
      </c>
      <c r="AX311" s="4">
        <v>8</v>
      </c>
      <c r="AY311" s="4">
        <v>-77</v>
      </c>
      <c r="BD311" s="4">
        <v>1</v>
      </c>
      <c r="BF311" s="4">
        <v>1</v>
      </c>
      <c r="BG311" s="4">
        <v>1</v>
      </c>
      <c r="BI311" s="4">
        <v>2</v>
      </c>
      <c r="BJ311" s="4">
        <v>1</v>
      </c>
      <c r="BK311" s="4">
        <v>6</v>
      </c>
      <c r="BL311" s="4">
        <v>2</v>
      </c>
      <c r="BS311" s="4">
        <v>1</v>
      </c>
      <c r="BU311" s="4">
        <v>2</v>
      </c>
      <c r="BW311" s="4">
        <v>2</v>
      </c>
      <c r="BX311" s="4">
        <v>1</v>
      </c>
      <c r="BY311" s="4">
        <v>2</v>
      </c>
      <c r="BZ311" s="4">
        <v>2</v>
      </c>
      <c r="CA311" s="4">
        <v>1</v>
      </c>
      <c r="CB311" s="4">
        <v>2</v>
      </c>
      <c r="CC311" s="4">
        <v>2</v>
      </c>
      <c r="CD311" s="4">
        <v>2</v>
      </c>
      <c r="CE311" s="4">
        <v>2</v>
      </c>
      <c r="CF311" s="4">
        <v>2</v>
      </c>
      <c r="CG311" s="4">
        <v>2</v>
      </c>
      <c r="CH311" s="4">
        <v>2</v>
      </c>
      <c r="CI311" s="4">
        <v>2</v>
      </c>
      <c r="CJ311" s="4">
        <v>2</v>
      </c>
      <c r="CK311" s="4">
        <v>7</v>
      </c>
      <c r="CL311" s="4">
        <v>1</v>
      </c>
      <c r="CM311" s="4">
        <v>2</v>
      </c>
      <c r="CN311" s="4">
        <v>1</v>
      </c>
      <c r="CO311" s="4">
        <v>1</v>
      </c>
      <c r="CP311" s="4">
        <v>1</v>
      </c>
      <c r="CQ311" s="4">
        <v>1</v>
      </c>
      <c r="CR311" s="4">
        <v>1</v>
      </c>
      <c r="CS311" s="4">
        <v>0</v>
      </c>
      <c r="CV311" s="4">
        <v>1</v>
      </c>
      <c r="CW311" s="4">
        <v>1</v>
      </c>
      <c r="CX311" s="4">
        <v>2</v>
      </c>
      <c r="CY311" s="4">
        <v>1</v>
      </c>
      <c r="CZ311" s="4">
        <v>1</v>
      </c>
      <c r="DA311" s="4">
        <v>4</v>
      </c>
      <c r="DB311" s="4">
        <v>-97</v>
      </c>
      <c r="DD311" s="4">
        <v>6</v>
      </c>
      <c r="DE311" s="4">
        <v>1</v>
      </c>
      <c r="DF311" s="4">
        <v>4</v>
      </c>
      <c r="DH311" s="4">
        <v>1</v>
      </c>
      <c r="DI311" s="4">
        <v>2</v>
      </c>
      <c r="DJ311" s="4">
        <v>0</v>
      </c>
      <c r="DK311" s="4">
        <v>1</v>
      </c>
      <c r="DO311" s="4">
        <v>2</v>
      </c>
      <c r="DP311" s="4">
        <v>2</v>
      </c>
      <c r="DQ311" s="4">
        <v>3</v>
      </c>
      <c r="DR311" s="4">
        <v>2</v>
      </c>
      <c r="DW311" s="4">
        <v>2</v>
      </c>
      <c r="DX311" s="4">
        <v>1</v>
      </c>
      <c r="DY311" s="4">
        <v>1</v>
      </c>
      <c r="DZ311" s="4">
        <v>2</v>
      </c>
      <c r="EA311" s="4" t="s">
        <v>1393</v>
      </c>
      <c r="EB311" s="4">
        <v>1119</v>
      </c>
      <c r="EC311" s="4">
        <v>18.649999999999999</v>
      </c>
      <c r="EE311" s="4">
        <v>2</v>
      </c>
      <c r="EF311" s="4">
        <v>1</v>
      </c>
      <c r="EG311" s="4" t="s">
        <v>1394</v>
      </c>
      <c r="EI311" s="4">
        <v>1</v>
      </c>
      <c r="EJ311" s="4">
        <v>1</v>
      </c>
      <c r="EK311" s="4">
        <v>3</v>
      </c>
      <c r="EL311" s="4">
        <v>4</v>
      </c>
      <c r="EM311" s="4">
        <v>17</v>
      </c>
      <c r="ET311" s="4" t="s">
        <v>1349</v>
      </c>
      <c r="EU311" s="4" t="s">
        <v>201</v>
      </c>
      <c r="EV311" s="4" t="s">
        <v>202</v>
      </c>
      <c r="EY311" s="4">
        <v>792</v>
      </c>
      <c r="FA311" s="83" t="s">
        <v>237</v>
      </c>
      <c r="FB311" s="4" t="s">
        <v>204</v>
      </c>
      <c r="FC311" s="4">
        <v>1</v>
      </c>
      <c r="FD311" s="4" t="s">
        <v>205</v>
      </c>
      <c r="FE311" s="4">
        <v>3</v>
      </c>
    </row>
    <row r="312" spans="1:161" x14ac:dyDescent="0.3">
      <c r="A312" s="4">
        <v>10678</v>
      </c>
      <c r="B312" s="4" t="s">
        <v>1395</v>
      </c>
      <c r="C312" s="4" t="s">
        <v>194</v>
      </c>
      <c r="D312" s="4" t="s">
        <v>1396</v>
      </c>
      <c r="E312" s="4" t="s">
        <v>221</v>
      </c>
      <c r="F312" s="4" t="s">
        <v>202</v>
      </c>
      <c r="G312" s="4">
        <v>1</v>
      </c>
      <c r="H312" s="4">
        <v>1</v>
      </c>
      <c r="I312" s="4">
        <v>2</v>
      </c>
      <c r="J312" s="4">
        <v>1</v>
      </c>
      <c r="K312" s="4">
        <v>2</v>
      </c>
      <c r="O312" s="4">
        <v>1</v>
      </c>
      <c r="P312" s="4">
        <v>1</v>
      </c>
      <c r="Q312" s="4">
        <v>2</v>
      </c>
      <c r="R312" s="4">
        <v>3</v>
      </c>
      <c r="T312" s="4">
        <v>2</v>
      </c>
      <c r="U312" s="4">
        <v>3</v>
      </c>
      <c r="V312" s="4">
        <v>2</v>
      </c>
      <c r="W312" s="4">
        <v>-99</v>
      </c>
      <c r="Y312" s="4">
        <v>1</v>
      </c>
      <c r="Z312" s="4">
        <v>1</v>
      </c>
      <c r="AA312" s="4">
        <v>1</v>
      </c>
      <c r="AB312" s="4">
        <v>2011</v>
      </c>
      <c r="AC312" s="4">
        <v>1</v>
      </c>
      <c r="AD312" s="4">
        <v>1</v>
      </c>
      <c r="AE312" s="4">
        <v>4</v>
      </c>
      <c r="AF312" s="4">
        <v>5</v>
      </c>
      <c r="AG312" s="4">
        <v>1</v>
      </c>
      <c r="AV312" s="4">
        <v>1</v>
      </c>
      <c r="AX312" s="4">
        <v>8</v>
      </c>
      <c r="AY312" s="4">
        <v>-77</v>
      </c>
      <c r="BD312" s="4">
        <v>2</v>
      </c>
      <c r="BE312" s="4">
        <v>1</v>
      </c>
      <c r="BF312" s="4">
        <v>1</v>
      </c>
      <c r="BG312" s="4">
        <v>1</v>
      </c>
      <c r="BH312" s="4">
        <v>2</v>
      </c>
      <c r="BI312" s="4">
        <v>2</v>
      </c>
      <c r="BJ312" s="4">
        <v>2</v>
      </c>
      <c r="BK312" s="4">
        <v>6</v>
      </c>
      <c r="BL312" s="4">
        <v>3</v>
      </c>
      <c r="BS312" s="4">
        <v>1</v>
      </c>
      <c r="BU312" s="4">
        <v>1</v>
      </c>
      <c r="BV312" s="4">
        <v>4</v>
      </c>
      <c r="BX312" s="4">
        <v>3</v>
      </c>
      <c r="BY312" s="4">
        <v>1</v>
      </c>
      <c r="BZ312" s="4">
        <v>1</v>
      </c>
      <c r="CA312" s="4">
        <v>2</v>
      </c>
      <c r="CB312" s="4">
        <v>2</v>
      </c>
      <c r="CC312" s="4">
        <v>2</v>
      </c>
      <c r="CD312" s="4">
        <v>2</v>
      </c>
      <c r="CE312" s="4">
        <v>2</v>
      </c>
      <c r="CF312" s="4">
        <v>2</v>
      </c>
      <c r="CG312" s="4">
        <v>2</v>
      </c>
      <c r="CH312" s="4">
        <v>1</v>
      </c>
      <c r="CI312" s="4">
        <v>3</v>
      </c>
      <c r="CJ312" s="4">
        <v>2</v>
      </c>
      <c r="CK312" s="4">
        <v>5</v>
      </c>
      <c r="CL312" s="4">
        <v>6</v>
      </c>
      <c r="CM312" s="4">
        <v>1</v>
      </c>
      <c r="CN312" s="4">
        <v>1</v>
      </c>
      <c r="CO312" s="4">
        <v>2</v>
      </c>
      <c r="CP312" s="4">
        <v>1</v>
      </c>
      <c r="CQ312" s="4">
        <v>2</v>
      </c>
      <c r="CR312" s="4">
        <v>1</v>
      </c>
      <c r="CS312" s="4">
        <v>1</v>
      </c>
      <c r="CT312" s="4">
        <v>1</v>
      </c>
      <c r="CU312" s="4">
        <v>1</v>
      </c>
      <c r="CV312" s="4">
        <v>2</v>
      </c>
      <c r="CX312" s="4">
        <v>2</v>
      </c>
      <c r="CY312" s="4">
        <v>1</v>
      </c>
      <c r="CZ312" s="4">
        <v>1</v>
      </c>
      <c r="DA312" s="4">
        <v>3</v>
      </c>
      <c r="DB312" s="4">
        <v>1</v>
      </c>
      <c r="DC312" s="4">
        <v>12</v>
      </c>
      <c r="DD312" s="4">
        <v>1</v>
      </c>
      <c r="DE312" s="4">
        <v>1</v>
      </c>
      <c r="DF312" s="4">
        <v>2</v>
      </c>
      <c r="DG312" s="4">
        <v>2</v>
      </c>
      <c r="DH312" s="4">
        <v>0</v>
      </c>
      <c r="DI312" s="4">
        <v>0</v>
      </c>
      <c r="DJ312" s="4">
        <v>0</v>
      </c>
      <c r="DK312" s="4">
        <v>0</v>
      </c>
      <c r="DL312" s="4">
        <v>0</v>
      </c>
      <c r="DM312" s="4">
        <v>1</v>
      </c>
      <c r="DN312" s="4">
        <v>1</v>
      </c>
      <c r="DO312" s="4">
        <v>1</v>
      </c>
      <c r="DP312" s="4">
        <v>2</v>
      </c>
      <c r="DQ312" s="4">
        <v>7</v>
      </c>
      <c r="DR312" s="4">
        <v>1</v>
      </c>
      <c r="DW312" s="4">
        <v>2</v>
      </c>
      <c r="DX312" s="4">
        <v>-97</v>
      </c>
      <c r="DY312" s="4">
        <v>1</v>
      </c>
      <c r="DZ312" s="4">
        <v>1</v>
      </c>
      <c r="EA312" s="4" t="s">
        <v>1397</v>
      </c>
      <c r="EB312" s="4">
        <v>1027</v>
      </c>
      <c r="EC312" s="4">
        <v>17.12</v>
      </c>
      <c r="EE312" s="4">
        <v>2</v>
      </c>
      <c r="EF312" s="4">
        <v>1</v>
      </c>
      <c r="EG312" s="4" t="s">
        <v>1398</v>
      </c>
      <c r="EI312" s="4">
        <v>1</v>
      </c>
      <c r="EJ312" s="4">
        <v>1</v>
      </c>
      <c r="EK312" s="4">
        <v>3</v>
      </c>
      <c r="EL312" s="4">
        <v>4</v>
      </c>
      <c r="EM312" s="4">
        <v>17</v>
      </c>
      <c r="ET312" s="4" t="s">
        <v>1349</v>
      </c>
      <c r="EU312" s="4" t="s">
        <v>201</v>
      </c>
      <c r="EV312" s="4" t="s">
        <v>202</v>
      </c>
      <c r="EY312" s="4">
        <v>792</v>
      </c>
      <c r="FA312" s="83" t="s">
        <v>237</v>
      </c>
      <c r="FB312" s="4" t="s">
        <v>204</v>
      </c>
      <c r="FC312" s="4">
        <v>0</v>
      </c>
      <c r="FD312" s="4" t="s">
        <v>205</v>
      </c>
      <c r="FE312" s="4">
        <v>3</v>
      </c>
    </row>
    <row r="313" spans="1:161" x14ac:dyDescent="0.3">
      <c r="A313" s="4">
        <v>10682</v>
      </c>
      <c r="B313" s="4" t="s">
        <v>1399</v>
      </c>
      <c r="C313" s="4" t="s">
        <v>194</v>
      </c>
      <c r="D313" s="4" t="s">
        <v>1400</v>
      </c>
      <c r="E313" s="4" t="s">
        <v>299</v>
      </c>
      <c r="F313" s="4" t="s">
        <v>202</v>
      </c>
      <c r="G313" s="4">
        <v>1</v>
      </c>
      <c r="H313" s="4">
        <v>2</v>
      </c>
      <c r="J313" s="4">
        <v>1</v>
      </c>
      <c r="K313" s="4">
        <v>2</v>
      </c>
      <c r="O313" s="4">
        <v>0</v>
      </c>
      <c r="P313" s="4">
        <v>1</v>
      </c>
      <c r="Q313" s="4">
        <v>2</v>
      </c>
      <c r="BF313" s="4">
        <v>1</v>
      </c>
      <c r="BG313" s="4">
        <v>1</v>
      </c>
      <c r="BI313" s="4">
        <v>1</v>
      </c>
      <c r="BJ313" s="4">
        <v>1</v>
      </c>
      <c r="BK313" s="4">
        <v>5</v>
      </c>
      <c r="BL313" s="4">
        <v>-77</v>
      </c>
      <c r="BS313" s="4">
        <v>2</v>
      </c>
      <c r="BT313" s="4">
        <v>2</v>
      </c>
      <c r="BU313" s="4">
        <v>2</v>
      </c>
      <c r="BW313" s="4">
        <v>1</v>
      </c>
      <c r="BX313" s="4">
        <v>1</v>
      </c>
      <c r="BY313" s="4">
        <v>1</v>
      </c>
      <c r="BZ313" s="4">
        <v>1</v>
      </c>
      <c r="CA313" s="4">
        <v>1</v>
      </c>
      <c r="CB313" s="4">
        <v>2</v>
      </c>
      <c r="CC313" s="4">
        <v>2</v>
      </c>
      <c r="CD313" s="4">
        <v>2</v>
      </c>
      <c r="CE313" s="4">
        <v>2</v>
      </c>
      <c r="CF313" s="4">
        <v>1</v>
      </c>
      <c r="CG313" s="4">
        <v>2</v>
      </c>
      <c r="CH313" s="4">
        <v>2</v>
      </c>
      <c r="CI313" s="4">
        <v>1</v>
      </c>
      <c r="CJ313" s="4">
        <v>1</v>
      </c>
      <c r="CK313" s="4">
        <v>7</v>
      </c>
      <c r="CL313" s="4">
        <v>1</v>
      </c>
      <c r="CM313" s="4">
        <v>6</v>
      </c>
      <c r="CN313" s="4">
        <v>1</v>
      </c>
      <c r="CO313" s="4">
        <v>1</v>
      </c>
      <c r="CP313" s="4">
        <v>1</v>
      </c>
      <c r="CQ313" s="4">
        <v>1</v>
      </c>
      <c r="CR313" s="4">
        <v>1</v>
      </c>
      <c r="CS313" s="4">
        <v>0</v>
      </c>
      <c r="CV313" s="4">
        <v>2</v>
      </c>
      <c r="CX313" s="4">
        <v>2</v>
      </c>
      <c r="CY313" s="4">
        <v>1</v>
      </c>
      <c r="CZ313" s="4">
        <v>1</v>
      </c>
      <c r="DA313" s="4">
        <v>3</v>
      </c>
      <c r="DB313" s="4">
        <v>1</v>
      </c>
      <c r="DC313" s="4">
        <v>12</v>
      </c>
      <c r="DD313" s="4">
        <v>2</v>
      </c>
      <c r="DE313" s="4">
        <v>1</v>
      </c>
      <c r="DF313" s="4">
        <v>1</v>
      </c>
      <c r="DH313" s="4">
        <v>0</v>
      </c>
      <c r="DI313" s="4">
        <v>0</v>
      </c>
      <c r="DJ313" s="4">
        <v>0</v>
      </c>
      <c r="DK313" s="4">
        <v>0</v>
      </c>
      <c r="DL313" s="4">
        <v>0</v>
      </c>
      <c r="DM313" s="4">
        <v>1</v>
      </c>
      <c r="DO313" s="4">
        <v>1</v>
      </c>
      <c r="DP313" s="4">
        <v>2</v>
      </c>
      <c r="DQ313" s="4">
        <v>5</v>
      </c>
      <c r="DR313" s="4">
        <v>1</v>
      </c>
      <c r="DW313" s="4">
        <v>2</v>
      </c>
      <c r="DX313" s="4">
        <v>3</v>
      </c>
      <c r="DY313" s="4">
        <v>1</v>
      </c>
      <c r="DZ313" s="4">
        <v>1</v>
      </c>
      <c r="EA313" s="4" t="s">
        <v>1401</v>
      </c>
      <c r="EB313" s="4">
        <v>481</v>
      </c>
      <c r="EC313" s="4">
        <v>8.02</v>
      </c>
      <c r="EE313" s="4">
        <v>2</v>
      </c>
      <c r="EF313" s="4">
        <v>1</v>
      </c>
      <c r="EG313" s="4" t="s">
        <v>562</v>
      </c>
      <c r="EI313" s="4">
        <v>1</v>
      </c>
      <c r="EJ313" s="4">
        <v>1</v>
      </c>
      <c r="EK313" s="4">
        <v>3</v>
      </c>
      <c r="EL313" s="4">
        <v>7</v>
      </c>
      <c r="EM313" s="4">
        <v>23</v>
      </c>
      <c r="ET313" s="4" t="s">
        <v>1349</v>
      </c>
      <c r="EU313" s="4" t="s">
        <v>201</v>
      </c>
      <c r="EV313" s="4" t="s">
        <v>202</v>
      </c>
      <c r="EY313" s="4">
        <v>1019</v>
      </c>
      <c r="FA313" s="83" t="s">
        <v>203</v>
      </c>
      <c r="FB313" s="4" t="s">
        <v>204</v>
      </c>
      <c r="FC313" s="4">
        <v>1</v>
      </c>
      <c r="FD313" s="4" t="s">
        <v>205</v>
      </c>
      <c r="FE313" s="4">
        <v>7</v>
      </c>
    </row>
    <row r="314" spans="1:161" x14ac:dyDescent="0.3">
      <c r="A314" s="4">
        <v>10749</v>
      </c>
      <c r="B314" s="4" t="s">
        <v>1402</v>
      </c>
      <c r="C314" s="4" t="s">
        <v>212</v>
      </c>
      <c r="D314" s="4" t="s">
        <v>1403</v>
      </c>
      <c r="E314" s="4" t="s">
        <v>214</v>
      </c>
      <c r="F314" s="4" t="s">
        <v>1404</v>
      </c>
      <c r="G314" s="4">
        <v>1</v>
      </c>
      <c r="H314" s="4">
        <v>2</v>
      </c>
      <c r="J314" s="4">
        <v>1</v>
      </c>
      <c r="K314" s="4">
        <v>2</v>
      </c>
      <c r="O314" s="4">
        <v>0</v>
      </c>
      <c r="P314" s="4">
        <v>1</v>
      </c>
      <c r="Q314" s="4">
        <v>2</v>
      </c>
      <c r="BF314" s="4">
        <v>1</v>
      </c>
      <c r="BG314" s="4">
        <v>1</v>
      </c>
      <c r="BI314" s="4">
        <v>1</v>
      </c>
      <c r="BJ314" s="4">
        <v>1</v>
      </c>
      <c r="BK314" s="4">
        <v>6</v>
      </c>
      <c r="BL314" s="4">
        <v>-97</v>
      </c>
      <c r="BS314" s="4">
        <v>2</v>
      </c>
      <c r="BT314" s="4">
        <v>2</v>
      </c>
      <c r="BU314" s="4">
        <v>2</v>
      </c>
      <c r="BW314" s="4">
        <v>2</v>
      </c>
      <c r="BX314" s="4">
        <v>1</v>
      </c>
      <c r="BY314" s="4">
        <v>2</v>
      </c>
      <c r="BZ314" s="4">
        <v>1</v>
      </c>
      <c r="CA314" s="4">
        <v>1</v>
      </c>
      <c r="CB314" s="4">
        <v>2</v>
      </c>
      <c r="CC314" s="4">
        <v>2</v>
      </c>
      <c r="CD314" s="4">
        <v>2</v>
      </c>
      <c r="CE314" s="4">
        <v>2</v>
      </c>
      <c r="CF314" s="4">
        <v>1</v>
      </c>
      <c r="CG314" s="4">
        <v>2</v>
      </c>
      <c r="CH314" s="4">
        <v>1</v>
      </c>
      <c r="CI314" s="4">
        <v>1</v>
      </c>
      <c r="CJ314" s="4">
        <v>2</v>
      </c>
      <c r="CK314" s="4">
        <v>6</v>
      </c>
      <c r="CL314" s="4">
        <v>2</v>
      </c>
      <c r="CM314" s="4">
        <v>1</v>
      </c>
      <c r="CN314" s="4">
        <v>1</v>
      </c>
      <c r="CO314" s="4">
        <v>1</v>
      </c>
      <c r="CP314" s="4">
        <v>1</v>
      </c>
      <c r="CQ314" s="4">
        <v>1</v>
      </c>
      <c r="CR314" s="4">
        <v>1</v>
      </c>
      <c r="CS314" s="4">
        <v>0</v>
      </c>
      <c r="CV314" s="4">
        <v>2</v>
      </c>
      <c r="CX314" s="4">
        <v>2</v>
      </c>
      <c r="CY314" s="4">
        <v>2</v>
      </c>
      <c r="CZ314" s="4">
        <v>1</v>
      </c>
      <c r="DA314" s="4">
        <v>3</v>
      </c>
      <c r="DB314" s="4">
        <v>1</v>
      </c>
      <c r="DC314" s="4">
        <v>0.5</v>
      </c>
      <c r="DD314" s="4">
        <v>-97</v>
      </c>
      <c r="DE314" s="4">
        <v>1</v>
      </c>
      <c r="DF314" s="4">
        <v>2</v>
      </c>
      <c r="DH314" s="4">
        <v>0</v>
      </c>
      <c r="DI314" s="4">
        <v>0</v>
      </c>
      <c r="DJ314" s="4">
        <v>2</v>
      </c>
      <c r="DO314" s="4">
        <v>2</v>
      </c>
      <c r="DP314" s="4">
        <v>2</v>
      </c>
      <c r="DQ314" s="4">
        <v>8</v>
      </c>
      <c r="DR314" s="4">
        <v>1</v>
      </c>
      <c r="DW314" s="4">
        <v>2</v>
      </c>
      <c r="DX314" s="4">
        <v>8</v>
      </c>
      <c r="DY314" s="4">
        <v>1</v>
      </c>
      <c r="DZ314" s="4">
        <v>1</v>
      </c>
      <c r="EA314" s="4" t="s">
        <v>1405</v>
      </c>
      <c r="EB314" s="4">
        <v>649</v>
      </c>
      <c r="EC314" s="4">
        <v>10.82</v>
      </c>
      <c r="EE314" s="4">
        <v>2</v>
      </c>
      <c r="EF314" s="4">
        <v>1</v>
      </c>
      <c r="EG314" s="4" t="s">
        <v>413</v>
      </c>
      <c r="EI314" s="4">
        <v>1</v>
      </c>
      <c r="EJ314" s="4">
        <v>1</v>
      </c>
      <c r="EK314" s="4">
        <v>3</v>
      </c>
      <c r="EL314" s="4">
        <v>8</v>
      </c>
      <c r="EM314" s="4">
        <v>25</v>
      </c>
      <c r="ET314" s="4" t="s">
        <v>1349</v>
      </c>
      <c r="EU314" s="4" t="s">
        <v>201</v>
      </c>
      <c r="EV314" s="4" t="s">
        <v>202</v>
      </c>
      <c r="EY314" s="4">
        <v>826</v>
      </c>
      <c r="FA314" s="83" t="s">
        <v>203</v>
      </c>
      <c r="FB314" s="4" t="s">
        <v>204</v>
      </c>
      <c r="FC314" s="4">
        <v>1</v>
      </c>
      <c r="FD314" s="4" t="s">
        <v>205</v>
      </c>
      <c r="FE314" s="4">
        <v>3</v>
      </c>
    </row>
    <row r="315" spans="1:161" x14ac:dyDescent="0.3">
      <c r="A315" s="4">
        <v>10753</v>
      </c>
      <c r="B315" s="4" t="s">
        <v>1406</v>
      </c>
      <c r="C315" s="4" t="s">
        <v>265</v>
      </c>
      <c r="D315" s="4" t="s">
        <v>1407</v>
      </c>
      <c r="E315" s="4" t="s">
        <v>372</v>
      </c>
      <c r="F315" s="4" t="s">
        <v>1408</v>
      </c>
      <c r="G315" s="4">
        <v>1</v>
      </c>
      <c r="H315" s="4">
        <v>1</v>
      </c>
      <c r="I315" s="4">
        <v>2</v>
      </c>
      <c r="J315" s="4">
        <v>1</v>
      </c>
      <c r="K315" s="4">
        <v>2</v>
      </c>
      <c r="O315" s="4">
        <v>1</v>
      </c>
      <c r="P315" s="4">
        <v>1</v>
      </c>
      <c r="Q315" s="4">
        <v>2</v>
      </c>
      <c r="R315" s="4">
        <v>3</v>
      </c>
      <c r="T315" s="4">
        <v>2</v>
      </c>
      <c r="U315" s="4">
        <v>1</v>
      </c>
      <c r="W315" s="4">
        <v>1</v>
      </c>
      <c r="Y315" s="4">
        <v>1</v>
      </c>
      <c r="Z315" s="4">
        <v>1</v>
      </c>
      <c r="AA315" s="4">
        <v>1</v>
      </c>
      <c r="AB315" s="4">
        <v>2011</v>
      </c>
      <c r="AC315" s="4">
        <v>4</v>
      </c>
      <c r="AD315" s="4">
        <v>2</v>
      </c>
      <c r="AE315" s="4">
        <v>1</v>
      </c>
      <c r="AF315" s="4">
        <v>5</v>
      </c>
      <c r="AG315" s="4">
        <v>1</v>
      </c>
      <c r="AV315" s="4">
        <v>1</v>
      </c>
      <c r="AX315" s="4">
        <v>1</v>
      </c>
      <c r="AY315" s="4">
        <v>1</v>
      </c>
      <c r="BB315" s="4">
        <v>1</v>
      </c>
      <c r="BC315" s="4">
        <v>0</v>
      </c>
      <c r="BD315" s="4">
        <v>2</v>
      </c>
      <c r="BE315" s="4">
        <v>2</v>
      </c>
      <c r="BF315" s="4">
        <v>1</v>
      </c>
      <c r="BG315" s="4">
        <v>1</v>
      </c>
      <c r="BH315" s="4">
        <v>1</v>
      </c>
      <c r="BJ315" s="4">
        <v>1</v>
      </c>
      <c r="BK315" s="4">
        <v>4</v>
      </c>
      <c r="BL315" s="4">
        <v>5</v>
      </c>
      <c r="BS315" s="4">
        <v>1</v>
      </c>
      <c r="BU315" s="4">
        <v>1</v>
      </c>
      <c r="BV315" s="4">
        <v>1</v>
      </c>
      <c r="BX315" s="4">
        <v>3</v>
      </c>
      <c r="BY315" s="4">
        <v>1</v>
      </c>
      <c r="BZ315" s="4">
        <v>1</v>
      </c>
      <c r="CA315" s="4">
        <v>1</v>
      </c>
      <c r="CB315" s="4">
        <v>2</v>
      </c>
      <c r="CC315" s="4">
        <v>2</v>
      </c>
      <c r="CD315" s="4">
        <v>2</v>
      </c>
      <c r="CE315" s="4">
        <v>2</v>
      </c>
      <c r="CF315" s="4">
        <v>2</v>
      </c>
      <c r="CG315" s="4">
        <v>-98</v>
      </c>
      <c r="CH315" s="4">
        <v>1</v>
      </c>
      <c r="CI315" s="4">
        <v>2</v>
      </c>
      <c r="CJ315" s="4">
        <v>2</v>
      </c>
      <c r="CK315" s="4">
        <v>5</v>
      </c>
      <c r="CL315" s="4">
        <v>1</v>
      </c>
      <c r="CM315" s="4">
        <v>4</v>
      </c>
      <c r="CN315" s="4">
        <v>1</v>
      </c>
      <c r="CO315" s="4">
        <v>1</v>
      </c>
      <c r="CP315" s="4">
        <v>1</v>
      </c>
      <c r="CQ315" s="4">
        <v>1</v>
      </c>
      <c r="CR315" s="4">
        <v>1</v>
      </c>
      <c r="CS315" s="4">
        <v>0</v>
      </c>
      <c r="CV315" s="4">
        <v>2</v>
      </c>
      <c r="CX315" s="4">
        <v>1</v>
      </c>
      <c r="CY315" s="4">
        <v>5</v>
      </c>
      <c r="CZ315" s="4">
        <v>1</v>
      </c>
      <c r="DA315" s="4">
        <v>2</v>
      </c>
      <c r="DB315" s="4">
        <v>1</v>
      </c>
      <c r="DC315" s="4">
        <v>1.3</v>
      </c>
      <c r="DD315" s="4">
        <v>2</v>
      </c>
      <c r="DE315" s="4">
        <v>1</v>
      </c>
      <c r="DF315" s="4">
        <v>3</v>
      </c>
      <c r="DH315" s="4">
        <v>1</v>
      </c>
      <c r="DI315" s="4">
        <v>0</v>
      </c>
      <c r="DJ315" s="4">
        <v>1</v>
      </c>
      <c r="DK315" s="4">
        <v>0</v>
      </c>
      <c r="DL315" s="4">
        <v>1</v>
      </c>
      <c r="DO315" s="4">
        <v>2</v>
      </c>
      <c r="DP315" s="4">
        <v>2</v>
      </c>
      <c r="DQ315" s="4">
        <v>6</v>
      </c>
      <c r="DR315" s="4">
        <v>1</v>
      </c>
      <c r="DW315" s="4">
        <v>2</v>
      </c>
      <c r="DX315" s="4">
        <v>3</v>
      </c>
      <c r="DY315" s="4">
        <v>1</v>
      </c>
      <c r="DZ315" s="4">
        <v>2</v>
      </c>
      <c r="EA315" s="4" t="s">
        <v>1409</v>
      </c>
      <c r="EB315" s="4">
        <v>976</v>
      </c>
      <c r="EC315" s="4">
        <v>16.27</v>
      </c>
      <c r="EE315" s="4">
        <v>2</v>
      </c>
      <c r="EF315" s="4">
        <v>1</v>
      </c>
      <c r="EG315" s="4" t="s">
        <v>500</v>
      </c>
      <c r="EI315" s="4">
        <v>1</v>
      </c>
      <c r="EJ315" s="4">
        <v>1</v>
      </c>
      <c r="EK315" s="4">
        <v>3</v>
      </c>
      <c r="EL315" s="4">
        <v>15</v>
      </c>
      <c r="EM315" s="4">
        <v>39</v>
      </c>
      <c r="ET315" s="4" t="s">
        <v>1349</v>
      </c>
      <c r="EU315" s="4" t="s">
        <v>201</v>
      </c>
      <c r="EV315" s="4" t="s">
        <v>202</v>
      </c>
      <c r="EY315" s="4">
        <v>1476</v>
      </c>
      <c r="FA315" s="83" t="s">
        <v>237</v>
      </c>
      <c r="FB315" s="4" t="s">
        <v>204</v>
      </c>
      <c r="FC315" s="4">
        <v>0</v>
      </c>
      <c r="FD315" s="4" t="s">
        <v>205</v>
      </c>
      <c r="FE315" s="4">
        <v>12</v>
      </c>
    </row>
    <row r="316" spans="1:161" x14ac:dyDescent="0.3">
      <c r="A316" s="4">
        <v>10755</v>
      </c>
      <c r="B316" s="4" t="s">
        <v>1410</v>
      </c>
      <c r="C316" s="4" t="s">
        <v>265</v>
      </c>
      <c r="D316" s="4" t="s">
        <v>1411</v>
      </c>
      <c r="E316" s="4" t="s">
        <v>267</v>
      </c>
      <c r="F316" s="4" t="s">
        <v>202</v>
      </c>
      <c r="G316" s="4">
        <v>1</v>
      </c>
      <c r="H316" s="4">
        <v>2</v>
      </c>
      <c r="J316" s="4">
        <v>1</v>
      </c>
      <c r="K316" s="4">
        <v>2</v>
      </c>
      <c r="O316" s="4">
        <v>0</v>
      </c>
      <c r="P316" s="4">
        <v>1</v>
      </c>
      <c r="Q316" s="4">
        <v>2</v>
      </c>
      <c r="BF316" s="4">
        <v>1</v>
      </c>
      <c r="BG316" s="4">
        <v>1</v>
      </c>
      <c r="BI316" s="4">
        <v>1</v>
      </c>
      <c r="BJ316" s="4">
        <v>1</v>
      </c>
      <c r="BK316" s="4">
        <v>5</v>
      </c>
      <c r="BL316" s="4">
        <v>2</v>
      </c>
      <c r="BM316" s="4">
        <v>6</v>
      </c>
      <c r="BS316" s="4">
        <v>1</v>
      </c>
      <c r="BU316" s="4">
        <v>2</v>
      </c>
      <c r="BW316" s="4">
        <v>1</v>
      </c>
      <c r="BX316" s="4">
        <v>3</v>
      </c>
      <c r="BY316" s="4">
        <v>1</v>
      </c>
      <c r="BZ316" s="4">
        <v>1</v>
      </c>
      <c r="CA316" s="4">
        <v>1</v>
      </c>
      <c r="CB316" s="4">
        <v>1</v>
      </c>
      <c r="CC316" s="4">
        <v>1</v>
      </c>
      <c r="CD316" s="4">
        <v>2</v>
      </c>
      <c r="CE316" s="4">
        <v>2</v>
      </c>
      <c r="CF316" s="4">
        <v>1</v>
      </c>
      <c r="CG316" s="4">
        <v>2</v>
      </c>
      <c r="CH316" s="4">
        <v>1</v>
      </c>
      <c r="CI316" s="4">
        <v>1</v>
      </c>
      <c r="CJ316" s="4">
        <v>2</v>
      </c>
      <c r="CK316" s="4">
        <v>5</v>
      </c>
      <c r="CL316" s="4">
        <v>2</v>
      </c>
      <c r="CM316" s="4">
        <v>4</v>
      </c>
      <c r="CN316" s="4">
        <v>1</v>
      </c>
      <c r="CO316" s="4">
        <v>2</v>
      </c>
      <c r="CP316" s="4">
        <v>1</v>
      </c>
      <c r="CQ316" s="4">
        <v>2</v>
      </c>
      <c r="CR316" s="4">
        <v>1</v>
      </c>
      <c r="CS316" s="4">
        <v>0</v>
      </c>
      <c r="CV316" s="4">
        <v>2</v>
      </c>
      <c r="CX316" s="4">
        <v>2</v>
      </c>
      <c r="CY316" s="4">
        <v>1</v>
      </c>
      <c r="CZ316" s="4">
        <v>1</v>
      </c>
      <c r="DA316" s="4">
        <v>4</v>
      </c>
      <c r="DB316" s="4">
        <v>1</v>
      </c>
      <c r="DC316" s="4">
        <v>3</v>
      </c>
      <c r="DD316" s="4">
        <v>3</v>
      </c>
      <c r="DE316" s="4">
        <v>1</v>
      </c>
      <c r="DF316" s="4">
        <v>5</v>
      </c>
      <c r="DH316" s="4">
        <v>2</v>
      </c>
      <c r="DI316" s="4">
        <v>0</v>
      </c>
      <c r="DJ316" s="4">
        <v>1</v>
      </c>
      <c r="DK316" s="4">
        <v>1</v>
      </c>
      <c r="DL316" s="4">
        <v>1</v>
      </c>
      <c r="DO316" s="4">
        <v>2</v>
      </c>
      <c r="DP316" s="4">
        <v>2</v>
      </c>
      <c r="DQ316" s="4">
        <v>5</v>
      </c>
      <c r="DR316" s="4">
        <v>1</v>
      </c>
      <c r="DW316" s="4">
        <v>2</v>
      </c>
      <c r="DX316" s="4">
        <v>3</v>
      </c>
      <c r="DY316" s="4">
        <v>1</v>
      </c>
      <c r="DZ316" s="4">
        <v>1</v>
      </c>
      <c r="EA316" s="4" t="s">
        <v>1412</v>
      </c>
      <c r="EB316" s="4">
        <v>722</v>
      </c>
      <c r="EC316" s="4">
        <v>12.03</v>
      </c>
      <c r="EE316" s="4">
        <v>2</v>
      </c>
      <c r="EF316" s="4">
        <v>1</v>
      </c>
      <c r="EG316" s="4" t="s">
        <v>328</v>
      </c>
      <c r="EI316" s="4">
        <v>1</v>
      </c>
      <c r="EJ316" s="4">
        <v>1</v>
      </c>
      <c r="EK316" s="4">
        <v>3</v>
      </c>
      <c r="EL316" s="4">
        <v>12</v>
      </c>
      <c r="EM316" s="4">
        <v>33</v>
      </c>
      <c r="ET316" s="4" t="s">
        <v>1349</v>
      </c>
      <c r="EU316" s="4" t="s">
        <v>201</v>
      </c>
      <c r="EV316" s="4" t="s">
        <v>202</v>
      </c>
      <c r="EY316" s="4">
        <v>1201</v>
      </c>
      <c r="FA316" s="83" t="s">
        <v>203</v>
      </c>
      <c r="FB316" s="4" t="s">
        <v>204</v>
      </c>
      <c r="FC316" s="4">
        <v>1</v>
      </c>
      <c r="FD316" s="4" t="s">
        <v>205</v>
      </c>
      <c r="FE316" s="4">
        <v>7</v>
      </c>
    </row>
    <row r="317" spans="1:161" x14ac:dyDescent="0.3">
      <c r="A317" s="4">
        <v>10844</v>
      </c>
      <c r="B317" s="4" t="s">
        <v>1413</v>
      </c>
      <c r="C317" s="4" t="s">
        <v>212</v>
      </c>
      <c r="D317" s="4" t="s">
        <v>1414</v>
      </c>
      <c r="E317" s="4" t="s">
        <v>214</v>
      </c>
      <c r="F317" s="4" t="s">
        <v>1415</v>
      </c>
      <c r="G317" s="4">
        <v>1</v>
      </c>
      <c r="H317" s="4">
        <v>1</v>
      </c>
      <c r="I317" s="4">
        <v>1</v>
      </c>
      <c r="J317" s="4">
        <v>1</v>
      </c>
      <c r="K317" s="4">
        <v>2</v>
      </c>
      <c r="O317" s="4">
        <v>2</v>
      </c>
      <c r="P317" s="4">
        <v>1</v>
      </c>
      <c r="Q317" s="4">
        <v>2</v>
      </c>
      <c r="BF317" s="4">
        <v>1</v>
      </c>
      <c r="BG317" s="4">
        <v>1</v>
      </c>
      <c r="BI317" s="4">
        <v>1</v>
      </c>
      <c r="BJ317" s="4">
        <v>1</v>
      </c>
      <c r="BK317" s="4">
        <v>6</v>
      </c>
      <c r="BL317" s="4">
        <v>4</v>
      </c>
      <c r="BS317" s="4">
        <v>4</v>
      </c>
      <c r="BU317" s="4">
        <v>1</v>
      </c>
      <c r="BV317" s="4">
        <v>3</v>
      </c>
      <c r="BX317" s="4">
        <v>1</v>
      </c>
      <c r="BY317" s="4">
        <v>1</v>
      </c>
      <c r="BZ317" s="4">
        <v>1</v>
      </c>
      <c r="CA317" s="4">
        <v>1</v>
      </c>
      <c r="CB317" s="4">
        <v>1</v>
      </c>
      <c r="CC317" s="4">
        <v>1</v>
      </c>
      <c r="CD317" s="4">
        <v>1</v>
      </c>
      <c r="CE317" s="4">
        <v>2</v>
      </c>
      <c r="CF317" s="4">
        <v>2</v>
      </c>
      <c r="CG317" s="4">
        <v>2</v>
      </c>
      <c r="CH317" s="4">
        <v>1</v>
      </c>
      <c r="CI317" s="4">
        <v>1</v>
      </c>
      <c r="CJ317" s="4">
        <v>1</v>
      </c>
      <c r="CK317" s="4">
        <v>7</v>
      </c>
      <c r="CL317" s="4">
        <v>1</v>
      </c>
      <c r="CM317" s="4">
        <v>4</v>
      </c>
      <c r="CN317" s="4">
        <v>1</v>
      </c>
      <c r="CO317" s="4">
        <v>1</v>
      </c>
      <c r="CP317" s="4">
        <v>1</v>
      </c>
      <c r="CQ317" s="4">
        <v>1</v>
      </c>
      <c r="CR317" s="4">
        <v>1</v>
      </c>
      <c r="CS317" s="4">
        <v>0</v>
      </c>
      <c r="CV317" s="4">
        <v>2</v>
      </c>
      <c r="CX317" s="4">
        <v>2</v>
      </c>
      <c r="CY317" s="4">
        <v>1</v>
      </c>
      <c r="CZ317" s="4">
        <v>1</v>
      </c>
      <c r="DA317" s="4">
        <v>0</v>
      </c>
      <c r="DB317" s="4">
        <v>-98</v>
      </c>
      <c r="DD317" s="4">
        <v>6</v>
      </c>
      <c r="DE317" s="4">
        <v>-98</v>
      </c>
      <c r="DO317" s="4">
        <v>1</v>
      </c>
      <c r="DP317" s="4">
        <v>1</v>
      </c>
      <c r="DQ317" s="4">
        <v>-98</v>
      </c>
      <c r="DR317" s="4">
        <v>-98</v>
      </c>
      <c r="DW317" s="4">
        <v>-98</v>
      </c>
      <c r="DX317" s="4">
        <v>-98</v>
      </c>
      <c r="DY317" s="4">
        <v>1</v>
      </c>
      <c r="DZ317" s="4">
        <v>2</v>
      </c>
      <c r="EA317" s="4" t="s">
        <v>1416</v>
      </c>
      <c r="EB317" s="4">
        <v>695</v>
      </c>
      <c r="EC317" s="4">
        <v>11.58</v>
      </c>
      <c r="EE317" s="4">
        <v>2</v>
      </c>
      <c r="EF317" s="4">
        <v>1</v>
      </c>
      <c r="EG317" s="4" t="s">
        <v>328</v>
      </c>
      <c r="EI317" s="4">
        <v>1</v>
      </c>
      <c r="EJ317" s="4">
        <v>1</v>
      </c>
      <c r="EK317" s="4">
        <v>3</v>
      </c>
      <c r="EL317" s="4">
        <v>8</v>
      </c>
      <c r="EM317" s="4">
        <v>25</v>
      </c>
      <c r="ET317" s="4" t="s">
        <v>1349</v>
      </c>
      <c r="EU317" s="4" t="s">
        <v>201</v>
      </c>
      <c r="EV317" s="4" t="s">
        <v>202</v>
      </c>
      <c r="EY317" s="4">
        <v>826</v>
      </c>
      <c r="FA317" s="83" t="s">
        <v>203</v>
      </c>
      <c r="FB317" s="4" t="s">
        <v>204</v>
      </c>
      <c r="FC317" s="4">
        <v>0</v>
      </c>
      <c r="FD317" s="4" t="s">
        <v>205</v>
      </c>
      <c r="FE317" s="4">
        <v>3</v>
      </c>
    </row>
    <row r="318" spans="1:161" x14ac:dyDescent="0.3">
      <c r="A318" s="4">
        <v>10870</v>
      </c>
      <c r="B318" s="4" t="s">
        <v>1417</v>
      </c>
      <c r="C318" s="4" t="s">
        <v>265</v>
      </c>
      <c r="D318" s="4" t="s">
        <v>1418</v>
      </c>
      <c r="E318" s="4" t="s">
        <v>461</v>
      </c>
      <c r="F318" s="4" t="s">
        <v>1419</v>
      </c>
      <c r="G318" s="4">
        <v>1</v>
      </c>
      <c r="H318" s="4">
        <v>2</v>
      </c>
      <c r="J318" s="4">
        <v>1</v>
      </c>
      <c r="K318" s="4">
        <v>2</v>
      </c>
      <c r="O318" s="4">
        <v>0</v>
      </c>
      <c r="P318" s="4">
        <v>1</v>
      </c>
      <c r="Q318" s="4">
        <v>2</v>
      </c>
      <c r="BF318" s="4">
        <v>1</v>
      </c>
      <c r="BG318" s="4">
        <v>1</v>
      </c>
      <c r="BI318" s="4">
        <v>1</v>
      </c>
      <c r="BJ318" s="4">
        <v>1</v>
      </c>
      <c r="BK318" s="4">
        <v>6</v>
      </c>
      <c r="BL318" s="4">
        <v>3</v>
      </c>
      <c r="BS318" s="4">
        <v>2</v>
      </c>
      <c r="BT318" s="4">
        <v>1</v>
      </c>
      <c r="BU318" s="4">
        <v>2</v>
      </c>
      <c r="BW318" s="4">
        <v>1</v>
      </c>
      <c r="BX318" s="4">
        <v>-98</v>
      </c>
      <c r="BY318" s="4">
        <v>1</v>
      </c>
      <c r="BZ318" s="4">
        <v>2</v>
      </c>
      <c r="CA318" s="4">
        <v>1</v>
      </c>
      <c r="CB318" s="4">
        <v>2</v>
      </c>
      <c r="CC318" s="4">
        <v>2</v>
      </c>
      <c r="CD318" s="4">
        <v>2</v>
      </c>
      <c r="CE318" s="4">
        <v>2</v>
      </c>
      <c r="CF318" s="4">
        <v>1</v>
      </c>
      <c r="CG318" s="4">
        <v>2</v>
      </c>
      <c r="CH318" s="4">
        <v>2</v>
      </c>
      <c r="CI318" s="4">
        <v>1</v>
      </c>
      <c r="CJ318" s="4">
        <v>2</v>
      </c>
      <c r="CK318" s="4">
        <v>7</v>
      </c>
      <c r="CL318" s="4">
        <v>3</v>
      </c>
      <c r="CM318" s="4">
        <v>1</v>
      </c>
      <c r="CN318" s="4">
        <v>1</v>
      </c>
      <c r="CO318" s="4">
        <v>2</v>
      </c>
      <c r="CP318" s="4">
        <v>1</v>
      </c>
      <c r="CQ318" s="4">
        <v>2</v>
      </c>
      <c r="CR318" s="4">
        <v>1</v>
      </c>
      <c r="CS318" s="4">
        <v>0</v>
      </c>
      <c r="CV318" s="4">
        <v>2</v>
      </c>
      <c r="CX318" s="4">
        <v>2</v>
      </c>
      <c r="CY318" s="4">
        <v>2</v>
      </c>
      <c r="CZ318" s="4">
        <v>1</v>
      </c>
      <c r="DA318" s="4">
        <v>2</v>
      </c>
      <c r="DB318" s="4">
        <v>1</v>
      </c>
      <c r="DC318" s="4">
        <v>14</v>
      </c>
      <c r="DD318" s="4">
        <v>5</v>
      </c>
      <c r="DE318" s="4">
        <v>1</v>
      </c>
      <c r="DF318" s="4">
        <v>2</v>
      </c>
      <c r="DG318" s="4">
        <v>2</v>
      </c>
      <c r="DH318" s="4">
        <v>0</v>
      </c>
      <c r="DI318" s="4">
        <v>0</v>
      </c>
      <c r="DJ318" s="4">
        <v>0</v>
      </c>
      <c r="DK318" s="4">
        <v>0</v>
      </c>
      <c r="DL318" s="4">
        <v>0</v>
      </c>
      <c r="DM318" s="4">
        <v>0</v>
      </c>
      <c r="DN318" s="4">
        <v>2</v>
      </c>
      <c r="DO318" s="4">
        <v>1</v>
      </c>
      <c r="DP318" s="4">
        <v>1</v>
      </c>
      <c r="DQ318" s="4">
        <v>4</v>
      </c>
      <c r="DR318" s="4">
        <v>1</v>
      </c>
      <c r="DW318" s="4">
        <v>2</v>
      </c>
      <c r="DX318" s="4">
        <v>7</v>
      </c>
      <c r="DY318" s="4">
        <v>1</v>
      </c>
      <c r="DZ318" s="4">
        <v>2</v>
      </c>
      <c r="EA318" s="4" t="s">
        <v>1009</v>
      </c>
      <c r="EB318" s="4">
        <v>634</v>
      </c>
      <c r="EC318" s="4">
        <v>10.57</v>
      </c>
      <c r="EE318" s="4">
        <v>2</v>
      </c>
      <c r="EF318" s="4">
        <v>1</v>
      </c>
      <c r="EG318" s="4" t="s">
        <v>328</v>
      </c>
      <c r="EI318" s="4">
        <v>1</v>
      </c>
      <c r="EJ318" s="4">
        <v>1</v>
      </c>
      <c r="EK318" s="4">
        <v>3</v>
      </c>
      <c r="EL318" s="4">
        <v>13</v>
      </c>
      <c r="EM318" s="4">
        <v>35</v>
      </c>
      <c r="ET318" s="4" t="s">
        <v>1349</v>
      </c>
      <c r="EU318" s="4" t="s">
        <v>201</v>
      </c>
      <c r="EV318" s="4" t="s">
        <v>202</v>
      </c>
      <c r="EY318" s="4">
        <v>1235</v>
      </c>
      <c r="FA318" s="83" t="s">
        <v>203</v>
      </c>
      <c r="FB318" s="4" t="s">
        <v>204</v>
      </c>
      <c r="FC318" s="4">
        <v>1</v>
      </c>
      <c r="FD318" s="4" t="s">
        <v>238</v>
      </c>
      <c r="FE318" s="4">
        <v>3</v>
      </c>
    </row>
    <row r="319" spans="1:161" x14ac:dyDescent="0.3">
      <c r="A319" s="4">
        <v>10900</v>
      </c>
      <c r="B319" s="4" t="s">
        <v>1420</v>
      </c>
      <c r="C319" s="4" t="s">
        <v>194</v>
      </c>
      <c r="D319" s="4" t="s">
        <v>1421</v>
      </c>
      <c r="E319" s="4" t="s">
        <v>299</v>
      </c>
      <c r="F319" s="4" t="s">
        <v>202</v>
      </c>
      <c r="G319" s="4">
        <v>1</v>
      </c>
      <c r="H319" s="4">
        <v>2</v>
      </c>
      <c r="J319" s="4">
        <v>1</v>
      </c>
      <c r="K319" s="4">
        <v>2</v>
      </c>
      <c r="O319" s="4">
        <v>0</v>
      </c>
      <c r="P319" s="4">
        <v>1</v>
      </c>
      <c r="Q319" s="4">
        <v>2</v>
      </c>
      <c r="BF319" s="4">
        <v>1</v>
      </c>
      <c r="BG319" s="4">
        <v>1</v>
      </c>
      <c r="BI319" s="4">
        <v>-98</v>
      </c>
      <c r="BJ319" s="4">
        <v>1</v>
      </c>
      <c r="BK319" s="4">
        <v>3</v>
      </c>
      <c r="BL319" s="4">
        <v>-97</v>
      </c>
      <c r="BS319" s="4">
        <v>4</v>
      </c>
      <c r="BU319" s="4">
        <v>1</v>
      </c>
      <c r="BV319" s="4">
        <v>3</v>
      </c>
      <c r="BX319" s="4">
        <v>-99</v>
      </c>
      <c r="BY319" s="4">
        <v>1</v>
      </c>
      <c r="BZ319" s="4">
        <v>1</v>
      </c>
      <c r="CA319" s="4">
        <v>1</v>
      </c>
      <c r="CB319" s="4">
        <v>2</v>
      </c>
      <c r="CC319" s="4">
        <v>2</v>
      </c>
      <c r="CD319" s="4">
        <v>2</v>
      </c>
      <c r="CE319" s="4">
        <v>2</v>
      </c>
      <c r="CF319" s="4">
        <v>1</v>
      </c>
      <c r="CG319" s="4">
        <v>2</v>
      </c>
      <c r="CH319" s="4">
        <v>3</v>
      </c>
      <c r="CI319" s="4">
        <v>1</v>
      </c>
      <c r="CJ319" s="4">
        <v>2</v>
      </c>
      <c r="CK319" s="4">
        <v>7</v>
      </c>
      <c r="CL319" s="4">
        <v>1</v>
      </c>
      <c r="CM319" s="4">
        <v>3</v>
      </c>
      <c r="CN319" s="4">
        <v>1</v>
      </c>
      <c r="CO319" s="4">
        <v>1</v>
      </c>
      <c r="CP319" s="4">
        <v>1</v>
      </c>
      <c r="CQ319" s="4">
        <v>1</v>
      </c>
      <c r="CR319" s="4">
        <v>1</v>
      </c>
      <c r="CS319" s="4">
        <v>1</v>
      </c>
      <c r="CT319" s="4">
        <v>1</v>
      </c>
      <c r="CU319" s="4">
        <v>1</v>
      </c>
      <c r="CV319" s="4">
        <v>1</v>
      </c>
      <c r="CW319" s="4">
        <v>1</v>
      </c>
      <c r="CX319" s="4">
        <v>3</v>
      </c>
      <c r="CY319" s="4">
        <v>1</v>
      </c>
      <c r="CZ319" s="4">
        <v>1</v>
      </c>
      <c r="DA319" s="4">
        <v>2</v>
      </c>
      <c r="DB319" s="4">
        <v>1</v>
      </c>
      <c r="DC319" s="4">
        <v>0.1</v>
      </c>
      <c r="DD319" s="4">
        <v>1</v>
      </c>
      <c r="DE319" s="4">
        <v>1</v>
      </c>
      <c r="DF319" s="4">
        <v>3</v>
      </c>
      <c r="DH319" s="4">
        <v>2</v>
      </c>
      <c r="DI319" s="4">
        <v>0</v>
      </c>
      <c r="DJ319" s="4">
        <v>0</v>
      </c>
      <c r="DK319" s="4">
        <v>0</v>
      </c>
      <c r="DL319" s="4">
        <v>1</v>
      </c>
      <c r="DO319" s="4">
        <v>1</v>
      </c>
      <c r="DP319" s="4">
        <v>1</v>
      </c>
      <c r="DQ319" s="4">
        <v>7</v>
      </c>
      <c r="DR319" s="4">
        <v>1</v>
      </c>
      <c r="DW319" s="4">
        <v>2</v>
      </c>
      <c r="DX319" s="4">
        <v>7</v>
      </c>
      <c r="DY319" s="4">
        <v>1</v>
      </c>
      <c r="DZ319" s="4">
        <v>2</v>
      </c>
      <c r="EA319" s="4" t="s">
        <v>1422</v>
      </c>
      <c r="EB319" s="4">
        <v>1020</v>
      </c>
      <c r="EC319" s="4">
        <v>17</v>
      </c>
      <c r="EE319" s="4">
        <v>2</v>
      </c>
      <c r="EF319" s="4">
        <v>1</v>
      </c>
      <c r="EG319" s="4" t="s">
        <v>800</v>
      </c>
      <c r="EI319" s="4">
        <v>1</v>
      </c>
      <c r="EJ319" s="4">
        <v>1</v>
      </c>
      <c r="EK319" s="4">
        <v>3</v>
      </c>
      <c r="EL319" s="4">
        <v>7</v>
      </c>
      <c r="EM319" s="4">
        <v>23</v>
      </c>
      <c r="ET319" s="4" t="s">
        <v>1423</v>
      </c>
      <c r="EU319" s="4" t="s">
        <v>201</v>
      </c>
      <c r="EV319" s="4" t="s">
        <v>202</v>
      </c>
      <c r="EY319" s="4">
        <v>1019</v>
      </c>
      <c r="FA319" s="83" t="s">
        <v>203</v>
      </c>
      <c r="FB319" s="4" t="s">
        <v>204</v>
      </c>
      <c r="FC319" s="4">
        <v>0</v>
      </c>
      <c r="FD319" s="4" t="s">
        <v>205</v>
      </c>
      <c r="FE319" s="4">
        <v>17</v>
      </c>
    </row>
    <row r="320" spans="1:161" x14ac:dyDescent="0.3">
      <c r="A320" s="4">
        <v>10971</v>
      </c>
      <c r="B320" s="4" t="s">
        <v>1424</v>
      </c>
      <c r="C320" s="4" t="s">
        <v>212</v>
      </c>
      <c r="D320" s="4" t="s">
        <v>1425</v>
      </c>
      <c r="E320" s="4" t="s">
        <v>309</v>
      </c>
      <c r="F320" s="4" t="s">
        <v>202</v>
      </c>
      <c r="G320" s="4">
        <v>1</v>
      </c>
      <c r="H320" s="4">
        <v>2</v>
      </c>
      <c r="J320" s="4">
        <v>1</v>
      </c>
      <c r="K320" s="4">
        <v>2</v>
      </c>
      <c r="O320" s="4">
        <v>0</v>
      </c>
      <c r="P320" s="4">
        <v>1</v>
      </c>
      <c r="Q320" s="4">
        <v>2</v>
      </c>
      <c r="BF320" s="4">
        <v>1</v>
      </c>
      <c r="BG320" s="4">
        <v>1</v>
      </c>
      <c r="BI320" s="4">
        <v>1</v>
      </c>
      <c r="BJ320" s="4">
        <v>1</v>
      </c>
      <c r="BK320" s="4">
        <v>4</v>
      </c>
      <c r="BL320" s="4">
        <v>-77</v>
      </c>
      <c r="BS320" s="4">
        <v>2</v>
      </c>
      <c r="BT320" s="4">
        <v>2</v>
      </c>
      <c r="BU320" s="4">
        <v>1</v>
      </c>
      <c r="BV320" s="4">
        <v>3</v>
      </c>
      <c r="BX320" s="4">
        <v>1</v>
      </c>
      <c r="BY320" s="4">
        <v>2</v>
      </c>
      <c r="BZ320" s="4">
        <v>2</v>
      </c>
      <c r="CA320" s="4">
        <v>1</v>
      </c>
      <c r="CB320" s="4">
        <v>1</v>
      </c>
      <c r="CC320" s="4">
        <v>1</v>
      </c>
      <c r="CD320" s="4">
        <v>2</v>
      </c>
      <c r="CE320" s="4">
        <v>2</v>
      </c>
      <c r="CF320" s="4">
        <v>1</v>
      </c>
      <c r="CG320" s="4">
        <v>2</v>
      </c>
      <c r="CH320" s="4">
        <v>1</v>
      </c>
      <c r="CI320" s="4">
        <v>1</v>
      </c>
      <c r="CJ320" s="4">
        <v>2</v>
      </c>
      <c r="CK320" s="4">
        <v>7</v>
      </c>
      <c r="CL320" s="4">
        <v>1</v>
      </c>
      <c r="CM320" s="4">
        <v>4</v>
      </c>
      <c r="CN320" s="4">
        <v>1</v>
      </c>
      <c r="CO320" s="4">
        <v>2</v>
      </c>
      <c r="CP320" s="4">
        <v>1</v>
      </c>
      <c r="CQ320" s="4">
        <v>2</v>
      </c>
      <c r="CR320" s="4">
        <v>1</v>
      </c>
      <c r="CS320" s="4">
        <v>0</v>
      </c>
      <c r="CV320" s="4">
        <v>2</v>
      </c>
      <c r="CX320" s="4">
        <v>2</v>
      </c>
      <c r="CY320" s="4">
        <v>1</v>
      </c>
      <c r="CZ320" s="4">
        <v>1</v>
      </c>
      <c r="DA320" s="4">
        <v>3</v>
      </c>
      <c r="DB320" s="4">
        <v>1</v>
      </c>
      <c r="DC320" s="4">
        <v>13</v>
      </c>
      <c r="DD320" s="4">
        <v>3</v>
      </c>
      <c r="DE320" s="4">
        <v>1</v>
      </c>
      <c r="DF320" s="4">
        <v>2</v>
      </c>
      <c r="DH320" s="4">
        <v>0</v>
      </c>
      <c r="DI320" s="4">
        <v>0</v>
      </c>
      <c r="DJ320" s="4">
        <v>1</v>
      </c>
      <c r="DK320" s="4">
        <v>1</v>
      </c>
      <c r="DO320" s="4">
        <v>1</v>
      </c>
      <c r="DP320" s="4">
        <v>1</v>
      </c>
      <c r="DQ320" s="4">
        <v>4</v>
      </c>
      <c r="DR320" s="4">
        <v>1</v>
      </c>
      <c r="DW320" s="4">
        <v>2</v>
      </c>
      <c r="DX320" s="4">
        <v>7</v>
      </c>
      <c r="DY320" s="4">
        <v>1</v>
      </c>
      <c r="DZ320" s="4">
        <v>1</v>
      </c>
      <c r="EA320" s="4" t="s">
        <v>1426</v>
      </c>
      <c r="EB320" s="4">
        <v>682</v>
      </c>
      <c r="EC320" s="4">
        <v>11.37</v>
      </c>
      <c r="EE320" s="4">
        <v>2</v>
      </c>
      <c r="EF320" s="4">
        <v>1</v>
      </c>
      <c r="EG320" s="4" t="s">
        <v>665</v>
      </c>
      <c r="EI320" s="4">
        <v>1</v>
      </c>
      <c r="EJ320" s="4">
        <v>1</v>
      </c>
      <c r="EK320" s="4">
        <v>3</v>
      </c>
      <c r="EL320" s="4">
        <v>9</v>
      </c>
      <c r="EM320" s="4">
        <v>27</v>
      </c>
      <c r="ET320" s="4" t="s">
        <v>1423</v>
      </c>
      <c r="EU320" s="4" t="s">
        <v>201</v>
      </c>
      <c r="EV320" s="4" t="s">
        <v>202</v>
      </c>
      <c r="EY320" s="4">
        <v>1294</v>
      </c>
      <c r="FA320" s="83" t="s">
        <v>203</v>
      </c>
      <c r="FB320" s="4" t="s">
        <v>204</v>
      </c>
      <c r="FC320" s="4">
        <v>0</v>
      </c>
      <c r="FD320" s="4" t="s">
        <v>205</v>
      </c>
      <c r="FE320" s="4">
        <v>12</v>
      </c>
    </row>
    <row r="321" spans="1:161" x14ac:dyDescent="0.3">
      <c r="A321" s="4">
        <v>11005</v>
      </c>
      <c r="B321" s="4" t="s">
        <v>1427</v>
      </c>
      <c r="C321" s="4" t="s">
        <v>212</v>
      </c>
      <c r="D321" s="4" t="s">
        <v>1428</v>
      </c>
      <c r="E321" s="4" t="s">
        <v>214</v>
      </c>
      <c r="F321" s="4" t="s">
        <v>202</v>
      </c>
      <c r="G321" s="4">
        <v>1</v>
      </c>
      <c r="H321" s="4">
        <v>1</v>
      </c>
      <c r="I321" s="4">
        <v>2</v>
      </c>
      <c r="J321" s="4">
        <v>1</v>
      </c>
      <c r="K321" s="4">
        <v>2</v>
      </c>
      <c r="O321" s="4">
        <v>1</v>
      </c>
      <c r="P321" s="4">
        <v>1</v>
      </c>
      <c r="Q321" s="4">
        <v>2</v>
      </c>
      <c r="R321" s="4">
        <v>2</v>
      </c>
      <c r="U321" s="4">
        <v>2</v>
      </c>
      <c r="W321" s="4">
        <v>2</v>
      </c>
      <c r="Y321" s="4">
        <v>2</v>
      </c>
      <c r="AA321" s="4">
        <v>1</v>
      </c>
      <c r="AB321" s="4">
        <v>2013</v>
      </c>
      <c r="AC321" s="4">
        <v>1</v>
      </c>
      <c r="AD321" s="4">
        <v>1</v>
      </c>
      <c r="AE321" s="4">
        <v>3</v>
      </c>
      <c r="AF321" s="4">
        <v>5</v>
      </c>
      <c r="AW321" s="4">
        <v>1</v>
      </c>
      <c r="AX321" s="4">
        <v>8</v>
      </c>
      <c r="AY321" s="4">
        <v>2</v>
      </c>
      <c r="BD321" s="4">
        <v>2</v>
      </c>
      <c r="BE321" s="4">
        <v>1</v>
      </c>
      <c r="BF321" s="4">
        <v>1</v>
      </c>
      <c r="BG321" s="4">
        <v>1</v>
      </c>
      <c r="BI321" s="4">
        <v>2</v>
      </c>
      <c r="BJ321" s="4">
        <v>1</v>
      </c>
      <c r="BK321" s="4">
        <v>6</v>
      </c>
      <c r="BL321" s="4">
        <v>3</v>
      </c>
      <c r="BM321" s="4">
        <v>2</v>
      </c>
      <c r="BS321" s="4">
        <v>1</v>
      </c>
      <c r="BU321" s="4">
        <v>1</v>
      </c>
      <c r="BV321" s="4">
        <v>3</v>
      </c>
      <c r="BX321" s="4">
        <v>1</v>
      </c>
      <c r="BY321" s="4">
        <v>1</v>
      </c>
      <c r="BZ321" s="4">
        <v>2</v>
      </c>
      <c r="CA321" s="4">
        <v>1</v>
      </c>
      <c r="CB321" s="4">
        <v>1</v>
      </c>
      <c r="CC321" s="4">
        <v>1</v>
      </c>
      <c r="CD321" s="4">
        <v>2</v>
      </c>
      <c r="CE321" s="4">
        <v>1</v>
      </c>
      <c r="CF321" s="4">
        <v>2</v>
      </c>
      <c r="CG321" s="4">
        <v>2</v>
      </c>
      <c r="CH321" s="4">
        <v>1</v>
      </c>
      <c r="CI321" s="4">
        <v>3</v>
      </c>
      <c r="CJ321" s="4">
        <v>1</v>
      </c>
      <c r="CK321" s="4">
        <v>7</v>
      </c>
      <c r="CL321" s="4">
        <v>1</v>
      </c>
      <c r="CM321" s="4">
        <v>3</v>
      </c>
      <c r="CN321" s="4">
        <v>1</v>
      </c>
      <c r="CO321" s="4">
        <v>2</v>
      </c>
      <c r="CP321" s="4">
        <v>1</v>
      </c>
      <c r="CQ321" s="4">
        <v>2</v>
      </c>
      <c r="CR321" s="4">
        <v>1</v>
      </c>
      <c r="CS321" s="4">
        <v>1</v>
      </c>
      <c r="CT321" s="4">
        <v>1</v>
      </c>
      <c r="CU321" s="4">
        <v>1</v>
      </c>
      <c r="CV321" s="4">
        <v>2</v>
      </c>
      <c r="CX321" s="4">
        <v>2</v>
      </c>
      <c r="CY321" s="4">
        <v>1</v>
      </c>
      <c r="CZ321" s="4">
        <v>1</v>
      </c>
      <c r="DA321" s="4">
        <v>5</v>
      </c>
      <c r="DB321" s="4">
        <v>1</v>
      </c>
      <c r="DC321" s="4">
        <v>0.1</v>
      </c>
      <c r="DD321" s="4">
        <v>6</v>
      </c>
      <c r="DE321" s="4">
        <v>1</v>
      </c>
      <c r="DF321" s="4">
        <v>6</v>
      </c>
      <c r="DH321" s="4">
        <v>4</v>
      </c>
      <c r="DI321" s="4">
        <v>0</v>
      </c>
      <c r="DJ321" s="4">
        <v>0</v>
      </c>
      <c r="DK321" s="4">
        <v>0</v>
      </c>
      <c r="DL321" s="4">
        <v>2</v>
      </c>
      <c r="DO321" s="4">
        <v>1</v>
      </c>
      <c r="DP321" s="4">
        <v>2</v>
      </c>
      <c r="DQ321" s="4">
        <v>5</v>
      </c>
      <c r="DR321" s="4">
        <v>6</v>
      </c>
      <c r="DW321" s="4">
        <v>1</v>
      </c>
      <c r="DX321" s="4">
        <v>7</v>
      </c>
      <c r="DY321" s="4">
        <v>1</v>
      </c>
      <c r="DZ321" s="4">
        <v>2</v>
      </c>
      <c r="EA321" s="4" t="s">
        <v>1429</v>
      </c>
      <c r="EB321" s="4">
        <v>955</v>
      </c>
      <c r="EC321" s="4">
        <v>15.92</v>
      </c>
      <c r="EE321" s="4">
        <v>2</v>
      </c>
      <c r="EF321" s="4">
        <v>1</v>
      </c>
      <c r="EG321" s="4" t="s">
        <v>500</v>
      </c>
      <c r="EI321" s="4">
        <v>1</v>
      </c>
      <c r="EJ321" s="4">
        <v>1</v>
      </c>
      <c r="EK321" s="4">
        <v>3</v>
      </c>
      <c r="EL321" s="4">
        <v>8</v>
      </c>
      <c r="EM321" s="4">
        <v>25</v>
      </c>
      <c r="ET321" s="4" t="s">
        <v>1423</v>
      </c>
      <c r="EU321" s="4" t="s">
        <v>201</v>
      </c>
      <c r="EV321" s="4" t="s">
        <v>202</v>
      </c>
      <c r="EY321" s="4">
        <v>826</v>
      </c>
      <c r="FA321" s="83" t="s">
        <v>237</v>
      </c>
      <c r="FB321" s="4" t="s">
        <v>204</v>
      </c>
      <c r="FC321" s="4">
        <v>0</v>
      </c>
      <c r="FD321" s="4" t="s">
        <v>205</v>
      </c>
      <c r="FE321" s="4">
        <v>3</v>
      </c>
    </row>
    <row r="322" spans="1:161" x14ac:dyDescent="0.3">
      <c r="A322" s="4">
        <v>11034</v>
      </c>
      <c r="B322" s="4" t="s">
        <v>1430</v>
      </c>
      <c r="C322" s="4" t="s">
        <v>212</v>
      </c>
      <c r="D322" s="4" t="s">
        <v>1431</v>
      </c>
      <c r="E322" s="4" t="s">
        <v>214</v>
      </c>
      <c r="F322" s="4" t="s">
        <v>202</v>
      </c>
      <c r="G322" s="4">
        <v>1</v>
      </c>
      <c r="H322" s="4">
        <v>1</v>
      </c>
      <c r="I322" s="4">
        <v>2</v>
      </c>
      <c r="J322" s="4">
        <v>1</v>
      </c>
      <c r="K322" s="4">
        <v>2</v>
      </c>
      <c r="O322" s="4">
        <v>1</v>
      </c>
      <c r="P322" s="4">
        <v>1</v>
      </c>
      <c r="Q322" s="4">
        <v>2</v>
      </c>
      <c r="R322" s="4">
        <v>2</v>
      </c>
      <c r="U322" s="4">
        <v>2</v>
      </c>
      <c r="W322" s="4">
        <v>1</v>
      </c>
      <c r="Y322" s="4">
        <v>1</v>
      </c>
      <c r="AA322" s="4">
        <v>1</v>
      </c>
      <c r="AB322" s="4">
        <v>2010</v>
      </c>
      <c r="AC322" s="4">
        <v>1</v>
      </c>
      <c r="AD322" s="4">
        <v>1</v>
      </c>
      <c r="AE322" s="4">
        <v>3</v>
      </c>
      <c r="AF322" s="4">
        <v>4</v>
      </c>
      <c r="AG322" s="4">
        <v>1</v>
      </c>
      <c r="AV322" s="4">
        <v>2</v>
      </c>
      <c r="AX322" s="4">
        <v>2</v>
      </c>
      <c r="AY322" s="4">
        <v>1</v>
      </c>
      <c r="BB322" s="4">
        <v>1</v>
      </c>
      <c r="BC322" s="4">
        <v>0</v>
      </c>
      <c r="BD322" s="4">
        <v>2</v>
      </c>
      <c r="BE322" s="4">
        <v>1</v>
      </c>
      <c r="BF322" s="4">
        <v>1</v>
      </c>
      <c r="BG322" s="4">
        <v>1</v>
      </c>
      <c r="BH322" s="4">
        <v>1</v>
      </c>
      <c r="BJ322" s="4">
        <v>1</v>
      </c>
      <c r="BK322" s="4">
        <v>6</v>
      </c>
      <c r="BL322" s="4">
        <v>6</v>
      </c>
      <c r="BM322" s="4">
        <v>5</v>
      </c>
      <c r="BN322" s="4">
        <v>-77</v>
      </c>
      <c r="BS322" s="4">
        <v>3</v>
      </c>
      <c r="BW322" s="4">
        <v>1</v>
      </c>
      <c r="BX322" s="4">
        <v>1</v>
      </c>
      <c r="BY322" s="4">
        <v>2</v>
      </c>
      <c r="BZ322" s="4">
        <v>1</v>
      </c>
      <c r="CA322" s="4">
        <v>1</v>
      </c>
      <c r="CB322" s="4">
        <v>2</v>
      </c>
      <c r="CC322" s="4">
        <v>1</v>
      </c>
      <c r="CD322" s="4">
        <v>2</v>
      </c>
      <c r="CE322" s="4">
        <v>2</v>
      </c>
      <c r="CF322" s="4">
        <v>2</v>
      </c>
      <c r="CG322" s="4">
        <v>2</v>
      </c>
      <c r="CH322" s="4">
        <v>2</v>
      </c>
      <c r="CI322" s="4">
        <v>1</v>
      </c>
      <c r="CJ322" s="4">
        <v>1</v>
      </c>
      <c r="CK322" s="4">
        <v>6</v>
      </c>
      <c r="CL322" s="4">
        <v>2</v>
      </c>
      <c r="CM322" s="4">
        <v>6</v>
      </c>
      <c r="CN322" s="4">
        <v>1</v>
      </c>
      <c r="CO322" s="4">
        <v>1</v>
      </c>
      <c r="CP322" s="4">
        <v>1</v>
      </c>
      <c r="CQ322" s="4">
        <v>1</v>
      </c>
      <c r="CR322" s="4">
        <v>1</v>
      </c>
      <c r="CS322" s="4">
        <v>0</v>
      </c>
      <c r="CV322" s="4">
        <v>2</v>
      </c>
      <c r="CX322" s="4">
        <v>2</v>
      </c>
      <c r="CY322" s="4">
        <v>1</v>
      </c>
      <c r="CZ322" s="4">
        <v>1</v>
      </c>
      <c r="DA322" s="4">
        <v>3</v>
      </c>
      <c r="DB322" s="4">
        <v>1</v>
      </c>
      <c r="DC322" s="4">
        <v>7</v>
      </c>
      <c r="DD322" s="4">
        <v>5</v>
      </c>
      <c r="DE322" s="4">
        <v>1</v>
      </c>
      <c r="DF322" s="4">
        <v>4</v>
      </c>
      <c r="DH322" s="4">
        <v>2</v>
      </c>
      <c r="DI322" s="4">
        <v>0</v>
      </c>
      <c r="DJ322" s="4">
        <v>2</v>
      </c>
      <c r="DO322" s="4">
        <v>1</v>
      </c>
      <c r="DP322" s="4">
        <v>1</v>
      </c>
      <c r="DQ322" s="4">
        <v>7</v>
      </c>
      <c r="DR322" s="4">
        <v>6</v>
      </c>
      <c r="DW322" s="4">
        <v>1</v>
      </c>
      <c r="DX322" s="4">
        <v>8</v>
      </c>
      <c r="DY322" s="4">
        <v>1</v>
      </c>
      <c r="DZ322" s="4">
        <v>1</v>
      </c>
      <c r="EA322" s="4" t="s">
        <v>1432</v>
      </c>
      <c r="EB322" s="4">
        <v>930</v>
      </c>
      <c r="EC322" s="4">
        <v>15.5</v>
      </c>
      <c r="EE322" s="4">
        <v>2</v>
      </c>
      <c r="EF322" s="4">
        <v>1</v>
      </c>
      <c r="EG322" s="4" t="s">
        <v>1433</v>
      </c>
      <c r="EI322" s="4">
        <v>1</v>
      </c>
      <c r="EJ322" s="4">
        <v>1</v>
      </c>
      <c r="EK322" s="4">
        <v>3</v>
      </c>
      <c r="EL322" s="4">
        <v>8</v>
      </c>
      <c r="EM322" s="4">
        <v>25</v>
      </c>
      <c r="ET322" s="4" t="s">
        <v>1423</v>
      </c>
      <c r="EU322" s="4" t="s">
        <v>201</v>
      </c>
      <c r="EV322" s="4" t="s">
        <v>202</v>
      </c>
      <c r="EY322" s="4">
        <v>826</v>
      </c>
      <c r="FA322" s="83" t="s">
        <v>237</v>
      </c>
      <c r="FB322" s="4" t="s">
        <v>204</v>
      </c>
      <c r="FC322" s="4">
        <v>1</v>
      </c>
      <c r="FD322" s="4" t="s">
        <v>238</v>
      </c>
      <c r="FE322" s="4">
        <v>3</v>
      </c>
    </row>
    <row r="323" spans="1:161" x14ac:dyDescent="0.3">
      <c r="A323" s="4">
        <v>11094</v>
      </c>
      <c r="B323" s="4" t="s">
        <v>1434</v>
      </c>
      <c r="C323" s="4" t="s">
        <v>194</v>
      </c>
      <c r="D323" s="4" t="s">
        <v>1435</v>
      </c>
      <c r="E323" s="4" t="s">
        <v>221</v>
      </c>
      <c r="F323" s="4" t="s">
        <v>202</v>
      </c>
      <c r="G323" s="4">
        <v>1</v>
      </c>
      <c r="H323" s="4">
        <v>2</v>
      </c>
      <c r="J323" s="4">
        <v>1</v>
      </c>
      <c r="K323" s="4">
        <v>2</v>
      </c>
      <c r="O323" s="4">
        <v>0</v>
      </c>
      <c r="P323" s="4">
        <v>1</v>
      </c>
      <c r="Q323" s="4">
        <v>2</v>
      </c>
      <c r="BF323" s="4">
        <v>1</v>
      </c>
      <c r="BG323" s="4">
        <v>1</v>
      </c>
      <c r="BI323" s="4">
        <v>1</v>
      </c>
      <c r="BJ323" s="4">
        <v>1</v>
      </c>
      <c r="BK323" s="4">
        <v>5</v>
      </c>
      <c r="BL323" s="4">
        <v>-77</v>
      </c>
      <c r="BS323" s="4">
        <v>2</v>
      </c>
      <c r="BT323" s="4">
        <v>2</v>
      </c>
      <c r="BU323" s="4">
        <v>2</v>
      </c>
      <c r="BW323" s="4">
        <v>1</v>
      </c>
      <c r="BX323" s="4">
        <v>3</v>
      </c>
      <c r="BY323" s="4">
        <v>1</v>
      </c>
      <c r="BZ323" s="4">
        <v>1</v>
      </c>
      <c r="CA323" s="4">
        <v>1</v>
      </c>
      <c r="CB323" s="4">
        <v>2</v>
      </c>
      <c r="CC323" s="4">
        <v>2</v>
      </c>
      <c r="CD323" s="4">
        <v>2</v>
      </c>
      <c r="CE323" s="4">
        <v>2</v>
      </c>
      <c r="CF323" s="4">
        <v>2</v>
      </c>
      <c r="CG323" s="4">
        <v>2</v>
      </c>
      <c r="CH323" s="4">
        <v>3</v>
      </c>
      <c r="CI323" s="4">
        <v>1</v>
      </c>
      <c r="CJ323" s="4">
        <v>2</v>
      </c>
      <c r="CK323" s="4">
        <v>7</v>
      </c>
      <c r="CL323" s="4">
        <v>1</v>
      </c>
      <c r="CM323" s="4">
        <v>1</v>
      </c>
      <c r="CN323" s="4">
        <v>1</v>
      </c>
      <c r="CO323" s="4">
        <v>1</v>
      </c>
      <c r="CP323" s="4">
        <v>1</v>
      </c>
      <c r="CQ323" s="4">
        <v>1</v>
      </c>
      <c r="CR323" s="4">
        <v>1</v>
      </c>
      <c r="CS323" s="4">
        <v>1</v>
      </c>
      <c r="CT323" s="4">
        <v>1</v>
      </c>
      <c r="CU323" s="4">
        <v>1</v>
      </c>
      <c r="CV323" s="4">
        <v>2</v>
      </c>
      <c r="CX323" s="4">
        <v>1</v>
      </c>
      <c r="CY323" s="4">
        <v>1</v>
      </c>
      <c r="CZ323" s="4">
        <v>1</v>
      </c>
      <c r="DA323" s="4">
        <v>3</v>
      </c>
      <c r="DB323" s="4">
        <v>1</v>
      </c>
      <c r="DC323" s="4">
        <v>5</v>
      </c>
      <c r="DD323" s="4">
        <v>-97</v>
      </c>
      <c r="DE323" s="4">
        <v>1</v>
      </c>
      <c r="DF323" s="4">
        <v>4</v>
      </c>
      <c r="DH323" s="4">
        <v>2</v>
      </c>
      <c r="DI323" s="4">
        <v>0</v>
      </c>
      <c r="DJ323" s="4">
        <v>2</v>
      </c>
      <c r="DO323" s="4">
        <v>2</v>
      </c>
      <c r="DP323" s="4">
        <v>2</v>
      </c>
      <c r="DQ323" s="4">
        <v>-98</v>
      </c>
      <c r="DR323" s="4">
        <v>-98</v>
      </c>
      <c r="DW323" s="4">
        <v>-98</v>
      </c>
      <c r="DX323" s="4">
        <v>-98</v>
      </c>
      <c r="DY323" s="4">
        <v>1</v>
      </c>
      <c r="DZ323" s="4">
        <v>2</v>
      </c>
      <c r="EA323" s="4" t="s">
        <v>1436</v>
      </c>
      <c r="EB323" s="4">
        <v>632</v>
      </c>
      <c r="EC323" s="4">
        <v>10.53</v>
      </c>
      <c r="EE323" s="4">
        <v>2</v>
      </c>
      <c r="EF323" s="4">
        <v>1</v>
      </c>
      <c r="EG323" s="4" t="s">
        <v>1325</v>
      </c>
      <c r="EI323" s="4">
        <v>1</v>
      </c>
      <c r="EJ323" s="4">
        <v>1</v>
      </c>
      <c r="EK323" s="4">
        <v>3</v>
      </c>
      <c r="EL323" s="4">
        <v>4</v>
      </c>
      <c r="EM323" s="4">
        <v>17</v>
      </c>
      <c r="ET323" s="4" t="s">
        <v>1423</v>
      </c>
      <c r="EU323" s="4" t="s">
        <v>201</v>
      </c>
      <c r="EV323" s="4" t="s">
        <v>202</v>
      </c>
      <c r="EY323" s="4">
        <v>792</v>
      </c>
      <c r="FA323" s="83" t="s">
        <v>203</v>
      </c>
      <c r="FB323" s="4" t="s">
        <v>204</v>
      </c>
      <c r="FC323" s="4">
        <v>1</v>
      </c>
      <c r="FD323" s="4" t="s">
        <v>205</v>
      </c>
      <c r="FE323" s="4">
        <v>7</v>
      </c>
    </row>
    <row r="324" spans="1:161" x14ac:dyDescent="0.3">
      <c r="A324" s="4">
        <v>11096</v>
      </c>
      <c r="B324" s="4" t="s">
        <v>1437</v>
      </c>
      <c r="C324" s="4" t="s">
        <v>212</v>
      </c>
      <c r="D324" s="4" t="s">
        <v>1438</v>
      </c>
      <c r="E324" s="4" t="s">
        <v>309</v>
      </c>
      <c r="F324" s="4" t="s">
        <v>202</v>
      </c>
      <c r="G324" s="4">
        <v>1</v>
      </c>
      <c r="H324" s="4">
        <v>1</v>
      </c>
      <c r="I324" s="4">
        <v>1</v>
      </c>
      <c r="J324" s="4">
        <v>1</v>
      </c>
      <c r="K324" s="4">
        <v>2</v>
      </c>
      <c r="O324" s="4">
        <v>2</v>
      </c>
      <c r="P324" s="4">
        <v>1</v>
      </c>
      <c r="Q324" s="4">
        <v>2</v>
      </c>
      <c r="BF324" s="4">
        <v>1</v>
      </c>
      <c r="BG324" s="4">
        <v>1</v>
      </c>
      <c r="BI324" s="4">
        <v>1</v>
      </c>
      <c r="BJ324" s="4">
        <v>1</v>
      </c>
      <c r="BK324" s="4">
        <v>5</v>
      </c>
      <c r="BL324" s="4">
        <v>1</v>
      </c>
      <c r="BS324" s="4">
        <v>4</v>
      </c>
      <c r="BU324" s="4">
        <v>2</v>
      </c>
      <c r="BW324" s="4">
        <v>3</v>
      </c>
      <c r="BX324" s="4">
        <v>3</v>
      </c>
      <c r="BY324" s="4">
        <v>1</v>
      </c>
      <c r="BZ324" s="4">
        <v>1</v>
      </c>
      <c r="CA324" s="4">
        <v>1</v>
      </c>
      <c r="CB324" s="4">
        <v>1</v>
      </c>
      <c r="CC324" s="4">
        <v>1</v>
      </c>
      <c r="CD324" s="4">
        <v>2</v>
      </c>
      <c r="CE324" s="4">
        <v>2</v>
      </c>
      <c r="CF324" s="4">
        <v>2</v>
      </c>
      <c r="CG324" s="4">
        <v>3</v>
      </c>
      <c r="CH324" s="4">
        <v>3</v>
      </c>
      <c r="CI324" s="4">
        <v>1</v>
      </c>
      <c r="CJ324" s="4">
        <v>3</v>
      </c>
      <c r="CK324" s="4">
        <v>7</v>
      </c>
      <c r="CL324" s="4">
        <v>1</v>
      </c>
      <c r="CM324" s="4">
        <v>3</v>
      </c>
      <c r="CN324" s="4">
        <v>1</v>
      </c>
      <c r="CO324" s="4">
        <v>1</v>
      </c>
      <c r="CP324" s="4">
        <v>1</v>
      </c>
      <c r="CQ324" s="4">
        <v>1</v>
      </c>
      <c r="CR324" s="4">
        <v>1</v>
      </c>
      <c r="CS324" s="4">
        <v>0</v>
      </c>
      <c r="CV324" s="4">
        <v>2</v>
      </c>
      <c r="CX324" s="4">
        <v>2</v>
      </c>
      <c r="CY324" s="4">
        <v>1</v>
      </c>
      <c r="CZ324" s="4">
        <v>1</v>
      </c>
      <c r="DA324" s="4">
        <v>3</v>
      </c>
      <c r="DB324" s="4">
        <v>1</v>
      </c>
      <c r="DC324" s="4">
        <v>14</v>
      </c>
      <c r="DD324" s="4">
        <v>3</v>
      </c>
      <c r="DE324" s="4">
        <v>1</v>
      </c>
      <c r="DF324" s="4">
        <v>7</v>
      </c>
      <c r="DH324" s="4">
        <v>3</v>
      </c>
      <c r="DI324" s="4">
        <v>2</v>
      </c>
      <c r="DJ324" s="4">
        <v>0</v>
      </c>
      <c r="DK324" s="4">
        <v>0</v>
      </c>
      <c r="DL324" s="4">
        <v>2</v>
      </c>
      <c r="DO324" s="4">
        <v>1</v>
      </c>
      <c r="DP324" s="4">
        <v>2</v>
      </c>
      <c r="DQ324" s="4">
        <v>6</v>
      </c>
      <c r="DR324" s="4">
        <v>3</v>
      </c>
      <c r="DW324" s="4">
        <v>2</v>
      </c>
      <c r="DX324" s="4">
        <v>2</v>
      </c>
      <c r="DY324" s="4">
        <v>1</v>
      </c>
      <c r="DZ324" s="4">
        <v>2</v>
      </c>
      <c r="EA324" s="4" t="s">
        <v>251</v>
      </c>
      <c r="EB324" s="4">
        <v>672</v>
      </c>
      <c r="EC324" s="4">
        <v>11.2</v>
      </c>
      <c r="EE324" s="4">
        <v>2</v>
      </c>
      <c r="EF324" s="4">
        <v>1</v>
      </c>
      <c r="EG324" s="4" t="s">
        <v>811</v>
      </c>
      <c r="EI324" s="4">
        <v>1</v>
      </c>
      <c r="EJ324" s="4">
        <v>1</v>
      </c>
      <c r="EK324" s="4">
        <v>3</v>
      </c>
      <c r="EL324" s="4">
        <v>9</v>
      </c>
      <c r="EM324" s="4">
        <v>27</v>
      </c>
      <c r="ET324" s="4" t="s">
        <v>1423</v>
      </c>
      <c r="EU324" s="4" t="s">
        <v>201</v>
      </c>
      <c r="EV324" s="4" t="s">
        <v>202</v>
      </c>
      <c r="EY324" s="4">
        <v>1294</v>
      </c>
      <c r="FA324" s="83" t="s">
        <v>203</v>
      </c>
      <c r="FB324" s="4" t="s">
        <v>204</v>
      </c>
      <c r="FC324" s="4">
        <v>1</v>
      </c>
      <c r="FD324" s="4" t="s">
        <v>205</v>
      </c>
      <c r="FE324" s="4">
        <v>7</v>
      </c>
    </row>
    <row r="325" spans="1:161" x14ac:dyDescent="0.3">
      <c r="A325" s="4">
        <v>11163</v>
      </c>
      <c r="B325" s="4" t="s">
        <v>1439</v>
      </c>
      <c r="C325" s="4" t="s">
        <v>212</v>
      </c>
      <c r="D325" s="4" t="s">
        <v>1440</v>
      </c>
      <c r="E325" s="4" t="s">
        <v>214</v>
      </c>
      <c r="F325" s="4" t="s">
        <v>1441</v>
      </c>
      <c r="G325" s="4">
        <v>1</v>
      </c>
      <c r="H325" s="4">
        <v>2</v>
      </c>
      <c r="J325" s="4">
        <v>1</v>
      </c>
      <c r="K325" s="4">
        <v>2</v>
      </c>
      <c r="O325" s="4">
        <v>0</v>
      </c>
      <c r="P325" s="4">
        <v>1</v>
      </c>
      <c r="Q325" s="4">
        <v>2</v>
      </c>
      <c r="BF325" s="4">
        <v>1</v>
      </c>
      <c r="BG325" s="4">
        <v>1</v>
      </c>
      <c r="BI325" s="4">
        <v>1</v>
      </c>
      <c r="BJ325" s="4">
        <v>1</v>
      </c>
      <c r="BK325" s="4">
        <v>6</v>
      </c>
      <c r="BL325" s="4">
        <v>1</v>
      </c>
      <c r="BM325" s="4">
        <v>2</v>
      </c>
      <c r="BS325" s="4">
        <v>1</v>
      </c>
      <c r="BU325" s="4">
        <v>2</v>
      </c>
      <c r="BW325" s="4">
        <v>3</v>
      </c>
      <c r="BX325" s="4">
        <v>1</v>
      </c>
      <c r="BY325" s="4">
        <v>2</v>
      </c>
      <c r="BZ325" s="4">
        <v>1</v>
      </c>
      <c r="CA325" s="4">
        <v>2</v>
      </c>
      <c r="CB325" s="4">
        <v>2</v>
      </c>
      <c r="CC325" s="4">
        <v>2</v>
      </c>
      <c r="CD325" s="4">
        <v>2</v>
      </c>
      <c r="CE325" s="4">
        <v>2</v>
      </c>
      <c r="CF325" s="4">
        <v>2</v>
      </c>
      <c r="CG325" s="4">
        <v>2</v>
      </c>
      <c r="CH325" s="4">
        <v>2</v>
      </c>
      <c r="CI325" s="4">
        <v>2</v>
      </c>
      <c r="CJ325" s="4">
        <v>1</v>
      </c>
      <c r="CK325" s="4">
        <v>7</v>
      </c>
      <c r="CL325" s="4">
        <v>7</v>
      </c>
      <c r="CM325" s="4">
        <v>4</v>
      </c>
      <c r="CN325" s="4">
        <v>1</v>
      </c>
      <c r="CO325" s="4">
        <v>1</v>
      </c>
      <c r="CP325" s="4">
        <v>1</v>
      </c>
      <c r="CQ325" s="4">
        <v>1</v>
      </c>
      <c r="CR325" s="4">
        <v>1</v>
      </c>
      <c r="CS325" s="4">
        <v>1</v>
      </c>
      <c r="CT325" s="4">
        <v>1</v>
      </c>
      <c r="CU325" s="4">
        <v>1</v>
      </c>
      <c r="CV325" s="4">
        <v>2</v>
      </c>
      <c r="CX325" s="4">
        <v>2</v>
      </c>
      <c r="CY325" s="4">
        <v>1</v>
      </c>
      <c r="CZ325" s="4">
        <v>1</v>
      </c>
      <c r="DA325" s="4">
        <v>3</v>
      </c>
      <c r="DB325" s="4">
        <v>1</v>
      </c>
      <c r="DC325" s="4">
        <v>5</v>
      </c>
      <c r="DD325" s="4">
        <v>1</v>
      </c>
      <c r="DE325" s="4">
        <v>1</v>
      </c>
      <c r="DF325" s="4">
        <v>4</v>
      </c>
      <c r="DG325" s="4">
        <v>4</v>
      </c>
      <c r="DH325" s="4">
        <v>1</v>
      </c>
      <c r="DI325" s="4">
        <v>0</v>
      </c>
      <c r="DJ325" s="4">
        <v>0</v>
      </c>
      <c r="DK325" s="4">
        <v>0</v>
      </c>
      <c r="DL325" s="4">
        <v>1</v>
      </c>
      <c r="DM325" s="4">
        <v>1</v>
      </c>
      <c r="DN325" s="4">
        <v>1</v>
      </c>
      <c r="DO325" s="4">
        <v>2</v>
      </c>
      <c r="DP325" s="4">
        <v>2</v>
      </c>
      <c r="DQ325" s="4">
        <v>4</v>
      </c>
      <c r="DR325" s="4">
        <v>6</v>
      </c>
      <c r="DW325" s="4">
        <v>1</v>
      </c>
      <c r="DX325" s="4">
        <v>6</v>
      </c>
      <c r="DY325" s="4">
        <v>1</v>
      </c>
      <c r="DZ325" s="4">
        <v>1</v>
      </c>
      <c r="EA325" s="4" t="s">
        <v>1442</v>
      </c>
      <c r="EB325" s="4">
        <v>834</v>
      </c>
      <c r="EC325" s="4">
        <v>13.9</v>
      </c>
      <c r="EE325" s="4">
        <v>2</v>
      </c>
      <c r="EF325" s="4">
        <v>1</v>
      </c>
      <c r="EG325" s="4" t="s">
        <v>1398</v>
      </c>
      <c r="EI325" s="4">
        <v>1</v>
      </c>
      <c r="EJ325" s="4">
        <v>1</v>
      </c>
      <c r="EK325" s="4">
        <v>3</v>
      </c>
      <c r="EL325" s="4">
        <v>8</v>
      </c>
      <c r="EM325" s="4">
        <v>25</v>
      </c>
      <c r="ET325" s="4" t="s">
        <v>1423</v>
      </c>
      <c r="EU325" s="4" t="s">
        <v>201</v>
      </c>
      <c r="EV325" s="4" t="s">
        <v>1443</v>
      </c>
      <c r="EY325" s="4">
        <v>826</v>
      </c>
      <c r="FA325" s="83" t="s">
        <v>203</v>
      </c>
      <c r="FB325" s="4" t="s">
        <v>204</v>
      </c>
      <c r="FC325" s="4">
        <v>1</v>
      </c>
      <c r="FD325" s="4" t="s">
        <v>205</v>
      </c>
      <c r="FE325" s="4">
        <v>3</v>
      </c>
    </row>
    <row r="326" spans="1:161" x14ac:dyDescent="0.3">
      <c r="A326" s="4">
        <v>11175</v>
      </c>
      <c r="B326" s="4" t="s">
        <v>1444</v>
      </c>
      <c r="C326" s="4" t="s">
        <v>212</v>
      </c>
      <c r="D326" s="4" t="s">
        <v>1445</v>
      </c>
      <c r="E326" s="4" t="s">
        <v>214</v>
      </c>
      <c r="F326" s="4" t="s">
        <v>1446</v>
      </c>
      <c r="G326" s="4">
        <v>1</v>
      </c>
      <c r="H326" s="4">
        <v>2</v>
      </c>
      <c r="J326" s="4">
        <v>1</v>
      </c>
      <c r="K326" s="4">
        <v>2</v>
      </c>
      <c r="O326" s="4">
        <v>0</v>
      </c>
      <c r="P326" s="4">
        <v>1</v>
      </c>
      <c r="Q326" s="4">
        <v>2</v>
      </c>
      <c r="BF326" s="4">
        <v>1</v>
      </c>
      <c r="BG326" s="4">
        <v>1</v>
      </c>
      <c r="BI326" s="4">
        <v>-98</v>
      </c>
      <c r="BJ326" s="4">
        <v>1</v>
      </c>
      <c r="BK326" s="4">
        <v>3</v>
      </c>
      <c r="BL326" s="4">
        <v>-77</v>
      </c>
      <c r="BS326" s="4">
        <v>1</v>
      </c>
      <c r="BU326" s="4">
        <v>1</v>
      </c>
      <c r="BV326" s="4">
        <v>3</v>
      </c>
      <c r="BX326" s="4">
        <v>1</v>
      </c>
      <c r="BY326" s="4">
        <v>1</v>
      </c>
      <c r="BZ326" s="4">
        <v>1</v>
      </c>
      <c r="CA326" s="4">
        <v>1</v>
      </c>
      <c r="CB326" s="4">
        <v>1</v>
      </c>
      <c r="CC326" s="4">
        <v>1</v>
      </c>
      <c r="CD326" s="4">
        <v>2</v>
      </c>
      <c r="CE326" s="4">
        <v>2</v>
      </c>
      <c r="CF326" s="4">
        <v>1</v>
      </c>
      <c r="CG326" s="4">
        <v>2</v>
      </c>
      <c r="CH326" s="4">
        <v>1</v>
      </c>
      <c r="CI326" s="4">
        <v>1</v>
      </c>
      <c r="CJ326" s="4">
        <v>2</v>
      </c>
      <c r="CK326" s="4">
        <v>7</v>
      </c>
      <c r="CL326" s="4">
        <v>3</v>
      </c>
      <c r="CM326" s="4">
        <v>1</v>
      </c>
      <c r="CN326" s="4">
        <v>1</v>
      </c>
      <c r="CO326" s="4">
        <v>1</v>
      </c>
      <c r="CP326" s="4">
        <v>1</v>
      </c>
      <c r="CQ326" s="4">
        <v>1</v>
      </c>
      <c r="CR326" s="4">
        <v>1</v>
      </c>
      <c r="CS326" s="4">
        <v>0</v>
      </c>
      <c r="CV326" s="4">
        <v>2</v>
      </c>
      <c r="CX326" s="4">
        <v>2</v>
      </c>
      <c r="CY326" s="4">
        <v>5</v>
      </c>
      <c r="CZ326" s="4">
        <v>1</v>
      </c>
      <c r="DA326" s="4">
        <v>2</v>
      </c>
      <c r="DB326" s="4">
        <v>1</v>
      </c>
      <c r="DC326" s="4">
        <v>3</v>
      </c>
      <c r="DD326" s="4">
        <v>3</v>
      </c>
      <c r="DE326" s="4">
        <v>1</v>
      </c>
      <c r="DF326" s="4">
        <v>4</v>
      </c>
      <c r="DH326" s="4">
        <v>2</v>
      </c>
      <c r="DI326" s="4">
        <v>0</v>
      </c>
      <c r="DJ326" s="4">
        <v>2</v>
      </c>
      <c r="DO326" s="4">
        <v>2</v>
      </c>
      <c r="DP326" s="4">
        <v>2</v>
      </c>
      <c r="DQ326" s="4">
        <v>6</v>
      </c>
      <c r="DR326" s="4">
        <v>1</v>
      </c>
      <c r="DW326" s="4">
        <v>2</v>
      </c>
      <c r="DX326" s="4">
        <v>6</v>
      </c>
      <c r="DY326" s="4">
        <v>1</v>
      </c>
      <c r="DZ326" s="4">
        <v>2</v>
      </c>
      <c r="EA326" s="4" t="s">
        <v>1004</v>
      </c>
      <c r="EB326" s="4">
        <v>556</v>
      </c>
      <c r="EC326" s="4">
        <v>9.27</v>
      </c>
      <c r="EE326" s="4">
        <v>2</v>
      </c>
      <c r="EF326" s="4">
        <v>1</v>
      </c>
      <c r="EG326" s="4" t="s">
        <v>1447</v>
      </c>
      <c r="EI326" s="4">
        <v>1</v>
      </c>
      <c r="EJ326" s="4">
        <v>1</v>
      </c>
      <c r="EK326" s="4">
        <v>3</v>
      </c>
      <c r="EL326" s="4">
        <v>8</v>
      </c>
      <c r="EM326" s="4">
        <v>25</v>
      </c>
      <c r="ET326" s="4" t="s">
        <v>1423</v>
      </c>
      <c r="EU326" s="4" t="s">
        <v>201</v>
      </c>
      <c r="EV326" s="4" t="s">
        <v>202</v>
      </c>
      <c r="EY326" s="4">
        <v>826</v>
      </c>
      <c r="FA326" s="83" t="s">
        <v>203</v>
      </c>
      <c r="FB326" s="4" t="s">
        <v>204</v>
      </c>
      <c r="FC326" s="4">
        <v>0</v>
      </c>
      <c r="FD326" s="4" t="s">
        <v>205</v>
      </c>
      <c r="FE326" s="4">
        <v>17</v>
      </c>
    </row>
    <row r="327" spans="1:161" x14ac:dyDescent="0.3">
      <c r="A327" s="4">
        <v>11232</v>
      </c>
      <c r="B327" s="4" t="s">
        <v>1448</v>
      </c>
      <c r="C327" s="4" t="s">
        <v>194</v>
      </c>
      <c r="D327" s="4" t="s">
        <v>1449</v>
      </c>
      <c r="E327" s="4" t="s">
        <v>196</v>
      </c>
      <c r="F327" s="4" t="s">
        <v>1450</v>
      </c>
      <c r="G327" s="4">
        <v>1</v>
      </c>
      <c r="H327" s="4">
        <v>2</v>
      </c>
      <c r="J327" s="4">
        <v>1</v>
      </c>
      <c r="K327" s="4">
        <v>2</v>
      </c>
      <c r="O327" s="4">
        <v>0</v>
      </c>
      <c r="P327" s="4">
        <v>1</v>
      </c>
      <c r="Q327" s="4">
        <v>2</v>
      </c>
      <c r="BF327" s="4">
        <v>1</v>
      </c>
      <c r="BG327" s="4">
        <v>1</v>
      </c>
      <c r="BI327" s="4">
        <v>2</v>
      </c>
      <c r="BJ327" s="4">
        <v>1</v>
      </c>
      <c r="BK327" s="4">
        <v>-98</v>
      </c>
      <c r="BL327" s="4">
        <v>2</v>
      </c>
      <c r="BS327" s="4">
        <v>3</v>
      </c>
      <c r="BW327" s="4">
        <v>1</v>
      </c>
      <c r="BX327" s="4">
        <v>1</v>
      </c>
      <c r="BY327" s="4">
        <v>1</v>
      </c>
      <c r="BZ327" s="4">
        <v>1</v>
      </c>
      <c r="CA327" s="4">
        <v>1</v>
      </c>
      <c r="CB327" s="4">
        <v>2</v>
      </c>
      <c r="CC327" s="4">
        <v>1</v>
      </c>
      <c r="CD327" s="4">
        <v>2</v>
      </c>
      <c r="CE327" s="4">
        <v>2</v>
      </c>
      <c r="CF327" s="4">
        <v>1</v>
      </c>
      <c r="CG327" s="4">
        <v>1</v>
      </c>
      <c r="CH327" s="4">
        <v>1</v>
      </c>
      <c r="CI327" s="4">
        <v>1</v>
      </c>
      <c r="CJ327" s="4">
        <v>1</v>
      </c>
      <c r="CK327" s="4">
        <v>7</v>
      </c>
      <c r="CL327" s="4">
        <v>1</v>
      </c>
      <c r="CM327" s="4">
        <v>4</v>
      </c>
      <c r="CN327" s="4">
        <v>1</v>
      </c>
      <c r="CO327" s="4">
        <v>2</v>
      </c>
      <c r="CP327" s="4">
        <v>1</v>
      </c>
      <c r="CQ327" s="4">
        <v>2</v>
      </c>
      <c r="CR327" s="4">
        <v>1</v>
      </c>
      <c r="CS327" s="4">
        <v>0</v>
      </c>
      <c r="CV327" s="4">
        <v>1</v>
      </c>
      <c r="CW327" s="4">
        <v>1</v>
      </c>
      <c r="CX327" s="4">
        <v>2</v>
      </c>
      <c r="CY327" s="4">
        <v>2</v>
      </c>
      <c r="CZ327" s="4">
        <v>1</v>
      </c>
      <c r="DA327" s="4">
        <v>3</v>
      </c>
      <c r="DB327" s="4">
        <v>1</v>
      </c>
      <c r="DC327" s="4">
        <v>1</v>
      </c>
      <c r="DD327" s="4">
        <v>3</v>
      </c>
      <c r="DE327" s="4">
        <v>1</v>
      </c>
      <c r="DF327" s="4">
        <v>2</v>
      </c>
      <c r="DH327" s="4">
        <v>0</v>
      </c>
      <c r="DI327" s="4">
        <v>0</v>
      </c>
      <c r="DJ327" s="4">
        <v>2</v>
      </c>
      <c r="DO327" s="4">
        <v>1</v>
      </c>
      <c r="DP327" s="4">
        <v>2</v>
      </c>
      <c r="DQ327" s="4">
        <v>6</v>
      </c>
      <c r="DR327" s="4">
        <v>1</v>
      </c>
      <c r="DW327" s="4">
        <v>2</v>
      </c>
      <c r="DX327" s="4">
        <v>-98</v>
      </c>
      <c r="DY327" s="4">
        <v>1</v>
      </c>
      <c r="DZ327" s="4">
        <v>2</v>
      </c>
      <c r="EA327" s="4" t="s">
        <v>1001</v>
      </c>
      <c r="EB327" s="4">
        <v>510</v>
      </c>
      <c r="EC327" s="4">
        <v>8.5</v>
      </c>
      <c r="EE327" s="4">
        <v>2</v>
      </c>
      <c r="EF327" s="4">
        <v>1</v>
      </c>
      <c r="EG327" s="4" t="s">
        <v>1106</v>
      </c>
      <c r="EI327" s="4">
        <v>1</v>
      </c>
      <c r="EJ327" s="4">
        <v>1</v>
      </c>
      <c r="EK327" s="4">
        <v>3</v>
      </c>
      <c r="EL327" s="4">
        <v>5</v>
      </c>
      <c r="EM327" s="4">
        <v>19</v>
      </c>
      <c r="ET327" s="4" t="s">
        <v>1423</v>
      </c>
      <c r="EU327" s="4" t="s">
        <v>201</v>
      </c>
      <c r="EV327" s="4" t="s">
        <v>202</v>
      </c>
      <c r="EY327" s="4">
        <v>1251</v>
      </c>
      <c r="FA327" s="83" t="s">
        <v>203</v>
      </c>
      <c r="FB327" s="4" t="s">
        <v>204</v>
      </c>
      <c r="FC327" s="4">
        <v>1</v>
      </c>
      <c r="FD327" s="4" t="s">
        <v>238</v>
      </c>
    </row>
    <row r="328" spans="1:161" x14ac:dyDescent="0.3">
      <c r="A328" s="4">
        <v>11233</v>
      </c>
      <c r="B328" s="4" t="s">
        <v>1451</v>
      </c>
      <c r="C328" s="4" t="s">
        <v>212</v>
      </c>
      <c r="D328" s="4" t="s">
        <v>1452</v>
      </c>
      <c r="E328" s="4" t="s">
        <v>214</v>
      </c>
      <c r="F328" s="4" t="s">
        <v>1453</v>
      </c>
      <c r="G328" s="4">
        <v>1</v>
      </c>
      <c r="H328" s="4">
        <v>2</v>
      </c>
      <c r="J328" s="4">
        <v>1</v>
      </c>
      <c r="K328" s="4">
        <v>2</v>
      </c>
      <c r="O328" s="4">
        <v>0</v>
      </c>
      <c r="P328" s="4">
        <v>1</v>
      </c>
      <c r="Q328" s="4">
        <v>2</v>
      </c>
      <c r="BF328" s="4">
        <v>1</v>
      </c>
      <c r="BG328" s="4">
        <v>1</v>
      </c>
      <c r="BI328" s="4">
        <v>1</v>
      </c>
      <c r="BJ328" s="4">
        <v>1</v>
      </c>
      <c r="BK328" s="4">
        <v>6</v>
      </c>
      <c r="BL328" s="4">
        <v>-77</v>
      </c>
      <c r="BS328" s="4">
        <v>4</v>
      </c>
      <c r="BU328" s="4">
        <v>2</v>
      </c>
      <c r="BW328" s="4">
        <v>3</v>
      </c>
      <c r="BX328" s="4">
        <v>-98</v>
      </c>
      <c r="BY328" s="4">
        <v>2</v>
      </c>
      <c r="BZ328" s="4">
        <v>1</v>
      </c>
      <c r="CA328" s="4">
        <v>1</v>
      </c>
      <c r="CB328" s="4">
        <v>2</v>
      </c>
      <c r="CC328" s="4">
        <v>1</v>
      </c>
      <c r="CD328" s="4">
        <v>2</v>
      </c>
      <c r="CE328" s="4">
        <v>1</v>
      </c>
      <c r="CF328" s="4">
        <v>1</v>
      </c>
      <c r="CG328" s="4">
        <v>2</v>
      </c>
      <c r="CH328" s="4">
        <v>-98</v>
      </c>
      <c r="CI328" s="4">
        <v>3</v>
      </c>
      <c r="CJ328" s="4">
        <v>2</v>
      </c>
      <c r="CK328" s="4">
        <v>6</v>
      </c>
      <c r="CL328" s="4">
        <v>5</v>
      </c>
      <c r="CM328" s="4">
        <v>4</v>
      </c>
      <c r="CN328" s="4">
        <v>1</v>
      </c>
      <c r="CO328" s="4">
        <v>1</v>
      </c>
      <c r="CP328" s="4">
        <v>1</v>
      </c>
      <c r="CQ328" s="4">
        <v>1</v>
      </c>
      <c r="CR328" s="4">
        <v>1</v>
      </c>
      <c r="CS328" s="4">
        <v>0</v>
      </c>
      <c r="CV328" s="4">
        <v>2</v>
      </c>
      <c r="CX328" s="4">
        <v>2</v>
      </c>
      <c r="CY328" s="4">
        <v>5</v>
      </c>
      <c r="CZ328" s="4">
        <v>1</v>
      </c>
      <c r="DA328" s="4">
        <v>1</v>
      </c>
      <c r="DB328" s="4">
        <v>1</v>
      </c>
      <c r="DC328" s="4">
        <v>3</v>
      </c>
      <c r="DD328" s="4">
        <v>-97</v>
      </c>
      <c r="DE328" s="4">
        <v>1</v>
      </c>
      <c r="DF328" s="4">
        <v>2</v>
      </c>
      <c r="DH328" s="4">
        <v>0</v>
      </c>
      <c r="DI328" s="4">
        <v>0</v>
      </c>
      <c r="DJ328" s="4">
        <v>2</v>
      </c>
      <c r="DO328" s="4">
        <v>2</v>
      </c>
      <c r="DP328" s="4">
        <v>2</v>
      </c>
      <c r="DQ328" s="4">
        <v>8</v>
      </c>
      <c r="DR328" s="4">
        <v>1</v>
      </c>
      <c r="DW328" s="4">
        <v>2</v>
      </c>
      <c r="DX328" s="4">
        <v>5</v>
      </c>
      <c r="DY328" s="4">
        <v>1</v>
      </c>
      <c r="DZ328" s="4">
        <v>2</v>
      </c>
      <c r="EA328" s="4" t="s">
        <v>1454</v>
      </c>
      <c r="EB328" s="4">
        <v>771</v>
      </c>
      <c r="EC328" s="4">
        <v>12.85</v>
      </c>
      <c r="EE328" s="4">
        <v>2</v>
      </c>
      <c r="EF328" s="4">
        <v>1</v>
      </c>
      <c r="EG328" s="4" t="s">
        <v>1455</v>
      </c>
      <c r="EI328" s="4">
        <v>1</v>
      </c>
      <c r="EJ328" s="4">
        <v>1</v>
      </c>
      <c r="EK328" s="4">
        <v>3</v>
      </c>
      <c r="EL328" s="4">
        <v>8</v>
      </c>
      <c r="EM328" s="4">
        <v>25</v>
      </c>
      <c r="ET328" s="4" t="s">
        <v>1423</v>
      </c>
      <c r="EU328" s="4" t="s">
        <v>201</v>
      </c>
      <c r="EV328" s="4" t="s">
        <v>202</v>
      </c>
      <c r="EY328" s="4">
        <v>826</v>
      </c>
      <c r="FA328" s="83" t="s">
        <v>203</v>
      </c>
      <c r="FB328" s="4" t="s">
        <v>204</v>
      </c>
      <c r="FC328" s="4">
        <v>1</v>
      </c>
      <c r="FD328" s="4" t="s">
        <v>205</v>
      </c>
      <c r="FE328" s="4">
        <v>3</v>
      </c>
    </row>
    <row r="329" spans="1:161" x14ac:dyDescent="0.3">
      <c r="A329" s="4">
        <v>11261</v>
      </c>
      <c r="B329" s="4" t="s">
        <v>1456</v>
      </c>
      <c r="C329" s="4" t="s">
        <v>212</v>
      </c>
      <c r="D329" s="4" t="s">
        <v>1457</v>
      </c>
      <c r="E329" s="4" t="s">
        <v>214</v>
      </c>
      <c r="F329" s="4" t="s">
        <v>1458</v>
      </c>
      <c r="G329" s="4">
        <v>1</v>
      </c>
      <c r="H329" s="4">
        <v>1</v>
      </c>
      <c r="I329" s="4">
        <v>2</v>
      </c>
      <c r="J329" s="4">
        <v>1</v>
      </c>
      <c r="K329" s="4">
        <v>2</v>
      </c>
      <c r="O329" s="4">
        <v>1</v>
      </c>
      <c r="P329" s="4">
        <v>1</v>
      </c>
      <c r="Q329" s="4">
        <v>2</v>
      </c>
      <c r="R329" s="4">
        <v>3</v>
      </c>
      <c r="T329" s="4">
        <v>2</v>
      </c>
      <c r="U329" s="4">
        <v>3</v>
      </c>
      <c r="V329" s="4">
        <v>2</v>
      </c>
      <c r="W329" s="4">
        <v>2</v>
      </c>
      <c r="Y329" s="4">
        <v>2</v>
      </c>
      <c r="Z329" s="4">
        <v>2</v>
      </c>
      <c r="AA329" s="4">
        <v>1</v>
      </c>
      <c r="AB329" s="4">
        <v>2011</v>
      </c>
      <c r="AC329" s="4">
        <v>6</v>
      </c>
      <c r="AD329" s="4">
        <v>1</v>
      </c>
      <c r="AE329" s="4">
        <v>3</v>
      </c>
      <c r="AF329" s="4">
        <v>6</v>
      </c>
      <c r="AW329" s="4">
        <v>1</v>
      </c>
      <c r="AX329" s="4">
        <v>7</v>
      </c>
      <c r="AY329" s="4">
        <v>1</v>
      </c>
      <c r="AZ329" s="4">
        <v>1</v>
      </c>
      <c r="BA329" s="4">
        <v>150</v>
      </c>
      <c r="BD329" s="4">
        <v>2</v>
      </c>
      <c r="BE329" s="4">
        <v>2</v>
      </c>
      <c r="BF329" s="4">
        <v>1</v>
      </c>
      <c r="BG329" s="4">
        <v>1</v>
      </c>
      <c r="BH329" s="4">
        <v>2</v>
      </c>
      <c r="BI329" s="4">
        <v>1</v>
      </c>
      <c r="BJ329" s="4">
        <v>1</v>
      </c>
      <c r="BK329" s="4">
        <v>6</v>
      </c>
      <c r="BL329" s="4">
        <v>2</v>
      </c>
      <c r="BM329" s="4">
        <v>3</v>
      </c>
      <c r="BS329" s="4">
        <v>2</v>
      </c>
      <c r="BT329" s="4">
        <v>2</v>
      </c>
      <c r="BU329" s="4">
        <v>2</v>
      </c>
      <c r="BW329" s="4">
        <v>3</v>
      </c>
      <c r="BX329" s="4">
        <v>3</v>
      </c>
      <c r="BY329" s="4">
        <v>1</v>
      </c>
      <c r="BZ329" s="4">
        <v>1</v>
      </c>
      <c r="CA329" s="4">
        <v>1</v>
      </c>
      <c r="CB329" s="4">
        <v>1</v>
      </c>
      <c r="CC329" s="4">
        <v>2</v>
      </c>
      <c r="CD329" s="4">
        <v>2</v>
      </c>
      <c r="CE329" s="4">
        <v>2</v>
      </c>
      <c r="CF329" s="4">
        <v>2</v>
      </c>
      <c r="CG329" s="4">
        <v>2</v>
      </c>
      <c r="CH329" s="4">
        <v>1</v>
      </c>
      <c r="CI329" s="4">
        <v>1</v>
      </c>
      <c r="CJ329" s="4">
        <v>2</v>
      </c>
      <c r="CK329" s="4">
        <v>7</v>
      </c>
      <c r="CL329" s="4">
        <v>4</v>
      </c>
      <c r="CM329" s="4">
        <v>3</v>
      </c>
      <c r="CN329" s="4">
        <v>1</v>
      </c>
      <c r="CO329" s="4">
        <v>1</v>
      </c>
      <c r="CP329" s="4">
        <v>1</v>
      </c>
      <c r="CQ329" s="4">
        <v>1</v>
      </c>
      <c r="CR329" s="4">
        <v>1</v>
      </c>
      <c r="CS329" s="4">
        <v>1</v>
      </c>
      <c r="CT329" s="4">
        <v>1</v>
      </c>
      <c r="CU329" s="4">
        <v>1</v>
      </c>
      <c r="CV329" s="4">
        <v>2</v>
      </c>
      <c r="CX329" s="4">
        <v>1</v>
      </c>
      <c r="CY329" s="4">
        <v>1</v>
      </c>
      <c r="CZ329" s="4">
        <v>1</v>
      </c>
      <c r="DA329" s="4">
        <v>4</v>
      </c>
      <c r="DB329" s="4">
        <v>1</v>
      </c>
      <c r="DC329" s="4">
        <v>7</v>
      </c>
      <c r="DD329" s="4">
        <v>6</v>
      </c>
      <c r="DE329" s="4">
        <v>1</v>
      </c>
      <c r="DF329" s="4">
        <v>6</v>
      </c>
      <c r="DH329" s="4">
        <v>3</v>
      </c>
      <c r="DI329" s="4">
        <v>0</v>
      </c>
      <c r="DJ329" s="4">
        <v>3</v>
      </c>
      <c r="DO329" s="4">
        <v>1</v>
      </c>
      <c r="DP329" s="4">
        <v>1</v>
      </c>
      <c r="DQ329" s="4">
        <v>5</v>
      </c>
      <c r="DR329" s="4">
        <v>3</v>
      </c>
      <c r="DW329" s="4">
        <v>1</v>
      </c>
      <c r="DX329" s="4">
        <v>4</v>
      </c>
      <c r="DY329" s="4">
        <v>1</v>
      </c>
      <c r="DZ329" s="4">
        <v>1</v>
      </c>
      <c r="EA329" s="4" t="s">
        <v>605</v>
      </c>
      <c r="EB329" s="4">
        <v>1078</v>
      </c>
      <c r="EC329" s="4">
        <v>17.97</v>
      </c>
      <c r="EE329" s="4">
        <v>2</v>
      </c>
      <c r="EF329" s="4">
        <v>1</v>
      </c>
      <c r="EG329" s="4" t="s">
        <v>328</v>
      </c>
      <c r="EI329" s="4">
        <v>1</v>
      </c>
      <c r="EJ329" s="4">
        <v>1</v>
      </c>
      <c r="EK329" s="4">
        <v>3</v>
      </c>
      <c r="EL329" s="4">
        <v>8</v>
      </c>
      <c r="EM329" s="4">
        <v>25</v>
      </c>
      <c r="ET329" s="4" t="s">
        <v>1423</v>
      </c>
      <c r="EU329" s="4" t="s">
        <v>201</v>
      </c>
      <c r="EV329" s="4" t="s">
        <v>202</v>
      </c>
      <c r="EY329" s="4">
        <v>826</v>
      </c>
      <c r="FA329" s="83" t="s">
        <v>237</v>
      </c>
      <c r="FB329" s="4" t="s">
        <v>204</v>
      </c>
      <c r="FC329" s="4">
        <v>1</v>
      </c>
      <c r="FD329" s="4" t="s">
        <v>205</v>
      </c>
      <c r="FE329" s="4">
        <v>3</v>
      </c>
    </row>
    <row r="330" spans="1:161" x14ac:dyDescent="0.3">
      <c r="A330" s="4">
        <v>11426</v>
      </c>
      <c r="B330" s="4" t="s">
        <v>1459</v>
      </c>
      <c r="C330" s="4" t="s">
        <v>212</v>
      </c>
      <c r="D330" s="4" t="s">
        <v>1460</v>
      </c>
      <c r="E330" s="4" t="s">
        <v>214</v>
      </c>
      <c r="F330" s="4" t="s">
        <v>202</v>
      </c>
      <c r="G330" s="4">
        <v>1</v>
      </c>
      <c r="H330" s="4">
        <v>2</v>
      </c>
      <c r="J330" s="4">
        <v>1</v>
      </c>
      <c r="K330" s="4">
        <v>2</v>
      </c>
      <c r="O330" s="4">
        <v>0</v>
      </c>
      <c r="P330" s="4">
        <v>1</v>
      </c>
      <c r="Q330" s="4">
        <v>2</v>
      </c>
      <c r="BF330" s="4">
        <v>1</v>
      </c>
      <c r="BG330" s="4">
        <v>1</v>
      </c>
      <c r="BI330" s="4">
        <v>1</v>
      </c>
      <c r="BJ330" s="4">
        <v>1</v>
      </c>
      <c r="BK330" s="4">
        <v>6</v>
      </c>
      <c r="BL330" s="4">
        <v>3</v>
      </c>
      <c r="BS330" s="4">
        <v>2</v>
      </c>
      <c r="BT330" s="4">
        <v>2</v>
      </c>
      <c r="BU330" s="4">
        <v>2</v>
      </c>
      <c r="BW330" s="4">
        <v>2</v>
      </c>
      <c r="BX330" s="4">
        <v>1</v>
      </c>
      <c r="BY330" s="4">
        <v>2</v>
      </c>
      <c r="BZ330" s="4">
        <v>1</v>
      </c>
      <c r="CA330" s="4">
        <v>1</v>
      </c>
      <c r="CB330" s="4">
        <v>2</v>
      </c>
      <c r="CC330" s="4">
        <v>2</v>
      </c>
      <c r="CD330" s="4">
        <v>2</v>
      </c>
      <c r="CE330" s="4">
        <v>2</v>
      </c>
      <c r="CF330" s="4">
        <v>1</v>
      </c>
      <c r="CG330" s="4">
        <v>2</v>
      </c>
      <c r="CH330" s="4">
        <v>3</v>
      </c>
      <c r="CI330" s="4">
        <v>2</v>
      </c>
      <c r="CJ330" s="4">
        <v>1</v>
      </c>
      <c r="CK330" s="4">
        <v>7</v>
      </c>
      <c r="CL330" s="4">
        <v>2</v>
      </c>
      <c r="CM330" s="4">
        <v>2</v>
      </c>
      <c r="CN330" s="4">
        <v>1</v>
      </c>
      <c r="CO330" s="4">
        <v>2</v>
      </c>
      <c r="CP330" s="4">
        <v>1</v>
      </c>
      <c r="CQ330" s="4">
        <v>2</v>
      </c>
      <c r="CR330" s="4">
        <v>1</v>
      </c>
      <c r="CS330" s="4">
        <v>0</v>
      </c>
      <c r="CV330" s="4">
        <v>2</v>
      </c>
      <c r="CX330" s="4">
        <v>2</v>
      </c>
      <c r="CY330" s="4">
        <v>1</v>
      </c>
      <c r="CZ330" s="4">
        <v>1</v>
      </c>
      <c r="DA330" s="4">
        <v>2</v>
      </c>
      <c r="DB330" s="4">
        <v>1</v>
      </c>
      <c r="DC330" s="4">
        <v>0.5</v>
      </c>
      <c r="DD330" s="4">
        <v>4</v>
      </c>
      <c r="DE330" s="4">
        <v>1</v>
      </c>
      <c r="DF330" s="4">
        <v>3</v>
      </c>
      <c r="DH330" s="4">
        <v>0</v>
      </c>
      <c r="DI330" s="4">
        <v>1</v>
      </c>
      <c r="DJ330" s="4">
        <v>0</v>
      </c>
      <c r="DK330" s="4">
        <v>0</v>
      </c>
      <c r="DL330" s="4">
        <v>2</v>
      </c>
      <c r="DO330" s="4">
        <v>1</v>
      </c>
      <c r="DP330" s="4">
        <v>2</v>
      </c>
      <c r="DQ330" s="4">
        <v>5</v>
      </c>
      <c r="DR330" s="4">
        <v>6</v>
      </c>
      <c r="DW330" s="4">
        <v>1</v>
      </c>
      <c r="DX330" s="4">
        <v>2</v>
      </c>
      <c r="DY330" s="4">
        <v>1</v>
      </c>
      <c r="DZ330" s="4">
        <v>2</v>
      </c>
      <c r="EA330" s="4" t="s">
        <v>1461</v>
      </c>
      <c r="EB330" s="4">
        <v>633</v>
      </c>
      <c r="EC330" s="4">
        <v>10.55</v>
      </c>
      <c r="EE330" s="4">
        <v>2</v>
      </c>
      <c r="EF330" s="4">
        <v>1</v>
      </c>
      <c r="EG330" s="4" t="s">
        <v>1462</v>
      </c>
      <c r="EI330" s="4">
        <v>1</v>
      </c>
      <c r="EJ330" s="4">
        <v>1</v>
      </c>
      <c r="EK330" s="4">
        <v>3</v>
      </c>
      <c r="EL330" s="4">
        <v>8</v>
      </c>
      <c r="EM330" s="4">
        <v>25</v>
      </c>
      <c r="ET330" s="4" t="s">
        <v>1423</v>
      </c>
      <c r="EU330" s="4" t="s">
        <v>201</v>
      </c>
      <c r="EV330" s="4" t="s">
        <v>202</v>
      </c>
      <c r="EY330" s="4">
        <v>826</v>
      </c>
      <c r="FA330" s="83" t="s">
        <v>203</v>
      </c>
      <c r="FB330" s="4" t="s">
        <v>204</v>
      </c>
      <c r="FC330" s="4">
        <v>1</v>
      </c>
      <c r="FD330" s="4" t="s">
        <v>205</v>
      </c>
      <c r="FE330" s="4">
        <v>3</v>
      </c>
    </row>
    <row r="331" spans="1:161" x14ac:dyDescent="0.3">
      <c r="A331" s="4">
        <v>11439</v>
      </c>
      <c r="B331" s="4" t="s">
        <v>1463</v>
      </c>
      <c r="C331" s="4" t="s">
        <v>212</v>
      </c>
      <c r="D331" s="4" t="s">
        <v>1464</v>
      </c>
      <c r="E331" s="4" t="s">
        <v>293</v>
      </c>
      <c r="F331" s="4" t="s">
        <v>202</v>
      </c>
      <c r="G331" s="4">
        <v>1</v>
      </c>
      <c r="H331" s="4">
        <v>2</v>
      </c>
      <c r="J331" s="4">
        <v>1</v>
      </c>
      <c r="K331" s="4">
        <v>2</v>
      </c>
      <c r="O331" s="4">
        <v>0</v>
      </c>
      <c r="P331" s="4">
        <v>1</v>
      </c>
      <c r="Q331" s="4">
        <v>2</v>
      </c>
      <c r="BF331" s="4">
        <v>1</v>
      </c>
      <c r="BG331" s="4">
        <v>1</v>
      </c>
      <c r="BI331" s="4">
        <v>2</v>
      </c>
      <c r="BJ331" s="4">
        <v>1</v>
      </c>
      <c r="BK331" s="4">
        <v>6</v>
      </c>
      <c r="BL331" s="4">
        <v>2</v>
      </c>
      <c r="BS331" s="4">
        <v>2</v>
      </c>
      <c r="BT331" s="4">
        <v>2</v>
      </c>
      <c r="BU331" s="4">
        <v>2</v>
      </c>
      <c r="BW331" s="4">
        <v>1</v>
      </c>
      <c r="BX331" s="4">
        <v>1</v>
      </c>
      <c r="BY331" s="4">
        <v>1</v>
      </c>
      <c r="BZ331" s="4">
        <v>1</v>
      </c>
      <c r="CA331" s="4">
        <v>1</v>
      </c>
      <c r="CB331" s="4">
        <v>1</v>
      </c>
      <c r="CC331" s="4">
        <v>1</v>
      </c>
      <c r="CD331" s="4">
        <v>1</v>
      </c>
      <c r="CE331" s="4">
        <v>1</v>
      </c>
      <c r="CF331" s="4">
        <v>1</v>
      </c>
      <c r="CG331" s="4">
        <v>2</v>
      </c>
      <c r="CH331" s="4">
        <v>1</v>
      </c>
      <c r="CI331" s="4">
        <v>2</v>
      </c>
      <c r="CJ331" s="4">
        <v>1</v>
      </c>
      <c r="CK331" s="4">
        <v>7</v>
      </c>
      <c r="CL331" s="4">
        <v>1</v>
      </c>
      <c r="CM331" s="4">
        <v>4</v>
      </c>
      <c r="CN331" s="4">
        <v>1</v>
      </c>
      <c r="CO331" s="4">
        <v>1</v>
      </c>
      <c r="CP331" s="4">
        <v>1</v>
      </c>
      <c r="CQ331" s="4">
        <v>1</v>
      </c>
      <c r="CR331" s="4">
        <v>1</v>
      </c>
      <c r="CS331" s="4">
        <v>2</v>
      </c>
      <c r="CT331" s="4">
        <v>1</v>
      </c>
      <c r="CU331" s="4">
        <v>0</v>
      </c>
      <c r="CV331" s="4">
        <v>2</v>
      </c>
      <c r="CX331" s="4">
        <v>2</v>
      </c>
      <c r="CY331" s="4">
        <v>1</v>
      </c>
      <c r="CZ331" s="4">
        <v>1</v>
      </c>
      <c r="DA331" s="4">
        <v>2</v>
      </c>
      <c r="DB331" s="4">
        <v>1</v>
      </c>
      <c r="DC331" s="4">
        <v>2</v>
      </c>
      <c r="DD331" s="4">
        <v>1</v>
      </c>
      <c r="DE331" s="4">
        <v>1</v>
      </c>
      <c r="DF331" s="4">
        <v>2</v>
      </c>
      <c r="DH331" s="4">
        <v>0</v>
      </c>
      <c r="DI331" s="4">
        <v>0</v>
      </c>
      <c r="DJ331" s="4">
        <v>1</v>
      </c>
      <c r="DK331" s="4">
        <v>1</v>
      </c>
      <c r="DO331" s="4">
        <v>2</v>
      </c>
      <c r="DP331" s="4">
        <v>2</v>
      </c>
      <c r="DQ331" s="4">
        <v>8</v>
      </c>
      <c r="DR331" s="4">
        <v>4</v>
      </c>
      <c r="DW331" s="4">
        <v>2</v>
      </c>
      <c r="DX331" s="4">
        <v>10</v>
      </c>
      <c r="DY331" s="4">
        <v>1</v>
      </c>
      <c r="DZ331" s="4">
        <v>2</v>
      </c>
      <c r="EA331" s="4" t="s">
        <v>341</v>
      </c>
      <c r="EB331" s="4">
        <v>872</v>
      </c>
      <c r="EC331" s="4">
        <v>14.53</v>
      </c>
      <c r="EE331" s="4">
        <v>2</v>
      </c>
      <c r="EF331" s="4">
        <v>1</v>
      </c>
      <c r="EG331" s="4" t="s">
        <v>1465</v>
      </c>
      <c r="EI331" s="4">
        <v>1</v>
      </c>
      <c r="EJ331" s="4">
        <v>1</v>
      </c>
      <c r="EK331" s="4">
        <v>3</v>
      </c>
      <c r="EL331" s="4">
        <v>10</v>
      </c>
      <c r="EM331" s="4">
        <v>29</v>
      </c>
      <c r="ET331" s="4" t="s">
        <v>1423</v>
      </c>
      <c r="EU331" s="4" t="s">
        <v>201</v>
      </c>
      <c r="EV331" s="4" t="s">
        <v>202</v>
      </c>
      <c r="EW331" s="4">
        <v>1</v>
      </c>
      <c r="EY331" s="4">
        <v>929</v>
      </c>
      <c r="FA331" s="83" t="s">
        <v>203</v>
      </c>
      <c r="FB331" s="4" t="s">
        <v>204</v>
      </c>
      <c r="FC331" s="4">
        <v>1</v>
      </c>
      <c r="FD331" s="4" t="s">
        <v>205</v>
      </c>
      <c r="FE331" s="4">
        <v>3</v>
      </c>
    </row>
    <row r="332" spans="1:161" x14ac:dyDescent="0.3">
      <c r="A332" s="4">
        <v>11448</v>
      </c>
      <c r="B332" s="4" t="s">
        <v>1466</v>
      </c>
      <c r="C332" s="4" t="s">
        <v>194</v>
      </c>
      <c r="D332" s="4" t="s">
        <v>1467</v>
      </c>
      <c r="E332" s="4" t="s">
        <v>227</v>
      </c>
      <c r="F332" s="4" t="s">
        <v>202</v>
      </c>
      <c r="G332" s="4">
        <v>1</v>
      </c>
      <c r="H332" s="4">
        <v>1</v>
      </c>
      <c r="I332" s="4">
        <v>1</v>
      </c>
      <c r="J332" s="4">
        <v>1</v>
      </c>
      <c r="K332" s="4">
        <v>2</v>
      </c>
      <c r="O332" s="4">
        <v>2</v>
      </c>
      <c r="P332" s="4">
        <v>1</v>
      </c>
      <c r="Q332" s="4">
        <v>2</v>
      </c>
      <c r="BF332" s="4">
        <v>1</v>
      </c>
      <c r="BG332" s="4">
        <v>1</v>
      </c>
      <c r="BI332" s="4">
        <v>1</v>
      </c>
      <c r="BJ332" s="4">
        <v>1</v>
      </c>
      <c r="BK332" s="4">
        <v>-98</v>
      </c>
      <c r="BL332" s="4">
        <v>1</v>
      </c>
      <c r="BS332" s="4">
        <v>3</v>
      </c>
      <c r="BU332" s="4">
        <v>2</v>
      </c>
      <c r="BW332" s="4">
        <v>-98</v>
      </c>
      <c r="BX332" s="4">
        <v>-98</v>
      </c>
      <c r="BY332" s="4">
        <v>2</v>
      </c>
      <c r="BZ332" s="4">
        <v>2</v>
      </c>
      <c r="CA332" s="4">
        <v>2</v>
      </c>
      <c r="CB332" s="4">
        <v>2</v>
      </c>
      <c r="CC332" s="4">
        <v>2</v>
      </c>
      <c r="CD332" s="4">
        <v>2</v>
      </c>
      <c r="CE332" s="4">
        <v>2</v>
      </c>
      <c r="CF332" s="4">
        <v>2</v>
      </c>
      <c r="CG332" s="4">
        <v>2</v>
      </c>
      <c r="CH332" s="4">
        <v>2</v>
      </c>
      <c r="CI332" s="4">
        <v>2</v>
      </c>
      <c r="CJ332" s="4">
        <v>2</v>
      </c>
      <c r="CK332" s="4">
        <v>7</v>
      </c>
      <c r="CL332" s="4">
        <v>7</v>
      </c>
      <c r="CM332" s="4">
        <v>1</v>
      </c>
      <c r="CN332" s="4">
        <v>1</v>
      </c>
      <c r="CO332" s="4">
        <v>1</v>
      </c>
      <c r="CP332" s="4">
        <v>1</v>
      </c>
      <c r="CQ332" s="4">
        <v>1</v>
      </c>
      <c r="CR332" s="4">
        <v>1</v>
      </c>
      <c r="CS332" s="4">
        <v>1</v>
      </c>
      <c r="CT332" s="4">
        <v>1</v>
      </c>
      <c r="CU332" s="4">
        <v>1</v>
      </c>
      <c r="CV332" s="4">
        <v>2</v>
      </c>
      <c r="CX332" s="4">
        <v>2</v>
      </c>
      <c r="CY332" s="4">
        <v>-97</v>
      </c>
      <c r="CZ332" s="4">
        <v>1</v>
      </c>
      <c r="DA332" s="4">
        <v>1</v>
      </c>
      <c r="DB332" s="4">
        <v>1</v>
      </c>
      <c r="DC332" s="4">
        <v>16</v>
      </c>
      <c r="DD332" s="4">
        <v>-97</v>
      </c>
      <c r="DE332" s="4">
        <v>1</v>
      </c>
      <c r="DF332" s="4">
        <v>2</v>
      </c>
      <c r="DG332" s="4">
        <v>2</v>
      </c>
      <c r="DH332" s="4">
        <v>0</v>
      </c>
      <c r="DI332" s="4">
        <v>0</v>
      </c>
      <c r="DJ332" s="4">
        <v>0</v>
      </c>
      <c r="DK332" s="4">
        <v>0</v>
      </c>
      <c r="DL332" s="4">
        <v>0</v>
      </c>
      <c r="DM332" s="4">
        <v>1</v>
      </c>
      <c r="DN332" s="4">
        <v>1</v>
      </c>
      <c r="DO332" s="4">
        <v>2</v>
      </c>
      <c r="DP332" s="4">
        <v>2</v>
      </c>
      <c r="DQ332" s="4">
        <v>5</v>
      </c>
      <c r="DR332" s="4">
        <v>1</v>
      </c>
      <c r="DW332" s="4">
        <v>2</v>
      </c>
      <c r="DX332" s="4">
        <v>-98</v>
      </c>
      <c r="DY332" s="4">
        <v>1</v>
      </c>
      <c r="DZ332" s="4">
        <v>1</v>
      </c>
      <c r="EA332" s="4" t="s">
        <v>257</v>
      </c>
      <c r="EB332" s="4">
        <v>814</v>
      </c>
      <c r="EC332" s="4">
        <v>13.57</v>
      </c>
      <c r="EE332" s="4">
        <v>2</v>
      </c>
      <c r="EF332" s="4">
        <v>1</v>
      </c>
      <c r="EG332" s="4" t="s">
        <v>1468</v>
      </c>
      <c r="EI332" s="4">
        <v>1</v>
      </c>
      <c r="EJ332" s="4">
        <v>1</v>
      </c>
      <c r="EK332" s="4">
        <v>3</v>
      </c>
      <c r="EL332" s="4">
        <v>6</v>
      </c>
      <c r="EM332" s="4">
        <v>21</v>
      </c>
      <c r="ET332" s="4" t="s">
        <v>1423</v>
      </c>
      <c r="EU332" s="4" t="s">
        <v>201</v>
      </c>
      <c r="EV332" s="4" t="s">
        <v>202</v>
      </c>
      <c r="EY332" s="4">
        <v>963</v>
      </c>
      <c r="FA332" s="83" t="s">
        <v>203</v>
      </c>
      <c r="FB332" s="4" t="s">
        <v>204</v>
      </c>
      <c r="FC332" s="4">
        <v>1</v>
      </c>
      <c r="FD332" s="4" t="s">
        <v>238</v>
      </c>
    </row>
    <row r="333" spans="1:161" x14ac:dyDescent="0.3">
      <c r="A333" s="4">
        <v>11454</v>
      </c>
      <c r="B333" s="4" t="s">
        <v>1469</v>
      </c>
      <c r="C333" s="4" t="s">
        <v>212</v>
      </c>
      <c r="D333" s="4" t="s">
        <v>1470</v>
      </c>
      <c r="E333" s="4" t="s">
        <v>214</v>
      </c>
      <c r="F333" s="4" t="s">
        <v>202</v>
      </c>
      <c r="G333" s="4">
        <v>1</v>
      </c>
      <c r="H333" s="4">
        <v>2</v>
      </c>
      <c r="J333" s="4">
        <v>1</v>
      </c>
      <c r="K333" s="4">
        <v>2</v>
      </c>
      <c r="O333" s="4">
        <v>0</v>
      </c>
      <c r="P333" s="4">
        <v>1</v>
      </c>
      <c r="Q333" s="4">
        <v>2</v>
      </c>
      <c r="BF333" s="4">
        <v>1</v>
      </c>
      <c r="BG333" s="4">
        <v>1</v>
      </c>
      <c r="BI333" s="4">
        <v>2</v>
      </c>
      <c r="BJ333" s="4">
        <v>1</v>
      </c>
      <c r="BK333" s="4">
        <v>6</v>
      </c>
      <c r="BL333" s="4">
        <v>6</v>
      </c>
      <c r="BS333" s="4">
        <v>2</v>
      </c>
      <c r="BT333" s="4">
        <v>2</v>
      </c>
      <c r="BU333" s="4">
        <v>2</v>
      </c>
      <c r="BW333" s="4">
        <v>1</v>
      </c>
      <c r="BX333" s="4">
        <v>1</v>
      </c>
      <c r="BY333" s="4">
        <v>1</v>
      </c>
      <c r="BZ333" s="4">
        <v>1</v>
      </c>
      <c r="CA333" s="4">
        <v>1</v>
      </c>
      <c r="CB333" s="4">
        <v>1</v>
      </c>
      <c r="CC333" s="4">
        <v>1</v>
      </c>
      <c r="CD333" s="4">
        <v>1</v>
      </c>
      <c r="CE333" s="4">
        <v>1</v>
      </c>
      <c r="CF333" s="4">
        <v>1</v>
      </c>
      <c r="CG333" s="4">
        <v>3</v>
      </c>
      <c r="CH333" s="4">
        <v>2</v>
      </c>
      <c r="CI333" s="4">
        <v>3</v>
      </c>
      <c r="CJ333" s="4">
        <v>2</v>
      </c>
      <c r="CK333" s="4">
        <v>5</v>
      </c>
      <c r="CL333" s="4">
        <v>3</v>
      </c>
      <c r="CM333" s="4">
        <v>1</v>
      </c>
      <c r="CN333" s="4">
        <v>1</v>
      </c>
      <c r="CO333" s="4">
        <v>1</v>
      </c>
      <c r="CP333" s="4">
        <v>1</v>
      </c>
      <c r="CQ333" s="4">
        <v>1</v>
      </c>
      <c r="CR333" s="4">
        <v>1</v>
      </c>
      <c r="CS333" s="4">
        <v>0</v>
      </c>
      <c r="CV333" s="4">
        <v>2</v>
      </c>
      <c r="CX333" s="4">
        <v>1</v>
      </c>
      <c r="CY333" s="4">
        <v>1</v>
      </c>
      <c r="CZ333" s="4">
        <v>1</v>
      </c>
      <c r="DA333" s="4">
        <v>3</v>
      </c>
      <c r="DB333" s="4">
        <v>1</v>
      </c>
      <c r="DC333" s="4">
        <v>2</v>
      </c>
      <c r="DD333" s="4">
        <v>1</v>
      </c>
      <c r="DE333" s="4">
        <v>1</v>
      </c>
      <c r="DF333" s="4">
        <v>1</v>
      </c>
      <c r="DH333" s="4">
        <v>0</v>
      </c>
      <c r="DI333" s="4">
        <v>0</v>
      </c>
      <c r="DJ333" s="4">
        <v>1</v>
      </c>
      <c r="DO333" s="4">
        <v>2</v>
      </c>
      <c r="DP333" s="4">
        <v>2</v>
      </c>
      <c r="DQ333" s="4">
        <v>7</v>
      </c>
      <c r="DR333" s="4">
        <v>4</v>
      </c>
      <c r="DS333" s="4">
        <v>7</v>
      </c>
      <c r="DW333" s="4">
        <v>2</v>
      </c>
      <c r="DX333" s="4">
        <v>8</v>
      </c>
      <c r="DY333" s="4">
        <v>1</v>
      </c>
      <c r="DZ333" s="4">
        <v>1</v>
      </c>
      <c r="EA333" s="4" t="s">
        <v>1471</v>
      </c>
      <c r="EB333" s="4">
        <v>591</v>
      </c>
      <c r="EC333" s="4">
        <v>9.85</v>
      </c>
      <c r="EE333" s="4">
        <v>2</v>
      </c>
      <c r="EF333" s="4">
        <v>1</v>
      </c>
      <c r="EG333" s="4" t="s">
        <v>1313</v>
      </c>
      <c r="EI333" s="4">
        <v>1</v>
      </c>
      <c r="EJ333" s="4">
        <v>1</v>
      </c>
      <c r="EK333" s="4">
        <v>3</v>
      </c>
      <c r="EL333" s="4">
        <v>8</v>
      </c>
      <c r="EM333" s="4">
        <v>25</v>
      </c>
      <c r="ET333" s="4" t="s">
        <v>1423</v>
      </c>
      <c r="EU333" s="4" t="s">
        <v>201</v>
      </c>
      <c r="EV333" s="4" t="s">
        <v>202</v>
      </c>
      <c r="EY333" s="4">
        <v>826</v>
      </c>
      <c r="FA333" s="83" t="s">
        <v>203</v>
      </c>
      <c r="FB333" s="4" t="s">
        <v>204</v>
      </c>
      <c r="FC333" s="4">
        <v>1</v>
      </c>
      <c r="FD333" s="4" t="s">
        <v>205</v>
      </c>
      <c r="FE333" s="4">
        <v>3</v>
      </c>
    </row>
    <row r="334" spans="1:161" x14ac:dyDescent="0.3">
      <c r="A334" s="4">
        <v>11489</v>
      </c>
      <c r="B334" s="4" t="s">
        <v>1472</v>
      </c>
      <c r="C334" s="4" t="s">
        <v>194</v>
      </c>
      <c r="D334" s="4" t="s">
        <v>1473</v>
      </c>
      <c r="E334" s="4" t="s">
        <v>221</v>
      </c>
      <c r="F334" s="4" t="s">
        <v>202</v>
      </c>
      <c r="G334" s="4">
        <v>1</v>
      </c>
      <c r="H334" s="4">
        <v>2</v>
      </c>
      <c r="J334" s="4">
        <v>1</v>
      </c>
      <c r="K334" s="4">
        <v>2</v>
      </c>
      <c r="O334" s="4">
        <v>0</v>
      </c>
      <c r="P334" s="4">
        <v>1</v>
      </c>
      <c r="Q334" s="4">
        <v>2</v>
      </c>
      <c r="BF334" s="4">
        <v>1</v>
      </c>
      <c r="BG334" s="4">
        <v>1</v>
      </c>
      <c r="BI334" s="4">
        <v>1</v>
      </c>
      <c r="BJ334" s="4">
        <v>1</v>
      </c>
      <c r="BK334" s="4">
        <v>-98</v>
      </c>
      <c r="BL334" s="4">
        <v>2</v>
      </c>
      <c r="BS334" s="4">
        <v>1</v>
      </c>
      <c r="BU334" s="4">
        <v>2</v>
      </c>
      <c r="BW334" s="4">
        <v>3</v>
      </c>
      <c r="BX334" s="4">
        <v>1</v>
      </c>
      <c r="BY334" s="4">
        <v>2</v>
      </c>
      <c r="BZ334" s="4">
        <v>1</v>
      </c>
      <c r="CA334" s="4">
        <v>1</v>
      </c>
      <c r="CB334" s="4">
        <v>2</v>
      </c>
      <c r="CC334" s="4">
        <v>1</v>
      </c>
      <c r="CD334" s="4">
        <v>2</v>
      </c>
      <c r="CE334" s="4">
        <v>1</v>
      </c>
      <c r="CF334" s="4">
        <v>1</v>
      </c>
      <c r="CG334" s="4">
        <v>1</v>
      </c>
      <c r="CH334" s="4">
        <v>1</v>
      </c>
      <c r="CI334" s="4">
        <v>1</v>
      </c>
      <c r="CJ334" s="4">
        <v>1</v>
      </c>
      <c r="CK334" s="4">
        <v>5</v>
      </c>
      <c r="CL334" s="4">
        <v>1</v>
      </c>
      <c r="CM334" s="4">
        <v>-98</v>
      </c>
      <c r="CN334" s="4">
        <v>1</v>
      </c>
      <c r="CO334" s="4">
        <v>1</v>
      </c>
      <c r="CP334" s="4">
        <v>1</v>
      </c>
      <c r="CQ334" s="4">
        <v>1</v>
      </c>
      <c r="CR334" s="4">
        <v>1</v>
      </c>
      <c r="CS334" s="4">
        <v>0</v>
      </c>
      <c r="CV334" s="4">
        <v>2</v>
      </c>
      <c r="CX334" s="4">
        <v>2</v>
      </c>
      <c r="CY334" s="4">
        <v>1</v>
      </c>
      <c r="CZ334" s="4">
        <v>1</v>
      </c>
      <c r="DA334" s="4">
        <v>2</v>
      </c>
      <c r="DB334" s="4">
        <v>1</v>
      </c>
      <c r="DC334" s="4">
        <v>2.5</v>
      </c>
      <c r="DD334" s="4">
        <v>6</v>
      </c>
      <c r="DE334" s="4">
        <v>1</v>
      </c>
      <c r="DF334" s="4">
        <v>4</v>
      </c>
      <c r="DH334" s="4">
        <v>2</v>
      </c>
      <c r="DI334" s="4">
        <v>2</v>
      </c>
      <c r="DO334" s="4">
        <v>1</v>
      </c>
      <c r="DP334" s="4">
        <v>2</v>
      </c>
      <c r="DQ334" s="4">
        <v>5</v>
      </c>
      <c r="DR334" s="4">
        <v>1</v>
      </c>
      <c r="DW334" s="4">
        <v>2</v>
      </c>
      <c r="DX334" s="4">
        <v>4</v>
      </c>
      <c r="DY334" s="4">
        <v>1</v>
      </c>
      <c r="DZ334" s="4">
        <v>1</v>
      </c>
      <c r="EA334" s="4" t="s">
        <v>1474</v>
      </c>
      <c r="EB334" s="4">
        <v>830</v>
      </c>
      <c r="EC334" s="4">
        <v>13.83</v>
      </c>
      <c r="EE334" s="4">
        <v>2</v>
      </c>
      <c r="EF334" s="4">
        <v>1</v>
      </c>
      <c r="EG334" s="4" t="s">
        <v>1475</v>
      </c>
      <c r="EI334" s="4">
        <v>1</v>
      </c>
      <c r="EJ334" s="4">
        <v>1</v>
      </c>
      <c r="EK334" s="4">
        <v>3</v>
      </c>
      <c r="EL334" s="4">
        <v>4</v>
      </c>
      <c r="EM334" s="4">
        <v>17</v>
      </c>
      <c r="ET334" s="4" t="s">
        <v>1423</v>
      </c>
      <c r="EU334" s="4" t="s">
        <v>201</v>
      </c>
      <c r="EV334" s="4" t="s">
        <v>202</v>
      </c>
      <c r="EY334" s="4">
        <v>792</v>
      </c>
      <c r="FA334" s="83" t="s">
        <v>203</v>
      </c>
      <c r="FB334" s="4" t="s">
        <v>204</v>
      </c>
      <c r="FC334" s="4">
        <v>1</v>
      </c>
      <c r="FD334" s="4" t="s">
        <v>205</v>
      </c>
    </row>
    <row r="335" spans="1:161" x14ac:dyDescent="0.3">
      <c r="A335" s="4">
        <v>11543</v>
      </c>
      <c r="B335" s="4" t="s">
        <v>1476</v>
      </c>
      <c r="C335" s="4" t="s">
        <v>212</v>
      </c>
      <c r="D335" s="4" t="s">
        <v>1477</v>
      </c>
      <c r="E335" s="4" t="s">
        <v>214</v>
      </c>
      <c r="F335" s="4" t="s">
        <v>1478</v>
      </c>
      <c r="G335" s="4">
        <v>1</v>
      </c>
      <c r="H335" s="4">
        <v>2</v>
      </c>
      <c r="J335" s="4">
        <v>1</v>
      </c>
      <c r="K335" s="4">
        <v>2</v>
      </c>
      <c r="O335" s="4">
        <v>0</v>
      </c>
      <c r="P335" s="4">
        <v>1</v>
      </c>
      <c r="Q335" s="4">
        <v>2</v>
      </c>
      <c r="BF335" s="4">
        <v>1</v>
      </c>
      <c r="BG335" s="4">
        <v>1</v>
      </c>
      <c r="BI335" s="4">
        <v>2</v>
      </c>
      <c r="BJ335" s="4">
        <v>2</v>
      </c>
      <c r="BK335" s="4">
        <v>-98</v>
      </c>
      <c r="BL335" s="4">
        <v>6</v>
      </c>
      <c r="BS335" s="4">
        <v>1</v>
      </c>
      <c r="BU335" s="4">
        <v>1</v>
      </c>
      <c r="BV335" s="4">
        <v>4</v>
      </c>
      <c r="BX335" s="4">
        <v>3</v>
      </c>
      <c r="BY335" s="4">
        <v>-99</v>
      </c>
      <c r="BZ335" s="4">
        <v>1</v>
      </c>
      <c r="CA335" s="4">
        <v>1</v>
      </c>
      <c r="CB335" s="4">
        <v>2</v>
      </c>
      <c r="CC335" s="4">
        <v>2</v>
      </c>
      <c r="CD335" s="4">
        <v>2</v>
      </c>
      <c r="CE335" s="4">
        <v>2</v>
      </c>
      <c r="CF335" s="4">
        <v>1</v>
      </c>
      <c r="CG335" s="4">
        <v>1</v>
      </c>
      <c r="CH335" s="4">
        <v>1</v>
      </c>
      <c r="CI335" s="4">
        <v>1</v>
      </c>
      <c r="CJ335" s="4">
        <v>2</v>
      </c>
      <c r="CK335" s="4">
        <v>5</v>
      </c>
      <c r="CL335" s="4">
        <v>3</v>
      </c>
      <c r="CM335" s="4">
        <v>1</v>
      </c>
      <c r="CN335" s="4">
        <v>1</v>
      </c>
      <c r="CO335" s="4">
        <v>2</v>
      </c>
      <c r="CP335" s="4">
        <v>1</v>
      </c>
      <c r="CQ335" s="4">
        <v>2</v>
      </c>
      <c r="CR335" s="4">
        <v>1</v>
      </c>
      <c r="CS335" s="4">
        <v>1</v>
      </c>
      <c r="CT335" s="4">
        <v>1</v>
      </c>
      <c r="CU335" s="4">
        <v>1</v>
      </c>
      <c r="CV335" s="4">
        <v>2</v>
      </c>
      <c r="CX335" s="4">
        <v>2</v>
      </c>
      <c r="CY335" s="4">
        <v>1</v>
      </c>
      <c r="CZ335" s="4">
        <v>1</v>
      </c>
      <c r="DA335" s="4">
        <v>3</v>
      </c>
      <c r="DB335" s="4">
        <v>1</v>
      </c>
      <c r="DC335" s="4">
        <v>10</v>
      </c>
      <c r="DD335" s="4">
        <v>3</v>
      </c>
      <c r="DE335" s="4">
        <v>1</v>
      </c>
      <c r="DF335" s="4">
        <v>2</v>
      </c>
      <c r="DH335" s="4">
        <v>0</v>
      </c>
      <c r="DI335" s="4">
        <v>0</v>
      </c>
      <c r="DJ335" s="4">
        <v>1</v>
      </c>
      <c r="DK335" s="4">
        <v>1</v>
      </c>
      <c r="DO335" s="4">
        <v>1</v>
      </c>
      <c r="DP335" s="4">
        <v>1</v>
      </c>
      <c r="DQ335" s="4">
        <v>6</v>
      </c>
      <c r="DR335" s="4">
        <v>1</v>
      </c>
      <c r="DW335" s="4">
        <v>2</v>
      </c>
      <c r="DX335" s="4">
        <v>7</v>
      </c>
      <c r="DY335" s="4">
        <v>1</v>
      </c>
      <c r="DZ335" s="4">
        <v>1</v>
      </c>
      <c r="EA335" s="4" t="s">
        <v>1196</v>
      </c>
      <c r="EB335" s="4">
        <v>561</v>
      </c>
      <c r="EC335" s="4">
        <v>9.35</v>
      </c>
      <c r="EE335" s="4">
        <v>2</v>
      </c>
      <c r="EF335" s="4">
        <v>1</v>
      </c>
      <c r="EG335" s="4" t="s">
        <v>1479</v>
      </c>
      <c r="EI335" s="4">
        <v>1</v>
      </c>
      <c r="EJ335" s="4">
        <v>1</v>
      </c>
      <c r="EK335" s="4">
        <v>3</v>
      </c>
      <c r="EL335" s="4">
        <v>8</v>
      </c>
      <c r="EM335" s="4">
        <v>25</v>
      </c>
      <c r="ET335" s="4" t="s">
        <v>1423</v>
      </c>
      <c r="EU335" s="4" t="s">
        <v>201</v>
      </c>
      <c r="EV335" s="4" t="s">
        <v>202</v>
      </c>
      <c r="EY335" s="4">
        <v>826</v>
      </c>
      <c r="FA335" s="83" t="s">
        <v>203</v>
      </c>
      <c r="FB335" s="4" t="s">
        <v>204</v>
      </c>
      <c r="FC335" s="4">
        <v>0</v>
      </c>
      <c r="FD335" s="4" t="s">
        <v>205</v>
      </c>
    </row>
    <row r="336" spans="1:161" x14ac:dyDescent="0.3">
      <c r="A336" s="4">
        <v>11555</v>
      </c>
      <c r="B336" s="4" t="s">
        <v>1480</v>
      </c>
      <c r="C336" s="4" t="s">
        <v>212</v>
      </c>
      <c r="D336" s="4" t="s">
        <v>1481</v>
      </c>
      <c r="E336" s="4" t="s">
        <v>214</v>
      </c>
      <c r="F336" s="4" t="s">
        <v>1482</v>
      </c>
      <c r="G336" s="4">
        <v>1</v>
      </c>
      <c r="H336" s="4">
        <v>1</v>
      </c>
      <c r="I336" s="4">
        <v>1</v>
      </c>
      <c r="J336" s="4">
        <v>1</v>
      </c>
      <c r="K336" s="4">
        <v>2</v>
      </c>
      <c r="O336" s="4">
        <v>2</v>
      </c>
      <c r="P336" s="4">
        <v>1</v>
      </c>
      <c r="Q336" s="4">
        <v>2</v>
      </c>
      <c r="BF336" s="4">
        <v>1</v>
      </c>
      <c r="BG336" s="4">
        <v>1</v>
      </c>
      <c r="BI336" s="4">
        <v>1</v>
      </c>
      <c r="BJ336" s="4">
        <v>1</v>
      </c>
      <c r="BK336" s="4">
        <v>-98</v>
      </c>
      <c r="BL336" s="4">
        <v>-77</v>
      </c>
      <c r="BS336" s="4">
        <v>-98</v>
      </c>
      <c r="BU336" s="4">
        <v>2</v>
      </c>
      <c r="BW336" s="4">
        <v>1</v>
      </c>
      <c r="BX336" s="4">
        <v>-98</v>
      </c>
      <c r="BY336" s="4">
        <v>1</v>
      </c>
      <c r="BZ336" s="4">
        <v>1</v>
      </c>
      <c r="CA336" s="4">
        <v>1</v>
      </c>
      <c r="CB336" s="4">
        <v>2</v>
      </c>
      <c r="CC336" s="4">
        <v>1</v>
      </c>
      <c r="CD336" s="4">
        <v>2</v>
      </c>
      <c r="CE336" s="4">
        <v>2</v>
      </c>
      <c r="CF336" s="4">
        <v>1</v>
      </c>
      <c r="CG336" s="4">
        <v>2</v>
      </c>
      <c r="CH336" s="4">
        <v>2</v>
      </c>
      <c r="CI336" s="4">
        <v>3</v>
      </c>
      <c r="CJ336" s="4">
        <v>2</v>
      </c>
      <c r="CK336" s="4">
        <v>7</v>
      </c>
      <c r="CL336" s="4">
        <v>1</v>
      </c>
      <c r="CM336" s="4">
        <v>2</v>
      </c>
      <c r="CN336" s="4">
        <v>1</v>
      </c>
      <c r="CO336" s="4">
        <v>1</v>
      </c>
      <c r="CP336" s="4">
        <v>1</v>
      </c>
      <c r="CQ336" s="4">
        <v>1</v>
      </c>
      <c r="CR336" s="4">
        <v>1</v>
      </c>
      <c r="CS336" s="4">
        <v>0</v>
      </c>
      <c r="CV336" s="4">
        <v>1</v>
      </c>
      <c r="CW336" s="4">
        <v>1</v>
      </c>
      <c r="CX336" s="4">
        <v>2</v>
      </c>
      <c r="CY336" s="4">
        <v>1</v>
      </c>
      <c r="CZ336" s="4">
        <v>1</v>
      </c>
      <c r="DA336" s="4">
        <v>2</v>
      </c>
      <c r="DB336" s="4">
        <v>1</v>
      </c>
      <c r="DC336" s="4">
        <v>5</v>
      </c>
      <c r="DD336" s="4">
        <v>-97</v>
      </c>
      <c r="DE336" s="4">
        <v>1</v>
      </c>
      <c r="DF336" s="4">
        <v>3</v>
      </c>
      <c r="DH336" s="4">
        <v>1</v>
      </c>
      <c r="DI336" s="4">
        <v>0</v>
      </c>
      <c r="DJ336" s="4">
        <v>1</v>
      </c>
      <c r="DK336" s="4">
        <v>1</v>
      </c>
      <c r="DO336" s="4">
        <v>3</v>
      </c>
      <c r="DP336" s="4">
        <v>2</v>
      </c>
      <c r="DQ336" s="4">
        <v>5</v>
      </c>
      <c r="DR336" s="4">
        <v>1</v>
      </c>
      <c r="DW336" s="4">
        <v>2</v>
      </c>
      <c r="DX336" s="4">
        <v>2</v>
      </c>
      <c r="DY336" s="4">
        <v>1</v>
      </c>
      <c r="DZ336" s="4">
        <v>2</v>
      </c>
      <c r="EA336" s="4" t="s">
        <v>1483</v>
      </c>
      <c r="EB336" s="4">
        <v>705</v>
      </c>
      <c r="EC336" s="4">
        <v>11.75</v>
      </c>
      <c r="EE336" s="4">
        <v>2</v>
      </c>
      <c r="EF336" s="4">
        <v>1</v>
      </c>
      <c r="EG336" s="4" t="s">
        <v>811</v>
      </c>
      <c r="EI336" s="4">
        <v>1</v>
      </c>
      <c r="EJ336" s="4">
        <v>1</v>
      </c>
      <c r="EK336" s="4">
        <v>3</v>
      </c>
      <c r="EL336" s="4">
        <v>8</v>
      </c>
      <c r="EM336" s="4">
        <v>25</v>
      </c>
      <c r="ET336" s="4" t="s">
        <v>1423</v>
      </c>
      <c r="EU336" s="4" t="s">
        <v>201</v>
      </c>
      <c r="EV336" s="4" t="s">
        <v>202</v>
      </c>
      <c r="EY336" s="4">
        <v>826</v>
      </c>
      <c r="FA336" s="83" t="s">
        <v>203</v>
      </c>
      <c r="FB336" s="4" t="s">
        <v>204</v>
      </c>
      <c r="FC336" s="4">
        <v>1</v>
      </c>
      <c r="FD336" s="4" t="s">
        <v>202</v>
      </c>
    </row>
    <row r="337" spans="1:161" x14ac:dyDescent="0.3">
      <c r="A337" s="4">
        <v>11562</v>
      </c>
      <c r="B337" s="4" t="s">
        <v>1484</v>
      </c>
      <c r="C337" s="4" t="s">
        <v>212</v>
      </c>
      <c r="D337" s="4" t="s">
        <v>1485</v>
      </c>
      <c r="E337" s="4" t="s">
        <v>309</v>
      </c>
      <c r="F337" s="4" t="s">
        <v>202</v>
      </c>
      <c r="G337" s="4">
        <v>1</v>
      </c>
      <c r="H337" s="4">
        <v>1</v>
      </c>
      <c r="I337" s="4">
        <v>2</v>
      </c>
      <c r="J337" s="4">
        <v>1</v>
      </c>
      <c r="K337" s="4">
        <v>2</v>
      </c>
      <c r="O337" s="4">
        <v>1</v>
      </c>
      <c r="P337" s="4">
        <v>1</v>
      </c>
      <c r="Q337" s="4">
        <v>2</v>
      </c>
      <c r="R337" s="4">
        <v>2</v>
      </c>
      <c r="U337" s="4">
        <v>1</v>
      </c>
      <c r="W337" s="4">
        <v>1</v>
      </c>
      <c r="Y337" s="4">
        <v>1</v>
      </c>
      <c r="Z337" s="4">
        <v>1</v>
      </c>
      <c r="AA337" s="4">
        <v>1</v>
      </c>
      <c r="AB337" s="4">
        <v>2008</v>
      </c>
      <c r="AC337" s="4">
        <v>2</v>
      </c>
      <c r="AD337" s="4">
        <v>3</v>
      </c>
      <c r="AE337" s="4">
        <v>1</v>
      </c>
      <c r="AF337" s="4">
        <v>4</v>
      </c>
      <c r="AG337" s="4">
        <v>1</v>
      </c>
      <c r="AV337" s="4">
        <v>2</v>
      </c>
      <c r="AX337" s="4">
        <v>2</v>
      </c>
      <c r="AY337" s="4">
        <v>1</v>
      </c>
      <c r="AZ337" s="4">
        <v>1</v>
      </c>
      <c r="BA337" s="4">
        <v>0</v>
      </c>
      <c r="BB337" s="4">
        <v>1</v>
      </c>
      <c r="BC337" s="4">
        <v>0</v>
      </c>
      <c r="BD337" s="4">
        <v>-98</v>
      </c>
      <c r="BF337" s="4">
        <v>1</v>
      </c>
      <c r="BG337" s="4">
        <v>1</v>
      </c>
      <c r="BH337" s="4">
        <v>2</v>
      </c>
      <c r="BI337" s="4">
        <v>2</v>
      </c>
      <c r="BJ337" s="4">
        <v>1</v>
      </c>
      <c r="BK337" s="4">
        <v>-98</v>
      </c>
      <c r="BL337" s="4">
        <v>3</v>
      </c>
      <c r="BM337" s="4">
        <v>5</v>
      </c>
      <c r="BS337" s="4">
        <v>4</v>
      </c>
      <c r="BU337" s="4">
        <v>2</v>
      </c>
      <c r="BW337" s="4">
        <v>-98</v>
      </c>
      <c r="BX337" s="4">
        <v>-98</v>
      </c>
      <c r="BY337" s="4">
        <v>2</v>
      </c>
      <c r="BZ337" s="4">
        <v>1</v>
      </c>
      <c r="CA337" s="4">
        <v>1</v>
      </c>
      <c r="CB337" s="4">
        <v>2</v>
      </c>
      <c r="CC337" s="4">
        <v>1</v>
      </c>
      <c r="CD337" s="4">
        <v>2</v>
      </c>
      <c r="CE337" s="4">
        <v>2</v>
      </c>
      <c r="CF337" s="4">
        <v>2</v>
      </c>
      <c r="CG337" s="4">
        <v>2</v>
      </c>
      <c r="CH337" s="4">
        <v>2</v>
      </c>
      <c r="CI337" s="4">
        <v>2</v>
      </c>
      <c r="CJ337" s="4">
        <v>2</v>
      </c>
      <c r="CK337" s="4">
        <v>7</v>
      </c>
      <c r="CL337" s="4">
        <v>1</v>
      </c>
      <c r="CM337" s="4">
        <v>1</v>
      </c>
      <c r="CN337" s="4">
        <v>1</v>
      </c>
      <c r="CO337" s="4">
        <v>1</v>
      </c>
      <c r="CP337" s="4">
        <v>1</v>
      </c>
      <c r="CQ337" s="4">
        <v>1</v>
      </c>
      <c r="CR337" s="4">
        <v>1</v>
      </c>
      <c r="CS337" s="4">
        <v>0</v>
      </c>
      <c r="CV337" s="4">
        <v>1</v>
      </c>
      <c r="CW337" s="4">
        <v>1</v>
      </c>
      <c r="CX337" s="4">
        <v>1</v>
      </c>
      <c r="CY337" s="4">
        <v>1</v>
      </c>
      <c r="CZ337" s="4">
        <v>1</v>
      </c>
      <c r="DA337" s="4">
        <v>4</v>
      </c>
      <c r="DB337" s="4">
        <v>1</v>
      </c>
      <c r="DC337" s="4">
        <v>0.7</v>
      </c>
      <c r="DD337" s="4">
        <v>1</v>
      </c>
      <c r="DE337" s="4">
        <v>1</v>
      </c>
      <c r="DF337" s="4">
        <v>3</v>
      </c>
      <c r="DH337" s="4">
        <v>2</v>
      </c>
      <c r="DI337" s="4">
        <v>1</v>
      </c>
      <c r="DO337" s="4">
        <v>1</v>
      </c>
      <c r="DP337" s="4">
        <v>2</v>
      </c>
      <c r="DQ337" s="4">
        <v>4</v>
      </c>
      <c r="DR337" s="4">
        <v>2</v>
      </c>
      <c r="DW337" s="4">
        <v>2</v>
      </c>
      <c r="DX337" s="4">
        <v>2</v>
      </c>
      <c r="DY337" s="4">
        <v>1</v>
      </c>
      <c r="DZ337" s="4">
        <v>2</v>
      </c>
      <c r="EA337" s="4" t="s">
        <v>1486</v>
      </c>
      <c r="EB337" s="4">
        <v>1060</v>
      </c>
      <c r="EC337" s="4">
        <v>17.670000000000002</v>
      </c>
      <c r="EE337" s="4">
        <v>2</v>
      </c>
      <c r="EF337" s="4">
        <v>1</v>
      </c>
      <c r="EG337" s="4" t="s">
        <v>1455</v>
      </c>
      <c r="EI337" s="4">
        <v>1</v>
      </c>
      <c r="EJ337" s="4">
        <v>1</v>
      </c>
      <c r="EK337" s="4">
        <v>3</v>
      </c>
      <c r="EL337" s="4">
        <v>9</v>
      </c>
      <c r="EM337" s="4">
        <v>27</v>
      </c>
      <c r="ET337" s="4" t="s">
        <v>1423</v>
      </c>
      <c r="EU337" s="4" t="s">
        <v>201</v>
      </c>
      <c r="EV337" s="4" t="s">
        <v>202</v>
      </c>
      <c r="EY337" s="4">
        <v>1294</v>
      </c>
      <c r="FA337" s="83" t="s">
        <v>237</v>
      </c>
      <c r="FB337" s="4" t="s">
        <v>204</v>
      </c>
      <c r="FC337" s="4">
        <v>1</v>
      </c>
      <c r="FD337" s="4" t="s">
        <v>205</v>
      </c>
    </row>
    <row r="338" spans="1:161" x14ac:dyDescent="0.3">
      <c r="A338" s="4">
        <v>11588</v>
      </c>
      <c r="B338" s="4" t="s">
        <v>1487</v>
      </c>
      <c r="C338" s="4" t="s">
        <v>194</v>
      </c>
      <c r="D338" s="4" t="s">
        <v>1488</v>
      </c>
      <c r="E338" s="4" t="s">
        <v>227</v>
      </c>
      <c r="F338" s="4" t="s">
        <v>1489</v>
      </c>
      <c r="G338" s="4">
        <v>1</v>
      </c>
      <c r="H338" s="4">
        <v>2</v>
      </c>
      <c r="J338" s="4">
        <v>1</v>
      </c>
      <c r="K338" s="4">
        <v>2</v>
      </c>
      <c r="O338" s="4">
        <v>0</v>
      </c>
      <c r="P338" s="4">
        <v>1</v>
      </c>
      <c r="Q338" s="4">
        <v>2</v>
      </c>
      <c r="BF338" s="4">
        <v>1</v>
      </c>
      <c r="BG338" s="4">
        <v>1</v>
      </c>
      <c r="BI338" s="4">
        <v>1</v>
      </c>
      <c r="BJ338" s="4">
        <v>1</v>
      </c>
      <c r="BK338" s="4">
        <v>2</v>
      </c>
      <c r="BL338" s="4">
        <v>2</v>
      </c>
      <c r="BS338" s="4">
        <v>4</v>
      </c>
      <c r="BU338" s="4">
        <v>2</v>
      </c>
      <c r="BW338" s="4">
        <v>1</v>
      </c>
      <c r="BX338" s="4">
        <v>1</v>
      </c>
      <c r="BY338" s="4">
        <v>2</v>
      </c>
      <c r="BZ338" s="4">
        <v>1</v>
      </c>
      <c r="CA338" s="4">
        <v>1</v>
      </c>
      <c r="CB338" s="4">
        <v>2</v>
      </c>
      <c r="CC338" s="4">
        <v>1</v>
      </c>
      <c r="CD338" s="4">
        <v>2</v>
      </c>
      <c r="CE338" s="4">
        <v>2</v>
      </c>
      <c r="CF338" s="4">
        <v>2</v>
      </c>
      <c r="CG338" s="4">
        <v>2</v>
      </c>
      <c r="CH338" s="4">
        <v>1</v>
      </c>
      <c r="CI338" s="4">
        <v>2</v>
      </c>
      <c r="CJ338" s="4">
        <v>2</v>
      </c>
      <c r="CK338" s="4">
        <v>7</v>
      </c>
      <c r="CL338" s="4">
        <v>2</v>
      </c>
      <c r="CM338" s="4">
        <v>3</v>
      </c>
      <c r="CN338" s="4">
        <v>1</v>
      </c>
      <c r="CO338" s="4">
        <v>1</v>
      </c>
      <c r="CP338" s="4">
        <v>1</v>
      </c>
      <c r="CQ338" s="4">
        <v>1</v>
      </c>
      <c r="CR338" s="4">
        <v>1</v>
      </c>
      <c r="CS338" s="4">
        <v>0</v>
      </c>
      <c r="CV338" s="4">
        <v>2</v>
      </c>
      <c r="CX338" s="4">
        <v>2</v>
      </c>
      <c r="CY338" s="4">
        <v>1</v>
      </c>
      <c r="CZ338" s="4">
        <v>1</v>
      </c>
      <c r="DA338" s="4">
        <v>2</v>
      </c>
      <c r="DB338" s="4">
        <v>1</v>
      </c>
      <c r="DC338" s="4">
        <v>2</v>
      </c>
      <c r="DD338" s="4">
        <v>2</v>
      </c>
      <c r="DE338" s="4">
        <v>1</v>
      </c>
      <c r="DF338" s="4">
        <v>3</v>
      </c>
      <c r="DH338" s="4">
        <v>1</v>
      </c>
      <c r="DI338" s="4">
        <v>0</v>
      </c>
      <c r="DJ338" s="4">
        <v>0</v>
      </c>
      <c r="DK338" s="4">
        <v>2</v>
      </c>
      <c r="DO338" s="4">
        <v>1</v>
      </c>
      <c r="DP338" s="4">
        <v>2</v>
      </c>
      <c r="DQ338" s="4">
        <v>6</v>
      </c>
      <c r="DR338" s="4">
        <v>1</v>
      </c>
      <c r="DW338" s="4">
        <v>2</v>
      </c>
      <c r="DX338" s="4">
        <v>7</v>
      </c>
      <c r="DY338" s="4">
        <v>1</v>
      </c>
      <c r="DZ338" s="4">
        <v>2</v>
      </c>
      <c r="EA338" s="4" t="s">
        <v>1490</v>
      </c>
      <c r="EB338" s="4">
        <v>644</v>
      </c>
      <c r="EC338" s="4">
        <v>10.73</v>
      </c>
      <c r="EE338" s="4">
        <v>2</v>
      </c>
      <c r="EF338" s="4">
        <v>1</v>
      </c>
      <c r="EG338" s="4" t="s">
        <v>230</v>
      </c>
      <c r="EI338" s="4">
        <v>1</v>
      </c>
      <c r="EJ338" s="4">
        <v>1</v>
      </c>
      <c r="EK338" s="4">
        <v>3</v>
      </c>
      <c r="EL338" s="4">
        <v>6</v>
      </c>
      <c r="EM338" s="4">
        <v>21</v>
      </c>
      <c r="ET338" s="4" t="s">
        <v>1423</v>
      </c>
      <c r="EU338" s="4" t="s">
        <v>201</v>
      </c>
      <c r="EV338" s="4" t="s">
        <v>202</v>
      </c>
      <c r="EY338" s="4">
        <v>963</v>
      </c>
      <c r="FA338" s="83" t="s">
        <v>203</v>
      </c>
      <c r="FB338" s="4" t="s">
        <v>204</v>
      </c>
      <c r="FC338" s="4">
        <v>1</v>
      </c>
      <c r="FD338" s="4" t="s">
        <v>205</v>
      </c>
      <c r="FE338" s="4">
        <v>25</v>
      </c>
    </row>
    <row r="339" spans="1:161" x14ac:dyDescent="0.3">
      <c r="A339" s="4">
        <v>11614</v>
      </c>
      <c r="B339" s="4" t="s">
        <v>1491</v>
      </c>
      <c r="C339" s="4" t="s">
        <v>194</v>
      </c>
      <c r="D339" s="4" t="s">
        <v>1492</v>
      </c>
      <c r="E339" s="4" t="s">
        <v>227</v>
      </c>
      <c r="F339" s="4" t="s">
        <v>1493</v>
      </c>
      <c r="G339" s="4">
        <v>1</v>
      </c>
      <c r="H339" s="4">
        <v>1</v>
      </c>
      <c r="I339" s="4">
        <v>2</v>
      </c>
      <c r="J339" s="4">
        <v>1</v>
      </c>
      <c r="K339" s="4">
        <v>2</v>
      </c>
      <c r="O339" s="4">
        <v>1</v>
      </c>
      <c r="P339" s="4">
        <v>1</v>
      </c>
      <c r="Q339" s="4">
        <v>2</v>
      </c>
      <c r="R339" s="4">
        <v>2</v>
      </c>
      <c r="U339" s="4">
        <v>2</v>
      </c>
      <c r="W339" s="4">
        <v>1</v>
      </c>
      <c r="Y339" s="4">
        <v>1</v>
      </c>
      <c r="AA339" s="4">
        <v>-98</v>
      </c>
      <c r="AC339" s="4">
        <v>6</v>
      </c>
      <c r="AD339" s="4">
        <v>1</v>
      </c>
      <c r="AE339" s="4">
        <v>3</v>
      </c>
      <c r="AF339" s="4">
        <v>5</v>
      </c>
      <c r="AG339" s="4">
        <v>1</v>
      </c>
      <c r="AV339" s="4">
        <v>2</v>
      </c>
      <c r="AX339" s="4">
        <v>6</v>
      </c>
      <c r="AY339" s="4">
        <v>-77</v>
      </c>
      <c r="AZ339" s="4">
        <v>1</v>
      </c>
      <c r="BA339" s="4">
        <v>50</v>
      </c>
      <c r="BD339" s="4">
        <v>2</v>
      </c>
      <c r="BE339" s="4">
        <v>2</v>
      </c>
      <c r="BF339" s="4">
        <v>1</v>
      </c>
      <c r="BG339" s="4">
        <v>1</v>
      </c>
      <c r="BH339" s="4">
        <v>1</v>
      </c>
      <c r="BJ339" s="4">
        <v>1</v>
      </c>
      <c r="BK339" s="4">
        <v>6</v>
      </c>
      <c r="BL339" s="4">
        <v>2</v>
      </c>
      <c r="BS339" s="4">
        <v>3</v>
      </c>
      <c r="BW339" s="4">
        <v>3</v>
      </c>
      <c r="BX339" s="4">
        <v>3</v>
      </c>
      <c r="BY339" s="4">
        <v>1</v>
      </c>
      <c r="BZ339" s="4">
        <v>1</v>
      </c>
      <c r="CA339" s="4">
        <v>1</v>
      </c>
      <c r="CB339" s="4">
        <v>2</v>
      </c>
      <c r="CC339" s="4">
        <v>2</v>
      </c>
      <c r="CD339" s="4">
        <v>2</v>
      </c>
      <c r="CE339" s="4">
        <v>1</v>
      </c>
      <c r="CF339" s="4">
        <v>2</v>
      </c>
      <c r="CG339" s="4">
        <v>-98</v>
      </c>
      <c r="CH339" s="4">
        <v>1</v>
      </c>
      <c r="CI339" s="4">
        <v>1</v>
      </c>
      <c r="CJ339" s="4">
        <v>2</v>
      </c>
      <c r="CK339" s="4">
        <v>7</v>
      </c>
      <c r="CL339" s="4">
        <v>2</v>
      </c>
      <c r="CM339" s="4">
        <v>2</v>
      </c>
      <c r="CN339" s="4">
        <v>1</v>
      </c>
      <c r="CO339" s="4">
        <v>2</v>
      </c>
      <c r="CP339" s="4">
        <v>1</v>
      </c>
      <c r="CQ339" s="4">
        <v>2</v>
      </c>
      <c r="CR339" s="4">
        <v>1</v>
      </c>
      <c r="CS339" s="4">
        <v>0</v>
      </c>
      <c r="CV339" s="4">
        <v>2</v>
      </c>
      <c r="CX339" s="4">
        <v>2</v>
      </c>
      <c r="CY339" s="4">
        <v>1</v>
      </c>
      <c r="CZ339" s="4">
        <v>1</v>
      </c>
      <c r="DA339" s="4">
        <v>3</v>
      </c>
      <c r="DB339" s="4">
        <v>1</v>
      </c>
      <c r="DC339" s="4">
        <v>10</v>
      </c>
      <c r="DD339" s="4">
        <v>2</v>
      </c>
      <c r="DE339" s="4">
        <v>1</v>
      </c>
      <c r="DF339" s="4">
        <v>7</v>
      </c>
      <c r="DH339" s="4">
        <v>4</v>
      </c>
      <c r="DI339" s="4">
        <v>2</v>
      </c>
      <c r="DJ339" s="4">
        <v>0</v>
      </c>
      <c r="DK339" s="4">
        <v>2</v>
      </c>
      <c r="DO339" s="4">
        <v>1</v>
      </c>
      <c r="DP339" s="4">
        <v>1</v>
      </c>
      <c r="DQ339" s="4">
        <v>6</v>
      </c>
      <c r="DR339" s="4">
        <v>1</v>
      </c>
      <c r="DW339" s="4">
        <v>2</v>
      </c>
      <c r="DX339" s="4">
        <v>9</v>
      </c>
      <c r="DY339" s="4">
        <v>1</v>
      </c>
      <c r="DZ339" s="4">
        <v>2</v>
      </c>
      <c r="EA339" s="4" t="s">
        <v>810</v>
      </c>
      <c r="EB339" s="4">
        <v>917</v>
      </c>
      <c r="EC339" s="4">
        <v>15.28</v>
      </c>
      <c r="EE339" s="4">
        <v>2</v>
      </c>
      <c r="EF339" s="4">
        <v>1</v>
      </c>
      <c r="EG339" s="4" t="s">
        <v>323</v>
      </c>
      <c r="EI339" s="4">
        <v>1</v>
      </c>
      <c r="EJ339" s="4">
        <v>1</v>
      </c>
      <c r="EK339" s="4">
        <v>3</v>
      </c>
      <c r="EL339" s="4">
        <v>6</v>
      </c>
      <c r="EM339" s="4">
        <v>21</v>
      </c>
      <c r="ET339" s="4" t="s">
        <v>1423</v>
      </c>
      <c r="EU339" s="4" t="s">
        <v>201</v>
      </c>
      <c r="EV339" s="4" t="s">
        <v>202</v>
      </c>
      <c r="EY339" s="4">
        <v>963</v>
      </c>
      <c r="FA339" s="83" t="s">
        <v>237</v>
      </c>
      <c r="FB339" s="4" t="s">
        <v>204</v>
      </c>
      <c r="FC339" s="4">
        <v>1</v>
      </c>
      <c r="FD339" s="4" t="s">
        <v>238</v>
      </c>
      <c r="FE339" s="4">
        <v>3</v>
      </c>
    </row>
    <row r="340" spans="1:161" x14ac:dyDescent="0.3">
      <c r="A340" s="4">
        <v>11642</v>
      </c>
      <c r="B340" s="4" t="s">
        <v>1494</v>
      </c>
      <c r="C340" s="4" t="s">
        <v>194</v>
      </c>
      <c r="D340" s="4" t="s">
        <v>1495</v>
      </c>
      <c r="E340" s="4" t="s">
        <v>227</v>
      </c>
      <c r="F340" s="4" t="s">
        <v>202</v>
      </c>
      <c r="G340" s="4">
        <v>1</v>
      </c>
      <c r="H340" s="4">
        <v>2</v>
      </c>
      <c r="J340" s="4">
        <v>1</v>
      </c>
      <c r="K340" s="4">
        <v>2</v>
      </c>
      <c r="O340" s="4">
        <v>0</v>
      </c>
      <c r="P340" s="4">
        <v>1</v>
      </c>
      <c r="Q340" s="4">
        <v>2</v>
      </c>
      <c r="BF340" s="4">
        <v>1</v>
      </c>
      <c r="BG340" s="4">
        <v>1</v>
      </c>
      <c r="BI340" s="4">
        <v>1</v>
      </c>
      <c r="BJ340" s="4">
        <v>1</v>
      </c>
      <c r="BK340" s="4">
        <v>5</v>
      </c>
      <c r="BL340" s="4">
        <v>3</v>
      </c>
      <c r="BS340" s="4">
        <v>4</v>
      </c>
      <c r="BU340" s="4">
        <v>2</v>
      </c>
      <c r="BW340" s="4">
        <v>2</v>
      </c>
      <c r="BX340" s="4">
        <v>1</v>
      </c>
      <c r="BY340" s="4">
        <v>2</v>
      </c>
      <c r="BZ340" s="4">
        <v>1</v>
      </c>
      <c r="CA340" s="4">
        <v>1</v>
      </c>
      <c r="CB340" s="4">
        <v>1</v>
      </c>
      <c r="CC340" s="4">
        <v>1</v>
      </c>
      <c r="CD340" s="4">
        <v>2</v>
      </c>
      <c r="CE340" s="4">
        <v>1</v>
      </c>
      <c r="CF340" s="4">
        <v>1</v>
      </c>
      <c r="CG340" s="4">
        <v>2</v>
      </c>
      <c r="CH340" s="4">
        <v>2</v>
      </c>
      <c r="CI340" s="4">
        <v>2</v>
      </c>
      <c r="CJ340" s="4">
        <v>2</v>
      </c>
      <c r="CK340" s="4">
        <v>7</v>
      </c>
      <c r="CL340" s="4">
        <v>1</v>
      </c>
      <c r="CM340" s="4">
        <v>3</v>
      </c>
      <c r="CN340" s="4">
        <v>1</v>
      </c>
      <c r="CO340" s="4">
        <v>1</v>
      </c>
      <c r="CP340" s="4">
        <v>1</v>
      </c>
      <c r="CQ340" s="4">
        <v>1</v>
      </c>
      <c r="CR340" s="4">
        <v>1</v>
      </c>
      <c r="CS340" s="4">
        <v>0</v>
      </c>
      <c r="CV340" s="4">
        <v>2</v>
      </c>
      <c r="CX340" s="4">
        <v>2</v>
      </c>
      <c r="CY340" s="4">
        <v>2</v>
      </c>
      <c r="CZ340" s="4">
        <v>1</v>
      </c>
      <c r="DA340" s="4">
        <v>1</v>
      </c>
      <c r="DB340" s="4">
        <v>1</v>
      </c>
      <c r="DC340" s="4">
        <v>2</v>
      </c>
      <c r="DD340" s="4">
        <v>6</v>
      </c>
      <c r="DE340" s="4">
        <v>1</v>
      </c>
      <c r="DF340" s="4">
        <v>2</v>
      </c>
      <c r="DH340" s="4">
        <v>0</v>
      </c>
      <c r="DI340" s="4">
        <v>0</v>
      </c>
      <c r="DJ340" s="4">
        <v>1</v>
      </c>
      <c r="DK340" s="4">
        <v>1</v>
      </c>
      <c r="DO340" s="4">
        <v>1</v>
      </c>
      <c r="DP340" s="4">
        <v>2</v>
      </c>
      <c r="DQ340" s="4">
        <v>6</v>
      </c>
      <c r="DR340" s="4">
        <v>2</v>
      </c>
      <c r="DW340" s="4">
        <v>2</v>
      </c>
      <c r="DX340" s="4">
        <v>-98</v>
      </c>
      <c r="DY340" s="4">
        <v>1</v>
      </c>
      <c r="DZ340" s="4">
        <v>1</v>
      </c>
      <c r="EA340" s="4" t="s">
        <v>1496</v>
      </c>
      <c r="EB340" s="4">
        <v>623</v>
      </c>
      <c r="EC340" s="4">
        <v>10.38</v>
      </c>
      <c r="EE340" s="4">
        <v>2</v>
      </c>
      <c r="EF340" s="4">
        <v>1</v>
      </c>
      <c r="EG340" s="4" t="s">
        <v>230</v>
      </c>
      <c r="EI340" s="4">
        <v>1</v>
      </c>
      <c r="EJ340" s="4">
        <v>1</v>
      </c>
      <c r="EK340" s="4">
        <v>3</v>
      </c>
      <c r="EL340" s="4">
        <v>6</v>
      </c>
      <c r="EM340" s="4">
        <v>21</v>
      </c>
      <c r="ET340" s="4" t="s">
        <v>1423</v>
      </c>
      <c r="EU340" s="4" t="s">
        <v>201</v>
      </c>
      <c r="EV340" s="4" t="s">
        <v>202</v>
      </c>
      <c r="EY340" s="4">
        <v>963</v>
      </c>
      <c r="FA340" s="83" t="s">
        <v>203</v>
      </c>
      <c r="FB340" s="4" t="s">
        <v>204</v>
      </c>
      <c r="FC340" s="4">
        <v>1</v>
      </c>
      <c r="FD340" s="4" t="s">
        <v>205</v>
      </c>
      <c r="FE340" s="4">
        <v>7</v>
      </c>
    </row>
    <row r="341" spans="1:161" x14ac:dyDescent="0.3">
      <c r="A341" s="4">
        <v>11728</v>
      </c>
      <c r="B341" s="4" t="s">
        <v>1497</v>
      </c>
      <c r="C341" s="4" t="s">
        <v>194</v>
      </c>
      <c r="D341" s="4" t="s">
        <v>1498</v>
      </c>
      <c r="E341" s="4" t="s">
        <v>196</v>
      </c>
      <c r="F341" s="4" t="s">
        <v>1499</v>
      </c>
      <c r="G341" s="4">
        <v>1</v>
      </c>
      <c r="H341" s="4">
        <v>1</v>
      </c>
      <c r="I341" s="4">
        <v>2</v>
      </c>
      <c r="J341" s="4">
        <v>1</v>
      </c>
      <c r="K341" s="4">
        <v>2</v>
      </c>
      <c r="O341" s="4">
        <v>1</v>
      </c>
      <c r="P341" s="4">
        <v>1</v>
      </c>
      <c r="Q341" s="4">
        <v>2</v>
      </c>
      <c r="R341" s="4">
        <v>2</v>
      </c>
      <c r="U341" s="4">
        <v>1</v>
      </c>
      <c r="W341" s="4">
        <v>1</v>
      </c>
      <c r="Y341" s="4">
        <v>1</v>
      </c>
      <c r="Z341" s="4">
        <v>1</v>
      </c>
      <c r="AA341" s="4">
        <v>1</v>
      </c>
      <c r="AB341" s="4">
        <v>2013</v>
      </c>
      <c r="AC341" s="4">
        <v>2</v>
      </c>
      <c r="AD341" s="4">
        <v>1</v>
      </c>
      <c r="AE341" s="4">
        <v>1</v>
      </c>
      <c r="AF341" s="4">
        <v>6</v>
      </c>
      <c r="AG341" s="4">
        <v>1</v>
      </c>
      <c r="AV341" s="4">
        <v>4</v>
      </c>
      <c r="AX341" s="4">
        <v>4</v>
      </c>
      <c r="AY341" s="4">
        <v>2</v>
      </c>
      <c r="BB341" s="4">
        <v>1</v>
      </c>
      <c r="BC341" s="4">
        <v>0</v>
      </c>
      <c r="BD341" s="4">
        <v>2</v>
      </c>
      <c r="BE341" s="4">
        <v>2</v>
      </c>
      <c r="BF341" s="4">
        <v>1</v>
      </c>
      <c r="BG341" s="4">
        <v>1</v>
      </c>
      <c r="BH341" s="4">
        <v>1</v>
      </c>
      <c r="BJ341" s="4">
        <v>1</v>
      </c>
      <c r="BK341" s="4">
        <v>-98</v>
      </c>
      <c r="BL341" s="4">
        <v>2</v>
      </c>
      <c r="BS341" s="4">
        <v>1</v>
      </c>
      <c r="BU341" s="4">
        <v>2</v>
      </c>
      <c r="BW341" s="4">
        <v>2</v>
      </c>
      <c r="BX341" s="4">
        <v>1</v>
      </c>
      <c r="BY341" s="4">
        <v>2</v>
      </c>
      <c r="BZ341" s="4">
        <v>2</v>
      </c>
      <c r="CA341" s="4">
        <v>2</v>
      </c>
      <c r="CB341" s="4">
        <v>2</v>
      </c>
      <c r="CC341" s="4">
        <v>2</v>
      </c>
      <c r="CD341" s="4">
        <v>2</v>
      </c>
      <c r="CE341" s="4">
        <v>2</v>
      </c>
      <c r="CF341" s="4">
        <v>2</v>
      </c>
      <c r="CG341" s="4">
        <v>-98</v>
      </c>
      <c r="CH341" s="4">
        <v>2</v>
      </c>
      <c r="CI341" s="4">
        <v>1</v>
      </c>
      <c r="CJ341" s="4">
        <v>2</v>
      </c>
      <c r="CK341" s="4">
        <v>7</v>
      </c>
      <c r="CL341" s="4">
        <v>7</v>
      </c>
      <c r="CM341" s="4">
        <v>3</v>
      </c>
      <c r="CN341" s="4">
        <v>1</v>
      </c>
      <c r="CO341" s="4">
        <v>1</v>
      </c>
      <c r="CP341" s="4">
        <v>1</v>
      </c>
      <c r="CQ341" s="4">
        <v>1</v>
      </c>
      <c r="CR341" s="4">
        <v>1</v>
      </c>
      <c r="CS341" s="4">
        <v>1</v>
      </c>
      <c r="CT341" s="4">
        <v>1</v>
      </c>
      <c r="CU341" s="4">
        <v>1</v>
      </c>
      <c r="CV341" s="4">
        <v>2</v>
      </c>
      <c r="CX341" s="4">
        <v>2</v>
      </c>
      <c r="CY341" s="4">
        <v>1</v>
      </c>
      <c r="CZ341" s="4">
        <v>1</v>
      </c>
      <c r="DA341" s="4">
        <v>1</v>
      </c>
      <c r="DB341" s="4">
        <v>1</v>
      </c>
      <c r="DC341" s="4">
        <v>10</v>
      </c>
      <c r="DD341" s="4">
        <v>-97</v>
      </c>
      <c r="DE341" s="4">
        <v>1</v>
      </c>
      <c r="DF341" s="4">
        <v>1</v>
      </c>
      <c r="DG341" s="4">
        <v>1</v>
      </c>
      <c r="DH341" s="4">
        <v>0</v>
      </c>
      <c r="DI341" s="4">
        <v>0</v>
      </c>
      <c r="DJ341" s="4">
        <v>0</v>
      </c>
      <c r="DK341" s="4">
        <v>0</v>
      </c>
      <c r="DL341" s="4">
        <v>0</v>
      </c>
      <c r="DM341" s="4">
        <v>0</v>
      </c>
      <c r="DN341" s="4">
        <v>1</v>
      </c>
      <c r="DO341" s="4">
        <v>2</v>
      </c>
      <c r="DP341" s="4">
        <v>2</v>
      </c>
      <c r="DQ341" s="4">
        <v>5</v>
      </c>
      <c r="DR341" s="4">
        <v>6</v>
      </c>
      <c r="DW341" s="4">
        <v>1</v>
      </c>
      <c r="DX341" s="4">
        <v>1</v>
      </c>
      <c r="DY341" s="4">
        <v>1</v>
      </c>
      <c r="DZ341" s="4">
        <v>2</v>
      </c>
      <c r="EA341" s="4" t="s">
        <v>1500</v>
      </c>
      <c r="EB341" s="4">
        <v>788</v>
      </c>
      <c r="EC341" s="4">
        <v>13.13</v>
      </c>
      <c r="EE341" s="4">
        <v>2</v>
      </c>
      <c r="EF341" s="4">
        <v>1</v>
      </c>
      <c r="EG341" s="4" t="s">
        <v>397</v>
      </c>
      <c r="EI341" s="4">
        <v>1</v>
      </c>
      <c r="EJ341" s="4">
        <v>1</v>
      </c>
      <c r="EK341" s="4">
        <v>3</v>
      </c>
      <c r="EL341" s="4">
        <v>5</v>
      </c>
      <c r="EM341" s="4">
        <v>19</v>
      </c>
      <c r="ET341" s="4" t="s">
        <v>1501</v>
      </c>
      <c r="EU341" s="4" t="s">
        <v>201</v>
      </c>
      <c r="EV341" s="4" t="s">
        <v>202</v>
      </c>
      <c r="EY341" s="4">
        <v>1251</v>
      </c>
      <c r="FA341" s="83" t="s">
        <v>237</v>
      </c>
      <c r="FB341" s="4" t="s">
        <v>204</v>
      </c>
      <c r="FC341" s="4">
        <v>1</v>
      </c>
      <c r="FD341" s="4" t="s">
        <v>205</v>
      </c>
    </row>
    <row r="342" spans="1:161" x14ac:dyDescent="0.3">
      <c r="A342" s="4">
        <v>11731</v>
      </c>
      <c r="B342" s="4" t="s">
        <v>1502</v>
      </c>
      <c r="C342" s="4" t="s">
        <v>212</v>
      </c>
      <c r="D342" s="4" t="s">
        <v>1503</v>
      </c>
      <c r="E342" s="4" t="s">
        <v>214</v>
      </c>
      <c r="F342" s="4" t="s">
        <v>1499</v>
      </c>
      <c r="G342" s="4">
        <v>1</v>
      </c>
      <c r="H342" s="4">
        <v>1</v>
      </c>
      <c r="I342" s="4">
        <v>2</v>
      </c>
      <c r="J342" s="4">
        <v>1</v>
      </c>
      <c r="K342" s="4">
        <v>2</v>
      </c>
      <c r="O342" s="4">
        <v>0</v>
      </c>
      <c r="P342" s="4">
        <v>1</v>
      </c>
      <c r="Q342" s="4">
        <v>2</v>
      </c>
      <c r="R342" s="4">
        <v>1</v>
      </c>
      <c r="BF342" s="4">
        <v>1</v>
      </c>
      <c r="BG342" s="4">
        <v>1</v>
      </c>
      <c r="BI342" s="4">
        <v>2</v>
      </c>
      <c r="BJ342" s="4">
        <v>2</v>
      </c>
      <c r="BK342" s="4">
        <v>6</v>
      </c>
      <c r="BL342" s="4">
        <v>5</v>
      </c>
      <c r="BS342" s="4">
        <v>3</v>
      </c>
      <c r="BW342" s="4">
        <v>3</v>
      </c>
      <c r="BX342" s="4">
        <v>1</v>
      </c>
      <c r="BY342" s="4">
        <v>2</v>
      </c>
      <c r="BZ342" s="4">
        <v>2</v>
      </c>
      <c r="CA342" s="4">
        <v>1</v>
      </c>
      <c r="CB342" s="4">
        <v>1</v>
      </c>
      <c r="CC342" s="4">
        <v>1</v>
      </c>
      <c r="CD342" s="4">
        <v>2</v>
      </c>
      <c r="CE342" s="4">
        <v>2</v>
      </c>
      <c r="CF342" s="4">
        <v>1</v>
      </c>
      <c r="CG342" s="4">
        <v>2</v>
      </c>
      <c r="CH342" s="4">
        <v>1</v>
      </c>
      <c r="CI342" s="4">
        <v>2</v>
      </c>
      <c r="CJ342" s="4">
        <v>2</v>
      </c>
      <c r="CK342" s="4">
        <v>7</v>
      </c>
      <c r="CL342" s="4">
        <v>7</v>
      </c>
      <c r="CM342" s="4">
        <v>3</v>
      </c>
      <c r="CN342" s="4">
        <v>1</v>
      </c>
      <c r="CO342" s="4">
        <v>2</v>
      </c>
      <c r="CP342" s="4">
        <v>1</v>
      </c>
      <c r="CQ342" s="4">
        <v>2</v>
      </c>
      <c r="CR342" s="4">
        <v>1</v>
      </c>
      <c r="CS342" s="4">
        <v>2</v>
      </c>
      <c r="CT342" s="4">
        <v>1</v>
      </c>
      <c r="CU342" s="4">
        <v>2</v>
      </c>
      <c r="CV342" s="4">
        <v>2</v>
      </c>
      <c r="CX342" s="4">
        <v>2</v>
      </c>
      <c r="CY342" s="4">
        <v>1</v>
      </c>
      <c r="CZ342" s="4">
        <v>1</v>
      </c>
      <c r="DA342" s="4">
        <v>6</v>
      </c>
      <c r="DB342" s="4">
        <v>1</v>
      </c>
      <c r="DC342" s="4">
        <v>0.7</v>
      </c>
      <c r="DD342" s="4">
        <v>6</v>
      </c>
      <c r="DE342" s="4">
        <v>1</v>
      </c>
      <c r="DF342" s="4">
        <v>6</v>
      </c>
      <c r="DH342" s="4">
        <v>0</v>
      </c>
      <c r="DI342" s="4">
        <v>2</v>
      </c>
      <c r="DJ342" s="4">
        <v>1</v>
      </c>
      <c r="DK342" s="4">
        <v>0</v>
      </c>
      <c r="DL342" s="4">
        <v>2</v>
      </c>
      <c r="DM342" s="4">
        <v>1</v>
      </c>
      <c r="DO342" s="4">
        <v>1</v>
      </c>
      <c r="DP342" s="4">
        <v>2</v>
      </c>
      <c r="DQ342" s="4">
        <v>7</v>
      </c>
      <c r="DR342" s="4">
        <v>-98</v>
      </c>
      <c r="DW342" s="4">
        <v>-97</v>
      </c>
      <c r="DX342" s="4">
        <v>-98</v>
      </c>
      <c r="DY342" s="4">
        <v>1</v>
      </c>
      <c r="DZ342" s="4">
        <v>1</v>
      </c>
      <c r="EA342" s="4" t="s">
        <v>1504</v>
      </c>
      <c r="EB342" s="4">
        <v>751</v>
      </c>
      <c r="EC342" s="4">
        <v>12.52</v>
      </c>
      <c r="EE342" s="4">
        <v>2</v>
      </c>
      <c r="EF342" s="4">
        <v>1</v>
      </c>
      <c r="EG342" s="4" t="s">
        <v>800</v>
      </c>
      <c r="EI342" s="4">
        <v>1</v>
      </c>
      <c r="EJ342" s="4">
        <v>1</v>
      </c>
      <c r="EK342" s="4">
        <v>3</v>
      </c>
      <c r="EL342" s="4">
        <v>8</v>
      </c>
      <c r="EM342" s="4">
        <v>25</v>
      </c>
      <c r="ET342" s="4" t="s">
        <v>1501</v>
      </c>
      <c r="EU342" s="4" t="s">
        <v>201</v>
      </c>
      <c r="EV342" s="4" t="s">
        <v>202</v>
      </c>
      <c r="EY342" s="4">
        <v>826</v>
      </c>
      <c r="FA342" s="83" t="s">
        <v>203</v>
      </c>
      <c r="FB342" s="4" t="s">
        <v>204</v>
      </c>
      <c r="FC342" s="4">
        <v>1</v>
      </c>
      <c r="FD342" s="4" t="s">
        <v>238</v>
      </c>
      <c r="FE342" s="4">
        <v>3</v>
      </c>
    </row>
    <row r="343" spans="1:161" x14ac:dyDescent="0.3">
      <c r="A343" s="4">
        <v>11825</v>
      </c>
      <c r="B343" s="4" t="s">
        <v>1505</v>
      </c>
      <c r="C343" s="4" t="s">
        <v>265</v>
      </c>
      <c r="D343" s="4" t="s">
        <v>1506</v>
      </c>
      <c r="E343" s="4" t="s">
        <v>461</v>
      </c>
      <c r="F343" s="4" t="s">
        <v>1286</v>
      </c>
      <c r="G343" s="4">
        <v>1</v>
      </c>
      <c r="H343" s="4">
        <v>2</v>
      </c>
      <c r="J343" s="4">
        <v>1</v>
      </c>
      <c r="K343" s="4">
        <v>2</v>
      </c>
      <c r="O343" s="4">
        <v>0</v>
      </c>
      <c r="P343" s="4">
        <v>1</v>
      </c>
      <c r="Q343" s="4">
        <v>2</v>
      </c>
      <c r="BF343" s="4">
        <v>1</v>
      </c>
      <c r="BG343" s="4">
        <v>1</v>
      </c>
      <c r="BI343" s="4">
        <v>2</v>
      </c>
      <c r="BJ343" s="4">
        <v>2</v>
      </c>
      <c r="BK343" s="4">
        <v>4</v>
      </c>
      <c r="BL343" s="4">
        <v>3</v>
      </c>
      <c r="BM343" s="4">
        <v>1</v>
      </c>
      <c r="BS343" s="4">
        <v>1</v>
      </c>
      <c r="BU343" s="4">
        <v>2</v>
      </c>
      <c r="BW343" s="4">
        <v>3</v>
      </c>
      <c r="BX343" s="4">
        <v>3</v>
      </c>
      <c r="BY343" s="4">
        <v>1</v>
      </c>
      <c r="BZ343" s="4">
        <v>1</v>
      </c>
      <c r="CA343" s="4">
        <v>1</v>
      </c>
      <c r="CB343" s="4">
        <v>1</v>
      </c>
      <c r="CC343" s="4">
        <v>1</v>
      </c>
      <c r="CD343" s="4">
        <v>2</v>
      </c>
      <c r="CE343" s="4">
        <v>2</v>
      </c>
      <c r="CF343" s="4">
        <v>2</v>
      </c>
      <c r="CG343" s="4">
        <v>2</v>
      </c>
      <c r="CH343" s="4">
        <v>2</v>
      </c>
      <c r="CI343" s="4">
        <v>1</v>
      </c>
      <c r="CJ343" s="4">
        <v>1</v>
      </c>
      <c r="CK343" s="4">
        <v>7</v>
      </c>
      <c r="CL343" s="4">
        <v>1</v>
      </c>
      <c r="CM343" s="4">
        <v>4</v>
      </c>
      <c r="CN343" s="4">
        <v>1</v>
      </c>
      <c r="CO343" s="4">
        <v>2</v>
      </c>
      <c r="CP343" s="4">
        <v>1</v>
      </c>
      <c r="CQ343" s="4">
        <v>2</v>
      </c>
      <c r="CR343" s="4">
        <v>1</v>
      </c>
      <c r="CS343" s="4">
        <v>0</v>
      </c>
      <c r="CV343" s="4">
        <v>2</v>
      </c>
      <c r="CX343" s="4">
        <v>2</v>
      </c>
      <c r="CY343" s="4">
        <v>1</v>
      </c>
      <c r="CZ343" s="4">
        <v>1</v>
      </c>
      <c r="DA343" s="4">
        <v>3</v>
      </c>
      <c r="DB343" s="4">
        <v>1</v>
      </c>
      <c r="DC343" s="4">
        <v>8</v>
      </c>
      <c r="DD343" s="4">
        <v>1</v>
      </c>
      <c r="DE343" s="4">
        <v>1</v>
      </c>
      <c r="DF343" s="4">
        <v>4</v>
      </c>
      <c r="DH343" s="4">
        <v>1</v>
      </c>
      <c r="DI343" s="4">
        <v>1</v>
      </c>
      <c r="DJ343" s="4">
        <v>0</v>
      </c>
      <c r="DK343" s="4">
        <v>0</v>
      </c>
      <c r="DL343" s="4">
        <v>1</v>
      </c>
      <c r="DM343" s="4">
        <v>1</v>
      </c>
      <c r="DO343" s="4">
        <v>2</v>
      </c>
      <c r="DP343" s="4">
        <v>1</v>
      </c>
      <c r="DQ343" s="4">
        <v>3</v>
      </c>
      <c r="DR343" s="4">
        <v>6</v>
      </c>
      <c r="DW343" s="4">
        <v>1</v>
      </c>
      <c r="DX343" s="4">
        <v>3</v>
      </c>
      <c r="DY343" s="4">
        <v>2</v>
      </c>
      <c r="DZ343" s="4">
        <v>1</v>
      </c>
      <c r="EA343" s="4" t="s">
        <v>1507</v>
      </c>
      <c r="EB343" s="4">
        <v>850</v>
      </c>
      <c r="EC343" s="4">
        <v>14.17</v>
      </c>
      <c r="EE343" s="4">
        <v>2</v>
      </c>
      <c r="EF343" s="4">
        <v>1</v>
      </c>
      <c r="EG343" s="4" t="s">
        <v>323</v>
      </c>
      <c r="EI343" s="4">
        <v>1</v>
      </c>
      <c r="EJ343" s="4">
        <v>1</v>
      </c>
      <c r="EK343" s="4">
        <v>3</v>
      </c>
      <c r="EL343" s="4">
        <v>13</v>
      </c>
      <c r="EM343" s="4">
        <v>35</v>
      </c>
      <c r="ET343" s="4" t="s">
        <v>1501</v>
      </c>
      <c r="EU343" s="4" t="s">
        <v>201</v>
      </c>
      <c r="EV343" s="4" t="s">
        <v>202</v>
      </c>
      <c r="EY343" s="4">
        <v>1235</v>
      </c>
      <c r="FA343" s="83" t="s">
        <v>203</v>
      </c>
      <c r="FB343" s="4" t="s">
        <v>204</v>
      </c>
      <c r="FC343" s="4">
        <v>1</v>
      </c>
      <c r="FD343" s="4" t="s">
        <v>205</v>
      </c>
      <c r="FE343" s="4">
        <v>12</v>
      </c>
    </row>
    <row r="344" spans="1:161" x14ac:dyDescent="0.3">
      <c r="A344" s="4">
        <v>11866</v>
      </c>
      <c r="B344" s="4" t="s">
        <v>1508</v>
      </c>
      <c r="C344" s="4" t="s">
        <v>212</v>
      </c>
      <c r="D344" s="4" t="s">
        <v>1509</v>
      </c>
      <c r="E344" s="4" t="s">
        <v>309</v>
      </c>
      <c r="F344" s="4" t="s">
        <v>1499</v>
      </c>
      <c r="G344" s="4">
        <v>1</v>
      </c>
      <c r="H344" s="4">
        <v>2</v>
      </c>
      <c r="J344" s="4">
        <v>1</v>
      </c>
      <c r="K344" s="4">
        <v>2</v>
      </c>
      <c r="O344" s="4">
        <v>0</v>
      </c>
      <c r="P344" s="4">
        <v>1</v>
      </c>
      <c r="Q344" s="4">
        <v>2</v>
      </c>
      <c r="BF344" s="4">
        <v>1</v>
      </c>
      <c r="BG344" s="4">
        <v>1</v>
      </c>
      <c r="BI344" s="4">
        <v>1</v>
      </c>
      <c r="BJ344" s="4">
        <v>1</v>
      </c>
      <c r="BK344" s="4">
        <v>6</v>
      </c>
      <c r="BL344" s="4">
        <v>3</v>
      </c>
      <c r="BS344" s="4">
        <v>-98</v>
      </c>
      <c r="BU344" s="4">
        <v>2</v>
      </c>
      <c r="BW344" s="4">
        <v>2</v>
      </c>
      <c r="BX344" s="4">
        <v>3</v>
      </c>
      <c r="BY344" s="4">
        <v>2</v>
      </c>
      <c r="BZ344" s="4">
        <v>2</v>
      </c>
      <c r="CA344" s="4">
        <v>2</v>
      </c>
      <c r="CB344" s="4">
        <v>2</v>
      </c>
      <c r="CC344" s="4">
        <v>2</v>
      </c>
      <c r="CD344" s="4">
        <v>2</v>
      </c>
      <c r="CE344" s="4">
        <v>2</v>
      </c>
      <c r="CF344" s="4">
        <v>2</v>
      </c>
      <c r="CG344" s="4">
        <v>2</v>
      </c>
      <c r="CH344" s="4">
        <v>2</v>
      </c>
      <c r="CI344" s="4">
        <v>1</v>
      </c>
      <c r="CJ344" s="4">
        <v>1</v>
      </c>
      <c r="CK344" s="4">
        <v>5</v>
      </c>
      <c r="CL344" s="4">
        <v>4</v>
      </c>
      <c r="CM344" s="4">
        <v>3</v>
      </c>
      <c r="CN344" s="4">
        <v>1</v>
      </c>
      <c r="CO344" s="4">
        <v>1</v>
      </c>
      <c r="CP344" s="4">
        <v>1</v>
      </c>
      <c r="CQ344" s="4">
        <v>1</v>
      </c>
      <c r="CR344" s="4">
        <v>1</v>
      </c>
      <c r="CS344" s="4">
        <v>1</v>
      </c>
      <c r="CT344" s="4">
        <v>1</v>
      </c>
      <c r="CU344" s="4">
        <v>1</v>
      </c>
      <c r="CV344" s="4">
        <v>2</v>
      </c>
      <c r="CX344" s="4">
        <v>2</v>
      </c>
      <c r="CY344" s="4">
        <v>2</v>
      </c>
      <c r="CZ344" s="4">
        <v>1</v>
      </c>
      <c r="DA344" s="4">
        <v>2</v>
      </c>
      <c r="DB344" s="4">
        <v>1</v>
      </c>
      <c r="DC344" s="4">
        <v>1</v>
      </c>
      <c r="DD344" s="4">
        <v>5</v>
      </c>
      <c r="DE344" s="4">
        <v>1</v>
      </c>
      <c r="DF344" s="4">
        <v>6</v>
      </c>
      <c r="DH344" s="4">
        <v>4</v>
      </c>
      <c r="DI344" s="4">
        <v>2</v>
      </c>
      <c r="DO344" s="4">
        <v>2</v>
      </c>
      <c r="DP344" s="4">
        <v>2</v>
      </c>
      <c r="DQ344" s="4">
        <v>4</v>
      </c>
      <c r="DR344" s="4">
        <v>6</v>
      </c>
      <c r="DW344" s="4">
        <v>1</v>
      </c>
      <c r="DX344" s="4">
        <v>1</v>
      </c>
      <c r="DY344" s="4">
        <v>1</v>
      </c>
      <c r="DZ344" s="4">
        <v>1</v>
      </c>
      <c r="EA344" s="4" t="s">
        <v>1196</v>
      </c>
      <c r="EB344" s="4">
        <v>828</v>
      </c>
      <c r="EC344" s="4">
        <v>13.8</v>
      </c>
      <c r="EE344" s="4">
        <v>2</v>
      </c>
      <c r="EF344" s="4">
        <v>1</v>
      </c>
      <c r="EG344" s="4" t="s">
        <v>665</v>
      </c>
      <c r="EI344" s="4">
        <v>1</v>
      </c>
      <c r="EJ344" s="4">
        <v>1</v>
      </c>
      <c r="EK344" s="4">
        <v>3</v>
      </c>
      <c r="EL344" s="4">
        <v>9</v>
      </c>
      <c r="EM344" s="4">
        <v>27</v>
      </c>
      <c r="ET344" s="4" t="s">
        <v>1501</v>
      </c>
      <c r="EU344" s="4" t="s">
        <v>201</v>
      </c>
      <c r="EV344" s="4" t="s">
        <v>202</v>
      </c>
      <c r="EY344" s="4">
        <v>1294</v>
      </c>
      <c r="FA344" s="83" t="s">
        <v>203</v>
      </c>
      <c r="FB344" s="4" t="s">
        <v>204</v>
      </c>
      <c r="FC344" s="4">
        <v>1</v>
      </c>
      <c r="FD344" s="4" t="s">
        <v>202</v>
      </c>
      <c r="FE344" s="4">
        <v>3</v>
      </c>
    </row>
    <row r="345" spans="1:161" x14ac:dyDescent="0.3">
      <c r="A345" s="4">
        <v>11970</v>
      </c>
      <c r="B345" s="4" t="s">
        <v>1510</v>
      </c>
      <c r="C345" s="4" t="s">
        <v>194</v>
      </c>
      <c r="D345" s="4" t="s">
        <v>1511</v>
      </c>
      <c r="E345" s="4" t="s">
        <v>227</v>
      </c>
      <c r="F345" s="4" t="s">
        <v>1499</v>
      </c>
      <c r="G345" s="4">
        <v>1</v>
      </c>
      <c r="H345" s="4">
        <v>2</v>
      </c>
      <c r="J345" s="4">
        <v>1</v>
      </c>
      <c r="K345" s="4">
        <v>2</v>
      </c>
      <c r="O345" s="4">
        <v>0</v>
      </c>
      <c r="P345" s="4">
        <v>1</v>
      </c>
      <c r="Q345" s="4">
        <v>2</v>
      </c>
      <c r="BF345" s="4">
        <v>1</v>
      </c>
      <c r="BG345" s="4">
        <v>1</v>
      </c>
      <c r="BI345" s="4">
        <v>2</v>
      </c>
      <c r="BJ345" s="4">
        <v>2</v>
      </c>
      <c r="BK345" s="4">
        <v>6</v>
      </c>
      <c r="BL345" s="4">
        <v>3</v>
      </c>
      <c r="BS345" s="4">
        <v>1</v>
      </c>
      <c r="BU345" s="4">
        <v>2</v>
      </c>
      <c r="BW345" s="4">
        <v>-98</v>
      </c>
      <c r="BX345" s="4">
        <v>1</v>
      </c>
      <c r="BY345" s="4">
        <v>1</v>
      </c>
      <c r="BZ345" s="4">
        <v>1</v>
      </c>
      <c r="CA345" s="4">
        <v>2</v>
      </c>
      <c r="CB345" s="4">
        <v>2</v>
      </c>
      <c r="CC345" s="4">
        <v>1</v>
      </c>
      <c r="CD345" s="4">
        <v>2</v>
      </c>
      <c r="CE345" s="4">
        <v>2</v>
      </c>
      <c r="CF345" s="4">
        <v>1</v>
      </c>
      <c r="CG345" s="4">
        <v>2</v>
      </c>
      <c r="CH345" s="4">
        <v>2</v>
      </c>
      <c r="CI345" s="4">
        <v>1</v>
      </c>
      <c r="CJ345" s="4">
        <v>1</v>
      </c>
      <c r="CK345" s="4">
        <v>7</v>
      </c>
      <c r="CL345" s="4">
        <v>4</v>
      </c>
      <c r="CM345" s="4">
        <v>2</v>
      </c>
      <c r="CN345" s="4">
        <v>1</v>
      </c>
      <c r="CO345" s="4">
        <v>2</v>
      </c>
      <c r="CP345" s="4">
        <v>1</v>
      </c>
      <c r="CQ345" s="4">
        <v>2</v>
      </c>
      <c r="CR345" s="4">
        <v>1</v>
      </c>
      <c r="CS345" s="4">
        <v>1</v>
      </c>
      <c r="CT345" s="4">
        <v>1</v>
      </c>
      <c r="CU345" s="4">
        <v>1</v>
      </c>
      <c r="CV345" s="4">
        <v>2</v>
      </c>
      <c r="CX345" s="4">
        <v>2</v>
      </c>
      <c r="CY345" s="4">
        <v>2</v>
      </c>
      <c r="CZ345" s="4">
        <v>1</v>
      </c>
      <c r="DA345" s="4">
        <v>3</v>
      </c>
      <c r="DB345" s="4">
        <v>1</v>
      </c>
      <c r="DC345" s="4">
        <v>27</v>
      </c>
      <c r="DD345" s="4">
        <v>-97</v>
      </c>
      <c r="DE345" s="4">
        <v>1</v>
      </c>
      <c r="DF345" s="4">
        <v>2</v>
      </c>
      <c r="DG345" s="4">
        <v>0</v>
      </c>
      <c r="DH345" s="4">
        <v>0</v>
      </c>
      <c r="DI345" s="4">
        <v>0</v>
      </c>
      <c r="DJ345" s="4">
        <v>0</v>
      </c>
      <c r="DK345" s="4">
        <v>-99</v>
      </c>
      <c r="DO345" s="4">
        <v>-98</v>
      </c>
      <c r="DP345" s="4">
        <v>-98</v>
      </c>
      <c r="DQ345" s="4">
        <v>-98</v>
      </c>
      <c r="DR345" s="4">
        <v>-98</v>
      </c>
      <c r="DW345" s="4">
        <v>-98</v>
      </c>
      <c r="DX345" s="4">
        <v>-98</v>
      </c>
      <c r="DY345" s="4">
        <v>-98</v>
      </c>
      <c r="DZ345" s="4">
        <v>1</v>
      </c>
      <c r="EA345" s="4" t="s">
        <v>229</v>
      </c>
      <c r="EB345" s="4">
        <v>944</v>
      </c>
      <c r="EC345" s="4">
        <v>15.73</v>
      </c>
      <c r="EE345" s="4">
        <v>2</v>
      </c>
      <c r="EF345" s="4">
        <v>1</v>
      </c>
      <c r="EG345" s="4" t="s">
        <v>1368</v>
      </c>
      <c r="EI345" s="4">
        <v>1</v>
      </c>
      <c r="EJ345" s="4">
        <v>1</v>
      </c>
      <c r="EK345" s="4">
        <v>3</v>
      </c>
      <c r="EL345" s="4">
        <v>6</v>
      </c>
      <c r="EM345" s="4">
        <v>21</v>
      </c>
      <c r="ET345" s="4" t="s">
        <v>1501</v>
      </c>
      <c r="EU345" s="4" t="s">
        <v>201</v>
      </c>
      <c r="EV345" s="4" t="s">
        <v>202</v>
      </c>
      <c r="EY345" s="4">
        <v>963</v>
      </c>
      <c r="FA345" s="83" t="s">
        <v>203</v>
      </c>
      <c r="FB345" s="4" t="s">
        <v>204</v>
      </c>
      <c r="FC345" s="4">
        <v>1</v>
      </c>
      <c r="FD345" s="4" t="s">
        <v>205</v>
      </c>
      <c r="FE345" s="4">
        <v>3</v>
      </c>
    </row>
    <row r="346" spans="1:161" x14ac:dyDescent="0.3">
      <c r="A346" s="4">
        <v>12029</v>
      </c>
      <c r="B346" s="4" t="s">
        <v>1512</v>
      </c>
      <c r="C346" s="4" t="s">
        <v>212</v>
      </c>
      <c r="D346" s="4" t="s">
        <v>1513</v>
      </c>
      <c r="E346" s="4" t="s">
        <v>214</v>
      </c>
      <c r="F346" s="4" t="s">
        <v>1499</v>
      </c>
      <c r="G346" s="4">
        <v>1</v>
      </c>
      <c r="H346" s="4">
        <v>1</v>
      </c>
      <c r="I346" s="4">
        <v>1</v>
      </c>
      <c r="J346" s="4">
        <v>1</v>
      </c>
      <c r="K346" s="4">
        <v>2</v>
      </c>
      <c r="O346" s="4">
        <v>2</v>
      </c>
      <c r="P346" s="4">
        <v>1</v>
      </c>
      <c r="Q346" s="4">
        <v>2</v>
      </c>
      <c r="BF346" s="4">
        <v>1</v>
      </c>
      <c r="BG346" s="4">
        <v>1</v>
      </c>
      <c r="BI346" s="4">
        <v>2</v>
      </c>
      <c r="BJ346" s="4">
        <v>2</v>
      </c>
      <c r="BK346" s="4">
        <v>5</v>
      </c>
      <c r="BL346" s="4">
        <v>2</v>
      </c>
      <c r="BS346" s="4">
        <v>1</v>
      </c>
      <c r="BU346" s="4">
        <v>1</v>
      </c>
      <c r="BV346" s="4">
        <v>4</v>
      </c>
      <c r="BX346" s="4">
        <v>1</v>
      </c>
      <c r="BY346" s="4">
        <v>1</v>
      </c>
      <c r="BZ346" s="4">
        <v>1</v>
      </c>
      <c r="CA346" s="4">
        <v>1</v>
      </c>
      <c r="CB346" s="4">
        <v>1</v>
      </c>
      <c r="CC346" s="4">
        <v>1</v>
      </c>
      <c r="CD346" s="4">
        <v>2</v>
      </c>
      <c r="CE346" s="4">
        <v>2</v>
      </c>
      <c r="CF346" s="4">
        <v>1</v>
      </c>
      <c r="CG346" s="4">
        <v>2</v>
      </c>
      <c r="CH346" s="4">
        <v>1</v>
      </c>
      <c r="CI346" s="4">
        <v>1</v>
      </c>
      <c r="CJ346" s="4">
        <v>2</v>
      </c>
      <c r="CK346" s="4">
        <v>6</v>
      </c>
      <c r="CL346" s="4">
        <v>1</v>
      </c>
      <c r="CM346" s="4">
        <v>4</v>
      </c>
      <c r="CN346" s="4">
        <v>1</v>
      </c>
      <c r="CO346" s="4">
        <v>2</v>
      </c>
      <c r="CP346" s="4">
        <v>1</v>
      </c>
      <c r="CQ346" s="4">
        <v>2</v>
      </c>
      <c r="CR346" s="4">
        <v>1</v>
      </c>
      <c r="CS346" s="4">
        <v>0</v>
      </c>
      <c r="CV346" s="4">
        <v>2</v>
      </c>
      <c r="CX346" s="4">
        <v>2</v>
      </c>
      <c r="CY346" s="4">
        <v>1</v>
      </c>
      <c r="CZ346" s="4">
        <v>1</v>
      </c>
      <c r="DA346" s="4">
        <v>4</v>
      </c>
      <c r="DB346" s="4">
        <v>1</v>
      </c>
      <c r="DC346" s="4">
        <v>23</v>
      </c>
      <c r="DD346" s="4">
        <v>4</v>
      </c>
      <c r="DE346" s="4">
        <v>1</v>
      </c>
      <c r="DF346" s="4">
        <v>4</v>
      </c>
      <c r="DH346" s="4">
        <v>1</v>
      </c>
      <c r="DI346" s="4">
        <v>1</v>
      </c>
      <c r="DJ346" s="4">
        <v>0</v>
      </c>
      <c r="DK346" s="4">
        <v>1</v>
      </c>
      <c r="DL346" s="4">
        <v>0</v>
      </c>
      <c r="DM346" s="4">
        <v>1</v>
      </c>
      <c r="DO346" s="4">
        <v>1</v>
      </c>
      <c r="DP346" s="4">
        <v>1</v>
      </c>
      <c r="DQ346" s="4">
        <v>7</v>
      </c>
      <c r="DR346" s="4">
        <v>1</v>
      </c>
      <c r="DS346" s="4">
        <v>3</v>
      </c>
      <c r="DW346" s="4">
        <v>2</v>
      </c>
      <c r="DX346" s="4">
        <v>7</v>
      </c>
      <c r="DY346" s="4">
        <v>1</v>
      </c>
      <c r="DZ346" s="4">
        <v>1</v>
      </c>
      <c r="EA346" s="4" t="s">
        <v>578</v>
      </c>
      <c r="EB346" s="4">
        <v>582</v>
      </c>
      <c r="EC346" s="4">
        <v>9.6999999999999993</v>
      </c>
      <c r="EE346" s="4">
        <v>2</v>
      </c>
      <c r="EF346" s="4">
        <v>1</v>
      </c>
      <c r="EG346" s="4" t="s">
        <v>1374</v>
      </c>
      <c r="EI346" s="4">
        <v>1</v>
      </c>
      <c r="EJ346" s="4">
        <v>1</v>
      </c>
      <c r="EK346" s="4">
        <v>3</v>
      </c>
      <c r="EL346" s="4">
        <v>8</v>
      </c>
      <c r="EM346" s="4">
        <v>25</v>
      </c>
      <c r="ET346" s="4" t="s">
        <v>1501</v>
      </c>
      <c r="EU346" s="4" t="s">
        <v>201</v>
      </c>
      <c r="EV346" s="4" t="s">
        <v>202</v>
      </c>
      <c r="EY346" s="4">
        <v>826</v>
      </c>
      <c r="FA346" s="83" t="s">
        <v>203</v>
      </c>
      <c r="FB346" s="4" t="s">
        <v>204</v>
      </c>
      <c r="FC346" s="4">
        <v>0</v>
      </c>
      <c r="FD346" s="4" t="s">
        <v>205</v>
      </c>
      <c r="FE346" s="4">
        <v>7</v>
      </c>
    </row>
    <row r="347" spans="1:161" x14ac:dyDescent="0.3">
      <c r="A347" s="4">
        <v>12059</v>
      </c>
      <c r="B347" s="4" t="s">
        <v>1514</v>
      </c>
      <c r="C347" s="4" t="s">
        <v>212</v>
      </c>
      <c r="D347" s="4" t="s">
        <v>1515</v>
      </c>
      <c r="E347" s="4" t="s">
        <v>214</v>
      </c>
      <c r="F347" s="4" t="s">
        <v>1516</v>
      </c>
      <c r="G347" s="4">
        <v>1</v>
      </c>
      <c r="H347" s="4">
        <v>1</v>
      </c>
      <c r="I347" s="4">
        <v>2</v>
      </c>
      <c r="J347" s="4">
        <v>1</v>
      </c>
      <c r="K347" s="4">
        <v>2</v>
      </c>
      <c r="O347" s="4">
        <v>1</v>
      </c>
      <c r="P347" s="4">
        <v>1</v>
      </c>
      <c r="Q347" s="4">
        <v>2</v>
      </c>
      <c r="R347" s="4">
        <v>2</v>
      </c>
      <c r="U347" s="4">
        <v>1</v>
      </c>
      <c r="W347" s="4">
        <v>1</v>
      </c>
      <c r="Y347" s="4">
        <v>1</v>
      </c>
      <c r="Z347" s="4">
        <v>1</v>
      </c>
      <c r="AA347" s="4">
        <v>1</v>
      </c>
      <c r="AB347" s="4">
        <v>2011</v>
      </c>
      <c r="AC347" s="4">
        <v>2</v>
      </c>
      <c r="AD347" s="4">
        <v>4</v>
      </c>
      <c r="AE347" s="4">
        <v>1</v>
      </c>
      <c r="AF347" s="4">
        <v>6</v>
      </c>
      <c r="AG347" s="4">
        <v>1</v>
      </c>
      <c r="AV347" s="4">
        <v>1</v>
      </c>
      <c r="AX347" s="4">
        <v>4</v>
      </c>
      <c r="AY347" s="4">
        <v>2</v>
      </c>
      <c r="BB347" s="4">
        <v>1</v>
      </c>
      <c r="BC347" s="4">
        <v>0</v>
      </c>
      <c r="BD347" s="4">
        <v>2</v>
      </c>
      <c r="BE347" s="4">
        <v>1</v>
      </c>
      <c r="BF347" s="4">
        <v>1</v>
      </c>
      <c r="BG347" s="4">
        <v>1</v>
      </c>
      <c r="BH347" s="4">
        <v>1</v>
      </c>
      <c r="BJ347" s="4">
        <v>1</v>
      </c>
      <c r="BK347" s="4">
        <v>6</v>
      </c>
      <c r="BL347" s="4">
        <v>1</v>
      </c>
      <c r="BM347" s="4">
        <v>2</v>
      </c>
      <c r="BS347" s="4">
        <v>4</v>
      </c>
      <c r="BU347" s="4">
        <v>2</v>
      </c>
      <c r="BW347" s="4">
        <v>2</v>
      </c>
      <c r="BX347" s="4">
        <v>1</v>
      </c>
      <c r="BY347" s="4">
        <v>2</v>
      </c>
      <c r="BZ347" s="4">
        <v>1</v>
      </c>
      <c r="CA347" s="4">
        <v>2</v>
      </c>
      <c r="CB347" s="4">
        <v>2</v>
      </c>
      <c r="CC347" s="4">
        <v>1</v>
      </c>
      <c r="CD347" s="4">
        <v>2</v>
      </c>
      <c r="CE347" s="4">
        <v>2</v>
      </c>
      <c r="CF347" s="4">
        <v>1</v>
      </c>
      <c r="CG347" s="4">
        <v>1</v>
      </c>
      <c r="CH347" s="4">
        <v>1</v>
      </c>
      <c r="CI347" s="4">
        <v>1</v>
      </c>
      <c r="CJ347" s="4">
        <v>2</v>
      </c>
      <c r="CK347" s="4">
        <v>7</v>
      </c>
      <c r="CL347" s="4">
        <v>1</v>
      </c>
      <c r="CM347" s="4">
        <v>1</v>
      </c>
      <c r="CN347" s="4">
        <v>1</v>
      </c>
      <c r="CO347" s="4">
        <v>2</v>
      </c>
      <c r="CP347" s="4">
        <v>1</v>
      </c>
      <c r="CQ347" s="4">
        <v>2</v>
      </c>
      <c r="CR347" s="4">
        <v>1</v>
      </c>
      <c r="CS347" s="4">
        <v>0</v>
      </c>
      <c r="CV347" s="4">
        <v>2</v>
      </c>
      <c r="CX347" s="4">
        <v>2</v>
      </c>
      <c r="CY347" s="4">
        <v>1</v>
      </c>
      <c r="CZ347" s="4">
        <v>1</v>
      </c>
      <c r="DA347" s="4">
        <v>3</v>
      </c>
      <c r="DB347" s="4">
        <v>1</v>
      </c>
      <c r="DC347" s="4">
        <v>3</v>
      </c>
      <c r="DD347" s="4">
        <v>1</v>
      </c>
      <c r="DE347" s="4">
        <v>1</v>
      </c>
      <c r="DF347" s="4">
        <v>2</v>
      </c>
      <c r="DH347" s="4">
        <v>1</v>
      </c>
      <c r="DI347" s="4">
        <v>0</v>
      </c>
      <c r="DJ347" s="4">
        <v>0</v>
      </c>
      <c r="DK347" s="4">
        <v>0</v>
      </c>
      <c r="DL347" s="4">
        <v>1</v>
      </c>
      <c r="DO347" s="4">
        <v>1</v>
      </c>
      <c r="DP347" s="4">
        <v>2</v>
      </c>
      <c r="DQ347" s="4">
        <v>8</v>
      </c>
      <c r="DR347" s="4">
        <v>1</v>
      </c>
      <c r="DW347" s="4">
        <v>2</v>
      </c>
      <c r="DX347" s="4">
        <v>8</v>
      </c>
      <c r="DY347" s="4">
        <v>1</v>
      </c>
      <c r="DZ347" s="4">
        <v>2</v>
      </c>
      <c r="EA347" s="4" t="s">
        <v>1517</v>
      </c>
      <c r="EB347" s="4">
        <v>1080</v>
      </c>
      <c r="EC347" s="4">
        <v>18</v>
      </c>
      <c r="EE347" s="4">
        <v>2</v>
      </c>
      <c r="EF347" s="4">
        <v>1</v>
      </c>
      <c r="EG347" s="4" t="s">
        <v>230</v>
      </c>
      <c r="EI347" s="4">
        <v>1</v>
      </c>
      <c r="EJ347" s="4">
        <v>1</v>
      </c>
      <c r="EK347" s="4">
        <v>3</v>
      </c>
      <c r="EL347" s="4">
        <v>8</v>
      </c>
      <c r="EM347" s="4">
        <v>25</v>
      </c>
      <c r="ET347" s="4" t="s">
        <v>1501</v>
      </c>
      <c r="EU347" s="4" t="s">
        <v>201</v>
      </c>
      <c r="EV347" s="4" t="s">
        <v>202</v>
      </c>
      <c r="EY347" s="4">
        <v>826</v>
      </c>
      <c r="FA347" s="83" t="s">
        <v>237</v>
      </c>
      <c r="FB347" s="4" t="s">
        <v>204</v>
      </c>
      <c r="FC347" s="4">
        <v>1</v>
      </c>
      <c r="FD347" s="4" t="s">
        <v>205</v>
      </c>
      <c r="FE347" s="4">
        <v>3</v>
      </c>
    </row>
    <row r="348" spans="1:161" x14ac:dyDescent="0.3">
      <c r="A348" s="4">
        <v>12087</v>
      </c>
      <c r="B348" s="4" t="s">
        <v>1518</v>
      </c>
      <c r="C348" s="4" t="s">
        <v>194</v>
      </c>
      <c r="D348" s="4" t="s">
        <v>1519</v>
      </c>
      <c r="E348" s="4" t="s">
        <v>221</v>
      </c>
      <c r="F348" s="4" t="s">
        <v>1499</v>
      </c>
      <c r="G348" s="4">
        <v>1</v>
      </c>
      <c r="H348" s="4">
        <v>1</v>
      </c>
      <c r="I348" s="4">
        <v>2</v>
      </c>
      <c r="J348" s="4">
        <v>1</v>
      </c>
      <c r="K348" s="4">
        <v>2</v>
      </c>
      <c r="O348" s="4">
        <v>1</v>
      </c>
      <c r="P348" s="4">
        <v>1</v>
      </c>
      <c r="Q348" s="4">
        <v>2</v>
      </c>
      <c r="R348" s="4">
        <v>2</v>
      </c>
      <c r="U348" s="4">
        <v>2</v>
      </c>
      <c r="W348" s="4">
        <v>1</v>
      </c>
      <c r="Y348" s="4">
        <v>1</v>
      </c>
      <c r="AA348" s="4">
        <v>1</v>
      </c>
      <c r="AB348" s="4">
        <v>2012</v>
      </c>
      <c r="AC348" s="4">
        <v>4</v>
      </c>
      <c r="AD348" s="4">
        <v>2</v>
      </c>
      <c r="AE348" s="4">
        <v>3</v>
      </c>
      <c r="AF348" s="4">
        <v>5</v>
      </c>
      <c r="AG348" s="4">
        <v>2</v>
      </c>
      <c r="AH348" s="4">
        <v>1</v>
      </c>
      <c r="AI348" s="4">
        <v>1</v>
      </c>
      <c r="AK348" s="4">
        <v>1</v>
      </c>
      <c r="AR348" s="4">
        <v>1</v>
      </c>
      <c r="AS348" s="4">
        <v>1</v>
      </c>
      <c r="AT348" s="4">
        <v>12</v>
      </c>
      <c r="AU348" s="4">
        <v>1</v>
      </c>
      <c r="AV348" s="4">
        <v>2</v>
      </c>
      <c r="AX348" s="4">
        <v>8</v>
      </c>
      <c r="AY348" s="4">
        <v>2</v>
      </c>
      <c r="BD348" s="4">
        <v>1</v>
      </c>
      <c r="BF348" s="4">
        <v>1</v>
      </c>
      <c r="BG348" s="4">
        <v>1</v>
      </c>
      <c r="BH348" s="4">
        <v>2</v>
      </c>
      <c r="BI348" s="4">
        <v>1</v>
      </c>
      <c r="BJ348" s="4">
        <v>1</v>
      </c>
      <c r="BK348" s="4">
        <v>5</v>
      </c>
      <c r="BL348" s="4">
        <v>3</v>
      </c>
      <c r="BS348" s="4">
        <v>1</v>
      </c>
      <c r="BU348" s="4">
        <v>1</v>
      </c>
      <c r="BV348" s="4">
        <v>4</v>
      </c>
      <c r="BX348" s="4">
        <v>3</v>
      </c>
      <c r="BY348" s="4">
        <v>2</v>
      </c>
      <c r="BZ348" s="4">
        <v>1</v>
      </c>
      <c r="CA348" s="4">
        <v>1</v>
      </c>
      <c r="CB348" s="4">
        <v>2</v>
      </c>
      <c r="CC348" s="4">
        <v>2</v>
      </c>
      <c r="CD348" s="4">
        <v>2</v>
      </c>
      <c r="CE348" s="4">
        <v>2</v>
      </c>
      <c r="CF348" s="4">
        <v>2</v>
      </c>
      <c r="CG348" s="4">
        <v>2</v>
      </c>
      <c r="CH348" s="4">
        <v>2</v>
      </c>
      <c r="CI348" s="4">
        <v>1</v>
      </c>
      <c r="CJ348" s="4">
        <v>2</v>
      </c>
      <c r="CK348" s="4">
        <v>7</v>
      </c>
      <c r="CL348" s="4">
        <v>7</v>
      </c>
      <c r="CM348" s="4">
        <v>3</v>
      </c>
      <c r="CN348" s="4">
        <v>1</v>
      </c>
      <c r="CO348" s="4">
        <v>1</v>
      </c>
      <c r="CP348" s="4">
        <v>1</v>
      </c>
      <c r="CQ348" s="4">
        <v>1</v>
      </c>
      <c r="CR348" s="4">
        <v>1</v>
      </c>
      <c r="CS348" s="4">
        <v>1</v>
      </c>
      <c r="CT348" s="4">
        <v>1</v>
      </c>
      <c r="CU348" s="4">
        <v>1</v>
      </c>
      <c r="CV348" s="4">
        <v>2</v>
      </c>
      <c r="CX348" s="4">
        <v>3</v>
      </c>
      <c r="CY348" s="4">
        <v>1</v>
      </c>
      <c r="CZ348" s="4">
        <v>1</v>
      </c>
      <c r="DA348" s="4">
        <v>2</v>
      </c>
      <c r="DB348" s="4">
        <v>1</v>
      </c>
      <c r="DC348" s="4">
        <v>8</v>
      </c>
      <c r="DD348" s="4">
        <v>1</v>
      </c>
      <c r="DE348" s="4">
        <v>1</v>
      </c>
      <c r="DF348" s="4">
        <v>2</v>
      </c>
      <c r="DG348" s="4">
        <v>2</v>
      </c>
      <c r="DH348" s="4">
        <v>0</v>
      </c>
      <c r="DI348" s="4">
        <v>0</v>
      </c>
      <c r="DJ348" s="4">
        <v>0</v>
      </c>
      <c r="DK348" s="4">
        <v>0</v>
      </c>
      <c r="DL348" s="4">
        <v>0</v>
      </c>
      <c r="DM348" s="4">
        <v>1</v>
      </c>
      <c r="DN348" s="4">
        <v>1</v>
      </c>
      <c r="DO348" s="4">
        <v>1</v>
      </c>
      <c r="DP348" s="4">
        <v>2</v>
      </c>
      <c r="DQ348" s="4">
        <v>4</v>
      </c>
      <c r="DR348" s="4">
        <v>1</v>
      </c>
      <c r="DW348" s="4">
        <v>2</v>
      </c>
      <c r="DX348" s="4">
        <v>-97</v>
      </c>
      <c r="DY348" s="4">
        <v>1</v>
      </c>
      <c r="DZ348" s="4">
        <v>1</v>
      </c>
      <c r="EA348" s="4" t="s">
        <v>1520</v>
      </c>
      <c r="EB348" s="4">
        <v>1440</v>
      </c>
      <c r="EC348" s="4">
        <v>24</v>
      </c>
      <c r="EE348" s="4">
        <v>2</v>
      </c>
      <c r="EF348" s="4">
        <v>1</v>
      </c>
      <c r="EG348" s="4" t="s">
        <v>665</v>
      </c>
      <c r="EI348" s="4">
        <v>1</v>
      </c>
      <c r="EJ348" s="4">
        <v>1</v>
      </c>
      <c r="EK348" s="4">
        <v>3</v>
      </c>
      <c r="EL348" s="4">
        <v>4</v>
      </c>
      <c r="EM348" s="4">
        <v>17</v>
      </c>
      <c r="ET348" s="4" t="s">
        <v>1501</v>
      </c>
      <c r="EU348" s="4" t="s">
        <v>201</v>
      </c>
      <c r="EV348" s="4" t="s">
        <v>202</v>
      </c>
      <c r="EY348" s="4">
        <v>792</v>
      </c>
      <c r="FA348" s="83" t="s">
        <v>237</v>
      </c>
      <c r="FB348" s="4" t="s">
        <v>204</v>
      </c>
      <c r="FC348" s="4">
        <v>0</v>
      </c>
      <c r="FD348" s="4" t="s">
        <v>205</v>
      </c>
      <c r="FE348" s="4">
        <v>7</v>
      </c>
    </row>
    <row r="349" spans="1:161" x14ac:dyDescent="0.3">
      <c r="A349" s="4">
        <v>12102</v>
      </c>
      <c r="B349" s="4" t="s">
        <v>1521</v>
      </c>
      <c r="C349" s="4" t="s">
        <v>265</v>
      </c>
      <c r="D349" s="4" t="s">
        <v>1522</v>
      </c>
      <c r="E349" s="4" t="s">
        <v>372</v>
      </c>
      <c r="F349" s="4" t="s">
        <v>1499</v>
      </c>
      <c r="G349" s="4">
        <v>1</v>
      </c>
      <c r="H349" s="4">
        <v>2</v>
      </c>
      <c r="J349" s="4">
        <v>1</v>
      </c>
      <c r="K349" s="4">
        <v>2</v>
      </c>
      <c r="O349" s="4">
        <v>0</v>
      </c>
      <c r="P349" s="4">
        <v>1</v>
      </c>
      <c r="Q349" s="4">
        <v>2</v>
      </c>
      <c r="BF349" s="4">
        <v>1</v>
      </c>
      <c r="BG349" s="4">
        <v>1</v>
      </c>
      <c r="BI349" s="4">
        <v>1</v>
      </c>
      <c r="BJ349" s="4">
        <v>1</v>
      </c>
      <c r="BK349" s="4">
        <v>-98</v>
      </c>
      <c r="BL349" s="4">
        <v>2</v>
      </c>
      <c r="BS349" s="4">
        <v>1</v>
      </c>
      <c r="BU349" s="4">
        <v>1</v>
      </c>
      <c r="BV349" s="4">
        <v>1</v>
      </c>
      <c r="BX349" s="4">
        <v>1</v>
      </c>
      <c r="BY349" s="4">
        <v>1</v>
      </c>
      <c r="BZ349" s="4">
        <v>1</v>
      </c>
      <c r="CA349" s="4">
        <v>1</v>
      </c>
      <c r="CB349" s="4">
        <v>1</v>
      </c>
      <c r="CC349" s="4">
        <v>1</v>
      </c>
      <c r="CD349" s="4">
        <v>2</v>
      </c>
      <c r="CE349" s="4">
        <v>2</v>
      </c>
      <c r="CF349" s="4">
        <v>2</v>
      </c>
      <c r="CG349" s="4">
        <v>2</v>
      </c>
      <c r="CH349" s="4">
        <v>2</v>
      </c>
      <c r="CI349" s="4">
        <v>2</v>
      </c>
      <c r="CJ349" s="4">
        <v>2</v>
      </c>
      <c r="CK349" s="4">
        <v>7</v>
      </c>
      <c r="CL349" s="4">
        <v>7</v>
      </c>
      <c r="CM349" s="4">
        <v>6</v>
      </c>
      <c r="CN349" s="4">
        <v>1</v>
      </c>
      <c r="CO349" s="4">
        <v>1</v>
      </c>
      <c r="CP349" s="4">
        <v>1</v>
      </c>
      <c r="CQ349" s="4">
        <v>1</v>
      </c>
      <c r="CR349" s="4">
        <v>1</v>
      </c>
      <c r="CS349" s="4">
        <v>0</v>
      </c>
      <c r="CV349" s="4">
        <v>2</v>
      </c>
      <c r="CX349" s="4">
        <v>2</v>
      </c>
      <c r="CY349" s="4">
        <v>1</v>
      </c>
      <c r="CZ349" s="4">
        <v>1</v>
      </c>
      <c r="DA349" s="4">
        <v>1</v>
      </c>
      <c r="DB349" s="4">
        <v>1</v>
      </c>
      <c r="DC349" s="4">
        <v>0.2</v>
      </c>
      <c r="DD349" s="4">
        <v>-97</v>
      </c>
      <c r="DE349" s="4">
        <v>1</v>
      </c>
      <c r="DF349" s="4">
        <v>7</v>
      </c>
      <c r="DH349" s="4">
        <v>5</v>
      </c>
      <c r="DI349" s="4">
        <v>0</v>
      </c>
      <c r="DJ349" s="4">
        <v>1</v>
      </c>
      <c r="DK349" s="4">
        <v>1</v>
      </c>
      <c r="DO349" s="4">
        <v>2</v>
      </c>
      <c r="DP349" s="4">
        <v>2</v>
      </c>
      <c r="DQ349" s="4">
        <v>3</v>
      </c>
      <c r="DR349" s="4">
        <v>6</v>
      </c>
      <c r="DW349" s="4">
        <v>1</v>
      </c>
      <c r="DX349" s="4">
        <v>1</v>
      </c>
      <c r="DY349" s="4">
        <v>2</v>
      </c>
      <c r="DZ349" s="4">
        <v>2</v>
      </c>
      <c r="EA349" s="4" t="s">
        <v>1523</v>
      </c>
      <c r="EB349" s="4">
        <v>783</v>
      </c>
      <c r="EC349" s="4">
        <v>13.05</v>
      </c>
      <c r="EE349" s="4">
        <v>2</v>
      </c>
      <c r="EF349" s="4">
        <v>1</v>
      </c>
      <c r="EG349" s="4" t="s">
        <v>500</v>
      </c>
      <c r="EI349" s="4">
        <v>1</v>
      </c>
      <c r="EJ349" s="4">
        <v>1</v>
      </c>
      <c r="EK349" s="4">
        <v>3</v>
      </c>
      <c r="EL349" s="4">
        <v>15</v>
      </c>
      <c r="EM349" s="4">
        <v>39</v>
      </c>
      <c r="ET349" s="4" t="s">
        <v>1501</v>
      </c>
      <c r="EU349" s="4" t="s">
        <v>201</v>
      </c>
      <c r="EV349" s="4" t="s">
        <v>202</v>
      </c>
      <c r="EY349" s="4">
        <v>1476</v>
      </c>
      <c r="FA349" s="83" t="s">
        <v>203</v>
      </c>
      <c r="FB349" s="4" t="s">
        <v>204</v>
      </c>
      <c r="FC349" s="4">
        <v>0</v>
      </c>
      <c r="FD349" s="4" t="s">
        <v>205</v>
      </c>
    </row>
    <row r="350" spans="1:161" x14ac:dyDescent="0.3">
      <c r="A350" s="4">
        <v>12148</v>
      </c>
      <c r="B350" s="4" t="s">
        <v>1524</v>
      </c>
      <c r="C350" s="4" t="s">
        <v>194</v>
      </c>
      <c r="D350" s="4" t="s">
        <v>1525</v>
      </c>
      <c r="E350" s="4" t="s">
        <v>221</v>
      </c>
      <c r="F350" s="4" t="s">
        <v>202</v>
      </c>
      <c r="G350" s="4">
        <v>1</v>
      </c>
      <c r="H350" s="4">
        <v>1</v>
      </c>
      <c r="I350" s="4">
        <v>2</v>
      </c>
      <c r="J350" s="4">
        <v>1</v>
      </c>
      <c r="K350" s="4">
        <v>2</v>
      </c>
      <c r="O350" s="4">
        <v>1</v>
      </c>
      <c r="P350" s="4">
        <v>1</v>
      </c>
      <c r="Q350" s="4">
        <v>2</v>
      </c>
      <c r="R350" s="4">
        <v>2</v>
      </c>
      <c r="U350" s="4">
        <v>2</v>
      </c>
      <c r="W350" s="4">
        <v>1</v>
      </c>
      <c r="Y350" s="4">
        <v>1</v>
      </c>
      <c r="AA350" s="4">
        <v>1</v>
      </c>
      <c r="AB350" s="4">
        <v>2013</v>
      </c>
      <c r="AC350" s="4">
        <v>1</v>
      </c>
      <c r="AD350" s="4">
        <v>2</v>
      </c>
      <c r="AE350" s="4">
        <v>3</v>
      </c>
      <c r="AF350" s="4">
        <v>4</v>
      </c>
      <c r="AG350" s="4">
        <v>2</v>
      </c>
      <c r="AH350" s="4">
        <v>2</v>
      </c>
      <c r="AJ350" s="4">
        <v>8</v>
      </c>
      <c r="AK350" s="4">
        <v>2</v>
      </c>
      <c r="AR350" s="4">
        <v>2</v>
      </c>
      <c r="AS350" s="4">
        <v>1</v>
      </c>
      <c r="AT350" s="4">
        <v>1</v>
      </c>
      <c r="AU350" s="4">
        <v>1</v>
      </c>
      <c r="AV350" s="4">
        <v>3</v>
      </c>
      <c r="AX350" s="4">
        <v>3</v>
      </c>
      <c r="AY350" s="4">
        <v>-77</v>
      </c>
      <c r="BB350" s="4">
        <v>1</v>
      </c>
      <c r="BC350" s="4">
        <v>0</v>
      </c>
      <c r="BD350" s="4">
        <v>2</v>
      </c>
      <c r="BE350" s="4">
        <v>2</v>
      </c>
      <c r="BF350" s="4">
        <v>1</v>
      </c>
      <c r="BG350" s="4">
        <v>1</v>
      </c>
      <c r="BH350" s="4">
        <v>1</v>
      </c>
      <c r="BJ350" s="4">
        <v>1</v>
      </c>
      <c r="BK350" s="4">
        <v>6</v>
      </c>
      <c r="BL350" s="4">
        <v>-77</v>
      </c>
      <c r="BS350" s="4">
        <v>2</v>
      </c>
      <c r="BT350" s="4">
        <v>1</v>
      </c>
      <c r="BU350" s="4">
        <v>2</v>
      </c>
      <c r="BW350" s="4">
        <v>1</v>
      </c>
      <c r="BX350" s="4">
        <v>1</v>
      </c>
      <c r="BY350" s="4">
        <v>2</v>
      </c>
      <c r="BZ350" s="4">
        <v>1</v>
      </c>
      <c r="CA350" s="4">
        <v>1</v>
      </c>
      <c r="CB350" s="4">
        <v>2</v>
      </c>
      <c r="CC350" s="4">
        <v>2</v>
      </c>
      <c r="CD350" s="4">
        <v>2</v>
      </c>
      <c r="CE350" s="4">
        <v>-98</v>
      </c>
      <c r="CF350" s="4">
        <v>1</v>
      </c>
      <c r="CG350" s="4">
        <v>3</v>
      </c>
      <c r="CH350" s="4">
        <v>1</v>
      </c>
      <c r="CI350" s="4">
        <v>2</v>
      </c>
      <c r="CJ350" s="4">
        <v>1</v>
      </c>
      <c r="CK350" s="4">
        <v>7</v>
      </c>
      <c r="CL350" s="4">
        <v>1</v>
      </c>
      <c r="CM350" s="4">
        <v>-98</v>
      </c>
      <c r="CN350" s="4">
        <v>1</v>
      </c>
      <c r="CO350" s="4">
        <v>4</v>
      </c>
      <c r="CP350" s="4">
        <v>1</v>
      </c>
      <c r="CQ350" s="4">
        <v>3</v>
      </c>
      <c r="CR350" s="4">
        <v>1</v>
      </c>
      <c r="CS350" s="4">
        <v>0</v>
      </c>
      <c r="CV350" s="4">
        <v>2</v>
      </c>
      <c r="CX350" s="4">
        <v>1</v>
      </c>
      <c r="CY350" s="4">
        <v>1</v>
      </c>
      <c r="CZ350" s="4">
        <v>1</v>
      </c>
      <c r="DA350" s="4">
        <v>4</v>
      </c>
      <c r="DB350" s="4">
        <v>1</v>
      </c>
      <c r="DC350" s="4">
        <v>8.5</v>
      </c>
      <c r="DD350" s="4">
        <v>4</v>
      </c>
      <c r="DE350" s="4">
        <v>1</v>
      </c>
      <c r="DF350" s="4">
        <v>4</v>
      </c>
      <c r="DH350" s="4">
        <v>2</v>
      </c>
      <c r="DI350" s="4">
        <v>0</v>
      </c>
      <c r="DJ350" s="4">
        <v>0</v>
      </c>
      <c r="DK350" s="4">
        <v>0</v>
      </c>
      <c r="DL350" s="4">
        <v>2</v>
      </c>
      <c r="DO350" s="4">
        <v>1</v>
      </c>
      <c r="DP350" s="4">
        <v>1</v>
      </c>
      <c r="DQ350" s="4">
        <v>6</v>
      </c>
      <c r="DR350" s="4">
        <v>5</v>
      </c>
      <c r="DW350" s="4">
        <v>2</v>
      </c>
      <c r="DX350" s="4">
        <v>-97</v>
      </c>
      <c r="DY350" s="4">
        <v>1</v>
      </c>
      <c r="DZ350" s="4">
        <v>1</v>
      </c>
      <c r="EA350" s="4" t="s">
        <v>1526</v>
      </c>
      <c r="EB350" s="4">
        <v>1024</v>
      </c>
      <c r="EC350" s="4">
        <v>17.07</v>
      </c>
      <c r="EE350" s="4">
        <v>2</v>
      </c>
      <c r="EF350" s="4">
        <v>1</v>
      </c>
      <c r="EG350" s="4" t="s">
        <v>534</v>
      </c>
      <c r="EI350" s="4">
        <v>1</v>
      </c>
      <c r="EJ350" s="4">
        <v>1</v>
      </c>
      <c r="EK350" s="4">
        <v>3</v>
      </c>
      <c r="EL350" s="4">
        <v>4</v>
      </c>
      <c r="EM350" s="4">
        <v>17</v>
      </c>
      <c r="ET350" s="4" t="s">
        <v>1501</v>
      </c>
      <c r="EU350" s="4" t="s">
        <v>201</v>
      </c>
      <c r="EV350" s="4" t="s">
        <v>202</v>
      </c>
      <c r="EY350" s="4">
        <v>792</v>
      </c>
      <c r="FA350" s="83" t="s">
        <v>237</v>
      </c>
      <c r="FB350" s="4" t="s">
        <v>204</v>
      </c>
      <c r="FC350" s="4">
        <v>1</v>
      </c>
      <c r="FD350" s="4" t="s">
        <v>238</v>
      </c>
      <c r="FE350" s="4">
        <v>3</v>
      </c>
    </row>
    <row r="351" spans="1:161" x14ac:dyDescent="0.3">
      <c r="A351" s="4">
        <v>12163</v>
      </c>
      <c r="B351" s="4" t="s">
        <v>1527</v>
      </c>
      <c r="C351" s="4" t="s">
        <v>194</v>
      </c>
      <c r="D351" s="4" t="s">
        <v>1528</v>
      </c>
      <c r="E351" s="4" t="s">
        <v>221</v>
      </c>
      <c r="F351" s="4" t="s">
        <v>202</v>
      </c>
      <c r="G351" s="4">
        <v>1</v>
      </c>
      <c r="H351" s="4">
        <v>1</v>
      </c>
      <c r="I351" s="4">
        <v>1</v>
      </c>
      <c r="J351" s="4">
        <v>1</v>
      </c>
      <c r="K351" s="4">
        <v>2</v>
      </c>
      <c r="O351" s="4">
        <v>2</v>
      </c>
      <c r="P351" s="4">
        <v>1</v>
      </c>
      <c r="Q351" s="4">
        <v>2</v>
      </c>
      <c r="BF351" s="4">
        <v>1</v>
      </c>
      <c r="BG351" s="4">
        <v>1</v>
      </c>
      <c r="BI351" s="4">
        <v>1</v>
      </c>
      <c r="BJ351" s="4">
        <v>1</v>
      </c>
      <c r="BK351" s="4">
        <v>6</v>
      </c>
      <c r="BL351" s="4">
        <v>3</v>
      </c>
      <c r="BS351" s="4">
        <v>1</v>
      </c>
      <c r="BU351" s="4">
        <v>1</v>
      </c>
      <c r="BV351" s="4">
        <v>1</v>
      </c>
      <c r="BX351" s="4">
        <v>1</v>
      </c>
      <c r="BY351" s="4">
        <v>2</v>
      </c>
      <c r="BZ351" s="4">
        <v>1</v>
      </c>
      <c r="CA351" s="4">
        <v>1</v>
      </c>
      <c r="CB351" s="4">
        <v>2</v>
      </c>
      <c r="CC351" s="4">
        <v>2</v>
      </c>
      <c r="CD351" s="4">
        <v>2</v>
      </c>
      <c r="CE351" s="4">
        <v>2</v>
      </c>
      <c r="CF351" s="4">
        <v>1</v>
      </c>
      <c r="CG351" s="4">
        <v>2</v>
      </c>
      <c r="CH351" s="4">
        <v>3</v>
      </c>
      <c r="CI351" s="4">
        <v>1</v>
      </c>
      <c r="CJ351" s="4">
        <v>1</v>
      </c>
      <c r="CK351" s="4">
        <v>7</v>
      </c>
      <c r="CL351" s="4">
        <v>1</v>
      </c>
      <c r="CM351" s="4">
        <v>4</v>
      </c>
      <c r="CN351" s="4">
        <v>1</v>
      </c>
      <c r="CO351" s="4">
        <v>1</v>
      </c>
      <c r="CP351" s="4">
        <v>1</v>
      </c>
      <c r="CQ351" s="4">
        <v>1</v>
      </c>
      <c r="CR351" s="4">
        <v>1</v>
      </c>
      <c r="CS351" s="4">
        <v>0</v>
      </c>
      <c r="CV351" s="4">
        <v>2</v>
      </c>
      <c r="CX351" s="4">
        <v>2</v>
      </c>
      <c r="CY351" s="4">
        <v>1</v>
      </c>
      <c r="CZ351" s="4">
        <v>1</v>
      </c>
      <c r="DA351" s="4">
        <v>4</v>
      </c>
      <c r="DB351" s="4">
        <v>1</v>
      </c>
      <c r="DC351" s="4">
        <v>18</v>
      </c>
      <c r="DD351" s="4">
        <v>2</v>
      </c>
      <c r="DE351" s="4">
        <v>1</v>
      </c>
      <c r="DF351" s="4">
        <v>2</v>
      </c>
      <c r="DH351" s="4">
        <v>0</v>
      </c>
      <c r="DI351" s="4">
        <v>0</v>
      </c>
      <c r="DJ351" s="4">
        <v>0</v>
      </c>
      <c r="DK351" s="4">
        <v>0</v>
      </c>
      <c r="DL351" s="4">
        <v>0</v>
      </c>
      <c r="DM351" s="4">
        <v>2</v>
      </c>
      <c r="DO351" s="4">
        <v>1</v>
      </c>
      <c r="DP351" s="4">
        <v>2</v>
      </c>
      <c r="DQ351" s="4">
        <v>5</v>
      </c>
      <c r="DR351" s="4">
        <v>1</v>
      </c>
      <c r="DW351" s="4">
        <v>2</v>
      </c>
      <c r="DX351" s="4">
        <v>6</v>
      </c>
      <c r="DY351" s="4">
        <v>1</v>
      </c>
      <c r="DZ351" s="4">
        <v>1</v>
      </c>
      <c r="EA351" s="4" t="s">
        <v>1529</v>
      </c>
      <c r="EB351" s="4">
        <v>619</v>
      </c>
      <c r="EC351" s="4">
        <v>10.32</v>
      </c>
      <c r="EE351" s="4">
        <v>2</v>
      </c>
      <c r="EF351" s="4">
        <v>1</v>
      </c>
      <c r="EG351" s="4" t="s">
        <v>1530</v>
      </c>
      <c r="EI351" s="4">
        <v>1</v>
      </c>
      <c r="EJ351" s="4">
        <v>1</v>
      </c>
      <c r="EK351" s="4">
        <v>3</v>
      </c>
      <c r="EL351" s="4">
        <v>4</v>
      </c>
      <c r="EM351" s="4">
        <v>17</v>
      </c>
      <c r="ET351" s="4" t="s">
        <v>1501</v>
      </c>
      <c r="EU351" s="4" t="s">
        <v>201</v>
      </c>
      <c r="EV351" s="4" t="s">
        <v>202</v>
      </c>
      <c r="EY351" s="4">
        <v>792</v>
      </c>
      <c r="FA351" s="83" t="s">
        <v>203</v>
      </c>
      <c r="FB351" s="4" t="s">
        <v>204</v>
      </c>
      <c r="FC351" s="4">
        <v>0</v>
      </c>
      <c r="FD351" s="4" t="s">
        <v>205</v>
      </c>
      <c r="FE351" s="4">
        <v>3</v>
      </c>
    </row>
    <row r="352" spans="1:161" x14ac:dyDescent="0.3">
      <c r="A352" s="4">
        <v>12167</v>
      </c>
      <c r="B352" s="4" t="s">
        <v>1531</v>
      </c>
      <c r="C352" s="4" t="s">
        <v>194</v>
      </c>
      <c r="D352" s="4" t="s">
        <v>1532</v>
      </c>
      <c r="E352" s="4" t="s">
        <v>221</v>
      </c>
      <c r="F352" s="4" t="s">
        <v>1533</v>
      </c>
      <c r="G352" s="4">
        <v>1</v>
      </c>
      <c r="H352" s="4">
        <v>2</v>
      </c>
      <c r="J352" s="4">
        <v>1</v>
      </c>
      <c r="K352" s="4">
        <v>2</v>
      </c>
      <c r="O352" s="4">
        <v>0</v>
      </c>
      <c r="P352" s="4">
        <v>1</v>
      </c>
      <c r="Q352" s="4">
        <v>2</v>
      </c>
      <c r="BF352" s="4">
        <v>1</v>
      </c>
      <c r="BG352" s="4">
        <v>1</v>
      </c>
      <c r="BI352" s="4">
        <v>2</v>
      </c>
      <c r="BJ352" s="4">
        <v>2</v>
      </c>
      <c r="BK352" s="4">
        <v>-98</v>
      </c>
      <c r="BL352" s="4">
        <v>6</v>
      </c>
      <c r="BS352" s="4">
        <v>-98</v>
      </c>
      <c r="BU352" s="4">
        <v>2</v>
      </c>
      <c r="BW352" s="4">
        <v>-98</v>
      </c>
      <c r="BX352" s="4">
        <v>-98</v>
      </c>
      <c r="BY352" s="4">
        <v>1</v>
      </c>
      <c r="BZ352" s="4">
        <v>1</v>
      </c>
      <c r="CA352" s="4">
        <v>1</v>
      </c>
      <c r="CB352" s="4">
        <v>2</v>
      </c>
      <c r="CC352" s="4">
        <v>1</v>
      </c>
      <c r="CD352" s="4">
        <v>2</v>
      </c>
      <c r="CE352" s="4">
        <v>2</v>
      </c>
      <c r="CF352" s="4">
        <v>1</v>
      </c>
      <c r="CG352" s="4">
        <v>2</v>
      </c>
      <c r="CH352" s="4">
        <v>2</v>
      </c>
      <c r="CI352" s="4">
        <v>1</v>
      </c>
      <c r="CJ352" s="4">
        <v>2</v>
      </c>
      <c r="CK352" s="4">
        <v>7</v>
      </c>
      <c r="CL352" s="4">
        <v>4</v>
      </c>
      <c r="CM352" s="4">
        <v>1</v>
      </c>
      <c r="CN352" s="4">
        <v>1</v>
      </c>
      <c r="CO352" s="4">
        <v>2</v>
      </c>
      <c r="CP352" s="4">
        <v>1</v>
      </c>
      <c r="CQ352" s="4">
        <v>2</v>
      </c>
      <c r="CR352" s="4">
        <v>1</v>
      </c>
      <c r="CS352" s="4">
        <v>1</v>
      </c>
      <c r="CT352" s="4">
        <v>1</v>
      </c>
      <c r="CU352" s="4">
        <v>1</v>
      </c>
      <c r="CV352" s="4">
        <v>2</v>
      </c>
      <c r="CX352" s="4">
        <v>3</v>
      </c>
      <c r="CY352" s="4">
        <v>1</v>
      </c>
      <c r="CZ352" s="4">
        <v>1</v>
      </c>
      <c r="DA352" s="4">
        <v>3</v>
      </c>
      <c r="DB352" s="4">
        <v>1</v>
      </c>
      <c r="DC352" s="4">
        <v>4</v>
      </c>
      <c r="DD352" s="4">
        <v>6</v>
      </c>
      <c r="DE352" s="4">
        <v>1</v>
      </c>
      <c r="DF352" s="4">
        <v>2</v>
      </c>
      <c r="DH352" s="4">
        <v>0</v>
      </c>
      <c r="DI352" s="4">
        <v>0</v>
      </c>
      <c r="DJ352" s="4">
        <v>0</v>
      </c>
      <c r="DK352" s="4">
        <v>0</v>
      </c>
      <c r="DL352" s="4">
        <v>2</v>
      </c>
      <c r="DO352" s="4">
        <v>1</v>
      </c>
      <c r="DP352" s="4">
        <v>2</v>
      </c>
      <c r="DQ352" s="4">
        <v>5</v>
      </c>
      <c r="DR352" s="4">
        <v>1</v>
      </c>
      <c r="DW352" s="4">
        <v>2</v>
      </c>
      <c r="DX352" s="4">
        <v>-98</v>
      </c>
      <c r="DY352" s="4">
        <v>1</v>
      </c>
      <c r="DZ352" s="4">
        <v>1</v>
      </c>
      <c r="EA352" s="4" t="s">
        <v>1534</v>
      </c>
      <c r="EB352" s="4">
        <v>614</v>
      </c>
      <c r="EC352" s="4">
        <v>10.23</v>
      </c>
      <c r="EE352" s="4">
        <v>2</v>
      </c>
      <c r="EF352" s="4">
        <v>1</v>
      </c>
      <c r="EG352" s="4" t="s">
        <v>1535</v>
      </c>
      <c r="EI352" s="4">
        <v>1</v>
      </c>
      <c r="EJ352" s="4">
        <v>1</v>
      </c>
      <c r="EK352" s="4">
        <v>3</v>
      </c>
      <c r="EL352" s="4">
        <v>4</v>
      </c>
      <c r="EM352" s="4">
        <v>17</v>
      </c>
      <c r="ET352" s="4" t="s">
        <v>1501</v>
      </c>
      <c r="EU352" s="4" t="s">
        <v>201</v>
      </c>
      <c r="EV352" s="4" t="s">
        <v>202</v>
      </c>
      <c r="EY352" s="4">
        <v>792</v>
      </c>
      <c r="FA352" s="83" t="s">
        <v>203</v>
      </c>
      <c r="FB352" s="4" t="s">
        <v>204</v>
      </c>
      <c r="FC352" s="4">
        <v>1</v>
      </c>
      <c r="FD352" s="4" t="s">
        <v>202</v>
      </c>
    </row>
    <row r="353" spans="1:161" x14ac:dyDescent="0.3">
      <c r="A353" s="4">
        <v>12175</v>
      </c>
      <c r="B353" s="4" t="s">
        <v>1536</v>
      </c>
      <c r="C353" s="4" t="s">
        <v>194</v>
      </c>
      <c r="D353" s="4" t="s">
        <v>1537</v>
      </c>
      <c r="E353" s="4" t="s">
        <v>221</v>
      </c>
      <c r="F353" s="4" t="s">
        <v>1499</v>
      </c>
      <c r="G353" s="4">
        <v>1</v>
      </c>
      <c r="H353" s="4">
        <v>1</v>
      </c>
      <c r="I353" s="4">
        <v>2</v>
      </c>
      <c r="J353" s="4">
        <v>1</v>
      </c>
      <c r="K353" s="4">
        <v>2</v>
      </c>
      <c r="O353" s="4">
        <v>1</v>
      </c>
      <c r="P353" s="4">
        <v>1</v>
      </c>
      <c r="Q353" s="4">
        <v>2</v>
      </c>
      <c r="R353" s="4">
        <v>2</v>
      </c>
      <c r="U353" s="4">
        <v>2</v>
      </c>
      <c r="W353" s="4">
        <v>1</v>
      </c>
      <c r="Y353" s="4">
        <v>1</v>
      </c>
      <c r="AA353" s="4">
        <v>1</v>
      </c>
      <c r="AB353" s="4">
        <v>2012</v>
      </c>
      <c r="AC353" s="4">
        <v>1</v>
      </c>
      <c r="AD353" s="4">
        <v>3</v>
      </c>
      <c r="AE353" s="4">
        <v>2</v>
      </c>
      <c r="AF353" s="4">
        <v>2</v>
      </c>
      <c r="AG353" s="4">
        <v>2</v>
      </c>
      <c r="AH353" s="4">
        <v>1</v>
      </c>
      <c r="AI353" s="4">
        <v>11</v>
      </c>
      <c r="AK353" s="4">
        <v>3</v>
      </c>
      <c r="AR353" s="4">
        <v>1</v>
      </c>
      <c r="AU353" s="4">
        <v>3</v>
      </c>
      <c r="AV353" s="4">
        <v>2</v>
      </c>
      <c r="AX353" s="4">
        <v>2</v>
      </c>
      <c r="AY353" s="4">
        <v>2</v>
      </c>
      <c r="BB353" s="4">
        <v>1</v>
      </c>
      <c r="BC353" s="4">
        <v>0</v>
      </c>
      <c r="BD353" s="4">
        <v>2</v>
      </c>
      <c r="BE353" s="4">
        <v>2</v>
      </c>
      <c r="BF353" s="4">
        <v>1</v>
      </c>
      <c r="BG353" s="4">
        <v>1</v>
      </c>
      <c r="BH353" s="4">
        <v>1</v>
      </c>
      <c r="BJ353" s="4">
        <v>1</v>
      </c>
      <c r="BK353" s="4">
        <v>6</v>
      </c>
      <c r="BL353" s="4">
        <v>5</v>
      </c>
      <c r="BS353" s="4">
        <v>1</v>
      </c>
      <c r="BU353" s="4">
        <v>1</v>
      </c>
      <c r="BV353" s="4">
        <v>4</v>
      </c>
      <c r="BX353" s="4">
        <v>3</v>
      </c>
      <c r="BY353" s="4">
        <v>1</v>
      </c>
      <c r="BZ353" s="4">
        <v>2</v>
      </c>
      <c r="CA353" s="4">
        <v>1</v>
      </c>
      <c r="CB353" s="4">
        <v>2</v>
      </c>
      <c r="CC353" s="4">
        <v>1</v>
      </c>
      <c r="CD353" s="4">
        <v>2</v>
      </c>
      <c r="CE353" s="4">
        <v>1</v>
      </c>
      <c r="CF353" s="4">
        <v>1</v>
      </c>
      <c r="CG353" s="4">
        <v>2</v>
      </c>
      <c r="CH353" s="4">
        <v>2</v>
      </c>
      <c r="CI353" s="4">
        <v>2</v>
      </c>
      <c r="CJ353" s="4">
        <v>2</v>
      </c>
      <c r="CK353" s="4">
        <v>7</v>
      </c>
      <c r="CL353" s="4">
        <v>1</v>
      </c>
      <c r="CM353" s="4">
        <v>1</v>
      </c>
      <c r="CN353" s="4">
        <v>1</v>
      </c>
      <c r="CO353" s="4">
        <v>2</v>
      </c>
      <c r="CP353" s="4">
        <v>1</v>
      </c>
      <c r="CQ353" s="4">
        <v>2</v>
      </c>
      <c r="CR353" s="4">
        <v>1</v>
      </c>
      <c r="CS353" s="4">
        <v>0</v>
      </c>
      <c r="CV353" s="4">
        <v>2</v>
      </c>
      <c r="CX353" s="4">
        <v>2</v>
      </c>
      <c r="CY353" s="4">
        <v>1</v>
      </c>
      <c r="CZ353" s="4">
        <v>1</v>
      </c>
      <c r="DA353" s="4">
        <v>3</v>
      </c>
      <c r="DB353" s="4">
        <v>1</v>
      </c>
      <c r="DC353" s="4">
        <v>40</v>
      </c>
      <c r="DD353" s="4">
        <v>2</v>
      </c>
      <c r="DE353" s="4">
        <v>1</v>
      </c>
      <c r="DF353" s="4">
        <v>2</v>
      </c>
      <c r="DH353" s="4">
        <v>0</v>
      </c>
      <c r="DI353" s="4">
        <v>0</v>
      </c>
      <c r="DJ353" s="4">
        <v>0</v>
      </c>
      <c r="DK353" s="4">
        <v>0</v>
      </c>
      <c r="DL353" s="4">
        <v>0</v>
      </c>
      <c r="DM353" s="4">
        <v>2</v>
      </c>
      <c r="DO353" s="4">
        <v>1</v>
      </c>
      <c r="DP353" s="4">
        <v>2</v>
      </c>
      <c r="DQ353" s="4">
        <v>5</v>
      </c>
      <c r="DR353" s="4">
        <v>1</v>
      </c>
      <c r="DW353" s="4">
        <v>2</v>
      </c>
      <c r="DX353" s="4">
        <v>5</v>
      </c>
      <c r="DY353" s="4">
        <v>1</v>
      </c>
      <c r="DZ353" s="4">
        <v>2</v>
      </c>
      <c r="EA353" s="4" t="s">
        <v>1538</v>
      </c>
      <c r="EB353" s="4">
        <v>965</v>
      </c>
      <c r="EC353" s="4">
        <v>16.079999999999998</v>
      </c>
      <c r="EE353" s="4">
        <v>2</v>
      </c>
      <c r="EF353" s="4">
        <v>1</v>
      </c>
      <c r="EG353" s="4" t="s">
        <v>665</v>
      </c>
      <c r="EI353" s="4">
        <v>1</v>
      </c>
      <c r="EJ353" s="4">
        <v>1</v>
      </c>
      <c r="EK353" s="4">
        <v>3</v>
      </c>
      <c r="EL353" s="4">
        <v>4</v>
      </c>
      <c r="EM353" s="4">
        <v>17</v>
      </c>
      <c r="ET353" s="4" t="s">
        <v>1501</v>
      </c>
      <c r="EU353" s="4" t="s">
        <v>201</v>
      </c>
      <c r="EV353" s="4" t="s">
        <v>202</v>
      </c>
      <c r="EY353" s="4">
        <v>792</v>
      </c>
      <c r="FA353" s="83" t="s">
        <v>237</v>
      </c>
      <c r="FB353" s="4" t="s">
        <v>204</v>
      </c>
      <c r="FC353" s="4">
        <v>0</v>
      </c>
      <c r="FD353" s="4" t="s">
        <v>205</v>
      </c>
      <c r="FE353" s="4">
        <v>3</v>
      </c>
    </row>
    <row r="354" spans="1:161" x14ac:dyDescent="0.3">
      <c r="A354" s="4">
        <v>12296</v>
      </c>
      <c r="B354" s="4" t="s">
        <v>1539</v>
      </c>
      <c r="C354" s="4" t="s">
        <v>194</v>
      </c>
      <c r="D354" s="4" t="s">
        <v>1540</v>
      </c>
      <c r="E354" s="4" t="s">
        <v>227</v>
      </c>
      <c r="F354" s="4" t="s">
        <v>1499</v>
      </c>
      <c r="G354" s="4">
        <v>1</v>
      </c>
      <c r="H354" s="4">
        <v>1</v>
      </c>
      <c r="I354" s="4">
        <v>2</v>
      </c>
      <c r="J354" s="4">
        <v>1</v>
      </c>
      <c r="K354" s="4">
        <v>2</v>
      </c>
      <c r="O354" s="4">
        <v>1</v>
      </c>
      <c r="P354" s="4">
        <v>1</v>
      </c>
      <c r="Q354" s="4">
        <v>2</v>
      </c>
      <c r="R354" s="4">
        <v>2</v>
      </c>
      <c r="U354" s="4">
        <v>3</v>
      </c>
      <c r="V354" s="4">
        <v>2</v>
      </c>
      <c r="W354" s="4">
        <v>3</v>
      </c>
      <c r="X354" s="4">
        <v>2</v>
      </c>
      <c r="Y354" s="4">
        <v>1</v>
      </c>
      <c r="Z354" s="4">
        <v>1</v>
      </c>
      <c r="AA354" s="4">
        <v>1</v>
      </c>
      <c r="AB354" s="4">
        <v>2011</v>
      </c>
      <c r="AC354" s="4">
        <v>1</v>
      </c>
      <c r="AD354" s="4">
        <v>1</v>
      </c>
      <c r="AE354" s="4">
        <v>2</v>
      </c>
      <c r="AF354" s="4">
        <v>5</v>
      </c>
      <c r="AG354" s="4">
        <v>1</v>
      </c>
      <c r="AV354" s="4">
        <v>-98</v>
      </c>
      <c r="AX354" s="4">
        <v>9</v>
      </c>
      <c r="AY354" s="4">
        <v>1</v>
      </c>
      <c r="BD354" s="4">
        <v>2</v>
      </c>
      <c r="BE354" s="4">
        <v>1</v>
      </c>
      <c r="BF354" s="4">
        <v>1</v>
      </c>
      <c r="BG354" s="4">
        <v>1</v>
      </c>
      <c r="BH354" s="4">
        <v>2</v>
      </c>
      <c r="BI354" s="4">
        <v>1</v>
      </c>
      <c r="BJ354" s="4">
        <v>1</v>
      </c>
      <c r="BK354" s="4">
        <v>-98</v>
      </c>
      <c r="BL354" s="4">
        <v>5</v>
      </c>
      <c r="BS354" s="4">
        <v>1</v>
      </c>
      <c r="BU354" s="4">
        <v>1</v>
      </c>
      <c r="BV354" s="4">
        <v>4</v>
      </c>
      <c r="BX354" s="4">
        <v>3</v>
      </c>
      <c r="BY354" s="4">
        <v>1</v>
      </c>
      <c r="BZ354" s="4">
        <v>1</v>
      </c>
      <c r="CA354" s="4">
        <v>1</v>
      </c>
      <c r="CB354" s="4">
        <v>2</v>
      </c>
      <c r="CC354" s="4">
        <v>1</v>
      </c>
      <c r="CD354" s="4">
        <v>2</v>
      </c>
      <c r="CE354" s="4">
        <v>2</v>
      </c>
      <c r="CF354" s="4">
        <v>1</v>
      </c>
      <c r="CG354" s="4">
        <v>3</v>
      </c>
      <c r="CH354" s="4">
        <v>1</v>
      </c>
      <c r="CI354" s="4">
        <v>2</v>
      </c>
      <c r="CJ354" s="4">
        <v>2</v>
      </c>
      <c r="CK354" s="4">
        <v>5</v>
      </c>
      <c r="CL354" s="4">
        <v>2</v>
      </c>
      <c r="CM354" s="4">
        <v>3</v>
      </c>
      <c r="CN354" s="4">
        <v>1</v>
      </c>
      <c r="CO354" s="4">
        <v>2</v>
      </c>
      <c r="CP354" s="4">
        <v>1</v>
      </c>
      <c r="CQ354" s="4">
        <v>2</v>
      </c>
      <c r="CR354" s="4">
        <v>1</v>
      </c>
      <c r="CS354" s="4">
        <v>0</v>
      </c>
      <c r="CV354" s="4">
        <v>2</v>
      </c>
      <c r="CX354" s="4">
        <v>2</v>
      </c>
      <c r="CY354" s="4">
        <v>1</v>
      </c>
      <c r="CZ354" s="4">
        <v>1</v>
      </c>
      <c r="DA354" s="4">
        <v>4</v>
      </c>
      <c r="DB354" s="4">
        <v>1</v>
      </c>
      <c r="DC354" s="4">
        <v>0.9</v>
      </c>
      <c r="DD354" s="4">
        <v>3</v>
      </c>
      <c r="DE354" s="4">
        <v>1</v>
      </c>
      <c r="DF354" s="4">
        <v>4</v>
      </c>
      <c r="DH354" s="4">
        <v>2</v>
      </c>
      <c r="DI354" s="4">
        <v>0</v>
      </c>
      <c r="DJ354" s="4">
        <v>0</v>
      </c>
      <c r="DK354" s="4">
        <v>0</v>
      </c>
      <c r="DL354" s="4">
        <v>2</v>
      </c>
      <c r="DO354" s="4">
        <v>1</v>
      </c>
      <c r="DP354" s="4">
        <v>1</v>
      </c>
      <c r="DQ354" s="4">
        <v>7</v>
      </c>
      <c r="DR354" s="4">
        <v>1</v>
      </c>
      <c r="DW354" s="4">
        <v>2</v>
      </c>
      <c r="DX354" s="4">
        <v>-98</v>
      </c>
      <c r="DY354" s="4">
        <v>1</v>
      </c>
      <c r="DZ354" s="4">
        <v>1</v>
      </c>
      <c r="EA354" s="4" t="s">
        <v>528</v>
      </c>
      <c r="EB354" s="4">
        <v>731</v>
      </c>
      <c r="EC354" s="4">
        <v>12.18</v>
      </c>
      <c r="EE354" s="4">
        <v>2</v>
      </c>
      <c r="EF354" s="4">
        <v>1</v>
      </c>
      <c r="EG354" s="4" t="s">
        <v>1535</v>
      </c>
      <c r="EI354" s="4">
        <v>1</v>
      </c>
      <c r="EJ354" s="4">
        <v>1</v>
      </c>
      <c r="EK354" s="4">
        <v>3</v>
      </c>
      <c r="EL354" s="4">
        <v>6</v>
      </c>
      <c r="EM354" s="4">
        <v>21</v>
      </c>
      <c r="ET354" s="4" t="s">
        <v>1541</v>
      </c>
      <c r="EU354" s="4" t="s">
        <v>201</v>
      </c>
      <c r="EV354" s="4" t="s">
        <v>202</v>
      </c>
      <c r="EY354" s="4">
        <v>963</v>
      </c>
      <c r="FA354" s="83" t="s">
        <v>237</v>
      </c>
      <c r="FB354" s="4" t="s">
        <v>204</v>
      </c>
      <c r="FC354" s="4">
        <v>0</v>
      </c>
      <c r="FD354" s="4" t="s">
        <v>205</v>
      </c>
    </row>
    <row r="355" spans="1:161" x14ac:dyDescent="0.3">
      <c r="A355" s="4">
        <v>12297</v>
      </c>
      <c r="B355" s="4" t="s">
        <v>1542</v>
      </c>
      <c r="C355" s="4" t="s">
        <v>194</v>
      </c>
      <c r="D355" s="4" t="s">
        <v>1543</v>
      </c>
      <c r="E355" s="4" t="s">
        <v>227</v>
      </c>
      <c r="F355" s="4" t="s">
        <v>1499</v>
      </c>
      <c r="G355" s="4">
        <v>1</v>
      </c>
      <c r="H355" s="4">
        <v>1</v>
      </c>
      <c r="I355" s="4">
        <v>2</v>
      </c>
      <c r="J355" s="4">
        <v>1</v>
      </c>
      <c r="K355" s="4">
        <v>2</v>
      </c>
      <c r="O355" s="4">
        <v>1</v>
      </c>
      <c r="P355" s="4">
        <v>1</v>
      </c>
      <c r="Q355" s="4">
        <v>2</v>
      </c>
      <c r="R355" s="4">
        <v>2</v>
      </c>
      <c r="U355" s="4">
        <v>2</v>
      </c>
      <c r="W355" s="4">
        <v>1</v>
      </c>
      <c r="Y355" s="4">
        <v>1</v>
      </c>
      <c r="AA355" s="4">
        <v>1</v>
      </c>
      <c r="AB355" s="4">
        <v>2010</v>
      </c>
      <c r="AC355" s="4">
        <v>1</v>
      </c>
      <c r="AD355" s="4">
        <v>1</v>
      </c>
      <c r="AE355" s="4">
        <v>3</v>
      </c>
      <c r="AF355" s="4">
        <v>-98</v>
      </c>
      <c r="AG355" s="4">
        <v>1</v>
      </c>
      <c r="AV355" s="4">
        <v>1</v>
      </c>
      <c r="AX355" s="4">
        <v>4</v>
      </c>
      <c r="AY355" s="4">
        <v>2</v>
      </c>
      <c r="BB355" s="4">
        <v>1</v>
      </c>
      <c r="BC355" s="4">
        <v>0</v>
      </c>
      <c r="BD355" s="4">
        <v>2</v>
      </c>
      <c r="BE355" s="4">
        <v>1</v>
      </c>
      <c r="BF355" s="4">
        <v>1</v>
      </c>
      <c r="BG355" s="4">
        <v>1</v>
      </c>
      <c r="BH355" s="4">
        <v>2</v>
      </c>
      <c r="BI355" s="4">
        <v>2</v>
      </c>
      <c r="BJ355" s="4">
        <v>2</v>
      </c>
      <c r="BK355" s="4">
        <v>6</v>
      </c>
      <c r="BL355" s="4">
        <v>6</v>
      </c>
      <c r="BS355" s="4">
        <v>1</v>
      </c>
      <c r="BU355" s="4">
        <v>1</v>
      </c>
      <c r="BV355" s="4">
        <v>4</v>
      </c>
      <c r="BX355" s="4">
        <v>3</v>
      </c>
      <c r="BY355" s="4">
        <v>1</v>
      </c>
      <c r="BZ355" s="4">
        <v>1</v>
      </c>
      <c r="CA355" s="4">
        <v>1</v>
      </c>
      <c r="CB355" s="4">
        <v>2</v>
      </c>
      <c r="CC355" s="4">
        <v>1</v>
      </c>
      <c r="CD355" s="4">
        <v>2</v>
      </c>
      <c r="CE355" s="4">
        <v>2</v>
      </c>
      <c r="CF355" s="4">
        <v>1</v>
      </c>
      <c r="CG355" s="4">
        <v>2</v>
      </c>
      <c r="CH355" s="4">
        <v>1</v>
      </c>
      <c r="CI355" s="4">
        <v>1</v>
      </c>
      <c r="CJ355" s="4">
        <v>1</v>
      </c>
      <c r="CK355" s="4">
        <v>7</v>
      </c>
      <c r="CL355" s="4">
        <v>1</v>
      </c>
      <c r="CM355" s="4">
        <v>5</v>
      </c>
      <c r="CN355" s="4">
        <v>1</v>
      </c>
      <c r="CO355" s="4">
        <v>2</v>
      </c>
      <c r="CP355" s="4">
        <v>1</v>
      </c>
      <c r="CQ355" s="4">
        <v>2</v>
      </c>
      <c r="CR355" s="4">
        <v>1</v>
      </c>
      <c r="CS355" s="4">
        <v>1</v>
      </c>
      <c r="CT355" s="4">
        <v>1</v>
      </c>
      <c r="CU355" s="4">
        <v>1</v>
      </c>
      <c r="CV355" s="4">
        <v>2</v>
      </c>
      <c r="CX355" s="4">
        <v>2</v>
      </c>
      <c r="CY355" s="4">
        <v>1</v>
      </c>
      <c r="CZ355" s="4">
        <v>1</v>
      </c>
      <c r="DA355" s="4">
        <v>3</v>
      </c>
      <c r="DB355" s="4">
        <v>1</v>
      </c>
      <c r="DC355" s="4">
        <v>0.3</v>
      </c>
      <c r="DD355" s="4">
        <v>1</v>
      </c>
      <c r="DE355" s="4">
        <v>1</v>
      </c>
      <c r="DF355" s="4">
        <v>3</v>
      </c>
      <c r="DG355" s="4">
        <v>3</v>
      </c>
      <c r="DH355" s="4">
        <v>1</v>
      </c>
      <c r="DI355" s="4">
        <v>0</v>
      </c>
      <c r="DJ355" s="4">
        <v>0</v>
      </c>
      <c r="DK355" s="4">
        <v>0</v>
      </c>
      <c r="DL355" s="4">
        <v>1</v>
      </c>
      <c r="DM355" s="4">
        <v>0</v>
      </c>
      <c r="DN355" s="4">
        <v>1</v>
      </c>
      <c r="DO355" s="4">
        <v>1</v>
      </c>
      <c r="DP355" s="4">
        <v>2</v>
      </c>
      <c r="DQ355" s="4">
        <v>5</v>
      </c>
      <c r="DR355" s="4">
        <v>1</v>
      </c>
      <c r="DW355" s="4">
        <v>2</v>
      </c>
      <c r="DX355" s="4">
        <v>7</v>
      </c>
      <c r="DY355" s="4">
        <v>1</v>
      </c>
      <c r="DZ355" s="4">
        <v>2</v>
      </c>
      <c r="EA355" s="4" t="s">
        <v>1544</v>
      </c>
      <c r="EB355" s="4">
        <v>1114</v>
      </c>
      <c r="EC355" s="4">
        <v>18.57</v>
      </c>
      <c r="EE355" s="4">
        <v>2</v>
      </c>
      <c r="EF355" s="4">
        <v>1</v>
      </c>
      <c r="EG355" s="4" t="s">
        <v>800</v>
      </c>
      <c r="EI355" s="4">
        <v>1</v>
      </c>
      <c r="EJ355" s="4">
        <v>1</v>
      </c>
      <c r="EK355" s="4">
        <v>3</v>
      </c>
      <c r="EL355" s="4">
        <v>6</v>
      </c>
      <c r="EM355" s="4">
        <v>21</v>
      </c>
      <c r="ET355" s="4" t="s">
        <v>1541</v>
      </c>
      <c r="EU355" s="4" t="s">
        <v>201</v>
      </c>
      <c r="EV355" s="4" t="s">
        <v>202</v>
      </c>
      <c r="EW355" s="4">
        <v>1</v>
      </c>
      <c r="EY355" s="4">
        <v>963</v>
      </c>
      <c r="FA355" s="83" t="s">
        <v>237</v>
      </c>
      <c r="FB355" s="4" t="s">
        <v>204</v>
      </c>
      <c r="FC355" s="4">
        <v>0</v>
      </c>
      <c r="FD355" s="4" t="s">
        <v>205</v>
      </c>
      <c r="FE355" s="4">
        <v>3</v>
      </c>
    </row>
    <row r="356" spans="1:161" x14ac:dyDescent="0.3">
      <c r="A356" s="4">
        <v>12347</v>
      </c>
      <c r="B356" s="4" t="s">
        <v>1545</v>
      </c>
      <c r="C356" s="4" t="s">
        <v>194</v>
      </c>
      <c r="D356" s="4" t="s">
        <v>1546</v>
      </c>
      <c r="E356" s="4" t="s">
        <v>299</v>
      </c>
      <c r="F356" s="4" t="s">
        <v>1499</v>
      </c>
      <c r="G356" s="4">
        <v>1</v>
      </c>
      <c r="H356" s="4">
        <v>1</v>
      </c>
      <c r="I356" s="4">
        <v>2</v>
      </c>
      <c r="J356" s="4">
        <v>1</v>
      </c>
      <c r="K356" s="4">
        <v>2</v>
      </c>
      <c r="O356" s="4">
        <v>1</v>
      </c>
      <c r="P356" s="4">
        <v>1</v>
      </c>
      <c r="Q356" s="4">
        <v>2</v>
      </c>
      <c r="R356" s="4">
        <v>2</v>
      </c>
      <c r="U356" s="4">
        <v>1</v>
      </c>
      <c r="W356" s="4">
        <v>1</v>
      </c>
      <c r="Y356" s="4">
        <v>1</v>
      </c>
      <c r="Z356" s="4">
        <v>1</v>
      </c>
      <c r="AA356" s="4">
        <v>1</v>
      </c>
      <c r="AB356" s="4">
        <v>2010</v>
      </c>
      <c r="AC356" s="4">
        <v>2</v>
      </c>
      <c r="AD356" s="4">
        <v>3</v>
      </c>
      <c r="AE356" s="4">
        <v>1</v>
      </c>
      <c r="AF356" s="4">
        <v>-98</v>
      </c>
      <c r="AG356" s="4">
        <v>1</v>
      </c>
      <c r="AV356" s="4">
        <v>1</v>
      </c>
      <c r="AX356" s="4">
        <v>1</v>
      </c>
      <c r="AY356" s="4">
        <v>1</v>
      </c>
      <c r="BB356" s="4">
        <v>1</v>
      </c>
      <c r="BC356" s="4">
        <v>0</v>
      </c>
      <c r="BD356" s="4">
        <v>2</v>
      </c>
      <c r="BE356" s="4">
        <v>2</v>
      </c>
      <c r="BF356" s="4">
        <v>1</v>
      </c>
      <c r="BG356" s="4">
        <v>1</v>
      </c>
      <c r="BH356" s="4">
        <v>1</v>
      </c>
      <c r="BJ356" s="4">
        <v>1</v>
      </c>
      <c r="BK356" s="4">
        <v>6</v>
      </c>
      <c r="BL356" s="4">
        <v>-77</v>
      </c>
      <c r="BS356" s="4">
        <v>2</v>
      </c>
      <c r="BT356" s="4">
        <v>2</v>
      </c>
      <c r="BU356" s="4">
        <v>2</v>
      </c>
      <c r="BW356" s="4">
        <v>1</v>
      </c>
      <c r="BX356" s="4">
        <v>1</v>
      </c>
      <c r="BY356" s="4">
        <v>2</v>
      </c>
      <c r="BZ356" s="4">
        <v>1</v>
      </c>
      <c r="CA356" s="4">
        <v>2</v>
      </c>
      <c r="CB356" s="4">
        <v>2</v>
      </c>
      <c r="CC356" s="4">
        <v>2</v>
      </c>
      <c r="CD356" s="4">
        <v>2</v>
      </c>
      <c r="CE356" s="4">
        <v>2</v>
      </c>
      <c r="CF356" s="4">
        <v>1</v>
      </c>
      <c r="CG356" s="4">
        <v>2</v>
      </c>
      <c r="CH356" s="4">
        <v>2</v>
      </c>
      <c r="CI356" s="4">
        <v>1</v>
      </c>
      <c r="CJ356" s="4">
        <v>2</v>
      </c>
      <c r="CK356" s="4">
        <v>7</v>
      </c>
      <c r="CL356" s="4">
        <v>7</v>
      </c>
      <c r="CM356" s="4">
        <v>1</v>
      </c>
      <c r="CN356" s="4">
        <v>1</v>
      </c>
      <c r="CO356" s="4">
        <v>1</v>
      </c>
      <c r="CP356" s="4">
        <v>1</v>
      </c>
      <c r="CQ356" s="4">
        <v>1</v>
      </c>
      <c r="CR356" s="4">
        <v>1</v>
      </c>
      <c r="CS356" s="4">
        <v>0</v>
      </c>
      <c r="CV356" s="4">
        <v>2</v>
      </c>
      <c r="CX356" s="4">
        <v>1</v>
      </c>
      <c r="CY356" s="4">
        <v>1</v>
      </c>
      <c r="CZ356" s="4">
        <v>1</v>
      </c>
      <c r="DA356" s="4">
        <v>1</v>
      </c>
      <c r="DB356" s="4">
        <v>1</v>
      </c>
      <c r="DC356" s="4">
        <v>2</v>
      </c>
      <c r="DD356" s="4">
        <v>1</v>
      </c>
      <c r="DE356" s="4">
        <v>1</v>
      </c>
      <c r="DF356" s="4">
        <v>1</v>
      </c>
      <c r="DH356" s="4">
        <v>0</v>
      </c>
      <c r="DI356" s="4">
        <v>0</v>
      </c>
      <c r="DJ356" s="4">
        <v>0</v>
      </c>
      <c r="DK356" s="4">
        <v>0</v>
      </c>
      <c r="DL356" s="4">
        <v>1</v>
      </c>
      <c r="DO356" s="4">
        <v>2</v>
      </c>
      <c r="DP356" s="4">
        <v>1</v>
      </c>
      <c r="DQ356" s="4">
        <v>4</v>
      </c>
      <c r="DR356" s="4">
        <v>1</v>
      </c>
      <c r="DW356" s="4">
        <v>2</v>
      </c>
      <c r="DX356" s="4">
        <v>-97</v>
      </c>
      <c r="DY356" s="4">
        <v>1</v>
      </c>
      <c r="DZ356" s="4">
        <v>1</v>
      </c>
      <c r="EA356" s="4" t="s">
        <v>1547</v>
      </c>
      <c r="EB356" s="4">
        <v>771</v>
      </c>
      <c r="EC356" s="4">
        <v>12.85</v>
      </c>
      <c r="EE356" s="4">
        <v>2</v>
      </c>
      <c r="EF356" s="4">
        <v>1</v>
      </c>
      <c r="EG356" s="4" t="s">
        <v>1548</v>
      </c>
      <c r="EI356" s="4">
        <v>1</v>
      </c>
      <c r="EJ356" s="4">
        <v>1</v>
      </c>
      <c r="EK356" s="4">
        <v>3</v>
      </c>
      <c r="EL356" s="4">
        <v>7</v>
      </c>
      <c r="EM356" s="4">
        <v>23</v>
      </c>
      <c r="ET356" s="4" t="s">
        <v>1541</v>
      </c>
      <c r="EU356" s="4" t="s">
        <v>201</v>
      </c>
      <c r="EV356" s="4" t="s">
        <v>202</v>
      </c>
      <c r="EY356" s="4">
        <v>1019</v>
      </c>
      <c r="FA356" s="83" t="s">
        <v>237</v>
      </c>
      <c r="FB356" s="4" t="s">
        <v>204</v>
      </c>
      <c r="FC356" s="4">
        <v>1</v>
      </c>
      <c r="FD356" s="4" t="s">
        <v>205</v>
      </c>
      <c r="FE356" s="4">
        <v>3</v>
      </c>
    </row>
    <row r="357" spans="1:161" x14ac:dyDescent="0.3">
      <c r="A357" s="4">
        <v>12366</v>
      </c>
      <c r="B357" s="4" t="s">
        <v>1549</v>
      </c>
      <c r="C357" s="4" t="s">
        <v>212</v>
      </c>
      <c r="D357" s="4" t="s">
        <v>1550</v>
      </c>
      <c r="E357" s="4" t="s">
        <v>214</v>
      </c>
      <c r="F357" s="4" t="s">
        <v>1499</v>
      </c>
      <c r="G357" s="4">
        <v>1</v>
      </c>
      <c r="H357" s="4">
        <v>2</v>
      </c>
      <c r="J357" s="4">
        <v>1</v>
      </c>
      <c r="K357" s="4">
        <v>2</v>
      </c>
      <c r="O357" s="4">
        <v>0</v>
      </c>
      <c r="P357" s="4">
        <v>1</v>
      </c>
      <c r="Q357" s="4">
        <v>2</v>
      </c>
      <c r="BF357" s="4">
        <v>1</v>
      </c>
      <c r="BG357" s="4">
        <v>1</v>
      </c>
      <c r="BI357" s="4">
        <v>2</v>
      </c>
      <c r="BJ357" s="4">
        <v>2</v>
      </c>
      <c r="BK357" s="4">
        <v>4</v>
      </c>
      <c r="BL357" s="4">
        <v>6</v>
      </c>
      <c r="BS357" s="4">
        <v>1</v>
      </c>
      <c r="BU357" s="4">
        <v>2</v>
      </c>
      <c r="BW357" s="4">
        <v>3</v>
      </c>
      <c r="BX357" s="4">
        <v>3</v>
      </c>
      <c r="BY357" s="4">
        <v>2</v>
      </c>
      <c r="BZ357" s="4">
        <v>1</v>
      </c>
      <c r="CA357" s="4">
        <v>2</v>
      </c>
      <c r="CB357" s="4">
        <v>2</v>
      </c>
      <c r="CC357" s="4">
        <v>2</v>
      </c>
      <c r="CD357" s="4">
        <v>2</v>
      </c>
      <c r="CE357" s="4">
        <v>2</v>
      </c>
      <c r="CF357" s="4">
        <v>1</v>
      </c>
      <c r="CG357" s="4">
        <v>2</v>
      </c>
      <c r="CH357" s="4">
        <v>1</v>
      </c>
      <c r="CI357" s="4">
        <v>2</v>
      </c>
      <c r="CJ357" s="4">
        <v>2</v>
      </c>
      <c r="CK357" s="4">
        <v>7</v>
      </c>
      <c r="CL357" s="4">
        <v>1</v>
      </c>
      <c r="CM357" s="4">
        <v>3</v>
      </c>
      <c r="CN357" s="4">
        <v>1</v>
      </c>
      <c r="CO357" s="4">
        <v>2</v>
      </c>
      <c r="CP357" s="4">
        <v>1</v>
      </c>
      <c r="CQ357" s="4">
        <v>2</v>
      </c>
      <c r="CR357" s="4">
        <v>1</v>
      </c>
      <c r="CS357" s="4">
        <v>0</v>
      </c>
      <c r="CV357" s="4">
        <v>2</v>
      </c>
      <c r="CX357" s="4">
        <v>2</v>
      </c>
      <c r="CY357" s="4">
        <v>1</v>
      </c>
      <c r="CZ357" s="4">
        <v>1</v>
      </c>
      <c r="DA357" s="4">
        <v>3</v>
      </c>
      <c r="DB357" s="4">
        <v>1</v>
      </c>
      <c r="DC357" s="4">
        <v>2</v>
      </c>
      <c r="DD357" s="4">
        <v>-97</v>
      </c>
      <c r="DE357" s="4">
        <v>1</v>
      </c>
      <c r="DF357" s="4">
        <v>1</v>
      </c>
      <c r="DG357" s="4">
        <v>1</v>
      </c>
      <c r="DH357" s="4">
        <v>0</v>
      </c>
      <c r="DI357" s="4">
        <v>0</v>
      </c>
      <c r="DJ357" s="4">
        <v>0</v>
      </c>
      <c r="DK357" s="4">
        <v>0</v>
      </c>
      <c r="DL357" s="4">
        <v>0</v>
      </c>
      <c r="DM357" s="4">
        <v>0</v>
      </c>
      <c r="DN357" s="4">
        <v>1</v>
      </c>
      <c r="DO357" s="4">
        <v>2</v>
      </c>
      <c r="DP357" s="4">
        <v>2</v>
      </c>
      <c r="DQ357" s="4">
        <v>5</v>
      </c>
      <c r="DR357" s="4">
        <v>5</v>
      </c>
      <c r="DW357" s="4">
        <v>2</v>
      </c>
      <c r="DX357" s="4">
        <v>8</v>
      </c>
      <c r="DY357" s="4">
        <v>1</v>
      </c>
      <c r="DZ357" s="4">
        <v>1</v>
      </c>
      <c r="EA357" s="4" t="s">
        <v>257</v>
      </c>
      <c r="EB357" s="4">
        <v>526</v>
      </c>
      <c r="EC357" s="4">
        <v>8.77</v>
      </c>
      <c r="EE357" s="4">
        <v>2</v>
      </c>
      <c r="EF357" s="4">
        <v>1</v>
      </c>
      <c r="EG357" s="4" t="s">
        <v>1551</v>
      </c>
      <c r="EI357" s="4">
        <v>1</v>
      </c>
      <c r="EJ357" s="4">
        <v>1</v>
      </c>
      <c r="EK357" s="4">
        <v>3</v>
      </c>
      <c r="EL357" s="4">
        <v>8</v>
      </c>
      <c r="EM357" s="4">
        <v>25</v>
      </c>
      <c r="ET357" s="4" t="s">
        <v>1541</v>
      </c>
      <c r="EU357" s="4" t="s">
        <v>201</v>
      </c>
      <c r="EV357" s="4" t="s">
        <v>202</v>
      </c>
      <c r="EY357" s="4">
        <v>826</v>
      </c>
      <c r="FA357" s="83" t="s">
        <v>203</v>
      </c>
      <c r="FB357" s="4" t="s">
        <v>204</v>
      </c>
      <c r="FC357" s="4">
        <v>1</v>
      </c>
      <c r="FD357" s="4" t="s">
        <v>205</v>
      </c>
      <c r="FE357" s="4">
        <v>12</v>
      </c>
    </row>
    <row r="358" spans="1:161" x14ac:dyDescent="0.3">
      <c r="A358" s="4">
        <v>12407</v>
      </c>
      <c r="B358" s="4" t="s">
        <v>1552</v>
      </c>
      <c r="C358" s="4" t="s">
        <v>194</v>
      </c>
      <c r="D358" s="4" t="s">
        <v>1553</v>
      </c>
      <c r="E358" s="4" t="s">
        <v>221</v>
      </c>
      <c r="F358" s="4" t="s">
        <v>202</v>
      </c>
      <c r="G358" s="4">
        <v>1</v>
      </c>
      <c r="H358" s="4">
        <v>2</v>
      </c>
      <c r="J358" s="4">
        <v>1</v>
      </c>
      <c r="K358" s="4">
        <v>2</v>
      </c>
      <c r="O358" s="4">
        <v>0</v>
      </c>
      <c r="P358" s="4">
        <v>1</v>
      </c>
      <c r="Q358" s="4">
        <v>2</v>
      </c>
      <c r="BF358" s="4">
        <v>1</v>
      </c>
      <c r="BG358" s="4">
        <v>1</v>
      </c>
      <c r="BI358" s="4">
        <v>2</v>
      </c>
      <c r="BJ358" s="4">
        <v>1</v>
      </c>
      <c r="BK358" s="4">
        <v>-98</v>
      </c>
      <c r="BL358" s="4">
        <v>-77</v>
      </c>
      <c r="BS358" s="4">
        <v>1</v>
      </c>
      <c r="BU358" s="4">
        <v>2</v>
      </c>
      <c r="BW358" s="4">
        <v>-98</v>
      </c>
      <c r="BX358" s="4">
        <v>1</v>
      </c>
      <c r="BY358" s="4">
        <v>-99</v>
      </c>
      <c r="BZ358" s="4">
        <v>-99</v>
      </c>
      <c r="CA358" s="4">
        <v>1</v>
      </c>
      <c r="CB358" s="4">
        <v>1</v>
      </c>
      <c r="CC358" s="4">
        <v>1</v>
      </c>
      <c r="CD358" s="4">
        <v>2</v>
      </c>
      <c r="CE358" s="4">
        <v>2</v>
      </c>
      <c r="CF358" s="4">
        <v>1</v>
      </c>
      <c r="CG358" s="4">
        <v>2</v>
      </c>
      <c r="CH358" s="4">
        <v>1</v>
      </c>
      <c r="CI358" s="4">
        <v>1</v>
      </c>
      <c r="CJ358" s="4">
        <v>2</v>
      </c>
      <c r="CK358" s="4">
        <v>7</v>
      </c>
      <c r="CL358" s="4">
        <v>5</v>
      </c>
      <c r="CM358" s="4">
        <v>1</v>
      </c>
      <c r="CN358" s="4">
        <v>1</v>
      </c>
      <c r="CO358" s="4">
        <v>1</v>
      </c>
      <c r="CP358" s="4">
        <v>1</v>
      </c>
      <c r="CQ358" s="4">
        <v>1</v>
      </c>
      <c r="CR358" s="4">
        <v>1</v>
      </c>
      <c r="CS358" s="4">
        <v>1</v>
      </c>
      <c r="CT358" s="4">
        <v>1</v>
      </c>
      <c r="CU358" s="4">
        <v>1</v>
      </c>
      <c r="CV358" s="4">
        <v>2</v>
      </c>
      <c r="CX358" s="4">
        <v>1</v>
      </c>
      <c r="CY358" s="4">
        <v>1</v>
      </c>
      <c r="CZ358" s="4">
        <v>1</v>
      </c>
      <c r="DA358" s="4">
        <v>5</v>
      </c>
      <c r="DB358" s="4">
        <v>1</v>
      </c>
      <c r="DC358" s="4">
        <v>3</v>
      </c>
      <c r="DD358" s="4">
        <v>4</v>
      </c>
      <c r="DE358" s="4">
        <v>1</v>
      </c>
      <c r="DF358" s="4">
        <v>3</v>
      </c>
      <c r="DH358" s="4">
        <v>1</v>
      </c>
      <c r="DI358" s="4">
        <v>0</v>
      </c>
      <c r="DJ358" s="4">
        <v>2</v>
      </c>
      <c r="DO358" s="4">
        <v>1</v>
      </c>
      <c r="DP358" s="4">
        <v>1</v>
      </c>
      <c r="DQ358" s="4">
        <v>8</v>
      </c>
      <c r="DR358" s="4">
        <v>-98</v>
      </c>
      <c r="DW358" s="4">
        <v>2</v>
      </c>
      <c r="DX358" s="4">
        <v>7</v>
      </c>
      <c r="DY358" s="4">
        <v>1</v>
      </c>
      <c r="DZ358" s="4">
        <v>2</v>
      </c>
      <c r="EA358" s="4" t="s">
        <v>875</v>
      </c>
      <c r="EB358" s="4">
        <v>659</v>
      </c>
      <c r="EC358" s="4">
        <v>10.98</v>
      </c>
      <c r="EE358" s="4">
        <v>2</v>
      </c>
      <c r="EF358" s="4">
        <v>1</v>
      </c>
      <c r="EG358" s="4" t="s">
        <v>1299</v>
      </c>
      <c r="EI358" s="4">
        <v>1</v>
      </c>
      <c r="EJ358" s="4">
        <v>1</v>
      </c>
      <c r="EK358" s="4">
        <v>3</v>
      </c>
      <c r="EL358" s="4">
        <v>4</v>
      </c>
      <c r="EM358" s="4">
        <v>17</v>
      </c>
      <c r="ET358" s="4" t="s">
        <v>1541</v>
      </c>
      <c r="EU358" s="4" t="s">
        <v>201</v>
      </c>
      <c r="EV358" s="4" t="s">
        <v>202</v>
      </c>
      <c r="EY358" s="4">
        <v>792</v>
      </c>
      <c r="FA358" s="83" t="s">
        <v>203</v>
      </c>
      <c r="FB358" s="4" t="s">
        <v>204</v>
      </c>
      <c r="FC358" s="4">
        <v>1</v>
      </c>
      <c r="FD358" s="4" t="s">
        <v>205</v>
      </c>
    </row>
    <row r="359" spans="1:161" x14ac:dyDescent="0.3">
      <c r="A359" s="4">
        <v>12486</v>
      </c>
      <c r="B359" s="4" t="s">
        <v>1554</v>
      </c>
      <c r="C359" s="4" t="s">
        <v>194</v>
      </c>
      <c r="D359" s="4" t="s">
        <v>1555</v>
      </c>
      <c r="E359" s="4" t="s">
        <v>221</v>
      </c>
      <c r="F359" s="4" t="s">
        <v>1499</v>
      </c>
      <c r="G359" s="4">
        <v>1</v>
      </c>
      <c r="H359" s="4">
        <v>2</v>
      </c>
      <c r="J359" s="4">
        <v>1</v>
      </c>
      <c r="K359" s="4">
        <v>2</v>
      </c>
      <c r="O359" s="4">
        <v>0</v>
      </c>
      <c r="P359" s="4">
        <v>1</v>
      </c>
      <c r="Q359" s="4">
        <v>2</v>
      </c>
      <c r="BF359" s="4">
        <v>1</v>
      </c>
      <c r="BG359" s="4">
        <v>1</v>
      </c>
      <c r="BI359" s="4">
        <v>2</v>
      </c>
      <c r="BJ359" s="4">
        <v>2</v>
      </c>
      <c r="BK359" s="4">
        <v>6</v>
      </c>
      <c r="BL359" s="4">
        <v>5</v>
      </c>
      <c r="BS359" s="4">
        <v>1</v>
      </c>
      <c r="BU359" s="4">
        <v>1</v>
      </c>
      <c r="BV359" s="4">
        <v>4</v>
      </c>
      <c r="BX359" s="4">
        <v>3</v>
      </c>
      <c r="BY359" s="4">
        <v>2</v>
      </c>
      <c r="BZ359" s="4">
        <v>2</v>
      </c>
      <c r="CA359" s="4">
        <v>2</v>
      </c>
      <c r="CB359" s="4">
        <v>2</v>
      </c>
      <c r="CC359" s="4">
        <v>2</v>
      </c>
      <c r="CD359" s="4">
        <v>2</v>
      </c>
      <c r="CE359" s="4">
        <v>2</v>
      </c>
      <c r="CF359" s="4">
        <v>2</v>
      </c>
      <c r="CG359" s="4">
        <v>2</v>
      </c>
      <c r="CH359" s="4">
        <v>3</v>
      </c>
      <c r="CI359" s="4">
        <v>2</v>
      </c>
      <c r="CJ359" s="4">
        <v>1</v>
      </c>
      <c r="CK359" s="4">
        <v>7</v>
      </c>
      <c r="CL359" s="4">
        <v>2</v>
      </c>
      <c r="CM359" s="4">
        <v>2</v>
      </c>
      <c r="CN359" s="4">
        <v>1</v>
      </c>
      <c r="CO359" s="4">
        <v>1</v>
      </c>
      <c r="CP359" s="4">
        <v>1</v>
      </c>
      <c r="CQ359" s="4">
        <v>1</v>
      </c>
      <c r="CR359" s="4">
        <v>1</v>
      </c>
      <c r="CS359" s="4">
        <v>1</v>
      </c>
      <c r="CT359" s="4">
        <v>1</v>
      </c>
      <c r="CU359" s="4">
        <v>1</v>
      </c>
      <c r="CV359" s="4">
        <v>2</v>
      </c>
      <c r="CX359" s="4">
        <v>1</v>
      </c>
      <c r="CY359" s="4">
        <v>2</v>
      </c>
      <c r="CZ359" s="4">
        <v>1</v>
      </c>
      <c r="DA359" s="4">
        <v>2</v>
      </c>
      <c r="DB359" s="4">
        <v>1</v>
      </c>
      <c r="DC359" s="4">
        <v>4</v>
      </c>
      <c r="DD359" s="4">
        <v>1</v>
      </c>
      <c r="DE359" s="4">
        <v>1</v>
      </c>
      <c r="DF359" s="4">
        <v>7</v>
      </c>
      <c r="DH359" s="4">
        <v>1</v>
      </c>
      <c r="DI359" s="4">
        <v>3</v>
      </c>
      <c r="DJ359" s="4">
        <v>3</v>
      </c>
      <c r="DO359" s="4">
        <v>2</v>
      </c>
      <c r="DP359" s="4">
        <v>2</v>
      </c>
      <c r="DQ359" s="4">
        <v>5</v>
      </c>
      <c r="DR359" s="4">
        <v>4</v>
      </c>
      <c r="DW359" s="4">
        <v>2</v>
      </c>
      <c r="DX359" s="4">
        <v>4</v>
      </c>
      <c r="DY359" s="4">
        <v>5</v>
      </c>
      <c r="DZ359" s="4">
        <v>2</v>
      </c>
      <c r="EA359" s="4" t="s">
        <v>1556</v>
      </c>
      <c r="EB359" s="4">
        <v>636</v>
      </c>
      <c r="EC359" s="4">
        <v>10.6</v>
      </c>
      <c r="EE359" s="4">
        <v>2</v>
      </c>
      <c r="EF359" s="4">
        <v>1</v>
      </c>
      <c r="EG359" s="4" t="s">
        <v>1557</v>
      </c>
      <c r="EI359" s="4">
        <v>1</v>
      </c>
      <c r="EJ359" s="4">
        <v>1</v>
      </c>
      <c r="EK359" s="4">
        <v>3</v>
      </c>
      <c r="EL359" s="4">
        <v>4</v>
      </c>
      <c r="EM359" s="4">
        <v>17</v>
      </c>
      <c r="ET359" s="4" t="s">
        <v>1541</v>
      </c>
      <c r="EU359" s="4" t="s">
        <v>201</v>
      </c>
      <c r="EV359" s="4" t="s">
        <v>202</v>
      </c>
      <c r="EY359" s="4">
        <v>792</v>
      </c>
      <c r="FA359" s="83" t="s">
        <v>203</v>
      </c>
      <c r="FB359" s="4" t="s">
        <v>204</v>
      </c>
      <c r="FC359" s="4">
        <v>0</v>
      </c>
      <c r="FD359" s="4" t="s">
        <v>205</v>
      </c>
      <c r="FE359" s="4">
        <v>3</v>
      </c>
    </row>
    <row r="360" spans="1:161" x14ac:dyDescent="0.3">
      <c r="A360" s="4">
        <v>12495</v>
      </c>
      <c r="B360" s="4" t="s">
        <v>1558</v>
      </c>
      <c r="C360" s="4" t="s">
        <v>194</v>
      </c>
      <c r="D360" s="4" t="s">
        <v>1559</v>
      </c>
      <c r="E360" s="4" t="s">
        <v>227</v>
      </c>
      <c r="F360" s="4" t="s">
        <v>1499</v>
      </c>
      <c r="G360" s="4">
        <v>1</v>
      </c>
      <c r="H360" s="4">
        <v>1</v>
      </c>
      <c r="I360" s="4">
        <v>2</v>
      </c>
      <c r="J360" s="4">
        <v>1</v>
      </c>
      <c r="K360" s="4">
        <v>2</v>
      </c>
      <c r="O360" s="4">
        <v>1</v>
      </c>
      <c r="P360" s="4">
        <v>1</v>
      </c>
      <c r="Q360" s="4">
        <v>2</v>
      </c>
      <c r="R360" s="4">
        <v>2</v>
      </c>
      <c r="U360" s="4">
        <v>1</v>
      </c>
      <c r="W360" s="4">
        <v>1</v>
      </c>
      <c r="Y360" s="4">
        <v>1</v>
      </c>
      <c r="Z360" s="4">
        <v>1</v>
      </c>
      <c r="AA360" s="4">
        <v>1</v>
      </c>
      <c r="AB360" s="4">
        <v>2013</v>
      </c>
      <c r="AC360" s="4">
        <v>4</v>
      </c>
      <c r="AD360" s="4">
        <v>3</v>
      </c>
      <c r="AE360" s="4">
        <v>1</v>
      </c>
      <c r="AF360" s="4">
        <v>-98</v>
      </c>
      <c r="AG360" s="4">
        <v>1</v>
      </c>
      <c r="AV360" s="4">
        <v>2</v>
      </c>
      <c r="AX360" s="4">
        <v>2</v>
      </c>
      <c r="AY360" s="4">
        <v>1</v>
      </c>
      <c r="BB360" s="4">
        <v>1</v>
      </c>
      <c r="BC360" s="4">
        <v>0</v>
      </c>
      <c r="BD360" s="4">
        <v>2</v>
      </c>
      <c r="BE360" s="4">
        <v>2</v>
      </c>
      <c r="BF360" s="4">
        <v>1</v>
      </c>
      <c r="BG360" s="4">
        <v>1</v>
      </c>
      <c r="BH360" s="4">
        <v>2</v>
      </c>
      <c r="BI360" s="4">
        <v>1</v>
      </c>
      <c r="BJ360" s="4">
        <v>1</v>
      </c>
      <c r="BK360" s="4">
        <v>-98</v>
      </c>
      <c r="BL360" s="4">
        <v>6</v>
      </c>
      <c r="BM360" s="4">
        <v>5</v>
      </c>
      <c r="BS360" s="4">
        <v>1</v>
      </c>
      <c r="BU360" s="4">
        <v>2</v>
      </c>
      <c r="BW360" s="4">
        <v>1</v>
      </c>
      <c r="BX360" s="4">
        <v>1</v>
      </c>
      <c r="BY360" s="4">
        <v>2</v>
      </c>
      <c r="BZ360" s="4">
        <v>1</v>
      </c>
      <c r="CA360" s="4">
        <v>1</v>
      </c>
      <c r="CB360" s="4">
        <v>2</v>
      </c>
      <c r="CC360" s="4">
        <v>2</v>
      </c>
      <c r="CD360" s="4">
        <v>2</v>
      </c>
      <c r="CE360" s="4">
        <v>2</v>
      </c>
      <c r="CF360" s="4">
        <v>1</v>
      </c>
      <c r="CG360" s="4">
        <v>1</v>
      </c>
      <c r="CH360" s="4">
        <v>1</v>
      </c>
      <c r="CI360" s="4">
        <v>2</v>
      </c>
      <c r="CJ360" s="4">
        <v>2</v>
      </c>
      <c r="CK360" s="4">
        <v>7</v>
      </c>
      <c r="CL360" s="4">
        <v>1</v>
      </c>
      <c r="CM360" s="4">
        <v>3</v>
      </c>
      <c r="CN360" s="4">
        <v>1</v>
      </c>
      <c r="CO360" s="4">
        <v>0</v>
      </c>
      <c r="CR360" s="4">
        <v>1</v>
      </c>
      <c r="CS360" s="4">
        <v>0</v>
      </c>
      <c r="CV360" s="4">
        <v>2</v>
      </c>
      <c r="CX360" s="4">
        <v>2</v>
      </c>
      <c r="CY360" s="4">
        <v>1</v>
      </c>
      <c r="CZ360" s="4">
        <v>1</v>
      </c>
      <c r="DA360" s="4">
        <v>2</v>
      </c>
      <c r="DB360" s="4">
        <v>1</v>
      </c>
      <c r="DC360" s="4">
        <v>2</v>
      </c>
      <c r="DD360" s="4">
        <v>-97</v>
      </c>
      <c r="DE360" s="4">
        <v>1</v>
      </c>
      <c r="DF360" s="4">
        <v>2</v>
      </c>
      <c r="DH360" s="4">
        <v>0</v>
      </c>
      <c r="DI360" s="4">
        <v>0</v>
      </c>
      <c r="DJ360" s="4">
        <v>0</v>
      </c>
      <c r="DK360" s="4">
        <v>0</v>
      </c>
      <c r="DL360" s="4">
        <v>0</v>
      </c>
      <c r="DM360" s="4">
        <v>2</v>
      </c>
      <c r="DO360" s="4">
        <v>2</v>
      </c>
      <c r="DP360" s="4">
        <v>2</v>
      </c>
      <c r="DQ360" s="4">
        <v>4</v>
      </c>
      <c r="DR360" s="4">
        <v>1</v>
      </c>
      <c r="DW360" s="4">
        <v>2</v>
      </c>
      <c r="DX360" s="4">
        <v>2</v>
      </c>
      <c r="DY360" s="4">
        <v>1</v>
      </c>
      <c r="DZ360" s="4">
        <v>2</v>
      </c>
      <c r="EA360" s="4" t="s">
        <v>1004</v>
      </c>
      <c r="EB360" s="4">
        <v>892</v>
      </c>
      <c r="EC360" s="4">
        <v>14.87</v>
      </c>
      <c r="EE360" s="4">
        <v>2</v>
      </c>
      <c r="EF360" s="4">
        <v>1</v>
      </c>
      <c r="EG360" s="4" t="s">
        <v>328</v>
      </c>
      <c r="EI360" s="4">
        <v>1</v>
      </c>
      <c r="EJ360" s="4">
        <v>1</v>
      </c>
      <c r="EK360" s="4">
        <v>3</v>
      </c>
      <c r="EL360" s="4">
        <v>6</v>
      </c>
      <c r="EM360" s="4">
        <v>21</v>
      </c>
      <c r="ET360" s="4" t="s">
        <v>1541</v>
      </c>
      <c r="EU360" s="4" t="s">
        <v>201</v>
      </c>
      <c r="EV360" s="4" t="s">
        <v>202</v>
      </c>
      <c r="EY360" s="4">
        <v>963</v>
      </c>
      <c r="FA360" s="83" t="s">
        <v>237</v>
      </c>
      <c r="FB360" s="4" t="s">
        <v>204</v>
      </c>
      <c r="FC360" s="4">
        <v>1</v>
      </c>
      <c r="FD360" s="4" t="s">
        <v>205</v>
      </c>
    </row>
    <row r="361" spans="1:161" x14ac:dyDescent="0.3">
      <c r="A361" s="4">
        <v>12508</v>
      </c>
      <c r="B361" s="4" t="s">
        <v>1560</v>
      </c>
      <c r="C361" s="4" t="s">
        <v>212</v>
      </c>
      <c r="D361" s="4" t="s">
        <v>1561</v>
      </c>
      <c r="E361" s="4" t="s">
        <v>293</v>
      </c>
      <c r="F361" s="4" t="s">
        <v>1499</v>
      </c>
      <c r="G361" s="4">
        <v>1</v>
      </c>
      <c r="H361" s="4">
        <v>2</v>
      </c>
      <c r="J361" s="4">
        <v>1</v>
      </c>
      <c r="K361" s="4">
        <v>2</v>
      </c>
      <c r="O361" s="4">
        <v>0</v>
      </c>
      <c r="P361" s="4">
        <v>1</v>
      </c>
      <c r="Q361" s="4">
        <v>2</v>
      </c>
      <c r="BF361" s="4">
        <v>1</v>
      </c>
      <c r="BG361" s="4">
        <v>1</v>
      </c>
      <c r="BI361" s="4">
        <v>1</v>
      </c>
      <c r="BJ361" s="4">
        <v>1</v>
      </c>
      <c r="BK361" s="4">
        <v>6</v>
      </c>
      <c r="BL361" s="4">
        <v>2</v>
      </c>
      <c r="BM361" s="4">
        <v>-77</v>
      </c>
      <c r="BS361" s="4">
        <v>3</v>
      </c>
      <c r="BW361" s="4">
        <v>2</v>
      </c>
      <c r="BX361" s="4">
        <v>1</v>
      </c>
      <c r="BY361" s="4">
        <v>2</v>
      </c>
      <c r="BZ361" s="4">
        <v>1</v>
      </c>
      <c r="CA361" s="4">
        <v>1</v>
      </c>
      <c r="CB361" s="4">
        <v>2</v>
      </c>
      <c r="CC361" s="4">
        <v>2</v>
      </c>
      <c r="CD361" s="4">
        <v>2</v>
      </c>
      <c r="CE361" s="4">
        <v>2</v>
      </c>
      <c r="CF361" s="4">
        <v>1</v>
      </c>
      <c r="CG361" s="4">
        <v>2</v>
      </c>
      <c r="CH361" s="4">
        <v>1</v>
      </c>
      <c r="CI361" s="4">
        <v>1</v>
      </c>
      <c r="CJ361" s="4">
        <v>2</v>
      </c>
      <c r="CK361" s="4">
        <v>7</v>
      </c>
      <c r="CL361" s="4">
        <v>2</v>
      </c>
      <c r="CM361" s="4">
        <v>1</v>
      </c>
      <c r="CN361" s="4">
        <v>1</v>
      </c>
      <c r="CO361" s="4">
        <v>2</v>
      </c>
      <c r="CP361" s="4">
        <v>1</v>
      </c>
      <c r="CQ361" s="4">
        <v>2</v>
      </c>
      <c r="CR361" s="4">
        <v>1</v>
      </c>
      <c r="CS361" s="4">
        <v>0</v>
      </c>
      <c r="CV361" s="4">
        <v>2</v>
      </c>
      <c r="CX361" s="4">
        <v>2</v>
      </c>
      <c r="CY361" s="4">
        <v>1</v>
      </c>
      <c r="CZ361" s="4">
        <v>1</v>
      </c>
      <c r="DA361" s="4">
        <v>3</v>
      </c>
      <c r="DB361" s="4">
        <v>1</v>
      </c>
      <c r="DC361" s="4">
        <v>18</v>
      </c>
      <c r="DD361" s="4">
        <v>1</v>
      </c>
      <c r="DE361" s="4">
        <v>1</v>
      </c>
      <c r="DF361" s="4">
        <v>6</v>
      </c>
      <c r="DG361" s="4">
        <v>6</v>
      </c>
      <c r="DH361" s="4">
        <v>2</v>
      </c>
      <c r="DI361" s="4">
        <v>0</v>
      </c>
      <c r="DJ361" s="4">
        <v>0</v>
      </c>
      <c r="DK361" s="4">
        <v>1</v>
      </c>
      <c r="DL361" s="4">
        <v>0</v>
      </c>
      <c r="DM361" s="4">
        <v>1</v>
      </c>
      <c r="DN361" s="4">
        <v>2</v>
      </c>
      <c r="DO361" s="4">
        <v>1</v>
      </c>
      <c r="DP361" s="4">
        <v>1</v>
      </c>
      <c r="DQ361" s="4">
        <v>5</v>
      </c>
      <c r="DR361" s="4">
        <v>1</v>
      </c>
      <c r="DW361" s="4">
        <v>2</v>
      </c>
      <c r="DX361" s="4">
        <v>-98</v>
      </c>
      <c r="DY361" s="4">
        <v>1</v>
      </c>
      <c r="DZ361" s="4">
        <v>1</v>
      </c>
      <c r="EA361" s="4" t="s">
        <v>528</v>
      </c>
      <c r="EB361" s="4">
        <v>759</v>
      </c>
      <c r="EC361" s="4">
        <v>12.65</v>
      </c>
      <c r="EE361" s="4">
        <v>2</v>
      </c>
      <c r="EF361" s="4">
        <v>1</v>
      </c>
      <c r="EG361" s="4" t="s">
        <v>1562</v>
      </c>
      <c r="EI361" s="4">
        <v>1</v>
      </c>
      <c r="EJ361" s="4">
        <v>1</v>
      </c>
      <c r="EK361" s="4">
        <v>3</v>
      </c>
      <c r="EL361" s="4">
        <v>10</v>
      </c>
      <c r="EM361" s="4">
        <v>29</v>
      </c>
      <c r="ET361" s="4" t="s">
        <v>1541</v>
      </c>
      <c r="EU361" s="4" t="s">
        <v>201</v>
      </c>
      <c r="EV361" s="4" t="s">
        <v>202</v>
      </c>
      <c r="EY361" s="4">
        <v>929</v>
      </c>
      <c r="FA361" s="83" t="s">
        <v>203</v>
      </c>
      <c r="FB361" s="4" t="s">
        <v>204</v>
      </c>
      <c r="FC361" s="4">
        <v>1</v>
      </c>
      <c r="FD361" s="4" t="s">
        <v>238</v>
      </c>
      <c r="FE361" s="4">
        <v>3</v>
      </c>
    </row>
    <row r="362" spans="1:161" x14ac:dyDescent="0.3">
      <c r="A362" s="4">
        <v>12513</v>
      </c>
      <c r="B362" s="4" t="s">
        <v>1563</v>
      </c>
      <c r="C362" s="4" t="s">
        <v>194</v>
      </c>
      <c r="D362" s="4" t="s">
        <v>1564</v>
      </c>
      <c r="E362" s="4" t="s">
        <v>221</v>
      </c>
      <c r="F362" s="4" t="s">
        <v>1499</v>
      </c>
      <c r="G362" s="4">
        <v>1</v>
      </c>
      <c r="H362" s="4">
        <v>2</v>
      </c>
      <c r="J362" s="4">
        <v>1</v>
      </c>
      <c r="K362" s="4">
        <v>2</v>
      </c>
      <c r="O362" s="4">
        <v>0</v>
      </c>
      <c r="P362" s="4">
        <v>1</v>
      </c>
      <c r="Q362" s="4">
        <v>2</v>
      </c>
      <c r="BF362" s="4">
        <v>1</v>
      </c>
      <c r="BG362" s="4">
        <v>1</v>
      </c>
      <c r="BI362" s="4">
        <v>2</v>
      </c>
      <c r="BJ362" s="4">
        <v>1</v>
      </c>
      <c r="BK362" s="4">
        <v>6</v>
      </c>
      <c r="BL362" s="4">
        <v>2</v>
      </c>
      <c r="BS362" s="4">
        <v>1</v>
      </c>
      <c r="BU362" s="4">
        <v>1</v>
      </c>
      <c r="BV362" s="4">
        <v>1</v>
      </c>
      <c r="BX362" s="4">
        <v>3</v>
      </c>
      <c r="BY362" s="4">
        <v>1</v>
      </c>
      <c r="BZ362" s="4">
        <v>1</v>
      </c>
      <c r="CA362" s="4">
        <v>1</v>
      </c>
      <c r="CB362" s="4">
        <v>2</v>
      </c>
      <c r="CC362" s="4">
        <v>2</v>
      </c>
      <c r="CD362" s="4">
        <v>2</v>
      </c>
      <c r="CE362" s="4">
        <v>2</v>
      </c>
      <c r="CF362" s="4">
        <v>1</v>
      </c>
      <c r="CG362" s="4">
        <v>1</v>
      </c>
      <c r="CH362" s="4">
        <v>1</v>
      </c>
      <c r="CI362" s="4">
        <v>1</v>
      </c>
      <c r="CJ362" s="4">
        <v>1</v>
      </c>
      <c r="CK362" s="4">
        <v>5</v>
      </c>
      <c r="CL362" s="4">
        <v>1</v>
      </c>
      <c r="CM362" s="4">
        <v>3</v>
      </c>
      <c r="CN362" s="4">
        <v>1</v>
      </c>
      <c r="CO362" s="4">
        <v>1</v>
      </c>
      <c r="CP362" s="4">
        <v>1</v>
      </c>
      <c r="CQ362" s="4">
        <v>1</v>
      </c>
      <c r="CR362" s="4">
        <v>1</v>
      </c>
      <c r="CS362" s="4">
        <v>0</v>
      </c>
      <c r="CV362" s="4">
        <v>2</v>
      </c>
      <c r="CX362" s="4">
        <v>2</v>
      </c>
      <c r="CY362" s="4">
        <v>1</v>
      </c>
      <c r="CZ362" s="4">
        <v>1</v>
      </c>
      <c r="DA362" s="4">
        <v>1</v>
      </c>
      <c r="DB362" s="4">
        <v>1</v>
      </c>
      <c r="DC362" s="4">
        <v>1.2</v>
      </c>
      <c r="DD362" s="4">
        <v>6</v>
      </c>
      <c r="DE362" s="4">
        <v>1</v>
      </c>
      <c r="DF362" s="4">
        <v>1</v>
      </c>
      <c r="DH362" s="4">
        <v>0</v>
      </c>
      <c r="DI362" s="4">
        <v>0</v>
      </c>
      <c r="DJ362" s="4">
        <v>0</v>
      </c>
      <c r="DK362" s="4">
        <v>0</v>
      </c>
      <c r="DL362" s="4">
        <v>0</v>
      </c>
      <c r="DM362" s="4">
        <v>1</v>
      </c>
      <c r="DO362" s="4">
        <v>1</v>
      </c>
      <c r="DP362" s="4">
        <v>2</v>
      </c>
      <c r="DQ362" s="4">
        <v>5</v>
      </c>
      <c r="DR362" s="4">
        <v>1</v>
      </c>
      <c r="DW362" s="4">
        <v>2</v>
      </c>
      <c r="DX362" s="4">
        <v>1</v>
      </c>
      <c r="DY362" s="4">
        <v>1</v>
      </c>
      <c r="DZ362" s="4">
        <v>1</v>
      </c>
      <c r="EA362" s="4" t="s">
        <v>613</v>
      </c>
      <c r="EB362" s="4">
        <v>531</v>
      </c>
      <c r="EC362" s="4">
        <v>8.85</v>
      </c>
      <c r="EE362" s="4">
        <v>2</v>
      </c>
      <c r="EF362" s="4">
        <v>1</v>
      </c>
      <c r="EG362" s="4" t="s">
        <v>1106</v>
      </c>
      <c r="EI362" s="4">
        <v>1</v>
      </c>
      <c r="EJ362" s="4">
        <v>1</v>
      </c>
      <c r="EK362" s="4">
        <v>3</v>
      </c>
      <c r="EL362" s="4">
        <v>4</v>
      </c>
      <c r="EM362" s="4">
        <v>17</v>
      </c>
      <c r="ET362" s="4" t="s">
        <v>1541</v>
      </c>
      <c r="EU362" s="4" t="s">
        <v>201</v>
      </c>
      <c r="EV362" s="4" t="s">
        <v>202</v>
      </c>
      <c r="EY362" s="4">
        <v>792</v>
      </c>
      <c r="FA362" s="83" t="s">
        <v>203</v>
      </c>
      <c r="FB362" s="4" t="s">
        <v>204</v>
      </c>
      <c r="FC362" s="4">
        <v>0</v>
      </c>
      <c r="FD362" s="4" t="s">
        <v>205</v>
      </c>
      <c r="FE362" s="4">
        <v>3</v>
      </c>
    </row>
    <row r="363" spans="1:161" x14ac:dyDescent="0.3">
      <c r="A363" s="4">
        <v>12562</v>
      </c>
      <c r="B363" s="4" t="s">
        <v>1565</v>
      </c>
      <c r="C363" s="4" t="s">
        <v>212</v>
      </c>
      <c r="D363" s="4" t="s">
        <v>1566</v>
      </c>
      <c r="E363" s="4" t="s">
        <v>309</v>
      </c>
      <c r="F363" s="4" t="s">
        <v>1499</v>
      </c>
      <c r="G363" s="4">
        <v>1</v>
      </c>
      <c r="H363" s="4">
        <v>1</v>
      </c>
      <c r="I363" s="4">
        <v>1</v>
      </c>
      <c r="J363" s="4">
        <v>1</v>
      </c>
      <c r="K363" s="4">
        <v>2</v>
      </c>
      <c r="O363" s="4">
        <v>2</v>
      </c>
      <c r="P363" s="4">
        <v>1</v>
      </c>
      <c r="Q363" s="4">
        <v>2</v>
      </c>
      <c r="BF363" s="4">
        <v>1</v>
      </c>
      <c r="BG363" s="4">
        <v>1</v>
      </c>
      <c r="BI363" s="4">
        <v>1</v>
      </c>
      <c r="BJ363" s="4">
        <v>1</v>
      </c>
      <c r="BK363" s="4">
        <v>4</v>
      </c>
      <c r="BL363" s="4">
        <v>3</v>
      </c>
      <c r="BS363" s="4">
        <v>4</v>
      </c>
      <c r="BU363" s="4">
        <v>2</v>
      </c>
      <c r="BW363" s="4">
        <v>1</v>
      </c>
      <c r="BX363" s="4">
        <v>3</v>
      </c>
      <c r="BY363" s="4">
        <v>2</v>
      </c>
      <c r="BZ363" s="4">
        <v>2</v>
      </c>
      <c r="CA363" s="4">
        <v>1</v>
      </c>
      <c r="CB363" s="4">
        <v>2</v>
      </c>
      <c r="CC363" s="4">
        <v>1</v>
      </c>
      <c r="CD363" s="4">
        <v>2</v>
      </c>
      <c r="CE363" s="4">
        <v>2</v>
      </c>
      <c r="CF363" s="4">
        <v>1</v>
      </c>
      <c r="CG363" s="4">
        <v>3</v>
      </c>
      <c r="CH363" s="4">
        <v>1</v>
      </c>
      <c r="CI363" s="4">
        <v>1</v>
      </c>
      <c r="CJ363" s="4">
        <v>1</v>
      </c>
      <c r="CK363" s="4">
        <v>7</v>
      </c>
      <c r="CL363" s="4">
        <v>1</v>
      </c>
      <c r="CM363" s="4">
        <v>3</v>
      </c>
      <c r="CN363" s="4">
        <v>1</v>
      </c>
      <c r="CO363" s="4">
        <v>1</v>
      </c>
      <c r="CP363" s="4">
        <v>1</v>
      </c>
      <c r="CQ363" s="4">
        <v>1</v>
      </c>
      <c r="CR363" s="4">
        <v>1</v>
      </c>
      <c r="CS363" s="4">
        <v>1</v>
      </c>
      <c r="CT363" s="4">
        <v>1</v>
      </c>
      <c r="CU363" s="4">
        <v>0</v>
      </c>
      <c r="CV363" s="4">
        <v>2</v>
      </c>
      <c r="CX363" s="4">
        <v>2</v>
      </c>
      <c r="CY363" s="4">
        <v>1</v>
      </c>
      <c r="CZ363" s="4">
        <v>1</v>
      </c>
      <c r="DA363" s="4">
        <v>3</v>
      </c>
      <c r="DB363" s="4">
        <v>1</v>
      </c>
      <c r="DC363" s="4">
        <v>0.4</v>
      </c>
      <c r="DD363" s="4">
        <v>3</v>
      </c>
      <c r="DE363" s="4">
        <v>-98</v>
      </c>
      <c r="DF363" s="4">
        <v>8</v>
      </c>
      <c r="DG363" s="4">
        <v>9</v>
      </c>
      <c r="DH363" s="4">
        <v>2</v>
      </c>
      <c r="DI363" s="4">
        <v>2</v>
      </c>
      <c r="DJ363" s="4">
        <v>2</v>
      </c>
      <c r="DK363" s="4">
        <v>0</v>
      </c>
      <c r="DL363" s="4">
        <v>1</v>
      </c>
      <c r="DM363" s="4">
        <v>2</v>
      </c>
      <c r="DN363" s="4">
        <v>0</v>
      </c>
      <c r="DO363" s="4">
        <v>1</v>
      </c>
      <c r="DP363" s="4">
        <v>2</v>
      </c>
      <c r="DQ363" s="4">
        <v>5</v>
      </c>
      <c r="DR363" s="4">
        <v>1</v>
      </c>
      <c r="DW363" s="4">
        <v>2</v>
      </c>
      <c r="DX363" s="4">
        <v>4</v>
      </c>
      <c r="DY363" s="4">
        <v>1</v>
      </c>
      <c r="DZ363" s="4">
        <v>2</v>
      </c>
      <c r="EA363" s="4" t="s">
        <v>1567</v>
      </c>
      <c r="EB363" s="4">
        <v>953</v>
      </c>
      <c r="EC363" s="4">
        <v>15.88</v>
      </c>
      <c r="EE363" s="4">
        <v>2</v>
      </c>
      <c r="EF363" s="4">
        <v>1</v>
      </c>
      <c r="EG363" s="4" t="s">
        <v>800</v>
      </c>
      <c r="EI363" s="4">
        <v>1</v>
      </c>
      <c r="EJ363" s="4">
        <v>1</v>
      </c>
      <c r="EK363" s="4">
        <v>3</v>
      </c>
      <c r="EL363" s="4">
        <v>9</v>
      </c>
      <c r="EM363" s="4">
        <v>27</v>
      </c>
      <c r="ET363" s="4" t="s">
        <v>1541</v>
      </c>
      <c r="EU363" s="4" t="s">
        <v>201</v>
      </c>
      <c r="EV363" s="4" t="s">
        <v>202</v>
      </c>
      <c r="EY363" s="4">
        <v>1294</v>
      </c>
      <c r="FA363" s="83" t="s">
        <v>203</v>
      </c>
      <c r="FB363" s="4" t="s">
        <v>204</v>
      </c>
      <c r="FC363" s="4">
        <v>1</v>
      </c>
      <c r="FD363" s="4" t="s">
        <v>205</v>
      </c>
      <c r="FE363" s="4">
        <v>12</v>
      </c>
    </row>
    <row r="364" spans="1:161" x14ac:dyDescent="0.3">
      <c r="A364" s="4">
        <v>12585</v>
      </c>
      <c r="B364" s="4" t="s">
        <v>1568</v>
      </c>
      <c r="C364" s="4" t="s">
        <v>194</v>
      </c>
      <c r="D364" s="4" t="s">
        <v>1569</v>
      </c>
      <c r="E364" s="4" t="s">
        <v>221</v>
      </c>
      <c r="F364" s="4" t="s">
        <v>1499</v>
      </c>
      <c r="G364" s="4">
        <v>1</v>
      </c>
      <c r="H364" s="4">
        <v>1</v>
      </c>
      <c r="I364" s="4">
        <v>1</v>
      </c>
      <c r="J364" s="4">
        <v>1</v>
      </c>
      <c r="K364" s="4">
        <v>2</v>
      </c>
      <c r="O364" s="4">
        <v>2</v>
      </c>
      <c r="P364" s="4">
        <v>1</v>
      </c>
      <c r="Q364" s="4">
        <v>2</v>
      </c>
      <c r="BF364" s="4">
        <v>1</v>
      </c>
      <c r="BG364" s="4">
        <v>1</v>
      </c>
      <c r="BI364" s="4">
        <v>1</v>
      </c>
      <c r="BJ364" s="4">
        <v>1</v>
      </c>
      <c r="BK364" s="4">
        <v>5</v>
      </c>
      <c r="BL364" s="4">
        <v>2</v>
      </c>
      <c r="BS364" s="4">
        <v>3</v>
      </c>
      <c r="BW364" s="4">
        <v>1</v>
      </c>
      <c r="BX364" s="4">
        <v>1</v>
      </c>
      <c r="BY364" s="4">
        <v>1</v>
      </c>
      <c r="BZ364" s="4">
        <v>1</v>
      </c>
      <c r="CA364" s="4">
        <v>1</v>
      </c>
      <c r="CB364" s="4">
        <v>1</v>
      </c>
      <c r="CC364" s="4">
        <v>1</v>
      </c>
      <c r="CD364" s="4">
        <v>2</v>
      </c>
      <c r="CE364" s="4">
        <v>2</v>
      </c>
      <c r="CF364" s="4">
        <v>2</v>
      </c>
      <c r="CG364" s="4">
        <v>2</v>
      </c>
      <c r="CH364" s="4">
        <v>1</v>
      </c>
      <c r="CI364" s="4">
        <v>2</v>
      </c>
      <c r="CJ364" s="4">
        <v>1</v>
      </c>
      <c r="CK364" s="4">
        <v>7</v>
      </c>
      <c r="CL364" s="4">
        <v>7</v>
      </c>
      <c r="CM364" s="4">
        <v>6</v>
      </c>
      <c r="CN364" s="4">
        <v>1</v>
      </c>
      <c r="CO364" s="4">
        <v>1</v>
      </c>
      <c r="CP364" s="4">
        <v>1</v>
      </c>
      <c r="CQ364" s="4">
        <v>1</v>
      </c>
      <c r="CR364" s="4">
        <v>1</v>
      </c>
      <c r="CS364" s="4">
        <v>0</v>
      </c>
      <c r="CV364" s="4">
        <v>2</v>
      </c>
      <c r="CX364" s="4">
        <v>2</v>
      </c>
      <c r="CY364" s="4">
        <v>1</v>
      </c>
      <c r="CZ364" s="4">
        <v>1</v>
      </c>
      <c r="DA364" s="4">
        <v>2</v>
      </c>
      <c r="DB364" s="4">
        <v>1</v>
      </c>
      <c r="DC364" s="4">
        <v>5</v>
      </c>
      <c r="DD364" s="4">
        <v>3</v>
      </c>
      <c r="DE364" s="4">
        <v>1</v>
      </c>
      <c r="DF364" s="4">
        <v>3</v>
      </c>
      <c r="DH364" s="4">
        <v>1</v>
      </c>
      <c r="DI364" s="4">
        <v>0</v>
      </c>
      <c r="DJ364" s="4">
        <v>1</v>
      </c>
      <c r="DK364" s="4">
        <v>1</v>
      </c>
      <c r="DO364" s="4">
        <v>1</v>
      </c>
      <c r="DP364" s="4">
        <v>2</v>
      </c>
      <c r="DQ364" s="4">
        <v>4</v>
      </c>
      <c r="DR364" s="4">
        <v>6</v>
      </c>
      <c r="DW364" s="4">
        <v>1</v>
      </c>
      <c r="DX364" s="4">
        <v>4</v>
      </c>
      <c r="DY364" s="4">
        <v>1</v>
      </c>
      <c r="DZ364" s="4">
        <v>1</v>
      </c>
      <c r="EA364" s="4" t="s">
        <v>1570</v>
      </c>
      <c r="EB364" s="4">
        <v>733</v>
      </c>
      <c r="EC364" s="4">
        <v>12.22</v>
      </c>
      <c r="EE364" s="4">
        <v>2</v>
      </c>
      <c r="EF364" s="4">
        <v>1</v>
      </c>
      <c r="EG364" s="4" t="s">
        <v>805</v>
      </c>
      <c r="EI364" s="4">
        <v>1</v>
      </c>
      <c r="EJ364" s="4">
        <v>1</v>
      </c>
      <c r="EK364" s="4">
        <v>3</v>
      </c>
      <c r="EL364" s="4">
        <v>4</v>
      </c>
      <c r="EM364" s="4">
        <v>17</v>
      </c>
      <c r="ET364" s="4" t="s">
        <v>1541</v>
      </c>
      <c r="EU364" s="4" t="s">
        <v>201</v>
      </c>
      <c r="EV364" s="4" t="s">
        <v>202</v>
      </c>
      <c r="EY364" s="4">
        <v>792</v>
      </c>
      <c r="FA364" s="83" t="s">
        <v>203</v>
      </c>
      <c r="FB364" s="4" t="s">
        <v>204</v>
      </c>
      <c r="FC364" s="4">
        <v>1</v>
      </c>
      <c r="FD364" s="4" t="s">
        <v>238</v>
      </c>
      <c r="FE364" s="4">
        <v>7</v>
      </c>
    </row>
    <row r="365" spans="1:161" x14ac:dyDescent="0.3">
      <c r="A365" s="4">
        <v>12595</v>
      </c>
      <c r="B365" s="4" t="s">
        <v>1571</v>
      </c>
      <c r="C365" s="4" t="s">
        <v>194</v>
      </c>
      <c r="D365" s="4" t="s">
        <v>1572</v>
      </c>
      <c r="E365" s="4" t="s">
        <v>299</v>
      </c>
      <c r="F365" s="4" t="s">
        <v>1499</v>
      </c>
      <c r="G365" s="4">
        <v>1</v>
      </c>
      <c r="H365" s="4">
        <v>1</v>
      </c>
      <c r="I365" s="4">
        <v>2</v>
      </c>
      <c r="J365" s="4">
        <v>1</v>
      </c>
      <c r="K365" s="4">
        <v>2</v>
      </c>
      <c r="O365" s="4">
        <v>1</v>
      </c>
      <c r="P365" s="4">
        <v>1</v>
      </c>
      <c r="Q365" s="4">
        <v>2</v>
      </c>
      <c r="R365" s="4">
        <v>3</v>
      </c>
      <c r="T365" s="4">
        <v>3</v>
      </c>
      <c r="U365" s="4">
        <v>1</v>
      </c>
      <c r="W365" s="4">
        <v>1</v>
      </c>
      <c r="Y365" s="4">
        <v>1</v>
      </c>
      <c r="Z365" s="4">
        <v>1</v>
      </c>
      <c r="AA365" s="4">
        <v>1</v>
      </c>
      <c r="AB365" s="4">
        <v>2011</v>
      </c>
      <c r="AC365" s="4">
        <v>2</v>
      </c>
      <c r="AD365" s="4">
        <v>4</v>
      </c>
      <c r="AE365" s="4">
        <v>3</v>
      </c>
      <c r="AF365" s="4">
        <v>6</v>
      </c>
      <c r="AG365" s="4">
        <v>1</v>
      </c>
      <c r="AV365" s="4">
        <v>1</v>
      </c>
      <c r="AX365" s="4">
        <v>9</v>
      </c>
      <c r="AY365" s="4">
        <v>-77</v>
      </c>
      <c r="AZ365" s="4">
        <v>1</v>
      </c>
      <c r="BA365" s="4">
        <v>0</v>
      </c>
      <c r="BB365" s="4">
        <v>1</v>
      </c>
      <c r="BC365" s="4">
        <v>0</v>
      </c>
      <c r="BD365" s="4">
        <v>2</v>
      </c>
      <c r="BE365" s="4">
        <v>2</v>
      </c>
      <c r="BF365" s="4">
        <v>1</v>
      </c>
      <c r="BG365" s="4">
        <v>1</v>
      </c>
      <c r="BH365" s="4">
        <v>2</v>
      </c>
      <c r="BI365" s="4">
        <v>1</v>
      </c>
      <c r="BJ365" s="4">
        <v>1</v>
      </c>
      <c r="BK365" s="4">
        <v>6</v>
      </c>
      <c r="BL365" s="4">
        <v>-97</v>
      </c>
      <c r="BS365" s="4">
        <v>2</v>
      </c>
      <c r="BT365" s="4">
        <v>2</v>
      </c>
      <c r="BU365" s="4">
        <v>2</v>
      </c>
      <c r="BW365" s="4">
        <v>1</v>
      </c>
      <c r="BX365" s="4">
        <v>1</v>
      </c>
      <c r="BY365" s="4">
        <v>2</v>
      </c>
      <c r="BZ365" s="4">
        <v>1</v>
      </c>
      <c r="CA365" s="4">
        <v>1</v>
      </c>
      <c r="CB365" s="4">
        <v>2</v>
      </c>
      <c r="CC365" s="4">
        <v>2</v>
      </c>
      <c r="CD365" s="4">
        <v>2</v>
      </c>
      <c r="CE365" s="4">
        <v>2</v>
      </c>
      <c r="CF365" s="4">
        <v>2</v>
      </c>
      <c r="CG365" s="4">
        <v>2</v>
      </c>
      <c r="CH365" s="4">
        <v>2</v>
      </c>
      <c r="CI365" s="4">
        <v>3</v>
      </c>
      <c r="CJ365" s="4">
        <v>2</v>
      </c>
      <c r="CK365" s="4">
        <v>4</v>
      </c>
      <c r="CL365" s="4">
        <v>7</v>
      </c>
      <c r="CM365" s="4">
        <v>1</v>
      </c>
      <c r="CN365" s="4">
        <v>1</v>
      </c>
      <c r="CO365" s="4">
        <v>2</v>
      </c>
      <c r="CP365" s="4">
        <v>1</v>
      </c>
      <c r="CQ365" s="4">
        <v>2</v>
      </c>
      <c r="CR365" s="4">
        <v>1</v>
      </c>
      <c r="CS365" s="4">
        <v>0</v>
      </c>
      <c r="CV365" s="4">
        <v>2</v>
      </c>
      <c r="CX365" s="4">
        <v>2</v>
      </c>
      <c r="CY365" s="4">
        <v>1</v>
      </c>
      <c r="CZ365" s="4">
        <v>1</v>
      </c>
      <c r="DA365" s="4">
        <v>4</v>
      </c>
      <c r="DB365" s="4">
        <v>1</v>
      </c>
      <c r="DC365" s="4">
        <v>10</v>
      </c>
      <c r="DD365" s="4">
        <v>6</v>
      </c>
      <c r="DE365" s="4">
        <v>1</v>
      </c>
      <c r="DF365" s="4">
        <v>6</v>
      </c>
      <c r="DH365" s="4">
        <v>4</v>
      </c>
      <c r="DI365" s="4">
        <v>0</v>
      </c>
      <c r="DJ365" s="4">
        <v>2</v>
      </c>
      <c r="DO365" s="4">
        <v>2</v>
      </c>
      <c r="DP365" s="4">
        <v>2</v>
      </c>
      <c r="DQ365" s="4">
        <v>6</v>
      </c>
      <c r="DR365" s="4">
        <v>6</v>
      </c>
      <c r="DW365" s="4">
        <v>1</v>
      </c>
      <c r="DX365" s="4">
        <v>2</v>
      </c>
      <c r="DY365" s="4">
        <v>2</v>
      </c>
      <c r="DZ365" s="4">
        <v>2</v>
      </c>
      <c r="EA365" s="4" t="s">
        <v>1573</v>
      </c>
      <c r="EB365" s="4">
        <v>1095</v>
      </c>
      <c r="EC365" s="4">
        <v>18.25</v>
      </c>
      <c r="EE365" s="4">
        <v>2</v>
      </c>
      <c r="EF365" s="4">
        <v>1</v>
      </c>
      <c r="EG365" s="4" t="s">
        <v>1574</v>
      </c>
      <c r="EI365" s="4">
        <v>1</v>
      </c>
      <c r="EJ365" s="4">
        <v>1</v>
      </c>
      <c r="EK365" s="4">
        <v>3</v>
      </c>
      <c r="EL365" s="4">
        <v>7</v>
      </c>
      <c r="EM365" s="4">
        <v>23</v>
      </c>
      <c r="ET365" s="4" t="s">
        <v>1541</v>
      </c>
      <c r="EU365" s="4" t="s">
        <v>201</v>
      </c>
      <c r="EV365" s="4" t="s">
        <v>202</v>
      </c>
      <c r="EY365" s="4">
        <v>1019</v>
      </c>
      <c r="FA365" s="83" t="s">
        <v>237</v>
      </c>
      <c r="FB365" s="4" t="s">
        <v>204</v>
      </c>
      <c r="FC365" s="4">
        <v>1</v>
      </c>
      <c r="FD365" s="4" t="s">
        <v>205</v>
      </c>
      <c r="FE365" s="4">
        <v>3</v>
      </c>
    </row>
    <row r="366" spans="1:161" x14ac:dyDescent="0.3">
      <c r="A366" s="4">
        <v>12641</v>
      </c>
      <c r="B366" s="4" t="s">
        <v>1575</v>
      </c>
      <c r="C366" s="4" t="s">
        <v>212</v>
      </c>
      <c r="D366" s="4" t="s">
        <v>1576</v>
      </c>
      <c r="E366" s="4" t="s">
        <v>214</v>
      </c>
      <c r="F366" s="4" t="s">
        <v>1499</v>
      </c>
      <c r="G366" s="4">
        <v>1</v>
      </c>
      <c r="H366" s="4">
        <v>1</v>
      </c>
      <c r="I366" s="4">
        <v>2</v>
      </c>
      <c r="J366" s="4">
        <v>1</v>
      </c>
      <c r="K366" s="4">
        <v>2</v>
      </c>
      <c r="O366" s="4">
        <v>1</v>
      </c>
      <c r="P366" s="4">
        <v>1</v>
      </c>
      <c r="Q366" s="4">
        <v>2</v>
      </c>
      <c r="R366" s="4">
        <v>2</v>
      </c>
      <c r="U366" s="4">
        <v>2</v>
      </c>
      <c r="W366" s="4">
        <v>1</v>
      </c>
      <c r="Y366" s="4">
        <v>1</v>
      </c>
      <c r="AA366" s="4">
        <v>1</v>
      </c>
      <c r="AB366" s="4">
        <v>2009</v>
      </c>
      <c r="AC366" s="4">
        <v>6</v>
      </c>
      <c r="AD366" s="4">
        <v>1</v>
      </c>
      <c r="AE366" s="4">
        <v>4</v>
      </c>
      <c r="AF366" s="4">
        <v>-98</v>
      </c>
      <c r="AG366" s="4">
        <v>1</v>
      </c>
      <c r="AV366" s="4">
        <v>1</v>
      </c>
      <c r="AX366" s="4">
        <v>4</v>
      </c>
      <c r="AY366" s="4">
        <v>2</v>
      </c>
      <c r="BB366" s="4">
        <v>1</v>
      </c>
      <c r="BC366" s="4">
        <v>0</v>
      </c>
      <c r="BD366" s="4">
        <v>2</v>
      </c>
      <c r="BE366" s="4">
        <v>1</v>
      </c>
      <c r="BF366" s="4">
        <v>1</v>
      </c>
      <c r="BG366" s="4">
        <v>1</v>
      </c>
      <c r="BH366" s="4">
        <v>1</v>
      </c>
      <c r="BJ366" s="4">
        <v>1</v>
      </c>
      <c r="BK366" s="4">
        <v>6</v>
      </c>
      <c r="BL366" s="4">
        <v>2</v>
      </c>
      <c r="BM366" s="4">
        <v>1</v>
      </c>
      <c r="BS366" s="4">
        <v>3</v>
      </c>
      <c r="BW366" s="4">
        <v>1</v>
      </c>
      <c r="BX366" s="4">
        <v>3</v>
      </c>
      <c r="BY366" s="4">
        <v>1</v>
      </c>
      <c r="BZ366" s="4">
        <v>1</v>
      </c>
      <c r="CA366" s="4">
        <v>1</v>
      </c>
      <c r="CB366" s="4">
        <v>2</v>
      </c>
      <c r="CC366" s="4">
        <v>1</v>
      </c>
      <c r="CD366" s="4">
        <v>2</v>
      </c>
      <c r="CE366" s="4">
        <v>2</v>
      </c>
      <c r="CF366" s="4">
        <v>1</v>
      </c>
      <c r="CG366" s="4">
        <v>1</v>
      </c>
      <c r="CH366" s="4">
        <v>1</v>
      </c>
      <c r="CI366" s="4">
        <v>1</v>
      </c>
      <c r="CJ366" s="4">
        <v>2</v>
      </c>
      <c r="CK366" s="4">
        <v>7</v>
      </c>
      <c r="CL366" s="4">
        <v>1</v>
      </c>
      <c r="CM366" s="4">
        <v>5</v>
      </c>
      <c r="CN366" s="4">
        <v>1</v>
      </c>
      <c r="CO366" s="4">
        <v>2</v>
      </c>
      <c r="CP366" s="4">
        <v>1</v>
      </c>
      <c r="CQ366" s="4">
        <v>2</v>
      </c>
      <c r="CR366" s="4">
        <v>1</v>
      </c>
      <c r="CS366" s="4">
        <v>1</v>
      </c>
      <c r="CT366" s="4">
        <v>1</v>
      </c>
      <c r="CU366" s="4">
        <v>1</v>
      </c>
      <c r="CV366" s="4">
        <v>2</v>
      </c>
      <c r="CX366" s="4">
        <v>2</v>
      </c>
      <c r="CY366" s="4">
        <v>1</v>
      </c>
      <c r="CZ366" s="4">
        <v>1</v>
      </c>
      <c r="DA366" s="4">
        <v>3</v>
      </c>
      <c r="DB366" s="4">
        <v>1</v>
      </c>
      <c r="DC366" s="4">
        <v>25</v>
      </c>
      <c r="DD366" s="4">
        <v>1</v>
      </c>
      <c r="DE366" s="4">
        <v>1</v>
      </c>
      <c r="DF366" s="4">
        <v>3</v>
      </c>
      <c r="DG366" s="4">
        <v>3</v>
      </c>
      <c r="DH366" s="4">
        <v>0</v>
      </c>
      <c r="DI366" s="4">
        <v>0</v>
      </c>
      <c r="DJ366" s="4">
        <v>0</v>
      </c>
      <c r="DK366" s="4">
        <v>1</v>
      </c>
      <c r="DL366" s="4">
        <v>0</v>
      </c>
      <c r="DM366" s="4">
        <v>0</v>
      </c>
      <c r="DN366" s="4">
        <v>2</v>
      </c>
      <c r="DO366" s="4">
        <v>1</v>
      </c>
      <c r="DP366" s="4">
        <v>1</v>
      </c>
      <c r="DQ366" s="4">
        <v>6</v>
      </c>
      <c r="DR366" s="4">
        <v>1</v>
      </c>
      <c r="DW366" s="4">
        <v>-98</v>
      </c>
      <c r="DX366" s="4">
        <v>-98</v>
      </c>
      <c r="DY366" s="4">
        <v>1</v>
      </c>
      <c r="DZ366" s="4">
        <v>1</v>
      </c>
      <c r="EA366" s="4" t="s">
        <v>435</v>
      </c>
      <c r="EB366" s="4">
        <v>836</v>
      </c>
      <c r="EC366" s="4">
        <v>13.93</v>
      </c>
      <c r="EE366" s="4">
        <v>2</v>
      </c>
      <c r="EF366" s="4">
        <v>1</v>
      </c>
      <c r="EG366" s="4" t="s">
        <v>729</v>
      </c>
      <c r="EI366" s="4">
        <v>1</v>
      </c>
      <c r="EJ366" s="4">
        <v>1</v>
      </c>
      <c r="EK366" s="4">
        <v>3</v>
      </c>
      <c r="EL366" s="4">
        <v>8</v>
      </c>
      <c r="EM366" s="4">
        <v>25</v>
      </c>
      <c r="ET366" s="4" t="s">
        <v>1541</v>
      </c>
      <c r="EU366" s="4" t="s">
        <v>201</v>
      </c>
      <c r="EV366" s="4" t="s">
        <v>1577</v>
      </c>
      <c r="EY366" s="4">
        <v>826</v>
      </c>
      <c r="FA366" s="83" t="s">
        <v>237</v>
      </c>
      <c r="FB366" s="4" t="s">
        <v>204</v>
      </c>
      <c r="FC366" s="4">
        <v>1</v>
      </c>
      <c r="FD366" s="4" t="s">
        <v>238</v>
      </c>
      <c r="FE366" s="4">
        <v>3</v>
      </c>
    </row>
    <row r="367" spans="1:161" x14ac:dyDescent="0.3">
      <c r="A367" s="4">
        <v>12692</v>
      </c>
      <c r="B367" s="4" t="s">
        <v>1578</v>
      </c>
      <c r="C367" s="4" t="s">
        <v>194</v>
      </c>
      <c r="D367" s="4" t="s">
        <v>1579</v>
      </c>
      <c r="E367" s="4" t="s">
        <v>196</v>
      </c>
      <c r="F367" s="4" t="s">
        <v>1580</v>
      </c>
      <c r="G367" s="4">
        <v>1</v>
      </c>
      <c r="H367" s="4">
        <v>1</v>
      </c>
      <c r="I367" s="4">
        <v>1</v>
      </c>
      <c r="J367" s="4">
        <v>1</v>
      </c>
      <c r="K367" s="4">
        <v>2</v>
      </c>
      <c r="O367" s="4">
        <v>2</v>
      </c>
      <c r="P367" s="4">
        <v>1</v>
      </c>
      <c r="Q367" s="4">
        <v>2</v>
      </c>
      <c r="BF367" s="4">
        <v>1</v>
      </c>
      <c r="BG367" s="4">
        <v>1</v>
      </c>
      <c r="BI367" s="4">
        <v>1</v>
      </c>
      <c r="BJ367" s="4">
        <v>1</v>
      </c>
      <c r="BK367" s="4">
        <v>5</v>
      </c>
      <c r="BL367" s="4">
        <v>3</v>
      </c>
      <c r="BS367" s="4">
        <v>1</v>
      </c>
      <c r="BU367" s="4">
        <v>1</v>
      </c>
      <c r="BV367" s="4">
        <v>2</v>
      </c>
      <c r="BX367" s="4">
        <v>3</v>
      </c>
      <c r="BY367" s="4">
        <v>2</v>
      </c>
      <c r="BZ367" s="4">
        <v>1</v>
      </c>
      <c r="CA367" s="4">
        <v>1</v>
      </c>
      <c r="CB367" s="4">
        <v>2</v>
      </c>
      <c r="CC367" s="4">
        <v>1</v>
      </c>
      <c r="CD367" s="4">
        <v>2</v>
      </c>
      <c r="CE367" s="4">
        <v>2</v>
      </c>
      <c r="CF367" s="4">
        <v>1</v>
      </c>
      <c r="CG367" s="4">
        <v>3</v>
      </c>
      <c r="CH367" s="4">
        <v>2</v>
      </c>
      <c r="CI367" s="4">
        <v>3</v>
      </c>
      <c r="CJ367" s="4">
        <v>2</v>
      </c>
      <c r="CK367" s="4">
        <v>7</v>
      </c>
      <c r="CL367" s="4">
        <v>1</v>
      </c>
      <c r="CM367" s="4">
        <v>1</v>
      </c>
      <c r="CN367" s="4">
        <v>1</v>
      </c>
      <c r="CO367" s="4">
        <v>2</v>
      </c>
      <c r="CP367" s="4">
        <v>1</v>
      </c>
      <c r="CQ367" s="4">
        <v>2</v>
      </c>
      <c r="CR367" s="4">
        <v>1</v>
      </c>
      <c r="CS367" s="4">
        <v>2</v>
      </c>
      <c r="CT367" s="4">
        <v>1</v>
      </c>
      <c r="CU367" s="4">
        <v>2</v>
      </c>
      <c r="CV367" s="4">
        <v>2</v>
      </c>
      <c r="CX367" s="4">
        <v>2</v>
      </c>
      <c r="CY367" s="4">
        <v>1</v>
      </c>
      <c r="CZ367" s="4">
        <v>1</v>
      </c>
      <c r="DA367" s="4">
        <v>4</v>
      </c>
      <c r="DB367" s="4">
        <v>1</v>
      </c>
      <c r="DC367" s="4">
        <v>0.2</v>
      </c>
      <c r="DD367" s="4">
        <v>-97</v>
      </c>
      <c r="DE367" s="4">
        <v>1</v>
      </c>
      <c r="DF367" s="4">
        <v>3</v>
      </c>
      <c r="DH367" s="4">
        <v>1</v>
      </c>
      <c r="DI367" s="4">
        <v>0</v>
      </c>
      <c r="DJ367" s="4">
        <v>0</v>
      </c>
      <c r="DK367" s="4">
        <v>0</v>
      </c>
      <c r="DL367" s="4">
        <v>2</v>
      </c>
      <c r="DO367" s="4">
        <v>2</v>
      </c>
      <c r="DP367" s="4">
        <v>2</v>
      </c>
      <c r="DQ367" s="4">
        <v>5</v>
      </c>
      <c r="DR367" s="4">
        <v>1</v>
      </c>
      <c r="DW367" s="4">
        <v>2</v>
      </c>
      <c r="DX367" s="4">
        <v>-98</v>
      </c>
      <c r="DY367" s="4">
        <v>1</v>
      </c>
      <c r="DZ367" s="4">
        <v>1</v>
      </c>
      <c r="EA367" s="4" t="s">
        <v>1581</v>
      </c>
      <c r="EB367" s="4">
        <v>822</v>
      </c>
      <c r="EC367" s="4">
        <v>13.7</v>
      </c>
      <c r="EE367" s="4">
        <v>2</v>
      </c>
      <c r="EF367" s="4">
        <v>1</v>
      </c>
      <c r="EG367" s="4" t="s">
        <v>1582</v>
      </c>
      <c r="EI367" s="4">
        <v>1</v>
      </c>
      <c r="EJ367" s="4">
        <v>1</v>
      </c>
      <c r="EK367" s="4">
        <v>3</v>
      </c>
      <c r="EL367" s="4">
        <v>5</v>
      </c>
      <c r="EM367" s="4">
        <v>19</v>
      </c>
      <c r="ET367" s="4" t="s">
        <v>1541</v>
      </c>
      <c r="EU367" s="4" t="s">
        <v>201</v>
      </c>
      <c r="EV367" s="4" t="s">
        <v>202</v>
      </c>
      <c r="EY367" s="4">
        <v>1251</v>
      </c>
      <c r="FA367" s="83" t="s">
        <v>203</v>
      </c>
      <c r="FB367" s="4" t="s">
        <v>204</v>
      </c>
      <c r="FC367" s="4">
        <v>0</v>
      </c>
      <c r="FD367" s="4" t="s">
        <v>205</v>
      </c>
      <c r="FE367" s="4">
        <v>7</v>
      </c>
    </row>
    <row r="368" spans="1:161" x14ac:dyDescent="0.3">
      <c r="A368" s="4">
        <v>12706</v>
      </c>
      <c r="B368" s="4" t="s">
        <v>1583</v>
      </c>
      <c r="C368" s="4" t="s">
        <v>194</v>
      </c>
      <c r="D368" s="4" t="s">
        <v>1584</v>
      </c>
      <c r="E368" s="4" t="s">
        <v>221</v>
      </c>
      <c r="F368" s="4" t="s">
        <v>1585</v>
      </c>
      <c r="G368" s="4">
        <v>1</v>
      </c>
      <c r="H368" s="4">
        <v>2</v>
      </c>
      <c r="J368" s="4">
        <v>1</v>
      </c>
      <c r="K368" s="4">
        <v>2</v>
      </c>
      <c r="O368" s="4">
        <v>0</v>
      </c>
      <c r="P368" s="4">
        <v>1</v>
      </c>
      <c r="Q368" s="4">
        <v>2</v>
      </c>
      <c r="BF368" s="4">
        <v>1</v>
      </c>
      <c r="BG368" s="4">
        <v>1</v>
      </c>
      <c r="BI368" s="4">
        <v>2</v>
      </c>
      <c r="BJ368" s="4">
        <v>1</v>
      </c>
      <c r="BK368" s="4">
        <v>6</v>
      </c>
      <c r="BL368" s="4">
        <v>-97</v>
      </c>
      <c r="BS368" s="4">
        <v>1</v>
      </c>
      <c r="BU368" s="4">
        <v>1</v>
      </c>
      <c r="BV368" s="4">
        <v>2</v>
      </c>
      <c r="BX368" s="4">
        <v>1</v>
      </c>
      <c r="BY368" s="4">
        <v>2</v>
      </c>
      <c r="BZ368" s="4">
        <v>2</v>
      </c>
      <c r="CA368" s="4">
        <v>1</v>
      </c>
      <c r="CB368" s="4">
        <v>1</v>
      </c>
      <c r="CC368" s="4">
        <v>1</v>
      </c>
      <c r="CD368" s="4">
        <v>2</v>
      </c>
      <c r="CE368" s="4">
        <v>1</v>
      </c>
      <c r="CF368" s="4">
        <v>1</v>
      </c>
      <c r="CG368" s="4">
        <v>2</v>
      </c>
      <c r="CH368" s="4">
        <v>1</v>
      </c>
      <c r="CI368" s="4">
        <v>2</v>
      </c>
      <c r="CJ368" s="4">
        <v>1</v>
      </c>
      <c r="CK368" s="4">
        <v>7</v>
      </c>
      <c r="CL368" s="4">
        <v>5</v>
      </c>
      <c r="CM368" s="4">
        <v>1</v>
      </c>
      <c r="CN368" s="4">
        <v>1</v>
      </c>
      <c r="CO368" s="4">
        <v>1</v>
      </c>
      <c r="CP368" s="4">
        <v>1</v>
      </c>
      <c r="CQ368" s="4">
        <v>1</v>
      </c>
      <c r="CR368" s="4">
        <v>1</v>
      </c>
      <c r="CS368" s="4">
        <v>0</v>
      </c>
      <c r="CV368" s="4">
        <v>2</v>
      </c>
      <c r="CX368" s="4">
        <v>2</v>
      </c>
      <c r="CY368" s="4">
        <v>3</v>
      </c>
      <c r="CZ368" s="4">
        <v>1</v>
      </c>
      <c r="DA368" s="4">
        <v>2</v>
      </c>
      <c r="DB368" s="4">
        <v>1</v>
      </c>
      <c r="DC368" s="4">
        <v>1.5</v>
      </c>
      <c r="DD368" s="4">
        <v>6</v>
      </c>
      <c r="DE368" s="4">
        <v>1</v>
      </c>
      <c r="DF368" s="4">
        <v>2</v>
      </c>
      <c r="DH368" s="4">
        <v>1</v>
      </c>
      <c r="DI368" s="4">
        <v>0</v>
      </c>
      <c r="DJ368" s="4">
        <v>0</v>
      </c>
      <c r="DK368" s="4">
        <v>1</v>
      </c>
      <c r="DO368" s="4">
        <v>2</v>
      </c>
      <c r="DP368" s="4">
        <v>2</v>
      </c>
      <c r="DQ368" s="4">
        <v>6</v>
      </c>
      <c r="DR368" s="4">
        <v>1</v>
      </c>
      <c r="DW368" s="4">
        <v>2</v>
      </c>
      <c r="DX368" s="4">
        <v>4</v>
      </c>
      <c r="DY368" s="4">
        <v>1</v>
      </c>
      <c r="DZ368" s="4">
        <v>2</v>
      </c>
      <c r="EA368" s="4" t="s">
        <v>1586</v>
      </c>
      <c r="EB368" s="4">
        <v>520</v>
      </c>
      <c r="EC368" s="4">
        <v>8.67</v>
      </c>
      <c r="EE368" s="4">
        <v>2</v>
      </c>
      <c r="EF368" s="4">
        <v>1</v>
      </c>
      <c r="EG368" s="4" t="s">
        <v>1465</v>
      </c>
      <c r="EI368" s="4">
        <v>1</v>
      </c>
      <c r="EJ368" s="4">
        <v>1</v>
      </c>
      <c r="EK368" s="4">
        <v>3</v>
      </c>
      <c r="EL368" s="4">
        <v>4</v>
      </c>
      <c r="EM368" s="4">
        <v>17</v>
      </c>
      <c r="ET368" s="4" t="s">
        <v>1541</v>
      </c>
      <c r="EU368" s="4" t="s">
        <v>201</v>
      </c>
      <c r="EV368" s="4" t="s">
        <v>202</v>
      </c>
      <c r="EY368" s="4">
        <v>792</v>
      </c>
      <c r="FA368" s="83" t="s">
        <v>203</v>
      </c>
      <c r="FB368" s="4" t="s">
        <v>204</v>
      </c>
      <c r="FC368" s="4">
        <v>0</v>
      </c>
      <c r="FD368" s="4" t="s">
        <v>205</v>
      </c>
      <c r="FE368" s="4">
        <v>3</v>
      </c>
    </row>
    <row r="369" spans="1:161" x14ac:dyDescent="0.3">
      <c r="A369" s="4">
        <v>12742</v>
      </c>
      <c r="B369" s="4" t="s">
        <v>1587</v>
      </c>
      <c r="C369" s="4" t="s">
        <v>194</v>
      </c>
      <c r="D369" s="4" t="s">
        <v>1588</v>
      </c>
      <c r="E369" s="4" t="s">
        <v>221</v>
      </c>
      <c r="F369" s="4" t="s">
        <v>202</v>
      </c>
      <c r="G369" s="4">
        <v>1</v>
      </c>
      <c r="H369" s="4">
        <v>2</v>
      </c>
      <c r="J369" s="4">
        <v>1</v>
      </c>
      <c r="K369" s="4">
        <v>2</v>
      </c>
      <c r="O369" s="4">
        <v>0</v>
      </c>
      <c r="P369" s="4">
        <v>1</v>
      </c>
      <c r="Q369" s="4">
        <v>2</v>
      </c>
      <c r="BF369" s="4">
        <v>1</v>
      </c>
      <c r="BG369" s="4">
        <v>1</v>
      </c>
      <c r="BI369" s="4">
        <v>1</v>
      </c>
      <c r="BJ369" s="4">
        <v>1</v>
      </c>
      <c r="BK369" s="4">
        <v>4</v>
      </c>
      <c r="BL369" s="4">
        <v>-77</v>
      </c>
      <c r="BS369" s="4">
        <v>1</v>
      </c>
      <c r="BU369" s="4">
        <v>1</v>
      </c>
      <c r="BV369" s="4">
        <v>4</v>
      </c>
      <c r="BX369" s="4">
        <v>3</v>
      </c>
      <c r="BY369" s="4">
        <v>1</v>
      </c>
      <c r="BZ369" s="4">
        <v>1</v>
      </c>
      <c r="CA369" s="4">
        <v>1</v>
      </c>
      <c r="CB369" s="4">
        <v>2</v>
      </c>
      <c r="CC369" s="4">
        <v>1</v>
      </c>
      <c r="CD369" s="4">
        <v>2</v>
      </c>
      <c r="CE369" s="4">
        <v>2</v>
      </c>
      <c r="CF369" s="4">
        <v>1</v>
      </c>
      <c r="CG369" s="4">
        <v>2</v>
      </c>
      <c r="CH369" s="4">
        <v>3</v>
      </c>
      <c r="CI369" s="4">
        <v>3</v>
      </c>
      <c r="CJ369" s="4">
        <v>2</v>
      </c>
      <c r="CK369" s="4">
        <v>5</v>
      </c>
      <c r="CL369" s="4">
        <v>6</v>
      </c>
      <c r="CM369" s="4">
        <v>1</v>
      </c>
      <c r="CN369" s="4">
        <v>1</v>
      </c>
      <c r="CO369" s="4">
        <v>1</v>
      </c>
      <c r="CP369" s="4">
        <v>1</v>
      </c>
      <c r="CQ369" s="4">
        <v>1</v>
      </c>
      <c r="CR369" s="4">
        <v>1</v>
      </c>
      <c r="CS369" s="4">
        <v>0</v>
      </c>
      <c r="CV369" s="4">
        <v>2</v>
      </c>
      <c r="CX369" s="4">
        <v>2</v>
      </c>
      <c r="CY369" s="4">
        <v>1</v>
      </c>
      <c r="CZ369" s="4">
        <v>1</v>
      </c>
      <c r="DA369" s="4">
        <v>3</v>
      </c>
      <c r="DB369" s="4">
        <v>1</v>
      </c>
      <c r="DC369" s="4">
        <v>13</v>
      </c>
      <c r="DD369" s="4">
        <v>1</v>
      </c>
      <c r="DE369" s="4">
        <v>1</v>
      </c>
      <c r="DF369" s="4">
        <v>2</v>
      </c>
      <c r="DH369" s="4">
        <v>1</v>
      </c>
      <c r="DI369" s="4">
        <v>1</v>
      </c>
      <c r="DO369" s="4">
        <v>2</v>
      </c>
      <c r="DP369" s="4">
        <v>2</v>
      </c>
      <c r="DQ369" s="4">
        <v>5</v>
      </c>
      <c r="DR369" s="4">
        <v>-98</v>
      </c>
      <c r="DW369" s="4">
        <v>2</v>
      </c>
      <c r="DX369" s="4">
        <v>1</v>
      </c>
      <c r="DY369" s="4">
        <v>1</v>
      </c>
      <c r="DZ369" s="4">
        <v>1</v>
      </c>
      <c r="EA369" s="4" t="s">
        <v>1589</v>
      </c>
      <c r="EB369" s="4">
        <v>599</v>
      </c>
      <c r="EC369" s="4">
        <v>9.98</v>
      </c>
      <c r="EE369" s="4">
        <v>2</v>
      </c>
      <c r="EF369" s="4">
        <v>1</v>
      </c>
      <c r="EG369" s="4" t="s">
        <v>1106</v>
      </c>
      <c r="EI369" s="4">
        <v>1</v>
      </c>
      <c r="EJ369" s="4">
        <v>1</v>
      </c>
      <c r="EK369" s="4">
        <v>3</v>
      </c>
      <c r="EL369" s="4">
        <v>4</v>
      </c>
      <c r="EM369" s="4">
        <v>17</v>
      </c>
      <c r="ET369" s="4" t="s">
        <v>1541</v>
      </c>
      <c r="EU369" s="4" t="s">
        <v>201</v>
      </c>
      <c r="EV369" s="4" t="s">
        <v>202</v>
      </c>
      <c r="EY369" s="4">
        <v>792</v>
      </c>
      <c r="FA369" s="83" t="s">
        <v>203</v>
      </c>
      <c r="FB369" s="4" t="s">
        <v>204</v>
      </c>
      <c r="FC369" s="4">
        <v>0</v>
      </c>
      <c r="FD369" s="4" t="s">
        <v>205</v>
      </c>
      <c r="FE369" s="4">
        <v>12</v>
      </c>
    </row>
    <row r="370" spans="1:161" x14ac:dyDescent="0.3">
      <c r="A370" s="4">
        <v>12757</v>
      </c>
      <c r="B370" s="4" t="s">
        <v>1590</v>
      </c>
      <c r="C370" s="4" t="s">
        <v>212</v>
      </c>
      <c r="D370" s="4" t="s">
        <v>1591</v>
      </c>
      <c r="E370" s="4" t="s">
        <v>214</v>
      </c>
      <c r="F370" s="4" t="s">
        <v>202</v>
      </c>
      <c r="G370" s="4">
        <v>1</v>
      </c>
      <c r="H370" s="4">
        <v>2</v>
      </c>
      <c r="J370" s="4">
        <v>1</v>
      </c>
      <c r="K370" s="4">
        <v>2</v>
      </c>
      <c r="O370" s="4">
        <v>0</v>
      </c>
      <c r="P370" s="4">
        <v>1</v>
      </c>
      <c r="Q370" s="4">
        <v>2</v>
      </c>
      <c r="BF370" s="4">
        <v>1</v>
      </c>
      <c r="BG370" s="4">
        <v>1</v>
      </c>
      <c r="BI370" s="4">
        <v>1</v>
      </c>
      <c r="BJ370" s="4">
        <v>1</v>
      </c>
      <c r="BK370" s="4">
        <v>6</v>
      </c>
      <c r="BL370" s="4">
        <v>1</v>
      </c>
      <c r="BS370" s="4">
        <v>4</v>
      </c>
      <c r="BU370" s="4">
        <v>1</v>
      </c>
      <c r="BV370" s="4">
        <v>3</v>
      </c>
      <c r="BX370" s="4">
        <v>3</v>
      </c>
      <c r="BY370" s="4">
        <v>2</v>
      </c>
      <c r="BZ370" s="4">
        <v>1</v>
      </c>
      <c r="CA370" s="4">
        <v>1</v>
      </c>
      <c r="CB370" s="4">
        <v>1</v>
      </c>
      <c r="CC370" s="4">
        <v>1</v>
      </c>
      <c r="CD370" s="4">
        <v>2</v>
      </c>
      <c r="CE370" s="4">
        <v>2</v>
      </c>
      <c r="CF370" s="4">
        <v>1</v>
      </c>
      <c r="CG370" s="4">
        <v>2</v>
      </c>
      <c r="CH370" s="4">
        <v>1</v>
      </c>
      <c r="CI370" s="4">
        <v>2</v>
      </c>
      <c r="CJ370" s="4">
        <v>2</v>
      </c>
      <c r="CK370" s="4">
        <v>7</v>
      </c>
      <c r="CL370" s="4">
        <v>2</v>
      </c>
      <c r="CM370" s="4">
        <v>3</v>
      </c>
      <c r="CN370" s="4">
        <v>1</v>
      </c>
      <c r="CO370" s="4">
        <v>1</v>
      </c>
      <c r="CP370" s="4">
        <v>1</v>
      </c>
      <c r="CQ370" s="4">
        <v>1</v>
      </c>
      <c r="CR370" s="4">
        <v>1</v>
      </c>
      <c r="CS370" s="4">
        <v>0</v>
      </c>
      <c r="CV370" s="4">
        <v>2</v>
      </c>
      <c r="CX370" s="4">
        <v>2</v>
      </c>
      <c r="CY370" s="4">
        <v>6</v>
      </c>
      <c r="CZ370" s="4">
        <v>1</v>
      </c>
      <c r="DA370" s="4">
        <v>2</v>
      </c>
      <c r="DB370" s="4">
        <v>1</v>
      </c>
      <c r="DC370" s="4">
        <v>0.1</v>
      </c>
      <c r="DD370" s="4">
        <v>2</v>
      </c>
      <c r="DE370" s="4">
        <v>1</v>
      </c>
      <c r="DF370" s="4">
        <v>1</v>
      </c>
      <c r="DH370" s="4">
        <v>0</v>
      </c>
      <c r="DI370" s="4">
        <v>0</v>
      </c>
      <c r="DJ370" s="4">
        <v>0</v>
      </c>
      <c r="DK370" s="4">
        <v>0</v>
      </c>
      <c r="DL370" s="4">
        <v>0</v>
      </c>
      <c r="DM370" s="4">
        <v>1</v>
      </c>
      <c r="DO370" s="4">
        <v>1</v>
      </c>
      <c r="DP370" s="4">
        <v>2</v>
      </c>
      <c r="DQ370" s="4">
        <v>5</v>
      </c>
      <c r="DR370" s="4">
        <v>1</v>
      </c>
      <c r="DW370" s="4">
        <v>2</v>
      </c>
      <c r="DX370" s="4">
        <v>3</v>
      </c>
      <c r="DY370" s="4">
        <v>1</v>
      </c>
      <c r="DZ370" s="4">
        <v>2</v>
      </c>
      <c r="EA370" s="4" t="s">
        <v>1592</v>
      </c>
      <c r="EB370" s="4">
        <v>817</v>
      </c>
      <c r="EC370" s="4">
        <v>13.62</v>
      </c>
      <c r="EE370" s="4">
        <v>2</v>
      </c>
      <c r="EF370" s="4">
        <v>1</v>
      </c>
      <c r="EG370" s="4" t="s">
        <v>800</v>
      </c>
      <c r="EI370" s="4">
        <v>1</v>
      </c>
      <c r="EJ370" s="4">
        <v>1</v>
      </c>
      <c r="EK370" s="4">
        <v>3</v>
      </c>
      <c r="EL370" s="4">
        <v>8</v>
      </c>
      <c r="EM370" s="4">
        <v>25</v>
      </c>
      <c r="ET370" s="4" t="s">
        <v>1541</v>
      </c>
      <c r="EU370" s="4" t="s">
        <v>201</v>
      </c>
      <c r="EV370" s="4" t="s">
        <v>202</v>
      </c>
      <c r="EY370" s="4">
        <v>826</v>
      </c>
      <c r="FA370" s="83" t="s">
        <v>203</v>
      </c>
      <c r="FB370" s="4" t="s">
        <v>204</v>
      </c>
      <c r="FC370" s="4">
        <v>0</v>
      </c>
      <c r="FD370" s="4" t="s">
        <v>205</v>
      </c>
      <c r="FE370" s="4">
        <v>3</v>
      </c>
    </row>
    <row r="371" spans="1:161" x14ac:dyDescent="0.3">
      <c r="A371" s="4">
        <v>12758</v>
      </c>
      <c r="B371" s="4" t="s">
        <v>1593</v>
      </c>
      <c r="C371" s="4" t="s">
        <v>194</v>
      </c>
      <c r="D371" s="4" t="s">
        <v>1594</v>
      </c>
      <c r="E371" s="4" t="s">
        <v>196</v>
      </c>
      <c r="F371" s="4" t="s">
        <v>202</v>
      </c>
      <c r="G371" s="4">
        <v>1</v>
      </c>
      <c r="H371" s="4">
        <v>2</v>
      </c>
      <c r="J371" s="4">
        <v>1</v>
      </c>
      <c r="K371" s="4">
        <v>2</v>
      </c>
      <c r="O371" s="4">
        <v>0</v>
      </c>
      <c r="P371" s="4">
        <v>1</v>
      </c>
      <c r="Q371" s="4">
        <v>2</v>
      </c>
      <c r="BF371" s="4">
        <v>1</v>
      </c>
      <c r="BG371" s="4">
        <v>1</v>
      </c>
      <c r="BI371" s="4">
        <v>1</v>
      </c>
      <c r="BJ371" s="4">
        <v>1</v>
      </c>
      <c r="BK371" s="4">
        <v>6</v>
      </c>
      <c r="BL371" s="4">
        <v>-77</v>
      </c>
      <c r="BS371" s="4">
        <v>1</v>
      </c>
      <c r="BU371" s="4">
        <v>1</v>
      </c>
      <c r="BV371" s="4">
        <v>1</v>
      </c>
      <c r="BX371" s="4">
        <v>1</v>
      </c>
      <c r="BY371" s="4">
        <v>2</v>
      </c>
      <c r="BZ371" s="4">
        <v>2</v>
      </c>
      <c r="CA371" s="4">
        <v>1</v>
      </c>
      <c r="CB371" s="4">
        <v>1</v>
      </c>
      <c r="CC371" s="4">
        <v>2</v>
      </c>
      <c r="CD371" s="4">
        <v>2</v>
      </c>
      <c r="CE371" s="4">
        <v>2</v>
      </c>
      <c r="CF371" s="4">
        <v>1</v>
      </c>
      <c r="CG371" s="4">
        <v>2</v>
      </c>
      <c r="CH371" s="4">
        <v>2</v>
      </c>
      <c r="CI371" s="4">
        <v>2</v>
      </c>
      <c r="CJ371" s="4">
        <v>2</v>
      </c>
      <c r="CK371" s="4">
        <v>5</v>
      </c>
      <c r="CL371" s="4">
        <v>3</v>
      </c>
      <c r="CM371" s="4">
        <v>2</v>
      </c>
      <c r="CN371" s="4">
        <v>1</v>
      </c>
      <c r="CO371" s="4">
        <v>1</v>
      </c>
      <c r="CP371" s="4">
        <v>1</v>
      </c>
      <c r="CQ371" s="4">
        <v>1</v>
      </c>
      <c r="CR371" s="4">
        <v>1</v>
      </c>
      <c r="CS371" s="4">
        <v>0</v>
      </c>
      <c r="CV371" s="4">
        <v>2</v>
      </c>
      <c r="CX371" s="4">
        <v>1</v>
      </c>
      <c r="CY371" s="4">
        <v>1</v>
      </c>
      <c r="CZ371" s="4">
        <v>1</v>
      </c>
      <c r="DA371" s="4">
        <v>3</v>
      </c>
      <c r="DB371" s="4">
        <v>1</v>
      </c>
      <c r="DC371" s="4">
        <v>0.5</v>
      </c>
      <c r="DD371" s="4">
        <v>1</v>
      </c>
      <c r="DE371" s="4">
        <v>1</v>
      </c>
      <c r="DF371" s="4">
        <v>4</v>
      </c>
      <c r="DH371" s="4">
        <v>1</v>
      </c>
      <c r="DI371" s="4">
        <v>1</v>
      </c>
      <c r="DJ371" s="4">
        <v>0</v>
      </c>
      <c r="DK371" s="4">
        <v>0</v>
      </c>
      <c r="DL371" s="4">
        <v>2</v>
      </c>
      <c r="DO371" s="4">
        <v>1</v>
      </c>
      <c r="DP371" s="4">
        <v>2</v>
      </c>
      <c r="DQ371" s="4">
        <v>5</v>
      </c>
      <c r="DR371" s="4">
        <v>4</v>
      </c>
      <c r="DW371" s="4">
        <v>2</v>
      </c>
      <c r="DX371" s="4">
        <v>1</v>
      </c>
      <c r="DY371" s="4">
        <v>1</v>
      </c>
      <c r="DZ371" s="4">
        <v>1</v>
      </c>
      <c r="EA371" s="4" t="s">
        <v>1595</v>
      </c>
      <c r="EB371" s="4">
        <v>731</v>
      </c>
      <c r="EC371" s="4">
        <v>12.18</v>
      </c>
      <c r="EE371" s="4">
        <v>2</v>
      </c>
      <c r="EF371" s="4">
        <v>1</v>
      </c>
      <c r="EG371" s="4" t="s">
        <v>1106</v>
      </c>
      <c r="EI371" s="4">
        <v>1</v>
      </c>
      <c r="EJ371" s="4">
        <v>1</v>
      </c>
      <c r="EK371" s="4">
        <v>3</v>
      </c>
      <c r="EL371" s="4">
        <v>5</v>
      </c>
      <c r="EM371" s="4">
        <v>19</v>
      </c>
      <c r="ET371" s="4" t="s">
        <v>1541</v>
      </c>
      <c r="EU371" s="4" t="s">
        <v>201</v>
      </c>
      <c r="EV371" s="4" t="s">
        <v>202</v>
      </c>
      <c r="EY371" s="4">
        <v>1251</v>
      </c>
      <c r="FA371" s="83" t="s">
        <v>203</v>
      </c>
      <c r="FB371" s="4" t="s">
        <v>204</v>
      </c>
      <c r="FC371" s="4">
        <v>0</v>
      </c>
      <c r="FD371" s="4" t="s">
        <v>205</v>
      </c>
      <c r="FE371" s="4">
        <v>3</v>
      </c>
    </row>
    <row r="372" spans="1:161" x14ac:dyDescent="0.3">
      <c r="A372" s="4">
        <v>12773</v>
      </c>
      <c r="B372" s="4" t="s">
        <v>1596</v>
      </c>
      <c r="C372" s="4" t="s">
        <v>212</v>
      </c>
      <c r="D372" s="4" t="s">
        <v>1597</v>
      </c>
      <c r="E372" s="4" t="s">
        <v>293</v>
      </c>
      <c r="F372" s="4" t="s">
        <v>1598</v>
      </c>
      <c r="G372" s="4">
        <v>1</v>
      </c>
      <c r="H372" s="4">
        <v>2</v>
      </c>
      <c r="J372" s="4">
        <v>1</v>
      </c>
      <c r="K372" s="4">
        <v>2</v>
      </c>
      <c r="O372" s="4">
        <v>0</v>
      </c>
      <c r="P372" s="4">
        <v>1</v>
      </c>
      <c r="Q372" s="4">
        <v>2</v>
      </c>
      <c r="BF372" s="4">
        <v>1</v>
      </c>
      <c r="BG372" s="4">
        <v>1</v>
      </c>
      <c r="BI372" s="4">
        <v>1</v>
      </c>
      <c r="BJ372" s="4">
        <v>1</v>
      </c>
      <c r="BK372" s="4">
        <v>6</v>
      </c>
      <c r="BL372" s="4">
        <v>-77</v>
      </c>
      <c r="BS372" s="4">
        <v>2</v>
      </c>
      <c r="BT372" s="4">
        <v>2</v>
      </c>
      <c r="BU372" s="4">
        <v>2</v>
      </c>
      <c r="BW372" s="4">
        <v>1</v>
      </c>
      <c r="BX372" s="4">
        <v>3</v>
      </c>
      <c r="BY372" s="4">
        <v>1</v>
      </c>
      <c r="BZ372" s="4">
        <v>1</v>
      </c>
      <c r="CA372" s="4">
        <v>2</v>
      </c>
      <c r="CB372" s="4">
        <v>2</v>
      </c>
      <c r="CC372" s="4">
        <v>2</v>
      </c>
      <c r="CD372" s="4">
        <v>2</v>
      </c>
      <c r="CE372" s="4">
        <v>2</v>
      </c>
      <c r="CF372" s="4">
        <v>1</v>
      </c>
      <c r="CG372" s="4">
        <v>2</v>
      </c>
      <c r="CH372" s="4">
        <v>2</v>
      </c>
      <c r="CI372" s="4">
        <v>2</v>
      </c>
      <c r="CJ372" s="4">
        <v>2</v>
      </c>
      <c r="CK372" s="4">
        <v>7</v>
      </c>
      <c r="CL372" s="4">
        <v>1</v>
      </c>
      <c r="CM372" s="4">
        <v>3</v>
      </c>
      <c r="CN372" s="4">
        <v>1</v>
      </c>
      <c r="CO372" s="4">
        <v>1</v>
      </c>
      <c r="CP372" s="4">
        <v>1</v>
      </c>
      <c r="CQ372" s="4">
        <v>1</v>
      </c>
      <c r="CR372" s="4">
        <v>1</v>
      </c>
      <c r="CS372" s="4">
        <v>0</v>
      </c>
      <c r="CV372" s="4">
        <v>2</v>
      </c>
      <c r="CX372" s="4">
        <v>1</v>
      </c>
      <c r="CY372" s="4">
        <v>4</v>
      </c>
      <c r="CZ372" s="4">
        <v>1</v>
      </c>
      <c r="DA372" s="4">
        <v>2</v>
      </c>
      <c r="DB372" s="4">
        <v>1</v>
      </c>
      <c r="DC372" s="4">
        <v>0.8</v>
      </c>
      <c r="DD372" s="4">
        <v>-97</v>
      </c>
      <c r="DE372" s="4">
        <v>1</v>
      </c>
      <c r="DF372" s="4">
        <v>2</v>
      </c>
      <c r="DH372" s="4">
        <v>0</v>
      </c>
      <c r="DI372" s="4">
        <v>0</v>
      </c>
      <c r="DJ372" s="4">
        <v>2</v>
      </c>
      <c r="DO372" s="4">
        <v>2</v>
      </c>
      <c r="DP372" s="4">
        <v>2</v>
      </c>
      <c r="DQ372" s="4">
        <v>5</v>
      </c>
      <c r="DR372" s="4">
        <v>1</v>
      </c>
      <c r="DW372" s="4">
        <v>2</v>
      </c>
      <c r="DX372" s="4">
        <v>10</v>
      </c>
      <c r="DY372" s="4">
        <v>1</v>
      </c>
      <c r="DZ372" s="4">
        <v>1</v>
      </c>
      <c r="EA372" s="4" t="s">
        <v>1192</v>
      </c>
      <c r="EB372" s="4">
        <v>625</v>
      </c>
      <c r="EC372" s="4">
        <v>10.42</v>
      </c>
      <c r="EE372" s="4">
        <v>2</v>
      </c>
      <c r="EF372" s="4">
        <v>1</v>
      </c>
      <c r="EG372" s="4" t="s">
        <v>473</v>
      </c>
      <c r="EI372" s="4">
        <v>1</v>
      </c>
      <c r="EJ372" s="4">
        <v>1</v>
      </c>
      <c r="EK372" s="4">
        <v>3</v>
      </c>
      <c r="EL372" s="4">
        <v>10</v>
      </c>
      <c r="EM372" s="4">
        <v>29</v>
      </c>
      <c r="ET372" s="4" t="s">
        <v>1599</v>
      </c>
      <c r="EU372" s="4" t="s">
        <v>201</v>
      </c>
      <c r="EV372" s="4" t="s">
        <v>202</v>
      </c>
      <c r="EY372" s="4">
        <v>929</v>
      </c>
      <c r="FA372" s="83" t="s">
        <v>203</v>
      </c>
      <c r="FB372" s="4" t="s">
        <v>204</v>
      </c>
      <c r="FC372" s="4">
        <v>1</v>
      </c>
      <c r="FD372" s="4" t="s">
        <v>205</v>
      </c>
      <c r="FE372" s="4">
        <v>3</v>
      </c>
    </row>
    <row r="373" spans="1:161" x14ac:dyDescent="0.3">
      <c r="A373" s="4">
        <v>12777</v>
      </c>
      <c r="B373" s="4" t="s">
        <v>1600</v>
      </c>
      <c r="C373" s="4" t="s">
        <v>212</v>
      </c>
      <c r="D373" s="4" t="s">
        <v>1601</v>
      </c>
      <c r="E373" s="4" t="s">
        <v>214</v>
      </c>
      <c r="F373" s="4" t="s">
        <v>202</v>
      </c>
      <c r="G373" s="4">
        <v>1</v>
      </c>
      <c r="H373" s="4">
        <v>2</v>
      </c>
      <c r="J373" s="4">
        <v>1</v>
      </c>
      <c r="K373" s="4">
        <v>2</v>
      </c>
      <c r="O373" s="4">
        <v>0</v>
      </c>
      <c r="P373" s="4">
        <v>1</v>
      </c>
      <c r="Q373" s="4">
        <v>2</v>
      </c>
      <c r="BF373" s="4">
        <v>1</v>
      </c>
      <c r="BG373" s="4">
        <v>1</v>
      </c>
      <c r="BI373" s="4">
        <v>1</v>
      </c>
      <c r="BJ373" s="4">
        <v>1</v>
      </c>
      <c r="BK373" s="4">
        <v>5</v>
      </c>
      <c r="BL373" s="4">
        <v>3</v>
      </c>
      <c r="BS373" s="4">
        <v>1</v>
      </c>
      <c r="BU373" s="4">
        <v>2</v>
      </c>
      <c r="BW373" s="4">
        <v>1</v>
      </c>
      <c r="BX373" s="4">
        <v>1</v>
      </c>
      <c r="BY373" s="4">
        <v>2</v>
      </c>
      <c r="BZ373" s="4">
        <v>1</v>
      </c>
      <c r="CA373" s="4">
        <v>1</v>
      </c>
      <c r="CB373" s="4">
        <v>1</v>
      </c>
      <c r="CC373" s="4">
        <v>2</v>
      </c>
      <c r="CD373" s="4">
        <v>1</v>
      </c>
      <c r="CE373" s="4">
        <v>2</v>
      </c>
      <c r="CF373" s="4">
        <v>1</v>
      </c>
      <c r="CG373" s="4">
        <v>2</v>
      </c>
      <c r="CH373" s="4">
        <v>2</v>
      </c>
      <c r="CI373" s="4">
        <v>1</v>
      </c>
      <c r="CJ373" s="4">
        <v>2</v>
      </c>
      <c r="CK373" s="4">
        <v>6</v>
      </c>
      <c r="CL373" s="4">
        <v>3</v>
      </c>
      <c r="CM373" s="4">
        <v>3</v>
      </c>
      <c r="CN373" s="4">
        <v>1</v>
      </c>
      <c r="CO373" s="4">
        <v>1</v>
      </c>
      <c r="CP373" s="4">
        <v>1</v>
      </c>
      <c r="CQ373" s="4">
        <v>1</v>
      </c>
      <c r="CR373" s="4">
        <v>1</v>
      </c>
      <c r="CS373" s="4">
        <v>0</v>
      </c>
      <c r="CV373" s="4">
        <v>2</v>
      </c>
      <c r="CX373" s="4">
        <v>2</v>
      </c>
      <c r="CY373" s="4">
        <v>5</v>
      </c>
      <c r="CZ373" s="4">
        <v>1</v>
      </c>
      <c r="DA373" s="4">
        <v>2</v>
      </c>
      <c r="DB373" s="4">
        <v>1</v>
      </c>
      <c r="DC373" s="4">
        <v>1.5</v>
      </c>
      <c r="DD373" s="4">
        <v>-97</v>
      </c>
      <c r="DE373" s="4">
        <v>1</v>
      </c>
      <c r="DF373" s="4">
        <v>2</v>
      </c>
      <c r="DH373" s="4">
        <v>0</v>
      </c>
      <c r="DI373" s="4">
        <v>0</v>
      </c>
      <c r="DJ373" s="4">
        <v>2</v>
      </c>
      <c r="DO373" s="4">
        <v>2</v>
      </c>
      <c r="DP373" s="4">
        <v>2</v>
      </c>
      <c r="DQ373" s="4">
        <v>7</v>
      </c>
      <c r="DR373" s="4">
        <v>1</v>
      </c>
      <c r="DW373" s="4">
        <v>2</v>
      </c>
      <c r="DX373" s="4">
        <v>3</v>
      </c>
      <c r="DY373" s="4">
        <v>1</v>
      </c>
      <c r="DZ373" s="4">
        <v>1</v>
      </c>
      <c r="EA373" s="4" t="s">
        <v>1602</v>
      </c>
      <c r="EB373" s="4">
        <v>525</v>
      </c>
      <c r="EC373" s="4">
        <v>8.75</v>
      </c>
      <c r="EE373" s="4">
        <v>2</v>
      </c>
      <c r="EF373" s="4">
        <v>1</v>
      </c>
      <c r="EG373" s="4" t="s">
        <v>1184</v>
      </c>
      <c r="EI373" s="4">
        <v>1</v>
      </c>
      <c r="EJ373" s="4">
        <v>1</v>
      </c>
      <c r="EK373" s="4">
        <v>3</v>
      </c>
      <c r="EL373" s="4">
        <v>8</v>
      </c>
      <c r="EM373" s="4">
        <v>25</v>
      </c>
      <c r="ET373" s="4" t="s">
        <v>1599</v>
      </c>
      <c r="EU373" s="4" t="s">
        <v>201</v>
      </c>
      <c r="EV373" s="4" t="s">
        <v>202</v>
      </c>
      <c r="EY373" s="4">
        <v>826</v>
      </c>
      <c r="FA373" s="83" t="s">
        <v>203</v>
      </c>
      <c r="FB373" s="4" t="s">
        <v>204</v>
      </c>
      <c r="FC373" s="4">
        <v>1</v>
      </c>
      <c r="FD373" s="4" t="s">
        <v>205</v>
      </c>
      <c r="FE373" s="4">
        <v>7</v>
      </c>
    </row>
    <row r="374" spans="1:161" x14ac:dyDescent="0.3">
      <c r="A374" s="4">
        <v>12861</v>
      </c>
      <c r="B374" s="4" t="s">
        <v>1603</v>
      </c>
      <c r="C374" s="4" t="s">
        <v>194</v>
      </c>
      <c r="D374" s="4" t="s">
        <v>1604</v>
      </c>
      <c r="E374" s="4" t="s">
        <v>196</v>
      </c>
      <c r="F374" s="4" t="s">
        <v>1499</v>
      </c>
      <c r="G374" s="4">
        <v>1</v>
      </c>
      <c r="H374" s="4">
        <v>2</v>
      </c>
      <c r="J374" s="4">
        <v>1</v>
      </c>
      <c r="K374" s="4">
        <v>2</v>
      </c>
      <c r="O374" s="4">
        <v>0</v>
      </c>
      <c r="P374" s="4">
        <v>1</v>
      </c>
      <c r="Q374" s="4">
        <v>2</v>
      </c>
      <c r="BF374" s="4">
        <v>1</v>
      </c>
      <c r="BG374" s="4">
        <v>1</v>
      </c>
      <c r="BI374" s="4">
        <v>1</v>
      </c>
      <c r="BJ374" s="4">
        <v>1</v>
      </c>
      <c r="BK374" s="4">
        <v>5</v>
      </c>
      <c r="BL374" s="4">
        <v>-77</v>
      </c>
      <c r="BS374" s="4">
        <v>2</v>
      </c>
      <c r="BT374" s="4">
        <v>2</v>
      </c>
      <c r="BU374" s="4">
        <v>2</v>
      </c>
      <c r="BW374" s="4">
        <v>1</v>
      </c>
      <c r="BX374" s="4">
        <v>3</v>
      </c>
      <c r="BY374" s="4">
        <v>2</v>
      </c>
      <c r="BZ374" s="4">
        <v>1</v>
      </c>
      <c r="CA374" s="4">
        <v>1</v>
      </c>
      <c r="CB374" s="4">
        <v>2</v>
      </c>
      <c r="CC374" s="4">
        <v>1</v>
      </c>
      <c r="CD374" s="4">
        <v>2</v>
      </c>
      <c r="CE374" s="4">
        <v>2</v>
      </c>
      <c r="CF374" s="4">
        <v>1</v>
      </c>
      <c r="CG374" s="4">
        <v>2</v>
      </c>
      <c r="CH374" s="4">
        <v>3</v>
      </c>
      <c r="CI374" s="4">
        <v>1</v>
      </c>
      <c r="CJ374" s="4">
        <v>1</v>
      </c>
      <c r="CK374" s="4">
        <v>7</v>
      </c>
      <c r="CL374" s="4">
        <v>1</v>
      </c>
      <c r="CM374" s="4">
        <v>3</v>
      </c>
      <c r="CN374" s="4">
        <v>1</v>
      </c>
      <c r="CO374" s="4">
        <v>1</v>
      </c>
      <c r="CP374" s="4">
        <v>1</v>
      </c>
      <c r="CQ374" s="4">
        <v>1</v>
      </c>
      <c r="CR374" s="4">
        <v>1</v>
      </c>
      <c r="CS374" s="4">
        <v>1</v>
      </c>
      <c r="CT374" s="4">
        <v>1</v>
      </c>
      <c r="CU374" s="4">
        <v>0</v>
      </c>
      <c r="CV374" s="4">
        <v>2</v>
      </c>
      <c r="CX374" s="4">
        <v>2</v>
      </c>
      <c r="CY374" s="4">
        <v>1</v>
      </c>
      <c r="CZ374" s="4">
        <v>1</v>
      </c>
      <c r="DA374" s="4">
        <v>3</v>
      </c>
      <c r="DB374" s="4">
        <v>1</v>
      </c>
      <c r="DC374" s="4">
        <v>55</v>
      </c>
      <c r="DD374" s="4">
        <v>1</v>
      </c>
      <c r="DE374" s="4">
        <v>1</v>
      </c>
      <c r="DF374" s="4">
        <v>2</v>
      </c>
      <c r="DH374" s="4">
        <v>0</v>
      </c>
      <c r="DI374" s="4">
        <v>0</v>
      </c>
      <c r="DJ374" s="4">
        <v>0</v>
      </c>
      <c r="DK374" s="4">
        <v>0</v>
      </c>
      <c r="DL374" s="4">
        <v>0</v>
      </c>
      <c r="DM374" s="4">
        <v>2</v>
      </c>
      <c r="DO374" s="4">
        <v>1</v>
      </c>
      <c r="DP374" s="4">
        <v>2</v>
      </c>
      <c r="DQ374" s="4">
        <v>4</v>
      </c>
      <c r="DR374" s="4">
        <v>6</v>
      </c>
      <c r="DW374" s="4">
        <v>1</v>
      </c>
      <c r="DX374" s="4">
        <v>2</v>
      </c>
      <c r="DY374" s="4">
        <v>1</v>
      </c>
      <c r="DZ374" s="4">
        <v>1</v>
      </c>
      <c r="EA374" s="4" t="s">
        <v>1605</v>
      </c>
      <c r="EB374" s="4">
        <v>737</v>
      </c>
      <c r="EC374" s="4">
        <v>12.28</v>
      </c>
      <c r="EE374" s="4">
        <v>2</v>
      </c>
      <c r="EF374" s="4">
        <v>1</v>
      </c>
      <c r="EG374" s="4" t="s">
        <v>1530</v>
      </c>
      <c r="EI374" s="4">
        <v>1</v>
      </c>
      <c r="EJ374" s="4">
        <v>1</v>
      </c>
      <c r="EK374" s="4">
        <v>3</v>
      </c>
      <c r="EL374" s="4">
        <v>5</v>
      </c>
      <c r="EM374" s="4">
        <v>19</v>
      </c>
      <c r="ET374" s="4" t="s">
        <v>1599</v>
      </c>
      <c r="EU374" s="4" t="s">
        <v>201</v>
      </c>
      <c r="EV374" s="4" t="s">
        <v>202</v>
      </c>
      <c r="EY374" s="4">
        <v>1251</v>
      </c>
      <c r="FA374" s="83" t="s">
        <v>203</v>
      </c>
      <c r="FB374" s="4" t="s">
        <v>204</v>
      </c>
      <c r="FC374" s="4">
        <v>1</v>
      </c>
      <c r="FD374" s="4" t="s">
        <v>205</v>
      </c>
      <c r="FE374" s="4">
        <v>7</v>
      </c>
    </row>
    <row r="375" spans="1:161" x14ac:dyDescent="0.3">
      <c r="A375" s="4">
        <v>12871</v>
      </c>
      <c r="B375" s="4" t="s">
        <v>1606</v>
      </c>
      <c r="C375" s="4" t="s">
        <v>194</v>
      </c>
      <c r="D375" s="4" t="s">
        <v>1607</v>
      </c>
      <c r="E375" s="4" t="s">
        <v>227</v>
      </c>
      <c r="F375" s="4" t="s">
        <v>1499</v>
      </c>
      <c r="G375" s="4">
        <v>1</v>
      </c>
      <c r="H375" s="4">
        <v>1</v>
      </c>
      <c r="I375" s="4">
        <v>1</v>
      </c>
      <c r="J375" s="4">
        <v>1</v>
      </c>
      <c r="K375" s="4">
        <v>2</v>
      </c>
      <c r="O375" s="4">
        <v>2</v>
      </c>
      <c r="P375" s="4">
        <v>1</v>
      </c>
      <c r="Q375" s="4">
        <v>2</v>
      </c>
      <c r="BF375" s="4">
        <v>1</v>
      </c>
      <c r="BG375" s="4">
        <v>1</v>
      </c>
      <c r="BI375" s="4">
        <v>1</v>
      </c>
      <c r="BJ375" s="4">
        <v>1</v>
      </c>
      <c r="BK375" s="4">
        <v>3</v>
      </c>
      <c r="BL375" s="4">
        <v>1</v>
      </c>
      <c r="BS375" s="4">
        <v>3</v>
      </c>
      <c r="BW375" s="4">
        <v>-98</v>
      </c>
      <c r="BX375" s="4">
        <v>1</v>
      </c>
      <c r="BY375" s="4">
        <v>1</v>
      </c>
      <c r="BZ375" s="4">
        <v>1</v>
      </c>
      <c r="CA375" s="4">
        <v>1</v>
      </c>
      <c r="CB375" s="4">
        <v>1</v>
      </c>
      <c r="CC375" s="4">
        <v>2</v>
      </c>
      <c r="CD375" s="4">
        <v>2</v>
      </c>
      <c r="CE375" s="4">
        <v>1</v>
      </c>
      <c r="CF375" s="4">
        <v>1</v>
      </c>
      <c r="CG375" s="4">
        <v>2</v>
      </c>
      <c r="CH375" s="4">
        <v>2</v>
      </c>
      <c r="CI375" s="4">
        <v>1</v>
      </c>
      <c r="CJ375" s="4">
        <v>1</v>
      </c>
      <c r="CK375" s="4">
        <v>7</v>
      </c>
      <c r="CL375" s="4">
        <v>3</v>
      </c>
      <c r="CM375" s="4">
        <v>6</v>
      </c>
      <c r="CN375" s="4">
        <v>1</v>
      </c>
      <c r="CO375" s="4">
        <v>1</v>
      </c>
      <c r="CP375" s="4">
        <v>1</v>
      </c>
      <c r="CQ375" s="4">
        <v>1</v>
      </c>
      <c r="CR375" s="4">
        <v>1</v>
      </c>
      <c r="CS375" s="4">
        <v>0</v>
      </c>
      <c r="CV375" s="4">
        <v>2</v>
      </c>
      <c r="CX375" s="4">
        <v>2</v>
      </c>
      <c r="CY375" s="4">
        <v>1</v>
      </c>
      <c r="CZ375" s="4">
        <v>1</v>
      </c>
      <c r="DA375" s="4">
        <v>3</v>
      </c>
      <c r="DB375" s="4">
        <v>1</v>
      </c>
      <c r="DC375" s="4">
        <v>9</v>
      </c>
      <c r="DD375" s="4">
        <v>1</v>
      </c>
      <c r="DE375" s="4">
        <v>1</v>
      </c>
      <c r="DF375" s="4">
        <v>4</v>
      </c>
      <c r="DH375" s="4">
        <v>2</v>
      </c>
      <c r="DI375" s="4">
        <v>0</v>
      </c>
      <c r="DJ375" s="4">
        <v>0</v>
      </c>
      <c r="DK375" s="4">
        <v>2</v>
      </c>
      <c r="DO375" s="4">
        <v>2</v>
      </c>
      <c r="DP375" s="4">
        <v>1</v>
      </c>
      <c r="DQ375" s="4">
        <v>8</v>
      </c>
      <c r="DR375" s="4">
        <v>4</v>
      </c>
      <c r="DW375" s="4">
        <v>2</v>
      </c>
      <c r="DX375" s="4">
        <v>6</v>
      </c>
      <c r="DY375" s="4">
        <v>1</v>
      </c>
      <c r="DZ375" s="4">
        <v>1</v>
      </c>
      <c r="EA375" s="4" t="s">
        <v>1608</v>
      </c>
      <c r="EB375" s="4">
        <v>552</v>
      </c>
      <c r="EC375" s="4">
        <v>9.1999999999999993</v>
      </c>
      <c r="EE375" s="4">
        <v>2</v>
      </c>
      <c r="EF375" s="4">
        <v>1</v>
      </c>
      <c r="EG375" s="4" t="s">
        <v>729</v>
      </c>
      <c r="EI375" s="4">
        <v>1</v>
      </c>
      <c r="EJ375" s="4">
        <v>1</v>
      </c>
      <c r="EK375" s="4">
        <v>3</v>
      </c>
      <c r="EL375" s="4">
        <v>6</v>
      </c>
      <c r="EM375" s="4">
        <v>21</v>
      </c>
      <c r="ET375" s="4" t="s">
        <v>1599</v>
      </c>
      <c r="EU375" s="4" t="s">
        <v>201</v>
      </c>
      <c r="EV375" s="4" t="s">
        <v>202</v>
      </c>
      <c r="EY375" s="4">
        <v>963</v>
      </c>
      <c r="FA375" s="83" t="s">
        <v>203</v>
      </c>
      <c r="FB375" s="4" t="s">
        <v>204</v>
      </c>
      <c r="FC375" s="4">
        <v>1</v>
      </c>
      <c r="FD375" s="4" t="s">
        <v>238</v>
      </c>
      <c r="FE375" s="4">
        <v>17</v>
      </c>
    </row>
    <row r="376" spans="1:161" x14ac:dyDescent="0.3">
      <c r="A376" s="4">
        <v>12928</v>
      </c>
      <c r="B376" s="4" t="s">
        <v>1609</v>
      </c>
      <c r="C376" s="4" t="s">
        <v>265</v>
      </c>
      <c r="D376" s="4" t="s">
        <v>1610</v>
      </c>
      <c r="E376" s="4" t="s">
        <v>372</v>
      </c>
      <c r="F376" s="4" t="s">
        <v>1499</v>
      </c>
      <c r="G376" s="4">
        <v>1</v>
      </c>
      <c r="H376" s="4">
        <v>2</v>
      </c>
      <c r="J376" s="4">
        <v>1</v>
      </c>
      <c r="K376" s="4">
        <v>2</v>
      </c>
      <c r="O376" s="4">
        <v>0</v>
      </c>
      <c r="P376" s="4">
        <v>1</v>
      </c>
      <c r="Q376" s="4">
        <v>2</v>
      </c>
      <c r="BF376" s="4">
        <v>1</v>
      </c>
      <c r="BG376" s="4">
        <v>1</v>
      </c>
      <c r="BI376" s="4">
        <v>1</v>
      </c>
      <c r="BJ376" s="4">
        <v>1</v>
      </c>
      <c r="BK376" s="4">
        <v>6</v>
      </c>
      <c r="BL376" s="4">
        <v>5</v>
      </c>
      <c r="BS376" s="4">
        <v>3</v>
      </c>
      <c r="BW376" s="4">
        <v>2</v>
      </c>
      <c r="BX376" s="4">
        <v>1</v>
      </c>
      <c r="BY376" s="4">
        <v>1</v>
      </c>
      <c r="BZ376" s="4">
        <v>1</v>
      </c>
      <c r="CA376" s="4">
        <v>1</v>
      </c>
      <c r="CB376" s="4">
        <v>1</v>
      </c>
      <c r="CC376" s="4">
        <v>1</v>
      </c>
      <c r="CD376" s="4">
        <v>2</v>
      </c>
      <c r="CE376" s="4">
        <v>2</v>
      </c>
      <c r="CF376" s="4">
        <v>2</v>
      </c>
      <c r="CG376" s="4">
        <v>2</v>
      </c>
      <c r="CH376" s="4">
        <v>1</v>
      </c>
      <c r="CI376" s="4">
        <v>2</v>
      </c>
      <c r="CJ376" s="4">
        <v>2</v>
      </c>
      <c r="CK376" s="4">
        <v>5</v>
      </c>
      <c r="CL376" s="4">
        <v>7</v>
      </c>
      <c r="CM376" s="4">
        <v>3</v>
      </c>
      <c r="CN376" s="4">
        <v>1</v>
      </c>
      <c r="CO376" s="4">
        <v>1</v>
      </c>
      <c r="CP376" s="4">
        <v>1</v>
      </c>
      <c r="CQ376" s="4">
        <v>1</v>
      </c>
      <c r="CR376" s="4">
        <v>1</v>
      </c>
      <c r="CS376" s="4">
        <v>1</v>
      </c>
      <c r="CT376" s="4">
        <v>1</v>
      </c>
      <c r="CU376" s="4">
        <v>1</v>
      </c>
      <c r="CV376" s="4">
        <v>2</v>
      </c>
      <c r="CX376" s="4">
        <v>2</v>
      </c>
      <c r="CY376" s="4">
        <v>1</v>
      </c>
      <c r="CZ376" s="4">
        <v>1</v>
      </c>
      <c r="DA376" s="4">
        <v>3</v>
      </c>
      <c r="DB376" s="4">
        <v>1</v>
      </c>
      <c r="DC376" s="4">
        <v>30</v>
      </c>
      <c r="DD376" s="4">
        <v>1</v>
      </c>
      <c r="DE376" s="4">
        <v>1</v>
      </c>
      <c r="DF376" s="4">
        <v>3</v>
      </c>
      <c r="DH376" s="4">
        <v>0</v>
      </c>
      <c r="DI376" s="4">
        <v>1</v>
      </c>
      <c r="DJ376" s="4">
        <v>0</v>
      </c>
      <c r="DK376" s="4">
        <v>0</v>
      </c>
      <c r="DL376" s="4">
        <v>0</v>
      </c>
      <c r="DM376" s="4">
        <v>2</v>
      </c>
      <c r="DO376" s="4">
        <v>1</v>
      </c>
      <c r="DP376" s="4">
        <v>1</v>
      </c>
      <c r="DQ376" s="4">
        <v>5</v>
      </c>
      <c r="DR376" s="4">
        <v>6</v>
      </c>
      <c r="DW376" s="4">
        <v>1</v>
      </c>
      <c r="DX376" s="4">
        <v>-98</v>
      </c>
      <c r="DY376" s="4">
        <v>1</v>
      </c>
      <c r="DZ376" s="4">
        <v>2</v>
      </c>
      <c r="EA376" s="4" t="s">
        <v>1611</v>
      </c>
      <c r="EB376" s="4">
        <v>899</v>
      </c>
      <c r="EC376" s="4">
        <v>14.98</v>
      </c>
      <c r="EE376" s="4">
        <v>2</v>
      </c>
      <c r="EF376" s="4">
        <v>1</v>
      </c>
      <c r="EG376" s="4" t="s">
        <v>1612</v>
      </c>
      <c r="EI376" s="4">
        <v>1</v>
      </c>
      <c r="EJ376" s="4">
        <v>1</v>
      </c>
      <c r="EK376" s="4">
        <v>3</v>
      </c>
      <c r="EL376" s="4">
        <v>15</v>
      </c>
      <c r="EM376" s="4">
        <v>39</v>
      </c>
      <c r="ET376" s="4" t="s">
        <v>1599</v>
      </c>
      <c r="EU376" s="4" t="s">
        <v>201</v>
      </c>
      <c r="EV376" s="4" t="s">
        <v>202</v>
      </c>
      <c r="EY376" s="4">
        <v>1476</v>
      </c>
      <c r="FA376" s="83" t="s">
        <v>203</v>
      </c>
      <c r="FB376" s="4" t="s">
        <v>204</v>
      </c>
      <c r="FC376" s="4">
        <v>1</v>
      </c>
      <c r="FD376" s="4" t="s">
        <v>238</v>
      </c>
      <c r="FE376" s="4">
        <v>3</v>
      </c>
    </row>
    <row r="377" spans="1:161" x14ac:dyDescent="0.3">
      <c r="A377" s="4">
        <v>12952</v>
      </c>
      <c r="B377" s="4" t="s">
        <v>1613</v>
      </c>
      <c r="C377" s="4" t="s">
        <v>194</v>
      </c>
      <c r="D377" s="4" t="s">
        <v>1614</v>
      </c>
      <c r="E377" s="4" t="s">
        <v>221</v>
      </c>
      <c r="F377" s="4" t="s">
        <v>1499</v>
      </c>
      <c r="G377" s="4">
        <v>1</v>
      </c>
      <c r="H377" s="4">
        <v>1</v>
      </c>
      <c r="I377" s="4">
        <v>2</v>
      </c>
      <c r="J377" s="4">
        <v>1</v>
      </c>
      <c r="K377" s="4">
        <v>2</v>
      </c>
      <c r="O377" s="4">
        <v>1</v>
      </c>
      <c r="P377" s="4">
        <v>1</v>
      </c>
      <c r="Q377" s="4">
        <v>2</v>
      </c>
      <c r="R377" s="4">
        <v>3</v>
      </c>
      <c r="T377" s="4">
        <v>3</v>
      </c>
      <c r="U377" s="4">
        <v>2</v>
      </c>
      <c r="W377" s="4">
        <v>1</v>
      </c>
      <c r="Y377" s="4">
        <v>1</v>
      </c>
      <c r="Z377" s="4">
        <v>1</v>
      </c>
      <c r="AA377" s="4">
        <v>1</v>
      </c>
      <c r="AB377" s="4">
        <v>2013</v>
      </c>
      <c r="AC377" s="4">
        <v>1</v>
      </c>
      <c r="AD377" s="4">
        <v>1</v>
      </c>
      <c r="AE377" s="4">
        <v>3</v>
      </c>
      <c r="AF377" s="4">
        <v>5</v>
      </c>
      <c r="AG377" s="4">
        <v>1</v>
      </c>
      <c r="AV377" s="4">
        <v>1</v>
      </c>
      <c r="AX377" s="4">
        <v>9</v>
      </c>
      <c r="AY377" s="4">
        <v>2</v>
      </c>
      <c r="BD377" s="4">
        <v>1</v>
      </c>
      <c r="BF377" s="4">
        <v>1</v>
      </c>
      <c r="BG377" s="4">
        <v>1</v>
      </c>
      <c r="BH377" s="4">
        <v>1</v>
      </c>
      <c r="BJ377" s="4">
        <v>1</v>
      </c>
      <c r="BK377" s="4">
        <v>5</v>
      </c>
      <c r="BL377" s="4">
        <v>4</v>
      </c>
      <c r="BS377" s="4">
        <v>3</v>
      </c>
      <c r="BW377" s="4">
        <v>2</v>
      </c>
      <c r="BX377" s="4">
        <v>1</v>
      </c>
      <c r="BY377" s="4">
        <v>1</v>
      </c>
      <c r="BZ377" s="4">
        <v>1</v>
      </c>
      <c r="CA377" s="4">
        <v>1</v>
      </c>
      <c r="CB377" s="4">
        <v>1</v>
      </c>
      <c r="CC377" s="4">
        <v>1</v>
      </c>
      <c r="CD377" s="4">
        <v>2</v>
      </c>
      <c r="CE377" s="4">
        <v>2</v>
      </c>
      <c r="CF377" s="4">
        <v>2</v>
      </c>
      <c r="CG377" s="4">
        <v>2</v>
      </c>
      <c r="CH377" s="4">
        <v>2</v>
      </c>
      <c r="CI377" s="4">
        <v>1</v>
      </c>
      <c r="CJ377" s="4">
        <v>2</v>
      </c>
      <c r="CK377" s="4">
        <v>7</v>
      </c>
      <c r="CL377" s="4">
        <v>7</v>
      </c>
      <c r="CM377" s="4">
        <v>1</v>
      </c>
      <c r="CN377" s="4">
        <v>1</v>
      </c>
      <c r="CO377" s="4">
        <v>2</v>
      </c>
      <c r="CP377" s="4">
        <v>1</v>
      </c>
      <c r="CQ377" s="4">
        <v>2</v>
      </c>
      <c r="CR377" s="4">
        <v>1</v>
      </c>
      <c r="CS377" s="4">
        <v>0</v>
      </c>
      <c r="CV377" s="4">
        <v>1</v>
      </c>
      <c r="CW377" s="4">
        <v>1</v>
      </c>
      <c r="CX377" s="4">
        <v>2</v>
      </c>
      <c r="CY377" s="4">
        <v>1</v>
      </c>
      <c r="CZ377" s="4">
        <v>1</v>
      </c>
      <c r="DA377" s="4">
        <v>3</v>
      </c>
      <c r="DB377" s="4">
        <v>1</v>
      </c>
      <c r="DC377" s="4">
        <v>6</v>
      </c>
      <c r="DD377" s="4">
        <v>6</v>
      </c>
      <c r="DE377" s="4">
        <v>1</v>
      </c>
      <c r="DF377" s="4">
        <v>5</v>
      </c>
      <c r="DH377" s="4">
        <v>3</v>
      </c>
      <c r="DI377" s="4">
        <v>0</v>
      </c>
      <c r="DJ377" s="4">
        <v>1</v>
      </c>
      <c r="DK377" s="4">
        <v>1</v>
      </c>
      <c r="DO377" s="4">
        <v>1</v>
      </c>
      <c r="DP377" s="4">
        <v>1</v>
      </c>
      <c r="DQ377" s="4">
        <v>4</v>
      </c>
      <c r="DR377" s="4">
        <v>6</v>
      </c>
      <c r="DW377" s="4">
        <v>1</v>
      </c>
      <c r="DX377" s="4">
        <v>5</v>
      </c>
      <c r="DY377" s="4">
        <v>1</v>
      </c>
      <c r="DZ377" s="4">
        <v>1</v>
      </c>
      <c r="EA377" s="4" t="s">
        <v>1148</v>
      </c>
      <c r="EB377" s="4">
        <v>779</v>
      </c>
      <c r="EC377" s="4">
        <v>12.98</v>
      </c>
      <c r="EE377" s="4">
        <v>2</v>
      </c>
      <c r="EF377" s="4">
        <v>1</v>
      </c>
      <c r="EG377" s="4" t="s">
        <v>1551</v>
      </c>
      <c r="EI377" s="4">
        <v>1</v>
      </c>
      <c r="EJ377" s="4">
        <v>1</v>
      </c>
      <c r="EK377" s="4">
        <v>3</v>
      </c>
      <c r="EL377" s="4">
        <v>4</v>
      </c>
      <c r="EM377" s="4">
        <v>17</v>
      </c>
      <c r="ET377" s="4" t="s">
        <v>1599</v>
      </c>
      <c r="EU377" s="4" t="s">
        <v>201</v>
      </c>
      <c r="EV377" s="4" t="s">
        <v>202</v>
      </c>
      <c r="EY377" s="4">
        <v>792</v>
      </c>
      <c r="FA377" s="83" t="s">
        <v>237</v>
      </c>
      <c r="FB377" s="4" t="s">
        <v>204</v>
      </c>
      <c r="FC377" s="4">
        <v>1</v>
      </c>
      <c r="FD377" s="4" t="s">
        <v>238</v>
      </c>
      <c r="FE377" s="4">
        <v>7</v>
      </c>
    </row>
    <row r="378" spans="1:161" x14ac:dyDescent="0.3">
      <c r="A378" s="4">
        <v>12961</v>
      </c>
      <c r="B378" s="4" t="s">
        <v>1615</v>
      </c>
      <c r="C378" s="4" t="s">
        <v>212</v>
      </c>
      <c r="D378" s="4" t="s">
        <v>1616</v>
      </c>
      <c r="E378" s="4" t="s">
        <v>214</v>
      </c>
      <c r="F378" s="4" t="s">
        <v>202</v>
      </c>
      <c r="G378" s="4">
        <v>1</v>
      </c>
      <c r="H378" s="4">
        <v>1</v>
      </c>
      <c r="I378" s="4">
        <v>2</v>
      </c>
      <c r="J378" s="4">
        <v>1</v>
      </c>
      <c r="K378" s="4">
        <v>2</v>
      </c>
      <c r="O378" s="4">
        <v>1</v>
      </c>
      <c r="P378" s="4">
        <v>1</v>
      </c>
      <c r="Q378" s="4">
        <v>2</v>
      </c>
      <c r="R378" s="4">
        <v>2</v>
      </c>
      <c r="U378" s="4">
        <v>2</v>
      </c>
      <c r="W378" s="4">
        <v>1</v>
      </c>
      <c r="Y378" s="4">
        <v>1</v>
      </c>
      <c r="AA378" s="4">
        <v>1</v>
      </c>
      <c r="AB378" s="4">
        <v>2009</v>
      </c>
      <c r="AC378" s="4">
        <v>2</v>
      </c>
      <c r="AD378" s="4">
        <v>3</v>
      </c>
      <c r="AE378" s="4">
        <v>2</v>
      </c>
      <c r="AF378" s="4">
        <v>3</v>
      </c>
      <c r="AG378" s="4">
        <v>1</v>
      </c>
      <c r="AV378" s="4">
        <v>1</v>
      </c>
      <c r="AX378" s="4">
        <v>2</v>
      </c>
      <c r="AY378" s="4">
        <v>-77</v>
      </c>
      <c r="BB378" s="4">
        <v>1</v>
      </c>
      <c r="BC378" s="4">
        <v>0</v>
      </c>
      <c r="BD378" s="4">
        <v>2</v>
      </c>
      <c r="BE378" s="4">
        <v>2</v>
      </c>
      <c r="BF378" s="4">
        <v>1</v>
      </c>
      <c r="BG378" s="4">
        <v>1</v>
      </c>
      <c r="BH378" s="4">
        <v>1</v>
      </c>
      <c r="BJ378" s="4">
        <v>1</v>
      </c>
      <c r="BK378" s="4">
        <v>6</v>
      </c>
      <c r="BL378" s="4">
        <v>2</v>
      </c>
      <c r="BS378" s="4">
        <v>1</v>
      </c>
      <c r="BU378" s="4">
        <v>2</v>
      </c>
      <c r="BW378" s="4">
        <v>2</v>
      </c>
      <c r="BX378" s="4">
        <v>1</v>
      </c>
      <c r="BY378" s="4">
        <v>1</v>
      </c>
      <c r="BZ378" s="4">
        <v>1</v>
      </c>
      <c r="CA378" s="4">
        <v>2</v>
      </c>
      <c r="CB378" s="4">
        <v>2</v>
      </c>
      <c r="CC378" s="4">
        <v>2</v>
      </c>
      <c r="CD378" s="4">
        <v>2</v>
      </c>
      <c r="CE378" s="4">
        <v>2</v>
      </c>
      <c r="CF378" s="4">
        <v>1</v>
      </c>
      <c r="CG378" s="4">
        <v>2</v>
      </c>
      <c r="CH378" s="4">
        <v>2</v>
      </c>
      <c r="CI378" s="4">
        <v>2</v>
      </c>
      <c r="CJ378" s="4">
        <v>1</v>
      </c>
      <c r="CK378" s="4">
        <v>7</v>
      </c>
      <c r="CL378" s="4">
        <v>4</v>
      </c>
      <c r="CM378" s="4">
        <v>1</v>
      </c>
      <c r="CN378" s="4">
        <v>1</v>
      </c>
      <c r="CO378" s="4">
        <v>1</v>
      </c>
      <c r="CP378" s="4">
        <v>1</v>
      </c>
      <c r="CQ378" s="4">
        <v>1</v>
      </c>
      <c r="CR378" s="4">
        <v>1</v>
      </c>
      <c r="CS378" s="4">
        <v>1</v>
      </c>
      <c r="CT378" s="4">
        <v>1</v>
      </c>
      <c r="CU378" s="4">
        <v>1</v>
      </c>
      <c r="CV378" s="4">
        <v>2</v>
      </c>
      <c r="CX378" s="4">
        <v>2</v>
      </c>
      <c r="CY378" s="4">
        <v>2</v>
      </c>
      <c r="CZ378" s="4">
        <v>1</v>
      </c>
      <c r="DA378" s="4">
        <v>3</v>
      </c>
      <c r="DB378" s="4">
        <v>1</v>
      </c>
      <c r="DC378" s="4">
        <v>21</v>
      </c>
      <c r="DD378" s="4">
        <v>3</v>
      </c>
      <c r="DE378" s="4">
        <v>1</v>
      </c>
      <c r="DF378" s="4">
        <v>3</v>
      </c>
      <c r="DH378" s="4">
        <v>1</v>
      </c>
      <c r="DI378" s="4">
        <v>1</v>
      </c>
      <c r="DJ378" s="4">
        <v>0</v>
      </c>
      <c r="DK378" s="4">
        <v>0</v>
      </c>
      <c r="DL378" s="4">
        <v>0</v>
      </c>
      <c r="DM378" s="4">
        <v>2</v>
      </c>
      <c r="DO378" s="4">
        <v>1</v>
      </c>
      <c r="DP378" s="4">
        <v>2</v>
      </c>
      <c r="DQ378" s="4">
        <v>6</v>
      </c>
      <c r="DR378" s="4">
        <v>1</v>
      </c>
      <c r="DW378" s="4">
        <v>2</v>
      </c>
      <c r="DX378" s="4">
        <v>-98</v>
      </c>
      <c r="DY378" s="4">
        <v>1</v>
      </c>
      <c r="DZ378" s="4">
        <v>1</v>
      </c>
      <c r="EA378" s="4" t="s">
        <v>1617</v>
      </c>
      <c r="EB378" s="4">
        <v>808</v>
      </c>
      <c r="EC378" s="4">
        <v>13.47</v>
      </c>
      <c r="EE378" s="4">
        <v>2</v>
      </c>
      <c r="EF378" s="4">
        <v>1</v>
      </c>
      <c r="EG378" s="4" t="s">
        <v>1618</v>
      </c>
      <c r="EI378" s="4">
        <v>1</v>
      </c>
      <c r="EJ378" s="4">
        <v>1</v>
      </c>
      <c r="EK378" s="4">
        <v>3</v>
      </c>
      <c r="EL378" s="4">
        <v>8</v>
      </c>
      <c r="EM378" s="4">
        <v>25</v>
      </c>
      <c r="ET378" s="4" t="s">
        <v>1599</v>
      </c>
      <c r="EU378" s="4" t="s">
        <v>201</v>
      </c>
      <c r="EV378" s="4" t="s">
        <v>202</v>
      </c>
      <c r="EY378" s="4">
        <v>826</v>
      </c>
      <c r="FA378" s="83" t="s">
        <v>237</v>
      </c>
      <c r="FB378" s="4" t="s">
        <v>204</v>
      </c>
      <c r="FC378" s="4">
        <v>1</v>
      </c>
      <c r="FD378" s="4" t="s">
        <v>205</v>
      </c>
      <c r="FE378" s="4">
        <v>3</v>
      </c>
    </row>
    <row r="379" spans="1:161" x14ac:dyDescent="0.3">
      <c r="A379" s="4">
        <v>13057</v>
      </c>
      <c r="B379" s="4" t="s">
        <v>1619</v>
      </c>
      <c r="C379" s="4" t="s">
        <v>194</v>
      </c>
      <c r="D379" s="4" t="s">
        <v>1620</v>
      </c>
      <c r="E379" s="4" t="s">
        <v>299</v>
      </c>
      <c r="F379" s="4" t="s">
        <v>1499</v>
      </c>
      <c r="G379" s="4">
        <v>1</v>
      </c>
      <c r="H379" s="4">
        <v>1</v>
      </c>
      <c r="I379" s="4">
        <v>1</v>
      </c>
      <c r="J379" s="4">
        <v>1</v>
      </c>
      <c r="K379" s="4">
        <v>2</v>
      </c>
      <c r="O379" s="4">
        <v>2</v>
      </c>
      <c r="P379" s="4">
        <v>1</v>
      </c>
      <c r="Q379" s="4">
        <v>2</v>
      </c>
      <c r="BF379" s="4">
        <v>1</v>
      </c>
      <c r="BG379" s="4">
        <v>1</v>
      </c>
      <c r="BI379" s="4">
        <v>1</v>
      </c>
      <c r="BJ379" s="4">
        <v>1</v>
      </c>
      <c r="BK379" s="4">
        <v>6</v>
      </c>
      <c r="BL379" s="4">
        <v>5</v>
      </c>
      <c r="BS379" s="4">
        <v>3</v>
      </c>
      <c r="BW379" s="4">
        <v>1</v>
      </c>
      <c r="BX379" s="4">
        <v>1</v>
      </c>
      <c r="BY379" s="4">
        <v>1</v>
      </c>
      <c r="BZ379" s="4">
        <v>1</v>
      </c>
      <c r="CA379" s="4">
        <v>1</v>
      </c>
      <c r="CB379" s="4">
        <v>1</v>
      </c>
      <c r="CC379" s="4">
        <v>1</v>
      </c>
      <c r="CD379" s="4">
        <v>1</v>
      </c>
      <c r="CE379" s="4">
        <v>1</v>
      </c>
      <c r="CF379" s="4">
        <v>1</v>
      </c>
      <c r="CG379" s="4">
        <v>3</v>
      </c>
      <c r="CH379" s="4">
        <v>1</v>
      </c>
      <c r="CI379" s="4">
        <v>2</v>
      </c>
      <c r="CJ379" s="4">
        <v>1</v>
      </c>
      <c r="CK379" s="4">
        <v>7</v>
      </c>
      <c r="CL379" s="4">
        <v>3</v>
      </c>
      <c r="CM379" s="4">
        <v>3</v>
      </c>
      <c r="CN379" s="4">
        <v>1</v>
      </c>
      <c r="CO379" s="4">
        <v>1</v>
      </c>
      <c r="CP379" s="4">
        <v>1</v>
      </c>
      <c r="CQ379" s="4">
        <v>1</v>
      </c>
      <c r="CR379" s="4">
        <v>1</v>
      </c>
      <c r="CS379" s="4">
        <v>0</v>
      </c>
      <c r="CV379" s="4">
        <v>1</v>
      </c>
      <c r="CW379" s="4">
        <v>1</v>
      </c>
      <c r="CX379" s="4">
        <v>2</v>
      </c>
      <c r="CY379" s="4">
        <v>1</v>
      </c>
      <c r="CZ379" s="4">
        <v>1</v>
      </c>
      <c r="DA379" s="4">
        <v>3</v>
      </c>
      <c r="DB379" s="4">
        <v>1</v>
      </c>
      <c r="DC379" s="4">
        <v>5</v>
      </c>
      <c r="DD379" s="4">
        <v>1</v>
      </c>
      <c r="DE379" s="4">
        <v>1</v>
      </c>
      <c r="DF379" s="4">
        <v>5</v>
      </c>
      <c r="DH379" s="4">
        <v>3</v>
      </c>
      <c r="DI379" s="4">
        <v>0</v>
      </c>
      <c r="DJ379" s="4">
        <v>1</v>
      </c>
      <c r="DK379" s="4">
        <v>1</v>
      </c>
      <c r="DO379" s="4">
        <v>1</v>
      </c>
      <c r="DP379" s="4">
        <v>1</v>
      </c>
      <c r="DQ379" s="4">
        <v>7</v>
      </c>
      <c r="DR379" s="4">
        <v>1</v>
      </c>
      <c r="DW379" s="4">
        <v>2</v>
      </c>
      <c r="DX379" s="4">
        <v>6</v>
      </c>
      <c r="DY379" s="4">
        <v>1</v>
      </c>
      <c r="DZ379" s="4">
        <v>1</v>
      </c>
      <c r="EA379" s="4" t="s">
        <v>1621</v>
      </c>
      <c r="EB379" s="4">
        <v>885</v>
      </c>
      <c r="EC379" s="4">
        <v>14.75</v>
      </c>
      <c r="EE379" s="4">
        <v>2</v>
      </c>
      <c r="EF379" s="4">
        <v>1</v>
      </c>
      <c r="EG379" s="4" t="s">
        <v>1612</v>
      </c>
      <c r="EI379" s="4">
        <v>1</v>
      </c>
      <c r="EJ379" s="4">
        <v>1</v>
      </c>
      <c r="EK379" s="4">
        <v>3</v>
      </c>
      <c r="EL379" s="4">
        <v>7</v>
      </c>
      <c r="EM379" s="4">
        <v>23</v>
      </c>
      <c r="ET379" s="4" t="s">
        <v>1599</v>
      </c>
      <c r="EU379" s="4" t="s">
        <v>201</v>
      </c>
      <c r="EV379" s="4" t="s">
        <v>202</v>
      </c>
      <c r="EY379" s="4">
        <v>1019</v>
      </c>
      <c r="FA379" s="83" t="s">
        <v>203</v>
      </c>
      <c r="FB379" s="4" t="s">
        <v>204</v>
      </c>
      <c r="FC379" s="4">
        <v>1</v>
      </c>
      <c r="FD379" s="4" t="s">
        <v>238</v>
      </c>
      <c r="FE379" s="4">
        <v>3</v>
      </c>
    </row>
    <row r="380" spans="1:161" x14ac:dyDescent="0.3">
      <c r="A380" s="4">
        <v>13071</v>
      </c>
      <c r="B380" s="4" t="s">
        <v>1622</v>
      </c>
      <c r="C380" s="4" t="s">
        <v>212</v>
      </c>
      <c r="D380" s="4" t="s">
        <v>1623</v>
      </c>
      <c r="E380" s="4" t="s">
        <v>214</v>
      </c>
      <c r="F380" s="4" t="s">
        <v>1499</v>
      </c>
      <c r="G380" s="4">
        <v>1</v>
      </c>
      <c r="H380" s="4">
        <v>2</v>
      </c>
      <c r="J380" s="4">
        <v>1</v>
      </c>
      <c r="K380" s="4">
        <v>2</v>
      </c>
      <c r="O380" s="4">
        <v>0</v>
      </c>
      <c r="P380" s="4">
        <v>1</v>
      </c>
      <c r="Q380" s="4">
        <v>2</v>
      </c>
      <c r="BF380" s="4">
        <v>1</v>
      </c>
      <c r="BG380" s="4">
        <v>1</v>
      </c>
      <c r="BI380" s="4">
        <v>2</v>
      </c>
      <c r="BJ380" s="4">
        <v>1</v>
      </c>
      <c r="BK380" s="4">
        <v>1</v>
      </c>
      <c r="BL380" s="4">
        <v>2</v>
      </c>
      <c r="BM380" s="4">
        <v>5</v>
      </c>
      <c r="BS380" s="4">
        <v>4</v>
      </c>
      <c r="BU380" s="4">
        <v>1</v>
      </c>
      <c r="BV380" s="4">
        <v>3</v>
      </c>
      <c r="BX380" s="4">
        <v>1</v>
      </c>
      <c r="BY380" s="4">
        <v>2</v>
      </c>
      <c r="BZ380" s="4">
        <v>1</v>
      </c>
      <c r="CA380" s="4">
        <v>1</v>
      </c>
      <c r="CB380" s="4">
        <v>-98</v>
      </c>
      <c r="CC380" s="4">
        <v>2</v>
      </c>
      <c r="CD380" s="4">
        <v>2</v>
      </c>
      <c r="CE380" s="4">
        <v>2</v>
      </c>
      <c r="CF380" s="4">
        <v>1</v>
      </c>
      <c r="CG380" s="4">
        <v>2</v>
      </c>
      <c r="CH380" s="4">
        <v>2</v>
      </c>
      <c r="CI380" s="4">
        <v>2</v>
      </c>
      <c r="CJ380" s="4">
        <v>2</v>
      </c>
      <c r="CK380" s="4">
        <v>7</v>
      </c>
      <c r="CL380" s="4">
        <v>1</v>
      </c>
      <c r="CM380" s="4">
        <v>4</v>
      </c>
      <c r="CN380" s="4">
        <v>1</v>
      </c>
      <c r="CO380" s="4">
        <v>2</v>
      </c>
      <c r="CP380" s="4">
        <v>1</v>
      </c>
      <c r="CQ380" s="4">
        <v>2</v>
      </c>
      <c r="CR380" s="4">
        <v>1</v>
      </c>
      <c r="CS380" s="4">
        <v>0</v>
      </c>
      <c r="CV380" s="4">
        <v>1</v>
      </c>
      <c r="CW380" s="4">
        <v>1</v>
      </c>
      <c r="CX380" s="4">
        <v>2</v>
      </c>
      <c r="CY380" s="4">
        <v>4</v>
      </c>
      <c r="CZ380" s="4">
        <v>1</v>
      </c>
      <c r="DA380" s="4">
        <v>1</v>
      </c>
      <c r="DB380" s="4">
        <v>1</v>
      </c>
      <c r="DC380" s="4">
        <v>2</v>
      </c>
      <c r="DD380" s="4">
        <v>1</v>
      </c>
      <c r="DE380" s="4">
        <v>1</v>
      </c>
      <c r="DF380" s="4">
        <v>1</v>
      </c>
      <c r="DH380" s="4">
        <v>0</v>
      </c>
      <c r="DI380" s="4">
        <v>0</v>
      </c>
      <c r="DJ380" s="4">
        <v>1</v>
      </c>
      <c r="DO380" s="4">
        <v>2</v>
      </c>
      <c r="DP380" s="4">
        <v>2</v>
      </c>
      <c r="DQ380" s="4">
        <v>4</v>
      </c>
      <c r="DR380" s="4">
        <v>4</v>
      </c>
      <c r="DW380" s="4">
        <v>2</v>
      </c>
      <c r="DX380" s="4">
        <v>4</v>
      </c>
      <c r="DY380" s="4">
        <v>1</v>
      </c>
      <c r="DZ380" s="4">
        <v>2</v>
      </c>
      <c r="EA380" s="4" t="s">
        <v>1624</v>
      </c>
      <c r="EB380" s="4">
        <v>644</v>
      </c>
      <c r="EC380" s="4">
        <v>10.73</v>
      </c>
      <c r="EE380" s="4">
        <v>2</v>
      </c>
      <c r="EF380" s="4">
        <v>1</v>
      </c>
      <c r="EG380" s="4" t="s">
        <v>1625</v>
      </c>
      <c r="EI380" s="4">
        <v>1</v>
      </c>
      <c r="EJ380" s="4">
        <v>1</v>
      </c>
      <c r="EK380" s="4">
        <v>3</v>
      </c>
      <c r="EL380" s="4">
        <v>8</v>
      </c>
      <c r="EM380" s="4">
        <v>25</v>
      </c>
      <c r="ET380" s="4" t="s">
        <v>1599</v>
      </c>
      <c r="EU380" s="4" t="s">
        <v>201</v>
      </c>
      <c r="EV380" s="4" t="s">
        <v>202</v>
      </c>
      <c r="EY380" s="4">
        <v>826</v>
      </c>
      <c r="FA380" s="83" t="s">
        <v>203</v>
      </c>
      <c r="FB380" s="4" t="s">
        <v>204</v>
      </c>
      <c r="FC380" s="4">
        <v>0</v>
      </c>
      <c r="FD380" s="4" t="s">
        <v>205</v>
      </c>
      <c r="FE380" s="4">
        <v>35</v>
      </c>
    </row>
    <row r="381" spans="1:161" x14ac:dyDescent="0.3">
      <c r="A381" s="4">
        <v>13096</v>
      </c>
      <c r="B381" s="4" t="s">
        <v>1626</v>
      </c>
      <c r="C381" s="4" t="s">
        <v>194</v>
      </c>
      <c r="D381" s="4" t="s">
        <v>1627</v>
      </c>
      <c r="E381" s="4" t="s">
        <v>227</v>
      </c>
      <c r="F381" s="4" t="s">
        <v>1499</v>
      </c>
      <c r="G381" s="4">
        <v>1</v>
      </c>
      <c r="H381" s="4">
        <v>2</v>
      </c>
      <c r="J381" s="4">
        <v>1</v>
      </c>
      <c r="K381" s="4">
        <v>2</v>
      </c>
      <c r="O381" s="4">
        <v>0</v>
      </c>
      <c r="P381" s="4">
        <v>1</v>
      </c>
      <c r="Q381" s="4">
        <v>2</v>
      </c>
      <c r="BF381" s="4">
        <v>1</v>
      </c>
      <c r="BG381" s="4">
        <v>1</v>
      </c>
      <c r="BI381" s="4">
        <v>1</v>
      </c>
      <c r="BJ381" s="4">
        <v>1</v>
      </c>
      <c r="BK381" s="4">
        <v>6</v>
      </c>
      <c r="BL381" s="4">
        <v>3</v>
      </c>
      <c r="BS381" s="4">
        <v>1</v>
      </c>
      <c r="BU381" s="4">
        <v>1</v>
      </c>
      <c r="BV381" s="4">
        <v>4</v>
      </c>
      <c r="BX381" s="4">
        <v>3</v>
      </c>
      <c r="BY381" s="4">
        <v>1</v>
      </c>
      <c r="BZ381" s="4">
        <v>1</v>
      </c>
      <c r="CA381" s="4">
        <v>1</v>
      </c>
      <c r="CB381" s="4">
        <v>2</v>
      </c>
      <c r="CC381" s="4">
        <v>1</v>
      </c>
      <c r="CD381" s="4">
        <v>2</v>
      </c>
      <c r="CE381" s="4">
        <v>1</v>
      </c>
      <c r="CF381" s="4">
        <v>1</v>
      </c>
      <c r="CG381" s="4">
        <v>-98</v>
      </c>
      <c r="CH381" s="4">
        <v>1</v>
      </c>
      <c r="CI381" s="4">
        <v>1</v>
      </c>
      <c r="CJ381" s="4">
        <v>1</v>
      </c>
      <c r="CK381" s="4">
        <v>7</v>
      </c>
      <c r="CL381" s="4">
        <v>1</v>
      </c>
      <c r="CM381" s="4">
        <v>3</v>
      </c>
      <c r="CN381" s="4">
        <v>1</v>
      </c>
      <c r="CO381" s="4">
        <v>2</v>
      </c>
      <c r="CP381" s="4">
        <v>1</v>
      </c>
      <c r="CQ381" s="4">
        <v>2</v>
      </c>
      <c r="CR381" s="4">
        <v>1</v>
      </c>
      <c r="CS381" s="4">
        <v>0</v>
      </c>
      <c r="CV381" s="4">
        <v>2</v>
      </c>
      <c r="CX381" s="4">
        <v>2</v>
      </c>
      <c r="CY381" s="4">
        <v>1</v>
      </c>
      <c r="CZ381" s="4">
        <v>1</v>
      </c>
      <c r="DA381" s="4">
        <v>4</v>
      </c>
      <c r="DB381" s="4">
        <v>1</v>
      </c>
      <c r="DC381" s="4">
        <v>3</v>
      </c>
      <c r="DD381" s="4">
        <v>3</v>
      </c>
      <c r="DE381" s="4">
        <v>1</v>
      </c>
      <c r="DF381" s="4">
        <v>5</v>
      </c>
      <c r="DG381" s="4">
        <v>5</v>
      </c>
      <c r="DH381" s="4">
        <v>2</v>
      </c>
      <c r="DI381" s="4">
        <v>1</v>
      </c>
      <c r="DJ381" s="4">
        <v>0</v>
      </c>
      <c r="DK381" s="4">
        <v>1</v>
      </c>
      <c r="DL381" s="4">
        <v>0</v>
      </c>
      <c r="DM381" s="4">
        <v>1</v>
      </c>
      <c r="DN381" s="4">
        <v>0</v>
      </c>
      <c r="DO381" s="4">
        <v>1</v>
      </c>
      <c r="DP381" s="4">
        <v>1</v>
      </c>
      <c r="DQ381" s="4">
        <v>3</v>
      </c>
      <c r="DR381" s="4">
        <v>1</v>
      </c>
      <c r="DW381" s="4">
        <v>2</v>
      </c>
      <c r="DX381" s="4">
        <v>7</v>
      </c>
      <c r="DY381" s="4">
        <v>1</v>
      </c>
      <c r="DZ381" s="4">
        <v>2</v>
      </c>
      <c r="EA381" s="4" t="s">
        <v>1628</v>
      </c>
      <c r="EB381" s="4">
        <v>642</v>
      </c>
      <c r="EC381" s="4">
        <v>10.7</v>
      </c>
      <c r="EE381" s="4">
        <v>2</v>
      </c>
      <c r="EF381" s="4">
        <v>1</v>
      </c>
      <c r="EG381" s="4" t="s">
        <v>1618</v>
      </c>
      <c r="EI381" s="4">
        <v>1</v>
      </c>
      <c r="EJ381" s="4">
        <v>1</v>
      </c>
      <c r="EK381" s="4">
        <v>3</v>
      </c>
      <c r="EL381" s="4">
        <v>6</v>
      </c>
      <c r="EM381" s="4">
        <v>21</v>
      </c>
      <c r="ET381" s="4" t="s">
        <v>1599</v>
      </c>
      <c r="EU381" s="4" t="s">
        <v>201</v>
      </c>
      <c r="EV381" s="4" t="s">
        <v>202</v>
      </c>
      <c r="EY381" s="4">
        <v>963</v>
      </c>
      <c r="FA381" s="83" t="s">
        <v>203</v>
      </c>
      <c r="FB381" s="4" t="s">
        <v>204</v>
      </c>
      <c r="FC381" s="4">
        <v>0</v>
      </c>
      <c r="FD381" s="4" t="s">
        <v>205</v>
      </c>
      <c r="FE381" s="4">
        <v>3</v>
      </c>
    </row>
    <row r="382" spans="1:161" x14ac:dyDescent="0.3">
      <c r="A382" s="4">
        <v>13104</v>
      </c>
      <c r="B382" s="4" t="s">
        <v>1629</v>
      </c>
      <c r="C382" s="4" t="s">
        <v>212</v>
      </c>
      <c r="D382" s="4" t="s">
        <v>1630</v>
      </c>
      <c r="E382" s="4" t="s">
        <v>214</v>
      </c>
      <c r="F382" s="4" t="s">
        <v>1631</v>
      </c>
      <c r="G382" s="4">
        <v>1</v>
      </c>
      <c r="H382" s="4">
        <v>2</v>
      </c>
      <c r="J382" s="4">
        <v>1</v>
      </c>
      <c r="K382" s="4">
        <v>2</v>
      </c>
      <c r="O382" s="4">
        <v>0</v>
      </c>
      <c r="P382" s="4">
        <v>1</v>
      </c>
      <c r="Q382" s="4">
        <v>2</v>
      </c>
      <c r="BF382" s="4">
        <v>1</v>
      </c>
      <c r="BG382" s="4">
        <v>1</v>
      </c>
      <c r="BI382" s="4">
        <v>1</v>
      </c>
      <c r="BJ382" s="4">
        <v>1</v>
      </c>
      <c r="BK382" s="4">
        <v>6</v>
      </c>
      <c r="BL382" s="4">
        <v>3</v>
      </c>
      <c r="BS382" s="4">
        <v>3</v>
      </c>
      <c r="BW382" s="4">
        <v>1</v>
      </c>
      <c r="BX382" s="4">
        <v>1</v>
      </c>
      <c r="BY382" s="4">
        <v>2</v>
      </c>
      <c r="BZ382" s="4">
        <v>1</v>
      </c>
      <c r="CA382" s="4">
        <v>1</v>
      </c>
      <c r="CB382" s="4">
        <v>2</v>
      </c>
      <c r="CC382" s="4">
        <v>2</v>
      </c>
      <c r="CD382" s="4">
        <v>2</v>
      </c>
      <c r="CE382" s="4">
        <v>2</v>
      </c>
      <c r="CF382" s="4">
        <v>2</v>
      </c>
      <c r="CG382" s="4">
        <v>2</v>
      </c>
      <c r="CH382" s="4">
        <v>2</v>
      </c>
      <c r="CI382" s="4">
        <v>2</v>
      </c>
      <c r="CJ382" s="4">
        <v>2</v>
      </c>
      <c r="CK382" s="4">
        <v>7</v>
      </c>
      <c r="CL382" s="4">
        <v>2</v>
      </c>
      <c r="CM382" s="4">
        <v>2</v>
      </c>
      <c r="CN382" s="4">
        <v>1</v>
      </c>
      <c r="CO382" s="4">
        <v>1</v>
      </c>
      <c r="CP382" s="4">
        <v>1</v>
      </c>
      <c r="CQ382" s="4">
        <v>1</v>
      </c>
      <c r="CR382" s="4">
        <v>-97</v>
      </c>
      <c r="CV382" s="4">
        <v>2</v>
      </c>
      <c r="CX382" s="4">
        <v>2</v>
      </c>
      <c r="CY382" s="4">
        <v>5</v>
      </c>
      <c r="CZ382" s="4">
        <v>1</v>
      </c>
      <c r="DA382" s="4">
        <v>2</v>
      </c>
      <c r="DB382" s="4">
        <v>1</v>
      </c>
      <c r="DC382" s="4">
        <v>3.5</v>
      </c>
      <c r="DD382" s="4">
        <v>1</v>
      </c>
      <c r="DE382" s="4">
        <v>1</v>
      </c>
      <c r="DF382" s="4">
        <v>3</v>
      </c>
      <c r="DH382" s="4">
        <v>1</v>
      </c>
      <c r="DI382" s="4">
        <v>0</v>
      </c>
      <c r="DJ382" s="4">
        <v>0</v>
      </c>
      <c r="DK382" s="4">
        <v>0</v>
      </c>
      <c r="DL382" s="4">
        <v>2</v>
      </c>
      <c r="DO382" s="4">
        <v>2</v>
      </c>
      <c r="DP382" s="4">
        <v>2</v>
      </c>
      <c r="DQ382" s="4">
        <v>7</v>
      </c>
      <c r="DR382" s="4">
        <v>1</v>
      </c>
      <c r="DW382" s="4">
        <v>2</v>
      </c>
      <c r="DX382" s="4">
        <v>7</v>
      </c>
      <c r="DY382" s="4">
        <v>1</v>
      </c>
      <c r="DZ382" s="4">
        <v>1</v>
      </c>
      <c r="EA382" s="4" t="s">
        <v>1117</v>
      </c>
      <c r="EB382" s="4">
        <v>673</v>
      </c>
      <c r="EC382" s="4">
        <v>11.22</v>
      </c>
      <c r="EE382" s="4">
        <v>2</v>
      </c>
      <c r="EF382" s="4">
        <v>1</v>
      </c>
      <c r="EG382" s="4" t="s">
        <v>1394</v>
      </c>
      <c r="EI382" s="4">
        <v>1</v>
      </c>
      <c r="EJ382" s="4">
        <v>1</v>
      </c>
      <c r="EK382" s="4">
        <v>3</v>
      </c>
      <c r="EL382" s="4">
        <v>8</v>
      </c>
      <c r="EM382" s="4">
        <v>25</v>
      </c>
      <c r="ET382" s="4" t="s">
        <v>1599</v>
      </c>
      <c r="EU382" s="4" t="s">
        <v>201</v>
      </c>
      <c r="EV382" s="4" t="s">
        <v>202</v>
      </c>
      <c r="EY382" s="4">
        <v>826</v>
      </c>
      <c r="FA382" s="83" t="s">
        <v>203</v>
      </c>
      <c r="FB382" s="4" t="s">
        <v>204</v>
      </c>
      <c r="FC382" s="4">
        <v>1</v>
      </c>
      <c r="FD382" s="4" t="s">
        <v>238</v>
      </c>
      <c r="FE382" s="4">
        <v>3</v>
      </c>
    </row>
    <row r="383" spans="1:161" x14ac:dyDescent="0.3">
      <c r="A383" s="4">
        <v>13174</v>
      </c>
      <c r="B383" s="4" t="s">
        <v>1632</v>
      </c>
      <c r="C383" s="4" t="s">
        <v>265</v>
      </c>
      <c r="D383" s="4" t="s">
        <v>1633</v>
      </c>
      <c r="E383" s="4" t="s">
        <v>334</v>
      </c>
      <c r="F383" s="4" t="s">
        <v>1499</v>
      </c>
      <c r="G383" s="4">
        <v>1</v>
      </c>
      <c r="H383" s="4">
        <v>2</v>
      </c>
      <c r="J383" s="4">
        <v>1</v>
      </c>
      <c r="K383" s="4">
        <v>2</v>
      </c>
      <c r="O383" s="4">
        <v>0</v>
      </c>
      <c r="P383" s="4">
        <v>1</v>
      </c>
      <c r="Q383" s="4">
        <v>2</v>
      </c>
      <c r="BF383" s="4">
        <v>1</v>
      </c>
      <c r="BG383" s="4">
        <v>1</v>
      </c>
      <c r="BI383" s="4">
        <v>2</v>
      </c>
      <c r="BJ383" s="4">
        <v>2</v>
      </c>
      <c r="BK383" s="4">
        <v>6</v>
      </c>
      <c r="BL383" s="4">
        <v>5</v>
      </c>
      <c r="BS383" s="4">
        <v>3</v>
      </c>
      <c r="BW383" s="4">
        <v>1</v>
      </c>
      <c r="BX383" s="4">
        <v>1</v>
      </c>
      <c r="BY383" s="4">
        <v>1</v>
      </c>
      <c r="BZ383" s="4">
        <v>1</v>
      </c>
      <c r="CA383" s="4">
        <v>2</v>
      </c>
      <c r="CB383" s="4">
        <v>2</v>
      </c>
      <c r="CC383" s="4">
        <v>2</v>
      </c>
      <c r="CD383" s="4">
        <v>2</v>
      </c>
      <c r="CE383" s="4">
        <v>2</v>
      </c>
      <c r="CF383" s="4">
        <v>2</v>
      </c>
      <c r="CG383" s="4">
        <v>2</v>
      </c>
      <c r="CH383" s="4">
        <v>2</v>
      </c>
      <c r="CI383" s="4">
        <v>1</v>
      </c>
      <c r="CJ383" s="4">
        <v>2</v>
      </c>
      <c r="CK383" s="4">
        <v>7</v>
      </c>
      <c r="CL383" s="4">
        <v>1</v>
      </c>
      <c r="CM383" s="4">
        <v>1</v>
      </c>
      <c r="CN383" s="4">
        <v>1</v>
      </c>
      <c r="CO383" s="4">
        <v>2</v>
      </c>
      <c r="CP383" s="4">
        <v>1</v>
      </c>
      <c r="CQ383" s="4">
        <v>2</v>
      </c>
      <c r="CR383" s="4">
        <v>1</v>
      </c>
      <c r="CS383" s="4">
        <v>0</v>
      </c>
      <c r="CV383" s="4">
        <v>2</v>
      </c>
      <c r="CX383" s="4">
        <v>2</v>
      </c>
      <c r="CY383" s="4">
        <v>1</v>
      </c>
      <c r="CZ383" s="4">
        <v>1</v>
      </c>
      <c r="DA383" s="4">
        <v>3</v>
      </c>
      <c r="DB383" s="4">
        <v>1</v>
      </c>
      <c r="DC383" s="4">
        <v>15</v>
      </c>
      <c r="DD383" s="4">
        <v>1</v>
      </c>
      <c r="DE383" s="4">
        <v>1</v>
      </c>
      <c r="DF383" s="4">
        <v>2</v>
      </c>
      <c r="DG383" s="4">
        <v>2</v>
      </c>
      <c r="DH383" s="4">
        <v>0</v>
      </c>
      <c r="DI383" s="4">
        <v>0</v>
      </c>
      <c r="DJ383" s="4">
        <v>0</v>
      </c>
      <c r="DK383" s="4">
        <v>0</v>
      </c>
      <c r="DL383" s="4">
        <v>0</v>
      </c>
      <c r="DM383" s="4">
        <v>0</v>
      </c>
      <c r="DN383" s="4">
        <v>2</v>
      </c>
      <c r="DO383" s="4">
        <v>1</v>
      </c>
      <c r="DP383" s="4">
        <v>2</v>
      </c>
      <c r="DQ383" s="4">
        <v>7</v>
      </c>
      <c r="DR383" s="4">
        <v>1</v>
      </c>
      <c r="DW383" s="4">
        <v>2</v>
      </c>
      <c r="DX383" s="4">
        <v>9</v>
      </c>
      <c r="DY383" s="4">
        <v>1</v>
      </c>
      <c r="DZ383" s="4">
        <v>1</v>
      </c>
      <c r="EA383" s="4" t="s">
        <v>1634</v>
      </c>
      <c r="EB383" s="4">
        <v>497</v>
      </c>
      <c r="EC383" s="4">
        <v>8.2799999999999994</v>
      </c>
      <c r="EE383" s="4">
        <v>2</v>
      </c>
      <c r="EF383" s="4">
        <v>1</v>
      </c>
      <c r="EG383" s="4" t="s">
        <v>1184</v>
      </c>
      <c r="EI383" s="4">
        <v>1</v>
      </c>
      <c r="EJ383" s="4">
        <v>1</v>
      </c>
      <c r="EK383" s="4">
        <v>3</v>
      </c>
      <c r="EL383" s="4">
        <v>14</v>
      </c>
      <c r="EM383" s="4">
        <v>37</v>
      </c>
      <c r="ET383" s="4" t="s">
        <v>1599</v>
      </c>
      <c r="EU383" s="4" t="s">
        <v>201</v>
      </c>
      <c r="EV383" s="4" t="s">
        <v>202</v>
      </c>
      <c r="EY383" s="4">
        <v>1297</v>
      </c>
      <c r="FA383" s="83" t="s">
        <v>203</v>
      </c>
      <c r="FB383" s="4" t="s">
        <v>204</v>
      </c>
      <c r="FC383" s="4">
        <v>1</v>
      </c>
      <c r="FD383" s="4" t="s">
        <v>238</v>
      </c>
      <c r="FE383" s="4">
        <v>3</v>
      </c>
    </row>
    <row r="384" spans="1:161" x14ac:dyDescent="0.3">
      <c r="A384" s="4">
        <v>13202</v>
      </c>
      <c r="B384" s="4" t="s">
        <v>1635</v>
      </c>
      <c r="C384" s="4" t="s">
        <v>212</v>
      </c>
      <c r="D384" s="4" t="s">
        <v>1636</v>
      </c>
      <c r="E384" s="4" t="s">
        <v>293</v>
      </c>
      <c r="F384" s="4" t="s">
        <v>1637</v>
      </c>
      <c r="G384" s="4">
        <v>1</v>
      </c>
      <c r="H384" s="4">
        <v>1</v>
      </c>
      <c r="I384" s="4">
        <v>2</v>
      </c>
      <c r="J384" s="4">
        <v>1</v>
      </c>
      <c r="K384" s="4">
        <v>2</v>
      </c>
      <c r="O384" s="4">
        <v>1</v>
      </c>
      <c r="P384" s="4">
        <v>1</v>
      </c>
      <c r="Q384" s="4">
        <v>2</v>
      </c>
      <c r="R384" s="4">
        <v>3</v>
      </c>
      <c r="T384" s="4">
        <v>4</v>
      </c>
      <c r="U384" s="4">
        <v>2</v>
      </c>
      <c r="W384" s="4">
        <v>1</v>
      </c>
      <c r="Y384" s="4">
        <v>1</v>
      </c>
      <c r="Z384" s="4">
        <v>1</v>
      </c>
      <c r="AA384" s="4">
        <v>-98</v>
      </c>
      <c r="AC384" s="4">
        <v>2</v>
      </c>
      <c r="AD384" s="4">
        <v>1</v>
      </c>
      <c r="AE384" s="4">
        <v>3</v>
      </c>
      <c r="AF384" s="4">
        <v>6</v>
      </c>
      <c r="AG384" s="4">
        <v>-98</v>
      </c>
      <c r="AH384" s="4">
        <v>-98</v>
      </c>
      <c r="AK384" s="4">
        <v>1</v>
      </c>
      <c r="AR384" s="4">
        <v>1</v>
      </c>
      <c r="AU384" s="4">
        <v>3</v>
      </c>
      <c r="AV384" s="4">
        <v>1</v>
      </c>
      <c r="AX384" s="4">
        <v>4</v>
      </c>
      <c r="AY384" s="4">
        <v>2</v>
      </c>
      <c r="AZ384" s="4">
        <v>-98</v>
      </c>
      <c r="BB384" s="4">
        <v>1</v>
      </c>
      <c r="BC384" s="4">
        <v>0</v>
      </c>
      <c r="BD384" s="4">
        <v>2</v>
      </c>
      <c r="BE384" s="4">
        <v>1</v>
      </c>
      <c r="BF384" s="4">
        <v>1</v>
      </c>
      <c r="BG384" s="4">
        <v>1</v>
      </c>
      <c r="BH384" s="4">
        <v>1</v>
      </c>
      <c r="BJ384" s="4">
        <v>1</v>
      </c>
      <c r="BK384" s="4">
        <v>6</v>
      </c>
      <c r="BL384" s="4">
        <v>2</v>
      </c>
      <c r="BS384" s="4">
        <v>2</v>
      </c>
      <c r="BT384" s="4">
        <v>1</v>
      </c>
      <c r="BU384" s="4">
        <v>2</v>
      </c>
      <c r="BW384" s="4">
        <v>2</v>
      </c>
      <c r="BX384" s="4">
        <v>1</v>
      </c>
      <c r="BY384" s="4">
        <v>1</v>
      </c>
      <c r="BZ384" s="4">
        <v>1</v>
      </c>
      <c r="CA384" s="4">
        <v>1</v>
      </c>
      <c r="CB384" s="4">
        <v>2</v>
      </c>
      <c r="CC384" s="4">
        <v>1</v>
      </c>
      <c r="CD384" s="4">
        <v>2</v>
      </c>
      <c r="CE384" s="4">
        <v>1</v>
      </c>
      <c r="CF384" s="4">
        <v>1</v>
      </c>
      <c r="CG384" s="4">
        <v>2</v>
      </c>
      <c r="CH384" s="4">
        <v>3</v>
      </c>
      <c r="CI384" s="4">
        <v>2</v>
      </c>
      <c r="CJ384" s="4">
        <v>2</v>
      </c>
      <c r="CK384" s="4">
        <v>7</v>
      </c>
      <c r="CL384" s="4">
        <v>1</v>
      </c>
      <c r="CM384" s="4">
        <v>2</v>
      </c>
      <c r="CN384" s="4">
        <v>1</v>
      </c>
      <c r="CO384" s="4">
        <v>2</v>
      </c>
      <c r="CP384" s="4">
        <v>1</v>
      </c>
      <c r="CQ384" s="4">
        <v>2</v>
      </c>
      <c r="CR384" s="4">
        <v>1</v>
      </c>
      <c r="CS384" s="4">
        <v>0</v>
      </c>
      <c r="CV384" s="4">
        <v>1</v>
      </c>
      <c r="CW384" s="4">
        <v>1</v>
      </c>
      <c r="CX384" s="4">
        <v>2</v>
      </c>
      <c r="CY384" s="4">
        <v>1</v>
      </c>
      <c r="CZ384" s="4">
        <v>1</v>
      </c>
      <c r="DA384" s="4">
        <v>4</v>
      </c>
      <c r="DB384" s="4">
        <v>1</v>
      </c>
      <c r="DC384" s="4">
        <v>7</v>
      </c>
      <c r="DD384" s="4">
        <v>-97</v>
      </c>
      <c r="DE384" s="4">
        <v>1</v>
      </c>
      <c r="DF384" s="4">
        <v>7</v>
      </c>
      <c r="DH384" s="4">
        <v>1</v>
      </c>
      <c r="DI384" s="4">
        <v>2</v>
      </c>
      <c r="DJ384" s="4">
        <v>2</v>
      </c>
      <c r="DK384" s="4">
        <v>0</v>
      </c>
      <c r="DL384" s="4">
        <v>1</v>
      </c>
      <c r="DM384" s="4">
        <v>1</v>
      </c>
      <c r="DO384" s="4">
        <v>2</v>
      </c>
      <c r="DP384" s="4">
        <v>2</v>
      </c>
      <c r="DQ384" s="4">
        <v>6</v>
      </c>
      <c r="DR384" s="4">
        <v>2</v>
      </c>
      <c r="DW384" s="4">
        <v>2</v>
      </c>
      <c r="DX384" s="4">
        <v>9</v>
      </c>
      <c r="DY384" s="4">
        <v>1</v>
      </c>
      <c r="DZ384" s="4">
        <v>2</v>
      </c>
      <c r="EA384" s="4" t="s">
        <v>1638</v>
      </c>
      <c r="EB384" s="4">
        <v>1044</v>
      </c>
      <c r="EC384" s="4">
        <v>17.399999999999999</v>
      </c>
      <c r="EE384" s="4">
        <v>2</v>
      </c>
      <c r="EF384" s="4">
        <v>1</v>
      </c>
      <c r="EG384" s="4" t="s">
        <v>1639</v>
      </c>
      <c r="EI384" s="4">
        <v>1</v>
      </c>
      <c r="EJ384" s="4">
        <v>1</v>
      </c>
      <c r="EK384" s="4">
        <v>3</v>
      </c>
      <c r="EL384" s="4">
        <v>10</v>
      </c>
      <c r="EM384" s="4">
        <v>29</v>
      </c>
      <c r="ET384" s="4" t="s">
        <v>1599</v>
      </c>
      <c r="EU384" s="4" t="s">
        <v>201</v>
      </c>
      <c r="EV384" s="4" t="s">
        <v>202</v>
      </c>
      <c r="EY384" s="4">
        <v>929</v>
      </c>
      <c r="FA384" s="83" t="s">
        <v>237</v>
      </c>
      <c r="FB384" s="4" t="s">
        <v>204</v>
      </c>
      <c r="FC384" s="4">
        <v>1</v>
      </c>
      <c r="FD384" s="4" t="s">
        <v>238</v>
      </c>
      <c r="FE384" s="4">
        <v>3</v>
      </c>
    </row>
    <row r="385" spans="1:161" x14ac:dyDescent="0.3">
      <c r="A385" s="4">
        <v>13258</v>
      </c>
      <c r="B385" s="4" t="s">
        <v>1640</v>
      </c>
      <c r="C385" s="4" t="s">
        <v>212</v>
      </c>
      <c r="D385" s="4" t="s">
        <v>1641</v>
      </c>
      <c r="E385" s="4" t="s">
        <v>309</v>
      </c>
      <c r="F385" s="4" t="s">
        <v>1499</v>
      </c>
      <c r="G385" s="4">
        <v>1</v>
      </c>
      <c r="H385" s="4">
        <v>1</v>
      </c>
      <c r="I385" s="4">
        <v>2</v>
      </c>
      <c r="J385" s="4">
        <v>1</v>
      </c>
      <c r="K385" s="4">
        <v>2</v>
      </c>
      <c r="O385" s="4">
        <v>0</v>
      </c>
      <c r="P385" s="4">
        <v>1</v>
      </c>
      <c r="Q385" s="4">
        <v>2</v>
      </c>
      <c r="R385" s="4">
        <v>1</v>
      </c>
      <c r="BF385" s="4">
        <v>1</v>
      </c>
      <c r="BG385" s="4">
        <v>1</v>
      </c>
      <c r="BI385" s="4">
        <v>1</v>
      </c>
      <c r="BJ385" s="4">
        <v>1</v>
      </c>
      <c r="BK385" s="4">
        <v>6</v>
      </c>
      <c r="BL385" s="4">
        <v>3</v>
      </c>
      <c r="BS385" s="4">
        <v>1</v>
      </c>
      <c r="BU385" s="4">
        <v>2</v>
      </c>
      <c r="BW385" s="4">
        <v>3</v>
      </c>
      <c r="BX385" s="4">
        <v>3</v>
      </c>
      <c r="BY385" s="4">
        <v>1</v>
      </c>
      <c r="BZ385" s="4">
        <v>1</v>
      </c>
      <c r="CA385" s="4">
        <v>1</v>
      </c>
      <c r="CB385" s="4">
        <v>1</v>
      </c>
      <c r="CC385" s="4">
        <v>1</v>
      </c>
      <c r="CD385" s="4">
        <v>2</v>
      </c>
      <c r="CE385" s="4">
        <v>2</v>
      </c>
      <c r="CF385" s="4">
        <v>1</v>
      </c>
      <c r="CG385" s="4">
        <v>1</v>
      </c>
      <c r="CH385" s="4">
        <v>1</v>
      </c>
      <c r="CI385" s="4">
        <v>1</v>
      </c>
      <c r="CJ385" s="4">
        <v>2</v>
      </c>
      <c r="CK385" s="4">
        <v>7</v>
      </c>
      <c r="CL385" s="4">
        <v>1</v>
      </c>
      <c r="CM385" s="4">
        <v>5</v>
      </c>
      <c r="CN385" s="4">
        <v>1</v>
      </c>
      <c r="CO385" s="4">
        <v>1</v>
      </c>
      <c r="CP385" s="4">
        <v>1</v>
      </c>
      <c r="CQ385" s="4">
        <v>1</v>
      </c>
      <c r="CR385" s="4">
        <v>1</v>
      </c>
      <c r="CS385" s="4">
        <v>0</v>
      </c>
      <c r="CV385" s="4">
        <v>2</v>
      </c>
      <c r="CX385" s="4">
        <v>2</v>
      </c>
      <c r="CY385" s="4">
        <v>1</v>
      </c>
      <c r="CZ385" s="4">
        <v>1</v>
      </c>
      <c r="DA385" s="4">
        <v>4</v>
      </c>
      <c r="DB385" s="4">
        <v>1</v>
      </c>
      <c r="DC385" s="4">
        <v>2</v>
      </c>
      <c r="DD385" s="4">
        <v>4</v>
      </c>
      <c r="DE385" s="4">
        <v>1</v>
      </c>
      <c r="DF385" s="4">
        <v>5</v>
      </c>
      <c r="DH385" s="4">
        <v>0</v>
      </c>
      <c r="DI385" s="4">
        <v>3</v>
      </c>
      <c r="DJ385" s="4">
        <v>0</v>
      </c>
      <c r="DK385" s="4">
        <v>1</v>
      </c>
      <c r="DL385" s="4">
        <v>1</v>
      </c>
      <c r="DO385" s="4">
        <v>2</v>
      </c>
      <c r="DP385" s="4">
        <v>-98</v>
      </c>
      <c r="DQ385" s="4">
        <v>-98</v>
      </c>
      <c r="DR385" s="4">
        <v>-98</v>
      </c>
      <c r="DW385" s="4">
        <v>-98</v>
      </c>
      <c r="DX385" s="4">
        <v>-98</v>
      </c>
      <c r="DY385" s="4">
        <v>-98</v>
      </c>
      <c r="DZ385" s="4">
        <v>1</v>
      </c>
      <c r="EA385" s="4" t="s">
        <v>229</v>
      </c>
      <c r="EB385" s="4">
        <v>580</v>
      </c>
      <c r="EC385" s="4">
        <v>9.67</v>
      </c>
      <c r="EE385" s="4">
        <v>2</v>
      </c>
      <c r="EF385" s="4">
        <v>1</v>
      </c>
      <c r="EG385" s="4" t="s">
        <v>1618</v>
      </c>
      <c r="EI385" s="4">
        <v>1</v>
      </c>
      <c r="EJ385" s="4">
        <v>1</v>
      </c>
      <c r="EK385" s="4">
        <v>3</v>
      </c>
      <c r="EL385" s="4">
        <v>9</v>
      </c>
      <c r="EM385" s="4">
        <v>27</v>
      </c>
      <c r="ET385" s="4" t="s">
        <v>1599</v>
      </c>
      <c r="EU385" s="4" t="s">
        <v>201</v>
      </c>
      <c r="EV385" s="4" t="s">
        <v>202</v>
      </c>
      <c r="EY385" s="4">
        <v>1294</v>
      </c>
      <c r="FA385" s="83" t="s">
        <v>203</v>
      </c>
      <c r="FB385" s="4" t="s">
        <v>204</v>
      </c>
      <c r="FC385" s="4">
        <v>1</v>
      </c>
      <c r="FD385" s="4" t="s">
        <v>205</v>
      </c>
      <c r="FE385" s="4">
        <v>3</v>
      </c>
    </row>
    <row r="386" spans="1:161" x14ac:dyDescent="0.3">
      <c r="A386" s="4">
        <v>13268</v>
      </c>
      <c r="B386" s="4" t="s">
        <v>1642</v>
      </c>
      <c r="C386" s="4" t="s">
        <v>212</v>
      </c>
      <c r="D386" s="4" t="s">
        <v>1643</v>
      </c>
      <c r="E386" s="4" t="s">
        <v>309</v>
      </c>
      <c r="F386" s="4" t="s">
        <v>1499</v>
      </c>
      <c r="G386" s="4">
        <v>1</v>
      </c>
      <c r="H386" s="4">
        <v>2</v>
      </c>
      <c r="J386" s="4">
        <v>1</v>
      </c>
      <c r="K386" s="4">
        <v>2</v>
      </c>
      <c r="O386" s="4">
        <v>0</v>
      </c>
      <c r="P386" s="4">
        <v>1</v>
      </c>
      <c r="Q386" s="4">
        <v>2</v>
      </c>
      <c r="BF386" s="4">
        <v>1</v>
      </c>
      <c r="BG386" s="4">
        <v>1</v>
      </c>
      <c r="BI386" s="4">
        <v>-98</v>
      </c>
      <c r="BJ386" s="4">
        <v>1</v>
      </c>
      <c r="BK386" s="4">
        <v>6</v>
      </c>
      <c r="BL386" s="4">
        <v>1</v>
      </c>
      <c r="BM386" s="4">
        <v>2</v>
      </c>
      <c r="BS386" s="4">
        <v>1</v>
      </c>
      <c r="BU386" s="4">
        <v>2</v>
      </c>
      <c r="BW386" s="4">
        <v>2</v>
      </c>
      <c r="BX386" s="4">
        <v>1</v>
      </c>
      <c r="BY386" s="4">
        <v>1</v>
      </c>
      <c r="BZ386" s="4">
        <v>1</v>
      </c>
      <c r="CA386" s="4">
        <v>1</v>
      </c>
      <c r="CB386" s="4">
        <v>1</v>
      </c>
      <c r="CC386" s="4">
        <v>1</v>
      </c>
      <c r="CD386" s="4">
        <v>2</v>
      </c>
      <c r="CE386" s="4">
        <v>2</v>
      </c>
      <c r="CF386" s="4">
        <v>1</v>
      </c>
      <c r="CG386" s="4">
        <v>1</v>
      </c>
      <c r="CH386" s="4">
        <v>1</v>
      </c>
      <c r="CI386" s="4">
        <v>1</v>
      </c>
      <c r="CJ386" s="4">
        <v>2</v>
      </c>
      <c r="CK386" s="4">
        <v>7</v>
      </c>
      <c r="CL386" s="4">
        <v>1</v>
      </c>
      <c r="CM386" s="4">
        <v>1</v>
      </c>
      <c r="CN386" s="4">
        <v>1</v>
      </c>
      <c r="CO386" s="4">
        <v>1</v>
      </c>
      <c r="CP386" s="4">
        <v>1</v>
      </c>
      <c r="CQ386" s="4">
        <v>1</v>
      </c>
      <c r="CR386" s="4">
        <v>1</v>
      </c>
      <c r="CS386" s="4">
        <v>0</v>
      </c>
      <c r="CV386" s="4">
        <v>2</v>
      </c>
      <c r="CX386" s="4">
        <v>2</v>
      </c>
      <c r="CY386" s="4">
        <v>1</v>
      </c>
      <c r="CZ386" s="4">
        <v>1</v>
      </c>
      <c r="DA386" s="4">
        <v>3</v>
      </c>
      <c r="DB386" s="4">
        <v>1</v>
      </c>
      <c r="DC386" s="4">
        <v>2</v>
      </c>
      <c r="DD386" s="4">
        <v>3</v>
      </c>
      <c r="DE386" s="4">
        <v>1</v>
      </c>
      <c r="DF386" s="4">
        <v>4</v>
      </c>
      <c r="DH386" s="4">
        <v>1</v>
      </c>
      <c r="DI386" s="4">
        <v>1</v>
      </c>
      <c r="DJ386" s="4">
        <v>2</v>
      </c>
      <c r="DO386" s="4">
        <v>1</v>
      </c>
      <c r="DP386" s="4">
        <v>1</v>
      </c>
      <c r="DQ386" s="4">
        <v>5</v>
      </c>
      <c r="DR386" s="4">
        <v>1</v>
      </c>
      <c r="DW386" s="4">
        <v>2</v>
      </c>
      <c r="DX386" s="4">
        <v>5</v>
      </c>
      <c r="DY386" s="4">
        <v>1</v>
      </c>
      <c r="DZ386" s="4">
        <v>1</v>
      </c>
      <c r="EA386" s="4" t="s">
        <v>1644</v>
      </c>
      <c r="EB386" s="4">
        <v>518</v>
      </c>
      <c r="EC386" s="4">
        <v>8.6300000000000008</v>
      </c>
      <c r="EE386" s="4">
        <v>2</v>
      </c>
      <c r="EF386" s="4">
        <v>1</v>
      </c>
      <c r="EG386" s="4" t="s">
        <v>1551</v>
      </c>
      <c r="EI386" s="4">
        <v>1</v>
      </c>
      <c r="EJ386" s="4">
        <v>1</v>
      </c>
      <c r="EK386" s="4">
        <v>3</v>
      </c>
      <c r="EL386" s="4">
        <v>9</v>
      </c>
      <c r="EM386" s="4">
        <v>27</v>
      </c>
      <c r="ET386" s="4" t="s">
        <v>1599</v>
      </c>
      <c r="EU386" s="4" t="s">
        <v>201</v>
      </c>
      <c r="EV386" s="4" t="s">
        <v>202</v>
      </c>
      <c r="EY386" s="4">
        <v>1294</v>
      </c>
      <c r="FA386" s="83" t="s">
        <v>203</v>
      </c>
      <c r="FB386" s="4" t="s">
        <v>204</v>
      </c>
      <c r="FC386" s="4">
        <v>1</v>
      </c>
      <c r="FD386" s="4" t="s">
        <v>205</v>
      </c>
      <c r="FE386" s="4">
        <v>3</v>
      </c>
    </row>
    <row r="387" spans="1:161" x14ac:dyDescent="0.3">
      <c r="A387" s="4">
        <v>13312</v>
      </c>
      <c r="B387" s="4" t="s">
        <v>1645</v>
      </c>
      <c r="C387" s="4" t="s">
        <v>194</v>
      </c>
      <c r="D387" s="4" t="s">
        <v>1646</v>
      </c>
      <c r="E387" s="4" t="s">
        <v>227</v>
      </c>
      <c r="F387" s="4" t="s">
        <v>202</v>
      </c>
      <c r="G387" s="4">
        <v>1</v>
      </c>
      <c r="H387" s="4">
        <v>2</v>
      </c>
      <c r="J387" s="4">
        <v>1</v>
      </c>
      <c r="K387" s="4">
        <v>2</v>
      </c>
      <c r="O387" s="4">
        <v>0</v>
      </c>
      <c r="P387" s="4">
        <v>1</v>
      </c>
      <c r="Q387" s="4">
        <v>2</v>
      </c>
      <c r="BF387" s="4">
        <v>1</v>
      </c>
      <c r="BG387" s="4">
        <v>1</v>
      </c>
      <c r="BI387" s="4">
        <v>1</v>
      </c>
      <c r="BJ387" s="4">
        <v>2</v>
      </c>
      <c r="BK387" s="4">
        <v>6</v>
      </c>
      <c r="BL387" s="4">
        <v>1</v>
      </c>
      <c r="BS387" s="4">
        <v>1</v>
      </c>
      <c r="BU387" s="4">
        <v>1</v>
      </c>
      <c r="BV387" s="4">
        <v>1</v>
      </c>
      <c r="BX387" s="4">
        <v>3</v>
      </c>
      <c r="BY387" s="4">
        <v>1</v>
      </c>
      <c r="BZ387" s="4">
        <v>1</v>
      </c>
      <c r="CA387" s="4">
        <v>1</v>
      </c>
      <c r="CB387" s="4">
        <v>1</v>
      </c>
      <c r="CC387" s="4">
        <v>1</v>
      </c>
      <c r="CD387" s="4">
        <v>2</v>
      </c>
      <c r="CE387" s="4">
        <v>2</v>
      </c>
      <c r="CF387" s="4">
        <v>1</v>
      </c>
      <c r="CG387" s="4">
        <v>1</v>
      </c>
      <c r="CH387" s="4">
        <v>1</v>
      </c>
      <c r="CI387" s="4">
        <v>1</v>
      </c>
      <c r="CJ387" s="4">
        <v>2</v>
      </c>
      <c r="CK387" s="4">
        <v>7</v>
      </c>
      <c r="CL387" s="4">
        <v>2</v>
      </c>
      <c r="CM387" s="4">
        <v>6</v>
      </c>
      <c r="CN387" s="4">
        <v>1</v>
      </c>
      <c r="CO387" s="4">
        <v>2</v>
      </c>
      <c r="CP387" s="4">
        <v>1</v>
      </c>
      <c r="CQ387" s="4">
        <v>2</v>
      </c>
      <c r="CR387" s="4">
        <v>1</v>
      </c>
      <c r="CS387" s="4">
        <v>0</v>
      </c>
      <c r="CV387" s="4">
        <v>2</v>
      </c>
      <c r="CX387" s="4">
        <v>2</v>
      </c>
      <c r="CY387" s="4">
        <v>1</v>
      </c>
      <c r="CZ387" s="4">
        <v>1</v>
      </c>
      <c r="DA387" s="4">
        <v>3</v>
      </c>
      <c r="DB387" s="4">
        <v>1</v>
      </c>
      <c r="DC387" s="4">
        <v>24</v>
      </c>
      <c r="DD387" s="4">
        <v>1</v>
      </c>
      <c r="DE387" s="4">
        <v>1</v>
      </c>
      <c r="DF387" s="4">
        <v>5</v>
      </c>
      <c r="DH387" s="4">
        <v>1</v>
      </c>
      <c r="DI387" s="4">
        <v>2</v>
      </c>
      <c r="DJ387" s="4">
        <v>0</v>
      </c>
      <c r="DK387" s="4">
        <v>0</v>
      </c>
      <c r="DL387" s="4">
        <v>2</v>
      </c>
      <c r="DO387" s="4">
        <v>1</v>
      </c>
      <c r="DP387" s="4">
        <v>2</v>
      </c>
      <c r="DQ387" s="4">
        <v>7</v>
      </c>
      <c r="DR387" s="4">
        <v>1</v>
      </c>
      <c r="DW387" s="4">
        <v>2</v>
      </c>
      <c r="DX387" s="4">
        <v>4</v>
      </c>
      <c r="DY387" s="4">
        <v>1</v>
      </c>
      <c r="DZ387" s="4">
        <v>1</v>
      </c>
      <c r="EA387" s="4" t="s">
        <v>1117</v>
      </c>
      <c r="EB387" s="4">
        <v>631</v>
      </c>
      <c r="EC387" s="4">
        <v>10.52</v>
      </c>
      <c r="EE387" s="4">
        <v>2</v>
      </c>
      <c r="EF387" s="4">
        <v>1</v>
      </c>
      <c r="EG387" s="4" t="s">
        <v>337</v>
      </c>
      <c r="EI387" s="4">
        <v>1</v>
      </c>
      <c r="EJ387" s="4">
        <v>1</v>
      </c>
      <c r="EK387" s="4">
        <v>3</v>
      </c>
      <c r="EL387" s="4">
        <v>6</v>
      </c>
      <c r="EM387" s="4">
        <v>21</v>
      </c>
      <c r="ET387" s="4" t="s">
        <v>1599</v>
      </c>
      <c r="EU387" s="4" t="s">
        <v>201</v>
      </c>
      <c r="EV387" s="4" t="s">
        <v>202</v>
      </c>
      <c r="EY387" s="4">
        <v>963</v>
      </c>
      <c r="FA387" s="83" t="s">
        <v>203</v>
      </c>
      <c r="FB387" s="4" t="s">
        <v>204</v>
      </c>
      <c r="FC387" s="4">
        <v>0</v>
      </c>
      <c r="FD387" s="4" t="s">
        <v>205</v>
      </c>
      <c r="FE387" s="4">
        <v>3</v>
      </c>
    </row>
    <row r="388" spans="1:161" x14ac:dyDescent="0.3">
      <c r="A388" s="4">
        <v>13318</v>
      </c>
      <c r="B388" s="4" t="s">
        <v>1647</v>
      </c>
      <c r="C388" s="4" t="s">
        <v>194</v>
      </c>
      <c r="D388" s="4" t="s">
        <v>1648</v>
      </c>
      <c r="E388" s="4" t="s">
        <v>196</v>
      </c>
      <c r="F388" s="4" t="s">
        <v>202</v>
      </c>
      <c r="G388" s="4">
        <v>1</v>
      </c>
      <c r="H388" s="4">
        <v>2</v>
      </c>
      <c r="J388" s="4">
        <v>1</v>
      </c>
      <c r="K388" s="4">
        <v>2</v>
      </c>
      <c r="O388" s="4">
        <v>0</v>
      </c>
      <c r="P388" s="4">
        <v>1</v>
      </c>
      <c r="Q388" s="4">
        <v>2</v>
      </c>
      <c r="BF388" s="4">
        <v>1</v>
      </c>
      <c r="BG388" s="4">
        <v>1</v>
      </c>
      <c r="BI388" s="4">
        <v>1</v>
      </c>
      <c r="BJ388" s="4">
        <v>1</v>
      </c>
      <c r="BK388" s="4">
        <v>6</v>
      </c>
      <c r="BL388" s="4">
        <v>-97</v>
      </c>
      <c r="BS388" s="4">
        <v>1</v>
      </c>
      <c r="BU388" s="4">
        <v>2</v>
      </c>
      <c r="BW388" s="4">
        <v>1</v>
      </c>
      <c r="BX388" s="4">
        <v>1</v>
      </c>
      <c r="BY388" s="4">
        <v>2</v>
      </c>
      <c r="BZ388" s="4">
        <v>1</v>
      </c>
      <c r="CA388" s="4">
        <v>1</v>
      </c>
      <c r="CB388" s="4">
        <v>2</v>
      </c>
      <c r="CC388" s="4">
        <v>1</v>
      </c>
      <c r="CD388" s="4">
        <v>2</v>
      </c>
      <c r="CE388" s="4">
        <v>2</v>
      </c>
      <c r="CF388" s="4">
        <v>2</v>
      </c>
      <c r="CG388" s="4">
        <v>1</v>
      </c>
      <c r="CH388" s="4">
        <v>1</v>
      </c>
      <c r="CI388" s="4">
        <v>1</v>
      </c>
      <c r="CJ388" s="4">
        <v>1</v>
      </c>
      <c r="CK388" s="4">
        <v>7</v>
      </c>
      <c r="CL388" s="4">
        <v>4</v>
      </c>
      <c r="CM388" s="4">
        <v>1</v>
      </c>
      <c r="CN388" s="4">
        <v>1</v>
      </c>
      <c r="CO388" s="4">
        <v>3</v>
      </c>
      <c r="CP388" s="4">
        <v>1</v>
      </c>
      <c r="CQ388" s="4">
        <v>3</v>
      </c>
      <c r="CR388" s="4">
        <v>1</v>
      </c>
      <c r="CS388" s="4">
        <v>3</v>
      </c>
      <c r="CT388" s="4">
        <v>1</v>
      </c>
      <c r="CU388" s="4">
        <v>3</v>
      </c>
      <c r="CV388" s="4">
        <v>2</v>
      </c>
      <c r="CX388" s="4">
        <v>2</v>
      </c>
      <c r="CY388" s="4">
        <v>1</v>
      </c>
      <c r="CZ388" s="4">
        <v>1</v>
      </c>
      <c r="DA388" s="4">
        <v>4</v>
      </c>
      <c r="DB388" s="4">
        <v>1</v>
      </c>
      <c r="DC388" s="4">
        <v>5</v>
      </c>
      <c r="DD388" s="4">
        <v>1</v>
      </c>
      <c r="DE388" s="4">
        <v>1</v>
      </c>
      <c r="DF388" s="4">
        <v>6</v>
      </c>
      <c r="DH388" s="4">
        <v>2</v>
      </c>
      <c r="DI388" s="4">
        <v>0</v>
      </c>
      <c r="DJ388" s="4">
        <v>2</v>
      </c>
      <c r="DK388" s="4">
        <v>0</v>
      </c>
      <c r="DL388" s="4">
        <v>2</v>
      </c>
      <c r="DO388" s="4">
        <v>1</v>
      </c>
      <c r="DP388" s="4">
        <v>1</v>
      </c>
      <c r="DQ388" s="4">
        <v>3</v>
      </c>
      <c r="DR388" s="4">
        <v>1</v>
      </c>
      <c r="DW388" s="4">
        <v>2</v>
      </c>
      <c r="DX388" s="4">
        <v>-97</v>
      </c>
      <c r="DY388" s="4">
        <v>1</v>
      </c>
      <c r="DZ388" s="4">
        <v>1</v>
      </c>
      <c r="EA388" s="4" t="s">
        <v>269</v>
      </c>
      <c r="EB388" s="4">
        <v>631</v>
      </c>
      <c r="EC388" s="4">
        <v>10.52</v>
      </c>
      <c r="EE388" s="4">
        <v>2</v>
      </c>
      <c r="EF388" s="4">
        <v>1</v>
      </c>
      <c r="EG388" s="4" t="s">
        <v>1618</v>
      </c>
      <c r="EI388" s="4">
        <v>1</v>
      </c>
      <c r="EJ388" s="4">
        <v>1</v>
      </c>
      <c r="EK388" s="4">
        <v>3</v>
      </c>
      <c r="EL388" s="4">
        <v>5</v>
      </c>
      <c r="EM388" s="4">
        <v>19</v>
      </c>
      <c r="ET388" s="4" t="s">
        <v>1599</v>
      </c>
      <c r="EU388" s="4" t="s">
        <v>201</v>
      </c>
      <c r="EV388" s="4" t="s">
        <v>202</v>
      </c>
      <c r="EY388" s="4">
        <v>1251</v>
      </c>
      <c r="FA388" s="83" t="s">
        <v>203</v>
      </c>
      <c r="FB388" s="4" t="s">
        <v>204</v>
      </c>
      <c r="FC388" s="4">
        <v>1</v>
      </c>
      <c r="FD388" s="4" t="s">
        <v>205</v>
      </c>
      <c r="FE388" s="4">
        <v>3</v>
      </c>
    </row>
    <row r="389" spans="1:161" x14ac:dyDescent="0.3">
      <c r="A389" s="4">
        <v>13338</v>
      </c>
      <c r="B389" s="4" t="s">
        <v>1649</v>
      </c>
      <c r="C389" s="4" t="s">
        <v>194</v>
      </c>
      <c r="D389" s="4" t="s">
        <v>1650</v>
      </c>
      <c r="E389" s="4" t="s">
        <v>299</v>
      </c>
      <c r="F389" s="4" t="s">
        <v>202</v>
      </c>
      <c r="G389" s="4">
        <v>1</v>
      </c>
      <c r="H389" s="4">
        <v>2</v>
      </c>
      <c r="J389" s="4">
        <v>1</v>
      </c>
      <c r="K389" s="4">
        <v>2</v>
      </c>
      <c r="O389" s="4">
        <v>0</v>
      </c>
      <c r="P389" s="4">
        <v>1</v>
      </c>
      <c r="Q389" s="4">
        <v>2</v>
      </c>
      <c r="BF389" s="4">
        <v>1</v>
      </c>
      <c r="BG389" s="4">
        <v>1</v>
      </c>
      <c r="BI389" s="4">
        <v>1</v>
      </c>
      <c r="BJ389" s="4">
        <v>1</v>
      </c>
      <c r="BK389" s="4">
        <v>-98</v>
      </c>
      <c r="BL389" s="4">
        <v>-77</v>
      </c>
      <c r="BS389" s="4">
        <v>4</v>
      </c>
      <c r="BU389" s="4">
        <v>1</v>
      </c>
      <c r="BV389" s="4">
        <v>1</v>
      </c>
      <c r="BX389" s="4">
        <v>1</v>
      </c>
      <c r="BY389" s="4">
        <v>2</v>
      </c>
      <c r="BZ389" s="4">
        <v>2</v>
      </c>
      <c r="CA389" s="4">
        <v>1</v>
      </c>
      <c r="CB389" s="4">
        <v>2</v>
      </c>
      <c r="CC389" s="4">
        <v>1</v>
      </c>
      <c r="CD389" s="4">
        <v>2</v>
      </c>
      <c r="CE389" s="4">
        <v>2</v>
      </c>
      <c r="CF389" s="4">
        <v>1</v>
      </c>
      <c r="CG389" s="4">
        <v>2</v>
      </c>
      <c r="CH389" s="4">
        <v>3</v>
      </c>
      <c r="CI389" s="4">
        <v>3</v>
      </c>
      <c r="CJ389" s="4">
        <v>2</v>
      </c>
      <c r="CK389" s="4">
        <v>5</v>
      </c>
      <c r="CL389" s="4">
        <v>1</v>
      </c>
      <c r="CM389" s="4">
        <v>1</v>
      </c>
      <c r="CN389" s="4">
        <v>1</v>
      </c>
      <c r="CO389" s="4">
        <v>1</v>
      </c>
      <c r="CP389" s="4">
        <v>1</v>
      </c>
      <c r="CQ389" s="4">
        <v>1</v>
      </c>
      <c r="CR389" s="4">
        <v>1</v>
      </c>
      <c r="CS389" s="4">
        <v>0</v>
      </c>
      <c r="CV389" s="4">
        <v>2</v>
      </c>
      <c r="CX389" s="4">
        <v>2</v>
      </c>
      <c r="CY389" s="4">
        <v>5</v>
      </c>
      <c r="CZ389" s="4">
        <v>1</v>
      </c>
      <c r="DA389" s="4">
        <v>3</v>
      </c>
      <c r="DB389" s="4">
        <v>1</v>
      </c>
      <c r="DC389" s="4">
        <v>2</v>
      </c>
      <c r="DD389" s="4">
        <v>-98</v>
      </c>
      <c r="DE389" s="4">
        <v>1</v>
      </c>
      <c r="DF389" s="4">
        <v>3</v>
      </c>
      <c r="DH389" s="4">
        <v>2</v>
      </c>
      <c r="DI389" s="4">
        <v>0</v>
      </c>
      <c r="DJ389" s="4">
        <v>1</v>
      </c>
      <c r="DO389" s="4">
        <v>2</v>
      </c>
      <c r="DP389" s="4">
        <v>2</v>
      </c>
      <c r="DQ389" s="4">
        <v>6</v>
      </c>
      <c r="DR389" s="4">
        <v>6</v>
      </c>
      <c r="DW389" s="4">
        <v>2</v>
      </c>
      <c r="DX389" s="4">
        <v>3</v>
      </c>
      <c r="DY389" s="4">
        <v>1</v>
      </c>
      <c r="DZ389" s="4">
        <v>2</v>
      </c>
      <c r="EA389" s="4" t="s">
        <v>861</v>
      </c>
      <c r="EB389" s="4">
        <v>763</v>
      </c>
      <c r="EC389" s="4">
        <v>12.72</v>
      </c>
      <c r="EE389" s="4">
        <v>2</v>
      </c>
      <c r="EF389" s="4">
        <v>1</v>
      </c>
      <c r="EG389" s="4" t="s">
        <v>1574</v>
      </c>
      <c r="EI389" s="4">
        <v>1</v>
      </c>
      <c r="EJ389" s="4">
        <v>1</v>
      </c>
      <c r="EK389" s="4">
        <v>3</v>
      </c>
      <c r="EL389" s="4">
        <v>7</v>
      </c>
      <c r="EM389" s="4">
        <v>23</v>
      </c>
      <c r="ET389" s="4" t="s">
        <v>1599</v>
      </c>
      <c r="EU389" s="4" t="s">
        <v>201</v>
      </c>
      <c r="EV389" s="4" t="s">
        <v>202</v>
      </c>
      <c r="EY389" s="4">
        <v>1019</v>
      </c>
      <c r="FA389" s="83" t="s">
        <v>203</v>
      </c>
      <c r="FB389" s="4" t="s">
        <v>204</v>
      </c>
      <c r="FC389" s="4">
        <v>0</v>
      </c>
      <c r="FD389" s="4" t="s">
        <v>205</v>
      </c>
    </row>
    <row r="390" spans="1:161" x14ac:dyDescent="0.3">
      <c r="A390" s="4">
        <v>13350</v>
      </c>
      <c r="B390" s="4" t="s">
        <v>1651</v>
      </c>
      <c r="C390" s="4" t="s">
        <v>194</v>
      </c>
      <c r="D390" s="4" t="s">
        <v>1652</v>
      </c>
      <c r="E390" s="4" t="s">
        <v>221</v>
      </c>
      <c r="F390" s="4" t="s">
        <v>202</v>
      </c>
      <c r="G390" s="4">
        <v>1</v>
      </c>
      <c r="H390" s="4">
        <v>2</v>
      </c>
      <c r="J390" s="4">
        <v>1</v>
      </c>
      <c r="K390" s="4">
        <v>2</v>
      </c>
      <c r="O390" s="4">
        <v>0</v>
      </c>
      <c r="P390" s="4">
        <v>1</v>
      </c>
      <c r="Q390" s="4">
        <v>2</v>
      </c>
      <c r="BF390" s="4">
        <v>1</v>
      </c>
      <c r="BG390" s="4">
        <v>1</v>
      </c>
      <c r="BI390" s="4">
        <v>2</v>
      </c>
      <c r="BJ390" s="4">
        <v>2</v>
      </c>
      <c r="BK390" s="4">
        <v>6</v>
      </c>
      <c r="BL390" s="4">
        <v>6</v>
      </c>
      <c r="BM390" s="4">
        <v>-77</v>
      </c>
      <c r="BS390" s="4">
        <v>2</v>
      </c>
      <c r="BT390" s="4">
        <v>2</v>
      </c>
      <c r="BU390" s="4">
        <v>2</v>
      </c>
      <c r="BW390" s="4">
        <v>1</v>
      </c>
      <c r="BX390" s="4">
        <v>3</v>
      </c>
      <c r="BY390" s="4">
        <v>1</v>
      </c>
      <c r="BZ390" s="4">
        <v>1</v>
      </c>
      <c r="CA390" s="4">
        <v>1</v>
      </c>
      <c r="CB390" s="4">
        <v>2</v>
      </c>
      <c r="CC390" s="4">
        <v>2</v>
      </c>
      <c r="CD390" s="4">
        <v>2</v>
      </c>
      <c r="CE390" s="4">
        <v>2</v>
      </c>
      <c r="CF390" s="4">
        <v>1</v>
      </c>
      <c r="CG390" s="4">
        <v>2</v>
      </c>
      <c r="CH390" s="4">
        <v>1</v>
      </c>
      <c r="CI390" s="4">
        <v>1</v>
      </c>
      <c r="CJ390" s="4">
        <v>2</v>
      </c>
      <c r="CK390" s="4">
        <v>6</v>
      </c>
      <c r="CL390" s="4">
        <v>1</v>
      </c>
      <c r="CM390" s="4">
        <v>1</v>
      </c>
      <c r="CN390" s="4">
        <v>1</v>
      </c>
      <c r="CO390" s="4">
        <v>2</v>
      </c>
      <c r="CP390" s="4">
        <v>1</v>
      </c>
      <c r="CQ390" s="4">
        <v>1</v>
      </c>
      <c r="CR390" s="4">
        <v>1</v>
      </c>
      <c r="CS390" s="4">
        <v>0</v>
      </c>
      <c r="CV390" s="4">
        <v>1</v>
      </c>
      <c r="CW390" s="4">
        <v>1</v>
      </c>
      <c r="CX390" s="4">
        <v>2</v>
      </c>
      <c r="CY390" s="4">
        <v>1</v>
      </c>
      <c r="CZ390" s="4">
        <v>1</v>
      </c>
      <c r="DA390" s="4">
        <v>4</v>
      </c>
      <c r="DB390" s="4">
        <v>1</v>
      </c>
      <c r="DC390" s="4">
        <v>14</v>
      </c>
      <c r="DD390" s="4">
        <v>5</v>
      </c>
      <c r="DE390" s="4">
        <v>1</v>
      </c>
      <c r="DF390" s="4">
        <v>3</v>
      </c>
      <c r="DG390" s="4">
        <v>3</v>
      </c>
      <c r="DH390" s="4">
        <v>0</v>
      </c>
      <c r="DI390" s="4">
        <v>0</v>
      </c>
      <c r="DJ390" s="4">
        <v>0</v>
      </c>
      <c r="DK390" s="4">
        <v>1</v>
      </c>
      <c r="DL390" s="4">
        <v>0</v>
      </c>
      <c r="DM390" s="4">
        <v>0</v>
      </c>
      <c r="DN390" s="4">
        <v>2</v>
      </c>
      <c r="DO390" s="4">
        <v>1</v>
      </c>
      <c r="DP390" s="4">
        <v>2</v>
      </c>
      <c r="DQ390" s="4">
        <v>6</v>
      </c>
      <c r="DR390" s="4">
        <v>-98</v>
      </c>
      <c r="DW390" s="4">
        <v>-98</v>
      </c>
      <c r="DX390" s="4">
        <v>7</v>
      </c>
      <c r="DY390" s="4">
        <v>1</v>
      </c>
      <c r="DZ390" s="4">
        <v>1</v>
      </c>
      <c r="EA390" s="4" t="s">
        <v>1653</v>
      </c>
      <c r="EB390" s="4">
        <v>849</v>
      </c>
      <c r="EC390" s="4">
        <v>14.15</v>
      </c>
      <c r="EE390" s="4">
        <v>2</v>
      </c>
      <c r="EF390" s="4">
        <v>1</v>
      </c>
      <c r="EG390" s="4" t="s">
        <v>1574</v>
      </c>
      <c r="EI390" s="4">
        <v>1</v>
      </c>
      <c r="EJ390" s="4">
        <v>1</v>
      </c>
      <c r="EK390" s="4">
        <v>3</v>
      </c>
      <c r="EL390" s="4">
        <v>4</v>
      </c>
      <c r="EM390" s="4">
        <v>17</v>
      </c>
      <c r="ET390" s="4" t="s">
        <v>1599</v>
      </c>
      <c r="EU390" s="4" t="s">
        <v>201</v>
      </c>
      <c r="EV390" s="4" t="s">
        <v>202</v>
      </c>
      <c r="EY390" s="4">
        <v>792</v>
      </c>
      <c r="FA390" s="83" t="s">
        <v>203</v>
      </c>
      <c r="FB390" s="4" t="s">
        <v>204</v>
      </c>
      <c r="FC390" s="4">
        <v>1</v>
      </c>
      <c r="FD390" s="4" t="s">
        <v>205</v>
      </c>
      <c r="FE390" s="4">
        <v>3</v>
      </c>
    </row>
    <row r="391" spans="1:161" x14ac:dyDescent="0.3">
      <c r="A391" s="4">
        <v>13381</v>
      </c>
      <c r="B391" s="4" t="s">
        <v>1654</v>
      </c>
      <c r="C391" s="4" t="s">
        <v>212</v>
      </c>
      <c r="D391" s="4" t="s">
        <v>1655</v>
      </c>
      <c r="E391" s="4" t="s">
        <v>214</v>
      </c>
      <c r="F391" s="4" t="s">
        <v>1499</v>
      </c>
      <c r="G391" s="4">
        <v>1</v>
      </c>
      <c r="H391" s="4">
        <v>2</v>
      </c>
      <c r="J391" s="4">
        <v>1</v>
      </c>
      <c r="K391" s="4">
        <v>2</v>
      </c>
      <c r="O391" s="4">
        <v>0</v>
      </c>
      <c r="P391" s="4">
        <v>1</v>
      </c>
      <c r="Q391" s="4">
        <v>2</v>
      </c>
      <c r="BF391" s="4">
        <v>1</v>
      </c>
      <c r="BG391" s="4">
        <v>1</v>
      </c>
      <c r="BI391" s="4">
        <v>1</v>
      </c>
      <c r="BJ391" s="4">
        <v>1</v>
      </c>
      <c r="BK391" s="4">
        <v>6</v>
      </c>
      <c r="BL391" s="4">
        <v>5</v>
      </c>
      <c r="BS391" s="4">
        <v>3</v>
      </c>
      <c r="BW391" s="4">
        <v>1</v>
      </c>
      <c r="BX391" s="4">
        <v>1</v>
      </c>
      <c r="BY391" s="4">
        <v>-98</v>
      </c>
      <c r="BZ391" s="4">
        <v>2</v>
      </c>
      <c r="CA391" s="4">
        <v>2</v>
      </c>
      <c r="CB391" s="4">
        <v>2</v>
      </c>
      <c r="CC391" s="4">
        <v>1</v>
      </c>
      <c r="CD391" s="4">
        <v>2</v>
      </c>
      <c r="CE391" s="4">
        <v>2</v>
      </c>
      <c r="CF391" s="4">
        <v>2</v>
      </c>
      <c r="CG391" s="4">
        <v>2</v>
      </c>
      <c r="CH391" s="4">
        <v>2</v>
      </c>
      <c r="CI391" s="4">
        <v>2</v>
      </c>
      <c r="CJ391" s="4">
        <v>1</v>
      </c>
      <c r="CK391" s="4">
        <v>7</v>
      </c>
      <c r="CL391" s="4">
        <v>7</v>
      </c>
      <c r="CM391" s="4">
        <v>3</v>
      </c>
      <c r="CN391" s="4">
        <v>1</v>
      </c>
      <c r="CO391" s="4">
        <v>1</v>
      </c>
      <c r="CP391" s="4">
        <v>1</v>
      </c>
      <c r="CQ391" s="4">
        <v>1</v>
      </c>
      <c r="CR391" s="4">
        <v>1</v>
      </c>
      <c r="CS391" s="4">
        <v>0</v>
      </c>
      <c r="CV391" s="4">
        <v>2</v>
      </c>
      <c r="CX391" s="4">
        <v>2</v>
      </c>
      <c r="CY391" s="4">
        <v>5</v>
      </c>
      <c r="CZ391" s="4">
        <v>1</v>
      </c>
      <c r="DA391" s="4">
        <v>2</v>
      </c>
      <c r="DB391" s="4">
        <v>1</v>
      </c>
      <c r="DC391" s="4">
        <v>3</v>
      </c>
      <c r="DD391" s="4">
        <v>3</v>
      </c>
      <c r="DE391" s="4">
        <v>1</v>
      </c>
      <c r="DF391" s="4">
        <v>1</v>
      </c>
      <c r="DG391" s="4">
        <v>1</v>
      </c>
      <c r="DH391" s="4">
        <v>0</v>
      </c>
      <c r="DI391" s="4">
        <v>0</v>
      </c>
      <c r="DJ391" s="4">
        <v>0</v>
      </c>
      <c r="DK391" s="4">
        <v>0</v>
      </c>
      <c r="DL391" s="4">
        <v>0</v>
      </c>
      <c r="DM391" s="4">
        <v>0</v>
      </c>
      <c r="DN391" s="4">
        <v>1</v>
      </c>
      <c r="DO391" s="4">
        <v>2</v>
      </c>
      <c r="DP391" s="4">
        <v>2</v>
      </c>
      <c r="DQ391" s="4">
        <v>4</v>
      </c>
      <c r="DR391" s="4">
        <v>6</v>
      </c>
      <c r="DW391" s="4">
        <v>1</v>
      </c>
      <c r="DX391" s="4">
        <v>-98</v>
      </c>
      <c r="DY391" s="4">
        <v>1</v>
      </c>
      <c r="DZ391" s="4">
        <v>2</v>
      </c>
      <c r="EA391" s="4" t="s">
        <v>1302</v>
      </c>
      <c r="EB391" s="4">
        <v>725</v>
      </c>
      <c r="EC391" s="4">
        <v>12.08</v>
      </c>
      <c r="EE391" s="4">
        <v>2</v>
      </c>
      <c r="EF391" s="4">
        <v>1</v>
      </c>
      <c r="EG391" s="4" t="s">
        <v>1656</v>
      </c>
      <c r="EI391" s="4">
        <v>1</v>
      </c>
      <c r="EJ391" s="4">
        <v>1</v>
      </c>
      <c r="EK391" s="4">
        <v>3</v>
      </c>
      <c r="EL391" s="4">
        <v>8</v>
      </c>
      <c r="EM391" s="4">
        <v>25</v>
      </c>
      <c r="ET391" s="4" t="s">
        <v>1657</v>
      </c>
      <c r="EU391" s="4" t="s">
        <v>201</v>
      </c>
      <c r="EV391" s="4" t="s">
        <v>202</v>
      </c>
      <c r="EY391" s="4">
        <v>826</v>
      </c>
      <c r="FA391" s="83" t="s">
        <v>203</v>
      </c>
      <c r="FB391" s="4" t="s">
        <v>204</v>
      </c>
      <c r="FC391" s="4">
        <v>1</v>
      </c>
      <c r="FD391" s="4" t="s">
        <v>238</v>
      </c>
      <c r="FE391" s="4">
        <v>3</v>
      </c>
    </row>
    <row r="392" spans="1:161" x14ac:dyDescent="0.3">
      <c r="A392" s="4">
        <v>13439</v>
      </c>
      <c r="B392" s="4" t="s">
        <v>1658</v>
      </c>
      <c r="C392" s="4" t="s">
        <v>194</v>
      </c>
      <c r="D392" s="4" t="s">
        <v>1659</v>
      </c>
      <c r="E392" s="4" t="s">
        <v>221</v>
      </c>
      <c r="F392" s="4" t="s">
        <v>1660</v>
      </c>
      <c r="G392" s="4">
        <v>1</v>
      </c>
      <c r="H392" s="4">
        <v>1</v>
      </c>
      <c r="I392" s="4">
        <v>1</v>
      </c>
      <c r="J392" s="4">
        <v>1</v>
      </c>
      <c r="K392" s="4">
        <v>2</v>
      </c>
      <c r="O392" s="4">
        <v>2</v>
      </c>
      <c r="P392" s="4">
        <v>1</v>
      </c>
      <c r="Q392" s="4">
        <v>2</v>
      </c>
      <c r="BF392" s="4">
        <v>1</v>
      </c>
      <c r="BG392" s="4">
        <v>1</v>
      </c>
      <c r="BI392" s="4">
        <v>1</v>
      </c>
      <c r="BJ392" s="4">
        <v>1</v>
      </c>
      <c r="BK392" s="4">
        <v>3</v>
      </c>
      <c r="BL392" s="4">
        <v>2</v>
      </c>
      <c r="BS392" s="4">
        <v>3</v>
      </c>
      <c r="BW392" s="4">
        <v>2</v>
      </c>
      <c r="BX392" s="4">
        <v>1</v>
      </c>
      <c r="BY392" s="4">
        <v>1</v>
      </c>
      <c r="BZ392" s="4">
        <v>1</v>
      </c>
      <c r="CA392" s="4">
        <v>1</v>
      </c>
      <c r="CB392" s="4">
        <v>1</v>
      </c>
      <c r="CC392" s="4">
        <v>1</v>
      </c>
      <c r="CD392" s="4">
        <v>1</v>
      </c>
      <c r="CE392" s="4">
        <v>1</v>
      </c>
      <c r="CF392" s="4">
        <v>1</v>
      </c>
      <c r="CG392" s="4">
        <v>1</v>
      </c>
      <c r="CH392" s="4">
        <v>1</v>
      </c>
      <c r="CI392" s="4">
        <v>1</v>
      </c>
      <c r="CJ392" s="4">
        <v>1</v>
      </c>
      <c r="CK392" s="4">
        <v>7</v>
      </c>
      <c r="CL392" s="4">
        <v>2</v>
      </c>
      <c r="CM392" s="4">
        <v>3</v>
      </c>
      <c r="CN392" s="4">
        <v>1</v>
      </c>
      <c r="CO392" s="4">
        <v>1</v>
      </c>
      <c r="CP392" s="4">
        <v>1</v>
      </c>
      <c r="CQ392" s="4">
        <v>1</v>
      </c>
      <c r="CR392" s="4">
        <v>1</v>
      </c>
      <c r="CS392" s="4">
        <v>0</v>
      </c>
      <c r="CV392" s="4">
        <v>1</v>
      </c>
      <c r="CW392" s="4">
        <v>1</v>
      </c>
      <c r="CX392" s="4">
        <v>1</v>
      </c>
      <c r="CY392" s="4">
        <v>1</v>
      </c>
      <c r="CZ392" s="4">
        <v>1</v>
      </c>
      <c r="DA392" s="4">
        <v>4</v>
      </c>
      <c r="DB392" s="4">
        <v>1</v>
      </c>
      <c r="DC392" s="4">
        <v>15</v>
      </c>
      <c r="DD392" s="4">
        <v>-97</v>
      </c>
      <c r="DE392" s="4">
        <v>1</v>
      </c>
      <c r="DF392" s="4">
        <v>3</v>
      </c>
      <c r="DH392" s="4">
        <v>0</v>
      </c>
      <c r="DI392" s="4">
        <v>0</v>
      </c>
      <c r="DJ392" s="4">
        <v>1</v>
      </c>
      <c r="DK392" s="4">
        <v>0</v>
      </c>
      <c r="DL392" s="4">
        <v>2</v>
      </c>
      <c r="DO392" s="4">
        <v>1</v>
      </c>
      <c r="DP392" s="4">
        <v>2</v>
      </c>
      <c r="DQ392" s="4">
        <v>5</v>
      </c>
      <c r="DR392" s="4">
        <v>1</v>
      </c>
      <c r="DW392" s="4">
        <v>2</v>
      </c>
      <c r="DX392" s="4">
        <v>-98</v>
      </c>
      <c r="DY392" s="4">
        <v>1</v>
      </c>
      <c r="DZ392" s="4">
        <v>2</v>
      </c>
      <c r="EA392" s="4" t="s">
        <v>1661</v>
      </c>
      <c r="EB392" s="4">
        <v>511</v>
      </c>
      <c r="EC392" s="4">
        <v>8.52</v>
      </c>
      <c r="EE392" s="4">
        <v>2</v>
      </c>
      <c r="EF392" s="4">
        <v>1</v>
      </c>
      <c r="EG392" s="4" t="s">
        <v>1662</v>
      </c>
      <c r="EI392" s="4">
        <v>1</v>
      </c>
      <c r="EJ392" s="4">
        <v>1</v>
      </c>
      <c r="EK392" s="4">
        <v>3</v>
      </c>
      <c r="EL392" s="4">
        <v>4</v>
      </c>
      <c r="EM392" s="4">
        <v>17</v>
      </c>
      <c r="ET392" s="4" t="s">
        <v>1657</v>
      </c>
      <c r="EU392" s="4" t="s">
        <v>201</v>
      </c>
      <c r="EV392" s="4" t="s">
        <v>202</v>
      </c>
      <c r="EY392" s="4">
        <v>792</v>
      </c>
      <c r="FA392" s="83" t="s">
        <v>203</v>
      </c>
      <c r="FB392" s="4" t="s">
        <v>204</v>
      </c>
      <c r="FC392" s="4">
        <v>1</v>
      </c>
      <c r="FD392" s="4" t="s">
        <v>238</v>
      </c>
      <c r="FE392" s="4">
        <v>17</v>
      </c>
    </row>
    <row r="393" spans="1:161" x14ac:dyDescent="0.3">
      <c r="A393" s="4">
        <v>13470</v>
      </c>
      <c r="B393" s="4" t="s">
        <v>1663</v>
      </c>
      <c r="C393" s="4" t="s">
        <v>265</v>
      </c>
      <c r="D393" s="4" t="s">
        <v>1664</v>
      </c>
      <c r="E393" s="4" t="s">
        <v>334</v>
      </c>
      <c r="F393" s="4" t="s">
        <v>1499</v>
      </c>
      <c r="G393" s="4">
        <v>1</v>
      </c>
      <c r="H393" s="4">
        <v>2</v>
      </c>
      <c r="J393" s="4">
        <v>1</v>
      </c>
      <c r="K393" s="4">
        <v>2</v>
      </c>
      <c r="O393" s="4">
        <v>0</v>
      </c>
      <c r="P393" s="4">
        <v>1</v>
      </c>
      <c r="Q393" s="4">
        <v>2</v>
      </c>
      <c r="BF393" s="4">
        <v>1</v>
      </c>
      <c r="BG393" s="4">
        <v>1</v>
      </c>
      <c r="BI393" s="4">
        <v>2</v>
      </c>
      <c r="BJ393" s="4">
        <v>2</v>
      </c>
      <c r="BK393" s="4">
        <v>5</v>
      </c>
      <c r="BL393" s="4">
        <v>2</v>
      </c>
      <c r="BS393" s="4">
        <v>2</v>
      </c>
      <c r="BT393" s="4">
        <v>2</v>
      </c>
      <c r="BU393" s="4">
        <v>2</v>
      </c>
      <c r="BW393" s="4">
        <v>1</v>
      </c>
      <c r="BX393" s="4">
        <v>1</v>
      </c>
      <c r="BY393" s="4">
        <v>1</v>
      </c>
      <c r="BZ393" s="4">
        <v>1</v>
      </c>
      <c r="CA393" s="4">
        <v>1</v>
      </c>
      <c r="CB393" s="4">
        <v>1</v>
      </c>
      <c r="CC393" s="4">
        <v>1</v>
      </c>
      <c r="CD393" s="4">
        <v>2</v>
      </c>
      <c r="CE393" s="4">
        <v>2</v>
      </c>
      <c r="CF393" s="4">
        <v>1</v>
      </c>
      <c r="CG393" s="4">
        <v>1</v>
      </c>
      <c r="CH393" s="4">
        <v>1</v>
      </c>
      <c r="CI393" s="4">
        <v>1</v>
      </c>
      <c r="CJ393" s="4">
        <v>1</v>
      </c>
      <c r="CK393" s="4">
        <v>7</v>
      </c>
      <c r="CL393" s="4">
        <v>1</v>
      </c>
      <c r="CM393" s="4">
        <v>4</v>
      </c>
      <c r="CN393" s="4">
        <v>1</v>
      </c>
      <c r="CO393" s="4">
        <v>2</v>
      </c>
      <c r="CP393" s="4">
        <v>1</v>
      </c>
      <c r="CQ393" s="4">
        <v>2</v>
      </c>
      <c r="CR393" s="4">
        <v>1</v>
      </c>
      <c r="CS393" s="4">
        <v>0</v>
      </c>
      <c r="CV393" s="4">
        <v>2</v>
      </c>
      <c r="CX393" s="4">
        <v>2</v>
      </c>
      <c r="CY393" s="4">
        <v>1</v>
      </c>
      <c r="CZ393" s="4">
        <v>1</v>
      </c>
      <c r="DA393" s="4">
        <v>3</v>
      </c>
      <c r="DB393" s="4">
        <v>1</v>
      </c>
      <c r="DC393" s="4">
        <v>4</v>
      </c>
      <c r="DD393" s="4">
        <v>3</v>
      </c>
      <c r="DE393" s="4">
        <v>1</v>
      </c>
      <c r="DF393" s="4">
        <v>4</v>
      </c>
      <c r="DH393" s="4">
        <v>2</v>
      </c>
      <c r="DI393" s="4">
        <v>0</v>
      </c>
      <c r="DJ393" s="4">
        <v>0</v>
      </c>
      <c r="DK393" s="4">
        <v>2</v>
      </c>
      <c r="DO393" s="4">
        <v>1</v>
      </c>
      <c r="DP393" s="4">
        <v>2</v>
      </c>
      <c r="DQ393" s="4">
        <v>8</v>
      </c>
      <c r="DR393" s="4">
        <v>1</v>
      </c>
      <c r="DW393" s="4">
        <v>2</v>
      </c>
      <c r="DX393" s="4">
        <v>-98</v>
      </c>
      <c r="DY393" s="4">
        <v>1</v>
      </c>
      <c r="DZ393" s="4">
        <v>2</v>
      </c>
      <c r="EA393" s="4" t="s">
        <v>1665</v>
      </c>
      <c r="EB393" s="4">
        <v>745</v>
      </c>
      <c r="EC393" s="4">
        <v>12.42</v>
      </c>
      <c r="EE393" s="4">
        <v>2</v>
      </c>
      <c r="EF393" s="4">
        <v>1</v>
      </c>
      <c r="EG393" s="4" t="s">
        <v>1666</v>
      </c>
      <c r="EI393" s="4">
        <v>1</v>
      </c>
      <c r="EJ393" s="4">
        <v>1</v>
      </c>
      <c r="EK393" s="4">
        <v>3</v>
      </c>
      <c r="EL393" s="4">
        <v>14</v>
      </c>
      <c r="EM393" s="4">
        <v>37</v>
      </c>
      <c r="ET393" s="4" t="s">
        <v>1657</v>
      </c>
      <c r="EU393" s="4" t="s">
        <v>201</v>
      </c>
      <c r="EV393" s="4" t="s">
        <v>202</v>
      </c>
      <c r="EY393" s="4">
        <v>1297</v>
      </c>
      <c r="FA393" s="83" t="s">
        <v>203</v>
      </c>
      <c r="FB393" s="4" t="s">
        <v>204</v>
      </c>
      <c r="FC393" s="4">
        <v>1</v>
      </c>
      <c r="FD393" s="4" t="s">
        <v>205</v>
      </c>
      <c r="FE393" s="4">
        <v>7</v>
      </c>
    </row>
    <row r="394" spans="1:161" x14ac:dyDescent="0.3">
      <c r="A394" s="4">
        <v>13473</v>
      </c>
      <c r="B394" s="4" t="s">
        <v>1667</v>
      </c>
      <c r="C394" s="4" t="s">
        <v>194</v>
      </c>
      <c r="D394" s="4" t="s">
        <v>1668</v>
      </c>
      <c r="E394" s="4" t="s">
        <v>227</v>
      </c>
      <c r="F394" s="4" t="s">
        <v>202</v>
      </c>
      <c r="G394" s="4">
        <v>1</v>
      </c>
      <c r="H394" s="4">
        <v>1</v>
      </c>
      <c r="I394" s="4">
        <v>2</v>
      </c>
      <c r="J394" s="4">
        <v>1</v>
      </c>
      <c r="K394" s="4">
        <v>2</v>
      </c>
      <c r="O394" s="4">
        <v>1</v>
      </c>
      <c r="P394" s="4">
        <v>1</v>
      </c>
      <c r="Q394" s="4">
        <v>2</v>
      </c>
      <c r="R394" s="4">
        <v>2</v>
      </c>
      <c r="U394" s="4">
        <v>2</v>
      </c>
      <c r="W394" s="4">
        <v>1</v>
      </c>
      <c r="Y394" s="4">
        <v>1</v>
      </c>
      <c r="AA394" s="4">
        <v>1</v>
      </c>
      <c r="AB394" s="4">
        <v>2012</v>
      </c>
      <c r="AC394" s="4">
        <v>2</v>
      </c>
      <c r="AD394" s="4">
        <v>2</v>
      </c>
      <c r="AE394" s="4">
        <v>1</v>
      </c>
      <c r="AF394" s="4">
        <v>3</v>
      </c>
      <c r="AG394" s="4">
        <v>1</v>
      </c>
      <c r="AV394" s="4">
        <v>3</v>
      </c>
      <c r="AX394" s="4">
        <v>2</v>
      </c>
      <c r="AY394" s="4">
        <v>2</v>
      </c>
      <c r="AZ394" s="4">
        <v>1</v>
      </c>
      <c r="BA394" s="4">
        <v>0</v>
      </c>
      <c r="BB394" s="4">
        <v>1</v>
      </c>
      <c r="BC394" s="4">
        <v>0</v>
      </c>
      <c r="BD394" s="4">
        <v>2</v>
      </c>
      <c r="BE394" s="4">
        <v>2</v>
      </c>
      <c r="BF394" s="4">
        <v>1</v>
      </c>
      <c r="BG394" s="4">
        <v>1</v>
      </c>
      <c r="BH394" s="4">
        <v>1</v>
      </c>
      <c r="BJ394" s="4">
        <v>1</v>
      </c>
      <c r="BK394" s="4">
        <v>6</v>
      </c>
      <c r="BL394" s="4">
        <v>6</v>
      </c>
      <c r="BS394" s="4">
        <v>1</v>
      </c>
      <c r="BU394" s="4">
        <v>1</v>
      </c>
      <c r="BV394" s="4">
        <v>1</v>
      </c>
      <c r="BX394" s="4">
        <v>1</v>
      </c>
      <c r="BY394" s="4">
        <v>1</v>
      </c>
      <c r="BZ394" s="4">
        <v>1</v>
      </c>
      <c r="CA394" s="4">
        <v>1</v>
      </c>
      <c r="CB394" s="4">
        <v>1</v>
      </c>
      <c r="CC394" s="4">
        <v>2</v>
      </c>
      <c r="CD394" s="4">
        <v>1</v>
      </c>
      <c r="CE394" s="4">
        <v>2</v>
      </c>
      <c r="CF394" s="4">
        <v>1</v>
      </c>
      <c r="CG394" s="4">
        <v>2</v>
      </c>
      <c r="CH394" s="4">
        <v>1</v>
      </c>
      <c r="CI394" s="4">
        <v>1</v>
      </c>
      <c r="CJ394" s="4">
        <v>1</v>
      </c>
      <c r="CK394" s="4">
        <v>7</v>
      </c>
      <c r="CL394" s="4">
        <v>1</v>
      </c>
      <c r="CM394" s="4">
        <v>2</v>
      </c>
      <c r="CN394" s="4">
        <v>1</v>
      </c>
      <c r="CO394" s="4">
        <v>1</v>
      </c>
      <c r="CP394" s="4">
        <v>1</v>
      </c>
      <c r="CQ394" s="4">
        <v>1</v>
      </c>
      <c r="CR394" s="4">
        <v>1</v>
      </c>
      <c r="CS394" s="4">
        <v>0</v>
      </c>
      <c r="CV394" s="4">
        <v>2</v>
      </c>
      <c r="CX394" s="4">
        <v>2</v>
      </c>
      <c r="CY394" s="4">
        <v>6</v>
      </c>
      <c r="CZ394" s="4">
        <v>1</v>
      </c>
      <c r="DA394" s="4">
        <v>4</v>
      </c>
      <c r="DB394" s="4">
        <v>1</v>
      </c>
      <c r="DC394" s="4">
        <v>10</v>
      </c>
      <c r="DD394" s="4">
        <v>2</v>
      </c>
      <c r="DE394" s="4">
        <v>1</v>
      </c>
      <c r="DF394" s="4">
        <v>2</v>
      </c>
      <c r="DH394" s="4">
        <v>0</v>
      </c>
      <c r="DI394" s="4">
        <v>0</v>
      </c>
      <c r="DJ394" s="4">
        <v>0</v>
      </c>
      <c r="DK394" s="4">
        <v>0</v>
      </c>
      <c r="DL394" s="4">
        <v>0</v>
      </c>
      <c r="DM394" s="4">
        <v>2</v>
      </c>
      <c r="DO394" s="4">
        <v>1</v>
      </c>
      <c r="DP394" s="4">
        <v>1</v>
      </c>
      <c r="DQ394" s="4">
        <v>6</v>
      </c>
      <c r="DR394" s="4">
        <v>1</v>
      </c>
      <c r="DW394" s="4">
        <v>2</v>
      </c>
      <c r="DX394" s="4">
        <v>7</v>
      </c>
      <c r="DY394" s="4">
        <v>1</v>
      </c>
      <c r="DZ394" s="4">
        <v>1</v>
      </c>
      <c r="EA394" s="4" t="s">
        <v>336</v>
      </c>
      <c r="EB394" s="4">
        <v>839</v>
      </c>
      <c r="EC394" s="4">
        <v>13.98</v>
      </c>
      <c r="EE394" s="4">
        <v>2</v>
      </c>
      <c r="EF394" s="4">
        <v>1</v>
      </c>
      <c r="EG394" s="4" t="s">
        <v>1574</v>
      </c>
      <c r="EI394" s="4">
        <v>1</v>
      </c>
      <c r="EJ394" s="4">
        <v>1</v>
      </c>
      <c r="EK394" s="4">
        <v>3</v>
      </c>
      <c r="EL394" s="4">
        <v>6</v>
      </c>
      <c r="EM394" s="4">
        <v>21</v>
      </c>
      <c r="ET394" s="4" t="s">
        <v>1657</v>
      </c>
      <c r="EU394" s="4" t="s">
        <v>201</v>
      </c>
      <c r="EV394" s="4" t="s">
        <v>202</v>
      </c>
      <c r="EY394" s="4">
        <v>963</v>
      </c>
      <c r="FA394" s="83" t="s">
        <v>237</v>
      </c>
      <c r="FB394" s="4" t="s">
        <v>204</v>
      </c>
      <c r="FC394" s="4">
        <v>0</v>
      </c>
      <c r="FD394" s="4" t="s">
        <v>205</v>
      </c>
      <c r="FE394" s="4">
        <v>3</v>
      </c>
    </row>
    <row r="395" spans="1:161" x14ac:dyDescent="0.3">
      <c r="A395" s="4">
        <v>13538</v>
      </c>
      <c r="B395" s="4" t="s">
        <v>1669</v>
      </c>
      <c r="C395" s="4" t="s">
        <v>194</v>
      </c>
      <c r="D395" s="4" t="s">
        <v>1670</v>
      </c>
      <c r="E395" s="4" t="s">
        <v>221</v>
      </c>
      <c r="F395" s="4" t="s">
        <v>202</v>
      </c>
      <c r="G395" s="4">
        <v>1</v>
      </c>
      <c r="H395" s="4">
        <v>2</v>
      </c>
      <c r="J395" s="4">
        <v>1</v>
      </c>
      <c r="K395" s="4">
        <v>2</v>
      </c>
      <c r="O395" s="4">
        <v>0</v>
      </c>
      <c r="P395" s="4">
        <v>1</v>
      </c>
      <c r="Q395" s="4">
        <v>2</v>
      </c>
      <c r="BF395" s="4">
        <v>1</v>
      </c>
      <c r="BG395" s="4">
        <v>1</v>
      </c>
      <c r="BI395" s="4">
        <v>2</v>
      </c>
      <c r="BJ395" s="4">
        <v>2</v>
      </c>
      <c r="BK395" s="4">
        <v>6</v>
      </c>
      <c r="BL395" s="4">
        <v>-77</v>
      </c>
      <c r="BS395" s="4">
        <v>1</v>
      </c>
      <c r="BU395" s="4">
        <v>2</v>
      </c>
      <c r="BW395" s="4">
        <v>3</v>
      </c>
      <c r="BX395" s="4">
        <v>3</v>
      </c>
      <c r="BY395" s="4">
        <v>2</v>
      </c>
      <c r="BZ395" s="4">
        <v>1</v>
      </c>
      <c r="CA395" s="4">
        <v>1</v>
      </c>
      <c r="CB395" s="4">
        <v>2</v>
      </c>
      <c r="CC395" s="4">
        <v>2</v>
      </c>
      <c r="CD395" s="4">
        <v>2</v>
      </c>
      <c r="CE395" s="4">
        <v>2</v>
      </c>
      <c r="CF395" s="4">
        <v>1</v>
      </c>
      <c r="CG395" s="4">
        <v>1</v>
      </c>
      <c r="CH395" s="4">
        <v>1</v>
      </c>
      <c r="CI395" s="4">
        <v>1</v>
      </c>
      <c r="CJ395" s="4">
        <v>2</v>
      </c>
      <c r="CK395" s="4">
        <v>7</v>
      </c>
      <c r="CL395" s="4">
        <v>3</v>
      </c>
      <c r="CM395" s="4">
        <v>1</v>
      </c>
      <c r="CN395" s="4">
        <v>1</v>
      </c>
      <c r="CO395" s="4">
        <v>2</v>
      </c>
      <c r="CP395" s="4">
        <v>1</v>
      </c>
      <c r="CQ395" s="4">
        <v>2</v>
      </c>
      <c r="CR395" s="4">
        <v>1</v>
      </c>
      <c r="CS395" s="4">
        <v>0</v>
      </c>
      <c r="CV395" s="4">
        <v>2</v>
      </c>
      <c r="CX395" s="4">
        <v>2</v>
      </c>
      <c r="CY395" s="4">
        <v>1</v>
      </c>
      <c r="CZ395" s="4">
        <v>1</v>
      </c>
      <c r="DA395" s="4">
        <v>3</v>
      </c>
      <c r="DB395" s="4">
        <v>1</v>
      </c>
      <c r="DC395" s="4">
        <v>0.5</v>
      </c>
      <c r="DD395" s="4">
        <v>4</v>
      </c>
      <c r="DE395" s="4">
        <v>1</v>
      </c>
      <c r="DF395" s="4">
        <v>3</v>
      </c>
      <c r="DH395" s="4">
        <v>0</v>
      </c>
      <c r="DI395" s="4">
        <v>1</v>
      </c>
      <c r="DJ395" s="4">
        <v>2</v>
      </c>
      <c r="DO395" s="4">
        <v>2</v>
      </c>
      <c r="DP395" s="4">
        <v>2</v>
      </c>
      <c r="DQ395" s="4">
        <v>5</v>
      </c>
      <c r="DR395" s="4">
        <v>1</v>
      </c>
      <c r="DW395" s="4">
        <v>2</v>
      </c>
      <c r="DX395" s="4">
        <v>6</v>
      </c>
      <c r="DY395" s="4">
        <v>1</v>
      </c>
      <c r="DZ395" s="4">
        <v>1</v>
      </c>
      <c r="EA395" s="4" t="s">
        <v>1671</v>
      </c>
      <c r="EB395" s="4">
        <v>481</v>
      </c>
      <c r="EC395" s="4">
        <v>8.02</v>
      </c>
      <c r="EE395" s="4">
        <v>2</v>
      </c>
      <c r="EF395" s="4">
        <v>1</v>
      </c>
      <c r="EG395" s="4" t="s">
        <v>634</v>
      </c>
      <c r="EI395" s="4">
        <v>1</v>
      </c>
      <c r="EJ395" s="4">
        <v>1</v>
      </c>
      <c r="EK395" s="4">
        <v>3</v>
      </c>
      <c r="EL395" s="4">
        <v>4</v>
      </c>
      <c r="EM395" s="4">
        <v>17</v>
      </c>
      <c r="ET395" s="4" t="s">
        <v>1657</v>
      </c>
      <c r="EU395" s="4" t="s">
        <v>201</v>
      </c>
      <c r="EV395" s="4" t="s">
        <v>202</v>
      </c>
      <c r="EY395" s="4">
        <v>792</v>
      </c>
      <c r="FA395" s="83" t="s">
        <v>203</v>
      </c>
      <c r="FB395" s="4" t="s">
        <v>204</v>
      </c>
      <c r="FC395" s="4">
        <v>1</v>
      </c>
      <c r="FD395" s="4" t="s">
        <v>205</v>
      </c>
      <c r="FE395" s="4">
        <v>3</v>
      </c>
    </row>
    <row r="396" spans="1:161" x14ac:dyDescent="0.3">
      <c r="A396" s="4">
        <v>13559</v>
      </c>
      <c r="B396" s="4" t="s">
        <v>1672</v>
      </c>
      <c r="C396" s="4" t="s">
        <v>194</v>
      </c>
      <c r="D396" s="4" t="s">
        <v>1673</v>
      </c>
      <c r="E396" s="4" t="s">
        <v>196</v>
      </c>
      <c r="F396" s="4" t="s">
        <v>1499</v>
      </c>
      <c r="G396" s="4">
        <v>1</v>
      </c>
      <c r="H396" s="4">
        <v>2</v>
      </c>
      <c r="J396" s="4">
        <v>1</v>
      </c>
      <c r="K396" s="4">
        <v>2</v>
      </c>
      <c r="O396" s="4">
        <v>0</v>
      </c>
      <c r="P396" s="4">
        <v>1</v>
      </c>
      <c r="Q396" s="4">
        <v>2</v>
      </c>
      <c r="BF396" s="4">
        <v>1</v>
      </c>
      <c r="BG396" s="4">
        <v>1</v>
      </c>
      <c r="BI396" s="4">
        <v>1</v>
      </c>
      <c r="BJ396" s="4">
        <v>1</v>
      </c>
      <c r="BK396" s="4">
        <v>6</v>
      </c>
      <c r="BL396" s="4">
        <v>3</v>
      </c>
      <c r="BS396" s="4">
        <v>1</v>
      </c>
      <c r="BU396" s="4">
        <v>2</v>
      </c>
      <c r="BW396" s="4">
        <v>-98</v>
      </c>
      <c r="BX396" s="4">
        <v>1</v>
      </c>
      <c r="BY396" s="4">
        <v>2</v>
      </c>
      <c r="BZ396" s="4">
        <v>1</v>
      </c>
      <c r="CA396" s="4">
        <v>1</v>
      </c>
      <c r="CB396" s="4">
        <v>2</v>
      </c>
      <c r="CC396" s="4">
        <v>2</v>
      </c>
      <c r="CD396" s="4">
        <v>2</v>
      </c>
      <c r="CE396" s="4">
        <v>2</v>
      </c>
      <c r="CF396" s="4">
        <v>1</v>
      </c>
      <c r="CG396" s="4">
        <v>2</v>
      </c>
      <c r="CH396" s="4">
        <v>2</v>
      </c>
      <c r="CI396" s="4">
        <v>1</v>
      </c>
      <c r="CJ396" s="4">
        <v>2</v>
      </c>
      <c r="CK396" s="4">
        <v>7</v>
      </c>
      <c r="CL396" s="4">
        <v>1</v>
      </c>
      <c r="CM396" s="4">
        <v>1</v>
      </c>
      <c r="CN396" s="4">
        <v>1</v>
      </c>
      <c r="CO396" s="4">
        <v>2</v>
      </c>
      <c r="CP396" s="4">
        <v>1</v>
      </c>
      <c r="CQ396" s="4">
        <v>1</v>
      </c>
      <c r="CR396" s="4">
        <v>1</v>
      </c>
      <c r="CS396" s="4">
        <v>0</v>
      </c>
      <c r="CV396" s="4">
        <v>2</v>
      </c>
      <c r="CX396" s="4">
        <v>2</v>
      </c>
      <c r="CY396" s="4">
        <v>1</v>
      </c>
      <c r="CZ396" s="4">
        <v>1</v>
      </c>
      <c r="DA396" s="4">
        <v>2</v>
      </c>
      <c r="DB396" s="4">
        <v>1</v>
      </c>
      <c r="DC396" s="4">
        <v>54</v>
      </c>
      <c r="DD396" s="4">
        <v>1</v>
      </c>
      <c r="DE396" s="4">
        <v>1</v>
      </c>
      <c r="DF396" s="4">
        <v>1</v>
      </c>
      <c r="DH396" s="4">
        <v>0</v>
      </c>
      <c r="DI396" s="4">
        <v>0</v>
      </c>
      <c r="DJ396" s="4">
        <v>0</v>
      </c>
      <c r="DK396" s="4">
        <v>0</v>
      </c>
      <c r="DL396" s="4">
        <v>2</v>
      </c>
      <c r="DO396" s="4">
        <v>1</v>
      </c>
      <c r="DP396" s="4">
        <v>2</v>
      </c>
      <c r="DQ396" s="4">
        <v>5</v>
      </c>
      <c r="DR396" s="4">
        <v>6</v>
      </c>
      <c r="DW396" s="4">
        <v>1</v>
      </c>
      <c r="DX396" s="4">
        <v>2</v>
      </c>
      <c r="DY396" s="4">
        <v>1</v>
      </c>
      <c r="DZ396" s="4">
        <v>2</v>
      </c>
      <c r="EA396" s="4" t="s">
        <v>1674</v>
      </c>
      <c r="EB396" s="4">
        <v>606</v>
      </c>
      <c r="EC396" s="4">
        <v>10.1</v>
      </c>
      <c r="EE396" s="4">
        <v>2</v>
      </c>
      <c r="EF396" s="4">
        <v>1</v>
      </c>
      <c r="EG396" s="4" t="s">
        <v>1040</v>
      </c>
      <c r="EI396" s="4">
        <v>1</v>
      </c>
      <c r="EJ396" s="4">
        <v>1</v>
      </c>
      <c r="EK396" s="4">
        <v>3</v>
      </c>
      <c r="EL396" s="4">
        <v>5</v>
      </c>
      <c r="EM396" s="4">
        <v>19</v>
      </c>
      <c r="ET396" s="4" t="s">
        <v>1657</v>
      </c>
      <c r="EU396" s="4" t="s">
        <v>201</v>
      </c>
      <c r="EV396" s="4" t="s">
        <v>202</v>
      </c>
      <c r="EY396" s="4">
        <v>1251</v>
      </c>
      <c r="FA396" s="83" t="s">
        <v>203</v>
      </c>
      <c r="FB396" s="4" t="s">
        <v>204</v>
      </c>
      <c r="FC396" s="4">
        <v>1</v>
      </c>
      <c r="FD396" s="4" t="s">
        <v>205</v>
      </c>
      <c r="FE396" s="4">
        <v>3</v>
      </c>
    </row>
    <row r="397" spans="1:161" x14ac:dyDescent="0.3">
      <c r="A397" s="4">
        <v>13565</v>
      </c>
      <c r="B397" s="4" t="s">
        <v>1675</v>
      </c>
      <c r="C397" s="4" t="s">
        <v>194</v>
      </c>
      <c r="D397" s="4" t="s">
        <v>1676</v>
      </c>
      <c r="E397" s="4" t="s">
        <v>196</v>
      </c>
      <c r="F397" s="4" t="s">
        <v>1499</v>
      </c>
      <c r="G397" s="4">
        <v>1</v>
      </c>
      <c r="H397" s="4">
        <v>2</v>
      </c>
      <c r="J397" s="4">
        <v>1</v>
      </c>
      <c r="K397" s="4">
        <v>2</v>
      </c>
      <c r="O397" s="4">
        <v>0</v>
      </c>
      <c r="P397" s="4">
        <v>1</v>
      </c>
      <c r="Q397" s="4">
        <v>2</v>
      </c>
      <c r="BF397" s="4">
        <v>1</v>
      </c>
      <c r="BG397" s="4">
        <v>1</v>
      </c>
      <c r="BI397" s="4">
        <v>1</v>
      </c>
      <c r="BJ397" s="4">
        <v>1</v>
      </c>
      <c r="BK397" s="4">
        <v>6</v>
      </c>
      <c r="BL397" s="4">
        <v>-77</v>
      </c>
      <c r="BS397" s="4">
        <v>1</v>
      </c>
      <c r="BU397" s="4">
        <v>2</v>
      </c>
      <c r="BW397" s="4">
        <v>1</v>
      </c>
      <c r="BX397" s="4">
        <v>1</v>
      </c>
      <c r="BY397" s="4">
        <v>1</v>
      </c>
      <c r="BZ397" s="4">
        <v>1</v>
      </c>
      <c r="CA397" s="4">
        <v>1</v>
      </c>
      <c r="CB397" s="4">
        <v>1</v>
      </c>
      <c r="CC397" s="4">
        <v>1</v>
      </c>
      <c r="CD397" s="4">
        <v>2</v>
      </c>
      <c r="CE397" s="4">
        <v>1</v>
      </c>
      <c r="CF397" s="4">
        <v>1</v>
      </c>
      <c r="CG397" s="4">
        <v>2</v>
      </c>
      <c r="CH397" s="4">
        <v>1</v>
      </c>
      <c r="CI397" s="4">
        <v>1</v>
      </c>
      <c r="CJ397" s="4">
        <v>1</v>
      </c>
      <c r="CK397" s="4">
        <v>6</v>
      </c>
      <c r="CL397" s="4">
        <v>1</v>
      </c>
      <c r="CM397" s="4">
        <v>1</v>
      </c>
      <c r="CN397" s="4">
        <v>1</v>
      </c>
      <c r="CO397" s="4">
        <v>1</v>
      </c>
      <c r="CP397" s="4">
        <v>1</v>
      </c>
      <c r="CQ397" s="4">
        <v>1</v>
      </c>
      <c r="CR397" s="4">
        <v>1</v>
      </c>
      <c r="CS397" s="4">
        <v>0</v>
      </c>
      <c r="CV397" s="4">
        <v>1</v>
      </c>
      <c r="CW397" s="4">
        <v>1</v>
      </c>
      <c r="CX397" s="4">
        <v>2</v>
      </c>
      <c r="CY397" s="4">
        <v>2</v>
      </c>
      <c r="CZ397" s="4">
        <v>1</v>
      </c>
      <c r="DA397" s="4">
        <v>3</v>
      </c>
      <c r="DB397" s="4">
        <v>1</v>
      </c>
      <c r="DC397" s="4">
        <v>1</v>
      </c>
      <c r="DD397" s="4">
        <v>6</v>
      </c>
      <c r="DE397" s="4">
        <v>1</v>
      </c>
      <c r="DF397" s="4">
        <v>5</v>
      </c>
      <c r="DH397" s="4">
        <v>3</v>
      </c>
      <c r="DI397" s="4">
        <v>0</v>
      </c>
      <c r="DJ397" s="4">
        <v>0</v>
      </c>
      <c r="DK397" s="4">
        <v>2</v>
      </c>
      <c r="DO397" s="4">
        <v>2</v>
      </c>
      <c r="DP397" s="4">
        <v>2</v>
      </c>
      <c r="DQ397" s="4">
        <v>7</v>
      </c>
      <c r="DR397" s="4">
        <v>1</v>
      </c>
      <c r="DW397" s="4">
        <v>2</v>
      </c>
      <c r="DX397" s="4">
        <v>6</v>
      </c>
      <c r="DY397" s="4">
        <v>1</v>
      </c>
      <c r="DZ397" s="4">
        <v>1</v>
      </c>
      <c r="EA397" s="4" t="s">
        <v>1089</v>
      </c>
      <c r="EB397" s="4">
        <v>581</v>
      </c>
      <c r="EC397" s="4">
        <v>9.68</v>
      </c>
      <c r="EE397" s="4">
        <v>2</v>
      </c>
      <c r="EF397" s="4">
        <v>1</v>
      </c>
      <c r="EG397" s="4" t="s">
        <v>1618</v>
      </c>
      <c r="EI397" s="4">
        <v>1</v>
      </c>
      <c r="EJ397" s="4">
        <v>1</v>
      </c>
      <c r="EK397" s="4">
        <v>3</v>
      </c>
      <c r="EL397" s="4">
        <v>5</v>
      </c>
      <c r="EM397" s="4">
        <v>19</v>
      </c>
      <c r="ET397" s="4" t="s">
        <v>1657</v>
      </c>
      <c r="EU397" s="4" t="s">
        <v>201</v>
      </c>
      <c r="EV397" s="4" t="s">
        <v>202</v>
      </c>
      <c r="EY397" s="4">
        <v>1251</v>
      </c>
      <c r="FA397" s="83" t="s">
        <v>203</v>
      </c>
      <c r="FB397" s="4" t="s">
        <v>204</v>
      </c>
      <c r="FC397" s="4">
        <v>1</v>
      </c>
      <c r="FD397" s="4" t="s">
        <v>205</v>
      </c>
      <c r="FE397" s="4">
        <v>3</v>
      </c>
    </row>
    <row r="398" spans="1:161" x14ac:dyDescent="0.3">
      <c r="A398" s="4">
        <v>13620</v>
      </c>
      <c r="B398" s="4" t="s">
        <v>1677</v>
      </c>
      <c r="C398" s="4" t="s">
        <v>194</v>
      </c>
      <c r="D398" s="4" t="s">
        <v>1678</v>
      </c>
      <c r="E398" s="4" t="s">
        <v>227</v>
      </c>
      <c r="F398" s="4" t="s">
        <v>1499</v>
      </c>
      <c r="G398" s="4">
        <v>1</v>
      </c>
      <c r="H398" s="4">
        <v>2</v>
      </c>
      <c r="J398" s="4">
        <v>1</v>
      </c>
      <c r="K398" s="4">
        <v>2</v>
      </c>
      <c r="O398" s="4">
        <v>0</v>
      </c>
      <c r="P398" s="4">
        <v>1</v>
      </c>
      <c r="Q398" s="4">
        <v>2</v>
      </c>
      <c r="BF398" s="4">
        <v>1</v>
      </c>
      <c r="BG398" s="4">
        <v>1</v>
      </c>
      <c r="BI398" s="4">
        <v>1</v>
      </c>
      <c r="BJ398" s="4">
        <v>1</v>
      </c>
      <c r="BK398" s="4">
        <v>4</v>
      </c>
      <c r="BL398" s="4">
        <v>-97</v>
      </c>
      <c r="BS398" s="4">
        <v>4</v>
      </c>
      <c r="BU398" s="4">
        <v>2</v>
      </c>
      <c r="BW398" s="4">
        <v>1</v>
      </c>
      <c r="BX398" s="4">
        <v>1</v>
      </c>
      <c r="BY398" s="4">
        <v>2</v>
      </c>
      <c r="BZ398" s="4">
        <v>1</v>
      </c>
      <c r="CA398" s="4">
        <v>1</v>
      </c>
      <c r="CB398" s="4">
        <v>2</v>
      </c>
      <c r="CC398" s="4">
        <v>2</v>
      </c>
      <c r="CD398" s="4">
        <v>2</v>
      </c>
      <c r="CE398" s="4">
        <v>2</v>
      </c>
      <c r="CF398" s="4">
        <v>1</v>
      </c>
      <c r="CG398" s="4">
        <v>2</v>
      </c>
      <c r="CH398" s="4">
        <v>1</v>
      </c>
      <c r="CI398" s="4">
        <v>2</v>
      </c>
      <c r="CJ398" s="4">
        <v>2</v>
      </c>
      <c r="CK398" s="4">
        <v>7</v>
      </c>
      <c r="CL398" s="4">
        <v>1</v>
      </c>
      <c r="CM398" s="4">
        <v>4</v>
      </c>
      <c r="CN398" s="4">
        <v>1</v>
      </c>
      <c r="CO398" s="4">
        <v>1</v>
      </c>
      <c r="CP398" s="4">
        <v>1</v>
      </c>
      <c r="CQ398" s="4">
        <v>1</v>
      </c>
      <c r="CR398" s="4">
        <v>1</v>
      </c>
      <c r="CS398" s="4">
        <v>0</v>
      </c>
      <c r="CV398" s="4">
        <v>2</v>
      </c>
      <c r="CX398" s="4">
        <v>2</v>
      </c>
      <c r="CY398" s="4">
        <v>5</v>
      </c>
      <c r="CZ398" s="4">
        <v>1</v>
      </c>
      <c r="DA398" s="4">
        <v>2</v>
      </c>
      <c r="DB398" s="4">
        <v>1</v>
      </c>
      <c r="DC398" s="4">
        <v>2</v>
      </c>
      <c r="DD398" s="4">
        <v>1</v>
      </c>
      <c r="DE398" s="4">
        <v>1</v>
      </c>
      <c r="DF398" s="4">
        <v>1</v>
      </c>
      <c r="DG398" s="4">
        <v>1</v>
      </c>
      <c r="DH398" s="4">
        <v>0</v>
      </c>
      <c r="DI398" s="4">
        <v>0</v>
      </c>
      <c r="DJ398" s="4">
        <v>0</v>
      </c>
      <c r="DK398" s="4">
        <v>0</v>
      </c>
      <c r="DL398" s="4">
        <v>0</v>
      </c>
      <c r="DM398" s="4">
        <v>0</v>
      </c>
      <c r="DN398" s="4">
        <v>1</v>
      </c>
      <c r="DO398" s="4">
        <v>1</v>
      </c>
      <c r="DP398" s="4">
        <v>2</v>
      </c>
      <c r="DQ398" s="4">
        <v>7</v>
      </c>
      <c r="DR398" s="4">
        <v>1</v>
      </c>
      <c r="DW398" s="4">
        <v>2</v>
      </c>
      <c r="DX398" s="4">
        <v>8</v>
      </c>
      <c r="DY398" s="4">
        <v>1</v>
      </c>
      <c r="DZ398" s="4">
        <v>2</v>
      </c>
      <c r="EA398" s="4" t="s">
        <v>1064</v>
      </c>
      <c r="EB398" s="4">
        <v>680</v>
      </c>
      <c r="EC398" s="4">
        <v>11.33</v>
      </c>
      <c r="EE398" s="4">
        <v>2</v>
      </c>
      <c r="EF398" s="4">
        <v>1</v>
      </c>
      <c r="EG398" s="4" t="s">
        <v>725</v>
      </c>
      <c r="EI398" s="4">
        <v>1</v>
      </c>
      <c r="EJ398" s="4">
        <v>1</v>
      </c>
      <c r="EK398" s="4">
        <v>3</v>
      </c>
      <c r="EL398" s="4">
        <v>6</v>
      </c>
      <c r="EM398" s="4">
        <v>21</v>
      </c>
      <c r="ET398" s="4" t="s">
        <v>1657</v>
      </c>
      <c r="EU398" s="4" t="s">
        <v>201</v>
      </c>
      <c r="EV398" s="4" t="s">
        <v>202</v>
      </c>
      <c r="EY398" s="4">
        <v>963</v>
      </c>
      <c r="FA398" s="83" t="s">
        <v>203</v>
      </c>
      <c r="FB398" s="4" t="s">
        <v>204</v>
      </c>
      <c r="FC398" s="4">
        <v>1</v>
      </c>
      <c r="FD398" s="4" t="s">
        <v>205</v>
      </c>
      <c r="FE398" s="4">
        <v>12</v>
      </c>
    </row>
    <row r="399" spans="1:161" x14ac:dyDescent="0.3">
      <c r="A399" s="4">
        <v>13628</v>
      </c>
      <c r="B399" s="4" t="s">
        <v>1679</v>
      </c>
      <c r="C399" s="4" t="s">
        <v>212</v>
      </c>
      <c r="D399" s="4" t="s">
        <v>1680</v>
      </c>
      <c r="E399" s="4" t="s">
        <v>214</v>
      </c>
      <c r="F399" s="4" t="s">
        <v>1499</v>
      </c>
      <c r="G399" s="4">
        <v>1</v>
      </c>
      <c r="H399" s="4">
        <v>2</v>
      </c>
      <c r="J399" s="4">
        <v>1</v>
      </c>
      <c r="K399" s="4">
        <v>2</v>
      </c>
      <c r="O399" s="4">
        <v>0</v>
      </c>
      <c r="P399" s="4">
        <v>1</v>
      </c>
      <c r="Q399" s="4">
        <v>2</v>
      </c>
      <c r="BF399" s="4">
        <v>1</v>
      </c>
      <c r="BG399" s="4">
        <v>1</v>
      </c>
      <c r="BI399" s="4">
        <v>2</v>
      </c>
      <c r="BJ399" s="4">
        <v>1</v>
      </c>
      <c r="BK399" s="4">
        <v>5</v>
      </c>
      <c r="BL399" s="4">
        <v>2</v>
      </c>
      <c r="BM399" s="4">
        <v>3</v>
      </c>
      <c r="BS399" s="4">
        <v>1</v>
      </c>
      <c r="BU399" s="4">
        <v>2</v>
      </c>
      <c r="BW399" s="4">
        <v>2</v>
      </c>
      <c r="BX399" s="4">
        <v>1</v>
      </c>
      <c r="BY399" s="4">
        <v>2</v>
      </c>
      <c r="BZ399" s="4">
        <v>1</v>
      </c>
      <c r="CA399" s="4">
        <v>1</v>
      </c>
      <c r="CB399" s="4">
        <v>1</v>
      </c>
      <c r="CC399" s="4">
        <v>2</v>
      </c>
      <c r="CD399" s="4">
        <v>2</v>
      </c>
      <c r="CE399" s="4">
        <v>1</v>
      </c>
      <c r="CF399" s="4">
        <v>2</v>
      </c>
      <c r="CG399" s="4">
        <v>2</v>
      </c>
      <c r="CH399" s="4">
        <v>1</v>
      </c>
      <c r="CI399" s="4">
        <v>2</v>
      </c>
      <c r="CJ399" s="4">
        <v>1</v>
      </c>
      <c r="CK399" s="4">
        <v>7</v>
      </c>
      <c r="CL399" s="4">
        <v>7</v>
      </c>
      <c r="CM399" s="4">
        <v>6</v>
      </c>
      <c r="CN399" s="4">
        <v>1</v>
      </c>
      <c r="CO399" s="4">
        <v>2</v>
      </c>
      <c r="CP399" s="4">
        <v>1</v>
      </c>
      <c r="CQ399" s="4">
        <v>2</v>
      </c>
      <c r="CR399" s="4">
        <v>1</v>
      </c>
      <c r="CS399" s="4">
        <v>0</v>
      </c>
      <c r="CV399" s="4">
        <v>2</v>
      </c>
      <c r="CX399" s="4">
        <v>2</v>
      </c>
      <c r="CY399" s="4">
        <v>3</v>
      </c>
      <c r="CZ399" s="4">
        <v>1</v>
      </c>
      <c r="DA399" s="4">
        <v>4</v>
      </c>
      <c r="DB399" s="4">
        <v>1</v>
      </c>
      <c r="DC399" s="4">
        <v>5</v>
      </c>
      <c r="DD399" s="4">
        <v>1</v>
      </c>
      <c r="DE399" s="4">
        <v>1</v>
      </c>
      <c r="DF399" s="4">
        <v>4</v>
      </c>
      <c r="DG399" s="4">
        <v>4</v>
      </c>
      <c r="DH399" s="4">
        <v>1</v>
      </c>
      <c r="DI399" s="4">
        <v>0</v>
      </c>
      <c r="DJ399" s="4">
        <v>0</v>
      </c>
      <c r="DK399" s="4">
        <v>2</v>
      </c>
      <c r="DL399" s="4">
        <v>0</v>
      </c>
      <c r="DM399" s="4">
        <v>0</v>
      </c>
      <c r="DN399" s="4">
        <v>1</v>
      </c>
      <c r="DO399" s="4">
        <v>2</v>
      </c>
      <c r="DP399" s="4">
        <v>2</v>
      </c>
      <c r="DQ399" s="4">
        <v>6</v>
      </c>
      <c r="DR399" s="4">
        <v>6</v>
      </c>
      <c r="DW399" s="4">
        <v>1</v>
      </c>
      <c r="DX399" s="4">
        <v>3</v>
      </c>
      <c r="DY399" s="4">
        <v>1</v>
      </c>
      <c r="DZ399" s="4">
        <v>1</v>
      </c>
      <c r="EA399" s="4" t="s">
        <v>819</v>
      </c>
      <c r="EB399" s="4">
        <v>589</v>
      </c>
      <c r="EC399" s="4">
        <v>9.82</v>
      </c>
      <c r="EE399" s="4">
        <v>2</v>
      </c>
      <c r="EF399" s="4">
        <v>1</v>
      </c>
      <c r="EG399" s="4" t="s">
        <v>634</v>
      </c>
      <c r="EI399" s="4">
        <v>1</v>
      </c>
      <c r="EJ399" s="4">
        <v>1</v>
      </c>
      <c r="EK399" s="4">
        <v>3</v>
      </c>
      <c r="EL399" s="4">
        <v>8</v>
      </c>
      <c r="EM399" s="4">
        <v>25</v>
      </c>
      <c r="ET399" s="4" t="s">
        <v>1657</v>
      </c>
      <c r="EU399" s="4" t="s">
        <v>201</v>
      </c>
      <c r="EV399" s="4" t="s">
        <v>202</v>
      </c>
      <c r="EY399" s="4">
        <v>826</v>
      </c>
      <c r="FA399" s="83" t="s">
        <v>203</v>
      </c>
      <c r="FB399" s="4" t="s">
        <v>204</v>
      </c>
      <c r="FC399" s="4">
        <v>1</v>
      </c>
      <c r="FD399" s="4" t="s">
        <v>205</v>
      </c>
      <c r="FE399" s="4">
        <v>7</v>
      </c>
    </row>
    <row r="400" spans="1:161" x14ac:dyDescent="0.3">
      <c r="A400" s="4">
        <v>13656</v>
      </c>
      <c r="B400" s="4" t="s">
        <v>1681</v>
      </c>
      <c r="C400" s="4" t="s">
        <v>194</v>
      </c>
      <c r="D400" s="4" t="s">
        <v>1682</v>
      </c>
      <c r="E400" s="4" t="s">
        <v>196</v>
      </c>
      <c r="F400" s="4" t="s">
        <v>1499</v>
      </c>
      <c r="G400" s="4">
        <v>1</v>
      </c>
      <c r="H400" s="4">
        <v>1</v>
      </c>
      <c r="I400" s="4">
        <v>1</v>
      </c>
      <c r="J400" s="4">
        <v>1</v>
      </c>
      <c r="K400" s="4">
        <v>2</v>
      </c>
      <c r="O400" s="4">
        <v>2</v>
      </c>
      <c r="P400" s="4">
        <v>1</v>
      </c>
      <c r="Q400" s="4">
        <v>2</v>
      </c>
      <c r="BF400" s="4">
        <v>1</v>
      </c>
      <c r="BG400" s="4">
        <v>1</v>
      </c>
      <c r="BI400" s="4">
        <v>1</v>
      </c>
      <c r="BJ400" s="4">
        <v>-98</v>
      </c>
      <c r="BK400" s="4">
        <v>5</v>
      </c>
      <c r="BL400" s="4">
        <v>3</v>
      </c>
      <c r="BS400" s="4">
        <v>1</v>
      </c>
      <c r="BU400" s="4">
        <v>1</v>
      </c>
      <c r="BV400" s="4">
        <v>4</v>
      </c>
      <c r="BX400" s="4">
        <v>3</v>
      </c>
      <c r="BY400" s="4">
        <v>1</v>
      </c>
      <c r="BZ400" s="4">
        <v>1</v>
      </c>
      <c r="CA400" s="4">
        <v>1</v>
      </c>
      <c r="CB400" s="4">
        <v>1</v>
      </c>
      <c r="CC400" s="4">
        <v>1</v>
      </c>
      <c r="CD400" s="4">
        <v>2</v>
      </c>
      <c r="CE400" s="4">
        <v>2</v>
      </c>
      <c r="CF400" s="4">
        <v>1</v>
      </c>
      <c r="CG400" s="4">
        <v>1</v>
      </c>
      <c r="CH400" s="4">
        <v>1</v>
      </c>
      <c r="CI400" s="4">
        <v>1</v>
      </c>
      <c r="CJ400" s="4">
        <v>2</v>
      </c>
      <c r="CK400" s="4">
        <v>7</v>
      </c>
      <c r="CL400" s="4">
        <v>1</v>
      </c>
      <c r="CM400" s="4">
        <v>1</v>
      </c>
      <c r="CN400" s="4">
        <v>1</v>
      </c>
      <c r="CO400" s="4">
        <v>2</v>
      </c>
      <c r="CP400" s="4">
        <v>1</v>
      </c>
      <c r="CQ400" s="4">
        <v>1</v>
      </c>
      <c r="CR400" s="4">
        <v>1</v>
      </c>
      <c r="CS400" s="4">
        <v>1</v>
      </c>
      <c r="CT400" s="4">
        <v>1</v>
      </c>
      <c r="CU400" s="4">
        <v>0</v>
      </c>
      <c r="CV400" s="4">
        <v>2</v>
      </c>
      <c r="CX400" s="4">
        <v>2</v>
      </c>
      <c r="CY400" s="4">
        <v>1</v>
      </c>
      <c r="CZ400" s="4">
        <v>1</v>
      </c>
      <c r="DA400" s="4">
        <v>3</v>
      </c>
      <c r="DB400" s="4">
        <v>1</v>
      </c>
      <c r="DC400" s="4">
        <v>5</v>
      </c>
      <c r="DD400" s="4">
        <v>2</v>
      </c>
      <c r="DE400" s="4">
        <v>1</v>
      </c>
      <c r="DF400" s="4">
        <v>4</v>
      </c>
      <c r="DH400" s="4">
        <v>2</v>
      </c>
      <c r="DI400" s="4">
        <v>0</v>
      </c>
      <c r="DJ400" s="4">
        <v>2</v>
      </c>
      <c r="DO400" s="4">
        <v>2</v>
      </c>
      <c r="DP400" s="4">
        <v>2</v>
      </c>
      <c r="DQ400" s="4">
        <v>6</v>
      </c>
      <c r="DR400" s="4">
        <v>1</v>
      </c>
      <c r="DW400" s="4">
        <v>2</v>
      </c>
      <c r="DX400" s="4">
        <v>2</v>
      </c>
      <c r="DY400" s="4">
        <v>1</v>
      </c>
      <c r="DZ400" s="4">
        <v>2</v>
      </c>
      <c r="EA400" s="4" t="s">
        <v>1683</v>
      </c>
      <c r="EB400" s="4">
        <v>567</v>
      </c>
      <c r="EC400" s="4">
        <v>9.4499999999999993</v>
      </c>
      <c r="EE400" s="4">
        <v>2</v>
      </c>
      <c r="EF400" s="4">
        <v>1</v>
      </c>
      <c r="EG400" s="4" t="s">
        <v>1574</v>
      </c>
      <c r="EI400" s="4">
        <v>1</v>
      </c>
      <c r="EJ400" s="4">
        <v>1</v>
      </c>
      <c r="EK400" s="4">
        <v>3</v>
      </c>
      <c r="EL400" s="4">
        <v>5</v>
      </c>
      <c r="EM400" s="4">
        <v>19</v>
      </c>
      <c r="ET400" s="4" t="s">
        <v>1657</v>
      </c>
      <c r="EU400" s="4" t="s">
        <v>201</v>
      </c>
      <c r="EV400" s="4" t="s">
        <v>202</v>
      </c>
      <c r="EY400" s="4">
        <v>1251</v>
      </c>
      <c r="FA400" s="83" t="s">
        <v>203</v>
      </c>
      <c r="FB400" s="4" t="s">
        <v>204</v>
      </c>
      <c r="FC400" s="4">
        <v>0</v>
      </c>
      <c r="FD400" s="4" t="s">
        <v>205</v>
      </c>
      <c r="FE400" s="4">
        <v>7</v>
      </c>
    </row>
    <row r="401" spans="1:161" x14ac:dyDescent="0.3">
      <c r="A401" s="4">
        <v>13697</v>
      </c>
      <c r="B401" s="4" t="s">
        <v>1684</v>
      </c>
      <c r="C401" s="4" t="s">
        <v>194</v>
      </c>
      <c r="D401" s="4" t="s">
        <v>1685</v>
      </c>
      <c r="E401" s="4" t="s">
        <v>221</v>
      </c>
      <c r="F401" s="4" t="s">
        <v>1499</v>
      </c>
      <c r="G401" s="4">
        <v>1</v>
      </c>
      <c r="H401" s="4">
        <v>2</v>
      </c>
      <c r="J401" s="4">
        <v>1</v>
      </c>
      <c r="K401" s="4">
        <v>2</v>
      </c>
      <c r="O401" s="4">
        <v>0</v>
      </c>
      <c r="P401" s="4">
        <v>1</v>
      </c>
      <c r="Q401" s="4">
        <v>2</v>
      </c>
      <c r="BF401" s="4">
        <v>1</v>
      </c>
      <c r="BG401" s="4">
        <v>1</v>
      </c>
      <c r="BI401" s="4">
        <v>2</v>
      </c>
      <c r="BJ401" s="4">
        <v>2</v>
      </c>
      <c r="BK401" s="4">
        <v>6</v>
      </c>
      <c r="BL401" s="4">
        <v>-77</v>
      </c>
      <c r="BS401" s="4">
        <v>2</v>
      </c>
      <c r="BT401" s="4">
        <v>2</v>
      </c>
      <c r="BU401" s="4">
        <v>2</v>
      </c>
      <c r="BW401" s="4">
        <v>3</v>
      </c>
      <c r="BX401" s="4">
        <v>3</v>
      </c>
      <c r="BY401" s="4">
        <v>1</v>
      </c>
      <c r="BZ401" s="4">
        <v>1</v>
      </c>
      <c r="CA401" s="4">
        <v>1</v>
      </c>
      <c r="CB401" s="4">
        <v>2</v>
      </c>
      <c r="CC401" s="4">
        <v>1</v>
      </c>
      <c r="CD401" s="4">
        <v>2</v>
      </c>
      <c r="CE401" s="4">
        <v>2</v>
      </c>
      <c r="CF401" s="4">
        <v>2</v>
      </c>
      <c r="CG401" s="4">
        <v>2</v>
      </c>
      <c r="CH401" s="4">
        <v>2</v>
      </c>
      <c r="CI401" s="4">
        <v>1</v>
      </c>
      <c r="CJ401" s="4">
        <v>2</v>
      </c>
      <c r="CK401" s="4">
        <v>6</v>
      </c>
      <c r="CL401" s="4">
        <v>2</v>
      </c>
      <c r="CM401" s="4">
        <v>1</v>
      </c>
      <c r="CN401" s="4">
        <v>1</v>
      </c>
      <c r="CO401" s="4">
        <v>2</v>
      </c>
      <c r="CP401" s="4">
        <v>1</v>
      </c>
      <c r="CQ401" s="4">
        <v>2</v>
      </c>
      <c r="CR401" s="4">
        <v>1</v>
      </c>
      <c r="CS401" s="4">
        <v>1</v>
      </c>
      <c r="CT401" s="4">
        <v>1</v>
      </c>
      <c r="CU401" s="4">
        <v>1</v>
      </c>
      <c r="CV401" s="4">
        <v>2</v>
      </c>
      <c r="CX401" s="4">
        <v>1</v>
      </c>
      <c r="CY401" s="4">
        <v>1</v>
      </c>
      <c r="CZ401" s="4">
        <v>1</v>
      </c>
      <c r="DA401" s="4">
        <v>3</v>
      </c>
      <c r="DB401" s="4">
        <v>1</v>
      </c>
      <c r="DC401" s="4">
        <v>2</v>
      </c>
      <c r="DD401" s="4">
        <v>3</v>
      </c>
      <c r="DE401" s="4">
        <v>1</v>
      </c>
      <c r="DF401" s="4">
        <v>5</v>
      </c>
      <c r="DH401" s="4">
        <v>3</v>
      </c>
      <c r="DI401" s="4">
        <v>0</v>
      </c>
      <c r="DJ401" s="4">
        <v>0</v>
      </c>
      <c r="DK401" s="4">
        <v>1</v>
      </c>
      <c r="DL401" s="4">
        <v>1</v>
      </c>
      <c r="DO401" s="4">
        <v>2</v>
      </c>
      <c r="DP401" s="4">
        <v>2</v>
      </c>
      <c r="DQ401" s="4">
        <v>5</v>
      </c>
      <c r="DR401" s="4">
        <v>1</v>
      </c>
      <c r="DW401" s="4">
        <v>2</v>
      </c>
      <c r="DX401" s="4">
        <v>9</v>
      </c>
      <c r="DY401" s="4">
        <v>1</v>
      </c>
      <c r="DZ401" s="4">
        <v>1</v>
      </c>
      <c r="EA401" s="4" t="s">
        <v>1686</v>
      </c>
      <c r="EB401" s="4">
        <v>547</v>
      </c>
      <c r="EC401" s="4">
        <v>9.1199999999999992</v>
      </c>
      <c r="EE401" s="4">
        <v>2</v>
      </c>
      <c r="EF401" s="4">
        <v>1</v>
      </c>
      <c r="EG401" s="4" t="s">
        <v>634</v>
      </c>
      <c r="EI401" s="4">
        <v>1</v>
      </c>
      <c r="EJ401" s="4">
        <v>1</v>
      </c>
      <c r="EK401" s="4">
        <v>3</v>
      </c>
      <c r="EL401" s="4">
        <v>4</v>
      </c>
      <c r="EM401" s="4">
        <v>17</v>
      </c>
      <c r="ET401" s="4" t="s">
        <v>1657</v>
      </c>
      <c r="EU401" s="4" t="s">
        <v>201</v>
      </c>
      <c r="EV401" s="4" t="s">
        <v>202</v>
      </c>
      <c r="EY401" s="4">
        <v>792</v>
      </c>
      <c r="FA401" s="83" t="s">
        <v>203</v>
      </c>
      <c r="FB401" s="4" t="s">
        <v>204</v>
      </c>
      <c r="FC401" s="4">
        <v>1</v>
      </c>
      <c r="FD401" s="4" t="s">
        <v>205</v>
      </c>
      <c r="FE401" s="4">
        <v>3</v>
      </c>
    </row>
    <row r="402" spans="1:161" x14ac:dyDescent="0.3">
      <c r="A402" s="4">
        <v>13814</v>
      </c>
      <c r="B402" s="4" t="s">
        <v>1687</v>
      </c>
      <c r="C402" s="4" t="s">
        <v>194</v>
      </c>
      <c r="D402" s="4" t="s">
        <v>1688</v>
      </c>
      <c r="E402" s="4" t="s">
        <v>227</v>
      </c>
      <c r="F402" s="4" t="s">
        <v>1499</v>
      </c>
      <c r="G402" s="4">
        <v>1</v>
      </c>
      <c r="H402" s="4">
        <v>2</v>
      </c>
      <c r="J402" s="4">
        <v>1</v>
      </c>
      <c r="K402" s="4">
        <v>2</v>
      </c>
      <c r="O402" s="4">
        <v>0</v>
      </c>
      <c r="P402" s="4">
        <v>1</v>
      </c>
      <c r="Q402" s="4">
        <v>2</v>
      </c>
      <c r="BF402" s="4">
        <v>1</v>
      </c>
      <c r="BG402" s="4">
        <v>1</v>
      </c>
      <c r="BI402" s="4">
        <v>1</v>
      </c>
      <c r="BJ402" s="4">
        <v>1</v>
      </c>
      <c r="BK402" s="4">
        <v>6</v>
      </c>
      <c r="BL402" s="4">
        <v>-97</v>
      </c>
      <c r="BS402" s="4">
        <v>1</v>
      </c>
      <c r="BU402" s="4">
        <v>2</v>
      </c>
      <c r="BW402" s="4">
        <v>2</v>
      </c>
      <c r="BX402" s="4">
        <v>1</v>
      </c>
      <c r="BY402" s="4">
        <v>1</v>
      </c>
      <c r="BZ402" s="4">
        <v>1</v>
      </c>
      <c r="CA402" s="4">
        <v>1</v>
      </c>
      <c r="CB402" s="4">
        <v>-98</v>
      </c>
      <c r="CC402" s="4">
        <v>2</v>
      </c>
      <c r="CD402" s="4">
        <v>2</v>
      </c>
      <c r="CE402" s="4">
        <v>2</v>
      </c>
      <c r="CF402" s="4">
        <v>2</v>
      </c>
      <c r="CG402" s="4">
        <v>2</v>
      </c>
      <c r="CH402" s="4">
        <v>2</v>
      </c>
      <c r="CI402" s="4">
        <v>2</v>
      </c>
      <c r="CJ402" s="4">
        <v>1</v>
      </c>
      <c r="CK402" s="4">
        <v>7</v>
      </c>
      <c r="CL402" s="4">
        <v>1</v>
      </c>
      <c r="CM402" s="4">
        <v>4</v>
      </c>
      <c r="CN402" s="4">
        <v>1</v>
      </c>
      <c r="CO402" s="4">
        <v>1</v>
      </c>
      <c r="CP402" s="4">
        <v>1</v>
      </c>
      <c r="CQ402" s="4">
        <v>1</v>
      </c>
      <c r="CR402" s="4">
        <v>1</v>
      </c>
      <c r="CS402" s="4">
        <v>0</v>
      </c>
      <c r="CV402" s="4">
        <v>2</v>
      </c>
      <c r="CX402" s="4">
        <v>2</v>
      </c>
      <c r="CY402" s="4">
        <v>1</v>
      </c>
      <c r="CZ402" s="4">
        <v>1</v>
      </c>
      <c r="DA402" s="4">
        <v>3</v>
      </c>
      <c r="DB402" s="4">
        <v>1</v>
      </c>
      <c r="DC402" s="4">
        <v>11</v>
      </c>
      <c r="DD402" s="4">
        <v>3</v>
      </c>
      <c r="DE402" s="4">
        <v>1</v>
      </c>
      <c r="DF402" s="4">
        <v>5</v>
      </c>
      <c r="DH402" s="4">
        <v>3</v>
      </c>
      <c r="DI402" s="4">
        <v>0</v>
      </c>
      <c r="DJ402" s="4">
        <v>0</v>
      </c>
      <c r="DK402" s="4">
        <v>2</v>
      </c>
      <c r="DO402" s="4">
        <v>1</v>
      </c>
      <c r="DP402" s="4">
        <v>2</v>
      </c>
      <c r="DQ402" s="4">
        <v>5</v>
      </c>
      <c r="DR402" s="4">
        <v>6</v>
      </c>
      <c r="DW402" s="4">
        <v>1</v>
      </c>
      <c r="DX402" s="4">
        <v>4</v>
      </c>
      <c r="DY402" s="4">
        <v>2</v>
      </c>
      <c r="DZ402" s="4">
        <v>2</v>
      </c>
      <c r="EA402" s="4" t="s">
        <v>1689</v>
      </c>
      <c r="EB402" s="4">
        <v>977</v>
      </c>
      <c r="EC402" s="4">
        <v>16.28</v>
      </c>
      <c r="EE402" s="4">
        <v>2</v>
      </c>
      <c r="EF402" s="4">
        <v>1</v>
      </c>
      <c r="EG402" s="4" t="s">
        <v>820</v>
      </c>
      <c r="EI402" s="4">
        <v>1</v>
      </c>
      <c r="EJ402" s="4">
        <v>1</v>
      </c>
      <c r="EK402" s="4">
        <v>3</v>
      </c>
      <c r="EL402" s="4">
        <v>6</v>
      </c>
      <c r="EM402" s="4">
        <v>21</v>
      </c>
      <c r="ET402" s="4" t="s">
        <v>1690</v>
      </c>
      <c r="EU402" s="4" t="s">
        <v>201</v>
      </c>
      <c r="EV402" s="4" t="s">
        <v>202</v>
      </c>
      <c r="EY402" s="4">
        <v>963</v>
      </c>
      <c r="FA402" s="83" t="s">
        <v>203</v>
      </c>
      <c r="FB402" s="4" t="s">
        <v>204</v>
      </c>
      <c r="FC402" s="4">
        <v>1</v>
      </c>
      <c r="FD402" s="4" t="s">
        <v>205</v>
      </c>
      <c r="FE402" s="4">
        <v>3</v>
      </c>
    </row>
    <row r="403" spans="1:161" x14ac:dyDescent="0.3">
      <c r="A403" s="4">
        <v>13840</v>
      </c>
      <c r="B403" s="4" t="s">
        <v>1691</v>
      </c>
      <c r="C403" s="4" t="s">
        <v>212</v>
      </c>
      <c r="D403" s="4" t="s">
        <v>1692</v>
      </c>
      <c r="E403" s="4" t="s">
        <v>309</v>
      </c>
      <c r="F403" s="4" t="s">
        <v>1499</v>
      </c>
      <c r="G403" s="4">
        <v>1</v>
      </c>
      <c r="H403" s="4">
        <v>1</v>
      </c>
      <c r="I403" s="4">
        <v>1</v>
      </c>
      <c r="J403" s="4">
        <v>1</v>
      </c>
      <c r="K403" s="4">
        <v>2</v>
      </c>
      <c r="O403" s="4">
        <v>2</v>
      </c>
      <c r="P403" s="4">
        <v>1</v>
      </c>
      <c r="Q403" s="4">
        <v>2</v>
      </c>
      <c r="BF403" s="4">
        <v>1</v>
      </c>
      <c r="BG403" s="4">
        <v>1</v>
      </c>
      <c r="BI403" s="4">
        <v>2</v>
      </c>
      <c r="BJ403" s="4">
        <v>2</v>
      </c>
      <c r="BK403" s="4">
        <v>6</v>
      </c>
      <c r="BL403" s="4">
        <v>2</v>
      </c>
      <c r="BS403" s="4">
        <v>1</v>
      </c>
      <c r="BU403" s="4">
        <v>1</v>
      </c>
      <c r="BV403" s="4">
        <v>4</v>
      </c>
      <c r="BX403" s="4">
        <v>3</v>
      </c>
      <c r="BY403" s="4">
        <v>1</v>
      </c>
      <c r="BZ403" s="4">
        <v>1</v>
      </c>
      <c r="CA403" s="4">
        <v>1</v>
      </c>
      <c r="CB403" s="4">
        <v>1</v>
      </c>
      <c r="CC403" s="4">
        <v>1</v>
      </c>
      <c r="CD403" s="4">
        <v>2</v>
      </c>
      <c r="CE403" s="4">
        <v>2</v>
      </c>
      <c r="CF403" s="4">
        <v>1</v>
      </c>
      <c r="CG403" s="4">
        <v>2</v>
      </c>
      <c r="CH403" s="4">
        <v>1</v>
      </c>
      <c r="CI403" s="4">
        <v>1</v>
      </c>
      <c r="CJ403" s="4">
        <v>1</v>
      </c>
      <c r="CK403" s="4">
        <v>7</v>
      </c>
      <c r="CL403" s="4">
        <v>1</v>
      </c>
      <c r="CM403" s="4">
        <v>4</v>
      </c>
      <c r="CN403" s="4">
        <v>1</v>
      </c>
      <c r="CO403" s="4">
        <v>2</v>
      </c>
      <c r="CP403" s="4">
        <v>1</v>
      </c>
      <c r="CQ403" s="4">
        <v>2</v>
      </c>
      <c r="CR403" s="4">
        <v>1</v>
      </c>
      <c r="CS403" s="4">
        <v>0</v>
      </c>
      <c r="CV403" s="4">
        <v>1</v>
      </c>
      <c r="CW403" s="4">
        <v>1</v>
      </c>
      <c r="CX403" s="4">
        <v>2</v>
      </c>
      <c r="CY403" s="4">
        <v>1</v>
      </c>
      <c r="CZ403" s="4">
        <v>1</v>
      </c>
      <c r="DA403" s="4">
        <v>4</v>
      </c>
      <c r="DB403" s="4">
        <v>1</v>
      </c>
      <c r="DC403" s="4">
        <v>11</v>
      </c>
      <c r="DD403" s="4">
        <v>3</v>
      </c>
      <c r="DE403" s="4">
        <v>1</v>
      </c>
      <c r="DF403" s="4">
        <v>4</v>
      </c>
      <c r="DH403" s="4">
        <v>2</v>
      </c>
      <c r="DI403" s="4">
        <v>0</v>
      </c>
      <c r="DJ403" s="4">
        <v>0</v>
      </c>
      <c r="DK403" s="4">
        <v>2</v>
      </c>
      <c r="DO403" s="4">
        <v>1</v>
      </c>
      <c r="DP403" s="4">
        <v>2</v>
      </c>
      <c r="DQ403" s="4">
        <v>4</v>
      </c>
      <c r="DR403" s="4">
        <v>1</v>
      </c>
      <c r="DW403" s="4">
        <v>2</v>
      </c>
      <c r="DX403" s="4">
        <v>-98</v>
      </c>
      <c r="DY403" s="4">
        <v>1</v>
      </c>
      <c r="DZ403" s="4">
        <v>2</v>
      </c>
      <c r="EA403" s="4" t="s">
        <v>1693</v>
      </c>
      <c r="EB403" s="4">
        <v>691</v>
      </c>
      <c r="EC403" s="4">
        <v>11.52</v>
      </c>
      <c r="EE403" s="4">
        <v>2</v>
      </c>
      <c r="EF403" s="4">
        <v>1</v>
      </c>
      <c r="EG403" s="4" t="s">
        <v>500</v>
      </c>
      <c r="EI403" s="4">
        <v>1</v>
      </c>
      <c r="EJ403" s="4">
        <v>1</v>
      </c>
      <c r="EK403" s="4">
        <v>3</v>
      </c>
      <c r="EL403" s="4">
        <v>9</v>
      </c>
      <c r="EM403" s="4">
        <v>27</v>
      </c>
      <c r="ET403" s="4" t="s">
        <v>1690</v>
      </c>
      <c r="EU403" s="4" t="s">
        <v>201</v>
      </c>
      <c r="EV403" s="4" t="s">
        <v>202</v>
      </c>
      <c r="EY403" s="4">
        <v>1294</v>
      </c>
      <c r="FA403" s="83" t="s">
        <v>203</v>
      </c>
      <c r="FB403" s="4" t="s">
        <v>204</v>
      </c>
      <c r="FC403" s="4">
        <v>0</v>
      </c>
      <c r="FD403" s="4" t="s">
        <v>205</v>
      </c>
      <c r="FE403" s="4">
        <v>3</v>
      </c>
    </row>
    <row r="404" spans="1:161" x14ac:dyDescent="0.3">
      <c r="A404" s="4">
        <v>13880</v>
      </c>
      <c r="B404" s="4" t="s">
        <v>1694</v>
      </c>
      <c r="C404" s="4" t="s">
        <v>212</v>
      </c>
      <c r="D404" s="4" t="s">
        <v>1695</v>
      </c>
      <c r="E404" s="4" t="s">
        <v>309</v>
      </c>
      <c r="F404" s="4" t="s">
        <v>202</v>
      </c>
      <c r="G404" s="4">
        <v>1</v>
      </c>
      <c r="H404" s="4">
        <v>2</v>
      </c>
      <c r="J404" s="4">
        <v>1</v>
      </c>
      <c r="K404" s="4">
        <v>2</v>
      </c>
      <c r="O404" s="4">
        <v>0</v>
      </c>
      <c r="P404" s="4">
        <v>1</v>
      </c>
      <c r="Q404" s="4">
        <v>2</v>
      </c>
      <c r="BF404" s="4">
        <v>1</v>
      </c>
      <c r="BG404" s="4">
        <v>1</v>
      </c>
      <c r="BI404" s="4">
        <v>1</v>
      </c>
      <c r="BJ404" s="4">
        <v>1</v>
      </c>
      <c r="BK404" s="4">
        <v>4</v>
      </c>
      <c r="BL404" s="4">
        <v>3</v>
      </c>
      <c r="BS404" s="4">
        <v>1</v>
      </c>
      <c r="BU404" s="4">
        <v>2</v>
      </c>
      <c r="BW404" s="4">
        <v>-98</v>
      </c>
      <c r="BX404" s="4">
        <v>3</v>
      </c>
      <c r="BY404" s="4">
        <v>1</v>
      </c>
      <c r="BZ404" s="4">
        <v>1</v>
      </c>
      <c r="CA404" s="4">
        <v>2</v>
      </c>
      <c r="CB404" s="4">
        <v>2</v>
      </c>
      <c r="CC404" s="4">
        <v>2</v>
      </c>
      <c r="CD404" s="4">
        <v>1</v>
      </c>
      <c r="CE404" s="4">
        <v>2</v>
      </c>
      <c r="CF404" s="4">
        <v>2</v>
      </c>
      <c r="CG404" s="4">
        <v>1</v>
      </c>
      <c r="CH404" s="4">
        <v>1</v>
      </c>
      <c r="CI404" s="4">
        <v>2</v>
      </c>
      <c r="CJ404" s="4">
        <v>2</v>
      </c>
      <c r="CK404" s="4">
        <v>5</v>
      </c>
      <c r="CL404" s="4">
        <v>7</v>
      </c>
      <c r="CM404" s="4">
        <v>1</v>
      </c>
      <c r="CN404" s="4">
        <v>1</v>
      </c>
      <c r="CO404" s="4">
        <v>1</v>
      </c>
      <c r="CP404" s="4">
        <v>1</v>
      </c>
      <c r="CQ404" s="4">
        <v>1</v>
      </c>
      <c r="CR404" s="4">
        <v>1</v>
      </c>
      <c r="CS404" s="4">
        <v>0</v>
      </c>
      <c r="CV404" s="4">
        <v>2</v>
      </c>
      <c r="CX404" s="4">
        <v>2</v>
      </c>
      <c r="CY404" s="4">
        <v>1</v>
      </c>
      <c r="CZ404" s="4">
        <v>1</v>
      </c>
      <c r="DA404" s="4">
        <v>2</v>
      </c>
      <c r="DB404" s="4">
        <v>1</v>
      </c>
      <c r="DC404" s="4">
        <v>15</v>
      </c>
      <c r="DD404" s="4">
        <v>2</v>
      </c>
      <c r="DE404" s="4">
        <v>1</v>
      </c>
      <c r="DF404" s="4">
        <v>1</v>
      </c>
      <c r="DH404" s="4">
        <v>0</v>
      </c>
      <c r="DI404" s="4">
        <v>0</v>
      </c>
      <c r="DJ404" s="4">
        <v>0</v>
      </c>
      <c r="DK404" s="4">
        <v>0</v>
      </c>
      <c r="DL404" s="4">
        <v>1</v>
      </c>
      <c r="DO404" s="4">
        <v>1</v>
      </c>
      <c r="DP404" s="4">
        <v>2</v>
      </c>
      <c r="DQ404" s="4">
        <v>5</v>
      </c>
      <c r="DR404" s="4">
        <v>1</v>
      </c>
      <c r="DW404" s="4">
        <v>2</v>
      </c>
      <c r="DX404" s="4">
        <v>1</v>
      </c>
      <c r="DY404" s="4">
        <v>1</v>
      </c>
      <c r="DZ404" s="4">
        <v>1</v>
      </c>
      <c r="EA404" s="4" t="s">
        <v>1696</v>
      </c>
      <c r="EB404" s="4">
        <v>739</v>
      </c>
      <c r="EC404" s="4">
        <v>12.32</v>
      </c>
      <c r="EE404" s="4">
        <v>2</v>
      </c>
      <c r="EF404" s="4">
        <v>1</v>
      </c>
      <c r="EG404" s="4" t="s">
        <v>1697</v>
      </c>
      <c r="EI404" s="4">
        <v>1</v>
      </c>
      <c r="EJ404" s="4">
        <v>1</v>
      </c>
      <c r="EK404" s="4">
        <v>3</v>
      </c>
      <c r="EL404" s="4">
        <v>9</v>
      </c>
      <c r="EM404" s="4">
        <v>27</v>
      </c>
      <c r="ET404" s="4" t="s">
        <v>1690</v>
      </c>
      <c r="EU404" s="4" t="s">
        <v>201</v>
      </c>
      <c r="EV404" s="4" t="s">
        <v>202</v>
      </c>
      <c r="EY404" s="4">
        <v>1294</v>
      </c>
      <c r="FA404" s="83" t="s">
        <v>203</v>
      </c>
      <c r="FB404" s="4" t="s">
        <v>204</v>
      </c>
      <c r="FC404" s="4">
        <v>1</v>
      </c>
      <c r="FD404" s="4" t="s">
        <v>205</v>
      </c>
      <c r="FE404" s="4">
        <v>12</v>
      </c>
    </row>
    <row r="405" spans="1:161" x14ac:dyDescent="0.3">
      <c r="A405" s="4">
        <v>13886</v>
      </c>
      <c r="B405" s="4" t="s">
        <v>1698</v>
      </c>
      <c r="C405" s="4" t="s">
        <v>212</v>
      </c>
      <c r="D405" s="4" t="s">
        <v>1699</v>
      </c>
      <c r="E405" s="4" t="s">
        <v>214</v>
      </c>
      <c r="F405" s="4" t="s">
        <v>202</v>
      </c>
      <c r="G405" s="4">
        <v>1</v>
      </c>
      <c r="H405" s="4">
        <v>1</v>
      </c>
      <c r="I405" s="4">
        <v>2</v>
      </c>
      <c r="J405" s="4">
        <v>1</v>
      </c>
      <c r="K405" s="4">
        <v>2</v>
      </c>
      <c r="O405" s="4">
        <v>1</v>
      </c>
      <c r="P405" s="4">
        <v>1</v>
      </c>
      <c r="Q405" s="4">
        <v>2</v>
      </c>
      <c r="R405" s="4">
        <v>2</v>
      </c>
      <c r="U405" s="4">
        <v>2</v>
      </c>
      <c r="W405" s="4">
        <v>2</v>
      </c>
      <c r="Y405" s="4">
        <v>2</v>
      </c>
      <c r="AA405" s="4">
        <v>1</v>
      </c>
      <c r="AB405" s="4">
        <v>2009</v>
      </c>
      <c r="AC405" s="4">
        <v>1</v>
      </c>
      <c r="AD405" s="4">
        <v>2</v>
      </c>
      <c r="AE405" s="4">
        <v>3</v>
      </c>
      <c r="AF405" s="4">
        <v>5</v>
      </c>
      <c r="AW405" s="4">
        <v>1</v>
      </c>
      <c r="AX405" s="4">
        <v>7</v>
      </c>
      <c r="AY405" s="4">
        <v>2</v>
      </c>
      <c r="AZ405" s="4">
        <v>1</v>
      </c>
      <c r="BA405" s="4">
        <v>200</v>
      </c>
      <c r="BD405" s="4">
        <v>1</v>
      </c>
      <c r="BF405" s="4">
        <v>1</v>
      </c>
      <c r="BG405" s="4">
        <v>1</v>
      </c>
      <c r="BI405" s="4">
        <v>1</v>
      </c>
      <c r="BJ405" s="4">
        <v>1</v>
      </c>
      <c r="BK405" s="4">
        <v>6</v>
      </c>
      <c r="BL405" s="4">
        <v>2</v>
      </c>
      <c r="BM405" s="4">
        <v>3</v>
      </c>
      <c r="BN405" s="4">
        <v>4</v>
      </c>
      <c r="BS405" s="4">
        <v>2</v>
      </c>
      <c r="BT405" s="4">
        <v>2</v>
      </c>
      <c r="BU405" s="4">
        <v>2</v>
      </c>
      <c r="BW405" s="4">
        <v>1</v>
      </c>
      <c r="BX405" s="4">
        <v>1</v>
      </c>
      <c r="BY405" s="4">
        <v>1</v>
      </c>
      <c r="BZ405" s="4">
        <v>1</v>
      </c>
      <c r="CA405" s="4">
        <v>1</v>
      </c>
      <c r="CB405" s="4">
        <v>2</v>
      </c>
      <c r="CC405" s="4">
        <v>1</v>
      </c>
      <c r="CD405" s="4">
        <v>2</v>
      </c>
      <c r="CE405" s="4">
        <v>2</v>
      </c>
      <c r="CF405" s="4">
        <v>1</v>
      </c>
      <c r="CG405" s="4">
        <v>3</v>
      </c>
      <c r="CH405" s="4">
        <v>1</v>
      </c>
      <c r="CI405" s="4">
        <v>1</v>
      </c>
      <c r="CJ405" s="4">
        <v>1</v>
      </c>
      <c r="CK405" s="4">
        <v>7</v>
      </c>
      <c r="CL405" s="4">
        <v>1</v>
      </c>
      <c r="CM405" s="4">
        <v>1</v>
      </c>
      <c r="CN405" s="4">
        <v>1</v>
      </c>
      <c r="CO405" s="4">
        <v>1</v>
      </c>
      <c r="CP405" s="4">
        <v>1</v>
      </c>
      <c r="CQ405" s="4">
        <v>1</v>
      </c>
      <c r="CR405" s="4">
        <v>1</v>
      </c>
      <c r="CS405" s="4">
        <v>0</v>
      </c>
      <c r="CV405" s="4">
        <v>2</v>
      </c>
      <c r="CX405" s="4">
        <v>2</v>
      </c>
      <c r="CY405" s="4">
        <v>1</v>
      </c>
      <c r="CZ405" s="4">
        <v>1</v>
      </c>
      <c r="DA405" s="4">
        <v>4</v>
      </c>
      <c r="DB405" s="4">
        <v>1</v>
      </c>
      <c r="DC405" s="4">
        <v>0.6</v>
      </c>
      <c r="DD405" s="4">
        <v>3</v>
      </c>
      <c r="DE405" s="4">
        <v>1</v>
      </c>
      <c r="DF405" s="4">
        <v>2</v>
      </c>
      <c r="DH405" s="4">
        <v>0</v>
      </c>
      <c r="DI405" s="4">
        <v>0</v>
      </c>
      <c r="DJ405" s="4">
        <v>2</v>
      </c>
      <c r="DO405" s="4">
        <v>1</v>
      </c>
      <c r="DP405" s="4">
        <v>2</v>
      </c>
      <c r="DQ405" s="4">
        <v>8</v>
      </c>
      <c r="DR405" s="4">
        <v>1</v>
      </c>
      <c r="DW405" s="4">
        <v>2</v>
      </c>
      <c r="DX405" s="4">
        <v>9</v>
      </c>
      <c r="DY405" s="4">
        <v>1</v>
      </c>
      <c r="DZ405" s="4">
        <v>1</v>
      </c>
      <c r="EA405" s="4" t="s">
        <v>1196</v>
      </c>
      <c r="EB405" s="4">
        <v>878</v>
      </c>
      <c r="EC405" s="4">
        <v>14.63</v>
      </c>
      <c r="EE405" s="4">
        <v>2</v>
      </c>
      <c r="EF405" s="4">
        <v>1</v>
      </c>
      <c r="EG405" s="4" t="s">
        <v>500</v>
      </c>
      <c r="EI405" s="4">
        <v>1</v>
      </c>
      <c r="EJ405" s="4">
        <v>1</v>
      </c>
      <c r="EK405" s="4">
        <v>3</v>
      </c>
      <c r="EL405" s="4">
        <v>8</v>
      </c>
      <c r="EM405" s="4">
        <v>25</v>
      </c>
      <c r="ET405" s="4" t="s">
        <v>1690</v>
      </c>
      <c r="EU405" s="4" t="s">
        <v>201</v>
      </c>
      <c r="EV405" s="4" t="s">
        <v>202</v>
      </c>
      <c r="EY405" s="4">
        <v>826</v>
      </c>
      <c r="FA405" s="83" t="s">
        <v>237</v>
      </c>
      <c r="FB405" s="4" t="s">
        <v>204</v>
      </c>
      <c r="FC405" s="4">
        <v>1</v>
      </c>
      <c r="FD405" s="4" t="s">
        <v>205</v>
      </c>
      <c r="FE405" s="4">
        <v>3</v>
      </c>
    </row>
    <row r="406" spans="1:161" x14ac:dyDescent="0.3">
      <c r="A406" s="4">
        <v>13946</v>
      </c>
      <c r="B406" s="4" t="s">
        <v>1700</v>
      </c>
      <c r="C406" s="4" t="s">
        <v>194</v>
      </c>
      <c r="D406" s="4" t="s">
        <v>1701</v>
      </c>
      <c r="E406" s="4" t="s">
        <v>196</v>
      </c>
      <c r="F406" s="4" t="s">
        <v>202</v>
      </c>
      <c r="G406" s="4">
        <v>1</v>
      </c>
      <c r="H406" s="4">
        <v>2</v>
      </c>
      <c r="J406" s="4">
        <v>1</v>
      </c>
      <c r="K406" s="4">
        <v>2</v>
      </c>
      <c r="O406" s="4">
        <v>0</v>
      </c>
      <c r="P406" s="4">
        <v>1</v>
      </c>
      <c r="Q406" s="4">
        <v>2</v>
      </c>
      <c r="BF406" s="4">
        <v>1</v>
      </c>
      <c r="BG406" s="4">
        <v>1</v>
      </c>
      <c r="BI406" s="4">
        <v>2</v>
      </c>
      <c r="BJ406" s="4">
        <v>1</v>
      </c>
      <c r="BK406" s="4">
        <v>-98</v>
      </c>
      <c r="BL406" s="4">
        <v>-77</v>
      </c>
      <c r="BS406" s="4">
        <v>2</v>
      </c>
      <c r="BT406" s="4">
        <v>2</v>
      </c>
      <c r="BU406" s="4">
        <v>2</v>
      </c>
      <c r="BW406" s="4">
        <v>1</v>
      </c>
      <c r="BX406" s="4">
        <v>1</v>
      </c>
      <c r="BY406" s="4">
        <v>2</v>
      </c>
      <c r="BZ406" s="4">
        <v>1</v>
      </c>
      <c r="CA406" s="4">
        <v>1</v>
      </c>
      <c r="CB406" s="4">
        <v>1</v>
      </c>
      <c r="CC406" s="4">
        <v>2</v>
      </c>
      <c r="CD406" s="4">
        <v>2</v>
      </c>
      <c r="CE406" s="4">
        <v>1</v>
      </c>
      <c r="CF406" s="4">
        <v>2</v>
      </c>
      <c r="CG406" s="4">
        <v>2</v>
      </c>
      <c r="CH406" s="4">
        <v>2</v>
      </c>
      <c r="CI406" s="4">
        <v>2</v>
      </c>
      <c r="CJ406" s="4">
        <v>2</v>
      </c>
      <c r="CK406" s="4">
        <v>7</v>
      </c>
      <c r="CL406" s="4">
        <v>1</v>
      </c>
      <c r="CM406" s="4">
        <v>3</v>
      </c>
      <c r="CN406" s="4">
        <v>1</v>
      </c>
      <c r="CO406" s="4">
        <v>1</v>
      </c>
      <c r="CP406" s="4">
        <v>1</v>
      </c>
      <c r="CQ406" s="4">
        <v>1</v>
      </c>
      <c r="CR406" s="4">
        <v>1</v>
      </c>
      <c r="CS406" s="4">
        <v>0</v>
      </c>
      <c r="CV406" s="4">
        <v>2</v>
      </c>
      <c r="CX406" s="4">
        <v>2</v>
      </c>
      <c r="CY406" s="4">
        <v>1</v>
      </c>
      <c r="CZ406" s="4">
        <v>1</v>
      </c>
      <c r="DA406" s="4">
        <v>3</v>
      </c>
      <c r="DB406" s="4">
        <v>1</v>
      </c>
      <c r="DC406" s="4">
        <v>0.5</v>
      </c>
      <c r="DD406" s="4">
        <v>-97</v>
      </c>
      <c r="DE406" s="4">
        <v>1</v>
      </c>
      <c r="DF406" s="4">
        <v>6</v>
      </c>
      <c r="DH406" s="4">
        <v>3</v>
      </c>
      <c r="DI406" s="4">
        <v>0</v>
      </c>
      <c r="DJ406" s="4">
        <v>1</v>
      </c>
      <c r="DK406" s="4">
        <v>0</v>
      </c>
      <c r="DL406" s="4">
        <v>0</v>
      </c>
      <c r="DM406" s="4">
        <v>2</v>
      </c>
      <c r="DO406" s="4">
        <v>2</v>
      </c>
      <c r="DP406" s="4">
        <v>2</v>
      </c>
      <c r="DQ406" s="4">
        <v>4</v>
      </c>
      <c r="DR406" s="4">
        <v>6</v>
      </c>
      <c r="DW406" s="4">
        <v>1</v>
      </c>
      <c r="DX406" s="4">
        <v>1</v>
      </c>
      <c r="DY406" s="4">
        <v>2</v>
      </c>
      <c r="DZ406" s="4">
        <v>2</v>
      </c>
      <c r="EA406" s="4" t="s">
        <v>1702</v>
      </c>
      <c r="EB406" s="4">
        <v>729</v>
      </c>
      <c r="EC406" s="4">
        <v>12.15</v>
      </c>
      <c r="EE406" s="4">
        <v>2</v>
      </c>
      <c r="EF406" s="4">
        <v>1</v>
      </c>
      <c r="EG406" s="4" t="s">
        <v>1625</v>
      </c>
      <c r="EI406" s="4">
        <v>1</v>
      </c>
      <c r="EJ406" s="4">
        <v>1</v>
      </c>
      <c r="EK406" s="4">
        <v>3</v>
      </c>
      <c r="EL406" s="4">
        <v>5</v>
      </c>
      <c r="EM406" s="4">
        <v>19</v>
      </c>
      <c r="ET406" s="4" t="s">
        <v>1690</v>
      </c>
      <c r="EU406" s="4" t="s">
        <v>201</v>
      </c>
      <c r="EV406" s="4" t="s">
        <v>202</v>
      </c>
      <c r="EY406" s="4">
        <v>1251</v>
      </c>
      <c r="FA406" s="83" t="s">
        <v>203</v>
      </c>
      <c r="FB406" s="4" t="s">
        <v>204</v>
      </c>
      <c r="FC406" s="4">
        <v>1</v>
      </c>
      <c r="FD406" s="4" t="s">
        <v>205</v>
      </c>
    </row>
    <row r="407" spans="1:161" x14ac:dyDescent="0.3">
      <c r="A407" s="4">
        <v>13962</v>
      </c>
      <c r="B407" s="4" t="s">
        <v>1703</v>
      </c>
      <c r="C407" s="4" t="s">
        <v>212</v>
      </c>
      <c r="D407" s="4" t="s">
        <v>1704</v>
      </c>
      <c r="E407" s="4" t="s">
        <v>309</v>
      </c>
      <c r="F407" s="4" t="s">
        <v>202</v>
      </c>
      <c r="G407" s="4">
        <v>1</v>
      </c>
      <c r="H407" s="4">
        <v>2</v>
      </c>
      <c r="J407" s="4">
        <v>1</v>
      </c>
      <c r="K407" s="4">
        <v>2</v>
      </c>
      <c r="O407" s="4">
        <v>0</v>
      </c>
      <c r="P407" s="4">
        <v>1</v>
      </c>
      <c r="Q407" s="4">
        <v>2</v>
      </c>
      <c r="BF407" s="4">
        <v>1</v>
      </c>
      <c r="BG407" s="4">
        <v>1</v>
      </c>
      <c r="BI407" s="4">
        <v>1</v>
      </c>
      <c r="BJ407" s="4">
        <v>1</v>
      </c>
      <c r="BK407" s="4">
        <v>6</v>
      </c>
      <c r="BL407" s="4">
        <v>1</v>
      </c>
      <c r="BM407" s="4">
        <v>2</v>
      </c>
      <c r="BN407" s="4">
        <v>3</v>
      </c>
      <c r="BO407" s="4">
        <v>4</v>
      </c>
      <c r="BP407" s="4">
        <v>5</v>
      </c>
      <c r="BQ407" s="4">
        <v>6</v>
      </c>
      <c r="BS407" s="4">
        <v>1</v>
      </c>
      <c r="BU407" s="4">
        <v>2</v>
      </c>
      <c r="BW407" s="4">
        <v>2</v>
      </c>
      <c r="BX407" s="4">
        <v>1</v>
      </c>
      <c r="BY407" s="4">
        <v>1</v>
      </c>
      <c r="BZ407" s="4">
        <v>1</v>
      </c>
      <c r="CA407" s="4">
        <v>1</v>
      </c>
      <c r="CB407" s="4">
        <v>1</v>
      </c>
      <c r="CC407" s="4">
        <v>1</v>
      </c>
      <c r="CD407" s="4">
        <v>2</v>
      </c>
      <c r="CE407" s="4">
        <v>2</v>
      </c>
      <c r="CF407" s="4">
        <v>2</v>
      </c>
      <c r="CG407" s="4">
        <v>1</v>
      </c>
      <c r="CH407" s="4">
        <v>1</v>
      </c>
      <c r="CI407" s="4">
        <v>1</v>
      </c>
      <c r="CJ407" s="4">
        <v>2</v>
      </c>
      <c r="CK407" s="4">
        <v>6</v>
      </c>
      <c r="CL407" s="4">
        <v>2</v>
      </c>
      <c r="CM407" s="4">
        <v>6</v>
      </c>
      <c r="CN407" s="4">
        <v>1</v>
      </c>
      <c r="CO407" s="4">
        <v>2</v>
      </c>
      <c r="CP407" s="4">
        <v>1</v>
      </c>
      <c r="CQ407" s="4">
        <v>2</v>
      </c>
      <c r="CR407" s="4">
        <v>1</v>
      </c>
      <c r="CS407" s="4">
        <v>0</v>
      </c>
      <c r="CV407" s="4">
        <v>2</v>
      </c>
      <c r="CX407" s="4">
        <v>2</v>
      </c>
      <c r="CY407" s="4">
        <v>1</v>
      </c>
      <c r="CZ407" s="4">
        <v>1</v>
      </c>
      <c r="DA407" s="4">
        <v>3</v>
      </c>
      <c r="DB407" s="4">
        <v>1</v>
      </c>
      <c r="DC407" s="4">
        <v>7</v>
      </c>
      <c r="DD407" s="4">
        <v>1</v>
      </c>
      <c r="DE407" s="4">
        <v>1</v>
      </c>
      <c r="DF407" s="4">
        <v>7</v>
      </c>
      <c r="DH407" s="4">
        <v>5</v>
      </c>
      <c r="DI407" s="4">
        <v>0</v>
      </c>
      <c r="DJ407" s="4">
        <v>2</v>
      </c>
      <c r="DO407" s="4">
        <v>1</v>
      </c>
      <c r="DP407" s="4">
        <v>1</v>
      </c>
      <c r="DQ407" s="4">
        <v>5</v>
      </c>
      <c r="DR407" s="4">
        <v>6</v>
      </c>
      <c r="DW407" s="4">
        <v>1</v>
      </c>
      <c r="DX407" s="4">
        <v>6</v>
      </c>
      <c r="DY407" s="4">
        <v>1</v>
      </c>
      <c r="DZ407" s="4">
        <v>1</v>
      </c>
      <c r="EA407" s="4" t="s">
        <v>1705</v>
      </c>
      <c r="EB407" s="4">
        <v>611</v>
      </c>
      <c r="EC407" s="4">
        <v>10.18</v>
      </c>
      <c r="EE407" s="4">
        <v>2</v>
      </c>
      <c r="EF407" s="4">
        <v>1</v>
      </c>
      <c r="EG407" s="4" t="s">
        <v>328</v>
      </c>
      <c r="EI407" s="4">
        <v>1</v>
      </c>
      <c r="EJ407" s="4">
        <v>1</v>
      </c>
      <c r="EK407" s="4">
        <v>3</v>
      </c>
      <c r="EL407" s="4">
        <v>9</v>
      </c>
      <c r="EM407" s="4">
        <v>27</v>
      </c>
      <c r="ET407" s="4" t="s">
        <v>1690</v>
      </c>
      <c r="EU407" s="4" t="s">
        <v>201</v>
      </c>
      <c r="EV407" s="4" t="s">
        <v>202</v>
      </c>
      <c r="EY407" s="4">
        <v>1294</v>
      </c>
      <c r="FA407" s="83" t="s">
        <v>203</v>
      </c>
      <c r="FB407" s="4" t="s">
        <v>204</v>
      </c>
      <c r="FC407" s="4">
        <v>1</v>
      </c>
      <c r="FD407" s="4" t="s">
        <v>205</v>
      </c>
      <c r="FE407" s="4">
        <v>3</v>
      </c>
    </row>
    <row r="408" spans="1:161" x14ac:dyDescent="0.3">
      <c r="A408" s="4">
        <v>13969</v>
      </c>
      <c r="B408" s="4" t="s">
        <v>1706</v>
      </c>
      <c r="C408" s="4" t="s">
        <v>265</v>
      </c>
      <c r="D408" s="4" t="s">
        <v>1707</v>
      </c>
      <c r="E408" s="4" t="s">
        <v>334</v>
      </c>
      <c r="F408" s="4" t="s">
        <v>202</v>
      </c>
      <c r="G408" s="4">
        <v>1</v>
      </c>
      <c r="H408" s="4">
        <v>2</v>
      </c>
      <c r="J408" s="4">
        <v>1</v>
      </c>
      <c r="K408" s="4">
        <v>2</v>
      </c>
      <c r="O408" s="4">
        <v>0</v>
      </c>
      <c r="P408" s="4">
        <v>1</v>
      </c>
      <c r="Q408" s="4">
        <v>2</v>
      </c>
      <c r="BF408" s="4">
        <v>1</v>
      </c>
      <c r="BG408" s="4">
        <v>1</v>
      </c>
      <c r="BI408" s="4">
        <v>1</v>
      </c>
      <c r="BJ408" s="4">
        <v>1</v>
      </c>
      <c r="BK408" s="4">
        <v>6</v>
      </c>
      <c r="BL408" s="4">
        <v>3</v>
      </c>
      <c r="BM408" s="4">
        <v>-77</v>
      </c>
      <c r="BS408" s="4">
        <v>1</v>
      </c>
      <c r="BU408" s="4">
        <v>2</v>
      </c>
      <c r="BW408" s="4">
        <v>2</v>
      </c>
      <c r="BX408" s="4">
        <v>3</v>
      </c>
      <c r="BY408" s="4">
        <v>1</v>
      </c>
      <c r="BZ408" s="4">
        <v>1</v>
      </c>
      <c r="CA408" s="4">
        <v>1</v>
      </c>
      <c r="CB408" s="4">
        <v>2</v>
      </c>
      <c r="CC408" s="4">
        <v>1</v>
      </c>
      <c r="CD408" s="4">
        <v>1</v>
      </c>
      <c r="CE408" s="4">
        <v>2</v>
      </c>
      <c r="CF408" s="4">
        <v>1</v>
      </c>
      <c r="CG408" s="4">
        <v>1</v>
      </c>
      <c r="CH408" s="4">
        <v>1</v>
      </c>
      <c r="CI408" s="4">
        <v>1</v>
      </c>
      <c r="CJ408" s="4">
        <v>1</v>
      </c>
      <c r="CK408" s="4">
        <v>7</v>
      </c>
      <c r="CL408" s="4">
        <v>1</v>
      </c>
      <c r="CM408" s="4">
        <v>3</v>
      </c>
      <c r="CN408" s="4">
        <v>1</v>
      </c>
      <c r="CO408" s="4">
        <v>1</v>
      </c>
      <c r="CP408" s="4">
        <v>1</v>
      </c>
      <c r="CQ408" s="4">
        <v>1</v>
      </c>
      <c r="CR408" s="4">
        <v>1</v>
      </c>
      <c r="CS408" s="4">
        <v>0</v>
      </c>
      <c r="CV408" s="4">
        <v>2</v>
      </c>
      <c r="CX408" s="4">
        <v>2</v>
      </c>
      <c r="CY408" s="4">
        <v>1</v>
      </c>
      <c r="CZ408" s="4">
        <v>1</v>
      </c>
      <c r="DA408" s="4">
        <v>4</v>
      </c>
      <c r="DB408" s="4">
        <v>1</v>
      </c>
      <c r="DC408" s="4">
        <v>12</v>
      </c>
      <c r="DD408" s="4">
        <v>1</v>
      </c>
      <c r="DE408" s="4">
        <v>1</v>
      </c>
      <c r="DF408" s="4">
        <v>3</v>
      </c>
      <c r="DH408" s="4">
        <v>1</v>
      </c>
      <c r="DI408" s="4">
        <v>0</v>
      </c>
      <c r="DJ408" s="4">
        <v>0</v>
      </c>
      <c r="DK408" s="4">
        <v>1</v>
      </c>
      <c r="DL408" s="4">
        <v>1</v>
      </c>
      <c r="DO408" s="4">
        <v>1</v>
      </c>
      <c r="DP408" s="4">
        <v>1</v>
      </c>
      <c r="DQ408" s="4">
        <v>8</v>
      </c>
      <c r="DR408" s="4">
        <v>1</v>
      </c>
      <c r="DW408" s="4">
        <v>2</v>
      </c>
      <c r="DX408" s="4">
        <v>8</v>
      </c>
      <c r="DY408" s="4">
        <v>1</v>
      </c>
      <c r="DZ408" s="4">
        <v>2</v>
      </c>
      <c r="EA408" s="4" t="s">
        <v>1708</v>
      </c>
      <c r="EB408" s="4">
        <v>535</v>
      </c>
      <c r="EC408" s="4">
        <v>8.92</v>
      </c>
      <c r="EE408" s="4">
        <v>2</v>
      </c>
      <c r="EF408" s="4">
        <v>1</v>
      </c>
      <c r="EG408" s="4" t="s">
        <v>936</v>
      </c>
      <c r="EI408" s="4">
        <v>1</v>
      </c>
      <c r="EJ408" s="4">
        <v>1</v>
      </c>
      <c r="EK408" s="4">
        <v>3</v>
      </c>
      <c r="EL408" s="4">
        <v>14</v>
      </c>
      <c r="EM408" s="4">
        <v>37</v>
      </c>
      <c r="ET408" s="4" t="s">
        <v>1690</v>
      </c>
      <c r="EU408" s="4" t="s">
        <v>201</v>
      </c>
      <c r="EV408" s="4" t="s">
        <v>202</v>
      </c>
      <c r="EY408" s="4">
        <v>1297</v>
      </c>
      <c r="FA408" s="83" t="s">
        <v>203</v>
      </c>
      <c r="FB408" s="4" t="s">
        <v>204</v>
      </c>
      <c r="FC408" s="4">
        <v>1</v>
      </c>
      <c r="FD408" s="4" t="s">
        <v>205</v>
      </c>
      <c r="FE408" s="4">
        <v>3</v>
      </c>
    </row>
    <row r="409" spans="1:161" x14ac:dyDescent="0.3">
      <c r="A409" s="4">
        <v>14092</v>
      </c>
      <c r="B409" s="4" t="s">
        <v>1709</v>
      </c>
      <c r="C409" s="4" t="s">
        <v>194</v>
      </c>
      <c r="D409" s="4" t="s">
        <v>1710</v>
      </c>
      <c r="E409" s="4" t="s">
        <v>227</v>
      </c>
      <c r="F409" s="4" t="s">
        <v>202</v>
      </c>
      <c r="G409" s="4">
        <v>1</v>
      </c>
      <c r="H409" s="4">
        <v>1</v>
      </c>
      <c r="I409" s="4">
        <v>2</v>
      </c>
      <c r="J409" s="4">
        <v>1</v>
      </c>
      <c r="K409" s="4">
        <v>2</v>
      </c>
      <c r="O409" s="4">
        <v>1</v>
      </c>
      <c r="P409" s="4">
        <v>1</v>
      </c>
      <c r="Q409" s="4">
        <v>2</v>
      </c>
      <c r="R409" s="4">
        <v>2</v>
      </c>
      <c r="U409" s="4">
        <v>2</v>
      </c>
      <c r="W409" s="4">
        <v>2</v>
      </c>
      <c r="Y409" s="4">
        <v>2</v>
      </c>
      <c r="AA409" s="4">
        <v>1</v>
      </c>
      <c r="AB409" s="4">
        <v>2011</v>
      </c>
      <c r="AC409" s="4">
        <v>1</v>
      </c>
      <c r="AD409" s="4">
        <v>1</v>
      </c>
      <c r="AE409" s="4">
        <v>4</v>
      </c>
      <c r="AF409" s="4">
        <v>2</v>
      </c>
      <c r="AW409" s="4">
        <v>2</v>
      </c>
      <c r="AX409" s="4">
        <v>7</v>
      </c>
      <c r="AY409" s="4">
        <v>1</v>
      </c>
      <c r="AZ409" s="4">
        <v>1</v>
      </c>
      <c r="BA409" s="4">
        <v>200</v>
      </c>
      <c r="BB409" s="4">
        <v>1</v>
      </c>
      <c r="BC409" s="4">
        <v>0</v>
      </c>
      <c r="BD409" s="4">
        <v>1</v>
      </c>
      <c r="BF409" s="4">
        <v>1</v>
      </c>
      <c r="BG409" s="4">
        <v>1</v>
      </c>
      <c r="BI409" s="4">
        <v>1</v>
      </c>
      <c r="BJ409" s="4">
        <v>2</v>
      </c>
      <c r="BK409" s="4">
        <v>3</v>
      </c>
      <c r="BL409" s="4">
        <v>5</v>
      </c>
      <c r="BS409" s="4">
        <v>1</v>
      </c>
      <c r="BU409" s="4">
        <v>1</v>
      </c>
      <c r="BV409" s="4">
        <v>4</v>
      </c>
      <c r="BX409" s="4">
        <v>3</v>
      </c>
      <c r="BY409" s="4">
        <v>1</v>
      </c>
      <c r="BZ409" s="4">
        <v>1</v>
      </c>
      <c r="CA409" s="4">
        <v>2</v>
      </c>
      <c r="CB409" s="4">
        <v>2</v>
      </c>
      <c r="CC409" s="4">
        <v>2</v>
      </c>
      <c r="CD409" s="4">
        <v>2</v>
      </c>
      <c r="CE409" s="4">
        <v>2</v>
      </c>
      <c r="CF409" s="4">
        <v>1</v>
      </c>
      <c r="CG409" s="4">
        <v>2</v>
      </c>
      <c r="CH409" s="4">
        <v>2</v>
      </c>
      <c r="CI409" s="4">
        <v>2</v>
      </c>
      <c r="CJ409" s="4">
        <v>2</v>
      </c>
      <c r="CK409" s="4">
        <v>7</v>
      </c>
      <c r="CL409" s="4">
        <v>1</v>
      </c>
      <c r="CM409" s="4">
        <v>1</v>
      </c>
      <c r="CN409" s="4">
        <v>1</v>
      </c>
      <c r="CO409" s="4">
        <v>2</v>
      </c>
      <c r="CP409" s="4">
        <v>1</v>
      </c>
      <c r="CQ409" s="4">
        <v>1</v>
      </c>
      <c r="CR409" s="4">
        <v>1</v>
      </c>
      <c r="CS409" s="4">
        <v>0</v>
      </c>
      <c r="CV409" s="4">
        <v>2</v>
      </c>
      <c r="CX409" s="4">
        <v>2</v>
      </c>
      <c r="CY409" s="4">
        <v>1</v>
      </c>
      <c r="CZ409" s="4">
        <v>1</v>
      </c>
      <c r="DA409" s="4">
        <v>3</v>
      </c>
      <c r="DB409" s="4">
        <v>1</v>
      </c>
      <c r="DC409" s="4">
        <v>40</v>
      </c>
      <c r="DD409" s="4">
        <v>2</v>
      </c>
      <c r="DE409" s="4">
        <v>1</v>
      </c>
      <c r="DF409" s="4">
        <v>1</v>
      </c>
      <c r="DG409" s="4">
        <v>1</v>
      </c>
      <c r="DH409" s="4">
        <v>0</v>
      </c>
      <c r="DI409" s="4">
        <v>0</v>
      </c>
      <c r="DJ409" s="4">
        <v>0</v>
      </c>
      <c r="DK409" s="4">
        <v>0</v>
      </c>
      <c r="DL409" s="4">
        <v>0</v>
      </c>
      <c r="DM409" s="4">
        <v>0</v>
      </c>
      <c r="DN409" s="4">
        <v>1</v>
      </c>
      <c r="DO409" s="4">
        <v>1</v>
      </c>
      <c r="DP409" s="4">
        <v>2</v>
      </c>
      <c r="DQ409" s="4">
        <v>6</v>
      </c>
      <c r="DR409" s="4">
        <v>1</v>
      </c>
      <c r="DW409" s="4">
        <v>2</v>
      </c>
      <c r="DX409" s="4">
        <v>7</v>
      </c>
      <c r="DY409" s="4">
        <v>1</v>
      </c>
      <c r="DZ409" s="4">
        <v>1</v>
      </c>
      <c r="EA409" s="4" t="s">
        <v>336</v>
      </c>
      <c r="EB409" s="4">
        <v>895</v>
      </c>
      <c r="EC409" s="4">
        <v>14.92</v>
      </c>
      <c r="EE409" s="4">
        <v>2</v>
      </c>
      <c r="EF409" s="4">
        <v>1</v>
      </c>
      <c r="EG409" s="4" t="s">
        <v>717</v>
      </c>
      <c r="EI409" s="4">
        <v>1</v>
      </c>
      <c r="EJ409" s="4">
        <v>1</v>
      </c>
      <c r="EK409" s="4">
        <v>3</v>
      </c>
      <c r="EL409" s="4">
        <v>6</v>
      </c>
      <c r="EM409" s="4">
        <v>21</v>
      </c>
      <c r="ET409" s="4" t="s">
        <v>1690</v>
      </c>
      <c r="EU409" s="4" t="s">
        <v>201</v>
      </c>
      <c r="EV409" s="4" t="s">
        <v>202</v>
      </c>
      <c r="EY409" s="4">
        <v>963</v>
      </c>
      <c r="FA409" s="83" t="s">
        <v>237</v>
      </c>
      <c r="FB409" s="4" t="s">
        <v>204</v>
      </c>
      <c r="FC409" s="4">
        <v>0</v>
      </c>
      <c r="FD409" s="4" t="s">
        <v>205</v>
      </c>
      <c r="FE409" s="4">
        <v>17</v>
      </c>
    </row>
    <row r="410" spans="1:161" x14ac:dyDescent="0.3">
      <c r="A410" s="4">
        <v>14117</v>
      </c>
      <c r="B410" s="4" t="s">
        <v>1711</v>
      </c>
      <c r="C410" s="4" t="s">
        <v>265</v>
      </c>
      <c r="D410" s="4" t="s">
        <v>1712</v>
      </c>
      <c r="E410" s="4" t="s">
        <v>334</v>
      </c>
      <c r="F410" s="4" t="s">
        <v>202</v>
      </c>
      <c r="G410" s="4">
        <v>1</v>
      </c>
      <c r="H410" s="4">
        <v>1</v>
      </c>
      <c r="I410" s="4">
        <v>1</v>
      </c>
      <c r="J410" s="4">
        <v>1</v>
      </c>
      <c r="K410" s="4">
        <v>2</v>
      </c>
      <c r="O410" s="4">
        <v>2</v>
      </c>
      <c r="P410" s="4">
        <v>1</v>
      </c>
      <c r="Q410" s="4">
        <v>2</v>
      </c>
      <c r="BF410" s="4">
        <v>1</v>
      </c>
      <c r="BG410" s="4">
        <v>1</v>
      </c>
      <c r="BI410" s="4">
        <v>1</v>
      </c>
      <c r="BJ410" s="4">
        <v>2</v>
      </c>
      <c r="BK410" s="4">
        <v>4</v>
      </c>
      <c r="BL410" s="4">
        <v>6</v>
      </c>
      <c r="BS410" s="4">
        <v>2</v>
      </c>
      <c r="BT410" s="4">
        <v>2</v>
      </c>
      <c r="BU410" s="4">
        <v>2</v>
      </c>
      <c r="BW410" s="4">
        <v>1</v>
      </c>
      <c r="BX410" s="4">
        <v>3</v>
      </c>
      <c r="BY410" s="4">
        <v>2</v>
      </c>
      <c r="BZ410" s="4">
        <v>1</v>
      </c>
      <c r="CA410" s="4">
        <v>1</v>
      </c>
      <c r="CB410" s="4">
        <v>2</v>
      </c>
      <c r="CC410" s="4">
        <v>2</v>
      </c>
      <c r="CD410" s="4">
        <v>2</v>
      </c>
      <c r="CE410" s="4">
        <v>2</v>
      </c>
      <c r="CF410" s="4">
        <v>1</v>
      </c>
      <c r="CG410" s="4">
        <v>2</v>
      </c>
      <c r="CH410" s="4">
        <v>1</v>
      </c>
      <c r="CI410" s="4">
        <v>1</v>
      </c>
      <c r="CJ410" s="4">
        <v>2</v>
      </c>
      <c r="CK410" s="4">
        <v>7</v>
      </c>
      <c r="CL410" s="4">
        <v>1</v>
      </c>
      <c r="CM410" s="4">
        <v>1</v>
      </c>
      <c r="CN410" s="4">
        <v>1</v>
      </c>
      <c r="CO410" s="4">
        <v>2</v>
      </c>
      <c r="CP410" s="4">
        <v>1</v>
      </c>
      <c r="CQ410" s="4">
        <v>2</v>
      </c>
      <c r="CR410" s="4">
        <v>1</v>
      </c>
      <c r="CS410" s="4">
        <v>1</v>
      </c>
      <c r="CT410" s="4">
        <v>1</v>
      </c>
      <c r="CU410" s="4">
        <v>1</v>
      </c>
      <c r="CV410" s="4">
        <v>1</v>
      </c>
      <c r="CW410" s="4">
        <v>1</v>
      </c>
      <c r="CX410" s="4">
        <v>2</v>
      </c>
      <c r="CY410" s="4">
        <v>1</v>
      </c>
      <c r="CZ410" s="4">
        <v>1</v>
      </c>
      <c r="DA410" s="4">
        <v>3</v>
      </c>
      <c r="DB410" s="4">
        <v>1</v>
      </c>
      <c r="DC410" s="4">
        <v>9</v>
      </c>
      <c r="DD410" s="4">
        <v>1</v>
      </c>
      <c r="DE410" s="4">
        <v>1</v>
      </c>
      <c r="DF410" s="4">
        <v>3</v>
      </c>
      <c r="DH410" s="4">
        <v>0</v>
      </c>
      <c r="DI410" s="4">
        <v>0</v>
      </c>
      <c r="DJ410" s="4">
        <v>1</v>
      </c>
      <c r="DK410" s="4">
        <v>0</v>
      </c>
      <c r="DL410" s="4">
        <v>2</v>
      </c>
      <c r="DO410" s="4">
        <v>1</v>
      </c>
      <c r="DP410" s="4">
        <v>1</v>
      </c>
      <c r="DQ410" s="4">
        <v>5</v>
      </c>
      <c r="DR410" s="4">
        <v>1</v>
      </c>
      <c r="DW410" s="4">
        <v>2</v>
      </c>
      <c r="DX410" s="4">
        <v>8</v>
      </c>
      <c r="DY410" s="4">
        <v>1</v>
      </c>
      <c r="DZ410" s="4">
        <v>1</v>
      </c>
      <c r="EA410" s="4" t="s">
        <v>1713</v>
      </c>
      <c r="EB410" s="4">
        <v>838</v>
      </c>
      <c r="EC410" s="4">
        <v>13.97</v>
      </c>
      <c r="EE410" s="4">
        <v>2</v>
      </c>
      <c r="EF410" s="4">
        <v>1</v>
      </c>
      <c r="EG410" s="4" t="s">
        <v>1018</v>
      </c>
      <c r="EI410" s="4">
        <v>1</v>
      </c>
      <c r="EJ410" s="4">
        <v>1</v>
      </c>
      <c r="EK410" s="4">
        <v>3</v>
      </c>
      <c r="EL410" s="4">
        <v>14</v>
      </c>
      <c r="EM410" s="4">
        <v>37</v>
      </c>
      <c r="ET410" s="4" t="s">
        <v>1690</v>
      </c>
      <c r="EU410" s="4" t="s">
        <v>201</v>
      </c>
      <c r="EV410" s="4" t="s">
        <v>202</v>
      </c>
      <c r="EY410" s="4">
        <v>1297</v>
      </c>
      <c r="FA410" s="83" t="s">
        <v>203</v>
      </c>
      <c r="FB410" s="4" t="s">
        <v>204</v>
      </c>
      <c r="FC410" s="4">
        <v>1</v>
      </c>
      <c r="FD410" s="4" t="s">
        <v>205</v>
      </c>
      <c r="FE410" s="4">
        <v>12</v>
      </c>
    </row>
    <row r="411" spans="1:161" x14ac:dyDescent="0.3">
      <c r="A411" s="4">
        <v>14133</v>
      </c>
      <c r="B411" s="4" t="s">
        <v>1714</v>
      </c>
      <c r="C411" s="4" t="s">
        <v>265</v>
      </c>
      <c r="D411" s="4" t="s">
        <v>1715</v>
      </c>
      <c r="E411" s="4" t="s">
        <v>372</v>
      </c>
      <c r="F411" s="4" t="s">
        <v>202</v>
      </c>
      <c r="G411" s="4">
        <v>1</v>
      </c>
      <c r="H411" s="4">
        <v>1</v>
      </c>
      <c r="I411" s="4">
        <v>-98</v>
      </c>
      <c r="J411" s="4">
        <v>1</v>
      </c>
      <c r="K411" s="4">
        <v>2</v>
      </c>
      <c r="O411" s="4">
        <v>2</v>
      </c>
      <c r="P411" s="4">
        <v>1</v>
      </c>
      <c r="Q411" s="4">
        <v>2</v>
      </c>
      <c r="BF411" s="4">
        <v>1</v>
      </c>
      <c r="BG411" s="4">
        <v>1</v>
      </c>
      <c r="BI411" s="4">
        <v>2</v>
      </c>
      <c r="BJ411" s="4">
        <v>2</v>
      </c>
      <c r="BK411" s="4">
        <v>4</v>
      </c>
      <c r="BL411" s="4">
        <v>-77</v>
      </c>
      <c r="BS411" s="4">
        <v>1</v>
      </c>
      <c r="BU411" s="4">
        <v>2</v>
      </c>
      <c r="BW411" s="4">
        <v>3</v>
      </c>
      <c r="BX411" s="4">
        <v>3</v>
      </c>
      <c r="BY411" s="4">
        <v>1</v>
      </c>
      <c r="BZ411" s="4">
        <v>1</v>
      </c>
      <c r="CA411" s="4">
        <v>1</v>
      </c>
      <c r="CB411" s="4">
        <v>1</v>
      </c>
      <c r="CC411" s="4">
        <v>1</v>
      </c>
      <c r="CD411" s="4">
        <v>2</v>
      </c>
      <c r="CE411" s="4">
        <v>1</v>
      </c>
      <c r="CF411" s="4">
        <v>1</v>
      </c>
      <c r="CG411" s="4">
        <v>2</v>
      </c>
      <c r="CH411" s="4">
        <v>2</v>
      </c>
      <c r="CI411" s="4">
        <v>2</v>
      </c>
      <c r="CJ411" s="4">
        <v>2</v>
      </c>
      <c r="CK411" s="4">
        <v>7</v>
      </c>
      <c r="CL411" s="4">
        <v>1</v>
      </c>
      <c r="CM411" s="4">
        <v>1</v>
      </c>
      <c r="CN411" s="4">
        <v>1</v>
      </c>
      <c r="CO411" s="4">
        <v>2</v>
      </c>
      <c r="CP411" s="4">
        <v>1</v>
      </c>
      <c r="CQ411" s="4">
        <v>2</v>
      </c>
      <c r="CR411" s="4">
        <v>1</v>
      </c>
      <c r="CS411" s="4">
        <v>1</v>
      </c>
      <c r="CT411" s="4">
        <v>1</v>
      </c>
      <c r="CU411" s="4">
        <v>1</v>
      </c>
      <c r="CV411" s="4">
        <v>2</v>
      </c>
      <c r="CX411" s="4">
        <v>2</v>
      </c>
      <c r="CY411" s="4">
        <v>5</v>
      </c>
      <c r="CZ411" s="4">
        <v>1</v>
      </c>
      <c r="DA411" s="4">
        <v>2</v>
      </c>
      <c r="DB411" s="4">
        <v>1</v>
      </c>
      <c r="DC411" s="4">
        <v>15</v>
      </c>
      <c r="DD411" s="4">
        <v>-97</v>
      </c>
      <c r="DE411" s="4">
        <v>1</v>
      </c>
      <c r="DF411" s="4">
        <v>5</v>
      </c>
      <c r="DH411" s="4">
        <v>1</v>
      </c>
      <c r="DI411" s="4">
        <v>0</v>
      </c>
      <c r="DJ411" s="4">
        <v>4</v>
      </c>
      <c r="DO411" s="4">
        <v>2</v>
      </c>
      <c r="DP411" s="4">
        <v>2</v>
      </c>
      <c r="DQ411" s="4">
        <v>5</v>
      </c>
      <c r="DR411" s="4">
        <v>6</v>
      </c>
      <c r="DW411" s="4">
        <v>1</v>
      </c>
      <c r="DX411" s="4">
        <v>5</v>
      </c>
      <c r="DY411" s="4">
        <v>1</v>
      </c>
      <c r="DZ411" s="4">
        <v>2</v>
      </c>
      <c r="EA411" s="4" t="s">
        <v>1716</v>
      </c>
      <c r="EB411" s="4">
        <v>506</v>
      </c>
      <c r="EC411" s="4">
        <v>8.43</v>
      </c>
      <c r="EE411" s="4">
        <v>2</v>
      </c>
      <c r="EF411" s="4">
        <v>1</v>
      </c>
      <c r="EG411" s="4" t="s">
        <v>1530</v>
      </c>
      <c r="EI411" s="4">
        <v>1</v>
      </c>
      <c r="EJ411" s="4">
        <v>1</v>
      </c>
      <c r="EK411" s="4">
        <v>3</v>
      </c>
      <c r="EL411" s="4">
        <v>15</v>
      </c>
      <c r="EM411" s="4">
        <v>39</v>
      </c>
      <c r="ET411" s="4" t="s">
        <v>1690</v>
      </c>
      <c r="EU411" s="4" t="s">
        <v>201</v>
      </c>
      <c r="EV411" s="4" t="s">
        <v>202</v>
      </c>
      <c r="EY411" s="4">
        <v>1476</v>
      </c>
      <c r="FA411" s="83" t="s">
        <v>203</v>
      </c>
      <c r="FB411" s="4" t="s">
        <v>204</v>
      </c>
      <c r="FC411" s="4">
        <v>1</v>
      </c>
      <c r="FD411" s="4" t="s">
        <v>205</v>
      </c>
      <c r="FE411" s="4">
        <v>12</v>
      </c>
    </row>
    <row r="412" spans="1:161" x14ac:dyDescent="0.3">
      <c r="A412" s="4">
        <v>14210</v>
      </c>
      <c r="B412" s="4" t="s">
        <v>1717</v>
      </c>
      <c r="C412" s="4" t="s">
        <v>212</v>
      </c>
      <c r="D412" s="4" t="s">
        <v>1718</v>
      </c>
      <c r="E412" s="4" t="s">
        <v>293</v>
      </c>
      <c r="F412" s="4" t="s">
        <v>202</v>
      </c>
      <c r="G412" s="4">
        <v>1</v>
      </c>
      <c r="H412" s="4">
        <v>2</v>
      </c>
      <c r="J412" s="4">
        <v>1</v>
      </c>
      <c r="K412" s="4">
        <v>2</v>
      </c>
      <c r="O412" s="4">
        <v>0</v>
      </c>
      <c r="P412" s="4">
        <v>1</v>
      </c>
      <c r="Q412" s="4">
        <v>2</v>
      </c>
      <c r="BF412" s="4">
        <v>1</v>
      </c>
      <c r="BG412" s="4">
        <v>1</v>
      </c>
      <c r="BI412" s="4">
        <v>2</v>
      </c>
      <c r="BJ412" s="4">
        <v>1</v>
      </c>
      <c r="BK412" s="4">
        <v>6</v>
      </c>
      <c r="BL412" s="4">
        <v>-97</v>
      </c>
      <c r="BS412" s="4">
        <v>3</v>
      </c>
      <c r="BW412" s="4">
        <v>1</v>
      </c>
      <c r="BX412" s="4">
        <v>-98</v>
      </c>
      <c r="BY412" s="4">
        <v>2</v>
      </c>
      <c r="BZ412" s="4">
        <v>1</v>
      </c>
      <c r="CA412" s="4">
        <v>1</v>
      </c>
      <c r="CB412" s="4">
        <v>1</v>
      </c>
      <c r="CC412" s="4">
        <v>1</v>
      </c>
      <c r="CD412" s="4">
        <v>2</v>
      </c>
      <c r="CE412" s="4">
        <v>2</v>
      </c>
      <c r="CF412" s="4">
        <v>1</v>
      </c>
      <c r="CG412" s="4">
        <v>2</v>
      </c>
      <c r="CH412" s="4">
        <v>2</v>
      </c>
      <c r="CI412" s="4">
        <v>3</v>
      </c>
      <c r="CJ412" s="4">
        <v>2</v>
      </c>
      <c r="CK412" s="4">
        <v>7</v>
      </c>
      <c r="CL412" s="4">
        <v>1</v>
      </c>
      <c r="CM412" s="4">
        <v>3</v>
      </c>
      <c r="CN412" s="4">
        <v>1</v>
      </c>
      <c r="CO412" s="4">
        <v>2</v>
      </c>
      <c r="CP412" s="4">
        <v>1</v>
      </c>
      <c r="CQ412" s="4">
        <v>1</v>
      </c>
      <c r="CR412" s="4">
        <v>1</v>
      </c>
      <c r="CS412" s="4">
        <v>0</v>
      </c>
      <c r="CV412" s="4">
        <v>2</v>
      </c>
      <c r="CX412" s="4">
        <v>2</v>
      </c>
      <c r="CY412" s="4">
        <v>1</v>
      </c>
      <c r="CZ412" s="4">
        <v>-98</v>
      </c>
      <c r="DB412" s="4">
        <v>-98</v>
      </c>
      <c r="DD412" s="4">
        <v>-98</v>
      </c>
      <c r="DE412" s="4">
        <v>-98</v>
      </c>
      <c r="DO412" s="4">
        <v>-98</v>
      </c>
      <c r="DP412" s="4">
        <v>-98</v>
      </c>
      <c r="DQ412" s="4">
        <v>-98</v>
      </c>
      <c r="DR412" s="4">
        <v>-98</v>
      </c>
      <c r="DW412" s="4">
        <v>-98</v>
      </c>
      <c r="DX412" s="4">
        <v>-98</v>
      </c>
      <c r="DY412" s="4">
        <v>-98</v>
      </c>
      <c r="DZ412" s="4">
        <v>2</v>
      </c>
      <c r="EA412" s="4" t="s">
        <v>229</v>
      </c>
      <c r="EB412" s="4">
        <v>578</v>
      </c>
      <c r="EC412" s="4">
        <v>9.6300000000000008</v>
      </c>
      <c r="EE412" s="4">
        <v>2</v>
      </c>
      <c r="EF412" s="4">
        <v>1</v>
      </c>
      <c r="EG412" s="4" t="s">
        <v>1374</v>
      </c>
      <c r="EI412" s="4">
        <v>1</v>
      </c>
      <c r="EJ412" s="4">
        <v>1</v>
      </c>
      <c r="EK412" s="4">
        <v>3</v>
      </c>
      <c r="EL412" s="4">
        <v>10</v>
      </c>
      <c r="EM412" s="4">
        <v>29</v>
      </c>
      <c r="ET412" s="4" t="s">
        <v>1690</v>
      </c>
      <c r="EU412" s="4" t="s">
        <v>201</v>
      </c>
      <c r="EV412" s="4" t="s">
        <v>202</v>
      </c>
      <c r="EY412" s="4">
        <v>929</v>
      </c>
      <c r="FA412" s="83" t="s">
        <v>203</v>
      </c>
      <c r="FB412" s="4" t="s">
        <v>204</v>
      </c>
      <c r="FC412" s="4">
        <v>1</v>
      </c>
      <c r="FD412" s="4" t="s">
        <v>238</v>
      </c>
      <c r="FE412" s="4">
        <v>3</v>
      </c>
    </row>
    <row r="413" spans="1:161" x14ac:dyDescent="0.3">
      <c r="A413" s="4">
        <v>14234</v>
      </c>
      <c r="B413" s="4" t="s">
        <v>1719</v>
      </c>
      <c r="C413" s="4" t="s">
        <v>212</v>
      </c>
      <c r="D413" s="4" t="s">
        <v>1720</v>
      </c>
      <c r="E413" s="4" t="s">
        <v>214</v>
      </c>
      <c r="F413" s="4" t="s">
        <v>202</v>
      </c>
      <c r="G413" s="4">
        <v>1</v>
      </c>
      <c r="H413" s="4">
        <v>2</v>
      </c>
      <c r="J413" s="4">
        <v>1</v>
      </c>
      <c r="K413" s="4">
        <v>2</v>
      </c>
      <c r="O413" s="4">
        <v>0</v>
      </c>
      <c r="P413" s="4">
        <v>1</v>
      </c>
      <c r="Q413" s="4">
        <v>2</v>
      </c>
      <c r="BF413" s="4">
        <v>1</v>
      </c>
      <c r="BG413" s="4">
        <v>1</v>
      </c>
      <c r="BI413" s="4">
        <v>1</v>
      </c>
      <c r="BJ413" s="4">
        <v>1</v>
      </c>
      <c r="BK413" s="4">
        <v>6</v>
      </c>
      <c r="BL413" s="4">
        <v>1</v>
      </c>
      <c r="BS413" s="4">
        <v>1</v>
      </c>
      <c r="BU413" s="4">
        <v>2</v>
      </c>
      <c r="BW413" s="4">
        <v>3</v>
      </c>
      <c r="BX413" s="4">
        <v>3</v>
      </c>
      <c r="BY413" s="4">
        <v>1</v>
      </c>
      <c r="BZ413" s="4">
        <v>1</v>
      </c>
      <c r="CA413" s="4">
        <v>1</v>
      </c>
      <c r="CB413" s="4">
        <v>1</v>
      </c>
      <c r="CC413" s="4">
        <v>1</v>
      </c>
      <c r="CD413" s="4">
        <v>2</v>
      </c>
      <c r="CE413" s="4">
        <v>1</v>
      </c>
      <c r="CF413" s="4">
        <v>2</v>
      </c>
      <c r="CG413" s="4">
        <v>2</v>
      </c>
      <c r="CH413" s="4">
        <v>1</v>
      </c>
      <c r="CI413" s="4">
        <v>1</v>
      </c>
      <c r="CJ413" s="4">
        <v>2</v>
      </c>
      <c r="CK413" s="4">
        <v>7</v>
      </c>
      <c r="CL413" s="4">
        <v>1</v>
      </c>
      <c r="CM413" s="4">
        <v>1</v>
      </c>
      <c r="CN413" s="4">
        <v>1</v>
      </c>
      <c r="CO413" s="4">
        <v>2</v>
      </c>
      <c r="CP413" s="4">
        <v>1</v>
      </c>
      <c r="CQ413" s="4">
        <v>2</v>
      </c>
      <c r="CR413" s="4">
        <v>1</v>
      </c>
      <c r="CS413" s="4">
        <v>0</v>
      </c>
      <c r="CV413" s="4">
        <v>2</v>
      </c>
      <c r="CX413" s="4">
        <v>2</v>
      </c>
      <c r="CY413" s="4">
        <v>1</v>
      </c>
      <c r="CZ413" s="4">
        <v>1</v>
      </c>
      <c r="DA413" s="4">
        <v>3</v>
      </c>
      <c r="DB413" s="4">
        <v>1</v>
      </c>
      <c r="DC413" s="4">
        <v>15</v>
      </c>
      <c r="DD413" s="4">
        <v>3</v>
      </c>
      <c r="DE413" s="4">
        <v>1</v>
      </c>
      <c r="DF413" s="4">
        <v>4</v>
      </c>
      <c r="DH413" s="4">
        <v>2</v>
      </c>
      <c r="DI413" s="4">
        <v>0</v>
      </c>
      <c r="DJ413" s="4">
        <v>0</v>
      </c>
      <c r="DK413" s="4">
        <v>2</v>
      </c>
      <c r="DO413" s="4">
        <v>1</v>
      </c>
      <c r="DP413" s="4">
        <v>2</v>
      </c>
      <c r="DQ413" s="4">
        <v>6</v>
      </c>
      <c r="DR413" s="4">
        <v>1</v>
      </c>
      <c r="DW413" s="4">
        <v>2</v>
      </c>
      <c r="DX413" s="4">
        <v>7</v>
      </c>
      <c r="DY413" s="4">
        <v>1</v>
      </c>
      <c r="DZ413" s="4">
        <v>2</v>
      </c>
      <c r="EA413" s="4" t="s">
        <v>1721</v>
      </c>
      <c r="EB413" s="4">
        <v>624</v>
      </c>
      <c r="EC413" s="4">
        <v>10.4</v>
      </c>
      <c r="EE413" s="4">
        <v>2</v>
      </c>
      <c r="EF413" s="4">
        <v>1</v>
      </c>
      <c r="EG413" s="4" t="s">
        <v>328</v>
      </c>
      <c r="EI413" s="4">
        <v>1</v>
      </c>
      <c r="EJ413" s="4">
        <v>1</v>
      </c>
      <c r="EK413" s="4">
        <v>3</v>
      </c>
      <c r="EL413" s="4">
        <v>8</v>
      </c>
      <c r="EM413" s="4">
        <v>25</v>
      </c>
      <c r="ET413" s="4" t="s">
        <v>1690</v>
      </c>
      <c r="EU413" s="4" t="s">
        <v>201</v>
      </c>
      <c r="EV413" s="4" t="s">
        <v>202</v>
      </c>
      <c r="EY413" s="4">
        <v>826</v>
      </c>
      <c r="FA413" s="83" t="s">
        <v>203</v>
      </c>
      <c r="FB413" s="4" t="s">
        <v>204</v>
      </c>
      <c r="FC413" s="4">
        <v>1</v>
      </c>
      <c r="FD413" s="4" t="s">
        <v>205</v>
      </c>
      <c r="FE413" s="4">
        <v>3</v>
      </c>
    </row>
    <row r="414" spans="1:161" x14ac:dyDescent="0.3">
      <c r="A414" s="4">
        <v>14261</v>
      </c>
      <c r="B414" s="4" t="s">
        <v>1722</v>
      </c>
      <c r="C414" s="4" t="s">
        <v>212</v>
      </c>
      <c r="D414" s="4" t="s">
        <v>1723</v>
      </c>
      <c r="E414" s="4" t="s">
        <v>309</v>
      </c>
      <c r="F414" s="4" t="s">
        <v>202</v>
      </c>
      <c r="G414" s="4">
        <v>1</v>
      </c>
      <c r="H414" s="4">
        <v>1</v>
      </c>
      <c r="I414" s="4">
        <v>1</v>
      </c>
      <c r="J414" s="4">
        <v>1</v>
      </c>
      <c r="K414" s="4">
        <v>2</v>
      </c>
      <c r="O414" s="4">
        <v>2</v>
      </c>
      <c r="P414" s="4">
        <v>1</v>
      </c>
      <c r="Q414" s="4">
        <v>2</v>
      </c>
      <c r="BF414" s="4">
        <v>1</v>
      </c>
      <c r="BG414" s="4">
        <v>1</v>
      </c>
      <c r="BI414" s="4">
        <v>1</v>
      </c>
      <c r="BJ414" s="4">
        <v>1</v>
      </c>
      <c r="BK414" s="4">
        <v>6</v>
      </c>
      <c r="BL414" s="4">
        <v>3</v>
      </c>
      <c r="BS414" s="4">
        <v>1</v>
      </c>
      <c r="BU414" s="4">
        <v>1</v>
      </c>
      <c r="BV414" s="4">
        <v>3</v>
      </c>
      <c r="BX414" s="4">
        <v>1</v>
      </c>
      <c r="BY414" s="4">
        <v>2</v>
      </c>
      <c r="BZ414" s="4">
        <v>1</v>
      </c>
      <c r="CA414" s="4">
        <v>1</v>
      </c>
      <c r="CB414" s="4">
        <v>1</v>
      </c>
      <c r="CC414" s="4">
        <v>2</v>
      </c>
      <c r="CD414" s="4">
        <v>2</v>
      </c>
      <c r="CE414" s="4">
        <v>2</v>
      </c>
      <c r="CF414" s="4">
        <v>2</v>
      </c>
      <c r="CG414" s="4">
        <v>1</v>
      </c>
      <c r="CH414" s="4">
        <v>1</v>
      </c>
      <c r="CI414" s="4">
        <v>1</v>
      </c>
      <c r="CJ414" s="4">
        <v>2</v>
      </c>
      <c r="CK414" s="4">
        <v>7</v>
      </c>
      <c r="CL414" s="4">
        <v>3</v>
      </c>
      <c r="CM414" s="4">
        <v>3</v>
      </c>
      <c r="CN414" s="4">
        <v>1</v>
      </c>
      <c r="CO414" s="4">
        <v>1</v>
      </c>
      <c r="CP414" s="4">
        <v>1</v>
      </c>
      <c r="CQ414" s="4">
        <v>1</v>
      </c>
      <c r="CR414" s="4">
        <v>1</v>
      </c>
      <c r="CS414" s="4">
        <v>0</v>
      </c>
      <c r="CV414" s="4">
        <v>2</v>
      </c>
      <c r="CX414" s="4">
        <v>2</v>
      </c>
      <c r="CY414" s="4">
        <v>1</v>
      </c>
      <c r="CZ414" s="4">
        <v>1</v>
      </c>
      <c r="DA414" s="4">
        <v>3</v>
      </c>
      <c r="DB414" s="4">
        <v>1</v>
      </c>
      <c r="DC414" s="4">
        <v>11</v>
      </c>
      <c r="DD414" s="4">
        <v>1</v>
      </c>
      <c r="DE414" s="4">
        <v>1</v>
      </c>
      <c r="DF414" s="4">
        <v>5</v>
      </c>
      <c r="DH414" s="4">
        <v>3</v>
      </c>
      <c r="DI414" s="4">
        <v>0</v>
      </c>
      <c r="DJ414" s="4">
        <v>0</v>
      </c>
      <c r="DK414" s="4">
        <v>2</v>
      </c>
      <c r="DO414" s="4">
        <v>1</v>
      </c>
      <c r="DP414" s="4">
        <v>2</v>
      </c>
      <c r="DQ414" s="4">
        <v>5</v>
      </c>
      <c r="DR414" s="4">
        <v>6</v>
      </c>
      <c r="DW414" s="4">
        <v>1</v>
      </c>
      <c r="DX414" s="4">
        <v>-97</v>
      </c>
      <c r="DY414" s="4">
        <v>1</v>
      </c>
      <c r="DZ414" s="4">
        <v>2</v>
      </c>
      <c r="EA414" s="4" t="s">
        <v>1716</v>
      </c>
      <c r="EB414" s="4">
        <v>682</v>
      </c>
      <c r="EC414" s="4">
        <v>11.37</v>
      </c>
      <c r="EE414" s="4">
        <v>2</v>
      </c>
      <c r="EF414" s="4">
        <v>1</v>
      </c>
      <c r="EG414" s="4" t="s">
        <v>1724</v>
      </c>
      <c r="EI414" s="4">
        <v>1</v>
      </c>
      <c r="EJ414" s="4">
        <v>1</v>
      </c>
      <c r="EK414" s="4">
        <v>3</v>
      </c>
      <c r="EL414" s="4">
        <v>9</v>
      </c>
      <c r="EM414" s="4">
        <v>27</v>
      </c>
      <c r="ET414" s="4" t="s">
        <v>1690</v>
      </c>
      <c r="EU414" s="4" t="s">
        <v>201</v>
      </c>
      <c r="EV414" s="4" t="s">
        <v>202</v>
      </c>
      <c r="EY414" s="4">
        <v>1294</v>
      </c>
      <c r="FA414" s="83" t="s">
        <v>203</v>
      </c>
      <c r="FB414" s="4" t="s">
        <v>204</v>
      </c>
      <c r="FC414" s="4">
        <v>0</v>
      </c>
      <c r="FD414" s="4" t="s">
        <v>205</v>
      </c>
      <c r="FE414" s="4">
        <v>3</v>
      </c>
    </row>
    <row r="415" spans="1:161" x14ac:dyDescent="0.3">
      <c r="A415" s="4">
        <v>14285</v>
      </c>
      <c r="B415" s="4" t="s">
        <v>1725</v>
      </c>
      <c r="C415" s="4" t="s">
        <v>194</v>
      </c>
      <c r="D415" s="4" t="s">
        <v>1726</v>
      </c>
      <c r="E415" s="4" t="s">
        <v>299</v>
      </c>
      <c r="F415" s="4" t="s">
        <v>202</v>
      </c>
      <c r="G415" s="4">
        <v>1</v>
      </c>
      <c r="H415" s="4">
        <v>2</v>
      </c>
      <c r="J415" s="4">
        <v>1</v>
      </c>
      <c r="K415" s="4">
        <v>2</v>
      </c>
      <c r="O415" s="4">
        <v>0</v>
      </c>
      <c r="P415" s="4">
        <v>1</v>
      </c>
      <c r="Q415" s="4">
        <v>2</v>
      </c>
      <c r="BF415" s="4">
        <v>1</v>
      </c>
      <c r="BG415" s="4">
        <v>1</v>
      </c>
      <c r="BI415" s="4">
        <v>2</v>
      </c>
      <c r="BJ415" s="4">
        <v>2</v>
      </c>
      <c r="BK415" s="4">
        <v>-98</v>
      </c>
      <c r="BL415" s="4">
        <v>-77</v>
      </c>
      <c r="BS415" s="4">
        <v>1</v>
      </c>
      <c r="BU415" s="4">
        <v>1</v>
      </c>
      <c r="BV415" s="4">
        <v>1</v>
      </c>
      <c r="BX415" s="4">
        <v>1</v>
      </c>
      <c r="BY415" s="4">
        <v>2</v>
      </c>
      <c r="BZ415" s="4">
        <v>1</v>
      </c>
      <c r="CA415" s="4">
        <v>1</v>
      </c>
      <c r="CB415" s="4">
        <v>2</v>
      </c>
      <c r="CC415" s="4">
        <v>2</v>
      </c>
      <c r="CD415" s="4">
        <v>2</v>
      </c>
      <c r="CE415" s="4">
        <v>2</v>
      </c>
      <c r="CF415" s="4">
        <v>2</v>
      </c>
      <c r="CG415" s="4">
        <v>2</v>
      </c>
      <c r="CH415" s="4">
        <v>2</v>
      </c>
      <c r="CI415" s="4">
        <v>3</v>
      </c>
      <c r="CJ415" s="4">
        <v>2</v>
      </c>
      <c r="CK415" s="4">
        <v>7</v>
      </c>
      <c r="CL415" s="4">
        <v>1</v>
      </c>
      <c r="CM415" s="4">
        <v>1</v>
      </c>
      <c r="CN415" s="4">
        <v>1</v>
      </c>
      <c r="CO415" s="4">
        <v>2</v>
      </c>
      <c r="CP415" s="4">
        <v>1</v>
      </c>
      <c r="CQ415" s="4">
        <v>2</v>
      </c>
      <c r="CR415" s="4">
        <v>1</v>
      </c>
      <c r="CS415" s="4">
        <v>1</v>
      </c>
      <c r="CT415" s="4">
        <v>1</v>
      </c>
      <c r="CU415" s="4">
        <v>1</v>
      </c>
      <c r="CV415" s="4">
        <v>2</v>
      </c>
      <c r="CX415" s="4">
        <v>1</v>
      </c>
      <c r="CY415" s="4">
        <v>1</v>
      </c>
      <c r="CZ415" s="4">
        <v>1</v>
      </c>
      <c r="DA415" s="4">
        <v>2</v>
      </c>
      <c r="DB415" s="4">
        <v>1</v>
      </c>
      <c r="DC415" s="4">
        <v>2</v>
      </c>
      <c r="DD415" s="4">
        <v>2</v>
      </c>
      <c r="DE415" s="4">
        <v>1</v>
      </c>
      <c r="DF415" s="4">
        <v>2</v>
      </c>
      <c r="DH415" s="4">
        <v>0</v>
      </c>
      <c r="DI415" s="4">
        <v>0</v>
      </c>
      <c r="DJ415" s="4">
        <v>2</v>
      </c>
      <c r="DO415" s="4">
        <v>1</v>
      </c>
      <c r="DP415" s="4">
        <v>2</v>
      </c>
      <c r="DQ415" s="4">
        <v>4</v>
      </c>
      <c r="DR415" s="4">
        <v>1</v>
      </c>
      <c r="DW415" s="4">
        <v>2</v>
      </c>
      <c r="DX415" s="4">
        <v>4</v>
      </c>
      <c r="DY415" s="4">
        <v>1</v>
      </c>
      <c r="DZ415" s="4">
        <v>1</v>
      </c>
      <c r="EA415" s="4" t="s">
        <v>499</v>
      </c>
      <c r="EB415" s="4">
        <v>611</v>
      </c>
      <c r="EC415" s="4">
        <v>10.18</v>
      </c>
      <c r="EE415" s="4">
        <v>2</v>
      </c>
      <c r="EF415" s="4">
        <v>1</v>
      </c>
      <c r="EG415" s="4" t="s">
        <v>224</v>
      </c>
      <c r="EI415" s="4">
        <v>1</v>
      </c>
      <c r="EJ415" s="4">
        <v>1</v>
      </c>
      <c r="EK415" s="4">
        <v>3</v>
      </c>
      <c r="EL415" s="4">
        <v>7</v>
      </c>
      <c r="EM415" s="4">
        <v>23</v>
      </c>
      <c r="ET415" s="4" t="s">
        <v>1690</v>
      </c>
      <c r="EU415" s="4" t="s">
        <v>201</v>
      </c>
      <c r="EV415" s="4" t="s">
        <v>202</v>
      </c>
      <c r="EY415" s="4">
        <v>1019</v>
      </c>
      <c r="FA415" s="83" t="s">
        <v>203</v>
      </c>
      <c r="FB415" s="4" t="s">
        <v>204</v>
      </c>
      <c r="FC415" s="4">
        <v>0</v>
      </c>
      <c r="FD415" s="4" t="s">
        <v>205</v>
      </c>
    </row>
    <row r="416" spans="1:161" x14ac:dyDescent="0.3">
      <c r="A416" s="4">
        <v>14286</v>
      </c>
      <c r="B416" s="4" t="s">
        <v>1727</v>
      </c>
      <c r="C416" s="4" t="s">
        <v>194</v>
      </c>
      <c r="D416" s="4" t="s">
        <v>1728</v>
      </c>
      <c r="E416" s="4" t="s">
        <v>227</v>
      </c>
      <c r="F416" s="4" t="s">
        <v>202</v>
      </c>
      <c r="G416" s="4">
        <v>1</v>
      </c>
      <c r="H416" s="4">
        <v>2</v>
      </c>
      <c r="J416" s="4">
        <v>1</v>
      </c>
      <c r="K416" s="4">
        <v>2</v>
      </c>
      <c r="O416" s="4">
        <v>0</v>
      </c>
      <c r="P416" s="4">
        <v>1</v>
      </c>
      <c r="Q416" s="4">
        <v>2</v>
      </c>
      <c r="BF416" s="4">
        <v>1</v>
      </c>
      <c r="BG416" s="4">
        <v>1</v>
      </c>
      <c r="BI416" s="4">
        <v>1</v>
      </c>
      <c r="BJ416" s="4">
        <v>1</v>
      </c>
      <c r="BK416" s="4">
        <v>5</v>
      </c>
      <c r="BL416" s="4">
        <v>4</v>
      </c>
      <c r="BM416" s="4">
        <v>2</v>
      </c>
      <c r="BS416" s="4">
        <v>4</v>
      </c>
      <c r="BU416" s="4">
        <v>1</v>
      </c>
      <c r="BV416" s="4">
        <v>3</v>
      </c>
      <c r="BX416" s="4">
        <v>1</v>
      </c>
      <c r="BY416" s="4">
        <v>2</v>
      </c>
      <c r="BZ416" s="4">
        <v>1</v>
      </c>
      <c r="CA416" s="4">
        <v>2</v>
      </c>
      <c r="CB416" s="4">
        <v>1</v>
      </c>
      <c r="CC416" s="4">
        <v>1</v>
      </c>
      <c r="CD416" s="4">
        <v>2</v>
      </c>
      <c r="CE416" s="4">
        <v>2</v>
      </c>
      <c r="CF416" s="4">
        <v>1</v>
      </c>
      <c r="CG416" s="4">
        <v>2</v>
      </c>
      <c r="CH416" s="4">
        <v>1</v>
      </c>
      <c r="CI416" s="4">
        <v>1</v>
      </c>
      <c r="CJ416" s="4">
        <v>2</v>
      </c>
      <c r="CK416" s="4">
        <v>3</v>
      </c>
      <c r="CL416" s="4">
        <v>1</v>
      </c>
      <c r="CM416" s="4">
        <v>3</v>
      </c>
      <c r="CN416" s="4">
        <v>1</v>
      </c>
      <c r="CO416" s="4">
        <v>1</v>
      </c>
      <c r="CP416" s="4">
        <v>1</v>
      </c>
      <c r="CQ416" s="4">
        <v>1</v>
      </c>
      <c r="CR416" s="4">
        <v>1</v>
      </c>
      <c r="CS416" s="4">
        <v>0</v>
      </c>
      <c r="CV416" s="4">
        <v>2</v>
      </c>
      <c r="CX416" s="4">
        <v>2</v>
      </c>
      <c r="CY416" s="4">
        <v>6</v>
      </c>
      <c r="CZ416" s="4">
        <v>1</v>
      </c>
      <c r="DA416" s="4">
        <v>2</v>
      </c>
      <c r="DB416" s="4">
        <v>1</v>
      </c>
      <c r="DC416" s="4">
        <v>1</v>
      </c>
      <c r="DD416" s="4">
        <v>3</v>
      </c>
      <c r="DE416" s="4">
        <v>1</v>
      </c>
      <c r="DF416" s="4">
        <v>1</v>
      </c>
      <c r="DH416" s="4">
        <v>0</v>
      </c>
      <c r="DI416" s="4">
        <v>0</v>
      </c>
      <c r="DJ416" s="4">
        <v>0</v>
      </c>
      <c r="DK416" s="4">
        <v>0</v>
      </c>
      <c r="DL416" s="4">
        <v>1</v>
      </c>
      <c r="DO416" s="4">
        <v>1</v>
      </c>
      <c r="DP416" s="4">
        <v>1</v>
      </c>
      <c r="DQ416" s="4">
        <v>5</v>
      </c>
      <c r="DR416" s="4">
        <v>1</v>
      </c>
      <c r="DW416" s="4">
        <v>2</v>
      </c>
      <c r="DX416" s="4">
        <v>7</v>
      </c>
      <c r="DY416" s="4">
        <v>1</v>
      </c>
      <c r="DZ416" s="4">
        <v>1</v>
      </c>
      <c r="EA416" s="4" t="s">
        <v>1729</v>
      </c>
      <c r="EB416" s="4">
        <v>840</v>
      </c>
      <c r="EC416" s="4">
        <v>14</v>
      </c>
      <c r="EE416" s="4">
        <v>2</v>
      </c>
      <c r="EF416" s="4">
        <v>1</v>
      </c>
      <c r="EG416" s="4" t="s">
        <v>500</v>
      </c>
      <c r="EI416" s="4">
        <v>1</v>
      </c>
      <c r="EJ416" s="4">
        <v>1</v>
      </c>
      <c r="EK416" s="4">
        <v>3</v>
      </c>
      <c r="EL416" s="4">
        <v>6</v>
      </c>
      <c r="EM416" s="4">
        <v>21</v>
      </c>
      <c r="ET416" s="4" t="s">
        <v>1690</v>
      </c>
      <c r="EU416" s="4" t="s">
        <v>201</v>
      </c>
      <c r="EV416" s="4" t="s">
        <v>202</v>
      </c>
      <c r="EY416" s="4">
        <v>963</v>
      </c>
      <c r="FA416" s="83" t="s">
        <v>203</v>
      </c>
      <c r="FB416" s="4" t="s">
        <v>204</v>
      </c>
      <c r="FC416" s="4">
        <v>0</v>
      </c>
      <c r="FD416" s="4" t="s">
        <v>205</v>
      </c>
      <c r="FE416" s="4">
        <v>7</v>
      </c>
    </row>
    <row r="417" spans="1:161" x14ac:dyDescent="0.3">
      <c r="A417" s="4">
        <v>14320</v>
      </c>
      <c r="B417" s="4" t="s">
        <v>1730</v>
      </c>
      <c r="C417" s="4" t="s">
        <v>212</v>
      </c>
      <c r="D417" s="4" t="s">
        <v>1731</v>
      </c>
      <c r="E417" s="4" t="s">
        <v>214</v>
      </c>
      <c r="F417" s="4" t="s">
        <v>202</v>
      </c>
      <c r="G417" s="4">
        <v>1</v>
      </c>
      <c r="H417" s="4">
        <v>1</v>
      </c>
      <c r="I417" s="4">
        <v>2</v>
      </c>
      <c r="J417" s="4">
        <v>1</v>
      </c>
      <c r="K417" s="4">
        <v>2</v>
      </c>
      <c r="O417" s="4">
        <v>1</v>
      </c>
      <c r="P417" s="4">
        <v>1</v>
      </c>
      <c r="Q417" s="4">
        <v>2</v>
      </c>
      <c r="R417" s="4">
        <v>2</v>
      </c>
      <c r="U417" s="4">
        <v>2</v>
      </c>
      <c r="W417" s="4">
        <v>1</v>
      </c>
      <c r="Y417" s="4">
        <v>1</v>
      </c>
      <c r="AA417" s="4">
        <v>1</v>
      </c>
      <c r="AB417" s="4">
        <v>2009</v>
      </c>
      <c r="AC417" s="4">
        <v>1</v>
      </c>
      <c r="AD417" s="4">
        <v>1</v>
      </c>
      <c r="AE417" s="4">
        <v>-98</v>
      </c>
      <c r="AF417" s="4">
        <v>4</v>
      </c>
      <c r="AG417" s="4">
        <v>1</v>
      </c>
      <c r="AV417" s="4">
        <v>2</v>
      </c>
      <c r="AX417" s="4">
        <v>8</v>
      </c>
      <c r="AY417" s="4">
        <v>-77</v>
      </c>
      <c r="BD417" s="4">
        <v>2</v>
      </c>
      <c r="BE417" s="4">
        <v>2</v>
      </c>
      <c r="BF417" s="4">
        <v>1</v>
      </c>
      <c r="BG417" s="4">
        <v>1</v>
      </c>
      <c r="BH417" s="4">
        <v>2</v>
      </c>
      <c r="BI417" s="4">
        <v>1</v>
      </c>
      <c r="BJ417" s="4">
        <v>1</v>
      </c>
      <c r="BK417" s="4">
        <v>6</v>
      </c>
      <c r="BL417" s="4">
        <v>3</v>
      </c>
      <c r="BM417" s="4">
        <v>1</v>
      </c>
      <c r="BS417" s="4">
        <v>1</v>
      </c>
      <c r="BU417" s="4">
        <v>2</v>
      </c>
      <c r="BW417" s="4">
        <v>3</v>
      </c>
      <c r="BX417" s="4">
        <v>3</v>
      </c>
      <c r="BY417" s="4">
        <v>1</v>
      </c>
      <c r="BZ417" s="4">
        <v>1</v>
      </c>
      <c r="CA417" s="4">
        <v>1</v>
      </c>
      <c r="CB417" s="4">
        <v>2</v>
      </c>
      <c r="CC417" s="4">
        <v>2</v>
      </c>
      <c r="CD417" s="4">
        <v>2</v>
      </c>
      <c r="CE417" s="4">
        <v>2</v>
      </c>
      <c r="CF417" s="4">
        <v>2</v>
      </c>
      <c r="CG417" s="4">
        <v>1</v>
      </c>
      <c r="CH417" s="4">
        <v>1</v>
      </c>
      <c r="CI417" s="4">
        <v>1</v>
      </c>
      <c r="CJ417" s="4">
        <v>2</v>
      </c>
      <c r="CK417" s="4">
        <v>7</v>
      </c>
      <c r="CL417" s="4">
        <v>1</v>
      </c>
      <c r="CM417" s="4">
        <v>1</v>
      </c>
      <c r="CN417" s="4">
        <v>1</v>
      </c>
      <c r="CO417" s="4">
        <v>1</v>
      </c>
      <c r="CP417" s="4">
        <v>1</v>
      </c>
      <c r="CQ417" s="4">
        <v>1</v>
      </c>
      <c r="CR417" s="4">
        <v>1</v>
      </c>
      <c r="CS417" s="4">
        <v>0</v>
      </c>
      <c r="CV417" s="4">
        <v>2</v>
      </c>
      <c r="CX417" s="4">
        <v>2</v>
      </c>
      <c r="CY417" s="4">
        <v>1</v>
      </c>
      <c r="CZ417" s="4">
        <v>1</v>
      </c>
      <c r="DA417" s="4">
        <v>4</v>
      </c>
      <c r="DB417" s="4">
        <v>1</v>
      </c>
      <c r="DC417" s="4">
        <v>15</v>
      </c>
      <c r="DD417" s="4">
        <v>5</v>
      </c>
      <c r="DE417" s="4">
        <v>1</v>
      </c>
      <c r="DF417" s="4">
        <v>4</v>
      </c>
      <c r="DH417" s="4">
        <v>1</v>
      </c>
      <c r="DI417" s="4">
        <v>0</v>
      </c>
      <c r="DJ417" s="4">
        <v>1</v>
      </c>
      <c r="DK417" s="4">
        <v>0</v>
      </c>
      <c r="DL417" s="4">
        <v>1</v>
      </c>
      <c r="DM417" s="4">
        <v>1</v>
      </c>
      <c r="DO417" s="4">
        <v>1</v>
      </c>
      <c r="DP417" s="4">
        <v>1</v>
      </c>
      <c r="DQ417" s="4">
        <v>8</v>
      </c>
      <c r="DR417" s="4">
        <v>1</v>
      </c>
      <c r="DW417" s="4">
        <v>2</v>
      </c>
      <c r="DX417" s="4">
        <v>-98</v>
      </c>
      <c r="DY417" s="4">
        <v>1</v>
      </c>
      <c r="DZ417" s="4">
        <v>2</v>
      </c>
      <c r="EA417" s="4" t="s">
        <v>1732</v>
      </c>
      <c r="EB417" s="4">
        <v>844</v>
      </c>
      <c r="EC417" s="4">
        <v>14.07</v>
      </c>
      <c r="EE417" s="4">
        <v>2</v>
      </c>
      <c r="EF417" s="4">
        <v>1</v>
      </c>
      <c r="EG417" s="4" t="s">
        <v>529</v>
      </c>
      <c r="EI417" s="4">
        <v>1</v>
      </c>
      <c r="EJ417" s="4">
        <v>1</v>
      </c>
      <c r="EK417" s="4">
        <v>3</v>
      </c>
      <c r="EL417" s="4">
        <v>8</v>
      </c>
      <c r="EM417" s="4">
        <v>25</v>
      </c>
      <c r="ET417" s="4" t="s">
        <v>1690</v>
      </c>
      <c r="EU417" s="4" t="s">
        <v>201</v>
      </c>
      <c r="EV417" s="4" t="s">
        <v>202</v>
      </c>
      <c r="EY417" s="4">
        <v>826</v>
      </c>
      <c r="FA417" s="83" t="s">
        <v>237</v>
      </c>
      <c r="FB417" s="4" t="s">
        <v>204</v>
      </c>
      <c r="FC417" s="4">
        <v>1</v>
      </c>
      <c r="FD417" s="4" t="s">
        <v>205</v>
      </c>
      <c r="FE417" s="4">
        <v>3</v>
      </c>
    </row>
    <row r="418" spans="1:161" x14ac:dyDescent="0.3">
      <c r="A418" s="4">
        <v>14337</v>
      </c>
      <c r="B418" s="4" t="s">
        <v>1733</v>
      </c>
      <c r="C418" s="4" t="s">
        <v>194</v>
      </c>
      <c r="D418" s="4" t="s">
        <v>1734</v>
      </c>
      <c r="E418" s="4" t="s">
        <v>299</v>
      </c>
      <c r="F418" s="4" t="s">
        <v>202</v>
      </c>
      <c r="G418" s="4">
        <v>1</v>
      </c>
      <c r="H418" s="4">
        <v>1</v>
      </c>
      <c r="I418" s="4">
        <v>2</v>
      </c>
      <c r="J418" s="4">
        <v>1</v>
      </c>
      <c r="K418" s="4">
        <v>2</v>
      </c>
      <c r="O418" s="4">
        <v>1</v>
      </c>
      <c r="P418" s="4">
        <v>1</v>
      </c>
      <c r="Q418" s="4">
        <v>2</v>
      </c>
      <c r="R418" s="4">
        <v>3</v>
      </c>
      <c r="T418" s="4">
        <v>2</v>
      </c>
      <c r="U418" s="4">
        <v>1</v>
      </c>
      <c r="W418" s="4">
        <v>2</v>
      </c>
      <c r="Y418" s="4">
        <v>2</v>
      </c>
      <c r="Z418" s="4">
        <v>2</v>
      </c>
      <c r="AA418" s="4">
        <v>1</v>
      </c>
      <c r="AB418" s="4">
        <v>2013</v>
      </c>
      <c r="AC418" s="4">
        <v>4</v>
      </c>
      <c r="AD418" s="4">
        <v>2</v>
      </c>
      <c r="AE418" s="4">
        <v>3</v>
      </c>
      <c r="AF418" s="4">
        <v>3</v>
      </c>
      <c r="AW418" s="4">
        <v>1</v>
      </c>
      <c r="AX418" s="4">
        <v>9</v>
      </c>
      <c r="AY418" s="4">
        <v>2</v>
      </c>
      <c r="AZ418" s="4">
        <v>1</v>
      </c>
      <c r="BA418" s="4">
        <v>0</v>
      </c>
      <c r="BB418" s="4">
        <v>1</v>
      </c>
      <c r="BC418" s="4">
        <v>0</v>
      </c>
      <c r="BD418" s="4">
        <v>1</v>
      </c>
      <c r="BF418" s="4">
        <v>1</v>
      </c>
      <c r="BG418" s="4">
        <v>1</v>
      </c>
      <c r="BI418" s="4">
        <v>1</v>
      </c>
      <c r="BJ418" s="4">
        <v>1</v>
      </c>
      <c r="BK418" s="4">
        <v>5</v>
      </c>
      <c r="BL418" s="4">
        <v>-77</v>
      </c>
      <c r="BS418" s="4">
        <v>2</v>
      </c>
      <c r="BT418" s="4">
        <v>2</v>
      </c>
      <c r="BU418" s="4">
        <v>2</v>
      </c>
      <c r="BW418" s="4">
        <v>1</v>
      </c>
      <c r="BX418" s="4">
        <v>3</v>
      </c>
      <c r="BY418" s="4">
        <v>1</v>
      </c>
      <c r="BZ418" s="4">
        <v>1</v>
      </c>
      <c r="CA418" s="4">
        <v>1</v>
      </c>
      <c r="CB418" s="4">
        <v>-98</v>
      </c>
      <c r="CC418" s="4">
        <v>2</v>
      </c>
      <c r="CD418" s="4">
        <v>2</v>
      </c>
      <c r="CE418" s="4">
        <v>2</v>
      </c>
      <c r="CF418" s="4">
        <v>2</v>
      </c>
      <c r="CG418" s="4">
        <v>2</v>
      </c>
      <c r="CH418" s="4">
        <v>2</v>
      </c>
      <c r="CI418" s="4">
        <v>2</v>
      </c>
      <c r="CJ418" s="4">
        <v>1</v>
      </c>
      <c r="CK418" s="4">
        <v>7</v>
      </c>
      <c r="CL418" s="4">
        <v>1</v>
      </c>
      <c r="CM418" s="4">
        <v>1</v>
      </c>
      <c r="CN418" s="4">
        <v>1</v>
      </c>
      <c r="CO418" s="4">
        <v>2</v>
      </c>
      <c r="CP418" s="4">
        <v>1</v>
      </c>
      <c r="CQ418" s="4">
        <v>1</v>
      </c>
      <c r="CR418" s="4">
        <v>1</v>
      </c>
      <c r="CS418" s="4">
        <v>1</v>
      </c>
      <c r="CT418" s="4">
        <v>1</v>
      </c>
      <c r="CU418" s="4">
        <v>1</v>
      </c>
      <c r="CV418" s="4">
        <v>1</v>
      </c>
      <c r="CW418" s="4">
        <v>1</v>
      </c>
      <c r="CX418" s="4">
        <v>2</v>
      </c>
      <c r="CY418" s="4">
        <v>1</v>
      </c>
      <c r="CZ418" s="4">
        <v>1</v>
      </c>
      <c r="DA418" s="4">
        <v>3</v>
      </c>
      <c r="DB418" s="4">
        <v>1</v>
      </c>
      <c r="DC418" s="4">
        <v>55</v>
      </c>
      <c r="DD418" s="4">
        <v>1</v>
      </c>
      <c r="DE418" s="4">
        <v>1</v>
      </c>
      <c r="DF418" s="4">
        <v>1</v>
      </c>
      <c r="DG418" s="4">
        <v>1</v>
      </c>
      <c r="DH418" s="4">
        <v>0</v>
      </c>
      <c r="DI418" s="4">
        <v>0</v>
      </c>
      <c r="DJ418" s="4">
        <v>0</v>
      </c>
      <c r="DK418" s="4">
        <v>0</v>
      </c>
      <c r="DL418" s="4">
        <v>0</v>
      </c>
      <c r="DM418" s="4">
        <v>0</v>
      </c>
      <c r="DN418" s="4">
        <v>1</v>
      </c>
      <c r="DO418" s="4">
        <v>1</v>
      </c>
      <c r="DP418" s="4">
        <v>2</v>
      </c>
      <c r="DQ418" s="4">
        <v>5</v>
      </c>
      <c r="DR418" s="4">
        <v>1</v>
      </c>
      <c r="DW418" s="4">
        <v>2</v>
      </c>
      <c r="DX418" s="4">
        <v>1</v>
      </c>
      <c r="DY418" s="4">
        <v>1</v>
      </c>
      <c r="DZ418" s="4">
        <v>2</v>
      </c>
      <c r="EA418" s="4" t="s">
        <v>1735</v>
      </c>
      <c r="EB418" s="4">
        <v>1125</v>
      </c>
      <c r="EC418" s="4">
        <v>18.75</v>
      </c>
      <c r="EE418" s="4">
        <v>2</v>
      </c>
      <c r="EF418" s="4">
        <v>1</v>
      </c>
      <c r="EG418" s="4" t="s">
        <v>1736</v>
      </c>
      <c r="EI418" s="4">
        <v>1</v>
      </c>
      <c r="EJ418" s="4">
        <v>1</v>
      </c>
      <c r="EK418" s="4">
        <v>3</v>
      </c>
      <c r="EL418" s="4">
        <v>7</v>
      </c>
      <c r="EM418" s="4">
        <v>23</v>
      </c>
      <c r="ET418" s="4" t="s">
        <v>1690</v>
      </c>
      <c r="EU418" s="4" t="s">
        <v>201</v>
      </c>
      <c r="EV418" s="4" t="s">
        <v>202</v>
      </c>
      <c r="EY418" s="4">
        <v>1019</v>
      </c>
      <c r="FA418" s="83" t="s">
        <v>237</v>
      </c>
      <c r="FB418" s="4" t="s">
        <v>204</v>
      </c>
      <c r="FC418" s="4">
        <v>1</v>
      </c>
      <c r="FD418" s="4" t="s">
        <v>205</v>
      </c>
      <c r="FE418" s="4">
        <v>7</v>
      </c>
    </row>
    <row r="419" spans="1:161" x14ac:dyDescent="0.3">
      <c r="A419" s="4">
        <v>14398</v>
      </c>
      <c r="B419" s="4" t="s">
        <v>1737</v>
      </c>
      <c r="C419" s="4" t="s">
        <v>212</v>
      </c>
      <c r="D419" s="4" t="s">
        <v>1738</v>
      </c>
      <c r="E419" s="4" t="s">
        <v>214</v>
      </c>
      <c r="F419" s="4" t="s">
        <v>202</v>
      </c>
      <c r="G419" s="4">
        <v>1</v>
      </c>
      <c r="H419" s="4">
        <v>2</v>
      </c>
      <c r="J419" s="4">
        <v>1</v>
      </c>
      <c r="K419" s="4">
        <v>2</v>
      </c>
      <c r="O419" s="4">
        <v>0</v>
      </c>
      <c r="P419" s="4">
        <v>1</v>
      </c>
      <c r="Q419" s="4">
        <v>2</v>
      </c>
      <c r="BF419" s="4">
        <v>1</v>
      </c>
      <c r="BG419" s="4">
        <v>1</v>
      </c>
      <c r="BI419" s="4">
        <v>1</v>
      </c>
      <c r="BJ419" s="4">
        <v>1</v>
      </c>
      <c r="BK419" s="4">
        <v>4</v>
      </c>
      <c r="BL419" s="4">
        <v>2</v>
      </c>
      <c r="BS419" s="4">
        <v>1</v>
      </c>
      <c r="BU419" s="4">
        <v>2</v>
      </c>
      <c r="BW419" s="4">
        <v>3</v>
      </c>
      <c r="BX419" s="4">
        <v>1</v>
      </c>
      <c r="BY419" s="4">
        <v>2</v>
      </c>
      <c r="BZ419" s="4">
        <v>1</v>
      </c>
      <c r="CA419" s="4">
        <v>1</v>
      </c>
      <c r="CB419" s="4">
        <v>2</v>
      </c>
      <c r="CC419" s="4">
        <v>2</v>
      </c>
      <c r="CD419" s="4">
        <v>2</v>
      </c>
      <c r="CE419" s="4">
        <v>2</v>
      </c>
      <c r="CF419" s="4">
        <v>2</v>
      </c>
      <c r="CG419" s="4">
        <v>2</v>
      </c>
      <c r="CH419" s="4">
        <v>2</v>
      </c>
      <c r="CI419" s="4">
        <v>2</v>
      </c>
      <c r="CJ419" s="4">
        <v>2</v>
      </c>
      <c r="CK419" s="4">
        <v>6</v>
      </c>
      <c r="CL419" s="4">
        <v>1</v>
      </c>
      <c r="CM419" s="4">
        <v>3</v>
      </c>
      <c r="CN419" s="4">
        <v>1</v>
      </c>
      <c r="CO419" s="4">
        <v>1</v>
      </c>
      <c r="CP419" s="4">
        <v>1</v>
      </c>
      <c r="CQ419" s="4">
        <v>1</v>
      </c>
      <c r="CR419" s="4">
        <v>1</v>
      </c>
      <c r="CS419" s="4">
        <v>2</v>
      </c>
      <c r="CT419" s="4">
        <v>1</v>
      </c>
      <c r="CU419" s="4">
        <v>0</v>
      </c>
      <c r="CV419" s="4">
        <v>1</v>
      </c>
      <c r="CW419" s="4">
        <v>1</v>
      </c>
      <c r="CX419" s="4">
        <v>2</v>
      </c>
      <c r="CY419" s="4">
        <v>5</v>
      </c>
      <c r="CZ419" s="4">
        <v>1</v>
      </c>
      <c r="DA419" s="4">
        <v>1</v>
      </c>
      <c r="DB419" s="4">
        <v>1</v>
      </c>
      <c r="DC419" s="4">
        <v>10</v>
      </c>
      <c r="DD419" s="4">
        <v>1</v>
      </c>
      <c r="DE419" s="4">
        <v>1</v>
      </c>
      <c r="DF419" s="4">
        <v>3</v>
      </c>
      <c r="DH419" s="4">
        <v>0</v>
      </c>
      <c r="DI419" s="4">
        <v>0</v>
      </c>
      <c r="DJ419" s="4">
        <v>1</v>
      </c>
      <c r="DK419" s="4">
        <v>2</v>
      </c>
      <c r="DO419" s="4">
        <v>2</v>
      </c>
      <c r="DP419" s="4">
        <v>2</v>
      </c>
      <c r="DQ419" s="4">
        <v>5</v>
      </c>
      <c r="DR419" s="4">
        <v>6</v>
      </c>
      <c r="DW419" s="4">
        <v>1</v>
      </c>
      <c r="DX419" s="4">
        <v>3</v>
      </c>
      <c r="DY419" s="4">
        <v>1</v>
      </c>
      <c r="DZ419" s="4">
        <v>2</v>
      </c>
      <c r="EA419" s="4" t="s">
        <v>1739</v>
      </c>
      <c r="EB419" s="4">
        <v>801</v>
      </c>
      <c r="EC419" s="4">
        <v>13.35</v>
      </c>
      <c r="EE419" s="4">
        <v>2</v>
      </c>
      <c r="EF419" s="4">
        <v>1</v>
      </c>
      <c r="EG419" s="4" t="s">
        <v>500</v>
      </c>
      <c r="EI419" s="4">
        <v>1</v>
      </c>
      <c r="EJ419" s="4">
        <v>1</v>
      </c>
      <c r="EK419" s="4">
        <v>3</v>
      </c>
      <c r="EL419" s="4">
        <v>8</v>
      </c>
      <c r="EM419" s="4">
        <v>25</v>
      </c>
      <c r="ET419" s="4" t="s">
        <v>1690</v>
      </c>
      <c r="EU419" s="4" t="s">
        <v>201</v>
      </c>
      <c r="EV419" s="4" t="s">
        <v>202</v>
      </c>
      <c r="EY419" s="4">
        <v>826</v>
      </c>
      <c r="FA419" s="83" t="s">
        <v>203</v>
      </c>
      <c r="FB419" s="4" t="s">
        <v>204</v>
      </c>
      <c r="FC419" s="4">
        <v>1</v>
      </c>
      <c r="FD419" s="4" t="s">
        <v>205</v>
      </c>
      <c r="FE419" s="4">
        <v>12</v>
      </c>
    </row>
    <row r="420" spans="1:161" x14ac:dyDescent="0.3">
      <c r="A420" s="4">
        <v>14510</v>
      </c>
      <c r="B420" s="4" t="s">
        <v>1740</v>
      </c>
      <c r="C420" s="4" t="s">
        <v>212</v>
      </c>
      <c r="D420" s="4" t="s">
        <v>1741</v>
      </c>
      <c r="E420" s="4" t="s">
        <v>214</v>
      </c>
      <c r="F420" s="4" t="s">
        <v>202</v>
      </c>
      <c r="G420" s="4">
        <v>1</v>
      </c>
      <c r="H420" s="4">
        <v>1</v>
      </c>
      <c r="I420" s="4">
        <v>1</v>
      </c>
      <c r="J420" s="4">
        <v>1</v>
      </c>
      <c r="K420" s="4">
        <v>2</v>
      </c>
      <c r="O420" s="4">
        <v>2</v>
      </c>
      <c r="P420" s="4">
        <v>1</v>
      </c>
      <c r="Q420" s="4">
        <v>2</v>
      </c>
      <c r="BF420" s="4">
        <v>1</v>
      </c>
      <c r="BG420" s="4">
        <v>1</v>
      </c>
      <c r="BI420" s="4">
        <v>1</v>
      </c>
      <c r="BJ420" s="4">
        <v>2</v>
      </c>
      <c r="BK420" s="4">
        <v>5</v>
      </c>
      <c r="BL420" s="4">
        <v>4</v>
      </c>
      <c r="BS420" s="4">
        <v>1</v>
      </c>
      <c r="BU420" s="4">
        <v>2</v>
      </c>
      <c r="BW420" s="4">
        <v>2</v>
      </c>
      <c r="BX420" s="4">
        <v>1</v>
      </c>
      <c r="BY420" s="4">
        <v>1</v>
      </c>
      <c r="BZ420" s="4">
        <v>2</v>
      </c>
      <c r="CA420" s="4">
        <v>1</v>
      </c>
      <c r="CB420" s="4">
        <v>2</v>
      </c>
      <c r="CC420" s="4">
        <v>2</v>
      </c>
      <c r="CD420" s="4">
        <v>2</v>
      </c>
      <c r="CE420" s="4">
        <v>2</v>
      </c>
      <c r="CF420" s="4">
        <v>2</v>
      </c>
      <c r="CG420" s="4">
        <v>2</v>
      </c>
      <c r="CH420" s="4">
        <v>1</v>
      </c>
      <c r="CI420" s="4">
        <v>1</v>
      </c>
      <c r="CJ420" s="4">
        <v>1</v>
      </c>
      <c r="CK420" s="4">
        <v>7</v>
      </c>
      <c r="CL420" s="4">
        <v>1</v>
      </c>
      <c r="CM420" s="4">
        <v>1</v>
      </c>
      <c r="CN420" s="4">
        <v>1</v>
      </c>
      <c r="CO420" s="4">
        <v>2</v>
      </c>
      <c r="CP420" s="4">
        <v>1</v>
      </c>
      <c r="CQ420" s="4">
        <v>2</v>
      </c>
      <c r="CR420" s="4">
        <v>1</v>
      </c>
      <c r="CS420" s="4">
        <v>1</v>
      </c>
      <c r="CT420" s="4">
        <v>1</v>
      </c>
      <c r="CU420" s="4">
        <v>1</v>
      </c>
      <c r="CV420" s="4">
        <v>2</v>
      </c>
      <c r="CX420" s="4">
        <v>1</v>
      </c>
      <c r="CY420" s="4">
        <v>1</v>
      </c>
      <c r="CZ420" s="4">
        <v>1</v>
      </c>
      <c r="DA420" s="4">
        <v>5</v>
      </c>
      <c r="DB420" s="4">
        <v>1</v>
      </c>
      <c r="DC420" s="4">
        <v>5</v>
      </c>
      <c r="DD420" s="4">
        <v>6</v>
      </c>
      <c r="DE420" s="4">
        <v>1</v>
      </c>
      <c r="DF420" s="4">
        <v>3</v>
      </c>
      <c r="DH420" s="4">
        <v>1</v>
      </c>
      <c r="DI420" s="4">
        <v>2</v>
      </c>
      <c r="DO420" s="4">
        <v>1</v>
      </c>
      <c r="DP420" s="4">
        <v>2</v>
      </c>
      <c r="DQ420" s="4">
        <v>5</v>
      </c>
      <c r="DR420" s="4">
        <v>2</v>
      </c>
      <c r="DW420" s="4">
        <v>2</v>
      </c>
      <c r="DX420" s="4">
        <v>8</v>
      </c>
      <c r="DY420" s="4">
        <v>1</v>
      </c>
      <c r="DZ420" s="4">
        <v>2</v>
      </c>
      <c r="EA420" s="4" t="s">
        <v>404</v>
      </c>
      <c r="EB420" s="4">
        <v>625</v>
      </c>
      <c r="EC420" s="4">
        <v>10.42</v>
      </c>
      <c r="EE420" s="4">
        <v>2</v>
      </c>
      <c r="EF420" s="4">
        <v>1</v>
      </c>
      <c r="EG420" s="4" t="s">
        <v>1468</v>
      </c>
      <c r="EI420" s="4">
        <v>1</v>
      </c>
      <c r="EJ420" s="4">
        <v>1</v>
      </c>
      <c r="EK420" s="4">
        <v>3</v>
      </c>
      <c r="EL420" s="4">
        <v>8</v>
      </c>
      <c r="EM420" s="4">
        <v>25</v>
      </c>
      <c r="ET420" s="4" t="s">
        <v>1742</v>
      </c>
      <c r="EU420" s="4" t="s">
        <v>201</v>
      </c>
      <c r="EV420" s="4" t="s">
        <v>202</v>
      </c>
      <c r="EY420" s="4">
        <v>826</v>
      </c>
      <c r="FA420" s="83" t="s">
        <v>203</v>
      </c>
      <c r="FB420" s="4" t="s">
        <v>204</v>
      </c>
      <c r="FC420" s="4">
        <v>1</v>
      </c>
      <c r="FD420" s="4" t="s">
        <v>205</v>
      </c>
      <c r="FE420" s="4">
        <v>7</v>
      </c>
    </row>
    <row r="421" spans="1:161" x14ac:dyDescent="0.3">
      <c r="A421" s="4">
        <v>14619</v>
      </c>
      <c r="B421" s="4" t="s">
        <v>1743</v>
      </c>
      <c r="C421" s="4" t="s">
        <v>212</v>
      </c>
      <c r="D421" s="4" t="s">
        <v>1744</v>
      </c>
      <c r="E421" s="4" t="s">
        <v>309</v>
      </c>
      <c r="F421" s="4" t="s">
        <v>202</v>
      </c>
      <c r="G421" s="4">
        <v>1</v>
      </c>
      <c r="H421" s="4">
        <v>2</v>
      </c>
      <c r="J421" s="4">
        <v>1</v>
      </c>
      <c r="K421" s="4">
        <v>2</v>
      </c>
      <c r="O421" s="4">
        <v>0</v>
      </c>
      <c r="P421" s="4">
        <v>1</v>
      </c>
      <c r="Q421" s="4">
        <v>2</v>
      </c>
      <c r="BF421" s="4">
        <v>1</v>
      </c>
      <c r="BG421" s="4">
        <v>1</v>
      </c>
      <c r="BI421" s="4">
        <v>1</v>
      </c>
      <c r="BJ421" s="4">
        <v>1</v>
      </c>
      <c r="BK421" s="4">
        <v>5</v>
      </c>
      <c r="BL421" s="4">
        <v>2</v>
      </c>
      <c r="BM421" s="4">
        <v>5</v>
      </c>
      <c r="BS421" s="4">
        <v>1</v>
      </c>
      <c r="BU421" s="4">
        <v>1</v>
      </c>
      <c r="BV421" s="4">
        <v>2</v>
      </c>
      <c r="BX421" s="4">
        <v>3</v>
      </c>
      <c r="BY421" s="4">
        <v>2</v>
      </c>
      <c r="BZ421" s="4">
        <v>1</v>
      </c>
      <c r="CA421" s="4">
        <v>1</v>
      </c>
      <c r="CB421" s="4">
        <v>1</v>
      </c>
      <c r="CC421" s="4">
        <v>2</v>
      </c>
      <c r="CD421" s="4">
        <v>2</v>
      </c>
      <c r="CE421" s="4">
        <v>2</v>
      </c>
      <c r="CF421" s="4">
        <v>1</v>
      </c>
      <c r="CG421" s="4">
        <v>2</v>
      </c>
      <c r="CH421" s="4">
        <v>2</v>
      </c>
      <c r="CI421" s="4">
        <v>2</v>
      </c>
      <c r="CJ421" s="4">
        <v>2</v>
      </c>
      <c r="CK421" s="4">
        <v>7</v>
      </c>
      <c r="CL421" s="4">
        <v>2</v>
      </c>
      <c r="CM421" s="4">
        <v>1</v>
      </c>
      <c r="CN421" s="4">
        <v>1</v>
      </c>
      <c r="CO421" s="4">
        <v>1</v>
      </c>
      <c r="CP421" s="4">
        <v>1</v>
      </c>
      <c r="CQ421" s="4">
        <v>1</v>
      </c>
      <c r="CR421" s="4">
        <v>1</v>
      </c>
      <c r="CS421" s="4">
        <v>1</v>
      </c>
      <c r="CT421" s="4">
        <v>1</v>
      </c>
      <c r="CU421" s="4">
        <v>1</v>
      </c>
      <c r="CV421" s="4">
        <v>2</v>
      </c>
      <c r="CX421" s="4">
        <v>2</v>
      </c>
      <c r="CY421" s="4">
        <v>1</v>
      </c>
      <c r="CZ421" s="4">
        <v>1</v>
      </c>
      <c r="DA421" s="4">
        <v>3</v>
      </c>
      <c r="DB421" s="4">
        <v>1</v>
      </c>
      <c r="DC421" s="4">
        <v>30</v>
      </c>
      <c r="DD421" s="4">
        <v>2</v>
      </c>
      <c r="DE421" s="4">
        <v>1</v>
      </c>
      <c r="DF421" s="4">
        <v>7</v>
      </c>
      <c r="DH421" s="4">
        <v>4</v>
      </c>
      <c r="DI421" s="4">
        <v>1</v>
      </c>
      <c r="DJ421" s="4">
        <v>0</v>
      </c>
      <c r="DK421" s="4">
        <v>0</v>
      </c>
      <c r="DL421" s="4">
        <v>2</v>
      </c>
      <c r="DO421" s="4">
        <v>1</v>
      </c>
      <c r="DP421" s="4">
        <v>2</v>
      </c>
      <c r="DQ421" s="4">
        <v>6</v>
      </c>
      <c r="DR421" s="4">
        <v>6</v>
      </c>
      <c r="DW421" s="4">
        <v>1</v>
      </c>
      <c r="DX421" s="4">
        <v>5</v>
      </c>
      <c r="DY421" s="4">
        <v>2</v>
      </c>
      <c r="DZ421" s="4">
        <v>2</v>
      </c>
      <c r="EA421" s="4" t="s">
        <v>1745</v>
      </c>
      <c r="EB421" s="4">
        <v>626</v>
      </c>
      <c r="EC421" s="4">
        <v>10.43</v>
      </c>
      <c r="EE421" s="4">
        <v>2</v>
      </c>
      <c r="EF421" s="4">
        <v>1</v>
      </c>
      <c r="EG421" s="4" t="s">
        <v>1639</v>
      </c>
      <c r="EI421" s="4">
        <v>1</v>
      </c>
      <c r="EJ421" s="4">
        <v>1</v>
      </c>
      <c r="EK421" s="4">
        <v>3</v>
      </c>
      <c r="EL421" s="4">
        <v>9</v>
      </c>
      <c r="EM421" s="4">
        <v>27</v>
      </c>
      <c r="ET421" s="4" t="s">
        <v>1742</v>
      </c>
      <c r="EU421" s="4" t="s">
        <v>201</v>
      </c>
      <c r="EV421" s="4" t="s">
        <v>202</v>
      </c>
      <c r="EW421" s="4">
        <v>1</v>
      </c>
      <c r="EY421" s="4">
        <v>1294</v>
      </c>
      <c r="FA421" s="83" t="s">
        <v>203</v>
      </c>
      <c r="FB421" s="4" t="s">
        <v>204</v>
      </c>
      <c r="FC421" s="4">
        <v>0</v>
      </c>
      <c r="FD421" s="4" t="s">
        <v>205</v>
      </c>
      <c r="FE421" s="4">
        <v>7</v>
      </c>
    </row>
    <row r="422" spans="1:161" x14ac:dyDescent="0.3">
      <c r="A422" s="4">
        <v>14711</v>
      </c>
      <c r="B422" s="4" t="s">
        <v>1746</v>
      </c>
      <c r="C422" s="4" t="s">
        <v>265</v>
      </c>
      <c r="D422" s="4" t="s">
        <v>1747</v>
      </c>
      <c r="E422" s="4" t="s">
        <v>372</v>
      </c>
      <c r="F422" s="4" t="s">
        <v>202</v>
      </c>
      <c r="G422" s="4">
        <v>1</v>
      </c>
      <c r="H422" s="4">
        <v>1</v>
      </c>
      <c r="I422" s="4">
        <v>2</v>
      </c>
      <c r="J422" s="4">
        <v>1</v>
      </c>
      <c r="K422" s="4">
        <v>2</v>
      </c>
      <c r="O422" s="4">
        <v>1</v>
      </c>
      <c r="P422" s="4">
        <v>1</v>
      </c>
      <c r="Q422" s="4">
        <v>2</v>
      </c>
      <c r="R422" s="4">
        <v>2</v>
      </c>
      <c r="U422" s="4">
        <v>2</v>
      </c>
      <c r="W422" s="4">
        <v>2</v>
      </c>
      <c r="Y422" s="4">
        <v>2</v>
      </c>
      <c r="AA422" s="4">
        <v>1</v>
      </c>
      <c r="AB422" s="4">
        <v>2013</v>
      </c>
      <c r="AC422" s="4">
        <v>2</v>
      </c>
      <c r="AD422" s="4">
        <v>2</v>
      </c>
      <c r="AE422" s="4">
        <v>5</v>
      </c>
      <c r="AF422" s="4">
        <v>6</v>
      </c>
      <c r="AW422" s="4">
        <v>1</v>
      </c>
      <c r="AX422" s="4">
        <v>9</v>
      </c>
      <c r="AY422" s="4">
        <v>2</v>
      </c>
      <c r="AZ422" s="4">
        <v>1</v>
      </c>
      <c r="BA422" s="4">
        <v>0</v>
      </c>
      <c r="BB422" s="4">
        <v>1</v>
      </c>
      <c r="BC422" s="4">
        <v>0</v>
      </c>
      <c r="BD422" s="4">
        <v>2</v>
      </c>
      <c r="BE422" s="4">
        <v>2</v>
      </c>
      <c r="BF422" s="4">
        <v>1</v>
      </c>
      <c r="BG422" s="4">
        <v>1</v>
      </c>
      <c r="BH422" s="4">
        <v>2</v>
      </c>
      <c r="BI422" s="4">
        <v>1</v>
      </c>
      <c r="BJ422" s="4">
        <v>1</v>
      </c>
      <c r="BK422" s="4">
        <v>-98</v>
      </c>
      <c r="BL422" s="4">
        <v>2</v>
      </c>
      <c r="BM422" s="4">
        <v>6</v>
      </c>
      <c r="BS422" s="4">
        <v>1</v>
      </c>
      <c r="BU422" s="4">
        <v>2</v>
      </c>
      <c r="BW422" s="4">
        <v>2</v>
      </c>
      <c r="BX422" s="4">
        <v>1</v>
      </c>
      <c r="BY422" s="4">
        <v>2</v>
      </c>
      <c r="BZ422" s="4">
        <v>1</v>
      </c>
      <c r="CA422" s="4">
        <v>2</v>
      </c>
      <c r="CB422" s="4">
        <v>2</v>
      </c>
      <c r="CC422" s="4">
        <v>2</v>
      </c>
      <c r="CD422" s="4">
        <v>2</v>
      </c>
      <c r="CE422" s="4">
        <v>2</v>
      </c>
      <c r="CF422" s="4">
        <v>2</v>
      </c>
      <c r="CG422" s="4">
        <v>1</v>
      </c>
      <c r="CH422" s="4">
        <v>1</v>
      </c>
      <c r="CI422" s="4">
        <v>1</v>
      </c>
      <c r="CJ422" s="4">
        <v>2</v>
      </c>
      <c r="CK422" s="4">
        <v>7</v>
      </c>
      <c r="CL422" s="4">
        <v>2</v>
      </c>
      <c r="CM422" s="4">
        <v>1</v>
      </c>
      <c r="CN422" s="4">
        <v>1</v>
      </c>
      <c r="CO422" s="4">
        <v>1</v>
      </c>
      <c r="CP422" s="4">
        <v>1</v>
      </c>
      <c r="CQ422" s="4">
        <v>1</v>
      </c>
      <c r="CR422" s="4">
        <v>1</v>
      </c>
      <c r="CS422" s="4">
        <v>0</v>
      </c>
      <c r="CV422" s="4">
        <v>1</v>
      </c>
      <c r="CW422" s="4">
        <v>1</v>
      </c>
      <c r="CX422" s="4">
        <v>3</v>
      </c>
      <c r="CY422" s="4">
        <v>1</v>
      </c>
      <c r="CZ422" s="4">
        <v>1</v>
      </c>
      <c r="DA422" s="4">
        <v>3</v>
      </c>
      <c r="DB422" s="4">
        <v>1</v>
      </c>
      <c r="DC422" s="4">
        <v>1</v>
      </c>
      <c r="DD422" s="4">
        <v>1</v>
      </c>
      <c r="DE422" s="4">
        <v>1</v>
      </c>
      <c r="DF422" s="4">
        <v>1</v>
      </c>
      <c r="DH422" s="4">
        <v>0</v>
      </c>
      <c r="DI422" s="4">
        <v>0</v>
      </c>
      <c r="DJ422" s="4">
        <v>0</v>
      </c>
      <c r="DK422" s="4">
        <v>1</v>
      </c>
      <c r="DO422" s="4">
        <v>2</v>
      </c>
      <c r="DP422" s="4">
        <v>2</v>
      </c>
      <c r="DQ422" s="4">
        <v>5</v>
      </c>
      <c r="DR422" s="4">
        <v>2</v>
      </c>
      <c r="DW422" s="4">
        <v>2</v>
      </c>
      <c r="DX422" s="4">
        <v>3</v>
      </c>
      <c r="DY422" s="4">
        <v>1</v>
      </c>
      <c r="DZ422" s="4">
        <v>1</v>
      </c>
      <c r="EA422" s="4" t="s">
        <v>1748</v>
      </c>
      <c r="EB422" s="4">
        <v>1152</v>
      </c>
      <c r="EC422" s="4">
        <v>19.2</v>
      </c>
      <c r="EE422" s="4">
        <v>2</v>
      </c>
      <c r="EF422" s="4">
        <v>1</v>
      </c>
      <c r="EG422" s="4" t="s">
        <v>328</v>
      </c>
      <c r="EI422" s="4">
        <v>1</v>
      </c>
      <c r="EJ422" s="4">
        <v>1</v>
      </c>
      <c r="EK422" s="4">
        <v>3</v>
      </c>
      <c r="EL422" s="4">
        <v>15</v>
      </c>
      <c r="EM422" s="4">
        <v>39</v>
      </c>
      <c r="ET422" s="4" t="s">
        <v>1742</v>
      </c>
      <c r="EU422" s="4" t="s">
        <v>201</v>
      </c>
      <c r="EV422" s="4" t="s">
        <v>202</v>
      </c>
      <c r="EY422" s="4">
        <v>1476</v>
      </c>
      <c r="FA422" s="83" t="s">
        <v>237</v>
      </c>
      <c r="FB422" s="4" t="s">
        <v>204</v>
      </c>
      <c r="FC422" s="4">
        <v>1</v>
      </c>
      <c r="FD422" s="4" t="s">
        <v>205</v>
      </c>
    </row>
    <row r="423" spans="1:161" x14ac:dyDescent="0.3">
      <c r="A423" s="4">
        <v>14728</v>
      </c>
      <c r="B423" s="4" t="s">
        <v>1749</v>
      </c>
      <c r="C423" s="4" t="s">
        <v>194</v>
      </c>
      <c r="D423" s="4" t="s">
        <v>1750</v>
      </c>
      <c r="E423" s="4" t="s">
        <v>196</v>
      </c>
      <c r="F423" s="4" t="s">
        <v>202</v>
      </c>
      <c r="G423" s="4">
        <v>1</v>
      </c>
      <c r="H423" s="4">
        <v>1</v>
      </c>
      <c r="I423" s="4">
        <v>2</v>
      </c>
      <c r="J423" s="4">
        <v>1</v>
      </c>
      <c r="K423" s="4">
        <v>2</v>
      </c>
      <c r="O423" s="4">
        <v>1</v>
      </c>
      <c r="P423" s="4">
        <v>1</v>
      </c>
      <c r="Q423" s="4">
        <v>2</v>
      </c>
      <c r="R423" s="4">
        <v>2</v>
      </c>
      <c r="U423" s="4">
        <v>1</v>
      </c>
      <c r="W423" s="4">
        <v>2</v>
      </c>
      <c r="Y423" s="4">
        <v>2</v>
      </c>
      <c r="AA423" s="4">
        <v>1</v>
      </c>
      <c r="AB423" s="4">
        <v>2009</v>
      </c>
      <c r="AC423" s="4">
        <v>2</v>
      </c>
      <c r="AD423" s="4">
        <v>3</v>
      </c>
      <c r="AE423" s="4">
        <v>4</v>
      </c>
      <c r="AF423" s="4">
        <v>2</v>
      </c>
      <c r="AW423" s="4">
        <v>1</v>
      </c>
      <c r="AX423" s="4">
        <v>4</v>
      </c>
      <c r="AY423" s="4">
        <v>2</v>
      </c>
      <c r="AZ423" s="4">
        <v>1</v>
      </c>
      <c r="BA423" s="4">
        <v>0</v>
      </c>
      <c r="BB423" s="4">
        <v>1</v>
      </c>
      <c r="BC423" s="4">
        <v>0</v>
      </c>
      <c r="BD423" s="4">
        <v>1</v>
      </c>
      <c r="BF423" s="4">
        <v>1</v>
      </c>
      <c r="BG423" s="4">
        <v>1</v>
      </c>
      <c r="BI423" s="4">
        <v>2</v>
      </c>
      <c r="BJ423" s="4">
        <v>1</v>
      </c>
      <c r="BK423" s="4">
        <v>6</v>
      </c>
      <c r="BL423" s="4">
        <v>2</v>
      </c>
      <c r="BS423" s="4">
        <v>1</v>
      </c>
      <c r="BU423" s="4">
        <v>1</v>
      </c>
      <c r="BV423" s="4">
        <v>4</v>
      </c>
      <c r="BX423" s="4">
        <v>3</v>
      </c>
      <c r="BY423" s="4">
        <v>1</v>
      </c>
      <c r="BZ423" s="4">
        <v>1</v>
      </c>
      <c r="CA423" s="4">
        <v>1</v>
      </c>
      <c r="CB423" s="4">
        <v>2</v>
      </c>
      <c r="CC423" s="4">
        <v>1</v>
      </c>
      <c r="CD423" s="4">
        <v>2</v>
      </c>
      <c r="CE423" s="4">
        <v>1</v>
      </c>
      <c r="CF423" s="4">
        <v>1</v>
      </c>
      <c r="CG423" s="4">
        <v>3</v>
      </c>
      <c r="CH423" s="4">
        <v>3</v>
      </c>
      <c r="CI423" s="4">
        <v>1</v>
      </c>
      <c r="CJ423" s="4">
        <v>1</v>
      </c>
      <c r="CK423" s="4">
        <v>7</v>
      </c>
      <c r="CL423" s="4">
        <v>1</v>
      </c>
      <c r="CM423" s="4">
        <v>3</v>
      </c>
      <c r="CN423" s="4">
        <v>1</v>
      </c>
      <c r="CO423" s="4">
        <v>2</v>
      </c>
      <c r="CP423" s="4">
        <v>1</v>
      </c>
      <c r="CQ423" s="4">
        <v>2</v>
      </c>
      <c r="CR423" s="4">
        <v>1</v>
      </c>
      <c r="CS423" s="4">
        <v>1</v>
      </c>
      <c r="CT423" s="4">
        <v>1</v>
      </c>
      <c r="CU423" s="4">
        <v>0</v>
      </c>
      <c r="CV423" s="4">
        <v>2</v>
      </c>
      <c r="CX423" s="4">
        <v>2</v>
      </c>
      <c r="CY423" s="4">
        <v>1</v>
      </c>
      <c r="CZ423" s="4">
        <v>1</v>
      </c>
      <c r="DA423" s="4">
        <v>5</v>
      </c>
      <c r="DB423" s="4">
        <v>1</v>
      </c>
      <c r="DC423" s="4">
        <v>3</v>
      </c>
      <c r="DD423" s="4">
        <v>1</v>
      </c>
      <c r="DE423" s="4">
        <v>1</v>
      </c>
      <c r="DF423" s="4">
        <v>6</v>
      </c>
      <c r="DH423" s="4">
        <v>4</v>
      </c>
      <c r="DI423" s="4">
        <v>0</v>
      </c>
      <c r="DJ423" s="4">
        <v>1</v>
      </c>
      <c r="DK423" s="4">
        <v>1</v>
      </c>
      <c r="DO423" s="4">
        <v>1</v>
      </c>
      <c r="DP423" s="4">
        <v>1</v>
      </c>
      <c r="DQ423" s="4">
        <v>6</v>
      </c>
      <c r="DR423" s="4">
        <v>6</v>
      </c>
      <c r="DW423" s="4">
        <v>1</v>
      </c>
      <c r="DX423" s="4">
        <v>8</v>
      </c>
      <c r="DY423" s="4">
        <v>1</v>
      </c>
      <c r="DZ423" s="4">
        <v>2</v>
      </c>
      <c r="EA423" s="4" t="s">
        <v>485</v>
      </c>
      <c r="EB423" s="4">
        <v>642</v>
      </c>
      <c r="EC423" s="4">
        <v>10.7</v>
      </c>
      <c r="EE423" s="4">
        <v>2</v>
      </c>
      <c r="EF423" s="4">
        <v>1</v>
      </c>
      <c r="EG423" s="4" t="s">
        <v>562</v>
      </c>
      <c r="EI423" s="4">
        <v>1</v>
      </c>
      <c r="EJ423" s="4">
        <v>1</v>
      </c>
      <c r="EK423" s="4">
        <v>3</v>
      </c>
      <c r="EL423" s="4">
        <v>5</v>
      </c>
      <c r="EM423" s="4">
        <v>19</v>
      </c>
      <c r="ET423" s="4" t="s">
        <v>1742</v>
      </c>
      <c r="EU423" s="4" t="s">
        <v>201</v>
      </c>
      <c r="EV423" s="4" t="s">
        <v>202</v>
      </c>
      <c r="EY423" s="4">
        <v>1251</v>
      </c>
      <c r="FA423" s="83" t="s">
        <v>237</v>
      </c>
      <c r="FB423" s="4" t="s">
        <v>204</v>
      </c>
      <c r="FC423" s="4">
        <v>0</v>
      </c>
      <c r="FD423" s="4" t="s">
        <v>205</v>
      </c>
      <c r="FE423" s="4">
        <v>3</v>
      </c>
    </row>
    <row r="424" spans="1:161" x14ac:dyDescent="0.3">
      <c r="A424" s="4">
        <v>14851</v>
      </c>
      <c r="B424" s="4" t="s">
        <v>1751</v>
      </c>
      <c r="C424" s="4" t="s">
        <v>265</v>
      </c>
      <c r="D424" s="4" t="s">
        <v>1752</v>
      </c>
      <c r="E424" s="4" t="s">
        <v>267</v>
      </c>
      <c r="F424" s="4" t="s">
        <v>202</v>
      </c>
      <c r="G424" s="4">
        <v>1</v>
      </c>
      <c r="H424" s="4">
        <v>1</v>
      </c>
      <c r="I424" s="4">
        <v>1</v>
      </c>
      <c r="J424" s="4">
        <v>1</v>
      </c>
      <c r="K424" s="4">
        <v>2</v>
      </c>
      <c r="O424" s="4">
        <v>2</v>
      </c>
      <c r="P424" s="4">
        <v>1</v>
      </c>
      <c r="Q424" s="4">
        <v>2</v>
      </c>
      <c r="BF424" s="4">
        <v>1</v>
      </c>
      <c r="BG424" s="4">
        <v>1</v>
      </c>
      <c r="BI424" s="4">
        <v>1</v>
      </c>
      <c r="BJ424" s="4">
        <v>1</v>
      </c>
      <c r="BK424" s="4">
        <v>6</v>
      </c>
      <c r="BL424" s="4">
        <v>2</v>
      </c>
      <c r="BS424" s="4">
        <v>2</v>
      </c>
      <c r="BT424" s="4">
        <v>2</v>
      </c>
      <c r="BU424" s="4">
        <v>2</v>
      </c>
      <c r="BW424" s="4">
        <v>1</v>
      </c>
      <c r="BX424" s="4">
        <v>1</v>
      </c>
      <c r="BY424" s="4">
        <v>2</v>
      </c>
      <c r="BZ424" s="4">
        <v>1</v>
      </c>
      <c r="CA424" s="4">
        <v>1</v>
      </c>
      <c r="CB424" s="4">
        <v>1</v>
      </c>
      <c r="CC424" s="4">
        <v>1</v>
      </c>
      <c r="CD424" s="4">
        <v>1</v>
      </c>
      <c r="CE424" s="4">
        <v>2</v>
      </c>
      <c r="CF424" s="4">
        <v>1</v>
      </c>
      <c r="CG424" s="4">
        <v>-98</v>
      </c>
      <c r="CH424" s="4">
        <v>2</v>
      </c>
      <c r="CI424" s="4">
        <v>1</v>
      </c>
      <c r="CJ424" s="4">
        <v>2</v>
      </c>
      <c r="CK424" s="4">
        <v>7</v>
      </c>
      <c r="CL424" s="4">
        <v>1</v>
      </c>
      <c r="CM424" s="4">
        <v>3</v>
      </c>
      <c r="CN424" s="4">
        <v>1</v>
      </c>
      <c r="CO424" s="4">
        <v>1</v>
      </c>
      <c r="CP424" s="4">
        <v>1</v>
      </c>
      <c r="CQ424" s="4">
        <v>1</v>
      </c>
      <c r="CR424" s="4">
        <v>1</v>
      </c>
      <c r="CS424" s="4">
        <v>1</v>
      </c>
      <c r="CT424" s="4">
        <v>1</v>
      </c>
      <c r="CU424" s="4">
        <v>0</v>
      </c>
      <c r="CV424" s="4">
        <v>2</v>
      </c>
      <c r="CX424" s="4">
        <v>2</v>
      </c>
      <c r="CY424" s="4">
        <v>1</v>
      </c>
      <c r="CZ424" s="4">
        <v>1</v>
      </c>
      <c r="DA424" s="4">
        <v>3</v>
      </c>
      <c r="DB424" s="4">
        <v>1</v>
      </c>
      <c r="DC424" s="4">
        <v>20</v>
      </c>
      <c r="DD424" s="4">
        <v>2</v>
      </c>
      <c r="DE424" s="4">
        <v>1</v>
      </c>
      <c r="DF424" s="4">
        <v>4</v>
      </c>
      <c r="DH424" s="4">
        <v>0</v>
      </c>
      <c r="DI424" s="4">
        <v>0</v>
      </c>
      <c r="DJ424" s="4">
        <v>2</v>
      </c>
      <c r="DK424" s="4">
        <v>0</v>
      </c>
      <c r="DL424" s="4">
        <v>0</v>
      </c>
      <c r="DM424" s="4">
        <v>2</v>
      </c>
      <c r="DO424" s="4">
        <v>1</v>
      </c>
      <c r="DP424" s="4">
        <v>2</v>
      </c>
      <c r="DQ424" s="4">
        <v>6</v>
      </c>
      <c r="DR424" s="4">
        <v>6</v>
      </c>
      <c r="DW424" s="4">
        <v>1</v>
      </c>
      <c r="DX424" s="4">
        <v>6</v>
      </c>
      <c r="DY424" s="4">
        <v>1</v>
      </c>
      <c r="DZ424" s="4">
        <v>2</v>
      </c>
      <c r="EA424" s="4" t="s">
        <v>1753</v>
      </c>
      <c r="EB424" s="4">
        <v>433</v>
      </c>
      <c r="EC424" s="4">
        <v>7.22</v>
      </c>
      <c r="EE424" s="4">
        <v>2</v>
      </c>
      <c r="EF424" s="4">
        <v>1</v>
      </c>
      <c r="EG424" s="4" t="s">
        <v>562</v>
      </c>
      <c r="EI424" s="4">
        <v>1</v>
      </c>
      <c r="EJ424" s="4">
        <v>1</v>
      </c>
      <c r="EK424" s="4">
        <v>3</v>
      </c>
      <c r="EL424" s="4">
        <v>12</v>
      </c>
      <c r="EM424" s="4">
        <v>33</v>
      </c>
      <c r="ET424" s="4" t="s">
        <v>1742</v>
      </c>
      <c r="EU424" s="4" t="s">
        <v>201</v>
      </c>
      <c r="EV424" s="4" t="s">
        <v>202</v>
      </c>
      <c r="EY424" s="4">
        <v>1201</v>
      </c>
      <c r="FA424" s="83" t="s">
        <v>203</v>
      </c>
      <c r="FB424" s="4" t="s">
        <v>204</v>
      </c>
      <c r="FC424" s="4">
        <v>1</v>
      </c>
      <c r="FD424" s="4" t="s">
        <v>205</v>
      </c>
      <c r="FE424" s="4">
        <v>3</v>
      </c>
    </row>
    <row r="425" spans="1:161" x14ac:dyDescent="0.3">
      <c r="A425" s="4">
        <v>14965</v>
      </c>
      <c r="B425" s="4" t="s">
        <v>1754</v>
      </c>
      <c r="C425" s="4" t="s">
        <v>194</v>
      </c>
      <c r="D425" s="4" t="s">
        <v>1755</v>
      </c>
      <c r="E425" s="4" t="s">
        <v>227</v>
      </c>
      <c r="F425" s="4" t="s">
        <v>202</v>
      </c>
      <c r="G425" s="4">
        <v>1</v>
      </c>
      <c r="H425" s="4">
        <v>1</v>
      </c>
      <c r="I425" s="4">
        <v>2</v>
      </c>
      <c r="J425" s="4">
        <v>1</v>
      </c>
      <c r="K425" s="4">
        <v>2</v>
      </c>
      <c r="O425" s="4">
        <v>1</v>
      </c>
      <c r="P425" s="4">
        <v>1</v>
      </c>
      <c r="Q425" s="4">
        <v>2</v>
      </c>
      <c r="R425" s="4">
        <v>2</v>
      </c>
      <c r="U425" s="4">
        <v>1</v>
      </c>
      <c r="W425" s="4">
        <v>1</v>
      </c>
      <c r="Y425" s="4">
        <v>1</v>
      </c>
      <c r="Z425" s="4">
        <v>1</v>
      </c>
      <c r="AA425" s="4">
        <v>1</v>
      </c>
      <c r="AB425" s="4">
        <v>2008</v>
      </c>
      <c r="AC425" s="4">
        <v>2</v>
      </c>
      <c r="AD425" s="4">
        <v>4</v>
      </c>
      <c r="AE425" s="4">
        <v>1</v>
      </c>
      <c r="AF425" s="4">
        <v>4</v>
      </c>
      <c r="AG425" s="4">
        <v>2</v>
      </c>
      <c r="AH425" s="4">
        <v>1</v>
      </c>
      <c r="AI425" s="4">
        <v>10</v>
      </c>
      <c r="AK425" s="4">
        <v>4</v>
      </c>
      <c r="AR425" s="4">
        <v>1</v>
      </c>
      <c r="AU425" s="4">
        <v>5</v>
      </c>
      <c r="AV425" s="4">
        <v>2</v>
      </c>
      <c r="AX425" s="4">
        <v>1</v>
      </c>
      <c r="AY425" s="4">
        <v>2</v>
      </c>
      <c r="BB425" s="4">
        <v>1</v>
      </c>
      <c r="BC425" s="4">
        <v>0</v>
      </c>
      <c r="BD425" s="4">
        <v>2</v>
      </c>
      <c r="BE425" s="4">
        <v>2</v>
      </c>
      <c r="BF425" s="4">
        <v>1</v>
      </c>
      <c r="BG425" s="4">
        <v>1</v>
      </c>
      <c r="BH425" s="4">
        <v>1</v>
      </c>
      <c r="BJ425" s="4">
        <v>2</v>
      </c>
      <c r="BK425" s="4">
        <v>5</v>
      </c>
      <c r="BL425" s="4">
        <v>2</v>
      </c>
      <c r="BS425" s="4">
        <v>2</v>
      </c>
      <c r="BT425" s="4">
        <v>2</v>
      </c>
      <c r="BU425" s="4">
        <v>2</v>
      </c>
      <c r="BW425" s="4">
        <v>1</v>
      </c>
      <c r="BX425" s="4">
        <v>1</v>
      </c>
      <c r="BY425" s="4">
        <v>1</v>
      </c>
      <c r="BZ425" s="4">
        <v>1</v>
      </c>
      <c r="CA425" s="4">
        <v>1</v>
      </c>
      <c r="CB425" s="4">
        <v>2</v>
      </c>
      <c r="CC425" s="4">
        <v>2</v>
      </c>
      <c r="CD425" s="4">
        <v>2</v>
      </c>
      <c r="CE425" s="4">
        <v>2</v>
      </c>
      <c r="CF425" s="4">
        <v>1</v>
      </c>
      <c r="CG425" s="4">
        <v>1</v>
      </c>
      <c r="CH425" s="4">
        <v>1</v>
      </c>
      <c r="CI425" s="4">
        <v>1</v>
      </c>
      <c r="CJ425" s="4">
        <v>2</v>
      </c>
      <c r="CK425" s="4">
        <v>4</v>
      </c>
      <c r="CL425" s="4">
        <v>1</v>
      </c>
      <c r="CM425" s="4">
        <v>3</v>
      </c>
      <c r="CN425" s="4">
        <v>1</v>
      </c>
      <c r="CO425" s="4">
        <v>2</v>
      </c>
      <c r="CP425" s="4">
        <v>1</v>
      </c>
      <c r="CQ425" s="4">
        <v>2</v>
      </c>
      <c r="CR425" s="4">
        <v>1</v>
      </c>
      <c r="CS425" s="4">
        <v>1</v>
      </c>
      <c r="CT425" s="4">
        <v>1</v>
      </c>
      <c r="CU425" s="4">
        <v>1</v>
      </c>
      <c r="CV425" s="4">
        <v>2</v>
      </c>
      <c r="CX425" s="4">
        <v>2</v>
      </c>
      <c r="CY425" s="4">
        <v>1</v>
      </c>
      <c r="CZ425" s="4">
        <v>1</v>
      </c>
      <c r="DA425" s="4">
        <v>2</v>
      </c>
      <c r="DB425" s="4">
        <v>1</v>
      </c>
      <c r="DC425" s="4">
        <v>15</v>
      </c>
      <c r="DD425" s="4">
        <v>2</v>
      </c>
      <c r="DE425" s="4">
        <v>1</v>
      </c>
      <c r="DF425" s="4">
        <v>2</v>
      </c>
      <c r="DG425" s="4">
        <v>2</v>
      </c>
      <c r="DH425" s="4">
        <v>0</v>
      </c>
      <c r="DI425" s="4">
        <v>0</v>
      </c>
      <c r="DJ425" s="4">
        <v>0</v>
      </c>
      <c r="DK425" s="4">
        <v>0</v>
      </c>
      <c r="DL425" s="4">
        <v>0</v>
      </c>
      <c r="DM425" s="4">
        <v>1</v>
      </c>
      <c r="DN425" s="4">
        <v>1</v>
      </c>
      <c r="DO425" s="4">
        <v>1</v>
      </c>
      <c r="DP425" s="4">
        <v>2</v>
      </c>
      <c r="DQ425" s="4">
        <v>6</v>
      </c>
      <c r="DR425" s="4">
        <v>1</v>
      </c>
      <c r="DW425" s="4">
        <v>2</v>
      </c>
      <c r="DX425" s="4">
        <v>5</v>
      </c>
      <c r="DY425" s="4">
        <v>1</v>
      </c>
      <c r="DZ425" s="4">
        <v>2</v>
      </c>
      <c r="EA425" s="4" t="s">
        <v>1756</v>
      </c>
      <c r="EB425" s="4">
        <v>1070</v>
      </c>
      <c r="EC425" s="4">
        <v>17.829999999999998</v>
      </c>
      <c r="EE425" s="4">
        <v>2</v>
      </c>
      <c r="EF425" s="4">
        <v>1</v>
      </c>
      <c r="EG425" s="4" t="s">
        <v>500</v>
      </c>
      <c r="EI425" s="4">
        <v>1</v>
      </c>
      <c r="EJ425" s="4">
        <v>1</v>
      </c>
      <c r="EK425" s="4">
        <v>3</v>
      </c>
      <c r="EL425" s="4">
        <v>6</v>
      </c>
      <c r="EM425" s="4">
        <v>21</v>
      </c>
      <c r="ET425" s="4" t="s">
        <v>1742</v>
      </c>
      <c r="EU425" s="4" t="s">
        <v>201</v>
      </c>
      <c r="EV425" s="4" t="s">
        <v>202</v>
      </c>
      <c r="EY425" s="4">
        <v>963</v>
      </c>
      <c r="FA425" s="83" t="s">
        <v>237</v>
      </c>
      <c r="FB425" s="4" t="s">
        <v>204</v>
      </c>
      <c r="FC425" s="4">
        <v>1</v>
      </c>
      <c r="FD425" s="4" t="s">
        <v>205</v>
      </c>
      <c r="FE425" s="4">
        <v>7</v>
      </c>
    </row>
    <row r="426" spans="1:161" x14ac:dyDescent="0.3">
      <c r="A426" s="4">
        <v>14998</v>
      </c>
      <c r="B426" s="4" t="s">
        <v>1757</v>
      </c>
      <c r="C426" s="4" t="s">
        <v>194</v>
      </c>
      <c r="D426" s="4" t="s">
        <v>1758</v>
      </c>
      <c r="E426" s="4" t="s">
        <v>227</v>
      </c>
      <c r="F426" s="4" t="s">
        <v>202</v>
      </c>
      <c r="G426" s="4">
        <v>1</v>
      </c>
      <c r="H426" s="4">
        <v>2</v>
      </c>
      <c r="J426" s="4">
        <v>1</v>
      </c>
      <c r="K426" s="4">
        <v>2</v>
      </c>
      <c r="O426" s="4">
        <v>0</v>
      </c>
      <c r="P426" s="4">
        <v>1</v>
      </c>
      <c r="Q426" s="4">
        <v>2</v>
      </c>
      <c r="BF426" s="4">
        <v>1</v>
      </c>
      <c r="BG426" s="4">
        <v>1</v>
      </c>
      <c r="BI426" s="4">
        <v>2</v>
      </c>
      <c r="BJ426" s="4">
        <v>2</v>
      </c>
      <c r="BK426" s="4">
        <v>5</v>
      </c>
      <c r="BL426" s="4">
        <v>6</v>
      </c>
      <c r="BS426" s="4">
        <v>1</v>
      </c>
      <c r="BU426" s="4">
        <v>1</v>
      </c>
      <c r="BV426" s="4">
        <v>4</v>
      </c>
      <c r="BX426" s="4">
        <v>3</v>
      </c>
      <c r="BY426" s="4">
        <v>2</v>
      </c>
      <c r="BZ426" s="4">
        <v>1</v>
      </c>
      <c r="CA426" s="4">
        <v>1</v>
      </c>
      <c r="CB426" s="4">
        <v>1</v>
      </c>
      <c r="CC426" s="4">
        <v>1</v>
      </c>
      <c r="CD426" s="4">
        <v>1</v>
      </c>
      <c r="CE426" s="4">
        <v>2</v>
      </c>
      <c r="CF426" s="4">
        <v>1</v>
      </c>
      <c r="CG426" s="4">
        <v>-98</v>
      </c>
      <c r="CH426" s="4">
        <v>1</v>
      </c>
      <c r="CI426" s="4">
        <v>1</v>
      </c>
      <c r="CJ426" s="4">
        <v>2</v>
      </c>
      <c r="CK426" s="4">
        <v>7</v>
      </c>
      <c r="CL426" s="4">
        <v>1</v>
      </c>
      <c r="CM426" s="4">
        <v>4</v>
      </c>
      <c r="CN426" s="4">
        <v>1</v>
      </c>
      <c r="CO426" s="4">
        <v>2</v>
      </c>
      <c r="CP426" s="4">
        <v>1</v>
      </c>
      <c r="CQ426" s="4">
        <v>2</v>
      </c>
      <c r="CR426" s="4">
        <v>1</v>
      </c>
      <c r="CS426" s="4">
        <v>0</v>
      </c>
      <c r="CV426" s="4">
        <v>2</v>
      </c>
      <c r="CX426" s="4">
        <v>2</v>
      </c>
      <c r="CY426" s="4">
        <v>1</v>
      </c>
      <c r="CZ426" s="4">
        <v>1</v>
      </c>
      <c r="DA426" s="4">
        <v>3</v>
      </c>
      <c r="DB426" s="4">
        <v>1</v>
      </c>
      <c r="DC426" s="4">
        <v>12</v>
      </c>
      <c r="DD426" s="4">
        <v>1</v>
      </c>
      <c r="DE426" s="4">
        <v>1</v>
      </c>
      <c r="DF426" s="4">
        <v>4</v>
      </c>
      <c r="DH426" s="4">
        <v>2</v>
      </c>
      <c r="DI426" s="4">
        <v>0</v>
      </c>
      <c r="DJ426" s="4">
        <v>1</v>
      </c>
      <c r="DK426" s="4">
        <v>0</v>
      </c>
      <c r="DL426" s="4">
        <v>1</v>
      </c>
      <c r="DO426" s="4">
        <v>1</v>
      </c>
      <c r="DP426" s="4">
        <v>2</v>
      </c>
      <c r="DQ426" s="4">
        <v>6</v>
      </c>
      <c r="DR426" s="4">
        <v>-98</v>
      </c>
      <c r="DW426" s="4">
        <v>2</v>
      </c>
      <c r="DX426" s="4">
        <v>9</v>
      </c>
      <c r="DY426" s="4">
        <v>1</v>
      </c>
      <c r="DZ426" s="4">
        <v>2</v>
      </c>
      <c r="EA426" s="4" t="s">
        <v>879</v>
      </c>
      <c r="EB426" s="4">
        <v>681</v>
      </c>
      <c r="EC426" s="4">
        <v>11.35</v>
      </c>
      <c r="EE426" s="4">
        <v>2</v>
      </c>
      <c r="EF426" s="4">
        <v>1</v>
      </c>
      <c r="EG426" s="4" t="s">
        <v>1759</v>
      </c>
      <c r="EI426" s="4">
        <v>1</v>
      </c>
      <c r="EJ426" s="4">
        <v>1</v>
      </c>
      <c r="EK426" s="4">
        <v>3</v>
      </c>
      <c r="EL426" s="4">
        <v>6</v>
      </c>
      <c r="EM426" s="4">
        <v>21</v>
      </c>
      <c r="ET426" s="4" t="s">
        <v>1742</v>
      </c>
      <c r="EU426" s="4" t="s">
        <v>201</v>
      </c>
      <c r="EV426" s="4" t="s">
        <v>202</v>
      </c>
      <c r="EY426" s="4">
        <v>963</v>
      </c>
      <c r="FA426" s="83" t="s">
        <v>203</v>
      </c>
      <c r="FB426" s="4" t="s">
        <v>204</v>
      </c>
      <c r="FC426" s="4">
        <v>0</v>
      </c>
      <c r="FD426" s="4" t="s">
        <v>205</v>
      </c>
      <c r="FE426" s="4">
        <v>7</v>
      </c>
    </row>
    <row r="427" spans="1:161" x14ac:dyDescent="0.3">
      <c r="A427" s="4">
        <v>15055</v>
      </c>
      <c r="B427" s="4" t="s">
        <v>1760</v>
      </c>
      <c r="C427" s="4" t="s">
        <v>212</v>
      </c>
      <c r="D427" s="4" t="s">
        <v>1761</v>
      </c>
      <c r="E427" s="4" t="s">
        <v>214</v>
      </c>
      <c r="F427" s="4" t="s">
        <v>202</v>
      </c>
      <c r="G427" s="4">
        <v>1</v>
      </c>
      <c r="H427" s="4">
        <v>1</v>
      </c>
      <c r="I427" s="4">
        <v>2</v>
      </c>
      <c r="J427" s="4">
        <v>1</v>
      </c>
      <c r="K427" s="4">
        <v>2</v>
      </c>
      <c r="O427" s="4">
        <v>1</v>
      </c>
      <c r="P427" s="4">
        <v>1</v>
      </c>
      <c r="Q427" s="4">
        <v>2</v>
      </c>
      <c r="R427" s="4">
        <v>2</v>
      </c>
      <c r="U427" s="4">
        <v>2</v>
      </c>
      <c r="W427" s="4">
        <v>1</v>
      </c>
      <c r="Y427" s="4">
        <v>1</v>
      </c>
      <c r="AA427" s="4">
        <v>1</v>
      </c>
      <c r="AB427" s="4">
        <v>2013</v>
      </c>
      <c r="AC427" s="4">
        <v>2</v>
      </c>
      <c r="AD427" s="4">
        <v>2</v>
      </c>
      <c r="AE427" s="4">
        <v>2</v>
      </c>
      <c r="AF427" s="4">
        <v>4</v>
      </c>
      <c r="AG427" s="4">
        <v>1</v>
      </c>
      <c r="AV427" s="4">
        <v>2</v>
      </c>
      <c r="AX427" s="4">
        <v>6</v>
      </c>
      <c r="AY427" s="4">
        <v>2</v>
      </c>
      <c r="AZ427" s="4">
        <v>1</v>
      </c>
      <c r="BA427" s="4">
        <v>50</v>
      </c>
      <c r="BD427" s="4">
        <v>2</v>
      </c>
      <c r="BE427" s="4">
        <v>2</v>
      </c>
      <c r="BF427" s="4">
        <v>1</v>
      </c>
      <c r="BG427" s="4">
        <v>1</v>
      </c>
      <c r="BH427" s="4">
        <v>1</v>
      </c>
      <c r="BJ427" s="4">
        <v>1</v>
      </c>
      <c r="BK427" s="4">
        <v>5</v>
      </c>
      <c r="BL427" s="4">
        <v>-77</v>
      </c>
      <c r="BS427" s="4">
        <v>1</v>
      </c>
      <c r="BU427" s="4">
        <v>1</v>
      </c>
      <c r="BV427" s="4">
        <v>2</v>
      </c>
      <c r="BX427" s="4">
        <v>1</v>
      </c>
      <c r="BY427" s="4">
        <v>2</v>
      </c>
      <c r="BZ427" s="4">
        <v>2</v>
      </c>
      <c r="CA427" s="4">
        <v>2</v>
      </c>
      <c r="CB427" s="4">
        <v>2</v>
      </c>
      <c r="CC427" s="4">
        <v>1</v>
      </c>
      <c r="CD427" s="4">
        <v>2</v>
      </c>
      <c r="CE427" s="4">
        <v>2</v>
      </c>
      <c r="CF427" s="4">
        <v>2</v>
      </c>
      <c r="CG427" s="4">
        <v>2</v>
      </c>
      <c r="CH427" s="4">
        <v>2</v>
      </c>
      <c r="CI427" s="4">
        <v>2</v>
      </c>
      <c r="CJ427" s="4">
        <v>2</v>
      </c>
      <c r="CK427" s="4">
        <v>1</v>
      </c>
      <c r="CL427" s="4">
        <v>1</v>
      </c>
      <c r="CM427" s="4">
        <v>1</v>
      </c>
      <c r="CN427" s="4">
        <v>1</v>
      </c>
      <c r="CO427" s="4">
        <v>2</v>
      </c>
      <c r="CP427" s="4">
        <v>1</v>
      </c>
      <c r="CQ427" s="4">
        <v>2</v>
      </c>
      <c r="CR427" s="4">
        <v>1</v>
      </c>
      <c r="CS427" s="4">
        <v>0</v>
      </c>
      <c r="CV427" s="4">
        <v>2</v>
      </c>
      <c r="CX427" s="4">
        <v>1</v>
      </c>
      <c r="CY427" s="4">
        <v>1</v>
      </c>
      <c r="CZ427" s="4">
        <v>1</v>
      </c>
      <c r="DA427" s="4">
        <v>2</v>
      </c>
      <c r="DB427" s="4">
        <v>1</v>
      </c>
      <c r="DC427" s="4">
        <v>4</v>
      </c>
      <c r="DD427" s="4">
        <v>-97</v>
      </c>
      <c r="DE427" s="4">
        <v>1</v>
      </c>
      <c r="DF427" s="4">
        <v>6</v>
      </c>
      <c r="DH427" s="4">
        <v>2</v>
      </c>
      <c r="DI427" s="4">
        <v>2</v>
      </c>
      <c r="DJ427" s="4">
        <v>0</v>
      </c>
      <c r="DK427" s="4">
        <v>1</v>
      </c>
      <c r="DL427" s="4">
        <v>1</v>
      </c>
      <c r="DO427" s="4">
        <v>2</v>
      </c>
      <c r="DP427" s="4">
        <v>2</v>
      </c>
      <c r="DQ427" s="4">
        <v>4</v>
      </c>
      <c r="DR427" s="4">
        <v>6</v>
      </c>
      <c r="DW427" s="4">
        <v>1</v>
      </c>
      <c r="DX427" s="4">
        <v>1</v>
      </c>
      <c r="DY427" s="4">
        <v>2</v>
      </c>
      <c r="DZ427" s="4">
        <v>2</v>
      </c>
      <c r="EA427" s="4" t="s">
        <v>1762</v>
      </c>
      <c r="EB427" s="4">
        <v>1038</v>
      </c>
      <c r="EC427" s="4">
        <v>17.3</v>
      </c>
      <c r="EE427" s="4">
        <v>2</v>
      </c>
      <c r="EF427" s="4">
        <v>1</v>
      </c>
      <c r="EG427" s="4" t="s">
        <v>562</v>
      </c>
      <c r="EI427" s="4">
        <v>1</v>
      </c>
      <c r="EJ427" s="4">
        <v>1</v>
      </c>
      <c r="EK427" s="4">
        <v>3</v>
      </c>
      <c r="EL427" s="4">
        <v>8</v>
      </c>
      <c r="EM427" s="4">
        <v>25</v>
      </c>
      <c r="ET427" s="4" t="s">
        <v>1742</v>
      </c>
      <c r="EU427" s="4" t="s">
        <v>201</v>
      </c>
      <c r="EV427" s="4" t="s">
        <v>1763</v>
      </c>
      <c r="EY427" s="4">
        <v>826</v>
      </c>
      <c r="FA427" s="83" t="s">
        <v>237</v>
      </c>
      <c r="FB427" s="4" t="s">
        <v>204</v>
      </c>
      <c r="FC427" s="4">
        <v>0</v>
      </c>
      <c r="FD427" s="4" t="s">
        <v>205</v>
      </c>
      <c r="FE427" s="4">
        <v>7</v>
      </c>
    </row>
    <row r="428" spans="1:161" x14ac:dyDescent="0.3">
      <c r="A428" s="4">
        <v>15104</v>
      </c>
      <c r="B428" s="4" t="s">
        <v>1764</v>
      </c>
      <c r="C428" s="4" t="s">
        <v>194</v>
      </c>
      <c r="D428" s="4" t="s">
        <v>1765</v>
      </c>
      <c r="E428" s="4" t="s">
        <v>227</v>
      </c>
      <c r="F428" s="4" t="s">
        <v>1766</v>
      </c>
      <c r="G428" s="4">
        <v>1</v>
      </c>
      <c r="H428" s="4">
        <v>2</v>
      </c>
      <c r="J428" s="4">
        <v>1</v>
      </c>
      <c r="K428" s="4">
        <v>2</v>
      </c>
      <c r="O428" s="4">
        <v>0</v>
      </c>
      <c r="P428" s="4">
        <v>1</v>
      </c>
      <c r="Q428" s="4">
        <v>2</v>
      </c>
      <c r="BF428" s="4">
        <v>1</v>
      </c>
      <c r="BG428" s="4">
        <v>1</v>
      </c>
      <c r="BI428" s="4">
        <v>1</v>
      </c>
      <c r="BJ428" s="4">
        <v>2</v>
      </c>
      <c r="BK428" s="4">
        <v>6</v>
      </c>
      <c r="BL428" s="4">
        <v>5</v>
      </c>
      <c r="BS428" s="4">
        <v>2</v>
      </c>
      <c r="BT428" s="4">
        <v>2</v>
      </c>
      <c r="BU428" s="4">
        <v>2</v>
      </c>
      <c r="BW428" s="4">
        <v>3</v>
      </c>
      <c r="BX428" s="4">
        <v>3</v>
      </c>
      <c r="BY428" s="4">
        <v>2</v>
      </c>
      <c r="BZ428" s="4">
        <v>1</v>
      </c>
      <c r="CA428" s="4">
        <v>1</v>
      </c>
      <c r="CB428" s="4">
        <v>2</v>
      </c>
      <c r="CC428" s="4">
        <v>2</v>
      </c>
      <c r="CD428" s="4">
        <v>2</v>
      </c>
      <c r="CE428" s="4">
        <v>2</v>
      </c>
      <c r="CF428" s="4">
        <v>1</v>
      </c>
      <c r="CG428" s="4">
        <v>2</v>
      </c>
      <c r="CH428" s="4">
        <v>3</v>
      </c>
      <c r="CI428" s="4">
        <v>1</v>
      </c>
      <c r="CJ428" s="4">
        <v>3</v>
      </c>
      <c r="CK428" s="4">
        <v>7</v>
      </c>
      <c r="CL428" s="4">
        <v>3</v>
      </c>
      <c r="CM428" s="4">
        <v>1</v>
      </c>
      <c r="CN428" s="4">
        <v>1</v>
      </c>
      <c r="CO428" s="4">
        <v>2</v>
      </c>
      <c r="CP428" s="4">
        <v>1</v>
      </c>
      <c r="CQ428" s="4">
        <v>2</v>
      </c>
      <c r="CR428" s="4">
        <v>1</v>
      </c>
      <c r="CS428" s="4">
        <v>0</v>
      </c>
      <c r="CV428" s="4">
        <v>2</v>
      </c>
      <c r="CX428" s="4">
        <v>2</v>
      </c>
      <c r="CY428" s="4">
        <v>2</v>
      </c>
      <c r="CZ428" s="4">
        <v>1</v>
      </c>
      <c r="DA428" s="4">
        <v>4</v>
      </c>
      <c r="DB428" s="4">
        <v>1</v>
      </c>
      <c r="DC428" s="4">
        <v>2.5</v>
      </c>
      <c r="DD428" s="4">
        <v>6</v>
      </c>
      <c r="DE428" s="4">
        <v>1</v>
      </c>
      <c r="DF428" s="4">
        <v>10</v>
      </c>
      <c r="DH428" s="4">
        <v>6</v>
      </c>
      <c r="DI428" s="4">
        <v>0</v>
      </c>
      <c r="DJ428" s="4">
        <v>2</v>
      </c>
      <c r="DK428" s="4">
        <v>2</v>
      </c>
      <c r="DO428" s="4">
        <v>1</v>
      </c>
      <c r="DP428" s="4">
        <v>2</v>
      </c>
      <c r="DQ428" s="4">
        <v>8</v>
      </c>
      <c r="DR428" s="4">
        <v>4</v>
      </c>
      <c r="DW428" s="4">
        <v>2</v>
      </c>
      <c r="DX428" s="4">
        <v>8</v>
      </c>
      <c r="DY428" s="4">
        <v>1</v>
      </c>
      <c r="DZ428" s="4">
        <v>2</v>
      </c>
      <c r="EA428" s="4" t="s">
        <v>242</v>
      </c>
      <c r="EB428" s="4">
        <v>689</v>
      </c>
      <c r="EC428" s="4">
        <v>11.48</v>
      </c>
      <c r="EE428" s="4">
        <v>2</v>
      </c>
      <c r="EF428" s="4">
        <v>1</v>
      </c>
      <c r="EG428" s="4" t="s">
        <v>553</v>
      </c>
      <c r="EI428" s="4">
        <v>1</v>
      </c>
      <c r="EJ428" s="4">
        <v>1</v>
      </c>
      <c r="EK428" s="4">
        <v>3</v>
      </c>
      <c r="EL428" s="4">
        <v>6</v>
      </c>
      <c r="EM428" s="4">
        <v>21</v>
      </c>
      <c r="ET428" s="4" t="s">
        <v>1742</v>
      </c>
      <c r="EU428" s="4" t="s">
        <v>201</v>
      </c>
      <c r="EV428" s="4" t="s">
        <v>202</v>
      </c>
      <c r="EY428" s="4">
        <v>963</v>
      </c>
      <c r="FA428" s="83" t="s">
        <v>203</v>
      </c>
      <c r="FB428" s="4" t="s">
        <v>204</v>
      </c>
      <c r="FC428" s="4">
        <v>1</v>
      </c>
      <c r="FD428" s="4" t="s">
        <v>205</v>
      </c>
      <c r="FE428" s="4">
        <v>3</v>
      </c>
    </row>
    <row r="429" spans="1:161" x14ac:dyDescent="0.3">
      <c r="A429" s="4">
        <v>15127</v>
      </c>
      <c r="B429" s="4" t="s">
        <v>1767</v>
      </c>
      <c r="C429" s="4" t="s">
        <v>194</v>
      </c>
      <c r="D429" s="4" t="s">
        <v>1768</v>
      </c>
      <c r="E429" s="4" t="s">
        <v>227</v>
      </c>
      <c r="F429" s="4" t="s">
        <v>202</v>
      </c>
      <c r="G429" s="4">
        <v>1</v>
      </c>
      <c r="H429" s="4">
        <v>2</v>
      </c>
      <c r="J429" s="4">
        <v>1</v>
      </c>
      <c r="K429" s="4">
        <v>2</v>
      </c>
      <c r="O429" s="4">
        <v>0</v>
      </c>
      <c r="P429" s="4">
        <v>1</v>
      </c>
      <c r="Q429" s="4">
        <v>2</v>
      </c>
      <c r="BF429" s="4">
        <v>1</v>
      </c>
      <c r="BG429" s="4">
        <v>1</v>
      </c>
      <c r="BI429" s="4">
        <v>2</v>
      </c>
      <c r="BJ429" s="4">
        <v>2</v>
      </c>
      <c r="BK429" s="4">
        <v>3</v>
      </c>
      <c r="BL429" s="4">
        <v>-77</v>
      </c>
      <c r="BS429" s="4">
        <v>1</v>
      </c>
      <c r="BU429" s="4">
        <v>1</v>
      </c>
      <c r="BV429" s="4">
        <v>4</v>
      </c>
      <c r="BX429" s="4">
        <v>3</v>
      </c>
      <c r="BY429" s="4">
        <v>2</v>
      </c>
      <c r="BZ429" s="4">
        <v>1</v>
      </c>
      <c r="CA429" s="4">
        <v>1</v>
      </c>
      <c r="CB429" s="4">
        <v>2</v>
      </c>
      <c r="CC429" s="4">
        <v>2</v>
      </c>
      <c r="CD429" s="4">
        <v>2</v>
      </c>
      <c r="CE429" s="4">
        <v>2</v>
      </c>
      <c r="CF429" s="4">
        <v>1</v>
      </c>
      <c r="CG429" s="4">
        <v>1</v>
      </c>
      <c r="CH429" s="4">
        <v>1</v>
      </c>
      <c r="CI429" s="4">
        <v>1</v>
      </c>
      <c r="CJ429" s="4">
        <v>1</v>
      </c>
      <c r="CK429" s="4">
        <v>7</v>
      </c>
      <c r="CL429" s="4">
        <v>2</v>
      </c>
      <c r="CM429" s="4">
        <v>1</v>
      </c>
      <c r="CN429" s="4">
        <v>1</v>
      </c>
      <c r="CO429" s="4">
        <v>6</v>
      </c>
      <c r="CP429" s="4">
        <v>1</v>
      </c>
      <c r="CQ429" s="4">
        <v>5</v>
      </c>
      <c r="CR429" s="4">
        <v>1</v>
      </c>
      <c r="CS429" s="4">
        <v>0</v>
      </c>
      <c r="CV429" s="4">
        <v>2</v>
      </c>
      <c r="CX429" s="4">
        <v>2</v>
      </c>
      <c r="CY429" s="4">
        <v>1</v>
      </c>
      <c r="CZ429" s="4">
        <v>1</v>
      </c>
      <c r="DA429" s="4">
        <v>7</v>
      </c>
      <c r="DB429" s="4">
        <v>1</v>
      </c>
      <c r="DC429" s="4">
        <v>17</v>
      </c>
      <c r="DD429" s="4">
        <v>1</v>
      </c>
      <c r="DE429" s="4">
        <v>1</v>
      </c>
      <c r="DF429" s="4">
        <v>2</v>
      </c>
      <c r="DH429" s="4">
        <v>0</v>
      </c>
      <c r="DI429" s="4">
        <v>0</v>
      </c>
      <c r="DJ429" s="4">
        <v>0</v>
      </c>
      <c r="DK429" s="4">
        <v>0</v>
      </c>
      <c r="DL429" s="4">
        <v>2</v>
      </c>
      <c r="DO429" s="4">
        <v>1</v>
      </c>
      <c r="DP429" s="4">
        <v>2</v>
      </c>
      <c r="DQ429" s="4">
        <v>6</v>
      </c>
      <c r="DR429" s="4">
        <v>7</v>
      </c>
      <c r="DW429" s="4">
        <v>2</v>
      </c>
      <c r="DX429" s="4">
        <v>10</v>
      </c>
      <c r="DY429" s="4">
        <v>1</v>
      </c>
      <c r="DZ429" s="4">
        <v>1</v>
      </c>
      <c r="EA429" s="4" t="s">
        <v>1283</v>
      </c>
      <c r="EB429" s="4">
        <v>660</v>
      </c>
      <c r="EC429" s="4">
        <v>11</v>
      </c>
      <c r="EE429" s="4">
        <v>2</v>
      </c>
      <c r="EF429" s="4">
        <v>1</v>
      </c>
      <c r="EG429" s="4" t="s">
        <v>426</v>
      </c>
      <c r="EI429" s="4">
        <v>1</v>
      </c>
      <c r="EJ429" s="4">
        <v>1</v>
      </c>
      <c r="EK429" s="4">
        <v>3</v>
      </c>
      <c r="EL429" s="4">
        <v>6</v>
      </c>
      <c r="EM429" s="4">
        <v>21</v>
      </c>
      <c r="ET429" s="4" t="s">
        <v>1742</v>
      </c>
      <c r="EU429" s="4" t="s">
        <v>201</v>
      </c>
      <c r="EV429" s="4" t="s">
        <v>597</v>
      </c>
      <c r="EY429" s="4">
        <v>963</v>
      </c>
      <c r="FA429" s="83" t="s">
        <v>203</v>
      </c>
      <c r="FB429" s="4" t="s">
        <v>204</v>
      </c>
      <c r="FC429" s="4">
        <v>0</v>
      </c>
      <c r="FD429" s="4" t="s">
        <v>205</v>
      </c>
      <c r="FE429" s="4">
        <v>17</v>
      </c>
    </row>
    <row r="430" spans="1:161" x14ac:dyDescent="0.3">
      <c r="A430" s="4">
        <v>15155</v>
      </c>
      <c r="B430" s="4" t="s">
        <v>1769</v>
      </c>
      <c r="C430" s="4" t="s">
        <v>194</v>
      </c>
      <c r="D430" s="4" t="s">
        <v>1770</v>
      </c>
      <c r="E430" s="4" t="s">
        <v>221</v>
      </c>
      <c r="F430" s="4" t="s">
        <v>202</v>
      </c>
      <c r="G430" s="4">
        <v>1</v>
      </c>
      <c r="H430" s="4">
        <v>2</v>
      </c>
      <c r="J430" s="4">
        <v>1</v>
      </c>
      <c r="K430" s="4">
        <v>2</v>
      </c>
      <c r="O430" s="4">
        <v>0</v>
      </c>
      <c r="P430" s="4">
        <v>1</v>
      </c>
      <c r="Q430" s="4">
        <v>2</v>
      </c>
      <c r="BF430" s="4">
        <v>1</v>
      </c>
      <c r="BG430" s="4">
        <v>1</v>
      </c>
      <c r="BI430" s="4">
        <v>2</v>
      </c>
      <c r="BJ430" s="4">
        <v>1</v>
      </c>
      <c r="BK430" s="4">
        <v>6</v>
      </c>
      <c r="BL430" s="4">
        <v>-77</v>
      </c>
      <c r="BS430" s="4">
        <v>1</v>
      </c>
      <c r="BU430" s="4">
        <v>2</v>
      </c>
      <c r="BW430" s="4">
        <v>1</v>
      </c>
      <c r="BX430" s="4">
        <v>-98</v>
      </c>
      <c r="BY430" s="4">
        <v>2</v>
      </c>
      <c r="BZ430" s="4">
        <v>2</v>
      </c>
      <c r="CA430" s="4">
        <v>1</v>
      </c>
      <c r="CB430" s="4">
        <v>2</v>
      </c>
      <c r="CC430" s="4">
        <v>1</v>
      </c>
      <c r="CD430" s="4">
        <v>2</v>
      </c>
      <c r="CE430" s="4">
        <v>2</v>
      </c>
      <c r="CF430" s="4">
        <v>1</v>
      </c>
      <c r="CG430" s="4">
        <v>2</v>
      </c>
      <c r="CH430" s="4">
        <v>2</v>
      </c>
      <c r="CI430" s="4">
        <v>2</v>
      </c>
      <c r="CJ430" s="4">
        <v>2</v>
      </c>
      <c r="CK430" s="4">
        <v>7</v>
      </c>
      <c r="CL430" s="4">
        <v>1</v>
      </c>
      <c r="CM430" s="4">
        <v>5</v>
      </c>
      <c r="CN430" s="4">
        <v>1</v>
      </c>
      <c r="CO430" s="4">
        <v>1</v>
      </c>
      <c r="CP430" s="4">
        <v>1</v>
      </c>
      <c r="CQ430" s="4">
        <v>1</v>
      </c>
      <c r="CR430" s="4">
        <v>1</v>
      </c>
      <c r="CS430" s="4">
        <v>1</v>
      </c>
      <c r="CT430" s="4">
        <v>1</v>
      </c>
      <c r="CU430" s="4">
        <v>1</v>
      </c>
      <c r="CV430" s="4">
        <v>2</v>
      </c>
      <c r="CX430" s="4">
        <v>2</v>
      </c>
      <c r="CY430" s="4">
        <v>1</v>
      </c>
      <c r="CZ430" s="4">
        <v>1</v>
      </c>
      <c r="DA430" s="4">
        <v>3</v>
      </c>
      <c r="DB430" s="4">
        <v>1</v>
      </c>
      <c r="DC430" s="4">
        <v>1.5</v>
      </c>
      <c r="DD430" s="4">
        <v>2</v>
      </c>
      <c r="DE430" s="4">
        <v>1</v>
      </c>
      <c r="DF430" s="4">
        <v>4</v>
      </c>
      <c r="DH430" s="4">
        <v>1</v>
      </c>
      <c r="DI430" s="4">
        <v>1</v>
      </c>
      <c r="DJ430" s="4">
        <v>0</v>
      </c>
      <c r="DK430" s="4">
        <v>2</v>
      </c>
      <c r="DO430" s="4">
        <v>1</v>
      </c>
      <c r="DP430" s="4">
        <v>2</v>
      </c>
      <c r="DQ430" s="4">
        <v>7</v>
      </c>
      <c r="DR430" s="4">
        <v>1</v>
      </c>
      <c r="DW430" s="4">
        <v>2</v>
      </c>
      <c r="DX430" s="4">
        <v>4</v>
      </c>
      <c r="DY430" s="4">
        <v>1</v>
      </c>
      <c r="DZ430" s="4">
        <v>2</v>
      </c>
      <c r="EA430" s="4" t="s">
        <v>1771</v>
      </c>
      <c r="EB430" s="4">
        <v>654</v>
      </c>
      <c r="EC430" s="4">
        <v>10.9</v>
      </c>
      <c r="EE430" s="4">
        <v>2</v>
      </c>
      <c r="EF430" s="4">
        <v>1</v>
      </c>
      <c r="EG430" s="4" t="s">
        <v>1535</v>
      </c>
      <c r="EI430" s="4">
        <v>1</v>
      </c>
      <c r="EJ430" s="4">
        <v>1</v>
      </c>
      <c r="EK430" s="4">
        <v>3</v>
      </c>
      <c r="EL430" s="4">
        <v>4</v>
      </c>
      <c r="EM430" s="4">
        <v>17</v>
      </c>
      <c r="ET430" s="4" t="s">
        <v>1742</v>
      </c>
      <c r="EU430" s="4" t="s">
        <v>201</v>
      </c>
      <c r="EV430" s="4" t="s">
        <v>202</v>
      </c>
      <c r="EY430" s="4">
        <v>792</v>
      </c>
      <c r="FA430" s="83" t="s">
        <v>203</v>
      </c>
      <c r="FB430" s="4" t="s">
        <v>204</v>
      </c>
      <c r="FC430" s="4">
        <v>1</v>
      </c>
      <c r="FD430" s="4" t="s">
        <v>205</v>
      </c>
      <c r="FE430" s="4">
        <v>3</v>
      </c>
    </row>
    <row r="431" spans="1:161" x14ac:dyDescent="0.3">
      <c r="A431" s="4">
        <v>15166</v>
      </c>
      <c r="B431" s="4" t="s">
        <v>1772</v>
      </c>
      <c r="C431" s="4" t="s">
        <v>194</v>
      </c>
      <c r="D431" s="4" t="s">
        <v>1773</v>
      </c>
      <c r="E431" s="4" t="s">
        <v>196</v>
      </c>
      <c r="F431" s="4" t="s">
        <v>202</v>
      </c>
      <c r="G431" s="4">
        <v>1</v>
      </c>
      <c r="H431" s="4">
        <v>1</v>
      </c>
      <c r="I431" s="4">
        <v>2</v>
      </c>
      <c r="J431" s="4">
        <v>1</v>
      </c>
      <c r="K431" s="4">
        <v>2</v>
      </c>
      <c r="O431" s="4">
        <v>1</v>
      </c>
      <c r="P431" s="4">
        <v>1</v>
      </c>
      <c r="Q431" s="4">
        <v>2</v>
      </c>
      <c r="R431" s="4">
        <v>3</v>
      </c>
      <c r="T431" s="4">
        <v>2</v>
      </c>
      <c r="U431" s="4">
        <v>2</v>
      </c>
      <c r="W431" s="4">
        <v>2</v>
      </c>
      <c r="Y431" s="4">
        <v>1</v>
      </c>
      <c r="Z431" s="4">
        <v>1</v>
      </c>
      <c r="AA431" s="4">
        <v>1</v>
      </c>
      <c r="AB431" s="4">
        <v>2011</v>
      </c>
      <c r="AC431" s="4">
        <v>4</v>
      </c>
      <c r="AD431" s="4">
        <v>3</v>
      </c>
      <c r="AE431" s="4">
        <v>1</v>
      </c>
      <c r="AF431" s="4">
        <v>3</v>
      </c>
      <c r="AG431" s="4">
        <v>1</v>
      </c>
      <c r="AV431" s="4">
        <v>2</v>
      </c>
      <c r="AX431" s="4">
        <v>1</v>
      </c>
      <c r="AY431" s="4">
        <v>2</v>
      </c>
      <c r="BB431" s="4">
        <v>1</v>
      </c>
      <c r="BC431" s="4">
        <v>0</v>
      </c>
      <c r="BD431" s="4">
        <v>1</v>
      </c>
      <c r="BF431" s="4">
        <v>1</v>
      </c>
      <c r="BG431" s="4">
        <v>1</v>
      </c>
      <c r="BH431" s="4">
        <v>1</v>
      </c>
      <c r="BJ431" s="4">
        <v>1</v>
      </c>
      <c r="BK431" s="4">
        <v>5</v>
      </c>
      <c r="BL431" s="4">
        <v>-77</v>
      </c>
      <c r="BS431" s="4">
        <v>3</v>
      </c>
      <c r="BW431" s="4">
        <v>1</v>
      </c>
      <c r="BX431" s="4">
        <v>-99</v>
      </c>
      <c r="BY431" s="4">
        <v>1</v>
      </c>
      <c r="BZ431" s="4">
        <v>2</v>
      </c>
      <c r="CA431" s="4">
        <v>1</v>
      </c>
      <c r="CB431" s="4">
        <v>1</v>
      </c>
      <c r="CC431" s="4">
        <v>1</v>
      </c>
      <c r="CD431" s="4">
        <v>2</v>
      </c>
      <c r="CE431" s="4">
        <v>2</v>
      </c>
      <c r="CF431" s="4">
        <v>2</v>
      </c>
      <c r="CG431" s="4">
        <v>2</v>
      </c>
      <c r="CH431" s="4">
        <v>2</v>
      </c>
      <c r="CI431" s="4">
        <v>1</v>
      </c>
      <c r="CJ431" s="4">
        <v>3</v>
      </c>
      <c r="CK431" s="4">
        <v>5</v>
      </c>
      <c r="CL431" s="4">
        <v>2</v>
      </c>
      <c r="CM431" s="4">
        <v>1</v>
      </c>
      <c r="CN431" s="4">
        <v>1</v>
      </c>
      <c r="CO431" s="4">
        <v>2</v>
      </c>
      <c r="CP431" s="4">
        <v>1</v>
      </c>
      <c r="CQ431" s="4">
        <v>2</v>
      </c>
      <c r="CR431" s="4">
        <v>1</v>
      </c>
      <c r="CS431" s="4">
        <v>0</v>
      </c>
      <c r="CV431" s="4">
        <v>2</v>
      </c>
      <c r="CX431" s="4">
        <v>2</v>
      </c>
      <c r="CY431" s="4">
        <v>1</v>
      </c>
      <c r="CZ431" s="4">
        <v>1</v>
      </c>
      <c r="DA431" s="4">
        <v>3</v>
      </c>
      <c r="DB431" s="4">
        <v>1</v>
      </c>
      <c r="DC431" s="4">
        <v>38</v>
      </c>
      <c r="DD431" s="4">
        <v>1</v>
      </c>
      <c r="DE431" s="4">
        <v>1</v>
      </c>
      <c r="DF431" s="4">
        <v>5</v>
      </c>
      <c r="DH431" s="4">
        <v>2</v>
      </c>
      <c r="DI431" s="4">
        <v>1</v>
      </c>
      <c r="DJ431" s="4">
        <v>1</v>
      </c>
      <c r="DK431" s="4">
        <v>0</v>
      </c>
      <c r="DL431" s="4">
        <v>1</v>
      </c>
      <c r="DO431" s="4">
        <v>2</v>
      </c>
      <c r="DP431" s="4">
        <v>2</v>
      </c>
      <c r="DQ431" s="4">
        <v>5</v>
      </c>
      <c r="DR431" s="4">
        <v>1</v>
      </c>
      <c r="DW431" s="4">
        <v>2</v>
      </c>
      <c r="DX431" s="4">
        <v>1</v>
      </c>
      <c r="DY431" s="4">
        <v>1</v>
      </c>
      <c r="DZ431" s="4">
        <v>2</v>
      </c>
      <c r="EA431" s="4" t="s">
        <v>1774</v>
      </c>
      <c r="EB431" s="4">
        <v>795</v>
      </c>
      <c r="EC431" s="4">
        <v>13.25</v>
      </c>
      <c r="EE431" s="4">
        <v>2</v>
      </c>
      <c r="EF431" s="4">
        <v>1</v>
      </c>
      <c r="EG431" s="4" t="s">
        <v>619</v>
      </c>
      <c r="EI431" s="4">
        <v>1</v>
      </c>
      <c r="EJ431" s="4">
        <v>1</v>
      </c>
      <c r="EK431" s="4">
        <v>3</v>
      </c>
      <c r="EL431" s="4">
        <v>5</v>
      </c>
      <c r="EM431" s="4">
        <v>19</v>
      </c>
      <c r="ET431" s="4" t="s">
        <v>1742</v>
      </c>
      <c r="EU431" s="4" t="s">
        <v>201</v>
      </c>
      <c r="EV431" s="4" t="s">
        <v>202</v>
      </c>
      <c r="EY431" s="4">
        <v>1251</v>
      </c>
      <c r="FA431" s="83" t="s">
        <v>237</v>
      </c>
      <c r="FB431" s="4" t="s">
        <v>204</v>
      </c>
      <c r="FC431" s="4">
        <v>1</v>
      </c>
      <c r="FD431" s="4" t="s">
        <v>238</v>
      </c>
      <c r="FE431" s="4">
        <v>7</v>
      </c>
    </row>
    <row r="432" spans="1:161" x14ac:dyDescent="0.3">
      <c r="A432" s="4">
        <v>15228</v>
      </c>
      <c r="B432" s="4" t="s">
        <v>1775</v>
      </c>
      <c r="C432" s="4" t="s">
        <v>212</v>
      </c>
      <c r="D432" s="4" t="s">
        <v>1776</v>
      </c>
      <c r="E432" s="4" t="s">
        <v>214</v>
      </c>
      <c r="F432" s="4" t="s">
        <v>202</v>
      </c>
      <c r="G432" s="4">
        <v>1</v>
      </c>
      <c r="H432" s="4">
        <v>1</v>
      </c>
      <c r="I432" s="4">
        <v>1</v>
      </c>
      <c r="J432" s="4">
        <v>1</v>
      </c>
      <c r="K432" s="4">
        <v>2</v>
      </c>
      <c r="O432" s="4">
        <v>2</v>
      </c>
      <c r="P432" s="4">
        <v>1</v>
      </c>
      <c r="Q432" s="4">
        <v>2</v>
      </c>
      <c r="BF432" s="4">
        <v>1</v>
      </c>
      <c r="BG432" s="4">
        <v>1</v>
      </c>
      <c r="BI432" s="4">
        <v>1</v>
      </c>
      <c r="BJ432" s="4">
        <v>1</v>
      </c>
      <c r="BK432" s="4">
        <v>5</v>
      </c>
      <c r="BL432" s="4">
        <v>-77</v>
      </c>
      <c r="BS432" s="4">
        <v>1</v>
      </c>
      <c r="BU432" s="4">
        <v>2</v>
      </c>
      <c r="BW432" s="4">
        <v>1</v>
      </c>
      <c r="BX432" s="4">
        <v>1</v>
      </c>
      <c r="BY432" s="4">
        <v>1</v>
      </c>
      <c r="BZ432" s="4">
        <v>1</v>
      </c>
      <c r="CA432" s="4">
        <v>1</v>
      </c>
      <c r="CB432" s="4">
        <v>1</v>
      </c>
      <c r="CC432" s="4">
        <v>2</v>
      </c>
      <c r="CD432" s="4">
        <v>2</v>
      </c>
      <c r="CE432" s="4">
        <v>1</v>
      </c>
      <c r="CF432" s="4">
        <v>2</v>
      </c>
      <c r="CG432" s="4">
        <v>2</v>
      </c>
      <c r="CH432" s="4">
        <v>2</v>
      </c>
      <c r="CI432" s="4">
        <v>1</v>
      </c>
      <c r="CJ432" s="4">
        <v>2</v>
      </c>
      <c r="CK432" s="4">
        <v>7</v>
      </c>
      <c r="CL432" s="4">
        <v>1</v>
      </c>
      <c r="CM432" s="4">
        <v>4</v>
      </c>
      <c r="CN432" s="4">
        <v>1</v>
      </c>
      <c r="CO432" s="4">
        <v>2</v>
      </c>
      <c r="CP432" s="4">
        <v>1</v>
      </c>
      <c r="CQ432" s="4">
        <v>2</v>
      </c>
      <c r="CR432" s="4">
        <v>1</v>
      </c>
      <c r="CS432" s="4">
        <v>0</v>
      </c>
      <c r="CV432" s="4">
        <v>2</v>
      </c>
      <c r="CX432" s="4">
        <v>2</v>
      </c>
      <c r="CY432" s="4">
        <v>3</v>
      </c>
      <c r="CZ432" s="4">
        <v>1</v>
      </c>
      <c r="DA432" s="4">
        <v>2</v>
      </c>
      <c r="DB432" s="4">
        <v>1</v>
      </c>
      <c r="DC432" s="4">
        <v>20</v>
      </c>
      <c r="DD432" s="4">
        <v>-97</v>
      </c>
      <c r="DE432" s="4">
        <v>1</v>
      </c>
      <c r="DF432" s="4">
        <v>5</v>
      </c>
      <c r="DH432" s="4">
        <v>1</v>
      </c>
      <c r="DI432" s="4">
        <v>0</v>
      </c>
      <c r="DJ432" s="4">
        <v>2</v>
      </c>
      <c r="DK432" s="4">
        <v>0</v>
      </c>
      <c r="DL432" s="4">
        <v>2</v>
      </c>
      <c r="DO432" s="4">
        <v>2</v>
      </c>
      <c r="DP432" s="4">
        <v>2</v>
      </c>
      <c r="DQ432" s="4">
        <v>6</v>
      </c>
      <c r="DR432" s="4">
        <v>6</v>
      </c>
      <c r="DW432" s="4">
        <v>1</v>
      </c>
      <c r="DX432" s="4">
        <v>1</v>
      </c>
      <c r="DY432" s="4">
        <v>2</v>
      </c>
      <c r="DZ432" s="4">
        <v>2</v>
      </c>
      <c r="EA432" s="4" t="s">
        <v>1777</v>
      </c>
      <c r="EB432" s="4">
        <v>708</v>
      </c>
      <c r="EC432" s="4">
        <v>11.8</v>
      </c>
      <c r="EE432" s="4">
        <v>2</v>
      </c>
      <c r="EF432" s="4">
        <v>1</v>
      </c>
      <c r="EG432" s="4" t="s">
        <v>534</v>
      </c>
      <c r="EI432" s="4">
        <v>1</v>
      </c>
      <c r="EJ432" s="4">
        <v>1</v>
      </c>
      <c r="EK432" s="4">
        <v>3</v>
      </c>
      <c r="EL432" s="4">
        <v>8</v>
      </c>
      <c r="EM432" s="4">
        <v>25</v>
      </c>
      <c r="ET432" s="4" t="s">
        <v>1742</v>
      </c>
      <c r="EU432" s="4" t="s">
        <v>201</v>
      </c>
      <c r="EV432" s="4" t="s">
        <v>202</v>
      </c>
      <c r="EY432" s="4">
        <v>826</v>
      </c>
      <c r="FA432" s="83" t="s">
        <v>203</v>
      </c>
      <c r="FB432" s="4" t="s">
        <v>204</v>
      </c>
      <c r="FC432" s="4">
        <v>1</v>
      </c>
      <c r="FD432" s="4" t="s">
        <v>205</v>
      </c>
      <c r="FE432" s="4">
        <v>7</v>
      </c>
    </row>
    <row r="433" spans="1:161" x14ac:dyDescent="0.3">
      <c r="A433" s="4">
        <v>15303</v>
      </c>
      <c r="B433" s="4" t="s">
        <v>1778</v>
      </c>
      <c r="C433" s="4" t="s">
        <v>212</v>
      </c>
      <c r="D433" s="4" t="s">
        <v>1779</v>
      </c>
      <c r="E433" s="4" t="s">
        <v>293</v>
      </c>
      <c r="F433" s="4" t="s">
        <v>202</v>
      </c>
      <c r="G433" s="4">
        <v>1</v>
      </c>
      <c r="H433" s="4">
        <v>2</v>
      </c>
      <c r="J433" s="4">
        <v>1</v>
      </c>
      <c r="K433" s="4">
        <v>2</v>
      </c>
      <c r="O433" s="4">
        <v>0</v>
      </c>
      <c r="P433" s="4">
        <v>1</v>
      </c>
      <c r="Q433" s="4">
        <v>2</v>
      </c>
      <c r="BF433" s="4">
        <v>1</v>
      </c>
      <c r="BG433" s="4">
        <v>1</v>
      </c>
      <c r="BI433" s="4">
        <v>2</v>
      </c>
      <c r="BJ433" s="4">
        <v>1</v>
      </c>
      <c r="BK433" s="4">
        <v>5</v>
      </c>
      <c r="BL433" s="4">
        <v>5</v>
      </c>
      <c r="BS433" s="4">
        <v>2</v>
      </c>
      <c r="BT433" s="4">
        <v>2</v>
      </c>
      <c r="BU433" s="4">
        <v>2</v>
      </c>
      <c r="BW433" s="4">
        <v>1</v>
      </c>
      <c r="BX433" s="4">
        <v>1</v>
      </c>
      <c r="BY433" s="4">
        <v>2</v>
      </c>
      <c r="BZ433" s="4">
        <v>1</v>
      </c>
      <c r="CA433" s="4">
        <v>1</v>
      </c>
      <c r="CB433" s="4">
        <v>2</v>
      </c>
      <c r="CC433" s="4">
        <v>2</v>
      </c>
      <c r="CD433" s="4">
        <v>2</v>
      </c>
      <c r="CE433" s="4">
        <v>2</v>
      </c>
      <c r="CF433" s="4">
        <v>1</v>
      </c>
      <c r="CG433" s="4">
        <v>2</v>
      </c>
      <c r="CH433" s="4">
        <v>2</v>
      </c>
      <c r="CI433" s="4">
        <v>2</v>
      </c>
      <c r="CJ433" s="4">
        <v>2</v>
      </c>
      <c r="CK433" s="4">
        <v>7</v>
      </c>
      <c r="CL433" s="4">
        <v>1</v>
      </c>
      <c r="CM433" s="4">
        <v>2</v>
      </c>
      <c r="CN433" s="4">
        <v>1</v>
      </c>
      <c r="CO433" s="4">
        <v>1</v>
      </c>
      <c r="CP433" s="4">
        <v>1</v>
      </c>
      <c r="CQ433" s="4">
        <v>1</v>
      </c>
      <c r="CR433" s="4">
        <v>1</v>
      </c>
      <c r="CS433" s="4">
        <v>0</v>
      </c>
      <c r="CV433" s="4">
        <v>2</v>
      </c>
      <c r="CX433" s="4">
        <v>2</v>
      </c>
      <c r="CY433" s="4">
        <v>5</v>
      </c>
      <c r="CZ433" s="4">
        <v>1</v>
      </c>
      <c r="DA433" s="4">
        <v>1</v>
      </c>
      <c r="DB433" s="4">
        <v>1</v>
      </c>
      <c r="DC433" s="4">
        <v>1</v>
      </c>
      <c r="DD433" s="4">
        <v>3</v>
      </c>
      <c r="DE433" s="4">
        <v>1</v>
      </c>
      <c r="DF433" s="4">
        <v>2</v>
      </c>
      <c r="DH433" s="4">
        <v>0</v>
      </c>
      <c r="DI433" s="4">
        <v>0</v>
      </c>
      <c r="DJ433" s="4">
        <v>2</v>
      </c>
      <c r="DO433" s="4">
        <v>2</v>
      </c>
      <c r="DP433" s="4">
        <v>2</v>
      </c>
      <c r="DQ433" s="4">
        <v>6</v>
      </c>
      <c r="DR433" s="4">
        <v>1</v>
      </c>
      <c r="DW433" s="4">
        <v>2</v>
      </c>
      <c r="DX433" s="4">
        <v>6</v>
      </c>
      <c r="DY433" s="4">
        <v>1</v>
      </c>
      <c r="DZ433" s="4">
        <v>2</v>
      </c>
      <c r="EA433" s="4" t="s">
        <v>1780</v>
      </c>
      <c r="EB433" s="4">
        <v>603</v>
      </c>
      <c r="EC433" s="4">
        <v>10.050000000000001</v>
      </c>
      <c r="EE433" s="4">
        <v>2</v>
      </c>
      <c r="EF433" s="4">
        <v>1</v>
      </c>
      <c r="EG433" s="4" t="s">
        <v>1625</v>
      </c>
      <c r="EI433" s="4">
        <v>1</v>
      </c>
      <c r="EJ433" s="4">
        <v>1</v>
      </c>
      <c r="EK433" s="4">
        <v>3</v>
      </c>
      <c r="EL433" s="4">
        <v>10</v>
      </c>
      <c r="EM433" s="4">
        <v>29</v>
      </c>
      <c r="ET433" s="4" t="s">
        <v>1742</v>
      </c>
      <c r="EU433" s="4" t="s">
        <v>201</v>
      </c>
      <c r="EV433" s="4" t="s">
        <v>202</v>
      </c>
      <c r="EY433" s="4">
        <v>929</v>
      </c>
      <c r="FA433" s="83" t="s">
        <v>203</v>
      </c>
      <c r="FB433" s="4" t="s">
        <v>204</v>
      </c>
      <c r="FC433" s="4">
        <v>1</v>
      </c>
      <c r="FD433" s="4" t="s">
        <v>205</v>
      </c>
      <c r="FE433" s="4">
        <v>7</v>
      </c>
    </row>
    <row r="434" spans="1:161" x14ac:dyDescent="0.3">
      <c r="A434" s="4">
        <v>15323</v>
      </c>
      <c r="B434" s="4" t="s">
        <v>1781</v>
      </c>
      <c r="C434" s="4" t="s">
        <v>194</v>
      </c>
      <c r="D434" s="4" t="s">
        <v>1782</v>
      </c>
      <c r="E434" s="4" t="s">
        <v>221</v>
      </c>
      <c r="F434" s="4" t="s">
        <v>202</v>
      </c>
      <c r="G434" s="4">
        <v>1</v>
      </c>
      <c r="H434" s="4">
        <v>1</v>
      </c>
      <c r="I434" s="4">
        <v>2</v>
      </c>
      <c r="J434" s="4">
        <v>1</v>
      </c>
      <c r="K434" s="4">
        <v>2</v>
      </c>
      <c r="O434" s="4">
        <v>1</v>
      </c>
      <c r="P434" s="4">
        <v>1</v>
      </c>
      <c r="Q434" s="4">
        <v>2</v>
      </c>
      <c r="R434" s="4">
        <v>2</v>
      </c>
      <c r="U434" s="4">
        <v>2</v>
      </c>
      <c r="W434" s="4">
        <v>1</v>
      </c>
      <c r="Y434" s="4">
        <v>1</v>
      </c>
      <c r="AA434" s="4">
        <v>1</v>
      </c>
      <c r="AB434" s="4">
        <v>2011</v>
      </c>
      <c r="AC434" s="4">
        <v>2</v>
      </c>
      <c r="AD434" s="4">
        <v>2</v>
      </c>
      <c r="AE434" s="4">
        <v>2</v>
      </c>
      <c r="AF434" s="4">
        <v>2</v>
      </c>
      <c r="AG434" s="4">
        <v>1</v>
      </c>
      <c r="AV434" s="4">
        <v>2</v>
      </c>
      <c r="AX434" s="4">
        <v>1</v>
      </c>
      <c r="AY434" s="4">
        <v>-77</v>
      </c>
      <c r="BB434" s="4">
        <v>1</v>
      </c>
      <c r="BC434" s="4">
        <v>25</v>
      </c>
      <c r="BD434" s="4">
        <v>2</v>
      </c>
      <c r="BE434" s="4">
        <v>2</v>
      </c>
      <c r="BF434" s="4">
        <v>1</v>
      </c>
      <c r="BG434" s="4">
        <v>1</v>
      </c>
      <c r="BH434" s="4">
        <v>1</v>
      </c>
      <c r="BJ434" s="4">
        <v>1</v>
      </c>
      <c r="BK434" s="4">
        <v>5</v>
      </c>
      <c r="BL434" s="4">
        <v>-77</v>
      </c>
      <c r="BM434" s="4">
        <v>2</v>
      </c>
      <c r="BS434" s="4">
        <v>1</v>
      </c>
      <c r="BU434" s="4">
        <v>2</v>
      </c>
      <c r="BW434" s="4">
        <v>2</v>
      </c>
      <c r="BX434" s="4">
        <v>1</v>
      </c>
      <c r="BY434" s="4">
        <v>1</v>
      </c>
      <c r="BZ434" s="4">
        <v>1</v>
      </c>
      <c r="CA434" s="4">
        <v>1</v>
      </c>
      <c r="CB434" s="4">
        <v>2</v>
      </c>
      <c r="CC434" s="4">
        <v>2</v>
      </c>
      <c r="CD434" s="4">
        <v>2</v>
      </c>
      <c r="CE434" s="4">
        <v>2</v>
      </c>
      <c r="CF434" s="4">
        <v>1</v>
      </c>
      <c r="CG434" s="4">
        <v>2</v>
      </c>
      <c r="CH434" s="4">
        <v>1</v>
      </c>
      <c r="CI434" s="4">
        <v>2</v>
      </c>
      <c r="CJ434" s="4">
        <v>2</v>
      </c>
      <c r="CK434" s="4">
        <v>7</v>
      </c>
      <c r="CL434" s="4">
        <v>1</v>
      </c>
      <c r="CM434" s="4">
        <v>2</v>
      </c>
      <c r="CN434" s="4">
        <v>1</v>
      </c>
      <c r="CO434" s="4">
        <v>1</v>
      </c>
      <c r="CP434" s="4">
        <v>1</v>
      </c>
      <c r="CQ434" s="4">
        <v>1</v>
      </c>
      <c r="CR434" s="4">
        <v>1</v>
      </c>
      <c r="CS434" s="4">
        <v>0</v>
      </c>
      <c r="CV434" s="4">
        <v>2</v>
      </c>
      <c r="CX434" s="4">
        <v>2</v>
      </c>
      <c r="CY434" s="4">
        <v>1</v>
      </c>
      <c r="CZ434" s="4">
        <v>1</v>
      </c>
      <c r="DA434" s="4">
        <v>3</v>
      </c>
      <c r="DB434" s="4">
        <v>1</v>
      </c>
      <c r="DC434" s="4">
        <v>8</v>
      </c>
      <c r="DD434" s="4">
        <v>1</v>
      </c>
      <c r="DE434" s="4">
        <v>1</v>
      </c>
      <c r="DF434" s="4">
        <v>3</v>
      </c>
      <c r="DG434" s="4">
        <v>3</v>
      </c>
      <c r="DH434" s="4">
        <v>0</v>
      </c>
      <c r="DI434" s="4">
        <v>1</v>
      </c>
      <c r="DJ434" s="4">
        <v>0</v>
      </c>
      <c r="DK434" s="4">
        <v>0</v>
      </c>
      <c r="DL434" s="4">
        <v>1</v>
      </c>
      <c r="DM434" s="4">
        <v>1</v>
      </c>
      <c r="DN434" s="4">
        <v>0</v>
      </c>
      <c r="DO434" s="4">
        <v>1</v>
      </c>
      <c r="DP434" s="4">
        <v>2</v>
      </c>
      <c r="DQ434" s="4">
        <v>6</v>
      </c>
      <c r="DR434" s="4">
        <v>1</v>
      </c>
      <c r="DW434" s="4">
        <v>2</v>
      </c>
      <c r="DX434" s="4">
        <v>7</v>
      </c>
      <c r="DY434" s="4">
        <v>1</v>
      </c>
      <c r="DZ434" s="4">
        <v>2</v>
      </c>
      <c r="EA434" s="4" t="s">
        <v>1486</v>
      </c>
      <c r="EB434" s="4">
        <v>810</v>
      </c>
      <c r="EC434" s="4">
        <v>13.5</v>
      </c>
      <c r="EE434" s="4">
        <v>2</v>
      </c>
      <c r="EF434" s="4">
        <v>1</v>
      </c>
      <c r="EG434" s="4" t="s">
        <v>725</v>
      </c>
      <c r="EI434" s="4">
        <v>1</v>
      </c>
      <c r="EJ434" s="4">
        <v>1</v>
      </c>
      <c r="EK434" s="4">
        <v>3</v>
      </c>
      <c r="EL434" s="4">
        <v>4</v>
      </c>
      <c r="EM434" s="4">
        <v>17</v>
      </c>
      <c r="ET434" s="4" t="s">
        <v>1742</v>
      </c>
      <c r="EU434" s="4" t="s">
        <v>201</v>
      </c>
      <c r="EV434" s="4" t="s">
        <v>202</v>
      </c>
      <c r="EY434" s="4">
        <v>792</v>
      </c>
      <c r="FA434" s="83" t="s">
        <v>237</v>
      </c>
      <c r="FB434" s="4" t="s">
        <v>204</v>
      </c>
      <c r="FC434" s="4">
        <v>1</v>
      </c>
      <c r="FD434" s="4" t="s">
        <v>205</v>
      </c>
      <c r="FE434" s="4">
        <v>7</v>
      </c>
    </row>
    <row r="435" spans="1:161" x14ac:dyDescent="0.3">
      <c r="A435" s="4">
        <v>15443</v>
      </c>
      <c r="B435" s="4" t="s">
        <v>1783</v>
      </c>
      <c r="C435" s="4" t="s">
        <v>212</v>
      </c>
      <c r="D435" s="4" t="s">
        <v>1784</v>
      </c>
      <c r="E435" s="4" t="s">
        <v>309</v>
      </c>
      <c r="F435" s="4" t="s">
        <v>202</v>
      </c>
      <c r="G435" s="4">
        <v>1</v>
      </c>
      <c r="H435" s="4">
        <v>2</v>
      </c>
      <c r="J435" s="4">
        <v>1</v>
      </c>
      <c r="K435" s="4">
        <v>2</v>
      </c>
      <c r="O435" s="4">
        <v>0</v>
      </c>
      <c r="P435" s="4">
        <v>1</v>
      </c>
      <c r="Q435" s="4">
        <v>2</v>
      </c>
      <c r="BF435" s="4">
        <v>1</v>
      </c>
      <c r="BG435" s="4">
        <v>1</v>
      </c>
      <c r="BI435" s="4">
        <v>2</v>
      </c>
      <c r="BJ435" s="4">
        <v>1</v>
      </c>
      <c r="BK435" s="4">
        <v>6</v>
      </c>
      <c r="BL435" s="4">
        <v>3</v>
      </c>
      <c r="BS435" s="4">
        <v>3</v>
      </c>
      <c r="BW435" s="4">
        <v>2</v>
      </c>
      <c r="BX435" s="4">
        <v>1</v>
      </c>
      <c r="BY435" s="4">
        <v>1</v>
      </c>
      <c r="BZ435" s="4">
        <v>1</v>
      </c>
      <c r="CA435" s="4">
        <v>1</v>
      </c>
      <c r="CB435" s="4">
        <v>2</v>
      </c>
      <c r="CC435" s="4">
        <v>1</v>
      </c>
      <c r="CD435" s="4">
        <v>1</v>
      </c>
      <c r="CE435" s="4">
        <v>1</v>
      </c>
      <c r="CF435" s="4">
        <v>1</v>
      </c>
      <c r="CG435" s="4">
        <v>2</v>
      </c>
      <c r="CH435" s="4">
        <v>1</v>
      </c>
      <c r="CI435" s="4">
        <v>1</v>
      </c>
      <c r="CJ435" s="4">
        <v>1</v>
      </c>
      <c r="CK435" s="4">
        <v>7</v>
      </c>
      <c r="CL435" s="4">
        <v>2</v>
      </c>
      <c r="CM435" s="4">
        <v>1</v>
      </c>
      <c r="CN435" s="4">
        <v>1</v>
      </c>
      <c r="CO435" s="4">
        <v>2</v>
      </c>
      <c r="CP435" s="4">
        <v>1</v>
      </c>
      <c r="CQ435" s="4">
        <v>2</v>
      </c>
      <c r="CR435" s="4">
        <v>1</v>
      </c>
      <c r="CS435" s="4">
        <v>0</v>
      </c>
      <c r="CV435" s="4">
        <v>2</v>
      </c>
      <c r="CX435" s="4">
        <v>2</v>
      </c>
      <c r="CY435" s="4">
        <v>2</v>
      </c>
      <c r="CZ435" s="4">
        <v>1</v>
      </c>
      <c r="DA435" s="4">
        <v>3</v>
      </c>
      <c r="DB435" s="4">
        <v>1</v>
      </c>
      <c r="DC435" s="4">
        <v>3</v>
      </c>
      <c r="DD435" s="4">
        <v>1</v>
      </c>
      <c r="DE435" s="4">
        <v>1</v>
      </c>
      <c r="DF435" s="4">
        <v>3</v>
      </c>
      <c r="DH435" s="4">
        <v>1</v>
      </c>
      <c r="DI435" s="4">
        <v>0</v>
      </c>
      <c r="DJ435" s="4">
        <v>0</v>
      </c>
      <c r="DK435" s="4">
        <v>1</v>
      </c>
      <c r="DL435" s="4">
        <v>1</v>
      </c>
      <c r="DO435" s="4">
        <v>2</v>
      </c>
      <c r="DP435" s="4">
        <v>2</v>
      </c>
      <c r="DQ435" s="4">
        <v>4</v>
      </c>
      <c r="DR435" s="4">
        <v>1</v>
      </c>
      <c r="DW435" s="4">
        <v>2</v>
      </c>
      <c r="DX435" s="4">
        <v>6</v>
      </c>
      <c r="DY435" s="4">
        <v>1</v>
      </c>
      <c r="DZ435" s="4">
        <v>1</v>
      </c>
      <c r="EA435" s="4" t="s">
        <v>336</v>
      </c>
      <c r="EB435" s="4">
        <v>475</v>
      </c>
      <c r="EC435" s="4">
        <v>7.92</v>
      </c>
      <c r="EE435" s="4">
        <v>2</v>
      </c>
      <c r="EF435" s="4">
        <v>1</v>
      </c>
      <c r="EG435" s="4" t="s">
        <v>1785</v>
      </c>
      <c r="EI435" s="4">
        <v>1</v>
      </c>
      <c r="EJ435" s="4">
        <v>1</v>
      </c>
      <c r="EK435" s="4">
        <v>3</v>
      </c>
      <c r="EL435" s="4">
        <v>9</v>
      </c>
      <c r="EM435" s="4">
        <v>27</v>
      </c>
      <c r="ET435" s="4" t="s">
        <v>1742</v>
      </c>
      <c r="EU435" s="4" t="s">
        <v>201</v>
      </c>
      <c r="EV435" s="4" t="s">
        <v>202</v>
      </c>
      <c r="EY435" s="4">
        <v>1294</v>
      </c>
      <c r="FA435" s="83" t="s">
        <v>203</v>
      </c>
      <c r="FB435" s="4" t="s">
        <v>204</v>
      </c>
      <c r="FC435" s="4">
        <v>1</v>
      </c>
      <c r="FD435" s="4" t="s">
        <v>238</v>
      </c>
      <c r="FE435" s="4">
        <v>3</v>
      </c>
    </row>
    <row r="436" spans="1:161" x14ac:dyDescent="0.3">
      <c r="A436" s="4">
        <v>15463</v>
      </c>
      <c r="B436" s="4" t="s">
        <v>1786</v>
      </c>
      <c r="C436" s="4" t="s">
        <v>212</v>
      </c>
      <c r="D436" s="4" t="s">
        <v>1787</v>
      </c>
      <c r="E436" s="4" t="s">
        <v>214</v>
      </c>
      <c r="F436" s="4" t="s">
        <v>202</v>
      </c>
      <c r="G436" s="4">
        <v>1</v>
      </c>
      <c r="H436" s="4">
        <v>2</v>
      </c>
      <c r="J436" s="4">
        <v>1</v>
      </c>
      <c r="K436" s="4">
        <v>2</v>
      </c>
      <c r="O436" s="4">
        <v>0</v>
      </c>
      <c r="P436" s="4">
        <v>1</v>
      </c>
      <c r="Q436" s="4">
        <v>2</v>
      </c>
      <c r="BF436" s="4">
        <v>1</v>
      </c>
      <c r="BG436" s="4">
        <v>1</v>
      </c>
      <c r="BI436" s="4">
        <v>-98</v>
      </c>
      <c r="BJ436" s="4">
        <v>1</v>
      </c>
      <c r="BK436" s="4">
        <v>6</v>
      </c>
      <c r="BL436" s="4">
        <v>-77</v>
      </c>
      <c r="BS436" s="4">
        <v>3</v>
      </c>
      <c r="BW436" s="4">
        <v>1</v>
      </c>
      <c r="BX436" s="4">
        <v>1</v>
      </c>
      <c r="BY436" s="4">
        <v>2</v>
      </c>
      <c r="BZ436" s="4">
        <v>1</v>
      </c>
      <c r="CA436" s="4">
        <v>1</v>
      </c>
      <c r="CB436" s="4">
        <v>2</v>
      </c>
      <c r="CC436" s="4">
        <v>1</v>
      </c>
      <c r="CD436" s="4">
        <v>2</v>
      </c>
      <c r="CE436" s="4">
        <v>1</v>
      </c>
      <c r="CF436" s="4">
        <v>1</v>
      </c>
      <c r="CG436" s="4">
        <v>2</v>
      </c>
      <c r="CH436" s="4">
        <v>2</v>
      </c>
      <c r="CI436" s="4">
        <v>2</v>
      </c>
      <c r="CJ436" s="4">
        <v>1</v>
      </c>
      <c r="CK436" s="4">
        <v>7</v>
      </c>
      <c r="CL436" s="4">
        <v>1</v>
      </c>
      <c r="CM436" s="4">
        <v>1</v>
      </c>
      <c r="CN436" s="4">
        <v>1</v>
      </c>
      <c r="CO436" s="4">
        <v>1</v>
      </c>
      <c r="CP436" s="4">
        <v>1</v>
      </c>
      <c r="CQ436" s="4">
        <v>1</v>
      </c>
      <c r="CR436" s="4">
        <v>1</v>
      </c>
      <c r="CS436" s="4">
        <v>0</v>
      </c>
      <c r="CV436" s="4">
        <v>2</v>
      </c>
      <c r="CX436" s="4">
        <v>3</v>
      </c>
      <c r="CY436" s="4">
        <v>1</v>
      </c>
      <c r="CZ436" s="4">
        <v>1</v>
      </c>
      <c r="DA436" s="4">
        <v>3</v>
      </c>
      <c r="DB436" s="4">
        <v>1</v>
      </c>
      <c r="DC436" s="4">
        <v>0.1</v>
      </c>
      <c r="DD436" s="4">
        <v>6</v>
      </c>
      <c r="DE436" s="4">
        <v>1</v>
      </c>
      <c r="DF436" s="4">
        <v>4</v>
      </c>
      <c r="DH436" s="4">
        <v>2</v>
      </c>
      <c r="DI436" s="4">
        <v>0</v>
      </c>
      <c r="DJ436" s="4">
        <v>2</v>
      </c>
      <c r="DO436" s="4">
        <v>1</v>
      </c>
      <c r="DP436" s="4">
        <v>2</v>
      </c>
      <c r="DQ436" s="4">
        <v>5</v>
      </c>
      <c r="DR436" s="4">
        <v>3</v>
      </c>
      <c r="DW436" s="4">
        <v>2</v>
      </c>
      <c r="DX436" s="4">
        <v>4</v>
      </c>
      <c r="DY436" s="4">
        <v>1</v>
      </c>
      <c r="DZ436" s="4">
        <v>1</v>
      </c>
      <c r="EA436" s="4" t="s">
        <v>1788</v>
      </c>
      <c r="EB436" s="4">
        <v>643</v>
      </c>
      <c r="EC436" s="4">
        <v>10.72</v>
      </c>
      <c r="EE436" s="4">
        <v>2</v>
      </c>
      <c r="EF436" s="4">
        <v>1</v>
      </c>
      <c r="EG436" s="4" t="s">
        <v>1535</v>
      </c>
      <c r="EI436" s="4">
        <v>1</v>
      </c>
      <c r="EJ436" s="4">
        <v>1</v>
      </c>
      <c r="EK436" s="4">
        <v>3</v>
      </c>
      <c r="EL436" s="4">
        <v>8</v>
      </c>
      <c r="EM436" s="4">
        <v>25</v>
      </c>
      <c r="ET436" s="4" t="s">
        <v>1742</v>
      </c>
      <c r="EU436" s="4" t="s">
        <v>201</v>
      </c>
      <c r="EV436" s="4" t="s">
        <v>202</v>
      </c>
      <c r="EY436" s="4">
        <v>826</v>
      </c>
      <c r="FA436" s="83" t="s">
        <v>203</v>
      </c>
      <c r="FB436" s="4" t="s">
        <v>204</v>
      </c>
      <c r="FC436" s="4">
        <v>1</v>
      </c>
      <c r="FD436" s="4" t="s">
        <v>238</v>
      </c>
      <c r="FE436" s="4">
        <v>3</v>
      </c>
    </row>
    <row r="437" spans="1:161" x14ac:dyDescent="0.3">
      <c r="A437" s="4">
        <v>15541</v>
      </c>
      <c r="B437" s="4" t="s">
        <v>1789</v>
      </c>
      <c r="C437" s="4" t="s">
        <v>212</v>
      </c>
      <c r="D437" s="4" t="s">
        <v>1790</v>
      </c>
      <c r="E437" s="4" t="s">
        <v>293</v>
      </c>
      <c r="F437" s="4" t="s">
        <v>202</v>
      </c>
      <c r="G437" s="4">
        <v>1</v>
      </c>
      <c r="H437" s="4">
        <v>2</v>
      </c>
      <c r="J437" s="4">
        <v>1</v>
      </c>
      <c r="K437" s="4">
        <v>2</v>
      </c>
      <c r="O437" s="4">
        <v>0</v>
      </c>
      <c r="P437" s="4">
        <v>1</v>
      </c>
      <c r="Q437" s="4">
        <v>2</v>
      </c>
      <c r="BF437" s="4">
        <v>1</v>
      </c>
      <c r="BG437" s="4">
        <v>1</v>
      </c>
      <c r="BI437" s="4">
        <v>2</v>
      </c>
      <c r="BJ437" s="4">
        <v>1</v>
      </c>
      <c r="BK437" s="4">
        <v>6</v>
      </c>
      <c r="BL437" s="4">
        <v>3</v>
      </c>
      <c r="BM437" s="4">
        <v>2</v>
      </c>
      <c r="BN437" s="4">
        <v>6</v>
      </c>
      <c r="BO437" s="4">
        <v>-77</v>
      </c>
      <c r="BS437" s="4">
        <v>3</v>
      </c>
      <c r="BW437" s="4">
        <v>2</v>
      </c>
      <c r="BX437" s="4">
        <v>1</v>
      </c>
      <c r="BY437" s="4">
        <v>2</v>
      </c>
      <c r="BZ437" s="4">
        <v>1</v>
      </c>
      <c r="CA437" s="4">
        <v>1</v>
      </c>
      <c r="CB437" s="4">
        <v>2</v>
      </c>
      <c r="CC437" s="4">
        <v>2</v>
      </c>
      <c r="CD437" s="4">
        <v>2</v>
      </c>
      <c r="CE437" s="4">
        <v>2</v>
      </c>
      <c r="CF437" s="4">
        <v>1</v>
      </c>
      <c r="CG437" s="4">
        <v>2</v>
      </c>
      <c r="CH437" s="4">
        <v>1</v>
      </c>
      <c r="CI437" s="4">
        <v>1</v>
      </c>
      <c r="CJ437" s="4">
        <v>1</v>
      </c>
      <c r="CK437" s="4">
        <v>7</v>
      </c>
      <c r="CL437" s="4">
        <v>3</v>
      </c>
      <c r="CM437" s="4">
        <v>5</v>
      </c>
      <c r="CN437" s="4">
        <v>1</v>
      </c>
      <c r="CO437" s="4">
        <v>2</v>
      </c>
      <c r="CP437" s="4">
        <v>1</v>
      </c>
      <c r="CQ437" s="4">
        <v>1</v>
      </c>
      <c r="CR437" s="4">
        <v>1</v>
      </c>
      <c r="CS437" s="4">
        <v>1</v>
      </c>
      <c r="CT437" s="4">
        <v>1</v>
      </c>
      <c r="CU437" s="4">
        <v>1</v>
      </c>
      <c r="CV437" s="4">
        <v>2</v>
      </c>
      <c r="CX437" s="4">
        <v>2</v>
      </c>
      <c r="CY437" s="4">
        <v>1</v>
      </c>
      <c r="CZ437" s="4">
        <v>1</v>
      </c>
      <c r="DA437" s="4">
        <v>3</v>
      </c>
      <c r="DB437" s="4">
        <v>1</v>
      </c>
      <c r="DC437" s="4">
        <v>2</v>
      </c>
      <c r="DD437" s="4">
        <v>3</v>
      </c>
      <c r="DE437" s="4">
        <v>1</v>
      </c>
      <c r="DF437" s="4">
        <v>5</v>
      </c>
      <c r="DG437" s="4">
        <v>5</v>
      </c>
      <c r="DH437" s="4">
        <v>0</v>
      </c>
      <c r="DI437" s="4">
        <v>0</v>
      </c>
      <c r="DJ437" s="4">
        <v>0</v>
      </c>
      <c r="DK437" s="4">
        <v>0</v>
      </c>
      <c r="DL437" s="4">
        <v>0</v>
      </c>
      <c r="DM437" s="4">
        <v>4</v>
      </c>
      <c r="DN437" s="4">
        <v>1</v>
      </c>
      <c r="DO437" s="4">
        <v>1</v>
      </c>
      <c r="DP437" s="4">
        <v>1</v>
      </c>
      <c r="DQ437" s="4">
        <v>7</v>
      </c>
      <c r="DR437" s="4">
        <v>1</v>
      </c>
      <c r="DW437" s="4">
        <v>2</v>
      </c>
      <c r="DX437" s="4">
        <v>4</v>
      </c>
      <c r="DY437" s="4">
        <v>1</v>
      </c>
      <c r="DZ437" s="4">
        <v>2</v>
      </c>
      <c r="EA437" s="4" t="s">
        <v>1791</v>
      </c>
      <c r="EB437" s="4">
        <v>766</v>
      </c>
      <c r="EC437" s="4">
        <v>12.77</v>
      </c>
      <c r="EE437" s="4">
        <v>2</v>
      </c>
      <c r="EF437" s="4">
        <v>1</v>
      </c>
      <c r="EG437" s="4" t="s">
        <v>592</v>
      </c>
      <c r="EI437" s="4">
        <v>1</v>
      </c>
      <c r="EJ437" s="4">
        <v>1</v>
      </c>
      <c r="EK437" s="4">
        <v>3</v>
      </c>
      <c r="EL437" s="4">
        <v>10</v>
      </c>
      <c r="EM437" s="4">
        <v>29</v>
      </c>
      <c r="ET437" s="4" t="s">
        <v>1742</v>
      </c>
      <c r="EU437" s="4" t="s">
        <v>201</v>
      </c>
      <c r="EV437" s="4" t="s">
        <v>202</v>
      </c>
      <c r="EY437" s="4">
        <v>929</v>
      </c>
      <c r="FA437" s="83" t="s">
        <v>203</v>
      </c>
      <c r="FB437" s="4" t="s">
        <v>204</v>
      </c>
      <c r="FC437" s="4">
        <v>1</v>
      </c>
      <c r="FD437" s="4" t="s">
        <v>238</v>
      </c>
      <c r="FE437" s="4">
        <v>3</v>
      </c>
    </row>
    <row r="438" spans="1:161" x14ac:dyDescent="0.3">
      <c r="A438" s="4">
        <v>15552</v>
      </c>
      <c r="B438" s="4" t="s">
        <v>1792</v>
      </c>
      <c r="C438" s="4" t="s">
        <v>194</v>
      </c>
      <c r="D438" s="4" t="s">
        <v>1793</v>
      </c>
      <c r="E438" s="4" t="s">
        <v>227</v>
      </c>
      <c r="F438" s="4" t="s">
        <v>202</v>
      </c>
      <c r="G438" s="4">
        <v>1</v>
      </c>
      <c r="H438" s="4">
        <v>2</v>
      </c>
      <c r="J438" s="4">
        <v>1</v>
      </c>
      <c r="K438" s="4">
        <v>2</v>
      </c>
      <c r="O438" s="4">
        <v>0</v>
      </c>
      <c r="P438" s="4">
        <v>1</v>
      </c>
      <c r="Q438" s="4">
        <v>2</v>
      </c>
      <c r="BF438" s="4">
        <v>1</v>
      </c>
      <c r="BG438" s="4">
        <v>1</v>
      </c>
      <c r="BI438" s="4">
        <v>2</v>
      </c>
      <c r="BJ438" s="4">
        <v>2</v>
      </c>
      <c r="BK438" s="4">
        <v>4</v>
      </c>
      <c r="BL438" s="4">
        <v>1</v>
      </c>
      <c r="BS438" s="4">
        <v>1</v>
      </c>
      <c r="BU438" s="4">
        <v>1</v>
      </c>
      <c r="BV438" s="4">
        <v>4</v>
      </c>
      <c r="BX438" s="4">
        <v>1</v>
      </c>
      <c r="BY438" s="4">
        <v>1</v>
      </c>
      <c r="BZ438" s="4">
        <v>1</v>
      </c>
      <c r="CA438" s="4">
        <v>1</v>
      </c>
      <c r="CB438" s="4">
        <v>-98</v>
      </c>
      <c r="CC438" s="4">
        <v>2</v>
      </c>
      <c r="CD438" s="4">
        <v>2</v>
      </c>
      <c r="CE438" s="4">
        <v>2</v>
      </c>
      <c r="CF438" s="4">
        <v>1</v>
      </c>
      <c r="CG438" s="4">
        <v>1</v>
      </c>
      <c r="CH438" s="4">
        <v>1</v>
      </c>
      <c r="CI438" s="4">
        <v>2</v>
      </c>
      <c r="CJ438" s="4">
        <v>1</v>
      </c>
      <c r="CK438" s="4">
        <v>7</v>
      </c>
      <c r="CL438" s="4">
        <v>1</v>
      </c>
      <c r="CM438" s="4">
        <v>4</v>
      </c>
      <c r="CN438" s="4">
        <v>1</v>
      </c>
      <c r="CO438" s="4">
        <v>2</v>
      </c>
      <c r="CP438" s="4">
        <v>1</v>
      </c>
      <c r="CQ438" s="4">
        <v>1</v>
      </c>
      <c r="CR438" s="4">
        <v>1</v>
      </c>
      <c r="CS438" s="4">
        <v>1</v>
      </c>
      <c r="CT438" s="4">
        <v>1</v>
      </c>
      <c r="CU438" s="4">
        <v>1</v>
      </c>
      <c r="CV438" s="4">
        <v>2</v>
      </c>
      <c r="CX438" s="4">
        <v>2</v>
      </c>
      <c r="CY438" s="4">
        <v>1</v>
      </c>
      <c r="CZ438" s="4">
        <v>1</v>
      </c>
      <c r="DA438" s="4">
        <v>3</v>
      </c>
      <c r="DB438" s="4">
        <v>1</v>
      </c>
      <c r="DC438" s="4">
        <v>8</v>
      </c>
      <c r="DD438" s="4">
        <v>1</v>
      </c>
      <c r="DE438" s="4">
        <v>1</v>
      </c>
      <c r="DF438" s="4">
        <v>2</v>
      </c>
      <c r="DG438" s="4">
        <v>2</v>
      </c>
      <c r="DH438" s="4">
        <v>0</v>
      </c>
      <c r="DI438" s="4">
        <v>0</v>
      </c>
      <c r="DJ438" s="4">
        <v>0</v>
      </c>
      <c r="DK438" s="4">
        <v>0</v>
      </c>
      <c r="DL438" s="4">
        <v>0</v>
      </c>
      <c r="DM438" s="4">
        <v>1</v>
      </c>
      <c r="DN438" s="4">
        <v>1</v>
      </c>
      <c r="DO438" s="4">
        <v>1</v>
      </c>
      <c r="DP438" s="4">
        <v>1</v>
      </c>
      <c r="DQ438" s="4">
        <v>6</v>
      </c>
      <c r="DR438" s="4">
        <v>1</v>
      </c>
      <c r="DW438" s="4">
        <v>2</v>
      </c>
      <c r="DX438" s="4">
        <v>4</v>
      </c>
      <c r="DY438" s="4">
        <v>1</v>
      </c>
      <c r="DZ438" s="4">
        <v>2</v>
      </c>
      <c r="EA438" s="4" t="s">
        <v>1794</v>
      </c>
      <c r="EB438" s="4">
        <v>590</v>
      </c>
      <c r="EC438" s="4">
        <v>9.83</v>
      </c>
      <c r="EE438" s="4">
        <v>2</v>
      </c>
      <c r="EF438" s="4">
        <v>1</v>
      </c>
      <c r="EG438" s="4" t="s">
        <v>1724</v>
      </c>
      <c r="EI438" s="4">
        <v>1</v>
      </c>
      <c r="EJ438" s="4">
        <v>1</v>
      </c>
      <c r="EK438" s="4">
        <v>3</v>
      </c>
      <c r="EL438" s="4">
        <v>6</v>
      </c>
      <c r="EM438" s="4">
        <v>21</v>
      </c>
      <c r="ET438" s="4" t="s">
        <v>1742</v>
      </c>
      <c r="EU438" s="4" t="s">
        <v>201</v>
      </c>
      <c r="EV438" s="4" t="s">
        <v>202</v>
      </c>
      <c r="EY438" s="4">
        <v>963</v>
      </c>
      <c r="FA438" s="83" t="s">
        <v>203</v>
      </c>
      <c r="FB438" s="4" t="s">
        <v>204</v>
      </c>
      <c r="FC438" s="4">
        <v>0</v>
      </c>
      <c r="FD438" s="4" t="s">
        <v>205</v>
      </c>
      <c r="FE438" s="4">
        <v>12</v>
      </c>
    </row>
    <row r="439" spans="1:161" x14ac:dyDescent="0.3">
      <c r="A439" s="4">
        <v>15574</v>
      </c>
      <c r="B439" s="4" t="s">
        <v>1795</v>
      </c>
      <c r="C439" s="4" t="s">
        <v>265</v>
      </c>
      <c r="D439" s="4" t="s">
        <v>1796</v>
      </c>
      <c r="E439" s="4" t="s">
        <v>372</v>
      </c>
      <c r="F439" s="4" t="s">
        <v>202</v>
      </c>
      <c r="G439" s="4">
        <v>1</v>
      </c>
      <c r="H439" s="4">
        <v>1</v>
      </c>
      <c r="I439" s="4">
        <v>2</v>
      </c>
      <c r="J439" s="4">
        <v>1</v>
      </c>
      <c r="K439" s="4">
        <v>2</v>
      </c>
      <c r="O439" s="4">
        <v>1</v>
      </c>
      <c r="P439" s="4">
        <v>1</v>
      </c>
      <c r="Q439" s="4">
        <v>2</v>
      </c>
      <c r="R439" s="4">
        <v>2</v>
      </c>
      <c r="U439" s="4">
        <v>2</v>
      </c>
      <c r="W439" s="4">
        <v>1</v>
      </c>
      <c r="Y439" s="4">
        <v>1</v>
      </c>
      <c r="AA439" s="4">
        <v>1</v>
      </c>
      <c r="AB439" s="4">
        <v>2012</v>
      </c>
      <c r="AC439" s="4">
        <v>1</v>
      </c>
      <c r="AD439" s="4">
        <v>3</v>
      </c>
      <c r="AE439" s="4">
        <v>3</v>
      </c>
      <c r="AF439" s="4">
        <v>5</v>
      </c>
      <c r="AG439" s="4">
        <v>2</v>
      </c>
      <c r="AH439" s="4">
        <v>2</v>
      </c>
      <c r="AJ439" s="4">
        <v>8</v>
      </c>
      <c r="AK439" s="4">
        <v>1</v>
      </c>
      <c r="AR439" s="4">
        <v>1</v>
      </c>
      <c r="AU439" s="4">
        <v>2</v>
      </c>
      <c r="AV439" s="4">
        <v>2</v>
      </c>
      <c r="AX439" s="4">
        <v>8</v>
      </c>
      <c r="AY439" s="4">
        <v>-97</v>
      </c>
      <c r="BD439" s="4">
        <v>1</v>
      </c>
      <c r="BF439" s="4">
        <v>1</v>
      </c>
      <c r="BG439" s="4">
        <v>1</v>
      </c>
      <c r="BH439" s="4">
        <v>2</v>
      </c>
      <c r="BI439" s="4">
        <v>1</v>
      </c>
      <c r="BJ439" s="4">
        <v>2</v>
      </c>
      <c r="BK439" s="4">
        <v>4</v>
      </c>
      <c r="BL439" s="4">
        <v>-77</v>
      </c>
      <c r="BS439" s="4">
        <v>4</v>
      </c>
      <c r="BU439" s="4">
        <v>1</v>
      </c>
      <c r="BV439" s="4">
        <v>2</v>
      </c>
      <c r="BX439" s="4">
        <v>1</v>
      </c>
      <c r="BY439" s="4">
        <v>2</v>
      </c>
      <c r="BZ439" s="4">
        <v>1</v>
      </c>
      <c r="CA439" s="4">
        <v>2</v>
      </c>
      <c r="CB439" s="4">
        <v>2</v>
      </c>
      <c r="CC439" s="4">
        <v>2</v>
      </c>
      <c r="CD439" s="4">
        <v>2</v>
      </c>
      <c r="CE439" s="4">
        <v>1</v>
      </c>
      <c r="CF439" s="4">
        <v>2</v>
      </c>
      <c r="CG439" s="4">
        <v>2</v>
      </c>
      <c r="CH439" s="4">
        <v>1</v>
      </c>
      <c r="CI439" s="4">
        <v>2</v>
      </c>
      <c r="CJ439" s="4">
        <v>2</v>
      </c>
      <c r="CK439" s="4">
        <v>-98</v>
      </c>
      <c r="CL439" s="4">
        <v>-98</v>
      </c>
      <c r="CM439" s="4">
        <v>5</v>
      </c>
      <c r="CN439" s="4">
        <v>1</v>
      </c>
      <c r="CO439" s="4">
        <v>1</v>
      </c>
      <c r="CP439" s="4">
        <v>1</v>
      </c>
      <c r="CQ439" s="4">
        <v>1</v>
      </c>
      <c r="CR439" s="4">
        <v>1</v>
      </c>
      <c r="CS439" s="4">
        <v>1</v>
      </c>
      <c r="CT439" s="4">
        <v>1</v>
      </c>
      <c r="CU439" s="4">
        <v>1</v>
      </c>
      <c r="CV439" s="4">
        <v>1</v>
      </c>
      <c r="CW439" s="4">
        <v>1</v>
      </c>
      <c r="CX439" s="4">
        <v>3</v>
      </c>
      <c r="CY439" s="4">
        <v>1</v>
      </c>
      <c r="CZ439" s="4">
        <v>1</v>
      </c>
      <c r="DA439" s="4">
        <v>2</v>
      </c>
      <c r="DB439" s="4">
        <v>1</v>
      </c>
      <c r="DC439" s="4">
        <v>15</v>
      </c>
      <c r="DD439" s="4">
        <v>2</v>
      </c>
      <c r="DE439" s="4">
        <v>-98</v>
      </c>
      <c r="DO439" s="4">
        <v>-98</v>
      </c>
      <c r="DP439" s="4">
        <v>1</v>
      </c>
      <c r="DQ439" s="4">
        <v>5</v>
      </c>
      <c r="DR439" s="4">
        <v>2</v>
      </c>
      <c r="DW439" s="4">
        <v>2</v>
      </c>
      <c r="DX439" s="4">
        <v>-98</v>
      </c>
      <c r="DY439" s="4">
        <v>1</v>
      </c>
      <c r="DZ439" s="4">
        <v>2</v>
      </c>
      <c r="EA439" s="4" t="s">
        <v>1797</v>
      </c>
      <c r="EB439" s="4">
        <v>1045</v>
      </c>
      <c r="EC439" s="4">
        <v>17.420000000000002</v>
      </c>
      <c r="EE439" s="4">
        <v>2</v>
      </c>
      <c r="EF439" s="4">
        <v>1</v>
      </c>
      <c r="EG439" s="4" t="s">
        <v>548</v>
      </c>
      <c r="EI439" s="4">
        <v>1</v>
      </c>
      <c r="EJ439" s="4">
        <v>1</v>
      </c>
      <c r="EK439" s="4">
        <v>3</v>
      </c>
      <c r="EL439" s="4">
        <v>15</v>
      </c>
      <c r="EM439" s="4">
        <v>39</v>
      </c>
      <c r="ET439" s="4" t="s">
        <v>1742</v>
      </c>
      <c r="EU439" s="4" t="s">
        <v>201</v>
      </c>
      <c r="EV439" s="4" t="s">
        <v>202</v>
      </c>
      <c r="EY439" s="4">
        <v>1476</v>
      </c>
      <c r="FA439" s="83" t="s">
        <v>237</v>
      </c>
      <c r="FB439" s="4" t="s">
        <v>204</v>
      </c>
      <c r="FC439" s="4">
        <v>0</v>
      </c>
      <c r="FD439" s="4" t="s">
        <v>205</v>
      </c>
      <c r="FE439" s="4">
        <v>12</v>
      </c>
    </row>
    <row r="440" spans="1:161" x14ac:dyDescent="0.3">
      <c r="A440" s="4">
        <v>15594</v>
      </c>
      <c r="B440" s="4" t="s">
        <v>1798</v>
      </c>
      <c r="C440" s="4" t="s">
        <v>265</v>
      </c>
      <c r="D440" s="4" t="s">
        <v>1799</v>
      </c>
      <c r="E440" s="4" t="s">
        <v>372</v>
      </c>
      <c r="F440" s="4" t="s">
        <v>202</v>
      </c>
      <c r="G440" s="4">
        <v>1</v>
      </c>
      <c r="H440" s="4">
        <v>1</v>
      </c>
      <c r="I440" s="4">
        <v>2</v>
      </c>
      <c r="J440" s="4">
        <v>1</v>
      </c>
      <c r="K440" s="4">
        <v>2</v>
      </c>
      <c r="O440" s="4">
        <v>1</v>
      </c>
      <c r="P440" s="4">
        <v>1</v>
      </c>
      <c r="Q440" s="4">
        <v>2</v>
      </c>
      <c r="R440" s="4">
        <v>3</v>
      </c>
      <c r="T440" s="4">
        <v>2</v>
      </c>
      <c r="U440" s="4">
        <v>3</v>
      </c>
      <c r="V440" s="4">
        <v>2</v>
      </c>
      <c r="W440" s="4">
        <v>3</v>
      </c>
      <c r="X440" s="4">
        <v>2</v>
      </c>
      <c r="Y440" s="4">
        <v>1</v>
      </c>
      <c r="Z440" s="4">
        <v>1</v>
      </c>
      <c r="AA440" s="4">
        <v>-98</v>
      </c>
      <c r="AC440" s="4">
        <v>1</v>
      </c>
      <c r="AD440" s="4">
        <v>2</v>
      </c>
      <c r="AE440" s="4">
        <v>1</v>
      </c>
      <c r="AF440" s="4">
        <v>4</v>
      </c>
      <c r="AG440" s="4">
        <v>1</v>
      </c>
      <c r="AV440" s="4">
        <v>2</v>
      </c>
      <c r="AX440" s="4">
        <v>3</v>
      </c>
      <c r="AY440" s="4">
        <v>-77</v>
      </c>
      <c r="BB440" s="4">
        <v>1</v>
      </c>
      <c r="BC440" s="4">
        <v>0</v>
      </c>
      <c r="BD440" s="4">
        <v>2</v>
      </c>
      <c r="BE440" s="4">
        <v>1</v>
      </c>
      <c r="BF440" s="4">
        <v>1</v>
      </c>
      <c r="BG440" s="4">
        <v>1</v>
      </c>
      <c r="BH440" s="4">
        <v>1</v>
      </c>
      <c r="BJ440" s="4">
        <v>1</v>
      </c>
      <c r="BK440" s="4">
        <v>6</v>
      </c>
      <c r="BL440" s="4">
        <v>2</v>
      </c>
      <c r="BS440" s="4">
        <v>1</v>
      </c>
      <c r="BU440" s="4">
        <v>2</v>
      </c>
      <c r="BW440" s="4">
        <v>1</v>
      </c>
      <c r="BX440" s="4">
        <v>1</v>
      </c>
      <c r="BY440" s="4">
        <v>1</v>
      </c>
      <c r="BZ440" s="4">
        <v>1</v>
      </c>
      <c r="CA440" s="4">
        <v>1</v>
      </c>
      <c r="CB440" s="4">
        <v>1</v>
      </c>
      <c r="CC440" s="4">
        <v>1</v>
      </c>
      <c r="CD440" s="4">
        <v>2</v>
      </c>
      <c r="CE440" s="4">
        <v>1</v>
      </c>
      <c r="CF440" s="4">
        <v>2</v>
      </c>
      <c r="CG440" s="4">
        <v>2</v>
      </c>
      <c r="CH440" s="4">
        <v>1</v>
      </c>
      <c r="CI440" s="4">
        <v>2</v>
      </c>
      <c r="CJ440" s="4">
        <v>2</v>
      </c>
      <c r="CK440" s="4">
        <v>1</v>
      </c>
      <c r="CL440" s="4">
        <v>1</v>
      </c>
      <c r="CM440" s="4">
        <v>3</v>
      </c>
      <c r="CN440" s="4">
        <v>1</v>
      </c>
      <c r="CO440" s="4">
        <v>2</v>
      </c>
      <c r="CP440" s="4">
        <v>1</v>
      </c>
      <c r="CQ440" s="4">
        <v>2</v>
      </c>
      <c r="CR440" s="4">
        <v>1</v>
      </c>
      <c r="CS440" s="4">
        <v>0</v>
      </c>
      <c r="CV440" s="4">
        <v>2</v>
      </c>
      <c r="CX440" s="4">
        <v>2</v>
      </c>
      <c r="CY440" s="4">
        <v>2</v>
      </c>
      <c r="CZ440" s="4">
        <v>1</v>
      </c>
      <c r="DA440" s="4">
        <v>4</v>
      </c>
      <c r="DB440" s="4">
        <v>1</v>
      </c>
      <c r="DC440" s="4">
        <v>0.2</v>
      </c>
      <c r="DD440" s="4">
        <v>2</v>
      </c>
      <c r="DE440" s="4">
        <v>1</v>
      </c>
      <c r="DF440" s="4">
        <v>9</v>
      </c>
      <c r="DH440" s="4">
        <v>2</v>
      </c>
      <c r="DI440" s="4">
        <v>2</v>
      </c>
      <c r="DJ440" s="4">
        <v>1</v>
      </c>
      <c r="DK440" s="4">
        <v>5</v>
      </c>
      <c r="DO440" s="4">
        <v>1</v>
      </c>
      <c r="DP440" s="4">
        <v>2</v>
      </c>
      <c r="DQ440" s="4">
        <v>4</v>
      </c>
      <c r="DR440" s="4">
        <v>6</v>
      </c>
      <c r="DW440" s="4">
        <v>1</v>
      </c>
      <c r="DX440" s="4">
        <v>6</v>
      </c>
      <c r="DY440" s="4">
        <v>1</v>
      </c>
      <c r="DZ440" s="4">
        <v>1</v>
      </c>
      <c r="EA440" s="4" t="s">
        <v>1570</v>
      </c>
      <c r="EB440" s="4">
        <v>1170</v>
      </c>
      <c r="EC440" s="4">
        <v>19.5</v>
      </c>
      <c r="EE440" s="4">
        <v>2</v>
      </c>
      <c r="EF440" s="4">
        <v>1</v>
      </c>
      <c r="EG440" s="4" t="s">
        <v>1582</v>
      </c>
      <c r="EI440" s="4">
        <v>1</v>
      </c>
      <c r="EJ440" s="4">
        <v>1</v>
      </c>
      <c r="EK440" s="4">
        <v>3</v>
      </c>
      <c r="EL440" s="4">
        <v>15</v>
      </c>
      <c r="EM440" s="4">
        <v>39</v>
      </c>
      <c r="ET440" s="4" t="s">
        <v>1742</v>
      </c>
      <c r="EU440" s="4" t="s">
        <v>201</v>
      </c>
      <c r="EV440" s="4" t="s">
        <v>202</v>
      </c>
      <c r="EY440" s="4">
        <v>1476</v>
      </c>
      <c r="FA440" s="83" t="s">
        <v>237</v>
      </c>
      <c r="FB440" s="4" t="s">
        <v>204</v>
      </c>
      <c r="FC440" s="4">
        <v>1</v>
      </c>
      <c r="FD440" s="4" t="s">
        <v>205</v>
      </c>
      <c r="FE440" s="4">
        <v>3</v>
      </c>
    </row>
    <row r="441" spans="1:161" x14ac:dyDescent="0.3">
      <c r="A441" s="4">
        <v>15686</v>
      </c>
      <c r="B441" s="4" t="s">
        <v>1800</v>
      </c>
      <c r="C441" s="4" t="s">
        <v>212</v>
      </c>
      <c r="D441" s="4" t="s">
        <v>1801</v>
      </c>
      <c r="E441" s="4" t="s">
        <v>309</v>
      </c>
      <c r="F441" s="4" t="s">
        <v>202</v>
      </c>
      <c r="G441" s="4">
        <v>1</v>
      </c>
      <c r="H441" s="4">
        <v>2</v>
      </c>
      <c r="J441" s="4">
        <v>1</v>
      </c>
      <c r="K441" s="4">
        <v>2</v>
      </c>
      <c r="O441" s="4">
        <v>0</v>
      </c>
      <c r="P441" s="4">
        <v>1</v>
      </c>
      <c r="Q441" s="4">
        <v>2</v>
      </c>
      <c r="BF441" s="4">
        <v>1</v>
      </c>
      <c r="BG441" s="4">
        <v>1</v>
      </c>
      <c r="BI441" s="4">
        <v>1</v>
      </c>
      <c r="BJ441" s="4">
        <v>1</v>
      </c>
      <c r="BK441" s="4">
        <v>5</v>
      </c>
      <c r="BL441" s="4">
        <v>-77</v>
      </c>
      <c r="BS441" s="4">
        <v>2</v>
      </c>
      <c r="BT441" s="4">
        <v>2</v>
      </c>
      <c r="BU441" s="4">
        <v>2</v>
      </c>
      <c r="BW441" s="4">
        <v>1</v>
      </c>
      <c r="BX441" s="4">
        <v>-98</v>
      </c>
      <c r="BY441" s="4">
        <v>2</v>
      </c>
      <c r="BZ441" s="4">
        <v>2</v>
      </c>
      <c r="CA441" s="4">
        <v>1</v>
      </c>
      <c r="CB441" s="4">
        <v>2</v>
      </c>
      <c r="CC441" s="4">
        <v>1</v>
      </c>
      <c r="CD441" s="4">
        <v>2</v>
      </c>
      <c r="CE441" s="4">
        <v>2</v>
      </c>
      <c r="CF441" s="4">
        <v>2</v>
      </c>
      <c r="CG441" s="4">
        <v>2</v>
      </c>
      <c r="CH441" s="4">
        <v>1</v>
      </c>
      <c r="CI441" s="4">
        <v>1</v>
      </c>
      <c r="CJ441" s="4">
        <v>2</v>
      </c>
      <c r="CK441" s="4">
        <v>7</v>
      </c>
      <c r="CL441" s="4">
        <v>5</v>
      </c>
      <c r="CM441" s="4">
        <v>1</v>
      </c>
      <c r="CN441" s="4">
        <v>1</v>
      </c>
      <c r="CO441" s="4">
        <v>1</v>
      </c>
      <c r="CP441" s="4">
        <v>1</v>
      </c>
      <c r="CQ441" s="4">
        <v>1</v>
      </c>
      <c r="CR441" s="4">
        <v>1</v>
      </c>
      <c r="CS441" s="4">
        <v>0</v>
      </c>
      <c r="CV441" s="4">
        <v>2</v>
      </c>
      <c r="CX441" s="4">
        <v>2</v>
      </c>
      <c r="CY441" s="4">
        <v>1</v>
      </c>
      <c r="CZ441" s="4">
        <v>1</v>
      </c>
      <c r="DA441" s="4">
        <v>3</v>
      </c>
      <c r="DB441" s="4">
        <v>1</v>
      </c>
      <c r="DC441" s="4">
        <v>1</v>
      </c>
      <c r="DD441" s="4">
        <v>2</v>
      </c>
      <c r="DE441" s="4">
        <v>1</v>
      </c>
      <c r="DF441" s="4">
        <v>4</v>
      </c>
      <c r="DH441" s="4">
        <v>2</v>
      </c>
      <c r="DI441" s="4">
        <v>0</v>
      </c>
      <c r="DJ441" s="4">
        <v>0</v>
      </c>
      <c r="DK441" s="4">
        <v>2</v>
      </c>
      <c r="DO441" s="4">
        <v>2</v>
      </c>
      <c r="DP441" s="4">
        <v>2</v>
      </c>
      <c r="DQ441" s="4">
        <v>5</v>
      </c>
      <c r="DR441" s="4">
        <v>1</v>
      </c>
      <c r="DW441" s="4">
        <v>2</v>
      </c>
      <c r="DX441" s="4">
        <v>2</v>
      </c>
      <c r="DY441" s="4">
        <v>1</v>
      </c>
      <c r="DZ441" s="4">
        <v>2</v>
      </c>
      <c r="EA441" s="4" t="s">
        <v>409</v>
      </c>
      <c r="EB441" s="4">
        <v>604</v>
      </c>
      <c r="EC441" s="4">
        <v>10.07</v>
      </c>
      <c r="EE441" s="4">
        <v>2</v>
      </c>
      <c r="EF441" s="4">
        <v>1</v>
      </c>
      <c r="EG441" s="4" t="s">
        <v>275</v>
      </c>
      <c r="EI441" s="4">
        <v>1</v>
      </c>
      <c r="EJ441" s="4">
        <v>1</v>
      </c>
      <c r="EK441" s="4">
        <v>3</v>
      </c>
      <c r="EL441" s="4">
        <v>9</v>
      </c>
      <c r="EM441" s="4">
        <v>27</v>
      </c>
      <c r="ET441" s="4" t="s">
        <v>1802</v>
      </c>
      <c r="EU441" s="4" t="s">
        <v>201</v>
      </c>
      <c r="EV441" s="4" t="s">
        <v>202</v>
      </c>
      <c r="EY441" s="4">
        <v>1294</v>
      </c>
      <c r="FA441" s="83" t="s">
        <v>203</v>
      </c>
      <c r="FB441" s="4" t="s">
        <v>204</v>
      </c>
      <c r="FC441" s="4">
        <v>1</v>
      </c>
      <c r="FD441" s="4" t="s">
        <v>205</v>
      </c>
      <c r="FE441" s="4">
        <v>7</v>
      </c>
    </row>
    <row r="442" spans="1:161" x14ac:dyDescent="0.3">
      <c r="A442" s="4">
        <v>15687</v>
      </c>
      <c r="B442" s="4" t="s">
        <v>1803</v>
      </c>
      <c r="C442" s="4" t="s">
        <v>194</v>
      </c>
      <c r="D442" s="4" t="s">
        <v>1804</v>
      </c>
      <c r="E442" s="4" t="s">
        <v>221</v>
      </c>
      <c r="F442" s="4" t="s">
        <v>202</v>
      </c>
      <c r="G442" s="4">
        <v>1</v>
      </c>
      <c r="H442" s="4">
        <v>2</v>
      </c>
      <c r="J442" s="4">
        <v>1</v>
      </c>
      <c r="K442" s="4">
        <v>2</v>
      </c>
      <c r="O442" s="4">
        <v>0</v>
      </c>
      <c r="P442" s="4">
        <v>1</v>
      </c>
      <c r="Q442" s="4">
        <v>2</v>
      </c>
      <c r="BF442" s="4">
        <v>1</v>
      </c>
      <c r="BG442" s="4">
        <v>1</v>
      </c>
      <c r="BI442" s="4">
        <v>2</v>
      </c>
      <c r="BJ442" s="4">
        <v>2</v>
      </c>
      <c r="BK442" s="4">
        <v>6</v>
      </c>
      <c r="BL442" s="4">
        <v>2</v>
      </c>
      <c r="BS442" s="4">
        <v>1</v>
      </c>
      <c r="BU442" s="4">
        <v>1</v>
      </c>
      <c r="BV442" s="4">
        <v>3</v>
      </c>
      <c r="BX442" s="4">
        <v>1</v>
      </c>
      <c r="BY442" s="4">
        <v>1</v>
      </c>
      <c r="BZ442" s="4">
        <v>1</v>
      </c>
      <c r="CA442" s="4">
        <v>1</v>
      </c>
      <c r="CB442" s="4">
        <v>1</v>
      </c>
      <c r="CC442" s="4">
        <v>1</v>
      </c>
      <c r="CD442" s="4">
        <v>2</v>
      </c>
      <c r="CE442" s="4">
        <v>2</v>
      </c>
      <c r="CF442" s="4">
        <v>1</v>
      </c>
      <c r="CG442" s="4">
        <v>1</v>
      </c>
      <c r="CH442" s="4">
        <v>1</v>
      </c>
      <c r="CI442" s="4">
        <v>1</v>
      </c>
      <c r="CJ442" s="4">
        <v>1</v>
      </c>
      <c r="CK442" s="4">
        <v>6</v>
      </c>
      <c r="CL442" s="4">
        <v>2</v>
      </c>
      <c r="CM442" s="4">
        <v>4</v>
      </c>
      <c r="CN442" s="4">
        <v>1</v>
      </c>
      <c r="CO442" s="4">
        <v>2</v>
      </c>
      <c r="CP442" s="4">
        <v>1</v>
      </c>
      <c r="CQ442" s="4">
        <v>2</v>
      </c>
      <c r="CR442" s="4">
        <v>1</v>
      </c>
      <c r="CS442" s="4">
        <v>0</v>
      </c>
      <c r="CV442" s="4">
        <v>2</v>
      </c>
      <c r="CX442" s="4">
        <v>2</v>
      </c>
      <c r="CY442" s="4">
        <v>1</v>
      </c>
      <c r="CZ442" s="4">
        <v>1</v>
      </c>
      <c r="DA442" s="4">
        <v>4</v>
      </c>
      <c r="DB442" s="4">
        <v>1</v>
      </c>
      <c r="DC442" s="4">
        <v>24</v>
      </c>
      <c r="DD442" s="4">
        <v>3</v>
      </c>
      <c r="DE442" s="4">
        <v>1</v>
      </c>
      <c r="DF442" s="4">
        <v>2</v>
      </c>
      <c r="DG442" s="4">
        <v>2</v>
      </c>
      <c r="DH442" s="4">
        <v>0</v>
      </c>
      <c r="DI442" s="4">
        <v>0</v>
      </c>
      <c r="DJ442" s="4">
        <v>0</v>
      </c>
      <c r="DK442" s="4">
        <v>0</v>
      </c>
      <c r="DL442" s="4">
        <v>0</v>
      </c>
      <c r="DM442" s="4">
        <v>1</v>
      </c>
      <c r="DN442" s="4">
        <v>1</v>
      </c>
      <c r="DO442" s="4">
        <v>1</v>
      </c>
      <c r="DP442" s="4">
        <v>1</v>
      </c>
      <c r="DQ442" s="4">
        <v>8</v>
      </c>
      <c r="DR442" s="4">
        <v>1</v>
      </c>
      <c r="DW442" s="4">
        <v>2</v>
      </c>
      <c r="DX442" s="4">
        <v>-98</v>
      </c>
      <c r="DY442" s="4">
        <v>1</v>
      </c>
      <c r="DZ442" s="4">
        <v>1</v>
      </c>
      <c r="EA442" s="4" t="s">
        <v>1805</v>
      </c>
      <c r="EB442" s="4">
        <v>540</v>
      </c>
      <c r="EC442" s="4">
        <v>9</v>
      </c>
      <c r="EE442" s="4">
        <v>2</v>
      </c>
      <c r="EF442" s="4">
        <v>1</v>
      </c>
      <c r="EG442" s="4" t="s">
        <v>1806</v>
      </c>
      <c r="EI442" s="4">
        <v>1</v>
      </c>
      <c r="EJ442" s="4">
        <v>1</v>
      </c>
      <c r="EK442" s="4">
        <v>3</v>
      </c>
      <c r="EL442" s="4">
        <v>4</v>
      </c>
      <c r="EM442" s="4">
        <v>17</v>
      </c>
      <c r="ET442" s="4" t="s">
        <v>1802</v>
      </c>
      <c r="EU442" s="4" t="s">
        <v>201</v>
      </c>
      <c r="EV442" s="4" t="s">
        <v>1807</v>
      </c>
      <c r="EY442" s="4">
        <v>792</v>
      </c>
      <c r="FA442" s="83" t="s">
        <v>203</v>
      </c>
      <c r="FB442" s="4" t="s">
        <v>204</v>
      </c>
      <c r="FC442" s="4">
        <v>0</v>
      </c>
      <c r="FD442" s="4" t="s">
        <v>205</v>
      </c>
      <c r="FE442" s="4">
        <v>3</v>
      </c>
    </row>
    <row r="443" spans="1:161" x14ac:dyDescent="0.3">
      <c r="A443" s="4">
        <v>15751</v>
      </c>
      <c r="B443" s="4" t="s">
        <v>1808</v>
      </c>
      <c r="C443" s="4" t="s">
        <v>212</v>
      </c>
      <c r="D443" s="4" t="s">
        <v>1809</v>
      </c>
      <c r="E443" s="4" t="s">
        <v>309</v>
      </c>
      <c r="F443" s="4" t="s">
        <v>202</v>
      </c>
      <c r="G443" s="4">
        <v>1</v>
      </c>
      <c r="H443" s="4">
        <v>2</v>
      </c>
      <c r="J443" s="4">
        <v>1</v>
      </c>
      <c r="K443" s="4">
        <v>2</v>
      </c>
      <c r="O443" s="4">
        <v>0</v>
      </c>
      <c r="P443" s="4">
        <v>1</v>
      </c>
      <c r="Q443" s="4">
        <v>2</v>
      </c>
      <c r="BF443" s="4">
        <v>1</v>
      </c>
      <c r="BG443" s="4">
        <v>1</v>
      </c>
      <c r="BI443" s="4">
        <v>1</v>
      </c>
      <c r="BJ443" s="4">
        <v>1</v>
      </c>
      <c r="BK443" s="4">
        <v>6</v>
      </c>
      <c r="BL443" s="4">
        <v>2</v>
      </c>
      <c r="BM443" s="4">
        <v>4</v>
      </c>
      <c r="BS443" s="4">
        <v>3</v>
      </c>
      <c r="BW443" s="4">
        <v>-98</v>
      </c>
      <c r="BX443" s="4">
        <v>-98</v>
      </c>
      <c r="BY443" s="4">
        <v>-98</v>
      </c>
      <c r="BZ443" s="4">
        <v>-98</v>
      </c>
      <c r="CA443" s="4">
        <v>2</v>
      </c>
      <c r="CB443" s="4">
        <v>1</v>
      </c>
      <c r="CC443" s="4">
        <v>2</v>
      </c>
      <c r="CD443" s="4">
        <v>1</v>
      </c>
      <c r="CE443" s="4">
        <v>1</v>
      </c>
      <c r="CF443" s="4">
        <v>2</v>
      </c>
      <c r="CG443" s="4">
        <v>1</v>
      </c>
      <c r="CH443" s="4">
        <v>2</v>
      </c>
      <c r="CI443" s="4">
        <v>2</v>
      </c>
      <c r="CJ443" s="4">
        <v>2</v>
      </c>
      <c r="CK443" s="4">
        <v>7</v>
      </c>
      <c r="CL443" s="4">
        <v>7</v>
      </c>
      <c r="CM443" s="4">
        <v>1</v>
      </c>
      <c r="CN443" s="4">
        <v>1</v>
      </c>
      <c r="CO443" s="4">
        <v>1</v>
      </c>
      <c r="CP443" s="4">
        <v>1</v>
      </c>
      <c r="CQ443" s="4">
        <v>1</v>
      </c>
      <c r="CR443" s="4">
        <v>1</v>
      </c>
      <c r="CS443" s="4">
        <v>1</v>
      </c>
      <c r="CT443" s="4">
        <v>1</v>
      </c>
      <c r="CU443" s="4">
        <v>1</v>
      </c>
      <c r="CV443" s="4">
        <v>2</v>
      </c>
      <c r="CX443" s="4">
        <v>2</v>
      </c>
      <c r="CY443" s="4">
        <v>4</v>
      </c>
      <c r="CZ443" s="4">
        <v>1</v>
      </c>
      <c r="DA443" s="4">
        <v>3</v>
      </c>
      <c r="DB443" s="4">
        <v>1</v>
      </c>
      <c r="DC443" s="4">
        <v>0.7</v>
      </c>
      <c r="DD443" s="4">
        <v>6</v>
      </c>
      <c r="DE443" s="4">
        <v>1</v>
      </c>
      <c r="DF443" s="4">
        <v>4</v>
      </c>
      <c r="DH443" s="4">
        <v>2</v>
      </c>
      <c r="DI443" s="4">
        <v>0</v>
      </c>
      <c r="DJ443" s="4">
        <v>0</v>
      </c>
      <c r="DK443" s="4">
        <v>2</v>
      </c>
      <c r="DO443" s="4">
        <v>2</v>
      </c>
      <c r="DP443" s="4">
        <v>2</v>
      </c>
      <c r="DQ443" s="4">
        <v>2</v>
      </c>
      <c r="DR443" s="4">
        <v>4</v>
      </c>
      <c r="DW443" s="4">
        <v>2</v>
      </c>
      <c r="DX443" s="4">
        <v>4</v>
      </c>
      <c r="DY443" s="4">
        <v>10</v>
      </c>
      <c r="DZ443" s="4">
        <v>2</v>
      </c>
      <c r="EA443" s="4" t="s">
        <v>1810</v>
      </c>
      <c r="EB443" s="4">
        <v>1237</v>
      </c>
      <c r="EC443" s="4">
        <v>20.62</v>
      </c>
      <c r="EE443" s="4">
        <v>2</v>
      </c>
      <c r="EF443" s="4">
        <v>1</v>
      </c>
      <c r="EG443" s="4" t="s">
        <v>1582</v>
      </c>
      <c r="EI443" s="4">
        <v>1</v>
      </c>
      <c r="EJ443" s="4">
        <v>1</v>
      </c>
      <c r="EK443" s="4">
        <v>3</v>
      </c>
      <c r="EL443" s="4">
        <v>9</v>
      </c>
      <c r="EM443" s="4">
        <v>27</v>
      </c>
      <c r="ET443" s="4" t="s">
        <v>1802</v>
      </c>
      <c r="EU443" s="4" t="s">
        <v>201</v>
      </c>
      <c r="EV443" s="4" t="s">
        <v>202</v>
      </c>
      <c r="EY443" s="4">
        <v>1294</v>
      </c>
      <c r="FA443" s="83" t="s">
        <v>203</v>
      </c>
      <c r="FB443" s="4" t="s">
        <v>204</v>
      </c>
      <c r="FC443" s="4">
        <v>1</v>
      </c>
      <c r="FD443" s="4" t="s">
        <v>238</v>
      </c>
      <c r="FE443" s="4">
        <v>3</v>
      </c>
    </row>
    <row r="444" spans="1:161" x14ac:dyDescent="0.3">
      <c r="A444" s="4">
        <v>15757</v>
      </c>
      <c r="B444" s="4" t="s">
        <v>1811</v>
      </c>
      <c r="C444" s="4" t="s">
        <v>212</v>
      </c>
      <c r="D444" s="4" t="s">
        <v>1812</v>
      </c>
      <c r="E444" s="4" t="s">
        <v>214</v>
      </c>
      <c r="F444" s="4" t="s">
        <v>202</v>
      </c>
      <c r="G444" s="4">
        <v>1</v>
      </c>
      <c r="H444" s="4">
        <v>2</v>
      </c>
      <c r="J444" s="4">
        <v>1</v>
      </c>
      <c r="K444" s="4">
        <v>2</v>
      </c>
      <c r="O444" s="4">
        <v>0</v>
      </c>
      <c r="P444" s="4">
        <v>1</v>
      </c>
      <c r="Q444" s="4">
        <v>2</v>
      </c>
      <c r="BF444" s="4">
        <v>1</v>
      </c>
      <c r="BG444" s="4">
        <v>1</v>
      </c>
      <c r="BI444" s="4">
        <v>1</v>
      </c>
      <c r="BJ444" s="4">
        <v>1</v>
      </c>
      <c r="BK444" s="4">
        <v>6</v>
      </c>
      <c r="BL444" s="4">
        <v>6</v>
      </c>
      <c r="BS444" s="4">
        <v>1</v>
      </c>
      <c r="BU444" s="4">
        <v>2</v>
      </c>
      <c r="BW444" s="4">
        <v>1</v>
      </c>
      <c r="BX444" s="4">
        <v>1</v>
      </c>
      <c r="BY444" s="4">
        <v>1</v>
      </c>
      <c r="BZ444" s="4">
        <v>1</v>
      </c>
      <c r="CA444" s="4">
        <v>1</v>
      </c>
      <c r="CB444" s="4">
        <v>1</v>
      </c>
      <c r="CC444" s="4">
        <v>2</v>
      </c>
      <c r="CD444" s="4">
        <v>2</v>
      </c>
      <c r="CE444" s="4">
        <v>2</v>
      </c>
      <c r="CF444" s="4">
        <v>1</v>
      </c>
      <c r="CG444" s="4">
        <v>2</v>
      </c>
      <c r="CH444" s="4">
        <v>1</v>
      </c>
      <c r="CI444" s="4">
        <v>1</v>
      </c>
      <c r="CJ444" s="4">
        <v>2</v>
      </c>
      <c r="CK444" s="4">
        <v>7</v>
      </c>
      <c r="CL444" s="4">
        <v>1</v>
      </c>
      <c r="CM444" s="4">
        <v>1</v>
      </c>
      <c r="CN444" s="4">
        <v>1</v>
      </c>
      <c r="CO444" s="4">
        <v>2</v>
      </c>
      <c r="CP444" s="4">
        <v>1</v>
      </c>
      <c r="CQ444" s="4">
        <v>1</v>
      </c>
      <c r="CR444" s="4">
        <v>1</v>
      </c>
      <c r="CS444" s="4">
        <v>1</v>
      </c>
      <c r="CT444" s="4">
        <v>1</v>
      </c>
      <c r="CU444" s="4">
        <v>1</v>
      </c>
      <c r="CV444" s="4">
        <v>1</v>
      </c>
      <c r="CW444" s="4">
        <v>1</v>
      </c>
      <c r="CX444" s="4">
        <v>2</v>
      </c>
      <c r="CY444" s="4">
        <v>1</v>
      </c>
      <c r="CZ444" s="4">
        <v>1</v>
      </c>
      <c r="DA444" s="4">
        <v>2</v>
      </c>
      <c r="DB444" s="4">
        <v>1</v>
      </c>
      <c r="DC444" s="4">
        <v>3</v>
      </c>
      <c r="DD444" s="4">
        <v>1</v>
      </c>
      <c r="DE444" s="4">
        <v>1</v>
      </c>
      <c r="DF444" s="4">
        <v>3</v>
      </c>
      <c r="DH444" s="4">
        <v>0</v>
      </c>
      <c r="DI444" s="4">
        <v>2</v>
      </c>
      <c r="DJ444" s="4">
        <v>1</v>
      </c>
      <c r="DO444" s="4">
        <v>1</v>
      </c>
      <c r="DP444" s="4">
        <v>1</v>
      </c>
      <c r="DQ444" s="4">
        <v>5</v>
      </c>
      <c r="DR444" s="4">
        <v>1</v>
      </c>
      <c r="DW444" s="4">
        <v>2</v>
      </c>
      <c r="DX444" s="4">
        <v>-98</v>
      </c>
      <c r="DY444" s="4">
        <v>1</v>
      </c>
      <c r="DZ444" s="4">
        <v>1</v>
      </c>
      <c r="EA444" s="4" t="s">
        <v>289</v>
      </c>
      <c r="EB444" s="4">
        <v>699</v>
      </c>
      <c r="EC444" s="4">
        <v>11.65</v>
      </c>
      <c r="EE444" s="4">
        <v>2</v>
      </c>
      <c r="EF444" s="4">
        <v>1</v>
      </c>
      <c r="EG444" s="4" t="s">
        <v>413</v>
      </c>
      <c r="EI444" s="4">
        <v>1</v>
      </c>
      <c r="EJ444" s="4">
        <v>1</v>
      </c>
      <c r="EK444" s="4">
        <v>3</v>
      </c>
      <c r="EL444" s="4">
        <v>8</v>
      </c>
      <c r="EM444" s="4">
        <v>25</v>
      </c>
      <c r="ET444" s="4" t="s">
        <v>1802</v>
      </c>
      <c r="EU444" s="4" t="s">
        <v>201</v>
      </c>
      <c r="EV444" s="4" t="s">
        <v>202</v>
      </c>
      <c r="EY444" s="4">
        <v>826</v>
      </c>
      <c r="FA444" s="83" t="s">
        <v>203</v>
      </c>
      <c r="FB444" s="4" t="s">
        <v>204</v>
      </c>
      <c r="FC444" s="4">
        <v>1</v>
      </c>
      <c r="FD444" s="4" t="s">
        <v>205</v>
      </c>
      <c r="FE444" s="4">
        <v>3</v>
      </c>
    </row>
    <row r="445" spans="1:161" x14ac:dyDescent="0.3">
      <c r="A445" s="4">
        <v>15839</v>
      </c>
      <c r="B445" s="4" t="s">
        <v>1813</v>
      </c>
      <c r="C445" s="4" t="s">
        <v>194</v>
      </c>
      <c r="D445" s="4" t="s">
        <v>1814</v>
      </c>
      <c r="E445" s="4" t="s">
        <v>299</v>
      </c>
      <c r="F445" s="4" t="s">
        <v>202</v>
      </c>
      <c r="G445" s="4">
        <v>1</v>
      </c>
      <c r="H445" s="4">
        <v>2</v>
      </c>
      <c r="J445" s="4">
        <v>1</v>
      </c>
      <c r="K445" s="4">
        <v>2</v>
      </c>
      <c r="O445" s="4">
        <v>0</v>
      </c>
      <c r="P445" s="4">
        <v>1</v>
      </c>
      <c r="Q445" s="4">
        <v>2</v>
      </c>
      <c r="BF445" s="4">
        <v>1</v>
      </c>
      <c r="BG445" s="4">
        <v>1</v>
      </c>
      <c r="BI445" s="4">
        <v>2</v>
      </c>
      <c r="BJ445" s="4">
        <v>1</v>
      </c>
      <c r="BK445" s="4">
        <v>6</v>
      </c>
      <c r="BL445" s="4">
        <v>6</v>
      </c>
      <c r="BM445" s="4">
        <v>2</v>
      </c>
      <c r="BS445" s="4">
        <v>4</v>
      </c>
      <c r="BU445" s="4">
        <v>2</v>
      </c>
      <c r="BW445" s="4">
        <v>2</v>
      </c>
      <c r="BX445" s="4">
        <v>1</v>
      </c>
      <c r="BY445" s="4">
        <v>1</v>
      </c>
      <c r="BZ445" s="4">
        <v>1</v>
      </c>
      <c r="CA445" s="4">
        <v>1</v>
      </c>
      <c r="CB445" s="4">
        <v>1</v>
      </c>
      <c r="CC445" s="4">
        <v>2</v>
      </c>
      <c r="CD445" s="4">
        <v>2</v>
      </c>
      <c r="CE445" s="4">
        <v>2</v>
      </c>
      <c r="CF445" s="4">
        <v>1</v>
      </c>
      <c r="CG445" s="4">
        <v>1</v>
      </c>
      <c r="CH445" s="4">
        <v>1</v>
      </c>
      <c r="CI445" s="4">
        <v>1</v>
      </c>
      <c r="CJ445" s="4">
        <v>1</v>
      </c>
      <c r="CK445" s="4">
        <v>7</v>
      </c>
      <c r="CL445" s="4">
        <v>1</v>
      </c>
      <c r="CM445" s="4">
        <v>3</v>
      </c>
      <c r="CN445" s="4">
        <v>1</v>
      </c>
      <c r="CO445" s="4">
        <v>1</v>
      </c>
      <c r="CP445" s="4">
        <v>1</v>
      </c>
      <c r="CQ445" s="4">
        <v>1</v>
      </c>
      <c r="CR445" s="4">
        <v>1</v>
      </c>
      <c r="CS445" s="4">
        <v>0</v>
      </c>
      <c r="CV445" s="4">
        <v>2</v>
      </c>
      <c r="CX445" s="4">
        <v>2</v>
      </c>
      <c r="CY445" s="4">
        <v>1</v>
      </c>
      <c r="CZ445" s="4">
        <v>1</v>
      </c>
      <c r="DA445" s="4">
        <v>1</v>
      </c>
      <c r="DB445" s="4">
        <v>1</v>
      </c>
      <c r="DC445" s="4">
        <v>21</v>
      </c>
      <c r="DD445" s="4">
        <v>1</v>
      </c>
      <c r="DE445" s="4">
        <v>1</v>
      </c>
      <c r="DF445" s="4">
        <v>3</v>
      </c>
      <c r="DH445" s="4">
        <v>0</v>
      </c>
      <c r="DI445" s="4">
        <v>0</v>
      </c>
      <c r="DJ445" s="4">
        <v>2</v>
      </c>
      <c r="DK445" s="4">
        <v>0</v>
      </c>
      <c r="DL445" s="4">
        <v>0</v>
      </c>
      <c r="DM445" s="4">
        <v>1</v>
      </c>
      <c r="DO445" s="4">
        <v>1</v>
      </c>
      <c r="DP445" s="4">
        <v>1</v>
      </c>
      <c r="DQ445" s="4">
        <v>5</v>
      </c>
      <c r="DR445" s="4">
        <v>6</v>
      </c>
      <c r="DW445" s="4">
        <v>1</v>
      </c>
      <c r="DX445" s="4">
        <v>7</v>
      </c>
      <c r="DY445" s="4">
        <v>2</v>
      </c>
      <c r="DZ445" s="4">
        <v>1</v>
      </c>
      <c r="EA445" s="4" t="s">
        <v>1815</v>
      </c>
      <c r="EB445" s="4">
        <v>648</v>
      </c>
      <c r="EC445" s="4">
        <v>10.8</v>
      </c>
      <c r="EE445" s="4">
        <v>2</v>
      </c>
      <c r="EF445" s="4">
        <v>1</v>
      </c>
      <c r="EG445" s="4" t="s">
        <v>1724</v>
      </c>
      <c r="EI445" s="4">
        <v>1</v>
      </c>
      <c r="EJ445" s="4">
        <v>1</v>
      </c>
      <c r="EK445" s="4">
        <v>3</v>
      </c>
      <c r="EL445" s="4">
        <v>7</v>
      </c>
      <c r="EM445" s="4">
        <v>23</v>
      </c>
      <c r="ET445" s="4" t="s">
        <v>1802</v>
      </c>
      <c r="EU445" s="4" t="s">
        <v>201</v>
      </c>
      <c r="EV445" s="4" t="s">
        <v>202</v>
      </c>
      <c r="EY445" s="4">
        <v>1019</v>
      </c>
      <c r="FA445" s="83" t="s">
        <v>203</v>
      </c>
      <c r="FB445" s="4" t="s">
        <v>204</v>
      </c>
      <c r="FC445" s="4">
        <v>1</v>
      </c>
      <c r="FD445" s="4" t="s">
        <v>205</v>
      </c>
      <c r="FE445" s="4">
        <v>3</v>
      </c>
    </row>
    <row r="446" spans="1:161" x14ac:dyDescent="0.3">
      <c r="A446" s="4">
        <v>15852</v>
      </c>
      <c r="B446" s="4" t="s">
        <v>1816</v>
      </c>
      <c r="C446" s="4" t="s">
        <v>212</v>
      </c>
      <c r="D446" s="4" t="s">
        <v>1817</v>
      </c>
      <c r="E446" s="4" t="s">
        <v>214</v>
      </c>
      <c r="F446" s="4" t="s">
        <v>202</v>
      </c>
      <c r="G446" s="4">
        <v>1</v>
      </c>
      <c r="H446" s="4">
        <v>1</v>
      </c>
      <c r="I446" s="4">
        <v>1</v>
      </c>
      <c r="J446" s="4">
        <v>1</v>
      </c>
      <c r="K446" s="4">
        <v>2</v>
      </c>
      <c r="O446" s="4">
        <v>2</v>
      </c>
      <c r="P446" s="4">
        <v>1</v>
      </c>
      <c r="Q446" s="4">
        <v>2</v>
      </c>
      <c r="BF446" s="4">
        <v>1</v>
      </c>
      <c r="BG446" s="4">
        <v>1</v>
      </c>
      <c r="BI446" s="4">
        <v>1</v>
      </c>
      <c r="BJ446" s="4">
        <v>1</v>
      </c>
      <c r="BK446" s="4">
        <v>6</v>
      </c>
      <c r="BL446" s="4">
        <v>-77</v>
      </c>
      <c r="BS446" s="4">
        <v>1</v>
      </c>
      <c r="BU446" s="4">
        <v>1</v>
      </c>
      <c r="BV446" s="4">
        <v>3</v>
      </c>
      <c r="BX446" s="4">
        <v>-98</v>
      </c>
      <c r="BY446" s="4">
        <v>1</v>
      </c>
      <c r="BZ446" s="4">
        <v>1</v>
      </c>
      <c r="CA446" s="4">
        <v>1</v>
      </c>
      <c r="CB446" s="4">
        <v>1</v>
      </c>
      <c r="CC446" s="4">
        <v>2</v>
      </c>
      <c r="CD446" s="4">
        <v>2</v>
      </c>
      <c r="CE446" s="4">
        <v>1</v>
      </c>
      <c r="CF446" s="4">
        <v>1</v>
      </c>
      <c r="CG446" s="4">
        <v>2</v>
      </c>
      <c r="CH446" s="4">
        <v>1</v>
      </c>
      <c r="CI446" s="4">
        <v>1</v>
      </c>
      <c r="CJ446" s="4">
        <v>1</v>
      </c>
      <c r="CK446" s="4">
        <v>7</v>
      </c>
      <c r="CL446" s="4">
        <v>1</v>
      </c>
      <c r="CM446" s="4">
        <v>1</v>
      </c>
      <c r="CN446" s="4">
        <v>1</v>
      </c>
      <c r="CO446" s="4">
        <v>1</v>
      </c>
      <c r="CP446" s="4">
        <v>1</v>
      </c>
      <c r="CQ446" s="4">
        <v>1</v>
      </c>
      <c r="CR446" s="4">
        <v>1</v>
      </c>
      <c r="CS446" s="4">
        <v>0</v>
      </c>
      <c r="CV446" s="4">
        <v>2</v>
      </c>
      <c r="CX446" s="4">
        <v>2</v>
      </c>
      <c r="CY446" s="4">
        <v>1</v>
      </c>
      <c r="CZ446" s="4">
        <v>1</v>
      </c>
      <c r="DA446" s="4">
        <v>2</v>
      </c>
      <c r="DB446" s="4">
        <v>1</v>
      </c>
      <c r="DC446" s="4">
        <v>23</v>
      </c>
      <c r="DD446" s="4">
        <v>3</v>
      </c>
      <c r="DE446" s="4">
        <v>1</v>
      </c>
      <c r="DF446" s="4">
        <v>2</v>
      </c>
      <c r="DG446" s="4">
        <v>0</v>
      </c>
      <c r="DH446" s="4">
        <v>-99</v>
      </c>
      <c r="DO446" s="4">
        <v>1</v>
      </c>
      <c r="DP446" s="4">
        <v>-98</v>
      </c>
      <c r="DQ446" s="4">
        <v>-98</v>
      </c>
      <c r="DR446" s="4">
        <v>-98</v>
      </c>
      <c r="DW446" s="4">
        <v>-98</v>
      </c>
      <c r="DX446" s="4">
        <v>-98</v>
      </c>
      <c r="DY446" s="4">
        <v>-98</v>
      </c>
      <c r="DZ446" s="4">
        <v>1</v>
      </c>
      <c r="EA446" s="4" t="s">
        <v>229</v>
      </c>
      <c r="EB446" s="4">
        <v>767</v>
      </c>
      <c r="EC446" s="4">
        <v>12.78</v>
      </c>
      <c r="EE446" s="4">
        <v>2</v>
      </c>
      <c r="EF446" s="4">
        <v>1</v>
      </c>
      <c r="EG446" s="4" t="s">
        <v>1154</v>
      </c>
      <c r="EI446" s="4">
        <v>1</v>
      </c>
      <c r="EJ446" s="4">
        <v>1</v>
      </c>
      <c r="EK446" s="4">
        <v>3</v>
      </c>
      <c r="EL446" s="4">
        <v>8</v>
      </c>
      <c r="EM446" s="4">
        <v>25</v>
      </c>
      <c r="ET446" s="4" t="s">
        <v>1802</v>
      </c>
      <c r="EU446" s="4" t="s">
        <v>201</v>
      </c>
      <c r="EV446" s="4" t="s">
        <v>202</v>
      </c>
      <c r="EY446" s="4">
        <v>826</v>
      </c>
      <c r="FA446" s="83" t="s">
        <v>203</v>
      </c>
      <c r="FB446" s="4" t="s">
        <v>204</v>
      </c>
      <c r="FC446" s="4">
        <v>0</v>
      </c>
      <c r="FD446" s="4" t="s">
        <v>205</v>
      </c>
      <c r="FE446" s="4">
        <v>3</v>
      </c>
    </row>
    <row r="447" spans="1:161" x14ac:dyDescent="0.3">
      <c r="A447" s="4">
        <v>15919</v>
      </c>
      <c r="B447" s="4" t="s">
        <v>1818</v>
      </c>
      <c r="C447" s="4" t="s">
        <v>212</v>
      </c>
      <c r="D447" s="4" t="s">
        <v>1819</v>
      </c>
      <c r="E447" s="4" t="s">
        <v>309</v>
      </c>
      <c r="F447" s="4" t="s">
        <v>202</v>
      </c>
      <c r="G447" s="4">
        <v>1</v>
      </c>
      <c r="H447" s="4">
        <v>1</v>
      </c>
      <c r="I447" s="4">
        <v>2</v>
      </c>
      <c r="J447" s="4">
        <v>1</v>
      </c>
      <c r="K447" s="4">
        <v>2</v>
      </c>
      <c r="O447" s="4">
        <v>0</v>
      </c>
      <c r="P447" s="4">
        <v>1</v>
      </c>
      <c r="Q447" s="4">
        <v>2</v>
      </c>
      <c r="R447" s="4">
        <v>1</v>
      </c>
      <c r="BF447" s="4">
        <v>1</v>
      </c>
      <c r="BG447" s="4">
        <v>1</v>
      </c>
      <c r="BI447" s="4">
        <v>1</v>
      </c>
      <c r="BJ447" s="4">
        <v>1</v>
      </c>
      <c r="BK447" s="4">
        <v>4</v>
      </c>
      <c r="BL447" s="4">
        <v>-77</v>
      </c>
      <c r="BS447" s="4">
        <v>3</v>
      </c>
      <c r="BU447" s="4">
        <v>2</v>
      </c>
      <c r="BW447" s="4">
        <v>1</v>
      </c>
      <c r="BX447" s="4">
        <v>-98</v>
      </c>
      <c r="BY447" s="4">
        <v>2</v>
      </c>
      <c r="BZ447" s="4">
        <v>1</v>
      </c>
      <c r="CA447" s="4">
        <v>2</v>
      </c>
      <c r="CB447" s="4">
        <v>2</v>
      </c>
      <c r="CC447" s="4">
        <v>2</v>
      </c>
      <c r="CD447" s="4">
        <v>2</v>
      </c>
      <c r="CE447" s="4">
        <v>1</v>
      </c>
      <c r="CF447" s="4">
        <v>2</v>
      </c>
      <c r="CG447" s="4">
        <v>2</v>
      </c>
      <c r="CH447" s="4">
        <v>2</v>
      </c>
      <c r="CI447" s="4">
        <v>1</v>
      </c>
      <c r="CJ447" s="4">
        <v>1</v>
      </c>
      <c r="CK447" s="4">
        <v>7</v>
      </c>
      <c r="CL447" s="4">
        <v>7</v>
      </c>
      <c r="CM447" s="4">
        <v>1</v>
      </c>
      <c r="CN447" s="4">
        <v>1</v>
      </c>
      <c r="CO447" s="4">
        <v>1</v>
      </c>
      <c r="CP447" s="4">
        <v>1</v>
      </c>
      <c r="CQ447" s="4">
        <v>1</v>
      </c>
      <c r="CR447" s="4">
        <v>1</v>
      </c>
      <c r="CS447" s="4">
        <v>0</v>
      </c>
      <c r="CV447" s="4">
        <v>2</v>
      </c>
      <c r="CX447" s="4">
        <v>2</v>
      </c>
      <c r="CY447" s="4">
        <v>1</v>
      </c>
      <c r="CZ447" s="4">
        <v>1</v>
      </c>
      <c r="DA447" s="4">
        <v>3</v>
      </c>
      <c r="DB447" s="4">
        <v>1</v>
      </c>
      <c r="DC447" s="4">
        <v>22</v>
      </c>
      <c r="DD447" s="4">
        <v>1</v>
      </c>
      <c r="DE447" s="4">
        <v>1</v>
      </c>
      <c r="DF447" s="4">
        <v>1</v>
      </c>
      <c r="DG447" s="4">
        <v>1</v>
      </c>
      <c r="DH447" s="4">
        <v>0</v>
      </c>
      <c r="DI447" s="4">
        <v>0</v>
      </c>
      <c r="DJ447" s="4">
        <v>0</v>
      </c>
      <c r="DK447" s="4">
        <v>0</v>
      </c>
      <c r="DL447" s="4">
        <v>0</v>
      </c>
      <c r="DM447" s="4">
        <v>0</v>
      </c>
      <c r="DN447" s="4">
        <v>1</v>
      </c>
      <c r="DO447" s="4">
        <v>1</v>
      </c>
      <c r="DP447" s="4">
        <v>2</v>
      </c>
      <c r="DQ447" s="4">
        <v>3</v>
      </c>
      <c r="DR447" s="4">
        <v>2</v>
      </c>
      <c r="DW447" s="4">
        <v>2</v>
      </c>
      <c r="DX447" s="4">
        <v>1</v>
      </c>
      <c r="DY447" s="4">
        <v>1</v>
      </c>
      <c r="DZ447" s="4">
        <v>2</v>
      </c>
      <c r="EA447" s="4" t="s">
        <v>1820</v>
      </c>
      <c r="EB447" s="4">
        <v>858</v>
      </c>
      <c r="EC447" s="4">
        <v>14.3</v>
      </c>
      <c r="EE447" s="4">
        <v>2</v>
      </c>
      <c r="EF447" s="4">
        <v>1</v>
      </c>
      <c r="EG447" s="4" t="s">
        <v>1821</v>
      </c>
      <c r="EI447" s="4">
        <v>1</v>
      </c>
      <c r="EJ447" s="4">
        <v>1</v>
      </c>
      <c r="EK447" s="4">
        <v>3</v>
      </c>
      <c r="EL447" s="4">
        <v>9</v>
      </c>
      <c r="EM447" s="4">
        <v>27</v>
      </c>
      <c r="ET447" s="4" t="s">
        <v>1802</v>
      </c>
      <c r="EU447" s="4" t="s">
        <v>201</v>
      </c>
      <c r="EV447" s="4" t="s">
        <v>202</v>
      </c>
      <c r="EY447" s="4">
        <v>1294</v>
      </c>
      <c r="FA447" s="83" t="s">
        <v>203</v>
      </c>
      <c r="FB447" s="4" t="s">
        <v>204</v>
      </c>
      <c r="FC447" s="4">
        <v>1</v>
      </c>
      <c r="FD447" s="4" t="s">
        <v>238</v>
      </c>
      <c r="FE447" s="4">
        <v>12</v>
      </c>
    </row>
    <row r="448" spans="1:161" x14ac:dyDescent="0.3">
      <c r="A448" s="4">
        <v>15920</v>
      </c>
      <c r="B448" s="4" t="s">
        <v>1822</v>
      </c>
      <c r="C448" s="4" t="s">
        <v>212</v>
      </c>
      <c r="D448" s="4" t="s">
        <v>1823</v>
      </c>
      <c r="E448" s="4" t="s">
        <v>214</v>
      </c>
      <c r="F448" s="4" t="s">
        <v>202</v>
      </c>
      <c r="G448" s="4">
        <v>1</v>
      </c>
      <c r="H448" s="4">
        <v>2</v>
      </c>
      <c r="J448" s="4">
        <v>1</v>
      </c>
      <c r="K448" s="4">
        <v>2</v>
      </c>
      <c r="O448" s="4">
        <v>0</v>
      </c>
      <c r="P448" s="4">
        <v>1</v>
      </c>
      <c r="Q448" s="4">
        <v>2</v>
      </c>
      <c r="BF448" s="4">
        <v>1</v>
      </c>
      <c r="BG448" s="4">
        <v>1</v>
      </c>
      <c r="BI448" s="4">
        <v>1</v>
      </c>
      <c r="BJ448" s="4">
        <v>1</v>
      </c>
      <c r="BK448" s="4">
        <v>6</v>
      </c>
      <c r="BL448" s="4">
        <v>2</v>
      </c>
      <c r="BS448" s="4">
        <v>1</v>
      </c>
      <c r="BU448" s="4">
        <v>1</v>
      </c>
      <c r="BV448" s="4">
        <v>4</v>
      </c>
      <c r="BX448" s="4">
        <v>3</v>
      </c>
      <c r="BY448" s="4">
        <v>2</v>
      </c>
      <c r="BZ448" s="4">
        <v>1</v>
      </c>
      <c r="CA448" s="4">
        <v>1</v>
      </c>
      <c r="CB448" s="4">
        <v>1</v>
      </c>
      <c r="CC448" s="4">
        <v>1</v>
      </c>
      <c r="CD448" s="4">
        <v>2</v>
      </c>
      <c r="CE448" s="4">
        <v>1</v>
      </c>
      <c r="CF448" s="4">
        <v>1</v>
      </c>
      <c r="CG448" s="4">
        <v>-98</v>
      </c>
      <c r="CH448" s="4">
        <v>2</v>
      </c>
      <c r="CI448" s="4">
        <v>1</v>
      </c>
      <c r="CJ448" s="4">
        <v>2</v>
      </c>
      <c r="CK448" s="4">
        <v>7</v>
      </c>
      <c r="CL448" s="4">
        <v>1</v>
      </c>
      <c r="CM448" s="4">
        <v>2</v>
      </c>
      <c r="CN448" s="4">
        <v>1</v>
      </c>
      <c r="CO448" s="4">
        <v>2</v>
      </c>
      <c r="CP448" s="4">
        <v>1</v>
      </c>
      <c r="CQ448" s="4">
        <v>1</v>
      </c>
      <c r="CR448" s="4">
        <v>1</v>
      </c>
      <c r="CS448" s="4">
        <v>0</v>
      </c>
      <c r="CV448" s="4">
        <v>2</v>
      </c>
      <c r="CX448" s="4">
        <v>2</v>
      </c>
      <c r="CY448" s="4">
        <v>1</v>
      </c>
      <c r="CZ448" s="4">
        <v>1</v>
      </c>
      <c r="DA448" s="4">
        <v>3</v>
      </c>
      <c r="DB448" s="4">
        <v>1</v>
      </c>
      <c r="DC448" s="4">
        <v>5</v>
      </c>
      <c r="DD448" s="4">
        <v>1</v>
      </c>
      <c r="DE448" s="4">
        <v>1</v>
      </c>
      <c r="DF448" s="4">
        <v>4</v>
      </c>
      <c r="DH448" s="4">
        <v>2</v>
      </c>
      <c r="DI448" s="4">
        <v>0</v>
      </c>
      <c r="DJ448" s="4">
        <v>1</v>
      </c>
      <c r="DK448" s="4">
        <v>1</v>
      </c>
      <c r="DO448" s="4">
        <v>1</v>
      </c>
      <c r="DP448" s="4">
        <v>2</v>
      </c>
      <c r="DQ448" s="4">
        <v>7</v>
      </c>
      <c r="DR448" s="4">
        <v>6</v>
      </c>
      <c r="DW448" s="4">
        <v>-97</v>
      </c>
      <c r="DX448" s="4">
        <v>-97</v>
      </c>
      <c r="DY448" s="4">
        <v>1</v>
      </c>
      <c r="DZ448" s="4">
        <v>2</v>
      </c>
      <c r="EA448" s="4" t="s">
        <v>1771</v>
      </c>
      <c r="EB448" s="4">
        <v>593</v>
      </c>
      <c r="EC448" s="4">
        <v>9.8800000000000008</v>
      </c>
      <c r="EE448" s="4">
        <v>2</v>
      </c>
      <c r="EF448" s="4">
        <v>1</v>
      </c>
      <c r="EG448" s="4" t="s">
        <v>426</v>
      </c>
      <c r="EI448" s="4">
        <v>1</v>
      </c>
      <c r="EJ448" s="4">
        <v>1</v>
      </c>
      <c r="EK448" s="4">
        <v>3</v>
      </c>
      <c r="EL448" s="4">
        <v>8</v>
      </c>
      <c r="EM448" s="4">
        <v>25</v>
      </c>
      <c r="ET448" s="4" t="s">
        <v>1802</v>
      </c>
      <c r="EU448" s="4" t="s">
        <v>201</v>
      </c>
      <c r="EV448" s="4" t="s">
        <v>202</v>
      </c>
      <c r="EY448" s="4">
        <v>826</v>
      </c>
      <c r="FA448" s="83" t="s">
        <v>203</v>
      </c>
      <c r="FB448" s="4" t="s">
        <v>204</v>
      </c>
      <c r="FC448" s="4">
        <v>0</v>
      </c>
      <c r="FD448" s="4" t="s">
        <v>205</v>
      </c>
      <c r="FE448" s="4">
        <v>3</v>
      </c>
    </row>
    <row r="449" spans="1:161" x14ac:dyDescent="0.3">
      <c r="A449" s="4">
        <v>16028</v>
      </c>
      <c r="B449" s="4" t="s">
        <v>1824</v>
      </c>
      <c r="C449" s="4" t="s">
        <v>212</v>
      </c>
      <c r="D449" s="4" t="s">
        <v>1825</v>
      </c>
      <c r="E449" s="4" t="s">
        <v>309</v>
      </c>
      <c r="F449" s="4" t="s">
        <v>202</v>
      </c>
      <c r="G449" s="4">
        <v>1</v>
      </c>
      <c r="H449" s="4">
        <v>2</v>
      </c>
      <c r="J449" s="4">
        <v>1</v>
      </c>
      <c r="K449" s="4">
        <v>2</v>
      </c>
      <c r="O449" s="4">
        <v>0</v>
      </c>
      <c r="P449" s="4">
        <v>1</v>
      </c>
      <c r="Q449" s="4">
        <v>2</v>
      </c>
      <c r="BF449" s="4">
        <v>1</v>
      </c>
      <c r="BG449" s="4">
        <v>1</v>
      </c>
      <c r="BI449" s="4">
        <v>1</v>
      </c>
      <c r="BJ449" s="4">
        <v>1</v>
      </c>
      <c r="BK449" s="4">
        <v>6</v>
      </c>
      <c r="BL449" s="4">
        <v>2</v>
      </c>
      <c r="BS449" s="4">
        <v>1</v>
      </c>
      <c r="BU449" s="4">
        <v>1</v>
      </c>
      <c r="BV449" s="4">
        <v>3</v>
      </c>
      <c r="BX449" s="4">
        <v>1</v>
      </c>
      <c r="BY449" s="4">
        <v>1</v>
      </c>
      <c r="BZ449" s="4">
        <v>1</v>
      </c>
      <c r="CA449" s="4">
        <v>1</v>
      </c>
      <c r="CB449" s="4">
        <v>2</v>
      </c>
      <c r="CC449" s="4">
        <v>1</v>
      </c>
      <c r="CD449" s="4">
        <v>2</v>
      </c>
      <c r="CE449" s="4">
        <v>1</v>
      </c>
      <c r="CF449" s="4">
        <v>2</v>
      </c>
      <c r="CG449" s="4">
        <v>1</v>
      </c>
      <c r="CH449" s="4">
        <v>1</v>
      </c>
      <c r="CI449" s="4">
        <v>1</v>
      </c>
      <c r="CJ449" s="4">
        <v>2</v>
      </c>
      <c r="CK449" s="4">
        <v>6</v>
      </c>
      <c r="CL449" s="4">
        <v>1</v>
      </c>
      <c r="CM449" s="4">
        <v>5</v>
      </c>
      <c r="CN449" s="4">
        <v>1</v>
      </c>
      <c r="CO449" s="4">
        <v>2</v>
      </c>
      <c r="CP449" s="4">
        <v>1</v>
      </c>
      <c r="CQ449" s="4">
        <v>2</v>
      </c>
      <c r="CR449" s="4">
        <v>1</v>
      </c>
      <c r="CS449" s="4">
        <v>0</v>
      </c>
      <c r="CV449" s="4">
        <v>2</v>
      </c>
      <c r="CX449" s="4">
        <v>2</v>
      </c>
      <c r="CY449" s="4">
        <v>1</v>
      </c>
      <c r="CZ449" s="4">
        <v>1</v>
      </c>
      <c r="DA449" s="4">
        <v>3</v>
      </c>
      <c r="DB449" s="4">
        <v>1</v>
      </c>
      <c r="DC449" s="4">
        <v>0.2</v>
      </c>
      <c r="DD449" s="4">
        <v>3</v>
      </c>
      <c r="DE449" s="4">
        <v>1</v>
      </c>
      <c r="DF449" s="4">
        <v>6</v>
      </c>
      <c r="DH449" s="4">
        <v>2</v>
      </c>
      <c r="DI449" s="4">
        <v>0</v>
      </c>
      <c r="DJ449" s="4">
        <v>0</v>
      </c>
      <c r="DK449" s="4">
        <v>2</v>
      </c>
      <c r="DL449" s="4">
        <v>0</v>
      </c>
      <c r="DM449" s="4">
        <v>2</v>
      </c>
      <c r="DO449" s="4">
        <v>2</v>
      </c>
      <c r="DP449" s="4">
        <v>2</v>
      </c>
      <c r="DQ449" s="4">
        <v>5</v>
      </c>
      <c r="DR449" s="4">
        <v>1</v>
      </c>
      <c r="DW449" s="4">
        <v>2</v>
      </c>
      <c r="DX449" s="4">
        <v>2</v>
      </c>
      <c r="DY449" s="4">
        <v>1</v>
      </c>
      <c r="DZ449" s="4">
        <v>2</v>
      </c>
      <c r="EA449" s="4" t="s">
        <v>695</v>
      </c>
      <c r="EB449" s="4">
        <v>776</v>
      </c>
      <c r="EC449" s="4">
        <v>12.93</v>
      </c>
      <c r="EE449" s="4">
        <v>2</v>
      </c>
      <c r="EF449" s="4">
        <v>1</v>
      </c>
      <c r="EG449" s="4" t="s">
        <v>1582</v>
      </c>
      <c r="EI449" s="4">
        <v>1</v>
      </c>
      <c r="EJ449" s="4">
        <v>1</v>
      </c>
      <c r="EK449" s="4">
        <v>3</v>
      </c>
      <c r="EL449" s="4">
        <v>9</v>
      </c>
      <c r="EM449" s="4">
        <v>27</v>
      </c>
      <c r="ET449" s="4" t="s">
        <v>1802</v>
      </c>
      <c r="EU449" s="4" t="s">
        <v>201</v>
      </c>
      <c r="EV449" s="4" t="s">
        <v>202</v>
      </c>
      <c r="EY449" s="4">
        <v>1294</v>
      </c>
      <c r="FA449" s="83" t="s">
        <v>203</v>
      </c>
      <c r="FB449" s="4" t="s">
        <v>204</v>
      </c>
      <c r="FC449" s="4">
        <v>0</v>
      </c>
      <c r="FD449" s="4" t="s">
        <v>205</v>
      </c>
      <c r="FE449" s="4">
        <v>3</v>
      </c>
    </row>
    <row r="450" spans="1:161" x14ac:dyDescent="0.3">
      <c r="A450" s="4">
        <v>16033</v>
      </c>
      <c r="B450" s="4" t="s">
        <v>1826</v>
      </c>
      <c r="C450" s="4" t="s">
        <v>212</v>
      </c>
      <c r="D450" s="4" t="s">
        <v>1827</v>
      </c>
      <c r="E450" s="4" t="s">
        <v>309</v>
      </c>
      <c r="F450" s="4" t="s">
        <v>202</v>
      </c>
      <c r="G450" s="4">
        <v>1</v>
      </c>
      <c r="H450" s="4">
        <v>1</v>
      </c>
      <c r="I450" s="4">
        <v>2</v>
      </c>
      <c r="J450" s="4">
        <v>1</v>
      </c>
      <c r="K450" s="4">
        <v>2</v>
      </c>
      <c r="O450" s="4">
        <v>1</v>
      </c>
      <c r="P450" s="4">
        <v>1</v>
      </c>
      <c r="Q450" s="4">
        <v>2</v>
      </c>
      <c r="R450" s="4">
        <v>2</v>
      </c>
      <c r="U450" s="4">
        <v>3</v>
      </c>
      <c r="V450" s="4">
        <v>2</v>
      </c>
      <c r="W450" s="4">
        <v>1</v>
      </c>
      <c r="Y450" s="4">
        <v>1</v>
      </c>
      <c r="Z450" s="4">
        <v>1</v>
      </c>
      <c r="AA450" s="4">
        <v>-98</v>
      </c>
      <c r="AC450" s="4">
        <v>7</v>
      </c>
      <c r="AD450" s="4">
        <v>1</v>
      </c>
      <c r="AE450" s="4">
        <v>1</v>
      </c>
      <c r="AF450" s="4">
        <v>4</v>
      </c>
      <c r="AG450" s="4">
        <v>1</v>
      </c>
      <c r="AV450" s="4">
        <v>2</v>
      </c>
      <c r="AX450" s="4">
        <v>2</v>
      </c>
      <c r="AY450" s="4">
        <v>-77</v>
      </c>
      <c r="BB450" s="4">
        <v>1</v>
      </c>
      <c r="BC450" s="4">
        <v>0</v>
      </c>
      <c r="BD450" s="4">
        <v>2</v>
      </c>
      <c r="BE450" s="4">
        <v>2</v>
      </c>
      <c r="BF450" s="4">
        <v>1</v>
      </c>
      <c r="BG450" s="4">
        <v>1</v>
      </c>
      <c r="BH450" s="4">
        <v>1</v>
      </c>
      <c r="BJ450" s="4">
        <v>1</v>
      </c>
      <c r="BK450" s="4">
        <v>6</v>
      </c>
      <c r="BL450" s="4">
        <v>5</v>
      </c>
      <c r="BS450" s="4">
        <v>3</v>
      </c>
      <c r="BU450" s="4">
        <v>2</v>
      </c>
      <c r="BW450" s="4">
        <v>3</v>
      </c>
      <c r="BX450" s="4">
        <v>3</v>
      </c>
      <c r="BY450" s="4">
        <v>1</v>
      </c>
      <c r="BZ450" s="4">
        <v>1</v>
      </c>
      <c r="CA450" s="4">
        <v>1</v>
      </c>
      <c r="CB450" s="4">
        <v>2</v>
      </c>
      <c r="CC450" s="4">
        <v>1</v>
      </c>
      <c r="CD450" s="4">
        <v>2</v>
      </c>
      <c r="CE450" s="4">
        <v>2</v>
      </c>
      <c r="CF450" s="4">
        <v>2</v>
      </c>
      <c r="CG450" s="4">
        <v>2</v>
      </c>
      <c r="CH450" s="4">
        <v>2</v>
      </c>
      <c r="CI450" s="4">
        <v>1</v>
      </c>
      <c r="CJ450" s="4">
        <v>2</v>
      </c>
      <c r="CK450" s="4">
        <v>7</v>
      </c>
      <c r="CL450" s="4">
        <v>1</v>
      </c>
      <c r="CM450" s="4">
        <v>1</v>
      </c>
      <c r="CN450" s="4">
        <v>1</v>
      </c>
      <c r="CO450" s="4">
        <v>2</v>
      </c>
      <c r="CP450" s="4">
        <v>1</v>
      </c>
      <c r="CQ450" s="4">
        <v>2</v>
      </c>
      <c r="CR450" s="4">
        <v>1</v>
      </c>
      <c r="CS450" s="4">
        <v>0</v>
      </c>
      <c r="CV450" s="4">
        <v>2</v>
      </c>
      <c r="CX450" s="4">
        <v>2</v>
      </c>
      <c r="CY450" s="4">
        <v>1</v>
      </c>
      <c r="CZ450" s="4">
        <v>1</v>
      </c>
      <c r="DA450" s="4">
        <v>2</v>
      </c>
      <c r="DB450" s="4">
        <v>1</v>
      </c>
      <c r="DC450" s="4">
        <v>8</v>
      </c>
      <c r="DD450" s="4">
        <v>1</v>
      </c>
      <c r="DE450" s="4">
        <v>1</v>
      </c>
      <c r="DF450" s="4">
        <v>4</v>
      </c>
      <c r="DH450" s="4">
        <v>2</v>
      </c>
      <c r="DI450" s="4">
        <v>0</v>
      </c>
      <c r="DJ450" s="4">
        <v>2</v>
      </c>
      <c r="DO450" s="4">
        <v>1</v>
      </c>
      <c r="DP450" s="4">
        <v>2</v>
      </c>
      <c r="DQ450" s="4">
        <v>3</v>
      </c>
      <c r="DR450" s="4">
        <v>6</v>
      </c>
      <c r="DW450" s="4">
        <v>1</v>
      </c>
      <c r="DX450" s="4">
        <v>1</v>
      </c>
      <c r="DY450" s="4">
        <v>2</v>
      </c>
      <c r="DZ450" s="4">
        <v>1</v>
      </c>
      <c r="EA450" s="4" t="s">
        <v>1828</v>
      </c>
      <c r="EB450" s="4">
        <v>1167</v>
      </c>
      <c r="EC450" s="4">
        <v>19.45</v>
      </c>
      <c r="EE450" s="4">
        <v>2</v>
      </c>
      <c r="EF450" s="4">
        <v>1</v>
      </c>
      <c r="EG450" s="4" t="s">
        <v>1736</v>
      </c>
      <c r="EI450" s="4">
        <v>1</v>
      </c>
      <c r="EJ450" s="4">
        <v>1</v>
      </c>
      <c r="EK450" s="4">
        <v>3</v>
      </c>
      <c r="EL450" s="4">
        <v>9</v>
      </c>
      <c r="EM450" s="4">
        <v>27</v>
      </c>
      <c r="ET450" s="4" t="s">
        <v>1802</v>
      </c>
      <c r="EU450" s="4" t="s">
        <v>201</v>
      </c>
      <c r="EV450" s="4" t="s">
        <v>1829</v>
      </c>
      <c r="EY450" s="4">
        <v>1294</v>
      </c>
      <c r="FA450" s="83" t="s">
        <v>237</v>
      </c>
      <c r="FB450" s="4" t="s">
        <v>204</v>
      </c>
      <c r="FC450" s="4">
        <v>1</v>
      </c>
      <c r="FD450" s="4" t="s">
        <v>238</v>
      </c>
      <c r="FE450" s="4">
        <v>3</v>
      </c>
    </row>
    <row r="451" spans="1:161" x14ac:dyDescent="0.3">
      <c r="A451" s="4">
        <v>16035</v>
      </c>
      <c r="B451" s="4" t="s">
        <v>1830</v>
      </c>
      <c r="C451" s="4" t="s">
        <v>212</v>
      </c>
      <c r="D451" s="4" t="s">
        <v>1831</v>
      </c>
      <c r="E451" s="4" t="s">
        <v>214</v>
      </c>
      <c r="F451" s="4" t="s">
        <v>202</v>
      </c>
      <c r="G451" s="4">
        <v>1</v>
      </c>
      <c r="H451" s="4">
        <v>1</v>
      </c>
      <c r="I451" s="4">
        <v>1</v>
      </c>
      <c r="J451" s="4">
        <v>1</v>
      </c>
      <c r="K451" s="4">
        <v>2</v>
      </c>
      <c r="O451" s="4">
        <v>2</v>
      </c>
      <c r="P451" s="4">
        <v>1</v>
      </c>
      <c r="Q451" s="4">
        <v>2</v>
      </c>
      <c r="BF451" s="4">
        <v>1</v>
      </c>
      <c r="BG451" s="4">
        <v>1</v>
      </c>
      <c r="BI451" s="4">
        <v>1</v>
      </c>
      <c r="BJ451" s="4">
        <v>1</v>
      </c>
      <c r="BK451" s="4">
        <v>6</v>
      </c>
      <c r="BL451" s="4">
        <v>3</v>
      </c>
      <c r="BS451" s="4">
        <v>1</v>
      </c>
      <c r="BU451" s="4">
        <v>1</v>
      </c>
      <c r="BV451" s="4">
        <v>3</v>
      </c>
      <c r="BX451" s="4">
        <v>1</v>
      </c>
      <c r="BY451" s="4">
        <v>1</v>
      </c>
      <c r="BZ451" s="4">
        <v>1</v>
      </c>
      <c r="CA451" s="4">
        <v>1</v>
      </c>
      <c r="CB451" s="4">
        <v>1</v>
      </c>
      <c r="CC451" s="4">
        <v>1</v>
      </c>
      <c r="CD451" s="4">
        <v>2</v>
      </c>
      <c r="CE451" s="4">
        <v>2</v>
      </c>
      <c r="CF451" s="4">
        <v>1</v>
      </c>
      <c r="CG451" s="4">
        <v>1</v>
      </c>
      <c r="CH451" s="4">
        <v>3</v>
      </c>
      <c r="CI451" s="4">
        <v>1</v>
      </c>
      <c r="CJ451" s="4">
        <v>2</v>
      </c>
      <c r="CK451" s="4">
        <v>7</v>
      </c>
      <c r="CL451" s="4">
        <v>6</v>
      </c>
      <c r="CM451" s="4">
        <v>1</v>
      </c>
      <c r="CN451" s="4">
        <v>1</v>
      </c>
      <c r="CO451" s="4">
        <v>1</v>
      </c>
      <c r="CP451" s="4">
        <v>1</v>
      </c>
      <c r="CQ451" s="4">
        <v>1</v>
      </c>
      <c r="CR451" s="4">
        <v>1</v>
      </c>
      <c r="CS451" s="4">
        <v>0</v>
      </c>
      <c r="CV451" s="4">
        <v>1</v>
      </c>
      <c r="CW451" s="4">
        <v>1</v>
      </c>
      <c r="CX451" s="4">
        <v>3</v>
      </c>
      <c r="CY451" s="4">
        <v>1</v>
      </c>
      <c r="CZ451" s="4">
        <v>1</v>
      </c>
      <c r="DA451" s="4">
        <v>4</v>
      </c>
      <c r="DB451" s="4">
        <v>1</v>
      </c>
      <c r="DC451" s="4">
        <v>20</v>
      </c>
      <c r="DD451" s="4">
        <v>5</v>
      </c>
      <c r="DE451" s="4">
        <v>1</v>
      </c>
      <c r="DF451" s="4">
        <v>2</v>
      </c>
      <c r="DH451" s="4">
        <v>1</v>
      </c>
      <c r="DI451" s="4">
        <v>0</v>
      </c>
      <c r="DJ451" s="4">
        <v>0</v>
      </c>
      <c r="DK451" s="4">
        <v>0</v>
      </c>
      <c r="DL451" s="4">
        <v>0</v>
      </c>
      <c r="DM451" s="4">
        <v>1</v>
      </c>
      <c r="DO451" s="4">
        <v>1</v>
      </c>
      <c r="DP451" s="4">
        <v>1</v>
      </c>
      <c r="DQ451" s="4">
        <v>6</v>
      </c>
      <c r="DR451" s="4">
        <v>1</v>
      </c>
      <c r="DW451" s="4">
        <v>2</v>
      </c>
      <c r="DX451" s="4">
        <v>-98</v>
      </c>
      <c r="DY451" s="4">
        <v>1</v>
      </c>
      <c r="DZ451" s="4">
        <v>2</v>
      </c>
      <c r="EA451" s="4" t="s">
        <v>1832</v>
      </c>
      <c r="EB451" s="4">
        <v>704</v>
      </c>
      <c r="EC451" s="4">
        <v>11.73</v>
      </c>
      <c r="EE451" s="4">
        <v>2</v>
      </c>
      <c r="EF451" s="4">
        <v>1</v>
      </c>
      <c r="EG451" s="4" t="s">
        <v>800</v>
      </c>
      <c r="EI451" s="4">
        <v>1</v>
      </c>
      <c r="EJ451" s="4">
        <v>1</v>
      </c>
      <c r="EK451" s="4">
        <v>3</v>
      </c>
      <c r="EL451" s="4">
        <v>8</v>
      </c>
      <c r="EM451" s="4">
        <v>25</v>
      </c>
      <c r="ET451" s="4" t="s">
        <v>1802</v>
      </c>
      <c r="EU451" s="4" t="s">
        <v>201</v>
      </c>
      <c r="EV451" s="4" t="s">
        <v>202</v>
      </c>
      <c r="EY451" s="4">
        <v>826</v>
      </c>
      <c r="FA451" s="83" t="s">
        <v>203</v>
      </c>
      <c r="FB451" s="4" t="s">
        <v>204</v>
      </c>
      <c r="FC451" s="4">
        <v>0</v>
      </c>
      <c r="FD451" s="4" t="s">
        <v>205</v>
      </c>
      <c r="FE451" s="4">
        <v>3</v>
      </c>
    </row>
    <row r="452" spans="1:161" x14ac:dyDescent="0.3">
      <c r="A452" s="4">
        <v>16077</v>
      </c>
      <c r="B452" s="4" t="s">
        <v>1833</v>
      </c>
      <c r="C452" s="4" t="s">
        <v>194</v>
      </c>
      <c r="D452" s="4" t="s">
        <v>1834</v>
      </c>
      <c r="E452" s="4" t="s">
        <v>299</v>
      </c>
      <c r="F452" s="4" t="s">
        <v>202</v>
      </c>
      <c r="G452" s="4">
        <v>1</v>
      </c>
      <c r="H452" s="4">
        <v>1</v>
      </c>
      <c r="I452" s="4">
        <v>2</v>
      </c>
      <c r="J452" s="4">
        <v>1</v>
      </c>
      <c r="K452" s="4">
        <v>2</v>
      </c>
      <c r="O452" s="4">
        <v>1</v>
      </c>
      <c r="P452" s="4">
        <v>1</v>
      </c>
      <c r="Q452" s="4">
        <v>2</v>
      </c>
      <c r="R452" s="4">
        <v>3</v>
      </c>
      <c r="T452" s="4">
        <v>2</v>
      </c>
      <c r="U452" s="4">
        <v>3</v>
      </c>
      <c r="V452" s="4">
        <v>2</v>
      </c>
      <c r="W452" s="4">
        <v>1</v>
      </c>
      <c r="Y452" s="4">
        <v>1</v>
      </c>
      <c r="Z452" s="4">
        <v>1</v>
      </c>
      <c r="AA452" s="4">
        <v>1</v>
      </c>
      <c r="AB452" s="4">
        <v>2010</v>
      </c>
      <c r="AC452" s="4">
        <v>2</v>
      </c>
      <c r="AD452" s="4">
        <v>2</v>
      </c>
      <c r="AE452" s="4">
        <v>3</v>
      </c>
      <c r="AF452" s="4">
        <v>3</v>
      </c>
      <c r="AG452" s="4">
        <v>1</v>
      </c>
      <c r="AV452" s="4">
        <v>2</v>
      </c>
      <c r="AX452" s="4">
        <v>2</v>
      </c>
      <c r="AY452" s="4">
        <v>2</v>
      </c>
      <c r="BB452" s="4">
        <v>1</v>
      </c>
      <c r="BC452" s="4">
        <v>0</v>
      </c>
      <c r="BD452" s="4">
        <v>1</v>
      </c>
      <c r="BF452" s="4">
        <v>1</v>
      </c>
      <c r="BG452" s="4">
        <v>1</v>
      </c>
      <c r="BH452" s="4">
        <v>2</v>
      </c>
      <c r="BI452" s="4">
        <v>1</v>
      </c>
      <c r="BJ452" s="4">
        <v>1</v>
      </c>
      <c r="BK452" s="4">
        <v>2</v>
      </c>
      <c r="BL452" s="4">
        <v>-77</v>
      </c>
      <c r="BS452" s="4">
        <v>1</v>
      </c>
      <c r="BU452" s="4">
        <v>1</v>
      </c>
      <c r="BV452" s="4">
        <v>3</v>
      </c>
      <c r="BX452" s="4">
        <v>1</v>
      </c>
      <c r="BY452" s="4">
        <v>2</v>
      </c>
      <c r="BZ452" s="4">
        <v>1</v>
      </c>
      <c r="CA452" s="4">
        <v>1</v>
      </c>
      <c r="CB452" s="4">
        <v>1</v>
      </c>
      <c r="CC452" s="4">
        <v>2</v>
      </c>
      <c r="CD452" s="4">
        <v>2</v>
      </c>
      <c r="CE452" s="4">
        <v>2</v>
      </c>
      <c r="CF452" s="4">
        <v>1</v>
      </c>
      <c r="CG452" s="4">
        <v>2</v>
      </c>
      <c r="CH452" s="4">
        <v>2</v>
      </c>
      <c r="CI452" s="4">
        <v>2</v>
      </c>
      <c r="CJ452" s="4">
        <v>1</v>
      </c>
      <c r="CK452" s="4">
        <v>7</v>
      </c>
      <c r="CL452" s="4">
        <v>1</v>
      </c>
      <c r="CM452" s="4">
        <v>5</v>
      </c>
      <c r="CN452" s="4">
        <v>1</v>
      </c>
      <c r="CO452" s="4">
        <v>1</v>
      </c>
      <c r="CP452" s="4">
        <v>1</v>
      </c>
      <c r="CQ452" s="4">
        <v>1</v>
      </c>
      <c r="CR452" s="4">
        <v>1</v>
      </c>
      <c r="CS452" s="4">
        <v>0</v>
      </c>
      <c r="CV452" s="4">
        <v>2</v>
      </c>
      <c r="CX452" s="4">
        <v>1</v>
      </c>
      <c r="CY452" s="4">
        <v>1</v>
      </c>
      <c r="CZ452" s="4">
        <v>1</v>
      </c>
      <c r="DA452" s="4">
        <v>3</v>
      </c>
      <c r="DB452" s="4">
        <v>1</v>
      </c>
      <c r="DC452" s="4">
        <v>26</v>
      </c>
      <c r="DD452" s="4">
        <v>1</v>
      </c>
      <c r="DE452" s="4">
        <v>1</v>
      </c>
      <c r="DF452" s="4">
        <v>2</v>
      </c>
      <c r="DG452" s="4">
        <v>2</v>
      </c>
      <c r="DH452" s="4">
        <v>0</v>
      </c>
      <c r="DI452" s="4">
        <v>0</v>
      </c>
      <c r="DJ452" s="4">
        <v>0</v>
      </c>
      <c r="DK452" s="4">
        <v>0</v>
      </c>
      <c r="DL452" s="4">
        <v>0</v>
      </c>
      <c r="DM452" s="4">
        <v>0</v>
      </c>
      <c r="DN452" s="4">
        <v>2</v>
      </c>
      <c r="DO452" s="4">
        <v>1</v>
      </c>
      <c r="DP452" s="4">
        <v>1</v>
      </c>
      <c r="DQ452" s="4">
        <v>4</v>
      </c>
      <c r="DR452" s="4">
        <v>1</v>
      </c>
      <c r="DS452" s="4">
        <v>3</v>
      </c>
      <c r="DW452" s="4">
        <v>2</v>
      </c>
      <c r="DX452" s="4">
        <v>3</v>
      </c>
      <c r="DY452" s="4">
        <v>1</v>
      </c>
      <c r="DZ452" s="4">
        <v>1</v>
      </c>
      <c r="EA452" s="4" t="s">
        <v>582</v>
      </c>
      <c r="EB452" s="4">
        <v>1092</v>
      </c>
      <c r="EC452" s="4">
        <v>18.2</v>
      </c>
      <c r="EE452" s="4">
        <v>2</v>
      </c>
      <c r="EF452" s="4">
        <v>1</v>
      </c>
      <c r="EG452" s="4" t="s">
        <v>413</v>
      </c>
      <c r="EI452" s="4">
        <v>1</v>
      </c>
      <c r="EJ452" s="4">
        <v>1</v>
      </c>
      <c r="EK452" s="4">
        <v>3</v>
      </c>
      <c r="EL452" s="4">
        <v>7</v>
      </c>
      <c r="EM452" s="4">
        <v>23</v>
      </c>
      <c r="ET452" s="4" t="s">
        <v>1802</v>
      </c>
      <c r="EU452" s="4" t="s">
        <v>201</v>
      </c>
      <c r="EV452" s="4" t="s">
        <v>202</v>
      </c>
      <c r="EY452" s="4">
        <v>1019</v>
      </c>
      <c r="FA452" s="83" t="s">
        <v>237</v>
      </c>
      <c r="FB452" s="4" t="s">
        <v>204</v>
      </c>
      <c r="FC452" s="4">
        <v>0</v>
      </c>
      <c r="FD452" s="4" t="s">
        <v>205</v>
      </c>
      <c r="FE452" s="4">
        <v>25</v>
      </c>
    </row>
    <row r="453" spans="1:161" x14ac:dyDescent="0.3">
      <c r="A453" s="4">
        <v>16254</v>
      </c>
      <c r="B453" s="4" t="s">
        <v>1835</v>
      </c>
      <c r="C453" s="4" t="s">
        <v>212</v>
      </c>
      <c r="D453" s="4" t="s">
        <v>1836</v>
      </c>
      <c r="E453" s="4" t="s">
        <v>214</v>
      </c>
      <c r="F453" s="4" t="s">
        <v>202</v>
      </c>
      <c r="G453" s="4">
        <v>1</v>
      </c>
      <c r="H453" s="4">
        <v>1</v>
      </c>
      <c r="I453" s="4">
        <v>1</v>
      </c>
      <c r="J453" s="4">
        <v>1</v>
      </c>
      <c r="K453" s="4">
        <v>2</v>
      </c>
      <c r="O453" s="4">
        <v>2</v>
      </c>
      <c r="P453" s="4">
        <v>1</v>
      </c>
      <c r="Q453" s="4">
        <v>2</v>
      </c>
      <c r="BF453" s="4">
        <v>1</v>
      </c>
      <c r="BG453" s="4">
        <v>1</v>
      </c>
      <c r="BI453" s="4">
        <v>1</v>
      </c>
      <c r="BJ453" s="4">
        <v>1</v>
      </c>
      <c r="BK453" s="4">
        <v>6</v>
      </c>
      <c r="BL453" s="4">
        <v>2</v>
      </c>
      <c r="BS453" s="4">
        <v>1</v>
      </c>
      <c r="BU453" s="4">
        <v>1</v>
      </c>
      <c r="BV453" s="4">
        <v>4</v>
      </c>
      <c r="BX453" s="4">
        <v>3</v>
      </c>
      <c r="BY453" s="4">
        <v>2</v>
      </c>
      <c r="BZ453" s="4">
        <v>1</v>
      </c>
      <c r="CA453" s="4">
        <v>1</v>
      </c>
      <c r="CB453" s="4">
        <v>1</v>
      </c>
      <c r="CC453" s="4">
        <v>1</v>
      </c>
      <c r="CD453" s="4">
        <v>2</v>
      </c>
      <c r="CE453" s="4">
        <v>2</v>
      </c>
      <c r="CF453" s="4">
        <v>1</v>
      </c>
      <c r="CG453" s="4">
        <v>2</v>
      </c>
      <c r="CH453" s="4">
        <v>1</v>
      </c>
      <c r="CI453" s="4">
        <v>1</v>
      </c>
      <c r="CJ453" s="4">
        <v>2</v>
      </c>
      <c r="CK453" s="4">
        <v>7</v>
      </c>
      <c r="CL453" s="4">
        <v>1</v>
      </c>
      <c r="CM453" s="4">
        <v>1</v>
      </c>
      <c r="CN453" s="4">
        <v>1</v>
      </c>
      <c r="CO453" s="4">
        <v>2</v>
      </c>
      <c r="CP453" s="4">
        <v>1</v>
      </c>
      <c r="CQ453" s="4">
        <v>2</v>
      </c>
      <c r="CR453" s="4">
        <v>1</v>
      </c>
      <c r="CS453" s="4">
        <v>0</v>
      </c>
      <c r="CV453" s="4">
        <v>2</v>
      </c>
      <c r="CX453" s="4">
        <v>2</v>
      </c>
      <c r="CY453" s="4">
        <v>1</v>
      </c>
      <c r="CZ453" s="4">
        <v>1</v>
      </c>
      <c r="DA453" s="4">
        <v>4</v>
      </c>
      <c r="DB453" s="4">
        <v>1</v>
      </c>
      <c r="DC453" s="4">
        <v>5</v>
      </c>
      <c r="DD453" s="4">
        <v>6</v>
      </c>
      <c r="DE453" s="4">
        <v>1</v>
      </c>
      <c r="DF453" s="4">
        <v>3</v>
      </c>
      <c r="DH453" s="4">
        <v>1</v>
      </c>
      <c r="DI453" s="4">
        <v>0</v>
      </c>
      <c r="DJ453" s="4">
        <v>0</v>
      </c>
      <c r="DK453" s="4">
        <v>2</v>
      </c>
      <c r="DO453" s="4">
        <v>1</v>
      </c>
      <c r="DP453" s="4">
        <v>2</v>
      </c>
      <c r="DQ453" s="4">
        <v>5</v>
      </c>
      <c r="DR453" s="4">
        <v>4</v>
      </c>
      <c r="DW453" s="4">
        <v>1</v>
      </c>
      <c r="DX453" s="4">
        <v>7</v>
      </c>
      <c r="DY453" s="4">
        <v>1</v>
      </c>
      <c r="DZ453" s="4">
        <v>1</v>
      </c>
      <c r="EA453" s="4" t="s">
        <v>1148</v>
      </c>
      <c r="EB453" s="4">
        <v>648</v>
      </c>
      <c r="EC453" s="4">
        <v>10.8</v>
      </c>
      <c r="EE453" s="4">
        <v>2</v>
      </c>
      <c r="EF453" s="4">
        <v>1</v>
      </c>
      <c r="EG453" s="4" t="s">
        <v>634</v>
      </c>
      <c r="EI453" s="4">
        <v>1</v>
      </c>
      <c r="EJ453" s="4">
        <v>1</v>
      </c>
      <c r="EK453" s="4">
        <v>3</v>
      </c>
      <c r="EL453" s="4">
        <v>8</v>
      </c>
      <c r="EM453" s="4">
        <v>25</v>
      </c>
      <c r="ET453" s="4" t="s">
        <v>1802</v>
      </c>
      <c r="EU453" s="4" t="s">
        <v>201</v>
      </c>
      <c r="EV453" s="4" t="s">
        <v>660</v>
      </c>
      <c r="EY453" s="4">
        <v>826</v>
      </c>
      <c r="FA453" s="83" t="s">
        <v>203</v>
      </c>
      <c r="FB453" s="4" t="s">
        <v>204</v>
      </c>
      <c r="FC453" s="4">
        <v>0</v>
      </c>
      <c r="FD453" s="4" t="s">
        <v>205</v>
      </c>
      <c r="FE453" s="4">
        <v>3</v>
      </c>
    </row>
    <row r="454" spans="1:161" x14ac:dyDescent="0.3">
      <c r="A454" s="4">
        <v>16255</v>
      </c>
      <c r="B454" s="4" t="s">
        <v>1837</v>
      </c>
      <c r="C454" s="4" t="s">
        <v>212</v>
      </c>
      <c r="D454" s="4" t="s">
        <v>1838</v>
      </c>
      <c r="E454" s="4" t="s">
        <v>309</v>
      </c>
      <c r="F454" s="4" t="s">
        <v>202</v>
      </c>
      <c r="G454" s="4">
        <v>1</v>
      </c>
      <c r="H454" s="4">
        <v>2</v>
      </c>
      <c r="J454" s="4">
        <v>1</v>
      </c>
      <c r="K454" s="4">
        <v>2</v>
      </c>
      <c r="O454" s="4">
        <v>0</v>
      </c>
      <c r="P454" s="4">
        <v>1</v>
      </c>
      <c r="Q454" s="4">
        <v>2</v>
      </c>
      <c r="BF454" s="4">
        <v>1</v>
      </c>
      <c r="BG454" s="4">
        <v>1</v>
      </c>
      <c r="BI454" s="4">
        <v>1</v>
      </c>
      <c r="BJ454" s="4">
        <v>1</v>
      </c>
      <c r="BK454" s="4">
        <v>6</v>
      </c>
      <c r="BL454" s="4">
        <v>3</v>
      </c>
      <c r="BS454" s="4">
        <v>1</v>
      </c>
      <c r="BU454" s="4">
        <v>2</v>
      </c>
      <c r="BW454" s="4">
        <v>1</v>
      </c>
      <c r="BX454" s="4">
        <v>1</v>
      </c>
      <c r="BY454" s="4">
        <v>1</v>
      </c>
      <c r="BZ454" s="4">
        <v>1</v>
      </c>
      <c r="CA454" s="4">
        <v>1</v>
      </c>
      <c r="CB454" s="4">
        <v>2</v>
      </c>
      <c r="CC454" s="4">
        <v>1</v>
      </c>
      <c r="CD454" s="4">
        <v>1</v>
      </c>
      <c r="CE454" s="4">
        <v>2</v>
      </c>
      <c r="CF454" s="4">
        <v>2</v>
      </c>
      <c r="CG454" s="4">
        <v>1</v>
      </c>
      <c r="CH454" s="4">
        <v>1</v>
      </c>
      <c r="CI454" s="4">
        <v>1</v>
      </c>
      <c r="CJ454" s="4">
        <v>1</v>
      </c>
      <c r="CK454" s="4">
        <v>7</v>
      </c>
      <c r="CL454" s="4">
        <v>1</v>
      </c>
      <c r="CM454" s="4">
        <v>6</v>
      </c>
      <c r="CN454" s="4">
        <v>1</v>
      </c>
      <c r="CO454" s="4">
        <v>1</v>
      </c>
      <c r="CP454" s="4">
        <v>1</v>
      </c>
      <c r="CQ454" s="4">
        <v>1</v>
      </c>
      <c r="CR454" s="4">
        <v>1</v>
      </c>
      <c r="CS454" s="4">
        <v>0</v>
      </c>
      <c r="CV454" s="4">
        <v>2</v>
      </c>
      <c r="CX454" s="4">
        <v>2</v>
      </c>
      <c r="CY454" s="4">
        <v>1</v>
      </c>
      <c r="CZ454" s="4">
        <v>1</v>
      </c>
      <c r="DA454" s="4">
        <v>3</v>
      </c>
      <c r="DB454" s="4">
        <v>1</v>
      </c>
      <c r="DC454" s="4">
        <v>13</v>
      </c>
      <c r="DD454" s="4">
        <v>3</v>
      </c>
      <c r="DE454" s="4">
        <v>1</v>
      </c>
      <c r="DF454" s="4">
        <v>2</v>
      </c>
      <c r="DH454" s="4">
        <v>0</v>
      </c>
      <c r="DI454" s="4">
        <v>0</v>
      </c>
      <c r="DJ454" s="4">
        <v>0</v>
      </c>
      <c r="DK454" s="4">
        <v>0</v>
      </c>
      <c r="DL454" s="4">
        <v>0</v>
      </c>
      <c r="DM454" s="4">
        <v>2</v>
      </c>
      <c r="DO454" s="4">
        <v>1</v>
      </c>
      <c r="DP454" s="4">
        <v>1</v>
      </c>
      <c r="DQ454" s="4">
        <v>4</v>
      </c>
      <c r="DR454" s="4">
        <v>1</v>
      </c>
      <c r="DW454" s="4">
        <v>2</v>
      </c>
      <c r="DX454" s="4">
        <v>8</v>
      </c>
      <c r="DY454" s="4">
        <v>1</v>
      </c>
      <c r="DZ454" s="4">
        <v>2</v>
      </c>
      <c r="EA454" s="4" t="s">
        <v>1001</v>
      </c>
      <c r="EB454" s="4">
        <v>523</v>
      </c>
      <c r="EC454" s="4">
        <v>8.7200000000000006</v>
      </c>
      <c r="EE454" s="4">
        <v>2</v>
      </c>
      <c r="EF454" s="4">
        <v>1</v>
      </c>
      <c r="EG454" s="4" t="s">
        <v>1724</v>
      </c>
      <c r="EI454" s="4">
        <v>1</v>
      </c>
      <c r="EJ454" s="4">
        <v>1</v>
      </c>
      <c r="EK454" s="4">
        <v>3</v>
      </c>
      <c r="EL454" s="4">
        <v>9</v>
      </c>
      <c r="EM454" s="4">
        <v>27</v>
      </c>
      <c r="ET454" s="4" t="s">
        <v>1802</v>
      </c>
      <c r="EU454" s="4" t="s">
        <v>201</v>
      </c>
      <c r="EV454" s="4" t="s">
        <v>202</v>
      </c>
      <c r="EY454" s="4">
        <v>1294</v>
      </c>
      <c r="FA454" s="83" t="s">
        <v>203</v>
      </c>
      <c r="FB454" s="4" t="s">
        <v>204</v>
      </c>
      <c r="FC454" s="4">
        <v>1</v>
      </c>
      <c r="FD454" s="4" t="s">
        <v>205</v>
      </c>
      <c r="FE454" s="4">
        <v>3</v>
      </c>
    </row>
    <row r="455" spans="1:161" x14ac:dyDescent="0.3">
      <c r="A455" s="4">
        <v>16295</v>
      </c>
      <c r="B455" s="4" t="s">
        <v>1839</v>
      </c>
      <c r="C455" s="4" t="s">
        <v>212</v>
      </c>
      <c r="D455" s="4" t="s">
        <v>1840</v>
      </c>
      <c r="E455" s="4" t="s">
        <v>309</v>
      </c>
      <c r="F455" s="4" t="s">
        <v>202</v>
      </c>
      <c r="G455" s="4">
        <v>1</v>
      </c>
      <c r="H455" s="4">
        <v>2</v>
      </c>
      <c r="J455" s="4">
        <v>1</v>
      </c>
      <c r="K455" s="4">
        <v>2</v>
      </c>
      <c r="O455" s="4">
        <v>0</v>
      </c>
      <c r="P455" s="4">
        <v>1</v>
      </c>
      <c r="Q455" s="4">
        <v>2</v>
      </c>
      <c r="BF455" s="4">
        <v>1</v>
      </c>
      <c r="BG455" s="4">
        <v>1</v>
      </c>
      <c r="BI455" s="4">
        <v>2</v>
      </c>
      <c r="BJ455" s="4">
        <v>2</v>
      </c>
      <c r="BK455" s="4">
        <v>5</v>
      </c>
      <c r="BL455" s="4">
        <v>-77</v>
      </c>
      <c r="BS455" s="4">
        <v>1</v>
      </c>
      <c r="BU455" s="4">
        <v>1</v>
      </c>
      <c r="BV455" s="4">
        <v>4</v>
      </c>
      <c r="BX455" s="4">
        <v>3</v>
      </c>
      <c r="BY455" s="4">
        <v>1</v>
      </c>
      <c r="BZ455" s="4">
        <v>1</v>
      </c>
      <c r="CA455" s="4">
        <v>1</v>
      </c>
      <c r="CB455" s="4">
        <v>1</v>
      </c>
      <c r="CC455" s="4">
        <v>2</v>
      </c>
      <c r="CD455" s="4">
        <v>-98</v>
      </c>
      <c r="CE455" s="4">
        <v>2</v>
      </c>
      <c r="CF455" s="4">
        <v>1</v>
      </c>
      <c r="CG455" s="4">
        <v>2</v>
      </c>
      <c r="CH455" s="4">
        <v>2</v>
      </c>
      <c r="CI455" s="4">
        <v>1</v>
      </c>
      <c r="CJ455" s="4">
        <v>2</v>
      </c>
      <c r="CK455" s="4">
        <v>1</v>
      </c>
      <c r="CL455" s="4">
        <v>1</v>
      </c>
      <c r="CM455" s="4">
        <v>1</v>
      </c>
      <c r="CN455" s="4">
        <v>1</v>
      </c>
      <c r="CO455" s="4">
        <v>2</v>
      </c>
      <c r="CP455" s="4">
        <v>1</v>
      </c>
      <c r="CQ455" s="4">
        <v>1</v>
      </c>
      <c r="CR455" s="4">
        <v>1</v>
      </c>
      <c r="CS455" s="4">
        <v>1</v>
      </c>
      <c r="CT455" s="4">
        <v>1</v>
      </c>
      <c r="CU455" s="4">
        <v>1</v>
      </c>
      <c r="CV455" s="4">
        <v>2</v>
      </c>
      <c r="CX455" s="4">
        <v>2</v>
      </c>
      <c r="CY455" s="4">
        <v>5</v>
      </c>
      <c r="CZ455" s="4">
        <v>1</v>
      </c>
      <c r="DA455" s="4">
        <v>2</v>
      </c>
      <c r="DB455" s="4">
        <v>1</v>
      </c>
      <c r="DC455" s="4">
        <v>12</v>
      </c>
      <c r="DD455" s="4">
        <v>1</v>
      </c>
      <c r="DE455" s="4">
        <v>1</v>
      </c>
      <c r="DF455" s="4">
        <v>2</v>
      </c>
      <c r="DH455" s="4">
        <v>0</v>
      </c>
      <c r="DI455" s="4">
        <v>0</v>
      </c>
      <c r="DJ455" s="4">
        <v>0</v>
      </c>
      <c r="DK455" s="4">
        <v>0</v>
      </c>
      <c r="DL455" s="4">
        <v>2</v>
      </c>
      <c r="DO455" s="4">
        <v>2</v>
      </c>
      <c r="DP455" s="4">
        <v>2</v>
      </c>
      <c r="DQ455" s="4">
        <v>7</v>
      </c>
      <c r="DR455" s="4">
        <v>1</v>
      </c>
      <c r="DW455" s="4">
        <v>2</v>
      </c>
      <c r="DX455" s="4">
        <v>2</v>
      </c>
      <c r="DY455" s="4">
        <v>1</v>
      </c>
      <c r="DZ455" s="4">
        <v>1</v>
      </c>
      <c r="EA455" s="4" t="s">
        <v>1192</v>
      </c>
      <c r="EB455" s="4">
        <v>530</v>
      </c>
      <c r="EC455" s="4">
        <v>8.83</v>
      </c>
      <c r="EE455" s="4">
        <v>2</v>
      </c>
      <c r="EF455" s="4">
        <v>1</v>
      </c>
      <c r="EG455" s="4" t="s">
        <v>1574</v>
      </c>
      <c r="EI455" s="4">
        <v>1</v>
      </c>
      <c r="EJ455" s="4">
        <v>1</v>
      </c>
      <c r="EK455" s="4">
        <v>3</v>
      </c>
      <c r="EL455" s="4">
        <v>9</v>
      </c>
      <c r="EM455" s="4">
        <v>27</v>
      </c>
      <c r="ET455" s="4" t="s">
        <v>1802</v>
      </c>
      <c r="EU455" s="4" t="s">
        <v>201</v>
      </c>
      <c r="EV455" s="4" t="s">
        <v>202</v>
      </c>
      <c r="EY455" s="4">
        <v>1294</v>
      </c>
      <c r="FA455" s="83" t="s">
        <v>203</v>
      </c>
      <c r="FB455" s="4" t="s">
        <v>204</v>
      </c>
      <c r="FC455" s="4">
        <v>0</v>
      </c>
      <c r="FD455" s="4" t="s">
        <v>205</v>
      </c>
      <c r="FE455" s="4">
        <v>7</v>
      </c>
    </row>
    <row r="456" spans="1:161" x14ac:dyDescent="0.3">
      <c r="A456" s="4">
        <v>16564</v>
      </c>
      <c r="B456" s="4" t="s">
        <v>1841</v>
      </c>
      <c r="C456" s="4" t="s">
        <v>194</v>
      </c>
      <c r="D456" s="4" t="s">
        <v>1842</v>
      </c>
      <c r="E456" s="4" t="s">
        <v>227</v>
      </c>
      <c r="F456" s="4" t="s">
        <v>202</v>
      </c>
      <c r="G456" s="4">
        <v>1</v>
      </c>
      <c r="H456" s="4">
        <v>1</v>
      </c>
      <c r="I456" s="4">
        <v>1</v>
      </c>
      <c r="J456" s="4">
        <v>1</v>
      </c>
      <c r="K456" s="4">
        <v>2</v>
      </c>
      <c r="O456" s="4">
        <v>2</v>
      </c>
      <c r="P456" s="4">
        <v>1</v>
      </c>
      <c r="Q456" s="4">
        <v>2</v>
      </c>
      <c r="BF456" s="4">
        <v>1</v>
      </c>
      <c r="BG456" s="4">
        <v>1</v>
      </c>
      <c r="BI456" s="4">
        <v>2</v>
      </c>
      <c r="BJ456" s="4">
        <v>2</v>
      </c>
      <c r="BK456" s="4">
        <v>5</v>
      </c>
      <c r="BL456" s="4">
        <v>2</v>
      </c>
      <c r="BM456" s="4">
        <v>5</v>
      </c>
      <c r="BS456" s="4">
        <v>1</v>
      </c>
      <c r="BU456" s="4">
        <v>1</v>
      </c>
      <c r="BV456" s="4">
        <v>4</v>
      </c>
      <c r="BX456" s="4">
        <v>3</v>
      </c>
      <c r="BY456" s="4">
        <v>1</v>
      </c>
      <c r="BZ456" s="4">
        <v>1</v>
      </c>
      <c r="CA456" s="4">
        <v>1</v>
      </c>
      <c r="CB456" s="4">
        <v>2</v>
      </c>
      <c r="CC456" s="4">
        <v>1</v>
      </c>
      <c r="CD456" s="4">
        <v>1</v>
      </c>
      <c r="CE456" s="4">
        <v>2</v>
      </c>
      <c r="CF456" s="4">
        <v>1</v>
      </c>
      <c r="CG456" s="4">
        <v>2</v>
      </c>
      <c r="CH456" s="4">
        <v>2</v>
      </c>
      <c r="CI456" s="4">
        <v>2</v>
      </c>
      <c r="CJ456" s="4">
        <v>2</v>
      </c>
      <c r="CK456" s="4">
        <v>7</v>
      </c>
      <c r="CL456" s="4">
        <v>1</v>
      </c>
      <c r="CM456" s="4">
        <v>1</v>
      </c>
      <c r="CN456" s="4">
        <v>1</v>
      </c>
      <c r="CO456" s="4">
        <v>2</v>
      </c>
      <c r="CP456" s="4">
        <v>1</v>
      </c>
      <c r="CQ456" s="4">
        <v>2</v>
      </c>
      <c r="CR456" s="4">
        <v>1</v>
      </c>
      <c r="CS456" s="4">
        <v>0</v>
      </c>
      <c r="CV456" s="4">
        <v>2</v>
      </c>
      <c r="CX456" s="4">
        <v>2</v>
      </c>
      <c r="CY456" s="4">
        <v>1</v>
      </c>
      <c r="CZ456" s="4">
        <v>1</v>
      </c>
      <c r="DA456" s="4">
        <v>4</v>
      </c>
      <c r="DB456" s="4">
        <v>1</v>
      </c>
      <c r="DC456" s="4">
        <v>12</v>
      </c>
      <c r="DD456" s="4">
        <v>1</v>
      </c>
      <c r="DE456" s="4">
        <v>1</v>
      </c>
      <c r="DF456" s="4">
        <v>6</v>
      </c>
      <c r="DH456" s="4">
        <v>3</v>
      </c>
      <c r="DI456" s="4">
        <v>1</v>
      </c>
      <c r="DJ456" s="4">
        <v>2</v>
      </c>
      <c r="DO456" s="4">
        <v>2</v>
      </c>
      <c r="DP456" s="4">
        <v>2</v>
      </c>
      <c r="DQ456" s="4">
        <v>7</v>
      </c>
      <c r="DR456" s="4">
        <v>6</v>
      </c>
      <c r="DW456" s="4">
        <v>1</v>
      </c>
      <c r="DX456" s="4">
        <v>8</v>
      </c>
      <c r="DY456" s="4">
        <v>1</v>
      </c>
      <c r="DZ456" s="4">
        <v>2</v>
      </c>
      <c r="EA456" s="4" t="s">
        <v>940</v>
      </c>
      <c r="EB456" s="4">
        <v>575</v>
      </c>
      <c r="EC456" s="4">
        <v>9.58</v>
      </c>
      <c r="EE456" s="4">
        <v>2</v>
      </c>
      <c r="EF456" s="4">
        <v>1</v>
      </c>
      <c r="EG456" s="4" t="s">
        <v>1843</v>
      </c>
      <c r="EI456" s="4">
        <v>1</v>
      </c>
      <c r="EJ456" s="4">
        <v>1</v>
      </c>
      <c r="EK456" s="4">
        <v>3</v>
      </c>
      <c r="EL456" s="4">
        <v>6</v>
      </c>
      <c r="EM456" s="4">
        <v>21</v>
      </c>
      <c r="ET456" s="4" t="s">
        <v>1844</v>
      </c>
      <c r="EU456" s="4" t="s">
        <v>201</v>
      </c>
      <c r="EV456" s="4" t="s">
        <v>202</v>
      </c>
      <c r="EY456" s="4">
        <v>963</v>
      </c>
      <c r="FA456" s="83" t="s">
        <v>203</v>
      </c>
      <c r="FB456" s="4" t="s">
        <v>204</v>
      </c>
      <c r="FC456" s="4">
        <v>0</v>
      </c>
      <c r="FD456" s="4" t="s">
        <v>205</v>
      </c>
      <c r="FE456" s="4">
        <v>7</v>
      </c>
    </row>
    <row r="457" spans="1:161" x14ac:dyDescent="0.3">
      <c r="A457" s="4">
        <v>16584</v>
      </c>
      <c r="B457" s="4" t="s">
        <v>1845</v>
      </c>
      <c r="C457" s="4" t="s">
        <v>212</v>
      </c>
      <c r="D457" s="4" t="s">
        <v>1846</v>
      </c>
      <c r="E457" s="4" t="s">
        <v>293</v>
      </c>
      <c r="F457" s="4" t="s">
        <v>202</v>
      </c>
      <c r="G457" s="4">
        <v>1</v>
      </c>
      <c r="H457" s="4">
        <v>2</v>
      </c>
      <c r="J457" s="4">
        <v>1</v>
      </c>
      <c r="K457" s="4">
        <v>2</v>
      </c>
      <c r="O457" s="4">
        <v>0</v>
      </c>
      <c r="P457" s="4">
        <v>1</v>
      </c>
      <c r="Q457" s="4">
        <v>2</v>
      </c>
      <c r="BF457" s="4">
        <v>1</v>
      </c>
      <c r="BG457" s="4">
        <v>1</v>
      </c>
      <c r="BI457" s="4">
        <v>1</v>
      </c>
      <c r="BJ457" s="4">
        <v>1</v>
      </c>
      <c r="BK457" s="4">
        <v>5</v>
      </c>
      <c r="BL457" s="4">
        <v>2</v>
      </c>
      <c r="BM457" s="4">
        <v>1</v>
      </c>
      <c r="BS457" s="4">
        <v>1</v>
      </c>
      <c r="BU457" s="4">
        <v>1</v>
      </c>
      <c r="BV457" s="4">
        <v>3</v>
      </c>
      <c r="BX457" s="4">
        <v>3</v>
      </c>
      <c r="BY457" s="4">
        <v>1</v>
      </c>
      <c r="BZ457" s="4">
        <v>1</v>
      </c>
      <c r="CA457" s="4">
        <v>1</v>
      </c>
      <c r="CB457" s="4">
        <v>1</v>
      </c>
      <c r="CC457" s="4">
        <v>1</v>
      </c>
      <c r="CD457" s="4">
        <v>2</v>
      </c>
      <c r="CE457" s="4">
        <v>2</v>
      </c>
      <c r="CF457" s="4">
        <v>1</v>
      </c>
      <c r="CG457" s="4">
        <v>2</v>
      </c>
      <c r="CH457" s="4">
        <v>1</v>
      </c>
      <c r="CI457" s="4">
        <v>1</v>
      </c>
      <c r="CJ457" s="4">
        <v>1</v>
      </c>
      <c r="CK457" s="4">
        <v>7</v>
      </c>
      <c r="CL457" s="4">
        <v>1</v>
      </c>
      <c r="CM457" s="4">
        <v>4</v>
      </c>
      <c r="CN457" s="4">
        <v>1</v>
      </c>
      <c r="CO457" s="4">
        <v>1</v>
      </c>
      <c r="CP457" s="4">
        <v>1</v>
      </c>
      <c r="CQ457" s="4">
        <v>1</v>
      </c>
      <c r="CR457" s="4">
        <v>1</v>
      </c>
      <c r="CS457" s="4">
        <v>0</v>
      </c>
      <c r="CV457" s="4">
        <v>2</v>
      </c>
      <c r="CX457" s="4">
        <v>2</v>
      </c>
      <c r="CY457" s="4">
        <v>2</v>
      </c>
      <c r="CZ457" s="4">
        <v>1</v>
      </c>
      <c r="DA457" s="4">
        <v>2</v>
      </c>
      <c r="DB457" s="4">
        <v>1</v>
      </c>
      <c r="DC457" s="4">
        <v>2</v>
      </c>
      <c r="DD457" s="4">
        <v>3</v>
      </c>
      <c r="DE457" s="4">
        <v>1</v>
      </c>
      <c r="DF457" s="4">
        <v>2</v>
      </c>
      <c r="DH457" s="4">
        <v>0</v>
      </c>
      <c r="DI457" s="4">
        <v>0</v>
      </c>
      <c r="DJ457" s="4">
        <v>2</v>
      </c>
      <c r="DO457" s="4">
        <v>2</v>
      </c>
      <c r="DP457" s="4">
        <v>2</v>
      </c>
      <c r="DQ457" s="4">
        <v>7</v>
      </c>
      <c r="DR457" s="4">
        <v>1</v>
      </c>
      <c r="DW457" s="4">
        <v>2</v>
      </c>
      <c r="DX457" s="4">
        <v>7</v>
      </c>
      <c r="DY457" s="4">
        <v>1</v>
      </c>
      <c r="DZ457" s="4">
        <v>2</v>
      </c>
      <c r="EA457" s="4" t="s">
        <v>1847</v>
      </c>
      <c r="EB457" s="4">
        <v>627</v>
      </c>
      <c r="EC457" s="4">
        <v>10.45</v>
      </c>
      <c r="EE457" s="4">
        <v>2</v>
      </c>
      <c r="EF457" s="4">
        <v>1</v>
      </c>
      <c r="EG457" s="4" t="s">
        <v>235</v>
      </c>
      <c r="EI457" s="4">
        <v>1</v>
      </c>
      <c r="EJ457" s="4">
        <v>1</v>
      </c>
      <c r="EK457" s="4">
        <v>3</v>
      </c>
      <c r="EL457" s="4">
        <v>10</v>
      </c>
      <c r="EM457" s="4">
        <v>29</v>
      </c>
      <c r="ET457" s="4" t="s">
        <v>1844</v>
      </c>
      <c r="EU457" s="4" t="s">
        <v>201</v>
      </c>
      <c r="EV457" s="4" t="s">
        <v>202</v>
      </c>
      <c r="EY457" s="4">
        <v>929</v>
      </c>
      <c r="FA457" s="83" t="s">
        <v>203</v>
      </c>
      <c r="FB457" s="4" t="s">
        <v>204</v>
      </c>
      <c r="FC457" s="4">
        <v>0</v>
      </c>
      <c r="FD457" s="4" t="s">
        <v>205</v>
      </c>
      <c r="FE457" s="4">
        <v>7</v>
      </c>
    </row>
    <row r="458" spans="1:161" x14ac:dyDescent="0.3">
      <c r="A458" s="4">
        <v>16605</v>
      </c>
      <c r="B458" s="4" t="s">
        <v>1848</v>
      </c>
      <c r="C458" s="4" t="s">
        <v>194</v>
      </c>
      <c r="D458" s="4" t="s">
        <v>1849</v>
      </c>
      <c r="E458" s="4" t="s">
        <v>221</v>
      </c>
      <c r="F458" s="4" t="s">
        <v>202</v>
      </c>
      <c r="G458" s="4">
        <v>1</v>
      </c>
      <c r="H458" s="4">
        <v>2</v>
      </c>
      <c r="J458" s="4">
        <v>1</v>
      </c>
      <c r="K458" s="4">
        <v>2</v>
      </c>
      <c r="O458" s="4">
        <v>0</v>
      </c>
      <c r="P458" s="4">
        <v>1</v>
      </c>
      <c r="Q458" s="4">
        <v>2</v>
      </c>
      <c r="BF458" s="4">
        <v>1</v>
      </c>
      <c r="BG458" s="4">
        <v>1</v>
      </c>
      <c r="BI458" s="4">
        <v>1</v>
      </c>
      <c r="BJ458" s="4">
        <v>1</v>
      </c>
      <c r="BK458" s="4">
        <v>6</v>
      </c>
      <c r="BL458" s="4">
        <v>2</v>
      </c>
      <c r="BS458" s="4">
        <v>1</v>
      </c>
      <c r="BU458" s="4">
        <v>2</v>
      </c>
      <c r="BW458" s="4">
        <v>2</v>
      </c>
      <c r="BX458" s="4">
        <v>1</v>
      </c>
      <c r="BY458" s="4">
        <v>1</v>
      </c>
      <c r="BZ458" s="4">
        <v>1</v>
      </c>
      <c r="CA458" s="4">
        <v>1</v>
      </c>
      <c r="CB458" s="4">
        <v>2</v>
      </c>
      <c r="CC458" s="4">
        <v>2</v>
      </c>
      <c r="CD458" s="4">
        <v>2</v>
      </c>
      <c r="CE458" s="4">
        <v>2</v>
      </c>
      <c r="CF458" s="4">
        <v>1</v>
      </c>
      <c r="CG458" s="4">
        <v>2</v>
      </c>
      <c r="CH458" s="4">
        <v>3</v>
      </c>
      <c r="CI458" s="4">
        <v>2</v>
      </c>
      <c r="CJ458" s="4">
        <v>2</v>
      </c>
      <c r="CK458" s="4">
        <v>1</v>
      </c>
      <c r="CL458" s="4">
        <v>1</v>
      </c>
      <c r="CM458" s="4">
        <v>2</v>
      </c>
      <c r="CN458" s="4">
        <v>1</v>
      </c>
      <c r="CO458" s="4">
        <v>1</v>
      </c>
      <c r="CP458" s="4">
        <v>1</v>
      </c>
      <c r="CQ458" s="4">
        <v>1</v>
      </c>
      <c r="CR458" s="4">
        <v>1</v>
      </c>
      <c r="CS458" s="4">
        <v>1</v>
      </c>
      <c r="CT458" s="4">
        <v>1</v>
      </c>
      <c r="CU458" s="4">
        <v>1</v>
      </c>
      <c r="CV458" s="4">
        <v>2</v>
      </c>
      <c r="CX458" s="4">
        <v>2</v>
      </c>
      <c r="CY458" s="4">
        <v>1</v>
      </c>
      <c r="CZ458" s="4">
        <v>1</v>
      </c>
      <c r="DA458" s="4">
        <v>3</v>
      </c>
      <c r="DB458" s="4">
        <v>1</v>
      </c>
      <c r="DC458" s="4">
        <v>4</v>
      </c>
      <c r="DD458" s="4">
        <v>2</v>
      </c>
      <c r="DE458" s="4">
        <v>1</v>
      </c>
      <c r="DF458" s="4">
        <v>5</v>
      </c>
      <c r="DH458" s="4">
        <v>2</v>
      </c>
      <c r="DI458" s="4">
        <v>1</v>
      </c>
      <c r="DJ458" s="4">
        <v>0</v>
      </c>
      <c r="DK458" s="4">
        <v>2</v>
      </c>
      <c r="DO458" s="4">
        <v>2</v>
      </c>
      <c r="DP458" s="4">
        <v>2</v>
      </c>
      <c r="DQ458" s="4">
        <v>5</v>
      </c>
      <c r="DR458" s="4">
        <v>1</v>
      </c>
      <c r="DW458" s="4">
        <v>2</v>
      </c>
      <c r="DX458" s="4">
        <v>3</v>
      </c>
      <c r="DY458" s="4">
        <v>1</v>
      </c>
      <c r="DZ458" s="4">
        <v>2</v>
      </c>
      <c r="EA458" s="4" t="s">
        <v>1850</v>
      </c>
      <c r="EB458" s="4">
        <v>536</v>
      </c>
      <c r="EC458" s="4">
        <v>8.93</v>
      </c>
      <c r="EE458" s="4">
        <v>2</v>
      </c>
      <c r="EF458" s="4">
        <v>1</v>
      </c>
      <c r="EG458" s="4" t="s">
        <v>1851</v>
      </c>
      <c r="EI458" s="4">
        <v>1</v>
      </c>
      <c r="EJ458" s="4">
        <v>1</v>
      </c>
      <c r="EK458" s="4">
        <v>3</v>
      </c>
      <c r="EL458" s="4">
        <v>4</v>
      </c>
      <c r="EM458" s="4">
        <v>17</v>
      </c>
      <c r="ET458" s="4" t="s">
        <v>1844</v>
      </c>
      <c r="EU458" s="4" t="s">
        <v>201</v>
      </c>
      <c r="EV458" s="4" t="s">
        <v>202</v>
      </c>
      <c r="EY458" s="4">
        <v>792</v>
      </c>
      <c r="FA458" s="83" t="s">
        <v>203</v>
      </c>
      <c r="FB458" s="4" t="s">
        <v>204</v>
      </c>
      <c r="FC458" s="4">
        <v>1</v>
      </c>
      <c r="FD458" s="4" t="s">
        <v>205</v>
      </c>
      <c r="FE458" s="4">
        <v>3</v>
      </c>
    </row>
    <row r="459" spans="1:161" x14ac:dyDescent="0.3">
      <c r="A459" s="4">
        <v>16696</v>
      </c>
      <c r="B459" s="4" t="s">
        <v>1852</v>
      </c>
      <c r="C459" s="4" t="s">
        <v>212</v>
      </c>
      <c r="D459" s="4" t="s">
        <v>1853</v>
      </c>
      <c r="E459" s="4" t="s">
        <v>309</v>
      </c>
      <c r="F459" s="4" t="s">
        <v>202</v>
      </c>
      <c r="G459" s="4">
        <v>1</v>
      </c>
      <c r="H459" s="4">
        <v>1</v>
      </c>
      <c r="I459" s="4">
        <v>1</v>
      </c>
      <c r="J459" s="4">
        <v>1</v>
      </c>
      <c r="K459" s="4">
        <v>2</v>
      </c>
      <c r="O459" s="4">
        <v>2</v>
      </c>
      <c r="P459" s="4">
        <v>1</v>
      </c>
      <c r="Q459" s="4">
        <v>2</v>
      </c>
      <c r="BF459" s="4">
        <v>1</v>
      </c>
      <c r="BG459" s="4">
        <v>1</v>
      </c>
      <c r="BI459" s="4">
        <v>2</v>
      </c>
      <c r="BJ459" s="4">
        <v>2</v>
      </c>
      <c r="BK459" s="4">
        <v>-98</v>
      </c>
      <c r="BL459" s="4">
        <v>6</v>
      </c>
      <c r="BS459" s="4">
        <v>1</v>
      </c>
      <c r="BU459" s="4">
        <v>1</v>
      </c>
      <c r="BV459" s="4">
        <v>4</v>
      </c>
      <c r="BX459" s="4">
        <v>3</v>
      </c>
      <c r="BY459" s="4">
        <v>1</v>
      </c>
      <c r="BZ459" s="4">
        <v>1</v>
      </c>
      <c r="CA459" s="4">
        <v>2</v>
      </c>
      <c r="CB459" s="4">
        <v>2</v>
      </c>
      <c r="CC459" s="4">
        <v>2</v>
      </c>
      <c r="CD459" s="4">
        <v>2</v>
      </c>
      <c r="CE459" s="4">
        <v>2</v>
      </c>
      <c r="CF459" s="4">
        <v>1</v>
      </c>
      <c r="CG459" s="4">
        <v>1</v>
      </c>
      <c r="CH459" s="4">
        <v>2</v>
      </c>
      <c r="CI459" s="4">
        <v>1</v>
      </c>
      <c r="CJ459" s="4">
        <v>1</v>
      </c>
      <c r="CK459" s="4">
        <v>6</v>
      </c>
      <c r="CL459" s="4">
        <v>1</v>
      </c>
      <c r="CM459" s="4">
        <v>3</v>
      </c>
      <c r="CN459" s="4">
        <v>1</v>
      </c>
      <c r="CO459" s="4">
        <v>2</v>
      </c>
      <c r="CP459" s="4">
        <v>1</v>
      </c>
      <c r="CQ459" s="4">
        <v>2</v>
      </c>
      <c r="CR459" s="4">
        <v>1</v>
      </c>
      <c r="CS459" s="4">
        <v>1</v>
      </c>
      <c r="CT459" s="4">
        <v>-97</v>
      </c>
      <c r="CV459" s="4">
        <v>2</v>
      </c>
      <c r="CX459" s="4">
        <v>1</v>
      </c>
      <c r="CY459" s="4">
        <v>1</v>
      </c>
      <c r="CZ459" s="4">
        <v>1</v>
      </c>
      <c r="DA459" s="4">
        <v>1</v>
      </c>
      <c r="DB459" s="4">
        <v>1</v>
      </c>
      <c r="DC459" s="4">
        <v>12</v>
      </c>
      <c r="DD459" s="4">
        <v>1</v>
      </c>
      <c r="DE459" s="4">
        <v>1</v>
      </c>
      <c r="DF459" s="4">
        <v>4</v>
      </c>
      <c r="DH459" s="4">
        <v>0</v>
      </c>
      <c r="DI459" s="4">
        <v>0</v>
      </c>
      <c r="DJ459" s="4">
        <v>0</v>
      </c>
      <c r="DK459" s="4">
        <v>1</v>
      </c>
      <c r="DL459" s="4">
        <v>2</v>
      </c>
      <c r="DM459" s="4">
        <v>1</v>
      </c>
      <c r="DO459" s="4">
        <v>1</v>
      </c>
      <c r="DP459" s="4">
        <v>2</v>
      </c>
      <c r="DQ459" s="4">
        <v>6</v>
      </c>
      <c r="DR459" s="4">
        <v>1</v>
      </c>
      <c r="DW459" s="4">
        <v>2</v>
      </c>
      <c r="DX459" s="4">
        <v>1</v>
      </c>
      <c r="DY459" s="4">
        <v>1</v>
      </c>
      <c r="DZ459" s="4">
        <v>2</v>
      </c>
      <c r="EA459" s="4" t="s">
        <v>1854</v>
      </c>
      <c r="EB459" s="4">
        <v>871</v>
      </c>
      <c r="EC459" s="4">
        <v>14.52</v>
      </c>
      <c r="EE459" s="4">
        <v>2</v>
      </c>
      <c r="EF459" s="4">
        <v>1</v>
      </c>
      <c r="EG459" s="4" t="s">
        <v>426</v>
      </c>
      <c r="EI459" s="4">
        <v>1</v>
      </c>
      <c r="EJ459" s="4">
        <v>1</v>
      </c>
      <c r="EK459" s="4">
        <v>3</v>
      </c>
      <c r="EL459" s="4">
        <v>9</v>
      </c>
      <c r="EM459" s="4">
        <v>27</v>
      </c>
      <c r="ET459" s="4" t="s">
        <v>1844</v>
      </c>
      <c r="EU459" s="4" t="s">
        <v>201</v>
      </c>
      <c r="EV459" s="4" t="s">
        <v>202</v>
      </c>
      <c r="EY459" s="4">
        <v>1294</v>
      </c>
      <c r="FA459" s="83" t="s">
        <v>203</v>
      </c>
      <c r="FB459" s="4" t="s">
        <v>204</v>
      </c>
      <c r="FC459" s="4">
        <v>0</v>
      </c>
      <c r="FD459" s="4" t="s">
        <v>205</v>
      </c>
    </row>
    <row r="460" spans="1:161" x14ac:dyDescent="0.3">
      <c r="A460" s="4">
        <v>16789</v>
      </c>
      <c r="B460" s="4" t="s">
        <v>1855</v>
      </c>
      <c r="C460" s="4" t="s">
        <v>212</v>
      </c>
      <c r="D460" s="4" t="s">
        <v>1856</v>
      </c>
      <c r="E460" s="4" t="s">
        <v>214</v>
      </c>
      <c r="F460" s="4" t="s">
        <v>202</v>
      </c>
      <c r="G460" s="4">
        <v>1</v>
      </c>
      <c r="H460" s="4">
        <v>2</v>
      </c>
      <c r="J460" s="4">
        <v>1</v>
      </c>
      <c r="K460" s="4">
        <v>2</v>
      </c>
      <c r="O460" s="4">
        <v>0</v>
      </c>
      <c r="P460" s="4">
        <v>1</v>
      </c>
      <c r="Q460" s="4">
        <v>2</v>
      </c>
      <c r="BF460" s="4">
        <v>1</v>
      </c>
      <c r="BG460" s="4">
        <v>1</v>
      </c>
      <c r="BI460" s="4">
        <v>2</v>
      </c>
      <c r="BJ460" s="4">
        <v>2</v>
      </c>
      <c r="BK460" s="4">
        <v>5</v>
      </c>
      <c r="BL460" s="4">
        <v>-77</v>
      </c>
      <c r="BS460" s="4">
        <v>1</v>
      </c>
      <c r="BU460" s="4">
        <v>1</v>
      </c>
      <c r="BV460" s="4">
        <v>4</v>
      </c>
      <c r="BX460" s="4">
        <v>3</v>
      </c>
      <c r="BY460" s="4">
        <v>1</v>
      </c>
      <c r="BZ460" s="4">
        <v>1</v>
      </c>
      <c r="CA460" s="4">
        <v>1</v>
      </c>
      <c r="CB460" s="4">
        <v>2</v>
      </c>
      <c r="CC460" s="4">
        <v>1</v>
      </c>
      <c r="CD460" s="4">
        <v>2</v>
      </c>
      <c r="CE460" s="4">
        <v>2</v>
      </c>
      <c r="CF460" s="4">
        <v>1</v>
      </c>
      <c r="CG460" s="4">
        <v>2</v>
      </c>
      <c r="CH460" s="4">
        <v>1</v>
      </c>
      <c r="CI460" s="4">
        <v>1</v>
      </c>
      <c r="CJ460" s="4">
        <v>2</v>
      </c>
      <c r="CK460" s="4">
        <v>6</v>
      </c>
      <c r="CL460" s="4">
        <v>5</v>
      </c>
      <c r="CM460" s="4">
        <v>1</v>
      </c>
      <c r="CN460" s="4">
        <v>1</v>
      </c>
      <c r="CO460" s="4">
        <v>3</v>
      </c>
      <c r="CP460" s="4">
        <v>1</v>
      </c>
      <c r="CQ460" s="4">
        <v>3</v>
      </c>
      <c r="CR460" s="4">
        <v>1</v>
      </c>
      <c r="CS460" s="4">
        <v>0</v>
      </c>
      <c r="CV460" s="4">
        <v>2</v>
      </c>
      <c r="CX460" s="4">
        <v>3</v>
      </c>
      <c r="CY460" s="4">
        <v>1</v>
      </c>
      <c r="CZ460" s="4">
        <v>1</v>
      </c>
      <c r="DA460" s="4">
        <v>3</v>
      </c>
      <c r="DB460" s="4">
        <v>1</v>
      </c>
      <c r="DC460" s="4">
        <v>8</v>
      </c>
      <c r="DD460" s="4">
        <v>1</v>
      </c>
      <c r="DE460" s="4">
        <v>1</v>
      </c>
      <c r="DF460" s="4">
        <v>7</v>
      </c>
      <c r="DH460" s="4">
        <v>3</v>
      </c>
      <c r="DI460" s="4">
        <v>2</v>
      </c>
      <c r="DJ460" s="4">
        <v>0</v>
      </c>
      <c r="DK460" s="4">
        <v>2</v>
      </c>
      <c r="DO460" s="4">
        <v>1</v>
      </c>
      <c r="DP460" s="4">
        <v>1</v>
      </c>
      <c r="DQ460" s="4">
        <v>6</v>
      </c>
      <c r="DR460" s="4">
        <v>6</v>
      </c>
      <c r="DW460" s="4">
        <v>1</v>
      </c>
      <c r="DX460" s="4">
        <v>10</v>
      </c>
      <c r="DY460" s="4">
        <v>1</v>
      </c>
      <c r="DZ460" s="4">
        <v>1</v>
      </c>
      <c r="EA460" s="4" t="s">
        <v>1857</v>
      </c>
      <c r="EB460" s="4">
        <v>522</v>
      </c>
      <c r="EC460" s="4">
        <v>8.6999999999999993</v>
      </c>
      <c r="EE460" s="4">
        <v>2</v>
      </c>
      <c r="EF460" s="4">
        <v>1</v>
      </c>
      <c r="EG460" s="4" t="s">
        <v>1858</v>
      </c>
      <c r="EI460" s="4">
        <v>1</v>
      </c>
      <c r="EJ460" s="4">
        <v>1</v>
      </c>
      <c r="EK460" s="4">
        <v>3</v>
      </c>
      <c r="EL460" s="4">
        <v>8</v>
      </c>
      <c r="EM460" s="4">
        <v>25</v>
      </c>
      <c r="ET460" s="4" t="s">
        <v>1844</v>
      </c>
      <c r="EU460" s="4" t="s">
        <v>201</v>
      </c>
      <c r="EV460" s="4" t="s">
        <v>202</v>
      </c>
      <c r="EY460" s="4">
        <v>826</v>
      </c>
      <c r="FA460" s="83" t="s">
        <v>203</v>
      </c>
      <c r="FB460" s="4" t="s">
        <v>204</v>
      </c>
      <c r="FC460" s="4">
        <v>0</v>
      </c>
      <c r="FD460" s="4" t="s">
        <v>205</v>
      </c>
      <c r="FE460" s="4">
        <v>7</v>
      </c>
    </row>
    <row r="461" spans="1:161" x14ac:dyDescent="0.3">
      <c r="A461" s="4">
        <v>16819</v>
      </c>
      <c r="B461" s="4" t="s">
        <v>1859</v>
      </c>
      <c r="C461" s="4" t="s">
        <v>212</v>
      </c>
      <c r="D461" s="4" t="s">
        <v>1860</v>
      </c>
      <c r="E461" s="4" t="s">
        <v>214</v>
      </c>
      <c r="F461" s="4" t="s">
        <v>202</v>
      </c>
      <c r="G461" s="4">
        <v>1</v>
      </c>
      <c r="H461" s="4">
        <v>1</v>
      </c>
      <c r="I461" s="4">
        <v>2</v>
      </c>
      <c r="J461" s="4">
        <v>1</v>
      </c>
      <c r="K461" s="4">
        <v>2</v>
      </c>
      <c r="O461" s="4">
        <v>1</v>
      </c>
      <c r="P461" s="4">
        <v>1</v>
      </c>
      <c r="Q461" s="4">
        <v>2</v>
      </c>
      <c r="R461" s="4">
        <v>2</v>
      </c>
      <c r="U461" s="4">
        <v>1</v>
      </c>
      <c r="W461" s="4">
        <v>1</v>
      </c>
      <c r="Y461" s="4">
        <v>1</v>
      </c>
      <c r="Z461" s="4">
        <v>1</v>
      </c>
      <c r="AA461" s="4">
        <v>-98</v>
      </c>
      <c r="AC461" s="4">
        <v>2</v>
      </c>
      <c r="AD461" s="4">
        <v>4</v>
      </c>
      <c r="AE461" s="4">
        <v>1</v>
      </c>
      <c r="AF461" s="4">
        <v>5</v>
      </c>
      <c r="AG461" s="4">
        <v>1</v>
      </c>
      <c r="AV461" s="4">
        <v>2</v>
      </c>
      <c r="AX461" s="4">
        <v>1</v>
      </c>
      <c r="AY461" s="4">
        <v>2</v>
      </c>
      <c r="BB461" s="4">
        <v>1</v>
      </c>
      <c r="BC461" s="4">
        <v>0</v>
      </c>
      <c r="BD461" s="4">
        <v>2</v>
      </c>
      <c r="BE461" s="4">
        <v>2</v>
      </c>
      <c r="BF461" s="4">
        <v>1</v>
      </c>
      <c r="BG461" s="4">
        <v>1</v>
      </c>
      <c r="BH461" s="4">
        <v>-98</v>
      </c>
      <c r="BI461" s="4">
        <v>1</v>
      </c>
      <c r="BJ461" s="4">
        <v>1</v>
      </c>
      <c r="BK461" s="4">
        <v>5</v>
      </c>
      <c r="BL461" s="4">
        <v>4</v>
      </c>
      <c r="BS461" s="4">
        <v>1</v>
      </c>
      <c r="BU461" s="4">
        <v>1</v>
      </c>
      <c r="BV461" s="4">
        <v>2</v>
      </c>
      <c r="BX461" s="4">
        <v>3</v>
      </c>
      <c r="BY461" s="4">
        <v>1</v>
      </c>
      <c r="BZ461" s="4">
        <v>1</v>
      </c>
      <c r="CA461" s="4">
        <v>1</v>
      </c>
      <c r="CB461" s="4">
        <v>2</v>
      </c>
      <c r="CC461" s="4">
        <v>1</v>
      </c>
      <c r="CD461" s="4">
        <v>2</v>
      </c>
      <c r="CE461" s="4">
        <v>2</v>
      </c>
      <c r="CF461" s="4">
        <v>1</v>
      </c>
      <c r="CG461" s="4">
        <v>-98</v>
      </c>
      <c r="CH461" s="4">
        <v>1</v>
      </c>
      <c r="CI461" s="4">
        <v>1</v>
      </c>
      <c r="CJ461" s="4">
        <v>1</v>
      </c>
      <c r="CK461" s="4">
        <v>7</v>
      </c>
      <c r="CL461" s="4">
        <v>1</v>
      </c>
      <c r="CM461" s="4">
        <v>2</v>
      </c>
      <c r="CN461" s="4">
        <v>1</v>
      </c>
      <c r="CO461" s="4">
        <v>1</v>
      </c>
      <c r="CP461" s="4">
        <v>1</v>
      </c>
      <c r="CQ461" s="4">
        <v>1</v>
      </c>
      <c r="CR461" s="4">
        <v>1</v>
      </c>
      <c r="CS461" s="4">
        <v>0</v>
      </c>
      <c r="CV461" s="4">
        <v>2</v>
      </c>
      <c r="CX461" s="4">
        <v>2</v>
      </c>
      <c r="CY461" s="4">
        <v>4</v>
      </c>
      <c r="CZ461" s="4">
        <v>1</v>
      </c>
      <c r="DA461" s="4">
        <v>2</v>
      </c>
      <c r="DB461" s="4">
        <v>1</v>
      </c>
      <c r="DC461" s="4">
        <v>10</v>
      </c>
      <c r="DD461" s="4">
        <v>-97</v>
      </c>
      <c r="DE461" s="4">
        <v>1</v>
      </c>
      <c r="DF461" s="4">
        <v>2</v>
      </c>
      <c r="DH461" s="4">
        <v>0</v>
      </c>
      <c r="DI461" s="4">
        <v>1</v>
      </c>
      <c r="DJ461" s="4">
        <v>0</v>
      </c>
      <c r="DK461" s="4">
        <v>0</v>
      </c>
      <c r="DL461" s="4">
        <v>0</v>
      </c>
      <c r="DM461" s="4">
        <v>1</v>
      </c>
      <c r="DO461" s="4">
        <v>2</v>
      </c>
      <c r="DP461" s="4">
        <v>2</v>
      </c>
      <c r="DQ461" s="4">
        <v>6</v>
      </c>
      <c r="DR461" s="4">
        <v>7</v>
      </c>
      <c r="DW461" s="4">
        <v>2</v>
      </c>
      <c r="DX461" s="4">
        <v>-97</v>
      </c>
      <c r="DY461" s="4">
        <v>1</v>
      </c>
      <c r="DZ461" s="4">
        <v>2</v>
      </c>
      <c r="EA461" s="4" t="s">
        <v>1861</v>
      </c>
      <c r="EB461" s="4">
        <v>1222</v>
      </c>
      <c r="EC461" s="4">
        <v>20.37</v>
      </c>
      <c r="EE461" s="4">
        <v>2</v>
      </c>
      <c r="EF461" s="4">
        <v>1</v>
      </c>
      <c r="EG461" s="4" t="s">
        <v>1862</v>
      </c>
      <c r="EI461" s="4">
        <v>1</v>
      </c>
      <c r="EJ461" s="4">
        <v>1</v>
      </c>
      <c r="EK461" s="4">
        <v>3</v>
      </c>
      <c r="EL461" s="4">
        <v>8</v>
      </c>
      <c r="EM461" s="4">
        <v>25</v>
      </c>
      <c r="ET461" s="4" t="s">
        <v>1863</v>
      </c>
      <c r="EU461" s="4" t="s">
        <v>201</v>
      </c>
      <c r="EV461" s="4" t="s">
        <v>202</v>
      </c>
      <c r="EY461" s="4">
        <v>826</v>
      </c>
      <c r="FA461" s="83" t="s">
        <v>237</v>
      </c>
      <c r="FB461" s="4" t="s">
        <v>204</v>
      </c>
      <c r="FC461" s="4">
        <v>0</v>
      </c>
      <c r="FD461" s="4" t="s">
        <v>205</v>
      </c>
      <c r="FE461" s="4">
        <v>7</v>
      </c>
    </row>
    <row r="462" spans="1:161" x14ac:dyDescent="0.3">
      <c r="A462" s="4">
        <v>16863</v>
      </c>
      <c r="B462" s="4" t="s">
        <v>1864</v>
      </c>
      <c r="C462" s="4" t="s">
        <v>212</v>
      </c>
      <c r="D462" s="4" t="s">
        <v>1865</v>
      </c>
      <c r="E462" s="4" t="s">
        <v>214</v>
      </c>
      <c r="F462" s="4" t="s">
        <v>202</v>
      </c>
      <c r="G462" s="4">
        <v>1</v>
      </c>
      <c r="H462" s="4">
        <v>1</v>
      </c>
      <c r="I462" s="4">
        <v>2</v>
      </c>
      <c r="J462" s="4">
        <v>1</v>
      </c>
      <c r="K462" s="4">
        <v>2</v>
      </c>
      <c r="O462" s="4">
        <v>1</v>
      </c>
      <c r="P462" s="4">
        <v>1</v>
      </c>
      <c r="Q462" s="4">
        <v>2</v>
      </c>
      <c r="R462" s="4">
        <v>2</v>
      </c>
      <c r="U462" s="4">
        <v>1</v>
      </c>
      <c r="W462" s="4">
        <v>1</v>
      </c>
      <c r="Y462" s="4">
        <v>1</v>
      </c>
      <c r="Z462" s="4">
        <v>1</v>
      </c>
      <c r="AA462" s="4">
        <v>1</v>
      </c>
      <c r="AB462" s="4">
        <v>2012</v>
      </c>
      <c r="AC462" s="4">
        <v>2</v>
      </c>
      <c r="AD462" s="4">
        <v>4</v>
      </c>
      <c r="AE462" s="4">
        <v>1</v>
      </c>
      <c r="AF462" s="4">
        <v>2</v>
      </c>
      <c r="AG462" s="4">
        <v>1</v>
      </c>
      <c r="AV462" s="4">
        <v>2</v>
      </c>
      <c r="AX462" s="4">
        <v>1</v>
      </c>
      <c r="AY462" s="4">
        <v>1</v>
      </c>
      <c r="BB462" s="4">
        <v>1</v>
      </c>
      <c r="BC462" s="4">
        <v>0</v>
      </c>
      <c r="BD462" s="4">
        <v>2</v>
      </c>
      <c r="BE462" s="4">
        <v>2</v>
      </c>
      <c r="BF462" s="4">
        <v>1</v>
      </c>
      <c r="BG462" s="4">
        <v>1</v>
      </c>
      <c r="BH462" s="4">
        <v>1</v>
      </c>
      <c r="BJ462" s="4">
        <v>1</v>
      </c>
      <c r="BK462" s="4">
        <v>6</v>
      </c>
      <c r="BL462" s="4">
        <v>3</v>
      </c>
      <c r="BS462" s="4">
        <v>2</v>
      </c>
      <c r="BT462" s="4">
        <v>2</v>
      </c>
      <c r="BU462" s="4">
        <v>2</v>
      </c>
      <c r="BW462" s="4">
        <v>1</v>
      </c>
      <c r="BX462" s="4">
        <v>1</v>
      </c>
      <c r="BY462" s="4">
        <v>2</v>
      </c>
      <c r="BZ462" s="4">
        <v>2</v>
      </c>
      <c r="CA462" s="4">
        <v>1</v>
      </c>
      <c r="CB462" s="4">
        <v>1</v>
      </c>
      <c r="CC462" s="4">
        <v>1</v>
      </c>
      <c r="CD462" s="4">
        <v>2</v>
      </c>
      <c r="CE462" s="4">
        <v>1</v>
      </c>
      <c r="CF462" s="4">
        <v>1</v>
      </c>
      <c r="CG462" s="4">
        <v>2</v>
      </c>
      <c r="CH462" s="4">
        <v>2</v>
      </c>
      <c r="CI462" s="4">
        <v>2</v>
      </c>
      <c r="CJ462" s="4">
        <v>2</v>
      </c>
      <c r="CK462" s="4">
        <v>7</v>
      </c>
      <c r="CL462" s="4">
        <v>2</v>
      </c>
      <c r="CM462" s="4">
        <v>4</v>
      </c>
      <c r="CN462" s="4">
        <v>1</v>
      </c>
      <c r="CO462" s="4">
        <v>1</v>
      </c>
      <c r="CP462" s="4">
        <v>1</v>
      </c>
      <c r="CQ462" s="4">
        <v>1</v>
      </c>
      <c r="CR462" s="4">
        <v>1</v>
      </c>
      <c r="CS462" s="4">
        <v>1</v>
      </c>
      <c r="CT462" s="4">
        <v>1</v>
      </c>
      <c r="CU462" s="4">
        <v>1</v>
      </c>
      <c r="CV462" s="4">
        <v>2</v>
      </c>
      <c r="CX462" s="4">
        <v>2</v>
      </c>
      <c r="CY462" s="4">
        <v>1</v>
      </c>
      <c r="CZ462" s="4">
        <v>1</v>
      </c>
      <c r="DA462" s="4">
        <v>4</v>
      </c>
      <c r="DB462" s="4">
        <v>1</v>
      </c>
      <c r="DC462" s="4">
        <v>12</v>
      </c>
      <c r="DD462" s="4">
        <v>2</v>
      </c>
      <c r="DE462" s="4">
        <v>1</v>
      </c>
      <c r="DF462" s="4">
        <v>5</v>
      </c>
      <c r="DH462" s="4">
        <v>2</v>
      </c>
      <c r="DI462" s="4">
        <v>1</v>
      </c>
      <c r="DJ462" s="4">
        <v>0</v>
      </c>
      <c r="DK462" s="4">
        <v>0</v>
      </c>
      <c r="DL462" s="4">
        <v>2</v>
      </c>
      <c r="DO462" s="4">
        <v>1</v>
      </c>
      <c r="DP462" s="4">
        <v>2</v>
      </c>
      <c r="DQ462" s="4">
        <v>7</v>
      </c>
      <c r="DR462" s="4">
        <v>2</v>
      </c>
      <c r="DW462" s="4">
        <v>2</v>
      </c>
      <c r="DX462" s="4">
        <v>8</v>
      </c>
      <c r="DY462" s="4">
        <v>1</v>
      </c>
      <c r="DZ462" s="4">
        <v>2</v>
      </c>
      <c r="EA462" s="4" t="s">
        <v>733</v>
      </c>
      <c r="EB462" s="4">
        <v>664</v>
      </c>
      <c r="EC462" s="4">
        <v>11.07</v>
      </c>
      <c r="EE462" s="4">
        <v>2</v>
      </c>
      <c r="EF462" s="4">
        <v>1</v>
      </c>
      <c r="EG462" s="4" t="s">
        <v>1862</v>
      </c>
      <c r="EI462" s="4">
        <v>1</v>
      </c>
      <c r="EJ462" s="4">
        <v>1</v>
      </c>
      <c r="EK462" s="4">
        <v>3</v>
      </c>
      <c r="EL462" s="4">
        <v>8</v>
      </c>
      <c r="EM462" s="4">
        <v>25</v>
      </c>
      <c r="ET462" s="4" t="s">
        <v>1863</v>
      </c>
      <c r="EU462" s="4" t="s">
        <v>201</v>
      </c>
      <c r="EV462" s="4" t="s">
        <v>202</v>
      </c>
      <c r="EY462" s="4">
        <v>826</v>
      </c>
      <c r="FA462" s="83" t="s">
        <v>237</v>
      </c>
      <c r="FB462" s="4" t="s">
        <v>204</v>
      </c>
      <c r="FC462" s="4">
        <v>1</v>
      </c>
      <c r="FD462" s="4" t="s">
        <v>205</v>
      </c>
      <c r="FE462" s="4">
        <v>3</v>
      </c>
    </row>
    <row r="463" spans="1:161" x14ac:dyDescent="0.3">
      <c r="A463" s="4">
        <v>16902</v>
      </c>
      <c r="B463" s="4" t="s">
        <v>1866</v>
      </c>
      <c r="C463" s="4" t="s">
        <v>194</v>
      </c>
      <c r="D463" s="4" t="s">
        <v>1867</v>
      </c>
      <c r="E463" s="4" t="s">
        <v>221</v>
      </c>
      <c r="F463" s="4" t="s">
        <v>202</v>
      </c>
      <c r="G463" s="4">
        <v>1</v>
      </c>
      <c r="H463" s="4">
        <v>2</v>
      </c>
      <c r="J463" s="4">
        <v>1</v>
      </c>
      <c r="K463" s="4">
        <v>2</v>
      </c>
      <c r="O463" s="4">
        <v>0</v>
      </c>
      <c r="P463" s="4">
        <v>1</v>
      </c>
      <c r="Q463" s="4">
        <v>2</v>
      </c>
      <c r="BF463" s="4">
        <v>1</v>
      </c>
      <c r="BG463" s="4">
        <v>1</v>
      </c>
      <c r="BI463" s="4">
        <v>1</v>
      </c>
      <c r="BJ463" s="4">
        <v>2</v>
      </c>
      <c r="BK463" s="4">
        <v>5</v>
      </c>
      <c r="BL463" s="4">
        <v>2</v>
      </c>
      <c r="BM463" s="4">
        <v>5</v>
      </c>
      <c r="BS463" s="4">
        <v>1</v>
      </c>
      <c r="BU463" s="4">
        <v>1</v>
      </c>
      <c r="BV463" s="4">
        <v>4</v>
      </c>
      <c r="BX463" s="4">
        <v>3</v>
      </c>
      <c r="BY463" s="4">
        <v>1</v>
      </c>
      <c r="BZ463" s="4">
        <v>1</v>
      </c>
      <c r="CA463" s="4">
        <v>1</v>
      </c>
      <c r="CB463" s="4">
        <v>2</v>
      </c>
      <c r="CC463" s="4">
        <v>1</v>
      </c>
      <c r="CD463" s="4">
        <v>2</v>
      </c>
      <c r="CE463" s="4">
        <v>2</v>
      </c>
      <c r="CF463" s="4">
        <v>1</v>
      </c>
      <c r="CG463" s="4">
        <v>2</v>
      </c>
      <c r="CH463" s="4">
        <v>1</v>
      </c>
      <c r="CI463" s="4">
        <v>1</v>
      </c>
      <c r="CJ463" s="4">
        <v>2</v>
      </c>
      <c r="CK463" s="4">
        <v>7</v>
      </c>
      <c r="CL463" s="4">
        <v>3</v>
      </c>
      <c r="CM463" s="4">
        <v>3</v>
      </c>
      <c r="CN463" s="4">
        <v>1</v>
      </c>
      <c r="CO463" s="4">
        <v>2</v>
      </c>
      <c r="CP463" s="4">
        <v>1</v>
      </c>
      <c r="CQ463" s="4">
        <v>2</v>
      </c>
      <c r="CR463" s="4">
        <v>1</v>
      </c>
      <c r="CS463" s="4">
        <v>0</v>
      </c>
      <c r="CV463" s="4">
        <v>2</v>
      </c>
      <c r="CX463" s="4">
        <v>2</v>
      </c>
      <c r="CY463" s="4">
        <v>1</v>
      </c>
      <c r="CZ463" s="4">
        <v>1</v>
      </c>
      <c r="DA463" s="4">
        <v>4</v>
      </c>
      <c r="DB463" s="4">
        <v>1</v>
      </c>
      <c r="DC463" s="4">
        <v>10</v>
      </c>
      <c r="DD463" s="4">
        <v>4</v>
      </c>
      <c r="DE463" s="4">
        <v>1</v>
      </c>
      <c r="DF463" s="4">
        <v>3</v>
      </c>
      <c r="DH463" s="4">
        <v>1</v>
      </c>
      <c r="DI463" s="4">
        <v>0</v>
      </c>
      <c r="DJ463" s="4">
        <v>0</v>
      </c>
      <c r="DK463" s="4">
        <v>2</v>
      </c>
      <c r="DO463" s="4">
        <v>1</v>
      </c>
      <c r="DP463" s="4">
        <v>1</v>
      </c>
      <c r="DQ463" s="4">
        <v>6</v>
      </c>
      <c r="DR463" s="4">
        <v>1</v>
      </c>
      <c r="DW463" s="4">
        <v>2</v>
      </c>
      <c r="DX463" s="4">
        <v>8</v>
      </c>
      <c r="DY463" s="4">
        <v>1</v>
      </c>
      <c r="DZ463" s="4">
        <v>1</v>
      </c>
      <c r="EA463" s="4" t="s">
        <v>1868</v>
      </c>
      <c r="EB463" s="4">
        <v>365</v>
      </c>
      <c r="EC463" s="4">
        <v>6.08</v>
      </c>
      <c r="EE463" s="4">
        <v>2</v>
      </c>
      <c r="EF463" s="4">
        <v>1</v>
      </c>
      <c r="EG463" s="4" t="s">
        <v>243</v>
      </c>
      <c r="EI463" s="4">
        <v>1</v>
      </c>
      <c r="EJ463" s="4">
        <v>1</v>
      </c>
      <c r="EK463" s="4">
        <v>3</v>
      </c>
      <c r="EL463" s="4">
        <v>4</v>
      </c>
      <c r="EM463" s="4">
        <v>17</v>
      </c>
      <c r="ET463" s="4" t="s">
        <v>1863</v>
      </c>
      <c r="EU463" s="4" t="s">
        <v>201</v>
      </c>
      <c r="EV463" s="4" t="s">
        <v>202</v>
      </c>
      <c r="EY463" s="4">
        <v>792</v>
      </c>
      <c r="FA463" s="83" t="s">
        <v>203</v>
      </c>
      <c r="FB463" s="4" t="s">
        <v>204</v>
      </c>
      <c r="FC463" s="4">
        <v>0</v>
      </c>
      <c r="FD463" s="4" t="s">
        <v>205</v>
      </c>
      <c r="FE463" s="4">
        <v>7</v>
      </c>
    </row>
    <row r="464" spans="1:161" x14ac:dyDescent="0.3">
      <c r="A464" s="4">
        <v>16922</v>
      </c>
      <c r="B464" s="4" t="s">
        <v>1869</v>
      </c>
      <c r="C464" s="4" t="s">
        <v>212</v>
      </c>
      <c r="D464" s="4" t="s">
        <v>1870</v>
      </c>
      <c r="E464" s="4" t="s">
        <v>214</v>
      </c>
      <c r="F464" s="4" t="s">
        <v>202</v>
      </c>
      <c r="G464" s="4">
        <v>1</v>
      </c>
      <c r="H464" s="4">
        <v>1</v>
      </c>
      <c r="I464" s="4">
        <v>2</v>
      </c>
      <c r="J464" s="4">
        <v>1</v>
      </c>
      <c r="K464" s="4">
        <v>2</v>
      </c>
      <c r="O464" s="4">
        <v>1</v>
      </c>
      <c r="P464" s="4">
        <v>1</v>
      </c>
      <c r="Q464" s="4">
        <v>2</v>
      </c>
      <c r="R464" s="4">
        <v>3</v>
      </c>
      <c r="T464" s="4">
        <v>4</v>
      </c>
      <c r="U464" s="4">
        <v>3</v>
      </c>
      <c r="V464" s="4">
        <v>2</v>
      </c>
      <c r="W464" s="4">
        <v>3</v>
      </c>
      <c r="X464" s="4">
        <v>2</v>
      </c>
      <c r="Y464" s="4">
        <v>1</v>
      </c>
      <c r="Z464" s="4">
        <v>1</v>
      </c>
      <c r="AA464" s="4">
        <v>1</v>
      </c>
      <c r="AB464" s="4">
        <v>2013</v>
      </c>
      <c r="AC464" s="4">
        <v>2</v>
      </c>
      <c r="AD464" s="4">
        <v>2</v>
      </c>
      <c r="AE464" s="4">
        <v>3</v>
      </c>
      <c r="AF464" s="4">
        <v>4</v>
      </c>
      <c r="AG464" s="4">
        <v>1</v>
      </c>
      <c r="AV464" s="4">
        <v>1</v>
      </c>
      <c r="AX464" s="4">
        <v>4</v>
      </c>
      <c r="AY464" s="4">
        <v>2</v>
      </c>
      <c r="AZ464" s="4">
        <v>1</v>
      </c>
      <c r="BA464" s="4">
        <v>20</v>
      </c>
      <c r="BB464" s="4">
        <v>1</v>
      </c>
      <c r="BC464" s="4">
        <v>20</v>
      </c>
      <c r="BD464" s="4">
        <v>1</v>
      </c>
      <c r="BF464" s="4">
        <v>1</v>
      </c>
      <c r="BG464" s="4">
        <v>1</v>
      </c>
      <c r="BH464" s="4">
        <v>2</v>
      </c>
      <c r="BI464" s="4">
        <v>1</v>
      </c>
      <c r="BJ464" s="4">
        <v>1</v>
      </c>
      <c r="BK464" s="4">
        <v>3</v>
      </c>
      <c r="BL464" s="4">
        <v>4</v>
      </c>
      <c r="BS464" s="4">
        <v>1</v>
      </c>
      <c r="BU464" s="4">
        <v>1</v>
      </c>
      <c r="BV464" s="4">
        <v>2</v>
      </c>
      <c r="BX464" s="4">
        <v>3</v>
      </c>
      <c r="BY464" s="4">
        <v>1</v>
      </c>
      <c r="BZ464" s="4">
        <v>1</v>
      </c>
      <c r="CA464" s="4">
        <v>2</v>
      </c>
      <c r="CB464" s="4">
        <v>2</v>
      </c>
      <c r="CC464" s="4">
        <v>1</v>
      </c>
      <c r="CD464" s="4">
        <v>1</v>
      </c>
      <c r="CE464" s="4">
        <v>1</v>
      </c>
      <c r="CF464" s="4">
        <v>2</v>
      </c>
      <c r="CG464" s="4">
        <v>2</v>
      </c>
      <c r="CH464" s="4">
        <v>2</v>
      </c>
      <c r="CI464" s="4">
        <v>1</v>
      </c>
      <c r="CJ464" s="4">
        <v>2</v>
      </c>
      <c r="CK464" s="4">
        <v>5</v>
      </c>
      <c r="CL464" s="4">
        <v>5</v>
      </c>
      <c r="CM464" s="4">
        <v>3</v>
      </c>
      <c r="CN464" s="4">
        <v>1</v>
      </c>
      <c r="CO464" s="4">
        <v>1</v>
      </c>
      <c r="CP464" s="4">
        <v>1</v>
      </c>
      <c r="CQ464" s="4">
        <v>1</v>
      </c>
      <c r="CR464" s="4">
        <v>1</v>
      </c>
      <c r="CS464" s="4">
        <v>0</v>
      </c>
      <c r="CV464" s="4">
        <v>1</v>
      </c>
      <c r="CW464" s="4">
        <v>1</v>
      </c>
      <c r="CX464" s="4">
        <v>1</v>
      </c>
      <c r="CY464" s="4">
        <v>5</v>
      </c>
      <c r="CZ464" s="4">
        <v>1</v>
      </c>
      <c r="DA464" s="4">
        <v>2</v>
      </c>
      <c r="DB464" s="4">
        <v>1</v>
      </c>
      <c r="DC464" s="4">
        <v>0.5</v>
      </c>
      <c r="DD464" s="4">
        <v>1</v>
      </c>
      <c r="DE464" s="4">
        <v>1</v>
      </c>
      <c r="DF464" s="4">
        <v>3</v>
      </c>
      <c r="DH464" s="4">
        <v>1</v>
      </c>
      <c r="DI464" s="4">
        <v>1</v>
      </c>
      <c r="DJ464" s="4">
        <v>0</v>
      </c>
      <c r="DK464" s="4">
        <v>1</v>
      </c>
      <c r="DO464" s="4">
        <v>2</v>
      </c>
      <c r="DP464" s="4">
        <v>2</v>
      </c>
      <c r="DQ464" s="4">
        <v>4</v>
      </c>
      <c r="DR464" s="4">
        <v>7</v>
      </c>
      <c r="DW464" s="4">
        <v>2</v>
      </c>
      <c r="DX464" s="4">
        <v>1</v>
      </c>
      <c r="DY464" s="4">
        <v>1</v>
      </c>
      <c r="DZ464" s="4">
        <v>2</v>
      </c>
      <c r="EA464" s="4" t="s">
        <v>1871</v>
      </c>
      <c r="EB464" s="4">
        <v>1039</v>
      </c>
      <c r="EC464" s="4">
        <v>17.32</v>
      </c>
      <c r="EE464" s="4">
        <v>2</v>
      </c>
      <c r="EF464" s="4">
        <v>1</v>
      </c>
      <c r="EG464" s="4" t="s">
        <v>1862</v>
      </c>
      <c r="EI464" s="4">
        <v>1</v>
      </c>
      <c r="EJ464" s="4">
        <v>1</v>
      </c>
      <c r="EK464" s="4">
        <v>3</v>
      </c>
      <c r="EL464" s="4">
        <v>8</v>
      </c>
      <c r="EM464" s="4">
        <v>25</v>
      </c>
      <c r="ET464" s="4" t="s">
        <v>1863</v>
      </c>
      <c r="EU464" s="4" t="s">
        <v>201</v>
      </c>
      <c r="EV464" s="4" t="s">
        <v>202</v>
      </c>
      <c r="EY464" s="4">
        <v>826</v>
      </c>
      <c r="FA464" s="83" t="s">
        <v>237</v>
      </c>
      <c r="FB464" s="4" t="s">
        <v>204</v>
      </c>
      <c r="FC464" s="4">
        <v>0</v>
      </c>
      <c r="FD464" s="4" t="s">
        <v>205</v>
      </c>
      <c r="FE464" s="4">
        <v>17</v>
      </c>
    </row>
    <row r="465" spans="1:161" x14ac:dyDescent="0.3">
      <c r="A465" s="4">
        <v>17025</v>
      </c>
      <c r="B465" s="4" t="s">
        <v>1872</v>
      </c>
      <c r="C465" s="4" t="s">
        <v>212</v>
      </c>
      <c r="D465" s="4" t="s">
        <v>1873</v>
      </c>
      <c r="E465" s="4" t="s">
        <v>214</v>
      </c>
      <c r="F465" s="4" t="s">
        <v>202</v>
      </c>
      <c r="G465" s="4">
        <v>1</v>
      </c>
      <c r="H465" s="4">
        <v>2</v>
      </c>
      <c r="J465" s="4">
        <v>1</v>
      </c>
      <c r="K465" s="4">
        <v>2</v>
      </c>
      <c r="O465" s="4">
        <v>0</v>
      </c>
      <c r="P465" s="4">
        <v>1</v>
      </c>
      <c r="Q465" s="4">
        <v>2</v>
      </c>
      <c r="BF465" s="4">
        <v>1</v>
      </c>
      <c r="BG465" s="4">
        <v>1</v>
      </c>
      <c r="BI465" s="4">
        <v>2</v>
      </c>
      <c r="BJ465" s="4">
        <v>2</v>
      </c>
      <c r="BK465" s="4">
        <v>5</v>
      </c>
      <c r="BL465" s="4">
        <v>2</v>
      </c>
      <c r="BS465" s="4">
        <v>1</v>
      </c>
      <c r="BU465" s="4">
        <v>1</v>
      </c>
      <c r="BV465" s="4">
        <v>1</v>
      </c>
      <c r="BX465" s="4">
        <v>1</v>
      </c>
      <c r="BY465" s="4">
        <v>1</v>
      </c>
      <c r="BZ465" s="4">
        <v>1</v>
      </c>
      <c r="CA465" s="4">
        <v>2</v>
      </c>
      <c r="CB465" s="4">
        <v>2</v>
      </c>
      <c r="CC465" s="4">
        <v>2</v>
      </c>
      <c r="CD465" s="4">
        <v>2</v>
      </c>
      <c r="CE465" s="4">
        <v>2</v>
      </c>
      <c r="CF465" s="4">
        <v>1</v>
      </c>
      <c r="CG465" s="4">
        <v>1</v>
      </c>
      <c r="CH465" s="4">
        <v>1</v>
      </c>
      <c r="CI465" s="4">
        <v>1</v>
      </c>
      <c r="CJ465" s="4">
        <v>2</v>
      </c>
      <c r="CK465" s="4">
        <v>7</v>
      </c>
      <c r="CL465" s="4">
        <v>1</v>
      </c>
      <c r="CM465" s="4">
        <v>5</v>
      </c>
      <c r="CN465" s="4">
        <v>1</v>
      </c>
      <c r="CO465" s="4">
        <v>2</v>
      </c>
      <c r="CP465" s="4">
        <v>1</v>
      </c>
      <c r="CQ465" s="4">
        <v>2</v>
      </c>
      <c r="CR465" s="4">
        <v>1</v>
      </c>
      <c r="CS465" s="4">
        <v>0</v>
      </c>
      <c r="CV465" s="4">
        <v>2</v>
      </c>
      <c r="CX465" s="4">
        <v>2</v>
      </c>
      <c r="CY465" s="4">
        <v>1</v>
      </c>
      <c r="CZ465" s="4">
        <v>1</v>
      </c>
      <c r="DA465" s="4">
        <v>3</v>
      </c>
      <c r="DB465" s="4">
        <v>1</v>
      </c>
      <c r="DC465" s="4">
        <v>1</v>
      </c>
      <c r="DD465" s="4">
        <v>2</v>
      </c>
      <c r="DE465" s="4">
        <v>1</v>
      </c>
      <c r="DF465" s="4">
        <v>4</v>
      </c>
      <c r="DH465" s="4">
        <v>1</v>
      </c>
      <c r="DI465" s="4">
        <v>2</v>
      </c>
      <c r="DJ465" s="4">
        <v>1</v>
      </c>
      <c r="DO465" s="4">
        <v>1</v>
      </c>
      <c r="DP465" s="4">
        <v>1</v>
      </c>
      <c r="DQ465" s="4">
        <v>6</v>
      </c>
      <c r="DR465" s="4">
        <v>1</v>
      </c>
      <c r="DW465" s="4">
        <v>2</v>
      </c>
      <c r="DX465" s="4">
        <v>2</v>
      </c>
      <c r="DY465" s="4">
        <v>1</v>
      </c>
      <c r="DZ465" s="4">
        <v>1</v>
      </c>
      <c r="EA465" s="4" t="s">
        <v>1534</v>
      </c>
      <c r="EB465" s="4">
        <v>650</v>
      </c>
      <c r="EC465" s="4">
        <v>10.83</v>
      </c>
      <c r="EE465" s="4">
        <v>2</v>
      </c>
      <c r="EF465" s="4">
        <v>1</v>
      </c>
      <c r="EG465" s="4" t="s">
        <v>1018</v>
      </c>
      <c r="EI465" s="4">
        <v>1</v>
      </c>
      <c r="EJ465" s="4">
        <v>1</v>
      </c>
      <c r="EK465" s="4">
        <v>3</v>
      </c>
      <c r="EL465" s="4">
        <v>8</v>
      </c>
      <c r="EM465" s="4">
        <v>25</v>
      </c>
      <c r="ET465" s="4" t="s">
        <v>1863</v>
      </c>
      <c r="EU465" s="4" t="s">
        <v>201</v>
      </c>
      <c r="EV465" s="4" t="s">
        <v>202</v>
      </c>
      <c r="EY465" s="4">
        <v>826</v>
      </c>
      <c r="FA465" s="83" t="s">
        <v>203</v>
      </c>
      <c r="FB465" s="4" t="s">
        <v>204</v>
      </c>
      <c r="FC465" s="4">
        <v>0</v>
      </c>
      <c r="FD465" s="4" t="s">
        <v>205</v>
      </c>
      <c r="FE465" s="4">
        <v>7</v>
      </c>
    </row>
    <row r="466" spans="1:161" x14ac:dyDescent="0.3">
      <c r="A466" s="4">
        <v>17045</v>
      </c>
      <c r="B466" s="4" t="s">
        <v>1874</v>
      </c>
      <c r="C466" s="4" t="s">
        <v>265</v>
      </c>
      <c r="D466" s="4" t="s">
        <v>1875</v>
      </c>
      <c r="E466" s="4" t="s">
        <v>334</v>
      </c>
      <c r="F466" s="4" t="s">
        <v>202</v>
      </c>
      <c r="G466" s="4">
        <v>1</v>
      </c>
      <c r="H466" s="4">
        <v>1</v>
      </c>
      <c r="I466" s="4">
        <v>2</v>
      </c>
      <c r="J466" s="4">
        <v>1</v>
      </c>
      <c r="K466" s="4">
        <v>2</v>
      </c>
      <c r="O466" s="4">
        <v>1</v>
      </c>
      <c r="P466" s="4">
        <v>1</v>
      </c>
      <c r="Q466" s="4">
        <v>2</v>
      </c>
      <c r="R466" s="4">
        <v>2</v>
      </c>
      <c r="U466" s="4">
        <v>2</v>
      </c>
      <c r="W466" s="4">
        <v>1</v>
      </c>
      <c r="Y466" s="4">
        <v>1</v>
      </c>
      <c r="AA466" s="4">
        <v>1</v>
      </c>
      <c r="AB466" s="4">
        <v>2011</v>
      </c>
      <c r="AC466" s="4">
        <v>1</v>
      </c>
      <c r="AD466" s="4">
        <v>2</v>
      </c>
      <c r="AE466" s="4">
        <v>3</v>
      </c>
      <c r="AF466" s="4">
        <v>5</v>
      </c>
      <c r="AG466" s="4">
        <v>1</v>
      </c>
      <c r="AV466" s="4">
        <v>1</v>
      </c>
      <c r="AX466" s="4">
        <v>7</v>
      </c>
      <c r="AY466" s="4">
        <v>-77</v>
      </c>
      <c r="AZ466" s="4">
        <v>1</v>
      </c>
      <c r="BA466" s="4">
        <v>50</v>
      </c>
      <c r="BD466" s="4">
        <v>2</v>
      </c>
      <c r="BE466" s="4">
        <v>2</v>
      </c>
      <c r="BF466" s="4">
        <v>1</v>
      </c>
      <c r="BG466" s="4">
        <v>1</v>
      </c>
      <c r="BH466" s="4">
        <v>-98</v>
      </c>
      <c r="BI466" s="4">
        <v>1</v>
      </c>
      <c r="BJ466" s="4">
        <v>1</v>
      </c>
      <c r="BK466" s="4">
        <v>6</v>
      </c>
      <c r="BL466" s="4">
        <v>2</v>
      </c>
      <c r="BM466" s="4">
        <v>4</v>
      </c>
      <c r="BS466" s="4">
        <v>2</v>
      </c>
      <c r="BT466" s="4">
        <v>2</v>
      </c>
      <c r="BU466" s="4">
        <v>2</v>
      </c>
      <c r="BW466" s="4">
        <v>1</v>
      </c>
      <c r="BX466" s="4">
        <v>1</v>
      </c>
      <c r="BY466" s="4">
        <v>1</v>
      </c>
      <c r="BZ466" s="4">
        <v>1</v>
      </c>
      <c r="CA466" s="4">
        <v>1</v>
      </c>
      <c r="CB466" s="4">
        <v>2</v>
      </c>
      <c r="CC466" s="4">
        <v>2</v>
      </c>
      <c r="CD466" s="4">
        <v>2</v>
      </c>
      <c r="CE466" s="4">
        <v>2</v>
      </c>
      <c r="CF466" s="4">
        <v>1</v>
      </c>
      <c r="CG466" s="4">
        <v>1</v>
      </c>
      <c r="CH466" s="4">
        <v>1</v>
      </c>
      <c r="CI466" s="4">
        <v>1</v>
      </c>
      <c r="CJ466" s="4">
        <v>2</v>
      </c>
      <c r="CK466" s="4">
        <v>6</v>
      </c>
      <c r="CL466" s="4">
        <v>2</v>
      </c>
      <c r="CM466" s="4">
        <v>1</v>
      </c>
      <c r="CN466" s="4">
        <v>1</v>
      </c>
      <c r="CO466" s="4">
        <v>2</v>
      </c>
      <c r="CP466" s="4">
        <v>1</v>
      </c>
      <c r="CQ466" s="4">
        <v>2</v>
      </c>
      <c r="CR466" s="4">
        <v>1</v>
      </c>
      <c r="CS466" s="4">
        <v>0</v>
      </c>
      <c r="CV466" s="4">
        <v>2</v>
      </c>
      <c r="CX466" s="4">
        <v>2</v>
      </c>
      <c r="CY466" s="4">
        <v>1</v>
      </c>
      <c r="CZ466" s="4">
        <v>1</v>
      </c>
      <c r="DA466" s="4">
        <v>5</v>
      </c>
      <c r="DB466" s="4">
        <v>1</v>
      </c>
      <c r="DC466" s="4">
        <v>19</v>
      </c>
      <c r="DD466" s="4">
        <v>3</v>
      </c>
      <c r="DE466" s="4">
        <v>1</v>
      </c>
      <c r="DF466" s="4">
        <v>4</v>
      </c>
      <c r="DH466" s="4">
        <v>2</v>
      </c>
      <c r="DI466" s="4">
        <v>0</v>
      </c>
      <c r="DJ466" s="4">
        <v>0</v>
      </c>
      <c r="DK466" s="4">
        <v>0</v>
      </c>
      <c r="DL466" s="4">
        <v>2</v>
      </c>
      <c r="DO466" s="4">
        <v>1</v>
      </c>
      <c r="DP466" s="4">
        <v>2</v>
      </c>
      <c r="DQ466" s="4">
        <v>6</v>
      </c>
      <c r="DR466" s="4">
        <v>6</v>
      </c>
      <c r="DW466" s="4">
        <v>2</v>
      </c>
      <c r="DX466" s="4">
        <v>8</v>
      </c>
      <c r="DY466" s="4">
        <v>1</v>
      </c>
      <c r="DZ466" s="4">
        <v>1</v>
      </c>
      <c r="EA466" s="4" t="s">
        <v>1876</v>
      </c>
      <c r="EB466" s="4">
        <v>769</v>
      </c>
      <c r="EC466" s="4">
        <v>12.82</v>
      </c>
      <c r="EE466" s="4">
        <v>2</v>
      </c>
      <c r="EF466" s="4">
        <v>1</v>
      </c>
      <c r="EG466" s="4" t="s">
        <v>619</v>
      </c>
      <c r="EI466" s="4">
        <v>1</v>
      </c>
      <c r="EJ466" s="4">
        <v>1</v>
      </c>
      <c r="EK466" s="4">
        <v>3</v>
      </c>
      <c r="EL466" s="4">
        <v>14</v>
      </c>
      <c r="EM466" s="4">
        <v>37</v>
      </c>
      <c r="ET466" s="4" t="s">
        <v>1863</v>
      </c>
      <c r="EU466" s="4" t="s">
        <v>201</v>
      </c>
      <c r="EV466" s="4" t="s">
        <v>202</v>
      </c>
      <c r="EY466" s="4">
        <v>1297</v>
      </c>
      <c r="FA466" s="83" t="s">
        <v>237</v>
      </c>
      <c r="FB466" s="4" t="s">
        <v>204</v>
      </c>
      <c r="FC466" s="4">
        <v>1</v>
      </c>
      <c r="FD466" s="4" t="s">
        <v>205</v>
      </c>
      <c r="FE466" s="4">
        <v>3</v>
      </c>
    </row>
    <row r="467" spans="1:161" x14ac:dyDescent="0.3">
      <c r="A467" s="4">
        <v>17121</v>
      </c>
      <c r="B467" s="4" t="s">
        <v>1877</v>
      </c>
      <c r="C467" s="4" t="s">
        <v>265</v>
      </c>
      <c r="D467" s="4" t="s">
        <v>1878</v>
      </c>
      <c r="E467" s="4" t="s">
        <v>461</v>
      </c>
      <c r="F467" s="4" t="s">
        <v>202</v>
      </c>
      <c r="G467" s="4">
        <v>1</v>
      </c>
      <c r="H467" s="4">
        <v>1</v>
      </c>
      <c r="I467" s="4">
        <v>1</v>
      </c>
      <c r="J467" s="4">
        <v>1</v>
      </c>
      <c r="K467" s="4">
        <v>2</v>
      </c>
      <c r="O467" s="4">
        <v>2</v>
      </c>
      <c r="P467" s="4">
        <v>1</v>
      </c>
      <c r="Q467" s="4">
        <v>2</v>
      </c>
      <c r="BF467" s="4">
        <v>1</v>
      </c>
      <c r="BG467" s="4">
        <v>1</v>
      </c>
      <c r="BI467" s="4">
        <v>1</v>
      </c>
      <c r="BJ467" s="4">
        <v>1</v>
      </c>
      <c r="BK467" s="4">
        <v>4</v>
      </c>
      <c r="BL467" s="4">
        <v>6</v>
      </c>
      <c r="BS467" s="4">
        <v>2</v>
      </c>
      <c r="BT467" s="4">
        <v>2</v>
      </c>
      <c r="BU467" s="4">
        <v>2</v>
      </c>
      <c r="BW467" s="4">
        <v>3</v>
      </c>
      <c r="BX467" s="4">
        <v>3</v>
      </c>
      <c r="BY467" s="4">
        <v>2</v>
      </c>
      <c r="BZ467" s="4">
        <v>1</v>
      </c>
      <c r="CA467" s="4">
        <v>1</v>
      </c>
      <c r="CB467" s="4">
        <v>1</v>
      </c>
      <c r="CC467" s="4">
        <v>1</v>
      </c>
      <c r="CD467" s="4">
        <v>2</v>
      </c>
      <c r="CE467" s="4">
        <v>2</v>
      </c>
      <c r="CF467" s="4">
        <v>2</v>
      </c>
      <c r="CG467" s="4">
        <v>1</v>
      </c>
      <c r="CH467" s="4">
        <v>1</v>
      </c>
      <c r="CI467" s="4">
        <v>1</v>
      </c>
      <c r="CJ467" s="4">
        <v>1</v>
      </c>
      <c r="CK467" s="4">
        <v>5</v>
      </c>
      <c r="CL467" s="4">
        <v>1</v>
      </c>
      <c r="CM467" s="4">
        <v>3</v>
      </c>
      <c r="CN467" s="4">
        <v>1</v>
      </c>
      <c r="CO467" s="4">
        <v>1</v>
      </c>
      <c r="CP467" s="4">
        <v>1</v>
      </c>
      <c r="CQ467" s="4">
        <v>1</v>
      </c>
      <c r="CR467" s="4">
        <v>1</v>
      </c>
      <c r="CS467" s="4">
        <v>0</v>
      </c>
      <c r="CV467" s="4">
        <v>2</v>
      </c>
      <c r="CX467" s="4">
        <v>2</v>
      </c>
      <c r="CY467" s="4">
        <v>1</v>
      </c>
      <c r="CZ467" s="4">
        <v>1</v>
      </c>
      <c r="DA467" s="4">
        <v>3</v>
      </c>
      <c r="DB467" s="4">
        <v>1</v>
      </c>
      <c r="DC467" s="4">
        <v>26.1</v>
      </c>
      <c r="DD467" s="4">
        <v>1</v>
      </c>
      <c r="DE467" s="4">
        <v>1</v>
      </c>
      <c r="DF467" s="4">
        <v>4</v>
      </c>
      <c r="DG467" s="4">
        <v>0</v>
      </c>
      <c r="DH467" s="4">
        <v>-99</v>
      </c>
      <c r="DO467" s="4">
        <v>1</v>
      </c>
      <c r="DP467" s="4">
        <v>2</v>
      </c>
      <c r="DQ467" s="4">
        <v>-98</v>
      </c>
      <c r="DR467" s="4">
        <v>1</v>
      </c>
      <c r="DW467" s="4">
        <v>2</v>
      </c>
      <c r="DX467" s="4">
        <v>-98</v>
      </c>
      <c r="DY467" s="4">
        <v>1</v>
      </c>
      <c r="DZ467" s="4">
        <v>2</v>
      </c>
      <c r="EA467" s="4" t="s">
        <v>1879</v>
      </c>
      <c r="EB467" s="4">
        <v>692</v>
      </c>
      <c r="EC467" s="4">
        <v>11.53</v>
      </c>
      <c r="EE467" s="4">
        <v>2</v>
      </c>
      <c r="EF467" s="4">
        <v>1</v>
      </c>
      <c r="EG467" s="4" t="s">
        <v>1880</v>
      </c>
      <c r="EI467" s="4">
        <v>1</v>
      </c>
      <c r="EJ467" s="4">
        <v>1</v>
      </c>
      <c r="EK467" s="4">
        <v>3</v>
      </c>
      <c r="EL467" s="4">
        <v>13</v>
      </c>
      <c r="EM467" s="4">
        <v>35</v>
      </c>
      <c r="ET467" s="4" t="s">
        <v>1863</v>
      </c>
      <c r="EU467" s="4" t="s">
        <v>201</v>
      </c>
      <c r="EV467" s="4" t="s">
        <v>202</v>
      </c>
      <c r="EY467" s="4">
        <v>1235</v>
      </c>
      <c r="FA467" s="83" t="s">
        <v>203</v>
      </c>
      <c r="FB467" s="4" t="s">
        <v>204</v>
      </c>
      <c r="FC467" s="4">
        <v>1</v>
      </c>
      <c r="FD467" s="4" t="s">
        <v>205</v>
      </c>
      <c r="FE467" s="4">
        <v>12</v>
      </c>
    </row>
    <row r="468" spans="1:161" x14ac:dyDescent="0.3">
      <c r="A468" s="4">
        <v>17185</v>
      </c>
      <c r="B468" s="4" t="s">
        <v>1881</v>
      </c>
      <c r="C468" s="4" t="s">
        <v>212</v>
      </c>
      <c r="D468" s="4" t="s">
        <v>1882</v>
      </c>
      <c r="E468" s="4" t="s">
        <v>214</v>
      </c>
      <c r="F468" s="4" t="s">
        <v>202</v>
      </c>
      <c r="G468" s="4">
        <v>1</v>
      </c>
      <c r="H468" s="4">
        <v>1</v>
      </c>
      <c r="I468" s="4">
        <v>1</v>
      </c>
      <c r="J468" s="4">
        <v>1</v>
      </c>
      <c r="K468" s="4">
        <v>2</v>
      </c>
      <c r="O468" s="4">
        <v>2</v>
      </c>
      <c r="P468" s="4">
        <v>1</v>
      </c>
      <c r="Q468" s="4">
        <v>2</v>
      </c>
      <c r="BF468" s="4">
        <v>1</v>
      </c>
      <c r="BG468" s="4">
        <v>1</v>
      </c>
      <c r="BI468" s="4">
        <v>2</v>
      </c>
      <c r="BJ468" s="4">
        <v>1</v>
      </c>
      <c r="BK468" s="4">
        <v>3</v>
      </c>
      <c r="BL468" s="4">
        <v>1</v>
      </c>
      <c r="BS468" s="4">
        <v>1</v>
      </c>
      <c r="BU468" s="4">
        <v>1</v>
      </c>
      <c r="BV468" s="4">
        <v>3</v>
      </c>
      <c r="BX468" s="4">
        <v>1</v>
      </c>
      <c r="BY468" s="4">
        <v>1</v>
      </c>
      <c r="BZ468" s="4">
        <v>1</v>
      </c>
      <c r="CA468" s="4">
        <v>1</v>
      </c>
      <c r="CB468" s="4">
        <v>2</v>
      </c>
      <c r="CC468" s="4">
        <v>2</v>
      </c>
      <c r="CD468" s="4">
        <v>2</v>
      </c>
      <c r="CE468" s="4">
        <v>1</v>
      </c>
      <c r="CF468" s="4">
        <v>2</v>
      </c>
      <c r="CG468" s="4">
        <v>1</v>
      </c>
      <c r="CH468" s="4">
        <v>1</v>
      </c>
      <c r="CI468" s="4">
        <v>2</v>
      </c>
      <c r="CJ468" s="4">
        <v>1</v>
      </c>
      <c r="CK468" s="4">
        <v>4</v>
      </c>
      <c r="CL468" s="4">
        <v>1</v>
      </c>
      <c r="CM468" s="4">
        <v>4</v>
      </c>
      <c r="CN468" s="4">
        <v>1</v>
      </c>
      <c r="CO468" s="4">
        <v>2</v>
      </c>
      <c r="CP468" s="4">
        <v>1</v>
      </c>
      <c r="CQ468" s="4">
        <v>2</v>
      </c>
      <c r="CR468" s="4">
        <v>1</v>
      </c>
      <c r="CS468" s="4">
        <v>1</v>
      </c>
      <c r="CT468" s="4">
        <v>1</v>
      </c>
      <c r="CU468" s="4">
        <v>1</v>
      </c>
      <c r="CV468" s="4">
        <v>2</v>
      </c>
      <c r="CX468" s="4">
        <v>2</v>
      </c>
      <c r="CY468" s="4">
        <v>1</v>
      </c>
      <c r="CZ468" s="4">
        <v>1</v>
      </c>
      <c r="DA468" s="4">
        <v>4</v>
      </c>
      <c r="DB468" s="4">
        <v>1</v>
      </c>
      <c r="DC468" s="4">
        <v>10</v>
      </c>
      <c r="DD468" s="4">
        <v>6</v>
      </c>
      <c r="DE468" s="4">
        <v>1</v>
      </c>
      <c r="DF468" s="4">
        <v>4</v>
      </c>
      <c r="DH468" s="4">
        <v>0</v>
      </c>
      <c r="DI468" s="4">
        <v>1</v>
      </c>
      <c r="DJ468" s="4">
        <v>1</v>
      </c>
      <c r="DK468" s="4">
        <v>0</v>
      </c>
      <c r="DL468" s="4">
        <v>0</v>
      </c>
      <c r="DM468" s="4">
        <v>2</v>
      </c>
      <c r="DO468" s="4">
        <v>1</v>
      </c>
      <c r="DP468" s="4">
        <v>2</v>
      </c>
      <c r="DQ468" s="4">
        <v>8</v>
      </c>
      <c r="DR468" s="4">
        <v>4</v>
      </c>
      <c r="DW468" s="4">
        <v>2</v>
      </c>
      <c r="DX468" s="4">
        <v>-98</v>
      </c>
      <c r="DY468" s="4">
        <v>1</v>
      </c>
      <c r="DZ468" s="4">
        <v>2</v>
      </c>
      <c r="EA468" s="4" t="s">
        <v>1490</v>
      </c>
      <c r="EB468" s="4">
        <v>712</v>
      </c>
      <c r="EC468" s="4">
        <v>11.87</v>
      </c>
      <c r="EE468" s="4">
        <v>2</v>
      </c>
      <c r="EF468" s="4">
        <v>1</v>
      </c>
      <c r="EG468" s="4" t="s">
        <v>1883</v>
      </c>
      <c r="EI468" s="4">
        <v>1</v>
      </c>
      <c r="EJ468" s="4">
        <v>1</v>
      </c>
      <c r="EK468" s="4">
        <v>3</v>
      </c>
      <c r="EL468" s="4">
        <v>8</v>
      </c>
      <c r="EM468" s="4">
        <v>25</v>
      </c>
      <c r="ET468" s="4" t="s">
        <v>1884</v>
      </c>
      <c r="EU468" s="4" t="s">
        <v>201</v>
      </c>
      <c r="EV468" s="4" t="s">
        <v>202</v>
      </c>
      <c r="EY468" s="4">
        <v>826</v>
      </c>
      <c r="FA468" s="83" t="s">
        <v>203</v>
      </c>
      <c r="FB468" s="4" t="s">
        <v>204</v>
      </c>
      <c r="FC468" s="4">
        <v>0</v>
      </c>
      <c r="FD468" s="4" t="s">
        <v>205</v>
      </c>
      <c r="FE468" s="4">
        <v>17</v>
      </c>
    </row>
    <row r="469" spans="1:161" x14ac:dyDescent="0.3">
      <c r="A469" s="4">
        <v>17233</v>
      </c>
      <c r="B469" s="4" t="s">
        <v>1885</v>
      </c>
      <c r="C469" s="4" t="s">
        <v>212</v>
      </c>
      <c r="D469" s="4" t="s">
        <v>1886</v>
      </c>
      <c r="E469" s="4" t="s">
        <v>309</v>
      </c>
      <c r="F469" s="4" t="s">
        <v>202</v>
      </c>
      <c r="G469" s="4">
        <v>1</v>
      </c>
      <c r="H469" s="4">
        <v>2</v>
      </c>
      <c r="J469" s="4">
        <v>1</v>
      </c>
      <c r="K469" s="4">
        <v>2</v>
      </c>
      <c r="O469" s="4">
        <v>0</v>
      </c>
      <c r="P469" s="4">
        <v>1</v>
      </c>
      <c r="Q469" s="4">
        <v>2</v>
      </c>
      <c r="BF469" s="4">
        <v>1</v>
      </c>
      <c r="BG469" s="4">
        <v>1</v>
      </c>
      <c r="BI469" s="4">
        <v>2</v>
      </c>
      <c r="BJ469" s="4">
        <v>1</v>
      </c>
      <c r="BK469" s="4">
        <v>6</v>
      </c>
      <c r="BL469" s="4">
        <v>2</v>
      </c>
      <c r="BS469" s="4">
        <v>1</v>
      </c>
      <c r="BU469" s="4">
        <v>2</v>
      </c>
      <c r="BW469" s="4">
        <v>2</v>
      </c>
      <c r="BX469" s="4">
        <v>1</v>
      </c>
      <c r="BY469" s="4">
        <v>2</v>
      </c>
      <c r="BZ469" s="4">
        <v>1</v>
      </c>
      <c r="CA469" s="4">
        <v>1</v>
      </c>
      <c r="CB469" s="4">
        <v>-98</v>
      </c>
      <c r="CC469" s="4">
        <v>1</v>
      </c>
      <c r="CD469" s="4">
        <v>2</v>
      </c>
      <c r="CE469" s="4">
        <v>1</v>
      </c>
      <c r="CF469" s="4">
        <v>2</v>
      </c>
      <c r="CG469" s="4">
        <v>3</v>
      </c>
      <c r="CH469" s="4">
        <v>1</v>
      </c>
      <c r="CI469" s="4">
        <v>1</v>
      </c>
      <c r="CJ469" s="4">
        <v>3</v>
      </c>
      <c r="CK469" s="4">
        <v>7</v>
      </c>
      <c r="CL469" s="4">
        <v>1</v>
      </c>
      <c r="CM469" s="4">
        <v>3</v>
      </c>
      <c r="CN469" s="4">
        <v>1</v>
      </c>
      <c r="CO469" s="4">
        <v>1</v>
      </c>
      <c r="CP469" s="4">
        <v>1</v>
      </c>
      <c r="CQ469" s="4">
        <v>1</v>
      </c>
      <c r="CR469" s="4">
        <v>1</v>
      </c>
      <c r="CS469" s="4">
        <v>1</v>
      </c>
      <c r="CT469" s="4">
        <v>1</v>
      </c>
      <c r="CU469" s="4">
        <v>0</v>
      </c>
      <c r="CV469" s="4">
        <v>2</v>
      </c>
      <c r="CX469" s="4">
        <v>2</v>
      </c>
      <c r="CY469" s="4">
        <v>1</v>
      </c>
      <c r="CZ469" s="4">
        <v>1</v>
      </c>
      <c r="DA469" s="4">
        <v>3</v>
      </c>
      <c r="DB469" s="4">
        <v>1</v>
      </c>
      <c r="DC469" s="4">
        <v>11</v>
      </c>
      <c r="DD469" s="4">
        <v>1</v>
      </c>
      <c r="DE469" s="4">
        <v>1</v>
      </c>
      <c r="DF469" s="4">
        <v>5</v>
      </c>
      <c r="DH469" s="4">
        <v>1</v>
      </c>
      <c r="DI469" s="4">
        <v>2</v>
      </c>
      <c r="DJ469" s="4">
        <v>0</v>
      </c>
      <c r="DK469" s="4">
        <v>1</v>
      </c>
      <c r="DL469" s="4">
        <v>1</v>
      </c>
      <c r="DO469" s="4">
        <v>2</v>
      </c>
      <c r="DP469" s="4">
        <v>2</v>
      </c>
      <c r="DQ469" s="4">
        <v>5</v>
      </c>
      <c r="DR469" s="4">
        <v>6</v>
      </c>
      <c r="DW469" s="4">
        <v>1</v>
      </c>
      <c r="DX469" s="4">
        <v>2</v>
      </c>
      <c r="DY469" s="4">
        <v>1</v>
      </c>
      <c r="DZ469" s="4">
        <v>2</v>
      </c>
      <c r="EA469" s="4" t="s">
        <v>1887</v>
      </c>
      <c r="EB469" s="4">
        <v>577</v>
      </c>
      <c r="EC469" s="4">
        <v>9.6199999999999992</v>
      </c>
      <c r="EE469" s="4">
        <v>2</v>
      </c>
      <c r="EF469" s="4">
        <v>1</v>
      </c>
      <c r="EG469" s="4" t="s">
        <v>1574</v>
      </c>
      <c r="EI469" s="4">
        <v>1</v>
      </c>
      <c r="EJ469" s="4">
        <v>1</v>
      </c>
      <c r="EK469" s="4">
        <v>3</v>
      </c>
      <c r="EL469" s="4">
        <v>9</v>
      </c>
      <c r="EM469" s="4">
        <v>27</v>
      </c>
      <c r="ET469" s="4" t="s">
        <v>1884</v>
      </c>
      <c r="EU469" s="4" t="s">
        <v>201</v>
      </c>
      <c r="EV469" s="4" t="s">
        <v>202</v>
      </c>
      <c r="EY469" s="4">
        <v>1294</v>
      </c>
      <c r="FA469" s="83" t="s">
        <v>203</v>
      </c>
      <c r="FB469" s="4" t="s">
        <v>204</v>
      </c>
      <c r="FC469" s="4">
        <v>1</v>
      </c>
      <c r="FD469" s="4" t="s">
        <v>205</v>
      </c>
      <c r="FE469" s="4">
        <v>3</v>
      </c>
    </row>
    <row r="470" spans="1:161" x14ac:dyDescent="0.3">
      <c r="A470" s="4">
        <v>17243</v>
      </c>
      <c r="B470" s="4" t="s">
        <v>1888</v>
      </c>
      <c r="C470" s="4" t="s">
        <v>194</v>
      </c>
      <c r="D470" s="4" t="s">
        <v>1889</v>
      </c>
      <c r="E470" s="4" t="s">
        <v>227</v>
      </c>
      <c r="F470" s="4" t="s">
        <v>202</v>
      </c>
      <c r="G470" s="4">
        <v>1</v>
      </c>
      <c r="H470" s="4">
        <v>2</v>
      </c>
      <c r="J470" s="4">
        <v>1</v>
      </c>
      <c r="K470" s="4">
        <v>2</v>
      </c>
      <c r="O470" s="4">
        <v>0</v>
      </c>
      <c r="P470" s="4">
        <v>1</v>
      </c>
      <c r="Q470" s="4">
        <v>2</v>
      </c>
      <c r="BF470" s="4">
        <v>1</v>
      </c>
      <c r="BG470" s="4">
        <v>1</v>
      </c>
      <c r="BI470" s="4">
        <v>2</v>
      </c>
      <c r="BJ470" s="4">
        <v>2</v>
      </c>
      <c r="BK470" s="4">
        <v>4</v>
      </c>
      <c r="BL470" s="4">
        <v>6</v>
      </c>
      <c r="BS470" s="4">
        <v>2</v>
      </c>
      <c r="BT470" s="4">
        <v>2</v>
      </c>
      <c r="BU470" s="4">
        <v>2</v>
      </c>
      <c r="BW470" s="4">
        <v>1</v>
      </c>
      <c r="BX470" s="4">
        <v>1</v>
      </c>
      <c r="BY470" s="4">
        <v>2</v>
      </c>
      <c r="BZ470" s="4">
        <v>1</v>
      </c>
      <c r="CA470" s="4">
        <v>1</v>
      </c>
      <c r="CB470" s="4">
        <v>2</v>
      </c>
      <c r="CC470" s="4">
        <v>1</v>
      </c>
      <c r="CD470" s="4">
        <v>2</v>
      </c>
      <c r="CE470" s="4">
        <v>2</v>
      </c>
      <c r="CF470" s="4">
        <v>1</v>
      </c>
      <c r="CG470" s="4">
        <v>1</v>
      </c>
      <c r="CH470" s="4">
        <v>1</v>
      </c>
      <c r="CI470" s="4">
        <v>1</v>
      </c>
      <c r="CJ470" s="4">
        <v>1</v>
      </c>
      <c r="CK470" s="4">
        <v>7</v>
      </c>
      <c r="CL470" s="4">
        <v>1</v>
      </c>
      <c r="CM470" s="4">
        <v>3</v>
      </c>
      <c r="CN470" s="4">
        <v>1</v>
      </c>
      <c r="CO470" s="4">
        <v>2</v>
      </c>
      <c r="CP470" s="4">
        <v>1</v>
      </c>
      <c r="CQ470" s="4">
        <v>2</v>
      </c>
      <c r="CR470" s="4">
        <v>1</v>
      </c>
      <c r="CS470" s="4">
        <v>0</v>
      </c>
      <c r="CV470" s="4">
        <v>2</v>
      </c>
      <c r="CX470" s="4">
        <v>2</v>
      </c>
      <c r="CY470" s="4">
        <v>1</v>
      </c>
      <c r="CZ470" s="4">
        <v>1</v>
      </c>
      <c r="DA470" s="4">
        <v>5</v>
      </c>
      <c r="DB470" s="4">
        <v>1</v>
      </c>
      <c r="DC470" s="4">
        <v>13</v>
      </c>
      <c r="DD470" s="4">
        <v>1</v>
      </c>
      <c r="DE470" s="4">
        <v>1</v>
      </c>
      <c r="DF470" s="4">
        <v>5</v>
      </c>
      <c r="DH470" s="4">
        <v>0</v>
      </c>
      <c r="DI470" s="4">
        <v>2</v>
      </c>
      <c r="DJ470" s="4">
        <v>1</v>
      </c>
      <c r="DK470" s="4">
        <v>0</v>
      </c>
      <c r="DL470" s="4">
        <v>2</v>
      </c>
      <c r="DO470" s="4">
        <v>1</v>
      </c>
      <c r="DP470" s="4">
        <v>1</v>
      </c>
      <c r="DQ470" s="4">
        <v>5</v>
      </c>
      <c r="DR470" s="4">
        <v>6</v>
      </c>
      <c r="DW470" s="4">
        <v>1</v>
      </c>
      <c r="DX470" s="4">
        <v>7</v>
      </c>
      <c r="DY470" s="4">
        <v>1</v>
      </c>
      <c r="DZ470" s="4">
        <v>2</v>
      </c>
      <c r="EA470" s="4" t="s">
        <v>940</v>
      </c>
      <c r="EB470" s="4">
        <v>641</v>
      </c>
      <c r="EC470" s="4">
        <v>10.68</v>
      </c>
      <c r="EE470" s="4">
        <v>2</v>
      </c>
      <c r="EF470" s="4">
        <v>1</v>
      </c>
      <c r="EG470" s="4" t="s">
        <v>1325</v>
      </c>
      <c r="EI470" s="4">
        <v>1</v>
      </c>
      <c r="EJ470" s="4">
        <v>1</v>
      </c>
      <c r="EK470" s="4">
        <v>3</v>
      </c>
      <c r="EL470" s="4">
        <v>6</v>
      </c>
      <c r="EM470" s="4">
        <v>21</v>
      </c>
      <c r="ET470" s="4" t="s">
        <v>1884</v>
      </c>
      <c r="EU470" s="4" t="s">
        <v>201</v>
      </c>
      <c r="EV470" s="4" t="s">
        <v>202</v>
      </c>
      <c r="EY470" s="4">
        <v>963</v>
      </c>
      <c r="FA470" s="83" t="s">
        <v>203</v>
      </c>
      <c r="FB470" s="4" t="s">
        <v>204</v>
      </c>
      <c r="FC470" s="4">
        <v>1</v>
      </c>
      <c r="FD470" s="4" t="s">
        <v>205</v>
      </c>
      <c r="FE470" s="4">
        <v>12</v>
      </c>
    </row>
    <row r="471" spans="1:161" x14ac:dyDescent="0.3">
      <c r="A471" s="4">
        <v>17351</v>
      </c>
      <c r="B471" s="4" t="s">
        <v>1890</v>
      </c>
      <c r="C471" s="4" t="s">
        <v>194</v>
      </c>
      <c r="D471" s="4" t="s">
        <v>1891</v>
      </c>
      <c r="E471" s="4" t="s">
        <v>299</v>
      </c>
      <c r="F471" s="4" t="s">
        <v>202</v>
      </c>
      <c r="G471" s="4">
        <v>1</v>
      </c>
      <c r="H471" s="4">
        <v>2</v>
      </c>
      <c r="J471" s="4">
        <v>1</v>
      </c>
      <c r="K471" s="4">
        <v>2</v>
      </c>
      <c r="O471" s="4">
        <v>0</v>
      </c>
      <c r="P471" s="4">
        <v>1</v>
      </c>
      <c r="Q471" s="4">
        <v>2</v>
      </c>
      <c r="BF471" s="4">
        <v>1</v>
      </c>
      <c r="BG471" s="4">
        <v>1</v>
      </c>
      <c r="BI471" s="4">
        <v>2</v>
      </c>
      <c r="BJ471" s="4">
        <v>2</v>
      </c>
      <c r="BK471" s="4">
        <v>5</v>
      </c>
      <c r="BL471" s="4">
        <v>2</v>
      </c>
      <c r="BS471" s="4">
        <v>1</v>
      </c>
      <c r="BU471" s="4">
        <v>1</v>
      </c>
      <c r="BV471" s="4">
        <v>4</v>
      </c>
      <c r="BX471" s="4">
        <v>1</v>
      </c>
      <c r="BY471" s="4">
        <v>2</v>
      </c>
      <c r="BZ471" s="4">
        <v>1</v>
      </c>
      <c r="CA471" s="4">
        <v>1</v>
      </c>
      <c r="CB471" s="4">
        <v>2</v>
      </c>
      <c r="CC471" s="4">
        <v>2</v>
      </c>
      <c r="CD471" s="4">
        <v>2</v>
      </c>
      <c r="CE471" s="4">
        <v>2</v>
      </c>
      <c r="CF471" s="4">
        <v>1</v>
      </c>
      <c r="CG471" s="4">
        <v>1</v>
      </c>
      <c r="CH471" s="4">
        <v>1</v>
      </c>
      <c r="CI471" s="4">
        <v>1</v>
      </c>
      <c r="CJ471" s="4">
        <v>1</v>
      </c>
      <c r="CK471" s="4">
        <v>7</v>
      </c>
      <c r="CL471" s="4">
        <v>1</v>
      </c>
      <c r="CM471" s="4">
        <v>3</v>
      </c>
      <c r="CN471" s="4">
        <v>1</v>
      </c>
      <c r="CO471" s="4">
        <v>3</v>
      </c>
      <c r="CP471" s="4">
        <v>1</v>
      </c>
      <c r="CQ471" s="4">
        <v>2</v>
      </c>
      <c r="CR471" s="4">
        <v>1</v>
      </c>
      <c r="CS471" s="4">
        <v>0</v>
      </c>
      <c r="CV471" s="4">
        <v>2</v>
      </c>
      <c r="CX471" s="4">
        <v>2</v>
      </c>
      <c r="CY471" s="4">
        <v>1</v>
      </c>
      <c r="CZ471" s="4">
        <v>1</v>
      </c>
      <c r="DA471" s="4">
        <v>3</v>
      </c>
      <c r="DB471" s="4">
        <v>1</v>
      </c>
      <c r="DC471" s="4">
        <v>10</v>
      </c>
      <c r="DD471" s="4">
        <v>1</v>
      </c>
      <c r="DE471" s="4">
        <v>1</v>
      </c>
      <c r="DF471" s="4">
        <v>4</v>
      </c>
      <c r="DH471" s="4">
        <v>0</v>
      </c>
      <c r="DI471" s="4">
        <v>0</v>
      </c>
      <c r="DJ471" s="4">
        <v>1</v>
      </c>
      <c r="DK471" s="4">
        <v>0</v>
      </c>
      <c r="DL471" s="4">
        <v>1</v>
      </c>
      <c r="DM471" s="4">
        <v>2</v>
      </c>
      <c r="DO471" s="4">
        <v>1</v>
      </c>
      <c r="DP471" s="4">
        <v>2</v>
      </c>
      <c r="DQ471" s="4">
        <v>7</v>
      </c>
      <c r="DR471" s="4">
        <v>1</v>
      </c>
      <c r="DW471" s="4">
        <v>2</v>
      </c>
      <c r="DX471" s="4">
        <v>-98</v>
      </c>
      <c r="DY471" s="4">
        <v>1</v>
      </c>
      <c r="DZ471" s="4">
        <v>2</v>
      </c>
      <c r="EA471" s="4" t="s">
        <v>1892</v>
      </c>
      <c r="EB471" s="4">
        <v>618</v>
      </c>
      <c r="EC471" s="4">
        <v>10.3</v>
      </c>
      <c r="EE471" s="4">
        <v>2</v>
      </c>
      <c r="EF471" s="4">
        <v>1</v>
      </c>
      <c r="EG471" s="4" t="s">
        <v>1625</v>
      </c>
      <c r="EI471" s="4">
        <v>1</v>
      </c>
      <c r="EJ471" s="4">
        <v>1</v>
      </c>
      <c r="EK471" s="4">
        <v>3</v>
      </c>
      <c r="EL471" s="4">
        <v>7</v>
      </c>
      <c r="EM471" s="4">
        <v>23</v>
      </c>
      <c r="ET471" s="4" t="s">
        <v>1884</v>
      </c>
      <c r="EU471" s="4" t="s">
        <v>201</v>
      </c>
      <c r="EV471" s="4" t="s">
        <v>202</v>
      </c>
      <c r="EY471" s="4">
        <v>1019</v>
      </c>
      <c r="FA471" s="83" t="s">
        <v>203</v>
      </c>
      <c r="FB471" s="4" t="s">
        <v>204</v>
      </c>
      <c r="FC471" s="4">
        <v>0</v>
      </c>
      <c r="FD471" s="4" t="s">
        <v>205</v>
      </c>
      <c r="FE471" s="4">
        <v>7</v>
      </c>
    </row>
    <row r="472" spans="1:161" x14ac:dyDescent="0.3">
      <c r="A472" s="4">
        <v>17379</v>
      </c>
      <c r="B472" s="4" t="s">
        <v>1893</v>
      </c>
      <c r="C472" s="4" t="s">
        <v>194</v>
      </c>
      <c r="D472" s="4" t="s">
        <v>1894</v>
      </c>
      <c r="E472" s="4" t="s">
        <v>227</v>
      </c>
      <c r="F472" s="4" t="s">
        <v>202</v>
      </c>
      <c r="G472" s="4">
        <v>1</v>
      </c>
      <c r="H472" s="4">
        <v>2</v>
      </c>
      <c r="J472" s="4">
        <v>1</v>
      </c>
      <c r="K472" s="4">
        <v>2</v>
      </c>
      <c r="O472" s="4">
        <v>0</v>
      </c>
      <c r="P472" s="4">
        <v>1</v>
      </c>
      <c r="Q472" s="4">
        <v>2</v>
      </c>
      <c r="BF472" s="4">
        <v>1</v>
      </c>
      <c r="BG472" s="4">
        <v>1</v>
      </c>
      <c r="BI472" s="4">
        <v>2</v>
      </c>
      <c r="BJ472" s="4">
        <v>1</v>
      </c>
      <c r="BK472" s="4">
        <v>-98</v>
      </c>
      <c r="BL472" s="4">
        <v>-77</v>
      </c>
      <c r="BS472" s="4">
        <v>3</v>
      </c>
      <c r="BW472" s="4">
        <v>1</v>
      </c>
      <c r="BX472" s="4">
        <v>1</v>
      </c>
      <c r="BY472" s="4">
        <v>2</v>
      </c>
      <c r="BZ472" s="4">
        <v>2</v>
      </c>
      <c r="CA472" s="4">
        <v>1</v>
      </c>
      <c r="CB472" s="4">
        <v>1</v>
      </c>
      <c r="CC472" s="4">
        <v>1</v>
      </c>
      <c r="CD472" s="4">
        <v>2</v>
      </c>
      <c r="CE472" s="4">
        <v>2</v>
      </c>
      <c r="CF472" s="4">
        <v>1</v>
      </c>
      <c r="CG472" s="4">
        <v>1</v>
      </c>
      <c r="CH472" s="4">
        <v>1</v>
      </c>
      <c r="CI472" s="4">
        <v>1</v>
      </c>
      <c r="CJ472" s="4">
        <v>1</v>
      </c>
      <c r="CK472" s="4">
        <v>7</v>
      </c>
      <c r="CL472" s="4">
        <v>5</v>
      </c>
      <c r="CM472" s="4">
        <v>4</v>
      </c>
      <c r="CN472" s="4">
        <v>1</v>
      </c>
      <c r="CO472" s="4">
        <v>1</v>
      </c>
      <c r="CP472" s="4">
        <v>1</v>
      </c>
      <c r="CQ472" s="4">
        <v>1</v>
      </c>
      <c r="CR472" s="4">
        <v>1</v>
      </c>
      <c r="CS472" s="4">
        <v>0</v>
      </c>
      <c r="CV472" s="4">
        <v>1</v>
      </c>
      <c r="CW472" s="4">
        <v>1</v>
      </c>
      <c r="CX472" s="4">
        <v>1</v>
      </c>
      <c r="CY472" s="4">
        <v>1</v>
      </c>
      <c r="CZ472" s="4">
        <v>1</v>
      </c>
      <c r="DA472" s="4">
        <v>1</v>
      </c>
      <c r="DB472" s="4">
        <v>1</v>
      </c>
      <c r="DC472" s="4">
        <v>4</v>
      </c>
      <c r="DD472" s="4">
        <v>1</v>
      </c>
      <c r="DE472" s="4">
        <v>1</v>
      </c>
      <c r="DF472" s="4">
        <v>3</v>
      </c>
      <c r="DH472" s="4">
        <v>1</v>
      </c>
      <c r="DI472" s="4">
        <v>0</v>
      </c>
      <c r="DJ472" s="4">
        <v>0</v>
      </c>
      <c r="DK472" s="4">
        <v>2</v>
      </c>
      <c r="DO472" s="4">
        <v>2</v>
      </c>
      <c r="DP472" s="4">
        <v>2</v>
      </c>
      <c r="DQ472" s="4">
        <v>6</v>
      </c>
      <c r="DR472" s="4">
        <v>6</v>
      </c>
      <c r="DW472" s="4">
        <v>1</v>
      </c>
      <c r="DX472" s="4">
        <v>8</v>
      </c>
      <c r="DY472" s="4">
        <v>1</v>
      </c>
      <c r="DZ472" s="4">
        <v>1</v>
      </c>
      <c r="EA472" s="4" t="s">
        <v>1895</v>
      </c>
      <c r="EB472" s="4">
        <v>616</v>
      </c>
      <c r="EC472" s="4">
        <v>10.27</v>
      </c>
      <c r="EE472" s="4">
        <v>2</v>
      </c>
      <c r="EF472" s="4">
        <v>1</v>
      </c>
      <c r="EG472" s="4" t="s">
        <v>374</v>
      </c>
      <c r="EI472" s="4">
        <v>1</v>
      </c>
      <c r="EJ472" s="4">
        <v>1</v>
      </c>
      <c r="EK472" s="4">
        <v>3</v>
      </c>
      <c r="EL472" s="4">
        <v>6</v>
      </c>
      <c r="EM472" s="4">
        <v>21</v>
      </c>
      <c r="ET472" s="4" t="s">
        <v>1884</v>
      </c>
      <c r="EU472" s="4" t="s">
        <v>201</v>
      </c>
      <c r="EV472" s="4" t="s">
        <v>202</v>
      </c>
      <c r="EY472" s="4">
        <v>963</v>
      </c>
      <c r="FA472" s="83" t="s">
        <v>203</v>
      </c>
      <c r="FB472" s="4" t="s">
        <v>204</v>
      </c>
      <c r="FC472" s="4">
        <v>1</v>
      </c>
      <c r="FD472" s="4" t="s">
        <v>238</v>
      </c>
    </row>
    <row r="473" spans="1:161" x14ac:dyDescent="0.3">
      <c r="A473" s="4">
        <v>17432</v>
      </c>
      <c r="B473" s="4" t="s">
        <v>1896</v>
      </c>
      <c r="C473" s="4" t="s">
        <v>212</v>
      </c>
      <c r="D473" s="4" t="s">
        <v>1897</v>
      </c>
      <c r="E473" s="4" t="s">
        <v>293</v>
      </c>
      <c r="F473" s="4" t="s">
        <v>202</v>
      </c>
      <c r="G473" s="4">
        <v>1</v>
      </c>
      <c r="H473" s="4">
        <v>2</v>
      </c>
      <c r="J473" s="4">
        <v>1</v>
      </c>
      <c r="K473" s="4">
        <v>2</v>
      </c>
      <c r="O473" s="4">
        <v>0</v>
      </c>
      <c r="P473" s="4">
        <v>1</v>
      </c>
      <c r="Q473" s="4">
        <v>2</v>
      </c>
      <c r="BF473" s="4">
        <v>1</v>
      </c>
      <c r="BG473" s="4">
        <v>1</v>
      </c>
      <c r="BI473" s="4">
        <v>1</v>
      </c>
      <c r="BJ473" s="4">
        <v>1</v>
      </c>
      <c r="BK473" s="4">
        <v>-98</v>
      </c>
      <c r="BL473" s="4">
        <v>5</v>
      </c>
      <c r="BM473" s="4">
        <v>6</v>
      </c>
      <c r="BN473" s="4">
        <v>2</v>
      </c>
      <c r="BS473" s="4">
        <v>1</v>
      </c>
      <c r="BU473" s="4">
        <v>1</v>
      </c>
      <c r="BV473" s="4">
        <v>2</v>
      </c>
      <c r="BX473" s="4">
        <v>3</v>
      </c>
      <c r="BY473" s="4">
        <v>2</v>
      </c>
      <c r="BZ473" s="4">
        <v>1</v>
      </c>
      <c r="CA473" s="4">
        <v>1</v>
      </c>
      <c r="CB473" s="4">
        <v>1</v>
      </c>
      <c r="CC473" s="4">
        <v>1</v>
      </c>
      <c r="CD473" s="4">
        <v>2</v>
      </c>
      <c r="CE473" s="4">
        <v>1</v>
      </c>
      <c r="CF473" s="4">
        <v>1</v>
      </c>
      <c r="CG473" s="4">
        <v>1</v>
      </c>
      <c r="CH473" s="4">
        <v>2</v>
      </c>
      <c r="CI473" s="4">
        <v>2</v>
      </c>
      <c r="CJ473" s="4">
        <v>2</v>
      </c>
      <c r="CK473" s="4">
        <v>7</v>
      </c>
      <c r="CL473" s="4">
        <v>1</v>
      </c>
      <c r="CM473" s="4">
        <v>5</v>
      </c>
      <c r="CN473" s="4">
        <v>1</v>
      </c>
      <c r="CO473" s="4">
        <v>1</v>
      </c>
      <c r="CP473" s="4">
        <v>1</v>
      </c>
      <c r="CQ473" s="4">
        <v>1</v>
      </c>
      <c r="CR473" s="4">
        <v>1</v>
      </c>
      <c r="CS473" s="4">
        <v>0</v>
      </c>
      <c r="CV473" s="4">
        <v>2</v>
      </c>
      <c r="CX473" s="4">
        <v>1</v>
      </c>
      <c r="CY473" s="4">
        <v>2</v>
      </c>
      <c r="CZ473" s="4">
        <v>1</v>
      </c>
      <c r="DA473" s="4">
        <v>1</v>
      </c>
      <c r="DB473" s="4">
        <v>1</v>
      </c>
      <c r="DC473" s="4">
        <v>1.5</v>
      </c>
      <c r="DD473" s="4">
        <v>-97</v>
      </c>
      <c r="DE473" s="4">
        <v>1</v>
      </c>
      <c r="DF473" s="4">
        <v>2</v>
      </c>
      <c r="DH473" s="4">
        <v>0</v>
      </c>
      <c r="DI473" s="4">
        <v>0</v>
      </c>
      <c r="DJ473" s="4">
        <v>1</v>
      </c>
      <c r="DK473" s="4">
        <v>1</v>
      </c>
      <c r="DO473" s="4">
        <v>2</v>
      </c>
      <c r="DP473" s="4">
        <v>2</v>
      </c>
      <c r="DQ473" s="4">
        <v>6</v>
      </c>
      <c r="DR473" s="4">
        <v>6</v>
      </c>
      <c r="DW473" s="4">
        <v>1</v>
      </c>
      <c r="DX473" s="4">
        <v>7</v>
      </c>
      <c r="DY473" s="4">
        <v>1</v>
      </c>
      <c r="DZ473" s="4">
        <v>2</v>
      </c>
      <c r="EA473" s="4" t="s">
        <v>1898</v>
      </c>
      <c r="EB473" s="4">
        <v>654</v>
      </c>
      <c r="EC473" s="4">
        <v>10.9</v>
      </c>
      <c r="EE473" s="4">
        <v>2</v>
      </c>
      <c r="EF473" s="4">
        <v>1</v>
      </c>
      <c r="EG473" s="4" t="s">
        <v>1759</v>
      </c>
      <c r="EI473" s="4">
        <v>1</v>
      </c>
      <c r="EJ473" s="4">
        <v>1</v>
      </c>
      <c r="EK473" s="4">
        <v>3</v>
      </c>
      <c r="EL473" s="4">
        <v>10</v>
      </c>
      <c r="EM473" s="4">
        <v>29</v>
      </c>
      <c r="ET473" s="4" t="s">
        <v>1884</v>
      </c>
      <c r="EU473" s="4" t="s">
        <v>201</v>
      </c>
      <c r="EV473" s="4" t="s">
        <v>202</v>
      </c>
      <c r="EY473" s="4">
        <v>929</v>
      </c>
      <c r="FA473" s="83" t="s">
        <v>203</v>
      </c>
      <c r="FB473" s="4" t="s">
        <v>204</v>
      </c>
      <c r="FC473" s="4">
        <v>0</v>
      </c>
      <c r="FD473" s="4" t="s">
        <v>205</v>
      </c>
    </row>
    <row r="474" spans="1:161" x14ac:dyDescent="0.3">
      <c r="A474" s="4">
        <v>17437</v>
      </c>
      <c r="B474" s="4" t="s">
        <v>1899</v>
      </c>
      <c r="C474" s="4" t="s">
        <v>212</v>
      </c>
      <c r="D474" s="4" t="s">
        <v>1900</v>
      </c>
      <c r="E474" s="4" t="s">
        <v>293</v>
      </c>
      <c r="F474" s="4" t="s">
        <v>202</v>
      </c>
      <c r="G474" s="4">
        <v>1</v>
      </c>
      <c r="H474" s="4">
        <v>1</v>
      </c>
      <c r="I474" s="4">
        <v>1</v>
      </c>
      <c r="J474" s="4">
        <v>1</v>
      </c>
      <c r="K474" s="4">
        <v>2</v>
      </c>
      <c r="O474" s="4">
        <v>2</v>
      </c>
      <c r="P474" s="4">
        <v>1</v>
      </c>
      <c r="Q474" s="4">
        <v>2</v>
      </c>
      <c r="BF474" s="4">
        <v>1</v>
      </c>
      <c r="BG474" s="4">
        <v>1</v>
      </c>
      <c r="BI474" s="4">
        <v>1</v>
      </c>
      <c r="BJ474" s="4">
        <v>1</v>
      </c>
      <c r="BK474" s="4">
        <v>5</v>
      </c>
      <c r="BL474" s="4">
        <v>5</v>
      </c>
      <c r="BM474" s="4">
        <v>3</v>
      </c>
      <c r="BS474" s="4">
        <v>3</v>
      </c>
      <c r="BW474" s="4">
        <v>3</v>
      </c>
      <c r="BX474" s="4">
        <v>3</v>
      </c>
      <c r="BY474" s="4">
        <v>1</v>
      </c>
      <c r="BZ474" s="4">
        <v>2</v>
      </c>
      <c r="CA474" s="4">
        <v>1</v>
      </c>
      <c r="CB474" s="4">
        <v>1</v>
      </c>
      <c r="CC474" s="4">
        <v>1</v>
      </c>
      <c r="CD474" s="4">
        <v>2</v>
      </c>
      <c r="CE474" s="4">
        <v>2</v>
      </c>
      <c r="CF474" s="4">
        <v>1</v>
      </c>
      <c r="CG474" s="4">
        <v>2</v>
      </c>
      <c r="CH474" s="4">
        <v>1</v>
      </c>
      <c r="CI474" s="4">
        <v>2</v>
      </c>
      <c r="CJ474" s="4">
        <v>2</v>
      </c>
      <c r="CK474" s="4">
        <v>7</v>
      </c>
      <c r="CL474" s="4">
        <v>1</v>
      </c>
      <c r="CM474" s="4">
        <v>1</v>
      </c>
      <c r="CN474" s="4">
        <v>1</v>
      </c>
      <c r="CO474" s="4">
        <v>2</v>
      </c>
      <c r="CP474" s="4">
        <v>1</v>
      </c>
      <c r="CQ474" s="4">
        <v>2</v>
      </c>
      <c r="CR474" s="4">
        <v>1</v>
      </c>
      <c r="CS474" s="4">
        <v>0</v>
      </c>
      <c r="CV474" s="4">
        <v>2</v>
      </c>
      <c r="CX474" s="4">
        <v>2</v>
      </c>
      <c r="CY474" s="4">
        <v>1</v>
      </c>
      <c r="CZ474" s="4">
        <v>1</v>
      </c>
      <c r="DA474" s="4">
        <v>4</v>
      </c>
      <c r="DB474" s="4">
        <v>1</v>
      </c>
      <c r="DC474" s="4">
        <v>0.6</v>
      </c>
      <c r="DD474" s="4">
        <v>2</v>
      </c>
      <c r="DE474" s="4">
        <v>1</v>
      </c>
      <c r="DF474" s="4">
        <v>3</v>
      </c>
      <c r="DH474" s="4">
        <v>1</v>
      </c>
      <c r="DI474" s="4">
        <v>0</v>
      </c>
      <c r="DJ474" s="4">
        <v>0</v>
      </c>
      <c r="DK474" s="4">
        <v>2</v>
      </c>
      <c r="DO474" s="4">
        <v>2</v>
      </c>
      <c r="DP474" s="4">
        <v>2</v>
      </c>
      <c r="DQ474" s="4">
        <v>-98</v>
      </c>
      <c r="DR474" s="4">
        <v>1</v>
      </c>
      <c r="DW474" s="4">
        <v>2</v>
      </c>
      <c r="DX474" s="4">
        <v>-98</v>
      </c>
      <c r="DY474" s="4">
        <v>1</v>
      </c>
      <c r="DZ474" s="4">
        <v>1</v>
      </c>
      <c r="EA474" s="4" t="s">
        <v>1148</v>
      </c>
      <c r="EB474" s="4">
        <v>747</v>
      </c>
      <c r="EC474" s="4">
        <v>12.45</v>
      </c>
      <c r="EE474" s="4">
        <v>2</v>
      </c>
      <c r="EF474" s="4">
        <v>1</v>
      </c>
      <c r="EG474" s="4" t="s">
        <v>717</v>
      </c>
      <c r="EI474" s="4">
        <v>1</v>
      </c>
      <c r="EJ474" s="4">
        <v>1</v>
      </c>
      <c r="EK474" s="4">
        <v>3</v>
      </c>
      <c r="EL474" s="4">
        <v>10</v>
      </c>
      <c r="EM474" s="4">
        <v>29</v>
      </c>
      <c r="ET474" s="4" t="s">
        <v>1884</v>
      </c>
      <c r="EU474" s="4" t="s">
        <v>201</v>
      </c>
      <c r="EV474" s="4" t="s">
        <v>202</v>
      </c>
      <c r="EY474" s="4">
        <v>929</v>
      </c>
      <c r="FA474" s="83" t="s">
        <v>203</v>
      </c>
      <c r="FB474" s="4" t="s">
        <v>204</v>
      </c>
      <c r="FC474" s="4">
        <v>1</v>
      </c>
      <c r="FD474" s="4" t="s">
        <v>238</v>
      </c>
      <c r="FE474" s="4">
        <v>7</v>
      </c>
    </row>
    <row r="475" spans="1:161" x14ac:dyDescent="0.3">
      <c r="A475" s="4">
        <v>17471</v>
      </c>
      <c r="B475" s="4" t="s">
        <v>1901</v>
      </c>
      <c r="C475" s="4" t="s">
        <v>194</v>
      </c>
      <c r="D475" s="4" t="s">
        <v>1902</v>
      </c>
      <c r="E475" s="4" t="s">
        <v>227</v>
      </c>
      <c r="F475" s="4" t="s">
        <v>1499</v>
      </c>
      <c r="G475" s="4">
        <v>1</v>
      </c>
      <c r="H475" s="4">
        <v>2</v>
      </c>
      <c r="J475" s="4">
        <v>1</v>
      </c>
      <c r="K475" s="4">
        <v>2</v>
      </c>
      <c r="O475" s="4">
        <v>0</v>
      </c>
      <c r="P475" s="4">
        <v>1</v>
      </c>
      <c r="Q475" s="4">
        <v>2</v>
      </c>
      <c r="BF475" s="4">
        <v>1</v>
      </c>
      <c r="BG475" s="4">
        <v>1</v>
      </c>
      <c r="BI475" s="4">
        <v>2</v>
      </c>
      <c r="BJ475" s="4">
        <v>1</v>
      </c>
      <c r="BK475" s="4">
        <v>5</v>
      </c>
      <c r="BL475" s="4">
        <v>-77</v>
      </c>
      <c r="BS475" s="4">
        <v>4</v>
      </c>
      <c r="BU475" s="4">
        <v>1</v>
      </c>
      <c r="BV475" s="4">
        <v>2</v>
      </c>
      <c r="BX475" s="4">
        <v>1</v>
      </c>
      <c r="BY475" s="4">
        <v>2</v>
      </c>
      <c r="BZ475" s="4">
        <v>1</v>
      </c>
      <c r="CA475" s="4">
        <v>1</v>
      </c>
      <c r="CB475" s="4">
        <v>2</v>
      </c>
      <c r="CC475" s="4">
        <v>2</v>
      </c>
      <c r="CD475" s="4">
        <v>2</v>
      </c>
      <c r="CE475" s="4">
        <v>2</v>
      </c>
      <c r="CF475" s="4">
        <v>1</v>
      </c>
      <c r="CG475" s="4">
        <v>3</v>
      </c>
      <c r="CH475" s="4">
        <v>3</v>
      </c>
      <c r="CI475" s="4">
        <v>3</v>
      </c>
      <c r="CJ475" s="4">
        <v>3</v>
      </c>
      <c r="CK475" s="4">
        <v>7</v>
      </c>
      <c r="CL475" s="4">
        <v>1</v>
      </c>
      <c r="CM475" s="4">
        <v>3</v>
      </c>
      <c r="CN475" s="4">
        <v>1</v>
      </c>
      <c r="CO475" s="4">
        <v>1</v>
      </c>
      <c r="CP475" s="4">
        <v>1</v>
      </c>
      <c r="CQ475" s="4">
        <v>1</v>
      </c>
      <c r="CR475" s="4">
        <v>1</v>
      </c>
      <c r="CS475" s="4">
        <v>0</v>
      </c>
      <c r="CV475" s="4">
        <v>2</v>
      </c>
      <c r="CX475" s="4">
        <v>2</v>
      </c>
      <c r="CY475" s="4">
        <v>1</v>
      </c>
      <c r="CZ475" s="4">
        <v>1</v>
      </c>
      <c r="DA475" s="4">
        <v>3</v>
      </c>
      <c r="DB475" s="4">
        <v>1</v>
      </c>
      <c r="DC475" s="4">
        <v>0.1</v>
      </c>
      <c r="DD475" s="4">
        <v>3</v>
      </c>
      <c r="DE475" s="4">
        <v>1</v>
      </c>
      <c r="DF475" s="4">
        <v>2</v>
      </c>
      <c r="DH475" s="4">
        <v>0</v>
      </c>
      <c r="DI475" s="4">
        <v>0</v>
      </c>
      <c r="DJ475" s="4">
        <v>2</v>
      </c>
      <c r="DO475" s="4">
        <v>1</v>
      </c>
      <c r="DP475" s="4">
        <v>1</v>
      </c>
      <c r="DQ475" s="4">
        <v>5</v>
      </c>
      <c r="DR475" s="4">
        <v>1</v>
      </c>
      <c r="DW475" s="4">
        <v>2</v>
      </c>
      <c r="DX475" s="4">
        <v>7</v>
      </c>
      <c r="DY475" s="4">
        <v>1</v>
      </c>
      <c r="DZ475" s="4">
        <v>2</v>
      </c>
      <c r="EA475" s="4" t="s">
        <v>387</v>
      </c>
      <c r="EB475" s="4">
        <v>683</v>
      </c>
      <c r="EC475" s="4">
        <v>11.38</v>
      </c>
      <c r="EE475" s="4">
        <v>2</v>
      </c>
      <c r="EF475" s="4">
        <v>1</v>
      </c>
      <c r="EG475" s="4" t="s">
        <v>1394</v>
      </c>
      <c r="EI475" s="4">
        <v>1</v>
      </c>
      <c r="EJ475" s="4">
        <v>1</v>
      </c>
      <c r="EK475" s="4">
        <v>3</v>
      </c>
      <c r="EL475" s="4">
        <v>6</v>
      </c>
      <c r="EM475" s="4">
        <v>21</v>
      </c>
      <c r="ET475" s="4" t="s">
        <v>1884</v>
      </c>
      <c r="EU475" s="4" t="s">
        <v>201</v>
      </c>
      <c r="EV475" s="4" t="s">
        <v>202</v>
      </c>
      <c r="EY475" s="4">
        <v>963</v>
      </c>
      <c r="FA475" s="83" t="s">
        <v>203</v>
      </c>
      <c r="FB475" s="4" t="s">
        <v>204</v>
      </c>
      <c r="FC475" s="4">
        <v>0</v>
      </c>
      <c r="FD475" s="4" t="s">
        <v>205</v>
      </c>
      <c r="FE475" s="4">
        <v>7</v>
      </c>
    </row>
    <row r="476" spans="1:161" x14ac:dyDescent="0.3">
      <c r="A476" s="4">
        <v>17521</v>
      </c>
      <c r="B476" s="4" t="s">
        <v>1903</v>
      </c>
      <c r="C476" s="4" t="s">
        <v>194</v>
      </c>
      <c r="D476" s="4" t="s">
        <v>1904</v>
      </c>
      <c r="E476" s="4" t="s">
        <v>227</v>
      </c>
      <c r="F476" s="4" t="s">
        <v>202</v>
      </c>
      <c r="G476" s="4">
        <v>1</v>
      </c>
      <c r="H476" s="4">
        <v>2</v>
      </c>
      <c r="J476" s="4">
        <v>1</v>
      </c>
      <c r="K476" s="4">
        <v>2</v>
      </c>
      <c r="O476" s="4">
        <v>0</v>
      </c>
      <c r="P476" s="4">
        <v>1</v>
      </c>
      <c r="Q476" s="4">
        <v>2</v>
      </c>
      <c r="BF476" s="4">
        <v>1</v>
      </c>
      <c r="BG476" s="4">
        <v>1</v>
      </c>
      <c r="BI476" s="4">
        <v>1</v>
      </c>
      <c r="BJ476" s="4">
        <v>1</v>
      </c>
      <c r="BK476" s="4">
        <v>6</v>
      </c>
      <c r="BL476" s="4">
        <v>-97</v>
      </c>
      <c r="BS476" s="4">
        <v>3</v>
      </c>
      <c r="BW476" s="4">
        <v>3</v>
      </c>
      <c r="BX476" s="4">
        <v>3</v>
      </c>
      <c r="BY476" s="4">
        <v>2</v>
      </c>
      <c r="BZ476" s="4">
        <v>1</v>
      </c>
      <c r="CA476" s="4">
        <v>1</v>
      </c>
      <c r="CB476" s="4">
        <v>1</v>
      </c>
      <c r="CC476" s="4">
        <v>1</v>
      </c>
      <c r="CD476" s="4">
        <v>2</v>
      </c>
      <c r="CE476" s="4">
        <v>2</v>
      </c>
      <c r="CF476" s="4">
        <v>1</v>
      </c>
      <c r="CG476" s="4">
        <v>2</v>
      </c>
      <c r="CH476" s="4">
        <v>2</v>
      </c>
      <c r="CI476" s="4">
        <v>2</v>
      </c>
      <c r="CJ476" s="4">
        <v>2</v>
      </c>
      <c r="CK476" s="4">
        <v>6</v>
      </c>
      <c r="CL476" s="4">
        <v>1</v>
      </c>
      <c r="CM476" s="4">
        <v>3</v>
      </c>
      <c r="CN476" s="4">
        <v>1</v>
      </c>
      <c r="CO476" s="4">
        <v>1</v>
      </c>
      <c r="CP476" s="4">
        <v>1</v>
      </c>
      <c r="CQ476" s="4">
        <v>1</v>
      </c>
      <c r="CR476" s="4">
        <v>1</v>
      </c>
      <c r="CS476" s="4">
        <v>0</v>
      </c>
      <c r="CV476" s="4">
        <v>2</v>
      </c>
      <c r="CX476" s="4">
        <v>2</v>
      </c>
      <c r="CY476" s="4">
        <v>5</v>
      </c>
      <c r="CZ476" s="4">
        <v>1</v>
      </c>
      <c r="DA476" s="4">
        <v>1</v>
      </c>
      <c r="DB476" s="4">
        <v>1</v>
      </c>
      <c r="DC476" s="4">
        <v>1</v>
      </c>
      <c r="DD476" s="4">
        <v>5</v>
      </c>
      <c r="DE476" s="4">
        <v>1</v>
      </c>
      <c r="DF476" s="4">
        <v>2</v>
      </c>
      <c r="DH476" s="4">
        <v>0</v>
      </c>
      <c r="DI476" s="4">
        <v>2</v>
      </c>
      <c r="DO476" s="4">
        <v>1</v>
      </c>
      <c r="DP476" s="4">
        <v>2</v>
      </c>
      <c r="DQ476" s="4">
        <v>6</v>
      </c>
      <c r="DR476" s="4">
        <v>4</v>
      </c>
      <c r="DW476" s="4">
        <v>2</v>
      </c>
      <c r="DX476" s="4">
        <v>6</v>
      </c>
      <c r="DY476" s="4">
        <v>1</v>
      </c>
      <c r="DZ476" s="4">
        <v>1</v>
      </c>
      <c r="EA476" s="4" t="s">
        <v>1534</v>
      </c>
      <c r="EB476" s="4">
        <v>597</v>
      </c>
      <c r="EC476" s="4">
        <v>9.9499999999999993</v>
      </c>
      <c r="EE476" s="4">
        <v>2</v>
      </c>
      <c r="EF476" s="4">
        <v>1</v>
      </c>
      <c r="EG476" s="4" t="s">
        <v>1625</v>
      </c>
      <c r="EI476" s="4">
        <v>1</v>
      </c>
      <c r="EJ476" s="4">
        <v>1</v>
      </c>
      <c r="EK476" s="4">
        <v>3</v>
      </c>
      <c r="EL476" s="4">
        <v>6</v>
      </c>
      <c r="EM476" s="4">
        <v>21</v>
      </c>
      <c r="ET476" s="4" t="s">
        <v>1884</v>
      </c>
      <c r="EU476" s="4" t="s">
        <v>201</v>
      </c>
      <c r="EV476" s="4" t="s">
        <v>202</v>
      </c>
      <c r="EY476" s="4">
        <v>963</v>
      </c>
      <c r="FA476" s="83" t="s">
        <v>203</v>
      </c>
      <c r="FB476" s="4" t="s">
        <v>204</v>
      </c>
      <c r="FC476" s="4">
        <v>1</v>
      </c>
      <c r="FD476" s="4" t="s">
        <v>238</v>
      </c>
      <c r="FE476" s="4">
        <v>3</v>
      </c>
    </row>
    <row r="477" spans="1:161" x14ac:dyDescent="0.3">
      <c r="A477" s="4">
        <v>17562</v>
      </c>
      <c r="B477" s="4" t="s">
        <v>1905</v>
      </c>
      <c r="C477" s="4" t="s">
        <v>212</v>
      </c>
      <c r="D477" s="4" t="s">
        <v>1906</v>
      </c>
      <c r="E477" s="4" t="s">
        <v>309</v>
      </c>
      <c r="F477" s="4" t="s">
        <v>202</v>
      </c>
      <c r="G477" s="4">
        <v>1</v>
      </c>
      <c r="H477" s="4">
        <v>2</v>
      </c>
      <c r="J477" s="4">
        <v>1</v>
      </c>
      <c r="K477" s="4">
        <v>2</v>
      </c>
      <c r="O477" s="4">
        <v>0</v>
      </c>
      <c r="P477" s="4">
        <v>1</v>
      </c>
      <c r="Q477" s="4">
        <v>2</v>
      </c>
      <c r="BF477" s="4">
        <v>1</v>
      </c>
      <c r="BG477" s="4">
        <v>1</v>
      </c>
      <c r="BI477" s="4">
        <v>2</v>
      </c>
      <c r="BJ477" s="4">
        <v>2</v>
      </c>
      <c r="BK477" s="4">
        <v>6</v>
      </c>
      <c r="BL477" s="4">
        <v>3</v>
      </c>
      <c r="BS477" s="4">
        <v>3</v>
      </c>
      <c r="BW477" s="4">
        <v>2</v>
      </c>
      <c r="BX477" s="4">
        <v>3</v>
      </c>
      <c r="BY477" s="4">
        <v>2</v>
      </c>
      <c r="BZ477" s="4">
        <v>1</v>
      </c>
      <c r="CA477" s="4">
        <v>2</v>
      </c>
      <c r="CB477" s="4">
        <v>2</v>
      </c>
      <c r="CC477" s="4">
        <v>2</v>
      </c>
      <c r="CD477" s="4">
        <v>2</v>
      </c>
      <c r="CE477" s="4">
        <v>2</v>
      </c>
      <c r="CF477" s="4">
        <v>2</v>
      </c>
      <c r="CG477" s="4">
        <v>2</v>
      </c>
      <c r="CH477" s="4">
        <v>2</v>
      </c>
      <c r="CI477" s="4">
        <v>2</v>
      </c>
      <c r="CJ477" s="4">
        <v>2</v>
      </c>
      <c r="CK477" s="4">
        <v>7</v>
      </c>
      <c r="CL477" s="4">
        <v>1</v>
      </c>
      <c r="CM477" s="4">
        <v>4</v>
      </c>
      <c r="CN477" s="4">
        <v>1</v>
      </c>
      <c r="CO477" s="4">
        <v>2</v>
      </c>
      <c r="CP477" s="4">
        <v>1</v>
      </c>
      <c r="CQ477" s="4">
        <v>2</v>
      </c>
      <c r="CR477" s="4">
        <v>1</v>
      </c>
      <c r="CS477" s="4">
        <v>0</v>
      </c>
      <c r="CV477" s="4">
        <v>2</v>
      </c>
      <c r="CX477" s="4">
        <v>2</v>
      </c>
      <c r="CY477" s="4">
        <v>1</v>
      </c>
      <c r="CZ477" s="4">
        <v>1</v>
      </c>
      <c r="DA477" s="4">
        <v>3</v>
      </c>
      <c r="DB477" s="4">
        <v>1</v>
      </c>
      <c r="DC477" s="4">
        <v>2</v>
      </c>
      <c r="DD477" s="4">
        <v>1</v>
      </c>
      <c r="DE477" s="4">
        <v>1</v>
      </c>
      <c r="DF477" s="4">
        <v>4</v>
      </c>
      <c r="DH477" s="4">
        <v>2</v>
      </c>
      <c r="DI477" s="4">
        <v>0</v>
      </c>
      <c r="DJ477" s="4">
        <v>1</v>
      </c>
      <c r="DK477" s="4">
        <v>1</v>
      </c>
      <c r="DO477" s="4">
        <v>1</v>
      </c>
      <c r="DP477" s="4">
        <v>2</v>
      </c>
      <c r="DQ477" s="4">
        <v>6</v>
      </c>
      <c r="DR477" s="4">
        <v>2</v>
      </c>
      <c r="DW477" s="4">
        <v>2</v>
      </c>
      <c r="DX477" s="4">
        <v>4</v>
      </c>
      <c r="DY477" s="4">
        <v>1</v>
      </c>
      <c r="DZ477" s="4">
        <v>1</v>
      </c>
      <c r="EA477" s="4" t="s">
        <v>1907</v>
      </c>
      <c r="EB477" s="4">
        <v>563</v>
      </c>
      <c r="EC477" s="4">
        <v>9.3800000000000008</v>
      </c>
      <c r="EE477" s="4">
        <v>2</v>
      </c>
      <c r="EF477" s="4">
        <v>1</v>
      </c>
      <c r="EG477" s="4" t="s">
        <v>369</v>
      </c>
      <c r="EI477" s="4">
        <v>1</v>
      </c>
      <c r="EJ477" s="4">
        <v>1</v>
      </c>
      <c r="EK477" s="4">
        <v>3</v>
      </c>
      <c r="EL477" s="4">
        <v>9</v>
      </c>
      <c r="EM477" s="4">
        <v>27</v>
      </c>
      <c r="ET477" s="4" t="s">
        <v>1884</v>
      </c>
      <c r="EU477" s="4" t="s">
        <v>201</v>
      </c>
      <c r="EV477" s="4" t="s">
        <v>202</v>
      </c>
      <c r="EY477" s="4">
        <v>1294</v>
      </c>
      <c r="FA477" s="83" t="s">
        <v>203</v>
      </c>
      <c r="FB477" s="4" t="s">
        <v>204</v>
      </c>
      <c r="FC477" s="4">
        <v>1</v>
      </c>
      <c r="FD477" s="4" t="s">
        <v>238</v>
      </c>
      <c r="FE477" s="4">
        <v>3</v>
      </c>
    </row>
    <row r="478" spans="1:161" x14ac:dyDescent="0.3">
      <c r="A478" s="4">
        <v>17629</v>
      </c>
      <c r="B478" s="4" t="s">
        <v>1908</v>
      </c>
      <c r="C478" s="4" t="s">
        <v>212</v>
      </c>
      <c r="D478" s="4" t="s">
        <v>1909</v>
      </c>
      <c r="E478" s="4" t="s">
        <v>309</v>
      </c>
      <c r="F478" s="4" t="s">
        <v>202</v>
      </c>
      <c r="G478" s="4">
        <v>1</v>
      </c>
      <c r="H478" s="4">
        <v>1</v>
      </c>
      <c r="I478" s="4">
        <v>2</v>
      </c>
      <c r="J478" s="4">
        <v>1</v>
      </c>
      <c r="K478" s="4">
        <v>2</v>
      </c>
      <c r="O478" s="4">
        <v>1</v>
      </c>
      <c r="P478" s="4">
        <v>1</v>
      </c>
      <c r="Q478" s="4">
        <v>2</v>
      </c>
      <c r="R478" s="4">
        <v>2</v>
      </c>
      <c r="U478" s="4">
        <v>2</v>
      </c>
      <c r="W478" s="4">
        <v>1</v>
      </c>
      <c r="Y478" s="4">
        <v>1</v>
      </c>
      <c r="AA478" s="4">
        <v>1</v>
      </c>
      <c r="AB478" s="4">
        <v>2011</v>
      </c>
      <c r="AC478" s="4">
        <v>2</v>
      </c>
      <c r="AD478" s="4">
        <v>4</v>
      </c>
      <c r="AE478" s="4">
        <v>1</v>
      </c>
      <c r="AF478" s="4">
        <v>4</v>
      </c>
      <c r="AG478" s="4">
        <v>1</v>
      </c>
      <c r="AV478" s="4">
        <v>4</v>
      </c>
      <c r="AX478" s="4">
        <v>1</v>
      </c>
      <c r="AY478" s="4">
        <v>2</v>
      </c>
      <c r="AZ478" s="4">
        <v>1</v>
      </c>
      <c r="BA478" s="4">
        <v>0</v>
      </c>
      <c r="BB478" s="4">
        <v>1</v>
      </c>
      <c r="BC478" s="4">
        <v>0</v>
      </c>
      <c r="BD478" s="4">
        <v>1</v>
      </c>
      <c r="BF478" s="4">
        <v>1</v>
      </c>
      <c r="BG478" s="4">
        <v>1</v>
      </c>
      <c r="BH478" s="4">
        <v>1</v>
      </c>
      <c r="BJ478" s="4">
        <v>1</v>
      </c>
      <c r="BK478" s="4">
        <v>6</v>
      </c>
      <c r="BL478" s="4">
        <v>3</v>
      </c>
      <c r="BS478" s="4">
        <v>3</v>
      </c>
      <c r="BU478" s="4">
        <v>2</v>
      </c>
      <c r="BW478" s="4">
        <v>1</v>
      </c>
      <c r="BX478" s="4">
        <v>1</v>
      </c>
      <c r="BY478" s="4">
        <v>2</v>
      </c>
      <c r="BZ478" s="4">
        <v>1</v>
      </c>
      <c r="CA478" s="4">
        <v>1</v>
      </c>
      <c r="CB478" s="4">
        <v>2</v>
      </c>
      <c r="CC478" s="4">
        <v>2</v>
      </c>
      <c r="CD478" s="4">
        <v>2</v>
      </c>
      <c r="CE478" s="4">
        <v>2</v>
      </c>
      <c r="CF478" s="4">
        <v>2</v>
      </c>
      <c r="CG478" s="4">
        <v>2</v>
      </c>
      <c r="CH478" s="4">
        <v>3</v>
      </c>
      <c r="CI478" s="4">
        <v>2</v>
      </c>
      <c r="CJ478" s="4">
        <v>2</v>
      </c>
      <c r="CK478" s="4">
        <v>7</v>
      </c>
      <c r="CL478" s="4">
        <v>1</v>
      </c>
      <c r="CM478" s="4">
        <v>6</v>
      </c>
      <c r="CN478" s="4">
        <v>1</v>
      </c>
      <c r="CO478" s="4">
        <v>1</v>
      </c>
      <c r="CP478" s="4">
        <v>1</v>
      </c>
      <c r="CQ478" s="4">
        <v>1</v>
      </c>
      <c r="CR478" s="4">
        <v>1</v>
      </c>
      <c r="CS478" s="4">
        <v>0</v>
      </c>
      <c r="CV478" s="4">
        <v>2</v>
      </c>
      <c r="CX478" s="4">
        <v>1</v>
      </c>
      <c r="CY478" s="4">
        <v>1</v>
      </c>
      <c r="CZ478" s="4">
        <v>1</v>
      </c>
      <c r="DA478" s="4">
        <v>3</v>
      </c>
      <c r="DB478" s="4">
        <v>1</v>
      </c>
      <c r="DC478" s="4">
        <v>3</v>
      </c>
      <c r="DD478" s="4">
        <v>-97</v>
      </c>
      <c r="DE478" s="4">
        <v>1</v>
      </c>
      <c r="DF478" s="4">
        <v>6</v>
      </c>
      <c r="DH478" s="4">
        <v>0</v>
      </c>
      <c r="DI478" s="4">
        <v>2</v>
      </c>
      <c r="DJ478" s="4">
        <v>0</v>
      </c>
      <c r="DK478" s="4">
        <v>1</v>
      </c>
      <c r="DL478" s="4">
        <v>2</v>
      </c>
      <c r="DM478" s="4">
        <v>1</v>
      </c>
      <c r="DO478" s="4">
        <v>2</v>
      </c>
      <c r="DP478" s="4">
        <v>2</v>
      </c>
      <c r="DQ478" s="4">
        <v>4</v>
      </c>
      <c r="DR478" s="4">
        <v>6</v>
      </c>
      <c r="DW478" s="4">
        <v>1</v>
      </c>
      <c r="DX478" s="4">
        <v>3</v>
      </c>
      <c r="DY478" s="4">
        <v>2</v>
      </c>
      <c r="DZ478" s="4">
        <v>2</v>
      </c>
      <c r="EA478" s="4" t="s">
        <v>1910</v>
      </c>
      <c r="EB478" s="4">
        <v>864</v>
      </c>
      <c r="EC478" s="4">
        <v>14.4</v>
      </c>
      <c r="EE478" s="4">
        <v>2</v>
      </c>
      <c r="EF478" s="4">
        <v>1</v>
      </c>
      <c r="EG478" s="4" t="s">
        <v>374</v>
      </c>
      <c r="EI478" s="4">
        <v>1</v>
      </c>
      <c r="EJ478" s="4">
        <v>1</v>
      </c>
      <c r="EK478" s="4">
        <v>3</v>
      </c>
      <c r="EL478" s="4">
        <v>9</v>
      </c>
      <c r="EM478" s="4">
        <v>27</v>
      </c>
      <c r="ET478" s="4" t="s">
        <v>1884</v>
      </c>
      <c r="EU478" s="4" t="s">
        <v>201</v>
      </c>
      <c r="EV478" s="4" t="s">
        <v>202</v>
      </c>
      <c r="EY478" s="4">
        <v>1294</v>
      </c>
      <c r="FA478" s="83" t="s">
        <v>237</v>
      </c>
      <c r="FB478" s="4" t="s">
        <v>204</v>
      </c>
      <c r="FC478" s="4">
        <v>1</v>
      </c>
      <c r="FD478" s="4" t="s">
        <v>238</v>
      </c>
      <c r="FE478" s="4">
        <v>3</v>
      </c>
    </row>
    <row r="479" spans="1:161" x14ac:dyDescent="0.3">
      <c r="A479" s="4">
        <v>17695</v>
      </c>
      <c r="B479" s="4" t="s">
        <v>1911</v>
      </c>
      <c r="C479" s="4" t="s">
        <v>194</v>
      </c>
      <c r="D479" s="4" t="s">
        <v>1912</v>
      </c>
      <c r="E479" s="4" t="s">
        <v>227</v>
      </c>
      <c r="F479" s="4" t="s">
        <v>202</v>
      </c>
      <c r="G479" s="4">
        <v>1</v>
      </c>
      <c r="H479" s="4">
        <v>2</v>
      </c>
      <c r="J479" s="4">
        <v>1</v>
      </c>
      <c r="K479" s="4">
        <v>2</v>
      </c>
      <c r="O479" s="4">
        <v>0</v>
      </c>
      <c r="P479" s="4">
        <v>1</v>
      </c>
      <c r="Q479" s="4">
        <v>2</v>
      </c>
      <c r="BF479" s="4">
        <v>1</v>
      </c>
      <c r="BG479" s="4">
        <v>1</v>
      </c>
      <c r="BI479" s="4">
        <v>2</v>
      </c>
      <c r="BJ479" s="4">
        <v>1</v>
      </c>
      <c r="BK479" s="4">
        <v>6</v>
      </c>
      <c r="BL479" s="4">
        <v>2</v>
      </c>
      <c r="BS479" s="4">
        <v>3</v>
      </c>
      <c r="BW479" s="4">
        <v>2</v>
      </c>
      <c r="BX479" s="4">
        <v>1</v>
      </c>
      <c r="BY479" s="4">
        <v>2</v>
      </c>
      <c r="BZ479" s="4">
        <v>1</v>
      </c>
      <c r="CA479" s="4">
        <v>1</v>
      </c>
      <c r="CB479" s="4">
        <v>2</v>
      </c>
      <c r="CC479" s="4">
        <v>2</v>
      </c>
      <c r="CD479" s="4">
        <v>2</v>
      </c>
      <c r="CE479" s="4">
        <v>2</v>
      </c>
      <c r="CF479" s="4">
        <v>1</v>
      </c>
      <c r="CG479" s="4">
        <v>2</v>
      </c>
      <c r="CH479" s="4">
        <v>1</v>
      </c>
      <c r="CI479" s="4">
        <v>2</v>
      </c>
      <c r="CJ479" s="4">
        <v>2</v>
      </c>
      <c r="CK479" s="4">
        <v>7</v>
      </c>
      <c r="CL479" s="4">
        <v>2</v>
      </c>
      <c r="CM479" s="4">
        <v>3</v>
      </c>
      <c r="CN479" s="4">
        <v>1</v>
      </c>
      <c r="CO479" s="4">
        <v>2</v>
      </c>
      <c r="CP479" s="4">
        <v>1</v>
      </c>
      <c r="CQ479" s="4">
        <v>2</v>
      </c>
      <c r="CR479" s="4">
        <v>1</v>
      </c>
      <c r="CS479" s="4">
        <v>0</v>
      </c>
      <c r="CV479" s="4">
        <v>2</v>
      </c>
      <c r="CX479" s="4">
        <v>2</v>
      </c>
      <c r="CY479" s="4">
        <v>1</v>
      </c>
      <c r="CZ479" s="4">
        <v>1</v>
      </c>
      <c r="DA479" s="4">
        <v>3</v>
      </c>
      <c r="DB479" s="4">
        <v>1</v>
      </c>
      <c r="DC479" s="4">
        <v>3</v>
      </c>
      <c r="DD479" s="4">
        <v>-97</v>
      </c>
      <c r="DE479" s="4">
        <v>1</v>
      </c>
      <c r="DF479" s="4">
        <v>3</v>
      </c>
      <c r="DH479" s="4">
        <v>1</v>
      </c>
      <c r="DI479" s="4">
        <v>0</v>
      </c>
      <c r="DJ479" s="4">
        <v>0</v>
      </c>
      <c r="DK479" s="4">
        <v>1</v>
      </c>
      <c r="DL479" s="4">
        <v>1</v>
      </c>
      <c r="DO479" s="4">
        <v>2</v>
      </c>
      <c r="DP479" s="4">
        <v>2</v>
      </c>
      <c r="DQ479" s="4">
        <v>6</v>
      </c>
      <c r="DR479" s="4">
        <v>1</v>
      </c>
      <c r="DW479" s="4">
        <v>2</v>
      </c>
      <c r="DX479" s="4">
        <v>7</v>
      </c>
      <c r="DY479" s="4">
        <v>1</v>
      </c>
      <c r="DZ479" s="4">
        <v>1</v>
      </c>
      <c r="EA479" s="4" t="s">
        <v>383</v>
      </c>
      <c r="EB479" s="4">
        <v>504</v>
      </c>
      <c r="EC479" s="4">
        <v>8.4</v>
      </c>
      <c r="EE479" s="4">
        <v>2</v>
      </c>
      <c r="EF479" s="4">
        <v>1</v>
      </c>
      <c r="EG479" s="4" t="s">
        <v>1913</v>
      </c>
      <c r="EI479" s="4">
        <v>1</v>
      </c>
      <c r="EJ479" s="4">
        <v>1</v>
      </c>
      <c r="EK479" s="4">
        <v>3</v>
      </c>
      <c r="EL479" s="4">
        <v>6</v>
      </c>
      <c r="EM479" s="4">
        <v>21</v>
      </c>
      <c r="ET479" s="4" t="s">
        <v>1884</v>
      </c>
      <c r="EU479" s="4" t="s">
        <v>201</v>
      </c>
      <c r="EV479" s="4" t="s">
        <v>202</v>
      </c>
      <c r="EY479" s="4">
        <v>963</v>
      </c>
      <c r="FA479" s="83" t="s">
        <v>203</v>
      </c>
      <c r="FB479" s="4" t="s">
        <v>204</v>
      </c>
      <c r="FC479" s="4">
        <v>1</v>
      </c>
      <c r="FD479" s="4" t="s">
        <v>238</v>
      </c>
      <c r="FE479" s="4">
        <v>3</v>
      </c>
    </row>
    <row r="480" spans="1:161" x14ac:dyDescent="0.3">
      <c r="A480" s="4">
        <v>17707</v>
      </c>
      <c r="B480" s="4" t="s">
        <v>1914</v>
      </c>
      <c r="C480" s="4" t="s">
        <v>212</v>
      </c>
      <c r="D480" s="4" t="s">
        <v>1915</v>
      </c>
      <c r="E480" s="4" t="s">
        <v>309</v>
      </c>
      <c r="F480" s="4" t="s">
        <v>202</v>
      </c>
      <c r="G480" s="4">
        <v>1</v>
      </c>
      <c r="H480" s="4">
        <v>2</v>
      </c>
      <c r="J480" s="4">
        <v>1</v>
      </c>
      <c r="K480" s="4">
        <v>2</v>
      </c>
      <c r="O480" s="4">
        <v>0</v>
      </c>
      <c r="P480" s="4">
        <v>1</v>
      </c>
      <c r="Q480" s="4">
        <v>2</v>
      </c>
      <c r="BF480" s="4">
        <v>1</v>
      </c>
      <c r="BG480" s="4">
        <v>1</v>
      </c>
      <c r="BI480" s="4">
        <v>2</v>
      </c>
      <c r="BJ480" s="4">
        <v>1</v>
      </c>
      <c r="BK480" s="4">
        <v>-98</v>
      </c>
      <c r="BL480" s="4">
        <v>-77</v>
      </c>
      <c r="BS480" s="4">
        <v>2</v>
      </c>
      <c r="BT480" s="4">
        <v>2</v>
      </c>
      <c r="BU480" s="4">
        <v>2</v>
      </c>
      <c r="BW480" s="4">
        <v>1</v>
      </c>
      <c r="BX480" s="4">
        <v>-98</v>
      </c>
      <c r="BY480" s="4">
        <v>2</v>
      </c>
      <c r="BZ480" s="4">
        <v>1</v>
      </c>
      <c r="CA480" s="4">
        <v>1</v>
      </c>
      <c r="CB480" s="4">
        <v>2</v>
      </c>
      <c r="CC480" s="4">
        <v>2</v>
      </c>
      <c r="CD480" s="4">
        <v>2</v>
      </c>
      <c r="CE480" s="4">
        <v>2</v>
      </c>
      <c r="CF480" s="4">
        <v>1</v>
      </c>
      <c r="CG480" s="4">
        <v>2</v>
      </c>
      <c r="CH480" s="4">
        <v>2</v>
      </c>
      <c r="CI480" s="4">
        <v>2</v>
      </c>
      <c r="CJ480" s="4">
        <v>2</v>
      </c>
      <c r="CK480" s="4">
        <v>6</v>
      </c>
      <c r="CL480" s="4">
        <v>1</v>
      </c>
      <c r="CM480" s="4">
        <v>1</v>
      </c>
      <c r="CN480" s="4">
        <v>1</v>
      </c>
      <c r="CO480" s="4">
        <v>1</v>
      </c>
      <c r="CP480" s="4">
        <v>1</v>
      </c>
      <c r="CQ480" s="4">
        <v>1</v>
      </c>
      <c r="CR480" s="4">
        <v>1</v>
      </c>
      <c r="CS480" s="4">
        <v>0</v>
      </c>
      <c r="CV480" s="4">
        <v>2</v>
      </c>
      <c r="CX480" s="4">
        <v>2</v>
      </c>
      <c r="CY480" s="4">
        <v>5</v>
      </c>
      <c r="CZ480" s="4">
        <v>1</v>
      </c>
      <c r="DA480" s="4">
        <v>2</v>
      </c>
      <c r="DB480" s="4">
        <v>1</v>
      </c>
      <c r="DC480" s="4">
        <v>0.5</v>
      </c>
      <c r="DD480" s="4">
        <v>1</v>
      </c>
      <c r="DE480" s="4">
        <v>1</v>
      </c>
      <c r="DF480" s="4">
        <v>2</v>
      </c>
      <c r="DH480" s="4">
        <v>0</v>
      </c>
      <c r="DI480" s="4">
        <v>1</v>
      </c>
      <c r="DJ480" s="4">
        <v>1</v>
      </c>
      <c r="DO480" s="4">
        <v>2</v>
      </c>
      <c r="DP480" s="4">
        <v>2</v>
      </c>
      <c r="DQ480" s="4">
        <v>6</v>
      </c>
      <c r="DR480" s="4">
        <v>1</v>
      </c>
      <c r="DW480" s="4">
        <v>2</v>
      </c>
      <c r="DX480" s="4">
        <v>3</v>
      </c>
      <c r="DY480" s="4">
        <v>1</v>
      </c>
      <c r="DZ480" s="4">
        <v>2</v>
      </c>
      <c r="EA480" s="4" t="s">
        <v>1916</v>
      </c>
      <c r="EB480" s="4">
        <v>699</v>
      </c>
      <c r="EC480" s="4">
        <v>11.65</v>
      </c>
      <c r="EE480" s="4">
        <v>2</v>
      </c>
      <c r="EF480" s="4">
        <v>1</v>
      </c>
      <c r="EG480" s="4" t="s">
        <v>892</v>
      </c>
      <c r="EI480" s="4">
        <v>1</v>
      </c>
      <c r="EJ480" s="4">
        <v>1</v>
      </c>
      <c r="EK480" s="4">
        <v>3</v>
      </c>
      <c r="EL480" s="4">
        <v>9</v>
      </c>
      <c r="EM480" s="4">
        <v>27</v>
      </c>
      <c r="ET480" s="4" t="s">
        <v>1884</v>
      </c>
      <c r="EU480" s="4" t="s">
        <v>201</v>
      </c>
      <c r="EV480" s="4" t="s">
        <v>202</v>
      </c>
      <c r="EY480" s="4">
        <v>1294</v>
      </c>
      <c r="FA480" s="83" t="s">
        <v>203</v>
      </c>
      <c r="FB480" s="4" t="s">
        <v>204</v>
      </c>
      <c r="FC480" s="4">
        <v>1</v>
      </c>
      <c r="FD480" s="4" t="s">
        <v>205</v>
      </c>
    </row>
    <row r="481" spans="1:161" x14ac:dyDescent="0.3">
      <c r="A481" s="4">
        <v>17761</v>
      </c>
      <c r="B481" s="4" t="s">
        <v>1917</v>
      </c>
      <c r="C481" s="4" t="s">
        <v>212</v>
      </c>
      <c r="D481" s="4" t="s">
        <v>1918</v>
      </c>
      <c r="E481" s="4" t="s">
        <v>214</v>
      </c>
      <c r="F481" s="4" t="s">
        <v>202</v>
      </c>
      <c r="G481" s="4">
        <v>1</v>
      </c>
      <c r="H481" s="4">
        <v>1</v>
      </c>
      <c r="I481" s="4">
        <v>2</v>
      </c>
      <c r="J481" s="4">
        <v>1</v>
      </c>
      <c r="K481" s="4">
        <v>2</v>
      </c>
      <c r="O481" s="4">
        <v>1</v>
      </c>
      <c r="P481" s="4">
        <v>1</v>
      </c>
      <c r="Q481" s="4">
        <v>2</v>
      </c>
      <c r="R481" s="4">
        <v>2</v>
      </c>
      <c r="U481" s="4">
        <v>1</v>
      </c>
      <c r="W481" s="4">
        <v>1</v>
      </c>
      <c r="Y481" s="4">
        <v>1</v>
      </c>
      <c r="Z481" s="4">
        <v>1</v>
      </c>
      <c r="AA481" s="4">
        <v>1</v>
      </c>
      <c r="AB481" s="4">
        <v>2012</v>
      </c>
      <c r="AC481" s="4">
        <v>2</v>
      </c>
      <c r="AD481" s="4">
        <v>1</v>
      </c>
      <c r="AE481" s="4">
        <v>1</v>
      </c>
      <c r="AF481" s="4">
        <v>5</v>
      </c>
      <c r="AG481" s="4">
        <v>1</v>
      </c>
      <c r="AV481" s="4">
        <v>3</v>
      </c>
      <c r="AX481" s="4">
        <v>2</v>
      </c>
      <c r="AY481" s="4">
        <v>1</v>
      </c>
      <c r="BB481" s="4">
        <v>1</v>
      </c>
      <c r="BC481" s="4">
        <v>0</v>
      </c>
      <c r="BD481" s="4">
        <v>1</v>
      </c>
      <c r="BF481" s="4">
        <v>1</v>
      </c>
      <c r="BG481" s="4">
        <v>1</v>
      </c>
      <c r="BH481" s="4">
        <v>1</v>
      </c>
      <c r="BJ481" s="4">
        <v>1</v>
      </c>
      <c r="BK481" s="4">
        <v>6</v>
      </c>
      <c r="BL481" s="4">
        <v>2</v>
      </c>
      <c r="BM481" s="4">
        <v>5</v>
      </c>
      <c r="BS481" s="4">
        <v>2</v>
      </c>
      <c r="BT481" s="4">
        <v>2</v>
      </c>
      <c r="BU481" s="4">
        <v>2</v>
      </c>
      <c r="BW481" s="4">
        <v>1</v>
      </c>
      <c r="BX481" s="4">
        <v>1</v>
      </c>
      <c r="BY481" s="4">
        <v>2</v>
      </c>
      <c r="BZ481" s="4">
        <v>1</v>
      </c>
      <c r="CA481" s="4">
        <v>1</v>
      </c>
      <c r="CB481" s="4">
        <v>2</v>
      </c>
      <c r="CC481" s="4">
        <v>1</v>
      </c>
      <c r="CD481" s="4">
        <v>2</v>
      </c>
      <c r="CE481" s="4">
        <v>2</v>
      </c>
      <c r="CF481" s="4">
        <v>1</v>
      </c>
      <c r="CG481" s="4">
        <v>2</v>
      </c>
      <c r="CH481" s="4">
        <v>2</v>
      </c>
      <c r="CI481" s="4">
        <v>2</v>
      </c>
      <c r="CJ481" s="4">
        <v>2</v>
      </c>
      <c r="CK481" s="4">
        <v>7</v>
      </c>
      <c r="CL481" s="4">
        <v>2</v>
      </c>
      <c r="CM481" s="4">
        <v>5</v>
      </c>
      <c r="CN481" s="4">
        <v>1</v>
      </c>
      <c r="CO481" s="4">
        <v>2</v>
      </c>
      <c r="CP481" s="4">
        <v>1</v>
      </c>
      <c r="CQ481" s="4">
        <v>2</v>
      </c>
      <c r="CR481" s="4">
        <v>1</v>
      </c>
      <c r="CS481" s="4">
        <v>0</v>
      </c>
      <c r="CV481" s="4">
        <v>2</v>
      </c>
      <c r="CX481" s="4">
        <v>2</v>
      </c>
      <c r="CY481" s="4">
        <v>1</v>
      </c>
      <c r="CZ481" s="4">
        <v>1</v>
      </c>
      <c r="DA481" s="4">
        <v>3</v>
      </c>
      <c r="DB481" s="4">
        <v>1</v>
      </c>
      <c r="DC481" s="4">
        <v>0.7</v>
      </c>
      <c r="DD481" s="4">
        <v>1</v>
      </c>
      <c r="DE481" s="4">
        <v>1</v>
      </c>
      <c r="DF481" s="4">
        <v>3</v>
      </c>
      <c r="DH481" s="4">
        <v>2</v>
      </c>
      <c r="DI481" s="4">
        <v>0</v>
      </c>
      <c r="DJ481" s="4">
        <v>0</v>
      </c>
      <c r="DK481" s="4">
        <v>1</v>
      </c>
      <c r="DO481" s="4">
        <v>1</v>
      </c>
      <c r="DP481" s="4">
        <v>2</v>
      </c>
      <c r="DQ481" s="4">
        <v>6</v>
      </c>
      <c r="DR481" s="4">
        <v>1</v>
      </c>
      <c r="DW481" s="4">
        <v>2</v>
      </c>
      <c r="DX481" s="4">
        <v>6</v>
      </c>
      <c r="DY481" s="4">
        <v>1</v>
      </c>
      <c r="DZ481" s="4">
        <v>2</v>
      </c>
      <c r="EA481" s="4" t="s">
        <v>1919</v>
      </c>
      <c r="EB481" s="4">
        <v>885</v>
      </c>
      <c r="EC481" s="4">
        <v>14.75</v>
      </c>
      <c r="EE481" s="4">
        <v>2</v>
      </c>
      <c r="EF481" s="4">
        <v>1</v>
      </c>
      <c r="EG481" s="4" t="s">
        <v>500</v>
      </c>
      <c r="EI481" s="4">
        <v>1</v>
      </c>
      <c r="EJ481" s="4">
        <v>1</v>
      </c>
      <c r="EK481" s="4">
        <v>3</v>
      </c>
      <c r="EL481" s="4">
        <v>8</v>
      </c>
      <c r="EM481" s="4">
        <v>25</v>
      </c>
      <c r="ET481" s="4" t="s">
        <v>1884</v>
      </c>
      <c r="EU481" s="4" t="s">
        <v>201</v>
      </c>
      <c r="EV481" s="4" t="s">
        <v>202</v>
      </c>
      <c r="EY481" s="4">
        <v>826</v>
      </c>
      <c r="FA481" s="83" t="s">
        <v>237</v>
      </c>
      <c r="FB481" s="4" t="s">
        <v>204</v>
      </c>
      <c r="FC481" s="4">
        <v>1</v>
      </c>
      <c r="FD481" s="4" t="s">
        <v>205</v>
      </c>
      <c r="FE481" s="4">
        <v>3</v>
      </c>
    </row>
    <row r="482" spans="1:161" x14ac:dyDescent="0.3">
      <c r="A482" s="4">
        <v>17779</v>
      </c>
      <c r="B482" s="4" t="s">
        <v>1920</v>
      </c>
      <c r="C482" s="4" t="s">
        <v>212</v>
      </c>
      <c r="D482" s="4" t="s">
        <v>1921</v>
      </c>
      <c r="E482" s="4" t="s">
        <v>309</v>
      </c>
      <c r="F482" s="4" t="s">
        <v>202</v>
      </c>
      <c r="G482" s="4">
        <v>1</v>
      </c>
      <c r="H482" s="4">
        <v>2</v>
      </c>
      <c r="J482" s="4">
        <v>1</v>
      </c>
      <c r="K482" s="4">
        <v>2</v>
      </c>
      <c r="O482" s="4">
        <v>0</v>
      </c>
      <c r="P482" s="4">
        <v>1</v>
      </c>
      <c r="Q482" s="4">
        <v>2</v>
      </c>
      <c r="BF482" s="4">
        <v>1</v>
      </c>
      <c r="BG482" s="4">
        <v>1</v>
      </c>
      <c r="BI482" s="4">
        <v>1</v>
      </c>
      <c r="BJ482" s="4">
        <v>1</v>
      </c>
      <c r="BK482" s="4">
        <v>6</v>
      </c>
      <c r="BL482" s="4">
        <v>-98</v>
      </c>
      <c r="BS482" s="4">
        <v>2</v>
      </c>
      <c r="BT482" s="4">
        <v>1</v>
      </c>
      <c r="BU482" s="4">
        <v>2</v>
      </c>
      <c r="BW482" s="4">
        <v>3</v>
      </c>
      <c r="BX482" s="4">
        <v>1</v>
      </c>
      <c r="BY482" s="4">
        <v>2</v>
      </c>
      <c r="BZ482" s="4">
        <v>2</v>
      </c>
      <c r="CA482" s="4">
        <v>2</v>
      </c>
      <c r="CB482" s="4">
        <v>2</v>
      </c>
      <c r="CC482" s="4">
        <v>1</v>
      </c>
      <c r="CD482" s="4">
        <v>2</v>
      </c>
      <c r="CE482" s="4">
        <v>2</v>
      </c>
      <c r="CF482" s="4">
        <v>2</v>
      </c>
      <c r="CG482" s="4">
        <v>2</v>
      </c>
      <c r="CH482" s="4">
        <v>2</v>
      </c>
      <c r="CI482" s="4">
        <v>2</v>
      </c>
      <c r="CJ482" s="4">
        <v>2</v>
      </c>
      <c r="CK482" s="4">
        <v>6</v>
      </c>
      <c r="CL482" s="4">
        <v>7</v>
      </c>
      <c r="CM482" s="4">
        <v>1</v>
      </c>
      <c r="CN482" s="4">
        <v>1</v>
      </c>
      <c r="CO482" s="4">
        <v>1</v>
      </c>
      <c r="CP482" s="4">
        <v>1</v>
      </c>
      <c r="CQ482" s="4">
        <v>0</v>
      </c>
      <c r="CR482" s="4">
        <v>1</v>
      </c>
      <c r="CS482" s="4">
        <v>0</v>
      </c>
      <c r="CV482" s="4">
        <v>2</v>
      </c>
      <c r="CX482" s="4">
        <v>2</v>
      </c>
      <c r="CY482" s="4">
        <v>1</v>
      </c>
      <c r="CZ482" s="4">
        <v>1</v>
      </c>
      <c r="DA482" s="4">
        <v>2</v>
      </c>
      <c r="DB482" s="4">
        <v>1</v>
      </c>
      <c r="DC482" s="4">
        <v>5</v>
      </c>
      <c r="DD482" s="4">
        <v>-97</v>
      </c>
      <c r="DE482" s="4">
        <v>1</v>
      </c>
      <c r="DF482" s="4">
        <v>3</v>
      </c>
      <c r="DH482" s="4">
        <v>2</v>
      </c>
      <c r="DI482" s="4">
        <v>0</v>
      </c>
      <c r="DJ482" s="4">
        <v>1</v>
      </c>
      <c r="DO482" s="4">
        <v>2</v>
      </c>
      <c r="DP482" s="4">
        <v>2</v>
      </c>
      <c r="DQ482" s="4">
        <v>6</v>
      </c>
      <c r="DR482" s="4">
        <v>1</v>
      </c>
      <c r="DW482" s="4">
        <v>2</v>
      </c>
      <c r="DX482" s="4">
        <v>6</v>
      </c>
      <c r="DY482" s="4">
        <v>1</v>
      </c>
      <c r="DZ482" s="4">
        <v>2</v>
      </c>
      <c r="EA482" s="4" t="s">
        <v>1922</v>
      </c>
      <c r="EB482" s="4">
        <v>610</v>
      </c>
      <c r="EC482" s="4">
        <v>10.17</v>
      </c>
      <c r="EE482" s="4">
        <v>2</v>
      </c>
      <c r="EF482" s="4">
        <v>1</v>
      </c>
      <c r="EG482" s="4" t="s">
        <v>1923</v>
      </c>
      <c r="EI482" s="4">
        <v>1</v>
      </c>
      <c r="EJ482" s="4">
        <v>1</v>
      </c>
      <c r="EK482" s="4">
        <v>3</v>
      </c>
      <c r="EL482" s="4">
        <v>9</v>
      </c>
      <c r="EM482" s="4">
        <v>27</v>
      </c>
      <c r="ET482" s="4" t="s">
        <v>1884</v>
      </c>
      <c r="EU482" s="4" t="s">
        <v>201</v>
      </c>
      <c r="EV482" s="4" t="s">
        <v>202</v>
      </c>
      <c r="EY482" s="4">
        <v>1294</v>
      </c>
      <c r="FA482" s="83" t="s">
        <v>203</v>
      </c>
      <c r="FB482" s="4" t="s">
        <v>204</v>
      </c>
      <c r="FC482" s="4">
        <v>1</v>
      </c>
      <c r="FD482" s="4" t="s">
        <v>238</v>
      </c>
      <c r="FE482" s="4">
        <v>3</v>
      </c>
    </row>
    <row r="483" spans="1:161" x14ac:dyDescent="0.3">
      <c r="A483" s="4">
        <v>17797</v>
      </c>
      <c r="B483" s="4" t="s">
        <v>1924</v>
      </c>
      <c r="C483" s="4" t="s">
        <v>194</v>
      </c>
      <c r="D483" s="4" t="s">
        <v>1925</v>
      </c>
      <c r="E483" s="4" t="s">
        <v>299</v>
      </c>
      <c r="F483" s="4" t="s">
        <v>202</v>
      </c>
      <c r="G483" s="4">
        <v>1</v>
      </c>
      <c r="H483" s="4">
        <v>1</v>
      </c>
      <c r="I483" s="4">
        <v>2</v>
      </c>
      <c r="J483" s="4">
        <v>1</v>
      </c>
      <c r="K483" s="4">
        <v>2</v>
      </c>
      <c r="O483" s="4">
        <v>1</v>
      </c>
      <c r="P483" s="4">
        <v>1</v>
      </c>
      <c r="Q483" s="4">
        <v>2</v>
      </c>
      <c r="R483" s="4">
        <v>2</v>
      </c>
      <c r="U483" s="4">
        <v>2</v>
      </c>
      <c r="W483" s="4">
        <v>2</v>
      </c>
      <c r="Y483" s="4">
        <v>2</v>
      </c>
      <c r="AA483" s="4">
        <v>1</v>
      </c>
      <c r="AB483" s="4">
        <v>2012</v>
      </c>
      <c r="AC483" s="4">
        <v>2</v>
      </c>
      <c r="AD483" s="4">
        <v>3</v>
      </c>
      <c r="AE483" s="4">
        <v>3</v>
      </c>
      <c r="AF483" s="4">
        <v>4</v>
      </c>
      <c r="AW483" s="4">
        <v>1</v>
      </c>
      <c r="AX483" s="4">
        <v>4</v>
      </c>
      <c r="AY483" s="4">
        <v>2</v>
      </c>
      <c r="BB483" s="4">
        <v>1</v>
      </c>
      <c r="BC483" s="4">
        <v>0</v>
      </c>
      <c r="BD483" s="4">
        <v>2</v>
      </c>
      <c r="BE483" s="4">
        <v>1</v>
      </c>
      <c r="BF483" s="4">
        <v>1</v>
      </c>
      <c r="BG483" s="4">
        <v>1</v>
      </c>
      <c r="BI483" s="4">
        <v>1</v>
      </c>
      <c r="BJ483" s="4">
        <v>1</v>
      </c>
      <c r="BK483" s="4">
        <v>6</v>
      </c>
      <c r="BL483" s="4">
        <v>5</v>
      </c>
      <c r="BS483" s="4">
        <v>3</v>
      </c>
      <c r="BW483" s="4">
        <v>2</v>
      </c>
      <c r="BX483" s="4">
        <v>1</v>
      </c>
      <c r="BY483" s="4">
        <v>1</v>
      </c>
      <c r="BZ483" s="4">
        <v>1</v>
      </c>
      <c r="CA483" s="4">
        <v>1</v>
      </c>
      <c r="CB483" s="4">
        <v>1</v>
      </c>
      <c r="CC483" s="4">
        <v>1</v>
      </c>
      <c r="CD483" s="4">
        <v>1</v>
      </c>
      <c r="CE483" s="4">
        <v>2</v>
      </c>
      <c r="CF483" s="4">
        <v>1</v>
      </c>
      <c r="CG483" s="4">
        <v>2</v>
      </c>
      <c r="CH483" s="4">
        <v>2</v>
      </c>
      <c r="CI483" s="4">
        <v>2</v>
      </c>
      <c r="CJ483" s="4">
        <v>2</v>
      </c>
      <c r="CK483" s="4">
        <v>7</v>
      </c>
      <c r="CL483" s="4">
        <v>1</v>
      </c>
      <c r="CM483" s="4">
        <v>1</v>
      </c>
      <c r="CN483" s="4">
        <v>1</v>
      </c>
      <c r="CO483" s="4">
        <v>2</v>
      </c>
      <c r="CP483" s="4">
        <v>1</v>
      </c>
      <c r="CQ483" s="4">
        <v>2</v>
      </c>
      <c r="CR483" s="4">
        <v>1</v>
      </c>
      <c r="CS483" s="4">
        <v>0</v>
      </c>
      <c r="CV483" s="4">
        <v>1</v>
      </c>
      <c r="CW483" s="4">
        <v>1</v>
      </c>
      <c r="CX483" s="4">
        <v>2</v>
      </c>
      <c r="CY483" s="4">
        <v>5</v>
      </c>
      <c r="CZ483" s="4">
        <v>1</v>
      </c>
      <c r="DA483" s="4">
        <v>5</v>
      </c>
      <c r="DB483" s="4">
        <v>1</v>
      </c>
      <c r="DC483" s="4">
        <v>10</v>
      </c>
      <c r="DD483" s="4">
        <v>1</v>
      </c>
      <c r="DE483" s="4">
        <v>1</v>
      </c>
      <c r="DF483" s="4">
        <v>8</v>
      </c>
      <c r="DH483" s="4">
        <v>4</v>
      </c>
      <c r="DI483" s="4">
        <v>0</v>
      </c>
      <c r="DJ483" s="4">
        <v>2</v>
      </c>
      <c r="DK483" s="4">
        <v>0</v>
      </c>
      <c r="DL483" s="4">
        <v>2</v>
      </c>
      <c r="DO483" s="4">
        <v>1</v>
      </c>
      <c r="DP483" s="4">
        <v>2</v>
      </c>
      <c r="DQ483" s="4">
        <v>7</v>
      </c>
      <c r="DR483" s="4">
        <v>4</v>
      </c>
      <c r="DW483" s="4">
        <v>2</v>
      </c>
      <c r="DX483" s="4">
        <v>6</v>
      </c>
      <c r="DY483" s="4">
        <v>1</v>
      </c>
      <c r="DZ483" s="4">
        <v>1</v>
      </c>
      <c r="EA483" s="4" t="s">
        <v>1148</v>
      </c>
      <c r="EB483" s="4">
        <v>945</v>
      </c>
      <c r="EC483" s="4">
        <v>15.75</v>
      </c>
      <c r="EE483" s="4">
        <v>2</v>
      </c>
      <c r="EF483" s="4">
        <v>1</v>
      </c>
      <c r="EG483" s="4" t="s">
        <v>820</v>
      </c>
      <c r="EI483" s="4">
        <v>1</v>
      </c>
      <c r="EJ483" s="4">
        <v>1</v>
      </c>
      <c r="EK483" s="4">
        <v>3</v>
      </c>
      <c r="EL483" s="4">
        <v>7</v>
      </c>
      <c r="EM483" s="4">
        <v>23</v>
      </c>
      <c r="ET483" s="4" t="s">
        <v>1884</v>
      </c>
      <c r="EU483" s="4" t="s">
        <v>201</v>
      </c>
      <c r="EV483" s="4" t="s">
        <v>202</v>
      </c>
      <c r="EY483" s="4">
        <v>1019</v>
      </c>
      <c r="FA483" s="83" t="s">
        <v>237</v>
      </c>
      <c r="FB483" s="4" t="s">
        <v>204</v>
      </c>
      <c r="FC483" s="4">
        <v>1</v>
      </c>
      <c r="FD483" s="4" t="s">
        <v>238</v>
      </c>
      <c r="FE483" s="4">
        <v>3</v>
      </c>
    </row>
    <row r="484" spans="1:161" x14ac:dyDescent="0.3">
      <c r="A484" s="4">
        <v>17812</v>
      </c>
      <c r="B484" s="4" t="s">
        <v>1926</v>
      </c>
      <c r="C484" s="4" t="s">
        <v>212</v>
      </c>
      <c r="D484" s="4" t="s">
        <v>1927</v>
      </c>
      <c r="E484" s="4" t="s">
        <v>214</v>
      </c>
      <c r="F484" s="4" t="s">
        <v>202</v>
      </c>
      <c r="G484" s="4">
        <v>1</v>
      </c>
      <c r="H484" s="4">
        <v>2</v>
      </c>
      <c r="J484" s="4">
        <v>1</v>
      </c>
      <c r="K484" s="4">
        <v>2</v>
      </c>
      <c r="O484" s="4">
        <v>0</v>
      </c>
      <c r="P484" s="4">
        <v>1</v>
      </c>
      <c r="Q484" s="4">
        <v>2</v>
      </c>
      <c r="BF484" s="4">
        <v>1</v>
      </c>
      <c r="BG484" s="4">
        <v>1</v>
      </c>
      <c r="BI484" s="4">
        <v>1</v>
      </c>
      <c r="BJ484" s="4">
        <v>1</v>
      </c>
      <c r="BK484" s="4">
        <v>6</v>
      </c>
      <c r="BL484" s="4">
        <v>3</v>
      </c>
      <c r="BS484" s="4">
        <v>3</v>
      </c>
      <c r="BW484" s="4">
        <v>1</v>
      </c>
      <c r="BX484" s="4">
        <v>1</v>
      </c>
      <c r="BY484" s="4">
        <v>1</v>
      </c>
      <c r="BZ484" s="4">
        <v>2</v>
      </c>
      <c r="CA484" s="4">
        <v>1</v>
      </c>
      <c r="CB484" s="4">
        <v>2</v>
      </c>
      <c r="CC484" s="4">
        <v>1</v>
      </c>
      <c r="CD484" s="4">
        <v>2</v>
      </c>
      <c r="CE484" s="4">
        <v>2</v>
      </c>
      <c r="CF484" s="4">
        <v>1</v>
      </c>
      <c r="CG484" s="4">
        <v>2</v>
      </c>
      <c r="CH484" s="4">
        <v>2</v>
      </c>
      <c r="CI484" s="4">
        <v>3</v>
      </c>
      <c r="CJ484" s="4">
        <v>2</v>
      </c>
      <c r="CK484" s="4">
        <v>7</v>
      </c>
      <c r="CL484" s="4">
        <v>3</v>
      </c>
      <c r="CM484" s="4">
        <v>4</v>
      </c>
      <c r="CN484" s="4">
        <v>1</v>
      </c>
      <c r="CO484" s="4">
        <v>1</v>
      </c>
      <c r="CP484" s="4">
        <v>1</v>
      </c>
      <c r="CQ484" s="4">
        <v>1</v>
      </c>
      <c r="CR484" s="4">
        <v>1</v>
      </c>
      <c r="CS484" s="4">
        <v>0</v>
      </c>
      <c r="CV484" s="4">
        <v>2</v>
      </c>
      <c r="CX484" s="4">
        <v>2</v>
      </c>
      <c r="CY484" s="4">
        <v>3</v>
      </c>
      <c r="CZ484" s="4">
        <v>1</v>
      </c>
      <c r="DA484" s="4">
        <v>1</v>
      </c>
      <c r="DB484" s="4">
        <v>1</v>
      </c>
      <c r="DC484" s="4">
        <v>2</v>
      </c>
      <c r="DD484" s="4">
        <v>2</v>
      </c>
      <c r="DE484" s="4">
        <v>1</v>
      </c>
      <c r="DF484" s="4">
        <v>1</v>
      </c>
      <c r="DH484" s="4">
        <v>0</v>
      </c>
      <c r="DI484" s="4">
        <v>0</v>
      </c>
      <c r="DJ484" s="4">
        <v>0</v>
      </c>
      <c r="DK484" s="4">
        <v>0</v>
      </c>
      <c r="DL484" s="4">
        <v>1</v>
      </c>
      <c r="DO484" s="4">
        <v>2</v>
      </c>
      <c r="DP484" s="4">
        <v>2</v>
      </c>
      <c r="DQ484" s="4">
        <v>4</v>
      </c>
      <c r="DR484" s="4">
        <v>1</v>
      </c>
      <c r="DW484" s="4">
        <v>2</v>
      </c>
      <c r="DX484" s="4">
        <v>5</v>
      </c>
      <c r="DY484" s="4">
        <v>1</v>
      </c>
      <c r="DZ484" s="4">
        <v>2</v>
      </c>
      <c r="EA484" s="4" t="s">
        <v>1928</v>
      </c>
      <c r="EB484" s="4">
        <v>668</v>
      </c>
      <c r="EC484" s="4">
        <v>11.13</v>
      </c>
      <c r="EE484" s="4">
        <v>2</v>
      </c>
      <c r="EF484" s="4">
        <v>1</v>
      </c>
      <c r="EG484" s="4" t="s">
        <v>729</v>
      </c>
      <c r="EI484" s="4">
        <v>1</v>
      </c>
      <c r="EJ484" s="4">
        <v>1</v>
      </c>
      <c r="EK484" s="4">
        <v>3</v>
      </c>
      <c r="EL484" s="4">
        <v>8</v>
      </c>
      <c r="EM484" s="4">
        <v>25</v>
      </c>
      <c r="ET484" s="4" t="s">
        <v>1884</v>
      </c>
      <c r="EU484" s="4" t="s">
        <v>201</v>
      </c>
      <c r="EV484" s="4" t="s">
        <v>202</v>
      </c>
      <c r="EY484" s="4">
        <v>826</v>
      </c>
      <c r="FA484" s="83" t="s">
        <v>203</v>
      </c>
      <c r="FB484" s="4" t="s">
        <v>204</v>
      </c>
      <c r="FC484" s="4">
        <v>1</v>
      </c>
      <c r="FD484" s="4" t="s">
        <v>238</v>
      </c>
      <c r="FE484" s="4">
        <v>3</v>
      </c>
    </row>
    <row r="485" spans="1:161" x14ac:dyDescent="0.3">
      <c r="A485" s="4">
        <v>17872</v>
      </c>
      <c r="B485" s="4" t="s">
        <v>1929</v>
      </c>
      <c r="C485" s="4" t="s">
        <v>212</v>
      </c>
      <c r="D485" s="4" t="s">
        <v>1930</v>
      </c>
      <c r="E485" s="4" t="s">
        <v>309</v>
      </c>
      <c r="F485" s="4" t="s">
        <v>202</v>
      </c>
      <c r="G485" s="4">
        <v>1</v>
      </c>
      <c r="H485" s="4">
        <v>1</v>
      </c>
      <c r="I485" s="4">
        <v>2</v>
      </c>
      <c r="J485" s="4">
        <v>1</v>
      </c>
      <c r="K485" s="4">
        <v>2</v>
      </c>
      <c r="O485" s="4">
        <v>1</v>
      </c>
      <c r="P485" s="4">
        <v>1</v>
      </c>
      <c r="Q485" s="4">
        <v>2</v>
      </c>
      <c r="R485" s="4">
        <v>3</v>
      </c>
      <c r="T485" s="4">
        <v>2</v>
      </c>
      <c r="U485" s="4">
        <v>3</v>
      </c>
      <c r="V485" s="4">
        <v>2</v>
      </c>
      <c r="W485" s="4">
        <v>1</v>
      </c>
      <c r="Y485" s="4">
        <v>1</v>
      </c>
      <c r="Z485" s="4">
        <v>1</v>
      </c>
      <c r="AA485" s="4">
        <v>-98</v>
      </c>
      <c r="AC485" s="4">
        <v>2</v>
      </c>
      <c r="AD485" s="4">
        <v>3</v>
      </c>
      <c r="AE485" s="4">
        <v>3</v>
      </c>
      <c r="AF485" s="4">
        <v>6</v>
      </c>
      <c r="AG485" s="4">
        <v>1</v>
      </c>
      <c r="AV485" s="4">
        <v>2</v>
      </c>
      <c r="AX485" s="4">
        <v>2</v>
      </c>
      <c r="AY485" s="4">
        <v>-77</v>
      </c>
      <c r="BB485" s="4">
        <v>1</v>
      </c>
      <c r="BC485" s="4">
        <v>0</v>
      </c>
      <c r="BD485" s="4">
        <v>2</v>
      </c>
      <c r="BE485" s="4">
        <v>2</v>
      </c>
      <c r="BF485" s="4">
        <v>1</v>
      </c>
      <c r="BG485" s="4">
        <v>1</v>
      </c>
      <c r="BH485" s="4">
        <v>1</v>
      </c>
      <c r="BJ485" s="4">
        <v>1</v>
      </c>
      <c r="BK485" s="4">
        <v>-98</v>
      </c>
      <c r="BL485" s="4">
        <v>3</v>
      </c>
      <c r="BS485" s="4">
        <v>3</v>
      </c>
      <c r="BW485" s="4">
        <v>1</v>
      </c>
      <c r="BX485" s="4">
        <v>1</v>
      </c>
      <c r="BY485" s="4">
        <v>1</v>
      </c>
      <c r="BZ485" s="4">
        <v>1</v>
      </c>
      <c r="CA485" s="4">
        <v>1</v>
      </c>
      <c r="CB485" s="4">
        <v>1</v>
      </c>
      <c r="CC485" s="4">
        <v>2</v>
      </c>
      <c r="CD485" s="4">
        <v>2</v>
      </c>
      <c r="CE485" s="4">
        <v>1</v>
      </c>
      <c r="CF485" s="4">
        <v>2</v>
      </c>
      <c r="CG485" s="4">
        <v>2</v>
      </c>
      <c r="CH485" s="4">
        <v>-98</v>
      </c>
      <c r="CI485" s="4">
        <v>1</v>
      </c>
      <c r="CJ485" s="4">
        <v>3</v>
      </c>
      <c r="CK485" s="4">
        <v>7</v>
      </c>
      <c r="CL485" s="4">
        <v>7</v>
      </c>
      <c r="CM485" s="4">
        <v>3</v>
      </c>
      <c r="CN485" s="4">
        <v>1</v>
      </c>
      <c r="CO485" s="4">
        <v>1</v>
      </c>
      <c r="CP485" s="4">
        <v>1</v>
      </c>
      <c r="CQ485" s="4">
        <v>1</v>
      </c>
      <c r="CR485" s="4">
        <v>1</v>
      </c>
      <c r="CS485" s="4">
        <v>0</v>
      </c>
      <c r="CV485" s="4">
        <v>2</v>
      </c>
      <c r="CX485" s="4">
        <v>2</v>
      </c>
      <c r="CY485" s="4">
        <v>5</v>
      </c>
      <c r="CZ485" s="4">
        <v>1</v>
      </c>
      <c r="DA485" s="4">
        <v>1</v>
      </c>
      <c r="DB485" s="4">
        <v>1</v>
      </c>
      <c r="DC485" s="4">
        <v>2</v>
      </c>
      <c r="DD485" s="4">
        <v>-97</v>
      </c>
      <c r="DE485" s="4">
        <v>1</v>
      </c>
      <c r="DF485" s="4">
        <v>1</v>
      </c>
      <c r="DG485" s="4">
        <v>1</v>
      </c>
      <c r="DH485" s="4">
        <v>0</v>
      </c>
      <c r="DI485" s="4">
        <v>0</v>
      </c>
      <c r="DJ485" s="4">
        <v>0</v>
      </c>
      <c r="DK485" s="4">
        <v>0</v>
      </c>
      <c r="DL485" s="4">
        <v>0</v>
      </c>
      <c r="DM485" s="4">
        <v>0</v>
      </c>
      <c r="DN485" s="4">
        <v>1</v>
      </c>
      <c r="DO485" s="4">
        <v>2</v>
      </c>
      <c r="DP485" s="4">
        <v>2</v>
      </c>
      <c r="DQ485" s="4">
        <v>6</v>
      </c>
      <c r="DR485" s="4">
        <v>2</v>
      </c>
      <c r="DW485" s="4">
        <v>2</v>
      </c>
      <c r="DX485" s="4">
        <v>1</v>
      </c>
      <c r="DY485" s="4">
        <v>1</v>
      </c>
      <c r="DZ485" s="4">
        <v>1</v>
      </c>
      <c r="EA485" s="4" t="s">
        <v>1931</v>
      </c>
      <c r="EB485" s="4">
        <v>1073</v>
      </c>
      <c r="EC485" s="4">
        <v>17.88</v>
      </c>
      <c r="EE485" s="4">
        <v>2</v>
      </c>
      <c r="EF485" s="4">
        <v>1</v>
      </c>
      <c r="EG485" s="4" t="s">
        <v>436</v>
      </c>
      <c r="EI485" s="4">
        <v>1</v>
      </c>
      <c r="EJ485" s="4">
        <v>1</v>
      </c>
      <c r="EK485" s="4">
        <v>3</v>
      </c>
      <c r="EL485" s="4">
        <v>9</v>
      </c>
      <c r="EM485" s="4">
        <v>27</v>
      </c>
      <c r="ET485" s="4" t="s">
        <v>1884</v>
      </c>
      <c r="EU485" s="4" t="s">
        <v>201</v>
      </c>
      <c r="EV485" s="4" t="s">
        <v>202</v>
      </c>
      <c r="EY485" s="4">
        <v>1294</v>
      </c>
      <c r="FA485" s="83" t="s">
        <v>237</v>
      </c>
      <c r="FB485" s="4" t="s">
        <v>204</v>
      </c>
      <c r="FC485" s="4">
        <v>1</v>
      </c>
      <c r="FD485" s="4" t="s">
        <v>238</v>
      </c>
    </row>
    <row r="486" spans="1:161" x14ac:dyDescent="0.3">
      <c r="A486" s="4">
        <v>17876</v>
      </c>
      <c r="B486" s="4" t="s">
        <v>1932</v>
      </c>
      <c r="C486" s="4" t="s">
        <v>212</v>
      </c>
      <c r="D486" s="4" t="s">
        <v>1933</v>
      </c>
      <c r="E486" s="4" t="s">
        <v>214</v>
      </c>
      <c r="F486" s="4" t="s">
        <v>202</v>
      </c>
      <c r="G486" s="4">
        <v>1</v>
      </c>
      <c r="H486" s="4">
        <v>2</v>
      </c>
      <c r="J486" s="4">
        <v>1</v>
      </c>
      <c r="K486" s="4">
        <v>2</v>
      </c>
      <c r="O486" s="4">
        <v>0</v>
      </c>
      <c r="P486" s="4">
        <v>1</v>
      </c>
      <c r="Q486" s="4">
        <v>2</v>
      </c>
      <c r="BF486" s="4">
        <v>1</v>
      </c>
      <c r="BG486" s="4">
        <v>1</v>
      </c>
      <c r="BI486" s="4">
        <v>-99</v>
      </c>
      <c r="BJ486" s="4">
        <v>1</v>
      </c>
      <c r="BK486" s="4">
        <v>6</v>
      </c>
      <c r="BL486" s="4">
        <v>1</v>
      </c>
      <c r="BM486" s="4">
        <v>3</v>
      </c>
      <c r="BS486" s="4">
        <v>1</v>
      </c>
      <c r="BU486" s="4">
        <v>1</v>
      </c>
      <c r="BV486" s="4">
        <v>3</v>
      </c>
      <c r="BX486" s="4">
        <v>-98</v>
      </c>
      <c r="BY486" s="4">
        <v>2</v>
      </c>
      <c r="BZ486" s="4">
        <v>1</v>
      </c>
      <c r="CA486" s="4">
        <v>1</v>
      </c>
      <c r="CB486" s="4">
        <v>2</v>
      </c>
      <c r="CC486" s="4">
        <v>1</v>
      </c>
      <c r="CD486" s="4">
        <v>2</v>
      </c>
      <c r="CE486" s="4">
        <v>2</v>
      </c>
      <c r="CF486" s="4">
        <v>1</v>
      </c>
      <c r="CG486" s="4">
        <v>2</v>
      </c>
      <c r="CH486" s="4">
        <v>1</v>
      </c>
      <c r="CI486" s="4">
        <v>1</v>
      </c>
      <c r="CJ486" s="4">
        <v>2</v>
      </c>
      <c r="CK486" s="4">
        <v>7</v>
      </c>
      <c r="CL486" s="4">
        <v>1</v>
      </c>
      <c r="CM486" s="4">
        <v>4</v>
      </c>
      <c r="CN486" s="4">
        <v>1</v>
      </c>
      <c r="CO486" s="4">
        <v>1</v>
      </c>
      <c r="CP486" s="4">
        <v>1</v>
      </c>
      <c r="CQ486" s="4">
        <v>1</v>
      </c>
      <c r="CR486" s="4">
        <v>1</v>
      </c>
      <c r="CS486" s="4">
        <v>0</v>
      </c>
      <c r="CV486" s="4">
        <v>2</v>
      </c>
      <c r="CX486" s="4">
        <v>1</v>
      </c>
      <c r="CY486" s="4">
        <v>1</v>
      </c>
      <c r="CZ486" s="4">
        <v>1</v>
      </c>
      <c r="DA486" s="4">
        <v>2</v>
      </c>
      <c r="DB486" s="4">
        <v>1</v>
      </c>
      <c r="DC486" s="4">
        <v>1</v>
      </c>
      <c r="DD486" s="4">
        <v>6</v>
      </c>
      <c r="DE486" s="4">
        <v>1</v>
      </c>
      <c r="DF486" s="4">
        <v>3</v>
      </c>
      <c r="DH486" s="4">
        <v>0</v>
      </c>
      <c r="DI486" s="4">
        <v>3</v>
      </c>
      <c r="DO486" s="4">
        <v>1</v>
      </c>
      <c r="DP486" s="4">
        <v>2</v>
      </c>
      <c r="DQ486" s="4">
        <v>6</v>
      </c>
      <c r="DR486" s="4">
        <v>1</v>
      </c>
      <c r="DW486" s="4">
        <v>2</v>
      </c>
      <c r="DX486" s="4">
        <v>2</v>
      </c>
      <c r="DY486" s="4">
        <v>1</v>
      </c>
      <c r="DZ486" s="4">
        <v>1</v>
      </c>
      <c r="EA486" s="4" t="s">
        <v>336</v>
      </c>
      <c r="EB486" s="4">
        <v>563</v>
      </c>
      <c r="EC486" s="4">
        <v>9.3800000000000008</v>
      </c>
      <c r="EE486" s="4">
        <v>2</v>
      </c>
      <c r="EF486" s="4">
        <v>1</v>
      </c>
      <c r="EG486" s="4" t="s">
        <v>811</v>
      </c>
      <c r="EI486" s="4">
        <v>1</v>
      </c>
      <c r="EJ486" s="4">
        <v>1</v>
      </c>
      <c r="EK486" s="4">
        <v>3</v>
      </c>
      <c r="EL486" s="4">
        <v>8</v>
      </c>
      <c r="EM486" s="4">
        <v>25</v>
      </c>
      <c r="ET486" s="4" t="s">
        <v>1884</v>
      </c>
      <c r="EU486" s="4" t="s">
        <v>201</v>
      </c>
      <c r="EV486" s="4" t="s">
        <v>202</v>
      </c>
      <c r="EY486" s="4">
        <v>826</v>
      </c>
      <c r="FA486" s="83" t="s">
        <v>203</v>
      </c>
      <c r="FB486" s="4" t="s">
        <v>204</v>
      </c>
      <c r="FC486" s="4">
        <v>0</v>
      </c>
      <c r="FD486" s="4" t="s">
        <v>205</v>
      </c>
      <c r="FE486" s="4">
        <v>3</v>
      </c>
    </row>
    <row r="487" spans="1:161" x14ac:dyDescent="0.3">
      <c r="A487" s="4">
        <v>17877</v>
      </c>
      <c r="B487" s="4" t="s">
        <v>1934</v>
      </c>
      <c r="C487" s="4" t="s">
        <v>212</v>
      </c>
      <c r="D487" s="4" t="s">
        <v>1935</v>
      </c>
      <c r="E487" s="4" t="s">
        <v>214</v>
      </c>
      <c r="F487" s="4" t="s">
        <v>202</v>
      </c>
      <c r="G487" s="4">
        <v>1</v>
      </c>
      <c r="H487" s="4">
        <v>1</v>
      </c>
      <c r="I487" s="4">
        <v>2</v>
      </c>
      <c r="J487" s="4">
        <v>1</v>
      </c>
      <c r="K487" s="4">
        <v>2</v>
      </c>
      <c r="O487" s="4">
        <v>1</v>
      </c>
      <c r="P487" s="4">
        <v>1</v>
      </c>
      <c r="Q487" s="4">
        <v>2</v>
      </c>
      <c r="R487" s="4">
        <v>2</v>
      </c>
      <c r="U487" s="4">
        <v>2</v>
      </c>
      <c r="W487" s="4">
        <v>1</v>
      </c>
      <c r="Y487" s="4">
        <v>1</v>
      </c>
      <c r="AA487" s="4">
        <v>1</v>
      </c>
      <c r="AB487" s="4">
        <v>2013</v>
      </c>
      <c r="AC487" s="4">
        <v>1</v>
      </c>
      <c r="AD487" s="4">
        <v>2</v>
      </c>
      <c r="AE487" s="4">
        <v>3</v>
      </c>
      <c r="AF487" s="4">
        <v>5</v>
      </c>
      <c r="AG487" s="4">
        <v>1</v>
      </c>
      <c r="AV487" s="4">
        <v>2</v>
      </c>
      <c r="AX487" s="4">
        <v>1</v>
      </c>
      <c r="AY487" s="4">
        <v>2</v>
      </c>
      <c r="AZ487" s="4">
        <v>1</v>
      </c>
      <c r="BA487" s="4">
        <v>0</v>
      </c>
      <c r="BB487" s="4">
        <v>1</v>
      </c>
      <c r="BC487" s="4">
        <v>0</v>
      </c>
      <c r="BD487" s="4">
        <v>2</v>
      </c>
      <c r="BE487" s="4">
        <v>2</v>
      </c>
      <c r="BF487" s="4">
        <v>1</v>
      </c>
      <c r="BG487" s="4">
        <v>1</v>
      </c>
      <c r="BH487" s="4">
        <v>1</v>
      </c>
      <c r="BJ487" s="4">
        <v>1</v>
      </c>
      <c r="BK487" s="4">
        <v>4</v>
      </c>
      <c r="BL487" s="4">
        <v>-77</v>
      </c>
      <c r="BS487" s="4">
        <v>1</v>
      </c>
      <c r="BU487" s="4">
        <v>1</v>
      </c>
      <c r="BV487" s="4">
        <v>3</v>
      </c>
      <c r="BX487" s="4">
        <v>1</v>
      </c>
      <c r="BY487" s="4">
        <v>2</v>
      </c>
      <c r="BZ487" s="4">
        <v>2</v>
      </c>
      <c r="CA487" s="4">
        <v>2</v>
      </c>
      <c r="CB487" s="4">
        <v>2</v>
      </c>
      <c r="CC487" s="4">
        <v>2</v>
      </c>
      <c r="CD487" s="4">
        <v>2</v>
      </c>
      <c r="CE487" s="4">
        <v>2</v>
      </c>
      <c r="CF487" s="4">
        <v>2</v>
      </c>
      <c r="CG487" s="4">
        <v>2</v>
      </c>
      <c r="CH487" s="4">
        <v>2</v>
      </c>
      <c r="CI487" s="4">
        <v>2</v>
      </c>
      <c r="CJ487" s="4">
        <v>2</v>
      </c>
      <c r="CK487" s="4">
        <v>7</v>
      </c>
      <c r="CL487" s="4">
        <v>1</v>
      </c>
      <c r="CM487" s="4">
        <v>1</v>
      </c>
      <c r="CN487" s="4">
        <v>1</v>
      </c>
      <c r="CO487" s="4">
        <v>1</v>
      </c>
      <c r="CP487" s="4">
        <v>1</v>
      </c>
      <c r="CQ487" s="4">
        <v>1</v>
      </c>
      <c r="CR487" s="4">
        <v>1</v>
      </c>
      <c r="CS487" s="4">
        <v>0</v>
      </c>
      <c r="CV487" s="4">
        <v>2</v>
      </c>
      <c r="CX487" s="4">
        <v>2</v>
      </c>
      <c r="CY487" s="4">
        <v>5</v>
      </c>
      <c r="CZ487" s="4">
        <v>1</v>
      </c>
      <c r="DA487" s="4">
        <v>2</v>
      </c>
      <c r="DB487" s="4">
        <v>1</v>
      </c>
      <c r="DC487" s="4">
        <v>3.5</v>
      </c>
      <c r="DD487" s="4">
        <v>1</v>
      </c>
      <c r="DE487" s="4">
        <v>1</v>
      </c>
      <c r="DF487" s="4">
        <v>3</v>
      </c>
      <c r="DG487" s="4">
        <v>3</v>
      </c>
      <c r="DH487" s="4">
        <v>2</v>
      </c>
      <c r="DI487" s="4">
        <v>0</v>
      </c>
      <c r="DJ487" s="4">
        <v>0</v>
      </c>
      <c r="DK487" s="4">
        <v>1</v>
      </c>
      <c r="DL487" s="4">
        <v>0</v>
      </c>
      <c r="DM487" s="4">
        <v>0</v>
      </c>
      <c r="DN487" s="4">
        <v>0</v>
      </c>
      <c r="DO487" s="4">
        <v>2</v>
      </c>
      <c r="DP487" s="4">
        <v>2</v>
      </c>
      <c r="DQ487" s="4">
        <v>7</v>
      </c>
      <c r="DR487" s="4">
        <v>1</v>
      </c>
      <c r="DW487" s="4">
        <v>2</v>
      </c>
      <c r="DX487" s="4">
        <v>3</v>
      </c>
      <c r="DY487" s="4">
        <v>1</v>
      </c>
      <c r="DZ487" s="4">
        <v>2</v>
      </c>
      <c r="EA487" s="4" t="s">
        <v>1001</v>
      </c>
      <c r="EB487" s="4">
        <v>1089</v>
      </c>
      <c r="EC487" s="4">
        <v>18.149999999999999</v>
      </c>
      <c r="EE487" s="4">
        <v>2</v>
      </c>
      <c r="EF487" s="4">
        <v>1</v>
      </c>
      <c r="EG487" s="4" t="s">
        <v>534</v>
      </c>
      <c r="EI487" s="4">
        <v>1</v>
      </c>
      <c r="EJ487" s="4">
        <v>1</v>
      </c>
      <c r="EK487" s="4">
        <v>3</v>
      </c>
      <c r="EL487" s="4">
        <v>8</v>
      </c>
      <c r="EM487" s="4">
        <v>25</v>
      </c>
      <c r="ET487" s="4" t="s">
        <v>1884</v>
      </c>
      <c r="EU487" s="4" t="s">
        <v>201</v>
      </c>
      <c r="EV487" s="4" t="s">
        <v>202</v>
      </c>
      <c r="EY487" s="4">
        <v>826</v>
      </c>
      <c r="FA487" s="83" t="s">
        <v>237</v>
      </c>
      <c r="FB487" s="4" t="s">
        <v>204</v>
      </c>
      <c r="FC487" s="4">
        <v>0</v>
      </c>
      <c r="FD487" s="4" t="s">
        <v>205</v>
      </c>
      <c r="FE487" s="4">
        <v>12</v>
      </c>
    </row>
    <row r="488" spans="1:161" x14ac:dyDescent="0.3">
      <c r="A488" s="4">
        <v>17885</v>
      </c>
      <c r="B488" s="4" t="s">
        <v>1936</v>
      </c>
      <c r="C488" s="4" t="s">
        <v>212</v>
      </c>
      <c r="D488" s="4" t="s">
        <v>1937</v>
      </c>
      <c r="E488" s="4" t="s">
        <v>293</v>
      </c>
      <c r="F488" s="4" t="s">
        <v>202</v>
      </c>
      <c r="G488" s="4">
        <v>1</v>
      </c>
      <c r="H488" s="4">
        <v>2</v>
      </c>
      <c r="J488" s="4">
        <v>1</v>
      </c>
      <c r="K488" s="4">
        <v>2</v>
      </c>
      <c r="O488" s="4">
        <v>0</v>
      </c>
      <c r="P488" s="4">
        <v>1</v>
      </c>
      <c r="Q488" s="4">
        <v>2</v>
      </c>
      <c r="BF488" s="4">
        <v>1</v>
      </c>
      <c r="BG488" s="4">
        <v>1</v>
      </c>
      <c r="BI488" s="4">
        <v>1</v>
      </c>
      <c r="BJ488" s="4">
        <v>1</v>
      </c>
      <c r="BK488" s="4">
        <v>6</v>
      </c>
      <c r="BL488" s="4">
        <v>-77</v>
      </c>
      <c r="BS488" s="4">
        <v>1</v>
      </c>
      <c r="BU488" s="4">
        <v>2</v>
      </c>
      <c r="BW488" s="4">
        <v>1</v>
      </c>
      <c r="BX488" s="4">
        <v>1</v>
      </c>
      <c r="BY488" s="4">
        <v>1</v>
      </c>
      <c r="BZ488" s="4">
        <v>2</v>
      </c>
      <c r="CA488" s="4">
        <v>1</v>
      </c>
      <c r="CB488" s="4">
        <v>1</v>
      </c>
      <c r="CC488" s="4">
        <v>1</v>
      </c>
      <c r="CD488" s="4">
        <v>2</v>
      </c>
      <c r="CE488" s="4">
        <v>1</v>
      </c>
      <c r="CF488" s="4">
        <v>1</v>
      </c>
      <c r="CG488" s="4">
        <v>2</v>
      </c>
      <c r="CH488" s="4">
        <v>2</v>
      </c>
      <c r="CI488" s="4">
        <v>3</v>
      </c>
      <c r="CJ488" s="4">
        <v>2</v>
      </c>
      <c r="CK488" s="4">
        <v>7</v>
      </c>
      <c r="CL488" s="4">
        <v>1</v>
      </c>
      <c r="CM488" s="4">
        <v>4</v>
      </c>
      <c r="CN488" s="4">
        <v>1</v>
      </c>
      <c r="CO488" s="4">
        <v>1</v>
      </c>
      <c r="CP488" s="4">
        <v>1</v>
      </c>
      <c r="CQ488" s="4">
        <v>1</v>
      </c>
      <c r="CR488" s="4">
        <v>1</v>
      </c>
      <c r="CS488" s="4">
        <v>0</v>
      </c>
      <c r="CV488" s="4">
        <v>2</v>
      </c>
      <c r="CX488" s="4">
        <v>2</v>
      </c>
      <c r="CY488" s="4">
        <v>1</v>
      </c>
      <c r="CZ488" s="4">
        <v>1</v>
      </c>
      <c r="DA488" s="4">
        <v>3</v>
      </c>
      <c r="DB488" s="4">
        <v>1</v>
      </c>
      <c r="DC488" s="4">
        <v>2</v>
      </c>
      <c r="DD488" s="4">
        <v>1</v>
      </c>
      <c r="DE488" s="4">
        <v>1</v>
      </c>
      <c r="DF488" s="4">
        <v>2</v>
      </c>
      <c r="DH488" s="4">
        <v>0</v>
      </c>
      <c r="DI488" s="4">
        <v>0</v>
      </c>
      <c r="DJ488" s="4">
        <v>2</v>
      </c>
      <c r="DO488" s="4">
        <v>2</v>
      </c>
      <c r="DP488" s="4">
        <v>2</v>
      </c>
      <c r="DQ488" s="4">
        <v>7</v>
      </c>
      <c r="DR488" s="4">
        <v>1</v>
      </c>
      <c r="DW488" s="4">
        <v>2</v>
      </c>
      <c r="DX488" s="4">
        <v>6</v>
      </c>
      <c r="DY488" s="4">
        <v>1</v>
      </c>
      <c r="DZ488" s="4">
        <v>2</v>
      </c>
      <c r="EA488" s="4" t="s">
        <v>341</v>
      </c>
      <c r="EB488" s="4">
        <v>555</v>
      </c>
      <c r="EC488" s="4">
        <v>9.25</v>
      </c>
      <c r="EE488" s="4">
        <v>2</v>
      </c>
      <c r="EF488" s="4">
        <v>1</v>
      </c>
      <c r="EG488" s="4" t="s">
        <v>729</v>
      </c>
      <c r="EI488" s="4">
        <v>1</v>
      </c>
      <c r="EJ488" s="4">
        <v>1</v>
      </c>
      <c r="EK488" s="4">
        <v>3</v>
      </c>
      <c r="EL488" s="4">
        <v>10</v>
      </c>
      <c r="EM488" s="4">
        <v>29</v>
      </c>
      <c r="ET488" s="4" t="s">
        <v>1884</v>
      </c>
      <c r="EU488" s="4" t="s">
        <v>201</v>
      </c>
      <c r="EV488" s="4" t="s">
        <v>202</v>
      </c>
      <c r="EY488" s="4">
        <v>929</v>
      </c>
      <c r="FA488" s="83" t="s">
        <v>203</v>
      </c>
      <c r="FB488" s="4" t="s">
        <v>204</v>
      </c>
      <c r="FC488" s="4">
        <v>1</v>
      </c>
      <c r="FD488" s="4" t="s">
        <v>205</v>
      </c>
      <c r="FE488" s="4">
        <v>3</v>
      </c>
    </row>
    <row r="489" spans="1:161" x14ac:dyDescent="0.3">
      <c r="A489" s="4">
        <v>17892</v>
      </c>
      <c r="B489" s="4" t="s">
        <v>1938</v>
      </c>
      <c r="C489" s="4" t="s">
        <v>212</v>
      </c>
      <c r="D489" s="4" t="s">
        <v>1939</v>
      </c>
      <c r="E489" s="4" t="s">
        <v>214</v>
      </c>
      <c r="F489" s="4" t="s">
        <v>202</v>
      </c>
      <c r="G489" s="4">
        <v>1</v>
      </c>
      <c r="H489" s="4">
        <v>2</v>
      </c>
      <c r="J489" s="4">
        <v>1</v>
      </c>
      <c r="K489" s="4">
        <v>2</v>
      </c>
      <c r="O489" s="4">
        <v>0</v>
      </c>
      <c r="P489" s="4">
        <v>1</v>
      </c>
      <c r="Q489" s="4">
        <v>2</v>
      </c>
      <c r="BF489" s="4">
        <v>1</v>
      </c>
      <c r="BG489" s="4">
        <v>1</v>
      </c>
      <c r="BI489" s="4">
        <v>1</v>
      </c>
      <c r="BJ489" s="4">
        <v>1</v>
      </c>
      <c r="BK489" s="4">
        <v>6</v>
      </c>
      <c r="BL489" s="4">
        <v>3</v>
      </c>
      <c r="BS489" s="4">
        <v>3</v>
      </c>
      <c r="BW489" s="4">
        <v>1</v>
      </c>
      <c r="BX489" s="4">
        <v>3</v>
      </c>
      <c r="BY489" s="4">
        <v>2</v>
      </c>
      <c r="BZ489" s="4">
        <v>1</v>
      </c>
      <c r="CA489" s="4">
        <v>2</v>
      </c>
      <c r="CB489" s="4">
        <v>2</v>
      </c>
      <c r="CC489" s="4">
        <v>1</v>
      </c>
      <c r="CD489" s="4">
        <v>2</v>
      </c>
      <c r="CE489" s="4">
        <v>2</v>
      </c>
      <c r="CF489" s="4">
        <v>1</v>
      </c>
      <c r="CG489" s="4">
        <v>2</v>
      </c>
      <c r="CH489" s="4">
        <v>2</v>
      </c>
      <c r="CI489" s="4">
        <v>1</v>
      </c>
      <c r="CJ489" s="4">
        <v>2</v>
      </c>
      <c r="CK489" s="4">
        <v>6</v>
      </c>
      <c r="CL489" s="4">
        <v>2</v>
      </c>
      <c r="CM489" s="4">
        <v>2</v>
      </c>
      <c r="CN489" s="4">
        <v>1</v>
      </c>
      <c r="CO489" s="4">
        <v>1</v>
      </c>
      <c r="CP489" s="4">
        <v>1</v>
      </c>
      <c r="CQ489" s="4">
        <v>1</v>
      </c>
      <c r="CR489" s="4">
        <v>1</v>
      </c>
      <c r="CS489" s="4">
        <v>0</v>
      </c>
      <c r="CV489" s="4">
        <v>2</v>
      </c>
      <c r="CX489" s="4">
        <v>2</v>
      </c>
      <c r="CY489" s="4">
        <v>2</v>
      </c>
      <c r="CZ489" s="4">
        <v>1</v>
      </c>
      <c r="DA489" s="4">
        <v>2</v>
      </c>
      <c r="DB489" s="4">
        <v>1</v>
      </c>
      <c r="DC489" s="4">
        <v>15</v>
      </c>
      <c r="DD489" s="4">
        <v>2</v>
      </c>
      <c r="DE489" s="4">
        <v>1</v>
      </c>
      <c r="DF489" s="4">
        <v>3</v>
      </c>
      <c r="DH489" s="4">
        <v>1</v>
      </c>
      <c r="DI489" s="4">
        <v>1</v>
      </c>
      <c r="DJ489" s="4">
        <v>0</v>
      </c>
      <c r="DK489" s="4">
        <v>1</v>
      </c>
      <c r="DO489" s="4">
        <v>2</v>
      </c>
      <c r="DP489" s="4">
        <v>1</v>
      </c>
      <c r="DQ489" s="4">
        <v>6</v>
      </c>
      <c r="DR489" s="4">
        <v>2</v>
      </c>
      <c r="DW489" s="4">
        <v>2</v>
      </c>
      <c r="DX489" s="4">
        <v>4</v>
      </c>
      <c r="DY489" s="4">
        <v>1</v>
      </c>
      <c r="DZ489" s="4">
        <v>1</v>
      </c>
      <c r="EA489" s="4" t="s">
        <v>351</v>
      </c>
      <c r="EB489" s="4">
        <v>812</v>
      </c>
      <c r="EC489" s="4">
        <v>13.53</v>
      </c>
      <c r="EE489" s="4">
        <v>2</v>
      </c>
      <c r="EF489" s="4">
        <v>1</v>
      </c>
      <c r="EG489" s="4" t="s">
        <v>1940</v>
      </c>
      <c r="EI489" s="4">
        <v>1</v>
      </c>
      <c r="EJ489" s="4">
        <v>1</v>
      </c>
      <c r="EK489" s="4">
        <v>3</v>
      </c>
      <c r="EL489" s="4">
        <v>8</v>
      </c>
      <c r="EM489" s="4">
        <v>25</v>
      </c>
      <c r="ET489" s="4" t="s">
        <v>1884</v>
      </c>
      <c r="EU489" s="4" t="s">
        <v>201</v>
      </c>
      <c r="EV489" s="4" t="s">
        <v>202</v>
      </c>
      <c r="EY489" s="4">
        <v>826</v>
      </c>
      <c r="FA489" s="83" t="s">
        <v>203</v>
      </c>
      <c r="FB489" s="4" t="s">
        <v>204</v>
      </c>
      <c r="FC489" s="4">
        <v>1</v>
      </c>
      <c r="FD489" s="4" t="s">
        <v>238</v>
      </c>
      <c r="FE489" s="4">
        <v>3</v>
      </c>
    </row>
    <row r="490" spans="1:161" x14ac:dyDescent="0.3">
      <c r="A490" s="4">
        <v>18080</v>
      </c>
      <c r="B490" s="4" t="s">
        <v>1941</v>
      </c>
      <c r="C490" s="4" t="s">
        <v>212</v>
      </c>
      <c r="D490" s="4" t="s">
        <v>1942</v>
      </c>
      <c r="E490" s="4" t="s">
        <v>309</v>
      </c>
      <c r="F490" s="4" t="s">
        <v>1499</v>
      </c>
      <c r="G490" s="4">
        <v>1</v>
      </c>
      <c r="H490" s="4">
        <v>1</v>
      </c>
      <c r="I490" s="4">
        <v>1</v>
      </c>
      <c r="J490" s="4">
        <v>1</v>
      </c>
      <c r="K490" s="4">
        <v>2</v>
      </c>
      <c r="O490" s="4">
        <v>2</v>
      </c>
      <c r="P490" s="4">
        <v>1</v>
      </c>
      <c r="Q490" s="4">
        <v>2</v>
      </c>
      <c r="BF490" s="4">
        <v>1</v>
      </c>
      <c r="BG490" s="4">
        <v>1</v>
      </c>
      <c r="BI490" s="4">
        <v>1</v>
      </c>
      <c r="BJ490" s="4">
        <v>1</v>
      </c>
      <c r="BK490" s="4">
        <v>6</v>
      </c>
      <c r="BL490" s="4">
        <v>-77</v>
      </c>
      <c r="BS490" s="4">
        <v>3</v>
      </c>
      <c r="BW490" s="4">
        <v>2</v>
      </c>
      <c r="BX490" s="4">
        <v>1</v>
      </c>
      <c r="BY490" s="4">
        <v>2</v>
      </c>
      <c r="BZ490" s="4">
        <v>1</v>
      </c>
      <c r="CA490" s="4">
        <v>2</v>
      </c>
      <c r="CB490" s="4">
        <v>2</v>
      </c>
      <c r="CC490" s="4">
        <v>2</v>
      </c>
      <c r="CD490" s="4">
        <v>-98</v>
      </c>
      <c r="CE490" s="4">
        <v>2</v>
      </c>
      <c r="CF490" s="4">
        <v>2</v>
      </c>
      <c r="CG490" s="4">
        <v>3</v>
      </c>
      <c r="CH490" s="4">
        <v>1</v>
      </c>
      <c r="CI490" s="4">
        <v>1</v>
      </c>
      <c r="CJ490" s="4">
        <v>2</v>
      </c>
      <c r="CK490" s="4">
        <v>7</v>
      </c>
      <c r="CL490" s="4">
        <v>7</v>
      </c>
      <c r="CM490" s="4">
        <v>1</v>
      </c>
      <c r="CN490" s="4">
        <v>1</v>
      </c>
      <c r="CO490" s="4">
        <v>1</v>
      </c>
      <c r="CP490" s="4">
        <v>1</v>
      </c>
      <c r="CQ490" s="4">
        <v>1</v>
      </c>
      <c r="CR490" s="4">
        <v>1</v>
      </c>
      <c r="CS490" s="4">
        <v>1</v>
      </c>
      <c r="CT490" s="4">
        <v>1</v>
      </c>
      <c r="CU490" s="4">
        <v>1</v>
      </c>
      <c r="CV490" s="4">
        <v>2</v>
      </c>
      <c r="CX490" s="4">
        <v>3</v>
      </c>
      <c r="CY490" s="4">
        <v>1</v>
      </c>
      <c r="CZ490" s="4">
        <v>1</v>
      </c>
      <c r="DA490" s="4">
        <v>2</v>
      </c>
      <c r="DB490" s="4">
        <v>1</v>
      </c>
      <c r="DC490" s="4">
        <v>15</v>
      </c>
      <c r="DD490" s="4">
        <v>-97</v>
      </c>
      <c r="DE490" s="4">
        <v>1</v>
      </c>
      <c r="DF490" s="4">
        <v>1</v>
      </c>
      <c r="DH490" s="4">
        <v>0</v>
      </c>
      <c r="DI490" s="4">
        <v>0</v>
      </c>
      <c r="DJ490" s="4">
        <v>0</v>
      </c>
      <c r="DK490" s="4">
        <v>0</v>
      </c>
      <c r="DL490" s="4">
        <v>1</v>
      </c>
      <c r="DO490" s="4">
        <v>1</v>
      </c>
      <c r="DP490" s="4">
        <v>1</v>
      </c>
      <c r="DQ490" s="4">
        <v>3</v>
      </c>
      <c r="DR490" s="4">
        <v>6</v>
      </c>
      <c r="DW490" s="4">
        <v>1</v>
      </c>
      <c r="DX490" s="4">
        <v>-98</v>
      </c>
      <c r="DY490" s="4">
        <v>1</v>
      </c>
      <c r="DZ490" s="4">
        <v>1</v>
      </c>
      <c r="EA490" s="4" t="s">
        <v>262</v>
      </c>
      <c r="EB490" s="4">
        <v>987</v>
      </c>
      <c r="EC490" s="4">
        <v>16.45</v>
      </c>
      <c r="EE490" s="4">
        <v>2</v>
      </c>
      <c r="EF490" s="4">
        <v>1</v>
      </c>
      <c r="EG490" s="4" t="s">
        <v>800</v>
      </c>
      <c r="EI490" s="4">
        <v>1</v>
      </c>
      <c r="EJ490" s="4">
        <v>1</v>
      </c>
      <c r="EK490" s="4">
        <v>3</v>
      </c>
      <c r="EL490" s="4">
        <v>9</v>
      </c>
      <c r="EM490" s="4">
        <v>27</v>
      </c>
      <c r="ET490" s="4" t="s">
        <v>1943</v>
      </c>
      <c r="EU490" s="4" t="s">
        <v>201</v>
      </c>
      <c r="EV490" s="4" t="s">
        <v>202</v>
      </c>
      <c r="EY490" s="4">
        <v>1294</v>
      </c>
      <c r="FA490" s="83" t="s">
        <v>203</v>
      </c>
      <c r="FB490" s="4" t="s">
        <v>204</v>
      </c>
      <c r="FC490" s="4">
        <v>1</v>
      </c>
      <c r="FD490" s="4" t="s">
        <v>238</v>
      </c>
      <c r="FE490" s="4">
        <v>3</v>
      </c>
    </row>
    <row r="491" spans="1:161" x14ac:dyDescent="0.3">
      <c r="A491" s="4">
        <v>18086</v>
      </c>
      <c r="B491" s="4" t="s">
        <v>1944</v>
      </c>
      <c r="C491" s="4" t="s">
        <v>194</v>
      </c>
      <c r="D491" s="4" t="s">
        <v>1945</v>
      </c>
      <c r="E491" s="4" t="s">
        <v>227</v>
      </c>
      <c r="F491" s="4" t="s">
        <v>202</v>
      </c>
      <c r="G491" s="4">
        <v>1</v>
      </c>
      <c r="H491" s="4">
        <v>2</v>
      </c>
      <c r="J491" s="4">
        <v>1</v>
      </c>
      <c r="K491" s="4">
        <v>2</v>
      </c>
      <c r="O491" s="4">
        <v>0</v>
      </c>
      <c r="P491" s="4">
        <v>1</v>
      </c>
      <c r="Q491" s="4">
        <v>2</v>
      </c>
      <c r="BF491" s="4">
        <v>1</v>
      </c>
      <c r="BG491" s="4">
        <v>1</v>
      </c>
      <c r="BI491" s="4">
        <v>1</v>
      </c>
      <c r="BJ491" s="4">
        <v>1</v>
      </c>
      <c r="BK491" s="4">
        <v>-98</v>
      </c>
      <c r="BL491" s="4">
        <v>2</v>
      </c>
      <c r="BS491" s="4">
        <v>2</v>
      </c>
      <c r="BT491" s="4">
        <v>2</v>
      </c>
      <c r="BU491" s="4">
        <v>2</v>
      </c>
      <c r="BW491" s="4">
        <v>2</v>
      </c>
      <c r="BX491" s="4">
        <v>1</v>
      </c>
      <c r="BY491" s="4">
        <v>2</v>
      </c>
      <c r="BZ491" s="4">
        <v>1</v>
      </c>
      <c r="CA491" s="4">
        <v>1</v>
      </c>
      <c r="CB491" s="4">
        <v>1</v>
      </c>
      <c r="CC491" s="4">
        <v>2</v>
      </c>
      <c r="CD491" s="4">
        <v>2</v>
      </c>
      <c r="CE491" s="4">
        <v>2</v>
      </c>
      <c r="CF491" s="4">
        <v>1</v>
      </c>
      <c r="CG491" s="4">
        <v>2</v>
      </c>
      <c r="CH491" s="4">
        <v>1</v>
      </c>
      <c r="CI491" s="4">
        <v>1</v>
      </c>
      <c r="CJ491" s="4">
        <v>2</v>
      </c>
      <c r="CK491" s="4">
        <v>7</v>
      </c>
      <c r="CL491" s="4">
        <v>1</v>
      </c>
      <c r="CM491" s="4">
        <v>3</v>
      </c>
      <c r="CN491" s="4">
        <v>1</v>
      </c>
      <c r="CO491" s="4">
        <v>2</v>
      </c>
      <c r="CP491" s="4">
        <v>1</v>
      </c>
      <c r="CQ491" s="4">
        <v>2</v>
      </c>
      <c r="CR491" s="4">
        <v>1</v>
      </c>
      <c r="CS491" s="4">
        <v>0</v>
      </c>
      <c r="CV491" s="4">
        <v>2</v>
      </c>
      <c r="CX491" s="4">
        <v>2</v>
      </c>
      <c r="CY491" s="4">
        <v>1</v>
      </c>
      <c r="CZ491" s="4">
        <v>1</v>
      </c>
      <c r="DA491" s="4">
        <v>4</v>
      </c>
      <c r="DB491" s="4">
        <v>1</v>
      </c>
      <c r="DC491" s="4">
        <v>21</v>
      </c>
      <c r="DD491" s="4">
        <v>1</v>
      </c>
      <c r="DE491" s="4">
        <v>1</v>
      </c>
      <c r="DF491" s="4">
        <v>3</v>
      </c>
      <c r="DH491" s="4">
        <v>0</v>
      </c>
      <c r="DI491" s="4">
        <v>1</v>
      </c>
      <c r="DJ491" s="4">
        <v>0</v>
      </c>
      <c r="DK491" s="4">
        <v>0</v>
      </c>
      <c r="DL491" s="4">
        <v>2</v>
      </c>
      <c r="DO491" s="4">
        <v>1</v>
      </c>
      <c r="DP491" s="4">
        <v>2</v>
      </c>
      <c r="DQ491" s="4">
        <v>6</v>
      </c>
      <c r="DR491" s="4">
        <v>1</v>
      </c>
      <c r="DS491" s="4">
        <v>6</v>
      </c>
      <c r="DW491" s="4">
        <v>1</v>
      </c>
      <c r="DX491" s="4">
        <v>7</v>
      </c>
      <c r="DY491" s="4">
        <v>1</v>
      </c>
      <c r="DZ491" s="4">
        <v>2</v>
      </c>
      <c r="EA491" s="4" t="s">
        <v>1946</v>
      </c>
      <c r="EB491" s="4">
        <v>448</v>
      </c>
      <c r="EC491" s="4">
        <v>7.47</v>
      </c>
      <c r="EE491" s="4">
        <v>2</v>
      </c>
      <c r="EF491" s="4">
        <v>1</v>
      </c>
      <c r="EG491" s="4" t="s">
        <v>302</v>
      </c>
      <c r="EI491" s="4">
        <v>1</v>
      </c>
      <c r="EJ491" s="4">
        <v>1</v>
      </c>
      <c r="EK491" s="4">
        <v>3</v>
      </c>
      <c r="EL491" s="4">
        <v>6</v>
      </c>
      <c r="EM491" s="4">
        <v>21</v>
      </c>
      <c r="ET491" s="4" t="s">
        <v>1943</v>
      </c>
      <c r="EU491" s="4" t="s">
        <v>201</v>
      </c>
      <c r="EV491" s="4" t="s">
        <v>202</v>
      </c>
      <c r="EY491" s="4">
        <v>963</v>
      </c>
      <c r="FA491" s="83" t="s">
        <v>203</v>
      </c>
      <c r="FB491" s="4" t="s">
        <v>204</v>
      </c>
      <c r="FC491" s="4">
        <v>1</v>
      </c>
      <c r="FD491" s="4" t="s">
        <v>205</v>
      </c>
    </row>
    <row r="492" spans="1:161" x14ac:dyDescent="0.3">
      <c r="A492" s="4">
        <v>18191</v>
      </c>
      <c r="B492" s="4" t="s">
        <v>1947</v>
      </c>
      <c r="C492" s="4" t="s">
        <v>212</v>
      </c>
      <c r="D492" s="4" t="s">
        <v>1948</v>
      </c>
      <c r="E492" s="4" t="s">
        <v>309</v>
      </c>
      <c r="F492" s="4" t="s">
        <v>1499</v>
      </c>
      <c r="G492" s="4">
        <v>1</v>
      </c>
      <c r="H492" s="4">
        <v>2</v>
      </c>
      <c r="J492" s="4">
        <v>1</v>
      </c>
      <c r="K492" s="4">
        <v>2</v>
      </c>
      <c r="O492" s="4">
        <v>0</v>
      </c>
      <c r="P492" s="4">
        <v>1</v>
      </c>
      <c r="Q492" s="4">
        <v>2</v>
      </c>
      <c r="BF492" s="4">
        <v>1</v>
      </c>
      <c r="BG492" s="4">
        <v>1</v>
      </c>
      <c r="BI492" s="4">
        <v>1</v>
      </c>
      <c r="BJ492" s="4">
        <v>1</v>
      </c>
      <c r="BK492" s="4">
        <v>5</v>
      </c>
      <c r="BL492" s="4">
        <v>2</v>
      </c>
      <c r="BS492" s="4">
        <v>2</v>
      </c>
      <c r="BT492" s="4">
        <v>2</v>
      </c>
      <c r="BU492" s="4">
        <v>2</v>
      </c>
      <c r="BW492" s="4">
        <v>2</v>
      </c>
      <c r="BX492" s="4">
        <v>1</v>
      </c>
      <c r="BY492" s="4">
        <v>2</v>
      </c>
      <c r="BZ492" s="4">
        <v>1</v>
      </c>
      <c r="CA492" s="4">
        <v>1</v>
      </c>
      <c r="CB492" s="4">
        <v>1</v>
      </c>
      <c r="CC492" s="4">
        <v>2</v>
      </c>
      <c r="CD492" s="4">
        <v>1</v>
      </c>
      <c r="CE492" s="4">
        <v>2</v>
      </c>
      <c r="CF492" s="4">
        <v>2</v>
      </c>
      <c r="CG492" s="4">
        <v>2</v>
      </c>
      <c r="CH492" s="4">
        <v>3</v>
      </c>
      <c r="CI492" s="4">
        <v>2</v>
      </c>
      <c r="CJ492" s="4">
        <v>2</v>
      </c>
      <c r="CK492" s="4">
        <v>7</v>
      </c>
      <c r="CL492" s="4">
        <v>5</v>
      </c>
      <c r="CM492" s="4">
        <v>2</v>
      </c>
      <c r="CN492" s="4">
        <v>1</v>
      </c>
      <c r="CO492" s="4">
        <v>1</v>
      </c>
      <c r="CP492" s="4">
        <v>1</v>
      </c>
      <c r="CQ492" s="4">
        <v>1</v>
      </c>
      <c r="CR492" s="4">
        <v>1</v>
      </c>
      <c r="CS492" s="4">
        <v>1</v>
      </c>
      <c r="CT492" s="4">
        <v>1</v>
      </c>
      <c r="CU492" s="4">
        <v>1</v>
      </c>
      <c r="CV492" s="4">
        <v>2</v>
      </c>
      <c r="CX492" s="4">
        <v>1</v>
      </c>
      <c r="CY492" s="4">
        <v>4</v>
      </c>
      <c r="CZ492" s="4">
        <v>1</v>
      </c>
      <c r="DA492" s="4">
        <v>2</v>
      </c>
      <c r="DB492" s="4">
        <v>1</v>
      </c>
      <c r="DC492" s="4">
        <v>2</v>
      </c>
      <c r="DD492" s="4">
        <v>2</v>
      </c>
      <c r="DE492" s="4">
        <v>1</v>
      </c>
      <c r="DF492" s="4">
        <v>3</v>
      </c>
      <c r="DH492" s="4">
        <v>2</v>
      </c>
      <c r="DI492" s="4">
        <v>0</v>
      </c>
      <c r="DJ492" s="4">
        <v>0</v>
      </c>
      <c r="DK492" s="4">
        <v>0</v>
      </c>
      <c r="DL492" s="4">
        <v>1</v>
      </c>
      <c r="DO492" s="4">
        <v>2</v>
      </c>
      <c r="DP492" s="4">
        <v>2</v>
      </c>
      <c r="DQ492" s="4">
        <v>5</v>
      </c>
      <c r="DR492" s="4">
        <v>2</v>
      </c>
      <c r="DW492" s="4">
        <v>2</v>
      </c>
      <c r="DX492" s="4">
        <v>4</v>
      </c>
      <c r="DY492" s="4">
        <v>1</v>
      </c>
      <c r="DZ492" s="4">
        <v>2</v>
      </c>
      <c r="EA492" s="4" t="s">
        <v>1949</v>
      </c>
      <c r="EB492" s="4">
        <v>571</v>
      </c>
      <c r="EC492" s="4">
        <v>9.52</v>
      </c>
      <c r="EE492" s="4">
        <v>2</v>
      </c>
      <c r="EF492" s="4">
        <v>1</v>
      </c>
      <c r="EG492" s="4" t="s">
        <v>1639</v>
      </c>
      <c r="EI492" s="4">
        <v>1</v>
      </c>
      <c r="EJ492" s="4">
        <v>1</v>
      </c>
      <c r="EK492" s="4">
        <v>3</v>
      </c>
      <c r="EL492" s="4">
        <v>9</v>
      </c>
      <c r="EM492" s="4">
        <v>27</v>
      </c>
      <c r="ET492" s="4" t="s">
        <v>1943</v>
      </c>
      <c r="EU492" s="4" t="s">
        <v>201</v>
      </c>
      <c r="EV492" s="4" t="s">
        <v>202</v>
      </c>
      <c r="EY492" s="4">
        <v>1294</v>
      </c>
      <c r="FA492" s="83" t="s">
        <v>203</v>
      </c>
      <c r="FB492" s="4" t="s">
        <v>204</v>
      </c>
      <c r="FC492" s="4">
        <v>1</v>
      </c>
      <c r="FD492" s="4" t="s">
        <v>205</v>
      </c>
      <c r="FE492" s="4">
        <v>7</v>
      </c>
    </row>
    <row r="493" spans="1:161" x14ac:dyDescent="0.3">
      <c r="A493" s="4">
        <v>18478</v>
      </c>
      <c r="B493" s="4" t="s">
        <v>1950</v>
      </c>
      <c r="C493" s="4" t="s">
        <v>212</v>
      </c>
      <c r="D493" s="4" t="s">
        <v>1951</v>
      </c>
      <c r="E493" s="4" t="s">
        <v>214</v>
      </c>
      <c r="F493" s="4" t="s">
        <v>202</v>
      </c>
      <c r="G493" s="4">
        <v>1</v>
      </c>
      <c r="H493" s="4">
        <v>1</v>
      </c>
      <c r="I493" s="4">
        <v>1</v>
      </c>
      <c r="J493" s="4">
        <v>1</v>
      </c>
      <c r="K493" s="4">
        <v>2</v>
      </c>
      <c r="O493" s="4">
        <v>2</v>
      </c>
      <c r="P493" s="4">
        <v>1</v>
      </c>
      <c r="Q493" s="4">
        <v>2</v>
      </c>
      <c r="BF493" s="4">
        <v>1</v>
      </c>
      <c r="BG493" s="4">
        <v>1</v>
      </c>
      <c r="BI493" s="4">
        <v>1</v>
      </c>
      <c r="BJ493" s="4">
        <v>1</v>
      </c>
      <c r="BK493" s="4">
        <v>6</v>
      </c>
      <c r="BL493" s="4">
        <v>3</v>
      </c>
      <c r="BS493" s="4">
        <v>1</v>
      </c>
      <c r="BU493" s="4">
        <v>2</v>
      </c>
      <c r="BW493" s="4">
        <v>3</v>
      </c>
      <c r="BX493" s="4">
        <v>3</v>
      </c>
      <c r="BY493" s="4">
        <v>1</v>
      </c>
      <c r="BZ493" s="4">
        <v>1</v>
      </c>
      <c r="CA493" s="4">
        <v>2</v>
      </c>
      <c r="CB493" s="4">
        <v>1</v>
      </c>
      <c r="CC493" s="4">
        <v>2</v>
      </c>
      <c r="CD493" s="4">
        <v>2</v>
      </c>
      <c r="CE493" s="4">
        <v>2</v>
      </c>
      <c r="CF493" s="4">
        <v>1</v>
      </c>
      <c r="CG493" s="4">
        <v>1</v>
      </c>
      <c r="CH493" s="4">
        <v>1</v>
      </c>
      <c r="CI493" s="4">
        <v>1</v>
      </c>
      <c r="CJ493" s="4">
        <v>1</v>
      </c>
      <c r="CK493" s="4">
        <v>7</v>
      </c>
      <c r="CL493" s="4">
        <v>1</v>
      </c>
      <c r="CM493" s="4">
        <v>6</v>
      </c>
      <c r="CN493" s="4">
        <v>1</v>
      </c>
      <c r="CO493" s="4">
        <v>2</v>
      </c>
      <c r="CP493" s="4">
        <v>1</v>
      </c>
      <c r="CQ493" s="4">
        <v>2</v>
      </c>
      <c r="CR493" s="4">
        <v>1</v>
      </c>
      <c r="CS493" s="4">
        <v>0</v>
      </c>
      <c r="CV493" s="4">
        <v>2</v>
      </c>
      <c r="CX493" s="4">
        <v>2</v>
      </c>
      <c r="CY493" s="4">
        <v>2</v>
      </c>
      <c r="CZ493" s="4">
        <v>1</v>
      </c>
      <c r="DA493" s="4">
        <v>3</v>
      </c>
      <c r="DB493" s="4">
        <v>1</v>
      </c>
      <c r="DC493" s="4">
        <v>20</v>
      </c>
      <c r="DD493" s="4">
        <v>4</v>
      </c>
      <c r="DE493" s="4">
        <v>1</v>
      </c>
      <c r="DF493" s="4">
        <v>3</v>
      </c>
      <c r="DH493" s="4">
        <v>0</v>
      </c>
      <c r="DI493" s="4">
        <v>1</v>
      </c>
      <c r="DJ493" s="4">
        <v>0</v>
      </c>
      <c r="DK493" s="4">
        <v>0</v>
      </c>
      <c r="DL493" s="4">
        <v>2</v>
      </c>
      <c r="DO493" s="4">
        <v>1</v>
      </c>
      <c r="DP493" s="4">
        <v>2</v>
      </c>
      <c r="DQ493" s="4">
        <v>6</v>
      </c>
      <c r="DR493" s="4">
        <v>6</v>
      </c>
      <c r="DW493" s="4">
        <v>1</v>
      </c>
      <c r="DX493" s="4">
        <v>7</v>
      </c>
      <c r="DY493" s="4">
        <v>1</v>
      </c>
      <c r="DZ493" s="4">
        <v>1</v>
      </c>
      <c r="EA493" s="4" t="s">
        <v>1952</v>
      </c>
      <c r="EB493" s="4">
        <v>671</v>
      </c>
      <c r="EC493" s="4">
        <v>11.18</v>
      </c>
      <c r="EE493" s="4">
        <v>2</v>
      </c>
      <c r="EF493" s="4">
        <v>1</v>
      </c>
      <c r="EG493" s="4" t="s">
        <v>1374</v>
      </c>
      <c r="EI493" s="4">
        <v>1</v>
      </c>
      <c r="EJ493" s="4">
        <v>1</v>
      </c>
      <c r="EK493" s="4">
        <v>3</v>
      </c>
      <c r="EL493" s="4">
        <v>8</v>
      </c>
      <c r="EM493" s="4">
        <v>25</v>
      </c>
      <c r="ET493" s="4" t="s">
        <v>1943</v>
      </c>
      <c r="EU493" s="4" t="s">
        <v>201</v>
      </c>
      <c r="EV493" s="4" t="s">
        <v>202</v>
      </c>
      <c r="EY493" s="4">
        <v>826</v>
      </c>
      <c r="FA493" s="83" t="s">
        <v>203</v>
      </c>
      <c r="FB493" s="4" t="s">
        <v>204</v>
      </c>
      <c r="FC493" s="4">
        <v>1</v>
      </c>
      <c r="FD493" s="4" t="s">
        <v>205</v>
      </c>
      <c r="FE493" s="4">
        <v>3</v>
      </c>
    </row>
    <row r="494" spans="1:161" x14ac:dyDescent="0.3">
      <c r="A494" s="4">
        <v>18509</v>
      </c>
      <c r="B494" s="4" t="s">
        <v>1953</v>
      </c>
      <c r="C494" s="4" t="s">
        <v>194</v>
      </c>
      <c r="D494" s="4" t="s">
        <v>1954</v>
      </c>
      <c r="E494" s="4" t="s">
        <v>227</v>
      </c>
      <c r="F494" s="4" t="s">
        <v>202</v>
      </c>
      <c r="G494" s="4">
        <v>1</v>
      </c>
      <c r="H494" s="4">
        <v>1</v>
      </c>
      <c r="I494" s="4">
        <v>2</v>
      </c>
      <c r="J494" s="4">
        <v>1</v>
      </c>
      <c r="K494" s="4">
        <v>2</v>
      </c>
      <c r="O494" s="4">
        <v>1</v>
      </c>
      <c r="P494" s="4">
        <v>1</v>
      </c>
      <c r="Q494" s="4">
        <v>2</v>
      </c>
      <c r="R494" s="4">
        <v>2</v>
      </c>
      <c r="U494" s="4">
        <v>1</v>
      </c>
      <c r="W494" s="4">
        <v>1</v>
      </c>
      <c r="Y494" s="4">
        <v>1</v>
      </c>
      <c r="Z494" s="4">
        <v>1</v>
      </c>
      <c r="AA494" s="4">
        <v>1</v>
      </c>
      <c r="AB494" s="4">
        <v>2012</v>
      </c>
      <c r="AC494" s="4">
        <v>2</v>
      </c>
      <c r="AD494" s="4">
        <v>3</v>
      </c>
      <c r="AE494" s="4">
        <v>1</v>
      </c>
      <c r="AF494" s="4">
        <v>5</v>
      </c>
      <c r="AG494" s="4">
        <v>1</v>
      </c>
      <c r="AV494" s="4">
        <v>2</v>
      </c>
      <c r="AX494" s="4">
        <v>1</v>
      </c>
      <c r="AY494" s="4">
        <v>2</v>
      </c>
      <c r="BB494" s="4">
        <v>1</v>
      </c>
      <c r="BC494" s="4">
        <v>0</v>
      </c>
      <c r="BD494" s="4">
        <v>2</v>
      </c>
      <c r="BE494" s="4">
        <v>2</v>
      </c>
      <c r="BF494" s="4">
        <v>1</v>
      </c>
      <c r="BG494" s="4">
        <v>1</v>
      </c>
      <c r="BH494" s="4">
        <v>1</v>
      </c>
      <c r="BJ494" s="4">
        <v>1</v>
      </c>
      <c r="BK494" s="4">
        <v>5</v>
      </c>
      <c r="BL494" s="4">
        <v>-77</v>
      </c>
      <c r="BS494" s="4">
        <v>1</v>
      </c>
      <c r="BU494" s="4">
        <v>1</v>
      </c>
      <c r="BV494" s="4">
        <v>3</v>
      </c>
      <c r="BX494" s="4">
        <v>3</v>
      </c>
      <c r="BY494" s="4">
        <v>2</v>
      </c>
      <c r="BZ494" s="4">
        <v>2</v>
      </c>
      <c r="CA494" s="4">
        <v>1</v>
      </c>
      <c r="CB494" s="4">
        <v>2</v>
      </c>
      <c r="CC494" s="4">
        <v>1</v>
      </c>
      <c r="CD494" s="4">
        <v>2</v>
      </c>
      <c r="CE494" s="4">
        <v>2</v>
      </c>
      <c r="CF494" s="4">
        <v>1</v>
      </c>
      <c r="CG494" s="4">
        <v>2</v>
      </c>
      <c r="CH494" s="4">
        <v>2</v>
      </c>
      <c r="CI494" s="4">
        <v>2</v>
      </c>
      <c r="CJ494" s="4">
        <v>2</v>
      </c>
      <c r="CK494" s="4">
        <v>7</v>
      </c>
      <c r="CL494" s="4">
        <v>7</v>
      </c>
      <c r="CM494" s="4">
        <v>1</v>
      </c>
      <c r="CN494" s="4">
        <v>1</v>
      </c>
      <c r="CO494" s="4">
        <v>1</v>
      </c>
      <c r="CP494" s="4">
        <v>1</v>
      </c>
      <c r="CQ494" s="4">
        <v>1</v>
      </c>
      <c r="CR494" s="4">
        <v>1</v>
      </c>
      <c r="CS494" s="4">
        <v>0</v>
      </c>
      <c r="CV494" s="4">
        <v>2</v>
      </c>
      <c r="CX494" s="4">
        <v>1</v>
      </c>
      <c r="CY494" s="4">
        <v>5</v>
      </c>
      <c r="CZ494" s="4">
        <v>1</v>
      </c>
      <c r="DA494" s="4">
        <v>1</v>
      </c>
      <c r="DB494" s="4">
        <v>1</v>
      </c>
      <c r="DC494" s="4">
        <v>0.3</v>
      </c>
      <c r="DD494" s="4">
        <v>-97</v>
      </c>
      <c r="DE494" s="4">
        <v>1</v>
      </c>
      <c r="DF494" s="4">
        <v>2</v>
      </c>
      <c r="DH494" s="4">
        <v>0</v>
      </c>
      <c r="DI494" s="4">
        <v>0</v>
      </c>
      <c r="DJ494" s="4">
        <v>1</v>
      </c>
      <c r="DK494" s="4">
        <v>1</v>
      </c>
      <c r="DO494" s="4">
        <v>2</v>
      </c>
      <c r="DP494" s="4">
        <v>2</v>
      </c>
      <c r="DQ494" s="4">
        <v>6</v>
      </c>
      <c r="DR494" s="4">
        <v>6</v>
      </c>
      <c r="DW494" s="4">
        <v>1</v>
      </c>
      <c r="DX494" s="4">
        <v>5</v>
      </c>
      <c r="DY494" s="4">
        <v>1</v>
      </c>
      <c r="DZ494" s="4">
        <v>2</v>
      </c>
      <c r="EA494" s="4" t="s">
        <v>1955</v>
      </c>
      <c r="EB494" s="4">
        <v>903</v>
      </c>
      <c r="EC494" s="4">
        <v>15.05</v>
      </c>
      <c r="EE494" s="4">
        <v>2</v>
      </c>
      <c r="EF494" s="4">
        <v>1</v>
      </c>
      <c r="EG494" s="4" t="s">
        <v>500</v>
      </c>
      <c r="EI494" s="4">
        <v>1</v>
      </c>
      <c r="EJ494" s="4">
        <v>1</v>
      </c>
      <c r="EK494" s="4">
        <v>3</v>
      </c>
      <c r="EL494" s="4">
        <v>6</v>
      </c>
      <c r="EM494" s="4">
        <v>21</v>
      </c>
      <c r="ET494" s="4" t="s">
        <v>1943</v>
      </c>
      <c r="EU494" s="4" t="s">
        <v>201</v>
      </c>
      <c r="EV494" s="4" t="s">
        <v>202</v>
      </c>
      <c r="EY494" s="4">
        <v>963</v>
      </c>
      <c r="FA494" s="83" t="s">
        <v>237</v>
      </c>
      <c r="FB494" s="4" t="s">
        <v>204</v>
      </c>
      <c r="FC494" s="4">
        <v>0</v>
      </c>
      <c r="FD494" s="4" t="s">
        <v>205</v>
      </c>
      <c r="FE494" s="4">
        <v>7</v>
      </c>
    </row>
    <row r="495" spans="1:161" x14ac:dyDescent="0.3">
      <c r="A495" s="4">
        <v>18562</v>
      </c>
      <c r="B495" s="4" t="s">
        <v>1956</v>
      </c>
      <c r="C495" s="4" t="s">
        <v>194</v>
      </c>
      <c r="D495" s="4" t="s">
        <v>1957</v>
      </c>
      <c r="E495" s="4" t="s">
        <v>227</v>
      </c>
      <c r="F495" s="4" t="s">
        <v>202</v>
      </c>
      <c r="G495" s="4">
        <v>1</v>
      </c>
      <c r="H495" s="4">
        <v>1</v>
      </c>
      <c r="I495" s="4">
        <v>1</v>
      </c>
      <c r="J495" s="4">
        <v>1</v>
      </c>
      <c r="K495" s="4">
        <v>2</v>
      </c>
      <c r="O495" s="4">
        <v>2</v>
      </c>
      <c r="P495" s="4">
        <v>1</v>
      </c>
      <c r="Q495" s="4">
        <v>2</v>
      </c>
      <c r="BF495" s="4">
        <v>1</v>
      </c>
      <c r="BG495" s="4">
        <v>1</v>
      </c>
      <c r="BI495" s="4">
        <v>1</v>
      </c>
      <c r="BJ495" s="4">
        <v>2</v>
      </c>
      <c r="BK495" s="4">
        <v>5</v>
      </c>
      <c r="BL495" s="4">
        <v>5</v>
      </c>
      <c r="BM495" s="4">
        <v>6</v>
      </c>
      <c r="BS495" s="4">
        <v>1</v>
      </c>
      <c r="BU495" s="4">
        <v>2</v>
      </c>
      <c r="BW495" s="4">
        <v>2</v>
      </c>
      <c r="BX495" s="4">
        <v>3</v>
      </c>
      <c r="BY495" s="4">
        <v>2</v>
      </c>
      <c r="BZ495" s="4">
        <v>1</v>
      </c>
      <c r="CA495" s="4">
        <v>1</v>
      </c>
      <c r="CB495" s="4">
        <v>1</v>
      </c>
      <c r="CC495" s="4">
        <v>2</v>
      </c>
      <c r="CD495" s="4">
        <v>2</v>
      </c>
      <c r="CE495" s="4">
        <v>2</v>
      </c>
      <c r="CF495" s="4">
        <v>1</v>
      </c>
      <c r="CG495" s="4">
        <v>2</v>
      </c>
      <c r="CH495" s="4">
        <v>2</v>
      </c>
      <c r="CI495" s="4">
        <v>1</v>
      </c>
      <c r="CJ495" s="4">
        <v>2</v>
      </c>
      <c r="CK495" s="4">
        <v>7</v>
      </c>
      <c r="CL495" s="4">
        <v>1</v>
      </c>
      <c r="CM495" s="4">
        <v>1</v>
      </c>
      <c r="CN495" s="4">
        <v>1</v>
      </c>
      <c r="CO495" s="4">
        <v>2</v>
      </c>
      <c r="CP495" s="4">
        <v>1</v>
      </c>
      <c r="CQ495" s="4">
        <v>2</v>
      </c>
      <c r="CR495" s="4">
        <v>1</v>
      </c>
      <c r="CS495" s="4">
        <v>0</v>
      </c>
      <c r="CV495" s="4">
        <v>2</v>
      </c>
      <c r="CX495" s="4">
        <v>2</v>
      </c>
      <c r="CY495" s="4">
        <v>1</v>
      </c>
      <c r="CZ495" s="4">
        <v>-98</v>
      </c>
      <c r="DB495" s="4">
        <v>-98</v>
      </c>
      <c r="DD495" s="4">
        <v>-98</v>
      </c>
      <c r="DE495" s="4">
        <v>-98</v>
      </c>
      <c r="DO495" s="4">
        <v>-98</v>
      </c>
      <c r="DP495" s="4">
        <v>-98</v>
      </c>
      <c r="DQ495" s="4">
        <v>-98</v>
      </c>
      <c r="DR495" s="4">
        <v>-98</v>
      </c>
      <c r="DW495" s="4">
        <v>-98</v>
      </c>
      <c r="DX495" s="4">
        <v>-98</v>
      </c>
      <c r="DY495" s="4">
        <v>-98</v>
      </c>
      <c r="DZ495" s="4">
        <v>1</v>
      </c>
      <c r="EA495" s="4" t="s">
        <v>229</v>
      </c>
      <c r="EB495" s="4">
        <v>681</v>
      </c>
      <c r="EC495" s="4">
        <v>11.35</v>
      </c>
      <c r="EE495" s="4">
        <v>2</v>
      </c>
      <c r="EF495" s="4">
        <v>1</v>
      </c>
      <c r="EG495" s="4" t="s">
        <v>1368</v>
      </c>
      <c r="EI495" s="4">
        <v>1</v>
      </c>
      <c r="EJ495" s="4">
        <v>1</v>
      </c>
      <c r="EK495" s="4">
        <v>3</v>
      </c>
      <c r="EL495" s="4">
        <v>6</v>
      </c>
      <c r="EM495" s="4">
        <v>21</v>
      </c>
      <c r="ET495" s="4" t="s">
        <v>1943</v>
      </c>
      <c r="EU495" s="4" t="s">
        <v>201</v>
      </c>
      <c r="EV495" s="4" t="s">
        <v>1577</v>
      </c>
      <c r="EY495" s="4">
        <v>963</v>
      </c>
      <c r="FA495" s="83" t="s">
        <v>203</v>
      </c>
      <c r="FB495" s="4" t="s">
        <v>204</v>
      </c>
      <c r="FC495" s="4">
        <v>1</v>
      </c>
      <c r="FD495" s="4" t="s">
        <v>205</v>
      </c>
      <c r="FE495" s="4">
        <v>7</v>
      </c>
    </row>
    <row r="496" spans="1:161" x14ac:dyDescent="0.3">
      <c r="A496" s="4">
        <v>18583</v>
      </c>
      <c r="B496" s="4" t="s">
        <v>1958</v>
      </c>
      <c r="C496" s="4" t="s">
        <v>194</v>
      </c>
      <c r="D496" s="4" t="s">
        <v>1959</v>
      </c>
      <c r="E496" s="4" t="s">
        <v>227</v>
      </c>
      <c r="F496" s="4" t="s">
        <v>202</v>
      </c>
      <c r="G496" s="4">
        <v>1</v>
      </c>
      <c r="H496" s="4">
        <v>2</v>
      </c>
      <c r="J496" s="4">
        <v>1</v>
      </c>
      <c r="K496" s="4">
        <v>2</v>
      </c>
      <c r="O496" s="4">
        <v>0</v>
      </c>
      <c r="P496" s="4">
        <v>1</v>
      </c>
      <c r="Q496" s="4">
        <v>2</v>
      </c>
      <c r="BF496" s="4">
        <v>1</v>
      </c>
      <c r="BG496" s="4">
        <v>1</v>
      </c>
      <c r="BI496" s="4">
        <v>2</v>
      </c>
      <c r="BJ496" s="4">
        <v>1</v>
      </c>
      <c r="BK496" s="4">
        <v>4</v>
      </c>
      <c r="BL496" s="4">
        <v>3</v>
      </c>
      <c r="BS496" s="4">
        <v>1</v>
      </c>
      <c r="BU496" s="4">
        <v>1</v>
      </c>
      <c r="BV496" s="4">
        <v>2</v>
      </c>
      <c r="BX496" s="4">
        <v>3</v>
      </c>
      <c r="BY496" s="4">
        <v>2</v>
      </c>
      <c r="BZ496" s="4">
        <v>1</v>
      </c>
      <c r="CA496" s="4">
        <v>1</v>
      </c>
      <c r="CB496" s="4">
        <v>2</v>
      </c>
      <c r="CC496" s="4">
        <v>1</v>
      </c>
      <c r="CD496" s="4">
        <v>2</v>
      </c>
      <c r="CE496" s="4">
        <v>2</v>
      </c>
      <c r="CF496" s="4">
        <v>1</v>
      </c>
      <c r="CG496" s="4">
        <v>2</v>
      </c>
      <c r="CH496" s="4">
        <v>2</v>
      </c>
      <c r="CI496" s="4">
        <v>2</v>
      </c>
      <c r="CJ496" s="4">
        <v>2</v>
      </c>
      <c r="CK496" s="4">
        <v>5</v>
      </c>
      <c r="CL496" s="4">
        <v>4</v>
      </c>
      <c r="CM496" s="4">
        <v>1</v>
      </c>
      <c r="CN496" s="4">
        <v>1</v>
      </c>
      <c r="CO496" s="4">
        <v>2</v>
      </c>
      <c r="CP496" s="4">
        <v>1</v>
      </c>
      <c r="CQ496" s="4">
        <v>2</v>
      </c>
      <c r="CR496" s="4">
        <v>1</v>
      </c>
      <c r="CS496" s="4">
        <v>0</v>
      </c>
      <c r="CV496" s="4">
        <v>2</v>
      </c>
      <c r="CX496" s="4">
        <v>2</v>
      </c>
      <c r="CY496" s="4">
        <v>1</v>
      </c>
      <c r="CZ496" s="4">
        <v>1</v>
      </c>
      <c r="DA496" s="4">
        <v>3</v>
      </c>
      <c r="DB496" s="4">
        <v>1</v>
      </c>
      <c r="DC496" s="4">
        <v>2</v>
      </c>
      <c r="DD496" s="4">
        <v>4</v>
      </c>
      <c r="DE496" s="4">
        <v>1</v>
      </c>
      <c r="DF496" s="4">
        <v>2</v>
      </c>
      <c r="DG496" s="4">
        <v>2</v>
      </c>
      <c r="DH496" s="4">
        <v>0</v>
      </c>
      <c r="DI496" s="4">
        <v>0</v>
      </c>
      <c r="DJ496" s="4">
        <v>0</v>
      </c>
      <c r="DK496" s="4">
        <v>0</v>
      </c>
      <c r="DL496" s="4">
        <v>0</v>
      </c>
      <c r="DM496" s="4">
        <v>0</v>
      </c>
      <c r="DN496" s="4">
        <v>2</v>
      </c>
      <c r="DO496" s="4">
        <v>1</v>
      </c>
      <c r="DP496" s="4">
        <v>2</v>
      </c>
      <c r="DQ496" s="4">
        <v>8</v>
      </c>
      <c r="DR496" s="4">
        <v>1</v>
      </c>
      <c r="DW496" s="4">
        <v>2</v>
      </c>
      <c r="DX496" s="4">
        <v>7</v>
      </c>
      <c r="DY496" s="4">
        <v>1</v>
      </c>
      <c r="DZ496" s="4">
        <v>1</v>
      </c>
      <c r="EA496" s="4" t="s">
        <v>547</v>
      </c>
      <c r="EB496" s="4">
        <v>531</v>
      </c>
      <c r="EC496" s="4">
        <v>8.85</v>
      </c>
      <c r="EE496" s="4">
        <v>2</v>
      </c>
      <c r="EF496" s="4">
        <v>1</v>
      </c>
      <c r="EG496" s="4" t="s">
        <v>936</v>
      </c>
      <c r="EI496" s="4">
        <v>1</v>
      </c>
      <c r="EJ496" s="4">
        <v>1</v>
      </c>
      <c r="EK496" s="4">
        <v>3</v>
      </c>
      <c r="EL496" s="4">
        <v>6</v>
      </c>
      <c r="EM496" s="4">
        <v>21</v>
      </c>
      <c r="ET496" s="4" t="s">
        <v>1943</v>
      </c>
      <c r="EU496" s="4" t="s">
        <v>201</v>
      </c>
      <c r="EV496" s="4" t="s">
        <v>202</v>
      </c>
      <c r="EY496" s="4">
        <v>963</v>
      </c>
      <c r="FA496" s="83" t="s">
        <v>203</v>
      </c>
      <c r="FB496" s="4" t="s">
        <v>204</v>
      </c>
      <c r="FC496" s="4">
        <v>0</v>
      </c>
      <c r="FD496" s="4" t="s">
        <v>205</v>
      </c>
      <c r="FE496" s="4">
        <v>12</v>
      </c>
    </row>
    <row r="497" spans="1:161" x14ac:dyDescent="0.3">
      <c r="A497" s="4">
        <v>18587</v>
      </c>
      <c r="B497" s="4" t="s">
        <v>1960</v>
      </c>
      <c r="C497" s="4" t="s">
        <v>194</v>
      </c>
      <c r="D497" s="4" t="s">
        <v>1961</v>
      </c>
      <c r="E497" s="4" t="s">
        <v>299</v>
      </c>
      <c r="F497" s="4" t="s">
        <v>202</v>
      </c>
      <c r="G497" s="4">
        <v>1</v>
      </c>
      <c r="H497" s="4">
        <v>2</v>
      </c>
      <c r="J497" s="4">
        <v>1</v>
      </c>
      <c r="K497" s="4">
        <v>2</v>
      </c>
      <c r="O497" s="4">
        <v>0</v>
      </c>
      <c r="P497" s="4">
        <v>1</v>
      </c>
      <c r="Q497" s="4">
        <v>2</v>
      </c>
      <c r="BF497" s="4">
        <v>1</v>
      </c>
      <c r="BG497" s="4">
        <v>1</v>
      </c>
      <c r="BI497" s="4">
        <v>-98</v>
      </c>
      <c r="BJ497" s="4">
        <v>1</v>
      </c>
      <c r="BK497" s="4">
        <v>6</v>
      </c>
      <c r="BL497" s="4">
        <v>-98</v>
      </c>
      <c r="BS497" s="4">
        <v>3</v>
      </c>
      <c r="BW497" s="4">
        <v>1</v>
      </c>
      <c r="BX497" s="4">
        <v>1</v>
      </c>
      <c r="BY497" s="4">
        <v>2</v>
      </c>
      <c r="BZ497" s="4">
        <v>1</v>
      </c>
      <c r="CA497" s="4">
        <v>1</v>
      </c>
      <c r="CB497" s="4">
        <v>2</v>
      </c>
      <c r="CC497" s="4">
        <v>1</v>
      </c>
      <c r="CD497" s="4">
        <v>2</v>
      </c>
      <c r="CE497" s="4">
        <v>2</v>
      </c>
      <c r="CF497" s="4">
        <v>1</v>
      </c>
      <c r="CG497" s="4">
        <v>2</v>
      </c>
      <c r="CH497" s="4">
        <v>1</v>
      </c>
      <c r="CI497" s="4">
        <v>1</v>
      </c>
      <c r="CJ497" s="4">
        <v>1</v>
      </c>
      <c r="CK497" s="4">
        <v>7</v>
      </c>
      <c r="CL497" s="4">
        <v>1</v>
      </c>
      <c r="CM497" s="4">
        <v>2</v>
      </c>
      <c r="CN497" s="4">
        <v>1</v>
      </c>
      <c r="CO497" s="4">
        <v>1</v>
      </c>
      <c r="CP497" s="4">
        <v>1</v>
      </c>
      <c r="CQ497" s="4">
        <v>1</v>
      </c>
      <c r="CR497" s="4">
        <v>1</v>
      </c>
      <c r="CS497" s="4">
        <v>0</v>
      </c>
      <c r="CV497" s="4">
        <v>1</v>
      </c>
      <c r="CW497" s="4">
        <v>1</v>
      </c>
      <c r="CX497" s="4">
        <v>2</v>
      </c>
      <c r="CY497" s="4">
        <v>1</v>
      </c>
      <c r="CZ497" s="4">
        <v>1</v>
      </c>
      <c r="DA497" s="4">
        <v>3</v>
      </c>
      <c r="DB497" s="4">
        <v>1</v>
      </c>
      <c r="DC497" s="4">
        <v>6</v>
      </c>
      <c r="DD497" s="4">
        <v>1</v>
      </c>
      <c r="DE497" s="4">
        <v>1</v>
      </c>
      <c r="DF497" s="4">
        <v>3</v>
      </c>
      <c r="DH497" s="4">
        <v>2</v>
      </c>
      <c r="DI497" s="4">
        <v>0</v>
      </c>
      <c r="DJ497" s="4">
        <v>0</v>
      </c>
      <c r="DK497" s="4">
        <v>0</v>
      </c>
      <c r="DL497" s="4">
        <v>1</v>
      </c>
      <c r="DO497" s="4">
        <v>2</v>
      </c>
      <c r="DP497" s="4">
        <v>2</v>
      </c>
      <c r="DQ497" s="4">
        <v>6</v>
      </c>
      <c r="DR497" s="4">
        <v>2</v>
      </c>
      <c r="DW497" s="4">
        <v>2</v>
      </c>
      <c r="DX497" s="4">
        <v>1</v>
      </c>
      <c r="DY497" s="4">
        <v>1</v>
      </c>
      <c r="DZ497" s="4">
        <v>2</v>
      </c>
      <c r="EA497" s="4" t="s">
        <v>1962</v>
      </c>
      <c r="EB497" s="4">
        <v>868</v>
      </c>
      <c r="EC497" s="4">
        <v>14.47</v>
      </c>
      <c r="EE497" s="4">
        <v>2</v>
      </c>
      <c r="EF497" s="4">
        <v>1</v>
      </c>
      <c r="EG497" s="4" t="s">
        <v>1963</v>
      </c>
      <c r="EI497" s="4">
        <v>1</v>
      </c>
      <c r="EJ497" s="4">
        <v>1</v>
      </c>
      <c r="EK497" s="4">
        <v>3</v>
      </c>
      <c r="EL497" s="4">
        <v>7</v>
      </c>
      <c r="EM497" s="4">
        <v>23</v>
      </c>
      <c r="ET497" s="4" t="s">
        <v>1943</v>
      </c>
      <c r="EU497" s="4" t="s">
        <v>201</v>
      </c>
      <c r="EV497" s="4" t="s">
        <v>202</v>
      </c>
      <c r="EY497" s="4">
        <v>1019</v>
      </c>
      <c r="FA497" s="83" t="s">
        <v>203</v>
      </c>
      <c r="FB497" s="4" t="s">
        <v>204</v>
      </c>
      <c r="FC497" s="4">
        <v>1</v>
      </c>
      <c r="FD497" s="4" t="s">
        <v>238</v>
      </c>
      <c r="FE497" s="4">
        <v>3</v>
      </c>
    </row>
    <row r="498" spans="1:161" x14ac:dyDescent="0.3">
      <c r="A498" s="4">
        <v>18603</v>
      </c>
      <c r="B498" s="4" t="s">
        <v>1964</v>
      </c>
      <c r="C498" s="4" t="s">
        <v>212</v>
      </c>
      <c r="D498" s="4" t="s">
        <v>1965</v>
      </c>
      <c r="E498" s="4" t="s">
        <v>293</v>
      </c>
      <c r="F498" s="4" t="s">
        <v>202</v>
      </c>
      <c r="G498" s="4">
        <v>1</v>
      </c>
      <c r="H498" s="4">
        <v>1</v>
      </c>
      <c r="I498" s="4">
        <v>2</v>
      </c>
      <c r="J498" s="4">
        <v>1</v>
      </c>
      <c r="K498" s="4">
        <v>2</v>
      </c>
      <c r="O498" s="4">
        <v>1</v>
      </c>
      <c r="P498" s="4">
        <v>1</v>
      </c>
      <c r="Q498" s="4">
        <v>2</v>
      </c>
      <c r="R498" s="4">
        <v>2</v>
      </c>
      <c r="U498" s="4">
        <v>2</v>
      </c>
      <c r="W498" s="4">
        <v>1</v>
      </c>
      <c r="Y498" s="4">
        <v>1</v>
      </c>
      <c r="AA498" s="4">
        <v>1</v>
      </c>
      <c r="AB498" s="4">
        <v>2010</v>
      </c>
      <c r="AC498" s="4">
        <v>1</v>
      </c>
      <c r="AD498" s="4">
        <v>1</v>
      </c>
      <c r="AE498" s="4">
        <v>3</v>
      </c>
      <c r="AF498" s="4">
        <v>4</v>
      </c>
      <c r="AG498" s="4">
        <v>1</v>
      </c>
      <c r="AV498" s="4">
        <v>1</v>
      </c>
      <c r="AX498" s="4">
        <v>6</v>
      </c>
      <c r="AY498" s="4">
        <v>8</v>
      </c>
      <c r="AZ498" s="4">
        <v>1</v>
      </c>
      <c r="BA498" s="4">
        <v>100</v>
      </c>
      <c r="BD498" s="4">
        <v>2</v>
      </c>
      <c r="BE498" s="4">
        <v>1</v>
      </c>
      <c r="BF498" s="4">
        <v>1</v>
      </c>
      <c r="BG498" s="4">
        <v>1</v>
      </c>
      <c r="BH498" s="4">
        <v>1</v>
      </c>
      <c r="BJ498" s="4">
        <v>1</v>
      </c>
      <c r="BK498" s="4">
        <v>5</v>
      </c>
      <c r="BL498" s="4">
        <v>1</v>
      </c>
      <c r="BM498" s="4">
        <v>3</v>
      </c>
      <c r="BS498" s="4">
        <v>2</v>
      </c>
      <c r="BT498" s="4">
        <v>1</v>
      </c>
      <c r="BU498" s="4">
        <v>2</v>
      </c>
      <c r="BW498" s="4">
        <v>1</v>
      </c>
      <c r="BX498" s="4">
        <v>1</v>
      </c>
      <c r="BY498" s="4">
        <v>2</v>
      </c>
      <c r="BZ498" s="4">
        <v>1</v>
      </c>
      <c r="CA498" s="4">
        <v>1</v>
      </c>
      <c r="CB498" s="4">
        <v>2</v>
      </c>
      <c r="CC498" s="4">
        <v>1</v>
      </c>
      <c r="CD498" s="4">
        <v>2</v>
      </c>
      <c r="CE498" s="4">
        <v>2</v>
      </c>
      <c r="CF498" s="4">
        <v>1</v>
      </c>
      <c r="CG498" s="4">
        <v>1</v>
      </c>
      <c r="CH498" s="4">
        <v>1</v>
      </c>
      <c r="CI498" s="4">
        <v>2</v>
      </c>
      <c r="CJ498" s="4">
        <v>2</v>
      </c>
      <c r="CK498" s="4">
        <v>7</v>
      </c>
      <c r="CL498" s="4">
        <v>5</v>
      </c>
      <c r="CM498" s="4">
        <v>1</v>
      </c>
      <c r="CN498" s="4">
        <v>1</v>
      </c>
      <c r="CO498" s="4">
        <v>41</v>
      </c>
      <c r="CP498" s="4">
        <v>1</v>
      </c>
      <c r="CQ498" s="4">
        <v>1</v>
      </c>
      <c r="CR498" s="4">
        <v>1</v>
      </c>
      <c r="CS498" s="4">
        <v>0</v>
      </c>
      <c r="CV498" s="4">
        <v>1</v>
      </c>
      <c r="CW498" s="4">
        <v>1</v>
      </c>
      <c r="CX498" s="4">
        <v>2</v>
      </c>
      <c r="CY498" s="4">
        <v>1</v>
      </c>
      <c r="CZ498" s="4">
        <v>1</v>
      </c>
      <c r="DA498" s="4">
        <v>4</v>
      </c>
      <c r="DB498" s="4">
        <v>1</v>
      </c>
      <c r="DC498" s="4">
        <v>1</v>
      </c>
      <c r="DD498" s="4">
        <v>1</v>
      </c>
      <c r="DE498" s="4">
        <v>1</v>
      </c>
      <c r="DF498" s="4">
        <v>4</v>
      </c>
      <c r="DH498" s="4">
        <v>2</v>
      </c>
      <c r="DI498" s="4">
        <v>0</v>
      </c>
      <c r="DJ498" s="4">
        <v>0</v>
      </c>
      <c r="DK498" s="4">
        <v>1</v>
      </c>
      <c r="DL498" s="4">
        <v>0</v>
      </c>
      <c r="DM498" s="4">
        <v>1</v>
      </c>
      <c r="DO498" s="4">
        <v>2</v>
      </c>
      <c r="DP498" s="4">
        <v>1</v>
      </c>
      <c r="DQ498" s="4">
        <v>6</v>
      </c>
      <c r="DR498" s="4">
        <v>7</v>
      </c>
      <c r="DW498" s="4">
        <v>2</v>
      </c>
      <c r="DX498" s="4">
        <v>9</v>
      </c>
      <c r="DY498" s="4">
        <v>1</v>
      </c>
      <c r="DZ498" s="4">
        <v>1</v>
      </c>
      <c r="EA498" s="4" t="s">
        <v>229</v>
      </c>
      <c r="EB498" s="4">
        <v>1194</v>
      </c>
      <c r="EC498" s="4">
        <v>19.899999999999999</v>
      </c>
      <c r="EE498" s="4">
        <v>2</v>
      </c>
      <c r="EF498" s="4">
        <v>1</v>
      </c>
      <c r="EG498" s="4" t="s">
        <v>413</v>
      </c>
      <c r="EI498" s="4">
        <v>1</v>
      </c>
      <c r="EJ498" s="4">
        <v>1</v>
      </c>
      <c r="EK498" s="4">
        <v>3</v>
      </c>
      <c r="EL498" s="4">
        <v>10</v>
      </c>
      <c r="EM498" s="4">
        <v>29</v>
      </c>
      <c r="ET498" s="4" t="s">
        <v>1943</v>
      </c>
      <c r="EU498" s="4" t="s">
        <v>201</v>
      </c>
      <c r="EV498" s="4" t="s">
        <v>202</v>
      </c>
      <c r="EY498" s="4">
        <v>929</v>
      </c>
      <c r="FA498" s="83" t="s">
        <v>237</v>
      </c>
      <c r="FB498" s="4" t="s">
        <v>204</v>
      </c>
      <c r="FC498" s="4">
        <v>1</v>
      </c>
      <c r="FD498" s="4" t="s">
        <v>238</v>
      </c>
      <c r="FE498" s="4">
        <v>7</v>
      </c>
    </row>
    <row r="499" spans="1:161" x14ac:dyDescent="0.3">
      <c r="A499" s="4">
        <v>18649</v>
      </c>
      <c r="B499" s="4" t="s">
        <v>1966</v>
      </c>
      <c r="C499" s="4" t="s">
        <v>265</v>
      </c>
      <c r="D499" s="4" t="s">
        <v>1967</v>
      </c>
      <c r="E499" s="4" t="s">
        <v>334</v>
      </c>
      <c r="F499" s="4" t="s">
        <v>202</v>
      </c>
      <c r="G499" s="4">
        <v>1</v>
      </c>
      <c r="H499" s="4">
        <v>1</v>
      </c>
      <c r="I499" s="4">
        <v>1</v>
      </c>
      <c r="J499" s="4">
        <v>1</v>
      </c>
      <c r="K499" s="4">
        <v>2</v>
      </c>
      <c r="O499" s="4">
        <v>2</v>
      </c>
      <c r="P499" s="4">
        <v>1</v>
      </c>
      <c r="Q499" s="4">
        <v>2</v>
      </c>
      <c r="BF499" s="4">
        <v>1</v>
      </c>
      <c r="BG499" s="4">
        <v>1</v>
      </c>
      <c r="BI499" s="4">
        <v>1</v>
      </c>
      <c r="BJ499" s="4">
        <v>1</v>
      </c>
      <c r="BK499" s="4">
        <v>-98</v>
      </c>
      <c r="BL499" s="4">
        <v>-98</v>
      </c>
      <c r="BS499" s="4">
        <v>2</v>
      </c>
      <c r="BT499" s="4">
        <v>2</v>
      </c>
      <c r="BU499" s="4">
        <v>2</v>
      </c>
      <c r="BW499" s="4">
        <v>2</v>
      </c>
      <c r="BX499" s="4">
        <v>1</v>
      </c>
      <c r="BY499" s="4">
        <v>2</v>
      </c>
      <c r="BZ499" s="4">
        <v>1</v>
      </c>
      <c r="CA499" s="4">
        <v>1</v>
      </c>
      <c r="CB499" s="4">
        <v>2</v>
      </c>
      <c r="CC499" s="4">
        <v>2</v>
      </c>
      <c r="CD499" s="4">
        <v>2</v>
      </c>
      <c r="CE499" s="4">
        <v>2</v>
      </c>
      <c r="CF499" s="4">
        <v>1</v>
      </c>
      <c r="CG499" s="4">
        <v>1</v>
      </c>
      <c r="CH499" s="4">
        <v>1</v>
      </c>
      <c r="CI499" s="4">
        <v>1</v>
      </c>
      <c r="CJ499" s="4">
        <v>1</v>
      </c>
      <c r="CK499" s="4">
        <v>7</v>
      </c>
      <c r="CL499" s="4">
        <v>1</v>
      </c>
      <c r="CM499" s="4">
        <v>6</v>
      </c>
      <c r="CN499" s="4">
        <v>1</v>
      </c>
      <c r="CO499" s="4">
        <v>1</v>
      </c>
      <c r="CP499" s="4">
        <v>1</v>
      </c>
      <c r="CQ499" s="4">
        <v>1</v>
      </c>
      <c r="CR499" s="4">
        <v>1</v>
      </c>
      <c r="CS499" s="4">
        <v>1</v>
      </c>
      <c r="CT499" s="4">
        <v>1</v>
      </c>
      <c r="CU499" s="4">
        <v>1</v>
      </c>
      <c r="CV499" s="4">
        <v>2</v>
      </c>
      <c r="CX499" s="4">
        <v>2</v>
      </c>
      <c r="CY499" s="4">
        <v>1</v>
      </c>
      <c r="CZ499" s="4">
        <v>1</v>
      </c>
      <c r="DA499" s="4">
        <v>3</v>
      </c>
      <c r="DB499" s="4">
        <v>1</v>
      </c>
      <c r="DC499" s="4">
        <v>3</v>
      </c>
      <c r="DD499" s="4">
        <v>1</v>
      </c>
      <c r="DE499" s="4">
        <v>1</v>
      </c>
      <c r="DF499" s="4">
        <v>3</v>
      </c>
      <c r="DH499" s="4">
        <v>1</v>
      </c>
      <c r="DI499" s="4">
        <v>0</v>
      </c>
      <c r="DJ499" s="4">
        <v>0</v>
      </c>
      <c r="DK499" s="4">
        <v>0</v>
      </c>
      <c r="DL499" s="4">
        <v>2</v>
      </c>
      <c r="DO499" s="4">
        <v>1</v>
      </c>
      <c r="DP499" s="4">
        <v>2</v>
      </c>
      <c r="DQ499" s="4">
        <v>6</v>
      </c>
      <c r="DR499" s="4">
        <v>1</v>
      </c>
      <c r="DW499" s="4">
        <v>2</v>
      </c>
      <c r="DX499" s="4">
        <v>-98</v>
      </c>
      <c r="DY499" s="4">
        <v>1</v>
      </c>
      <c r="DZ499" s="4">
        <v>1</v>
      </c>
      <c r="EA499" s="4" t="s">
        <v>528</v>
      </c>
      <c r="EB499" s="4">
        <v>410</v>
      </c>
      <c r="EC499" s="4">
        <v>6.83</v>
      </c>
      <c r="EE499" s="4">
        <v>2</v>
      </c>
      <c r="EF499" s="4">
        <v>1</v>
      </c>
      <c r="EG499" s="4" t="s">
        <v>729</v>
      </c>
      <c r="EI499" s="4">
        <v>1</v>
      </c>
      <c r="EJ499" s="4">
        <v>1</v>
      </c>
      <c r="EK499" s="4">
        <v>3</v>
      </c>
      <c r="EL499" s="4">
        <v>14</v>
      </c>
      <c r="EM499" s="4">
        <v>37</v>
      </c>
      <c r="ET499" s="4" t="s">
        <v>1943</v>
      </c>
      <c r="EU499" s="4" t="s">
        <v>201</v>
      </c>
      <c r="EV499" s="4" t="s">
        <v>202</v>
      </c>
      <c r="EY499" s="4">
        <v>1297</v>
      </c>
      <c r="FA499" s="83" t="s">
        <v>203</v>
      </c>
      <c r="FB499" s="4" t="s">
        <v>204</v>
      </c>
      <c r="FC499" s="4">
        <v>1</v>
      </c>
      <c r="FD499" s="4" t="s">
        <v>205</v>
      </c>
    </row>
    <row r="500" spans="1:161" x14ac:dyDescent="0.3">
      <c r="A500" s="4">
        <v>18663</v>
      </c>
      <c r="B500" s="4" t="s">
        <v>1968</v>
      </c>
      <c r="C500" s="4" t="s">
        <v>212</v>
      </c>
      <c r="D500" s="4" t="s">
        <v>1969</v>
      </c>
      <c r="E500" s="4" t="s">
        <v>309</v>
      </c>
      <c r="F500" s="4" t="s">
        <v>202</v>
      </c>
      <c r="G500" s="4">
        <v>1</v>
      </c>
      <c r="H500" s="4">
        <v>2</v>
      </c>
      <c r="J500" s="4">
        <v>1</v>
      </c>
      <c r="K500" s="4">
        <v>2</v>
      </c>
      <c r="O500" s="4">
        <v>0</v>
      </c>
      <c r="P500" s="4">
        <v>1</v>
      </c>
      <c r="Q500" s="4">
        <v>2</v>
      </c>
      <c r="BF500" s="4">
        <v>1</v>
      </c>
      <c r="BG500" s="4">
        <v>1</v>
      </c>
      <c r="BI500" s="4">
        <v>1</v>
      </c>
      <c r="BJ500" s="4">
        <v>1</v>
      </c>
      <c r="BK500" s="4">
        <v>-98</v>
      </c>
      <c r="BL500" s="4">
        <v>-97</v>
      </c>
      <c r="BS500" s="4">
        <v>1</v>
      </c>
      <c r="BU500" s="4">
        <v>1</v>
      </c>
      <c r="BV500" s="4">
        <v>3</v>
      </c>
      <c r="BX500" s="4">
        <v>3</v>
      </c>
      <c r="BY500" s="4">
        <v>2</v>
      </c>
      <c r="BZ500" s="4">
        <v>1</v>
      </c>
      <c r="CA500" s="4">
        <v>1</v>
      </c>
      <c r="CB500" s="4">
        <v>1</v>
      </c>
      <c r="CC500" s="4">
        <v>1</v>
      </c>
      <c r="CD500" s="4">
        <v>-98</v>
      </c>
      <c r="CE500" s="4">
        <v>1</v>
      </c>
      <c r="CF500" s="4">
        <v>1</v>
      </c>
      <c r="CG500" s="4">
        <v>2</v>
      </c>
      <c r="CH500" s="4">
        <v>2</v>
      </c>
      <c r="CI500" s="4">
        <v>1</v>
      </c>
      <c r="CJ500" s="4">
        <v>2</v>
      </c>
      <c r="CK500" s="4">
        <v>7</v>
      </c>
      <c r="CL500" s="4">
        <v>-98</v>
      </c>
      <c r="CM500" s="4">
        <v>1</v>
      </c>
      <c r="CN500" s="4">
        <v>1</v>
      </c>
      <c r="CO500" s="4">
        <v>1</v>
      </c>
      <c r="CP500" s="4">
        <v>1</v>
      </c>
      <c r="CQ500" s="4">
        <v>1</v>
      </c>
      <c r="CR500" s="4">
        <v>1</v>
      </c>
      <c r="CS500" s="4">
        <v>1</v>
      </c>
      <c r="CT500" s="4">
        <v>1</v>
      </c>
      <c r="CU500" s="4">
        <v>1</v>
      </c>
      <c r="CV500" s="4">
        <v>2</v>
      </c>
      <c r="CX500" s="4">
        <v>2</v>
      </c>
      <c r="CY500" s="4">
        <v>1</v>
      </c>
      <c r="CZ500" s="4">
        <v>1</v>
      </c>
      <c r="DA500" s="4">
        <v>3</v>
      </c>
      <c r="DB500" s="4">
        <v>1</v>
      </c>
      <c r="DC500" s="4">
        <v>0.3</v>
      </c>
      <c r="DD500" s="4">
        <v>-97</v>
      </c>
      <c r="DE500" s="4">
        <v>1</v>
      </c>
      <c r="DF500" s="4">
        <v>4</v>
      </c>
      <c r="DG500" s="4">
        <v>1</v>
      </c>
      <c r="DH500" s="4">
        <v>1</v>
      </c>
      <c r="DI500" s="4">
        <v>-99</v>
      </c>
      <c r="DO500" s="4">
        <v>-98</v>
      </c>
      <c r="DP500" s="4">
        <v>-98</v>
      </c>
      <c r="DQ500" s="4">
        <v>-98</v>
      </c>
      <c r="DR500" s="4">
        <v>-98</v>
      </c>
      <c r="DW500" s="4">
        <v>-98</v>
      </c>
      <c r="DX500" s="4">
        <v>-98</v>
      </c>
      <c r="DY500" s="4">
        <v>-98</v>
      </c>
      <c r="DZ500" s="4">
        <v>2</v>
      </c>
      <c r="EA500" s="4" t="s">
        <v>229</v>
      </c>
      <c r="EB500" s="4">
        <v>790</v>
      </c>
      <c r="EC500" s="4">
        <v>13.17</v>
      </c>
      <c r="EE500" s="4">
        <v>2</v>
      </c>
      <c r="EF500" s="4">
        <v>1</v>
      </c>
      <c r="EG500" s="4" t="s">
        <v>800</v>
      </c>
      <c r="EI500" s="4">
        <v>1</v>
      </c>
      <c r="EJ500" s="4">
        <v>1</v>
      </c>
      <c r="EK500" s="4">
        <v>3</v>
      </c>
      <c r="EL500" s="4">
        <v>9</v>
      </c>
      <c r="EM500" s="4">
        <v>27</v>
      </c>
      <c r="ET500" s="4" t="s">
        <v>1943</v>
      </c>
      <c r="EU500" s="4" t="s">
        <v>201</v>
      </c>
      <c r="EV500" s="4" t="s">
        <v>202</v>
      </c>
      <c r="EY500" s="4">
        <v>1294</v>
      </c>
      <c r="FA500" s="83" t="s">
        <v>203</v>
      </c>
      <c r="FB500" s="4" t="s">
        <v>204</v>
      </c>
      <c r="FC500" s="4">
        <v>0</v>
      </c>
      <c r="FD500" s="4" t="s">
        <v>205</v>
      </c>
    </row>
    <row r="501" spans="1:161" x14ac:dyDescent="0.3">
      <c r="A501" s="4">
        <v>18677</v>
      </c>
      <c r="B501" s="4" t="s">
        <v>1970</v>
      </c>
      <c r="C501" s="4" t="s">
        <v>212</v>
      </c>
      <c r="D501" s="4" t="s">
        <v>1971</v>
      </c>
      <c r="E501" s="4" t="s">
        <v>293</v>
      </c>
      <c r="F501" s="4" t="s">
        <v>202</v>
      </c>
      <c r="G501" s="4">
        <v>1</v>
      </c>
      <c r="H501" s="4">
        <v>2</v>
      </c>
      <c r="J501" s="4">
        <v>1</v>
      </c>
      <c r="K501" s="4">
        <v>2</v>
      </c>
      <c r="O501" s="4">
        <v>0</v>
      </c>
      <c r="P501" s="4">
        <v>1</v>
      </c>
      <c r="Q501" s="4">
        <v>2</v>
      </c>
      <c r="BF501" s="4">
        <v>1</v>
      </c>
      <c r="BG501" s="4">
        <v>1</v>
      </c>
      <c r="BI501" s="4">
        <v>1</v>
      </c>
      <c r="BJ501" s="4">
        <v>1</v>
      </c>
      <c r="BK501" s="4">
        <v>6</v>
      </c>
      <c r="BL501" s="4">
        <v>2</v>
      </c>
      <c r="BS501" s="4">
        <v>3</v>
      </c>
      <c r="BW501" s="4">
        <v>-98</v>
      </c>
      <c r="BX501" s="4">
        <v>1</v>
      </c>
      <c r="BY501" s="4">
        <v>2</v>
      </c>
      <c r="BZ501" s="4">
        <v>2</v>
      </c>
      <c r="CA501" s="4">
        <v>1</v>
      </c>
      <c r="CB501" s="4">
        <v>2</v>
      </c>
      <c r="CC501" s="4">
        <v>1</v>
      </c>
      <c r="CD501" s="4">
        <v>2</v>
      </c>
      <c r="CE501" s="4">
        <v>2</v>
      </c>
      <c r="CF501" s="4">
        <v>1</v>
      </c>
      <c r="CG501" s="4">
        <v>2</v>
      </c>
      <c r="CH501" s="4">
        <v>2</v>
      </c>
      <c r="CI501" s="4">
        <v>3</v>
      </c>
      <c r="CJ501" s="4">
        <v>2</v>
      </c>
      <c r="CK501" s="4">
        <v>7</v>
      </c>
      <c r="CL501" s="4">
        <v>1</v>
      </c>
      <c r="CM501" s="4">
        <v>4</v>
      </c>
      <c r="CN501" s="4">
        <v>1</v>
      </c>
      <c r="CO501" s="4">
        <v>1</v>
      </c>
      <c r="CP501" s="4">
        <v>1</v>
      </c>
      <c r="CQ501" s="4">
        <v>1</v>
      </c>
      <c r="CR501" s="4">
        <v>1</v>
      </c>
      <c r="CS501" s="4">
        <v>0</v>
      </c>
      <c r="CV501" s="4">
        <v>2</v>
      </c>
      <c r="CX501" s="4">
        <v>2</v>
      </c>
      <c r="CY501" s="4">
        <v>5</v>
      </c>
      <c r="CZ501" s="4">
        <v>1</v>
      </c>
      <c r="DA501" s="4">
        <v>1</v>
      </c>
      <c r="DB501" s="4">
        <v>1</v>
      </c>
      <c r="DC501" s="4">
        <v>3</v>
      </c>
      <c r="DD501" s="4">
        <v>-97</v>
      </c>
      <c r="DE501" s="4">
        <v>1</v>
      </c>
      <c r="DF501" s="4">
        <v>1</v>
      </c>
      <c r="DH501" s="4">
        <v>0</v>
      </c>
      <c r="DI501" s="4">
        <v>0</v>
      </c>
      <c r="DJ501" s="4">
        <v>0</v>
      </c>
      <c r="DK501" s="4">
        <v>0</v>
      </c>
      <c r="DL501" s="4">
        <v>1</v>
      </c>
      <c r="DO501" s="4">
        <v>2</v>
      </c>
      <c r="DP501" s="4">
        <v>2</v>
      </c>
      <c r="DQ501" s="4">
        <v>6</v>
      </c>
      <c r="DR501" s="4">
        <v>1</v>
      </c>
      <c r="DW501" s="4">
        <v>2</v>
      </c>
      <c r="DX501" s="4">
        <v>7</v>
      </c>
      <c r="DY501" s="4">
        <v>1</v>
      </c>
      <c r="DZ501" s="4">
        <v>2</v>
      </c>
      <c r="EA501" s="4" t="s">
        <v>1972</v>
      </c>
      <c r="EB501" s="4">
        <v>509</v>
      </c>
      <c r="EC501" s="4">
        <v>8.48</v>
      </c>
      <c r="EE501" s="4">
        <v>2</v>
      </c>
      <c r="EF501" s="4">
        <v>1</v>
      </c>
      <c r="EG501" s="4" t="s">
        <v>729</v>
      </c>
      <c r="EI501" s="4">
        <v>1</v>
      </c>
      <c r="EJ501" s="4">
        <v>1</v>
      </c>
      <c r="EK501" s="4">
        <v>3</v>
      </c>
      <c r="EL501" s="4">
        <v>10</v>
      </c>
      <c r="EM501" s="4">
        <v>29</v>
      </c>
      <c r="ET501" s="4" t="s">
        <v>1973</v>
      </c>
      <c r="EU501" s="4" t="s">
        <v>201</v>
      </c>
      <c r="EV501" s="4" t="s">
        <v>202</v>
      </c>
      <c r="EY501" s="4">
        <v>929</v>
      </c>
      <c r="FA501" s="83" t="s">
        <v>203</v>
      </c>
      <c r="FB501" s="4" t="s">
        <v>204</v>
      </c>
      <c r="FC501" s="4">
        <v>1</v>
      </c>
      <c r="FD501" s="4" t="s">
        <v>238</v>
      </c>
      <c r="FE501" s="4">
        <v>3</v>
      </c>
    </row>
    <row r="502" spans="1:161" x14ac:dyDescent="0.3">
      <c r="A502" s="4">
        <v>1278</v>
      </c>
      <c r="B502" s="4" t="s">
        <v>1974</v>
      </c>
      <c r="C502" s="4" t="s">
        <v>194</v>
      </c>
      <c r="D502" s="4" t="s">
        <v>1975</v>
      </c>
      <c r="E502" s="4" t="s">
        <v>196</v>
      </c>
      <c r="F502" s="4" t="s">
        <v>1976</v>
      </c>
      <c r="G502" s="4">
        <v>1</v>
      </c>
      <c r="H502" s="4">
        <v>1</v>
      </c>
      <c r="I502" s="4">
        <v>-98</v>
      </c>
      <c r="J502" s="4">
        <v>1</v>
      </c>
      <c r="K502" s="4">
        <v>2</v>
      </c>
      <c r="O502" s="4">
        <v>2</v>
      </c>
      <c r="P502" s="4">
        <v>1</v>
      </c>
      <c r="Q502" s="4">
        <v>2</v>
      </c>
      <c r="BF502" s="4">
        <v>2</v>
      </c>
      <c r="BG502" s="4">
        <v>2</v>
      </c>
      <c r="BI502" s="4">
        <v>1</v>
      </c>
      <c r="BK502" s="4">
        <v>6</v>
      </c>
      <c r="BL502" s="4">
        <v>1</v>
      </c>
      <c r="BS502" s="4">
        <v>1</v>
      </c>
      <c r="BU502" s="4">
        <v>1</v>
      </c>
      <c r="BV502" s="4">
        <v>4</v>
      </c>
      <c r="BX502" s="4">
        <v>3</v>
      </c>
      <c r="BY502" s="4">
        <v>2</v>
      </c>
      <c r="BZ502" s="4">
        <v>1</v>
      </c>
      <c r="CA502" s="4">
        <v>1</v>
      </c>
      <c r="CB502" s="4">
        <v>2</v>
      </c>
      <c r="CC502" s="4">
        <v>1</v>
      </c>
      <c r="CD502" s="4">
        <v>2</v>
      </c>
      <c r="CE502" s="4">
        <v>2</v>
      </c>
      <c r="CF502" s="4">
        <v>1</v>
      </c>
      <c r="CG502" s="4">
        <v>1</v>
      </c>
      <c r="CH502" s="4">
        <v>1</v>
      </c>
      <c r="CI502" s="4">
        <v>1</v>
      </c>
      <c r="CJ502" s="4">
        <v>2</v>
      </c>
      <c r="CK502" s="4">
        <v>7</v>
      </c>
      <c r="CL502" s="4">
        <v>1</v>
      </c>
      <c r="CM502" s="4">
        <v>4</v>
      </c>
      <c r="CN502" s="4">
        <v>1</v>
      </c>
      <c r="CO502" s="4">
        <v>1</v>
      </c>
      <c r="CP502" s="4">
        <v>1</v>
      </c>
      <c r="CQ502" s="4">
        <v>1</v>
      </c>
      <c r="CR502" s="4">
        <v>1</v>
      </c>
      <c r="CS502" s="4">
        <v>1</v>
      </c>
      <c r="CT502" s="4">
        <v>1</v>
      </c>
      <c r="CU502" s="4">
        <v>1</v>
      </c>
      <c r="CV502" s="4">
        <v>2</v>
      </c>
      <c r="CX502" s="4">
        <v>2</v>
      </c>
      <c r="CY502" s="4">
        <v>1</v>
      </c>
      <c r="CZ502" s="4">
        <v>1</v>
      </c>
      <c r="DA502" s="4">
        <v>4</v>
      </c>
      <c r="DB502" s="4">
        <v>1</v>
      </c>
      <c r="DC502" s="4">
        <v>23</v>
      </c>
      <c r="DD502" s="4">
        <v>4</v>
      </c>
      <c r="DE502" s="4">
        <v>1</v>
      </c>
      <c r="DF502" s="4">
        <v>4</v>
      </c>
      <c r="DG502" s="4">
        <v>4</v>
      </c>
      <c r="DH502" s="4">
        <v>1</v>
      </c>
      <c r="DI502" s="4">
        <v>1</v>
      </c>
      <c r="DJ502" s="4">
        <v>0</v>
      </c>
      <c r="DK502" s="4">
        <v>0</v>
      </c>
      <c r="DL502" s="4">
        <v>1</v>
      </c>
      <c r="DM502" s="4">
        <v>0</v>
      </c>
      <c r="DN502" s="4">
        <v>1</v>
      </c>
      <c r="DO502" s="4">
        <v>1</v>
      </c>
      <c r="DP502" s="4">
        <v>2</v>
      </c>
      <c r="DQ502" s="4">
        <v>6</v>
      </c>
      <c r="DR502" s="4">
        <v>1</v>
      </c>
      <c r="DW502" s="4">
        <v>2</v>
      </c>
      <c r="DX502" s="4">
        <v>6</v>
      </c>
      <c r="DY502" s="4">
        <v>1</v>
      </c>
      <c r="DZ502" s="4">
        <v>2</v>
      </c>
      <c r="EA502" s="4" t="s">
        <v>1977</v>
      </c>
      <c r="EB502" s="4">
        <v>759</v>
      </c>
      <c r="EC502" s="4">
        <v>12.65</v>
      </c>
      <c r="EE502" s="4">
        <v>2</v>
      </c>
      <c r="EF502" s="4">
        <v>1</v>
      </c>
      <c r="EG502" s="4" t="s">
        <v>524</v>
      </c>
      <c r="EI502" s="4">
        <v>1</v>
      </c>
      <c r="EJ502" s="4">
        <v>1</v>
      </c>
      <c r="EK502" s="4">
        <v>3</v>
      </c>
      <c r="EL502" s="4">
        <v>5</v>
      </c>
      <c r="EM502" s="4">
        <v>19</v>
      </c>
      <c r="ET502" s="4" t="s">
        <v>313</v>
      </c>
      <c r="EU502" s="4" t="s">
        <v>201</v>
      </c>
      <c r="EV502" s="4" t="s">
        <v>202</v>
      </c>
      <c r="EY502" s="4">
        <v>1251</v>
      </c>
      <c r="FA502" s="83" t="s">
        <v>203</v>
      </c>
      <c r="FB502" s="4" t="s">
        <v>1978</v>
      </c>
      <c r="FC502" s="4">
        <v>0</v>
      </c>
      <c r="FD502" s="4" t="s">
        <v>205</v>
      </c>
      <c r="FE502" s="4">
        <v>3</v>
      </c>
    </row>
    <row r="503" spans="1:161" x14ac:dyDescent="0.3">
      <c r="A503" s="4">
        <v>1301</v>
      </c>
      <c r="B503" s="4" t="s">
        <v>1979</v>
      </c>
      <c r="C503" s="4" t="s">
        <v>212</v>
      </c>
      <c r="D503" s="4" t="s">
        <v>1980</v>
      </c>
      <c r="E503" s="4" t="s">
        <v>309</v>
      </c>
      <c r="F503" s="4" t="s">
        <v>1981</v>
      </c>
      <c r="G503" s="4">
        <v>1</v>
      </c>
      <c r="H503" s="4">
        <v>1</v>
      </c>
      <c r="I503" s="4">
        <v>2</v>
      </c>
      <c r="J503" s="4">
        <v>1</v>
      </c>
      <c r="K503" s="4">
        <v>2</v>
      </c>
      <c r="O503" s="4">
        <v>1</v>
      </c>
      <c r="P503" s="4">
        <v>1</v>
      </c>
      <c r="Q503" s="4">
        <v>2</v>
      </c>
      <c r="R503" s="4">
        <v>3</v>
      </c>
      <c r="T503" s="4">
        <v>2</v>
      </c>
      <c r="U503" s="4">
        <v>2</v>
      </c>
      <c r="W503" s="4">
        <v>1</v>
      </c>
      <c r="Y503" s="4">
        <v>1</v>
      </c>
      <c r="Z503" s="4">
        <v>1</v>
      </c>
      <c r="AA503" s="4">
        <v>1</v>
      </c>
      <c r="AB503" s="4">
        <v>2011</v>
      </c>
      <c r="AC503" s="4">
        <v>2</v>
      </c>
      <c r="AD503" s="4">
        <v>4</v>
      </c>
      <c r="AE503" s="4">
        <v>1</v>
      </c>
      <c r="AF503" s="4">
        <v>5</v>
      </c>
      <c r="AG503" s="4">
        <v>1</v>
      </c>
      <c r="AV503" s="4">
        <v>1</v>
      </c>
      <c r="AX503" s="4">
        <v>1</v>
      </c>
      <c r="AY503" s="4">
        <v>-77</v>
      </c>
      <c r="BB503" s="4">
        <v>1</v>
      </c>
      <c r="BC503" s="4">
        <v>0</v>
      </c>
      <c r="BD503" s="4">
        <v>2</v>
      </c>
      <c r="BE503" s="4">
        <v>1</v>
      </c>
      <c r="BF503" s="4">
        <v>2</v>
      </c>
      <c r="BG503" s="4">
        <v>2</v>
      </c>
      <c r="BI503" s="4">
        <v>2</v>
      </c>
      <c r="BK503" s="4">
        <v>3</v>
      </c>
      <c r="BL503" s="4">
        <v>1</v>
      </c>
      <c r="BS503" s="4">
        <v>1</v>
      </c>
      <c r="BU503" s="4">
        <v>2</v>
      </c>
      <c r="BW503" s="4">
        <v>3</v>
      </c>
      <c r="BX503" s="4">
        <v>3</v>
      </c>
      <c r="BY503" s="4">
        <v>2</v>
      </c>
      <c r="BZ503" s="4">
        <v>2</v>
      </c>
      <c r="CA503" s="4">
        <v>1</v>
      </c>
      <c r="CB503" s="4">
        <v>2</v>
      </c>
      <c r="CC503" s="4">
        <v>1</v>
      </c>
      <c r="CD503" s="4">
        <v>2</v>
      </c>
      <c r="CE503" s="4">
        <v>2</v>
      </c>
      <c r="CF503" s="4">
        <v>2</v>
      </c>
      <c r="CG503" s="4">
        <v>2</v>
      </c>
      <c r="CH503" s="4">
        <v>3</v>
      </c>
      <c r="CI503" s="4">
        <v>2</v>
      </c>
      <c r="CJ503" s="4">
        <v>2</v>
      </c>
      <c r="CK503" s="4">
        <v>7</v>
      </c>
      <c r="CL503" s="4">
        <v>7</v>
      </c>
      <c r="CM503" s="4">
        <v>6</v>
      </c>
      <c r="CN503" s="4">
        <v>1</v>
      </c>
      <c r="CO503" s="4">
        <v>1</v>
      </c>
      <c r="CP503" s="4">
        <v>1</v>
      </c>
      <c r="CQ503" s="4">
        <v>1</v>
      </c>
      <c r="CR503" s="4">
        <v>1</v>
      </c>
      <c r="CS503" s="4">
        <v>1</v>
      </c>
      <c r="CT503" s="4">
        <v>1</v>
      </c>
      <c r="CU503" s="4">
        <v>1</v>
      </c>
      <c r="CV503" s="4">
        <v>2</v>
      </c>
      <c r="CX503" s="4">
        <v>2</v>
      </c>
      <c r="CY503" s="4">
        <v>1</v>
      </c>
      <c r="CZ503" s="4">
        <v>1</v>
      </c>
      <c r="DA503" s="4">
        <v>3</v>
      </c>
      <c r="DB503" s="4">
        <v>1</v>
      </c>
      <c r="DC503" s="4">
        <v>3</v>
      </c>
      <c r="DD503" s="4">
        <v>2</v>
      </c>
      <c r="DE503" s="4">
        <v>1</v>
      </c>
      <c r="DF503" s="4">
        <v>9</v>
      </c>
      <c r="DH503" s="4">
        <v>5</v>
      </c>
      <c r="DI503" s="4">
        <v>1</v>
      </c>
      <c r="DJ503" s="4">
        <v>0</v>
      </c>
      <c r="DK503" s="4">
        <v>2</v>
      </c>
      <c r="DL503" s="4">
        <v>0</v>
      </c>
      <c r="DM503" s="4">
        <v>1</v>
      </c>
      <c r="DO503" s="4">
        <v>2</v>
      </c>
      <c r="DP503" s="4">
        <v>2</v>
      </c>
      <c r="DQ503" s="4">
        <v>3</v>
      </c>
      <c r="DR503" s="4">
        <v>6</v>
      </c>
      <c r="DW503" s="4">
        <v>1</v>
      </c>
      <c r="DX503" s="4">
        <v>5</v>
      </c>
      <c r="DY503" s="4">
        <v>1</v>
      </c>
      <c r="DZ503" s="4">
        <v>2</v>
      </c>
      <c r="EA503" s="4" t="s">
        <v>887</v>
      </c>
      <c r="EB503" s="4">
        <v>1025</v>
      </c>
      <c r="EC503" s="4">
        <v>17.079999999999998</v>
      </c>
      <c r="EE503" s="4">
        <v>2</v>
      </c>
      <c r="EF503" s="4">
        <v>1</v>
      </c>
      <c r="EG503" s="4" t="s">
        <v>243</v>
      </c>
      <c r="EI503" s="4">
        <v>1</v>
      </c>
      <c r="EJ503" s="4">
        <v>1</v>
      </c>
      <c r="EK503" s="4">
        <v>3</v>
      </c>
      <c r="EL503" s="4">
        <v>9</v>
      </c>
      <c r="EM503" s="4">
        <v>27</v>
      </c>
      <c r="ET503" s="4" t="s">
        <v>313</v>
      </c>
      <c r="EU503" s="4" t="s">
        <v>201</v>
      </c>
      <c r="EV503" s="4" t="s">
        <v>202</v>
      </c>
      <c r="EY503" s="4">
        <v>1294</v>
      </c>
      <c r="FA503" s="83" t="s">
        <v>237</v>
      </c>
      <c r="FB503" s="4" t="s">
        <v>1978</v>
      </c>
      <c r="FC503" s="4">
        <v>1</v>
      </c>
      <c r="FD503" s="4" t="s">
        <v>205</v>
      </c>
      <c r="FE503" s="4">
        <v>17</v>
      </c>
    </row>
    <row r="504" spans="1:161" x14ac:dyDescent="0.3">
      <c r="A504" s="4">
        <v>1495</v>
      </c>
      <c r="B504" s="4" t="s">
        <v>1982</v>
      </c>
      <c r="C504" s="4" t="s">
        <v>212</v>
      </c>
      <c r="D504" s="4" t="s">
        <v>1983</v>
      </c>
      <c r="E504" s="4" t="s">
        <v>309</v>
      </c>
      <c r="F504" s="4" t="s">
        <v>1984</v>
      </c>
      <c r="G504" s="4">
        <v>1</v>
      </c>
      <c r="H504" s="4">
        <v>2</v>
      </c>
      <c r="J504" s="4">
        <v>1</v>
      </c>
      <c r="K504" s="4">
        <v>2</v>
      </c>
      <c r="O504" s="4">
        <v>0</v>
      </c>
      <c r="P504" s="4">
        <v>1</v>
      </c>
      <c r="Q504" s="4">
        <v>2</v>
      </c>
      <c r="BF504" s="4">
        <v>2</v>
      </c>
      <c r="BG504" s="4">
        <v>2</v>
      </c>
      <c r="BI504" s="4">
        <v>1</v>
      </c>
      <c r="BK504" s="4">
        <v>6</v>
      </c>
      <c r="BL504" s="4">
        <v>-77</v>
      </c>
      <c r="BS504" s="4">
        <v>2</v>
      </c>
      <c r="BT504" s="4">
        <v>2</v>
      </c>
      <c r="BU504" s="4">
        <v>2</v>
      </c>
      <c r="BW504" s="4">
        <v>1</v>
      </c>
      <c r="BX504" s="4">
        <v>1</v>
      </c>
      <c r="BY504" s="4">
        <v>1</v>
      </c>
      <c r="BZ504" s="4">
        <v>1</v>
      </c>
      <c r="CA504" s="4">
        <v>1</v>
      </c>
      <c r="CB504" s="4">
        <v>2</v>
      </c>
      <c r="CC504" s="4">
        <v>1</v>
      </c>
      <c r="CD504" s="4">
        <v>2</v>
      </c>
      <c r="CE504" s="4">
        <v>2</v>
      </c>
      <c r="CF504" s="4">
        <v>1</v>
      </c>
      <c r="CG504" s="4">
        <v>2</v>
      </c>
      <c r="CH504" s="4">
        <v>2</v>
      </c>
      <c r="CI504" s="4">
        <v>2</v>
      </c>
      <c r="CJ504" s="4">
        <v>2</v>
      </c>
      <c r="CK504" s="4">
        <v>7</v>
      </c>
      <c r="CL504" s="4">
        <v>2</v>
      </c>
      <c r="CM504" s="4">
        <v>2</v>
      </c>
      <c r="CN504" s="4">
        <v>1</v>
      </c>
      <c r="CO504" s="4">
        <v>1</v>
      </c>
      <c r="CP504" s="4">
        <v>1</v>
      </c>
      <c r="CQ504" s="4">
        <v>1</v>
      </c>
      <c r="CR504" s="4">
        <v>1</v>
      </c>
      <c r="CS504" s="4">
        <v>0</v>
      </c>
      <c r="CV504" s="4">
        <v>1</v>
      </c>
      <c r="CW504" s="4">
        <v>1</v>
      </c>
      <c r="CX504" s="4">
        <v>1</v>
      </c>
      <c r="CY504" s="4">
        <v>4</v>
      </c>
      <c r="CZ504" s="4">
        <v>1</v>
      </c>
      <c r="DA504" s="4">
        <v>2</v>
      </c>
      <c r="DB504" s="4">
        <v>1</v>
      </c>
      <c r="DC504" s="4">
        <v>0.5</v>
      </c>
      <c r="DD504" s="4">
        <v>-97</v>
      </c>
      <c r="DE504" s="4">
        <v>1</v>
      </c>
      <c r="DF504" s="4">
        <v>3</v>
      </c>
      <c r="DH504" s="4">
        <v>1</v>
      </c>
      <c r="DI504" s="4">
        <v>0</v>
      </c>
      <c r="DJ504" s="4">
        <v>0</v>
      </c>
      <c r="DK504" s="4">
        <v>2</v>
      </c>
      <c r="DO504" s="4">
        <v>2</v>
      </c>
      <c r="DP504" s="4">
        <v>2</v>
      </c>
      <c r="DQ504" s="4">
        <v>6</v>
      </c>
      <c r="DR504" s="4">
        <v>2</v>
      </c>
      <c r="DW504" s="4">
        <v>2</v>
      </c>
      <c r="DX504" s="4">
        <v>4</v>
      </c>
      <c r="DY504" s="4">
        <v>1</v>
      </c>
      <c r="DZ504" s="4">
        <v>2</v>
      </c>
      <c r="EA504" s="4" t="s">
        <v>1732</v>
      </c>
      <c r="EB504" s="4">
        <v>695</v>
      </c>
      <c r="EC504" s="4">
        <v>11.58</v>
      </c>
      <c r="EE504" s="4">
        <v>2</v>
      </c>
      <c r="EF504" s="4">
        <v>1</v>
      </c>
      <c r="EG504" s="4" t="s">
        <v>328</v>
      </c>
      <c r="EI504" s="4">
        <v>1</v>
      </c>
      <c r="EJ504" s="4">
        <v>1</v>
      </c>
      <c r="EK504" s="4">
        <v>3</v>
      </c>
      <c r="EL504" s="4">
        <v>9</v>
      </c>
      <c r="EM504" s="4">
        <v>27</v>
      </c>
      <c r="ET504" s="4" t="s">
        <v>313</v>
      </c>
      <c r="EU504" s="4" t="s">
        <v>201</v>
      </c>
      <c r="EV504" s="4" t="s">
        <v>202</v>
      </c>
      <c r="EY504" s="4">
        <v>1294</v>
      </c>
      <c r="FA504" s="83" t="s">
        <v>203</v>
      </c>
      <c r="FB504" s="4" t="s">
        <v>1978</v>
      </c>
      <c r="FC504" s="4">
        <v>1</v>
      </c>
      <c r="FD504" s="4" t="s">
        <v>205</v>
      </c>
      <c r="FE504" s="4">
        <v>3</v>
      </c>
    </row>
    <row r="505" spans="1:161" x14ac:dyDescent="0.3">
      <c r="A505" s="4">
        <v>1682</v>
      </c>
      <c r="B505" s="4" t="s">
        <v>1985</v>
      </c>
      <c r="C505" s="4" t="s">
        <v>212</v>
      </c>
      <c r="D505" s="4" t="s">
        <v>1986</v>
      </c>
      <c r="E505" s="4" t="s">
        <v>214</v>
      </c>
      <c r="F505" s="4" t="s">
        <v>1987</v>
      </c>
      <c r="G505" s="4">
        <v>1</v>
      </c>
      <c r="H505" s="4">
        <v>1</v>
      </c>
      <c r="I505" s="4">
        <v>2</v>
      </c>
      <c r="J505" s="4">
        <v>1</v>
      </c>
      <c r="K505" s="4">
        <v>2</v>
      </c>
      <c r="O505" s="4">
        <v>1</v>
      </c>
      <c r="P505" s="4">
        <v>1</v>
      </c>
      <c r="Q505" s="4">
        <v>2</v>
      </c>
      <c r="R505" s="4">
        <v>3</v>
      </c>
      <c r="T505" s="4">
        <v>2</v>
      </c>
      <c r="U505" s="4">
        <v>2</v>
      </c>
      <c r="W505" s="4">
        <v>1</v>
      </c>
      <c r="Y505" s="4">
        <v>1</v>
      </c>
      <c r="Z505" s="4">
        <v>1</v>
      </c>
      <c r="AA505" s="4">
        <v>1</v>
      </c>
      <c r="AB505" s="4">
        <v>2009</v>
      </c>
      <c r="AC505" s="4">
        <v>2</v>
      </c>
      <c r="AD505" s="4">
        <v>2</v>
      </c>
      <c r="AE505" s="4">
        <v>2</v>
      </c>
      <c r="AF505" s="4">
        <v>4</v>
      </c>
      <c r="AG505" s="4">
        <v>1</v>
      </c>
      <c r="AV505" s="4">
        <v>1</v>
      </c>
      <c r="AX505" s="4">
        <v>6</v>
      </c>
      <c r="AY505" s="4">
        <v>2</v>
      </c>
      <c r="AZ505" s="4">
        <v>-98</v>
      </c>
      <c r="BD505" s="4">
        <v>2</v>
      </c>
      <c r="BE505" s="4">
        <v>1</v>
      </c>
      <c r="BF505" s="4">
        <v>2</v>
      </c>
      <c r="BG505" s="4">
        <v>2</v>
      </c>
      <c r="BI505" s="4">
        <v>2</v>
      </c>
      <c r="BK505" s="4">
        <v>5</v>
      </c>
      <c r="BL505" s="4">
        <v>2</v>
      </c>
      <c r="BS505" s="4">
        <v>1</v>
      </c>
      <c r="BU505" s="4">
        <v>2</v>
      </c>
      <c r="BW505" s="4">
        <v>3</v>
      </c>
      <c r="BX505" s="4">
        <v>3</v>
      </c>
      <c r="BY505" s="4">
        <v>1</v>
      </c>
      <c r="BZ505" s="4">
        <v>2</v>
      </c>
      <c r="CA505" s="4">
        <v>1</v>
      </c>
      <c r="CB505" s="4">
        <v>1</v>
      </c>
      <c r="CC505" s="4">
        <v>1</v>
      </c>
      <c r="CD505" s="4">
        <v>2</v>
      </c>
      <c r="CE505" s="4">
        <v>2</v>
      </c>
      <c r="CF505" s="4">
        <v>2</v>
      </c>
      <c r="CG505" s="4">
        <v>1</v>
      </c>
      <c r="CH505" s="4">
        <v>1</v>
      </c>
      <c r="CI505" s="4">
        <v>1</v>
      </c>
      <c r="CJ505" s="4">
        <v>1</v>
      </c>
      <c r="CK505" s="4">
        <v>6</v>
      </c>
      <c r="CL505" s="4">
        <v>2</v>
      </c>
      <c r="CM505" s="4">
        <v>1</v>
      </c>
      <c r="CN505" s="4">
        <v>1</v>
      </c>
      <c r="CO505" s="4">
        <v>1</v>
      </c>
      <c r="CP505" s="4">
        <v>1</v>
      </c>
      <c r="CQ505" s="4">
        <v>1</v>
      </c>
      <c r="CR505" s="4">
        <v>1</v>
      </c>
      <c r="CS505" s="4">
        <v>1</v>
      </c>
      <c r="CT505" s="4">
        <v>1</v>
      </c>
      <c r="CU505" s="4">
        <v>1</v>
      </c>
      <c r="CV505" s="4">
        <v>1</v>
      </c>
      <c r="CW505" s="4">
        <v>1</v>
      </c>
      <c r="CX505" s="4">
        <v>1</v>
      </c>
      <c r="CY505" s="4">
        <v>1</v>
      </c>
      <c r="CZ505" s="4">
        <v>1</v>
      </c>
      <c r="DA505" s="4">
        <v>3</v>
      </c>
      <c r="DB505" s="4">
        <v>1</v>
      </c>
      <c r="DC505" s="4">
        <v>18</v>
      </c>
      <c r="DD505" s="4">
        <v>-97</v>
      </c>
      <c r="DE505" s="4">
        <v>1</v>
      </c>
      <c r="DF505" s="4">
        <v>6</v>
      </c>
      <c r="DH505" s="4">
        <v>3</v>
      </c>
      <c r="DI505" s="4">
        <v>1</v>
      </c>
      <c r="DJ505" s="4">
        <v>0</v>
      </c>
      <c r="DK505" s="4">
        <v>1</v>
      </c>
      <c r="DL505" s="4">
        <v>1</v>
      </c>
      <c r="DO505" s="4">
        <v>1</v>
      </c>
      <c r="DP505" s="4">
        <v>1</v>
      </c>
      <c r="DQ505" s="4">
        <v>4</v>
      </c>
      <c r="DR505" s="4">
        <v>6</v>
      </c>
      <c r="DW505" s="4">
        <v>1</v>
      </c>
      <c r="DX505" s="4">
        <v>5</v>
      </c>
      <c r="DY505" s="4">
        <v>1</v>
      </c>
      <c r="DZ505" s="4">
        <v>1</v>
      </c>
      <c r="EA505" s="4" t="s">
        <v>1988</v>
      </c>
      <c r="EB505" s="4">
        <v>1089</v>
      </c>
      <c r="EC505" s="4">
        <v>18.149999999999999</v>
      </c>
      <c r="EE505" s="4">
        <v>2</v>
      </c>
      <c r="EF505" s="4">
        <v>1</v>
      </c>
      <c r="EG505" s="4" t="s">
        <v>1989</v>
      </c>
      <c r="EI505" s="4">
        <v>1</v>
      </c>
      <c r="EJ505" s="4">
        <v>1</v>
      </c>
      <c r="EK505" s="4">
        <v>3</v>
      </c>
      <c r="EL505" s="4">
        <v>8</v>
      </c>
      <c r="EM505" s="4">
        <v>25</v>
      </c>
      <c r="ET505" s="4" t="s">
        <v>313</v>
      </c>
      <c r="EU505" s="4" t="s">
        <v>201</v>
      </c>
      <c r="EV505" s="4" t="s">
        <v>202</v>
      </c>
      <c r="EY505" s="4">
        <v>826</v>
      </c>
      <c r="FA505" s="83" t="s">
        <v>237</v>
      </c>
      <c r="FB505" s="4" t="s">
        <v>1978</v>
      </c>
      <c r="FC505" s="4">
        <v>1</v>
      </c>
      <c r="FD505" s="4" t="s">
        <v>205</v>
      </c>
      <c r="FE505" s="4">
        <v>7</v>
      </c>
    </row>
    <row r="506" spans="1:161" x14ac:dyDescent="0.3">
      <c r="A506" s="4">
        <v>1709</v>
      </c>
      <c r="B506" s="4" t="s">
        <v>1990</v>
      </c>
      <c r="C506" s="4" t="s">
        <v>265</v>
      </c>
      <c r="D506" s="4" t="s">
        <v>1991</v>
      </c>
      <c r="E506" s="4" t="s">
        <v>267</v>
      </c>
      <c r="F506" s="4" t="s">
        <v>1992</v>
      </c>
      <c r="G506" s="4">
        <v>1</v>
      </c>
      <c r="H506" s="4">
        <v>1</v>
      </c>
      <c r="I506" s="4">
        <v>1</v>
      </c>
      <c r="J506" s="4">
        <v>1</v>
      </c>
      <c r="K506" s="4">
        <v>2</v>
      </c>
      <c r="O506" s="4">
        <v>2</v>
      </c>
      <c r="P506" s="4">
        <v>1</v>
      </c>
      <c r="Q506" s="4">
        <v>2</v>
      </c>
      <c r="BF506" s="4">
        <v>2</v>
      </c>
      <c r="BG506" s="4">
        <v>2</v>
      </c>
      <c r="BI506" s="4">
        <v>2</v>
      </c>
      <c r="BK506" s="4">
        <v>5</v>
      </c>
      <c r="BL506" s="4">
        <v>-97</v>
      </c>
      <c r="BS506" s="4">
        <v>1</v>
      </c>
      <c r="BU506" s="4">
        <v>2</v>
      </c>
      <c r="BW506" s="4">
        <v>3</v>
      </c>
      <c r="BX506" s="4">
        <v>3</v>
      </c>
      <c r="BY506" s="4">
        <v>1</v>
      </c>
      <c r="BZ506" s="4">
        <v>1</v>
      </c>
      <c r="CA506" s="4">
        <v>1</v>
      </c>
      <c r="CB506" s="4">
        <v>2</v>
      </c>
      <c r="CC506" s="4">
        <v>1</v>
      </c>
      <c r="CD506" s="4">
        <v>1</v>
      </c>
      <c r="CE506" s="4">
        <v>1</v>
      </c>
      <c r="CF506" s="4">
        <v>1</v>
      </c>
      <c r="CG506" s="4">
        <v>2</v>
      </c>
      <c r="CH506" s="4">
        <v>2</v>
      </c>
      <c r="CI506" s="4">
        <v>1</v>
      </c>
      <c r="CJ506" s="4">
        <v>2</v>
      </c>
      <c r="CK506" s="4">
        <v>7</v>
      </c>
      <c r="CL506" s="4">
        <v>1</v>
      </c>
      <c r="CM506" s="4">
        <v>1</v>
      </c>
      <c r="CN506" s="4">
        <v>1</v>
      </c>
      <c r="CO506" s="4">
        <v>3</v>
      </c>
      <c r="CP506" s="4">
        <v>1</v>
      </c>
      <c r="CQ506" s="4">
        <v>2</v>
      </c>
      <c r="CR506" s="4">
        <v>1</v>
      </c>
      <c r="CS506" s="4">
        <v>2</v>
      </c>
      <c r="CT506" s="4">
        <v>1</v>
      </c>
      <c r="CU506" s="4">
        <v>2</v>
      </c>
      <c r="CV506" s="4">
        <v>2</v>
      </c>
      <c r="CX506" s="4">
        <v>2</v>
      </c>
      <c r="CY506" s="4">
        <v>1</v>
      </c>
      <c r="CZ506" s="4">
        <v>1</v>
      </c>
      <c r="DA506" s="4">
        <v>3</v>
      </c>
      <c r="DB506" s="4">
        <v>1</v>
      </c>
      <c r="DC506" s="4">
        <v>7</v>
      </c>
      <c r="DD506" s="4">
        <v>6</v>
      </c>
      <c r="DE506" s="4">
        <v>1</v>
      </c>
      <c r="DF506" s="4">
        <v>2</v>
      </c>
      <c r="DH506" s="4">
        <v>0</v>
      </c>
      <c r="DI506" s="4">
        <v>0</v>
      </c>
      <c r="DJ506" s="4">
        <v>0</v>
      </c>
      <c r="DK506" s="4">
        <v>0</v>
      </c>
      <c r="DL506" s="4">
        <v>0</v>
      </c>
      <c r="DM506" s="4">
        <v>2</v>
      </c>
      <c r="DO506" s="4">
        <v>1</v>
      </c>
      <c r="DP506" s="4">
        <v>2</v>
      </c>
      <c r="DQ506" s="4">
        <v>6</v>
      </c>
      <c r="DR506" s="4">
        <v>1</v>
      </c>
      <c r="DW506" s="4">
        <v>2</v>
      </c>
      <c r="DX506" s="4">
        <v>8</v>
      </c>
      <c r="DY506" s="4">
        <v>1</v>
      </c>
      <c r="DZ506" s="4">
        <v>1</v>
      </c>
      <c r="EA506" s="4" t="s">
        <v>1534</v>
      </c>
      <c r="EB506" s="4">
        <v>625</v>
      </c>
      <c r="EC506" s="4">
        <v>10.42</v>
      </c>
      <c r="EE506" s="4">
        <v>2</v>
      </c>
      <c r="EF506" s="4">
        <v>1</v>
      </c>
      <c r="EG506" s="4" t="s">
        <v>379</v>
      </c>
      <c r="EI506" s="4">
        <v>1</v>
      </c>
      <c r="EJ506" s="4">
        <v>1</v>
      </c>
      <c r="EK506" s="4">
        <v>3</v>
      </c>
      <c r="EL506" s="4">
        <v>12</v>
      </c>
      <c r="EM506" s="4">
        <v>33</v>
      </c>
      <c r="ET506" s="4" t="s">
        <v>313</v>
      </c>
      <c r="EU506" s="4" t="s">
        <v>201</v>
      </c>
      <c r="EV506" s="4" t="s">
        <v>202</v>
      </c>
      <c r="EY506" s="4">
        <v>1201</v>
      </c>
      <c r="FA506" s="83" t="s">
        <v>203</v>
      </c>
      <c r="FB506" s="4" t="s">
        <v>1978</v>
      </c>
      <c r="FC506" s="4">
        <v>1</v>
      </c>
      <c r="FD506" s="4" t="s">
        <v>205</v>
      </c>
      <c r="FE506" s="4">
        <v>7</v>
      </c>
    </row>
    <row r="507" spans="1:161" x14ac:dyDescent="0.3">
      <c r="A507" s="4">
        <v>1878</v>
      </c>
      <c r="B507" s="4" t="s">
        <v>1993</v>
      </c>
      <c r="C507" s="4" t="s">
        <v>194</v>
      </c>
      <c r="D507" s="4" t="s">
        <v>1994</v>
      </c>
      <c r="E507" s="4" t="s">
        <v>196</v>
      </c>
      <c r="F507" s="4" t="s">
        <v>1995</v>
      </c>
      <c r="G507" s="4">
        <v>1</v>
      </c>
      <c r="H507" s="4">
        <v>2</v>
      </c>
      <c r="J507" s="4">
        <v>1</v>
      </c>
      <c r="K507" s="4">
        <v>2</v>
      </c>
      <c r="O507" s="4">
        <v>0</v>
      </c>
      <c r="P507" s="4">
        <v>1</v>
      </c>
      <c r="Q507" s="4">
        <v>2</v>
      </c>
      <c r="BF507" s="4">
        <v>2</v>
      </c>
      <c r="BG507" s="4">
        <v>2</v>
      </c>
      <c r="BI507" s="4">
        <v>2</v>
      </c>
      <c r="BK507" s="4">
        <v>4</v>
      </c>
      <c r="BL507" s="4">
        <v>1</v>
      </c>
      <c r="BM507" s="4">
        <v>2</v>
      </c>
      <c r="BS507" s="4">
        <v>1</v>
      </c>
      <c r="BU507" s="4">
        <v>2</v>
      </c>
      <c r="BW507" s="4">
        <v>3</v>
      </c>
      <c r="BX507" s="4">
        <v>3</v>
      </c>
      <c r="BY507" s="4">
        <v>2</v>
      </c>
      <c r="BZ507" s="4">
        <v>2</v>
      </c>
      <c r="CA507" s="4">
        <v>1</v>
      </c>
      <c r="CB507" s="4">
        <v>1</v>
      </c>
      <c r="CC507" s="4">
        <v>1</v>
      </c>
      <c r="CD507" s="4">
        <v>2</v>
      </c>
      <c r="CE507" s="4">
        <v>2</v>
      </c>
      <c r="CF507" s="4">
        <v>1</v>
      </c>
      <c r="CG507" s="4">
        <v>2</v>
      </c>
      <c r="CH507" s="4">
        <v>1</v>
      </c>
      <c r="CI507" s="4">
        <v>1</v>
      </c>
      <c r="CJ507" s="4">
        <v>1</v>
      </c>
      <c r="CK507" s="4">
        <v>7</v>
      </c>
      <c r="CL507" s="4">
        <v>1</v>
      </c>
      <c r="CM507" s="4">
        <v>-99</v>
      </c>
      <c r="CN507" s="4">
        <v>1</v>
      </c>
      <c r="CO507" s="4">
        <v>1</v>
      </c>
      <c r="CP507" s="4">
        <v>1</v>
      </c>
      <c r="CQ507" s="4">
        <v>1</v>
      </c>
      <c r="CR507" s="4">
        <v>1</v>
      </c>
      <c r="CS507" s="4">
        <v>1</v>
      </c>
      <c r="CT507" s="4">
        <v>1</v>
      </c>
      <c r="CU507" s="4">
        <v>1</v>
      </c>
      <c r="CV507" s="4">
        <v>2</v>
      </c>
      <c r="CX507" s="4">
        <v>2</v>
      </c>
      <c r="CY507" s="4">
        <v>1</v>
      </c>
      <c r="CZ507" s="4">
        <v>1</v>
      </c>
      <c r="DA507" s="4">
        <v>2</v>
      </c>
      <c r="DB507" s="4">
        <v>1</v>
      </c>
      <c r="DC507" s="4">
        <v>13</v>
      </c>
      <c r="DD507" s="4">
        <v>1</v>
      </c>
      <c r="DE507" s="4">
        <v>1</v>
      </c>
      <c r="DF507" s="4">
        <v>2</v>
      </c>
      <c r="DH507" s="4">
        <v>0</v>
      </c>
      <c r="DI507" s="4">
        <v>0</v>
      </c>
      <c r="DJ507" s="4">
        <v>0</v>
      </c>
      <c r="DK507" s="4">
        <v>1</v>
      </c>
      <c r="DL507" s="4">
        <v>1</v>
      </c>
      <c r="DO507" s="4">
        <v>1</v>
      </c>
      <c r="DP507" s="4">
        <v>2</v>
      </c>
      <c r="DQ507" s="4">
        <v>4</v>
      </c>
      <c r="DR507" s="4">
        <v>1</v>
      </c>
      <c r="DW507" s="4">
        <v>2</v>
      </c>
      <c r="DX507" s="4">
        <v>3</v>
      </c>
      <c r="DY507" s="4">
        <v>1</v>
      </c>
      <c r="DZ507" s="4">
        <v>2</v>
      </c>
      <c r="EA507" s="4" t="s">
        <v>1996</v>
      </c>
      <c r="EB507" s="4">
        <v>601</v>
      </c>
      <c r="EC507" s="4">
        <v>10.02</v>
      </c>
      <c r="EE507" s="4">
        <v>2</v>
      </c>
      <c r="EF507" s="4">
        <v>1</v>
      </c>
      <c r="EG507" s="4" t="s">
        <v>347</v>
      </c>
      <c r="EI507" s="4">
        <v>1</v>
      </c>
      <c r="EJ507" s="4">
        <v>1</v>
      </c>
      <c r="EK507" s="4">
        <v>3</v>
      </c>
      <c r="EL507" s="4">
        <v>5</v>
      </c>
      <c r="EM507" s="4">
        <v>19</v>
      </c>
      <c r="ET507" s="4" t="s">
        <v>313</v>
      </c>
      <c r="EU507" s="4" t="s">
        <v>201</v>
      </c>
      <c r="EV507" s="4" t="s">
        <v>202</v>
      </c>
      <c r="EY507" s="4">
        <v>1251</v>
      </c>
      <c r="FA507" s="83" t="s">
        <v>203</v>
      </c>
      <c r="FB507" s="4" t="s">
        <v>1978</v>
      </c>
      <c r="FC507" s="4">
        <v>1</v>
      </c>
      <c r="FD507" s="4" t="s">
        <v>205</v>
      </c>
      <c r="FE507" s="4">
        <v>12</v>
      </c>
    </row>
    <row r="508" spans="1:161" x14ac:dyDescent="0.3">
      <c r="A508" s="4">
        <v>1998</v>
      </c>
      <c r="B508" s="4" t="s">
        <v>1997</v>
      </c>
      <c r="C508" s="4" t="s">
        <v>212</v>
      </c>
      <c r="D508" s="4" t="s">
        <v>1998</v>
      </c>
      <c r="E508" s="4" t="s">
        <v>214</v>
      </c>
      <c r="F508" s="4" t="s">
        <v>1999</v>
      </c>
      <c r="G508" s="4">
        <v>1</v>
      </c>
      <c r="H508" s="4">
        <v>2</v>
      </c>
      <c r="J508" s="4">
        <v>1</v>
      </c>
      <c r="K508" s="4">
        <v>2</v>
      </c>
      <c r="O508" s="4">
        <v>0</v>
      </c>
      <c r="P508" s="4">
        <v>1</v>
      </c>
      <c r="Q508" s="4">
        <v>2</v>
      </c>
      <c r="BF508" s="4">
        <v>2</v>
      </c>
      <c r="BG508" s="4">
        <v>2</v>
      </c>
      <c r="BI508" s="4">
        <v>1</v>
      </c>
      <c r="BK508" s="4">
        <v>-98</v>
      </c>
      <c r="BL508" s="4">
        <v>2</v>
      </c>
      <c r="BS508" s="4">
        <v>1</v>
      </c>
      <c r="BU508" s="4">
        <v>2</v>
      </c>
      <c r="BW508" s="4">
        <v>3</v>
      </c>
      <c r="BX508" s="4">
        <v>3</v>
      </c>
      <c r="BY508" s="4">
        <v>1</v>
      </c>
      <c r="BZ508" s="4">
        <v>1</v>
      </c>
      <c r="CA508" s="4">
        <v>2</v>
      </c>
      <c r="CB508" s="4">
        <v>2</v>
      </c>
      <c r="CC508" s="4">
        <v>2</v>
      </c>
      <c r="CD508" s="4">
        <v>2</v>
      </c>
      <c r="CE508" s="4">
        <v>2</v>
      </c>
      <c r="CF508" s="4">
        <v>2</v>
      </c>
      <c r="CG508" s="4">
        <v>2</v>
      </c>
      <c r="CH508" s="4">
        <v>2</v>
      </c>
      <c r="CI508" s="4">
        <v>1</v>
      </c>
      <c r="CJ508" s="4">
        <v>1</v>
      </c>
      <c r="CK508" s="4">
        <v>5</v>
      </c>
      <c r="CL508" s="4">
        <v>7</v>
      </c>
      <c r="CM508" s="4">
        <v>-98</v>
      </c>
      <c r="CN508" s="4">
        <v>1</v>
      </c>
      <c r="CO508" s="4">
        <v>1</v>
      </c>
      <c r="CP508" s="4">
        <v>1</v>
      </c>
      <c r="CQ508" s="4">
        <v>1</v>
      </c>
      <c r="CR508" s="4">
        <v>1</v>
      </c>
      <c r="CS508" s="4">
        <v>2</v>
      </c>
      <c r="CT508" s="4">
        <v>1</v>
      </c>
      <c r="CU508" s="4">
        <v>2</v>
      </c>
      <c r="CV508" s="4">
        <v>1</v>
      </c>
      <c r="CW508" s="4">
        <v>1</v>
      </c>
      <c r="CX508" s="4">
        <v>2</v>
      </c>
      <c r="CY508" s="4">
        <v>1</v>
      </c>
      <c r="CZ508" s="4">
        <v>1</v>
      </c>
      <c r="DA508" s="4">
        <v>3</v>
      </c>
      <c r="DB508" s="4">
        <v>1</v>
      </c>
      <c r="DC508" s="4">
        <v>0.6</v>
      </c>
      <c r="DD508" s="4">
        <v>1</v>
      </c>
      <c r="DE508" s="4">
        <v>1</v>
      </c>
      <c r="DF508" s="4">
        <v>3</v>
      </c>
      <c r="DG508" s="4">
        <v>3</v>
      </c>
      <c r="DH508" s="4">
        <v>1</v>
      </c>
      <c r="DI508" s="4">
        <v>0</v>
      </c>
      <c r="DJ508" s="4">
        <v>0</v>
      </c>
      <c r="DK508" s="4">
        <v>1</v>
      </c>
      <c r="DL508" s="4">
        <v>0</v>
      </c>
      <c r="DM508" s="4">
        <v>0</v>
      </c>
      <c r="DN508" s="4">
        <v>1</v>
      </c>
      <c r="DO508" s="4">
        <v>1</v>
      </c>
      <c r="DP508" s="4">
        <v>2</v>
      </c>
      <c r="DQ508" s="4">
        <v>5</v>
      </c>
      <c r="DR508" s="4">
        <v>1</v>
      </c>
      <c r="DW508" s="4">
        <v>2</v>
      </c>
      <c r="DX508" s="4">
        <v>-98</v>
      </c>
      <c r="DY508" s="4">
        <v>1</v>
      </c>
      <c r="DZ508" s="4">
        <v>2</v>
      </c>
      <c r="EA508" s="4" t="s">
        <v>2000</v>
      </c>
      <c r="EB508" s="4">
        <v>776</v>
      </c>
      <c r="EC508" s="4">
        <v>12.93</v>
      </c>
      <c r="EE508" s="4">
        <v>2</v>
      </c>
      <c r="EF508" s="4">
        <v>1</v>
      </c>
      <c r="EG508" s="4" t="s">
        <v>500</v>
      </c>
      <c r="EI508" s="4">
        <v>1</v>
      </c>
      <c r="EJ508" s="4">
        <v>1</v>
      </c>
      <c r="EK508" s="4">
        <v>3</v>
      </c>
      <c r="EL508" s="4">
        <v>8</v>
      </c>
      <c r="EM508" s="4">
        <v>25</v>
      </c>
      <c r="ET508" s="4" t="s">
        <v>427</v>
      </c>
      <c r="EU508" s="4" t="s">
        <v>201</v>
      </c>
      <c r="EV508" s="4" t="s">
        <v>202</v>
      </c>
      <c r="EY508" s="4">
        <v>826</v>
      </c>
      <c r="FA508" s="83" t="s">
        <v>203</v>
      </c>
      <c r="FB508" s="4" t="s">
        <v>1978</v>
      </c>
      <c r="FC508" s="4">
        <v>1</v>
      </c>
      <c r="FD508" s="4" t="s">
        <v>205</v>
      </c>
    </row>
    <row r="509" spans="1:161" x14ac:dyDescent="0.3">
      <c r="A509" s="4">
        <v>2692</v>
      </c>
      <c r="B509" s="4" t="s">
        <v>2001</v>
      </c>
      <c r="C509" s="4" t="s">
        <v>194</v>
      </c>
      <c r="D509" s="4" t="s">
        <v>2002</v>
      </c>
      <c r="E509" s="4" t="s">
        <v>196</v>
      </c>
      <c r="F509" s="4" t="s">
        <v>2003</v>
      </c>
      <c r="G509" s="4">
        <v>1</v>
      </c>
      <c r="H509" s="4">
        <v>1</v>
      </c>
      <c r="I509" s="4">
        <v>-98</v>
      </c>
      <c r="J509" s="4">
        <v>1</v>
      </c>
      <c r="K509" s="4">
        <v>2</v>
      </c>
      <c r="O509" s="4">
        <v>2</v>
      </c>
      <c r="P509" s="4">
        <v>1</v>
      </c>
      <c r="Q509" s="4">
        <v>2</v>
      </c>
      <c r="BF509" s="4">
        <v>2</v>
      </c>
      <c r="BG509" s="4">
        <v>2</v>
      </c>
      <c r="BI509" s="4">
        <v>2</v>
      </c>
      <c r="BK509" s="4">
        <v>6</v>
      </c>
      <c r="BL509" s="4">
        <v>5</v>
      </c>
      <c r="BS509" s="4">
        <v>-98</v>
      </c>
      <c r="BU509" s="4">
        <v>2</v>
      </c>
      <c r="BW509" s="4">
        <v>3</v>
      </c>
      <c r="BX509" s="4">
        <v>1</v>
      </c>
      <c r="BY509" s="4">
        <v>2</v>
      </c>
      <c r="BZ509" s="4">
        <v>1</v>
      </c>
      <c r="CA509" s="4">
        <v>1</v>
      </c>
      <c r="CB509" s="4">
        <v>1</v>
      </c>
      <c r="CC509" s="4">
        <v>2</v>
      </c>
      <c r="CD509" s="4">
        <v>2</v>
      </c>
      <c r="CE509" s="4">
        <v>2</v>
      </c>
      <c r="CF509" s="4">
        <v>2</v>
      </c>
      <c r="CG509" s="4">
        <v>2</v>
      </c>
      <c r="CH509" s="4">
        <v>1</v>
      </c>
      <c r="CI509" s="4">
        <v>1</v>
      </c>
      <c r="CJ509" s="4">
        <v>1</v>
      </c>
      <c r="CK509" s="4">
        <v>7</v>
      </c>
      <c r="CL509" s="4">
        <v>5</v>
      </c>
      <c r="CM509" s="4">
        <v>1</v>
      </c>
      <c r="CN509" s="4">
        <v>1</v>
      </c>
      <c r="CO509" s="4">
        <v>1</v>
      </c>
      <c r="CP509" s="4">
        <v>1</v>
      </c>
      <c r="CQ509" s="4">
        <v>1</v>
      </c>
      <c r="CR509" s="4">
        <v>1</v>
      </c>
      <c r="CS509" s="4">
        <v>0</v>
      </c>
      <c r="CV509" s="4">
        <v>1</v>
      </c>
      <c r="CW509" s="4">
        <v>1</v>
      </c>
      <c r="CX509" s="4">
        <v>2</v>
      </c>
      <c r="CY509" s="4">
        <v>2</v>
      </c>
      <c r="CZ509" s="4">
        <v>1</v>
      </c>
      <c r="DA509" s="4">
        <v>3</v>
      </c>
      <c r="DB509" s="4">
        <v>1</v>
      </c>
      <c r="DC509" s="4">
        <v>25</v>
      </c>
      <c r="DD509" s="4">
        <v>4</v>
      </c>
      <c r="DE509" s="4">
        <v>1</v>
      </c>
      <c r="DF509" s="4">
        <v>6</v>
      </c>
      <c r="DG509" s="4">
        <v>4</v>
      </c>
      <c r="DH509" s="4">
        <v>1</v>
      </c>
      <c r="DI509" s="4">
        <v>3</v>
      </c>
      <c r="DJ509" s="4">
        <v>-99</v>
      </c>
      <c r="DK509" s="4">
        <v>0</v>
      </c>
      <c r="DL509" s="4">
        <v>0</v>
      </c>
      <c r="DM509" s="4">
        <v>0</v>
      </c>
      <c r="DN509" s="4">
        <v>0</v>
      </c>
      <c r="DO509" s="4">
        <v>1</v>
      </c>
      <c r="DP509" s="4">
        <v>1</v>
      </c>
      <c r="DQ509" s="4">
        <v>8</v>
      </c>
      <c r="DR509" s="4">
        <v>6</v>
      </c>
      <c r="DW509" s="4">
        <v>1</v>
      </c>
      <c r="DX509" s="4">
        <v>2</v>
      </c>
      <c r="DY509" s="4">
        <v>1</v>
      </c>
      <c r="DZ509" s="4">
        <v>1</v>
      </c>
      <c r="EA509" s="4" t="s">
        <v>2004</v>
      </c>
      <c r="EB509" s="4">
        <v>981</v>
      </c>
      <c r="EC509" s="4">
        <v>16.350000000000001</v>
      </c>
      <c r="EE509" s="4">
        <v>2</v>
      </c>
      <c r="EF509" s="4">
        <v>1</v>
      </c>
      <c r="EG509" s="4" t="s">
        <v>2005</v>
      </c>
      <c r="EI509" s="4">
        <v>1</v>
      </c>
      <c r="EJ509" s="4">
        <v>1</v>
      </c>
      <c r="EK509" s="4">
        <v>3</v>
      </c>
      <c r="EL509" s="4">
        <v>5</v>
      </c>
      <c r="EM509" s="4">
        <v>19</v>
      </c>
      <c r="ET509" s="4" t="s">
        <v>495</v>
      </c>
      <c r="EU509" s="4" t="s">
        <v>201</v>
      </c>
      <c r="EV509" s="4" t="s">
        <v>202</v>
      </c>
      <c r="EY509" s="4">
        <v>1251</v>
      </c>
      <c r="FA509" s="83" t="s">
        <v>203</v>
      </c>
      <c r="FB509" s="4" t="s">
        <v>1978</v>
      </c>
      <c r="FC509" s="4">
        <v>1</v>
      </c>
      <c r="FD509" s="4" t="s">
        <v>202</v>
      </c>
      <c r="FE509" s="4">
        <v>3</v>
      </c>
    </row>
    <row r="510" spans="1:161" x14ac:dyDescent="0.3">
      <c r="A510" s="4">
        <v>2736</v>
      </c>
      <c r="B510" s="4" t="s">
        <v>2006</v>
      </c>
      <c r="C510" s="4" t="s">
        <v>194</v>
      </c>
      <c r="D510" s="4" t="s">
        <v>2007</v>
      </c>
      <c r="E510" s="4" t="s">
        <v>196</v>
      </c>
      <c r="F510" s="4" t="s">
        <v>2008</v>
      </c>
      <c r="G510" s="4">
        <v>1</v>
      </c>
      <c r="H510" s="4">
        <v>1</v>
      </c>
      <c r="I510" s="4">
        <v>1</v>
      </c>
      <c r="J510" s="4">
        <v>1</v>
      </c>
      <c r="K510" s="4">
        <v>2</v>
      </c>
      <c r="O510" s="4">
        <v>2</v>
      </c>
      <c r="P510" s="4">
        <v>1</v>
      </c>
      <c r="Q510" s="4">
        <v>2</v>
      </c>
      <c r="BF510" s="4">
        <v>2</v>
      </c>
      <c r="BG510" s="4">
        <v>2</v>
      </c>
      <c r="BI510" s="4">
        <v>-98</v>
      </c>
      <c r="BK510" s="4">
        <v>-98</v>
      </c>
      <c r="BL510" s="4">
        <v>-77</v>
      </c>
      <c r="BS510" s="4">
        <v>1</v>
      </c>
      <c r="BU510" s="4">
        <v>2</v>
      </c>
      <c r="BW510" s="4">
        <v>3</v>
      </c>
      <c r="BX510" s="4">
        <v>3</v>
      </c>
      <c r="BY510" s="4">
        <v>2</v>
      </c>
      <c r="BZ510" s="4">
        <v>1</v>
      </c>
      <c r="CA510" s="4">
        <v>1</v>
      </c>
      <c r="CB510" s="4">
        <v>2</v>
      </c>
      <c r="CC510" s="4">
        <v>2</v>
      </c>
      <c r="CD510" s="4">
        <v>2</v>
      </c>
      <c r="CE510" s="4">
        <v>2</v>
      </c>
      <c r="CF510" s="4">
        <v>1</v>
      </c>
      <c r="CG510" s="4">
        <v>1</v>
      </c>
      <c r="CH510" s="4">
        <v>2</v>
      </c>
      <c r="CI510" s="4">
        <v>1</v>
      </c>
      <c r="CJ510" s="4">
        <v>1</v>
      </c>
      <c r="CK510" s="4">
        <v>6</v>
      </c>
      <c r="CL510" s="4">
        <v>1</v>
      </c>
      <c r="CM510" s="4">
        <v>3</v>
      </c>
      <c r="CN510" s="4">
        <v>1</v>
      </c>
      <c r="CO510" s="4">
        <v>2</v>
      </c>
      <c r="CP510" s="4">
        <v>1</v>
      </c>
      <c r="CQ510" s="4">
        <v>1</v>
      </c>
      <c r="CR510" s="4">
        <v>1</v>
      </c>
      <c r="CS510" s="4">
        <v>1</v>
      </c>
      <c r="CT510" s="4">
        <v>1</v>
      </c>
      <c r="CU510" s="4">
        <v>1</v>
      </c>
      <c r="CV510" s="4">
        <v>2</v>
      </c>
      <c r="CX510" s="4">
        <v>2</v>
      </c>
      <c r="CY510" s="4">
        <v>1</v>
      </c>
      <c r="CZ510" s="4">
        <v>1</v>
      </c>
      <c r="DA510" s="4">
        <v>3</v>
      </c>
      <c r="DB510" s="4">
        <v>1</v>
      </c>
      <c r="DC510" s="4">
        <v>16</v>
      </c>
      <c r="DD510" s="4">
        <v>-97</v>
      </c>
      <c r="DE510" s="4">
        <v>1</v>
      </c>
      <c r="DF510" s="4">
        <v>2</v>
      </c>
      <c r="DG510" s="4">
        <v>2</v>
      </c>
      <c r="DH510" s="4">
        <v>0</v>
      </c>
      <c r="DI510" s="4">
        <v>0</v>
      </c>
      <c r="DJ510" s="4">
        <v>0</v>
      </c>
      <c r="DK510" s="4">
        <v>0</v>
      </c>
      <c r="DL510" s="4">
        <v>0</v>
      </c>
      <c r="DM510" s="4">
        <v>1</v>
      </c>
      <c r="DN510" s="4">
        <v>1</v>
      </c>
      <c r="DO510" s="4">
        <v>2</v>
      </c>
      <c r="DP510" s="4">
        <v>1</v>
      </c>
      <c r="DQ510" s="4">
        <v>4</v>
      </c>
      <c r="DR510" s="4">
        <v>1</v>
      </c>
      <c r="DW510" s="4">
        <v>2</v>
      </c>
      <c r="DX510" s="4">
        <v>-97</v>
      </c>
      <c r="DY510" s="4">
        <v>1</v>
      </c>
      <c r="DZ510" s="4">
        <v>1</v>
      </c>
      <c r="EA510" s="4" t="s">
        <v>2009</v>
      </c>
      <c r="EB510" s="4">
        <v>818</v>
      </c>
      <c r="EC510" s="4">
        <v>13.63</v>
      </c>
      <c r="EE510" s="4">
        <v>2</v>
      </c>
      <c r="EF510" s="4">
        <v>1</v>
      </c>
      <c r="EG510" s="4" t="s">
        <v>601</v>
      </c>
      <c r="EI510" s="4">
        <v>1</v>
      </c>
      <c r="EJ510" s="4">
        <v>1</v>
      </c>
      <c r="EK510" s="4">
        <v>3</v>
      </c>
      <c r="EL510" s="4">
        <v>5</v>
      </c>
      <c r="EM510" s="4">
        <v>19</v>
      </c>
      <c r="ET510" s="4" t="s">
        <v>495</v>
      </c>
      <c r="EU510" s="4" t="s">
        <v>201</v>
      </c>
      <c r="EV510" s="4" t="s">
        <v>202</v>
      </c>
      <c r="EY510" s="4">
        <v>1251</v>
      </c>
      <c r="FA510" s="83" t="s">
        <v>203</v>
      </c>
      <c r="FB510" s="4" t="s">
        <v>1978</v>
      </c>
      <c r="FC510" s="4">
        <v>1</v>
      </c>
      <c r="FD510" s="4" t="s">
        <v>205</v>
      </c>
    </row>
    <row r="511" spans="1:161" x14ac:dyDescent="0.3">
      <c r="A511" s="4">
        <v>3328</v>
      </c>
      <c r="B511" s="4" t="s">
        <v>2010</v>
      </c>
      <c r="C511" s="4" t="s">
        <v>265</v>
      </c>
      <c r="D511" s="4" t="s">
        <v>2011</v>
      </c>
      <c r="E511" s="4" t="s">
        <v>372</v>
      </c>
      <c r="F511" s="4" t="s">
        <v>2012</v>
      </c>
      <c r="G511" s="4">
        <v>1</v>
      </c>
      <c r="H511" s="4">
        <v>1</v>
      </c>
      <c r="I511" s="4">
        <v>1</v>
      </c>
      <c r="J511" s="4">
        <v>1</v>
      </c>
      <c r="K511" s="4">
        <v>2</v>
      </c>
      <c r="O511" s="4">
        <v>2</v>
      </c>
      <c r="P511" s="4">
        <v>1</v>
      </c>
      <c r="Q511" s="4">
        <v>2</v>
      </c>
      <c r="BF511" s="4">
        <v>2</v>
      </c>
      <c r="BG511" s="4">
        <v>2</v>
      </c>
      <c r="BI511" s="4">
        <v>2</v>
      </c>
      <c r="BK511" s="4">
        <v>6</v>
      </c>
      <c r="BL511" s="4">
        <v>2</v>
      </c>
      <c r="BS511" s="4">
        <v>1</v>
      </c>
      <c r="BU511" s="4">
        <v>1</v>
      </c>
      <c r="BV511" s="4">
        <v>3</v>
      </c>
      <c r="BX511" s="4">
        <v>1</v>
      </c>
      <c r="BY511" s="4">
        <v>2</v>
      </c>
      <c r="BZ511" s="4">
        <v>1</v>
      </c>
      <c r="CA511" s="4">
        <v>1</v>
      </c>
      <c r="CB511" s="4">
        <v>2</v>
      </c>
      <c r="CC511" s="4">
        <v>1</v>
      </c>
      <c r="CD511" s="4">
        <v>2</v>
      </c>
      <c r="CE511" s="4">
        <v>2</v>
      </c>
      <c r="CF511" s="4">
        <v>1</v>
      </c>
      <c r="CG511" s="4">
        <v>2</v>
      </c>
      <c r="CH511" s="4">
        <v>2</v>
      </c>
      <c r="CI511" s="4">
        <v>1</v>
      </c>
      <c r="CJ511" s="4">
        <v>2</v>
      </c>
      <c r="CK511" s="4">
        <v>7</v>
      </c>
      <c r="CL511" s="4">
        <v>1</v>
      </c>
      <c r="CM511" s="4">
        <v>3</v>
      </c>
      <c r="CN511" s="4">
        <v>1</v>
      </c>
      <c r="CO511" s="4">
        <v>1</v>
      </c>
      <c r="CP511" s="4">
        <v>1</v>
      </c>
      <c r="CQ511" s="4">
        <v>1</v>
      </c>
      <c r="CR511" s="4">
        <v>1</v>
      </c>
      <c r="CS511" s="4">
        <v>1</v>
      </c>
      <c r="CT511" s="4">
        <v>1</v>
      </c>
      <c r="CU511" s="4">
        <v>1</v>
      </c>
      <c r="CV511" s="4">
        <v>2</v>
      </c>
      <c r="CX511" s="4">
        <v>2</v>
      </c>
      <c r="CY511" s="4">
        <v>1</v>
      </c>
      <c r="CZ511" s="4">
        <v>1</v>
      </c>
      <c r="DA511" s="4">
        <v>3</v>
      </c>
      <c r="DB511" s="4">
        <v>1</v>
      </c>
      <c r="DC511" s="4">
        <v>10</v>
      </c>
      <c r="DD511" s="4">
        <v>1</v>
      </c>
      <c r="DE511" s="4">
        <v>1</v>
      </c>
      <c r="DF511" s="4">
        <v>4</v>
      </c>
      <c r="DH511" s="4">
        <v>0</v>
      </c>
      <c r="DI511" s="4">
        <v>2</v>
      </c>
      <c r="DJ511" s="4">
        <v>0</v>
      </c>
      <c r="DK511" s="4">
        <v>0</v>
      </c>
      <c r="DL511" s="4">
        <v>2</v>
      </c>
      <c r="DO511" s="4">
        <v>1</v>
      </c>
      <c r="DP511" s="4">
        <v>1</v>
      </c>
      <c r="DQ511" s="4">
        <v>5</v>
      </c>
      <c r="DR511" s="4">
        <v>2</v>
      </c>
      <c r="DW511" s="4">
        <v>2</v>
      </c>
      <c r="DX511" s="4">
        <v>6</v>
      </c>
      <c r="DY511" s="4">
        <v>1</v>
      </c>
      <c r="DZ511" s="4">
        <v>2</v>
      </c>
      <c r="EA511" s="4" t="s">
        <v>586</v>
      </c>
      <c r="EB511" s="4">
        <v>491</v>
      </c>
      <c r="EC511" s="4">
        <v>8.18</v>
      </c>
      <c r="EE511" s="4">
        <v>2</v>
      </c>
      <c r="EF511" s="4">
        <v>1</v>
      </c>
      <c r="EG511" s="4" t="s">
        <v>302</v>
      </c>
      <c r="EI511" s="4">
        <v>1</v>
      </c>
      <c r="EJ511" s="4">
        <v>1</v>
      </c>
      <c r="EK511" s="4">
        <v>3</v>
      </c>
      <c r="EL511" s="4">
        <v>15</v>
      </c>
      <c r="EM511" s="4">
        <v>39</v>
      </c>
      <c r="ET511" s="4" t="s">
        <v>543</v>
      </c>
      <c r="EU511" s="4" t="s">
        <v>201</v>
      </c>
      <c r="EV511" s="4" t="s">
        <v>202</v>
      </c>
      <c r="EY511" s="4">
        <v>1476</v>
      </c>
      <c r="FA511" s="83" t="s">
        <v>203</v>
      </c>
      <c r="FB511" s="4" t="s">
        <v>1978</v>
      </c>
      <c r="FC511" s="4">
        <v>0</v>
      </c>
      <c r="FD511" s="4" t="s">
        <v>205</v>
      </c>
      <c r="FE511" s="4">
        <v>3</v>
      </c>
    </row>
    <row r="512" spans="1:161" x14ac:dyDescent="0.3">
      <c r="A512" s="4">
        <v>3411</v>
      </c>
      <c r="B512" s="4" t="s">
        <v>2013</v>
      </c>
      <c r="C512" s="4" t="s">
        <v>212</v>
      </c>
      <c r="D512" s="4" t="s">
        <v>2014</v>
      </c>
      <c r="E512" s="4" t="s">
        <v>214</v>
      </c>
      <c r="F512" s="4" t="s">
        <v>2015</v>
      </c>
      <c r="G512" s="4">
        <v>1</v>
      </c>
      <c r="H512" s="4">
        <v>2</v>
      </c>
      <c r="J512" s="4">
        <v>1</v>
      </c>
      <c r="K512" s="4">
        <v>2</v>
      </c>
      <c r="O512" s="4">
        <v>0</v>
      </c>
      <c r="P512" s="4">
        <v>1</v>
      </c>
      <c r="Q512" s="4">
        <v>2</v>
      </c>
      <c r="BF512" s="4">
        <v>2</v>
      </c>
      <c r="BG512" s="4">
        <v>2</v>
      </c>
      <c r="BI512" s="4">
        <v>2</v>
      </c>
      <c r="BK512" s="4">
        <v>5</v>
      </c>
      <c r="BL512" s="4">
        <v>2</v>
      </c>
      <c r="BS512" s="4">
        <v>1</v>
      </c>
      <c r="BU512" s="4">
        <v>2</v>
      </c>
      <c r="BW512" s="4">
        <v>3</v>
      </c>
      <c r="BX512" s="4">
        <v>3</v>
      </c>
      <c r="BY512" s="4">
        <v>2</v>
      </c>
      <c r="BZ512" s="4">
        <v>2</v>
      </c>
      <c r="CA512" s="4">
        <v>1</v>
      </c>
      <c r="CB512" s="4">
        <v>2</v>
      </c>
      <c r="CC512" s="4">
        <v>1</v>
      </c>
      <c r="CD512" s="4">
        <v>2</v>
      </c>
      <c r="CE512" s="4">
        <v>2</v>
      </c>
      <c r="CF512" s="4">
        <v>1</v>
      </c>
      <c r="CG512" s="4">
        <v>3</v>
      </c>
      <c r="CH512" s="4">
        <v>1</v>
      </c>
      <c r="CI512" s="4">
        <v>2</v>
      </c>
      <c r="CJ512" s="4">
        <v>1</v>
      </c>
      <c r="CK512" s="4">
        <v>7</v>
      </c>
      <c r="CL512" s="4">
        <v>1</v>
      </c>
      <c r="CM512" s="4">
        <v>2</v>
      </c>
      <c r="CN512" s="4">
        <v>1</v>
      </c>
      <c r="CO512" s="4">
        <v>4</v>
      </c>
      <c r="CP512" s="4">
        <v>1</v>
      </c>
      <c r="CQ512" s="4">
        <v>4</v>
      </c>
      <c r="CR512" s="4">
        <v>1</v>
      </c>
      <c r="CS512" s="4">
        <v>1</v>
      </c>
      <c r="CT512" s="4">
        <v>1</v>
      </c>
      <c r="CU512" s="4">
        <v>1</v>
      </c>
      <c r="CV512" s="4">
        <v>2</v>
      </c>
      <c r="CX512" s="4">
        <v>2</v>
      </c>
      <c r="CY512" s="4">
        <v>1</v>
      </c>
      <c r="CZ512" s="4">
        <v>1</v>
      </c>
      <c r="DA512" s="4">
        <v>4</v>
      </c>
      <c r="DB512" s="4">
        <v>1</v>
      </c>
      <c r="DC512" s="4">
        <v>17</v>
      </c>
      <c r="DD512" s="4">
        <v>2</v>
      </c>
      <c r="DE512" s="4">
        <v>1</v>
      </c>
      <c r="DF512" s="4">
        <v>3</v>
      </c>
      <c r="DH512" s="4">
        <v>1</v>
      </c>
      <c r="DI512" s="4">
        <v>1</v>
      </c>
      <c r="DJ512" s="4">
        <v>0</v>
      </c>
      <c r="DK512" s="4">
        <v>0</v>
      </c>
      <c r="DL512" s="4">
        <v>0</v>
      </c>
      <c r="DM512" s="4">
        <v>2</v>
      </c>
      <c r="DO512" s="4">
        <v>1</v>
      </c>
      <c r="DP512" s="4">
        <v>2</v>
      </c>
      <c r="DQ512" s="4">
        <v>7</v>
      </c>
      <c r="DR512" s="4">
        <v>1</v>
      </c>
      <c r="DW512" s="4">
        <v>2</v>
      </c>
      <c r="DX512" s="4">
        <v>9</v>
      </c>
      <c r="DY512" s="4">
        <v>1</v>
      </c>
      <c r="DZ512" s="4">
        <v>2</v>
      </c>
      <c r="EA512" s="4" t="s">
        <v>2016</v>
      </c>
      <c r="EB512" s="4">
        <v>563</v>
      </c>
      <c r="EC512" s="4">
        <v>9.3800000000000008</v>
      </c>
      <c r="EE512" s="4">
        <v>2</v>
      </c>
      <c r="EF512" s="4">
        <v>1</v>
      </c>
      <c r="EG512" s="4" t="s">
        <v>601</v>
      </c>
      <c r="EI512" s="4">
        <v>1</v>
      </c>
      <c r="EJ512" s="4">
        <v>1</v>
      </c>
      <c r="EK512" s="4">
        <v>3</v>
      </c>
      <c r="EL512" s="4">
        <v>8</v>
      </c>
      <c r="EM512" s="4">
        <v>25</v>
      </c>
      <c r="ET512" s="4" t="s">
        <v>587</v>
      </c>
      <c r="EU512" s="4" t="s">
        <v>201</v>
      </c>
      <c r="EV512" s="4" t="s">
        <v>202</v>
      </c>
      <c r="EY512" s="4">
        <v>826</v>
      </c>
      <c r="FA512" s="83" t="s">
        <v>203</v>
      </c>
      <c r="FB512" s="4" t="s">
        <v>1978</v>
      </c>
      <c r="FC512" s="4">
        <v>1</v>
      </c>
      <c r="FD512" s="4" t="s">
        <v>205</v>
      </c>
      <c r="FE512" s="4">
        <v>7</v>
      </c>
    </row>
    <row r="513" spans="1:161" x14ac:dyDescent="0.3">
      <c r="A513" s="4">
        <v>3970</v>
      </c>
      <c r="B513" s="4" t="s">
        <v>2017</v>
      </c>
      <c r="C513" s="4" t="s">
        <v>265</v>
      </c>
      <c r="D513" s="4" t="s">
        <v>2018</v>
      </c>
      <c r="E513" s="4" t="s">
        <v>461</v>
      </c>
      <c r="F513" s="4" t="s">
        <v>2019</v>
      </c>
      <c r="G513" s="4">
        <v>1</v>
      </c>
      <c r="H513" s="4">
        <v>1</v>
      </c>
      <c r="I513" s="4">
        <v>2</v>
      </c>
      <c r="J513" s="4">
        <v>1</v>
      </c>
      <c r="K513" s="4">
        <v>2</v>
      </c>
      <c r="O513" s="4">
        <v>1</v>
      </c>
      <c r="P513" s="4">
        <v>1</v>
      </c>
      <c r="Q513" s="4">
        <v>2</v>
      </c>
      <c r="R513" s="4">
        <v>2</v>
      </c>
      <c r="U513" s="4">
        <v>2</v>
      </c>
      <c r="W513" s="4">
        <v>1</v>
      </c>
      <c r="Y513" s="4">
        <v>1</v>
      </c>
      <c r="AA513" s="4">
        <v>1</v>
      </c>
      <c r="AB513" s="4">
        <v>2009</v>
      </c>
      <c r="AC513" s="4">
        <v>1</v>
      </c>
      <c r="AD513" s="4">
        <v>1</v>
      </c>
      <c r="AE513" s="4">
        <v>4</v>
      </c>
      <c r="AF513" s="4">
        <v>6</v>
      </c>
      <c r="AG513" s="4">
        <v>1</v>
      </c>
      <c r="AV513" s="4">
        <v>1</v>
      </c>
      <c r="AX513" s="4">
        <v>8</v>
      </c>
      <c r="AY513" s="4">
        <v>2</v>
      </c>
      <c r="BD513" s="4">
        <v>2</v>
      </c>
      <c r="BE513" s="4">
        <v>2</v>
      </c>
      <c r="BF513" s="4">
        <v>2</v>
      </c>
      <c r="BG513" s="4">
        <v>2</v>
      </c>
      <c r="BH513" s="4">
        <v>2</v>
      </c>
      <c r="BI513" s="4">
        <v>2</v>
      </c>
      <c r="BK513" s="4">
        <v>5</v>
      </c>
      <c r="BL513" s="4">
        <v>2</v>
      </c>
      <c r="BS513" s="4">
        <v>3</v>
      </c>
      <c r="BU513" s="4">
        <v>2</v>
      </c>
      <c r="BW513" s="4">
        <v>3</v>
      </c>
      <c r="BX513" s="4">
        <v>1</v>
      </c>
      <c r="BY513" s="4">
        <v>2</v>
      </c>
      <c r="BZ513" s="4">
        <v>2</v>
      </c>
      <c r="CA513" s="4">
        <v>2</v>
      </c>
      <c r="CB513" s="4">
        <v>2</v>
      </c>
      <c r="CC513" s="4">
        <v>1</v>
      </c>
      <c r="CD513" s="4">
        <v>2</v>
      </c>
      <c r="CE513" s="4">
        <v>2</v>
      </c>
      <c r="CF513" s="4">
        <v>2</v>
      </c>
      <c r="CG513" s="4">
        <v>2</v>
      </c>
      <c r="CH513" s="4">
        <v>2</v>
      </c>
      <c r="CI513" s="4">
        <v>3</v>
      </c>
      <c r="CJ513" s="4">
        <v>2</v>
      </c>
      <c r="CK513" s="4">
        <v>7</v>
      </c>
      <c r="CL513" s="4">
        <v>2</v>
      </c>
      <c r="CM513" s="4">
        <v>1</v>
      </c>
      <c r="CN513" s="4">
        <v>1</v>
      </c>
      <c r="CO513" s="4">
        <v>1</v>
      </c>
      <c r="CP513" s="4">
        <v>1</v>
      </c>
      <c r="CQ513" s="4">
        <v>1</v>
      </c>
      <c r="CR513" s="4">
        <v>1</v>
      </c>
      <c r="CS513" s="4">
        <v>1</v>
      </c>
      <c r="CT513" s="4">
        <v>1</v>
      </c>
      <c r="CU513" s="4">
        <v>1</v>
      </c>
      <c r="CV513" s="4">
        <v>2</v>
      </c>
      <c r="CX513" s="4">
        <v>3</v>
      </c>
      <c r="CY513" s="4">
        <v>4</v>
      </c>
      <c r="CZ513" s="4">
        <v>1</v>
      </c>
      <c r="DA513" s="4">
        <v>3</v>
      </c>
      <c r="DB513" s="4">
        <v>1</v>
      </c>
      <c r="DC513" s="4">
        <v>0.1</v>
      </c>
      <c r="DD513" s="4">
        <v>-97</v>
      </c>
      <c r="DE513" s="4">
        <v>1</v>
      </c>
      <c r="DF513" s="4">
        <v>6</v>
      </c>
      <c r="DH513" s="4">
        <v>3</v>
      </c>
      <c r="DI513" s="4">
        <v>0</v>
      </c>
      <c r="DJ513" s="4">
        <v>2</v>
      </c>
      <c r="DK513" s="4">
        <v>0</v>
      </c>
      <c r="DL513" s="4">
        <v>1</v>
      </c>
      <c r="DO513" s="4">
        <v>2</v>
      </c>
      <c r="DP513" s="4">
        <v>2</v>
      </c>
      <c r="DQ513" s="4">
        <v>6</v>
      </c>
      <c r="DR513" s="4">
        <v>2</v>
      </c>
      <c r="DW513" s="4">
        <v>2</v>
      </c>
      <c r="DX513" s="4">
        <v>3</v>
      </c>
      <c r="DY513" s="4">
        <v>1</v>
      </c>
      <c r="DZ513" s="4">
        <v>2</v>
      </c>
      <c r="EA513" s="4" t="s">
        <v>2020</v>
      </c>
      <c r="EB513" s="4">
        <v>1011</v>
      </c>
      <c r="EC513" s="4">
        <v>16.850000000000001</v>
      </c>
      <c r="EE513" s="4">
        <v>2</v>
      </c>
      <c r="EF513" s="4">
        <v>1</v>
      </c>
      <c r="EG513" s="4" t="s">
        <v>534</v>
      </c>
      <c r="EI513" s="4">
        <v>1</v>
      </c>
      <c r="EJ513" s="4">
        <v>1</v>
      </c>
      <c r="EK513" s="4">
        <v>3</v>
      </c>
      <c r="EL513" s="4">
        <v>13</v>
      </c>
      <c r="EM513" s="4">
        <v>35</v>
      </c>
      <c r="ET513" s="4" t="s">
        <v>648</v>
      </c>
      <c r="EU513" s="4" t="s">
        <v>201</v>
      </c>
      <c r="EV513" s="4" t="s">
        <v>202</v>
      </c>
      <c r="EY513" s="4">
        <v>1235</v>
      </c>
      <c r="FA513" s="83" t="s">
        <v>237</v>
      </c>
      <c r="FB513" s="4" t="s">
        <v>1978</v>
      </c>
      <c r="FC513" s="4">
        <v>1</v>
      </c>
      <c r="FD513" s="4" t="s">
        <v>238</v>
      </c>
      <c r="FE513" s="4">
        <v>7</v>
      </c>
    </row>
    <row r="514" spans="1:161" x14ac:dyDescent="0.3">
      <c r="A514" s="4">
        <v>4298</v>
      </c>
      <c r="B514" s="4" t="s">
        <v>2021</v>
      </c>
      <c r="C514" s="4" t="s">
        <v>265</v>
      </c>
      <c r="D514" s="4" t="s">
        <v>2022</v>
      </c>
      <c r="E514" s="4" t="s">
        <v>267</v>
      </c>
      <c r="F514" s="4" t="s">
        <v>2023</v>
      </c>
      <c r="G514" s="4">
        <v>1</v>
      </c>
      <c r="H514" s="4">
        <v>1</v>
      </c>
      <c r="I514" s="4">
        <v>1</v>
      </c>
      <c r="J514" s="4">
        <v>1</v>
      </c>
      <c r="K514" s="4">
        <v>2</v>
      </c>
      <c r="O514" s="4">
        <v>2</v>
      </c>
      <c r="P514" s="4">
        <v>1</v>
      </c>
      <c r="Q514" s="4">
        <v>2</v>
      </c>
      <c r="BF514" s="4">
        <v>2</v>
      </c>
      <c r="BG514" s="4">
        <v>2</v>
      </c>
      <c r="BI514" s="4">
        <v>2</v>
      </c>
      <c r="BK514" s="4">
        <v>6</v>
      </c>
      <c r="BL514" s="4">
        <v>2</v>
      </c>
      <c r="BS514" s="4">
        <v>2</v>
      </c>
      <c r="BT514" s="4">
        <v>2</v>
      </c>
      <c r="BU514" s="4">
        <v>2</v>
      </c>
      <c r="BW514" s="4">
        <v>1</v>
      </c>
      <c r="BX514" s="4">
        <v>1</v>
      </c>
      <c r="BY514" s="4">
        <v>2</v>
      </c>
      <c r="BZ514" s="4">
        <v>1</v>
      </c>
      <c r="CA514" s="4">
        <v>1</v>
      </c>
      <c r="CB514" s="4">
        <v>1</v>
      </c>
      <c r="CC514" s="4">
        <v>1</v>
      </c>
      <c r="CD514" s="4">
        <v>2</v>
      </c>
      <c r="CE514" s="4">
        <v>2</v>
      </c>
      <c r="CF514" s="4">
        <v>1</v>
      </c>
      <c r="CG514" s="4">
        <v>2</v>
      </c>
      <c r="CH514" s="4">
        <v>1</v>
      </c>
      <c r="CI514" s="4">
        <v>1</v>
      </c>
      <c r="CJ514" s="4">
        <v>1</v>
      </c>
      <c r="CK514" s="4">
        <v>7</v>
      </c>
      <c r="CL514" s="4">
        <v>2</v>
      </c>
      <c r="CM514" s="4">
        <v>1</v>
      </c>
      <c r="CN514" s="4">
        <v>1</v>
      </c>
      <c r="CO514" s="4">
        <v>1</v>
      </c>
      <c r="CP514" s="4">
        <v>1</v>
      </c>
      <c r="CQ514" s="4">
        <v>1</v>
      </c>
      <c r="CR514" s="4">
        <v>1</v>
      </c>
      <c r="CS514" s="4">
        <v>0</v>
      </c>
      <c r="CV514" s="4">
        <v>2</v>
      </c>
      <c r="CX514" s="4">
        <v>2</v>
      </c>
      <c r="CY514" s="4">
        <v>1</v>
      </c>
      <c r="CZ514" s="4">
        <v>1</v>
      </c>
      <c r="DA514" s="4">
        <v>3</v>
      </c>
      <c r="DB514" s="4">
        <v>1</v>
      </c>
      <c r="DC514" s="4">
        <v>5</v>
      </c>
      <c r="DD514" s="4">
        <v>1</v>
      </c>
      <c r="DE514" s="4">
        <v>1</v>
      </c>
      <c r="DF514" s="4">
        <v>4</v>
      </c>
      <c r="DH514" s="4">
        <v>2</v>
      </c>
      <c r="DI514" s="4">
        <v>0</v>
      </c>
      <c r="DJ514" s="4">
        <v>2</v>
      </c>
      <c r="DO514" s="4">
        <v>1</v>
      </c>
      <c r="DP514" s="4">
        <v>1</v>
      </c>
      <c r="DQ514" s="4">
        <v>6</v>
      </c>
      <c r="DR514" s="4">
        <v>1</v>
      </c>
      <c r="DW514" s="4">
        <v>2</v>
      </c>
      <c r="DX514" s="4">
        <v>-98</v>
      </c>
      <c r="DY514" s="4">
        <v>1</v>
      </c>
      <c r="DZ514" s="4">
        <v>2</v>
      </c>
      <c r="EA514" s="4" t="s">
        <v>198</v>
      </c>
      <c r="EB514" s="4">
        <v>552</v>
      </c>
      <c r="EC514" s="4">
        <v>9.1999999999999993</v>
      </c>
      <c r="EE514" s="4">
        <v>2</v>
      </c>
      <c r="EF514" s="4">
        <v>1</v>
      </c>
      <c r="EG514" s="4" t="s">
        <v>275</v>
      </c>
      <c r="EI514" s="4">
        <v>1</v>
      </c>
      <c r="EJ514" s="4">
        <v>1</v>
      </c>
      <c r="EK514" s="4">
        <v>3</v>
      </c>
      <c r="EL514" s="4">
        <v>12</v>
      </c>
      <c r="EM514" s="4">
        <v>33</v>
      </c>
      <c r="ET514" s="4" t="s">
        <v>648</v>
      </c>
      <c r="EU514" s="4" t="s">
        <v>201</v>
      </c>
      <c r="EV514" s="4" t="s">
        <v>202</v>
      </c>
      <c r="EY514" s="4">
        <v>1201</v>
      </c>
      <c r="FA514" s="83" t="s">
        <v>203</v>
      </c>
      <c r="FB514" s="4" t="s">
        <v>1978</v>
      </c>
      <c r="FC514" s="4">
        <v>1</v>
      </c>
      <c r="FD514" s="4" t="s">
        <v>205</v>
      </c>
      <c r="FE514" s="4">
        <v>3</v>
      </c>
    </row>
    <row r="515" spans="1:161" x14ac:dyDescent="0.3">
      <c r="A515" s="4">
        <v>4386</v>
      </c>
      <c r="B515" s="4" t="s">
        <v>2024</v>
      </c>
      <c r="C515" s="4" t="s">
        <v>194</v>
      </c>
      <c r="D515" s="4" t="s">
        <v>2025</v>
      </c>
      <c r="E515" s="4" t="s">
        <v>227</v>
      </c>
      <c r="F515" s="4" t="s">
        <v>2026</v>
      </c>
      <c r="G515" s="4">
        <v>1</v>
      </c>
      <c r="H515" s="4">
        <v>1</v>
      </c>
      <c r="I515" s="4">
        <v>2</v>
      </c>
      <c r="J515" s="4">
        <v>1</v>
      </c>
      <c r="K515" s="4">
        <v>2</v>
      </c>
      <c r="O515" s="4">
        <v>0</v>
      </c>
      <c r="P515" s="4">
        <v>1</v>
      </c>
      <c r="Q515" s="4">
        <v>2</v>
      </c>
      <c r="R515" s="4">
        <v>1</v>
      </c>
      <c r="BF515" s="4">
        <v>2</v>
      </c>
      <c r="BG515" s="4">
        <v>2</v>
      </c>
      <c r="BI515" s="4">
        <v>1</v>
      </c>
      <c r="BK515" s="4">
        <v>-98</v>
      </c>
      <c r="BL515" s="4">
        <v>-77</v>
      </c>
      <c r="BS515" s="4">
        <v>1</v>
      </c>
      <c r="BU515" s="4">
        <v>1</v>
      </c>
      <c r="BV515" s="4">
        <v>4</v>
      </c>
      <c r="BX515" s="4">
        <v>3</v>
      </c>
      <c r="BY515" s="4">
        <v>2</v>
      </c>
      <c r="BZ515" s="4">
        <v>1</v>
      </c>
      <c r="CA515" s="4">
        <v>1</v>
      </c>
      <c r="CB515" s="4">
        <v>2</v>
      </c>
      <c r="CC515" s="4">
        <v>2</v>
      </c>
      <c r="CD515" s="4">
        <v>2</v>
      </c>
      <c r="CE515" s="4">
        <v>1</v>
      </c>
      <c r="CF515" s="4">
        <v>2</v>
      </c>
      <c r="CG515" s="4">
        <v>2</v>
      </c>
      <c r="CH515" s="4">
        <v>2</v>
      </c>
      <c r="CI515" s="4">
        <v>2</v>
      </c>
      <c r="CJ515" s="4">
        <v>2</v>
      </c>
      <c r="CK515" s="4">
        <v>7</v>
      </c>
      <c r="CL515" s="4">
        <v>1</v>
      </c>
      <c r="CM515" s="4">
        <v>1</v>
      </c>
      <c r="CN515" s="4">
        <v>1</v>
      </c>
      <c r="CO515" s="4">
        <v>1</v>
      </c>
      <c r="CP515" s="4">
        <v>1</v>
      </c>
      <c r="CQ515" s="4">
        <v>1</v>
      </c>
      <c r="CR515" s="4">
        <v>1</v>
      </c>
      <c r="CS515" s="4">
        <v>1</v>
      </c>
      <c r="CT515" s="4">
        <v>1</v>
      </c>
      <c r="CU515" s="4">
        <v>1</v>
      </c>
      <c r="CV515" s="4">
        <v>2</v>
      </c>
      <c r="CX515" s="4">
        <v>2</v>
      </c>
      <c r="CY515" s="4">
        <v>6</v>
      </c>
      <c r="CZ515" s="4">
        <v>1</v>
      </c>
      <c r="DA515" s="4">
        <v>2</v>
      </c>
      <c r="DB515" s="4">
        <v>1</v>
      </c>
      <c r="DC515" s="4">
        <v>2</v>
      </c>
      <c r="DD515" s="4">
        <v>3</v>
      </c>
      <c r="DE515" s="4">
        <v>1</v>
      </c>
      <c r="DF515" s="4">
        <v>3</v>
      </c>
      <c r="DH515" s="4">
        <v>0</v>
      </c>
      <c r="DI515" s="4">
        <v>1</v>
      </c>
      <c r="DJ515" s="4">
        <v>0</v>
      </c>
      <c r="DK515" s="4">
        <v>2</v>
      </c>
      <c r="DO515" s="4">
        <v>1</v>
      </c>
      <c r="DP515" s="4">
        <v>2</v>
      </c>
      <c r="DQ515" s="4">
        <v>4</v>
      </c>
      <c r="DR515" s="4">
        <v>1</v>
      </c>
      <c r="DW515" s="4">
        <v>2</v>
      </c>
      <c r="DX515" s="4">
        <v>-98</v>
      </c>
      <c r="DY515" s="4">
        <v>1</v>
      </c>
      <c r="DZ515" s="4">
        <v>1</v>
      </c>
      <c r="EA515" s="4" t="s">
        <v>973</v>
      </c>
      <c r="EB515" s="4">
        <v>543</v>
      </c>
      <c r="EC515" s="4">
        <v>9.0500000000000007</v>
      </c>
      <c r="EE515" s="4">
        <v>2</v>
      </c>
      <c r="EF515" s="4">
        <v>1</v>
      </c>
      <c r="EG515" s="4" t="s">
        <v>405</v>
      </c>
      <c r="EI515" s="4">
        <v>1</v>
      </c>
      <c r="EJ515" s="4">
        <v>1</v>
      </c>
      <c r="EK515" s="4">
        <v>3</v>
      </c>
      <c r="EL515" s="4">
        <v>6</v>
      </c>
      <c r="EM515" s="4">
        <v>21</v>
      </c>
      <c r="ET515" s="4" t="s">
        <v>648</v>
      </c>
      <c r="EU515" s="4" t="s">
        <v>201</v>
      </c>
      <c r="EV515" s="4" t="s">
        <v>202</v>
      </c>
      <c r="EY515" s="4">
        <v>963</v>
      </c>
      <c r="FA515" s="83" t="s">
        <v>203</v>
      </c>
      <c r="FB515" s="4" t="s">
        <v>1978</v>
      </c>
      <c r="FC515" s="4">
        <v>0</v>
      </c>
      <c r="FD515" s="4" t="s">
        <v>205</v>
      </c>
    </row>
    <row r="516" spans="1:161" x14ac:dyDescent="0.3">
      <c r="A516" s="4">
        <v>4769</v>
      </c>
      <c r="B516" s="4" t="s">
        <v>2027</v>
      </c>
      <c r="C516" s="4" t="s">
        <v>194</v>
      </c>
      <c r="D516" s="4" t="s">
        <v>2028</v>
      </c>
      <c r="E516" s="4" t="s">
        <v>196</v>
      </c>
      <c r="F516" s="4" t="s">
        <v>2029</v>
      </c>
      <c r="G516" s="4">
        <v>1</v>
      </c>
      <c r="H516" s="4">
        <v>1</v>
      </c>
      <c r="I516" s="4">
        <v>1</v>
      </c>
      <c r="J516" s="4">
        <v>1</v>
      </c>
      <c r="K516" s="4">
        <v>2</v>
      </c>
      <c r="O516" s="4">
        <v>2</v>
      </c>
      <c r="P516" s="4">
        <v>1</v>
      </c>
      <c r="Q516" s="4">
        <v>2</v>
      </c>
      <c r="BF516" s="4">
        <v>2</v>
      </c>
      <c r="BG516" s="4">
        <v>2</v>
      </c>
      <c r="BI516" s="4">
        <v>2</v>
      </c>
      <c r="BK516" s="4">
        <v>4</v>
      </c>
      <c r="BL516" s="4">
        <v>2</v>
      </c>
      <c r="BS516" s="4">
        <v>1</v>
      </c>
      <c r="BU516" s="4">
        <v>1</v>
      </c>
      <c r="BV516" s="4">
        <v>2</v>
      </c>
      <c r="BX516" s="4">
        <v>-98</v>
      </c>
      <c r="BY516" s="4">
        <v>1</v>
      </c>
      <c r="BZ516" s="4">
        <v>1</v>
      </c>
      <c r="CA516" s="4">
        <v>1</v>
      </c>
      <c r="CB516" s="4">
        <v>2</v>
      </c>
      <c r="CC516" s="4">
        <v>2</v>
      </c>
      <c r="CD516" s="4">
        <v>2</v>
      </c>
      <c r="CE516" s="4">
        <v>-98</v>
      </c>
      <c r="CF516" s="4">
        <v>2</v>
      </c>
      <c r="CG516" s="4">
        <v>2</v>
      </c>
      <c r="CH516" s="4">
        <v>2</v>
      </c>
      <c r="CI516" s="4">
        <v>1</v>
      </c>
      <c r="CJ516" s="4">
        <v>1</v>
      </c>
      <c r="CK516" s="4">
        <v>4</v>
      </c>
      <c r="CL516" s="4">
        <v>3</v>
      </c>
      <c r="CM516" s="4">
        <v>2</v>
      </c>
      <c r="CN516" s="4">
        <v>1</v>
      </c>
      <c r="CO516" s="4">
        <v>2</v>
      </c>
      <c r="CP516" s="4">
        <v>1</v>
      </c>
      <c r="CQ516" s="4">
        <v>2</v>
      </c>
      <c r="CR516" s="4">
        <v>1</v>
      </c>
      <c r="CS516" s="4">
        <v>1</v>
      </c>
      <c r="CT516" s="4">
        <v>1</v>
      </c>
      <c r="CU516" s="4">
        <v>1</v>
      </c>
      <c r="CV516" s="4">
        <v>2</v>
      </c>
      <c r="CX516" s="4">
        <v>2</v>
      </c>
      <c r="CY516" s="4">
        <v>6</v>
      </c>
      <c r="CZ516" s="4">
        <v>1</v>
      </c>
      <c r="DA516" s="4">
        <v>4</v>
      </c>
      <c r="DB516" s="4">
        <v>1</v>
      </c>
      <c r="DC516" s="4">
        <v>0.3</v>
      </c>
      <c r="DD516" s="4">
        <v>2</v>
      </c>
      <c r="DE516" s="4">
        <v>1</v>
      </c>
      <c r="DF516" s="4">
        <v>9</v>
      </c>
      <c r="DH516" s="4">
        <v>7</v>
      </c>
      <c r="DI516" s="4">
        <v>0</v>
      </c>
      <c r="DJ516" s="4">
        <v>1</v>
      </c>
      <c r="DK516" s="4">
        <v>1</v>
      </c>
      <c r="DO516" s="4">
        <v>2</v>
      </c>
      <c r="DP516" s="4">
        <v>1</v>
      </c>
      <c r="DQ516" s="4">
        <v>5</v>
      </c>
      <c r="DR516" s="4">
        <v>1</v>
      </c>
      <c r="DW516" s="4">
        <v>2</v>
      </c>
      <c r="DX516" s="4">
        <v>2</v>
      </c>
      <c r="DY516" s="4">
        <v>1</v>
      </c>
      <c r="DZ516" s="4">
        <v>2</v>
      </c>
      <c r="EA516" s="4" t="s">
        <v>2030</v>
      </c>
      <c r="EB516" s="4">
        <v>641</v>
      </c>
      <c r="EC516" s="4">
        <v>10.68</v>
      </c>
      <c r="EE516" s="4">
        <v>2</v>
      </c>
      <c r="EF516" s="4">
        <v>1</v>
      </c>
      <c r="EG516" s="4" t="s">
        <v>592</v>
      </c>
      <c r="EI516" s="4">
        <v>1</v>
      </c>
      <c r="EJ516" s="4">
        <v>1</v>
      </c>
      <c r="EK516" s="4">
        <v>3</v>
      </c>
      <c r="EL516" s="4">
        <v>5</v>
      </c>
      <c r="EM516" s="4">
        <v>19</v>
      </c>
      <c r="ET516" s="4" t="s">
        <v>739</v>
      </c>
      <c r="EU516" s="4" t="s">
        <v>201</v>
      </c>
      <c r="EV516" s="4" t="s">
        <v>202</v>
      </c>
      <c r="EY516" s="4">
        <v>1251</v>
      </c>
      <c r="FA516" s="83" t="s">
        <v>203</v>
      </c>
      <c r="FB516" s="4" t="s">
        <v>1978</v>
      </c>
      <c r="FC516" s="4">
        <v>0</v>
      </c>
      <c r="FD516" s="4" t="s">
        <v>205</v>
      </c>
      <c r="FE516" s="4">
        <v>12</v>
      </c>
    </row>
    <row r="517" spans="1:161" x14ac:dyDescent="0.3">
      <c r="A517" s="4">
        <v>5283</v>
      </c>
      <c r="B517" s="4" t="s">
        <v>2031</v>
      </c>
      <c r="C517" s="4" t="s">
        <v>212</v>
      </c>
      <c r="D517" s="4" t="s">
        <v>2032</v>
      </c>
      <c r="E517" s="4" t="s">
        <v>808</v>
      </c>
      <c r="F517" s="4" t="s">
        <v>2033</v>
      </c>
      <c r="G517" s="4">
        <v>1</v>
      </c>
      <c r="H517" s="4">
        <v>1</v>
      </c>
      <c r="I517" s="4">
        <v>2</v>
      </c>
      <c r="J517" s="4">
        <v>1</v>
      </c>
      <c r="K517" s="4">
        <v>2</v>
      </c>
      <c r="O517" s="4">
        <v>0</v>
      </c>
      <c r="P517" s="4">
        <v>1</v>
      </c>
      <c r="Q517" s="4">
        <v>2</v>
      </c>
      <c r="R517" s="4">
        <v>1</v>
      </c>
      <c r="BF517" s="4">
        <v>2</v>
      </c>
      <c r="BG517" s="4">
        <v>2</v>
      </c>
      <c r="BI517" s="4">
        <v>1</v>
      </c>
      <c r="BK517" s="4">
        <v>5</v>
      </c>
      <c r="BL517" s="4">
        <v>-97</v>
      </c>
      <c r="BS517" s="4">
        <v>1</v>
      </c>
      <c r="BU517" s="4">
        <v>2</v>
      </c>
      <c r="BW517" s="4">
        <v>2</v>
      </c>
      <c r="BX517" s="4">
        <v>1</v>
      </c>
      <c r="BY517" s="4">
        <v>1</v>
      </c>
      <c r="BZ517" s="4">
        <v>1</v>
      </c>
      <c r="CA517" s="4">
        <v>1</v>
      </c>
      <c r="CB517" s="4">
        <v>1</v>
      </c>
      <c r="CC517" s="4">
        <v>1</v>
      </c>
      <c r="CD517" s="4">
        <v>2</v>
      </c>
      <c r="CE517" s="4">
        <v>2</v>
      </c>
      <c r="CF517" s="4">
        <v>2</v>
      </c>
      <c r="CG517" s="4">
        <v>2</v>
      </c>
      <c r="CH517" s="4">
        <v>2</v>
      </c>
      <c r="CI517" s="4">
        <v>2</v>
      </c>
      <c r="CJ517" s="4">
        <v>2</v>
      </c>
      <c r="CK517" s="4">
        <v>7</v>
      </c>
      <c r="CL517" s="4">
        <v>4</v>
      </c>
      <c r="CM517" s="4">
        <v>1</v>
      </c>
      <c r="CN517" s="4">
        <v>1</v>
      </c>
      <c r="CO517" s="4">
        <v>1</v>
      </c>
      <c r="CP517" s="4">
        <v>1</v>
      </c>
      <c r="CQ517" s="4">
        <v>1</v>
      </c>
      <c r="CR517" s="4">
        <v>1</v>
      </c>
      <c r="CS517" s="4">
        <v>1</v>
      </c>
      <c r="CT517" s="4">
        <v>1</v>
      </c>
      <c r="CU517" s="4">
        <v>1</v>
      </c>
      <c r="CV517" s="4">
        <v>2</v>
      </c>
      <c r="CX517" s="4">
        <v>2</v>
      </c>
      <c r="CY517" s="4">
        <v>1</v>
      </c>
      <c r="CZ517" s="4">
        <v>1</v>
      </c>
      <c r="DA517" s="4">
        <v>3</v>
      </c>
      <c r="DB517" s="4">
        <v>1</v>
      </c>
      <c r="DC517" s="4">
        <v>5</v>
      </c>
      <c r="DD517" s="4">
        <v>1</v>
      </c>
      <c r="DE517" s="4">
        <v>1</v>
      </c>
      <c r="DF517" s="4">
        <v>7</v>
      </c>
      <c r="DH517" s="4">
        <v>4</v>
      </c>
      <c r="DI517" s="4">
        <v>0</v>
      </c>
      <c r="DJ517" s="4">
        <v>0</v>
      </c>
      <c r="DK517" s="4">
        <v>2</v>
      </c>
      <c r="DL517" s="4">
        <v>0</v>
      </c>
      <c r="DM517" s="4">
        <v>1</v>
      </c>
      <c r="DO517" s="4">
        <v>1</v>
      </c>
      <c r="DP517" s="4">
        <v>2</v>
      </c>
      <c r="DQ517" s="4">
        <v>5</v>
      </c>
      <c r="DR517" s="4">
        <v>4</v>
      </c>
      <c r="DW517" s="4">
        <v>2</v>
      </c>
      <c r="DX517" s="4">
        <v>6</v>
      </c>
      <c r="DY517" s="4">
        <v>1</v>
      </c>
      <c r="DZ517" s="4">
        <v>1</v>
      </c>
      <c r="EA517" s="4" t="s">
        <v>2034</v>
      </c>
      <c r="EB517" s="4">
        <v>863</v>
      </c>
      <c r="EC517" s="4">
        <v>14.38</v>
      </c>
      <c r="EE517" s="4">
        <v>2</v>
      </c>
      <c r="EF517" s="4">
        <v>1</v>
      </c>
      <c r="EG517" s="4" t="s">
        <v>2035</v>
      </c>
      <c r="EI517" s="4">
        <v>1</v>
      </c>
      <c r="EJ517" s="4">
        <v>1</v>
      </c>
      <c r="EK517" s="4">
        <v>3</v>
      </c>
      <c r="EL517" s="4">
        <v>11</v>
      </c>
      <c r="EM517" s="4">
        <v>31</v>
      </c>
      <c r="ET517" s="4" t="s">
        <v>773</v>
      </c>
      <c r="EU517" s="4" t="s">
        <v>201</v>
      </c>
      <c r="EV517" s="4" t="s">
        <v>202</v>
      </c>
      <c r="EY517" s="4">
        <v>1481</v>
      </c>
      <c r="FA517" s="83" t="s">
        <v>203</v>
      </c>
      <c r="FB517" s="4" t="s">
        <v>1978</v>
      </c>
      <c r="FC517" s="4">
        <v>1</v>
      </c>
      <c r="FD517" s="4" t="s">
        <v>205</v>
      </c>
      <c r="FE517" s="4">
        <v>7</v>
      </c>
    </row>
    <row r="518" spans="1:161" x14ac:dyDescent="0.3">
      <c r="A518" s="4">
        <v>5325</v>
      </c>
      <c r="B518" s="4" t="s">
        <v>2036</v>
      </c>
      <c r="C518" s="4" t="s">
        <v>194</v>
      </c>
      <c r="D518" s="4" t="s">
        <v>2037</v>
      </c>
      <c r="E518" s="4" t="s">
        <v>227</v>
      </c>
      <c r="F518" s="4" t="s">
        <v>2038</v>
      </c>
      <c r="G518" s="4">
        <v>1</v>
      </c>
      <c r="H518" s="4">
        <v>2</v>
      </c>
      <c r="J518" s="4">
        <v>1</v>
      </c>
      <c r="K518" s="4">
        <v>2</v>
      </c>
      <c r="O518" s="4">
        <v>0</v>
      </c>
      <c r="P518" s="4">
        <v>1</v>
      </c>
      <c r="Q518" s="4">
        <v>2</v>
      </c>
      <c r="BF518" s="4">
        <v>2</v>
      </c>
      <c r="BG518" s="4">
        <v>2</v>
      </c>
      <c r="BI518" s="4">
        <v>2</v>
      </c>
      <c r="BK518" s="4">
        <v>6</v>
      </c>
      <c r="BL518" s="4">
        <v>2</v>
      </c>
      <c r="BS518" s="4">
        <v>1</v>
      </c>
      <c r="BU518" s="4">
        <v>2</v>
      </c>
      <c r="BW518" s="4">
        <v>3</v>
      </c>
      <c r="BX518" s="4">
        <v>3</v>
      </c>
      <c r="BY518" s="4">
        <v>1</v>
      </c>
      <c r="BZ518" s="4">
        <v>1</v>
      </c>
      <c r="CA518" s="4">
        <v>1</v>
      </c>
      <c r="CB518" s="4">
        <v>2</v>
      </c>
      <c r="CC518" s="4">
        <v>2</v>
      </c>
      <c r="CD518" s="4">
        <v>2</v>
      </c>
      <c r="CE518" s="4">
        <v>2</v>
      </c>
      <c r="CF518" s="4">
        <v>2</v>
      </c>
      <c r="CG518" s="4">
        <v>1</v>
      </c>
      <c r="CH518" s="4">
        <v>2</v>
      </c>
      <c r="CI518" s="4">
        <v>2</v>
      </c>
      <c r="CJ518" s="4">
        <v>1</v>
      </c>
      <c r="CK518" s="4">
        <v>7</v>
      </c>
      <c r="CL518" s="4">
        <v>2</v>
      </c>
      <c r="CM518" s="4">
        <v>1</v>
      </c>
      <c r="CN518" s="4">
        <v>1</v>
      </c>
      <c r="CO518" s="4">
        <v>3</v>
      </c>
      <c r="CP518" s="4">
        <v>1</v>
      </c>
      <c r="CQ518" s="4">
        <v>2</v>
      </c>
      <c r="CR518" s="4">
        <v>1</v>
      </c>
      <c r="CS518" s="4">
        <v>1</v>
      </c>
      <c r="CT518" s="4">
        <v>1</v>
      </c>
      <c r="CU518" s="4">
        <v>1</v>
      </c>
      <c r="CV518" s="4">
        <v>2</v>
      </c>
      <c r="CX518" s="4">
        <v>2</v>
      </c>
      <c r="CY518" s="4">
        <v>1</v>
      </c>
      <c r="CZ518" s="4">
        <v>1</v>
      </c>
      <c r="DA518" s="4">
        <v>3</v>
      </c>
      <c r="DB518" s="4">
        <v>1</v>
      </c>
      <c r="DC518" s="4">
        <v>3</v>
      </c>
      <c r="DD518" s="4">
        <v>1</v>
      </c>
      <c r="DE518" s="4">
        <v>1</v>
      </c>
      <c r="DF518" s="4">
        <v>2</v>
      </c>
      <c r="DH518" s="4">
        <v>0</v>
      </c>
      <c r="DI518" s="4">
        <v>0</v>
      </c>
      <c r="DJ518" s="4">
        <v>0</v>
      </c>
      <c r="DK518" s="4">
        <v>1</v>
      </c>
      <c r="DL518" s="4">
        <v>1</v>
      </c>
      <c r="DO518" s="4">
        <v>1</v>
      </c>
      <c r="DP518" s="4">
        <v>2</v>
      </c>
      <c r="DQ518" s="4">
        <v>5</v>
      </c>
      <c r="DR518" s="4">
        <v>1</v>
      </c>
      <c r="DW518" s="4">
        <v>2</v>
      </c>
      <c r="DX518" s="4">
        <v>4</v>
      </c>
      <c r="DY518" s="4">
        <v>1</v>
      </c>
      <c r="DZ518" s="4">
        <v>1</v>
      </c>
      <c r="EA518" s="4" t="s">
        <v>1035</v>
      </c>
      <c r="EB518" s="4">
        <v>598</v>
      </c>
      <c r="EC518" s="4">
        <v>9.9700000000000006</v>
      </c>
      <c r="EE518" s="4">
        <v>2</v>
      </c>
      <c r="EF518" s="4">
        <v>1</v>
      </c>
      <c r="EG518" s="4" t="s">
        <v>738</v>
      </c>
      <c r="EI518" s="4">
        <v>1</v>
      </c>
      <c r="EJ518" s="4">
        <v>1</v>
      </c>
      <c r="EK518" s="4">
        <v>3</v>
      </c>
      <c r="EL518" s="4">
        <v>6</v>
      </c>
      <c r="EM518" s="4">
        <v>21</v>
      </c>
      <c r="ET518" s="4" t="s">
        <v>773</v>
      </c>
      <c r="EU518" s="4" t="s">
        <v>201</v>
      </c>
      <c r="EV518" s="4" t="s">
        <v>202</v>
      </c>
      <c r="EY518" s="4">
        <v>963</v>
      </c>
      <c r="FA518" s="83" t="s">
        <v>203</v>
      </c>
      <c r="FB518" s="4" t="s">
        <v>1978</v>
      </c>
      <c r="FC518" s="4">
        <v>1</v>
      </c>
      <c r="FD518" s="4" t="s">
        <v>205</v>
      </c>
      <c r="FE518" s="4">
        <v>3</v>
      </c>
    </row>
    <row r="519" spans="1:161" x14ac:dyDescent="0.3">
      <c r="A519" s="4">
        <v>5329</v>
      </c>
      <c r="B519" s="4" t="s">
        <v>2039</v>
      </c>
      <c r="C519" s="4" t="s">
        <v>212</v>
      </c>
      <c r="D519" s="4" t="s">
        <v>2040</v>
      </c>
      <c r="E519" s="4" t="s">
        <v>309</v>
      </c>
      <c r="F519" s="4" t="s">
        <v>2041</v>
      </c>
      <c r="G519" s="4">
        <v>1</v>
      </c>
      <c r="H519" s="4">
        <v>1</v>
      </c>
      <c r="I519" s="4">
        <v>2</v>
      </c>
      <c r="J519" s="4">
        <v>1</v>
      </c>
      <c r="K519" s="4">
        <v>2</v>
      </c>
      <c r="O519" s="4">
        <v>1</v>
      </c>
      <c r="P519" s="4">
        <v>1</v>
      </c>
      <c r="Q519" s="4">
        <v>2</v>
      </c>
      <c r="R519" s="4">
        <v>2</v>
      </c>
      <c r="U519" s="4">
        <v>2</v>
      </c>
      <c r="W519" s="4">
        <v>1</v>
      </c>
      <c r="Y519" s="4">
        <v>1</v>
      </c>
      <c r="AA519" s="4">
        <v>1</v>
      </c>
      <c r="AB519" s="4">
        <v>2013</v>
      </c>
      <c r="AC519" s="4">
        <v>6</v>
      </c>
      <c r="AD519" s="4">
        <v>1</v>
      </c>
      <c r="AE519" s="4">
        <v>4</v>
      </c>
      <c r="AF519" s="4">
        <v>5</v>
      </c>
      <c r="AG519" s="4">
        <v>2</v>
      </c>
      <c r="AH519" s="4">
        <v>2</v>
      </c>
      <c r="AJ519" s="4">
        <v>3</v>
      </c>
      <c r="AK519" s="4">
        <v>1</v>
      </c>
      <c r="AR519" s="4">
        <v>1</v>
      </c>
      <c r="AU519" s="4">
        <v>3</v>
      </c>
      <c r="AV519" s="4">
        <v>2</v>
      </c>
      <c r="AX519" s="4">
        <v>3</v>
      </c>
      <c r="AY519" s="4">
        <v>-77</v>
      </c>
      <c r="BB519" s="4">
        <v>1</v>
      </c>
      <c r="BC519" s="4">
        <v>0</v>
      </c>
      <c r="BD519" s="4">
        <v>2</v>
      </c>
      <c r="BE519" s="4">
        <v>1</v>
      </c>
      <c r="BF519" s="4">
        <v>2</v>
      </c>
      <c r="BG519" s="4">
        <v>2</v>
      </c>
      <c r="BI519" s="4">
        <v>1</v>
      </c>
      <c r="BK519" s="4">
        <v>5</v>
      </c>
      <c r="BL519" s="4">
        <v>-97</v>
      </c>
      <c r="BS519" s="4">
        <v>-98</v>
      </c>
      <c r="BU519" s="4">
        <v>-98</v>
      </c>
      <c r="BX519" s="4">
        <v>-98</v>
      </c>
      <c r="BY519" s="4">
        <v>1</v>
      </c>
      <c r="BZ519" s="4">
        <v>1</v>
      </c>
      <c r="CA519" s="4">
        <v>1</v>
      </c>
      <c r="CB519" s="4">
        <v>1</v>
      </c>
      <c r="CC519" s="4">
        <v>1</v>
      </c>
      <c r="CD519" s="4">
        <v>2</v>
      </c>
      <c r="CE519" s="4">
        <v>2</v>
      </c>
      <c r="CF519" s="4">
        <v>1</v>
      </c>
      <c r="CG519" s="4">
        <v>2</v>
      </c>
      <c r="CH519" s="4">
        <v>2</v>
      </c>
      <c r="CI519" s="4">
        <v>1</v>
      </c>
      <c r="CJ519" s="4">
        <v>1</v>
      </c>
      <c r="CK519" s="4">
        <v>7</v>
      </c>
      <c r="CL519" s="4">
        <v>1</v>
      </c>
      <c r="CM519" s="4">
        <v>1</v>
      </c>
      <c r="CN519" s="4">
        <v>1</v>
      </c>
      <c r="CO519" s="4">
        <v>1</v>
      </c>
      <c r="CP519" s="4">
        <v>1</v>
      </c>
      <c r="CQ519" s="4">
        <v>1</v>
      </c>
      <c r="CR519" s="4">
        <v>1</v>
      </c>
      <c r="CS519" s="4">
        <v>1</v>
      </c>
      <c r="CT519" s="4">
        <v>1</v>
      </c>
      <c r="CU519" s="4">
        <v>1</v>
      </c>
      <c r="CV519" s="4">
        <v>2</v>
      </c>
      <c r="CX519" s="4">
        <v>2</v>
      </c>
      <c r="CY519" s="4">
        <v>2</v>
      </c>
      <c r="CZ519" s="4">
        <v>1</v>
      </c>
      <c r="DA519" s="4">
        <v>4</v>
      </c>
      <c r="DB519" s="4">
        <v>1</v>
      </c>
      <c r="DC519" s="4">
        <v>3</v>
      </c>
      <c r="DD519" s="4">
        <v>3</v>
      </c>
      <c r="DE519" s="4">
        <v>1</v>
      </c>
      <c r="DF519" s="4">
        <v>5</v>
      </c>
      <c r="DH519" s="4">
        <v>3</v>
      </c>
      <c r="DI519" s="4">
        <v>0</v>
      </c>
      <c r="DJ519" s="4">
        <v>2</v>
      </c>
      <c r="DO519" s="4">
        <v>1</v>
      </c>
      <c r="DP519" s="4">
        <v>2</v>
      </c>
      <c r="DQ519" s="4">
        <v>6</v>
      </c>
      <c r="DR519" s="4">
        <v>6</v>
      </c>
      <c r="DW519" s="4">
        <v>1</v>
      </c>
      <c r="DX519" s="4">
        <v>5</v>
      </c>
      <c r="DY519" s="4">
        <v>1</v>
      </c>
      <c r="DZ519" s="4">
        <v>2</v>
      </c>
      <c r="EA519" s="4" t="s">
        <v>2042</v>
      </c>
      <c r="EB519" s="4">
        <v>704</v>
      </c>
      <c r="EC519" s="4">
        <v>11.73</v>
      </c>
      <c r="EE519" s="4">
        <v>2</v>
      </c>
      <c r="EF519" s="4">
        <v>1</v>
      </c>
      <c r="EG519" s="4" t="s">
        <v>791</v>
      </c>
      <c r="EI519" s="4">
        <v>1</v>
      </c>
      <c r="EJ519" s="4">
        <v>1</v>
      </c>
      <c r="EK519" s="4">
        <v>3</v>
      </c>
      <c r="EL519" s="4">
        <v>9</v>
      </c>
      <c r="EM519" s="4">
        <v>27</v>
      </c>
      <c r="ET519" s="4" t="s">
        <v>773</v>
      </c>
      <c r="EU519" s="4" t="s">
        <v>201</v>
      </c>
      <c r="EV519" s="4" t="s">
        <v>202</v>
      </c>
      <c r="EY519" s="4">
        <v>1294</v>
      </c>
      <c r="FA519" s="83" t="s">
        <v>237</v>
      </c>
      <c r="FB519" s="4" t="s">
        <v>1978</v>
      </c>
      <c r="FD519" s="4" t="s">
        <v>202</v>
      </c>
      <c r="FE519" s="4">
        <v>7</v>
      </c>
    </row>
    <row r="520" spans="1:161" x14ac:dyDescent="0.3">
      <c r="A520" s="4">
        <v>5501</v>
      </c>
      <c r="B520" s="4" t="s">
        <v>2043</v>
      </c>
      <c r="C520" s="4" t="s">
        <v>212</v>
      </c>
      <c r="D520" s="4" t="s">
        <v>2044</v>
      </c>
      <c r="E520" s="4" t="s">
        <v>214</v>
      </c>
      <c r="F520" s="4" t="s">
        <v>2045</v>
      </c>
      <c r="G520" s="4">
        <v>1</v>
      </c>
      <c r="H520" s="4">
        <v>2</v>
      </c>
      <c r="J520" s="4">
        <v>1</v>
      </c>
      <c r="K520" s="4">
        <v>2</v>
      </c>
      <c r="O520" s="4">
        <v>0</v>
      </c>
      <c r="P520" s="4">
        <v>1</v>
      </c>
      <c r="Q520" s="4">
        <v>2</v>
      </c>
      <c r="BF520" s="4">
        <v>2</v>
      </c>
      <c r="BG520" s="4">
        <v>2</v>
      </c>
      <c r="BI520" s="4">
        <v>1</v>
      </c>
      <c r="BK520" s="4">
        <v>5</v>
      </c>
      <c r="BL520" s="4">
        <v>2</v>
      </c>
      <c r="BS520" s="4">
        <v>1</v>
      </c>
      <c r="BU520" s="4">
        <v>1</v>
      </c>
      <c r="BV520" s="4">
        <v>4</v>
      </c>
      <c r="BX520" s="4">
        <v>3</v>
      </c>
      <c r="BY520" s="4">
        <v>1</v>
      </c>
      <c r="BZ520" s="4">
        <v>1</v>
      </c>
      <c r="CA520" s="4">
        <v>1</v>
      </c>
      <c r="CB520" s="4">
        <v>-98</v>
      </c>
      <c r="CC520" s="4">
        <v>2</v>
      </c>
      <c r="CD520" s="4">
        <v>2</v>
      </c>
      <c r="CE520" s="4">
        <v>2</v>
      </c>
      <c r="CF520" s="4">
        <v>1</v>
      </c>
      <c r="CG520" s="4">
        <v>3</v>
      </c>
      <c r="CH520" s="4">
        <v>3</v>
      </c>
      <c r="CI520" s="4">
        <v>3</v>
      </c>
      <c r="CJ520" s="4">
        <v>1</v>
      </c>
      <c r="CK520" s="4">
        <v>7</v>
      </c>
      <c r="CL520" s="4">
        <v>5</v>
      </c>
      <c r="CM520" s="4">
        <v>1</v>
      </c>
      <c r="CN520" s="4">
        <v>1</v>
      </c>
      <c r="CO520" s="4">
        <v>1</v>
      </c>
      <c r="CP520" s="4">
        <v>1</v>
      </c>
      <c r="CQ520" s="4">
        <v>1</v>
      </c>
      <c r="CR520" s="4">
        <v>1</v>
      </c>
      <c r="CS520" s="4">
        <v>1</v>
      </c>
      <c r="CT520" s="4">
        <v>1</v>
      </c>
      <c r="CU520" s="4">
        <v>0</v>
      </c>
      <c r="CV520" s="4">
        <v>2</v>
      </c>
      <c r="CX520" s="4">
        <v>2</v>
      </c>
      <c r="CY520" s="4">
        <v>1</v>
      </c>
      <c r="CZ520" s="4">
        <v>1</v>
      </c>
      <c r="DA520" s="4">
        <v>1</v>
      </c>
      <c r="DB520" s="4">
        <v>1</v>
      </c>
      <c r="DC520" s="4">
        <v>12</v>
      </c>
      <c r="DD520" s="4">
        <v>4</v>
      </c>
      <c r="DE520" s="4">
        <v>1</v>
      </c>
      <c r="DF520" s="4">
        <v>2</v>
      </c>
      <c r="DH520" s="4">
        <v>0</v>
      </c>
      <c r="DI520" s="4">
        <v>0</v>
      </c>
      <c r="DJ520" s="4">
        <v>0</v>
      </c>
      <c r="DK520" s="4">
        <v>0</v>
      </c>
      <c r="DL520" s="4">
        <v>1</v>
      </c>
      <c r="DM520" s="4">
        <v>1</v>
      </c>
      <c r="DO520" s="4">
        <v>1</v>
      </c>
      <c r="DP520" s="4">
        <v>2</v>
      </c>
      <c r="DQ520" s="4">
        <v>4</v>
      </c>
      <c r="DR520" s="4">
        <v>1</v>
      </c>
      <c r="DW520" s="4">
        <v>2</v>
      </c>
      <c r="DX520" s="4">
        <v>3</v>
      </c>
      <c r="DY520" s="4">
        <v>1</v>
      </c>
      <c r="DZ520" s="4">
        <v>1</v>
      </c>
      <c r="EA520" s="4" t="s">
        <v>2046</v>
      </c>
      <c r="EB520" s="4">
        <v>738</v>
      </c>
      <c r="EC520" s="4">
        <v>12.3</v>
      </c>
      <c r="EE520" s="4">
        <v>2</v>
      </c>
      <c r="EF520" s="4">
        <v>1</v>
      </c>
      <c r="EG520" s="4" t="s">
        <v>856</v>
      </c>
      <c r="EI520" s="4">
        <v>1</v>
      </c>
      <c r="EJ520" s="4">
        <v>1</v>
      </c>
      <c r="EK520" s="4">
        <v>3</v>
      </c>
      <c r="EL520" s="4">
        <v>8</v>
      </c>
      <c r="EM520" s="4">
        <v>25</v>
      </c>
      <c r="ET520" s="4" t="s">
        <v>857</v>
      </c>
      <c r="EU520" s="4" t="s">
        <v>201</v>
      </c>
      <c r="EV520" s="4" t="s">
        <v>202</v>
      </c>
      <c r="EY520" s="4">
        <v>826</v>
      </c>
      <c r="FA520" s="83" t="s">
        <v>203</v>
      </c>
      <c r="FB520" s="4" t="s">
        <v>1978</v>
      </c>
      <c r="FC520" s="4">
        <v>0</v>
      </c>
      <c r="FD520" s="4" t="s">
        <v>205</v>
      </c>
      <c r="FE520" s="4">
        <v>7</v>
      </c>
    </row>
    <row r="521" spans="1:161" x14ac:dyDescent="0.3">
      <c r="A521" s="4">
        <v>5618</v>
      </c>
      <c r="B521" s="4" t="s">
        <v>2047</v>
      </c>
      <c r="C521" s="4" t="s">
        <v>212</v>
      </c>
      <c r="D521" s="4" t="s">
        <v>2048</v>
      </c>
      <c r="E521" s="4" t="s">
        <v>214</v>
      </c>
      <c r="F521" s="4" t="s">
        <v>2049</v>
      </c>
      <c r="G521" s="4">
        <v>1</v>
      </c>
      <c r="H521" s="4">
        <v>2</v>
      </c>
      <c r="J521" s="4">
        <v>1</v>
      </c>
      <c r="K521" s="4">
        <v>2</v>
      </c>
      <c r="O521" s="4">
        <v>0</v>
      </c>
      <c r="P521" s="4">
        <v>1</v>
      </c>
      <c r="Q521" s="4">
        <v>2</v>
      </c>
      <c r="BF521" s="4">
        <v>2</v>
      </c>
      <c r="BG521" s="4">
        <v>2</v>
      </c>
      <c r="BI521" s="4">
        <v>2</v>
      </c>
      <c r="BK521" s="4">
        <v>4</v>
      </c>
      <c r="BL521" s="4">
        <v>-77</v>
      </c>
      <c r="BS521" s="4">
        <v>-98</v>
      </c>
      <c r="BU521" s="4">
        <v>1</v>
      </c>
      <c r="BV521" s="4">
        <v>2</v>
      </c>
      <c r="BX521" s="4">
        <v>1</v>
      </c>
      <c r="BY521" s="4">
        <v>1</v>
      </c>
      <c r="BZ521" s="4">
        <v>1</v>
      </c>
      <c r="CA521" s="4">
        <v>1</v>
      </c>
      <c r="CB521" s="4">
        <v>1</v>
      </c>
      <c r="CC521" s="4">
        <v>1</v>
      </c>
      <c r="CD521" s="4">
        <v>2</v>
      </c>
      <c r="CE521" s="4">
        <v>2</v>
      </c>
      <c r="CF521" s="4">
        <v>1</v>
      </c>
      <c r="CG521" s="4">
        <v>2</v>
      </c>
      <c r="CH521" s="4">
        <v>3</v>
      </c>
      <c r="CI521" s="4">
        <v>1</v>
      </c>
      <c r="CJ521" s="4">
        <v>2</v>
      </c>
      <c r="CK521" s="4">
        <v>6</v>
      </c>
      <c r="CL521" s="4">
        <v>3</v>
      </c>
      <c r="CM521" s="4">
        <v>1</v>
      </c>
      <c r="CN521" s="4">
        <v>1</v>
      </c>
      <c r="CO521" s="4">
        <v>1</v>
      </c>
      <c r="CP521" s="4">
        <v>1</v>
      </c>
      <c r="CQ521" s="4">
        <v>1</v>
      </c>
      <c r="CR521" s="4">
        <v>1</v>
      </c>
      <c r="CS521" s="4">
        <v>1</v>
      </c>
      <c r="CT521" s="4">
        <v>1</v>
      </c>
      <c r="CU521" s="4">
        <v>1</v>
      </c>
      <c r="CV521" s="4">
        <v>2</v>
      </c>
      <c r="CX521" s="4">
        <v>2</v>
      </c>
      <c r="CY521" s="4">
        <v>4</v>
      </c>
      <c r="CZ521" s="4">
        <v>1</v>
      </c>
      <c r="DA521" s="4">
        <v>3</v>
      </c>
      <c r="DB521" s="4">
        <v>1</v>
      </c>
      <c r="DC521" s="4">
        <v>4</v>
      </c>
      <c r="DD521" s="4">
        <v>6</v>
      </c>
      <c r="DE521" s="4">
        <v>1</v>
      </c>
      <c r="DF521" s="4">
        <v>4</v>
      </c>
      <c r="DH521" s="4">
        <v>2</v>
      </c>
      <c r="DI521" s="4">
        <v>1</v>
      </c>
      <c r="DJ521" s="4">
        <v>1</v>
      </c>
      <c r="DO521" s="4">
        <v>1</v>
      </c>
      <c r="DP521" s="4">
        <v>2</v>
      </c>
      <c r="DQ521" s="4">
        <v>4</v>
      </c>
      <c r="DR521" s="4">
        <v>1</v>
      </c>
      <c r="DW521" s="4">
        <v>1</v>
      </c>
      <c r="DX521" s="4">
        <v>8</v>
      </c>
      <c r="DY521" s="4">
        <v>1</v>
      </c>
      <c r="DZ521" s="4">
        <v>1</v>
      </c>
      <c r="EA521" s="4" t="s">
        <v>499</v>
      </c>
      <c r="EB521" s="4">
        <v>587</v>
      </c>
      <c r="EC521" s="4">
        <v>9.7799999999999994</v>
      </c>
      <c r="EE521" s="4">
        <v>2</v>
      </c>
      <c r="EF521" s="4">
        <v>1</v>
      </c>
      <c r="EG521" s="4" t="s">
        <v>856</v>
      </c>
      <c r="EI521" s="4">
        <v>1</v>
      </c>
      <c r="EJ521" s="4">
        <v>1</v>
      </c>
      <c r="EK521" s="4">
        <v>3</v>
      </c>
      <c r="EL521" s="4">
        <v>8</v>
      </c>
      <c r="EM521" s="4">
        <v>25</v>
      </c>
      <c r="ET521" s="4" t="s">
        <v>893</v>
      </c>
      <c r="EU521" s="4" t="s">
        <v>201</v>
      </c>
      <c r="EV521" s="4" t="s">
        <v>2050</v>
      </c>
      <c r="EY521" s="4">
        <v>826</v>
      </c>
      <c r="FA521" s="83" t="s">
        <v>203</v>
      </c>
      <c r="FB521" s="4" t="s">
        <v>1978</v>
      </c>
      <c r="FC521" s="4">
        <v>0</v>
      </c>
      <c r="FD521" s="4" t="s">
        <v>202</v>
      </c>
      <c r="FE521" s="4">
        <v>12</v>
      </c>
    </row>
    <row r="522" spans="1:161" x14ac:dyDescent="0.3">
      <c r="A522" s="4">
        <v>6133</v>
      </c>
      <c r="B522" s="4" t="s">
        <v>2051</v>
      </c>
      <c r="C522" s="4" t="s">
        <v>194</v>
      </c>
      <c r="D522" s="4" t="s">
        <v>2052</v>
      </c>
      <c r="E522" s="4" t="s">
        <v>221</v>
      </c>
      <c r="F522" s="4" t="s">
        <v>2053</v>
      </c>
      <c r="G522" s="4">
        <v>1</v>
      </c>
      <c r="H522" s="4">
        <v>2</v>
      </c>
      <c r="J522" s="4">
        <v>1</v>
      </c>
      <c r="K522" s="4">
        <v>2</v>
      </c>
      <c r="O522" s="4">
        <v>0</v>
      </c>
      <c r="P522" s="4">
        <v>1</v>
      </c>
      <c r="Q522" s="4">
        <v>2</v>
      </c>
      <c r="BF522" s="4">
        <v>2</v>
      </c>
      <c r="BG522" s="4">
        <v>2</v>
      </c>
      <c r="BI522" s="4">
        <v>2</v>
      </c>
      <c r="BK522" s="4">
        <v>6</v>
      </c>
      <c r="BL522" s="4">
        <v>2</v>
      </c>
      <c r="BS522" s="4">
        <v>2</v>
      </c>
      <c r="BU522" s="4">
        <v>2</v>
      </c>
      <c r="BW522" s="4">
        <v>-98</v>
      </c>
      <c r="BX522" s="4">
        <v>-98</v>
      </c>
      <c r="BY522" s="4">
        <v>2</v>
      </c>
      <c r="BZ522" s="4">
        <v>1</v>
      </c>
      <c r="CA522" s="4">
        <v>1</v>
      </c>
      <c r="CB522" s="4">
        <v>2</v>
      </c>
      <c r="CC522" s="4">
        <v>2</v>
      </c>
      <c r="CD522" s="4">
        <v>2</v>
      </c>
      <c r="CE522" s="4">
        <v>2</v>
      </c>
      <c r="CF522" s="4">
        <v>1</v>
      </c>
      <c r="CG522" s="4">
        <v>1</v>
      </c>
      <c r="CH522" s="4">
        <v>2</v>
      </c>
      <c r="CI522" s="4">
        <v>1</v>
      </c>
      <c r="CJ522" s="4">
        <v>2</v>
      </c>
      <c r="CK522" s="4">
        <v>7</v>
      </c>
      <c r="CL522" s="4">
        <v>3</v>
      </c>
      <c r="CM522" s="4">
        <v>1</v>
      </c>
      <c r="CN522" s="4">
        <v>1</v>
      </c>
      <c r="CO522" s="4">
        <v>1</v>
      </c>
      <c r="CP522" s="4">
        <v>1</v>
      </c>
      <c r="CQ522" s="4">
        <v>1</v>
      </c>
      <c r="CR522" s="4">
        <v>1</v>
      </c>
      <c r="CS522" s="4">
        <v>1</v>
      </c>
      <c r="CT522" s="4">
        <v>1</v>
      </c>
      <c r="CU522" s="4">
        <v>1</v>
      </c>
      <c r="CV522" s="4">
        <v>2</v>
      </c>
      <c r="CX522" s="4">
        <v>2</v>
      </c>
      <c r="CY522" s="4">
        <v>1</v>
      </c>
      <c r="CZ522" s="4">
        <v>1</v>
      </c>
      <c r="DA522" s="4">
        <v>2</v>
      </c>
      <c r="DB522" s="4">
        <v>1</v>
      </c>
      <c r="DC522" s="4">
        <v>4</v>
      </c>
      <c r="DD522" s="4">
        <v>1</v>
      </c>
      <c r="DE522" s="4">
        <v>1</v>
      </c>
      <c r="DF522" s="4">
        <v>2</v>
      </c>
      <c r="DH522" s="4">
        <v>0</v>
      </c>
      <c r="DI522" s="4">
        <v>0</v>
      </c>
      <c r="DJ522" s="4">
        <v>0</v>
      </c>
      <c r="DK522" s="4">
        <v>0</v>
      </c>
      <c r="DL522" s="4">
        <v>0</v>
      </c>
      <c r="DM522" s="4">
        <v>2</v>
      </c>
      <c r="DO522" s="4">
        <v>2</v>
      </c>
      <c r="DP522" s="4">
        <v>2</v>
      </c>
      <c r="DQ522" s="4">
        <v>5</v>
      </c>
      <c r="DR522" s="4">
        <v>1</v>
      </c>
      <c r="DW522" s="4">
        <v>2</v>
      </c>
      <c r="DX522" s="4">
        <v>3</v>
      </c>
      <c r="DY522" s="4">
        <v>1</v>
      </c>
      <c r="DZ522" s="4">
        <v>1</v>
      </c>
      <c r="EA522" s="4" t="s">
        <v>1035</v>
      </c>
      <c r="EB522" s="4">
        <v>492</v>
      </c>
      <c r="EC522" s="4">
        <v>8.1999999999999993</v>
      </c>
      <c r="EE522" s="4">
        <v>2</v>
      </c>
      <c r="EF522" s="4">
        <v>1</v>
      </c>
      <c r="EG522" s="4" t="s">
        <v>199</v>
      </c>
      <c r="EI522" s="4">
        <v>1</v>
      </c>
      <c r="EJ522" s="4">
        <v>1</v>
      </c>
      <c r="EK522" s="4">
        <v>3</v>
      </c>
      <c r="EL522" s="4">
        <v>4</v>
      </c>
      <c r="EM522" s="4">
        <v>17</v>
      </c>
      <c r="ET522" s="4" t="s">
        <v>908</v>
      </c>
      <c r="EU522" s="4" t="s">
        <v>201</v>
      </c>
      <c r="EV522" s="4" t="s">
        <v>202</v>
      </c>
      <c r="EY522" s="4">
        <v>792</v>
      </c>
      <c r="FA522" s="83" t="s">
        <v>203</v>
      </c>
      <c r="FB522" s="4" t="s">
        <v>1978</v>
      </c>
      <c r="FC522" s="4">
        <v>1</v>
      </c>
      <c r="FD522" s="4" t="s">
        <v>205</v>
      </c>
      <c r="FE522" s="4">
        <v>3</v>
      </c>
    </row>
    <row r="523" spans="1:161" x14ac:dyDescent="0.3">
      <c r="A523" s="4">
        <v>6352</v>
      </c>
      <c r="B523" s="4" t="s">
        <v>2054</v>
      </c>
      <c r="C523" s="4" t="s">
        <v>212</v>
      </c>
      <c r="D523" s="4" t="s">
        <v>2055</v>
      </c>
      <c r="E523" s="4" t="s">
        <v>214</v>
      </c>
      <c r="F523" s="4" t="s">
        <v>2056</v>
      </c>
      <c r="G523" s="4">
        <v>1</v>
      </c>
      <c r="H523" s="4">
        <v>1</v>
      </c>
      <c r="I523" s="4">
        <v>1</v>
      </c>
      <c r="J523" s="4">
        <v>1</v>
      </c>
      <c r="K523" s="4">
        <v>2</v>
      </c>
      <c r="O523" s="4">
        <v>2</v>
      </c>
      <c r="P523" s="4">
        <v>1</v>
      </c>
      <c r="Q523" s="4">
        <v>2</v>
      </c>
      <c r="BF523" s="4">
        <v>2</v>
      </c>
      <c r="BG523" s="4">
        <v>2</v>
      </c>
      <c r="BI523" s="4">
        <v>2</v>
      </c>
      <c r="BK523" s="4">
        <v>2</v>
      </c>
      <c r="BL523" s="4">
        <v>5</v>
      </c>
      <c r="BS523" s="4">
        <v>1</v>
      </c>
      <c r="BU523" s="4">
        <v>1</v>
      </c>
      <c r="BV523" s="4">
        <v>4</v>
      </c>
      <c r="BX523" s="4">
        <v>3</v>
      </c>
      <c r="BY523" s="4">
        <v>1</v>
      </c>
      <c r="BZ523" s="4">
        <v>1</v>
      </c>
      <c r="CA523" s="4">
        <v>1</v>
      </c>
      <c r="CB523" s="4">
        <v>1</v>
      </c>
      <c r="CC523" s="4">
        <v>2</v>
      </c>
      <c r="CD523" s="4">
        <v>2</v>
      </c>
      <c r="CE523" s="4">
        <v>1</v>
      </c>
      <c r="CF523" s="4">
        <v>1</v>
      </c>
      <c r="CG523" s="4">
        <v>2</v>
      </c>
      <c r="CH523" s="4">
        <v>1</v>
      </c>
      <c r="CI523" s="4">
        <v>1</v>
      </c>
      <c r="CJ523" s="4">
        <v>2</v>
      </c>
      <c r="CK523" s="4">
        <v>7</v>
      </c>
      <c r="CL523" s="4">
        <v>2</v>
      </c>
      <c r="CM523" s="4">
        <v>1</v>
      </c>
      <c r="CN523" s="4">
        <v>1</v>
      </c>
      <c r="CO523" s="4">
        <v>1</v>
      </c>
      <c r="CP523" s="4">
        <v>1</v>
      </c>
      <c r="CQ523" s="4">
        <v>1</v>
      </c>
      <c r="CR523" s="4">
        <v>1</v>
      </c>
      <c r="CS523" s="4">
        <v>1</v>
      </c>
      <c r="CT523" s="4">
        <v>1</v>
      </c>
      <c r="CU523" s="4">
        <v>1</v>
      </c>
      <c r="CV523" s="4">
        <v>2</v>
      </c>
      <c r="CX523" s="4">
        <v>2</v>
      </c>
      <c r="CY523" s="4">
        <v>1</v>
      </c>
      <c r="CZ523" s="4">
        <v>1</v>
      </c>
      <c r="DA523" s="4">
        <v>3</v>
      </c>
      <c r="DB523" s="4">
        <v>1</v>
      </c>
      <c r="DC523" s="4">
        <v>3</v>
      </c>
      <c r="DD523" s="4">
        <v>5</v>
      </c>
      <c r="DE523" s="4">
        <v>1</v>
      </c>
      <c r="DF523" s="4">
        <v>2</v>
      </c>
      <c r="DH523" s="4">
        <v>0</v>
      </c>
      <c r="DI523" s="4">
        <v>0</v>
      </c>
      <c r="DJ523" s="4">
        <v>2</v>
      </c>
      <c r="DO523" s="4">
        <v>1</v>
      </c>
      <c r="DP523" s="4">
        <v>1</v>
      </c>
      <c r="DQ523" s="4">
        <v>8</v>
      </c>
      <c r="DR523" s="4">
        <v>1</v>
      </c>
      <c r="DW523" s="4">
        <v>2</v>
      </c>
      <c r="DX523" s="4">
        <v>4</v>
      </c>
      <c r="DY523" s="4">
        <v>1</v>
      </c>
      <c r="DZ523" s="4">
        <v>1</v>
      </c>
      <c r="EA523" s="4" t="s">
        <v>2057</v>
      </c>
      <c r="EB523" s="4">
        <v>616</v>
      </c>
      <c r="EC523" s="4">
        <v>10.27</v>
      </c>
      <c r="EE523" s="4">
        <v>2</v>
      </c>
      <c r="EF523" s="4">
        <v>1</v>
      </c>
      <c r="EG523" s="4" t="s">
        <v>505</v>
      </c>
      <c r="EI523" s="4">
        <v>1</v>
      </c>
      <c r="EJ523" s="4">
        <v>1</v>
      </c>
      <c r="EK523" s="4">
        <v>3</v>
      </c>
      <c r="EL523" s="4">
        <v>8</v>
      </c>
      <c r="EM523" s="4">
        <v>25</v>
      </c>
      <c r="ET523" s="4" t="s">
        <v>946</v>
      </c>
      <c r="EU523" s="4" t="s">
        <v>201</v>
      </c>
      <c r="EV523" s="4" t="s">
        <v>202</v>
      </c>
      <c r="EY523" s="4">
        <v>826</v>
      </c>
      <c r="FA523" s="83" t="s">
        <v>203</v>
      </c>
      <c r="FB523" s="4" t="s">
        <v>1978</v>
      </c>
      <c r="FC523" s="4">
        <v>0</v>
      </c>
      <c r="FD523" s="4" t="s">
        <v>205</v>
      </c>
      <c r="FE523" s="4">
        <v>25</v>
      </c>
    </row>
    <row r="524" spans="1:161" x14ac:dyDescent="0.3">
      <c r="A524" s="4">
        <v>7523</v>
      </c>
      <c r="B524" s="4" t="s">
        <v>2058</v>
      </c>
      <c r="C524" s="4" t="s">
        <v>212</v>
      </c>
      <c r="D524" s="4" t="s">
        <v>2059</v>
      </c>
      <c r="E524" s="4" t="s">
        <v>214</v>
      </c>
      <c r="F524" s="4" t="s">
        <v>2060</v>
      </c>
      <c r="G524" s="4">
        <v>1</v>
      </c>
      <c r="H524" s="4">
        <v>2</v>
      </c>
      <c r="J524" s="4">
        <v>1</v>
      </c>
      <c r="K524" s="4">
        <v>2</v>
      </c>
      <c r="O524" s="4">
        <v>0</v>
      </c>
      <c r="P524" s="4">
        <v>1</v>
      </c>
      <c r="Q524" s="4">
        <v>2</v>
      </c>
      <c r="BF524" s="4">
        <v>2</v>
      </c>
      <c r="BG524" s="4">
        <v>2</v>
      </c>
      <c r="BI524" s="4">
        <v>2</v>
      </c>
      <c r="BK524" s="4">
        <v>5</v>
      </c>
      <c r="BL524" s="4">
        <v>5</v>
      </c>
      <c r="BS524" s="4">
        <v>1</v>
      </c>
      <c r="BU524" s="4">
        <v>2</v>
      </c>
      <c r="BW524" s="4">
        <v>3</v>
      </c>
      <c r="BX524" s="4">
        <v>3</v>
      </c>
      <c r="BY524" s="4">
        <v>2</v>
      </c>
      <c r="BZ524" s="4">
        <v>2</v>
      </c>
      <c r="CA524" s="4">
        <v>2</v>
      </c>
      <c r="CB524" s="4">
        <v>2</v>
      </c>
      <c r="CC524" s="4">
        <v>1</v>
      </c>
      <c r="CD524" s="4">
        <v>2</v>
      </c>
      <c r="CE524" s="4">
        <v>2</v>
      </c>
      <c r="CF524" s="4">
        <v>2</v>
      </c>
      <c r="CG524" s="4">
        <v>2</v>
      </c>
      <c r="CH524" s="4">
        <v>2</v>
      </c>
      <c r="CI524" s="4">
        <v>1</v>
      </c>
      <c r="CJ524" s="4">
        <v>1</v>
      </c>
      <c r="CK524" s="4">
        <v>5</v>
      </c>
      <c r="CL524" s="4">
        <v>1</v>
      </c>
      <c r="CM524" s="4">
        <v>1</v>
      </c>
      <c r="CN524" s="4">
        <v>1</v>
      </c>
      <c r="CO524" s="4">
        <v>1</v>
      </c>
      <c r="CP524" s="4">
        <v>1</v>
      </c>
      <c r="CQ524" s="4">
        <v>1</v>
      </c>
      <c r="CR524" s="4">
        <v>1</v>
      </c>
      <c r="CS524" s="4">
        <v>1</v>
      </c>
      <c r="CT524" s="4">
        <v>1</v>
      </c>
      <c r="CU524" s="4">
        <v>1</v>
      </c>
      <c r="CV524" s="4">
        <v>2</v>
      </c>
      <c r="CX524" s="4">
        <v>2</v>
      </c>
      <c r="CY524" s="4">
        <v>5</v>
      </c>
      <c r="CZ524" s="4">
        <v>1</v>
      </c>
      <c r="DA524" s="4">
        <v>2</v>
      </c>
      <c r="DB524" s="4">
        <v>1</v>
      </c>
      <c r="DC524" s="4">
        <v>0.3</v>
      </c>
      <c r="DD524" s="4">
        <v>-97</v>
      </c>
      <c r="DE524" s="4">
        <v>1</v>
      </c>
      <c r="DF524" s="4">
        <v>4</v>
      </c>
      <c r="DH524" s="4">
        <v>2</v>
      </c>
      <c r="DI524" s="4">
        <v>1</v>
      </c>
      <c r="DJ524" s="4">
        <v>1</v>
      </c>
      <c r="DO524" s="4">
        <v>2</v>
      </c>
      <c r="DP524" s="4">
        <v>2</v>
      </c>
      <c r="DQ524" s="4">
        <v>7</v>
      </c>
      <c r="DR524" s="4">
        <v>2</v>
      </c>
      <c r="DW524" s="4">
        <v>2</v>
      </c>
      <c r="DX524" s="4">
        <v>1</v>
      </c>
      <c r="DY524" s="4">
        <v>1</v>
      </c>
      <c r="DZ524" s="4">
        <v>2</v>
      </c>
      <c r="EA524" s="4" t="s">
        <v>2061</v>
      </c>
      <c r="EB524" s="4">
        <v>620</v>
      </c>
      <c r="EC524" s="4">
        <v>10.33</v>
      </c>
      <c r="EE524" s="4">
        <v>2</v>
      </c>
      <c r="EF524" s="4">
        <v>1</v>
      </c>
      <c r="EG524" s="4" t="s">
        <v>500</v>
      </c>
      <c r="EI524" s="4">
        <v>1</v>
      </c>
      <c r="EJ524" s="4">
        <v>1</v>
      </c>
      <c r="EK524" s="4">
        <v>3</v>
      </c>
      <c r="EL524" s="4">
        <v>8</v>
      </c>
      <c r="EM524" s="4">
        <v>25</v>
      </c>
      <c r="ET524" s="4" t="s">
        <v>1094</v>
      </c>
      <c r="EU524" s="4" t="s">
        <v>201</v>
      </c>
      <c r="EV524" s="4" t="s">
        <v>202</v>
      </c>
      <c r="EY524" s="4">
        <v>826</v>
      </c>
      <c r="FA524" s="83" t="s">
        <v>203</v>
      </c>
      <c r="FB524" s="4" t="s">
        <v>1978</v>
      </c>
      <c r="FC524" s="4">
        <v>1</v>
      </c>
      <c r="FD524" s="4" t="s">
        <v>205</v>
      </c>
      <c r="FE524" s="4">
        <v>7</v>
      </c>
    </row>
    <row r="525" spans="1:161" x14ac:dyDescent="0.3">
      <c r="A525" s="4">
        <v>7810</v>
      </c>
      <c r="B525" s="4" t="s">
        <v>2062</v>
      </c>
      <c r="C525" s="4" t="s">
        <v>212</v>
      </c>
      <c r="D525" s="4" t="s">
        <v>2063</v>
      </c>
      <c r="E525" s="4" t="s">
        <v>808</v>
      </c>
      <c r="F525" s="4" t="s">
        <v>2064</v>
      </c>
      <c r="G525" s="4">
        <v>1</v>
      </c>
      <c r="H525" s="4">
        <v>2</v>
      </c>
      <c r="J525" s="4">
        <v>1</v>
      </c>
      <c r="K525" s="4">
        <v>2</v>
      </c>
      <c r="O525" s="4">
        <v>0</v>
      </c>
      <c r="P525" s="4">
        <v>1</v>
      </c>
      <c r="Q525" s="4">
        <v>2</v>
      </c>
      <c r="BF525" s="4">
        <v>2</v>
      </c>
      <c r="BG525" s="4">
        <v>2</v>
      </c>
      <c r="BI525" s="4">
        <v>2</v>
      </c>
      <c r="BK525" s="4">
        <v>6</v>
      </c>
      <c r="BL525" s="4">
        <v>6</v>
      </c>
      <c r="BS525" s="4">
        <v>1</v>
      </c>
      <c r="BU525" s="4">
        <v>2</v>
      </c>
      <c r="BW525" s="4">
        <v>3</v>
      </c>
      <c r="BX525" s="4">
        <v>3</v>
      </c>
      <c r="BY525" s="4">
        <v>1</v>
      </c>
      <c r="BZ525" s="4">
        <v>1</v>
      </c>
      <c r="CA525" s="4">
        <v>1</v>
      </c>
      <c r="CB525" s="4">
        <v>2</v>
      </c>
      <c r="CC525" s="4">
        <v>1</v>
      </c>
      <c r="CD525" s="4">
        <v>2</v>
      </c>
      <c r="CE525" s="4">
        <v>2</v>
      </c>
      <c r="CF525" s="4">
        <v>1</v>
      </c>
      <c r="CG525" s="4">
        <v>3</v>
      </c>
      <c r="CH525" s="4">
        <v>2</v>
      </c>
      <c r="CI525" s="4">
        <v>1</v>
      </c>
      <c r="CJ525" s="4">
        <v>2</v>
      </c>
      <c r="CK525" s="4">
        <v>7</v>
      </c>
      <c r="CL525" s="4">
        <v>1</v>
      </c>
      <c r="CM525" s="4">
        <v>1</v>
      </c>
      <c r="CN525" s="4">
        <v>1</v>
      </c>
      <c r="CO525" s="4">
        <v>1</v>
      </c>
      <c r="CP525" s="4">
        <v>1</v>
      </c>
      <c r="CQ525" s="4">
        <v>0</v>
      </c>
      <c r="CR525" s="4">
        <v>1</v>
      </c>
      <c r="CS525" s="4">
        <v>1</v>
      </c>
      <c r="CT525" s="4">
        <v>1</v>
      </c>
      <c r="CU525" s="4">
        <v>0</v>
      </c>
      <c r="CV525" s="4">
        <v>2</v>
      </c>
      <c r="CX525" s="4">
        <v>2</v>
      </c>
      <c r="CY525" s="4">
        <v>1</v>
      </c>
      <c r="CZ525" s="4">
        <v>1</v>
      </c>
      <c r="DA525" s="4">
        <v>3</v>
      </c>
      <c r="DB525" s="4">
        <v>1</v>
      </c>
      <c r="DC525" s="4">
        <v>3</v>
      </c>
      <c r="DD525" s="4">
        <v>4</v>
      </c>
      <c r="DE525" s="4">
        <v>1</v>
      </c>
      <c r="DF525" s="4">
        <v>4</v>
      </c>
      <c r="DH525" s="4">
        <v>2</v>
      </c>
      <c r="DI525" s="4">
        <v>0</v>
      </c>
      <c r="DJ525" s="4">
        <v>2</v>
      </c>
      <c r="DO525" s="4">
        <v>2</v>
      </c>
      <c r="DP525" s="4">
        <v>2</v>
      </c>
      <c r="DQ525" s="4">
        <v>6</v>
      </c>
      <c r="DR525" s="4">
        <v>1</v>
      </c>
      <c r="DW525" s="4">
        <v>2</v>
      </c>
      <c r="DX525" s="4">
        <v>3</v>
      </c>
      <c r="DY525" s="4">
        <v>1</v>
      </c>
      <c r="DZ525" s="4">
        <v>2</v>
      </c>
      <c r="EA525" s="4" t="s">
        <v>2065</v>
      </c>
      <c r="EB525" s="4">
        <v>712</v>
      </c>
      <c r="EC525" s="4">
        <v>11.87</v>
      </c>
      <c r="EE525" s="4">
        <v>2</v>
      </c>
      <c r="EF525" s="4">
        <v>1</v>
      </c>
      <c r="EG525" s="4" t="s">
        <v>1468</v>
      </c>
      <c r="EI525" s="4">
        <v>1</v>
      </c>
      <c r="EJ525" s="4">
        <v>1</v>
      </c>
      <c r="EK525" s="4">
        <v>3</v>
      </c>
      <c r="EL525" s="4">
        <v>11</v>
      </c>
      <c r="EM525" s="4">
        <v>31</v>
      </c>
      <c r="ET525" s="4" t="s">
        <v>1094</v>
      </c>
      <c r="EU525" s="4" t="s">
        <v>201</v>
      </c>
      <c r="EV525" s="4" t="s">
        <v>202</v>
      </c>
      <c r="EY525" s="4">
        <v>1481</v>
      </c>
      <c r="FA525" s="83" t="s">
        <v>203</v>
      </c>
      <c r="FB525" s="4" t="s">
        <v>1978</v>
      </c>
      <c r="FC525" s="4">
        <v>1</v>
      </c>
      <c r="FD525" s="4" t="s">
        <v>205</v>
      </c>
      <c r="FE525" s="4">
        <v>3</v>
      </c>
    </row>
    <row r="526" spans="1:161" x14ac:dyDescent="0.3">
      <c r="A526" s="4">
        <v>8184</v>
      </c>
      <c r="B526" s="4" t="s">
        <v>2066</v>
      </c>
      <c r="C526" s="4" t="s">
        <v>212</v>
      </c>
      <c r="D526" s="4" t="s">
        <v>2067</v>
      </c>
      <c r="E526" s="4" t="s">
        <v>214</v>
      </c>
      <c r="F526" s="4" t="s">
        <v>2068</v>
      </c>
      <c r="G526" s="4">
        <v>1</v>
      </c>
      <c r="H526" s="4">
        <v>2</v>
      </c>
      <c r="J526" s="4">
        <v>1</v>
      </c>
      <c r="K526" s="4">
        <v>2</v>
      </c>
      <c r="O526" s="4">
        <v>0</v>
      </c>
      <c r="P526" s="4">
        <v>1</v>
      </c>
      <c r="Q526" s="4">
        <v>2</v>
      </c>
      <c r="BF526" s="4">
        <v>2</v>
      </c>
      <c r="BG526" s="4">
        <v>2</v>
      </c>
      <c r="BI526" s="4">
        <v>2</v>
      </c>
      <c r="BK526" s="4">
        <v>3</v>
      </c>
      <c r="BL526" s="4">
        <v>6</v>
      </c>
      <c r="BS526" s="4">
        <v>1</v>
      </c>
      <c r="BU526" s="4">
        <v>1</v>
      </c>
      <c r="BV526" s="4">
        <v>3</v>
      </c>
      <c r="BX526" s="4">
        <v>1</v>
      </c>
      <c r="BY526" s="4">
        <v>1</v>
      </c>
      <c r="BZ526" s="4">
        <v>1</v>
      </c>
      <c r="CA526" s="4">
        <v>1</v>
      </c>
      <c r="CB526" s="4">
        <v>2</v>
      </c>
      <c r="CC526" s="4">
        <v>1</v>
      </c>
      <c r="CD526" s="4">
        <v>2</v>
      </c>
      <c r="CE526" s="4">
        <v>1</v>
      </c>
      <c r="CF526" s="4">
        <v>1</v>
      </c>
      <c r="CG526" s="4">
        <v>1</v>
      </c>
      <c r="CH526" s="4">
        <v>1</v>
      </c>
      <c r="CI526" s="4">
        <v>2</v>
      </c>
      <c r="CJ526" s="4">
        <v>2</v>
      </c>
      <c r="CK526" s="4">
        <v>7</v>
      </c>
      <c r="CL526" s="4">
        <v>2</v>
      </c>
      <c r="CM526" s="4">
        <v>1</v>
      </c>
      <c r="CN526" s="4">
        <v>1</v>
      </c>
      <c r="CO526" s="4">
        <v>2</v>
      </c>
      <c r="CP526" s="4">
        <v>1</v>
      </c>
      <c r="CQ526" s="4">
        <v>1</v>
      </c>
      <c r="CR526" s="4">
        <v>1</v>
      </c>
      <c r="CS526" s="4">
        <v>1</v>
      </c>
      <c r="CT526" s="4">
        <v>1</v>
      </c>
      <c r="CU526" s="4">
        <v>1</v>
      </c>
      <c r="CV526" s="4">
        <v>2</v>
      </c>
      <c r="CX526" s="4">
        <v>3</v>
      </c>
      <c r="CY526" s="4">
        <v>3</v>
      </c>
      <c r="CZ526" s="4">
        <v>1</v>
      </c>
      <c r="DA526" s="4">
        <v>3</v>
      </c>
      <c r="DB526" s="4">
        <v>1</v>
      </c>
      <c r="DC526" s="4">
        <v>28</v>
      </c>
      <c r="DD526" s="4">
        <v>3</v>
      </c>
      <c r="DE526" s="4">
        <v>1</v>
      </c>
      <c r="DF526" s="4">
        <v>3</v>
      </c>
      <c r="DH526" s="4">
        <v>0</v>
      </c>
      <c r="DI526" s="4">
        <v>0</v>
      </c>
      <c r="DJ526" s="4">
        <v>1</v>
      </c>
      <c r="DK526" s="4">
        <v>0</v>
      </c>
      <c r="DL526" s="4">
        <v>0</v>
      </c>
      <c r="DM526" s="4">
        <v>2</v>
      </c>
      <c r="DO526" s="4">
        <v>1</v>
      </c>
      <c r="DP526" s="4">
        <v>1</v>
      </c>
      <c r="DQ526" s="4">
        <v>6</v>
      </c>
      <c r="DR526" s="4">
        <v>1</v>
      </c>
      <c r="DW526" s="4">
        <v>2</v>
      </c>
      <c r="DX526" s="4">
        <v>6</v>
      </c>
      <c r="DY526" s="4">
        <v>1</v>
      </c>
      <c r="DZ526" s="4">
        <v>1</v>
      </c>
      <c r="EA526" s="4" t="s">
        <v>262</v>
      </c>
      <c r="EB526" s="4">
        <v>868</v>
      </c>
      <c r="EC526" s="4">
        <v>14.47</v>
      </c>
      <c r="EE526" s="4">
        <v>2</v>
      </c>
      <c r="EF526" s="4">
        <v>1</v>
      </c>
      <c r="EG526" s="4" t="s">
        <v>2069</v>
      </c>
      <c r="EI526" s="4">
        <v>1</v>
      </c>
      <c r="EJ526" s="4">
        <v>1</v>
      </c>
      <c r="EK526" s="4">
        <v>3</v>
      </c>
      <c r="EL526" s="4">
        <v>8</v>
      </c>
      <c r="EM526" s="4">
        <v>25</v>
      </c>
      <c r="ET526" s="4" t="s">
        <v>1136</v>
      </c>
      <c r="EU526" s="4" t="s">
        <v>201</v>
      </c>
      <c r="EV526" s="4" t="s">
        <v>202</v>
      </c>
      <c r="EY526" s="4">
        <v>826</v>
      </c>
      <c r="FA526" s="83" t="s">
        <v>203</v>
      </c>
      <c r="FB526" s="4" t="s">
        <v>1978</v>
      </c>
      <c r="FC526" s="4">
        <v>0</v>
      </c>
      <c r="FD526" s="4" t="s">
        <v>205</v>
      </c>
      <c r="FE526" s="4">
        <v>17</v>
      </c>
    </row>
    <row r="527" spans="1:161" x14ac:dyDescent="0.3">
      <c r="A527" s="4">
        <v>8624</v>
      </c>
      <c r="B527" s="4" t="s">
        <v>2070</v>
      </c>
      <c r="C527" s="4" t="s">
        <v>265</v>
      </c>
      <c r="D527" s="4" t="s">
        <v>2071</v>
      </c>
      <c r="E527" s="4" t="s">
        <v>334</v>
      </c>
      <c r="F527" s="4" t="s">
        <v>2072</v>
      </c>
      <c r="G527" s="4">
        <v>1</v>
      </c>
      <c r="H527" s="4">
        <v>2</v>
      </c>
      <c r="J527" s="4">
        <v>1</v>
      </c>
      <c r="K527" s="4">
        <v>2</v>
      </c>
      <c r="O527" s="4">
        <v>0</v>
      </c>
      <c r="P527" s="4">
        <v>1</v>
      </c>
      <c r="Q527" s="4">
        <v>2</v>
      </c>
      <c r="BF527" s="4">
        <v>2</v>
      </c>
      <c r="BG527" s="4">
        <v>2</v>
      </c>
      <c r="BI527" s="4">
        <v>2</v>
      </c>
      <c r="BK527" s="4">
        <v>4</v>
      </c>
      <c r="BL527" s="4">
        <v>1</v>
      </c>
      <c r="BS527" s="4">
        <v>1</v>
      </c>
      <c r="BU527" s="4">
        <v>2</v>
      </c>
      <c r="BW527" s="4">
        <v>-98</v>
      </c>
      <c r="BX527" s="4">
        <v>1</v>
      </c>
      <c r="BY527" s="4">
        <v>1</v>
      </c>
      <c r="BZ527" s="4">
        <v>1</v>
      </c>
      <c r="CA527" s="4">
        <v>1</v>
      </c>
      <c r="CB527" s="4">
        <v>2</v>
      </c>
      <c r="CC527" s="4">
        <v>2</v>
      </c>
      <c r="CD527" s="4">
        <v>-98</v>
      </c>
      <c r="CE527" s="4">
        <v>1</v>
      </c>
      <c r="CF527" s="4">
        <v>1</v>
      </c>
      <c r="CG527" s="4">
        <v>1</v>
      </c>
      <c r="CH527" s="4">
        <v>1</v>
      </c>
      <c r="CI527" s="4">
        <v>1</v>
      </c>
      <c r="CJ527" s="4">
        <v>1</v>
      </c>
      <c r="CK527" s="4">
        <v>6</v>
      </c>
      <c r="CL527" s="4">
        <v>1</v>
      </c>
      <c r="CM527" s="4">
        <v>1</v>
      </c>
      <c r="CN527" s="4">
        <v>1</v>
      </c>
      <c r="CO527" s="4">
        <v>1</v>
      </c>
      <c r="CP527" s="4">
        <v>1</v>
      </c>
      <c r="CQ527" s="4">
        <v>1</v>
      </c>
      <c r="CR527" s="4">
        <v>1</v>
      </c>
      <c r="CS527" s="4">
        <v>1</v>
      </c>
      <c r="CT527" s="4">
        <v>1</v>
      </c>
      <c r="CU527" s="4">
        <v>1</v>
      </c>
      <c r="CV527" s="4">
        <v>2</v>
      </c>
      <c r="CX527" s="4">
        <v>2</v>
      </c>
      <c r="CY527" s="4">
        <v>1</v>
      </c>
      <c r="CZ527" s="4">
        <v>1</v>
      </c>
      <c r="DA527" s="4">
        <v>4</v>
      </c>
      <c r="DB527" s="4">
        <v>1</v>
      </c>
      <c r="DC527" s="4">
        <v>60</v>
      </c>
      <c r="DD527" s="4">
        <v>1</v>
      </c>
      <c r="DE527" s="4">
        <v>1</v>
      </c>
      <c r="DF527" s="4">
        <v>4</v>
      </c>
      <c r="DG527" s="4">
        <v>4</v>
      </c>
      <c r="DH527" s="4">
        <v>1</v>
      </c>
      <c r="DI527" s="4">
        <v>0</v>
      </c>
      <c r="DJ527" s="4">
        <v>2</v>
      </c>
      <c r="DK527" s="4">
        <v>0</v>
      </c>
      <c r="DL527" s="4">
        <v>0</v>
      </c>
      <c r="DM527" s="4">
        <v>0</v>
      </c>
      <c r="DN527" s="4">
        <v>1</v>
      </c>
      <c r="DO527" s="4">
        <v>1</v>
      </c>
      <c r="DP527" s="4">
        <v>1</v>
      </c>
      <c r="DQ527" s="4">
        <v>6</v>
      </c>
      <c r="DR527" s="4">
        <v>-98</v>
      </c>
      <c r="DW527" s="4">
        <v>-98</v>
      </c>
      <c r="DX527" s="4">
        <v>-98</v>
      </c>
      <c r="DY527" s="4">
        <v>1</v>
      </c>
      <c r="DZ527" s="4">
        <v>1</v>
      </c>
      <c r="EA527" s="4" t="s">
        <v>257</v>
      </c>
      <c r="EB527" s="4">
        <v>692</v>
      </c>
      <c r="EC527" s="4">
        <v>11.53</v>
      </c>
      <c r="EE527" s="4">
        <v>2</v>
      </c>
      <c r="EF527" s="4">
        <v>1</v>
      </c>
      <c r="EG527" s="4" t="s">
        <v>1479</v>
      </c>
      <c r="EI527" s="4">
        <v>1</v>
      </c>
      <c r="EJ527" s="4">
        <v>1</v>
      </c>
      <c r="EK527" s="4">
        <v>3</v>
      </c>
      <c r="EL527" s="4">
        <v>14</v>
      </c>
      <c r="EM527" s="4">
        <v>37</v>
      </c>
      <c r="ET527" s="4" t="s">
        <v>1136</v>
      </c>
      <c r="EU527" s="4" t="s">
        <v>201</v>
      </c>
      <c r="EV527" s="4" t="s">
        <v>202</v>
      </c>
      <c r="EY527" s="4">
        <v>1297</v>
      </c>
      <c r="FA527" s="83" t="s">
        <v>203</v>
      </c>
      <c r="FB527" s="4" t="s">
        <v>1978</v>
      </c>
      <c r="FC527" s="4">
        <v>1</v>
      </c>
      <c r="FD527" s="4" t="s">
        <v>205</v>
      </c>
      <c r="FE527" s="4">
        <v>12</v>
      </c>
    </row>
    <row r="528" spans="1:161" x14ac:dyDescent="0.3">
      <c r="A528" s="4">
        <v>8864</v>
      </c>
      <c r="B528" s="4" t="s">
        <v>2073</v>
      </c>
      <c r="C528" s="4" t="s">
        <v>265</v>
      </c>
      <c r="D528" s="4" t="s">
        <v>2074</v>
      </c>
      <c r="E528" s="4" t="s">
        <v>334</v>
      </c>
      <c r="F528" s="4" t="s">
        <v>2075</v>
      </c>
      <c r="G528" s="4">
        <v>1</v>
      </c>
      <c r="H528" s="4">
        <v>1</v>
      </c>
      <c r="I528" s="4">
        <v>2</v>
      </c>
      <c r="J528" s="4">
        <v>1</v>
      </c>
      <c r="K528" s="4">
        <v>2</v>
      </c>
      <c r="O528" s="4">
        <v>1</v>
      </c>
      <c r="P528" s="4">
        <v>1</v>
      </c>
      <c r="Q528" s="4">
        <v>2</v>
      </c>
      <c r="R528" s="4">
        <v>2</v>
      </c>
      <c r="U528" s="4">
        <v>1</v>
      </c>
      <c r="W528" s="4">
        <v>1</v>
      </c>
      <c r="Y528" s="4">
        <v>2</v>
      </c>
      <c r="Z528" s="4">
        <v>2</v>
      </c>
      <c r="AA528" s="4">
        <v>1</v>
      </c>
      <c r="AB528" s="4">
        <v>2012</v>
      </c>
      <c r="AC528" s="4">
        <v>2</v>
      </c>
      <c r="AD528" s="4">
        <v>4</v>
      </c>
      <c r="AE528" s="4">
        <v>1</v>
      </c>
      <c r="AF528" s="4">
        <v>2</v>
      </c>
      <c r="AW528" s="4">
        <v>2</v>
      </c>
      <c r="AX528" s="4">
        <v>1</v>
      </c>
      <c r="AY528" s="4">
        <v>2</v>
      </c>
      <c r="BB528" s="4">
        <v>1</v>
      </c>
      <c r="BC528" s="4">
        <v>0</v>
      </c>
      <c r="BD528" s="4">
        <v>2</v>
      </c>
      <c r="BE528" s="4">
        <v>2</v>
      </c>
      <c r="BF528" s="4">
        <v>2</v>
      </c>
      <c r="BG528" s="4">
        <v>2</v>
      </c>
      <c r="BH528" s="4">
        <v>1</v>
      </c>
      <c r="BK528" s="4">
        <v>5</v>
      </c>
      <c r="BL528" s="4">
        <v>6</v>
      </c>
      <c r="BS528" s="4">
        <v>1</v>
      </c>
      <c r="BU528" s="4">
        <v>1</v>
      </c>
      <c r="BV528" s="4">
        <v>4</v>
      </c>
      <c r="BX528" s="4">
        <v>1</v>
      </c>
      <c r="BY528" s="4">
        <v>1</v>
      </c>
      <c r="BZ528" s="4">
        <v>1</v>
      </c>
      <c r="CA528" s="4">
        <v>1</v>
      </c>
      <c r="CB528" s="4">
        <v>2</v>
      </c>
      <c r="CC528" s="4">
        <v>2</v>
      </c>
      <c r="CD528" s="4">
        <v>2</v>
      </c>
      <c r="CE528" s="4">
        <v>2</v>
      </c>
      <c r="CF528" s="4">
        <v>1</v>
      </c>
      <c r="CG528" s="4">
        <v>1</v>
      </c>
      <c r="CH528" s="4">
        <v>1</v>
      </c>
      <c r="CI528" s="4">
        <v>1</v>
      </c>
      <c r="CJ528" s="4">
        <v>2</v>
      </c>
      <c r="CK528" s="4">
        <v>6</v>
      </c>
      <c r="CL528" s="4">
        <v>2</v>
      </c>
      <c r="CM528" s="4">
        <v>1</v>
      </c>
      <c r="CN528" s="4">
        <v>1</v>
      </c>
      <c r="CO528" s="4">
        <v>1</v>
      </c>
      <c r="CP528" s="4">
        <v>1</v>
      </c>
      <c r="CQ528" s="4">
        <v>1</v>
      </c>
      <c r="CR528" s="4">
        <v>1</v>
      </c>
      <c r="CS528" s="4">
        <v>2</v>
      </c>
      <c r="CT528" s="4">
        <v>1</v>
      </c>
      <c r="CU528" s="4">
        <v>2</v>
      </c>
      <c r="CV528" s="4">
        <v>2</v>
      </c>
      <c r="CX528" s="4">
        <v>-98</v>
      </c>
      <c r="CY528" s="4">
        <v>1</v>
      </c>
      <c r="CZ528" s="4">
        <v>1</v>
      </c>
      <c r="DA528" s="4">
        <v>3</v>
      </c>
      <c r="DB528" s="4">
        <v>1</v>
      </c>
      <c r="DC528" s="4">
        <v>5.5</v>
      </c>
      <c r="DD528" s="4">
        <v>1</v>
      </c>
      <c r="DE528" s="4">
        <v>1</v>
      </c>
      <c r="DF528" s="4">
        <v>2</v>
      </c>
      <c r="DH528" s="4">
        <v>0</v>
      </c>
      <c r="DI528" s="4">
        <v>0</v>
      </c>
      <c r="DJ528" s="4">
        <v>0</v>
      </c>
      <c r="DK528" s="4">
        <v>0</v>
      </c>
      <c r="DL528" s="4">
        <v>0</v>
      </c>
      <c r="DM528" s="4">
        <v>2</v>
      </c>
      <c r="DO528" s="4">
        <v>1</v>
      </c>
      <c r="DP528" s="4">
        <v>2</v>
      </c>
      <c r="DQ528" s="4">
        <v>8</v>
      </c>
      <c r="DR528" s="4">
        <v>1</v>
      </c>
      <c r="DW528" s="4">
        <v>2</v>
      </c>
      <c r="DX528" s="4">
        <v>7</v>
      </c>
      <c r="DY528" s="4">
        <v>1</v>
      </c>
      <c r="DZ528" s="4">
        <v>1</v>
      </c>
      <c r="EA528" s="4" t="s">
        <v>1520</v>
      </c>
      <c r="EB528" s="4">
        <v>812</v>
      </c>
      <c r="EC528" s="4">
        <v>13.53</v>
      </c>
      <c r="EE528" s="4">
        <v>2</v>
      </c>
      <c r="EF528" s="4">
        <v>1</v>
      </c>
      <c r="EG528" s="4" t="s">
        <v>601</v>
      </c>
      <c r="EI528" s="4">
        <v>1</v>
      </c>
      <c r="EJ528" s="4">
        <v>1</v>
      </c>
      <c r="EK528" s="4">
        <v>3</v>
      </c>
      <c r="EL528" s="4">
        <v>14</v>
      </c>
      <c r="EM528" s="4">
        <v>37</v>
      </c>
      <c r="ET528" s="4" t="s">
        <v>1220</v>
      </c>
      <c r="EU528" s="4" t="s">
        <v>201</v>
      </c>
      <c r="EV528" s="4" t="s">
        <v>202</v>
      </c>
      <c r="EY528" s="4">
        <v>1297</v>
      </c>
      <c r="FA528" s="83" t="s">
        <v>237</v>
      </c>
      <c r="FB528" s="4" t="s">
        <v>1978</v>
      </c>
      <c r="FC528" s="4">
        <v>0</v>
      </c>
      <c r="FD528" s="4" t="s">
        <v>205</v>
      </c>
      <c r="FE528" s="4">
        <v>7</v>
      </c>
    </row>
    <row r="529" spans="1:161" x14ac:dyDescent="0.3">
      <c r="A529" s="4">
        <v>9081</v>
      </c>
      <c r="B529" s="4" t="s">
        <v>2076</v>
      </c>
      <c r="C529" s="4" t="s">
        <v>194</v>
      </c>
      <c r="D529" s="4" t="s">
        <v>2077</v>
      </c>
      <c r="E529" s="4" t="s">
        <v>221</v>
      </c>
      <c r="F529" s="4" t="s">
        <v>2078</v>
      </c>
      <c r="G529" s="4">
        <v>1</v>
      </c>
      <c r="H529" s="4">
        <v>2</v>
      </c>
      <c r="J529" s="4">
        <v>1</v>
      </c>
      <c r="K529" s="4">
        <v>2</v>
      </c>
      <c r="O529" s="4">
        <v>0</v>
      </c>
      <c r="P529" s="4">
        <v>1</v>
      </c>
      <c r="Q529" s="4">
        <v>2</v>
      </c>
      <c r="BF529" s="4">
        <v>2</v>
      </c>
      <c r="BG529" s="4">
        <v>2</v>
      </c>
      <c r="BI529" s="4">
        <v>2</v>
      </c>
      <c r="BK529" s="4">
        <v>5</v>
      </c>
      <c r="BL529" s="4">
        <v>-77</v>
      </c>
      <c r="BS529" s="4">
        <v>2</v>
      </c>
      <c r="BT529" s="4">
        <v>2</v>
      </c>
      <c r="BU529" s="4">
        <v>2</v>
      </c>
      <c r="BW529" s="4">
        <v>1</v>
      </c>
      <c r="BX529" s="4">
        <v>3</v>
      </c>
      <c r="BY529" s="4">
        <v>1</v>
      </c>
      <c r="BZ529" s="4">
        <v>1</v>
      </c>
      <c r="CA529" s="4">
        <v>1</v>
      </c>
      <c r="CB529" s="4">
        <v>1</v>
      </c>
      <c r="CC529" s="4">
        <v>1</v>
      </c>
      <c r="CD529" s="4">
        <v>2</v>
      </c>
      <c r="CE529" s="4">
        <v>2</v>
      </c>
      <c r="CF529" s="4">
        <v>2</v>
      </c>
      <c r="CG529" s="4">
        <v>1</v>
      </c>
      <c r="CH529" s="4">
        <v>1</v>
      </c>
      <c r="CI529" s="4">
        <v>1</v>
      </c>
      <c r="CJ529" s="4">
        <v>1</v>
      </c>
      <c r="CK529" s="4">
        <v>7</v>
      </c>
      <c r="CL529" s="4">
        <v>1</v>
      </c>
      <c r="CM529" s="4">
        <v>5</v>
      </c>
      <c r="CN529" s="4">
        <v>1</v>
      </c>
      <c r="CO529" s="4">
        <v>2</v>
      </c>
      <c r="CP529" s="4">
        <v>1</v>
      </c>
      <c r="CQ529" s="4">
        <v>2</v>
      </c>
      <c r="CR529" s="4">
        <v>1</v>
      </c>
      <c r="CS529" s="4">
        <v>2</v>
      </c>
      <c r="CT529" s="4">
        <v>1</v>
      </c>
      <c r="CU529" s="4">
        <v>2</v>
      </c>
      <c r="CV529" s="4">
        <v>2</v>
      </c>
      <c r="CX529" s="4">
        <v>2</v>
      </c>
      <c r="CY529" s="4">
        <v>1</v>
      </c>
      <c r="CZ529" s="4">
        <v>1</v>
      </c>
      <c r="DA529" s="4">
        <v>4</v>
      </c>
      <c r="DB529" s="4">
        <v>1</v>
      </c>
      <c r="DC529" s="4">
        <v>2</v>
      </c>
      <c r="DD529" s="4">
        <v>4</v>
      </c>
      <c r="DE529" s="4">
        <v>1</v>
      </c>
      <c r="DF529" s="4">
        <v>2</v>
      </c>
      <c r="DH529" s="4">
        <v>0</v>
      </c>
      <c r="DI529" s="4">
        <v>0</v>
      </c>
      <c r="DJ529" s="4">
        <v>2</v>
      </c>
      <c r="DO529" s="4">
        <v>1</v>
      </c>
      <c r="DP529" s="4">
        <v>2</v>
      </c>
      <c r="DQ529" s="4">
        <v>4</v>
      </c>
      <c r="DR529" s="4">
        <v>1</v>
      </c>
      <c r="DW529" s="4">
        <v>2</v>
      </c>
      <c r="DX529" s="4">
        <v>-98</v>
      </c>
      <c r="DY529" s="4">
        <v>1</v>
      </c>
      <c r="DZ529" s="4">
        <v>1</v>
      </c>
      <c r="EA529" s="4" t="s">
        <v>229</v>
      </c>
      <c r="EB529" s="4">
        <v>747</v>
      </c>
      <c r="EC529" s="4">
        <v>12.45</v>
      </c>
      <c r="EE529" s="4">
        <v>2</v>
      </c>
      <c r="EF529" s="4">
        <v>1</v>
      </c>
      <c r="EG529" s="4" t="s">
        <v>500</v>
      </c>
      <c r="EI529" s="4">
        <v>1</v>
      </c>
      <c r="EJ529" s="4">
        <v>1</v>
      </c>
      <c r="EK529" s="4">
        <v>3</v>
      </c>
      <c r="EL529" s="4">
        <v>4</v>
      </c>
      <c r="EM529" s="4">
        <v>17</v>
      </c>
      <c r="ET529" s="4" t="s">
        <v>1220</v>
      </c>
      <c r="EU529" s="4" t="s">
        <v>201</v>
      </c>
      <c r="EV529" s="4" t="s">
        <v>202</v>
      </c>
      <c r="EY529" s="4">
        <v>792</v>
      </c>
      <c r="FA529" s="83" t="s">
        <v>203</v>
      </c>
      <c r="FB529" s="4" t="s">
        <v>1978</v>
      </c>
      <c r="FC529" s="4">
        <v>1</v>
      </c>
      <c r="FD529" s="4" t="s">
        <v>205</v>
      </c>
      <c r="FE529" s="4">
        <v>7</v>
      </c>
    </row>
    <row r="530" spans="1:161" x14ac:dyDescent="0.3">
      <c r="A530" s="4">
        <v>9478</v>
      </c>
      <c r="B530" s="4" t="s">
        <v>2079</v>
      </c>
      <c r="C530" s="4" t="s">
        <v>194</v>
      </c>
      <c r="D530" s="4" t="s">
        <v>2080</v>
      </c>
      <c r="E530" s="4" t="s">
        <v>221</v>
      </c>
      <c r="F530" s="4" t="s">
        <v>2081</v>
      </c>
      <c r="G530" s="4">
        <v>1</v>
      </c>
      <c r="H530" s="4">
        <v>2</v>
      </c>
      <c r="J530" s="4">
        <v>1</v>
      </c>
      <c r="K530" s="4">
        <v>2</v>
      </c>
      <c r="O530" s="4">
        <v>0</v>
      </c>
      <c r="P530" s="4">
        <v>1</v>
      </c>
      <c r="Q530" s="4">
        <v>2</v>
      </c>
      <c r="BF530" s="4">
        <v>2</v>
      </c>
      <c r="BG530" s="4">
        <v>2</v>
      </c>
      <c r="BI530" s="4">
        <v>2</v>
      </c>
      <c r="BK530" s="4">
        <v>1</v>
      </c>
      <c r="BL530" s="4">
        <v>5</v>
      </c>
      <c r="BS530" s="4">
        <v>1</v>
      </c>
      <c r="BU530" s="4">
        <v>1</v>
      </c>
      <c r="BV530" s="4">
        <v>4</v>
      </c>
      <c r="BX530" s="4">
        <v>3</v>
      </c>
      <c r="BY530" s="4">
        <v>1</v>
      </c>
      <c r="BZ530" s="4">
        <v>1</v>
      </c>
      <c r="CA530" s="4">
        <v>1</v>
      </c>
      <c r="CB530" s="4">
        <v>1</v>
      </c>
      <c r="CC530" s="4">
        <v>2</v>
      </c>
      <c r="CD530" s="4">
        <v>2</v>
      </c>
      <c r="CE530" s="4">
        <v>2</v>
      </c>
      <c r="CF530" s="4">
        <v>1</v>
      </c>
      <c r="CG530" s="4">
        <v>1</v>
      </c>
      <c r="CH530" s="4">
        <v>1</v>
      </c>
      <c r="CI530" s="4">
        <v>1</v>
      </c>
      <c r="CJ530" s="4">
        <v>1</v>
      </c>
      <c r="CK530" s="4">
        <v>7</v>
      </c>
      <c r="CL530" s="4">
        <v>1</v>
      </c>
      <c r="CM530" s="4">
        <v>4</v>
      </c>
      <c r="CN530" s="4">
        <v>1</v>
      </c>
      <c r="CO530" s="4">
        <v>1</v>
      </c>
      <c r="CP530" s="4">
        <v>1</v>
      </c>
      <c r="CQ530" s="4">
        <v>1</v>
      </c>
      <c r="CR530" s="4">
        <v>1</v>
      </c>
      <c r="CS530" s="4">
        <v>2</v>
      </c>
      <c r="CT530" s="4">
        <v>1</v>
      </c>
      <c r="CU530" s="4">
        <v>2</v>
      </c>
      <c r="CV530" s="4">
        <v>1</v>
      </c>
      <c r="CW530" s="4">
        <v>1</v>
      </c>
      <c r="CX530" s="4">
        <v>2</v>
      </c>
      <c r="CY530" s="4">
        <v>1</v>
      </c>
      <c r="CZ530" s="4">
        <v>1</v>
      </c>
      <c r="DA530" s="4">
        <v>4</v>
      </c>
      <c r="DB530" s="4">
        <v>1</v>
      </c>
      <c r="DC530" s="4">
        <v>5</v>
      </c>
      <c r="DD530" s="4">
        <v>2</v>
      </c>
      <c r="DE530" s="4">
        <v>1</v>
      </c>
      <c r="DF530" s="4">
        <v>4</v>
      </c>
      <c r="DH530" s="4">
        <v>2</v>
      </c>
      <c r="DI530" s="4">
        <v>0</v>
      </c>
      <c r="DJ530" s="4">
        <v>0</v>
      </c>
      <c r="DK530" s="4">
        <v>0</v>
      </c>
      <c r="DL530" s="4">
        <v>2</v>
      </c>
      <c r="DO530" s="4">
        <v>1</v>
      </c>
      <c r="DP530" s="4">
        <v>1</v>
      </c>
      <c r="DQ530" s="4">
        <v>8</v>
      </c>
      <c r="DR530" s="4">
        <v>1</v>
      </c>
      <c r="DW530" s="4">
        <v>2</v>
      </c>
      <c r="DX530" s="4">
        <v>9</v>
      </c>
      <c r="DY530" s="4">
        <v>1</v>
      </c>
      <c r="DZ530" s="4">
        <v>2</v>
      </c>
      <c r="EA530" s="4" t="s">
        <v>2082</v>
      </c>
      <c r="EB530" s="4">
        <v>591</v>
      </c>
      <c r="EC530" s="4">
        <v>9.85</v>
      </c>
      <c r="EE530" s="4">
        <v>2</v>
      </c>
      <c r="EF530" s="4">
        <v>1</v>
      </c>
      <c r="EG530" s="4" t="s">
        <v>505</v>
      </c>
      <c r="EI530" s="4">
        <v>1</v>
      </c>
      <c r="EJ530" s="4">
        <v>1</v>
      </c>
      <c r="EK530" s="4">
        <v>3</v>
      </c>
      <c r="EL530" s="4">
        <v>4</v>
      </c>
      <c r="EM530" s="4">
        <v>17</v>
      </c>
      <c r="ET530" s="4" t="s">
        <v>1276</v>
      </c>
      <c r="EU530" s="4" t="s">
        <v>201</v>
      </c>
      <c r="EV530" s="4" t="s">
        <v>202</v>
      </c>
      <c r="EY530" s="4">
        <v>792</v>
      </c>
      <c r="FA530" s="83" t="s">
        <v>203</v>
      </c>
      <c r="FB530" s="4" t="s">
        <v>1978</v>
      </c>
      <c r="FC530" s="4">
        <v>0</v>
      </c>
      <c r="FD530" s="4" t="s">
        <v>205</v>
      </c>
      <c r="FE530" s="4">
        <v>35</v>
      </c>
    </row>
    <row r="531" spans="1:161" x14ac:dyDescent="0.3">
      <c r="A531" s="4">
        <v>9493</v>
      </c>
      <c r="B531" s="4" t="s">
        <v>2083</v>
      </c>
      <c r="C531" s="4" t="s">
        <v>212</v>
      </c>
      <c r="D531" s="4" t="s">
        <v>2084</v>
      </c>
      <c r="E531" s="4" t="s">
        <v>214</v>
      </c>
      <c r="F531" s="4" t="s">
        <v>2085</v>
      </c>
      <c r="G531" s="4">
        <v>1</v>
      </c>
      <c r="H531" s="4">
        <v>2</v>
      </c>
      <c r="J531" s="4">
        <v>1</v>
      </c>
      <c r="K531" s="4">
        <v>2</v>
      </c>
      <c r="O531" s="4">
        <v>0</v>
      </c>
      <c r="P531" s="4">
        <v>1</v>
      </c>
      <c r="Q531" s="4">
        <v>2</v>
      </c>
      <c r="BF531" s="4">
        <v>2</v>
      </c>
      <c r="BG531" s="4">
        <v>2</v>
      </c>
      <c r="BI531" s="4">
        <v>2</v>
      </c>
      <c r="BK531" s="4">
        <v>4</v>
      </c>
      <c r="BL531" s="4">
        <v>-77</v>
      </c>
      <c r="BS531" s="4">
        <v>2</v>
      </c>
      <c r="BT531" s="4">
        <v>2</v>
      </c>
      <c r="BU531" s="4">
        <v>2</v>
      </c>
      <c r="BW531" s="4">
        <v>1</v>
      </c>
      <c r="BX531" s="4">
        <v>1</v>
      </c>
      <c r="BY531" s="4">
        <v>1</v>
      </c>
      <c r="BZ531" s="4">
        <v>1</v>
      </c>
      <c r="CA531" s="4">
        <v>1</v>
      </c>
      <c r="CB531" s="4">
        <v>2</v>
      </c>
      <c r="CC531" s="4">
        <v>2</v>
      </c>
      <c r="CD531" s="4">
        <v>2</v>
      </c>
      <c r="CE531" s="4">
        <v>2</v>
      </c>
      <c r="CF531" s="4">
        <v>1</v>
      </c>
      <c r="CG531" s="4">
        <v>1</v>
      </c>
      <c r="CH531" s="4">
        <v>2</v>
      </c>
      <c r="CI531" s="4">
        <v>2</v>
      </c>
      <c r="CJ531" s="4">
        <v>2</v>
      </c>
      <c r="CK531" s="4">
        <v>7</v>
      </c>
      <c r="CL531" s="4">
        <v>2</v>
      </c>
      <c r="CM531" s="4">
        <v>1</v>
      </c>
      <c r="CN531" s="4">
        <v>1</v>
      </c>
      <c r="CO531" s="4">
        <v>1</v>
      </c>
      <c r="CP531" s="4">
        <v>1</v>
      </c>
      <c r="CQ531" s="4">
        <v>1</v>
      </c>
      <c r="CR531" s="4">
        <v>1</v>
      </c>
      <c r="CS531" s="4">
        <v>1</v>
      </c>
      <c r="CT531" s="4">
        <v>1</v>
      </c>
      <c r="CU531" s="4">
        <v>1</v>
      </c>
      <c r="CV531" s="4">
        <v>1</v>
      </c>
      <c r="CW531" s="4">
        <v>1</v>
      </c>
      <c r="CX531" s="4">
        <v>2</v>
      </c>
      <c r="CY531" s="4">
        <v>1</v>
      </c>
      <c r="CZ531" s="4">
        <v>1</v>
      </c>
      <c r="DA531" s="4">
        <v>4</v>
      </c>
      <c r="DB531" s="4">
        <v>1</v>
      </c>
      <c r="DC531" s="4">
        <v>0.2</v>
      </c>
      <c r="DD531" s="4">
        <v>3</v>
      </c>
      <c r="DE531" s="4">
        <v>1</v>
      </c>
      <c r="DF531" s="4">
        <v>7</v>
      </c>
      <c r="DH531" s="4">
        <v>5</v>
      </c>
      <c r="DI531" s="4">
        <v>0</v>
      </c>
      <c r="DJ531" s="4">
        <v>1</v>
      </c>
      <c r="DK531" s="4">
        <v>1</v>
      </c>
      <c r="DO531" s="4">
        <v>2</v>
      </c>
      <c r="DP531" s="4">
        <v>2</v>
      </c>
      <c r="DQ531" s="4">
        <v>6</v>
      </c>
      <c r="DR531" s="4">
        <v>1</v>
      </c>
      <c r="DW531" s="4">
        <v>2</v>
      </c>
      <c r="DX531" s="4">
        <v>7</v>
      </c>
      <c r="DY531" s="4">
        <v>1</v>
      </c>
      <c r="DZ531" s="4">
        <v>1</v>
      </c>
      <c r="EA531" s="4" t="s">
        <v>1634</v>
      </c>
      <c r="EB531" s="4">
        <v>958</v>
      </c>
      <c r="EC531" s="4">
        <v>15.97</v>
      </c>
      <c r="EE531" s="4">
        <v>2</v>
      </c>
      <c r="EF531" s="4">
        <v>1</v>
      </c>
      <c r="EG531" s="4" t="s">
        <v>2086</v>
      </c>
      <c r="EI531" s="4">
        <v>1</v>
      </c>
      <c r="EJ531" s="4">
        <v>1</v>
      </c>
      <c r="EK531" s="4">
        <v>3</v>
      </c>
      <c r="EL531" s="4">
        <v>8</v>
      </c>
      <c r="EM531" s="4">
        <v>25</v>
      </c>
      <c r="ET531" s="4" t="s">
        <v>1276</v>
      </c>
      <c r="EU531" s="4" t="s">
        <v>201</v>
      </c>
      <c r="EV531" s="4" t="s">
        <v>202</v>
      </c>
      <c r="EY531" s="4">
        <v>826</v>
      </c>
      <c r="FA531" s="83" t="s">
        <v>203</v>
      </c>
      <c r="FB531" s="4" t="s">
        <v>1978</v>
      </c>
      <c r="FC531" s="4">
        <v>1</v>
      </c>
      <c r="FD531" s="4" t="s">
        <v>205</v>
      </c>
      <c r="FE531" s="4">
        <v>12</v>
      </c>
    </row>
    <row r="532" spans="1:161" x14ac:dyDescent="0.3">
      <c r="A532" s="4">
        <v>10447</v>
      </c>
      <c r="B532" s="4" t="s">
        <v>2087</v>
      </c>
      <c r="C532" s="4" t="s">
        <v>194</v>
      </c>
      <c r="D532" s="4" t="s">
        <v>2088</v>
      </c>
      <c r="E532" s="4" t="s">
        <v>299</v>
      </c>
      <c r="F532" s="4" t="s">
        <v>202</v>
      </c>
      <c r="G532" s="4">
        <v>1</v>
      </c>
      <c r="H532" s="4">
        <v>1</v>
      </c>
      <c r="I532" s="4">
        <v>1</v>
      </c>
      <c r="J532" s="4">
        <v>1</v>
      </c>
      <c r="K532" s="4">
        <v>2</v>
      </c>
      <c r="O532" s="4">
        <v>2</v>
      </c>
      <c r="P532" s="4">
        <v>1</v>
      </c>
      <c r="Q532" s="4">
        <v>2</v>
      </c>
      <c r="BF532" s="4">
        <v>2</v>
      </c>
      <c r="BG532" s="4">
        <v>2</v>
      </c>
      <c r="BI532" s="4">
        <v>2</v>
      </c>
      <c r="BK532" s="4">
        <v>5</v>
      </c>
      <c r="BL532" s="4">
        <v>2</v>
      </c>
      <c r="BS532" s="4">
        <v>4</v>
      </c>
      <c r="BU532" s="4">
        <v>1</v>
      </c>
      <c r="BV532" s="4">
        <v>4</v>
      </c>
      <c r="BX532" s="4">
        <v>3</v>
      </c>
      <c r="BY532" s="4">
        <v>2</v>
      </c>
      <c r="BZ532" s="4">
        <v>2</v>
      </c>
      <c r="CA532" s="4">
        <v>1</v>
      </c>
      <c r="CB532" s="4">
        <v>2</v>
      </c>
      <c r="CC532" s="4">
        <v>2</v>
      </c>
      <c r="CD532" s="4">
        <v>2</v>
      </c>
      <c r="CE532" s="4">
        <v>2</v>
      </c>
      <c r="CF532" s="4">
        <v>2</v>
      </c>
      <c r="CG532" s="4">
        <v>2</v>
      </c>
      <c r="CH532" s="4">
        <v>2</v>
      </c>
      <c r="CI532" s="4">
        <v>2</v>
      </c>
      <c r="CJ532" s="4">
        <v>2</v>
      </c>
      <c r="CK532" s="4">
        <v>7</v>
      </c>
      <c r="CL532" s="4">
        <v>1</v>
      </c>
      <c r="CM532" s="4">
        <v>1</v>
      </c>
      <c r="CN532" s="4">
        <v>1</v>
      </c>
      <c r="CO532" s="4">
        <v>1</v>
      </c>
      <c r="CP532" s="4">
        <v>1</v>
      </c>
      <c r="CQ532" s="4">
        <v>1</v>
      </c>
      <c r="CR532" s="4">
        <v>1</v>
      </c>
      <c r="CS532" s="4">
        <v>0</v>
      </c>
      <c r="CV532" s="4">
        <v>1</v>
      </c>
      <c r="CW532" s="4">
        <v>1</v>
      </c>
      <c r="CX532" s="4">
        <v>1</v>
      </c>
      <c r="CY532" s="4">
        <v>2</v>
      </c>
      <c r="CZ532" s="4">
        <v>1</v>
      </c>
      <c r="DA532" s="4">
        <v>3</v>
      </c>
      <c r="DB532" s="4">
        <v>1</v>
      </c>
      <c r="DC532" s="4">
        <v>3</v>
      </c>
      <c r="DD532" s="4">
        <v>-97</v>
      </c>
      <c r="DE532" s="4">
        <v>1</v>
      </c>
      <c r="DF532" s="4">
        <v>6</v>
      </c>
      <c r="DH532" s="4">
        <v>1</v>
      </c>
      <c r="DI532" s="4">
        <v>3</v>
      </c>
      <c r="DJ532" s="4">
        <v>0</v>
      </c>
      <c r="DK532" s="4">
        <v>0</v>
      </c>
      <c r="DL532" s="4">
        <v>2</v>
      </c>
      <c r="DO532" s="4">
        <v>2</v>
      </c>
      <c r="DP532" s="4">
        <v>1</v>
      </c>
      <c r="DQ532" s="4">
        <v>4</v>
      </c>
      <c r="DR532" s="4">
        <v>6</v>
      </c>
      <c r="DW532" s="4">
        <v>1</v>
      </c>
      <c r="DX532" s="4">
        <v>2</v>
      </c>
      <c r="DY532" s="4">
        <v>2</v>
      </c>
      <c r="DZ532" s="4">
        <v>2</v>
      </c>
      <c r="EA532" s="4" t="s">
        <v>2089</v>
      </c>
      <c r="EB532" s="4">
        <v>1021</v>
      </c>
      <c r="EC532" s="4">
        <v>17.02</v>
      </c>
      <c r="EE532" s="4">
        <v>2</v>
      </c>
      <c r="EF532" s="4">
        <v>1</v>
      </c>
      <c r="EG532" s="4" t="s">
        <v>665</v>
      </c>
      <c r="EI532" s="4">
        <v>1</v>
      </c>
      <c r="EJ532" s="4">
        <v>1</v>
      </c>
      <c r="EK532" s="4">
        <v>3</v>
      </c>
      <c r="EL532" s="4">
        <v>7</v>
      </c>
      <c r="EM532" s="4">
        <v>23</v>
      </c>
      <c r="ET532" s="4" t="s">
        <v>1349</v>
      </c>
      <c r="EU532" s="4" t="s">
        <v>201</v>
      </c>
      <c r="EV532" s="4" t="s">
        <v>202</v>
      </c>
      <c r="EY532" s="4">
        <v>1019</v>
      </c>
      <c r="FA532" s="83" t="s">
        <v>203</v>
      </c>
      <c r="FB532" s="4" t="s">
        <v>1978</v>
      </c>
      <c r="FC532" s="4">
        <v>0</v>
      </c>
      <c r="FD532" s="4" t="s">
        <v>205</v>
      </c>
      <c r="FE532" s="4">
        <v>7</v>
      </c>
    </row>
    <row r="533" spans="1:161" x14ac:dyDescent="0.3">
      <c r="A533" s="4">
        <v>10899</v>
      </c>
      <c r="B533" s="4" t="s">
        <v>2090</v>
      </c>
      <c r="C533" s="4" t="s">
        <v>212</v>
      </c>
      <c r="D533" s="4" t="s">
        <v>2091</v>
      </c>
      <c r="E533" s="4" t="s">
        <v>214</v>
      </c>
      <c r="F533" s="4" t="s">
        <v>202</v>
      </c>
      <c r="G533" s="4">
        <v>1</v>
      </c>
      <c r="H533" s="4">
        <v>2</v>
      </c>
      <c r="J533" s="4">
        <v>1</v>
      </c>
      <c r="K533" s="4">
        <v>2</v>
      </c>
      <c r="O533" s="4">
        <v>0</v>
      </c>
      <c r="P533" s="4">
        <v>1</v>
      </c>
      <c r="Q533" s="4">
        <v>2</v>
      </c>
      <c r="BF533" s="4">
        <v>2</v>
      </c>
      <c r="BG533" s="4">
        <v>2</v>
      </c>
      <c r="BI533" s="4">
        <v>2</v>
      </c>
      <c r="BK533" s="4">
        <v>6</v>
      </c>
      <c r="BL533" s="4">
        <v>5</v>
      </c>
      <c r="BS533" s="4">
        <v>3</v>
      </c>
      <c r="BW533" s="4">
        <v>2</v>
      </c>
      <c r="BX533" s="4">
        <v>1</v>
      </c>
      <c r="BY533" s="4">
        <v>1</v>
      </c>
      <c r="BZ533" s="4">
        <v>1</v>
      </c>
      <c r="CA533" s="4">
        <v>1</v>
      </c>
      <c r="CB533" s="4">
        <v>2</v>
      </c>
      <c r="CC533" s="4">
        <v>2</v>
      </c>
      <c r="CD533" s="4">
        <v>2</v>
      </c>
      <c r="CE533" s="4">
        <v>2</v>
      </c>
      <c r="CF533" s="4">
        <v>1</v>
      </c>
      <c r="CG533" s="4">
        <v>2</v>
      </c>
      <c r="CH533" s="4">
        <v>1</v>
      </c>
      <c r="CI533" s="4">
        <v>1</v>
      </c>
      <c r="CJ533" s="4">
        <v>1</v>
      </c>
      <c r="CK533" s="4">
        <v>7</v>
      </c>
      <c r="CL533" s="4">
        <v>1</v>
      </c>
      <c r="CM533" s="4">
        <v>3</v>
      </c>
      <c r="CN533" s="4">
        <v>1</v>
      </c>
      <c r="CO533" s="4">
        <v>1</v>
      </c>
      <c r="CP533" s="4">
        <v>1</v>
      </c>
      <c r="CQ533" s="4">
        <v>1</v>
      </c>
      <c r="CR533" s="4">
        <v>1</v>
      </c>
      <c r="CS533" s="4">
        <v>1</v>
      </c>
      <c r="CT533" s="4">
        <v>1</v>
      </c>
      <c r="CU533" s="4">
        <v>1</v>
      </c>
      <c r="CV533" s="4">
        <v>1</v>
      </c>
      <c r="CW533" s="4">
        <v>1</v>
      </c>
      <c r="CX533" s="4">
        <v>2</v>
      </c>
      <c r="CY533" s="4">
        <v>1</v>
      </c>
      <c r="CZ533" s="4">
        <v>1</v>
      </c>
      <c r="DA533" s="4">
        <v>4</v>
      </c>
      <c r="DB533" s="4">
        <v>1</v>
      </c>
      <c r="DC533" s="4">
        <v>0.9</v>
      </c>
      <c r="DD533" s="4">
        <v>1</v>
      </c>
      <c r="DE533" s="4">
        <v>1</v>
      </c>
      <c r="DF533" s="4">
        <v>4</v>
      </c>
      <c r="DH533" s="4">
        <v>2</v>
      </c>
      <c r="DI533" s="4">
        <v>0</v>
      </c>
      <c r="DJ533" s="4">
        <v>0</v>
      </c>
      <c r="DK533" s="4">
        <v>1</v>
      </c>
      <c r="DL533" s="4">
        <v>1</v>
      </c>
      <c r="DO533" s="4">
        <v>1</v>
      </c>
      <c r="DP533" s="4">
        <v>1</v>
      </c>
      <c r="DQ533" s="4">
        <v>8</v>
      </c>
      <c r="DR533" s="4">
        <v>2</v>
      </c>
      <c r="DW533" s="4">
        <v>2</v>
      </c>
      <c r="DX533" s="4">
        <v>9</v>
      </c>
      <c r="DY533" s="4">
        <v>1</v>
      </c>
      <c r="DZ533" s="4">
        <v>2</v>
      </c>
      <c r="EA533" s="4" t="s">
        <v>2092</v>
      </c>
      <c r="EB533" s="4">
        <v>730</v>
      </c>
      <c r="EC533" s="4">
        <v>12.17</v>
      </c>
      <c r="EE533" s="4">
        <v>2</v>
      </c>
      <c r="EF533" s="4">
        <v>1</v>
      </c>
      <c r="EG533" s="4" t="s">
        <v>601</v>
      </c>
      <c r="EI533" s="4">
        <v>1</v>
      </c>
      <c r="EJ533" s="4">
        <v>1</v>
      </c>
      <c r="EK533" s="4">
        <v>3</v>
      </c>
      <c r="EL533" s="4">
        <v>8</v>
      </c>
      <c r="EM533" s="4">
        <v>25</v>
      </c>
      <c r="ET533" s="4" t="s">
        <v>1423</v>
      </c>
      <c r="EU533" s="4" t="s">
        <v>201</v>
      </c>
      <c r="EV533" s="4" t="s">
        <v>202</v>
      </c>
      <c r="EY533" s="4">
        <v>826</v>
      </c>
      <c r="FA533" s="83" t="s">
        <v>203</v>
      </c>
      <c r="FB533" s="4" t="s">
        <v>1978</v>
      </c>
      <c r="FC533" s="4">
        <v>1</v>
      </c>
      <c r="FD533" s="4" t="s">
        <v>238</v>
      </c>
      <c r="FE533" s="4">
        <v>3</v>
      </c>
    </row>
    <row r="534" spans="1:161" x14ac:dyDescent="0.3">
      <c r="A534" s="4">
        <v>10994</v>
      </c>
      <c r="B534" s="4" t="s">
        <v>2093</v>
      </c>
      <c r="C534" s="4" t="s">
        <v>265</v>
      </c>
      <c r="D534" s="4" t="s">
        <v>2094</v>
      </c>
      <c r="E534" s="4" t="s">
        <v>267</v>
      </c>
      <c r="F534" s="4" t="s">
        <v>202</v>
      </c>
      <c r="G534" s="4">
        <v>1</v>
      </c>
      <c r="H534" s="4">
        <v>1</v>
      </c>
      <c r="I534" s="4">
        <v>1</v>
      </c>
      <c r="J534" s="4">
        <v>1</v>
      </c>
      <c r="K534" s="4">
        <v>2</v>
      </c>
      <c r="O534" s="4">
        <v>2</v>
      </c>
      <c r="P534" s="4">
        <v>1</v>
      </c>
      <c r="Q534" s="4">
        <v>2</v>
      </c>
      <c r="BF534" s="4">
        <v>2</v>
      </c>
      <c r="BG534" s="4">
        <v>2</v>
      </c>
      <c r="BI534" s="4">
        <v>1</v>
      </c>
      <c r="BK534" s="4">
        <v>6</v>
      </c>
      <c r="BL534" s="4">
        <v>-77</v>
      </c>
      <c r="BS534" s="4">
        <v>1</v>
      </c>
      <c r="BU534" s="4">
        <v>2</v>
      </c>
      <c r="BW534" s="4">
        <v>2</v>
      </c>
      <c r="BX534" s="4">
        <v>1</v>
      </c>
      <c r="BY534" s="4">
        <v>1</v>
      </c>
      <c r="BZ534" s="4">
        <v>1</v>
      </c>
      <c r="CA534" s="4">
        <v>1</v>
      </c>
      <c r="CB534" s="4">
        <v>2</v>
      </c>
      <c r="CC534" s="4">
        <v>2</v>
      </c>
      <c r="CD534" s="4">
        <v>2</v>
      </c>
      <c r="CE534" s="4">
        <v>2</v>
      </c>
      <c r="CF534" s="4">
        <v>2</v>
      </c>
      <c r="CG534" s="4">
        <v>2</v>
      </c>
      <c r="CH534" s="4">
        <v>1</v>
      </c>
      <c r="CI534" s="4">
        <v>3</v>
      </c>
      <c r="CJ534" s="4">
        <v>2</v>
      </c>
      <c r="CK534" s="4">
        <v>7</v>
      </c>
      <c r="CL534" s="4">
        <v>1</v>
      </c>
      <c r="CM534" s="4">
        <v>-98</v>
      </c>
      <c r="CN534" s="4">
        <v>1</v>
      </c>
      <c r="CO534" s="4">
        <v>2</v>
      </c>
      <c r="CP534" s="4">
        <v>1</v>
      </c>
      <c r="CQ534" s="4">
        <v>2</v>
      </c>
      <c r="CR534" s="4">
        <v>1</v>
      </c>
      <c r="CS534" s="4">
        <v>1</v>
      </c>
      <c r="CT534" s="4">
        <v>1</v>
      </c>
      <c r="CU534" s="4">
        <v>1</v>
      </c>
      <c r="CV534" s="4">
        <v>2</v>
      </c>
      <c r="CX534" s="4">
        <v>2</v>
      </c>
      <c r="CY534" s="4">
        <v>2</v>
      </c>
      <c r="CZ534" s="4">
        <v>-97</v>
      </c>
      <c r="DB534" s="4">
        <v>1</v>
      </c>
      <c r="DC534" s="4">
        <v>40</v>
      </c>
      <c r="DD534" s="4">
        <v>2</v>
      </c>
      <c r="DE534" s="4">
        <v>1</v>
      </c>
      <c r="DF534" s="4">
        <v>3</v>
      </c>
      <c r="DG534" s="4">
        <v>3</v>
      </c>
      <c r="DH534" s="4">
        <v>0</v>
      </c>
      <c r="DI534" s="4">
        <v>0</v>
      </c>
      <c r="DJ534" s="4">
        <v>0</v>
      </c>
      <c r="DK534" s="4">
        <v>0</v>
      </c>
      <c r="DL534" s="4">
        <v>0</v>
      </c>
      <c r="DM534" s="4">
        <v>1</v>
      </c>
      <c r="DN534" s="4">
        <v>2</v>
      </c>
      <c r="DO534" s="4">
        <v>1</v>
      </c>
      <c r="DP534" s="4">
        <v>2</v>
      </c>
      <c r="DQ534" s="4">
        <v>6</v>
      </c>
      <c r="DR534" s="4">
        <v>1</v>
      </c>
      <c r="DW534" s="4">
        <v>2</v>
      </c>
      <c r="DX534" s="4">
        <v>-98</v>
      </c>
      <c r="DY534" s="4">
        <v>1</v>
      </c>
      <c r="DZ534" s="4">
        <v>1</v>
      </c>
      <c r="EA534" s="4" t="s">
        <v>262</v>
      </c>
      <c r="EB534" s="4">
        <v>982</v>
      </c>
      <c r="EC534" s="4">
        <v>16.37</v>
      </c>
      <c r="EE534" s="4">
        <v>2</v>
      </c>
      <c r="EF534" s="4">
        <v>1</v>
      </c>
      <c r="EG534" s="4" t="s">
        <v>2095</v>
      </c>
      <c r="EI534" s="4">
        <v>1</v>
      </c>
      <c r="EJ534" s="4">
        <v>1</v>
      </c>
      <c r="EK534" s="4">
        <v>3</v>
      </c>
      <c r="EL534" s="4">
        <v>12</v>
      </c>
      <c r="EM534" s="4">
        <v>33</v>
      </c>
      <c r="ET534" s="4" t="s">
        <v>1423</v>
      </c>
      <c r="EU534" s="4" t="s">
        <v>201</v>
      </c>
      <c r="EV534" s="4" t="s">
        <v>202</v>
      </c>
      <c r="EY534" s="4">
        <v>1201</v>
      </c>
      <c r="FA534" s="83" t="s">
        <v>203</v>
      </c>
      <c r="FB534" s="4" t="s">
        <v>1978</v>
      </c>
      <c r="FC534" s="4">
        <v>1</v>
      </c>
      <c r="FD534" s="4" t="s">
        <v>205</v>
      </c>
      <c r="FE534" s="4">
        <v>3</v>
      </c>
    </row>
    <row r="535" spans="1:161" x14ac:dyDescent="0.3">
      <c r="A535" s="4">
        <v>11316</v>
      </c>
      <c r="B535" s="4" t="s">
        <v>2096</v>
      </c>
      <c r="C535" s="4" t="s">
        <v>212</v>
      </c>
      <c r="D535" s="4" t="s">
        <v>2097</v>
      </c>
      <c r="E535" s="4" t="s">
        <v>309</v>
      </c>
      <c r="F535" s="4" t="s">
        <v>202</v>
      </c>
      <c r="G535" s="4">
        <v>1</v>
      </c>
      <c r="H535" s="4">
        <v>1</v>
      </c>
      <c r="I535" s="4">
        <v>2</v>
      </c>
      <c r="J535" s="4">
        <v>1</v>
      </c>
      <c r="K535" s="4">
        <v>2</v>
      </c>
      <c r="O535" s="4">
        <v>1</v>
      </c>
      <c r="P535" s="4">
        <v>1</v>
      </c>
      <c r="Q535" s="4">
        <v>2</v>
      </c>
      <c r="R535" s="4">
        <v>3</v>
      </c>
      <c r="T535" s="4">
        <v>2</v>
      </c>
      <c r="U535" s="4">
        <v>1</v>
      </c>
      <c r="W535" s="4">
        <v>2</v>
      </c>
      <c r="Y535" s="4">
        <v>1</v>
      </c>
      <c r="Z535" s="4">
        <v>1</v>
      </c>
      <c r="AA535" s="4">
        <v>1</v>
      </c>
      <c r="AB535" s="4">
        <v>2013</v>
      </c>
      <c r="AC535" s="4">
        <v>2</v>
      </c>
      <c r="AD535" s="4">
        <v>3</v>
      </c>
      <c r="AE535" s="4">
        <v>1</v>
      </c>
      <c r="AF535" s="4">
        <v>5</v>
      </c>
      <c r="AG535" s="4">
        <v>1</v>
      </c>
      <c r="AV535" s="4">
        <v>2</v>
      </c>
      <c r="AX535" s="4">
        <v>1</v>
      </c>
      <c r="AY535" s="4">
        <v>2</v>
      </c>
      <c r="BB535" s="4">
        <v>1</v>
      </c>
      <c r="BC535" s="4">
        <v>0</v>
      </c>
      <c r="BD535" s="4">
        <v>2</v>
      </c>
      <c r="BE535" s="4">
        <v>2</v>
      </c>
      <c r="BF535" s="4">
        <v>2</v>
      </c>
      <c r="BG535" s="4">
        <v>2</v>
      </c>
      <c r="BH535" s="4">
        <v>2</v>
      </c>
      <c r="BI535" s="4">
        <v>2</v>
      </c>
      <c r="BK535" s="4">
        <v>-98</v>
      </c>
      <c r="BL535" s="4">
        <v>-77</v>
      </c>
      <c r="BS535" s="4">
        <v>3</v>
      </c>
      <c r="BW535" s="4">
        <v>2</v>
      </c>
      <c r="BX535" s="4">
        <v>1</v>
      </c>
      <c r="BY535" s="4">
        <v>1</v>
      </c>
      <c r="BZ535" s="4">
        <v>1</v>
      </c>
      <c r="CA535" s="4">
        <v>1</v>
      </c>
      <c r="CB535" s="4">
        <v>2</v>
      </c>
      <c r="CC535" s="4">
        <v>2</v>
      </c>
      <c r="CD535" s="4">
        <v>2</v>
      </c>
      <c r="CE535" s="4">
        <v>2</v>
      </c>
      <c r="CF535" s="4">
        <v>2</v>
      </c>
      <c r="CG535" s="4">
        <v>1</v>
      </c>
      <c r="CH535" s="4">
        <v>2</v>
      </c>
      <c r="CI535" s="4">
        <v>1</v>
      </c>
      <c r="CJ535" s="4">
        <v>2</v>
      </c>
      <c r="CK535" s="4">
        <v>3</v>
      </c>
      <c r="CL535" s="4">
        <v>1</v>
      </c>
      <c r="CM535" s="4">
        <v>4</v>
      </c>
      <c r="CN535" s="4">
        <v>1</v>
      </c>
      <c r="CO535" s="4">
        <v>1</v>
      </c>
      <c r="CP535" s="4">
        <v>1</v>
      </c>
      <c r="CQ535" s="4">
        <v>1</v>
      </c>
      <c r="CR535" s="4">
        <v>1</v>
      </c>
      <c r="CS535" s="4">
        <v>2</v>
      </c>
      <c r="CT535" s="4">
        <v>1</v>
      </c>
      <c r="CU535" s="4">
        <v>2</v>
      </c>
      <c r="CV535" s="4">
        <v>2</v>
      </c>
      <c r="CX535" s="4">
        <v>2</v>
      </c>
      <c r="CY535" s="4">
        <v>1</v>
      </c>
      <c r="CZ535" s="4">
        <v>1</v>
      </c>
      <c r="DA535" s="4">
        <v>3</v>
      </c>
      <c r="DB535" s="4">
        <v>1</v>
      </c>
      <c r="DC535" s="4">
        <v>7</v>
      </c>
      <c r="DD535" s="4">
        <v>1</v>
      </c>
      <c r="DE535" s="4">
        <v>1</v>
      </c>
      <c r="DF535" s="4">
        <v>4</v>
      </c>
      <c r="DH535" s="4">
        <v>2</v>
      </c>
      <c r="DI535" s="4">
        <v>0</v>
      </c>
      <c r="DJ535" s="4">
        <v>2</v>
      </c>
      <c r="DO535" s="4">
        <v>1</v>
      </c>
      <c r="DP535" s="4">
        <v>1</v>
      </c>
      <c r="DQ535" s="4">
        <v>5</v>
      </c>
      <c r="DR535" s="4">
        <v>2</v>
      </c>
      <c r="DW535" s="4">
        <v>2</v>
      </c>
      <c r="DX535" s="4">
        <v>8</v>
      </c>
      <c r="DY535" s="4">
        <v>1</v>
      </c>
      <c r="DZ535" s="4">
        <v>1</v>
      </c>
      <c r="EA535" s="4" t="s">
        <v>351</v>
      </c>
      <c r="EB535" s="4">
        <v>956</v>
      </c>
      <c r="EC535" s="4">
        <v>15.93</v>
      </c>
      <c r="EE535" s="4">
        <v>2</v>
      </c>
      <c r="EF535" s="4">
        <v>1</v>
      </c>
      <c r="EG535" s="4" t="s">
        <v>1785</v>
      </c>
      <c r="EI535" s="4">
        <v>1</v>
      </c>
      <c r="EJ535" s="4">
        <v>1</v>
      </c>
      <c r="EK535" s="4">
        <v>3</v>
      </c>
      <c r="EL535" s="4">
        <v>9</v>
      </c>
      <c r="EM535" s="4">
        <v>27</v>
      </c>
      <c r="ET535" s="4" t="s">
        <v>1423</v>
      </c>
      <c r="EU535" s="4" t="s">
        <v>201</v>
      </c>
      <c r="EV535" s="4" t="s">
        <v>202</v>
      </c>
      <c r="EY535" s="4">
        <v>1294</v>
      </c>
      <c r="FA535" s="83" t="s">
        <v>237</v>
      </c>
      <c r="FB535" s="4" t="s">
        <v>1978</v>
      </c>
      <c r="FC535" s="4">
        <v>1</v>
      </c>
      <c r="FD535" s="4" t="s">
        <v>238</v>
      </c>
    </row>
    <row r="536" spans="1:161" x14ac:dyDescent="0.3">
      <c r="A536" s="4">
        <v>11432</v>
      </c>
      <c r="B536" s="4" t="s">
        <v>2098</v>
      </c>
      <c r="C536" s="4" t="s">
        <v>212</v>
      </c>
      <c r="D536" s="4" t="s">
        <v>2099</v>
      </c>
      <c r="E536" s="4" t="s">
        <v>214</v>
      </c>
      <c r="F536" s="4" t="s">
        <v>202</v>
      </c>
      <c r="G536" s="4">
        <v>1</v>
      </c>
      <c r="H536" s="4">
        <v>1</v>
      </c>
      <c r="I536" s="4">
        <v>1</v>
      </c>
      <c r="J536" s="4">
        <v>1</v>
      </c>
      <c r="K536" s="4">
        <v>2</v>
      </c>
      <c r="O536" s="4">
        <v>2</v>
      </c>
      <c r="P536" s="4">
        <v>1</v>
      </c>
      <c r="Q536" s="4">
        <v>2</v>
      </c>
      <c r="BF536" s="4">
        <v>2</v>
      </c>
      <c r="BG536" s="4">
        <v>2</v>
      </c>
      <c r="BI536" s="4">
        <v>-98</v>
      </c>
      <c r="BK536" s="4">
        <v>6</v>
      </c>
      <c r="BL536" s="4">
        <v>4</v>
      </c>
      <c r="BS536" s="4">
        <v>3</v>
      </c>
      <c r="BW536" s="4">
        <v>3</v>
      </c>
      <c r="BX536" s="4">
        <v>3</v>
      </c>
      <c r="BY536" s="4">
        <v>1</v>
      </c>
      <c r="BZ536" s="4">
        <v>2</v>
      </c>
      <c r="CA536" s="4">
        <v>1</v>
      </c>
      <c r="CB536" s="4">
        <v>1</v>
      </c>
      <c r="CC536" s="4">
        <v>1</v>
      </c>
      <c r="CD536" s="4">
        <v>1</v>
      </c>
      <c r="CE536" s="4">
        <v>1</v>
      </c>
      <c r="CF536" s="4">
        <v>2</v>
      </c>
      <c r="CG536" s="4">
        <v>1</v>
      </c>
      <c r="CH536" s="4">
        <v>1</v>
      </c>
      <c r="CI536" s="4">
        <v>1</v>
      </c>
      <c r="CJ536" s="4">
        <v>1</v>
      </c>
      <c r="CK536" s="4">
        <v>5</v>
      </c>
      <c r="CL536" s="4">
        <v>6</v>
      </c>
      <c r="CM536" s="4">
        <v>1</v>
      </c>
      <c r="CN536" s="4">
        <v>1</v>
      </c>
      <c r="CO536" s="4">
        <v>1</v>
      </c>
      <c r="CP536" s="4">
        <v>1</v>
      </c>
      <c r="CQ536" s="4">
        <v>1</v>
      </c>
      <c r="CR536" s="4">
        <v>1</v>
      </c>
      <c r="CS536" s="4">
        <v>1</v>
      </c>
      <c r="CT536" s="4">
        <v>1</v>
      </c>
      <c r="CU536" s="4">
        <v>1</v>
      </c>
      <c r="CV536" s="4">
        <v>2</v>
      </c>
      <c r="CX536" s="4">
        <v>3</v>
      </c>
      <c r="CY536" s="4">
        <v>2</v>
      </c>
      <c r="CZ536" s="4">
        <v>1</v>
      </c>
      <c r="DA536" s="4">
        <v>2</v>
      </c>
      <c r="DB536" s="4">
        <v>1</v>
      </c>
      <c r="DC536" s="4">
        <v>1</v>
      </c>
      <c r="DD536" s="4">
        <v>-98</v>
      </c>
      <c r="DE536" s="4">
        <v>-98</v>
      </c>
      <c r="DO536" s="4">
        <v>-98</v>
      </c>
      <c r="DP536" s="4">
        <v>-98</v>
      </c>
      <c r="DQ536" s="4">
        <v>-98</v>
      </c>
      <c r="DR536" s="4">
        <v>-98</v>
      </c>
      <c r="DW536" s="4">
        <v>-98</v>
      </c>
      <c r="DX536" s="4">
        <v>-98</v>
      </c>
      <c r="DY536" s="4">
        <v>-98</v>
      </c>
      <c r="DZ536" s="4">
        <v>2</v>
      </c>
      <c r="EA536" s="4" t="s">
        <v>229</v>
      </c>
      <c r="EB536" s="4">
        <v>1013</v>
      </c>
      <c r="EC536" s="4">
        <v>16.88</v>
      </c>
      <c r="EE536" s="4">
        <v>2</v>
      </c>
      <c r="EF536" s="4">
        <v>1</v>
      </c>
      <c r="EG536" s="4" t="s">
        <v>2100</v>
      </c>
      <c r="EI536" s="4">
        <v>1</v>
      </c>
      <c r="EJ536" s="4">
        <v>1</v>
      </c>
      <c r="EK536" s="4">
        <v>3</v>
      </c>
      <c r="EL536" s="4">
        <v>8</v>
      </c>
      <c r="EM536" s="4">
        <v>25</v>
      </c>
      <c r="ET536" s="4" t="s">
        <v>1423</v>
      </c>
      <c r="EU536" s="4" t="s">
        <v>201</v>
      </c>
      <c r="EV536" s="4" t="s">
        <v>202</v>
      </c>
      <c r="EY536" s="4">
        <v>826</v>
      </c>
      <c r="FA536" s="83" t="s">
        <v>203</v>
      </c>
      <c r="FB536" s="4" t="s">
        <v>1978</v>
      </c>
      <c r="FC536" s="4">
        <v>1</v>
      </c>
      <c r="FD536" s="4" t="s">
        <v>238</v>
      </c>
      <c r="FE536" s="4">
        <v>3</v>
      </c>
    </row>
    <row r="537" spans="1:161" x14ac:dyDescent="0.3">
      <c r="A537" s="4">
        <v>11605</v>
      </c>
      <c r="B537" s="4" t="s">
        <v>2101</v>
      </c>
      <c r="C537" s="4" t="s">
        <v>194</v>
      </c>
      <c r="D537" s="4" t="s">
        <v>2102</v>
      </c>
      <c r="E537" s="4" t="s">
        <v>221</v>
      </c>
      <c r="F537" s="4" t="s">
        <v>202</v>
      </c>
      <c r="G537" s="4">
        <v>1</v>
      </c>
      <c r="H537" s="4">
        <v>2</v>
      </c>
      <c r="J537" s="4">
        <v>1</v>
      </c>
      <c r="K537" s="4">
        <v>2</v>
      </c>
      <c r="O537" s="4">
        <v>0</v>
      </c>
      <c r="P537" s="4">
        <v>1</v>
      </c>
      <c r="Q537" s="4">
        <v>2</v>
      </c>
      <c r="BF537" s="4">
        <v>2</v>
      </c>
      <c r="BG537" s="4">
        <v>2</v>
      </c>
      <c r="BI537" s="4">
        <v>2</v>
      </c>
      <c r="BK537" s="4">
        <v>6</v>
      </c>
      <c r="BL537" s="4">
        <v>1</v>
      </c>
      <c r="BS537" s="4">
        <v>1</v>
      </c>
      <c r="BU537" s="4">
        <v>2</v>
      </c>
      <c r="BW537" s="4">
        <v>-98</v>
      </c>
      <c r="BX537" s="4">
        <v>3</v>
      </c>
      <c r="BY537" s="4">
        <v>-98</v>
      </c>
      <c r="BZ537" s="4">
        <v>-99</v>
      </c>
      <c r="CA537" s="4">
        <v>1</v>
      </c>
      <c r="CB537" s="4">
        <v>1</v>
      </c>
      <c r="CC537" s="4">
        <v>2</v>
      </c>
      <c r="CD537" s="4">
        <v>2</v>
      </c>
      <c r="CE537" s="4">
        <v>2</v>
      </c>
      <c r="CF537" s="4">
        <v>2</v>
      </c>
      <c r="CG537" s="4">
        <v>3</v>
      </c>
      <c r="CH537" s="4">
        <v>3</v>
      </c>
      <c r="CI537" s="4">
        <v>3</v>
      </c>
      <c r="CJ537" s="4">
        <v>1</v>
      </c>
      <c r="CK537" s="4">
        <v>7</v>
      </c>
      <c r="CL537" s="4">
        <v>5</v>
      </c>
      <c r="CM537" s="4">
        <v>-98</v>
      </c>
      <c r="CN537" s="4">
        <v>1</v>
      </c>
      <c r="CO537" s="4">
        <v>2</v>
      </c>
      <c r="CP537" s="4">
        <v>1</v>
      </c>
      <c r="CQ537" s="4">
        <v>2</v>
      </c>
      <c r="CR537" s="4">
        <v>1</v>
      </c>
      <c r="CS537" s="4">
        <v>1</v>
      </c>
      <c r="CT537" s="4">
        <v>1</v>
      </c>
      <c r="CU537" s="4">
        <v>1</v>
      </c>
      <c r="CV537" s="4">
        <v>2</v>
      </c>
      <c r="CX537" s="4">
        <v>2</v>
      </c>
      <c r="CY537" s="4">
        <v>1</v>
      </c>
      <c r="CZ537" s="4">
        <v>1</v>
      </c>
      <c r="DA537" s="4">
        <v>3</v>
      </c>
      <c r="DB537" s="4">
        <v>1</v>
      </c>
      <c r="DC537" s="4">
        <v>28</v>
      </c>
      <c r="DD537" s="4">
        <v>3</v>
      </c>
      <c r="DE537" s="4">
        <v>1</v>
      </c>
      <c r="DF537" s="4">
        <v>2</v>
      </c>
      <c r="DH537" s="4">
        <v>0</v>
      </c>
      <c r="DI537" s="4">
        <v>0</v>
      </c>
      <c r="DJ537" s="4">
        <v>0</v>
      </c>
      <c r="DK537" s="4">
        <v>0</v>
      </c>
      <c r="DL537" s="4">
        <v>0</v>
      </c>
      <c r="DM537" s="4">
        <v>2</v>
      </c>
      <c r="DO537" s="4">
        <v>1</v>
      </c>
      <c r="DP537" s="4">
        <v>1</v>
      </c>
      <c r="DQ537" s="4">
        <v>5</v>
      </c>
      <c r="DR537" s="4">
        <v>1</v>
      </c>
      <c r="DW537" s="4">
        <v>2</v>
      </c>
      <c r="DX537" s="4">
        <v>-98</v>
      </c>
      <c r="DY537" s="4">
        <v>1</v>
      </c>
      <c r="DZ537" s="4">
        <v>2</v>
      </c>
      <c r="EA537" s="4" t="s">
        <v>566</v>
      </c>
      <c r="EB537" s="4">
        <v>703</v>
      </c>
      <c r="EC537" s="4">
        <v>11.72</v>
      </c>
      <c r="EE537" s="4">
        <v>2</v>
      </c>
      <c r="EF537" s="4">
        <v>1</v>
      </c>
      <c r="EG537" s="4" t="s">
        <v>1193</v>
      </c>
      <c r="EI537" s="4">
        <v>1</v>
      </c>
      <c r="EJ537" s="4">
        <v>1</v>
      </c>
      <c r="EK537" s="4">
        <v>3</v>
      </c>
      <c r="EL537" s="4">
        <v>4</v>
      </c>
      <c r="EM537" s="4">
        <v>17</v>
      </c>
      <c r="ET537" s="4" t="s">
        <v>1423</v>
      </c>
      <c r="EU537" s="4" t="s">
        <v>201</v>
      </c>
      <c r="EV537" s="4" t="s">
        <v>202</v>
      </c>
      <c r="EY537" s="4">
        <v>792</v>
      </c>
      <c r="FA537" s="83" t="s">
        <v>203</v>
      </c>
      <c r="FB537" s="4" t="s">
        <v>1978</v>
      </c>
      <c r="FC537" s="4">
        <v>1</v>
      </c>
      <c r="FD537" s="4" t="s">
        <v>205</v>
      </c>
      <c r="FE537" s="4">
        <v>3</v>
      </c>
    </row>
    <row r="538" spans="1:161" x14ac:dyDescent="0.3">
      <c r="A538" s="4">
        <v>11856</v>
      </c>
      <c r="B538" s="4" t="s">
        <v>2103</v>
      </c>
      <c r="C538" s="4" t="s">
        <v>194</v>
      </c>
      <c r="D538" s="4" t="s">
        <v>2104</v>
      </c>
      <c r="E538" s="4" t="s">
        <v>221</v>
      </c>
      <c r="F538" s="4" t="s">
        <v>1499</v>
      </c>
      <c r="G538" s="4">
        <v>1</v>
      </c>
      <c r="H538" s="4">
        <v>2</v>
      </c>
      <c r="J538" s="4">
        <v>1</v>
      </c>
      <c r="K538" s="4">
        <v>2</v>
      </c>
      <c r="O538" s="4">
        <v>0</v>
      </c>
      <c r="P538" s="4">
        <v>1</v>
      </c>
      <c r="Q538" s="4">
        <v>2</v>
      </c>
      <c r="BF538" s="4">
        <v>2</v>
      </c>
      <c r="BG538" s="4">
        <v>2</v>
      </c>
      <c r="BI538" s="4">
        <v>2</v>
      </c>
      <c r="BK538" s="4">
        <v>5</v>
      </c>
      <c r="BL538" s="4">
        <v>2</v>
      </c>
      <c r="BS538" s="4">
        <v>1</v>
      </c>
      <c r="BU538" s="4">
        <v>1</v>
      </c>
      <c r="BV538" s="4">
        <v>4</v>
      </c>
      <c r="BX538" s="4">
        <v>3</v>
      </c>
      <c r="BY538" s="4">
        <v>1</v>
      </c>
      <c r="BZ538" s="4">
        <v>1</v>
      </c>
      <c r="CA538" s="4">
        <v>1</v>
      </c>
      <c r="CB538" s="4">
        <v>1</v>
      </c>
      <c r="CC538" s="4">
        <v>2</v>
      </c>
      <c r="CD538" s="4">
        <v>2</v>
      </c>
      <c r="CE538" s="4">
        <v>1</v>
      </c>
      <c r="CF538" s="4">
        <v>1</v>
      </c>
      <c r="CG538" s="4">
        <v>2</v>
      </c>
      <c r="CH538" s="4">
        <v>1</v>
      </c>
      <c r="CI538" s="4">
        <v>1</v>
      </c>
      <c r="CJ538" s="4">
        <v>2</v>
      </c>
      <c r="CK538" s="4">
        <v>6</v>
      </c>
      <c r="CL538" s="4">
        <v>1</v>
      </c>
      <c r="CM538" s="4">
        <v>3</v>
      </c>
      <c r="CN538" s="4">
        <v>1</v>
      </c>
      <c r="CO538" s="4">
        <v>1</v>
      </c>
      <c r="CP538" s="4">
        <v>1</v>
      </c>
      <c r="CQ538" s="4">
        <v>1</v>
      </c>
      <c r="CR538" s="4">
        <v>1</v>
      </c>
      <c r="CS538" s="4">
        <v>1</v>
      </c>
      <c r="CT538" s="4">
        <v>1</v>
      </c>
      <c r="CU538" s="4">
        <v>1</v>
      </c>
      <c r="CV538" s="4">
        <v>2</v>
      </c>
      <c r="CX538" s="4">
        <v>2</v>
      </c>
      <c r="CY538" s="4">
        <v>1</v>
      </c>
      <c r="CZ538" s="4">
        <v>1</v>
      </c>
      <c r="DA538" s="4">
        <v>2</v>
      </c>
      <c r="DB538" s="4">
        <v>1</v>
      </c>
      <c r="DC538" s="4">
        <v>0.8</v>
      </c>
      <c r="DD538" s="4">
        <v>2</v>
      </c>
      <c r="DE538" s="4">
        <v>1</v>
      </c>
      <c r="DF538" s="4">
        <v>4</v>
      </c>
      <c r="DH538" s="4">
        <v>0</v>
      </c>
      <c r="DI538" s="4">
        <v>0</v>
      </c>
      <c r="DJ538" s="4">
        <v>2</v>
      </c>
      <c r="DK538" s="4">
        <v>2</v>
      </c>
      <c r="DO538" s="4">
        <v>1</v>
      </c>
      <c r="DP538" s="4">
        <v>2</v>
      </c>
      <c r="DQ538" s="4">
        <v>8</v>
      </c>
      <c r="DR538" s="4">
        <v>1</v>
      </c>
      <c r="DW538" s="4">
        <v>1</v>
      </c>
      <c r="DX538" s="4">
        <v>6</v>
      </c>
      <c r="DY538" s="4">
        <v>1</v>
      </c>
      <c r="DZ538" s="4">
        <v>2</v>
      </c>
      <c r="EA538" s="4" t="s">
        <v>931</v>
      </c>
      <c r="EB538" s="4">
        <v>671</v>
      </c>
      <c r="EC538" s="4">
        <v>11.18</v>
      </c>
      <c r="EE538" s="4">
        <v>2</v>
      </c>
      <c r="EF538" s="4">
        <v>1</v>
      </c>
      <c r="EG538" s="4" t="s">
        <v>500</v>
      </c>
      <c r="EI538" s="4">
        <v>1</v>
      </c>
      <c r="EJ538" s="4">
        <v>1</v>
      </c>
      <c r="EK538" s="4">
        <v>3</v>
      </c>
      <c r="EL538" s="4">
        <v>4</v>
      </c>
      <c r="EM538" s="4">
        <v>17</v>
      </c>
      <c r="ET538" s="4" t="s">
        <v>1501</v>
      </c>
      <c r="EU538" s="4" t="s">
        <v>201</v>
      </c>
      <c r="EV538" s="4" t="s">
        <v>202</v>
      </c>
      <c r="EY538" s="4">
        <v>792</v>
      </c>
      <c r="FA538" s="83" t="s">
        <v>203</v>
      </c>
      <c r="FB538" s="4" t="s">
        <v>1978</v>
      </c>
      <c r="FC538" s="4">
        <v>0</v>
      </c>
      <c r="FD538" s="4" t="s">
        <v>205</v>
      </c>
      <c r="FE538" s="4">
        <v>7</v>
      </c>
    </row>
    <row r="539" spans="1:161" x14ac:dyDescent="0.3">
      <c r="A539" s="4">
        <v>12037</v>
      </c>
      <c r="B539" s="4" t="s">
        <v>2105</v>
      </c>
      <c r="C539" s="4" t="s">
        <v>194</v>
      </c>
      <c r="D539" s="4" t="s">
        <v>2106</v>
      </c>
      <c r="E539" s="4" t="s">
        <v>221</v>
      </c>
      <c r="F539" s="4" t="s">
        <v>1499</v>
      </c>
      <c r="G539" s="4">
        <v>1</v>
      </c>
      <c r="H539" s="4">
        <v>2</v>
      </c>
      <c r="J539" s="4">
        <v>1</v>
      </c>
      <c r="K539" s="4">
        <v>2</v>
      </c>
      <c r="O539" s="4">
        <v>0</v>
      </c>
      <c r="P539" s="4">
        <v>1</v>
      </c>
      <c r="Q539" s="4">
        <v>2</v>
      </c>
      <c r="BF539" s="4">
        <v>2</v>
      </c>
      <c r="BG539" s="4">
        <v>2</v>
      </c>
      <c r="BI539" s="4">
        <v>2</v>
      </c>
      <c r="BK539" s="4">
        <v>6</v>
      </c>
      <c r="BL539" s="4">
        <v>2</v>
      </c>
      <c r="BM539" s="4">
        <v>1</v>
      </c>
      <c r="BS539" s="4">
        <v>2</v>
      </c>
      <c r="BT539" s="4">
        <v>2</v>
      </c>
      <c r="BU539" s="4">
        <v>2</v>
      </c>
      <c r="BW539" s="4">
        <v>1</v>
      </c>
      <c r="BX539" s="4">
        <v>1</v>
      </c>
      <c r="BY539" s="4">
        <v>1</v>
      </c>
      <c r="BZ539" s="4">
        <v>1</v>
      </c>
      <c r="CA539" s="4">
        <v>1</v>
      </c>
      <c r="CB539" s="4">
        <v>1</v>
      </c>
      <c r="CC539" s="4">
        <v>1</v>
      </c>
      <c r="CD539" s="4">
        <v>2</v>
      </c>
      <c r="CE539" s="4">
        <v>1</v>
      </c>
      <c r="CF539" s="4">
        <v>1</v>
      </c>
      <c r="CG539" s="4">
        <v>3</v>
      </c>
      <c r="CH539" s="4">
        <v>3</v>
      </c>
      <c r="CI539" s="4">
        <v>3</v>
      </c>
      <c r="CJ539" s="4">
        <v>3</v>
      </c>
      <c r="CK539" s="4">
        <v>7</v>
      </c>
      <c r="CL539" s="4">
        <v>1</v>
      </c>
      <c r="CM539" s="4">
        <v>1</v>
      </c>
      <c r="CN539" s="4">
        <v>1</v>
      </c>
      <c r="CO539" s="4">
        <v>1</v>
      </c>
      <c r="CP539" s="4">
        <v>1</v>
      </c>
      <c r="CQ539" s="4">
        <v>1</v>
      </c>
      <c r="CR539" s="4">
        <v>1</v>
      </c>
      <c r="CS539" s="4">
        <v>1</v>
      </c>
      <c r="CT539" s="4">
        <v>1</v>
      </c>
      <c r="CU539" s="4">
        <v>1</v>
      </c>
      <c r="CV539" s="4">
        <v>1</v>
      </c>
      <c r="CW539" s="4">
        <v>1</v>
      </c>
      <c r="CX539" s="4">
        <v>2</v>
      </c>
      <c r="CY539" s="4">
        <v>1</v>
      </c>
      <c r="CZ539" s="4">
        <v>1</v>
      </c>
      <c r="DA539" s="4">
        <v>4</v>
      </c>
      <c r="DB539" s="4">
        <v>1</v>
      </c>
      <c r="DC539" s="4">
        <v>3</v>
      </c>
      <c r="DD539" s="4">
        <v>6</v>
      </c>
      <c r="DE539" s="4">
        <v>1</v>
      </c>
      <c r="DF539" s="4">
        <v>6</v>
      </c>
      <c r="DH539" s="4">
        <v>4</v>
      </c>
      <c r="DI539" s="4">
        <v>0</v>
      </c>
      <c r="DJ539" s="4">
        <v>0</v>
      </c>
      <c r="DK539" s="4">
        <v>1</v>
      </c>
      <c r="DL539" s="4">
        <v>1</v>
      </c>
      <c r="DO539" s="4">
        <v>1</v>
      </c>
      <c r="DP539" s="4">
        <v>2</v>
      </c>
      <c r="DQ539" s="4">
        <v>8</v>
      </c>
      <c r="DR539" s="4">
        <v>1</v>
      </c>
      <c r="DW539" s="4">
        <v>2</v>
      </c>
      <c r="DX539" s="4">
        <v>9</v>
      </c>
      <c r="DY539" s="4">
        <v>1</v>
      </c>
      <c r="DZ539" s="4">
        <v>1</v>
      </c>
      <c r="EA539" s="4" t="s">
        <v>973</v>
      </c>
      <c r="EB539" s="4">
        <v>748</v>
      </c>
      <c r="EC539" s="4">
        <v>12.47</v>
      </c>
      <c r="EE539" s="4">
        <v>2</v>
      </c>
      <c r="EF539" s="4">
        <v>1</v>
      </c>
      <c r="EG539" s="4" t="s">
        <v>1530</v>
      </c>
      <c r="EI539" s="4">
        <v>1</v>
      </c>
      <c r="EJ539" s="4">
        <v>1</v>
      </c>
      <c r="EK539" s="4">
        <v>3</v>
      </c>
      <c r="EL539" s="4">
        <v>4</v>
      </c>
      <c r="EM539" s="4">
        <v>17</v>
      </c>
      <c r="ET539" s="4" t="s">
        <v>1501</v>
      </c>
      <c r="EU539" s="4" t="s">
        <v>201</v>
      </c>
      <c r="EV539" s="4" t="s">
        <v>202</v>
      </c>
      <c r="EY539" s="4">
        <v>792</v>
      </c>
      <c r="FA539" s="83" t="s">
        <v>203</v>
      </c>
      <c r="FB539" s="4" t="s">
        <v>1978</v>
      </c>
      <c r="FC539" s="4">
        <v>1</v>
      </c>
      <c r="FD539" s="4" t="s">
        <v>205</v>
      </c>
      <c r="FE539" s="4">
        <v>3</v>
      </c>
    </row>
    <row r="540" spans="1:161" x14ac:dyDescent="0.3">
      <c r="A540" s="4">
        <v>13024</v>
      </c>
      <c r="B540" s="4" t="s">
        <v>2107</v>
      </c>
      <c r="C540" s="4" t="s">
        <v>212</v>
      </c>
      <c r="D540" s="4" t="s">
        <v>2108</v>
      </c>
      <c r="E540" s="4" t="s">
        <v>309</v>
      </c>
      <c r="F540" s="4" t="s">
        <v>1499</v>
      </c>
      <c r="G540" s="4">
        <v>1</v>
      </c>
      <c r="H540" s="4">
        <v>2</v>
      </c>
      <c r="J540" s="4">
        <v>1</v>
      </c>
      <c r="K540" s="4">
        <v>2</v>
      </c>
      <c r="O540" s="4">
        <v>0</v>
      </c>
      <c r="P540" s="4">
        <v>1</v>
      </c>
      <c r="Q540" s="4">
        <v>2</v>
      </c>
      <c r="BF540" s="4">
        <v>2</v>
      </c>
      <c r="BG540" s="4">
        <v>2</v>
      </c>
      <c r="BI540" s="4">
        <v>2</v>
      </c>
      <c r="BK540" s="4">
        <v>4</v>
      </c>
      <c r="BL540" s="4">
        <v>1</v>
      </c>
      <c r="BS540" s="4">
        <v>-98</v>
      </c>
      <c r="BU540" s="4">
        <v>2</v>
      </c>
      <c r="BW540" s="4">
        <v>3</v>
      </c>
      <c r="BX540" s="4">
        <v>3</v>
      </c>
      <c r="BY540" s="4">
        <v>2</v>
      </c>
      <c r="BZ540" s="4">
        <v>2</v>
      </c>
      <c r="CA540" s="4">
        <v>2</v>
      </c>
      <c r="CB540" s="4">
        <v>2</v>
      </c>
      <c r="CC540" s="4">
        <v>2</v>
      </c>
      <c r="CD540" s="4">
        <v>2</v>
      </c>
      <c r="CE540" s="4">
        <v>2</v>
      </c>
      <c r="CF540" s="4">
        <v>1</v>
      </c>
      <c r="CG540" s="4">
        <v>2</v>
      </c>
      <c r="CH540" s="4">
        <v>1</v>
      </c>
      <c r="CI540" s="4">
        <v>1</v>
      </c>
      <c r="CJ540" s="4">
        <v>2</v>
      </c>
      <c r="CK540" s="4">
        <v>4</v>
      </c>
      <c r="CL540" s="4">
        <v>5</v>
      </c>
      <c r="CM540" s="4">
        <v>1</v>
      </c>
      <c r="CN540" s="4">
        <v>1</v>
      </c>
      <c r="CO540" s="4">
        <v>1</v>
      </c>
      <c r="CP540" s="4">
        <v>1</v>
      </c>
      <c r="CQ540" s="4">
        <v>1</v>
      </c>
      <c r="CR540" s="4">
        <v>1</v>
      </c>
      <c r="CS540" s="4">
        <v>1</v>
      </c>
      <c r="CT540" s="4">
        <v>1</v>
      </c>
      <c r="CU540" s="4">
        <v>1</v>
      </c>
      <c r="CV540" s="4">
        <v>2</v>
      </c>
      <c r="CX540" s="4">
        <v>3</v>
      </c>
      <c r="CY540" s="4">
        <v>4</v>
      </c>
      <c r="CZ540" s="4">
        <v>1</v>
      </c>
      <c r="DA540" s="4">
        <v>3</v>
      </c>
      <c r="DB540" s="4">
        <v>1</v>
      </c>
      <c r="DC540" s="4">
        <v>4</v>
      </c>
      <c r="DD540" s="4">
        <v>-97</v>
      </c>
      <c r="DE540" s="4">
        <v>1</v>
      </c>
      <c r="DF540" s="4">
        <v>4</v>
      </c>
      <c r="DH540" s="4">
        <v>3</v>
      </c>
      <c r="DI540" s="4">
        <v>0</v>
      </c>
      <c r="DJ540" s="4">
        <v>1</v>
      </c>
      <c r="DO540" s="4">
        <v>2</v>
      </c>
      <c r="DP540" s="4">
        <v>2</v>
      </c>
      <c r="DQ540" s="4">
        <v>3</v>
      </c>
      <c r="DR540" s="4">
        <v>6</v>
      </c>
      <c r="DW540" s="4">
        <v>1</v>
      </c>
      <c r="DX540" s="4">
        <v>4</v>
      </c>
      <c r="DY540" s="4">
        <v>2</v>
      </c>
      <c r="DZ540" s="4">
        <v>1</v>
      </c>
      <c r="EA540" s="4" t="s">
        <v>2109</v>
      </c>
      <c r="EB540" s="4">
        <v>718</v>
      </c>
      <c r="EC540" s="4">
        <v>11.97</v>
      </c>
      <c r="EE540" s="4">
        <v>2</v>
      </c>
      <c r="EF540" s="4">
        <v>1</v>
      </c>
      <c r="EG540" s="4" t="s">
        <v>1530</v>
      </c>
      <c r="EI540" s="4">
        <v>1</v>
      </c>
      <c r="EJ540" s="4">
        <v>1</v>
      </c>
      <c r="EK540" s="4">
        <v>3</v>
      </c>
      <c r="EL540" s="4">
        <v>9</v>
      </c>
      <c r="EM540" s="4">
        <v>27</v>
      </c>
      <c r="ET540" s="4" t="s">
        <v>1599</v>
      </c>
      <c r="EU540" s="4" t="s">
        <v>201</v>
      </c>
      <c r="EV540" s="4" t="s">
        <v>202</v>
      </c>
      <c r="EY540" s="4">
        <v>1294</v>
      </c>
      <c r="FA540" s="83" t="s">
        <v>203</v>
      </c>
      <c r="FB540" s="4" t="s">
        <v>1978</v>
      </c>
      <c r="FC540" s="4">
        <v>1</v>
      </c>
      <c r="FD540" s="4" t="s">
        <v>202</v>
      </c>
      <c r="FE540" s="4">
        <v>12</v>
      </c>
    </row>
    <row r="541" spans="1:161" x14ac:dyDescent="0.3">
      <c r="A541" s="4">
        <v>13775</v>
      </c>
      <c r="B541" s="4" t="s">
        <v>2110</v>
      </c>
      <c r="C541" s="4" t="s">
        <v>194</v>
      </c>
      <c r="D541" s="4" t="s">
        <v>2111</v>
      </c>
      <c r="E541" s="4" t="s">
        <v>299</v>
      </c>
      <c r="F541" s="4" t="s">
        <v>202</v>
      </c>
      <c r="G541" s="4">
        <v>1</v>
      </c>
      <c r="H541" s="4">
        <v>2</v>
      </c>
      <c r="J541" s="4">
        <v>1</v>
      </c>
      <c r="K541" s="4">
        <v>2</v>
      </c>
      <c r="O541" s="4">
        <v>0</v>
      </c>
      <c r="P541" s="4">
        <v>1</v>
      </c>
      <c r="Q541" s="4">
        <v>2</v>
      </c>
      <c r="BF541" s="4">
        <v>2</v>
      </c>
      <c r="BG541" s="4">
        <v>2</v>
      </c>
      <c r="BI541" s="4">
        <v>2</v>
      </c>
      <c r="BK541" s="4">
        <v>4</v>
      </c>
      <c r="BL541" s="4">
        <v>6</v>
      </c>
      <c r="BS541" s="4">
        <v>1</v>
      </c>
      <c r="BU541" s="4">
        <v>1</v>
      </c>
      <c r="BV541" s="4">
        <v>4</v>
      </c>
      <c r="BX541" s="4">
        <v>3</v>
      </c>
      <c r="BY541" s="4">
        <v>2</v>
      </c>
      <c r="BZ541" s="4">
        <v>1</v>
      </c>
      <c r="CA541" s="4">
        <v>1</v>
      </c>
      <c r="CB541" s="4">
        <v>2</v>
      </c>
      <c r="CC541" s="4">
        <v>1</v>
      </c>
      <c r="CD541" s="4">
        <v>2</v>
      </c>
      <c r="CE541" s="4">
        <v>2</v>
      </c>
      <c r="CF541" s="4">
        <v>1</v>
      </c>
      <c r="CG541" s="4">
        <v>-98</v>
      </c>
      <c r="CH541" s="4">
        <v>1</v>
      </c>
      <c r="CI541" s="4">
        <v>3</v>
      </c>
      <c r="CJ541" s="4">
        <v>3</v>
      </c>
      <c r="CK541" s="4">
        <v>6</v>
      </c>
      <c r="CL541" s="4">
        <v>1</v>
      </c>
      <c r="CM541" s="4">
        <v>4</v>
      </c>
      <c r="CN541" s="4">
        <v>1</v>
      </c>
      <c r="CO541" s="4">
        <v>1</v>
      </c>
      <c r="CP541" s="4">
        <v>1</v>
      </c>
      <c r="CQ541" s="4">
        <v>1</v>
      </c>
      <c r="CR541" s="4">
        <v>1</v>
      </c>
      <c r="CS541" s="4">
        <v>1</v>
      </c>
      <c r="CT541" s="4">
        <v>1</v>
      </c>
      <c r="CU541" s="4">
        <v>1</v>
      </c>
      <c r="CV541" s="4">
        <v>2</v>
      </c>
      <c r="CX541" s="4">
        <v>2</v>
      </c>
      <c r="CY541" s="4">
        <v>2</v>
      </c>
      <c r="CZ541" s="4">
        <v>1</v>
      </c>
      <c r="DA541" s="4">
        <v>2</v>
      </c>
      <c r="DB541" s="4">
        <v>1</v>
      </c>
      <c r="DC541" s="4">
        <v>2</v>
      </c>
      <c r="DD541" s="4">
        <v>4</v>
      </c>
      <c r="DE541" s="4">
        <v>1</v>
      </c>
      <c r="DF541" s="4">
        <v>6</v>
      </c>
      <c r="DH541" s="4">
        <v>4</v>
      </c>
      <c r="DI541" s="4">
        <v>0</v>
      </c>
      <c r="DJ541" s="4">
        <v>1</v>
      </c>
      <c r="DK541" s="4">
        <v>1</v>
      </c>
      <c r="DO541" s="4">
        <v>2</v>
      </c>
      <c r="DP541" s="4">
        <v>2</v>
      </c>
      <c r="DQ541" s="4">
        <v>6</v>
      </c>
      <c r="DR541" s="4">
        <v>1</v>
      </c>
      <c r="DW541" s="4">
        <v>2</v>
      </c>
      <c r="DX541" s="4">
        <v>4</v>
      </c>
      <c r="DY541" s="4">
        <v>1</v>
      </c>
      <c r="DZ541" s="4">
        <v>1</v>
      </c>
      <c r="EA541" s="4" t="s">
        <v>2112</v>
      </c>
      <c r="EB541" s="4">
        <v>593</v>
      </c>
      <c r="EC541" s="4">
        <v>9.8800000000000008</v>
      </c>
      <c r="EE541" s="4">
        <v>2</v>
      </c>
      <c r="EF541" s="4">
        <v>1</v>
      </c>
      <c r="EG541" s="4" t="s">
        <v>1548</v>
      </c>
      <c r="EI541" s="4">
        <v>1</v>
      </c>
      <c r="EJ541" s="4">
        <v>1</v>
      </c>
      <c r="EK541" s="4">
        <v>3</v>
      </c>
      <c r="EL541" s="4">
        <v>7</v>
      </c>
      <c r="EM541" s="4">
        <v>23</v>
      </c>
      <c r="ET541" s="4" t="s">
        <v>1657</v>
      </c>
      <c r="EU541" s="4" t="s">
        <v>201</v>
      </c>
      <c r="EV541" s="4" t="s">
        <v>2113</v>
      </c>
      <c r="EY541" s="4">
        <v>1019</v>
      </c>
      <c r="FA541" s="83" t="s">
        <v>203</v>
      </c>
      <c r="FB541" s="4" t="s">
        <v>1978</v>
      </c>
      <c r="FC541" s="4">
        <v>0</v>
      </c>
      <c r="FD541" s="4" t="s">
        <v>205</v>
      </c>
      <c r="FE541" s="4">
        <v>12</v>
      </c>
    </row>
    <row r="542" spans="1:161" x14ac:dyDescent="0.3">
      <c r="A542" s="4">
        <v>14003</v>
      </c>
      <c r="B542" s="4" t="s">
        <v>2114</v>
      </c>
      <c r="C542" s="4" t="s">
        <v>212</v>
      </c>
      <c r="D542" s="4" t="s">
        <v>2115</v>
      </c>
      <c r="E542" s="4" t="s">
        <v>214</v>
      </c>
      <c r="F542" s="4" t="s">
        <v>202</v>
      </c>
      <c r="G542" s="4">
        <v>1</v>
      </c>
      <c r="H542" s="4">
        <v>2</v>
      </c>
      <c r="J542" s="4">
        <v>1</v>
      </c>
      <c r="K542" s="4">
        <v>2</v>
      </c>
      <c r="O542" s="4">
        <v>0</v>
      </c>
      <c r="P542" s="4">
        <v>1</v>
      </c>
      <c r="Q542" s="4">
        <v>2</v>
      </c>
      <c r="BF542" s="4">
        <v>2</v>
      </c>
      <c r="BG542" s="4">
        <v>2</v>
      </c>
      <c r="BI542" s="4">
        <v>2</v>
      </c>
      <c r="BK542" s="4">
        <v>6</v>
      </c>
      <c r="BL542" s="4">
        <v>2</v>
      </c>
      <c r="BM542" s="4">
        <v>-77</v>
      </c>
      <c r="BS542" s="4">
        <v>1</v>
      </c>
      <c r="BU542" s="4">
        <v>2</v>
      </c>
      <c r="BW542" s="4">
        <v>2</v>
      </c>
      <c r="BX542" s="4">
        <v>1</v>
      </c>
      <c r="BY542" s="4">
        <v>1</v>
      </c>
      <c r="BZ542" s="4">
        <v>1</v>
      </c>
      <c r="CA542" s="4">
        <v>1</v>
      </c>
      <c r="CB542" s="4">
        <v>1</v>
      </c>
      <c r="CC542" s="4">
        <v>1</v>
      </c>
      <c r="CD542" s="4">
        <v>2</v>
      </c>
      <c r="CE542" s="4">
        <v>2</v>
      </c>
      <c r="CF542" s="4">
        <v>1</v>
      </c>
      <c r="CG542" s="4">
        <v>-98</v>
      </c>
      <c r="CH542" s="4">
        <v>2</v>
      </c>
      <c r="CI542" s="4">
        <v>1</v>
      </c>
      <c r="CJ542" s="4">
        <v>1</v>
      </c>
      <c r="CK542" s="4">
        <v>7</v>
      </c>
      <c r="CL542" s="4">
        <v>5</v>
      </c>
      <c r="CM542" s="4">
        <v>5</v>
      </c>
      <c r="CN542" s="4">
        <v>1</v>
      </c>
      <c r="CO542" s="4">
        <v>2</v>
      </c>
      <c r="CP542" s="4">
        <v>1</v>
      </c>
      <c r="CQ542" s="4">
        <v>2</v>
      </c>
      <c r="CR542" s="4">
        <v>1</v>
      </c>
      <c r="CS542" s="4">
        <v>1</v>
      </c>
      <c r="CT542" s="4">
        <v>1</v>
      </c>
      <c r="CU542" s="4">
        <v>1</v>
      </c>
      <c r="CV542" s="4">
        <v>2</v>
      </c>
      <c r="CX542" s="4">
        <v>2</v>
      </c>
      <c r="CY542" s="4">
        <v>1</v>
      </c>
      <c r="CZ542" s="4">
        <v>1</v>
      </c>
      <c r="DA542" s="4">
        <v>3</v>
      </c>
      <c r="DB542" s="4">
        <v>1</v>
      </c>
      <c r="DC542" s="4">
        <v>20</v>
      </c>
      <c r="DD542" s="4">
        <v>3</v>
      </c>
      <c r="DE542" s="4">
        <v>1</v>
      </c>
      <c r="DF542" s="4">
        <v>2</v>
      </c>
      <c r="DG542" s="4">
        <v>2</v>
      </c>
      <c r="DH542" s="4">
        <v>0</v>
      </c>
      <c r="DI542" s="4">
        <v>0</v>
      </c>
      <c r="DJ542" s="4">
        <v>0</v>
      </c>
      <c r="DK542" s="4">
        <v>0</v>
      </c>
      <c r="DL542" s="4">
        <v>0</v>
      </c>
      <c r="DM542" s="4">
        <v>0</v>
      </c>
      <c r="DN542" s="4">
        <v>2</v>
      </c>
      <c r="DO542" s="4">
        <v>1</v>
      </c>
      <c r="DP542" s="4">
        <v>2</v>
      </c>
      <c r="DQ542" s="4">
        <v>7</v>
      </c>
      <c r="DR542" s="4">
        <v>1</v>
      </c>
      <c r="DW542" s="4">
        <v>2</v>
      </c>
      <c r="DX542" s="4">
        <v>7</v>
      </c>
      <c r="DY542" s="4">
        <v>1</v>
      </c>
      <c r="DZ542" s="4">
        <v>2</v>
      </c>
      <c r="EA542" s="4" t="s">
        <v>2116</v>
      </c>
      <c r="EB542" s="4">
        <v>669</v>
      </c>
      <c r="EC542" s="4">
        <v>11.15</v>
      </c>
      <c r="EE542" s="4">
        <v>2</v>
      </c>
      <c r="EF542" s="4">
        <v>1</v>
      </c>
      <c r="EG542" s="4" t="s">
        <v>1625</v>
      </c>
      <c r="EI542" s="4">
        <v>1</v>
      </c>
      <c r="EJ542" s="4">
        <v>1</v>
      </c>
      <c r="EK542" s="4">
        <v>3</v>
      </c>
      <c r="EL542" s="4">
        <v>8</v>
      </c>
      <c r="EM542" s="4">
        <v>25</v>
      </c>
      <c r="ET542" s="4" t="s">
        <v>1690</v>
      </c>
      <c r="EU542" s="4" t="s">
        <v>201</v>
      </c>
      <c r="EV542" s="4" t="s">
        <v>202</v>
      </c>
      <c r="EY542" s="4">
        <v>826</v>
      </c>
      <c r="FA542" s="83" t="s">
        <v>203</v>
      </c>
      <c r="FB542" s="4" t="s">
        <v>1978</v>
      </c>
      <c r="FC542" s="4">
        <v>1</v>
      </c>
      <c r="FD542" s="4" t="s">
        <v>205</v>
      </c>
      <c r="FE542" s="4">
        <v>3</v>
      </c>
    </row>
    <row r="543" spans="1:161" x14ac:dyDescent="0.3">
      <c r="A543" s="4">
        <v>14198</v>
      </c>
      <c r="B543" s="4" t="s">
        <v>2117</v>
      </c>
      <c r="C543" s="4" t="s">
        <v>194</v>
      </c>
      <c r="D543" s="4" t="s">
        <v>2118</v>
      </c>
      <c r="E543" s="4" t="s">
        <v>221</v>
      </c>
      <c r="F543" s="4" t="s">
        <v>202</v>
      </c>
      <c r="G543" s="4">
        <v>1</v>
      </c>
      <c r="H543" s="4">
        <v>1</v>
      </c>
      <c r="I543" s="4">
        <v>2</v>
      </c>
      <c r="J543" s="4">
        <v>1</v>
      </c>
      <c r="K543" s="4">
        <v>2</v>
      </c>
      <c r="O543" s="4">
        <v>1</v>
      </c>
      <c r="P543" s="4">
        <v>1</v>
      </c>
      <c r="Q543" s="4">
        <v>2</v>
      </c>
      <c r="R543" s="4">
        <v>2</v>
      </c>
      <c r="U543" s="4">
        <v>2</v>
      </c>
      <c r="W543" s="4">
        <v>1</v>
      </c>
      <c r="Y543" s="4">
        <v>1</v>
      </c>
      <c r="AA543" s="4">
        <v>1</v>
      </c>
      <c r="AB543" s="4">
        <v>2011</v>
      </c>
      <c r="AC543" s="4">
        <v>6</v>
      </c>
      <c r="AD543" s="4">
        <v>1</v>
      </c>
      <c r="AE543" s="4">
        <v>4</v>
      </c>
      <c r="AF543" s="4">
        <v>5</v>
      </c>
      <c r="AG543" s="4">
        <v>1</v>
      </c>
      <c r="AV543" s="4">
        <v>4</v>
      </c>
      <c r="AX543" s="4">
        <v>4</v>
      </c>
      <c r="AY543" s="4">
        <v>2</v>
      </c>
      <c r="BB543" s="4">
        <v>1</v>
      </c>
      <c r="BC543" s="4">
        <v>0</v>
      </c>
      <c r="BD543" s="4">
        <v>2</v>
      </c>
      <c r="BE543" s="4">
        <v>1</v>
      </c>
      <c r="BF543" s="4">
        <v>2</v>
      </c>
      <c r="BG543" s="4">
        <v>2</v>
      </c>
      <c r="BI543" s="4">
        <v>2</v>
      </c>
      <c r="BK543" s="4">
        <v>6</v>
      </c>
      <c r="BL543" s="4">
        <v>2</v>
      </c>
      <c r="BM543" s="4">
        <v>5</v>
      </c>
      <c r="BN543" s="4">
        <v>6</v>
      </c>
      <c r="BS543" s="4">
        <v>1</v>
      </c>
      <c r="BU543" s="4">
        <v>1</v>
      </c>
      <c r="BV543" s="4">
        <v>4</v>
      </c>
      <c r="BX543" s="4">
        <v>3</v>
      </c>
      <c r="BY543" s="4">
        <v>1</v>
      </c>
      <c r="BZ543" s="4">
        <v>1</v>
      </c>
      <c r="CA543" s="4">
        <v>1</v>
      </c>
      <c r="CB543" s="4">
        <v>-98</v>
      </c>
      <c r="CC543" s="4">
        <v>1</v>
      </c>
      <c r="CD543" s="4">
        <v>2</v>
      </c>
      <c r="CE543" s="4">
        <v>1</v>
      </c>
      <c r="CF543" s="4">
        <v>1</v>
      </c>
      <c r="CG543" s="4">
        <v>1</v>
      </c>
      <c r="CH543" s="4">
        <v>1</v>
      </c>
      <c r="CI543" s="4">
        <v>1</v>
      </c>
      <c r="CJ543" s="4">
        <v>2</v>
      </c>
      <c r="CK543" s="4">
        <v>7</v>
      </c>
      <c r="CL543" s="4">
        <v>1</v>
      </c>
      <c r="CM543" s="4">
        <v>3</v>
      </c>
      <c r="CN543" s="4">
        <v>1</v>
      </c>
      <c r="CO543" s="4">
        <v>1</v>
      </c>
      <c r="CP543" s="4">
        <v>1</v>
      </c>
      <c r="CQ543" s="4">
        <v>1</v>
      </c>
      <c r="CR543" s="4">
        <v>1</v>
      </c>
      <c r="CS543" s="4">
        <v>1</v>
      </c>
      <c r="CT543" s="4">
        <v>1</v>
      </c>
      <c r="CU543" s="4">
        <v>1</v>
      </c>
      <c r="CV543" s="4">
        <v>2</v>
      </c>
      <c r="CX543" s="4">
        <v>2</v>
      </c>
      <c r="CY543" s="4">
        <v>1</v>
      </c>
      <c r="CZ543" s="4">
        <v>1</v>
      </c>
      <c r="DA543" s="4">
        <v>4</v>
      </c>
      <c r="DB543" s="4">
        <v>1</v>
      </c>
      <c r="DC543" s="4">
        <v>3</v>
      </c>
      <c r="DD543" s="4">
        <v>4</v>
      </c>
      <c r="DE543" s="4">
        <v>1</v>
      </c>
      <c r="DF543" s="4">
        <v>3</v>
      </c>
      <c r="DH543" s="4">
        <v>0</v>
      </c>
      <c r="DI543" s="4">
        <v>2</v>
      </c>
      <c r="DJ543" s="4">
        <v>0</v>
      </c>
      <c r="DK543" s="4">
        <v>0</v>
      </c>
      <c r="DL543" s="4">
        <v>1</v>
      </c>
      <c r="DO543" s="4">
        <v>2</v>
      </c>
      <c r="DP543" s="4">
        <v>1</v>
      </c>
      <c r="DQ543" s="4">
        <v>6</v>
      </c>
      <c r="DR543" s="4">
        <v>2</v>
      </c>
      <c r="DW543" s="4">
        <v>2</v>
      </c>
      <c r="DX543" s="4">
        <v>8</v>
      </c>
      <c r="DY543" s="4">
        <v>1</v>
      </c>
      <c r="DZ543" s="4">
        <v>1</v>
      </c>
      <c r="EA543" s="4" t="s">
        <v>2119</v>
      </c>
      <c r="EB543" s="4">
        <v>1035</v>
      </c>
      <c r="EC543" s="4">
        <v>17.25</v>
      </c>
      <c r="EE543" s="4">
        <v>2</v>
      </c>
      <c r="EF543" s="4">
        <v>1</v>
      </c>
      <c r="EG543" s="4" t="s">
        <v>500</v>
      </c>
      <c r="EI543" s="4">
        <v>1</v>
      </c>
      <c r="EJ543" s="4">
        <v>1</v>
      </c>
      <c r="EK543" s="4">
        <v>3</v>
      </c>
      <c r="EL543" s="4">
        <v>4</v>
      </c>
      <c r="EM543" s="4">
        <v>17</v>
      </c>
      <c r="ET543" s="4" t="s">
        <v>1690</v>
      </c>
      <c r="EU543" s="4" t="s">
        <v>201</v>
      </c>
      <c r="EV543" s="4" t="s">
        <v>202</v>
      </c>
      <c r="EY543" s="4">
        <v>792</v>
      </c>
      <c r="FA543" s="83" t="s">
        <v>237</v>
      </c>
      <c r="FB543" s="4" t="s">
        <v>1978</v>
      </c>
      <c r="FC543" s="4">
        <v>0</v>
      </c>
      <c r="FD543" s="4" t="s">
        <v>205</v>
      </c>
      <c r="FE543" s="4">
        <v>3</v>
      </c>
    </row>
    <row r="544" spans="1:161" x14ac:dyDescent="0.3">
      <c r="A544" s="4">
        <v>14540</v>
      </c>
      <c r="B544" s="4" t="s">
        <v>2120</v>
      </c>
      <c r="C544" s="4" t="s">
        <v>194</v>
      </c>
      <c r="D544" s="4" t="s">
        <v>2121</v>
      </c>
      <c r="E544" s="4" t="s">
        <v>227</v>
      </c>
      <c r="F544" s="4" t="s">
        <v>202</v>
      </c>
      <c r="G544" s="4">
        <v>1</v>
      </c>
      <c r="H544" s="4">
        <v>1</v>
      </c>
      <c r="I544" s="4">
        <v>-98</v>
      </c>
      <c r="J544" s="4">
        <v>1</v>
      </c>
      <c r="K544" s="4">
        <v>2</v>
      </c>
      <c r="O544" s="4">
        <v>2</v>
      </c>
      <c r="P544" s="4">
        <v>1</v>
      </c>
      <c r="Q544" s="4">
        <v>2</v>
      </c>
      <c r="BF544" s="4">
        <v>2</v>
      </c>
      <c r="BG544" s="4">
        <v>2</v>
      </c>
      <c r="BI544" s="4">
        <v>2</v>
      </c>
      <c r="BK544" s="4">
        <v>6</v>
      </c>
      <c r="BL544" s="4">
        <v>-98</v>
      </c>
      <c r="BS544" s="4">
        <v>3</v>
      </c>
      <c r="BW544" s="4">
        <v>1</v>
      </c>
      <c r="BX544" s="4">
        <v>1</v>
      </c>
      <c r="BY544" s="4">
        <v>1</v>
      </c>
      <c r="BZ544" s="4">
        <v>1</v>
      </c>
      <c r="CA544" s="4">
        <v>2</v>
      </c>
      <c r="CB544" s="4">
        <v>2</v>
      </c>
      <c r="CC544" s="4">
        <v>2</v>
      </c>
      <c r="CD544" s="4">
        <v>2</v>
      </c>
      <c r="CE544" s="4">
        <v>2</v>
      </c>
      <c r="CF544" s="4">
        <v>1</v>
      </c>
      <c r="CG544" s="4">
        <v>2</v>
      </c>
      <c r="CH544" s="4">
        <v>1</v>
      </c>
      <c r="CI544" s="4">
        <v>2</v>
      </c>
      <c r="CJ544" s="4">
        <v>2</v>
      </c>
      <c r="CK544" s="4">
        <v>7</v>
      </c>
      <c r="CL544" s="4">
        <v>1</v>
      </c>
      <c r="CM544" s="4">
        <v>4</v>
      </c>
      <c r="CN544" s="4">
        <v>1</v>
      </c>
      <c r="CO544" s="4">
        <v>1</v>
      </c>
      <c r="CP544" s="4">
        <v>1</v>
      </c>
      <c r="CQ544" s="4">
        <v>1</v>
      </c>
      <c r="CR544" s="4">
        <v>1</v>
      </c>
      <c r="CS544" s="4">
        <v>1</v>
      </c>
      <c r="CT544" s="4">
        <v>1</v>
      </c>
      <c r="CU544" s="4">
        <v>1</v>
      </c>
      <c r="CV544" s="4">
        <v>2</v>
      </c>
      <c r="CX544" s="4">
        <v>2</v>
      </c>
      <c r="CY544" s="4">
        <v>5</v>
      </c>
      <c r="CZ544" s="4">
        <v>1</v>
      </c>
      <c r="DA544" s="4">
        <v>1</v>
      </c>
      <c r="DB544" s="4">
        <v>1</v>
      </c>
      <c r="DC544" s="4">
        <v>10</v>
      </c>
      <c r="DD544" s="4">
        <v>1</v>
      </c>
      <c r="DE544" s="4">
        <v>1</v>
      </c>
      <c r="DF544" s="4">
        <v>1</v>
      </c>
      <c r="DG544" s="4">
        <v>1</v>
      </c>
      <c r="DH544" s="4">
        <v>0</v>
      </c>
      <c r="DI544" s="4">
        <v>0</v>
      </c>
      <c r="DJ544" s="4">
        <v>0</v>
      </c>
      <c r="DK544" s="4">
        <v>0</v>
      </c>
      <c r="DL544" s="4">
        <v>0</v>
      </c>
      <c r="DM544" s="4">
        <v>0</v>
      </c>
      <c r="DN544" s="4">
        <v>1</v>
      </c>
      <c r="DO544" s="4">
        <v>2</v>
      </c>
      <c r="DP544" s="4">
        <v>2</v>
      </c>
      <c r="DQ544" s="4">
        <v>6</v>
      </c>
      <c r="DR544" s="4">
        <v>1</v>
      </c>
      <c r="DW544" s="4">
        <v>2</v>
      </c>
      <c r="DX544" s="4">
        <v>3</v>
      </c>
      <c r="DY544" s="4">
        <v>1</v>
      </c>
      <c r="DZ544" s="4">
        <v>1</v>
      </c>
      <c r="EA544" s="4" t="s">
        <v>360</v>
      </c>
      <c r="EB544" s="4">
        <v>820</v>
      </c>
      <c r="EC544" s="4">
        <v>13.67</v>
      </c>
      <c r="EE544" s="4">
        <v>2</v>
      </c>
      <c r="EF544" s="4">
        <v>1</v>
      </c>
      <c r="EG544" s="4" t="s">
        <v>1843</v>
      </c>
      <c r="EI544" s="4">
        <v>1</v>
      </c>
      <c r="EJ544" s="4">
        <v>1</v>
      </c>
      <c r="EK544" s="4">
        <v>3</v>
      </c>
      <c r="EL544" s="4">
        <v>6</v>
      </c>
      <c r="EM544" s="4">
        <v>21</v>
      </c>
      <c r="ET544" s="4" t="s">
        <v>1742</v>
      </c>
      <c r="EU544" s="4" t="s">
        <v>201</v>
      </c>
      <c r="EV544" s="4" t="s">
        <v>202</v>
      </c>
      <c r="EY544" s="4">
        <v>963</v>
      </c>
      <c r="FA544" s="83" t="s">
        <v>203</v>
      </c>
      <c r="FB544" s="4" t="s">
        <v>1978</v>
      </c>
      <c r="FC544" s="4">
        <v>1</v>
      </c>
      <c r="FD544" s="4" t="s">
        <v>238</v>
      </c>
      <c r="FE544" s="4">
        <v>3</v>
      </c>
    </row>
    <row r="545" spans="1:161" x14ac:dyDescent="0.3">
      <c r="A545" s="4">
        <v>14732</v>
      </c>
      <c r="B545" s="4" t="s">
        <v>2122</v>
      </c>
      <c r="C545" s="4" t="s">
        <v>194</v>
      </c>
      <c r="D545" s="4" t="s">
        <v>2123</v>
      </c>
      <c r="E545" s="4" t="s">
        <v>221</v>
      </c>
      <c r="F545" s="4" t="s">
        <v>202</v>
      </c>
      <c r="G545" s="4">
        <v>1</v>
      </c>
      <c r="H545" s="4">
        <v>2</v>
      </c>
      <c r="J545" s="4">
        <v>1</v>
      </c>
      <c r="K545" s="4">
        <v>2</v>
      </c>
      <c r="O545" s="4">
        <v>0</v>
      </c>
      <c r="P545" s="4">
        <v>1</v>
      </c>
      <c r="Q545" s="4">
        <v>2</v>
      </c>
      <c r="BF545" s="4">
        <v>2</v>
      </c>
      <c r="BG545" s="4">
        <v>2</v>
      </c>
      <c r="BI545" s="4">
        <v>2</v>
      </c>
      <c r="BK545" s="4">
        <v>-98</v>
      </c>
      <c r="BL545" s="4">
        <v>-97</v>
      </c>
      <c r="BS545" s="4">
        <v>1</v>
      </c>
      <c r="BU545" s="4">
        <v>1</v>
      </c>
      <c r="BV545" s="4">
        <v>2</v>
      </c>
      <c r="BX545" s="4">
        <v>3</v>
      </c>
      <c r="BY545" s="4">
        <v>1</v>
      </c>
      <c r="BZ545" s="4">
        <v>1</v>
      </c>
      <c r="CA545" s="4">
        <v>1</v>
      </c>
      <c r="CB545" s="4">
        <v>2</v>
      </c>
      <c r="CC545" s="4">
        <v>1</v>
      </c>
      <c r="CD545" s="4">
        <v>2</v>
      </c>
      <c r="CE545" s="4">
        <v>1</v>
      </c>
      <c r="CF545" s="4">
        <v>1</v>
      </c>
      <c r="CG545" s="4">
        <v>2</v>
      </c>
      <c r="CH545" s="4">
        <v>1</v>
      </c>
      <c r="CI545" s="4">
        <v>1</v>
      </c>
      <c r="CJ545" s="4">
        <v>2</v>
      </c>
      <c r="CK545" s="4">
        <v>7</v>
      </c>
      <c r="CL545" s="4">
        <v>2</v>
      </c>
      <c r="CM545" s="4">
        <v>1</v>
      </c>
      <c r="CN545" s="4">
        <v>1</v>
      </c>
      <c r="CO545" s="4">
        <v>1</v>
      </c>
      <c r="CP545" s="4">
        <v>1</v>
      </c>
      <c r="CQ545" s="4">
        <v>1</v>
      </c>
      <c r="CR545" s="4">
        <v>1</v>
      </c>
      <c r="CS545" s="4">
        <v>1</v>
      </c>
      <c r="CT545" s="4">
        <v>1</v>
      </c>
      <c r="CU545" s="4">
        <v>1</v>
      </c>
      <c r="CV545" s="4">
        <v>2</v>
      </c>
      <c r="CX545" s="4">
        <v>2</v>
      </c>
      <c r="CY545" s="4">
        <v>1</v>
      </c>
      <c r="CZ545" s="4">
        <v>1</v>
      </c>
      <c r="DA545" s="4">
        <v>4</v>
      </c>
      <c r="DB545" s="4">
        <v>1</v>
      </c>
      <c r="DC545" s="4">
        <v>3</v>
      </c>
      <c r="DD545" s="4">
        <v>1</v>
      </c>
      <c r="DE545" s="4">
        <v>1</v>
      </c>
      <c r="DF545" s="4">
        <v>2</v>
      </c>
      <c r="DH545" s="4">
        <v>0</v>
      </c>
      <c r="DI545" s="4">
        <v>0</v>
      </c>
      <c r="DJ545" s="4">
        <v>2</v>
      </c>
      <c r="DO545" s="4">
        <v>1</v>
      </c>
      <c r="DP545" s="4">
        <v>2</v>
      </c>
      <c r="DQ545" s="4">
        <v>6</v>
      </c>
      <c r="DR545" s="4">
        <v>1</v>
      </c>
      <c r="DW545" s="4">
        <v>2</v>
      </c>
      <c r="DX545" s="4">
        <v>8</v>
      </c>
      <c r="DY545" s="4">
        <v>1</v>
      </c>
      <c r="DZ545" s="4">
        <v>1</v>
      </c>
      <c r="EA545" s="4" t="s">
        <v>2124</v>
      </c>
      <c r="EB545" s="4">
        <v>648</v>
      </c>
      <c r="EC545" s="4">
        <v>10.8</v>
      </c>
      <c r="EE545" s="4">
        <v>2</v>
      </c>
      <c r="EF545" s="4">
        <v>1</v>
      </c>
      <c r="EG545" s="4" t="s">
        <v>2125</v>
      </c>
      <c r="EI545" s="4">
        <v>1</v>
      </c>
      <c r="EJ545" s="4">
        <v>1</v>
      </c>
      <c r="EK545" s="4">
        <v>3</v>
      </c>
      <c r="EL545" s="4">
        <v>4</v>
      </c>
      <c r="EM545" s="4">
        <v>17</v>
      </c>
      <c r="ET545" s="4" t="s">
        <v>1742</v>
      </c>
      <c r="EU545" s="4" t="s">
        <v>201</v>
      </c>
      <c r="EV545" s="4" t="s">
        <v>202</v>
      </c>
      <c r="EY545" s="4">
        <v>792</v>
      </c>
      <c r="FA545" s="83" t="s">
        <v>203</v>
      </c>
      <c r="FB545" s="4" t="s">
        <v>1978</v>
      </c>
      <c r="FC545" s="4">
        <v>0</v>
      </c>
      <c r="FD545" s="4" t="s">
        <v>205</v>
      </c>
    </row>
    <row r="546" spans="1:161" x14ac:dyDescent="0.3">
      <c r="A546" s="4">
        <v>14952</v>
      </c>
      <c r="B546" s="4" t="s">
        <v>2126</v>
      </c>
      <c r="C546" s="4" t="s">
        <v>194</v>
      </c>
      <c r="D546" s="4" t="s">
        <v>2127</v>
      </c>
      <c r="E546" s="4" t="s">
        <v>196</v>
      </c>
      <c r="F546" s="4" t="s">
        <v>202</v>
      </c>
      <c r="G546" s="4">
        <v>1</v>
      </c>
      <c r="H546" s="4">
        <v>1</v>
      </c>
      <c r="I546" s="4">
        <v>1</v>
      </c>
      <c r="J546" s="4">
        <v>1</v>
      </c>
      <c r="K546" s="4">
        <v>2</v>
      </c>
      <c r="O546" s="4">
        <v>2</v>
      </c>
      <c r="P546" s="4">
        <v>1</v>
      </c>
      <c r="Q546" s="4">
        <v>2</v>
      </c>
      <c r="BF546" s="4">
        <v>2</v>
      </c>
      <c r="BG546" s="4">
        <v>2</v>
      </c>
      <c r="BI546" s="4">
        <v>2</v>
      </c>
      <c r="BK546" s="4">
        <v>-98</v>
      </c>
      <c r="BL546" s="4">
        <v>-97</v>
      </c>
      <c r="BS546" s="4">
        <v>1</v>
      </c>
      <c r="BU546" s="4">
        <v>2</v>
      </c>
      <c r="BW546" s="4">
        <v>3</v>
      </c>
      <c r="BX546" s="4">
        <v>3</v>
      </c>
      <c r="BY546" s="4">
        <v>1</v>
      </c>
      <c r="BZ546" s="4">
        <v>1</v>
      </c>
      <c r="CA546" s="4">
        <v>1</v>
      </c>
      <c r="CB546" s="4">
        <v>2</v>
      </c>
      <c r="CC546" s="4">
        <v>1</v>
      </c>
      <c r="CD546" s="4">
        <v>2</v>
      </c>
      <c r="CE546" s="4">
        <v>2</v>
      </c>
      <c r="CF546" s="4">
        <v>1</v>
      </c>
      <c r="CG546" s="4">
        <v>2</v>
      </c>
      <c r="CH546" s="4">
        <v>2</v>
      </c>
      <c r="CI546" s="4">
        <v>2</v>
      </c>
      <c r="CJ546" s="4">
        <v>2</v>
      </c>
      <c r="CK546" s="4">
        <v>7</v>
      </c>
      <c r="CL546" s="4">
        <v>7</v>
      </c>
      <c r="CM546" s="4">
        <v>3</v>
      </c>
      <c r="CN546" s="4">
        <v>1</v>
      </c>
      <c r="CO546" s="4">
        <v>1</v>
      </c>
      <c r="CP546" s="4">
        <v>1</v>
      </c>
      <c r="CQ546" s="4">
        <v>1</v>
      </c>
      <c r="CR546" s="4">
        <v>1</v>
      </c>
      <c r="CS546" s="4">
        <v>1</v>
      </c>
      <c r="CT546" s="4">
        <v>1</v>
      </c>
      <c r="CU546" s="4">
        <v>1</v>
      </c>
      <c r="CV546" s="4">
        <v>2</v>
      </c>
      <c r="CX546" s="4">
        <v>2</v>
      </c>
      <c r="CY546" s="4">
        <v>1</v>
      </c>
      <c r="CZ546" s="4">
        <v>1</v>
      </c>
      <c r="DA546" s="4">
        <v>2</v>
      </c>
      <c r="DB546" s="4">
        <v>1</v>
      </c>
      <c r="DC546" s="4">
        <v>0.5</v>
      </c>
      <c r="DD546" s="4">
        <v>1</v>
      </c>
      <c r="DE546" s="4">
        <v>1</v>
      </c>
      <c r="DF546" s="4">
        <v>1</v>
      </c>
      <c r="DH546" s="4">
        <v>0</v>
      </c>
      <c r="DI546" s="4">
        <v>0</v>
      </c>
      <c r="DJ546" s="4">
        <v>0</v>
      </c>
      <c r="DK546" s="4">
        <v>0</v>
      </c>
      <c r="DL546" s="4">
        <v>0</v>
      </c>
      <c r="DM546" s="4">
        <v>1</v>
      </c>
      <c r="DO546" s="4">
        <v>1</v>
      </c>
      <c r="DP546" s="4">
        <v>2</v>
      </c>
      <c r="DQ546" s="4">
        <v>5</v>
      </c>
      <c r="DR546" s="4">
        <v>1</v>
      </c>
      <c r="DW546" s="4">
        <v>2</v>
      </c>
      <c r="DX546" s="4">
        <v>2</v>
      </c>
      <c r="DY546" s="4">
        <v>1</v>
      </c>
      <c r="DZ546" s="4">
        <v>2</v>
      </c>
      <c r="EA546" s="4" t="s">
        <v>404</v>
      </c>
      <c r="EB546" s="4">
        <v>536</v>
      </c>
      <c r="EC546" s="4">
        <v>8.93</v>
      </c>
      <c r="EE546" s="4">
        <v>2</v>
      </c>
      <c r="EF546" s="4">
        <v>1</v>
      </c>
      <c r="EG546" s="4" t="s">
        <v>1535</v>
      </c>
      <c r="EI546" s="4">
        <v>1</v>
      </c>
      <c r="EJ546" s="4">
        <v>1</v>
      </c>
      <c r="EK546" s="4">
        <v>3</v>
      </c>
      <c r="EL546" s="4">
        <v>5</v>
      </c>
      <c r="EM546" s="4">
        <v>19</v>
      </c>
      <c r="ET546" s="4" t="s">
        <v>1742</v>
      </c>
      <c r="EU546" s="4" t="s">
        <v>201</v>
      </c>
      <c r="EV546" s="4" t="s">
        <v>202</v>
      </c>
      <c r="EY546" s="4">
        <v>1251</v>
      </c>
      <c r="FA546" s="83" t="s">
        <v>203</v>
      </c>
      <c r="FB546" s="4" t="s">
        <v>1978</v>
      </c>
      <c r="FC546" s="4">
        <v>1</v>
      </c>
      <c r="FD546" s="4" t="s">
        <v>205</v>
      </c>
    </row>
    <row r="547" spans="1:161" x14ac:dyDescent="0.3">
      <c r="A547" s="4">
        <v>14991</v>
      </c>
      <c r="B547" s="4" t="s">
        <v>2128</v>
      </c>
      <c r="C547" s="4" t="s">
        <v>194</v>
      </c>
      <c r="D547" s="4" t="s">
        <v>2129</v>
      </c>
      <c r="E547" s="4" t="s">
        <v>227</v>
      </c>
      <c r="F547" s="4" t="s">
        <v>202</v>
      </c>
      <c r="G547" s="4">
        <v>1</v>
      </c>
      <c r="H547" s="4">
        <v>2</v>
      </c>
      <c r="J547" s="4">
        <v>1</v>
      </c>
      <c r="K547" s="4">
        <v>2</v>
      </c>
      <c r="O547" s="4">
        <v>0</v>
      </c>
      <c r="P547" s="4">
        <v>1</v>
      </c>
      <c r="Q547" s="4">
        <v>2</v>
      </c>
      <c r="BF547" s="4">
        <v>2</v>
      </c>
      <c r="BG547" s="4">
        <v>2</v>
      </c>
      <c r="BI547" s="4">
        <v>2</v>
      </c>
      <c r="BK547" s="4">
        <v>6</v>
      </c>
      <c r="BL547" s="4">
        <v>-77</v>
      </c>
      <c r="BS547" s="4">
        <v>3</v>
      </c>
      <c r="BW547" s="4">
        <v>3</v>
      </c>
      <c r="BX547" s="4">
        <v>1</v>
      </c>
      <c r="BY547" s="4">
        <v>2</v>
      </c>
      <c r="BZ547" s="4">
        <v>1</v>
      </c>
      <c r="CA547" s="4">
        <v>1</v>
      </c>
      <c r="CB547" s="4">
        <v>2</v>
      </c>
      <c r="CC547" s="4">
        <v>2</v>
      </c>
      <c r="CD547" s="4">
        <v>2</v>
      </c>
      <c r="CE547" s="4">
        <v>2</v>
      </c>
      <c r="CF547" s="4">
        <v>1</v>
      </c>
      <c r="CG547" s="4">
        <v>2</v>
      </c>
      <c r="CH547" s="4">
        <v>2</v>
      </c>
      <c r="CI547" s="4">
        <v>2</v>
      </c>
      <c r="CJ547" s="4">
        <v>2</v>
      </c>
      <c r="CK547" s="4">
        <v>7</v>
      </c>
      <c r="CL547" s="4">
        <v>3</v>
      </c>
      <c r="CM547" s="4">
        <v>4</v>
      </c>
      <c r="CN547" s="4">
        <v>1</v>
      </c>
      <c r="CO547" s="4">
        <v>1</v>
      </c>
      <c r="CP547" s="4">
        <v>1</v>
      </c>
      <c r="CQ547" s="4">
        <v>1</v>
      </c>
      <c r="CR547" s="4">
        <v>1</v>
      </c>
      <c r="CS547" s="4">
        <v>1</v>
      </c>
      <c r="CT547" s="4">
        <v>1</v>
      </c>
      <c r="CU547" s="4">
        <v>1</v>
      </c>
      <c r="CV547" s="4">
        <v>2</v>
      </c>
      <c r="CX547" s="4">
        <v>2</v>
      </c>
      <c r="CY547" s="4">
        <v>2</v>
      </c>
      <c r="CZ547" s="4">
        <v>1</v>
      </c>
      <c r="DA547" s="4">
        <v>2</v>
      </c>
      <c r="DB547" s="4">
        <v>1</v>
      </c>
      <c r="DC547" s="4">
        <v>1</v>
      </c>
      <c r="DD547" s="4">
        <v>1</v>
      </c>
      <c r="DE547" s="4">
        <v>1</v>
      </c>
      <c r="DF547" s="4">
        <v>3</v>
      </c>
      <c r="DH547" s="4">
        <v>1</v>
      </c>
      <c r="DI547" s="4">
        <v>0</v>
      </c>
      <c r="DJ547" s="4">
        <v>1</v>
      </c>
      <c r="DK547" s="4">
        <v>1</v>
      </c>
      <c r="DO547" s="4">
        <v>2</v>
      </c>
      <c r="DP547" s="4">
        <v>2</v>
      </c>
      <c r="DQ547" s="4">
        <v>7</v>
      </c>
      <c r="DR547" s="4">
        <v>1</v>
      </c>
      <c r="DW547" s="4">
        <v>2</v>
      </c>
      <c r="DX547" s="4">
        <v>9</v>
      </c>
      <c r="DY547" s="4">
        <v>1</v>
      </c>
      <c r="DZ547" s="4">
        <v>1</v>
      </c>
      <c r="EA547" s="4" t="s">
        <v>973</v>
      </c>
      <c r="EB547" s="4">
        <v>684</v>
      </c>
      <c r="EC547" s="4">
        <v>11.4</v>
      </c>
      <c r="EE547" s="4">
        <v>2</v>
      </c>
      <c r="EF547" s="4">
        <v>1</v>
      </c>
      <c r="EG547" s="4" t="s">
        <v>1656</v>
      </c>
      <c r="EI547" s="4">
        <v>1</v>
      </c>
      <c r="EJ547" s="4">
        <v>1</v>
      </c>
      <c r="EK547" s="4">
        <v>3</v>
      </c>
      <c r="EL547" s="4">
        <v>6</v>
      </c>
      <c r="EM547" s="4">
        <v>21</v>
      </c>
      <c r="ET547" s="4" t="s">
        <v>1742</v>
      </c>
      <c r="EU547" s="4" t="s">
        <v>201</v>
      </c>
      <c r="EV547" s="4" t="s">
        <v>202</v>
      </c>
      <c r="EY547" s="4">
        <v>963</v>
      </c>
      <c r="FA547" s="83" t="s">
        <v>203</v>
      </c>
      <c r="FB547" s="4" t="s">
        <v>1978</v>
      </c>
      <c r="FC547" s="4">
        <v>1</v>
      </c>
      <c r="FD547" s="4" t="s">
        <v>238</v>
      </c>
      <c r="FE547" s="4">
        <v>3</v>
      </c>
    </row>
    <row r="548" spans="1:161" x14ac:dyDescent="0.3">
      <c r="A548" s="4">
        <v>15260</v>
      </c>
      <c r="B548" s="4" t="s">
        <v>2130</v>
      </c>
      <c r="C548" s="4" t="s">
        <v>212</v>
      </c>
      <c r="D548" s="4" t="s">
        <v>2131</v>
      </c>
      <c r="E548" s="4" t="s">
        <v>214</v>
      </c>
      <c r="F548" s="4" t="s">
        <v>202</v>
      </c>
      <c r="G548" s="4">
        <v>1</v>
      </c>
      <c r="H548" s="4">
        <v>2</v>
      </c>
      <c r="J548" s="4">
        <v>1</v>
      </c>
      <c r="K548" s="4">
        <v>2</v>
      </c>
      <c r="O548" s="4">
        <v>0</v>
      </c>
      <c r="P548" s="4">
        <v>1</v>
      </c>
      <c r="Q548" s="4">
        <v>2</v>
      </c>
      <c r="BF548" s="4">
        <v>2</v>
      </c>
      <c r="BG548" s="4">
        <v>2</v>
      </c>
      <c r="BI548" s="4">
        <v>2</v>
      </c>
      <c r="BK548" s="4">
        <v>5</v>
      </c>
      <c r="BL548" s="4">
        <v>2</v>
      </c>
      <c r="BS548" s="4">
        <v>1</v>
      </c>
      <c r="BU548" s="4">
        <v>1</v>
      </c>
      <c r="BV548" s="4">
        <v>4</v>
      </c>
      <c r="BX548" s="4">
        <v>3</v>
      </c>
      <c r="BY548" s="4">
        <v>2</v>
      </c>
      <c r="BZ548" s="4">
        <v>2</v>
      </c>
      <c r="CA548" s="4">
        <v>2</v>
      </c>
      <c r="CB548" s="4">
        <v>2</v>
      </c>
      <c r="CC548" s="4">
        <v>2</v>
      </c>
      <c r="CD548" s="4">
        <v>2</v>
      </c>
      <c r="CE548" s="4">
        <v>2</v>
      </c>
      <c r="CF548" s="4">
        <v>2</v>
      </c>
      <c r="CG548" s="4">
        <v>1</v>
      </c>
      <c r="CH548" s="4">
        <v>2</v>
      </c>
      <c r="CI548" s="4">
        <v>1</v>
      </c>
      <c r="CJ548" s="4">
        <v>2</v>
      </c>
      <c r="CK548" s="4">
        <v>1</v>
      </c>
      <c r="CL548" s="4">
        <v>1</v>
      </c>
      <c r="CM548" s="4">
        <v>3</v>
      </c>
      <c r="CN548" s="4">
        <v>1</v>
      </c>
      <c r="CO548" s="4">
        <v>2</v>
      </c>
      <c r="CP548" s="4">
        <v>1</v>
      </c>
      <c r="CQ548" s="4">
        <v>2</v>
      </c>
      <c r="CR548" s="4">
        <v>1</v>
      </c>
      <c r="CS548" s="4">
        <v>1</v>
      </c>
      <c r="CT548" s="4">
        <v>1</v>
      </c>
      <c r="CU548" s="4">
        <v>1</v>
      </c>
      <c r="CV548" s="4">
        <v>2</v>
      </c>
      <c r="CX548" s="4">
        <v>2</v>
      </c>
      <c r="CY548" s="4">
        <v>6</v>
      </c>
      <c r="CZ548" s="4">
        <v>1</v>
      </c>
      <c r="DA548" s="4">
        <v>3</v>
      </c>
      <c r="DB548" s="4">
        <v>1</v>
      </c>
      <c r="DC548" s="4">
        <v>4</v>
      </c>
      <c r="DD548" s="4">
        <v>-97</v>
      </c>
      <c r="DE548" s="4">
        <v>1</v>
      </c>
      <c r="DF548" s="4">
        <v>5</v>
      </c>
      <c r="DH548" s="4">
        <v>3</v>
      </c>
      <c r="DI548" s="4">
        <v>1</v>
      </c>
      <c r="DJ548" s="4">
        <v>0</v>
      </c>
      <c r="DK548" s="4">
        <v>2</v>
      </c>
      <c r="DO548" s="4">
        <v>2</v>
      </c>
      <c r="DP548" s="4">
        <v>1</v>
      </c>
      <c r="DQ548" s="4">
        <v>2</v>
      </c>
      <c r="DR548" s="4">
        <v>1</v>
      </c>
      <c r="DW548" s="4">
        <v>2</v>
      </c>
      <c r="DX548" s="4">
        <v>1</v>
      </c>
      <c r="DY548" s="4">
        <v>1</v>
      </c>
      <c r="DZ548" s="4">
        <v>1</v>
      </c>
      <c r="EA548" s="4" t="s">
        <v>2132</v>
      </c>
      <c r="EB548" s="4">
        <v>481</v>
      </c>
      <c r="EC548" s="4">
        <v>8.02</v>
      </c>
      <c r="EE548" s="4">
        <v>2</v>
      </c>
      <c r="EF548" s="4">
        <v>1</v>
      </c>
      <c r="EG548" s="4" t="s">
        <v>217</v>
      </c>
      <c r="EI548" s="4">
        <v>1</v>
      </c>
      <c r="EJ548" s="4">
        <v>1</v>
      </c>
      <c r="EK548" s="4">
        <v>3</v>
      </c>
      <c r="EL548" s="4">
        <v>8</v>
      </c>
      <c r="EM548" s="4">
        <v>25</v>
      </c>
      <c r="ET548" s="4" t="s">
        <v>1742</v>
      </c>
      <c r="EU548" s="4" t="s">
        <v>201</v>
      </c>
      <c r="EV548" s="4" t="s">
        <v>202</v>
      </c>
      <c r="EY548" s="4">
        <v>826</v>
      </c>
      <c r="FA548" s="83" t="s">
        <v>203</v>
      </c>
      <c r="FB548" s="4" t="s">
        <v>1978</v>
      </c>
      <c r="FC548" s="4">
        <v>0</v>
      </c>
      <c r="FD548" s="4" t="s">
        <v>205</v>
      </c>
      <c r="FE548" s="4">
        <v>7</v>
      </c>
    </row>
    <row r="549" spans="1:161" x14ac:dyDescent="0.3">
      <c r="A549" s="4">
        <v>15840</v>
      </c>
      <c r="B549" s="4" t="s">
        <v>2133</v>
      </c>
      <c r="C549" s="4" t="s">
        <v>194</v>
      </c>
      <c r="D549" s="4" t="s">
        <v>2134</v>
      </c>
      <c r="E549" s="4" t="s">
        <v>221</v>
      </c>
      <c r="F549" s="4" t="s">
        <v>202</v>
      </c>
      <c r="G549" s="4">
        <v>1</v>
      </c>
      <c r="H549" s="4">
        <v>1</v>
      </c>
      <c r="I549" s="4">
        <v>2</v>
      </c>
      <c r="J549" s="4">
        <v>1</v>
      </c>
      <c r="K549" s="4">
        <v>2</v>
      </c>
      <c r="O549" s="4">
        <v>1</v>
      </c>
      <c r="P549" s="4">
        <v>1</v>
      </c>
      <c r="Q549" s="4">
        <v>2</v>
      </c>
      <c r="R549" s="4">
        <v>3</v>
      </c>
      <c r="T549" s="4">
        <v>2</v>
      </c>
      <c r="U549" s="4">
        <v>3</v>
      </c>
      <c r="V549" s="4">
        <v>2</v>
      </c>
      <c r="W549" s="4">
        <v>2</v>
      </c>
      <c r="Y549" s="4">
        <v>1</v>
      </c>
      <c r="Z549" s="4">
        <v>1</v>
      </c>
      <c r="AA549" s="4">
        <v>1</v>
      </c>
      <c r="AB549" s="4">
        <v>2010</v>
      </c>
      <c r="AC549" s="4">
        <v>1</v>
      </c>
      <c r="AD549" s="4">
        <v>3</v>
      </c>
      <c r="AE549" s="4">
        <v>2</v>
      </c>
      <c r="AF549" s="4">
        <v>4</v>
      </c>
      <c r="AG549" s="4">
        <v>1</v>
      </c>
      <c r="AV549" s="4">
        <v>1</v>
      </c>
      <c r="AX549" s="4">
        <v>2</v>
      </c>
      <c r="AY549" s="4">
        <v>1</v>
      </c>
      <c r="BB549" s="4">
        <v>1</v>
      </c>
      <c r="BC549" s="4">
        <v>0</v>
      </c>
      <c r="BD549" s="4">
        <v>2</v>
      </c>
      <c r="BE549" s="4">
        <v>2</v>
      </c>
      <c r="BF549" s="4">
        <v>2</v>
      </c>
      <c r="BG549" s="4">
        <v>2</v>
      </c>
      <c r="BH549" s="4">
        <v>1</v>
      </c>
      <c r="BK549" s="4">
        <v>5</v>
      </c>
      <c r="BL549" s="4">
        <v>-77</v>
      </c>
      <c r="BS549" s="4">
        <v>1</v>
      </c>
      <c r="BU549" s="4">
        <v>1</v>
      </c>
      <c r="BV549" s="4">
        <v>4</v>
      </c>
      <c r="BX549" s="4">
        <v>3</v>
      </c>
      <c r="BY549" s="4">
        <v>1</v>
      </c>
      <c r="BZ549" s="4">
        <v>1</v>
      </c>
      <c r="CA549" s="4">
        <v>1</v>
      </c>
      <c r="CB549" s="4">
        <v>2</v>
      </c>
      <c r="CC549" s="4">
        <v>1</v>
      </c>
      <c r="CD549" s="4">
        <v>2</v>
      </c>
      <c r="CE549" s="4">
        <v>-98</v>
      </c>
      <c r="CF549" s="4">
        <v>2</v>
      </c>
      <c r="CG549" s="4">
        <v>2</v>
      </c>
      <c r="CH549" s="4">
        <v>3</v>
      </c>
      <c r="CI549" s="4">
        <v>1</v>
      </c>
      <c r="CJ549" s="4">
        <v>1</v>
      </c>
      <c r="CK549" s="4">
        <v>7</v>
      </c>
      <c r="CL549" s="4">
        <v>1</v>
      </c>
      <c r="CM549" s="4">
        <v>1</v>
      </c>
      <c r="CN549" s="4">
        <v>1</v>
      </c>
      <c r="CO549" s="4">
        <v>1</v>
      </c>
      <c r="CP549" s="4">
        <v>1</v>
      </c>
      <c r="CQ549" s="4">
        <v>1</v>
      </c>
      <c r="CR549" s="4">
        <v>1</v>
      </c>
      <c r="CS549" s="4">
        <v>1</v>
      </c>
      <c r="CT549" s="4">
        <v>1</v>
      </c>
      <c r="CU549" s="4">
        <v>1</v>
      </c>
      <c r="CV549" s="4">
        <v>2</v>
      </c>
      <c r="CX549" s="4">
        <v>2</v>
      </c>
      <c r="CY549" s="4">
        <v>1</v>
      </c>
      <c r="CZ549" s="4">
        <v>1</v>
      </c>
      <c r="DA549" s="4">
        <v>3</v>
      </c>
      <c r="DB549" s="4">
        <v>1</v>
      </c>
      <c r="DC549" s="4">
        <v>7</v>
      </c>
      <c r="DD549" s="4">
        <v>6</v>
      </c>
      <c r="DE549" s="4">
        <v>1</v>
      </c>
      <c r="DF549" s="4">
        <v>2</v>
      </c>
      <c r="DH549" s="4">
        <v>0</v>
      </c>
      <c r="DI549" s="4">
        <v>0</v>
      </c>
      <c r="DJ549" s="4">
        <v>0</v>
      </c>
      <c r="DK549" s="4">
        <v>0</v>
      </c>
      <c r="DL549" s="4">
        <v>0</v>
      </c>
      <c r="DM549" s="4">
        <v>2</v>
      </c>
      <c r="DO549" s="4">
        <v>1</v>
      </c>
      <c r="DP549" s="4">
        <v>2</v>
      </c>
      <c r="DQ549" s="4">
        <v>5</v>
      </c>
      <c r="DR549" s="4">
        <v>1</v>
      </c>
      <c r="DW549" s="4">
        <v>2</v>
      </c>
      <c r="DX549" s="4">
        <v>-98</v>
      </c>
      <c r="DY549" s="4">
        <v>1</v>
      </c>
      <c r="DZ549" s="4">
        <v>1</v>
      </c>
      <c r="EA549" s="4" t="s">
        <v>509</v>
      </c>
      <c r="EB549" s="4">
        <v>887</v>
      </c>
      <c r="EC549" s="4">
        <v>14.78</v>
      </c>
      <c r="EE549" s="4">
        <v>2</v>
      </c>
      <c r="EF549" s="4">
        <v>1</v>
      </c>
      <c r="EG549" s="4" t="s">
        <v>224</v>
      </c>
      <c r="EI549" s="4">
        <v>1</v>
      </c>
      <c r="EJ549" s="4">
        <v>1</v>
      </c>
      <c r="EK549" s="4">
        <v>3</v>
      </c>
      <c r="EL549" s="4">
        <v>4</v>
      </c>
      <c r="EM549" s="4">
        <v>17</v>
      </c>
      <c r="ET549" s="4" t="s">
        <v>1802</v>
      </c>
      <c r="EU549" s="4" t="s">
        <v>201</v>
      </c>
      <c r="EV549" s="4" t="s">
        <v>202</v>
      </c>
      <c r="EY549" s="4">
        <v>792</v>
      </c>
      <c r="FA549" s="83" t="s">
        <v>237</v>
      </c>
      <c r="FB549" s="4" t="s">
        <v>1978</v>
      </c>
      <c r="FC549" s="4">
        <v>0</v>
      </c>
      <c r="FD549" s="4" t="s">
        <v>205</v>
      </c>
      <c r="FE549" s="4">
        <v>7</v>
      </c>
    </row>
    <row r="550" spans="1:161" x14ac:dyDescent="0.3">
      <c r="A550" s="4">
        <v>17472</v>
      </c>
      <c r="B550" s="4" t="s">
        <v>2135</v>
      </c>
      <c r="C550" s="4" t="s">
        <v>194</v>
      </c>
      <c r="D550" s="4" t="s">
        <v>2136</v>
      </c>
      <c r="E550" s="4" t="s">
        <v>299</v>
      </c>
      <c r="F550" s="4" t="s">
        <v>1499</v>
      </c>
      <c r="G550" s="4">
        <v>1</v>
      </c>
      <c r="H550" s="4">
        <v>2</v>
      </c>
      <c r="J550" s="4">
        <v>1</v>
      </c>
      <c r="K550" s="4">
        <v>2</v>
      </c>
      <c r="O550" s="4">
        <v>0</v>
      </c>
      <c r="P550" s="4">
        <v>1</v>
      </c>
      <c r="Q550" s="4">
        <v>2</v>
      </c>
      <c r="BF550" s="4">
        <v>2</v>
      </c>
      <c r="BG550" s="4">
        <v>2</v>
      </c>
      <c r="BI550" s="4">
        <v>2</v>
      </c>
      <c r="BK550" s="4">
        <v>6</v>
      </c>
      <c r="BL550" s="4">
        <v>6</v>
      </c>
      <c r="BM550" s="4">
        <v>2</v>
      </c>
      <c r="BS550" s="4">
        <v>2</v>
      </c>
      <c r="BT550" s="4">
        <v>2</v>
      </c>
      <c r="BU550" s="4">
        <v>2</v>
      </c>
      <c r="BW550" s="4">
        <v>3</v>
      </c>
      <c r="BX550" s="4">
        <v>3</v>
      </c>
      <c r="BY550" s="4">
        <v>2</v>
      </c>
      <c r="BZ550" s="4">
        <v>1</v>
      </c>
      <c r="CA550" s="4">
        <v>1</v>
      </c>
      <c r="CB550" s="4">
        <v>2</v>
      </c>
      <c r="CC550" s="4">
        <v>2</v>
      </c>
      <c r="CD550" s="4">
        <v>2</v>
      </c>
      <c r="CE550" s="4">
        <v>2</v>
      </c>
      <c r="CF550" s="4">
        <v>1</v>
      </c>
      <c r="CG550" s="4">
        <v>2</v>
      </c>
      <c r="CH550" s="4">
        <v>2</v>
      </c>
      <c r="CI550" s="4">
        <v>2</v>
      </c>
      <c r="CJ550" s="4">
        <v>2</v>
      </c>
      <c r="CK550" s="4">
        <v>7</v>
      </c>
      <c r="CL550" s="4">
        <v>1</v>
      </c>
      <c r="CM550" s="4">
        <v>1</v>
      </c>
      <c r="CN550" s="4">
        <v>1</v>
      </c>
      <c r="CO550" s="4">
        <v>1</v>
      </c>
      <c r="CP550" s="4">
        <v>1</v>
      </c>
      <c r="CQ550" s="4">
        <v>1</v>
      </c>
      <c r="CR550" s="4">
        <v>1</v>
      </c>
      <c r="CS550" s="4">
        <v>1</v>
      </c>
      <c r="CT550" s="4">
        <v>1</v>
      </c>
      <c r="CU550" s="4">
        <v>1</v>
      </c>
      <c r="CV550" s="4">
        <v>2</v>
      </c>
      <c r="CX550" s="4">
        <v>2</v>
      </c>
      <c r="CY550" s="4">
        <v>2</v>
      </c>
      <c r="CZ550" s="4">
        <v>1</v>
      </c>
      <c r="DA550" s="4">
        <v>3</v>
      </c>
      <c r="DB550" s="4">
        <v>1</v>
      </c>
      <c r="DC550" s="4">
        <v>3</v>
      </c>
      <c r="DD550" s="4">
        <v>-97</v>
      </c>
      <c r="DE550" s="4">
        <v>1</v>
      </c>
      <c r="DF550" s="4">
        <v>5</v>
      </c>
      <c r="DH550" s="4">
        <v>3</v>
      </c>
      <c r="DI550" s="4">
        <v>0</v>
      </c>
      <c r="DJ550" s="4">
        <v>2</v>
      </c>
      <c r="DO550" s="4">
        <v>2</v>
      </c>
      <c r="DP550" s="4">
        <v>2</v>
      </c>
      <c r="DQ550" s="4">
        <v>4</v>
      </c>
      <c r="DR550" s="4">
        <v>6</v>
      </c>
      <c r="DW550" s="4">
        <v>1</v>
      </c>
      <c r="DX550" s="4">
        <v>6</v>
      </c>
      <c r="DY550" s="4">
        <v>1</v>
      </c>
      <c r="DZ550" s="4">
        <v>2</v>
      </c>
      <c r="EA550" s="4" t="s">
        <v>2137</v>
      </c>
      <c r="EB550" s="4">
        <v>538</v>
      </c>
      <c r="EC550" s="4">
        <v>8.9700000000000006</v>
      </c>
      <c r="EE550" s="4">
        <v>2</v>
      </c>
      <c r="EF550" s="4">
        <v>1</v>
      </c>
      <c r="EG550" s="4" t="s">
        <v>1759</v>
      </c>
      <c r="EI550" s="4">
        <v>1</v>
      </c>
      <c r="EJ550" s="4">
        <v>1</v>
      </c>
      <c r="EK550" s="4">
        <v>3</v>
      </c>
      <c r="EL550" s="4">
        <v>7</v>
      </c>
      <c r="EM550" s="4">
        <v>23</v>
      </c>
      <c r="ET550" s="4" t="s">
        <v>1884</v>
      </c>
      <c r="EU550" s="4" t="s">
        <v>201</v>
      </c>
      <c r="EV550" s="4" t="s">
        <v>202</v>
      </c>
      <c r="EY550" s="4">
        <v>1019</v>
      </c>
      <c r="FA550" s="83" t="s">
        <v>203</v>
      </c>
      <c r="FB550" s="4" t="s">
        <v>1978</v>
      </c>
      <c r="FC550" s="4">
        <v>1</v>
      </c>
      <c r="FD550" s="4" t="s">
        <v>205</v>
      </c>
      <c r="FE550" s="4">
        <v>3</v>
      </c>
    </row>
    <row r="551" spans="1:161" x14ac:dyDescent="0.3">
      <c r="A551" s="4">
        <v>17719</v>
      </c>
      <c r="B551" s="4" t="s">
        <v>2138</v>
      </c>
      <c r="C551" s="4" t="s">
        <v>212</v>
      </c>
      <c r="D551" s="4" t="s">
        <v>2139</v>
      </c>
      <c r="E551" s="4" t="s">
        <v>293</v>
      </c>
      <c r="F551" s="4" t="s">
        <v>202</v>
      </c>
      <c r="G551" s="4">
        <v>1</v>
      </c>
      <c r="H551" s="4">
        <v>2</v>
      </c>
      <c r="J551" s="4">
        <v>1</v>
      </c>
      <c r="K551" s="4">
        <v>2</v>
      </c>
      <c r="O551" s="4">
        <v>0</v>
      </c>
      <c r="P551" s="4">
        <v>1</v>
      </c>
      <c r="Q551" s="4">
        <v>2</v>
      </c>
      <c r="BF551" s="4">
        <v>2</v>
      </c>
      <c r="BG551" s="4">
        <v>2</v>
      </c>
      <c r="BI551" s="4">
        <v>2</v>
      </c>
      <c r="BK551" s="4">
        <v>5</v>
      </c>
      <c r="BL551" s="4">
        <v>1</v>
      </c>
      <c r="BS551" s="4">
        <v>1</v>
      </c>
      <c r="BU551" s="4">
        <v>2</v>
      </c>
      <c r="BW551" s="4">
        <v>1</v>
      </c>
      <c r="BX551" s="4">
        <v>1</v>
      </c>
      <c r="BY551" s="4">
        <v>2</v>
      </c>
      <c r="BZ551" s="4">
        <v>1</v>
      </c>
      <c r="CA551" s="4">
        <v>1</v>
      </c>
      <c r="CB551" s="4">
        <v>2</v>
      </c>
      <c r="CC551" s="4">
        <v>2</v>
      </c>
      <c r="CD551" s="4">
        <v>2</v>
      </c>
      <c r="CE551" s="4">
        <v>2</v>
      </c>
      <c r="CF551" s="4">
        <v>2</v>
      </c>
      <c r="CG551" s="4">
        <v>1</v>
      </c>
      <c r="CH551" s="4">
        <v>2</v>
      </c>
      <c r="CI551" s="4">
        <v>1</v>
      </c>
      <c r="CJ551" s="4">
        <v>2</v>
      </c>
      <c r="CK551" s="4">
        <v>7</v>
      </c>
      <c r="CL551" s="4">
        <v>1</v>
      </c>
      <c r="CM551" s="4">
        <v>4</v>
      </c>
      <c r="CN551" s="4">
        <v>-98</v>
      </c>
      <c r="CR551" s="4">
        <v>-98</v>
      </c>
      <c r="CV551" s="4">
        <v>-99</v>
      </c>
      <c r="CX551" s="4">
        <v>-99</v>
      </c>
      <c r="CY551" s="4">
        <v>-98</v>
      </c>
      <c r="CZ551" s="4">
        <v>-98</v>
      </c>
      <c r="DB551" s="4">
        <v>-98</v>
      </c>
      <c r="DD551" s="4">
        <v>-98</v>
      </c>
      <c r="DE551" s="4">
        <v>-98</v>
      </c>
      <c r="DO551" s="4">
        <v>-98</v>
      </c>
      <c r="DP551" s="4">
        <v>-98</v>
      </c>
      <c r="DQ551" s="4">
        <v>-98</v>
      </c>
      <c r="DR551" s="4">
        <v>-98</v>
      </c>
      <c r="DW551" s="4">
        <v>-98</v>
      </c>
      <c r="DX551" s="4">
        <v>-98</v>
      </c>
      <c r="DY551" s="4">
        <v>-98</v>
      </c>
      <c r="DZ551" s="4">
        <v>1</v>
      </c>
      <c r="EA551" s="4" t="s">
        <v>229</v>
      </c>
      <c r="EB551" s="4">
        <v>434</v>
      </c>
      <c r="EC551" s="4">
        <v>7.23</v>
      </c>
      <c r="EE551" s="4">
        <v>2</v>
      </c>
      <c r="EF551" s="4">
        <v>1</v>
      </c>
      <c r="EG551" s="4" t="s">
        <v>369</v>
      </c>
      <c r="EI551" s="4">
        <v>1</v>
      </c>
      <c r="EJ551" s="4">
        <v>1</v>
      </c>
      <c r="EK551" s="4">
        <v>3</v>
      </c>
      <c r="EL551" s="4">
        <v>10</v>
      </c>
      <c r="EM551" s="4">
        <v>29</v>
      </c>
      <c r="ET551" s="4" t="s">
        <v>1884</v>
      </c>
      <c r="EU551" s="4" t="s">
        <v>201</v>
      </c>
      <c r="EV551" s="4" t="s">
        <v>202</v>
      </c>
      <c r="EW551" s="4">
        <v>1</v>
      </c>
      <c r="EY551" s="4">
        <v>929</v>
      </c>
      <c r="FA551" s="83" t="s">
        <v>203</v>
      </c>
      <c r="FB551" s="4" t="s">
        <v>1978</v>
      </c>
      <c r="FC551" s="4">
        <v>1</v>
      </c>
      <c r="FD551" s="4" t="s">
        <v>205</v>
      </c>
      <c r="FE551" s="4">
        <v>7</v>
      </c>
    </row>
    <row r="552" spans="1:161" x14ac:dyDescent="0.3">
      <c r="A552" s="4">
        <v>17875</v>
      </c>
      <c r="B552" s="4" t="s">
        <v>2140</v>
      </c>
      <c r="C552" s="4" t="s">
        <v>212</v>
      </c>
      <c r="D552" s="4" t="s">
        <v>2141</v>
      </c>
      <c r="E552" s="4" t="s">
        <v>214</v>
      </c>
      <c r="F552" s="4" t="s">
        <v>202</v>
      </c>
      <c r="G552" s="4">
        <v>1</v>
      </c>
      <c r="H552" s="4">
        <v>2</v>
      </c>
      <c r="J552" s="4">
        <v>1</v>
      </c>
      <c r="K552" s="4">
        <v>2</v>
      </c>
      <c r="O552" s="4">
        <v>0</v>
      </c>
      <c r="P552" s="4">
        <v>1</v>
      </c>
      <c r="Q552" s="4">
        <v>2</v>
      </c>
      <c r="BF552" s="4">
        <v>2</v>
      </c>
      <c r="BG552" s="4">
        <v>2</v>
      </c>
      <c r="BI552" s="4">
        <v>2</v>
      </c>
      <c r="BK552" s="4">
        <v>6</v>
      </c>
      <c r="BL552" s="4">
        <v>6</v>
      </c>
      <c r="BS552" s="4">
        <v>2</v>
      </c>
      <c r="BT552" s="4">
        <v>2</v>
      </c>
      <c r="BU552" s="4">
        <v>2</v>
      </c>
      <c r="BW552" s="4">
        <v>3</v>
      </c>
      <c r="BX552" s="4">
        <v>3</v>
      </c>
      <c r="BY552" s="4">
        <v>2</v>
      </c>
      <c r="BZ552" s="4">
        <v>1</v>
      </c>
      <c r="CA552" s="4">
        <v>1</v>
      </c>
      <c r="CB552" s="4">
        <v>2</v>
      </c>
      <c r="CC552" s="4">
        <v>1</v>
      </c>
      <c r="CD552" s="4">
        <v>2</v>
      </c>
      <c r="CE552" s="4">
        <v>2</v>
      </c>
      <c r="CF552" s="4">
        <v>1</v>
      </c>
      <c r="CG552" s="4">
        <v>1</v>
      </c>
      <c r="CH552" s="4">
        <v>1</v>
      </c>
      <c r="CI552" s="4">
        <v>2</v>
      </c>
      <c r="CJ552" s="4">
        <v>1</v>
      </c>
      <c r="CK552" s="4">
        <v>7</v>
      </c>
      <c r="CL552" s="4">
        <v>1</v>
      </c>
      <c r="CM552" s="4">
        <v>3</v>
      </c>
      <c r="CN552" s="4">
        <v>1</v>
      </c>
      <c r="CO552" s="4">
        <v>1</v>
      </c>
      <c r="CP552" s="4">
        <v>1</v>
      </c>
      <c r="CQ552" s="4">
        <v>1</v>
      </c>
      <c r="CR552" s="4">
        <v>1</v>
      </c>
      <c r="CS552" s="4">
        <v>1</v>
      </c>
      <c r="CT552" s="4">
        <v>1</v>
      </c>
      <c r="CU552" s="4">
        <v>1</v>
      </c>
      <c r="CV552" s="4">
        <v>2</v>
      </c>
      <c r="CX552" s="4">
        <v>2</v>
      </c>
      <c r="CY552" s="4">
        <v>1</v>
      </c>
      <c r="CZ552" s="4">
        <v>1</v>
      </c>
      <c r="DA552" s="4">
        <v>3</v>
      </c>
      <c r="DB552" s="4">
        <v>1</v>
      </c>
      <c r="DC552" s="4">
        <v>1.5</v>
      </c>
      <c r="DD552" s="4">
        <v>1</v>
      </c>
      <c r="DE552" s="4">
        <v>1</v>
      </c>
      <c r="DF552" s="4">
        <v>3</v>
      </c>
      <c r="DH552" s="4">
        <v>1</v>
      </c>
      <c r="DI552" s="4">
        <v>0</v>
      </c>
      <c r="DJ552" s="4">
        <v>0</v>
      </c>
      <c r="DK552" s="4">
        <v>1</v>
      </c>
      <c r="DL552" s="4">
        <v>1</v>
      </c>
      <c r="DO552" s="4">
        <v>2</v>
      </c>
      <c r="DP552" s="4">
        <v>2</v>
      </c>
      <c r="DQ552" s="4">
        <v>6</v>
      </c>
      <c r="DR552" s="4">
        <v>1</v>
      </c>
      <c r="DW552" s="4">
        <v>2</v>
      </c>
      <c r="DX552" s="4">
        <v>6</v>
      </c>
      <c r="DY552" s="4">
        <v>1</v>
      </c>
      <c r="DZ552" s="4">
        <v>2</v>
      </c>
      <c r="EA552" s="4" t="s">
        <v>2142</v>
      </c>
      <c r="EB552" s="4">
        <v>607</v>
      </c>
      <c r="EC552" s="4">
        <v>10.119999999999999</v>
      </c>
      <c r="EE552" s="4">
        <v>2</v>
      </c>
      <c r="EF552" s="4">
        <v>1</v>
      </c>
      <c r="EG552" s="4" t="s">
        <v>1759</v>
      </c>
      <c r="EI552" s="4">
        <v>1</v>
      </c>
      <c r="EJ552" s="4">
        <v>1</v>
      </c>
      <c r="EK552" s="4">
        <v>3</v>
      </c>
      <c r="EL552" s="4">
        <v>8</v>
      </c>
      <c r="EM552" s="4">
        <v>25</v>
      </c>
      <c r="ET552" s="4" t="s">
        <v>1884</v>
      </c>
      <c r="EU552" s="4" t="s">
        <v>201</v>
      </c>
      <c r="EV552" s="4" t="s">
        <v>202</v>
      </c>
      <c r="EY552" s="4">
        <v>826</v>
      </c>
      <c r="FA552" s="83" t="s">
        <v>203</v>
      </c>
      <c r="FB552" s="4" t="s">
        <v>1978</v>
      </c>
      <c r="FC552" s="4">
        <v>1</v>
      </c>
      <c r="FD552" s="4" t="s">
        <v>205</v>
      </c>
      <c r="FE552" s="4">
        <v>3</v>
      </c>
    </row>
    <row r="553" spans="1:161" x14ac:dyDescent="0.3">
      <c r="A553" s="4">
        <v>18084</v>
      </c>
      <c r="B553" s="4" t="s">
        <v>2143</v>
      </c>
      <c r="C553" s="4" t="s">
        <v>194</v>
      </c>
      <c r="D553" s="4" t="s">
        <v>2144</v>
      </c>
      <c r="E553" s="4" t="s">
        <v>299</v>
      </c>
      <c r="F553" s="4" t="s">
        <v>202</v>
      </c>
      <c r="G553" s="4">
        <v>1</v>
      </c>
      <c r="H553" s="4">
        <v>2</v>
      </c>
      <c r="J553" s="4">
        <v>1</v>
      </c>
      <c r="K553" s="4">
        <v>2</v>
      </c>
      <c r="O553" s="4">
        <v>0</v>
      </c>
      <c r="P553" s="4">
        <v>1</v>
      </c>
      <c r="Q553" s="4">
        <v>2</v>
      </c>
      <c r="BF553" s="4">
        <v>2</v>
      </c>
      <c r="BG553" s="4">
        <v>2</v>
      </c>
      <c r="BI553" s="4">
        <v>2</v>
      </c>
      <c r="BK553" s="4">
        <v>6</v>
      </c>
      <c r="BL553" s="4">
        <v>5</v>
      </c>
      <c r="BM553" s="4">
        <v>-77</v>
      </c>
      <c r="BS553" s="4">
        <v>1</v>
      </c>
      <c r="BU553" s="4">
        <v>1</v>
      </c>
      <c r="BV553" s="4">
        <v>4</v>
      </c>
      <c r="BX553" s="4">
        <v>3</v>
      </c>
      <c r="BY553" s="4">
        <v>1</v>
      </c>
      <c r="BZ553" s="4">
        <v>1</v>
      </c>
      <c r="CA553" s="4">
        <v>1</v>
      </c>
      <c r="CB553" s="4">
        <v>2</v>
      </c>
      <c r="CC553" s="4">
        <v>1</v>
      </c>
      <c r="CD553" s="4">
        <v>2</v>
      </c>
      <c r="CE553" s="4">
        <v>2</v>
      </c>
      <c r="CF553" s="4">
        <v>1</v>
      </c>
      <c r="CG553" s="4">
        <v>2</v>
      </c>
      <c r="CH553" s="4">
        <v>1</v>
      </c>
      <c r="CI553" s="4">
        <v>2</v>
      </c>
      <c r="CJ553" s="4">
        <v>2</v>
      </c>
      <c r="CK553" s="4">
        <v>6</v>
      </c>
      <c r="CL553" s="4">
        <v>1</v>
      </c>
      <c r="CM553" s="4">
        <v>3</v>
      </c>
      <c r="CN553" s="4">
        <v>1</v>
      </c>
      <c r="CO553" s="4">
        <v>1</v>
      </c>
      <c r="CP553" s="4">
        <v>1</v>
      </c>
      <c r="CQ553" s="4">
        <v>1</v>
      </c>
      <c r="CR553" s="4">
        <v>1</v>
      </c>
      <c r="CS553" s="4">
        <v>1</v>
      </c>
      <c r="CT553" s="4">
        <v>1</v>
      </c>
      <c r="CU553" s="4">
        <v>1</v>
      </c>
      <c r="CV553" s="4">
        <v>2</v>
      </c>
      <c r="CX553" s="4">
        <v>2</v>
      </c>
      <c r="CY553" s="4">
        <v>6</v>
      </c>
      <c r="CZ553" s="4">
        <v>1</v>
      </c>
      <c r="DA553" s="4">
        <v>2</v>
      </c>
      <c r="DB553" s="4">
        <v>1</v>
      </c>
      <c r="DC553" s="4">
        <v>13</v>
      </c>
      <c r="DD553" s="4">
        <v>2</v>
      </c>
      <c r="DE553" s="4">
        <v>1</v>
      </c>
      <c r="DF553" s="4">
        <v>1</v>
      </c>
      <c r="DG553" s="4">
        <v>1</v>
      </c>
      <c r="DH553" s="4">
        <v>0</v>
      </c>
      <c r="DI553" s="4">
        <v>0</v>
      </c>
      <c r="DJ553" s="4">
        <v>0</v>
      </c>
      <c r="DK553" s="4">
        <v>0</v>
      </c>
      <c r="DL553" s="4">
        <v>0</v>
      </c>
      <c r="DM553" s="4">
        <v>0</v>
      </c>
      <c r="DN553" s="4">
        <v>1</v>
      </c>
      <c r="DO553" s="4">
        <v>1</v>
      </c>
      <c r="DP553" s="4">
        <v>2</v>
      </c>
      <c r="DQ553" s="4">
        <v>8</v>
      </c>
      <c r="DR553" s="4">
        <v>1</v>
      </c>
      <c r="DW553" s="4">
        <v>2</v>
      </c>
      <c r="DX553" s="4">
        <v>2</v>
      </c>
      <c r="DY553" s="4">
        <v>1</v>
      </c>
      <c r="DZ553" s="4">
        <v>2</v>
      </c>
      <c r="EA553" s="4" t="s">
        <v>1780</v>
      </c>
      <c r="EB553" s="4">
        <v>850</v>
      </c>
      <c r="EC553" s="4">
        <v>14.17</v>
      </c>
      <c r="EE553" s="4">
        <v>2</v>
      </c>
      <c r="EF553" s="4">
        <v>1</v>
      </c>
      <c r="EG553" s="4" t="s">
        <v>652</v>
      </c>
      <c r="EI553" s="4">
        <v>1</v>
      </c>
      <c r="EJ553" s="4">
        <v>1</v>
      </c>
      <c r="EK553" s="4">
        <v>3</v>
      </c>
      <c r="EL553" s="4">
        <v>7</v>
      </c>
      <c r="EM553" s="4">
        <v>23</v>
      </c>
      <c r="ET553" s="4" t="s">
        <v>1943</v>
      </c>
      <c r="EU553" s="4" t="s">
        <v>201</v>
      </c>
      <c r="EV553" s="4" t="s">
        <v>202</v>
      </c>
      <c r="EY553" s="4">
        <v>1019</v>
      </c>
      <c r="FA553" s="83" t="s">
        <v>203</v>
      </c>
      <c r="FB553" s="4" t="s">
        <v>1978</v>
      </c>
      <c r="FC553" s="4">
        <v>0</v>
      </c>
      <c r="FD553" s="4" t="s">
        <v>205</v>
      </c>
      <c r="FE553" s="4">
        <v>3</v>
      </c>
    </row>
    <row r="554" spans="1:161" x14ac:dyDescent="0.3">
      <c r="A554" s="4">
        <v>18522</v>
      </c>
      <c r="B554" s="4" t="s">
        <v>2145</v>
      </c>
      <c r="C554" s="4" t="s">
        <v>212</v>
      </c>
      <c r="D554" s="4" t="s">
        <v>2146</v>
      </c>
      <c r="E554" s="4" t="s">
        <v>214</v>
      </c>
      <c r="F554" s="4" t="s">
        <v>202</v>
      </c>
      <c r="G554" s="4">
        <v>1</v>
      </c>
      <c r="H554" s="4">
        <v>2</v>
      </c>
      <c r="J554" s="4">
        <v>1</v>
      </c>
      <c r="K554" s="4">
        <v>2</v>
      </c>
      <c r="O554" s="4">
        <v>0</v>
      </c>
      <c r="P554" s="4">
        <v>1</v>
      </c>
      <c r="Q554" s="4">
        <v>2</v>
      </c>
      <c r="BF554" s="4">
        <v>2</v>
      </c>
      <c r="BG554" s="4">
        <v>2</v>
      </c>
      <c r="BI554" s="4">
        <v>2</v>
      </c>
      <c r="BK554" s="4">
        <v>6</v>
      </c>
      <c r="BL554" s="4">
        <v>6</v>
      </c>
      <c r="BS554" s="4">
        <v>1</v>
      </c>
      <c r="BU554" s="4">
        <v>1</v>
      </c>
      <c r="BV554" s="4">
        <v>-98</v>
      </c>
      <c r="BX554" s="4">
        <v>3</v>
      </c>
      <c r="BY554" s="4">
        <v>2</v>
      </c>
      <c r="BZ554" s="4">
        <v>1</v>
      </c>
      <c r="CA554" s="4">
        <v>1</v>
      </c>
      <c r="CB554" s="4">
        <v>1</v>
      </c>
      <c r="CC554" s="4">
        <v>1</v>
      </c>
      <c r="CD554" s="4">
        <v>2</v>
      </c>
      <c r="CE554" s="4">
        <v>2</v>
      </c>
      <c r="CF554" s="4">
        <v>1</v>
      </c>
      <c r="CG554" s="4">
        <v>1</v>
      </c>
      <c r="CH554" s="4">
        <v>2</v>
      </c>
      <c r="CI554" s="4">
        <v>1</v>
      </c>
      <c r="CJ554" s="4">
        <v>2</v>
      </c>
      <c r="CK554" s="4">
        <v>7</v>
      </c>
      <c r="CL554" s="4">
        <v>3</v>
      </c>
      <c r="CM554" s="4">
        <v>5</v>
      </c>
      <c r="CN554" s="4">
        <v>1</v>
      </c>
      <c r="CO554" s="4">
        <v>1</v>
      </c>
      <c r="CP554" s="4">
        <v>1</v>
      </c>
      <c r="CQ554" s="4">
        <v>1</v>
      </c>
      <c r="CR554" s="4">
        <v>1</v>
      </c>
      <c r="CS554" s="4">
        <v>1</v>
      </c>
      <c r="CT554" s="4">
        <v>1</v>
      </c>
      <c r="CU554" s="4">
        <v>1</v>
      </c>
      <c r="CV554" s="4">
        <v>2</v>
      </c>
      <c r="CX554" s="4">
        <v>2</v>
      </c>
      <c r="CY554" s="4">
        <v>1</v>
      </c>
      <c r="CZ554" s="4">
        <v>1</v>
      </c>
      <c r="DA554" s="4">
        <v>2</v>
      </c>
      <c r="DB554" s="4">
        <v>1</v>
      </c>
      <c r="DC554" s="4">
        <v>8</v>
      </c>
      <c r="DD554" s="4">
        <v>1</v>
      </c>
      <c r="DE554" s="4">
        <v>1</v>
      </c>
      <c r="DF554" s="4">
        <v>4</v>
      </c>
      <c r="DH554" s="4">
        <v>2</v>
      </c>
      <c r="DI554" s="4">
        <v>0</v>
      </c>
      <c r="DJ554" s="4">
        <v>0</v>
      </c>
      <c r="DK554" s="4">
        <v>2</v>
      </c>
      <c r="DO554" s="4">
        <v>1</v>
      </c>
      <c r="DP554" s="4">
        <v>2</v>
      </c>
      <c r="DQ554" s="4">
        <v>6</v>
      </c>
      <c r="DR554" s="4">
        <v>1</v>
      </c>
      <c r="DW554" s="4">
        <v>2</v>
      </c>
      <c r="DX554" s="4">
        <v>-98</v>
      </c>
      <c r="DY554" s="4">
        <v>1</v>
      </c>
      <c r="DZ554" s="4">
        <v>2</v>
      </c>
      <c r="EA554" s="4" t="s">
        <v>2147</v>
      </c>
      <c r="EB554" s="4">
        <v>464</v>
      </c>
      <c r="EC554" s="4">
        <v>7.73</v>
      </c>
      <c r="EE554" s="4">
        <v>2</v>
      </c>
      <c r="EF554" s="4">
        <v>1</v>
      </c>
      <c r="EG554" s="4" t="s">
        <v>553</v>
      </c>
      <c r="EI554" s="4">
        <v>1</v>
      </c>
      <c r="EJ554" s="4">
        <v>1</v>
      </c>
      <c r="EK554" s="4">
        <v>3</v>
      </c>
      <c r="EL554" s="4">
        <v>8</v>
      </c>
      <c r="EM554" s="4">
        <v>25</v>
      </c>
      <c r="ET554" s="4" t="s">
        <v>1943</v>
      </c>
      <c r="EU554" s="4" t="s">
        <v>201</v>
      </c>
      <c r="EV554" s="4" t="s">
        <v>202</v>
      </c>
      <c r="EY554" s="4">
        <v>826</v>
      </c>
      <c r="FA554" s="83" t="s">
        <v>203</v>
      </c>
      <c r="FB554" s="4" t="s">
        <v>1978</v>
      </c>
      <c r="FC554" s="4">
        <v>0</v>
      </c>
      <c r="FD554" s="4" t="s">
        <v>205</v>
      </c>
      <c r="FE554" s="4">
        <v>3</v>
      </c>
    </row>
    <row r="555" spans="1:161" x14ac:dyDescent="0.3">
      <c r="A555" s="4">
        <v>18659</v>
      </c>
      <c r="B555" s="4" t="s">
        <v>2148</v>
      </c>
      <c r="C555" s="4" t="s">
        <v>212</v>
      </c>
      <c r="D555" s="4" t="s">
        <v>2149</v>
      </c>
      <c r="E555" s="4" t="s">
        <v>309</v>
      </c>
      <c r="F555" s="4" t="s">
        <v>1499</v>
      </c>
      <c r="G555" s="4">
        <v>1</v>
      </c>
      <c r="H555" s="4">
        <v>1</v>
      </c>
      <c r="I555" s="4">
        <v>1</v>
      </c>
      <c r="J555" s="4">
        <v>1</v>
      </c>
      <c r="K555" s="4">
        <v>2</v>
      </c>
      <c r="O555" s="4">
        <v>2</v>
      </c>
      <c r="P555" s="4">
        <v>1</v>
      </c>
      <c r="Q555" s="4">
        <v>2</v>
      </c>
      <c r="BF555" s="4">
        <v>2</v>
      </c>
      <c r="BG555" s="4">
        <v>2</v>
      </c>
      <c r="BI555" s="4">
        <v>1</v>
      </c>
      <c r="BK555" s="4">
        <v>6</v>
      </c>
      <c r="BL555" s="4">
        <v>-77</v>
      </c>
      <c r="BS555" s="4">
        <v>2</v>
      </c>
      <c r="BT555" s="4">
        <v>2</v>
      </c>
      <c r="BU555" s="4">
        <v>2</v>
      </c>
      <c r="BW555" s="4">
        <v>1</v>
      </c>
      <c r="BX555" s="4">
        <v>3</v>
      </c>
      <c r="BY555" s="4">
        <v>1</v>
      </c>
      <c r="BZ555" s="4">
        <v>2</v>
      </c>
      <c r="CA555" s="4">
        <v>1</v>
      </c>
      <c r="CB555" s="4">
        <v>1</v>
      </c>
      <c r="CC555" s="4">
        <v>2</v>
      </c>
      <c r="CD555" s="4">
        <v>1</v>
      </c>
      <c r="CE555" s="4">
        <v>2</v>
      </c>
      <c r="CF555" s="4">
        <v>2</v>
      </c>
      <c r="CG555" s="4">
        <v>2</v>
      </c>
      <c r="CH555" s="4">
        <v>2</v>
      </c>
      <c r="CI555" s="4">
        <v>1</v>
      </c>
      <c r="CJ555" s="4">
        <v>2</v>
      </c>
      <c r="CK555" s="4">
        <v>7</v>
      </c>
      <c r="CL555" s="4">
        <v>1</v>
      </c>
      <c r="CM555" s="4">
        <v>2</v>
      </c>
      <c r="CN555" s="4">
        <v>1</v>
      </c>
      <c r="CO555" s="4">
        <v>1</v>
      </c>
      <c r="CP555" s="4">
        <v>1</v>
      </c>
      <c r="CQ555" s="4">
        <v>1</v>
      </c>
      <c r="CR555" s="4">
        <v>1</v>
      </c>
      <c r="CS555" s="4">
        <v>0</v>
      </c>
      <c r="CV555" s="4">
        <v>2</v>
      </c>
      <c r="CX555" s="4">
        <v>2</v>
      </c>
      <c r="CY555" s="4">
        <v>2</v>
      </c>
      <c r="CZ555" s="4">
        <v>1</v>
      </c>
      <c r="DA555" s="4">
        <v>2</v>
      </c>
      <c r="DB555" s="4">
        <v>1</v>
      </c>
      <c r="DC555" s="4">
        <v>13</v>
      </c>
      <c r="DD555" s="4">
        <v>3</v>
      </c>
      <c r="DE555" s="4">
        <v>1</v>
      </c>
      <c r="DF555" s="4">
        <v>2</v>
      </c>
      <c r="DG555" s="4">
        <v>2</v>
      </c>
      <c r="DH555" s="4">
        <v>0</v>
      </c>
      <c r="DI555" s="4">
        <v>0</v>
      </c>
      <c r="DJ555" s="4">
        <v>1</v>
      </c>
      <c r="DK555" s="4">
        <v>0</v>
      </c>
      <c r="DL555" s="4">
        <v>0</v>
      </c>
      <c r="DM555" s="4">
        <v>0</v>
      </c>
      <c r="DN555" s="4">
        <v>1</v>
      </c>
      <c r="DO555" s="4">
        <v>1</v>
      </c>
      <c r="DP555" s="4">
        <v>2</v>
      </c>
      <c r="DQ555" s="4">
        <v>4</v>
      </c>
      <c r="DR555" s="4">
        <v>6</v>
      </c>
      <c r="DW555" s="4">
        <v>1</v>
      </c>
      <c r="DX555" s="4">
        <v>2</v>
      </c>
      <c r="DY555" s="4">
        <v>1</v>
      </c>
      <c r="DZ555" s="4">
        <v>2</v>
      </c>
      <c r="EA555" s="4" t="s">
        <v>2150</v>
      </c>
      <c r="EB555" s="4">
        <v>771</v>
      </c>
      <c r="EC555" s="4">
        <v>12.85</v>
      </c>
      <c r="EE555" s="4">
        <v>2</v>
      </c>
      <c r="EF555" s="4">
        <v>1</v>
      </c>
      <c r="EG555" s="4" t="s">
        <v>665</v>
      </c>
      <c r="EI555" s="4">
        <v>1</v>
      </c>
      <c r="EJ555" s="4">
        <v>1</v>
      </c>
      <c r="EK555" s="4">
        <v>3</v>
      </c>
      <c r="EL555" s="4">
        <v>9</v>
      </c>
      <c r="EM555" s="4">
        <v>27</v>
      </c>
      <c r="ET555" s="4" t="s">
        <v>1943</v>
      </c>
      <c r="EU555" s="4" t="s">
        <v>201</v>
      </c>
      <c r="EV555" s="4" t="s">
        <v>202</v>
      </c>
      <c r="EY555" s="4">
        <v>1294</v>
      </c>
      <c r="FA555" s="83" t="s">
        <v>203</v>
      </c>
      <c r="FB555" s="4" t="s">
        <v>1978</v>
      </c>
      <c r="FC555" s="4">
        <v>1</v>
      </c>
      <c r="FD555" s="4" t="s">
        <v>205</v>
      </c>
      <c r="FE555" s="4">
        <v>3</v>
      </c>
    </row>
    <row r="556" spans="1:161" x14ac:dyDescent="0.3">
      <c r="A556" s="4">
        <v>18699</v>
      </c>
      <c r="B556" s="4" t="s">
        <v>2151</v>
      </c>
      <c r="C556" s="4" t="s">
        <v>194</v>
      </c>
      <c r="D556" s="4" t="s">
        <v>2152</v>
      </c>
      <c r="E556" s="4" t="s">
        <v>299</v>
      </c>
      <c r="F556" s="4" t="s">
        <v>202</v>
      </c>
      <c r="G556" s="4">
        <v>1</v>
      </c>
      <c r="H556" s="4">
        <v>2</v>
      </c>
      <c r="J556" s="4">
        <v>1</v>
      </c>
      <c r="K556" s="4">
        <v>2</v>
      </c>
      <c r="O556" s="4">
        <v>0</v>
      </c>
      <c r="P556" s="4">
        <v>1</v>
      </c>
      <c r="Q556" s="4">
        <v>2</v>
      </c>
      <c r="BF556" s="4">
        <v>2</v>
      </c>
      <c r="BG556" s="4">
        <v>2</v>
      </c>
      <c r="BI556" s="4">
        <v>2</v>
      </c>
      <c r="BK556" s="4">
        <v>6</v>
      </c>
      <c r="BL556" s="4">
        <v>2</v>
      </c>
      <c r="BM556" s="4">
        <v>1</v>
      </c>
      <c r="BS556" s="4">
        <v>1</v>
      </c>
      <c r="BU556" s="4">
        <v>-98</v>
      </c>
      <c r="BX556" s="4">
        <v>3</v>
      </c>
      <c r="BY556" s="4">
        <v>1</v>
      </c>
      <c r="BZ556" s="4">
        <v>1</v>
      </c>
      <c r="CA556" s="4">
        <v>1</v>
      </c>
      <c r="CB556" s="4">
        <v>1</v>
      </c>
      <c r="CC556" s="4">
        <v>1</v>
      </c>
      <c r="CD556" s="4">
        <v>2</v>
      </c>
      <c r="CE556" s="4">
        <v>2</v>
      </c>
      <c r="CF556" s="4">
        <v>1</v>
      </c>
      <c r="CG556" s="4">
        <v>1</v>
      </c>
      <c r="CH556" s="4">
        <v>2</v>
      </c>
      <c r="CI556" s="4">
        <v>1</v>
      </c>
      <c r="CJ556" s="4">
        <v>1</v>
      </c>
      <c r="CK556" s="4">
        <v>7</v>
      </c>
      <c r="CL556" s="4">
        <v>1</v>
      </c>
      <c r="CM556" s="4">
        <v>2</v>
      </c>
      <c r="CN556" s="4">
        <v>1</v>
      </c>
      <c r="CO556" s="4">
        <v>2</v>
      </c>
      <c r="CP556" s="4">
        <v>1</v>
      </c>
      <c r="CQ556" s="4">
        <v>2</v>
      </c>
      <c r="CR556" s="4">
        <v>1</v>
      </c>
      <c r="CS556" s="4">
        <v>1</v>
      </c>
      <c r="CT556" s="4">
        <v>1</v>
      </c>
      <c r="CU556" s="4">
        <v>1</v>
      </c>
      <c r="CV556" s="4">
        <v>2</v>
      </c>
      <c r="CX556" s="4">
        <v>2</v>
      </c>
      <c r="CY556" s="4">
        <v>1</v>
      </c>
      <c r="CZ556" s="4">
        <v>1</v>
      </c>
      <c r="DA556" s="4">
        <v>4</v>
      </c>
      <c r="DB556" s="4">
        <v>1</v>
      </c>
      <c r="DC556" s="4">
        <v>8</v>
      </c>
      <c r="DD556" s="4">
        <v>3</v>
      </c>
      <c r="DE556" s="4">
        <v>1</v>
      </c>
      <c r="DF556" s="4">
        <v>6</v>
      </c>
      <c r="DH556" s="4">
        <v>4</v>
      </c>
      <c r="DI556" s="4">
        <v>0</v>
      </c>
      <c r="DJ556" s="4">
        <v>0</v>
      </c>
      <c r="DK556" s="4">
        <v>2</v>
      </c>
      <c r="DO556" s="4">
        <v>1</v>
      </c>
      <c r="DP556" s="4">
        <v>2</v>
      </c>
      <c r="DQ556" s="4">
        <v>6</v>
      </c>
      <c r="DR556" s="4">
        <v>-98</v>
      </c>
      <c r="DW556" s="4">
        <v>2</v>
      </c>
      <c r="DX556" s="4">
        <v>-98</v>
      </c>
      <c r="DY556" s="4">
        <v>1</v>
      </c>
      <c r="DZ556" s="4">
        <v>2</v>
      </c>
      <c r="EA556" s="4" t="s">
        <v>2153</v>
      </c>
      <c r="EB556" s="4">
        <v>542</v>
      </c>
      <c r="EC556" s="4">
        <v>9.0299999999999994</v>
      </c>
      <c r="EE556" s="4">
        <v>2</v>
      </c>
      <c r="EF556" s="4">
        <v>1</v>
      </c>
      <c r="EG556" s="4" t="s">
        <v>601</v>
      </c>
      <c r="EI556" s="4">
        <v>1</v>
      </c>
      <c r="EJ556" s="4">
        <v>1</v>
      </c>
      <c r="EK556" s="4">
        <v>3</v>
      </c>
      <c r="EL556" s="4">
        <v>7</v>
      </c>
      <c r="EM556" s="4">
        <v>23</v>
      </c>
      <c r="ET556" s="4" t="s">
        <v>1973</v>
      </c>
      <c r="EU556" s="4" t="s">
        <v>201</v>
      </c>
      <c r="EV556" s="4" t="s">
        <v>202</v>
      </c>
      <c r="EY556" s="4">
        <v>1019</v>
      </c>
      <c r="FA556" s="83" t="s">
        <v>203</v>
      </c>
      <c r="FB556" s="4" t="s">
        <v>1978</v>
      </c>
      <c r="FD556" s="4" t="s">
        <v>205</v>
      </c>
      <c r="FE556" s="4">
        <v>3</v>
      </c>
    </row>
    <row r="557" spans="1:161" x14ac:dyDescent="0.3">
      <c r="EX557" s="278" t="s">
        <v>2154</v>
      </c>
      <c r="EY557" s="4">
        <f>SUMIF($BJ$37:$BJ$556,1,$EY$37:$EY$556)</f>
        <v>379268</v>
      </c>
      <c r="EZ557" s="92">
        <f>EY557/(EY557+EY558)</f>
        <v>0.81922766212053788</v>
      </c>
    </row>
    <row r="558" spans="1:161" x14ac:dyDescent="0.3">
      <c r="BH558" s="4">
        <v>1</v>
      </c>
      <c r="BI558" s="4" t="s">
        <v>6796</v>
      </c>
      <c r="BJ558" s="4">
        <f>COUNTIF($BJ$37:$BJ$556,BH558)</f>
        <v>377</v>
      </c>
      <c r="BK558" s="287">
        <f>1-BK559</f>
        <v>0.81956521739130439</v>
      </c>
      <c r="EX558" s="278" t="s">
        <v>2155</v>
      </c>
      <c r="EY558" s="4">
        <f>SUMIF($BJ$37:$BJ$556,2,$EY$37:$EY$556)</f>
        <v>83690</v>
      </c>
      <c r="EZ558" s="92">
        <f>EY558/SUM(EY557:EY558)</f>
        <v>0.18077233787946206</v>
      </c>
    </row>
    <row r="559" spans="1:161" x14ac:dyDescent="0.3">
      <c r="BH559" s="4">
        <v>2</v>
      </c>
      <c r="BI559" s="4" t="s">
        <v>6947</v>
      </c>
      <c r="BJ559" s="4">
        <f>COUNTIF($BJ$37:$BJ$556,BH559)</f>
        <v>83</v>
      </c>
      <c r="BK559" s="286">
        <f>BJ559/(BJ559+BJ558)</f>
        <v>0.18043478260869567</v>
      </c>
      <c r="EZ559" s="92"/>
    </row>
    <row r="560" spans="1:161" ht="14.4" customHeight="1" x14ac:dyDescent="0.3">
      <c r="EZ560" s="92"/>
    </row>
    <row r="561" spans="148:170" ht="15" customHeight="1" thickBot="1" x14ac:dyDescent="0.35">
      <c r="EZ561" s="92"/>
      <c r="FF561" s="349" t="s">
        <v>7700</v>
      </c>
      <c r="FG561" s="340"/>
      <c r="FJ561" s="340"/>
    </row>
    <row r="562" spans="148:170" ht="14.4" customHeight="1" x14ac:dyDescent="0.3">
      <c r="EW562" s="93"/>
      <c r="EX562" s="94"/>
      <c r="EY562" s="345" t="s">
        <v>2156</v>
      </c>
      <c r="EZ562" s="345"/>
      <c r="FA562" s="345"/>
      <c r="FB562" s="346"/>
      <c r="FE562" s="4">
        <f>SUM(EY565:EY570)</f>
        <v>461</v>
      </c>
      <c r="FF562" s="349"/>
      <c r="FG562" s="340"/>
      <c r="FJ562" s="340"/>
    </row>
    <row r="563" spans="148:170" ht="27.6" x14ac:dyDescent="0.3">
      <c r="EW563" s="95"/>
      <c r="EX563" s="96"/>
      <c r="EY563" s="347" t="s">
        <v>2157</v>
      </c>
      <c r="EZ563" s="347"/>
      <c r="FA563" s="347" t="s">
        <v>2158</v>
      </c>
      <c r="FB563" s="348"/>
      <c r="FE563" s="337" t="s">
        <v>7696</v>
      </c>
      <c r="FF563" s="349"/>
      <c r="FG563" s="350" t="s">
        <v>7701</v>
      </c>
      <c r="FH563" s="278"/>
      <c r="FI563" s="335"/>
      <c r="FJ563" s="350" t="s">
        <v>7701</v>
      </c>
    </row>
    <row r="564" spans="148:170" ht="15" thickBot="1" x14ac:dyDescent="0.35">
      <c r="ER564"/>
      <c r="ES564"/>
      <c r="ET564"/>
      <c r="EU564"/>
      <c r="EV564"/>
      <c r="EW564" s="95"/>
      <c r="EX564" s="97" t="s">
        <v>2158</v>
      </c>
      <c r="EY564" s="275" t="s">
        <v>2159</v>
      </c>
      <c r="EZ564" s="275" t="s">
        <v>2160</v>
      </c>
      <c r="FA564" s="276" t="s">
        <v>2159</v>
      </c>
      <c r="FB564" s="277" t="s">
        <v>2160</v>
      </c>
      <c r="FD564" s="275" t="s">
        <v>2160</v>
      </c>
      <c r="FE564" s="333" t="s">
        <v>7695</v>
      </c>
      <c r="FG564" s="350"/>
      <c r="FH564" s="333"/>
      <c r="FI564" s="333" t="s">
        <v>7695</v>
      </c>
      <c r="FJ564" s="350"/>
    </row>
    <row r="565" spans="148:170" ht="15" thickBot="1" x14ac:dyDescent="0.35">
      <c r="ER565"/>
      <c r="ES565" s="4" t="s">
        <v>2156</v>
      </c>
      <c r="ET565" s="4" t="str">
        <f t="shared" ref="ET565:ET623" si="0">EU565&amp;":"&amp;EV565</f>
        <v>AllAll:30</v>
      </c>
      <c r="EU565" s="4" t="s">
        <v>6926</v>
      </c>
      <c r="EV565" s="4">
        <v>30</v>
      </c>
      <c r="EW565" s="100">
        <v>1</v>
      </c>
      <c r="EX565" s="269" t="s">
        <v>2162</v>
      </c>
      <c r="EY565" s="102">
        <f t="shared" ref="EY565:EY572" si="1">COUNTIF($BK$37:$BK$556,EW565)</f>
        <v>7</v>
      </c>
      <c r="EZ565" s="103">
        <f t="shared" ref="EZ565:EZ570" si="2">EY565/SUMIF($EU$565:$EU$1003,$EU565,EY$565:EY$1003)</f>
        <v>1.5184381778741865E-2</v>
      </c>
      <c r="FA565" s="104">
        <f t="shared" ref="FA565:FA572" si="3">SUMIF($BK$37:$BK$556,EW565,$EY$37:$EY$556)</f>
        <v>6847</v>
      </c>
      <c r="FB565" s="105">
        <f t="shared" ref="FB565:FB570" si="4">FA565/SUMIF($EU$565:$EU$1003,$EU565,FA$565:FA$1003)</f>
        <v>1.4848243019352376E-2</v>
      </c>
      <c r="FC565" s="106">
        <v>0.05</v>
      </c>
      <c r="FD565" s="351">
        <f>EZ565+EZ566</f>
        <v>3.2537960954446853E-2</v>
      </c>
      <c r="FE565" s="336">
        <f>SQRT(EZ565*(1-EZ565)/FE$562)</f>
        <v>5.6954174083174878E-3</v>
      </c>
      <c r="FF565" s="333">
        <f>EZ565*FE$562</f>
        <v>7</v>
      </c>
      <c r="FG565" s="336">
        <f t="shared" ref="FG565:FG570" si="5">FE565*FN$581</f>
        <v>9.368961636682268E-3</v>
      </c>
      <c r="FH565" s="352">
        <f>(EZ565+EZ566)*FE$562</f>
        <v>14.999999999999998</v>
      </c>
      <c r="FI565" s="355">
        <f>SQRT((EZ565+EZ566)*(1-(EZ565+EZ566))/FE$562)</f>
        <v>8.2634550834509903E-3</v>
      </c>
      <c r="FJ565" s="344">
        <f>FI565*FN581</f>
        <v>1.3593383612276879E-2</v>
      </c>
    </row>
    <row r="566" spans="148:170" ht="15" thickBot="1" x14ac:dyDescent="0.35">
      <c r="ER566"/>
      <c r="ES566" s="4" t="s">
        <v>2156</v>
      </c>
      <c r="ET566" s="4" t="str">
        <f t="shared" si="0"/>
        <v>AllAll:20</v>
      </c>
      <c r="EU566" s="4" t="s">
        <v>6926</v>
      </c>
      <c r="EV566" s="4">
        <v>20</v>
      </c>
      <c r="EW566" s="107">
        <v>2</v>
      </c>
      <c r="EX566" s="113" t="s">
        <v>2163</v>
      </c>
      <c r="EY566" s="102">
        <f t="shared" si="1"/>
        <v>8</v>
      </c>
      <c r="EZ566" s="103">
        <f t="shared" si="2"/>
        <v>1.735357917570499E-2</v>
      </c>
      <c r="FA566" s="104">
        <f t="shared" si="3"/>
        <v>7512</v>
      </c>
      <c r="FB566" s="105">
        <f t="shared" si="4"/>
        <v>1.6290346365032137E-2</v>
      </c>
      <c r="FC566" s="106">
        <v>0.1</v>
      </c>
      <c r="FD566" s="352"/>
      <c r="FE566" s="336">
        <f t="shared" ref="FE566:FE570" si="6">SQRT(EZ566*(1-EZ566)/FE$562)</f>
        <v>6.0819480527251049E-3</v>
      </c>
      <c r="FF566" s="333">
        <f t="shared" ref="FF566:FF570" si="7">EZ566*FE$562</f>
        <v>8</v>
      </c>
      <c r="FG566" s="336">
        <f t="shared" si="5"/>
        <v>1.0004804546732797E-2</v>
      </c>
      <c r="FH566" s="352"/>
      <c r="FI566" s="355"/>
      <c r="FJ566" s="344"/>
    </row>
    <row r="567" spans="148:170" ht="15" thickBot="1" x14ac:dyDescent="0.35">
      <c r="ER567"/>
      <c r="ES567" s="4" t="s">
        <v>2156</v>
      </c>
      <c r="ET567" s="4" t="str">
        <f t="shared" si="0"/>
        <v>AllAll:15</v>
      </c>
      <c r="EU567" s="4" t="s">
        <v>6926</v>
      </c>
      <c r="EV567" s="4">
        <v>15</v>
      </c>
      <c r="EW567" s="107">
        <v>3</v>
      </c>
      <c r="EX567" s="113" t="s">
        <v>2164</v>
      </c>
      <c r="EY567" s="102">
        <f t="shared" si="1"/>
        <v>17</v>
      </c>
      <c r="EZ567" s="103">
        <f t="shared" si="2"/>
        <v>3.6876355748373099E-2</v>
      </c>
      <c r="FA567" s="104">
        <f t="shared" si="3"/>
        <v>16359</v>
      </c>
      <c r="FB567" s="105">
        <f t="shared" si="4"/>
        <v>3.5475742303722142E-2</v>
      </c>
      <c r="FC567" s="106">
        <v>0.25</v>
      </c>
      <c r="FE567" s="336">
        <f t="shared" si="6"/>
        <v>8.7773730666019425E-3</v>
      </c>
      <c r="FF567" s="333">
        <f t="shared" si="7"/>
        <v>17</v>
      </c>
      <c r="FG567" s="336">
        <f t="shared" si="5"/>
        <v>1.4438778694560195E-2</v>
      </c>
    </row>
    <row r="568" spans="148:170" ht="15" thickBot="1" x14ac:dyDescent="0.35">
      <c r="ER568"/>
      <c r="ES568" s="4" t="s">
        <v>2156</v>
      </c>
      <c r="ET568" s="4" t="str">
        <f t="shared" si="0"/>
        <v>AllAll:10</v>
      </c>
      <c r="EU568" s="4" t="s">
        <v>6926</v>
      </c>
      <c r="EV568" s="4">
        <v>10</v>
      </c>
      <c r="EW568" s="107">
        <v>4</v>
      </c>
      <c r="EX568" s="113" t="s">
        <v>2165</v>
      </c>
      <c r="EY568" s="102">
        <f t="shared" si="1"/>
        <v>67</v>
      </c>
      <c r="EZ568" s="103">
        <f t="shared" si="2"/>
        <v>0.14533622559652928</v>
      </c>
      <c r="FA568" s="104">
        <f t="shared" si="3"/>
        <v>71168</v>
      </c>
      <c r="FB568" s="105">
        <f t="shared" si="4"/>
        <v>0.15433324948171023</v>
      </c>
      <c r="FC568" s="106">
        <v>0.5</v>
      </c>
      <c r="FE568" s="336">
        <f t="shared" si="6"/>
        <v>1.6414744385608561E-2</v>
      </c>
      <c r="FF568" s="333">
        <f t="shared" si="7"/>
        <v>67</v>
      </c>
      <c r="FG568" s="336">
        <f t="shared" si="5"/>
        <v>2.7002254514326082E-2</v>
      </c>
    </row>
    <row r="569" spans="148:170" ht="15" thickBot="1" x14ac:dyDescent="0.35">
      <c r="ER569"/>
      <c r="ES569" s="4" t="s">
        <v>2156</v>
      </c>
      <c r="ET569" s="4" t="str">
        <f t="shared" si="0"/>
        <v>AllAll:5</v>
      </c>
      <c r="EU569" s="4" t="s">
        <v>6926</v>
      </c>
      <c r="EV569" s="4">
        <v>5</v>
      </c>
      <c r="EW569" s="107">
        <v>5</v>
      </c>
      <c r="EX569" s="113" t="s">
        <v>2166</v>
      </c>
      <c r="EY569" s="102">
        <f t="shared" si="1"/>
        <v>130</v>
      </c>
      <c r="EZ569" s="103">
        <f t="shared" si="2"/>
        <v>0.28199566160520606</v>
      </c>
      <c r="FA569" s="104">
        <f t="shared" si="3"/>
        <v>127817</v>
      </c>
      <c r="FB569" s="105">
        <f t="shared" si="4"/>
        <v>0.27718093734548893</v>
      </c>
      <c r="FC569" s="106">
        <v>1</v>
      </c>
      <c r="FE569" s="336">
        <f t="shared" si="6"/>
        <v>2.0957249556722631E-2</v>
      </c>
      <c r="FF569" s="333">
        <f t="shared" si="7"/>
        <v>130</v>
      </c>
      <c r="FG569" s="336">
        <f t="shared" si="5"/>
        <v>3.4474675520808726E-2</v>
      </c>
    </row>
    <row r="570" spans="148:170" ht="15" thickBot="1" x14ac:dyDescent="0.35">
      <c r="ER570"/>
      <c r="ES570" s="4" t="s">
        <v>2156</v>
      </c>
      <c r="ET570" s="4" t="str">
        <f t="shared" si="0"/>
        <v>AllAll:0</v>
      </c>
      <c r="EU570" s="4" t="s">
        <v>6926</v>
      </c>
      <c r="EV570" s="4">
        <v>0</v>
      </c>
      <c r="EW570" s="107">
        <v>6</v>
      </c>
      <c r="EX570" s="113" t="s">
        <v>2167</v>
      </c>
      <c r="EY570" s="102">
        <f t="shared" si="1"/>
        <v>232</v>
      </c>
      <c r="EZ570" s="103">
        <f t="shared" si="2"/>
        <v>0.50325379609544474</v>
      </c>
      <c r="FA570" s="104">
        <f t="shared" si="3"/>
        <v>231429</v>
      </c>
      <c r="FB570" s="105">
        <f t="shared" si="4"/>
        <v>0.50187148148469418</v>
      </c>
      <c r="FC570" s="106">
        <v>1</v>
      </c>
      <c r="FE570" s="336">
        <f t="shared" si="6"/>
        <v>2.328682854185804E-2</v>
      </c>
      <c r="FF570" s="333">
        <f t="shared" si="7"/>
        <v>232.00000000000003</v>
      </c>
      <c r="FG570" s="336">
        <f t="shared" si="5"/>
        <v>3.8306832951356479E-2</v>
      </c>
    </row>
    <row r="571" spans="148:170" ht="15" thickBot="1" x14ac:dyDescent="0.35">
      <c r="ER571"/>
      <c r="ET571" s="4" t="str">
        <f t="shared" si="0"/>
        <v>:-97</v>
      </c>
      <c r="EV571" s="4">
        <v>-97</v>
      </c>
      <c r="EW571" s="107">
        <v>-98</v>
      </c>
      <c r="EX571" s="113" t="s">
        <v>2168</v>
      </c>
      <c r="EY571" s="102">
        <f t="shared" si="1"/>
        <v>59</v>
      </c>
      <c r="EZ571" s="102"/>
      <c r="FA571" s="104">
        <f t="shared" si="3"/>
        <v>63724</v>
      </c>
      <c r="FB571" s="109"/>
      <c r="FC571" s="110"/>
    </row>
    <row r="572" spans="148:170" ht="15" thickBot="1" x14ac:dyDescent="0.35">
      <c r="ER572"/>
      <c r="ET572" s="4" t="str">
        <f t="shared" si="0"/>
        <v>:-98</v>
      </c>
      <c r="EV572" s="4">
        <v>-98</v>
      </c>
      <c r="EW572" s="107">
        <v>-99</v>
      </c>
      <c r="EX572" s="113" t="s">
        <v>2169</v>
      </c>
      <c r="EY572" s="111">
        <f t="shared" si="1"/>
        <v>0</v>
      </c>
      <c r="EZ572" s="111"/>
      <c r="FA572" s="112">
        <f t="shared" si="3"/>
        <v>0</v>
      </c>
      <c r="FB572" s="113"/>
      <c r="FC572" s="110"/>
      <c r="FF572" s="349" t="s">
        <v>7700</v>
      </c>
      <c r="FG572" s="340"/>
      <c r="FJ572" s="340"/>
    </row>
    <row r="573" spans="148:170" ht="15" customHeight="1" thickBot="1" x14ac:dyDescent="0.35">
      <c r="ER573" s="341"/>
      <c r="EW573" s="107"/>
      <c r="EX573" s="113"/>
      <c r="EY573" s="102"/>
      <c r="EZ573" s="356" t="s">
        <v>7702</v>
      </c>
      <c r="FA573" s="356"/>
      <c r="FB573" s="109"/>
      <c r="FC573" s="110"/>
      <c r="FE573" s="4">
        <f>SUM(EY576:EY581)</f>
        <v>412</v>
      </c>
      <c r="FF573" s="349"/>
      <c r="FG573" s="340"/>
      <c r="FJ573" s="340"/>
    </row>
    <row r="574" spans="148:170" ht="28.2" thickBot="1" x14ac:dyDescent="0.35">
      <c r="ER574" s="341"/>
      <c r="EW574" s="107"/>
      <c r="EX574" s="113"/>
      <c r="EY574" s="102"/>
      <c r="EZ574" s="102"/>
      <c r="FA574" s="104"/>
      <c r="FB574" s="109"/>
      <c r="FC574" s="110"/>
      <c r="FE574" s="337" t="s">
        <v>7696</v>
      </c>
      <c r="FF574" s="349"/>
      <c r="FG574" s="350" t="s">
        <v>7701</v>
      </c>
      <c r="FH574" s="278"/>
      <c r="FI574" s="335"/>
      <c r="FJ574" s="350" t="s">
        <v>7701</v>
      </c>
    </row>
    <row r="575" spans="148:170" ht="28.2" customHeight="1" thickBot="1" x14ac:dyDescent="0.35">
      <c r="ER575" s="341"/>
      <c r="EW575" s="107"/>
      <c r="EX575" s="113"/>
      <c r="EY575" s="102"/>
      <c r="EZ575" s="102"/>
      <c r="FA575" s="104"/>
      <c r="FB575" s="109"/>
      <c r="FC575" s="110"/>
      <c r="FD575" s="275" t="s">
        <v>2160</v>
      </c>
      <c r="FE575" s="333" t="s">
        <v>7695</v>
      </c>
      <c r="FG575" s="350"/>
      <c r="FH575" s="333"/>
      <c r="FI575" s="333" t="s">
        <v>7695</v>
      </c>
      <c r="FJ575" s="350"/>
    </row>
    <row r="576" spans="148:170" ht="15" thickBot="1" x14ac:dyDescent="0.35">
      <c r="ER576"/>
      <c r="ES576" s="4" t="s">
        <v>2170</v>
      </c>
      <c r="ET576" s="4" t="str">
        <f t="shared" si="0"/>
        <v>AllRefrig:30</v>
      </c>
      <c r="EU576" s="4" t="s">
        <v>2171</v>
      </c>
      <c r="EV576" s="4">
        <v>30</v>
      </c>
      <c r="EW576" s="100">
        <v>1</v>
      </c>
      <c r="EX576" s="269" t="s">
        <v>2162</v>
      </c>
      <c r="EY576" s="102">
        <f t="shared" ref="EY576:EY583" si="8">COUNTIFS($BF$37:$BF$556,1,$BK$37:$BK$556,EW576)</f>
        <v>6</v>
      </c>
      <c r="EZ576" s="103">
        <f t="shared" ref="EZ576:EZ581" si="9">EY576/SUMIF($EU$565:$EU$1003,$EU576,EY$565:EY$1003)</f>
        <v>1.4563106796116505E-2</v>
      </c>
      <c r="FA576" s="104">
        <f t="shared" ref="FA576:FA583" si="10">SUMIFS($EY$37:$EY$556,$BF$37:$BF$556,1,$BK$37:$BK$556,EW576)</f>
        <v>6055</v>
      </c>
      <c r="FB576" s="105">
        <f t="shared" ref="FB576:FB581" si="11">FA576/SUMIF($EU$565:$EU$1003,$EU576,FA$565:FA$1003)</f>
        <v>1.4733256280795668E-2</v>
      </c>
      <c r="FC576" s="106">
        <v>0.05</v>
      </c>
      <c r="FD576" s="351">
        <f>EZ576+EZ577</f>
        <v>3.1553398058252427E-2</v>
      </c>
      <c r="FE576" s="336">
        <f>SQRT(EZ576*(1-EZ576)/FE$573)</f>
        <v>5.9019131990507654E-3</v>
      </c>
      <c r="FF576" s="333">
        <f>EZ576*FE$562</f>
        <v>6.7135922330097086</v>
      </c>
      <c r="FG576" s="336">
        <f t="shared" ref="FG576:FG581" si="12">FE576*FN$581</f>
        <v>9.7086472124385086E-3</v>
      </c>
      <c r="FH576" s="352">
        <f>(EZ576+EZ577)*FE$573</f>
        <v>13</v>
      </c>
      <c r="FI576" s="355">
        <f>SQRT((EZ576+EZ577)*(1-(EZ576+EZ577))/FE$573)</f>
        <v>8.6121641689466243E-3</v>
      </c>
      <c r="FJ576" s="344">
        <f>FI576*FN581</f>
        <v>1.4167010057917198E-2</v>
      </c>
      <c r="FM576" s="353" t="s">
        <v>7697</v>
      </c>
      <c r="FN576" s="353"/>
    </row>
    <row r="577" spans="148:170" ht="15" thickBot="1" x14ac:dyDescent="0.35">
      <c r="ER577"/>
      <c r="ES577" s="4" t="s">
        <v>2170</v>
      </c>
      <c r="ET577" s="4" t="str">
        <f t="shared" si="0"/>
        <v>AllRefrig:20</v>
      </c>
      <c r="EU577" s="4" t="s">
        <v>2171</v>
      </c>
      <c r="EV577" s="4">
        <v>20</v>
      </c>
      <c r="EW577" s="107">
        <v>2</v>
      </c>
      <c r="EX577" s="113" t="s">
        <v>2163</v>
      </c>
      <c r="EY577" s="102">
        <f t="shared" si="8"/>
        <v>7</v>
      </c>
      <c r="EZ577" s="103">
        <f t="shared" si="9"/>
        <v>1.6990291262135922E-2</v>
      </c>
      <c r="FA577" s="104">
        <f t="shared" si="10"/>
        <v>6686</v>
      </c>
      <c r="FB577" s="105">
        <f t="shared" si="11"/>
        <v>1.6268629478678753E-2</v>
      </c>
      <c r="FC577" s="106">
        <v>0.1</v>
      </c>
      <c r="FD577" s="352"/>
      <c r="FE577" s="336">
        <f t="shared" ref="FE577:FE580" si="13">SQRT(EZ577*(1-EZ577)/FE$573)</f>
        <v>6.366939271868351E-3</v>
      </c>
      <c r="FF577" s="333">
        <f t="shared" ref="FF577:FF581" si="14">EZ577*FE$562</f>
        <v>7.8325242718446599</v>
      </c>
      <c r="FG577" s="336">
        <f t="shared" si="12"/>
        <v>1.0473615102223438E-2</v>
      </c>
      <c r="FH577" s="352"/>
      <c r="FI577" s="355"/>
      <c r="FJ577" s="344"/>
      <c r="FM577" s="353"/>
      <c r="FN577" s="353"/>
    </row>
    <row r="578" spans="148:170" ht="15" thickBot="1" x14ac:dyDescent="0.35">
      <c r="ER578"/>
      <c r="ES578" s="4" t="s">
        <v>2170</v>
      </c>
      <c r="ET578" s="4" t="str">
        <f t="shared" si="0"/>
        <v>AllRefrig:15</v>
      </c>
      <c r="EU578" s="4" t="s">
        <v>2171</v>
      </c>
      <c r="EV578" s="4">
        <v>15</v>
      </c>
      <c r="EW578" s="107">
        <v>3</v>
      </c>
      <c r="EX578" s="113" t="s">
        <v>2164</v>
      </c>
      <c r="EY578" s="102">
        <f t="shared" si="8"/>
        <v>15</v>
      </c>
      <c r="EZ578" s="103">
        <f t="shared" si="9"/>
        <v>3.640776699029126E-2</v>
      </c>
      <c r="FA578" s="104">
        <f t="shared" si="10"/>
        <v>14239</v>
      </c>
      <c r="FB578" s="105">
        <f t="shared" si="11"/>
        <v>3.4646876330677048E-2</v>
      </c>
      <c r="FC578" s="106">
        <v>0.25</v>
      </c>
      <c r="FE578" s="336">
        <f t="shared" si="13"/>
        <v>9.2277338271715449E-3</v>
      </c>
      <c r="FF578" s="333">
        <f t="shared" si="14"/>
        <v>16.783980582524272</v>
      </c>
      <c r="FG578" s="336">
        <f t="shared" si="12"/>
        <v>1.5179622145697192E-2</v>
      </c>
      <c r="FM578" s="354"/>
      <c r="FN578" s="354"/>
    </row>
    <row r="579" spans="148:170" ht="53.4" thickBot="1" x14ac:dyDescent="0.35">
      <c r="ER579"/>
      <c r="ES579" s="4" t="s">
        <v>2170</v>
      </c>
      <c r="ET579" s="4" t="str">
        <f t="shared" si="0"/>
        <v>AllRefrig:10</v>
      </c>
      <c r="EU579" s="4" t="s">
        <v>2171</v>
      </c>
      <c r="EV579" s="4">
        <v>10</v>
      </c>
      <c r="EW579" s="107">
        <v>4</v>
      </c>
      <c r="EX579" s="113" t="s">
        <v>2165</v>
      </c>
      <c r="EY579" s="102">
        <f t="shared" si="8"/>
        <v>60</v>
      </c>
      <c r="EZ579" s="103">
        <f t="shared" si="9"/>
        <v>0.14563106796116504</v>
      </c>
      <c r="FA579" s="104">
        <f t="shared" si="10"/>
        <v>63404</v>
      </c>
      <c r="FB579" s="105">
        <f t="shared" si="11"/>
        <v>0.15427702414988748</v>
      </c>
      <c r="FC579" s="106">
        <v>0.5</v>
      </c>
      <c r="FE579" s="336">
        <f t="shared" si="13"/>
        <v>1.7378053619049018E-2</v>
      </c>
      <c r="FF579" s="333">
        <f t="shared" si="14"/>
        <v>67.135922330097088</v>
      </c>
      <c r="FG579" s="336">
        <f t="shared" si="12"/>
        <v>2.8586898203335636E-2</v>
      </c>
      <c r="FM579" s="338" t="s">
        <v>7698</v>
      </c>
      <c r="FN579" s="339" t="s">
        <v>7699</v>
      </c>
    </row>
    <row r="580" spans="148:170" ht="15" thickBot="1" x14ac:dyDescent="0.35">
      <c r="ER580"/>
      <c r="ES580" s="4" t="s">
        <v>2170</v>
      </c>
      <c r="ET580" s="4" t="str">
        <f t="shared" si="0"/>
        <v>AllRefrig:5</v>
      </c>
      <c r="EU580" s="4" t="s">
        <v>2171</v>
      </c>
      <c r="EV580" s="4">
        <v>5</v>
      </c>
      <c r="EW580" s="107">
        <v>5</v>
      </c>
      <c r="EX580" s="113" t="s">
        <v>2166</v>
      </c>
      <c r="EY580" s="102">
        <f t="shared" si="8"/>
        <v>115</v>
      </c>
      <c r="EZ580" s="103">
        <f t="shared" si="9"/>
        <v>0.279126213592233</v>
      </c>
      <c r="FA580" s="104">
        <f t="shared" si="10"/>
        <v>112855</v>
      </c>
      <c r="FB580" s="105">
        <f t="shared" si="11"/>
        <v>0.27460307804610984</v>
      </c>
      <c r="FC580" s="106">
        <v>1</v>
      </c>
      <c r="FE580" s="336">
        <f t="shared" si="13"/>
        <v>2.2099442645406513E-2</v>
      </c>
      <c r="FF580" s="333">
        <f t="shared" si="14"/>
        <v>128.67718446601941</v>
      </c>
      <c r="FG580" s="336">
        <f t="shared" si="12"/>
        <v>3.6353583151693715E-2</v>
      </c>
      <c r="FM580" s="334">
        <v>80</v>
      </c>
      <c r="FN580" s="334">
        <v>1.28</v>
      </c>
    </row>
    <row r="581" spans="148:170" ht="15" thickBot="1" x14ac:dyDescent="0.35">
      <c r="ER581"/>
      <c r="ES581" s="4" t="s">
        <v>2170</v>
      </c>
      <c r="ET581" s="4" t="str">
        <f t="shared" si="0"/>
        <v>AllRefrig:0</v>
      </c>
      <c r="EU581" s="4" t="s">
        <v>2171</v>
      </c>
      <c r="EV581" s="4">
        <v>0</v>
      </c>
      <c r="EW581" s="107">
        <v>6</v>
      </c>
      <c r="EX581" s="113" t="s">
        <v>2167</v>
      </c>
      <c r="EY581" s="102">
        <f t="shared" si="8"/>
        <v>209</v>
      </c>
      <c r="EZ581" s="103">
        <f t="shared" si="9"/>
        <v>0.50728155339805825</v>
      </c>
      <c r="FA581" s="104">
        <f t="shared" si="10"/>
        <v>207736</v>
      </c>
      <c r="FB581" s="105">
        <f t="shared" si="11"/>
        <v>0.50547113571385116</v>
      </c>
      <c r="FC581" s="106">
        <v>1</v>
      </c>
      <c r="FE581" s="336">
        <f>SQRT(EZ581*(1-EZ581)/FE$573)</f>
        <v>2.4630619657430623E-2</v>
      </c>
      <c r="FF581" s="333">
        <f t="shared" si="14"/>
        <v>233.85679611650485</v>
      </c>
      <c r="FG581" s="336">
        <f t="shared" si="12"/>
        <v>4.0517369336473374E-2</v>
      </c>
      <c r="FM581" s="334">
        <v>90</v>
      </c>
      <c r="FN581" s="334">
        <v>1.645</v>
      </c>
    </row>
    <row r="582" spans="148:170" ht="15" thickBot="1" x14ac:dyDescent="0.35">
      <c r="ER582"/>
      <c r="ET582" s="4" t="str">
        <f t="shared" si="0"/>
        <v>:-97</v>
      </c>
      <c r="EV582" s="4">
        <v>-97</v>
      </c>
      <c r="EW582" s="107">
        <v>-98</v>
      </c>
      <c r="EX582" s="113" t="s">
        <v>2168</v>
      </c>
      <c r="EY582" s="102">
        <f t="shared" si="8"/>
        <v>53</v>
      </c>
      <c r="EZ582" s="102"/>
      <c r="FA582" s="104">
        <f t="shared" si="10"/>
        <v>57347</v>
      </c>
      <c r="FB582" s="109"/>
      <c r="FC582" s="110"/>
      <c r="FM582" s="334">
        <v>95</v>
      </c>
      <c r="FN582" s="334">
        <v>1.96</v>
      </c>
    </row>
    <row r="583" spans="148:170" ht="15" thickBot="1" x14ac:dyDescent="0.35">
      <c r="ER583"/>
      <c r="ET583" s="4" t="str">
        <f t="shared" si="0"/>
        <v>:-98</v>
      </c>
      <c r="EV583" s="4">
        <v>-98</v>
      </c>
      <c r="EW583" s="107">
        <v>-99</v>
      </c>
      <c r="EX583" s="270" t="s">
        <v>2169</v>
      </c>
      <c r="EY583" s="111">
        <f t="shared" si="8"/>
        <v>0</v>
      </c>
      <c r="EZ583" s="111"/>
      <c r="FA583" s="112">
        <f t="shared" si="10"/>
        <v>0</v>
      </c>
      <c r="FB583" s="113"/>
      <c r="FC583" s="110"/>
      <c r="FM583" s="334">
        <v>98</v>
      </c>
      <c r="FN583" s="334">
        <v>2.33</v>
      </c>
    </row>
    <row r="584" spans="148:170" ht="15" thickBot="1" x14ac:dyDescent="0.35">
      <c r="ER584"/>
      <c r="ES584" s="4" t="s">
        <v>2172</v>
      </c>
      <c r="ET584" s="4" t="str">
        <f t="shared" si="0"/>
        <v>PrimRef:30</v>
      </c>
      <c r="EU584" s="4" t="s">
        <v>2173</v>
      </c>
      <c r="EV584" s="4">
        <v>30</v>
      </c>
      <c r="EW584" s="100">
        <v>1</v>
      </c>
      <c r="EX584" s="113" t="s">
        <v>2162</v>
      </c>
      <c r="EY584" s="102">
        <f t="shared" ref="EY584:EY591" si="15">COUNTIFS($BJ$37:$BJ$556,1,$BK$37:$BK$556,EW584)</f>
        <v>4</v>
      </c>
      <c r="EZ584" s="103">
        <f t="shared" ref="EZ584:EZ589" si="16">EY584/SUMIF($EU$565:$EU$1003,$EU584,EY$565:EY$1003)</f>
        <v>1.2012012012012012E-2</v>
      </c>
      <c r="FA584" s="104">
        <f t="shared" ref="FA584:FA591" si="17">SUMIFS($EY$37:$EY$556,$BJ$37:$BJ$556,1,$BK$37:$BK$556,EW584)</f>
        <v>3373</v>
      </c>
      <c r="FB584" s="105">
        <f t="shared" ref="FB584:FB589" si="18">FA584/SUMIF($EU$565:$EU$1003,$EU584,FA$565:FA$1003)</f>
        <v>1.0162454656109524E-2</v>
      </c>
      <c r="FC584" s="106">
        <v>0.05</v>
      </c>
      <c r="FM584" s="334">
        <v>99</v>
      </c>
      <c r="FN584" s="334">
        <v>2.58</v>
      </c>
    </row>
    <row r="585" spans="148:170" ht="15" thickBot="1" x14ac:dyDescent="0.35">
      <c r="ER585"/>
      <c r="ES585" s="4" t="s">
        <v>2172</v>
      </c>
      <c r="ET585" s="4" t="str">
        <f t="shared" si="0"/>
        <v>PrimRef:20</v>
      </c>
      <c r="EU585" s="4" t="s">
        <v>2173</v>
      </c>
      <c r="EV585" s="4">
        <v>20</v>
      </c>
      <c r="EW585" s="107">
        <v>2</v>
      </c>
      <c r="EX585" s="113" t="s">
        <v>2163</v>
      </c>
      <c r="EY585" s="102">
        <f t="shared" si="15"/>
        <v>6</v>
      </c>
      <c r="EZ585" s="103">
        <f t="shared" si="16"/>
        <v>1.8018018018018018E-2</v>
      </c>
      <c r="FA585" s="104">
        <f t="shared" si="17"/>
        <v>5894</v>
      </c>
      <c r="FB585" s="105">
        <f t="shared" si="18"/>
        <v>1.7757932921170928E-2</v>
      </c>
      <c r="FC585" s="106">
        <v>0.1</v>
      </c>
    </row>
    <row r="586" spans="148:170" ht="15" thickBot="1" x14ac:dyDescent="0.35">
      <c r="ER586"/>
      <c r="ES586" s="4" t="s">
        <v>2172</v>
      </c>
      <c r="ET586" s="4" t="str">
        <f t="shared" si="0"/>
        <v>PrimRef:15</v>
      </c>
      <c r="EU586" s="4" t="s">
        <v>2173</v>
      </c>
      <c r="EV586" s="4">
        <v>15</v>
      </c>
      <c r="EW586" s="107">
        <v>3</v>
      </c>
      <c r="EX586" s="113" t="s">
        <v>2164</v>
      </c>
      <c r="EY586" s="102">
        <f t="shared" si="15"/>
        <v>10</v>
      </c>
      <c r="EZ586" s="103">
        <f t="shared" si="16"/>
        <v>3.003003003003003E-2</v>
      </c>
      <c r="FA586" s="104">
        <f t="shared" si="17"/>
        <v>9435</v>
      </c>
      <c r="FB586" s="105">
        <f t="shared" si="18"/>
        <v>2.8426551936078671E-2</v>
      </c>
      <c r="FC586" s="106">
        <v>0.25</v>
      </c>
    </row>
    <row r="587" spans="148:170" ht="15" thickBot="1" x14ac:dyDescent="0.35">
      <c r="ER587"/>
      <c r="ES587" s="4" t="s">
        <v>2172</v>
      </c>
      <c r="ET587" s="4" t="str">
        <f t="shared" si="0"/>
        <v>PrimRef:10</v>
      </c>
      <c r="EU587" s="4" t="s">
        <v>2173</v>
      </c>
      <c r="EV587" s="4">
        <v>10</v>
      </c>
      <c r="EW587" s="107">
        <v>4</v>
      </c>
      <c r="EX587" s="113" t="s">
        <v>2165</v>
      </c>
      <c r="EY587" s="102">
        <f t="shared" si="15"/>
        <v>45</v>
      </c>
      <c r="EZ587" s="103">
        <f t="shared" si="16"/>
        <v>0.13513513513513514</v>
      </c>
      <c r="FA587" s="104">
        <f t="shared" si="17"/>
        <v>47084</v>
      </c>
      <c r="FB587" s="105">
        <f t="shared" si="18"/>
        <v>0.14185858731937767</v>
      </c>
      <c r="FC587" s="106">
        <v>0.5</v>
      </c>
    </row>
    <row r="588" spans="148:170" ht="15" thickBot="1" x14ac:dyDescent="0.35">
      <c r="ER588"/>
      <c r="ES588" s="4" t="s">
        <v>2172</v>
      </c>
      <c r="ET588" s="4" t="str">
        <f t="shared" si="0"/>
        <v>PrimRef:5</v>
      </c>
      <c r="EU588" s="4" t="s">
        <v>2173</v>
      </c>
      <c r="EV588" s="4">
        <v>5</v>
      </c>
      <c r="EW588" s="107">
        <v>5</v>
      </c>
      <c r="EX588" s="113" t="s">
        <v>2166</v>
      </c>
      <c r="EY588" s="102">
        <f t="shared" si="15"/>
        <v>88</v>
      </c>
      <c r="EZ588" s="103">
        <f t="shared" si="16"/>
        <v>0.26426426426426425</v>
      </c>
      <c r="FA588" s="104">
        <f t="shared" si="17"/>
        <v>86639</v>
      </c>
      <c r="FB588" s="105">
        <f t="shared" si="18"/>
        <v>0.261033177868566</v>
      </c>
      <c r="FC588" s="106">
        <v>1</v>
      </c>
    </row>
    <row r="589" spans="148:170" ht="15" thickBot="1" x14ac:dyDescent="0.35">
      <c r="ER589"/>
      <c r="ES589" s="4" t="s">
        <v>2172</v>
      </c>
      <c r="ET589" s="4" t="str">
        <f t="shared" si="0"/>
        <v>PrimRef:0</v>
      </c>
      <c r="EU589" s="4" t="s">
        <v>2173</v>
      </c>
      <c r="EV589" s="4">
        <v>0</v>
      </c>
      <c r="EW589" s="107">
        <v>6</v>
      </c>
      <c r="EX589" s="113" t="s">
        <v>2167</v>
      </c>
      <c r="EY589" s="102">
        <f t="shared" si="15"/>
        <v>180</v>
      </c>
      <c r="EZ589" s="103">
        <f t="shared" si="16"/>
        <v>0.54054054054054057</v>
      </c>
      <c r="FA589" s="104">
        <f t="shared" si="17"/>
        <v>179483</v>
      </c>
      <c r="FB589" s="105">
        <f t="shared" si="18"/>
        <v>0.54076129529869721</v>
      </c>
      <c r="FC589" s="106">
        <v>1</v>
      </c>
    </row>
    <row r="590" spans="148:170" ht="15" thickBot="1" x14ac:dyDescent="0.35">
      <c r="ER590"/>
      <c r="ET590" s="4" t="str">
        <f t="shared" si="0"/>
        <v>:-97</v>
      </c>
      <c r="EV590" s="4">
        <v>-97</v>
      </c>
      <c r="EW590" s="107">
        <v>-98</v>
      </c>
      <c r="EX590" s="113" t="s">
        <v>2168</v>
      </c>
      <c r="EY590" s="102">
        <f t="shared" si="15"/>
        <v>44</v>
      </c>
      <c r="EZ590" s="102"/>
      <c r="FA590" s="104">
        <f t="shared" si="17"/>
        <v>47360</v>
      </c>
      <c r="FB590" s="109"/>
      <c r="FC590" s="110"/>
    </row>
    <row r="591" spans="148:170" ht="15" thickBot="1" x14ac:dyDescent="0.35">
      <c r="ER591"/>
      <c r="ET591" s="4" t="str">
        <f t="shared" si="0"/>
        <v>:-98</v>
      </c>
      <c r="EV591" s="4">
        <v>-98</v>
      </c>
      <c r="EW591" s="107">
        <v>-99</v>
      </c>
      <c r="EX591" s="113" t="s">
        <v>2169</v>
      </c>
      <c r="EY591" s="111">
        <f t="shared" si="15"/>
        <v>0</v>
      </c>
      <c r="EZ591" s="111"/>
      <c r="FA591" s="112">
        <f t="shared" si="17"/>
        <v>0</v>
      </c>
      <c r="FB591" s="113"/>
      <c r="FC591" s="110"/>
    </row>
    <row r="592" spans="148:170" ht="15" thickBot="1" x14ac:dyDescent="0.35">
      <c r="ER592"/>
      <c r="ES592" s="4" t="s">
        <v>2174</v>
      </c>
      <c r="ET592" s="4" t="str">
        <f t="shared" si="0"/>
        <v>SecRef:30</v>
      </c>
      <c r="EU592" s="4" t="s">
        <v>2175</v>
      </c>
      <c r="EV592" s="4">
        <v>30</v>
      </c>
      <c r="EW592" s="100">
        <v>1</v>
      </c>
      <c r="EX592" s="269" t="s">
        <v>2162</v>
      </c>
      <c r="EY592" s="102">
        <f t="shared" ref="EY592:EY599" si="19">COUNTIFS($BJ$37:$BJ$556,2,$BK$37:$BK$556,EW592)</f>
        <v>1</v>
      </c>
      <c r="EZ592" s="103">
        <f t="shared" ref="EZ592:EZ597" si="20">EY592/SUMIF($EU$565:$EU$1003,$EU592,EY$565:EY$1003)</f>
        <v>1.3513513513513514E-2</v>
      </c>
      <c r="FA592" s="104">
        <f t="shared" ref="FA592:FA599" si="21">SUMIFS($EY$37:$EY$556,$BJ$37:$BJ$556,2,$BK$37:$BK$556,EW592)</f>
        <v>1481</v>
      </c>
      <c r="FB592" s="105">
        <f t="shared" ref="FB592:FB597" si="22">FA592/SUMIF($EU$565:$EU$1003,$EU592,FA$565:FA$1003)</f>
        <v>2.0094161703051436E-2</v>
      </c>
      <c r="FC592" s="106">
        <v>0.05</v>
      </c>
    </row>
    <row r="593" spans="148:159" ht="15" thickBot="1" x14ac:dyDescent="0.35">
      <c r="ER593"/>
      <c r="ES593" s="4" t="s">
        <v>2174</v>
      </c>
      <c r="ET593" s="4" t="str">
        <f t="shared" si="0"/>
        <v>SecRef:20</v>
      </c>
      <c r="EU593" s="4" t="s">
        <v>2175</v>
      </c>
      <c r="EV593" s="4">
        <v>20</v>
      </c>
      <c r="EW593" s="107">
        <v>2</v>
      </c>
      <c r="EX593" s="113" t="s">
        <v>2163</v>
      </c>
      <c r="EY593" s="102">
        <f t="shared" si="19"/>
        <v>0</v>
      </c>
      <c r="EZ593" s="103">
        <f t="shared" si="20"/>
        <v>0</v>
      </c>
      <c r="FA593" s="104">
        <f t="shared" si="21"/>
        <v>0</v>
      </c>
      <c r="FB593" s="105">
        <f t="shared" si="22"/>
        <v>0</v>
      </c>
      <c r="FC593" s="106">
        <v>0.1</v>
      </c>
    </row>
    <row r="594" spans="148:159" ht="15" thickBot="1" x14ac:dyDescent="0.35">
      <c r="ER594"/>
      <c r="ES594" s="4" t="s">
        <v>2174</v>
      </c>
      <c r="ET594" s="4" t="str">
        <f t="shared" si="0"/>
        <v>SecRef:15</v>
      </c>
      <c r="EU594" s="4" t="s">
        <v>2175</v>
      </c>
      <c r="EV594" s="4">
        <v>15</v>
      </c>
      <c r="EW594" s="107">
        <v>3</v>
      </c>
      <c r="EX594" s="113" t="s">
        <v>2164</v>
      </c>
      <c r="EY594" s="102">
        <f t="shared" si="19"/>
        <v>5</v>
      </c>
      <c r="EZ594" s="103">
        <f t="shared" si="20"/>
        <v>6.7567567567567571E-2</v>
      </c>
      <c r="FA594" s="104">
        <f t="shared" si="21"/>
        <v>4804</v>
      </c>
      <c r="FB594" s="105">
        <f t="shared" si="22"/>
        <v>6.5180521824077714E-2</v>
      </c>
      <c r="FC594" s="106">
        <v>0.25</v>
      </c>
    </row>
    <row r="595" spans="148:159" ht="15" thickBot="1" x14ac:dyDescent="0.35">
      <c r="ER595"/>
      <c r="ES595" s="4" t="s">
        <v>2174</v>
      </c>
      <c r="ET595" s="4" t="str">
        <f t="shared" si="0"/>
        <v>SecRef:10</v>
      </c>
      <c r="EU595" s="4" t="s">
        <v>2175</v>
      </c>
      <c r="EV595" s="4">
        <v>10</v>
      </c>
      <c r="EW595" s="107">
        <v>4</v>
      </c>
      <c r="EX595" s="113" t="s">
        <v>2165</v>
      </c>
      <c r="EY595" s="102">
        <f t="shared" si="19"/>
        <v>14</v>
      </c>
      <c r="EZ595" s="103">
        <f t="shared" si="20"/>
        <v>0.1891891891891892</v>
      </c>
      <c r="FA595" s="104">
        <f t="shared" si="21"/>
        <v>15026</v>
      </c>
      <c r="FB595" s="105">
        <f t="shared" si="22"/>
        <v>0.20387229827822476</v>
      </c>
      <c r="FC595" s="106">
        <v>0.5</v>
      </c>
    </row>
    <row r="596" spans="148:159" ht="15" thickBot="1" x14ac:dyDescent="0.35">
      <c r="ER596"/>
      <c r="ES596" s="4" t="s">
        <v>2174</v>
      </c>
      <c r="ET596" s="4" t="str">
        <f t="shared" si="0"/>
        <v>SecRef:5</v>
      </c>
      <c r="EU596" s="4" t="s">
        <v>2175</v>
      </c>
      <c r="EV596" s="4">
        <v>5</v>
      </c>
      <c r="EW596" s="107">
        <v>5</v>
      </c>
      <c r="EX596" s="113" t="s">
        <v>2166</v>
      </c>
      <c r="EY596" s="102">
        <f t="shared" si="19"/>
        <v>25</v>
      </c>
      <c r="EZ596" s="103">
        <f t="shared" si="20"/>
        <v>0.33783783783783783</v>
      </c>
      <c r="FA596" s="104">
        <f t="shared" si="21"/>
        <v>24139</v>
      </c>
      <c r="FB596" s="105">
        <f t="shared" si="22"/>
        <v>0.32751719740037721</v>
      </c>
      <c r="FC596" s="106">
        <v>1</v>
      </c>
    </row>
    <row r="597" spans="148:159" ht="15" thickBot="1" x14ac:dyDescent="0.35">
      <c r="ER597"/>
      <c r="ES597" s="4" t="s">
        <v>2174</v>
      </c>
      <c r="ET597" s="4" t="str">
        <f t="shared" si="0"/>
        <v>SecRef:0</v>
      </c>
      <c r="EU597" s="4" t="s">
        <v>2175</v>
      </c>
      <c r="EV597" s="4">
        <v>0</v>
      </c>
      <c r="EW597" s="107">
        <v>6</v>
      </c>
      <c r="EX597" s="113" t="s">
        <v>2167</v>
      </c>
      <c r="EY597" s="102">
        <f t="shared" si="19"/>
        <v>29</v>
      </c>
      <c r="EZ597" s="103">
        <f t="shared" si="20"/>
        <v>0.39189189189189189</v>
      </c>
      <c r="FA597" s="104">
        <f t="shared" si="21"/>
        <v>28253</v>
      </c>
      <c r="FB597" s="105">
        <f t="shared" si="22"/>
        <v>0.38333582079426887</v>
      </c>
      <c r="FC597" s="106">
        <v>1</v>
      </c>
    </row>
    <row r="598" spans="148:159" ht="15" thickBot="1" x14ac:dyDescent="0.35">
      <c r="ER598"/>
      <c r="ET598" s="4" t="str">
        <f t="shared" si="0"/>
        <v>:-97</v>
      </c>
      <c r="EV598" s="4">
        <v>-97</v>
      </c>
      <c r="EW598" s="107">
        <v>-98</v>
      </c>
      <c r="EX598" s="113" t="s">
        <v>2168</v>
      </c>
      <c r="EY598" s="102">
        <f t="shared" si="19"/>
        <v>9</v>
      </c>
      <c r="EZ598" s="102"/>
      <c r="FA598" s="104">
        <f t="shared" si="21"/>
        <v>9987</v>
      </c>
      <c r="FB598" s="109"/>
      <c r="FC598" s="110"/>
    </row>
    <row r="599" spans="148:159" ht="15" thickBot="1" x14ac:dyDescent="0.35">
      <c r="ER599"/>
      <c r="ET599" s="4" t="str">
        <f t="shared" si="0"/>
        <v>:-98</v>
      </c>
      <c r="EV599" s="4">
        <v>-98</v>
      </c>
      <c r="EW599" s="107">
        <v>-99</v>
      </c>
      <c r="EX599" s="113" t="s">
        <v>2169</v>
      </c>
      <c r="EY599" s="111">
        <f t="shared" si="19"/>
        <v>0</v>
      </c>
      <c r="EZ599" s="111"/>
      <c r="FA599" s="112">
        <f t="shared" si="21"/>
        <v>0</v>
      </c>
      <c r="FB599" s="113"/>
      <c r="FC599" s="110"/>
    </row>
    <row r="600" spans="148:159" ht="15" thickBot="1" x14ac:dyDescent="0.35">
      <c r="ER600"/>
      <c r="ES600" s="4" t="s">
        <v>2176</v>
      </c>
      <c r="ET600" s="4" t="str">
        <f t="shared" si="0"/>
        <v>AllFrz:30</v>
      </c>
      <c r="EU600" s="4" t="s">
        <v>6919</v>
      </c>
      <c r="EV600" s="4">
        <v>30</v>
      </c>
      <c r="EW600" s="100">
        <v>1</v>
      </c>
      <c r="EX600" s="269" t="s">
        <v>2162</v>
      </c>
      <c r="EY600" s="102">
        <f t="shared" ref="EY600:EY607" si="23">COUNTIFS($FB$37:$FB$556,"FRZ",$BK$37:$BK$556,EW600)</f>
        <v>1</v>
      </c>
      <c r="EZ600" s="103">
        <f t="shared" ref="EZ600:EZ605" si="24">EY600/SUMIF($EU$565:$EU$1003,$EU600,EY$565:EY$1003)</f>
        <v>2.0408163265306121E-2</v>
      </c>
      <c r="FA600" s="104">
        <f t="shared" ref="FA600:FA607" si="25">SUMIFS($EY$37:$EY$556,$FB$37:$FB$556,"FRZ",$BK$37:$BK$556,EW600)</f>
        <v>792</v>
      </c>
      <c r="FB600" s="105">
        <f t="shared" ref="FB600:FB605" si="26">FA600/SUMIF($EU$565:$EU$1003,$EU600,FA$565:FA$1003)</f>
        <v>1.5790418087206173E-2</v>
      </c>
      <c r="FC600" s="106">
        <v>0.05</v>
      </c>
    </row>
    <row r="601" spans="148:159" ht="15" thickBot="1" x14ac:dyDescent="0.35">
      <c r="ER601"/>
      <c r="ES601" s="4" t="s">
        <v>2176</v>
      </c>
      <c r="ET601" s="4" t="str">
        <f t="shared" si="0"/>
        <v>AllFrz:20</v>
      </c>
      <c r="EU601" s="4" t="s">
        <v>6919</v>
      </c>
      <c r="EV601" s="4">
        <v>20</v>
      </c>
      <c r="EW601" s="107">
        <v>2</v>
      </c>
      <c r="EX601" s="113" t="s">
        <v>2163</v>
      </c>
      <c r="EY601" s="102">
        <f t="shared" si="23"/>
        <v>1</v>
      </c>
      <c r="EZ601" s="103">
        <f t="shared" si="24"/>
        <v>2.0408163265306121E-2</v>
      </c>
      <c r="FA601" s="104">
        <f t="shared" si="25"/>
        <v>826</v>
      </c>
      <c r="FB601" s="105">
        <f t="shared" si="26"/>
        <v>1.6468289570747852E-2</v>
      </c>
      <c r="FC601" s="106">
        <v>0.1</v>
      </c>
    </row>
    <row r="602" spans="148:159" ht="15" thickBot="1" x14ac:dyDescent="0.35">
      <c r="ER602"/>
      <c r="ES602" s="4" t="s">
        <v>2176</v>
      </c>
      <c r="ET602" s="4" t="str">
        <f t="shared" si="0"/>
        <v>AllFrz:15</v>
      </c>
      <c r="EU602" s="4" t="s">
        <v>6919</v>
      </c>
      <c r="EV602" s="4">
        <v>15</v>
      </c>
      <c r="EW602" s="107">
        <v>3</v>
      </c>
      <c r="EX602" s="113" t="s">
        <v>2164</v>
      </c>
      <c r="EY602" s="102">
        <f t="shared" si="23"/>
        <v>2</v>
      </c>
      <c r="EZ602" s="103">
        <f t="shared" si="24"/>
        <v>4.0816326530612242E-2</v>
      </c>
      <c r="FA602" s="104">
        <f t="shared" si="25"/>
        <v>2120</v>
      </c>
      <c r="FB602" s="105">
        <f t="shared" si="26"/>
        <v>4.2267280738481169E-2</v>
      </c>
      <c r="FC602" s="106">
        <v>0.25</v>
      </c>
    </row>
    <row r="603" spans="148:159" ht="15" thickBot="1" x14ac:dyDescent="0.35">
      <c r="ER603"/>
      <c r="ES603" s="4" t="s">
        <v>2176</v>
      </c>
      <c r="ET603" s="4" t="str">
        <f t="shared" si="0"/>
        <v>AllFrz:10</v>
      </c>
      <c r="EU603" s="4" t="s">
        <v>6919</v>
      </c>
      <c r="EV603" s="4">
        <v>10</v>
      </c>
      <c r="EW603" s="107">
        <v>4</v>
      </c>
      <c r="EX603" s="113" t="s">
        <v>2165</v>
      </c>
      <c r="EY603" s="102">
        <f t="shared" si="23"/>
        <v>7</v>
      </c>
      <c r="EZ603" s="103">
        <f t="shared" si="24"/>
        <v>0.14285714285714285</v>
      </c>
      <c r="FA603" s="104">
        <f t="shared" si="25"/>
        <v>7764</v>
      </c>
      <c r="FB603" s="105">
        <f t="shared" si="26"/>
        <v>0.1547939470063999</v>
      </c>
      <c r="FC603" s="106">
        <v>0.5</v>
      </c>
    </row>
    <row r="604" spans="148:159" ht="15" thickBot="1" x14ac:dyDescent="0.35">
      <c r="ER604"/>
      <c r="ES604" s="4" t="s">
        <v>2176</v>
      </c>
      <c r="ET604" s="4" t="str">
        <f t="shared" si="0"/>
        <v>AllFrz:5</v>
      </c>
      <c r="EU604" s="4" t="s">
        <v>6919</v>
      </c>
      <c r="EV604" s="4">
        <v>5</v>
      </c>
      <c r="EW604" s="107">
        <v>5</v>
      </c>
      <c r="EX604" s="113" t="s">
        <v>2166</v>
      </c>
      <c r="EY604" s="102">
        <f t="shared" si="23"/>
        <v>15</v>
      </c>
      <c r="EZ604" s="103">
        <f t="shared" si="24"/>
        <v>0.30612244897959184</v>
      </c>
      <c r="FA604" s="104">
        <f t="shared" si="25"/>
        <v>14962</v>
      </c>
      <c r="FB604" s="105">
        <f t="shared" si="26"/>
        <v>0.29830332755148831</v>
      </c>
      <c r="FC604" s="106">
        <v>1</v>
      </c>
    </row>
    <row r="605" spans="148:159" ht="15" thickBot="1" x14ac:dyDescent="0.35">
      <c r="ER605"/>
      <c r="ES605" s="4" t="s">
        <v>2176</v>
      </c>
      <c r="ET605" s="4" t="str">
        <f t="shared" si="0"/>
        <v>AllFrz:0</v>
      </c>
      <c r="EU605" s="4" t="s">
        <v>6919</v>
      </c>
      <c r="EV605" s="4">
        <v>0</v>
      </c>
      <c r="EW605" s="107">
        <v>6</v>
      </c>
      <c r="EX605" s="113" t="s">
        <v>2167</v>
      </c>
      <c r="EY605" s="102">
        <f t="shared" si="23"/>
        <v>23</v>
      </c>
      <c r="EZ605" s="103">
        <f t="shared" si="24"/>
        <v>0.46938775510204084</v>
      </c>
      <c r="FA605" s="104">
        <f t="shared" si="25"/>
        <v>23693</v>
      </c>
      <c r="FB605" s="105">
        <f t="shared" si="26"/>
        <v>0.47237673704567656</v>
      </c>
      <c r="FC605" s="106">
        <v>1</v>
      </c>
    </row>
    <row r="606" spans="148:159" ht="15" thickBot="1" x14ac:dyDescent="0.35">
      <c r="ER606"/>
      <c r="ET606" s="4" t="str">
        <f t="shared" si="0"/>
        <v>:-97</v>
      </c>
      <c r="EV606" s="4">
        <v>-97</v>
      </c>
      <c r="EW606" s="107">
        <v>-98</v>
      </c>
      <c r="EX606" s="113" t="s">
        <v>2168</v>
      </c>
      <c r="EY606" s="102">
        <f t="shared" si="23"/>
        <v>6</v>
      </c>
      <c r="EZ606" s="102"/>
      <c r="FA606" s="104">
        <f t="shared" si="25"/>
        <v>6377</v>
      </c>
      <c r="FB606" s="109"/>
      <c r="FC606" s="110"/>
    </row>
    <row r="607" spans="148:159" ht="15" thickBot="1" x14ac:dyDescent="0.35">
      <c r="ER607"/>
      <c r="ET607" s="4" t="str">
        <f t="shared" si="0"/>
        <v>:-98</v>
      </c>
      <c r="EV607" s="4">
        <v>-98</v>
      </c>
      <c r="EW607" s="107">
        <v>-99</v>
      </c>
      <c r="EX607" s="113" t="s">
        <v>2169</v>
      </c>
      <c r="EY607" s="111">
        <f t="shared" si="23"/>
        <v>0</v>
      </c>
      <c r="EZ607" s="111"/>
      <c r="FA607" s="112">
        <f t="shared" si="25"/>
        <v>0</v>
      </c>
      <c r="FB607" s="113"/>
      <c r="FC607" s="110"/>
    </row>
    <row r="608" spans="148:159" ht="15" thickBot="1" x14ac:dyDescent="0.35">
      <c r="ER608"/>
      <c r="ES608" s="4" t="s">
        <v>2178</v>
      </c>
      <c r="ET608" s="4" t="str">
        <f t="shared" si="0"/>
        <v>FreeAll:30</v>
      </c>
      <c r="EU608" s="4" t="s">
        <v>6920</v>
      </c>
      <c r="EV608" s="4">
        <v>30</v>
      </c>
      <c r="EW608" s="100">
        <v>1</v>
      </c>
      <c r="EX608" s="269" t="s">
        <v>2162</v>
      </c>
      <c r="EY608" s="102">
        <f>EY640+EY672</f>
        <v>4</v>
      </c>
      <c r="EZ608" s="103">
        <f t="shared" ref="EZ608:EZ613" si="27">EY608/SUMIF($EU$565:$EU$1003,$EU608,EY$565:EY$1003)</f>
        <v>2.8368794326241134E-2</v>
      </c>
      <c r="FA608" s="104">
        <f t="shared" ref="FA608:FA623" si="28">FA640+FA672</f>
        <v>3373</v>
      </c>
      <c r="FB608" s="105">
        <f t="shared" ref="FB608:FB613" si="29">FA608/SUMIF($EU$565:$EU$1003,$EU608,FA$565:FA$1003)</f>
        <v>2.4658054988997813E-2</v>
      </c>
      <c r="FC608" s="106">
        <v>0.05</v>
      </c>
    </row>
    <row r="609" spans="148:159" ht="15" thickBot="1" x14ac:dyDescent="0.35">
      <c r="ER609"/>
      <c r="ES609" s="4" t="s">
        <v>2178</v>
      </c>
      <c r="ET609" s="4" t="str">
        <f t="shared" si="0"/>
        <v>FreeAll:20</v>
      </c>
      <c r="EU609" s="4" t="s">
        <v>6920</v>
      </c>
      <c r="EV609" s="4">
        <v>20</v>
      </c>
      <c r="EW609" s="107">
        <v>2</v>
      </c>
      <c r="EX609" s="113" t="s">
        <v>2163</v>
      </c>
      <c r="EY609" s="102">
        <f t="shared" ref="EY609:EY615" si="30">EY641+EY673</f>
        <v>4</v>
      </c>
      <c r="EZ609" s="103">
        <f t="shared" si="27"/>
        <v>2.8368794326241134E-2</v>
      </c>
      <c r="FA609" s="104">
        <f t="shared" si="28"/>
        <v>3934</v>
      </c>
      <c r="FB609" s="105">
        <f t="shared" si="29"/>
        <v>2.8759201994283251E-2</v>
      </c>
      <c r="FC609" s="106">
        <v>0.1</v>
      </c>
    </row>
    <row r="610" spans="148:159" ht="15" thickBot="1" x14ac:dyDescent="0.35">
      <c r="ER610"/>
      <c r="ES610" s="4" t="s">
        <v>2178</v>
      </c>
      <c r="ET610" s="4" t="str">
        <f t="shared" si="0"/>
        <v>FreeAll:15</v>
      </c>
      <c r="EU610" s="4" t="s">
        <v>6920</v>
      </c>
      <c r="EV610" s="4">
        <v>15</v>
      </c>
      <c r="EW610" s="107">
        <v>3</v>
      </c>
      <c r="EX610" s="113" t="s">
        <v>2164</v>
      </c>
      <c r="EY610" s="102">
        <f t="shared" si="30"/>
        <v>11</v>
      </c>
      <c r="EZ610" s="103">
        <f t="shared" si="27"/>
        <v>7.8014184397163122E-2</v>
      </c>
      <c r="FA610" s="104">
        <f t="shared" si="28"/>
        <v>10090</v>
      </c>
      <c r="FB610" s="105">
        <f t="shared" si="29"/>
        <v>7.3762162715383328E-2</v>
      </c>
      <c r="FC610" s="106">
        <v>0.25</v>
      </c>
    </row>
    <row r="611" spans="148:159" ht="15" thickBot="1" x14ac:dyDescent="0.35">
      <c r="ER611"/>
      <c r="ES611" s="4" t="s">
        <v>2178</v>
      </c>
      <c r="ET611" s="4" t="str">
        <f t="shared" si="0"/>
        <v>FreeAll:10</v>
      </c>
      <c r="EU611" s="4" t="s">
        <v>6920</v>
      </c>
      <c r="EV611" s="4">
        <v>10</v>
      </c>
      <c r="EW611" s="107">
        <v>4</v>
      </c>
      <c r="EX611" s="113" t="s">
        <v>2165</v>
      </c>
      <c r="EY611" s="102">
        <f t="shared" si="30"/>
        <v>24</v>
      </c>
      <c r="EZ611" s="103">
        <f t="shared" si="27"/>
        <v>0.1702127659574468</v>
      </c>
      <c r="FA611" s="104">
        <f t="shared" si="28"/>
        <v>25643</v>
      </c>
      <c r="FB611" s="105">
        <f t="shared" si="29"/>
        <v>0.18746116338063176</v>
      </c>
      <c r="FC611" s="106">
        <v>0.5</v>
      </c>
    </row>
    <row r="612" spans="148:159" ht="15" thickBot="1" x14ac:dyDescent="0.35">
      <c r="ER612"/>
      <c r="ES612" s="4" t="s">
        <v>2178</v>
      </c>
      <c r="ET612" s="4" t="str">
        <f t="shared" si="0"/>
        <v>FreeAll:5</v>
      </c>
      <c r="EU612" s="4" t="s">
        <v>6920</v>
      </c>
      <c r="EV612" s="4">
        <v>5</v>
      </c>
      <c r="EW612" s="107">
        <v>5</v>
      </c>
      <c r="EX612" s="113" t="s">
        <v>2166</v>
      </c>
      <c r="EY612" s="102">
        <f t="shared" si="30"/>
        <v>45</v>
      </c>
      <c r="EZ612" s="103">
        <f t="shared" si="27"/>
        <v>0.31914893617021278</v>
      </c>
      <c r="FA612" s="104">
        <f t="shared" si="28"/>
        <v>42036</v>
      </c>
      <c r="FB612" s="105">
        <f t="shared" si="29"/>
        <v>0.30730091892010442</v>
      </c>
      <c r="FC612" s="106">
        <v>1</v>
      </c>
    </row>
    <row r="613" spans="148:159" ht="15" thickBot="1" x14ac:dyDescent="0.35">
      <c r="ER613"/>
      <c r="ES613" s="4" t="s">
        <v>2178</v>
      </c>
      <c r="ET613" s="4" t="str">
        <f t="shared" si="0"/>
        <v>FreeAll:0</v>
      </c>
      <c r="EU613" s="4" t="s">
        <v>6920</v>
      </c>
      <c r="EV613" s="4">
        <v>0</v>
      </c>
      <c r="EW613" s="107">
        <v>6</v>
      </c>
      <c r="EX613" s="113" t="s">
        <v>2167</v>
      </c>
      <c r="EY613" s="102">
        <f t="shared" si="30"/>
        <v>53</v>
      </c>
      <c r="EZ613" s="103">
        <f t="shared" si="27"/>
        <v>0.37588652482269502</v>
      </c>
      <c r="FA613" s="104">
        <f t="shared" si="28"/>
        <v>51715</v>
      </c>
      <c r="FB613" s="105">
        <f t="shared" si="29"/>
        <v>0.37805849800059943</v>
      </c>
      <c r="FC613" s="106">
        <v>1</v>
      </c>
    </row>
    <row r="614" spans="148:159" ht="15" thickBot="1" x14ac:dyDescent="0.35">
      <c r="ER614"/>
      <c r="ET614" s="4" t="str">
        <f t="shared" si="0"/>
        <v>:-98</v>
      </c>
      <c r="EV614" s="4">
        <v>-98</v>
      </c>
      <c r="EW614" s="107">
        <v>-98</v>
      </c>
      <c r="EX614" s="113" t="s">
        <v>2168</v>
      </c>
      <c r="EY614" s="102">
        <f t="shared" si="30"/>
        <v>22</v>
      </c>
      <c r="EZ614" s="102"/>
      <c r="FA614" s="104">
        <f t="shared" si="28"/>
        <v>23369</v>
      </c>
      <c r="FB614" s="109"/>
      <c r="FC614" s="110"/>
    </row>
    <row r="615" spans="148:159" ht="15" thickBot="1" x14ac:dyDescent="0.35">
      <c r="ER615"/>
      <c r="ET615" s="4" t="str">
        <f t="shared" si="0"/>
        <v>:-99</v>
      </c>
      <c r="EV615" s="4">
        <v>-99</v>
      </c>
      <c r="EW615" s="107">
        <v>-99</v>
      </c>
      <c r="EX615" s="113" t="s">
        <v>2169</v>
      </c>
      <c r="EY615" s="111">
        <f t="shared" si="30"/>
        <v>0</v>
      </c>
      <c r="EZ615" s="111"/>
      <c r="FA615" s="112">
        <f t="shared" si="28"/>
        <v>0</v>
      </c>
      <c r="FB615" s="113"/>
      <c r="FC615" s="110"/>
    </row>
    <row r="616" spans="148:159" ht="15" thickBot="1" x14ac:dyDescent="0.35">
      <c r="ER616"/>
      <c r="ES616" s="4" t="s">
        <v>2179</v>
      </c>
      <c r="ET616" s="4" t="str">
        <f t="shared" si="0"/>
        <v>PeerToPeerSaleAll:30</v>
      </c>
      <c r="EU616" s="4" t="s">
        <v>6922</v>
      </c>
      <c r="EV616" s="4">
        <v>30</v>
      </c>
      <c r="EW616" s="100">
        <v>1</v>
      </c>
      <c r="EX616" s="269" t="s">
        <v>2162</v>
      </c>
      <c r="EY616" s="102">
        <f>EY648+EY680</f>
        <v>3</v>
      </c>
      <c r="EZ616" s="103">
        <f t="shared" ref="EZ616:EZ621" si="31">EY616/SUMIF($EU$565:$EU$1003,$EU616,EY$565:EY$1003)</f>
        <v>1.3824884792626729E-2</v>
      </c>
      <c r="FA616" s="104">
        <f t="shared" si="28"/>
        <v>3474</v>
      </c>
      <c r="FB616" s="105">
        <f t="shared" ref="FB616:FB621" si="32">FA616/SUMIF($EU$565:$EU$1003,$EU616,FA$565:FA$1003)</f>
        <v>1.5733766910176222E-2</v>
      </c>
      <c r="FC616" s="106">
        <v>0.05</v>
      </c>
    </row>
    <row r="617" spans="148:159" ht="15" thickBot="1" x14ac:dyDescent="0.35">
      <c r="ER617"/>
      <c r="ES617" s="4" t="s">
        <v>2179</v>
      </c>
      <c r="ET617" s="4" t="str">
        <f t="shared" si="0"/>
        <v>PeerToPeerSaleAll:20</v>
      </c>
      <c r="EU617" s="4" t="s">
        <v>6922</v>
      </c>
      <c r="EV617" s="4">
        <v>20</v>
      </c>
      <c r="EW617" s="107">
        <v>2</v>
      </c>
      <c r="EX617" s="113" t="s">
        <v>2163</v>
      </c>
      <c r="EY617" s="102">
        <f t="shared" ref="EY617:EY623" si="33">EY649+EY681</f>
        <v>2</v>
      </c>
      <c r="EZ617" s="103">
        <f t="shared" si="31"/>
        <v>9.2165898617511521E-3</v>
      </c>
      <c r="FA617" s="104">
        <f t="shared" si="28"/>
        <v>1789</v>
      </c>
      <c r="FB617" s="105">
        <f t="shared" si="32"/>
        <v>8.1023917680786602E-3</v>
      </c>
      <c r="FC617" s="106">
        <v>0.1</v>
      </c>
    </row>
    <row r="618" spans="148:159" ht="15" thickBot="1" x14ac:dyDescent="0.35">
      <c r="ER618"/>
      <c r="ES618" s="4" t="s">
        <v>2179</v>
      </c>
      <c r="ET618" s="4" t="str">
        <f t="shared" si="0"/>
        <v>PeerToPeerSaleAll:15</v>
      </c>
      <c r="EU618" s="4" t="s">
        <v>6922</v>
      </c>
      <c r="EV618" s="4">
        <v>15</v>
      </c>
      <c r="EW618" s="107">
        <v>3</v>
      </c>
      <c r="EX618" s="113" t="s">
        <v>2164</v>
      </c>
      <c r="EY618" s="102">
        <f t="shared" si="33"/>
        <v>2</v>
      </c>
      <c r="EZ618" s="103">
        <f t="shared" si="31"/>
        <v>9.2165898617511521E-3</v>
      </c>
      <c r="FA618" s="104">
        <f t="shared" si="28"/>
        <v>2257</v>
      </c>
      <c r="FB618" s="105">
        <f t="shared" si="32"/>
        <v>1.0221966584993591E-2</v>
      </c>
      <c r="FC618" s="106">
        <v>0.25</v>
      </c>
    </row>
    <row r="619" spans="148:159" ht="15" thickBot="1" x14ac:dyDescent="0.35">
      <c r="ER619"/>
      <c r="ES619" s="4" t="s">
        <v>2179</v>
      </c>
      <c r="ET619" s="4" t="str">
        <f t="shared" si="0"/>
        <v>PeerToPeerSaleAll:10</v>
      </c>
      <c r="EU619" s="4" t="s">
        <v>6922</v>
      </c>
      <c r="EV619" s="4">
        <v>10</v>
      </c>
      <c r="EW619" s="107">
        <v>4</v>
      </c>
      <c r="EX619" s="113" t="s">
        <v>2165</v>
      </c>
      <c r="EY619" s="102">
        <f t="shared" si="33"/>
        <v>32</v>
      </c>
      <c r="EZ619" s="103">
        <f t="shared" si="31"/>
        <v>0.14746543778801843</v>
      </c>
      <c r="FA619" s="104">
        <f t="shared" si="28"/>
        <v>35055</v>
      </c>
      <c r="FB619" s="105">
        <f t="shared" si="32"/>
        <v>0.15876430599776267</v>
      </c>
      <c r="FC619" s="106">
        <v>0.5</v>
      </c>
    </row>
    <row r="620" spans="148:159" ht="15" thickBot="1" x14ac:dyDescent="0.35">
      <c r="ER620"/>
      <c r="ES620" s="4" t="s">
        <v>2179</v>
      </c>
      <c r="ET620" s="4" t="str">
        <f t="shared" si="0"/>
        <v>PeerToPeerSaleAll:5</v>
      </c>
      <c r="EU620" s="4" t="s">
        <v>6922</v>
      </c>
      <c r="EV620" s="4">
        <v>5</v>
      </c>
      <c r="EW620" s="107">
        <v>5</v>
      </c>
      <c r="EX620" s="113" t="s">
        <v>2166</v>
      </c>
      <c r="EY620" s="102">
        <f t="shared" si="33"/>
        <v>58</v>
      </c>
      <c r="EZ620" s="103">
        <f t="shared" si="31"/>
        <v>0.26728110599078342</v>
      </c>
      <c r="FA620" s="104">
        <f t="shared" si="28"/>
        <v>58234</v>
      </c>
      <c r="FB620" s="105">
        <f t="shared" si="32"/>
        <v>0.26374213651329942</v>
      </c>
      <c r="FC620" s="106">
        <v>1</v>
      </c>
    </row>
    <row r="621" spans="148:159" ht="15" thickBot="1" x14ac:dyDescent="0.35">
      <c r="ER621"/>
      <c r="ES621" s="4" t="s">
        <v>2179</v>
      </c>
      <c r="ET621" s="4" t="str">
        <f t="shared" si="0"/>
        <v>PeerToPeerSaleAll:0</v>
      </c>
      <c r="EU621" s="4" t="s">
        <v>6922</v>
      </c>
      <c r="EV621" s="4">
        <v>0</v>
      </c>
      <c r="EW621" s="107">
        <v>6</v>
      </c>
      <c r="EX621" s="113" t="s">
        <v>2167</v>
      </c>
      <c r="EY621" s="102">
        <f t="shared" si="33"/>
        <v>120</v>
      </c>
      <c r="EZ621" s="103">
        <f t="shared" si="31"/>
        <v>0.55299539170506917</v>
      </c>
      <c r="FA621" s="104">
        <f t="shared" si="28"/>
        <v>119990</v>
      </c>
      <c r="FB621" s="105">
        <f t="shared" si="32"/>
        <v>0.54343543222568946</v>
      </c>
      <c r="FC621" s="106">
        <v>1</v>
      </c>
    </row>
    <row r="622" spans="148:159" ht="15" thickBot="1" x14ac:dyDescent="0.35">
      <c r="ER622"/>
      <c r="ET622" s="4" t="str">
        <f t="shared" si="0"/>
        <v>:-98</v>
      </c>
      <c r="EV622" s="4">
        <v>-98</v>
      </c>
      <c r="EW622" s="107">
        <v>-98</v>
      </c>
      <c r="EX622" s="113" t="s">
        <v>2168</v>
      </c>
      <c r="EY622" s="102">
        <f t="shared" si="33"/>
        <v>23</v>
      </c>
      <c r="EZ622" s="102"/>
      <c r="FA622" s="104">
        <f t="shared" si="28"/>
        <v>25149</v>
      </c>
      <c r="FB622" s="109"/>
      <c r="FC622" s="110"/>
    </row>
    <row r="623" spans="148:159" ht="15" thickBot="1" x14ac:dyDescent="0.35">
      <c r="ER623"/>
      <c r="ET623" s="4" t="str">
        <f t="shared" si="0"/>
        <v>:-99</v>
      </c>
      <c r="EV623" s="4">
        <v>-99</v>
      </c>
      <c r="EW623" s="107">
        <v>-99</v>
      </c>
      <c r="EX623" s="113" t="s">
        <v>2169</v>
      </c>
      <c r="EY623" s="111">
        <f t="shared" si="33"/>
        <v>0</v>
      </c>
      <c r="EZ623" s="111"/>
      <c r="FA623" s="112">
        <f t="shared" si="28"/>
        <v>0</v>
      </c>
      <c r="FB623" s="113"/>
      <c r="FC623" s="110"/>
    </row>
    <row r="624" spans="148:159" ht="15" thickBot="1" x14ac:dyDescent="0.35">
      <c r="ER624"/>
      <c r="ES624" s="4" t="s">
        <v>2179</v>
      </c>
      <c r="ET624" s="4" t="str">
        <f t="shared" ref="ET624:ET671" si="34">EU624&amp;":"&amp;EV624</f>
        <v>PeerToPeerAllAll:30</v>
      </c>
      <c r="EU624" s="4" t="s">
        <v>6925</v>
      </c>
      <c r="EV624" s="4">
        <v>30</v>
      </c>
      <c r="EW624" s="100">
        <v>1</v>
      </c>
      <c r="EX624" s="269" t="s">
        <v>2162</v>
      </c>
      <c r="EY624" s="102">
        <f>EY616+EY608</f>
        <v>7</v>
      </c>
      <c r="EZ624" s="103">
        <f t="shared" ref="EZ624:EZ629" si="35">EY624/SUMIF($EU$565:$EU$1003,$EU624,EY$565:EY$1003)</f>
        <v>1.9553072625698324E-2</v>
      </c>
      <c r="FA624" s="104">
        <f>FA616+FA608</f>
        <v>6847</v>
      </c>
      <c r="FB624" s="105">
        <f t="shared" ref="FB624:FB629" si="36">FA624/SUMIF($EU$565:$EU$1003,$EU624,FA$565:FA$1003)</f>
        <v>1.914762717078218E-2</v>
      </c>
      <c r="FC624" s="106">
        <v>0.05</v>
      </c>
    </row>
    <row r="625" spans="148:159" ht="15" thickBot="1" x14ac:dyDescent="0.35">
      <c r="ER625"/>
      <c r="ES625" s="4" t="s">
        <v>2179</v>
      </c>
      <c r="ET625" s="4" t="str">
        <f t="shared" si="34"/>
        <v>PeerToPeerAllAll:20</v>
      </c>
      <c r="EU625" s="4" t="s">
        <v>6925</v>
      </c>
      <c r="EV625" s="4">
        <v>20</v>
      </c>
      <c r="EW625" s="107">
        <v>2</v>
      </c>
      <c r="EX625" s="113" t="s">
        <v>2163</v>
      </c>
      <c r="EY625" s="102">
        <f t="shared" ref="EY625:FA631" si="37">EY617+EY609</f>
        <v>6</v>
      </c>
      <c r="EZ625" s="103">
        <f t="shared" si="35"/>
        <v>1.6759776536312849E-2</v>
      </c>
      <c r="FA625" s="104">
        <f t="shared" si="37"/>
        <v>5723</v>
      </c>
      <c r="FB625" s="105">
        <f t="shared" si="36"/>
        <v>1.6004362538102297E-2</v>
      </c>
      <c r="FC625" s="106">
        <v>0.1</v>
      </c>
    </row>
    <row r="626" spans="148:159" ht="15" thickBot="1" x14ac:dyDescent="0.35">
      <c r="ER626"/>
      <c r="ES626" s="4" t="s">
        <v>2179</v>
      </c>
      <c r="ET626" s="4" t="str">
        <f t="shared" si="34"/>
        <v>PeerToPeerAllAll:15</v>
      </c>
      <c r="EU626" s="4" t="s">
        <v>6925</v>
      </c>
      <c r="EV626" s="4">
        <v>15</v>
      </c>
      <c r="EW626" s="107">
        <v>3</v>
      </c>
      <c r="EX626" s="113" t="s">
        <v>2164</v>
      </c>
      <c r="EY626" s="102">
        <f t="shared" si="37"/>
        <v>13</v>
      </c>
      <c r="EZ626" s="103">
        <f t="shared" si="35"/>
        <v>3.6312849162011177E-2</v>
      </c>
      <c r="FA626" s="104">
        <f t="shared" si="37"/>
        <v>12347</v>
      </c>
      <c r="FB626" s="105">
        <f t="shared" si="36"/>
        <v>3.4528370480158839E-2</v>
      </c>
      <c r="FC626" s="106">
        <v>0.25</v>
      </c>
    </row>
    <row r="627" spans="148:159" ht="15" thickBot="1" x14ac:dyDescent="0.35">
      <c r="ER627"/>
      <c r="ES627" s="4" t="s">
        <v>2179</v>
      </c>
      <c r="ET627" s="4" t="str">
        <f t="shared" si="34"/>
        <v>PeerToPeerAllAll:10</v>
      </c>
      <c r="EU627" s="4" t="s">
        <v>6925</v>
      </c>
      <c r="EV627" s="4">
        <v>10</v>
      </c>
      <c r="EW627" s="107">
        <v>4</v>
      </c>
      <c r="EX627" s="113" t="s">
        <v>2165</v>
      </c>
      <c r="EY627" s="102">
        <f t="shared" si="37"/>
        <v>56</v>
      </c>
      <c r="EZ627" s="103">
        <f t="shared" si="35"/>
        <v>0.15642458100558659</v>
      </c>
      <c r="FA627" s="104">
        <f t="shared" si="37"/>
        <v>60698</v>
      </c>
      <c r="FB627" s="105">
        <f t="shared" si="36"/>
        <v>0.16974188316228084</v>
      </c>
      <c r="FC627" s="106">
        <v>0.5</v>
      </c>
    </row>
    <row r="628" spans="148:159" ht="15" thickBot="1" x14ac:dyDescent="0.35">
      <c r="ER628"/>
      <c r="ES628" s="4" t="s">
        <v>2179</v>
      </c>
      <c r="ET628" s="4" t="str">
        <f t="shared" si="34"/>
        <v>PeerToPeerAllAll:5</v>
      </c>
      <c r="EU628" s="4" t="s">
        <v>6925</v>
      </c>
      <c r="EV628" s="4">
        <v>5</v>
      </c>
      <c r="EW628" s="107">
        <v>5</v>
      </c>
      <c r="EX628" s="113" t="s">
        <v>2166</v>
      </c>
      <c r="EY628" s="102">
        <f t="shared" si="37"/>
        <v>103</v>
      </c>
      <c r="EZ628" s="103">
        <f t="shared" si="35"/>
        <v>0.28770949720670391</v>
      </c>
      <c r="FA628" s="104">
        <f t="shared" si="37"/>
        <v>100270</v>
      </c>
      <c r="FB628" s="105">
        <f t="shared" si="36"/>
        <v>0.28040493302385411</v>
      </c>
      <c r="FC628" s="106">
        <v>1</v>
      </c>
    </row>
    <row r="629" spans="148:159" ht="15" thickBot="1" x14ac:dyDescent="0.35">
      <c r="ER629"/>
      <c r="ES629" s="4" t="s">
        <v>2179</v>
      </c>
      <c r="ET629" s="4" t="str">
        <f t="shared" si="34"/>
        <v>PeerToPeerAllAll:0</v>
      </c>
      <c r="EU629" s="4" t="s">
        <v>6925</v>
      </c>
      <c r="EV629" s="4">
        <v>0</v>
      </c>
      <c r="EW629" s="107">
        <v>6</v>
      </c>
      <c r="EX629" s="113" t="s">
        <v>2167</v>
      </c>
      <c r="EY629" s="102">
        <f t="shared" si="37"/>
        <v>173</v>
      </c>
      <c r="EZ629" s="103">
        <f t="shared" si="35"/>
        <v>0.48324022346368717</v>
      </c>
      <c r="FA629" s="104">
        <f t="shared" si="37"/>
        <v>171705</v>
      </c>
      <c r="FB629" s="105">
        <f t="shared" si="36"/>
        <v>0.48017282362482172</v>
      </c>
      <c r="FC629" s="106">
        <v>1</v>
      </c>
    </row>
    <row r="630" spans="148:159" ht="15" thickBot="1" x14ac:dyDescent="0.35">
      <c r="ER630"/>
      <c r="ET630" s="4" t="str">
        <f t="shared" si="34"/>
        <v>:-98</v>
      </c>
      <c r="EV630" s="4">
        <v>-98</v>
      </c>
      <c r="EW630" s="107">
        <v>-98</v>
      </c>
      <c r="EX630" s="113" t="s">
        <v>2168</v>
      </c>
      <c r="EY630" s="102">
        <f t="shared" si="37"/>
        <v>45</v>
      </c>
      <c r="EZ630" s="102"/>
      <c r="FA630" s="104">
        <f t="shared" si="37"/>
        <v>48518</v>
      </c>
      <c r="FB630" s="109"/>
    </row>
    <row r="631" spans="148:159" ht="15" thickBot="1" x14ac:dyDescent="0.35">
      <c r="ER631"/>
      <c r="ET631" s="4" t="str">
        <f t="shared" si="34"/>
        <v>:-99</v>
      </c>
      <c r="EV631" s="4">
        <v>-99</v>
      </c>
      <c r="EW631" s="107">
        <v>-99</v>
      </c>
      <c r="EX631" s="113" t="s">
        <v>2169</v>
      </c>
      <c r="EY631" s="111">
        <f t="shared" si="37"/>
        <v>0</v>
      </c>
      <c r="EZ631" s="111"/>
      <c r="FA631" s="112">
        <f t="shared" si="37"/>
        <v>0</v>
      </c>
      <c r="FB631" s="113"/>
    </row>
    <row r="632" spans="148:159" ht="15" thickBot="1" x14ac:dyDescent="0.35">
      <c r="ER632"/>
      <c r="ES632" s="4" t="s">
        <v>2181</v>
      </c>
      <c r="ET632" s="4" t="str">
        <f t="shared" si="34"/>
        <v>RetailAll:30</v>
      </c>
      <c r="EU632" s="4" t="s">
        <v>6923</v>
      </c>
      <c r="EV632" s="4">
        <v>30</v>
      </c>
      <c r="EW632" s="100">
        <v>1</v>
      </c>
      <c r="EX632" s="269" t="s">
        <v>2162</v>
      </c>
      <c r="EY632" s="102">
        <f>EY664+EY696</f>
        <v>1</v>
      </c>
      <c r="EZ632" s="103">
        <f t="shared" ref="EZ632:EZ637" si="38">EY632/SUMIF($EU$565:$EU$1003,$EU632,EY$565:EY$1003)</f>
        <v>9.3457943925233638E-3</v>
      </c>
      <c r="FA632" s="104">
        <f t="shared" ref="FA632:FA639" si="39">FA664+FA696</f>
        <v>792</v>
      </c>
      <c r="FB632" s="105">
        <f t="shared" ref="FB632:FB637" si="40">FA632/SUMIF($EU$565:$EU$1003,$EU632,FA$565:FA$1003)</f>
        <v>7.3214698405361682E-3</v>
      </c>
    </row>
    <row r="633" spans="148:159" ht="15" thickBot="1" x14ac:dyDescent="0.35">
      <c r="ER633"/>
      <c r="ES633" s="4" t="s">
        <v>2181</v>
      </c>
      <c r="ET633" s="4" t="str">
        <f t="shared" si="34"/>
        <v>RetailAll:20</v>
      </c>
      <c r="EU633" s="4" t="s">
        <v>6923</v>
      </c>
      <c r="EV633" s="4">
        <v>20</v>
      </c>
      <c r="EW633" s="107">
        <v>2</v>
      </c>
      <c r="EX633" s="113" t="s">
        <v>2163</v>
      </c>
      <c r="EY633" s="102">
        <f t="shared" ref="EY633:EY639" si="41">EY665+EY697</f>
        <v>2</v>
      </c>
      <c r="EZ633" s="103">
        <f t="shared" si="38"/>
        <v>1.8691588785046728E-2</v>
      </c>
      <c r="FA633" s="104">
        <f t="shared" si="39"/>
        <v>1789</v>
      </c>
      <c r="FB633" s="105">
        <f t="shared" si="40"/>
        <v>1.6538017101918188E-2</v>
      </c>
    </row>
    <row r="634" spans="148:159" ht="15" thickBot="1" x14ac:dyDescent="0.35">
      <c r="ER634"/>
      <c r="ES634" s="4" t="s">
        <v>2181</v>
      </c>
      <c r="ET634" s="4" t="str">
        <f t="shared" si="34"/>
        <v>RetailAll:15</v>
      </c>
      <c r="EU634" s="4" t="s">
        <v>6923</v>
      </c>
      <c r="EV634" s="4">
        <v>15</v>
      </c>
      <c r="EW634" s="107">
        <v>3</v>
      </c>
      <c r="EX634" s="113" t="s">
        <v>2164</v>
      </c>
      <c r="EY634" s="102">
        <f t="shared" si="41"/>
        <v>5</v>
      </c>
      <c r="EZ634" s="103">
        <f t="shared" si="38"/>
        <v>4.6728971962616821E-2</v>
      </c>
      <c r="FA634" s="104">
        <f t="shared" si="39"/>
        <v>4975</v>
      </c>
      <c r="FB634" s="105">
        <f t="shared" si="40"/>
        <v>4.5990293505893232E-2</v>
      </c>
    </row>
    <row r="635" spans="148:159" ht="15" thickBot="1" x14ac:dyDescent="0.35">
      <c r="ER635"/>
      <c r="ES635" s="4" t="s">
        <v>2181</v>
      </c>
      <c r="ET635" s="4" t="str">
        <f t="shared" si="34"/>
        <v>RetailAll:10</v>
      </c>
      <c r="EU635" s="4" t="s">
        <v>6923</v>
      </c>
      <c r="EV635" s="4">
        <v>10</v>
      </c>
      <c r="EW635" s="107">
        <v>4</v>
      </c>
      <c r="EX635" s="113" t="s">
        <v>2165</v>
      </c>
      <c r="EY635" s="102">
        <f t="shared" si="41"/>
        <v>11</v>
      </c>
      <c r="EZ635" s="103">
        <f t="shared" si="38"/>
        <v>0.10280373831775701</v>
      </c>
      <c r="FA635" s="104">
        <f t="shared" si="39"/>
        <v>10972</v>
      </c>
      <c r="FB635" s="105">
        <f t="shared" si="40"/>
        <v>0.10142824127571065</v>
      </c>
    </row>
    <row r="636" spans="148:159" ht="15" thickBot="1" x14ac:dyDescent="0.35">
      <c r="ER636"/>
      <c r="ES636" s="4" t="s">
        <v>2181</v>
      </c>
      <c r="ET636" s="4" t="str">
        <f t="shared" si="34"/>
        <v>RetailAll:5</v>
      </c>
      <c r="EU636" s="4" t="s">
        <v>6923</v>
      </c>
      <c r="EV636" s="4">
        <v>5</v>
      </c>
      <c r="EW636" s="107">
        <v>5</v>
      </c>
      <c r="EX636" s="113" t="s">
        <v>2166</v>
      </c>
      <c r="EY636" s="102">
        <f t="shared" si="41"/>
        <v>27</v>
      </c>
      <c r="EZ636" s="103">
        <f t="shared" si="38"/>
        <v>0.25233644859813081</v>
      </c>
      <c r="FA636" s="104">
        <f t="shared" si="39"/>
        <v>27079</v>
      </c>
      <c r="FB636" s="105">
        <f t="shared" si="40"/>
        <v>0.25032586087358449</v>
      </c>
    </row>
    <row r="637" spans="148:159" ht="15" thickBot="1" x14ac:dyDescent="0.35">
      <c r="ER637"/>
      <c r="ES637" s="4" t="s">
        <v>2181</v>
      </c>
      <c r="ET637" s="4" t="str">
        <f t="shared" si="34"/>
        <v>RetailAll:0</v>
      </c>
      <c r="EU637" s="4" t="s">
        <v>6923</v>
      </c>
      <c r="EV637" s="4">
        <v>0</v>
      </c>
      <c r="EW637" s="107">
        <v>6</v>
      </c>
      <c r="EX637" s="113" t="s">
        <v>2167</v>
      </c>
      <c r="EY637" s="102">
        <f t="shared" si="41"/>
        <v>61</v>
      </c>
      <c r="EZ637" s="103">
        <f t="shared" si="38"/>
        <v>0.57009345794392519</v>
      </c>
      <c r="FA637" s="104">
        <f t="shared" si="39"/>
        <v>62568</v>
      </c>
      <c r="FB637" s="105">
        <f t="shared" si="40"/>
        <v>0.5783961174023573</v>
      </c>
    </row>
    <row r="638" spans="148:159" ht="15" thickBot="1" x14ac:dyDescent="0.35">
      <c r="ER638"/>
      <c r="ET638" s="4" t="str">
        <f t="shared" si="34"/>
        <v>:-98</v>
      </c>
      <c r="EV638" s="4">
        <v>-98</v>
      </c>
      <c r="EW638" s="107">
        <v>-98</v>
      </c>
      <c r="EX638" s="113" t="s">
        <v>2168</v>
      </c>
      <c r="EY638" s="102">
        <f t="shared" si="41"/>
        <v>14</v>
      </c>
      <c r="EZ638" s="102"/>
      <c r="FA638" s="104">
        <f t="shared" si="39"/>
        <v>15377</v>
      </c>
      <c r="FB638" s="109"/>
    </row>
    <row r="639" spans="148:159" ht="15" thickBot="1" x14ac:dyDescent="0.35">
      <c r="ER639"/>
      <c r="ET639" s="4" t="str">
        <f t="shared" si="34"/>
        <v>:-99</v>
      </c>
      <c r="EV639" s="4">
        <v>-99</v>
      </c>
      <c r="EW639" s="107">
        <v>-99</v>
      </c>
      <c r="EX639" s="113" t="s">
        <v>2169</v>
      </c>
      <c r="EY639" s="111">
        <f t="shared" si="41"/>
        <v>0</v>
      </c>
      <c r="EZ639" s="111"/>
      <c r="FA639" s="112">
        <f t="shared" si="39"/>
        <v>0</v>
      </c>
      <c r="FB639" s="113"/>
    </row>
    <row r="640" spans="148:159" ht="15" thickBot="1" x14ac:dyDescent="0.35">
      <c r="ER640" t="s">
        <v>204</v>
      </c>
      <c r="ES640" s="4" t="s">
        <v>2178</v>
      </c>
      <c r="ET640" s="4" t="str">
        <f t="shared" si="34"/>
        <v>FreeRefrig:30</v>
      </c>
      <c r="EU640" s="4" t="s">
        <v>6907</v>
      </c>
      <c r="EV640" s="4">
        <v>30</v>
      </c>
      <c r="EW640" s="100">
        <v>1</v>
      </c>
      <c r="EX640" s="269" t="s">
        <v>2162</v>
      </c>
      <c r="EY640" s="102">
        <f>COUNTIFS($BF$37:$BF$556,1,$BU$37:$BU$556,1,$BK$37:$BK$556,EW640)</f>
        <v>3</v>
      </c>
      <c r="EZ640" s="103">
        <f t="shared" ref="EZ640:EZ645" si="42">EY640/SUMIF($EU$565:$EU$1003,$EU640,EY$565:EY$1003)</f>
        <v>2.4193548387096774E-2</v>
      </c>
      <c r="FA640" s="104">
        <f>SUMIFS($EY$37:$EY$556,$BF$37:$BF$556,1,$BU$37:$BU$556,1,$BK$37:$BK$556,EW640)</f>
        <v>2581</v>
      </c>
      <c r="FB640" s="105">
        <f t="shared" ref="FB640:FB645" si="43">FA640/SUMIF($EU$565:$EU$1003,$EU640,FA$565:FA$1003)</f>
        <v>2.1448456392570741E-2</v>
      </c>
    </row>
    <row r="641" spans="148:158" ht="15" thickBot="1" x14ac:dyDescent="0.35">
      <c r="ER641" t="s">
        <v>204</v>
      </c>
      <c r="ES641" s="4" t="s">
        <v>2178</v>
      </c>
      <c r="ET641" s="4" t="str">
        <f t="shared" si="34"/>
        <v>FreeRefrig:20</v>
      </c>
      <c r="EU641" s="4" t="s">
        <v>6907</v>
      </c>
      <c r="EV641" s="4">
        <v>20</v>
      </c>
      <c r="EW641" s="107">
        <v>2</v>
      </c>
      <c r="EX641" s="113" t="s">
        <v>2163</v>
      </c>
      <c r="EY641" s="102">
        <f t="shared" ref="EY641:EY647" si="44">COUNTIFS($BF$37:$BF$556,1,$BU$37:$BU$556,1,$BK$37:$BK$556,EW641)</f>
        <v>3</v>
      </c>
      <c r="EZ641" s="103">
        <f t="shared" si="42"/>
        <v>2.4193548387096774E-2</v>
      </c>
      <c r="FA641" s="104">
        <f t="shared" ref="FA641:FA647" si="45">SUMIFS($EY$37:$EY$556,$BF$37:$BF$556,1,$BU$37:$BU$556,1,$BK$37:$BK$556,EW641)</f>
        <v>3108</v>
      </c>
      <c r="FB641" s="105">
        <f t="shared" si="43"/>
        <v>2.5827897120538498E-2</v>
      </c>
    </row>
    <row r="642" spans="148:158" ht="15" thickBot="1" x14ac:dyDescent="0.35">
      <c r="ER642" t="s">
        <v>204</v>
      </c>
      <c r="ES642" s="4" t="s">
        <v>2178</v>
      </c>
      <c r="ET642" s="4" t="str">
        <f t="shared" si="34"/>
        <v>FreeRefrig:15</v>
      </c>
      <c r="EU642" s="4" t="s">
        <v>6907</v>
      </c>
      <c r="EV642" s="4">
        <v>15</v>
      </c>
      <c r="EW642" s="107">
        <v>3</v>
      </c>
      <c r="EX642" s="113" t="s">
        <v>2164</v>
      </c>
      <c r="EY642" s="102">
        <f t="shared" si="44"/>
        <v>10</v>
      </c>
      <c r="EZ642" s="103">
        <f t="shared" si="42"/>
        <v>8.0645161290322578E-2</v>
      </c>
      <c r="FA642" s="104">
        <f t="shared" si="45"/>
        <v>9264</v>
      </c>
      <c r="FB642" s="105">
        <f t="shared" si="43"/>
        <v>7.698508330909544E-2</v>
      </c>
    </row>
    <row r="643" spans="148:158" ht="15" thickBot="1" x14ac:dyDescent="0.35">
      <c r="ER643" t="s">
        <v>204</v>
      </c>
      <c r="ES643" s="4" t="s">
        <v>2178</v>
      </c>
      <c r="ET643" s="4" t="str">
        <f t="shared" si="34"/>
        <v>FreeRefrig:10</v>
      </c>
      <c r="EU643" s="4" t="s">
        <v>6907</v>
      </c>
      <c r="EV643" s="4">
        <v>10</v>
      </c>
      <c r="EW643" s="107">
        <v>4</v>
      </c>
      <c r="EX643" s="113" t="s">
        <v>2165</v>
      </c>
      <c r="EY643" s="102">
        <f t="shared" si="44"/>
        <v>21</v>
      </c>
      <c r="EZ643" s="103">
        <f t="shared" si="42"/>
        <v>0.16935483870967741</v>
      </c>
      <c r="FA643" s="104">
        <f t="shared" si="45"/>
        <v>22547</v>
      </c>
      <c r="FB643" s="105">
        <f t="shared" si="43"/>
        <v>0.18736859600282543</v>
      </c>
    </row>
    <row r="644" spans="148:158" ht="15" thickBot="1" x14ac:dyDescent="0.35">
      <c r="ER644" t="s">
        <v>204</v>
      </c>
      <c r="ES644" s="4" t="s">
        <v>2178</v>
      </c>
      <c r="ET644" s="4" t="str">
        <f t="shared" si="34"/>
        <v>FreeRefrig:5</v>
      </c>
      <c r="EU644" s="4" t="s">
        <v>6907</v>
      </c>
      <c r="EV644" s="4">
        <v>5</v>
      </c>
      <c r="EW644" s="107">
        <v>5</v>
      </c>
      <c r="EX644" s="113" t="s">
        <v>2166</v>
      </c>
      <c r="EY644" s="102">
        <f t="shared" si="44"/>
        <v>39</v>
      </c>
      <c r="EZ644" s="103">
        <f t="shared" si="42"/>
        <v>0.31451612903225806</v>
      </c>
      <c r="FA644" s="104">
        <f t="shared" si="45"/>
        <v>36484</v>
      </c>
      <c r="FB644" s="105">
        <f t="shared" si="43"/>
        <v>0.30318693646902395</v>
      </c>
    </row>
    <row r="645" spans="148:158" ht="15" thickBot="1" x14ac:dyDescent="0.35">
      <c r="ER645" t="s">
        <v>204</v>
      </c>
      <c r="ES645" s="4" t="s">
        <v>2178</v>
      </c>
      <c r="ET645" s="4" t="str">
        <f t="shared" si="34"/>
        <v>FreeRefrig:0</v>
      </c>
      <c r="EU645" s="4" t="s">
        <v>6907</v>
      </c>
      <c r="EV645" s="4">
        <v>0</v>
      </c>
      <c r="EW645" s="107">
        <v>6</v>
      </c>
      <c r="EX645" s="113" t="s">
        <v>2167</v>
      </c>
      <c r="EY645" s="102">
        <f t="shared" si="44"/>
        <v>48</v>
      </c>
      <c r="EZ645" s="103">
        <f t="shared" si="42"/>
        <v>0.38709677419354838</v>
      </c>
      <c r="FA645" s="104">
        <f t="shared" si="45"/>
        <v>46351</v>
      </c>
      <c r="FB645" s="105">
        <f t="shared" si="43"/>
        <v>0.38518303070594589</v>
      </c>
    </row>
    <row r="646" spans="148:158" ht="15" thickBot="1" x14ac:dyDescent="0.35">
      <c r="ER646" t="s">
        <v>204</v>
      </c>
      <c r="ET646" s="4" t="str">
        <f t="shared" si="34"/>
        <v>:-98</v>
      </c>
      <c r="EV646" s="4">
        <v>-98</v>
      </c>
      <c r="EW646" s="107">
        <v>-98</v>
      </c>
      <c r="EX646" s="113" t="s">
        <v>2168</v>
      </c>
      <c r="EY646" s="102">
        <f t="shared" si="44"/>
        <v>20</v>
      </c>
      <c r="EZ646" s="102"/>
      <c r="FA646" s="104">
        <f t="shared" si="45"/>
        <v>21614</v>
      </c>
      <c r="FB646" s="109"/>
    </row>
    <row r="647" spans="148:158" ht="15" thickBot="1" x14ac:dyDescent="0.35">
      <c r="ER647" t="s">
        <v>204</v>
      </c>
      <c r="ET647" s="4" t="str">
        <f t="shared" si="34"/>
        <v>:-99</v>
      </c>
      <c r="EV647" s="4">
        <v>-99</v>
      </c>
      <c r="EW647" s="107">
        <v>-99</v>
      </c>
      <c r="EX647" s="113" t="s">
        <v>2169</v>
      </c>
      <c r="EY647" s="111">
        <f t="shared" si="44"/>
        <v>0</v>
      </c>
      <c r="EZ647" s="111"/>
      <c r="FA647" s="112">
        <f t="shared" si="45"/>
        <v>0</v>
      </c>
      <c r="FB647" s="113"/>
    </row>
    <row r="648" spans="148:158" ht="15" thickBot="1" x14ac:dyDescent="0.35">
      <c r="ER648" t="s">
        <v>204</v>
      </c>
      <c r="ES648" s="4" t="s">
        <v>2179</v>
      </c>
      <c r="ET648" s="4" t="str">
        <f t="shared" si="34"/>
        <v>PeerToPeerSaleRefrig:30</v>
      </c>
      <c r="EU648" s="4" t="s">
        <v>6909</v>
      </c>
      <c r="EV648" s="4">
        <v>30</v>
      </c>
      <c r="EW648" s="100">
        <v>1</v>
      </c>
      <c r="EX648" s="269" t="s">
        <v>2162</v>
      </c>
      <c r="EY648" s="102">
        <f>COUNTIFS($BF$37:$BF$556,1,$BU$37:$BU$556,2,$BK$37:$BK$556,EW648)</f>
        <v>3</v>
      </c>
      <c r="EZ648" s="103">
        <f t="shared" ref="EZ648:EZ653" si="46">EY648/SUMIF($EU$565:$EU$1003,$EU648,EY$565:EY$1003)</f>
        <v>1.5706806282722512E-2</v>
      </c>
      <c r="FA648" s="104">
        <f>SUMIFS($EY$37:$EY$556,$BF$37:$BF$556,1,$BU$37:$BU$556,2,$BK$37:$BK$556,EW648)</f>
        <v>3474</v>
      </c>
      <c r="FB648" s="105">
        <f t="shared" ref="FB648:FB653" si="47">FA648/SUMIF($EU$565:$EU$1003,$EU648,FA$565:FA$1003)</f>
        <v>1.8001025965210454E-2</v>
      </c>
    </row>
    <row r="649" spans="148:158" ht="15" thickBot="1" x14ac:dyDescent="0.35">
      <c r="ER649" t="s">
        <v>204</v>
      </c>
      <c r="ES649" s="4" t="s">
        <v>2179</v>
      </c>
      <c r="ET649" s="4" t="str">
        <f t="shared" si="34"/>
        <v>PeerToPeerSaleRefrig:20</v>
      </c>
      <c r="EU649" s="4" t="s">
        <v>6909</v>
      </c>
      <c r="EV649" s="4">
        <v>20</v>
      </c>
      <c r="EW649" s="107">
        <v>2</v>
      </c>
      <c r="EX649" s="113" t="s">
        <v>2163</v>
      </c>
      <c r="EY649" s="102">
        <f t="shared" ref="EY649:EY655" si="48">COUNTIFS($BF$37:$BF$556,1,$BU$37:$BU$556,2,$BK$37:$BK$556,EW649)</f>
        <v>2</v>
      </c>
      <c r="EZ649" s="103">
        <f t="shared" si="46"/>
        <v>1.0471204188481676E-2</v>
      </c>
      <c r="FA649" s="104">
        <f t="shared" ref="FA649:FA655" si="49">SUMIFS($EY$37:$EY$556,$BF$37:$BF$556,1,$BU$37:$BU$556,2,$BK$37:$BK$556,EW649)</f>
        <v>1789</v>
      </c>
      <c r="FB649" s="105">
        <f t="shared" si="47"/>
        <v>9.2699583914109089E-3</v>
      </c>
    </row>
    <row r="650" spans="148:158" ht="15" thickBot="1" x14ac:dyDescent="0.35">
      <c r="ER650" t="s">
        <v>204</v>
      </c>
      <c r="ES650" s="4" t="s">
        <v>2179</v>
      </c>
      <c r="ET650" s="4" t="str">
        <f t="shared" si="34"/>
        <v>PeerToPeerSaleRefrig:15</v>
      </c>
      <c r="EU650" s="4" t="s">
        <v>6909</v>
      </c>
      <c r="EV650" s="4">
        <v>15</v>
      </c>
      <c r="EW650" s="107">
        <v>3</v>
      </c>
      <c r="EX650" s="113" t="s">
        <v>2164</v>
      </c>
      <c r="EY650" s="102">
        <f t="shared" si="48"/>
        <v>1</v>
      </c>
      <c r="EZ650" s="103">
        <f t="shared" si="46"/>
        <v>5.235602094240838E-3</v>
      </c>
      <c r="FA650" s="104">
        <f t="shared" si="49"/>
        <v>963</v>
      </c>
      <c r="FB650" s="105">
        <f t="shared" si="47"/>
        <v>4.9899217053821724E-3</v>
      </c>
    </row>
    <row r="651" spans="148:158" ht="15" thickBot="1" x14ac:dyDescent="0.35">
      <c r="ER651" t="s">
        <v>204</v>
      </c>
      <c r="ES651" s="4" t="s">
        <v>2179</v>
      </c>
      <c r="ET651" s="4" t="str">
        <f t="shared" si="34"/>
        <v>PeerToPeerSaleRefrig:10</v>
      </c>
      <c r="EU651" s="4" t="s">
        <v>6909</v>
      </c>
      <c r="EV651" s="4">
        <v>10</v>
      </c>
      <c r="EW651" s="107">
        <v>4</v>
      </c>
      <c r="EX651" s="113" t="s">
        <v>2165</v>
      </c>
      <c r="EY651" s="102">
        <f t="shared" si="48"/>
        <v>28</v>
      </c>
      <c r="EZ651" s="103">
        <f t="shared" si="46"/>
        <v>0.14659685863874344</v>
      </c>
      <c r="FA651" s="104">
        <f t="shared" si="49"/>
        <v>30387</v>
      </c>
      <c r="FB651" s="105">
        <f t="shared" si="47"/>
        <v>0.15745456994958262</v>
      </c>
    </row>
    <row r="652" spans="148:158" ht="15" thickBot="1" x14ac:dyDescent="0.35">
      <c r="ER652" t="s">
        <v>204</v>
      </c>
      <c r="ES652" s="4" t="s">
        <v>2179</v>
      </c>
      <c r="ET652" s="4" t="str">
        <f t="shared" si="34"/>
        <v>PeerToPeerSaleRefrig:5</v>
      </c>
      <c r="EU652" s="4" t="s">
        <v>6909</v>
      </c>
      <c r="EV652" s="4">
        <v>5</v>
      </c>
      <c r="EW652" s="107">
        <v>5</v>
      </c>
      <c r="EX652" s="113" t="s">
        <v>2166</v>
      </c>
      <c r="EY652" s="102">
        <f t="shared" si="48"/>
        <v>50</v>
      </c>
      <c r="EZ652" s="103">
        <f t="shared" si="46"/>
        <v>0.26178010471204188</v>
      </c>
      <c r="FA652" s="104">
        <f t="shared" si="49"/>
        <v>50118</v>
      </c>
      <c r="FB652" s="105">
        <f t="shared" si="47"/>
        <v>0.25969355766390828</v>
      </c>
    </row>
    <row r="653" spans="148:158" ht="15" thickBot="1" x14ac:dyDescent="0.35">
      <c r="ER653" t="s">
        <v>204</v>
      </c>
      <c r="ES653" s="4" t="s">
        <v>2179</v>
      </c>
      <c r="ET653" s="4" t="str">
        <f t="shared" si="34"/>
        <v>PeerToPeerSaleRefrig:0</v>
      </c>
      <c r="EU653" s="4" t="s">
        <v>6909</v>
      </c>
      <c r="EV653" s="4">
        <v>0</v>
      </c>
      <c r="EW653" s="107">
        <v>6</v>
      </c>
      <c r="EX653" s="113" t="s">
        <v>2167</v>
      </c>
      <c r="EY653" s="102">
        <f t="shared" si="48"/>
        <v>107</v>
      </c>
      <c r="EZ653" s="103">
        <f t="shared" si="46"/>
        <v>0.56020942408376961</v>
      </c>
      <c r="FA653" s="104">
        <f t="shared" si="49"/>
        <v>106258</v>
      </c>
      <c r="FB653" s="105">
        <f t="shared" si="47"/>
        <v>0.55059096632450555</v>
      </c>
    </row>
    <row r="654" spans="148:158" ht="15" thickBot="1" x14ac:dyDescent="0.35">
      <c r="ER654" t="s">
        <v>204</v>
      </c>
      <c r="ET654" s="4" t="str">
        <f t="shared" si="34"/>
        <v>:-98</v>
      </c>
      <c r="EV654" s="4">
        <v>-98</v>
      </c>
      <c r="EW654" s="107">
        <v>-98</v>
      </c>
      <c r="EX654" s="113" t="s">
        <v>2168</v>
      </c>
      <c r="EY654" s="102">
        <f t="shared" si="48"/>
        <v>20</v>
      </c>
      <c r="EZ654" s="102"/>
      <c r="FA654" s="104">
        <f t="shared" si="49"/>
        <v>21821</v>
      </c>
      <c r="FB654" s="109"/>
    </row>
    <row r="655" spans="148:158" ht="15" thickBot="1" x14ac:dyDescent="0.35">
      <c r="ER655" t="s">
        <v>204</v>
      </c>
      <c r="ET655" s="4" t="str">
        <f t="shared" si="34"/>
        <v>:-99</v>
      </c>
      <c r="EV655" s="4">
        <v>-99</v>
      </c>
      <c r="EW655" s="107">
        <v>-99</v>
      </c>
      <c r="EX655" s="113" t="s">
        <v>2169</v>
      </c>
      <c r="EY655" s="111">
        <f t="shared" si="48"/>
        <v>0</v>
      </c>
      <c r="EZ655" s="111"/>
      <c r="FA655" s="112">
        <f t="shared" si="49"/>
        <v>0</v>
      </c>
      <c r="FB655" s="113"/>
    </row>
    <row r="656" spans="148:158" ht="15" thickBot="1" x14ac:dyDescent="0.35">
      <c r="ER656" t="s">
        <v>204</v>
      </c>
      <c r="ES656" s="4" t="s">
        <v>2179</v>
      </c>
      <c r="ET656" s="4" t="str">
        <f t="shared" si="34"/>
        <v>PeerToPeerAllRefrig:30</v>
      </c>
      <c r="EU656" s="4" t="s">
        <v>6910</v>
      </c>
      <c r="EV656" s="4">
        <v>30</v>
      </c>
      <c r="EW656" s="100">
        <v>1</v>
      </c>
      <c r="EX656" s="269" t="s">
        <v>2162</v>
      </c>
      <c r="EY656" s="102">
        <f>EY640+EY648</f>
        <v>6</v>
      </c>
      <c r="EZ656" s="103">
        <f t="shared" ref="EZ656:EZ661" si="50">EY656/SUMIF($EU$565:$EU$1003,$EU656,EY$565:EY$1003)</f>
        <v>1.9047619047619049E-2</v>
      </c>
      <c r="FA656" s="104">
        <f t="shared" ref="FA656:FA663" si="51">FA640+FA648</f>
        <v>6055</v>
      </c>
      <c r="FB656" s="105">
        <f t="shared" ref="FB656:FB661" si="52">FA656/SUMIF($EU$565:$EU$1003,$EU656,FA$565:FA$1003)</f>
        <v>1.9325043724706694E-2</v>
      </c>
    </row>
    <row r="657" spans="148:158" ht="15" thickBot="1" x14ac:dyDescent="0.35">
      <c r="ER657" t="s">
        <v>204</v>
      </c>
      <c r="ES657" s="4" t="s">
        <v>2179</v>
      </c>
      <c r="ET657" s="4" t="str">
        <f t="shared" si="34"/>
        <v>PeerToPeerAllRefrig:20</v>
      </c>
      <c r="EU657" s="4" t="s">
        <v>6910</v>
      </c>
      <c r="EV657" s="4">
        <v>20</v>
      </c>
      <c r="EW657" s="107">
        <v>2</v>
      </c>
      <c r="EX657" s="113" t="s">
        <v>2163</v>
      </c>
      <c r="EY657" s="102">
        <f t="shared" ref="EY657:EY663" si="53">EY641+EY649</f>
        <v>5</v>
      </c>
      <c r="EZ657" s="103">
        <f t="shared" si="50"/>
        <v>1.5873015873015872E-2</v>
      </c>
      <c r="FA657" s="104">
        <f t="shared" si="51"/>
        <v>4897</v>
      </c>
      <c r="FB657" s="105">
        <f t="shared" si="52"/>
        <v>1.5629188954564603E-2</v>
      </c>
    </row>
    <row r="658" spans="148:158" ht="15" thickBot="1" x14ac:dyDescent="0.35">
      <c r="ER658" t="s">
        <v>204</v>
      </c>
      <c r="ES658" s="4" t="s">
        <v>2179</v>
      </c>
      <c r="ET658" s="4" t="str">
        <f t="shared" si="34"/>
        <v>PeerToPeerAllRefrig:15</v>
      </c>
      <c r="EU658" s="4" t="s">
        <v>6910</v>
      </c>
      <c r="EV658" s="4">
        <v>15</v>
      </c>
      <c r="EW658" s="107">
        <v>3</v>
      </c>
      <c r="EX658" s="113" t="s">
        <v>2164</v>
      </c>
      <c r="EY658" s="102">
        <f t="shared" si="53"/>
        <v>11</v>
      </c>
      <c r="EZ658" s="103">
        <f t="shared" si="50"/>
        <v>3.4920634920634921E-2</v>
      </c>
      <c r="FA658" s="104">
        <f t="shared" si="51"/>
        <v>10227</v>
      </c>
      <c r="FB658" s="105">
        <f t="shared" si="52"/>
        <v>3.2640333967394776E-2</v>
      </c>
    </row>
    <row r="659" spans="148:158" ht="15" thickBot="1" x14ac:dyDescent="0.35">
      <c r="ER659" t="s">
        <v>204</v>
      </c>
      <c r="ES659" s="4" t="s">
        <v>2179</v>
      </c>
      <c r="ET659" s="4" t="str">
        <f t="shared" si="34"/>
        <v>PeerToPeerAllRefrig:10</v>
      </c>
      <c r="EU659" s="4" t="s">
        <v>6910</v>
      </c>
      <c r="EV659" s="4">
        <v>10</v>
      </c>
      <c r="EW659" s="107">
        <v>4</v>
      </c>
      <c r="EX659" s="113" t="s">
        <v>2165</v>
      </c>
      <c r="EY659" s="102">
        <f t="shared" si="53"/>
        <v>49</v>
      </c>
      <c r="EZ659" s="103">
        <f t="shared" si="50"/>
        <v>0.15555555555555556</v>
      </c>
      <c r="FA659" s="104">
        <f t="shared" si="51"/>
        <v>52934</v>
      </c>
      <c r="FB659" s="105">
        <f t="shared" si="52"/>
        <v>0.16894333022685781</v>
      </c>
    </row>
    <row r="660" spans="148:158" ht="15" thickBot="1" x14ac:dyDescent="0.35">
      <c r="ER660" t="s">
        <v>204</v>
      </c>
      <c r="ES660" s="4" t="s">
        <v>2179</v>
      </c>
      <c r="ET660" s="4" t="str">
        <f t="shared" si="34"/>
        <v>PeerToPeerAllRefrig:5</v>
      </c>
      <c r="EU660" s="4" t="s">
        <v>6910</v>
      </c>
      <c r="EV660" s="4">
        <v>5</v>
      </c>
      <c r="EW660" s="107">
        <v>5</v>
      </c>
      <c r="EX660" s="113" t="s">
        <v>2166</v>
      </c>
      <c r="EY660" s="102">
        <f t="shared" si="53"/>
        <v>89</v>
      </c>
      <c r="EZ660" s="103">
        <f t="shared" si="50"/>
        <v>0.28253968253968254</v>
      </c>
      <c r="FA660" s="104">
        <f t="shared" si="51"/>
        <v>86602</v>
      </c>
      <c r="FB660" s="105">
        <f t="shared" si="52"/>
        <v>0.2763975948219734</v>
      </c>
    </row>
    <row r="661" spans="148:158" ht="15" thickBot="1" x14ac:dyDescent="0.35">
      <c r="ER661" t="s">
        <v>204</v>
      </c>
      <c r="ES661" s="4" t="s">
        <v>2179</v>
      </c>
      <c r="ET661" s="4" t="str">
        <f t="shared" si="34"/>
        <v>PeerToPeerAllRefrig:0</v>
      </c>
      <c r="EU661" s="4" t="s">
        <v>6910</v>
      </c>
      <c r="EV661" s="4">
        <v>0</v>
      </c>
      <c r="EW661" s="107">
        <v>6</v>
      </c>
      <c r="EX661" s="113" t="s">
        <v>2167</v>
      </c>
      <c r="EY661" s="102">
        <f t="shared" si="53"/>
        <v>155</v>
      </c>
      <c r="EZ661" s="103">
        <f t="shared" si="50"/>
        <v>0.49206349206349204</v>
      </c>
      <c r="FA661" s="104">
        <f t="shared" si="51"/>
        <v>152609</v>
      </c>
      <c r="FB661" s="105">
        <f t="shared" si="52"/>
        <v>0.48706450830450271</v>
      </c>
    </row>
    <row r="662" spans="148:158" ht="15" thickBot="1" x14ac:dyDescent="0.35">
      <c r="ER662" t="s">
        <v>204</v>
      </c>
      <c r="ET662" s="4" t="str">
        <f t="shared" si="34"/>
        <v>:-98</v>
      </c>
      <c r="EV662" s="4">
        <v>-98</v>
      </c>
      <c r="EW662" s="107">
        <v>-98</v>
      </c>
      <c r="EX662" s="113" t="s">
        <v>2168</v>
      </c>
      <c r="EY662" s="102">
        <f t="shared" si="53"/>
        <v>40</v>
      </c>
      <c r="EZ662" s="102"/>
      <c r="FA662" s="104">
        <f t="shared" si="51"/>
        <v>43435</v>
      </c>
      <c r="FB662" s="109"/>
    </row>
    <row r="663" spans="148:158" ht="15" thickBot="1" x14ac:dyDescent="0.35">
      <c r="ER663" t="s">
        <v>204</v>
      </c>
      <c r="ET663" s="4" t="str">
        <f t="shared" si="34"/>
        <v>:-99</v>
      </c>
      <c r="EV663" s="4">
        <v>-99</v>
      </c>
      <c r="EW663" s="107">
        <v>-99</v>
      </c>
      <c r="EX663" s="113" t="s">
        <v>2169</v>
      </c>
      <c r="EY663" s="111">
        <f t="shared" si="53"/>
        <v>0</v>
      </c>
      <c r="EZ663" s="111"/>
      <c r="FA663" s="112">
        <f t="shared" si="51"/>
        <v>0</v>
      </c>
      <c r="FB663" s="113"/>
    </row>
    <row r="664" spans="148:158" ht="15" thickBot="1" x14ac:dyDescent="0.35">
      <c r="ER664" t="s">
        <v>204</v>
      </c>
      <c r="ES664" s="4" t="s">
        <v>2181</v>
      </c>
      <c r="ET664" s="4" t="str">
        <f t="shared" si="34"/>
        <v>RetailRefrig:30</v>
      </c>
      <c r="EU664" s="4" t="s">
        <v>6911</v>
      </c>
      <c r="EV664" s="4">
        <v>30</v>
      </c>
      <c r="EW664" s="100">
        <v>1</v>
      </c>
      <c r="EX664" s="269" t="s">
        <v>2162</v>
      </c>
      <c r="EY664" s="102">
        <f>COUNTIFS($BF$37:$BF$556,1,$BS$37:$BS$556,3,$BK$37:$BK$556,EW664)</f>
        <v>1</v>
      </c>
      <c r="EZ664" s="103">
        <f t="shared" ref="EZ664:EZ669" si="54">EY664/SUMIF($EU$565:$EU$1003,$EU664,EY$565:EY$1003)</f>
        <v>9.8039215686274508E-3</v>
      </c>
      <c r="FA664" s="104">
        <f>SUMIFS($EY$37:$EY$556,$BF$37:$BF$556,1,$BS$37:$BS$556,3,$BK$37:$BK$556,EW664)</f>
        <v>792</v>
      </c>
      <c r="FB664" s="105">
        <f t="shared" ref="FB664:FB669" si="55">FA664/SUMIF($EU$565:$EU$1003,$EU664,FA$565:FA$1003)</f>
        <v>7.6623904336216402E-3</v>
      </c>
    </row>
    <row r="665" spans="148:158" ht="15" thickBot="1" x14ac:dyDescent="0.35">
      <c r="ER665" t="s">
        <v>204</v>
      </c>
      <c r="ES665" s="4" t="s">
        <v>2181</v>
      </c>
      <c r="ET665" s="4" t="str">
        <f t="shared" si="34"/>
        <v>RetailRefrig:20</v>
      </c>
      <c r="EU665" s="4" t="s">
        <v>6911</v>
      </c>
      <c r="EV665" s="4">
        <v>20</v>
      </c>
      <c r="EW665" s="107">
        <v>2</v>
      </c>
      <c r="EX665" s="113" t="s">
        <v>2163</v>
      </c>
      <c r="EY665" s="102">
        <f t="shared" ref="EY665:EY671" si="56">COUNTIFS($BF$37:$BF$556,1,$BS$37:$BS$556,3,$BK$37:$BK$556,EW665)</f>
        <v>2</v>
      </c>
      <c r="EZ665" s="103">
        <f t="shared" si="54"/>
        <v>1.9607843137254902E-2</v>
      </c>
      <c r="FA665" s="104">
        <f t="shared" ref="FA665:FA671" si="57">SUMIFS($EY$37:$EY$556,$BF$37:$BF$556,1,$BS$37:$BS$556,3,$BK$37:$BK$556,EW665)</f>
        <v>1789</v>
      </c>
      <c r="FB665" s="105">
        <f t="shared" si="55"/>
        <v>1.7308101623420599E-2</v>
      </c>
    </row>
    <row r="666" spans="148:158" ht="15" thickBot="1" x14ac:dyDescent="0.35">
      <c r="ER666" t="s">
        <v>204</v>
      </c>
      <c r="ES666" s="4" t="s">
        <v>2181</v>
      </c>
      <c r="ET666" s="4" t="str">
        <f t="shared" si="34"/>
        <v>RetailRefrig:15</v>
      </c>
      <c r="EU666" s="4" t="s">
        <v>6911</v>
      </c>
      <c r="EV666" s="4">
        <v>15</v>
      </c>
      <c r="EW666" s="107">
        <v>3</v>
      </c>
      <c r="EX666" s="113" t="s">
        <v>2164</v>
      </c>
      <c r="EY666" s="102">
        <f t="shared" si="56"/>
        <v>5</v>
      </c>
      <c r="EZ666" s="103">
        <f t="shared" si="54"/>
        <v>4.9019607843137254E-2</v>
      </c>
      <c r="FA666" s="104">
        <f t="shared" si="57"/>
        <v>4975</v>
      </c>
      <c r="FB666" s="105">
        <f t="shared" si="55"/>
        <v>4.8131808595034929E-2</v>
      </c>
    </row>
    <row r="667" spans="148:158" ht="15" thickBot="1" x14ac:dyDescent="0.35">
      <c r="ER667" t="s">
        <v>204</v>
      </c>
      <c r="ES667" s="4" t="s">
        <v>2181</v>
      </c>
      <c r="ET667" s="4" t="str">
        <f t="shared" si="34"/>
        <v>RetailRefrig:10</v>
      </c>
      <c r="EU667" s="4" t="s">
        <v>6911</v>
      </c>
      <c r="EV667" s="4">
        <v>10</v>
      </c>
      <c r="EW667" s="107">
        <v>4</v>
      </c>
      <c r="EX667" s="113" t="s">
        <v>2165</v>
      </c>
      <c r="EY667" s="102">
        <f t="shared" si="56"/>
        <v>11</v>
      </c>
      <c r="EZ667" s="103">
        <f t="shared" si="54"/>
        <v>0.10784313725490197</v>
      </c>
      <c r="FA667" s="104">
        <f t="shared" si="57"/>
        <v>10972</v>
      </c>
      <c r="FB667" s="105">
        <f t="shared" si="55"/>
        <v>0.10615119676476849</v>
      </c>
    </row>
    <row r="668" spans="148:158" ht="15" thickBot="1" x14ac:dyDescent="0.35">
      <c r="ER668" t="s">
        <v>204</v>
      </c>
      <c r="ES668" s="4" t="s">
        <v>2181</v>
      </c>
      <c r="ET668" s="4" t="str">
        <f t="shared" si="34"/>
        <v>RetailRefrig:5</v>
      </c>
      <c r="EU668" s="4" t="s">
        <v>6911</v>
      </c>
      <c r="EV668" s="4">
        <v>5</v>
      </c>
      <c r="EW668" s="107">
        <v>5</v>
      </c>
      <c r="EX668" s="113" t="s">
        <v>2166</v>
      </c>
      <c r="EY668" s="102">
        <f t="shared" si="56"/>
        <v>26</v>
      </c>
      <c r="EZ668" s="103">
        <f t="shared" si="54"/>
        <v>0.25490196078431371</v>
      </c>
      <c r="FA668" s="104">
        <f t="shared" si="57"/>
        <v>25844</v>
      </c>
      <c r="FB668" s="105">
        <f t="shared" si="55"/>
        <v>0.25003386157388596</v>
      </c>
    </row>
    <row r="669" spans="148:158" ht="15" thickBot="1" x14ac:dyDescent="0.35">
      <c r="ER669" t="s">
        <v>204</v>
      </c>
      <c r="ES669" s="4" t="s">
        <v>2181</v>
      </c>
      <c r="ET669" s="4" t="str">
        <f t="shared" si="34"/>
        <v>RetailRefrig:0</v>
      </c>
      <c r="EU669" s="4" t="s">
        <v>6911</v>
      </c>
      <c r="EV669" s="4">
        <v>0</v>
      </c>
      <c r="EW669" s="107">
        <v>6</v>
      </c>
      <c r="EX669" s="113" t="s">
        <v>2167</v>
      </c>
      <c r="EY669" s="102">
        <f t="shared" si="56"/>
        <v>57</v>
      </c>
      <c r="EZ669" s="103">
        <f t="shared" si="54"/>
        <v>0.55882352941176472</v>
      </c>
      <c r="FA669" s="104">
        <f t="shared" si="57"/>
        <v>58990</v>
      </c>
      <c r="FB669" s="105">
        <f t="shared" si="55"/>
        <v>0.57071264100926844</v>
      </c>
    </row>
    <row r="670" spans="148:158" ht="15" thickBot="1" x14ac:dyDescent="0.35">
      <c r="ER670" t="s">
        <v>204</v>
      </c>
      <c r="ET670" s="4" t="str">
        <f t="shared" si="34"/>
        <v>:-98</v>
      </c>
      <c r="EV670" s="4">
        <v>-98</v>
      </c>
      <c r="EW670" s="107">
        <v>-98</v>
      </c>
      <c r="EX670" s="113" t="s">
        <v>2168</v>
      </c>
      <c r="EY670" s="102">
        <f t="shared" si="56"/>
        <v>13</v>
      </c>
      <c r="EZ670" s="102"/>
      <c r="FA670" s="104">
        <f t="shared" si="57"/>
        <v>14083</v>
      </c>
      <c r="FB670" s="109"/>
    </row>
    <row r="671" spans="148:158" ht="15" thickBot="1" x14ac:dyDescent="0.35">
      <c r="ER671" t="s">
        <v>204</v>
      </c>
      <c r="ET671" s="4" t="str">
        <f t="shared" si="34"/>
        <v>:-99</v>
      </c>
      <c r="EV671" s="4">
        <v>-99</v>
      </c>
      <c r="EW671" s="107">
        <v>-99</v>
      </c>
      <c r="EX671" s="113" t="s">
        <v>2169</v>
      </c>
      <c r="EY671" s="111">
        <f t="shared" si="56"/>
        <v>0</v>
      </c>
      <c r="EZ671" s="111"/>
      <c r="FA671" s="112">
        <f t="shared" si="57"/>
        <v>0</v>
      </c>
      <c r="FB671" s="113"/>
    </row>
    <row r="672" spans="148:158" ht="15" thickBot="1" x14ac:dyDescent="0.35">
      <c r="ER672" t="s">
        <v>1978</v>
      </c>
      <c r="ES672" s="4" t="s">
        <v>2178</v>
      </c>
      <c r="ET672" s="4" t="str">
        <f t="shared" ref="ET672:ET703" si="58">EU672&amp;":"&amp;EV672</f>
        <v>FreeFrz:30</v>
      </c>
      <c r="EU672" s="4" t="s">
        <v>6912</v>
      </c>
      <c r="EV672" s="4">
        <v>30</v>
      </c>
      <c r="EW672" s="100">
        <v>1</v>
      </c>
      <c r="EX672" s="269" t="s">
        <v>2162</v>
      </c>
      <c r="EY672" s="102">
        <f>COUNTIFS($BF$37:$BF$556,2,$BU$37:$BU$556,1,$BK$37:$BK$556,EW672)</f>
        <v>1</v>
      </c>
      <c r="EZ672" s="103">
        <f t="shared" ref="EZ672:EZ677" si="59">EY672/SUMIF($EU$565:$EU$1003,$EU672,EY$565:EY$1003)</f>
        <v>5.8823529411764705E-2</v>
      </c>
      <c r="FA672" s="104">
        <f>SUMIFS($EY$37:$EY$556,$BF$37:$BF$556,2,$BU$37:$BU$556,1,$BK$37:$BK$556,EW672)</f>
        <v>792</v>
      </c>
      <c r="FB672" s="105">
        <f t="shared" ref="FB672:FB677" si="60">FA672/SUMIF($EU$565:$EU$1003,$EU672,FA$565:FA$1003)</f>
        <v>4.8128342245989303E-2</v>
      </c>
    </row>
    <row r="673" spans="148:158" ht="15" thickBot="1" x14ac:dyDescent="0.35">
      <c r="ER673" t="s">
        <v>1978</v>
      </c>
      <c r="ES673" s="4" t="s">
        <v>2178</v>
      </c>
      <c r="ET673" s="4" t="str">
        <f t="shared" si="58"/>
        <v>FreeFrz:20</v>
      </c>
      <c r="EU673" s="4" t="s">
        <v>6912</v>
      </c>
      <c r="EV673" s="4">
        <v>20</v>
      </c>
      <c r="EW673" s="107">
        <v>2</v>
      </c>
      <c r="EX673" s="113" t="s">
        <v>2163</v>
      </c>
      <c r="EY673" s="102">
        <f t="shared" ref="EY673:EY679" si="61">COUNTIFS($BF$37:$BF$556,2,$BU$37:$BU$556,1,$BK$37:$BK$556,EW673)</f>
        <v>1</v>
      </c>
      <c r="EZ673" s="103">
        <f t="shared" si="59"/>
        <v>5.8823529411764705E-2</v>
      </c>
      <c r="FA673" s="104">
        <f t="shared" ref="FA673:FA679" si="62">SUMIFS($EY$37:$EY$556,$BF$37:$BF$556,2,$BU$37:$BU$556,1,$BK$37:$BK$556,EW673)</f>
        <v>826</v>
      </c>
      <c r="FB673" s="105">
        <f t="shared" si="60"/>
        <v>5.0194457948468642E-2</v>
      </c>
    </row>
    <row r="674" spans="148:158" ht="15" thickBot="1" x14ac:dyDescent="0.35">
      <c r="ER674" t="s">
        <v>1978</v>
      </c>
      <c r="ES674" s="4" t="s">
        <v>2178</v>
      </c>
      <c r="ET674" s="4" t="str">
        <f t="shared" si="58"/>
        <v>FreeFrz:15</v>
      </c>
      <c r="EU674" s="4" t="s">
        <v>6912</v>
      </c>
      <c r="EV674" s="4">
        <v>15</v>
      </c>
      <c r="EW674" s="107">
        <v>3</v>
      </c>
      <c r="EX674" s="113" t="s">
        <v>2164</v>
      </c>
      <c r="EY674" s="102">
        <f t="shared" si="61"/>
        <v>1</v>
      </c>
      <c r="EZ674" s="103">
        <f t="shared" si="59"/>
        <v>5.8823529411764705E-2</v>
      </c>
      <c r="FA674" s="104">
        <f t="shared" si="62"/>
        <v>826</v>
      </c>
      <c r="FB674" s="105">
        <f t="shared" si="60"/>
        <v>5.0194457948468642E-2</v>
      </c>
    </row>
    <row r="675" spans="148:158" ht="15" thickBot="1" x14ac:dyDescent="0.35">
      <c r="ER675" t="s">
        <v>1978</v>
      </c>
      <c r="ES675" s="4" t="s">
        <v>2178</v>
      </c>
      <c r="ET675" s="4" t="str">
        <f t="shared" si="58"/>
        <v>FreeFrz:10</v>
      </c>
      <c r="EU675" s="4" t="s">
        <v>6912</v>
      </c>
      <c r="EV675" s="4">
        <v>10</v>
      </c>
      <c r="EW675" s="107">
        <v>4</v>
      </c>
      <c r="EX675" s="113" t="s">
        <v>2165</v>
      </c>
      <c r="EY675" s="102">
        <f t="shared" si="61"/>
        <v>3</v>
      </c>
      <c r="EZ675" s="103">
        <f t="shared" si="59"/>
        <v>0.17647058823529413</v>
      </c>
      <c r="FA675" s="104">
        <f t="shared" si="62"/>
        <v>3096</v>
      </c>
      <c r="FB675" s="105">
        <f t="shared" si="60"/>
        <v>0.18813806514341275</v>
      </c>
    </row>
    <row r="676" spans="148:158" ht="15" thickBot="1" x14ac:dyDescent="0.35">
      <c r="ER676" t="s">
        <v>1978</v>
      </c>
      <c r="ES676" s="4" t="s">
        <v>2178</v>
      </c>
      <c r="ET676" s="4" t="str">
        <f t="shared" si="58"/>
        <v>FreeFrz:5</v>
      </c>
      <c r="EU676" s="4" t="s">
        <v>6912</v>
      </c>
      <c r="EV676" s="4">
        <v>5</v>
      </c>
      <c r="EW676" s="107">
        <v>5</v>
      </c>
      <c r="EX676" s="113" t="s">
        <v>2166</v>
      </c>
      <c r="EY676" s="102">
        <f t="shared" si="61"/>
        <v>6</v>
      </c>
      <c r="EZ676" s="103">
        <f t="shared" si="59"/>
        <v>0.35294117647058826</v>
      </c>
      <c r="FA676" s="104">
        <f t="shared" si="62"/>
        <v>5552</v>
      </c>
      <c r="FB676" s="105">
        <f t="shared" si="60"/>
        <v>0.33738454059309675</v>
      </c>
    </row>
    <row r="677" spans="148:158" ht="15" thickBot="1" x14ac:dyDescent="0.35">
      <c r="ER677" t="s">
        <v>1978</v>
      </c>
      <c r="ES677" s="4" t="s">
        <v>2178</v>
      </c>
      <c r="ET677" s="4" t="str">
        <f t="shared" si="58"/>
        <v>FreeFrz:0</v>
      </c>
      <c r="EU677" s="4" t="s">
        <v>6912</v>
      </c>
      <c r="EV677" s="4">
        <v>0</v>
      </c>
      <c r="EW677" s="107">
        <v>6</v>
      </c>
      <c r="EX677" s="113" t="s">
        <v>2167</v>
      </c>
      <c r="EY677" s="102">
        <f t="shared" si="61"/>
        <v>5</v>
      </c>
      <c r="EZ677" s="103">
        <f t="shared" si="59"/>
        <v>0.29411764705882354</v>
      </c>
      <c r="FA677" s="104">
        <f t="shared" si="62"/>
        <v>5364</v>
      </c>
      <c r="FB677" s="105">
        <f t="shared" si="60"/>
        <v>0.3259601361205639</v>
      </c>
    </row>
    <row r="678" spans="148:158" ht="15" thickBot="1" x14ac:dyDescent="0.35">
      <c r="ER678" t="s">
        <v>1978</v>
      </c>
      <c r="ET678" s="4" t="str">
        <f t="shared" si="58"/>
        <v>:-98</v>
      </c>
      <c r="EV678" s="4">
        <v>-98</v>
      </c>
      <c r="EW678" s="107">
        <v>-98</v>
      </c>
      <c r="EX678" s="113" t="s">
        <v>2168</v>
      </c>
      <c r="EY678" s="102">
        <f t="shared" si="61"/>
        <v>2</v>
      </c>
      <c r="EZ678" s="102"/>
      <c r="FA678" s="104">
        <f t="shared" si="62"/>
        <v>1755</v>
      </c>
      <c r="FB678" s="109"/>
    </row>
    <row r="679" spans="148:158" ht="15" thickBot="1" x14ac:dyDescent="0.35">
      <c r="ER679" t="s">
        <v>1978</v>
      </c>
      <c r="ET679" s="4" t="str">
        <f t="shared" si="58"/>
        <v>:-99</v>
      </c>
      <c r="EV679" s="4">
        <v>-99</v>
      </c>
      <c r="EW679" s="107">
        <v>-99</v>
      </c>
      <c r="EX679" s="113" t="s">
        <v>2169</v>
      </c>
      <c r="EY679" s="111">
        <f t="shared" si="61"/>
        <v>0</v>
      </c>
      <c r="EZ679" s="111"/>
      <c r="FA679" s="112">
        <f t="shared" si="62"/>
        <v>0</v>
      </c>
      <c r="FB679" s="113"/>
    </row>
    <row r="680" spans="148:158" ht="15" thickBot="1" x14ac:dyDescent="0.35">
      <c r="ER680" t="s">
        <v>1978</v>
      </c>
      <c r="ES680" s="4" t="s">
        <v>2179</v>
      </c>
      <c r="ET680" s="4" t="str">
        <f t="shared" si="58"/>
        <v>PeerToPeerSaleFrz:30</v>
      </c>
      <c r="EU680" s="4" t="s">
        <v>6914</v>
      </c>
      <c r="EV680" s="4">
        <v>30</v>
      </c>
      <c r="EW680" s="100">
        <v>1</v>
      </c>
      <c r="EX680" s="269" t="s">
        <v>2162</v>
      </c>
      <c r="EY680" s="102">
        <f t="shared" ref="EY680:EY687" si="63">COUNTIFS($BF$37:$BF$556,2,$BU$37:$BU$556,2,$BK$37:$BK$556,EW680)</f>
        <v>0</v>
      </c>
      <c r="EZ680" s="103">
        <f t="shared" ref="EZ680:EZ685" si="64">EY680/SUMIF($EU$565:$EU$1003,$EU680,EY$565:EY$1003)</f>
        <v>0</v>
      </c>
      <c r="FA680" s="104">
        <f t="shared" ref="FA680:FA687" si="65">SUMIFS($EY$37:$EY$556,$BF$37:$BF$556,2,$BU$37:$BU$556,2,$BK$37:$BK$556,EW680)</f>
        <v>0</v>
      </c>
      <c r="FB680" s="105">
        <f t="shared" ref="FB680:FB685" si="66">FA680/SUMIF($EU$565:$EU$1003,$EU680,FA$565:FA$1003)</f>
        <v>0</v>
      </c>
    </row>
    <row r="681" spans="148:158" ht="15" thickBot="1" x14ac:dyDescent="0.35">
      <c r="ER681" t="s">
        <v>1978</v>
      </c>
      <c r="ES681" s="4" t="s">
        <v>2179</v>
      </c>
      <c r="ET681" s="4" t="str">
        <f t="shared" si="58"/>
        <v>PeerToPeerSaleFrz:20</v>
      </c>
      <c r="EU681" s="4" t="s">
        <v>6914</v>
      </c>
      <c r="EV681" s="4">
        <v>20</v>
      </c>
      <c r="EW681" s="107">
        <v>2</v>
      </c>
      <c r="EX681" s="113" t="s">
        <v>2163</v>
      </c>
      <c r="EY681" s="102">
        <f t="shared" si="63"/>
        <v>0</v>
      </c>
      <c r="EZ681" s="103">
        <f t="shared" si="64"/>
        <v>0</v>
      </c>
      <c r="FA681" s="104">
        <f t="shared" si="65"/>
        <v>0</v>
      </c>
      <c r="FB681" s="105">
        <f t="shared" si="66"/>
        <v>0</v>
      </c>
    </row>
    <row r="682" spans="148:158" ht="15" thickBot="1" x14ac:dyDescent="0.35">
      <c r="ER682" t="s">
        <v>1978</v>
      </c>
      <c r="ES682" s="4" t="s">
        <v>2179</v>
      </c>
      <c r="ET682" s="4" t="str">
        <f t="shared" si="58"/>
        <v>PeerToPeerSaleFrz:15</v>
      </c>
      <c r="EU682" s="4" t="s">
        <v>6914</v>
      </c>
      <c r="EV682" s="4">
        <v>15</v>
      </c>
      <c r="EW682" s="107">
        <v>3</v>
      </c>
      <c r="EX682" s="113" t="s">
        <v>2164</v>
      </c>
      <c r="EY682" s="102">
        <f t="shared" si="63"/>
        <v>1</v>
      </c>
      <c r="EZ682" s="103">
        <f t="shared" si="64"/>
        <v>3.8461538461538464E-2</v>
      </c>
      <c r="FA682" s="104">
        <f t="shared" si="65"/>
        <v>1294</v>
      </c>
      <c r="FB682" s="105">
        <f t="shared" si="66"/>
        <v>4.6530025170801868E-2</v>
      </c>
    </row>
    <row r="683" spans="148:158" ht="15" thickBot="1" x14ac:dyDescent="0.35">
      <c r="ER683" t="s">
        <v>1978</v>
      </c>
      <c r="ES683" s="4" t="s">
        <v>2179</v>
      </c>
      <c r="ET683" s="4" t="str">
        <f t="shared" si="58"/>
        <v>PeerToPeerSaleFrz:10</v>
      </c>
      <c r="EU683" s="4" t="s">
        <v>6914</v>
      </c>
      <c r="EV683" s="4">
        <v>10</v>
      </c>
      <c r="EW683" s="107">
        <v>4</v>
      </c>
      <c r="EX683" s="113" t="s">
        <v>2165</v>
      </c>
      <c r="EY683" s="102">
        <f t="shared" si="63"/>
        <v>4</v>
      </c>
      <c r="EZ683" s="103">
        <f t="shared" si="64"/>
        <v>0.15384615384615385</v>
      </c>
      <c r="FA683" s="104">
        <f t="shared" si="65"/>
        <v>4668</v>
      </c>
      <c r="FB683" s="105">
        <f t="shared" si="66"/>
        <v>0.16785329018338727</v>
      </c>
    </row>
    <row r="684" spans="148:158" ht="15" thickBot="1" x14ac:dyDescent="0.35">
      <c r="ER684" t="s">
        <v>1978</v>
      </c>
      <c r="ES684" s="4" t="s">
        <v>2179</v>
      </c>
      <c r="ET684" s="4" t="str">
        <f t="shared" si="58"/>
        <v>PeerToPeerSaleFrz:5</v>
      </c>
      <c r="EU684" s="4" t="s">
        <v>6914</v>
      </c>
      <c r="EV684" s="4">
        <v>5</v>
      </c>
      <c r="EW684" s="107">
        <v>5</v>
      </c>
      <c r="EX684" s="113" t="s">
        <v>2166</v>
      </c>
      <c r="EY684" s="102">
        <f t="shared" si="63"/>
        <v>8</v>
      </c>
      <c r="EZ684" s="103">
        <f t="shared" si="64"/>
        <v>0.30769230769230771</v>
      </c>
      <c r="FA684" s="104">
        <f t="shared" si="65"/>
        <v>8116</v>
      </c>
      <c r="FB684" s="105">
        <f t="shared" si="66"/>
        <v>0.29183746853649767</v>
      </c>
    </row>
    <row r="685" spans="148:158" ht="15" thickBot="1" x14ac:dyDescent="0.35">
      <c r="ER685" t="s">
        <v>1978</v>
      </c>
      <c r="ES685" s="4" t="s">
        <v>2179</v>
      </c>
      <c r="ET685" s="4" t="str">
        <f t="shared" si="58"/>
        <v>PeerToPeerSaleFrz:0</v>
      </c>
      <c r="EU685" s="4" t="s">
        <v>6914</v>
      </c>
      <c r="EV685" s="4">
        <v>0</v>
      </c>
      <c r="EW685" s="107">
        <v>6</v>
      </c>
      <c r="EX685" s="113" t="s">
        <v>2167</v>
      </c>
      <c r="EY685" s="102">
        <f t="shared" si="63"/>
        <v>13</v>
      </c>
      <c r="EZ685" s="103">
        <f t="shared" si="64"/>
        <v>0.5</v>
      </c>
      <c r="FA685" s="104">
        <f t="shared" si="65"/>
        <v>13732</v>
      </c>
      <c r="FB685" s="105">
        <f t="shared" si="66"/>
        <v>0.49377921610931319</v>
      </c>
    </row>
    <row r="686" spans="148:158" ht="15" thickBot="1" x14ac:dyDescent="0.35">
      <c r="ER686" t="s">
        <v>1978</v>
      </c>
      <c r="ET686" s="4" t="str">
        <f t="shared" si="58"/>
        <v>:-98</v>
      </c>
      <c r="EV686" s="4">
        <v>-98</v>
      </c>
      <c r="EW686" s="107">
        <v>-98</v>
      </c>
      <c r="EX686" s="113" t="s">
        <v>2168</v>
      </c>
      <c r="EY686" s="102">
        <f t="shared" si="63"/>
        <v>3</v>
      </c>
      <c r="EZ686" s="102"/>
      <c r="FA686" s="104">
        <f t="shared" si="65"/>
        <v>3328</v>
      </c>
      <c r="FB686" s="109"/>
    </row>
    <row r="687" spans="148:158" ht="15" thickBot="1" x14ac:dyDescent="0.35">
      <c r="ER687" t="s">
        <v>1978</v>
      </c>
      <c r="ET687" s="4" t="str">
        <f t="shared" si="58"/>
        <v>:-99</v>
      </c>
      <c r="EV687" s="4">
        <v>-99</v>
      </c>
      <c r="EW687" s="107">
        <v>-99</v>
      </c>
      <c r="EX687" s="113" t="s">
        <v>2169</v>
      </c>
      <c r="EY687" s="111">
        <f t="shared" si="63"/>
        <v>0</v>
      </c>
      <c r="EZ687" s="111"/>
      <c r="FA687" s="112">
        <f t="shared" si="65"/>
        <v>0</v>
      </c>
      <c r="FB687" s="113"/>
    </row>
    <row r="688" spans="148:158" ht="15" thickBot="1" x14ac:dyDescent="0.35">
      <c r="ER688" t="s">
        <v>1978</v>
      </c>
      <c r="ES688" s="4" t="s">
        <v>2179</v>
      </c>
      <c r="ET688" s="4" t="str">
        <f t="shared" si="58"/>
        <v>PeerToPeerAllFrz:30</v>
      </c>
      <c r="EU688" s="4" t="s">
        <v>6915</v>
      </c>
      <c r="EV688" s="4">
        <v>30</v>
      </c>
      <c r="EW688" s="100">
        <v>1</v>
      </c>
      <c r="EX688" s="269" t="s">
        <v>2162</v>
      </c>
      <c r="EY688" s="102">
        <f>EY672+EY680</f>
        <v>1</v>
      </c>
      <c r="EZ688" s="103">
        <f>EY688/SUMIF($EU$565:$EU$1003,$EU688,EY$565:EY$1003)</f>
        <v>2.3255813953488372E-2</v>
      </c>
      <c r="FA688" s="104">
        <f t="shared" ref="FA688:FA695" si="67">FA672+FA680</f>
        <v>792</v>
      </c>
      <c r="FB688" s="105">
        <f>FA688/SUMIF($EU$565:$EU$1003,$EU688,FA$565:FA$1003)</f>
        <v>1.7891835720417477E-2</v>
      </c>
    </row>
    <row r="689" spans="148:158" ht="15" thickBot="1" x14ac:dyDescent="0.35">
      <c r="ER689" t="s">
        <v>1978</v>
      </c>
      <c r="ES689" s="4" t="s">
        <v>2179</v>
      </c>
      <c r="ET689" s="4" t="str">
        <f t="shared" si="58"/>
        <v>PeerToPeerAllFrz:20</v>
      </c>
      <c r="EU689" s="4" t="s">
        <v>6915</v>
      </c>
      <c r="EV689" s="4">
        <v>20</v>
      </c>
      <c r="EW689" s="107">
        <v>2</v>
      </c>
      <c r="EX689" s="113" t="s">
        <v>2163</v>
      </c>
      <c r="EY689" s="102">
        <f t="shared" ref="EY689:EY695" si="68">EY673+EY681</f>
        <v>1</v>
      </c>
      <c r="EZ689" s="103">
        <f t="shared" ref="EZ689:EZ693" si="69">EY689/SUMIF($EU$565:$EU$1003,$EU689,EY$565:EY$1003)</f>
        <v>2.3255813953488372E-2</v>
      </c>
      <c r="FA689" s="104">
        <f t="shared" si="67"/>
        <v>826</v>
      </c>
      <c r="FB689" s="105">
        <f t="shared" ref="FB689:FB693" si="70">FA689/SUMIF($EU$565:$EU$1003,$EU689,FA$565:FA$1003)</f>
        <v>1.8659919577102065E-2</v>
      </c>
    </row>
    <row r="690" spans="148:158" ht="15" thickBot="1" x14ac:dyDescent="0.35">
      <c r="ER690" t="s">
        <v>1978</v>
      </c>
      <c r="ES690" s="4" t="s">
        <v>2179</v>
      </c>
      <c r="ET690" s="4" t="str">
        <f t="shared" si="58"/>
        <v>PeerToPeerAllFrz:15</v>
      </c>
      <c r="EU690" s="4" t="s">
        <v>6915</v>
      </c>
      <c r="EV690" s="4">
        <v>15</v>
      </c>
      <c r="EW690" s="107">
        <v>3</v>
      </c>
      <c r="EX690" s="113" t="s">
        <v>2164</v>
      </c>
      <c r="EY690" s="102">
        <f t="shared" si="68"/>
        <v>2</v>
      </c>
      <c r="EZ690" s="103">
        <f t="shared" si="69"/>
        <v>4.6511627906976744E-2</v>
      </c>
      <c r="FA690" s="104">
        <f t="shared" si="67"/>
        <v>2120</v>
      </c>
      <c r="FB690" s="105">
        <f t="shared" si="70"/>
        <v>4.7892287534450823E-2</v>
      </c>
    </row>
    <row r="691" spans="148:158" ht="15" thickBot="1" x14ac:dyDescent="0.35">
      <c r="ER691" t="s">
        <v>1978</v>
      </c>
      <c r="ES691" s="4" t="s">
        <v>2179</v>
      </c>
      <c r="ET691" s="4" t="str">
        <f t="shared" si="58"/>
        <v>PeerToPeerAllFrz:10</v>
      </c>
      <c r="EU691" s="4" t="s">
        <v>6915</v>
      </c>
      <c r="EV691" s="4">
        <v>10</v>
      </c>
      <c r="EW691" s="107">
        <v>4</v>
      </c>
      <c r="EX691" s="113" t="s">
        <v>2165</v>
      </c>
      <c r="EY691" s="102">
        <f t="shared" si="68"/>
        <v>7</v>
      </c>
      <c r="EZ691" s="103">
        <f t="shared" si="69"/>
        <v>0.16279069767441862</v>
      </c>
      <c r="FA691" s="104">
        <f t="shared" si="67"/>
        <v>7764</v>
      </c>
      <c r="FB691" s="105">
        <f t="shared" si="70"/>
        <v>0.17539420774409253</v>
      </c>
    </row>
    <row r="692" spans="148:158" ht="15" thickBot="1" x14ac:dyDescent="0.35">
      <c r="ER692" t="s">
        <v>1978</v>
      </c>
      <c r="ES692" s="4" t="s">
        <v>2179</v>
      </c>
      <c r="ET692" s="4" t="str">
        <f t="shared" si="58"/>
        <v>PeerToPeerAllFrz:5</v>
      </c>
      <c r="EU692" s="4" t="s">
        <v>6915</v>
      </c>
      <c r="EV692" s="4">
        <v>5</v>
      </c>
      <c r="EW692" s="107">
        <v>5</v>
      </c>
      <c r="EX692" s="113" t="s">
        <v>2166</v>
      </c>
      <c r="EY692" s="102">
        <f t="shared" si="68"/>
        <v>14</v>
      </c>
      <c r="EZ692" s="103">
        <f t="shared" si="69"/>
        <v>0.32558139534883723</v>
      </c>
      <c r="FA692" s="104">
        <f t="shared" si="67"/>
        <v>13668</v>
      </c>
      <c r="FB692" s="105">
        <f t="shared" si="70"/>
        <v>0.30876971038720463</v>
      </c>
    </row>
    <row r="693" spans="148:158" ht="15" thickBot="1" x14ac:dyDescent="0.35">
      <c r="ER693" t="s">
        <v>1978</v>
      </c>
      <c r="ES693" s="4" t="s">
        <v>2179</v>
      </c>
      <c r="ET693" s="4" t="str">
        <f t="shared" si="58"/>
        <v>PeerToPeerAllFrz:0</v>
      </c>
      <c r="EU693" s="4" t="s">
        <v>6915</v>
      </c>
      <c r="EV693" s="4">
        <v>0</v>
      </c>
      <c r="EW693" s="107">
        <v>6</v>
      </c>
      <c r="EX693" s="113" t="s">
        <v>2167</v>
      </c>
      <c r="EY693" s="102">
        <f t="shared" si="68"/>
        <v>18</v>
      </c>
      <c r="EZ693" s="103">
        <f t="shared" si="69"/>
        <v>0.41860465116279072</v>
      </c>
      <c r="FA693" s="104">
        <f t="shared" si="67"/>
        <v>19096</v>
      </c>
      <c r="FB693" s="105">
        <f t="shared" si="70"/>
        <v>0.43139203903673246</v>
      </c>
    </row>
    <row r="694" spans="148:158" ht="15" thickBot="1" x14ac:dyDescent="0.35">
      <c r="ER694" t="s">
        <v>1978</v>
      </c>
      <c r="ET694" s="4" t="str">
        <f t="shared" si="58"/>
        <v>:-98</v>
      </c>
      <c r="EV694" s="4">
        <v>-98</v>
      </c>
      <c r="EW694" s="107">
        <v>-98</v>
      </c>
      <c r="EX694" s="113" t="s">
        <v>2168</v>
      </c>
      <c r="EY694" s="102">
        <f t="shared" si="68"/>
        <v>5</v>
      </c>
      <c r="EZ694" s="102"/>
      <c r="FA694" s="104">
        <f t="shared" si="67"/>
        <v>5083</v>
      </c>
      <c r="FB694" s="109"/>
    </row>
    <row r="695" spans="148:158" ht="15" thickBot="1" x14ac:dyDescent="0.35">
      <c r="ER695" t="s">
        <v>1978</v>
      </c>
      <c r="ET695" s="4" t="str">
        <f t="shared" si="58"/>
        <v>:-99</v>
      </c>
      <c r="EV695" s="4">
        <v>-99</v>
      </c>
      <c r="EW695" s="107">
        <v>-99</v>
      </c>
      <c r="EX695" s="113" t="s">
        <v>2169</v>
      </c>
      <c r="EY695" s="111">
        <f t="shared" si="68"/>
        <v>0</v>
      </c>
      <c r="EZ695" s="111"/>
      <c r="FA695" s="112">
        <f t="shared" si="67"/>
        <v>0</v>
      </c>
      <c r="FB695" s="113"/>
    </row>
    <row r="696" spans="148:158" ht="15" thickBot="1" x14ac:dyDescent="0.35">
      <c r="ER696" t="s">
        <v>1978</v>
      </c>
      <c r="ES696" s="4" t="s">
        <v>2181</v>
      </c>
      <c r="ET696" s="4" t="str">
        <f t="shared" si="58"/>
        <v>RetailFrz:30</v>
      </c>
      <c r="EU696" s="4" t="s">
        <v>6916</v>
      </c>
      <c r="EV696" s="4">
        <v>30</v>
      </c>
      <c r="EW696" s="100">
        <v>1</v>
      </c>
      <c r="EX696" s="269" t="s">
        <v>2162</v>
      </c>
      <c r="EY696" s="102">
        <f t="shared" ref="EY696:EY703" si="71">COUNTIFS($BF$37:$BF$556,2,$BS$37:$BS$556,3,$BK$37:$BK$556,EW696)</f>
        <v>0</v>
      </c>
      <c r="EZ696" s="103">
        <f>EY696/SUMIF($EU$565:$EU$1003,$EU696,EY$565:EY$1003)</f>
        <v>0</v>
      </c>
      <c r="FA696" s="104">
        <f t="shared" ref="FA696:FA703" si="72">SUMIFS($EY$37:$EY$556,$BF$37:$BF$556,2,$BS$37:$BS$556,3,$BK$37:$BK$556,EW696)</f>
        <v>0</v>
      </c>
      <c r="FB696" s="105">
        <f>FA696/SUMIF($EU$565:$EU$1003,$EU696,FA$565:FA$1003)</f>
        <v>0</v>
      </c>
    </row>
    <row r="697" spans="148:158" ht="15" thickBot="1" x14ac:dyDescent="0.35">
      <c r="ER697" t="s">
        <v>1978</v>
      </c>
      <c r="ES697" s="4" t="s">
        <v>2181</v>
      </c>
      <c r="ET697" s="4" t="str">
        <f t="shared" si="58"/>
        <v>RetailFrz:20</v>
      </c>
      <c r="EU697" s="4" t="s">
        <v>6916</v>
      </c>
      <c r="EV697" s="4">
        <v>20</v>
      </c>
      <c r="EW697" s="107">
        <v>2</v>
      </c>
      <c r="EX697" s="113" t="s">
        <v>2163</v>
      </c>
      <c r="EY697" s="102">
        <f t="shared" si="71"/>
        <v>0</v>
      </c>
      <c r="EZ697" s="103">
        <f t="shared" ref="EZ697:EZ701" si="73">EY697/SUMIF($EU$565:$EU$1003,$EU697,EY$565:EY$1003)</f>
        <v>0</v>
      </c>
      <c r="FA697" s="104">
        <f t="shared" si="72"/>
        <v>0</v>
      </c>
      <c r="FB697" s="105">
        <f t="shared" ref="FB697:FB701" si="74">FA697/SUMIF($EU$565:$EU$1003,$EU697,FA$565:FA$1003)</f>
        <v>0</v>
      </c>
    </row>
    <row r="698" spans="148:158" ht="15" thickBot="1" x14ac:dyDescent="0.35">
      <c r="ER698" t="s">
        <v>1978</v>
      </c>
      <c r="ES698" s="4" t="s">
        <v>2181</v>
      </c>
      <c r="ET698" s="4" t="str">
        <f t="shared" si="58"/>
        <v>RetailFrz:15</v>
      </c>
      <c r="EU698" s="4" t="s">
        <v>6916</v>
      </c>
      <c r="EV698" s="4">
        <v>15</v>
      </c>
      <c r="EW698" s="107">
        <v>3</v>
      </c>
      <c r="EX698" s="113" t="s">
        <v>2164</v>
      </c>
      <c r="EY698" s="102">
        <f t="shared" si="71"/>
        <v>0</v>
      </c>
      <c r="EZ698" s="103">
        <f t="shared" si="73"/>
        <v>0</v>
      </c>
      <c r="FA698" s="104">
        <f t="shared" si="72"/>
        <v>0</v>
      </c>
      <c r="FB698" s="105">
        <f t="shared" si="74"/>
        <v>0</v>
      </c>
    </row>
    <row r="699" spans="148:158" ht="15" thickBot="1" x14ac:dyDescent="0.35">
      <c r="ER699" t="s">
        <v>1978</v>
      </c>
      <c r="ES699" s="4" t="s">
        <v>2181</v>
      </c>
      <c r="ET699" s="4" t="str">
        <f t="shared" si="58"/>
        <v>RetailFrz:10</v>
      </c>
      <c r="EU699" s="4" t="s">
        <v>6916</v>
      </c>
      <c r="EV699" s="4">
        <v>10</v>
      </c>
      <c r="EW699" s="107">
        <v>4</v>
      </c>
      <c r="EX699" s="113" t="s">
        <v>2165</v>
      </c>
      <c r="EY699" s="102">
        <f t="shared" si="71"/>
        <v>0</v>
      </c>
      <c r="EZ699" s="103">
        <f t="shared" si="73"/>
        <v>0</v>
      </c>
      <c r="FA699" s="104">
        <f t="shared" si="72"/>
        <v>0</v>
      </c>
      <c r="FB699" s="105">
        <f t="shared" si="74"/>
        <v>0</v>
      </c>
    </row>
    <row r="700" spans="148:158" ht="15" thickBot="1" x14ac:dyDescent="0.35">
      <c r="ER700" t="s">
        <v>1978</v>
      </c>
      <c r="ES700" s="4" t="s">
        <v>2181</v>
      </c>
      <c r="ET700" s="4" t="str">
        <f t="shared" si="58"/>
        <v>RetailFrz:5</v>
      </c>
      <c r="EU700" s="4" t="s">
        <v>6916</v>
      </c>
      <c r="EV700" s="4">
        <v>5</v>
      </c>
      <c r="EW700" s="107">
        <v>5</v>
      </c>
      <c r="EX700" s="113" t="s">
        <v>2166</v>
      </c>
      <c r="EY700" s="102">
        <f t="shared" si="71"/>
        <v>1</v>
      </c>
      <c r="EZ700" s="103">
        <f t="shared" si="73"/>
        <v>0.2</v>
      </c>
      <c r="FA700" s="104">
        <f t="shared" si="72"/>
        <v>1235</v>
      </c>
      <c r="FB700" s="105">
        <f t="shared" si="74"/>
        <v>0.25659671722418448</v>
      </c>
    </row>
    <row r="701" spans="148:158" ht="15" thickBot="1" x14ac:dyDescent="0.35">
      <c r="ER701" t="s">
        <v>1978</v>
      </c>
      <c r="ES701" s="4" t="s">
        <v>2181</v>
      </c>
      <c r="ET701" s="4" t="str">
        <f t="shared" si="58"/>
        <v>RetailFrz:0</v>
      </c>
      <c r="EU701" s="4" t="s">
        <v>6916</v>
      </c>
      <c r="EV701" s="4">
        <v>0</v>
      </c>
      <c r="EW701" s="107">
        <v>6</v>
      </c>
      <c r="EX701" s="113" t="s">
        <v>2167</v>
      </c>
      <c r="EY701" s="102">
        <f t="shared" si="71"/>
        <v>4</v>
      </c>
      <c r="EZ701" s="103">
        <f t="shared" si="73"/>
        <v>0.8</v>
      </c>
      <c r="FA701" s="104">
        <f t="shared" si="72"/>
        <v>3578</v>
      </c>
      <c r="FB701" s="105">
        <f t="shared" si="74"/>
        <v>0.74340328277581547</v>
      </c>
    </row>
    <row r="702" spans="148:158" ht="15" thickBot="1" x14ac:dyDescent="0.35">
      <c r="ER702" t="s">
        <v>1978</v>
      </c>
      <c r="ET702" s="4" t="str">
        <f t="shared" si="58"/>
        <v>:-98</v>
      </c>
      <c r="EV702" s="4">
        <v>-98</v>
      </c>
      <c r="EW702" s="107">
        <v>-98</v>
      </c>
      <c r="EX702" s="113" t="s">
        <v>2168</v>
      </c>
      <c r="EY702" s="102">
        <f t="shared" si="71"/>
        <v>1</v>
      </c>
      <c r="EZ702" s="102"/>
      <c r="FA702" s="104">
        <f t="shared" si="72"/>
        <v>1294</v>
      </c>
      <c r="FB702" s="109"/>
    </row>
    <row r="703" spans="148:158" ht="15" thickBot="1" x14ac:dyDescent="0.35">
      <c r="ER703" t="s">
        <v>1978</v>
      </c>
      <c r="ET703" s="4" t="str">
        <f t="shared" si="58"/>
        <v>:-99</v>
      </c>
      <c r="EV703" s="4">
        <v>-99</v>
      </c>
      <c r="EW703" s="107">
        <v>-99</v>
      </c>
      <c r="EX703" s="113" t="s">
        <v>2169</v>
      </c>
      <c r="EY703" s="111">
        <f t="shared" si="71"/>
        <v>0</v>
      </c>
      <c r="EZ703" s="111"/>
      <c r="FA703" s="112">
        <f t="shared" si="72"/>
        <v>0</v>
      </c>
      <c r="FB703" s="113"/>
    </row>
  </sheetData>
  <autoFilter ref="A36:FE558"/>
  <mergeCells count="19">
    <mergeCell ref="FM576:FN578"/>
    <mergeCell ref="FJ563:FJ564"/>
    <mergeCell ref="FF561:FF563"/>
    <mergeCell ref="FD565:FD566"/>
    <mergeCell ref="FG563:FG564"/>
    <mergeCell ref="FH565:FH566"/>
    <mergeCell ref="FI565:FI566"/>
    <mergeCell ref="FJ565:FJ566"/>
    <mergeCell ref="FJ574:FJ575"/>
    <mergeCell ref="FH576:FH577"/>
    <mergeCell ref="FI576:FI577"/>
    <mergeCell ref="FJ576:FJ577"/>
    <mergeCell ref="EY562:FB562"/>
    <mergeCell ref="EY563:EZ563"/>
    <mergeCell ref="FA563:FB563"/>
    <mergeCell ref="FF572:FF574"/>
    <mergeCell ref="FG574:FG575"/>
    <mergeCell ref="FD576:FD577"/>
    <mergeCell ref="EZ573:FA573"/>
  </mergeCells>
  <printOptions headings="1"/>
  <pageMargins left="0.75" right="0.75" top="1" bottom="1" header="0.5" footer="0.5"/>
  <pageSetup scale="10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S613"/>
  <sheetViews>
    <sheetView topLeftCell="EG390" zoomScale="80" zoomScaleNormal="80" workbookViewId="0">
      <selection activeCell="ET390" sqref="ET390:FC624"/>
    </sheetView>
  </sheetViews>
  <sheetFormatPr defaultRowHeight="14.4" x14ac:dyDescent="0.3"/>
  <cols>
    <col min="1" max="1" width="13" customWidth="1"/>
    <col min="2" max="2" width="19" customWidth="1"/>
    <col min="3" max="3" width="11" customWidth="1"/>
    <col min="4" max="4" width="16" customWidth="1"/>
    <col min="5" max="5" width="11" customWidth="1"/>
    <col min="6" max="6" width="6" customWidth="1"/>
    <col min="7" max="58" width="13" customWidth="1"/>
    <col min="59" max="59" width="14" customWidth="1"/>
    <col min="60" max="130" width="13" customWidth="1"/>
    <col min="131" max="131" width="41" customWidth="1"/>
    <col min="132" max="136" width="13" customWidth="1"/>
    <col min="137" max="137" width="6" customWidth="1"/>
    <col min="138" max="149" width="13" customWidth="1"/>
    <col min="150" max="150" width="9" customWidth="1"/>
    <col min="151" max="151" width="11" customWidth="1"/>
    <col min="152" max="152" width="9" customWidth="1"/>
    <col min="153" max="153" width="13" customWidth="1"/>
    <col min="154" max="154" width="19.33203125" style="268" bestFit="1" customWidth="1"/>
    <col min="155" max="155" width="16" customWidth="1"/>
    <col min="156" max="156" width="17" customWidth="1"/>
    <col min="157" max="157" width="10" customWidth="1"/>
    <col min="158" max="158" width="9" customWidth="1"/>
    <col min="159" max="159" width="13" customWidth="1"/>
    <col min="160" max="160" width="41" customWidth="1"/>
    <col min="161" max="161" width="11" customWidth="1"/>
    <col min="162" max="162" width="27" customWidth="1"/>
    <col min="163" max="164" width="20" customWidth="1"/>
    <col min="165" max="166" width="13" customWidth="1"/>
    <col min="167" max="167" width="21" customWidth="1"/>
    <col min="168" max="168" width="24" customWidth="1"/>
    <col min="169" max="169" width="18" customWidth="1"/>
    <col min="170" max="171" width="22" customWidth="1"/>
    <col min="172" max="174" width="24" customWidth="1"/>
    <col min="175" max="175" width="16" customWidth="1"/>
  </cols>
  <sheetData>
    <row r="1" spans="18:58" x14ac:dyDescent="0.3">
      <c r="AC1" s="227" t="s">
        <v>6865</v>
      </c>
      <c r="AD1" s="174"/>
    </row>
    <row r="2" spans="18:58" x14ac:dyDescent="0.3">
      <c r="AC2" s="175">
        <v>1</v>
      </c>
      <c r="AD2" s="176" t="s">
        <v>23</v>
      </c>
    </row>
    <row r="3" spans="18:58" x14ac:dyDescent="0.3">
      <c r="U3" s="225" t="s">
        <v>6860</v>
      </c>
      <c r="V3" s="231"/>
      <c r="W3" s="138"/>
      <c r="AC3" s="175">
        <v>2</v>
      </c>
      <c r="AD3" s="176" t="s">
        <v>6866</v>
      </c>
      <c r="AF3" s="230" t="s">
        <v>6873</v>
      </c>
      <c r="AG3" s="185"/>
    </row>
    <row r="4" spans="18:58" x14ac:dyDescent="0.3">
      <c r="U4" s="139">
        <v>1</v>
      </c>
      <c r="V4" s="151" t="s">
        <v>6857</v>
      </c>
      <c r="W4" s="140"/>
      <c r="AC4" s="175">
        <v>3</v>
      </c>
      <c r="AD4" s="176" t="s">
        <v>6867</v>
      </c>
      <c r="AF4" s="186">
        <v>1</v>
      </c>
      <c r="AG4" s="187" t="s">
        <v>6803</v>
      </c>
      <c r="AX4" s="114" t="s">
        <v>6740</v>
      </c>
      <c r="AY4" s="115"/>
      <c r="AZ4" s="115"/>
      <c r="BA4" s="115"/>
      <c r="BB4" s="116"/>
    </row>
    <row r="5" spans="18:58" x14ac:dyDescent="0.3">
      <c r="U5" s="139">
        <v>2</v>
      </c>
      <c r="V5" s="151" t="s">
        <v>6858</v>
      </c>
      <c r="W5" s="140"/>
      <c r="AC5" s="175">
        <v>4</v>
      </c>
      <c r="AD5" s="176" t="s">
        <v>6868</v>
      </c>
      <c r="AF5" s="186">
        <v>2</v>
      </c>
      <c r="AG5" s="187" t="s">
        <v>6874</v>
      </c>
      <c r="AX5" s="117">
        <v>1</v>
      </c>
      <c r="AY5" s="118" t="s">
        <v>6741</v>
      </c>
      <c r="AZ5" s="119"/>
      <c r="BA5" s="119"/>
      <c r="BB5" s="120"/>
    </row>
    <row r="6" spans="18:58" x14ac:dyDescent="0.3">
      <c r="U6" s="139">
        <v>3</v>
      </c>
      <c r="V6" s="151" t="s">
        <v>6859</v>
      </c>
      <c r="W6" s="140"/>
      <c r="AC6" s="175">
        <v>5</v>
      </c>
      <c r="AD6" s="176" t="s">
        <v>6829</v>
      </c>
      <c r="AF6" s="186">
        <v>3</v>
      </c>
      <c r="AG6" s="187" t="s">
        <v>6875</v>
      </c>
      <c r="AX6" s="117">
        <v>2</v>
      </c>
      <c r="AY6" s="118" t="s">
        <v>6742</v>
      </c>
      <c r="AZ6" s="119"/>
      <c r="BA6" s="119"/>
      <c r="BB6" s="120"/>
    </row>
    <row r="7" spans="18:58" x14ac:dyDescent="0.3">
      <c r="U7" s="139">
        <v>-98</v>
      </c>
      <c r="V7" s="151" t="s">
        <v>6750</v>
      </c>
      <c r="W7" s="140"/>
      <c r="Z7" s="223" t="s">
        <v>26</v>
      </c>
      <c r="AA7" s="157"/>
      <c r="AC7" s="175">
        <v>-98</v>
      </c>
      <c r="AD7" s="176" t="s">
        <v>6750</v>
      </c>
      <c r="AF7" s="186">
        <v>4</v>
      </c>
      <c r="AG7" s="187" t="s">
        <v>6876</v>
      </c>
      <c r="AX7" s="117">
        <v>3</v>
      </c>
      <c r="AY7" s="118" t="s">
        <v>6743</v>
      </c>
      <c r="AZ7" s="119"/>
      <c r="BA7" s="119"/>
      <c r="BB7" s="120"/>
      <c r="BD7" s="225" t="s">
        <v>6881</v>
      </c>
      <c r="BE7" s="138"/>
    </row>
    <row r="8" spans="18:58" x14ac:dyDescent="0.3">
      <c r="U8" s="139">
        <v>-99</v>
      </c>
      <c r="V8" s="152" t="s">
        <v>31</v>
      </c>
      <c r="W8" s="153"/>
      <c r="Z8" s="158">
        <v>1</v>
      </c>
      <c r="AA8" s="159" t="s">
        <v>28</v>
      </c>
      <c r="AC8" s="182">
        <v>-99</v>
      </c>
      <c r="AD8" s="184" t="s">
        <v>31</v>
      </c>
      <c r="AF8" s="186">
        <v>5</v>
      </c>
      <c r="AG8" s="187" t="s">
        <v>6877</v>
      </c>
      <c r="AX8" s="117">
        <v>4</v>
      </c>
      <c r="AY8" s="118" t="s">
        <v>6744</v>
      </c>
      <c r="AZ8" s="119"/>
      <c r="BA8" s="119"/>
      <c r="BB8" s="120"/>
      <c r="BD8" s="139">
        <v>1</v>
      </c>
      <c r="BE8" s="140" t="s">
        <v>6882</v>
      </c>
    </row>
    <row r="9" spans="18:58" x14ac:dyDescent="0.3">
      <c r="U9" s="142"/>
      <c r="V9" t="s">
        <v>6861</v>
      </c>
      <c r="Z9" s="158">
        <v>2</v>
      </c>
      <c r="AA9" s="159" t="s">
        <v>30</v>
      </c>
      <c r="AC9" s="183"/>
      <c r="AD9" s="126" t="s">
        <v>6869</v>
      </c>
      <c r="AE9" s="154"/>
      <c r="AF9" s="186">
        <v>6</v>
      </c>
      <c r="AG9" s="187" t="s">
        <v>6878</v>
      </c>
      <c r="AX9" s="117">
        <v>5</v>
      </c>
      <c r="AY9" s="118" t="s">
        <v>6745</v>
      </c>
      <c r="AZ9" s="119"/>
      <c r="BA9" s="119"/>
      <c r="BB9" s="120"/>
      <c r="BD9" s="139">
        <v>2</v>
      </c>
      <c r="BE9" s="140" t="s">
        <v>6883</v>
      </c>
    </row>
    <row r="10" spans="18:58" x14ac:dyDescent="0.3">
      <c r="U10" s="142"/>
      <c r="W10" s="224" t="s">
        <v>6862</v>
      </c>
      <c r="X10" s="232"/>
      <c r="Y10" s="145"/>
      <c r="Z10" s="158">
        <v>-98</v>
      </c>
      <c r="AA10" s="159" t="s">
        <v>6750</v>
      </c>
      <c r="AC10" s="133"/>
      <c r="AD10" s="117">
        <v>1</v>
      </c>
      <c r="AE10" s="118" t="s">
        <v>6870</v>
      </c>
      <c r="AF10" s="186">
        <v>-98</v>
      </c>
      <c r="AG10" s="187" t="s">
        <v>6750</v>
      </c>
      <c r="AX10" s="117">
        <v>6</v>
      </c>
      <c r="AY10" s="118" t="s">
        <v>6746</v>
      </c>
      <c r="AZ10" s="119"/>
      <c r="BA10" s="119"/>
      <c r="BB10" s="120"/>
      <c r="BD10" s="139">
        <v>-98</v>
      </c>
      <c r="BE10" s="140" t="s">
        <v>6750</v>
      </c>
    </row>
    <row r="11" spans="18:58" x14ac:dyDescent="0.3">
      <c r="R11" s="226" t="s">
        <v>6886</v>
      </c>
      <c r="S11" s="127"/>
      <c r="T11" s="154"/>
      <c r="U11" s="142"/>
      <c r="W11" s="146">
        <v>1</v>
      </c>
      <c r="X11" s="233" t="s">
        <v>6857</v>
      </c>
      <c r="Y11" s="147"/>
      <c r="Z11" s="161">
        <v>-99</v>
      </c>
      <c r="AA11" s="165" t="s">
        <v>31</v>
      </c>
      <c r="AC11" s="133"/>
      <c r="AD11" s="117">
        <v>2</v>
      </c>
      <c r="AE11" s="118" t="s">
        <v>6871</v>
      </c>
      <c r="AF11" s="188">
        <v>-99</v>
      </c>
      <c r="AG11" s="192" t="s">
        <v>31</v>
      </c>
      <c r="AX11" s="117">
        <v>7</v>
      </c>
      <c r="AY11" s="118" t="s">
        <v>6747</v>
      </c>
      <c r="AZ11" s="119"/>
      <c r="BA11" s="119"/>
      <c r="BB11" s="120"/>
      <c r="BD11" s="139">
        <v>-99</v>
      </c>
      <c r="BE11" s="144" t="s">
        <v>31</v>
      </c>
    </row>
    <row r="12" spans="18:58" x14ac:dyDescent="0.3">
      <c r="R12" s="117">
        <v>1</v>
      </c>
      <c r="S12" s="129" t="s">
        <v>6857</v>
      </c>
      <c r="T12" s="118"/>
      <c r="U12" s="142"/>
      <c r="W12" s="146">
        <v>2</v>
      </c>
      <c r="X12" s="233" t="s">
        <v>6858</v>
      </c>
      <c r="Y12" s="147"/>
      <c r="Z12" s="162"/>
      <c r="AA12" s="222" t="s">
        <v>6863</v>
      </c>
      <c r="AB12" s="177"/>
      <c r="AC12" s="133"/>
      <c r="AD12" s="117">
        <v>3</v>
      </c>
      <c r="AE12" s="118" t="s">
        <v>6872</v>
      </c>
      <c r="AF12" s="189"/>
      <c r="AG12" s="225" t="s">
        <v>6880</v>
      </c>
      <c r="AH12" s="138"/>
      <c r="AX12" s="117">
        <v>8</v>
      </c>
      <c r="AY12" s="118" t="s">
        <v>6748</v>
      </c>
      <c r="AZ12" s="119"/>
      <c r="BA12" s="119"/>
      <c r="BB12" s="120"/>
      <c r="BD12" s="142"/>
      <c r="BE12" s="224" t="s">
        <v>6884</v>
      </c>
      <c r="BF12" s="145"/>
    </row>
    <row r="13" spans="18:58" x14ac:dyDescent="0.3">
      <c r="R13" s="117">
        <v>2</v>
      </c>
      <c r="S13" s="129" t="s">
        <v>6858</v>
      </c>
      <c r="T13" s="118"/>
      <c r="U13" s="142"/>
      <c r="W13" s="146">
        <v>3</v>
      </c>
      <c r="X13" s="233" t="s">
        <v>6859</v>
      </c>
      <c r="Y13" s="147"/>
      <c r="Z13" s="163"/>
      <c r="AA13" s="167">
        <v>1</v>
      </c>
      <c r="AB13" s="178" t="s">
        <v>6864</v>
      </c>
      <c r="AC13" s="133"/>
      <c r="AD13" s="117">
        <v>4</v>
      </c>
      <c r="AE13" s="118" t="s">
        <v>6784</v>
      </c>
      <c r="AF13" s="190"/>
      <c r="AG13" s="139">
        <v>1</v>
      </c>
      <c r="AH13" s="140" t="s">
        <v>6796</v>
      </c>
      <c r="AX13" s="117">
        <v>9</v>
      </c>
      <c r="AY13" s="118" t="s">
        <v>6749</v>
      </c>
      <c r="AZ13" s="119"/>
      <c r="BA13" s="119"/>
      <c r="BB13" s="120"/>
      <c r="BD13" s="142"/>
      <c r="BE13" s="146">
        <v>1</v>
      </c>
      <c r="BF13" s="147" t="s">
        <v>6799</v>
      </c>
    </row>
    <row r="14" spans="18:58" x14ac:dyDescent="0.3">
      <c r="R14" s="117">
        <v>3</v>
      </c>
      <c r="S14" s="129" t="s">
        <v>6859</v>
      </c>
      <c r="T14" s="118"/>
      <c r="U14" s="142"/>
      <c r="W14" s="146">
        <v>-98</v>
      </c>
      <c r="X14" s="233" t="s">
        <v>6750</v>
      </c>
      <c r="Y14" s="147"/>
      <c r="Z14" s="163"/>
      <c r="AA14" s="167">
        <v>-98</v>
      </c>
      <c r="AB14" s="178" t="s">
        <v>6750</v>
      </c>
      <c r="AC14" s="133"/>
      <c r="AD14" s="117">
        <v>5</v>
      </c>
      <c r="AE14" s="118" t="s">
        <v>6757</v>
      </c>
      <c r="AF14" s="190"/>
      <c r="AG14" s="139">
        <v>2</v>
      </c>
      <c r="AH14" s="140" t="s">
        <v>6879</v>
      </c>
      <c r="AX14" s="117">
        <v>-77</v>
      </c>
      <c r="AY14" s="118" t="s">
        <v>9</v>
      </c>
      <c r="AZ14" s="119"/>
      <c r="BA14" s="119"/>
      <c r="BB14" s="120"/>
      <c r="BD14" s="142"/>
      <c r="BE14" s="146">
        <v>2</v>
      </c>
      <c r="BF14" s="147" t="s">
        <v>6800</v>
      </c>
    </row>
    <row r="15" spans="18:58" x14ac:dyDescent="0.3">
      <c r="R15" s="117">
        <v>-98</v>
      </c>
      <c r="S15" s="129" t="s">
        <v>6750</v>
      </c>
      <c r="T15" s="118"/>
      <c r="U15" s="142"/>
      <c r="W15" s="146">
        <v>-99</v>
      </c>
      <c r="X15" s="234" t="s">
        <v>31</v>
      </c>
      <c r="Y15" s="148"/>
      <c r="Z15" s="163"/>
      <c r="AA15" s="170">
        <v>-99</v>
      </c>
      <c r="AB15" s="179" t="s">
        <v>31</v>
      </c>
      <c r="AC15" s="133"/>
      <c r="AD15" s="117">
        <v>-98</v>
      </c>
      <c r="AE15" s="118" t="s">
        <v>6750</v>
      </c>
      <c r="AF15" s="190"/>
      <c r="AG15" s="139">
        <v>-98</v>
      </c>
      <c r="AH15" s="140" t="s">
        <v>6750</v>
      </c>
      <c r="AX15" s="117">
        <v>-98</v>
      </c>
      <c r="AY15" s="118" t="s">
        <v>6750</v>
      </c>
      <c r="AZ15" s="119"/>
      <c r="BA15" s="119"/>
      <c r="BB15" s="120"/>
      <c r="BD15" s="142"/>
      <c r="BE15" s="146">
        <v>-98</v>
      </c>
      <c r="BF15" s="147" t="s">
        <v>6750</v>
      </c>
    </row>
    <row r="16" spans="18:58" x14ac:dyDescent="0.3">
      <c r="R16" s="121">
        <v>-99</v>
      </c>
      <c r="S16" s="131" t="s">
        <v>31</v>
      </c>
      <c r="T16" s="122" t="s">
        <v>6885</v>
      </c>
      <c r="U16" s="142"/>
      <c r="W16" s="155"/>
      <c r="X16" t="s">
        <v>6861</v>
      </c>
      <c r="Z16" s="163"/>
      <c r="AA16" s="171"/>
      <c r="AB16" s="180" t="s">
        <v>6864</v>
      </c>
      <c r="AC16" s="133"/>
      <c r="AD16" s="121">
        <v>-99</v>
      </c>
      <c r="AE16" s="122" t="s">
        <v>31</v>
      </c>
      <c r="AF16" s="190"/>
      <c r="AG16" s="141">
        <v>-99</v>
      </c>
      <c r="AH16" s="153" t="s">
        <v>31</v>
      </c>
      <c r="AX16" s="121">
        <v>-99</v>
      </c>
      <c r="AY16" s="122" t="s">
        <v>31</v>
      </c>
      <c r="AZ16" s="123"/>
      <c r="BA16" s="123"/>
      <c r="BB16" s="124"/>
      <c r="BD16" s="142"/>
      <c r="BE16" s="149">
        <v>-99</v>
      </c>
      <c r="BF16" s="148" t="s">
        <v>31</v>
      </c>
    </row>
    <row r="17" spans="1:175" x14ac:dyDescent="0.3">
      <c r="A17" t="s">
        <v>32</v>
      </c>
      <c r="B17" t="s">
        <v>33</v>
      </c>
      <c r="C17" t="s">
        <v>34</v>
      </c>
      <c r="D17" t="s">
        <v>35</v>
      </c>
      <c r="E17" t="s">
        <v>36</v>
      </c>
      <c r="F17" t="s">
        <v>37</v>
      </c>
      <c r="G17" t="s">
        <v>38</v>
      </c>
      <c r="H17" t="s">
        <v>39</v>
      </c>
      <c r="I17" t="s">
        <v>40</v>
      </c>
      <c r="J17" t="s">
        <v>41</v>
      </c>
      <c r="K17" t="s">
        <v>42</v>
      </c>
      <c r="L17" t="s">
        <v>43</v>
      </c>
      <c r="M17" t="s">
        <v>44</v>
      </c>
      <c r="N17" t="s">
        <v>45</v>
      </c>
      <c r="O17" t="s">
        <v>46</v>
      </c>
      <c r="P17" t="s">
        <v>47</v>
      </c>
      <c r="Q17" t="s">
        <v>48</v>
      </c>
      <c r="R17" s="125" t="s">
        <v>49</v>
      </c>
      <c r="S17" t="s">
        <v>50</v>
      </c>
      <c r="T17" t="s">
        <v>51</v>
      </c>
      <c r="U17" s="143" t="s">
        <v>52</v>
      </c>
      <c r="V17" t="s">
        <v>53</v>
      </c>
      <c r="W17" s="156" t="s">
        <v>54</v>
      </c>
      <c r="X17" t="s">
        <v>55</v>
      </c>
      <c r="Y17" t="s">
        <v>56</v>
      </c>
      <c r="Z17" s="164" t="s">
        <v>57</v>
      </c>
      <c r="AA17" s="172" t="s">
        <v>58</v>
      </c>
      <c r="AB17" s="181" t="s">
        <v>59</v>
      </c>
      <c r="AC17" s="134" t="s">
        <v>60</v>
      </c>
      <c r="AD17" s="125" t="s">
        <v>61</v>
      </c>
      <c r="AE17" t="s">
        <v>62</v>
      </c>
      <c r="AF17" s="191" t="s">
        <v>63</v>
      </c>
      <c r="AG17" s="193" t="s">
        <v>64</v>
      </c>
      <c r="AH17" t="s">
        <v>65</v>
      </c>
      <c r="AI17" t="s">
        <v>66</v>
      </c>
      <c r="AJ17" t="s">
        <v>67</v>
      </c>
      <c r="AK17" t="s">
        <v>68</v>
      </c>
      <c r="AL17" t="s">
        <v>69</v>
      </c>
      <c r="AM17" t="s">
        <v>70</v>
      </c>
      <c r="AN17" t="s">
        <v>71</v>
      </c>
      <c r="AO17" t="s">
        <v>72</v>
      </c>
      <c r="AP17" t="s">
        <v>73</v>
      </c>
      <c r="AQ17" t="s">
        <v>74</v>
      </c>
      <c r="AR17" t="s">
        <v>75</v>
      </c>
      <c r="AS17" t="s">
        <v>76</v>
      </c>
      <c r="AT17" t="s">
        <v>77</v>
      </c>
      <c r="AU17" t="s">
        <v>78</v>
      </c>
      <c r="AV17" t="s">
        <v>79</v>
      </c>
      <c r="AW17" t="s">
        <v>80</v>
      </c>
      <c r="AX17" s="125" t="s">
        <v>81</v>
      </c>
      <c r="AY17" t="s">
        <v>82</v>
      </c>
      <c r="AZ17" t="s">
        <v>83</v>
      </c>
      <c r="BA17" t="s">
        <v>84</v>
      </c>
      <c r="BB17" t="s">
        <v>85</v>
      </c>
      <c r="BC17" t="s">
        <v>86</v>
      </c>
      <c r="BD17" s="143" t="s">
        <v>87</v>
      </c>
      <c r="BE17" s="150" t="s">
        <v>88</v>
      </c>
      <c r="BF17" t="s">
        <v>89</v>
      </c>
      <c r="BG17" t="s">
        <v>90</v>
      </c>
      <c r="BH17" t="s">
        <v>91</v>
      </c>
      <c r="BI17" t="s">
        <v>92</v>
      </c>
      <c r="BJ17" t="s">
        <v>93</v>
      </c>
      <c r="BK17" t="s">
        <v>94</v>
      </c>
      <c r="BL17" t="s">
        <v>95</v>
      </c>
      <c r="BM17" t="s">
        <v>96</v>
      </c>
      <c r="BN17" t="s">
        <v>97</v>
      </c>
      <c r="BO17" t="s">
        <v>98</v>
      </c>
      <c r="BP17" t="s">
        <v>99</v>
      </c>
      <c r="BQ17" t="s">
        <v>100</v>
      </c>
      <c r="BR17" t="s">
        <v>101</v>
      </c>
      <c r="BS17" t="s">
        <v>102</v>
      </c>
      <c r="BT17" t="s">
        <v>103</v>
      </c>
      <c r="BU17" t="s">
        <v>104</v>
      </c>
      <c r="BV17" t="s">
        <v>105</v>
      </c>
      <c r="BW17" t="s">
        <v>106</v>
      </c>
      <c r="BX17" t="s">
        <v>107</v>
      </c>
      <c r="BY17" t="s">
        <v>108</v>
      </c>
      <c r="BZ17" t="s">
        <v>109</v>
      </c>
      <c r="CA17" t="s">
        <v>110</v>
      </c>
      <c r="CB17" t="s">
        <v>111</v>
      </c>
      <c r="CC17" t="s">
        <v>112</v>
      </c>
      <c r="CD17" t="s">
        <v>113</v>
      </c>
      <c r="CE17" t="s">
        <v>114</v>
      </c>
      <c r="CF17" t="s">
        <v>115</v>
      </c>
      <c r="CG17" t="s">
        <v>116</v>
      </c>
      <c r="CH17" t="s">
        <v>117</v>
      </c>
      <c r="CI17" t="s">
        <v>118</v>
      </c>
      <c r="CJ17" t="s">
        <v>119</v>
      </c>
      <c r="CK17" t="s">
        <v>120</v>
      </c>
      <c r="CL17" t="s">
        <v>121</v>
      </c>
      <c r="CM17" t="s">
        <v>122</v>
      </c>
      <c r="CN17" t="s">
        <v>123</v>
      </c>
      <c r="CO17" t="s">
        <v>124</v>
      </c>
      <c r="CP17" t="s">
        <v>125</v>
      </c>
      <c r="CQ17" t="s">
        <v>126</v>
      </c>
      <c r="CR17" t="s">
        <v>127</v>
      </c>
      <c r="CS17" t="s">
        <v>128</v>
      </c>
      <c r="CT17" t="s">
        <v>129</v>
      </c>
      <c r="CU17" t="s">
        <v>130</v>
      </c>
      <c r="CV17" t="s">
        <v>131</v>
      </c>
      <c r="CW17" t="s">
        <v>132</v>
      </c>
      <c r="CX17" t="s">
        <v>133</v>
      </c>
      <c r="CY17" t="s">
        <v>134</v>
      </c>
      <c r="CZ17" t="s">
        <v>135</v>
      </c>
      <c r="DA17" t="s">
        <v>136</v>
      </c>
      <c r="DB17" t="s">
        <v>137</v>
      </c>
      <c r="DC17" t="s">
        <v>138</v>
      </c>
      <c r="DD17" t="s">
        <v>139</v>
      </c>
      <c r="DE17" t="s">
        <v>140</v>
      </c>
      <c r="DF17" t="s">
        <v>141</v>
      </c>
      <c r="DG17" t="s">
        <v>142</v>
      </c>
      <c r="DH17" t="s">
        <v>143</v>
      </c>
      <c r="DI17" t="s">
        <v>144</v>
      </c>
      <c r="DJ17" t="s">
        <v>145</v>
      </c>
      <c r="DK17" t="s">
        <v>146</v>
      </c>
      <c r="DL17" t="s">
        <v>147</v>
      </c>
      <c r="DM17" t="s">
        <v>148</v>
      </c>
      <c r="DN17" t="s">
        <v>149</v>
      </c>
      <c r="DO17" t="s">
        <v>150</v>
      </c>
      <c r="DP17" t="s">
        <v>151</v>
      </c>
      <c r="DQ17" t="s">
        <v>152</v>
      </c>
      <c r="DR17" t="s">
        <v>153</v>
      </c>
      <c r="DS17" t="s">
        <v>154</v>
      </c>
      <c r="DT17" t="s">
        <v>155</v>
      </c>
      <c r="DU17" t="s">
        <v>156</v>
      </c>
      <c r="DV17" t="s">
        <v>157</v>
      </c>
      <c r="DW17" t="s">
        <v>158</v>
      </c>
      <c r="DX17" t="s">
        <v>159</v>
      </c>
      <c r="DY17" t="s">
        <v>160</v>
      </c>
      <c r="DZ17" t="s">
        <v>161</v>
      </c>
      <c r="EA17" t="s">
        <v>162</v>
      </c>
      <c r="EB17" t="s">
        <v>163</v>
      </c>
      <c r="EC17" t="s">
        <v>164</v>
      </c>
      <c r="ED17" t="s">
        <v>165</v>
      </c>
      <c r="EE17" t="s">
        <v>166</v>
      </c>
      <c r="EF17" t="s">
        <v>167</v>
      </c>
      <c r="EG17" t="s">
        <v>168</v>
      </c>
      <c r="EH17" t="s">
        <v>169</v>
      </c>
      <c r="EI17" t="s">
        <v>170</v>
      </c>
      <c r="EJ17" t="s">
        <v>171</v>
      </c>
      <c r="EK17" t="s">
        <v>172</v>
      </c>
      <c r="EL17" t="s">
        <v>173</v>
      </c>
      <c r="EM17" t="s">
        <v>174</v>
      </c>
      <c r="EN17" t="s">
        <v>175</v>
      </c>
      <c r="EO17" t="s">
        <v>176</v>
      </c>
      <c r="EP17" t="s">
        <v>177</v>
      </c>
      <c r="EQ17" t="s">
        <v>178</v>
      </c>
      <c r="ER17" t="s">
        <v>179</v>
      </c>
      <c r="ES17" t="s">
        <v>180</v>
      </c>
      <c r="ET17" t="s">
        <v>181</v>
      </c>
      <c r="EU17" t="s">
        <v>182</v>
      </c>
      <c r="EV17" t="s">
        <v>183</v>
      </c>
      <c r="EW17" t="s">
        <v>184</v>
      </c>
      <c r="EX17" s="268" t="s">
        <v>185</v>
      </c>
      <c r="EY17" t="s">
        <v>186</v>
      </c>
      <c r="EZ17" t="s">
        <v>187</v>
      </c>
      <c r="FA17" t="s">
        <v>188</v>
      </c>
      <c r="FB17" t="s">
        <v>189</v>
      </c>
      <c r="FC17" t="s">
        <v>2183</v>
      </c>
      <c r="FD17" t="s">
        <v>2184</v>
      </c>
      <c r="FE17" t="s">
        <v>2185</v>
      </c>
      <c r="FF17" t="s">
        <v>2186</v>
      </c>
      <c r="FG17" t="s">
        <v>2187</v>
      </c>
      <c r="FH17" t="s">
        <v>2188</v>
      </c>
      <c r="FI17" t="s">
        <v>2189</v>
      </c>
      <c r="FJ17" t="s">
        <v>2190</v>
      </c>
      <c r="FK17" t="s">
        <v>2191</v>
      </c>
      <c r="FL17" t="s">
        <v>2192</v>
      </c>
      <c r="FM17" t="s">
        <v>2193</v>
      </c>
      <c r="FN17" t="s">
        <v>2194</v>
      </c>
      <c r="FO17" t="s">
        <v>2195</v>
      </c>
      <c r="FP17" t="s">
        <v>2196</v>
      </c>
      <c r="FQ17" t="s">
        <v>2197</v>
      </c>
      <c r="FR17" t="s">
        <v>2198</v>
      </c>
      <c r="FS17" t="s">
        <v>2199</v>
      </c>
    </row>
    <row r="18" spans="1:175" x14ac:dyDescent="0.3">
      <c r="A18">
        <v>72</v>
      </c>
      <c r="B18" t="s">
        <v>2200</v>
      </c>
      <c r="C18" t="s">
        <v>194</v>
      </c>
      <c r="D18" t="s">
        <v>2201</v>
      </c>
      <c r="E18" t="s">
        <v>221</v>
      </c>
      <c r="F18" t="s">
        <v>2202</v>
      </c>
      <c r="G18">
        <v>1</v>
      </c>
      <c r="H18">
        <v>1</v>
      </c>
      <c r="I18">
        <v>2</v>
      </c>
      <c r="J18">
        <v>2</v>
      </c>
      <c r="O18">
        <v>1</v>
      </c>
      <c r="P18">
        <v>0</v>
      </c>
      <c r="Q18">
        <v>1</v>
      </c>
      <c r="R18">
        <v>3</v>
      </c>
      <c r="T18">
        <v>2</v>
      </c>
      <c r="U18">
        <v>1</v>
      </c>
      <c r="W18">
        <v>2</v>
      </c>
      <c r="Y18">
        <v>2</v>
      </c>
      <c r="Z18">
        <v>2</v>
      </c>
      <c r="AA18">
        <v>1</v>
      </c>
      <c r="AB18">
        <v>2010</v>
      </c>
      <c r="AC18">
        <v>6</v>
      </c>
      <c r="AD18">
        <v>1</v>
      </c>
      <c r="AE18">
        <v>4</v>
      </c>
      <c r="AF18">
        <v>5</v>
      </c>
      <c r="AW18">
        <v>1</v>
      </c>
      <c r="AX18">
        <v>3</v>
      </c>
      <c r="AY18">
        <v>-77</v>
      </c>
      <c r="BB18">
        <v>1</v>
      </c>
      <c r="BC18">
        <v>0</v>
      </c>
      <c r="BD18">
        <v>1</v>
      </c>
      <c r="BY18">
        <v>1</v>
      </c>
      <c r="BZ18">
        <v>1</v>
      </c>
      <c r="CA18">
        <v>2</v>
      </c>
      <c r="CB18">
        <v>2</v>
      </c>
      <c r="CC18">
        <v>2</v>
      </c>
      <c r="CD18">
        <v>2</v>
      </c>
      <c r="CE18">
        <v>1</v>
      </c>
      <c r="CF18">
        <v>1</v>
      </c>
      <c r="CG18">
        <v>1</v>
      </c>
      <c r="CH18">
        <v>2</v>
      </c>
      <c r="CI18">
        <v>1</v>
      </c>
      <c r="CJ18">
        <v>2</v>
      </c>
      <c r="CK18">
        <v>7</v>
      </c>
      <c r="CL18">
        <v>1</v>
      </c>
      <c r="CM18">
        <v>2</v>
      </c>
      <c r="CN18">
        <v>1</v>
      </c>
      <c r="CO18">
        <v>1</v>
      </c>
      <c r="CP18">
        <v>1</v>
      </c>
      <c r="CQ18">
        <v>1</v>
      </c>
      <c r="CR18">
        <v>1</v>
      </c>
      <c r="CS18">
        <v>0</v>
      </c>
      <c r="CV18">
        <v>1</v>
      </c>
      <c r="CW18">
        <v>1</v>
      </c>
      <c r="CX18">
        <v>2</v>
      </c>
      <c r="CY18">
        <v>1</v>
      </c>
      <c r="CZ18">
        <v>1</v>
      </c>
      <c r="DA18">
        <v>3</v>
      </c>
      <c r="DB18">
        <v>1</v>
      </c>
      <c r="DC18">
        <v>13</v>
      </c>
      <c r="DD18">
        <v>1</v>
      </c>
      <c r="DE18">
        <v>-98</v>
      </c>
      <c r="DO18">
        <v>1</v>
      </c>
      <c r="DP18">
        <v>2</v>
      </c>
      <c r="DQ18">
        <v>5</v>
      </c>
      <c r="DR18">
        <v>1</v>
      </c>
      <c r="DW18">
        <v>2</v>
      </c>
      <c r="DX18">
        <v>-98</v>
      </c>
      <c r="DY18">
        <v>1</v>
      </c>
      <c r="DZ18">
        <v>2</v>
      </c>
      <c r="EA18" t="s">
        <v>2203</v>
      </c>
      <c r="EB18">
        <v>788</v>
      </c>
      <c r="EC18">
        <v>13.13</v>
      </c>
      <c r="EE18">
        <v>2</v>
      </c>
      <c r="EF18">
        <v>1</v>
      </c>
      <c r="EG18" t="s">
        <v>369</v>
      </c>
      <c r="EI18">
        <v>1</v>
      </c>
      <c r="EJ18">
        <v>1</v>
      </c>
      <c r="EK18">
        <v>2</v>
      </c>
      <c r="EL18">
        <v>4</v>
      </c>
      <c r="EM18">
        <v>16</v>
      </c>
      <c r="ET18" t="s">
        <v>200</v>
      </c>
      <c r="EU18" t="s">
        <v>201</v>
      </c>
      <c r="EV18" t="s">
        <v>202</v>
      </c>
      <c r="EZ18">
        <v>1286</v>
      </c>
      <c r="FA18" t="s">
        <v>2204</v>
      </c>
      <c r="FB18" t="s">
        <v>1978</v>
      </c>
      <c r="FC18">
        <v>0</v>
      </c>
      <c r="FD18" t="s">
        <v>2205</v>
      </c>
      <c r="FE18" t="s">
        <v>202</v>
      </c>
      <c r="FI18">
        <v>7.5</v>
      </c>
      <c r="FJ18">
        <v>4</v>
      </c>
      <c r="FK18" t="s">
        <v>2206</v>
      </c>
      <c r="FL18">
        <v>7.5</v>
      </c>
      <c r="FM18">
        <v>0</v>
      </c>
      <c r="FN18" t="s">
        <v>2207</v>
      </c>
      <c r="FO18">
        <v>0</v>
      </c>
      <c r="FP18">
        <v>1</v>
      </c>
      <c r="FQ18">
        <v>0</v>
      </c>
      <c r="FR18">
        <v>0</v>
      </c>
      <c r="FS18" t="s">
        <v>2182</v>
      </c>
    </row>
    <row r="19" spans="1:175" x14ac:dyDescent="0.3">
      <c r="A19">
        <v>325</v>
      </c>
      <c r="B19" t="s">
        <v>2208</v>
      </c>
      <c r="C19" t="s">
        <v>212</v>
      </c>
      <c r="D19" t="s">
        <v>2209</v>
      </c>
      <c r="E19" t="s">
        <v>214</v>
      </c>
      <c r="F19" t="s">
        <v>2210</v>
      </c>
      <c r="G19">
        <v>1</v>
      </c>
      <c r="H19">
        <v>1</v>
      </c>
      <c r="I19">
        <v>2</v>
      </c>
      <c r="J19">
        <v>2</v>
      </c>
      <c r="O19">
        <v>1</v>
      </c>
      <c r="P19">
        <v>0</v>
      </c>
      <c r="Q19">
        <v>1</v>
      </c>
      <c r="R19">
        <v>2</v>
      </c>
      <c r="U19">
        <v>2</v>
      </c>
      <c r="W19">
        <v>2</v>
      </c>
      <c r="Y19">
        <v>2</v>
      </c>
      <c r="Z19">
        <v>2</v>
      </c>
      <c r="AA19">
        <v>-98</v>
      </c>
      <c r="AC19">
        <v>8</v>
      </c>
      <c r="AD19">
        <v>2</v>
      </c>
      <c r="AE19">
        <v>1</v>
      </c>
      <c r="AF19">
        <v>4</v>
      </c>
      <c r="AW19">
        <v>1</v>
      </c>
      <c r="AX19">
        <v>1</v>
      </c>
      <c r="AY19">
        <v>2</v>
      </c>
      <c r="BB19">
        <v>1</v>
      </c>
      <c r="BC19">
        <v>0</v>
      </c>
      <c r="BD19">
        <v>2</v>
      </c>
      <c r="BE19">
        <v>2</v>
      </c>
      <c r="BY19">
        <v>2</v>
      </c>
      <c r="BZ19">
        <v>1</v>
      </c>
      <c r="CA19">
        <v>1</v>
      </c>
      <c r="CB19">
        <v>1</v>
      </c>
      <c r="CC19">
        <v>2</v>
      </c>
      <c r="CD19">
        <v>2</v>
      </c>
      <c r="CE19">
        <v>2</v>
      </c>
      <c r="CF19">
        <v>2</v>
      </c>
      <c r="CG19">
        <v>2</v>
      </c>
      <c r="CH19">
        <v>2</v>
      </c>
      <c r="CI19">
        <v>1</v>
      </c>
      <c r="CJ19">
        <v>2</v>
      </c>
      <c r="CK19">
        <v>7</v>
      </c>
      <c r="CL19">
        <v>1</v>
      </c>
      <c r="CM19">
        <v>1</v>
      </c>
      <c r="CN19">
        <v>1</v>
      </c>
      <c r="CO19">
        <v>2</v>
      </c>
      <c r="CP19">
        <v>1</v>
      </c>
      <c r="CQ19">
        <v>2</v>
      </c>
      <c r="CR19">
        <v>1</v>
      </c>
      <c r="CS19">
        <v>0</v>
      </c>
      <c r="CV19">
        <v>2</v>
      </c>
      <c r="CX19">
        <v>1</v>
      </c>
      <c r="CY19">
        <v>1</v>
      </c>
      <c r="CZ19">
        <v>1</v>
      </c>
      <c r="DA19">
        <v>4</v>
      </c>
      <c r="DB19">
        <v>1</v>
      </c>
      <c r="DC19">
        <v>0.3</v>
      </c>
      <c r="DD19">
        <v>4</v>
      </c>
      <c r="DE19">
        <v>1</v>
      </c>
      <c r="DF19">
        <v>5</v>
      </c>
      <c r="DH19">
        <v>2</v>
      </c>
      <c r="DI19">
        <v>0</v>
      </c>
      <c r="DJ19">
        <v>1</v>
      </c>
      <c r="DK19">
        <v>1</v>
      </c>
      <c r="DL19">
        <v>0</v>
      </c>
      <c r="DM19">
        <v>1</v>
      </c>
      <c r="DO19">
        <v>2</v>
      </c>
      <c r="DP19">
        <v>2</v>
      </c>
      <c r="DQ19">
        <v>5</v>
      </c>
      <c r="DR19">
        <v>1</v>
      </c>
      <c r="DW19">
        <v>1</v>
      </c>
      <c r="DX19">
        <v>2</v>
      </c>
      <c r="DY19">
        <v>1</v>
      </c>
      <c r="DZ19">
        <v>2</v>
      </c>
      <c r="EA19" t="s">
        <v>2211</v>
      </c>
      <c r="EB19">
        <v>1095</v>
      </c>
      <c r="EC19">
        <v>18.25</v>
      </c>
      <c r="EE19">
        <v>2</v>
      </c>
      <c r="EF19">
        <v>1</v>
      </c>
      <c r="EG19" t="s">
        <v>717</v>
      </c>
      <c r="EI19">
        <v>1</v>
      </c>
      <c r="EJ19">
        <v>1</v>
      </c>
      <c r="EK19">
        <v>2</v>
      </c>
      <c r="EL19">
        <v>8</v>
      </c>
      <c r="EM19">
        <v>24</v>
      </c>
      <c r="ET19" t="s">
        <v>218</v>
      </c>
      <c r="EU19" t="s">
        <v>201</v>
      </c>
      <c r="EV19" t="s">
        <v>202</v>
      </c>
      <c r="EZ19">
        <v>1418</v>
      </c>
      <c r="FA19" t="s">
        <v>2204</v>
      </c>
      <c r="FB19" t="s">
        <v>1978</v>
      </c>
      <c r="FC19">
        <v>0</v>
      </c>
      <c r="FD19" t="s">
        <v>2205</v>
      </c>
      <c r="FE19" t="s">
        <v>202</v>
      </c>
      <c r="FI19">
        <v>12.5</v>
      </c>
      <c r="FJ19">
        <v>4</v>
      </c>
      <c r="FK19" t="s">
        <v>2212</v>
      </c>
      <c r="FL19">
        <v>0.5</v>
      </c>
      <c r="FM19">
        <v>1</v>
      </c>
      <c r="FN19" t="s">
        <v>2213</v>
      </c>
      <c r="FO19">
        <v>1</v>
      </c>
      <c r="FP19">
        <v>0</v>
      </c>
      <c r="FQ19">
        <v>0</v>
      </c>
      <c r="FR19">
        <v>0</v>
      </c>
      <c r="FS19" t="s">
        <v>2214</v>
      </c>
    </row>
    <row r="20" spans="1:175" x14ac:dyDescent="0.3">
      <c r="A20">
        <v>373</v>
      </c>
      <c r="B20" t="s">
        <v>2215</v>
      </c>
      <c r="C20" t="s">
        <v>265</v>
      </c>
      <c r="D20" t="s">
        <v>2216</v>
      </c>
      <c r="E20" t="s">
        <v>267</v>
      </c>
      <c r="F20" t="s">
        <v>2217</v>
      </c>
      <c r="G20">
        <v>1</v>
      </c>
      <c r="H20">
        <v>1</v>
      </c>
      <c r="I20">
        <v>2</v>
      </c>
      <c r="J20">
        <v>1</v>
      </c>
      <c r="K20">
        <v>2</v>
      </c>
      <c r="O20">
        <v>1</v>
      </c>
      <c r="P20">
        <v>1</v>
      </c>
      <c r="Q20">
        <v>2</v>
      </c>
      <c r="R20">
        <v>2</v>
      </c>
      <c r="U20">
        <v>2</v>
      </c>
      <c r="W20">
        <v>2</v>
      </c>
      <c r="Y20">
        <v>2</v>
      </c>
      <c r="Z20">
        <v>2</v>
      </c>
      <c r="AA20">
        <v>1</v>
      </c>
      <c r="AB20">
        <v>2011</v>
      </c>
      <c r="AC20">
        <v>2</v>
      </c>
      <c r="AD20">
        <v>3</v>
      </c>
      <c r="AE20">
        <v>1</v>
      </c>
      <c r="AF20">
        <v>5</v>
      </c>
      <c r="AW20">
        <v>-98</v>
      </c>
      <c r="AX20">
        <v>4</v>
      </c>
      <c r="AY20">
        <v>2</v>
      </c>
      <c r="BB20">
        <v>1</v>
      </c>
      <c r="BC20">
        <v>0</v>
      </c>
      <c r="BD20">
        <v>2</v>
      </c>
      <c r="BE20">
        <v>1</v>
      </c>
      <c r="BF20">
        <v>2</v>
      </c>
      <c r="BG20">
        <v>2</v>
      </c>
      <c r="BH20">
        <v>1</v>
      </c>
      <c r="BK20">
        <v>5</v>
      </c>
      <c r="BL20">
        <v>3</v>
      </c>
      <c r="BM20">
        <v>2</v>
      </c>
      <c r="BN20">
        <v>6</v>
      </c>
      <c r="BS20">
        <v>5</v>
      </c>
      <c r="BU20">
        <v>2</v>
      </c>
      <c r="BW20">
        <v>2</v>
      </c>
      <c r="BX20">
        <v>1</v>
      </c>
      <c r="BY20">
        <v>1</v>
      </c>
      <c r="BZ20">
        <v>1</v>
      </c>
      <c r="CA20">
        <v>1</v>
      </c>
      <c r="CB20">
        <v>1</v>
      </c>
      <c r="CC20">
        <v>1</v>
      </c>
      <c r="CD20">
        <v>2</v>
      </c>
      <c r="CE20">
        <v>2</v>
      </c>
      <c r="CF20">
        <v>1</v>
      </c>
      <c r="CG20">
        <v>2</v>
      </c>
      <c r="CH20">
        <v>2</v>
      </c>
      <c r="CI20">
        <v>1</v>
      </c>
      <c r="CJ20">
        <v>2</v>
      </c>
      <c r="CK20">
        <v>7</v>
      </c>
      <c r="CL20">
        <v>1</v>
      </c>
      <c r="CM20">
        <v>1</v>
      </c>
      <c r="CN20">
        <v>1</v>
      </c>
      <c r="CO20">
        <v>1</v>
      </c>
      <c r="CP20">
        <v>1</v>
      </c>
      <c r="CQ20">
        <v>1</v>
      </c>
      <c r="CR20">
        <v>1</v>
      </c>
      <c r="CS20">
        <v>1</v>
      </c>
      <c r="CT20">
        <v>1</v>
      </c>
      <c r="CU20">
        <v>1</v>
      </c>
      <c r="CV20">
        <v>2</v>
      </c>
      <c r="CX20">
        <v>2</v>
      </c>
      <c r="CY20">
        <v>1</v>
      </c>
      <c r="CZ20">
        <v>1</v>
      </c>
      <c r="DA20">
        <v>3</v>
      </c>
      <c r="DB20">
        <v>1</v>
      </c>
      <c r="DC20">
        <v>2.5</v>
      </c>
      <c r="DD20">
        <v>6</v>
      </c>
      <c r="DE20">
        <v>1</v>
      </c>
      <c r="DF20">
        <v>2</v>
      </c>
      <c r="DH20">
        <v>0</v>
      </c>
      <c r="DI20">
        <v>0</v>
      </c>
      <c r="DJ20">
        <v>0</v>
      </c>
      <c r="DK20">
        <v>0</v>
      </c>
      <c r="DL20">
        <v>1</v>
      </c>
      <c r="DM20">
        <v>1</v>
      </c>
      <c r="DO20">
        <v>1</v>
      </c>
      <c r="DP20">
        <v>2</v>
      </c>
      <c r="DQ20">
        <v>5</v>
      </c>
      <c r="DR20">
        <v>1</v>
      </c>
      <c r="DW20">
        <v>2</v>
      </c>
      <c r="DX20">
        <v>-98</v>
      </c>
      <c r="DY20">
        <v>1</v>
      </c>
      <c r="DZ20">
        <v>2</v>
      </c>
      <c r="EA20" t="s">
        <v>1001</v>
      </c>
      <c r="EB20">
        <v>1414</v>
      </c>
      <c r="EC20">
        <v>23.57</v>
      </c>
      <c r="EE20">
        <v>2</v>
      </c>
      <c r="EF20">
        <v>1</v>
      </c>
      <c r="EG20" t="s">
        <v>230</v>
      </c>
      <c r="EI20">
        <v>1</v>
      </c>
      <c r="EJ20">
        <v>1</v>
      </c>
      <c r="EK20">
        <v>3</v>
      </c>
      <c r="EL20">
        <v>12</v>
      </c>
      <c r="EM20">
        <v>33</v>
      </c>
      <c r="ET20" t="s">
        <v>2218</v>
      </c>
      <c r="EU20" t="s">
        <v>201</v>
      </c>
      <c r="EV20" t="s">
        <v>202</v>
      </c>
      <c r="EZ20">
        <v>2001</v>
      </c>
      <c r="FA20" t="s">
        <v>237</v>
      </c>
      <c r="FB20" t="s">
        <v>1978</v>
      </c>
      <c r="FC20">
        <v>0</v>
      </c>
      <c r="FD20" t="s">
        <v>2219</v>
      </c>
      <c r="FE20" t="s">
        <v>202</v>
      </c>
      <c r="FI20">
        <v>7.5</v>
      </c>
      <c r="FJ20">
        <v>4</v>
      </c>
      <c r="FK20" t="s">
        <v>2220</v>
      </c>
      <c r="FL20">
        <v>0.5</v>
      </c>
      <c r="FM20">
        <v>1</v>
      </c>
      <c r="FN20" t="s">
        <v>2221</v>
      </c>
      <c r="FO20">
        <v>0</v>
      </c>
      <c r="FP20">
        <v>1</v>
      </c>
      <c r="FQ20">
        <v>0</v>
      </c>
      <c r="FR20">
        <v>0</v>
      </c>
      <c r="FS20" t="s">
        <v>2182</v>
      </c>
    </row>
    <row r="21" spans="1:175" x14ac:dyDescent="0.3">
      <c r="A21">
        <v>616</v>
      </c>
      <c r="B21" t="s">
        <v>264</v>
      </c>
      <c r="C21" t="s">
        <v>212</v>
      </c>
      <c r="D21" t="s">
        <v>2222</v>
      </c>
      <c r="E21" t="s">
        <v>293</v>
      </c>
      <c r="F21" t="s">
        <v>2223</v>
      </c>
      <c r="G21">
        <v>1</v>
      </c>
      <c r="H21">
        <v>1</v>
      </c>
      <c r="I21">
        <v>2</v>
      </c>
      <c r="J21">
        <v>2</v>
      </c>
      <c r="O21">
        <v>1</v>
      </c>
      <c r="P21">
        <v>0</v>
      </c>
      <c r="Q21">
        <v>1</v>
      </c>
      <c r="R21">
        <v>2</v>
      </c>
      <c r="U21">
        <v>2</v>
      </c>
      <c r="W21">
        <v>2</v>
      </c>
      <c r="Y21">
        <v>2</v>
      </c>
      <c r="Z21">
        <v>2</v>
      </c>
      <c r="AA21">
        <v>1</v>
      </c>
      <c r="AB21">
        <v>2013</v>
      </c>
      <c r="AC21">
        <v>2</v>
      </c>
      <c r="AD21">
        <v>3</v>
      </c>
      <c r="AE21">
        <v>1</v>
      </c>
      <c r="AF21">
        <v>2</v>
      </c>
      <c r="AW21">
        <v>1</v>
      </c>
      <c r="AX21">
        <v>1</v>
      </c>
      <c r="AY21">
        <v>2</v>
      </c>
      <c r="BB21">
        <v>-98</v>
      </c>
      <c r="BD21">
        <v>2</v>
      </c>
      <c r="BE21">
        <v>1</v>
      </c>
      <c r="BY21">
        <v>2</v>
      </c>
      <c r="BZ21">
        <v>2</v>
      </c>
      <c r="CA21">
        <v>1</v>
      </c>
      <c r="CB21">
        <v>-98</v>
      </c>
      <c r="CC21">
        <v>2</v>
      </c>
      <c r="CD21">
        <v>2</v>
      </c>
      <c r="CE21">
        <v>2</v>
      </c>
      <c r="CF21">
        <v>1</v>
      </c>
      <c r="CG21">
        <v>2</v>
      </c>
      <c r="CH21">
        <v>2</v>
      </c>
      <c r="CI21">
        <v>2</v>
      </c>
      <c r="CJ21">
        <v>2</v>
      </c>
      <c r="CK21">
        <v>7</v>
      </c>
      <c r="CL21">
        <v>7</v>
      </c>
      <c r="CM21">
        <v>1</v>
      </c>
      <c r="CN21">
        <v>1</v>
      </c>
      <c r="CO21">
        <v>1</v>
      </c>
      <c r="CP21">
        <v>1</v>
      </c>
      <c r="CQ21">
        <v>1</v>
      </c>
      <c r="CR21">
        <v>1</v>
      </c>
      <c r="CS21">
        <v>1</v>
      </c>
      <c r="CT21">
        <v>1</v>
      </c>
      <c r="CU21">
        <v>1</v>
      </c>
      <c r="CV21">
        <v>2</v>
      </c>
      <c r="CX21">
        <v>2</v>
      </c>
      <c r="CY21">
        <v>2</v>
      </c>
      <c r="CZ21">
        <v>1</v>
      </c>
      <c r="DA21">
        <v>2</v>
      </c>
      <c r="DB21">
        <v>1</v>
      </c>
      <c r="DC21">
        <v>24</v>
      </c>
      <c r="DD21">
        <v>3</v>
      </c>
      <c r="DE21">
        <v>1</v>
      </c>
      <c r="DF21">
        <v>1</v>
      </c>
      <c r="DG21">
        <v>1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1</v>
      </c>
      <c r="DO21">
        <v>1</v>
      </c>
      <c r="DP21">
        <v>2</v>
      </c>
      <c r="DQ21">
        <v>5</v>
      </c>
      <c r="DR21">
        <v>1</v>
      </c>
      <c r="DW21">
        <v>2</v>
      </c>
      <c r="DX21">
        <v>-98</v>
      </c>
      <c r="DY21">
        <v>1</v>
      </c>
      <c r="DZ21">
        <v>1</v>
      </c>
      <c r="EA21" t="s">
        <v>417</v>
      </c>
      <c r="EB21">
        <v>699</v>
      </c>
      <c r="EC21">
        <v>11.65</v>
      </c>
      <c r="EE21">
        <v>2</v>
      </c>
      <c r="EF21">
        <v>1</v>
      </c>
      <c r="EG21" t="s">
        <v>2224</v>
      </c>
      <c r="EI21">
        <v>1</v>
      </c>
      <c r="EJ21">
        <v>1</v>
      </c>
      <c r="EK21">
        <v>2</v>
      </c>
      <c r="EL21">
        <v>10</v>
      </c>
      <c r="EM21">
        <v>28</v>
      </c>
      <c r="ET21" t="s">
        <v>253</v>
      </c>
      <c r="EU21" t="s">
        <v>201</v>
      </c>
      <c r="EV21" t="s">
        <v>202</v>
      </c>
      <c r="EZ21">
        <v>1747</v>
      </c>
      <c r="FA21" t="s">
        <v>2204</v>
      </c>
      <c r="FB21" t="s">
        <v>1978</v>
      </c>
      <c r="FC21">
        <v>0</v>
      </c>
      <c r="FD21" t="s">
        <v>2205</v>
      </c>
      <c r="FE21" t="s">
        <v>202</v>
      </c>
      <c r="FI21">
        <v>25</v>
      </c>
      <c r="FJ21">
        <v>2</v>
      </c>
      <c r="FK21" t="s">
        <v>2220</v>
      </c>
      <c r="FL21">
        <v>0.5</v>
      </c>
      <c r="FM21">
        <v>1</v>
      </c>
      <c r="FN21" t="s">
        <v>2221</v>
      </c>
      <c r="FO21">
        <v>1</v>
      </c>
      <c r="FP21">
        <v>0</v>
      </c>
      <c r="FQ21">
        <v>0</v>
      </c>
      <c r="FR21">
        <v>0</v>
      </c>
      <c r="FS21" t="s">
        <v>2214</v>
      </c>
    </row>
    <row r="22" spans="1:175" x14ac:dyDescent="0.3">
      <c r="A22">
        <v>729</v>
      </c>
      <c r="B22" t="s">
        <v>276</v>
      </c>
      <c r="C22" t="s">
        <v>194</v>
      </c>
      <c r="D22" t="s">
        <v>277</v>
      </c>
      <c r="E22" t="s">
        <v>221</v>
      </c>
      <c r="F22" t="s">
        <v>278</v>
      </c>
      <c r="G22">
        <v>1</v>
      </c>
      <c r="H22">
        <v>1</v>
      </c>
      <c r="I22">
        <v>2</v>
      </c>
      <c r="J22">
        <v>1</v>
      </c>
      <c r="K22">
        <v>2</v>
      </c>
      <c r="O22">
        <v>1</v>
      </c>
      <c r="P22">
        <v>1</v>
      </c>
      <c r="Q22">
        <v>2</v>
      </c>
      <c r="R22">
        <v>2</v>
      </c>
      <c r="U22">
        <v>2</v>
      </c>
      <c r="W22">
        <v>2</v>
      </c>
      <c r="Y22">
        <v>2</v>
      </c>
      <c r="Z22">
        <v>2</v>
      </c>
      <c r="AA22">
        <v>1</v>
      </c>
      <c r="AB22">
        <v>2012</v>
      </c>
      <c r="AC22">
        <v>3</v>
      </c>
      <c r="AD22">
        <v>2</v>
      </c>
      <c r="AE22">
        <v>2</v>
      </c>
      <c r="AF22">
        <v>-98</v>
      </c>
      <c r="AW22">
        <v>1</v>
      </c>
      <c r="AX22">
        <v>8</v>
      </c>
      <c r="AY22">
        <v>-77</v>
      </c>
      <c r="BD22">
        <v>1</v>
      </c>
      <c r="BF22">
        <v>1</v>
      </c>
      <c r="BG22">
        <v>1</v>
      </c>
      <c r="BI22">
        <v>2</v>
      </c>
      <c r="BJ22">
        <v>1</v>
      </c>
      <c r="BK22">
        <v>-98</v>
      </c>
      <c r="BL22">
        <v>3</v>
      </c>
      <c r="BS22">
        <v>1</v>
      </c>
      <c r="BU22">
        <v>1</v>
      </c>
      <c r="BV22">
        <v>2</v>
      </c>
      <c r="BX22">
        <v>-98</v>
      </c>
      <c r="BY22">
        <v>1</v>
      </c>
      <c r="BZ22">
        <v>1</v>
      </c>
      <c r="CA22">
        <v>1</v>
      </c>
      <c r="CB22">
        <v>1</v>
      </c>
      <c r="CC22">
        <v>1</v>
      </c>
      <c r="CD22">
        <v>2</v>
      </c>
      <c r="CE22">
        <v>2</v>
      </c>
      <c r="CF22">
        <v>1</v>
      </c>
      <c r="CG22">
        <v>2</v>
      </c>
      <c r="CH22">
        <v>2</v>
      </c>
      <c r="CI22">
        <v>1</v>
      </c>
      <c r="CJ22">
        <v>3</v>
      </c>
      <c r="CK22">
        <v>7</v>
      </c>
      <c r="CL22">
        <v>3</v>
      </c>
      <c r="CM22">
        <v>1</v>
      </c>
      <c r="CN22">
        <v>1</v>
      </c>
      <c r="CO22">
        <v>1</v>
      </c>
      <c r="CP22">
        <v>1</v>
      </c>
      <c r="CQ22">
        <v>1</v>
      </c>
      <c r="CR22">
        <v>1</v>
      </c>
      <c r="CS22">
        <v>0</v>
      </c>
      <c r="CV22">
        <v>2</v>
      </c>
      <c r="CX22">
        <v>2</v>
      </c>
      <c r="CY22">
        <v>1</v>
      </c>
      <c r="CZ22">
        <v>1</v>
      </c>
      <c r="DA22">
        <v>3</v>
      </c>
      <c r="DB22">
        <v>1</v>
      </c>
      <c r="DC22">
        <v>1</v>
      </c>
      <c r="DD22">
        <v>2</v>
      </c>
      <c r="DE22">
        <v>1</v>
      </c>
      <c r="DF22">
        <v>6</v>
      </c>
      <c r="DH22">
        <v>4</v>
      </c>
      <c r="DI22">
        <v>0</v>
      </c>
      <c r="DJ22">
        <v>1</v>
      </c>
      <c r="DK22">
        <v>1</v>
      </c>
      <c r="DO22">
        <v>2</v>
      </c>
      <c r="DP22">
        <v>2</v>
      </c>
      <c r="DQ22">
        <v>5</v>
      </c>
      <c r="DR22">
        <v>1</v>
      </c>
      <c r="DW22">
        <v>2</v>
      </c>
      <c r="DX22">
        <v>3</v>
      </c>
      <c r="DY22">
        <v>1</v>
      </c>
      <c r="DZ22">
        <v>2</v>
      </c>
      <c r="EA22" t="s">
        <v>279</v>
      </c>
      <c r="EB22">
        <v>1031</v>
      </c>
      <c r="EC22">
        <v>17.18</v>
      </c>
      <c r="EE22">
        <v>2</v>
      </c>
      <c r="EF22">
        <v>1</v>
      </c>
      <c r="EG22" t="s">
        <v>280</v>
      </c>
      <c r="EI22">
        <v>1</v>
      </c>
      <c r="EJ22">
        <v>1</v>
      </c>
      <c r="EK22">
        <v>3</v>
      </c>
      <c r="EL22">
        <v>4</v>
      </c>
      <c r="EM22">
        <v>17</v>
      </c>
      <c r="ET22" t="s">
        <v>253</v>
      </c>
      <c r="EU22" t="s">
        <v>201</v>
      </c>
      <c r="EV22" t="s">
        <v>202</v>
      </c>
      <c r="EZ22">
        <v>1286</v>
      </c>
      <c r="FA22" t="s">
        <v>237</v>
      </c>
      <c r="FB22" t="s">
        <v>1978</v>
      </c>
      <c r="FC22">
        <v>0</v>
      </c>
      <c r="FD22" t="s">
        <v>2205</v>
      </c>
      <c r="FE22" t="s">
        <v>202</v>
      </c>
      <c r="FK22" t="s">
        <v>2212</v>
      </c>
      <c r="FL22">
        <v>1.5</v>
      </c>
      <c r="FM22">
        <v>0</v>
      </c>
      <c r="FN22" t="s">
        <v>2207</v>
      </c>
      <c r="FO22">
        <v>0</v>
      </c>
      <c r="FP22">
        <v>1</v>
      </c>
      <c r="FQ22">
        <v>0</v>
      </c>
      <c r="FR22">
        <v>0</v>
      </c>
      <c r="FS22" t="s">
        <v>205</v>
      </c>
    </row>
    <row r="23" spans="1:175" x14ac:dyDescent="0.3">
      <c r="A23">
        <v>897</v>
      </c>
      <c r="B23" t="s">
        <v>2225</v>
      </c>
      <c r="C23" t="s">
        <v>194</v>
      </c>
      <c r="D23" t="s">
        <v>2226</v>
      </c>
      <c r="E23" t="s">
        <v>227</v>
      </c>
      <c r="F23" t="s">
        <v>2227</v>
      </c>
      <c r="G23">
        <v>1</v>
      </c>
      <c r="H23">
        <v>1</v>
      </c>
      <c r="I23">
        <v>2</v>
      </c>
      <c r="J23">
        <v>2</v>
      </c>
      <c r="O23">
        <v>1</v>
      </c>
      <c r="P23">
        <v>0</v>
      </c>
      <c r="Q23">
        <v>1</v>
      </c>
      <c r="R23">
        <v>2</v>
      </c>
      <c r="U23">
        <v>2</v>
      </c>
      <c r="W23">
        <v>2</v>
      </c>
      <c r="Y23">
        <v>2</v>
      </c>
      <c r="Z23">
        <v>2</v>
      </c>
      <c r="AA23">
        <v>1</v>
      </c>
      <c r="AB23">
        <v>2009</v>
      </c>
      <c r="AC23">
        <v>3</v>
      </c>
      <c r="AD23">
        <v>2</v>
      </c>
      <c r="AE23">
        <v>3</v>
      </c>
      <c r="AF23">
        <v>-98</v>
      </c>
      <c r="AW23">
        <v>1</v>
      </c>
      <c r="AX23">
        <v>2</v>
      </c>
      <c r="AY23">
        <v>-77</v>
      </c>
      <c r="BB23">
        <v>1</v>
      </c>
      <c r="BC23">
        <v>14</v>
      </c>
      <c r="BD23">
        <v>2</v>
      </c>
      <c r="BE23">
        <v>2</v>
      </c>
      <c r="BY23">
        <v>1</v>
      </c>
      <c r="BZ23">
        <v>1</v>
      </c>
      <c r="CA23">
        <v>1</v>
      </c>
      <c r="CB23">
        <v>2</v>
      </c>
      <c r="CC23">
        <v>2</v>
      </c>
      <c r="CD23">
        <v>2</v>
      </c>
      <c r="CE23">
        <v>1</v>
      </c>
      <c r="CF23">
        <v>1</v>
      </c>
      <c r="CG23">
        <v>3</v>
      </c>
      <c r="CH23">
        <v>3</v>
      </c>
      <c r="CI23">
        <v>2</v>
      </c>
      <c r="CJ23">
        <v>2</v>
      </c>
      <c r="CK23">
        <v>7</v>
      </c>
      <c r="CL23">
        <v>1</v>
      </c>
      <c r="CM23">
        <v>3</v>
      </c>
      <c r="CN23">
        <v>1</v>
      </c>
      <c r="CO23">
        <v>1</v>
      </c>
      <c r="CP23">
        <v>1</v>
      </c>
      <c r="CQ23">
        <v>1</v>
      </c>
      <c r="CR23">
        <v>1</v>
      </c>
      <c r="CS23">
        <v>0</v>
      </c>
      <c r="CV23">
        <v>2</v>
      </c>
      <c r="CX23">
        <v>2</v>
      </c>
      <c r="CY23">
        <v>3</v>
      </c>
      <c r="CZ23">
        <v>1</v>
      </c>
      <c r="DA23">
        <v>3</v>
      </c>
      <c r="DB23">
        <v>1</v>
      </c>
      <c r="DC23">
        <v>4</v>
      </c>
      <c r="DD23">
        <v>3</v>
      </c>
      <c r="DE23">
        <v>1</v>
      </c>
      <c r="DF23">
        <v>2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2</v>
      </c>
      <c r="DO23">
        <v>1</v>
      </c>
      <c r="DP23">
        <v>2</v>
      </c>
      <c r="DQ23">
        <v>8</v>
      </c>
      <c r="DR23">
        <v>4</v>
      </c>
      <c r="DW23">
        <v>2</v>
      </c>
      <c r="DX23">
        <v>-98</v>
      </c>
      <c r="DY23">
        <v>1</v>
      </c>
      <c r="DZ23">
        <v>1</v>
      </c>
      <c r="EA23" t="s">
        <v>2228</v>
      </c>
      <c r="EB23">
        <v>1036</v>
      </c>
      <c r="EC23">
        <v>17.27</v>
      </c>
      <c r="EE23">
        <v>2</v>
      </c>
      <c r="EF23">
        <v>1</v>
      </c>
      <c r="EG23" t="s">
        <v>682</v>
      </c>
      <c r="EI23">
        <v>1</v>
      </c>
      <c r="EJ23">
        <v>1</v>
      </c>
      <c r="EK23">
        <v>2</v>
      </c>
      <c r="EL23">
        <v>6</v>
      </c>
      <c r="EM23">
        <v>20</v>
      </c>
      <c r="ET23" t="s">
        <v>253</v>
      </c>
      <c r="EU23" t="s">
        <v>201</v>
      </c>
      <c r="EV23" t="s">
        <v>202</v>
      </c>
      <c r="EZ23">
        <v>1240</v>
      </c>
      <c r="FA23" t="s">
        <v>2204</v>
      </c>
      <c r="FB23" t="s">
        <v>1978</v>
      </c>
      <c r="FC23">
        <v>0</v>
      </c>
      <c r="FD23" t="s">
        <v>2205</v>
      </c>
      <c r="FE23" t="s">
        <v>202</v>
      </c>
      <c r="FK23" t="s">
        <v>2212</v>
      </c>
      <c r="FL23">
        <v>3.5</v>
      </c>
      <c r="FM23">
        <v>1</v>
      </c>
      <c r="FN23" t="s">
        <v>2213</v>
      </c>
      <c r="FO23">
        <v>0</v>
      </c>
      <c r="FP23">
        <v>1</v>
      </c>
      <c r="FQ23">
        <v>0</v>
      </c>
      <c r="FR23">
        <v>0</v>
      </c>
      <c r="FS23" t="s">
        <v>2182</v>
      </c>
    </row>
    <row r="24" spans="1:175" x14ac:dyDescent="0.3">
      <c r="A24">
        <v>898</v>
      </c>
      <c r="B24" t="s">
        <v>2229</v>
      </c>
      <c r="C24" t="s">
        <v>194</v>
      </c>
      <c r="D24" t="s">
        <v>2230</v>
      </c>
      <c r="E24" t="s">
        <v>227</v>
      </c>
      <c r="F24" t="s">
        <v>2231</v>
      </c>
      <c r="G24">
        <v>1</v>
      </c>
      <c r="H24">
        <v>1</v>
      </c>
      <c r="I24">
        <v>2</v>
      </c>
      <c r="J24">
        <v>2</v>
      </c>
      <c r="O24">
        <v>1</v>
      </c>
      <c r="P24">
        <v>0</v>
      </c>
      <c r="Q24">
        <v>1</v>
      </c>
      <c r="R24">
        <v>2</v>
      </c>
      <c r="U24">
        <v>1</v>
      </c>
      <c r="W24">
        <v>2</v>
      </c>
      <c r="Y24">
        <v>2</v>
      </c>
      <c r="Z24">
        <v>2</v>
      </c>
      <c r="AA24">
        <v>1</v>
      </c>
      <c r="AB24">
        <v>2013</v>
      </c>
      <c r="AC24">
        <v>3</v>
      </c>
      <c r="AD24">
        <v>1</v>
      </c>
      <c r="AE24">
        <v>5</v>
      </c>
      <c r="AF24">
        <v>2</v>
      </c>
      <c r="AW24">
        <v>1</v>
      </c>
      <c r="AX24">
        <v>3</v>
      </c>
      <c r="AY24">
        <v>2</v>
      </c>
      <c r="BB24">
        <v>1</v>
      </c>
      <c r="BC24">
        <v>0</v>
      </c>
      <c r="BD24">
        <v>1</v>
      </c>
      <c r="BY24">
        <v>1</v>
      </c>
      <c r="BZ24">
        <v>1</v>
      </c>
      <c r="CA24">
        <v>2</v>
      </c>
      <c r="CB24">
        <v>2</v>
      </c>
      <c r="CC24">
        <v>2</v>
      </c>
      <c r="CD24">
        <v>2</v>
      </c>
      <c r="CE24">
        <v>2</v>
      </c>
      <c r="CF24">
        <v>1</v>
      </c>
      <c r="CG24">
        <v>2</v>
      </c>
      <c r="CH24">
        <v>2</v>
      </c>
      <c r="CI24">
        <v>2</v>
      </c>
      <c r="CJ24">
        <v>2</v>
      </c>
      <c r="CK24">
        <v>3</v>
      </c>
      <c r="CL24">
        <v>5</v>
      </c>
      <c r="CM24">
        <v>4</v>
      </c>
      <c r="CN24">
        <v>1</v>
      </c>
      <c r="CO24">
        <v>1</v>
      </c>
      <c r="CP24">
        <v>1</v>
      </c>
      <c r="CQ24">
        <v>1</v>
      </c>
      <c r="CR24">
        <v>1</v>
      </c>
      <c r="CS24">
        <v>0</v>
      </c>
      <c r="CV24">
        <v>2</v>
      </c>
      <c r="CX24">
        <v>2</v>
      </c>
      <c r="CY24">
        <v>1</v>
      </c>
      <c r="CZ24">
        <v>1</v>
      </c>
      <c r="DA24">
        <v>4</v>
      </c>
      <c r="DB24">
        <v>1</v>
      </c>
      <c r="DC24">
        <v>50</v>
      </c>
      <c r="DD24">
        <v>1</v>
      </c>
      <c r="DE24">
        <v>1</v>
      </c>
      <c r="DF24">
        <v>1</v>
      </c>
      <c r="DG24">
        <v>1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1</v>
      </c>
      <c r="DO24">
        <v>1</v>
      </c>
      <c r="DP24">
        <v>2</v>
      </c>
      <c r="DQ24">
        <v>6</v>
      </c>
      <c r="DR24">
        <v>1</v>
      </c>
      <c r="DW24">
        <v>2</v>
      </c>
      <c r="DX24">
        <v>-98</v>
      </c>
      <c r="DY24">
        <v>1</v>
      </c>
      <c r="DZ24">
        <v>1</v>
      </c>
      <c r="EA24" t="s">
        <v>2232</v>
      </c>
      <c r="EB24">
        <v>969</v>
      </c>
      <c r="EC24">
        <v>16.149999999999999</v>
      </c>
      <c r="EE24">
        <v>2</v>
      </c>
      <c r="EF24">
        <v>1</v>
      </c>
      <c r="EG24" t="s">
        <v>1736</v>
      </c>
      <c r="EI24">
        <v>1</v>
      </c>
      <c r="EJ24">
        <v>1</v>
      </c>
      <c r="EK24">
        <v>2</v>
      </c>
      <c r="EL24">
        <v>6</v>
      </c>
      <c r="EM24">
        <v>20</v>
      </c>
      <c r="ET24" t="s">
        <v>253</v>
      </c>
      <c r="EU24" t="s">
        <v>201</v>
      </c>
      <c r="EV24" t="s">
        <v>202</v>
      </c>
      <c r="EZ24">
        <v>1240</v>
      </c>
      <c r="FA24" t="s">
        <v>2204</v>
      </c>
      <c r="FB24" t="s">
        <v>1978</v>
      </c>
      <c r="FC24">
        <v>0</v>
      </c>
      <c r="FD24" t="s">
        <v>2205</v>
      </c>
      <c r="FE24" t="s">
        <v>202</v>
      </c>
      <c r="FI24">
        <v>25</v>
      </c>
      <c r="FJ24">
        <v>2</v>
      </c>
      <c r="FK24" t="s">
        <v>2206</v>
      </c>
      <c r="FL24">
        <v>20</v>
      </c>
      <c r="FM24">
        <v>0</v>
      </c>
      <c r="FN24" t="s">
        <v>2207</v>
      </c>
      <c r="FO24">
        <v>1</v>
      </c>
      <c r="FP24">
        <v>0</v>
      </c>
      <c r="FQ24">
        <v>0</v>
      </c>
      <c r="FR24">
        <v>0</v>
      </c>
      <c r="FS24" t="s">
        <v>2182</v>
      </c>
    </row>
    <row r="25" spans="1:175" x14ac:dyDescent="0.3">
      <c r="A25">
        <v>915</v>
      </c>
      <c r="B25" t="s">
        <v>291</v>
      </c>
      <c r="C25" t="s">
        <v>212</v>
      </c>
      <c r="D25" t="s">
        <v>292</v>
      </c>
      <c r="E25" t="s">
        <v>293</v>
      </c>
      <c r="F25" t="s">
        <v>294</v>
      </c>
      <c r="G25">
        <v>1</v>
      </c>
      <c r="H25">
        <v>1</v>
      </c>
      <c r="I25">
        <v>2</v>
      </c>
      <c r="J25">
        <v>1</v>
      </c>
      <c r="K25">
        <v>2</v>
      </c>
      <c r="O25">
        <v>1</v>
      </c>
      <c r="P25">
        <v>1</v>
      </c>
      <c r="Q25">
        <v>2</v>
      </c>
      <c r="R25">
        <v>2</v>
      </c>
      <c r="U25">
        <v>3</v>
      </c>
      <c r="V25">
        <v>2</v>
      </c>
      <c r="W25">
        <v>2</v>
      </c>
      <c r="Y25">
        <v>2</v>
      </c>
      <c r="Z25">
        <v>2</v>
      </c>
      <c r="AA25">
        <v>1</v>
      </c>
      <c r="AB25">
        <v>2010</v>
      </c>
      <c r="AC25">
        <v>2</v>
      </c>
      <c r="AD25">
        <v>4</v>
      </c>
      <c r="AE25">
        <v>1</v>
      </c>
      <c r="AF25">
        <v>2</v>
      </c>
      <c r="AW25">
        <v>1</v>
      </c>
      <c r="AX25">
        <v>2</v>
      </c>
      <c r="AY25">
        <v>2</v>
      </c>
      <c r="BB25">
        <v>1</v>
      </c>
      <c r="BC25">
        <v>0</v>
      </c>
      <c r="BD25">
        <v>1</v>
      </c>
      <c r="BF25">
        <v>1</v>
      </c>
      <c r="BG25">
        <v>1</v>
      </c>
      <c r="BI25">
        <v>2</v>
      </c>
      <c r="BJ25">
        <v>2</v>
      </c>
      <c r="BK25">
        <v>5</v>
      </c>
      <c r="BL25">
        <v>-77</v>
      </c>
      <c r="BS25">
        <v>2</v>
      </c>
      <c r="BT25">
        <v>2</v>
      </c>
      <c r="BU25">
        <v>2</v>
      </c>
      <c r="BW25">
        <v>3</v>
      </c>
      <c r="BX25">
        <v>3</v>
      </c>
      <c r="BY25">
        <v>2</v>
      </c>
      <c r="BZ25">
        <v>1</v>
      </c>
      <c r="CA25">
        <v>2</v>
      </c>
      <c r="CB25">
        <v>2</v>
      </c>
      <c r="CC25">
        <v>2</v>
      </c>
      <c r="CD25">
        <v>2</v>
      </c>
      <c r="CE25">
        <v>2</v>
      </c>
      <c r="CF25">
        <v>2</v>
      </c>
      <c r="CG25">
        <v>2</v>
      </c>
      <c r="CH25">
        <v>2</v>
      </c>
      <c r="CI25">
        <v>1</v>
      </c>
      <c r="CJ25">
        <v>2</v>
      </c>
      <c r="CK25">
        <v>7</v>
      </c>
      <c r="CL25">
        <v>1</v>
      </c>
      <c r="CM25">
        <v>6</v>
      </c>
      <c r="CN25">
        <v>1</v>
      </c>
      <c r="CO25">
        <v>1</v>
      </c>
      <c r="CP25">
        <v>1</v>
      </c>
      <c r="CQ25">
        <v>1</v>
      </c>
      <c r="CR25">
        <v>1</v>
      </c>
      <c r="CS25">
        <v>1</v>
      </c>
      <c r="CT25">
        <v>1</v>
      </c>
      <c r="CU25">
        <v>1</v>
      </c>
      <c r="CV25">
        <v>2</v>
      </c>
      <c r="CX25">
        <v>1</v>
      </c>
      <c r="CY25">
        <v>1</v>
      </c>
      <c r="CZ25">
        <v>1</v>
      </c>
      <c r="DA25">
        <v>3</v>
      </c>
      <c r="DB25">
        <v>1</v>
      </c>
      <c r="DC25">
        <v>4</v>
      </c>
      <c r="DD25">
        <v>6</v>
      </c>
      <c r="DE25">
        <v>1</v>
      </c>
      <c r="DF25">
        <v>4</v>
      </c>
      <c r="DG25">
        <v>4</v>
      </c>
      <c r="DH25">
        <v>0</v>
      </c>
      <c r="DI25">
        <v>1</v>
      </c>
      <c r="DJ25">
        <v>0</v>
      </c>
      <c r="DK25">
        <v>0</v>
      </c>
      <c r="DL25">
        <v>1</v>
      </c>
      <c r="DM25">
        <v>1</v>
      </c>
      <c r="DN25">
        <v>1</v>
      </c>
      <c r="DO25">
        <v>1</v>
      </c>
      <c r="DP25">
        <v>2</v>
      </c>
      <c r="DQ25">
        <v>3</v>
      </c>
      <c r="DR25">
        <v>6</v>
      </c>
      <c r="DW25">
        <v>1</v>
      </c>
      <c r="DX25">
        <v>4</v>
      </c>
      <c r="DY25">
        <v>1</v>
      </c>
      <c r="DZ25">
        <v>2</v>
      </c>
      <c r="EA25" t="s">
        <v>295</v>
      </c>
      <c r="EB25">
        <v>1166</v>
      </c>
      <c r="EC25">
        <v>19.43</v>
      </c>
      <c r="EE25">
        <v>2</v>
      </c>
      <c r="EF25">
        <v>1</v>
      </c>
      <c r="EG25" t="s">
        <v>296</v>
      </c>
      <c r="EI25">
        <v>1</v>
      </c>
      <c r="EJ25">
        <v>1</v>
      </c>
      <c r="EK25">
        <v>3</v>
      </c>
      <c r="EL25">
        <v>10</v>
      </c>
      <c r="EM25">
        <v>29</v>
      </c>
      <c r="ET25" t="s">
        <v>253</v>
      </c>
      <c r="EU25" t="s">
        <v>201</v>
      </c>
      <c r="EV25" t="s">
        <v>202</v>
      </c>
      <c r="EZ25">
        <v>1747</v>
      </c>
      <c r="FA25" t="s">
        <v>237</v>
      </c>
      <c r="FB25" t="s">
        <v>1978</v>
      </c>
      <c r="FC25">
        <v>0</v>
      </c>
      <c r="FD25" t="s">
        <v>2205</v>
      </c>
      <c r="FE25" t="s">
        <v>202</v>
      </c>
      <c r="FI25">
        <v>25</v>
      </c>
      <c r="FJ25">
        <v>2</v>
      </c>
      <c r="FK25" t="s">
        <v>2233</v>
      </c>
      <c r="FL25">
        <v>0.5</v>
      </c>
      <c r="FM25">
        <v>0</v>
      </c>
      <c r="FN25" t="s">
        <v>2207</v>
      </c>
      <c r="FO25">
        <v>1</v>
      </c>
      <c r="FP25">
        <v>0</v>
      </c>
      <c r="FQ25">
        <v>0</v>
      </c>
      <c r="FR25">
        <v>0</v>
      </c>
      <c r="FS25" t="s">
        <v>2182</v>
      </c>
    </row>
    <row r="26" spans="1:175" x14ac:dyDescent="0.3">
      <c r="A26">
        <v>1477</v>
      </c>
      <c r="B26" t="s">
        <v>2234</v>
      </c>
      <c r="C26" t="s">
        <v>212</v>
      </c>
      <c r="D26" t="s">
        <v>2235</v>
      </c>
      <c r="E26" t="s">
        <v>214</v>
      </c>
      <c r="F26" t="s">
        <v>2236</v>
      </c>
      <c r="G26">
        <v>1</v>
      </c>
      <c r="H26">
        <v>1</v>
      </c>
      <c r="I26">
        <v>2</v>
      </c>
      <c r="J26">
        <v>1</v>
      </c>
      <c r="K26">
        <v>2</v>
      </c>
      <c r="O26">
        <v>1</v>
      </c>
      <c r="P26">
        <v>1</v>
      </c>
      <c r="Q26">
        <v>2</v>
      </c>
      <c r="R26">
        <v>2</v>
      </c>
      <c r="U26">
        <v>2</v>
      </c>
      <c r="W26">
        <v>2</v>
      </c>
      <c r="Y26">
        <v>2</v>
      </c>
      <c r="Z26">
        <v>2</v>
      </c>
      <c r="AA26">
        <v>1</v>
      </c>
      <c r="AB26">
        <v>2010</v>
      </c>
      <c r="AC26">
        <v>1</v>
      </c>
      <c r="AD26">
        <v>1</v>
      </c>
      <c r="AE26">
        <v>-98</v>
      </c>
      <c r="AF26">
        <v>2</v>
      </c>
      <c r="AW26">
        <v>1</v>
      </c>
      <c r="AX26">
        <v>4</v>
      </c>
      <c r="AY26">
        <v>2</v>
      </c>
      <c r="BB26">
        <v>1</v>
      </c>
      <c r="BC26">
        <v>0</v>
      </c>
      <c r="BD26">
        <v>2</v>
      </c>
      <c r="BE26">
        <v>1</v>
      </c>
      <c r="BF26">
        <v>1</v>
      </c>
      <c r="BG26">
        <v>1</v>
      </c>
      <c r="BI26">
        <v>1</v>
      </c>
      <c r="BJ26">
        <v>1</v>
      </c>
      <c r="BK26">
        <v>2</v>
      </c>
      <c r="BL26">
        <v>3</v>
      </c>
      <c r="BS26">
        <v>5</v>
      </c>
      <c r="BU26">
        <v>2</v>
      </c>
      <c r="BW26">
        <v>2</v>
      </c>
      <c r="BX26">
        <v>1</v>
      </c>
      <c r="BY26">
        <v>1</v>
      </c>
      <c r="BZ26">
        <v>1</v>
      </c>
      <c r="CA26">
        <v>1</v>
      </c>
      <c r="CB26">
        <v>2</v>
      </c>
      <c r="CC26">
        <v>2</v>
      </c>
      <c r="CD26">
        <v>2</v>
      </c>
      <c r="CE26">
        <v>2</v>
      </c>
      <c r="CF26">
        <v>1</v>
      </c>
      <c r="CG26">
        <v>1</v>
      </c>
      <c r="CH26">
        <v>1</v>
      </c>
      <c r="CI26">
        <v>1</v>
      </c>
      <c r="CJ26">
        <v>1</v>
      </c>
      <c r="CK26">
        <v>5</v>
      </c>
      <c r="CL26">
        <v>2</v>
      </c>
      <c r="CM26">
        <v>5</v>
      </c>
      <c r="CN26">
        <v>1</v>
      </c>
      <c r="CO26">
        <v>1</v>
      </c>
      <c r="CP26">
        <v>1</v>
      </c>
      <c r="CQ26">
        <v>1</v>
      </c>
      <c r="CR26">
        <v>1</v>
      </c>
      <c r="CS26">
        <v>1</v>
      </c>
      <c r="CT26">
        <v>1</v>
      </c>
      <c r="CU26">
        <v>1</v>
      </c>
      <c r="CV26">
        <v>2</v>
      </c>
      <c r="CX26">
        <v>2</v>
      </c>
      <c r="CY26">
        <v>1</v>
      </c>
      <c r="CZ26">
        <v>1</v>
      </c>
      <c r="DA26">
        <v>3</v>
      </c>
      <c r="DB26">
        <v>1</v>
      </c>
      <c r="DC26">
        <v>10.5</v>
      </c>
      <c r="DD26">
        <v>5</v>
      </c>
      <c r="DE26">
        <v>1</v>
      </c>
      <c r="DF26">
        <v>1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1</v>
      </c>
      <c r="DO26">
        <v>1</v>
      </c>
      <c r="DP26">
        <v>1</v>
      </c>
      <c r="DQ26">
        <v>5</v>
      </c>
      <c r="DR26">
        <v>1</v>
      </c>
      <c r="DW26">
        <v>2</v>
      </c>
      <c r="DX26">
        <v>-98</v>
      </c>
      <c r="DY26">
        <v>1</v>
      </c>
      <c r="DZ26">
        <v>1</v>
      </c>
      <c r="EA26" t="s">
        <v>2237</v>
      </c>
      <c r="EB26">
        <v>938</v>
      </c>
      <c r="EC26">
        <v>15.63</v>
      </c>
      <c r="EE26">
        <v>2</v>
      </c>
      <c r="EF26">
        <v>1</v>
      </c>
      <c r="EG26" t="s">
        <v>413</v>
      </c>
      <c r="EI26">
        <v>1</v>
      </c>
      <c r="EJ26">
        <v>1</v>
      </c>
      <c r="EK26">
        <v>3</v>
      </c>
      <c r="EL26">
        <v>8</v>
      </c>
      <c r="EM26">
        <v>25</v>
      </c>
      <c r="ET26" t="s">
        <v>313</v>
      </c>
      <c r="EU26" t="s">
        <v>201</v>
      </c>
      <c r="EV26" t="s">
        <v>202</v>
      </c>
      <c r="EZ26">
        <v>1418</v>
      </c>
      <c r="FA26" t="s">
        <v>237</v>
      </c>
      <c r="FB26" t="s">
        <v>1978</v>
      </c>
      <c r="FC26">
        <v>0</v>
      </c>
      <c r="FD26" t="s">
        <v>2205</v>
      </c>
      <c r="FE26" t="s">
        <v>202</v>
      </c>
      <c r="FI26">
        <v>25</v>
      </c>
      <c r="FJ26">
        <v>2</v>
      </c>
      <c r="FK26" t="s">
        <v>2206</v>
      </c>
      <c r="FM26">
        <v>1</v>
      </c>
      <c r="FN26" t="s">
        <v>2221</v>
      </c>
      <c r="FO26">
        <v>1</v>
      </c>
      <c r="FP26">
        <v>0</v>
      </c>
      <c r="FQ26">
        <v>0</v>
      </c>
      <c r="FR26">
        <v>0</v>
      </c>
      <c r="FS26" t="s">
        <v>2182</v>
      </c>
    </row>
    <row r="27" spans="1:175" x14ac:dyDescent="0.3">
      <c r="A27">
        <v>1713</v>
      </c>
      <c r="B27" t="s">
        <v>2238</v>
      </c>
      <c r="C27" t="s">
        <v>194</v>
      </c>
      <c r="D27" t="s">
        <v>2239</v>
      </c>
      <c r="E27" t="s">
        <v>221</v>
      </c>
      <c r="F27" t="s">
        <v>2240</v>
      </c>
      <c r="G27">
        <v>1</v>
      </c>
      <c r="H27">
        <v>1</v>
      </c>
      <c r="I27">
        <v>2</v>
      </c>
      <c r="J27">
        <v>2</v>
      </c>
      <c r="O27">
        <v>1</v>
      </c>
      <c r="P27">
        <v>0</v>
      </c>
      <c r="Q27">
        <v>1</v>
      </c>
      <c r="R27">
        <v>2</v>
      </c>
      <c r="U27">
        <v>2</v>
      </c>
      <c r="W27">
        <v>2</v>
      </c>
      <c r="Y27">
        <v>2</v>
      </c>
      <c r="Z27">
        <v>2</v>
      </c>
      <c r="AA27">
        <v>1</v>
      </c>
      <c r="AB27">
        <v>2008</v>
      </c>
      <c r="AC27">
        <v>6</v>
      </c>
      <c r="AD27">
        <v>1</v>
      </c>
      <c r="AE27">
        <v>5</v>
      </c>
      <c r="AF27">
        <v>2</v>
      </c>
      <c r="AW27">
        <v>1</v>
      </c>
      <c r="AX27">
        <v>6</v>
      </c>
      <c r="AY27">
        <v>-77</v>
      </c>
      <c r="AZ27">
        <v>1</v>
      </c>
      <c r="BA27">
        <v>50</v>
      </c>
      <c r="BD27">
        <v>2</v>
      </c>
      <c r="BE27">
        <v>1</v>
      </c>
      <c r="BY27">
        <v>1</v>
      </c>
      <c r="BZ27">
        <v>1</v>
      </c>
      <c r="CA27">
        <v>1</v>
      </c>
      <c r="CB27">
        <v>1</v>
      </c>
      <c r="CC27">
        <v>2</v>
      </c>
      <c r="CD27">
        <v>1</v>
      </c>
      <c r="CE27">
        <v>2</v>
      </c>
      <c r="CF27">
        <v>1</v>
      </c>
      <c r="CG27">
        <v>2</v>
      </c>
      <c r="CH27">
        <v>1</v>
      </c>
      <c r="CI27">
        <v>1</v>
      </c>
      <c r="CJ27">
        <v>1</v>
      </c>
      <c r="CK27">
        <v>7</v>
      </c>
      <c r="CL27">
        <v>1</v>
      </c>
      <c r="CM27">
        <v>3</v>
      </c>
      <c r="CN27">
        <v>1</v>
      </c>
      <c r="CO27">
        <v>2</v>
      </c>
      <c r="CP27">
        <v>1</v>
      </c>
      <c r="CQ27">
        <v>2</v>
      </c>
      <c r="CR27">
        <v>1</v>
      </c>
      <c r="CS27">
        <v>2</v>
      </c>
      <c r="CT27">
        <v>1</v>
      </c>
      <c r="CU27">
        <v>2</v>
      </c>
      <c r="CV27">
        <v>2</v>
      </c>
      <c r="CX27">
        <v>2</v>
      </c>
      <c r="CY27">
        <v>2</v>
      </c>
      <c r="CZ27">
        <v>1</v>
      </c>
      <c r="DA27">
        <v>3</v>
      </c>
      <c r="DB27">
        <v>1</v>
      </c>
      <c r="DC27">
        <v>24</v>
      </c>
      <c r="DD27">
        <v>3</v>
      </c>
      <c r="DE27">
        <v>1</v>
      </c>
      <c r="DF27">
        <v>3</v>
      </c>
      <c r="DH27">
        <v>1</v>
      </c>
      <c r="DI27">
        <v>0</v>
      </c>
      <c r="DJ27">
        <v>1</v>
      </c>
      <c r="DK27">
        <v>0</v>
      </c>
      <c r="DL27">
        <v>1</v>
      </c>
      <c r="DO27">
        <v>1</v>
      </c>
      <c r="DP27">
        <v>1</v>
      </c>
      <c r="DQ27">
        <v>5</v>
      </c>
      <c r="DR27">
        <v>1</v>
      </c>
      <c r="DW27">
        <v>2</v>
      </c>
      <c r="DX27">
        <v>7</v>
      </c>
      <c r="DY27">
        <v>7</v>
      </c>
      <c r="DZ27">
        <v>1</v>
      </c>
      <c r="EA27" t="s">
        <v>262</v>
      </c>
      <c r="EB27">
        <v>832</v>
      </c>
      <c r="EC27">
        <v>13.87</v>
      </c>
      <c r="EE27">
        <v>2</v>
      </c>
      <c r="EF27">
        <v>1</v>
      </c>
      <c r="EG27" t="s">
        <v>323</v>
      </c>
      <c r="EI27">
        <v>1</v>
      </c>
      <c r="EJ27">
        <v>1</v>
      </c>
      <c r="EK27">
        <v>2</v>
      </c>
      <c r="EL27">
        <v>4</v>
      </c>
      <c r="EM27">
        <v>16</v>
      </c>
      <c r="ET27" t="s">
        <v>313</v>
      </c>
      <c r="EU27" t="s">
        <v>201</v>
      </c>
      <c r="EV27" t="s">
        <v>202</v>
      </c>
      <c r="EZ27">
        <v>1286</v>
      </c>
      <c r="FA27" t="s">
        <v>2204</v>
      </c>
      <c r="FB27" t="s">
        <v>1978</v>
      </c>
      <c r="FC27">
        <v>0</v>
      </c>
      <c r="FD27" t="s">
        <v>2205</v>
      </c>
      <c r="FE27" t="s">
        <v>202</v>
      </c>
      <c r="FI27">
        <v>25</v>
      </c>
      <c r="FJ27">
        <v>2</v>
      </c>
      <c r="FK27" t="s">
        <v>2206</v>
      </c>
      <c r="FL27">
        <v>20</v>
      </c>
      <c r="FM27">
        <v>1</v>
      </c>
      <c r="FN27" t="s">
        <v>2221</v>
      </c>
      <c r="FO27">
        <v>0</v>
      </c>
      <c r="FP27">
        <v>1</v>
      </c>
      <c r="FQ27">
        <v>0</v>
      </c>
      <c r="FR27">
        <v>0</v>
      </c>
      <c r="FS27" t="s">
        <v>205</v>
      </c>
    </row>
    <row r="28" spans="1:175" x14ac:dyDescent="0.3">
      <c r="A28">
        <v>2080</v>
      </c>
      <c r="B28" t="s">
        <v>2241</v>
      </c>
      <c r="C28" t="s">
        <v>265</v>
      </c>
      <c r="D28" t="s">
        <v>2242</v>
      </c>
      <c r="E28" t="s">
        <v>267</v>
      </c>
      <c r="F28" t="s">
        <v>2243</v>
      </c>
      <c r="G28">
        <v>1</v>
      </c>
      <c r="H28">
        <v>1</v>
      </c>
      <c r="I28">
        <v>2</v>
      </c>
      <c r="J28">
        <v>2</v>
      </c>
      <c r="O28">
        <v>1</v>
      </c>
      <c r="P28">
        <v>0</v>
      </c>
      <c r="Q28">
        <v>1</v>
      </c>
      <c r="R28">
        <v>2</v>
      </c>
      <c r="U28">
        <v>2</v>
      </c>
      <c r="W28">
        <v>2</v>
      </c>
      <c r="Y28">
        <v>2</v>
      </c>
      <c r="Z28">
        <v>2</v>
      </c>
      <c r="AA28">
        <v>1</v>
      </c>
      <c r="AB28">
        <v>2009</v>
      </c>
      <c r="AC28">
        <v>1</v>
      </c>
      <c r="AD28">
        <v>1</v>
      </c>
      <c r="AE28">
        <v>2</v>
      </c>
      <c r="AF28">
        <v>4</v>
      </c>
      <c r="AW28">
        <v>1</v>
      </c>
      <c r="AX28">
        <v>4</v>
      </c>
      <c r="AY28">
        <v>2</v>
      </c>
      <c r="BB28">
        <v>-99</v>
      </c>
      <c r="BD28">
        <v>2</v>
      </c>
      <c r="BE28">
        <v>1</v>
      </c>
      <c r="BY28">
        <v>1</v>
      </c>
      <c r="BZ28">
        <v>1</v>
      </c>
      <c r="CA28">
        <v>2</v>
      </c>
      <c r="CB28">
        <v>2</v>
      </c>
      <c r="CC28">
        <v>1</v>
      </c>
      <c r="CD28">
        <v>2</v>
      </c>
      <c r="CE28">
        <v>2</v>
      </c>
      <c r="CF28">
        <v>2</v>
      </c>
      <c r="CG28">
        <v>2</v>
      </c>
      <c r="CH28">
        <v>2</v>
      </c>
      <c r="CI28">
        <v>1</v>
      </c>
      <c r="CJ28">
        <v>1</v>
      </c>
      <c r="CK28">
        <v>7</v>
      </c>
      <c r="CL28">
        <v>1</v>
      </c>
      <c r="CM28">
        <v>5</v>
      </c>
      <c r="CN28">
        <v>1</v>
      </c>
      <c r="CO28">
        <v>1</v>
      </c>
      <c r="CP28">
        <v>1</v>
      </c>
      <c r="CQ28">
        <v>1</v>
      </c>
      <c r="CR28">
        <v>1</v>
      </c>
      <c r="CS28">
        <v>1</v>
      </c>
      <c r="CT28">
        <v>1</v>
      </c>
      <c r="CU28">
        <v>1</v>
      </c>
      <c r="CV28">
        <v>2</v>
      </c>
      <c r="CX28">
        <v>2</v>
      </c>
      <c r="CY28">
        <v>1</v>
      </c>
      <c r="CZ28">
        <v>1</v>
      </c>
      <c r="DA28">
        <v>3</v>
      </c>
      <c r="DB28">
        <v>1</v>
      </c>
      <c r="DC28">
        <v>19</v>
      </c>
      <c r="DD28">
        <v>1</v>
      </c>
      <c r="DE28">
        <v>1</v>
      </c>
      <c r="DF28">
        <v>2</v>
      </c>
      <c r="DG28">
        <v>2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2</v>
      </c>
      <c r="DO28">
        <v>1</v>
      </c>
      <c r="DP28">
        <v>2</v>
      </c>
      <c r="DQ28">
        <v>6</v>
      </c>
      <c r="DR28">
        <v>1</v>
      </c>
      <c r="DW28">
        <v>2</v>
      </c>
      <c r="DX28">
        <v>8</v>
      </c>
      <c r="DY28">
        <v>1</v>
      </c>
      <c r="DZ28">
        <v>1</v>
      </c>
      <c r="EA28" t="s">
        <v>1644</v>
      </c>
      <c r="EB28">
        <v>580</v>
      </c>
      <c r="EC28">
        <v>9.67</v>
      </c>
      <c r="EE28">
        <v>2</v>
      </c>
      <c r="EF28">
        <v>1</v>
      </c>
      <c r="EG28" t="s">
        <v>352</v>
      </c>
      <c r="EI28">
        <v>1</v>
      </c>
      <c r="EJ28">
        <v>1</v>
      </c>
      <c r="EK28">
        <v>2</v>
      </c>
      <c r="EL28">
        <v>12</v>
      </c>
      <c r="EM28">
        <v>32</v>
      </c>
      <c r="ET28" t="s">
        <v>427</v>
      </c>
      <c r="EU28" t="s">
        <v>201</v>
      </c>
      <c r="EV28" t="s">
        <v>202</v>
      </c>
      <c r="EZ28">
        <v>2001</v>
      </c>
      <c r="FA28" t="s">
        <v>2204</v>
      </c>
      <c r="FB28" t="s">
        <v>1978</v>
      </c>
      <c r="FC28">
        <v>0</v>
      </c>
      <c r="FD28" t="s">
        <v>2205</v>
      </c>
      <c r="FE28" t="s">
        <v>202</v>
      </c>
      <c r="FI28">
        <v>12.5</v>
      </c>
      <c r="FJ28">
        <v>4</v>
      </c>
      <c r="FK28" t="s">
        <v>2206</v>
      </c>
      <c r="FL28">
        <v>1.5</v>
      </c>
      <c r="FM28">
        <v>1</v>
      </c>
      <c r="FN28" t="s">
        <v>2221</v>
      </c>
      <c r="FO28">
        <v>1</v>
      </c>
      <c r="FP28">
        <v>0</v>
      </c>
      <c r="FQ28">
        <v>0</v>
      </c>
      <c r="FR28">
        <v>0</v>
      </c>
      <c r="FS28" t="s">
        <v>2182</v>
      </c>
    </row>
    <row r="29" spans="1:175" x14ac:dyDescent="0.3">
      <c r="A29">
        <v>2413</v>
      </c>
      <c r="B29" t="s">
        <v>465</v>
      </c>
      <c r="C29" t="s">
        <v>194</v>
      </c>
      <c r="D29" t="s">
        <v>466</v>
      </c>
      <c r="E29" t="s">
        <v>227</v>
      </c>
      <c r="F29" t="s">
        <v>467</v>
      </c>
      <c r="G29">
        <v>1</v>
      </c>
      <c r="H29">
        <v>1</v>
      </c>
      <c r="I29">
        <v>2</v>
      </c>
      <c r="J29">
        <v>1</v>
      </c>
      <c r="K29">
        <v>2</v>
      </c>
      <c r="O29">
        <v>1</v>
      </c>
      <c r="P29">
        <v>1</v>
      </c>
      <c r="Q29">
        <v>2</v>
      </c>
      <c r="R29">
        <v>2</v>
      </c>
      <c r="U29">
        <v>2</v>
      </c>
      <c r="W29">
        <v>2</v>
      </c>
      <c r="Y29">
        <v>2</v>
      </c>
      <c r="Z29">
        <v>2</v>
      </c>
      <c r="AA29">
        <v>1</v>
      </c>
      <c r="AB29">
        <v>2011</v>
      </c>
      <c r="AC29">
        <v>1</v>
      </c>
      <c r="AD29">
        <v>1</v>
      </c>
      <c r="AE29">
        <v>2</v>
      </c>
      <c r="AF29">
        <v>3</v>
      </c>
      <c r="AW29">
        <v>1</v>
      </c>
      <c r="AX29">
        <v>7</v>
      </c>
      <c r="AY29">
        <v>-77</v>
      </c>
      <c r="AZ29">
        <v>1</v>
      </c>
      <c r="BA29">
        <v>50</v>
      </c>
      <c r="BD29">
        <v>2</v>
      </c>
      <c r="BE29">
        <v>2</v>
      </c>
      <c r="BF29">
        <v>1</v>
      </c>
      <c r="BG29">
        <v>1</v>
      </c>
      <c r="BH29">
        <v>1</v>
      </c>
      <c r="BJ29">
        <v>1</v>
      </c>
      <c r="BK29">
        <v>4</v>
      </c>
      <c r="BL29">
        <v>3</v>
      </c>
      <c r="BM29">
        <v>2</v>
      </c>
      <c r="BS29">
        <v>2</v>
      </c>
      <c r="BT29">
        <v>2</v>
      </c>
      <c r="BU29">
        <v>2</v>
      </c>
      <c r="BW29">
        <v>3</v>
      </c>
      <c r="BX29">
        <v>3</v>
      </c>
      <c r="BY29">
        <v>-98</v>
      </c>
      <c r="BZ29">
        <v>1</v>
      </c>
      <c r="CA29">
        <v>1</v>
      </c>
      <c r="CB29">
        <v>2</v>
      </c>
      <c r="CC29">
        <v>2</v>
      </c>
      <c r="CD29">
        <v>2</v>
      </c>
      <c r="CE29">
        <v>2</v>
      </c>
      <c r="CF29">
        <v>1</v>
      </c>
      <c r="CG29">
        <v>2</v>
      </c>
      <c r="CH29">
        <v>1</v>
      </c>
      <c r="CI29">
        <v>1</v>
      </c>
      <c r="CJ29">
        <v>2</v>
      </c>
      <c r="CK29">
        <v>6</v>
      </c>
      <c r="CL29">
        <v>1</v>
      </c>
      <c r="CM29">
        <v>4</v>
      </c>
      <c r="CN29">
        <v>1</v>
      </c>
      <c r="CO29">
        <v>1</v>
      </c>
      <c r="CP29">
        <v>1</v>
      </c>
      <c r="CQ29">
        <v>1</v>
      </c>
      <c r="CR29">
        <v>1</v>
      </c>
      <c r="CS29">
        <v>0</v>
      </c>
      <c r="CV29">
        <v>2</v>
      </c>
      <c r="CX29">
        <v>1</v>
      </c>
      <c r="CY29">
        <v>1</v>
      </c>
      <c r="CZ29">
        <v>1</v>
      </c>
      <c r="DA29">
        <v>3</v>
      </c>
      <c r="DB29">
        <v>1</v>
      </c>
      <c r="DC29">
        <v>20</v>
      </c>
      <c r="DD29">
        <v>3</v>
      </c>
      <c r="DE29">
        <v>1</v>
      </c>
      <c r="DF29">
        <v>2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2</v>
      </c>
      <c r="DO29">
        <v>1</v>
      </c>
      <c r="DP29">
        <v>2</v>
      </c>
      <c r="DQ29">
        <v>7</v>
      </c>
      <c r="DR29">
        <v>1</v>
      </c>
      <c r="DW29">
        <v>2</v>
      </c>
      <c r="DX29">
        <v>5</v>
      </c>
      <c r="DY29">
        <v>1</v>
      </c>
      <c r="DZ29">
        <v>1</v>
      </c>
      <c r="EA29" t="s">
        <v>468</v>
      </c>
      <c r="EB29">
        <v>1100</v>
      </c>
      <c r="EC29">
        <v>18.329999999999998</v>
      </c>
      <c r="EE29">
        <v>2</v>
      </c>
      <c r="EF29">
        <v>1</v>
      </c>
      <c r="EG29" t="s">
        <v>224</v>
      </c>
      <c r="EI29">
        <v>1</v>
      </c>
      <c r="EJ29">
        <v>1</v>
      </c>
      <c r="EK29">
        <v>3</v>
      </c>
      <c r="EL29">
        <v>6</v>
      </c>
      <c r="EM29">
        <v>21</v>
      </c>
      <c r="ET29" t="s">
        <v>427</v>
      </c>
      <c r="EU29" t="s">
        <v>201</v>
      </c>
      <c r="EV29" t="s">
        <v>202</v>
      </c>
      <c r="EZ29">
        <v>1240</v>
      </c>
      <c r="FA29" t="s">
        <v>237</v>
      </c>
      <c r="FB29" t="s">
        <v>1978</v>
      </c>
      <c r="FC29">
        <v>0</v>
      </c>
      <c r="FD29" t="s">
        <v>2205</v>
      </c>
      <c r="FE29" t="s">
        <v>202</v>
      </c>
      <c r="FI29">
        <v>17.5</v>
      </c>
      <c r="FJ29">
        <v>3</v>
      </c>
      <c r="FK29" t="s">
        <v>2206</v>
      </c>
      <c r="FL29">
        <v>1.5</v>
      </c>
      <c r="FM29">
        <v>1</v>
      </c>
      <c r="FN29" t="s">
        <v>2213</v>
      </c>
      <c r="FO29">
        <v>1</v>
      </c>
      <c r="FP29">
        <v>0</v>
      </c>
      <c r="FQ29">
        <v>0</v>
      </c>
      <c r="FR29">
        <v>0</v>
      </c>
      <c r="FS29" t="s">
        <v>205</v>
      </c>
    </row>
    <row r="30" spans="1:175" x14ac:dyDescent="0.3">
      <c r="A30">
        <v>2685</v>
      </c>
      <c r="B30" t="s">
        <v>2244</v>
      </c>
      <c r="C30" t="s">
        <v>265</v>
      </c>
      <c r="D30" t="s">
        <v>2245</v>
      </c>
      <c r="E30" t="s">
        <v>267</v>
      </c>
      <c r="F30" t="s">
        <v>2246</v>
      </c>
      <c r="G30">
        <v>1</v>
      </c>
      <c r="H30">
        <v>1</v>
      </c>
      <c r="I30">
        <v>2</v>
      </c>
      <c r="J30">
        <v>2</v>
      </c>
      <c r="O30">
        <v>1</v>
      </c>
      <c r="P30">
        <v>0</v>
      </c>
      <c r="Q30">
        <v>1</v>
      </c>
      <c r="R30">
        <v>2</v>
      </c>
      <c r="U30">
        <v>2</v>
      </c>
      <c r="W30">
        <v>2</v>
      </c>
      <c r="Y30">
        <v>2</v>
      </c>
      <c r="Z30">
        <v>2</v>
      </c>
      <c r="AA30">
        <v>1</v>
      </c>
      <c r="AB30">
        <v>2013</v>
      </c>
      <c r="AC30">
        <v>3</v>
      </c>
      <c r="AD30">
        <v>1</v>
      </c>
      <c r="AE30">
        <v>3</v>
      </c>
      <c r="AF30">
        <v>5</v>
      </c>
      <c r="AW30">
        <v>2</v>
      </c>
      <c r="AX30">
        <v>6</v>
      </c>
      <c r="AY30">
        <v>2</v>
      </c>
      <c r="AZ30">
        <v>1</v>
      </c>
      <c r="BA30">
        <v>25</v>
      </c>
      <c r="BD30">
        <v>1</v>
      </c>
      <c r="BY30">
        <v>1</v>
      </c>
      <c r="BZ30">
        <v>1</v>
      </c>
      <c r="CA30">
        <v>1</v>
      </c>
      <c r="CB30">
        <v>2</v>
      </c>
      <c r="CC30">
        <v>1</v>
      </c>
      <c r="CD30">
        <v>2</v>
      </c>
      <c r="CE30">
        <v>2</v>
      </c>
      <c r="CF30">
        <v>1</v>
      </c>
      <c r="CG30">
        <v>1</v>
      </c>
      <c r="CH30">
        <v>2</v>
      </c>
      <c r="CI30">
        <v>1</v>
      </c>
      <c r="CJ30">
        <v>2</v>
      </c>
      <c r="CK30">
        <v>7</v>
      </c>
      <c r="CL30">
        <v>2</v>
      </c>
      <c r="CM30">
        <v>5</v>
      </c>
      <c r="CN30">
        <v>1</v>
      </c>
      <c r="CO30">
        <v>2</v>
      </c>
      <c r="CP30">
        <v>1</v>
      </c>
      <c r="CQ30">
        <v>2</v>
      </c>
      <c r="CR30">
        <v>1</v>
      </c>
      <c r="CS30">
        <v>0</v>
      </c>
      <c r="CV30">
        <v>2</v>
      </c>
      <c r="CX30">
        <v>2</v>
      </c>
      <c r="CY30">
        <v>1</v>
      </c>
      <c r="CZ30">
        <v>1</v>
      </c>
      <c r="DA30">
        <v>4</v>
      </c>
      <c r="DB30">
        <v>1</v>
      </c>
      <c r="DC30">
        <v>14</v>
      </c>
      <c r="DD30">
        <v>2</v>
      </c>
      <c r="DE30">
        <v>1</v>
      </c>
      <c r="DF30">
        <v>3</v>
      </c>
      <c r="DH30">
        <v>1</v>
      </c>
      <c r="DI30">
        <v>0</v>
      </c>
      <c r="DJ30">
        <v>0</v>
      </c>
      <c r="DK30">
        <v>1</v>
      </c>
      <c r="DL30">
        <v>1</v>
      </c>
      <c r="DO30">
        <v>2</v>
      </c>
      <c r="DP30">
        <v>2</v>
      </c>
      <c r="DQ30">
        <v>6</v>
      </c>
      <c r="DR30">
        <v>1</v>
      </c>
      <c r="DW30">
        <v>2</v>
      </c>
      <c r="DX30">
        <v>8</v>
      </c>
      <c r="DY30">
        <v>1</v>
      </c>
      <c r="DZ30">
        <v>1</v>
      </c>
      <c r="EA30" t="s">
        <v>2247</v>
      </c>
      <c r="EB30">
        <v>785</v>
      </c>
      <c r="EC30">
        <v>13.08</v>
      </c>
      <c r="EE30">
        <v>2</v>
      </c>
      <c r="EF30">
        <v>1</v>
      </c>
      <c r="EG30" t="s">
        <v>230</v>
      </c>
      <c r="EI30">
        <v>1</v>
      </c>
      <c r="EJ30">
        <v>1</v>
      </c>
      <c r="EK30">
        <v>2</v>
      </c>
      <c r="EL30">
        <v>12</v>
      </c>
      <c r="EM30">
        <v>32</v>
      </c>
      <c r="ET30" t="s">
        <v>495</v>
      </c>
      <c r="EU30" t="s">
        <v>201</v>
      </c>
      <c r="EV30" t="s">
        <v>202</v>
      </c>
      <c r="EZ30">
        <v>2001</v>
      </c>
      <c r="FA30" t="s">
        <v>2204</v>
      </c>
      <c r="FB30" t="s">
        <v>1978</v>
      </c>
      <c r="FC30">
        <v>0</v>
      </c>
      <c r="FD30" t="s">
        <v>2248</v>
      </c>
      <c r="FE30" t="s">
        <v>202</v>
      </c>
      <c r="FI30">
        <v>7.5</v>
      </c>
      <c r="FJ30">
        <v>4</v>
      </c>
      <c r="FK30" t="s">
        <v>2206</v>
      </c>
      <c r="FL30">
        <v>3.5</v>
      </c>
      <c r="FM30">
        <v>0</v>
      </c>
      <c r="FN30" t="s">
        <v>2207</v>
      </c>
      <c r="FO30">
        <v>0</v>
      </c>
      <c r="FP30">
        <v>1</v>
      </c>
      <c r="FQ30">
        <v>0</v>
      </c>
      <c r="FR30">
        <v>0</v>
      </c>
      <c r="FS30" t="s">
        <v>205</v>
      </c>
    </row>
    <row r="31" spans="1:175" x14ac:dyDescent="0.3">
      <c r="A31">
        <v>2882</v>
      </c>
      <c r="B31" t="s">
        <v>2249</v>
      </c>
      <c r="C31" t="s">
        <v>212</v>
      </c>
      <c r="D31" t="s">
        <v>2250</v>
      </c>
      <c r="E31" t="s">
        <v>309</v>
      </c>
      <c r="F31" t="s">
        <v>2251</v>
      </c>
      <c r="G31">
        <v>1</v>
      </c>
      <c r="H31">
        <v>1</v>
      </c>
      <c r="I31">
        <v>2</v>
      </c>
      <c r="J31">
        <v>2</v>
      </c>
      <c r="O31">
        <v>1</v>
      </c>
      <c r="P31">
        <v>0</v>
      </c>
      <c r="Q31">
        <v>1</v>
      </c>
      <c r="R31">
        <v>2</v>
      </c>
      <c r="U31">
        <v>1</v>
      </c>
      <c r="W31">
        <v>1</v>
      </c>
      <c r="Y31">
        <v>2</v>
      </c>
      <c r="Z31">
        <v>2</v>
      </c>
      <c r="AA31">
        <v>1</v>
      </c>
      <c r="AB31">
        <v>2013</v>
      </c>
      <c r="AC31">
        <v>2</v>
      </c>
      <c r="AD31">
        <v>3</v>
      </c>
      <c r="AE31">
        <v>2</v>
      </c>
      <c r="AF31">
        <v>4</v>
      </c>
      <c r="AW31">
        <v>1</v>
      </c>
      <c r="AX31">
        <v>2</v>
      </c>
      <c r="AY31">
        <v>2</v>
      </c>
      <c r="BB31">
        <v>1</v>
      </c>
      <c r="BC31">
        <v>0</v>
      </c>
      <c r="BD31">
        <v>1</v>
      </c>
      <c r="BY31">
        <v>1</v>
      </c>
      <c r="BZ31">
        <v>1</v>
      </c>
      <c r="CA31">
        <v>1</v>
      </c>
      <c r="CB31">
        <v>1</v>
      </c>
      <c r="CC31">
        <v>2</v>
      </c>
      <c r="CD31">
        <v>2</v>
      </c>
      <c r="CE31">
        <v>1</v>
      </c>
      <c r="CF31">
        <v>1</v>
      </c>
      <c r="CG31">
        <v>2</v>
      </c>
      <c r="CH31">
        <v>1</v>
      </c>
      <c r="CI31">
        <v>1</v>
      </c>
      <c r="CJ31">
        <v>2</v>
      </c>
      <c r="CK31">
        <v>7</v>
      </c>
      <c r="CL31">
        <v>1</v>
      </c>
      <c r="CM31">
        <v>3</v>
      </c>
      <c r="CN31">
        <v>1</v>
      </c>
      <c r="CO31">
        <v>3</v>
      </c>
      <c r="CP31">
        <v>1</v>
      </c>
      <c r="CQ31">
        <v>3</v>
      </c>
      <c r="CR31">
        <v>1</v>
      </c>
      <c r="CS31">
        <v>0</v>
      </c>
      <c r="CV31">
        <v>1</v>
      </c>
      <c r="CW31">
        <v>1</v>
      </c>
      <c r="CX31">
        <v>1</v>
      </c>
      <c r="CY31">
        <v>1</v>
      </c>
      <c r="CZ31">
        <v>1</v>
      </c>
      <c r="DA31">
        <v>3</v>
      </c>
      <c r="DB31">
        <v>1</v>
      </c>
      <c r="DC31">
        <v>10</v>
      </c>
      <c r="DD31">
        <v>2</v>
      </c>
      <c r="DE31">
        <v>1</v>
      </c>
      <c r="DF31">
        <v>3</v>
      </c>
      <c r="DH31">
        <v>0</v>
      </c>
      <c r="DI31">
        <v>0</v>
      </c>
      <c r="DJ31">
        <v>0</v>
      </c>
      <c r="DK31">
        <v>1</v>
      </c>
      <c r="DL31">
        <v>1</v>
      </c>
      <c r="DM31">
        <v>1</v>
      </c>
      <c r="DO31">
        <v>2</v>
      </c>
      <c r="DP31">
        <v>1</v>
      </c>
      <c r="DQ31">
        <v>6</v>
      </c>
      <c r="DR31">
        <v>1</v>
      </c>
      <c r="DW31">
        <v>2</v>
      </c>
      <c r="DX31">
        <v>2</v>
      </c>
      <c r="DY31">
        <v>1</v>
      </c>
      <c r="DZ31">
        <v>1</v>
      </c>
      <c r="EA31" t="s">
        <v>2252</v>
      </c>
      <c r="EB31">
        <v>971</v>
      </c>
      <c r="EC31">
        <v>16.18</v>
      </c>
      <c r="EE31">
        <v>2</v>
      </c>
      <c r="EF31">
        <v>1</v>
      </c>
      <c r="EG31" t="s">
        <v>936</v>
      </c>
      <c r="EI31">
        <v>1</v>
      </c>
      <c r="EJ31">
        <v>1</v>
      </c>
      <c r="EK31">
        <v>2</v>
      </c>
      <c r="EL31">
        <v>9</v>
      </c>
      <c r="EM31">
        <v>26</v>
      </c>
      <c r="ET31" t="s">
        <v>495</v>
      </c>
      <c r="EU31" t="s">
        <v>201</v>
      </c>
      <c r="EV31" t="s">
        <v>202</v>
      </c>
      <c r="EZ31">
        <v>2522</v>
      </c>
      <c r="FA31" t="s">
        <v>2204</v>
      </c>
      <c r="FB31" t="s">
        <v>1978</v>
      </c>
      <c r="FC31">
        <v>0</v>
      </c>
      <c r="FD31" t="s">
        <v>2205</v>
      </c>
      <c r="FE31" t="s">
        <v>202</v>
      </c>
      <c r="FI31">
        <v>12.5</v>
      </c>
      <c r="FJ31">
        <v>4</v>
      </c>
      <c r="FK31" t="s">
        <v>2220</v>
      </c>
      <c r="FL31">
        <v>1.5</v>
      </c>
      <c r="FM31">
        <v>0</v>
      </c>
      <c r="FN31" t="s">
        <v>2207</v>
      </c>
      <c r="FO31">
        <v>1</v>
      </c>
      <c r="FP31">
        <v>0</v>
      </c>
      <c r="FQ31">
        <v>0</v>
      </c>
      <c r="FR31">
        <v>0</v>
      </c>
      <c r="FS31" t="s">
        <v>2182</v>
      </c>
    </row>
    <row r="32" spans="1:175" x14ac:dyDescent="0.3">
      <c r="A32">
        <v>3267</v>
      </c>
      <c r="B32" t="s">
        <v>2253</v>
      </c>
      <c r="C32" t="s">
        <v>194</v>
      </c>
      <c r="D32" t="s">
        <v>2254</v>
      </c>
      <c r="E32" t="s">
        <v>227</v>
      </c>
      <c r="F32" t="s">
        <v>2255</v>
      </c>
      <c r="G32">
        <v>1</v>
      </c>
      <c r="H32">
        <v>1</v>
      </c>
      <c r="I32">
        <v>2</v>
      </c>
      <c r="J32">
        <v>2</v>
      </c>
      <c r="O32">
        <v>1</v>
      </c>
      <c r="P32">
        <v>0</v>
      </c>
      <c r="Q32">
        <v>1</v>
      </c>
      <c r="R32">
        <v>2</v>
      </c>
      <c r="U32">
        <v>2</v>
      </c>
      <c r="W32">
        <v>2</v>
      </c>
      <c r="Y32">
        <v>2</v>
      </c>
      <c r="Z32">
        <v>2</v>
      </c>
      <c r="AA32">
        <v>1</v>
      </c>
      <c r="AB32">
        <v>2010</v>
      </c>
      <c r="AC32">
        <v>4</v>
      </c>
      <c r="AD32">
        <v>1</v>
      </c>
      <c r="AE32">
        <v>2</v>
      </c>
      <c r="AF32">
        <v>4</v>
      </c>
      <c r="AW32">
        <v>1</v>
      </c>
      <c r="AX32">
        <v>2</v>
      </c>
      <c r="AY32">
        <v>2</v>
      </c>
      <c r="BB32">
        <v>1</v>
      </c>
      <c r="BC32">
        <v>45</v>
      </c>
      <c r="BD32">
        <v>2</v>
      </c>
      <c r="BE32">
        <v>1</v>
      </c>
      <c r="BY32">
        <v>1</v>
      </c>
      <c r="BZ32">
        <v>1</v>
      </c>
      <c r="CA32">
        <v>1</v>
      </c>
      <c r="CB32">
        <v>1</v>
      </c>
      <c r="CC32">
        <v>2</v>
      </c>
      <c r="CD32">
        <v>2</v>
      </c>
      <c r="CE32">
        <v>2</v>
      </c>
      <c r="CF32">
        <v>1</v>
      </c>
      <c r="CG32">
        <v>1</v>
      </c>
      <c r="CH32">
        <v>1</v>
      </c>
      <c r="CI32">
        <v>1</v>
      </c>
      <c r="CJ32">
        <v>2</v>
      </c>
      <c r="CK32">
        <v>7</v>
      </c>
      <c r="CL32">
        <v>1</v>
      </c>
      <c r="CM32">
        <v>1</v>
      </c>
      <c r="CN32">
        <v>1</v>
      </c>
      <c r="CO32">
        <v>2</v>
      </c>
      <c r="CP32">
        <v>1</v>
      </c>
      <c r="CQ32">
        <v>1</v>
      </c>
      <c r="CR32">
        <v>1</v>
      </c>
      <c r="CS32">
        <v>0</v>
      </c>
      <c r="CV32">
        <v>2</v>
      </c>
      <c r="CX32">
        <v>2</v>
      </c>
      <c r="CY32">
        <v>3</v>
      </c>
      <c r="CZ32">
        <v>1</v>
      </c>
      <c r="DA32">
        <v>2</v>
      </c>
      <c r="DB32">
        <v>1</v>
      </c>
      <c r="DC32">
        <v>2</v>
      </c>
      <c r="DD32">
        <v>2</v>
      </c>
      <c r="DE32">
        <v>1</v>
      </c>
      <c r="DF32">
        <v>3</v>
      </c>
      <c r="DH32">
        <v>0</v>
      </c>
      <c r="DI32">
        <v>1</v>
      </c>
      <c r="DJ32">
        <v>0</v>
      </c>
      <c r="DK32">
        <v>1</v>
      </c>
      <c r="DL32">
        <v>0</v>
      </c>
      <c r="DM32">
        <v>1</v>
      </c>
      <c r="DO32">
        <v>2</v>
      </c>
      <c r="DP32">
        <v>2</v>
      </c>
      <c r="DQ32">
        <v>4</v>
      </c>
      <c r="DR32">
        <v>1</v>
      </c>
      <c r="DS32">
        <v>7</v>
      </c>
      <c r="DW32">
        <v>2</v>
      </c>
      <c r="DX32">
        <v>5</v>
      </c>
      <c r="DY32">
        <v>1</v>
      </c>
      <c r="DZ32">
        <v>1</v>
      </c>
      <c r="EA32" t="s">
        <v>2256</v>
      </c>
      <c r="EB32">
        <v>583</v>
      </c>
      <c r="EC32">
        <v>9.7200000000000006</v>
      </c>
      <c r="EE32">
        <v>2</v>
      </c>
      <c r="EF32">
        <v>1</v>
      </c>
      <c r="EG32" t="s">
        <v>302</v>
      </c>
      <c r="EI32">
        <v>1</v>
      </c>
      <c r="EJ32">
        <v>1</v>
      </c>
      <c r="EK32">
        <v>2</v>
      </c>
      <c r="EL32">
        <v>6</v>
      </c>
      <c r="EM32">
        <v>20</v>
      </c>
      <c r="ET32" t="s">
        <v>543</v>
      </c>
      <c r="EU32" t="s">
        <v>201</v>
      </c>
      <c r="EV32" t="s">
        <v>202</v>
      </c>
      <c r="EZ32">
        <v>1240</v>
      </c>
      <c r="FA32" t="s">
        <v>2204</v>
      </c>
      <c r="FB32" t="s">
        <v>1978</v>
      </c>
      <c r="FC32">
        <v>0</v>
      </c>
      <c r="FD32" t="s">
        <v>2205</v>
      </c>
      <c r="FE32" t="s">
        <v>202</v>
      </c>
      <c r="FI32">
        <v>12.5</v>
      </c>
      <c r="FJ32">
        <v>4</v>
      </c>
      <c r="FK32" t="s">
        <v>2206</v>
      </c>
      <c r="FL32">
        <v>1.5</v>
      </c>
      <c r="FM32">
        <v>1</v>
      </c>
      <c r="FN32" t="s">
        <v>2221</v>
      </c>
      <c r="FO32">
        <v>1</v>
      </c>
      <c r="FP32">
        <v>0</v>
      </c>
      <c r="FQ32">
        <v>0</v>
      </c>
      <c r="FR32">
        <v>0</v>
      </c>
      <c r="FS32" t="s">
        <v>2182</v>
      </c>
    </row>
    <row r="33" spans="1:175" x14ac:dyDescent="0.3">
      <c r="A33">
        <v>3285</v>
      </c>
      <c r="B33" t="s">
        <v>2257</v>
      </c>
      <c r="C33" t="s">
        <v>194</v>
      </c>
      <c r="D33" t="s">
        <v>2258</v>
      </c>
      <c r="E33" t="s">
        <v>221</v>
      </c>
      <c r="F33" t="s">
        <v>2259</v>
      </c>
      <c r="G33">
        <v>1</v>
      </c>
      <c r="H33">
        <v>1</v>
      </c>
      <c r="I33">
        <v>2</v>
      </c>
      <c r="J33">
        <v>2</v>
      </c>
      <c r="O33">
        <v>1</v>
      </c>
      <c r="P33">
        <v>0</v>
      </c>
      <c r="Q33">
        <v>1</v>
      </c>
      <c r="R33">
        <v>2</v>
      </c>
      <c r="U33">
        <v>3</v>
      </c>
      <c r="V33">
        <v>2</v>
      </c>
      <c r="W33">
        <v>2</v>
      </c>
      <c r="Y33">
        <v>2</v>
      </c>
      <c r="Z33">
        <v>2</v>
      </c>
      <c r="AA33">
        <v>1</v>
      </c>
      <c r="AB33">
        <v>2013</v>
      </c>
      <c r="AC33">
        <v>3</v>
      </c>
      <c r="AD33">
        <v>1</v>
      </c>
      <c r="AE33">
        <v>4</v>
      </c>
      <c r="AF33">
        <v>2</v>
      </c>
      <c r="AW33">
        <v>1</v>
      </c>
      <c r="AX33">
        <v>6</v>
      </c>
      <c r="AY33">
        <v>-77</v>
      </c>
      <c r="AZ33">
        <v>1</v>
      </c>
      <c r="BA33">
        <v>0</v>
      </c>
      <c r="BD33">
        <v>1</v>
      </c>
      <c r="BY33">
        <v>1</v>
      </c>
      <c r="BZ33">
        <v>1</v>
      </c>
      <c r="CA33">
        <v>1</v>
      </c>
      <c r="CB33">
        <v>1</v>
      </c>
      <c r="CC33">
        <v>1</v>
      </c>
      <c r="CD33">
        <v>2</v>
      </c>
      <c r="CE33">
        <v>2</v>
      </c>
      <c r="CF33">
        <v>1</v>
      </c>
      <c r="CG33">
        <v>2</v>
      </c>
      <c r="CH33">
        <v>1</v>
      </c>
      <c r="CI33">
        <v>1</v>
      </c>
      <c r="CJ33">
        <v>1</v>
      </c>
      <c r="CK33">
        <v>7</v>
      </c>
      <c r="CL33">
        <v>1</v>
      </c>
      <c r="CM33">
        <v>1</v>
      </c>
      <c r="CN33">
        <v>1</v>
      </c>
      <c r="CO33">
        <v>2</v>
      </c>
      <c r="CP33">
        <v>1</v>
      </c>
      <c r="CQ33">
        <v>2</v>
      </c>
      <c r="CR33">
        <v>1</v>
      </c>
      <c r="CS33">
        <v>0</v>
      </c>
      <c r="CV33">
        <v>2</v>
      </c>
      <c r="CX33">
        <v>2</v>
      </c>
      <c r="CY33">
        <v>1</v>
      </c>
      <c r="CZ33">
        <v>1</v>
      </c>
      <c r="DA33">
        <v>3</v>
      </c>
      <c r="DB33">
        <v>1</v>
      </c>
      <c r="DC33">
        <v>14</v>
      </c>
      <c r="DD33">
        <v>3</v>
      </c>
      <c r="DE33">
        <v>1</v>
      </c>
      <c r="DF33">
        <v>2</v>
      </c>
      <c r="DG33">
        <v>2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1</v>
      </c>
      <c r="DN33">
        <v>1</v>
      </c>
      <c r="DO33">
        <v>1</v>
      </c>
      <c r="DP33">
        <v>2</v>
      </c>
      <c r="DQ33">
        <v>5</v>
      </c>
      <c r="DR33">
        <v>1</v>
      </c>
      <c r="DW33">
        <v>2</v>
      </c>
      <c r="DX33">
        <v>-98</v>
      </c>
      <c r="DY33">
        <v>1</v>
      </c>
      <c r="DZ33">
        <v>2</v>
      </c>
      <c r="EA33" t="s">
        <v>2260</v>
      </c>
      <c r="EB33">
        <v>886</v>
      </c>
      <c r="EC33">
        <v>14.77</v>
      </c>
      <c r="EE33">
        <v>2</v>
      </c>
      <c r="EF33">
        <v>1</v>
      </c>
      <c r="EG33" t="s">
        <v>2261</v>
      </c>
      <c r="EI33">
        <v>1</v>
      </c>
      <c r="EJ33">
        <v>1</v>
      </c>
      <c r="EK33">
        <v>2</v>
      </c>
      <c r="EL33">
        <v>4</v>
      </c>
      <c r="EM33">
        <v>16</v>
      </c>
      <c r="ET33" t="s">
        <v>543</v>
      </c>
      <c r="EU33" t="s">
        <v>201</v>
      </c>
      <c r="EV33" t="s">
        <v>202</v>
      </c>
      <c r="EZ33">
        <v>1286</v>
      </c>
      <c r="FA33" t="s">
        <v>2204</v>
      </c>
      <c r="FB33" t="s">
        <v>1978</v>
      </c>
      <c r="FC33">
        <v>0</v>
      </c>
      <c r="FD33" t="s">
        <v>2205</v>
      </c>
      <c r="FE33" t="s">
        <v>202</v>
      </c>
      <c r="FI33">
        <v>25</v>
      </c>
      <c r="FJ33">
        <v>2</v>
      </c>
      <c r="FK33" t="s">
        <v>2206</v>
      </c>
      <c r="FL33">
        <v>7.5</v>
      </c>
      <c r="FM33">
        <v>0</v>
      </c>
      <c r="FN33" t="s">
        <v>2207</v>
      </c>
      <c r="FO33">
        <v>0</v>
      </c>
      <c r="FP33">
        <v>1</v>
      </c>
      <c r="FQ33">
        <v>0</v>
      </c>
      <c r="FR33">
        <v>0</v>
      </c>
      <c r="FS33" t="s">
        <v>205</v>
      </c>
    </row>
    <row r="34" spans="1:175" x14ac:dyDescent="0.3">
      <c r="A34">
        <v>4698</v>
      </c>
      <c r="B34" t="s">
        <v>2262</v>
      </c>
      <c r="C34" t="s">
        <v>194</v>
      </c>
      <c r="D34" t="s">
        <v>2263</v>
      </c>
      <c r="E34" t="s">
        <v>227</v>
      </c>
      <c r="F34" t="s">
        <v>2264</v>
      </c>
      <c r="G34">
        <v>1</v>
      </c>
      <c r="H34">
        <v>1</v>
      </c>
      <c r="I34">
        <v>2</v>
      </c>
      <c r="J34">
        <v>2</v>
      </c>
      <c r="O34">
        <v>1</v>
      </c>
      <c r="P34">
        <v>0</v>
      </c>
      <c r="Q34">
        <v>1</v>
      </c>
      <c r="R34">
        <v>2</v>
      </c>
      <c r="U34">
        <v>1</v>
      </c>
      <c r="W34">
        <v>1</v>
      </c>
      <c r="Y34">
        <v>2</v>
      </c>
      <c r="Z34">
        <v>2</v>
      </c>
      <c r="AA34">
        <v>1</v>
      </c>
      <c r="AB34">
        <v>2013</v>
      </c>
      <c r="AC34">
        <v>2</v>
      </c>
      <c r="AD34">
        <v>4</v>
      </c>
      <c r="AE34">
        <v>1</v>
      </c>
      <c r="AF34">
        <v>6</v>
      </c>
      <c r="AW34">
        <v>2</v>
      </c>
      <c r="AX34">
        <v>1</v>
      </c>
      <c r="AY34">
        <v>2</v>
      </c>
      <c r="BB34">
        <v>1</v>
      </c>
      <c r="BC34">
        <v>0</v>
      </c>
      <c r="BD34">
        <v>1</v>
      </c>
      <c r="BY34">
        <v>2</v>
      </c>
      <c r="BZ34">
        <v>2</v>
      </c>
      <c r="CA34">
        <v>2</v>
      </c>
      <c r="CB34">
        <v>2</v>
      </c>
      <c r="CC34">
        <v>2</v>
      </c>
      <c r="CD34">
        <v>2</v>
      </c>
      <c r="CE34">
        <v>2</v>
      </c>
      <c r="CF34">
        <v>1</v>
      </c>
      <c r="CG34">
        <v>2</v>
      </c>
      <c r="CH34">
        <v>2</v>
      </c>
      <c r="CI34">
        <v>2</v>
      </c>
      <c r="CJ34">
        <v>2</v>
      </c>
      <c r="CK34">
        <v>5</v>
      </c>
      <c r="CL34">
        <v>2</v>
      </c>
      <c r="CM34">
        <v>4</v>
      </c>
      <c r="CN34">
        <v>1</v>
      </c>
      <c r="CO34">
        <v>1</v>
      </c>
      <c r="CP34">
        <v>1</v>
      </c>
      <c r="CQ34">
        <v>1</v>
      </c>
      <c r="CR34">
        <v>1</v>
      </c>
      <c r="CS34">
        <v>0</v>
      </c>
      <c r="CV34">
        <v>2</v>
      </c>
      <c r="CX34">
        <v>2</v>
      </c>
      <c r="CY34">
        <v>1</v>
      </c>
      <c r="CZ34">
        <v>1</v>
      </c>
      <c r="DA34">
        <v>3</v>
      </c>
      <c r="DB34">
        <v>1</v>
      </c>
      <c r="DC34">
        <v>27</v>
      </c>
      <c r="DD34">
        <v>2</v>
      </c>
      <c r="DE34">
        <v>1</v>
      </c>
      <c r="DF34">
        <v>2</v>
      </c>
      <c r="DH34">
        <v>1</v>
      </c>
      <c r="DI34">
        <v>0</v>
      </c>
      <c r="DJ34">
        <v>0</v>
      </c>
      <c r="DK34">
        <v>0</v>
      </c>
      <c r="DL34">
        <v>0</v>
      </c>
      <c r="DM34">
        <v>1</v>
      </c>
      <c r="DO34">
        <v>1</v>
      </c>
      <c r="DP34">
        <v>1</v>
      </c>
      <c r="DQ34">
        <v>7</v>
      </c>
      <c r="DR34">
        <v>1</v>
      </c>
      <c r="DW34">
        <v>2</v>
      </c>
      <c r="DX34">
        <v>7</v>
      </c>
      <c r="DY34">
        <v>1</v>
      </c>
      <c r="DZ34">
        <v>2</v>
      </c>
      <c r="EA34" t="s">
        <v>1009</v>
      </c>
      <c r="EB34">
        <v>623</v>
      </c>
      <c r="EC34">
        <v>10.38</v>
      </c>
      <c r="EE34">
        <v>2</v>
      </c>
      <c r="EF34">
        <v>1</v>
      </c>
      <c r="EG34" t="s">
        <v>199</v>
      </c>
      <c r="EI34">
        <v>1</v>
      </c>
      <c r="EJ34">
        <v>1</v>
      </c>
      <c r="EK34">
        <v>2</v>
      </c>
      <c r="EL34">
        <v>6</v>
      </c>
      <c r="EM34">
        <v>20</v>
      </c>
      <c r="ET34" t="s">
        <v>739</v>
      </c>
      <c r="EU34" t="s">
        <v>201</v>
      </c>
      <c r="EV34" t="s">
        <v>2265</v>
      </c>
      <c r="EZ34">
        <v>1240</v>
      </c>
      <c r="FA34" t="s">
        <v>2204</v>
      </c>
      <c r="FB34" t="s">
        <v>1978</v>
      </c>
      <c r="FC34">
        <v>0</v>
      </c>
      <c r="FD34" t="s">
        <v>2248</v>
      </c>
      <c r="FE34" t="s">
        <v>202</v>
      </c>
      <c r="FI34">
        <v>2.5</v>
      </c>
      <c r="FJ34">
        <v>4</v>
      </c>
      <c r="FK34" t="s">
        <v>2233</v>
      </c>
      <c r="FL34">
        <v>0.5</v>
      </c>
      <c r="FM34">
        <v>0</v>
      </c>
      <c r="FN34" t="s">
        <v>2207</v>
      </c>
      <c r="FO34">
        <v>1</v>
      </c>
      <c r="FP34">
        <v>0</v>
      </c>
      <c r="FQ34">
        <v>0</v>
      </c>
      <c r="FR34">
        <v>0</v>
      </c>
      <c r="FS34" t="s">
        <v>2214</v>
      </c>
    </row>
    <row r="35" spans="1:175" x14ac:dyDescent="0.3">
      <c r="A35">
        <v>5139</v>
      </c>
      <c r="B35" t="s">
        <v>2266</v>
      </c>
      <c r="C35" t="s">
        <v>194</v>
      </c>
      <c r="D35" t="s">
        <v>2267</v>
      </c>
      <c r="E35" t="s">
        <v>196</v>
      </c>
      <c r="F35" t="s">
        <v>2268</v>
      </c>
      <c r="G35">
        <v>1</v>
      </c>
      <c r="H35">
        <v>1</v>
      </c>
      <c r="I35">
        <v>2</v>
      </c>
      <c r="J35">
        <v>2</v>
      </c>
      <c r="O35">
        <v>1</v>
      </c>
      <c r="P35">
        <v>0</v>
      </c>
      <c r="Q35">
        <v>1</v>
      </c>
      <c r="R35">
        <v>2</v>
      </c>
      <c r="U35">
        <v>2</v>
      </c>
      <c r="W35">
        <v>2</v>
      </c>
      <c r="Y35">
        <v>2</v>
      </c>
      <c r="Z35">
        <v>2</v>
      </c>
      <c r="AA35">
        <v>-98</v>
      </c>
      <c r="AC35">
        <v>2</v>
      </c>
      <c r="AD35">
        <v>4</v>
      </c>
      <c r="AE35">
        <v>1</v>
      </c>
      <c r="AF35">
        <v>-98</v>
      </c>
      <c r="AW35">
        <v>1</v>
      </c>
      <c r="AX35">
        <v>1</v>
      </c>
      <c r="AY35">
        <v>-77</v>
      </c>
      <c r="BB35">
        <v>1</v>
      </c>
      <c r="BC35">
        <v>0</v>
      </c>
      <c r="BD35">
        <v>1</v>
      </c>
      <c r="BY35">
        <v>2</v>
      </c>
      <c r="BZ35">
        <v>1</v>
      </c>
      <c r="CA35">
        <v>1</v>
      </c>
      <c r="CB35">
        <v>2</v>
      </c>
      <c r="CC35">
        <v>2</v>
      </c>
      <c r="CD35">
        <v>2</v>
      </c>
      <c r="CE35">
        <v>2</v>
      </c>
      <c r="CF35">
        <v>2</v>
      </c>
      <c r="CG35">
        <v>2</v>
      </c>
      <c r="CH35">
        <v>2</v>
      </c>
      <c r="CI35">
        <v>2</v>
      </c>
      <c r="CJ35">
        <v>2</v>
      </c>
      <c r="CK35">
        <v>6</v>
      </c>
      <c r="CL35">
        <v>1</v>
      </c>
      <c r="CM35">
        <v>5</v>
      </c>
      <c r="CN35">
        <v>1</v>
      </c>
      <c r="CO35">
        <v>1</v>
      </c>
      <c r="CP35">
        <v>1</v>
      </c>
      <c r="CQ35">
        <v>1</v>
      </c>
      <c r="CR35">
        <v>1</v>
      </c>
      <c r="CS35">
        <v>0</v>
      </c>
      <c r="CV35">
        <v>2</v>
      </c>
      <c r="CX35">
        <v>3</v>
      </c>
      <c r="CY35">
        <v>2</v>
      </c>
      <c r="CZ35">
        <v>1</v>
      </c>
      <c r="DA35">
        <v>4</v>
      </c>
      <c r="DB35">
        <v>1</v>
      </c>
      <c r="DC35">
        <v>2</v>
      </c>
      <c r="DD35">
        <v>6</v>
      </c>
      <c r="DE35">
        <v>1</v>
      </c>
      <c r="DF35">
        <v>5</v>
      </c>
      <c r="DH35">
        <v>4</v>
      </c>
      <c r="DI35">
        <v>0</v>
      </c>
      <c r="DJ35">
        <v>1</v>
      </c>
      <c r="DO35">
        <v>1</v>
      </c>
      <c r="DP35">
        <v>2</v>
      </c>
      <c r="DQ35">
        <v>6</v>
      </c>
      <c r="DR35">
        <v>6</v>
      </c>
      <c r="DW35">
        <v>1</v>
      </c>
      <c r="DX35">
        <v>3</v>
      </c>
      <c r="DY35">
        <v>1</v>
      </c>
      <c r="DZ35">
        <v>2</v>
      </c>
      <c r="EA35" t="s">
        <v>931</v>
      </c>
      <c r="EB35">
        <v>768</v>
      </c>
      <c r="EC35">
        <v>12.8</v>
      </c>
      <c r="EE35">
        <v>2</v>
      </c>
      <c r="EF35">
        <v>1</v>
      </c>
      <c r="EG35" t="s">
        <v>494</v>
      </c>
      <c r="EI35">
        <v>1</v>
      </c>
      <c r="EJ35">
        <v>1</v>
      </c>
      <c r="EK35">
        <v>2</v>
      </c>
      <c r="EL35">
        <v>5</v>
      </c>
      <c r="EM35">
        <v>18</v>
      </c>
      <c r="ET35" t="s">
        <v>773</v>
      </c>
      <c r="EU35" t="s">
        <v>201</v>
      </c>
      <c r="EV35" t="s">
        <v>202</v>
      </c>
      <c r="EZ35">
        <v>1752</v>
      </c>
      <c r="FA35" t="s">
        <v>2204</v>
      </c>
      <c r="FB35" t="s">
        <v>1978</v>
      </c>
      <c r="FC35">
        <v>0</v>
      </c>
      <c r="FD35" t="s">
        <v>2205</v>
      </c>
      <c r="FE35" t="s">
        <v>202</v>
      </c>
      <c r="FK35" t="s">
        <v>2233</v>
      </c>
      <c r="FL35">
        <v>0.5</v>
      </c>
      <c r="FM35">
        <v>0</v>
      </c>
      <c r="FN35" t="s">
        <v>2207</v>
      </c>
      <c r="FO35">
        <v>1</v>
      </c>
      <c r="FP35">
        <v>0</v>
      </c>
      <c r="FQ35">
        <v>0</v>
      </c>
      <c r="FR35">
        <v>0</v>
      </c>
      <c r="FS35" t="s">
        <v>2214</v>
      </c>
    </row>
    <row r="36" spans="1:175" x14ac:dyDescent="0.3">
      <c r="A36">
        <v>5349</v>
      </c>
      <c r="B36" t="s">
        <v>837</v>
      </c>
      <c r="C36" t="s">
        <v>265</v>
      </c>
      <c r="D36" t="s">
        <v>838</v>
      </c>
      <c r="E36" t="s">
        <v>372</v>
      </c>
      <c r="F36" t="s">
        <v>839</v>
      </c>
      <c r="G36">
        <v>1</v>
      </c>
      <c r="H36">
        <v>1</v>
      </c>
      <c r="I36">
        <v>2</v>
      </c>
      <c r="J36">
        <v>1</v>
      </c>
      <c r="K36">
        <v>2</v>
      </c>
      <c r="O36">
        <v>1</v>
      </c>
      <c r="P36">
        <v>1</v>
      </c>
      <c r="Q36">
        <v>2</v>
      </c>
      <c r="R36">
        <v>2</v>
      </c>
      <c r="U36">
        <v>2</v>
      </c>
      <c r="W36">
        <v>2</v>
      </c>
      <c r="Y36">
        <v>2</v>
      </c>
      <c r="Z36">
        <v>2</v>
      </c>
      <c r="AA36">
        <v>1</v>
      </c>
      <c r="AB36">
        <v>2009</v>
      </c>
      <c r="AC36">
        <v>2</v>
      </c>
      <c r="AD36">
        <v>2</v>
      </c>
      <c r="AE36">
        <v>2</v>
      </c>
      <c r="AF36">
        <v>5</v>
      </c>
      <c r="AW36">
        <v>1</v>
      </c>
      <c r="AX36">
        <v>8</v>
      </c>
      <c r="AY36">
        <v>2</v>
      </c>
      <c r="BD36">
        <v>2</v>
      </c>
      <c r="BE36">
        <v>2</v>
      </c>
      <c r="BF36">
        <v>1</v>
      </c>
      <c r="BG36">
        <v>1</v>
      </c>
      <c r="BH36">
        <v>1</v>
      </c>
      <c r="BJ36">
        <v>1</v>
      </c>
      <c r="BK36">
        <v>6</v>
      </c>
      <c r="BL36">
        <v>1</v>
      </c>
      <c r="BS36">
        <v>2</v>
      </c>
      <c r="BT36">
        <v>2</v>
      </c>
      <c r="BU36">
        <v>2</v>
      </c>
      <c r="BW36">
        <v>2</v>
      </c>
      <c r="BX36">
        <v>3</v>
      </c>
      <c r="BY36">
        <v>1</v>
      </c>
      <c r="BZ36">
        <v>1</v>
      </c>
      <c r="CA36">
        <v>2</v>
      </c>
      <c r="CB36">
        <v>2</v>
      </c>
      <c r="CC36">
        <v>1</v>
      </c>
      <c r="CD36">
        <v>2</v>
      </c>
      <c r="CE36">
        <v>2</v>
      </c>
      <c r="CF36">
        <v>2</v>
      </c>
      <c r="CG36">
        <v>2</v>
      </c>
      <c r="CH36">
        <v>2</v>
      </c>
      <c r="CI36">
        <v>2</v>
      </c>
      <c r="CJ36">
        <v>2</v>
      </c>
      <c r="CK36">
        <v>7</v>
      </c>
      <c r="CL36">
        <v>2</v>
      </c>
      <c r="CM36">
        <v>1</v>
      </c>
      <c r="CN36">
        <v>1</v>
      </c>
      <c r="CO36">
        <v>1</v>
      </c>
      <c r="CP36">
        <v>1</v>
      </c>
      <c r="CQ36">
        <v>1</v>
      </c>
      <c r="CR36">
        <v>1</v>
      </c>
      <c r="CS36">
        <v>1</v>
      </c>
      <c r="CT36">
        <v>1</v>
      </c>
      <c r="CU36">
        <v>1</v>
      </c>
      <c r="CV36">
        <v>2</v>
      </c>
      <c r="CX36">
        <v>2</v>
      </c>
      <c r="CY36">
        <v>2</v>
      </c>
      <c r="CZ36">
        <v>1</v>
      </c>
      <c r="DA36">
        <v>2</v>
      </c>
      <c r="DB36">
        <v>1</v>
      </c>
      <c r="DC36">
        <v>10</v>
      </c>
      <c r="DD36">
        <v>1</v>
      </c>
      <c r="DE36">
        <v>1</v>
      </c>
      <c r="DF36">
        <v>4</v>
      </c>
      <c r="DH36">
        <v>0</v>
      </c>
      <c r="DI36">
        <v>2</v>
      </c>
      <c r="DJ36">
        <v>0</v>
      </c>
      <c r="DK36">
        <v>0</v>
      </c>
      <c r="DL36">
        <v>0</v>
      </c>
      <c r="DM36">
        <v>2</v>
      </c>
      <c r="DO36">
        <v>2</v>
      </c>
      <c r="DP36">
        <v>2</v>
      </c>
      <c r="DQ36">
        <v>6</v>
      </c>
      <c r="DR36">
        <v>6</v>
      </c>
      <c r="DW36">
        <v>1</v>
      </c>
      <c r="DX36">
        <v>2</v>
      </c>
      <c r="DY36">
        <v>2</v>
      </c>
      <c r="DZ36">
        <v>1</v>
      </c>
      <c r="EA36" t="s">
        <v>840</v>
      </c>
      <c r="EB36">
        <v>882</v>
      </c>
      <c r="EC36">
        <v>14.7</v>
      </c>
      <c r="EE36">
        <v>2</v>
      </c>
      <c r="EF36">
        <v>1</v>
      </c>
      <c r="EG36" t="s">
        <v>328</v>
      </c>
      <c r="EI36">
        <v>1</v>
      </c>
      <c r="EJ36">
        <v>1</v>
      </c>
      <c r="EK36">
        <v>3</v>
      </c>
      <c r="EL36">
        <v>15</v>
      </c>
      <c r="EM36">
        <v>39</v>
      </c>
      <c r="ET36" t="s">
        <v>773</v>
      </c>
      <c r="EU36" t="s">
        <v>201</v>
      </c>
      <c r="EV36" t="s">
        <v>202</v>
      </c>
      <c r="EZ36">
        <v>2768</v>
      </c>
      <c r="FA36" t="s">
        <v>237</v>
      </c>
      <c r="FB36" t="s">
        <v>1978</v>
      </c>
      <c r="FC36">
        <v>0</v>
      </c>
      <c r="FD36" t="s">
        <v>2205</v>
      </c>
      <c r="FE36" t="s">
        <v>202</v>
      </c>
      <c r="FI36">
        <v>7.5</v>
      </c>
      <c r="FJ36">
        <v>4</v>
      </c>
      <c r="FK36" t="s">
        <v>2212</v>
      </c>
      <c r="FL36">
        <v>1.5</v>
      </c>
      <c r="FM36">
        <v>1</v>
      </c>
      <c r="FN36" t="s">
        <v>2213</v>
      </c>
      <c r="FO36">
        <v>0</v>
      </c>
      <c r="FP36">
        <v>1</v>
      </c>
      <c r="FQ36">
        <v>0</v>
      </c>
      <c r="FR36">
        <v>0</v>
      </c>
      <c r="FS36" t="s">
        <v>205</v>
      </c>
    </row>
    <row r="37" spans="1:175" x14ac:dyDescent="0.3">
      <c r="A37">
        <v>5361</v>
      </c>
      <c r="B37" t="s">
        <v>845</v>
      </c>
      <c r="C37" t="s">
        <v>212</v>
      </c>
      <c r="D37" t="s">
        <v>846</v>
      </c>
      <c r="E37" t="s">
        <v>214</v>
      </c>
      <c r="F37" t="s">
        <v>847</v>
      </c>
      <c r="G37">
        <v>1</v>
      </c>
      <c r="H37">
        <v>1</v>
      </c>
      <c r="I37">
        <v>2</v>
      </c>
      <c r="J37">
        <v>1</v>
      </c>
      <c r="K37">
        <v>2</v>
      </c>
      <c r="O37">
        <v>1</v>
      </c>
      <c r="P37">
        <v>1</v>
      </c>
      <c r="Q37">
        <v>2</v>
      </c>
      <c r="R37">
        <v>2</v>
      </c>
      <c r="U37">
        <v>2</v>
      </c>
      <c r="W37">
        <v>2</v>
      </c>
      <c r="Y37">
        <v>2</v>
      </c>
      <c r="Z37">
        <v>2</v>
      </c>
      <c r="AA37">
        <v>1</v>
      </c>
      <c r="AB37">
        <v>2011</v>
      </c>
      <c r="AC37">
        <v>1</v>
      </c>
      <c r="AD37">
        <v>1</v>
      </c>
      <c r="AE37">
        <v>-98</v>
      </c>
      <c r="AF37">
        <v>4</v>
      </c>
      <c r="AW37">
        <v>1</v>
      </c>
      <c r="AX37">
        <v>1</v>
      </c>
      <c r="AY37">
        <v>-77</v>
      </c>
      <c r="BB37">
        <v>1</v>
      </c>
      <c r="BC37">
        <v>0</v>
      </c>
      <c r="BD37">
        <v>2</v>
      </c>
      <c r="BE37">
        <v>2</v>
      </c>
      <c r="BF37">
        <v>1</v>
      </c>
      <c r="BG37">
        <v>1</v>
      </c>
      <c r="BH37">
        <v>2</v>
      </c>
      <c r="BI37">
        <v>1</v>
      </c>
      <c r="BJ37">
        <v>1</v>
      </c>
      <c r="BK37">
        <v>5</v>
      </c>
      <c r="BL37">
        <v>-77</v>
      </c>
      <c r="BS37">
        <v>1</v>
      </c>
      <c r="BU37">
        <v>1</v>
      </c>
      <c r="BV37">
        <v>4</v>
      </c>
      <c r="BX37">
        <v>3</v>
      </c>
      <c r="BY37">
        <v>1</v>
      </c>
      <c r="BZ37">
        <v>1</v>
      </c>
      <c r="CA37">
        <v>1</v>
      </c>
      <c r="CB37">
        <v>2</v>
      </c>
      <c r="CC37">
        <v>1</v>
      </c>
      <c r="CD37">
        <v>2</v>
      </c>
      <c r="CE37">
        <v>1</v>
      </c>
      <c r="CF37">
        <v>1</v>
      </c>
      <c r="CG37">
        <v>3</v>
      </c>
      <c r="CH37">
        <v>1</v>
      </c>
      <c r="CI37">
        <v>1</v>
      </c>
      <c r="CJ37">
        <v>1</v>
      </c>
      <c r="CK37">
        <v>4</v>
      </c>
      <c r="CL37">
        <v>2</v>
      </c>
      <c r="CM37">
        <v>-98</v>
      </c>
      <c r="CN37">
        <v>1</v>
      </c>
      <c r="CO37">
        <v>1</v>
      </c>
      <c r="CP37">
        <v>1</v>
      </c>
      <c r="CQ37">
        <v>1</v>
      </c>
      <c r="CR37">
        <v>1</v>
      </c>
      <c r="CS37">
        <v>0</v>
      </c>
      <c r="CV37">
        <v>2</v>
      </c>
      <c r="CX37">
        <v>2</v>
      </c>
      <c r="CY37">
        <v>1</v>
      </c>
      <c r="CZ37">
        <v>1</v>
      </c>
      <c r="DA37">
        <v>3</v>
      </c>
      <c r="DB37">
        <v>1</v>
      </c>
      <c r="DC37">
        <v>10</v>
      </c>
      <c r="DD37">
        <v>1</v>
      </c>
      <c r="DE37">
        <v>1</v>
      </c>
      <c r="DF37">
        <v>2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2</v>
      </c>
      <c r="DO37">
        <v>2</v>
      </c>
      <c r="DP37">
        <v>2</v>
      </c>
      <c r="DQ37">
        <v>5</v>
      </c>
      <c r="DR37">
        <v>1</v>
      </c>
      <c r="DW37">
        <v>-98</v>
      </c>
      <c r="DX37">
        <v>-98</v>
      </c>
      <c r="DY37">
        <v>1</v>
      </c>
      <c r="DZ37">
        <v>1</v>
      </c>
      <c r="EA37" t="s">
        <v>229</v>
      </c>
      <c r="EB37">
        <v>660</v>
      </c>
      <c r="EC37">
        <v>11</v>
      </c>
      <c r="EE37">
        <v>2</v>
      </c>
      <c r="EF37">
        <v>1</v>
      </c>
      <c r="EG37" t="s">
        <v>848</v>
      </c>
      <c r="EI37">
        <v>1</v>
      </c>
      <c r="EJ37">
        <v>1</v>
      </c>
      <c r="EK37">
        <v>3</v>
      </c>
      <c r="EL37">
        <v>8</v>
      </c>
      <c r="EM37">
        <v>25</v>
      </c>
      <c r="ET37" t="s">
        <v>773</v>
      </c>
      <c r="EU37" t="s">
        <v>201</v>
      </c>
      <c r="EV37" t="s">
        <v>202</v>
      </c>
      <c r="EZ37">
        <v>1418</v>
      </c>
      <c r="FA37" t="s">
        <v>237</v>
      </c>
      <c r="FB37" t="s">
        <v>1978</v>
      </c>
      <c r="FC37">
        <v>0</v>
      </c>
      <c r="FD37" t="s">
        <v>2205</v>
      </c>
      <c r="FE37" t="s">
        <v>202</v>
      </c>
      <c r="FI37">
        <v>12.5</v>
      </c>
      <c r="FJ37">
        <v>4</v>
      </c>
      <c r="FK37" t="s">
        <v>2206</v>
      </c>
      <c r="FM37">
        <v>1</v>
      </c>
      <c r="FN37" t="s">
        <v>2213</v>
      </c>
      <c r="FO37">
        <v>1</v>
      </c>
      <c r="FP37">
        <v>0</v>
      </c>
      <c r="FQ37">
        <v>0</v>
      </c>
      <c r="FR37">
        <v>0</v>
      </c>
      <c r="FS37" t="s">
        <v>2214</v>
      </c>
    </row>
    <row r="38" spans="1:175" x14ac:dyDescent="0.3">
      <c r="A38">
        <v>5413</v>
      </c>
      <c r="B38" t="s">
        <v>858</v>
      </c>
      <c r="C38" t="s">
        <v>212</v>
      </c>
      <c r="D38" t="s">
        <v>859</v>
      </c>
      <c r="E38" t="s">
        <v>214</v>
      </c>
      <c r="F38" t="s">
        <v>860</v>
      </c>
      <c r="G38">
        <v>1</v>
      </c>
      <c r="H38">
        <v>1</v>
      </c>
      <c r="I38">
        <v>2</v>
      </c>
      <c r="J38">
        <v>1</v>
      </c>
      <c r="K38">
        <v>2</v>
      </c>
      <c r="O38">
        <v>1</v>
      </c>
      <c r="P38">
        <v>1</v>
      </c>
      <c r="Q38">
        <v>2</v>
      </c>
      <c r="R38">
        <v>2</v>
      </c>
      <c r="U38">
        <v>2</v>
      </c>
      <c r="W38">
        <v>2</v>
      </c>
      <c r="Y38">
        <v>2</v>
      </c>
      <c r="Z38">
        <v>2</v>
      </c>
      <c r="AA38">
        <v>-98</v>
      </c>
      <c r="AC38">
        <v>1</v>
      </c>
      <c r="AD38">
        <v>1</v>
      </c>
      <c r="AE38">
        <v>3</v>
      </c>
      <c r="AF38">
        <v>5</v>
      </c>
      <c r="AW38">
        <v>1</v>
      </c>
      <c r="AX38">
        <v>10</v>
      </c>
      <c r="AY38">
        <v>-77</v>
      </c>
      <c r="AZ38">
        <v>-98</v>
      </c>
      <c r="BB38">
        <v>1</v>
      </c>
      <c r="BC38">
        <v>1000</v>
      </c>
      <c r="BD38">
        <v>2</v>
      </c>
      <c r="BE38">
        <v>1</v>
      </c>
      <c r="BF38">
        <v>1</v>
      </c>
      <c r="BG38">
        <v>1</v>
      </c>
      <c r="BI38">
        <v>2</v>
      </c>
      <c r="BJ38">
        <v>1</v>
      </c>
      <c r="BK38">
        <v>5</v>
      </c>
      <c r="BL38">
        <v>2</v>
      </c>
      <c r="BS38">
        <v>1</v>
      </c>
      <c r="BU38">
        <v>2</v>
      </c>
      <c r="BW38">
        <v>2</v>
      </c>
      <c r="BX38">
        <v>1</v>
      </c>
      <c r="BY38">
        <v>-98</v>
      </c>
      <c r="BZ38">
        <v>1</v>
      </c>
      <c r="CA38">
        <v>2</v>
      </c>
      <c r="CB38">
        <v>2</v>
      </c>
      <c r="CC38">
        <v>1</v>
      </c>
      <c r="CD38">
        <v>2</v>
      </c>
      <c r="CE38">
        <v>1</v>
      </c>
      <c r="CF38">
        <v>2</v>
      </c>
      <c r="CG38">
        <v>2</v>
      </c>
      <c r="CH38">
        <v>2</v>
      </c>
      <c r="CI38">
        <v>2</v>
      </c>
      <c r="CJ38">
        <v>2</v>
      </c>
      <c r="CK38">
        <v>6</v>
      </c>
      <c r="CL38">
        <v>5</v>
      </c>
      <c r="CM38">
        <v>1</v>
      </c>
      <c r="CN38">
        <v>1</v>
      </c>
      <c r="CO38">
        <v>2</v>
      </c>
      <c r="CP38">
        <v>1</v>
      </c>
      <c r="CQ38">
        <v>1</v>
      </c>
      <c r="CR38">
        <v>1</v>
      </c>
      <c r="CS38">
        <v>1</v>
      </c>
      <c r="CT38">
        <v>1</v>
      </c>
      <c r="CU38">
        <v>1</v>
      </c>
      <c r="CV38">
        <v>2</v>
      </c>
      <c r="CX38">
        <v>3</v>
      </c>
      <c r="CY38">
        <v>1</v>
      </c>
      <c r="CZ38">
        <v>1</v>
      </c>
      <c r="DA38">
        <v>4</v>
      </c>
      <c r="DB38">
        <v>1</v>
      </c>
      <c r="DC38">
        <v>0.8</v>
      </c>
      <c r="DD38">
        <v>-97</v>
      </c>
      <c r="DE38">
        <v>1</v>
      </c>
      <c r="DF38">
        <v>5</v>
      </c>
      <c r="DH38">
        <v>3</v>
      </c>
      <c r="DI38">
        <v>2</v>
      </c>
      <c r="DO38">
        <v>2</v>
      </c>
      <c r="DP38">
        <v>2</v>
      </c>
      <c r="DQ38">
        <v>4</v>
      </c>
      <c r="DR38">
        <v>6</v>
      </c>
      <c r="DW38">
        <v>1</v>
      </c>
      <c r="DX38">
        <v>2</v>
      </c>
      <c r="DY38">
        <v>2</v>
      </c>
      <c r="DZ38">
        <v>2</v>
      </c>
      <c r="EA38" t="s">
        <v>861</v>
      </c>
      <c r="EB38">
        <v>1100</v>
      </c>
      <c r="EC38">
        <v>18.329999999999998</v>
      </c>
      <c r="EE38">
        <v>2</v>
      </c>
      <c r="EF38">
        <v>1</v>
      </c>
      <c r="EG38" t="s">
        <v>862</v>
      </c>
      <c r="EI38">
        <v>1</v>
      </c>
      <c r="EJ38">
        <v>1</v>
      </c>
      <c r="EK38">
        <v>3</v>
      </c>
      <c r="EL38">
        <v>8</v>
      </c>
      <c r="EM38">
        <v>25</v>
      </c>
      <c r="ET38" t="s">
        <v>857</v>
      </c>
      <c r="EU38" t="s">
        <v>201</v>
      </c>
      <c r="EV38" t="s">
        <v>202</v>
      </c>
      <c r="EZ38">
        <v>1418</v>
      </c>
      <c r="FA38" t="s">
        <v>237</v>
      </c>
      <c r="FB38" t="s">
        <v>1978</v>
      </c>
      <c r="FC38">
        <v>0</v>
      </c>
      <c r="FD38" t="s">
        <v>2205</v>
      </c>
      <c r="FE38" t="s">
        <v>202</v>
      </c>
      <c r="FI38">
        <v>7.5</v>
      </c>
      <c r="FJ38">
        <v>4</v>
      </c>
      <c r="FK38" t="s">
        <v>2206</v>
      </c>
      <c r="FL38">
        <v>3.5</v>
      </c>
      <c r="FM38">
        <v>1</v>
      </c>
      <c r="FN38" t="s">
        <v>2221</v>
      </c>
      <c r="FO38">
        <v>0</v>
      </c>
      <c r="FP38">
        <v>1</v>
      </c>
      <c r="FQ38">
        <v>0</v>
      </c>
      <c r="FR38">
        <v>0</v>
      </c>
      <c r="FS38" t="s">
        <v>202</v>
      </c>
    </row>
    <row r="39" spans="1:175" x14ac:dyDescent="0.3">
      <c r="A39">
        <v>5639</v>
      </c>
      <c r="B39" t="s">
        <v>2269</v>
      </c>
      <c r="C39" t="s">
        <v>194</v>
      </c>
      <c r="D39" t="s">
        <v>2270</v>
      </c>
      <c r="E39" t="s">
        <v>221</v>
      </c>
      <c r="F39" t="s">
        <v>2271</v>
      </c>
      <c r="G39">
        <v>1</v>
      </c>
      <c r="H39">
        <v>1</v>
      </c>
      <c r="I39">
        <v>2</v>
      </c>
      <c r="J39">
        <v>2</v>
      </c>
      <c r="O39">
        <v>1</v>
      </c>
      <c r="P39">
        <v>0</v>
      </c>
      <c r="Q39">
        <v>1</v>
      </c>
      <c r="R39">
        <v>2</v>
      </c>
      <c r="U39">
        <v>1</v>
      </c>
      <c r="W39">
        <v>2</v>
      </c>
      <c r="Y39">
        <v>2</v>
      </c>
      <c r="Z39">
        <v>2</v>
      </c>
      <c r="AA39">
        <v>1</v>
      </c>
      <c r="AB39">
        <v>2013</v>
      </c>
      <c r="AC39">
        <v>8</v>
      </c>
      <c r="AD39">
        <v>1</v>
      </c>
      <c r="AE39">
        <v>3</v>
      </c>
      <c r="AF39">
        <v>4</v>
      </c>
      <c r="AW39">
        <v>2</v>
      </c>
      <c r="AX39">
        <v>8</v>
      </c>
      <c r="AY39">
        <v>2</v>
      </c>
      <c r="BD39">
        <v>1</v>
      </c>
      <c r="BY39">
        <v>2</v>
      </c>
      <c r="BZ39">
        <v>1</v>
      </c>
      <c r="CA39">
        <v>1</v>
      </c>
      <c r="CB39">
        <v>1</v>
      </c>
      <c r="CC39">
        <v>1</v>
      </c>
      <c r="CD39">
        <v>2</v>
      </c>
      <c r="CE39">
        <v>1</v>
      </c>
      <c r="CF39">
        <v>2</v>
      </c>
      <c r="CG39">
        <v>2</v>
      </c>
      <c r="CH39">
        <v>3</v>
      </c>
      <c r="CI39">
        <v>1</v>
      </c>
      <c r="CJ39">
        <v>2</v>
      </c>
      <c r="CK39">
        <v>5</v>
      </c>
      <c r="CL39">
        <v>1</v>
      </c>
      <c r="CM39">
        <v>4</v>
      </c>
      <c r="CN39">
        <v>1</v>
      </c>
      <c r="CO39">
        <v>2</v>
      </c>
      <c r="CP39">
        <v>1</v>
      </c>
      <c r="CQ39">
        <v>2</v>
      </c>
      <c r="CR39">
        <v>1</v>
      </c>
      <c r="CS39">
        <v>0</v>
      </c>
      <c r="CV39">
        <v>2</v>
      </c>
      <c r="CX39">
        <v>2</v>
      </c>
      <c r="CY39">
        <v>2</v>
      </c>
      <c r="CZ39">
        <v>1</v>
      </c>
      <c r="DA39">
        <v>3</v>
      </c>
      <c r="DB39">
        <v>1</v>
      </c>
      <c r="DC39">
        <v>0.5</v>
      </c>
      <c r="DD39">
        <v>1</v>
      </c>
      <c r="DE39">
        <v>1</v>
      </c>
      <c r="DF39">
        <v>3</v>
      </c>
      <c r="DH39">
        <v>0</v>
      </c>
      <c r="DI39">
        <v>1</v>
      </c>
      <c r="DJ39">
        <v>0</v>
      </c>
      <c r="DK39">
        <v>0</v>
      </c>
      <c r="DL39">
        <v>2</v>
      </c>
      <c r="DO39">
        <v>2</v>
      </c>
      <c r="DP39">
        <v>1</v>
      </c>
      <c r="DQ39">
        <v>4</v>
      </c>
      <c r="DR39">
        <v>1</v>
      </c>
      <c r="DW39">
        <v>2</v>
      </c>
      <c r="DX39">
        <v>8</v>
      </c>
      <c r="DY39">
        <v>1</v>
      </c>
      <c r="DZ39">
        <v>2</v>
      </c>
      <c r="EA39" t="s">
        <v>2272</v>
      </c>
      <c r="EB39">
        <v>621</v>
      </c>
      <c r="EC39">
        <v>10.35</v>
      </c>
      <c r="EE39">
        <v>2</v>
      </c>
      <c r="EF39">
        <v>1</v>
      </c>
      <c r="EG39" t="s">
        <v>856</v>
      </c>
      <c r="EI39">
        <v>1</v>
      </c>
      <c r="EJ39">
        <v>1</v>
      </c>
      <c r="EK39">
        <v>2</v>
      </c>
      <c r="EL39">
        <v>4</v>
      </c>
      <c r="EM39">
        <v>16</v>
      </c>
      <c r="ET39" t="s">
        <v>893</v>
      </c>
      <c r="EU39" t="s">
        <v>201</v>
      </c>
      <c r="EV39" t="s">
        <v>202</v>
      </c>
      <c r="EZ39">
        <v>1286</v>
      </c>
      <c r="FA39" t="s">
        <v>2204</v>
      </c>
      <c r="FB39" t="s">
        <v>1978</v>
      </c>
      <c r="FC39">
        <v>0</v>
      </c>
      <c r="FD39" t="s">
        <v>2248</v>
      </c>
      <c r="FE39" t="s">
        <v>202</v>
      </c>
      <c r="FI39">
        <v>12.5</v>
      </c>
      <c r="FJ39">
        <v>4</v>
      </c>
      <c r="FK39" t="s">
        <v>2206</v>
      </c>
      <c r="FL39">
        <v>3.5</v>
      </c>
      <c r="FM39">
        <v>0</v>
      </c>
      <c r="FN39" t="s">
        <v>2207</v>
      </c>
      <c r="FO39">
        <v>0</v>
      </c>
      <c r="FP39">
        <v>1</v>
      </c>
      <c r="FQ39">
        <v>0</v>
      </c>
      <c r="FR39">
        <v>0</v>
      </c>
      <c r="FS39" t="s">
        <v>205</v>
      </c>
    </row>
    <row r="40" spans="1:175" x14ac:dyDescent="0.3">
      <c r="A40">
        <v>5761</v>
      </c>
      <c r="B40" t="s">
        <v>901</v>
      </c>
      <c r="C40" t="s">
        <v>212</v>
      </c>
      <c r="D40" t="s">
        <v>902</v>
      </c>
      <c r="E40" t="s">
        <v>293</v>
      </c>
      <c r="F40" t="s">
        <v>903</v>
      </c>
      <c r="G40">
        <v>1</v>
      </c>
      <c r="H40">
        <v>1</v>
      </c>
      <c r="I40">
        <v>2</v>
      </c>
      <c r="J40">
        <v>1</v>
      </c>
      <c r="K40">
        <v>2</v>
      </c>
      <c r="O40">
        <v>1</v>
      </c>
      <c r="P40">
        <v>1</v>
      </c>
      <c r="Q40">
        <v>2</v>
      </c>
      <c r="R40">
        <v>2</v>
      </c>
      <c r="U40">
        <v>2</v>
      </c>
      <c r="W40">
        <v>2</v>
      </c>
      <c r="Y40">
        <v>2</v>
      </c>
      <c r="Z40">
        <v>2</v>
      </c>
      <c r="AA40">
        <v>1</v>
      </c>
      <c r="AB40">
        <v>2013</v>
      </c>
      <c r="AC40">
        <v>7</v>
      </c>
      <c r="AD40">
        <v>3</v>
      </c>
      <c r="AE40">
        <v>5</v>
      </c>
      <c r="AF40">
        <v>4</v>
      </c>
      <c r="AW40">
        <v>1</v>
      </c>
      <c r="AX40">
        <v>4</v>
      </c>
      <c r="AY40">
        <v>2</v>
      </c>
      <c r="BB40">
        <v>1</v>
      </c>
      <c r="BC40">
        <v>0</v>
      </c>
      <c r="BD40">
        <v>2</v>
      </c>
      <c r="BE40">
        <v>1</v>
      </c>
      <c r="BF40">
        <v>1</v>
      </c>
      <c r="BG40">
        <v>1</v>
      </c>
      <c r="BI40">
        <v>1</v>
      </c>
      <c r="BJ40">
        <v>1</v>
      </c>
      <c r="BK40">
        <v>-98</v>
      </c>
      <c r="BL40">
        <v>-77</v>
      </c>
      <c r="BS40">
        <v>4</v>
      </c>
      <c r="BU40">
        <v>1</v>
      </c>
      <c r="BV40">
        <v>3</v>
      </c>
      <c r="BX40">
        <v>1</v>
      </c>
      <c r="BY40">
        <v>2</v>
      </c>
      <c r="BZ40">
        <v>2</v>
      </c>
      <c r="CA40">
        <v>2</v>
      </c>
      <c r="CB40">
        <v>2</v>
      </c>
      <c r="CC40">
        <v>2</v>
      </c>
      <c r="CD40">
        <v>2</v>
      </c>
      <c r="CE40">
        <v>2</v>
      </c>
      <c r="CF40">
        <v>2</v>
      </c>
      <c r="CG40">
        <v>2</v>
      </c>
      <c r="CH40">
        <v>2</v>
      </c>
      <c r="CI40">
        <v>2</v>
      </c>
      <c r="CJ40">
        <v>2</v>
      </c>
      <c r="CK40">
        <v>5</v>
      </c>
      <c r="CL40">
        <v>7</v>
      </c>
      <c r="CM40">
        <v>1</v>
      </c>
      <c r="CN40">
        <v>1</v>
      </c>
      <c r="CO40">
        <v>1</v>
      </c>
      <c r="CP40">
        <v>1</v>
      </c>
      <c r="CQ40">
        <v>1</v>
      </c>
      <c r="CR40">
        <v>1</v>
      </c>
      <c r="CS40">
        <v>1</v>
      </c>
      <c r="CT40">
        <v>1</v>
      </c>
      <c r="CU40">
        <v>1</v>
      </c>
      <c r="CV40">
        <v>2</v>
      </c>
      <c r="CX40">
        <v>2</v>
      </c>
      <c r="CY40">
        <v>5</v>
      </c>
      <c r="CZ40">
        <v>1</v>
      </c>
      <c r="DA40">
        <v>1</v>
      </c>
      <c r="DB40">
        <v>1</v>
      </c>
      <c r="DC40">
        <v>10</v>
      </c>
      <c r="DD40">
        <v>2</v>
      </c>
      <c r="DE40">
        <v>1</v>
      </c>
      <c r="DF40">
        <v>2</v>
      </c>
      <c r="DH40">
        <v>0</v>
      </c>
      <c r="DI40">
        <v>0</v>
      </c>
      <c r="DJ40">
        <v>2</v>
      </c>
      <c r="DO40">
        <v>1</v>
      </c>
      <c r="DP40">
        <v>1</v>
      </c>
      <c r="DQ40">
        <v>8</v>
      </c>
      <c r="DR40">
        <v>1</v>
      </c>
      <c r="DW40">
        <v>2</v>
      </c>
      <c r="DX40">
        <v>8</v>
      </c>
      <c r="DY40">
        <v>1</v>
      </c>
      <c r="DZ40">
        <v>1</v>
      </c>
      <c r="EA40" t="s">
        <v>904</v>
      </c>
      <c r="EB40">
        <v>1068</v>
      </c>
      <c r="EC40">
        <v>17.8</v>
      </c>
      <c r="EE40">
        <v>2</v>
      </c>
      <c r="EF40">
        <v>1</v>
      </c>
      <c r="EG40" t="s">
        <v>634</v>
      </c>
      <c r="EI40">
        <v>1</v>
      </c>
      <c r="EJ40">
        <v>1</v>
      </c>
      <c r="EK40">
        <v>3</v>
      </c>
      <c r="EL40">
        <v>10</v>
      </c>
      <c r="EM40">
        <v>29</v>
      </c>
      <c r="ET40" t="s">
        <v>893</v>
      </c>
      <c r="EU40" t="s">
        <v>201</v>
      </c>
      <c r="EV40" t="s">
        <v>202</v>
      </c>
      <c r="EZ40">
        <v>1747</v>
      </c>
      <c r="FA40" t="s">
        <v>237</v>
      </c>
      <c r="FB40" t="s">
        <v>1978</v>
      </c>
      <c r="FC40">
        <v>0</v>
      </c>
      <c r="FD40" t="s">
        <v>2205</v>
      </c>
      <c r="FE40" t="s">
        <v>202</v>
      </c>
      <c r="FI40">
        <v>12.5</v>
      </c>
      <c r="FJ40">
        <v>4</v>
      </c>
      <c r="FK40" t="s">
        <v>2220</v>
      </c>
      <c r="FL40">
        <v>20</v>
      </c>
      <c r="FM40">
        <v>1</v>
      </c>
      <c r="FN40" t="s">
        <v>2221</v>
      </c>
      <c r="FO40">
        <v>1</v>
      </c>
      <c r="FP40">
        <v>0</v>
      </c>
      <c r="FQ40">
        <v>0</v>
      </c>
      <c r="FR40">
        <v>0</v>
      </c>
      <c r="FS40" t="s">
        <v>2182</v>
      </c>
    </row>
    <row r="41" spans="1:175" x14ac:dyDescent="0.3">
      <c r="A41">
        <v>5776</v>
      </c>
      <c r="B41" t="s">
        <v>2273</v>
      </c>
      <c r="C41" t="s">
        <v>212</v>
      </c>
      <c r="D41" t="s">
        <v>2274</v>
      </c>
      <c r="E41" t="s">
        <v>214</v>
      </c>
      <c r="F41" t="s">
        <v>2275</v>
      </c>
      <c r="G41">
        <v>1</v>
      </c>
      <c r="H41">
        <v>1</v>
      </c>
      <c r="I41">
        <v>2</v>
      </c>
      <c r="J41">
        <v>2</v>
      </c>
      <c r="O41">
        <v>1</v>
      </c>
      <c r="P41">
        <v>0</v>
      </c>
      <c r="Q41">
        <v>1</v>
      </c>
      <c r="R41">
        <v>2</v>
      </c>
      <c r="U41">
        <v>1</v>
      </c>
      <c r="W41">
        <v>2</v>
      </c>
      <c r="Y41">
        <v>2</v>
      </c>
      <c r="Z41">
        <v>2</v>
      </c>
      <c r="AA41">
        <v>1</v>
      </c>
      <c r="AB41">
        <v>2012</v>
      </c>
      <c r="AC41">
        <v>4</v>
      </c>
      <c r="AD41">
        <v>1</v>
      </c>
      <c r="AE41">
        <v>3</v>
      </c>
      <c r="AF41">
        <v>5</v>
      </c>
      <c r="AW41">
        <v>1</v>
      </c>
      <c r="AX41">
        <v>1</v>
      </c>
      <c r="AY41">
        <v>2</v>
      </c>
      <c r="AZ41">
        <v>1</v>
      </c>
      <c r="BA41">
        <v>0</v>
      </c>
      <c r="BB41">
        <v>1</v>
      </c>
      <c r="BC41">
        <v>0</v>
      </c>
      <c r="BD41">
        <v>1</v>
      </c>
      <c r="BY41">
        <v>2</v>
      </c>
      <c r="BZ41">
        <v>2</v>
      </c>
      <c r="CA41">
        <v>2</v>
      </c>
      <c r="CB41">
        <v>2</v>
      </c>
      <c r="CC41">
        <v>2</v>
      </c>
      <c r="CD41">
        <v>2</v>
      </c>
      <c r="CE41">
        <v>2</v>
      </c>
      <c r="CF41">
        <v>2</v>
      </c>
      <c r="CG41">
        <v>2</v>
      </c>
      <c r="CH41">
        <v>1</v>
      </c>
      <c r="CI41">
        <v>1</v>
      </c>
      <c r="CJ41">
        <v>1</v>
      </c>
      <c r="CK41">
        <v>7</v>
      </c>
      <c r="CL41">
        <v>1</v>
      </c>
      <c r="CM41">
        <v>2</v>
      </c>
      <c r="CN41">
        <v>1</v>
      </c>
      <c r="CO41">
        <v>1</v>
      </c>
      <c r="CP41">
        <v>1</v>
      </c>
      <c r="CQ41">
        <v>1</v>
      </c>
      <c r="CR41">
        <v>1</v>
      </c>
      <c r="CS41">
        <v>0</v>
      </c>
      <c r="CV41">
        <v>1</v>
      </c>
      <c r="CW41">
        <v>1</v>
      </c>
      <c r="CX41">
        <v>2</v>
      </c>
      <c r="CY41">
        <v>1</v>
      </c>
      <c r="CZ41">
        <v>1</v>
      </c>
      <c r="DA41">
        <v>3</v>
      </c>
      <c r="DB41">
        <v>1</v>
      </c>
      <c r="DC41">
        <v>0.5</v>
      </c>
      <c r="DD41">
        <v>1</v>
      </c>
      <c r="DE41">
        <v>1</v>
      </c>
      <c r="DF41">
        <v>4</v>
      </c>
      <c r="DG41">
        <v>4</v>
      </c>
      <c r="DH41">
        <v>0</v>
      </c>
      <c r="DI41">
        <v>1</v>
      </c>
      <c r="DJ41">
        <v>1</v>
      </c>
      <c r="DK41">
        <v>0</v>
      </c>
      <c r="DL41">
        <v>0</v>
      </c>
      <c r="DM41">
        <v>1</v>
      </c>
      <c r="DN41">
        <v>1</v>
      </c>
      <c r="DO41">
        <v>1</v>
      </c>
      <c r="DP41">
        <v>1</v>
      </c>
      <c r="DQ41">
        <v>6</v>
      </c>
      <c r="DR41">
        <v>1</v>
      </c>
      <c r="DW41">
        <v>2</v>
      </c>
      <c r="DX41">
        <v>7</v>
      </c>
      <c r="DY41">
        <v>1</v>
      </c>
      <c r="DZ41">
        <v>2</v>
      </c>
      <c r="EA41" t="s">
        <v>198</v>
      </c>
      <c r="EB41">
        <v>703</v>
      </c>
      <c r="EC41">
        <v>11.72</v>
      </c>
      <c r="EE41">
        <v>2</v>
      </c>
      <c r="EF41">
        <v>1</v>
      </c>
      <c r="EG41" t="s">
        <v>619</v>
      </c>
      <c r="EI41">
        <v>1</v>
      </c>
      <c r="EJ41">
        <v>1</v>
      </c>
      <c r="EK41">
        <v>2</v>
      </c>
      <c r="EL41">
        <v>8</v>
      </c>
      <c r="EM41">
        <v>24</v>
      </c>
      <c r="ET41" t="s">
        <v>893</v>
      </c>
      <c r="EU41" t="s">
        <v>201</v>
      </c>
      <c r="EV41" t="s">
        <v>202</v>
      </c>
      <c r="EZ41">
        <v>1418</v>
      </c>
      <c r="FA41" t="s">
        <v>2204</v>
      </c>
      <c r="FB41" t="s">
        <v>1978</v>
      </c>
      <c r="FC41">
        <v>0</v>
      </c>
      <c r="FD41" t="s">
        <v>2205</v>
      </c>
      <c r="FE41" t="s">
        <v>202</v>
      </c>
      <c r="FI41">
        <v>7.5</v>
      </c>
      <c r="FJ41">
        <v>4</v>
      </c>
      <c r="FK41" t="s">
        <v>2206</v>
      </c>
      <c r="FL41">
        <v>3.5</v>
      </c>
      <c r="FM41">
        <v>0</v>
      </c>
      <c r="FN41" t="s">
        <v>2207</v>
      </c>
      <c r="FO41">
        <v>1</v>
      </c>
      <c r="FP41">
        <v>0</v>
      </c>
      <c r="FQ41">
        <v>0</v>
      </c>
      <c r="FR41">
        <v>0</v>
      </c>
      <c r="FS41" t="s">
        <v>2214</v>
      </c>
    </row>
    <row r="42" spans="1:175" x14ac:dyDescent="0.3">
      <c r="A42">
        <v>5896</v>
      </c>
      <c r="B42" t="s">
        <v>2276</v>
      </c>
      <c r="C42" t="s">
        <v>194</v>
      </c>
      <c r="D42" t="s">
        <v>2277</v>
      </c>
      <c r="E42" t="s">
        <v>221</v>
      </c>
      <c r="F42" t="s">
        <v>2278</v>
      </c>
      <c r="G42">
        <v>1</v>
      </c>
      <c r="H42">
        <v>1</v>
      </c>
      <c r="I42">
        <v>2</v>
      </c>
      <c r="J42">
        <v>2</v>
      </c>
      <c r="O42">
        <v>1</v>
      </c>
      <c r="P42">
        <v>0</v>
      </c>
      <c r="Q42">
        <v>1</v>
      </c>
      <c r="R42">
        <v>2</v>
      </c>
      <c r="U42">
        <v>1</v>
      </c>
      <c r="W42">
        <v>2</v>
      </c>
      <c r="Y42">
        <v>2</v>
      </c>
      <c r="Z42">
        <v>2</v>
      </c>
      <c r="AA42">
        <v>1</v>
      </c>
      <c r="AB42">
        <v>2013</v>
      </c>
      <c r="AC42">
        <v>3</v>
      </c>
      <c r="AD42">
        <v>1</v>
      </c>
      <c r="AE42">
        <v>3</v>
      </c>
      <c r="AF42">
        <v>4</v>
      </c>
      <c r="AW42">
        <v>1</v>
      </c>
      <c r="AX42">
        <v>3</v>
      </c>
      <c r="AY42">
        <v>2</v>
      </c>
      <c r="BB42">
        <v>1</v>
      </c>
      <c r="BC42">
        <v>0</v>
      </c>
      <c r="BD42">
        <v>1</v>
      </c>
      <c r="BY42">
        <v>1</v>
      </c>
      <c r="BZ42">
        <v>1</v>
      </c>
      <c r="CA42">
        <v>1</v>
      </c>
      <c r="CB42">
        <v>2</v>
      </c>
      <c r="CC42">
        <v>1</v>
      </c>
      <c r="CD42">
        <v>2</v>
      </c>
      <c r="CE42">
        <v>1</v>
      </c>
      <c r="CF42">
        <v>1</v>
      </c>
      <c r="CG42">
        <v>2</v>
      </c>
      <c r="CH42">
        <v>1</v>
      </c>
      <c r="CI42">
        <v>1</v>
      </c>
      <c r="CJ42">
        <v>2</v>
      </c>
      <c r="CK42">
        <v>7</v>
      </c>
      <c r="CL42">
        <v>3</v>
      </c>
      <c r="CM42">
        <v>1</v>
      </c>
      <c r="CN42">
        <v>1</v>
      </c>
      <c r="CO42">
        <v>2</v>
      </c>
      <c r="CP42">
        <v>1</v>
      </c>
      <c r="CQ42">
        <v>2</v>
      </c>
      <c r="CR42">
        <v>1</v>
      </c>
      <c r="CS42">
        <v>1</v>
      </c>
      <c r="CT42">
        <v>1</v>
      </c>
      <c r="CU42">
        <v>1</v>
      </c>
      <c r="CV42">
        <v>2</v>
      </c>
      <c r="CX42">
        <v>2</v>
      </c>
      <c r="CY42">
        <v>1</v>
      </c>
      <c r="CZ42">
        <v>1</v>
      </c>
      <c r="DA42">
        <v>3</v>
      </c>
      <c r="DB42">
        <v>1</v>
      </c>
      <c r="DC42">
        <v>15</v>
      </c>
      <c r="DD42">
        <v>2</v>
      </c>
      <c r="DE42">
        <v>1</v>
      </c>
      <c r="DF42">
        <v>4</v>
      </c>
      <c r="DH42">
        <v>2</v>
      </c>
      <c r="DI42">
        <v>0</v>
      </c>
      <c r="DJ42">
        <v>0</v>
      </c>
      <c r="DK42">
        <v>2</v>
      </c>
      <c r="DO42">
        <v>1</v>
      </c>
      <c r="DP42">
        <v>1</v>
      </c>
      <c r="DQ42">
        <v>6</v>
      </c>
      <c r="DR42">
        <v>1</v>
      </c>
      <c r="DW42">
        <v>2</v>
      </c>
      <c r="DX42">
        <v>10</v>
      </c>
      <c r="DY42">
        <v>1</v>
      </c>
      <c r="DZ42">
        <v>1</v>
      </c>
      <c r="EA42" t="s">
        <v>229</v>
      </c>
      <c r="EB42">
        <v>619</v>
      </c>
      <c r="EC42">
        <v>10.32</v>
      </c>
      <c r="EE42">
        <v>2</v>
      </c>
      <c r="EF42">
        <v>1</v>
      </c>
      <c r="EG42" t="s">
        <v>856</v>
      </c>
      <c r="EI42">
        <v>1</v>
      </c>
      <c r="EJ42">
        <v>1</v>
      </c>
      <c r="EK42">
        <v>2</v>
      </c>
      <c r="EL42">
        <v>4</v>
      </c>
      <c r="EM42">
        <v>16</v>
      </c>
      <c r="ET42" t="s">
        <v>908</v>
      </c>
      <c r="EU42" t="s">
        <v>201</v>
      </c>
      <c r="EV42" t="s">
        <v>202</v>
      </c>
      <c r="EZ42">
        <v>1286</v>
      </c>
      <c r="FA42" t="s">
        <v>2204</v>
      </c>
      <c r="FB42" t="s">
        <v>1978</v>
      </c>
      <c r="FC42">
        <v>0</v>
      </c>
      <c r="FD42" t="s">
        <v>2205</v>
      </c>
      <c r="FE42" t="s">
        <v>202</v>
      </c>
      <c r="FI42">
        <v>12.5</v>
      </c>
      <c r="FJ42">
        <v>4</v>
      </c>
      <c r="FK42" t="s">
        <v>2206</v>
      </c>
      <c r="FL42">
        <v>3.5</v>
      </c>
      <c r="FM42">
        <v>0</v>
      </c>
      <c r="FN42" t="s">
        <v>2207</v>
      </c>
      <c r="FO42">
        <v>1</v>
      </c>
      <c r="FP42">
        <v>0</v>
      </c>
      <c r="FQ42">
        <v>0</v>
      </c>
      <c r="FR42">
        <v>0</v>
      </c>
      <c r="FS42" t="s">
        <v>2182</v>
      </c>
    </row>
    <row r="43" spans="1:175" x14ac:dyDescent="0.3">
      <c r="A43">
        <v>6085</v>
      </c>
      <c r="B43" t="s">
        <v>2279</v>
      </c>
      <c r="C43" t="s">
        <v>212</v>
      </c>
      <c r="D43" t="s">
        <v>2280</v>
      </c>
      <c r="E43" t="s">
        <v>214</v>
      </c>
      <c r="F43" t="s">
        <v>2281</v>
      </c>
      <c r="G43">
        <v>1</v>
      </c>
      <c r="H43">
        <v>1</v>
      </c>
      <c r="I43">
        <v>2</v>
      </c>
      <c r="J43">
        <v>1</v>
      </c>
      <c r="K43">
        <v>2</v>
      </c>
      <c r="O43">
        <v>1</v>
      </c>
      <c r="P43">
        <v>1</v>
      </c>
      <c r="Q43">
        <v>2</v>
      </c>
      <c r="R43">
        <v>2</v>
      </c>
      <c r="U43">
        <v>3</v>
      </c>
      <c r="V43">
        <v>4</v>
      </c>
      <c r="W43">
        <v>2</v>
      </c>
      <c r="Y43">
        <v>2</v>
      </c>
      <c r="Z43">
        <v>2</v>
      </c>
      <c r="AA43">
        <v>1</v>
      </c>
      <c r="AB43">
        <v>2008</v>
      </c>
      <c r="AC43">
        <v>1</v>
      </c>
      <c r="AD43">
        <v>1</v>
      </c>
      <c r="AE43">
        <v>1</v>
      </c>
      <c r="AF43">
        <v>3</v>
      </c>
      <c r="AW43">
        <v>1</v>
      </c>
      <c r="AX43">
        <v>4</v>
      </c>
      <c r="AY43">
        <v>1</v>
      </c>
      <c r="BB43">
        <v>1</v>
      </c>
      <c r="BC43">
        <v>0</v>
      </c>
      <c r="BD43">
        <v>2</v>
      </c>
      <c r="BE43">
        <v>1</v>
      </c>
      <c r="BF43">
        <v>1</v>
      </c>
      <c r="BG43">
        <v>1</v>
      </c>
      <c r="BI43">
        <v>1</v>
      </c>
      <c r="BJ43">
        <v>1</v>
      </c>
      <c r="BK43">
        <v>-98</v>
      </c>
      <c r="BL43">
        <v>5</v>
      </c>
      <c r="BM43">
        <v>3</v>
      </c>
      <c r="BS43">
        <v>6</v>
      </c>
      <c r="BU43">
        <v>1</v>
      </c>
      <c r="BV43">
        <v>4</v>
      </c>
      <c r="BX43">
        <v>-98</v>
      </c>
      <c r="BY43">
        <v>1</v>
      </c>
      <c r="BZ43">
        <v>2</v>
      </c>
      <c r="CA43">
        <v>2</v>
      </c>
      <c r="CB43">
        <v>2</v>
      </c>
      <c r="CC43">
        <v>2</v>
      </c>
      <c r="CD43">
        <v>2</v>
      </c>
      <c r="CE43">
        <v>2</v>
      </c>
      <c r="CF43">
        <v>2</v>
      </c>
      <c r="CG43">
        <v>2</v>
      </c>
      <c r="CH43">
        <v>2</v>
      </c>
      <c r="CI43">
        <v>2</v>
      </c>
      <c r="CJ43">
        <v>1</v>
      </c>
      <c r="CK43">
        <v>5</v>
      </c>
      <c r="CL43">
        <v>6</v>
      </c>
      <c r="CM43">
        <v>5</v>
      </c>
      <c r="CN43">
        <v>1</v>
      </c>
      <c r="CO43">
        <v>3</v>
      </c>
      <c r="CP43">
        <v>1</v>
      </c>
      <c r="CQ43">
        <v>3</v>
      </c>
      <c r="CR43">
        <v>1</v>
      </c>
      <c r="CS43">
        <v>1</v>
      </c>
      <c r="CT43">
        <v>1</v>
      </c>
      <c r="CU43">
        <v>1</v>
      </c>
      <c r="CV43">
        <v>2</v>
      </c>
      <c r="CX43">
        <v>2</v>
      </c>
      <c r="CY43">
        <v>6</v>
      </c>
      <c r="CZ43">
        <v>1</v>
      </c>
      <c r="DA43">
        <v>2</v>
      </c>
      <c r="DB43">
        <v>1</v>
      </c>
      <c r="DC43">
        <v>4</v>
      </c>
      <c r="DD43">
        <v>1</v>
      </c>
      <c r="DE43">
        <v>1</v>
      </c>
      <c r="DF43">
        <v>2</v>
      </c>
      <c r="DG43">
        <v>2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2</v>
      </c>
      <c r="DO43">
        <v>1</v>
      </c>
      <c r="DP43">
        <v>1</v>
      </c>
      <c r="DQ43">
        <v>4</v>
      </c>
      <c r="DR43">
        <v>1</v>
      </c>
      <c r="DW43">
        <v>2</v>
      </c>
      <c r="DX43">
        <v>-98</v>
      </c>
      <c r="DY43">
        <v>1</v>
      </c>
      <c r="DZ43">
        <v>1</v>
      </c>
      <c r="EA43" t="s">
        <v>2282</v>
      </c>
      <c r="EB43">
        <v>1737</v>
      </c>
      <c r="EC43">
        <v>28.95</v>
      </c>
      <c r="EE43">
        <v>2</v>
      </c>
      <c r="EF43">
        <v>1</v>
      </c>
      <c r="EG43" t="s">
        <v>592</v>
      </c>
      <c r="EI43">
        <v>1</v>
      </c>
      <c r="EJ43">
        <v>1</v>
      </c>
      <c r="EK43">
        <v>3</v>
      </c>
      <c r="EL43">
        <v>8</v>
      </c>
      <c r="EM43">
        <v>25</v>
      </c>
      <c r="ET43" t="s">
        <v>908</v>
      </c>
      <c r="EU43" t="s">
        <v>201</v>
      </c>
      <c r="EV43" t="s">
        <v>2283</v>
      </c>
      <c r="EZ43">
        <v>1418</v>
      </c>
      <c r="FA43" t="s">
        <v>237</v>
      </c>
      <c r="FB43" t="s">
        <v>1978</v>
      </c>
      <c r="FC43">
        <v>0</v>
      </c>
      <c r="FD43" t="s">
        <v>2205</v>
      </c>
      <c r="FE43" t="s">
        <v>202</v>
      </c>
      <c r="FI43">
        <v>17.5</v>
      </c>
      <c r="FJ43">
        <v>3</v>
      </c>
      <c r="FK43" t="s">
        <v>2206</v>
      </c>
      <c r="FL43">
        <v>0.5</v>
      </c>
      <c r="FM43">
        <v>1</v>
      </c>
      <c r="FN43" t="s">
        <v>2221</v>
      </c>
      <c r="FO43">
        <v>1</v>
      </c>
      <c r="FP43">
        <v>0</v>
      </c>
      <c r="FQ43">
        <v>0</v>
      </c>
      <c r="FR43">
        <v>0</v>
      </c>
      <c r="FS43" t="s">
        <v>2182</v>
      </c>
    </row>
    <row r="44" spans="1:175" x14ac:dyDescent="0.3">
      <c r="A44">
        <v>7030</v>
      </c>
      <c r="B44" t="s">
        <v>2284</v>
      </c>
      <c r="C44" t="s">
        <v>194</v>
      </c>
      <c r="D44" t="s">
        <v>2285</v>
      </c>
      <c r="E44" t="s">
        <v>196</v>
      </c>
      <c r="F44" t="s">
        <v>2286</v>
      </c>
      <c r="G44">
        <v>1</v>
      </c>
      <c r="H44">
        <v>1</v>
      </c>
      <c r="I44">
        <v>2</v>
      </c>
      <c r="J44">
        <v>2</v>
      </c>
      <c r="O44">
        <v>1</v>
      </c>
      <c r="P44">
        <v>0</v>
      </c>
      <c r="Q44">
        <v>1</v>
      </c>
      <c r="R44">
        <v>2</v>
      </c>
      <c r="U44">
        <v>2</v>
      </c>
      <c r="W44">
        <v>2</v>
      </c>
      <c r="Y44">
        <v>2</v>
      </c>
      <c r="Z44">
        <v>2</v>
      </c>
      <c r="AA44">
        <v>-98</v>
      </c>
      <c r="AC44">
        <v>1</v>
      </c>
      <c r="AD44">
        <v>3</v>
      </c>
      <c r="AE44">
        <v>1</v>
      </c>
      <c r="AF44">
        <v>4</v>
      </c>
      <c r="AW44">
        <v>1</v>
      </c>
      <c r="AX44">
        <v>-98</v>
      </c>
      <c r="AY44">
        <v>-97</v>
      </c>
      <c r="BD44">
        <v>2</v>
      </c>
      <c r="BE44">
        <v>1</v>
      </c>
      <c r="BY44">
        <v>2</v>
      </c>
      <c r="BZ44">
        <v>1</v>
      </c>
      <c r="CA44">
        <v>1</v>
      </c>
      <c r="CB44">
        <v>1</v>
      </c>
      <c r="CC44">
        <v>1</v>
      </c>
      <c r="CD44">
        <v>2</v>
      </c>
      <c r="CE44">
        <v>2</v>
      </c>
      <c r="CF44">
        <v>2</v>
      </c>
      <c r="CG44">
        <v>2</v>
      </c>
      <c r="CH44">
        <v>2</v>
      </c>
      <c r="CI44">
        <v>2</v>
      </c>
      <c r="CJ44">
        <v>1</v>
      </c>
      <c r="CK44">
        <v>7</v>
      </c>
      <c r="CL44">
        <v>2</v>
      </c>
      <c r="CM44">
        <v>1</v>
      </c>
      <c r="CN44">
        <v>1</v>
      </c>
      <c r="CO44">
        <v>2</v>
      </c>
      <c r="CP44">
        <v>1</v>
      </c>
      <c r="CQ44">
        <v>2</v>
      </c>
      <c r="CR44">
        <v>1</v>
      </c>
      <c r="CS44">
        <v>1</v>
      </c>
      <c r="CT44">
        <v>1</v>
      </c>
      <c r="CU44">
        <v>1</v>
      </c>
      <c r="CV44">
        <v>2</v>
      </c>
      <c r="CX44">
        <v>2</v>
      </c>
      <c r="CY44">
        <v>1</v>
      </c>
      <c r="CZ44">
        <v>1</v>
      </c>
      <c r="DA44">
        <v>3</v>
      </c>
      <c r="DB44">
        <v>1</v>
      </c>
      <c r="DC44">
        <v>17</v>
      </c>
      <c r="DD44">
        <v>1</v>
      </c>
      <c r="DE44">
        <v>1</v>
      </c>
      <c r="DF44">
        <v>4</v>
      </c>
      <c r="DH44">
        <v>0</v>
      </c>
      <c r="DI44">
        <v>1</v>
      </c>
      <c r="DJ44">
        <v>1</v>
      </c>
      <c r="DK44">
        <v>0</v>
      </c>
      <c r="DL44">
        <v>2</v>
      </c>
      <c r="DO44">
        <v>2</v>
      </c>
      <c r="DP44">
        <v>2</v>
      </c>
      <c r="DQ44">
        <v>5</v>
      </c>
      <c r="DR44">
        <v>6</v>
      </c>
      <c r="DW44">
        <v>1</v>
      </c>
      <c r="DX44">
        <v>4</v>
      </c>
      <c r="DY44">
        <v>2</v>
      </c>
      <c r="DZ44">
        <v>2</v>
      </c>
      <c r="EA44" t="s">
        <v>2287</v>
      </c>
      <c r="EB44">
        <v>783</v>
      </c>
      <c r="EC44">
        <v>13.05</v>
      </c>
      <c r="EE44">
        <v>2</v>
      </c>
      <c r="EF44">
        <v>1</v>
      </c>
      <c r="EG44" t="s">
        <v>252</v>
      </c>
      <c r="EI44">
        <v>1</v>
      </c>
      <c r="EJ44">
        <v>1</v>
      </c>
      <c r="EK44">
        <v>2</v>
      </c>
      <c r="EL44">
        <v>5</v>
      </c>
      <c r="EM44">
        <v>18</v>
      </c>
      <c r="ET44" t="s">
        <v>1046</v>
      </c>
      <c r="EU44" t="s">
        <v>201</v>
      </c>
      <c r="EV44" t="s">
        <v>202</v>
      </c>
      <c r="EZ44">
        <v>1752</v>
      </c>
      <c r="FA44" t="s">
        <v>2204</v>
      </c>
      <c r="FB44" t="s">
        <v>1978</v>
      </c>
      <c r="FC44">
        <v>0</v>
      </c>
      <c r="FD44" t="s">
        <v>2205</v>
      </c>
      <c r="FE44" t="s">
        <v>202</v>
      </c>
      <c r="FI44">
        <v>12.5</v>
      </c>
      <c r="FJ44">
        <v>4</v>
      </c>
      <c r="FK44" t="s">
        <v>2220</v>
      </c>
      <c r="FL44">
        <v>0.5</v>
      </c>
      <c r="FM44">
        <v>1</v>
      </c>
      <c r="FN44" t="s">
        <v>2221</v>
      </c>
      <c r="FO44">
        <v>1</v>
      </c>
      <c r="FP44">
        <v>0</v>
      </c>
      <c r="FQ44">
        <v>0</v>
      </c>
      <c r="FR44">
        <v>0</v>
      </c>
      <c r="FS44" t="s">
        <v>202</v>
      </c>
    </row>
    <row r="45" spans="1:175" x14ac:dyDescent="0.3">
      <c r="A45">
        <v>7416</v>
      </c>
      <c r="B45" t="s">
        <v>2288</v>
      </c>
      <c r="C45" t="s">
        <v>194</v>
      </c>
      <c r="D45" t="s">
        <v>2289</v>
      </c>
      <c r="E45" t="s">
        <v>221</v>
      </c>
      <c r="F45" t="s">
        <v>2290</v>
      </c>
      <c r="G45">
        <v>1</v>
      </c>
      <c r="H45">
        <v>1</v>
      </c>
      <c r="I45">
        <v>2</v>
      </c>
      <c r="J45">
        <v>2</v>
      </c>
      <c r="O45">
        <v>1</v>
      </c>
      <c r="P45">
        <v>0</v>
      </c>
      <c r="Q45">
        <v>1</v>
      </c>
      <c r="R45">
        <v>2</v>
      </c>
      <c r="U45">
        <v>2</v>
      </c>
      <c r="W45">
        <v>2</v>
      </c>
      <c r="Y45">
        <v>2</v>
      </c>
      <c r="Z45">
        <v>2</v>
      </c>
      <c r="AA45">
        <v>1</v>
      </c>
      <c r="AB45">
        <v>2013</v>
      </c>
      <c r="AC45">
        <v>2</v>
      </c>
      <c r="AD45">
        <v>2</v>
      </c>
      <c r="AE45">
        <v>-98</v>
      </c>
      <c r="AF45">
        <v>1</v>
      </c>
      <c r="AW45">
        <v>-98</v>
      </c>
      <c r="AX45">
        <v>2</v>
      </c>
      <c r="AY45">
        <v>-77</v>
      </c>
      <c r="BB45">
        <v>1</v>
      </c>
      <c r="BC45">
        <v>30</v>
      </c>
      <c r="BD45">
        <v>2</v>
      </c>
      <c r="BE45">
        <v>2</v>
      </c>
      <c r="BY45">
        <v>2</v>
      </c>
      <c r="BZ45">
        <v>1</v>
      </c>
      <c r="CA45">
        <v>2</v>
      </c>
      <c r="CB45">
        <v>2</v>
      </c>
      <c r="CC45">
        <v>2</v>
      </c>
      <c r="CD45">
        <v>2</v>
      </c>
      <c r="CE45">
        <v>2</v>
      </c>
      <c r="CF45">
        <v>2</v>
      </c>
      <c r="CG45">
        <v>2</v>
      </c>
      <c r="CH45">
        <v>1</v>
      </c>
      <c r="CI45">
        <v>2</v>
      </c>
      <c r="CJ45">
        <v>1</v>
      </c>
      <c r="CK45">
        <v>7</v>
      </c>
      <c r="CL45">
        <v>1</v>
      </c>
      <c r="CM45">
        <v>1</v>
      </c>
      <c r="CN45">
        <v>1</v>
      </c>
      <c r="CO45">
        <v>2</v>
      </c>
      <c r="CP45">
        <v>1</v>
      </c>
      <c r="CQ45">
        <v>2</v>
      </c>
      <c r="CR45">
        <v>1</v>
      </c>
      <c r="CS45">
        <v>2</v>
      </c>
      <c r="CT45">
        <v>1</v>
      </c>
      <c r="CU45">
        <v>2</v>
      </c>
      <c r="CV45">
        <v>2</v>
      </c>
      <c r="CX45">
        <v>2</v>
      </c>
      <c r="CY45">
        <v>1</v>
      </c>
      <c r="CZ45">
        <v>1</v>
      </c>
      <c r="DA45">
        <v>3</v>
      </c>
      <c r="DB45">
        <v>1</v>
      </c>
      <c r="DC45">
        <v>45</v>
      </c>
      <c r="DD45">
        <v>1</v>
      </c>
      <c r="DE45">
        <v>1</v>
      </c>
      <c r="DF45">
        <v>2</v>
      </c>
      <c r="DG45">
        <v>2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2</v>
      </c>
      <c r="DO45">
        <v>1</v>
      </c>
      <c r="DP45">
        <v>2</v>
      </c>
      <c r="DQ45">
        <v>4</v>
      </c>
      <c r="DR45">
        <v>1</v>
      </c>
      <c r="DW45">
        <v>2</v>
      </c>
      <c r="DX45">
        <v>-97</v>
      </c>
      <c r="DY45">
        <v>1</v>
      </c>
      <c r="DZ45">
        <v>1</v>
      </c>
      <c r="EA45" t="s">
        <v>1239</v>
      </c>
      <c r="EB45">
        <v>591</v>
      </c>
      <c r="EC45">
        <v>9.85</v>
      </c>
      <c r="EE45">
        <v>2</v>
      </c>
      <c r="EF45">
        <v>1</v>
      </c>
      <c r="EG45" t="s">
        <v>548</v>
      </c>
      <c r="EI45">
        <v>1</v>
      </c>
      <c r="EJ45">
        <v>1</v>
      </c>
      <c r="EK45">
        <v>2</v>
      </c>
      <c r="EL45">
        <v>4</v>
      </c>
      <c r="EM45">
        <v>16</v>
      </c>
      <c r="ET45" t="s">
        <v>1046</v>
      </c>
      <c r="EU45" t="s">
        <v>201</v>
      </c>
      <c r="EV45" t="s">
        <v>202</v>
      </c>
      <c r="EZ45">
        <v>1286</v>
      </c>
      <c r="FA45" t="s">
        <v>2204</v>
      </c>
      <c r="FB45" t="s">
        <v>1978</v>
      </c>
      <c r="FC45">
        <v>0</v>
      </c>
      <c r="FD45" t="s">
        <v>2219</v>
      </c>
      <c r="FE45" t="s">
        <v>202</v>
      </c>
      <c r="FI45">
        <v>40</v>
      </c>
      <c r="FJ45">
        <v>1</v>
      </c>
      <c r="FK45" t="s">
        <v>2212</v>
      </c>
      <c r="FM45">
        <v>1</v>
      </c>
      <c r="FN45" t="s">
        <v>2213</v>
      </c>
      <c r="FO45">
        <v>1</v>
      </c>
      <c r="FP45">
        <v>0</v>
      </c>
      <c r="FQ45">
        <v>0</v>
      </c>
      <c r="FR45">
        <v>0</v>
      </c>
      <c r="FS45" t="s">
        <v>2182</v>
      </c>
    </row>
    <row r="46" spans="1:175" x14ac:dyDescent="0.3">
      <c r="A46">
        <v>7469</v>
      </c>
      <c r="B46" t="s">
        <v>2291</v>
      </c>
      <c r="C46" t="s">
        <v>212</v>
      </c>
      <c r="D46" t="s">
        <v>2292</v>
      </c>
      <c r="E46" t="s">
        <v>808</v>
      </c>
      <c r="F46" t="s">
        <v>2293</v>
      </c>
      <c r="G46">
        <v>1</v>
      </c>
      <c r="H46">
        <v>1</v>
      </c>
      <c r="I46">
        <v>2</v>
      </c>
      <c r="J46">
        <v>1</v>
      </c>
      <c r="K46">
        <v>2</v>
      </c>
      <c r="O46">
        <v>1</v>
      </c>
      <c r="P46">
        <v>1</v>
      </c>
      <c r="Q46">
        <v>2</v>
      </c>
      <c r="R46">
        <v>2</v>
      </c>
      <c r="U46">
        <v>1</v>
      </c>
      <c r="W46">
        <v>2</v>
      </c>
      <c r="Y46">
        <v>2</v>
      </c>
      <c r="Z46">
        <v>2</v>
      </c>
      <c r="AA46">
        <v>1</v>
      </c>
      <c r="AB46">
        <v>2013</v>
      </c>
      <c r="AC46">
        <v>2</v>
      </c>
      <c r="AD46">
        <v>-98</v>
      </c>
      <c r="AE46">
        <v>-98</v>
      </c>
      <c r="AF46">
        <v>3</v>
      </c>
      <c r="AW46">
        <v>1</v>
      </c>
      <c r="AX46">
        <v>8</v>
      </c>
      <c r="AY46">
        <v>2</v>
      </c>
      <c r="BD46">
        <v>1</v>
      </c>
      <c r="BF46">
        <v>1</v>
      </c>
      <c r="BG46">
        <v>1</v>
      </c>
      <c r="BI46">
        <v>1</v>
      </c>
      <c r="BJ46">
        <v>1</v>
      </c>
      <c r="BK46">
        <v>1</v>
      </c>
      <c r="BL46">
        <v>2</v>
      </c>
      <c r="BS46">
        <v>5</v>
      </c>
      <c r="BU46">
        <v>2</v>
      </c>
      <c r="BW46">
        <v>3</v>
      </c>
      <c r="BX46">
        <v>3</v>
      </c>
      <c r="BY46">
        <v>2</v>
      </c>
      <c r="BZ46">
        <v>2</v>
      </c>
      <c r="CA46">
        <v>1</v>
      </c>
      <c r="CB46">
        <v>2</v>
      </c>
      <c r="CC46">
        <v>2</v>
      </c>
      <c r="CD46">
        <v>2</v>
      </c>
      <c r="CE46">
        <v>2</v>
      </c>
      <c r="CF46">
        <v>2</v>
      </c>
      <c r="CG46">
        <v>2</v>
      </c>
      <c r="CH46">
        <v>2</v>
      </c>
      <c r="CI46">
        <v>3</v>
      </c>
      <c r="CJ46">
        <v>2</v>
      </c>
      <c r="CK46">
        <v>7</v>
      </c>
      <c r="CL46">
        <v>1</v>
      </c>
      <c r="CM46">
        <v>3</v>
      </c>
      <c r="CN46">
        <v>1</v>
      </c>
      <c r="CO46">
        <v>2</v>
      </c>
      <c r="CP46">
        <v>1</v>
      </c>
      <c r="CQ46">
        <v>2</v>
      </c>
      <c r="CR46">
        <v>1</v>
      </c>
      <c r="CS46">
        <v>2</v>
      </c>
      <c r="CT46">
        <v>1</v>
      </c>
      <c r="CU46">
        <v>1</v>
      </c>
      <c r="CV46">
        <v>1</v>
      </c>
      <c r="CW46">
        <v>1</v>
      </c>
      <c r="CX46">
        <v>2</v>
      </c>
      <c r="CY46">
        <v>1</v>
      </c>
      <c r="CZ46">
        <v>1</v>
      </c>
      <c r="DA46">
        <v>4</v>
      </c>
      <c r="DB46">
        <v>1</v>
      </c>
      <c r="DC46">
        <v>22</v>
      </c>
      <c r="DD46">
        <v>3</v>
      </c>
      <c r="DE46">
        <v>1</v>
      </c>
      <c r="DF46">
        <v>4</v>
      </c>
      <c r="DH46">
        <v>0</v>
      </c>
      <c r="DI46">
        <v>0</v>
      </c>
      <c r="DJ46">
        <v>1</v>
      </c>
      <c r="DK46">
        <v>2</v>
      </c>
      <c r="DL46">
        <v>1</v>
      </c>
      <c r="DO46">
        <v>1</v>
      </c>
      <c r="DP46">
        <v>2</v>
      </c>
      <c r="DQ46">
        <v>4</v>
      </c>
      <c r="DR46">
        <v>-98</v>
      </c>
      <c r="DW46">
        <v>2</v>
      </c>
      <c r="DX46">
        <v>6</v>
      </c>
      <c r="DY46">
        <v>1</v>
      </c>
      <c r="DZ46">
        <v>2</v>
      </c>
      <c r="EA46" t="s">
        <v>557</v>
      </c>
      <c r="EB46">
        <v>1267</v>
      </c>
      <c r="EC46">
        <v>21.12</v>
      </c>
      <c r="EE46">
        <v>2</v>
      </c>
      <c r="EF46">
        <v>1</v>
      </c>
      <c r="EG46" t="s">
        <v>665</v>
      </c>
      <c r="EI46">
        <v>1</v>
      </c>
      <c r="EJ46">
        <v>1</v>
      </c>
      <c r="EK46">
        <v>3</v>
      </c>
      <c r="EL46">
        <v>11</v>
      </c>
      <c r="EM46">
        <v>31</v>
      </c>
      <c r="ET46" t="s">
        <v>1046</v>
      </c>
      <c r="EU46" t="s">
        <v>201</v>
      </c>
      <c r="EV46" t="s">
        <v>202</v>
      </c>
      <c r="EZ46">
        <v>1851</v>
      </c>
      <c r="FA46" t="s">
        <v>237</v>
      </c>
      <c r="FB46" t="s">
        <v>1978</v>
      </c>
      <c r="FC46">
        <v>0</v>
      </c>
      <c r="FD46" t="s">
        <v>2205</v>
      </c>
      <c r="FE46" t="s">
        <v>202</v>
      </c>
      <c r="FI46">
        <v>17.5</v>
      </c>
      <c r="FJ46">
        <v>3</v>
      </c>
      <c r="FK46" t="s">
        <v>202</v>
      </c>
      <c r="FM46">
        <v>0</v>
      </c>
      <c r="FN46" t="s">
        <v>2207</v>
      </c>
      <c r="FO46">
        <v>0</v>
      </c>
      <c r="FP46">
        <v>1</v>
      </c>
      <c r="FQ46">
        <v>0</v>
      </c>
      <c r="FR46">
        <v>0</v>
      </c>
      <c r="FS46" t="s">
        <v>205</v>
      </c>
    </row>
    <row r="47" spans="1:175" x14ac:dyDescent="0.3">
      <c r="A47">
        <v>7812</v>
      </c>
      <c r="B47" t="s">
        <v>2294</v>
      </c>
      <c r="C47" t="s">
        <v>212</v>
      </c>
      <c r="D47" t="s">
        <v>2295</v>
      </c>
      <c r="E47" t="s">
        <v>808</v>
      </c>
      <c r="F47" t="s">
        <v>2296</v>
      </c>
      <c r="G47">
        <v>1</v>
      </c>
      <c r="H47">
        <v>1</v>
      </c>
      <c r="I47">
        <v>2</v>
      </c>
      <c r="J47">
        <v>2</v>
      </c>
      <c r="O47">
        <v>1</v>
      </c>
      <c r="P47">
        <v>0</v>
      </c>
      <c r="Q47">
        <v>1</v>
      </c>
      <c r="R47">
        <v>2</v>
      </c>
      <c r="U47">
        <v>2</v>
      </c>
      <c r="W47">
        <v>2</v>
      </c>
      <c r="Y47">
        <v>2</v>
      </c>
      <c r="Z47">
        <v>2</v>
      </c>
      <c r="AA47">
        <v>-98</v>
      </c>
      <c r="AC47">
        <v>2</v>
      </c>
      <c r="AD47">
        <v>3</v>
      </c>
      <c r="AE47">
        <v>4</v>
      </c>
      <c r="AF47">
        <v>5</v>
      </c>
      <c r="AW47">
        <v>2</v>
      </c>
      <c r="AX47">
        <v>-98</v>
      </c>
      <c r="AY47">
        <v>-97</v>
      </c>
      <c r="AZ47">
        <v>-98</v>
      </c>
      <c r="BB47">
        <v>1</v>
      </c>
      <c r="BC47">
        <v>0</v>
      </c>
      <c r="BD47">
        <v>1</v>
      </c>
      <c r="BY47">
        <v>2</v>
      </c>
      <c r="BZ47">
        <v>2</v>
      </c>
      <c r="CA47">
        <v>2</v>
      </c>
      <c r="CB47">
        <v>2</v>
      </c>
      <c r="CC47">
        <v>2</v>
      </c>
      <c r="CD47">
        <v>2</v>
      </c>
      <c r="CE47">
        <v>2</v>
      </c>
      <c r="CF47">
        <v>2</v>
      </c>
      <c r="CG47">
        <v>2</v>
      </c>
      <c r="CH47">
        <v>2</v>
      </c>
      <c r="CI47">
        <v>2</v>
      </c>
      <c r="CJ47">
        <v>2</v>
      </c>
      <c r="CK47">
        <v>7</v>
      </c>
      <c r="CL47">
        <v>5</v>
      </c>
      <c r="CM47">
        <v>2</v>
      </c>
      <c r="CN47">
        <v>1</v>
      </c>
      <c r="CO47">
        <v>1</v>
      </c>
      <c r="CP47">
        <v>1</v>
      </c>
      <c r="CQ47">
        <v>1</v>
      </c>
      <c r="CR47">
        <v>1</v>
      </c>
      <c r="CS47">
        <v>1</v>
      </c>
      <c r="CT47">
        <v>1</v>
      </c>
      <c r="CU47">
        <v>1</v>
      </c>
      <c r="CV47">
        <v>2</v>
      </c>
      <c r="CX47">
        <v>1</v>
      </c>
      <c r="CY47">
        <v>6</v>
      </c>
      <c r="CZ47">
        <v>1</v>
      </c>
      <c r="DA47">
        <v>2</v>
      </c>
      <c r="DB47">
        <v>1</v>
      </c>
      <c r="DC47">
        <v>0.7</v>
      </c>
      <c r="DD47">
        <v>2</v>
      </c>
      <c r="DE47">
        <v>1</v>
      </c>
      <c r="DF47">
        <v>2</v>
      </c>
      <c r="DH47">
        <v>0</v>
      </c>
      <c r="DI47">
        <v>0</v>
      </c>
      <c r="DJ47">
        <v>0</v>
      </c>
      <c r="DK47">
        <v>0</v>
      </c>
      <c r="DL47">
        <v>1</v>
      </c>
      <c r="DM47">
        <v>1</v>
      </c>
      <c r="DO47">
        <v>1</v>
      </c>
      <c r="DP47">
        <v>2</v>
      </c>
      <c r="DQ47">
        <v>4</v>
      </c>
      <c r="DR47">
        <v>2</v>
      </c>
      <c r="DW47">
        <v>2</v>
      </c>
      <c r="DX47">
        <v>-98</v>
      </c>
      <c r="DY47">
        <v>1</v>
      </c>
      <c r="DZ47">
        <v>2</v>
      </c>
      <c r="EA47" t="s">
        <v>2297</v>
      </c>
      <c r="EB47">
        <v>942</v>
      </c>
      <c r="EC47">
        <v>15.7</v>
      </c>
      <c r="EE47">
        <v>2</v>
      </c>
      <c r="EF47">
        <v>1</v>
      </c>
      <c r="EG47" t="s">
        <v>1325</v>
      </c>
      <c r="EI47">
        <v>1</v>
      </c>
      <c r="EJ47">
        <v>1</v>
      </c>
      <c r="EK47">
        <v>2</v>
      </c>
      <c r="EL47">
        <v>11</v>
      </c>
      <c r="EM47">
        <v>30</v>
      </c>
      <c r="ET47" t="s">
        <v>1094</v>
      </c>
      <c r="EU47" t="s">
        <v>201</v>
      </c>
      <c r="EV47" t="s">
        <v>202</v>
      </c>
      <c r="EZ47">
        <v>1851</v>
      </c>
      <c r="FA47" t="s">
        <v>2204</v>
      </c>
      <c r="FB47" t="s">
        <v>1978</v>
      </c>
      <c r="FC47">
        <v>0</v>
      </c>
      <c r="FD47" t="s">
        <v>2248</v>
      </c>
      <c r="FE47" t="s">
        <v>202</v>
      </c>
      <c r="FI47">
        <v>7.5</v>
      </c>
      <c r="FJ47">
        <v>4</v>
      </c>
      <c r="FK47" t="s">
        <v>2220</v>
      </c>
      <c r="FL47">
        <v>7.5</v>
      </c>
      <c r="FM47">
        <v>0</v>
      </c>
      <c r="FN47" t="s">
        <v>2207</v>
      </c>
      <c r="FO47">
        <v>0</v>
      </c>
      <c r="FP47">
        <v>1</v>
      </c>
      <c r="FQ47">
        <v>0</v>
      </c>
      <c r="FR47">
        <v>0</v>
      </c>
      <c r="FS47" t="s">
        <v>202</v>
      </c>
    </row>
    <row r="48" spans="1:175" x14ac:dyDescent="0.3">
      <c r="A48">
        <v>7823</v>
      </c>
      <c r="B48" t="s">
        <v>1114</v>
      </c>
      <c r="C48" t="s">
        <v>194</v>
      </c>
      <c r="D48" t="s">
        <v>1115</v>
      </c>
      <c r="E48" t="s">
        <v>227</v>
      </c>
      <c r="F48" t="s">
        <v>1116</v>
      </c>
      <c r="G48">
        <v>1</v>
      </c>
      <c r="H48">
        <v>1</v>
      </c>
      <c r="I48">
        <v>2</v>
      </c>
      <c r="J48">
        <v>1</v>
      </c>
      <c r="K48">
        <v>2</v>
      </c>
      <c r="O48">
        <v>1</v>
      </c>
      <c r="P48">
        <v>1</v>
      </c>
      <c r="Q48">
        <v>2</v>
      </c>
      <c r="R48">
        <v>2</v>
      </c>
      <c r="U48">
        <v>2</v>
      </c>
      <c r="W48">
        <v>2</v>
      </c>
      <c r="Y48">
        <v>2</v>
      </c>
      <c r="Z48">
        <v>2</v>
      </c>
      <c r="AA48">
        <v>-98</v>
      </c>
      <c r="AC48">
        <v>-98</v>
      </c>
      <c r="AD48">
        <v>1</v>
      </c>
      <c r="AE48">
        <v>3</v>
      </c>
      <c r="AF48">
        <v>3</v>
      </c>
      <c r="AW48">
        <v>2</v>
      </c>
      <c r="AX48">
        <v>-98</v>
      </c>
      <c r="AY48">
        <v>-97</v>
      </c>
      <c r="BD48">
        <v>2</v>
      </c>
      <c r="BE48">
        <v>-98</v>
      </c>
      <c r="BF48">
        <v>1</v>
      </c>
      <c r="BG48">
        <v>1</v>
      </c>
      <c r="BI48">
        <v>1</v>
      </c>
      <c r="BJ48">
        <v>1</v>
      </c>
      <c r="BK48">
        <v>2</v>
      </c>
      <c r="BL48">
        <v>1</v>
      </c>
      <c r="BS48">
        <v>3</v>
      </c>
      <c r="BW48">
        <v>2</v>
      </c>
      <c r="BX48">
        <v>1</v>
      </c>
      <c r="BY48">
        <v>2</v>
      </c>
      <c r="BZ48">
        <v>1</v>
      </c>
      <c r="CA48">
        <v>1</v>
      </c>
      <c r="CB48">
        <v>1</v>
      </c>
      <c r="CC48">
        <v>1</v>
      </c>
      <c r="CD48">
        <v>2</v>
      </c>
      <c r="CE48">
        <v>2</v>
      </c>
      <c r="CF48">
        <v>1</v>
      </c>
      <c r="CG48">
        <v>3</v>
      </c>
      <c r="CH48">
        <v>3</v>
      </c>
      <c r="CI48">
        <v>3</v>
      </c>
      <c r="CJ48">
        <v>3</v>
      </c>
      <c r="CK48">
        <v>7</v>
      </c>
      <c r="CL48">
        <v>1</v>
      </c>
      <c r="CM48">
        <v>3</v>
      </c>
      <c r="CN48">
        <v>1</v>
      </c>
      <c r="CO48">
        <v>2</v>
      </c>
      <c r="CP48">
        <v>1</v>
      </c>
      <c r="CQ48">
        <v>2</v>
      </c>
      <c r="CR48">
        <v>1</v>
      </c>
      <c r="CS48">
        <v>1</v>
      </c>
      <c r="CT48">
        <v>1</v>
      </c>
      <c r="CU48">
        <v>1</v>
      </c>
      <c r="CV48">
        <v>2</v>
      </c>
      <c r="CX48">
        <v>1</v>
      </c>
      <c r="CY48">
        <v>1</v>
      </c>
      <c r="CZ48">
        <v>1</v>
      </c>
      <c r="DA48">
        <v>6</v>
      </c>
      <c r="DB48">
        <v>1</v>
      </c>
      <c r="DC48">
        <v>12</v>
      </c>
      <c r="DD48">
        <v>6</v>
      </c>
      <c r="DE48">
        <v>1</v>
      </c>
      <c r="DF48">
        <v>5</v>
      </c>
      <c r="DG48">
        <v>5</v>
      </c>
      <c r="DH48">
        <v>0</v>
      </c>
      <c r="DI48">
        <v>2</v>
      </c>
      <c r="DJ48">
        <v>0</v>
      </c>
      <c r="DK48">
        <v>0</v>
      </c>
      <c r="DL48">
        <v>1</v>
      </c>
      <c r="DM48">
        <v>1</v>
      </c>
      <c r="DN48">
        <v>1</v>
      </c>
      <c r="DO48">
        <v>1</v>
      </c>
      <c r="DP48">
        <v>2</v>
      </c>
      <c r="DQ48">
        <v>6</v>
      </c>
      <c r="DR48">
        <v>1</v>
      </c>
      <c r="DS48">
        <v>4</v>
      </c>
      <c r="DW48">
        <v>2</v>
      </c>
      <c r="DX48">
        <v>-98</v>
      </c>
      <c r="DY48">
        <v>1</v>
      </c>
      <c r="DZ48">
        <v>1</v>
      </c>
      <c r="EA48" t="s">
        <v>1117</v>
      </c>
      <c r="EB48">
        <v>1430</v>
      </c>
      <c r="EC48">
        <v>23.83</v>
      </c>
      <c r="EE48">
        <v>2</v>
      </c>
      <c r="EF48">
        <v>1</v>
      </c>
      <c r="EG48" t="s">
        <v>820</v>
      </c>
      <c r="EI48">
        <v>1</v>
      </c>
      <c r="EJ48">
        <v>1</v>
      </c>
      <c r="EK48">
        <v>3</v>
      </c>
      <c r="EL48">
        <v>6</v>
      </c>
      <c r="EM48">
        <v>21</v>
      </c>
      <c r="ET48" t="s">
        <v>1094</v>
      </c>
      <c r="EU48" t="s">
        <v>201</v>
      </c>
      <c r="EV48" t="s">
        <v>202</v>
      </c>
      <c r="EZ48">
        <v>1240</v>
      </c>
      <c r="FA48" t="s">
        <v>237</v>
      </c>
      <c r="FB48" t="s">
        <v>1978</v>
      </c>
      <c r="FC48">
        <v>0</v>
      </c>
      <c r="FD48" t="s">
        <v>2248</v>
      </c>
      <c r="FE48" t="s">
        <v>202</v>
      </c>
      <c r="FI48">
        <v>17.5</v>
      </c>
      <c r="FJ48">
        <v>3</v>
      </c>
      <c r="FK48" t="s">
        <v>2206</v>
      </c>
      <c r="FL48">
        <v>3.5</v>
      </c>
      <c r="FM48">
        <v>1</v>
      </c>
      <c r="FN48" t="s">
        <v>2207</v>
      </c>
      <c r="FO48">
        <v>0</v>
      </c>
      <c r="FP48">
        <v>1</v>
      </c>
      <c r="FQ48">
        <v>0</v>
      </c>
      <c r="FR48">
        <v>0</v>
      </c>
      <c r="FS48" t="s">
        <v>202</v>
      </c>
    </row>
    <row r="49" spans="1:175" x14ac:dyDescent="0.3">
      <c r="A49">
        <v>7824</v>
      </c>
      <c r="B49" t="s">
        <v>2298</v>
      </c>
      <c r="C49" t="s">
        <v>194</v>
      </c>
      <c r="D49" t="s">
        <v>2299</v>
      </c>
      <c r="E49" t="s">
        <v>196</v>
      </c>
      <c r="F49" t="s">
        <v>2300</v>
      </c>
      <c r="G49">
        <v>1</v>
      </c>
      <c r="H49">
        <v>1</v>
      </c>
      <c r="I49">
        <v>2</v>
      </c>
      <c r="J49">
        <v>2</v>
      </c>
      <c r="O49">
        <v>1</v>
      </c>
      <c r="P49">
        <v>0</v>
      </c>
      <c r="Q49">
        <v>1</v>
      </c>
      <c r="R49">
        <v>3</v>
      </c>
      <c r="T49">
        <v>2</v>
      </c>
      <c r="U49">
        <v>3</v>
      </c>
      <c r="V49">
        <v>2</v>
      </c>
      <c r="W49">
        <v>2</v>
      </c>
      <c r="Y49">
        <v>2</v>
      </c>
      <c r="Z49">
        <v>2</v>
      </c>
      <c r="AA49">
        <v>1</v>
      </c>
      <c r="AB49">
        <v>2010</v>
      </c>
      <c r="AC49">
        <v>2</v>
      </c>
      <c r="AD49">
        <v>1</v>
      </c>
      <c r="AE49">
        <v>3</v>
      </c>
      <c r="AF49">
        <v>1</v>
      </c>
      <c r="AW49">
        <v>2</v>
      </c>
      <c r="AX49">
        <v>2</v>
      </c>
      <c r="AY49">
        <v>-77</v>
      </c>
      <c r="BB49">
        <v>-98</v>
      </c>
      <c r="BD49">
        <v>1</v>
      </c>
      <c r="BY49">
        <v>1</v>
      </c>
      <c r="BZ49">
        <v>1</v>
      </c>
      <c r="CA49">
        <v>1</v>
      </c>
      <c r="CB49">
        <v>2</v>
      </c>
      <c r="CC49">
        <v>2</v>
      </c>
      <c r="CD49">
        <v>2</v>
      </c>
      <c r="CE49">
        <v>2</v>
      </c>
      <c r="CF49">
        <v>1</v>
      </c>
      <c r="CG49">
        <v>3</v>
      </c>
      <c r="CH49">
        <v>1</v>
      </c>
      <c r="CI49">
        <v>1</v>
      </c>
      <c r="CJ49">
        <v>1</v>
      </c>
      <c r="CK49">
        <v>7</v>
      </c>
      <c r="CL49">
        <v>1</v>
      </c>
      <c r="CM49">
        <v>3</v>
      </c>
      <c r="CN49">
        <v>1</v>
      </c>
      <c r="CO49">
        <v>1</v>
      </c>
      <c r="CP49">
        <v>1</v>
      </c>
      <c r="CQ49">
        <v>1</v>
      </c>
      <c r="CR49">
        <v>1</v>
      </c>
      <c r="CS49">
        <v>0</v>
      </c>
      <c r="CV49">
        <v>2</v>
      </c>
      <c r="CX49">
        <v>2</v>
      </c>
      <c r="CY49">
        <v>1</v>
      </c>
      <c r="CZ49">
        <v>1</v>
      </c>
      <c r="DA49">
        <v>3</v>
      </c>
      <c r="DB49">
        <v>1</v>
      </c>
      <c r="DC49">
        <v>60</v>
      </c>
      <c r="DD49">
        <v>5</v>
      </c>
      <c r="DE49">
        <v>1</v>
      </c>
      <c r="DF49">
        <v>3</v>
      </c>
      <c r="DH49">
        <v>1</v>
      </c>
      <c r="DI49">
        <v>0</v>
      </c>
      <c r="DJ49">
        <v>0</v>
      </c>
      <c r="DK49">
        <v>0</v>
      </c>
      <c r="DL49">
        <v>2</v>
      </c>
      <c r="DO49">
        <v>1</v>
      </c>
      <c r="DP49">
        <v>1</v>
      </c>
      <c r="DQ49">
        <v>6</v>
      </c>
      <c r="DR49">
        <v>1</v>
      </c>
      <c r="DW49">
        <v>2</v>
      </c>
      <c r="DX49">
        <v>3</v>
      </c>
      <c r="DY49">
        <v>1</v>
      </c>
      <c r="DZ49">
        <v>2</v>
      </c>
      <c r="EA49" t="s">
        <v>566</v>
      </c>
      <c r="EB49">
        <v>646</v>
      </c>
      <c r="EC49">
        <v>10.77</v>
      </c>
      <c r="EE49">
        <v>2</v>
      </c>
      <c r="EF49">
        <v>1</v>
      </c>
      <c r="EG49" t="s">
        <v>337</v>
      </c>
      <c r="EI49">
        <v>1</v>
      </c>
      <c r="EJ49">
        <v>1</v>
      </c>
      <c r="EK49">
        <v>2</v>
      </c>
      <c r="EL49">
        <v>5</v>
      </c>
      <c r="EM49">
        <v>18</v>
      </c>
      <c r="ET49" t="s">
        <v>1094</v>
      </c>
      <c r="EU49" t="s">
        <v>201</v>
      </c>
      <c r="EV49" t="s">
        <v>202</v>
      </c>
      <c r="EZ49">
        <v>1752</v>
      </c>
      <c r="FA49" t="s">
        <v>2204</v>
      </c>
      <c r="FB49" t="s">
        <v>1978</v>
      </c>
      <c r="FC49">
        <v>0</v>
      </c>
      <c r="FD49" t="s">
        <v>2248</v>
      </c>
      <c r="FE49" t="s">
        <v>202</v>
      </c>
      <c r="FI49">
        <v>40</v>
      </c>
      <c r="FJ49">
        <v>1</v>
      </c>
      <c r="FK49" t="s">
        <v>2206</v>
      </c>
      <c r="FL49">
        <v>3.5</v>
      </c>
      <c r="FM49">
        <v>0</v>
      </c>
      <c r="FN49" t="s">
        <v>2207</v>
      </c>
      <c r="FO49">
        <v>1</v>
      </c>
      <c r="FP49">
        <v>0</v>
      </c>
      <c r="FQ49">
        <v>0</v>
      </c>
      <c r="FR49">
        <v>0</v>
      </c>
      <c r="FS49" t="s">
        <v>2182</v>
      </c>
    </row>
    <row r="50" spans="1:175" x14ac:dyDescent="0.3">
      <c r="A50">
        <v>8014</v>
      </c>
      <c r="B50" t="s">
        <v>1130</v>
      </c>
      <c r="C50" t="s">
        <v>194</v>
      </c>
      <c r="D50" t="s">
        <v>1131</v>
      </c>
      <c r="E50" t="s">
        <v>227</v>
      </c>
      <c r="F50" t="s">
        <v>1132</v>
      </c>
      <c r="G50">
        <v>1</v>
      </c>
      <c r="H50">
        <v>1</v>
      </c>
      <c r="I50">
        <v>2</v>
      </c>
      <c r="J50">
        <v>1</v>
      </c>
      <c r="K50">
        <v>2</v>
      </c>
      <c r="O50">
        <v>1</v>
      </c>
      <c r="P50">
        <v>1</v>
      </c>
      <c r="Q50">
        <v>2</v>
      </c>
      <c r="R50">
        <v>2</v>
      </c>
      <c r="U50">
        <v>2</v>
      </c>
      <c r="W50">
        <v>2</v>
      </c>
      <c r="Y50">
        <v>2</v>
      </c>
      <c r="Z50">
        <v>2</v>
      </c>
      <c r="AA50">
        <v>-98</v>
      </c>
      <c r="AC50">
        <v>4</v>
      </c>
      <c r="AD50">
        <v>3</v>
      </c>
      <c r="AE50">
        <v>3</v>
      </c>
      <c r="AF50">
        <v>1</v>
      </c>
      <c r="AW50">
        <v>1</v>
      </c>
      <c r="AX50">
        <v>4</v>
      </c>
      <c r="AY50">
        <v>1</v>
      </c>
      <c r="BB50">
        <v>1</v>
      </c>
      <c r="BC50">
        <v>0</v>
      </c>
      <c r="BD50">
        <v>2</v>
      </c>
      <c r="BE50">
        <v>1</v>
      </c>
      <c r="BF50">
        <v>1</v>
      </c>
      <c r="BG50">
        <v>1</v>
      </c>
      <c r="BI50">
        <v>1</v>
      </c>
      <c r="BJ50">
        <v>1</v>
      </c>
      <c r="BK50">
        <v>6</v>
      </c>
      <c r="BL50">
        <v>5</v>
      </c>
      <c r="BS50">
        <v>3</v>
      </c>
      <c r="BW50">
        <v>2</v>
      </c>
      <c r="BX50">
        <v>1</v>
      </c>
      <c r="BY50">
        <v>1</v>
      </c>
      <c r="BZ50">
        <v>1</v>
      </c>
      <c r="CA50">
        <v>1</v>
      </c>
      <c r="CB50">
        <v>-98</v>
      </c>
      <c r="CC50">
        <v>2</v>
      </c>
      <c r="CD50">
        <v>2</v>
      </c>
      <c r="CE50">
        <v>2</v>
      </c>
      <c r="CF50">
        <v>1</v>
      </c>
      <c r="CG50">
        <v>1</v>
      </c>
      <c r="CH50">
        <v>1</v>
      </c>
      <c r="CI50">
        <v>2</v>
      </c>
      <c r="CJ50">
        <v>2</v>
      </c>
      <c r="CK50">
        <v>6</v>
      </c>
      <c r="CL50">
        <v>2</v>
      </c>
      <c r="CM50">
        <v>1</v>
      </c>
      <c r="CN50">
        <v>1</v>
      </c>
      <c r="CO50">
        <v>1</v>
      </c>
      <c r="CP50">
        <v>1</v>
      </c>
      <c r="CQ50">
        <v>1</v>
      </c>
      <c r="CR50">
        <v>1</v>
      </c>
      <c r="CS50">
        <v>1</v>
      </c>
      <c r="CT50">
        <v>1</v>
      </c>
      <c r="CU50">
        <v>1</v>
      </c>
      <c r="CV50">
        <v>2</v>
      </c>
      <c r="CX50">
        <v>2</v>
      </c>
      <c r="CY50">
        <v>1</v>
      </c>
      <c r="CZ50">
        <v>1</v>
      </c>
      <c r="DA50">
        <v>3</v>
      </c>
      <c r="DB50">
        <v>1</v>
      </c>
      <c r="DC50">
        <v>60</v>
      </c>
      <c r="DD50">
        <v>1</v>
      </c>
      <c r="DE50">
        <v>1</v>
      </c>
      <c r="DF50">
        <v>1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1</v>
      </c>
      <c r="DO50">
        <v>1</v>
      </c>
      <c r="DP50">
        <v>2</v>
      </c>
      <c r="DQ50">
        <v>6</v>
      </c>
      <c r="DR50">
        <v>1</v>
      </c>
      <c r="DW50">
        <v>2</v>
      </c>
      <c r="DX50">
        <v>-98</v>
      </c>
      <c r="DY50">
        <v>1</v>
      </c>
      <c r="DZ50">
        <v>2</v>
      </c>
      <c r="EA50" t="s">
        <v>852</v>
      </c>
      <c r="EB50">
        <v>738</v>
      </c>
      <c r="EC50">
        <v>12.3</v>
      </c>
      <c r="EE50">
        <v>2</v>
      </c>
      <c r="EF50">
        <v>1</v>
      </c>
      <c r="EG50" t="s">
        <v>729</v>
      </c>
      <c r="EI50">
        <v>1</v>
      </c>
      <c r="EJ50">
        <v>1</v>
      </c>
      <c r="EK50">
        <v>3</v>
      </c>
      <c r="EL50">
        <v>6</v>
      </c>
      <c r="EM50">
        <v>21</v>
      </c>
      <c r="ET50" t="s">
        <v>1094</v>
      </c>
      <c r="EU50" t="s">
        <v>201</v>
      </c>
      <c r="EV50" t="s">
        <v>202</v>
      </c>
      <c r="EZ50">
        <v>1240</v>
      </c>
      <c r="FA50" t="s">
        <v>237</v>
      </c>
      <c r="FB50" t="s">
        <v>1978</v>
      </c>
      <c r="FC50">
        <v>0</v>
      </c>
      <c r="FD50" t="s">
        <v>2205</v>
      </c>
      <c r="FE50" t="s">
        <v>202</v>
      </c>
      <c r="FI50">
        <v>40</v>
      </c>
      <c r="FJ50">
        <v>1</v>
      </c>
      <c r="FK50" t="s">
        <v>2220</v>
      </c>
      <c r="FL50">
        <v>3.5</v>
      </c>
      <c r="FM50">
        <v>1</v>
      </c>
      <c r="FN50" t="s">
        <v>2221</v>
      </c>
      <c r="FO50">
        <v>1</v>
      </c>
      <c r="FP50">
        <v>0</v>
      </c>
      <c r="FQ50">
        <v>0</v>
      </c>
      <c r="FR50">
        <v>0</v>
      </c>
      <c r="FS50" t="s">
        <v>2182</v>
      </c>
    </row>
    <row r="51" spans="1:175" x14ac:dyDescent="0.3">
      <c r="A51">
        <v>8227</v>
      </c>
      <c r="B51" t="s">
        <v>1145</v>
      </c>
      <c r="C51" t="s">
        <v>194</v>
      </c>
      <c r="D51" t="s">
        <v>1146</v>
      </c>
      <c r="E51" t="s">
        <v>221</v>
      </c>
      <c r="F51" t="s">
        <v>1147</v>
      </c>
      <c r="G51">
        <v>1</v>
      </c>
      <c r="H51">
        <v>1</v>
      </c>
      <c r="I51">
        <v>2</v>
      </c>
      <c r="J51">
        <v>1</v>
      </c>
      <c r="K51">
        <v>2</v>
      </c>
      <c r="O51">
        <v>1</v>
      </c>
      <c r="P51">
        <v>1</v>
      </c>
      <c r="Q51">
        <v>2</v>
      </c>
      <c r="R51">
        <v>2</v>
      </c>
      <c r="U51">
        <v>2</v>
      </c>
      <c r="W51">
        <v>2</v>
      </c>
      <c r="Y51">
        <v>2</v>
      </c>
      <c r="Z51">
        <v>2</v>
      </c>
      <c r="AA51">
        <v>1</v>
      </c>
      <c r="AB51">
        <v>2009</v>
      </c>
      <c r="AC51">
        <v>2</v>
      </c>
      <c r="AD51">
        <v>4</v>
      </c>
      <c r="AE51">
        <v>1</v>
      </c>
      <c r="AF51">
        <v>4</v>
      </c>
      <c r="AW51">
        <v>1</v>
      </c>
      <c r="AX51">
        <v>4</v>
      </c>
      <c r="AY51">
        <v>2</v>
      </c>
      <c r="BB51">
        <v>-98</v>
      </c>
      <c r="BD51">
        <v>-99</v>
      </c>
      <c r="BF51">
        <v>1</v>
      </c>
      <c r="BG51">
        <v>1</v>
      </c>
      <c r="BI51">
        <v>2</v>
      </c>
      <c r="BJ51">
        <v>2</v>
      </c>
      <c r="BK51">
        <v>6</v>
      </c>
      <c r="BL51">
        <v>2</v>
      </c>
      <c r="BM51">
        <v>3</v>
      </c>
      <c r="BS51">
        <v>3</v>
      </c>
      <c r="BW51">
        <v>2</v>
      </c>
      <c r="BX51">
        <v>1</v>
      </c>
      <c r="BY51">
        <v>2</v>
      </c>
      <c r="BZ51">
        <v>1</v>
      </c>
      <c r="CA51">
        <v>1</v>
      </c>
      <c r="CB51">
        <v>1</v>
      </c>
      <c r="CC51">
        <v>1</v>
      </c>
      <c r="CD51">
        <v>2</v>
      </c>
      <c r="CE51">
        <v>1</v>
      </c>
      <c r="CF51">
        <v>1</v>
      </c>
      <c r="CG51">
        <v>2</v>
      </c>
      <c r="CH51">
        <v>2</v>
      </c>
      <c r="CI51">
        <v>2</v>
      </c>
      <c r="CJ51">
        <v>2</v>
      </c>
      <c r="CK51">
        <v>7</v>
      </c>
      <c r="CL51">
        <v>2</v>
      </c>
      <c r="CM51">
        <v>4</v>
      </c>
      <c r="CN51">
        <v>1</v>
      </c>
      <c r="CO51">
        <v>2</v>
      </c>
      <c r="CP51">
        <v>1</v>
      </c>
      <c r="CQ51">
        <v>2</v>
      </c>
      <c r="CR51">
        <v>1</v>
      </c>
      <c r="CS51">
        <v>0</v>
      </c>
      <c r="CV51">
        <v>2</v>
      </c>
      <c r="CX51">
        <v>1</v>
      </c>
      <c r="CY51">
        <v>3</v>
      </c>
      <c r="CZ51">
        <v>1</v>
      </c>
      <c r="DA51">
        <v>2</v>
      </c>
      <c r="DB51">
        <v>1</v>
      </c>
      <c r="DC51">
        <v>11</v>
      </c>
      <c r="DD51">
        <v>2</v>
      </c>
      <c r="DE51">
        <v>1</v>
      </c>
      <c r="DF51">
        <v>3</v>
      </c>
      <c r="DH51">
        <v>1</v>
      </c>
      <c r="DI51">
        <v>0</v>
      </c>
      <c r="DJ51">
        <v>0</v>
      </c>
      <c r="DK51">
        <v>2</v>
      </c>
      <c r="DO51">
        <v>2</v>
      </c>
      <c r="DP51">
        <v>2</v>
      </c>
      <c r="DQ51">
        <v>4</v>
      </c>
      <c r="DR51">
        <v>1</v>
      </c>
      <c r="DW51">
        <v>2</v>
      </c>
      <c r="DX51">
        <v>3</v>
      </c>
      <c r="DY51">
        <v>1</v>
      </c>
      <c r="DZ51">
        <v>1</v>
      </c>
      <c r="EA51" t="s">
        <v>1148</v>
      </c>
      <c r="EB51">
        <v>958</v>
      </c>
      <c r="EC51">
        <v>15.97</v>
      </c>
      <c r="EE51">
        <v>2</v>
      </c>
      <c r="EF51">
        <v>1</v>
      </c>
      <c r="EG51" t="s">
        <v>1149</v>
      </c>
      <c r="EI51">
        <v>1</v>
      </c>
      <c r="EJ51">
        <v>1</v>
      </c>
      <c r="EK51">
        <v>3</v>
      </c>
      <c r="EL51">
        <v>4</v>
      </c>
      <c r="EM51">
        <v>17</v>
      </c>
      <c r="ET51" t="s">
        <v>1136</v>
      </c>
      <c r="EU51" t="s">
        <v>201</v>
      </c>
      <c r="EV51" t="s">
        <v>202</v>
      </c>
      <c r="EZ51">
        <v>1286</v>
      </c>
      <c r="FA51" t="s">
        <v>237</v>
      </c>
      <c r="FB51" t="s">
        <v>1978</v>
      </c>
      <c r="FC51">
        <v>0</v>
      </c>
      <c r="FD51" t="s">
        <v>2205</v>
      </c>
      <c r="FE51" t="s">
        <v>202</v>
      </c>
      <c r="FI51">
        <v>12.5</v>
      </c>
      <c r="FJ51">
        <v>4</v>
      </c>
      <c r="FK51" t="s">
        <v>2233</v>
      </c>
      <c r="FL51">
        <v>0.5</v>
      </c>
      <c r="FN51" t="s">
        <v>2207</v>
      </c>
      <c r="FO51">
        <v>1</v>
      </c>
      <c r="FP51">
        <v>0</v>
      </c>
      <c r="FQ51">
        <v>0</v>
      </c>
      <c r="FR51">
        <v>0</v>
      </c>
      <c r="FS51" t="s">
        <v>2182</v>
      </c>
    </row>
    <row r="52" spans="1:175" x14ac:dyDescent="0.3">
      <c r="A52">
        <v>8344</v>
      </c>
      <c r="B52" t="s">
        <v>1163</v>
      </c>
      <c r="C52" t="s">
        <v>194</v>
      </c>
      <c r="D52" t="s">
        <v>1164</v>
      </c>
      <c r="E52" t="s">
        <v>299</v>
      </c>
      <c r="F52" t="s">
        <v>1165</v>
      </c>
      <c r="G52">
        <v>1</v>
      </c>
      <c r="H52">
        <v>1</v>
      </c>
      <c r="I52">
        <v>2</v>
      </c>
      <c r="J52">
        <v>1</v>
      </c>
      <c r="K52">
        <v>2</v>
      </c>
      <c r="O52">
        <v>1</v>
      </c>
      <c r="P52">
        <v>1</v>
      </c>
      <c r="Q52">
        <v>2</v>
      </c>
      <c r="R52">
        <v>2</v>
      </c>
      <c r="U52">
        <v>2</v>
      </c>
      <c r="W52">
        <v>2</v>
      </c>
      <c r="Y52">
        <v>2</v>
      </c>
      <c r="Z52">
        <v>2</v>
      </c>
      <c r="AA52">
        <v>1</v>
      </c>
      <c r="AB52">
        <v>2011</v>
      </c>
      <c r="AC52">
        <v>2</v>
      </c>
      <c r="AD52">
        <v>3</v>
      </c>
      <c r="AE52">
        <v>1</v>
      </c>
      <c r="AF52">
        <v>4</v>
      </c>
      <c r="AW52">
        <v>2</v>
      </c>
      <c r="AX52">
        <v>3</v>
      </c>
      <c r="AY52">
        <v>2</v>
      </c>
      <c r="BB52">
        <v>1</v>
      </c>
      <c r="BC52">
        <v>0</v>
      </c>
      <c r="BD52">
        <v>2</v>
      </c>
      <c r="BE52">
        <v>2</v>
      </c>
      <c r="BF52">
        <v>1</v>
      </c>
      <c r="BG52">
        <v>1</v>
      </c>
      <c r="BH52">
        <v>2</v>
      </c>
      <c r="BI52">
        <v>1</v>
      </c>
      <c r="BJ52">
        <v>1</v>
      </c>
      <c r="BK52">
        <v>5</v>
      </c>
      <c r="BL52">
        <v>-77</v>
      </c>
      <c r="BS52">
        <v>2</v>
      </c>
      <c r="BT52">
        <v>2</v>
      </c>
      <c r="BU52">
        <v>2</v>
      </c>
      <c r="BW52">
        <v>3</v>
      </c>
      <c r="BX52">
        <v>3</v>
      </c>
      <c r="BY52">
        <v>2</v>
      </c>
      <c r="BZ52">
        <v>2</v>
      </c>
      <c r="CA52">
        <v>1</v>
      </c>
      <c r="CB52">
        <v>2</v>
      </c>
      <c r="CC52">
        <v>2</v>
      </c>
      <c r="CD52">
        <v>1</v>
      </c>
      <c r="CE52">
        <v>2</v>
      </c>
      <c r="CF52">
        <v>1</v>
      </c>
      <c r="CG52">
        <v>2</v>
      </c>
      <c r="CH52">
        <v>2</v>
      </c>
      <c r="CI52">
        <v>1</v>
      </c>
      <c r="CJ52">
        <v>1</v>
      </c>
      <c r="CK52">
        <v>7</v>
      </c>
      <c r="CL52">
        <v>1</v>
      </c>
      <c r="CM52">
        <v>3</v>
      </c>
      <c r="CN52">
        <v>1</v>
      </c>
      <c r="CO52">
        <v>2</v>
      </c>
      <c r="CP52">
        <v>1</v>
      </c>
      <c r="CQ52">
        <v>2</v>
      </c>
      <c r="CR52">
        <v>1</v>
      </c>
      <c r="CS52">
        <v>1</v>
      </c>
      <c r="CT52">
        <v>1</v>
      </c>
      <c r="CU52">
        <v>1</v>
      </c>
      <c r="CV52">
        <v>2</v>
      </c>
      <c r="CX52">
        <v>1</v>
      </c>
      <c r="CY52">
        <v>1</v>
      </c>
      <c r="CZ52">
        <v>1</v>
      </c>
      <c r="DA52">
        <v>4</v>
      </c>
      <c r="DB52">
        <v>1</v>
      </c>
      <c r="DC52">
        <v>12</v>
      </c>
      <c r="DD52">
        <v>1</v>
      </c>
      <c r="DE52">
        <v>1</v>
      </c>
      <c r="DF52">
        <v>6</v>
      </c>
      <c r="DG52">
        <v>6</v>
      </c>
      <c r="DH52">
        <v>0</v>
      </c>
      <c r="DI52">
        <v>0</v>
      </c>
      <c r="DJ52">
        <v>2</v>
      </c>
      <c r="DK52">
        <v>2</v>
      </c>
      <c r="DL52">
        <v>0</v>
      </c>
      <c r="DM52">
        <v>0</v>
      </c>
      <c r="DN52">
        <v>2</v>
      </c>
      <c r="DO52">
        <v>1</v>
      </c>
      <c r="DP52">
        <v>1</v>
      </c>
      <c r="DQ52">
        <v>6</v>
      </c>
      <c r="DR52">
        <v>6</v>
      </c>
      <c r="DW52">
        <v>1</v>
      </c>
      <c r="DX52">
        <v>8</v>
      </c>
      <c r="DY52">
        <v>2</v>
      </c>
      <c r="DZ52">
        <v>1</v>
      </c>
      <c r="EA52" t="s">
        <v>633</v>
      </c>
      <c r="EB52">
        <v>678</v>
      </c>
      <c r="EC52">
        <v>11.3</v>
      </c>
      <c r="EE52">
        <v>2</v>
      </c>
      <c r="EF52">
        <v>1</v>
      </c>
      <c r="EG52" t="s">
        <v>393</v>
      </c>
      <c r="EI52">
        <v>1</v>
      </c>
      <c r="EJ52">
        <v>1</v>
      </c>
      <c r="EK52">
        <v>3</v>
      </c>
      <c r="EL52">
        <v>7</v>
      </c>
      <c r="EM52">
        <v>23</v>
      </c>
      <c r="ET52" t="s">
        <v>1136</v>
      </c>
      <c r="EU52" t="s">
        <v>201</v>
      </c>
      <c r="EV52" t="s">
        <v>202</v>
      </c>
      <c r="EZ52">
        <v>2037</v>
      </c>
      <c r="FA52" t="s">
        <v>237</v>
      </c>
      <c r="FB52" t="s">
        <v>1978</v>
      </c>
      <c r="FC52">
        <v>0</v>
      </c>
      <c r="FD52" t="s">
        <v>2248</v>
      </c>
      <c r="FE52" t="s">
        <v>202</v>
      </c>
      <c r="FI52">
        <v>12.5</v>
      </c>
      <c r="FJ52">
        <v>4</v>
      </c>
      <c r="FK52" t="s">
        <v>2220</v>
      </c>
      <c r="FL52">
        <v>0.5</v>
      </c>
      <c r="FM52">
        <v>1</v>
      </c>
      <c r="FN52" t="s">
        <v>2213</v>
      </c>
      <c r="FO52">
        <v>1</v>
      </c>
      <c r="FP52">
        <v>0</v>
      </c>
      <c r="FQ52">
        <v>0</v>
      </c>
      <c r="FR52">
        <v>0</v>
      </c>
      <c r="FS52" t="s">
        <v>2182</v>
      </c>
    </row>
    <row r="53" spans="1:175" x14ac:dyDescent="0.3">
      <c r="A53">
        <v>8648</v>
      </c>
      <c r="B53" t="s">
        <v>2301</v>
      </c>
      <c r="C53" t="s">
        <v>194</v>
      </c>
      <c r="D53" t="s">
        <v>2302</v>
      </c>
      <c r="E53" t="s">
        <v>227</v>
      </c>
      <c r="F53" t="s">
        <v>2303</v>
      </c>
      <c r="G53">
        <v>1</v>
      </c>
      <c r="H53">
        <v>1</v>
      </c>
      <c r="I53">
        <v>2</v>
      </c>
      <c r="J53">
        <v>2</v>
      </c>
      <c r="O53">
        <v>1</v>
      </c>
      <c r="P53">
        <v>0</v>
      </c>
      <c r="Q53">
        <v>1</v>
      </c>
      <c r="R53">
        <v>2</v>
      </c>
      <c r="U53">
        <v>2</v>
      </c>
      <c r="W53">
        <v>2</v>
      </c>
      <c r="Y53">
        <v>2</v>
      </c>
      <c r="Z53">
        <v>2</v>
      </c>
      <c r="AA53">
        <v>1</v>
      </c>
      <c r="AB53">
        <v>2009</v>
      </c>
      <c r="AC53">
        <v>3</v>
      </c>
      <c r="AD53">
        <v>1</v>
      </c>
      <c r="AE53">
        <v>2</v>
      </c>
      <c r="AF53">
        <v>5</v>
      </c>
      <c r="AW53">
        <v>1</v>
      </c>
      <c r="AX53">
        <v>2</v>
      </c>
      <c r="AY53">
        <v>-77</v>
      </c>
      <c r="BB53">
        <v>1</v>
      </c>
      <c r="BC53">
        <v>0</v>
      </c>
      <c r="BD53">
        <v>1</v>
      </c>
      <c r="BY53">
        <v>1</v>
      </c>
      <c r="BZ53">
        <v>1</v>
      </c>
      <c r="CA53">
        <v>1</v>
      </c>
      <c r="CB53">
        <v>1</v>
      </c>
      <c r="CC53">
        <v>1</v>
      </c>
      <c r="CD53">
        <v>2</v>
      </c>
      <c r="CE53">
        <v>1</v>
      </c>
      <c r="CF53">
        <v>1</v>
      </c>
      <c r="CG53">
        <v>1</v>
      </c>
      <c r="CH53">
        <v>1</v>
      </c>
      <c r="CI53">
        <v>1</v>
      </c>
      <c r="CJ53">
        <v>2</v>
      </c>
      <c r="CK53">
        <v>7</v>
      </c>
      <c r="CL53">
        <v>1</v>
      </c>
      <c r="CM53">
        <v>3</v>
      </c>
      <c r="CN53">
        <v>1</v>
      </c>
      <c r="CO53">
        <v>1</v>
      </c>
      <c r="CP53">
        <v>1</v>
      </c>
      <c r="CQ53">
        <v>1</v>
      </c>
      <c r="CR53">
        <v>1</v>
      </c>
      <c r="CS53">
        <v>0</v>
      </c>
      <c r="CV53">
        <v>1</v>
      </c>
      <c r="CW53">
        <v>1</v>
      </c>
      <c r="CX53">
        <v>2</v>
      </c>
      <c r="CY53">
        <v>3</v>
      </c>
      <c r="CZ53">
        <v>1</v>
      </c>
      <c r="DA53">
        <v>4</v>
      </c>
      <c r="DB53">
        <v>1</v>
      </c>
      <c r="DC53">
        <v>13</v>
      </c>
      <c r="DD53">
        <v>3</v>
      </c>
      <c r="DE53">
        <v>1</v>
      </c>
      <c r="DF53">
        <v>4</v>
      </c>
      <c r="DG53">
        <v>4</v>
      </c>
      <c r="DH53">
        <v>0</v>
      </c>
      <c r="DI53">
        <v>0</v>
      </c>
      <c r="DJ53">
        <v>3</v>
      </c>
      <c r="DK53">
        <v>1</v>
      </c>
      <c r="DL53">
        <v>0</v>
      </c>
      <c r="DM53">
        <v>0</v>
      </c>
      <c r="DN53">
        <v>0</v>
      </c>
      <c r="DO53">
        <v>2</v>
      </c>
      <c r="DP53">
        <v>2</v>
      </c>
      <c r="DQ53">
        <v>5</v>
      </c>
      <c r="DR53">
        <v>1</v>
      </c>
      <c r="DW53">
        <v>2</v>
      </c>
      <c r="DX53">
        <v>10</v>
      </c>
      <c r="DY53">
        <v>1</v>
      </c>
      <c r="DZ53">
        <v>1</v>
      </c>
      <c r="EA53" t="s">
        <v>2304</v>
      </c>
      <c r="EB53">
        <v>865</v>
      </c>
      <c r="EC53">
        <v>14.42</v>
      </c>
      <c r="EE53">
        <v>2</v>
      </c>
      <c r="EF53">
        <v>1</v>
      </c>
      <c r="EG53" t="s">
        <v>2305</v>
      </c>
      <c r="EI53">
        <v>1</v>
      </c>
      <c r="EJ53">
        <v>1</v>
      </c>
      <c r="EK53">
        <v>2</v>
      </c>
      <c r="EL53">
        <v>6</v>
      </c>
      <c r="EM53">
        <v>20</v>
      </c>
      <c r="ET53" t="s">
        <v>1136</v>
      </c>
      <c r="EU53" t="s">
        <v>201</v>
      </c>
      <c r="EV53" t="s">
        <v>202</v>
      </c>
      <c r="EZ53">
        <v>1240</v>
      </c>
      <c r="FA53" t="s">
        <v>2204</v>
      </c>
      <c r="FB53" t="s">
        <v>1978</v>
      </c>
      <c r="FC53">
        <v>0</v>
      </c>
      <c r="FD53" t="s">
        <v>2205</v>
      </c>
      <c r="FE53" t="s">
        <v>202</v>
      </c>
      <c r="FI53">
        <v>7.5</v>
      </c>
      <c r="FJ53">
        <v>4</v>
      </c>
      <c r="FK53" t="s">
        <v>2206</v>
      </c>
      <c r="FL53">
        <v>1.5</v>
      </c>
      <c r="FM53">
        <v>0</v>
      </c>
      <c r="FN53" t="s">
        <v>2207</v>
      </c>
      <c r="FO53">
        <v>0</v>
      </c>
      <c r="FP53">
        <v>1</v>
      </c>
      <c r="FQ53">
        <v>0</v>
      </c>
      <c r="FR53">
        <v>0</v>
      </c>
      <c r="FS53" t="s">
        <v>2182</v>
      </c>
    </row>
    <row r="54" spans="1:175" x14ac:dyDescent="0.3">
      <c r="A54">
        <v>8743</v>
      </c>
      <c r="B54" t="s">
        <v>2306</v>
      </c>
      <c r="C54" t="s">
        <v>212</v>
      </c>
      <c r="D54" t="s">
        <v>2307</v>
      </c>
      <c r="E54" t="s">
        <v>293</v>
      </c>
      <c r="F54" t="s">
        <v>2308</v>
      </c>
      <c r="G54">
        <v>1</v>
      </c>
      <c r="H54">
        <v>1</v>
      </c>
      <c r="I54">
        <v>2</v>
      </c>
      <c r="J54">
        <v>2</v>
      </c>
      <c r="O54">
        <v>1</v>
      </c>
      <c r="P54">
        <v>0</v>
      </c>
      <c r="Q54">
        <v>1</v>
      </c>
      <c r="R54">
        <v>2</v>
      </c>
      <c r="U54">
        <v>2</v>
      </c>
      <c r="W54">
        <v>2</v>
      </c>
      <c r="Y54">
        <v>2</v>
      </c>
      <c r="Z54">
        <v>2</v>
      </c>
      <c r="AA54">
        <v>1</v>
      </c>
      <c r="AB54">
        <v>2011</v>
      </c>
      <c r="AC54">
        <v>1</v>
      </c>
      <c r="AD54">
        <v>1</v>
      </c>
      <c r="AE54">
        <v>3</v>
      </c>
      <c r="AF54">
        <v>5</v>
      </c>
      <c r="AW54">
        <v>1</v>
      </c>
      <c r="AX54">
        <v>8</v>
      </c>
      <c r="AY54">
        <v>2</v>
      </c>
      <c r="BD54">
        <v>2</v>
      </c>
      <c r="BE54">
        <v>2</v>
      </c>
      <c r="BY54">
        <v>1</v>
      </c>
      <c r="BZ54">
        <v>1</v>
      </c>
      <c r="CA54">
        <v>1</v>
      </c>
      <c r="CB54">
        <v>2</v>
      </c>
      <c r="CC54">
        <v>1</v>
      </c>
      <c r="CD54">
        <v>2</v>
      </c>
      <c r="CE54">
        <v>2</v>
      </c>
      <c r="CF54">
        <v>1</v>
      </c>
      <c r="CG54">
        <v>1</v>
      </c>
      <c r="CH54">
        <v>1</v>
      </c>
      <c r="CI54">
        <v>1</v>
      </c>
      <c r="CJ54">
        <v>1</v>
      </c>
      <c r="CK54">
        <v>7</v>
      </c>
      <c r="CL54">
        <v>1</v>
      </c>
      <c r="CM54">
        <v>4</v>
      </c>
      <c r="CN54">
        <v>1</v>
      </c>
      <c r="CO54">
        <v>2</v>
      </c>
      <c r="CP54">
        <v>1</v>
      </c>
      <c r="CQ54">
        <v>2</v>
      </c>
      <c r="CR54">
        <v>1</v>
      </c>
      <c r="CS54">
        <v>0</v>
      </c>
      <c r="CV54">
        <v>2</v>
      </c>
      <c r="CX54">
        <v>2</v>
      </c>
      <c r="CY54">
        <v>1</v>
      </c>
      <c r="CZ54">
        <v>1</v>
      </c>
      <c r="DA54">
        <v>3</v>
      </c>
      <c r="DB54">
        <v>1</v>
      </c>
      <c r="DC54">
        <v>2</v>
      </c>
      <c r="DD54">
        <v>6</v>
      </c>
      <c r="DE54">
        <v>1</v>
      </c>
      <c r="DF54">
        <v>2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2</v>
      </c>
      <c r="DO54">
        <v>1</v>
      </c>
      <c r="DP54">
        <v>2</v>
      </c>
      <c r="DQ54">
        <v>5</v>
      </c>
      <c r="DR54">
        <v>1</v>
      </c>
      <c r="DW54">
        <v>2</v>
      </c>
      <c r="DX54">
        <v>8</v>
      </c>
      <c r="DY54">
        <v>1</v>
      </c>
      <c r="DZ54">
        <v>2</v>
      </c>
      <c r="EA54" t="s">
        <v>1716</v>
      </c>
      <c r="EB54">
        <v>703</v>
      </c>
      <c r="EC54">
        <v>11.72</v>
      </c>
      <c r="EE54">
        <v>2</v>
      </c>
      <c r="EF54">
        <v>1</v>
      </c>
      <c r="EG54" t="s">
        <v>665</v>
      </c>
      <c r="EI54">
        <v>1</v>
      </c>
      <c r="EJ54">
        <v>1</v>
      </c>
      <c r="EK54">
        <v>2</v>
      </c>
      <c r="EL54">
        <v>10</v>
      </c>
      <c r="EM54">
        <v>28</v>
      </c>
      <c r="ET54" t="s">
        <v>1220</v>
      </c>
      <c r="EU54" t="s">
        <v>201</v>
      </c>
      <c r="EV54" t="s">
        <v>202</v>
      </c>
      <c r="EZ54">
        <v>1747</v>
      </c>
      <c r="FA54" t="s">
        <v>2204</v>
      </c>
      <c r="FB54" t="s">
        <v>1978</v>
      </c>
      <c r="FC54">
        <v>0</v>
      </c>
      <c r="FD54" t="s">
        <v>2205</v>
      </c>
      <c r="FE54" t="s">
        <v>202</v>
      </c>
      <c r="FI54">
        <v>7.5</v>
      </c>
      <c r="FJ54">
        <v>4</v>
      </c>
      <c r="FK54" t="s">
        <v>2206</v>
      </c>
      <c r="FL54">
        <v>3.5</v>
      </c>
      <c r="FM54">
        <v>1</v>
      </c>
      <c r="FN54" t="s">
        <v>2213</v>
      </c>
      <c r="FO54">
        <v>0</v>
      </c>
      <c r="FP54">
        <v>1</v>
      </c>
      <c r="FQ54">
        <v>0</v>
      </c>
      <c r="FR54">
        <v>0</v>
      </c>
      <c r="FS54" t="s">
        <v>205</v>
      </c>
    </row>
    <row r="55" spans="1:175" x14ac:dyDescent="0.3">
      <c r="A55">
        <v>8821</v>
      </c>
      <c r="B55" t="s">
        <v>2309</v>
      </c>
      <c r="C55" t="s">
        <v>194</v>
      </c>
      <c r="D55" t="s">
        <v>2310</v>
      </c>
      <c r="E55" t="s">
        <v>196</v>
      </c>
      <c r="F55" t="s">
        <v>2311</v>
      </c>
      <c r="G55">
        <v>1</v>
      </c>
      <c r="H55">
        <v>1</v>
      </c>
      <c r="I55">
        <v>2</v>
      </c>
      <c r="J55">
        <v>2</v>
      </c>
      <c r="O55">
        <v>1</v>
      </c>
      <c r="P55">
        <v>0</v>
      </c>
      <c r="Q55">
        <v>1</v>
      </c>
      <c r="R55">
        <v>2</v>
      </c>
      <c r="U55">
        <v>2</v>
      </c>
      <c r="W55">
        <v>2</v>
      </c>
      <c r="Y55">
        <v>2</v>
      </c>
      <c r="Z55">
        <v>2</v>
      </c>
      <c r="AA55">
        <v>1</v>
      </c>
      <c r="AB55">
        <v>2013</v>
      </c>
      <c r="AC55">
        <v>1</v>
      </c>
      <c r="AD55">
        <v>1</v>
      </c>
      <c r="AE55">
        <v>4</v>
      </c>
      <c r="AF55">
        <v>3</v>
      </c>
      <c r="AW55">
        <v>1</v>
      </c>
      <c r="AX55">
        <v>2</v>
      </c>
      <c r="AY55">
        <v>1</v>
      </c>
      <c r="BB55">
        <v>1</v>
      </c>
      <c r="BC55">
        <v>0</v>
      </c>
      <c r="BD55">
        <v>1</v>
      </c>
      <c r="BY55">
        <v>1</v>
      </c>
      <c r="BZ55">
        <v>1</v>
      </c>
      <c r="CA55">
        <v>1</v>
      </c>
      <c r="CB55">
        <v>1</v>
      </c>
      <c r="CC55">
        <v>2</v>
      </c>
      <c r="CD55">
        <v>2</v>
      </c>
      <c r="CE55">
        <v>-98</v>
      </c>
      <c r="CF55">
        <v>1</v>
      </c>
      <c r="CG55">
        <v>-98</v>
      </c>
      <c r="CH55">
        <v>1</v>
      </c>
      <c r="CI55">
        <v>1</v>
      </c>
      <c r="CJ55">
        <v>1</v>
      </c>
      <c r="CK55">
        <v>7</v>
      </c>
      <c r="CL55">
        <v>1</v>
      </c>
      <c r="CM55">
        <v>4</v>
      </c>
      <c r="CN55">
        <v>1</v>
      </c>
      <c r="CO55">
        <v>1</v>
      </c>
      <c r="CP55">
        <v>1</v>
      </c>
      <c r="CQ55">
        <v>1</v>
      </c>
      <c r="CR55">
        <v>1</v>
      </c>
      <c r="CS55">
        <v>0</v>
      </c>
      <c r="CV55">
        <v>2</v>
      </c>
      <c r="CX55">
        <v>2</v>
      </c>
      <c r="CY55">
        <v>1</v>
      </c>
      <c r="CZ55">
        <v>1</v>
      </c>
      <c r="DA55">
        <v>2</v>
      </c>
      <c r="DB55">
        <v>1</v>
      </c>
      <c r="DC55">
        <v>4</v>
      </c>
      <c r="DD55">
        <v>1</v>
      </c>
      <c r="DE55">
        <v>1</v>
      </c>
      <c r="DF55">
        <v>2</v>
      </c>
      <c r="DH55">
        <v>0</v>
      </c>
      <c r="DI55">
        <v>0</v>
      </c>
      <c r="DJ55">
        <v>1</v>
      </c>
      <c r="DK55">
        <v>0</v>
      </c>
      <c r="DL55">
        <v>1</v>
      </c>
      <c r="DO55">
        <v>2</v>
      </c>
      <c r="DP55">
        <v>2</v>
      </c>
      <c r="DQ55">
        <v>7</v>
      </c>
      <c r="DR55">
        <v>1</v>
      </c>
      <c r="DW55">
        <v>1</v>
      </c>
      <c r="DX55">
        <v>2</v>
      </c>
      <c r="DY55">
        <v>1</v>
      </c>
      <c r="DZ55">
        <v>2</v>
      </c>
      <c r="EA55" t="s">
        <v>695</v>
      </c>
      <c r="EB55">
        <v>734</v>
      </c>
      <c r="EC55">
        <v>12.23</v>
      </c>
      <c r="EE55">
        <v>2</v>
      </c>
      <c r="EF55">
        <v>1</v>
      </c>
      <c r="EG55" t="s">
        <v>230</v>
      </c>
      <c r="EI55">
        <v>1</v>
      </c>
      <c r="EJ55">
        <v>1</v>
      </c>
      <c r="EK55">
        <v>2</v>
      </c>
      <c r="EL55">
        <v>5</v>
      </c>
      <c r="EM55">
        <v>18</v>
      </c>
      <c r="ET55" t="s">
        <v>1220</v>
      </c>
      <c r="EU55" t="s">
        <v>201</v>
      </c>
      <c r="EV55" t="s">
        <v>202</v>
      </c>
      <c r="EZ55">
        <v>1752</v>
      </c>
      <c r="FA55" t="s">
        <v>2204</v>
      </c>
      <c r="FB55" t="s">
        <v>1978</v>
      </c>
      <c r="FC55">
        <v>0</v>
      </c>
      <c r="FD55" t="s">
        <v>2205</v>
      </c>
      <c r="FE55" t="s">
        <v>202</v>
      </c>
      <c r="FI55">
        <v>17.5</v>
      </c>
      <c r="FJ55">
        <v>3</v>
      </c>
      <c r="FK55" t="s">
        <v>2206</v>
      </c>
      <c r="FL55">
        <v>7.5</v>
      </c>
      <c r="FM55">
        <v>0</v>
      </c>
      <c r="FN55" t="s">
        <v>2207</v>
      </c>
      <c r="FO55">
        <v>1</v>
      </c>
      <c r="FP55">
        <v>0</v>
      </c>
      <c r="FQ55">
        <v>0</v>
      </c>
      <c r="FR55">
        <v>0</v>
      </c>
      <c r="FS55" t="s">
        <v>2182</v>
      </c>
    </row>
    <row r="56" spans="1:175" x14ac:dyDescent="0.3">
      <c r="A56">
        <v>8839</v>
      </c>
      <c r="B56" t="s">
        <v>2312</v>
      </c>
      <c r="C56" t="s">
        <v>194</v>
      </c>
      <c r="D56" t="s">
        <v>2313</v>
      </c>
      <c r="E56" t="s">
        <v>299</v>
      </c>
      <c r="F56" t="s">
        <v>1063</v>
      </c>
      <c r="G56">
        <v>1</v>
      </c>
      <c r="H56">
        <v>1</v>
      </c>
      <c r="I56">
        <v>2</v>
      </c>
      <c r="J56">
        <v>2</v>
      </c>
      <c r="O56">
        <v>1</v>
      </c>
      <c r="P56">
        <v>0</v>
      </c>
      <c r="Q56">
        <v>1</v>
      </c>
      <c r="R56">
        <v>2</v>
      </c>
      <c r="U56">
        <v>2</v>
      </c>
      <c r="W56">
        <v>2</v>
      </c>
      <c r="Y56">
        <v>2</v>
      </c>
      <c r="Z56">
        <v>2</v>
      </c>
      <c r="AA56">
        <v>1</v>
      </c>
      <c r="AB56">
        <v>2010</v>
      </c>
      <c r="AC56">
        <v>1</v>
      </c>
      <c r="AD56">
        <v>1</v>
      </c>
      <c r="AE56">
        <v>2</v>
      </c>
      <c r="AF56">
        <v>2</v>
      </c>
      <c r="AW56">
        <v>1</v>
      </c>
      <c r="AX56">
        <v>8</v>
      </c>
      <c r="AY56">
        <v>2</v>
      </c>
      <c r="AZ56">
        <v>1</v>
      </c>
      <c r="BA56">
        <v>0</v>
      </c>
      <c r="BB56">
        <v>1</v>
      </c>
      <c r="BC56">
        <v>0</v>
      </c>
      <c r="BD56">
        <v>2</v>
      </c>
      <c r="BE56">
        <v>2</v>
      </c>
      <c r="BY56">
        <v>1</v>
      </c>
      <c r="BZ56">
        <v>1</v>
      </c>
      <c r="CA56">
        <v>2</v>
      </c>
      <c r="CB56">
        <v>2</v>
      </c>
      <c r="CC56">
        <v>2</v>
      </c>
      <c r="CD56">
        <v>2</v>
      </c>
      <c r="CE56">
        <v>2</v>
      </c>
      <c r="CF56">
        <v>1</v>
      </c>
      <c r="CG56">
        <v>2</v>
      </c>
      <c r="CH56">
        <v>1</v>
      </c>
      <c r="CI56">
        <v>2</v>
      </c>
      <c r="CJ56">
        <v>2</v>
      </c>
      <c r="CK56">
        <v>6</v>
      </c>
      <c r="CL56">
        <v>1</v>
      </c>
      <c r="CM56">
        <v>3</v>
      </c>
      <c r="CN56">
        <v>1</v>
      </c>
      <c r="CO56">
        <v>1</v>
      </c>
      <c r="CP56">
        <v>1</v>
      </c>
      <c r="CQ56">
        <v>1</v>
      </c>
      <c r="CR56">
        <v>1</v>
      </c>
      <c r="CS56">
        <v>0</v>
      </c>
      <c r="CV56">
        <v>2</v>
      </c>
      <c r="CX56">
        <v>2</v>
      </c>
      <c r="CY56">
        <v>5</v>
      </c>
      <c r="CZ56">
        <v>1</v>
      </c>
      <c r="DA56">
        <v>2</v>
      </c>
      <c r="DB56">
        <v>1</v>
      </c>
      <c r="DC56">
        <v>40</v>
      </c>
      <c r="DD56">
        <v>1</v>
      </c>
      <c r="DE56">
        <v>1</v>
      </c>
      <c r="DF56">
        <v>1</v>
      </c>
      <c r="DG56">
        <v>1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1</v>
      </c>
      <c r="DO56">
        <v>2</v>
      </c>
      <c r="DP56">
        <v>-97</v>
      </c>
      <c r="DQ56">
        <v>6</v>
      </c>
      <c r="DR56">
        <v>1</v>
      </c>
      <c r="DW56">
        <v>2</v>
      </c>
      <c r="DX56">
        <v>6</v>
      </c>
      <c r="DY56">
        <v>1</v>
      </c>
      <c r="DZ56">
        <v>2</v>
      </c>
      <c r="EA56" t="s">
        <v>2314</v>
      </c>
      <c r="EB56">
        <v>1096</v>
      </c>
      <c r="EC56">
        <v>18.27</v>
      </c>
      <c r="EE56">
        <v>2</v>
      </c>
      <c r="EF56">
        <v>1</v>
      </c>
      <c r="EG56" t="s">
        <v>696</v>
      </c>
      <c r="EI56">
        <v>1</v>
      </c>
      <c r="EJ56">
        <v>1</v>
      </c>
      <c r="EK56">
        <v>2</v>
      </c>
      <c r="EL56">
        <v>7</v>
      </c>
      <c r="EM56">
        <v>22</v>
      </c>
      <c r="ET56" t="s">
        <v>1220</v>
      </c>
      <c r="EU56" t="s">
        <v>201</v>
      </c>
      <c r="EV56" t="s">
        <v>202</v>
      </c>
      <c r="EZ56">
        <v>2037</v>
      </c>
      <c r="FA56" t="s">
        <v>2204</v>
      </c>
      <c r="FB56" t="s">
        <v>1978</v>
      </c>
      <c r="FC56">
        <v>0</v>
      </c>
      <c r="FD56" t="s">
        <v>2205</v>
      </c>
      <c r="FE56" t="s">
        <v>202</v>
      </c>
      <c r="FI56">
        <v>25</v>
      </c>
      <c r="FJ56">
        <v>2</v>
      </c>
      <c r="FK56" t="s">
        <v>2206</v>
      </c>
      <c r="FL56">
        <v>1.5</v>
      </c>
      <c r="FM56">
        <v>1</v>
      </c>
      <c r="FN56" t="s">
        <v>2213</v>
      </c>
      <c r="FO56">
        <v>0</v>
      </c>
      <c r="FP56">
        <v>1</v>
      </c>
      <c r="FQ56">
        <v>0</v>
      </c>
      <c r="FR56">
        <v>0</v>
      </c>
      <c r="FS56" t="s">
        <v>205</v>
      </c>
    </row>
    <row r="57" spans="1:175" x14ac:dyDescent="0.3">
      <c r="A57">
        <v>8864</v>
      </c>
      <c r="B57" t="s">
        <v>2073</v>
      </c>
      <c r="C57" t="s">
        <v>265</v>
      </c>
      <c r="D57" t="s">
        <v>2074</v>
      </c>
      <c r="E57" t="s">
        <v>334</v>
      </c>
      <c r="F57" t="s">
        <v>2075</v>
      </c>
      <c r="G57">
        <v>1</v>
      </c>
      <c r="H57">
        <v>1</v>
      </c>
      <c r="I57">
        <v>2</v>
      </c>
      <c r="J57">
        <v>1</v>
      </c>
      <c r="K57">
        <v>2</v>
      </c>
      <c r="O57">
        <v>1</v>
      </c>
      <c r="P57">
        <v>1</v>
      </c>
      <c r="Q57">
        <v>2</v>
      </c>
      <c r="R57">
        <v>2</v>
      </c>
      <c r="U57">
        <v>1</v>
      </c>
      <c r="W57">
        <v>1</v>
      </c>
      <c r="Y57">
        <v>2</v>
      </c>
      <c r="Z57">
        <v>2</v>
      </c>
      <c r="AA57">
        <v>1</v>
      </c>
      <c r="AB57">
        <v>2012</v>
      </c>
      <c r="AC57">
        <v>2</v>
      </c>
      <c r="AD57">
        <v>4</v>
      </c>
      <c r="AE57">
        <v>1</v>
      </c>
      <c r="AF57">
        <v>2</v>
      </c>
      <c r="AW57">
        <v>2</v>
      </c>
      <c r="AX57">
        <v>1</v>
      </c>
      <c r="AY57">
        <v>2</v>
      </c>
      <c r="BB57">
        <v>1</v>
      </c>
      <c r="BC57">
        <v>0</v>
      </c>
      <c r="BD57">
        <v>2</v>
      </c>
      <c r="BE57">
        <v>2</v>
      </c>
      <c r="BF57">
        <v>2</v>
      </c>
      <c r="BG57">
        <v>2</v>
      </c>
      <c r="BH57">
        <v>1</v>
      </c>
      <c r="BK57">
        <v>5</v>
      </c>
      <c r="BL57">
        <v>6</v>
      </c>
      <c r="BS57">
        <v>1</v>
      </c>
      <c r="BU57">
        <v>1</v>
      </c>
      <c r="BV57">
        <v>4</v>
      </c>
      <c r="BX57">
        <v>1</v>
      </c>
      <c r="BY57">
        <v>1</v>
      </c>
      <c r="BZ57">
        <v>1</v>
      </c>
      <c r="CA57">
        <v>1</v>
      </c>
      <c r="CB57">
        <v>2</v>
      </c>
      <c r="CC57">
        <v>2</v>
      </c>
      <c r="CD57">
        <v>2</v>
      </c>
      <c r="CE57">
        <v>2</v>
      </c>
      <c r="CF57">
        <v>1</v>
      </c>
      <c r="CG57">
        <v>1</v>
      </c>
      <c r="CH57">
        <v>1</v>
      </c>
      <c r="CI57">
        <v>1</v>
      </c>
      <c r="CJ57">
        <v>2</v>
      </c>
      <c r="CK57">
        <v>6</v>
      </c>
      <c r="CL57">
        <v>2</v>
      </c>
      <c r="CM57">
        <v>1</v>
      </c>
      <c r="CN57">
        <v>1</v>
      </c>
      <c r="CO57">
        <v>1</v>
      </c>
      <c r="CP57">
        <v>1</v>
      </c>
      <c r="CQ57">
        <v>1</v>
      </c>
      <c r="CR57">
        <v>1</v>
      </c>
      <c r="CS57">
        <v>2</v>
      </c>
      <c r="CT57">
        <v>1</v>
      </c>
      <c r="CU57">
        <v>2</v>
      </c>
      <c r="CV57">
        <v>2</v>
      </c>
      <c r="CX57">
        <v>-98</v>
      </c>
      <c r="CY57">
        <v>1</v>
      </c>
      <c r="CZ57">
        <v>1</v>
      </c>
      <c r="DA57">
        <v>3</v>
      </c>
      <c r="DB57">
        <v>1</v>
      </c>
      <c r="DC57">
        <v>5.5</v>
      </c>
      <c r="DD57">
        <v>1</v>
      </c>
      <c r="DE57">
        <v>1</v>
      </c>
      <c r="DF57">
        <v>2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2</v>
      </c>
      <c r="DO57">
        <v>1</v>
      </c>
      <c r="DP57">
        <v>2</v>
      </c>
      <c r="DQ57">
        <v>8</v>
      </c>
      <c r="DR57">
        <v>1</v>
      </c>
      <c r="DW57">
        <v>2</v>
      </c>
      <c r="DX57">
        <v>7</v>
      </c>
      <c r="DY57">
        <v>1</v>
      </c>
      <c r="DZ57">
        <v>1</v>
      </c>
      <c r="EA57" t="s">
        <v>1520</v>
      </c>
      <c r="EB57">
        <v>812</v>
      </c>
      <c r="EC57">
        <v>13.53</v>
      </c>
      <c r="EE57">
        <v>2</v>
      </c>
      <c r="EF57">
        <v>1</v>
      </c>
      <c r="EG57" t="s">
        <v>601</v>
      </c>
      <c r="EI57">
        <v>1</v>
      </c>
      <c r="EJ57">
        <v>1</v>
      </c>
      <c r="EK57">
        <v>3</v>
      </c>
      <c r="EL57">
        <v>14</v>
      </c>
      <c r="EM57">
        <v>37</v>
      </c>
      <c r="ET57" t="s">
        <v>1220</v>
      </c>
      <c r="EU57" t="s">
        <v>201</v>
      </c>
      <c r="EV57" t="s">
        <v>202</v>
      </c>
      <c r="EZ57">
        <v>1945</v>
      </c>
      <c r="FA57" t="s">
        <v>237</v>
      </c>
      <c r="FB57" t="s">
        <v>1978</v>
      </c>
      <c r="FC57">
        <v>0</v>
      </c>
      <c r="FD57" t="s">
        <v>2248</v>
      </c>
      <c r="FE57" t="s">
        <v>202</v>
      </c>
      <c r="FI57">
        <v>25</v>
      </c>
      <c r="FJ57">
        <v>2</v>
      </c>
      <c r="FK57" t="s">
        <v>2233</v>
      </c>
      <c r="FL57">
        <v>0.5</v>
      </c>
      <c r="FM57">
        <v>1</v>
      </c>
      <c r="FN57" t="s">
        <v>2213</v>
      </c>
      <c r="FO57">
        <v>1</v>
      </c>
      <c r="FP57">
        <v>0</v>
      </c>
      <c r="FQ57">
        <v>0</v>
      </c>
      <c r="FR57">
        <v>0</v>
      </c>
      <c r="FS57" t="s">
        <v>2214</v>
      </c>
    </row>
    <row r="58" spans="1:175" x14ac:dyDescent="0.3">
      <c r="A58">
        <v>8985</v>
      </c>
      <c r="B58" t="s">
        <v>2315</v>
      </c>
      <c r="C58" t="s">
        <v>194</v>
      </c>
      <c r="D58" t="s">
        <v>2316</v>
      </c>
      <c r="E58" t="s">
        <v>227</v>
      </c>
      <c r="F58" t="s">
        <v>208</v>
      </c>
      <c r="G58">
        <v>1</v>
      </c>
      <c r="H58">
        <v>1</v>
      </c>
      <c r="I58">
        <v>2</v>
      </c>
      <c r="J58">
        <v>2</v>
      </c>
      <c r="O58">
        <v>1</v>
      </c>
      <c r="P58">
        <v>0</v>
      </c>
      <c r="Q58">
        <v>1</v>
      </c>
      <c r="R58">
        <v>2</v>
      </c>
      <c r="U58">
        <v>2</v>
      </c>
      <c r="W58">
        <v>2</v>
      </c>
      <c r="Y58">
        <v>2</v>
      </c>
      <c r="Z58">
        <v>2</v>
      </c>
      <c r="AA58">
        <v>-98</v>
      </c>
      <c r="AC58">
        <v>2</v>
      </c>
      <c r="AD58">
        <v>3</v>
      </c>
      <c r="AE58">
        <v>1</v>
      </c>
      <c r="AF58">
        <v>3</v>
      </c>
      <c r="AW58">
        <v>1</v>
      </c>
      <c r="AX58">
        <v>4</v>
      </c>
      <c r="AY58">
        <v>2</v>
      </c>
      <c r="BB58">
        <v>1</v>
      </c>
      <c r="BC58">
        <v>0</v>
      </c>
      <c r="BD58">
        <v>2</v>
      </c>
      <c r="BE58">
        <v>1</v>
      </c>
      <c r="BY58">
        <v>2</v>
      </c>
      <c r="BZ58">
        <v>1</v>
      </c>
      <c r="CA58">
        <v>1</v>
      </c>
      <c r="CB58">
        <v>1</v>
      </c>
      <c r="CC58">
        <v>1</v>
      </c>
      <c r="CD58">
        <v>2</v>
      </c>
      <c r="CE58">
        <v>2</v>
      </c>
      <c r="CF58">
        <v>1</v>
      </c>
      <c r="CG58">
        <v>2</v>
      </c>
      <c r="CH58">
        <v>2</v>
      </c>
      <c r="CI58">
        <v>1</v>
      </c>
      <c r="CJ58">
        <v>1</v>
      </c>
      <c r="CK58">
        <v>7</v>
      </c>
      <c r="CL58">
        <v>2</v>
      </c>
      <c r="CM58">
        <v>4</v>
      </c>
      <c r="CN58">
        <v>1</v>
      </c>
      <c r="CO58">
        <v>1</v>
      </c>
      <c r="CP58">
        <v>1</v>
      </c>
      <c r="CQ58">
        <v>1</v>
      </c>
      <c r="CR58">
        <v>1</v>
      </c>
      <c r="CS58">
        <v>1</v>
      </c>
      <c r="CT58">
        <v>1</v>
      </c>
      <c r="CU58">
        <v>1</v>
      </c>
      <c r="CV58">
        <v>2</v>
      </c>
      <c r="CX58">
        <v>2</v>
      </c>
      <c r="CY58">
        <v>1</v>
      </c>
      <c r="CZ58">
        <v>1</v>
      </c>
      <c r="DA58">
        <v>3</v>
      </c>
      <c r="DB58">
        <v>1</v>
      </c>
      <c r="DC58">
        <v>21.5</v>
      </c>
      <c r="DD58">
        <v>1</v>
      </c>
      <c r="DE58">
        <v>1</v>
      </c>
      <c r="DF58">
        <v>3</v>
      </c>
      <c r="DH58">
        <v>0</v>
      </c>
      <c r="DI58">
        <v>1</v>
      </c>
      <c r="DJ58">
        <v>0</v>
      </c>
      <c r="DK58">
        <v>0</v>
      </c>
      <c r="DL58">
        <v>0</v>
      </c>
      <c r="DM58">
        <v>2</v>
      </c>
      <c r="DO58">
        <v>1</v>
      </c>
      <c r="DP58">
        <v>2</v>
      </c>
      <c r="DQ58">
        <v>6</v>
      </c>
      <c r="DR58">
        <v>1</v>
      </c>
      <c r="DW58">
        <v>2</v>
      </c>
      <c r="DX58">
        <v>8</v>
      </c>
      <c r="DY58">
        <v>1</v>
      </c>
      <c r="DZ58">
        <v>2</v>
      </c>
      <c r="EA58" t="s">
        <v>781</v>
      </c>
      <c r="EB58">
        <v>1657</v>
      </c>
      <c r="EC58">
        <v>27.62</v>
      </c>
      <c r="EE58">
        <v>2</v>
      </c>
      <c r="EF58">
        <v>1</v>
      </c>
      <c r="EG58" t="s">
        <v>1475</v>
      </c>
      <c r="EI58">
        <v>1</v>
      </c>
      <c r="EJ58">
        <v>1</v>
      </c>
      <c r="EK58">
        <v>2</v>
      </c>
      <c r="EL58">
        <v>6</v>
      </c>
      <c r="EM58">
        <v>20</v>
      </c>
      <c r="ET58" t="s">
        <v>1220</v>
      </c>
      <c r="EU58" t="s">
        <v>201</v>
      </c>
      <c r="EV58" t="s">
        <v>202</v>
      </c>
      <c r="EZ58">
        <v>1240</v>
      </c>
      <c r="FA58" t="s">
        <v>2204</v>
      </c>
      <c r="FB58" t="s">
        <v>1978</v>
      </c>
      <c r="FC58">
        <v>0</v>
      </c>
      <c r="FD58" t="s">
        <v>2205</v>
      </c>
      <c r="FE58" t="s">
        <v>202</v>
      </c>
      <c r="FI58">
        <v>17.5</v>
      </c>
      <c r="FJ58">
        <v>3</v>
      </c>
      <c r="FK58" t="s">
        <v>2220</v>
      </c>
      <c r="FL58">
        <v>0.5</v>
      </c>
      <c r="FM58">
        <v>1</v>
      </c>
      <c r="FN58" t="s">
        <v>2221</v>
      </c>
      <c r="FO58">
        <v>1</v>
      </c>
      <c r="FP58">
        <v>0</v>
      </c>
      <c r="FQ58">
        <v>0</v>
      </c>
      <c r="FR58">
        <v>0</v>
      </c>
      <c r="FS58" t="s">
        <v>2182</v>
      </c>
    </row>
    <row r="59" spans="1:175" x14ac:dyDescent="0.3">
      <c r="A59">
        <v>9479</v>
      </c>
      <c r="B59" t="s">
        <v>2317</v>
      </c>
      <c r="C59" t="s">
        <v>212</v>
      </c>
      <c r="D59" t="s">
        <v>2318</v>
      </c>
      <c r="E59" t="s">
        <v>214</v>
      </c>
      <c r="F59" t="s">
        <v>2319</v>
      </c>
      <c r="G59">
        <v>1</v>
      </c>
      <c r="H59">
        <v>1</v>
      </c>
      <c r="I59">
        <v>2</v>
      </c>
      <c r="J59">
        <v>2</v>
      </c>
      <c r="O59">
        <v>1</v>
      </c>
      <c r="P59">
        <v>0</v>
      </c>
      <c r="Q59">
        <v>1</v>
      </c>
      <c r="R59">
        <v>2</v>
      </c>
      <c r="U59">
        <v>1</v>
      </c>
      <c r="W59">
        <v>2</v>
      </c>
      <c r="Y59">
        <v>2</v>
      </c>
      <c r="Z59">
        <v>2</v>
      </c>
      <c r="AA59">
        <v>1</v>
      </c>
      <c r="AB59">
        <v>2013</v>
      </c>
      <c r="AC59">
        <v>2</v>
      </c>
      <c r="AD59">
        <v>3</v>
      </c>
      <c r="AE59">
        <v>1</v>
      </c>
      <c r="AF59">
        <v>4</v>
      </c>
      <c r="AW59">
        <v>1</v>
      </c>
      <c r="AX59">
        <v>1</v>
      </c>
      <c r="AY59">
        <v>-77</v>
      </c>
      <c r="BB59">
        <v>1</v>
      </c>
      <c r="BC59">
        <v>0</v>
      </c>
      <c r="BD59">
        <v>2</v>
      </c>
      <c r="BE59">
        <v>1</v>
      </c>
      <c r="BY59">
        <v>-98</v>
      </c>
      <c r="BZ59">
        <v>2</v>
      </c>
      <c r="CA59">
        <v>1</v>
      </c>
      <c r="CB59">
        <v>2</v>
      </c>
      <c r="CC59">
        <v>2</v>
      </c>
      <c r="CD59">
        <v>2</v>
      </c>
      <c r="CE59">
        <v>2</v>
      </c>
      <c r="CF59">
        <v>2</v>
      </c>
      <c r="CG59">
        <v>1</v>
      </c>
      <c r="CH59">
        <v>2</v>
      </c>
      <c r="CI59">
        <v>1</v>
      </c>
      <c r="CJ59">
        <v>2</v>
      </c>
      <c r="CK59">
        <v>6</v>
      </c>
      <c r="CL59">
        <v>7</v>
      </c>
      <c r="CM59">
        <v>6</v>
      </c>
      <c r="CN59">
        <v>1</v>
      </c>
      <c r="CO59">
        <v>2</v>
      </c>
      <c r="CP59">
        <v>1</v>
      </c>
      <c r="CQ59">
        <v>2</v>
      </c>
      <c r="CR59">
        <v>1</v>
      </c>
      <c r="CS59">
        <v>0</v>
      </c>
      <c r="CV59">
        <v>1</v>
      </c>
      <c r="CW59">
        <v>1</v>
      </c>
      <c r="CX59">
        <v>3</v>
      </c>
      <c r="CY59">
        <v>1</v>
      </c>
      <c r="CZ59">
        <v>1</v>
      </c>
      <c r="DA59">
        <v>3</v>
      </c>
      <c r="DB59">
        <v>1</v>
      </c>
      <c r="DC59">
        <v>30</v>
      </c>
      <c r="DD59">
        <v>1</v>
      </c>
      <c r="DE59">
        <v>1</v>
      </c>
      <c r="DF59">
        <v>3</v>
      </c>
      <c r="DG59">
        <v>3</v>
      </c>
      <c r="DH59">
        <v>0</v>
      </c>
      <c r="DI59">
        <v>1</v>
      </c>
      <c r="DJ59">
        <v>0</v>
      </c>
      <c r="DK59">
        <v>0</v>
      </c>
      <c r="DL59">
        <v>0</v>
      </c>
      <c r="DM59">
        <v>0</v>
      </c>
      <c r="DN59">
        <v>2</v>
      </c>
      <c r="DO59">
        <v>1</v>
      </c>
      <c r="DP59">
        <v>2</v>
      </c>
      <c r="DQ59">
        <v>2</v>
      </c>
      <c r="DR59">
        <v>6</v>
      </c>
      <c r="DW59">
        <v>1</v>
      </c>
      <c r="DX59">
        <v>2</v>
      </c>
      <c r="DY59">
        <v>2</v>
      </c>
      <c r="DZ59">
        <v>1</v>
      </c>
      <c r="EA59" t="s">
        <v>2320</v>
      </c>
      <c r="EB59">
        <v>913</v>
      </c>
      <c r="EC59">
        <v>15.22</v>
      </c>
      <c r="EE59">
        <v>2</v>
      </c>
      <c r="EF59">
        <v>1</v>
      </c>
      <c r="EG59" t="s">
        <v>529</v>
      </c>
      <c r="EI59">
        <v>1</v>
      </c>
      <c r="EJ59">
        <v>1</v>
      </c>
      <c r="EK59">
        <v>2</v>
      </c>
      <c r="EL59">
        <v>8</v>
      </c>
      <c r="EM59">
        <v>24</v>
      </c>
      <c r="ET59" t="s">
        <v>1276</v>
      </c>
      <c r="EU59" t="s">
        <v>201</v>
      </c>
      <c r="EV59" t="s">
        <v>202</v>
      </c>
      <c r="EZ59">
        <v>1418</v>
      </c>
      <c r="FA59" t="s">
        <v>2204</v>
      </c>
      <c r="FB59" t="s">
        <v>1978</v>
      </c>
      <c r="FC59">
        <v>0</v>
      </c>
      <c r="FD59" t="s">
        <v>2205</v>
      </c>
      <c r="FE59" t="s">
        <v>202</v>
      </c>
      <c r="FI59">
        <v>12.5</v>
      </c>
      <c r="FJ59">
        <v>4</v>
      </c>
      <c r="FK59" t="s">
        <v>2220</v>
      </c>
      <c r="FL59">
        <v>0.5</v>
      </c>
      <c r="FM59">
        <v>1</v>
      </c>
      <c r="FN59" t="s">
        <v>2221</v>
      </c>
      <c r="FO59">
        <v>1</v>
      </c>
      <c r="FP59">
        <v>0</v>
      </c>
      <c r="FQ59">
        <v>0</v>
      </c>
      <c r="FR59">
        <v>0</v>
      </c>
      <c r="FS59" t="s">
        <v>2214</v>
      </c>
    </row>
    <row r="60" spans="1:175" x14ac:dyDescent="0.3">
      <c r="A60">
        <v>9643</v>
      </c>
      <c r="B60" t="s">
        <v>2321</v>
      </c>
      <c r="C60" t="s">
        <v>194</v>
      </c>
      <c r="D60" t="s">
        <v>2322</v>
      </c>
      <c r="E60" t="s">
        <v>227</v>
      </c>
      <c r="F60" t="s">
        <v>1580</v>
      </c>
      <c r="G60">
        <v>1</v>
      </c>
      <c r="H60">
        <v>1</v>
      </c>
      <c r="I60">
        <v>2</v>
      </c>
      <c r="J60">
        <v>1</v>
      </c>
      <c r="K60">
        <v>2</v>
      </c>
      <c r="O60">
        <v>1</v>
      </c>
      <c r="P60">
        <v>1</v>
      </c>
      <c r="Q60">
        <v>2</v>
      </c>
      <c r="R60">
        <v>2</v>
      </c>
      <c r="U60">
        <v>3</v>
      </c>
      <c r="V60">
        <v>3</v>
      </c>
      <c r="W60">
        <v>2</v>
      </c>
      <c r="Y60">
        <v>2</v>
      </c>
      <c r="Z60">
        <v>2</v>
      </c>
      <c r="AA60">
        <v>1</v>
      </c>
      <c r="AB60">
        <v>2009</v>
      </c>
      <c r="AC60">
        <v>8</v>
      </c>
      <c r="AD60">
        <v>1</v>
      </c>
      <c r="AE60">
        <v>4</v>
      </c>
      <c r="AF60">
        <v>5</v>
      </c>
      <c r="AW60">
        <v>1</v>
      </c>
      <c r="AX60">
        <v>8</v>
      </c>
      <c r="AY60">
        <v>2</v>
      </c>
      <c r="BD60">
        <v>2</v>
      </c>
      <c r="BE60">
        <v>1</v>
      </c>
      <c r="BF60">
        <v>1</v>
      </c>
      <c r="BG60">
        <v>1</v>
      </c>
      <c r="BI60">
        <v>2</v>
      </c>
      <c r="BJ60">
        <v>1</v>
      </c>
      <c r="BK60">
        <v>6</v>
      </c>
      <c r="BL60">
        <v>2</v>
      </c>
      <c r="BS60">
        <v>5</v>
      </c>
      <c r="BU60">
        <v>2</v>
      </c>
      <c r="BW60">
        <v>2</v>
      </c>
      <c r="BX60">
        <v>1</v>
      </c>
      <c r="BY60">
        <v>2</v>
      </c>
      <c r="BZ60">
        <v>1</v>
      </c>
      <c r="CA60">
        <v>1</v>
      </c>
      <c r="CB60">
        <v>1</v>
      </c>
      <c r="CC60">
        <v>2</v>
      </c>
      <c r="CD60">
        <v>2</v>
      </c>
      <c r="CE60">
        <v>2</v>
      </c>
      <c r="CF60">
        <v>2</v>
      </c>
      <c r="CG60">
        <v>-99</v>
      </c>
      <c r="CH60">
        <v>1</v>
      </c>
      <c r="CI60">
        <v>1</v>
      </c>
      <c r="CJ60">
        <v>1</v>
      </c>
      <c r="CK60">
        <v>7</v>
      </c>
      <c r="CL60">
        <v>1</v>
      </c>
      <c r="CM60">
        <v>4</v>
      </c>
      <c r="CN60">
        <v>1</v>
      </c>
      <c r="CO60">
        <v>2</v>
      </c>
      <c r="CP60">
        <v>1</v>
      </c>
      <c r="CQ60">
        <v>2</v>
      </c>
      <c r="CR60">
        <v>1</v>
      </c>
      <c r="CS60">
        <v>1</v>
      </c>
      <c r="CT60">
        <v>1</v>
      </c>
      <c r="CU60">
        <v>1</v>
      </c>
      <c r="CV60">
        <v>2</v>
      </c>
      <c r="CX60">
        <v>2</v>
      </c>
      <c r="CY60">
        <v>1</v>
      </c>
      <c r="CZ60">
        <v>1</v>
      </c>
      <c r="DA60">
        <v>3</v>
      </c>
      <c r="DB60">
        <v>1</v>
      </c>
      <c r="DC60">
        <v>55.5</v>
      </c>
      <c r="DD60">
        <v>1</v>
      </c>
      <c r="DE60">
        <v>1</v>
      </c>
      <c r="DF60">
        <v>3</v>
      </c>
      <c r="DG60">
        <v>3</v>
      </c>
      <c r="DH60">
        <v>0</v>
      </c>
      <c r="DI60">
        <v>0</v>
      </c>
      <c r="DJ60">
        <v>0</v>
      </c>
      <c r="DK60">
        <v>1</v>
      </c>
      <c r="DL60">
        <v>0</v>
      </c>
      <c r="DM60">
        <v>0</v>
      </c>
      <c r="DN60">
        <v>2</v>
      </c>
      <c r="DO60">
        <v>1</v>
      </c>
      <c r="DP60">
        <v>2</v>
      </c>
      <c r="DQ60">
        <v>3</v>
      </c>
      <c r="DR60">
        <v>1</v>
      </c>
      <c r="DW60">
        <v>2</v>
      </c>
      <c r="DX60">
        <v>3</v>
      </c>
      <c r="DY60">
        <v>1</v>
      </c>
      <c r="DZ60">
        <v>1</v>
      </c>
      <c r="EA60" t="s">
        <v>547</v>
      </c>
      <c r="EB60">
        <v>916</v>
      </c>
      <c r="EC60">
        <v>15.27</v>
      </c>
      <c r="EE60">
        <v>2</v>
      </c>
      <c r="EF60">
        <v>1</v>
      </c>
      <c r="EG60" t="s">
        <v>2323</v>
      </c>
      <c r="EI60">
        <v>1</v>
      </c>
      <c r="EJ60">
        <v>1</v>
      </c>
      <c r="EK60">
        <v>3</v>
      </c>
      <c r="EL60">
        <v>6</v>
      </c>
      <c r="EM60">
        <v>21</v>
      </c>
      <c r="ET60" t="s">
        <v>2324</v>
      </c>
      <c r="EU60" t="s">
        <v>201</v>
      </c>
      <c r="EV60" t="s">
        <v>202</v>
      </c>
      <c r="EZ60">
        <v>1240</v>
      </c>
      <c r="FA60" t="s">
        <v>237</v>
      </c>
      <c r="FB60" t="s">
        <v>1978</v>
      </c>
      <c r="FC60">
        <v>0</v>
      </c>
      <c r="FD60" t="s">
        <v>2205</v>
      </c>
      <c r="FE60" t="s">
        <v>202</v>
      </c>
      <c r="FI60">
        <v>7.5</v>
      </c>
      <c r="FJ60">
        <v>4</v>
      </c>
      <c r="FK60" t="s">
        <v>2206</v>
      </c>
      <c r="FL60">
        <v>7.5</v>
      </c>
      <c r="FM60">
        <v>1</v>
      </c>
      <c r="FN60" t="s">
        <v>2221</v>
      </c>
      <c r="FO60">
        <v>0</v>
      </c>
      <c r="FP60">
        <v>1</v>
      </c>
      <c r="FQ60">
        <v>0</v>
      </c>
      <c r="FR60">
        <v>0</v>
      </c>
      <c r="FS60" t="s">
        <v>205</v>
      </c>
    </row>
    <row r="61" spans="1:175" x14ac:dyDescent="0.3">
      <c r="A61">
        <v>9813</v>
      </c>
      <c r="B61" t="s">
        <v>2325</v>
      </c>
      <c r="C61" t="s">
        <v>194</v>
      </c>
      <c r="D61" t="s">
        <v>2326</v>
      </c>
      <c r="E61" t="s">
        <v>221</v>
      </c>
      <c r="F61" t="s">
        <v>2327</v>
      </c>
      <c r="G61">
        <v>1</v>
      </c>
      <c r="H61">
        <v>1</v>
      </c>
      <c r="I61">
        <v>2</v>
      </c>
      <c r="J61">
        <v>2</v>
      </c>
      <c r="O61">
        <v>1</v>
      </c>
      <c r="P61">
        <v>0</v>
      </c>
      <c r="Q61">
        <v>1</v>
      </c>
      <c r="R61">
        <v>2</v>
      </c>
      <c r="U61">
        <v>3</v>
      </c>
      <c r="V61">
        <v>3</v>
      </c>
      <c r="W61">
        <v>-99</v>
      </c>
      <c r="Y61">
        <v>2</v>
      </c>
      <c r="Z61">
        <v>2</v>
      </c>
      <c r="AA61">
        <v>1</v>
      </c>
      <c r="AB61">
        <v>2011</v>
      </c>
      <c r="AC61">
        <v>2</v>
      </c>
      <c r="AD61">
        <v>3</v>
      </c>
      <c r="AE61">
        <v>1</v>
      </c>
      <c r="AF61">
        <v>1</v>
      </c>
      <c r="AW61">
        <v>1</v>
      </c>
      <c r="AX61">
        <v>1</v>
      </c>
      <c r="AY61">
        <v>1</v>
      </c>
      <c r="BB61">
        <v>1</v>
      </c>
      <c r="BC61">
        <v>0</v>
      </c>
      <c r="BD61">
        <v>1</v>
      </c>
      <c r="BY61">
        <v>-98</v>
      </c>
      <c r="BZ61">
        <v>1</v>
      </c>
      <c r="CA61">
        <v>1</v>
      </c>
      <c r="CB61">
        <v>1</v>
      </c>
      <c r="CC61">
        <v>2</v>
      </c>
      <c r="CD61">
        <v>2</v>
      </c>
      <c r="CE61">
        <v>2</v>
      </c>
      <c r="CF61">
        <v>1</v>
      </c>
      <c r="CG61">
        <v>1</v>
      </c>
      <c r="CH61">
        <v>1</v>
      </c>
      <c r="CI61">
        <v>1</v>
      </c>
      <c r="CJ61">
        <v>1</v>
      </c>
      <c r="CK61">
        <v>7</v>
      </c>
      <c r="CL61">
        <v>1</v>
      </c>
      <c r="CM61">
        <v>3</v>
      </c>
      <c r="CN61">
        <v>1</v>
      </c>
      <c r="CO61">
        <v>2</v>
      </c>
      <c r="CP61">
        <v>1</v>
      </c>
      <c r="CQ61">
        <v>2</v>
      </c>
      <c r="CR61">
        <v>1</v>
      </c>
      <c r="CS61">
        <v>0</v>
      </c>
      <c r="CV61">
        <v>1</v>
      </c>
      <c r="CW61">
        <v>1</v>
      </c>
      <c r="CX61">
        <v>1</v>
      </c>
      <c r="CY61">
        <v>1</v>
      </c>
      <c r="CZ61">
        <v>1</v>
      </c>
      <c r="DA61">
        <v>3</v>
      </c>
      <c r="DB61">
        <v>1</v>
      </c>
      <c r="DC61">
        <v>5</v>
      </c>
      <c r="DD61">
        <v>6</v>
      </c>
      <c r="DE61">
        <v>1</v>
      </c>
      <c r="DF61">
        <v>2</v>
      </c>
      <c r="DG61">
        <v>2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1</v>
      </c>
      <c r="DN61">
        <v>1</v>
      </c>
      <c r="DO61">
        <v>1</v>
      </c>
      <c r="DP61">
        <v>2</v>
      </c>
      <c r="DQ61">
        <v>5</v>
      </c>
      <c r="DR61">
        <v>1</v>
      </c>
      <c r="DW61">
        <v>2</v>
      </c>
      <c r="DX61">
        <v>-98</v>
      </c>
      <c r="DY61">
        <v>1</v>
      </c>
      <c r="DZ61">
        <v>1</v>
      </c>
      <c r="EA61" t="s">
        <v>1653</v>
      </c>
      <c r="EB61">
        <v>999</v>
      </c>
      <c r="EC61">
        <v>16.649999999999999</v>
      </c>
      <c r="EE61">
        <v>2</v>
      </c>
      <c r="EF61">
        <v>1</v>
      </c>
      <c r="EG61" t="s">
        <v>1883</v>
      </c>
      <c r="EI61">
        <v>1</v>
      </c>
      <c r="EJ61">
        <v>1</v>
      </c>
      <c r="EK61">
        <v>2</v>
      </c>
      <c r="EL61">
        <v>4</v>
      </c>
      <c r="EM61">
        <v>16</v>
      </c>
      <c r="ET61" t="s">
        <v>1304</v>
      </c>
      <c r="EU61" t="s">
        <v>201</v>
      </c>
      <c r="EV61" t="s">
        <v>202</v>
      </c>
      <c r="EZ61">
        <v>1286</v>
      </c>
      <c r="FA61" t="s">
        <v>2204</v>
      </c>
      <c r="FB61" t="s">
        <v>1978</v>
      </c>
      <c r="FC61">
        <v>0</v>
      </c>
      <c r="FD61" t="s">
        <v>2205</v>
      </c>
      <c r="FE61" t="s">
        <v>202</v>
      </c>
      <c r="FI61">
        <v>40</v>
      </c>
      <c r="FJ61">
        <v>1</v>
      </c>
      <c r="FK61" t="s">
        <v>2220</v>
      </c>
      <c r="FL61">
        <v>0.5</v>
      </c>
      <c r="FM61">
        <v>0</v>
      </c>
      <c r="FN61" t="s">
        <v>2207</v>
      </c>
      <c r="FO61">
        <v>1</v>
      </c>
      <c r="FP61">
        <v>0</v>
      </c>
      <c r="FQ61">
        <v>0</v>
      </c>
      <c r="FR61">
        <v>0</v>
      </c>
      <c r="FS61" t="s">
        <v>2214</v>
      </c>
    </row>
    <row r="62" spans="1:175" x14ac:dyDescent="0.3">
      <c r="A62">
        <v>10415</v>
      </c>
      <c r="B62" t="s">
        <v>2328</v>
      </c>
      <c r="C62" t="s">
        <v>212</v>
      </c>
      <c r="D62" t="s">
        <v>2329</v>
      </c>
      <c r="E62" t="s">
        <v>214</v>
      </c>
      <c r="F62" t="s">
        <v>202</v>
      </c>
      <c r="G62">
        <v>1</v>
      </c>
      <c r="H62">
        <v>1</v>
      </c>
      <c r="I62">
        <v>2</v>
      </c>
      <c r="J62">
        <v>2</v>
      </c>
      <c r="O62">
        <v>1</v>
      </c>
      <c r="P62">
        <v>0</v>
      </c>
      <c r="Q62">
        <v>1</v>
      </c>
      <c r="R62">
        <v>2</v>
      </c>
      <c r="U62">
        <v>2</v>
      </c>
      <c r="W62">
        <v>2</v>
      </c>
      <c r="Y62">
        <v>2</v>
      </c>
      <c r="Z62">
        <v>2</v>
      </c>
      <c r="AA62">
        <v>1</v>
      </c>
      <c r="AB62">
        <v>2013</v>
      </c>
      <c r="AC62">
        <v>3</v>
      </c>
      <c r="AD62">
        <v>2</v>
      </c>
      <c r="AE62">
        <v>3</v>
      </c>
      <c r="AF62">
        <v>5</v>
      </c>
      <c r="AW62">
        <v>1</v>
      </c>
      <c r="AX62">
        <v>6</v>
      </c>
      <c r="AY62">
        <v>2</v>
      </c>
      <c r="AZ62">
        <v>1</v>
      </c>
      <c r="BA62">
        <v>0</v>
      </c>
      <c r="BD62">
        <v>1</v>
      </c>
      <c r="BY62">
        <v>1</v>
      </c>
      <c r="BZ62">
        <v>1</v>
      </c>
      <c r="CA62">
        <v>1</v>
      </c>
      <c r="CB62">
        <v>2</v>
      </c>
      <c r="CC62">
        <v>1</v>
      </c>
      <c r="CD62">
        <v>2</v>
      </c>
      <c r="CE62">
        <v>2</v>
      </c>
      <c r="CF62">
        <v>1</v>
      </c>
      <c r="CG62">
        <v>1</v>
      </c>
      <c r="CH62">
        <v>1</v>
      </c>
      <c r="CI62">
        <v>1</v>
      </c>
      <c r="CJ62">
        <v>2</v>
      </c>
      <c r="CK62">
        <v>7</v>
      </c>
      <c r="CL62">
        <v>1</v>
      </c>
      <c r="CM62">
        <v>1</v>
      </c>
      <c r="CN62">
        <v>1</v>
      </c>
      <c r="CO62">
        <v>2</v>
      </c>
      <c r="CP62">
        <v>1</v>
      </c>
      <c r="CQ62">
        <v>2</v>
      </c>
      <c r="CR62">
        <v>1</v>
      </c>
      <c r="CS62">
        <v>1</v>
      </c>
      <c r="CT62">
        <v>1</v>
      </c>
      <c r="CU62">
        <v>1</v>
      </c>
      <c r="CV62">
        <v>2</v>
      </c>
      <c r="CX62">
        <v>2</v>
      </c>
      <c r="CY62">
        <v>1</v>
      </c>
      <c r="CZ62">
        <v>1</v>
      </c>
      <c r="DA62">
        <v>4</v>
      </c>
      <c r="DB62">
        <v>1</v>
      </c>
      <c r="DC62">
        <v>6</v>
      </c>
      <c r="DD62">
        <v>6</v>
      </c>
      <c r="DE62">
        <v>1</v>
      </c>
      <c r="DF62">
        <v>2</v>
      </c>
      <c r="DH62">
        <v>0</v>
      </c>
      <c r="DI62">
        <v>0</v>
      </c>
      <c r="DJ62">
        <v>0</v>
      </c>
      <c r="DK62">
        <v>0</v>
      </c>
      <c r="DL62">
        <v>2</v>
      </c>
      <c r="DO62">
        <v>1</v>
      </c>
      <c r="DP62">
        <v>1</v>
      </c>
      <c r="DQ62">
        <v>5</v>
      </c>
      <c r="DR62">
        <v>6</v>
      </c>
      <c r="DW62">
        <v>1</v>
      </c>
      <c r="DX62">
        <v>10</v>
      </c>
      <c r="DY62">
        <v>1</v>
      </c>
      <c r="DZ62">
        <v>1</v>
      </c>
      <c r="EA62" t="s">
        <v>1952</v>
      </c>
      <c r="EB62">
        <v>677</v>
      </c>
      <c r="EC62">
        <v>11.28</v>
      </c>
      <c r="EE62">
        <v>2</v>
      </c>
      <c r="EF62">
        <v>1</v>
      </c>
      <c r="EG62" t="s">
        <v>328</v>
      </c>
      <c r="EI62">
        <v>1</v>
      </c>
      <c r="EJ62">
        <v>1</v>
      </c>
      <c r="EK62">
        <v>2</v>
      </c>
      <c r="EL62">
        <v>8</v>
      </c>
      <c r="EM62">
        <v>24</v>
      </c>
      <c r="ET62" t="s">
        <v>1349</v>
      </c>
      <c r="EU62" t="s">
        <v>201</v>
      </c>
      <c r="EV62" t="s">
        <v>202</v>
      </c>
      <c r="EZ62">
        <v>1418</v>
      </c>
      <c r="FA62" t="s">
        <v>2204</v>
      </c>
      <c r="FB62" t="s">
        <v>1978</v>
      </c>
      <c r="FC62">
        <v>0</v>
      </c>
      <c r="FD62" t="s">
        <v>2205</v>
      </c>
      <c r="FE62" t="s">
        <v>202</v>
      </c>
      <c r="FI62">
        <v>7.5</v>
      </c>
      <c r="FJ62">
        <v>4</v>
      </c>
      <c r="FK62" t="s">
        <v>2212</v>
      </c>
      <c r="FL62">
        <v>3.5</v>
      </c>
      <c r="FM62">
        <v>0</v>
      </c>
      <c r="FN62" t="s">
        <v>2207</v>
      </c>
      <c r="FO62">
        <v>0</v>
      </c>
      <c r="FP62">
        <v>1</v>
      </c>
      <c r="FQ62">
        <v>0</v>
      </c>
      <c r="FR62">
        <v>0</v>
      </c>
      <c r="FS62" t="s">
        <v>205</v>
      </c>
    </row>
    <row r="63" spans="1:175" x14ac:dyDescent="0.3">
      <c r="A63">
        <v>10634</v>
      </c>
      <c r="B63" t="s">
        <v>1390</v>
      </c>
      <c r="C63" t="s">
        <v>194</v>
      </c>
      <c r="D63" t="s">
        <v>1391</v>
      </c>
      <c r="E63" t="s">
        <v>221</v>
      </c>
      <c r="F63" t="s">
        <v>1392</v>
      </c>
      <c r="G63">
        <v>1</v>
      </c>
      <c r="H63">
        <v>1</v>
      </c>
      <c r="I63">
        <v>2</v>
      </c>
      <c r="J63">
        <v>1</v>
      </c>
      <c r="K63">
        <v>2</v>
      </c>
      <c r="O63">
        <v>1</v>
      </c>
      <c r="P63">
        <v>1</v>
      </c>
      <c r="Q63">
        <v>2</v>
      </c>
      <c r="R63">
        <v>2</v>
      </c>
      <c r="U63">
        <v>2</v>
      </c>
      <c r="W63">
        <v>2</v>
      </c>
      <c r="Y63">
        <v>2</v>
      </c>
      <c r="Z63">
        <v>2</v>
      </c>
      <c r="AA63">
        <v>1</v>
      </c>
      <c r="AB63">
        <v>2011</v>
      </c>
      <c r="AC63">
        <v>1</v>
      </c>
      <c r="AD63">
        <v>1</v>
      </c>
      <c r="AE63">
        <v>2</v>
      </c>
      <c r="AF63">
        <v>5</v>
      </c>
      <c r="AW63">
        <v>1</v>
      </c>
      <c r="AX63">
        <v>8</v>
      </c>
      <c r="AY63">
        <v>-77</v>
      </c>
      <c r="BD63">
        <v>1</v>
      </c>
      <c r="BF63">
        <v>1</v>
      </c>
      <c r="BG63">
        <v>1</v>
      </c>
      <c r="BI63">
        <v>2</v>
      </c>
      <c r="BJ63">
        <v>1</v>
      </c>
      <c r="BK63">
        <v>6</v>
      </c>
      <c r="BL63">
        <v>2</v>
      </c>
      <c r="BS63">
        <v>1</v>
      </c>
      <c r="BU63">
        <v>2</v>
      </c>
      <c r="BW63">
        <v>2</v>
      </c>
      <c r="BX63">
        <v>1</v>
      </c>
      <c r="BY63">
        <v>2</v>
      </c>
      <c r="BZ63">
        <v>2</v>
      </c>
      <c r="CA63">
        <v>1</v>
      </c>
      <c r="CB63">
        <v>2</v>
      </c>
      <c r="CC63">
        <v>2</v>
      </c>
      <c r="CD63">
        <v>2</v>
      </c>
      <c r="CE63">
        <v>2</v>
      </c>
      <c r="CF63">
        <v>2</v>
      </c>
      <c r="CG63">
        <v>2</v>
      </c>
      <c r="CH63">
        <v>2</v>
      </c>
      <c r="CI63">
        <v>2</v>
      </c>
      <c r="CJ63">
        <v>2</v>
      </c>
      <c r="CK63">
        <v>7</v>
      </c>
      <c r="CL63">
        <v>1</v>
      </c>
      <c r="CM63">
        <v>2</v>
      </c>
      <c r="CN63">
        <v>1</v>
      </c>
      <c r="CO63">
        <v>1</v>
      </c>
      <c r="CP63">
        <v>1</v>
      </c>
      <c r="CQ63">
        <v>1</v>
      </c>
      <c r="CR63">
        <v>1</v>
      </c>
      <c r="CS63">
        <v>0</v>
      </c>
      <c r="CV63">
        <v>1</v>
      </c>
      <c r="CW63">
        <v>1</v>
      </c>
      <c r="CX63">
        <v>2</v>
      </c>
      <c r="CY63">
        <v>1</v>
      </c>
      <c r="CZ63">
        <v>1</v>
      </c>
      <c r="DA63">
        <v>4</v>
      </c>
      <c r="DB63">
        <v>-97</v>
      </c>
      <c r="DD63">
        <v>6</v>
      </c>
      <c r="DE63">
        <v>1</v>
      </c>
      <c r="DF63">
        <v>4</v>
      </c>
      <c r="DH63">
        <v>1</v>
      </c>
      <c r="DI63">
        <v>2</v>
      </c>
      <c r="DJ63">
        <v>0</v>
      </c>
      <c r="DK63">
        <v>1</v>
      </c>
      <c r="DO63">
        <v>2</v>
      </c>
      <c r="DP63">
        <v>2</v>
      </c>
      <c r="DQ63">
        <v>3</v>
      </c>
      <c r="DR63">
        <v>2</v>
      </c>
      <c r="DW63">
        <v>2</v>
      </c>
      <c r="DX63">
        <v>1</v>
      </c>
      <c r="DY63">
        <v>1</v>
      </c>
      <c r="DZ63">
        <v>2</v>
      </c>
      <c r="EA63" t="s">
        <v>1393</v>
      </c>
      <c r="EB63">
        <v>1119</v>
      </c>
      <c r="EC63">
        <v>18.649999999999999</v>
      </c>
      <c r="EE63">
        <v>2</v>
      </c>
      <c r="EF63">
        <v>1</v>
      </c>
      <c r="EG63" t="s">
        <v>1394</v>
      </c>
      <c r="EI63">
        <v>1</v>
      </c>
      <c r="EJ63">
        <v>1</v>
      </c>
      <c r="EK63">
        <v>3</v>
      </c>
      <c r="EL63">
        <v>4</v>
      </c>
      <c r="EM63">
        <v>17</v>
      </c>
      <c r="ET63" t="s">
        <v>1349</v>
      </c>
      <c r="EU63" t="s">
        <v>201</v>
      </c>
      <c r="EV63" t="s">
        <v>202</v>
      </c>
      <c r="EZ63">
        <v>1286</v>
      </c>
      <c r="FA63" t="s">
        <v>237</v>
      </c>
      <c r="FB63" t="s">
        <v>1978</v>
      </c>
      <c r="FC63">
        <v>0</v>
      </c>
      <c r="FD63" t="s">
        <v>2205</v>
      </c>
      <c r="FE63" t="s">
        <v>202</v>
      </c>
      <c r="FI63">
        <v>7.5</v>
      </c>
      <c r="FJ63">
        <v>4</v>
      </c>
      <c r="FK63" t="s">
        <v>2206</v>
      </c>
      <c r="FL63">
        <v>1.5</v>
      </c>
      <c r="FM63">
        <v>0</v>
      </c>
      <c r="FN63" t="s">
        <v>2207</v>
      </c>
      <c r="FO63">
        <v>0</v>
      </c>
      <c r="FP63">
        <v>1</v>
      </c>
      <c r="FQ63">
        <v>0</v>
      </c>
      <c r="FR63">
        <v>0</v>
      </c>
      <c r="FS63" t="s">
        <v>205</v>
      </c>
    </row>
    <row r="64" spans="1:175" x14ac:dyDescent="0.3">
      <c r="A64">
        <v>10972</v>
      </c>
      <c r="B64" t="s">
        <v>2330</v>
      </c>
      <c r="C64" t="s">
        <v>212</v>
      </c>
      <c r="D64" t="s">
        <v>2331</v>
      </c>
      <c r="E64" t="s">
        <v>214</v>
      </c>
      <c r="F64" t="s">
        <v>202</v>
      </c>
      <c r="G64">
        <v>1</v>
      </c>
      <c r="H64">
        <v>1</v>
      </c>
      <c r="I64">
        <v>2</v>
      </c>
      <c r="J64">
        <v>2</v>
      </c>
      <c r="O64">
        <v>1</v>
      </c>
      <c r="P64">
        <v>0</v>
      </c>
      <c r="Q64">
        <v>1</v>
      </c>
      <c r="R64">
        <v>2</v>
      </c>
      <c r="U64">
        <v>2</v>
      </c>
      <c r="W64">
        <v>2</v>
      </c>
      <c r="Y64">
        <v>2</v>
      </c>
      <c r="Z64">
        <v>2</v>
      </c>
      <c r="AA64">
        <v>1</v>
      </c>
      <c r="AB64">
        <v>2010</v>
      </c>
      <c r="AC64">
        <v>1</v>
      </c>
      <c r="AD64">
        <v>1</v>
      </c>
      <c r="AE64">
        <v>3</v>
      </c>
      <c r="AF64">
        <v>5</v>
      </c>
      <c r="AW64">
        <v>1</v>
      </c>
      <c r="AX64">
        <v>1</v>
      </c>
      <c r="AY64">
        <v>-77</v>
      </c>
      <c r="BB64">
        <v>-98</v>
      </c>
      <c r="BD64">
        <v>2</v>
      </c>
      <c r="BE64">
        <v>1</v>
      </c>
      <c r="BY64">
        <v>2</v>
      </c>
      <c r="BZ64">
        <v>1</v>
      </c>
      <c r="CA64">
        <v>1</v>
      </c>
      <c r="CB64">
        <v>2</v>
      </c>
      <c r="CC64">
        <v>2</v>
      </c>
      <c r="CD64">
        <v>2</v>
      </c>
      <c r="CE64">
        <v>2</v>
      </c>
      <c r="CF64">
        <v>1</v>
      </c>
      <c r="CG64">
        <v>2</v>
      </c>
      <c r="CH64">
        <v>2</v>
      </c>
      <c r="CI64">
        <v>2</v>
      </c>
      <c r="CJ64">
        <v>2</v>
      </c>
      <c r="CK64">
        <v>5</v>
      </c>
      <c r="CL64">
        <v>2</v>
      </c>
      <c r="CM64">
        <v>6</v>
      </c>
      <c r="CN64">
        <v>1</v>
      </c>
      <c r="CO64">
        <v>1</v>
      </c>
      <c r="CP64">
        <v>1</v>
      </c>
      <c r="CQ64">
        <v>1</v>
      </c>
      <c r="CR64">
        <v>1</v>
      </c>
      <c r="CS64">
        <v>0</v>
      </c>
      <c r="CV64">
        <v>2</v>
      </c>
      <c r="CX64">
        <v>2</v>
      </c>
      <c r="CY64">
        <v>1</v>
      </c>
      <c r="CZ64">
        <v>1</v>
      </c>
      <c r="DA64">
        <v>4</v>
      </c>
      <c r="DB64">
        <v>1</v>
      </c>
      <c r="DC64">
        <v>0.5</v>
      </c>
      <c r="DD64">
        <v>3</v>
      </c>
      <c r="DE64">
        <v>1</v>
      </c>
      <c r="DF64">
        <v>2</v>
      </c>
      <c r="DH64">
        <v>0</v>
      </c>
      <c r="DI64">
        <v>0</v>
      </c>
      <c r="DJ64">
        <v>1</v>
      </c>
      <c r="DK64">
        <v>0</v>
      </c>
      <c r="DL64">
        <v>0</v>
      </c>
      <c r="DM64">
        <v>1</v>
      </c>
      <c r="DO64">
        <v>1</v>
      </c>
      <c r="DP64">
        <v>2</v>
      </c>
      <c r="DQ64">
        <v>6</v>
      </c>
      <c r="DR64">
        <v>4</v>
      </c>
      <c r="DW64">
        <v>2</v>
      </c>
      <c r="DX64">
        <v>7</v>
      </c>
      <c r="DY64">
        <v>3</v>
      </c>
      <c r="DZ64">
        <v>1</v>
      </c>
      <c r="EA64" t="s">
        <v>2332</v>
      </c>
      <c r="EB64">
        <v>663</v>
      </c>
      <c r="EC64">
        <v>11.05</v>
      </c>
      <c r="EE64">
        <v>2</v>
      </c>
      <c r="EF64">
        <v>1</v>
      </c>
      <c r="EG64" t="s">
        <v>337</v>
      </c>
      <c r="EI64">
        <v>1</v>
      </c>
      <c r="EJ64">
        <v>1</v>
      </c>
      <c r="EK64">
        <v>2</v>
      </c>
      <c r="EL64">
        <v>8</v>
      </c>
      <c r="EM64">
        <v>24</v>
      </c>
      <c r="ET64" t="s">
        <v>1423</v>
      </c>
      <c r="EU64" t="s">
        <v>201</v>
      </c>
      <c r="EV64" t="s">
        <v>202</v>
      </c>
      <c r="EZ64">
        <v>1418</v>
      </c>
      <c r="FA64" t="s">
        <v>2204</v>
      </c>
      <c r="FB64" t="s">
        <v>1978</v>
      </c>
      <c r="FC64">
        <v>0</v>
      </c>
      <c r="FD64" t="s">
        <v>2205</v>
      </c>
      <c r="FE64" t="s">
        <v>202</v>
      </c>
      <c r="FI64">
        <v>7.5</v>
      </c>
      <c r="FJ64">
        <v>4</v>
      </c>
      <c r="FK64" t="s">
        <v>2206</v>
      </c>
      <c r="FL64">
        <v>3.5</v>
      </c>
      <c r="FM64">
        <v>1</v>
      </c>
      <c r="FN64" t="s">
        <v>2221</v>
      </c>
      <c r="FO64">
        <v>1</v>
      </c>
      <c r="FP64">
        <v>0</v>
      </c>
      <c r="FQ64">
        <v>0</v>
      </c>
      <c r="FR64">
        <v>0</v>
      </c>
      <c r="FS64" t="s">
        <v>2214</v>
      </c>
    </row>
    <row r="65" spans="1:175" x14ac:dyDescent="0.3">
      <c r="A65">
        <v>11005</v>
      </c>
      <c r="B65" t="s">
        <v>1427</v>
      </c>
      <c r="C65" t="s">
        <v>212</v>
      </c>
      <c r="D65" t="s">
        <v>1428</v>
      </c>
      <c r="E65" t="s">
        <v>214</v>
      </c>
      <c r="F65" t="s">
        <v>202</v>
      </c>
      <c r="G65">
        <v>1</v>
      </c>
      <c r="H65">
        <v>1</v>
      </c>
      <c r="I65">
        <v>2</v>
      </c>
      <c r="J65">
        <v>1</v>
      </c>
      <c r="K65">
        <v>2</v>
      </c>
      <c r="O65">
        <v>1</v>
      </c>
      <c r="P65">
        <v>1</v>
      </c>
      <c r="Q65">
        <v>2</v>
      </c>
      <c r="R65">
        <v>2</v>
      </c>
      <c r="U65">
        <v>2</v>
      </c>
      <c r="W65">
        <v>2</v>
      </c>
      <c r="Y65">
        <v>2</v>
      </c>
      <c r="Z65">
        <v>2</v>
      </c>
      <c r="AA65">
        <v>1</v>
      </c>
      <c r="AB65">
        <v>2013</v>
      </c>
      <c r="AC65">
        <v>1</v>
      </c>
      <c r="AD65">
        <v>1</v>
      </c>
      <c r="AE65">
        <v>3</v>
      </c>
      <c r="AF65">
        <v>5</v>
      </c>
      <c r="AW65">
        <v>1</v>
      </c>
      <c r="AX65">
        <v>8</v>
      </c>
      <c r="AY65">
        <v>2</v>
      </c>
      <c r="BD65">
        <v>2</v>
      </c>
      <c r="BE65">
        <v>1</v>
      </c>
      <c r="BF65">
        <v>1</v>
      </c>
      <c r="BG65">
        <v>1</v>
      </c>
      <c r="BI65">
        <v>2</v>
      </c>
      <c r="BJ65">
        <v>1</v>
      </c>
      <c r="BK65">
        <v>6</v>
      </c>
      <c r="BL65">
        <v>3</v>
      </c>
      <c r="BM65">
        <v>2</v>
      </c>
      <c r="BS65">
        <v>1</v>
      </c>
      <c r="BU65">
        <v>1</v>
      </c>
      <c r="BV65">
        <v>3</v>
      </c>
      <c r="BX65">
        <v>1</v>
      </c>
      <c r="BY65">
        <v>1</v>
      </c>
      <c r="BZ65">
        <v>2</v>
      </c>
      <c r="CA65">
        <v>1</v>
      </c>
      <c r="CB65">
        <v>1</v>
      </c>
      <c r="CC65">
        <v>1</v>
      </c>
      <c r="CD65">
        <v>2</v>
      </c>
      <c r="CE65">
        <v>1</v>
      </c>
      <c r="CF65">
        <v>2</v>
      </c>
      <c r="CG65">
        <v>2</v>
      </c>
      <c r="CH65">
        <v>1</v>
      </c>
      <c r="CI65">
        <v>3</v>
      </c>
      <c r="CJ65">
        <v>1</v>
      </c>
      <c r="CK65">
        <v>7</v>
      </c>
      <c r="CL65">
        <v>1</v>
      </c>
      <c r="CM65">
        <v>3</v>
      </c>
      <c r="CN65">
        <v>1</v>
      </c>
      <c r="CO65">
        <v>2</v>
      </c>
      <c r="CP65">
        <v>1</v>
      </c>
      <c r="CQ65">
        <v>2</v>
      </c>
      <c r="CR65">
        <v>1</v>
      </c>
      <c r="CS65">
        <v>1</v>
      </c>
      <c r="CT65">
        <v>1</v>
      </c>
      <c r="CU65">
        <v>1</v>
      </c>
      <c r="CV65">
        <v>2</v>
      </c>
      <c r="CX65">
        <v>2</v>
      </c>
      <c r="CY65">
        <v>1</v>
      </c>
      <c r="CZ65">
        <v>1</v>
      </c>
      <c r="DA65">
        <v>5</v>
      </c>
      <c r="DB65">
        <v>1</v>
      </c>
      <c r="DC65">
        <v>0.1</v>
      </c>
      <c r="DD65">
        <v>6</v>
      </c>
      <c r="DE65">
        <v>1</v>
      </c>
      <c r="DF65">
        <v>6</v>
      </c>
      <c r="DH65">
        <v>4</v>
      </c>
      <c r="DI65">
        <v>0</v>
      </c>
      <c r="DJ65">
        <v>0</v>
      </c>
      <c r="DK65">
        <v>0</v>
      </c>
      <c r="DL65">
        <v>2</v>
      </c>
      <c r="DO65">
        <v>1</v>
      </c>
      <c r="DP65">
        <v>2</v>
      </c>
      <c r="DQ65">
        <v>5</v>
      </c>
      <c r="DR65">
        <v>6</v>
      </c>
      <c r="DW65">
        <v>1</v>
      </c>
      <c r="DX65">
        <v>7</v>
      </c>
      <c r="DY65">
        <v>1</v>
      </c>
      <c r="DZ65">
        <v>2</v>
      </c>
      <c r="EA65" t="s">
        <v>1429</v>
      </c>
      <c r="EB65">
        <v>955</v>
      </c>
      <c r="EC65">
        <v>15.92</v>
      </c>
      <c r="EE65">
        <v>2</v>
      </c>
      <c r="EF65">
        <v>1</v>
      </c>
      <c r="EG65" t="s">
        <v>500</v>
      </c>
      <c r="EI65">
        <v>1</v>
      </c>
      <c r="EJ65">
        <v>1</v>
      </c>
      <c r="EK65">
        <v>3</v>
      </c>
      <c r="EL65">
        <v>8</v>
      </c>
      <c r="EM65">
        <v>25</v>
      </c>
      <c r="ET65" t="s">
        <v>1423</v>
      </c>
      <c r="EU65" t="s">
        <v>201</v>
      </c>
      <c r="EV65" t="s">
        <v>202</v>
      </c>
      <c r="EZ65">
        <v>1418</v>
      </c>
      <c r="FA65" t="s">
        <v>237</v>
      </c>
      <c r="FB65" t="s">
        <v>1978</v>
      </c>
      <c r="FC65">
        <v>0</v>
      </c>
      <c r="FD65" t="s">
        <v>2205</v>
      </c>
      <c r="FE65" t="s">
        <v>202</v>
      </c>
      <c r="FI65">
        <v>7.5</v>
      </c>
      <c r="FJ65">
        <v>4</v>
      </c>
      <c r="FK65" t="s">
        <v>2206</v>
      </c>
      <c r="FL65">
        <v>3.5</v>
      </c>
      <c r="FM65">
        <v>1</v>
      </c>
      <c r="FN65" t="s">
        <v>2221</v>
      </c>
      <c r="FO65">
        <v>0</v>
      </c>
      <c r="FP65">
        <v>1</v>
      </c>
      <c r="FQ65">
        <v>0</v>
      </c>
      <c r="FR65">
        <v>0</v>
      </c>
      <c r="FS65" t="s">
        <v>205</v>
      </c>
    </row>
    <row r="66" spans="1:175" x14ac:dyDescent="0.3">
      <c r="A66">
        <v>11193</v>
      </c>
      <c r="B66" t="s">
        <v>2333</v>
      </c>
      <c r="C66" t="s">
        <v>212</v>
      </c>
      <c r="D66" t="s">
        <v>2334</v>
      </c>
      <c r="E66" t="s">
        <v>293</v>
      </c>
      <c r="F66" t="s">
        <v>2335</v>
      </c>
      <c r="G66">
        <v>1</v>
      </c>
      <c r="H66">
        <v>1</v>
      </c>
      <c r="I66">
        <v>2</v>
      </c>
      <c r="J66">
        <v>2</v>
      </c>
      <c r="O66">
        <v>1</v>
      </c>
      <c r="P66">
        <v>0</v>
      </c>
      <c r="Q66">
        <v>1</v>
      </c>
      <c r="R66">
        <v>2</v>
      </c>
      <c r="U66">
        <v>2</v>
      </c>
      <c r="W66">
        <v>2</v>
      </c>
      <c r="Y66">
        <v>2</v>
      </c>
      <c r="Z66">
        <v>2</v>
      </c>
      <c r="AA66">
        <v>-98</v>
      </c>
      <c r="AC66">
        <v>8</v>
      </c>
      <c r="AD66">
        <v>1</v>
      </c>
      <c r="AE66">
        <v>4</v>
      </c>
      <c r="AF66">
        <v>-98</v>
      </c>
      <c r="AW66">
        <v>1</v>
      </c>
      <c r="AX66">
        <v>6</v>
      </c>
      <c r="AY66">
        <v>2</v>
      </c>
      <c r="AZ66">
        <v>1</v>
      </c>
      <c r="BA66">
        <v>0</v>
      </c>
      <c r="BD66">
        <v>2</v>
      </c>
      <c r="BE66">
        <v>2</v>
      </c>
      <c r="BY66">
        <v>2</v>
      </c>
      <c r="BZ66">
        <v>1</v>
      </c>
      <c r="CA66">
        <v>2</v>
      </c>
      <c r="CB66">
        <v>2</v>
      </c>
      <c r="CC66">
        <v>1</v>
      </c>
      <c r="CD66">
        <v>2</v>
      </c>
      <c r="CE66">
        <v>2</v>
      </c>
      <c r="CF66">
        <v>2</v>
      </c>
      <c r="CG66">
        <v>1</v>
      </c>
      <c r="CH66">
        <v>1</v>
      </c>
      <c r="CI66">
        <v>1</v>
      </c>
      <c r="CJ66">
        <v>2</v>
      </c>
      <c r="CK66">
        <v>7</v>
      </c>
      <c r="CL66">
        <v>1</v>
      </c>
      <c r="CM66">
        <v>1</v>
      </c>
      <c r="CN66">
        <v>1</v>
      </c>
      <c r="CO66">
        <v>2</v>
      </c>
      <c r="CP66">
        <v>1</v>
      </c>
      <c r="CQ66">
        <v>2</v>
      </c>
      <c r="CR66">
        <v>1</v>
      </c>
      <c r="CS66">
        <v>0</v>
      </c>
      <c r="CV66">
        <v>2</v>
      </c>
      <c r="CX66">
        <v>2</v>
      </c>
      <c r="CY66">
        <v>1</v>
      </c>
      <c r="CZ66">
        <v>1</v>
      </c>
      <c r="DA66">
        <v>4</v>
      </c>
      <c r="DB66">
        <v>1</v>
      </c>
      <c r="DC66">
        <v>1</v>
      </c>
      <c r="DD66">
        <v>1</v>
      </c>
      <c r="DE66">
        <v>1</v>
      </c>
      <c r="DF66">
        <v>4</v>
      </c>
      <c r="DH66">
        <v>2</v>
      </c>
      <c r="DI66">
        <v>0</v>
      </c>
      <c r="DJ66">
        <v>0</v>
      </c>
      <c r="DK66">
        <v>2</v>
      </c>
      <c r="DO66">
        <v>1</v>
      </c>
      <c r="DP66">
        <v>2</v>
      </c>
      <c r="DQ66">
        <v>8</v>
      </c>
      <c r="DR66">
        <v>1</v>
      </c>
      <c r="DW66">
        <v>2</v>
      </c>
      <c r="DX66">
        <v>10</v>
      </c>
      <c r="DY66">
        <v>1</v>
      </c>
      <c r="DZ66">
        <v>2</v>
      </c>
      <c r="EA66" t="s">
        <v>1490</v>
      </c>
      <c r="EB66">
        <v>864</v>
      </c>
      <c r="EC66">
        <v>14.4</v>
      </c>
      <c r="EE66">
        <v>2</v>
      </c>
      <c r="EF66">
        <v>1</v>
      </c>
      <c r="EG66" t="s">
        <v>328</v>
      </c>
      <c r="EI66">
        <v>1</v>
      </c>
      <c r="EJ66">
        <v>1</v>
      </c>
      <c r="EK66">
        <v>2</v>
      </c>
      <c r="EL66">
        <v>10</v>
      </c>
      <c r="EM66">
        <v>28</v>
      </c>
      <c r="ET66" t="s">
        <v>1423</v>
      </c>
      <c r="EU66" t="s">
        <v>201</v>
      </c>
      <c r="EV66" t="s">
        <v>2336</v>
      </c>
      <c r="EZ66">
        <v>1747</v>
      </c>
      <c r="FA66" t="s">
        <v>2204</v>
      </c>
      <c r="FB66" t="s">
        <v>1978</v>
      </c>
      <c r="FC66">
        <v>0</v>
      </c>
      <c r="FD66" t="s">
        <v>2205</v>
      </c>
      <c r="FE66" t="s">
        <v>202</v>
      </c>
      <c r="FK66" t="s">
        <v>2206</v>
      </c>
      <c r="FL66">
        <v>7.5</v>
      </c>
      <c r="FM66">
        <v>1</v>
      </c>
      <c r="FN66" t="s">
        <v>2213</v>
      </c>
      <c r="FO66">
        <v>0</v>
      </c>
      <c r="FP66">
        <v>1</v>
      </c>
      <c r="FQ66">
        <v>0</v>
      </c>
      <c r="FR66">
        <v>0</v>
      </c>
      <c r="FS66" t="s">
        <v>205</v>
      </c>
    </row>
    <row r="67" spans="1:175" x14ac:dyDescent="0.3">
      <c r="A67">
        <v>11245</v>
      </c>
      <c r="B67" t="s">
        <v>2337</v>
      </c>
      <c r="C67" t="s">
        <v>194</v>
      </c>
      <c r="D67" t="s">
        <v>2338</v>
      </c>
      <c r="E67" t="s">
        <v>221</v>
      </c>
      <c r="F67" t="s">
        <v>2339</v>
      </c>
      <c r="G67">
        <v>1</v>
      </c>
      <c r="H67">
        <v>1</v>
      </c>
      <c r="I67">
        <v>2</v>
      </c>
      <c r="J67">
        <v>2</v>
      </c>
      <c r="O67">
        <v>1</v>
      </c>
      <c r="P67">
        <v>0</v>
      </c>
      <c r="Q67">
        <v>1</v>
      </c>
      <c r="R67">
        <v>2</v>
      </c>
      <c r="U67">
        <v>2</v>
      </c>
      <c r="W67">
        <v>2</v>
      </c>
      <c r="Y67">
        <v>2</v>
      </c>
      <c r="Z67">
        <v>2</v>
      </c>
      <c r="AA67">
        <v>1</v>
      </c>
      <c r="AB67">
        <v>2011</v>
      </c>
      <c r="AC67">
        <v>4</v>
      </c>
      <c r="AD67">
        <v>1</v>
      </c>
      <c r="AE67">
        <v>4</v>
      </c>
      <c r="AF67">
        <v>4</v>
      </c>
      <c r="AW67">
        <v>1</v>
      </c>
      <c r="AX67">
        <v>8</v>
      </c>
      <c r="AY67">
        <v>-77</v>
      </c>
      <c r="BD67">
        <v>1</v>
      </c>
      <c r="BY67">
        <v>1</v>
      </c>
      <c r="BZ67">
        <v>1</v>
      </c>
      <c r="CA67">
        <v>1</v>
      </c>
      <c r="CB67">
        <v>2</v>
      </c>
      <c r="CC67">
        <v>1</v>
      </c>
      <c r="CD67">
        <v>2</v>
      </c>
      <c r="CE67">
        <v>1</v>
      </c>
      <c r="CF67">
        <v>1</v>
      </c>
      <c r="CG67">
        <v>2</v>
      </c>
      <c r="CH67">
        <v>1</v>
      </c>
      <c r="CI67">
        <v>1</v>
      </c>
      <c r="CJ67">
        <v>1</v>
      </c>
      <c r="CK67">
        <v>7</v>
      </c>
      <c r="CL67">
        <v>7</v>
      </c>
      <c r="CM67">
        <v>5</v>
      </c>
      <c r="CN67">
        <v>1</v>
      </c>
      <c r="CO67">
        <v>1</v>
      </c>
      <c r="CP67">
        <v>1</v>
      </c>
      <c r="CQ67">
        <v>1</v>
      </c>
      <c r="CR67">
        <v>1</v>
      </c>
      <c r="CS67">
        <v>0</v>
      </c>
      <c r="CV67">
        <v>2</v>
      </c>
      <c r="CX67">
        <v>2</v>
      </c>
      <c r="CY67">
        <v>2</v>
      </c>
      <c r="CZ67">
        <v>1</v>
      </c>
      <c r="DA67">
        <v>3</v>
      </c>
      <c r="DB67">
        <v>1</v>
      </c>
      <c r="DC67">
        <v>1.5</v>
      </c>
      <c r="DD67">
        <v>3</v>
      </c>
      <c r="DE67">
        <v>1</v>
      </c>
      <c r="DF67">
        <v>2</v>
      </c>
      <c r="DH67">
        <v>1</v>
      </c>
      <c r="DI67">
        <v>0</v>
      </c>
      <c r="DJ67">
        <v>0</v>
      </c>
      <c r="DK67">
        <v>1</v>
      </c>
      <c r="DO67">
        <v>1</v>
      </c>
      <c r="DP67">
        <v>2</v>
      </c>
      <c r="DQ67">
        <v>6</v>
      </c>
      <c r="DR67">
        <v>7</v>
      </c>
      <c r="DW67">
        <v>2</v>
      </c>
      <c r="DX67">
        <v>-98</v>
      </c>
      <c r="DY67">
        <v>1</v>
      </c>
      <c r="DZ67">
        <v>2</v>
      </c>
      <c r="EA67" t="s">
        <v>1490</v>
      </c>
      <c r="EB67">
        <v>598</v>
      </c>
      <c r="EC67">
        <v>9.9700000000000006</v>
      </c>
      <c r="EE67">
        <v>2</v>
      </c>
      <c r="EF67">
        <v>1</v>
      </c>
      <c r="EG67" t="s">
        <v>1462</v>
      </c>
      <c r="EI67">
        <v>1</v>
      </c>
      <c r="EJ67">
        <v>1</v>
      </c>
      <c r="EK67">
        <v>2</v>
      </c>
      <c r="EL67">
        <v>4</v>
      </c>
      <c r="EM67">
        <v>16</v>
      </c>
      <c r="ET67" t="s">
        <v>1423</v>
      </c>
      <c r="EU67" t="s">
        <v>201</v>
      </c>
      <c r="EV67" t="s">
        <v>202</v>
      </c>
      <c r="EZ67">
        <v>1286</v>
      </c>
      <c r="FA67" t="s">
        <v>2204</v>
      </c>
      <c r="FB67" t="s">
        <v>1978</v>
      </c>
      <c r="FC67">
        <v>0</v>
      </c>
      <c r="FD67" t="s">
        <v>2205</v>
      </c>
      <c r="FE67" t="s">
        <v>202</v>
      </c>
      <c r="FI67">
        <v>12.5</v>
      </c>
      <c r="FJ67">
        <v>4</v>
      </c>
      <c r="FK67" t="s">
        <v>2206</v>
      </c>
      <c r="FL67">
        <v>7.5</v>
      </c>
      <c r="FM67">
        <v>0</v>
      </c>
      <c r="FN67" t="s">
        <v>2207</v>
      </c>
      <c r="FO67">
        <v>0</v>
      </c>
      <c r="FP67">
        <v>1</v>
      </c>
      <c r="FQ67">
        <v>0</v>
      </c>
      <c r="FR67">
        <v>0</v>
      </c>
      <c r="FS67" t="s">
        <v>205</v>
      </c>
    </row>
    <row r="68" spans="1:175" x14ac:dyDescent="0.3">
      <c r="A68">
        <v>11261</v>
      </c>
      <c r="B68" t="s">
        <v>1456</v>
      </c>
      <c r="C68" t="s">
        <v>212</v>
      </c>
      <c r="D68" t="s">
        <v>1457</v>
      </c>
      <c r="E68" t="s">
        <v>214</v>
      </c>
      <c r="F68" t="s">
        <v>1458</v>
      </c>
      <c r="G68">
        <v>1</v>
      </c>
      <c r="H68">
        <v>1</v>
      </c>
      <c r="I68">
        <v>2</v>
      </c>
      <c r="J68">
        <v>1</v>
      </c>
      <c r="K68">
        <v>2</v>
      </c>
      <c r="O68">
        <v>1</v>
      </c>
      <c r="P68">
        <v>1</v>
      </c>
      <c r="Q68">
        <v>2</v>
      </c>
      <c r="R68">
        <v>3</v>
      </c>
      <c r="T68">
        <v>2</v>
      </c>
      <c r="U68">
        <v>3</v>
      </c>
      <c r="V68">
        <v>2</v>
      </c>
      <c r="W68">
        <v>2</v>
      </c>
      <c r="Y68">
        <v>2</v>
      </c>
      <c r="Z68">
        <v>2</v>
      </c>
      <c r="AA68">
        <v>1</v>
      </c>
      <c r="AB68">
        <v>2011</v>
      </c>
      <c r="AC68">
        <v>6</v>
      </c>
      <c r="AD68">
        <v>1</v>
      </c>
      <c r="AE68">
        <v>3</v>
      </c>
      <c r="AF68">
        <v>6</v>
      </c>
      <c r="AW68">
        <v>1</v>
      </c>
      <c r="AX68">
        <v>7</v>
      </c>
      <c r="AY68">
        <v>1</v>
      </c>
      <c r="AZ68">
        <v>1</v>
      </c>
      <c r="BA68">
        <v>150</v>
      </c>
      <c r="BD68">
        <v>2</v>
      </c>
      <c r="BE68">
        <v>2</v>
      </c>
      <c r="BF68">
        <v>1</v>
      </c>
      <c r="BG68">
        <v>1</v>
      </c>
      <c r="BH68">
        <v>2</v>
      </c>
      <c r="BI68">
        <v>1</v>
      </c>
      <c r="BJ68">
        <v>1</v>
      </c>
      <c r="BK68">
        <v>6</v>
      </c>
      <c r="BL68">
        <v>2</v>
      </c>
      <c r="BM68">
        <v>3</v>
      </c>
      <c r="BS68">
        <v>2</v>
      </c>
      <c r="BT68">
        <v>2</v>
      </c>
      <c r="BU68">
        <v>2</v>
      </c>
      <c r="BW68">
        <v>3</v>
      </c>
      <c r="BX68">
        <v>3</v>
      </c>
      <c r="BY68">
        <v>1</v>
      </c>
      <c r="BZ68">
        <v>1</v>
      </c>
      <c r="CA68">
        <v>1</v>
      </c>
      <c r="CB68">
        <v>1</v>
      </c>
      <c r="CC68">
        <v>2</v>
      </c>
      <c r="CD68">
        <v>2</v>
      </c>
      <c r="CE68">
        <v>2</v>
      </c>
      <c r="CF68">
        <v>2</v>
      </c>
      <c r="CG68">
        <v>2</v>
      </c>
      <c r="CH68">
        <v>1</v>
      </c>
      <c r="CI68">
        <v>1</v>
      </c>
      <c r="CJ68">
        <v>2</v>
      </c>
      <c r="CK68">
        <v>7</v>
      </c>
      <c r="CL68">
        <v>4</v>
      </c>
      <c r="CM68">
        <v>3</v>
      </c>
      <c r="CN68">
        <v>1</v>
      </c>
      <c r="CO68">
        <v>1</v>
      </c>
      <c r="CP68">
        <v>1</v>
      </c>
      <c r="CQ68">
        <v>1</v>
      </c>
      <c r="CR68">
        <v>1</v>
      </c>
      <c r="CS68">
        <v>1</v>
      </c>
      <c r="CT68">
        <v>1</v>
      </c>
      <c r="CU68">
        <v>1</v>
      </c>
      <c r="CV68">
        <v>2</v>
      </c>
      <c r="CX68">
        <v>1</v>
      </c>
      <c r="CY68">
        <v>1</v>
      </c>
      <c r="CZ68">
        <v>1</v>
      </c>
      <c r="DA68">
        <v>4</v>
      </c>
      <c r="DB68">
        <v>1</v>
      </c>
      <c r="DC68">
        <v>7</v>
      </c>
      <c r="DD68">
        <v>6</v>
      </c>
      <c r="DE68">
        <v>1</v>
      </c>
      <c r="DF68">
        <v>6</v>
      </c>
      <c r="DH68">
        <v>3</v>
      </c>
      <c r="DI68">
        <v>0</v>
      </c>
      <c r="DJ68">
        <v>3</v>
      </c>
      <c r="DO68">
        <v>1</v>
      </c>
      <c r="DP68">
        <v>1</v>
      </c>
      <c r="DQ68">
        <v>5</v>
      </c>
      <c r="DR68">
        <v>3</v>
      </c>
      <c r="DW68">
        <v>1</v>
      </c>
      <c r="DX68">
        <v>4</v>
      </c>
      <c r="DY68">
        <v>1</v>
      </c>
      <c r="DZ68">
        <v>1</v>
      </c>
      <c r="EA68" t="s">
        <v>605</v>
      </c>
      <c r="EB68">
        <v>1078</v>
      </c>
      <c r="EC68">
        <v>17.97</v>
      </c>
      <c r="EE68">
        <v>2</v>
      </c>
      <c r="EF68">
        <v>1</v>
      </c>
      <c r="EG68" t="s">
        <v>328</v>
      </c>
      <c r="EI68">
        <v>1</v>
      </c>
      <c r="EJ68">
        <v>1</v>
      </c>
      <c r="EK68">
        <v>3</v>
      </c>
      <c r="EL68">
        <v>8</v>
      </c>
      <c r="EM68">
        <v>25</v>
      </c>
      <c r="ET68" t="s">
        <v>1423</v>
      </c>
      <c r="EU68" t="s">
        <v>201</v>
      </c>
      <c r="EV68" t="s">
        <v>202</v>
      </c>
      <c r="EZ68">
        <v>1418</v>
      </c>
      <c r="FA68" t="s">
        <v>237</v>
      </c>
      <c r="FB68" t="s">
        <v>1978</v>
      </c>
      <c r="FC68">
        <v>0</v>
      </c>
      <c r="FD68" t="s">
        <v>2205</v>
      </c>
      <c r="FE68" t="s">
        <v>202</v>
      </c>
      <c r="FI68">
        <v>2.5</v>
      </c>
      <c r="FJ68">
        <v>4</v>
      </c>
      <c r="FK68" t="s">
        <v>2206</v>
      </c>
      <c r="FL68">
        <v>3.5</v>
      </c>
      <c r="FM68">
        <v>1</v>
      </c>
      <c r="FN68" t="s">
        <v>2213</v>
      </c>
      <c r="FO68">
        <v>0</v>
      </c>
      <c r="FP68">
        <v>1</v>
      </c>
      <c r="FQ68">
        <v>0</v>
      </c>
      <c r="FR68">
        <v>0</v>
      </c>
      <c r="FS68" t="s">
        <v>205</v>
      </c>
    </row>
    <row r="69" spans="1:175" x14ac:dyDescent="0.3">
      <c r="A69">
        <v>11446</v>
      </c>
      <c r="B69" t="s">
        <v>2340</v>
      </c>
      <c r="C69" t="s">
        <v>194</v>
      </c>
      <c r="D69" t="s">
        <v>2341</v>
      </c>
      <c r="E69" t="s">
        <v>221</v>
      </c>
      <c r="F69" t="s">
        <v>202</v>
      </c>
      <c r="G69">
        <v>1</v>
      </c>
      <c r="H69">
        <v>1</v>
      </c>
      <c r="I69">
        <v>2</v>
      </c>
      <c r="J69">
        <v>1</v>
      </c>
      <c r="K69">
        <v>2</v>
      </c>
      <c r="O69">
        <v>1</v>
      </c>
      <c r="P69">
        <v>1</v>
      </c>
      <c r="Q69">
        <v>2</v>
      </c>
      <c r="R69">
        <v>2</v>
      </c>
      <c r="U69">
        <v>2</v>
      </c>
      <c r="W69">
        <v>2</v>
      </c>
      <c r="Y69">
        <v>2</v>
      </c>
      <c r="Z69">
        <v>2</v>
      </c>
      <c r="AA69">
        <v>1</v>
      </c>
      <c r="AB69">
        <v>2008</v>
      </c>
      <c r="AC69">
        <v>4</v>
      </c>
      <c r="AD69">
        <v>1</v>
      </c>
      <c r="AE69">
        <v>-98</v>
      </c>
      <c r="AF69">
        <v>4</v>
      </c>
      <c r="AW69">
        <v>1</v>
      </c>
      <c r="AX69">
        <v>4</v>
      </c>
      <c r="AY69">
        <v>2</v>
      </c>
      <c r="BB69">
        <v>1</v>
      </c>
      <c r="BC69">
        <v>0</v>
      </c>
      <c r="BD69">
        <v>2</v>
      </c>
      <c r="BE69">
        <v>1</v>
      </c>
      <c r="BF69">
        <v>-99</v>
      </c>
      <c r="BX69">
        <v>1</v>
      </c>
      <c r="BY69">
        <v>1</v>
      </c>
      <c r="BZ69">
        <v>1</v>
      </c>
      <c r="CA69">
        <v>2</v>
      </c>
      <c r="CB69">
        <v>2</v>
      </c>
      <c r="CC69">
        <v>2</v>
      </c>
      <c r="CD69">
        <v>2</v>
      </c>
      <c r="CE69">
        <v>2</v>
      </c>
      <c r="CF69">
        <v>1</v>
      </c>
      <c r="CG69">
        <v>1</v>
      </c>
      <c r="CH69">
        <v>1</v>
      </c>
      <c r="CI69">
        <v>1</v>
      </c>
      <c r="CJ69">
        <v>1</v>
      </c>
      <c r="CK69">
        <v>7</v>
      </c>
      <c r="CL69">
        <v>1</v>
      </c>
      <c r="CM69">
        <v>5</v>
      </c>
      <c r="CN69">
        <v>1</v>
      </c>
      <c r="CO69">
        <v>1</v>
      </c>
      <c r="CP69">
        <v>1</v>
      </c>
      <c r="CQ69">
        <v>1</v>
      </c>
      <c r="CR69">
        <v>1</v>
      </c>
      <c r="CS69">
        <v>0</v>
      </c>
      <c r="CV69">
        <v>2</v>
      </c>
      <c r="CX69">
        <v>2</v>
      </c>
      <c r="CY69">
        <v>1</v>
      </c>
      <c r="CZ69">
        <v>1</v>
      </c>
      <c r="DA69">
        <v>5</v>
      </c>
      <c r="DB69">
        <v>1</v>
      </c>
      <c r="DC69">
        <v>13</v>
      </c>
      <c r="DD69">
        <v>1</v>
      </c>
      <c r="DE69">
        <v>1</v>
      </c>
      <c r="DF69">
        <v>2</v>
      </c>
      <c r="DG69">
        <v>2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2</v>
      </c>
      <c r="DO69">
        <v>1</v>
      </c>
      <c r="DP69">
        <v>2</v>
      </c>
      <c r="DQ69">
        <v>5</v>
      </c>
      <c r="DR69">
        <v>6</v>
      </c>
      <c r="DW69">
        <v>2</v>
      </c>
      <c r="DX69">
        <v>-98</v>
      </c>
      <c r="DY69">
        <v>1</v>
      </c>
      <c r="DZ69">
        <v>2</v>
      </c>
      <c r="EA69" t="s">
        <v>431</v>
      </c>
      <c r="EB69">
        <v>1090</v>
      </c>
      <c r="EC69">
        <v>18.170000000000002</v>
      </c>
      <c r="EE69">
        <v>2</v>
      </c>
      <c r="EF69">
        <v>1</v>
      </c>
      <c r="EG69" t="s">
        <v>230</v>
      </c>
      <c r="EI69">
        <v>1</v>
      </c>
      <c r="EJ69">
        <v>1</v>
      </c>
      <c r="EK69">
        <v>3</v>
      </c>
      <c r="EL69">
        <v>4</v>
      </c>
      <c r="EM69">
        <v>17</v>
      </c>
      <c r="ET69" t="s">
        <v>1423</v>
      </c>
      <c r="EU69" t="s">
        <v>201</v>
      </c>
      <c r="EV69" t="s">
        <v>202</v>
      </c>
      <c r="EZ69">
        <v>1286</v>
      </c>
      <c r="FA69" t="s">
        <v>237</v>
      </c>
      <c r="FB69" t="s">
        <v>1978</v>
      </c>
      <c r="FC69">
        <v>0</v>
      </c>
      <c r="FD69" t="s">
        <v>2205</v>
      </c>
      <c r="FE69" t="s">
        <v>202</v>
      </c>
      <c r="FI69">
        <v>12.5</v>
      </c>
      <c r="FJ69">
        <v>4</v>
      </c>
      <c r="FK69" t="s">
        <v>2206</v>
      </c>
      <c r="FM69">
        <v>1</v>
      </c>
      <c r="FN69" t="s">
        <v>2221</v>
      </c>
      <c r="FO69">
        <v>1</v>
      </c>
      <c r="FP69">
        <v>0</v>
      </c>
      <c r="FQ69">
        <v>0</v>
      </c>
      <c r="FR69">
        <v>0</v>
      </c>
      <c r="FS69" t="s">
        <v>2182</v>
      </c>
    </row>
    <row r="70" spans="1:175" x14ac:dyDescent="0.3">
      <c r="A70">
        <v>12151</v>
      </c>
      <c r="B70" t="s">
        <v>2342</v>
      </c>
      <c r="C70" t="s">
        <v>265</v>
      </c>
      <c r="D70" t="s">
        <v>2343</v>
      </c>
      <c r="E70" t="s">
        <v>334</v>
      </c>
      <c r="F70" t="s">
        <v>2344</v>
      </c>
      <c r="G70">
        <v>1</v>
      </c>
      <c r="H70">
        <v>1</v>
      </c>
      <c r="I70">
        <v>2</v>
      </c>
      <c r="J70">
        <v>1</v>
      </c>
      <c r="K70">
        <v>2</v>
      </c>
      <c r="O70">
        <v>1</v>
      </c>
      <c r="P70">
        <v>1</v>
      </c>
      <c r="Q70">
        <v>2</v>
      </c>
      <c r="R70">
        <v>2</v>
      </c>
      <c r="U70">
        <v>2</v>
      </c>
      <c r="W70">
        <v>2</v>
      </c>
      <c r="Y70">
        <v>2</v>
      </c>
      <c r="Z70">
        <v>2</v>
      </c>
      <c r="AA70">
        <v>-98</v>
      </c>
      <c r="AC70">
        <v>1</v>
      </c>
      <c r="AD70">
        <v>1</v>
      </c>
      <c r="AE70">
        <v>3</v>
      </c>
      <c r="AF70">
        <v>-98</v>
      </c>
      <c r="AW70">
        <v>1</v>
      </c>
      <c r="AX70">
        <v>2</v>
      </c>
      <c r="AY70">
        <v>-77</v>
      </c>
      <c r="BB70">
        <v>1</v>
      </c>
      <c r="BC70">
        <v>0</v>
      </c>
      <c r="BD70">
        <v>2</v>
      </c>
      <c r="BE70">
        <v>1</v>
      </c>
      <c r="BF70">
        <v>-98</v>
      </c>
      <c r="BX70">
        <v>1</v>
      </c>
      <c r="BY70">
        <v>1</v>
      </c>
      <c r="BZ70">
        <v>1</v>
      </c>
      <c r="CA70">
        <v>1</v>
      </c>
      <c r="CB70">
        <v>1</v>
      </c>
      <c r="CC70">
        <v>1</v>
      </c>
      <c r="CD70">
        <v>2</v>
      </c>
      <c r="CE70">
        <v>2</v>
      </c>
      <c r="CF70">
        <v>1</v>
      </c>
      <c r="CG70">
        <v>1</v>
      </c>
      <c r="CH70">
        <v>1</v>
      </c>
      <c r="CI70">
        <v>1</v>
      </c>
      <c r="CJ70">
        <v>2</v>
      </c>
      <c r="CK70">
        <v>7</v>
      </c>
      <c r="CL70">
        <v>1</v>
      </c>
      <c r="CM70">
        <v>4</v>
      </c>
      <c r="CN70">
        <v>1</v>
      </c>
      <c r="CO70">
        <v>1</v>
      </c>
      <c r="CP70">
        <v>1</v>
      </c>
      <c r="CQ70">
        <v>1</v>
      </c>
      <c r="CR70">
        <v>1</v>
      </c>
      <c r="CS70">
        <v>0</v>
      </c>
      <c r="CV70">
        <v>2</v>
      </c>
      <c r="CX70">
        <v>2</v>
      </c>
      <c r="CY70">
        <v>2</v>
      </c>
      <c r="CZ70">
        <v>1</v>
      </c>
      <c r="DA70">
        <v>3</v>
      </c>
      <c r="DB70">
        <v>1</v>
      </c>
      <c r="DC70">
        <v>0.5</v>
      </c>
      <c r="DD70">
        <v>4</v>
      </c>
      <c r="DE70">
        <v>1</v>
      </c>
      <c r="DF70">
        <v>4</v>
      </c>
      <c r="DH70">
        <v>2</v>
      </c>
      <c r="DI70">
        <v>0</v>
      </c>
      <c r="DJ70">
        <v>0</v>
      </c>
      <c r="DK70">
        <v>0</v>
      </c>
      <c r="DL70">
        <v>2</v>
      </c>
      <c r="DO70">
        <v>1</v>
      </c>
      <c r="DP70">
        <v>2</v>
      </c>
      <c r="DQ70">
        <v>5</v>
      </c>
      <c r="DR70">
        <v>-98</v>
      </c>
      <c r="DW70">
        <v>2</v>
      </c>
      <c r="DX70">
        <v>7</v>
      </c>
      <c r="DY70">
        <v>1</v>
      </c>
      <c r="DZ70">
        <v>1</v>
      </c>
      <c r="EA70" t="s">
        <v>2345</v>
      </c>
      <c r="EB70">
        <v>880</v>
      </c>
      <c r="EC70">
        <v>14.67</v>
      </c>
      <c r="EE70">
        <v>2</v>
      </c>
      <c r="EF70">
        <v>1</v>
      </c>
      <c r="EG70" t="s">
        <v>800</v>
      </c>
      <c r="EI70">
        <v>1</v>
      </c>
      <c r="EJ70">
        <v>1</v>
      </c>
      <c r="EK70">
        <v>3</v>
      </c>
      <c r="EL70">
        <v>14</v>
      </c>
      <c r="EM70">
        <v>37</v>
      </c>
      <c r="ET70" t="s">
        <v>1501</v>
      </c>
      <c r="EU70" t="s">
        <v>201</v>
      </c>
      <c r="EV70" t="s">
        <v>202</v>
      </c>
      <c r="EZ70">
        <v>1945</v>
      </c>
      <c r="FA70" t="s">
        <v>237</v>
      </c>
      <c r="FB70" t="s">
        <v>1978</v>
      </c>
      <c r="FC70">
        <v>0</v>
      </c>
      <c r="FD70" t="s">
        <v>2205</v>
      </c>
      <c r="FE70" t="s">
        <v>202</v>
      </c>
      <c r="FK70" t="s">
        <v>2206</v>
      </c>
      <c r="FL70">
        <v>3.5</v>
      </c>
      <c r="FM70">
        <v>1</v>
      </c>
      <c r="FN70" t="s">
        <v>2221</v>
      </c>
      <c r="FO70">
        <v>0</v>
      </c>
      <c r="FP70">
        <v>1</v>
      </c>
      <c r="FQ70">
        <v>0</v>
      </c>
      <c r="FR70">
        <v>0</v>
      </c>
      <c r="FS70" t="s">
        <v>2182</v>
      </c>
    </row>
    <row r="71" spans="1:175" x14ac:dyDescent="0.3">
      <c r="A71">
        <v>12315</v>
      </c>
      <c r="B71" t="s">
        <v>2346</v>
      </c>
      <c r="C71" t="s">
        <v>212</v>
      </c>
      <c r="D71" t="s">
        <v>2347</v>
      </c>
      <c r="E71" t="s">
        <v>309</v>
      </c>
      <c r="F71" t="s">
        <v>1499</v>
      </c>
      <c r="G71">
        <v>1</v>
      </c>
      <c r="H71">
        <v>1</v>
      </c>
      <c r="I71">
        <v>2</v>
      </c>
      <c r="J71">
        <v>2</v>
      </c>
      <c r="O71">
        <v>1</v>
      </c>
      <c r="P71">
        <v>0</v>
      </c>
      <c r="Q71">
        <v>1</v>
      </c>
      <c r="R71">
        <v>2</v>
      </c>
      <c r="U71">
        <v>2</v>
      </c>
      <c r="W71">
        <v>2</v>
      </c>
      <c r="Y71">
        <v>2</v>
      </c>
      <c r="Z71">
        <v>2</v>
      </c>
      <c r="AA71">
        <v>-98</v>
      </c>
      <c r="AC71">
        <v>3</v>
      </c>
      <c r="AD71">
        <v>4</v>
      </c>
      <c r="AE71">
        <v>1</v>
      </c>
      <c r="AF71">
        <v>6</v>
      </c>
      <c r="AW71">
        <v>1</v>
      </c>
      <c r="AX71">
        <v>2</v>
      </c>
      <c r="AY71">
        <v>2</v>
      </c>
      <c r="BB71">
        <v>1</v>
      </c>
      <c r="BC71">
        <v>0</v>
      </c>
      <c r="BD71">
        <v>2</v>
      </c>
      <c r="BE71">
        <v>2</v>
      </c>
      <c r="BY71">
        <v>1</v>
      </c>
      <c r="BZ71">
        <v>1</v>
      </c>
      <c r="CA71">
        <v>1</v>
      </c>
      <c r="CB71">
        <v>1</v>
      </c>
      <c r="CC71">
        <v>1</v>
      </c>
      <c r="CD71">
        <v>2</v>
      </c>
      <c r="CE71">
        <v>2</v>
      </c>
      <c r="CF71">
        <v>2</v>
      </c>
      <c r="CG71">
        <v>2</v>
      </c>
      <c r="CH71">
        <v>1</v>
      </c>
      <c r="CI71">
        <v>1</v>
      </c>
      <c r="CJ71">
        <v>1</v>
      </c>
      <c r="CK71">
        <v>7</v>
      </c>
      <c r="CL71">
        <v>1</v>
      </c>
      <c r="CM71">
        <v>1</v>
      </c>
      <c r="CN71">
        <v>1</v>
      </c>
      <c r="CO71">
        <v>1</v>
      </c>
      <c r="CP71">
        <v>1</v>
      </c>
      <c r="CQ71">
        <v>1</v>
      </c>
      <c r="CR71">
        <v>1</v>
      </c>
      <c r="CS71">
        <v>1</v>
      </c>
      <c r="CT71">
        <v>1</v>
      </c>
      <c r="CU71">
        <v>1</v>
      </c>
      <c r="CV71">
        <v>2</v>
      </c>
      <c r="CX71">
        <v>1</v>
      </c>
      <c r="CY71">
        <v>2</v>
      </c>
      <c r="CZ71">
        <v>1</v>
      </c>
      <c r="DA71">
        <v>2</v>
      </c>
      <c r="DB71">
        <v>1</v>
      </c>
      <c r="DC71">
        <v>20</v>
      </c>
      <c r="DD71">
        <v>1</v>
      </c>
      <c r="DE71">
        <v>1</v>
      </c>
      <c r="DF71">
        <v>4</v>
      </c>
      <c r="DH71">
        <v>0</v>
      </c>
      <c r="DI71">
        <v>0</v>
      </c>
      <c r="DJ71">
        <v>4</v>
      </c>
      <c r="DO71">
        <v>1</v>
      </c>
      <c r="DP71">
        <v>2</v>
      </c>
      <c r="DQ71">
        <v>6</v>
      </c>
      <c r="DR71">
        <v>-98</v>
      </c>
      <c r="DW71">
        <v>1</v>
      </c>
      <c r="DX71">
        <v>-98</v>
      </c>
      <c r="DY71">
        <v>-98</v>
      </c>
      <c r="DZ71">
        <v>1</v>
      </c>
      <c r="EA71" t="s">
        <v>229</v>
      </c>
      <c r="EB71">
        <v>1204</v>
      </c>
      <c r="EC71">
        <v>20.07</v>
      </c>
      <c r="EE71">
        <v>2</v>
      </c>
      <c r="EF71">
        <v>1</v>
      </c>
      <c r="EG71" t="s">
        <v>328</v>
      </c>
      <c r="EI71">
        <v>1</v>
      </c>
      <c r="EJ71">
        <v>1</v>
      </c>
      <c r="EK71">
        <v>2</v>
      </c>
      <c r="EL71">
        <v>9</v>
      </c>
      <c r="EM71">
        <v>26</v>
      </c>
      <c r="ET71" t="s">
        <v>1541</v>
      </c>
      <c r="EU71" t="s">
        <v>201</v>
      </c>
      <c r="EV71" t="s">
        <v>202</v>
      </c>
      <c r="EZ71">
        <v>2522</v>
      </c>
      <c r="FA71" t="s">
        <v>2204</v>
      </c>
      <c r="FB71" t="s">
        <v>1978</v>
      </c>
      <c r="FC71">
        <v>0</v>
      </c>
      <c r="FD71" t="s">
        <v>2205</v>
      </c>
      <c r="FE71" t="s">
        <v>202</v>
      </c>
      <c r="FI71">
        <v>2.5</v>
      </c>
      <c r="FJ71">
        <v>4</v>
      </c>
      <c r="FK71" t="s">
        <v>2233</v>
      </c>
      <c r="FL71">
        <v>0.5</v>
      </c>
      <c r="FM71">
        <v>1</v>
      </c>
      <c r="FN71" t="s">
        <v>2213</v>
      </c>
      <c r="FO71">
        <v>0</v>
      </c>
      <c r="FP71">
        <v>1</v>
      </c>
      <c r="FQ71">
        <v>0</v>
      </c>
      <c r="FR71">
        <v>0</v>
      </c>
      <c r="FS71" t="s">
        <v>2182</v>
      </c>
    </row>
    <row r="72" spans="1:175" x14ac:dyDescent="0.3">
      <c r="A72">
        <v>12668</v>
      </c>
      <c r="B72" t="s">
        <v>2348</v>
      </c>
      <c r="C72" t="s">
        <v>212</v>
      </c>
      <c r="D72" t="s">
        <v>2349</v>
      </c>
      <c r="E72" t="s">
        <v>214</v>
      </c>
      <c r="F72" t="s">
        <v>2350</v>
      </c>
      <c r="G72">
        <v>1</v>
      </c>
      <c r="H72">
        <v>1</v>
      </c>
      <c r="I72">
        <v>2</v>
      </c>
      <c r="J72">
        <v>2</v>
      </c>
      <c r="O72">
        <v>1</v>
      </c>
      <c r="P72">
        <v>0</v>
      </c>
      <c r="Q72">
        <v>1</v>
      </c>
      <c r="R72">
        <v>2</v>
      </c>
      <c r="U72">
        <v>2</v>
      </c>
      <c r="W72">
        <v>2</v>
      </c>
      <c r="Y72">
        <v>2</v>
      </c>
      <c r="Z72">
        <v>2</v>
      </c>
      <c r="AA72">
        <v>-98</v>
      </c>
      <c r="AC72">
        <v>2</v>
      </c>
      <c r="AD72">
        <v>2</v>
      </c>
      <c r="AE72">
        <v>3</v>
      </c>
      <c r="AF72">
        <v>6</v>
      </c>
      <c r="AW72">
        <v>-98</v>
      </c>
      <c r="AX72">
        <v>4</v>
      </c>
      <c r="AY72">
        <v>2</v>
      </c>
      <c r="BB72">
        <v>1</v>
      </c>
      <c r="BC72">
        <v>20</v>
      </c>
      <c r="BD72">
        <v>2</v>
      </c>
      <c r="BE72">
        <v>1</v>
      </c>
      <c r="BY72">
        <v>1</v>
      </c>
      <c r="BZ72">
        <v>1</v>
      </c>
      <c r="CA72">
        <v>2</v>
      </c>
      <c r="CB72">
        <v>2</v>
      </c>
      <c r="CC72">
        <v>1</v>
      </c>
      <c r="CD72">
        <v>2</v>
      </c>
      <c r="CE72">
        <v>1</v>
      </c>
      <c r="CF72">
        <v>2</v>
      </c>
      <c r="CG72">
        <v>1</v>
      </c>
      <c r="CH72">
        <v>2</v>
      </c>
      <c r="CI72">
        <v>2</v>
      </c>
      <c r="CJ72">
        <v>1</v>
      </c>
      <c r="CK72">
        <v>7</v>
      </c>
      <c r="CL72">
        <v>7</v>
      </c>
      <c r="CM72">
        <v>6</v>
      </c>
      <c r="CN72">
        <v>1</v>
      </c>
      <c r="CO72">
        <v>1</v>
      </c>
      <c r="CP72">
        <v>1</v>
      </c>
      <c r="CQ72">
        <v>1</v>
      </c>
      <c r="CR72">
        <v>1</v>
      </c>
      <c r="CS72">
        <v>1</v>
      </c>
      <c r="CT72">
        <v>1</v>
      </c>
      <c r="CU72">
        <v>0</v>
      </c>
      <c r="CV72">
        <v>1</v>
      </c>
      <c r="CW72">
        <v>1</v>
      </c>
      <c r="CX72">
        <v>1</v>
      </c>
      <c r="CY72">
        <v>1</v>
      </c>
      <c r="CZ72">
        <v>1</v>
      </c>
      <c r="DA72">
        <v>2</v>
      </c>
      <c r="DB72">
        <v>1</v>
      </c>
      <c r="DC72">
        <v>0.1</v>
      </c>
      <c r="DD72">
        <v>-98</v>
      </c>
      <c r="DE72">
        <v>1</v>
      </c>
      <c r="DF72">
        <v>4</v>
      </c>
      <c r="DH72">
        <v>0</v>
      </c>
      <c r="DI72">
        <v>0</v>
      </c>
      <c r="DJ72">
        <v>0</v>
      </c>
      <c r="DK72">
        <v>2</v>
      </c>
      <c r="DL72">
        <v>2</v>
      </c>
      <c r="DO72">
        <v>2</v>
      </c>
      <c r="DP72">
        <v>2</v>
      </c>
      <c r="DQ72">
        <v>3</v>
      </c>
      <c r="DR72">
        <v>-97</v>
      </c>
      <c r="DW72">
        <v>1</v>
      </c>
      <c r="DX72">
        <v>1</v>
      </c>
      <c r="DY72">
        <v>2</v>
      </c>
      <c r="DZ72">
        <v>2</v>
      </c>
      <c r="EA72" t="s">
        <v>2351</v>
      </c>
      <c r="EB72">
        <v>1019</v>
      </c>
      <c r="EC72">
        <v>16.98</v>
      </c>
      <c r="EE72">
        <v>2</v>
      </c>
      <c r="EF72">
        <v>1</v>
      </c>
      <c r="EG72" t="s">
        <v>800</v>
      </c>
      <c r="EI72">
        <v>1</v>
      </c>
      <c r="EJ72">
        <v>1</v>
      </c>
      <c r="EK72">
        <v>2</v>
      </c>
      <c r="EL72">
        <v>8</v>
      </c>
      <c r="EM72">
        <v>24</v>
      </c>
      <c r="ET72" t="s">
        <v>1541</v>
      </c>
      <c r="EU72" t="s">
        <v>201</v>
      </c>
      <c r="EV72" t="s">
        <v>202</v>
      </c>
      <c r="EZ72">
        <v>1418</v>
      </c>
      <c r="FA72" t="s">
        <v>2204</v>
      </c>
      <c r="FB72" t="s">
        <v>1978</v>
      </c>
      <c r="FC72">
        <v>0</v>
      </c>
      <c r="FD72" t="s">
        <v>2219</v>
      </c>
      <c r="FE72" t="s">
        <v>202</v>
      </c>
      <c r="FI72">
        <v>2.5</v>
      </c>
      <c r="FJ72">
        <v>4</v>
      </c>
      <c r="FK72" t="s">
        <v>2212</v>
      </c>
      <c r="FL72">
        <v>3.5</v>
      </c>
      <c r="FM72">
        <v>1</v>
      </c>
      <c r="FN72" t="s">
        <v>2221</v>
      </c>
      <c r="FO72">
        <v>0</v>
      </c>
      <c r="FP72">
        <v>1</v>
      </c>
      <c r="FQ72">
        <v>0</v>
      </c>
      <c r="FR72">
        <v>0</v>
      </c>
      <c r="FS72" t="s">
        <v>2182</v>
      </c>
    </row>
    <row r="73" spans="1:175" x14ac:dyDescent="0.3">
      <c r="A73">
        <v>12721</v>
      </c>
      <c r="B73" t="s">
        <v>2352</v>
      </c>
      <c r="C73" t="s">
        <v>194</v>
      </c>
      <c r="D73" t="s">
        <v>2353</v>
      </c>
      <c r="E73" t="s">
        <v>227</v>
      </c>
      <c r="F73" t="s">
        <v>2354</v>
      </c>
      <c r="G73">
        <v>1</v>
      </c>
      <c r="H73">
        <v>1</v>
      </c>
      <c r="I73">
        <v>2</v>
      </c>
      <c r="J73">
        <v>2</v>
      </c>
      <c r="O73">
        <v>1</v>
      </c>
      <c r="P73">
        <v>0</v>
      </c>
      <c r="Q73">
        <v>1</v>
      </c>
      <c r="R73">
        <v>2</v>
      </c>
      <c r="U73">
        <v>1</v>
      </c>
      <c r="W73">
        <v>2</v>
      </c>
      <c r="Y73">
        <v>2</v>
      </c>
      <c r="Z73">
        <v>2</v>
      </c>
      <c r="AA73">
        <v>1</v>
      </c>
      <c r="AB73">
        <v>2012</v>
      </c>
      <c r="AC73">
        <v>3</v>
      </c>
      <c r="AD73">
        <v>1</v>
      </c>
      <c r="AE73">
        <v>4</v>
      </c>
      <c r="AF73">
        <v>5</v>
      </c>
      <c r="AW73">
        <v>1</v>
      </c>
      <c r="AX73">
        <v>6</v>
      </c>
      <c r="AY73">
        <v>2</v>
      </c>
      <c r="AZ73">
        <v>1</v>
      </c>
      <c r="BA73">
        <v>60</v>
      </c>
      <c r="BD73">
        <v>1</v>
      </c>
      <c r="BY73">
        <v>2</v>
      </c>
      <c r="BZ73">
        <v>1</v>
      </c>
      <c r="CA73">
        <v>1</v>
      </c>
      <c r="CB73">
        <v>2</v>
      </c>
      <c r="CC73">
        <v>1</v>
      </c>
      <c r="CD73">
        <v>2</v>
      </c>
      <c r="CE73">
        <v>2</v>
      </c>
      <c r="CF73">
        <v>1</v>
      </c>
      <c r="CG73">
        <v>2</v>
      </c>
      <c r="CH73">
        <v>1</v>
      </c>
      <c r="CI73">
        <v>1</v>
      </c>
      <c r="CJ73">
        <v>2</v>
      </c>
      <c r="CK73">
        <v>7</v>
      </c>
      <c r="CL73">
        <v>3</v>
      </c>
      <c r="CM73">
        <v>1</v>
      </c>
      <c r="CN73">
        <v>1</v>
      </c>
      <c r="CO73">
        <v>1</v>
      </c>
      <c r="CP73">
        <v>1</v>
      </c>
      <c r="CQ73">
        <v>1</v>
      </c>
      <c r="CR73">
        <v>1</v>
      </c>
      <c r="CS73">
        <v>0</v>
      </c>
      <c r="CV73">
        <v>2</v>
      </c>
      <c r="CX73">
        <v>2</v>
      </c>
      <c r="CY73">
        <v>6</v>
      </c>
      <c r="CZ73">
        <v>1</v>
      </c>
      <c r="DA73">
        <v>2</v>
      </c>
      <c r="DB73">
        <v>1</v>
      </c>
      <c r="DC73">
        <v>6</v>
      </c>
      <c r="DD73">
        <v>2</v>
      </c>
      <c r="DE73">
        <v>1</v>
      </c>
      <c r="DF73">
        <v>1</v>
      </c>
      <c r="DG73">
        <v>1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1</v>
      </c>
      <c r="DN73">
        <v>0</v>
      </c>
      <c r="DO73">
        <v>1</v>
      </c>
      <c r="DP73">
        <v>2</v>
      </c>
      <c r="DQ73">
        <v>6</v>
      </c>
      <c r="DR73">
        <v>1</v>
      </c>
      <c r="DW73">
        <v>2</v>
      </c>
      <c r="DX73">
        <v>-98</v>
      </c>
      <c r="DY73">
        <v>1</v>
      </c>
      <c r="DZ73">
        <v>2</v>
      </c>
      <c r="EA73" t="s">
        <v>229</v>
      </c>
      <c r="EB73">
        <v>644</v>
      </c>
      <c r="EC73">
        <v>10.73</v>
      </c>
      <c r="EE73">
        <v>2</v>
      </c>
      <c r="EF73">
        <v>1</v>
      </c>
      <c r="EG73" t="s">
        <v>270</v>
      </c>
      <c r="EI73">
        <v>1</v>
      </c>
      <c r="EJ73">
        <v>1</v>
      </c>
      <c r="EK73">
        <v>2</v>
      </c>
      <c r="EL73">
        <v>6</v>
      </c>
      <c r="EM73">
        <v>20</v>
      </c>
      <c r="ET73" t="s">
        <v>1541</v>
      </c>
      <c r="EU73" t="s">
        <v>201</v>
      </c>
      <c r="EV73" t="s">
        <v>202</v>
      </c>
      <c r="EZ73">
        <v>1240</v>
      </c>
      <c r="FA73" t="s">
        <v>2204</v>
      </c>
      <c r="FB73" t="s">
        <v>1978</v>
      </c>
      <c r="FC73">
        <v>0</v>
      </c>
      <c r="FD73" t="s">
        <v>2205</v>
      </c>
      <c r="FE73" t="s">
        <v>202</v>
      </c>
      <c r="FI73">
        <v>7.5</v>
      </c>
      <c r="FJ73">
        <v>4</v>
      </c>
      <c r="FK73" t="s">
        <v>2206</v>
      </c>
      <c r="FL73">
        <v>7.5</v>
      </c>
      <c r="FM73">
        <v>0</v>
      </c>
      <c r="FN73" t="s">
        <v>2207</v>
      </c>
      <c r="FO73">
        <v>0</v>
      </c>
      <c r="FP73">
        <v>1</v>
      </c>
      <c r="FQ73">
        <v>0</v>
      </c>
      <c r="FR73">
        <v>0</v>
      </c>
      <c r="FS73" t="s">
        <v>205</v>
      </c>
    </row>
    <row r="74" spans="1:175" x14ac:dyDescent="0.3">
      <c r="A74">
        <v>12830</v>
      </c>
      <c r="B74" t="s">
        <v>2355</v>
      </c>
      <c r="C74" t="s">
        <v>212</v>
      </c>
      <c r="D74" t="s">
        <v>2356</v>
      </c>
      <c r="E74" t="s">
        <v>293</v>
      </c>
      <c r="F74" t="s">
        <v>202</v>
      </c>
      <c r="G74">
        <v>1</v>
      </c>
      <c r="H74">
        <v>1</v>
      </c>
      <c r="I74">
        <v>2</v>
      </c>
      <c r="J74">
        <v>2</v>
      </c>
      <c r="O74">
        <v>1</v>
      </c>
      <c r="P74">
        <v>0</v>
      </c>
      <c r="Q74">
        <v>1</v>
      </c>
      <c r="R74">
        <v>2</v>
      </c>
      <c r="U74">
        <v>2</v>
      </c>
      <c r="W74">
        <v>2</v>
      </c>
      <c r="Y74">
        <v>2</v>
      </c>
      <c r="Z74">
        <v>2</v>
      </c>
      <c r="AA74">
        <v>-98</v>
      </c>
      <c r="AC74">
        <v>3</v>
      </c>
      <c r="AD74">
        <v>1</v>
      </c>
      <c r="AE74">
        <v>2</v>
      </c>
      <c r="AF74">
        <v>4</v>
      </c>
      <c r="AW74">
        <v>1</v>
      </c>
      <c r="AX74">
        <v>8</v>
      </c>
      <c r="AY74">
        <v>-77</v>
      </c>
      <c r="BD74">
        <v>2</v>
      </c>
      <c r="BE74">
        <v>2</v>
      </c>
      <c r="BY74">
        <v>1</v>
      </c>
      <c r="BZ74">
        <v>1</v>
      </c>
      <c r="CA74">
        <v>1</v>
      </c>
      <c r="CB74">
        <v>1</v>
      </c>
      <c r="CC74">
        <v>1</v>
      </c>
      <c r="CD74">
        <v>1</v>
      </c>
      <c r="CE74">
        <v>1</v>
      </c>
      <c r="CF74">
        <v>2</v>
      </c>
      <c r="CG74">
        <v>2</v>
      </c>
      <c r="CH74">
        <v>2</v>
      </c>
      <c r="CI74">
        <v>2</v>
      </c>
      <c r="CJ74">
        <v>2</v>
      </c>
      <c r="CK74">
        <v>7</v>
      </c>
      <c r="CL74">
        <v>1</v>
      </c>
      <c r="CM74">
        <v>3</v>
      </c>
      <c r="CN74">
        <v>1</v>
      </c>
      <c r="CO74">
        <v>1</v>
      </c>
      <c r="CP74">
        <v>1</v>
      </c>
      <c r="CQ74">
        <v>1</v>
      </c>
      <c r="CR74">
        <v>1</v>
      </c>
      <c r="CS74">
        <v>1</v>
      </c>
      <c r="CT74">
        <v>1</v>
      </c>
      <c r="CU74">
        <v>1</v>
      </c>
      <c r="CV74">
        <v>2</v>
      </c>
      <c r="CX74">
        <v>2</v>
      </c>
      <c r="CY74">
        <v>1</v>
      </c>
      <c r="CZ74">
        <v>1</v>
      </c>
      <c r="DA74">
        <v>4</v>
      </c>
      <c r="DB74">
        <v>1</v>
      </c>
      <c r="DC74">
        <v>24</v>
      </c>
      <c r="DD74">
        <v>2</v>
      </c>
      <c r="DE74">
        <v>1</v>
      </c>
      <c r="DF74">
        <v>2</v>
      </c>
      <c r="DH74">
        <v>0</v>
      </c>
      <c r="DI74">
        <v>0</v>
      </c>
      <c r="DJ74">
        <v>0</v>
      </c>
      <c r="DK74">
        <v>0</v>
      </c>
      <c r="DL74">
        <v>1</v>
      </c>
      <c r="DM74">
        <v>1</v>
      </c>
      <c r="DO74">
        <v>1</v>
      </c>
      <c r="DP74">
        <v>1</v>
      </c>
      <c r="DQ74">
        <v>6</v>
      </c>
      <c r="DR74">
        <v>-98</v>
      </c>
      <c r="DW74">
        <v>2</v>
      </c>
      <c r="DX74">
        <v>6</v>
      </c>
      <c r="DY74">
        <v>1</v>
      </c>
      <c r="DZ74">
        <v>2</v>
      </c>
      <c r="EA74" t="s">
        <v>2357</v>
      </c>
      <c r="EB74">
        <v>923</v>
      </c>
      <c r="EC74">
        <v>15.38</v>
      </c>
      <c r="EE74">
        <v>2</v>
      </c>
      <c r="EF74">
        <v>1</v>
      </c>
      <c r="EG74" t="s">
        <v>323</v>
      </c>
      <c r="EI74">
        <v>1</v>
      </c>
      <c r="EJ74">
        <v>1</v>
      </c>
      <c r="EK74">
        <v>2</v>
      </c>
      <c r="EL74">
        <v>10</v>
      </c>
      <c r="EM74">
        <v>28</v>
      </c>
      <c r="ET74" t="s">
        <v>1599</v>
      </c>
      <c r="EU74" t="s">
        <v>201</v>
      </c>
      <c r="EV74" t="s">
        <v>202</v>
      </c>
      <c r="EZ74">
        <v>1747</v>
      </c>
      <c r="FA74" t="s">
        <v>2204</v>
      </c>
      <c r="FB74" t="s">
        <v>1978</v>
      </c>
      <c r="FC74">
        <v>0</v>
      </c>
      <c r="FD74" t="s">
        <v>2205</v>
      </c>
      <c r="FE74" t="s">
        <v>202</v>
      </c>
      <c r="FI74">
        <v>12.5</v>
      </c>
      <c r="FJ74">
        <v>4</v>
      </c>
      <c r="FK74" t="s">
        <v>2206</v>
      </c>
      <c r="FL74">
        <v>1.5</v>
      </c>
      <c r="FM74">
        <v>1</v>
      </c>
      <c r="FN74" t="s">
        <v>2213</v>
      </c>
      <c r="FO74">
        <v>0</v>
      </c>
      <c r="FP74">
        <v>1</v>
      </c>
      <c r="FQ74">
        <v>0</v>
      </c>
      <c r="FR74">
        <v>0</v>
      </c>
      <c r="FS74" t="s">
        <v>205</v>
      </c>
    </row>
    <row r="75" spans="1:175" x14ac:dyDescent="0.3">
      <c r="A75">
        <v>12872</v>
      </c>
      <c r="B75" t="s">
        <v>2358</v>
      </c>
      <c r="C75" t="s">
        <v>265</v>
      </c>
      <c r="D75" t="s">
        <v>2359</v>
      </c>
      <c r="E75" t="s">
        <v>334</v>
      </c>
      <c r="F75" t="s">
        <v>1499</v>
      </c>
      <c r="G75">
        <v>1</v>
      </c>
      <c r="H75">
        <v>1</v>
      </c>
      <c r="I75">
        <v>2</v>
      </c>
      <c r="J75">
        <v>2</v>
      </c>
      <c r="O75">
        <v>1</v>
      </c>
      <c r="P75">
        <v>0</v>
      </c>
      <c r="Q75">
        <v>1</v>
      </c>
      <c r="R75">
        <v>2</v>
      </c>
      <c r="U75">
        <v>2</v>
      </c>
      <c r="W75">
        <v>2</v>
      </c>
      <c r="Y75">
        <v>2</v>
      </c>
      <c r="Z75">
        <v>2</v>
      </c>
      <c r="AA75">
        <v>1</v>
      </c>
      <c r="AB75">
        <v>2010</v>
      </c>
      <c r="AC75">
        <v>1</v>
      </c>
      <c r="AD75">
        <v>1</v>
      </c>
      <c r="AE75">
        <v>2</v>
      </c>
      <c r="AF75">
        <v>5</v>
      </c>
      <c r="AW75">
        <v>1</v>
      </c>
      <c r="AX75">
        <v>8</v>
      </c>
      <c r="AY75">
        <v>2</v>
      </c>
      <c r="BD75">
        <v>2</v>
      </c>
      <c r="BE75">
        <v>1</v>
      </c>
      <c r="BY75">
        <v>1</v>
      </c>
      <c r="BZ75">
        <v>1</v>
      </c>
      <c r="CA75">
        <v>1</v>
      </c>
      <c r="CB75">
        <v>1</v>
      </c>
      <c r="CC75">
        <v>2</v>
      </c>
      <c r="CD75">
        <v>2</v>
      </c>
      <c r="CE75">
        <v>2</v>
      </c>
      <c r="CF75">
        <v>2</v>
      </c>
      <c r="CG75">
        <v>2</v>
      </c>
      <c r="CH75">
        <v>1</v>
      </c>
      <c r="CI75">
        <v>2</v>
      </c>
      <c r="CJ75">
        <v>2</v>
      </c>
      <c r="CK75">
        <v>7</v>
      </c>
      <c r="CL75">
        <v>1</v>
      </c>
      <c r="CM75">
        <v>3</v>
      </c>
      <c r="CN75">
        <v>1</v>
      </c>
      <c r="CO75">
        <v>1</v>
      </c>
      <c r="CP75">
        <v>1</v>
      </c>
      <c r="CQ75">
        <v>1</v>
      </c>
      <c r="CR75">
        <v>1</v>
      </c>
      <c r="CS75">
        <v>0</v>
      </c>
      <c r="CV75">
        <v>2</v>
      </c>
      <c r="CX75">
        <v>2</v>
      </c>
      <c r="CY75">
        <v>1</v>
      </c>
      <c r="CZ75">
        <v>1</v>
      </c>
      <c r="DA75">
        <v>3</v>
      </c>
      <c r="DB75">
        <v>1</v>
      </c>
      <c r="DC75">
        <v>2.2999999999999998</v>
      </c>
      <c r="DD75">
        <v>3</v>
      </c>
      <c r="DE75">
        <v>1</v>
      </c>
      <c r="DF75">
        <v>4</v>
      </c>
      <c r="DG75">
        <v>4</v>
      </c>
      <c r="DH75">
        <v>0</v>
      </c>
      <c r="DI75">
        <v>1</v>
      </c>
      <c r="DJ75">
        <v>1</v>
      </c>
      <c r="DK75">
        <v>0</v>
      </c>
      <c r="DL75">
        <v>0</v>
      </c>
      <c r="DM75">
        <v>1</v>
      </c>
      <c r="DN75">
        <v>1</v>
      </c>
      <c r="DO75">
        <v>1</v>
      </c>
      <c r="DP75">
        <v>1</v>
      </c>
      <c r="DQ75">
        <v>7</v>
      </c>
      <c r="DR75">
        <v>1</v>
      </c>
      <c r="DW75">
        <v>2</v>
      </c>
      <c r="DX75">
        <v>5</v>
      </c>
      <c r="DY75">
        <v>1</v>
      </c>
      <c r="DZ75">
        <v>2</v>
      </c>
      <c r="EA75" t="s">
        <v>897</v>
      </c>
      <c r="EB75">
        <v>1238</v>
      </c>
      <c r="EC75">
        <v>20.63</v>
      </c>
      <c r="EE75">
        <v>2</v>
      </c>
      <c r="EF75">
        <v>1</v>
      </c>
      <c r="EG75" t="s">
        <v>500</v>
      </c>
      <c r="EI75">
        <v>1</v>
      </c>
      <c r="EJ75">
        <v>1</v>
      </c>
      <c r="EK75">
        <v>2</v>
      </c>
      <c r="EL75">
        <v>14</v>
      </c>
      <c r="EM75">
        <v>36</v>
      </c>
      <c r="ET75" t="s">
        <v>1599</v>
      </c>
      <c r="EU75" t="s">
        <v>201</v>
      </c>
      <c r="EV75" t="s">
        <v>202</v>
      </c>
      <c r="EZ75">
        <v>1945</v>
      </c>
      <c r="FA75" t="s">
        <v>2204</v>
      </c>
      <c r="FB75" t="s">
        <v>1978</v>
      </c>
      <c r="FC75">
        <v>0</v>
      </c>
      <c r="FD75" t="s">
        <v>2205</v>
      </c>
      <c r="FE75" t="s">
        <v>202</v>
      </c>
      <c r="FI75">
        <v>7.5</v>
      </c>
      <c r="FJ75">
        <v>4</v>
      </c>
      <c r="FK75" t="s">
        <v>2206</v>
      </c>
      <c r="FL75">
        <v>1.5</v>
      </c>
      <c r="FM75">
        <v>1</v>
      </c>
      <c r="FN75" t="s">
        <v>2221</v>
      </c>
      <c r="FO75">
        <v>0</v>
      </c>
      <c r="FP75">
        <v>1</v>
      </c>
      <c r="FQ75">
        <v>0</v>
      </c>
      <c r="FR75">
        <v>0</v>
      </c>
      <c r="FS75" t="s">
        <v>205</v>
      </c>
    </row>
    <row r="76" spans="1:175" x14ac:dyDescent="0.3">
      <c r="A76">
        <v>13886</v>
      </c>
      <c r="B76" t="s">
        <v>1698</v>
      </c>
      <c r="C76" t="s">
        <v>212</v>
      </c>
      <c r="D76" t="s">
        <v>1699</v>
      </c>
      <c r="E76" t="s">
        <v>214</v>
      </c>
      <c r="F76" t="s">
        <v>202</v>
      </c>
      <c r="G76">
        <v>1</v>
      </c>
      <c r="H76">
        <v>1</v>
      </c>
      <c r="I76">
        <v>2</v>
      </c>
      <c r="J76">
        <v>1</v>
      </c>
      <c r="K76">
        <v>2</v>
      </c>
      <c r="O76">
        <v>1</v>
      </c>
      <c r="P76">
        <v>1</v>
      </c>
      <c r="Q76">
        <v>2</v>
      </c>
      <c r="R76">
        <v>2</v>
      </c>
      <c r="U76">
        <v>2</v>
      </c>
      <c r="W76">
        <v>2</v>
      </c>
      <c r="Y76">
        <v>2</v>
      </c>
      <c r="Z76">
        <v>2</v>
      </c>
      <c r="AA76">
        <v>1</v>
      </c>
      <c r="AB76">
        <v>2009</v>
      </c>
      <c r="AC76">
        <v>1</v>
      </c>
      <c r="AD76">
        <v>2</v>
      </c>
      <c r="AE76">
        <v>3</v>
      </c>
      <c r="AF76">
        <v>5</v>
      </c>
      <c r="AW76">
        <v>1</v>
      </c>
      <c r="AX76">
        <v>7</v>
      </c>
      <c r="AY76">
        <v>2</v>
      </c>
      <c r="AZ76">
        <v>1</v>
      </c>
      <c r="BA76">
        <v>200</v>
      </c>
      <c r="BD76">
        <v>1</v>
      </c>
      <c r="BF76">
        <v>1</v>
      </c>
      <c r="BG76">
        <v>1</v>
      </c>
      <c r="BI76">
        <v>1</v>
      </c>
      <c r="BJ76">
        <v>1</v>
      </c>
      <c r="BK76">
        <v>6</v>
      </c>
      <c r="BL76">
        <v>2</v>
      </c>
      <c r="BM76">
        <v>3</v>
      </c>
      <c r="BN76">
        <v>4</v>
      </c>
      <c r="BS76">
        <v>2</v>
      </c>
      <c r="BT76">
        <v>2</v>
      </c>
      <c r="BU76">
        <v>2</v>
      </c>
      <c r="BW76">
        <v>1</v>
      </c>
      <c r="BX76">
        <v>1</v>
      </c>
      <c r="BY76">
        <v>1</v>
      </c>
      <c r="BZ76">
        <v>1</v>
      </c>
      <c r="CA76">
        <v>1</v>
      </c>
      <c r="CB76">
        <v>2</v>
      </c>
      <c r="CC76">
        <v>1</v>
      </c>
      <c r="CD76">
        <v>2</v>
      </c>
      <c r="CE76">
        <v>2</v>
      </c>
      <c r="CF76">
        <v>1</v>
      </c>
      <c r="CG76">
        <v>3</v>
      </c>
      <c r="CH76">
        <v>1</v>
      </c>
      <c r="CI76">
        <v>1</v>
      </c>
      <c r="CJ76">
        <v>1</v>
      </c>
      <c r="CK76">
        <v>7</v>
      </c>
      <c r="CL76">
        <v>1</v>
      </c>
      <c r="CM76">
        <v>1</v>
      </c>
      <c r="CN76">
        <v>1</v>
      </c>
      <c r="CO76">
        <v>1</v>
      </c>
      <c r="CP76">
        <v>1</v>
      </c>
      <c r="CQ76">
        <v>1</v>
      </c>
      <c r="CR76">
        <v>1</v>
      </c>
      <c r="CS76">
        <v>0</v>
      </c>
      <c r="CV76">
        <v>2</v>
      </c>
      <c r="CX76">
        <v>2</v>
      </c>
      <c r="CY76">
        <v>1</v>
      </c>
      <c r="CZ76">
        <v>1</v>
      </c>
      <c r="DA76">
        <v>4</v>
      </c>
      <c r="DB76">
        <v>1</v>
      </c>
      <c r="DC76">
        <v>0.6</v>
      </c>
      <c r="DD76">
        <v>3</v>
      </c>
      <c r="DE76">
        <v>1</v>
      </c>
      <c r="DF76">
        <v>2</v>
      </c>
      <c r="DH76">
        <v>0</v>
      </c>
      <c r="DI76">
        <v>0</v>
      </c>
      <c r="DJ76">
        <v>2</v>
      </c>
      <c r="DO76">
        <v>1</v>
      </c>
      <c r="DP76">
        <v>2</v>
      </c>
      <c r="DQ76">
        <v>8</v>
      </c>
      <c r="DR76">
        <v>1</v>
      </c>
      <c r="DW76">
        <v>2</v>
      </c>
      <c r="DX76">
        <v>9</v>
      </c>
      <c r="DY76">
        <v>1</v>
      </c>
      <c r="DZ76">
        <v>1</v>
      </c>
      <c r="EA76" t="s">
        <v>1196</v>
      </c>
      <c r="EB76">
        <v>878</v>
      </c>
      <c r="EC76">
        <v>14.63</v>
      </c>
      <c r="EE76">
        <v>2</v>
      </c>
      <c r="EF76">
        <v>1</v>
      </c>
      <c r="EG76" t="s">
        <v>500</v>
      </c>
      <c r="EI76">
        <v>1</v>
      </c>
      <c r="EJ76">
        <v>1</v>
      </c>
      <c r="EK76">
        <v>3</v>
      </c>
      <c r="EL76">
        <v>8</v>
      </c>
      <c r="EM76">
        <v>25</v>
      </c>
      <c r="ET76" t="s">
        <v>1690</v>
      </c>
      <c r="EU76" t="s">
        <v>201</v>
      </c>
      <c r="EV76" t="s">
        <v>202</v>
      </c>
      <c r="EZ76">
        <v>1418</v>
      </c>
      <c r="FA76" t="s">
        <v>237</v>
      </c>
      <c r="FB76" t="s">
        <v>1978</v>
      </c>
      <c r="FC76">
        <v>0</v>
      </c>
      <c r="FD76" t="s">
        <v>2205</v>
      </c>
      <c r="FE76" t="s">
        <v>202</v>
      </c>
      <c r="FI76">
        <v>7.5</v>
      </c>
      <c r="FJ76">
        <v>4</v>
      </c>
      <c r="FK76" t="s">
        <v>2212</v>
      </c>
      <c r="FL76">
        <v>3.5</v>
      </c>
      <c r="FM76">
        <v>0</v>
      </c>
      <c r="FN76" t="s">
        <v>2207</v>
      </c>
      <c r="FO76">
        <v>0</v>
      </c>
      <c r="FP76">
        <v>1</v>
      </c>
      <c r="FQ76">
        <v>0</v>
      </c>
      <c r="FR76">
        <v>0</v>
      </c>
      <c r="FS76" t="s">
        <v>205</v>
      </c>
    </row>
    <row r="77" spans="1:175" x14ac:dyDescent="0.3">
      <c r="A77">
        <v>14092</v>
      </c>
      <c r="B77" t="s">
        <v>1709</v>
      </c>
      <c r="C77" t="s">
        <v>194</v>
      </c>
      <c r="D77" t="s">
        <v>1710</v>
      </c>
      <c r="E77" t="s">
        <v>227</v>
      </c>
      <c r="F77" t="s">
        <v>202</v>
      </c>
      <c r="G77">
        <v>1</v>
      </c>
      <c r="H77">
        <v>1</v>
      </c>
      <c r="I77">
        <v>2</v>
      </c>
      <c r="J77">
        <v>1</v>
      </c>
      <c r="K77">
        <v>2</v>
      </c>
      <c r="O77">
        <v>1</v>
      </c>
      <c r="P77">
        <v>1</v>
      </c>
      <c r="Q77">
        <v>2</v>
      </c>
      <c r="R77">
        <v>2</v>
      </c>
      <c r="U77">
        <v>2</v>
      </c>
      <c r="W77">
        <v>2</v>
      </c>
      <c r="Y77">
        <v>2</v>
      </c>
      <c r="Z77">
        <v>2</v>
      </c>
      <c r="AA77">
        <v>1</v>
      </c>
      <c r="AB77">
        <v>2011</v>
      </c>
      <c r="AC77">
        <v>1</v>
      </c>
      <c r="AD77">
        <v>1</v>
      </c>
      <c r="AE77">
        <v>4</v>
      </c>
      <c r="AF77">
        <v>2</v>
      </c>
      <c r="AW77">
        <v>2</v>
      </c>
      <c r="AX77">
        <v>7</v>
      </c>
      <c r="AY77">
        <v>1</v>
      </c>
      <c r="AZ77">
        <v>1</v>
      </c>
      <c r="BA77">
        <v>200</v>
      </c>
      <c r="BB77">
        <v>1</v>
      </c>
      <c r="BC77">
        <v>0</v>
      </c>
      <c r="BD77">
        <v>1</v>
      </c>
      <c r="BF77">
        <v>1</v>
      </c>
      <c r="BG77">
        <v>1</v>
      </c>
      <c r="BI77">
        <v>1</v>
      </c>
      <c r="BJ77">
        <v>2</v>
      </c>
      <c r="BK77">
        <v>3</v>
      </c>
      <c r="BL77">
        <v>5</v>
      </c>
      <c r="BS77">
        <v>1</v>
      </c>
      <c r="BU77">
        <v>1</v>
      </c>
      <c r="BV77">
        <v>4</v>
      </c>
      <c r="BX77">
        <v>3</v>
      </c>
      <c r="BY77">
        <v>1</v>
      </c>
      <c r="BZ77">
        <v>1</v>
      </c>
      <c r="CA77">
        <v>2</v>
      </c>
      <c r="CB77">
        <v>2</v>
      </c>
      <c r="CC77">
        <v>2</v>
      </c>
      <c r="CD77">
        <v>2</v>
      </c>
      <c r="CE77">
        <v>2</v>
      </c>
      <c r="CF77">
        <v>1</v>
      </c>
      <c r="CG77">
        <v>2</v>
      </c>
      <c r="CH77">
        <v>2</v>
      </c>
      <c r="CI77">
        <v>2</v>
      </c>
      <c r="CJ77">
        <v>2</v>
      </c>
      <c r="CK77">
        <v>7</v>
      </c>
      <c r="CL77">
        <v>1</v>
      </c>
      <c r="CM77">
        <v>1</v>
      </c>
      <c r="CN77">
        <v>1</v>
      </c>
      <c r="CO77">
        <v>2</v>
      </c>
      <c r="CP77">
        <v>1</v>
      </c>
      <c r="CQ77">
        <v>1</v>
      </c>
      <c r="CR77">
        <v>1</v>
      </c>
      <c r="CS77">
        <v>0</v>
      </c>
      <c r="CV77">
        <v>2</v>
      </c>
      <c r="CX77">
        <v>2</v>
      </c>
      <c r="CY77">
        <v>1</v>
      </c>
      <c r="CZ77">
        <v>1</v>
      </c>
      <c r="DA77">
        <v>3</v>
      </c>
      <c r="DB77">
        <v>1</v>
      </c>
      <c r="DC77">
        <v>40</v>
      </c>
      <c r="DD77">
        <v>2</v>
      </c>
      <c r="DE77">
        <v>1</v>
      </c>
      <c r="DF77">
        <v>1</v>
      </c>
      <c r="DG77">
        <v>1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1</v>
      </c>
      <c r="DO77">
        <v>1</v>
      </c>
      <c r="DP77">
        <v>2</v>
      </c>
      <c r="DQ77">
        <v>6</v>
      </c>
      <c r="DR77">
        <v>1</v>
      </c>
      <c r="DW77">
        <v>2</v>
      </c>
      <c r="DX77">
        <v>7</v>
      </c>
      <c r="DY77">
        <v>1</v>
      </c>
      <c r="DZ77">
        <v>1</v>
      </c>
      <c r="EA77" t="s">
        <v>336</v>
      </c>
      <c r="EB77">
        <v>895</v>
      </c>
      <c r="EC77">
        <v>14.92</v>
      </c>
      <c r="EE77">
        <v>2</v>
      </c>
      <c r="EF77">
        <v>1</v>
      </c>
      <c r="EG77" t="s">
        <v>717</v>
      </c>
      <c r="EI77">
        <v>1</v>
      </c>
      <c r="EJ77">
        <v>1</v>
      </c>
      <c r="EK77">
        <v>3</v>
      </c>
      <c r="EL77">
        <v>6</v>
      </c>
      <c r="EM77">
        <v>21</v>
      </c>
      <c r="ET77" t="s">
        <v>1690</v>
      </c>
      <c r="EU77" t="s">
        <v>201</v>
      </c>
      <c r="EV77" t="s">
        <v>202</v>
      </c>
      <c r="EZ77">
        <v>1240</v>
      </c>
      <c r="FA77" t="s">
        <v>237</v>
      </c>
      <c r="FB77" t="s">
        <v>1978</v>
      </c>
      <c r="FC77">
        <v>0</v>
      </c>
      <c r="FD77" t="s">
        <v>2248</v>
      </c>
      <c r="FE77" t="s">
        <v>202</v>
      </c>
      <c r="FI77">
        <v>25</v>
      </c>
      <c r="FJ77">
        <v>2</v>
      </c>
      <c r="FK77" t="s">
        <v>2206</v>
      </c>
      <c r="FL77">
        <v>7.5</v>
      </c>
      <c r="FM77">
        <v>0</v>
      </c>
      <c r="FN77" t="s">
        <v>2207</v>
      </c>
      <c r="FO77">
        <v>1</v>
      </c>
      <c r="FP77">
        <v>0</v>
      </c>
      <c r="FQ77">
        <v>0</v>
      </c>
      <c r="FR77">
        <v>0</v>
      </c>
      <c r="FS77" t="s">
        <v>205</v>
      </c>
    </row>
    <row r="78" spans="1:175" x14ac:dyDescent="0.3">
      <c r="A78">
        <v>14337</v>
      </c>
      <c r="B78" t="s">
        <v>1733</v>
      </c>
      <c r="C78" t="s">
        <v>194</v>
      </c>
      <c r="D78" t="s">
        <v>1734</v>
      </c>
      <c r="E78" t="s">
        <v>299</v>
      </c>
      <c r="F78" t="s">
        <v>202</v>
      </c>
      <c r="G78">
        <v>1</v>
      </c>
      <c r="H78">
        <v>1</v>
      </c>
      <c r="I78">
        <v>2</v>
      </c>
      <c r="J78">
        <v>1</v>
      </c>
      <c r="K78">
        <v>2</v>
      </c>
      <c r="O78">
        <v>1</v>
      </c>
      <c r="P78">
        <v>1</v>
      </c>
      <c r="Q78">
        <v>2</v>
      </c>
      <c r="R78">
        <v>3</v>
      </c>
      <c r="T78">
        <v>2</v>
      </c>
      <c r="U78">
        <v>1</v>
      </c>
      <c r="W78">
        <v>2</v>
      </c>
      <c r="Y78">
        <v>2</v>
      </c>
      <c r="Z78">
        <v>2</v>
      </c>
      <c r="AA78">
        <v>1</v>
      </c>
      <c r="AB78">
        <v>2013</v>
      </c>
      <c r="AC78">
        <v>4</v>
      </c>
      <c r="AD78">
        <v>2</v>
      </c>
      <c r="AE78">
        <v>3</v>
      </c>
      <c r="AF78">
        <v>3</v>
      </c>
      <c r="AW78">
        <v>1</v>
      </c>
      <c r="AX78">
        <v>9</v>
      </c>
      <c r="AY78">
        <v>2</v>
      </c>
      <c r="AZ78">
        <v>1</v>
      </c>
      <c r="BA78">
        <v>0</v>
      </c>
      <c r="BB78">
        <v>1</v>
      </c>
      <c r="BC78">
        <v>0</v>
      </c>
      <c r="BD78">
        <v>1</v>
      </c>
      <c r="BF78">
        <v>1</v>
      </c>
      <c r="BG78">
        <v>1</v>
      </c>
      <c r="BI78">
        <v>1</v>
      </c>
      <c r="BJ78">
        <v>1</v>
      </c>
      <c r="BK78">
        <v>5</v>
      </c>
      <c r="BL78">
        <v>-77</v>
      </c>
      <c r="BS78">
        <v>2</v>
      </c>
      <c r="BT78">
        <v>2</v>
      </c>
      <c r="BU78">
        <v>2</v>
      </c>
      <c r="BW78">
        <v>1</v>
      </c>
      <c r="BX78">
        <v>3</v>
      </c>
      <c r="BY78">
        <v>1</v>
      </c>
      <c r="BZ78">
        <v>1</v>
      </c>
      <c r="CA78">
        <v>1</v>
      </c>
      <c r="CB78">
        <v>-98</v>
      </c>
      <c r="CC78">
        <v>2</v>
      </c>
      <c r="CD78">
        <v>2</v>
      </c>
      <c r="CE78">
        <v>2</v>
      </c>
      <c r="CF78">
        <v>2</v>
      </c>
      <c r="CG78">
        <v>2</v>
      </c>
      <c r="CH78">
        <v>2</v>
      </c>
      <c r="CI78">
        <v>2</v>
      </c>
      <c r="CJ78">
        <v>1</v>
      </c>
      <c r="CK78">
        <v>7</v>
      </c>
      <c r="CL78">
        <v>1</v>
      </c>
      <c r="CM78">
        <v>1</v>
      </c>
      <c r="CN78">
        <v>1</v>
      </c>
      <c r="CO78">
        <v>2</v>
      </c>
      <c r="CP78">
        <v>1</v>
      </c>
      <c r="CQ78">
        <v>1</v>
      </c>
      <c r="CR78">
        <v>1</v>
      </c>
      <c r="CS78">
        <v>1</v>
      </c>
      <c r="CT78">
        <v>1</v>
      </c>
      <c r="CU78">
        <v>1</v>
      </c>
      <c r="CV78">
        <v>1</v>
      </c>
      <c r="CW78">
        <v>1</v>
      </c>
      <c r="CX78">
        <v>2</v>
      </c>
      <c r="CY78">
        <v>1</v>
      </c>
      <c r="CZ78">
        <v>1</v>
      </c>
      <c r="DA78">
        <v>3</v>
      </c>
      <c r="DB78">
        <v>1</v>
      </c>
      <c r="DC78">
        <v>55</v>
      </c>
      <c r="DD78">
        <v>1</v>
      </c>
      <c r="DE78">
        <v>1</v>
      </c>
      <c r="DF78">
        <v>1</v>
      </c>
      <c r="DG78">
        <v>1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1</v>
      </c>
      <c r="DO78">
        <v>1</v>
      </c>
      <c r="DP78">
        <v>2</v>
      </c>
      <c r="DQ78">
        <v>5</v>
      </c>
      <c r="DR78">
        <v>1</v>
      </c>
      <c r="DW78">
        <v>2</v>
      </c>
      <c r="DX78">
        <v>1</v>
      </c>
      <c r="DY78">
        <v>1</v>
      </c>
      <c r="DZ78">
        <v>2</v>
      </c>
      <c r="EA78" t="s">
        <v>1735</v>
      </c>
      <c r="EB78">
        <v>1125</v>
      </c>
      <c r="EC78">
        <v>18.75</v>
      </c>
      <c r="EE78">
        <v>2</v>
      </c>
      <c r="EF78">
        <v>1</v>
      </c>
      <c r="EG78" t="s">
        <v>1736</v>
      </c>
      <c r="EI78">
        <v>1</v>
      </c>
      <c r="EJ78">
        <v>1</v>
      </c>
      <c r="EK78">
        <v>3</v>
      </c>
      <c r="EL78">
        <v>7</v>
      </c>
      <c r="EM78">
        <v>23</v>
      </c>
      <c r="ET78" t="s">
        <v>1690</v>
      </c>
      <c r="EU78" t="s">
        <v>201</v>
      </c>
      <c r="EV78" t="s">
        <v>202</v>
      </c>
      <c r="EZ78">
        <v>2037</v>
      </c>
      <c r="FA78" t="s">
        <v>237</v>
      </c>
      <c r="FB78" t="s">
        <v>1978</v>
      </c>
      <c r="FC78">
        <v>0</v>
      </c>
      <c r="FD78" t="s">
        <v>2205</v>
      </c>
      <c r="FE78" t="s">
        <v>202</v>
      </c>
      <c r="FI78">
        <v>17.5</v>
      </c>
      <c r="FJ78">
        <v>3</v>
      </c>
      <c r="FK78" t="s">
        <v>2212</v>
      </c>
      <c r="FL78">
        <v>3.5</v>
      </c>
      <c r="FM78">
        <v>0</v>
      </c>
      <c r="FN78" t="s">
        <v>2207</v>
      </c>
      <c r="FO78">
        <v>0</v>
      </c>
      <c r="FP78">
        <v>1</v>
      </c>
      <c r="FQ78">
        <v>0</v>
      </c>
      <c r="FR78">
        <v>0</v>
      </c>
      <c r="FS78" t="s">
        <v>205</v>
      </c>
    </row>
    <row r="79" spans="1:175" x14ac:dyDescent="0.3">
      <c r="A79">
        <v>14400</v>
      </c>
      <c r="B79" t="s">
        <v>2360</v>
      </c>
      <c r="C79" t="s">
        <v>194</v>
      </c>
      <c r="D79" t="s">
        <v>2361</v>
      </c>
      <c r="E79" t="s">
        <v>196</v>
      </c>
      <c r="F79" t="s">
        <v>202</v>
      </c>
      <c r="G79">
        <v>1</v>
      </c>
      <c r="H79">
        <v>1</v>
      </c>
      <c r="I79">
        <v>2</v>
      </c>
      <c r="J79">
        <v>2</v>
      </c>
      <c r="O79">
        <v>1</v>
      </c>
      <c r="P79">
        <v>0</v>
      </c>
      <c r="Q79">
        <v>1</v>
      </c>
      <c r="R79">
        <v>2</v>
      </c>
      <c r="U79">
        <v>1</v>
      </c>
      <c r="W79">
        <v>2</v>
      </c>
      <c r="Y79">
        <v>2</v>
      </c>
      <c r="Z79">
        <v>2</v>
      </c>
      <c r="AA79">
        <v>1</v>
      </c>
      <c r="AB79">
        <v>2010</v>
      </c>
      <c r="AC79">
        <v>-98</v>
      </c>
      <c r="AD79">
        <v>1</v>
      </c>
      <c r="AE79">
        <v>3</v>
      </c>
      <c r="AF79">
        <v>5</v>
      </c>
      <c r="AW79">
        <v>2</v>
      </c>
      <c r="AX79">
        <v>1</v>
      </c>
      <c r="AY79">
        <v>2</v>
      </c>
      <c r="BB79">
        <v>-98</v>
      </c>
      <c r="BD79">
        <v>1</v>
      </c>
      <c r="BY79">
        <v>2</v>
      </c>
      <c r="BZ79">
        <v>1</v>
      </c>
      <c r="CA79">
        <v>1</v>
      </c>
      <c r="CB79">
        <v>2</v>
      </c>
      <c r="CC79">
        <v>2</v>
      </c>
      <c r="CD79">
        <v>2</v>
      </c>
      <c r="CE79">
        <v>2</v>
      </c>
      <c r="CF79">
        <v>2</v>
      </c>
      <c r="CG79">
        <v>1</v>
      </c>
      <c r="CH79">
        <v>1</v>
      </c>
      <c r="CI79">
        <v>1</v>
      </c>
      <c r="CJ79">
        <v>1</v>
      </c>
      <c r="CK79">
        <v>7</v>
      </c>
      <c r="CL79">
        <v>1</v>
      </c>
      <c r="CM79">
        <v>1</v>
      </c>
      <c r="CN79">
        <v>1</v>
      </c>
      <c r="CO79">
        <v>1</v>
      </c>
      <c r="CP79">
        <v>1</v>
      </c>
      <c r="CQ79">
        <v>1</v>
      </c>
      <c r="CR79">
        <v>1</v>
      </c>
      <c r="CS79">
        <v>0</v>
      </c>
      <c r="CV79">
        <v>1</v>
      </c>
      <c r="CW79">
        <v>1</v>
      </c>
      <c r="CX79">
        <v>3</v>
      </c>
      <c r="CY79">
        <v>1</v>
      </c>
      <c r="CZ79">
        <v>1</v>
      </c>
      <c r="DA79">
        <v>3</v>
      </c>
      <c r="DB79">
        <v>1</v>
      </c>
      <c r="DC79">
        <v>13</v>
      </c>
      <c r="DD79">
        <v>3</v>
      </c>
      <c r="DE79">
        <v>1</v>
      </c>
      <c r="DF79">
        <v>5</v>
      </c>
      <c r="DH79">
        <v>3</v>
      </c>
      <c r="DI79">
        <v>1</v>
      </c>
      <c r="DJ79">
        <v>1</v>
      </c>
      <c r="DO79">
        <v>1</v>
      </c>
      <c r="DP79">
        <v>1</v>
      </c>
      <c r="DQ79">
        <v>5</v>
      </c>
      <c r="DR79">
        <v>6</v>
      </c>
      <c r="DW79">
        <v>1</v>
      </c>
      <c r="DX79">
        <v>-97</v>
      </c>
      <c r="DY79">
        <v>1</v>
      </c>
      <c r="DZ79">
        <v>2</v>
      </c>
      <c r="EA79" t="s">
        <v>557</v>
      </c>
      <c r="EB79">
        <v>595</v>
      </c>
      <c r="EC79">
        <v>9.92</v>
      </c>
      <c r="EE79">
        <v>2</v>
      </c>
      <c r="EF79">
        <v>1</v>
      </c>
      <c r="EG79" t="s">
        <v>2100</v>
      </c>
      <c r="EI79">
        <v>1</v>
      </c>
      <c r="EJ79">
        <v>1</v>
      </c>
      <c r="EK79">
        <v>2</v>
      </c>
      <c r="EL79">
        <v>5</v>
      </c>
      <c r="EM79">
        <v>18</v>
      </c>
      <c r="ET79" t="s">
        <v>1690</v>
      </c>
      <c r="EU79" t="s">
        <v>201</v>
      </c>
      <c r="EV79" t="s">
        <v>202</v>
      </c>
      <c r="EZ79">
        <v>1752</v>
      </c>
      <c r="FA79" t="s">
        <v>2204</v>
      </c>
      <c r="FB79" t="s">
        <v>1978</v>
      </c>
      <c r="FC79">
        <v>0</v>
      </c>
      <c r="FD79" t="s">
        <v>2248</v>
      </c>
      <c r="FE79" t="s">
        <v>202</v>
      </c>
      <c r="FI79">
        <v>7.5</v>
      </c>
      <c r="FJ79">
        <v>4</v>
      </c>
      <c r="FK79" t="s">
        <v>2206</v>
      </c>
      <c r="FL79">
        <v>3.5</v>
      </c>
      <c r="FM79">
        <v>0</v>
      </c>
      <c r="FN79" t="s">
        <v>2207</v>
      </c>
      <c r="FO79">
        <v>1</v>
      </c>
      <c r="FP79">
        <v>0</v>
      </c>
      <c r="FQ79">
        <v>0</v>
      </c>
      <c r="FR79">
        <v>0</v>
      </c>
      <c r="FS79" t="s">
        <v>2214</v>
      </c>
    </row>
    <row r="80" spans="1:175" x14ac:dyDescent="0.3">
      <c r="A80">
        <v>14566</v>
      </c>
      <c r="B80" t="s">
        <v>2362</v>
      </c>
      <c r="C80" t="s">
        <v>212</v>
      </c>
      <c r="D80" t="s">
        <v>2363</v>
      </c>
      <c r="E80" t="s">
        <v>309</v>
      </c>
      <c r="F80" t="s">
        <v>202</v>
      </c>
      <c r="G80">
        <v>1</v>
      </c>
      <c r="H80">
        <v>1</v>
      </c>
      <c r="I80">
        <v>2</v>
      </c>
      <c r="J80">
        <v>2</v>
      </c>
      <c r="O80">
        <v>1</v>
      </c>
      <c r="P80">
        <v>0</v>
      </c>
      <c r="Q80">
        <v>1</v>
      </c>
      <c r="R80">
        <v>2</v>
      </c>
      <c r="U80">
        <v>1</v>
      </c>
      <c r="W80">
        <v>2</v>
      </c>
      <c r="Y80">
        <v>2</v>
      </c>
      <c r="Z80">
        <v>2</v>
      </c>
      <c r="AA80">
        <v>1</v>
      </c>
      <c r="AB80">
        <v>2010</v>
      </c>
      <c r="AC80">
        <v>2</v>
      </c>
      <c r="AD80">
        <v>2</v>
      </c>
      <c r="AE80">
        <v>1</v>
      </c>
      <c r="AF80">
        <v>3</v>
      </c>
      <c r="AW80">
        <v>1</v>
      </c>
      <c r="AX80">
        <v>3</v>
      </c>
      <c r="AY80">
        <v>2</v>
      </c>
      <c r="BB80">
        <v>1</v>
      </c>
      <c r="BC80">
        <v>0</v>
      </c>
      <c r="BD80">
        <v>1</v>
      </c>
      <c r="BY80">
        <v>2</v>
      </c>
      <c r="BZ80">
        <v>1</v>
      </c>
      <c r="CA80">
        <v>1</v>
      </c>
      <c r="CB80">
        <v>2</v>
      </c>
      <c r="CC80">
        <v>2</v>
      </c>
      <c r="CD80">
        <v>2</v>
      </c>
      <c r="CE80">
        <v>2</v>
      </c>
      <c r="CF80">
        <v>2</v>
      </c>
      <c r="CG80">
        <v>2</v>
      </c>
      <c r="CH80">
        <v>2</v>
      </c>
      <c r="CI80">
        <v>2</v>
      </c>
      <c r="CJ80">
        <v>2</v>
      </c>
      <c r="CK80">
        <v>7</v>
      </c>
      <c r="CL80">
        <v>1</v>
      </c>
      <c r="CM80">
        <v>1</v>
      </c>
      <c r="CN80">
        <v>1</v>
      </c>
      <c r="CO80">
        <v>2</v>
      </c>
      <c r="CP80">
        <v>1</v>
      </c>
      <c r="CQ80">
        <v>2</v>
      </c>
      <c r="CR80">
        <v>1</v>
      </c>
      <c r="CS80">
        <v>1</v>
      </c>
      <c r="CT80">
        <v>1</v>
      </c>
      <c r="CU80">
        <v>1</v>
      </c>
      <c r="CV80">
        <v>2</v>
      </c>
      <c r="CX80">
        <v>2</v>
      </c>
      <c r="CY80">
        <v>1</v>
      </c>
      <c r="CZ80">
        <v>1</v>
      </c>
      <c r="DA80">
        <v>3</v>
      </c>
      <c r="DB80">
        <v>1</v>
      </c>
      <c r="DC80">
        <v>3</v>
      </c>
      <c r="DD80">
        <v>3</v>
      </c>
      <c r="DE80">
        <v>1</v>
      </c>
      <c r="DF80">
        <v>7</v>
      </c>
      <c r="DH80">
        <v>4</v>
      </c>
      <c r="DI80">
        <v>1</v>
      </c>
      <c r="DJ80">
        <v>0</v>
      </c>
      <c r="DK80">
        <v>2</v>
      </c>
      <c r="DO80">
        <v>2</v>
      </c>
      <c r="DP80">
        <v>2</v>
      </c>
      <c r="DQ80">
        <v>5</v>
      </c>
      <c r="DR80">
        <v>6</v>
      </c>
      <c r="DW80">
        <v>1</v>
      </c>
      <c r="DX80">
        <v>2</v>
      </c>
      <c r="DY80">
        <v>1</v>
      </c>
      <c r="DZ80">
        <v>2</v>
      </c>
      <c r="EA80" t="s">
        <v>1416</v>
      </c>
      <c r="EB80">
        <v>909</v>
      </c>
      <c r="EC80">
        <v>15.15</v>
      </c>
      <c r="EE80">
        <v>2</v>
      </c>
      <c r="EF80">
        <v>1</v>
      </c>
      <c r="EG80" t="s">
        <v>1325</v>
      </c>
      <c r="EI80">
        <v>1</v>
      </c>
      <c r="EJ80">
        <v>1</v>
      </c>
      <c r="EK80">
        <v>2</v>
      </c>
      <c r="EL80">
        <v>9</v>
      </c>
      <c r="EM80">
        <v>26</v>
      </c>
      <c r="ET80" t="s">
        <v>1742</v>
      </c>
      <c r="EU80" t="s">
        <v>201</v>
      </c>
      <c r="EV80" t="s">
        <v>202</v>
      </c>
      <c r="EZ80">
        <v>2522</v>
      </c>
      <c r="FA80" t="s">
        <v>2204</v>
      </c>
      <c r="FB80" t="s">
        <v>1978</v>
      </c>
      <c r="FC80">
        <v>0</v>
      </c>
      <c r="FD80" t="s">
        <v>2205</v>
      </c>
      <c r="FE80" t="s">
        <v>202</v>
      </c>
      <c r="FI80">
        <v>17.5</v>
      </c>
      <c r="FJ80">
        <v>3</v>
      </c>
      <c r="FK80" t="s">
        <v>2212</v>
      </c>
      <c r="FL80">
        <v>0.5</v>
      </c>
      <c r="FM80">
        <v>0</v>
      </c>
      <c r="FN80" t="s">
        <v>2207</v>
      </c>
      <c r="FO80">
        <v>1</v>
      </c>
      <c r="FP80">
        <v>0</v>
      </c>
      <c r="FQ80">
        <v>0</v>
      </c>
      <c r="FR80">
        <v>0</v>
      </c>
      <c r="FS80" t="s">
        <v>2182</v>
      </c>
    </row>
    <row r="81" spans="1:175" x14ac:dyDescent="0.3">
      <c r="A81">
        <v>14634</v>
      </c>
      <c r="B81" t="s">
        <v>2364</v>
      </c>
      <c r="C81" t="s">
        <v>194</v>
      </c>
      <c r="D81" t="s">
        <v>2365</v>
      </c>
      <c r="E81" t="s">
        <v>221</v>
      </c>
      <c r="F81" t="s">
        <v>202</v>
      </c>
      <c r="G81">
        <v>1</v>
      </c>
      <c r="H81">
        <v>1</v>
      </c>
      <c r="I81">
        <v>2</v>
      </c>
      <c r="J81">
        <v>2</v>
      </c>
      <c r="O81">
        <v>1</v>
      </c>
      <c r="P81">
        <v>0</v>
      </c>
      <c r="Q81">
        <v>1</v>
      </c>
      <c r="R81">
        <v>2</v>
      </c>
      <c r="U81">
        <v>2</v>
      </c>
      <c r="W81">
        <v>2</v>
      </c>
      <c r="Y81">
        <v>2</v>
      </c>
      <c r="Z81">
        <v>2</v>
      </c>
      <c r="AA81">
        <v>-98</v>
      </c>
      <c r="AC81">
        <v>1</v>
      </c>
      <c r="AD81">
        <v>2</v>
      </c>
      <c r="AE81">
        <v>3</v>
      </c>
      <c r="AF81">
        <v>4</v>
      </c>
      <c r="AW81">
        <v>1</v>
      </c>
      <c r="AX81">
        <v>4</v>
      </c>
      <c r="AY81">
        <v>-77</v>
      </c>
      <c r="BB81">
        <v>1</v>
      </c>
      <c r="BC81">
        <v>0</v>
      </c>
      <c r="BD81">
        <v>2</v>
      </c>
      <c r="BE81">
        <v>1</v>
      </c>
      <c r="BY81">
        <v>1</v>
      </c>
      <c r="BZ81">
        <v>1</v>
      </c>
      <c r="CA81">
        <v>1</v>
      </c>
      <c r="CB81">
        <v>1</v>
      </c>
      <c r="CC81">
        <v>1</v>
      </c>
      <c r="CD81">
        <v>2</v>
      </c>
      <c r="CE81">
        <v>2</v>
      </c>
      <c r="CF81">
        <v>1</v>
      </c>
      <c r="CG81">
        <v>1</v>
      </c>
      <c r="CH81">
        <v>1</v>
      </c>
      <c r="CI81">
        <v>1</v>
      </c>
      <c r="CJ81">
        <v>2</v>
      </c>
      <c r="CK81">
        <v>7</v>
      </c>
      <c r="CL81">
        <v>3</v>
      </c>
      <c r="CM81">
        <v>5</v>
      </c>
      <c r="CN81">
        <v>1</v>
      </c>
      <c r="CO81">
        <v>1</v>
      </c>
      <c r="CP81">
        <v>1</v>
      </c>
      <c r="CQ81">
        <v>1</v>
      </c>
      <c r="CR81">
        <v>1</v>
      </c>
      <c r="CS81">
        <v>0</v>
      </c>
      <c r="CV81">
        <v>1</v>
      </c>
      <c r="CW81">
        <v>1</v>
      </c>
      <c r="CX81">
        <v>2</v>
      </c>
      <c r="CY81">
        <v>1</v>
      </c>
      <c r="CZ81">
        <v>1</v>
      </c>
      <c r="DA81">
        <v>3</v>
      </c>
      <c r="DB81">
        <v>1</v>
      </c>
      <c r="DC81">
        <v>17</v>
      </c>
      <c r="DD81">
        <v>1</v>
      </c>
      <c r="DE81">
        <v>1</v>
      </c>
      <c r="DF81">
        <v>2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2</v>
      </c>
      <c r="DO81">
        <v>1</v>
      </c>
      <c r="DP81">
        <v>1</v>
      </c>
      <c r="DQ81">
        <v>6</v>
      </c>
      <c r="DR81">
        <v>1</v>
      </c>
      <c r="DW81">
        <v>2</v>
      </c>
      <c r="DX81">
        <v>8</v>
      </c>
      <c r="DY81">
        <v>1</v>
      </c>
      <c r="DZ81">
        <v>1</v>
      </c>
      <c r="EA81" t="s">
        <v>360</v>
      </c>
      <c r="EB81">
        <v>617</v>
      </c>
      <c r="EC81">
        <v>10.28</v>
      </c>
      <c r="EE81">
        <v>2</v>
      </c>
      <c r="EF81">
        <v>1</v>
      </c>
      <c r="EG81" t="s">
        <v>1374</v>
      </c>
      <c r="EI81">
        <v>1</v>
      </c>
      <c r="EJ81">
        <v>1</v>
      </c>
      <c r="EK81">
        <v>2</v>
      </c>
      <c r="EL81">
        <v>4</v>
      </c>
      <c r="EM81">
        <v>16</v>
      </c>
      <c r="ET81" t="s">
        <v>1742</v>
      </c>
      <c r="EU81" t="s">
        <v>201</v>
      </c>
      <c r="EV81" t="s">
        <v>202</v>
      </c>
      <c r="EZ81">
        <v>1286</v>
      </c>
      <c r="FA81" t="s">
        <v>2204</v>
      </c>
      <c r="FB81" t="s">
        <v>1978</v>
      </c>
      <c r="FC81">
        <v>0</v>
      </c>
      <c r="FD81" t="s">
        <v>2205</v>
      </c>
      <c r="FE81" t="s">
        <v>202</v>
      </c>
      <c r="FI81">
        <v>12.5</v>
      </c>
      <c r="FJ81">
        <v>4</v>
      </c>
      <c r="FK81" t="s">
        <v>2212</v>
      </c>
      <c r="FL81">
        <v>3.5</v>
      </c>
      <c r="FM81">
        <v>1</v>
      </c>
      <c r="FN81" t="s">
        <v>2221</v>
      </c>
      <c r="FO81">
        <v>1</v>
      </c>
      <c r="FP81">
        <v>0</v>
      </c>
      <c r="FQ81">
        <v>0</v>
      </c>
      <c r="FR81">
        <v>0</v>
      </c>
      <c r="FS81" t="s">
        <v>2182</v>
      </c>
    </row>
    <row r="82" spans="1:175" x14ac:dyDescent="0.3">
      <c r="A82">
        <v>14711</v>
      </c>
      <c r="B82" t="s">
        <v>1746</v>
      </c>
      <c r="C82" t="s">
        <v>265</v>
      </c>
      <c r="D82" t="s">
        <v>1747</v>
      </c>
      <c r="E82" t="s">
        <v>372</v>
      </c>
      <c r="F82" t="s">
        <v>202</v>
      </c>
      <c r="G82">
        <v>1</v>
      </c>
      <c r="H82">
        <v>1</v>
      </c>
      <c r="I82">
        <v>2</v>
      </c>
      <c r="J82">
        <v>1</v>
      </c>
      <c r="K82">
        <v>2</v>
      </c>
      <c r="O82">
        <v>1</v>
      </c>
      <c r="P82">
        <v>1</v>
      </c>
      <c r="Q82">
        <v>2</v>
      </c>
      <c r="R82">
        <v>2</v>
      </c>
      <c r="U82">
        <v>2</v>
      </c>
      <c r="W82">
        <v>2</v>
      </c>
      <c r="Y82">
        <v>2</v>
      </c>
      <c r="Z82">
        <v>2</v>
      </c>
      <c r="AA82">
        <v>1</v>
      </c>
      <c r="AB82">
        <v>2013</v>
      </c>
      <c r="AC82">
        <v>2</v>
      </c>
      <c r="AD82">
        <v>2</v>
      </c>
      <c r="AE82">
        <v>5</v>
      </c>
      <c r="AF82">
        <v>6</v>
      </c>
      <c r="AW82">
        <v>1</v>
      </c>
      <c r="AX82">
        <v>9</v>
      </c>
      <c r="AY82">
        <v>2</v>
      </c>
      <c r="AZ82">
        <v>1</v>
      </c>
      <c r="BA82">
        <v>0</v>
      </c>
      <c r="BB82">
        <v>1</v>
      </c>
      <c r="BC82">
        <v>0</v>
      </c>
      <c r="BD82">
        <v>2</v>
      </c>
      <c r="BE82">
        <v>2</v>
      </c>
      <c r="BF82">
        <v>1</v>
      </c>
      <c r="BG82">
        <v>1</v>
      </c>
      <c r="BH82">
        <v>2</v>
      </c>
      <c r="BI82">
        <v>1</v>
      </c>
      <c r="BJ82">
        <v>1</v>
      </c>
      <c r="BK82">
        <v>-98</v>
      </c>
      <c r="BL82">
        <v>2</v>
      </c>
      <c r="BM82">
        <v>6</v>
      </c>
      <c r="BS82">
        <v>1</v>
      </c>
      <c r="BU82">
        <v>2</v>
      </c>
      <c r="BW82">
        <v>2</v>
      </c>
      <c r="BX82">
        <v>1</v>
      </c>
      <c r="BY82">
        <v>2</v>
      </c>
      <c r="BZ82">
        <v>1</v>
      </c>
      <c r="CA82">
        <v>2</v>
      </c>
      <c r="CB82">
        <v>2</v>
      </c>
      <c r="CC82">
        <v>2</v>
      </c>
      <c r="CD82">
        <v>2</v>
      </c>
      <c r="CE82">
        <v>2</v>
      </c>
      <c r="CF82">
        <v>2</v>
      </c>
      <c r="CG82">
        <v>1</v>
      </c>
      <c r="CH82">
        <v>1</v>
      </c>
      <c r="CI82">
        <v>1</v>
      </c>
      <c r="CJ82">
        <v>2</v>
      </c>
      <c r="CK82">
        <v>7</v>
      </c>
      <c r="CL82">
        <v>2</v>
      </c>
      <c r="CM82">
        <v>1</v>
      </c>
      <c r="CN82">
        <v>1</v>
      </c>
      <c r="CO82">
        <v>1</v>
      </c>
      <c r="CP82">
        <v>1</v>
      </c>
      <c r="CQ82">
        <v>1</v>
      </c>
      <c r="CR82">
        <v>1</v>
      </c>
      <c r="CS82">
        <v>0</v>
      </c>
      <c r="CV82">
        <v>1</v>
      </c>
      <c r="CW82">
        <v>1</v>
      </c>
      <c r="CX82">
        <v>3</v>
      </c>
      <c r="CY82">
        <v>1</v>
      </c>
      <c r="CZ82">
        <v>1</v>
      </c>
      <c r="DA82">
        <v>3</v>
      </c>
      <c r="DB82">
        <v>1</v>
      </c>
      <c r="DC82">
        <v>1</v>
      </c>
      <c r="DD82">
        <v>1</v>
      </c>
      <c r="DE82">
        <v>1</v>
      </c>
      <c r="DF82">
        <v>1</v>
      </c>
      <c r="DH82">
        <v>0</v>
      </c>
      <c r="DI82">
        <v>0</v>
      </c>
      <c r="DJ82">
        <v>0</v>
      </c>
      <c r="DK82">
        <v>1</v>
      </c>
      <c r="DO82">
        <v>2</v>
      </c>
      <c r="DP82">
        <v>2</v>
      </c>
      <c r="DQ82">
        <v>5</v>
      </c>
      <c r="DR82">
        <v>2</v>
      </c>
      <c r="DW82">
        <v>2</v>
      </c>
      <c r="DX82">
        <v>3</v>
      </c>
      <c r="DY82">
        <v>1</v>
      </c>
      <c r="DZ82">
        <v>1</v>
      </c>
      <c r="EA82" t="s">
        <v>1748</v>
      </c>
      <c r="EB82">
        <v>1152</v>
      </c>
      <c r="EC82">
        <v>19.2</v>
      </c>
      <c r="EE82">
        <v>2</v>
      </c>
      <c r="EF82">
        <v>1</v>
      </c>
      <c r="EG82" t="s">
        <v>328</v>
      </c>
      <c r="EI82">
        <v>1</v>
      </c>
      <c r="EJ82">
        <v>1</v>
      </c>
      <c r="EK82">
        <v>3</v>
      </c>
      <c r="EL82">
        <v>15</v>
      </c>
      <c r="EM82">
        <v>39</v>
      </c>
      <c r="ET82" t="s">
        <v>1742</v>
      </c>
      <c r="EU82" t="s">
        <v>201</v>
      </c>
      <c r="EV82" t="s">
        <v>202</v>
      </c>
      <c r="EZ82">
        <v>2768</v>
      </c>
      <c r="FA82" t="s">
        <v>237</v>
      </c>
      <c r="FB82" t="s">
        <v>1978</v>
      </c>
      <c r="FC82">
        <v>0</v>
      </c>
      <c r="FD82" t="s">
        <v>2205</v>
      </c>
      <c r="FE82" t="s">
        <v>202</v>
      </c>
      <c r="FI82">
        <v>2.5</v>
      </c>
      <c r="FJ82">
        <v>4</v>
      </c>
      <c r="FK82" t="s">
        <v>2212</v>
      </c>
      <c r="FL82">
        <v>20</v>
      </c>
      <c r="FM82">
        <v>1</v>
      </c>
      <c r="FN82" t="s">
        <v>2213</v>
      </c>
      <c r="FO82">
        <v>0</v>
      </c>
      <c r="FP82">
        <v>1</v>
      </c>
      <c r="FQ82">
        <v>0</v>
      </c>
      <c r="FR82">
        <v>0</v>
      </c>
      <c r="FS82" t="s">
        <v>205</v>
      </c>
    </row>
    <row r="83" spans="1:175" x14ac:dyDescent="0.3">
      <c r="A83">
        <v>14728</v>
      </c>
      <c r="B83" t="s">
        <v>1749</v>
      </c>
      <c r="C83" t="s">
        <v>194</v>
      </c>
      <c r="D83" t="s">
        <v>1750</v>
      </c>
      <c r="E83" t="s">
        <v>196</v>
      </c>
      <c r="F83" t="s">
        <v>202</v>
      </c>
      <c r="G83">
        <v>1</v>
      </c>
      <c r="H83">
        <v>1</v>
      </c>
      <c r="I83">
        <v>2</v>
      </c>
      <c r="J83">
        <v>1</v>
      </c>
      <c r="K83">
        <v>2</v>
      </c>
      <c r="O83">
        <v>1</v>
      </c>
      <c r="P83">
        <v>1</v>
      </c>
      <c r="Q83">
        <v>2</v>
      </c>
      <c r="R83">
        <v>2</v>
      </c>
      <c r="U83">
        <v>1</v>
      </c>
      <c r="W83">
        <v>2</v>
      </c>
      <c r="Y83">
        <v>2</v>
      </c>
      <c r="Z83">
        <v>2</v>
      </c>
      <c r="AA83">
        <v>1</v>
      </c>
      <c r="AB83">
        <v>2009</v>
      </c>
      <c r="AC83">
        <v>2</v>
      </c>
      <c r="AD83">
        <v>3</v>
      </c>
      <c r="AE83">
        <v>4</v>
      </c>
      <c r="AF83">
        <v>2</v>
      </c>
      <c r="AW83">
        <v>1</v>
      </c>
      <c r="AX83">
        <v>4</v>
      </c>
      <c r="AY83">
        <v>2</v>
      </c>
      <c r="AZ83">
        <v>1</v>
      </c>
      <c r="BA83">
        <v>0</v>
      </c>
      <c r="BB83">
        <v>1</v>
      </c>
      <c r="BC83">
        <v>0</v>
      </c>
      <c r="BD83">
        <v>1</v>
      </c>
      <c r="BF83">
        <v>1</v>
      </c>
      <c r="BG83">
        <v>1</v>
      </c>
      <c r="BI83">
        <v>2</v>
      </c>
      <c r="BJ83">
        <v>1</v>
      </c>
      <c r="BK83">
        <v>6</v>
      </c>
      <c r="BL83">
        <v>2</v>
      </c>
      <c r="BS83">
        <v>1</v>
      </c>
      <c r="BU83">
        <v>1</v>
      </c>
      <c r="BV83">
        <v>4</v>
      </c>
      <c r="BX83">
        <v>3</v>
      </c>
      <c r="BY83">
        <v>1</v>
      </c>
      <c r="BZ83">
        <v>1</v>
      </c>
      <c r="CA83">
        <v>1</v>
      </c>
      <c r="CB83">
        <v>2</v>
      </c>
      <c r="CC83">
        <v>1</v>
      </c>
      <c r="CD83">
        <v>2</v>
      </c>
      <c r="CE83">
        <v>1</v>
      </c>
      <c r="CF83">
        <v>1</v>
      </c>
      <c r="CG83">
        <v>3</v>
      </c>
      <c r="CH83">
        <v>3</v>
      </c>
      <c r="CI83">
        <v>1</v>
      </c>
      <c r="CJ83">
        <v>1</v>
      </c>
      <c r="CK83">
        <v>7</v>
      </c>
      <c r="CL83">
        <v>1</v>
      </c>
      <c r="CM83">
        <v>3</v>
      </c>
      <c r="CN83">
        <v>1</v>
      </c>
      <c r="CO83">
        <v>2</v>
      </c>
      <c r="CP83">
        <v>1</v>
      </c>
      <c r="CQ83">
        <v>2</v>
      </c>
      <c r="CR83">
        <v>1</v>
      </c>
      <c r="CS83">
        <v>1</v>
      </c>
      <c r="CT83">
        <v>1</v>
      </c>
      <c r="CU83">
        <v>0</v>
      </c>
      <c r="CV83">
        <v>2</v>
      </c>
      <c r="CX83">
        <v>2</v>
      </c>
      <c r="CY83">
        <v>1</v>
      </c>
      <c r="CZ83">
        <v>1</v>
      </c>
      <c r="DA83">
        <v>5</v>
      </c>
      <c r="DB83">
        <v>1</v>
      </c>
      <c r="DC83">
        <v>3</v>
      </c>
      <c r="DD83">
        <v>1</v>
      </c>
      <c r="DE83">
        <v>1</v>
      </c>
      <c r="DF83">
        <v>6</v>
      </c>
      <c r="DH83">
        <v>4</v>
      </c>
      <c r="DI83">
        <v>0</v>
      </c>
      <c r="DJ83">
        <v>1</v>
      </c>
      <c r="DK83">
        <v>1</v>
      </c>
      <c r="DO83">
        <v>1</v>
      </c>
      <c r="DP83">
        <v>1</v>
      </c>
      <c r="DQ83">
        <v>6</v>
      </c>
      <c r="DR83">
        <v>6</v>
      </c>
      <c r="DW83">
        <v>1</v>
      </c>
      <c r="DX83">
        <v>8</v>
      </c>
      <c r="DY83">
        <v>1</v>
      </c>
      <c r="DZ83">
        <v>2</v>
      </c>
      <c r="EA83" t="s">
        <v>485</v>
      </c>
      <c r="EB83">
        <v>642</v>
      </c>
      <c r="EC83">
        <v>10.7</v>
      </c>
      <c r="EE83">
        <v>2</v>
      </c>
      <c r="EF83">
        <v>1</v>
      </c>
      <c r="EG83" t="s">
        <v>562</v>
      </c>
      <c r="EI83">
        <v>1</v>
      </c>
      <c r="EJ83">
        <v>1</v>
      </c>
      <c r="EK83">
        <v>3</v>
      </c>
      <c r="EL83">
        <v>5</v>
      </c>
      <c r="EM83">
        <v>19</v>
      </c>
      <c r="ET83" t="s">
        <v>1742</v>
      </c>
      <c r="EU83" t="s">
        <v>201</v>
      </c>
      <c r="EV83" t="s">
        <v>202</v>
      </c>
      <c r="EZ83">
        <v>1752</v>
      </c>
      <c r="FA83" t="s">
        <v>237</v>
      </c>
      <c r="FB83" t="s">
        <v>1978</v>
      </c>
      <c r="FC83">
        <v>0</v>
      </c>
      <c r="FD83" t="s">
        <v>2205</v>
      </c>
      <c r="FE83" t="s">
        <v>202</v>
      </c>
      <c r="FI83">
        <v>25</v>
      </c>
      <c r="FJ83">
        <v>2</v>
      </c>
      <c r="FK83" t="s">
        <v>2220</v>
      </c>
      <c r="FL83">
        <v>7.5</v>
      </c>
      <c r="FM83">
        <v>0</v>
      </c>
      <c r="FN83" t="s">
        <v>2207</v>
      </c>
      <c r="FO83">
        <v>1</v>
      </c>
      <c r="FP83">
        <v>0</v>
      </c>
      <c r="FQ83">
        <v>0</v>
      </c>
      <c r="FR83">
        <v>0</v>
      </c>
      <c r="FS83" t="s">
        <v>2182</v>
      </c>
    </row>
    <row r="84" spans="1:175" x14ac:dyDescent="0.3">
      <c r="A84">
        <v>14818</v>
      </c>
      <c r="B84" t="s">
        <v>2366</v>
      </c>
      <c r="C84" t="s">
        <v>194</v>
      </c>
      <c r="D84" t="s">
        <v>2367</v>
      </c>
      <c r="E84" t="s">
        <v>221</v>
      </c>
      <c r="F84" t="s">
        <v>1499</v>
      </c>
      <c r="G84">
        <v>1</v>
      </c>
      <c r="H84">
        <v>1</v>
      </c>
      <c r="I84">
        <v>2</v>
      </c>
      <c r="J84">
        <v>2</v>
      </c>
      <c r="O84">
        <v>1</v>
      </c>
      <c r="P84">
        <v>0</v>
      </c>
      <c r="Q84">
        <v>1</v>
      </c>
      <c r="R84">
        <v>2</v>
      </c>
      <c r="U84">
        <v>1</v>
      </c>
      <c r="W84">
        <v>1</v>
      </c>
      <c r="Y84">
        <v>2</v>
      </c>
      <c r="Z84">
        <v>2</v>
      </c>
      <c r="AA84">
        <v>1</v>
      </c>
      <c r="AB84">
        <v>2010</v>
      </c>
      <c r="AC84">
        <v>3</v>
      </c>
      <c r="AD84">
        <v>1</v>
      </c>
      <c r="AE84">
        <v>4</v>
      </c>
      <c r="AF84">
        <v>3</v>
      </c>
      <c r="AW84">
        <v>1</v>
      </c>
      <c r="AX84">
        <v>2</v>
      </c>
      <c r="AY84">
        <v>-77</v>
      </c>
      <c r="BB84">
        <v>1</v>
      </c>
      <c r="BC84">
        <v>0</v>
      </c>
      <c r="BD84">
        <v>1</v>
      </c>
      <c r="BY84">
        <v>2</v>
      </c>
      <c r="BZ84">
        <v>2</v>
      </c>
      <c r="CA84">
        <v>1</v>
      </c>
      <c r="CB84">
        <v>2</v>
      </c>
      <c r="CC84">
        <v>2</v>
      </c>
      <c r="CD84">
        <v>2</v>
      </c>
      <c r="CE84">
        <v>2</v>
      </c>
      <c r="CF84">
        <v>1</v>
      </c>
      <c r="CG84">
        <v>1</v>
      </c>
      <c r="CH84">
        <v>1</v>
      </c>
      <c r="CI84">
        <v>1</v>
      </c>
      <c r="CJ84">
        <v>1</v>
      </c>
      <c r="CK84">
        <v>7</v>
      </c>
      <c r="CL84">
        <v>5</v>
      </c>
      <c r="CM84">
        <v>5</v>
      </c>
      <c r="CN84">
        <v>1</v>
      </c>
      <c r="CO84">
        <v>1</v>
      </c>
      <c r="CP84">
        <v>1</v>
      </c>
      <c r="CQ84">
        <v>1</v>
      </c>
      <c r="CR84">
        <v>1</v>
      </c>
      <c r="CS84">
        <v>0</v>
      </c>
      <c r="CV84">
        <v>2</v>
      </c>
      <c r="CX84">
        <v>2</v>
      </c>
      <c r="CY84">
        <v>1</v>
      </c>
      <c r="CZ84">
        <v>1</v>
      </c>
      <c r="DA84">
        <v>2</v>
      </c>
      <c r="DB84">
        <v>1</v>
      </c>
      <c r="DC84">
        <v>2</v>
      </c>
      <c r="DD84">
        <v>2</v>
      </c>
      <c r="DE84">
        <v>1</v>
      </c>
      <c r="DF84">
        <v>4</v>
      </c>
      <c r="DH84">
        <v>2</v>
      </c>
      <c r="DI84">
        <v>0</v>
      </c>
      <c r="DJ84">
        <v>2</v>
      </c>
      <c r="DO84">
        <v>2</v>
      </c>
      <c r="DP84">
        <v>2</v>
      </c>
      <c r="DQ84">
        <v>5</v>
      </c>
      <c r="DR84">
        <v>1</v>
      </c>
      <c r="DW84">
        <v>2</v>
      </c>
      <c r="DX84">
        <v>6</v>
      </c>
      <c r="DY84">
        <v>1</v>
      </c>
      <c r="DZ84">
        <v>1</v>
      </c>
      <c r="EA84" t="s">
        <v>1045</v>
      </c>
      <c r="EB84">
        <v>946</v>
      </c>
      <c r="EC84">
        <v>15.77</v>
      </c>
      <c r="EE84">
        <v>2</v>
      </c>
      <c r="EF84">
        <v>1</v>
      </c>
      <c r="EG84" t="s">
        <v>1618</v>
      </c>
      <c r="EI84">
        <v>1</v>
      </c>
      <c r="EJ84">
        <v>1</v>
      </c>
      <c r="EK84">
        <v>2</v>
      </c>
      <c r="EL84">
        <v>4</v>
      </c>
      <c r="EM84">
        <v>16</v>
      </c>
      <c r="ET84" t="s">
        <v>1742</v>
      </c>
      <c r="EU84" t="s">
        <v>201</v>
      </c>
      <c r="EV84" t="s">
        <v>202</v>
      </c>
      <c r="EZ84">
        <v>1286</v>
      </c>
      <c r="FA84" t="s">
        <v>2204</v>
      </c>
      <c r="FB84" t="s">
        <v>1978</v>
      </c>
      <c r="FC84">
        <v>0</v>
      </c>
      <c r="FD84" t="s">
        <v>2205</v>
      </c>
      <c r="FE84" t="s">
        <v>202</v>
      </c>
      <c r="FI84">
        <v>17.5</v>
      </c>
      <c r="FJ84">
        <v>3</v>
      </c>
      <c r="FK84" t="s">
        <v>2206</v>
      </c>
      <c r="FL84">
        <v>7.5</v>
      </c>
      <c r="FM84">
        <v>0</v>
      </c>
      <c r="FN84" t="s">
        <v>2207</v>
      </c>
      <c r="FO84">
        <v>1</v>
      </c>
      <c r="FP84">
        <v>0</v>
      </c>
      <c r="FQ84">
        <v>0</v>
      </c>
      <c r="FR84">
        <v>0</v>
      </c>
      <c r="FS84" t="s">
        <v>2182</v>
      </c>
    </row>
    <row r="85" spans="1:175" x14ac:dyDescent="0.3">
      <c r="A85">
        <v>15347</v>
      </c>
      <c r="B85" t="s">
        <v>2368</v>
      </c>
      <c r="C85" t="s">
        <v>212</v>
      </c>
      <c r="D85" t="s">
        <v>2369</v>
      </c>
      <c r="E85" t="s">
        <v>808</v>
      </c>
      <c r="F85" t="s">
        <v>202</v>
      </c>
      <c r="G85">
        <v>1</v>
      </c>
      <c r="H85">
        <v>1</v>
      </c>
      <c r="I85">
        <v>2</v>
      </c>
      <c r="J85">
        <v>2</v>
      </c>
      <c r="O85">
        <v>1</v>
      </c>
      <c r="P85">
        <v>0</v>
      </c>
      <c r="Q85">
        <v>1</v>
      </c>
      <c r="R85">
        <v>2</v>
      </c>
      <c r="U85">
        <v>2</v>
      </c>
      <c r="W85">
        <v>2</v>
      </c>
      <c r="Y85">
        <v>2</v>
      </c>
      <c r="Z85">
        <v>2</v>
      </c>
      <c r="AA85">
        <v>1</v>
      </c>
      <c r="AB85">
        <v>2012</v>
      </c>
      <c r="AC85">
        <v>8</v>
      </c>
      <c r="AD85">
        <v>1</v>
      </c>
      <c r="AE85">
        <v>3</v>
      </c>
      <c r="AF85">
        <v>4</v>
      </c>
      <c r="AW85">
        <v>1</v>
      </c>
      <c r="AX85">
        <v>8</v>
      </c>
      <c r="AY85">
        <v>2</v>
      </c>
      <c r="BD85">
        <v>1</v>
      </c>
      <c r="BY85">
        <v>2</v>
      </c>
      <c r="BZ85">
        <v>2</v>
      </c>
      <c r="CA85">
        <v>2</v>
      </c>
      <c r="CB85">
        <v>2</v>
      </c>
      <c r="CC85">
        <v>1</v>
      </c>
      <c r="CD85">
        <v>1</v>
      </c>
      <c r="CE85">
        <v>2</v>
      </c>
      <c r="CF85">
        <v>2</v>
      </c>
      <c r="CG85">
        <v>2</v>
      </c>
      <c r="CH85">
        <v>2</v>
      </c>
      <c r="CI85">
        <v>2</v>
      </c>
      <c r="CJ85">
        <v>2</v>
      </c>
      <c r="CK85">
        <v>7</v>
      </c>
      <c r="CL85">
        <v>7</v>
      </c>
      <c r="CM85">
        <v>1</v>
      </c>
      <c r="CN85">
        <v>1</v>
      </c>
      <c r="CO85">
        <v>1</v>
      </c>
      <c r="CP85">
        <v>1</v>
      </c>
      <c r="CQ85">
        <v>1</v>
      </c>
      <c r="CR85">
        <v>1</v>
      </c>
      <c r="CS85">
        <v>0</v>
      </c>
      <c r="CV85">
        <v>2</v>
      </c>
      <c r="CX85">
        <v>2</v>
      </c>
      <c r="CY85">
        <v>4</v>
      </c>
      <c r="CZ85">
        <v>1</v>
      </c>
      <c r="DA85">
        <v>2</v>
      </c>
      <c r="DB85">
        <v>1</v>
      </c>
      <c r="DC85">
        <v>1</v>
      </c>
      <c r="DD85">
        <v>2</v>
      </c>
      <c r="DE85">
        <v>1</v>
      </c>
      <c r="DF85">
        <v>1</v>
      </c>
      <c r="DG85">
        <v>1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1</v>
      </c>
      <c r="DO85">
        <v>1</v>
      </c>
      <c r="DP85">
        <v>2</v>
      </c>
      <c r="DQ85">
        <v>5</v>
      </c>
      <c r="DR85">
        <v>1</v>
      </c>
      <c r="DW85">
        <v>2</v>
      </c>
      <c r="DX85">
        <v>-98</v>
      </c>
      <c r="DY85">
        <v>1</v>
      </c>
      <c r="DZ85">
        <v>2</v>
      </c>
      <c r="EA85" t="s">
        <v>2370</v>
      </c>
      <c r="EB85">
        <v>790</v>
      </c>
      <c r="EC85">
        <v>13.17</v>
      </c>
      <c r="EE85">
        <v>2</v>
      </c>
      <c r="EF85">
        <v>1</v>
      </c>
      <c r="EG85" t="s">
        <v>665</v>
      </c>
      <c r="EI85">
        <v>1</v>
      </c>
      <c r="EJ85">
        <v>1</v>
      </c>
      <c r="EK85">
        <v>2</v>
      </c>
      <c r="EL85">
        <v>11</v>
      </c>
      <c r="EM85">
        <v>30</v>
      </c>
      <c r="ET85" t="s">
        <v>1742</v>
      </c>
      <c r="EU85" t="s">
        <v>201</v>
      </c>
      <c r="EV85" t="s">
        <v>202</v>
      </c>
      <c r="EZ85">
        <v>1851</v>
      </c>
      <c r="FA85" t="s">
        <v>2204</v>
      </c>
      <c r="FB85" t="s">
        <v>1978</v>
      </c>
      <c r="FC85">
        <v>0</v>
      </c>
      <c r="FD85" t="s">
        <v>2205</v>
      </c>
      <c r="FE85" t="s">
        <v>202</v>
      </c>
      <c r="FI85">
        <v>12.5</v>
      </c>
      <c r="FJ85">
        <v>4</v>
      </c>
      <c r="FK85" t="s">
        <v>2206</v>
      </c>
      <c r="FL85">
        <v>3.5</v>
      </c>
      <c r="FM85">
        <v>0</v>
      </c>
      <c r="FN85" t="s">
        <v>2207</v>
      </c>
      <c r="FO85">
        <v>0</v>
      </c>
      <c r="FP85">
        <v>1</v>
      </c>
      <c r="FQ85">
        <v>0</v>
      </c>
      <c r="FR85">
        <v>0</v>
      </c>
      <c r="FS85" t="s">
        <v>205</v>
      </c>
    </row>
    <row r="86" spans="1:175" x14ac:dyDescent="0.3">
      <c r="A86">
        <v>15544</v>
      </c>
      <c r="B86" t="s">
        <v>2371</v>
      </c>
      <c r="C86" t="s">
        <v>212</v>
      </c>
      <c r="D86" t="s">
        <v>2372</v>
      </c>
      <c r="E86" t="s">
        <v>214</v>
      </c>
      <c r="F86" t="s">
        <v>202</v>
      </c>
      <c r="G86">
        <v>1</v>
      </c>
      <c r="H86">
        <v>1</v>
      </c>
      <c r="I86">
        <v>2</v>
      </c>
      <c r="J86">
        <v>2</v>
      </c>
      <c r="O86">
        <v>1</v>
      </c>
      <c r="P86">
        <v>0</v>
      </c>
      <c r="Q86">
        <v>1</v>
      </c>
      <c r="R86">
        <v>2</v>
      </c>
      <c r="U86">
        <v>2</v>
      </c>
      <c r="W86">
        <v>2</v>
      </c>
      <c r="Y86">
        <v>2</v>
      </c>
      <c r="Z86">
        <v>2</v>
      </c>
      <c r="AA86">
        <v>-98</v>
      </c>
      <c r="AC86">
        <v>7</v>
      </c>
      <c r="AD86">
        <v>2</v>
      </c>
      <c r="AE86">
        <v>2</v>
      </c>
      <c r="AF86">
        <v>4</v>
      </c>
      <c r="AW86">
        <v>1</v>
      </c>
      <c r="AX86">
        <v>4</v>
      </c>
      <c r="AY86">
        <v>-77</v>
      </c>
      <c r="AZ86">
        <v>1</v>
      </c>
      <c r="BA86">
        <v>0</v>
      </c>
      <c r="BB86">
        <v>1</v>
      </c>
      <c r="BC86">
        <v>0</v>
      </c>
      <c r="BD86">
        <v>2</v>
      </c>
      <c r="BE86">
        <v>1</v>
      </c>
      <c r="BY86">
        <v>2</v>
      </c>
      <c r="BZ86">
        <v>2</v>
      </c>
      <c r="CA86">
        <v>1</v>
      </c>
      <c r="CB86">
        <v>2</v>
      </c>
      <c r="CC86">
        <v>2</v>
      </c>
      <c r="CD86">
        <v>2</v>
      </c>
      <c r="CE86">
        <v>1</v>
      </c>
      <c r="CF86">
        <v>2</v>
      </c>
      <c r="CG86">
        <v>2</v>
      </c>
      <c r="CH86">
        <v>1</v>
      </c>
      <c r="CI86">
        <v>2</v>
      </c>
      <c r="CJ86">
        <v>1</v>
      </c>
      <c r="CK86">
        <v>7</v>
      </c>
      <c r="CL86">
        <v>1</v>
      </c>
      <c r="CM86">
        <v>1</v>
      </c>
      <c r="CN86">
        <v>1</v>
      </c>
      <c r="CO86">
        <v>1</v>
      </c>
      <c r="CP86">
        <v>1</v>
      </c>
      <c r="CQ86">
        <v>1</v>
      </c>
      <c r="CR86">
        <v>1</v>
      </c>
      <c r="CS86">
        <v>0</v>
      </c>
      <c r="CV86">
        <v>2</v>
      </c>
      <c r="CX86">
        <v>2</v>
      </c>
      <c r="CY86">
        <v>1</v>
      </c>
      <c r="CZ86">
        <v>1</v>
      </c>
      <c r="DA86">
        <v>3</v>
      </c>
      <c r="DB86">
        <v>1</v>
      </c>
      <c r="DC86">
        <v>25</v>
      </c>
      <c r="DD86">
        <v>2</v>
      </c>
      <c r="DE86">
        <v>1</v>
      </c>
      <c r="DF86">
        <v>2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2</v>
      </c>
      <c r="DO86">
        <v>1</v>
      </c>
      <c r="DP86">
        <v>1</v>
      </c>
      <c r="DQ86">
        <v>7</v>
      </c>
      <c r="DR86">
        <v>5</v>
      </c>
      <c r="DW86">
        <v>2</v>
      </c>
      <c r="DX86">
        <v>-98</v>
      </c>
      <c r="DY86">
        <v>10</v>
      </c>
      <c r="DZ86">
        <v>1</v>
      </c>
      <c r="EA86" t="s">
        <v>2373</v>
      </c>
      <c r="EB86">
        <v>665</v>
      </c>
      <c r="EC86">
        <v>11.08</v>
      </c>
      <c r="EE86">
        <v>2</v>
      </c>
      <c r="EF86">
        <v>1</v>
      </c>
      <c r="EG86" t="s">
        <v>1535</v>
      </c>
      <c r="EI86">
        <v>1</v>
      </c>
      <c r="EJ86">
        <v>1</v>
      </c>
      <c r="EK86">
        <v>2</v>
      </c>
      <c r="EL86">
        <v>8</v>
      </c>
      <c r="EM86">
        <v>24</v>
      </c>
      <c r="ET86" t="s">
        <v>1742</v>
      </c>
      <c r="EU86" t="s">
        <v>201</v>
      </c>
      <c r="EV86" t="s">
        <v>202</v>
      </c>
      <c r="EZ86">
        <v>1418</v>
      </c>
      <c r="FA86" t="s">
        <v>2204</v>
      </c>
      <c r="FB86" t="s">
        <v>1978</v>
      </c>
      <c r="FC86">
        <v>0</v>
      </c>
      <c r="FD86" t="s">
        <v>2205</v>
      </c>
      <c r="FE86" t="s">
        <v>202</v>
      </c>
      <c r="FI86">
        <v>12.5</v>
      </c>
      <c r="FJ86">
        <v>4</v>
      </c>
      <c r="FK86" t="s">
        <v>2212</v>
      </c>
      <c r="FL86">
        <v>1.5</v>
      </c>
      <c r="FM86">
        <v>1</v>
      </c>
      <c r="FN86" t="s">
        <v>2221</v>
      </c>
      <c r="FO86">
        <v>1</v>
      </c>
      <c r="FP86">
        <v>0</v>
      </c>
      <c r="FQ86">
        <v>0</v>
      </c>
      <c r="FR86">
        <v>0</v>
      </c>
      <c r="FS86" t="s">
        <v>2182</v>
      </c>
    </row>
    <row r="87" spans="1:175" x14ac:dyDescent="0.3">
      <c r="A87">
        <v>15714</v>
      </c>
      <c r="B87" t="s">
        <v>2374</v>
      </c>
      <c r="C87" t="s">
        <v>212</v>
      </c>
      <c r="D87" t="s">
        <v>2375</v>
      </c>
      <c r="E87" t="s">
        <v>309</v>
      </c>
      <c r="F87" t="s">
        <v>202</v>
      </c>
      <c r="G87">
        <v>1</v>
      </c>
      <c r="H87">
        <v>1</v>
      </c>
      <c r="I87">
        <v>2</v>
      </c>
      <c r="J87">
        <v>2</v>
      </c>
      <c r="O87">
        <v>1</v>
      </c>
      <c r="P87">
        <v>0</v>
      </c>
      <c r="Q87">
        <v>1</v>
      </c>
      <c r="R87">
        <v>2</v>
      </c>
      <c r="U87">
        <v>1</v>
      </c>
      <c r="W87">
        <v>2</v>
      </c>
      <c r="Y87">
        <v>2</v>
      </c>
      <c r="Z87">
        <v>2</v>
      </c>
      <c r="AA87">
        <v>1</v>
      </c>
      <c r="AB87">
        <v>2013</v>
      </c>
      <c r="AC87">
        <v>2</v>
      </c>
      <c r="AD87">
        <v>4</v>
      </c>
      <c r="AE87">
        <v>1</v>
      </c>
      <c r="AF87">
        <v>4</v>
      </c>
      <c r="AW87">
        <v>1</v>
      </c>
      <c r="AX87">
        <v>8</v>
      </c>
      <c r="AY87">
        <v>2</v>
      </c>
      <c r="BD87">
        <v>1</v>
      </c>
      <c r="BY87">
        <v>2</v>
      </c>
      <c r="BZ87">
        <v>1</v>
      </c>
      <c r="CA87">
        <v>1</v>
      </c>
      <c r="CB87">
        <v>2</v>
      </c>
      <c r="CC87">
        <v>2</v>
      </c>
      <c r="CD87">
        <v>2</v>
      </c>
      <c r="CE87">
        <v>2</v>
      </c>
      <c r="CF87">
        <v>1</v>
      </c>
      <c r="CG87">
        <v>2</v>
      </c>
      <c r="CH87">
        <v>2</v>
      </c>
      <c r="CI87">
        <v>2</v>
      </c>
      <c r="CJ87">
        <v>2</v>
      </c>
      <c r="CK87">
        <v>7</v>
      </c>
      <c r="CL87">
        <v>1</v>
      </c>
      <c r="CM87">
        <v>1</v>
      </c>
      <c r="CN87">
        <v>1</v>
      </c>
      <c r="CO87">
        <v>2</v>
      </c>
      <c r="CP87">
        <v>1</v>
      </c>
      <c r="CQ87">
        <v>2</v>
      </c>
      <c r="CR87">
        <v>1</v>
      </c>
      <c r="CS87">
        <v>1</v>
      </c>
      <c r="CT87">
        <v>1</v>
      </c>
      <c r="CU87">
        <v>1</v>
      </c>
      <c r="CV87">
        <v>1</v>
      </c>
      <c r="CW87">
        <v>1</v>
      </c>
      <c r="CX87">
        <v>2</v>
      </c>
      <c r="CY87">
        <v>5</v>
      </c>
      <c r="CZ87">
        <v>1</v>
      </c>
      <c r="DA87">
        <v>1</v>
      </c>
      <c r="DB87">
        <v>1</v>
      </c>
      <c r="DC87">
        <v>15</v>
      </c>
      <c r="DD87">
        <v>-97</v>
      </c>
      <c r="DE87">
        <v>1</v>
      </c>
      <c r="DF87">
        <v>1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1</v>
      </c>
      <c r="DO87">
        <v>2</v>
      </c>
      <c r="DP87">
        <v>2</v>
      </c>
      <c r="DQ87">
        <v>5</v>
      </c>
      <c r="DR87">
        <v>6</v>
      </c>
      <c r="DW87">
        <v>2</v>
      </c>
      <c r="DX87">
        <v>1</v>
      </c>
      <c r="DY87">
        <v>1</v>
      </c>
      <c r="DZ87">
        <v>1</v>
      </c>
      <c r="EA87" t="s">
        <v>973</v>
      </c>
      <c r="EB87">
        <v>713</v>
      </c>
      <c r="EC87">
        <v>11.88</v>
      </c>
      <c r="EE87">
        <v>2</v>
      </c>
      <c r="EF87">
        <v>1</v>
      </c>
      <c r="EG87" t="s">
        <v>328</v>
      </c>
      <c r="EI87">
        <v>1</v>
      </c>
      <c r="EJ87">
        <v>1</v>
      </c>
      <c r="EK87">
        <v>2</v>
      </c>
      <c r="EL87">
        <v>9</v>
      </c>
      <c r="EM87">
        <v>26</v>
      </c>
      <c r="ET87" t="s">
        <v>1802</v>
      </c>
      <c r="EU87" t="s">
        <v>201</v>
      </c>
      <c r="EV87" t="s">
        <v>202</v>
      </c>
      <c r="EZ87">
        <v>2522</v>
      </c>
      <c r="FA87" t="s">
        <v>2204</v>
      </c>
      <c r="FB87" t="s">
        <v>1978</v>
      </c>
      <c r="FC87">
        <v>0</v>
      </c>
      <c r="FD87" t="s">
        <v>2205</v>
      </c>
      <c r="FE87" t="s">
        <v>202</v>
      </c>
      <c r="FI87">
        <v>12.5</v>
      </c>
      <c r="FJ87">
        <v>4</v>
      </c>
      <c r="FK87" t="s">
        <v>2233</v>
      </c>
      <c r="FL87">
        <v>0.5</v>
      </c>
      <c r="FM87">
        <v>0</v>
      </c>
      <c r="FN87" t="s">
        <v>2207</v>
      </c>
      <c r="FO87">
        <v>0</v>
      </c>
      <c r="FP87">
        <v>1</v>
      </c>
      <c r="FQ87">
        <v>0</v>
      </c>
      <c r="FR87">
        <v>0</v>
      </c>
      <c r="FS87" t="s">
        <v>205</v>
      </c>
    </row>
    <row r="88" spans="1:175" x14ac:dyDescent="0.3">
      <c r="A88">
        <v>15970</v>
      </c>
      <c r="B88" t="s">
        <v>2376</v>
      </c>
      <c r="C88" t="s">
        <v>212</v>
      </c>
      <c r="D88" t="s">
        <v>2377</v>
      </c>
      <c r="E88" t="s">
        <v>214</v>
      </c>
      <c r="F88" t="s">
        <v>202</v>
      </c>
      <c r="G88">
        <v>1</v>
      </c>
      <c r="H88">
        <v>1</v>
      </c>
      <c r="I88">
        <v>2</v>
      </c>
      <c r="J88">
        <v>2</v>
      </c>
      <c r="O88">
        <v>1</v>
      </c>
      <c r="P88">
        <v>0</v>
      </c>
      <c r="Q88">
        <v>1</v>
      </c>
      <c r="R88">
        <v>2</v>
      </c>
      <c r="U88">
        <v>2</v>
      </c>
      <c r="W88">
        <v>2</v>
      </c>
      <c r="Y88">
        <v>2</v>
      </c>
      <c r="Z88">
        <v>2</v>
      </c>
      <c r="AA88">
        <v>1</v>
      </c>
      <c r="AB88">
        <v>2011</v>
      </c>
      <c r="AC88">
        <v>1</v>
      </c>
      <c r="AD88">
        <v>1</v>
      </c>
      <c r="AE88">
        <v>3</v>
      </c>
      <c r="AF88">
        <v>4</v>
      </c>
      <c r="AW88">
        <v>1</v>
      </c>
      <c r="AX88">
        <v>8</v>
      </c>
      <c r="AY88">
        <v>-77</v>
      </c>
      <c r="BD88">
        <v>2</v>
      </c>
      <c r="BE88">
        <v>2</v>
      </c>
      <c r="BY88">
        <v>1</v>
      </c>
      <c r="BZ88">
        <v>1</v>
      </c>
      <c r="CA88">
        <v>1</v>
      </c>
      <c r="CB88">
        <v>1</v>
      </c>
      <c r="CC88">
        <v>1</v>
      </c>
      <c r="CD88">
        <v>2</v>
      </c>
      <c r="CE88">
        <v>1</v>
      </c>
      <c r="CF88">
        <v>2</v>
      </c>
      <c r="CG88">
        <v>2</v>
      </c>
      <c r="CH88">
        <v>1</v>
      </c>
      <c r="CI88">
        <v>1</v>
      </c>
      <c r="CJ88">
        <v>1</v>
      </c>
      <c r="CK88">
        <v>5</v>
      </c>
      <c r="CL88">
        <v>1</v>
      </c>
      <c r="CM88">
        <v>4</v>
      </c>
      <c r="CN88">
        <v>1</v>
      </c>
      <c r="CO88">
        <v>1</v>
      </c>
      <c r="CP88">
        <v>1</v>
      </c>
      <c r="CQ88">
        <v>1</v>
      </c>
      <c r="CR88">
        <v>1</v>
      </c>
      <c r="CS88">
        <v>1</v>
      </c>
      <c r="CT88">
        <v>1</v>
      </c>
      <c r="CU88">
        <v>1</v>
      </c>
      <c r="CV88">
        <v>2</v>
      </c>
      <c r="CX88">
        <v>2</v>
      </c>
      <c r="CY88">
        <v>1</v>
      </c>
      <c r="CZ88">
        <v>1</v>
      </c>
      <c r="DA88">
        <v>4</v>
      </c>
      <c r="DB88">
        <v>1</v>
      </c>
      <c r="DC88">
        <v>20</v>
      </c>
      <c r="DD88">
        <v>3</v>
      </c>
      <c r="DE88">
        <v>1</v>
      </c>
      <c r="DF88">
        <v>3</v>
      </c>
      <c r="DG88">
        <v>3</v>
      </c>
      <c r="DH88">
        <v>0</v>
      </c>
      <c r="DI88">
        <v>1</v>
      </c>
      <c r="DJ88">
        <v>0</v>
      </c>
      <c r="DK88">
        <v>0</v>
      </c>
      <c r="DL88">
        <v>0</v>
      </c>
      <c r="DM88">
        <v>0</v>
      </c>
      <c r="DN88">
        <v>2</v>
      </c>
      <c r="DO88">
        <v>1</v>
      </c>
      <c r="DP88">
        <v>1</v>
      </c>
      <c r="DQ88">
        <v>6</v>
      </c>
      <c r="DR88">
        <v>6</v>
      </c>
      <c r="DW88">
        <v>1</v>
      </c>
      <c r="DX88">
        <v>2</v>
      </c>
      <c r="DY88">
        <v>1</v>
      </c>
      <c r="DZ88">
        <v>2</v>
      </c>
      <c r="EA88" t="s">
        <v>485</v>
      </c>
      <c r="EB88">
        <v>840</v>
      </c>
      <c r="EC88">
        <v>14</v>
      </c>
      <c r="EE88">
        <v>2</v>
      </c>
      <c r="EF88">
        <v>1</v>
      </c>
      <c r="EG88" t="s">
        <v>328</v>
      </c>
      <c r="EI88">
        <v>1</v>
      </c>
      <c r="EJ88">
        <v>1</v>
      </c>
      <c r="EK88">
        <v>2</v>
      </c>
      <c r="EL88">
        <v>8</v>
      </c>
      <c r="EM88">
        <v>24</v>
      </c>
      <c r="ET88" t="s">
        <v>1802</v>
      </c>
      <c r="EU88" t="s">
        <v>201</v>
      </c>
      <c r="EV88" t="s">
        <v>202</v>
      </c>
      <c r="EZ88">
        <v>1418</v>
      </c>
      <c r="FA88" t="s">
        <v>2204</v>
      </c>
      <c r="FB88" t="s">
        <v>1978</v>
      </c>
      <c r="FC88">
        <v>0</v>
      </c>
      <c r="FD88" t="s">
        <v>2205</v>
      </c>
      <c r="FE88" t="s">
        <v>202</v>
      </c>
      <c r="FI88">
        <v>12.5</v>
      </c>
      <c r="FJ88">
        <v>4</v>
      </c>
      <c r="FK88" t="s">
        <v>2206</v>
      </c>
      <c r="FL88">
        <v>3.5</v>
      </c>
      <c r="FM88">
        <v>1</v>
      </c>
      <c r="FN88" t="s">
        <v>2213</v>
      </c>
      <c r="FO88">
        <v>0</v>
      </c>
      <c r="FP88">
        <v>1</v>
      </c>
      <c r="FQ88">
        <v>0</v>
      </c>
      <c r="FR88">
        <v>0</v>
      </c>
      <c r="FS88" t="s">
        <v>205</v>
      </c>
    </row>
    <row r="89" spans="1:175" x14ac:dyDescent="0.3">
      <c r="A89">
        <v>16240</v>
      </c>
      <c r="B89" t="s">
        <v>2378</v>
      </c>
      <c r="C89" t="s">
        <v>194</v>
      </c>
      <c r="D89" t="s">
        <v>2379</v>
      </c>
      <c r="E89" t="s">
        <v>299</v>
      </c>
      <c r="F89" t="s">
        <v>202</v>
      </c>
      <c r="G89">
        <v>1</v>
      </c>
      <c r="H89">
        <v>1</v>
      </c>
      <c r="I89">
        <v>2</v>
      </c>
      <c r="J89">
        <v>2</v>
      </c>
      <c r="O89">
        <v>1</v>
      </c>
      <c r="P89">
        <v>0</v>
      </c>
      <c r="Q89">
        <v>1</v>
      </c>
      <c r="R89">
        <v>3</v>
      </c>
      <c r="T89">
        <v>2</v>
      </c>
      <c r="U89">
        <v>3</v>
      </c>
      <c r="V89">
        <v>2</v>
      </c>
      <c r="W89">
        <v>2</v>
      </c>
      <c r="Y89">
        <v>2</v>
      </c>
      <c r="Z89">
        <v>2</v>
      </c>
      <c r="AA89">
        <v>-98</v>
      </c>
      <c r="AC89">
        <v>1</v>
      </c>
      <c r="AD89">
        <v>1</v>
      </c>
      <c r="AE89">
        <v>3</v>
      </c>
      <c r="AF89">
        <v>6</v>
      </c>
      <c r="AW89">
        <v>2</v>
      </c>
      <c r="AX89">
        <v>2</v>
      </c>
      <c r="AY89">
        <v>2</v>
      </c>
      <c r="BB89">
        <v>1</v>
      </c>
      <c r="BC89">
        <v>45</v>
      </c>
      <c r="BD89">
        <v>2</v>
      </c>
      <c r="BE89">
        <v>1</v>
      </c>
      <c r="BY89">
        <v>1</v>
      </c>
      <c r="BZ89">
        <v>1</v>
      </c>
      <c r="CA89">
        <v>1</v>
      </c>
      <c r="CB89">
        <v>1</v>
      </c>
      <c r="CC89">
        <v>1</v>
      </c>
      <c r="CD89">
        <v>2</v>
      </c>
      <c r="CE89">
        <v>1</v>
      </c>
      <c r="CF89">
        <v>2</v>
      </c>
      <c r="CG89">
        <v>2</v>
      </c>
      <c r="CH89">
        <v>1</v>
      </c>
      <c r="CI89">
        <v>2</v>
      </c>
      <c r="CJ89">
        <v>2</v>
      </c>
      <c r="CK89">
        <v>2</v>
      </c>
      <c r="CL89">
        <v>7</v>
      </c>
      <c r="CM89">
        <v>1</v>
      </c>
      <c r="CN89">
        <v>1</v>
      </c>
      <c r="CO89">
        <v>1</v>
      </c>
      <c r="CP89">
        <v>1</v>
      </c>
      <c r="CQ89">
        <v>1</v>
      </c>
      <c r="CR89">
        <v>1</v>
      </c>
      <c r="CS89">
        <v>1</v>
      </c>
      <c r="CT89">
        <v>1</v>
      </c>
      <c r="CU89">
        <v>1</v>
      </c>
      <c r="CV89">
        <v>2</v>
      </c>
      <c r="CX89">
        <v>2</v>
      </c>
      <c r="CY89">
        <v>2</v>
      </c>
      <c r="CZ89">
        <v>1</v>
      </c>
      <c r="DA89">
        <v>2</v>
      </c>
      <c r="DB89">
        <v>1</v>
      </c>
      <c r="DC89">
        <v>13</v>
      </c>
      <c r="DD89">
        <v>-97</v>
      </c>
      <c r="DE89">
        <v>1</v>
      </c>
      <c r="DF89">
        <v>4</v>
      </c>
      <c r="DH89">
        <v>1</v>
      </c>
      <c r="DI89">
        <v>0</v>
      </c>
      <c r="DJ89">
        <v>1</v>
      </c>
      <c r="DK89">
        <v>0</v>
      </c>
      <c r="DL89">
        <v>1</v>
      </c>
      <c r="DM89">
        <v>1</v>
      </c>
      <c r="DO89">
        <v>2</v>
      </c>
      <c r="DP89">
        <v>1</v>
      </c>
      <c r="DQ89">
        <v>6</v>
      </c>
      <c r="DR89">
        <v>6</v>
      </c>
      <c r="DW89">
        <v>1</v>
      </c>
      <c r="DX89">
        <v>3</v>
      </c>
      <c r="DY89">
        <v>2</v>
      </c>
      <c r="DZ89">
        <v>2</v>
      </c>
      <c r="EA89" t="s">
        <v>2380</v>
      </c>
      <c r="EB89">
        <v>579</v>
      </c>
      <c r="EC89">
        <v>9.65</v>
      </c>
      <c r="EE89">
        <v>2</v>
      </c>
      <c r="EF89">
        <v>1</v>
      </c>
      <c r="EG89" t="s">
        <v>1106</v>
      </c>
      <c r="EI89">
        <v>1</v>
      </c>
      <c r="EJ89">
        <v>1</v>
      </c>
      <c r="EK89">
        <v>2</v>
      </c>
      <c r="EL89">
        <v>7</v>
      </c>
      <c r="EM89">
        <v>22</v>
      </c>
      <c r="ET89" t="s">
        <v>1802</v>
      </c>
      <c r="EU89" t="s">
        <v>201</v>
      </c>
      <c r="EV89" t="s">
        <v>202</v>
      </c>
      <c r="EZ89">
        <v>2037</v>
      </c>
      <c r="FA89" t="s">
        <v>2204</v>
      </c>
      <c r="FB89" t="s">
        <v>1978</v>
      </c>
      <c r="FC89">
        <v>0</v>
      </c>
      <c r="FD89" t="s">
        <v>2248</v>
      </c>
      <c r="FE89" t="s">
        <v>202</v>
      </c>
      <c r="FI89">
        <v>2.5</v>
      </c>
      <c r="FJ89">
        <v>4</v>
      </c>
      <c r="FK89" t="s">
        <v>2206</v>
      </c>
      <c r="FL89">
        <v>3.5</v>
      </c>
      <c r="FM89">
        <v>1</v>
      </c>
      <c r="FN89" t="s">
        <v>2221</v>
      </c>
      <c r="FO89">
        <v>0</v>
      </c>
      <c r="FP89">
        <v>1</v>
      </c>
      <c r="FQ89">
        <v>0</v>
      </c>
      <c r="FR89">
        <v>0</v>
      </c>
      <c r="FS89" t="s">
        <v>2182</v>
      </c>
    </row>
    <row r="90" spans="1:175" x14ac:dyDescent="0.3">
      <c r="A90">
        <v>16249</v>
      </c>
      <c r="B90" t="s">
        <v>2381</v>
      </c>
      <c r="C90" t="s">
        <v>265</v>
      </c>
      <c r="D90" t="s">
        <v>2382</v>
      </c>
      <c r="E90" t="s">
        <v>372</v>
      </c>
      <c r="F90" t="s">
        <v>202</v>
      </c>
      <c r="G90">
        <v>1</v>
      </c>
      <c r="H90">
        <v>1</v>
      </c>
      <c r="I90">
        <v>2</v>
      </c>
      <c r="J90">
        <v>1</v>
      </c>
      <c r="K90">
        <v>2</v>
      </c>
      <c r="O90">
        <v>1</v>
      </c>
      <c r="P90">
        <v>1</v>
      </c>
      <c r="Q90">
        <v>2</v>
      </c>
      <c r="R90">
        <v>2</v>
      </c>
      <c r="U90">
        <v>2</v>
      </c>
      <c r="W90">
        <v>2</v>
      </c>
      <c r="Y90">
        <v>2</v>
      </c>
      <c r="Z90">
        <v>2</v>
      </c>
      <c r="AA90">
        <v>1</v>
      </c>
      <c r="AB90">
        <v>2011</v>
      </c>
      <c r="AC90">
        <v>3</v>
      </c>
      <c r="AD90">
        <v>1</v>
      </c>
      <c r="AE90">
        <v>3</v>
      </c>
      <c r="AF90">
        <v>4</v>
      </c>
      <c r="AW90">
        <v>1</v>
      </c>
      <c r="AX90">
        <v>7</v>
      </c>
      <c r="AY90">
        <v>-97</v>
      </c>
      <c r="AZ90">
        <v>-98</v>
      </c>
      <c r="BB90">
        <v>1</v>
      </c>
      <c r="BC90">
        <v>0</v>
      </c>
      <c r="BD90">
        <v>1</v>
      </c>
      <c r="BF90">
        <v>1</v>
      </c>
      <c r="BG90">
        <v>1</v>
      </c>
      <c r="BI90">
        <v>1</v>
      </c>
      <c r="BJ90">
        <v>1</v>
      </c>
      <c r="BK90">
        <v>5</v>
      </c>
      <c r="BL90">
        <v>-77</v>
      </c>
      <c r="BM90">
        <v>1</v>
      </c>
      <c r="BS90">
        <v>5</v>
      </c>
      <c r="BU90">
        <v>2</v>
      </c>
      <c r="BW90">
        <v>2</v>
      </c>
      <c r="BX90">
        <v>1</v>
      </c>
      <c r="BY90">
        <v>1</v>
      </c>
      <c r="BZ90">
        <v>1</v>
      </c>
      <c r="CA90">
        <v>2</v>
      </c>
      <c r="CB90">
        <v>2</v>
      </c>
      <c r="CC90">
        <v>2</v>
      </c>
      <c r="CD90">
        <v>2</v>
      </c>
      <c r="CE90">
        <v>1</v>
      </c>
      <c r="CF90">
        <v>2</v>
      </c>
      <c r="CG90">
        <v>1</v>
      </c>
      <c r="CH90">
        <v>1</v>
      </c>
      <c r="CI90">
        <v>1</v>
      </c>
      <c r="CJ90">
        <v>1</v>
      </c>
      <c r="CK90">
        <v>7</v>
      </c>
      <c r="CL90">
        <v>1</v>
      </c>
      <c r="CM90">
        <v>1</v>
      </c>
      <c r="CN90">
        <v>1</v>
      </c>
      <c r="CO90">
        <v>1</v>
      </c>
      <c r="CP90">
        <v>1</v>
      </c>
      <c r="CQ90">
        <v>1</v>
      </c>
      <c r="CR90">
        <v>1</v>
      </c>
      <c r="CS90">
        <v>0</v>
      </c>
      <c r="CV90">
        <v>2</v>
      </c>
      <c r="CX90">
        <v>2</v>
      </c>
      <c r="CY90">
        <v>1</v>
      </c>
      <c r="CZ90">
        <v>1</v>
      </c>
      <c r="DA90">
        <v>3</v>
      </c>
      <c r="DB90">
        <v>1</v>
      </c>
      <c r="DC90">
        <v>28</v>
      </c>
      <c r="DD90">
        <v>1</v>
      </c>
      <c r="DE90">
        <v>1</v>
      </c>
      <c r="DF90">
        <v>2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2</v>
      </c>
      <c r="DO90">
        <v>1</v>
      </c>
      <c r="DP90">
        <v>1</v>
      </c>
      <c r="DQ90">
        <v>6</v>
      </c>
      <c r="DR90">
        <v>1</v>
      </c>
      <c r="DW90">
        <v>2</v>
      </c>
      <c r="DX90">
        <v>6</v>
      </c>
      <c r="DY90">
        <v>1</v>
      </c>
      <c r="DZ90">
        <v>2</v>
      </c>
      <c r="EA90" t="s">
        <v>1461</v>
      </c>
      <c r="EB90">
        <v>1115</v>
      </c>
      <c r="EC90">
        <v>18.579999999999998</v>
      </c>
      <c r="EE90">
        <v>2</v>
      </c>
      <c r="EF90">
        <v>1</v>
      </c>
      <c r="EG90" t="s">
        <v>529</v>
      </c>
      <c r="EI90">
        <v>1</v>
      </c>
      <c r="EJ90">
        <v>1</v>
      </c>
      <c r="EK90">
        <v>3</v>
      </c>
      <c r="EL90">
        <v>15</v>
      </c>
      <c r="EM90">
        <v>39</v>
      </c>
      <c r="ET90" t="s">
        <v>1802</v>
      </c>
      <c r="EU90" t="s">
        <v>201</v>
      </c>
      <c r="EV90" t="s">
        <v>202</v>
      </c>
      <c r="EZ90">
        <v>2768</v>
      </c>
      <c r="FA90" t="s">
        <v>237</v>
      </c>
      <c r="FB90" t="s">
        <v>1978</v>
      </c>
      <c r="FC90">
        <v>0</v>
      </c>
      <c r="FD90" t="s">
        <v>2205</v>
      </c>
      <c r="FE90" t="s">
        <v>202</v>
      </c>
      <c r="FI90">
        <v>12.5</v>
      </c>
      <c r="FJ90">
        <v>4</v>
      </c>
      <c r="FK90" t="s">
        <v>2206</v>
      </c>
      <c r="FL90">
        <v>3.5</v>
      </c>
      <c r="FM90">
        <v>0</v>
      </c>
      <c r="FN90" t="s">
        <v>2207</v>
      </c>
      <c r="FO90">
        <v>1</v>
      </c>
      <c r="FP90">
        <v>0</v>
      </c>
      <c r="FQ90">
        <v>0</v>
      </c>
      <c r="FR90">
        <v>0</v>
      </c>
      <c r="FS90" t="s">
        <v>205</v>
      </c>
    </row>
    <row r="91" spans="1:175" x14ac:dyDescent="0.3">
      <c r="A91">
        <v>17181</v>
      </c>
      <c r="B91" t="s">
        <v>2383</v>
      </c>
      <c r="C91" t="s">
        <v>194</v>
      </c>
      <c r="D91" t="s">
        <v>2384</v>
      </c>
      <c r="E91" t="s">
        <v>227</v>
      </c>
      <c r="F91" t="s">
        <v>202</v>
      </c>
      <c r="G91">
        <v>1</v>
      </c>
      <c r="H91">
        <v>1</v>
      </c>
      <c r="I91">
        <v>2</v>
      </c>
      <c r="J91">
        <v>2</v>
      </c>
      <c r="O91">
        <v>1</v>
      </c>
      <c r="P91">
        <v>0</v>
      </c>
      <c r="Q91">
        <v>1</v>
      </c>
      <c r="R91">
        <v>2</v>
      </c>
      <c r="U91">
        <v>2</v>
      </c>
      <c r="W91">
        <v>2</v>
      </c>
      <c r="Y91">
        <v>2</v>
      </c>
      <c r="Z91">
        <v>2</v>
      </c>
      <c r="AA91">
        <v>1</v>
      </c>
      <c r="AB91">
        <v>2009</v>
      </c>
      <c r="AC91">
        <v>9</v>
      </c>
      <c r="AD91">
        <v>1</v>
      </c>
      <c r="AE91">
        <v>5</v>
      </c>
      <c r="AF91">
        <v>3</v>
      </c>
      <c r="AW91">
        <v>1</v>
      </c>
      <c r="AX91">
        <v>3</v>
      </c>
      <c r="AY91">
        <v>-77</v>
      </c>
      <c r="BB91">
        <v>1</v>
      </c>
      <c r="BC91">
        <v>25</v>
      </c>
      <c r="BD91">
        <v>1</v>
      </c>
      <c r="BY91">
        <v>1</v>
      </c>
      <c r="BZ91">
        <v>1</v>
      </c>
      <c r="CA91">
        <v>1</v>
      </c>
      <c r="CB91">
        <v>2</v>
      </c>
      <c r="CC91">
        <v>1</v>
      </c>
      <c r="CD91">
        <v>2</v>
      </c>
      <c r="CE91">
        <v>1</v>
      </c>
      <c r="CF91">
        <v>1</v>
      </c>
      <c r="CG91">
        <v>1</v>
      </c>
      <c r="CH91">
        <v>2</v>
      </c>
      <c r="CI91">
        <v>2</v>
      </c>
      <c r="CJ91">
        <v>1</v>
      </c>
      <c r="CK91">
        <v>4</v>
      </c>
      <c r="CL91">
        <v>1</v>
      </c>
      <c r="CM91">
        <v>3</v>
      </c>
      <c r="CN91">
        <v>1</v>
      </c>
      <c r="CO91">
        <v>1</v>
      </c>
      <c r="CP91">
        <v>1</v>
      </c>
      <c r="CQ91">
        <v>1</v>
      </c>
      <c r="CR91">
        <v>1</v>
      </c>
      <c r="CS91">
        <v>0</v>
      </c>
      <c r="CV91">
        <v>2</v>
      </c>
      <c r="CX91">
        <v>2</v>
      </c>
      <c r="CY91">
        <v>1</v>
      </c>
      <c r="CZ91">
        <v>1</v>
      </c>
      <c r="DA91">
        <v>2</v>
      </c>
      <c r="DB91">
        <v>1</v>
      </c>
      <c r="DC91">
        <v>8</v>
      </c>
      <c r="DD91">
        <v>1</v>
      </c>
      <c r="DE91">
        <v>1</v>
      </c>
      <c r="DF91">
        <v>3</v>
      </c>
      <c r="DH91">
        <v>1</v>
      </c>
      <c r="DI91">
        <v>0</v>
      </c>
      <c r="DJ91">
        <v>0</v>
      </c>
      <c r="DK91">
        <v>0</v>
      </c>
      <c r="DL91">
        <v>2</v>
      </c>
      <c r="DO91">
        <v>1</v>
      </c>
      <c r="DP91">
        <v>2</v>
      </c>
      <c r="DQ91">
        <v>5</v>
      </c>
      <c r="DR91">
        <v>1</v>
      </c>
      <c r="DW91">
        <v>2</v>
      </c>
      <c r="DX91">
        <v>6</v>
      </c>
      <c r="DY91">
        <v>1</v>
      </c>
      <c r="DZ91">
        <v>2</v>
      </c>
      <c r="EA91" t="s">
        <v>2385</v>
      </c>
      <c r="EB91">
        <v>605</v>
      </c>
      <c r="EC91">
        <v>10.08</v>
      </c>
      <c r="EE91">
        <v>2</v>
      </c>
      <c r="EF91">
        <v>1</v>
      </c>
      <c r="EG91" t="s">
        <v>2386</v>
      </c>
      <c r="EI91">
        <v>1</v>
      </c>
      <c r="EJ91">
        <v>1</v>
      </c>
      <c r="EK91">
        <v>2</v>
      </c>
      <c r="EL91">
        <v>6</v>
      </c>
      <c r="EM91">
        <v>20</v>
      </c>
      <c r="ET91" t="s">
        <v>1884</v>
      </c>
      <c r="EU91" t="s">
        <v>201</v>
      </c>
      <c r="EV91" t="s">
        <v>202</v>
      </c>
      <c r="EZ91">
        <v>1240</v>
      </c>
      <c r="FA91" t="s">
        <v>2204</v>
      </c>
      <c r="FB91" t="s">
        <v>1978</v>
      </c>
      <c r="FC91">
        <v>0</v>
      </c>
      <c r="FD91" t="s">
        <v>2205</v>
      </c>
      <c r="FE91" t="s">
        <v>202</v>
      </c>
      <c r="FI91">
        <v>17.5</v>
      </c>
      <c r="FJ91">
        <v>3</v>
      </c>
      <c r="FK91" t="s">
        <v>2206</v>
      </c>
      <c r="FL91">
        <v>20</v>
      </c>
      <c r="FM91">
        <v>0</v>
      </c>
      <c r="FN91" t="s">
        <v>2207</v>
      </c>
      <c r="FO91">
        <v>1</v>
      </c>
      <c r="FP91">
        <v>0</v>
      </c>
      <c r="FQ91">
        <v>0</v>
      </c>
      <c r="FR91">
        <v>0</v>
      </c>
      <c r="FS91" t="s">
        <v>2182</v>
      </c>
    </row>
    <row r="92" spans="1:175" x14ac:dyDescent="0.3">
      <c r="A92">
        <v>17601</v>
      </c>
      <c r="B92" t="s">
        <v>2387</v>
      </c>
      <c r="C92" t="s">
        <v>212</v>
      </c>
      <c r="D92" t="s">
        <v>2388</v>
      </c>
      <c r="E92" t="s">
        <v>214</v>
      </c>
      <c r="F92" t="s">
        <v>202</v>
      </c>
      <c r="G92">
        <v>1</v>
      </c>
      <c r="H92">
        <v>1</v>
      </c>
      <c r="I92">
        <v>2</v>
      </c>
      <c r="J92">
        <v>2</v>
      </c>
      <c r="O92">
        <v>1</v>
      </c>
      <c r="P92">
        <v>0</v>
      </c>
      <c r="Q92">
        <v>1</v>
      </c>
      <c r="R92">
        <v>3</v>
      </c>
      <c r="T92">
        <v>2</v>
      </c>
      <c r="U92">
        <v>2</v>
      </c>
      <c r="W92">
        <v>2</v>
      </c>
      <c r="Y92">
        <v>2</v>
      </c>
      <c r="Z92">
        <v>2</v>
      </c>
      <c r="AA92">
        <v>1</v>
      </c>
      <c r="AB92">
        <v>2008</v>
      </c>
      <c r="AC92">
        <v>1</v>
      </c>
      <c r="AD92">
        <v>2</v>
      </c>
      <c r="AE92">
        <v>3</v>
      </c>
      <c r="AF92">
        <v>5</v>
      </c>
      <c r="AW92">
        <v>2</v>
      </c>
      <c r="AX92">
        <v>3</v>
      </c>
      <c r="AY92">
        <v>2</v>
      </c>
      <c r="BB92">
        <v>1</v>
      </c>
      <c r="BC92">
        <v>0</v>
      </c>
      <c r="BD92">
        <v>2</v>
      </c>
      <c r="BE92">
        <v>1</v>
      </c>
      <c r="BY92">
        <v>2</v>
      </c>
      <c r="BZ92">
        <v>1</v>
      </c>
      <c r="CA92">
        <v>2</v>
      </c>
      <c r="CB92">
        <v>2</v>
      </c>
      <c r="CC92">
        <v>2</v>
      </c>
      <c r="CD92">
        <v>2</v>
      </c>
      <c r="CE92">
        <v>2</v>
      </c>
      <c r="CF92">
        <v>2</v>
      </c>
      <c r="CG92">
        <v>1</v>
      </c>
      <c r="CH92">
        <v>1</v>
      </c>
      <c r="CI92">
        <v>1</v>
      </c>
      <c r="CJ92">
        <v>1</v>
      </c>
      <c r="CK92">
        <v>6</v>
      </c>
      <c r="CL92">
        <v>1</v>
      </c>
      <c r="CM92">
        <v>3</v>
      </c>
      <c r="CN92">
        <v>1</v>
      </c>
      <c r="CO92">
        <v>2</v>
      </c>
      <c r="CP92">
        <v>1</v>
      </c>
      <c r="CQ92">
        <v>2</v>
      </c>
      <c r="CR92">
        <v>1</v>
      </c>
      <c r="CS92">
        <v>1</v>
      </c>
      <c r="CT92">
        <v>1</v>
      </c>
      <c r="CU92">
        <v>1</v>
      </c>
      <c r="CV92">
        <v>2</v>
      </c>
      <c r="CX92">
        <v>2</v>
      </c>
      <c r="CY92">
        <v>1</v>
      </c>
      <c r="CZ92">
        <v>1</v>
      </c>
      <c r="DA92">
        <v>3</v>
      </c>
      <c r="DB92">
        <v>1</v>
      </c>
      <c r="DC92">
        <v>3</v>
      </c>
      <c r="DD92">
        <v>2</v>
      </c>
      <c r="DE92">
        <v>1</v>
      </c>
      <c r="DF92">
        <v>3</v>
      </c>
      <c r="DH92">
        <v>0</v>
      </c>
      <c r="DI92">
        <v>0</v>
      </c>
      <c r="DJ92">
        <v>1</v>
      </c>
      <c r="DK92">
        <v>1</v>
      </c>
      <c r="DL92">
        <v>0</v>
      </c>
      <c r="DM92">
        <v>1</v>
      </c>
      <c r="DO92">
        <v>1</v>
      </c>
      <c r="DP92">
        <v>1</v>
      </c>
      <c r="DQ92">
        <v>3</v>
      </c>
      <c r="DR92">
        <v>1</v>
      </c>
      <c r="DW92">
        <v>2</v>
      </c>
      <c r="DX92">
        <v>4</v>
      </c>
      <c r="DY92">
        <v>1</v>
      </c>
      <c r="DZ92">
        <v>1</v>
      </c>
      <c r="EA92" t="s">
        <v>2389</v>
      </c>
      <c r="EB92">
        <v>794</v>
      </c>
      <c r="EC92">
        <v>13.23</v>
      </c>
      <c r="EE92">
        <v>2</v>
      </c>
      <c r="EF92">
        <v>1</v>
      </c>
      <c r="EG92" t="s">
        <v>1398</v>
      </c>
      <c r="EI92">
        <v>1</v>
      </c>
      <c r="EJ92">
        <v>1</v>
      </c>
      <c r="EK92">
        <v>2</v>
      </c>
      <c r="EL92">
        <v>8</v>
      </c>
      <c r="EM92">
        <v>24</v>
      </c>
      <c r="ET92" t="s">
        <v>1884</v>
      </c>
      <c r="EU92" t="s">
        <v>201</v>
      </c>
      <c r="EV92" t="s">
        <v>202</v>
      </c>
      <c r="EZ92">
        <v>1418</v>
      </c>
      <c r="FA92" t="s">
        <v>2204</v>
      </c>
      <c r="FB92" t="s">
        <v>1978</v>
      </c>
      <c r="FC92">
        <v>0</v>
      </c>
      <c r="FD92" t="s">
        <v>2248</v>
      </c>
      <c r="FE92" t="s">
        <v>202</v>
      </c>
      <c r="FI92">
        <v>7.5</v>
      </c>
      <c r="FJ92">
        <v>4</v>
      </c>
      <c r="FK92" t="s">
        <v>2212</v>
      </c>
      <c r="FL92">
        <v>3.5</v>
      </c>
      <c r="FM92">
        <v>1</v>
      </c>
      <c r="FN92" t="s">
        <v>2221</v>
      </c>
      <c r="FO92">
        <v>0</v>
      </c>
      <c r="FP92">
        <v>1</v>
      </c>
      <c r="FQ92">
        <v>0</v>
      </c>
      <c r="FR92">
        <v>0</v>
      </c>
      <c r="FS92" t="s">
        <v>2182</v>
      </c>
    </row>
    <row r="93" spans="1:175" x14ac:dyDescent="0.3">
      <c r="A93">
        <v>17797</v>
      </c>
      <c r="B93" t="s">
        <v>1924</v>
      </c>
      <c r="C93" t="s">
        <v>194</v>
      </c>
      <c r="D93" t="s">
        <v>1925</v>
      </c>
      <c r="E93" t="s">
        <v>299</v>
      </c>
      <c r="F93" t="s">
        <v>202</v>
      </c>
      <c r="G93">
        <v>1</v>
      </c>
      <c r="H93">
        <v>1</v>
      </c>
      <c r="I93">
        <v>2</v>
      </c>
      <c r="J93">
        <v>1</v>
      </c>
      <c r="K93">
        <v>2</v>
      </c>
      <c r="O93">
        <v>1</v>
      </c>
      <c r="P93">
        <v>1</v>
      </c>
      <c r="Q93">
        <v>2</v>
      </c>
      <c r="R93">
        <v>2</v>
      </c>
      <c r="U93">
        <v>2</v>
      </c>
      <c r="W93">
        <v>2</v>
      </c>
      <c r="Y93">
        <v>2</v>
      </c>
      <c r="Z93">
        <v>2</v>
      </c>
      <c r="AA93">
        <v>1</v>
      </c>
      <c r="AB93">
        <v>2012</v>
      </c>
      <c r="AC93">
        <v>2</v>
      </c>
      <c r="AD93">
        <v>3</v>
      </c>
      <c r="AE93">
        <v>3</v>
      </c>
      <c r="AF93">
        <v>4</v>
      </c>
      <c r="AW93">
        <v>1</v>
      </c>
      <c r="AX93">
        <v>4</v>
      </c>
      <c r="AY93">
        <v>2</v>
      </c>
      <c r="BB93">
        <v>1</v>
      </c>
      <c r="BC93">
        <v>0</v>
      </c>
      <c r="BD93">
        <v>2</v>
      </c>
      <c r="BE93">
        <v>1</v>
      </c>
      <c r="BF93">
        <v>1</v>
      </c>
      <c r="BG93">
        <v>1</v>
      </c>
      <c r="BI93">
        <v>1</v>
      </c>
      <c r="BJ93">
        <v>1</v>
      </c>
      <c r="BK93">
        <v>6</v>
      </c>
      <c r="BL93">
        <v>5</v>
      </c>
      <c r="BS93">
        <v>3</v>
      </c>
      <c r="BW93">
        <v>2</v>
      </c>
      <c r="BX93">
        <v>1</v>
      </c>
      <c r="BY93">
        <v>1</v>
      </c>
      <c r="BZ93">
        <v>1</v>
      </c>
      <c r="CA93">
        <v>1</v>
      </c>
      <c r="CB93">
        <v>1</v>
      </c>
      <c r="CC93">
        <v>1</v>
      </c>
      <c r="CD93">
        <v>1</v>
      </c>
      <c r="CE93">
        <v>2</v>
      </c>
      <c r="CF93">
        <v>1</v>
      </c>
      <c r="CG93">
        <v>2</v>
      </c>
      <c r="CH93">
        <v>2</v>
      </c>
      <c r="CI93">
        <v>2</v>
      </c>
      <c r="CJ93">
        <v>2</v>
      </c>
      <c r="CK93">
        <v>7</v>
      </c>
      <c r="CL93">
        <v>1</v>
      </c>
      <c r="CM93">
        <v>1</v>
      </c>
      <c r="CN93">
        <v>1</v>
      </c>
      <c r="CO93">
        <v>2</v>
      </c>
      <c r="CP93">
        <v>1</v>
      </c>
      <c r="CQ93">
        <v>2</v>
      </c>
      <c r="CR93">
        <v>1</v>
      </c>
      <c r="CS93">
        <v>0</v>
      </c>
      <c r="CV93">
        <v>1</v>
      </c>
      <c r="CW93">
        <v>1</v>
      </c>
      <c r="CX93">
        <v>2</v>
      </c>
      <c r="CY93">
        <v>5</v>
      </c>
      <c r="CZ93">
        <v>1</v>
      </c>
      <c r="DA93">
        <v>5</v>
      </c>
      <c r="DB93">
        <v>1</v>
      </c>
      <c r="DC93">
        <v>10</v>
      </c>
      <c r="DD93">
        <v>1</v>
      </c>
      <c r="DE93">
        <v>1</v>
      </c>
      <c r="DF93">
        <v>8</v>
      </c>
      <c r="DH93">
        <v>4</v>
      </c>
      <c r="DI93">
        <v>0</v>
      </c>
      <c r="DJ93">
        <v>2</v>
      </c>
      <c r="DK93">
        <v>0</v>
      </c>
      <c r="DL93">
        <v>2</v>
      </c>
      <c r="DO93">
        <v>1</v>
      </c>
      <c r="DP93">
        <v>2</v>
      </c>
      <c r="DQ93">
        <v>7</v>
      </c>
      <c r="DR93">
        <v>4</v>
      </c>
      <c r="DW93">
        <v>2</v>
      </c>
      <c r="DX93">
        <v>6</v>
      </c>
      <c r="DY93">
        <v>1</v>
      </c>
      <c r="DZ93">
        <v>1</v>
      </c>
      <c r="EA93" t="s">
        <v>1148</v>
      </c>
      <c r="EB93">
        <v>945</v>
      </c>
      <c r="EC93">
        <v>15.75</v>
      </c>
      <c r="EE93">
        <v>2</v>
      </c>
      <c r="EF93">
        <v>1</v>
      </c>
      <c r="EG93" t="s">
        <v>820</v>
      </c>
      <c r="EI93">
        <v>1</v>
      </c>
      <c r="EJ93">
        <v>1</v>
      </c>
      <c r="EK93">
        <v>3</v>
      </c>
      <c r="EL93">
        <v>7</v>
      </c>
      <c r="EM93">
        <v>23</v>
      </c>
      <c r="ET93" t="s">
        <v>1884</v>
      </c>
      <c r="EU93" t="s">
        <v>201</v>
      </c>
      <c r="EV93" t="s">
        <v>202</v>
      </c>
      <c r="EZ93">
        <v>2037</v>
      </c>
      <c r="FA93" t="s">
        <v>237</v>
      </c>
      <c r="FB93" t="s">
        <v>1978</v>
      </c>
      <c r="FC93">
        <v>0</v>
      </c>
      <c r="FD93" t="s">
        <v>2205</v>
      </c>
      <c r="FE93" t="s">
        <v>202</v>
      </c>
      <c r="FI93">
        <v>12.5</v>
      </c>
      <c r="FJ93">
        <v>4</v>
      </c>
      <c r="FK93" t="s">
        <v>2220</v>
      </c>
      <c r="FL93">
        <v>3.5</v>
      </c>
      <c r="FM93">
        <v>1</v>
      </c>
      <c r="FN93" t="s">
        <v>2221</v>
      </c>
      <c r="FO93">
        <v>1</v>
      </c>
      <c r="FP93">
        <v>0</v>
      </c>
      <c r="FQ93">
        <v>0</v>
      </c>
      <c r="FR93">
        <v>0</v>
      </c>
      <c r="FS93" t="s">
        <v>2182</v>
      </c>
    </row>
    <row r="94" spans="1:175" x14ac:dyDescent="0.3">
      <c r="A94">
        <v>18293</v>
      </c>
      <c r="B94" t="s">
        <v>2390</v>
      </c>
      <c r="C94" t="s">
        <v>194</v>
      </c>
      <c r="D94" t="s">
        <v>2391</v>
      </c>
      <c r="E94" t="s">
        <v>227</v>
      </c>
      <c r="F94" t="s">
        <v>202</v>
      </c>
      <c r="G94">
        <v>1</v>
      </c>
      <c r="H94">
        <v>1</v>
      </c>
      <c r="I94">
        <v>2</v>
      </c>
      <c r="J94">
        <v>2</v>
      </c>
      <c r="O94">
        <v>1</v>
      </c>
      <c r="P94">
        <v>0</v>
      </c>
      <c r="Q94">
        <v>1</v>
      </c>
      <c r="R94">
        <v>2</v>
      </c>
      <c r="U94">
        <v>1</v>
      </c>
      <c r="W94">
        <v>2</v>
      </c>
      <c r="Y94">
        <v>2</v>
      </c>
      <c r="Z94">
        <v>2</v>
      </c>
      <c r="AA94">
        <v>1</v>
      </c>
      <c r="AB94">
        <v>2009</v>
      </c>
      <c r="AC94">
        <v>2</v>
      </c>
      <c r="AD94">
        <v>3</v>
      </c>
      <c r="AE94">
        <v>1</v>
      </c>
      <c r="AF94">
        <v>1</v>
      </c>
      <c r="AW94">
        <v>1</v>
      </c>
      <c r="AX94">
        <v>1</v>
      </c>
      <c r="AY94">
        <v>2</v>
      </c>
      <c r="AZ94">
        <v>1</v>
      </c>
      <c r="BA94">
        <v>0</v>
      </c>
      <c r="BB94">
        <v>1</v>
      </c>
      <c r="BC94">
        <v>0</v>
      </c>
      <c r="BD94">
        <v>1</v>
      </c>
      <c r="BY94">
        <v>2</v>
      </c>
      <c r="BZ94">
        <v>1</v>
      </c>
      <c r="CA94">
        <v>1</v>
      </c>
      <c r="CB94">
        <v>2</v>
      </c>
      <c r="CC94">
        <v>1</v>
      </c>
      <c r="CD94">
        <v>2</v>
      </c>
      <c r="CE94">
        <v>2</v>
      </c>
      <c r="CF94">
        <v>1</v>
      </c>
      <c r="CG94">
        <v>2</v>
      </c>
      <c r="CH94">
        <v>1</v>
      </c>
      <c r="CI94">
        <v>3</v>
      </c>
      <c r="CJ94">
        <v>2</v>
      </c>
      <c r="CK94">
        <v>7</v>
      </c>
      <c r="CL94">
        <v>2</v>
      </c>
      <c r="CM94">
        <v>5</v>
      </c>
      <c r="CN94">
        <v>1</v>
      </c>
      <c r="CO94">
        <v>1</v>
      </c>
      <c r="CP94">
        <v>1</v>
      </c>
      <c r="CQ94">
        <v>1</v>
      </c>
      <c r="CR94">
        <v>1</v>
      </c>
      <c r="CS94">
        <v>1</v>
      </c>
      <c r="CT94">
        <v>1</v>
      </c>
      <c r="CU94">
        <v>1</v>
      </c>
      <c r="CV94">
        <v>2</v>
      </c>
      <c r="CX94">
        <v>2</v>
      </c>
      <c r="CY94">
        <v>1</v>
      </c>
      <c r="CZ94">
        <v>1</v>
      </c>
      <c r="DA94">
        <v>3</v>
      </c>
      <c r="DB94">
        <v>1</v>
      </c>
      <c r="DC94">
        <v>10</v>
      </c>
      <c r="DD94">
        <v>1</v>
      </c>
      <c r="DE94">
        <v>1</v>
      </c>
      <c r="DF94">
        <v>4</v>
      </c>
      <c r="DH94">
        <v>2</v>
      </c>
      <c r="DI94">
        <v>0</v>
      </c>
      <c r="DJ94">
        <v>0</v>
      </c>
      <c r="DK94">
        <v>2</v>
      </c>
      <c r="DO94">
        <v>1</v>
      </c>
      <c r="DP94">
        <v>2</v>
      </c>
      <c r="DQ94">
        <v>6</v>
      </c>
      <c r="DR94">
        <v>1</v>
      </c>
      <c r="DW94">
        <v>2</v>
      </c>
      <c r="DX94">
        <v>8</v>
      </c>
      <c r="DY94">
        <v>1</v>
      </c>
      <c r="DZ94">
        <v>2</v>
      </c>
      <c r="EA94" t="s">
        <v>2392</v>
      </c>
      <c r="EB94">
        <v>548</v>
      </c>
      <c r="EC94">
        <v>9.1300000000000008</v>
      </c>
      <c r="EE94">
        <v>2</v>
      </c>
      <c r="EF94">
        <v>1</v>
      </c>
      <c r="EG94" t="s">
        <v>945</v>
      </c>
      <c r="EI94">
        <v>1</v>
      </c>
      <c r="EJ94">
        <v>1</v>
      </c>
      <c r="EK94">
        <v>2</v>
      </c>
      <c r="EL94">
        <v>6</v>
      </c>
      <c r="EM94">
        <v>20</v>
      </c>
      <c r="ET94" t="s">
        <v>1943</v>
      </c>
      <c r="EU94" t="s">
        <v>201</v>
      </c>
      <c r="EV94" t="s">
        <v>202</v>
      </c>
      <c r="EZ94">
        <v>1240</v>
      </c>
      <c r="FA94" t="s">
        <v>2204</v>
      </c>
      <c r="FB94" t="s">
        <v>1978</v>
      </c>
      <c r="FC94">
        <v>0</v>
      </c>
      <c r="FD94" t="s">
        <v>2205</v>
      </c>
      <c r="FE94" t="s">
        <v>202</v>
      </c>
      <c r="FI94">
        <v>40</v>
      </c>
      <c r="FJ94">
        <v>1</v>
      </c>
      <c r="FK94" t="s">
        <v>2220</v>
      </c>
      <c r="FL94">
        <v>0.5</v>
      </c>
      <c r="FM94">
        <v>0</v>
      </c>
      <c r="FN94" t="s">
        <v>2207</v>
      </c>
      <c r="FO94">
        <v>1</v>
      </c>
      <c r="FP94">
        <v>0</v>
      </c>
      <c r="FQ94">
        <v>0</v>
      </c>
      <c r="FR94">
        <v>0</v>
      </c>
      <c r="FS94" t="s">
        <v>2214</v>
      </c>
    </row>
    <row r="95" spans="1:175" x14ac:dyDescent="0.3">
      <c r="A95">
        <v>18582</v>
      </c>
      <c r="B95" t="s">
        <v>2393</v>
      </c>
      <c r="C95" t="s">
        <v>212</v>
      </c>
      <c r="D95" t="s">
        <v>2394</v>
      </c>
      <c r="E95" t="s">
        <v>214</v>
      </c>
      <c r="F95" t="s">
        <v>202</v>
      </c>
      <c r="G95">
        <v>1</v>
      </c>
      <c r="H95">
        <v>1</v>
      </c>
      <c r="I95">
        <v>2</v>
      </c>
      <c r="J95">
        <v>2</v>
      </c>
      <c r="O95">
        <v>1</v>
      </c>
      <c r="P95">
        <v>0</v>
      </c>
      <c r="Q95">
        <v>1</v>
      </c>
      <c r="R95">
        <v>2</v>
      </c>
      <c r="U95">
        <v>2</v>
      </c>
      <c r="W95">
        <v>2</v>
      </c>
      <c r="Y95">
        <v>2</v>
      </c>
      <c r="Z95">
        <v>2</v>
      </c>
      <c r="AA95">
        <v>-98</v>
      </c>
      <c r="AC95">
        <v>1</v>
      </c>
      <c r="AD95">
        <v>1</v>
      </c>
      <c r="AE95">
        <v>5</v>
      </c>
      <c r="AF95">
        <v>6</v>
      </c>
      <c r="AW95">
        <v>1</v>
      </c>
      <c r="AX95">
        <v>6</v>
      </c>
      <c r="AY95">
        <v>-77</v>
      </c>
      <c r="AZ95">
        <v>1</v>
      </c>
      <c r="BA95">
        <v>10</v>
      </c>
      <c r="BD95">
        <v>2</v>
      </c>
      <c r="BE95">
        <v>1</v>
      </c>
      <c r="BY95">
        <v>1</v>
      </c>
      <c r="BZ95">
        <v>1</v>
      </c>
      <c r="CA95">
        <v>1</v>
      </c>
      <c r="CB95">
        <v>2</v>
      </c>
      <c r="CC95">
        <v>2</v>
      </c>
      <c r="CD95">
        <v>1</v>
      </c>
      <c r="CE95">
        <v>1</v>
      </c>
      <c r="CF95">
        <v>1</v>
      </c>
      <c r="CG95">
        <v>2</v>
      </c>
      <c r="CH95">
        <v>1</v>
      </c>
      <c r="CI95">
        <v>3</v>
      </c>
      <c r="CJ95">
        <v>3</v>
      </c>
      <c r="CK95">
        <v>7</v>
      </c>
      <c r="CL95">
        <v>1</v>
      </c>
      <c r="CM95">
        <v>5</v>
      </c>
      <c r="CN95">
        <v>1</v>
      </c>
      <c r="CO95">
        <v>1</v>
      </c>
      <c r="CP95">
        <v>1</v>
      </c>
      <c r="CQ95">
        <v>1</v>
      </c>
      <c r="CR95">
        <v>1</v>
      </c>
      <c r="CS95">
        <v>1</v>
      </c>
      <c r="CT95">
        <v>1</v>
      </c>
      <c r="CU95">
        <v>1</v>
      </c>
      <c r="CV95">
        <v>2</v>
      </c>
      <c r="CX95">
        <v>2</v>
      </c>
      <c r="CY95">
        <v>1</v>
      </c>
      <c r="CZ95">
        <v>1</v>
      </c>
      <c r="DA95">
        <v>4</v>
      </c>
      <c r="DB95">
        <v>1</v>
      </c>
      <c r="DC95">
        <v>5</v>
      </c>
      <c r="DD95">
        <v>6</v>
      </c>
      <c r="DE95">
        <v>1</v>
      </c>
      <c r="DF95">
        <v>4</v>
      </c>
      <c r="DH95">
        <v>1</v>
      </c>
      <c r="DI95">
        <v>1</v>
      </c>
      <c r="DJ95">
        <v>0</v>
      </c>
      <c r="DK95">
        <v>1</v>
      </c>
      <c r="DL95">
        <v>1</v>
      </c>
      <c r="DO95">
        <v>1</v>
      </c>
      <c r="DP95">
        <v>2</v>
      </c>
      <c r="DQ95">
        <v>6</v>
      </c>
      <c r="DR95">
        <v>6</v>
      </c>
      <c r="DW95">
        <v>1</v>
      </c>
      <c r="DX95">
        <v>4</v>
      </c>
      <c r="DY95">
        <v>1</v>
      </c>
      <c r="DZ95">
        <v>1</v>
      </c>
      <c r="EA95" t="s">
        <v>547</v>
      </c>
      <c r="EB95">
        <v>861</v>
      </c>
      <c r="EC95">
        <v>14.35</v>
      </c>
      <c r="EE95">
        <v>2</v>
      </c>
      <c r="EF95">
        <v>1</v>
      </c>
      <c r="EG95" t="s">
        <v>652</v>
      </c>
      <c r="EI95">
        <v>1</v>
      </c>
      <c r="EJ95">
        <v>1</v>
      </c>
      <c r="EK95">
        <v>2</v>
      </c>
      <c r="EL95">
        <v>8</v>
      </c>
      <c r="EM95">
        <v>24</v>
      </c>
      <c r="ET95" t="s">
        <v>1943</v>
      </c>
      <c r="EU95" t="s">
        <v>201</v>
      </c>
      <c r="EV95" t="s">
        <v>202</v>
      </c>
      <c r="EZ95">
        <v>1418</v>
      </c>
      <c r="FA95" t="s">
        <v>2204</v>
      </c>
      <c r="FB95" t="s">
        <v>1978</v>
      </c>
      <c r="FC95">
        <v>0</v>
      </c>
      <c r="FD95" t="s">
        <v>2205</v>
      </c>
      <c r="FE95" t="s">
        <v>202</v>
      </c>
      <c r="FI95">
        <v>2.5</v>
      </c>
      <c r="FJ95">
        <v>4</v>
      </c>
      <c r="FK95" t="s">
        <v>2206</v>
      </c>
      <c r="FL95">
        <v>20</v>
      </c>
      <c r="FM95">
        <v>1</v>
      </c>
      <c r="FN95" t="s">
        <v>2221</v>
      </c>
      <c r="FO95">
        <v>0</v>
      </c>
      <c r="FP95">
        <v>1</v>
      </c>
      <c r="FQ95">
        <v>0</v>
      </c>
      <c r="FR95">
        <v>0</v>
      </c>
      <c r="FS95" t="s">
        <v>205</v>
      </c>
    </row>
    <row r="96" spans="1:175" x14ac:dyDescent="0.3">
      <c r="A96">
        <v>50</v>
      </c>
      <c r="B96" t="s">
        <v>2395</v>
      </c>
      <c r="C96" t="s">
        <v>194</v>
      </c>
      <c r="D96" t="s">
        <v>2396</v>
      </c>
      <c r="E96" t="s">
        <v>299</v>
      </c>
      <c r="F96" t="s">
        <v>2397</v>
      </c>
      <c r="G96">
        <v>1</v>
      </c>
      <c r="H96">
        <v>1</v>
      </c>
      <c r="I96">
        <v>2</v>
      </c>
      <c r="J96">
        <v>2</v>
      </c>
      <c r="O96">
        <v>1</v>
      </c>
      <c r="P96">
        <v>0</v>
      </c>
      <c r="Q96">
        <v>1</v>
      </c>
      <c r="R96">
        <v>-98</v>
      </c>
      <c r="U96">
        <v>2</v>
      </c>
      <c r="W96">
        <v>1</v>
      </c>
      <c r="Y96">
        <v>1</v>
      </c>
      <c r="Z96">
        <v>1</v>
      </c>
      <c r="AA96">
        <v>-98</v>
      </c>
      <c r="AC96">
        <v>-98</v>
      </c>
      <c r="AD96">
        <v>-98</v>
      </c>
      <c r="AE96">
        <v>-98</v>
      </c>
      <c r="AF96">
        <v>6</v>
      </c>
      <c r="AG96">
        <v>1</v>
      </c>
      <c r="AV96">
        <v>1</v>
      </c>
      <c r="AX96">
        <v>4</v>
      </c>
      <c r="AY96">
        <v>-97</v>
      </c>
      <c r="AZ96">
        <v>1</v>
      </c>
      <c r="BA96">
        <v>0</v>
      </c>
      <c r="BB96">
        <v>1</v>
      </c>
      <c r="BC96">
        <v>0</v>
      </c>
      <c r="BD96">
        <v>2</v>
      </c>
      <c r="BE96">
        <v>1</v>
      </c>
      <c r="BY96">
        <v>2</v>
      </c>
      <c r="BZ96">
        <v>2</v>
      </c>
      <c r="CA96">
        <v>2</v>
      </c>
      <c r="CB96">
        <v>2</v>
      </c>
      <c r="CC96">
        <v>2</v>
      </c>
      <c r="CD96">
        <v>2</v>
      </c>
      <c r="CE96">
        <v>2</v>
      </c>
      <c r="CF96">
        <v>2</v>
      </c>
      <c r="CG96">
        <v>2</v>
      </c>
      <c r="CH96">
        <v>2</v>
      </c>
      <c r="CI96">
        <v>2</v>
      </c>
      <c r="CJ96">
        <v>2</v>
      </c>
      <c r="CK96">
        <v>5</v>
      </c>
      <c r="CL96">
        <v>3</v>
      </c>
      <c r="CM96">
        <v>6</v>
      </c>
      <c r="CN96">
        <v>1</v>
      </c>
      <c r="CO96">
        <v>1</v>
      </c>
      <c r="CP96">
        <v>1</v>
      </c>
      <c r="CQ96">
        <v>1</v>
      </c>
      <c r="CR96">
        <v>1</v>
      </c>
      <c r="CS96">
        <v>0</v>
      </c>
      <c r="CV96">
        <v>2</v>
      </c>
      <c r="CX96">
        <v>2</v>
      </c>
      <c r="CY96">
        <v>1</v>
      </c>
      <c r="CZ96">
        <v>1</v>
      </c>
      <c r="DA96">
        <v>4</v>
      </c>
      <c r="DB96">
        <v>1</v>
      </c>
      <c r="DC96">
        <v>12</v>
      </c>
      <c r="DD96">
        <v>-97</v>
      </c>
      <c r="DE96">
        <v>1</v>
      </c>
      <c r="DF96">
        <v>4</v>
      </c>
      <c r="DH96">
        <v>1</v>
      </c>
      <c r="DI96">
        <v>1</v>
      </c>
      <c r="DJ96">
        <v>0</v>
      </c>
      <c r="DK96">
        <v>0</v>
      </c>
      <c r="DL96">
        <v>0</v>
      </c>
      <c r="DM96">
        <v>2</v>
      </c>
      <c r="DO96">
        <v>2</v>
      </c>
      <c r="DP96">
        <v>2</v>
      </c>
      <c r="DQ96">
        <v>5</v>
      </c>
      <c r="DR96">
        <v>4</v>
      </c>
      <c r="DW96">
        <v>2</v>
      </c>
      <c r="DX96">
        <v>2</v>
      </c>
      <c r="DY96">
        <v>4</v>
      </c>
      <c r="DZ96">
        <v>1</v>
      </c>
      <c r="EA96" t="s">
        <v>2398</v>
      </c>
      <c r="EB96">
        <v>1211</v>
      </c>
      <c r="EC96">
        <v>20.18</v>
      </c>
      <c r="EE96">
        <v>2</v>
      </c>
      <c r="EF96">
        <v>1</v>
      </c>
      <c r="EG96" t="s">
        <v>2399</v>
      </c>
      <c r="EI96">
        <v>1</v>
      </c>
      <c r="EJ96">
        <v>1</v>
      </c>
      <c r="EK96">
        <v>2</v>
      </c>
      <c r="EL96">
        <v>7</v>
      </c>
      <c r="EM96">
        <v>22</v>
      </c>
      <c r="ET96" t="s">
        <v>200</v>
      </c>
      <c r="EU96" t="s">
        <v>201</v>
      </c>
      <c r="EV96" t="s">
        <v>202</v>
      </c>
      <c r="EZ96">
        <v>2037</v>
      </c>
      <c r="FA96" t="s">
        <v>2204</v>
      </c>
      <c r="FB96" t="s">
        <v>204</v>
      </c>
      <c r="FC96">
        <v>0</v>
      </c>
      <c r="FD96" t="s">
        <v>2400</v>
      </c>
      <c r="FE96" t="s">
        <v>2401</v>
      </c>
      <c r="FF96">
        <v>12</v>
      </c>
      <c r="FI96">
        <v>2.5</v>
      </c>
      <c r="FJ96">
        <v>4</v>
      </c>
      <c r="FK96" t="s">
        <v>2212</v>
      </c>
      <c r="FM96">
        <v>1</v>
      </c>
      <c r="FN96" t="s">
        <v>2221</v>
      </c>
      <c r="FO96">
        <v>0</v>
      </c>
      <c r="FP96">
        <v>1</v>
      </c>
      <c r="FQ96">
        <v>0</v>
      </c>
      <c r="FR96">
        <v>0</v>
      </c>
      <c r="FS96" t="s">
        <v>2182</v>
      </c>
    </row>
    <row r="97" spans="1:175" x14ac:dyDescent="0.3">
      <c r="A97">
        <v>90</v>
      </c>
      <c r="B97" t="s">
        <v>2402</v>
      </c>
      <c r="C97" t="s">
        <v>212</v>
      </c>
      <c r="D97" t="s">
        <v>2403</v>
      </c>
      <c r="E97" t="s">
        <v>214</v>
      </c>
      <c r="F97" t="s">
        <v>2404</v>
      </c>
      <c r="G97">
        <v>1</v>
      </c>
      <c r="H97">
        <v>1</v>
      </c>
      <c r="I97">
        <v>2</v>
      </c>
      <c r="J97">
        <v>2</v>
      </c>
      <c r="O97">
        <v>1</v>
      </c>
      <c r="P97">
        <v>0</v>
      </c>
      <c r="Q97">
        <v>1</v>
      </c>
      <c r="R97">
        <v>2</v>
      </c>
      <c r="U97">
        <v>2</v>
      </c>
      <c r="W97">
        <v>1</v>
      </c>
      <c r="Y97">
        <v>1</v>
      </c>
      <c r="Z97">
        <v>1</v>
      </c>
      <c r="AA97">
        <v>-98</v>
      </c>
      <c r="AC97">
        <v>2</v>
      </c>
      <c r="AD97">
        <v>3</v>
      </c>
      <c r="AE97">
        <v>1</v>
      </c>
      <c r="AF97">
        <v>2</v>
      </c>
      <c r="AG97">
        <v>2</v>
      </c>
      <c r="AH97">
        <v>2</v>
      </c>
      <c r="AJ97">
        <v>30</v>
      </c>
      <c r="AK97">
        <v>2</v>
      </c>
      <c r="AL97">
        <v>3</v>
      </c>
      <c r="AM97">
        <v>4</v>
      </c>
      <c r="AN97">
        <v>6</v>
      </c>
      <c r="AO97">
        <v>5</v>
      </c>
      <c r="AR97">
        <v>1</v>
      </c>
      <c r="AU97">
        <v>4</v>
      </c>
      <c r="AV97">
        <v>3</v>
      </c>
      <c r="AX97">
        <v>4</v>
      </c>
      <c r="AY97">
        <v>2</v>
      </c>
      <c r="BB97">
        <v>1</v>
      </c>
      <c r="BC97">
        <v>0</v>
      </c>
      <c r="BD97">
        <v>2</v>
      </c>
      <c r="BE97">
        <v>2</v>
      </c>
      <c r="BY97">
        <v>2</v>
      </c>
      <c r="BZ97">
        <v>2</v>
      </c>
      <c r="CA97">
        <v>1</v>
      </c>
      <c r="CB97">
        <v>2</v>
      </c>
      <c r="CC97">
        <v>2</v>
      </c>
      <c r="CD97">
        <v>2</v>
      </c>
      <c r="CE97">
        <v>2</v>
      </c>
      <c r="CF97">
        <v>2</v>
      </c>
      <c r="CG97">
        <v>1</v>
      </c>
      <c r="CH97">
        <v>2</v>
      </c>
      <c r="CI97">
        <v>1</v>
      </c>
      <c r="CJ97">
        <v>2</v>
      </c>
      <c r="CK97">
        <v>-98</v>
      </c>
      <c r="CL97">
        <v>1</v>
      </c>
      <c r="CM97">
        <v>1</v>
      </c>
      <c r="CN97">
        <v>1</v>
      </c>
      <c r="CO97">
        <v>2</v>
      </c>
      <c r="CP97">
        <v>1</v>
      </c>
      <c r="CQ97">
        <v>2</v>
      </c>
      <c r="CR97">
        <v>1</v>
      </c>
      <c r="CS97">
        <v>0</v>
      </c>
      <c r="CV97">
        <v>2</v>
      </c>
      <c r="CX97">
        <v>2</v>
      </c>
      <c r="CY97">
        <v>1</v>
      </c>
      <c r="CZ97">
        <v>1</v>
      </c>
      <c r="DA97">
        <v>3</v>
      </c>
      <c r="DB97">
        <v>1</v>
      </c>
      <c r="DC97">
        <v>57</v>
      </c>
      <c r="DD97">
        <v>1</v>
      </c>
      <c r="DE97">
        <v>1</v>
      </c>
      <c r="DF97">
        <v>2</v>
      </c>
      <c r="DG97">
        <v>2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1</v>
      </c>
      <c r="DN97">
        <v>1</v>
      </c>
      <c r="DO97">
        <v>2</v>
      </c>
      <c r="DP97">
        <v>1</v>
      </c>
      <c r="DQ97">
        <v>5</v>
      </c>
      <c r="DR97">
        <v>1</v>
      </c>
      <c r="DW97">
        <v>2</v>
      </c>
      <c r="DX97">
        <v>-98</v>
      </c>
      <c r="DY97">
        <v>1</v>
      </c>
      <c r="DZ97">
        <v>2</v>
      </c>
      <c r="EA97" t="s">
        <v>2405</v>
      </c>
      <c r="EB97">
        <v>1268</v>
      </c>
      <c r="EC97">
        <v>21.13</v>
      </c>
      <c r="EE97">
        <v>2</v>
      </c>
      <c r="EF97">
        <v>1</v>
      </c>
      <c r="EG97" t="s">
        <v>553</v>
      </c>
      <c r="EI97">
        <v>1</v>
      </c>
      <c r="EJ97">
        <v>1</v>
      </c>
      <c r="EK97">
        <v>2</v>
      </c>
      <c r="EL97">
        <v>8</v>
      </c>
      <c r="EM97">
        <v>24</v>
      </c>
      <c r="ET97" t="s">
        <v>200</v>
      </c>
      <c r="EU97" t="s">
        <v>201</v>
      </c>
      <c r="EV97" t="s">
        <v>202</v>
      </c>
      <c r="EZ97">
        <v>1418</v>
      </c>
      <c r="FA97" t="s">
        <v>2204</v>
      </c>
      <c r="FB97" t="s">
        <v>204</v>
      </c>
      <c r="FC97">
        <v>0</v>
      </c>
      <c r="FD97" t="s">
        <v>2406</v>
      </c>
      <c r="FE97" t="s">
        <v>2407</v>
      </c>
      <c r="FF97">
        <v>12</v>
      </c>
      <c r="FG97">
        <v>1</v>
      </c>
      <c r="FH97">
        <v>12</v>
      </c>
      <c r="FI97">
        <v>25</v>
      </c>
      <c r="FJ97">
        <v>2</v>
      </c>
      <c r="FK97" t="s">
        <v>2220</v>
      </c>
      <c r="FL97">
        <v>0.5</v>
      </c>
      <c r="FM97">
        <v>1</v>
      </c>
      <c r="FN97" t="s">
        <v>2213</v>
      </c>
      <c r="FO97">
        <v>1</v>
      </c>
      <c r="FP97">
        <v>0</v>
      </c>
      <c r="FQ97">
        <v>0</v>
      </c>
      <c r="FR97">
        <v>0</v>
      </c>
      <c r="FS97" t="s">
        <v>2182</v>
      </c>
    </row>
    <row r="98" spans="1:175" x14ac:dyDescent="0.3">
      <c r="A98">
        <v>304</v>
      </c>
      <c r="B98" t="s">
        <v>2408</v>
      </c>
      <c r="C98" t="s">
        <v>212</v>
      </c>
      <c r="D98" t="s">
        <v>2409</v>
      </c>
      <c r="E98" t="s">
        <v>309</v>
      </c>
      <c r="F98" t="s">
        <v>1078</v>
      </c>
      <c r="G98">
        <v>1</v>
      </c>
      <c r="H98">
        <v>1</v>
      </c>
      <c r="I98">
        <v>2</v>
      </c>
      <c r="J98">
        <v>2</v>
      </c>
      <c r="O98">
        <v>1</v>
      </c>
      <c r="P98">
        <v>0</v>
      </c>
      <c r="Q98">
        <v>1</v>
      </c>
      <c r="R98">
        <v>2</v>
      </c>
      <c r="U98">
        <v>1</v>
      </c>
      <c r="W98">
        <v>1</v>
      </c>
      <c r="Y98">
        <v>1</v>
      </c>
      <c r="Z98">
        <v>1</v>
      </c>
      <c r="AA98">
        <v>1</v>
      </c>
      <c r="AB98">
        <v>2011</v>
      </c>
      <c r="AC98">
        <v>2</v>
      </c>
      <c r="AD98">
        <v>3</v>
      </c>
      <c r="AE98">
        <v>1</v>
      </c>
      <c r="AF98">
        <v>-98</v>
      </c>
      <c r="AG98">
        <v>1</v>
      </c>
      <c r="AV98">
        <v>1</v>
      </c>
      <c r="AX98">
        <v>8</v>
      </c>
      <c r="AY98">
        <v>1</v>
      </c>
      <c r="BD98">
        <v>2</v>
      </c>
      <c r="BE98">
        <v>2</v>
      </c>
      <c r="BY98">
        <v>2</v>
      </c>
      <c r="BZ98">
        <v>2</v>
      </c>
      <c r="CA98">
        <v>2</v>
      </c>
      <c r="CB98">
        <v>2</v>
      </c>
      <c r="CC98">
        <v>2</v>
      </c>
      <c r="CD98">
        <v>2</v>
      </c>
      <c r="CE98">
        <v>2</v>
      </c>
      <c r="CF98">
        <v>2</v>
      </c>
      <c r="CG98">
        <v>-98</v>
      </c>
      <c r="CH98">
        <v>1</v>
      </c>
      <c r="CI98">
        <v>2</v>
      </c>
      <c r="CJ98">
        <v>1</v>
      </c>
      <c r="CK98">
        <v>7</v>
      </c>
      <c r="CL98">
        <v>1</v>
      </c>
      <c r="CM98">
        <v>3</v>
      </c>
      <c r="CN98">
        <v>1</v>
      </c>
      <c r="CO98">
        <v>1</v>
      </c>
      <c r="CP98">
        <v>1</v>
      </c>
      <c r="CQ98">
        <v>1</v>
      </c>
      <c r="CR98">
        <v>1</v>
      </c>
      <c r="CS98">
        <v>0</v>
      </c>
      <c r="CV98">
        <v>2</v>
      </c>
      <c r="CX98">
        <v>2</v>
      </c>
      <c r="CY98">
        <v>1</v>
      </c>
      <c r="CZ98">
        <v>1</v>
      </c>
      <c r="DA98">
        <v>3</v>
      </c>
      <c r="DB98">
        <v>1</v>
      </c>
      <c r="DC98">
        <v>3</v>
      </c>
      <c r="DD98">
        <v>-97</v>
      </c>
      <c r="DE98">
        <v>1</v>
      </c>
      <c r="DF98">
        <v>3</v>
      </c>
      <c r="DH98">
        <v>0</v>
      </c>
      <c r="DI98">
        <v>1</v>
      </c>
      <c r="DJ98">
        <v>0</v>
      </c>
      <c r="DK98">
        <v>0</v>
      </c>
      <c r="DL98">
        <v>2</v>
      </c>
      <c r="DO98">
        <v>2</v>
      </c>
      <c r="DP98">
        <v>2</v>
      </c>
      <c r="DQ98">
        <v>4</v>
      </c>
      <c r="DR98">
        <v>1</v>
      </c>
      <c r="DW98">
        <v>2</v>
      </c>
      <c r="DX98">
        <v>1</v>
      </c>
      <c r="DY98">
        <v>1</v>
      </c>
      <c r="DZ98">
        <v>2</v>
      </c>
      <c r="EA98" t="s">
        <v>2410</v>
      </c>
      <c r="EB98">
        <v>623</v>
      </c>
      <c r="EC98">
        <v>10.38</v>
      </c>
      <c r="EE98">
        <v>2</v>
      </c>
      <c r="EF98">
        <v>1</v>
      </c>
      <c r="EG98" t="s">
        <v>374</v>
      </c>
      <c r="EI98">
        <v>1</v>
      </c>
      <c r="EJ98">
        <v>1</v>
      </c>
      <c r="EK98">
        <v>2</v>
      </c>
      <c r="EL98">
        <v>9</v>
      </c>
      <c r="EM98">
        <v>26</v>
      </c>
      <c r="ET98" t="s">
        <v>218</v>
      </c>
      <c r="EU98" t="s">
        <v>201</v>
      </c>
      <c r="EV98" t="s">
        <v>202</v>
      </c>
      <c r="EZ98">
        <v>2522</v>
      </c>
      <c r="FA98" t="s">
        <v>2204</v>
      </c>
      <c r="FB98" t="s">
        <v>204</v>
      </c>
      <c r="FC98">
        <v>0</v>
      </c>
      <c r="FD98" t="s">
        <v>2400</v>
      </c>
      <c r="FE98" t="s">
        <v>2401</v>
      </c>
      <c r="FF98">
        <v>12</v>
      </c>
      <c r="FK98" t="s">
        <v>2220</v>
      </c>
      <c r="FL98">
        <v>0.5</v>
      </c>
      <c r="FM98">
        <v>1</v>
      </c>
      <c r="FN98" t="s">
        <v>2213</v>
      </c>
      <c r="FO98">
        <v>0</v>
      </c>
      <c r="FP98">
        <v>1</v>
      </c>
      <c r="FQ98">
        <v>0</v>
      </c>
      <c r="FR98">
        <v>0</v>
      </c>
      <c r="FS98" t="s">
        <v>205</v>
      </c>
    </row>
    <row r="99" spans="1:175" x14ac:dyDescent="0.3">
      <c r="A99">
        <v>324</v>
      </c>
      <c r="B99" t="s">
        <v>2411</v>
      </c>
      <c r="C99" t="s">
        <v>265</v>
      </c>
      <c r="D99" t="s">
        <v>2412</v>
      </c>
      <c r="E99" t="s">
        <v>372</v>
      </c>
      <c r="F99" t="s">
        <v>2413</v>
      </c>
      <c r="G99">
        <v>1</v>
      </c>
      <c r="H99">
        <v>1</v>
      </c>
      <c r="I99">
        <v>2</v>
      </c>
      <c r="J99">
        <v>2</v>
      </c>
      <c r="O99">
        <v>1</v>
      </c>
      <c r="P99">
        <v>0</v>
      </c>
      <c r="Q99">
        <v>1</v>
      </c>
      <c r="R99">
        <v>2</v>
      </c>
      <c r="U99">
        <v>1</v>
      </c>
      <c r="W99">
        <v>1</v>
      </c>
      <c r="Y99">
        <v>1</v>
      </c>
      <c r="Z99">
        <v>1</v>
      </c>
      <c r="AA99">
        <v>-98</v>
      </c>
      <c r="AC99">
        <v>2</v>
      </c>
      <c r="AD99">
        <v>4</v>
      </c>
      <c r="AE99">
        <v>1</v>
      </c>
      <c r="AF99">
        <v>3</v>
      </c>
      <c r="AG99">
        <v>1</v>
      </c>
      <c r="AV99">
        <v>1</v>
      </c>
      <c r="AX99">
        <v>4</v>
      </c>
      <c r="AY99">
        <v>1</v>
      </c>
      <c r="BB99">
        <v>1</v>
      </c>
      <c r="BC99">
        <v>0</v>
      </c>
      <c r="BD99">
        <v>2</v>
      </c>
      <c r="BE99">
        <v>2</v>
      </c>
      <c r="BY99">
        <v>2</v>
      </c>
      <c r="BZ99">
        <v>1</v>
      </c>
      <c r="CA99">
        <v>1</v>
      </c>
      <c r="CB99">
        <v>1</v>
      </c>
      <c r="CC99">
        <v>2</v>
      </c>
      <c r="CD99">
        <v>2</v>
      </c>
      <c r="CE99">
        <v>2</v>
      </c>
      <c r="CF99">
        <v>2</v>
      </c>
      <c r="CG99">
        <v>2</v>
      </c>
      <c r="CH99">
        <v>1</v>
      </c>
      <c r="CI99">
        <v>1</v>
      </c>
      <c r="CJ99">
        <v>1</v>
      </c>
      <c r="CK99">
        <v>7</v>
      </c>
      <c r="CL99">
        <v>1</v>
      </c>
      <c r="CM99">
        <v>2</v>
      </c>
      <c r="CN99">
        <v>1</v>
      </c>
      <c r="CO99">
        <v>1</v>
      </c>
      <c r="CP99">
        <v>1</v>
      </c>
      <c r="CQ99">
        <v>1</v>
      </c>
      <c r="CR99">
        <v>1</v>
      </c>
      <c r="CS99">
        <v>0</v>
      </c>
      <c r="CV99">
        <v>2</v>
      </c>
      <c r="CX99">
        <v>2</v>
      </c>
      <c r="CY99">
        <v>2</v>
      </c>
      <c r="CZ99">
        <v>1</v>
      </c>
      <c r="DA99">
        <v>3</v>
      </c>
      <c r="DB99">
        <v>1</v>
      </c>
      <c r="DC99">
        <v>1</v>
      </c>
      <c r="DD99">
        <v>1</v>
      </c>
      <c r="DE99">
        <v>1</v>
      </c>
      <c r="DF99">
        <v>2</v>
      </c>
      <c r="DG99">
        <v>2</v>
      </c>
      <c r="DH99">
        <v>0</v>
      </c>
      <c r="DI99">
        <v>0</v>
      </c>
      <c r="DJ99">
        <v>0</v>
      </c>
      <c r="DK99">
        <v>0</v>
      </c>
      <c r="DL99">
        <v>1</v>
      </c>
      <c r="DM99">
        <v>0</v>
      </c>
      <c r="DN99">
        <v>1</v>
      </c>
      <c r="DO99">
        <v>1</v>
      </c>
      <c r="DP99">
        <v>2</v>
      </c>
      <c r="DQ99">
        <v>5</v>
      </c>
      <c r="DR99">
        <v>1</v>
      </c>
      <c r="DW99">
        <v>2</v>
      </c>
      <c r="DX99">
        <v>10</v>
      </c>
      <c r="DY99">
        <v>1</v>
      </c>
      <c r="DZ99">
        <v>1</v>
      </c>
      <c r="EA99" t="s">
        <v>2414</v>
      </c>
      <c r="EB99">
        <v>754</v>
      </c>
      <c r="EC99">
        <v>12.57</v>
      </c>
      <c r="EE99">
        <v>2</v>
      </c>
      <c r="EF99">
        <v>1</v>
      </c>
      <c r="EG99" t="s">
        <v>224</v>
      </c>
      <c r="EI99">
        <v>1</v>
      </c>
      <c r="EJ99">
        <v>1</v>
      </c>
      <c r="EK99">
        <v>2</v>
      </c>
      <c r="EL99">
        <v>15</v>
      </c>
      <c r="EM99">
        <v>38</v>
      </c>
      <c r="ET99" t="s">
        <v>218</v>
      </c>
      <c r="EU99" t="s">
        <v>201</v>
      </c>
      <c r="EV99" t="s">
        <v>202</v>
      </c>
      <c r="EZ99">
        <v>2768</v>
      </c>
      <c r="FA99" t="s">
        <v>2204</v>
      </c>
      <c r="FB99" t="s">
        <v>204</v>
      </c>
      <c r="FC99">
        <v>0</v>
      </c>
      <c r="FD99" t="s">
        <v>2400</v>
      </c>
      <c r="FE99" t="s">
        <v>2401</v>
      </c>
      <c r="FF99">
        <v>12</v>
      </c>
      <c r="FI99">
        <v>17.5</v>
      </c>
      <c r="FJ99">
        <v>3</v>
      </c>
      <c r="FK99" t="s">
        <v>2233</v>
      </c>
      <c r="FL99">
        <v>0.5</v>
      </c>
      <c r="FM99">
        <v>1</v>
      </c>
      <c r="FN99" t="s">
        <v>2213</v>
      </c>
      <c r="FO99">
        <v>1</v>
      </c>
      <c r="FP99">
        <v>0</v>
      </c>
      <c r="FQ99">
        <v>0</v>
      </c>
      <c r="FR99">
        <v>0</v>
      </c>
      <c r="FS99" t="s">
        <v>2182</v>
      </c>
    </row>
    <row r="100" spans="1:175" x14ac:dyDescent="0.3">
      <c r="A100">
        <v>406</v>
      </c>
      <c r="B100" t="s">
        <v>2415</v>
      </c>
      <c r="C100" t="s">
        <v>212</v>
      </c>
      <c r="D100" t="s">
        <v>2416</v>
      </c>
      <c r="E100" t="s">
        <v>214</v>
      </c>
      <c r="F100" t="s">
        <v>2417</v>
      </c>
      <c r="G100">
        <v>1</v>
      </c>
      <c r="H100">
        <v>1</v>
      </c>
      <c r="I100">
        <v>2</v>
      </c>
      <c r="J100">
        <v>1</v>
      </c>
      <c r="K100">
        <v>2</v>
      </c>
      <c r="O100">
        <v>1</v>
      </c>
      <c r="P100">
        <v>1</v>
      </c>
      <c r="Q100">
        <v>2</v>
      </c>
      <c r="R100">
        <v>2</v>
      </c>
      <c r="U100">
        <v>2</v>
      </c>
      <c r="W100">
        <v>1</v>
      </c>
      <c r="Y100">
        <v>1</v>
      </c>
      <c r="Z100">
        <v>1</v>
      </c>
      <c r="AA100">
        <v>1</v>
      </c>
      <c r="AB100">
        <v>2008</v>
      </c>
      <c r="AC100">
        <v>1</v>
      </c>
      <c r="AD100">
        <v>1</v>
      </c>
      <c r="AE100">
        <v>3</v>
      </c>
      <c r="AF100">
        <v>3</v>
      </c>
      <c r="AG100">
        <v>1</v>
      </c>
      <c r="AV100">
        <v>1</v>
      </c>
      <c r="AX100">
        <v>1</v>
      </c>
      <c r="AY100">
        <v>2</v>
      </c>
      <c r="AZ100">
        <v>1</v>
      </c>
      <c r="BA100">
        <v>0</v>
      </c>
      <c r="BB100">
        <v>1</v>
      </c>
      <c r="BC100">
        <v>0</v>
      </c>
      <c r="BD100">
        <v>2</v>
      </c>
      <c r="BE100">
        <v>1</v>
      </c>
      <c r="BF100">
        <v>1</v>
      </c>
      <c r="BG100">
        <v>1</v>
      </c>
      <c r="BH100">
        <v>1</v>
      </c>
      <c r="BJ100">
        <v>1</v>
      </c>
      <c r="BK100">
        <v>6</v>
      </c>
      <c r="BL100">
        <v>2</v>
      </c>
      <c r="BS100">
        <v>5</v>
      </c>
      <c r="BU100">
        <v>2</v>
      </c>
      <c r="BW100">
        <v>3</v>
      </c>
      <c r="BX100">
        <v>1</v>
      </c>
      <c r="BY100">
        <v>1</v>
      </c>
      <c r="BZ100">
        <v>1</v>
      </c>
      <c r="CA100">
        <v>1</v>
      </c>
      <c r="CB100">
        <v>1</v>
      </c>
      <c r="CC100">
        <v>1</v>
      </c>
      <c r="CD100">
        <v>2</v>
      </c>
      <c r="CE100">
        <v>2</v>
      </c>
      <c r="CF100">
        <v>1</v>
      </c>
      <c r="CG100">
        <v>1</v>
      </c>
      <c r="CH100">
        <v>1</v>
      </c>
      <c r="CI100">
        <v>1</v>
      </c>
      <c r="CJ100">
        <v>1</v>
      </c>
      <c r="CK100">
        <v>7</v>
      </c>
      <c r="CL100">
        <v>2</v>
      </c>
      <c r="CM100">
        <v>1</v>
      </c>
      <c r="CN100">
        <v>1</v>
      </c>
      <c r="CO100">
        <v>2</v>
      </c>
      <c r="CP100">
        <v>1</v>
      </c>
      <c r="CQ100">
        <v>2</v>
      </c>
      <c r="CR100">
        <v>1</v>
      </c>
      <c r="CS100">
        <v>1</v>
      </c>
      <c r="CT100">
        <v>1</v>
      </c>
      <c r="CU100">
        <v>1</v>
      </c>
      <c r="CV100">
        <v>2</v>
      </c>
      <c r="CX100">
        <v>2</v>
      </c>
      <c r="CY100">
        <v>1</v>
      </c>
      <c r="CZ100">
        <v>1</v>
      </c>
      <c r="DA100">
        <v>4</v>
      </c>
      <c r="DB100">
        <v>1</v>
      </c>
      <c r="DC100">
        <v>17</v>
      </c>
      <c r="DD100">
        <v>5</v>
      </c>
      <c r="DE100">
        <v>1</v>
      </c>
      <c r="DF100">
        <v>3</v>
      </c>
      <c r="DH100">
        <v>1</v>
      </c>
      <c r="DI100">
        <v>0</v>
      </c>
      <c r="DJ100">
        <v>0</v>
      </c>
      <c r="DK100">
        <v>1</v>
      </c>
      <c r="DL100">
        <v>1</v>
      </c>
      <c r="DO100">
        <v>1</v>
      </c>
      <c r="DP100">
        <v>2</v>
      </c>
      <c r="DQ100">
        <v>7</v>
      </c>
      <c r="DR100">
        <v>1</v>
      </c>
      <c r="DW100">
        <v>2</v>
      </c>
      <c r="DX100">
        <v>-98</v>
      </c>
      <c r="DY100">
        <v>1</v>
      </c>
      <c r="DZ100">
        <v>2</v>
      </c>
      <c r="EA100" t="s">
        <v>795</v>
      </c>
      <c r="EB100">
        <v>900</v>
      </c>
      <c r="EC100">
        <v>15</v>
      </c>
      <c r="EE100">
        <v>2</v>
      </c>
      <c r="EF100">
        <v>1</v>
      </c>
      <c r="EG100" t="s">
        <v>235</v>
      </c>
      <c r="EI100">
        <v>1</v>
      </c>
      <c r="EJ100">
        <v>1</v>
      </c>
      <c r="EK100">
        <v>3</v>
      </c>
      <c r="EL100">
        <v>8</v>
      </c>
      <c r="EM100">
        <v>25</v>
      </c>
      <c r="ET100" t="s">
        <v>236</v>
      </c>
      <c r="EU100" t="s">
        <v>201</v>
      </c>
      <c r="EV100" t="s">
        <v>202</v>
      </c>
      <c r="EZ100">
        <v>1418</v>
      </c>
      <c r="FA100" t="s">
        <v>237</v>
      </c>
      <c r="FB100" t="s">
        <v>204</v>
      </c>
      <c r="FC100">
        <v>0</v>
      </c>
      <c r="FD100" t="s">
        <v>2400</v>
      </c>
      <c r="FE100" t="s">
        <v>2401</v>
      </c>
      <c r="FF100">
        <v>12</v>
      </c>
      <c r="FI100">
        <v>17.5</v>
      </c>
      <c r="FJ100">
        <v>3</v>
      </c>
      <c r="FK100" t="s">
        <v>2206</v>
      </c>
      <c r="FL100">
        <v>3.5</v>
      </c>
      <c r="FM100">
        <v>1</v>
      </c>
      <c r="FN100" t="s">
        <v>2221</v>
      </c>
      <c r="FO100">
        <v>1</v>
      </c>
      <c r="FP100">
        <v>0</v>
      </c>
      <c r="FQ100">
        <v>0</v>
      </c>
      <c r="FR100">
        <v>0</v>
      </c>
      <c r="FS100" t="s">
        <v>2214</v>
      </c>
    </row>
    <row r="101" spans="1:175" x14ac:dyDescent="0.3">
      <c r="A101">
        <v>416</v>
      </c>
      <c r="B101" t="s">
        <v>231</v>
      </c>
      <c r="C101" t="s">
        <v>194</v>
      </c>
      <c r="D101" t="s">
        <v>232</v>
      </c>
      <c r="E101" t="s">
        <v>221</v>
      </c>
      <c r="F101" t="s">
        <v>233</v>
      </c>
      <c r="G101">
        <v>1</v>
      </c>
      <c r="H101">
        <v>1</v>
      </c>
      <c r="I101">
        <v>2</v>
      </c>
      <c r="J101">
        <v>1</v>
      </c>
      <c r="K101">
        <v>2</v>
      </c>
      <c r="O101">
        <v>1</v>
      </c>
      <c r="P101">
        <v>1</v>
      </c>
      <c r="Q101">
        <v>2</v>
      </c>
      <c r="R101">
        <v>2</v>
      </c>
      <c r="U101">
        <v>2</v>
      </c>
      <c r="W101">
        <v>1</v>
      </c>
      <c r="Y101">
        <v>1</v>
      </c>
      <c r="Z101">
        <v>1</v>
      </c>
      <c r="AA101">
        <v>1</v>
      </c>
      <c r="AB101">
        <v>2009</v>
      </c>
      <c r="AC101">
        <v>4</v>
      </c>
      <c r="AD101">
        <v>1</v>
      </c>
      <c r="AE101">
        <v>3</v>
      </c>
      <c r="AF101">
        <v>2</v>
      </c>
      <c r="AG101">
        <v>1</v>
      </c>
      <c r="AV101">
        <v>1</v>
      </c>
      <c r="AX101">
        <v>1</v>
      </c>
      <c r="AY101">
        <v>1</v>
      </c>
      <c r="BB101">
        <v>-98</v>
      </c>
      <c r="BD101">
        <v>2</v>
      </c>
      <c r="BE101">
        <v>2</v>
      </c>
      <c r="BF101">
        <v>1</v>
      </c>
      <c r="BG101">
        <v>1</v>
      </c>
      <c r="BH101">
        <v>1</v>
      </c>
      <c r="BJ101">
        <v>1</v>
      </c>
      <c r="BK101">
        <v>1</v>
      </c>
      <c r="BL101">
        <v>5</v>
      </c>
      <c r="BM101">
        <v>6</v>
      </c>
      <c r="BS101">
        <v>3</v>
      </c>
      <c r="BU101">
        <v>2</v>
      </c>
      <c r="BW101">
        <v>3</v>
      </c>
      <c r="BX101">
        <v>3</v>
      </c>
      <c r="BY101">
        <v>1</v>
      </c>
      <c r="BZ101">
        <v>1</v>
      </c>
      <c r="CA101">
        <v>1</v>
      </c>
      <c r="CB101">
        <v>2</v>
      </c>
      <c r="CC101">
        <v>2</v>
      </c>
      <c r="CD101">
        <v>2</v>
      </c>
      <c r="CE101">
        <v>2</v>
      </c>
      <c r="CF101">
        <v>1</v>
      </c>
      <c r="CG101">
        <v>2</v>
      </c>
      <c r="CH101">
        <v>2</v>
      </c>
      <c r="CI101">
        <v>2</v>
      </c>
      <c r="CJ101">
        <v>1</v>
      </c>
      <c r="CK101">
        <v>1</v>
      </c>
      <c r="CL101">
        <v>6</v>
      </c>
      <c r="CM101">
        <v>3</v>
      </c>
      <c r="CN101">
        <v>1</v>
      </c>
      <c r="CO101">
        <v>2</v>
      </c>
      <c r="CP101">
        <v>1</v>
      </c>
      <c r="CQ101">
        <v>2</v>
      </c>
      <c r="CR101">
        <v>1</v>
      </c>
      <c r="CS101">
        <v>0</v>
      </c>
      <c r="CV101">
        <v>2</v>
      </c>
      <c r="CX101">
        <v>2</v>
      </c>
      <c r="CY101">
        <v>1</v>
      </c>
      <c r="CZ101">
        <v>1</v>
      </c>
      <c r="DA101">
        <v>3</v>
      </c>
      <c r="DB101">
        <v>1</v>
      </c>
      <c r="DC101">
        <v>26</v>
      </c>
      <c r="DD101">
        <v>1</v>
      </c>
      <c r="DE101">
        <v>1</v>
      </c>
      <c r="DF101">
        <v>1</v>
      </c>
      <c r="DH101">
        <v>0</v>
      </c>
      <c r="DI101">
        <v>0</v>
      </c>
      <c r="DJ101">
        <v>0</v>
      </c>
      <c r="DK101">
        <v>0</v>
      </c>
      <c r="DL101">
        <v>1</v>
      </c>
      <c r="DO101">
        <v>1</v>
      </c>
      <c r="DP101">
        <v>1</v>
      </c>
      <c r="DQ101">
        <v>7</v>
      </c>
      <c r="DR101">
        <v>1</v>
      </c>
      <c r="DW101">
        <v>2</v>
      </c>
      <c r="DX101">
        <v>7</v>
      </c>
      <c r="DY101">
        <v>1</v>
      </c>
      <c r="DZ101">
        <v>1</v>
      </c>
      <c r="EA101" t="s">
        <v>234</v>
      </c>
      <c r="EB101">
        <v>779</v>
      </c>
      <c r="EC101">
        <v>12.98</v>
      </c>
      <c r="EE101">
        <v>2</v>
      </c>
      <c r="EF101">
        <v>1</v>
      </c>
      <c r="EG101" t="s">
        <v>235</v>
      </c>
      <c r="EI101">
        <v>1</v>
      </c>
      <c r="EJ101">
        <v>1</v>
      </c>
      <c r="EK101">
        <v>3</v>
      </c>
      <c r="EL101">
        <v>4</v>
      </c>
      <c r="EM101">
        <v>17</v>
      </c>
      <c r="ET101" t="s">
        <v>236</v>
      </c>
      <c r="EU101" t="s">
        <v>201</v>
      </c>
      <c r="EV101" t="s">
        <v>202</v>
      </c>
      <c r="EZ101">
        <v>1286</v>
      </c>
      <c r="FA101" t="s">
        <v>237</v>
      </c>
      <c r="FB101" t="s">
        <v>204</v>
      </c>
      <c r="FC101">
        <v>0</v>
      </c>
      <c r="FD101" t="s">
        <v>2400</v>
      </c>
      <c r="FE101" t="s">
        <v>2401</v>
      </c>
      <c r="FF101">
        <v>12</v>
      </c>
      <c r="FI101">
        <v>25</v>
      </c>
      <c r="FJ101">
        <v>2</v>
      </c>
      <c r="FK101" t="s">
        <v>2206</v>
      </c>
      <c r="FL101">
        <v>3.5</v>
      </c>
      <c r="FM101">
        <v>1</v>
      </c>
      <c r="FN101" t="s">
        <v>2213</v>
      </c>
      <c r="FO101">
        <v>1</v>
      </c>
      <c r="FP101">
        <v>0</v>
      </c>
      <c r="FQ101">
        <v>0</v>
      </c>
      <c r="FR101">
        <v>0</v>
      </c>
      <c r="FS101" t="s">
        <v>2214</v>
      </c>
    </row>
    <row r="102" spans="1:175" x14ac:dyDescent="0.3">
      <c r="A102">
        <v>418</v>
      </c>
      <c r="B102" t="s">
        <v>2418</v>
      </c>
      <c r="C102" t="s">
        <v>194</v>
      </c>
      <c r="D102" t="s">
        <v>2419</v>
      </c>
      <c r="E102" t="s">
        <v>227</v>
      </c>
      <c r="F102" t="s">
        <v>2420</v>
      </c>
      <c r="G102">
        <v>1</v>
      </c>
      <c r="H102">
        <v>1</v>
      </c>
      <c r="I102">
        <v>2</v>
      </c>
      <c r="J102">
        <v>2</v>
      </c>
      <c r="O102">
        <v>1</v>
      </c>
      <c r="P102">
        <v>0</v>
      </c>
      <c r="Q102">
        <v>1</v>
      </c>
      <c r="R102">
        <v>2</v>
      </c>
      <c r="U102">
        <v>2</v>
      </c>
      <c r="W102">
        <v>1</v>
      </c>
      <c r="Y102">
        <v>1</v>
      </c>
      <c r="Z102">
        <v>1</v>
      </c>
      <c r="AA102">
        <v>1</v>
      </c>
      <c r="AB102">
        <v>2013</v>
      </c>
      <c r="AC102">
        <v>2</v>
      </c>
      <c r="AD102">
        <v>1</v>
      </c>
      <c r="AE102">
        <v>4</v>
      </c>
      <c r="AF102">
        <v>5</v>
      </c>
      <c r="AG102">
        <v>1</v>
      </c>
      <c r="AV102">
        <v>3</v>
      </c>
      <c r="AX102">
        <v>1</v>
      </c>
      <c r="AY102">
        <v>2</v>
      </c>
      <c r="BB102">
        <v>-98</v>
      </c>
      <c r="BD102">
        <v>1</v>
      </c>
      <c r="BY102">
        <v>1</v>
      </c>
      <c r="BZ102">
        <v>2</v>
      </c>
      <c r="CA102">
        <v>1</v>
      </c>
      <c r="CB102">
        <v>2</v>
      </c>
      <c r="CC102">
        <v>1</v>
      </c>
      <c r="CD102">
        <v>2</v>
      </c>
      <c r="CE102">
        <v>2</v>
      </c>
      <c r="CF102">
        <v>1</v>
      </c>
      <c r="CG102">
        <v>2</v>
      </c>
      <c r="CH102">
        <v>1</v>
      </c>
      <c r="CI102">
        <v>1</v>
      </c>
      <c r="CJ102">
        <v>2</v>
      </c>
      <c r="CK102">
        <v>7</v>
      </c>
      <c r="CL102">
        <v>4</v>
      </c>
      <c r="CM102">
        <v>1</v>
      </c>
      <c r="CN102">
        <v>1</v>
      </c>
      <c r="CO102">
        <v>1</v>
      </c>
      <c r="CP102">
        <v>1</v>
      </c>
      <c r="CQ102">
        <v>1</v>
      </c>
      <c r="CR102">
        <v>1</v>
      </c>
      <c r="CS102">
        <v>0</v>
      </c>
      <c r="CV102">
        <v>2</v>
      </c>
      <c r="CX102">
        <v>1</v>
      </c>
      <c r="CY102">
        <v>1</v>
      </c>
      <c r="CZ102">
        <v>1</v>
      </c>
      <c r="DA102">
        <v>5</v>
      </c>
      <c r="DB102">
        <v>1</v>
      </c>
      <c r="DC102">
        <v>10</v>
      </c>
      <c r="DD102">
        <v>2</v>
      </c>
      <c r="DE102">
        <v>1</v>
      </c>
      <c r="DF102">
        <v>2</v>
      </c>
      <c r="DH102">
        <v>0</v>
      </c>
      <c r="DI102">
        <v>0</v>
      </c>
      <c r="DJ102">
        <v>0</v>
      </c>
      <c r="DK102">
        <v>0</v>
      </c>
      <c r="DL102">
        <v>1</v>
      </c>
      <c r="DM102">
        <v>1</v>
      </c>
      <c r="DO102">
        <v>1</v>
      </c>
      <c r="DP102">
        <v>2</v>
      </c>
      <c r="DQ102">
        <v>6</v>
      </c>
      <c r="DR102">
        <v>1</v>
      </c>
      <c r="DW102">
        <v>2</v>
      </c>
      <c r="DX102">
        <v>-98</v>
      </c>
      <c r="DY102">
        <v>1</v>
      </c>
      <c r="DZ102">
        <v>2</v>
      </c>
      <c r="EA102" t="s">
        <v>2421</v>
      </c>
      <c r="EB102">
        <v>579</v>
      </c>
      <c r="EC102">
        <v>9.65</v>
      </c>
      <c r="EE102">
        <v>2</v>
      </c>
      <c r="EF102">
        <v>1</v>
      </c>
      <c r="EG102" t="s">
        <v>243</v>
      </c>
      <c r="EI102">
        <v>1</v>
      </c>
      <c r="EJ102">
        <v>1</v>
      </c>
      <c r="EK102">
        <v>2</v>
      </c>
      <c r="EL102">
        <v>6</v>
      </c>
      <c r="EM102">
        <v>20</v>
      </c>
      <c r="ET102" t="s">
        <v>236</v>
      </c>
      <c r="EU102" t="s">
        <v>201</v>
      </c>
      <c r="EV102" t="s">
        <v>202</v>
      </c>
      <c r="EZ102">
        <v>1240</v>
      </c>
      <c r="FA102" t="s">
        <v>2204</v>
      </c>
      <c r="FB102" t="s">
        <v>204</v>
      </c>
      <c r="FC102">
        <v>0</v>
      </c>
      <c r="FD102" t="s">
        <v>2406</v>
      </c>
      <c r="FE102" t="s">
        <v>2401</v>
      </c>
      <c r="FF102">
        <v>12</v>
      </c>
      <c r="FI102">
        <v>7.5</v>
      </c>
      <c r="FJ102">
        <v>4</v>
      </c>
      <c r="FK102" t="s">
        <v>2206</v>
      </c>
      <c r="FL102">
        <v>7.5</v>
      </c>
      <c r="FM102">
        <v>0</v>
      </c>
      <c r="FN102" t="s">
        <v>2207</v>
      </c>
      <c r="FO102">
        <v>1</v>
      </c>
      <c r="FP102">
        <v>0</v>
      </c>
      <c r="FQ102">
        <v>0</v>
      </c>
      <c r="FR102">
        <v>0</v>
      </c>
      <c r="FS102" t="s">
        <v>2214</v>
      </c>
    </row>
    <row r="103" spans="1:175" x14ac:dyDescent="0.3">
      <c r="A103">
        <v>422</v>
      </c>
      <c r="B103" t="s">
        <v>2422</v>
      </c>
      <c r="C103" t="s">
        <v>212</v>
      </c>
      <c r="D103" t="s">
        <v>2423</v>
      </c>
      <c r="E103" t="s">
        <v>214</v>
      </c>
      <c r="F103" t="s">
        <v>2424</v>
      </c>
      <c r="G103">
        <v>1</v>
      </c>
      <c r="H103">
        <v>1</v>
      </c>
      <c r="I103">
        <v>2</v>
      </c>
      <c r="J103">
        <v>2</v>
      </c>
      <c r="O103">
        <v>1</v>
      </c>
      <c r="P103">
        <v>0</v>
      </c>
      <c r="Q103">
        <v>1</v>
      </c>
      <c r="R103">
        <v>2</v>
      </c>
      <c r="U103">
        <v>2</v>
      </c>
      <c r="W103">
        <v>1</v>
      </c>
      <c r="Y103">
        <v>1</v>
      </c>
      <c r="Z103">
        <v>1</v>
      </c>
      <c r="AA103">
        <v>-98</v>
      </c>
      <c r="AC103">
        <v>1</v>
      </c>
      <c r="AD103">
        <v>1</v>
      </c>
      <c r="AE103">
        <v>3</v>
      </c>
      <c r="AF103">
        <v>3</v>
      </c>
      <c r="AG103">
        <v>1</v>
      </c>
      <c r="AV103">
        <v>1</v>
      </c>
      <c r="AX103">
        <v>4</v>
      </c>
      <c r="AY103">
        <v>2</v>
      </c>
      <c r="BB103">
        <v>1</v>
      </c>
      <c r="BC103">
        <v>0</v>
      </c>
      <c r="BD103">
        <v>2</v>
      </c>
      <c r="BE103">
        <v>1</v>
      </c>
      <c r="BY103">
        <v>1</v>
      </c>
      <c r="BZ103">
        <v>1</v>
      </c>
      <c r="CA103">
        <v>1</v>
      </c>
      <c r="CB103">
        <v>1</v>
      </c>
      <c r="CC103">
        <v>2</v>
      </c>
      <c r="CD103">
        <v>1</v>
      </c>
      <c r="CE103">
        <v>2</v>
      </c>
      <c r="CF103">
        <v>1</v>
      </c>
      <c r="CG103">
        <v>1</v>
      </c>
      <c r="CH103">
        <v>1</v>
      </c>
      <c r="CI103">
        <v>2</v>
      </c>
      <c r="CJ103">
        <v>1</v>
      </c>
      <c r="CK103">
        <v>6</v>
      </c>
      <c r="CL103">
        <v>2</v>
      </c>
      <c r="CM103">
        <v>2</v>
      </c>
      <c r="CN103">
        <v>1</v>
      </c>
      <c r="CO103">
        <v>1</v>
      </c>
      <c r="CP103">
        <v>1</v>
      </c>
      <c r="CQ103">
        <v>1</v>
      </c>
      <c r="CR103">
        <v>1</v>
      </c>
      <c r="CS103">
        <v>0</v>
      </c>
      <c r="CV103">
        <v>2</v>
      </c>
      <c r="CX103">
        <v>2</v>
      </c>
      <c r="CY103">
        <v>1</v>
      </c>
      <c r="CZ103">
        <v>1</v>
      </c>
      <c r="DA103">
        <v>3</v>
      </c>
      <c r="DB103">
        <v>1</v>
      </c>
      <c r="DC103">
        <v>21</v>
      </c>
      <c r="DD103">
        <v>1</v>
      </c>
      <c r="DE103">
        <v>1</v>
      </c>
      <c r="DF103">
        <v>1</v>
      </c>
      <c r="DH103">
        <v>0</v>
      </c>
      <c r="DI103">
        <v>0</v>
      </c>
      <c r="DJ103">
        <v>0</v>
      </c>
      <c r="DK103">
        <v>0</v>
      </c>
      <c r="DL103">
        <v>1</v>
      </c>
      <c r="DO103">
        <v>1</v>
      </c>
      <c r="DP103">
        <v>2</v>
      </c>
      <c r="DQ103">
        <v>7</v>
      </c>
      <c r="DR103">
        <v>1</v>
      </c>
      <c r="DW103">
        <v>2</v>
      </c>
      <c r="DX103">
        <v>7</v>
      </c>
      <c r="DY103">
        <v>1</v>
      </c>
      <c r="DZ103">
        <v>1</v>
      </c>
      <c r="EA103" t="s">
        <v>2425</v>
      </c>
      <c r="EB103">
        <v>532</v>
      </c>
      <c r="EC103">
        <v>8.8699999999999992</v>
      </c>
      <c r="EE103">
        <v>2</v>
      </c>
      <c r="EF103">
        <v>1</v>
      </c>
      <c r="EG103" t="s">
        <v>243</v>
      </c>
      <c r="EI103">
        <v>1</v>
      </c>
      <c r="EJ103">
        <v>1</v>
      </c>
      <c r="EK103">
        <v>2</v>
      </c>
      <c r="EL103">
        <v>8</v>
      </c>
      <c r="EM103">
        <v>24</v>
      </c>
      <c r="ET103" t="s">
        <v>236</v>
      </c>
      <c r="EU103" t="s">
        <v>201</v>
      </c>
      <c r="EV103" t="s">
        <v>202</v>
      </c>
      <c r="EZ103">
        <v>1418</v>
      </c>
      <c r="FA103" t="s">
        <v>2204</v>
      </c>
      <c r="FB103" t="s">
        <v>204</v>
      </c>
      <c r="FC103">
        <v>0</v>
      </c>
      <c r="FD103" t="s">
        <v>2400</v>
      </c>
      <c r="FE103" t="s">
        <v>2401</v>
      </c>
      <c r="FF103">
        <v>12</v>
      </c>
      <c r="FI103">
        <v>17.5</v>
      </c>
      <c r="FJ103">
        <v>3</v>
      </c>
      <c r="FK103" t="s">
        <v>2206</v>
      </c>
      <c r="FL103">
        <v>3.5</v>
      </c>
      <c r="FM103">
        <v>1</v>
      </c>
      <c r="FN103" t="s">
        <v>2221</v>
      </c>
      <c r="FO103">
        <v>1</v>
      </c>
      <c r="FP103">
        <v>0</v>
      </c>
      <c r="FQ103">
        <v>0</v>
      </c>
      <c r="FR103">
        <v>0</v>
      </c>
      <c r="FS103" t="s">
        <v>2182</v>
      </c>
    </row>
    <row r="104" spans="1:175" x14ac:dyDescent="0.3">
      <c r="A104">
        <v>444</v>
      </c>
      <c r="B104" t="s">
        <v>2426</v>
      </c>
      <c r="C104" t="s">
        <v>194</v>
      </c>
      <c r="D104" t="s">
        <v>2427</v>
      </c>
      <c r="E104" t="s">
        <v>227</v>
      </c>
      <c r="F104" t="s">
        <v>2428</v>
      </c>
      <c r="G104">
        <v>1</v>
      </c>
      <c r="H104">
        <v>1</v>
      </c>
      <c r="I104">
        <v>2</v>
      </c>
      <c r="J104">
        <v>1</v>
      </c>
      <c r="K104">
        <v>2</v>
      </c>
      <c r="O104">
        <v>1</v>
      </c>
      <c r="P104">
        <v>1</v>
      </c>
      <c r="Q104">
        <v>2</v>
      </c>
      <c r="R104">
        <v>3</v>
      </c>
      <c r="T104">
        <v>2</v>
      </c>
      <c r="U104">
        <v>3</v>
      </c>
      <c r="V104">
        <v>2</v>
      </c>
      <c r="W104">
        <v>2</v>
      </c>
      <c r="Y104">
        <v>1</v>
      </c>
      <c r="Z104">
        <v>1</v>
      </c>
      <c r="AA104">
        <v>1</v>
      </c>
      <c r="AB104">
        <v>2012</v>
      </c>
      <c r="AC104">
        <v>2</v>
      </c>
      <c r="AD104">
        <v>3</v>
      </c>
      <c r="AE104">
        <v>1</v>
      </c>
      <c r="AF104">
        <v>-98</v>
      </c>
      <c r="AG104">
        <v>2</v>
      </c>
      <c r="AH104">
        <v>1</v>
      </c>
      <c r="AI104">
        <v>1</v>
      </c>
      <c r="AK104">
        <v>1</v>
      </c>
      <c r="AR104">
        <v>1</v>
      </c>
      <c r="AU104">
        <v>5</v>
      </c>
      <c r="AV104">
        <v>2</v>
      </c>
      <c r="AX104">
        <v>1</v>
      </c>
      <c r="AY104">
        <v>2</v>
      </c>
      <c r="BB104">
        <v>-98</v>
      </c>
      <c r="BD104">
        <v>1</v>
      </c>
      <c r="BF104">
        <v>1</v>
      </c>
      <c r="BG104">
        <v>1</v>
      </c>
      <c r="BH104">
        <v>1</v>
      </c>
      <c r="BJ104">
        <v>-98</v>
      </c>
      <c r="BK104">
        <v>6</v>
      </c>
      <c r="BL104">
        <v>5</v>
      </c>
      <c r="BS104">
        <v>5</v>
      </c>
      <c r="BU104">
        <v>2</v>
      </c>
      <c r="BW104">
        <v>-98</v>
      </c>
      <c r="BX104">
        <v>1</v>
      </c>
      <c r="BY104">
        <v>2</v>
      </c>
      <c r="BZ104">
        <v>1</v>
      </c>
      <c r="CA104">
        <v>1</v>
      </c>
      <c r="CB104">
        <v>2</v>
      </c>
      <c r="CC104">
        <v>1</v>
      </c>
      <c r="CD104">
        <v>2</v>
      </c>
      <c r="CE104">
        <v>1</v>
      </c>
      <c r="CF104">
        <v>2</v>
      </c>
      <c r="CG104">
        <v>2</v>
      </c>
      <c r="CH104">
        <v>1</v>
      </c>
      <c r="CI104">
        <v>1</v>
      </c>
      <c r="CJ104">
        <v>1</v>
      </c>
      <c r="CK104">
        <v>7</v>
      </c>
      <c r="CL104">
        <v>4</v>
      </c>
      <c r="CM104">
        <v>1</v>
      </c>
      <c r="CN104">
        <v>1</v>
      </c>
      <c r="CO104">
        <v>2</v>
      </c>
      <c r="CP104">
        <v>1</v>
      </c>
      <c r="CQ104">
        <v>2</v>
      </c>
      <c r="CR104">
        <v>1</v>
      </c>
      <c r="CS104">
        <v>2</v>
      </c>
      <c r="CT104">
        <v>1</v>
      </c>
      <c r="CU104">
        <v>2</v>
      </c>
      <c r="CV104">
        <v>2</v>
      </c>
      <c r="CX104">
        <v>2</v>
      </c>
      <c r="CY104">
        <v>3</v>
      </c>
      <c r="CZ104">
        <v>1</v>
      </c>
      <c r="DA104">
        <v>2</v>
      </c>
      <c r="DB104">
        <v>1</v>
      </c>
      <c r="DC104">
        <v>3</v>
      </c>
      <c r="DD104">
        <v>1</v>
      </c>
      <c r="DE104">
        <v>1</v>
      </c>
      <c r="DF104">
        <v>4</v>
      </c>
      <c r="DH104">
        <v>2</v>
      </c>
      <c r="DI104">
        <v>0</v>
      </c>
      <c r="DJ104">
        <v>0</v>
      </c>
      <c r="DK104">
        <v>1</v>
      </c>
      <c r="DL104">
        <v>1</v>
      </c>
      <c r="DO104">
        <v>1</v>
      </c>
      <c r="DP104">
        <v>1</v>
      </c>
      <c r="DQ104">
        <v>6</v>
      </c>
      <c r="DR104">
        <v>4</v>
      </c>
      <c r="DW104">
        <v>2</v>
      </c>
      <c r="DX104">
        <v>4</v>
      </c>
      <c r="DY104">
        <v>1</v>
      </c>
      <c r="DZ104">
        <v>1</v>
      </c>
      <c r="EA104" t="s">
        <v>1621</v>
      </c>
      <c r="EB104">
        <v>1215</v>
      </c>
      <c r="EC104">
        <v>20.25</v>
      </c>
      <c r="EE104">
        <v>2</v>
      </c>
      <c r="EF104">
        <v>1</v>
      </c>
      <c r="EG104" t="s">
        <v>235</v>
      </c>
      <c r="EI104">
        <v>1</v>
      </c>
      <c r="EJ104">
        <v>1</v>
      </c>
      <c r="EK104">
        <v>3</v>
      </c>
      <c r="EL104">
        <v>6</v>
      </c>
      <c r="EM104">
        <v>21</v>
      </c>
      <c r="ET104" t="s">
        <v>236</v>
      </c>
      <c r="EU104" t="s">
        <v>201</v>
      </c>
      <c r="EV104" t="s">
        <v>202</v>
      </c>
      <c r="EZ104">
        <v>1240</v>
      </c>
      <c r="FA104" t="s">
        <v>237</v>
      </c>
      <c r="FB104" t="s">
        <v>204</v>
      </c>
      <c r="FC104">
        <v>0</v>
      </c>
      <c r="FD104" t="s">
        <v>2429</v>
      </c>
      <c r="FE104" t="s">
        <v>2407</v>
      </c>
      <c r="FF104">
        <v>1</v>
      </c>
      <c r="FG104">
        <v>1</v>
      </c>
      <c r="FH104">
        <v>1</v>
      </c>
      <c r="FK104" t="s">
        <v>2220</v>
      </c>
      <c r="FL104">
        <v>0.5</v>
      </c>
      <c r="FM104">
        <v>0</v>
      </c>
      <c r="FN104" t="s">
        <v>2207</v>
      </c>
      <c r="FO104">
        <v>1</v>
      </c>
      <c r="FP104">
        <v>0</v>
      </c>
      <c r="FQ104">
        <v>0</v>
      </c>
      <c r="FR104">
        <v>0</v>
      </c>
      <c r="FS104" t="s">
        <v>2214</v>
      </c>
    </row>
    <row r="105" spans="1:175" x14ac:dyDescent="0.3">
      <c r="A105">
        <v>450</v>
      </c>
      <c r="B105" t="s">
        <v>2430</v>
      </c>
      <c r="C105" t="s">
        <v>194</v>
      </c>
      <c r="D105" t="s">
        <v>2431</v>
      </c>
      <c r="E105" t="s">
        <v>221</v>
      </c>
      <c r="F105" t="s">
        <v>2432</v>
      </c>
      <c r="G105">
        <v>1</v>
      </c>
      <c r="H105">
        <v>1</v>
      </c>
      <c r="I105">
        <v>2</v>
      </c>
      <c r="J105">
        <v>2</v>
      </c>
      <c r="O105">
        <v>1</v>
      </c>
      <c r="P105">
        <v>0</v>
      </c>
      <c r="Q105">
        <v>1</v>
      </c>
      <c r="R105">
        <v>2</v>
      </c>
      <c r="U105">
        <v>1</v>
      </c>
      <c r="W105">
        <v>1</v>
      </c>
      <c r="Y105">
        <v>1</v>
      </c>
      <c r="Z105">
        <v>1</v>
      </c>
      <c r="AA105">
        <v>1</v>
      </c>
      <c r="AB105">
        <v>2008</v>
      </c>
      <c r="AC105">
        <v>2</v>
      </c>
      <c r="AD105">
        <v>4</v>
      </c>
      <c r="AE105">
        <v>1</v>
      </c>
      <c r="AF105">
        <v>3</v>
      </c>
      <c r="AG105">
        <v>1</v>
      </c>
      <c r="AV105">
        <v>2</v>
      </c>
      <c r="AX105">
        <v>2</v>
      </c>
      <c r="AY105">
        <v>1</v>
      </c>
      <c r="BB105">
        <v>1</v>
      </c>
      <c r="BC105">
        <v>0</v>
      </c>
      <c r="BD105">
        <v>2</v>
      </c>
      <c r="BE105">
        <v>1</v>
      </c>
      <c r="BY105">
        <v>1</v>
      </c>
      <c r="BZ105">
        <v>1</v>
      </c>
      <c r="CA105">
        <v>1</v>
      </c>
      <c r="CB105">
        <v>2</v>
      </c>
      <c r="CC105">
        <v>2</v>
      </c>
      <c r="CD105">
        <v>2</v>
      </c>
      <c r="CE105">
        <v>2</v>
      </c>
      <c r="CF105">
        <v>1</v>
      </c>
      <c r="CG105">
        <v>1</v>
      </c>
      <c r="CH105">
        <v>2</v>
      </c>
      <c r="CI105">
        <v>2</v>
      </c>
      <c r="CJ105">
        <v>2</v>
      </c>
      <c r="CK105">
        <v>7</v>
      </c>
      <c r="CL105">
        <v>1</v>
      </c>
      <c r="CM105">
        <v>4</v>
      </c>
      <c r="CN105">
        <v>1</v>
      </c>
      <c r="CO105">
        <v>1</v>
      </c>
      <c r="CP105">
        <v>1</v>
      </c>
      <c r="CQ105">
        <v>1</v>
      </c>
      <c r="CR105">
        <v>1</v>
      </c>
      <c r="CS105">
        <v>0</v>
      </c>
      <c r="CV105">
        <v>2</v>
      </c>
      <c r="CX105">
        <v>2</v>
      </c>
      <c r="CY105">
        <v>1</v>
      </c>
      <c r="CZ105">
        <v>1</v>
      </c>
      <c r="DA105">
        <v>2</v>
      </c>
      <c r="DB105">
        <v>1</v>
      </c>
      <c r="DC105">
        <v>60</v>
      </c>
      <c r="DD105">
        <v>1</v>
      </c>
      <c r="DE105">
        <v>1</v>
      </c>
      <c r="DF105">
        <v>1</v>
      </c>
      <c r="DG105">
        <v>1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1</v>
      </c>
      <c r="DO105">
        <v>1</v>
      </c>
      <c r="DP105">
        <v>2</v>
      </c>
      <c r="DQ105">
        <v>7</v>
      </c>
      <c r="DR105">
        <v>1</v>
      </c>
      <c r="DW105">
        <v>2</v>
      </c>
      <c r="DX105">
        <v>1</v>
      </c>
      <c r="DY105">
        <v>1</v>
      </c>
      <c r="DZ105">
        <v>1</v>
      </c>
      <c r="EA105" t="s">
        <v>2433</v>
      </c>
      <c r="EB105">
        <v>599</v>
      </c>
      <c r="EC105">
        <v>9.98</v>
      </c>
      <c r="EE105">
        <v>2</v>
      </c>
      <c r="EF105">
        <v>1</v>
      </c>
      <c r="EG105" t="s">
        <v>243</v>
      </c>
      <c r="EI105">
        <v>1</v>
      </c>
      <c r="EJ105">
        <v>1</v>
      </c>
      <c r="EK105">
        <v>2</v>
      </c>
      <c r="EL105">
        <v>4</v>
      </c>
      <c r="EM105">
        <v>16</v>
      </c>
      <c r="ET105" t="s">
        <v>236</v>
      </c>
      <c r="EU105" t="s">
        <v>201</v>
      </c>
      <c r="EV105" t="s">
        <v>202</v>
      </c>
      <c r="EZ105">
        <v>1286</v>
      </c>
      <c r="FA105" t="s">
        <v>2204</v>
      </c>
      <c r="FB105" t="s">
        <v>204</v>
      </c>
      <c r="FC105">
        <v>0</v>
      </c>
      <c r="FD105" t="s">
        <v>2429</v>
      </c>
      <c r="FE105" t="s">
        <v>2401</v>
      </c>
      <c r="FF105">
        <v>12</v>
      </c>
      <c r="FI105">
        <v>17.5</v>
      </c>
      <c r="FJ105">
        <v>3</v>
      </c>
      <c r="FK105" t="s">
        <v>2233</v>
      </c>
      <c r="FL105">
        <v>0.5</v>
      </c>
      <c r="FM105">
        <v>1</v>
      </c>
      <c r="FN105" t="s">
        <v>2221</v>
      </c>
      <c r="FO105">
        <v>1</v>
      </c>
      <c r="FP105">
        <v>0</v>
      </c>
      <c r="FQ105">
        <v>0</v>
      </c>
      <c r="FR105">
        <v>0</v>
      </c>
      <c r="FS105" t="s">
        <v>2182</v>
      </c>
    </row>
    <row r="106" spans="1:175" x14ac:dyDescent="0.3">
      <c r="A106">
        <v>488</v>
      </c>
      <c r="B106" t="s">
        <v>2434</v>
      </c>
      <c r="C106" t="s">
        <v>212</v>
      </c>
      <c r="D106" t="s">
        <v>2435</v>
      </c>
      <c r="E106" t="s">
        <v>309</v>
      </c>
      <c r="F106" t="s">
        <v>2436</v>
      </c>
      <c r="G106">
        <v>1</v>
      </c>
      <c r="H106">
        <v>1</v>
      </c>
      <c r="I106">
        <v>2</v>
      </c>
      <c r="J106">
        <v>2</v>
      </c>
      <c r="O106">
        <v>1</v>
      </c>
      <c r="P106">
        <v>0</v>
      </c>
      <c r="Q106">
        <v>1</v>
      </c>
      <c r="R106">
        <v>2</v>
      </c>
      <c r="U106">
        <v>2</v>
      </c>
      <c r="W106">
        <v>1</v>
      </c>
      <c r="Y106">
        <v>1</v>
      </c>
      <c r="Z106">
        <v>1</v>
      </c>
      <c r="AA106">
        <v>1</v>
      </c>
      <c r="AB106">
        <v>2010</v>
      </c>
      <c r="AC106">
        <v>1</v>
      </c>
      <c r="AD106">
        <v>1</v>
      </c>
      <c r="AE106">
        <v>4</v>
      </c>
      <c r="AF106">
        <v>3</v>
      </c>
      <c r="AG106">
        <v>2</v>
      </c>
      <c r="AH106">
        <v>2</v>
      </c>
      <c r="AJ106">
        <v>3</v>
      </c>
      <c r="AK106">
        <v>1</v>
      </c>
      <c r="AR106">
        <v>4</v>
      </c>
      <c r="AU106">
        <v>5</v>
      </c>
      <c r="AV106">
        <v>2</v>
      </c>
      <c r="AX106">
        <v>6</v>
      </c>
      <c r="AY106">
        <v>2</v>
      </c>
      <c r="AZ106">
        <v>1</v>
      </c>
      <c r="BA106">
        <v>100</v>
      </c>
      <c r="BD106">
        <v>1</v>
      </c>
      <c r="BY106">
        <v>2</v>
      </c>
      <c r="BZ106">
        <v>2</v>
      </c>
      <c r="CA106">
        <v>1</v>
      </c>
      <c r="CB106">
        <v>2</v>
      </c>
      <c r="CC106">
        <v>2</v>
      </c>
      <c r="CD106">
        <v>2</v>
      </c>
      <c r="CE106">
        <v>2</v>
      </c>
      <c r="CF106">
        <v>2</v>
      </c>
      <c r="CG106">
        <v>2</v>
      </c>
      <c r="CH106">
        <v>2</v>
      </c>
      <c r="CI106">
        <v>2</v>
      </c>
      <c r="CJ106">
        <v>2</v>
      </c>
      <c r="CK106">
        <v>6</v>
      </c>
      <c r="CL106">
        <v>6</v>
      </c>
      <c r="CM106">
        <v>1</v>
      </c>
      <c r="CN106">
        <v>1</v>
      </c>
      <c r="CO106">
        <v>1</v>
      </c>
      <c r="CP106">
        <v>1</v>
      </c>
      <c r="CQ106">
        <v>1</v>
      </c>
      <c r="CR106">
        <v>1</v>
      </c>
      <c r="CS106">
        <v>0</v>
      </c>
      <c r="CV106">
        <v>2</v>
      </c>
      <c r="CX106">
        <v>2</v>
      </c>
      <c r="CY106">
        <v>1</v>
      </c>
      <c r="CZ106">
        <v>1</v>
      </c>
      <c r="DA106">
        <v>5</v>
      </c>
      <c r="DB106">
        <v>1</v>
      </c>
      <c r="DC106">
        <v>3</v>
      </c>
      <c r="DD106">
        <v>-97</v>
      </c>
      <c r="DE106">
        <v>1</v>
      </c>
      <c r="DF106">
        <v>7</v>
      </c>
      <c r="DH106">
        <v>4</v>
      </c>
      <c r="DI106">
        <v>0</v>
      </c>
      <c r="DJ106">
        <v>1</v>
      </c>
      <c r="DK106">
        <v>1</v>
      </c>
      <c r="DL106">
        <v>1</v>
      </c>
      <c r="DO106">
        <v>2</v>
      </c>
      <c r="DP106">
        <v>2</v>
      </c>
      <c r="DQ106">
        <v>5</v>
      </c>
      <c r="DR106">
        <v>4</v>
      </c>
      <c r="DW106">
        <v>2</v>
      </c>
      <c r="DX106">
        <v>4</v>
      </c>
      <c r="DY106">
        <v>10</v>
      </c>
      <c r="DZ106">
        <v>2</v>
      </c>
      <c r="EA106" t="s">
        <v>1429</v>
      </c>
      <c r="EB106">
        <v>778</v>
      </c>
      <c r="EC106">
        <v>12.97</v>
      </c>
      <c r="EE106">
        <v>2</v>
      </c>
      <c r="EF106">
        <v>1</v>
      </c>
      <c r="EG106" t="s">
        <v>243</v>
      </c>
      <c r="EI106">
        <v>1</v>
      </c>
      <c r="EJ106">
        <v>1</v>
      </c>
      <c r="EK106">
        <v>2</v>
      </c>
      <c r="EL106">
        <v>9</v>
      </c>
      <c r="EM106">
        <v>26</v>
      </c>
      <c r="ET106" t="s">
        <v>236</v>
      </c>
      <c r="EU106" t="s">
        <v>201</v>
      </c>
      <c r="EV106" t="s">
        <v>202</v>
      </c>
      <c r="EZ106">
        <v>2522</v>
      </c>
      <c r="FA106" t="s">
        <v>2204</v>
      </c>
      <c r="FB106" t="s">
        <v>204</v>
      </c>
      <c r="FC106">
        <v>0</v>
      </c>
      <c r="FD106" t="s">
        <v>2429</v>
      </c>
      <c r="FE106" t="s">
        <v>2407</v>
      </c>
      <c r="FF106">
        <v>0</v>
      </c>
      <c r="FG106">
        <v>0</v>
      </c>
      <c r="FH106">
        <v>12</v>
      </c>
      <c r="FI106">
        <v>17.5</v>
      </c>
      <c r="FJ106">
        <v>3</v>
      </c>
      <c r="FK106" t="s">
        <v>2206</v>
      </c>
      <c r="FL106">
        <v>7.5</v>
      </c>
      <c r="FM106">
        <v>0</v>
      </c>
      <c r="FN106" t="s">
        <v>2207</v>
      </c>
      <c r="FO106">
        <v>0</v>
      </c>
      <c r="FP106">
        <v>1</v>
      </c>
      <c r="FQ106">
        <v>0</v>
      </c>
      <c r="FR106">
        <v>0</v>
      </c>
      <c r="FS106" t="s">
        <v>205</v>
      </c>
    </row>
    <row r="107" spans="1:175" x14ac:dyDescent="0.3">
      <c r="A107">
        <v>544</v>
      </c>
      <c r="B107" t="s">
        <v>248</v>
      </c>
      <c r="C107" t="s">
        <v>194</v>
      </c>
      <c r="D107" t="s">
        <v>249</v>
      </c>
      <c r="E107" t="s">
        <v>196</v>
      </c>
      <c r="F107" t="s">
        <v>250</v>
      </c>
      <c r="G107">
        <v>1</v>
      </c>
      <c r="H107">
        <v>1</v>
      </c>
      <c r="I107">
        <v>2</v>
      </c>
      <c r="J107">
        <v>1</v>
      </c>
      <c r="K107">
        <v>2</v>
      </c>
      <c r="O107">
        <v>1</v>
      </c>
      <c r="P107">
        <v>1</v>
      </c>
      <c r="Q107">
        <v>2</v>
      </c>
      <c r="R107">
        <v>2</v>
      </c>
      <c r="U107">
        <v>2</v>
      </c>
      <c r="W107">
        <v>1</v>
      </c>
      <c r="Y107">
        <v>1</v>
      </c>
      <c r="Z107">
        <v>1</v>
      </c>
      <c r="AA107">
        <v>-98</v>
      </c>
      <c r="AC107">
        <v>1</v>
      </c>
      <c r="AD107">
        <v>2</v>
      </c>
      <c r="AE107">
        <v>1</v>
      </c>
      <c r="AF107">
        <v>4</v>
      </c>
      <c r="AG107">
        <v>1</v>
      </c>
      <c r="AV107">
        <v>2</v>
      </c>
      <c r="AX107">
        <v>6</v>
      </c>
      <c r="AY107">
        <v>1</v>
      </c>
      <c r="AZ107">
        <v>-98</v>
      </c>
      <c r="BD107">
        <v>2</v>
      </c>
      <c r="BE107">
        <v>2</v>
      </c>
      <c r="BF107">
        <v>1</v>
      </c>
      <c r="BG107">
        <v>1</v>
      </c>
      <c r="BH107">
        <v>2</v>
      </c>
      <c r="BI107">
        <v>1</v>
      </c>
      <c r="BJ107">
        <v>1</v>
      </c>
      <c r="BK107">
        <v>5</v>
      </c>
      <c r="BL107">
        <v>6</v>
      </c>
      <c r="BS107">
        <v>1</v>
      </c>
      <c r="BU107">
        <v>2</v>
      </c>
      <c r="BW107">
        <v>1</v>
      </c>
      <c r="BX107">
        <v>3</v>
      </c>
      <c r="BY107">
        <v>1</v>
      </c>
      <c r="BZ107">
        <v>1</v>
      </c>
      <c r="CA107">
        <v>1</v>
      </c>
      <c r="CB107">
        <v>2</v>
      </c>
      <c r="CC107">
        <v>1</v>
      </c>
      <c r="CD107">
        <v>2</v>
      </c>
      <c r="CE107">
        <v>2</v>
      </c>
      <c r="CF107">
        <v>2</v>
      </c>
      <c r="CG107">
        <v>1</v>
      </c>
      <c r="CH107">
        <v>1</v>
      </c>
      <c r="CI107">
        <v>1</v>
      </c>
      <c r="CJ107">
        <v>2</v>
      </c>
      <c r="CK107">
        <v>5</v>
      </c>
      <c r="CL107">
        <v>1</v>
      </c>
      <c r="CM107">
        <v>6</v>
      </c>
      <c r="CN107">
        <v>1</v>
      </c>
      <c r="CO107">
        <v>1</v>
      </c>
      <c r="CP107">
        <v>1</v>
      </c>
      <c r="CQ107">
        <v>1</v>
      </c>
      <c r="CR107">
        <v>1</v>
      </c>
      <c r="CS107">
        <v>1</v>
      </c>
      <c r="CT107">
        <v>1</v>
      </c>
      <c r="CU107">
        <v>0</v>
      </c>
      <c r="CV107">
        <v>2</v>
      </c>
      <c r="CX107">
        <v>2</v>
      </c>
      <c r="CY107">
        <v>1</v>
      </c>
      <c r="CZ107">
        <v>1</v>
      </c>
      <c r="DA107">
        <v>4</v>
      </c>
      <c r="DB107">
        <v>1</v>
      </c>
      <c r="DC107">
        <v>0.9</v>
      </c>
      <c r="DD107">
        <v>2</v>
      </c>
      <c r="DE107">
        <v>1</v>
      </c>
      <c r="DF107">
        <v>6</v>
      </c>
      <c r="DH107">
        <v>4</v>
      </c>
      <c r="DI107">
        <v>0</v>
      </c>
      <c r="DJ107">
        <v>0</v>
      </c>
      <c r="DK107">
        <v>2</v>
      </c>
      <c r="DO107">
        <v>1</v>
      </c>
      <c r="DP107">
        <v>2</v>
      </c>
      <c r="DQ107">
        <v>3</v>
      </c>
      <c r="DR107">
        <v>6</v>
      </c>
      <c r="DW107">
        <v>1</v>
      </c>
      <c r="DX107">
        <v>3</v>
      </c>
      <c r="DY107">
        <v>1</v>
      </c>
      <c r="DZ107">
        <v>2</v>
      </c>
      <c r="EA107" t="s">
        <v>251</v>
      </c>
      <c r="EB107">
        <v>950</v>
      </c>
      <c r="EC107">
        <v>15.83</v>
      </c>
      <c r="EE107">
        <v>2</v>
      </c>
      <c r="EF107">
        <v>1</v>
      </c>
      <c r="EG107" t="s">
        <v>252</v>
      </c>
      <c r="EI107">
        <v>1</v>
      </c>
      <c r="EJ107">
        <v>1</v>
      </c>
      <c r="EK107">
        <v>3</v>
      </c>
      <c r="EL107">
        <v>5</v>
      </c>
      <c r="EM107">
        <v>19</v>
      </c>
      <c r="ET107" t="s">
        <v>253</v>
      </c>
      <c r="EU107" t="s">
        <v>201</v>
      </c>
      <c r="EV107" t="s">
        <v>202</v>
      </c>
      <c r="EZ107">
        <v>1752</v>
      </c>
      <c r="FA107" t="s">
        <v>237</v>
      </c>
      <c r="FB107" t="s">
        <v>204</v>
      </c>
      <c r="FC107">
        <v>0</v>
      </c>
      <c r="FD107" t="s">
        <v>2429</v>
      </c>
      <c r="FE107" t="s">
        <v>2401</v>
      </c>
      <c r="FF107">
        <v>12</v>
      </c>
      <c r="FI107">
        <v>12.5</v>
      </c>
      <c r="FJ107">
        <v>4</v>
      </c>
      <c r="FK107" t="s">
        <v>2212</v>
      </c>
      <c r="FL107">
        <v>0.5</v>
      </c>
      <c r="FM107">
        <v>1</v>
      </c>
      <c r="FN107" t="s">
        <v>2213</v>
      </c>
      <c r="FO107">
        <v>0</v>
      </c>
      <c r="FP107">
        <v>1</v>
      </c>
      <c r="FQ107">
        <v>0</v>
      </c>
      <c r="FR107">
        <v>0</v>
      </c>
      <c r="FS107" t="s">
        <v>205</v>
      </c>
    </row>
    <row r="108" spans="1:175" x14ac:dyDescent="0.3">
      <c r="A108">
        <v>572</v>
      </c>
      <c r="B108" t="s">
        <v>254</v>
      </c>
      <c r="C108" t="s">
        <v>212</v>
      </c>
      <c r="D108" t="s">
        <v>255</v>
      </c>
      <c r="E108" t="s">
        <v>214</v>
      </c>
      <c r="F108" t="s">
        <v>256</v>
      </c>
      <c r="G108">
        <v>1</v>
      </c>
      <c r="H108">
        <v>1</v>
      </c>
      <c r="I108">
        <v>2</v>
      </c>
      <c r="J108">
        <v>1</v>
      </c>
      <c r="K108">
        <v>2</v>
      </c>
      <c r="O108">
        <v>1</v>
      </c>
      <c r="P108">
        <v>1</v>
      </c>
      <c r="Q108">
        <v>2</v>
      </c>
      <c r="R108">
        <v>2</v>
      </c>
      <c r="U108">
        <v>2</v>
      </c>
      <c r="W108">
        <v>1</v>
      </c>
      <c r="Y108">
        <v>1</v>
      </c>
      <c r="Z108">
        <v>1</v>
      </c>
      <c r="AA108">
        <v>1</v>
      </c>
      <c r="AB108">
        <v>2012</v>
      </c>
      <c r="AC108">
        <v>1</v>
      </c>
      <c r="AD108">
        <v>2</v>
      </c>
      <c r="AE108">
        <v>3</v>
      </c>
      <c r="AF108">
        <v>4</v>
      </c>
      <c r="AG108">
        <v>2</v>
      </c>
      <c r="AH108">
        <v>2</v>
      </c>
      <c r="AJ108">
        <v>5</v>
      </c>
      <c r="AK108">
        <v>3</v>
      </c>
      <c r="AR108">
        <v>1</v>
      </c>
      <c r="AU108">
        <v>5</v>
      </c>
      <c r="AV108">
        <v>2</v>
      </c>
      <c r="AX108">
        <v>8</v>
      </c>
      <c r="AY108">
        <v>2</v>
      </c>
      <c r="BD108">
        <v>1</v>
      </c>
      <c r="BF108">
        <v>1</v>
      </c>
      <c r="BG108">
        <v>1</v>
      </c>
      <c r="BH108">
        <v>1</v>
      </c>
      <c r="BJ108">
        <v>1</v>
      </c>
      <c r="BK108">
        <v>6</v>
      </c>
      <c r="BL108">
        <v>5</v>
      </c>
      <c r="BS108">
        <v>3</v>
      </c>
      <c r="BW108">
        <v>3</v>
      </c>
      <c r="BX108">
        <v>3</v>
      </c>
      <c r="BY108">
        <v>1</v>
      </c>
      <c r="BZ108">
        <v>1</v>
      </c>
      <c r="CA108">
        <v>1</v>
      </c>
      <c r="CB108">
        <v>1</v>
      </c>
      <c r="CC108">
        <v>1</v>
      </c>
      <c r="CD108">
        <v>2</v>
      </c>
      <c r="CE108">
        <v>2</v>
      </c>
      <c r="CF108">
        <v>1</v>
      </c>
      <c r="CG108">
        <v>2</v>
      </c>
      <c r="CH108">
        <v>1</v>
      </c>
      <c r="CI108">
        <v>1</v>
      </c>
      <c r="CJ108">
        <v>1</v>
      </c>
      <c r="CK108">
        <v>6</v>
      </c>
      <c r="CL108">
        <v>2</v>
      </c>
      <c r="CM108">
        <v>1</v>
      </c>
      <c r="CN108">
        <v>1</v>
      </c>
      <c r="CO108">
        <v>1</v>
      </c>
      <c r="CP108">
        <v>1</v>
      </c>
      <c r="CQ108">
        <v>1</v>
      </c>
      <c r="CR108">
        <v>1</v>
      </c>
      <c r="CS108">
        <v>0</v>
      </c>
      <c r="CV108">
        <v>1</v>
      </c>
      <c r="CW108">
        <v>1</v>
      </c>
      <c r="CX108">
        <v>-98</v>
      </c>
      <c r="CY108">
        <v>1</v>
      </c>
      <c r="CZ108">
        <v>1</v>
      </c>
      <c r="DA108">
        <v>2</v>
      </c>
      <c r="DB108">
        <v>1</v>
      </c>
      <c r="DC108">
        <v>2</v>
      </c>
      <c r="DD108">
        <v>1</v>
      </c>
      <c r="DE108">
        <v>1</v>
      </c>
      <c r="DF108">
        <v>2</v>
      </c>
      <c r="DH108">
        <v>0</v>
      </c>
      <c r="DI108">
        <v>0</v>
      </c>
      <c r="DJ108">
        <v>0</v>
      </c>
      <c r="DK108">
        <v>2</v>
      </c>
      <c r="DO108">
        <v>1</v>
      </c>
      <c r="DP108">
        <v>2</v>
      </c>
      <c r="DQ108">
        <v>6</v>
      </c>
      <c r="DR108">
        <v>1</v>
      </c>
      <c r="DW108">
        <v>2</v>
      </c>
      <c r="DX108">
        <v>5</v>
      </c>
      <c r="DY108">
        <v>1</v>
      </c>
      <c r="DZ108">
        <v>1</v>
      </c>
      <c r="EA108" t="s">
        <v>257</v>
      </c>
      <c r="EB108">
        <v>1089</v>
      </c>
      <c r="EC108">
        <v>18.149999999999999</v>
      </c>
      <c r="EE108">
        <v>2</v>
      </c>
      <c r="EF108">
        <v>1</v>
      </c>
      <c r="EG108" t="s">
        <v>258</v>
      </c>
      <c r="EI108">
        <v>1</v>
      </c>
      <c r="EJ108">
        <v>1</v>
      </c>
      <c r="EK108">
        <v>3</v>
      </c>
      <c r="EL108">
        <v>8</v>
      </c>
      <c r="EM108">
        <v>25</v>
      </c>
      <c r="ET108" t="s">
        <v>253</v>
      </c>
      <c r="EU108" t="s">
        <v>201</v>
      </c>
      <c r="EV108" t="s">
        <v>202</v>
      </c>
      <c r="EZ108">
        <v>1418</v>
      </c>
      <c r="FA108" t="s">
        <v>237</v>
      </c>
      <c r="FB108" t="s">
        <v>204</v>
      </c>
      <c r="FC108">
        <v>0</v>
      </c>
      <c r="FD108" t="s">
        <v>2429</v>
      </c>
      <c r="FE108" t="s">
        <v>2407</v>
      </c>
      <c r="FF108">
        <v>12</v>
      </c>
      <c r="FG108">
        <v>1</v>
      </c>
      <c r="FH108">
        <v>12</v>
      </c>
      <c r="FI108">
        <v>12.5</v>
      </c>
      <c r="FJ108">
        <v>4</v>
      </c>
      <c r="FK108" t="s">
        <v>2212</v>
      </c>
      <c r="FL108">
        <v>3.5</v>
      </c>
      <c r="FM108">
        <v>0</v>
      </c>
      <c r="FN108" t="s">
        <v>2207</v>
      </c>
      <c r="FO108">
        <v>0</v>
      </c>
      <c r="FP108">
        <v>1</v>
      </c>
      <c r="FQ108">
        <v>0</v>
      </c>
      <c r="FR108">
        <v>0</v>
      </c>
      <c r="FS108" t="s">
        <v>205</v>
      </c>
    </row>
    <row r="109" spans="1:175" x14ac:dyDescent="0.3">
      <c r="A109">
        <v>771</v>
      </c>
      <c r="B109" t="s">
        <v>2437</v>
      </c>
      <c r="C109" t="s">
        <v>212</v>
      </c>
      <c r="D109" t="s">
        <v>2438</v>
      </c>
      <c r="E109" t="s">
        <v>808</v>
      </c>
      <c r="F109" t="s">
        <v>2439</v>
      </c>
      <c r="G109">
        <v>1</v>
      </c>
      <c r="H109">
        <v>1</v>
      </c>
      <c r="I109">
        <v>2</v>
      </c>
      <c r="J109">
        <v>2</v>
      </c>
      <c r="O109">
        <v>1</v>
      </c>
      <c r="P109">
        <v>0</v>
      </c>
      <c r="Q109">
        <v>1</v>
      </c>
      <c r="R109">
        <v>3</v>
      </c>
      <c r="T109">
        <v>2</v>
      </c>
      <c r="U109">
        <v>1</v>
      </c>
      <c r="W109">
        <v>1</v>
      </c>
      <c r="Y109">
        <v>1</v>
      </c>
      <c r="Z109">
        <v>1</v>
      </c>
      <c r="AA109">
        <v>1</v>
      </c>
      <c r="AB109">
        <v>2010</v>
      </c>
      <c r="AC109">
        <v>2</v>
      </c>
      <c r="AD109">
        <v>4</v>
      </c>
      <c r="AE109">
        <v>1</v>
      </c>
      <c r="AF109">
        <v>-98</v>
      </c>
      <c r="AG109">
        <v>1</v>
      </c>
      <c r="AV109">
        <v>2</v>
      </c>
      <c r="AX109">
        <v>8</v>
      </c>
      <c r="AY109">
        <v>1</v>
      </c>
      <c r="BD109">
        <v>-98</v>
      </c>
      <c r="BY109">
        <v>2</v>
      </c>
      <c r="BZ109">
        <v>1</v>
      </c>
      <c r="CA109">
        <v>1</v>
      </c>
      <c r="CB109">
        <v>-98</v>
      </c>
      <c r="CC109">
        <v>2</v>
      </c>
      <c r="CD109">
        <v>2</v>
      </c>
      <c r="CE109">
        <v>2</v>
      </c>
      <c r="CF109">
        <v>2</v>
      </c>
      <c r="CG109">
        <v>2</v>
      </c>
      <c r="CH109">
        <v>2</v>
      </c>
      <c r="CI109">
        <v>2</v>
      </c>
      <c r="CJ109">
        <v>2</v>
      </c>
      <c r="CK109">
        <v>7</v>
      </c>
      <c r="CL109">
        <v>1</v>
      </c>
      <c r="CM109">
        <v>1</v>
      </c>
      <c r="CN109">
        <v>1</v>
      </c>
      <c r="CO109">
        <v>1</v>
      </c>
      <c r="CP109">
        <v>1</v>
      </c>
      <c r="CQ109">
        <v>1</v>
      </c>
      <c r="CR109">
        <v>1</v>
      </c>
      <c r="CS109">
        <v>1</v>
      </c>
      <c r="CT109">
        <v>1</v>
      </c>
      <c r="CU109">
        <v>1</v>
      </c>
      <c r="CV109">
        <v>2</v>
      </c>
      <c r="CX109">
        <v>2</v>
      </c>
      <c r="CY109">
        <v>5</v>
      </c>
      <c r="CZ109">
        <v>1</v>
      </c>
      <c r="DA109">
        <v>1</v>
      </c>
      <c r="DB109">
        <v>1</v>
      </c>
      <c r="DC109">
        <v>1.5</v>
      </c>
      <c r="DD109">
        <v>-97</v>
      </c>
      <c r="DE109">
        <v>1</v>
      </c>
      <c r="DF109">
        <v>2</v>
      </c>
      <c r="DH109">
        <v>0</v>
      </c>
      <c r="DI109">
        <v>1</v>
      </c>
      <c r="DJ109">
        <v>1</v>
      </c>
      <c r="DO109">
        <v>2</v>
      </c>
      <c r="DP109">
        <v>2</v>
      </c>
      <c r="DQ109">
        <v>5</v>
      </c>
      <c r="DR109">
        <v>4</v>
      </c>
      <c r="DS109">
        <v>-97</v>
      </c>
      <c r="DW109">
        <v>2</v>
      </c>
      <c r="DX109">
        <v>-97</v>
      </c>
      <c r="DY109">
        <v>1</v>
      </c>
      <c r="DZ109">
        <v>1</v>
      </c>
      <c r="EA109" t="s">
        <v>2440</v>
      </c>
      <c r="EB109">
        <v>749</v>
      </c>
      <c r="EC109">
        <v>12.48</v>
      </c>
      <c r="EE109">
        <v>2</v>
      </c>
      <c r="EF109">
        <v>1</v>
      </c>
      <c r="EG109" t="s">
        <v>464</v>
      </c>
      <c r="EI109">
        <v>1</v>
      </c>
      <c r="EJ109">
        <v>1</v>
      </c>
      <c r="EK109">
        <v>2</v>
      </c>
      <c r="EL109">
        <v>11</v>
      </c>
      <c r="EM109">
        <v>30</v>
      </c>
      <c r="ET109" t="s">
        <v>253</v>
      </c>
      <c r="EU109" t="s">
        <v>201</v>
      </c>
      <c r="EV109" t="s">
        <v>202</v>
      </c>
      <c r="EZ109">
        <v>1851</v>
      </c>
      <c r="FA109" t="s">
        <v>2204</v>
      </c>
      <c r="FB109" t="s">
        <v>204</v>
      </c>
      <c r="FC109">
        <v>0</v>
      </c>
      <c r="FD109" t="s">
        <v>2429</v>
      </c>
      <c r="FE109" t="s">
        <v>2401</v>
      </c>
      <c r="FF109">
        <v>12</v>
      </c>
      <c r="FK109" t="s">
        <v>2233</v>
      </c>
      <c r="FL109">
        <v>0.5</v>
      </c>
      <c r="FN109" t="s">
        <v>2207</v>
      </c>
      <c r="FO109">
        <v>0</v>
      </c>
      <c r="FP109">
        <v>1</v>
      </c>
      <c r="FQ109">
        <v>0</v>
      </c>
      <c r="FR109">
        <v>0</v>
      </c>
      <c r="FS109" t="s">
        <v>205</v>
      </c>
    </row>
    <row r="110" spans="1:175" x14ac:dyDescent="0.3">
      <c r="A110">
        <v>773</v>
      </c>
      <c r="B110" t="s">
        <v>2441</v>
      </c>
      <c r="C110" t="s">
        <v>265</v>
      </c>
      <c r="D110" t="s">
        <v>2442</v>
      </c>
      <c r="E110" t="s">
        <v>334</v>
      </c>
      <c r="F110" t="s">
        <v>2443</v>
      </c>
      <c r="G110">
        <v>1</v>
      </c>
      <c r="H110">
        <v>1</v>
      </c>
      <c r="I110">
        <v>2</v>
      </c>
      <c r="J110">
        <v>2</v>
      </c>
      <c r="O110">
        <v>1</v>
      </c>
      <c r="P110">
        <v>0</v>
      </c>
      <c r="Q110">
        <v>1</v>
      </c>
      <c r="R110">
        <v>2</v>
      </c>
      <c r="U110">
        <v>2</v>
      </c>
      <c r="W110">
        <v>1</v>
      </c>
      <c r="Y110">
        <v>1</v>
      </c>
      <c r="Z110">
        <v>1</v>
      </c>
      <c r="AA110">
        <v>1</v>
      </c>
      <c r="AB110">
        <v>2010</v>
      </c>
      <c r="AC110">
        <v>1</v>
      </c>
      <c r="AD110">
        <v>1</v>
      </c>
      <c r="AE110">
        <v>4</v>
      </c>
      <c r="AF110">
        <v>4</v>
      </c>
      <c r="AG110">
        <v>2</v>
      </c>
      <c r="AH110">
        <v>2</v>
      </c>
      <c r="AJ110">
        <v>5</v>
      </c>
      <c r="AK110">
        <v>1</v>
      </c>
      <c r="AR110">
        <v>1</v>
      </c>
      <c r="AU110">
        <v>5</v>
      </c>
      <c r="AV110">
        <v>1</v>
      </c>
      <c r="AX110">
        <v>8</v>
      </c>
      <c r="AY110">
        <v>-77</v>
      </c>
      <c r="BD110">
        <v>2</v>
      </c>
      <c r="BE110">
        <v>2</v>
      </c>
      <c r="BY110">
        <v>1</v>
      </c>
      <c r="BZ110">
        <v>1</v>
      </c>
      <c r="CA110">
        <v>1</v>
      </c>
      <c r="CB110">
        <v>2</v>
      </c>
      <c r="CC110">
        <v>2</v>
      </c>
      <c r="CD110">
        <v>2</v>
      </c>
      <c r="CE110">
        <v>2</v>
      </c>
      <c r="CF110">
        <v>1</v>
      </c>
      <c r="CG110">
        <v>1</v>
      </c>
      <c r="CH110">
        <v>1</v>
      </c>
      <c r="CI110">
        <v>2</v>
      </c>
      <c r="CJ110">
        <v>1</v>
      </c>
      <c r="CK110">
        <v>7</v>
      </c>
      <c r="CL110">
        <v>1</v>
      </c>
      <c r="CM110">
        <v>1</v>
      </c>
      <c r="CN110">
        <v>1</v>
      </c>
      <c r="CO110">
        <v>2</v>
      </c>
      <c r="CP110">
        <v>1</v>
      </c>
      <c r="CQ110">
        <v>2</v>
      </c>
      <c r="CR110">
        <v>1</v>
      </c>
      <c r="CS110">
        <v>0</v>
      </c>
      <c r="CV110">
        <v>2</v>
      </c>
      <c r="CX110">
        <v>2</v>
      </c>
      <c r="CY110">
        <v>1</v>
      </c>
      <c r="CZ110">
        <v>1</v>
      </c>
      <c r="DA110">
        <v>4</v>
      </c>
      <c r="DB110">
        <v>1</v>
      </c>
      <c r="DC110">
        <v>3.5</v>
      </c>
      <c r="DD110">
        <v>1</v>
      </c>
      <c r="DE110">
        <v>1</v>
      </c>
      <c r="DF110">
        <v>5</v>
      </c>
      <c r="DH110">
        <v>0</v>
      </c>
      <c r="DI110">
        <v>0</v>
      </c>
      <c r="DJ110">
        <v>1</v>
      </c>
      <c r="DK110">
        <v>0</v>
      </c>
      <c r="DL110">
        <v>3</v>
      </c>
      <c r="DM110">
        <v>1</v>
      </c>
      <c r="DO110">
        <v>1</v>
      </c>
      <c r="DP110">
        <v>1</v>
      </c>
      <c r="DQ110">
        <v>5</v>
      </c>
      <c r="DR110">
        <v>1</v>
      </c>
      <c r="DW110">
        <v>2</v>
      </c>
      <c r="DX110">
        <v>9</v>
      </c>
      <c r="DY110">
        <v>1</v>
      </c>
      <c r="DZ110">
        <v>2</v>
      </c>
      <c r="EA110" t="s">
        <v>2444</v>
      </c>
      <c r="EB110">
        <v>673</v>
      </c>
      <c r="EC110">
        <v>11.22</v>
      </c>
      <c r="EE110">
        <v>2</v>
      </c>
      <c r="EF110">
        <v>1</v>
      </c>
      <c r="EG110" t="s">
        <v>1806</v>
      </c>
      <c r="EI110">
        <v>1</v>
      </c>
      <c r="EJ110">
        <v>1</v>
      </c>
      <c r="EK110">
        <v>2</v>
      </c>
      <c r="EL110">
        <v>14</v>
      </c>
      <c r="EM110">
        <v>36</v>
      </c>
      <c r="ET110" t="s">
        <v>253</v>
      </c>
      <c r="EU110" t="s">
        <v>201</v>
      </c>
      <c r="EV110" t="s">
        <v>202</v>
      </c>
      <c r="EZ110">
        <v>1945</v>
      </c>
      <c r="FA110" t="s">
        <v>2204</v>
      </c>
      <c r="FB110" t="s">
        <v>204</v>
      </c>
      <c r="FC110">
        <v>0</v>
      </c>
      <c r="FD110" t="s">
        <v>2400</v>
      </c>
      <c r="FE110" t="s">
        <v>2407</v>
      </c>
      <c r="FF110">
        <v>12</v>
      </c>
      <c r="FG110">
        <v>1</v>
      </c>
      <c r="FH110">
        <v>12</v>
      </c>
      <c r="FI110">
        <v>12.5</v>
      </c>
      <c r="FJ110">
        <v>4</v>
      </c>
      <c r="FK110" t="s">
        <v>2206</v>
      </c>
      <c r="FL110">
        <v>7.5</v>
      </c>
      <c r="FM110">
        <v>1</v>
      </c>
      <c r="FN110" t="s">
        <v>2213</v>
      </c>
      <c r="FO110">
        <v>0</v>
      </c>
      <c r="FP110">
        <v>1</v>
      </c>
      <c r="FQ110">
        <v>0</v>
      </c>
      <c r="FR110">
        <v>0</v>
      </c>
      <c r="FS110" t="s">
        <v>205</v>
      </c>
    </row>
    <row r="111" spans="1:175" x14ac:dyDescent="0.3">
      <c r="A111">
        <v>808</v>
      </c>
      <c r="B111" t="s">
        <v>2445</v>
      </c>
      <c r="C111" t="s">
        <v>194</v>
      </c>
      <c r="D111" t="s">
        <v>2446</v>
      </c>
      <c r="E111" t="s">
        <v>299</v>
      </c>
      <c r="F111" t="s">
        <v>2447</v>
      </c>
      <c r="G111">
        <v>1</v>
      </c>
      <c r="H111">
        <v>1</v>
      </c>
      <c r="I111">
        <v>2</v>
      </c>
      <c r="J111">
        <v>2</v>
      </c>
      <c r="O111">
        <v>1</v>
      </c>
      <c r="P111">
        <v>0</v>
      </c>
      <c r="Q111">
        <v>1</v>
      </c>
      <c r="R111">
        <v>2</v>
      </c>
      <c r="U111">
        <v>1</v>
      </c>
      <c r="W111">
        <v>1</v>
      </c>
      <c r="Y111">
        <v>1</v>
      </c>
      <c r="Z111">
        <v>1</v>
      </c>
      <c r="AA111">
        <v>-98</v>
      </c>
      <c r="AC111">
        <v>2</v>
      </c>
      <c r="AD111">
        <v>4</v>
      </c>
      <c r="AE111">
        <v>-98</v>
      </c>
      <c r="AF111">
        <v>5</v>
      </c>
      <c r="AG111">
        <v>1</v>
      </c>
      <c r="AV111">
        <v>1</v>
      </c>
      <c r="AX111">
        <v>4</v>
      </c>
      <c r="AY111">
        <v>-77</v>
      </c>
      <c r="AZ111">
        <v>1</v>
      </c>
      <c r="BA111">
        <v>0</v>
      </c>
      <c r="BB111">
        <v>1</v>
      </c>
      <c r="BC111">
        <v>0</v>
      </c>
      <c r="BD111">
        <v>2</v>
      </c>
      <c r="BE111">
        <v>1</v>
      </c>
      <c r="BY111">
        <v>1</v>
      </c>
      <c r="BZ111">
        <v>1</v>
      </c>
      <c r="CA111">
        <v>1</v>
      </c>
      <c r="CB111">
        <v>1</v>
      </c>
      <c r="CC111">
        <v>2</v>
      </c>
      <c r="CD111">
        <v>2</v>
      </c>
      <c r="CE111">
        <v>1</v>
      </c>
      <c r="CF111">
        <v>1</v>
      </c>
      <c r="CG111">
        <v>1</v>
      </c>
      <c r="CH111">
        <v>1</v>
      </c>
      <c r="CI111">
        <v>1</v>
      </c>
      <c r="CJ111">
        <v>1</v>
      </c>
      <c r="CK111">
        <v>7</v>
      </c>
      <c r="CL111">
        <v>1</v>
      </c>
      <c r="CM111">
        <v>1</v>
      </c>
      <c r="CN111">
        <v>1</v>
      </c>
      <c r="CO111">
        <v>1</v>
      </c>
      <c r="CP111">
        <v>1</v>
      </c>
      <c r="CQ111">
        <v>1</v>
      </c>
      <c r="CR111">
        <v>1</v>
      </c>
      <c r="CS111">
        <v>1</v>
      </c>
      <c r="CT111">
        <v>1</v>
      </c>
      <c r="CU111">
        <v>1</v>
      </c>
      <c r="CV111">
        <v>2</v>
      </c>
      <c r="CX111">
        <v>2</v>
      </c>
      <c r="CY111">
        <v>1</v>
      </c>
      <c r="CZ111">
        <v>1</v>
      </c>
      <c r="DA111">
        <v>3</v>
      </c>
      <c r="DB111">
        <v>1</v>
      </c>
      <c r="DC111">
        <v>42</v>
      </c>
      <c r="DD111">
        <v>-97</v>
      </c>
      <c r="DE111">
        <v>1</v>
      </c>
      <c r="DF111">
        <v>2</v>
      </c>
      <c r="DG111">
        <v>2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2</v>
      </c>
      <c r="DO111">
        <v>1</v>
      </c>
      <c r="DP111">
        <v>2</v>
      </c>
      <c r="DQ111">
        <v>4</v>
      </c>
      <c r="DR111">
        <v>1</v>
      </c>
      <c r="DW111">
        <v>2</v>
      </c>
      <c r="DX111">
        <v>-98</v>
      </c>
      <c r="DY111">
        <v>1</v>
      </c>
      <c r="DZ111">
        <v>1</v>
      </c>
      <c r="EA111" t="s">
        <v>1013</v>
      </c>
      <c r="EB111">
        <v>724</v>
      </c>
      <c r="EC111">
        <v>12.07</v>
      </c>
      <c r="EE111">
        <v>2</v>
      </c>
      <c r="EF111">
        <v>1</v>
      </c>
      <c r="EG111" t="s">
        <v>263</v>
      </c>
      <c r="EI111">
        <v>1</v>
      </c>
      <c r="EJ111">
        <v>1</v>
      </c>
      <c r="EK111">
        <v>2</v>
      </c>
      <c r="EL111">
        <v>7</v>
      </c>
      <c r="EM111">
        <v>22</v>
      </c>
      <c r="ET111" t="s">
        <v>253</v>
      </c>
      <c r="EU111" t="s">
        <v>201</v>
      </c>
      <c r="EV111" t="s">
        <v>202</v>
      </c>
      <c r="EZ111">
        <v>2037</v>
      </c>
      <c r="FA111" t="s">
        <v>2204</v>
      </c>
      <c r="FB111" t="s">
        <v>204</v>
      </c>
      <c r="FC111">
        <v>0</v>
      </c>
      <c r="FD111" t="s">
        <v>2400</v>
      </c>
      <c r="FE111" t="s">
        <v>2401</v>
      </c>
      <c r="FF111">
        <v>12</v>
      </c>
      <c r="FI111">
        <v>7.5</v>
      </c>
      <c r="FJ111">
        <v>4</v>
      </c>
      <c r="FK111" t="s">
        <v>2233</v>
      </c>
      <c r="FM111">
        <v>1</v>
      </c>
      <c r="FN111" t="s">
        <v>2221</v>
      </c>
      <c r="FO111">
        <v>0</v>
      </c>
      <c r="FP111">
        <v>1</v>
      </c>
      <c r="FQ111">
        <v>0</v>
      </c>
      <c r="FR111">
        <v>0</v>
      </c>
      <c r="FS111" t="s">
        <v>2182</v>
      </c>
    </row>
    <row r="112" spans="1:175" x14ac:dyDescent="0.3">
      <c r="A112">
        <v>871</v>
      </c>
      <c r="B112" t="s">
        <v>286</v>
      </c>
      <c r="C112" t="s">
        <v>194</v>
      </c>
      <c r="D112" t="s">
        <v>287</v>
      </c>
      <c r="E112" t="s">
        <v>227</v>
      </c>
      <c r="F112" t="s">
        <v>288</v>
      </c>
      <c r="G112">
        <v>1</v>
      </c>
      <c r="H112">
        <v>1</v>
      </c>
      <c r="I112">
        <v>2</v>
      </c>
      <c r="J112">
        <v>1</v>
      </c>
      <c r="K112">
        <v>2</v>
      </c>
      <c r="O112">
        <v>1</v>
      </c>
      <c r="P112">
        <v>1</v>
      </c>
      <c r="Q112">
        <v>2</v>
      </c>
      <c r="R112">
        <v>2</v>
      </c>
      <c r="U112">
        <v>2</v>
      </c>
      <c r="W112">
        <v>1</v>
      </c>
      <c r="Y112">
        <v>1</v>
      </c>
      <c r="Z112">
        <v>1</v>
      </c>
      <c r="AA112">
        <v>1</v>
      </c>
      <c r="AB112">
        <v>2013</v>
      </c>
      <c r="AC112">
        <v>2</v>
      </c>
      <c r="AD112">
        <v>2</v>
      </c>
      <c r="AE112">
        <v>3</v>
      </c>
      <c r="AF112">
        <v>4</v>
      </c>
      <c r="AG112">
        <v>1</v>
      </c>
      <c r="AV112">
        <v>3</v>
      </c>
      <c r="AX112">
        <v>1</v>
      </c>
      <c r="AY112">
        <v>-77</v>
      </c>
      <c r="BB112">
        <v>1</v>
      </c>
      <c r="BC112">
        <v>10</v>
      </c>
      <c r="BD112">
        <v>2</v>
      </c>
      <c r="BE112">
        <v>2</v>
      </c>
      <c r="BF112">
        <v>1</v>
      </c>
      <c r="BG112">
        <v>1</v>
      </c>
      <c r="BH112">
        <v>1</v>
      </c>
      <c r="BJ112">
        <v>1</v>
      </c>
      <c r="BK112">
        <v>3</v>
      </c>
      <c r="BL112">
        <v>2</v>
      </c>
      <c r="BM112">
        <v>-77</v>
      </c>
      <c r="BS112">
        <v>3</v>
      </c>
      <c r="BU112">
        <v>1</v>
      </c>
      <c r="BV112">
        <v>4</v>
      </c>
      <c r="BX112">
        <v>3</v>
      </c>
      <c r="BY112">
        <v>1</v>
      </c>
      <c r="BZ112">
        <v>1</v>
      </c>
      <c r="CA112">
        <v>1</v>
      </c>
      <c r="CB112">
        <v>2</v>
      </c>
      <c r="CC112">
        <v>2</v>
      </c>
      <c r="CD112">
        <v>2</v>
      </c>
      <c r="CE112">
        <v>2</v>
      </c>
      <c r="CF112">
        <v>1</v>
      </c>
      <c r="CG112">
        <v>2</v>
      </c>
      <c r="CH112">
        <v>1</v>
      </c>
      <c r="CI112">
        <v>1</v>
      </c>
      <c r="CJ112">
        <v>2</v>
      </c>
      <c r="CK112">
        <v>7</v>
      </c>
      <c r="CL112">
        <v>1</v>
      </c>
      <c r="CM112">
        <v>1</v>
      </c>
      <c r="CN112">
        <v>1</v>
      </c>
      <c r="CO112">
        <v>1</v>
      </c>
      <c r="CP112">
        <v>1</v>
      </c>
      <c r="CQ112">
        <v>1</v>
      </c>
      <c r="CR112">
        <v>1</v>
      </c>
      <c r="CS112">
        <v>0</v>
      </c>
      <c r="CV112">
        <v>2</v>
      </c>
      <c r="CX112">
        <v>1</v>
      </c>
      <c r="CY112">
        <v>1</v>
      </c>
      <c r="CZ112">
        <v>1</v>
      </c>
      <c r="DA112">
        <v>5</v>
      </c>
      <c r="DB112">
        <v>1</v>
      </c>
      <c r="DC112">
        <v>10</v>
      </c>
      <c r="DD112">
        <v>1</v>
      </c>
      <c r="DE112">
        <v>1</v>
      </c>
      <c r="DF112">
        <v>4</v>
      </c>
      <c r="DH112">
        <v>2</v>
      </c>
      <c r="DI112">
        <v>0</v>
      </c>
      <c r="DJ112">
        <v>0</v>
      </c>
      <c r="DK112">
        <v>0</v>
      </c>
      <c r="DL112">
        <v>1</v>
      </c>
      <c r="DM112">
        <v>1</v>
      </c>
      <c r="DO112">
        <v>1</v>
      </c>
      <c r="DP112">
        <v>2</v>
      </c>
      <c r="DQ112">
        <v>7</v>
      </c>
      <c r="DR112">
        <v>1</v>
      </c>
      <c r="DW112">
        <v>2</v>
      </c>
      <c r="DX112">
        <v>-98</v>
      </c>
      <c r="DY112">
        <v>1</v>
      </c>
      <c r="DZ112">
        <v>1</v>
      </c>
      <c r="EA112" t="s">
        <v>289</v>
      </c>
      <c r="EB112">
        <v>815</v>
      </c>
      <c r="EC112">
        <v>13.58</v>
      </c>
      <c r="EE112">
        <v>2</v>
      </c>
      <c r="EF112">
        <v>1</v>
      </c>
      <c r="EG112" t="s">
        <v>290</v>
      </c>
      <c r="EI112">
        <v>1</v>
      </c>
      <c r="EJ112">
        <v>1</v>
      </c>
      <c r="EK112">
        <v>3</v>
      </c>
      <c r="EL112">
        <v>6</v>
      </c>
      <c r="EM112">
        <v>21</v>
      </c>
      <c r="ET112" t="s">
        <v>253</v>
      </c>
      <c r="EU112" t="s">
        <v>201</v>
      </c>
      <c r="EV112" t="s">
        <v>202</v>
      </c>
      <c r="EZ112">
        <v>1240</v>
      </c>
      <c r="FA112" t="s">
        <v>237</v>
      </c>
      <c r="FB112" t="s">
        <v>204</v>
      </c>
      <c r="FC112">
        <v>0</v>
      </c>
      <c r="FD112" t="s">
        <v>2406</v>
      </c>
      <c r="FE112" t="s">
        <v>2401</v>
      </c>
      <c r="FF112">
        <v>12</v>
      </c>
      <c r="FI112">
        <v>12.5</v>
      </c>
      <c r="FJ112">
        <v>4</v>
      </c>
      <c r="FK112" t="s">
        <v>2212</v>
      </c>
      <c r="FL112">
        <v>3.5</v>
      </c>
      <c r="FM112">
        <v>1</v>
      </c>
      <c r="FN112" t="s">
        <v>2213</v>
      </c>
      <c r="FO112">
        <v>1</v>
      </c>
      <c r="FP112">
        <v>0</v>
      </c>
      <c r="FQ112">
        <v>0</v>
      </c>
      <c r="FR112">
        <v>0</v>
      </c>
      <c r="FS112" t="s">
        <v>2214</v>
      </c>
    </row>
    <row r="113" spans="1:175" x14ac:dyDescent="0.3">
      <c r="A113">
        <v>940</v>
      </c>
      <c r="B113" t="s">
        <v>2448</v>
      </c>
      <c r="C113" t="s">
        <v>194</v>
      </c>
      <c r="D113" t="s">
        <v>2449</v>
      </c>
      <c r="E113" t="s">
        <v>221</v>
      </c>
      <c r="F113" t="s">
        <v>2450</v>
      </c>
      <c r="G113">
        <v>1</v>
      </c>
      <c r="H113">
        <v>1</v>
      </c>
      <c r="I113">
        <v>2</v>
      </c>
      <c r="J113">
        <v>2</v>
      </c>
      <c r="O113">
        <v>1</v>
      </c>
      <c r="P113">
        <v>0</v>
      </c>
      <c r="Q113">
        <v>1</v>
      </c>
      <c r="R113">
        <v>2</v>
      </c>
      <c r="U113">
        <v>1</v>
      </c>
      <c r="W113">
        <v>1</v>
      </c>
      <c r="Y113">
        <v>1</v>
      </c>
      <c r="Z113">
        <v>1</v>
      </c>
      <c r="AA113">
        <v>1</v>
      </c>
      <c r="AB113">
        <v>2009</v>
      </c>
      <c r="AC113">
        <v>2</v>
      </c>
      <c r="AD113">
        <v>3</v>
      </c>
      <c r="AE113">
        <v>4</v>
      </c>
      <c r="AF113">
        <v>2</v>
      </c>
      <c r="AG113">
        <v>2</v>
      </c>
      <c r="AH113">
        <v>1</v>
      </c>
      <c r="AI113">
        <v>10</v>
      </c>
      <c r="AK113">
        <v>2</v>
      </c>
      <c r="AL113">
        <v>3</v>
      </c>
      <c r="AM113">
        <v>4</v>
      </c>
      <c r="AN113">
        <v>6</v>
      </c>
      <c r="AR113">
        <v>1</v>
      </c>
      <c r="AU113">
        <v>2</v>
      </c>
      <c r="AV113">
        <v>4</v>
      </c>
      <c r="AX113">
        <v>4</v>
      </c>
      <c r="AY113">
        <v>-97</v>
      </c>
      <c r="BB113">
        <v>1</v>
      </c>
      <c r="BC113">
        <v>0</v>
      </c>
      <c r="BD113">
        <v>2</v>
      </c>
      <c r="BE113">
        <v>1</v>
      </c>
      <c r="BY113">
        <v>1</v>
      </c>
      <c r="BZ113">
        <v>1</v>
      </c>
      <c r="CA113">
        <v>2</v>
      </c>
      <c r="CB113">
        <v>2</v>
      </c>
      <c r="CC113">
        <v>2</v>
      </c>
      <c r="CD113">
        <v>2</v>
      </c>
      <c r="CE113">
        <v>2</v>
      </c>
      <c r="CF113">
        <v>2</v>
      </c>
      <c r="CG113">
        <v>1</v>
      </c>
      <c r="CH113">
        <v>1</v>
      </c>
      <c r="CI113">
        <v>1</v>
      </c>
      <c r="CJ113">
        <v>2</v>
      </c>
      <c r="CK113">
        <v>6</v>
      </c>
      <c r="CL113">
        <v>3</v>
      </c>
      <c r="CM113">
        <v>6</v>
      </c>
      <c r="CN113">
        <v>1</v>
      </c>
      <c r="CO113">
        <v>3</v>
      </c>
      <c r="CP113">
        <v>1</v>
      </c>
      <c r="CQ113">
        <v>3</v>
      </c>
      <c r="CR113">
        <v>1</v>
      </c>
      <c r="CS113">
        <v>2</v>
      </c>
      <c r="CT113">
        <v>1</v>
      </c>
      <c r="CU113">
        <v>2</v>
      </c>
      <c r="CV113">
        <v>2</v>
      </c>
      <c r="CX113">
        <v>2</v>
      </c>
      <c r="CY113">
        <v>1</v>
      </c>
      <c r="CZ113">
        <v>1</v>
      </c>
      <c r="DA113">
        <v>4</v>
      </c>
      <c r="DB113">
        <v>1</v>
      </c>
      <c r="DC113">
        <v>45</v>
      </c>
      <c r="DD113">
        <v>1</v>
      </c>
      <c r="DE113">
        <v>1</v>
      </c>
      <c r="DF113">
        <v>2</v>
      </c>
      <c r="DG113">
        <v>2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2</v>
      </c>
      <c r="DO113">
        <v>1</v>
      </c>
      <c r="DP113">
        <v>2</v>
      </c>
      <c r="DQ113">
        <v>5</v>
      </c>
      <c r="DR113">
        <v>-97</v>
      </c>
      <c r="DW113">
        <v>2</v>
      </c>
      <c r="DX113">
        <v>3</v>
      </c>
      <c r="DY113">
        <v>-97</v>
      </c>
      <c r="DZ113">
        <v>2</v>
      </c>
      <c r="EA113" t="s">
        <v>2451</v>
      </c>
      <c r="EB113">
        <v>1337</v>
      </c>
      <c r="EC113">
        <v>22.28</v>
      </c>
      <c r="EE113">
        <v>2</v>
      </c>
      <c r="EF113">
        <v>1</v>
      </c>
      <c r="EG113" t="s">
        <v>445</v>
      </c>
      <c r="EI113">
        <v>1</v>
      </c>
      <c r="EJ113">
        <v>1</v>
      </c>
      <c r="EK113">
        <v>2</v>
      </c>
      <c r="EL113">
        <v>4</v>
      </c>
      <c r="EM113">
        <v>16</v>
      </c>
      <c r="ET113" t="s">
        <v>253</v>
      </c>
      <c r="EU113" t="s">
        <v>201</v>
      </c>
      <c r="EV113" t="s">
        <v>202</v>
      </c>
      <c r="EZ113">
        <v>1286</v>
      </c>
      <c r="FA113" t="s">
        <v>2204</v>
      </c>
      <c r="FB113" t="s">
        <v>204</v>
      </c>
      <c r="FC113">
        <v>0</v>
      </c>
      <c r="FD113" t="s">
        <v>2452</v>
      </c>
      <c r="FE113" t="s">
        <v>2407</v>
      </c>
      <c r="FF113">
        <v>10</v>
      </c>
      <c r="FG113">
        <v>1</v>
      </c>
      <c r="FH113">
        <v>10</v>
      </c>
      <c r="FI113">
        <v>25</v>
      </c>
      <c r="FJ113">
        <v>2</v>
      </c>
      <c r="FK113" t="s">
        <v>2220</v>
      </c>
      <c r="FL113">
        <v>7.5</v>
      </c>
      <c r="FM113">
        <v>1</v>
      </c>
      <c r="FN113" t="s">
        <v>2221</v>
      </c>
      <c r="FO113">
        <v>1</v>
      </c>
      <c r="FP113">
        <v>0</v>
      </c>
      <c r="FQ113">
        <v>0</v>
      </c>
      <c r="FR113">
        <v>0</v>
      </c>
      <c r="FS113" t="s">
        <v>2182</v>
      </c>
    </row>
    <row r="114" spans="1:175" x14ac:dyDescent="0.3">
      <c r="A114">
        <v>977</v>
      </c>
      <c r="B114" t="s">
        <v>2453</v>
      </c>
      <c r="C114" t="s">
        <v>212</v>
      </c>
      <c r="D114" t="s">
        <v>2454</v>
      </c>
      <c r="E114" t="s">
        <v>214</v>
      </c>
      <c r="F114" t="s">
        <v>2455</v>
      </c>
      <c r="G114">
        <v>1</v>
      </c>
      <c r="H114">
        <v>1</v>
      </c>
      <c r="I114">
        <v>2</v>
      </c>
      <c r="J114">
        <v>1</v>
      </c>
      <c r="K114">
        <v>2</v>
      </c>
      <c r="O114">
        <v>1</v>
      </c>
      <c r="P114">
        <v>1</v>
      </c>
      <c r="Q114">
        <v>2</v>
      </c>
      <c r="R114">
        <v>2</v>
      </c>
      <c r="U114">
        <v>3</v>
      </c>
      <c r="V114">
        <v>2</v>
      </c>
      <c r="W114">
        <v>1</v>
      </c>
      <c r="Y114">
        <v>1</v>
      </c>
      <c r="Z114">
        <v>1</v>
      </c>
      <c r="AA114">
        <v>1</v>
      </c>
      <c r="AB114">
        <v>2011</v>
      </c>
      <c r="AC114">
        <v>1</v>
      </c>
      <c r="AD114">
        <v>2</v>
      </c>
      <c r="AE114">
        <v>4</v>
      </c>
      <c r="AF114">
        <v>4</v>
      </c>
      <c r="AG114">
        <v>1</v>
      </c>
      <c r="AV114">
        <v>4</v>
      </c>
      <c r="AX114">
        <v>7</v>
      </c>
      <c r="AY114">
        <v>2</v>
      </c>
      <c r="AZ114">
        <v>1</v>
      </c>
      <c r="BA114">
        <v>100</v>
      </c>
      <c r="BD114">
        <v>2</v>
      </c>
      <c r="BE114">
        <v>1</v>
      </c>
      <c r="BF114">
        <v>1</v>
      </c>
      <c r="BG114">
        <v>1</v>
      </c>
      <c r="BH114">
        <v>1</v>
      </c>
      <c r="BJ114">
        <v>1</v>
      </c>
      <c r="BK114">
        <v>4</v>
      </c>
      <c r="BL114">
        <v>1</v>
      </c>
      <c r="BS114">
        <v>5</v>
      </c>
      <c r="BU114">
        <v>2</v>
      </c>
      <c r="BW114">
        <v>2</v>
      </c>
      <c r="BX114">
        <v>1</v>
      </c>
      <c r="BY114">
        <v>2</v>
      </c>
      <c r="BZ114">
        <v>2</v>
      </c>
      <c r="CA114">
        <v>2</v>
      </c>
      <c r="CB114">
        <v>2</v>
      </c>
      <c r="CC114">
        <v>2</v>
      </c>
      <c r="CD114">
        <v>2</v>
      </c>
      <c r="CE114">
        <v>2</v>
      </c>
      <c r="CF114">
        <v>1</v>
      </c>
      <c r="CG114">
        <v>2</v>
      </c>
      <c r="CH114">
        <v>2</v>
      </c>
      <c r="CI114">
        <v>2</v>
      </c>
      <c r="CJ114">
        <v>1</v>
      </c>
      <c r="CK114">
        <v>6</v>
      </c>
      <c r="CL114">
        <v>5</v>
      </c>
      <c r="CM114">
        <v>2</v>
      </c>
      <c r="CN114">
        <v>1</v>
      </c>
      <c r="CO114">
        <v>1</v>
      </c>
      <c r="CP114">
        <v>1</v>
      </c>
      <c r="CQ114">
        <v>1</v>
      </c>
      <c r="CR114">
        <v>1</v>
      </c>
      <c r="CS114">
        <v>0</v>
      </c>
      <c r="CV114">
        <v>2</v>
      </c>
      <c r="CX114">
        <v>2</v>
      </c>
      <c r="CY114">
        <v>2</v>
      </c>
      <c r="CZ114">
        <v>1</v>
      </c>
      <c r="DA114">
        <v>2</v>
      </c>
      <c r="DB114">
        <v>1</v>
      </c>
      <c r="DC114">
        <v>3</v>
      </c>
      <c r="DD114">
        <v>3</v>
      </c>
      <c r="DE114">
        <v>1</v>
      </c>
      <c r="DF114">
        <v>3</v>
      </c>
      <c r="DH114">
        <v>1</v>
      </c>
      <c r="DI114">
        <v>0</v>
      </c>
      <c r="DJ114">
        <v>2</v>
      </c>
      <c r="DO114">
        <v>1</v>
      </c>
      <c r="DP114">
        <v>1</v>
      </c>
      <c r="DQ114">
        <v>8</v>
      </c>
      <c r="DR114">
        <v>1</v>
      </c>
      <c r="DW114">
        <v>2</v>
      </c>
      <c r="DX114">
        <v>8</v>
      </c>
      <c r="DY114">
        <v>1</v>
      </c>
      <c r="DZ114">
        <v>2</v>
      </c>
      <c r="EA114" t="s">
        <v>2456</v>
      </c>
      <c r="EB114">
        <v>1081</v>
      </c>
      <c r="EC114">
        <v>18.02</v>
      </c>
      <c r="EE114">
        <v>2</v>
      </c>
      <c r="EF114">
        <v>1</v>
      </c>
      <c r="EG114" t="s">
        <v>682</v>
      </c>
      <c r="EI114">
        <v>1</v>
      </c>
      <c r="EJ114">
        <v>1</v>
      </c>
      <c r="EK114">
        <v>3</v>
      </c>
      <c r="EL114">
        <v>8</v>
      </c>
      <c r="EM114">
        <v>25</v>
      </c>
      <c r="ET114" t="s">
        <v>253</v>
      </c>
      <c r="EU114" t="s">
        <v>201</v>
      </c>
      <c r="EV114" t="s">
        <v>202</v>
      </c>
      <c r="EZ114">
        <v>1418</v>
      </c>
      <c r="FA114" t="s">
        <v>237</v>
      </c>
      <c r="FB114" t="s">
        <v>204</v>
      </c>
      <c r="FC114">
        <v>0</v>
      </c>
      <c r="FD114" t="s">
        <v>2452</v>
      </c>
      <c r="FE114" t="s">
        <v>2401</v>
      </c>
      <c r="FF114">
        <v>12</v>
      </c>
      <c r="FI114">
        <v>12.5</v>
      </c>
      <c r="FJ114">
        <v>4</v>
      </c>
      <c r="FK114" t="s">
        <v>2212</v>
      </c>
      <c r="FL114">
        <v>7.5</v>
      </c>
      <c r="FM114">
        <v>1</v>
      </c>
      <c r="FN114" t="s">
        <v>2221</v>
      </c>
      <c r="FO114">
        <v>1</v>
      </c>
      <c r="FP114">
        <v>0</v>
      </c>
      <c r="FQ114">
        <v>0</v>
      </c>
      <c r="FR114">
        <v>0</v>
      </c>
      <c r="FS114" t="s">
        <v>205</v>
      </c>
    </row>
    <row r="115" spans="1:175" x14ac:dyDescent="0.3">
      <c r="A115">
        <v>996</v>
      </c>
      <c r="B115" t="s">
        <v>2457</v>
      </c>
      <c r="C115" t="s">
        <v>212</v>
      </c>
      <c r="D115" t="s">
        <v>2458</v>
      </c>
      <c r="E115" t="s">
        <v>214</v>
      </c>
      <c r="F115" t="s">
        <v>2459</v>
      </c>
      <c r="G115">
        <v>1</v>
      </c>
      <c r="H115">
        <v>1</v>
      </c>
      <c r="I115">
        <v>2</v>
      </c>
      <c r="J115">
        <v>2</v>
      </c>
      <c r="O115">
        <v>1</v>
      </c>
      <c r="P115">
        <v>0</v>
      </c>
      <c r="Q115">
        <v>1</v>
      </c>
      <c r="R115">
        <v>3</v>
      </c>
      <c r="T115">
        <v>2</v>
      </c>
      <c r="U115">
        <v>1</v>
      </c>
      <c r="W115">
        <v>1</v>
      </c>
      <c r="Y115">
        <v>1</v>
      </c>
      <c r="Z115">
        <v>1</v>
      </c>
      <c r="AA115">
        <v>-98</v>
      </c>
      <c r="AC115">
        <v>2</v>
      </c>
      <c r="AD115">
        <v>4</v>
      </c>
      <c r="AE115">
        <v>-98</v>
      </c>
      <c r="AF115">
        <v>4</v>
      </c>
      <c r="AG115">
        <v>1</v>
      </c>
      <c r="AV115">
        <v>4</v>
      </c>
      <c r="AX115">
        <v>1</v>
      </c>
      <c r="AY115">
        <v>1</v>
      </c>
      <c r="BB115">
        <v>-98</v>
      </c>
      <c r="BD115">
        <v>2</v>
      </c>
      <c r="BE115">
        <v>2</v>
      </c>
      <c r="BY115">
        <v>2</v>
      </c>
      <c r="BZ115">
        <v>1</v>
      </c>
      <c r="CA115">
        <v>2</v>
      </c>
      <c r="CB115">
        <v>2</v>
      </c>
      <c r="CC115">
        <v>2</v>
      </c>
      <c r="CD115">
        <v>2</v>
      </c>
      <c r="CE115">
        <v>1</v>
      </c>
      <c r="CF115">
        <v>2</v>
      </c>
      <c r="CG115">
        <v>2</v>
      </c>
      <c r="CH115">
        <v>2</v>
      </c>
      <c r="CI115">
        <v>1</v>
      </c>
      <c r="CJ115">
        <v>2</v>
      </c>
      <c r="CK115">
        <v>6</v>
      </c>
      <c r="CL115">
        <v>5</v>
      </c>
      <c r="CM115">
        <v>1</v>
      </c>
      <c r="CN115">
        <v>1</v>
      </c>
      <c r="CO115">
        <v>4</v>
      </c>
      <c r="CP115">
        <v>1</v>
      </c>
      <c r="CQ115">
        <v>4</v>
      </c>
      <c r="CR115">
        <v>1</v>
      </c>
      <c r="CS115">
        <v>1</v>
      </c>
      <c r="CT115">
        <v>1</v>
      </c>
      <c r="CU115">
        <v>1</v>
      </c>
      <c r="CV115">
        <v>2</v>
      </c>
      <c r="CX115">
        <v>2</v>
      </c>
      <c r="CY115">
        <v>1</v>
      </c>
      <c r="CZ115">
        <v>1</v>
      </c>
      <c r="DA115">
        <v>4</v>
      </c>
      <c r="DB115">
        <v>1</v>
      </c>
      <c r="DC115">
        <v>24</v>
      </c>
      <c r="DD115">
        <v>3</v>
      </c>
      <c r="DE115">
        <v>1</v>
      </c>
      <c r="DF115">
        <v>5</v>
      </c>
      <c r="DH115">
        <v>0</v>
      </c>
      <c r="DI115">
        <v>1</v>
      </c>
      <c r="DJ115">
        <v>2</v>
      </c>
      <c r="DK115">
        <v>1</v>
      </c>
      <c r="DL115">
        <v>1</v>
      </c>
      <c r="DO115">
        <v>1</v>
      </c>
      <c r="DP115">
        <v>2</v>
      </c>
      <c r="DQ115">
        <v>5</v>
      </c>
      <c r="DR115">
        <v>2</v>
      </c>
      <c r="DW115">
        <v>2</v>
      </c>
      <c r="DX115">
        <v>-97</v>
      </c>
      <c r="DY115">
        <v>1</v>
      </c>
      <c r="DZ115">
        <v>1</v>
      </c>
      <c r="EA115" t="s">
        <v>2460</v>
      </c>
      <c r="EB115">
        <v>1162</v>
      </c>
      <c r="EC115">
        <v>19.37</v>
      </c>
      <c r="EE115">
        <v>2</v>
      </c>
      <c r="EF115">
        <v>1</v>
      </c>
      <c r="EG115" t="s">
        <v>562</v>
      </c>
      <c r="EI115">
        <v>1</v>
      </c>
      <c r="EJ115">
        <v>1</v>
      </c>
      <c r="EK115">
        <v>2</v>
      </c>
      <c r="EL115">
        <v>8</v>
      </c>
      <c r="EM115">
        <v>24</v>
      </c>
      <c r="ET115" t="s">
        <v>253</v>
      </c>
      <c r="EU115" t="s">
        <v>201</v>
      </c>
      <c r="EV115" t="s">
        <v>202</v>
      </c>
      <c r="EZ115">
        <v>1418</v>
      </c>
      <c r="FA115" t="s">
        <v>2204</v>
      </c>
      <c r="FB115" t="s">
        <v>204</v>
      </c>
      <c r="FC115">
        <v>0</v>
      </c>
      <c r="FD115" t="s">
        <v>2452</v>
      </c>
      <c r="FE115" t="s">
        <v>2401</v>
      </c>
      <c r="FF115">
        <v>12</v>
      </c>
      <c r="FI115">
        <v>12.5</v>
      </c>
      <c r="FJ115">
        <v>4</v>
      </c>
      <c r="FK115" t="s">
        <v>2233</v>
      </c>
      <c r="FM115">
        <v>1</v>
      </c>
      <c r="FN115" t="s">
        <v>2213</v>
      </c>
      <c r="FO115">
        <v>1</v>
      </c>
      <c r="FP115">
        <v>0</v>
      </c>
      <c r="FQ115">
        <v>0</v>
      </c>
      <c r="FR115">
        <v>0</v>
      </c>
      <c r="FS115" t="s">
        <v>2214</v>
      </c>
    </row>
    <row r="116" spans="1:175" x14ac:dyDescent="0.3">
      <c r="A116">
        <v>1005</v>
      </c>
      <c r="B116" t="s">
        <v>2461</v>
      </c>
      <c r="C116" t="s">
        <v>194</v>
      </c>
      <c r="D116" t="s">
        <v>2462</v>
      </c>
      <c r="E116" t="s">
        <v>227</v>
      </c>
      <c r="F116" t="s">
        <v>2463</v>
      </c>
      <c r="G116">
        <v>1</v>
      </c>
      <c r="H116">
        <v>1</v>
      </c>
      <c r="I116">
        <v>2</v>
      </c>
      <c r="J116">
        <v>2</v>
      </c>
      <c r="O116">
        <v>1</v>
      </c>
      <c r="P116">
        <v>0</v>
      </c>
      <c r="Q116">
        <v>1</v>
      </c>
      <c r="R116">
        <v>3</v>
      </c>
      <c r="T116">
        <v>2</v>
      </c>
      <c r="U116">
        <v>1</v>
      </c>
      <c r="W116">
        <v>1</v>
      </c>
      <c r="Y116">
        <v>1</v>
      </c>
      <c r="Z116">
        <v>1</v>
      </c>
      <c r="AA116">
        <v>1</v>
      </c>
      <c r="AB116">
        <v>2009</v>
      </c>
      <c r="AC116">
        <v>2</v>
      </c>
      <c r="AD116">
        <v>4</v>
      </c>
      <c r="AE116">
        <v>1</v>
      </c>
      <c r="AF116">
        <v>4</v>
      </c>
      <c r="AG116">
        <v>1</v>
      </c>
      <c r="AV116">
        <v>4</v>
      </c>
      <c r="AX116">
        <v>4</v>
      </c>
      <c r="AY116">
        <v>1</v>
      </c>
      <c r="BB116">
        <v>1</v>
      </c>
      <c r="BC116">
        <v>0</v>
      </c>
      <c r="BD116">
        <v>2</v>
      </c>
      <c r="BE116">
        <v>1</v>
      </c>
      <c r="BY116">
        <v>1</v>
      </c>
      <c r="BZ116">
        <v>1</v>
      </c>
      <c r="CA116">
        <v>2</v>
      </c>
      <c r="CB116">
        <v>2</v>
      </c>
      <c r="CC116">
        <v>2</v>
      </c>
      <c r="CD116">
        <v>2</v>
      </c>
      <c r="CE116">
        <v>2</v>
      </c>
      <c r="CF116">
        <v>2</v>
      </c>
      <c r="CG116">
        <v>1</v>
      </c>
      <c r="CH116">
        <v>2</v>
      </c>
      <c r="CI116">
        <v>1</v>
      </c>
      <c r="CJ116">
        <v>1</v>
      </c>
      <c r="CK116">
        <v>1</v>
      </c>
      <c r="CL116">
        <v>5</v>
      </c>
      <c r="CM116">
        <v>-98</v>
      </c>
      <c r="CN116">
        <v>1</v>
      </c>
      <c r="CO116">
        <v>1</v>
      </c>
      <c r="CP116">
        <v>1</v>
      </c>
      <c r="CQ116">
        <v>1</v>
      </c>
      <c r="CR116">
        <v>1</v>
      </c>
      <c r="CS116">
        <v>1</v>
      </c>
      <c r="CT116">
        <v>1</v>
      </c>
      <c r="CU116">
        <v>1</v>
      </c>
      <c r="CV116">
        <v>2</v>
      </c>
      <c r="CX116">
        <v>2</v>
      </c>
      <c r="CY116">
        <v>1</v>
      </c>
      <c r="CZ116">
        <v>1</v>
      </c>
      <c r="DA116">
        <v>3</v>
      </c>
      <c r="DB116">
        <v>1</v>
      </c>
      <c r="DC116">
        <v>23</v>
      </c>
      <c r="DD116">
        <v>3</v>
      </c>
      <c r="DE116">
        <v>1</v>
      </c>
      <c r="DF116">
        <v>2</v>
      </c>
      <c r="DG116">
        <v>2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2</v>
      </c>
      <c r="DO116">
        <v>1</v>
      </c>
      <c r="DP116">
        <v>2</v>
      </c>
      <c r="DQ116">
        <v>4</v>
      </c>
      <c r="DR116">
        <v>1</v>
      </c>
      <c r="DW116">
        <v>2</v>
      </c>
      <c r="DX116">
        <v>-98</v>
      </c>
      <c r="DY116">
        <v>1</v>
      </c>
      <c r="DZ116">
        <v>1</v>
      </c>
      <c r="EA116" t="s">
        <v>351</v>
      </c>
      <c r="EB116">
        <v>910</v>
      </c>
      <c r="EC116">
        <v>15.17</v>
      </c>
      <c r="EE116">
        <v>2</v>
      </c>
      <c r="EF116">
        <v>1</v>
      </c>
      <c r="EG116" t="s">
        <v>1736</v>
      </c>
      <c r="EI116">
        <v>1</v>
      </c>
      <c r="EJ116">
        <v>1</v>
      </c>
      <c r="EK116">
        <v>2</v>
      </c>
      <c r="EL116">
        <v>6</v>
      </c>
      <c r="EM116">
        <v>20</v>
      </c>
      <c r="ET116" t="s">
        <v>253</v>
      </c>
      <c r="EU116" t="s">
        <v>201</v>
      </c>
      <c r="EV116" t="s">
        <v>202</v>
      </c>
      <c r="EZ116">
        <v>1240</v>
      </c>
      <c r="FA116" t="s">
        <v>2204</v>
      </c>
      <c r="FB116" t="s">
        <v>204</v>
      </c>
      <c r="FC116">
        <v>0</v>
      </c>
      <c r="FD116" t="s">
        <v>2452</v>
      </c>
      <c r="FE116" t="s">
        <v>2401</v>
      </c>
      <c r="FF116">
        <v>12</v>
      </c>
      <c r="FI116">
        <v>12.5</v>
      </c>
      <c r="FJ116">
        <v>4</v>
      </c>
      <c r="FK116" t="s">
        <v>2233</v>
      </c>
      <c r="FL116">
        <v>0.5</v>
      </c>
      <c r="FM116">
        <v>1</v>
      </c>
      <c r="FN116" t="s">
        <v>2221</v>
      </c>
      <c r="FO116">
        <v>1</v>
      </c>
      <c r="FP116">
        <v>0</v>
      </c>
      <c r="FQ116">
        <v>0</v>
      </c>
      <c r="FR116">
        <v>0</v>
      </c>
      <c r="FS116" t="s">
        <v>2182</v>
      </c>
    </row>
    <row r="117" spans="1:175" x14ac:dyDescent="0.3">
      <c r="A117">
        <v>1173</v>
      </c>
      <c r="B117" t="s">
        <v>332</v>
      </c>
      <c r="C117" t="s">
        <v>265</v>
      </c>
      <c r="D117" t="s">
        <v>333</v>
      </c>
      <c r="E117" t="s">
        <v>334</v>
      </c>
      <c r="F117" t="s">
        <v>335</v>
      </c>
      <c r="G117">
        <v>1</v>
      </c>
      <c r="H117">
        <v>1</v>
      </c>
      <c r="I117">
        <v>2</v>
      </c>
      <c r="J117">
        <v>1</v>
      </c>
      <c r="K117">
        <v>2</v>
      </c>
      <c r="O117">
        <v>1</v>
      </c>
      <c r="P117">
        <v>1</v>
      </c>
      <c r="Q117">
        <v>2</v>
      </c>
      <c r="R117">
        <v>2</v>
      </c>
      <c r="U117">
        <v>1</v>
      </c>
      <c r="W117">
        <v>1</v>
      </c>
      <c r="Y117">
        <v>1</v>
      </c>
      <c r="Z117">
        <v>1</v>
      </c>
      <c r="AA117">
        <v>1</v>
      </c>
      <c r="AB117">
        <v>2008</v>
      </c>
      <c r="AC117">
        <v>3</v>
      </c>
      <c r="AD117">
        <v>4</v>
      </c>
      <c r="AE117">
        <v>-98</v>
      </c>
      <c r="AF117">
        <v>2</v>
      </c>
      <c r="AG117">
        <v>1</v>
      </c>
      <c r="AV117">
        <v>2</v>
      </c>
      <c r="AX117">
        <v>5</v>
      </c>
      <c r="AY117">
        <v>1</v>
      </c>
      <c r="AZ117">
        <v>1</v>
      </c>
      <c r="BA117">
        <v>0</v>
      </c>
      <c r="BD117">
        <v>2</v>
      </c>
      <c r="BE117">
        <v>1</v>
      </c>
      <c r="BF117">
        <v>1</v>
      </c>
      <c r="BG117">
        <v>1</v>
      </c>
      <c r="BH117">
        <v>2</v>
      </c>
      <c r="BI117">
        <v>2</v>
      </c>
      <c r="BJ117">
        <v>2</v>
      </c>
      <c r="BK117">
        <v>4</v>
      </c>
      <c r="BL117">
        <v>6</v>
      </c>
      <c r="BS117">
        <v>1</v>
      </c>
      <c r="BU117">
        <v>2</v>
      </c>
      <c r="BW117">
        <v>3</v>
      </c>
      <c r="BX117">
        <v>3</v>
      </c>
      <c r="BY117">
        <v>1</v>
      </c>
      <c r="BZ117">
        <v>1</v>
      </c>
      <c r="CA117">
        <v>1</v>
      </c>
      <c r="CB117">
        <v>2</v>
      </c>
      <c r="CC117">
        <v>1</v>
      </c>
      <c r="CD117">
        <v>2</v>
      </c>
      <c r="CE117">
        <v>2</v>
      </c>
      <c r="CF117">
        <v>1</v>
      </c>
      <c r="CG117">
        <v>2</v>
      </c>
      <c r="CH117">
        <v>1</v>
      </c>
      <c r="CI117">
        <v>1</v>
      </c>
      <c r="CJ117">
        <v>2</v>
      </c>
      <c r="CK117">
        <v>5</v>
      </c>
      <c r="CL117">
        <v>2</v>
      </c>
      <c r="CM117">
        <v>1</v>
      </c>
      <c r="CN117">
        <v>1</v>
      </c>
      <c r="CO117">
        <v>2</v>
      </c>
      <c r="CP117">
        <v>1</v>
      </c>
      <c r="CQ117">
        <v>2</v>
      </c>
      <c r="CR117">
        <v>1</v>
      </c>
      <c r="CS117">
        <v>0</v>
      </c>
      <c r="CV117">
        <v>2</v>
      </c>
      <c r="CX117">
        <v>1</v>
      </c>
      <c r="CY117">
        <v>1</v>
      </c>
      <c r="CZ117">
        <v>1</v>
      </c>
      <c r="DA117">
        <v>4</v>
      </c>
      <c r="DB117">
        <v>1</v>
      </c>
      <c r="DC117">
        <v>16</v>
      </c>
      <c r="DD117">
        <v>3</v>
      </c>
      <c r="DE117">
        <v>1</v>
      </c>
      <c r="DF117">
        <v>3</v>
      </c>
      <c r="DH117">
        <v>1</v>
      </c>
      <c r="DI117">
        <v>0</v>
      </c>
      <c r="DJ117">
        <v>0</v>
      </c>
      <c r="DK117">
        <v>0</v>
      </c>
      <c r="DL117">
        <v>2</v>
      </c>
      <c r="DO117">
        <v>1</v>
      </c>
      <c r="DP117">
        <v>2</v>
      </c>
      <c r="DQ117">
        <v>7</v>
      </c>
      <c r="DR117">
        <v>1</v>
      </c>
      <c r="DW117">
        <v>2</v>
      </c>
      <c r="DX117">
        <v>9</v>
      </c>
      <c r="DY117">
        <v>1</v>
      </c>
      <c r="DZ117">
        <v>1</v>
      </c>
      <c r="EA117" t="s">
        <v>336</v>
      </c>
      <c r="EB117">
        <v>737</v>
      </c>
      <c r="EC117">
        <v>12.28</v>
      </c>
      <c r="EE117">
        <v>2</v>
      </c>
      <c r="EF117">
        <v>1</v>
      </c>
      <c r="EG117" t="s">
        <v>337</v>
      </c>
      <c r="EI117">
        <v>1</v>
      </c>
      <c r="EJ117">
        <v>1</v>
      </c>
      <c r="EK117">
        <v>3</v>
      </c>
      <c r="EL117">
        <v>14</v>
      </c>
      <c r="EM117">
        <v>37</v>
      </c>
      <c r="ET117" t="s">
        <v>313</v>
      </c>
      <c r="EU117" t="s">
        <v>201</v>
      </c>
      <c r="EV117" t="s">
        <v>202</v>
      </c>
      <c r="EZ117">
        <v>1945</v>
      </c>
      <c r="FA117" t="s">
        <v>237</v>
      </c>
      <c r="FB117" t="s">
        <v>204</v>
      </c>
      <c r="FC117">
        <v>0</v>
      </c>
      <c r="FD117" t="s">
        <v>2429</v>
      </c>
      <c r="FE117" t="s">
        <v>2401</v>
      </c>
      <c r="FF117">
        <v>12</v>
      </c>
      <c r="FI117">
        <v>25</v>
      </c>
      <c r="FJ117">
        <v>2</v>
      </c>
      <c r="FK117" t="s">
        <v>2233</v>
      </c>
      <c r="FM117">
        <v>1</v>
      </c>
      <c r="FN117" t="s">
        <v>2221</v>
      </c>
      <c r="FO117">
        <v>1</v>
      </c>
      <c r="FP117">
        <v>0</v>
      </c>
      <c r="FQ117">
        <v>0</v>
      </c>
      <c r="FR117">
        <v>0</v>
      </c>
      <c r="FS117" t="s">
        <v>2182</v>
      </c>
    </row>
    <row r="118" spans="1:175" x14ac:dyDescent="0.3">
      <c r="A118">
        <v>1183</v>
      </c>
      <c r="B118" t="s">
        <v>343</v>
      </c>
      <c r="C118" t="s">
        <v>212</v>
      </c>
      <c r="D118" t="s">
        <v>344</v>
      </c>
      <c r="E118" t="s">
        <v>214</v>
      </c>
      <c r="F118" t="s">
        <v>345</v>
      </c>
      <c r="G118">
        <v>1</v>
      </c>
      <c r="H118">
        <v>1</v>
      </c>
      <c r="I118">
        <v>2</v>
      </c>
      <c r="J118">
        <v>1</v>
      </c>
      <c r="K118">
        <v>2</v>
      </c>
      <c r="O118">
        <v>1</v>
      </c>
      <c r="P118">
        <v>1</v>
      </c>
      <c r="Q118">
        <v>2</v>
      </c>
      <c r="R118">
        <v>2</v>
      </c>
      <c r="U118">
        <v>2</v>
      </c>
      <c r="W118">
        <v>1</v>
      </c>
      <c r="Y118">
        <v>1</v>
      </c>
      <c r="Z118">
        <v>1</v>
      </c>
      <c r="AA118">
        <v>1</v>
      </c>
      <c r="AB118">
        <v>2012</v>
      </c>
      <c r="AC118">
        <v>1</v>
      </c>
      <c r="AD118">
        <v>3</v>
      </c>
      <c r="AE118">
        <v>3</v>
      </c>
      <c r="AF118">
        <v>4</v>
      </c>
      <c r="AG118">
        <v>1</v>
      </c>
      <c r="AV118">
        <v>1</v>
      </c>
      <c r="AX118">
        <v>4</v>
      </c>
      <c r="AY118">
        <v>1</v>
      </c>
      <c r="BB118">
        <v>1</v>
      </c>
      <c r="BC118">
        <v>0</v>
      </c>
      <c r="BD118">
        <v>2</v>
      </c>
      <c r="BE118">
        <v>1</v>
      </c>
      <c r="BF118">
        <v>1</v>
      </c>
      <c r="BG118">
        <v>1</v>
      </c>
      <c r="BH118">
        <v>1</v>
      </c>
      <c r="BJ118">
        <v>1</v>
      </c>
      <c r="BK118">
        <v>6</v>
      </c>
      <c r="BL118">
        <v>-77</v>
      </c>
      <c r="BS118">
        <v>1</v>
      </c>
      <c r="BU118">
        <v>1</v>
      </c>
      <c r="BV118">
        <v>4</v>
      </c>
      <c r="BX118">
        <v>1</v>
      </c>
      <c r="BY118">
        <v>1</v>
      </c>
      <c r="BZ118">
        <v>1</v>
      </c>
      <c r="CA118">
        <v>1</v>
      </c>
      <c r="CB118">
        <v>2</v>
      </c>
      <c r="CC118">
        <v>1</v>
      </c>
      <c r="CD118">
        <v>2</v>
      </c>
      <c r="CE118">
        <v>2</v>
      </c>
      <c r="CF118">
        <v>1</v>
      </c>
      <c r="CG118">
        <v>2</v>
      </c>
      <c r="CH118">
        <v>1</v>
      </c>
      <c r="CI118">
        <v>1</v>
      </c>
      <c r="CJ118">
        <v>1</v>
      </c>
      <c r="CK118">
        <v>6</v>
      </c>
      <c r="CL118">
        <v>1</v>
      </c>
      <c r="CM118">
        <v>1</v>
      </c>
      <c r="CN118">
        <v>1</v>
      </c>
      <c r="CO118">
        <v>1</v>
      </c>
      <c r="CP118">
        <v>1</v>
      </c>
      <c r="CQ118">
        <v>1</v>
      </c>
      <c r="CR118">
        <v>1</v>
      </c>
      <c r="CS118">
        <v>0</v>
      </c>
      <c r="CV118">
        <v>2</v>
      </c>
      <c r="CX118">
        <v>2</v>
      </c>
      <c r="CY118">
        <v>1</v>
      </c>
      <c r="CZ118">
        <v>1</v>
      </c>
      <c r="DA118">
        <v>3</v>
      </c>
      <c r="DB118">
        <v>1</v>
      </c>
      <c r="DC118">
        <v>20</v>
      </c>
      <c r="DD118">
        <v>-98</v>
      </c>
      <c r="DE118">
        <v>1</v>
      </c>
      <c r="DF118">
        <v>4</v>
      </c>
      <c r="DH118">
        <v>1</v>
      </c>
      <c r="DI118">
        <v>0</v>
      </c>
      <c r="DJ118">
        <v>1</v>
      </c>
      <c r="DK118">
        <v>0</v>
      </c>
      <c r="DL118">
        <v>2</v>
      </c>
      <c r="DO118">
        <v>2</v>
      </c>
      <c r="DP118">
        <v>2</v>
      </c>
      <c r="DQ118">
        <v>5</v>
      </c>
      <c r="DR118">
        <v>2</v>
      </c>
      <c r="DW118">
        <v>2</v>
      </c>
      <c r="DX118">
        <v>7</v>
      </c>
      <c r="DY118">
        <v>1</v>
      </c>
      <c r="DZ118">
        <v>1</v>
      </c>
      <c r="EA118" t="s">
        <v>346</v>
      </c>
      <c r="EB118">
        <v>920</v>
      </c>
      <c r="EC118">
        <v>15.33</v>
      </c>
      <c r="EE118">
        <v>2</v>
      </c>
      <c r="EF118">
        <v>1</v>
      </c>
      <c r="EG118" t="s">
        <v>347</v>
      </c>
      <c r="EI118">
        <v>1</v>
      </c>
      <c r="EJ118">
        <v>1</v>
      </c>
      <c r="EK118">
        <v>3</v>
      </c>
      <c r="EL118">
        <v>8</v>
      </c>
      <c r="EM118">
        <v>25</v>
      </c>
      <c r="ET118" t="s">
        <v>313</v>
      </c>
      <c r="EU118" t="s">
        <v>201</v>
      </c>
      <c r="EV118" t="s">
        <v>202</v>
      </c>
      <c r="EZ118">
        <v>1418</v>
      </c>
      <c r="FA118" t="s">
        <v>237</v>
      </c>
      <c r="FB118" t="s">
        <v>204</v>
      </c>
      <c r="FC118">
        <v>0</v>
      </c>
      <c r="FD118" t="s">
        <v>2400</v>
      </c>
      <c r="FE118" t="s">
        <v>2401</v>
      </c>
      <c r="FF118">
        <v>12</v>
      </c>
      <c r="FI118">
        <v>12.5</v>
      </c>
      <c r="FJ118">
        <v>4</v>
      </c>
      <c r="FK118" t="s">
        <v>2220</v>
      </c>
      <c r="FL118">
        <v>3.5</v>
      </c>
      <c r="FM118">
        <v>1</v>
      </c>
      <c r="FN118" t="s">
        <v>2221</v>
      </c>
      <c r="FO118">
        <v>1</v>
      </c>
      <c r="FP118">
        <v>0</v>
      </c>
      <c r="FQ118">
        <v>0</v>
      </c>
      <c r="FR118">
        <v>0</v>
      </c>
      <c r="FS118" t="s">
        <v>2182</v>
      </c>
    </row>
    <row r="119" spans="1:175" x14ac:dyDescent="0.3">
      <c r="A119">
        <v>1235</v>
      </c>
      <c r="B119" t="s">
        <v>348</v>
      </c>
      <c r="C119" t="s">
        <v>212</v>
      </c>
      <c r="D119" t="s">
        <v>349</v>
      </c>
      <c r="E119" t="s">
        <v>214</v>
      </c>
      <c r="F119" t="s">
        <v>350</v>
      </c>
      <c r="G119">
        <v>1</v>
      </c>
      <c r="H119">
        <v>1</v>
      </c>
      <c r="I119">
        <v>2</v>
      </c>
      <c r="J119">
        <v>1</v>
      </c>
      <c r="K119">
        <v>2</v>
      </c>
      <c r="O119">
        <v>1</v>
      </c>
      <c r="P119">
        <v>1</v>
      </c>
      <c r="Q119">
        <v>2</v>
      </c>
      <c r="R119">
        <v>2</v>
      </c>
      <c r="U119">
        <v>2</v>
      </c>
      <c r="W119">
        <v>1</v>
      </c>
      <c r="Y119">
        <v>1</v>
      </c>
      <c r="Z119">
        <v>1</v>
      </c>
      <c r="AA119">
        <v>1</v>
      </c>
      <c r="AB119">
        <v>2013</v>
      </c>
      <c r="AC119">
        <v>2</v>
      </c>
      <c r="AD119">
        <v>4</v>
      </c>
      <c r="AE119">
        <v>1</v>
      </c>
      <c r="AF119">
        <v>3</v>
      </c>
      <c r="AG119">
        <v>1</v>
      </c>
      <c r="AV119">
        <v>1</v>
      </c>
      <c r="AX119">
        <v>4</v>
      </c>
      <c r="AY119">
        <v>2</v>
      </c>
      <c r="BB119">
        <v>1</v>
      </c>
      <c r="BC119">
        <v>0</v>
      </c>
      <c r="BD119">
        <v>2</v>
      </c>
      <c r="BE119">
        <v>2</v>
      </c>
      <c r="BF119">
        <v>1</v>
      </c>
      <c r="BG119">
        <v>1</v>
      </c>
      <c r="BH119">
        <v>1</v>
      </c>
      <c r="BJ119">
        <v>1</v>
      </c>
      <c r="BK119">
        <v>5</v>
      </c>
      <c r="BL119">
        <v>3</v>
      </c>
      <c r="BS119">
        <v>3</v>
      </c>
      <c r="BW119">
        <v>1</v>
      </c>
      <c r="BX119">
        <v>3</v>
      </c>
      <c r="BY119">
        <v>1</v>
      </c>
      <c r="BZ119">
        <v>1</v>
      </c>
      <c r="CA119">
        <v>1</v>
      </c>
      <c r="CB119">
        <v>2</v>
      </c>
      <c r="CC119">
        <v>1</v>
      </c>
      <c r="CD119">
        <v>2</v>
      </c>
      <c r="CE119">
        <v>2</v>
      </c>
      <c r="CF119">
        <v>1</v>
      </c>
      <c r="CG119">
        <v>1</v>
      </c>
      <c r="CH119">
        <v>1</v>
      </c>
      <c r="CI119">
        <v>1</v>
      </c>
      <c r="CJ119">
        <v>1</v>
      </c>
      <c r="CK119">
        <v>7</v>
      </c>
      <c r="CL119">
        <v>1</v>
      </c>
      <c r="CM119">
        <v>1</v>
      </c>
      <c r="CN119">
        <v>1</v>
      </c>
      <c r="CO119">
        <v>2</v>
      </c>
      <c r="CP119">
        <v>1</v>
      </c>
      <c r="CQ119">
        <v>2</v>
      </c>
      <c r="CR119">
        <v>1</v>
      </c>
      <c r="CS119">
        <v>1</v>
      </c>
      <c r="CT119">
        <v>1</v>
      </c>
      <c r="CU119">
        <v>1</v>
      </c>
      <c r="CV119">
        <v>2</v>
      </c>
      <c r="CX119">
        <v>2</v>
      </c>
      <c r="CY119">
        <v>1</v>
      </c>
      <c r="CZ119">
        <v>1</v>
      </c>
      <c r="DA119">
        <v>6</v>
      </c>
      <c r="DB119">
        <v>1</v>
      </c>
      <c r="DC119">
        <v>36</v>
      </c>
      <c r="DD119">
        <v>1</v>
      </c>
      <c r="DE119">
        <v>1</v>
      </c>
      <c r="DF119">
        <v>2</v>
      </c>
      <c r="DG119">
        <v>2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2</v>
      </c>
      <c r="DO119">
        <v>1</v>
      </c>
      <c r="DP119">
        <v>1</v>
      </c>
      <c r="DQ119">
        <v>8</v>
      </c>
      <c r="DR119">
        <v>1</v>
      </c>
      <c r="DW119">
        <v>2</v>
      </c>
      <c r="DX119">
        <v>10</v>
      </c>
      <c r="DY119">
        <v>1</v>
      </c>
      <c r="DZ119">
        <v>1</v>
      </c>
      <c r="EA119" t="s">
        <v>351</v>
      </c>
      <c r="EB119">
        <v>785</v>
      </c>
      <c r="EC119">
        <v>13.08</v>
      </c>
      <c r="EE119">
        <v>2</v>
      </c>
      <c r="EF119">
        <v>1</v>
      </c>
      <c r="EG119" t="s">
        <v>352</v>
      </c>
      <c r="EI119">
        <v>1</v>
      </c>
      <c r="EJ119">
        <v>1</v>
      </c>
      <c r="EK119">
        <v>3</v>
      </c>
      <c r="EL119">
        <v>8</v>
      </c>
      <c r="EM119">
        <v>25</v>
      </c>
      <c r="ET119" t="s">
        <v>313</v>
      </c>
      <c r="EU119" t="s">
        <v>201</v>
      </c>
      <c r="EV119" t="s">
        <v>202</v>
      </c>
      <c r="EZ119">
        <v>1418</v>
      </c>
      <c r="FA119" t="s">
        <v>237</v>
      </c>
      <c r="FB119" t="s">
        <v>204</v>
      </c>
      <c r="FC119">
        <v>0</v>
      </c>
      <c r="FD119" t="s">
        <v>2400</v>
      </c>
      <c r="FE119" t="s">
        <v>2401</v>
      </c>
      <c r="FF119">
        <v>12</v>
      </c>
      <c r="FI119">
        <v>17.5</v>
      </c>
      <c r="FJ119">
        <v>3</v>
      </c>
      <c r="FK119" t="s">
        <v>2233</v>
      </c>
      <c r="FL119">
        <v>0.5</v>
      </c>
      <c r="FM119">
        <v>1</v>
      </c>
      <c r="FN119" t="s">
        <v>2213</v>
      </c>
      <c r="FO119">
        <v>1</v>
      </c>
      <c r="FP119">
        <v>0</v>
      </c>
      <c r="FQ119">
        <v>0</v>
      </c>
      <c r="FR119">
        <v>0</v>
      </c>
      <c r="FS119" t="s">
        <v>2182</v>
      </c>
    </row>
    <row r="120" spans="1:175" x14ac:dyDescent="0.3">
      <c r="A120">
        <v>1301</v>
      </c>
      <c r="B120" t="s">
        <v>1979</v>
      </c>
      <c r="C120" t="s">
        <v>212</v>
      </c>
      <c r="D120" t="s">
        <v>1980</v>
      </c>
      <c r="E120" t="s">
        <v>309</v>
      </c>
      <c r="F120" t="s">
        <v>1981</v>
      </c>
      <c r="G120">
        <v>1</v>
      </c>
      <c r="H120">
        <v>1</v>
      </c>
      <c r="I120">
        <v>2</v>
      </c>
      <c r="J120">
        <v>1</v>
      </c>
      <c r="K120">
        <v>2</v>
      </c>
      <c r="O120">
        <v>1</v>
      </c>
      <c r="P120">
        <v>1</v>
      </c>
      <c r="Q120">
        <v>2</v>
      </c>
      <c r="R120">
        <v>3</v>
      </c>
      <c r="T120">
        <v>2</v>
      </c>
      <c r="U120">
        <v>2</v>
      </c>
      <c r="W120">
        <v>1</v>
      </c>
      <c r="Y120">
        <v>1</v>
      </c>
      <c r="Z120">
        <v>1</v>
      </c>
      <c r="AA120">
        <v>1</v>
      </c>
      <c r="AB120">
        <v>2011</v>
      </c>
      <c r="AC120">
        <v>2</v>
      </c>
      <c r="AD120">
        <v>4</v>
      </c>
      <c r="AE120">
        <v>1</v>
      </c>
      <c r="AF120">
        <v>5</v>
      </c>
      <c r="AG120">
        <v>1</v>
      </c>
      <c r="AV120">
        <v>1</v>
      </c>
      <c r="AX120">
        <v>1</v>
      </c>
      <c r="AY120">
        <v>-77</v>
      </c>
      <c r="BB120">
        <v>1</v>
      </c>
      <c r="BC120">
        <v>0</v>
      </c>
      <c r="BD120">
        <v>2</v>
      </c>
      <c r="BE120">
        <v>1</v>
      </c>
      <c r="BF120">
        <v>2</v>
      </c>
      <c r="BG120">
        <v>2</v>
      </c>
      <c r="BI120">
        <v>2</v>
      </c>
      <c r="BK120">
        <v>3</v>
      </c>
      <c r="BL120">
        <v>1</v>
      </c>
      <c r="BS120">
        <v>1</v>
      </c>
      <c r="BU120">
        <v>2</v>
      </c>
      <c r="BW120">
        <v>3</v>
      </c>
      <c r="BX120">
        <v>3</v>
      </c>
      <c r="BY120">
        <v>2</v>
      </c>
      <c r="BZ120">
        <v>2</v>
      </c>
      <c r="CA120">
        <v>1</v>
      </c>
      <c r="CB120">
        <v>2</v>
      </c>
      <c r="CC120">
        <v>1</v>
      </c>
      <c r="CD120">
        <v>2</v>
      </c>
      <c r="CE120">
        <v>2</v>
      </c>
      <c r="CF120">
        <v>2</v>
      </c>
      <c r="CG120">
        <v>2</v>
      </c>
      <c r="CH120">
        <v>3</v>
      </c>
      <c r="CI120">
        <v>2</v>
      </c>
      <c r="CJ120">
        <v>2</v>
      </c>
      <c r="CK120">
        <v>7</v>
      </c>
      <c r="CL120">
        <v>7</v>
      </c>
      <c r="CM120">
        <v>6</v>
      </c>
      <c r="CN120">
        <v>1</v>
      </c>
      <c r="CO120">
        <v>1</v>
      </c>
      <c r="CP120">
        <v>1</v>
      </c>
      <c r="CQ120">
        <v>1</v>
      </c>
      <c r="CR120">
        <v>1</v>
      </c>
      <c r="CS120">
        <v>1</v>
      </c>
      <c r="CT120">
        <v>1</v>
      </c>
      <c r="CU120">
        <v>1</v>
      </c>
      <c r="CV120">
        <v>2</v>
      </c>
      <c r="CX120">
        <v>2</v>
      </c>
      <c r="CY120">
        <v>1</v>
      </c>
      <c r="CZ120">
        <v>1</v>
      </c>
      <c r="DA120">
        <v>3</v>
      </c>
      <c r="DB120">
        <v>1</v>
      </c>
      <c r="DC120">
        <v>3</v>
      </c>
      <c r="DD120">
        <v>2</v>
      </c>
      <c r="DE120">
        <v>1</v>
      </c>
      <c r="DF120">
        <v>9</v>
      </c>
      <c r="DH120">
        <v>5</v>
      </c>
      <c r="DI120">
        <v>1</v>
      </c>
      <c r="DJ120">
        <v>0</v>
      </c>
      <c r="DK120">
        <v>2</v>
      </c>
      <c r="DL120">
        <v>0</v>
      </c>
      <c r="DM120">
        <v>1</v>
      </c>
      <c r="DO120">
        <v>2</v>
      </c>
      <c r="DP120">
        <v>2</v>
      </c>
      <c r="DQ120">
        <v>3</v>
      </c>
      <c r="DR120">
        <v>6</v>
      </c>
      <c r="DW120">
        <v>1</v>
      </c>
      <c r="DX120">
        <v>5</v>
      </c>
      <c r="DY120">
        <v>1</v>
      </c>
      <c r="DZ120">
        <v>2</v>
      </c>
      <c r="EA120" t="s">
        <v>887</v>
      </c>
      <c r="EB120">
        <v>1025</v>
      </c>
      <c r="EC120">
        <v>17.079999999999998</v>
      </c>
      <c r="EE120">
        <v>2</v>
      </c>
      <c r="EF120">
        <v>1</v>
      </c>
      <c r="EG120" t="s">
        <v>243</v>
      </c>
      <c r="EI120">
        <v>1</v>
      </c>
      <c r="EJ120">
        <v>1</v>
      </c>
      <c r="EK120">
        <v>3</v>
      </c>
      <c r="EL120">
        <v>9</v>
      </c>
      <c r="EM120">
        <v>27</v>
      </c>
      <c r="ET120" t="s">
        <v>313</v>
      </c>
      <c r="EU120" t="s">
        <v>201</v>
      </c>
      <c r="EV120" t="s">
        <v>202</v>
      </c>
      <c r="EZ120">
        <v>2522</v>
      </c>
      <c r="FA120" t="s">
        <v>237</v>
      </c>
      <c r="FB120" t="s">
        <v>204</v>
      </c>
      <c r="FC120">
        <v>0</v>
      </c>
      <c r="FD120" t="s">
        <v>2400</v>
      </c>
      <c r="FE120" t="s">
        <v>2401</v>
      </c>
      <c r="FF120">
        <v>12</v>
      </c>
      <c r="FI120">
        <v>7.5</v>
      </c>
      <c r="FJ120">
        <v>4</v>
      </c>
      <c r="FK120" t="s">
        <v>2233</v>
      </c>
      <c r="FL120">
        <v>0.5</v>
      </c>
      <c r="FM120">
        <v>1</v>
      </c>
      <c r="FN120" t="s">
        <v>2221</v>
      </c>
      <c r="FO120">
        <v>1</v>
      </c>
      <c r="FP120">
        <v>0</v>
      </c>
      <c r="FQ120">
        <v>0</v>
      </c>
      <c r="FR120">
        <v>0</v>
      </c>
      <c r="FS120" t="s">
        <v>2214</v>
      </c>
    </row>
    <row r="121" spans="1:175" x14ac:dyDescent="0.3">
      <c r="A121">
        <v>1324</v>
      </c>
      <c r="B121" t="s">
        <v>2464</v>
      </c>
      <c r="C121" t="s">
        <v>194</v>
      </c>
      <c r="D121" t="s">
        <v>2465</v>
      </c>
      <c r="E121" t="s">
        <v>299</v>
      </c>
      <c r="F121" t="s">
        <v>2466</v>
      </c>
      <c r="G121">
        <v>1</v>
      </c>
      <c r="H121">
        <v>1</v>
      </c>
      <c r="I121">
        <v>2</v>
      </c>
      <c r="J121">
        <v>2</v>
      </c>
      <c r="O121">
        <v>1</v>
      </c>
      <c r="P121">
        <v>0</v>
      </c>
      <c r="Q121">
        <v>1</v>
      </c>
      <c r="R121">
        <v>3</v>
      </c>
      <c r="T121">
        <v>2</v>
      </c>
      <c r="U121">
        <v>1</v>
      </c>
      <c r="W121">
        <v>1</v>
      </c>
      <c r="Y121">
        <v>1</v>
      </c>
      <c r="Z121">
        <v>1</v>
      </c>
      <c r="AA121">
        <v>1</v>
      </c>
      <c r="AB121">
        <v>2011</v>
      </c>
      <c r="AC121">
        <v>2</v>
      </c>
      <c r="AD121">
        <v>4</v>
      </c>
      <c r="AE121">
        <v>1</v>
      </c>
      <c r="AF121">
        <v>5</v>
      </c>
      <c r="AG121">
        <v>1</v>
      </c>
      <c r="AV121">
        <v>2</v>
      </c>
      <c r="AX121">
        <v>2</v>
      </c>
      <c r="AY121">
        <v>2</v>
      </c>
      <c r="BB121">
        <v>1</v>
      </c>
      <c r="BC121">
        <v>10</v>
      </c>
      <c r="BD121">
        <v>2</v>
      </c>
      <c r="BE121">
        <v>2</v>
      </c>
      <c r="BY121">
        <v>1</v>
      </c>
      <c r="BZ121">
        <v>1</v>
      </c>
      <c r="CA121">
        <v>2</v>
      </c>
      <c r="CB121">
        <v>1</v>
      </c>
      <c r="CC121">
        <v>2</v>
      </c>
      <c r="CD121">
        <v>2</v>
      </c>
      <c r="CE121">
        <v>2</v>
      </c>
      <c r="CF121">
        <v>1</v>
      </c>
      <c r="CG121">
        <v>1</v>
      </c>
      <c r="CH121">
        <v>2</v>
      </c>
      <c r="CI121">
        <v>2</v>
      </c>
      <c r="CJ121">
        <v>2</v>
      </c>
      <c r="CK121">
        <v>1</v>
      </c>
      <c r="CL121">
        <v>1</v>
      </c>
      <c r="CM121">
        <v>5</v>
      </c>
      <c r="CN121">
        <v>1</v>
      </c>
      <c r="CO121">
        <v>1</v>
      </c>
      <c r="CP121">
        <v>1</v>
      </c>
      <c r="CQ121">
        <v>1</v>
      </c>
      <c r="CR121">
        <v>1</v>
      </c>
      <c r="CS121">
        <v>0</v>
      </c>
      <c r="CV121">
        <v>2</v>
      </c>
      <c r="CX121">
        <v>1</v>
      </c>
      <c r="CY121">
        <v>1</v>
      </c>
      <c r="CZ121">
        <v>1</v>
      </c>
      <c r="DA121">
        <v>3</v>
      </c>
      <c r="DB121">
        <v>1</v>
      </c>
      <c r="DC121">
        <v>10</v>
      </c>
      <c r="DD121">
        <v>6</v>
      </c>
      <c r="DE121">
        <v>1</v>
      </c>
      <c r="DF121">
        <v>2</v>
      </c>
      <c r="DH121">
        <v>0</v>
      </c>
      <c r="DI121">
        <v>1</v>
      </c>
      <c r="DJ121">
        <v>0</v>
      </c>
      <c r="DK121">
        <v>0</v>
      </c>
      <c r="DL121">
        <v>1</v>
      </c>
      <c r="DO121">
        <v>2</v>
      </c>
      <c r="DP121">
        <v>2</v>
      </c>
      <c r="DQ121">
        <v>4</v>
      </c>
      <c r="DR121">
        <v>1</v>
      </c>
      <c r="DW121">
        <v>2</v>
      </c>
      <c r="DX121">
        <v>-98</v>
      </c>
      <c r="DY121">
        <v>1</v>
      </c>
      <c r="DZ121">
        <v>1</v>
      </c>
      <c r="EA121" t="s">
        <v>2467</v>
      </c>
      <c r="EB121">
        <v>846</v>
      </c>
      <c r="EC121">
        <v>14.1</v>
      </c>
      <c r="EE121">
        <v>2</v>
      </c>
      <c r="EF121">
        <v>1</v>
      </c>
      <c r="EG121" t="s">
        <v>2468</v>
      </c>
      <c r="EI121">
        <v>1</v>
      </c>
      <c r="EJ121">
        <v>1</v>
      </c>
      <c r="EK121">
        <v>2</v>
      </c>
      <c r="EL121">
        <v>7</v>
      </c>
      <c r="EM121">
        <v>22</v>
      </c>
      <c r="ET121" t="s">
        <v>313</v>
      </c>
      <c r="EU121" t="s">
        <v>201</v>
      </c>
      <c r="EV121" t="s">
        <v>202</v>
      </c>
      <c r="EZ121">
        <v>2037</v>
      </c>
      <c r="FA121" t="s">
        <v>2204</v>
      </c>
      <c r="FB121" t="s">
        <v>204</v>
      </c>
      <c r="FC121">
        <v>0</v>
      </c>
      <c r="FD121" t="s">
        <v>2429</v>
      </c>
      <c r="FE121" t="s">
        <v>2401</v>
      </c>
      <c r="FF121">
        <v>12</v>
      </c>
      <c r="FI121">
        <v>7.5</v>
      </c>
      <c r="FJ121">
        <v>4</v>
      </c>
      <c r="FK121" t="s">
        <v>2233</v>
      </c>
      <c r="FL121">
        <v>0.5</v>
      </c>
      <c r="FM121">
        <v>1</v>
      </c>
      <c r="FN121" t="s">
        <v>2213</v>
      </c>
      <c r="FO121">
        <v>0</v>
      </c>
      <c r="FP121">
        <v>1</v>
      </c>
      <c r="FQ121">
        <v>0</v>
      </c>
      <c r="FR121">
        <v>0</v>
      </c>
      <c r="FS121" t="s">
        <v>2182</v>
      </c>
    </row>
    <row r="122" spans="1:175" x14ac:dyDescent="0.3">
      <c r="A122">
        <v>1335</v>
      </c>
      <c r="B122" t="s">
        <v>2469</v>
      </c>
      <c r="C122" t="s">
        <v>194</v>
      </c>
      <c r="D122" t="s">
        <v>2470</v>
      </c>
      <c r="E122" t="s">
        <v>227</v>
      </c>
      <c r="F122" t="s">
        <v>2471</v>
      </c>
      <c r="G122">
        <v>1</v>
      </c>
      <c r="H122">
        <v>1</v>
      </c>
      <c r="I122">
        <v>2</v>
      </c>
      <c r="J122">
        <v>2</v>
      </c>
      <c r="O122">
        <v>1</v>
      </c>
      <c r="P122">
        <v>0</v>
      </c>
      <c r="Q122">
        <v>1</v>
      </c>
      <c r="R122">
        <v>2</v>
      </c>
      <c r="U122">
        <v>2</v>
      </c>
      <c r="W122">
        <v>1</v>
      </c>
      <c r="Y122">
        <v>1</v>
      </c>
      <c r="Z122">
        <v>1</v>
      </c>
      <c r="AA122">
        <v>1</v>
      </c>
      <c r="AB122">
        <v>2012</v>
      </c>
      <c r="AC122">
        <v>2</v>
      </c>
      <c r="AD122">
        <v>4</v>
      </c>
      <c r="AE122">
        <v>-98</v>
      </c>
      <c r="AF122">
        <v>5</v>
      </c>
      <c r="AG122">
        <v>2</v>
      </c>
      <c r="AH122">
        <v>2</v>
      </c>
      <c r="AJ122">
        <v>10</v>
      </c>
      <c r="AK122">
        <v>7</v>
      </c>
      <c r="AR122">
        <v>2</v>
      </c>
      <c r="AS122">
        <v>1</v>
      </c>
      <c r="AT122">
        <v>2</v>
      </c>
      <c r="AU122">
        <v>2</v>
      </c>
      <c r="AV122">
        <v>2</v>
      </c>
      <c r="AX122">
        <v>9</v>
      </c>
      <c r="AY122">
        <v>2</v>
      </c>
      <c r="AZ122">
        <v>1</v>
      </c>
      <c r="BA122">
        <v>0</v>
      </c>
      <c r="BB122">
        <v>1</v>
      </c>
      <c r="BC122">
        <v>0</v>
      </c>
      <c r="BD122">
        <v>2</v>
      </c>
      <c r="BE122">
        <v>2</v>
      </c>
      <c r="BY122">
        <v>-98</v>
      </c>
      <c r="BZ122">
        <v>1</v>
      </c>
      <c r="CA122">
        <v>1</v>
      </c>
      <c r="CB122">
        <v>2</v>
      </c>
      <c r="CC122">
        <v>2</v>
      </c>
      <c r="CD122">
        <v>2</v>
      </c>
      <c r="CE122">
        <v>1</v>
      </c>
      <c r="CF122">
        <v>1</v>
      </c>
      <c r="CG122">
        <v>2</v>
      </c>
      <c r="CH122">
        <v>1</v>
      </c>
      <c r="CI122">
        <v>1</v>
      </c>
      <c r="CJ122">
        <v>1</v>
      </c>
      <c r="CK122">
        <v>7</v>
      </c>
      <c r="CL122">
        <v>1</v>
      </c>
      <c r="CM122">
        <v>1</v>
      </c>
      <c r="CN122">
        <v>1</v>
      </c>
      <c r="CO122">
        <v>2</v>
      </c>
      <c r="CP122">
        <v>1</v>
      </c>
      <c r="CQ122">
        <v>2</v>
      </c>
      <c r="CR122">
        <v>1</v>
      </c>
      <c r="CS122">
        <v>0</v>
      </c>
      <c r="CV122">
        <v>2</v>
      </c>
      <c r="CX122">
        <v>2</v>
      </c>
      <c r="CY122">
        <v>1</v>
      </c>
      <c r="CZ122">
        <v>1</v>
      </c>
      <c r="DA122">
        <v>4</v>
      </c>
      <c r="DB122">
        <v>1</v>
      </c>
      <c r="DC122">
        <v>20</v>
      </c>
      <c r="DD122">
        <v>1</v>
      </c>
      <c r="DE122">
        <v>1</v>
      </c>
      <c r="DF122">
        <v>2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2</v>
      </c>
      <c r="DO122">
        <v>1</v>
      </c>
      <c r="DP122">
        <v>2</v>
      </c>
      <c r="DQ122">
        <v>6</v>
      </c>
      <c r="DR122">
        <v>-98</v>
      </c>
      <c r="DW122">
        <v>-98</v>
      </c>
      <c r="DX122">
        <v>-98</v>
      </c>
      <c r="DY122">
        <v>-98</v>
      </c>
      <c r="DZ122">
        <v>1</v>
      </c>
      <c r="EA122" t="s">
        <v>229</v>
      </c>
      <c r="EB122">
        <v>1180</v>
      </c>
      <c r="EC122">
        <v>19.670000000000002</v>
      </c>
      <c r="EE122">
        <v>2</v>
      </c>
      <c r="EF122">
        <v>1</v>
      </c>
      <c r="EG122" t="s">
        <v>328</v>
      </c>
      <c r="EI122">
        <v>1</v>
      </c>
      <c r="EJ122">
        <v>1</v>
      </c>
      <c r="EK122">
        <v>2</v>
      </c>
      <c r="EL122">
        <v>6</v>
      </c>
      <c r="EM122">
        <v>20</v>
      </c>
      <c r="ET122" t="s">
        <v>313</v>
      </c>
      <c r="EU122" t="s">
        <v>201</v>
      </c>
      <c r="EV122" t="s">
        <v>202</v>
      </c>
      <c r="EZ122">
        <v>1240</v>
      </c>
      <c r="FA122" t="s">
        <v>2204</v>
      </c>
      <c r="FB122" t="s">
        <v>204</v>
      </c>
      <c r="FC122">
        <v>1</v>
      </c>
      <c r="FD122" t="s">
        <v>2429</v>
      </c>
      <c r="FE122" t="s">
        <v>2407</v>
      </c>
      <c r="FF122">
        <v>2</v>
      </c>
      <c r="FG122">
        <v>0.1666667</v>
      </c>
      <c r="FH122">
        <v>12</v>
      </c>
      <c r="FI122">
        <v>7.5</v>
      </c>
      <c r="FJ122">
        <v>4</v>
      </c>
      <c r="FK122" t="s">
        <v>2233</v>
      </c>
      <c r="FM122">
        <v>1</v>
      </c>
      <c r="FN122" t="s">
        <v>2213</v>
      </c>
      <c r="FO122">
        <v>0</v>
      </c>
      <c r="FP122">
        <v>1</v>
      </c>
      <c r="FQ122">
        <v>0</v>
      </c>
      <c r="FR122">
        <v>0</v>
      </c>
      <c r="FS122" t="s">
        <v>205</v>
      </c>
    </row>
    <row r="123" spans="1:175" x14ac:dyDescent="0.3">
      <c r="A123">
        <v>1353</v>
      </c>
      <c r="B123" t="s">
        <v>2472</v>
      </c>
      <c r="C123" t="s">
        <v>212</v>
      </c>
      <c r="D123" t="s">
        <v>2473</v>
      </c>
      <c r="E123" t="s">
        <v>214</v>
      </c>
      <c r="F123" t="s">
        <v>2474</v>
      </c>
      <c r="G123">
        <v>1</v>
      </c>
      <c r="H123">
        <v>1</v>
      </c>
      <c r="I123">
        <v>2</v>
      </c>
      <c r="J123">
        <v>2</v>
      </c>
      <c r="O123">
        <v>1</v>
      </c>
      <c r="P123">
        <v>0</v>
      </c>
      <c r="Q123">
        <v>1</v>
      </c>
      <c r="R123">
        <v>3</v>
      </c>
      <c r="T123">
        <v>2</v>
      </c>
      <c r="U123">
        <v>2</v>
      </c>
      <c r="W123">
        <v>1</v>
      </c>
      <c r="Y123">
        <v>1</v>
      </c>
      <c r="Z123">
        <v>1</v>
      </c>
      <c r="AA123">
        <v>1</v>
      </c>
      <c r="AB123">
        <v>2013</v>
      </c>
      <c r="AC123">
        <v>3</v>
      </c>
      <c r="AD123">
        <v>1</v>
      </c>
      <c r="AE123">
        <v>2</v>
      </c>
      <c r="AF123">
        <v>5</v>
      </c>
      <c r="AG123">
        <v>2</v>
      </c>
      <c r="AH123">
        <v>2</v>
      </c>
      <c r="AJ123">
        <v>3</v>
      </c>
      <c r="AK123">
        <v>4</v>
      </c>
      <c r="AR123">
        <v>1</v>
      </c>
      <c r="AU123">
        <v>3</v>
      </c>
      <c r="AV123">
        <v>4</v>
      </c>
      <c r="AX123">
        <v>1</v>
      </c>
      <c r="AY123">
        <v>2</v>
      </c>
      <c r="BB123">
        <v>1</v>
      </c>
      <c r="BC123">
        <v>25</v>
      </c>
      <c r="BD123">
        <v>1</v>
      </c>
      <c r="BY123">
        <v>-98</v>
      </c>
      <c r="BZ123">
        <v>2</v>
      </c>
      <c r="CA123">
        <v>1</v>
      </c>
      <c r="CB123">
        <v>2</v>
      </c>
      <c r="CC123">
        <v>2</v>
      </c>
      <c r="CD123">
        <v>2</v>
      </c>
      <c r="CE123">
        <v>2</v>
      </c>
      <c r="CF123">
        <v>1</v>
      </c>
      <c r="CG123">
        <v>2</v>
      </c>
      <c r="CH123">
        <v>2</v>
      </c>
      <c r="CI123">
        <v>2</v>
      </c>
      <c r="CJ123">
        <v>2</v>
      </c>
      <c r="CK123">
        <v>7</v>
      </c>
      <c r="CL123">
        <v>1</v>
      </c>
      <c r="CM123">
        <v>1</v>
      </c>
      <c r="CN123">
        <v>1</v>
      </c>
      <c r="CO123">
        <v>1</v>
      </c>
      <c r="CP123">
        <v>1</v>
      </c>
      <c r="CQ123">
        <v>1</v>
      </c>
      <c r="CR123">
        <v>1</v>
      </c>
      <c r="CS123">
        <v>0</v>
      </c>
      <c r="CV123">
        <v>2</v>
      </c>
      <c r="CX123">
        <v>2</v>
      </c>
      <c r="CY123">
        <v>2</v>
      </c>
      <c r="CZ123">
        <v>1</v>
      </c>
      <c r="DA123">
        <v>3</v>
      </c>
      <c r="DB123">
        <v>1</v>
      </c>
      <c r="DC123">
        <v>30</v>
      </c>
      <c r="DD123">
        <v>3</v>
      </c>
      <c r="DE123">
        <v>1</v>
      </c>
      <c r="DF123">
        <v>3</v>
      </c>
      <c r="DH123">
        <v>2</v>
      </c>
      <c r="DI123">
        <v>0</v>
      </c>
      <c r="DJ123">
        <v>0</v>
      </c>
      <c r="DK123">
        <v>1</v>
      </c>
      <c r="DO123">
        <v>1</v>
      </c>
      <c r="DP123">
        <v>2</v>
      </c>
      <c r="DQ123">
        <v>6</v>
      </c>
      <c r="DR123">
        <v>1</v>
      </c>
      <c r="DW123">
        <v>2</v>
      </c>
      <c r="DX123">
        <v>6</v>
      </c>
      <c r="DY123">
        <v>1</v>
      </c>
      <c r="DZ123">
        <v>2</v>
      </c>
      <c r="EA123" t="s">
        <v>2475</v>
      </c>
      <c r="EB123">
        <v>1101</v>
      </c>
      <c r="EC123">
        <v>18.350000000000001</v>
      </c>
      <c r="EE123">
        <v>2</v>
      </c>
      <c r="EF123">
        <v>1</v>
      </c>
      <c r="EG123" t="s">
        <v>230</v>
      </c>
      <c r="EI123">
        <v>1</v>
      </c>
      <c r="EJ123">
        <v>1</v>
      </c>
      <c r="EK123">
        <v>2</v>
      </c>
      <c r="EL123">
        <v>8</v>
      </c>
      <c r="EM123">
        <v>24</v>
      </c>
      <c r="ET123" t="s">
        <v>313</v>
      </c>
      <c r="EU123" t="s">
        <v>201</v>
      </c>
      <c r="EV123" t="s">
        <v>202</v>
      </c>
      <c r="EZ123">
        <v>1418</v>
      </c>
      <c r="FA123" t="s">
        <v>2204</v>
      </c>
      <c r="FB123" t="s">
        <v>204</v>
      </c>
      <c r="FC123">
        <v>0</v>
      </c>
      <c r="FD123" t="s">
        <v>2452</v>
      </c>
      <c r="FE123" t="s">
        <v>2407</v>
      </c>
      <c r="FF123">
        <v>12</v>
      </c>
      <c r="FG123">
        <v>1</v>
      </c>
      <c r="FH123">
        <v>12</v>
      </c>
      <c r="FI123">
        <v>7.5</v>
      </c>
      <c r="FJ123">
        <v>4</v>
      </c>
      <c r="FK123" t="s">
        <v>2206</v>
      </c>
      <c r="FL123">
        <v>1.5</v>
      </c>
      <c r="FM123">
        <v>0</v>
      </c>
      <c r="FN123" t="s">
        <v>2207</v>
      </c>
      <c r="FO123">
        <v>1</v>
      </c>
      <c r="FP123">
        <v>0</v>
      </c>
      <c r="FQ123">
        <v>0</v>
      </c>
      <c r="FR123">
        <v>0</v>
      </c>
      <c r="FS123" t="s">
        <v>2214</v>
      </c>
    </row>
    <row r="124" spans="1:175" x14ac:dyDescent="0.3">
      <c r="A124">
        <v>1387</v>
      </c>
      <c r="B124" t="s">
        <v>2476</v>
      </c>
      <c r="C124" t="s">
        <v>212</v>
      </c>
      <c r="D124" t="s">
        <v>2477</v>
      </c>
      <c r="E124" t="s">
        <v>808</v>
      </c>
      <c r="F124" t="s">
        <v>2478</v>
      </c>
      <c r="G124">
        <v>1</v>
      </c>
      <c r="H124">
        <v>1</v>
      </c>
      <c r="I124">
        <v>2</v>
      </c>
      <c r="J124">
        <v>2</v>
      </c>
      <c r="O124">
        <v>1</v>
      </c>
      <c r="P124">
        <v>0</v>
      </c>
      <c r="Q124">
        <v>1</v>
      </c>
      <c r="R124">
        <v>2</v>
      </c>
      <c r="U124">
        <v>2</v>
      </c>
      <c r="W124">
        <v>1</v>
      </c>
      <c r="Y124">
        <v>1</v>
      </c>
      <c r="Z124">
        <v>1</v>
      </c>
      <c r="AA124">
        <v>1</v>
      </c>
      <c r="AB124">
        <v>2013</v>
      </c>
      <c r="AC124">
        <v>1</v>
      </c>
      <c r="AD124">
        <v>2</v>
      </c>
      <c r="AE124">
        <v>3</v>
      </c>
      <c r="AF124">
        <v>3</v>
      </c>
      <c r="AG124">
        <v>1</v>
      </c>
      <c r="AV124">
        <v>1</v>
      </c>
      <c r="AX124">
        <v>1</v>
      </c>
      <c r="AY124">
        <v>2</v>
      </c>
      <c r="BB124">
        <v>1</v>
      </c>
      <c r="BC124">
        <v>0</v>
      </c>
      <c r="BD124">
        <v>2</v>
      </c>
      <c r="BE124">
        <v>2</v>
      </c>
      <c r="BY124">
        <v>2</v>
      </c>
      <c r="BZ124">
        <v>1</v>
      </c>
      <c r="CA124">
        <v>1</v>
      </c>
      <c r="CB124">
        <v>1</v>
      </c>
      <c r="CC124">
        <v>2</v>
      </c>
      <c r="CD124">
        <v>2</v>
      </c>
      <c r="CE124">
        <v>2</v>
      </c>
      <c r="CF124">
        <v>1</v>
      </c>
      <c r="CG124">
        <v>1</v>
      </c>
      <c r="CH124">
        <v>1</v>
      </c>
      <c r="CI124">
        <v>2</v>
      </c>
      <c r="CJ124">
        <v>1</v>
      </c>
      <c r="CK124">
        <v>7</v>
      </c>
      <c r="CL124">
        <v>1</v>
      </c>
      <c r="CM124">
        <v>2</v>
      </c>
      <c r="CN124">
        <v>1</v>
      </c>
      <c r="CO124">
        <v>1</v>
      </c>
      <c r="CP124">
        <v>1</v>
      </c>
      <c r="CQ124">
        <v>1</v>
      </c>
      <c r="CR124">
        <v>1</v>
      </c>
      <c r="CS124">
        <v>0</v>
      </c>
      <c r="CV124">
        <v>1</v>
      </c>
      <c r="CW124">
        <v>1</v>
      </c>
      <c r="CX124">
        <v>3</v>
      </c>
      <c r="CY124">
        <v>1</v>
      </c>
      <c r="CZ124">
        <v>1</v>
      </c>
      <c r="DA124">
        <v>4</v>
      </c>
      <c r="DB124">
        <v>1</v>
      </c>
      <c r="DC124">
        <v>54</v>
      </c>
      <c r="DD124">
        <v>1</v>
      </c>
      <c r="DE124">
        <v>1</v>
      </c>
      <c r="DF124">
        <v>5</v>
      </c>
      <c r="DG124">
        <v>5</v>
      </c>
      <c r="DH124">
        <v>3</v>
      </c>
      <c r="DI124">
        <v>0</v>
      </c>
      <c r="DJ124">
        <v>0</v>
      </c>
      <c r="DK124">
        <v>1</v>
      </c>
      <c r="DL124">
        <v>0</v>
      </c>
      <c r="DM124">
        <v>0</v>
      </c>
      <c r="DN124">
        <v>1</v>
      </c>
      <c r="DO124">
        <v>1</v>
      </c>
      <c r="DP124">
        <v>2</v>
      </c>
      <c r="DQ124">
        <v>5</v>
      </c>
      <c r="DR124">
        <v>4</v>
      </c>
      <c r="DW124">
        <v>2</v>
      </c>
      <c r="DX124">
        <v>2</v>
      </c>
      <c r="DY124">
        <v>1</v>
      </c>
      <c r="DZ124">
        <v>2</v>
      </c>
      <c r="EA124" t="s">
        <v>2479</v>
      </c>
      <c r="EB124">
        <v>1068</v>
      </c>
      <c r="EC124">
        <v>17.8</v>
      </c>
      <c r="EE124">
        <v>2</v>
      </c>
      <c r="EF124">
        <v>1</v>
      </c>
      <c r="EG124" t="s">
        <v>347</v>
      </c>
      <c r="EI124">
        <v>1</v>
      </c>
      <c r="EJ124">
        <v>1</v>
      </c>
      <c r="EK124">
        <v>2</v>
      </c>
      <c r="EL124">
        <v>11</v>
      </c>
      <c r="EM124">
        <v>30</v>
      </c>
      <c r="ET124" t="s">
        <v>313</v>
      </c>
      <c r="EU124" t="s">
        <v>201</v>
      </c>
      <c r="EV124" t="s">
        <v>202</v>
      </c>
      <c r="EZ124">
        <v>1851</v>
      </c>
      <c r="FA124" t="s">
        <v>2204</v>
      </c>
      <c r="FB124" t="s">
        <v>204</v>
      </c>
      <c r="FC124">
        <v>0</v>
      </c>
      <c r="FD124" t="s">
        <v>2400</v>
      </c>
      <c r="FE124" t="s">
        <v>2401</v>
      </c>
      <c r="FF124">
        <v>12</v>
      </c>
      <c r="FI124">
        <v>17.5</v>
      </c>
      <c r="FJ124">
        <v>3</v>
      </c>
      <c r="FK124" t="s">
        <v>2212</v>
      </c>
      <c r="FL124">
        <v>3.5</v>
      </c>
      <c r="FM124">
        <v>1</v>
      </c>
      <c r="FN124" t="s">
        <v>2213</v>
      </c>
      <c r="FO124">
        <v>1</v>
      </c>
      <c r="FP124">
        <v>0</v>
      </c>
      <c r="FQ124">
        <v>0</v>
      </c>
      <c r="FR124">
        <v>0</v>
      </c>
      <c r="FS124" t="s">
        <v>2214</v>
      </c>
    </row>
    <row r="125" spans="1:175" x14ac:dyDescent="0.3">
      <c r="A125">
        <v>1399</v>
      </c>
      <c r="B125" t="s">
        <v>357</v>
      </c>
      <c r="C125" t="s">
        <v>212</v>
      </c>
      <c r="D125" t="s">
        <v>358</v>
      </c>
      <c r="E125" t="s">
        <v>214</v>
      </c>
      <c r="F125" t="s">
        <v>359</v>
      </c>
      <c r="G125">
        <v>1</v>
      </c>
      <c r="H125">
        <v>1</v>
      </c>
      <c r="I125">
        <v>2</v>
      </c>
      <c r="J125">
        <v>1</v>
      </c>
      <c r="K125">
        <v>2</v>
      </c>
      <c r="O125">
        <v>1</v>
      </c>
      <c r="P125">
        <v>1</v>
      </c>
      <c r="Q125">
        <v>2</v>
      </c>
      <c r="R125">
        <v>3</v>
      </c>
      <c r="T125">
        <v>2</v>
      </c>
      <c r="U125">
        <v>2</v>
      </c>
      <c r="W125">
        <v>2</v>
      </c>
      <c r="Y125">
        <v>1</v>
      </c>
      <c r="Z125">
        <v>1</v>
      </c>
      <c r="AA125">
        <v>1</v>
      </c>
      <c r="AB125">
        <v>2009</v>
      </c>
      <c r="AC125">
        <v>1</v>
      </c>
      <c r="AD125">
        <v>2</v>
      </c>
      <c r="AE125">
        <v>1</v>
      </c>
      <c r="AF125">
        <v>5</v>
      </c>
      <c r="AG125">
        <v>1</v>
      </c>
      <c r="AV125">
        <v>1</v>
      </c>
      <c r="AX125">
        <v>2</v>
      </c>
      <c r="AY125">
        <v>2</v>
      </c>
      <c r="BB125">
        <v>1</v>
      </c>
      <c r="BC125">
        <v>10</v>
      </c>
      <c r="BD125">
        <v>2</v>
      </c>
      <c r="BE125">
        <v>1</v>
      </c>
      <c r="BF125">
        <v>1</v>
      </c>
      <c r="BG125">
        <v>1</v>
      </c>
      <c r="BH125">
        <v>2</v>
      </c>
      <c r="BI125">
        <v>2</v>
      </c>
      <c r="BJ125">
        <v>2</v>
      </c>
      <c r="BK125">
        <v>4</v>
      </c>
      <c r="BL125">
        <v>5</v>
      </c>
      <c r="BS125">
        <v>1</v>
      </c>
      <c r="BU125">
        <v>2</v>
      </c>
      <c r="BW125">
        <v>3</v>
      </c>
      <c r="BX125">
        <v>3</v>
      </c>
      <c r="BY125">
        <v>1</v>
      </c>
      <c r="BZ125">
        <v>1</v>
      </c>
      <c r="CA125">
        <v>1</v>
      </c>
      <c r="CB125">
        <v>2</v>
      </c>
      <c r="CC125">
        <v>1</v>
      </c>
      <c r="CD125">
        <v>2</v>
      </c>
      <c r="CE125">
        <v>1</v>
      </c>
      <c r="CF125">
        <v>1</v>
      </c>
      <c r="CG125">
        <v>1</v>
      </c>
      <c r="CH125">
        <v>1</v>
      </c>
      <c r="CI125">
        <v>1</v>
      </c>
      <c r="CJ125">
        <v>2</v>
      </c>
      <c r="CK125">
        <v>7</v>
      </c>
      <c r="CL125">
        <v>6</v>
      </c>
      <c r="CM125">
        <v>4</v>
      </c>
      <c r="CN125">
        <v>1</v>
      </c>
      <c r="CO125">
        <v>2</v>
      </c>
      <c r="CP125">
        <v>1</v>
      </c>
      <c r="CQ125">
        <v>2</v>
      </c>
      <c r="CR125">
        <v>1</v>
      </c>
      <c r="CS125">
        <v>0</v>
      </c>
      <c r="CV125">
        <v>2</v>
      </c>
      <c r="CX125">
        <v>2</v>
      </c>
      <c r="CY125">
        <v>2</v>
      </c>
      <c r="CZ125">
        <v>1</v>
      </c>
      <c r="DA125">
        <v>3</v>
      </c>
      <c r="DB125">
        <v>1</v>
      </c>
      <c r="DC125">
        <v>0.5</v>
      </c>
      <c r="DD125">
        <v>2</v>
      </c>
      <c r="DE125">
        <v>1</v>
      </c>
      <c r="DF125">
        <v>1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1</v>
      </c>
      <c r="DO125">
        <v>1</v>
      </c>
      <c r="DP125">
        <v>2</v>
      </c>
      <c r="DQ125">
        <v>4</v>
      </c>
      <c r="DR125">
        <v>1</v>
      </c>
      <c r="DW125">
        <v>2</v>
      </c>
      <c r="DX125">
        <v>3</v>
      </c>
      <c r="DY125">
        <v>1</v>
      </c>
      <c r="DZ125">
        <v>1</v>
      </c>
      <c r="EA125" t="s">
        <v>360</v>
      </c>
      <c r="EB125">
        <v>824</v>
      </c>
      <c r="EC125">
        <v>13.73</v>
      </c>
      <c r="EE125">
        <v>2</v>
      </c>
      <c r="EF125">
        <v>1</v>
      </c>
      <c r="EG125" t="s">
        <v>361</v>
      </c>
      <c r="EI125">
        <v>1</v>
      </c>
      <c r="EJ125">
        <v>1</v>
      </c>
      <c r="EK125">
        <v>3</v>
      </c>
      <c r="EL125">
        <v>8</v>
      </c>
      <c r="EM125">
        <v>25</v>
      </c>
      <c r="ET125" t="s">
        <v>313</v>
      </c>
      <c r="EU125" t="s">
        <v>201</v>
      </c>
      <c r="EV125" t="s">
        <v>202</v>
      </c>
      <c r="EZ125">
        <v>1418</v>
      </c>
      <c r="FA125" t="s">
        <v>237</v>
      </c>
      <c r="FB125" t="s">
        <v>204</v>
      </c>
      <c r="FC125">
        <v>0</v>
      </c>
      <c r="FD125" t="s">
        <v>2400</v>
      </c>
      <c r="FE125" t="s">
        <v>2401</v>
      </c>
      <c r="FF125">
        <v>12</v>
      </c>
      <c r="FI125">
        <v>7.5</v>
      </c>
      <c r="FJ125">
        <v>4</v>
      </c>
      <c r="FK125" t="s">
        <v>2212</v>
      </c>
      <c r="FL125">
        <v>0.5</v>
      </c>
      <c r="FM125">
        <v>1</v>
      </c>
      <c r="FN125" t="s">
        <v>2221</v>
      </c>
      <c r="FO125">
        <v>0</v>
      </c>
      <c r="FP125">
        <v>1</v>
      </c>
      <c r="FQ125">
        <v>0</v>
      </c>
      <c r="FR125">
        <v>0</v>
      </c>
      <c r="FS125" t="s">
        <v>2182</v>
      </c>
    </row>
    <row r="126" spans="1:175" x14ac:dyDescent="0.3">
      <c r="A126">
        <v>1479</v>
      </c>
      <c r="B126" t="s">
        <v>2480</v>
      </c>
      <c r="C126" t="s">
        <v>194</v>
      </c>
      <c r="D126" t="s">
        <v>2481</v>
      </c>
      <c r="E126" t="s">
        <v>227</v>
      </c>
      <c r="F126" t="s">
        <v>2482</v>
      </c>
      <c r="G126">
        <v>1</v>
      </c>
      <c r="H126">
        <v>1</v>
      </c>
      <c r="I126">
        <v>2</v>
      </c>
      <c r="J126">
        <v>2</v>
      </c>
      <c r="O126">
        <v>1</v>
      </c>
      <c r="P126">
        <v>0</v>
      </c>
      <c r="Q126">
        <v>1</v>
      </c>
      <c r="R126">
        <v>2</v>
      </c>
      <c r="U126">
        <v>2</v>
      </c>
      <c r="W126">
        <v>1</v>
      </c>
      <c r="Y126">
        <v>1</v>
      </c>
      <c r="Z126">
        <v>1</v>
      </c>
      <c r="AA126">
        <v>-98</v>
      </c>
      <c r="AC126">
        <v>2</v>
      </c>
      <c r="AD126">
        <v>4</v>
      </c>
      <c r="AE126">
        <v>2</v>
      </c>
      <c r="AF126">
        <v>5</v>
      </c>
      <c r="AG126">
        <v>1</v>
      </c>
      <c r="AV126">
        <v>4</v>
      </c>
      <c r="AX126">
        <v>2</v>
      </c>
      <c r="AY126">
        <v>2</v>
      </c>
      <c r="AZ126">
        <v>-98</v>
      </c>
      <c r="BB126">
        <v>1</v>
      </c>
      <c r="BC126">
        <v>0</v>
      </c>
      <c r="BD126">
        <v>2</v>
      </c>
      <c r="BE126">
        <v>1</v>
      </c>
      <c r="BY126">
        <v>2</v>
      </c>
      <c r="BZ126">
        <v>1</v>
      </c>
      <c r="CA126">
        <v>2</v>
      </c>
      <c r="CB126">
        <v>2</v>
      </c>
      <c r="CC126">
        <v>1</v>
      </c>
      <c r="CD126">
        <v>2</v>
      </c>
      <c r="CE126">
        <v>2</v>
      </c>
      <c r="CF126">
        <v>2</v>
      </c>
      <c r="CG126">
        <v>2</v>
      </c>
      <c r="CH126">
        <v>1</v>
      </c>
      <c r="CI126">
        <v>1</v>
      </c>
      <c r="CJ126">
        <v>1</v>
      </c>
      <c r="CK126">
        <v>3</v>
      </c>
      <c r="CL126">
        <v>6</v>
      </c>
      <c r="CM126">
        <v>1</v>
      </c>
      <c r="CN126">
        <v>1</v>
      </c>
      <c r="CO126">
        <v>1</v>
      </c>
      <c r="CP126">
        <v>1</v>
      </c>
      <c r="CQ126">
        <v>1</v>
      </c>
      <c r="CR126">
        <v>1</v>
      </c>
      <c r="CS126">
        <v>0</v>
      </c>
      <c r="CV126">
        <v>2</v>
      </c>
      <c r="CX126">
        <v>2</v>
      </c>
      <c r="CY126">
        <v>1</v>
      </c>
      <c r="CZ126">
        <v>1</v>
      </c>
      <c r="DA126">
        <v>4</v>
      </c>
      <c r="DB126">
        <v>1</v>
      </c>
      <c r="DC126">
        <v>20</v>
      </c>
      <c r="DD126">
        <v>2</v>
      </c>
      <c r="DE126">
        <v>1</v>
      </c>
      <c r="DF126">
        <v>2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2</v>
      </c>
      <c r="DO126">
        <v>1</v>
      </c>
      <c r="DP126">
        <v>2</v>
      </c>
      <c r="DQ126">
        <v>6</v>
      </c>
      <c r="DR126">
        <v>-98</v>
      </c>
      <c r="DW126">
        <v>2</v>
      </c>
      <c r="DX126">
        <v>7</v>
      </c>
      <c r="DY126">
        <v>1</v>
      </c>
      <c r="DZ126">
        <v>1</v>
      </c>
      <c r="EA126" t="s">
        <v>528</v>
      </c>
      <c r="EB126">
        <v>715</v>
      </c>
      <c r="EC126">
        <v>11.92</v>
      </c>
      <c r="EE126">
        <v>2</v>
      </c>
      <c r="EF126">
        <v>1</v>
      </c>
      <c r="EG126" t="s">
        <v>1368</v>
      </c>
      <c r="EI126">
        <v>1</v>
      </c>
      <c r="EJ126">
        <v>1</v>
      </c>
      <c r="EK126">
        <v>2</v>
      </c>
      <c r="EL126">
        <v>6</v>
      </c>
      <c r="EM126">
        <v>20</v>
      </c>
      <c r="ET126" t="s">
        <v>313</v>
      </c>
      <c r="EU126" t="s">
        <v>201</v>
      </c>
      <c r="EV126" t="s">
        <v>202</v>
      </c>
      <c r="EZ126">
        <v>1240</v>
      </c>
      <c r="FA126" t="s">
        <v>2204</v>
      </c>
      <c r="FB126" t="s">
        <v>204</v>
      </c>
      <c r="FC126">
        <v>0</v>
      </c>
      <c r="FD126" t="s">
        <v>2452</v>
      </c>
      <c r="FE126" t="s">
        <v>2401</v>
      </c>
      <c r="FF126">
        <v>12</v>
      </c>
      <c r="FI126">
        <v>7.5</v>
      </c>
      <c r="FJ126">
        <v>4</v>
      </c>
      <c r="FK126" t="s">
        <v>2233</v>
      </c>
      <c r="FL126">
        <v>1.5</v>
      </c>
      <c r="FM126">
        <v>1</v>
      </c>
      <c r="FN126" t="s">
        <v>2221</v>
      </c>
      <c r="FO126">
        <v>0</v>
      </c>
      <c r="FP126">
        <v>1</v>
      </c>
      <c r="FQ126">
        <v>0</v>
      </c>
      <c r="FR126">
        <v>0</v>
      </c>
      <c r="FS126" t="s">
        <v>2182</v>
      </c>
    </row>
    <row r="127" spans="1:175" x14ac:dyDescent="0.3">
      <c r="A127">
        <v>1538</v>
      </c>
      <c r="B127" t="s">
        <v>2483</v>
      </c>
      <c r="C127" t="s">
        <v>194</v>
      </c>
      <c r="D127" t="s">
        <v>2484</v>
      </c>
      <c r="E127" t="s">
        <v>221</v>
      </c>
      <c r="F127" t="s">
        <v>2485</v>
      </c>
      <c r="G127">
        <v>1</v>
      </c>
      <c r="H127">
        <v>1</v>
      </c>
      <c r="I127">
        <v>2</v>
      </c>
      <c r="J127">
        <v>2</v>
      </c>
      <c r="O127">
        <v>1</v>
      </c>
      <c r="P127">
        <v>0</v>
      </c>
      <c r="Q127">
        <v>1</v>
      </c>
      <c r="R127">
        <v>3</v>
      </c>
      <c r="T127">
        <v>2</v>
      </c>
      <c r="U127">
        <v>3</v>
      </c>
      <c r="V127">
        <v>2</v>
      </c>
      <c r="W127">
        <v>3</v>
      </c>
      <c r="X127">
        <v>2</v>
      </c>
      <c r="Y127">
        <v>1</v>
      </c>
      <c r="Z127">
        <v>1</v>
      </c>
      <c r="AA127">
        <v>-98</v>
      </c>
      <c r="AC127">
        <v>1</v>
      </c>
      <c r="AD127">
        <v>1</v>
      </c>
      <c r="AE127">
        <v>3</v>
      </c>
      <c r="AF127">
        <v>5</v>
      </c>
      <c r="AG127">
        <v>1</v>
      </c>
      <c r="AV127">
        <v>1</v>
      </c>
      <c r="AX127">
        <v>3</v>
      </c>
      <c r="AY127">
        <v>2</v>
      </c>
      <c r="BB127">
        <v>-98</v>
      </c>
      <c r="BD127">
        <v>2</v>
      </c>
      <c r="BE127">
        <v>1</v>
      </c>
      <c r="BY127">
        <v>2</v>
      </c>
      <c r="BZ127">
        <v>2</v>
      </c>
      <c r="CA127">
        <v>1</v>
      </c>
      <c r="CB127">
        <v>1</v>
      </c>
      <c r="CC127">
        <v>1</v>
      </c>
      <c r="CD127">
        <v>2</v>
      </c>
      <c r="CE127">
        <v>2</v>
      </c>
      <c r="CF127">
        <v>2</v>
      </c>
      <c r="CG127">
        <v>1</v>
      </c>
      <c r="CH127">
        <v>1</v>
      </c>
      <c r="CI127">
        <v>1</v>
      </c>
      <c r="CJ127">
        <v>2</v>
      </c>
      <c r="CK127">
        <v>7</v>
      </c>
      <c r="CL127">
        <v>5</v>
      </c>
      <c r="CM127">
        <v>1</v>
      </c>
      <c r="CN127">
        <v>1</v>
      </c>
      <c r="CO127">
        <v>2</v>
      </c>
      <c r="CP127">
        <v>1</v>
      </c>
      <c r="CQ127">
        <v>2</v>
      </c>
      <c r="CR127">
        <v>1</v>
      </c>
      <c r="CS127">
        <v>2</v>
      </c>
      <c r="CT127">
        <v>1</v>
      </c>
      <c r="CU127">
        <v>2</v>
      </c>
      <c r="CV127">
        <v>2</v>
      </c>
      <c r="CX127">
        <v>2</v>
      </c>
      <c r="CY127">
        <v>1</v>
      </c>
      <c r="CZ127">
        <v>1</v>
      </c>
      <c r="DA127">
        <v>3</v>
      </c>
      <c r="DB127">
        <v>1</v>
      </c>
      <c r="DC127">
        <v>18</v>
      </c>
      <c r="DD127">
        <v>5</v>
      </c>
      <c r="DE127">
        <v>1</v>
      </c>
      <c r="DF127">
        <v>5</v>
      </c>
      <c r="DG127">
        <v>5</v>
      </c>
      <c r="DH127">
        <v>2</v>
      </c>
      <c r="DI127">
        <v>0</v>
      </c>
      <c r="DJ127">
        <v>0</v>
      </c>
      <c r="DK127">
        <v>2</v>
      </c>
      <c r="DL127">
        <v>0</v>
      </c>
      <c r="DM127">
        <v>0</v>
      </c>
      <c r="DN127">
        <v>1</v>
      </c>
      <c r="DO127">
        <v>1</v>
      </c>
      <c r="DP127">
        <v>1</v>
      </c>
      <c r="DQ127">
        <v>6</v>
      </c>
      <c r="DR127">
        <v>1</v>
      </c>
      <c r="DW127">
        <v>2</v>
      </c>
      <c r="DX127">
        <v>7</v>
      </c>
      <c r="DY127">
        <v>1</v>
      </c>
      <c r="DZ127">
        <v>2</v>
      </c>
      <c r="EA127" t="s">
        <v>1732</v>
      </c>
      <c r="EB127">
        <v>827</v>
      </c>
      <c r="EC127">
        <v>13.78</v>
      </c>
      <c r="EE127">
        <v>2</v>
      </c>
      <c r="EF127">
        <v>1</v>
      </c>
      <c r="EG127" t="s">
        <v>323</v>
      </c>
      <c r="EI127">
        <v>1</v>
      </c>
      <c r="EJ127">
        <v>1</v>
      </c>
      <c r="EK127">
        <v>2</v>
      </c>
      <c r="EL127">
        <v>4</v>
      </c>
      <c r="EM127">
        <v>16</v>
      </c>
      <c r="ET127" t="s">
        <v>313</v>
      </c>
      <c r="EU127" t="s">
        <v>201</v>
      </c>
      <c r="EV127" t="s">
        <v>202</v>
      </c>
      <c r="EZ127">
        <v>1286</v>
      </c>
      <c r="FA127" t="s">
        <v>2204</v>
      </c>
      <c r="FB127" t="s">
        <v>204</v>
      </c>
      <c r="FC127">
        <v>0</v>
      </c>
      <c r="FD127" t="s">
        <v>2400</v>
      </c>
      <c r="FE127" t="s">
        <v>2401</v>
      </c>
      <c r="FF127">
        <v>12</v>
      </c>
      <c r="FI127">
        <v>7.5</v>
      </c>
      <c r="FJ127">
        <v>4</v>
      </c>
      <c r="FK127" t="s">
        <v>2206</v>
      </c>
      <c r="FL127">
        <v>3.5</v>
      </c>
      <c r="FM127">
        <v>1</v>
      </c>
      <c r="FN127" t="s">
        <v>2221</v>
      </c>
      <c r="FO127">
        <v>0</v>
      </c>
      <c r="FP127">
        <v>1</v>
      </c>
      <c r="FQ127">
        <v>0</v>
      </c>
      <c r="FR127">
        <v>0</v>
      </c>
      <c r="FS127" t="s">
        <v>2182</v>
      </c>
    </row>
    <row r="128" spans="1:175" x14ac:dyDescent="0.3">
      <c r="A128">
        <v>1641</v>
      </c>
      <c r="B128" t="s">
        <v>380</v>
      </c>
      <c r="C128" t="s">
        <v>194</v>
      </c>
      <c r="D128" t="s">
        <v>381</v>
      </c>
      <c r="E128" t="s">
        <v>221</v>
      </c>
      <c r="F128" t="s">
        <v>382</v>
      </c>
      <c r="G128">
        <v>1</v>
      </c>
      <c r="H128">
        <v>1</v>
      </c>
      <c r="I128">
        <v>2</v>
      </c>
      <c r="J128">
        <v>1</v>
      </c>
      <c r="K128">
        <v>2</v>
      </c>
      <c r="O128">
        <v>1</v>
      </c>
      <c r="P128">
        <v>1</v>
      </c>
      <c r="Q128">
        <v>2</v>
      </c>
      <c r="R128">
        <v>3</v>
      </c>
      <c r="T128">
        <v>2</v>
      </c>
      <c r="U128">
        <v>2</v>
      </c>
      <c r="W128">
        <v>2</v>
      </c>
      <c r="Y128">
        <v>1</v>
      </c>
      <c r="Z128">
        <v>1</v>
      </c>
      <c r="AA128">
        <v>1</v>
      </c>
      <c r="AB128">
        <v>2010</v>
      </c>
      <c r="AC128">
        <v>6</v>
      </c>
      <c r="AD128">
        <v>2</v>
      </c>
      <c r="AE128">
        <v>2</v>
      </c>
      <c r="AF128">
        <v>-98</v>
      </c>
      <c r="AG128">
        <v>1</v>
      </c>
      <c r="AV128">
        <v>2</v>
      </c>
      <c r="AX128">
        <v>8</v>
      </c>
      <c r="AY128">
        <v>-77</v>
      </c>
      <c r="BD128">
        <v>2</v>
      </c>
      <c r="BE128">
        <v>2</v>
      </c>
      <c r="BF128">
        <v>1</v>
      </c>
      <c r="BG128">
        <v>1</v>
      </c>
      <c r="BH128">
        <v>1</v>
      </c>
      <c r="BJ128">
        <v>1</v>
      </c>
      <c r="BK128">
        <v>6</v>
      </c>
      <c r="BL128">
        <v>2</v>
      </c>
      <c r="BM128">
        <v>3</v>
      </c>
      <c r="BN128">
        <v>-77</v>
      </c>
      <c r="BS128">
        <v>3</v>
      </c>
      <c r="BW128">
        <v>1</v>
      </c>
      <c r="BX128">
        <v>1</v>
      </c>
      <c r="BY128">
        <v>1</v>
      </c>
      <c r="BZ128">
        <v>1</v>
      </c>
      <c r="CA128">
        <v>1</v>
      </c>
      <c r="CB128">
        <v>2</v>
      </c>
      <c r="CC128">
        <v>2</v>
      </c>
      <c r="CD128">
        <v>2</v>
      </c>
      <c r="CE128">
        <v>2</v>
      </c>
      <c r="CF128">
        <v>1</v>
      </c>
      <c r="CG128">
        <v>2</v>
      </c>
      <c r="CH128">
        <v>1</v>
      </c>
      <c r="CI128">
        <v>1</v>
      </c>
      <c r="CJ128">
        <v>1</v>
      </c>
      <c r="CK128">
        <v>7</v>
      </c>
      <c r="CL128">
        <v>4</v>
      </c>
      <c r="CM128">
        <v>1</v>
      </c>
      <c r="CN128">
        <v>1</v>
      </c>
      <c r="CO128">
        <v>1</v>
      </c>
      <c r="CP128">
        <v>1</v>
      </c>
      <c r="CQ128">
        <v>1</v>
      </c>
      <c r="CR128">
        <v>1</v>
      </c>
      <c r="CS128">
        <v>1</v>
      </c>
      <c r="CT128">
        <v>1</v>
      </c>
      <c r="CU128">
        <v>1</v>
      </c>
      <c r="CV128">
        <v>2</v>
      </c>
      <c r="CX128">
        <v>2</v>
      </c>
      <c r="CY128">
        <v>1</v>
      </c>
      <c r="CZ128">
        <v>1</v>
      </c>
      <c r="DA128">
        <v>3</v>
      </c>
      <c r="DB128">
        <v>1</v>
      </c>
      <c r="DC128">
        <v>2</v>
      </c>
      <c r="DD128">
        <v>-97</v>
      </c>
      <c r="DE128">
        <v>1</v>
      </c>
      <c r="DF128">
        <v>3</v>
      </c>
      <c r="DH128">
        <v>0</v>
      </c>
      <c r="DI128">
        <v>2</v>
      </c>
      <c r="DJ128">
        <v>0</v>
      </c>
      <c r="DK128">
        <v>1</v>
      </c>
      <c r="DO128">
        <v>2</v>
      </c>
      <c r="DP128">
        <v>2</v>
      </c>
      <c r="DQ128">
        <v>6</v>
      </c>
      <c r="DR128">
        <v>2</v>
      </c>
      <c r="DW128">
        <v>2</v>
      </c>
      <c r="DX128">
        <v>5</v>
      </c>
      <c r="DY128">
        <v>1</v>
      </c>
      <c r="DZ128">
        <v>1</v>
      </c>
      <c r="EA128" t="s">
        <v>383</v>
      </c>
      <c r="EB128">
        <v>827</v>
      </c>
      <c r="EC128">
        <v>13.78</v>
      </c>
      <c r="EE128">
        <v>2</v>
      </c>
      <c r="EF128">
        <v>1</v>
      </c>
      <c r="EG128" t="s">
        <v>199</v>
      </c>
      <c r="EI128">
        <v>1</v>
      </c>
      <c r="EJ128">
        <v>1</v>
      </c>
      <c r="EK128">
        <v>3</v>
      </c>
      <c r="EL128">
        <v>4</v>
      </c>
      <c r="EM128">
        <v>17</v>
      </c>
      <c r="ET128" t="s">
        <v>313</v>
      </c>
      <c r="EU128" t="s">
        <v>201</v>
      </c>
      <c r="EV128" t="s">
        <v>202</v>
      </c>
      <c r="EZ128">
        <v>1286</v>
      </c>
      <c r="FA128" t="s">
        <v>237</v>
      </c>
      <c r="FB128" t="s">
        <v>204</v>
      </c>
      <c r="FC128">
        <v>0</v>
      </c>
      <c r="FD128" t="s">
        <v>2429</v>
      </c>
      <c r="FE128" t="s">
        <v>2401</v>
      </c>
      <c r="FF128">
        <v>12</v>
      </c>
      <c r="FK128" t="s">
        <v>2212</v>
      </c>
      <c r="FL128">
        <v>1.5</v>
      </c>
      <c r="FM128">
        <v>1</v>
      </c>
      <c r="FN128" t="s">
        <v>2213</v>
      </c>
      <c r="FO128">
        <v>0</v>
      </c>
      <c r="FP128">
        <v>1</v>
      </c>
      <c r="FQ128">
        <v>0</v>
      </c>
      <c r="FR128">
        <v>0</v>
      </c>
      <c r="FS128" t="s">
        <v>205</v>
      </c>
    </row>
    <row r="129" spans="1:175" x14ac:dyDescent="0.3">
      <c r="A129">
        <v>1650</v>
      </c>
      <c r="B129" t="s">
        <v>2486</v>
      </c>
      <c r="C129" t="s">
        <v>212</v>
      </c>
      <c r="D129" t="s">
        <v>2487</v>
      </c>
      <c r="E129" t="s">
        <v>214</v>
      </c>
      <c r="F129" t="s">
        <v>2488</v>
      </c>
      <c r="G129">
        <v>1</v>
      </c>
      <c r="H129">
        <v>1</v>
      </c>
      <c r="I129">
        <v>2</v>
      </c>
      <c r="J129">
        <v>2</v>
      </c>
      <c r="O129">
        <v>1</v>
      </c>
      <c r="P129">
        <v>0</v>
      </c>
      <c r="Q129">
        <v>1</v>
      </c>
      <c r="R129">
        <v>2</v>
      </c>
      <c r="U129">
        <v>2</v>
      </c>
      <c r="W129">
        <v>1</v>
      </c>
      <c r="Y129">
        <v>1</v>
      </c>
      <c r="Z129">
        <v>1</v>
      </c>
      <c r="AA129">
        <v>1</v>
      </c>
      <c r="AB129">
        <v>2013</v>
      </c>
      <c r="AC129">
        <v>6</v>
      </c>
      <c r="AD129">
        <v>3</v>
      </c>
      <c r="AE129">
        <v>2</v>
      </c>
      <c r="AF129">
        <v>4</v>
      </c>
      <c r="AG129">
        <v>1</v>
      </c>
      <c r="AV129">
        <v>4</v>
      </c>
      <c r="AX129">
        <v>1</v>
      </c>
      <c r="AY129">
        <v>2</v>
      </c>
      <c r="BB129">
        <v>1</v>
      </c>
      <c r="BC129">
        <v>50</v>
      </c>
      <c r="BD129">
        <v>2</v>
      </c>
      <c r="BE129">
        <v>2</v>
      </c>
      <c r="BY129">
        <v>1</v>
      </c>
      <c r="BZ129">
        <v>2</v>
      </c>
      <c r="CA129">
        <v>2</v>
      </c>
      <c r="CB129">
        <v>2</v>
      </c>
      <c r="CC129">
        <v>1</v>
      </c>
      <c r="CD129">
        <v>2</v>
      </c>
      <c r="CE129">
        <v>2</v>
      </c>
      <c r="CF129">
        <v>2</v>
      </c>
      <c r="CG129">
        <v>2</v>
      </c>
      <c r="CH129">
        <v>2</v>
      </c>
      <c r="CI129">
        <v>2</v>
      </c>
      <c r="CJ129">
        <v>1</v>
      </c>
      <c r="CK129">
        <v>1</v>
      </c>
      <c r="CL129">
        <v>1</v>
      </c>
      <c r="CM129">
        <v>2</v>
      </c>
      <c r="CN129">
        <v>1</v>
      </c>
      <c r="CO129">
        <v>1</v>
      </c>
      <c r="CP129">
        <v>1</v>
      </c>
      <c r="CQ129">
        <v>1</v>
      </c>
      <c r="CR129">
        <v>1</v>
      </c>
      <c r="CS129">
        <v>0</v>
      </c>
      <c r="CV129">
        <v>1</v>
      </c>
      <c r="CW129">
        <v>1</v>
      </c>
      <c r="CX129">
        <v>2</v>
      </c>
      <c r="CY129">
        <v>1</v>
      </c>
      <c r="CZ129">
        <v>1</v>
      </c>
      <c r="DA129">
        <v>4</v>
      </c>
      <c r="DB129">
        <v>1</v>
      </c>
      <c r="DC129">
        <v>0.8</v>
      </c>
      <c r="DD129">
        <v>1</v>
      </c>
      <c r="DE129">
        <v>1</v>
      </c>
      <c r="DF129">
        <v>4</v>
      </c>
      <c r="DH129">
        <v>3</v>
      </c>
      <c r="DI129">
        <v>0</v>
      </c>
      <c r="DJ129">
        <v>1</v>
      </c>
      <c r="DO129">
        <v>1</v>
      </c>
      <c r="DP129">
        <v>2</v>
      </c>
      <c r="DQ129">
        <v>6</v>
      </c>
      <c r="DR129">
        <v>2</v>
      </c>
      <c r="DW129">
        <v>2</v>
      </c>
      <c r="DX129">
        <v>8</v>
      </c>
      <c r="DY129">
        <v>1</v>
      </c>
      <c r="DZ129">
        <v>2</v>
      </c>
      <c r="EA129" t="s">
        <v>733</v>
      </c>
      <c r="EB129">
        <v>1064</v>
      </c>
      <c r="EC129">
        <v>17.73</v>
      </c>
      <c r="EE129">
        <v>2</v>
      </c>
      <c r="EF129">
        <v>1</v>
      </c>
      <c r="EG129" t="s">
        <v>328</v>
      </c>
      <c r="EI129">
        <v>1</v>
      </c>
      <c r="EJ129">
        <v>1</v>
      </c>
      <c r="EK129">
        <v>2</v>
      </c>
      <c r="EL129">
        <v>8</v>
      </c>
      <c r="EM129">
        <v>24</v>
      </c>
      <c r="ET129" t="s">
        <v>313</v>
      </c>
      <c r="EU129" t="s">
        <v>201</v>
      </c>
      <c r="EV129" t="s">
        <v>202</v>
      </c>
      <c r="EZ129">
        <v>1418</v>
      </c>
      <c r="FA129" t="s">
        <v>2204</v>
      </c>
      <c r="FB129" t="s">
        <v>204</v>
      </c>
      <c r="FC129">
        <v>0</v>
      </c>
      <c r="FD129" t="s">
        <v>2452</v>
      </c>
      <c r="FE129" t="s">
        <v>2401</v>
      </c>
      <c r="FF129">
        <v>12</v>
      </c>
      <c r="FI129">
        <v>12.5</v>
      </c>
      <c r="FJ129">
        <v>4</v>
      </c>
      <c r="FK129" t="s">
        <v>2220</v>
      </c>
      <c r="FL129">
        <v>1.5</v>
      </c>
      <c r="FM129">
        <v>1</v>
      </c>
      <c r="FN129" t="s">
        <v>2213</v>
      </c>
      <c r="FO129">
        <v>1</v>
      </c>
      <c r="FP129">
        <v>0</v>
      </c>
      <c r="FQ129">
        <v>0</v>
      </c>
      <c r="FR129">
        <v>0</v>
      </c>
      <c r="FS129" t="s">
        <v>2214</v>
      </c>
    </row>
    <row r="130" spans="1:175" x14ac:dyDescent="0.3">
      <c r="A130">
        <v>1682</v>
      </c>
      <c r="B130" t="s">
        <v>1985</v>
      </c>
      <c r="C130" t="s">
        <v>212</v>
      </c>
      <c r="D130" t="s">
        <v>1986</v>
      </c>
      <c r="E130" t="s">
        <v>214</v>
      </c>
      <c r="F130" t="s">
        <v>1987</v>
      </c>
      <c r="G130">
        <v>1</v>
      </c>
      <c r="H130">
        <v>1</v>
      </c>
      <c r="I130">
        <v>2</v>
      </c>
      <c r="J130">
        <v>1</v>
      </c>
      <c r="K130">
        <v>2</v>
      </c>
      <c r="O130">
        <v>1</v>
      </c>
      <c r="P130">
        <v>1</v>
      </c>
      <c r="Q130">
        <v>2</v>
      </c>
      <c r="R130">
        <v>3</v>
      </c>
      <c r="T130">
        <v>2</v>
      </c>
      <c r="U130">
        <v>2</v>
      </c>
      <c r="W130">
        <v>1</v>
      </c>
      <c r="Y130">
        <v>1</v>
      </c>
      <c r="Z130">
        <v>1</v>
      </c>
      <c r="AA130">
        <v>1</v>
      </c>
      <c r="AB130">
        <v>2009</v>
      </c>
      <c r="AC130">
        <v>2</v>
      </c>
      <c r="AD130">
        <v>2</v>
      </c>
      <c r="AE130">
        <v>2</v>
      </c>
      <c r="AF130">
        <v>4</v>
      </c>
      <c r="AG130">
        <v>1</v>
      </c>
      <c r="AV130">
        <v>1</v>
      </c>
      <c r="AX130">
        <v>6</v>
      </c>
      <c r="AY130">
        <v>2</v>
      </c>
      <c r="AZ130">
        <v>-98</v>
      </c>
      <c r="BD130">
        <v>2</v>
      </c>
      <c r="BE130">
        <v>1</v>
      </c>
      <c r="BF130">
        <v>2</v>
      </c>
      <c r="BG130">
        <v>2</v>
      </c>
      <c r="BI130">
        <v>2</v>
      </c>
      <c r="BK130">
        <v>5</v>
      </c>
      <c r="BL130">
        <v>2</v>
      </c>
      <c r="BS130">
        <v>1</v>
      </c>
      <c r="BU130">
        <v>2</v>
      </c>
      <c r="BW130">
        <v>3</v>
      </c>
      <c r="BX130">
        <v>3</v>
      </c>
      <c r="BY130">
        <v>1</v>
      </c>
      <c r="BZ130">
        <v>2</v>
      </c>
      <c r="CA130">
        <v>1</v>
      </c>
      <c r="CB130">
        <v>1</v>
      </c>
      <c r="CC130">
        <v>1</v>
      </c>
      <c r="CD130">
        <v>2</v>
      </c>
      <c r="CE130">
        <v>2</v>
      </c>
      <c r="CF130">
        <v>2</v>
      </c>
      <c r="CG130">
        <v>1</v>
      </c>
      <c r="CH130">
        <v>1</v>
      </c>
      <c r="CI130">
        <v>1</v>
      </c>
      <c r="CJ130">
        <v>1</v>
      </c>
      <c r="CK130">
        <v>6</v>
      </c>
      <c r="CL130">
        <v>2</v>
      </c>
      <c r="CM130">
        <v>1</v>
      </c>
      <c r="CN130">
        <v>1</v>
      </c>
      <c r="CO130">
        <v>1</v>
      </c>
      <c r="CP130">
        <v>1</v>
      </c>
      <c r="CQ130">
        <v>1</v>
      </c>
      <c r="CR130">
        <v>1</v>
      </c>
      <c r="CS130">
        <v>1</v>
      </c>
      <c r="CT130">
        <v>1</v>
      </c>
      <c r="CU130">
        <v>1</v>
      </c>
      <c r="CV130">
        <v>1</v>
      </c>
      <c r="CW130">
        <v>1</v>
      </c>
      <c r="CX130">
        <v>1</v>
      </c>
      <c r="CY130">
        <v>1</v>
      </c>
      <c r="CZ130">
        <v>1</v>
      </c>
      <c r="DA130">
        <v>3</v>
      </c>
      <c r="DB130">
        <v>1</v>
      </c>
      <c r="DC130">
        <v>18</v>
      </c>
      <c r="DD130">
        <v>-97</v>
      </c>
      <c r="DE130">
        <v>1</v>
      </c>
      <c r="DF130">
        <v>6</v>
      </c>
      <c r="DH130">
        <v>3</v>
      </c>
      <c r="DI130">
        <v>1</v>
      </c>
      <c r="DJ130">
        <v>0</v>
      </c>
      <c r="DK130">
        <v>1</v>
      </c>
      <c r="DL130">
        <v>1</v>
      </c>
      <c r="DO130">
        <v>1</v>
      </c>
      <c r="DP130">
        <v>1</v>
      </c>
      <c r="DQ130">
        <v>4</v>
      </c>
      <c r="DR130">
        <v>6</v>
      </c>
      <c r="DW130">
        <v>1</v>
      </c>
      <c r="DX130">
        <v>5</v>
      </c>
      <c r="DY130">
        <v>1</v>
      </c>
      <c r="DZ130">
        <v>1</v>
      </c>
      <c r="EA130" t="s">
        <v>1988</v>
      </c>
      <c r="EB130">
        <v>1089</v>
      </c>
      <c r="EC130">
        <v>18.149999999999999</v>
      </c>
      <c r="EE130">
        <v>2</v>
      </c>
      <c r="EF130">
        <v>1</v>
      </c>
      <c r="EG130" t="s">
        <v>1989</v>
      </c>
      <c r="EI130">
        <v>1</v>
      </c>
      <c r="EJ130">
        <v>1</v>
      </c>
      <c r="EK130">
        <v>3</v>
      </c>
      <c r="EL130">
        <v>8</v>
      </c>
      <c r="EM130">
        <v>25</v>
      </c>
      <c r="ET130" t="s">
        <v>313</v>
      </c>
      <c r="EU130" t="s">
        <v>201</v>
      </c>
      <c r="EV130" t="s">
        <v>202</v>
      </c>
      <c r="EZ130">
        <v>1418</v>
      </c>
      <c r="FA130" t="s">
        <v>237</v>
      </c>
      <c r="FB130" t="s">
        <v>204</v>
      </c>
      <c r="FC130">
        <v>0</v>
      </c>
      <c r="FD130" t="s">
        <v>2400</v>
      </c>
      <c r="FE130" t="s">
        <v>2401</v>
      </c>
      <c r="FF130">
        <v>12</v>
      </c>
      <c r="FI130">
        <v>12.5</v>
      </c>
      <c r="FJ130">
        <v>4</v>
      </c>
      <c r="FK130" t="s">
        <v>2212</v>
      </c>
      <c r="FL130">
        <v>1.5</v>
      </c>
      <c r="FM130">
        <v>1</v>
      </c>
      <c r="FN130" t="s">
        <v>2221</v>
      </c>
      <c r="FO130">
        <v>0</v>
      </c>
      <c r="FP130">
        <v>1</v>
      </c>
      <c r="FQ130">
        <v>0</v>
      </c>
      <c r="FR130">
        <v>0</v>
      </c>
      <c r="FS130" t="s">
        <v>205</v>
      </c>
    </row>
    <row r="131" spans="1:175" x14ac:dyDescent="0.3">
      <c r="A131">
        <v>1933</v>
      </c>
      <c r="B131" t="s">
        <v>2489</v>
      </c>
      <c r="C131" t="s">
        <v>212</v>
      </c>
      <c r="D131" t="s">
        <v>2490</v>
      </c>
      <c r="E131" t="s">
        <v>293</v>
      </c>
      <c r="F131" t="s">
        <v>2491</v>
      </c>
      <c r="G131">
        <v>1</v>
      </c>
      <c r="H131">
        <v>1</v>
      </c>
      <c r="I131">
        <v>2</v>
      </c>
      <c r="J131">
        <v>2</v>
      </c>
      <c r="O131">
        <v>1</v>
      </c>
      <c r="P131">
        <v>0</v>
      </c>
      <c r="Q131">
        <v>1</v>
      </c>
      <c r="R131">
        <v>2</v>
      </c>
      <c r="U131">
        <v>2</v>
      </c>
      <c r="W131">
        <v>1</v>
      </c>
      <c r="Y131">
        <v>1</v>
      </c>
      <c r="Z131">
        <v>1</v>
      </c>
      <c r="AA131">
        <v>1</v>
      </c>
      <c r="AB131">
        <v>2013</v>
      </c>
      <c r="AC131">
        <v>7</v>
      </c>
      <c r="AD131">
        <v>2</v>
      </c>
      <c r="AE131">
        <v>2</v>
      </c>
      <c r="AF131">
        <v>2</v>
      </c>
      <c r="AG131">
        <v>1</v>
      </c>
      <c r="AV131">
        <v>2</v>
      </c>
      <c r="AX131">
        <v>4</v>
      </c>
      <c r="AY131">
        <v>2</v>
      </c>
      <c r="BB131">
        <v>-99</v>
      </c>
      <c r="BD131">
        <v>2</v>
      </c>
      <c r="BE131">
        <v>1</v>
      </c>
      <c r="BY131">
        <v>2</v>
      </c>
      <c r="BZ131">
        <v>1</v>
      </c>
      <c r="CA131">
        <v>2</v>
      </c>
      <c r="CB131">
        <v>2</v>
      </c>
      <c r="CC131">
        <v>2</v>
      </c>
      <c r="CD131">
        <v>2</v>
      </c>
      <c r="CE131">
        <v>1</v>
      </c>
      <c r="CF131">
        <v>2</v>
      </c>
      <c r="CG131">
        <v>2</v>
      </c>
      <c r="CH131">
        <v>3</v>
      </c>
      <c r="CI131">
        <v>2</v>
      </c>
      <c r="CJ131">
        <v>2</v>
      </c>
      <c r="CK131">
        <v>5</v>
      </c>
      <c r="CL131">
        <v>5</v>
      </c>
      <c r="CM131">
        <v>4</v>
      </c>
      <c r="CN131">
        <v>1</v>
      </c>
      <c r="CO131">
        <v>1</v>
      </c>
      <c r="CP131">
        <v>1</v>
      </c>
      <c r="CQ131">
        <v>1</v>
      </c>
      <c r="CR131">
        <v>1</v>
      </c>
      <c r="CS131">
        <v>0</v>
      </c>
      <c r="CV131">
        <v>2</v>
      </c>
      <c r="CX131">
        <v>2</v>
      </c>
      <c r="CY131">
        <v>4</v>
      </c>
      <c r="CZ131">
        <v>1</v>
      </c>
      <c r="DA131">
        <v>1</v>
      </c>
      <c r="DB131">
        <v>1</v>
      </c>
      <c r="DC131">
        <v>20</v>
      </c>
      <c r="DD131">
        <v>1</v>
      </c>
      <c r="DE131">
        <v>1</v>
      </c>
      <c r="DF131">
        <v>2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2</v>
      </c>
      <c r="DO131">
        <v>2</v>
      </c>
      <c r="DP131">
        <v>2</v>
      </c>
      <c r="DQ131">
        <v>5</v>
      </c>
      <c r="DR131">
        <v>2</v>
      </c>
      <c r="DW131">
        <v>2</v>
      </c>
      <c r="DX131">
        <v>-98</v>
      </c>
      <c r="DY131">
        <v>1</v>
      </c>
      <c r="DZ131">
        <v>1</v>
      </c>
      <c r="EA131" t="s">
        <v>229</v>
      </c>
      <c r="EB131">
        <v>803</v>
      </c>
      <c r="EC131">
        <v>13.38</v>
      </c>
      <c r="EE131">
        <v>2</v>
      </c>
      <c r="EF131">
        <v>1</v>
      </c>
      <c r="EG131" t="s">
        <v>352</v>
      </c>
      <c r="EI131">
        <v>1</v>
      </c>
      <c r="EJ131">
        <v>1</v>
      </c>
      <c r="EK131">
        <v>2</v>
      </c>
      <c r="EL131">
        <v>10</v>
      </c>
      <c r="EM131">
        <v>28</v>
      </c>
      <c r="ET131" t="s">
        <v>427</v>
      </c>
      <c r="EU131" t="s">
        <v>201</v>
      </c>
      <c r="EV131" t="s">
        <v>202</v>
      </c>
      <c r="EZ131">
        <v>1747</v>
      </c>
      <c r="FA131" t="s">
        <v>2204</v>
      </c>
      <c r="FB131" t="s">
        <v>204</v>
      </c>
      <c r="FC131">
        <v>0</v>
      </c>
      <c r="FD131" t="s">
        <v>2429</v>
      </c>
      <c r="FE131" t="s">
        <v>2401</v>
      </c>
      <c r="FF131">
        <v>12</v>
      </c>
      <c r="FI131">
        <v>25</v>
      </c>
      <c r="FJ131">
        <v>2</v>
      </c>
      <c r="FK131" t="s">
        <v>2212</v>
      </c>
      <c r="FL131">
        <v>1.5</v>
      </c>
      <c r="FM131">
        <v>1</v>
      </c>
      <c r="FN131" t="s">
        <v>2221</v>
      </c>
      <c r="FO131">
        <v>1</v>
      </c>
      <c r="FP131">
        <v>0</v>
      </c>
      <c r="FQ131">
        <v>0</v>
      </c>
      <c r="FR131">
        <v>0</v>
      </c>
      <c r="FS131" t="s">
        <v>2182</v>
      </c>
    </row>
    <row r="132" spans="1:175" x14ac:dyDescent="0.3">
      <c r="A132">
        <v>2024</v>
      </c>
      <c r="B132" t="s">
        <v>428</v>
      </c>
      <c r="C132" t="s">
        <v>212</v>
      </c>
      <c r="D132" t="s">
        <v>429</v>
      </c>
      <c r="E132" t="s">
        <v>214</v>
      </c>
      <c r="F132" t="s">
        <v>430</v>
      </c>
      <c r="G132">
        <v>1</v>
      </c>
      <c r="H132">
        <v>1</v>
      </c>
      <c r="I132">
        <v>2</v>
      </c>
      <c r="J132">
        <v>1</v>
      </c>
      <c r="K132">
        <v>2</v>
      </c>
      <c r="O132">
        <v>1</v>
      </c>
      <c r="P132">
        <v>1</v>
      </c>
      <c r="Q132">
        <v>2</v>
      </c>
      <c r="R132">
        <v>2</v>
      </c>
      <c r="U132">
        <v>1</v>
      </c>
      <c r="W132">
        <v>1</v>
      </c>
      <c r="Y132">
        <v>1</v>
      </c>
      <c r="Z132">
        <v>1</v>
      </c>
      <c r="AA132">
        <v>1</v>
      </c>
      <c r="AB132">
        <v>2013</v>
      </c>
      <c r="AC132">
        <v>2</v>
      </c>
      <c r="AD132">
        <v>4</v>
      </c>
      <c r="AE132">
        <v>1</v>
      </c>
      <c r="AF132">
        <v>4</v>
      </c>
      <c r="AG132">
        <v>1</v>
      </c>
      <c r="AV132">
        <v>2</v>
      </c>
      <c r="AX132">
        <v>1</v>
      </c>
      <c r="AY132">
        <v>2</v>
      </c>
      <c r="BB132">
        <v>1</v>
      </c>
      <c r="BC132">
        <v>0</v>
      </c>
      <c r="BD132">
        <v>2</v>
      </c>
      <c r="BE132">
        <v>2</v>
      </c>
      <c r="BF132">
        <v>1</v>
      </c>
      <c r="BG132">
        <v>1</v>
      </c>
      <c r="BH132">
        <v>2</v>
      </c>
      <c r="BI132">
        <v>1</v>
      </c>
      <c r="BJ132">
        <v>1</v>
      </c>
      <c r="BK132">
        <v>6</v>
      </c>
      <c r="BL132">
        <v>-77</v>
      </c>
      <c r="BS132">
        <v>1</v>
      </c>
      <c r="BU132">
        <v>2</v>
      </c>
      <c r="BW132">
        <v>2</v>
      </c>
      <c r="BX132">
        <v>1</v>
      </c>
      <c r="BY132">
        <v>1</v>
      </c>
      <c r="BZ132">
        <v>1</v>
      </c>
      <c r="CA132">
        <v>1</v>
      </c>
      <c r="CB132">
        <v>2</v>
      </c>
      <c r="CC132">
        <v>1</v>
      </c>
      <c r="CD132">
        <v>2</v>
      </c>
      <c r="CE132">
        <v>2</v>
      </c>
      <c r="CF132">
        <v>2</v>
      </c>
      <c r="CG132">
        <v>2</v>
      </c>
      <c r="CH132">
        <v>2</v>
      </c>
      <c r="CI132">
        <v>1</v>
      </c>
      <c r="CJ132">
        <v>2</v>
      </c>
      <c r="CK132">
        <v>6</v>
      </c>
      <c r="CL132">
        <v>2</v>
      </c>
      <c r="CM132">
        <v>1</v>
      </c>
      <c r="CN132">
        <v>1</v>
      </c>
      <c r="CO132">
        <v>1</v>
      </c>
      <c r="CP132">
        <v>1</v>
      </c>
      <c r="CQ132">
        <v>1</v>
      </c>
      <c r="CR132">
        <v>1</v>
      </c>
      <c r="CS132">
        <v>0</v>
      </c>
      <c r="CV132">
        <v>2</v>
      </c>
      <c r="CX132">
        <v>2</v>
      </c>
      <c r="CY132">
        <v>5</v>
      </c>
      <c r="CZ132">
        <v>1</v>
      </c>
      <c r="DA132">
        <v>1</v>
      </c>
      <c r="DB132">
        <v>1</v>
      </c>
      <c r="DC132">
        <v>12</v>
      </c>
      <c r="DD132">
        <v>1</v>
      </c>
      <c r="DE132">
        <v>1</v>
      </c>
      <c r="DF132">
        <v>1</v>
      </c>
      <c r="DH132">
        <v>0</v>
      </c>
      <c r="DI132">
        <v>0</v>
      </c>
      <c r="DJ132">
        <v>0</v>
      </c>
      <c r="DK132">
        <v>1</v>
      </c>
      <c r="DO132">
        <v>2</v>
      </c>
      <c r="DP132">
        <v>2</v>
      </c>
      <c r="DQ132">
        <v>6</v>
      </c>
      <c r="DR132">
        <v>1</v>
      </c>
      <c r="DW132">
        <v>2</v>
      </c>
      <c r="DX132">
        <v>-98</v>
      </c>
      <c r="DY132">
        <v>1</v>
      </c>
      <c r="DZ132">
        <v>2</v>
      </c>
      <c r="EA132" t="s">
        <v>431</v>
      </c>
      <c r="EB132">
        <v>1006</v>
      </c>
      <c r="EC132">
        <v>16.77</v>
      </c>
      <c r="EE132">
        <v>2</v>
      </c>
      <c r="EF132">
        <v>1</v>
      </c>
      <c r="EG132" t="s">
        <v>328</v>
      </c>
      <c r="EI132">
        <v>1</v>
      </c>
      <c r="EJ132">
        <v>1</v>
      </c>
      <c r="EK132">
        <v>3</v>
      </c>
      <c r="EL132">
        <v>8</v>
      </c>
      <c r="EM132">
        <v>25</v>
      </c>
      <c r="ET132" t="s">
        <v>427</v>
      </c>
      <c r="EU132" t="s">
        <v>201</v>
      </c>
      <c r="EV132" t="s">
        <v>202</v>
      </c>
      <c r="EZ132">
        <v>1418</v>
      </c>
      <c r="FA132" t="s">
        <v>237</v>
      </c>
      <c r="FB132" t="s">
        <v>204</v>
      </c>
      <c r="FC132">
        <v>0</v>
      </c>
      <c r="FD132" t="s">
        <v>2429</v>
      </c>
      <c r="FE132" t="s">
        <v>2401</v>
      </c>
      <c r="FF132">
        <v>12</v>
      </c>
      <c r="FI132">
        <v>12.5</v>
      </c>
      <c r="FJ132">
        <v>4</v>
      </c>
      <c r="FK132" t="s">
        <v>2233</v>
      </c>
      <c r="FL132">
        <v>0.5</v>
      </c>
      <c r="FM132">
        <v>1</v>
      </c>
      <c r="FN132" t="s">
        <v>2213</v>
      </c>
      <c r="FO132">
        <v>1</v>
      </c>
      <c r="FP132">
        <v>0</v>
      </c>
      <c r="FQ132">
        <v>0</v>
      </c>
      <c r="FR132">
        <v>0</v>
      </c>
      <c r="FS132" t="s">
        <v>2214</v>
      </c>
    </row>
    <row r="133" spans="1:175" x14ac:dyDescent="0.3">
      <c r="A133">
        <v>2025</v>
      </c>
      <c r="B133" t="s">
        <v>2492</v>
      </c>
      <c r="C133" t="s">
        <v>212</v>
      </c>
      <c r="D133" t="s">
        <v>2493</v>
      </c>
      <c r="E133" t="s">
        <v>214</v>
      </c>
      <c r="F133" t="s">
        <v>2494</v>
      </c>
      <c r="G133">
        <v>1</v>
      </c>
      <c r="H133">
        <v>1</v>
      </c>
      <c r="I133">
        <v>2</v>
      </c>
      <c r="J133">
        <v>2</v>
      </c>
      <c r="O133">
        <v>1</v>
      </c>
      <c r="P133">
        <v>0</v>
      </c>
      <c r="Q133">
        <v>1</v>
      </c>
      <c r="R133">
        <v>2</v>
      </c>
      <c r="U133">
        <v>2</v>
      </c>
      <c r="W133">
        <v>1</v>
      </c>
      <c r="Y133">
        <v>1</v>
      </c>
      <c r="Z133">
        <v>1</v>
      </c>
      <c r="AA133">
        <v>1</v>
      </c>
      <c r="AB133">
        <v>2009</v>
      </c>
      <c r="AC133">
        <v>1</v>
      </c>
      <c r="AD133">
        <v>2</v>
      </c>
      <c r="AE133">
        <v>1</v>
      </c>
      <c r="AF133">
        <v>5</v>
      </c>
      <c r="AG133">
        <v>1</v>
      </c>
      <c r="AV133">
        <v>1</v>
      </c>
      <c r="AX133">
        <v>8</v>
      </c>
      <c r="AY133">
        <v>2</v>
      </c>
      <c r="BD133">
        <v>2</v>
      </c>
      <c r="BE133">
        <v>2</v>
      </c>
      <c r="BY133">
        <v>2</v>
      </c>
      <c r="BZ133">
        <v>2</v>
      </c>
      <c r="CA133">
        <v>1</v>
      </c>
      <c r="CB133">
        <v>1</v>
      </c>
      <c r="CC133">
        <v>1</v>
      </c>
      <c r="CD133">
        <v>2</v>
      </c>
      <c r="CE133">
        <v>1</v>
      </c>
      <c r="CF133">
        <v>2</v>
      </c>
      <c r="CG133">
        <v>3</v>
      </c>
      <c r="CH133">
        <v>2</v>
      </c>
      <c r="CI133">
        <v>2</v>
      </c>
      <c r="CJ133">
        <v>2</v>
      </c>
      <c r="CK133">
        <v>6</v>
      </c>
      <c r="CL133">
        <v>2</v>
      </c>
      <c r="CM133">
        <v>1</v>
      </c>
      <c r="CN133">
        <v>1</v>
      </c>
      <c r="CO133">
        <v>1</v>
      </c>
      <c r="CP133">
        <v>1</v>
      </c>
      <c r="CQ133">
        <v>1</v>
      </c>
      <c r="CR133">
        <v>1</v>
      </c>
      <c r="CS133">
        <v>0</v>
      </c>
      <c r="CV133">
        <v>2</v>
      </c>
      <c r="CX133">
        <v>2</v>
      </c>
      <c r="CY133">
        <v>1</v>
      </c>
      <c r="CZ133">
        <v>1</v>
      </c>
      <c r="DA133">
        <v>2</v>
      </c>
      <c r="DB133">
        <v>1</v>
      </c>
      <c r="DC133">
        <v>4</v>
      </c>
      <c r="DD133">
        <v>1</v>
      </c>
      <c r="DE133">
        <v>1</v>
      </c>
      <c r="DF133">
        <v>6</v>
      </c>
      <c r="DH133">
        <v>2</v>
      </c>
      <c r="DI133">
        <v>2</v>
      </c>
      <c r="DJ133">
        <v>2</v>
      </c>
      <c r="DO133">
        <v>1</v>
      </c>
      <c r="DP133">
        <v>1</v>
      </c>
      <c r="DQ133">
        <v>3</v>
      </c>
      <c r="DR133">
        <v>6</v>
      </c>
      <c r="DW133">
        <v>1</v>
      </c>
      <c r="DX133">
        <v>3</v>
      </c>
      <c r="DY133">
        <v>1</v>
      </c>
      <c r="DZ133">
        <v>1</v>
      </c>
      <c r="EA133" t="s">
        <v>2495</v>
      </c>
      <c r="EB133">
        <v>1329</v>
      </c>
      <c r="EC133">
        <v>22.15</v>
      </c>
      <c r="EE133">
        <v>2</v>
      </c>
      <c r="EF133">
        <v>1</v>
      </c>
      <c r="EG133" t="s">
        <v>2496</v>
      </c>
      <c r="EI133">
        <v>1</v>
      </c>
      <c r="EJ133">
        <v>1</v>
      </c>
      <c r="EK133">
        <v>2</v>
      </c>
      <c r="EL133">
        <v>8</v>
      </c>
      <c r="EM133">
        <v>24</v>
      </c>
      <c r="ET133" t="s">
        <v>427</v>
      </c>
      <c r="EU133" t="s">
        <v>201</v>
      </c>
      <c r="EV133" t="s">
        <v>202</v>
      </c>
      <c r="EZ133">
        <v>1418</v>
      </c>
      <c r="FA133" t="s">
        <v>2204</v>
      </c>
      <c r="FB133" t="s">
        <v>204</v>
      </c>
      <c r="FC133">
        <v>0</v>
      </c>
      <c r="FD133" t="s">
        <v>2400</v>
      </c>
      <c r="FE133" t="s">
        <v>2401</v>
      </c>
      <c r="FF133">
        <v>12</v>
      </c>
      <c r="FI133">
        <v>7.5</v>
      </c>
      <c r="FJ133">
        <v>4</v>
      </c>
      <c r="FK133" t="s">
        <v>2212</v>
      </c>
      <c r="FL133">
        <v>0.5</v>
      </c>
      <c r="FM133">
        <v>1</v>
      </c>
      <c r="FN133" t="s">
        <v>2213</v>
      </c>
      <c r="FO133">
        <v>0</v>
      </c>
      <c r="FP133">
        <v>1</v>
      </c>
      <c r="FQ133">
        <v>0</v>
      </c>
      <c r="FR133">
        <v>0</v>
      </c>
      <c r="FS133" t="s">
        <v>205</v>
      </c>
    </row>
    <row r="134" spans="1:175" x14ac:dyDescent="0.3">
      <c r="A134">
        <v>2049</v>
      </c>
      <c r="B134" t="s">
        <v>2497</v>
      </c>
      <c r="C134" t="s">
        <v>194</v>
      </c>
      <c r="D134" t="s">
        <v>2498</v>
      </c>
      <c r="E134" t="s">
        <v>227</v>
      </c>
      <c r="F134" t="s">
        <v>2499</v>
      </c>
      <c r="G134">
        <v>1</v>
      </c>
      <c r="H134">
        <v>1</v>
      </c>
      <c r="I134">
        <v>2</v>
      </c>
      <c r="J134">
        <v>2</v>
      </c>
      <c r="O134">
        <v>1</v>
      </c>
      <c r="P134">
        <v>0</v>
      </c>
      <c r="Q134">
        <v>1</v>
      </c>
      <c r="R134">
        <v>2</v>
      </c>
      <c r="U134">
        <v>2</v>
      </c>
      <c r="W134">
        <v>1</v>
      </c>
      <c r="Y134">
        <v>1</v>
      </c>
      <c r="Z134">
        <v>1</v>
      </c>
      <c r="AA134">
        <v>1</v>
      </c>
      <c r="AB134">
        <v>2008</v>
      </c>
      <c r="AC134">
        <v>4</v>
      </c>
      <c r="AD134">
        <v>1</v>
      </c>
      <c r="AE134">
        <v>3</v>
      </c>
      <c r="AF134">
        <v>3</v>
      </c>
      <c r="AG134">
        <v>1</v>
      </c>
      <c r="AV134">
        <v>2</v>
      </c>
      <c r="AX134">
        <v>2</v>
      </c>
      <c r="AY134">
        <v>-77</v>
      </c>
      <c r="BB134">
        <v>-98</v>
      </c>
      <c r="BD134">
        <v>2</v>
      </c>
      <c r="BE134">
        <v>2</v>
      </c>
      <c r="BY134">
        <v>1</v>
      </c>
      <c r="BZ134">
        <v>1</v>
      </c>
      <c r="CA134">
        <v>1</v>
      </c>
      <c r="CB134">
        <v>2</v>
      </c>
      <c r="CC134">
        <v>2</v>
      </c>
      <c r="CD134">
        <v>2</v>
      </c>
      <c r="CE134">
        <v>2</v>
      </c>
      <c r="CF134">
        <v>2</v>
      </c>
      <c r="CG134">
        <v>1</v>
      </c>
      <c r="CH134">
        <v>2</v>
      </c>
      <c r="CI134">
        <v>2</v>
      </c>
      <c r="CJ134">
        <v>2</v>
      </c>
      <c r="CK134">
        <v>7</v>
      </c>
      <c r="CL134">
        <v>3</v>
      </c>
      <c r="CM134">
        <v>5</v>
      </c>
      <c r="CN134">
        <v>1</v>
      </c>
      <c r="CO134">
        <v>1</v>
      </c>
      <c r="CP134">
        <v>1</v>
      </c>
      <c r="CQ134">
        <v>1</v>
      </c>
      <c r="CR134">
        <v>1</v>
      </c>
      <c r="CS134">
        <v>0</v>
      </c>
      <c r="CV134">
        <v>2</v>
      </c>
      <c r="CX134">
        <v>2</v>
      </c>
      <c r="CY134">
        <v>4</v>
      </c>
      <c r="CZ134">
        <v>1</v>
      </c>
      <c r="DA134">
        <v>3</v>
      </c>
      <c r="DB134">
        <v>1</v>
      </c>
      <c r="DC134">
        <v>5</v>
      </c>
      <c r="DD134">
        <v>1</v>
      </c>
      <c r="DE134">
        <v>1</v>
      </c>
      <c r="DF134">
        <v>4</v>
      </c>
      <c r="DH134">
        <v>2</v>
      </c>
      <c r="DI134">
        <v>0</v>
      </c>
      <c r="DJ134">
        <v>1</v>
      </c>
      <c r="DK134">
        <v>1</v>
      </c>
      <c r="DO134">
        <v>2</v>
      </c>
      <c r="DP134">
        <v>2</v>
      </c>
      <c r="DQ134">
        <v>5</v>
      </c>
      <c r="DR134">
        <v>1</v>
      </c>
      <c r="DW134">
        <v>2</v>
      </c>
      <c r="DX134">
        <v>7</v>
      </c>
      <c r="DY134">
        <v>1</v>
      </c>
      <c r="DZ134">
        <v>1</v>
      </c>
      <c r="EA134" t="s">
        <v>2500</v>
      </c>
      <c r="EB134">
        <v>882</v>
      </c>
      <c r="EC134">
        <v>14.7</v>
      </c>
      <c r="EE134">
        <v>2</v>
      </c>
      <c r="EF134">
        <v>1</v>
      </c>
      <c r="EG134" t="s">
        <v>2501</v>
      </c>
      <c r="EI134">
        <v>1</v>
      </c>
      <c r="EJ134">
        <v>1</v>
      </c>
      <c r="EK134">
        <v>2</v>
      </c>
      <c r="EL134">
        <v>6</v>
      </c>
      <c r="EM134">
        <v>20</v>
      </c>
      <c r="ET134" t="s">
        <v>427</v>
      </c>
      <c r="EU134" t="s">
        <v>201</v>
      </c>
      <c r="EV134" t="s">
        <v>202</v>
      </c>
      <c r="EZ134">
        <v>1240</v>
      </c>
      <c r="FA134" t="s">
        <v>2204</v>
      </c>
      <c r="FB134" t="s">
        <v>204</v>
      </c>
      <c r="FC134">
        <v>0</v>
      </c>
      <c r="FD134" t="s">
        <v>2429</v>
      </c>
      <c r="FE134" t="s">
        <v>2401</v>
      </c>
      <c r="FF134">
        <v>12</v>
      </c>
      <c r="FI134">
        <v>17.5</v>
      </c>
      <c r="FJ134">
        <v>3</v>
      </c>
      <c r="FK134" t="s">
        <v>2206</v>
      </c>
      <c r="FL134">
        <v>3.5</v>
      </c>
      <c r="FM134">
        <v>1</v>
      </c>
      <c r="FN134" t="s">
        <v>2213</v>
      </c>
      <c r="FO134">
        <v>1</v>
      </c>
      <c r="FP134">
        <v>0</v>
      </c>
      <c r="FQ134">
        <v>0</v>
      </c>
      <c r="FR134">
        <v>0</v>
      </c>
      <c r="FS134" t="s">
        <v>2182</v>
      </c>
    </row>
    <row r="135" spans="1:175" x14ac:dyDescent="0.3">
      <c r="A135">
        <v>2066</v>
      </c>
      <c r="B135" t="s">
        <v>2502</v>
      </c>
      <c r="C135" t="s">
        <v>212</v>
      </c>
      <c r="D135" t="s">
        <v>2503</v>
      </c>
      <c r="E135" t="s">
        <v>214</v>
      </c>
      <c r="F135" t="s">
        <v>2504</v>
      </c>
      <c r="G135">
        <v>1</v>
      </c>
      <c r="H135">
        <v>1</v>
      </c>
      <c r="I135">
        <v>2</v>
      </c>
      <c r="J135">
        <v>2</v>
      </c>
      <c r="O135">
        <v>1</v>
      </c>
      <c r="P135">
        <v>0</v>
      </c>
      <c r="Q135">
        <v>1</v>
      </c>
      <c r="R135">
        <v>2</v>
      </c>
      <c r="U135">
        <v>1</v>
      </c>
      <c r="W135">
        <v>1</v>
      </c>
      <c r="Y135">
        <v>1</v>
      </c>
      <c r="Z135">
        <v>1</v>
      </c>
      <c r="AA135">
        <v>1</v>
      </c>
      <c r="AB135">
        <v>2008</v>
      </c>
      <c r="AC135">
        <v>2</v>
      </c>
      <c r="AD135">
        <v>3</v>
      </c>
      <c r="AE135">
        <v>1</v>
      </c>
      <c r="AF135">
        <v>6</v>
      </c>
      <c r="AG135">
        <v>1</v>
      </c>
      <c r="AV135">
        <v>1</v>
      </c>
      <c r="AX135">
        <v>10</v>
      </c>
      <c r="AY135">
        <v>-77</v>
      </c>
      <c r="AZ135">
        <v>1</v>
      </c>
      <c r="BA135">
        <v>0</v>
      </c>
      <c r="BB135">
        <v>1</v>
      </c>
      <c r="BC135">
        <v>0</v>
      </c>
      <c r="BD135">
        <v>1</v>
      </c>
      <c r="BY135">
        <v>1</v>
      </c>
      <c r="BZ135">
        <v>2</v>
      </c>
      <c r="CA135">
        <v>1</v>
      </c>
      <c r="CB135">
        <v>2</v>
      </c>
      <c r="CC135">
        <v>2</v>
      </c>
      <c r="CD135">
        <v>2</v>
      </c>
      <c r="CE135">
        <v>2</v>
      </c>
      <c r="CF135">
        <v>2</v>
      </c>
      <c r="CG135">
        <v>2</v>
      </c>
      <c r="CH135">
        <v>2</v>
      </c>
      <c r="CI135">
        <v>2</v>
      </c>
      <c r="CJ135">
        <v>2</v>
      </c>
      <c r="CK135">
        <v>7</v>
      </c>
      <c r="CL135">
        <v>1</v>
      </c>
      <c r="CM135">
        <v>-98</v>
      </c>
      <c r="CN135">
        <v>1</v>
      </c>
      <c r="CO135">
        <v>1</v>
      </c>
      <c r="CP135">
        <v>1</v>
      </c>
      <c r="CQ135">
        <v>1</v>
      </c>
      <c r="CR135">
        <v>1</v>
      </c>
      <c r="CS135">
        <v>0</v>
      </c>
      <c r="CV135">
        <v>2</v>
      </c>
      <c r="CX135">
        <v>2</v>
      </c>
      <c r="CY135">
        <v>1</v>
      </c>
      <c r="CZ135">
        <v>1</v>
      </c>
      <c r="DA135">
        <v>3</v>
      </c>
      <c r="DB135">
        <v>1</v>
      </c>
      <c r="DC135">
        <v>26</v>
      </c>
      <c r="DD135">
        <v>1</v>
      </c>
      <c r="DE135">
        <v>1</v>
      </c>
      <c r="DF135">
        <v>5</v>
      </c>
      <c r="DG135">
        <v>5</v>
      </c>
      <c r="DH135">
        <v>0</v>
      </c>
      <c r="DI135">
        <v>0</v>
      </c>
      <c r="DJ135">
        <v>1</v>
      </c>
      <c r="DK135">
        <v>1</v>
      </c>
      <c r="DL135">
        <v>0</v>
      </c>
      <c r="DM135">
        <v>2</v>
      </c>
      <c r="DN135">
        <v>1</v>
      </c>
      <c r="DO135">
        <v>1</v>
      </c>
      <c r="DP135">
        <v>1</v>
      </c>
      <c r="DQ135">
        <v>5</v>
      </c>
      <c r="DR135">
        <v>1</v>
      </c>
      <c r="DW135">
        <v>1</v>
      </c>
      <c r="DX135">
        <v>4</v>
      </c>
      <c r="DY135">
        <v>1</v>
      </c>
      <c r="DZ135">
        <v>2</v>
      </c>
      <c r="EA135" t="s">
        <v>2505</v>
      </c>
      <c r="EB135">
        <v>715</v>
      </c>
      <c r="EC135">
        <v>11.92</v>
      </c>
      <c r="EE135">
        <v>2</v>
      </c>
      <c r="EF135">
        <v>1</v>
      </c>
      <c r="EG135" t="s">
        <v>601</v>
      </c>
      <c r="EI135">
        <v>1</v>
      </c>
      <c r="EJ135">
        <v>1</v>
      </c>
      <c r="EK135">
        <v>2</v>
      </c>
      <c r="EL135">
        <v>8</v>
      </c>
      <c r="EM135">
        <v>24</v>
      </c>
      <c r="ET135" t="s">
        <v>427</v>
      </c>
      <c r="EU135" t="s">
        <v>201</v>
      </c>
      <c r="EV135" t="s">
        <v>202</v>
      </c>
      <c r="EZ135">
        <v>1418</v>
      </c>
      <c r="FA135" t="s">
        <v>2204</v>
      </c>
      <c r="FB135" t="s">
        <v>204</v>
      </c>
      <c r="FC135">
        <v>0</v>
      </c>
      <c r="FD135" t="s">
        <v>2400</v>
      </c>
      <c r="FE135" t="s">
        <v>2401</v>
      </c>
      <c r="FF135">
        <v>12</v>
      </c>
      <c r="FI135">
        <v>2.5</v>
      </c>
      <c r="FJ135">
        <v>4</v>
      </c>
      <c r="FK135" t="s">
        <v>2220</v>
      </c>
      <c r="FL135">
        <v>0.5</v>
      </c>
      <c r="FM135">
        <v>0</v>
      </c>
      <c r="FN135" t="s">
        <v>2207</v>
      </c>
      <c r="FO135">
        <v>0</v>
      </c>
      <c r="FP135">
        <v>1</v>
      </c>
      <c r="FQ135">
        <v>0</v>
      </c>
      <c r="FR135">
        <v>0</v>
      </c>
      <c r="FS135" t="s">
        <v>202</v>
      </c>
    </row>
    <row r="136" spans="1:175" x14ac:dyDescent="0.3">
      <c r="A136">
        <v>2303</v>
      </c>
      <c r="B136" t="s">
        <v>459</v>
      </c>
      <c r="C136" t="s">
        <v>265</v>
      </c>
      <c r="D136" t="s">
        <v>460</v>
      </c>
      <c r="E136" t="s">
        <v>461</v>
      </c>
      <c r="F136" t="s">
        <v>462</v>
      </c>
      <c r="G136">
        <v>1</v>
      </c>
      <c r="H136">
        <v>1</v>
      </c>
      <c r="I136">
        <v>2</v>
      </c>
      <c r="J136">
        <v>1</v>
      </c>
      <c r="K136">
        <v>2</v>
      </c>
      <c r="O136">
        <v>1</v>
      </c>
      <c r="P136">
        <v>1</v>
      </c>
      <c r="Q136">
        <v>2</v>
      </c>
      <c r="R136">
        <v>3</v>
      </c>
      <c r="T136">
        <v>2</v>
      </c>
      <c r="U136">
        <v>3</v>
      </c>
      <c r="V136">
        <v>2</v>
      </c>
      <c r="W136">
        <v>1</v>
      </c>
      <c r="Y136">
        <v>1</v>
      </c>
      <c r="Z136">
        <v>1</v>
      </c>
      <c r="AA136">
        <v>1</v>
      </c>
      <c r="AB136">
        <v>2010</v>
      </c>
      <c r="AC136">
        <v>2</v>
      </c>
      <c r="AD136">
        <v>1</v>
      </c>
      <c r="AE136">
        <v>2</v>
      </c>
      <c r="AF136">
        <v>3</v>
      </c>
      <c r="AG136">
        <v>1</v>
      </c>
      <c r="AV136">
        <v>1</v>
      </c>
      <c r="AX136">
        <v>8</v>
      </c>
      <c r="AY136">
        <v>2</v>
      </c>
      <c r="BD136">
        <v>2</v>
      </c>
      <c r="BE136">
        <v>2</v>
      </c>
      <c r="BF136">
        <v>1</v>
      </c>
      <c r="BG136">
        <v>1</v>
      </c>
      <c r="BH136">
        <v>1</v>
      </c>
      <c r="BJ136">
        <v>1</v>
      </c>
      <c r="BK136">
        <v>6</v>
      </c>
      <c r="BL136">
        <v>5</v>
      </c>
      <c r="BM136">
        <v>3</v>
      </c>
      <c r="BN136">
        <v>6</v>
      </c>
      <c r="BS136">
        <v>1</v>
      </c>
      <c r="BU136">
        <v>1</v>
      </c>
      <c r="BV136">
        <v>4</v>
      </c>
      <c r="BX136">
        <v>3</v>
      </c>
      <c r="BY136">
        <v>1</v>
      </c>
      <c r="BZ136">
        <v>1</v>
      </c>
      <c r="CA136">
        <v>1</v>
      </c>
      <c r="CB136">
        <v>2</v>
      </c>
      <c r="CC136">
        <v>1</v>
      </c>
      <c r="CD136">
        <v>2</v>
      </c>
      <c r="CE136">
        <v>2</v>
      </c>
      <c r="CF136">
        <v>1</v>
      </c>
      <c r="CG136">
        <v>2</v>
      </c>
      <c r="CH136">
        <v>3</v>
      </c>
      <c r="CI136">
        <v>1</v>
      </c>
      <c r="CJ136">
        <v>2</v>
      </c>
      <c r="CK136">
        <v>6</v>
      </c>
      <c r="CL136">
        <v>1</v>
      </c>
      <c r="CM136">
        <v>5</v>
      </c>
      <c r="CN136">
        <v>1</v>
      </c>
      <c r="CO136">
        <v>2</v>
      </c>
      <c r="CP136">
        <v>1</v>
      </c>
      <c r="CQ136">
        <v>2</v>
      </c>
      <c r="CR136">
        <v>1</v>
      </c>
      <c r="CS136">
        <v>1</v>
      </c>
      <c r="CT136">
        <v>1</v>
      </c>
      <c r="CU136">
        <v>0</v>
      </c>
      <c r="CV136">
        <v>2</v>
      </c>
      <c r="CX136">
        <v>2</v>
      </c>
      <c r="CY136">
        <v>1</v>
      </c>
      <c r="CZ136">
        <v>1</v>
      </c>
      <c r="DA136">
        <v>5</v>
      </c>
      <c r="DB136">
        <v>1</v>
      </c>
      <c r="DC136">
        <v>7</v>
      </c>
      <c r="DD136">
        <v>1</v>
      </c>
      <c r="DE136">
        <v>1</v>
      </c>
      <c r="DF136">
        <v>3</v>
      </c>
      <c r="DG136">
        <v>3</v>
      </c>
      <c r="DH136">
        <v>1</v>
      </c>
      <c r="DI136">
        <v>0</v>
      </c>
      <c r="DJ136">
        <v>0</v>
      </c>
      <c r="DK136">
        <v>0</v>
      </c>
      <c r="DL136">
        <v>1</v>
      </c>
      <c r="DM136">
        <v>0</v>
      </c>
      <c r="DN136">
        <v>1</v>
      </c>
      <c r="DO136">
        <v>2</v>
      </c>
      <c r="DP136">
        <v>2</v>
      </c>
      <c r="DQ136">
        <v>8</v>
      </c>
      <c r="DR136">
        <v>1</v>
      </c>
      <c r="DW136">
        <v>2</v>
      </c>
      <c r="DX136">
        <v>4</v>
      </c>
      <c r="DY136">
        <v>1</v>
      </c>
      <c r="DZ136">
        <v>2</v>
      </c>
      <c r="EA136" t="s">
        <v>463</v>
      </c>
      <c r="EB136">
        <v>974</v>
      </c>
      <c r="EC136">
        <v>16.23</v>
      </c>
      <c r="EE136">
        <v>2</v>
      </c>
      <c r="EF136">
        <v>1</v>
      </c>
      <c r="EG136" t="s">
        <v>464</v>
      </c>
      <c r="EI136">
        <v>1</v>
      </c>
      <c r="EJ136">
        <v>1</v>
      </c>
      <c r="EK136">
        <v>3</v>
      </c>
      <c r="EL136">
        <v>13</v>
      </c>
      <c r="EM136">
        <v>35</v>
      </c>
      <c r="ET136" t="s">
        <v>427</v>
      </c>
      <c r="EU136" t="s">
        <v>201</v>
      </c>
      <c r="EV136" t="s">
        <v>202</v>
      </c>
      <c r="EZ136">
        <v>1853</v>
      </c>
      <c r="FA136" t="s">
        <v>237</v>
      </c>
      <c r="FB136" t="s">
        <v>204</v>
      </c>
      <c r="FC136">
        <v>0</v>
      </c>
      <c r="FD136" t="s">
        <v>2400</v>
      </c>
      <c r="FE136" t="s">
        <v>2401</v>
      </c>
      <c r="FF136">
        <v>12</v>
      </c>
      <c r="FI136">
        <v>17.5</v>
      </c>
      <c r="FJ136">
        <v>3</v>
      </c>
      <c r="FK136" t="s">
        <v>2206</v>
      </c>
      <c r="FL136">
        <v>1.5</v>
      </c>
      <c r="FM136">
        <v>1</v>
      </c>
      <c r="FN136" t="s">
        <v>2213</v>
      </c>
      <c r="FO136">
        <v>0</v>
      </c>
      <c r="FP136">
        <v>1</v>
      </c>
      <c r="FQ136">
        <v>0</v>
      </c>
      <c r="FR136">
        <v>0</v>
      </c>
      <c r="FS136" t="s">
        <v>205</v>
      </c>
    </row>
    <row r="137" spans="1:175" x14ac:dyDescent="0.3">
      <c r="A137">
        <v>2400</v>
      </c>
      <c r="B137" t="s">
        <v>2506</v>
      </c>
      <c r="C137" t="s">
        <v>212</v>
      </c>
      <c r="D137" t="s">
        <v>2507</v>
      </c>
      <c r="E137" t="s">
        <v>309</v>
      </c>
      <c r="F137" t="s">
        <v>2508</v>
      </c>
      <c r="G137">
        <v>1</v>
      </c>
      <c r="H137">
        <v>1</v>
      </c>
      <c r="I137">
        <v>2</v>
      </c>
      <c r="J137">
        <v>2</v>
      </c>
      <c r="O137">
        <v>1</v>
      </c>
      <c r="P137">
        <v>0</v>
      </c>
      <c r="Q137">
        <v>1</v>
      </c>
      <c r="R137">
        <v>2</v>
      </c>
      <c r="U137">
        <v>2</v>
      </c>
      <c r="W137">
        <v>1</v>
      </c>
      <c r="Y137">
        <v>1</v>
      </c>
      <c r="Z137">
        <v>1</v>
      </c>
      <c r="AA137">
        <v>1</v>
      </c>
      <c r="AB137">
        <v>2008</v>
      </c>
      <c r="AC137">
        <v>1</v>
      </c>
      <c r="AD137">
        <v>2</v>
      </c>
      <c r="AE137">
        <v>2</v>
      </c>
      <c r="AF137">
        <v>3</v>
      </c>
      <c r="AG137">
        <v>1</v>
      </c>
      <c r="AV137">
        <v>2</v>
      </c>
      <c r="AX137">
        <v>2</v>
      </c>
      <c r="AY137">
        <v>2</v>
      </c>
      <c r="BB137">
        <v>1</v>
      </c>
      <c r="BC137">
        <v>0</v>
      </c>
      <c r="BD137">
        <v>2</v>
      </c>
      <c r="BE137">
        <v>1</v>
      </c>
      <c r="BY137">
        <v>1</v>
      </c>
      <c r="BZ137">
        <v>1</v>
      </c>
      <c r="CA137">
        <v>1</v>
      </c>
      <c r="CB137">
        <v>1</v>
      </c>
      <c r="CC137">
        <v>2</v>
      </c>
      <c r="CD137">
        <v>2</v>
      </c>
      <c r="CE137">
        <v>2</v>
      </c>
      <c r="CF137">
        <v>2</v>
      </c>
      <c r="CG137">
        <v>2</v>
      </c>
      <c r="CH137">
        <v>1</v>
      </c>
      <c r="CI137">
        <v>1</v>
      </c>
      <c r="CJ137">
        <v>2</v>
      </c>
      <c r="CK137">
        <v>7</v>
      </c>
      <c r="CL137">
        <v>1</v>
      </c>
      <c r="CM137">
        <v>2</v>
      </c>
      <c r="CN137">
        <v>1</v>
      </c>
      <c r="CO137">
        <v>1</v>
      </c>
      <c r="CP137">
        <v>1</v>
      </c>
      <c r="CQ137">
        <v>1</v>
      </c>
      <c r="CR137">
        <v>1</v>
      </c>
      <c r="CS137">
        <v>0</v>
      </c>
      <c r="CV137">
        <v>2</v>
      </c>
      <c r="CX137">
        <v>-98</v>
      </c>
      <c r="CY137">
        <v>1</v>
      </c>
      <c r="CZ137">
        <v>1</v>
      </c>
      <c r="DA137">
        <v>4</v>
      </c>
      <c r="DB137">
        <v>1</v>
      </c>
      <c r="DC137">
        <v>20</v>
      </c>
      <c r="DD137">
        <v>1</v>
      </c>
      <c r="DE137">
        <v>1</v>
      </c>
      <c r="DF137">
        <v>6</v>
      </c>
      <c r="DG137">
        <v>6</v>
      </c>
      <c r="DH137">
        <v>0</v>
      </c>
      <c r="DI137">
        <v>0</v>
      </c>
      <c r="DJ137">
        <v>2</v>
      </c>
      <c r="DK137">
        <v>1</v>
      </c>
      <c r="DL137">
        <v>2</v>
      </c>
      <c r="DM137">
        <v>0</v>
      </c>
      <c r="DN137">
        <v>1</v>
      </c>
      <c r="DO137">
        <v>1</v>
      </c>
      <c r="DP137">
        <v>1</v>
      </c>
      <c r="DQ137">
        <v>5</v>
      </c>
      <c r="DR137">
        <v>1</v>
      </c>
      <c r="DW137">
        <v>1</v>
      </c>
      <c r="DX137">
        <v>6</v>
      </c>
      <c r="DY137">
        <v>1</v>
      </c>
      <c r="DZ137">
        <v>2</v>
      </c>
      <c r="EA137" t="s">
        <v>2509</v>
      </c>
      <c r="EB137">
        <v>862</v>
      </c>
      <c r="EC137">
        <v>14.37</v>
      </c>
      <c r="EE137">
        <v>2</v>
      </c>
      <c r="EF137">
        <v>1</v>
      </c>
      <c r="EG137" t="s">
        <v>2261</v>
      </c>
      <c r="EI137">
        <v>1</v>
      </c>
      <c r="EJ137">
        <v>1</v>
      </c>
      <c r="EK137">
        <v>2</v>
      </c>
      <c r="EL137">
        <v>9</v>
      </c>
      <c r="EM137">
        <v>26</v>
      </c>
      <c r="ET137" t="s">
        <v>427</v>
      </c>
      <c r="EU137" t="s">
        <v>201</v>
      </c>
      <c r="EV137" t="s">
        <v>202</v>
      </c>
      <c r="EZ137">
        <v>2522</v>
      </c>
      <c r="FA137" t="s">
        <v>2204</v>
      </c>
      <c r="FB137" t="s">
        <v>204</v>
      </c>
      <c r="FC137">
        <v>0</v>
      </c>
      <c r="FD137" t="s">
        <v>2429</v>
      </c>
      <c r="FE137" t="s">
        <v>2401</v>
      </c>
      <c r="FF137">
        <v>12</v>
      </c>
      <c r="FI137">
        <v>17.5</v>
      </c>
      <c r="FJ137">
        <v>3</v>
      </c>
      <c r="FK137" t="s">
        <v>2212</v>
      </c>
      <c r="FL137">
        <v>1.5</v>
      </c>
      <c r="FM137">
        <v>1</v>
      </c>
      <c r="FN137" t="s">
        <v>2221</v>
      </c>
      <c r="FO137">
        <v>1</v>
      </c>
      <c r="FP137">
        <v>0</v>
      </c>
      <c r="FQ137">
        <v>0</v>
      </c>
      <c r="FR137">
        <v>0</v>
      </c>
      <c r="FS137" t="s">
        <v>2182</v>
      </c>
    </row>
    <row r="138" spans="1:175" x14ac:dyDescent="0.3">
      <c r="A138">
        <v>2444</v>
      </c>
      <c r="B138" t="s">
        <v>2510</v>
      </c>
      <c r="C138" t="s">
        <v>212</v>
      </c>
      <c r="D138" t="s">
        <v>2511</v>
      </c>
      <c r="E138" t="s">
        <v>214</v>
      </c>
      <c r="F138" t="s">
        <v>2512</v>
      </c>
      <c r="G138">
        <v>1</v>
      </c>
      <c r="H138">
        <v>1</v>
      </c>
      <c r="I138">
        <v>2</v>
      </c>
      <c r="J138">
        <v>1</v>
      </c>
      <c r="K138">
        <v>2</v>
      </c>
      <c r="O138">
        <v>1</v>
      </c>
      <c r="P138">
        <v>1</v>
      </c>
      <c r="Q138">
        <v>2</v>
      </c>
      <c r="R138">
        <v>2</v>
      </c>
      <c r="U138">
        <v>1</v>
      </c>
      <c r="W138">
        <v>1</v>
      </c>
      <c r="Y138">
        <v>1</v>
      </c>
      <c r="Z138">
        <v>1</v>
      </c>
      <c r="AA138">
        <v>1</v>
      </c>
      <c r="AB138">
        <v>2013</v>
      </c>
      <c r="AC138">
        <v>2</v>
      </c>
      <c r="AD138">
        <v>4</v>
      </c>
      <c r="AE138">
        <v>1</v>
      </c>
      <c r="AF138">
        <v>5</v>
      </c>
      <c r="AG138">
        <v>1</v>
      </c>
      <c r="AV138">
        <v>1</v>
      </c>
      <c r="AX138">
        <v>1</v>
      </c>
      <c r="AY138">
        <v>2</v>
      </c>
      <c r="BB138">
        <v>1</v>
      </c>
      <c r="BC138">
        <v>0</v>
      </c>
      <c r="BD138">
        <v>2</v>
      </c>
      <c r="BE138">
        <v>1</v>
      </c>
      <c r="BF138">
        <v>1</v>
      </c>
      <c r="BG138">
        <v>1</v>
      </c>
      <c r="BH138">
        <v>1</v>
      </c>
      <c r="BJ138">
        <v>1</v>
      </c>
      <c r="BK138">
        <v>6</v>
      </c>
      <c r="BL138">
        <v>2</v>
      </c>
      <c r="BS138">
        <v>5</v>
      </c>
      <c r="BU138">
        <v>-98</v>
      </c>
      <c r="BX138">
        <v>1</v>
      </c>
      <c r="BY138">
        <v>1</v>
      </c>
      <c r="BZ138">
        <v>1</v>
      </c>
      <c r="CA138">
        <v>1</v>
      </c>
      <c r="CB138">
        <v>1</v>
      </c>
      <c r="CC138">
        <v>2</v>
      </c>
      <c r="CD138">
        <v>2</v>
      </c>
      <c r="CE138">
        <v>2</v>
      </c>
      <c r="CF138">
        <v>1</v>
      </c>
      <c r="CG138">
        <v>2</v>
      </c>
      <c r="CH138">
        <v>1</v>
      </c>
      <c r="CI138">
        <v>1</v>
      </c>
      <c r="CJ138">
        <v>2</v>
      </c>
      <c r="CK138">
        <v>7</v>
      </c>
      <c r="CL138">
        <v>1</v>
      </c>
      <c r="CM138">
        <v>5</v>
      </c>
      <c r="CN138">
        <v>1</v>
      </c>
      <c r="CO138">
        <v>1</v>
      </c>
      <c r="CP138">
        <v>1</v>
      </c>
      <c r="CQ138">
        <v>1</v>
      </c>
      <c r="CR138">
        <v>1</v>
      </c>
      <c r="CS138">
        <v>0</v>
      </c>
      <c r="CV138">
        <v>1</v>
      </c>
      <c r="CW138">
        <v>1</v>
      </c>
      <c r="CX138">
        <v>2</v>
      </c>
      <c r="CY138">
        <v>1</v>
      </c>
      <c r="CZ138">
        <v>1</v>
      </c>
      <c r="DA138">
        <v>5</v>
      </c>
      <c r="DB138">
        <v>1</v>
      </c>
      <c r="DC138">
        <v>11</v>
      </c>
      <c r="DD138">
        <v>2</v>
      </c>
      <c r="DE138">
        <v>1</v>
      </c>
      <c r="DF138">
        <v>5</v>
      </c>
      <c r="DH138">
        <v>2</v>
      </c>
      <c r="DI138">
        <v>1</v>
      </c>
      <c r="DJ138">
        <v>0</v>
      </c>
      <c r="DK138">
        <v>1</v>
      </c>
      <c r="DL138">
        <v>1</v>
      </c>
      <c r="DO138">
        <v>1</v>
      </c>
      <c r="DP138">
        <v>1</v>
      </c>
      <c r="DQ138">
        <v>7</v>
      </c>
      <c r="DR138">
        <v>1</v>
      </c>
      <c r="DW138">
        <v>2</v>
      </c>
      <c r="DX138">
        <v>10</v>
      </c>
      <c r="DY138">
        <v>1</v>
      </c>
      <c r="DZ138">
        <v>1</v>
      </c>
      <c r="EA138" t="s">
        <v>2513</v>
      </c>
      <c r="EB138">
        <v>710</v>
      </c>
      <c r="EC138">
        <v>11.83</v>
      </c>
      <c r="EE138">
        <v>2</v>
      </c>
      <c r="EF138">
        <v>1</v>
      </c>
      <c r="EG138" t="s">
        <v>397</v>
      </c>
      <c r="EI138">
        <v>1</v>
      </c>
      <c r="EJ138">
        <v>1</v>
      </c>
      <c r="EK138">
        <v>3</v>
      </c>
      <c r="EL138">
        <v>8</v>
      </c>
      <c r="EM138">
        <v>25</v>
      </c>
      <c r="ET138" t="s">
        <v>427</v>
      </c>
      <c r="EU138" t="s">
        <v>201</v>
      </c>
      <c r="EV138" t="s">
        <v>202</v>
      </c>
      <c r="EZ138">
        <v>1418</v>
      </c>
      <c r="FA138" t="s">
        <v>237</v>
      </c>
      <c r="FB138" t="s">
        <v>204</v>
      </c>
      <c r="FC138">
        <v>0</v>
      </c>
      <c r="FD138" t="s">
        <v>2400</v>
      </c>
      <c r="FE138" t="s">
        <v>2401</v>
      </c>
      <c r="FF138">
        <v>12</v>
      </c>
      <c r="FI138">
        <v>7.5</v>
      </c>
      <c r="FJ138">
        <v>4</v>
      </c>
      <c r="FK138" t="s">
        <v>2233</v>
      </c>
      <c r="FL138">
        <v>0.5</v>
      </c>
      <c r="FM138">
        <v>1</v>
      </c>
      <c r="FN138" t="s">
        <v>2221</v>
      </c>
      <c r="FO138">
        <v>1</v>
      </c>
      <c r="FP138">
        <v>0</v>
      </c>
      <c r="FQ138">
        <v>0</v>
      </c>
      <c r="FR138">
        <v>0</v>
      </c>
      <c r="FS138" t="s">
        <v>2214</v>
      </c>
    </row>
    <row r="139" spans="1:175" x14ac:dyDescent="0.3">
      <c r="A139">
        <v>2457</v>
      </c>
      <c r="B139" t="s">
        <v>2514</v>
      </c>
      <c r="C139" t="s">
        <v>212</v>
      </c>
      <c r="D139" t="s">
        <v>2515</v>
      </c>
      <c r="E139" t="s">
        <v>214</v>
      </c>
      <c r="F139" t="s">
        <v>2516</v>
      </c>
      <c r="G139">
        <v>1</v>
      </c>
      <c r="H139">
        <v>1</v>
      </c>
      <c r="I139">
        <v>2</v>
      </c>
      <c r="J139">
        <v>2</v>
      </c>
      <c r="O139">
        <v>1</v>
      </c>
      <c r="P139">
        <v>0</v>
      </c>
      <c r="Q139">
        <v>1</v>
      </c>
      <c r="R139">
        <v>2</v>
      </c>
      <c r="U139">
        <v>2</v>
      </c>
      <c r="W139">
        <v>1</v>
      </c>
      <c r="Y139">
        <v>1</v>
      </c>
      <c r="Z139">
        <v>1</v>
      </c>
      <c r="AA139">
        <v>1</v>
      </c>
      <c r="AB139">
        <v>2012</v>
      </c>
      <c r="AC139">
        <v>1</v>
      </c>
      <c r="AD139">
        <v>1</v>
      </c>
      <c r="AE139">
        <v>3</v>
      </c>
      <c r="AF139">
        <v>4</v>
      </c>
      <c r="AG139">
        <v>1</v>
      </c>
      <c r="AV139">
        <v>1</v>
      </c>
      <c r="AX139">
        <v>8</v>
      </c>
      <c r="AY139">
        <v>2</v>
      </c>
      <c r="BD139">
        <v>2</v>
      </c>
      <c r="BE139">
        <v>1</v>
      </c>
      <c r="BY139">
        <v>1</v>
      </c>
      <c r="BZ139">
        <v>2</v>
      </c>
      <c r="CA139">
        <v>2</v>
      </c>
      <c r="CB139">
        <v>2</v>
      </c>
      <c r="CC139">
        <v>1</v>
      </c>
      <c r="CD139">
        <v>2</v>
      </c>
      <c r="CE139">
        <v>2</v>
      </c>
      <c r="CF139">
        <v>1</v>
      </c>
      <c r="CG139">
        <v>2</v>
      </c>
      <c r="CH139">
        <v>1</v>
      </c>
      <c r="CI139">
        <v>1</v>
      </c>
      <c r="CJ139">
        <v>2</v>
      </c>
      <c r="CK139">
        <v>7</v>
      </c>
      <c r="CL139">
        <v>1</v>
      </c>
      <c r="CM139">
        <v>4</v>
      </c>
      <c r="CN139">
        <v>1</v>
      </c>
      <c r="CO139">
        <v>1</v>
      </c>
      <c r="CP139">
        <v>1</v>
      </c>
      <c r="CQ139">
        <v>1</v>
      </c>
      <c r="CR139">
        <v>1</v>
      </c>
      <c r="CS139">
        <v>0</v>
      </c>
      <c r="CV139">
        <v>2</v>
      </c>
      <c r="CX139">
        <v>2</v>
      </c>
      <c r="CY139">
        <v>1</v>
      </c>
      <c r="CZ139">
        <v>1</v>
      </c>
      <c r="DA139">
        <v>3</v>
      </c>
      <c r="DB139">
        <v>1</v>
      </c>
      <c r="DC139">
        <v>1.5</v>
      </c>
      <c r="DD139">
        <v>6</v>
      </c>
      <c r="DE139">
        <v>1</v>
      </c>
      <c r="DF139">
        <v>3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3</v>
      </c>
      <c r="DO139">
        <v>1</v>
      </c>
      <c r="DP139">
        <v>2</v>
      </c>
      <c r="DQ139">
        <v>7</v>
      </c>
      <c r="DR139">
        <v>1</v>
      </c>
      <c r="DW139">
        <v>2</v>
      </c>
      <c r="DX139">
        <v>7</v>
      </c>
      <c r="DY139">
        <v>1</v>
      </c>
      <c r="DZ139">
        <v>2</v>
      </c>
      <c r="EA139" t="s">
        <v>566</v>
      </c>
      <c r="EB139">
        <v>603</v>
      </c>
      <c r="EC139">
        <v>10.050000000000001</v>
      </c>
      <c r="EE139">
        <v>2</v>
      </c>
      <c r="EF139">
        <v>1</v>
      </c>
      <c r="EG139" t="s">
        <v>258</v>
      </c>
      <c r="EI139">
        <v>1</v>
      </c>
      <c r="EJ139">
        <v>1</v>
      </c>
      <c r="EK139">
        <v>2</v>
      </c>
      <c r="EL139">
        <v>8</v>
      </c>
      <c r="EM139">
        <v>24</v>
      </c>
      <c r="ET139" t="s">
        <v>427</v>
      </c>
      <c r="EU139" t="s">
        <v>201</v>
      </c>
      <c r="EV139" t="s">
        <v>202</v>
      </c>
      <c r="EZ139">
        <v>1418</v>
      </c>
      <c r="FA139" t="s">
        <v>2204</v>
      </c>
      <c r="FB139" t="s">
        <v>204</v>
      </c>
      <c r="FC139">
        <v>0</v>
      </c>
      <c r="FD139" t="s">
        <v>2400</v>
      </c>
      <c r="FE139" t="s">
        <v>2401</v>
      </c>
      <c r="FF139">
        <v>12</v>
      </c>
      <c r="FI139">
        <v>12.5</v>
      </c>
      <c r="FJ139">
        <v>4</v>
      </c>
      <c r="FK139" t="s">
        <v>2206</v>
      </c>
      <c r="FL139">
        <v>3.5</v>
      </c>
      <c r="FM139">
        <v>1</v>
      </c>
      <c r="FN139" t="s">
        <v>2221</v>
      </c>
      <c r="FO139">
        <v>0</v>
      </c>
      <c r="FP139">
        <v>1</v>
      </c>
      <c r="FQ139">
        <v>0</v>
      </c>
      <c r="FR139">
        <v>0</v>
      </c>
      <c r="FS139" t="s">
        <v>205</v>
      </c>
    </row>
    <row r="140" spans="1:175" x14ac:dyDescent="0.3">
      <c r="A140">
        <v>2489</v>
      </c>
      <c r="B140" t="s">
        <v>478</v>
      </c>
      <c r="C140" t="s">
        <v>212</v>
      </c>
      <c r="D140" t="s">
        <v>2517</v>
      </c>
      <c r="E140" t="s">
        <v>214</v>
      </c>
      <c r="F140" t="s">
        <v>2518</v>
      </c>
      <c r="G140">
        <v>1</v>
      </c>
      <c r="H140">
        <v>1</v>
      </c>
      <c r="I140">
        <v>2</v>
      </c>
      <c r="J140">
        <v>2</v>
      </c>
      <c r="O140">
        <v>1</v>
      </c>
      <c r="P140">
        <v>0</v>
      </c>
      <c r="Q140">
        <v>1</v>
      </c>
      <c r="R140">
        <v>2</v>
      </c>
      <c r="U140">
        <v>2</v>
      </c>
      <c r="W140">
        <v>1</v>
      </c>
      <c r="Y140">
        <v>1</v>
      </c>
      <c r="Z140">
        <v>1</v>
      </c>
      <c r="AA140">
        <v>1</v>
      </c>
      <c r="AB140">
        <v>2011</v>
      </c>
      <c r="AC140">
        <v>1</v>
      </c>
      <c r="AD140">
        <v>1</v>
      </c>
      <c r="AE140">
        <v>2</v>
      </c>
      <c r="AF140">
        <v>6</v>
      </c>
      <c r="AG140">
        <v>1</v>
      </c>
      <c r="AV140">
        <v>2</v>
      </c>
      <c r="AX140">
        <v>4</v>
      </c>
      <c r="AY140">
        <v>2</v>
      </c>
      <c r="AZ140">
        <v>1</v>
      </c>
      <c r="BA140">
        <v>0</v>
      </c>
      <c r="BB140">
        <v>1</v>
      </c>
      <c r="BC140">
        <v>0</v>
      </c>
      <c r="BD140">
        <v>2</v>
      </c>
      <c r="BE140">
        <v>1</v>
      </c>
      <c r="BY140">
        <v>2</v>
      </c>
      <c r="BZ140">
        <v>1</v>
      </c>
      <c r="CA140">
        <v>1</v>
      </c>
      <c r="CB140">
        <v>1</v>
      </c>
      <c r="CC140">
        <v>2</v>
      </c>
      <c r="CD140">
        <v>2</v>
      </c>
      <c r="CE140">
        <v>2</v>
      </c>
      <c r="CF140">
        <v>2</v>
      </c>
      <c r="CG140">
        <v>2</v>
      </c>
      <c r="CH140">
        <v>2</v>
      </c>
      <c r="CI140">
        <v>1</v>
      </c>
      <c r="CJ140">
        <v>1</v>
      </c>
      <c r="CK140">
        <v>3</v>
      </c>
      <c r="CL140">
        <v>6</v>
      </c>
      <c r="CM140">
        <v>1</v>
      </c>
      <c r="CN140">
        <v>1</v>
      </c>
      <c r="CO140">
        <v>1</v>
      </c>
      <c r="CP140">
        <v>1</v>
      </c>
      <c r="CQ140">
        <v>1</v>
      </c>
      <c r="CR140">
        <v>1</v>
      </c>
      <c r="CS140">
        <v>0</v>
      </c>
      <c r="CV140">
        <v>2</v>
      </c>
      <c r="CX140">
        <v>2</v>
      </c>
      <c r="CY140">
        <v>5</v>
      </c>
      <c r="CZ140">
        <v>1</v>
      </c>
      <c r="DA140">
        <v>2</v>
      </c>
      <c r="DB140">
        <v>1</v>
      </c>
      <c r="DC140">
        <v>3</v>
      </c>
      <c r="DD140">
        <v>3</v>
      </c>
      <c r="DE140">
        <v>1</v>
      </c>
      <c r="DF140">
        <v>2</v>
      </c>
      <c r="DH140">
        <v>0</v>
      </c>
      <c r="DI140">
        <v>0</v>
      </c>
      <c r="DJ140">
        <v>1</v>
      </c>
      <c r="DK140">
        <v>0</v>
      </c>
      <c r="DL140">
        <v>0</v>
      </c>
      <c r="DM140">
        <v>1</v>
      </c>
      <c r="DO140">
        <v>1</v>
      </c>
      <c r="DP140">
        <v>2</v>
      </c>
      <c r="DQ140">
        <v>6</v>
      </c>
      <c r="DR140">
        <v>4</v>
      </c>
      <c r="DW140">
        <v>2</v>
      </c>
      <c r="DX140">
        <v>5</v>
      </c>
      <c r="DY140">
        <v>10</v>
      </c>
      <c r="DZ140">
        <v>1</v>
      </c>
      <c r="EA140" t="s">
        <v>2519</v>
      </c>
      <c r="EB140">
        <v>905</v>
      </c>
      <c r="EC140">
        <v>15.08</v>
      </c>
      <c r="EE140">
        <v>2</v>
      </c>
      <c r="EF140">
        <v>1</v>
      </c>
      <c r="EG140" t="s">
        <v>328</v>
      </c>
      <c r="EI140">
        <v>1</v>
      </c>
      <c r="EJ140">
        <v>1</v>
      </c>
      <c r="EK140">
        <v>2</v>
      </c>
      <c r="EL140">
        <v>8</v>
      </c>
      <c r="EM140">
        <v>24</v>
      </c>
      <c r="ET140" t="s">
        <v>427</v>
      </c>
      <c r="EU140" t="s">
        <v>201</v>
      </c>
      <c r="EV140" t="s">
        <v>202</v>
      </c>
      <c r="EZ140">
        <v>1418</v>
      </c>
      <c r="FA140" t="s">
        <v>2204</v>
      </c>
      <c r="FB140" t="s">
        <v>204</v>
      </c>
      <c r="FC140">
        <v>0</v>
      </c>
      <c r="FD140" t="s">
        <v>2429</v>
      </c>
      <c r="FE140" t="s">
        <v>2401</v>
      </c>
      <c r="FF140">
        <v>12</v>
      </c>
      <c r="FI140">
        <v>2.5</v>
      </c>
      <c r="FJ140">
        <v>4</v>
      </c>
      <c r="FK140" t="s">
        <v>2206</v>
      </c>
      <c r="FL140">
        <v>1.5</v>
      </c>
      <c r="FM140">
        <v>1</v>
      </c>
      <c r="FN140" t="s">
        <v>2221</v>
      </c>
      <c r="FO140">
        <v>0</v>
      </c>
      <c r="FP140">
        <v>1</v>
      </c>
      <c r="FQ140">
        <v>0</v>
      </c>
      <c r="FR140">
        <v>0</v>
      </c>
      <c r="FS140" t="s">
        <v>2182</v>
      </c>
    </row>
    <row r="141" spans="1:175" x14ac:dyDescent="0.3">
      <c r="A141">
        <v>2531</v>
      </c>
      <c r="B141" t="s">
        <v>2520</v>
      </c>
      <c r="C141" t="s">
        <v>194</v>
      </c>
      <c r="D141" t="s">
        <v>2521</v>
      </c>
      <c r="E141" t="s">
        <v>196</v>
      </c>
      <c r="F141" t="s">
        <v>2522</v>
      </c>
      <c r="G141">
        <v>1</v>
      </c>
      <c r="H141">
        <v>1</v>
      </c>
      <c r="I141">
        <v>2</v>
      </c>
      <c r="J141">
        <v>2</v>
      </c>
      <c r="O141">
        <v>1</v>
      </c>
      <c r="P141">
        <v>0</v>
      </c>
      <c r="Q141">
        <v>1</v>
      </c>
      <c r="R141">
        <v>2</v>
      </c>
      <c r="U141">
        <v>1</v>
      </c>
      <c r="W141">
        <v>1</v>
      </c>
      <c r="Y141">
        <v>1</v>
      </c>
      <c r="Z141">
        <v>1</v>
      </c>
      <c r="AA141">
        <v>1</v>
      </c>
      <c r="AB141">
        <v>2013</v>
      </c>
      <c r="AC141">
        <v>2</v>
      </c>
      <c r="AD141">
        <v>4</v>
      </c>
      <c r="AE141">
        <v>1</v>
      </c>
      <c r="AF141">
        <v>-98</v>
      </c>
      <c r="AG141">
        <v>1</v>
      </c>
      <c r="AV141">
        <v>-98</v>
      </c>
      <c r="AX141">
        <v>1</v>
      </c>
      <c r="AY141">
        <v>-77</v>
      </c>
      <c r="BB141">
        <v>1</v>
      </c>
      <c r="BC141">
        <v>0</v>
      </c>
      <c r="BD141">
        <v>2</v>
      </c>
      <c r="BE141">
        <v>2</v>
      </c>
      <c r="BY141">
        <v>2</v>
      </c>
      <c r="BZ141">
        <v>1</v>
      </c>
      <c r="CA141">
        <v>2</v>
      </c>
      <c r="CB141">
        <v>2</v>
      </c>
      <c r="CC141">
        <v>2</v>
      </c>
      <c r="CD141">
        <v>2</v>
      </c>
      <c r="CE141">
        <v>2</v>
      </c>
      <c r="CF141">
        <v>1</v>
      </c>
      <c r="CG141">
        <v>2</v>
      </c>
      <c r="CH141">
        <v>2</v>
      </c>
      <c r="CI141">
        <v>3</v>
      </c>
      <c r="CJ141">
        <v>3</v>
      </c>
      <c r="CK141">
        <v>1</v>
      </c>
      <c r="CL141">
        <v>7</v>
      </c>
      <c r="CM141">
        <v>3</v>
      </c>
      <c r="CN141">
        <v>1</v>
      </c>
      <c r="CO141">
        <v>1</v>
      </c>
      <c r="CP141">
        <v>1</v>
      </c>
      <c r="CQ141">
        <v>1</v>
      </c>
      <c r="CR141">
        <v>1</v>
      </c>
      <c r="CS141">
        <v>1</v>
      </c>
      <c r="CT141">
        <v>1</v>
      </c>
      <c r="CU141">
        <v>1</v>
      </c>
      <c r="CV141">
        <v>2</v>
      </c>
      <c r="CX141">
        <v>-98</v>
      </c>
      <c r="CY141">
        <v>-97</v>
      </c>
      <c r="CZ141">
        <v>1</v>
      </c>
      <c r="DA141">
        <v>1</v>
      </c>
      <c r="DB141">
        <v>1</v>
      </c>
      <c r="DC141">
        <v>0.1</v>
      </c>
      <c r="DD141">
        <v>-97</v>
      </c>
      <c r="DE141">
        <v>1</v>
      </c>
      <c r="DF141">
        <v>1</v>
      </c>
      <c r="DH141">
        <v>0</v>
      </c>
      <c r="DI141">
        <v>1</v>
      </c>
      <c r="DO141">
        <v>2</v>
      </c>
      <c r="DP141">
        <v>2</v>
      </c>
      <c r="DQ141">
        <v>4</v>
      </c>
      <c r="DR141">
        <v>1</v>
      </c>
      <c r="DW141">
        <v>2</v>
      </c>
      <c r="DX141">
        <v>-97</v>
      </c>
      <c r="DY141">
        <v>1</v>
      </c>
      <c r="DZ141">
        <v>1</v>
      </c>
      <c r="EA141" t="s">
        <v>1828</v>
      </c>
      <c r="EB141">
        <v>729</v>
      </c>
      <c r="EC141">
        <v>12.15</v>
      </c>
      <c r="EE141">
        <v>2</v>
      </c>
      <c r="EF141">
        <v>1</v>
      </c>
      <c r="EG141" t="s">
        <v>473</v>
      </c>
      <c r="EI141">
        <v>1</v>
      </c>
      <c r="EJ141">
        <v>1</v>
      </c>
      <c r="EK141">
        <v>2</v>
      </c>
      <c r="EL141">
        <v>5</v>
      </c>
      <c r="EM141">
        <v>18</v>
      </c>
      <c r="ET141" t="s">
        <v>427</v>
      </c>
      <c r="EU141" t="s">
        <v>201</v>
      </c>
      <c r="EV141" t="s">
        <v>202</v>
      </c>
      <c r="EZ141">
        <v>1752</v>
      </c>
      <c r="FA141" t="s">
        <v>2204</v>
      </c>
      <c r="FB141" t="s">
        <v>204</v>
      </c>
      <c r="FC141">
        <v>0</v>
      </c>
      <c r="FD141" t="s">
        <v>2219</v>
      </c>
      <c r="FE141" t="s">
        <v>2401</v>
      </c>
      <c r="FF141">
        <v>12</v>
      </c>
      <c r="FK141" t="s">
        <v>2233</v>
      </c>
      <c r="FL141">
        <v>0.5</v>
      </c>
      <c r="FM141">
        <v>1</v>
      </c>
      <c r="FN141" t="s">
        <v>2213</v>
      </c>
      <c r="FO141">
        <v>1</v>
      </c>
      <c r="FP141">
        <v>0</v>
      </c>
      <c r="FQ141">
        <v>0</v>
      </c>
      <c r="FR141">
        <v>0</v>
      </c>
      <c r="FS141" t="s">
        <v>2214</v>
      </c>
    </row>
    <row r="142" spans="1:175" x14ac:dyDescent="0.3">
      <c r="A142">
        <v>2651</v>
      </c>
      <c r="B142" t="s">
        <v>2523</v>
      </c>
      <c r="C142" t="s">
        <v>212</v>
      </c>
      <c r="D142" t="s">
        <v>2524</v>
      </c>
      <c r="E142" t="s">
        <v>214</v>
      </c>
      <c r="F142" t="s">
        <v>2525</v>
      </c>
      <c r="G142">
        <v>1</v>
      </c>
      <c r="H142">
        <v>1</v>
      </c>
      <c r="I142">
        <v>2</v>
      </c>
      <c r="J142">
        <v>2</v>
      </c>
      <c r="O142">
        <v>1</v>
      </c>
      <c r="P142">
        <v>0</v>
      </c>
      <c r="Q142">
        <v>1</v>
      </c>
      <c r="R142">
        <v>2</v>
      </c>
      <c r="U142">
        <v>1</v>
      </c>
      <c r="W142">
        <v>1</v>
      </c>
      <c r="Y142">
        <v>1</v>
      </c>
      <c r="Z142">
        <v>1</v>
      </c>
      <c r="AA142">
        <v>-98</v>
      </c>
      <c r="AC142">
        <v>2</v>
      </c>
      <c r="AD142">
        <v>3</v>
      </c>
      <c r="AE142">
        <v>1</v>
      </c>
      <c r="AF142">
        <v>5</v>
      </c>
      <c r="AG142">
        <v>1</v>
      </c>
      <c r="AV142">
        <v>3</v>
      </c>
      <c r="AX142">
        <v>4</v>
      </c>
      <c r="AY142">
        <v>2</v>
      </c>
      <c r="BB142">
        <v>1</v>
      </c>
      <c r="BC142">
        <v>0</v>
      </c>
      <c r="BD142">
        <v>2</v>
      </c>
      <c r="BE142">
        <v>1</v>
      </c>
      <c r="BY142">
        <v>1</v>
      </c>
      <c r="BZ142">
        <v>1</v>
      </c>
      <c r="CA142">
        <v>1</v>
      </c>
      <c r="CB142">
        <v>1</v>
      </c>
      <c r="CC142">
        <v>1</v>
      </c>
      <c r="CD142">
        <v>2</v>
      </c>
      <c r="CE142">
        <v>2</v>
      </c>
      <c r="CF142">
        <v>2</v>
      </c>
      <c r="CG142">
        <v>2</v>
      </c>
      <c r="CH142">
        <v>1</v>
      </c>
      <c r="CI142">
        <v>1</v>
      </c>
      <c r="CJ142">
        <v>1</v>
      </c>
      <c r="CK142">
        <v>6</v>
      </c>
      <c r="CL142">
        <v>1</v>
      </c>
      <c r="CM142">
        <v>3</v>
      </c>
      <c r="CN142">
        <v>1</v>
      </c>
      <c r="CO142">
        <v>1</v>
      </c>
      <c r="CP142">
        <v>1</v>
      </c>
      <c r="CQ142">
        <v>1</v>
      </c>
      <c r="CR142">
        <v>1</v>
      </c>
      <c r="CS142">
        <v>0</v>
      </c>
      <c r="CV142">
        <v>2</v>
      </c>
      <c r="CX142">
        <v>2</v>
      </c>
      <c r="CY142">
        <v>1</v>
      </c>
      <c r="CZ142">
        <v>1</v>
      </c>
      <c r="DA142">
        <v>3</v>
      </c>
      <c r="DB142">
        <v>1</v>
      </c>
      <c r="DC142">
        <v>20</v>
      </c>
      <c r="DD142">
        <v>1</v>
      </c>
      <c r="DE142">
        <v>1</v>
      </c>
      <c r="DF142">
        <v>4</v>
      </c>
      <c r="DH142">
        <v>0</v>
      </c>
      <c r="DI142">
        <v>2</v>
      </c>
      <c r="DJ142">
        <v>0</v>
      </c>
      <c r="DK142">
        <v>0</v>
      </c>
      <c r="DL142">
        <v>2</v>
      </c>
      <c r="DO142">
        <v>1</v>
      </c>
      <c r="DP142">
        <v>1</v>
      </c>
      <c r="DQ142">
        <v>5</v>
      </c>
      <c r="DR142">
        <v>6</v>
      </c>
      <c r="DW142">
        <v>1</v>
      </c>
      <c r="DX142">
        <v>-98</v>
      </c>
      <c r="DY142">
        <v>1</v>
      </c>
      <c r="DZ142">
        <v>1</v>
      </c>
      <c r="EA142" t="s">
        <v>229</v>
      </c>
      <c r="EB142">
        <v>817</v>
      </c>
      <c r="EC142">
        <v>13.62</v>
      </c>
      <c r="EE142">
        <v>2</v>
      </c>
      <c r="EF142">
        <v>1</v>
      </c>
      <c r="EG142" t="s">
        <v>500</v>
      </c>
      <c r="EI142">
        <v>1</v>
      </c>
      <c r="EJ142">
        <v>1</v>
      </c>
      <c r="EK142">
        <v>2</v>
      </c>
      <c r="EL142">
        <v>8</v>
      </c>
      <c r="EM142">
        <v>24</v>
      </c>
      <c r="ET142" t="s">
        <v>495</v>
      </c>
      <c r="EU142" t="s">
        <v>201</v>
      </c>
      <c r="EV142" t="s">
        <v>202</v>
      </c>
      <c r="EZ142">
        <v>1418</v>
      </c>
      <c r="FA142" t="s">
        <v>2204</v>
      </c>
      <c r="FB142" t="s">
        <v>204</v>
      </c>
      <c r="FC142">
        <v>0</v>
      </c>
      <c r="FD142" t="s">
        <v>2406</v>
      </c>
      <c r="FE142" t="s">
        <v>2401</v>
      </c>
      <c r="FF142">
        <v>12</v>
      </c>
      <c r="FI142">
        <v>7.5</v>
      </c>
      <c r="FJ142">
        <v>4</v>
      </c>
      <c r="FK142" t="s">
        <v>2220</v>
      </c>
      <c r="FL142">
        <v>0.5</v>
      </c>
      <c r="FM142">
        <v>1</v>
      </c>
      <c r="FN142" t="s">
        <v>2221</v>
      </c>
      <c r="FO142">
        <v>0</v>
      </c>
      <c r="FP142">
        <v>1</v>
      </c>
      <c r="FQ142">
        <v>0</v>
      </c>
      <c r="FR142">
        <v>0</v>
      </c>
      <c r="FS142" t="s">
        <v>2182</v>
      </c>
    </row>
    <row r="143" spans="1:175" x14ac:dyDescent="0.3">
      <c r="A143">
        <v>2683</v>
      </c>
      <c r="B143" t="s">
        <v>2526</v>
      </c>
      <c r="C143" t="s">
        <v>194</v>
      </c>
      <c r="D143" t="s">
        <v>2527</v>
      </c>
      <c r="E143" t="s">
        <v>221</v>
      </c>
      <c r="F143" t="s">
        <v>2528</v>
      </c>
      <c r="G143">
        <v>1</v>
      </c>
      <c r="H143">
        <v>1</v>
      </c>
      <c r="I143">
        <v>2</v>
      </c>
      <c r="J143">
        <v>2</v>
      </c>
      <c r="O143">
        <v>1</v>
      </c>
      <c r="P143">
        <v>0</v>
      </c>
      <c r="Q143">
        <v>1</v>
      </c>
      <c r="R143">
        <v>2</v>
      </c>
      <c r="U143">
        <v>1</v>
      </c>
      <c r="W143">
        <v>1</v>
      </c>
      <c r="Y143">
        <v>1</v>
      </c>
      <c r="Z143">
        <v>1</v>
      </c>
      <c r="AA143">
        <v>1</v>
      </c>
      <c r="AB143">
        <v>2010</v>
      </c>
      <c r="AC143">
        <v>2</v>
      </c>
      <c r="AD143">
        <v>4</v>
      </c>
      <c r="AE143">
        <v>-98</v>
      </c>
      <c r="AF143">
        <v>5</v>
      </c>
      <c r="AG143">
        <v>1</v>
      </c>
      <c r="AV143">
        <v>4</v>
      </c>
      <c r="AX143">
        <v>2</v>
      </c>
      <c r="AY143">
        <v>-97</v>
      </c>
      <c r="BB143">
        <v>-98</v>
      </c>
      <c r="BD143">
        <v>2</v>
      </c>
      <c r="BE143">
        <v>1</v>
      </c>
      <c r="BY143">
        <v>2</v>
      </c>
      <c r="BZ143">
        <v>1</v>
      </c>
      <c r="CA143">
        <v>1</v>
      </c>
      <c r="CB143">
        <v>1</v>
      </c>
      <c r="CC143">
        <v>2</v>
      </c>
      <c r="CD143">
        <v>2</v>
      </c>
      <c r="CE143">
        <v>2</v>
      </c>
      <c r="CF143">
        <v>2</v>
      </c>
      <c r="CG143">
        <v>2</v>
      </c>
      <c r="CH143">
        <v>1</v>
      </c>
      <c r="CI143">
        <v>1</v>
      </c>
      <c r="CJ143">
        <v>1</v>
      </c>
      <c r="CK143">
        <v>4</v>
      </c>
      <c r="CL143">
        <v>7</v>
      </c>
      <c r="CM143">
        <v>4</v>
      </c>
      <c r="CN143">
        <v>1</v>
      </c>
      <c r="CO143">
        <v>1</v>
      </c>
      <c r="CP143">
        <v>1</v>
      </c>
      <c r="CQ143">
        <v>1</v>
      </c>
      <c r="CR143">
        <v>1</v>
      </c>
      <c r="CS143">
        <v>0</v>
      </c>
      <c r="CV143">
        <v>2</v>
      </c>
      <c r="CX143">
        <v>2</v>
      </c>
      <c r="CY143">
        <v>1</v>
      </c>
      <c r="CZ143">
        <v>1</v>
      </c>
      <c r="DA143">
        <v>3</v>
      </c>
      <c r="DB143">
        <v>1</v>
      </c>
      <c r="DC143">
        <v>0.5</v>
      </c>
      <c r="DD143">
        <v>3</v>
      </c>
      <c r="DE143">
        <v>1</v>
      </c>
      <c r="DF143">
        <v>3</v>
      </c>
      <c r="DH143">
        <v>1</v>
      </c>
      <c r="DI143">
        <v>0</v>
      </c>
      <c r="DJ143">
        <v>2</v>
      </c>
      <c r="DO143">
        <v>2</v>
      </c>
      <c r="DP143">
        <v>2</v>
      </c>
      <c r="DQ143">
        <v>4</v>
      </c>
      <c r="DR143">
        <v>6</v>
      </c>
      <c r="DW143">
        <v>1</v>
      </c>
      <c r="DX143">
        <v>6</v>
      </c>
      <c r="DY143">
        <v>2</v>
      </c>
      <c r="DZ143">
        <v>1</v>
      </c>
      <c r="EA143" t="s">
        <v>2529</v>
      </c>
      <c r="EB143">
        <v>876</v>
      </c>
      <c r="EC143">
        <v>14.6</v>
      </c>
      <c r="EE143">
        <v>2</v>
      </c>
      <c r="EF143">
        <v>1</v>
      </c>
      <c r="EG143" t="s">
        <v>1051</v>
      </c>
      <c r="EI143">
        <v>1</v>
      </c>
      <c r="EJ143">
        <v>1</v>
      </c>
      <c r="EK143">
        <v>2</v>
      </c>
      <c r="EL143">
        <v>4</v>
      </c>
      <c r="EM143">
        <v>16</v>
      </c>
      <c r="ET143" t="s">
        <v>495</v>
      </c>
      <c r="EU143" t="s">
        <v>201</v>
      </c>
      <c r="EV143" t="s">
        <v>202</v>
      </c>
      <c r="EZ143">
        <v>1286</v>
      </c>
      <c r="FA143" t="s">
        <v>2204</v>
      </c>
      <c r="FB143" t="s">
        <v>204</v>
      </c>
      <c r="FC143">
        <v>0</v>
      </c>
      <c r="FD143" t="s">
        <v>2452</v>
      </c>
      <c r="FE143" t="s">
        <v>2401</v>
      </c>
      <c r="FF143">
        <v>12</v>
      </c>
      <c r="FI143">
        <v>7.5</v>
      </c>
      <c r="FJ143">
        <v>4</v>
      </c>
      <c r="FK143" t="s">
        <v>2233</v>
      </c>
      <c r="FM143">
        <v>1</v>
      </c>
      <c r="FN143" t="s">
        <v>2221</v>
      </c>
      <c r="FO143">
        <v>0</v>
      </c>
      <c r="FP143">
        <v>1</v>
      </c>
      <c r="FQ143">
        <v>0</v>
      </c>
      <c r="FR143">
        <v>0</v>
      </c>
      <c r="FS143" t="s">
        <v>2182</v>
      </c>
    </row>
    <row r="144" spans="1:175" x14ac:dyDescent="0.3">
      <c r="A144">
        <v>2698</v>
      </c>
      <c r="B144" t="s">
        <v>2530</v>
      </c>
      <c r="C144" t="s">
        <v>212</v>
      </c>
      <c r="D144" t="s">
        <v>2531</v>
      </c>
      <c r="E144" t="s">
        <v>309</v>
      </c>
      <c r="F144" t="s">
        <v>2532</v>
      </c>
      <c r="G144">
        <v>1</v>
      </c>
      <c r="H144">
        <v>1</v>
      </c>
      <c r="I144">
        <v>2</v>
      </c>
      <c r="J144">
        <v>2</v>
      </c>
      <c r="O144">
        <v>1</v>
      </c>
      <c r="P144">
        <v>0</v>
      </c>
      <c r="Q144">
        <v>1</v>
      </c>
      <c r="R144">
        <v>2</v>
      </c>
      <c r="U144">
        <v>3</v>
      </c>
      <c r="V144">
        <v>2</v>
      </c>
      <c r="W144">
        <v>1</v>
      </c>
      <c r="Y144">
        <v>1</v>
      </c>
      <c r="Z144">
        <v>1</v>
      </c>
      <c r="AA144">
        <v>1</v>
      </c>
      <c r="AB144">
        <v>2012</v>
      </c>
      <c r="AC144">
        <v>2</v>
      </c>
      <c r="AD144">
        <v>4</v>
      </c>
      <c r="AE144">
        <v>1</v>
      </c>
      <c r="AF144">
        <v>6</v>
      </c>
      <c r="AG144">
        <v>1</v>
      </c>
      <c r="AV144">
        <v>1</v>
      </c>
      <c r="AX144">
        <v>2</v>
      </c>
      <c r="AY144">
        <v>1</v>
      </c>
      <c r="BB144">
        <v>1</v>
      </c>
      <c r="BC144">
        <v>0</v>
      </c>
      <c r="BD144">
        <v>2</v>
      </c>
      <c r="BE144">
        <v>1</v>
      </c>
      <c r="BY144">
        <v>2</v>
      </c>
      <c r="BZ144">
        <v>1</v>
      </c>
      <c r="CA144">
        <v>2</v>
      </c>
      <c r="CB144">
        <v>2</v>
      </c>
      <c r="CC144">
        <v>2</v>
      </c>
      <c r="CD144">
        <v>2</v>
      </c>
      <c r="CE144">
        <v>2</v>
      </c>
      <c r="CF144">
        <v>2</v>
      </c>
      <c r="CG144">
        <v>1</v>
      </c>
      <c r="CH144">
        <v>2</v>
      </c>
      <c r="CI144">
        <v>3</v>
      </c>
      <c r="CJ144">
        <v>2</v>
      </c>
      <c r="CK144">
        <v>6</v>
      </c>
      <c r="CL144">
        <v>6</v>
      </c>
      <c r="CM144">
        <v>-99</v>
      </c>
      <c r="CN144">
        <v>1</v>
      </c>
      <c r="CO144">
        <v>1</v>
      </c>
      <c r="CP144">
        <v>1</v>
      </c>
      <c r="CQ144">
        <v>1</v>
      </c>
      <c r="CR144">
        <v>1</v>
      </c>
      <c r="CS144">
        <v>0</v>
      </c>
      <c r="CV144">
        <v>2</v>
      </c>
      <c r="CX144">
        <v>2</v>
      </c>
      <c r="CY144">
        <v>1</v>
      </c>
      <c r="CZ144">
        <v>1</v>
      </c>
      <c r="DA144">
        <v>5</v>
      </c>
      <c r="DB144">
        <v>1</v>
      </c>
      <c r="DC144">
        <v>7</v>
      </c>
      <c r="DD144">
        <v>-97</v>
      </c>
      <c r="DE144">
        <v>1</v>
      </c>
      <c r="DF144">
        <v>9</v>
      </c>
      <c r="DH144">
        <v>3</v>
      </c>
      <c r="DI144">
        <v>3</v>
      </c>
      <c r="DJ144">
        <v>2</v>
      </c>
      <c r="DK144">
        <v>2</v>
      </c>
      <c r="DO144">
        <v>1</v>
      </c>
      <c r="DP144">
        <v>2</v>
      </c>
      <c r="DQ144">
        <v>6</v>
      </c>
      <c r="DR144">
        <v>2</v>
      </c>
      <c r="DW144">
        <v>2</v>
      </c>
      <c r="DX144">
        <v>-97</v>
      </c>
      <c r="DY144">
        <v>1</v>
      </c>
      <c r="DZ144">
        <v>2</v>
      </c>
      <c r="EA144" t="s">
        <v>2533</v>
      </c>
      <c r="EB144">
        <v>1187</v>
      </c>
      <c r="EC144">
        <v>19.78</v>
      </c>
      <c r="EE144">
        <v>2</v>
      </c>
      <c r="EF144">
        <v>1</v>
      </c>
      <c r="EG144" t="s">
        <v>553</v>
      </c>
      <c r="EI144">
        <v>1</v>
      </c>
      <c r="EJ144">
        <v>1</v>
      </c>
      <c r="EK144">
        <v>2</v>
      </c>
      <c r="EL144">
        <v>9</v>
      </c>
      <c r="EM144">
        <v>26</v>
      </c>
      <c r="ET144" t="s">
        <v>495</v>
      </c>
      <c r="EU144" t="s">
        <v>201</v>
      </c>
      <c r="EV144" t="s">
        <v>202</v>
      </c>
      <c r="EZ144">
        <v>2522</v>
      </c>
      <c r="FA144" t="s">
        <v>2204</v>
      </c>
      <c r="FB144" t="s">
        <v>204</v>
      </c>
      <c r="FC144">
        <v>0</v>
      </c>
      <c r="FD144" t="s">
        <v>2400</v>
      </c>
      <c r="FE144" t="s">
        <v>2401</v>
      </c>
      <c r="FF144">
        <v>12</v>
      </c>
      <c r="FI144">
        <v>2.5</v>
      </c>
      <c r="FJ144">
        <v>4</v>
      </c>
      <c r="FK144" t="s">
        <v>2233</v>
      </c>
      <c r="FL144">
        <v>0.5</v>
      </c>
      <c r="FM144">
        <v>1</v>
      </c>
      <c r="FN144" t="s">
        <v>2221</v>
      </c>
      <c r="FO144">
        <v>0</v>
      </c>
      <c r="FP144">
        <v>1</v>
      </c>
      <c r="FQ144">
        <v>0</v>
      </c>
      <c r="FR144">
        <v>0</v>
      </c>
      <c r="FS144" t="s">
        <v>2182</v>
      </c>
    </row>
    <row r="145" spans="1:175" x14ac:dyDescent="0.3">
      <c r="A145">
        <v>2793</v>
      </c>
      <c r="B145" t="s">
        <v>2534</v>
      </c>
      <c r="C145" t="s">
        <v>194</v>
      </c>
      <c r="D145" t="s">
        <v>2535</v>
      </c>
      <c r="E145" t="s">
        <v>227</v>
      </c>
      <c r="F145" t="s">
        <v>2536</v>
      </c>
      <c r="G145">
        <v>1</v>
      </c>
      <c r="H145">
        <v>1</v>
      </c>
      <c r="I145">
        <v>2</v>
      </c>
      <c r="J145">
        <v>2</v>
      </c>
      <c r="O145">
        <v>1</v>
      </c>
      <c r="P145">
        <v>0</v>
      </c>
      <c r="Q145">
        <v>1</v>
      </c>
      <c r="R145">
        <v>3</v>
      </c>
      <c r="T145">
        <v>2</v>
      </c>
      <c r="U145">
        <v>3</v>
      </c>
      <c r="V145">
        <v>2</v>
      </c>
      <c r="W145">
        <v>1</v>
      </c>
      <c r="Y145">
        <v>1</v>
      </c>
      <c r="Z145">
        <v>1</v>
      </c>
      <c r="AA145">
        <v>1</v>
      </c>
      <c r="AB145">
        <v>2013</v>
      </c>
      <c r="AC145">
        <v>3</v>
      </c>
      <c r="AD145">
        <v>1</v>
      </c>
      <c r="AE145">
        <v>3</v>
      </c>
      <c r="AF145">
        <v>3</v>
      </c>
      <c r="AG145">
        <v>2</v>
      </c>
      <c r="AH145">
        <v>2</v>
      </c>
      <c r="AJ145">
        <v>2</v>
      </c>
      <c r="AK145">
        <v>1</v>
      </c>
      <c r="AR145">
        <v>1</v>
      </c>
      <c r="AU145">
        <v>4</v>
      </c>
      <c r="AV145">
        <v>1</v>
      </c>
      <c r="AX145">
        <v>8</v>
      </c>
      <c r="AY145">
        <v>-77</v>
      </c>
      <c r="BD145">
        <v>1</v>
      </c>
      <c r="BY145">
        <v>1</v>
      </c>
      <c r="BZ145">
        <v>1</v>
      </c>
      <c r="CA145">
        <v>1</v>
      </c>
      <c r="CB145">
        <v>2</v>
      </c>
      <c r="CC145">
        <v>1</v>
      </c>
      <c r="CD145">
        <v>2</v>
      </c>
      <c r="CE145">
        <v>2</v>
      </c>
      <c r="CF145">
        <v>1</v>
      </c>
      <c r="CG145">
        <v>1</v>
      </c>
      <c r="CH145">
        <v>1</v>
      </c>
      <c r="CI145">
        <v>2</v>
      </c>
      <c r="CJ145">
        <v>1</v>
      </c>
      <c r="CK145">
        <v>7</v>
      </c>
      <c r="CL145">
        <v>1</v>
      </c>
      <c r="CM145">
        <v>5</v>
      </c>
      <c r="CN145">
        <v>1</v>
      </c>
      <c r="CO145">
        <v>1</v>
      </c>
      <c r="CP145">
        <v>1</v>
      </c>
      <c r="CQ145">
        <v>1</v>
      </c>
      <c r="CR145">
        <v>1</v>
      </c>
      <c r="CS145">
        <v>0</v>
      </c>
      <c r="CV145">
        <v>2</v>
      </c>
      <c r="CX145">
        <v>2</v>
      </c>
      <c r="CY145">
        <v>1</v>
      </c>
      <c r="CZ145">
        <v>1</v>
      </c>
      <c r="DA145">
        <v>3</v>
      </c>
      <c r="DB145">
        <v>1</v>
      </c>
      <c r="DC145">
        <v>35</v>
      </c>
      <c r="DD145">
        <v>1</v>
      </c>
      <c r="DE145">
        <v>1</v>
      </c>
      <c r="DF145">
        <v>5</v>
      </c>
      <c r="DG145">
        <v>5</v>
      </c>
      <c r="DH145">
        <v>1</v>
      </c>
      <c r="DI145">
        <v>0</v>
      </c>
      <c r="DJ145">
        <v>2</v>
      </c>
      <c r="DK145">
        <v>0</v>
      </c>
      <c r="DL145">
        <v>0</v>
      </c>
      <c r="DM145">
        <v>1</v>
      </c>
      <c r="DN145">
        <v>1</v>
      </c>
      <c r="DO145">
        <v>1</v>
      </c>
      <c r="DP145">
        <v>2</v>
      </c>
      <c r="DQ145">
        <v>5</v>
      </c>
      <c r="DR145">
        <v>1</v>
      </c>
      <c r="DW145">
        <v>2</v>
      </c>
      <c r="DX145">
        <v>-98</v>
      </c>
      <c r="DY145">
        <v>1</v>
      </c>
      <c r="DZ145">
        <v>2</v>
      </c>
      <c r="EA145" t="s">
        <v>1544</v>
      </c>
      <c r="EB145">
        <v>1069</v>
      </c>
      <c r="EC145">
        <v>17.82</v>
      </c>
      <c r="EE145">
        <v>2</v>
      </c>
      <c r="EF145">
        <v>1</v>
      </c>
      <c r="EG145" t="s">
        <v>717</v>
      </c>
      <c r="EI145">
        <v>1</v>
      </c>
      <c r="EJ145">
        <v>1</v>
      </c>
      <c r="EK145">
        <v>2</v>
      </c>
      <c r="EL145">
        <v>6</v>
      </c>
      <c r="EM145">
        <v>20</v>
      </c>
      <c r="ET145" t="s">
        <v>495</v>
      </c>
      <c r="EU145" t="s">
        <v>201</v>
      </c>
      <c r="EV145" t="s">
        <v>202</v>
      </c>
      <c r="EZ145">
        <v>1240</v>
      </c>
      <c r="FA145" t="s">
        <v>2204</v>
      </c>
      <c r="FB145" t="s">
        <v>204</v>
      </c>
      <c r="FC145">
        <v>0</v>
      </c>
      <c r="FD145" t="s">
        <v>2400</v>
      </c>
      <c r="FE145" t="s">
        <v>2407</v>
      </c>
      <c r="FF145">
        <v>12</v>
      </c>
      <c r="FG145">
        <v>1</v>
      </c>
      <c r="FH145">
        <v>12</v>
      </c>
      <c r="FI145">
        <v>17.5</v>
      </c>
      <c r="FJ145">
        <v>3</v>
      </c>
      <c r="FK145" t="s">
        <v>2206</v>
      </c>
      <c r="FL145">
        <v>3.5</v>
      </c>
      <c r="FM145">
        <v>0</v>
      </c>
      <c r="FN145" t="s">
        <v>2207</v>
      </c>
      <c r="FO145">
        <v>0</v>
      </c>
      <c r="FP145">
        <v>1</v>
      </c>
      <c r="FQ145">
        <v>0</v>
      </c>
      <c r="FR145">
        <v>0</v>
      </c>
      <c r="FS145" t="s">
        <v>205</v>
      </c>
    </row>
    <row r="146" spans="1:175" x14ac:dyDescent="0.3">
      <c r="A146">
        <v>2879</v>
      </c>
      <c r="B146" t="s">
        <v>511</v>
      </c>
      <c r="C146" t="s">
        <v>194</v>
      </c>
      <c r="D146" t="s">
        <v>512</v>
      </c>
      <c r="E146" t="s">
        <v>221</v>
      </c>
      <c r="F146" t="s">
        <v>513</v>
      </c>
      <c r="G146">
        <v>1</v>
      </c>
      <c r="H146">
        <v>1</v>
      </c>
      <c r="I146">
        <v>2</v>
      </c>
      <c r="J146">
        <v>1</v>
      </c>
      <c r="K146">
        <v>2</v>
      </c>
      <c r="O146">
        <v>1</v>
      </c>
      <c r="P146">
        <v>1</v>
      </c>
      <c r="Q146">
        <v>2</v>
      </c>
      <c r="R146">
        <v>3</v>
      </c>
      <c r="T146">
        <v>3</v>
      </c>
      <c r="U146">
        <v>1</v>
      </c>
      <c r="W146">
        <v>1</v>
      </c>
      <c r="Y146">
        <v>1</v>
      </c>
      <c r="Z146">
        <v>1</v>
      </c>
      <c r="AA146">
        <v>1</v>
      </c>
      <c r="AB146">
        <v>2012</v>
      </c>
      <c r="AC146">
        <v>2</v>
      </c>
      <c r="AD146">
        <v>3</v>
      </c>
      <c r="AE146">
        <v>1</v>
      </c>
      <c r="AF146">
        <v>5</v>
      </c>
      <c r="AG146">
        <v>2</v>
      </c>
      <c r="AH146">
        <v>2</v>
      </c>
      <c r="AJ146">
        <v>4</v>
      </c>
      <c r="AK146">
        <v>1</v>
      </c>
      <c r="AR146">
        <v>1</v>
      </c>
      <c r="AU146">
        <v>5</v>
      </c>
      <c r="AV146">
        <v>1</v>
      </c>
      <c r="AX146">
        <v>2</v>
      </c>
      <c r="AY146">
        <v>1</v>
      </c>
      <c r="BB146">
        <v>1</v>
      </c>
      <c r="BC146">
        <v>0</v>
      </c>
      <c r="BD146">
        <v>2</v>
      </c>
      <c r="BE146">
        <v>2</v>
      </c>
      <c r="BF146">
        <v>1</v>
      </c>
      <c r="BG146">
        <v>1</v>
      </c>
      <c r="BH146">
        <v>1</v>
      </c>
      <c r="BJ146">
        <v>2</v>
      </c>
      <c r="BK146">
        <v>3</v>
      </c>
      <c r="BL146">
        <v>2</v>
      </c>
      <c r="BS146">
        <v>1</v>
      </c>
      <c r="BU146">
        <v>1</v>
      </c>
      <c r="BV146">
        <v>3</v>
      </c>
      <c r="BX146">
        <v>3</v>
      </c>
      <c r="BY146">
        <v>1</v>
      </c>
      <c r="BZ146">
        <v>1</v>
      </c>
      <c r="CA146">
        <v>1</v>
      </c>
      <c r="CB146">
        <v>1</v>
      </c>
      <c r="CC146">
        <v>1</v>
      </c>
      <c r="CD146">
        <v>2</v>
      </c>
      <c r="CE146">
        <v>1</v>
      </c>
      <c r="CF146">
        <v>1</v>
      </c>
      <c r="CG146">
        <v>2</v>
      </c>
      <c r="CH146">
        <v>2</v>
      </c>
      <c r="CI146">
        <v>1</v>
      </c>
      <c r="CJ146">
        <v>2</v>
      </c>
      <c r="CK146">
        <v>7</v>
      </c>
      <c r="CL146">
        <v>1</v>
      </c>
      <c r="CM146">
        <v>3</v>
      </c>
      <c r="CN146">
        <v>1</v>
      </c>
      <c r="CO146">
        <v>2</v>
      </c>
      <c r="CP146">
        <v>1</v>
      </c>
      <c r="CQ146">
        <v>2</v>
      </c>
      <c r="CR146">
        <v>1</v>
      </c>
      <c r="CS146">
        <v>1</v>
      </c>
      <c r="CT146">
        <v>1</v>
      </c>
      <c r="CU146">
        <v>1</v>
      </c>
      <c r="CV146">
        <v>2</v>
      </c>
      <c r="CX146">
        <v>2</v>
      </c>
      <c r="CY146">
        <v>1</v>
      </c>
      <c r="CZ146">
        <v>1</v>
      </c>
      <c r="DA146">
        <v>3</v>
      </c>
      <c r="DB146">
        <v>1</v>
      </c>
      <c r="DC146">
        <v>4</v>
      </c>
      <c r="DD146">
        <v>3</v>
      </c>
      <c r="DE146">
        <v>1</v>
      </c>
      <c r="DF146">
        <v>7</v>
      </c>
      <c r="DH146">
        <v>5</v>
      </c>
      <c r="DI146">
        <v>0</v>
      </c>
      <c r="DJ146">
        <v>0</v>
      </c>
      <c r="DK146">
        <v>2</v>
      </c>
      <c r="DO146">
        <v>3</v>
      </c>
      <c r="DP146">
        <v>2</v>
      </c>
      <c r="DQ146">
        <v>5</v>
      </c>
      <c r="DR146">
        <v>1</v>
      </c>
      <c r="DW146">
        <v>2</v>
      </c>
      <c r="DX146">
        <v>3</v>
      </c>
      <c r="DY146">
        <v>1</v>
      </c>
      <c r="DZ146">
        <v>2</v>
      </c>
      <c r="EA146" t="s">
        <v>514</v>
      </c>
      <c r="EB146">
        <v>858</v>
      </c>
      <c r="EC146">
        <v>14.3</v>
      </c>
      <c r="EE146">
        <v>2</v>
      </c>
      <c r="EF146">
        <v>1</v>
      </c>
      <c r="EG146" t="s">
        <v>275</v>
      </c>
      <c r="EI146">
        <v>1</v>
      </c>
      <c r="EJ146">
        <v>1</v>
      </c>
      <c r="EK146">
        <v>3</v>
      </c>
      <c r="EL146">
        <v>4</v>
      </c>
      <c r="EM146">
        <v>17</v>
      </c>
      <c r="ET146" t="s">
        <v>495</v>
      </c>
      <c r="EU146" t="s">
        <v>201</v>
      </c>
      <c r="EV146" t="s">
        <v>202</v>
      </c>
      <c r="EZ146">
        <v>1286</v>
      </c>
      <c r="FA146" t="s">
        <v>237</v>
      </c>
      <c r="FB146" t="s">
        <v>204</v>
      </c>
      <c r="FC146">
        <v>0</v>
      </c>
      <c r="FD146" t="s">
        <v>2400</v>
      </c>
      <c r="FE146" t="s">
        <v>2407</v>
      </c>
      <c r="FF146">
        <v>12</v>
      </c>
      <c r="FG146">
        <v>1</v>
      </c>
      <c r="FH146">
        <v>12</v>
      </c>
      <c r="FI146">
        <v>7.5</v>
      </c>
      <c r="FJ146">
        <v>4</v>
      </c>
      <c r="FK146" t="s">
        <v>2220</v>
      </c>
      <c r="FL146">
        <v>0.5</v>
      </c>
      <c r="FM146">
        <v>1</v>
      </c>
      <c r="FN146" t="s">
        <v>2213</v>
      </c>
      <c r="FO146">
        <v>0</v>
      </c>
      <c r="FP146">
        <v>1</v>
      </c>
      <c r="FQ146">
        <v>0</v>
      </c>
      <c r="FR146">
        <v>0</v>
      </c>
      <c r="FS146" t="s">
        <v>2182</v>
      </c>
    </row>
    <row r="147" spans="1:175" x14ac:dyDescent="0.3">
      <c r="A147">
        <v>2931</v>
      </c>
      <c r="B147" t="s">
        <v>2537</v>
      </c>
      <c r="C147" t="s">
        <v>194</v>
      </c>
      <c r="D147" t="s">
        <v>2538</v>
      </c>
      <c r="E147" t="s">
        <v>221</v>
      </c>
      <c r="F147" t="s">
        <v>2539</v>
      </c>
      <c r="G147">
        <v>1</v>
      </c>
      <c r="H147">
        <v>1</v>
      </c>
      <c r="I147">
        <v>2</v>
      </c>
      <c r="J147">
        <v>2</v>
      </c>
      <c r="O147">
        <v>1</v>
      </c>
      <c r="P147">
        <v>0</v>
      </c>
      <c r="Q147">
        <v>1</v>
      </c>
      <c r="R147">
        <v>2</v>
      </c>
      <c r="U147">
        <v>2</v>
      </c>
      <c r="W147">
        <v>1</v>
      </c>
      <c r="Y147">
        <v>1</v>
      </c>
      <c r="Z147">
        <v>1</v>
      </c>
      <c r="AA147">
        <v>1</v>
      </c>
      <c r="AB147">
        <v>2009</v>
      </c>
      <c r="AC147">
        <v>3</v>
      </c>
      <c r="AD147">
        <v>1</v>
      </c>
      <c r="AE147">
        <v>-98</v>
      </c>
      <c r="AF147">
        <v>5</v>
      </c>
      <c r="AG147">
        <v>2</v>
      </c>
      <c r="AH147">
        <v>2</v>
      </c>
      <c r="AJ147">
        <v>6</v>
      </c>
      <c r="AK147">
        <v>1</v>
      </c>
      <c r="AL147">
        <v>3</v>
      </c>
      <c r="AR147">
        <v>1</v>
      </c>
      <c r="AU147">
        <v>3</v>
      </c>
      <c r="AV147">
        <v>2</v>
      </c>
      <c r="AX147">
        <v>3</v>
      </c>
      <c r="AY147">
        <v>2</v>
      </c>
      <c r="BB147">
        <v>1</v>
      </c>
      <c r="BC147">
        <v>0</v>
      </c>
      <c r="BD147">
        <v>1</v>
      </c>
      <c r="BY147">
        <v>1</v>
      </c>
      <c r="BZ147">
        <v>1</v>
      </c>
      <c r="CA147">
        <v>2</v>
      </c>
      <c r="CB147">
        <v>2</v>
      </c>
      <c r="CC147">
        <v>2</v>
      </c>
      <c r="CD147">
        <v>2</v>
      </c>
      <c r="CE147">
        <v>2</v>
      </c>
      <c r="CF147">
        <v>1</v>
      </c>
      <c r="CG147">
        <v>1</v>
      </c>
      <c r="CH147">
        <v>1</v>
      </c>
      <c r="CI147">
        <v>2</v>
      </c>
      <c r="CJ147">
        <v>2</v>
      </c>
      <c r="CK147">
        <v>5</v>
      </c>
      <c r="CL147">
        <v>2</v>
      </c>
      <c r="CM147">
        <v>3</v>
      </c>
      <c r="CN147">
        <v>1</v>
      </c>
      <c r="CO147">
        <v>1</v>
      </c>
      <c r="CP147">
        <v>1</v>
      </c>
      <c r="CQ147">
        <v>1</v>
      </c>
      <c r="CR147">
        <v>1</v>
      </c>
      <c r="CS147">
        <v>0</v>
      </c>
      <c r="CV147">
        <v>2</v>
      </c>
      <c r="CX147">
        <v>2</v>
      </c>
      <c r="CY147">
        <v>1</v>
      </c>
      <c r="CZ147">
        <v>1</v>
      </c>
      <c r="DA147">
        <v>3</v>
      </c>
      <c r="DB147">
        <v>1</v>
      </c>
      <c r="DC147">
        <v>37</v>
      </c>
      <c r="DD147">
        <v>1</v>
      </c>
      <c r="DE147">
        <v>1</v>
      </c>
      <c r="DF147">
        <v>1</v>
      </c>
      <c r="DG147">
        <v>1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1</v>
      </c>
      <c r="DO147">
        <v>1</v>
      </c>
      <c r="DP147">
        <v>2</v>
      </c>
      <c r="DQ147">
        <v>6</v>
      </c>
      <c r="DR147">
        <v>4</v>
      </c>
      <c r="DW147">
        <v>2</v>
      </c>
      <c r="DX147">
        <v>2</v>
      </c>
      <c r="DY147">
        <v>1</v>
      </c>
      <c r="DZ147">
        <v>2</v>
      </c>
      <c r="EA147" t="s">
        <v>2540</v>
      </c>
      <c r="EB147">
        <v>908</v>
      </c>
      <c r="EC147">
        <v>15.13</v>
      </c>
      <c r="EE147">
        <v>2</v>
      </c>
      <c r="EF147">
        <v>1</v>
      </c>
      <c r="EG147" t="s">
        <v>224</v>
      </c>
      <c r="EI147">
        <v>1</v>
      </c>
      <c r="EJ147">
        <v>1</v>
      </c>
      <c r="EK147">
        <v>2</v>
      </c>
      <c r="EL147">
        <v>4</v>
      </c>
      <c r="EM147">
        <v>16</v>
      </c>
      <c r="ET147" t="s">
        <v>495</v>
      </c>
      <c r="EU147" t="s">
        <v>201</v>
      </c>
      <c r="EV147" t="s">
        <v>202</v>
      </c>
      <c r="EZ147">
        <v>1286</v>
      </c>
      <c r="FA147" t="s">
        <v>2204</v>
      </c>
      <c r="FB147" t="s">
        <v>204</v>
      </c>
      <c r="FC147">
        <v>0</v>
      </c>
      <c r="FD147" t="s">
        <v>2429</v>
      </c>
      <c r="FE147" t="s">
        <v>2407</v>
      </c>
      <c r="FF147">
        <v>12</v>
      </c>
      <c r="FG147">
        <v>1</v>
      </c>
      <c r="FH147">
        <v>12</v>
      </c>
      <c r="FI147">
        <v>7.5</v>
      </c>
      <c r="FJ147">
        <v>4</v>
      </c>
      <c r="FK147" t="s">
        <v>2206</v>
      </c>
      <c r="FM147">
        <v>0</v>
      </c>
      <c r="FN147" t="s">
        <v>2207</v>
      </c>
      <c r="FO147">
        <v>0</v>
      </c>
      <c r="FP147">
        <v>1</v>
      </c>
      <c r="FQ147">
        <v>0</v>
      </c>
      <c r="FR147">
        <v>0</v>
      </c>
      <c r="FS147" t="s">
        <v>2182</v>
      </c>
    </row>
    <row r="148" spans="1:175" x14ac:dyDescent="0.3">
      <c r="A148">
        <v>2941</v>
      </c>
      <c r="B148" t="s">
        <v>2541</v>
      </c>
      <c r="C148" t="s">
        <v>194</v>
      </c>
      <c r="D148" t="s">
        <v>2542</v>
      </c>
      <c r="E148" t="s">
        <v>299</v>
      </c>
      <c r="F148" t="s">
        <v>1235</v>
      </c>
      <c r="G148">
        <v>1</v>
      </c>
      <c r="H148">
        <v>1</v>
      </c>
      <c r="I148">
        <v>2</v>
      </c>
      <c r="J148">
        <v>2</v>
      </c>
      <c r="O148">
        <v>1</v>
      </c>
      <c r="P148">
        <v>0</v>
      </c>
      <c r="Q148">
        <v>1</v>
      </c>
      <c r="R148">
        <v>2</v>
      </c>
      <c r="U148">
        <v>2</v>
      </c>
      <c r="W148">
        <v>1</v>
      </c>
      <c r="Y148">
        <v>1</v>
      </c>
      <c r="Z148">
        <v>1</v>
      </c>
      <c r="AA148">
        <v>1</v>
      </c>
      <c r="AB148">
        <v>2010</v>
      </c>
      <c r="AC148">
        <v>2</v>
      </c>
      <c r="AD148">
        <v>3</v>
      </c>
      <c r="AE148">
        <v>1</v>
      </c>
      <c r="AF148">
        <v>4</v>
      </c>
      <c r="AG148">
        <v>1</v>
      </c>
      <c r="AV148">
        <v>1</v>
      </c>
      <c r="AX148">
        <v>4</v>
      </c>
      <c r="AY148">
        <v>2</v>
      </c>
      <c r="AZ148">
        <v>1</v>
      </c>
      <c r="BA148">
        <v>0</v>
      </c>
      <c r="BB148">
        <v>1</v>
      </c>
      <c r="BC148">
        <v>0</v>
      </c>
      <c r="BD148">
        <v>2</v>
      </c>
      <c r="BE148">
        <v>1</v>
      </c>
      <c r="BY148">
        <v>1</v>
      </c>
      <c r="BZ148">
        <v>1</v>
      </c>
      <c r="CA148">
        <v>1</v>
      </c>
      <c r="CB148">
        <v>2</v>
      </c>
      <c r="CC148">
        <v>2</v>
      </c>
      <c r="CD148">
        <v>2</v>
      </c>
      <c r="CE148">
        <v>1</v>
      </c>
      <c r="CF148">
        <v>2</v>
      </c>
      <c r="CG148">
        <v>1</v>
      </c>
      <c r="CH148">
        <v>2</v>
      </c>
      <c r="CI148">
        <v>1</v>
      </c>
      <c r="CJ148">
        <v>1</v>
      </c>
      <c r="CK148">
        <v>7</v>
      </c>
      <c r="CL148">
        <v>6</v>
      </c>
      <c r="CM148">
        <v>3</v>
      </c>
      <c r="CN148">
        <v>1</v>
      </c>
      <c r="CO148">
        <v>2</v>
      </c>
      <c r="CP148">
        <v>1</v>
      </c>
      <c r="CQ148">
        <v>2</v>
      </c>
      <c r="CR148">
        <v>1</v>
      </c>
      <c r="CS148">
        <v>0</v>
      </c>
      <c r="CV148">
        <v>2</v>
      </c>
      <c r="CX148">
        <v>2</v>
      </c>
      <c r="CY148">
        <v>1</v>
      </c>
      <c r="CZ148">
        <v>1</v>
      </c>
      <c r="DA148">
        <v>3</v>
      </c>
      <c r="DB148">
        <v>1</v>
      </c>
      <c r="DC148">
        <v>27</v>
      </c>
      <c r="DD148">
        <v>1</v>
      </c>
      <c r="DE148">
        <v>1</v>
      </c>
      <c r="DF148">
        <v>2</v>
      </c>
      <c r="DG148">
        <v>2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2</v>
      </c>
      <c r="DO148">
        <v>1</v>
      </c>
      <c r="DP148">
        <v>1</v>
      </c>
      <c r="DQ148">
        <v>7</v>
      </c>
      <c r="DR148">
        <v>4</v>
      </c>
      <c r="DW148">
        <v>2</v>
      </c>
      <c r="DX148">
        <v>2</v>
      </c>
      <c r="DY148">
        <v>9</v>
      </c>
      <c r="DZ148">
        <v>2</v>
      </c>
      <c r="EA148" t="s">
        <v>2543</v>
      </c>
      <c r="EB148">
        <v>917</v>
      </c>
      <c r="EC148">
        <v>15.28</v>
      </c>
      <c r="EE148">
        <v>2</v>
      </c>
      <c r="EF148">
        <v>1</v>
      </c>
      <c r="EG148" t="s">
        <v>1736</v>
      </c>
      <c r="EI148">
        <v>1</v>
      </c>
      <c r="EJ148">
        <v>1</v>
      </c>
      <c r="EK148">
        <v>2</v>
      </c>
      <c r="EL148">
        <v>7</v>
      </c>
      <c r="EM148">
        <v>22</v>
      </c>
      <c r="ET148" t="s">
        <v>495</v>
      </c>
      <c r="EU148" t="s">
        <v>201</v>
      </c>
      <c r="EV148" t="s">
        <v>202</v>
      </c>
      <c r="EZ148">
        <v>2037</v>
      </c>
      <c r="FA148" t="s">
        <v>2204</v>
      </c>
      <c r="FB148" t="s">
        <v>204</v>
      </c>
      <c r="FC148">
        <v>0</v>
      </c>
      <c r="FD148" t="s">
        <v>2400</v>
      </c>
      <c r="FE148" t="s">
        <v>2401</v>
      </c>
      <c r="FF148">
        <v>12</v>
      </c>
      <c r="FI148">
        <v>12.5</v>
      </c>
      <c r="FJ148">
        <v>4</v>
      </c>
      <c r="FK148" t="s">
        <v>2220</v>
      </c>
      <c r="FL148">
        <v>0.5</v>
      </c>
      <c r="FM148">
        <v>1</v>
      </c>
      <c r="FN148" t="s">
        <v>2221</v>
      </c>
      <c r="FO148">
        <v>1</v>
      </c>
      <c r="FP148">
        <v>0</v>
      </c>
      <c r="FQ148">
        <v>0</v>
      </c>
      <c r="FR148">
        <v>0</v>
      </c>
      <c r="FS148" t="s">
        <v>2182</v>
      </c>
    </row>
    <row r="149" spans="1:175" x14ac:dyDescent="0.3">
      <c r="A149">
        <v>2971</v>
      </c>
      <c r="B149" t="s">
        <v>525</v>
      </c>
      <c r="C149" t="s">
        <v>212</v>
      </c>
      <c r="D149" t="s">
        <v>526</v>
      </c>
      <c r="E149" t="s">
        <v>214</v>
      </c>
      <c r="F149" t="s">
        <v>527</v>
      </c>
      <c r="G149">
        <v>1</v>
      </c>
      <c r="H149">
        <v>1</v>
      </c>
      <c r="I149">
        <v>2</v>
      </c>
      <c r="J149">
        <v>1</v>
      </c>
      <c r="K149">
        <v>2</v>
      </c>
      <c r="O149">
        <v>1</v>
      </c>
      <c r="P149">
        <v>1</v>
      </c>
      <c r="Q149">
        <v>2</v>
      </c>
      <c r="R149">
        <v>2</v>
      </c>
      <c r="U149">
        <v>2</v>
      </c>
      <c r="W149">
        <v>1</v>
      </c>
      <c r="Y149">
        <v>1</v>
      </c>
      <c r="Z149">
        <v>1</v>
      </c>
      <c r="AA149">
        <v>1</v>
      </c>
      <c r="AB149">
        <v>2011</v>
      </c>
      <c r="AC149">
        <v>1</v>
      </c>
      <c r="AD149">
        <v>2</v>
      </c>
      <c r="AE149">
        <v>3</v>
      </c>
      <c r="AF149">
        <v>5</v>
      </c>
      <c r="AG149">
        <v>2</v>
      </c>
      <c r="AH149">
        <v>2</v>
      </c>
      <c r="AJ149">
        <v>2</v>
      </c>
      <c r="AK149">
        <v>4</v>
      </c>
      <c r="AR149">
        <v>1</v>
      </c>
      <c r="AU149">
        <v>4</v>
      </c>
      <c r="AV149">
        <v>2</v>
      </c>
      <c r="AX149">
        <v>8</v>
      </c>
      <c r="AY149">
        <v>2</v>
      </c>
      <c r="BD149">
        <v>2</v>
      </c>
      <c r="BE149">
        <v>2</v>
      </c>
      <c r="BF149">
        <v>1</v>
      </c>
      <c r="BG149">
        <v>1</v>
      </c>
      <c r="BH149">
        <v>1</v>
      </c>
      <c r="BJ149">
        <v>2</v>
      </c>
      <c r="BK149">
        <v>5</v>
      </c>
      <c r="BL149">
        <v>2</v>
      </c>
      <c r="BS149">
        <v>1</v>
      </c>
      <c r="BU149">
        <v>2</v>
      </c>
      <c r="BW149">
        <v>1</v>
      </c>
      <c r="BX149">
        <v>1</v>
      </c>
      <c r="BY149">
        <v>1</v>
      </c>
      <c r="BZ149">
        <v>1</v>
      </c>
      <c r="CA149">
        <v>1</v>
      </c>
      <c r="CB149">
        <v>1</v>
      </c>
      <c r="CC149">
        <v>1</v>
      </c>
      <c r="CD149">
        <v>2</v>
      </c>
      <c r="CE149">
        <v>2</v>
      </c>
      <c r="CF149">
        <v>1</v>
      </c>
      <c r="CG149">
        <v>2</v>
      </c>
      <c r="CH149">
        <v>2</v>
      </c>
      <c r="CI149">
        <v>1</v>
      </c>
      <c r="CJ149">
        <v>2</v>
      </c>
      <c r="CK149">
        <v>7</v>
      </c>
      <c r="CL149">
        <v>-99</v>
      </c>
      <c r="CM149">
        <v>2</v>
      </c>
      <c r="CN149">
        <v>1</v>
      </c>
      <c r="CO149">
        <v>3</v>
      </c>
      <c r="CP149">
        <v>1</v>
      </c>
      <c r="CQ149">
        <v>3</v>
      </c>
      <c r="CR149">
        <v>1</v>
      </c>
      <c r="CS149">
        <v>0</v>
      </c>
      <c r="CV149">
        <v>2</v>
      </c>
      <c r="CX149">
        <v>2</v>
      </c>
      <c r="CY149">
        <v>1</v>
      </c>
      <c r="CZ149">
        <v>1</v>
      </c>
      <c r="DA149">
        <v>3</v>
      </c>
      <c r="DB149">
        <v>1</v>
      </c>
      <c r="DC149">
        <v>10</v>
      </c>
      <c r="DD149">
        <v>1</v>
      </c>
      <c r="DE149">
        <v>1</v>
      </c>
      <c r="DF149">
        <v>2</v>
      </c>
      <c r="DH149">
        <v>0</v>
      </c>
      <c r="DI149">
        <v>0</v>
      </c>
      <c r="DJ149">
        <v>0</v>
      </c>
      <c r="DK149">
        <v>2</v>
      </c>
      <c r="DO149">
        <v>1</v>
      </c>
      <c r="DP149">
        <v>1</v>
      </c>
      <c r="DQ149">
        <v>5</v>
      </c>
      <c r="DR149">
        <v>1</v>
      </c>
      <c r="DW149">
        <v>2</v>
      </c>
      <c r="DX149">
        <v>7</v>
      </c>
      <c r="DY149">
        <v>1</v>
      </c>
      <c r="DZ149">
        <v>1</v>
      </c>
      <c r="EA149" t="s">
        <v>528</v>
      </c>
      <c r="EB149">
        <v>1033</v>
      </c>
      <c r="EC149">
        <v>17.22</v>
      </c>
      <c r="EE149">
        <v>2</v>
      </c>
      <c r="EF149">
        <v>1</v>
      </c>
      <c r="EG149" t="s">
        <v>529</v>
      </c>
      <c r="EI149">
        <v>1</v>
      </c>
      <c r="EJ149">
        <v>1</v>
      </c>
      <c r="EK149">
        <v>3</v>
      </c>
      <c r="EL149">
        <v>8</v>
      </c>
      <c r="EM149">
        <v>25</v>
      </c>
      <c r="ET149" t="s">
        <v>495</v>
      </c>
      <c r="EU149" t="s">
        <v>201</v>
      </c>
      <c r="EV149" t="s">
        <v>202</v>
      </c>
      <c r="EZ149">
        <v>1418</v>
      </c>
      <c r="FA149" t="s">
        <v>237</v>
      </c>
      <c r="FB149" t="s">
        <v>204</v>
      </c>
      <c r="FC149">
        <v>0</v>
      </c>
      <c r="FD149" t="s">
        <v>2429</v>
      </c>
      <c r="FE149" t="s">
        <v>2407</v>
      </c>
      <c r="FF149">
        <v>12</v>
      </c>
      <c r="FG149">
        <v>1</v>
      </c>
      <c r="FH149">
        <v>12</v>
      </c>
      <c r="FI149">
        <v>7.5</v>
      </c>
      <c r="FJ149">
        <v>4</v>
      </c>
      <c r="FK149" t="s">
        <v>2212</v>
      </c>
      <c r="FL149">
        <v>3.5</v>
      </c>
      <c r="FM149">
        <v>1</v>
      </c>
      <c r="FN149" t="s">
        <v>2213</v>
      </c>
      <c r="FO149">
        <v>0</v>
      </c>
      <c r="FP149">
        <v>1</v>
      </c>
      <c r="FQ149">
        <v>0</v>
      </c>
      <c r="FR149">
        <v>0</v>
      </c>
      <c r="FS149" t="s">
        <v>205</v>
      </c>
    </row>
    <row r="150" spans="1:175" x14ac:dyDescent="0.3">
      <c r="A150">
        <v>3017</v>
      </c>
      <c r="B150" t="s">
        <v>2544</v>
      </c>
      <c r="C150" t="s">
        <v>194</v>
      </c>
      <c r="D150" t="s">
        <v>2545</v>
      </c>
      <c r="E150" t="s">
        <v>221</v>
      </c>
      <c r="F150" t="s">
        <v>2546</v>
      </c>
      <c r="G150">
        <v>1</v>
      </c>
      <c r="H150">
        <v>1</v>
      </c>
      <c r="I150">
        <v>2</v>
      </c>
      <c r="J150">
        <v>2</v>
      </c>
      <c r="O150">
        <v>1</v>
      </c>
      <c r="P150">
        <v>0</v>
      </c>
      <c r="Q150">
        <v>1</v>
      </c>
      <c r="R150">
        <v>-98</v>
      </c>
      <c r="U150">
        <v>2</v>
      </c>
      <c r="W150">
        <v>1</v>
      </c>
      <c r="Y150">
        <v>1</v>
      </c>
      <c r="Z150">
        <v>1</v>
      </c>
      <c r="AA150">
        <v>-98</v>
      </c>
      <c r="AC150">
        <v>3</v>
      </c>
      <c r="AD150">
        <v>2</v>
      </c>
      <c r="AE150">
        <v>1</v>
      </c>
      <c r="AF150">
        <v>1</v>
      </c>
      <c r="AG150">
        <v>2</v>
      </c>
      <c r="AH150">
        <v>2</v>
      </c>
      <c r="AJ150">
        <v>15</v>
      </c>
      <c r="AK150">
        <v>3</v>
      </c>
      <c r="AR150">
        <v>1</v>
      </c>
      <c r="AU150">
        <v>1</v>
      </c>
      <c r="AV150">
        <v>2</v>
      </c>
      <c r="AX150">
        <v>3</v>
      </c>
      <c r="AY150">
        <v>2</v>
      </c>
      <c r="AZ150">
        <v>1</v>
      </c>
      <c r="BA150">
        <v>0</v>
      </c>
      <c r="BB150">
        <v>1</v>
      </c>
      <c r="BC150">
        <v>0</v>
      </c>
      <c r="BD150">
        <v>1</v>
      </c>
      <c r="BY150">
        <v>2</v>
      </c>
      <c r="BZ150">
        <v>1</v>
      </c>
      <c r="CA150">
        <v>1</v>
      </c>
      <c r="CB150">
        <v>2</v>
      </c>
      <c r="CC150">
        <v>2</v>
      </c>
      <c r="CD150">
        <v>2</v>
      </c>
      <c r="CE150">
        <v>2</v>
      </c>
      <c r="CF150">
        <v>1</v>
      </c>
      <c r="CG150">
        <v>1</v>
      </c>
      <c r="CH150">
        <v>1</v>
      </c>
      <c r="CI150">
        <v>1</v>
      </c>
      <c r="CJ150">
        <v>1</v>
      </c>
      <c r="CK150">
        <v>5</v>
      </c>
      <c r="CL150">
        <v>2</v>
      </c>
      <c r="CM150">
        <v>3</v>
      </c>
      <c r="CN150">
        <v>1</v>
      </c>
      <c r="CO150">
        <v>1</v>
      </c>
      <c r="CP150">
        <v>1</v>
      </c>
      <c r="CQ150">
        <v>1</v>
      </c>
      <c r="CR150">
        <v>1</v>
      </c>
      <c r="CS150">
        <v>0</v>
      </c>
      <c r="CV150">
        <v>2</v>
      </c>
      <c r="CX150">
        <v>2</v>
      </c>
      <c r="CY150">
        <v>1</v>
      </c>
      <c r="CZ150">
        <v>1</v>
      </c>
      <c r="DA150">
        <v>4</v>
      </c>
      <c r="DB150">
        <v>1</v>
      </c>
      <c r="DC150">
        <v>38</v>
      </c>
      <c r="DD150">
        <v>2</v>
      </c>
      <c r="DE150">
        <v>1</v>
      </c>
      <c r="DF150">
        <v>1</v>
      </c>
      <c r="DG150">
        <v>1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1</v>
      </c>
      <c r="DO150">
        <v>1</v>
      </c>
      <c r="DP150">
        <v>2</v>
      </c>
      <c r="DQ150">
        <v>5</v>
      </c>
      <c r="DR150">
        <v>4</v>
      </c>
      <c r="DW150">
        <v>2</v>
      </c>
      <c r="DX150">
        <v>-98</v>
      </c>
      <c r="DY150">
        <v>1</v>
      </c>
      <c r="DZ150">
        <v>2</v>
      </c>
      <c r="EA150" t="s">
        <v>2540</v>
      </c>
      <c r="EB150">
        <v>1458</v>
      </c>
      <c r="EC150">
        <v>24.3</v>
      </c>
      <c r="EE150">
        <v>2</v>
      </c>
      <c r="EF150">
        <v>1</v>
      </c>
      <c r="EG150" t="s">
        <v>656</v>
      </c>
      <c r="EI150">
        <v>1</v>
      </c>
      <c r="EJ150">
        <v>1</v>
      </c>
      <c r="EK150">
        <v>2</v>
      </c>
      <c r="EL150">
        <v>4</v>
      </c>
      <c r="EM150">
        <v>16</v>
      </c>
      <c r="ET150" t="s">
        <v>495</v>
      </c>
      <c r="EU150" t="s">
        <v>201</v>
      </c>
      <c r="EV150" t="s">
        <v>202</v>
      </c>
      <c r="EZ150">
        <v>1286</v>
      </c>
      <c r="FA150" t="s">
        <v>2204</v>
      </c>
      <c r="FB150" t="s">
        <v>204</v>
      </c>
      <c r="FC150">
        <v>0</v>
      </c>
      <c r="FD150" t="s">
        <v>2429</v>
      </c>
      <c r="FE150" t="s">
        <v>2407</v>
      </c>
      <c r="FF150">
        <v>12</v>
      </c>
      <c r="FG150">
        <v>1</v>
      </c>
      <c r="FH150">
        <v>12</v>
      </c>
      <c r="FI150">
        <v>40</v>
      </c>
      <c r="FJ150">
        <v>1</v>
      </c>
      <c r="FK150" t="s">
        <v>2212</v>
      </c>
      <c r="FL150">
        <v>0.5</v>
      </c>
      <c r="FM150">
        <v>0</v>
      </c>
      <c r="FN150" t="s">
        <v>2207</v>
      </c>
      <c r="FO150">
        <v>1</v>
      </c>
      <c r="FP150">
        <v>0</v>
      </c>
      <c r="FQ150">
        <v>0</v>
      </c>
      <c r="FR150">
        <v>0</v>
      </c>
      <c r="FS150" t="s">
        <v>2182</v>
      </c>
    </row>
    <row r="151" spans="1:175" x14ac:dyDescent="0.3">
      <c r="A151">
        <v>3074</v>
      </c>
      <c r="B151" t="s">
        <v>2547</v>
      </c>
      <c r="C151" t="s">
        <v>212</v>
      </c>
      <c r="D151" t="s">
        <v>2548</v>
      </c>
      <c r="E151" t="s">
        <v>293</v>
      </c>
      <c r="F151" t="s">
        <v>2549</v>
      </c>
      <c r="G151">
        <v>1</v>
      </c>
      <c r="H151">
        <v>1</v>
      </c>
      <c r="I151">
        <v>2</v>
      </c>
      <c r="J151">
        <v>1</v>
      </c>
      <c r="K151">
        <v>2</v>
      </c>
      <c r="O151">
        <v>1</v>
      </c>
      <c r="P151">
        <v>1</v>
      </c>
      <c r="Q151">
        <v>2</v>
      </c>
      <c r="R151">
        <v>2</v>
      </c>
      <c r="U151">
        <v>2</v>
      </c>
      <c r="W151">
        <v>1</v>
      </c>
      <c r="Y151">
        <v>1</v>
      </c>
      <c r="Z151">
        <v>1</v>
      </c>
      <c r="AA151">
        <v>1</v>
      </c>
      <c r="AB151">
        <v>2008</v>
      </c>
      <c r="AC151">
        <v>6</v>
      </c>
      <c r="AD151">
        <v>2</v>
      </c>
      <c r="AE151">
        <v>1</v>
      </c>
      <c r="AF151">
        <v>5</v>
      </c>
      <c r="AG151">
        <v>1</v>
      </c>
      <c r="AV151">
        <v>2</v>
      </c>
      <c r="AX151">
        <v>4</v>
      </c>
      <c r="AY151">
        <v>-77</v>
      </c>
      <c r="BB151">
        <v>1</v>
      </c>
      <c r="BC151">
        <v>0</v>
      </c>
      <c r="BD151">
        <v>2</v>
      </c>
      <c r="BE151">
        <v>1</v>
      </c>
      <c r="BF151">
        <v>-98</v>
      </c>
      <c r="BX151">
        <v>-99</v>
      </c>
      <c r="BY151">
        <v>1</v>
      </c>
      <c r="BZ151">
        <v>2</v>
      </c>
      <c r="CA151">
        <v>1</v>
      </c>
      <c r="CB151">
        <v>2</v>
      </c>
      <c r="CC151">
        <v>2</v>
      </c>
      <c r="CD151">
        <v>2</v>
      </c>
      <c r="CE151">
        <v>2</v>
      </c>
      <c r="CF151">
        <v>1</v>
      </c>
      <c r="CG151">
        <v>1</v>
      </c>
      <c r="CH151">
        <v>1</v>
      </c>
      <c r="CI151">
        <v>2</v>
      </c>
      <c r="CJ151">
        <v>2</v>
      </c>
      <c r="CK151">
        <v>7</v>
      </c>
      <c r="CL151">
        <v>-98</v>
      </c>
      <c r="CM151">
        <v>1</v>
      </c>
      <c r="CN151">
        <v>1</v>
      </c>
      <c r="CO151">
        <v>2</v>
      </c>
      <c r="CP151">
        <v>1</v>
      </c>
      <c r="CQ151">
        <v>2</v>
      </c>
      <c r="CR151">
        <v>1</v>
      </c>
      <c r="CS151">
        <v>1</v>
      </c>
      <c r="CT151">
        <v>1</v>
      </c>
      <c r="CU151">
        <v>1</v>
      </c>
      <c r="CV151">
        <v>2</v>
      </c>
      <c r="CX151">
        <v>2</v>
      </c>
      <c r="CY151">
        <v>1</v>
      </c>
      <c r="CZ151">
        <v>1</v>
      </c>
      <c r="DA151">
        <v>3</v>
      </c>
      <c r="DB151">
        <v>1</v>
      </c>
      <c r="DC151">
        <v>40</v>
      </c>
      <c r="DD151">
        <v>1</v>
      </c>
      <c r="DE151">
        <v>1</v>
      </c>
      <c r="DF151">
        <v>4</v>
      </c>
      <c r="DH151">
        <v>0</v>
      </c>
      <c r="DI151">
        <v>0</v>
      </c>
      <c r="DJ151">
        <v>2</v>
      </c>
      <c r="DK151">
        <v>0</v>
      </c>
      <c r="DL151">
        <v>0</v>
      </c>
      <c r="DM151">
        <v>2</v>
      </c>
      <c r="DO151">
        <v>1</v>
      </c>
      <c r="DP151">
        <v>1</v>
      </c>
      <c r="DQ151">
        <v>7</v>
      </c>
      <c r="DR151">
        <v>-98</v>
      </c>
      <c r="DW151">
        <v>2</v>
      </c>
      <c r="DX151">
        <v>-98</v>
      </c>
      <c r="DY151">
        <v>1</v>
      </c>
      <c r="DZ151">
        <v>2</v>
      </c>
      <c r="EA151" t="s">
        <v>2550</v>
      </c>
      <c r="EB151">
        <v>1231</v>
      </c>
      <c r="EC151">
        <v>20.52</v>
      </c>
      <c r="EE151">
        <v>2</v>
      </c>
      <c r="EF151">
        <v>1</v>
      </c>
      <c r="EG151" t="s">
        <v>729</v>
      </c>
      <c r="EI151">
        <v>1</v>
      </c>
      <c r="EJ151">
        <v>1</v>
      </c>
      <c r="EK151">
        <v>3</v>
      </c>
      <c r="EL151">
        <v>10</v>
      </c>
      <c r="EM151">
        <v>29</v>
      </c>
      <c r="ET151" t="s">
        <v>543</v>
      </c>
      <c r="EU151" t="s">
        <v>201</v>
      </c>
      <c r="EV151" t="s">
        <v>597</v>
      </c>
      <c r="EZ151">
        <v>1747</v>
      </c>
      <c r="FA151" t="s">
        <v>237</v>
      </c>
      <c r="FB151" t="s">
        <v>204</v>
      </c>
      <c r="FC151">
        <v>0</v>
      </c>
      <c r="FD151" t="s">
        <v>2429</v>
      </c>
      <c r="FE151" t="s">
        <v>2401</v>
      </c>
      <c r="FF151">
        <v>12</v>
      </c>
      <c r="FI151">
        <v>7.5</v>
      </c>
      <c r="FJ151">
        <v>4</v>
      </c>
      <c r="FK151" t="s">
        <v>2212</v>
      </c>
      <c r="FL151">
        <v>0.5</v>
      </c>
      <c r="FM151">
        <v>1</v>
      </c>
      <c r="FN151" t="s">
        <v>2221</v>
      </c>
      <c r="FO151">
        <v>0</v>
      </c>
      <c r="FP151">
        <v>1</v>
      </c>
      <c r="FQ151">
        <v>0</v>
      </c>
      <c r="FR151">
        <v>0</v>
      </c>
      <c r="FS151" t="s">
        <v>2182</v>
      </c>
    </row>
    <row r="152" spans="1:175" x14ac:dyDescent="0.3">
      <c r="A152">
        <v>3237</v>
      </c>
      <c r="B152" t="s">
        <v>549</v>
      </c>
      <c r="C152" t="s">
        <v>212</v>
      </c>
      <c r="D152" t="s">
        <v>550</v>
      </c>
      <c r="E152" t="s">
        <v>309</v>
      </c>
      <c r="F152" t="s">
        <v>551</v>
      </c>
      <c r="G152">
        <v>1</v>
      </c>
      <c r="H152">
        <v>1</v>
      </c>
      <c r="I152">
        <v>2</v>
      </c>
      <c r="J152">
        <v>1</v>
      </c>
      <c r="K152">
        <v>2</v>
      </c>
      <c r="O152">
        <v>1</v>
      </c>
      <c r="P152">
        <v>1</v>
      </c>
      <c r="Q152">
        <v>2</v>
      </c>
      <c r="R152">
        <v>2</v>
      </c>
      <c r="U152">
        <v>2</v>
      </c>
      <c r="W152">
        <v>1</v>
      </c>
      <c r="Y152">
        <v>1</v>
      </c>
      <c r="Z152">
        <v>1</v>
      </c>
      <c r="AA152">
        <v>1</v>
      </c>
      <c r="AB152">
        <v>2012</v>
      </c>
      <c r="AC152">
        <v>2</v>
      </c>
      <c r="AD152">
        <v>3</v>
      </c>
      <c r="AE152">
        <v>1</v>
      </c>
      <c r="AF152">
        <v>2</v>
      </c>
      <c r="AG152">
        <v>1</v>
      </c>
      <c r="AV152">
        <v>2</v>
      </c>
      <c r="AX152">
        <v>2</v>
      </c>
      <c r="AY152">
        <v>2</v>
      </c>
      <c r="BB152">
        <v>1</v>
      </c>
      <c r="BC152">
        <v>0</v>
      </c>
      <c r="BD152">
        <v>2</v>
      </c>
      <c r="BE152">
        <v>2</v>
      </c>
      <c r="BF152">
        <v>1</v>
      </c>
      <c r="BG152">
        <v>1</v>
      </c>
      <c r="BH152">
        <v>1</v>
      </c>
      <c r="BJ152">
        <v>1</v>
      </c>
      <c r="BK152">
        <v>4</v>
      </c>
      <c r="BL152">
        <v>5</v>
      </c>
      <c r="BS152">
        <v>1</v>
      </c>
      <c r="BU152">
        <v>2</v>
      </c>
      <c r="BW152">
        <v>1</v>
      </c>
      <c r="BX152">
        <v>3</v>
      </c>
      <c r="BY152">
        <v>2</v>
      </c>
      <c r="BZ152">
        <v>2</v>
      </c>
      <c r="CA152">
        <v>1</v>
      </c>
      <c r="CB152">
        <v>2</v>
      </c>
      <c r="CC152">
        <v>2</v>
      </c>
      <c r="CD152">
        <v>2</v>
      </c>
      <c r="CE152">
        <v>2</v>
      </c>
      <c r="CF152">
        <v>2</v>
      </c>
      <c r="CG152">
        <v>2</v>
      </c>
      <c r="CH152">
        <v>2</v>
      </c>
      <c r="CI152">
        <v>3</v>
      </c>
      <c r="CJ152">
        <v>1</v>
      </c>
      <c r="CK152">
        <v>7</v>
      </c>
      <c r="CL152">
        <v>1</v>
      </c>
      <c r="CM152">
        <v>3</v>
      </c>
      <c r="CN152">
        <v>1</v>
      </c>
      <c r="CO152">
        <v>1</v>
      </c>
      <c r="CP152">
        <v>1</v>
      </c>
      <c r="CQ152">
        <v>1</v>
      </c>
      <c r="CR152">
        <v>1</v>
      </c>
      <c r="CS152">
        <v>0</v>
      </c>
      <c r="CV152">
        <v>2</v>
      </c>
      <c r="CX152">
        <v>2</v>
      </c>
      <c r="CY152">
        <v>1</v>
      </c>
      <c r="CZ152">
        <v>1</v>
      </c>
      <c r="DA152">
        <v>3</v>
      </c>
      <c r="DB152">
        <v>1</v>
      </c>
      <c r="DC152">
        <v>4</v>
      </c>
      <c r="DD152">
        <v>1</v>
      </c>
      <c r="DE152">
        <v>1</v>
      </c>
      <c r="DF152">
        <v>6</v>
      </c>
      <c r="DH152">
        <v>2</v>
      </c>
      <c r="DI152">
        <v>0</v>
      </c>
      <c r="DJ152">
        <v>1</v>
      </c>
      <c r="DK152">
        <v>2</v>
      </c>
      <c r="DL152">
        <v>0</v>
      </c>
      <c r="DM152">
        <v>1</v>
      </c>
      <c r="DO152">
        <v>1</v>
      </c>
      <c r="DP152">
        <v>1</v>
      </c>
      <c r="DQ152">
        <v>5</v>
      </c>
      <c r="DR152">
        <v>6</v>
      </c>
      <c r="DW152">
        <v>1</v>
      </c>
      <c r="DX152">
        <v>4</v>
      </c>
      <c r="DY152">
        <v>1</v>
      </c>
      <c r="DZ152">
        <v>1</v>
      </c>
      <c r="EA152" t="s">
        <v>552</v>
      </c>
      <c r="EB152">
        <v>796</v>
      </c>
      <c r="EC152">
        <v>13.27</v>
      </c>
      <c r="EE152">
        <v>2</v>
      </c>
      <c r="EF152">
        <v>1</v>
      </c>
      <c r="EG152" t="s">
        <v>553</v>
      </c>
      <c r="EI152">
        <v>1</v>
      </c>
      <c r="EJ152">
        <v>1</v>
      </c>
      <c r="EK152">
        <v>3</v>
      </c>
      <c r="EL152">
        <v>9</v>
      </c>
      <c r="EM152">
        <v>27</v>
      </c>
      <c r="ET152" t="s">
        <v>543</v>
      </c>
      <c r="EU152" t="s">
        <v>201</v>
      </c>
      <c r="EV152" t="s">
        <v>202</v>
      </c>
      <c r="EZ152">
        <v>2522</v>
      </c>
      <c r="FA152" t="s">
        <v>237</v>
      </c>
      <c r="FB152" t="s">
        <v>204</v>
      </c>
      <c r="FC152">
        <v>0</v>
      </c>
      <c r="FD152" t="s">
        <v>2429</v>
      </c>
      <c r="FE152" t="s">
        <v>2401</v>
      </c>
      <c r="FF152">
        <v>12</v>
      </c>
      <c r="FI152">
        <v>25</v>
      </c>
      <c r="FJ152">
        <v>2</v>
      </c>
      <c r="FK152" t="s">
        <v>2220</v>
      </c>
      <c r="FL152">
        <v>0.5</v>
      </c>
      <c r="FM152">
        <v>1</v>
      </c>
      <c r="FN152" t="s">
        <v>2213</v>
      </c>
      <c r="FO152">
        <v>1</v>
      </c>
      <c r="FP152">
        <v>0</v>
      </c>
      <c r="FQ152">
        <v>0</v>
      </c>
      <c r="FR152">
        <v>0</v>
      </c>
      <c r="FS152" t="s">
        <v>2182</v>
      </c>
    </row>
    <row r="153" spans="1:175" x14ac:dyDescent="0.3">
      <c r="A153">
        <v>3255</v>
      </c>
      <c r="B153" t="s">
        <v>554</v>
      </c>
      <c r="C153" t="s">
        <v>194</v>
      </c>
      <c r="D153" t="s">
        <v>555</v>
      </c>
      <c r="E153" t="s">
        <v>299</v>
      </c>
      <c r="F153" t="s">
        <v>556</v>
      </c>
      <c r="G153">
        <v>1</v>
      </c>
      <c r="H153">
        <v>1</v>
      </c>
      <c r="I153">
        <v>2</v>
      </c>
      <c r="J153">
        <v>1</v>
      </c>
      <c r="K153">
        <v>2</v>
      </c>
      <c r="O153">
        <v>1</v>
      </c>
      <c r="P153">
        <v>1</v>
      </c>
      <c r="Q153">
        <v>2</v>
      </c>
      <c r="R153">
        <v>2</v>
      </c>
      <c r="U153">
        <v>2</v>
      </c>
      <c r="W153">
        <v>1</v>
      </c>
      <c r="Y153">
        <v>1</v>
      </c>
      <c r="Z153">
        <v>1</v>
      </c>
      <c r="AA153">
        <v>1</v>
      </c>
      <c r="AB153">
        <v>2010</v>
      </c>
      <c r="AC153">
        <v>2</v>
      </c>
      <c r="AD153">
        <v>3</v>
      </c>
      <c r="AE153">
        <v>1</v>
      </c>
      <c r="AF153">
        <v>-98</v>
      </c>
      <c r="AG153">
        <v>-99</v>
      </c>
      <c r="AH153">
        <v>-99</v>
      </c>
      <c r="AK153">
        <v>7</v>
      </c>
      <c r="AR153">
        <v>4</v>
      </c>
      <c r="AU153">
        <v>2</v>
      </c>
      <c r="AV153">
        <v>2</v>
      </c>
      <c r="AX153">
        <v>2</v>
      </c>
      <c r="AY153">
        <v>-77</v>
      </c>
      <c r="BB153">
        <v>1</v>
      </c>
      <c r="BC153">
        <v>0</v>
      </c>
      <c r="BD153">
        <v>2</v>
      </c>
      <c r="BE153">
        <v>1</v>
      </c>
      <c r="BF153">
        <v>1</v>
      </c>
      <c r="BG153">
        <v>1</v>
      </c>
      <c r="BH153">
        <v>1</v>
      </c>
      <c r="BJ153">
        <v>1</v>
      </c>
      <c r="BK153">
        <v>6</v>
      </c>
      <c r="BL153">
        <v>-77</v>
      </c>
      <c r="BS153">
        <v>3</v>
      </c>
      <c r="BW153">
        <v>1</v>
      </c>
      <c r="BX153">
        <v>-98</v>
      </c>
      <c r="BY153">
        <v>1</v>
      </c>
      <c r="BZ153">
        <v>1</v>
      </c>
      <c r="CA153">
        <v>1</v>
      </c>
      <c r="CB153">
        <v>1</v>
      </c>
      <c r="CC153">
        <v>1</v>
      </c>
      <c r="CD153">
        <v>2</v>
      </c>
      <c r="CE153">
        <v>1</v>
      </c>
      <c r="CF153">
        <v>1</v>
      </c>
      <c r="CG153">
        <v>1</v>
      </c>
      <c r="CH153">
        <v>1</v>
      </c>
      <c r="CI153">
        <v>2</v>
      </c>
      <c r="CJ153">
        <v>2</v>
      </c>
      <c r="CK153">
        <v>7</v>
      </c>
      <c r="CL153">
        <v>2</v>
      </c>
      <c r="CM153">
        <v>4</v>
      </c>
      <c r="CN153">
        <v>1</v>
      </c>
      <c r="CO153">
        <v>1</v>
      </c>
      <c r="CP153">
        <v>1</v>
      </c>
      <c r="CQ153">
        <v>1</v>
      </c>
      <c r="CR153">
        <v>1</v>
      </c>
      <c r="CS153">
        <v>1</v>
      </c>
      <c r="CT153">
        <v>1</v>
      </c>
      <c r="CU153">
        <v>1</v>
      </c>
      <c r="CV153">
        <v>2</v>
      </c>
      <c r="CX153">
        <v>2</v>
      </c>
      <c r="CY153">
        <v>1</v>
      </c>
      <c r="CZ153">
        <v>1</v>
      </c>
      <c r="DA153">
        <v>4</v>
      </c>
      <c r="DB153">
        <v>1</v>
      </c>
      <c r="DC153">
        <v>2</v>
      </c>
      <c r="DD153">
        <v>1</v>
      </c>
      <c r="DE153">
        <v>1</v>
      </c>
      <c r="DF153">
        <v>2</v>
      </c>
      <c r="DH153">
        <v>0</v>
      </c>
      <c r="DI153">
        <v>1</v>
      </c>
      <c r="DJ153">
        <v>0</v>
      </c>
      <c r="DK153">
        <v>1</v>
      </c>
      <c r="DO153">
        <v>2</v>
      </c>
      <c r="DP153">
        <v>2</v>
      </c>
      <c r="DQ153">
        <v>6</v>
      </c>
      <c r="DR153">
        <v>1</v>
      </c>
      <c r="DS153">
        <v>4</v>
      </c>
      <c r="DW153">
        <v>2</v>
      </c>
      <c r="DX153">
        <v>1</v>
      </c>
      <c r="DY153">
        <v>1</v>
      </c>
      <c r="DZ153">
        <v>2</v>
      </c>
      <c r="EA153" t="s">
        <v>557</v>
      </c>
      <c r="EB153">
        <v>1068</v>
      </c>
      <c r="EC153">
        <v>17.8</v>
      </c>
      <c r="EE153">
        <v>2</v>
      </c>
      <c r="EF153">
        <v>1</v>
      </c>
      <c r="EG153" t="s">
        <v>210</v>
      </c>
      <c r="EI153">
        <v>1</v>
      </c>
      <c r="EJ153">
        <v>1</v>
      </c>
      <c r="EK153">
        <v>3</v>
      </c>
      <c r="EL153">
        <v>7</v>
      </c>
      <c r="EM153">
        <v>23</v>
      </c>
      <c r="ET153" t="s">
        <v>543</v>
      </c>
      <c r="EU153" t="s">
        <v>201</v>
      </c>
      <c r="EV153" t="s">
        <v>202</v>
      </c>
      <c r="EZ153">
        <v>2037</v>
      </c>
      <c r="FA153" t="s">
        <v>237</v>
      </c>
      <c r="FB153" t="s">
        <v>204</v>
      </c>
      <c r="FC153">
        <v>0</v>
      </c>
      <c r="FD153" t="s">
        <v>2429</v>
      </c>
      <c r="FE153" t="s">
        <v>2407</v>
      </c>
      <c r="FF153">
        <v>0</v>
      </c>
      <c r="FK153" t="s">
        <v>2220</v>
      </c>
      <c r="FL153">
        <v>0.5</v>
      </c>
      <c r="FM153">
        <v>1</v>
      </c>
      <c r="FN153" t="s">
        <v>2221</v>
      </c>
      <c r="FO153">
        <v>0</v>
      </c>
      <c r="FP153">
        <v>1</v>
      </c>
      <c r="FQ153">
        <v>0</v>
      </c>
      <c r="FR153">
        <v>0</v>
      </c>
      <c r="FS153" t="s">
        <v>2182</v>
      </c>
    </row>
    <row r="154" spans="1:175" x14ac:dyDescent="0.3">
      <c r="A154">
        <v>3283</v>
      </c>
      <c r="B154" t="s">
        <v>2551</v>
      </c>
      <c r="C154" t="s">
        <v>265</v>
      </c>
      <c r="D154" t="s">
        <v>2552</v>
      </c>
      <c r="E154" t="s">
        <v>267</v>
      </c>
      <c r="F154" t="s">
        <v>2553</v>
      </c>
      <c r="G154">
        <v>1</v>
      </c>
      <c r="H154">
        <v>1</v>
      </c>
      <c r="I154">
        <v>2</v>
      </c>
      <c r="J154">
        <v>2</v>
      </c>
      <c r="O154">
        <v>1</v>
      </c>
      <c r="P154">
        <v>0</v>
      </c>
      <c r="Q154">
        <v>1</v>
      </c>
      <c r="R154">
        <v>2</v>
      </c>
      <c r="U154">
        <v>2</v>
      </c>
      <c r="W154">
        <v>1</v>
      </c>
      <c r="Y154">
        <v>1</v>
      </c>
      <c r="Z154">
        <v>1</v>
      </c>
      <c r="AA154">
        <v>-98</v>
      </c>
      <c r="AC154">
        <v>2</v>
      </c>
      <c r="AD154">
        <v>4</v>
      </c>
      <c r="AE154">
        <v>1</v>
      </c>
      <c r="AF154">
        <v>4</v>
      </c>
      <c r="AG154">
        <v>1</v>
      </c>
      <c r="AV154">
        <v>4</v>
      </c>
      <c r="AX154">
        <v>3</v>
      </c>
      <c r="AY154">
        <v>-77</v>
      </c>
      <c r="BB154">
        <v>1</v>
      </c>
      <c r="BC154">
        <v>0</v>
      </c>
      <c r="BD154">
        <v>2</v>
      </c>
      <c r="BE154">
        <v>2</v>
      </c>
      <c r="BY154">
        <v>2</v>
      </c>
      <c r="BZ154">
        <v>1</v>
      </c>
      <c r="CA154">
        <v>2</v>
      </c>
      <c r="CB154">
        <v>1</v>
      </c>
      <c r="CC154">
        <v>1</v>
      </c>
      <c r="CD154">
        <v>2</v>
      </c>
      <c r="CE154">
        <v>2</v>
      </c>
      <c r="CF154">
        <v>2</v>
      </c>
      <c r="CG154">
        <v>2</v>
      </c>
      <c r="CH154">
        <v>2</v>
      </c>
      <c r="CI154">
        <v>2</v>
      </c>
      <c r="CJ154">
        <v>2</v>
      </c>
      <c r="CK154">
        <v>7</v>
      </c>
      <c r="CL154">
        <v>5</v>
      </c>
      <c r="CM154">
        <v>2</v>
      </c>
      <c r="CN154">
        <v>1</v>
      </c>
      <c r="CO154">
        <v>1</v>
      </c>
      <c r="CP154">
        <v>1</v>
      </c>
      <c r="CQ154">
        <v>1</v>
      </c>
      <c r="CR154">
        <v>1</v>
      </c>
      <c r="CS154">
        <v>0</v>
      </c>
      <c r="CV154">
        <v>2</v>
      </c>
      <c r="CX154">
        <v>2</v>
      </c>
      <c r="CY154">
        <v>2</v>
      </c>
      <c r="CZ154">
        <v>1</v>
      </c>
      <c r="DA154">
        <v>3</v>
      </c>
      <c r="DB154">
        <v>1</v>
      </c>
      <c r="DC154">
        <v>15</v>
      </c>
      <c r="DD154">
        <v>4</v>
      </c>
      <c r="DE154">
        <v>1</v>
      </c>
      <c r="DF154">
        <v>1</v>
      </c>
      <c r="DH154">
        <v>0</v>
      </c>
      <c r="DI154">
        <v>0</v>
      </c>
      <c r="DJ154">
        <v>0</v>
      </c>
      <c r="DK154">
        <v>0</v>
      </c>
      <c r="DL154">
        <v>1</v>
      </c>
      <c r="DO154">
        <v>1</v>
      </c>
      <c r="DP154">
        <v>1</v>
      </c>
      <c r="DQ154">
        <v>5</v>
      </c>
      <c r="DR154">
        <v>2</v>
      </c>
      <c r="DW154">
        <v>2</v>
      </c>
      <c r="DX154">
        <v>4</v>
      </c>
      <c r="DY154">
        <v>1</v>
      </c>
      <c r="DZ154">
        <v>2</v>
      </c>
      <c r="EA154" t="s">
        <v>2554</v>
      </c>
      <c r="EB154">
        <v>604</v>
      </c>
      <c r="EC154">
        <v>10.07</v>
      </c>
      <c r="EE154">
        <v>2</v>
      </c>
      <c r="EF154">
        <v>1</v>
      </c>
      <c r="EG154" t="s">
        <v>553</v>
      </c>
      <c r="EI154">
        <v>1</v>
      </c>
      <c r="EJ154">
        <v>1</v>
      </c>
      <c r="EK154">
        <v>2</v>
      </c>
      <c r="EL154">
        <v>12</v>
      </c>
      <c r="EM154">
        <v>32</v>
      </c>
      <c r="ET154" t="s">
        <v>543</v>
      </c>
      <c r="EU154" t="s">
        <v>201</v>
      </c>
      <c r="EV154" t="s">
        <v>202</v>
      </c>
      <c r="EZ154">
        <v>2001</v>
      </c>
      <c r="FA154" t="s">
        <v>2204</v>
      </c>
      <c r="FB154" t="s">
        <v>204</v>
      </c>
      <c r="FC154">
        <v>0</v>
      </c>
      <c r="FD154" t="s">
        <v>2452</v>
      </c>
      <c r="FE154" t="s">
        <v>2401</v>
      </c>
      <c r="FF154">
        <v>12</v>
      </c>
      <c r="FI154">
        <v>12.5</v>
      </c>
      <c r="FJ154">
        <v>4</v>
      </c>
      <c r="FK154" t="s">
        <v>2233</v>
      </c>
      <c r="FL154">
        <v>0.5</v>
      </c>
      <c r="FM154">
        <v>1</v>
      </c>
      <c r="FN154" t="s">
        <v>2213</v>
      </c>
      <c r="FO154">
        <v>1</v>
      </c>
      <c r="FP154">
        <v>0</v>
      </c>
      <c r="FQ154">
        <v>0</v>
      </c>
      <c r="FR154">
        <v>0</v>
      </c>
      <c r="FS154" t="s">
        <v>2182</v>
      </c>
    </row>
    <row r="155" spans="1:175" x14ac:dyDescent="0.3">
      <c r="A155">
        <v>3289</v>
      </c>
      <c r="B155" t="s">
        <v>2555</v>
      </c>
      <c r="C155" t="s">
        <v>194</v>
      </c>
      <c r="D155" t="s">
        <v>2556</v>
      </c>
      <c r="E155" t="s">
        <v>227</v>
      </c>
      <c r="F155" t="s">
        <v>2557</v>
      </c>
      <c r="G155">
        <v>1</v>
      </c>
      <c r="H155">
        <v>1</v>
      </c>
      <c r="I155">
        <v>2</v>
      </c>
      <c r="J155">
        <v>2</v>
      </c>
      <c r="O155">
        <v>1</v>
      </c>
      <c r="P155">
        <v>0</v>
      </c>
      <c r="Q155">
        <v>1</v>
      </c>
      <c r="R155">
        <v>2</v>
      </c>
      <c r="U155">
        <v>1</v>
      </c>
      <c r="W155">
        <v>1</v>
      </c>
      <c r="Y155">
        <v>1</v>
      </c>
      <c r="Z155">
        <v>1</v>
      </c>
      <c r="AA155">
        <v>1</v>
      </c>
      <c r="AB155">
        <v>2012</v>
      </c>
      <c r="AC155">
        <v>2</v>
      </c>
      <c r="AD155">
        <v>3</v>
      </c>
      <c r="AE155">
        <v>1</v>
      </c>
      <c r="AF155">
        <v>3</v>
      </c>
      <c r="AG155">
        <v>1</v>
      </c>
      <c r="AV155">
        <v>3</v>
      </c>
      <c r="AX155">
        <v>2</v>
      </c>
      <c r="AY155">
        <v>-77</v>
      </c>
      <c r="BB155">
        <v>1</v>
      </c>
      <c r="BC155">
        <v>20</v>
      </c>
      <c r="BD155">
        <v>2</v>
      </c>
      <c r="BE155">
        <v>1</v>
      </c>
      <c r="BY155">
        <v>1</v>
      </c>
      <c r="BZ155">
        <v>1</v>
      </c>
      <c r="CA155">
        <v>2</v>
      </c>
      <c r="CB155">
        <v>2</v>
      </c>
      <c r="CC155">
        <v>2</v>
      </c>
      <c r="CD155">
        <v>2</v>
      </c>
      <c r="CE155">
        <v>1</v>
      </c>
      <c r="CF155">
        <v>1</v>
      </c>
      <c r="CG155">
        <v>3</v>
      </c>
      <c r="CH155">
        <v>1</v>
      </c>
      <c r="CI155">
        <v>1</v>
      </c>
      <c r="CJ155">
        <v>1</v>
      </c>
      <c r="CK155">
        <v>7</v>
      </c>
      <c r="CL155">
        <v>6</v>
      </c>
      <c r="CM155">
        <v>2</v>
      </c>
      <c r="CN155">
        <v>1</v>
      </c>
      <c r="CO155">
        <v>1</v>
      </c>
      <c r="CP155">
        <v>1</v>
      </c>
      <c r="CQ155">
        <v>1</v>
      </c>
      <c r="CR155">
        <v>1</v>
      </c>
      <c r="CS155">
        <v>0</v>
      </c>
      <c r="CV155">
        <v>2</v>
      </c>
      <c r="CX155">
        <v>2</v>
      </c>
      <c r="CY155">
        <v>1</v>
      </c>
      <c r="CZ155">
        <v>1</v>
      </c>
      <c r="DA155">
        <v>4</v>
      </c>
      <c r="DB155">
        <v>1</v>
      </c>
      <c r="DC155">
        <v>15</v>
      </c>
      <c r="DD155">
        <v>4</v>
      </c>
      <c r="DE155">
        <v>1</v>
      </c>
      <c r="DF155">
        <v>3</v>
      </c>
      <c r="DG155">
        <v>3</v>
      </c>
      <c r="DH155">
        <v>0</v>
      </c>
      <c r="DI155">
        <v>1</v>
      </c>
      <c r="DJ155">
        <v>0</v>
      </c>
      <c r="DK155">
        <v>0</v>
      </c>
      <c r="DL155">
        <v>0</v>
      </c>
      <c r="DM155">
        <v>1</v>
      </c>
      <c r="DN155">
        <v>1</v>
      </c>
      <c r="DO155">
        <v>1</v>
      </c>
      <c r="DP155">
        <v>2</v>
      </c>
      <c r="DQ155">
        <v>6</v>
      </c>
      <c r="DR155">
        <v>6</v>
      </c>
      <c r="DW155">
        <v>1</v>
      </c>
      <c r="DX155">
        <v>7</v>
      </c>
      <c r="DY155">
        <v>1</v>
      </c>
      <c r="DZ155">
        <v>1</v>
      </c>
      <c r="EA155" t="s">
        <v>2558</v>
      </c>
      <c r="EB155">
        <v>931</v>
      </c>
      <c r="EC155">
        <v>15.52</v>
      </c>
      <c r="EE155">
        <v>2</v>
      </c>
      <c r="EF155">
        <v>1</v>
      </c>
      <c r="EG155" t="s">
        <v>619</v>
      </c>
      <c r="EI155">
        <v>1</v>
      </c>
      <c r="EJ155">
        <v>1</v>
      </c>
      <c r="EK155">
        <v>2</v>
      </c>
      <c r="EL155">
        <v>6</v>
      </c>
      <c r="EM155">
        <v>20</v>
      </c>
      <c r="ET155" t="s">
        <v>543</v>
      </c>
      <c r="EU155" t="s">
        <v>201</v>
      </c>
      <c r="EV155" t="s">
        <v>202</v>
      </c>
      <c r="EZ155">
        <v>1240</v>
      </c>
      <c r="FA155" t="s">
        <v>2204</v>
      </c>
      <c r="FB155" t="s">
        <v>204</v>
      </c>
      <c r="FC155">
        <v>0</v>
      </c>
      <c r="FD155" t="s">
        <v>2406</v>
      </c>
      <c r="FE155" t="s">
        <v>2401</v>
      </c>
      <c r="FF155">
        <v>12</v>
      </c>
      <c r="FI155">
        <v>17.5</v>
      </c>
      <c r="FJ155">
        <v>3</v>
      </c>
      <c r="FK155" t="s">
        <v>2220</v>
      </c>
      <c r="FL155">
        <v>0.5</v>
      </c>
      <c r="FM155">
        <v>1</v>
      </c>
      <c r="FN155" t="s">
        <v>2221</v>
      </c>
      <c r="FO155">
        <v>1</v>
      </c>
      <c r="FP155">
        <v>0</v>
      </c>
      <c r="FQ155">
        <v>0</v>
      </c>
      <c r="FR155">
        <v>0</v>
      </c>
      <c r="FS155" t="s">
        <v>2182</v>
      </c>
    </row>
    <row r="156" spans="1:175" x14ac:dyDescent="0.3">
      <c r="A156">
        <v>3336</v>
      </c>
      <c r="B156" t="s">
        <v>575</v>
      </c>
      <c r="C156" t="s">
        <v>212</v>
      </c>
      <c r="D156" t="s">
        <v>576</v>
      </c>
      <c r="E156" t="s">
        <v>309</v>
      </c>
      <c r="F156" t="s">
        <v>577</v>
      </c>
      <c r="G156">
        <v>1</v>
      </c>
      <c r="H156">
        <v>1</v>
      </c>
      <c r="I156">
        <v>2</v>
      </c>
      <c r="J156">
        <v>1</v>
      </c>
      <c r="K156">
        <v>2</v>
      </c>
      <c r="O156">
        <v>1</v>
      </c>
      <c r="P156">
        <v>1</v>
      </c>
      <c r="Q156">
        <v>2</v>
      </c>
      <c r="R156">
        <v>2</v>
      </c>
      <c r="U156">
        <v>1</v>
      </c>
      <c r="W156">
        <v>-99</v>
      </c>
      <c r="Y156">
        <v>1</v>
      </c>
      <c r="Z156">
        <v>1</v>
      </c>
      <c r="AA156">
        <v>1</v>
      </c>
      <c r="AB156">
        <v>2011</v>
      </c>
      <c r="AC156">
        <v>2</v>
      </c>
      <c r="AD156">
        <v>4</v>
      </c>
      <c r="AE156">
        <v>1</v>
      </c>
      <c r="AF156">
        <v>1</v>
      </c>
      <c r="AG156">
        <v>1</v>
      </c>
      <c r="AV156">
        <v>1</v>
      </c>
      <c r="AX156">
        <v>3</v>
      </c>
      <c r="AY156">
        <v>2</v>
      </c>
      <c r="AZ156">
        <v>1</v>
      </c>
      <c r="BA156">
        <v>0</v>
      </c>
      <c r="BB156">
        <v>1</v>
      </c>
      <c r="BC156">
        <v>0</v>
      </c>
      <c r="BD156">
        <v>2</v>
      </c>
      <c r="BE156">
        <v>2</v>
      </c>
      <c r="BF156">
        <v>1</v>
      </c>
      <c r="BG156">
        <v>1</v>
      </c>
      <c r="BH156">
        <v>1</v>
      </c>
      <c r="BJ156">
        <v>1</v>
      </c>
      <c r="BK156">
        <v>4</v>
      </c>
      <c r="BL156">
        <v>2</v>
      </c>
      <c r="BS156">
        <v>2</v>
      </c>
      <c r="BT156">
        <v>1</v>
      </c>
      <c r="BU156">
        <v>2</v>
      </c>
      <c r="BW156">
        <v>1</v>
      </c>
      <c r="BX156">
        <v>1</v>
      </c>
      <c r="BY156">
        <v>1</v>
      </c>
      <c r="BZ156">
        <v>1</v>
      </c>
      <c r="CA156">
        <v>1</v>
      </c>
      <c r="CB156">
        <v>1</v>
      </c>
      <c r="CC156">
        <v>1</v>
      </c>
      <c r="CD156">
        <v>2</v>
      </c>
      <c r="CE156">
        <v>2</v>
      </c>
      <c r="CF156">
        <v>1</v>
      </c>
      <c r="CG156">
        <v>2</v>
      </c>
      <c r="CH156">
        <v>1</v>
      </c>
      <c r="CI156">
        <v>1</v>
      </c>
      <c r="CJ156">
        <v>1</v>
      </c>
      <c r="CK156">
        <v>7</v>
      </c>
      <c r="CL156">
        <v>1</v>
      </c>
      <c r="CM156">
        <v>3</v>
      </c>
      <c r="CN156">
        <v>1</v>
      </c>
      <c r="CO156">
        <v>1</v>
      </c>
      <c r="CP156">
        <v>1</v>
      </c>
      <c r="CQ156">
        <v>1</v>
      </c>
      <c r="CR156">
        <v>1</v>
      </c>
      <c r="CS156">
        <v>1</v>
      </c>
      <c r="CT156">
        <v>1</v>
      </c>
      <c r="CU156">
        <v>1</v>
      </c>
      <c r="CV156">
        <v>2</v>
      </c>
      <c r="CX156">
        <v>1</v>
      </c>
      <c r="CY156">
        <v>1</v>
      </c>
      <c r="CZ156">
        <v>1</v>
      </c>
      <c r="DA156">
        <v>3</v>
      </c>
      <c r="DB156">
        <v>1</v>
      </c>
      <c r="DC156">
        <v>35</v>
      </c>
      <c r="DD156">
        <v>2</v>
      </c>
      <c r="DE156">
        <v>1</v>
      </c>
      <c r="DF156">
        <v>6</v>
      </c>
      <c r="DG156">
        <v>6</v>
      </c>
      <c r="DH156">
        <v>1</v>
      </c>
      <c r="DI156">
        <v>1</v>
      </c>
      <c r="DJ156">
        <v>0</v>
      </c>
      <c r="DK156">
        <v>0</v>
      </c>
      <c r="DL156">
        <v>3</v>
      </c>
      <c r="DM156">
        <v>0</v>
      </c>
      <c r="DN156">
        <v>1</v>
      </c>
      <c r="DO156">
        <v>1</v>
      </c>
      <c r="DP156">
        <v>2</v>
      </c>
      <c r="DQ156">
        <v>6</v>
      </c>
      <c r="DR156">
        <v>1</v>
      </c>
      <c r="DW156">
        <v>2</v>
      </c>
      <c r="DX156">
        <v>4</v>
      </c>
      <c r="DY156">
        <v>1</v>
      </c>
      <c r="DZ156">
        <v>2</v>
      </c>
      <c r="EA156" t="s">
        <v>578</v>
      </c>
      <c r="EB156">
        <v>687</v>
      </c>
      <c r="EC156">
        <v>11.45</v>
      </c>
      <c r="EE156">
        <v>2</v>
      </c>
      <c r="EF156">
        <v>1</v>
      </c>
      <c r="EG156" t="s">
        <v>562</v>
      </c>
      <c r="EI156">
        <v>1</v>
      </c>
      <c r="EJ156">
        <v>1</v>
      </c>
      <c r="EK156">
        <v>3</v>
      </c>
      <c r="EL156">
        <v>9</v>
      </c>
      <c r="EM156">
        <v>27</v>
      </c>
      <c r="ET156" t="s">
        <v>543</v>
      </c>
      <c r="EU156" t="s">
        <v>201</v>
      </c>
      <c r="EV156" t="s">
        <v>202</v>
      </c>
      <c r="EZ156">
        <v>2522</v>
      </c>
      <c r="FA156" t="s">
        <v>237</v>
      </c>
      <c r="FB156" t="s">
        <v>204</v>
      </c>
      <c r="FC156">
        <v>0</v>
      </c>
      <c r="FD156" t="s">
        <v>2400</v>
      </c>
      <c r="FE156" t="s">
        <v>2401</v>
      </c>
      <c r="FF156">
        <v>12</v>
      </c>
      <c r="FI156">
        <v>40</v>
      </c>
      <c r="FJ156">
        <v>1</v>
      </c>
      <c r="FK156" t="s">
        <v>2233</v>
      </c>
      <c r="FL156">
        <v>0.5</v>
      </c>
      <c r="FM156">
        <v>1</v>
      </c>
      <c r="FN156" t="s">
        <v>2213</v>
      </c>
      <c r="FO156">
        <v>1</v>
      </c>
      <c r="FP156">
        <v>0</v>
      </c>
      <c r="FQ156">
        <v>0</v>
      </c>
      <c r="FR156">
        <v>0</v>
      </c>
      <c r="FS156" t="s">
        <v>2182</v>
      </c>
    </row>
    <row r="157" spans="1:175" x14ac:dyDescent="0.3">
      <c r="A157">
        <v>3492</v>
      </c>
      <c r="B157" t="s">
        <v>2559</v>
      </c>
      <c r="C157" t="s">
        <v>194</v>
      </c>
      <c r="D157" t="s">
        <v>2560</v>
      </c>
      <c r="E157" t="s">
        <v>196</v>
      </c>
      <c r="F157" t="s">
        <v>2561</v>
      </c>
      <c r="G157">
        <v>1</v>
      </c>
      <c r="H157">
        <v>1</v>
      </c>
      <c r="I157">
        <v>2</v>
      </c>
      <c r="J157">
        <v>2</v>
      </c>
      <c r="O157">
        <v>1</v>
      </c>
      <c r="P157">
        <v>0</v>
      </c>
      <c r="Q157">
        <v>1</v>
      </c>
      <c r="R157">
        <v>3</v>
      </c>
      <c r="T157">
        <v>2</v>
      </c>
      <c r="U157">
        <v>2</v>
      </c>
      <c r="W157">
        <v>2</v>
      </c>
      <c r="Y157">
        <v>1</v>
      </c>
      <c r="Z157">
        <v>1</v>
      </c>
      <c r="AA157">
        <v>1</v>
      </c>
      <c r="AB157">
        <v>2010</v>
      </c>
      <c r="AC157">
        <v>1</v>
      </c>
      <c r="AD157">
        <v>1</v>
      </c>
      <c r="AE157">
        <v>3</v>
      </c>
      <c r="AF157">
        <v>3</v>
      </c>
      <c r="AG157">
        <v>1</v>
      </c>
      <c r="AV157">
        <v>2</v>
      </c>
      <c r="AX157">
        <v>4</v>
      </c>
      <c r="AY157">
        <v>-77</v>
      </c>
      <c r="BB157">
        <v>1</v>
      </c>
      <c r="BC157">
        <v>0</v>
      </c>
      <c r="BD157">
        <v>2</v>
      </c>
      <c r="BE157">
        <v>1</v>
      </c>
      <c r="BY157">
        <v>1</v>
      </c>
      <c r="BZ157">
        <v>1</v>
      </c>
      <c r="CA157">
        <v>-98</v>
      </c>
      <c r="CB157">
        <v>2</v>
      </c>
      <c r="CC157">
        <v>2</v>
      </c>
      <c r="CD157">
        <v>2</v>
      </c>
      <c r="CE157">
        <v>1</v>
      </c>
      <c r="CF157">
        <v>2</v>
      </c>
      <c r="CG157">
        <v>2</v>
      </c>
      <c r="CH157">
        <v>1</v>
      </c>
      <c r="CI157">
        <v>1</v>
      </c>
      <c r="CJ157">
        <v>1</v>
      </c>
      <c r="CK157">
        <v>-98</v>
      </c>
      <c r="CL157">
        <v>1</v>
      </c>
      <c r="CM157">
        <v>6</v>
      </c>
      <c r="CN157">
        <v>1</v>
      </c>
      <c r="CO157">
        <v>1</v>
      </c>
      <c r="CP157">
        <v>1</v>
      </c>
      <c r="CQ157">
        <v>1</v>
      </c>
      <c r="CR157">
        <v>1</v>
      </c>
      <c r="CS157">
        <v>1</v>
      </c>
      <c r="CT157">
        <v>1</v>
      </c>
      <c r="CU157">
        <v>1</v>
      </c>
      <c r="CV157">
        <v>2</v>
      </c>
      <c r="CX157">
        <v>2</v>
      </c>
      <c r="CY157">
        <v>1</v>
      </c>
      <c r="CZ157">
        <v>1</v>
      </c>
      <c r="DA157">
        <v>3</v>
      </c>
      <c r="DB157">
        <v>1</v>
      </c>
      <c r="DC157">
        <v>22</v>
      </c>
      <c r="DD157">
        <v>4</v>
      </c>
      <c r="DE157">
        <v>1</v>
      </c>
      <c r="DF157">
        <v>1</v>
      </c>
      <c r="DG157">
        <v>1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1</v>
      </c>
      <c r="DO157">
        <v>1</v>
      </c>
      <c r="DP157">
        <v>2</v>
      </c>
      <c r="DQ157">
        <v>4</v>
      </c>
      <c r="DR157">
        <v>1</v>
      </c>
      <c r="DW157">
        <v>2</v>
      </c>
      <c r="DX157">
        <v>1</v>
      </c>
      <c r="DY157">
        <v>1</v>
      </c>
      <c r="DZ157">
        <v>2</v>
      </c>
      <c r="EA157" t="s">
        <v>2562</v>
      </c>
      <c r="EB157">
        <v>887</v>
      </c>
      <c r="EC157">
        <v>14.78</v>
      </c>
      <c r="EE157">
        <v>2</v>
      </c>
      <c r="EF157">
        <v>1</v>
      </c>
      <c r="EG157" t="s">
        <v>369</v>
      </c>
      <c r="EI157">
        <v>1</v>
      </c>
      <c r="EJ157">
        <v>1</v>
      </c>
      <c r="EK157">
        <v>2</v>
      </c>
      <c r="EL157">
        <v>5</v>
      </c>
      <c r="EM157">
        <v>18</v>
      </c>
      <c r="ET157" t="s">
        <v>587</v>
      </c>
      <c r="EU157" t="s">
        <v>201</v>
      </c>
      <c r="EV157" t="s">
        <v>202</v>
      </c>
      <c r="EZ157">
        <v>1752</v>
      </c>
      <c r="FA157" t="s">
        <v>2204</v>
      </c>
      <c r="FB157" t="s">
        <v>204</v>
      </c>
      <c r="FC157">
        <v>0</v>
      </c>
      <c r="FD157" t="s">
        <v>2429</v>
      </c>
      <c r="FE157" t="s">
        <v>2401</v>
      </c>
      <c r="FF157">
        <v>12</v>
      </c>
      <c r="FI157">
        <v>17.5</v>
      </c>
      <c r="FJ157">
        <v>3</v>
      </c>
      <c r="FK157" t="s">
        <v>2206</v>
      </c>
      <c r="FL157">
        <v>3.5</v>
      </c>
      <c r="FM157">
        <v>1</v>
      </c>
      <c r="FN157" t="s">
        <v>2221</v>
      </c>
      <c r="FO157">
        <v>1</v>
      </c>
      <c r="FP157">
        <v>0</v>
      </c>
      <c r="FQ157">
        <v>0</v>
      </c>
      <c r="FR157">
        <v>0</v>
      </c>
      <c r="FS157" t="s">
        <v>2182</v>
      </c>
    </row>
    <row r="158" spans="1:175" x14ac:dyDescent="0.3">
      <c r="A158">
        <v>3556</v>
      </c>
      <c r="B158" t="s">
        <v>2563</v>
      </c>
      <c r="C158" t="s">
        <v>194</v>
      </c>
      <c r="D158" t="s">
        <v>2564</v>
      </c>
      <c r="E158" t="s">
        <v>227</v>
      </c>
      <c r="F158" t="s">
        <v>2565</v>
      </c>
      <c r="G158">
        <v>1</v>
      </c>
      <c r="H158">
        <v>1</v>
      </c>
      <c r="I158">
        <v>2</v>
      </c>
      <c r="J158">
        <v>2</v>
      </c>
      <c r="O158">
        <v>1</v>
      </c>
      <c r="P158">
        <v>0</v>
      </c>
      <c r="Q158">
        <v>1</v>
      </c>
      <c r="R158">
        <v>2</v>
      </c>
      <c r="U158">
        <v>2</v>
      </c>
      <c r="W158">
        <v>1</v>
      </c>
      <c r="Y158">
        <v>1</v>
      </c>
      <c r="Z158">
        <v>1</v>
      </c>
      <c r="AA158">
        <v>1</v>
      </c>
      <c r="AB158">
        <v>2010</v>
      </c>
      <c r="AC158">
        <v>2</v>
      </c>
      <c r="AD158">
        <v>4</v>
      </c>
      <c r="AE158">
        <v>1</v>
      </c>
      <c r="AF158">
        <v>4</v>
      </c>
      <c r="AG158">
        <v>2</v>
      </c>
      <c r="AH158">
        <v>2</v>
      </c>
      <c r="AJ158">
        <v>3</v>
      </c>
      <c r="AK158">
        <v>4</v>
      </c>
      <c r="AR158">
        <v>1</v>
      </c>
      <c r="AU158">
        <v>3</v>
      </c>
      <c r="AV158">
        <v>1</v>
      </c>
      <c r="AX158">
        <v>4</v>
      </c>
      <c r="AY158">
        <v>2</v>
      </c>
      <c r="BB158">
        <v>1</v>
      </c>
      <c r="BC158">
        <v>0</v>
      </c>
      <c r="BD158">
        <v>2</v>
      </c>
      <c r="BE158">
        <v>1</v>
      </c>
      <c r="BY158">
        <v>2</v>
      </c>
      <c r="BZ158">
        <v>1</v>
      </c>
      <c r="CA158">
        <v>2</v>
      </c>
      <c r="CB158">
        <v>2</v>
      </c>
      <c r="CC158">
        <v>1</v>
      </c>
      <c r="CD158">
        <v>2</v>
      </c>
      <c r="CE158">
        <v>1</v>
      </c>
      <c r="CF158">
        <v>1</v>
      </c>
      <c r="CG158">
        <v>3</v>
      </c>
      <c r="CH158">
        <v>1</v>
      </c>
      <c r="CI158">
        <v>1</v>
      </c>
      <c r="CJ158">
        <v>2</v>
      </c>
      <c r="CK158">
        <v>7</v>
      </c>
      <c r="CL158">
        <v>7</v>
      </c>
      <c r="CM158">
        <v>3</v>
      </c>
      <c r="CN158">
        <v>1</v>
      </c>
      <c r="CO158">
        <v>2</v>
      </c>
      <c r="CP158">
        <v>1</v>
      </c>
      <c r="CQ158">
        <v>2</v>
      </c>
      <c r="CR158">
        <v>1</v>
      </c>
      <c r="CS158">
        <v>0</v>
      </c>
      <c r="CV158">
        <v>2</v>
      </c>
      <c r="CX158">
        <v>2</v>
      </c>
      <c r="CY158">
        <v>1</v>
      </c>
      <c r="CZ158">
        <v>1</v>
      </c>
      <c r="DA158">
        <v>3</v>
      </c>
      <c r="DB158">
        <v>1</v>
      </c>
      <c r="DC158">
        <v>18</v>
      </c>
      <c r="DD158">
        <v>1</v>
      </c>
      <c r="DE158">
        <v>1</v>
      </c>
      <c r="DF158">
        <v>4</v>
      </c>
      <c r="DH158">
        <v>0</v>
      </c>
      <c r="DI158">
        <v>1</v>
      </c>
      <c r="DJ158">
        <v>1</v>
      </c>
      <c r="DK158">
        <v>0</v>
      </c>
      <c r="DL158">
        <v>0</v>
      </c>
      <c r="DM158">
        <v>2</v>
      </c>
      <c r="DO158">
        <v>1</v>
      </c>
      <c r="DP158">
        <v>1</v>
      </c>
      <c r="DQ158">
        <v>4</v>
      </c>
      <c r="DR158">
        <v>1</v>
      </c>
      <c r="DW158">
        <v>1</v>
      </c>
      <c r="DX158">
        <v>-97</v>
      </c>
      <c r="DY158">
        <v>1</v>
      </c>
      <c r="DZ158">
        <v>2</v>
      </c>
      <c r="EA158" t="s">
        <v>1093</v>
      </c>
      <c r="EB158">
        <v>904</v>
      </c>
      <c r="EC158">
        <v>15.07</v>
      </c>
      <c r="EE158">
        <v>2</v>
      </c>
      <c r="EF158">
        <v>1</v>
      </c>
      <c r="EG158" t="s">
        <v>235</v>
      </c>
      <c r="EI158">
        <v>1</v>
      </c>
      <c r="EJ158">
        <v>1</v>
      </c>
      <c r="EK158">
        <v>2</v>
      </c>
      <c r="EL158">
        <v>6</v>
      </c>
      <c r="EM158">
        <v>20</v>
      </c>
      <c r="ET158" t="s">
        <v>587</v>
      </c>
      <c r="EU158" t="s">
        <v>201</v>
      </c>
      <c r="EV158" t="s">
        <v>202</v>
      </c>
      <c r="EZ158">
        <v>1240</v>
      </c>
      <c r="FA158" t="s">
        <v>2204</v>
      </c>
      <c r="FB158" t="s">
        <v>204</v>
      </c>
      <c r="FC158">
        <v>0</v>
      </c>
      <c r="FD158" t="s">
        <v>2400</v>
      </c>
      <c r="FE158" t="s">
        <v>2407</v>
      </c>
      <c r="FF158">
        <v>12</v>
      </c>
      <c r="FG158">
        <v>1</v>
      </c>
      <c r="FH158">
        <v>12</v>
      </c>
      <c r="FI158">
        <v>12.5</v>
      </c>
      <c r="FJ158">
        <v>4</v>
      </c>
      <c r="FK158" t="s">
        <v>2233</v>
      </c>
      <c r="FL158">
        <v>0.5</v>
      </c>
      <c r="FM158">
        <v>1</v>
      </c>
      <c r="FN158" t="s">
        <v>2221</v>
      </c>
      <c r="FO158">
        <v>1</v>
      </c>
      <c r="FP158">
        <v>0</v>
      </c>
      <c r="FQ158">
        <v>0</v>
      </c>
      <c r="FR158">
        <v>0</v>
      </c>
      <c r="FS158" t="s">
        <v>2182</v>
      </c>
    </row>
    <row r="159" spans="1:175" x14ac:dyDescent="0.3">
      <c r="A159">
        <v>3612</v>
      </c>
      <c r="B159" t="s">
        <v>2566</v>
      </c>
      <c r="C159" t="s">
        <v>194</v>
      </c>
      <c r="D159" t="s">
        <v>2567</v>
      </c>
      <c r="E159" t="s">
        <v>227</v>
      </c>
      <c r="F159" t="s">
        <v>2568</v>
      </c>
      <c r="G159">
        <v>1</v>
      </c>
      <c r="H159">
        <v>1</v>
      </c>
      <c r="I159">
        <v>2</v>
      </c>
      <c r="J159">
        <v>2</v>
      </c>
      <c r="O159">
        <v>1</v>
      </c>
      <c r="P159">
        <v>0</v>
      </c>
      <c r="Q159">
        <v>1</v>
      </c>
      <c r="R159">
        <v>3</v>
      </c>
      <c r="T159">
        <v>2</v>
      </c>
      <c r="U159">
        <v>3</v>
      </c>
      <c r="V159">
        <v>2</v>
      </c>
      <c r="W159">
        <v>1</v>
      </c>
      <c r="Y159">
        <v>1</v>
      </c>
      <c r="Z159">
        <v>1</v>
      </c>
      <c r="AA159">
        <v>1</v>
      </c>
      <c r="AB159">
        <v>2013</v>
      </c>
      <c r="AC159">
        <v>3</v>
      </c>
      <c r="AD159">
        <v>2</v>
      </c>
      <c r="AE159">
        <v>3</v>
      </c>
      <c r="AF159">
        <v>3</v>
      </c>
      <c r="AG159">
        <v>2</v>
      </c>
      <c r="AH159">
        <v>2</v>
      </c>
      <c r="AJ159">
        <v>10</v>
      </c>
      <c r="AK159">
        <v>4</v>
      </c>
      <c r="AR159">
        <v>2</v>
      </c>
      <c r="AS159">
        <v>1</v>
      </c>
      <c r="AT159">
        <v>1</v>
      </c>
      <c r="AU159">
        <v>1</v>
      </c>
      <c r="AV159">
        <v>2</v>
      </c>
      <c r="AX159">
        <v>1</v>
      </c>
      <c r="AY159">
        <v>2</v>
      </c>
      <c r="BB159">
        <v>1</v>
      </c>
      <c r="BC159">
        <v>20</v>
      </c>
      <c r="BD159">
        <v>1</v>
      </c>
      <c r="BY159">
        <v>1</v>
      </c>
      <c r="BZ159">
        <v>1</v>
      </c>
      <c r="CA159">
        <v>1</v>
      </c>
      <c r="CB159">
        <v>2</v>
      </c>
      <c r="CC159">
        <v>2</v>
      </c>
      <c r="CD159">
        <v>2</v>
      </c>
      <c r="CE159">
        <v>2</v>
      </c>
      <c r="CF159">
        <v>1</v>
      </c>
      <c r="CG159">
        <v>1</v>
      </c>
      <c r="CH159">
        <v>1</v>
      </c>
      <c r="CI159">
        <v>2</v>
      </c>
      <c r="CJ159">
        <v>2</v>
      </c>
      <c r="CK159">
        <v>7</v>
      </c>
      <c r="CL159">
        <v>1</v>
      </c>
      <c r="CM159">
        <v>3</v>
      </c>
      <c r="CN159">
        <v>1</v>
      </c>
      <c r="CO159">
        <v>1</v>
      </c>
      <c r="CP159">
        <v>1</v>
      </c>
      <c r="CQ159">
        <v>1</v>
      </c>
      <c r="CR159">
        <v>1</v>
      </c>
      <c r="CS159">
        <v>0</v>
      </c>
      <c r="CV159">
        <v>2</v>
      </c>
      <c r="CX159">
        <v>2</v>
      </c>
      <c r="CY159">
        <v>1</v>
      </c>
      <c r="CZ159">
        <v>1</v>
      </c>
      <c r="DA159">
        <v>3</v>
      </c>
      <c r="DB159">
        <v>1</v>
      </c>
      <c r="DC159">
        <v>40.1</v>
      </c>
      <c r="DD159">
        <v>1</v>
      </c>
      <c r="DE159">
        <v>1</v>
      </c>
      <c r="DF159">
        <v>2</v>
      </c>
      <c r="DG159">
        <v>2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2</v>
      </c>
      <c r="DO159">
        <v>1</v>
      </c>
      <c r="DP159">
        <v>1</v>
      </c>
      <c r="DQ159">
        <v>8</v>
      </c>
      <c r="DR159">
        <v>1</v>
      </c>
      <c r="DW159">
        <v>2</v>
      </c>
      <c r="DX159">
        <v>8</v>
      </c>
      <c r="DY159">
        <v>1</v>
      </c>
      <c r="DZ159">
        <v>1</v>
      </c>
      <c r="EA159" t="s">
        <v>2569</v>
      </c>
      <c r="EB159">
        <v>748</v>
      </c>
      <c r="EC159">
        <v>12.47</v>
      </c>
      <c r="EE159">
        <v>2</v>
      </c>
      <c r="EF159">
        <v>1</v>
      </c>
      <c r="EG159" t="s">
        <v>624</v>
      </c>
      <c r="EI159">
        <v>1</v>
      </c>
      <c r="EJ159">
        <v>1</v>
      </c>
      <c r="EK159">
        <v>2</v>
      </c>
      <c r="EL159">
        <v>6</v>
      </c>
      <c r="EM159">
        <v>20</v>
      </c>
      <c r="ET159" t="s">
        <v>614</v>
      </c>
      <c r="EU159" t="s">
        <v>201</v>
      </c>
      <c r="EV159" t="s">
        <v>202</v>
      </c>
      <c r="EZ159">
        <v>1240</v>
      </c>
      <c r="FA159" t="s">
        <v>2204</v>
      </c>
      <c r="FB159" t="s">
        <v>204</v>
      </c>
      <c r="FC159">
        <v>1</v>
      </c>
      <c r="FD159" t="s">
        <v>2429</v>
      </c>
      <c r="FE159" t="s">
        <v>2407</v>
      </c>
      <c r="FF159">
        <v>1</v>
      </c>
      <c r="FG159">
        <v>8.3333299999999999E-2</v>
      </c>
      <c r="FH159">
        <v>12</v>
      </c>
      <c r="FI159">
        <v>17.5</v>
      </c>
      <c r="FJ159">
        <v>3</v>
      </c>
      <c r="FK159" t="s">
        <v>2212</v>
      </c>
      <c r="FL159">
        <v>3.5</v>
      </c>
      <c r="FM159">
        <v>0</v>
      </c>
      <c r="FN159" t="s">
        <v>2207</v>
      </c>
      <c r="FO159">
        <v>1</v>
      </c>
      <c r="FP159">
        <v>0</v>
      </c>
      <c r="FQ159">
        <v>0</v>
      </c>
      <c r="FR159">
        <v>0</v>
      </c>
      <c r="FS159" t="s">
        <v>2214</v>
      </c>
    </row>
    <row r="160" spans="1:175" x14ac:dyDescent="0.3">
      <c r="A160">
        <v>3645</v>
      </c>
      <c r="B160" t="s">
        <v>2570</v>
      </c>
      <c r="C160" t="s">
        <v>194</v>
      </c>
      <c r="D160" t="s">
        <v>2571</v>
      </c>
      <c r="E160" t="s">
        <v>196</v>
      </c>
      <c r="F160" t="s">
        <v>2572</v>
      </c>
      <c r="G160">
        <v>1</v>
      </c>
      <c r="H160">
        <v>1</v>
      </c>
      <c r="I160">
        <v>2</v>
      </c>
      <c r="J160">
        <v>2</v>
      </c>
      <c r="O160">
        <v>1</v>
      </c>
      <c r="P160">
        <v>0</v>
      </c>
      <c r="Q160">
        <v>1</v>
      </c>
      <c r="R160">
        <v>3</v>
      </c>
      <c r="T160">
        <v>2</v>
      </c>
      <c r="U160">
        <v>2</v>
      </c>
      <c r="W160">
        <v>2</v>
      </c>
      <c r="Y160">
        <v>1</v>
      </c>
      <c r="Z160">
        <v>1</v>
      </c>
      <c r="AA160">
        <v>1</v>
      </c>
      <c r="AB160">
        <v>2011</v>
      </c>
      <c r="AC160">
        <v>2</v>
      </c>
      <c r="AD160">
        <v>3</v>
      </c>
      <c r="AE160">
        <v>1</v>
      </c>
      <c r="AF160">
        <v>5</v>
      </c>
      <c r="AG160">
        <v>1</v>
      </c>
      <c r="AV160">
        <v>1</v>
      </c>
      <c r="AX160">
        <v>8</v>
      </c>
      <c r="AY160">
        <v>2</v>
      </c>
      <c r="AZ160">
        <v>1</v>
      </c>
      <c r="BA160">
        <v>0</v>
      </c>
      <c r="BB160">
        <v>1</v>
      </c>
      <c r="BC160">
        <v>0</v>
      </c>
      <c r="BD160">
        <v>2</v>
      </c>
      <c r="BE160">
        <v>1</v>
      </c>
      <c r="BY160">
        <v>2</v>
      </c>
      <c r="BZ160">
        <v>1</v>
      </c>
      <c r="CA160">
        <v>1</v>
      </c>
      <c r="CB160">
        <v>1</v>
      </c>
      <c r="CC160">
        <v>2</v>
      </c>
      <c r="CD160">
        <v>2</v>
      </c>
      <c r="CE160">
        <v>2</v>
      </c>
      <c r="CF160">
        <v>2</v>
      </c>
      <c r="CG160">
        <v>3</v>
      </c>
      <c r="CH160">
        <v>3</v>
      </c>
      <c r="CI160">
        <v>3</v>
      </c>
      <c r="CJ160">
        <v>2</v>
      </c>
      <c r="CK160">
        <v>7</v>
      </c>
      <c r="CL160">
        <v>5</v>
      </c>
      <c r="CM160">
        <v>6</v>
      </c>
      <c r="CN160">
        <v>1</v>
      </c>
      <c r="CO160">
        <v>1</v>
      </c>
      <c r="CP160">
        <v>1</v>
      </c>
      <c r="CQ160">
        <v>1</v>
      </c>
      <c r="CR160">
        <v>1</v>
      </c>
      <c r="CS160">
        <v>0</v>
      </c>
      <c r="CV160">
        <v>2</v>
      </c>
      <c r="CX160">
        <v>2</v>
      </c>
      <c r="CY160">
        <v>2</v>
      </c>
      <c r="CZ160">
        <v>1</v>
      </c>
      <c r="DA160">
        <v>3</v>
      </c>
      <c r="DB160">
        <v>1</v>
      </c>
      <c r="DC160">
        <v>16</v>
      </c>
      <c r="DD160">
        <v>1</v>
      </c>
      <c r="DE160">
        <v>1</v>
      </c>
      <c r="DF160">
        <v>6</v>
      </c>
      <c r="DH160">
        <v>1</v>
      </c>
      <c r="DI160">
        <v>2</v>
      </c>
      <c r="DJ160">
        <v>1</v>
      </c>
      <c r="DK160">
        <v>0</v>
      </c>
      <c r="DL160">
        <v>2</v>
      </c>
      <c r="DO160">
        <v>1</v>
      </c>
      <c r="DP160">
        <v>2</v>
      </c>
      <c r="DQ160">
        <v>4</v>
      </c>
      <c r="DR160">
        <v>6</v>
      </c>
      <c r="DW160">
        <v>1</v>
      </c>
      <c r="DX160">
        <v>5</v>
      </c>
      <c r="DY160">
        <v>1</v>
      </c>
      <c r="DZ160">
        <v>1</v>
      </c>
      <c r="EA160" t="s">
        <v>2573</v>
      </c>
      <c r="EB160">
        <v>904</v>
      </c>
      <c r="EC160">
        <v>15.07</v>
      </c>
      <c r="EE160">
        <v>2</v>
      </c>
      <c r="EF160">
        <v>1</v>
      </c>
      <c r="EG160" t="s">
        <v>2574</v>
      </c>
      <c r="EI160">
        <v>1</v>
      </c>
      <c r="EJ160">
        <v>1</v>
      </c>
      <c r="EK160">
        <v>2</v>
      </c>
      <c r="EL160">
        <v>5</v>
      </c>
      <c r="EM160">
        <v>18</v>
      </c>
      <c r="ET160" t="s">
        <v>614</v>
      </c>
      <c r="EU160" t="s">
        <v>201</v>
      </c>
      <c r="EV160" t="s">
        <v>202</v>
      </c>
      <c r="EZ160">
        <v>1752</v>
      </c>
      <c r="FA160" t="s">
        <v>2204</v>
      </c>
      <c r="FB160" t="s">
        <v>204</v>
      </c>
      <c r="FC160">
        <v>0</v>
      </c>
      <c r="FD160" t="s">
        <v>2400</v>
      </c>
      <c r="FE160" t="s">
        <v>2401</v>
      </c>
      <c r="FF160">
        <v>12</v>
      </c>
      <c r="FI160">
        <v>7.5</v>
      </c>
      <c r="FJ160">
        <v>4</v>
      </c>
      <c r="FK160" t="s">
        <v>2220</v>
      </c>
      <c r="FL160">
        <v>0.5</v>
      </c>
      <c r="FM160">
        <v>1</v>
      </c>
      <c r="FN160" t="s">
        <v>2221</v>
      </c>
      <c r="FO160">
        <v>0</v>
      </c>
      <c r="FP160">
        <v>1</v>
      </c>
      <c r="FQ160">
        <v>0</v>
      </c>
      <c r="FR160">
        <v>0</v>
      </c>
      <c r="FS160" t="s">
        <v>205</v>
      </c>
    </row>
    <row r="161" spans="1:175" x14ac:dyDescent="0.3">
      <c r="A161">
        <v>3685</v>
      </c>
      <c r="B161" t="s">
        <v>615</v>
      </c>
      <c r="C161" t="s">
        <v>212</v>
      </c>
      <c r="D161" t="s">
        <v>616</v>
      </c>
      <c r="E161" t="s">
        <v>309</v>
      </c>
      <c r="F161" t="s">
        <v>617</v>
      </c>
      <c r="G161">
        <v>1</v>
      </c>
      <c r="H161">
        <v>1</v>
      </c>
      <c r="I161">
        <v>2</v>
      </c>
      <c r="J161">
        <v>1</v>
      </c>
      <c r="K161">
        <v>2</v>
      </c>
      <c r="O161">
        <v>1</v>
      </c>
      <c r="P161">
        <v>1</v>
      </c>
      <c r="Q161">
        <v>2</v>
      </c>
      <c r="R161">
        <v>2</v>
      </c>
      <c r="U161">
        <v>1</v>
      </c>
      <c r="W161">
        <v>1</v>
      </c>
      <c r="Y161">
        <v>1</v>
      </c>
      <c r="Z161">
        <v>1</v>
      </c>
      <c r="AA161">
        <v>1</v>
      </c>
      <c r="AB161">
        <v>2012</v>
      </c>
      <c r="AC161">
        <v>2</v>
      </c>
      <c r="AD161">
        <v>3</v>
      </c>
      <c r="AE161">
        <v>1</v>
      </c>
      <c r="AF161">
        <v>5</v>
      </c>
      <c r="AG161">
        <v>1</v>
      </c>
      <c r="AV161">
        <v>1</v>
      </c>
      <c r="AX161">
        <v>2</v>
      </c>
      <c r="AY161">
        <v>2</v>
      </c>
      <c r="AZ161">
        <v>1</v>
      </c>
      <c r="BA161">
        <v>0</v>
      </c>
      <c r="BB161">
        <v>1</v>
      </c>
      <c r="BC161">
        <v>0</v>
      </c>
      <c r="BD161">
        <v>2</v>
      </c>
      <c r="BE161">
        <v>2</v>
      </c>
      <c r="BF161">
        <v>1</v>
      </c>
      <c r="BG161">
        <v>1</v>
      </c>
      <c r="BH161">
        <v>1</v>
      </c>
      <c r="BJ161">
        <v>1</v>
      </c>
      <c r="BK161">
        <v>-98</v>
      </c>
      <c r="BL161">
        <v>-97</v>
      </c>
      <c r="BS161">
        <v>1</v>
      </c>
      <c r="BU161">
        <v>1</v>
      </c>
      <c r="BV161">
        <v>3</v>
      </c>
      <c r="BX161">
        <v>1</v>
      </c>
      <c r="BY161">
        <v>2</v>
      </c>
      <c r="BZ161">
        <v>1</v>
      </c>
      <c r="CA161">
        <v>1</v>
      </c>
      <c r="CB161">
        <v>2</v>
      </c>
      <c r="CC161">
        <v>2</v>
      </c>
      <c r="CD161">
        <v>2</v>
      </c>
      <c r="CE161">
        <v>2</v>
      </c>
      <c r="CF161">
        <v>2</v>
      </c>
      <c r="CG161">
        <v>2</v>
      </c>
      <c r="CH161">
        <v>2</v>
      </c>
      <c r="CI161">
        <v>3</v>
      </c>
      <c r="CJ161">
        <v>2</v>
      </c>
      <c r="CK161">
        <v>7</v>
      </c>
      <c r="CL161">
        <v>1</v>
      </c>
      <c r="CM161">
        <v>4</v>
      </c>
      <c r="CN161">
        <v>1</v>
      </c>
      <c r="CO161">
        <v>1</v>
      </c>
      <c r="CP161">
        <v>1</v>
      </c>
      <c r="CQ161">
        <v>1</v>
      </c>
      <c r="CR161">
        <v>1</v>
      </c>
      <c r="CS161">
        <v>0</v>
      </c>
      <c r="CV161">
        <v>2</v>
      </c>
      <c r="CX161">
        <v>2</v>
      </c>
      <c r="CY161">
        <v>1</v>
      </c>
      <c r="CZ161">
        <v>1</v>
      </c>
      <c r="DA161">
        <v>4</v>
      </c>
      <c r="DB161">
        <v>1</v>
      </c>
      <c r="DC161">
        <v>3.5</v>
      </c>
      <c r="DD161">
        <v>3</v>
      </c>
      <c r="DE161">
        <v>1</v>
      </c>
      <c r="DF161">
        <v>4</v>
      </c>
      <c r="DH161">
        <v>1</v>
      </c>
      <c r="DI161">
        <v>1</v>
      </c>
      <c r="DJ161">
        <v>0</v>
      </c>
      <c r="DK161">
        <v>1</v>
      </c>
      <c r="DL161">
        <v>1</v>
      </c>
      <c r="DO161">
        <v>1</v>
      </c>
      <c r="DP161">
        <v>2</v>
      </c>
      <c r="DQ161">
        <v>5</v>
      </c>
      <c r="DR161">
        <v>6</v>
      </c>
      <c r="DW161">
        <v>1</v>
      </c>
      <c r="DX161">
        <v>5</v>
      </c>
      <c r="DY161">
        <v>1</v>
      </c>
      <c r="DZ161">
        <v>1</v>
      </c>
      <c r="EA161" t="s">
        <v>618</v>
      </c>
      <c r="EB161">
        <v>761</v>
      </c>
      <c r="EC161">
        <v>12.68</v>
      </c>
      <c r="EE161">
        <v>2</v>
      </c>
      <c r="EF161">
        <v>1</v>
      </c>
      <c r="EG161" t="s">
        <v>619</v>
      </c>
      <c r="EI161">
        <v>1</v>
      </c>
      <c r="EJ161">
        <v>1</v>
      </c>
      <c r="EK161">
        <v>3</v>
      </c>
      <c r="EL161">
        <v>9</v>
      </c>
      <c r="EM161">
        <v>27</v>
      </c>
      <c r="ET161" t="s">
        <v>614</v>
      </c>
      <c r="EU161" t="s">
        <v>201</v>
      </c>
      <c r="EV161" t="s">
        <v>202</v>
      </c>
      <c r="EZ161">
        <v>2522</v>
      </c>
      <c r="FA161" t="s">
        <v>237</v>
      </c>
      <c r="FB161" t="s">
        <v>204</v>
      </c>
      <c r="FC161">
        <v>0</v>
      </c>
      <c r="FD161" t="s">
        <v>2400</v>
      </c>
      <c r="FE161" t="s">
        <v>2401</v>
      </c>
      <c r="FF161">
        <v>12</v>
      </c>
      <c r="FI161">
        <v>7.5</v>
      </c>
      <c r="FJ161">
        <v>4</v>
      </c>
      <c r="FK161" t="s">
        <v>2220</v>
      </c>
      <c r="FL161">
        <v>0.5</v>
      </c>
      <c r="FM161">
        <v>1</v>
      </c>
      <c r="FN161" t="s">
        <v>2213</v>
      </c>
      <c r="FO161">
        <v>0</v>
      </c>
      <c r="FP161">
        <v>1</v>
      </c>
      <c r="FQ161">
        <v>0</v>
      </c>
      <c r="FR161">
        <v>0</v>
      </c>
      <c r="FS161" t="s">
        <v>2182</v>
      </c>
    </row>
    <row r="162" spans="1:175" x14ac:dyDescent="0.3">
      <c r="A162">
        <v>3715</v>
      </c>
      <c r="B162" t="s">
        <v>2575</v>
      </c>
      <c r="C162" t="s">
        <v>212</v>
      </c>
      <c r="D162" t="s">
        <v>2576</v>
      </c>
      <c r="E162" t="s">
        <v>293</v>
      </c>
      <c r="F162" t="s">
        <v>2577</v>
      </c>
      <c r="G162">
        <v>1</v>
      </c>
      <c r="H162">
        <v>1</v>
      </c>
      <c r="I162">
        <v>2</v>
      </c>
      <c r="J162">
        <v>2</v>
      </c>
      <c r="O162">
        <v>1</v>
      </c>
      <c r="P162">
        <v>0</v>
      </c>
      <c r="Q162">
        <v>1</v>
      </c>
      <c r="R162">
        <v>2</v>
      </c>
      <c r="U162">
        <v>2</v>
      </c>
      <c r="W162">
        <v>1</v>
      </c>
      <c r="Y162">
        <v>1</v>
      </c>
      <c r="Z162">
        <v>1</v>
      </c>
      <c r="AA162">
        <v>1</v>
      </c>
      <c r="AB162">
        <v>2011</v>
      </c>
      <c r="AC162">
        <v>7</v>
      </c>
      <c r="AD162">
        <v>1</v>
      </c>
      <c r="AE162">
        <v>4</v>
      </c>
      <c r="AF162">
        <v>5</v>
      </c>
      <c r="AG162">
        <v>1</v>
      </c>
      <c r="AV162">
        <v>1</v>
      </c>
      <c r="AX162">
        <v>5</v>
      </c>
      <c r="AY162">
        <v>2</v>
      </c>
      <c r="AZ162">
        <v>1</v>
      </c>
      <c r="BA162">
        <v>0</v>
      </c>
      <c r="BD162">
        <v>2</v>
      </c>
      <c r="BE162">
        <v>1</v>
      </c>
      <c r="BY162">
        <v>2</v>
      </c>
      <c r="BZ162">
        <v>1</v>
      </c>
      <c r="CA162">
        <v>1</v>
      </c>
      <c r="CB162">
        <v>1</v>
      </c>
      <c r="CC162">
        <v>1</v>
      </c>
      <c r="CD162">
        <v>2</v>
      </c>
      <c r="CE162">
        <v>1</v>
      </c>
      <c r="CF162">
        <v>2</v>
      </c>
      <c r="CG162">
        <v>1</v>
      </c>
      <c r="CH162">
        <v>2</v>
      </c>
      <c r="CI162">
        <v>2</v>
      </c>
      <c r="CJ162">
        <v>1</v>
      </c>
      <c r="CK162">
        <v>3</v>
      </c>
      <c r="CL162">
        <v>6</v>
      </c>
      <c r="CM162">
        <v>1</v>
      </c>
      <c r="CN162">
        <v>1</v>
      </c>
      <c r="CO162">
        <v>1</v>
      </c>
      <c r="CP162">
        <v>1</v>
      </c>
      <c r="CQ162">
        <v>1</v>
      </c>
      <c r="CR162">
        <v>1</v>
      </c>
      <c r="CS162">
        <v>0</v>
      </c>
      <c r="CV162">
        <v>1</v>
      </c>
      <c r="CW162">
        <v>1</v>
      </c>
      <c r="CX162">
        <v>2</v>
      </c>
      <c r="CY162">
        <v>1</v>
      </c>
      <c r="CZ162">
        <v>1</v>
      </c>
      <c r="DA162">
        <v>3</v>
      </c>
      <c r="DB162">
        <v>1</v>
      </c>
      <c r="DC162">
        <v>5</v>
      </c>
      <c r="DD162">
        <v>3</v>
      </c>
      <c r="DE162">
        <v>1</v>
      </c>
      <c r="DF162">
        <v>3</v>
      </c>
      <c r="DH162">
        <v>2</v>
      </c>
      <c r="DI162">
        <v>0</v>
      </c>
      <c r="DJ162">
        <v>0</v>
      </c>
      <c r="DK162">
        <v>2</v>
      </c>
      <c r="DO162">
        <v>1</v>
      </c>
      <c r="DP162">
        <v>1</v>
      </c>
      <c r="DQ162">
        <v>8</v>
      </c>
      <c r="DR162">
        <v>4</v>
      </c>
      <c r="DW162">
        <v>2</v>
      </c>
      <c r="DX162">
        <v>10</v>
      </c>
      <c r="DY162">
        <v>1</v>
      </c>
      <c r="DZ162">
        <v>1</v>
      </c>
      <c r="EA162" t="s">
        <v>2578</v>
      </c>
      <c r="EB162">
        <v>764</v>
      </c>
      <c r="EC162">
        <v>12.73</v>
      </c>
      <c r="EE162">
        <v>2</v>
      </c>
      <c r="EF162">
        <v>1</v>
      </c>
      <c r="EG162" t="s">
        <v>619</v>
      </c>
      <c r="EI162">
        <v>1</v>
      </c>
      <c r="EJ162">
        <v>1</v>
      </c>
      <c r="EK162">
        <v>2</v>
      </c>
      <c r="EL162">
        <v>10</v>
      </c>
      <c r="EM162">
        <v>28</v>
      </c>
      <c r="ET162" t="s">
        <v>614</v>
      </c>
      <c r="EU162" t="s">
        <v>201</v>
      </c>
      <c r="EV162" t="s">
        <v>202</v>
      </c>
      <c r="EZ162">
        <v>1747</v>
      </c>
      <c r="FA162" t="s">
        <v>2204</v>
      </c>
      <c r="FB162" t="s">
        <v>204</v>
      </c>
      <c r="FC162">
        <v>0</v>
      </c>
      <c r="FD162" t="s">
        <v>2400</v>
      </c>
      <c r="FE162" t="s">
        <v>2401</v>
      </c>
      <c r="FF162">
        <v>12</v>
      </c>
      <c r="FI162">
        <v>7.5</v>
      </c>
      <c r="FJ162">
        <v>4</v>
      </c>
      <c r="FK162" t="s">
        <v>2206</v>
      </c>
      <c r="FL162">
        <v>7.5</v>
      </c>
      <c r="FM162">
        <v>1</v>
      </c>
      <c r="FN162" t="s">
        <v>2221</v>
      </c>
      <c r="FO162">
        <v>0</v>
      </c>
      <c r="FP162">
        <v>1</v>
      </c>
      <c r="FQ162">
        <v>0</v>
      </c>
      <c r="FR162">
        <v>0</v>
      </c>
      <c r="FS162" t="s">
        <v>2182</v>
      </c>
    </row>
    <row r="163" spans="1:175" x14ac:dyDescent="0.3">
      <c r="A163">
        <v>3762</v>
      </c>
      <c r="B163" t="s">
        <v>639</v>
      </c>
      <c r="C163" t="s">
        <v>212</v>
      </c>
      <c r="D163" t="s">
        <v>640</v>
      </c>
      <c r="E163" t="s">
        <v>214</v>
      </c>
      <c r="F163" t="s">
        <v>641</v>
      </c>
      <c r="G163">
        <v>1</v>
      </c>
      <c r="H163">
        <v>1</v>
      </c>
      <c r="I163">
        <v>2</v>
      </c>
      <c r="J163">
        <v>1</v>
      </c>
      <c r="K163">
        <v>2</v>
      </c>
      <c r="O163">
        <v>1</v>
      </c>
      <c r="P163">
        <v>1</v>
      </c>
      <c r="Q163">
        <v>2</v>
      </c>
      <c r="R163">
        <v>2</v>
      </c>
      <c r="U163">
        <v>2</v>
      </c>
      <c r="W163">
        <v>1</v>
      </c>
      <c r="Y163">
        <v>1</v>
      </c>
      <c r="Z163">
        <v>1</v>
      </c>
      <c r="AA163">
        <v>1</v>
      </c>
      <c r="AB163">
        <v>2011</v>
      </c>
      <c r="AC163">
        <v>3</v>
      </c>
      <c r="AD163">
        <v>1</v>
      </c>
      <c r="AE163">
        <v>4</v>
      </c>
      <c r="AF163">
        <v>6</v>
      </c>
      <c r="AG163">
        <v>2</v>
      </c>
      <c r="AH163">
        <v>2</v>
      </c>
      <c r="AJ163">
        <v>16</v>
      </c>
      <c r="AK163">
        <v>1</v>
      </c>
      <c r="AR163">
        <v>1</v>
      </c>
      <c r="AU163">
        <v>5</v>
      </c>
      <c r="AV163">
        <v>2</v>
      </c>
      <c r="AX163">
        <v>6</v>
      </c>
      <c r="AY163">
        <v>-77</v>
      </c>
      <c r="AZ163">
        <v>-98</v>
      </c>
      <c r="BD163">
        <v>1</v>
      </c>
      <c r="BF163">
        <v>1</v>
      </c>
      <c r="BG163">
        <v>1</v>
      </c>
      <c r="BH163">
        <v>1</v>
      </c>
      <c r="BJ163">
        <v>1</v>
      </c>
      <c r="BK163">
        <v>6</v>
      </c>
      <c r="BL163">
        <v>6</v>
      </c>
      <c r="BS163">
        <v>1</v>
      </c>
      <c r="BU163">
        <v>2</v>
      </c>
      <c r="BW163">
        <v>2</v>
      </c>
      <c r="BX163">
        <v>1</v>
      </c>
      <c r="BY163">
        <v>1</v>
      </c>
      <c r="BZ163">
        <v>1</v>
      </c>
      <c r="CA163">
        <v>1</v>
      </c>
      <c r="CB163">
        <v>1</v>
      </c>
      <c r="CC163">
        <v>1</v>
      </c>
      <c r="CD163">
        <v>2</v>
      </c>
      <c r="CE163">
        <v>2</v>
      </c>
      <c r="CF163">
        <v>1</v>
      </c>
      <c r="CG163">
        <v>-98</v>
      </c>
      <c r="CH163">
        <v>1</v>
      </c>
      <c r="CI163">
        <v>1</v>
      </c>
      <c r="CJ163">
        <v>2</v>
      </c>
      <c r="CK163">
        <v>7</v>
      </c>
      <c r="CL163">
        <v>1</v>
      </c>
      <c r="CM163">
        <v>1</v>
      </c>
      <c r="CN163">
        <v>1</v>
      </c>
      <c r="CO163">
        <v>1</v>
      </c>
      <c r="CP163">
        <v>1</v>
      </c>
      <c r="CQ163">
        <v>1</v>
      </c>
      <c r="CR163">
        <v>1</v>
      </c>
      <c r="CS163">
        <v>0</v>
      </c>
      <c r="CV163">
        <v>2</v>
      </c>
      <c r="CX163">
        <v>2</v>
      </c>
      <c r="CY163">
        <v>2</v>
      </c>
      <c r="CZ163">
        <v>1</v>
      </c>
      <c r="DA163">
        <v>2</v>
      </c>
      <c r="DB163">
        <v>1</v>
      </c>
      <c r="DC163">
        <v>2</v>
      </c>
      <c r="DD163">
        <v>-97</v>
      </c>
      <c r="DE163">
        <v>1</v>
      </c>
      <c r="DF163">
        <v>2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2</v>
      </c>
      <c r="DO163">
        <v>2</v>
      </c>
      <c r="DP163">
        <v>2</v>
      </c>
      <c r="DQ163">
        <v>8</v>
      </c>
      <c r="DR163">
        <v>1</v>
      </c>
      <c r="DW163">
        <v>2</v>
      </c>
      <c r="DX163">
        <v>-98</v>
      </c>
      <c r="DY163">
        <v>1</v>
      </c>
      <c r="DZ163">
        <v>2</v>
      </c>
      <c r="EA163" t="s">
        <v>642</v>
      </c>
      <c r="EB163">
        <v>1137</v>
      </c>
      <c r="EC163">
        <v>18.95</v>
      </c>
      <c r="EE163">
        <v>2</v>
      </c>
      <c r="EF163">
        <v>1</v>
      </c>
      <c r="EG163" t="s">
        <v>323</v>
      </c>
      <c r="EI163">
        <v>1</v>
      </c>
      <c r="EJ163">
        <v>1</v>
      </c>
      <c r="EK163">
        <v>3</v>
      </c>
      <c r="EL163">
        <v>8</v>
      </c>
      <c r="EM163">
        <v>25</v>
      </c>
      <c r="ET163" t="s">
        <v>614</v>
      </c>
      <c r="EU163" t="s">
        <v>201</v>
      </c>
      <c r="EV163" t="s">
        <v>202</v>
      </c>
      <c r="EZ163">
        <v>1418</v>
      </c>
      <c r="FA163" t="s">
        <v>237</v>
      </c>
      <c r="FB163" t="s">
        <v>204</v>
      </c>
      <c r="FC163">
        <v>0</v>
      </c>
      <c r="FD163" t="s">
        <v>2429</v>
      </c>
      <c r="FE163" t="s">
        <v>2407</v>
      </c>
      <c r="FF163">
        <v>12</v>
      </c>
      <c r="FG163">
        <v>1</v>
      </c>
      <c r="FH163">
        <v>12</v>
      </c>
      <c r="FI163">
        <v>2.5</v>
      </c>
      <c r="FJ163">
        <v>4</v>
      </c>
      <c r="FK163" t="s">
        <v>2206</v>
      </c>
      <c r="FL163">
        <v>7.5</v>
      </c>
      <c r="FM163">
        <v>0</v>
      </c>
      <c r="FN163" t="s">
        <v>2207</v>
      </c>
      <c r="FO163">
        <v>0</v>
      </c>
      <c r="FP163">
        <v>1</v>
      </c>
      <c r="FQ163">
        <v>0</v>
      </c>
      <c r="FR163">
        <v>0</v>
      </c>
      <c r="FS163" t="s">
        <v>205</v>
      </c>
    </row>
    <row r="164" spans="1:175" x14ac:dyDescent="0.3">
      <c r="A164">
        <v>3847</v>
      </c>
      <c r="B164" t="s">
        <v>2579</v>
      </c>
      <c r="C164" t="s">
        <v>212</v>
      </c>
      <c r="D164" t="s">
        <v>2580</v>
      </c>
      <c r="E164" t="s">
        <v>214</v>
      </c>
      <c r="F164" t="s">
        <v>2581</v>
      </c>
      <c r="G164">
        <v>1</v>
      </c>
      <c r="H164">
        <v>1</v>
      </c>
      <c r="I164">
        <v>2</v>
      </c>
      <c r="J164">
        <v>2</v>
      </c>
      <c r="O164">
        <v>1</v>
      </c>
      <c r="P164">
        <v>0</v>
      </c>
      <c r="Q164">
        <v>1</v>
      </c>
      <c r="R164">
        <v>2</v>
      </c>
      <c r="U164">
        <v>2</v>
      </c>
      <c r="W164">
        <v>1</v>
      </c>
      <c r="Y164">
        <v>1</v>
      </c>
      <c r="Z164">
        <v>1</v>
      </c>
      <c r="AA164">
        <v>1</v>
      </c>
      <c r="AB164">
        <v>2010</v>
      </c>
      <c r="AC164">
        <v>2</v>
      </c>
      <c r="AD164">
        <v>3</v>
      </c>
      <c r="AE164">
        <v>1</v>
      </c>
      <c r="AF164">
        <v>5</v>
      </c>
      <c r="AG164">
        <v>1</v>
      </c>
      <c r="AV164">
        <v>1</v>
      </c>
      <c r="AX164">
        <v>4</v>
      </c>
      <c r="AY164">
        <v>-77</v>
      </c>
      <c r="AZ164">
        <v>1</v>
      </c>
      <c r="BA164">
        <v>0</v>
      </c>
      <c r="BB164">
        <v>1</v>
      </c>
      <c r="BC164">
        <v>0</v>
      </c>
      <c r="BD164">
        <v>2</v>
      </c>
      <c r="BE164">
        <v>1</v>
      </c>
      <c r="BY164">
        <v>2</v>
      </c>
      <c r="BZ164">
        <v>1</v>
      </c>
      <c r="CA164">
        <v>1</v>
      </c>
      <c r="CB164">
        <v>2</v>
      </c>
      <c r="CC164">
        <v>2</v>
      </c>
      <c r="CD164">
        <v>2</v>
      </c>
      <c r="CE164">
        <v>2</v>
      </c>
      <c r="CF164">
        <v>2</v>
      </c>
      <c r="CG164">
        <v>2</v>
      </c>
      <c r="CH164">
        <v>3</v>
      </c>
      <c r="CI164">
        <v>1</v>
      </c>
      <c r="CJ164">
        <v>2</v>
      </c>
      <c r="CK164">
        <v>7</v>
      </c>
      <c r="CL164">
        <v>1</v>
      </c>
      <c r="CM164">
        <v>6</v>
      </c>
      <c r="CN164">
        <v>1</v>
      </c>
      <c r="CO164">
        <v>1</v>
      </c>
      <c r="CP164">
        <v>1</v>
      </c>
      <c r="CQ164">
        <v>1</v>
      </c>
      <c r="CR164">
        <v>1</v>
      </c>
      <c r="CS164">
        <v>0</v>
      </c>
      <c r="CV164">
        <v>2</v>
      </c>
      <c r="CX164">
        <v>2</v>
      </c>
      <c r="CY164">
        <v>1</v>
      </c>
      <c r="CZ164">
        <v>1</v>
      </c>
      <c r="DA164">
        <v>3</v>
      </c>
      <c r="DB164">
        <v>1</v>
      </c>
      <c r="DC164">
        <v>28</v>
      </c>
      <c r="DD164">
        <v>-97</v>
      </c>
      <c r="DE164">
        <v>1</v>
      </c>
      <c r="DF164">
        <v>2</v>
      </c>
      <c r="DH164">
        <v>0</v>
      </c>
      <c r="DI164">
        <v>0</v>
      </c>
      <c r="DJ164">
        <v>2</v>
      </c>
      <c r="DO164">
        <v>1</v>
      </c>
      <c r="DP164">
        <v>1</v>
      </c>
      <c r="DQ164">
        <v>5</v>
      </c>
      <c r="DR164">
        <v>1</v>
      </c>
      <c r="DW164">
        <v>2</v>
      </c>
      <c r="DX164">
        <v>2</v>
      </c>
      <c r="DY164">
        <v>1</v>
      </c>
      <c r="DZ164">
        <v>2</v>
      </c>
      <c r="EA164" t="s">
        <v>1486</v>
      </c>
      <c r="EB164">
        <v>809</v>
      </c>
      <c r="EC164">
        <v>13.48</v>
      </c>
      <c r="EE164">
        <v>2</v>
      </c>
      <c r="EF164">
        <v>1</v>
      </c>
      <c r="EG164" t="s">
        <v>629</v>
      </c>
      <c r="EI164">
        <v>1</v>
      </c>
      <c r="EJ164">
        <v>1</v>
      </c>
      <c r="EK164">
        <v>2</v>
      </c>
      <c r="EL164">
        <v>8</v>
      </c>
      <c r="EM164">
        <v>24</v>
      </c>
      <c r="ET164" t="s">
        <v>614</v>
      </c>
      <c r="EU164" t="s">
        <v>201</v>
      </c>
      <c r="EV164" t="s">
        <v>202</v>
      </c>
      <c r="EZ164">
        <v>1418</v>
      </c>
      <c r="FA164" t="s">
        <v>2204</v>
      </c>
      <c r="FB164" t="s">
        <v>204</v>
      </c>
      <c r="FC164">
        <v>0</v>
      </c>
      <c r="FD164" t="s">
        <v>2400</v>
      </c>
      <c r="FE164" t="s">
        <v>2401</v>
      </c>
      <c r="FF164">
        <v>12</v>
      </c>
      <c r="FI164">
        <v>7.5</v>
      </c>
      <c r="FJ164">
        <v>4</v>
      </c>
      <c r="FK164" t="s">
        <v>2220</v>
      </c>
      <c r="FL164">
        <v>0.5</v>
      </c>
      <c r="FM164">
        <v>1</v>
      </c>
      <c r="FN164" t="s">
        <v>2221</v>
      </c>
      <c r="FO164">
        <v>0</v>
      </c>
      <c r="FP164">
        <v>1</v>
      </c>
      <c r="FQ164">
        <v>0</v>
      </c>
      <c r="FR164">
        <v>0</v>
      </c>
      <c r="FS164" t="s">
        <v>2182</v>
      </c>
    </row>
    <row r="165" spans="1:175" x14ac:dyDescent="0.3">
      <c r="A165">
        <v>3886</v>
      </c>
      <c r="B165" t="s">
        <v>2582</v>
      </c>
      <c r="C165" t="s">
        <v>194</v>
      </c>
      <c r="D165" t="s">
        <v>2583</v>
      </c>
      <c r="E165" t="s">
        <v>227</v>
      </c>
      <c r="F165" t="s">
        <v>1533</v>
      </c>
      <c r="G165">
        <v>1</v>
      </c>
      <c r="H165">
        <v>1</v>
      </c>
      <c r="I165">
        <v>2</v>
      </c>
      <c r="J165">
        <v>2</v>
      </c>
      <c r="O165">
        <v>1</v>
      </c>
      <c r="P165">
        <v>0</v>
      </c>
      <c r="Q165">
        <v>1</v>
      </c>
      <c r="R165">
        <v>2</v>
      </c>
      <c r="U165">
        <v>1</v>
      </c>
      <c r="W165">
        <v>1</v>
      </c>
      <c r="Y165">
        <v>1</v>
      </c>
      <c r="Z165">
        <v>1</v>
      </c>
      <c r="AA165">
        <v>1</v>
      </c>
      <c r="AB165">
        <v>2012</v>
      </c>
      <c r="AC165">
        <v>2</v>
      </c>
      <c r="AD165">
        <v>4</v>
      </c>
      <c r="AE165">
        <v>1</v>
      </c>
      <c r="AF165">
        <v>4</v>
      </c>
      <c r="AG165">
        <v>1</v>
      </c>
      <c r="AV165">
        <v>1</v>
      </c>
      <c r="AX165">
        <v>4</v>
      </c>
      <c r="AY165">
        <v>2</v>
      </c>
      <c r="BB165">
        <v>-98</v>
      </c>
      <c r="BD165">
        <v>2</v>
      </c>
      <c r="BE165">
        <v>1</v>
      </c>
      <c r="BY165">
        <v>2</v>
      </c>
      <c r="BZ165">
        <v>-99</v>
      </c>
      <c r="CA165">
        <v>1</v>
      </c>
      <c r="CB165">
        <v>2</v>
      </c>
      <c r="CC165">
        <v>2</v>
      </c>
      <c r="CD165">
        <v>2</v>
      </c>
      <c r="CE165">
        <v>2</v>
      </c>
      <c r="CF165">
        <v>1</v>
      </c>
      <c r="CG165">
        <v>3</v>
      </c>
      <c r="CH165">
        <v>2</v>
      </c>
      <c r="CI165">
        <v>2</v>
      </c>
      <c r="CJ165">
        <v>1</v>
      </c>
      <c r="CK165">
        <v>7</v>
      </c>
      <c r="CL165">
        <v>1</v>
      </c>
      <c r="CM165">
        <v>3</v>
      </c>
      <c r="CN165">
        <v>1</v>
      </c>
      <c r="CO165">
        <v>1</v>
      </c>
      <c r="CP165">
        <v>1</v>
      </c>
      <c r="CQ165">
        <v>1</v>
      </c>
      <c r="CR165">
        <v>1</v>
      </c>
      <c r="CS165">
        <v>0</v>
      </c>
      <c r="CV165">
        <v>2</v>
      </c>
      <c r="CX165">
        <v>2</v>
      </c>
      <c r="CY165">
        <v>1</v>
      </c>
      <c r="CZ165">
        <v>1</v>
      </c>
      <c r="DA165">
        <v>3</v>
      </c>
      <c r="DB165">
        <v>1</v>
      </c>
      <c r="DC165">
        <v>14</v>
      </c>
      <c r="DD165">
        <v>1</v>
      </c>
      <c r="DE165">
        <v>1</v>
      </c>
      <c r="DF165">
        <v>4</v>
      </c>
      <c r="DG165">
        <v>0</v>
      </c>
      <c r="DH165">
        <v>-99</v>
      </c>
      <c r="DO165">
        <v>-98</v>
      </c>
      <c r="DP165">
        <v>-98</v>
      </c>
      <c r="DQ165">
        <v>-98</v>
      </c>
      <c r="DR165">
        <v>-98</v>
      </c>
      <c r="DW165">
        <v>-98</v>
      </c>
      <c r="DX165">
        <v>-98</v>
      </c>
      <c r="DY165">
        <v>-98</v>
      </c>
      <c r="DZ165">
        <v>2</v>
      </c>
      <c r="EA165" t="s">
        <v>229</v>
      </c>
      <c r="EB165">
        <v>735</v>
      </c>
      <c r="EC165">
        <v>12.25</v>
      </c>
      <c r="EE165">
        <v>2</v>
      </c>
      <c r="EF165">
        <v>1</v>
      </c>
      <c r="EG165" t="s">
        <v>464</v>
      </c>
      <c r="EI165">
        <v>1</v>
      </c>
      <c r="EJ165">
        <v>1</v>
      </c>
      <c r="EK165">
        <v>2</v>
      </c>
      <c r="EL165">
        <v>6</v>
      </c>
      <c r="EM165">
        <v>20</v>
      </c>
      <c r="ET165" t="s">
        <v>648</v>
      </c>
      <c r="EU165" t="s">
        <v>201</v>
      </c>
      <c r="EV165" t="s">
        <v>2584</v>
      </c>
      <c r="EZ165">
        <v>1240</v>
      </c>
      <c r="FA165" t="s">
        <v>2204</v>
      </c>
      <c r="FB165" t="s">
        <v>204</v>
      </c>
      <c r="FC165">
        <v>0</v>
      </c>
      <c r="FD165" t="s">
        <v>2400</v>
      </c>
      <c r="FE165" t="s">
        <v>2401</v>
      </c>
      <c r="FF165">
        <v>12</v>
      </c>
      <c r="FI165">
        <v>12.5</v>
      </c>
      <c r="FJ165">
        <v>4</v>
      </c>
      <c r="FK165" t="s">
        <v>2233</v>
      </c>
      <c r="FL165">
        <v>0.5</v>
      </c>
      <c r="FM165">
        <v>1</v>
      </c>
      <c r="FN165" t="s">
        <v>2221</v>
      </c>
      <c r="FO165">
        <v>1</v>
      </c>
      <c r="FP165">
        <v>0</v>
      </c>
      <c r="FQ165">
        <v>0</v>
      </c>
      <c r="FR165">
        <v>0</v>
      </c>
      <c r="FS165" t="s">
        <v>2182</v>
      </c>
    </row>
    <row r="166" spans="1:175" x14ac:dyDescent="0.3">
      <c r="A166">
        <v>3970</v>
      </c>
      <c r="B166" t="s">
        <v>2017</v>
      </c>
      <c r="C166" t="s">
        <v>265</v>
      </c>
      <c r="D166" t="s">
        <v>2018</v>
      </c>
      <c r="E166" t="s">
        <v>461</v>
      </c>
      <c r="F166" t="s">
        <v>2019</v>
      </c>
      <c r="G166">
        <v>1</v>
      </c>
      <c r="H166">
        <v>1</v>
      </c>
      <c r="I166">
        <v>2</v>
      </c>
      <c r="J166">
        <v>1</v>
      </c>
      <c r="K166">
        <v>2</v>
      </c>
      <c r="O166">
        <v>1</v>
      </c>
      <c r="P166">
        <v>1</v>
      </c>
      <c r="Q166">
        <v>2</v>
      </c>
      <c r="R166">
        <v>2</v>
      </c>
      <c r="U166">
        <v>2</v>
      </c>
      <c r="W166">
        <v>1</v>
      </c>
      <c r="Y166">
        <v>1</v>
      </c>
      <c r="Z166">
        <v>1</v>
      </c>
      <c r="AA166">
        <v>1</v>
      </c>
      <c r="AB166">
        <v>2009</v>
      </c>
      <c r="AC166">
        <v>1</v>
      </c>
      <c r="AD166">
        <v>1</v>
      </c>
      <c r="AE166">
        <v>4</v>
      </c>
      <c r="AF166">
        <v>6</v>
      </c>
      <c r="AG166">
        <v>1</v>
      </c>
      <c r="AV166">
        <v>1</v>
      </c>
      <c r="AX166">
        <v>8</v>
      </c>
      <c r="AY166">
        <v>2</v>
      </c>
      <c r="BD166">
        <v>2</v>
      </c>
      <c r="BE166">
        <v>2</v>
      </c>
      <c r="BF166">
        <v>2</v>
      </c>
      <c r="BG166">
        <v>2</v>
      </c>
      <c r="BH166">
        <v>2</v>
      </c>
      <c r="BI166">
        <v>2</v>
      </c>
      <c r="BK166">
        <v>5</v>
      </c>
      <c r="BL166">
        <v>2</v>
      </c>
      <c r="BS166">
        <v>3</v>
      </c>
      <c r="BU166">
        <v>2</v>
      </c>
      <c r="BW166">
        <v>3</v>
      </c>
      <c r="BX166">
        <v>1</v>
      </c>
      <c r="BY166">
        <v>2</v>
      </c>
      <c r="BZ166">
        <v>2</v>
      </c>
      <c r="CA166">
        <v>2</v>
      </c>
      <c r="CB166">
        <v>2</v>
      </c>
      <c r="CC166">
        <v>1</v>
      </c>
      <c r="CD166">
        <v>2</v>
      </c>
      <c r="CE166">
        <v>2</v>
      </c>
      <c r="CF166">
        <v>2</v>
      </c>
      <c r="CG166">
        <v>2</v>
      </c>
      <c r="CH166">
        <v>2</v>
      </c>
      <c r="CI166">
        <v>3</v>
      </c>
      <c r="CJ166">
        <v>2</v>
      </c>
      <c r="CK166">
        <v>7</v>
      </c>
      <c r="CL166">
        <v>2</v>
      </c>
      <c r="CM166">
        <v>1</v>
      </c>
      <c r="CN166">
        <v>1</v>
      </c>
      <c r="CO166">
        <v>1</v>
      </c>
      <c r="CP166">
        <v>1</v>
      </c>
      <c r="CQ166">
        <v>1</v>
      </c>
      <c r="CR166">
        <v>1</v>
      </c>
      <c r="CS166">
        <v>1</v>
      </c>
      <c r="CT166">
        <v>1</v>
      </c>
      <c r="CU166">
        <v>1</v>
      </c>
      <c r="CV166">
        <v>2</v>
      </c>
      <c r="CX166">
        <v>3</v>
      </c>
      <c r="CY166">
        <v>4</v>
      </c>
      <c r="CZ166">
        <v>1</v>
      </c>
      <c r="DA166">
        <v>3</v>
      </c>
      <c r="DB166">
        <v>1</v>
      </c>
      <c r="DC166">
        <v>0.1</v>
      </c>
      <c r="DD166">
        <v>-97</v>
      </c>
      <c r="DE166">
        <v>1</v>
      </c>
      <c r="DF166">
        <v>6</v>
      </c>
      <c r="DH166">
        <v>3</v>
      </c>
      <c r="DI166">
        <v>0</v>
      </c>
      <c r="DJ166">
        <v>2</v>
      </c>
      <c r="DK166">
        <v>0</v>
      </c>
      <c r="DL166">
        <v>1</v>
      </c>
      <c r="DO166">
        <v>2</v>
      </c>
      <c r="DP166">
        <v>2</v>
      </c>
      <c r="DQ166">
        <v>6</v>
      </c>
      <c r="DR166">
        <v>2</v>
      </c>
      <c r="DW166">
        <v>2</v>
      </c>
      <c r="DX166">
        <v>3</v>
      </c>
      <c r="DY166">
        <v>1</v>
      </c>
      <c r="DZ166">
        <v>2</v>
      </c>
      <c r="EA166" t="s">
        <v>2020</v>
      </c>
      <c r="EB166">
        <v>1011</v>
      </c>
      <c r="EC166">
        <v>16.850000000000001</v>
      </c>
      <c r="EE166">
        <v>2</v>
      </c>
      <c r="EF166">
        <v>1</v>
      </c>
      <c r="EG166" t="s">
        <v>534</v>
      </c>
      <c r="EI166">
        <v>1</v>
      </c>
      <c r="EJ166">
        <v>1</v>
      </c>
      <c r="EK166">
        <v>3</v>
      </c>
      <c r="EL166">
        <v>13</v>
      </c>
      <c r="EM166">
        <v>35</v>
      </c>
      <c r="ET166" t="s">
        <v>648</v>
      </c>
      <c r="EU166" t="s">
        <v>201</v>
      </c>
      <c r="EV166" t="s">
        <v>202</v>
      </c>
      <c r="EZ166">
        <v>1853</v>
      </c>
      <c r="FA166" t="s">
        <v>237</v>
      </c>
      <c r="FB166" t="s">
        <v>204</v>
      </c>
      <c r="FC166">
        <v>0</v>
      </c>
      <c r="FD166" t="s">
        <v>2400</v>
      </c>
      <c r="FE166" t="s">
        <v>2401</v>
      </c>
      <c r="FF166">
        <v>12</v>
      </c>
      <c r="FI166">
        <v>2.5</v>
      </c>
      <c r="FJ166">
        <v>4</v>
      </c>
      <c r="FK166" t="s">
        <v>2206</v>
      </c>
      <c r="FL166">
        <v>7.5</v>
      </c>
      <c r="FM166">
        <v>1</v>
      </c>
      <c r="FN166" t="s">
        <v>2213</v>
      </c>
      <c r="FO166">
        <v>0</v>
      </c>
      <c r="FP166">
        <v>1</v>
      </c>
      <c r="FQ166">
        <v>0</v>
      </c>
      <c r="FR166">
        <v>0</v>
      </c>
      <c r="FS166" t="s">
        <v>205</v>
      </c>
    </row>
    <row r="167" spans="1:175" x14ac:dyDescent="0.3">
      <c r="A167">
        <v>4043</v>
      </c>
      <c r="B167" t="s">
        <v>667</v>
      </c>
      <c r="C167" t="s">
        <v>212</v>
      </c>
      <c r="D167" t="s">
        <v>668</v>
      </c>
      <c r="E167" t="s">
        <v>214</v>
      </c>
      <c r="F167" t="s">
        <v>669</v>
      </c>
      <c r="G167">
        <v>1</v>
      </c>
      <c r="H167">
        <v>1</v>
      </c>
      <c r="I167">
        <v>2</v>
      </c>
      <c r="J167">
        <v>1</v>
      </c>
      <c r="K167">
        <v>2</v>
      </c>
      <c r="O167">
        <v>1</v>
      </c>
      <c r="P167">
        <v>1</v>
      </c>
      <c r="Q167">
        <v>2</v>
      </c>
      <c r="R167">
        <v>2</v>
      </c>
      <c r="U167">
        <v>2</v>
      </c>
      <c r="W167">
        <v>1</v>
      </c>
      <c r="Y167">
        <v>1</v>
      </c>
      <c r="Z167">
        <v>1</v>
      </c>
      <c r="AA167">
        <v>1</v>
      </c>
      <c r="AB167">
        <v>2012</v>
      </c>
      <c r="AC167">
        <v>1</v>
      </c>
      <c r="AD167">
        <v>1</v>
      </c>
      <c r="AE167">
        <v>3</v>
      </c>
      <c r="AF167">
        <v>5</v>
      </c>
      <c r="AG167">
        <v>1</v>
      </c>
      <c r="AV167">
        <v>1</v>
      </c>
      <c r="AX167">
        <v>4</v>
      </c>
      <c r="AY167">
        <v>2</v>
      </c>
      <c r="BB167">
        <v>1</v>
      </c>
      <c r="BC167">
        <v>0</v>
      </c>
      <c r="BD167">
        <v>2</v>
      </c>
      <c r="BE167">
        <v>1</v>
      </c>
      <c r="BF167">
        <v>1</v>
      </c>
      <c r="BG167">
        <v>1</v>
      </c>
      <c r="BH167">
        <v>1</v>
      </c>
      <c r="BJ167">
        <v>1</v>
      </c>
      <c r="BK167">
        <v>5</v>
      </c>
      <c r="BL167">
        <v>1</v>
      </c>
      <c r="BS167">
        <v>3</v>
      </c>
      <c r="BW167">
        <v>3</v>
      </c>
      <c r="BX167">
        <v>3</v>
      </c>
      <c r="BY167">
        <v>1</v>
      </c>
      <c r="BZ167">
        <v>1</v>
      </c>
      <c r="CA167">
        <v>1</v>
      </c>
      <c r="CB167">
        <v>1</v>
      </c>
      <c r="CC167">
        <v>1</v>
      </c>
      <c r="CD167">
        <v>2</v>
      </c>
      <c r="CE167">
        <v>2</v>
      </c>
      <c r="CF167">
        <v>1</v>
      </c>
      <c r="CG167">
        <v>2</v>
      </c>
      <c r="CH167">
        <v>1</v>
      </c>
      <c r="CI167">
        <v>3</v>
      </c>
      <c r="CJ167">
        <v>2</v>
      </c>
      <c r="CK167">
        <v>4</v>
      </c>
      <c r="CL167">
        <v>1</v>
      </c>
      <c r="CM167">
        <v>1</v>
      </c>
      <c r="CN167">
        <v>1</v>
      </c>
      <c r="CO167">
        <v>1</v>
      </c>
      <c r="CP167">
        <v>1</v>
      </c>
      <c r="CQ167">
        <v>1</v>
      </c>
      <c r="CR167">
        <v>1</v>
      </c>
      <c r="CS167">
        <v>1</v>
      </c>
      <c r="CT167">
        <v>1</v>
      </c>
      <c r="CU167">
        <v>1</v>
      </c>
      <c r="CV167">
        <v>2</v>
      </c>
      <c r="CX167">
        <v>2</v>
      </c>
      <c r="CY167">
        <v>1</v>
      </c>
      <c r="CZ167">
        <v>1</v>
      </c>
      <c r="DA167">
        <v>4</v>
      </c>
      <c r="DB167">
        <v>1</v>
      </c>
      <c r="DC167">
        <v>16</v>
      </c>
      <c r="DD167">
        <v>5</v>
      </c>
      <c r="DE167">
        <v>1</v>
      </c>
      <c r="DF167">
        <v>3</v>
      </c>
      <c r="DG167">
        <v>0</v>
      </c>
      <c r="DH167">
        <v>-99</v>
      </c>
      <c r="DO167">
        <v>1</v>
      </c>
      <c r="DP167">
        <v>2</v>
      </c>
      <c r="DQ167">
        <v>7</v>
      </c>
      <c r="DR167">
        <v>1</v>
      </c>
      <c r="DS167">
        <v>6</v>
      </c>
      <c r="DW167">
        <v>1</v>
      </c>
      <c r="DX167">
        <v>8</v>
      </c>
      <c r="DY167">
        <v>1</v>
      </c>
      <c r="DZ167">
        <v>1</v>
      </c>
      <c r="EA167" t="s">
        <v>670</v>
      </c>
      <c r="EB167">
        <v>1195</v>
      </c>
      <c r="EC167">
        <v>19.920000000000002</v>
      </c>
      <c r="EE167">
        <v>2</v>
      </c>
      <c r="EF167">
        <v>1</v>
      </c>
      <c r="EG167" t="s">
        <v>652</v>
      </c>
      <c r="EI167">
        <v>1</v>
      </c>
      <c r="EJ167">
        <v>1</v>
      </c>
      <c r="EK167">
        <v>3</v>
      </c>
      <c r="EL167">
        <v>8</v>
      </c>
      <c r="EM167">
        <v>25</v>
      </c>
      <c r="ET167" t="s">
        <v>648</v>
      </c>
      <c r="EU167" t="s">
        <v>201</v>
      </c>
      <c r="EV167" t="s">
        <v>202</v>
      </c>
      <c r="EZ167">
        <v>1418</v>
      </c>
      <c r="FA167" t="s">
        <v>237</v>
      </c>
      <c r="FB167" t="s">
        <v>204</v>
      </c>
      <c r="FC167">
        <v>0</v>
      </c>
      <c r="FD167" t="s">
        <v>2400</v>
      </c>
      <c r="FE167" t="s">
        <v>2401</v>
      </c>
      <c r="FF167">
        <v>12</v>
      </c>
      <c r="FI167">
        <v>7.5</v>
      </c>
      <c r="FJ167">
        <v>4</v>
      </c>
      <c r="FK167" t="s">
        <v>2206</v>
      </c>
      <c r="FL167">
        <v>3.5</v>
      </c>
      <c r="FM167">
        <v>1</v>
      </c>
      <c r="FN167" t="s">
        <v>2221</v>
      </c>
      <c r="FO167">
        <v>0</v>
      </c>
      <c r="FP167">
        <v>1</v>
      </c>
      <c r="FQ167">
        <v>0</v>
      </c>
      <c r="FR167">
        <v>0</v>
      </c>
      <c r="FS167" t="s">
        <v>2182</v>
      </c>
    </row>
    <row r="168" spans="1:175" x14ac:dyDescent="0.3">
      <c r="A168">
        <v>4056</v>
      </c>
      <c r="B168" t="s">
        <v>2585</v>
      </c>
      <c r="C168" t="s">
        <v>212</v>
      </c>
      <c r="D168" t="s">
        <v>2586</v>
      </c>
      <c r="E168" t="s">
        <v>309</v>
      </c>
      <c r="F168" t="s">
        <v>2587</v>
      </c>
      <c r="G168">
        <v>1</v>
      </c>
      <c r="H168">
        <v>1</v>
      </c>
      <c r="I168">
        <v>2</v>
      </c>
      <c r="J168">
        <v>2</v>
      </c>
      <c r="O168">
        <v>1</v>
      </c>
      <c r="P168">
        <v>0</v>
      </c>
      <c r="Q168">
        <v>1</v>
      </c>
      <c r="R168">
        <v>2</v>
      </c>
      <c r="U168">
        <v>1</v>
      </c>
      <c r="W168">
        <v>1</v>
      </c>
      <c r="Y168">
        <v>1</v>
      </c>
      <c r="Z168">
        <v>1</v>
      </c>
      <c r="AA168">
        <v>1</v>
      </c>
      <c r="AB168">
        <v>2013</v>
      </c>
      <c r="AC168">
        <v>2</v>
      </c>
      <c r="AD168">
        <v>2</v>
      </c>
      <c r="AE168">
        <v>1</v>
      </c>
      <c r="AF168">
        <v>2</v>
      </c>
      <c r="AG168">
        <v>1</v>
      </c>
      <c r="AV168">
        <v>1</v>
      </c>
      <c r="AX168">
        <v>1</v>
      </c>
      <c r="AY168">
        <v>2</v>
      </c>
      <c r="BB168">
        <v>1</v>
      </c>
      <c r="BC168">
        <v>0</v>
      </c>
      <c r="BD168">
        <v>2</v>
      </c>
      <c r="BE168">
        <v>2</v>
      </c>
      <c r="BY168">
        <v>2</v>
      </c>
      <c r="BZ168">
        <v>2</v>
      </c>
      <c r="CA168">
        <v>1</v>
      </c>
      <c r="CB168">
        <v>2</v>
      </c>
      <c r="CC168">
        <v>2</v>
      </c>
      <c r="CD168">
        <v>2</v>
      </c>
      <c r="CE168">
        <v>2</v>
      </c>
      <c r="CF168">
        <v>2</v>
      </c>
      <c r="CG168">
        <v>2</v>
      </c>
      <c r="CH168">
        <v>2</v>
      </c>
      <c r="CI168">
        <v>2</v>
      </c>
      <c r="CJ168">
        <v>2</v>
      </c>
      <c r="CK168">
        <v>4</v>
      </c>
      <c r="CL168">
        <v>2</v>
      </c>
      <c r="CM168">
        <v>1</v>
      </c>
      <c r="CN168">
        <v>1</v>
      </c>
      <c r="CO168">
        <v>2</v>
      </c>
      <c r="CP168">
        <v>1</v>
      </c>
      <c r="CQ168">
        <v>1</v>
      </c>
      <c r="CR168">
        <v>1</v>
      </c>
      <c r="CS168">
        <v>1</v>
      </c>
      <c r="CT168">
        <v>1</v>
      </c>
      <c r="CU168">
        <v>1</v>
      </c>
      <c r="CV168">
        <v>1</v>
      </c>
      <c r="CW168">
        <v>1</v>
      </c>
      <c r="CX168">
        <v>1</v>
      </c>
      <c r="CY168">
        <v>1</v>
      </c>
      <c r="CZ168">
        <v>1</v>
      </c>
      <c r="DA168">
        <v>2</v>
      </c>
      <c r="DB168">
        <v>1</v>
      </c>
      <c r="DC168">
        <v>5</v>
      </c>
      <c r="DD168">
        <v>1</v>
      </c>
      <c r="DE168">
        <v>1</v>
      </c>
      <c r="DF168">
        <v>10</v>
      </c>
      <c r="DH168">
        <v>5</v>
      </c>
      <c r="DI168">
        <v>5</v>
      </c>
      <c r="DO168">
        <v>2</v>
      </c>
      <c r="DP168">
        <v>1</v>
      </c>
      <c r="DQ168">
        <v>2</v>
      </c>
      <c r="DR168">
        <v>6</v>
      </c>
      <c r="DW168">
        <v>1</v>
      </c>
      <c r="DX168">
        <v>1</v>
      </c>
      <c r="DY168">
        <v>2</v>
      </c>
      <c r="DZ168">
        <v>1</v>
      </c>
      <c r="EA168" t="s">
        <v>2588</v>
      </c>
      <c r="EB168">
        <v>833</v>
      </c>
      <c r="EC168">
        <v>13.88</v>
      </c>
      <c r="EE168">
        <v>2</v>
      </c>
      <c r="EF168">
        <v>1</v>
      </c>
      <c r="EG168" t="s">
        <v>892</v>
      </c>
      <c r="EI168">
        <v>1</v>
      </c>
      <c r="EJ168">
        <v>1</v>
      </c>
      <c r="EK168">
        <v>2</v>
      </c>
      <c r="EL168">
        <v>9</v>
      </c>
      <c r="EM168">
        <v>26</v>
      </c>
      <c r="ET168" t="s">
        <v>648</v>
      </c>
      <c r="EU168" t="s">
        <v>201</v>
      </c>
      <c r="EV168" t="s">
        <v>202</v>
      </c>
      <c r="EZ168">
        <v>2522</v>
      </c>
      <c r="FA168" t="s">
        <v>2204</v>
      </c>
      <c r="FB168" t="s">
        <v>204</v>
      </c>
      <c r="FC168">
        <v>0</v>
      </c>
      <c r="FD168" t="s">
        <v>2400</v>
      </c>
      <c r="FE168" t="s">
        <v>2401</v>
      </c>
      <c r="FF168">
        <v>12</v>
      </c>
      <c r="FI168">
        <v>25</v>
      </c>
      <c r="FJ168">
        <v>2</v>
      </c>
      <c r="FK168" t="s">
        <v>2212</v>
      </c>
      <c r="FL168">
        <v>0.5</v>
      </c>
      <c r="FM168">
        <v>1</v>
      </c>
      <c r="FN168" t="s">
        <v>2213</v>
      </c>
      <c r="FO168">
        <v>1</v>
      </c>
      <c r="FP168">
        <v>0</v>
      </c>
      <c r="FQ168">
        <v>0</v>
      </c>
      <c r="FR168">
        <v>0</v>
      </c>
      <c r="FS168" t="s">
        <v>2214</v>
      </c>
    </row>
    <row r="169" spans="1:175" x14ac:dyDescent="0.3">
      <c r="A169">
        <v>4189</v>
      </c>
      <c r="B169" t="s">
        <v>2589</v>
      </c>
      <c r="C169" t="s">
        <v>212</v>
      </c>
      <c r="D169" t="s">
        <v>2590</v>
      </c>
      <c r="E169" t="s">
        <v>309</v>
      </c>
      <c r="F169" t="s">
        <v>1493</v>
      </c>
      <c r="G169">
        <v>1</v>
      </c>
      <c r="H169">
        <v>1</v>
      </c>
      <c r="I169">
        <v>2</v>
      </c>
      <c r="J169">
        <v>1</v>
      </c>
      <c r="K169">
        <v>2</v>
      </c>
      <c r="O169">
        <v>1</v>
      </c>
      <c r="P169">
        <v>1</v>
      </c>
      <c r="Q169">
        <v>2</v>
      </c>
      <c r="R169">
        <v>2</v>
      </c>
      <c r="U169">
        <v>2</v>
      </c>
      <c r="W169">
        <v>1</v>
      </c>
      <c r="Y169">
        <v>1</v>
      </c>
      <c r="Z169">
        <v>1</v>
      </c>
      <c r="AA169">
        <v>1</v>
      </c>
      <c r="AB169">
        <v>2013</v>
      </c>
      <c r="AC169">
        <v>1</v>
      </c>
      <c r="AD169">
        <v>2</v>
      </c>
      <c r="AE169">
        <v>3</v>
      </c>
      <c r="AF169">
        <v>-98</v>
      </c>
      <c r="AG169">
        <v>1</v>
      </c>
      <c r="AV169">
        <v>1</v>
      </c>
      <c r="AX169">
        <v>4</v>
      </c>
      <c r="AY169">
        <v>2</v>
      </c>
      <c r="BB169">
        <v>1</v>
      </c>
      <c r="BC169">
        <v>0</v>
      </c>
      <c r="BD169">
        <v>2</v>
      </c>
      <c r="BE169">
        <v>1</v>
      </c>
      <c r="BF169">
        <v>1</v>
      </c>
      <c r="BG169">
        <v>1</v>
      </c>
      <c r="BH169">
        <v>1</v>
      </c>
      <c r="BJ169">
        <v>1</v>
      </c>
      <c r="BK169">
        <v>6</v>
      </c>
      <c r="BL169">
        <v>6</v>
      </c>
      <c r="BM169">
        <v>2</v>
      </c>
      <c r="BN169">
        <v>1</v>
      </c>
      <c r="BS169">
        <v>5</v>
      </c>
      <c r="BU169">
        <v>1</v>
      </c>
      <c r="BV169">
        <v>-98</v>
      </c>
      <c r="BX169">
        <v>-98</v>
      </c>
      <c r="BY169">
        <v>1</v>
      </c>
      <c r="BZ169">
        <v>2</v>
      </c>
      <c r="CA169">
        <v>1</v>
      </c>
      <c r="CB169">
        <v>2</v>
      </c>
      <c r="CC169">
        <v>2</v>
      </c>
      <c r="CD169">
        <v>2</v>
      </c>
      <c r="CE169">
        <v>2</v>
      </c>
      <c r="CF169">
        <v>1</v>
      </c>
      <c r="CG169">
        <v>1</v>
      </c>
      <c r="CH169">
        <v>1</v>
      </c>
      <c r="CI169">
        <v>1</v>
      </c>
      <c r="CJ169">
        <v>2</v>
      </c>
      <c r="CK169">
        <v>5</v>
      </c>
      <c r="CL169">
        <v>2</v>
      </c>
      <c r="CM169">
        <v>1</v>
      </c>
      <c r="CN169">
        <v>1</v>
      </c>
      <c r="CO169">
        <v>1</v>
      </c>
      <c r="CP169">
        <v>1</v>
      </c>
      <c r="CQ169">
        <v>1</v>
      </c>
      <c r="CR169">
        <v>1</v>
      </c>
      <c r="CS169">
        <v>0</v>
      </c>
      <c r="CV169">
        <v>2</v>
      </c>
      <c r="CX169">
        <v>2</v>
      </c>
      <c r="CY169">
        <v>1</v>
      </c>
      <c r="CZ169">
        <v>1</v>
      </c>
      <c r="DA169">
        <v>4</v>
      </c>
      <c r="DB169">
        <v>1</v>
      </c>
      <c r="DC169">
        <v>0.7</v>
      </c>
      <c r="DD169">
        <v>2</v>
      </c>
      <c r="DE169">
        <v>1</v>
      </c>
      <c r="DF169">
        <v>3</v>
      </c>
      <c r="DG169">
        <v>3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1</v>
      </c>
      <c r="DN169">
        <v>2</v>
      </c>
      <c r="DO169">
        <v>1</v>
      </c>
      <c r="DP169">
        <v>2</v>
      </c>
      <c r="DQ169">
        <v>5</v>
      </c>
      <c r="DR169">
        <v>1</v>
      </c>
      <c r="DW169">
        <v>2</v>
      </c>
      <c r="DX169">
        <v>3</v>
      </c>
      <c r="DY169">
        <v>1</v>
      </c>
      <c r="DZ169">
        <v>1</v>
      </c>
      <c r="EA169" t="s">
        <v>1653</v>
      </c>
      <c r="EB169">
        <v>857</v>
      </c>
      <c r="EC169">
        <v>14.28</v>
      </c>
      <c r="EE169">
        <v>2</v>
      </c>
      <c r="EF169">
        <v>1</v>
      </c>
      <c r="EG169" t="s">
        <v>786</v>
      </c>
      <c r="EI169">
        <v>1</v>
      </c>
      <c r="EJ169">
        <v>1</v>
      </c>
      <c r="EK169">
        <v>3</v>
      </c>
      <c r="EL169">
        <v>9</v>
      </c>
      <c r="EM169">
        <v>27</v>
      </c>
      <c r="ET169" t="s">
        <v>648</v>
      </c>
      <c r="EU169" t="s">
        <v>201</v>
      </c>
      <c r="EV169" t="s">
        <v>202</v>
      </c>
      <c r="EZ169">
        <v>2522</v>
      </c>
      <c r="FA169" t="s">
        <v>237</v>
      </c>
      <c r="FB169" t="s">
        <v>204</v>
      </c>
      <c r="FC169">
        <v>0</v>
      </c>
      <c r="FD169" t="s">
        <v>2400</v>
      </c>
      <c r="FE169" t="s">
        <v>2401</v>
      </c>
      <c r="FF169">
        <v>12</v>
      </c>
      <c r="FK169" t="s">
        <v>2212</v>
      </c>
      <c r="FL169">
        <v>3.5</v>
      </c>
      <c r="FM169">
        <v>1</v>
      </c>
      <c r="FN169" t="s">
        <v>2221</v>
      </c>
      <c r="FO169">
        <v>0</v>
      </c>
      <c r="FP169">
        <v>1</v>
      </c>
      <c r="FQ169">
        <v>0</v>
      </c>
      <c r="FR169">
        <v>0</v>
      </c>
      <c r="FS169" t="s">
        <v>2182</v>
      </c>
    </row>
    <row r="170" spans="1:175" x14ac:dyDescent="0.3">
      <c r="A170">
        <v>4212</v>
      </c>
      <c r="B170" t="s">
        <v>2591</v>
      </c>
      <c r="C170" t="s">
        <v>194</v>
      </c>
      <c r="D170" t="s">
        <v>2592</v>
      </c>
      <c r="E170" t="s">
        <v>299</v>
      </c>
      <c r="F170" t="s">
        <v>2593</v>
      </c>
      <c r="G170">
        <v>1</v>
      </c>
      <c r="H170">
        <v>1</v>
      </c>
      <c r="I170">
        <v>2</v>
      </c>
      <c r="J170">
        <v>2</v>
      </c>
      <c r="O170">
        <v>1</v>
      </c>
      <c r="P170">
        <v>0</v>
      </c>
      <c r="Q170">
        <v>1</v>
      </c>
      <c r="R170">
        <v>2</v>
      </c>
      <c r="U170">
        <v>2</v>
      </c>
      <c r="W170">
        <v>1</v>
      </c>
      <c r="Y170">
        <v>1</v>
      </c>
      <c r="Z170">
        <v>1</v>
      </c>
      <c r="AA170">
        <v>1</v>
      </c>
      <c r="AB170">
        <v>2010</v>
      </c>
      <c r="AC170">
        <v>2</v>
      </c>
      <c r="AD170">
        <v>4</v>
      </c>
      <c r="AE170">
        <v>-98</v>
      </c>
      <c r="AF170">
        <v>3</v>
      </c>
      <c r="AG170">
        <v>1</v>
      </c>
      <c r="AV170">
        <v>4</v>
      </c>
      <c r="AX170">
        <v>4</v>
      </c>
      <c r="AY170">
        <v>2</v>
      </c>
      <c r="BB170">
        <v>-98</v>
      </c>
      <c r="BD170">
        <v>2</v>
      </c>
      <c r="BE170">
        <v>1</v>
      </c>
      <c r="BY170">
        <v>2</v>
      </c>
      <c r="BZ170">
        <v>2</v>
      </c>
      <c r="CA170">
        <v>2</v>
      </c>
      <c r="CB170">
        <v>2</v>
      </c>
      <c r="CC170">
        <v>2</v>
      </c>
      <c r="CD170">
        <v>2</v>
      </c>
      <c r="CE170">
        <v>2</v>
      </c>
      <c r="CF170">
        <v>2</v>
      </c>
      <c r="CG170">
        <v>2</v>
      </c>
      <c r="CH170">
        <v>-98</v>
      </c>
      <c r="CI170">
        <v>2</v>
      </c>
      <c r="CJ170">
        <v>2</v>
      </c>
      <c r="CK170">
        <v>2</v>
      </c>
      <c r="CL170">
        <v>1</v>
      </c>
      <c r="CM170">
        <v>4</v>
      </c>
      <c r="CN170">
        <v>1</v>
      </c>
      <c r="CO170">
        <v>1</v>
      </c>
      <c r="CP170">
        <v>1</v>
      </c>
      <c r="CQ170">
        <v>1</v>
      </c>
      <c r="CR170">
        <v>1</v>
      </c>
      <c r="CS170">
        <v>0</v>
      </c>
      <c r="CV170">
        <v>2</v>
      </c>
      <c r="CX170">
        <v>2</v>
      </c>
      <c r="CY170">
        <v>1</v>
      </c>
      <c r="CZ170">
        <v>1</v>
      </c>
      <c r="DA170">
        <v>3</v>
      </c>
      <c r="DB170">
        <v>1</v>
      </c>
      <c r="DC170">
        <v>8</v>
      </c>
      <c r="DD170">
        <v>1</v>
      </c>
      <c r="DE170">
        <v>1</v>
      </c>
      <c r="DF170">
        <v>1</v>
      </c>
      <c r="DG170">
        <v>1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1</v>
      </c>
      <c r="DO170">
        <v>2</v>
      </c>
      <c r="DP170">
        <v>2</v>
      </c>
      <c r="DQ170">
        <v>4</v>
      </c>
      <c r="DR170">
        <v>3</v>
      </c>
      <c r="DW170">
        <v>2</v>
      </c>
      <c r="DX170">
        <v>1</v>
      </c>
      <c r="DY170">
        <v>1</v>
      </c>
      <c r="DZ170">
        <v>2</v>
      </c>
      <c r="EA170" t="s">
        <v>2594</v>
      </c>
      <c r="EB170">
        <v>1007</v>
      </c>
      <c r="EC170">
        <v>16.78</v>
      </c>
      <c r="EE170">
        <v>2</v>
      </c>
      <c r="EF170">
        <v>1</v>
      </c>
      <c r="EG170" t="s">
        <v>647</v>
      </c>
      <c r="EI170">
        <v>1</v>
      </c>
      <c r="EJ170">
        <v>1</v>
      </c>
      <c r="EK170">
        <v>2</v>
      </c>
      <c r="EL170">
        <v>7</v>
      </c>
      <c r="EM170">
        <v>22</v>
      </c>
      <c r="ET170" t="s">
        <v>648</v>
      </c>
      <c r="EU170" t="s">
        <v>201</v>
      </c>
      <c r="EV170" t="s">
        <v>202</v>
      </c>
      <c r="EZ170">
        <v>2037</v>
      </c>
      <c r="FA170" t="s">
        <v>2204</v>
      </c>
      <c r="FB170" t="s">
        <v>204</v>
      </c>
      <c r="FC170">
        <v>0</v>
      </c>
      <c r="FD170" t="s">
        <v>2452</v>
      </c>
      <c r="FE170" t="s">
        <v>2401</v>
      </c>
      <c r="FF170">
        <v>12</v>
      </c>
      <c r="FI170">
        <v>17.5</v>
      </c>
      <c r="FJ170">
        <v>3</v>
      </c>
      <c r="FK170" t="s">
        <v>2233</v>
      </c>
      <c r="FM170">
        <v>1</v>
      </c>
      <c r="FN170" t="s">
        <v>2221</v>
      </c>
      <c r="FO170">
        <v>1</v>
      </c>
      <c r="FP170">
        <v>0</v>
      </c>
      <c r="FQ170">
        <v>0</v>
      </c>
      <c r="FR170">
        <v>0</v>
      </c>
      <c r="FS170" t="s">
        <v>2182</v>
      </c>
    </row>
    <row r="171" spans="1:175" x14ac:dyDescent="0.3">
      <c r="A171">
        <v>4273</v>
      </c>
      <c r="B171" t="s">
        <v>2595</v>
      </c>
      <c r="C171" t="s">
        <v>212</v>
      </c>
      <c r="D171" t="s">
        <v>2596</v>
      </c>
      <c r="E171" t="s">
        <v>214</v>
      </c>
      <c r="F171" t="s">
        <v>2597</v>
      </c>
      <c r="G171">
        <v>1</v>
      </c>
      <c r="H171">
        <v>1</v>
      </c>
      <c r="I171">
        <v>2</v>
      </c>
      <c r="J171">
        <v>1</v>
      </c>
      <c r="K171">
        <v>2</v>
      </c>
      <c r="O171">
        <v>1</v>
      </c>
      <c r="P171">
        <v>1</v>
      </c>
      <c r="Q171">
        <v>2</v>
      </c>
      <c r="R171">
        <v>3</v>
      </c>
      <c r="T171">
        <v>2</v>
      </c>
      <c r="U171">
        <v>2</v>
      </c>
      <c r="W171">
        <v>1</v>
      </c>
      <c r="Y171">
        <v>1</v>
      </c>
      <c r="Z171">
        <v>1</v>
      </c>
      <c r="AA171">
        <v>1</v>
      </c>
      <c r="AB171">
        <v>2013</v>
      </c>
      <c r="AC171">
        <v>2</v>
      </c>
      <c r="AD171">
        <v>4</v>
      </c>
      <c r="AE171">
        <v>4</v>
      </c>
      <c r="AF171">
        <v>6</v>
      </c>
      <c r="AG171">
        <v>1</v>
      </c>
      <c r="AV171">
        <v>1</v>
      </c>
      <c r="AX171">
        <v>4</v>
      </c>
      <c r="AY171">
        <v>2</v>
      </c>
      <c r="BB171">
        <v>1</v>
      </c>
      <c r="BC171">
        <v>0</v>
      </c>
      <c r="BD171">
        <v>2</v>
      </c>
      <c r="BE171">
        <v>1</v>
      </c>
      <c r="BF171">
        <v>1</v>
      </c>
      <c r="BG171">
        <v>1</v>
      </c>
      <c r="BH171">
        <v>1</v>
      </c>
      <c r="BJ171">
        <v>1</v>
      </c>
      <c r="BK171">
        <v>6</v>
      </c>
      <c r="BL171">
        <v>1</v>
      </c>
      <c r="BM171">
        <v>5</v>
      </c>
      <c r="BS171">
        <v>5</v>
      </c>
      <c r="BU171">
        <v>2</v>
      </c>
      <c r="BW171">
        <v>2</v>
      </c>
      <c r="BX171">
        <v>1</v>
      </c>
      <c r="BY171">
        <v>1</v>
      </c>
      <c r="BZ171">
        <v>1</v>
      </c>
      <c r="CA171">
        <v>1</v>
      </c>
      <c r="CB171">
        <v>1</v>
      </c>
      <c r="CC171">
        <v>2</v>
      </c>
      <c r="CD171">
        <v>2</v>
      </c>
      <c r="CE171">
        <v>2</v>
      </c>
      <c r="CF171">
        <v>2</v>
      </c>
      <c r="CG171">
        <v>1</v>
      </c>
      <c r="CH171">
        <v>2</v>
      </c>
      <c r="CI171">
        <v>1</v>
      </c>
      <c r="CJ171">
        <v>2</v>
      </c>
      <c r="CK171">
        <v>7</v>
      </c>
      <c r="CL171">
        <v>1</v>
      </c>
      <c r="CM171">
        <v>6</v>
      </c>
      <c r="CN171">
        <v>1</v>
      </c>
      <c r="CO171">
        <v>2</v>
      </c>
      <c r="CP171">
        <v>1</v>
      </c>
      <c r="CQ171">
        <v>2</v>
      </c>
      <c r="CR171">
        <v>1</v>
      </c>
      <c r="CS171">
        <v>0</v>
      </c>
      <c r="CV171">
        <v>2</v>
      </c>
      <c r="CX171">
        <v>2</v>
      </c>
      <c r="CY171">
        <v>1</v>
      </c>
      <c r="CZ171">
        <v>1</v>
      </c>
      <c r="DA171">
        <v>4</v>
      </c>
      <c r="DB171">
        <v>1</v>
      </c>
      <c r="DC171">
        <v>25</v>
      </c>
      <c r="DD171">
        <v>1</v>
      </c>
      <c r="DE171">
        <v>1</v>
      </c>
      <c r="DF171">
        <v>6</v>
      </c>
      <c r="DH171">
        <v>1</v>
      </c>
      <c r="DI171">
        <v>1</v>
      </c>
      <c r="DJ171">
        <v>3</v>
      </c>
      <c r="DK171">
        <v>0</v>
      </c>
      <c r="DL171">
        <v>1</v>
      </c>
      <c r="DO171">
        <v>1</v>
      </c>
      <c r="DP171">
        <v>1</v>
      </c>
      <c r="DQ171">
        <v>6</v>
      </c>
      <c r="DR171">
        <v>6</v>
      </c>
      <c r="DW171">
        <v>1</v>
      </c>
      <c r="DX171">
        <v>8</v>
      </c>
      <c r="DY171">
        <v>2</v>
      </c>
      <c r="DZ171">
        <v>1</v>
      </c>
      <c r="EA171" t="s">
        <v>2598</v>
      </c>
      <c r="EB171">
        <v>878</v>
      </c>
      <c r="EC171">
        <v>14.63</v>
      </c>
      <c r="EE171">
        <v>2</v>
      </c>
      <c r="EF171">
        <v>1</v>
      </c>
      <c r="EG171" t="s">
        <v>302</v>
      </c>
      <c r="EI171">
        <v>1</v>
      </c>
      <c r="EJ171">
        <v>1</v>
      </c>
      <c r="EK171">
        <v>3</v>
      </c>
      <c r="EL171">
        <v>8</v>
      </c>
      <c r="EM171">
        <v>25</v>
      </c>
      <c r="ET171" t="s">
        <v>648</v>
      </c>
      <c r="EU171" t="s">
        <v>201</v>
      </c>
      <c r="EV171" t="s">
        <v>202</v>
      </c>
      <c r="EZ171">
        <v>1418</v>
      </c>
      <c r="FA171" t="s">
        <v>237</v>
      </c>
      <c r="FB171" t="s">
        <v>204</v>
      </c>
      <c r="FC171">
        <v>0</v>
      </c>
      <c r="FD171" t="s">
        <v>2400</v>
      </c>
      <c r="FE171" t="s">
        <v>2401</v>
      </c>
      <c r="FF171">
        <v>12</v>
      </c>
      <c r="FI171">
        <v>2.5</v>
      </c>
      <c r="FJ171">
        <v>4</v>
      </c>
      <c r="FK171" t="s">
        <v>2233</v>
      </c>
      <c r="FL171">
        <v>7.5</v>
      </c>
      <c r="FM171">
        <v>1</v>
      </c>
      <c r="FN171" t="s">
        <v>2221</v>
      </c>
      <c r="FO171">
        <v>0</v>
      </c>
      <c r="FP171">
        <v>1</v>
      </c>
      <c r="FQ171">
        <v>0</v>
      </c>
      <c r="FR171">
        <v>0</v>
      </c>
      <c r="FS171" t="s">
        <v>2182</v>
      </c>
    </row>
    <row r="172" spans="1:175" x14ac:dyDescent="0.3">
      <c r="A172">
        <v>4286</v>
      </c>
      <c r="B172" t="s">
        <v>2599</v>
      </c>
      <c r="C172" t="s">
        <v>194</v>
      </c>
      <c r="D172" t="s">
        <v>2600</v>
      </c>
      <c r="E172" t="s">
        <v>221</v>
      </c>
      <c r="F172" t="s">
        <v>2601</v>
      </c>
      <c r="G172">
        <v>1</v>
      </c>
      <c r="H172">
        <v>1</v>
      </c>
      <c r="I172">
        <v>2</v>
      </c>
      <c r="J172">
        <v>2</v>
      </c>
      <c r="O172">
        <v>1</v>
      </c>
      <c r="P172">
        <v>0</v>
      </c>
      <c r="Q172">
        <v>1</v>
      </c>
      <c r="R172">
        <v>2</v>
      </c>
      <c r="U172">
        <v>2</v>
      </c>
      <c r="W172">
        <v>1</v>
      </c>
      <c r="Y172">
        <v>1</v>
      </c>
      <c r="Z172">
        <v>1</v>
      </c>
      <c r="AA172">
        <v>1</v>
      </c>
      <c r="AB172">
        <v>2010</v>
      </c>
      <c r="AC172">
        <v>2</v>
      </c>
      <c r="AD172">
        <v>2</v>
      </c>
      <c r="AE172">
        <v>3</v>
      </c>
      <c r="AF172">
        <v>5</v>
      </c>
      <c r="AG172">
        <v>1</v>
      </c>
      <c r="AV172">
        <v>1</v>
      </c>
      <c r="AX172">
        <v>3</v>
      </c>
      <c r="AY172">
        <v>-77</v>
      </c>
      <c r="BB172">
        <v>1</v>
      </c>
      <c r="BC172">
        <v>0</v>
      </c>
      <c r="BD172">
        <v>2</v>
      </c>
      <c r="BE172">
        <v>1</v>
      </c>
      <c r="BY172">
        <v>1</v>
      </c>
      <c r="BZ172">
        <v>1</v>
      </c>
      <c r="CA172">
        <v>1</v>
      </c>
      <c r="CB172">
        <v>1</v>
      </c>
      <c r="CC172">
        <v>1</v>
      </c>
      <c r="CD172">
        <v>2</v>
      </c>
      <c r="CE172">
        <v>2</v>
      </c>
      <c r="CF172">
        <v>1</v>
      </c>
      <c r="CG172">
        <v>2</v>
      </c>
      <c r="CH172">
        <v>1</v>
      </c>
      <c r="CI172">
        <v>1</v>
      </c>
      <c r="CJ172">
        <v>2</v>
      </c>
      <c r="CK172">
        <v>7</v>
      </c>
      <c r="CL172">
        <v>3</v>
      </c>
      <c r="CM172">
        <v>3</v>
      </c>
      <c r="CN172">
        <v>1</v>
      </c>
      <c r="CO172">
        <v>1</v>
      </c>
      <c r="CP172">
        <v>1</v>
      </c>
      <c r="CQ172">
        <v>1</v>
      </c>
      <c r="CR172">
        <v>1</v>
      </c>
      <c r="CS172">
        <v>1</v>
      </c>
      <c r="CT172">
        <v>1</v>
      </c>
      <c r="CU172">
        <v>1</v>
      </c>
      <c r="CV172">
        <v>2</v>
      </c>
      <c r="CX172">
        <v>2</v>
      </c>
      <c r="CY172">
        <v>1</v>
      </c>
      <c r="CZ172">
        <v>1</v>
      </c>
      <c r="DA172">
        <v>4</v>
      </c>
      <c r="DB172">
        <v>1</v>
      </c>
      <c r="DC172">
        <v>1</v>
      </c>
      <c r="DD172">
        <v>1</v>
      </c>
      <c r="DE172">
        <v>1</v>
      </c>
      <c r="DF172">
        <v>4</v>
      </c>
      <c r="DH172">
        <v>2</v>
      </c>
      <c r="DI172">
        <v>0</v>
      </c>
      <c r="DJ172">
        <v>0</v>
      </c>
      <c r="DK172">
        <v>2</v>
      </c>
      <c r="DO172">
        <v>2</v>
      </c>
      <c r="DP172">
        <v>1</v>
      </c>
      <c r="DQ172">
        <v>6</v>
      </c>
      <c r="DR172">
        <v>1</v>
      </c>
      <c r="DW172">
        <v>2</v>
      </c>
      <c r="DX172">
        <v>7</v>
      </c>
      <c r="DY172">
        <v>1</v>
      </c>
      <c r="DZ172">
        <v>2</v>
      </c>
      <c r="EA172" t="s">
        <v>2602</v>
      </c>
      <c r="EB172">
        <v>769</v>
      </c>
      <c r="EC172">
        <v>12.82</v>
      </c>
      <c r="EE172">
        <v>2</v>
      </c>
      <c r="EF172">
        <v>1</v>
      </c>
      <c r="EG172" t="s">
        <v>290</v>
      </c>
      <c r="EI172">
        <v>1</v>
      </c>
      <c r="EJ172">
        <v>1</v>
      </c>
      <c r="EK172">
        <v>2</v>
      </c>
      <c r="EL172">
        <v>4</v>
      </c>
      <c r="EM172">
        <v>16</v>
      </c>
      <c r="ET172" t="s">
        <v>648</v>
      </c>
      <c r="EU172" t="s">
        <v>201</v>
      </c>
      <c r="EV172" t="s">
        <v>202</v>
      </c>
      <c r="EZ172">
        <v>1286</v>
      </c>
      <c r="FA172" t="s">
        <v>2204</v>
      </c>
      <c r="FB172" t="s">
        <v>204</v>
      </c>
      <c r="FC172">
        <v>0</v>
      </c>
      <c r="FD172" t="s">
        <v>2400</v>
      </c>
      <c r="FE172" t="s">
        <v>2401</v>
      </c>
      <c r="FF172">
        <v>12</v>
      </c>
      <c r="FI172">
        <v>7.5</v>
      </c>
      <c r="FJ172">
        <v>4</v>
      </c>
      <c r="FK172" t="s">
        <v>2212</v>
      </c>
      <c r="FL172">
        <v>3.5</v>
      </c>
      <c r="FM172">
        <v>1</v>
      </c>
      <c r="FN172" t="s">
        <v>2221</v>
      </c>
      <c r="FO172">
        <v>0</v>
      </c>
      <c r="FP172">
        <v>1</v>
      </c>
      <c r="FQ172">
        <v>0</v>
      </c>
      <c r="FR172">
        <v>0</v>
      </c>
      <c r="FS172" t="s">
        <v>2182</v>
      </c>
    </row>
    <row r="173" spans="1:175" x14ac:dyDescent="0.3">
      <c r="A173">
        <v>4314</v>
      </c>
      <c r="B173" t="s">
        <v>2603</v>
      </c>
      <c r="C173" t="s">
        <v>194</v>
      </c>
      <c r="D173" t="s">
        <v>2604</v>
      </c>
      <c r="E173" t="s">
        <v>221</v>
      </c>
      <c r="F173" t="s">
        <v>2605</v>
      </c>
      <c r="G173">
        <v>1</v>
      </c>
      <c r="H173">
        <v>1</v>
      </c>
      <c r="I173">
        <v>2</v>
      </c>
      <c r="J173">
        <v>2</v>
      </c>
      <c r="O173">
        <v>1</v>
      </c>
      <c r="P173">
        <v>0</v>
      </c>
      <c r="Q173">
        <v>1</v>
      </c>
      <c r="R173">
        <v>3</v>
      </c>
      <c r="T173">
        <v>2</v>
      </c>
      <c r="U173">
        <v>1</v>
      </c>
      <c r="W173">
        <v>1</v>
      </c>
      <c r="Y173">
        <v>1</v>
      </c>
      <c r="Z173">
        <v>1</v>
      </c>
      <c r="AA173">
        <v>-98</v>
      </c>
      <c r="AC173">
        <v>2</v>
      </c>
      <c r="AD173">
        <v>4</v>
      </c>
      <c r="AE173">
        <v>1</v>
      </c>
      <c r="AF173">
        <v>5</v>
      </c>
      <c r="AG173">
        <v>1</v>
      </c>
      <c r="AV173">
        <v>1</v>
      </c>
      <c r="AX173">
        <v>8</v>
      </c>
      <c r="AY173">
        <v>2</v>
      </c>
      <c r="BD173">
        <v>2</v>
      </c>
      <c r="BE173">
        <v>1</v>
      </c>
      <c r="BY173">
        <v>1</v>
      </c>
      <c r="BZ173">
        <v>1</v>
      </c>
      <c r="CA173">
        <v>1</v>
      </c>
      <c r="CB173">
        <v>1</v>
      </c>
      <c r="CC173">
        <v>1</v>
      </c>
      <c r="CD173">
        <v>2</v>
      </c>
      <c r="CE173">
        <v>2</v>
      </c>
      <c r="CF173">
        <v>1</v>
      </c>
      <c r="CG173">
        <v>1</v>
      </c>
      <c r="CH173">
        <v>2</v>
      </c>
      <c r="CI173">
        <v>1</v>
      </c>
      <c r="CJ173">
        <v>2</v>
      </c>
      <c r="CK173">
        <v>7</v>
      </c>
      <c r="CL173">
        <v>2</v>
      </c>
      <c r="CM173">
        <v>1</v>
      </c>
      <c r="CN173">
        <v>1</v>
      </c>
      <c r="CO173">
        <v>1</v>
      </c>
      <c r="CP173">
        <v>1</v>
      </c>
      <c r="CQ173">
        <v>1</v>
      </c>
      <c r="CR173">
        <v>1</v>
      </c>
      <c r="CS173">
        <v>1</v>
      </c>
      <c r="CT173">
        <v>1</v>
      </c>
      <c r="CU173">
        <v>1</v>
      </c>
      <c r="CV173">
        <v>2</v>
      </c>
      <c r="CX173">
        <v>2</v>
      </c>
      <c r="CY173">
        <v>1</v>
      </c>
      <c r="CZ173">
        <v>1</v>
      </c>
      <c r="DA173">
        <v>3</v>
      </c>
      <c r="DB173">
        <v>1</v>
      </c>
      <c r="DC173">
        <v>0.5</v>
      </c>
      <c r="DD173">
        <v>1</v>
      </c>
      <c r="DE173">
        <v>1</v>
      </c>
      <c r="DF173">
        <v>4</v>
      </c>
      <c r="DH173">
        <v>1</v>
      </c>
      <c r="DI173">
        <v>1</v>
      </c>
      <c r="DJ173">
        <v>0</v>
      </c>
      <c r="DK173">
        <v>0</v>
      </c>
      <c r="DL173">
        <v>2</v>
      </c>
      <c r="DO173">
        <v>2</v>
      </c>
      <c r="DP173">
        <v>2</v>
      </c>
      <c r="DQ173">
        <v>5</v>
      </c>
      <c r="DR173">
        <v>1</v>
      </c>
      <c r="DW173">
        <v>2</v>
      </c>
      <c r="DX173">
        <v>-98</v>
      </c>
      <c r="DY173">
        <v>1</v>
      </c>
      <c r="DZ173">
        <v>2</v>
      </c>
      <c r="EA173" t="s">
        <v>2606</v>
      </c>
      <c r="EB173">
        <v>807</v>
      </c>
      <c r="EC173">
        <v>13.45</v>
      </c>
      <c r="EE173">
        <v>2</v>
      </c>
      <c r="EF173">
        <v>1</v>
      </c>
      <c r="EG173" t="s">
        <v>717</v>
      </c>
      <c r="EI173">
        <v>1</v>
      </c>
      <c r="EJ173">
        <v>1</v>
      </c>
      <c r="EK173">
        <v>2</v>
      </c>
      <c r="EL173">
        <v>4</v>
      </c>
      <c r="EM173">
        <v>16</v>
      </c>
      <c r="ET173" t="s">
        <v>648</v>
      </c>
      <c r="EU173" t="s">
        <v>201</v>
      </c>
      <c r="EV173" t="s">
        <v>202</v>
      </c>
      <c r="EZ173">
        <v>1286</v>
      </c>
      <c r="FA173" t="s">
        <v>2204</v>
      </c>
      <c r="FB173" t="s">
        <v>204</v>
      </c>
      <c r="FC173">
        <v>0</v>
      </c>
      <c r="FD173" t="s">
        <v>2400</v>
      </c>
      <c r="FE173" t="s">
        <v>2401</v>
      </c>
      <c r="FF173">
        <v>12</v>
      </c>
      <c r="FI173">
        <v>7.5</v>
      </c>
      <c r="FJ173">
        <v>4</v>
      </c>
      <c r="FK173" t="s">
        <v>2233</v>
      </c>
      <c r="FL173">
        <v>0.5</v>
      </c>
      <c r="FM173">
        <v>1</v>
      </c>
      <c r="FN173" t="s">
        <v>2221</v>
      </c>
      <c r="FO173">
        <v>0</v>
      </c>
      <c r="FP173">
        <v>1</v>
      </c>
      <c r="FQ173">
        <v>0</v>
      </c>
      <c r="FR173">
        <v>0</v>
      </c>
      <c r="FS173" t="s">
        <v>205</v>
      </c>
    </row>
    <row r="174" spans="1:175" x14ac:dyDescent="0.3">
      <c r="A174">
        <v>4326</v>
      </c>
      <c r="B174" t="s">
        <v>2607</v>
      </c>
      <c r="C174" t="s">
        <v>194</v>
      </c>
      <c r="D174" t="s">
        <v>2608</v>
      </c>
      <c r="E174" t="s">
        <v>221</v>
      </c>
      <c r="F174" t="s">
        <v>2609</v>
      </c>
      <c r="G174">
        <v>1</v>
      </c>
      <c r="H174">
        <v>1</v>
      </c>
      <c r="I174">
        <v>2</v>
      </c>
      <c r="J174">
        <v>2</v>
      </c>
      <c r="O174">
        <v>1</v>
      </c>
      <c r="P174">
        <v>0</v>
      </c>
      <c r="Q174">
        <v>1</v>
      </c>
      <c r="R174">
        <v>2</v>
      </c>
      <c r="U174">
        <v>2</v>
      </c>
      <c r="W174">
        <v>1</v>
      </c>
      <c r="Y174">
        <v>1</v>
      </c>
      <c r="Z174">
        <v>1</v>
      </c>
      <c r="AA174">
        <v>1</v>
      </c>
      <c r="AB174">
        <v>2012</v>
      </c>
      <c r="AC174">
        <v>2</v>
      </c>
      <c r="AD174">
        <v>4</v>
      </c>
      <c r="AE174">
        <v>-99</v>
      </c>
      <c r="AF174">
        <v>4</v>
      </c>
      <c r="AG174">
        <v>1</v>
      </c>
      <c r="AV174">
        <v>1</v>
      </c>
      <c r="AX174">
        <v>1</v>
      </c>
      <c r="AY174">
        <v>2</v>
      </c>
      <c r="BB174">
        <v>1</v>
      </c>
      <c r="BC174">
        <v>2</v>
      </c>
      <c r="BD174">
        <v>2</v>
      </c>
      <c r="BE174">
        <v>2</v>
      </c>
      <c r="BY174">
        <v>1</v>
      </c>
      <c r="BZ174">
        <v>1</v>
      </c>
      <c r="CA174">
        <v>2</v>
      </c>
      <c r="CB174">
        <v>2</v>
      </c>
      <c r="CC174">
        <v>2</v>
      </c>
      <c r="CD174">
        <v>2</v>
      </c>
      <c r="CE174">
        <v>2</v>
      </c>
      <c r="CF174">
        <v>1</v>
      </c>
      <c r="CG174">
        <v>2</v>
      </c>
      <c r="CH174">
        <v>2</v>
      </c>
      <c r="CI174">
        <v>1</v>
      </c>
      <c r="CJ174">
        <v>2</v>
      </c>
      <c r="CK174">
        <v>5</v>
      </c>
      <c r="CL174">
        <v>2</v>
      </c>
      <c r="CM174">
        <v>1</v>
      </c>
      <c r="CN174">
        <v>1</v>
      </c>
      <c r="CO174">
        <v>1</v>
      </c>
      <c r="CP174">
        <v>1</v>
      </c>
      <c r="CQ174">
        <v>1</v>
      </c>
      <c r="CR174">
        <v>1</v>
      </c>
      <c r="CS174">
        <v>1</v>
      </c>
      <c r="CT174">
        <v>1</v>
      </c>
      <c r="CU174">
        <v>1</v>
      </c>
      <c r="CV174">
        <v>2</v>
      </c>
      <c r="CX174">
        <v>2</v>
      </c>
      <c r="CY174">
        <v>6</v>
      </c>
      <c r="CZ174">
        <v>1</v>
      </c>
      <c r="DA174">
        <v>2</v>
      </c>
      <c r="DB174">
        <v>1</v>
      </c>
      <c r="DC174">
        <v>7</v>
      </c>
      <c r="DD174">
        <v>1</v>
      </c>
      <c r="DE174">
        <v>1</v>
      </c>
      <c r="DF174">
        <v>3</v>
      </c>
      <c r="DG174">
        <v>3</v>
      </c>
      <c r="DH174">
        <v>0</v>
      </c>
      <c r="DI174">
        <v>0</v>
      </c>
      <c r="DJ174">
        <v>0</v>
      </c>
      <c r="DK174">
        <v>1</v>
      </c>
      <c r="DL174">
        <v>0</v>
      </c>
      <c r="DM174">
        <v>0</v>
      </c>
      <c r="DN174">
        <v>2</v>
      </c>
      <c r="DO174">
        <v>2</v>
      </c>
      <c r="DP174">
        <v>2</v>
      </c>
      <c r="DQ174">
        <v>4</v>
      </c>
      <c r="DR174">
        <v>1</v>
      </c>
      <c r="DW174">
        <v>2</v>
      </c>
      <c r="DX174">
        <v>3</v>
      </c>
      <c r="DY174">
        <v>1</v>
      </c>
      <c r="DZ174">
        <v>1</v>
      </c>
      <c r="EA174" t="s">
        <v>547</v>
      </c>
      <c r="EB174">
        <v>847</v>
      </c>
      <c r="EC174">
        <v>14.12</v>
      </c>
      <c r="EE174">
        <v>2</v>
      </c>
      <c r="EF174">
        <v>1</v>
      </c>
      <c r="EG174" t="s">
        <v>2610</v>
      </c>
      <c r="EI174">
        <v>1</v>
      </c>
      <c r="EJ174">
        <v>1</v>
      </c>
      <c r="EK174">
        <v>2</v>
      </c>
      <c r="EL174">
        <v>4</v>
      </c>
      <c r="EM174">
        <v>16</v>
      </c>
      <c r="ET174" t="s">
        <v>648</v>
      </c>
      <c r="EU174" t="s">
        <v>201</v>
      </c>
      <c r="EV174" t="s">
        <v>202</v>
      </c>
      <c r="EZ174">
        <v>1286</v>
      </c>
      <c r="FA174" t="s">
        <v>2204</v>
      </c>
      <c r="FB174" t="s">
        <v>204</v>
      </c>
      <c r="FC174">
        <v>0</v>
      </c>
      <c r="FD174" t="s">
        <v>2400</v>
      </c>
      <c r="FE174" t="s">
        <v>2401</v>
      </c>
      <c r="FF174">
        <v>12</v>
      </c>
      <c r="FI174">
        <v>12.5</v>
      </c>
      <c r="FJ174">
        <v>4</v>
      </c>
      <c r="FK174" t="s">
        <v>2233</v>
      </c>
      <c r="FM174">
        <v>1</v>
      </c>
      <c r="FN174" t="s">
        <v>2213</v>
      </c>
      <c r="FO174">
        <v>1</v>
      </c>
      <c r="FP174">
        <v>0</v>
      </c>
      <c r="FQ174">
        <v>0</v>
      </c>
      <c r="FR174">
        <v>0</v>
      </c>
      <c r="FS174" t="s">
        <v>2214</v>
      </c>
    </row>
    <row r="175" spans="1:175" x14ac:dyDescent="0.3">
      <c r="A175">
        <v>4383</v>
      </c>
      <c r="B175" t="s">
        <v>2611</v>
      </c>
      <c r="C175" t="s">
        <v>212</v>
      </c>
      <c r="D175" t="s">
        <v>2612</v>
      </c>
      <c r="E175" t="s">
        <v>214</v>
      </c>
      <c r="F175" t="s">
        <v>2613</v>
      </c>
      <c r="G175">
        <v>1</v>
      </c>
      <c r="H175">
        <v>1</v>
      </c>
      <c r="I175">
        <v>2</v>
      </c>
      <c r="J175">
        <v>2</v>
      </c>
      <c r="O175">
        <v>1</v>
      </c>
      <c r="P175">
        <v>0</v>
      </c>
      <c r="Q175">
        <v>1</v>
      </c>
      <c r="R175">
        <v>2</v>
      </c>
      <c r="U175">
        <v>2</v>
      </c>
      <c r="W175">
        <v>1</v>
      </c>
      <c r="Y175">
        <v>1</v>
      </c>
      <c r="Z175">
        <v>1</v>
      </c>
      <c r="AA175">
        <v>1</v>
      </c>
      <c r="AB175">
        <v>2008</v>
      </c>
      <c r="AC175">
        <v>3</v>
      </c>
      <c r="AD175">
        <v>1</v>
      </c>
      <c r="AE175">
        <v>3</v>
      </c>
      <c r="AF175">
        <v>4</v>
      </c>
      <c r="AG175">
        <v>2</v>
      </c>
      <c r="AH175">
        <v>2</v>
      </c>
      <c r="AJ175">
        <v>3</v>
      </c>
      <c r="AK175">
        <v>7</v>
      </c>
      <c r="AR175">
        <v>4</v>
      </c>
      <c r="AU175">
        <v>1</v>
      </c>
      <c r="AV175">
        <v>1</v>
      </c>
      <c r="AX175">
        <v>8</v>
      </c>
      <c r="AY175">
        <v>-77</v>
      </c>
      <c r="BD175">
        <v>2</v>
      </c>
      <c r="BE175">
        <v>1</v>
      </c>
      <c r="BY175">
        <v>1</v>
      </c>
      <c r="BZ175">
        <v>1</v>
      </c>
      <c r="CA175">
        <v>1</v>
      </c>
      <c r="CB175">
        <v>2</v>
      </c>
      <c r="CC175">
        <v>1</v>
      </c>
      <c r="CD175">
        <v>2</v>
      </c>
      <c r="CE175">
        <v>2</v>
      </c>
      <c r="CF175">
        <v>1</v>
      </c>
      <c r="CG175">
        <v>1</v>
      </c>
      <c r="CH175">
        <v>1</v>
      </c>
      <c r="CI175">
        <v>1</v>
      </c>
      <c r="CJ175">
        <v>1</v>
      </c>
      <c r="CK175">
        <v>6</v>
      </c>
      <c r="CL175">
        <v>2</v>
      </c>
      <c r="CM175">
        <v>1</v>
      </c>
      <c r="CN175">
        <v>1</v>
      </c>
      <c r="CO175">
        <v>1</v>
      </c>
      <c r="CP175">
        <v>1</v>
      </c>
      <c r="CQ175">
        <v>1</v>
      </c>
      <c r="CR175">
        <v>1</v>
      </c>
      <c r="CS175">
        <v>0</v>
      </c>
      <c r="CV175">
        <v>2</v>
      </c>
      <c r="CX175">
        <v>2</v>
      </c>
      <c r="CY175">
        <v>1</v>
      </c>
      <c r="CZ175">
        <v>1</v>
      </c>
      <c r="DA175">
        <v>4</v>
      </c>
      <c r="DB175">
        <v>1</v>
      </c>
      <c r="DC175">
        <v>4</v>
      </c>
      <c r="DD175">
        <v>1</v>
      </c>
      <c r="DE175">
        <v>1</v>
      </c>
      <c r="DF175">
        <v>2</v>
      </c>
      <c r="DH175">
        <v>0</v>
      </c>
      <c r="DI175">
        <v>0</v>
      </c>
      <c r="DJ175">
        <v>0</v>
      </c>
      <c r="DK175">
        <v>0</v>
      </c>
      <c r="DL175">
        <v>1</v>
      </c>
      <c r="DM175">
        <v>1</v>
      </c>
      <c r="DO175">
        <v>1</v>
      </c>
      <c r="DP175">
        <v>2</v>
      </c>
      <c r="DQ175">
        <v>6</v>
      </c>
      <c r="DR175">
        <v>1</v>
      </c>
      <c r="DW175">
        <v>2</v>
      </c>
      <c r="DX175">
        <v>8</v>
      </c>
      <c r="DY175">
        <v>1</v>
      </c>
      <c r="DZ175">
        <v>1</v>
      </c>
      <c r="EA175" t="s">
        <v>336</v>
      </c>
      <c r="EB175">
        <v>912</v>
      </c>
      <c r="EC175">
        <v>15.2</v>
      </c>
      <c r="EE175">
        <v>2</v>
      </c>
      <c r="EF175">
        <v>1</v>
      </c>
      <c r="EG175" t="s">
        <v>379</v>
      </c>
      <c r="EI175">
        <v>1</v>
      </c>
      <c r="EJ175">
        <v>1</v>
      </c>
      <c r="EK175">
        <v>2</v>
      </c>
      <c r="EL175">
        <v>8</v>
      </c>
      <c r="EM175">
        <v>24</v>
      </c>
      <c r="ET175" t="s">
        <v>648</v>
      </c>
      <c r="EU175" t="s">
        <v>201</v>
      </c>
      <c r="EV175" t="s">
        <v>202</v>
      </c>
      <c r="EZ175">
        <v>1418</v>
      </c>
      <c r="FA175" t="s">
        <v>2204</v>
      </c>
      <c r="FB175" t="s">
        <v>204</v>
      </c>
      <c r="FC175">
        <v>0</v>
      </c>
      <c r="FD175" t="s">
        <v>2400</v>
      </c>
      <c r="FE175" t="s">
        <v>2407</v>
      </c>
      <c r="FF175">
        <v>0</v>
      </c>
      <c r="FG175">
        <v>0</v>
      </c>
      <c r="FH175">
        <v>12</v>
      </c>
      <c r="FI175">
        <v>12.5</v>
      </c>
      <c r="FJ175">
        <v>4</v>
      </c>
      <c r="FK175" t="s">
        <v>2206</v>
      </c>
      <c r="FL175">
        <v>3.5</v>
      </c>
      <c r="FM175">
        <v>1</v>
      </c>
      <c r="FN175" t="s">
        <v>2221</v>
      </c>
      <c r="FO175">
        <v>0</v>
      </c>
      <c r="FP175">
        <v>1</v>
      </c>
      <c r="FQ175">
        <v>0</v>
      </c>
      <c r="FR175">
        <v>0</v>
      </c>
      <c r="FS175" t="s">
        <v>205</v>
      </c>
    </row>
    <row r="176" spans="1:175" x14ac:dyDescent="0.3">
      <c r="A176">
        <v>4461</v>
      </c>
      <c r="B176" t="s">
        <v>2614</v>
      </c>
      <c r="C176" t="s">
        <v>194</v>
      </c>
      <c r="D176" t="s">
        <v>2615</v>
      </c>
      <c r="E176" t="s">
        <v>227</v>
      </c>
      <c r="F176" t="s">
        <v>2616</v>
      </c>
      <c r="G176">
        <v>1</v>
      </c>
      <c r="H176">
        <v>1</v>
      </c>
      <c r="I176">
        <v>2</v>
      </c>
      <c r="J176">
        <v>2</v>
      </c>
      <c r="O176">
        <v>1</v>
      </c>
      <c r="P176">
        <v>0</v>
      </c>
      <c r="Q176">
        <v>1</v>
      </c>
      <c r="R176">
        <v>3</v>
      </c>
      <c r="T176">
        <v>2</v>
      </c>
      <c r="U176">
        <v>1</v>
      </c>
      <c r="W176">
        <v>1</v>
      </c>
      <c r="Y176">
        <v>1</v>
      </c>
      <c r="Z176">
        <v>1</v>
      </c>
      <c r="AA176">
        <v>-98</v>
      </c>
      <c r="AC176">
        <v>2</v>
      </c>
      <c r="AD176">
        <v>3</v>
      </c>
      <c r="AE176">
        <v>2</v>
      </c>
      <c r="AF176">
        <v>6</v>
      </c>
      <c r="AG176">
        <v>1</v>
      </c>
      <c r="AV176">
        <v>2</v>
      </c>
      <c r="AX176">
        <v>2</v>
      </c>
      <c r="AY176">
        <v>2</v>
      </c>
      <c r="BB176">
        <v>1</v>
      </c>
      <c r="BC176">
        <v>0</v>
      </c>
      <c r="BD176">
        <v>2</v>
      </c>
      <c r="BE176">
        <v>2</v>
      </c>
      <c r="BY176">
        <v>2</v>
      </c>
      <c r="BZ176">
        <v>2</v>
      </c>
      <c r="CA176">
        <v>1</v>
      </c>
      <c r="CB176">
        <v>1</v>
      </c>
      <c r="CC176">
        <v>2</v>
      </c>
      <c r="CD176">
        <v>2</v>
      </c>
      <c r="CE176">
        <v>1</v>
      </c>
      <c r="CF176">
        <v>2</v>
      </c>
      <c r="CG176">
        <v>1</v>
      </c>
      <c r="CH176">
        <v>2</v>
      </c>
      <c r="CI176">
        <v>2</v>
      </c>
      <c r="CJ176">
        <v>2</v>
      </c>
      <c r="CK176">
        <v>7</v>
      </c>
      <c r="CL176">
        <v>1</v>
      </c>
      <c r="CM176">
        <v>1</v>
      </c>
      <c r="CN176">
        <v>1</v>
      </c>
      <c r="CO176">
        <v>2</v>
      </c>
      <c r="CP176">
        <v>1</v>
      </c>
      <c r="CQ176">
        <v>2</v>
      </c>
      <c r="CR176">
        <v>1</v>
      </c>
      <c r="CS176">
        <v>0</v>
      </c>
      <c r="CV176">
        <v>2</v>
      </c>
      <c r="CX176">
        <v>2</v>
      </c>
      <c r="CY176">
        <v>1</v>
      </c>
      <c r="CZ176">
        <v>1</v>
      </c>
      <c r="DA176">
        <v>2</v>
      </c>
      <c r="DB176">
        <v>1</v>
      </c>
      <c r="DC176">
        <v>7</v>
      </c>
      <c r="DD176">
        <v>1</v>
      </c>
      <c r="DE176">
        <v>1</v>
      </c>
      <c r="DF176">
        <v>8</v>
      </c>
      <c r="DH176">
        <v>2</v>
      </c>
      <c r="DI176">
        <v>2</v>
      </c>
      <c r="DJ176">
        <v>0</v>
      </c>
      <c r="DK176">
        <v>1</v>
      </c>
      <c r="DL176">
        <v>1</v>
      </c>
      <c r="DM176">
        <v>2</v>
      </c>
      <c r="DO176">
        <v>1</v>
      </c>
      <c r="DP176">
        <v>2</v>
      </c>
      <c r="DQ176">
        <v>3</v>
      </c>
      <c r="DR176">
        <v>6</v>
      </c>
      <c r="DW176">
        <v>1</v>
      </c>
      <c r="DX176">
        <v>4</v>
      </c>
      <c r="DY176">
        <v>2</v>
      </c>
      <c r="DZ176">
        <v>1</v>
      </c>
      <c r="EA176" t="s">
        <v>2617</v>
      </c>
      <c r="EB176">
        <v>761</v>
      </c>
      <c r="EC176">
        <v>12.68</v>
      </c>
      <c r="EE176">
        <v>2</v>
      </c>
      <c r="EF176">
        <v>1</v>
      </c>
      <c r="EG176" t="s">
        <v>302</v>
      </c>
      <c r="EI176">
        <v>1</v>
      </c>
      <c r="EJ176">
        <v>1</v>
      </c>
      <c r="EK176">
        <v>2</v>
      </c>
      <c r="EL176">
        <v>6</v>
      </c>
      <c r="EM176">
        <v>20</v>
      </c>
      <c r="ET176" t="s">
        <v>648</v>
      </c>
      <c r="EU176" t="s">
        <v>201</v>
      </c>
      <c r="EV176" t="s">
        <v>202</v>
      </c>
      <c r="EZ176">
        <v>1240</v>
      </c>
      <c r="FA176" t="s">
        <v>2204</v>
      </c>
      <c r="FB176" t="s">
        <v>204</v>
      </c>
      <c r="FC176">
        <v>0</v>
      </c>
      <c r="FD176" t="s">
        <v>2429</v>
      </c>
      <c r="FE176" t="s">
        <v>2401</v>
      </c>
      <c r="FF176">
        <v>12</v>
      </c>
      <c r="FI176">
        <v>2.5</v>
      </c>
      <c r="FJ176">
        <v>4</v>
      </c>
      <c r="FK176" t="s">
        <v>2220</v>
      </c>
      <c r="FL176">
        <v>1.5</v>
      </c>
      <c r="FM176">
        <v>1</v>
      </c>
      <c r="FN176" t="s">
        <v>2213</v>
      </c>
      <c r="FO176">
        <v>0</v>
      </c>
      <c r="FP176">
        <v>1</v>
      </c>
      <c r="FQ176">
        <v>0</v>
      </c>
      <c r="FR176">
        <v>0</v>
      </c>
      <c r="FS176" t="s">
        <v>2182</v>
      </c>
    </row>
    <row r="177" spans="1:175" x14ac:dyDescent="0.3">
      <c r="A177">
        <v>4474</v>
      </c>
      <c r="B177" t="s">
        <v>2618</v>
      </c>
      <c r="C177" t="s">
        <v>265</v>
      </c>
      <c r="D177" t="s">
        <v>2619</v>
      </c>
      <c r="E177" t="s">
        <v>267</v>
      </c>
      <c r="F177" t="s">
        <v>2620</v>
      </c>
      <c r="G177">
        <v>1</v>
      </c>
      <c r="H177">
        <v>1</v>
      </c>
      <c r="I177">
        <v>2</v>
      </c>
      <c r="J177">
        <v>1</v>
      </c>
      <c r="K177">
        <v>2</v>
      </c>
      <c r="O177">
        <v>1</v>
      </c>
      <c r="P177">
        <v>1</v>
      </c>
      <c r="Q177">
        <v>2</v>
      </c>
      <c r="R177">
        <v>2</v>
      </c>
      <c r="U177">
        <v>2</v>
      </c>
      <c r="W177">
        <v>1</v>
      </c>
      <c r="Y177">
        <v>1</v>
      </c>
      <c r="Z177">
        <v>1</v>
      </c>
      <c r="AA177">
        <v>1</v>
      </c>
      <c r="AB177">
        <v>2013</v>
      </c>
      <c r="AC177">
        <v>4</v>
      </c>
      <c r="AD177">
        <v>1</v>
      </c>
      <c r="AE177">
        <v>-98</v>
      </c>
      <c r="AF177">
        <v>-98</v>
      </c>
      <c r="AG177">
        <v>1</v>
      </c>
      <c r="AV177">
        <v>3</v>
      </c>
      <c r="AX177">
        <v>4</v>
      </c>
      <c r="AY177">
        <v>2</v>
      </c>
      <c r="AZ177">
        <v>1</v>
      </c>
      <c r="BA177">
        <v>0</v>
      </c>
      <c r="BB177">
        <v>1</v>
      </c>
      <c r="BC177">
        <v>0</v>
      </c>
      <c r="BD177">
        <v>2</v>
      </c>
      <c r="BE177">
        <v>1</v>
      </c>
      <c r="BF177">
        <v>1</v>
      </c>
      <c r="BG177">
        <v>1</v>
      </c>
      <c r="BH177">
        <v>1</v>
      </c>
      <c r="BJ177">
        <v>1</v>
      </c>
      <c r="BK177">
        <v>-98</v>
      </c>
      <c r="BL177">
        <v>3</v>
      </c>
      <c r="BS177">
        <v>5</v>
      </c>
      <c r="BU177">
        <v>2</v>
      </c>
      <c r="BW177">
        <v>-98</v>
      </c>
      <c r="BX177">
        <v>-98</v>
      </c>
      <c r="BY177">
        <v>1</v>
      </c>
      <c r="BZ177">
        <v>1</v>
      </c>
      <c r="CA177">
        <v>1</v>
      </c>
      <c r="CB177">
        <v>1</v>
      </c>
      <c r="CC177">
        <v>2</v>
      </c>
      <c r="CD177">
        <v>2</v>
      </c>
      <c r="CE177">
        <v>1</v>
      </c>
      <c r="CF177">
        <v>1</v>
      </c>
      <c r="CG177">
        <v>2</v>
      </c>
      <c r="CH177">
        <v>1</v>
      </c>
      <c r="CI177">
        <v>1</v>
      </c>
      <c r="CJ177">
        <v>2</v>
      </c>
      <c r="CK177">
        <v>7</v>
      </c>
      <c r="CL177">
        <v>1</v>
      </c>
      <c r="CM177">
        <v>4</v>
      </c>
      <c r="CN177">
        <v>1</v>
      </c>
      <c r="CO177">
        <v>1</v>
      </c>
      <c r="CP177">
        <v>1</v>
      </c>
      <c r="CQ177">
        <v>1</v>
      </c>
      <c r="CR177">
        <v>1</v>
      </c>
      <c r="CS177">
        <v>0</v>
      </c>
      <c r="CV177">
        <v>2</v>
      </c>
      <c r="CX177">
        <v>2</v>
      </c>
      <c r="CY177">
        <v>4</v>
      </c>
      <c r="CZ177">
        <v>1</v>
      </c>
      <c r="DA177">
        <v>3</v>
      </c>
      <c r="DB177">
        <v>1</v>
      </c>
      <c r="DC177">
        <v>10</v>
      </c>
      <c r="DD177">
        <v>2</v>
      </c>
      <c r="DE177">
        <v>1</v>
      </c>
      <c r="DF177">
        <v>1</v>
      </c>
      <c r="DG177">
        <v>0</v>
      </c>
      <c r="DH177">
        <v>0</v>
      </c>
      <c r="DI177">
        <v>0</v>
      </c>
      <c r="DJ177">
        <v>0</v>
      </c>
      <c r="DK177">
        <v>-99</v>
      </c>
      <c r="DO177">
        <v>-98</v>
      </c>
      <c r="DP177">
        <v>-98</v>
      </c>
      <c r="DQ177">
        <v>-98</v>
      </c>
      <c r="DR177">
        <v>-98</v>
      </c>
      <c r="DW177">
        <v>-98</v>
      </c>
      <c r="DX177">
        <v>-98</v>
      </c>
      <c r="DY177">
        <v>-98</v>
      </c>
      <c r="DZ177">
        <v>2</v>
      </c>
      <c r="EA177" t="s">
        <v>229</v>
      </c>
      <c r="EB177">
        <v>808</v>
      </c>
      <c r="EC177">
        <v>13.47</v>
      </c>
      <c r="EE177">
        <v>2</v>
      </c>
      <c r="EF177">
        <v>1</v>
      </c>
      <c r="EG177" t="s">
        <v>405</v>
      </c>
      <c r="EI177">
        <v>1</v>
      </c>
      <c r="EJ177">
        <v>1</v>
      </c>
      <c r="EK177">
        <v>3</v>
      </c>
      <c r="EL177">
        <v>12</v>
      </c>
      <c r="EM177">
        <v>33</v>
      </c>
      <c r="ET177" t="s">
        <v>648</v>
      </c>
      <c r="EU177" t="s">
        <v>201</v>
      </c>
      <c r="EV177" t="s">
        <v>202</v>
      </c>
      <c r="EZ177">
        <v>2001</v>
      </c>
      <c r="FA177" t="s">
        <v>237</v>
      </c>
      <c r="FB177" t="s">
        <v>204</v>
      </c>
      <c r="FC177">
        <v>0</v>
      </c>
      <c r="FD177" t="s">
        <v>2406</v>
      </c>
      <c r="FE177" t="s">
        <v>2401</v>
      </c>
      <c r="FF177">
        <v>12</v>
      </c>
      <c r="FK177" t="s">
        <v>2206</v>
      </c>
      <c r="FM177">
        <v>1</v>
      </c>
      <c r="FN177" t="s">
        <v>2221</v>
      </c>
      <c r="FO177">
        <v>0</v>
      </c>
      <c r="FP177">
        <v>1</v>
      </c>
      <c r="FQ177">
        <v>0</v>
      </c>
      <c r="FR177">
        <v>0</v>
      </c>
      <c r="FS177" t="s">
        <v>2182</v>
      </c>
    </row>
    <row r="178" spans="1:175" x14ac:dyDescent="0.3">
      <c r="A178">
        <v>4560</v>
      </c>
      <c r="B178" t="s">
        <v>722</v>
      </c>
      <c r="C178" t="s">
        <v>212</v>
      </c>
      <c r="D178" t="s">
        <v>723</v>
      </c>
      <c r="E178" t="s">
        <v>214</v>
      </c>
      <c r="F178" t="s">
        <v>724</v>
      </c>
      <c r="G178">
        <v>1</v>
      </c>
      <c r="H178">
        <v>1</v>
      </c>
      <c r="I178">
        <v>2</v>
      </c>
      <c r="J178">
        <v>1</v>
      </c>
      <c r="K178">
        <v>2</v>
      </c>
      <c r="O178">
        <v>1</v>
      </c>
      <c r="P178">
        <v>1</v>
      </c>
      <c r="Q178">
        <v>2</v>
      </c>
      <c r="R178">
        <v>3</v>
      </c>
      <c r="T178">
        <v>2</v>
      </c>
      <c r="U178">
        <v>1</v>
      </c>
      <c r="W178">
        <v>1</v>
      </c>
      <c r="Y178">
        <v>1</v>
      </c>
      <c r="Z178">
        <v>1</v>
      </c>
      <c r="AA178">
        <v>1</v>
      </c>
      <c r="AB178">
        <v>2012</v>
      </c>
      <c r="AC178">
        <v>2</v>
      </c>
      <c r="AD178">
        <v>4</v>
      </c>
      <c r="AE178">
        <v>1</v>
      </c>
      <c r="AF178">
        <v>4</v>
      </c>
      <c r="AG178">
        <v>1</v>
      </c>
      <c r="AV178">
        <v>1</v>
      </c>
      <c r="AX178">
        <v>1</v>
      </c>
      <c r="AY178">
        <v>2</v>
      </c>
      <c r="BB178">
        <v>1</v>
      </c>
      <c r="BC178">
        <v>0</v>
      </c>
      <c r="BD178">
        <v>2</v>
      </c>
      <c r="BE178">
        <v>2</v>
      </c>
      <c r="BF178">
        <v>1</v>
      </c>
      <c r="BG178">
        <v>1</v>
      </c>
      <c r="BH178">
        <v>1</v>
      </c>
      <c r="BJ178">
        <v>1</v>
      </c>
      <c r="BK178">
        <v>5</v>
      </c>
      <c r="BL178">
        <v>6</v>
      </c>
      <c r="BS178">
        <v>3</v>
      </c>
      <c r="BW178">
        <v>1</v>
      </c>
      <c r="BX178">
        <v>1</v>
      </c>
      <c r="BY178">
        <v>1</v>
      </c>
      <c r="BZ178">
        <v>1</v>
      </c>
      <c r="CA178">
        <v>1</v>
      </c>
      <c r="CB178">
        <v>2</v>
      </c>
      <c r="CC178">
        <v>1</v>
      </c>
      <c r="CD178">
        <v>2</v>
      </c>
      <c r="CE178">
        <v>2</v>
      </c>
      <c r="CF178">
        <v>1</v>
      </c>
      <c r="CG178">
        <v>2</v>
      </c>
      <c r="CH178">
        <v>1</v>
      </c>
      <c r="CI178">
        <v>1</v>
      </c>
      <c r="CJ178">
        <v>2</v>
      </c>
      <c r="CK178">
        <v>6</v>
      </c>
      <c r="CL178">
        <v>2</v>
      </c>
      <c r="CM178">
        <v>1</v>
      </c>
      <c r="CN178">
        <v>1</v>
      </c>
      <c r="CO178">
        <v>1</v>
      </c>
      <c r="CP178">
        <v>1</v>
      </c>
      <c r="CQ178">
        <v>1</v>
      </c>
      <c r="CR178">
        <v>1</v>
      </c>
      <c r="CS178">
        <v>0</v>
      </c>
      <c r="CV178">
        <v>2</v>
      </c>
      <c r="CX178">
        <v>2</v>
      </c>
      <c r="CY178">
        <v>2</v>
      </c>
      <c r="CZ178">
        <v>1</v>
      </c>
      <c r="DA178">
        <v>2</v>
      </c>
      <c r="DB178">
        <v>1</v>
      </c>
      <c r="DC178">
        <v>5</v>
      </c>
      <c r="DD178">
        <v>2</v>
      </c>
      <c r="DE178">
        <v>1</v>
      </c>
      <c r="DF178">
        <v>2</v>
      </c>
      <c r="DH178">
        <v>0</v>
      </c>
      <c r="DI178">
        <v>0</v>
      </c>
      <c r="DJ178">
        <v>2</v>
      </c>
      <c r="DO178">
        <v>1</v>
      </c>
      <c r="DP178">
        <v>1</v>
      </c>
      <c r="DQ178">
        <v>6</v>
      </c>
      <c r="DR178">
        <v>1</v>
      </c>
      <c r="DW178">
        <v>2</v>
      </c>
      <c r="DX178">
        <v>8</v>
      </c>
      <c r="DY178">
        <v>1</v>
      </c>
      <c r="DZ178">
        <v>1</v>
      </c>
      <c r="EA178" t="s">
        <v>262</v>
      </c>
      <c r="EB178">
        <v>925</v>
      </c>
      <c r="EC178">
        <v>15.42</v>
      </c>
      <c r="EE178">
        <v>2</v>
      </c>
      <c r="EF178">
        <v>1</v>
      </c>
      <c r="EG178" t="s">
        <v>725</v>
      </c>
      <c r="EI178">
        <v>1</v>
      </c>
      <c r="EJ178">
        <v>1</v>
      </c>
      <c r="EK178">
        <v>3</v>
      </c>
      <c r="EL178">
        <v>8</v>
      </c>
      <c r="EM178">
        <v>25</v>
      </c>
      <c r="ET178" t="s">
        <v>648</v>
      </c>
      <c r="EU178" t="s">
        <v>201</v>
      </c>
      <c r="EV178" t="s">
        <v>202</v>
      </c>
      <c r="EZ178">
        <v>1418</v>
      </c>
      <c r="FA178" t="s">
        <v>237</v>
      </c>
      <c r="FB178" t="s">
        <v>204</v>
      </c>
      <c r="FC178">
        <v>0</v>
      </c>
      <c r="FD178" t="s">
        <v>2400</v>
      </c>
      <c r="FE178" t="s">
        <v>2401</v>
      </c>
      <c r="FF178">
        <v>12</v>
      </c>
      <c r="FI178">
        <v>12.5</v>
      </c>
      <c r="FJ178">
        <v>4</v>
      </c>
      <c r="FK178" t="s">
        <v>2233</v>
      </c>
      <c r="FL178">
        <v>0.5</v>
      </c>
      <c r="FM178">
        <v>1</v>
      </c>
      <c r="FN178" t="s">
        <v>2213</v>
      </c>
      <c r="FO178">
        <v>1</v>
      </c>
      <c r="FP178">
        <v>0</v>
      </c>
      <c r="FQ178">
        <v>0</v>
      </c>
      <c r="FR178">
        <v>0</v>
      </c>
      <c r="FS178" t="s">
        <v>2214</v>
      </c>
    </row>
    <row r="179" spans="1:175" x14ac:dyDescent="0.3">
      <c r="A179">
        <v>4561</v>
      </c>
      <c r="B179" t="s">
        <v>2621</v>
      </c>
      <c r="C179" t="s">
        <v>212</v>
      </c>
      <c r="D179" t="s">
        <v>2622</v>
      </c>
      <c r="E179" t="s">
        <v>808</v>
      </c>
      <c r="F179" t="s">
        <v>2623</v>
      </c>
      <c r="G179">
        <v>1</v>
      </c>
      <c r="H179">
        <v>1</v>
      </c>
      <c r="I179">
        <v>2</v>
      </c>
      <c r="J179">
        <v>2</v>
      </c>
      <c r="O179">
        <v>1</v>
      </c>
      <c r="P179">
        <v>0</v>
      </c>
      <c r="Q179">
        <v>1</v>
      </c>
      <c r="R179">
        <v>3</v>
      </c>
      <c r="T179">
        <v>3</v>
      </c>
      <c r="U179">
        <v>2</v>
      </c>
      <c r="W179">
        <v>2</v>
      </c>
      <c r="Y179">
        <v>1</v>
      </c>
      <c r="Z179">
        <v>1</v>
      </c>
      <c r="AA179">
        <v>1</v>
      </c>
      <c r="AB179">
        <v>2012</v>
      </c>
      <c r="AC179">
        <v>2</v>
      </c>
      <c r="AD179">
        <v>3</v>
      </c>
      <c r="AE179">
        <v>1</v>
      </c>
      <c r="AF179">
        <v>5</v>
      </c>
      <c r="AG179">
        <v>1</v>
      </c>
      <c r="AV179">
        <v>2</v>
      </c>
      <c r="AX179">
        <v>1</v>
      </c>
      <c r="AY179">
        <v>2</v>
      </c>
      <c r="BB179">
        <v>1</v>
      </c>
      <c r="BC179">
        <v>15</v>
      </c>
      <c r="BD179">
        <v>1</v>
      </c>
      <c r="BY179">
        <v>2</v>
      </c>
      <c r="BZ179">
        <v>2</v>
      </c>
      <c r="CA179">
        <v>1</v>
      </c>
      <c r="CB179">
        <v>2</v>
      </c>
      <c r="CC179">
        <v>1</v>
      </c>
      <c r="CD179">
        <v>2</v>
      </c>
      <c r="CE179">
        <v>2</v>
      </c>
      <c r="CF179">
        <v>1</v>
      </c>
      <c r="CG179">
        <v>2</v>
      </c>
      <c r="CH179">
        <v>2</v>
      </c>
      <c r="CI179">
        <v>1</v>
      </c>
      <c r="CJ179">
        <v>2</v>
      </c>
      <c r="CK179">
        <v>7</v>
      </c>
      <c r="CL179">
        <v>3</v>
      </c>
      <c r="CM179">
        <v>3</v>
      </c>
      <c r="CN179">
        <v>1</v>
      </c>
      <c r="CO179">
        <v>1</v>
      </c>
      <c r="CP179">
        <v>1</v>
      </c>
      <c r="CQ179">
        <v>1</v>
      </c>
      <c r="CR179">
        <v>1</v>
      </c>
      <c r="CS179">
        <v>0</v>
      </c>
      <c r="CV179">
        <v>2</v>
      </c>
      <c r="CX179">
        <v>2</v>
      </c>
      <c r="CY179">
        <v>5</v>
      </c>
      <c r="CZ179">
        <v>1</v>
      </c>
      <c r="DA179">
        <v>1</v>
      </c>
      <c r="DB179">
        <v>1</v>
      </c>
      <c r="DC179">
        <v>1.2</v>
      </c>
      <c r="DD179">
        <v>1</v>
      </c>
      <c r="DE179">
        <v>1</v>
      </c>
      <c r="DF179">
        <v>2</v>
      </c>
      <c r="DH179">
        <v>1</v>
      </c>
      <c r="DI179">
        <v>0</v>
      </c>
      <c r="DJ179">
        <v>0</v>
      </c>
      <c r="DK179">
        <v>1</v>
      </c>
      <c r="DO179">
        <v>2</v>
      </c>
      <c r="DP179">
        <v>2</v>
      </c>
      <c r="DQ179">
        <v>6</v>
      </c>
      <c r="DR179">
        <v>-98</v>
      </c>
      <c r="DW179">
        <v>2</v>
      </c>
      <c r="DX179">
        <v>2</v>
      </c>
      <c r="DY179">
        <v>1</v>
      </c>
      <c r="DZ179">
        <v>2</v>
      </c>
      <c r="EA179" t="s">
        <v>2624</v>
      </c>
      <c r="EB179">
        <v>899</v>
      </c>
      <c r="EC179">
        <v>14.98</v>
      </c>
      <c r="EE179">
        <v>2</v>
      </c>
      <c r="EF179">
        <v>1</v>
      </c>
      <c r="EG179" t="s">
        <v>445</v>
      </c>
      <c r="EI179">
        <v>1</v>
      </c>
      <c r="EJ179">
        <v>1</v>
      </c>
      <c r="EK179">
        <v>2</v>
      </c>
      <c r="EL179">
        <v>11</v>
      </c>
      <c r="EM179">
        <v>30</v>
      </c>
      <c r="ET179" t="s">
        <v>648</v>
      </c>
      <c r="EU179" t="s">
        <v>201</v>
      </c>
      <c r="EV179" t="s">
        <v>202</v>
      </c>
      <c r="EZ179">
        <v>1851</v>
      </c>
      <c r="FA179" t="s">
        <v>2204</v>
      </c>
      <c r="FB179" t="s">
        <v>204</v>
      </c>
      <c r="FC179">
        <v>0</v>
      </c>
      <c r="FD179" t="s">
        <v>2429</v>
      </c>
      <c r="FE179" t="s">
        <v>2401</v>
      </c>
      <c r="FF179">
        <v>12</v>
      </c>
      <c r="FI179">
        <v>7.5</v>
      </c>
      <c r="FJ179">
        <v>4</v>
      </c>
      <c r="FK179" t="s">
        <v>2220</v>
      </c>
      <c r="FL179">
        <v>0.5</v>
      </c>
      <c r="FM179">
        <v>0</v>
      </c>
      <c r="FN179" t="s">
        <v>2207</v>
      </c>
      <c r="FO179">
        <v>1</v>
      </c>
      <c r="FP179">
        <v>0</v>
      </c>
      <c r="FQ179">
        <v>0</v>
      </c>
      <c r="FR179">
        <v>0</v>
      </c>
      <c r="FS179" t="s">
        <v>2214</v>
      </c>
    </row>
    <row r="180" spans="1:175" x14ac:dyDescent="0.3">
      <c r="A180">
        <v>4563</v>
      </c>
      <c r="B180" t="s">
        <v>726</v>
      </c>
      <c r="C180" t="s">
        <v>194</v>
      </c>
      <c r="D180" t="s">
        <v>727</v>
      </c>
      <c r="E180" t="s">
        <v>299</v>
      </c>
      <c r="F180" t="s">
        <v>728</v>
      </c>
      <c r="G180">
        <v>1</v>
      </c>
      <c r="H180">
        <v>1</v>
      </c>
      <c r="I180">
        <v>2</v>
      </c>
      <c r="J180">
        <v>1</v>
      </c>
      <c r="K180">
        <v>2</v>
      </c>
      <c r="O180">
        <v>1</v>
      </c>
      <c r="P180">
        <v>1</v>
      </c>
      <c r="Q180">
        <v>2</v>
      </c>
      <c r="R180">
        <v>2</v>
      </c>
      <c r="U180">
        <v>1</v>
      </c>
      <c r="W180">
        <v>1</v>
      </c>
      <c r="Y180">
        <v>1</v>
      </c>
      <c r="Z180">
        <v>1</v>
      </c>
      <c r="AA180">
        <v>1</v>
      </c>
      <c r="AB180">
        <v>2010</v>
      </c>
      <c r="AC180">
        <v>4</v>
      </c>
      <c r="AD180">
        <v>3</v>
      </c>
      <c r="AE180">
        <v>1</v>
      </c>
      <c r="AF180">
        <v>5</v>
      </c>
      <c r="AG180">
        <v>1</v>
      </c>
      <c r="AV180">
        <v>4</v>
      </c>
      <c r="AX180">
        <v>1</v>
      </c>
      <c r="AY180">
        <v>1</v>
      </c>
      <c r="BB180">
        <v>1</v>
      </c>
      <c r="BC180">
        <v>0</v>
      </c>
      <c r="BD180">
        <v>2</v>
      </c>
      <c r="BE180">
        <v>2</v>
      </c>
      <c r="BF180">
        <v>1</v>
      </c>
      <c r="BG180">
        <v>1</v>
      </c>
      <c r="BH180">
        <v>1</v>
      </c>
      <c r="BJ180">
        <v>1</v>
      </c>
      <c r="BK180">
        <v>5</v>
      </c>
      <c r="BL180">
        <v>3</v>
      </c>
      <c r="BM180">
        <v>2</v>
      </c>
      <c r="BS180">
        <v>1</v>
      </c>
      <c r="BU180">
        <v>2</v>
      </c>
      <c r="BW180">
        <v>2</v>
      </c>
      <c r="BX180">
        <v>3</v>
      </c>
      <c r="BY180">
        <v>2</v>
      </c>
      <c r="BZ180">
        <v>1</v>
      </c>
      <c r="CA180">
        <v>2</v>
      </c>
      <c r="CB180">
        <v>2</v>
      </c>
      <c r="CC180">
        <v>2</v>
      </c>
      <c r="CD180">
        <v>2</v>
      </c>
      <c r="CE180">
        <v>1</v>
      </c>
      <c r="CF180">
        <v>2</v>
      </c>
      <c r="CG180">
        <v>-98</v>
      </c>
      <c r="CH180">
        <v>2</v>
      </c>
      <c r="CI180">
        <v>3</v>
      </c>
      <c r="CJ180">
        <v>2</v>
      </c>
      <c r="CK180">
        <v>4</v>
      </c>
      <c r="CL180">
        <v>1</v>
      </c>
      <c r="CM180">
        <v>4</v>
      </c>
      <c r="CN180">
        <v>1</v>
      </c>
      <c r="CO180">
        <v>2</v>
      </c>
      <c r="CP180">
        <v>1</v>
      </c>
      <c r="CQ180">
        <v>1</v>
      </c>
      <c r="CR180">
        <v>1</v>
      </c>
      <c r="CS180">
        <v>1</v>
      </c>
      <c r="CT180">
        <v>1</v>
      </c>
      <c r="CU180">
        <v>0</v>
      </c>
      <c r="CV180">
        <v>2</v>
      </c>
      <c r="CX180">
        <v>2</v>
      </c>
      <c r="CY180">
        <v>1</v>
      </c>
      <c r="CZ180">
        <v>1</v>
      </c>
      <c r="DA180">
        <v>3</v>
      </c>
      <c r="DB180">
        <v>1</v>
      </c>
      <c r="DC180">
        <v>6</v>
      </c>
      <c r="DD180">
        <v>-97</v>
      </c>
      <c r="DE180">
        <v>1</v>
      </c>
      <c r="DF180">
        <v>5</v>
      </c>
      <c r="DH180">
        <v>2</v>
      </c>
      <c r="DI180">
        <v>2</v>
      </c>
      <c r="DJ180">
        <v>2</v>
      </c>
      <c r="DO180">
        <v>1</v>
      </c>
      <c r="DP180">
        <v>2</v>
      </c>
      <c r="DQ180">
        <v>6</v>
      </c>
      <c r="DR180">
        <v>6</v>
      </c>
      <c r="DW180">
        <v>1</v>
      </c>
      <c r="DX180">
        <v>7</v>
      </c>
      <c r="DY180">
        <v>2</v>
      </c>
      <c r="DZ180">
        <v>1</v>
      </c>
      <c r="EA180" t="s">
        <v>681</v>
      </c>
      <c r="EB180">
        <v>954</v>
      </c>
      <c r="EC180">
        <v>15.9</v>
      </c>
      <c r="EE180">
        <v>2</v>
      </c>
      <c r="EF180">
        <v>1</v>
      </c>
      <c r="EG180" t="s">
        <v>729</v>
      </c>
      <c r="EI180">
        <v>1</v>
      </c>
      <c r="EJ180">
        <v>1</v>
      </c>
      <c r="EK180">
        <v>3</v>
      </c>
      <c r="EL180">
        <v>7</v>
      </c>
      <c r="EM180">
        <v>23</v>
      </c>
      <c r="ET180" t="s">
        <v>648</v>
      </c>
      <c r="EU180" t="s">
        <v>201</v>
      </c>
      <c r="EV180" t="s">
        <v>202</v>
      </c>
      <c r="EZ180">
        <v>2037</v>
      </c>
      <c r="FA180" t="s">
        <v>237</v>
      </c>
      <c r="FB180" t="s">
        <v>204</v>
      </c>
      <c r="FC180">
        <v>0</v>
      </c>
      <c r="FD180" t="s">
        <v>2452</v>
      </c>
      <c r="FE180" t="s">
        <v>2401</v>
      </c>
      <c r="FF180">
        <v>12</v>
      </c>
      <c r="FI180">
        <v>7.5</v>
      </c>
      <c r="FJ180">
        <v>4</v>
      </c>
      <c r="FK180" t="s">
        <v>2220</v>
      </c>
      <c r="FL180">
        <v>0.5</v>
      </c>
      <c r="FM180">
        <v>1</v>
      </c>
      <c r="FN180" t="s">
        <v>2213</v>
      </c>
      <c r="FO180">
        <v>1</v>
      </c>
      <c r="FP180">
        <v>0</v>
      </c>
      <c r="FQ180">
        <v>0</v>
      </c>
      <c r="FR180">
        <v>0</v>
      </c>
      <c r="FS180" t="s">
        <v>2214</v>
      </c>
    </row>
    <row r="181" spans="1:175" x14ac:dyDescent="0.3">
      <c r="A181">
        <v>4567</v>
      </c>
      <c r="B181" t="s">
        <v>730</v>
      </c>
      <c r="C181" t="s">
        <v>194</v>
      </c>
      <c r="D181" t="s">
        <v>731</v>
      </c>
      <c r="E181" t="s">
        <v>227</v>
      </c>
      <c r="F181" t="s">
        <v>732</v>
      </c>
      <c r="G181">
        <v>1</v>
      </c>
      <c r="H181">
        <v>1</v>
      </c>
      <c r="I181">
        <v>2</v>
      </c>
      <c r="J181">
        <v>1</v>
      </c>
      <c r="K181">
        <v>2</v>
      </c>
      <c r="O181">
        <v>1</v>
      </c>
      <c r="P181">
        <v>1</v>
      </c>
      <c r="Q181">
        <v>2</v>
      </c>
      <c r="R181">
        <v>2</v>
      </c>
      <c r="U181">
        <v>1</v>
      </c>
      <c r="W181">
        <v>1</v>
      </c>
      <c r="Y181">
        <v>1</v>
      </c>
      <c r="Z181">
        <v>1</v>
      </c>
      <c r="AA181">
        <v>1</v>
      </c>
      <c r="AB181">
        <v>2010</v>
      </c>
      <c r="AC181">
        <v>2</v>
      </c>
      <c r="AD181">
        <v>4</v>
      </c>
      <c r="AE181">
        <v>1</v>
      </c>
      <c r="AF181">
        <v>6</v>
      </c>
      <c r="AG181">
        <v>1</v>
      </c>
      <c r="AV181">
        <v>1</v>
      </c>
      <c r="AX181">
        <v>1</v>
      </c>
      <c r="AY181">
        <v>-97</v>
      </c>
      <c r="BB181">
        <v>1</v>
      </c>
      <c r="BC181">
        <v>0</v>
      </c>
      <c r="BD181">
        <v>2</v>
      </c>
      <c r="BE181">
        <v>2</v>
      </c>
      <c r="BF181">
        <v>1</v>
      </c>
      <c r="BG181">
        <v>1</v>
      </c>
      <c r="BH181">
        <v>1</v>
      </c>
      <c r="BJ181">
        <v>1</v>
      </c>
      <c r="BK181">
        <v>3</v>
      </c>
      <c r="BL181">
        <v>3</v>
      </c>
      <c r="BS181">
        <v>3</v>
      </c>
      <c r="BW181">
        <v>1</v>
      </c>
      <c r="BX181">
        <v>1</v>
      </c>
      <c r="BY181">
        <v>2</v>
      </c>
      <c r="BZ181">
        <v>2</v>
      </c>
      <c r="CA181">
        <v>2</v>
      </c>
      <c r="CB181">
        <v>2</v>
      </c>
      <c r="CC181">
        <v>2</v>
      </c>
      <c r="CD181">
        <v>2</v>
      </c>
      <c r="CE181">
        <v>2</v>
      </c>
      <c r="CF181">
        <v>2</v>
      </c>
      <c r="CG181">
        <v>2</v>
      </c>
      <c r="CH181">
        <v>1</v>
      </c>
      <c r="CI181">
        <v>2</v>
      </c>
      <c r="CJ181">
        <v>2</v>
      </c>
      <c r="CK181">
        <v>7</v>
      </c>
      <c r="CL181">
        <v>1</v>
      </c>
      <c r="CM181">
        <v>4</v>
      </c>
      <c r="CN181">
        <v>1</v>
      </c>
      <c r="CO181">
        <v>2</v>
      </c>
      <c r="CP181">
        <v>1</v>
      </c>
      <c r="CQ181">
        <v>2</v>
      </c>
      <c r="CR181">
        <v>1</v>
      </c>
      <c r="CS181">
        <v>0</v>
      </c>
      <c r="CV181">
        <v>2</v>
      </c>
      <c r="CX181">
        <v>2</v>
      </c>
      <c r="CY181">
        <v>1</v>
      </c>
      <c r="CZ181">
        <v>1</v>
      </c>
      <c r="DA181">
        <v>3</v>
      </c>
      <c r="DB181">
        <v>1</v>
      </c>
      <c r="DC181">
        <v>11</v>
      </c>
      <c r="DD181">
        <v>5</v>
      </c>
      <c r="DE181">
        <v>1</v>
      </c>
      <c r="DF181">
        <v>5</v>
      </c>
      <c r="DH181">
        <v>3</v>
      </c>
      <c r="DI181">
        <v>0</v>
      </c>
      <c r="DJ181">
        <v>1</v>
      </c>
      <c r="DK181">
        <v>1</v>
      </c>
      <c r="DO181">
        <v>1</v>
      </c>
      <c r="DP181">
        <v>1</v>
      </c>
      <c r="DQ181">
        <v>4</v>
      </c>
      <c r="DR181">
        <v>6</v>
      </c>
      <c r="DW181">
        <v>1</v>
      </c>
      <c r="DX181">
        <v>-98</v>
      </c>
      <c r="DY181">
        <v>1</v>
      </c>
      <c r="DZ181">
        <v>2</v>
      </c>
      <c r="EA181" t="s">
        <v>733</v>
      </c>
      <c r="EB181">
        <v>1266</v>
      </c>
      <c r="EC181">
        <v>21.1</v>
      </c>
      <c r="EE181">
        <v>2</v>
      </c>
      <c r="EF181">
        <v>1</v>
      </c>
      <c r="EG181" t="s">
        <v>323</v>
      </c>
      <c r="EI181">
        <v>1</v>
      </c>
      <c r="EJ181">
        <v>1</v>
      </c>
      <c r="EK181">
        <v>3</v>
      </c>
      <c r="EL181">
        <v>6</v>
      </c>
      <c r="EM181">
        <v>21</v>
      </c>
      <c r="ET181" t="s">
        <v>648</v>
      </c>
      <c r="EU181" t="s">
        <v>201</v>
      </c>
      <c r="EV181" t="s">
        <v>202</v>
      </c>
      <c r="EZ181">
        <v>1240</v>
      </c>
      <c r="FA181" t="s">
        <v>237</v>
      </c>
      <c r="FB181" t="s">
        <v>204</v>
      </c>
      <c r="FC181">
        <v>0</v>
      </c>
      <c r="FD181" t="s">
        <v>2400</v>
      </c>
      <c r="FE181" t="s">
        <v>2401</v>
      </c>
      <c r="FF181">
        <v>12</v>
      </c>
      <c r="FI181">
        <v>2.5</v>
      </c>
      <c r="FJ181">
        <v>4</v>
      </c>
      <c r="FK181" t="s">
        <v>2233</v>
      </c>
      <c r="FL181">
        <v>0.5</v>
      </c>
      <c r="FM181">
        <v>1</v>
      </c>
      <c r="FN181" t="s">
        <v>2213</v>
      </c>
      <c r="FO181">
        <v>1</v>
      </c>
      <c r="FP181">
        <v>0</v>
      </c>
      <c r="FQ181">
        <v>0</v>
      </c>
      <c r="FR181">
        <v>0</v>
      </c>
      <c r="FS181" t="s">
        <v>2214</v>
      </c>
    </row>
    <row r="182" spans="1:175" x14ac:dyDescent="0.3">
      <c r="A182">
        <v>4682</v>
      </c>
      <c r="B182" t="s">
        <v>748</v>
      </c>
      <c r="C182" t="s">
        <v>212</v>
      </c>
      <c r="D182" t="s">
        <v>749</v>
      </c>
      <c r="E182" t="s">
        <v>293</v>
      </c>
      <c r="F182" t="s">
        <v>750</v>
      </c>
      <c r="G182">
        <v>1</v>
      </c>
      <c r="H182">
        <v>1</v>
      </c>
      <c r="I182">
        <v>2</v>
      </c>
      <c r="J182">
        <v>1</v>
      </c>
      <c r="K182">
        <v>2</v>
      </c>
      <c r="O182">
        <v>1</v>
      </c>
      <c r="P182">
        <v>1</v>
      </c>
      <c r="Q182">
        <v>2</v>
      </c>
      <c r="R182">
        <v>2</v>
      </c>
      <c r="U182">
        <v>1</v>
      </c>
      <c r="W182">
        <v>1</v>
      </c>
      <c r="Y182">
        <v>1</v>
      </c>
      <c r="Z182">
        <v>1</v>
      </c>
      <c r="AA182">
        <v>1</v>
      </c>
      <c r="AB182">
        <v>2013</v>
      </c>
      <c r="AC182">
        <v>2</v>
      </c>
      <c r="AD182">
        <v>4</v>
      </c>
      <c r="AE182">
        <v>1</v>
      </c>
      <c r="AF182">
        <v>5</v>
      </c>
      <c r="AG182">
        <v>1</v>
      </c>
      <c r="AV182">
        <v>3</v>
      </c>
      <c r="AX182">
        <v>5</v>
      </c>
      <c r="AY182">
        <v>-77</v>
      </c>
      <c r="AZ182">
        <v>1</v>
      </c>
      <c r="BA182">
        <v>0</v>
      </c>
      <c r="BB182">
        <v>1</v>
      </c>
      <c r="BC182">
        <v>0</v>
      </c>
      <c r="BD182">
        <v>2</v>
      </c>
      <c r="BE182">
        <v>2</v>
      </c>
      <c r="BF182">
        <v>1</v>
      </c>
      <c r="BG182">
        <v>1</v>
      </c>
      <c r="BH182">
        <v>2</v>
      </c>
      <c r="BI182">
        <v>1</v>
      </c>
      <c r="BJ182">
        <v>1</v>
      </c>
      <c r="BK182">
        <v>6</v>
      </c>
      <c r="BL182">
        <v>2</v>
      </c>
      <c r="BM182">
        <v>-77</v>
      </c>
      <c r="BS182">
        <v>2</v>
      </c>
      <c r="BT182">
        <v>2</v>
      </c>
      <c r="BU182">
        <v>2</v>
      </c>
      <c r="BW182">
        <v>1</v>
      </c>
      <c r="BX182">
        <v>1</v>
      </c>
      <c r="BY182">
        <v>1</v>
      </c>
      <c r="BZ182">
        <v>1</v>
      </c>
      <c r="CA182">
        <v>1</v>
      </c>
      <c r="CB182">
        <v>1</v>
      </c>
      <c r="CC182">
        <v>1</v>
      </c>
      <c r="CD182">
        <v>2</v>
      </c>
      <c r="CE182">
        <v>2</v>
      </c>
      <c r="CF182">
        <v>1</v>
      </c>
      <c r="CG182">
        <v>1</v>
      </c>
      <c r="CH182">
        <v>2</v>
      </c>
      <c r="CI182">
        <v>2</v>
      </c>
      <c r="CJ182">
        <v>1</v>
      </c>
      <c r="CK182">
        <v>7</v>
      </c>
      <c r="CL182">
        <v>1</v>
      </c>
      <c r="CM182">
        <v>4</v>
      </c>
      <c r="CN182">
        <v>1</v>
      </c>
      <c r="CO182">
        <v>1</v>
      </c>
      <c r="CP182">
        <v>1</v>
      </c>
      <c r="CQ182">
        <v>1</v>
      </c>
      <c r="CR182">
        <v>1</v>
      </c>
      <c r="CS182">
        <v>0</v>
      </c>
      <c r="CV182">
        <v>2</v>
      </c>
      <c r="CX182">
        <v>2</v>
      </c>
      <c r="CY182">
        <v>1</v>
      </c>
      <c r="CZ182">
        <v>1</v>
      </c>
      <c r="DA182">
        <v>3</v>
      </c>
      <c r="DB182">
        <v>1</v>
      </c>
      <c r="DC182">
        <v>20</v>
      </c>
      <c r="DD182">
        <v>1</v>
      </c>
      <c r="DE182">
        <v>1</v>
      </c>
      <c r="DF182">
        <v>4</v>
      </c>
      <c r="DH182">
        <v>0</v>
      </c>
      <c r="DI182">
        <v>2</v>
      </c>
      <c r="DJ182">
        <v>0</v>
      </c>
      <c r="DK182">
        <v>0</v>
      </c>
      <c r="DL182">
        <v>0</v>
      </c>
      <c r="DM182">
        <v>2</v>
      </c>
      <c r="DO182">
        <v>1</v>
      </c>
      <c r="DP182">
        <v>2</v>
      </c>
      <c r="DQ182">
        <v>8</v>
      </c>
      <c r="DR182">
        <v>1</v>
      </c>
      <c r="DW182">
        <v>2</v>
      </c>
      <c r="DX182">
        <v>8</v>
      </c>
      <c r="DY182">
        <v>1</v>
      </c>
      <c r="DZ182">
        <v>2</v>
      </c>
      <c r="EA182" t="s">
        <v>751</v>
      </c>
      <c r="EB182">
        <v>753</v>
      </c>
      <c r="EC182">
        <v>12.55</v>
      </c>
      <c r="EE182">
        <v>2</v>
      </c>
      <c r="EF182">
        <v>1</v>
      </c>
      <c r="EG182" t="s">
        <v>369</v>
      </c>
      <c r="EI182">
        <v>1</v>
      </c>
      <c r="EJ182">
        <v>1</v>
      </c>
      <c r="EK182">
        <v>3</v>
      </c>
      <c r="EL182">
        <v>10</v>
      </c>
      <c r="EM182">
        <v>29</v>
      </c>
      <c r="ET182" t="s">
        <v>739</v>
      </c>
      <c r="EU182" t="s">
        <v>201</v>
      </c>
      <c r="EV182" t="s">
        <v>202</v>
      </c>
      <c r="EZ182">
        <v>1747</v>
      </c>
      <c r="FA182" t="s">
        <v>237</v>
      </c>
      <c r="FB182" t="s">
        <v>204</v>
      </c>
      <c r="FC182">
        <v>0</v>
      </c>
      <c r="FD182" t="s">
        <v>2406</v>
      </c>
      <c r="FE182" t="s">
        <v>2401</v>
      </c>
      <c r="FF182">
        <v>12</v>
      </c>
      <c r="FI182">
        <v>7.5</v>
      </c>
      <c r="FJ182">
        <v>4</v>
      </c>
      <c r="FK182" t="s">
        <v>2233</v>
      </c>
      <c r="FL182">
        <v>0.5</v>
      </c>
      <c r="FM182">
        <v>1</v>
      </c>
      <c r="FN182" t="s">
        <v>2213</v>
      </c>
      <c r="FO182">
        <v>0</v>
      </c>
      <c r="FP182">
        <v>1</v>
      </c>
      <c r="FQ182">
        <v>0</v>
      </c>
      <c r="FR182">
        <v>0</v>
      </c>
      <c r="FS182" t="s">
        <v>2182</v>
      </c>
    </row>
    <row r="183" spans="1:175" x14ac:dyDescent="0.3">
      <c r="A183">
        <v>4687</v>
      </c>
      <c r="B183" t="s">
        <v>2625</v>
      </c>
      <c r="C183" t="s">
        <v>194</v>
      </c>
      <c r="D183" t="s">
        <v>2626</v>
      </c>
      <c r="E183" t="s">
        <v>196</v>
      </c>
      <c r="F183" t="s">
        <v>2627</v>
      </c>
      <c r="G183">
        <v>1</v>
      </c>
      <c r="H183">
        <v>1</v>
      </c>
      <c r="I183">
        <v>2</v>
      </c>
      <c r="J183">
        <v>2</v>
      </c>
      <c r="O183">
        <v>1</v>
      </c>
      <c r="P183">
        <v>0</v>
      </c>
      <c r="Q183">
        <v>1</v>
      </c>
      <c r="R183">
        <v>2</v>
      </c>
      <c r="U183">
        <v>2</v>
      </c>
      <c r="W183">
        <v>1</v>
      </c>
      <c r="Y183">
        <v>1</v>
      </c>
      <c r="Z183">
        <v>1</v>
      </c>
      <c r="AA183">
        <v>-98</v>
      </c>
      <c r="AC183">
        <v>2</v>
      </c>
      <c r="AD183">
        <v>4</v>
      </c>
      <c r="AE183">
        <v>2</v>
      </c>
      <c r="AF183">
        <v>5</v>
      </c>
      <c r="AG183">
        <v>1</v>
      </c>
      <c r="AV183">
        <v>2</v>
      </c>
      <c r="AX183">
        <v>4</v>
      </c>
      <c r="AY183">
        <v>-77</v>
      </c>
      <c r="BB183">
        <v>-98</v>
      </c>
      <c r="BD183">
        <v>2</v>
      </c>
      <c r="BE183">
        <v>1</v>
      </c>
      <c r="BY183">
        <v>2</v>
      </c>
      <c r="BZ183">
        <v>1</v>
      </c>
      <c r="CA183">
        <v>1</v>
      </c>
      <c r="CB183">
        <v>2</v>
      </c>
      <c r="CC183">
        <v>1</v>
      </c>
      <c r="CD183">
        <v>2</v>
      </c>
      <c r="CE183">
        <v>2</v>
      </c>
      <c r="CF183">
        <v>2</v>
      </c>
      <c r="CG183">
        <v>2</v>
      </c>
      <c r="CH183">
        <v>1</v>
      </c>
      <c r="CI183">
        <v>1</v>
      </c>
      <c r="CJ183">
        <v>2</v>
      </c>
      <c r="CK183">
        <v>7</v>
      </c>
      <c r="CL183">
        <v>1</v>
      </c>
      <c r="CM183">
        <v>3</v>
      </c>
      <c r="CN183">
        <v>1</v>
      </c>
      <c r="CO183">
        <v>2</v>
      </c>
      <c r="CP183">
        <v>1</v>
      </c>
      <c r="CQ183">
        <v>2</v>
      </c>
      <c r="CR183">
        <v>1</v>
      </c>
      <c r="CS183">
        <v>0</v>
      </c>
      <c r="CV183">
        <v>2</v>
      </c>
      <c r="CX183">
        <v>2</v>
      </c>
      <c r="CY183">
        <v>1</v>
      </c>
      <c r="CZ183">
        <v>1</v>
      </c>
      <c r="DA183">
        <v>3</v>
      </c>
      <c r="DB183">
        <v>1</v>
      </c>
      <c r="DC183">
        <v>4</v>
      </c>
      <c r="DD183">
        <v>5</v>
      </c>
      <c r="DE183">
        <v>1</v>
      </c>
      <c r="DF183">
        <v>4</v>
      </c>
      <c r="DH183">
        <v>3</v>
      </c>
      <c r="DI183">
        <v>2</v>
      </c>
      <c r="DO183">
        <v>1</v>
      </c>
      <c r="DP183">
        <v>2</v>
      </c>
      <c r="DQ183">
        <v>5</v>
      </c>
      <c r="DR183">
        <v>6</v>
      </c>
      <c r="DW183">
        <v>1</v>
      </c>
      <c r="DX183">
        <v>2</v>
      </c>
      <c r="DY183">
        <v>1</v>
      </c>
      <c r="DZ183">
        <v>2</v>
      </c>
      <c r="EA183" t="s">
        <v>485</v>
      </c>
      <c r="EB183">
        <v>868</v>
      </c>
      <c r="EC183">
        <v>14.47</v>
      </c>
      <c r="EE183">
        <v>2</v>
      </c>
      <c r="EF183">
        <v>1</v>
      </c>
      <c r="EG183" t="s">
        <v>365</v>
      </c>
      <c r="EI183">
        <v>1</v>
      </c>
      <c r="EJ183">
        <v>1</v>
      </c>
      <c r="EK183">
        <v>2</v>
      </c>
      <c r="EL183">
        <v>5</v>
      </c>
      <c r="EM183">
        <v>18</v>
      </c>
      <c r="ET183" t="s">
        <v>739</v>
      </c>
      <c r="EU183" t="s">
        <v>201</v>
      </c>
      <c r="EV183" t="s">
        <v>202</v>
      </c>
      <c r="EZ183">
        <v>1752</v>
      </c>
      <c r="FA183" t="s">
        <v>2204</v>
      </c>
      <c r="FB183" t="s">
        <v>204</v>
      </c>
      <c r="FC183">
        <v>0</v>
      </c>
      <c r="FD183" t="s">
        <v>2429</v>
      </c>
      <c r="FE183" t="s">
        <v>2401</v>
      </c>
      <c r="FF183">
        <v>12</v>
      </c>
      <c r="FI183">
        <v>7.5</v>
      </c>
      <c r="FJ183">
        <v>4</v>
      </c>
      <c r="FK183" t="s">
        <v>2233</v>
      </c>
      <c r="FL183">
        <v>1.5</v>
      </c>
      <c r="FM183">
        <v>1</v>
      </c>
      <c r="FN183" t="s">
        <v>2221</v>
      </c>
      <c r="FO183">
        <v>0</v>
      </c>
      <c r="FP183">
        <v>1</v>
      </c>
      <c r="FQ183">
        <v>0</v>
      </c>
      <c r="FR183">
        <v>0</v>
      </c>
      <c r="FS183" t="s">
        <v>2182</v>
      </c>
    </row>
    <row r="184" spans="1:175" x14ac:dyDescent="0.3">
      <c r="A184">
        <v>4783</v>
      </c>
      <c r="B184" t="s">
        <v>759</v>
      </c>
      <c r="C184" t="s">
        <v>212</v>
      </c>
      <c r="D184" t="s">
        <v>760</v>
      </c>
      <c r="E184" t="s">
        <v>309</v>
      </c>
      <c r="F184" t="s">
        <v>761</v>
      </c>
      <c r="G184">
        <v>1</v>
      </c>
      <c r="H184">
        <v>1</v>
      </c>
      <c r="I184">
        <v>2</v>
      </c>
      <c r="J184">
        <v>1</v>
      </c>
      <c r="K184">
        <v>2</v>
      </c>
      <c r="O184">
        <v>1</v>
      </c>
      <c r="P184">
        <v>1</v>
      </c>
      <c r="Q184">
        <v>2</v>
      </c>
      <c r="R184">
        <v>2</v>
      </c>
      <c r="U184">
        <v>2</v>
      </c>
      <c r="W184">
        <v>1</v>
      </c>
      <c r="Y184">
        <v>1</v>
      </c>
      <c r="Z184">
        <v>1</v>
      </c>
      <c r="AA184">
        <v>1</v>
      </c>
      <c r="AB184">
        <v>2012</v>
      </c>
      <c r="AC184">
        <v>2</v>
      </c>
      <c r="AD184">
        <v>3</v>
      </c>
      <c r="AE184">
        <v>1</v>
      </c>
      <c r="AF184">
        <v>4</v>
      </c>
      <c r="AG184">
        <v>1</v>
      </c>
      <c r="AV184">
        <v>2</v>
      </c>
      <c r="AX184">
        <v>4</v>
      </c>
      <c r="AY184">
        <v>1</v>
      </c>
      <c r="BB184">
        <v>-98</v>
      </c>
      <c r="BD184">
        <v>2</v>
      </c>
      <c r="BE184">
        <v>2</v>
      </c>
      <c r="BF184">
        <v>1</v>
      </c>
      <c r="BG184">
        <v>1</v>
      </c>
      <c r="BH184">
        <v>1</v>
      </c>
      <c r="BJ184">
        <v>1</v>
      </c>
      <c r="BK184">
        <v>6</v>
      </c>
      <c r="BL184">
        <v>1</v>
      </c>
      <c r="BS184">
        <v>3</v>
      </c>
      <c r="BW184">
        <v>1</v>
      </c>
      <c r="BX184">
        <v>3</v>
      </c>
      <c r="BY184">
        <v>1</v>
      </c>
      <c r="BZ184">
        <v>1</v>
      </c>
      <c r="CA184">
        <v>1</v>
      </c>
      <c r="CB184">
        <v>2</v>
      </c>
      <c r="CC184">
        <v>1</v>
      </c>
      <c r="CD184">
        <v>2</v>
      </c>
      <c r="CE184">
        <v>2</v>
      </c>
      <c r="CF184">
        <v>1</v>
      </c>
      <c r="CG184">
        <v>2</v>
      </c>
      <c r="CH184">
        <v>2</v>
      </c>
      <c r="CI184">
        <v>3</v>
      </c>
      <c r="CJ184">
        <v>2</v>
      </c>
      <c r="CK184">
        <v>7</v>
      </c>
      <c r="CL184">
        <v>3</v>
      </c>
      <c r="CM184">
        <v>1</v>
      </c>
      <c r="CN184">
        <v>1</v>
      </c>
      <c r="CO184">
        <v>1</v>
      </c>
      <c r="CP184">
        <v>1</v>
      </c>
      <c r="CQ184">
        <v>1</v>
      </c>
      <c r="CR184">
        <v>1</v>
      </c>
      <c r="CS184">
        <v>0</v>
      </c>
      <c r="CV184">
        <v>2</v>
      </c>
      <c r="CX184">
        <v>2</v>
      </c>
      <c r="CY184">
        <v>5</v>
      </c>
      <c r="CZ184">
        <v>1</v>
      </c>
      <c r="DA184">
        <v>1</v>
      </c>
      <c r="DB184">
        <v>1</v>
      </c>
      <c r="DC184">
        <v>9</v>
      </c>
      <c r="DD184">
        <v>-97</v>
      </c>
      <c r="DE184">
        <v>1</v>
      </c>
      <c r="DF184">
        <v>3</v>
      </c>
      <c r="DH184">
        <v>1</v>
      </c>
      <c r="DI184">
        <v>0</v>
      </c>
      <c r="DJ184">
        <v>2</v>
      </c>
      <c r="DO184">
        <v>2</v>
      </c>
      <c r="DP184">
        <v>2</v>
      </c>
      <c r="DQ184">
        <v>5</v>
      </c>
      <c r="DR184">
        <v>1</v>
      </c>
      <c r="DW184">
        <v>2</v>
      </c>
      <c r="DX184">
        <v>-97</v>
      </c>
      <c r="DY184">
        <v>1</v>
      </c>
      <c r="DZ184">
        <v>2</v>
      </c>
      <c r="EA184" t="s">
        <v>762</v>
      </c>
      <c r="EB184">
        <v>744</v>
      </c>
      <c r="EC184">
        <v>12.4</v>
      </c>
      <c r="EE184">
        <v>2</v>
      </c>
      <c r="EF184">
        <v>1</v>
      </c>
      <c r="EG184" t="s">
        <v>763</v>
      </c>
      <c r="EI184">
        <v>1</v>
      </c>
      <c r="EJ184">
        <v>1</v>
      </c>
      <c r="EK184">
        <v>3</v>
      </c>
      <c r="EL184">
        <v>9</v>
      </c>
      <c r="EM184">
        <v>27</v>
      </c>
      <c r="ET184" t="s">
        <v>739</v>
      </c>
      <c r="EU184" t="s">
        <v>201</v>
      </c>
      <c r="EV184" t="s">
        <v>202</v>
      </c>
      <c r="EZ184">
        <v>2522</v>
      </c>
      <c r="FA184" t="s">
        <v>237</v>
      </c>
      <c r="FB184" t="s">
        <v>204</v>
      </c>
      <c r="FC184">
        <v>0</v>
      </c>
      <c r="FD184" t="s">
        <v>2429</v>
      </c>
      <c r="FE184" t="s">
        <v>2401</v>
      </c>
      <c r="FF184">
        <v>12</v>
      </c>
      <c r="FI184">
        <v>12.5</v>
      </c>
      <c r="FJ184">
        <v>4</v>
      </c>
      <c r="FK184" t="s">
        <v>2220</v>
      </c>
      <c r="FL184">
        <v>0.5</v>
      </c>
      <c r="FM184">
        <v>1</v>
      </c>
      <c r="FN184" t="s">
        <v>2213</v>
      </c>
      <c r="FO184">
        <v>1</v>
      </c>
      <c r="FP184">
        <v>0</v>
      </c>
      <c r="FQ184">
        <v>0</v>
      </c>
      <c r="FR184">
        <v>0</v>
      </c>
      <c r="FS184" t="s">
        <v>2182</v>
      </c>
    </row>
    <row r="185" spans="1:175" x14ac:dyDescent="0.3">
      <c r="A185">
        <v>4882</v>
      </c>
      <c r="B185" t="s">
        <v>769</v>
      </c>
      <c r="C185" t="s">
        <v>194</v>
      </c>
      <c r="D185" t="s">
        <v>770</v>
      </c>
      <c r="E185" t="s">
        <v>299</v>
      </c>
      <c r="F185" t="s">
        <v>771</v>
      </c>
      <c r="G185">
        <v>1</v>
      </c>
      <c r="H185">
        <v>1</v>
      </c>
      <c r="I185">
        <v>2</v>
      </c>
      <c r="J185">
        <v>1</v>
      </c>
      <c r="K185">
        <v>2</v>
      </c>
      <c r="O185">
        <v>1</v>
      </c>
      <c r="P185">
        <v>1</v>
      </c>
      <c r="Q185">
        <v>2</v>
      </c>
      <c r="R185">
        <v>2</v>
      </c>
      <c r="U185">
        <v>2</v>
      </c>
      <c r="W185">
        <v>1</v>
      </c>
      <c r="Y185">
        <v>1</v>
      </c>
      <c r="Z185">
        <v>1</v>
      </c>
      <c r="AA185">
        <v>1</v>
      </c>
      <c r="AB185">
        <v>2010</v>
      </c>
      <c r="AC185">
        <v>1</v>
      </c>
      <c r="AD185">
        <v>1</v>
      </c>
      <c r="AE185">
        <v>3</v>
      </c>
      <c r="AF185">
        <v>4</v>
      </c>
      <c r="AG185">
        <v>1</v>
      </c>
      <c r="AV185">
        <v>2</v>
      </c>
      <c r="AX185">
        <v>1</v>
      </c>
      <c r="AY185">
        <v>-77</v>
      </c>
      <c r="AZ185">
        <v>1</v>
      </c>
      <c r="BA185">
        <v>0</v>
      </c>
      <c r="BB185">
        <v>1</v>
      </c>
      <c r="BC185">
        <v>0</v>
      </c>
      <c r="BD185">
        <v>2</v>
      </c>
      <c r="BE185">
        <v>2</v>
      </c>
      <c r="BF185">
        <v>1</v>
      </c>
      <c r="BG185">
        <v>1</v>
      </c>
      <c r="BH185">
        <v>1</v>
      </c>
      <c r="BJ185">
        <v>1</v>
      </c>
      <c r="BK185">
        <v>5</v>
      </c>
      <c r="BL185">
        <v>-77</v>
      </c>
      <c r="BS185">
        <v>1</v>
      </c>
      <c r="BU185">
        <v>2</v>
      </c>
      <c r="BW185">
        <v>3</v>
      </c>
      <c r="BX185">
        <v>3</v>
      </c>
      <c r="BY185">
        <v>2</v>
      </c>
      <c r="BZ185">
        <v>1</v>
      </c>
      <c r="CA185">
        <v>2</v>
      </c>
      <c r="CB185">
        <v>2</v>
      </c>
      <c r="CC185">
        <v>2</v>
      </c>
      <c r="CD185">
        <v>2</v>
      </c>
      <c r="CE185">
        <v>2</v>
      </c>
      <c r="CF185">
        <v>1</v>
      </c>
      <c r="CG185">
        <v>2</v>
      </c>
      <c r="CH185">
        <v>2</v>
      </c>
      <c r="CI185">
        <v>3</v>
      </c>
      <c r="CJ185">
        <v>2</v>
      </c>
      <c r="CK185">
        <v>6</v>
      </c>
      <c r="CL185">
        <v>1</v>
      </c>
      <c r="CM185">
        <v>4</v>
      </c>
      <c r="CN185">
        <v>1</v>
      </c>
      <c r="CO185">
        <v>2</v>
      </c>
      <c r="CP185">
        <v>1</v>
      </c>
      <c r="CQ185">
        <v>2</v>
      </c>
      <c r="CR185">
        <v>1</v>
      </c>
      <c r="CS185">
        <v>0</v>
      </c>
      <c r="CV185">
        <v>2</v>
      </c>
      <c r="CX185">
        <v>2</v>
      </c>
      <c r="CY185">
        <v>1</v>
      </c>
      <c r="CZ185">
        <v>1</v>
      </c>
      <c r="DA185">
        <v>4</v>
      </c>
      <c r="DB185">
        <v>1</v>
      </c>
      <c r="DC185">
        <v>11</v>
      </c>
      <c r="DD185">
        <v>-97</v>
      </c>
      <c r="DE185">
        <v>1</v>
      </c>
      <c r="DF185">
        <v>5</v>
      </c>
      <c r="DH185">
        <v>3</v>
      </c>
      <c r="DI185">
        <v>1</v>
      </c>
      <c r="DJ185">
        <v>1</v>
      </c>
      <c r="DO185">
        <v>2</v>
      </c>
      <c r="DP185">
        <v>2</v>
      </c>
      <c r="DQ185">
        <v>7</v>
      </c>
      <c r="DR185">
        <v>1</v>
      </c>
      <c r="DW185">
        <v>2</v>
      </c>
      <c r="DX185">
        <v>2</v>
      </c>
      <c r="DY185">
        <v>1</v>
      </c>
      <c r="DZ185">
        <v>2</v>
      </c>
      <c r="EA185" t="s">
        <v>772</v>
      </c>
      <c r="EB185">
        <v>665</v>
      </c>
      <c r="EC185">
        <v>11.08</v>
      </c>
      <c r="EE185">
        <v>2</v>
      </c>
      <c r="EF185">
        <v>1</v>
      </c>
      <c r="EG185" t="s">
        <v>199</v>
      </c>
      <c r="EI185">
        <v>1</v>
      </c>
      <c r="EJ185">
        <v>1</v>
      </c>
      <c r="EK185">
        <v>3</v>
      </c>
      <c r="EL185">
        <v>7</v>
      </c>
      <c r="EM185">
        <v>23</v>
      </c>
      <c r="ET185" t="s">
        <v>773</v>
      </c>
      <c r="EU185" t="s">
        <v>201</v>
      </c>
      <c r="EV185" t="s">
        <v>202</v>
      </c>
      <c r="EZ185">
        <v>2037</v>
      </c>
      <c r="FA185" t="s">
        <v>237</v>
      </c>
      <c r="FB185" t="s">
        <v>204</v>
      </c>
      <c r="FC185">
        <v>0</v>
      </c>
      <c r="FD185" t="s">
        <v>2429</v>
      </c>
      <c r="FE185" t="s">
        <v>2401</v>
      </c>
      <c r="FF185">
        <v>12</v>
      </c>
      <c r="FI185">
        <v>12.5</v>
      </c>
      <c r="FJ185">
        <v>4</v>
      </c>
      <c r="FK185" t="s">
        <v>2206</v>
      </c>
      <c r="FL185">
        <v>3.5</v>
      </c>
      <c r="FM185">
        <v>1</v>
      </c>
      <c r="FN185" t="s">
        <v>2213</v>
      </c>
      <c r="FO185">
        <v>1</v>
      </c>
      <c r="FP185">
        <v>0</v>
      </c>
      <c r="FQ185">
        <v>0</v>
      </c>
      <c r="FR185">
        <v>0</v>
      </c>
      <c r="FS185" t="s">
        <v>2214</v>
      </c>
    </row>
    <row r="186" spans="1:175" x14ac:dyDescent="0.3">
      <c r="A186">
        <v>4948</v>
      </c>
      <c r="B186" t="s">
        <v>774</v>
      </c>
      <c r="C186" t="s">
        <v>194</v>
      </c>
      <c r="D186" t="s">
        <v>775</v>
      </c>
      <c r="E186" t="s">
        <v>221</v>
      </c>
      <c r="F186" t="s">
        <v>776</v>
      </c>
      <c r="G186">
        <v>1</v>
      </c>
      <c r="H186">
        <v>1</v>
      </c>
      <c r="I186">
        <v>2</v>
      </c>
      <c r="J186">
        <v>1</v>
      </c>
      <c r="K186">
        <v>2</v>
      </c>
      <c r="O186">
        <v>1</v>
      </c>
      <c r="P186">
        <v>1</v>
      </c>
      <c r="Q186">
        <v>2</v>
      </c>
      <c r="R186">
        <v>2</v>
      </c>
      <c r="U186">
        <v>1</v>
      </c>
      <c r="W186">
        <v>1</v>
      </c>
      <c r="Y186">
        <v>1</v>
      </c>
      <c r="Z186">
        <v>1</v>
      </c>
      <c r="AA186">
        <v>1</v>
      </c>
      <c r="AB186">
        <v>2010</v>
      </c>
      <c r="AC186">
        <v>2</v>
      </c>
      <c r="AD186">
        <v>4</v>
      </c>
      <c r="AE186">
        <v>1</v>
      </c>
      <c r="AF186">
        <v>5</v>
      </c>
      <c r="AG186">
        <v>2</v>
      </c>
      <c r="AH186">
        <v>2</v>
      </c>
      <c r="AJ186">
        <v>3</v>
      </c>
      <c r="AK186">
        <v>7</v>
      </c>
      <c r="AR186">
        <v>1</v>
      </c>
      <c r="AU186">
        <v>1</v>
      </c>
      <c r="AV186">
        <v>2</v>
      </c>
      <c r="AX186">
        <v>9</v>
      </c>
      <c r="AY186">
        <v>2</v>
      </c>
      <c r="BD186">
        <v>2</v>
      </c>
      <c r="BE186">
        <v>2</v>
      </c>
      <c r="BF186">
        <v>1</v>
      </c>
      <c r="BG186">
        <v>1</v>
      </c>
      <c r="BH186">
        <v>2</v>
      </c>
      <c r="BI186">
        <v>1</v>
      </c>
      <c r="BJ186">
        <v>1</v>
      </c>
      <c r="BK186">
        <v>6</v>
      </c>
      <c r="BL186">
        <v>3</v>
      </c>
      <c r="BS186">
        <v>1</v>
      </c>
      <c r="BU186">
        <v>2</v>
      </c>
      <c r="BW186">
        <v>3</v>
      </c>
      <c r="BX186">
        <v>3</v>
      </c>
      <c r="BY186">
        <v>1</v>
      </c>
      <c r="BZ186">
        <v>1</v>
      </c>
      <c r="CA186">
        <v>1</v>
      </c>
      <c r="CB186">
        <v>1</v>
      </c>
      <c r="CC186">
        <v>1</v>
      </c>
      <c r="CD186">
        <v>2</v>
      </c>
      <c r="CE186">
        <v>2</v>
      </c>
      <c r="CF186">
        <v>2</v>
      </c>
      <c r="CG186">
        <v>2</v>
      </c>
      <c r="CH186">
        <v>2</v>
      </c>
      <c r="CI186">
        <v>2</v>
      </c>
      <c r="CJ186">
        <v>2</v>
      </c>
      <c r="CK186">
        <v>7</v>
      </c>
      <c r="CL186">
        <v>1</v>
      </c>
      <c r="CM186">
        <v>3</v>
      </c>
      <c r="CN186">
        <v>1</v>
      </c>
      <c r="CO186">
        <v>1</v>
      </c>
      <c r="CP186">
        <v>1</v>
      </c>
      <c r="CQ186">
        <v>1</v>
      </c>
      <c r="CR186">
        <v>1</v>
      </c>
      <c r="CS186">
        <v>0</v>
      </c>
      <c r="CV186">
        <v>2</v>
      </c>
      <c r="CX186">
        <v>2</v>
      </c>
      <c r="CY186">
        <v>1</v>
      </c>
      <c r="CZ186">
        <v>1</v>
      </c>
      <c r="DA186">
        <v>1</v>
      </c>
      <c r="DB186">
        <v>1</v>
      </c>
      <c r="DC186">
        <v>3</v>
      </c>
      <c r="DD186">
        <v>-97</v>
      </c>
      <c r="DE186">
        <v>1</v>
      </c>
      <c r="DF186">
        <v>4</v>
      </c>
      <c r="DH186">
        <v>2</v>
      </c>
      <c r="DI186">
        <v>0</v>
      </c>
      <c r="DJ186">
        <v>2</v>
      </c>
      <c r="DO186">
        <v>2</v>
      </c>
      <c r="DP186">
        <v>2</v>
      </c>
      <c r="DQ186">
        <v>5</v>
      </c>
      <c r="DR186">
        <v>6</v>
      </c>
      <c r="DW186">
        <v>1</v>
      </c>
      <c r="DX186">
        <v>1</v>
      </c>
      <c r="DY186">
        <v>2</v>
      </c>
      <c r="DZ186">
        <v>2</v>
      </c>
      <c r="EA186" t="s">
        <v>777</v>
      </c>
      <c r="EB186">
        <v>1163</v>
      </c>
      <c r="EC186">
        <v>19.38</v>
      </c>
      <c r="EE186">
        <v>2</v>
      </c>
      <c r="EF186">
        <v>1</v>
      </c>
      <c r="EG186" t="s">
        <v>494</v>
      </c>
      <c r="EI186">
        <v>1</v>
      </c>
      <c r="EJ186">
        <v>1</v>
      </c>
      <c r="EK186">
        <v>3</v>
      </c>
      <c r="EL186">
        <v>4</v>
      </c>
      <c r="EM186">
        <v>17</v>
      </c>
      <c r="ET186" t="s">
        <v>773</v>
      </c>
      <c r="EU186" t="s">
        <v>201</v>
      </c>
      <c r="EV186" t="s">
        <v>202</v>
      </c>
      <c r="EZ186">
        <v>1286</v>
      </c>
      <c r="FA186" t="s">
        <v>237</v>
      </c>
      <c r="FB186" t="s">
        <v>204</v>
      </c>
      <c r="FC186">
        <v>0</v>
      </c>
      <c r="FD186" t="s">
        <v>2429</v>
      </c>
      <c r="FE186" t="s">
        <v>2407</v>
      </c>
      <c r="FF186">
        <v>12</v>
      </c>
      <c r="FG186">
        <v>1</v>
      </c>
      <c r="FH186">
        <v>12</v>
      </c>
      <c r="FI186">
        <v>7.5</v>
      </c>
      <c r="FJ186">
        <v>4</v>
      </c>
      <c r="FK186" t="s">
        <v>2233</v>
      </c>
      <c r="FL186">
        <v>0.5</v>
      </c>
      <c r="FM186">
        <v>1</v>
      </c>
      <c r="FN186" t="s">
        <v>2213</v>
      </c>
      <c r="FO186">
        <v>0</v>
      </c>
      <c r="FP186">
        <v>1</v>
      </c>
      <c r="FQ186">
        <v>0</v>
      </c>
      <c r="FR186">
        <v>0</v>
      </c>
      <c r="FS186" t="s">
        <v>205</v>
      </c>
    </row>
    <row r="187" spans="1:175" x14ac:dyDescent="0.3">
      <c r="A187">
        <v>5072</v>
      </c>
      <c r="B187" t="s">
        <v>2628</v>
      </c>
      <c r="C187" t="s">
        <v>212</v>
      </c>
      <c r="D187" t="s">
        <v>2629</v>
      </c>
      <c r="E187" t="s">
        <v>214</v>
      </c>
      <c r="F187" t="s">
        <v>2630</v>
      </c>
      <c r="G187">
        <v>1</v>
      </c>
      <c r="H187">
        <v>1</v>
      </c>
      <c r="I187">
        <v>2</v>
      </c>
      <c r="J187">
        <v>2</v>
      </c>
      <c r="O187">
        <v>1</v>
      </c>
      <c r="P187">
        <v>0</v>
      </c>
      <c r="Q187">
        <v>1</v>
      </c>
      <c r="R187">
        <v>2</v>
      </c>
      <c r="U187">
        <v>1</v>
      </c>
      <c r="W187">
        <v>1</v>
      </c>
      <c r="Y187">
        <v>1</v>
      </c>
      <c r="Z187">
        <v>1</v>
      </c>
      <c r="AA187">
        <v>1</v>
      </c>
      <c r="AB187">
        <v>2011</v>
      </c>
      <c r="AC187">
        <v>2</v>
      </c>
      <c r="AD187">
        <v>4</v>
      </c>
      <c r="AE187">
        <v>1</v>
      </c>
      <c r="AF187">
        <v>3</v>
      </c>
      <c r="AG187">
        <v>2</v>
      </c>
      <c r="AH187">
        <v>1</v>
      </c>
      <c r="AI187">
        <v>3</v>
      </c>
      <c r="AK187">
        <v>1</v>
      </c>
      <c r="AR187">
        <v>1</v>
      </c>
      <c r="AU187">
        <v>4</v>
      </c>
      <c r="AV187">
        <v>1</v>
      </c>
      <c r="AX187">
        <v>2</v>
      </c>
      <c r="AY187">
        <v>2</v>
      </c>
      <c r="BB187">
        <v>1</v>
      </c>
      <c r="BC187">
        <v>0</v>
      </c>
      <c r="BD187">
        <v>1</v>
      </c>
      <c r="BY187">
        <v>1</v>
      </c>
      <c r="BZ187">
        <v>1</v>
      </c>
      <c r="CA187">
        <v>1</v>
      </c>
      <c r="CB187">
        <v>2</v>
      </c>
      <c r="CC187">
        <v>1</v>
      </c>
      <c r="CD187">
        <v>2</v>
      </c>
      <c r="CE187">
        <v>1</v>
      </c>
      <c r="CF187">
        <v>1</v>
      </c>
      <c r="CG187">
        <v>2</v>
      </c>
      <c r="CH187">
        <v>1</v>
      </c>
      <c r="CI187">
        <v>1</v>
      </c>
      <c r="CJ187">
        <v>1</v>
      </c>
      <c r="CK187">
        <v>7</v>
      </c>
      <c r="CL187">
        <v>1</v>
      </c>
      <c r="CM187">
        <v>2</v>
      </c>
      <c r="CN187">
        <v>1</v>
      </c>
      <c r="CO187">
        <v>2</v>
      </c>
      <c r="CP187">
        <v>1</v>
      </c>
      <c r="CQ187">
        <v>2</v>
      </c>
      <c r="CR187">
        <v>1</v>
      </c>
      <c r="CS187">
        <v>0</v>
      </c>
      <c r="CV187">
        <v>2</v>
      </c>
      <c r="CX187">
        <v>2</v>
      </c>
      <c r="CY187">
        <v>1</v>
      </c>
      <c r="CZ187">
        <v>1</v>
      </c>
      <c r="DA187">
        <v>4</v>
      </c>
      <c r="DB187">
        <v>1</v>
      </c>
      <c r="DC187">
        <v>3</v>
      </c>
      <c r="DD187">
        <v>6</v>
      </c>
      <c r="DE187">
        <v>1</v>
      </c>
      <c r="DF187">
        <v>4</v>
      </c>
      <c r="DH187">
        <v>0</v>
      </c>
      <c r="DI187">
        <v>1</v>
      </c>
      <c r="DJ187">
        <v>1</v>
      </c>
      <c r="DK187">
        <v>0</v>
      </c>
      <c r="DL187">
        <v>0</v>
      </c>
      <c r="DM187">
        <v>2</v>
      </c>
      <c r="DO187">
        <v>1</v>
      </c>
      <c r="DP187">
        <v>2</v>
      </c>
      <c r="DQ187">
        <v>8</v>
      </c>
      <c r="DR187">
        <v>1</v>
      </c>
      <c r="DW187">
        <v>2</v>
      </c>
      <c r="DX187">
        <v>-98</v>
      </c>
      <c r="DY187">
        <v>1</v>
      </c>
      <c r="DZ187">
        <v>1</v>
      </c>
      <c r="EA187" t="s">
        <v>1857</v>
      </c>
      <c r="EB187">
        <v>1357</v>
      </c>
      <c r="EC187">
        <v>22.62</v>
      </c>
      <c r="EE187">
        <v>2</v>
      </c>
      <c r="EF187">
        <v>1</v>
      </c>
      <c r="EG187" t="s">
        <v>230</v>
      </c>
      <c r="EI187">
        <v>1</v>
      </c>
      <c r="EJ187">
        <v>1</v>
      </c>
      <c r="EK187">
        <v>2</v>
      </c>
      <c r="EL187">
        <v>8</v>
      </c>
      <c r="EM187">
        <v>24</v>
      </c>
      <c r="ET187" t="s">
        <v>773</v>
      </c>
      <c r="EU187" t="s">
        <v>201</v>
      </c>
      <c r="EV187" t="s">
        <v>202</v>
      </c>
      <c r="EZ187">
        <v>1418</v>
      </c>
      <c r="FA187" t="s">
        <v>2204</v>
      </c>
      <c r="FB187" t="s">
        <v>204</v>
      </c>
      <c r="FC187">
        <v>0</v>
      </c>
      <c r="FD187" t="s">
        <v>2400</v>
      </c>
      <c r="FE187" t="s">
        <v>2407</v>
      </c>
      <c r="FF187">
        <v>3</v>
      </c>
      <c r="FG187">
        <v>1</v>
      </c>
      <c r="FH187">
        <v>3</v>
      </c>
      <c r="FI187">
        <v>17.5</v>
      </c>
      <c r="FJ187">
        <v>3</v>
      </c>
      <c r="FK187" t="s">
        <v>2233</v>
      </c>
      <c r="FL187">
        <v>0.5</v>
      </c>
      <c r="FM187">
        <v>0</v>
      </c>
      <c r="FN187" t="s">
        <v>2207</v>
      </c>
      <c r="FO187">
        <v>1</v>
      </c>
      <c r="FP187">
        <v>0</v>
      </c>
      <c r="FQ187">
        <v>0</v>
      </c>
      <c r="FR187">
        <v>0</v>
      </c>
      <c r="FS187" t="s">
        <v>2182</v>
      </c>
    </row>
    <row r="188" spans="1:175" x14ac:dyDescent="0.3">
      <c r="A188">
        <v>5111</v>
      </c>
      <c r="B188" t="s">
        <v>2631</v>
      </c>
      <c r="C188" t="s">
        <v>212</v>
      </c>
      <c r="D188" t="s">
        <v>2632</v>
      </c>
      <c r="E188" t="s">
        <v>293</v>
      </c>
      <c r="F188" t="s">
        <v>1132</v>
      </c>
      <c r="G188">
        <v>1</v>
      </c>
      <c r="H188">
        <v>1</v>
      </c>
      <c r="I188">
        <v>2</v>
      </c>
      <c r="J188">
        <v>2</v>
      </c>
      <c r="O188">
        <v>1</v>
      </c>
      <c r="P188">
        <v>0</v>
      </c>
      <c r="Q188">
        <v>1</v>
      </c>
      <c r="R188">
        <v>2</v>
      </c>
      <c r="U188">
        <v>2</v>
      </c>
      <c r="W188">
        <v>1</v>
      </c>
      <c r="Y188">
        <v>1</v>
      </c>
      <c r="Z188">
        <v>1</v>
      </c>
      <c r="AA188">
        <v>-98</v>
      </c>
      <c r="AC188">
        <v>2</v>
      </c>
      <c r="AD188">
        <v>2</v>
      </c>
      <c r="AE188">
        <v>1</v>
      </c>
      <c r="AF188">
        <v>5</v>
      </c>
      <c r="AG188">
        <v>1</v>
      </c>
      <c r="AV188">
        <v>2</v>
      </c>
      <c r="AX188">
        <v>4</v>
      </c>
      <c r="AY188">
        <v>2</v>
      </c>
      <c r="BB188">
        <v>-98</v>
      </c>
      <c r="BD188">
        <v>2</v>
      </c>
      <c r="BE188">
        <v>1</v>
      </c>
      <c r="BY188">
        <v>2</v>
      </c>
      <c r="BZ188">
        <v>1</v>
      </c>
      <c r="CA188">
        <v>1</v>
      </c>
      <c r="CB188">
        <v>2</v>
      </c>
      <c r="CC188">
        <v>2</v>
      </c>
      <c r="CD188">
        <v>2</v>
      </c>
      <c r="CE188">
        <v>2</v>
      </c>
      <c r="CF188">
        <v>1</v>
      </c>
      <c r="CG188">
        <v>2</v>
      </c>
      <c r="CH188">
        <v>1</v>
      </c>
      <c r="CI188">
        <v>2</v>
      </c>
      <c r="CJ188">
        <v>2</v>
      </c>
      <c r="CK188">
        <v>6</v>
      </c>
      <c r="CL188">
        <v>7</v>
      </c>
      <c r="CM188">
        <v>5</v>
      </c>
      <c r="CN188">
        <v>1</v>
      </c>
      <c r="CO188">
        <v>1</v>
      </c>
      <c r="CP188">
        <v>1</v>
      </c>
      <c r="CQ188">
        <v>1</v>
      </c>
      <c r="CR188">
        <v>1</v>
      </c>
      <c r="CS188">
        <v>0</v>
      </c>
      <c r="CV188">
        <v>2</v>
      </c>
      <c r="CX188">
        <v>2</v>
      </c>
      <c r="CY188">
        <v>2</v>
      </c>
      <c r="CZ188">
        <v>1</v>
      </c>
      <c r="DA188">
        <v>2</v>
      </c>
      <c r="DB188">
        <v>1</v>
      </c>
      <c r="DC188">
        <v>11</v>
      </c>
      <c r="DD188">
        <v>2</v>
      </c>
      <c r="DE188">
        <v>1</v>
      </c>
      <c r="DF188">
        <v>2</v>
      </c>
      <c r="DG188">
        <v>2</v>
      </c>
      <c r="DH188">
        <v>0</v>
      </c>
      <c r="DI188">
        <v>0</v>
      </c>
      <c r="DJ188">
        <v>0</v>
      </c>
      <c r="DK188">
        <v>1</v>
      </c>
      <c r="DL188">
        <v>0</v>
      </c>
      <c r="DM188">
        <v>0</v>
      </c>
      <c r="DN188">
        <v>1</v>
      </c>
      <c r="DO188">
        <v>1</v>
      </c>
      <c r="DP188">
        <v>2</v>
      </c>
      <c r="DQ188">
        <v>7</v>
      </c>
      <c r="DR188">
        <v>6</v>
      </c>
      <c r="DW188">
        <v>1</v>
      </c>
      <c r="DX188">
        <v>5</v>
      </c>
      <c r="DY188">
        <v>2</v>
      </c>
      <c r="DZ188">
        <v>2</v>
      </c>
      <c r="EA188" t="s">
        <v>2633</v>
      </c>
      <c r="EB188">
        <v>794</v>
      </c>
      <c r="EC188">
        <v>13.23</v>
      </c>
      <c r="EE188">
        <v>2</v>
      </c>
      <c r="EF188">
        <v>1</v>
      </c>
      <c r="EG188" t="s">
        <v>2634</v>
      </c>
      <c r="EI188">
        <v>1</v>
      </c>
      <c r="EJ188">
        <v>1</v>
      </c>
      <c r="EK188">
        <v>2</v>
      </c>
      <c r="EL188">
        <v>10</v>
      </c>
      <c r="EM188">
        <v>28</v>
      </c>
      <c r="ET188" t="s">
        <v>773</v>
      </c>
      <c r="EU188" t="s">
        <v>201</v>
      </c>
      <c r="EV188" t="s">
        <v>202</v>
      </c>
      <c r="EZ188">
        <v>1747</v>
      </c>
      <c r="FA188" t="s">
        <v>2204</v>
      </c>
      <c r="FB188" t="s">
        <v>204</v>
      </c>
      <c r="FC188">
        <v>0</v>
      </c>
      <c r="FD188" t="s">
        <v>2429</v>
      </c>
      <c r="FE188" t="s">
        <v>2401</v>
      </c>
      <c r="FF188">
        <v>12</v>
      </c>
      <c r="FI188">
        <v>7.5</v>
      </c>
      <c r="FJ188">
        <v>4</v>
      </c>
      <c r="FK188" t="s">
        <v>2212</v>
      </c>
      <c r="FL188">
        <v>0.5</v>
      </c>
      <c r="FM188">
        <v>1</v>
      </c>
      <c r="FN188" t="s">
        <v>2221</v>
      </c>
      <c r="FO188">
        <v>0</v>
      </c>
      <c r="FP188">
        <v>1</v>
      </c>
      <c r="FQ188">
        <v>0</v>
      </c>
      <c r="FR188">
        <v>0</v>
      </c>
      <c r="FS188" t="s">
        <v>2182</v>
      </c>
    </row>
    <row r="189" spans="1:175" x14ac:dyDescent="0.3">
      <c r="A189">
        <v>5217</v>
      </c>
      <c r="B189" t="s">
        <v>2635</v>
      </c>
      <c r="C189" t="s">
        <v>265</v>
      </c>
      <c r="D189" t="s">
        <v>2636</v>
      </c>
      <c r="E189" t="s">
        <v>267</v>
      </c>
      <c r="F189" t="s">
        <v>2637</v>
      </c>
      <c r="G189">
        <v>1</v>
      </c>
      <c r="H189">
        <v>1</v>
      </c>
      <c r="I189">
        <v>2</v>
      </c>
      <c r="J189">
        <v>1</v>
      </c>
      <c r="K189">
        <v>2</v>
      </c>
      <c r="O189">
        <v>1</v>
      </c>
      <c r="P189">
        <v>1</v>
      </c>
      <c r="Q189">
        <v>2</v>
      </c>
      <c r="R189">
        <v>2</v>
      </c>
      <c r="U189">
        <v>1</v>
      </c>
      <c r="W189">
        <v>1</v>
      </c>
      <c r="Y189">
        <v>1</v>
      </c>
      <c r="Z189">
        <v>1</v>
      </c>
      <c r="AA189">
        <v>1</v>
      </c>
      <c r="AB189">
        <v>2011</v>
      </c>
      <c r="AC189">
        <v>4</v>
      </c>
      <c r="AD189">
        <v>4</v>
      </c>
      <c r="AE189">
        <v>-99</v>
      </c>
      <c r="AF189">
        <v>5</v>
      </c>
      <c r="AG189">
        <v>1</v>
      </c>
      <c r="AV189">
        <v>1</v>
      </c>
      <c r="AX189">
        <v>1</v>
      </c>
      <c r="AY189">
        <v>2</v>
      </c>
      <c r="BB189">
        <v>1</v>
      </c>
      <c r="BC189">
        <v>50</v>
      </c>
      <c r="BD189">
        <v>2</v>
      </c>
      <c r="BE189">
        <v>1</v>
      </c>
      <c r="BF189">
        <v>1</v>
      </c>
      <c r="BG189">
        <v>1</v>
      </c>
      <c r="BH189">
        <v>2</v>
      </c>
      <c r="BI189">
        <v>1</v>
      </c>
      <c r="BJ189">
        <v>1</v>
      </c>
      <c r="BK189">
        <v>3</v>
      </c>
      <c r="BL189">
        <v>1</v>
      </c>
      <c r="BS189">
        <v>5</v>
      </c>
      <c r="BU189">
        <v>2</v>
      </c>
      <c r="BW189">
        <v>1</v>
      </c>
      <c r="BX189">
        <v>-98</v>
      </c>
      <c r="BY189">
        <v>2</v>
      </c>
      <c r="BZ189">
        <v>1</v>
      </c>
      <c r="CA189">
        <v>1</v>
      </c>
      <c r="CB189">
        <v>1</v>
      </c>
      <c r="CC189">
        <v>1</v>
      </c>
      <c r="CD189">
        <v>2</v>
      </c>
      <c r="CE189">
        <v>2</v>
      </c>
      <c r="CF189">
        <v>1</v>
      </c>
      <c r="CG189">
        <v>2</v>
      </c>
      <c r="CH189">
        <v>2</v>
      </c>
      <c r="CI189">
        <v>1</v>
      </c>
      <c r="CJ189">
        <v>2</v>
      </c>
      <c r="CK189">
        <v>7</v>
      </c>
      <c r="CL189">
        <v>2</v>
      </c>
      <c r="CM189">
        <v>1</v>
      </c>
      <c r="CN189">
        <v>1</v>
      </c>
      <c r="CO189">
        <v>1</v>
      </c>
      <c r="CP189">
        <v>1</v>
      </c>
      <c r="CQ189">
        <v>1</v>
      </c>
      <c r="CR189">
        <v>1</v>
      </c>
      <c r="CS189">
        <v>0</v>
      </c>
      <c r="CV189">
        <v>2</v>
      </c>
      <c r="CX189">
        <v>2</v>
      </c>
      <c r="CY189">
        <v>4</v>
      </c>
      <c r="CZ189">
        <v>1</v>
      </c>
      <c r="DA189">
        <v>2</v>
      </c>
      <c r="DB189">
        <v>1</v>
      </c>
      <c r="DC189">
        <v>0.2</v>
      </c>
      <c r="DD189">
        <v>4</v>
      </c>
      <c r="DE189">
        <v>1</v>
      </c>
      <c r="DF189">
        <v>3</v>
      </c>
      <c r="DH189">
        <v>1</v>
      </c>
      <c r="DI189">
        <v>0</v>
      </c>
      <c r="DJ189">
        <v>0</v>
      </c>
      <c r="DK189">
        <v>0</v>
      </c>
      <c r="DL189">
        <v>2</v>
      </c>
      <c r="DO189">
        <v>1</v>
      </c>
      <c r="DP189">
        <v>2</v>
      </c>
      <c r="DQ189">
        <v>8</v>
      </c>
      <c r="DR189">
        <v>6</v>
      </c>
      <c r="DW189">
        <v>1</v>
      </c>
      <c r="DX189">
        <v>-98</v>
      </c>
      <c r="DY189">
        <v>1</v>
      </c>
      <c r="DZ189">
        <v>1</v>
      </c>
      <c r="EA189" t="s">
        <v>2638</v>
      </c>
      <c r="EB189">
        <v>1185</v>
      </c>
      <c r="EC189">
        <v>19.75</v>
      </c>
      <c r="EE189">
        <v>2</v>
      </c>
      <c r="EF189">
        <v>1</v>
      </c>
      <c r="EG189" t="s">
        <v>1582</v>
      </c>
      <c r="EI189">
        <v>1</v>
      </c>
      <c r="EJ189">
        <v>1</v>
      </c>
      <c r="EK189">
        <v>3</v>
      </c>
      <c r="EL189">
        <v>12</v>
      </c>
      <c r="EM189">
        <v>33</v>
      </c>
      <c r="ET189" t="s">
        <v>773</v>
      </c>
      <c r="EU189" t="s">
        <v>201</v>
      </c>
      <c r="EV189" t="s">
        <v>202</v>
      </c>
      <c r="EZ189">
        <v>2001</v>
      </c>
      <c r="FA189" t="s">
        <v>237</v>
      </c>
      <c r="FB189" t="s">
        <v>204</v>
      </c>
      <c r="FC189">
        <v>0</v>
      </c>
      <c r="FD189" t="s">
        <v>2400</v>
      </c>
      <c r="FE189" t="s">
        <v>2401</v>
      </c>
      <c r="FF189">
        <v>12</v>
      </c>
      <c r="FI189">
        <v>7.5</v>
      </c>
      <c r="FJ189">
        <v>4</v>
      </c>
      <c r="FK189" t="s">
        <v>2233</v>
      </c>
      <c r="FM189">
        <v>1</v>
      </c>
      <c r="FN189" t="s">
        <v>2221</v>
      </c>
      <c r="FO189">
        <v>1</v>
      </c>
      <c r="FP189">
        <v>0</v>
      </c>
      <c r="FQ189">
        <v>0</v>
      </c>
      <c r="FR189">
        <v>0</v>
      </c>
      <c r="FS189" t="s">
        <v>2214</v>
      </c>
    </row>
    <row r="190" spans="1:175" x14ac:dyDescent="0.3">
      <c r="A190">
        <v>5229</v>
      </c>
      <c r="B190" t="s">
        <v>816</v>
      </c>
      <c r="C190" t="s">
        <v>212</v>
      </c>
      <c r="D190" t="s">
        <v>817</v>
      </c>
      <c r="E190" t="s">
        <v>309</v>
      </c>
      <c r="F190" t="s">
        <v>818</v>
      </c>
      <c r="G190">
        <v>1</v>
      </c>
      <c r="H190">
        <v>1</v>
      </c>
      <c r="I190">
        <v>2</v>
      </c>
      <c r="J190">
        <v>1</v>
      </c>
      <c r="K190">
        <v>2</v>
      </c>
      <c r="O190">
        <v>1</v>
      </c>
      <c r="P190">
        <v>1</v>
      </c>
      <c r="Q190">
        <v>2</v>
      </c>
      <c r="R190">
        <v>2</v>
      </c>
      <c r="U190">
        <v>2</v>
      </c>
      <c r="W190">
        <v>1</v>
      </c>
      <c r="Y190">
        <v>1</v>
      </c>
      <c r="Z190">
        <v>1</v>
      </c>
      <c r="AA190">
        <v>1</v>
      </c>
      <c r="AB190">
        <v>2012</v>
      </c>
      <c r="AC190">
        <v>1</v>
      </c>
      <c r="AD190">
        <v>2</v>
      </c>
      <c r="AE190">
        <v>2</v>
      </c>
      <c r="AF190">
        <v>5</v>
      </c>
      <c r="AG190">
        <v>1</v>
      </c>
      <c r="AV190">
        <v>2</v>
      </c>
      <c r="AX190">
        <v>8</v>
      </c>
      <c r="AY190">
        <v>2</v>
      </c>
      <c r="BD190">
        <v>2</v>
      </c>
      <c r="BE190">
        <v>2</v>
      </c>
      <c r="BF190">
        <v>1</v>
      </c>
      <c r="BG190">
        <v>1</v>
      </c>
      <c r="BH190">
        <v>1</v>
      </c>
      <c r="BJ190">
        <v>1</v>
      </c>
      <c r="BK190">
        <v>6</v>
      </c>
      <c r="BL190">
        <v>2</v>
      </c>
      <c r="BS190">
        <v>3</v>
      </c>
      <c r="BW190">
        <v>2</v>
      </c>
      <c r="BX190">
        <v>3</v>
      </c>
      <c r="BY190">
        <v>2</v>
      </c>
      <c r="BZ190">
        <v>2</v>
      </c>
      <c r="CA190">
        <v>1</v>
      </c>
      <c r="CB190">
        <v>2</v>
      </c>
      <c r="CC190">
        <v>2</v>
      </c>
      <c r="CD190">
        <v>1</v>
      </c>
      <c r="CE190">
        <v>2</v>
      </c>
      <c r="CF190">
        <v>2</v>
      </c>
      <c r="CG190">
        <v>2</v>
      </c>
      <c r="CH190">
        <v>2</v>
      </c>
      <c r="CI190">
        <v>2</v>
      </c>
      <c r="CJ190">
        <v>2</v>
      </c>
      <c r="CK190">
        <v>6</v>
      </c>
      <c r="CL190">
        <v>1</v>
      </c>
      <c r="CM190">
        <v>4</v>
      </c>
      <c r="CN190">
        <v>1</v>
      </c>
      <c r="CO190">
        <v>1</v>
      </c>
      <c r="CP190">
        <v>1</v>
      </c>
      <c r="CQ190">
        <v>1</v>
      </c>
      <c r="CR190">
        <v>1</v>
      </c>
      <c r="CS190">
        <v>0</v>
      </c>
      <c r="CV190">
        <v>2</v>
      </c>
      <c r="CX190">
        <v>1</v>
      </c>
      <c r="CY190">
        <v>1</v>
      </c>
      <c r="CZ190">
        <v>1</v>
      </c>
      <c r="DA190">
        <v>2</v>
      </c>
      <c r="DB190">
        <v>1</v>
      </c>
      <c r="DC190">
        <v>0.1</v>
      </c>
      <c r="DD190">
        <v>-97</v>
      </c>
      <c r="DE190">
        <v>1</v>
      </c>
      <c r="DF190">
        <v>3</v>
      </c>
      <c r="DH190">
        <v>1</v>
      </c>
      <c r="DI190">
        <v>2</v>
      </c>
      <c r="DO190">
        <v>2</v>
      </c>
      <c r="DP190">
        <v>2</v>
      </c>
      <c r="DQ190">
        <v>5</v>
      </c>
      <c r="DR190">
        <v>6</v>
      </c>
      <c r="DW190">
        <v>1</v>
      </c>
      <c r="DX190">
        <v>1</v>
      </c>
      <c r="DY190">
        <v>1</v>
      </c>
      <c r="DZ190">
        <v>1</v>
      </c>
      <c r="EA190" t="s">
        <v>819</v>
      </c>
      <c r="EB190">
        <v>1066</v>
      </c>
      <c r="EC190">
        <v>17.77</v>
      </c>
      <c r="EE190">
        <v>2</v>
      </c>
      <c r="EF190">
        <v>1</v>
      </c>
      <c r="EG190" t="s">
        <v>820</v>
      </c>
      <c r="EI190">
        <v>1</v>
      </c>
      <c r="EJ190">
        <v>1</v>
      </c>
      <c r="EK190">
        <v>3</v>
      </c>
      <c r="EL190">
        <v>9</v>
      </c>
      <c r="EM190">
        <v>27</v>
      </c>
      <c r="ET190" t="s">
        <v>773</v>
      </c>
      <c r="EU190" t="s">
        <v>201</v>
      </c>
      <c r="EV190" t="s">
        <v>202</v>
      </c>
      <c r="EZ190">
        <v>2522</v>
      </c>
      <c r="FA190" t="s">
        <v>237</v>
      </c>
      <c r="FB190" t="s">
        <v>204</v>
      </c>
      <c r="FC190">
        <v>0</v>
      </c>
      <c r="FD190" t="s">
        <v>2429</v>
      </c>
      <c r="FE190" t="s">
        <v>2401</v>
      </c>
      <c r="FF190">
        <v>12</v>
      </c>
      <c r="FI190">
        <v>7.5</v>
      </c>
      <c r="FJ190">
        <v>4</v>
      </c>
      <c r="FK190" t="s">
        <v>2212</v>
      </c>
      <c r="FL190">
        <v>1.5</v>
      </c>
      <c r="FM190">
        <v>1</v>
      </c>
      <c r="FN190" t="s">
        <v>2213</v>
      </c>
      <c r="FO190">
        <v>0</v>
      </c>
      <c r="FP190">
        <v>1</v>
      </c>
      <c r="FQ190">
        <v>0</v>
      </c>
      <c r="FR190">
        <v>0</v>
      </c>
      <c r="FS190" t="s">
        <v>205</v>
      </c>
    </row>
    <row r="191" spans="1:175" x14ac:dyDescent="0.3">
      <c r="A191">
        <v>5245</v>
      </c>
      <c r="B191" t="s">
        <v>2639</v>
      </c>
      <c r="C191" t="s">
        <v>212</v>
      </c>
      <c r="D191" t="s">
        <v>2640</v>
      </c>
      <c r="E191" t="s">
        <v>293</v>
      </c>
      <c r="F191" t="s">
        <v>2641</v>
      </c>
      <c r="G191">
        <v>1</v>
      </c>
      <c r="H191">
        <v>1</v>
      </c>
      <c r="I191">
        <v>2</v>
      </c>
      <c r="J191">
        <v>2</v>
      </c>
      <c r="O191">
        <v>1</v>
      </c>
      <c r="P191">
        <v>0</v>
      </c>
      <c r="Q191">
        <v>1</v>
      </c>
      <c r="R191">
        <v>2</v>
      </c>
      <c r="U191">
        <v>2</v>
      </c>
      <c r="W191">
        <v>1</v>
      </c>
      <c r="Y191">
        <v>1</v>
      </c>
      <c r="Z191">
        <v>1</v>
      </c>
      <c r="AA191">
        <v>1</v>
      </c>
      <c r="AB191">
        <v>2011</v>
      </c>
      <c r="AC191">
        <v>6</v>
      </c>
      <c r="AD191">
        <v>1</v>
      </c>
      <c r="AE191">
        <v>3</v>
      </c>
      <c r="AF191">
        <v>6</v>
      </c>
      <c r="AG191">
        <v>1</v>
      </c>
      <c r="AV191">
        <v>2</v>
      </c>
      <c r="AX191">
        <v>7</v>
      </c>
      <c r="AY191">
        <v>1</v>
      </c>
      <c r="AZ191">
        <v>1</v>
      </c>
      <c r="BA191">
        <v>30</v>
      </c>
      <c r="BD191">
        <v>2</v>
      </c>
      <c r="BE191">
        <v>2</v>
      </c>
      <c r="BY191">
        <v>2</v>
      </c>
      <c r="BZ191">
        <v>1</v>
      </c>
      <c r="CA191">
        <v>1</v>
      </c>
      <c r="CB191">
        <v>2</v>
      </c>
      <c r="CC191">
        <v>1</v>
      </c>
      <c r="CD191">
        <v>2</v>
      </c>
      <c r="CE191">
        <v>1</v>
      </c>
      <c r="CF191">
        <v>1</v>
      </c>
      <c r="CG191">
        <v>2</v>
      </c>
      <c r="CH191">
        <v>2</v>
      </c>
      <c r="CI191">
        <v>2</v>
      </c>
      <c r="CJ191">
        <v>2</v>
      </c>
      <c r="CK191">
        <v>7</v>
      </c>
      <c r="CL191">
        <v>2</v>
      </c>
      <c r="CM191">
        <v>6</v>
      </c>
      <c r="CN191">
        <v>1</v>
      </c>
      <c r="CO191">
        <v>2</v>
      </c>
      <c r="CP191">
        <v>1</v>
      </c>
      <c r="CQ191">
        <v>2</v>
      </c>
      <c r="CR191">
        <v>1</v>
      </c>
      <c r="CS191">
        <v>0</v>
      </c>
      <c r="CV191">
        <v>2</v>
      </c>
      <c r="CX191">
        <v>2</v>
      </c>
      <c r="CY191">
        <v>3</v>
      </c>
      <c r="CZ191">
        <v>1</v>
      </c>
      <c r="DA191">
        <v>3</v>
      </c>
      <c r="DB191">
        <v>1</v>
      </c>
      <c r="DC191">
        <v>3</v>
      </c>
      <c r="DD191">
        <v>2</v>
      </c>
      <c r="DE191">
        <v>1</v>
      </c>
      <c r="DF191">
        <v>4</v>
      </c>
      <c r="DH191">
        <v>0</v>
      </c>
      <c r="DI191">
        <v>0</v>
      </c>
      <c r="DJ191">
        <v>4</v>
      </c>
      <c r="DO191">
        <v>2</v>
      </c>
      <c r="DP191">
        <v>2</v>
      </c>
      <c r="DQ191">
        <v>6</v>
      </c>
      <c r="DR191">
        <v>1</v>
      </c>
      <c r="DW191">
        <v>2</v>
      </c>
      <c r="DX191">
        <v>-97</v>
      </c>
      <c r="DY191">
        <v>1</v>
      </c>
      <c r="DZ191">
        <v>2</v>
      </c>
      <c r="EA191" t="s">
        <v>2642</v>
      </c>
      <c r="EB191">
        <v>704</v>
      </c>
      <c r="EC191">
        <v>11.73</v>
      </c>
      <c r="EE191">
        <v>2</v>
      </c>
      <c r="EF191">
        <v>1</v>
      </c>
      <c r="EG191" t="s">
        <v>224</v>
      </c>
      <c r="EI191">
        <v>1</v>
      </c>
      <c r="EJ191">
        <v>1</v>
      </c>
      <c r="EK191">
        <v>2</v>
      </c>
      <c r="EL191">
        <v>10</v>
      </c>
      <c r="EM191">
        <v>28</v>
      </c>
      <c r="ET191" t="s">
        <v>773</v>
      </c>
      <c r="EU191" t="s">
        <v>201</v>
      </c>
      <c r="EV191" t="s">
        <v>202</v>
      </c>
      <c r="EZ191">
        <v>1747</v>
      </c>
      <c r="FA191" t="s">
        <v>2204</v>
      </c>
      <c r="FB191" t="s">
        <v>204</v>
      </c>
      <c r="FC191">
        <v>0</v>
      </c>
      <c r="FD191" t="s">
        <v>2429</v>
      </c>
      <c r="FE191" t="s">
        <v>2401</v>
      </c>
      <c r="FF191">
        <v>12</v>
      </c>
      <c r="FI191">
        <v>2.5</v>
      </c>
      <c r="FJ191">
        <v>4</v>
      </c>
      <c r="FK191" t="s">
        <v>2206</v>
      </c>
      <c r="FL191">
        <v>3.5</v>
      </c>
      <c r="FM191">
        <v>1</v>
      </c>
      <c r="FN191" t="s">
        <v>2213</v>
      </c>
      <c r="FO191">
        <v>0</v>
      </c>
      <c r="FP191">
        <v>1</v>
      </c>
      <c r="FQ191">
        <v>0</v>
      </c>
      <c r="FR191">
        <v>0</v>
      </c>
      <c r="FS191" t="s">
        <v>205</v>
      </c>
    </row>
    <row r="192" spans="1:175" x14ac:dyDescent="0.3">
      <c r="A192">
        <v>5261</v>
      </c>
      <c r="B192" t="s">
        <v>2643</v>
      </c>
      <c r="C192" t="s">
        <v>212</v>
      </c>
      <c r="D192" t="s">
        <v>2644</v>
      </c>
      <c r="E192" t="s">
        <v>309</v>
      </c>
      <c r="F192" t="s">
        <v>2645</v>
      </c>
      <c r="G192">
        <v>1</v>
      </c>
      <c r="H192">
        <v>1</v>
      </c>
      <c r="I192">
        <v>2</v>
      </c>
      <c r="J192">
        <v>2</v>
      </c>
      <c r="O192">
        <v>1</v>
      </c>
      <c r="P192">
        <v>0</v>
      </c>
      <c r="Q192">
        <v>1</v>
      </c>
      <c r="R192">
        <v>2</v>
      </c>
      <c r="U192">
        <v>2</v>
      </c>
      <c r="W192">
        <v>1</v>
      </c>
      <c r="Y192">
        <v>1</v>
      </c>
      <c r="Z192">
        <v>1</v>
      </c>
      <c r="AA192">
        <v>1</v>
      </c>
      <c r="AB192">
        <v>2010</v>
      </c>
      <c r="AC192">
        <v>2</v>
      </c>
      <c r="AD192">
        <v>3</v>
      </c>
      <c r="AE192">
        <v>-98</v>
      </c>
      <c r="AF192">
        <v>5</v>
      </c>
      <c r="AG192">
        <v>1</v>
      </c>
      <c r="AV192">
        <v>1</v>
      </c>
      <c r="AX192">
        <v>5</v>
      </c>
      <c r="AY192">
        <v>2</v>
      </c>
      <c r="AZ192">
        <v>1</v>
      </c>
      <c r="BA192">
        <v>20</v>
      </c>
      <c r="BD192">
        <v>2</v>
      </c>
      <c r="BE192">
        <v>2</v>
      </c>
      <c r="BY192">
        <v>2</v>
      </c>
      <c r="BZ192">
        <v>2</v>
      </c>
      <c r="CA192">
        <v>2</v>
      </c>
      <c r="CB192">
        <v>1</v>
      </c>
      <c r="CC192">
        <v>2</v>
      </c>
      <c r="CD192">
        <v>2</v>
      </c>
      <c r="CE192">
        <v>1</v>
      </c>
      <c r="CF192">
        <v>2</v>
      </c>
      <c r="CG192">
        <v>2</v>
      </c>
      <c r="CH192">
        <v>2</v>
      </c>
      <c r="CI192">
        <v>1</v>
      </c>
      <c r="CJ192">
        <v>1</v>
      </c>
      <c r="CK192">
        <v>7</v>
      </c>
      <c r="CL192">
        <v>-98</v>
      </c>
      <c r="CM192">
        <v>3</v>
      </c>
      <c r="CN192">
        <v>1</v>
      </c>
      <c r="CO192">
        <v>1</v>
      </c>
      <c r="CP192">
        <v>1</v>
      </c>
      <c r="CQ192">
        <v>1</v>
      </c>
      <c r="CR192">
        <v>1</v>
      </c>
      <c r="CS192">
        <v>0</v>
      </c>
      <c r="CV192">
        <v>2</v>
      </c>
      <c r="CX192">
        <v>2</v>
      </c>
      <c r="CY192">
        <v>1</v>
      </c>
      <c r="CZ192">
        <v>1</v>
      </c>
      <c r="DA192">
        <v>3</v>
      </c>
      <c r="DB192">
        <v>-98</v>
      </c>
      <c r="DD192">
        <v>1</v>
      </c>
      <c r="DE192">
        <v>-98</v>
      </c>
      <c r="DO192">
        <v>-98</v>
      </c>
      <c r="DP192">
        <v>-98</v>
      </c>
      <c r="DQ192">
        <v>-98</v>
      </c>
      <c r="DR192">
        <v>-98</v>
      </c>
      <c r="DW192">
        <v>-98</v>
      </c>
      <c r="DX192">
        <v>-98</v>
      </c>
      <c r="DY192">
        <v>-98</v>
      </c>
      <c r="DZ192">
        <v>1</v>
      </c>
      <c r="EA192" t="s">
        <v>229</v>
      </c>
      <c r="EB192">
        <v>823</v>
      </c>
      <c r="EC192">
        <v>13.72</v>
      </c>
      <c r="EE192">
        <v>2</v>
      </c>
      <c r="EF192">
        <v>1</v>
      </c>
      <c r="EG192" t="s">
        <v>805</v>
      </c>
      <c r="EI192">
        <v>1</v>
      </c>
      <c r="EJ192">
        <v>1</v>
      </c>
      <c r="EK192">
        <v>2</v>
      </c>
      <c r="EL192">
        <v>9</v>
      </c>
      <c r="EM192">
        <v>26</v>
      </c>
      <c r="ET192" t="s">
        <v>773</v>
      </c>
      <c r="EU192" t="s">
        <v>201</v>
      </c>
      <c r="EV192" t="s">
        <v>202</v>
      </c>
      <c r="EZ192">
        <v>2522</v>
      </c>
      <c r="FA192" t="s">
        <v>2204</v>
      </c>
      <c r="FB192" t="s">
        <v>204</v>
      </c>
      <c r="FC192">
        <v>0</v>
      </c>
      <c r="FD192" t="s">
        <v>2400</v>
      </c>
      <c r="FE192" t="s">
        <v>2401</v>
      </c>
      <c r="FF192">
        <v>12</v>
      </c>
      <c r="FI192">
        <v>7.5</v>
      </c>
      <c r="FJ192">
        <v>4</v>
      </c>
      <c r="FK192" t="s">
        <v>2220</v>
      </c>
      <c r="FM192">
        <v>1</v>
      </c>
      <c r="FN192" t="s">
        <v>2213</v>
      </c>
      <c r="FO192">
        <v>0</v>
      </c>
      <c r="FP192">
        <v>1</v>
      </c>
      <c r="FQ192">
        <v>0</v>
      </c>
      <c r="FR192">
        <v>0</v>
      </c>
      <c r="FS192" t="s">
        <v>2182</v>
      </c>
    </row>
    <row r="193" spans="1:175" x14ac:dyDescent="0.3">
      <c r="A193">
        <v>5329</v>
      </c>
      <c r="B193" t="s">
        <v>2039</v>
      </c>
      <c r="C193" t="s">
        <v>212</v>
      </c>
      <c r="D193" t="s">
        <v>2040</v>
      </c>
      <c r="E193" t="s">
        <v>309</v>
      </c>
      <c r="F193" t="s">
        <v>2041</v>
      </c>
      <c r="G193">
        <v>1</v>
      </c>
      <c r="H193">
        <v>1</v>
      </c>
      <c r="I193">
        <v>2</v>
      </c>
      <c r="J193">
        <v>1</v>
      </c>
      <c r="K193">
        <v>2</v>
      </c>
      <c r="O193">
        <v>1</v>
      </c>
      <c r="P193">
        <v>1</v>
      </c>
      <c r="Q193">
        <v>2</v>
      </c>
      <c r="R193">
        <v>2</v>
      </c>
      <c r="U193">
        <v>2</v>
      </c>
      <c r="W193">
        <v>1</v>
      </c>
      <c r="Y193">
        <v>1</v>
      </c>
      <c r="Z193">
        <v>1</v>
      </c>
      <c r="AA193">
        <v>1</v>
      </c>
      <c r="AB193">
        <v>2013</v>
      </c>
      <c r="AC193">
        <v>6</v>
      </c>
      <c r="AD193">
        <v>1</v>
      </c>
      <c r="AE193">
        <v>4</v>
      </c>
      <c r="AF193">
        <v>5</v>
      </c>
      <c r="AG193">
        <v>2</v>
      </c>
      <c r="AH193">
        <v>2</v>
      </c>
      <c r="AJ193">
        <v>3</v>
      </c>
      <c r="AK193">
        <v>1</v>
      </c>
      <c r="AR193">
        <v>1</v>
      </c>
      <c r="AU193">
        <v>3</v>
      </c>
      <c r="AV193">
        <v>2</v>
      </c>
      <c r="AX193">
        <v>3</v>
      </c>
      <c r="AY193">
        <v>-77</v>
      </c>
      <c r="BB193">
        <v>1</v>
      </c>
      <c r="BC193">
        <v>0</v>
      </c>
      <c r="BD193">
        <v>2</v>
      </c>
      <c r="BE193">
        <v>1</v>
      </c>
      <c r="BF193">
        <v>2</v>
      </c>
      <c r="BG193">
        <v>2</v>
      </c>
      <c r="BI193">
        <v>1</v>
      </c>
      <c r="BK193">
        <v>5</v>
      </c>
      <c r="BL193">
        <v>-97</v>
      </c>
      <c r="BS193">
        <v>-98</v>
      </c>
      <c r="BU193">
        <v>-98</v>
      </c>
      <c r="BX193">
        <v>-98</v>
      </c>
      <c r="BY193">
        <v>1</v>
      </c>
      <c r="BZ193">
        <v>1</v>
      </c>
      <c r="CA193">
        <v>1</v>
      </c>
      <c r="CB193">
        <v>1</v>
      </c>
      <c r="CC193">
        <v>1</v>
      </c>
      <c r="CD193">
        <v>2</v>
      </c>
      <c r="CE193">
        <v>2</v>
      </c>
      <c r="CF193">
        <v>1</v>
      </c>
      <c r="CG193">
        <v>2</v>
      </c>
      <c r="CH193">
        <v>2</v>
      </c>
      <c r="CI193">
        <v>1</v>
      </c>
      <c r="CJ193">
        <v>1</v>
      </c>
      <c r="CK193">
        <v>7</v>
      </c>
      <c r="CL193">
        <v>1</v>
      </c>
      <c r="CM193">
        <v>1</v>
      </c>
      <c r="CN193">
        <v>1</v>
      </c>
      <c r="CO193">
        <v>1</v>
      </c>
      <c r="CP193">
        <v>1</v>
      </c>
      <c r="CQ193">
        <v>1</v>
      </c>
      <c r="CR193">
        <v>1</v>
      </c>
      <c r="CS193">
        <v>1</v>
      </c>
      <c r="CT193">
        <v>1</v>
      </c>
      <c r="CU193">
        <v>1</v>
      </c>
      <c r="CV193">
        <v>2</v>
      </c>
      <c r="CX193">
        <v>2</v>
      </c>
      <c r="CY193">
        <v>2</v>
      </c>
      <c r="CZ193">
        <v>1</v>
      </c>
      <c r="DA193">
        <v>4</v>
      </c>
      <c r="DB193">
        <v>1</v>
      </c>
      <c r="DC193">
        <v>3</v>
      </c>
      <c r="DD193">
        <v>3</v>
      </c>
      <c r="DE193">
        <v>1</v>
      </c>
      <c r="DF193">
        <v>5</v>
      </c>
      <c r="DH193">
        <v>3</v>
      </c>
      <c r="DI193">
        <v>0</v>
      </c>
      <c r="DJ193">
        <v>2</v>
      </c>
      <c r="DO193">
        <v>1</v>
      </c>
      <c r="DP193">
        <v>2</v>
      </c>
      <c r="DQ193">
        <v>6</v>
      </c>
      <c r="DR193">
        <v>6</v>
      </c>
      <c r="DW193">
        <v>1</v>
      </c>
      <c r="DX193">
        <v>5</v>
      </c>
      <c r="DY193">
        <v>1</v>
      </c>
      <c r="DZ193">
        <v>2</v>
      </c>
      <c r="EA193" t="s">
        <v>2042</v>
      </c>
      <c r="EB193">
        <v>704</v>
      </c>
      <c r="EC193">
        <v>11.73</v>
      </c>
      <c r="EE193">
        <v>2</v>
      </c>
      <c r="EF193">
        <v>1</v>
      </c>
      <c r="EG193" t="s">
        <v>791</v>
      </c>
      <c r="EI193">
        <v>1</v>
      </c>
      <c r="EJ193">
        <v>1</v>
      </c>
      <c r="EK193">
        <v>3</v>
      </c>
      <c r="EL193">
        <v>9</v>
      </c>
      <c r="EM193">
        <v>27</v>
      </c>
      <c r="ET193" t="s">
        <v>773</v>
      </c>
      <c r="EU193" t="s">
        <v>201</v>
      </c>
      <c r="EV193" t="s">
        <v>202</v>
      </c>
      <c r="EZ193">
        <v>2522</v>
      </c>
      <c r="FA193" t="s">
        <v>237</v>
      </c>
      <c r="FB193" t="s">
        <v>204</v>
      </c>
      <c r="FC193">
        <v>0</v>
      </c>
      <c r="FD193" t="s">
        <v>2429</v>
      </c>
      <c r="FE193" t="s">
        <v>2407</v>
      </c>
      <c r="FF193">
        <v>12</v>
      </c>
      <c r="FG193">
        <v>1</v>
      </c>
      <c r="FH193">
        <v>12</v>
      </c>
      <c r="FI193">
        <v>7.5</v>
      </c>
      <c r="FJ193">
        <v>4</v>
      </c>
      <c r="FK193" t="s">
        <v>2206</v>
      </c>
      <c r="FL193">
        <v>7.5</v>
      </c>
      <c r="FM193">
        <v>1</v>
      </c>
      <c r="FN193" t="s">
        <v>2221</v>
      </c>
      <c r="FO193">
        <v>0</v>
      </c>
      <c r="FP193">
        <v>1</v>
      </c>
      <c r="FQ193">
        <v>0</v>
      </c>
      <c r="FR193">
        <v>0</v>
      </c>
      <c r="FS193" t="s">
        <v>2182</v>
      </c>
    </row>
    <row r="194" spans="1:175" x14ac:dyDescent="0.3">
      <c r="A194">
        <v>5359</v>
      </c>
      <c r="B194" t="s">
        <v>841</v>
      </c>
      <c r="C194" t="s">
        <v>194</v>
      </c>
      <c r="D194" t="s">
        <v>842</v>
      </c>
      <c r="E194" t="s">
        <v>221</v>
      </c>
      <c r="F194" t="s">
        <v>843</v>
      </c>
      <c r="G194">
        <v>1</v>
      </c>
      <c r="H194">
        <v>1</v>
      </c>
      <c r="I194">
        <v>2</v>
      </c>
      <c r="J194">
        <v>1</v>
      </c>
      <c r="K194">
        <v>2</v>
      </c>
      <c r="O194">
        <v>1</v>
      </c>
      <c r="P194">
        <v>1</v>
      </c>
      <c r="Q194">
        <v>2</v>
      </c>
      <c r="R194">
        <v>2</v>
      </c>
      <c r="U194">
        <v>2</v>
      </c>
      <c r="W194">
        <v>1</v>
      </c>
      <c r="Y194">
        <v>1</v>
      </c>
      <c r="Z194">
        <v>1</v>
      </c>
      <c r="AA194">
        <v>1</v>
      </c>
      <c r="AB194">
        <v>2012</v>
      </c>
      <c r="AC194">
        <v>8</v>
      </c>
      <c r="AD194">
        <v>1</v>
      </c>
      <c r="AE194">
        <v>3</v>
      </c>
      <c r="AF194">
        <v>5</v>
      </c>
      <c r="AG194">
        <v>1</v>
      </c>
      <c r="AV194">
        <v>2</v>
      </c>
      <c r="AX194">
        <v>6</v>
      </c>
      <c r="AY194">
        <v>2</v>
      </c>
      <c r="AZ194">
        <v>1</v>
      </c>
      <c r="BA194">
        <v>80</v>
      </c>
      <c r="BD194">
        <v>2</v>
      </c>
      <c r="BE194">
        <v>2</v>
      </c>
      <c r="BF194">
        <v>1</v>
      </c>
      <c r="BG194">
        <v>1</v>
      </c>
      <c r="BH194">
        <v>-98</v>
      </c>
      <c r="BI194">
        <v>1</v>
      </c>
      <c r="BJ194">
        <v>1</v>
      </c>
      <c r="BK194">
        <v>6</v>
      </c>
      <c r="BL194">
        <v>-77</v>
      </c>
      <c r="BS194">
        <v>1</v>
      </c>
      <c r="BU194">
        <v>1</v>
      </c>
      <c r="BV194">
        <v>4</v>
      </c>
      <c r="BX194">
        <v>3</v>
      </c>
      <c r="BY194">
        <v>2</v>
      </c>
      <c r="BZ194">
        <v>2</v>
      </c>
      <c r="CA194">
        <v>1</v>
      </c>
      <c r="CB194">
        <v>1</v>
      </c>
      <c r="CC194">
        <v>2</v>
      </c>
      <c r="CD194">
        <v>2</v>
      </c>
      <c r="CE194">
        <v>2</v>
      </c>
      <c r="CF194">
        <v>2</v>
      </c>
      <c r="CG194">
        <v>1</v>
      </c>
      <c r="CH194">
        <v>2</v>
      </c>
      <c r="CI194">
        <v>1</v>
      </c>
      <c r="CJ194">
        <v>1</v>
      </c>
      <c r="CK194">
        <v>7</v>
      </c>
      <c r="CL194">
        <v>1</v>
      </c>
      <c r="CM194">
        <v>5</v>
      </c>
      <c r="CN194">
        <v>1</v>
      </c>
      <c r="CO194">
        <v>1</v>
      </c>
      <c r="CP194">
        <v>1</v>
      </c>
      <c r="CQ194">
        <v>1</v>
      </c>
      <c r="CR194">
        <v>1</v>
      </c>
      <c r="CS194">
        <v>0</v>
      </c>
      <c r="CV194">
        <v>2</v>
      </c>
      <c r="CX194">
        <v>2</v>
      </c>
      <c r="CY194">
        <v>1</v>
      </c>
      <c r="CZ194">
        <v>1</v>
      </c>
      <c r="DA194">
        <v>3</v>
      </c>
      <c r="DB194">
        <v>1</v>
      </c>
      <c r="DC194">
        <v>14</v>
      </c>
      <c r="DD194">
        <v>1</v>
      </c>
      <c r="DE194">
        <v>1</v>
      </c>
      <c r="DF194">
        <v>2</v>
      </c>
      <c r="DG194">
        <v>2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1</v>
      </c>
      <c r="DN194">
        <v>1</v>
      </c>
      <c r="DO194">
        <v>1</v>
      </c>
      <c r="DP194">
        <v>2</v>
      </c>
      <c r="DQ194">
        <v>6</v>
      </c>
      <c r="DR194">
        <v>6</v>
      </c>
      <c r="DW194">
        <v>1</v>
      </c>
      <c r="DX194">
        <v>-98</v>
      </c>
      <c r="DY194">
        <v>1</v>
      </c>
      <c r="DZ194">
        <v>2</v>
      </c>
      <c r="EA194" t="s">
        <v>844</v>
      </c>
      <c r="EB194">
        <v>776</v>
      </c>
      <c r="EC194">
        <v>12.93</v>
      </c>
      <c r="EE194">
        <v>2</v>
      </c>
      <c r="EF194">
        <v>1</v>
      </c>
      <c r="EG194" t="s">
        <v>397</v>
      </c>
      <c r="EI194">
        <v>1</v>
      </c>
      <c r="EJ194">
        <v>1</v>
      </c>
      <c r="EK194">
        <v>3</v>
      </c>
      <c r="EL194">
        <v>4</v>
      </c>
      <c r="EM194">
        <v>17</v>
      </c>
      <c r="ET194" t="s">
        <v>773</v>
      </c>
      <c r="EU194" t="s">
        <v>201</v>
      </c>
      <c r="EV194" t="s">
        <v>202</v>
      </c>
      <c r="EZ194">
        <v>1286</v>
      </c>
      <c r="FA194" t="s">
        <v>237</v>
      </c>
      <c r="FB194" t="s">
        <v>204</v>
      </c>
      <c r="FC194">
        <v>0</v>
      </c>
      <c r="FD194" t="s">
        <v>2429</v>
      </c>
      <c r="FE194" t="s">
        <v>2401</v>
      </c>
      <c r="FF194">
        <v>12</v>
      </c>
      <c r="FI194">
        <v>7.5</v>
      </c>
      <c r="FJ194">
        <v>4</v>
      </c>
      <c r="FK194" t="s">
        <v>2206</v>
      </c>
      <c r="FL194">
        <v>3.5</v>
      </c>
      <c r="FM194">
        <v>1</v>
      </c>
      <c r="FN194" t="s">
        <v>2213</v>
      </c>
      <c r="FO194">
        <v>0</v>
      </c>
      <c r="FP194">
        <v>1</v>
      </c>
      <c r="FQ194">
        <v>0</v>
      </c>
      <c r="FR194">
        <v>0</v>
      </c>
      <c r="FS194" t="s">
        <v>205</v>
      </c>
    </row>
    <row r="195" spans="1:175" x14ac:dyDescent="0.3">
      <c r="A195">
        <v>5432</v>
      </c>
      <c r="B195" t="s">
        <v>863</v>
      </c>
      <c r="C195" t="s">
        <v>265</v>
      </c>
      <c r="D195" t="s">
        <v>864</v>
      </c>
      <c r="E195" t="s">
        <v>334</v>
      </c>
      <c r="F195" t="s">
        <v>865</v>
      </c>
      <c r="G195">
        <v>1</v>
      </c>
      <c r="H195">
        <v>1</v>
      </c>
      <c r="I195">
        <v>2</v>
      </c>
      <c r="J195">
        <v>1</v>
      </c>
      <c r="K195">
        <v>2</v>
      </c>
      <c r="O195">
        <v>1</v>
      </c>
      <c r="P195">
        <v>1</v>
      </c>
      <c r="Q195">
        <v>2</v>
      </c>
      <c r="R195">
        <v>2</v>
      </c>
      <c r="U195">
        <v>1</v>
      </c>
      <c r="W195">
        <v>1</v>
      </c>
      <c r="Y195">
        <v>1</v>
      </c>
      <c r="Z195">
        <v>1</v>
      </c>
      <c r="AA195">
        <v>1</v>
      </c>
      <c r="AB195">
        <v>2013</v>
      </c>
      <c r="AC195">
        <v>2</v>
      </c>
      <c r="AD195">
        <v>3</v>
      </c>
      <c r="AE195">
        <v>-98</v>
      </c>
      <c r="AF195">
        <v>2</v>
      </c>
      <c r="AG195">
        <v>1</v>
      </c>
      <c r="AV195">
        <v>1</v>
      </c>
      <c r="AX195">
        <v>1</v>
      </c>
      <c r="AY195">
        <v>1</v>
      </c>
      <c r="BB195">
        <v>1</v>
      </c>
      <c r="BC195">
        <v>0</v>
      </c>
      <c r="BD195">
        <v>2</v>
      </c>
      <c r="BE195">
        <v>2</v>
      </c>
      <c r="BF195">
        <v>1</v>
      </c>
      <c r="BG195">
        <v>1</v>
      </c>
      <c r="BH195">
        <v>1</v>
      </c>
      <c r="BJ195">
        <v>1</v>
      </c>
      <c r="BK195">
        <v>2</v>
      </c>
      <c r="BL195">
        <v>5</v>
      </c>
      <c r="BS195">
        <v>1</v>
      </c>
      <c r="BU195">
        <v>1</v>
      </c>
      <c r="BV195">
        <v>2</v>
      </c>
      <c r="BX195">
        <v>1</v>
      </c>
      <c r="BY195">
        <v>1</v>
      </c>
      <c r="BZ195">
        <v>1</v>
      </c>
      <c r="CA195">
        <v>1</v>
      </c>
      <c r="CB195">
        <v>2</v>
      </c>
      <c r="CC195">
        <v>2</v>
      </c>
      <c r="CD195">
        <v>2</v>
      </c>
      <c r="CE195">
        <v>2</v>
      </c>
      <c r="CF195">
        <v>1</v>
      </c>
      <c r="CG195">
        <v>2</v>
      </c>
      <c r="CH195">
        <v>1</v>
      </c>
      <c r="CI195">
        <v>1</v>
      </c>
      <c r="CJ195">
        <v>1</v>
      </c>
      <c r="CK195">
        <v>7</v>
      </c>
      <c r="CL195">
        <v>1</v>
      </c>
      <c r="CM195">
        <v>3</v>
      </c>
      <c r="CN195">
        <v>1</v>
      </c>
      <c r="CO195">
        <v>1</v>
      </c>
      <c r="CP195">
        <v>1</v>
      </c>
      <c r="CQ195">
        <v>1</v>
      </c>
      <c r="CR195">
        <v>1</v>
      </c>
      <c r="CS195">
        <v>0</v>
      </c>
      <c r="CV195">
        <v>2</v>
      </c>
      <c r="CX195">
        <v>2</v>
      </c>
      <c r="CY195">
        <v>1</v>
      </c>
      <c r="CZ195">
        <v>1</v>
      </c>
      <c r="DA195">
        <v>3</v>
      </c>
      <c r="DB195">
        <v>1</v>
      </c>
      <c r="DC195">
        <v>5</v>
      </c>
      <c r="DD195">
        <v>3</v>
      </c>
      <c r="DE195">
        <v>1</v>
      </c>
      <c r="DF195">
        <v>2</v>
      </c>
      <c r="DH195">
        <v>0</v>
      </c>
      <c r="DI195">
        <v>0</v>
      </c>
      <c r="DJ195">
        <v>0</v>
      </c>
      <c r="DK195">
        <v>2</v>
      </c>
      <c r="DO195">
        <v>1</v>
      </c>
      <c r="DP195">
        <v>1</v>
      </c>
      <c r="DQ195">
        <v>7</v>
      </c>
      <c r="DR195">
        <v>1</v>
      </c>
      <c r="DW195">
        <v>2</v>
      </c>
      <c r="DX195">
        <v>7</v>
      </c>
      <c r="DY195">
        <v>1</v>
      </c>
      <c r="DZ195">
        <v>2</v>
      </c>
      <c r="EA195" t="s">
        <v>866</v>
      </c>
      <c r="EB195">
        <v>1030</v>
      </c>
      <c r="EC195">
        <v>17.170000000000002</v>
      </c>
      <c r="EE195">
        <v>2</v>
      </c>
      <c r="EF195">
        <v>1</v>
      </c>
      <c r="EG195" t="s">
        <v>624</v>
      </c>
      <c r="EI195">
        <v>1</v>
      </c>
      <c r="EJ195">
        <v>1</v>
      </c>
      <c r="EK195">
        <v>3</v>
      </c>
      <c r="EL195">
        <v>14</v>
      </c>
      <c r="EM195">
        <v>37</v>
      </c>
      <c r="ET195" t="s">
        <v>857</v>
      </c>
      <c r="EU195" t="s">
        <v>201</v>
      </c>
      <c r="EV195" t="s">
        <v>867</v>
      </c>
      <c r="EW195">
        <v>1</v>
      </c>
      <c r="EZ195">
        <v>1945</v>
      </c>
      <c r="FA195" t="s">
        <v>237</v>
      </c>
      <c r="FB195" t="s">
        <v>204</v>
      </c>
      <c r="FC195">
        <v>0</v>
      </c>
      <c r="FD195" t="s">
        <v>2400</v>
      </c>
      <c r="FE195" t="s">
        <v>2401</v>
      </c>
      <c r="FF195">
        <v>12</v>
      </c>
      <c r="FI195">
        <v>25</v>
      </c>
      <c r="FJ195">
        <v>2</v>
      </c>
      <c r="FK195" t="s">
        <v>2220</v>
      </c>
      <c r="FM195">
        <v>1</v>
      </c>
      <c r="FN195" t="s">
        <v>2213</v>
      </c>
      <c r="FO195">
        <v>1</v>
      </c>
      <c r="FP195">
        <v>0</v>
      </c>
      <c r="FQ195">
        <v>0</v>
      </c>
      <c r="FR195">
        <v>0</v>
      </c>
      <c r="FS195" t="s">
        <v>2214</v>
      </c>
    </row>
    <row r="196" spans="1:175" x14ac:dyDescent="0.3">
      <c r="A196">
        <v>5730</v>
      </c>
      <c r="B196" t="s">
        <v>2646</v>
      </c>
      <c r="C196" t="s">
        <v>194</v>
      </c>
      <c r="D196" t="s">
        <v>2647</v>
      </c>
      <c r="E196" t="s">
        <v>196</v>
      </c>
      <c r="F196" t="s">
        <v>2648</v>
      </c>
      <c r="G196">
        <v>1</v>
      </c>
      <c r="H196">
        <v>1</v>
      </c>
      <c r="I196">
        <v>2</v>
      </c>
      <c r="J196">
        <v>2</v>
      </c>
      <c r="O196">
        <v>1</v>
      </c>
      <c r="P196">
        <v>0</v>
      </c>
      <c r="Q196">
        <v>1</v>
      </c>
      <c r="R196">
        <v>2</v>
      </c>
      <c r="U196">
        <v>2</v>
      </c>
      <c r="W196">
        <v>1</v>
      </c>
      <c r="Y196">
        <v>1</v>
      </c>
      <c r="Z196">
        <v>1</v>
      </c>
      <c r="AA196">
        <v>-98</v>
      </c>
      <c r="AC196">
        <v>2</v>
      </c>
      <c r="AD196">
        <v>3</v>
      </c>
      <c r="AE196">
        <v>1</v>
      </c>
      <c r="AF196">
        <v>5</v>
      </c>
      <c r="AG196">
        <v>1</v>
      </c>
      <c r="AV196">
        <v>1</v>
      </c>
      <c r="AX196">
        <v>4</v>
      </c>
      <c r="AY196">
        <v>2</v>
      </c>
      <c r="BB196">
        <v>1</v>
      </c>
      <c r="BC196">
        <v>0</v>
      </c>
      <c r="BD196">
        <v>2</v>
      </c>
      <c r="BE196">
        <v>2</v>
      </c>
      <c r="BY196">
        <v>2</v>
      </c>
      <c r="BZ196">
        <v>1</v>
      </c>
      <c r="CA196">
        <v>1</v>
      </c>
      <c r="CB196">
        <v>2</v>
      </c>
      <c r="CC196">
        <v>1</v>
      </c>
      <c r="CD196">
        <v>2</v>
      </c>
      <c r="CE196">
        <v>1</v>
      </c>
      <c r="CF196">
        <v>2</v>
      </c>
      <c r="CG196">
        <v>3</v>
      </c>
      <c r="CH196">
        <v>1</v>
      </c>
      <c r="CI196">
        <v>1</v>
      </c>
      <c r="CJ196">
        <v>1</v>
      </c>
      <c r="CK196">
        <v>7</v>
      </c>
      <c r="CL196">
        <v>1</v>
      </c>
      <c r="CM196">
        <v>4</v>
      </c>
      <c r="CN196">
        <v>1</v>
      </c>
      <c r="CO196">
        <v>1</v>
      </c>
      <c r="CP196">
        <v>1</v>
      </c>
      <c r="CQ196">
        <v>1</v>
      </c>
      <c r="CR196">
        <v>1</v>
      </c>
      <c r="CS196">
        <v>0</v>
      </c>
      <c r="CV196">
        <v>2</v>
      </c>
      <c r="CX196">
        <v>2</v>
      </c>
      <c r="CY196">
        <v>1</v>
      </c>
      <c r="CZ196">
        <v>1</v>
      </c>
      <c r="DA196">
        <v>3</v>
      </c>
      <c r="DB196">
        <v>1</v>
      </c>
      <c r="DC196">
        <v>2</v>
      </c>
      <c r="DD196">
        <v>1</v>
      </c>
      <c r="DE196">
        <v>1</v>
      </c>
      <c r="DF196">
        <v>5</v>
      </c>
      <c r="DH196">
        <v>3</v>
      </c>
      <c r="DI196">
        <v>0</v>
      </c>
      <c r="DJ196">
        <v>1</v>
      </c>
      <c r="DK196">
        <v>0</v>
      </c>
      <c r="DL196">
        <v>1</v>
      </c>
      <c r="DO196">
        <v>1</v>
      </c>
      <c r="DP196">
        <v>2</v>
      </c>
      <c r="DQ196">
        <v>4</v>
      </c>
      <c r="DR196">
        <v>6</v>
      </c>
      <c r="DW196">
        <v>1</v>
      </c>
      <c r="DX196">
        <v>2</v>
      </c>
      <c r="DY196">
        <v>1</v>
      </c>
      <c r="DZ196">
        <v>1</v>
      </c>
      <c r="EA196" t="s">
        <v>927</v>
      </c>
      <c r="EB196">
        <v>1109</v>
      </c>
      <c r="EC196">
        <v>18.48</v>
      </c>
      <c r="EE196">
        <v>2</v>
      </c>
      <c r="EF196">
        <v>1</v>
      </c>
      <c r="EG196" t="s">
        <v>892</v>
      </c>
      <c r="EI196">
        <v>1</v>
      </c>
      <c r="EJ196">
        <v>1</v>
      </c>
      <c r="EK196">
        <v>2</v>
      </c>
      <c r="EL196">
        <v>5</v>
      </c>
      <c r="EM196">
        <v>18</v>
      </c>
      <c r="ET196" t="s">
        <v>893</v>
      </c>
      <c r="EU196" t="s">
        <v>201</v>
      </c>
      <c r="EV196" t="s">
        <v>2649</v>
      </c>
      <c r="EZ196">
        <v>1752</v>
      </c>
      <c r="FA196" t="s">
        <v>2204</v>
      </c>
      <c r="FB196" t="s">
        <v>204</v>
      </c>
      <c r="FC196">
        <v>0</v>
      </c>
      <c r="FD196" t="s">
        <v>2400</v>
      </c>
      <c r="FE196" t="s">
        <v>2401</v>
      </c>
      <c r="FF196">
        <v>12</v>
      </c>
      <c r="FI196">
        <v>7.5</v>
      </c>
      <c r="FJ196">
        <v>4</v>
      </c>
      <c r="FK196" t="s">
        <v>2220</v>
      </c>
      <c r="FL196">
        <v>0.5</v>
      </c>
      <c r="FM196">
        <v>1</v>
      </c>
      <c r="FN196" t="s">
        <v>2213</v>
      </c>
      <c r="FO196">
        <v>0</v>
      </c>
      <c r="FP196">
        <v>1</v>
      </c>
      <c r="FQ196">
        <v>0</v>
      </c>
      <c r="FR196">
        <v>0</v>
      </c>
      <c r="FS196" t="s">
        <v>2182</v>
      </c>
    </row>
    <row r="197" spans="1:175" x14ac:dyDescent="0.3">
      <c r="A197">
        <v>5816</v>
      </c>
      <c r="B197" t="s">
        <v>2650</v>
      </c>
      <c r="C197" t="s">
        <v>212</v>
      </c>
      <c r="D197" t="s">
        <v>2651</v>
      </c>
      <c r="E197" t="s">
        <v>309</v>
      </c>
      <c r="F197" t="s">
        <v>2652</v>
      </c>
      <c r="G197">
        <v>1</v>
      </c>
      <c r="H197">
        <v>1</v>
      </c>
      <c r="I197">
        <v>2</v>
      </c>
      <c r="J197">
        <v>2</v>
      </c>
      <c r="O197">
        <v>1</v>
      </c>
      <c r="P197">
        <v>0</v>
      </c>
      <c r="Q197">
        <v>1</v>
      </c>
      <c r="R197">
        <v>2</v>
      </c>
      <c r="U197">
        <v>2</v>
      </c>
      <c r="W197">
        <v>1</v>
      </c>
      <c r="Y197">
        <v>1</v>
      </c>
      <c r="Z197">
        <v>1</v>
      </c>
      <c r="AA197">
        <v>1</v>
      </c>
      <c r="AB197">
        <v>2012</v>
      </c>
      <c r="AC197">
        <v>8</v>
      </c>
      <c r="AD197">
        <v>-98</v>
      </c>
      <c r="AE197">
        <v>3</v>
      </c>
      <c r="AF197">
        <v>5</v>
      </c>
      <c r="AG197">
        <v>1</v>
      </c>
      <c r="AV197">
        <v>2</v>
      </c>
      <c r="AX197">
        <v>8</v>
      </c>
      <c r="AY197">
        <v>-77</v>
      </c>
      <c r="AZ197">
        <v>1</v>
      </c>
      <c r="BA197">
        <v>3</v>
      </c>
      <c r="BB197">
        <v>1</v>
      </c>
      <c r="BC197">
        <v>0</v>
      </c>
      <c r="BD197">
        <v>2</v>
      </c>
      <c r="BE197">
        <v>2</v>
      </c>
      <c r="BY197">
        <v>2</v>
      </c>
      <c r="BZ197">
        <v>2</v>
      </c>
      <c r="CA197">
        <v>2</v>
      </c>
      <c r="CB197">
        <v>2</v>
      </c>
      <c r="CC197">
        <v>2</v>
      </c>
      <c r="CD197">
        <v>2</v>
      </c>
      <c r="CE197">
        <v>2</v>
      </c>
      <c r="CF197">
        <v>1</v>
      </c>
      <c r="CG197">
        <v>3</v>
      </c>
      <c r="CH197">
        <v>3</v>
      </c>
      <c r="CI197">
        <v>3</v>
      </c>
      <c r="CJ197">
        <v>3</v>
      </c>
      <c r="CK197">
        <v>7</v>
      </c>
      <c r="CL197">
        <v>1</v>
      </c>
      <c r="CM197">
        <v>4</v>
      </c>
      <c r="CN197">
        <v>1</v>
      </c>
      <c r="CO197">
        <v>2</v>
      </c>
      <c r="CP197">
        <v>1</v>
      </c>
      <c r="CQ197">
        <v>2</v>
      </c>
      <c r="CR197">
        <v>1</v>
      </c>
      <c r="CS197">
        <v>1</v>
      </c>
      <c r="CT197">
        <v>1</v>
      </c>
      <c r="CU197">
        <v>1</v>
      </c>
      <c r="CV197">
        <v>2</v>
      </c>
      <c r="CX197">
        <v>3</v>
      </c>
      <c r="CY197">
        <v>1</v>
      </c>
      <c r="CZ197">
        <v>1</v>
      </c>
      <c r="DA197">
        <v>4</v>
      </c>
      <c r="DB197">
        <v>1</v>
      </c>
      <c r="DC197">
        <v>1</v>
      </c>
      <c r="DD197">
        <v>6</v>
      </c>
      <c r="DE197">
        <v>1</v>
      </c>
      <c r="DF197">
        <v>4</v>
      </c>
      <c r="DH197">
        <v>1</v>
      </c>
      <c r="DI197">
        <v>0</v>
      </c>
      <c r="DJ197">
        <v>1</v>
      </c>
      <c r="DK197">
        <v>1</v>
      </c>
      <c r="DL197">
        <v>1</v>
      </c>
      <c r="DO197">
        <v>2</v>
      </c>
      <c r="DP197">
        <v>2</v>
      </c>
      <c r="DQ197">
        <v>5</v>
      </c>
      <c r="DR197">
        <v>2</v>
      </c>
      <c r="DW197">
        <v>2</v>
      </c>
      <c r="DX197">
        <v>2</v>
      </c>
      <c r="DY197">
        <v>1</v>
      </c>
      <c r="DZ197">
        <v>2</v>
      </c>
      <c r="EA197" t="s">
        <v>2653</v>
      </c>
      <c r="EB197">
        <v>651</v>
      </c>
      <c r="EC197">
        <v>10.85</v>
      </c>
      <c r="EE197">
        <v>2</v>
      </c>
      <c r="EF197">
        <v>1</v>
      </c>
      <c r="EG197" t="s">
        <v>856</v>
      </c>
      <c r="EI197">
        <v>1</v>
      </c>
      <c r="EJ197">
        <v>1</v>
      </c>
      <c r="EK197">
        <v>2</v>
      </c>
      <c r="EL197">
        <v>9</v>
      </c>
      <c r="EM197">
        <v>26</v>
      </c>
      <c r="ET197" t="s">
        <v>893</v>
      </c>
      <c r="EU197" t="s">
        <v>201</v>
      </c>
      <c r="EV197" t="s">
        <v>202</v>
      </c>
      <c r="EZ197">
        <v>2522</v>
      </c>
      <c r="FA197" t="s">
        <v>2204</v>
      </c>
      <c r="FB197" t="s">
        <v>204</v>
      </c>
      <c r="FC197">
        <v>0</v>
      </c>
      <c r="FD197" t="s">
        <v>2429</v>
      </c>
      <c r="FE197" t="s">
        <v>2401</v>
      </c>
      <c r="FF197">
        <v>12</v>
      </c>
      <c r="FI197">
        <v>7.5</v>
      </c>
      <c r="FJ197">
        <v>4</v>
      </c>
      <c r="FK197" t="s">
        <v>2212</v>
      </c>
      <c r="FL197">
        <v>3.5</v>
      </c>
      <c r="FM197">
        <v>1</v>
      </c>
      <c r="FN197" t="s">
        <v>2213</v>
      </c>
      <c r="FO197">
        <v>0</v>
      </c>
      <c r="FP197">
        <v>1</v>
      </c>
      <c r="FQ197">
        <v>0</v>
      </c>
      <c r="FR197">
        <v>0</v>
      </c>
      <c r="FS197" t="s">
        <v>205</v>
      </c>
    </row>
    <row r="198" spans="1:175" x14ac:dyDescent="0.3">
      <c r="A198">
        <v>5874</v>
      </c>
      <c r="B198" t="s">
        <v>2654</v>
      </c>
      <c r="C198" t="s">
        <v>194</v>
      </c>
      <c r="D198" t="s">
        <v>2655</v>
      </c>
      <c r="E198" t="s">
        <v>196</v>
      </c>
      <c r="F198" t="s">
        <v>2656</v>
      </c>
      <c r="G198">
        <v>1</v>
      </c>
      <c r="H198">
        <v>1</v>
      </c>
      <c r="I198">
        <v>2</v>
      </c>
      <c r="J198">
        <v>2</v>
      </c>
      <c r="O198">
        <v>1</v>
      </c>
      <c r="P198">
        <v>0</v>
      </c>
      <c r="Q198">
        <v>1</v>
      </c>
      <c r="R198">
        <v>2</v>
      </c>
      <c r="U198">
        <v>2</v>
      </c>
      <c r="W198">
        <v>1</v>
      </c>
      <c r="Y198">
        <v>1</v>
      </c>
      <c r="Z198">
        <v>1</v>
      </c>
      <c r="AA198">
        <v>1</v>
      </c>
      <c r="AB198">
        <v>2009</v>
      </c>
      <c r="AC198">
        <v>3</v>
      </c>
      <c r="AD198">
        <v>1</v>
      </c>
      <c r="AE198">
        <v>2</v>
      </c>
      <c r="AF198">
        <v>4</v>
      </c>
      <c r="AG198">
        <v>2</v>
      </c>
      <c r="AH198">
        <v>2</v>
      </c>
      <c r="AJ198">
        <v>4</v>
      </c>
      <c r="AK198">
        <v>7</v>
      </c>
      <c r="AR198">
        <v>3</v>
      </c>
      <c r="AS198">
        <v>1</v>
      </c>
      <c r="AT198">
        <v>3</v>
      </c>
      <c r="AU198">
        <v>4</v>
      </c>
      <c r="AV198">
        <v>2</v>
      </c>
      <c r="AX198">
        <v>8</v>
      </c>
      <c r="AY198">
        <v>-77</v>
      </c>
      <c r="BD198">
        <v>1</v>
      </c>
      <c r="BY198">
        <v>1</v>
      </c>
      <c r="BZ198">
        <v>1</v>
      </c>
      <c r="CA198">
        <v>1</v>
      </c>
      <c r="CB198">
        <v>1</v>
      </c>
      <c r="CC198">
        <v>2</v>
      </c>
      <c r="CD198">
        <v>2</v>
      </c>
      <c r="CE198">
        <v>2</v>
      </c>
      <c r="CF198">
        <v>1</v>
      </c>
      <c r="CG198">
        <v>2</v>
      </c>
      <c r="CH198">
        <v>1</v>
      </c>
      <c r="CI198">
        <v>1</v>
      </c>
      <c r="CJ198">
        <v>2</v>
      </c>
      <c r="CK198">
        <v>7</v>
      </c>
      <c r="CL198">
        <v>1</v>
      </c>
      <c r="CM198">
        <v>4</v>
      </c>
      <c r="CN198">
        <v>1</v>
      </c>
      <c r="CO198">
        <v>2</v>
      </c>
      <c r="CP198">
        <v>1</v>
      </c>
      <c r="CQ198">
        <v>2</v>
      </c>
      <c r="CR198">
        <v>1</v>
      </c>
      <c r="CS198">
        <v>1</v>
      </c>
      <c r="CT198">
        <v>1</v>
      </c>
      <c r="CU198">
        <v>1</v>
      </c>
      <c r="CV198">
        <v>2</v>
      </c>
      <c r="CX198">
        <v>2</v>
      </c>
      <c r="CY198">
        <v>1</v>
      </c>
      <c r="CZ198">
        <v>1</v>
      </c>
      <c r="DA198">
        <v>3</v>
      </c>
      <c r="DB198">
        <v>1</v>
      </c>
      <c r="DC198">
        <v>1</v>
      </c>
      <c r="DD198">
        <v>-97</v>
      </c>
      <c r="DE198">
        <v>1</v>
      </c>
      <c r="DF198">
        <v>6</v>
      </c>
      <c r="DG198">
        <v>6</v>
      </c>
      <c r="DH198">
        <v>1</v>
      </c>
      <c r="DI198">
        <v>0</v>
      </c>
      <c r="DJ198">
        <v>3</v>
      </c>
      <c r="DK198">
        <v>0</v>
      </c>
      <c r="DL198">
        <v>0</v>
      </c>
      <c r="DM198">
        <v>1</v>
      </c>
      <c r="DN198">
        <v>1</v>
      </c>
      <c r="DO198">
        <v>2</v>
      </c>
      <c r="DP198">
        <v>2</v>
      </c>
      <c r="DQ198">
        <v>5</v>
      </c>
      <c r="DR198">
        <v>-98</v>
      </c>
      <c r="DW198">
        <v>2</v>
      </c>
      <c r="DX198">
        <v>3</v>
      </c>
      <c r="DY198">
        <v>1</v>
      </c>
      <c r="DZ198">
        <v>2</v>
      </c>
      <c r="EA198" t="s">
        <v>2657</v>
      </c>
      <c r="EB198">
        <v>814</v>
      </c>
      <c r="EC198">
        <v>13.57</v>
      </c>
      <c r="EE198">
        <v>2</v>
      </c>
      <c r="EF198">
        <v>1</v>
      </c>
      <c r="EG198" t="s">
        <v>347</v>
      </c>
      <c r="EI198">
        <v>1</v>
      </c>
      <c r="EJ198">
        <v>1</v>
      </c>
      <c r="EK198">
        <v>2</v>
      </c>
      <c r="EL198">
        <v>5</v>
      </c>
      <c r="EM198">
        <v>18</v>
      </c>
      <c r="ET198" t="s">
        <v>908</v>
      </c>
      <c r="EU198" t="s">
        <v>201</v>
      </c>
      <c r="EV198" t="s">
        <v>202</v>
      </c>
      <c r="EZ198">
        <v>1752</v>
      </c>
      <c r="FA198" t="s">
        <v>2204</v>
      </c>
      <c r="FB198" t="s">
        <v>204</v>
      </c>
      <c r="FC198">
        <v>1</v>
      </c>
      <c r="FD198" t="s">
        <v>2429</v>
      </c>
      <c r="FE198" t="s">
        <v>2407</v>
      </c>
      <c r="FF198">
        <v>3</v>
      </c>
      <c r="FG198">
        <v>0.25</v>
      </c>
      <c r="FH198">
        <v>12</v>
      </c>
      <c r="FI198">
        <v>12.5</v>
      </c>
      <c r="FJ198">
        <v>4</v>
      </c>
      <c r="FK198" t="s">
        <v>2206</v>
      </c>
      <c r="FL198">
        <v>1.5</v>
      </c>
      <c r="FM198">
        <v>0</v>
      </c>
      <c r="FN198" t="s">
        <v>2207</v>
      </c>
      <c r="FO198">
        <v>0</v>
      </c>
      <c r="FP198">
        <v>1</v>
      </c>
      <c r="FQ198">
        <v>0</v>
      </c>
      <c r="FR198">
        <v>0</v>
      </c>
      <c r="FS198" t="s">
        <v>205</v>
      </c>
    </row>
    <row r="199" spans="1:175" x14ac:dyDescent="0.3">
      <c r="A199">
        <v>5881</v>
      </c>
      <c r="B199" t="s">
        <v>2658</v>
      </c>
      <c r="C199" t="s">
        <v>212</v>
      </c>
      <c r="D199" t="s">
        <v>2659</v>
      </c>
      <c r="E199" t="s">
        <v>214</v>
      </c>
      <c r="F199" t="s">
        <v>2660</v>
      </c>
      <c r="G199">
        <v>1</v>
      </c>
      <c r="H199">
        <v>1</v>
      </c>
      <c r="I199">
        <v>2</v>
      </c>
      <c r="J199">
        <v>2</v>
      </c>
      <c r="O199">
        <v>1</v>
      </c>
      <c r="P199">
        <v>0</v>
      </c>
      <c r="Q199">
        <v>1</v>
      </c>
      <c r="R199">
        <v>2</v>
      </c>
      <c r="U199">
        <v>2</v>
      </c>
      <c r="W199">
        <v>1</v>
      </c>
      <c r="Y199">
        <v>1</v>
      </c>
      <c r="Z199">
        <v>1</v>
      </c>
      <c r="AA199">
        <v>1</v>
      </c>
      <c r="AB199">
        <v>2010</v>
      </c>
      <c r="AC199">
        <v>1</v>
      </c>
      <c r="AD199">
        <v>1</v>
      </c>
      <c r="AE199">
        <v>4</v>
      </c>
      <c r="AF199">
        <v>6</v>
      </c>
      <c r="AG199">
        <v>2</v>
      </c>
      <c r="AH199">
        <v>1</v>
      </c>
      <c r="AI199">
        <v>6</v>
      </c>
      <c r="AK199">
        <v>1</v>
      </c>
      <c r="AR199">
        <v>1</v>
      </c>
      <c r="AU199">
        <v>2</v>
      </c>
      <c r="AV199">
        <v>1</v>
      </c>
      <c r="AX199">
        <v>8</v>
      </c>
      <c r="AY199">
        <v>1</v>
      </c>
      <c r="BD199">
        <v>1</v>
      </c>
      <c r="BY199">
        <v>1</v>
      </c>
      <c r="BZ199">
        <v>1</v>
      </c>
      <c r="CA199">
        <v>1</v>
      </c>
      <c r="CB199">
        <v>2</v>
      </c>
      <c r="CC199">
        <v>1</v>
      </c>
      <c r="CD199">
        <v>2</v>
      </c>
      <c r="CE199">
        <v>2</v>
      </c>
      <c r="CF199">
        <v>1</v>
      </c>
      <c r="CG199">
        <v>3</v>
      </c>
      <c r="CH199">
        <v>1</v>
      </c>
      <c r="CI199">
        <v>1</v>
      </c>
      <c r="CJ199">
        <v>3</v>
      </c>
      <c r="CK199">
        <v>6</v>
      </c>
      <c r="CL199">
        <v>3</v>
      </c>
      <c r="CM199">
        <v>4</v>
      </c>
      <c r="CN199">
        <v>1</v>
      </c>
      <c r="CO199">
        <v>2</v>
      </c>
      <c r="CP199">
        <v>1</v>
      </c>
      <c r="CQ199">
        <v>2</v>
      </c>
      <c r="CR199">
        <v>1</v>
      </c>
      <c r="CS199">
        <v>0</v>
      </c>
      <c r="CV199">
        <v>2</v>
      </c>
      <c r="CX199">
        <v>1</v>
      </c>
      <c r="CY199">
        <v>1</v>
      </c>
      <c r="CZ199">
        <v>1</v>
      </c>
      <c r="DA199">
        <v>6</v>
      </c>
      <c r="DB199">
        <v>1</v>
      </c>
      <c r="DC199">
        <v>10</v>
      </c>
      <c r="DD199">
        <v>1</v>
      </c>
      <c r="DE199">
        <v>1</v>
      </c>
      <c r="DF199">
        <v>7</v>
      </c>
      <c r="DG199">
        <v>7</v>
      </c>
      <c r="DH199">
        <v>2</v>
      </c>
      <c r="DI199">
        <v>1</v>
      </c>
      <c r="DJ199">
        <v>1</v>
      </c>
      <c r="DK199">
        <v>0</v>
      </c>
      <c r="DL199">
        <v>2</v>
      </c>
      <c r="DM199">
        <v>0</v>
      </c>
      <c r="DN199">
        <v>1</v>
      </c>
      <c r="DO199">
        <v>1</v>
      </c>
      <c r="DP199">
        <v>2</v>
      </c>
      <c r="DQ199">
        <v>7</v>
      </c>
      <c r="DR199">
        <v>1</v>
      </c>
      <c r="DW199">
        <v>2</v>
      </c>
      <c r="DX199">
        <v>9</v>
      </c>
      <c r="DY199">
        <v>-98</v>
      </c>
      <c r="DZ199">
        <v>1</v>
      </c>
      <c r="EA199" t="s">
        <v>229</v>
      </c>
      <c r="EB199">
        <v>745</v>
      </c>
      <c r="EC199">
        <v>12.42</v>
      </c>
      <c r="EE199">
        <v>2</v>
      </c>
      <c r="EF199">
        <v>1</v>
      </c>
      <c r="EG199" t="s">
        <v>892</v>
      </c>
      <c r="EI199">
        <v>1</v>
      </c>
      <c r="EJ199">
        <v>1</v>
      </c>
      <c r="EK199">
        <v>2</v>
      </c>
      <c r="EL199">
        <v>8</v>
      </c>
      <c r="EM199">
        <v>24</v>
      </c>
      <c r="ET199" t="s">
        <v>908</v>
      </c>
      <c r="EU199" t="s">
        <v>201</v>
      </c>
      <c r="EV199" t="s">
        <v>202</v>
      </c>
      <c r="EZ199">
        <v>1418</v>
      </c>
      <c r="FA199" t="s">
        <v>2204</v>
      </c>
      <c r="FB199" t="s">
        <v>204</v>
      </c>
      <c r="FC199">
        <v>0</v>
      </c>
      <c r="FD199" t="s">
        <v>2400</v>
      </c>
      <c r="FE199" t="s">
        <v>2407</v>
      </c>
      <c r="FF199">
        <v>6</v>
      </c>
      <c r="FG199">
        <v>1</v>
      </c>
      <c r="FH199">
        <v>6</v>
      </c>
      <c r="FI199">
        <v>2.5</v>
      </c>
      <c r="FJ199">
        <v>4</v>
      </c>
      <c r="FK199" t="s">
        <v>2206</v>
      </c>
      <c r="FL199">
        <v>7.5</v>
      </c>
      <c r="FM199">
        <v>0</v>
      </c>
      <c r="FN199" t="s">
        <v>2207</v>
      </c>
      <c r="FO199">
        <v>0</v>
      </c>
      <c r="FP199">
        <v>1</v>
      </c>
      <c r="FQ199">
        <v>0</v>
      </c>
      <c r="FR199">
        <v>0</v>
      </c>
      <c r="FS199" t="s">
        <v>205</v>
      </c>
    </row>
    <row r="200" spans="1:175" x14ac:dyDescent="0.3">
      <c r="A200">
        <v>5888</v>
      </c>
      <c r="B200" t="s">
        <v>2661</v>
      </c>
      <c r="C200" t="s">
        <v>212</v>
      </c>
      <c r="D200" t="s">
        <v>2662</v>
      </c>
      <c r="E200" t="s">
        <v>309</v>
      </c>
      <c r="F200" t="s">
        <v>2663</v>
      </c>
      <c r="G200">
        <v>1</v>
      </c>
      <c r="H200">
        <v>1</v>
      </c>
      <c r="I200">
        <v>2</v>
      </c>
      <c r="J200">
        <v>2</v>
      </c>
      <c r="O200">
        <v>1</v>
      </c>
      <c r="P200">
        <v>0</v>
      </c>
      <c r="Q200">
        <v>1</v>
      </c>
      <c r="R200">
        <v>2</v>
      </c>
      <c r="U200">
        <v>2</v>
      </c>
      <c r="W200">
        <v>1</v>
      </c>
      <c r="Y200">
        <v>1</v>
      </c>
      <c r="Z200">
        <v>1</v>
      </c>
      <c r="AA200">
        <v>1</v>
      </c>
      <c r="AB200">
        <v>2011</v>
      </c>
      <c r="AC200">
        <v>6</v>
      </c>
      <c r="AD200">
        <v>1</v>
      </c>
      <c r="AE200">
        <v>3</v>
      </c>
      <c r="AF200">
        <v>5</v>
      </c>
      <c r="AG200">
        <v>1</v>
      </c>
      <c r="AV200">
        <v>2</v>
      </c>
      <c r="AX200">
        <v>6</v>
      </c>
      <c r="AY200">
        <v>-77</v>
      </c>
      <c r="AZ200">
        <v>1</v>
      </c>
      <c r="BA200">
        <v>50</v>
      </c>
      <c r="BD200">
        <v>2</v>
      </c>
      <c r="BE200">
        <v>1</v>
      </c>
      <c r="BY200">
        <v>1</v>
      </c>
      <c r="BZ200">
        <v>1</v>
      </c>
      <c r="CA200">
        <v>1</v>
      </c>
      <c r="CB200">
        <v>1</v>
      </c>
      <c r="CC200">
        <v>1</v>
      </c>
      <c r="CD200">
        <v>2</v>
      </c>
      <c r="CE200">
        <v>2</v>
      </c>
      <c r="CF200">
        <v>2</v>
      </c>
      <c r="CG200">
        <v>1</v>
      </c>
      <c r="CH200">
        <v>1</v>
      </c>
      <c r="CI200">
        <v>1</v>
      </c>
      <c r="CJ200">
        <v>1</v>
      </c>
      <c r="CK200">
        <v>7</v>
      </c>
      <c r="CL200">
        <v>1</v>
      </c>
      <c r="CM200">
        <v>4</v>
      </c>
      <c r="CN200">
        <v>1</v>
      </c>
      <c r="CO200">
        <v>1</v>
      </c>
      <c r="CP200">
        <v>1</v>
      </c>
      <c r="CQ200">
        <v>1</v>
      </c>
      <c r="CR200">
        <v>1</v>
      </c>
      <c r="CS200">
        <v>1</v>
      </c>
      <c r="CT200">
        <v>1</v>
      </c>
      <c r="CU200">
        <v>1</v>
      </c>
      <c r="CV200">
        <v>1</v>
      </c>
      <c r="CW200">
        <v>1</v>
      </c>
      <c r="CX200">
        <v>2</v>
      </c>
      <c r="CY200">
        <v>2</v>
      </c>
      <c r="CZ200">
        <v>1</v>
      </c>
      <c r="DA200">
        <v>3</v>
      </c>
      <c r="DB200">
        <v>1</v>
      </c>
      <c r="DC200">
        <v>19</v>
      </c>
      <c r="DD200">
        <v>4</v>
      </c>
      <c r="DE200">
        <v>1</v>
      </c>
      <c r="DF200">
        <v>4</v>
      </c>
      <c r="DH200">
        <v>1</v>
      </c>
      <c r="DI200">
        <v>1</v>
      </c>
      <c r="DJ200">
        <v>0</v>
      </c>
      <c r="DK200">
        <v>0</v>
      </c>
      <c r="DL200">
        <v>2</v>
      </c>
      <c r="DO200">
        <v>1</v>
      </c>
      <c r="DP200">
        <v>1</v>
      </c>
      <c r="DQ200">
        <v>5</v>
      </c>
      <c r="DR200">
        <v>6</v>
      </c>
      <c r="DW200">
        <v>1</v>
      </c>
      <c r="DX200">
        <v>2</v>
      </c>
      <c r="DY200">
        <v>1</v>
      </c>
      <c r="DZ200">
        <v>2</v>
      </c>
      <c r="EA200" t="s">
        <v>2505</v>
      </c>
      <c r="EB200">
        <v>807</v>
      </c>
      <c r="EC200">
        <v>13.45</v>
      </c>
      <c r="EE200">
        <v>2</v>
      </c>
      <c r="EF200">
        <v>1</v>
      </c>
      <c r="EG200" t="s">
        <v>534</v>
      </c>
      <c r="EI200">
        <v>1</v>
      </c>
      <c r="EJ200">
        <v>1</v>
      </c>
      <c r="EK200">
        <v>2</v>
      </c>
      <c r="EL200">
        <v>9</v>
      </c>
      <c r="EM200">
        <v>26</v>
      </c>
      <c r="ET200" t="s">
        <v>908</v>
      </c>
      <c r="EU200" t="s">
        <v>201</v>
      </c>
      <c r="EV200" t="s">
        <v>202</v>
      </c>
      <c r="EZ200">
        <v>2522</v>
      </c>
      <c r="FA200" t="s">
        <v>2204</v>
      </c>
      <c r="FB200" t="s">
        <v>204</v>
      </c>
      <c r="FC200">
        <v>0</v>
      </c>
      <c r="FD200" t="s">
        <v>2429</v>
      </c>
      <c r="FE200" t="s">
        <v>2401</v>
      </c>
      <c r="FF200">
        <v>12</v>
      </c>
      <c r="FI200">
        <v>7.5</v>
      </c>
      <c r="FJ200">
        <v>4</v>
      </c>
      <c r="FK200" t="s">
        <v>2206</v>
      </c>
      <c r="FL200">
        <v>3.5</v>
      </c>
      <c r="FM200">
        <v>1</v>
      </c>
      <c r="FN200" t="s">
        <v>2221</v>
      </c>
      <c r="FO200">
        <v>0</v>
      </c>
      <c r="FP200">
        <v>1</v>
      </c>
      <c r="FQ200">
        <v>0</v>
      </c>
      <c r="FR200">
        <v>0</v>
      </c>
      <c r="FS200" t="s">
        <v>205</v>
      </c>
    </row>
    <row r="201" spans="1:175" x14ac:dyDescent="0.3">
      <c r="A201">
        <v>5989</v>
      </c>
      <c r="B201" t="s">
        <v>2664</v>
      </c>
      <c r="C201" t="s">
        <v>212</v>
      </c>
      <c r="D201" t="s">
        <v>2665</v>
      </c>
      <c r="E201" t="s">
        <v>214</v>
      </c>
      <c r="F201" t="s">
        <v>2666</v>
      </c>
      <c r="G201">
        <v>1</v>
      </c>
      <c r="H201">
        <v>1</v>
      </c>
      <c r="I201">
        <v>2</v>
      </c>
      <c r="J201">
        <v>2</v>
      </c>
      <c r="O201">
        <v>1</v>
      </c>
      <c r="P201">
        <v>0</v>
      </c>
      <c r="Q201">
        <v>1</v>
      </c>
      <c r="R201">
        <v>2</v>
      </c>
      <c r="U201">
        <v>1</v>
      </c>
      <c r="W201">
        <v>1</v>
      </c>
      <c r="Y201">
        <v>1</v>
      </c>
      <c r="Z201">
        <v>1</v>
      </c>
      <c r="AA201">
        <v>1</v>
      </c>
      <c r="AB201">
        <v>2013</v>
      </c>
      <c r="AC201">
        <v>2</v>
      </c>
      <c r="AD201">
        <v>3</v>
      </c>
      <c r="AE201">
        <v>1</v>
      </c>
      <c r="AF201">
        <v>2</v>
      </c>
      <c r="AG201">
        <v>1</v>
      </c>
      <c r="AV201">
        <v>1</v>
      </c>
      <c r="AX201">
        <v>4</v>
      </c>
      <c r="AY201">
        <v>2</v>
      </c>
      <c r="BB201">
        <v>1</v>
      </c>
      <c r="BC201">
        <v>0</v>
      </c>
      <c r="BD201">
        <v>2</v>
      </c>
      <c r="BE201">
        <v>1</v>
      </c>
      <c r="BY201">
        <v>1</v>
      </c>
      <c r="BZ201">
        <v>1</v>
      </c>
      <c r="CA201">
        <v>2</v>
      </c>
      <c r="CB201">
        <v>2</v>
      </c>
      <c r="CC201">
        <v>2</v>
      </c>
      <c r="CD201">
        <v>2</v>
      </c>
      <c r="CE201">
        <v>2</v>
      </c>
      <c r="CF201">
        <v>1</v>
      </c>
      <c r="CG201">
        <v>2</v>
      </c>
      <c r="CH201">
        <v>1</v>
      </c>
      <c r="CI201">
        <v>1</v>
      </c>
      <c r="CJ201">
        <v>1</v>
      </c>
      <c r="CK201">
        <v>7</v>
      </c>
      <c r="CL201">
        <v>6</v>
      </c>
      <c r="CM201">
        <v>1</v>
      </c>
      <c r="CN201">
        <v>1</v>
      </c>
      <c r="CO201">
        <v>1</v>
      </c>
      <c r="CP201">
        <v>1</v>
      </c>
      <c r="CQ201">
        <v>1</v>
      </c>
      <c r="CR201">
        <v>1</v>
      </c>
      <c r="CS201">
        <v>0</v>
      </c>
      <c r="CV201">
        <v>2</v>
      </c>
      <c r="CX201">
        <v>2</v>
      </c>
      <c r="CY201">
        <v>1</v>
      </c>
      <c r="CZ201">
        <v>1</v>
      </c>
      <c r="DA201">
        <v>3</v>
      </c>
      <c r="DB201">
        <v>1</v>
      </c>
      <c r="DC201">
        <v>40</v>
      </c>
      <c r="DD201">
        <v>-97</v>
      </c>
      <c r="DE201">
        <v>1</v>
      </c>
      <c r="DF201">
        <v>2</v>
      </c>
      <c r="DG201">
        <v>2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2</v>
      </c>
      <c r="DO201">
        <v>1</v>
      </c>
      <c r="DP201">
        <v>2</v>
      </c>
      <c r="DQ201">
        <v>6</v>
      </c>
      <c r="DR201">
        <v>3</v>
      </c>
      <c r="DW201">
        <v>2</v>
      </c>
      <c r="DX201">
        <v>2</v>
      </c>
      <c r="DY201">
        <v>1</v>
      </c>
      <c r="DZ201">
        <v>1</v>
      </c>
      <c r="EA201" t="s">
        <v>2667</v>
      </c>
      <c r="EB201">
        <v>734</v>
      </c>
      <c r="EC201">
        <v>12.23</v>
      </c>
      <c r="EE201">
        <v>2</v>
      </c>
      <c r="EF201">
        <v>1</v>
      </c>
      <c r="EG201" t="s">
        <v>224</v>
      </c>
      <c r="EI201">
        <v>1</v>
      </c>
      <c r="EJ201">
        <v>1</v>
      </c>
      <c r="EK201">
        <v>2</v>
      </c>
      <c r="EL201">
        <v>8</v>
      </c>
      <c r="EM201">
        <v>24</v>
      </c>
      <c r="ET201" t="s">
        <v>908</v>
      </c>
      <c r="EU201" t="s">
        <v>201</v>
      </c>
      <c r="EV201" t="s">
        <v>202</v>
      </c>
      <c r="EZ201">
        <v>1418</v>
      </c>
      <c r="FA201" t="s">
        <v>2204</v>
      </c>
      <c r="FB201" t="s">
        <v>204</v>
      </c>
      <c r="FC201">
        <v>0</v>
      </c>
      <c r="FD201" t="s">
        <v>2400</v>
      </c>
      <c r="FE201" t="s">
        <v>2401</v>
      </c>
      <c r="FF201">
        <v>12</v>
      </c>
      <c r="FI201">
        <v>25</v>
      </c>
      <c r="FJ201">
        <v>2</v>
      </c>
      <c r="FK201" t="s">
        <v>2220</v>
      </c>
      <c r="FL201">
        <v>0.5</v>
      </c>
      <c r="FM201">
        <v>1</v>
      </c>
      <c r="FN201" t="s">
        <v>2221</v>
      </c>
      <c r="FO201">
        <v>1</v>
      </c>
      <c r="FP201">
        <v>0</v>
      </c>
      <c r="FQ201">
        <v>0</v>
      </c>
      <c r="FR201">
        <v>0</v>
      </c>
      <c r="FS201" t="s">
        <v>2182</v>
      </c>
    </row>
    <row r="202" spans="1:175" x14ac:dyDescent="0.3">
      <c r="A202">
        <v>6008</v>
      </c>
      <c r="B202" t="s">
        <v>913</v>
      </c>
      <c r="C202" t="s">
        <v>212</v>
      </c>
      <c r="D202" t="s">
        <v>914</v>
      </c>
      <c r="E202" t="s">
        <v>214</v>
      </c>
      <c r="F202" t="s">
        <v>915</v>
      </c>
      <c r="G202">
        <v>1</v>
      </c>
      <c r="H202">
        <v>1</v>
      </c>
      <c r="I202">
        <v>2</v>
      </c>
      <c r="J202">
        <v>1</v>
      </c>
      <c r="K202">
        <v>2</v>
      </c>
      <c r="O202">
        <v>1</v>
      </c>
      <c r="P202">
        <v>1</v>
      </c>
      <c r="Q202">
        <v>2</v>
      </c>
      <c r="R202">
        <v>2</v>
      </c>
      <c r="U202">
        <v>2</v>
      </c>
      <c r="W202">
        <v>1</v>
      </c>
      <c r="Y202">
        <v>1</v>
      </c>
      <c r="Z202">
        <v>1</v>
      </c>
      <c r="AA202">
        <v>1</v>
      </c>
      <c r="AB202">
        <v>2010</v>
      </c>
      <c r="AC202">
        <v>1</v>
      </c>
      <c r="AD202">
        <v>2</v>
      </c>
      <c r="AE202">
        <v>2</v>
      </c>
      <c r="AF202">
        <v>4</v>
      </c>
      <c r="AG202">
        <v>1</v>
      </c>
      <c r="AV202">
        <v>1</v>
      </c>
      <c r="AX202">
        <v>8</v>
      </c>
      <c r="AY202">
        <v>-77</v>
      </c>
      <c r="BD202">
        <v>2</v>
      </c>
      <c r="BE202">
        <v>2</v>
      </c>
      <c r="BF202">
        <v>1</v>
      </c>
      <c r="BG202">
        <v>1</v>
      </c>
      <c r="BH202">
        <v>1</v>
      </c>
      <c r="BJ202">
        <v>1</v>
      </c>
      <c r="BK202">
        <v>5</v>
      </c>
      <c r="BL202">
        <v>3</v>
      </c>
      <c r="BM202">
        <v>2</v>
      </c>
      <c r="BS202">
        <v>3</v>
      </c>
      <c r="BW202">
        <v>3</v>
      </c>
      <c r="BX202">
        <v>3</v>
      </c>
      <c r="BY202">
        <v>2</v>
      </c>
      <c r="BZ202">
        <v>2</v>
      </c>
      <c r="CA202">
        <v>1</v>
      </c>
      <c r="CB202">
        <v>1</v>
      </c>
      <c r="CC202">
        <v>2</v>
      </c>
      <c r="CD202">
        <v>2</v>
      </c>
      <c r="CE202">
        <v>2</v>
      </c>
      <c r="CF202">
        <v>2</v>
      </c>
      <c r="CG202">
        <v>1</v>
      </c>
      <c r="CH202">
        <v>2</v>
      </c>
      <c r="CI202">
        <v>1</v>
      </c>
      <c r="CJ202">
        <v>2</v>
      </c>
      <c r="CK202">
        <v>3</v>
      </c>
      <c r="CL202">
        <v>1</v>
      </c>
      <c r="CM202">
        <v>1</v>
      </c>
      <c r="CN202">
        <v>1</v>
      </c>
      <c r="CO202">
        <v>1</v>
      </c>
      <c r="CP202">
        <v>1</v>
      </c>
      <c r="CQ202">
        <v>1</v>
      </c>
      <c r="CR202">
        <v>1</v>
      </c>
      <c r="CS202">
        <v>1</v>
      </c>
      <c r="CT202">
        <v>1</v>
      </c>
      <c r="CU202">
        <v>1</v>
      </c>
      <c r="CV202">
        <v>2</v>
      </c>
      <c r="CX202">
        <v>2</v>
      </c>
      <c r="CY202">
        <v>3</v>
      </c>
      <c r="CZ202">
        <v>1</v>
      </c>
      <c r="DA202">
        <v>2</v>
      </c>
      <c r="DB202">
        <v>1</v>
      </c>
      <c r="DC202">
        <v>6</v>
      </c>
      <c r="DD202">
        <v>4</v>
      </c>
      <c r="DE202">
        <v>1</v>
      </c>
      <c r="DF202">
        <v>3</v>
      </c>
      <c r="DH202">
        <v>0</v>
      </c>
      <c r="DI202">
        <v>2</v>
      </c>
      <c r="DJ202">
        <v>0</v>
      </c>
      <c r="DK202">
        <v>0</v>
      </c>
      <c r="DL202">
        <v>1</v>
      </c>
      <c r="DO202">
        <v>2</v>
      </c>
      <c r="DP202">
        <v>2</v>
      </c>
      <c r="DQ202">
        <v>-98</v>
      </c>
      <c r="DR202">
        <v>-98</v>
      </c>
      <c r="DW202">
        <v>-98</v>
      </c>
      <c r="DX202">
        <v>-98</v>
      </c>
      <c r="DY202">
        <v>-98</v>
      </c>
      <c r="DZ202">
        <v>1</v>
      </c>
      <c r="EA202" t="s">
        <v>229</v>
      </c>
      <c r="EB202">
        <v>907</v>
      </c>
      <c r="EC202">
        <v>15.12</v>
      </c>
      <c r="EE202">
        <v>2</v>
      </c>
      <c r="EF202">
        <v>1</v>
      </c>
      <c r="EG202" t="s">
        <v>725</v>
      </c>
      <c r="EI202">
        <v>1</v>
      </c>
      <c r="EJ202">
        <v>1</v>
      </c>
      <c r="EK202">
        <v>3</v>
      </c>
      <c r="EL202">
        <v>8</v>
      </c>
      <c r="EM202">
        <v>25</v>
      </c>
      <c r="ET202" t="s">
        <v>908</v>
      </c>
      <c r="EU202" t="s">
        <v>201</v>
      </c>
      <c r="EV202" t="s">
        <v>202</v>
      </c>
      <c r="EZ202">
        <v>1418</v>
      </c>
      <c r="FA202" t="s">
        <v>237</v>
      </c>
      <c r="FB202" t="s">
        <v>204</v>
      </c>
      <c r="FC202">
        <v>0</v>
      </c>
      <c r="FD202" t="s">
        <v>2400</v>
      </c>
      <c r="FE202" t="s">
        <v>2401</v>
      </c>
      <c r="FF202">
        <v>12</v>
      </c>
      <c r="FI202">
        <v>12.5</v>
      </c>
      <c r="FJ202">
        <v>4</v>
      </c>
      <c r="FK202" t="s">
        <v>2212</v>
      </c>
      <c r="FL202">
        <v>1.5</v>
      </c>
      <c r="FM202">
        <v>1</v>
      </c>
      <c r="FN202" t="s">
        <v>2213</v>
      </c>
      <c r="FO202">
        <v>0</v>
      </c>
      <c r="FP202">
        <v>1</v>
      </c>
      <c r="FQ202">
        <v>0</v>
      </c>
      <c r="FR202">
        <v>0</v>
      </c>
      <c r="FS202" t="s">
        <v>205</v>
      </c>
    </row>
    <row r="203" spans="1:175" x14ac:dyDescent="0.3">
      <c r="A203">
        <v>6038</v>
      </c>
      <c r="B203" t="s">
        <v>2668</v>
      </c>
      <c r="C203" t="s">
        <v>194</v>
      </c>
      <c r="D203" t="s">
        <v>2669</v>
      </c>
      <c r="E203" t="s">
        <v>196</v>
      </c>
      <c r="F203" t="s">
        <v>2670</v>
      </c>
      <c r="G203">
        <v>1</v>
      </c>
      <c r="H203">
        <v>1</v>
      </c>
      <c r="I203">
        <v>2</v>
      </c>
      <c r="J203">
        <v>2</v>
      </c>
      <c r="O203">
        <v>1</v>
      </c>
      <c r="P203">
        <v>0</v>
      </c>
      <c r="Q203">
        <v>1</v>
      </c>
      <c r="R203">
        <v>2</v>
      </c>
      <c r="U203">
        <v>1</v>
      </c>
      <c r="W203">
        <v>1</v>
      </c>
      <c r="Y203">
        <v>1</v>
      </c>
      <c r="Z203">
        <v>1</v>
      </c>
      <c r="AA203">
        <v>1</v>
      </c>
      <c r="AB203">
        <v>2013</v>
      </c>
      <c r="AC203">
        <v>2</v>
      </c>
      <c r="AD203">
        <v>4</v>
      </c>
      <c r="AE203">
        <v>2</v>
      </c>
      <c r="AF203">
        <v>3</v>
      </c>
      <c r="AG203">
        <v>1</v>
      </c>
      <c r="AV203">
        <v>1</v>
      </c>
      <c r="AX203">
        <v>1</v>
      </c>
      <c r="AY203">
        <v>2</v>
      </c>
      <c r="BB203">
        <v>1</v>
      </c>
      <c r="BC203">
        <v>0</v>
      </c>
      <c r="BD203">
        <v>1</v>
      </c>
      <c r="BY203">
        <v>2</v>
      </c>
      <c r="BZ203">
        <v>2</v>
      </c>
      <c r="CA203">
        <v>1</v>
      </c>
      <c r="CB203">
        <v>1</v>
      </c>
      <c r="CC203">
        <v>1</v>
      </c>
      <c r="CD203">
        <v>2</v>
      </c>
      <c r="CE203">
        <v>2</v>
      </c>
      <c r="CF203">
        <v>2</v>
      </c>
      <c r="CG203">
        <v>3</v>
      </c>
      <c r="CH203">
        <v>3</v>
      </c>
      <c r="CI203">
        <v>3</v>
      </c>
      <c r="CJ203">
        <v>1</v>
      </c>
      <c r="CK203">
        <v>7</v>
      </c>
      <c r="CL203">
        <v>5</v>
      </c>
      <c r="CM203">
        <v>3</v>
      </c>
      <c r="CN203">
        <v>1</v>
      </c>
      <c r="CO203">
        <v>2</v>
      </c>
      <c r="CP203">
        <v>1</v>
      </c>
      <c r="CQ203">
        <v>2</v>
      </c>
      <c r="CR203">
        <v>1</v>
      </c>
      <c r="CS203">
        <v>1</v>
      </c>
      <c r="CT203">
        <v>1</v>
      </c>
      <c r="CU203">
        <v>1</v>
      </c>
      <c r="CV203">
        <v>2</v>
      </c>
      <c r="CX203">
        <v>1</v>
      </c>
      <c r="CY203">
        <v>1</v>
      </c>
      <c r="CZ203">
        <v>1</v>
      </c>
      <c r="DA203">
        <v>3</v>
      </c>
      <c r="DB203">
        <v>1</v>
      </c>
      <c r="DC203">
        <v>4</v>
      </c>
      <c r="DD203">
        <v>3</v>
      </c>
      <c r="DE203">
        <v>1</v>
      </c>
      <c r="DF203">
        <v>4</v>
      </c>
      <c r="DH203">
        <v>1</v>
      </c>
      <c r="DI203">
        <v>0</v>
      </c>
      <c r="DJ203">
        <v>1</v>
      </c>
      <c r="DK203">
        <v>0</v>
      </c>
      <c r="DL203">
        <v>2</v>
      </c>
      <c r="DO203">
        <v>2</v>
      </c>
      <c r="DP203">
        <v>2</v>
      </c>
      <c r="DQ203">
        <v>3</v>
      </c>
      <c r="DR203">
        <v>6</v>
      </c>
      <c r="DW203">
        <v>1</v>
      </c>
      <c r="DX203">
        <v>6</v>
      </c>
      <c r="DY203">
        <v>1</v>
      </c>
      <c r="DZ203">
        <v>2</v>
      </c>
      <c r="EA203" t="s">
        <v>2671</v>
      </c>
      <c r="EB203">
        <v>964</v>
      </c>
      <c r="EC203">
        <v>16.07</v>
      </c>
      <c r="EE203">
        <v>2</v>
      </c>
      <c r="EF203">
        <v>1</v>
      </c>
      <c r="EG203" t="s">
        <v>682</v>
      </c>
      <c r="EI203">
        <v>1</v>
      </c>
      <c r="EJ203">
        <v>1</v>
      </c>
      <c r="EK203">
        <v>2</v>
      </c>
      <c r="EL203">
        <v>5</v>
      </c>
      <c r="EM203">
        <v>18</v>
      </c>
      <c r="ET203" t="s">
        <v>908</v>
      </c>
      <c r="EU203" t="s">
        <v>201</v>
      </c>
      <c r="EV203" t="s">
        <v>202</v>
      </c>
      <c r="EZ203">
        <v>1752</v>
      </c>
      <c r="FA203" t="s">
        <v>2204</v>
      </c>
      <c r="FB203" t="s">
        <v>204</v>
      </c>
      <c r="FC203">
        <v>0</v>
      </c>
      <c r="FD203" t="s">
        <v>2400</v>
      </c>
      <c r="FE203" t="s">
        <v>2401</v>
      </c>
      <c r="FF203">
        <v>12</v>
      </c>
      <c r="FI203">
        <v>17.5</v>
      </c>
      <c r="FJ203">
        <v>3</v>
      </c>
      <c r="FK203" t="s">
        <v>2233</v>
      </c>
      <c r="FL203">
        <v>1.5</v>
      </c>
      <c r="FM203">
        <v>0</v>
      </c>
      <c r="FN203" t="s">
        <v>2207</v>
      </c>
      <c r="FO203">
        <v>1</v>
      </c>
      <c r="FP203">
        <v>0</v>
      </c>
      <c r="FQ203">
        <v>0</v>
      </c>
      <c r="FR203">
        <v>0</v>
      </c>
      <c r="FS203" t="s">
        <v>2214</v>
      </c>
    </row>
    <row r="204" spans="1:175" x14ac:dyDescent="0.3">
      <c r="A204">
        <v>6105</v>
      </c>
      <c r="B204" t="s">
        <v>2672</v>
      </c>
      <c r="C204" t="s">
        <v>212</v>
      </c>
      <c r="D204" t="s">
        <v>2673</v>
      </c>
      <c r="E204" t="s">
        <v>214</v>
      </c>
      <c r="F204" t="s">
        <v>2674</v>
      </c>
      <c r="G204">
        <v>1</v>
      </c>
      <c r="H204">
        <v>1</v>
      </c>
      <c r="I204">
        <v>2</v>
      </c>
      <c r="J204">
        <v>2</v>
      </c>
      <c r="O204">
        <v>1</v>
      </c>
      <c r="P204">
        <v>0</v>
      </c>
      <c r="Q204">
        <v>1</v>
      </c>
      <c r="R204">
        <v>2</v>
      </c>
      <c r="U204">
        <v>3</v>
      </c>
      <c r="V204">
        <v>2</v>
      </c>
      <c r="W204">
        <v>1</v>
      </c>
      <c r="Y204">
        <v>1</v>
      </c>
      <c r="Z204">
        <v>1</v>
      </c>
      <c r="AA204">
        <v>-98</v>
      </c>
      <c r="AC204">
        <v>1</v>
      </c>
      <c r="AD204">
        <v>2</v>
      </c>
      <c r="AE204">
        <v>2</v>
      </c>
      <c r="AF204">
        <v>3</v>
      </c>
      <c r="AG204">
        <v>2</v>
      </c>
      <c r="AH204">
        <v>2</v>
      </c>
      <c r="AJ204">
        <v>2</v>
      </c>
      <c r="AK204">
        <v>1</v>
      </c>
      <c r="AR204">
        <v>1</v>
      </c>
      <c r="AU204">
        <v>3</v>
      </c>
      <c r="AV204">
        <v>2</v>
      </c>
      <c r="AX204">
        <v>8</v>
      </c>
      <c r="AY204">
        <v>2</v>
      </c>
      <c r="BD204">
        <v>1</v>
      </c>
      <c r="BY204">
        <v>1</v>
      </c>
      <c r="BZ204">
        <v>2</v>
      </c>
      <c r="CA204">
        <v>1</v>
      </c>
      <c r="CB204">
        <v>2</v>
      </c>
      <c r="CC204">
        <v>2</v>
      </c>
      <c r="CD204">
        <v>2</v>
      </c>
      <c r="CE204">
        <v>2</v>
      </c>
      <c r="CF204">
        <v>2</v>
      </c>
      <c r="CG204">
        <v>1</v>
      </c>
      <c r="CH204">
        <v>1</v>
      </c>
      <c r="CI204">
        <v>1</v>
      </c>
      <c r="CJ204">
        <v>2</v>
      </c>
      <c r="CK204">
        <v>6</v>
      </c>
      <c r="CL204">
        <v>2</v>
      </c>
      <c r="CM204">
        <v>1</v>
      </c>
      <c r="CN204">
        <v>1</v>
      </c>
      <c r="CO204">
        <v>1</v>
      </c>
      <c r="CP204">
        <v>1</v>
      </c>
      <c r="CQ204">
        <v>1</v>
      </c>
      <c r="CR204">
        <v>1</v>
      </c>
      <c r="CS204">
        <v>0</v>
      </c>
      <c r="CV204">
        <v>2</v>
      </c>
      <c r="CX204">
        <v>2</v>
      </c>
      <c r="CY204">
        <v>1</v>
      </c>
      <c r="CZ204">
        <v>1</v>
      </c>
      <c r="DA204">
        <v>5</v>
      </c>
      <c r="DB204">
        <v>1</v>
      </c>
      <c r="DC204">
        <v>0.9</v>
      </c>
      <c r="DD204">
        <v>2</v>
      </c>
      <c r="DE204">
        <v>1</v>
      </c>
      <c r="DF204">
        <v>2</v>
      </c>
      <c r="DH204">
        <v>0</v>
      </c>
      <c r="DI204">
        <v>0</v>
      </c>
      <c r="DJ204">
        <v>0</v>
      </c>
      <c r="DK204">
        <v>0</v>
      </c>
      <c r="DL204">
        <v>2</v>
      </c>
      <c r="DO204">
        <v>1</v>
      </c>
      <c r="DP204">
        <v>2</v>
      </c>
      <c r="DQ204">
        <v>6</v>
      </c>
      <c r="DR204">
        <v>1</v>
      </c>
      <c r="DW204">
        <v>2</v>
      </c>
      <c r="DX204">
        <v>-98</v>
      </c>
      <c r="DY204">
        <v>1</v>
      </c>
      <c r="DZ204">
        <v>2</v>
      </c>
      <c r="EA204" t="s">
        <v>229</v>
      </c>
      <c r="EB204">
        <v>796</v>
      </c>
      <c r="EC204">
        <v>13.27</v>
      </c>
      <c r="EE204">
        <v>2</v>
      </c>
      <c r="EF204">
        <v>1</v>
      </c>
      <c r="EG204" t="s">
        <v>450</v>
      </c>
      <c r="EI204">
        <v>1</v>
      </c>
      <c r="EJ204">
        <v>1</v>
      </c>
      <c r="EK204">
        <v>2</v>
      </c>
      <c r="EL204">
        <v>8</v>
      </c>
      <c r="EM204">
        <v>24</v>
      </c>
      <c r="ET204" t="s">
        <v>908</v>
      </c>
      <c r="EU204" t="s">
        <v>201</v>
      </c>
      <c r="EV204" t="s">
        <v>202</v>
      </c>
      <c r="EZ204">
        <v>1418</v>
      </c>
      <c r="FA204" t="s">
        <v>2204</v>
      </c>
      <c r="FB204" t="s">
        <v>204</v>
      </c>
      <c r="FC204">
        <v>0</v>
      </c>
      <c r="FD204" t="s">
        <v>2429</v>
      </c>
      <c r="FE204" t="s">
        <v>2407</v>
      </c>
      <c r="FF204">
        <v>12</v>
      </c>
      <c r="FG204">
        <v>1</v>
      </c>
      <c r="FH204">
        <v>12</v>
      </c>
      <c r="FI204">
        <v>17.5</v>
      </c>
      <c r="FJ204">
        <v>3</v>
      </c>
      <c r="FK204" t="s">
        <v>2212</v>
      </c>
      <c r="FL204">
        <v>1.5</v>
      </c>
      <c r="FM204">
        <v>0</v>
      </c>
      <c r="FN204" t="s">
        <v>2207</v>
      </c>
      <c r="FO204">
        <v>0</v>
      </c>
      <c r="FP204">
        <v>1</v>
      </c>
      <c r="FQ204">
        <v>0</v>
      </c>
      <c r="FR204">
        <v>0</v>
      </c>
      <c r="FS204" t="s">
        <v>205</v>
      </c>
    </row>
    <row r="205" spans="1:175" x14ac:dyDescent="0.3">
      <c r="A205">
        <v>6154</v>
      </c>
      <c r="B205" t="s">
        <v>928</v>
      </c>
      <c r="C205" t="s">
        <v>212</v>
      </c>
      <c r="D205" t="s">
        <v>929</v>
      </c>
      <c r="E205" t="s">
        <v>214</v>
      </c>
      <c r="F205" t="s">
        <v>930</v>
      </c>
      <c r="G205">
        <v>1</v>
      </c>
      <c r="H205">
        <v>1</v>
      </c>
      <c r="I205">
        <v>2</v>
      </c>
      <c r="J205">
        <v>1</v>
      </c>
      <c r="K205">
        <v>2</v>
      </c>
      <c r="O205">
        <v>1</v>
      </c>
      <c r="P205">
        <v>1</v>
      </c>
      <c r="Q205">
        <v>2</v>
      </c>
      <c r="R205">
        <v>2</v>
      </c>
      <c r="U205">
        <v>1</v>
      </c>
      <c r="W205">
        <v>1</v>
      </c>
      <c r="Y205">
        <v>1</v>
      </c>
      <c r="Z205">
        <v>1</v>
      </c>
      <c r="AA205">
        <v>1</v>
      </c>
      <c r="AB205">
        <v>2008</v>
      </c>
      <c r="AC205">
        <v>1</v>
      </c>
      <c r="AD205">
        <v>4</v>
      </c>
      <c r="AE205">
        <v>1</v>
      </c>
      <c r="AF205">
        <v>5</v>
      </c>
      <c r="AG205">
        <v>1</v>
      </c>
      <c r="AV205">
        <v>1</v>
      </c>
      <c r="AX205">
        <v>5</v>
      </c>
      <c r="AY205">
        <v>1</v>
      </c>
      <c r="AZ205">
        <v>1</v>
      </c>
      <c r="BA205">
        <v>0</v>
      </c>
      <c r="BD205">
        <v>2</v>
      </c>
      <c r="BE205">
        <v>1</v>
      </c>
      <c r="BF205">
        <v>1</v>
      </c>
      <c r="BG205">
        <v>1</v>
      </c>
      <c r="BH205">
        <v>1</v>
      </c>
      <c r="BJ205">
        <v>1</v>
      </c>
      <c r="BK205">
        <v>6</v>
      </c>
      <c r="BL205">
        <v>2</v>
      </c>
      <c r="BM205">
        <v>3</v>
      </c>
      <c r="BN205">
        <v>5</v>
      </c>
      <c r="BO205">
        <v>1</v>
      </c>
      <c r="BS205">
        <v>3</v>
      </c>
      <c r="BW205">
        <v>1</v>
      </c>
      <c r="BX205">
        <v>-98</v>
      </c>
      <c r="BY205">
        <v>2</v>
      </c>
      <c r="BZ205">
        <v>2</v>
      </c>
      <c r="CA205">
        <v>1</v>
      </c>
      <c r="CB205">
        <v>2</v>
      </c>
      <c r="CC205">
        <v>2</v>
      </c>
      <c r="CD205">
        <v>2</v>
      </c>
      <c r="CE205">
        <v>2</v>
      </c>
      <c r="CF205">
        <v>1</v>
      </c>
      <c r="CG205">
        <v>1</v>
      </c>
      <c r="CH205">
        <v>1</v>
      </c>
      <c r="CI205">
        <v>1</v>
      </c>
      <c r="CJ205">
        <v>2</v>
      </c>
      <c r="CK205">
        <v>7</v>
      </c>
      <c r="CL205">
        <v>2</v>
      </c>
      <c r="CM205">
        <v>1</v>
      </c>
      <c r="CN205">
        <v>1</v>
      </c>
      <c r="CO205">
        <v>1</v>
      </c>
      <c r="CP205">
        <v>1</v>
      </c>
      <c r="CQ205">
        <v>1</v>
      </c>
      <c r="CR205">
        <v>1</v>
      </c>
      <c r="CS205">
        <v>0</v>
      </c>
      <c r="CV205">
        <v>2</v>
      </c>
      <c r="CX205">
        <v>2</v>
      </c>
      <c r="CY205">
        <v>1</v>
      </c>
      <c r="CZ205">
        <v>1</v>
      </c>
      <c r="DA205">
        <v>3</v>
      </c>
      <c r="DB205">
        <v>1</v>
      </c>
      <c r="DC205">
        <v>0.1</v>
      </c>
      <c r="DD205">
        <v>1</v>
      </c>
      <c r="DE205">
        <v>1</v>
      </c>
      <c r="DF205">
        <v>1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1</v>
      </c>
      <c r="DO205">
        <v>1</v>
      </c>
      <c r="DP205">
        <v>2</v>
      </c>
      <c r="DQ205">
        <v>7</v>
      </c>
      <c r="DR205">
        <v>-98</v>
      </c>
      <c r="DW205">
        <v>-98</v>
      </c>
      <c r="DX205">
        <v>-98</v>
      </c>
      <c r="DY205">
        <v>1</v>
      </c>
      <c r="DZ205">
        <v>2</v>
      </c>
      <c r="EA205" t="s">
        <v>931</v>
      </c>
      <c r="EB205">
        <v>885</v>
      </c>
      <c r="EC205">
        <v>14.75</v>
      </c>
      <c r="EE205">
        <v>2</v>
      </c>
      <c r="EF205">
        <v>1</v>
      </c>
      <c r="EG205" t="s">
        <v>592</v>
      </c>
      <c r="EI205">
        <v>1</v>
      </c>
      <c r="EJ205">
        <v>1</v>
      </c>
      <c r="EK205">
        <v>3</v>
      </c>
      <c r="EL205">
        <v>8</v>
      </c>
      <c r="EM205">
        <v>25</v>
      </c>
      <c r="ET205" t="s">
        <v>908</v>
      </c>
      <c r="EU205" t="s">
        <v>201</v>
      </c>
      <c r="EV205" t="s">
        <v>202</v>
      </c>
      <c r="EZ205">
        <v>1418</v>
      </c>
      <c r="FA205" t="s">
        <v>237</v>
      </c>
      <c r="FB205" t="s">
        <v>204</v>
      </c>
      <c r="FC205">
        <v>0</v>
      </c>
      <c r="FD205" t="s">
        <v>2400</v>
      </c>
      <c r="FE205" t="s">
        <v>2401</v>
      </c>
      <c r="FF205">
        <v>12</v>
      </c>
      <c r="FI205">
        <v>7.5</v>
      </c>
      <c r="FJ205">
        <v>4</v>
      </c>
      <c r="FK205" t="s">
        <v>2233</v>
      </c>
      <c r="FL205">
        <v>0.5</v>
      </c>
      <c r="FM205">
        <v>1</v>
      </c>
      <c r="FN205" t="s">
        <v>2221</v>
      </c>
      <c r="FO205">
        <v>0</v>
      </c>
      <c r="FP205">
        <v>1</v>
      </c>
      <c r="FQ205">
        <v>0</v>
      </c>
      <c r="FR205">
        <v>0</v>
      </c>
      <c r="FS205" t="s">
        <v>2182</v>
      </c>
    </row>
    <row r="206" spans="1:175" x14ac:dyDescent="0.3">
      <c r="A206">
        <v>6163</v>
      </c>
      <c r="B206" t="s">
        <v>2675</v>
      </c>
      <c r="C206" t="s">
        <v>265</v>
      </c>
      <c r="D206" t="s">
        <v>2676</v>
      </c>
      <c r="E206" t="s">
        <v>267</v>
      </c>
      <c r="F206" t="s">
        <v>604</v>
      </c>
      <c r="G206">
        <v>1</v>
      </c>
      <c r="H206">
        <v>1</v>
      </c>
      <c r="I206">
        <v>2</v>
      </c>
      <c r="J206">
        <v>2</v>
      </c>
      <c r="O206">
        <v>1</v>
      </c>
      <c r="P206">
        <v>0</v>
      </c>
      <c r="Q206">
        <v>1</v>
      </c>
      <c r="R206">
        <v>-98</v>
      </c>
      <c r="U206">
        <v>2</v>
      </c>
      <c r="W206">
        <v>1</v>
      </c>
      <c r="Y206">
        <v>1</v>
      </c>
      <c r="Z206">
        <v>1</v>
      </c>
      <c r="AA206">
        <v>-98</v>
      </c>
      <c r="AC206">
        <v>6</v>
      </c>
      <c r="AD206">
        <v>1</v>
      </c>
      <c r="AE206">
        <v>5</v>
      </c>
      <c r="AF206">
        <v>5</v>
      </c>
      <c r="AG206">
        <v>1</v>
      </c>
      <c r="AV206">
        <v>1</v>
      </c>
      <c r="AX206">
        <v>6</v>
      </c>
      <c r="AY206">
        <v>1</v>
      </c>
      <c r="AZ206">
        <v>1</v>
      </c>
      <c r="BA206">
        <v>500</v>
      </c>
      <c r="BD206">
        <v>2</v>
      </c>
      <c r="BE206">
        <v>1</v>
      </c>
      <c r="BY206">
        <v>1</v>
      </c>
      <c r="BZ206">
        <v>2</v>
      </c>
      <c r="CA206">
        <v>1</v>
      </c>
      <c r="CB206">
        <v>2</v>
      </c>
      <c r="CC206">
        <v>2</v>
      </c>
      <c r="CD206">
        <v>2</v>
      </c>
      <c r="CE206">
        <v>2</v>
      </c>
      <c r="CF206">
        <v>1</v>
      </c>
      <c r="CG206">
        <v>2</v>
      </c>
      <c r="CH206">
        <v>1</v>
      </c>
      <c r="CI206">
        <v>1</v>
      </c>
      <c r="CJ206">
        <v>2</v>
      </c>
      <c r="CK206">
        <v>7</v>
      </c>
      <c r="CL206">
        <v>1</v>
      </c>
      <c r="CM206">
        <v>1</v>
      </c>
      <c r="CN206">
        <v>1</v>
      </c>
      <c r="CO206">
        <v>1</v>
      </c>
      <c r="CP206">
        <v>1</v>
      </c>
      <c r="CQ206">
        <v>1</v>
      </c>
      <c r="CR206">
        <v>1</v>
      </c>
      <c r="CS206">
        <v>0</v>
      </c>
      <c r="CV206">
        <v>2</v>
      </c>
      <c r="CX206">
        <v>2</v>
      </c>
      <c r="CY206">
        <v>1</v>
      </c>
      <c r="CZ206">
        <v>1</v>
      </c>
      <c r="DA206">
        <v>4</v>
      </c>
      <c r="DB206">
        <v>1</v>
      </c>
      <c r="DC206">
        <v>0.3</v>
      </c>
      <c r="DD206">
        <v>2</v>
      </c>
      <c r="DE206">
        <v>1</v>
      </c>
      <c r="DF206">
        <v>4</v>
      </c>
      <c r="DG206">
        <v>0</v>
      </c>
      <c r="DH206">
        <v>0</v>
      </c>
      <c r="DI206">
        <v>-99</v>
      </c>
      <c r="DO206">
        <v>1</v>
      </c>
      <c r="DP206">
        <v>1</v>
      </c>
      <c r="DQ206">
        <v>-97</v>
      </c>
      <c r="DR206">
        <v>-98</v>
      </c>
      <c r="DW206">
        <v>-98</v>
      </c>
      <c r="DX206">
        <v>-98</v>
      </c>
      <c r="DY206">
        <v>1</v>
      </c>
      <c r="DZ206">
        <v>1</v>
      </c>
      <c r="EA206" t="s">
        <v>229</v>
      </c>
      <c r="EB206">
        <v>725</v>
      </c>
      <c r="EC206">
        <v>12.08</v>
      </c>
      <c r="EE206">
        <v>2</v>
      </c>
      <c r="EF206">
        <v>1</v>
      </c>
      <c r="EG206" t="s">
        <v>450</v>
      </c>
      <c r="EI206">
        <v>1</v>
      </c>
      <c r="EJ206">
        <v>1</v>
      </c>
      <c r="EK206">
        <v>2</v>
      </c>
      <c r="EL206">
        <v>12</v>
      </c>
      <c r="EM206">
        <v>32</v>
      </c>
      <c r="ET206" t="s">
        <v>908</v>
      </c>
      <c r="EU206" t="s">
        <v>201</v>
      </c>
      <c r="EV206" t="s">
        <v>202</v>
      </c>
      <c r="EZ206">
        <v>2001</v>
      </c>
      <c r="FA206" t="s">
        <v>2204</v>
      </c>
      <c r="FB206" t="s">
        <v>204</v>
      </c>
      <c r="FC206">
        <v>0</v>
      </c>
      <c r="FD206" t="s">
        <v>2400</v>
      </c>
      <c r="FE206" t="s">
        <v>2401</v>
      </c>
      <c r="FF206">
        <v>12</v>
      </c>
      <c r="FI206">
        <v>7.5</v>
      </c>
      <c r="FJ206">
        <v>4</v>
      </c>
      <c r="FK206" t="s">
        <v>2206</v>
      </c>
      <c r="FL206">
        <v>20</v>
      </c>
      <c r="FM206">
        <v>1</v>
      </c>
      <c r="FN206" t="s">
        <v>2221</v>
      </c>
      <c r="FO206">
        <v>0</v>
      </c>
      <c r="FP206">
        <v>1</v>
      </c>
      <c r="FQ206">
        <v>0</v>
      </c>
      <c r="FR206">
        <v>0</v>
      </c>
      <c r="FS206" t="s">
        <v>205</v>
      </c>
    </row>
    <row r="207" spans="1:175" x14ac:dyDescent="0.3">
      <c r="A207">
        <v>6212</v>
      </c>
      <c r="B207" t="s">
        <v>2677</v>
      </c>
      <c r="C207" t="s">
        <v>212</v>
      </c>
      <c r="D207" t="s">
        <v>2678</v>
      </c>
      <c r="E207" t="s">
        <v>309</v>
      </c>
      <c r="F207" t="s">
        <v>2679</v>
      </c>
      <c r="G207">
        <v>1</v>
      </c>
      <c r="H207">
        <v>1</v>
      </c>
      <c r="I207">
        <v>2</v>
      </c>
      <c r="J207">
        <v>2</v>
      </c>
      <c r="O207">
        <v>1</v>
      </c>
      <c r="P207">
        <v>0</v>
      </c>
      <c r="Q207">
        <v>1</v>
      </c>
      <c r="R207">
        <v>2</v>
      </c>
      <c r="U207">
        <v>1</v>
      </c>
      <c r="W207">
        <v>1</v>
      </c>
      <c r="Y207">
        <v>1</v>
      </c>
      <c r="Z207">
        <v>1</v>
      </c>
      <c r="AA207">
        <v>1</v>
      </c>
      <c r="AB207">
        <v>2013</v>
      </c>
      <c r="AC207">
        <v>2</v>
      </c>
      <c r="AD207">
        <v>4</v>
      </c>
      <c r="AE207">
        <v>1</v>
      </c>
      <c r="AF207">
        <v>4</v>
      </c>
      <c r="AG207">
        <v>1</v>
      </c>
      <c r="AV207">
        <v>4</v>
      </c>
      <c r="AX207">
        <v>1</v>
      </c>
      <c r="AY207">
        <v>1</v>
      </c>
      <c r="BB207">
        <v>1</v>
      </c>
      <c r="BC207">
        <v>0</v>
      </c>
      <c r="BD207">
        <v>1</v>
      </c>
      <c r="BY207">
        <v>2</v>
      </c>
      <c r="BZ207">
        <v>2</v>
      </c>
      <c r="CA207">
        <v>2</v>
      </c>
      <c r="CB207">
        <v>2</v>
      </c>
      <c r="CC207">
        <v>2</v>
      </c>
      <c r="CD207">
        <v>2</v>
      </c>
      <c r="CE207">
        <v>2</v>
      </c>
      <c r="CF207">
        <v>2</v>
      </c>
      <c r="CG207">
        <v>2</v>
      </c>
      <c r="CH207">
        <v>2</v>
      </c>
      <c r="CI207">
        <v>2</v>
      </c>
      <c r="CJ207">
        <v>2</v>
      </c>
      <c r="CK207">
        <v>7</v>
      </c>
      <c r="CL207">
        <v>1</v>
      </c>
      <c r="CM207">
        <v>4</v>
      </c>
      <c r="CN207">
        <v>1</v>
      </c>
      <c r="CO207">
        <v>1</v>
      </c>
      <c r="CP207">
        <v>1</v>
      </c>
      <c r="CQ207">
        <v>1</v>
      </c>
      <c r="CR207">
        <v>1</v>
      </c>
      <c r="CS207">
        <v>0</v>
      </c>
      <c r="CV207">
        <v>2</v>
      </c>
      <c r="CX207">
        <v>2</v>
      </c>
      <c r="CY207">
        <v>5</v>
      </c>
      <c r="CZ207">
        <v>1</v>
      </c>
      <c r="DA207">
        <v>2</v>
      </c>
      <c r="DB207">
        <v>1</v>
      </c>
      <c r="DC207">
        <v>10</v>
      </c>
      <c r="DD207">
        <v>-97</v>
      </c>
      <c r="DE207">
        <v>1</v>
      </c>
      <c r="DF207">
        <v>6</v>
      </c>
      <c r="DG207">
        <v>6</v>
      </c>
      <c r="DH207">
        <v>0</v>
      </c>
      <c r="DI207">
        <v>2</v>
      </c>
      <c r="DJ207">
        <v>0</v>
      </c>
      <c r="DK207">
        <v>1</v>
      </c>
      <c r="DL207">
        <v>1</v>
      </c>
      <c r="DM207">
        <v>1</v>
      </c>
      <c r="DN207">
        <v>1</v>
      </c>
      <c r="DO207">
        <v>2</v>
      </c>
      <c r="DP207">
        <v>2</v>
      </c>
      <c r="DQ207">
        <v>5</v>
      </c>
      <c r="DR207">
        <v>5</v>
      </c>
      <c r="DW207">
        <v>2</v>
      </c>
      <c r="DX207">
        <v>2</v>
      </c>
      <c r="DY207">
        <v>1</v>
      </c>
      <c r="DZ207">
        <v>2</v>
      </c>
      <c r="EA207" t="s">
        <v>1486</v>
      </c>
      <c r="EB207">
        <v>724</v>
      </c>
      <c r="EC207">
        <v>12.07</v>
      </c>
      <c r="EE207">
        <v>2</v>
      </c>
      <c r="EF207">
        <v>1</v>
      </c>
      <c r="EG207" t="s">
        <v>224</v>
      </c>
      <c r="EI207">
        <v>1</v>
      </c>
      <c r="EJ207">
        <v>1</v>
      </c>
      <c r="EK207">
        <v>2</v>
      </c>
      <c r="EL207">
        <v>9</v>
      </c>
      <c r="EM207">
        <v>26</v>
      </c>
      <c r="ET207" t="s">
        <v>908</v>
      </c>
      <c r="EU207" t="s">
        <v>201</v>
      </c>
      <c r="EV207" t="s">
        <v>202</v>
      </c>
      <c r="EZ207">
        <v>2522</v>
      </c>
      <c r="FA207" t="s">
        <v>2204</v>
      </c>
      <c r="FB207" t="s">
        <v>204</v>
      </c>
      <c r="FC207">
        <v>0</v>
      </c>
      <c r="FD207" t="s">
        <v>2452</v>
      </c>
      <c r="FE207" t="s">
        <v>2401</v>
      </c>
      <c r="FF207">
        <v>12</v>
      </c>
      <c r="FI207">
        <v>12.5</v>
      </c>
      <c r="FJ207">
        <v>4</v>
      </c>
      <c r="FK207" t="s">
        <v>2233</v>
      </c>
      <c r="FL207">
        <v>0.5</v>
      </c>
      <c r="FM207">
        <v>0</v>
      </c>
      <c r="FN207" t="s">
        <v>2207</v>
      </c>
      <c r="FO207">
        <v>1</v>
      </c>
      <c r="FP207">
        <v>0</v>
      </c>
      <c r="FQ207">
        <v>0</v>
      </c>
      <c r="FR207">
        <v>0</v>
      </c>
      <c r="FS207" t="s">
        <v>2214</v>
      </c>
    </row>
    <row r="208" spans="1:175" x14ac:dyDescent="0.3">
      <c r="A208">
        <v>6214</v>
      </c>
      <c r="B208" t="s">
        <v>937</v>
      </c>
      <c r="C208" t="s">
        <v>194</v>
      </c>
      <c r="D208" t="s">
        <v>938</v>
      </c>
      <c r="E208" t="s">
        <v>227</v>
      </c>
      <c r="F208" t="s">
        <v>939</v>
      </c>
      <c r="G208">
        <v>1</v>
      </c>
      <c r="H208">
        <v>1</v>
      </c>
      <c r="I208">
        <v>2</v>
      </c>
      <c r="J208">
        <v>1</v>
      </c>
      <c r="K208">
        <v>2</v>
      </c>
      <c r="O208">
        <v>1</v>
      </c>
      <c r="P208">
        <v>1</v>
      </c>
      <c r="Q208">
        <v>2</v>
      </c>
      <c r="R208">
        <v>2</v>
      </c>
      <c r="U208">
        <v>1</v>
      </c>
      <c r="W208">
        <v>1</v>
      </c>
      <c r="Y208">
        <v>1</v>
      </c>
      <c r="Z208">
        <v>1</v>
      </c>
      <c r="AA208">
        <v>1</v>
      </c>
      <c r="AB208">
        <v>2013</v>
      </c>
      <c r="AC208">
        <v>2</v>
      </c>
      <c r="AD208">
        <v>3</v>
      </c>
      <c r="AE208">
        <v>1</v>
      </c>
      <c r="AF208">
        <v>6</v>
      </c>
      <c r="AG208">
        <v>1</v>
      </c>
      <c r="AV208">
        <v>3</v>
      </c>
      <c r="AX208">
        <v>4</v>
      </c>
      <c r="AY208">
        <v>2</v>
      </c>
      <c r="AZ208">
        <v>1</v>
      </c>
      <c r="BA208">
        <v>0</v>
      </c>
      <c r="BB208">
        <v>1</v>
      </c>
      <c r="BC208">
        <v>0</v>
      </c>
      <c r="BD208">
        <v>2</v>
      </c>
      <c r="BE208">
        <v>1</v>
      </c>
      <c r="BF208">
        <v>1</v>
      </c>
      <c r="BG208">
        <v>1</v>
      </c>
      <c r="BH208">
        <v>2</v>
      </c>
      <c r="BI208">
        <v>2</v>
      </c>
      <c r="BJ208">
        <v>1</v>
      </c>
      <c r="BK208">
        <v>6</v>
      </c>
      <c r="BL208">
        <v>2</v>
      </c>
      <c r="BS208">
        <v>1</v>
      </c>
      <c r="BU208">
        <v>2</v>
      </c>
      <c r="BW208">
        <v>2</v>
      </c>
      <c r="BX208">
        <v>1</v>
      </c>
      <c r="BY208">
        <v>2</v>
      </c>
      <c r="BZ208">
        <v>1</v>
      </c>
      <c r="CA208">
        <v>1</v>
      </c>
      <c r="CB208">
        <v>2</v>
      </c>
      <c r="CC208">
        <v>2</v>
      </c>
      <c r="CD208">
        <v>1</v>
      </c>
      <c r="CE208">
        <v>2</v>
      </c>
      <c r="CF208">
        <v>1</v>
      </c>
      <c r="CG208">
        <v>2</v>
      </c>
      <c r="CH208">
        <v>1</v>
      </c>
      <c r="CI208">
        <v>2</v>
      </c>
      <c r="CJ208">
        <v>2</v>
      </c>
      <c r="CK208">
        <v>6</v>
      </c>
      <c r="CL208">
        <v>3</v>
      </c>
      <c r="CM208">
        <v>3</v>
      </c>
      <c r="CN208">
        <v>1</v>
      </c>
      <c r="CO208">
        <v>1</v>
      </c>
      <c r="CP208">
        <v>1</v>
      </c>
      <c r="CQ208">
        <v>1</v>
      </c>
      <c r="CR208">
        <v>1</v>
      </c>
      <c r="CS208">
        <v>0</v>
      </c>
      <c r="CV208">
        <v>1</v>
      </c>
      <c r="CW208">
        <v>1</v>
      </c>
      <c r="CX208">
        <v>2</v>
      </c>
      <c r="CY208">
        <v>4</v>
      </c>
      <c r="CZ208">
        <v>1</v>
      </c>
      <c r="DA208">
        <v>1</v>
      </c>
      <c r="DB208">
        <v>1</v>
      </c>
      <c r="DC208">
        <v>2</v>
      </c>
      <c r="DD208">
        <v>1</v>
      </c>
      <c r="DE208">
        <v>1</v>
      </c>
      <c r="DF208">
        <v>1</v>
      </c>
      <c r="DH208">
        <v>0</v>
      </c>
      <c r="DI208">
        <v>0</v>
      </c>
      <c r="DJ208">
        <v>1</v>
      </c>
      <c r="DO208">
        <v>1</v>
      </c>
      <c r="DP208">
        <v>2</v>
      </c>
      <c r="DQ208">
        <v>7</v>
      </c>
      <c r="DR208">
        <v>1</v>
      </c>
      <c r="DW208">
        <v>2</v>
      </c>
      <c r="DX208">
        <v>5</v>
      </c>
      <c r="DY208">
        <v>1</v>
      </c>
      <c r="DZ208">
        <v>2</v>
      </c>
      <c r="EA208" t="s">
        <v>940</v>
      </c>
      <c r="EB208">
        <v>991</v>
      </c>
      <c r="EC208">
        <v>16.52</v>
      </c>
      <c r="EE208">
        <v>2</v>
      </c>
      <c r="EF208">
        <v>1</v>
      </c>
      <c r="EG208" t="s">
        <v>405</v>
      </c>
      <c r="EI208">
        <v>1</v>
      </c>
      <c r="EJ208">
        <v>1</v>
      </c>
      <c r="EK208">
        <v>3</v>
      </c>
      <c r="EL208">
        <v>6</v>
      </c>
      <c r="EM208">
        <v>21</v>
      </c>
      <c r="ET208" t="s">
        <v>908</v>
      </c>
      <c r="EU208" t="s">
        <v>201</v>
      </c>
      <c r="EV208" t="s">
        <v>202</v>
      </c>
      <c r="EZ208">
        <v>1240</v>
      </c>
      <c r="FA208" t="s">
        <v>237</v>
      </c>
      <c r="FB208" t="s">
        <v>204</v>
      </c>
      <c r="FC208">
        <v>0</v>
      </c>
      <c r="FD208" t="s">
        <v>2406</v>
      </c>
      <c r="FE208" t="s">
        <v>2401</v>
      </c>
      <c r="FF208">
        <v>12</v>
      </c>
      <c r="FI208">
        <v>2.5</v>
      </c>
      <c r="FJ208">
        <v>4</v>
      </c>
      <c r="FK208" t="s">
        <v>2220</v>
      </c>
      <c r="FL208">
        <v>0.5</v>
      </c>
      <c r="FM208">
        <v>1</v>
      </c>
      <c r="FN208" t="s">
        <v>2221</v>
      </c>
      <c r="FO208">
        <v>0</v>
      </c>
      <c r="FP208">
        <v>1</v>
      </c>
      <c r="FQ208">
        <v>0</v>
      </c>
      <c r="FR208">
        <v>0</v>
      </c>
      <c r="FS208" t="s">
        <v>2182</v>
      </c>
    </row>
    <row r="209" spans="1:175" x14ac:dyDescent="0.3">
      <c r="A209">
        <v>6346</v>
      </c>
      <c r="B209" t="s">
        <v>2680</v>
      </c>
      <c r="C209" t="s">
        <v>194</v>
      </c>
      <c r="D209" t="s">
        <v>2681</v>
      </c>
      <c r="E209" t="s">
        <v>227</v>
      </c>
      <c r="F209" t="s">
        <v>2682</v>
      </c>
      <c r="G209">
        <v>1</v>
      </c>
      <c r="H209">
        <v>1</v>
      </c>
      <c r="I209">
        <v>2</v>
      </c>
      <c r="J209">
        <v>2</v>
      </c>
      <c r="O209">
        <v>1</v>
      </c>
      <c r="P209">
        <v>0</v>
      </c>
      <c r="Q209">
        <v>1</v>
      </c>
      <c r="R209">
        <v>2</v>
      </c>
      <c r="U209">
        <v>2</v>
      </c>
      <c r="W209">
        <v>1</v>
      </c>
      <c r="Y209">
        <v>1</v>
      </c>
      <c r="Z209">
        <v>1</v>
      </c>
      <c r="AA209">
        <v>1</v>
      </c>
      <c r="AB209">
        <v>2010</v>
      </c>
      <c r="AC209">
        <v>3</v>
      </c>
      <c r="AD209">
        <v>2</v>
      </c>
      <c r="AE209">
        <v>2</v>
      </c>
      <c r="AF209">
        <v>5</v>
      </c>
      <c r="AG209">
        <v>1</v>
      </c>
      <c r="AV209">
        <v>4</v>
      </c>
      <c r="AX209">
        <v>2</v>
      </c>
      <c r="AY209">
        <v>2</v>
      </c>
      <c r="BB209">
        <v>1</v>
      </c>
      <c r="BC209">
        <v>100</v>
      </c>
      <c r="BD209">
        <v>2</v>
      </c>
      <c r="BE209">
        <v>2</v>
      </c>
      <c r="BY209">
        <v>2</v>
      </c>
      <c r="BZ209">
        <v>1</v>
      </c>
      <c r="CA209">
        <v>1</v>
      </c>
      <c r="CB209">
        <v>1</v>
      </c>
      <c r="CC209">
        <v>2</v>
      </c>
      <c r="CD209">
        <v>2</v>
      </c>
      <c r="CE209">
        <v>2</v>
      </c>
      <c r="CF209">
        <v>1</v>
      </c>
      <c r="CG209">
        <v>2</v>
      </c>
      <c r="CH209">
        <v>2</v>
      </c>
      <c r="CI209">
        <v>2</v>
      </c>
      <c r="CJ209">
        <v>2</v>
      </c>
      <c r="CK209">
        <v>5</v>
      </c>
      <c r="CL209">
        <v>1</v>
      </c>
      <c r="CM209">
        <v>4</v>
      </c>
      <c r="CN209">
        <v>1</v>
      </c>
      <c r="CO209">
        <v>1</v>
      </c>
      <c r="CP209">
        <v>1</v>
      </c>
      <c r="CQ209">
        <v>1</v>
      </c>
      <c r="CR209">
        <v>1</v>
      </c>
      <c r="CS209">
        <v>0</v>
      </c>
      <c r="CV209">
        <v>2</v>
      </c>
      <c r="CX209">
        <v>2</v>
      </c>
      <c r="CY209">
        <v>5</v>
      </c>
      <c r="CZ209">
        <v>1</v>
      </c>
      <c r="DA209">
        <v>2</v>
      </c>
      <c r="DB209">
        <v>1</v>
      </c>
      <c r="DC209">
        <v>0.5</v>
      </c>
      <c r="DD209">
        <v>1</v>
      </c>
      <c r="DE209">
        <v>1</v>
      </c>
      <c r="DF209">
        <v>2</v>
      </c>
      <c r="DH209">
        <v>0</v>
      </c>
      <c r="DI209">
        <v>2</v>
      </c>
      <c r="DO209">
        <v>2</v>
      </c>
      <c r="DP209">
        <v>2</v>
      </c>
      <c r="DQ209">
        <v>8</v>
      </c>
      <c r="DR209">
        <v>1</v>
      </c>
      <c r="DW209">
        <v>1</v>
      </c>
      <c r="DX209">
        <v>2</v>
      </c>
      <c r="DY209">
        <v>1</v>
      </c>
      <c r="DZ209">
        <v>2</v>
      </c>
      <c r="EA209" t="s">
        <v>2683</v>
      </c>
      <c r="EB209">
        <v>745</v>
      </c>
      <c r="EC209">
        <v>12.42</v>
      </c>
      <c r="EE209">
        <v>2</v>
      </c>
      <c r="EF209">
        <v>1</v>
      </c>
      <c r="EG209" t="s">
        <v>1368</v>
      </c>
      <c r="EI209">
        <v>1</v>
      </c>
      <c r="EJ209">
        <v>1</v>
      </c>
      <c r="EK209">
        <v>2</v>
      </c>
      <c r="EL209">
        <v>6</v>
      </c>
      <c r="EM209">
        <v>20</v>
      </c>
      <c r="ET209" t="s">
        <v>946</v>
      </c>
      <c r="EU209" t="s">
        <v>201</v>
      </c>
      <c r="EV209" t="s">
        <v>202</v>
      </c>
      <c r="EZ209">
        <v>1240</v>
      </c>
      <c r="FA209" t="s">
        <v>2204</v>
      </c>
      <c r="FB209" t="s">
        <v>204</v>
      </c>
      <c r="FC209">
        <v>0</v>
      </c>
      <c r="FD209" t="s">
        <v>2452</v>
      </c>
      <c r="FE209" t="s">
        <v>2401</v>
      </c>
      <c r="FF209">
        <v>12</v>
      </c>
      <c r="FI209">
        <v>7.5</v>
      </c>
      <c r="FJ209">
        <v>4</v>
      </c>
      <c r="FK209" t="s">
        <v>2212</v>
      </c>
      <c r="FL209">
        <v>1.5</v>
      </c>
      <c r="FM209">
        <v>1</v>
      </c>
      <c r="FN209" t="s">
        <v>2213</v>
      </c>
      <c r="FO209">
        <v>0</v>
      </c>
      <c r="FP209">
        <v>1</v>
      </c>
      <c r="FQ209">
        <v>0</v>
      </c>
      <c r="FR209">
        <v>0</v>
      </c>
      <c r="FS209" t="s">
        <v>2182</v>
      </c>
    </row>
    <row r="210" spans="1:175" x14ac:dyDescent="0.3">
      <c r="A210">
        <v>6351</v>
      </c>
      <c r="B210" t="s">
        <v>957</v>
      </c>
      <c r="C210" t="s">
        <v>212</v>
      </c>
      <c r="D210" t="s">
        <v>958</v>
      </c>
      <c r="E210" t="s">
        <v>214</v>
      </c>
      <c r="F210" t="s">
        <v>959</v>
      </c>
      <c r="G210">
        <v>1</v>
      </c>
      <c r="H210">
        <v>1</v>
      </c>
      <c r="I210">
        <v>2</v>
      </c>
      <c r="J210">
        <v>1</v>
      </c>
      <c r="K210">
        <v>2</v>
      </c>
      <c r="O210">
        <v>1</v>
      </c>
      <c r="P210">
        <v>1</v>
      </c>
      <c r="Q210">
        <v>2</v>
      </c>
      <c r="R210">
        <v>3</v>
      </c>
      <c r="T210">
        <v>2</v>
      </c>
      <c r="U210">
        <v>1</v>
      </c>
      <c r="W210">
        <v>1</v>
      </c>
      <c r="Y210">
        <v>1</v>
      </c>
      <c r="Z210">
        <v>1</v>
      </c>
      <c r="AA210">
        <v>1</v>
      </c>
      <c r="AB210">
        <v>2013</v>
      </c>
      <c r="AC210">
        <v>2</v>
      </c>
      <c r="AD210">
        <v>4</v>
      </c>
      <c r="AE210">
        <v>1</v>
      </c>
      <c r="AF210">
        <v>4</v>
      </c>
      <c r="AG210">
        <v>1</v>
      </c>
      <c r="AV210">
        <v>1</v>
      </c>
      <c r="AX210">
        <v>4</v>
      </c>
      <c r="AY210">
        <v>2</v>
      </c>
      <c r="BB210">
        <v>1</v>
      </c>
      <c r="BC210">
        <v>0</v>
      </c>
      <c r="BD210">
        <v>2</v>
      </c>
      <c r="BE210">
        <v>1</v>
      </c>
      <c r="BF210">
        <v>1</v>
      </c>
      <c r="BG210">
        <v>1</v>
      </c>
      <c r="BH210">
        <v>1</v>
      </c>
      <c r="BJ210">
        <v>1</v>
      </c>
      <c r="BK210">
        <v>6</v>
      </c>
      <c r="BL210">
        <v>3</v>
      </c>
      <c r="BS210">
        <v>3</v>
      </c>
      <c r="BW210">
        <v>2</v>
      </c>
      <c r="BX210">
        <v>1</v>
      </c>
      <c r="BY210">
        <v>2</v>
      </c>
      <c r="BZ210">
        <v>1</v>
      </c>
      <c r="CA210">
        <v>1</v>
      </c>
      <c r="CB210">
        <v>1</v>
      </c>
      <c r="CC210">
        <v>2</v>
      </c>
      <c r="CD210">
        <v>2</v>
      </c>
      <c r="CE210">
        <v>1</v>
      </c>
      <c r="CF210">
        <v>2</v>
      </c>
      <c r="CG210">
        <v>2</v>
      </c>
      <c r="CH210">
        <v>2</v>
      </c>
      <c r="CI210">
        <v>1</v>
      </c>
      <c r="CJ210">
        <v>2</v>
      </c>
      <c r="CK210">
        <v>7</v>
      </c>
      <c r="CL210">
        <v>1</v>
      </c>
      <c r="CM210">
        <v>1</v>
      </c>
      <c r="CN210">
        <v>1</v>
      </c>
      <c r="CO210">
        <v>2</v>
      </c>
      <c r="CP210">
        <v>1</v>
      </c>
      <c r="CQ210">
        <v>2</v>
      </c>
      <c r="CR210">
        <v>1</v>
      </c>
      <c r="CS210">
        <v>1</v>
      </c>
      <c r="CT210">
        <v>1</v>
      </c>
      <c r="CU210">
        <v>1</v>
      </c>
      <c r="CV210">
        <v>1</v>
      </c>
      <c r="CW210">
        <v>1</v>
      </c>
      <c r="CX210">
        <v>2</v>
      </c>
      <c r="CY210">
        <v>1</v>
      </c>
      <c r="CZ210">
        <v>1</v>
      </c>
      <c r="DA210">
        <v>4</v>
      </c>
      <c r="DB210">
        <v>1</v>
      </c>
      <c r="DC210">
        <v>5</v>
      </c>
      <c r="DD210">
        <v>1</v>
      </c>
      <c r="DE210">
        <v>1</v>
      </c>
      <c r="DF210">
        <v>7</v>
      </c>
      <c r="DH210">
        <v>1</v>
      </c>
      <c r="DI210">
        <v>3</v>
      </c>
      <c r="DJ210">
        <v>0</v>
      </c>
      <c r="DK210">
        <v>1</v>
      </c>
      <c r="DL210">
        <v>1</v>
      </c>
      <c r="DM210">
        <v>1</v>
      </c>
      <c r="DO210">
        <v>1</v>
      </c>
      <c r="DP210">
        <v>1</v>
      </c>
      <c r="DQ210">
        <v>2</v>
      </c>
      <c r="DR210">
        <v>1</v>
      </c>
      <c r="DW210">
        <v>2</v>
      </c>
      <c r="DX210">
        <v>3</v>
      </c>
      <c r="DY210">
        <v>1</v>
      </c>
      <c r="DZ210">
        <v>2</v>
      </c>
      <c r="EA210" t="s">
        <v>960</v>
      </c>
      <c r="EB210">
        <v>753</v>
      </c>
      <c r="EC210">
        <v>12.55</v>
      </c>
      <c r="EE210">
        <v>2</v>
      </c>
      <c r="EF210">
        <v>1</v>
      </c>
      <c r="EG210" t="s">
        <v>701</v>
      </c>
      <c r="EI210">
        <v>1</v>
      </c>
      <c r="EJ210">
        <v>1</v>
      </c>
      <c r="EK210">
        <v>3</v>
      </c>
      <c r="EL210">
        <v>8</v>
      </c>
      <c r="EM210">
        <v>25</v>
      </c>
      <c r="ET210" t="s">
        <v>946</v>
      </c>
      <c r="EU210" t="s">
        <v>201</v>
      </c>
      <c r="EV210" t="s">
        <v>202</v>
      </c>
      <c r="EZ210">
        <v>1418</v>
      </c>
      <c r="FA210" t="s">
        <v>237</v>
      </c>
      <c r="FB210" t="s">
        <v>204</v>
      </c>
      <c r="FC210">
        <v>0</v>
      </c>
      <c r="FD210" t="s">
        <v>2400</v>
      </c>
      <c r="FE210" t="s">
        <v>2401</v>
      </c>
      <c r="FF210">
        <v>12</v>
      </c>
      <c r="FI210">
        <v>12.5</v>
      </c>
      <c r="FJ210">
        <v>4</v>
      </c>
      <c r="FK210" t="s">
        <v>2233</v>
      </c>
      <c r="FL210">
        <v>0.5</v>
      </c>
      <c r="FM210">
        <v>1</v>
      </c>
      <c r="FN210" t="s">
        <v>2221</v>
      </c>
      <c r="FO210">
        <v>1</v>
      </c>
      <c r="FP210">
        <v>0</v>
      </c>
      <c r="FQ210">
        <v>0</v>
      </c>
      <c r="FR210">
        <v>0</v>
      </c>
      <c r="FS210" t="s">
        <v>2182</v>
      </c>
    </row>
    <row r="211" spans="1:175" x14ac:dyDescent="0.3">
      <c r="A211">
        <v>6357</v>
      </c>
      <c r="B211" t="s">
        <v>2684</v>
      </c>
      <c r="C211" t="s">
        <v>194</v>
      </c>
      <c r="D211" t="s">
        <v>2685</v>
      </c>
      <c r="E211" t="s">
        <v>227</v>
      </c>
      <c r="F211" t="s">
        <v>2686</v>
      </c>
      <c r="G211">
        <v>1</v>
      </c>
      <c r="H211">
        <v>1</v>
      </c>
      <c r="I211">
        <v>2</v>
      </c>
      <c r="J211">
        <v>2</v>
      </c>
      <c r="O211">
        <v>1</v>
      </c>
      <c r="P211">
        <v>0</v>
      </c>
      <c r="Q211">
        <v>1</v>
      </c>
      <c r="R211">
        <v>2</v>
      </c>
      <c r="U211">
        <v>2</v>
      </c>
      <c r="W211">
        <v>1</v>
      </c>
      <c r="Y211">
        <v>1</v>
      </c>
      <c r="Z211">
        <v>1</v>
      </c>
      <c r="AA211">
        <v>-98</v>
      </c>
      <c r="AC211">
        <v>7</v>
      </c>
      <c r="AD211">
        <v>3</v>
      </c>
      <c r="AE211">
        <v>1</v>
      </c>
      <c r="AF211">
        <v>4</v>
      </c>
      <c r="AG211">
        <v>1</v>
      </c>
      <c r="AV211">
        <v>3</v>
      </c>
      <c r="AX211">
        <v>-98</v>
      </c>
      <c r="AY211">
        <v>-97</v>
      </c>
      <c r="BD211">
        <v>2</v>
      </c>
      <c r="BE211">
        <v>1</v>
      </c>
      <c r="BY211">
        <v>-98</v>
      </c>
      <c r="BZ211">
        <v>2</v>
      </c>
      <c r="CA211">
        <v>2</v>
      </c>
      <c r="CB211">
        <v>2</v>
      </c>
      <c r="CC211">
        <v>2</v>
      </c>
      <c r="CD211">
        <v>2</v>
      </c>
      <c r="CE211">
        <v>2</v>
      </c>
      <c r="CF211">
        <v>2</v>
      </c>
      <c r="CG211">
        <v>-98</v>
      </c>
      <c r="CH211">
        <v>-98</v>
      </c>
      <c r="CI211">
        <v>1</v>
      </c>
      <c r="CJ211">
        <v>2</v>
      </c>
      <c r="CK211">
        <v>5</v>
      </c>
      <c r="CL211">
        <v>5</v>
      </c>
      <c r="CM211">
        <v>-98</v>
      </c>
      <c r="CN211">
        <v>1</v>
      </c>
      <c r="CO211">
        <v>1</v>
      </c>
      <c r="CP211">
        <v>1</v>
      </c>
      <c r="CQ211">
        <v>1</v>
      </c>
      <c r="CR211">
        <v>1</v>
      </c>
      <c r="CS211">
        <v>0</v>
      </c>
      <c r="CV211">
        <v>2</v>
      </c>
      <c r="CX211">
        <v>2</v>
      </c>
      <c r="CY211">
        <v>1</v>
      </c>
      <c r="CZ211">
        <v>1</v>
      </c>
      <c r="DA211">
        <v>4</v>
      </c>
      <c r="DB211">
        <v>1</v>
      </c>
      <c r="DC211">
        <v>50</v>
      </c>
      <c r="DD211">
        <v>1</v>
      </c>
      <c r="DE211">
        <v>1</v>
      </c>
      <c r="DF211">
        <v>2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-99</v>
      </c>
      <c r="DO211">
        <v>-98</v>
      </c>
      <c r="DP211">
        <v>-98</v>
      </c>
      <c r="DQ211">
        <v>-98</v>
      </c>
      <c r="DR211">
        <v>-98</v>
      </c>
      <c r="DW211">
        <v>-98</v>
      </c>
      <c r="DX211">
        <v>-98</v>
      </c>
      <c r="DY211">
        <v>-98</v>
      </c>
      <c r="DZ211">
        <v>2</v>
      </c>
      <c r="EA211" t="s">
        <v>229</v>
      </c>
      <c r="EB211">
        <v>733</v>
      </c>
      <c r="EC211">
        <v>12.22</v>
      </c>
      <c r="EE211">
        <v>2</v>
      </c>
      <c r="EF211">
        <v>1</v>
      </c>
      <c r="EG211" t="s">
        <v>1075</v>
      </c>
      <c r="EI211">
        <v>1</v>
      </c>
      <c r="EJ211">
        <v>1</v>
      </c>
      <c r="EK211">
        <v>2</v>
      </c>
      <c r="EL211">
        <v>6</v>
      </c>
      <c r="EM211">
        <v>20</v>
      </c>
      <c r="ET211" t="s">
        <v>946</v>
      </c>
      <c r="EU211" t="s">
        <v>201</v>
      </c>
      <c r="EV211" t="s">
        <v>202</v>
      </c>
      <c r="EZ211">
        <v>1240</v>
      </c>
      <c r="FA211" t="s">
        <v>2204</v>
      </c>
      <c r="FB211" t="s">
        <v>204</v>
      </c>
      <c r="FC211">
        <v>0</v>
      </c>
      <c r="FD211" t="s">
        <v>2406</v>
      </c>
      <c r="FE211" t="s">
        <v>2401</v>
      </c>
      <c r="FF211">
        <v>12</v>
      </c>
      <c r="FI211">
        <v>12.5</v>
      </c>
      <c r="FJ211">
        <v>4</v>
      </c>
      <c r="FK211" t="s">
        <v>2220</v>
      </c>
      <c r="FL211">
        <v>0.5</v>
      </c>
      <c r="FM211">
        <v>1</v>
      </c>
      <c r="FN211" t="s">
        <v>2221</v>
      </c>
      <c r="FO211">
        <v>1</v>
      </c>
      <c r="FP211">
        <v>0</v>
      </c>
      <c r="FQ211">
        <v>0</v>
      </c>
      <c r="FR211">
        <v>0</v>
      </c>
      <c r="FS211" t="s">
        <v>202</v>
      </c>
    </row>
    <row r="212" spans="1:175" x14ac:dyDescent="0.3">
      <c r="A212">
        <v>6381</v>
      </c>
      <c r="B212" t="s">
        <v>2687</v>
      </c>
      <c r="C212" t="s">
        <v>194</v>
      </c>
      <c r="D212" t="s">
        <v>2688</v>
      </c>
      <c r="E212" t="s">
        <v>299</v>
      </c>
      <c r="F212" t="s">
        <v>2689</v>
      </c>
      <c r="G212">
        <v>1</v>
      </c>
      <c r="H212">
        <v>1</v>
      </c>
      <c r="I212">
        <v>2</v>
      </c>
      <c r="J212">
        <v>2</v>
      </c>
      <c r="O212">
        <v>1</v>
      </c>
      <c r="P212">
        <v>0</v>
      </c>
      <c r="Q212">
        <v>1</v>
      </c>
      <c r="R212">
        <v>2</v>
      </c>
      <c r="U212">
        <v>2</v>
      </c>
      <c r="W212">
        <v>-98</v>
      </c>
      <c r="Y212">
        <v>1</v>
      </c>
      <c r="Z212">
        <v>1</v>
      </c>
      <c r="AA212">
        <v>1</v>
      </c>
      <c r="AB212">
        <v>2013</v>
      </c>
      <c r="AC212">
        <v>2</v>
      </c>
      <c r="AD212">
        <v>3</v>
      </c>
      <c r="AE212">
        <v>1</v>
      </c>
      <c r="AF212">
        <v>5</v>
      </c>
      <c r="AG212">
        <v>1</v>
      </c>
      <c r="AV212">
        <v>3</v>
      </c>
      <c r="AX212">
        <v>8</v>
      </c>
      <c r="AY212">
        <v>2</v>
      </c>
      <c r="BD212">
        <v>2</v>
      </c>
      <c r="BE212">
        <v>1</v>
      </c>
      <c r="BY212">
        <v>2</v>
      </c>
      <c r="BZ212">
        <v>2</v>
      </c>
      <c r="CA212">
        <v>2</v>
      </c>
      <c r="CB212">
        <v>2</v>
      </c>
      <c r="CC212">
        <v>2</v>
      </c>
      <c r="CD212">
        <v>2</v>
      </c>
      <c r="CE212">
        <v>2</v>
      </c>
      <c r="CF212">
        <v>2</v>
      </c>
      <c r="CG212">
        <v>2</v>
      </c>
      <c r="CH212">
        <v>2</v>
      </c>
      <c r="CI212">
        <v>2</v>
      </c>
      <c r="CJ212">
        <v>2</v>
      </c>
      <c r="CK212">
        <v>5</v>
      </c>
      <c r="CL212">
        <v>6</v>
      </c>
      <c r="CM212">
        <v>2</v>
      </c>
      <c r="CN212">
        <v>1</v>
      </c>
      <c r="CO212">
        <v>1</v>
      </c>
      <c r="CP212">
        <v>1</v>
      </c>
      <c r="CQ212">
        <v>1</v>
      </c>
      <c r="CR212">
        <v>1</v>
      </c>
      <c r="CS212">
        <v>0</v>
      </c>
      <c r="CV212">
        <v>2</v>
      </c>
      <c r="CX212">
        <v>2</v>
      </c>
      <c r="CY212">
        <v>1</v>
      </c>
      <c r="CZ212">
        <v>1</v>
      </c>
      <c r="DA212">
        <v>2</v>
      </c>
      <c r="DB212">
        <v>1</v>
      </c>
      <c r="DC212">
        <v>0</v>
      </c>
      <c r="DD212">
        <v>-97</v>
      </c>
      <c r="DE212">
        <v>1</v>
      </c>
      <c r="DF212">
        <v>4</v>
      </c>
      <c r="DH212">
        <v>2</v>
      </c>
      <c r="DI212">
        <v>2</v>
      </c>
      <c r="DO212">
        <v>2</v>
      </c>
      <c r="DP212">
        <v>2</v>
      </c>
      <c r="DQ212">
        <v>4</v>
      </c>
      <c r="DR212">
        <v>6</v>
      </c>
      <c r="DW212">
        <v>1</v>
      </c>
      <c r="DX212">
        <v>8</v>
      </c>
      <c r="DY212">
        <v>1</v>
      </c>
      <c r="DZ212">
        <v>2</v>
      </c>
      <c r="EA212" t="s">
        <v>2690</v>
      </c>
      <c r="EB212">
        <v>837</v>
      </c>
      <c r="EC212">
        <v>13.95</v>
      </c>
      <c r="EE212">
        <v>2</v>
      </c>
      <c r="EF212">
        <v>1</v>
      </c>
      <c r="EG212" t="s">
        <v>1098</v>
      </c>
      <c r="EI212">
        <v>1</v>
      </c>
      <c r="EJ212">
        <v>1</v>
      </c>
      <c r="EK212">
        <v>2</v>
      </c>
      <c r="EL212">
        <v>7</v>
      </c>
      <c r="EM212">
        <v>22</v>
      </c>
      <c r="ET212" t="s">
        <v>946</v>
      </c>
      <c r="EU212" t="s">
        <v>201</v>
      </c>
      <c r="EV212" t="s">
        <v>202</v>
      </c>
      <c r="EZ212">
        <v>2037</v>
      </c>
      <c r="FA212" t="s">
        <v>2204</v>
      </c>
      <c r="FB212" t="s">
        <v>204</v>
      </c>
      <c r="FC212">
        <v>0</v>
      </c>
      <c r="FD212" t="s">
        <v>2406</v>
      </c>
      <c r="FE212" t="s">
        <v>2401</v>
      </c>
      <c r="FF212">
        <v>12</v>
      </c>
      <c r="FI212">
        <v>7.5</v>
      </c>
      <c r="FJ212">
        <v>4</v>
      </c>
      <c r="FK212" t="s">
        <v>2220</v>
      </c>
      <c r="FL212">
        <v>0.5</v>
      </c>
      <c r="FM212">
        <v>1</v>
      </c>
      <c r="FN212" t="s">
        <v>2221</v>
      </c>
      <c r="FO212">
        <v>0</v>
      </c>
      <c r="FP212">
        <v>1</v>
      </c>
      <c r="FQ212">
        <v>0</v>
      </c>
      <c r="FR212">
        <v>0</v>
      </c>
      <c r="FS212" t="s">
        <v>205</v>
      </c>
    </row>
    <row r="213" spans="1:175" x14ac:dyDescent="0.3">
      <c r="A213">
        <v>6405</v>
      </c>
      <c r="B213" t="s">
        <v>2691</v>
      </c>
      <c r="C213" t="s">
        <v>212</v>
      </c>
      <c r="D213" t="s">
        <v>2692</v>
      </c>
      <c r="E213" t="s">
        <v>214</v>
      </c>
      <c r="F213" t="s">
        <v>2693</v>
      </c>
      <c r="G213">
        <v>1</v>
      </c>
      <c r="H213">
        <v>1</v>
      </c>
      <c r="I213">
        <v>2</v>
      </c>
      <c r="J213">
        <v>2</v>
      </c>
      <c r="O213">
        <v>1</v>
      </c>
      <c r="P213">
        <v>0</v>
      </c>
      <c r="Q213">
        <v>1</v>
      </c>
      <c r="R213">
        <v>2</v>
      </c>
      <c r="U213">
        <v>2</v>
      </c>
      <c r="W213">
        <v>1</v>
      </c>
      <c r="Y213">
        <v>1</v>
      </c>
      <c r="Z213">
        <v>1</v>
      </c>
      <c r="AA213">
        <v>-98</v>
      </c>
      <c r="AC213">
        <v>1</v>
      </c>
      <c r="AD213">
        <v>3</v>
      </c>
      <c r="AE213">
        <v>1</v>
      </c>
      <c r="AF213">
        <v>5</v>
      </c>
      <c r="AG213">
        <v>1</v>
      </c>
      <c r="AV213">
        <v>2</v>
      </c>
      <c r="AX213">
        <v>4</v>
      </c>
      <c r="AY213">
        <v>2</v>
      </c>
      <c r="AZ213">
        <v>1</v>
      </c>
      <c r="BA213">
        <v>0</v>
      </c>
      <c r="BB213">
        <v>1</v>
      </c>
      <c r="BC213">
        <v>0</v>
      </c>
      <c r="BD213">
        <v>2</v>
      </c>
      <c r="BE213">
        <v>1</v>
      </c>
      <c r="BY213">
        <v>2</v>
      </c>
      <c r="BZ213">
        <v>2</v>
      </c>
      <c r="CA213">
        <v>1</v>
      </c>
      <c r="CB213">
        <v>1</v>
      </c>
      <c r="CC213">
        <v>2</v>
      </c>
      <c r="CD213">
        <v>1</v>
      </c>
      <c r="CE213">
        <v>2</v>
      </c>
      <c r="CF213">
        <v>1</v>
      </c>
      <c r="CG213">
        <v>1</v>
      </c>
      <c r="CH213">
        <v>1</v>
      </c>
      <c r="CI213">
        <v>2</v>
      </c>
      <c r="CJ213">
        <v>2</v>
      </c>
      <c r="CK213">
        <v>7</v>
      </c>
      <c r="CL213">
        <v>1</v>
      </c>
      <c r="CM213">
        <v>4</v>
      </c>
      <c r="CN213">
        <v>1</v>
      </c>
      <c r="CO213">
        <v>2</v>
      </c>
      <c r="CP213">
        <v>1</v>
      </c>
      <c r="CQ213">
        <v>2</v>
      </c>
      <c r="CR213">
        <v>1</v>
      </c>
      <c r="CS213">
        <v>0</v>
      </c>
      <c r="CV213">
        <v>2</v>
      </c>
      <c r="CX213">
        <v>2</v>
      </c>
      <c r="CY213">
        <v>1</v>
      </c>
      <c r="CZ213">
        <v>1</v>
      </c>
      <c r="DA213">
        <v>4</v>
      </c>
      <c r="DB213">
        <v>1</v>
      </c>
      <c r="DC213">
        <v>13</v>
      </c>
      <c r="DD213">
        <v>-97</v>
      </c>
      <c r="DE213">
        <v>1</v>
      </c>
      <c r="DF213">
        <v>3</v>
      </c>
      <c r="DH213">
        <v>0</v>
      </c>
      <c r="DI213">
        <v>0</v>
      </c>
      <c r="DJ213">
        <v>0</v>
      </c>
      <c r="DK213">
        <v>3</v>
      </c>
      <c r="DO213">
        <v>1</v>
      </c>
      <c r="DP213">
        <v>2</v>
      </c>
      <c r="DQ213">
        <v>5</v>
      </c>
      <c r="DR213">
        <v>6</v>
      </c>
      <c r="DW213">
        <v>1</v>
      </c>
      <c r="DX213">
        <v>4</v>
      </c>
      <c r="DY213">
        <v>1</v>
      </c>
      <c r="DZ213">
        <v>2</v>
      </c>
      <c r="EA213" t="s">
        <v>247</v>
      </c>
      <c r="EB213">
        <v>841</v>
      </c>
      <c r="EC213">
        <v>14.02</v>
      </c>
      <c r="EE213">
        <v>2</v>
      </c>
      <c r="EF213">
        <v>1</v>
      </c>
      <c r="EG213" t="s">
        <v>405</v>
      </c>
      <c r="EI213">
        <v>1</v>
      </c>
      <c r="EJ213">
        <v>1</v>
      </c>
      <c r="EK213">
        <v>2</v>
      </c>
      <c r="EL213">
        <v>8</v>
      </c>
      <c r="EM213">
        <v>24</v>
      </c>
      <c r="ET213" t="s">
        <v>946</v>
      </c>
      <c r="EU213" t="s">
        <v>201</v>
      </c>
      <c r="EV213" t="s">
        <v>202</v>
      </c>
      <c r="EZ213">
        <v>1418</v>
      </c>
      <c r="FA213" t="s">
        <v>2204</v>
      </c>
      <c r="FB213" t="s">
        <v>204</v>
      </c>
      <c r="FC213">
        <v>0</v>
      </c>
      <c r="FD213" t="s">
        <v>2429</v>
      </c>
      <c r="FE213" t="s">
        <v>2401</v>
      </c>
      <c r="FF213">
        <v>12</v>
      </c>
      <c r="FI213">
        <v>7.5</v>
      </c>
      <c r="FJ213">
        <v>4</v>
      </c>
      <c r="FK213" t="s">
        <v>2220</v>
      </c>
      <c r="FL213">
        <v>0.5</v>
      </c>
      <c r="FM213">
        <v>1</v>
      </c>
      <c r="FN213" t="s">
        <v>2221</v>
      </c>
      <c r="FO213">
        <v>0</v>
      </c>
      <c r="FP213">
        <v>1</v>
      </c>
      <c r="FQ213">
        <v>0</v>
      </c>
      <c r="FR213">
        <v>0</v>
      </c>
      <c r="FS213" t="s">
        <v>2182</v>
      </c>
    </row>
    <row r="214" spans="1:175" x14ac:dyDescent="0.3">
      <c r="A214">
        <v>6461</v>
      </c>
      <c r="B214" t="s">
        <v>977</v>
      </c>
      <c r="C214" t="s">
        <v>212</v>
      </c>
      <c r="D214" t="s">
        <v>978</v>
      </c>
      <c r="E214" t="s">
        <v>214</v>
      </c>
      <c r="F214" t="s">
        <v>979</v>
      </c>
      <c r="G214">
        <v>1</v>
      </c>
      <c r="H214">
        <v>1</v>
      </c>
      <c r="I214">
        <v>2</v>
      </c>
      <c r="J214">
        <v>1</v>
      </c>
      <c r="K214">
        <v>2</v>
      </c>
      <c r="O214">
        <v>1</v>
      </c>
      <c r="P214">
        <v>1</v>
      </c>
      <c r="Q214">
        <v>2</v>
      </c>
      <c r="R214">
        <v>2</v>
      </c>
      <c r="U214">
        <v>2</v>
      </c>
      <c r="W214">
        <v>1</v>
      </c>
      <c r="Y214">
        <v>1</v>
      </c>
      <c r="Z214">
        <v>1</v>
      </c>
      <c r="AA214">
        <v>1</v>
      </c>
      <c r="AB214">
        <v>2010</v>
      </c>
      <c r="AC214">
        <v>1</v>
      </c>
      <c r="AD214">
        <v>2</v>
      </c>
      <c r="AE214">
        <v>3</v>
      </c>
      <c r="AF214">
        <v>5</v>
      </c>
      <c r="AG214">
        <v>1</v>
      </c>
      <c r="AV214">
        <v>2</v>
      </c>
      <c r="AX214">
        <v>1</v>
      </c>
      <c r="AY214">
        <v>-77</v>
      </c>
      <c r="BB214">
        <v>1</v>
      </c>
      <c r="BC214">
        <v>0</v>
      </c>
      <c r="BD214">
        <v>2</v>
      </c>
      <c r="BE214">
        <v>2</v>
      </c>
      <c r="BF214">
        <v>1</v>
      </c>
      <c r="BG214">
        <v>1</v>
      </c>
      <c r="BH214">
        <v>1</v>
      </c>
      <c r="BJ214">
        <v>1</v>
      </c>
      <c r="BK214">
        <v>6</v>
      </c>
      <c r="BL214">
        <v>3</v>
      </c>
      <c r="BM214">
        <v>-77</v>
      </c>
      <c r="BS214">
        <v>3</v>
      </c>
      <c r="BW214">
        <v>2</v>
      </c>
      <c r="BX214">
        <v>1</v>
      </c>
      <c r="BY214">
        <v>1</v>
      </c>
      <c r="BZ214">
        <v>2</v>
      </c>
      <c r="CA214">
        <v>1</v>
      </c>
      <c r="CB214">
        <v>1</v>
      </c>
      <c r="CC214">
        <v>1</v>
      </c>
      <c r="CD214">
        <v>2</v>
      </c>
      <c r="CE214">
        <v>2</v>
      </c>
      <c r="CF214">
        <v>1</v>
      </c>
      <c r="CG214">
        <v>2</v>
      </c>
      <c r="CH214">
        <v>1</v>
      </c>
      <c r="CI214">
        <v>1</v>
      </c>
      <c r="CJ214">
        <v>1</v>
      </c>
      <c r="CK214">
        <v>7</v>
      </c>
      <c r="CL214">
        <v>1</v>
      </c>
      <c r="CM214">
        <v>1</v>
      </c>
      <c r="CN214">
        <v>1</v>
      </c>
      <c r="CO214">
        <v>3</v>
      </c>
      <c r="CP214">
        <v>1</v>
      </c>
      <c r="CQ214">
        <v>1</v>
      </c>
      <c r="CR214">
        <v>1</v>
      </c>
      <c r="CS214">
        <v>0</v>
      </c>
      <c r="CV214">
        <v>2</v>
      </c>
      <c r="CX214">
        <v>2</v>
      </c>
      <c r="CY214">
        <v>1</v>
      </c>
      <c r="CZ214">
        <v>1</v>
      </c>
      <c r="DA214">
        <v>3</v>
      </c>
      <c r="DB214">
        <v>1</v>
      </c>
      <c r="DC214">
        <v>3</v>
      </c>
      <c r="DD214">
        <v>5</v>
      </c>
      <c r="DE214">
        <v>1</v>
      </c>
      <c r="DF214">
        <v>3</v>
      </c>
      <c r="DH214">
        <v>1</v>
      </c>
      <c r="DI214">
        <v>0</v>
      </c>
      <c r="DJ214">
        <v>2</v>
      </c>
      <c r="DO214">
        <v>1</v>
      </c>
      <c r="DP214">
        <v>1</v>
      </c>
      <c r="DQ214">
        <v>6</v>
      </c>
      <c r="DR214">
        <v>6</v>
      </c>
      <c r="DW214">
        <v>1</v>
      </c>
      <c r="DX214">
        <v>8</v>
      </c>
      <c r="DY214">
        <v>1</v>
      </c>
      <c r="DZ214">
        <v>1</v>
      </c>
      <c r="EA214" t="s">
        <v>980</v>
      </c>
      <c r="EB214">
        <v>929</v>
      </c>
      <c r="EC214">
        <v>15.48</v>
      </c>
      <c r="EE214">
        <v>2</v>
      </c>
      <c r="EF214">
        <v>1</v>
      </c>
      <c r="EG214" t="s">
        <v>323</v>
      </c>
      <c r="EI214">
        <v>1</v>
      </c>
      <c r="EJ214">
        <v>1</v>
      </c>
      <c r="EK214">
        <v>3</v>
      </c>
      <c r="EL214">
        <v>8</v>
      </c>
      <c r="EM214">
        <v>25</v>
      </c>
      <c r="ET214" t="s">
        <v>981</v>
      </c>
      <c r="EU214" t="s">
        <v>201</v>
      </c>
      <c r="EV214" t="s">
        <v>202</v>
      </c>
      <c r="EZ214">
        <v>1418</v>
      </c>
      <c r="FA214" t="s">
        <v>237</v>
      </c>
      <c r="FB214" t="s">
        <v>204</v>
      </c>
      <c r="FC214">
        <v>0</v>
      </c>
      <c r="FD214" t="s">
        <v>2429</v>
      </c>
      <c r="FE214" t="s">
        <v>2401</v>
      </c>
      <c r="FF214">
        <v>12</v>
      </c>
      <c r="FI214">
        <v>7.5</v>
      </c>
      <c r="FJ214">
        <v>4</v>
      </c>
      <c r="FK214" t="s">
        <v>2212</v>
      </c>
      <c r="FL214">
        <v>3.5</v>
      </c>
      <c r="FM214">
        <v>1</v>
      </c>
      <c r="FN214" t="s">
        <v>2213</v>
      </c>
      <c r="FO214">
        <v>1</v>
      </c>
      <c r="FP214">
        <v>0</v>
      </c>
      <c r="FQ214">
        <v>0</v>
      </c>
      <c r="FR214">
        <v>0</v>
      </c>
      <c r="FS214" t="s">
        <v>2214</v>
      </c>
    </row>
    <row r="215" spans="1:175" x14ac:dyDescent="0.3">
      <c r="A215">
        <v>6523</v>
      </c>
      <c r="B215" t="s">
        <v>2694</v>
      </c>
      <c r="C215" t="s">
        <v>194</v>
      </c>
      <c r="D215" t="s">
        <v>2695</v>
      </c>
      <c r="E215" t="s">
        <v>221</v>
      </c>
      <c r="F215" t="s">
        <v>2696</v>
      </c>
      <c r="G215">
        <v>1</v>
      </c>
      <c r="H215">
        <v>1</v>
      </c>
      <c r="I215">
        <v>2</v>
      </c>
      <c r="J215">
        <v>2</v>
      </c>
      <c r="O215">
        <v>1</v>
      </c>
      <c r="P215">
        <v>0</v>
      </c>
      <c r="Q215">
        <v>1</v>
      </c>
      <c r="R215">
        <v>2</v>
      </c>
      <c r="U215">
        <v>1</v>
      </c>
      <c r="W215">
        <v>1</v>
      </c>
      <c r="Y215">
        <v>1</v>
      </c>
      <c r="Z215">
        <v>1</v>
      </c>
      <c r="AA215">
        <v>1</v>
      </c>
      <c r="AB215">
        <v>2008</v>
      </c>
      <c r="AC215">
        <v>8</v>
      </c>
      <c r="AD215">
        <v>1</v>
      </c>
      <c r="AE215">
        <v>4</v>
      </c>
      <c r="AF215">
        <v>3</v>
      </c>
      <c r="AG215">
        <v>1</v>
      </c>
      <c r="AV215">
        <v>1</v>
      </c>
      <c r="AX215">
        <v>8</v>
      </c>
      <c r="AY215">
        <v>-77</v>
      </c>
      <c r="AZ215">
        <v>1</v>
      </c>
      <c r="BA215">
        <v>0</v>
      </c>
      <c r="BB215">
        <v>1</v>
      </c>
      <c r="BC215">
        <v>0</v>
      </c>
      <c r="BD215">
        <v>2</v>
      </c>
      <c r="BE215">
        <v>1</v>
      </c>
      <c r="BY215">
        <v>1</v>
      </c>
      <c r="BZ215">
        <v>1</v>
      </c>
      <c r="CA215">
        <v>1</v>
      </c>
      <c r="CB215">
        <v>2</v>
      </c>
      <c r="CC215">
        <v>2</v>
      </c>
      <c r="CD215">
        <v>2</v>
      </c>
      <c r="CE215">
        <v>2</v>
      </c>
      <c r="CF215">
        <v>2</v>
      </c>
      <c r="CG215">
        <v>2</v>
      </c>
      <c r="CH215">
        <v>1</v>
      </c>
      <c r="CI215">
        <v>1</v>
      </c>
      <c r="CJ215">
        <v>1</v>
      </c>
      <c r="CK215">
        <v>7</v>
      </c>
      <c r="CL215">
        <v>1</v>
      </c>
      <c r="CM215">
        <v>4</v>
      </c>
      <c r="CN215">
        <v>1</v>
      </c>
      <c r="CO215">
        <v>1</v>
      </c>
      <c r="CP215">
        <v>1</v>
      </c>
      <c r="CQ215">
        <v>1</v>
      </c>
      <c r="CR215">
        <v>1</v>
      </c>
      <c r="CS215">
        <v>1</v>
      </c>
      <c r="CT215">
        <v>1</v>
      </c>
      <c r="CU215">
        <v>1</v>
      </c>
      <c r="CV215">
        <v>2</v>
      </c>
      <c r="CX215">
        <v>2</v>
      </c>
      <c r="CY215">
        <v>1</v>
      </c>
      <c r="CZ215">
        <v>1</v>
      </c>
      <c r="DA215">
        <v>3</v>
      </c>
      <c r="DB215">
        <v>1</v>
      </c>
      <c r="DC215">
        <v>10</v>
      </c>
      <c r="DD215">
        <v>3</v>
      </c>
      <c r="DE215">
        <v>1</v>
      </c>
      <c r="DF215">
        <v>5</v>
      </c>
      <c r="DH215">
        <v>1</v>
      </c>
      <c r="DI215">
        <v>3</v>
      </c>
      <c r="DJ215">
        <v>0</v>
      </c>
      <c r="DK215">
        <v>0</v>
      </c>
      <c r="DL215">
        <v>2</v>
      </c>
      <c r="DO215">
        <v>1</v>
      </c>
      <c r="DP215">
        <v>2</v>
      </c>
      <c r="DQ215">
        <v>6</v>
      </c>
      <c r="DR215">
        <v>4</v>
      </c>
      <c r="DW215">
        <v>1</v>
      </c>
      <c r="DX215">
        <v>8</v>
      </c>
      <c r="DY215">
        <v>1</v>
      </c>
      <c r="DZ215">
        <v>2</v>
      </c>
      <c r="EA215" t="s">
        <v>2697</v>
      </c>
      <c r="EB215">
        <v>908</v>
      </c>
      <c r="EC215">
        <v>15.13</v>
      </c>
      <c r="EE215">
        <v>2</v>
      </c>
      <c r="EF215">
        <v>1</v>
      </c>
      <c r="EG215" t="s">
        <v>323</v>
      </c>
      <c r="EI215">
        <v>1</v>
      </c>
      <c r="EJ215">
        <v>1</v>
      </c>
      <c r="EK215">
        <v>2</v>
      </c>
      <c r="EL215">
        <v>4</v>
      </c>
      <c r="EM215">
        <v>16</v>
      </c>
      <c r="ET215" t="s">
        <v>981</v>
      </c>
      <c r="EU215" t="s">
        <v>201</v>
      </c>
      <c r="EV215" t="s">
        <v>202</v>
      </c>
      <c r="EZ215">
        <v>1286</v>
      </c>
      <c r="FA215" t="s">
        <v>2204</v>
      </c>
      <c r="FB215" t="s">
        <v>204</v>
      </c>
      <c r="FC215">
        <v>0</v>
      </c>
      <c r="FD215" t="s">
        <v>2400</v>
      </c>
      <c r="FE215" t="s">
        <v>2401</v>
      </c>
      <c r="FF215">
        <v>12</v>
      </c>
      <c r="FI215">
        <v>17.5</v>
      </c>
      <c r="FJ215">
        <v>3</v>
      </c>
      <c r="FK215" t="s">
        <v>2206</v>
      </c>
      <c r="FL215">
        <v>7.5</v>
      </c>
      <c r="FM215">
        <v>1</v>
      </c>
      <c r="FN215" t="s">
        <v>2221</v>
      </c>
      <c r="FO215">
        <v>0</v>
      </c>
      <c r="FP215">
        <v>1</v>
      </c>
      <c r="FQ215">
        <v>0</v>
      </c>
      <c r="FR215">
        <v>0</v>
      </c>
      <c r="FS215" t="s">
        <v>205</v>
      </c>
    </row>
    <row r="216" spans="1:175" x14ac:dyDescent="0.3">
      <c r="A216">
        <v>6566</v>
      </c>
      <c r="B216" t="s">
        <v>998</v>
      </c>
      <c r="C216" t="s">
        <v>194</v>
      </c>
      <c r="D216" t="s">
        <v>999</v>
      </c>
      <c r="E216" t="s">
        <v>221</v>
      </c>
      <c r="F216" t="s">
        <v>1000</v>
      </c>
      <c r="G216">
        <v>1</v>
      </c>
      <c r="H216">
        <v>1</v>
      </c>
      <c r="I216">
        <v>2</v>
      </c>
      <c r="J216">
        <v>1</v>
      </c>
      <c r="K216">
        <v>2</v>
      </c>
      <c r="O216">
        <v>1</v>
      </c>
      <c r="P216">
        <v>1</v>
      </c>
      <c r="Q216">
        <v>2</v>
      </c>
      <c r="R216">
        <v>2</v>
      </c>
      <c r="U216">
        <v>2</v>
      </c>
      <c r="W216">
        <v>1</v>
      </c>
      <c r="Y216">
        <v>1</v>
      </c>
      <c r="Z216">
        <v>1</v>
      </c>
      <c r="AA216">
        <v>1</v>
      </c>
      <c r="AB216">
        <v>2009</v>
      </c>
      <c r="AC216">
        <v>8</v>
      </c>
      <c r="AD216">
        <v>1</v>
      </c>
      <c r="AE216">
        <v>3</v>
      </c>
      <c r="AF216">
        <v>4</v>
      </c>
      <c r="AG216">
        <v>1</v>
      </c>
      <c r="AV216">
        <v>2</v>
      </c>
      <c r="AX216">
        <v>4</v>
      </c>
      <c r="AY216">
        <v>2</v>
      </c>
      <c r="BB216">
        <v>1</v>
      </c>
      <c r="BC216">
        <v>0</v>
      </c>
      <c r="BD216">
        <v>-99</v>
      </c>
      <c r="BF216">
        <v>1</v>
      </c>
      <c r="BG216">
        <v>1</v>
      </c>
      <c r="BH216">
        <v>2</v>
      </c>
      <c r="BI216">
        <v>1</v>
      </c>
      <c r="BJ216">
        <v>1</v>
      </c>
      <c r="BK216">
        <v>-98</v>
      </c>
      <c r="BL216">
        <v>2</v>
      </c>
      <c r="BS216">
        <v>3</v>
      </c>
      <c r="BW216">
        <v>-99</v>
      </c>
      <c r="BX216">
        <v>1</v>
      </c>
      <c r="BY216">
        <v>1</v>
      </c>
      <c r="BZ216">
        <v>1</v>
      </c>
      <c r="CA216">
        <v>1</v>
      </c>
      <c r="CB216">
        <v>2</v>
      </c>
      <c r="CC216">
        <v>1</v>
      </c>
      <c r="CD216">
        <v>2</v>
      </c>
      <c r="CE216">
        <v>2</v>
      </c>
      <c r="CF216">
        <v>1</v>
      </c>
      <c r="CG216">
        <v>2</v>
      </c>
      <c r="CH216">
        <v>1</v>
      </c>
      <c r="CI216">
        <v>1</v>
      </c>
      <c r="CJ216">
        <v>2</v>
      </c>
      <c r="CK216">
        <v>7</v>
      </c>
      <c r="CL216">
        <v>1</v>
      </c>
      <c r="CM216">
        <v>3</v>
      </c>
      <c r="CN216">
        <v>1</v>
      </c>
      <c r="CO216">
        <v>2</v>
      </c>
      <c r="CP216">
        <v>1</v>
      </c>
      <c r="CQ216">
        <v>2</v>
      </c>
      <c r="CR216">
        <v>1</v>
      </c>
      <c r="CS216">
        <v>1</v>
      </c>
      <c r="CT216">
        <v>1</v>
      </c>
      <c r="CU216">
        <v>1</v>
      </c>
      <c r="CV216">
        <v>2</v>
      </c>
      <c r="CX216">
        <v>2</v>
      </c>
      <c r="CY216">
        <v>1</v>
      </c>
      <c r="CZ216">
        <v>1</v>
      </c>
      <c r="DA216">
        <v>5</v>
      </c>
      <c r="DB216">
        <v>1</v>
      </c>
      <c r="DC216">
        <v>5</v>
      </c>
      <c r="DD216">
        <v>1</v>
      </c>
      <c r="DE216">
        <v>1</v>
      </c>
      <c r="DF216">
        <v>2</v>
      </c>
      <c r="DG216">
        <v>2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1</v>
      </c>
      <c r="DN216">
        <v>1</v>
      </c>
      <c r="DO216">
        <v>1</v>
      </c>
      <c r="DP216">
        <v>2</v>
      </c>
      <c r="DQ216">
        <v>6</v>
      </c>
      <c r="DR216">
        <v>1</v>
      </c>
      <c r="DW216">
        <v>2</v>
      </c>
      <c r="DX216">
        <v>9</v>
      </c>
      <c r="DY216">
        <v>1</v>
      </c>
      <c r="DZ216">
        <v>2</v>
      </c>
      <c r="EA216" t="s">
        <v>1001</v>
      </c>
      <c r="EB216">
        <v>1029</v>
      </c>
      <c r="EC216">
        <v>17.149999999999999</v>
      </c>
      <c r="EE216">
        <v>2</v>
      </c>
      <c r="EF216">
        <v>1</v>
      </c>
      <c r="EG216" t="s">
        <v>519</v>
      </c>
      <c r="EI216">
        <v>1</v>
      </c>
      <c r="EJ216">
        <v>1</v>
      </c>
      <c r="EK216">
        <v>3</v>
      </c>
      <c r="EL216">
        <v>4</v>
      </c>
      <c r="EM216">
        <v>17</v>
      </c>
      <c r="ET216" t="s">
        <v>997</v>
      </c>
      <c r="EU216" t="s">
        <v>201</v>
      </c>
      <c r="EV216" t="s">
        <v>202</v>
      </c>
      <c r="EZ216">
        <v>1286</v>
      </c>
      <c r="FA216" t="s">
        <v>237</v>
      </c>
      <c r="FB216" t="s">
        <v>204</v>
      </c>
      <c r="FC216">
        <v>0</v>
      </c>
      <c r="FD216" t="s">
        <v>2429</v>
      </c>
      <c r="FE216" t="s">
        <v>2401</v>
      </c>
      <c r="FF216">
        <v>12</v>
      </c>
      <c r="FI216">
        <v>12.5</v>
      </c>
      <c r="FJ216">
        <v>4</v>
      </c>
      <c r="FK216" t="s">
        <v>2206</v>
      </c>
      <c r="FL216">
        <v>3.5</v>
      </c>
      <c r="FN216" t="s">
        <v>2207</v>
      </c>
      <c r="FO216">
        <v>1</v>
      </c>
      <c r="FP216">
        <v>0</v>
      </c>
      <c r="FQ216">
        <v>0</v>
      </c>
      <c r="FR216">
        <v>0</v>
      </c>
      <c r="FS216" t="s">
        <v>2182</v>
      </c>
    </row>
    <row r="217" spans="1:175" x14ac:dyDescent="0.3">
      <c r="A217">
        <v>6607</v>
      </c>
      <c r="B217" t="s">
        <v>1002</v>
      </c>
      <c r="C217" t="s">
        <v>194</v>
      </c>
      <c r="D217" t="s">
        <v>1003</v>
      </c>
      <c r="E217" t="s">
        <v>227</v>
      </c>
      <c r="F217" t="s">
        <v>382</v>
      </c>
      <c r="G217">
        <v>1</v>
      </c>
      <c r="H217">
        <v>1</v>
      </c>
      <c r="I217">
        <v>2</v>
      </c>
      <c r="J217">
        <v>1</v>
      </c>
      <c r="K217">
        <v>2</v>
      </c>
      <c r="O217">
        <v>1</v>
      </c>
      <c r="P217">
        <v>1</v>
      </c>
      <c r="Q217">
        <v>2</v>
      </c>
      <c r="R217">
        <v>2</v>
      </c>
      <c r="U217">
        <v>1</v>
      </c>
      <c r="W217">
        <v>1</v>
      </c>
      <c r="Y217">
        <v>1</v>
      </c>
      <c r="Z217">
        <v>1</v>
      </c>
      <c r="AA217">
        <v>1</v>
      </c>
      <c r="AB217">
        <v>2013</v>
      </c>
      <c r="AC217">
        <v>2</v>
      </c>
      <c r="AD217">
        <v>3</v>
      </c>
      <c r="AE217">
        <v>1</v>
      </c>
      <c r="AF217">
        <v>2</v>
      </c>
      <c r="AG217">
        <v>1</v>
      </c>
      <c r="AV217">
        <v>2</v>
      </c>
      <c r="AX217">
        <v>4</v>
      </c>
      <c r="AY217">
        <v>2</v>
      </c>
      <c r="AZ217">
        <v>1</v>
      </c>
      <c r="BA217">
        <v>0</v>
      </c>
      <c r="BB217">
        <v>1</v>
      </c>
      <c r="BC217">
        <v>90</v>
      </c>
      <c r="BD217">
        <v>2</v>
      </c>
      <c r="BE217">
        <v>1</v>
      </c>
      <c r="BF217">
        <v>1</v>
      </c>
      <c r="BG217">
        <v>1</v>
      </c>
      <c r="BH217">
        <v>2</v>
      </c>
      <c r="BI217">
        <v>2</v>
      </c>
      <c r="BJ217">
        <v>2</v>
      </c>
      <c r="BK217">
        <v>4</v>
      </c>
      <c r="BL217">
        <v>-77</v>
      </c>
      <c r="BS217">
        <v>1</v>
      </c>
      <c r="BU217">
        <v>2</v>
      </c>
      <c r="BW217">
        <v>3</v>
      </c>
      <c r="BX217">
        <v>3</v>
      </c>
      <c r="BY217">
        <v>1</v>
      </c>
      <c r="BZ217">
        <v>2</v>
      </c>
      <c r="CA217">
        <v>1</v>
      </c>
      <c r="CB217">
        <v>2</v>
      </c>
      <c r="CC217">
        <v>1</v>
      </c>
      <c r="CD217">
        <v>2</v>
      </c>
      <c r="CE217">
        <v>2</v>
      </c>
      <c r="CF217">
        <v>1</v>
      </c>
      <c r="CG217">
        <v>2</v>
      </c>
      <c r="CH217">
        <v>1</v>
      </c>
      <c r="CI217">
        <v>1</v>
      </c>
      <c r="CJ217">
        <v>1</v>
      </c>
      <c r="CK217">
        <v>7</v>
      </c>
      <c r="CL217">
        <v>1</v>
      </c>
      <c r="CM217">
        <v>2</v>
      </c>
      <c r="CN217">
        <v>1</v>
      </c>
      <c r="CO217">
        <v>2</v>
      </c>
      <c r="CP217">
        <v>1</v>
      </c>
      <c r="CQ217">
        <v>2</v>
      </c>
      <c r="CR217">
        <v>1</v>
      </c>
      <c r="CS217">
        <v>0</v>
      </c>
      <c r="CV217">
        <v>2</v>
      </c>
      <c r="CX217">
        <v>2</v>
      </c>
      <c r="CY217">
        <v>1</v>
      </c>
      <c r="CZ217">
        <v>1</v>
      </c>
      <c r="DA217">
        <v>4</v>
      </c>
      <c r="DB217">
        <v>1</v>
      </c>
      <c r="DC217">
        <v>11</v>
      </c>
      <c r="DD217">
        <v>1</v>
      </c>
      <c r="DE217">
        <v>1</v>
      </c>
      <c r="DF217">
        <v>5</v>
      </c>
      <c r="DH217">
        <v>3</v>
      </c>
      <c r="DI217">
        <v>0</v>
      </c>
      <c r="DJ217">
        <v>0</v>
      </c>
      <c r="DK217">
        <v>1</v>
      </c>
      <c r="DL217">
        <v>1</v>
      </c>
      <c r="DO217">
        <v>1</v>
      </c>
      <c r="DP217">
        <v>2</v>
      </c>
      <c r="DQ217">
        <v>8</v>
      </c>
      <c r="DR217">
        <v>1</v>
      </c>
      <c r="DW217">
        <v>2</v>
      </c>
      <c r="DX217">
        <v>9</v>
      </c>
      <c r="DY217">
        <v>1</v>
      </c>
      <c r="DZ217">
        <v>2</v>
      </c>
      <c r="EA217" t="s">
        <v>1004</v>
      </c>
      <c r="EB217">
        <v>734</v>
      </c>
      <c r="EC217">
        <v>12.23</v>
      </c>
      <c r="EE217">
        <v>2</v>
      </c>
      <c r="EF217">
        <v>1</v>
      </c>
      <c r="EG217" t="s">
        <v>619</v>
      </c>
      <c r="EI217">
        <v>1</v>
      </c>
      <c r="EJ217">
        <v>1</v>
      </c>
      <c r="EK217">
        <v>3</v>
      </c>
      <c r="EL217">
        <v>6</v>
      </c>
      <c r="EM217">
        <v>21</v>
      </c>
      <c r="ET217" t="s">
        <v>1005</v>
      </c>
      <c r="EU217" t="s">
        <v>201</v>
      </c>
      <c r="EV217" t="s">
        <v>202</v>
      </c>
      <c r="EZ217">
        <v>1240</v>
      </c>
      <c r="FA217" t="s">
        <v>237</v>
      </c>
      <c r="FB217" t="s">
        <v>204</v>
      </c>
      <c r="FC217">
        <v>0</v>
      </c>
      <c r="FD217" t="s">
        <v>2429</v>
      </c>
      <c r="FE217" t="s">
        <v>2401</v>
      </c>
      <c r="FF217">
        <v>12</v>
      </c>
      <c r="FI217">
        <v>25</v>
      </c>
      <c r="FJ217">
        <v>2</v>
      </c>
      <c r="FK217" t="s">
        <v>2220</v>
      </c>
      <c r="FL217">
        <v>0.5</v>
      </c>
      <c r="FM217">
        <v>1</v>
      </c>
      <c r="FN217" t="s">
        <v>2221</v>
      </c>
      <c r="FO217">
        <v>1</v>
      </c>
      <c r="FP217">
        <v>0</v>
      </c>
      <c r="FQ217">
        <v>0</v>
      </c>
      <c r="FR217">
        <v>0</v>
      </c>
      <c r="FS217" t="s">
        <v>2182</v>
      </c>
    </row>
    <row r="218" spans="1:175" x14ac:dyDescent="0.3">
      <c r="A218">
        <v>6609</v>
      </c>
      <c r="B218" t="s">
        <v>2698</v>
      </c>
      <c r="C218" t="s">
        <v>194</v>
      </c>
      <c r="D218" t="s">
        <v>2699</v>
      </c>
      <c r="E218" t="s">
        <v>196</v>
      </c>
      <c r="F218" t="s">
        <v>2700</v>
      </c>
      <c r="G218">
        <v>1</v>
      </c>
      <c r="H218">
        <v>1</v>
      </c>
      <c r="I218">
        <v>2</v>
      </c>
      <c r="J218">
        <v>2</v>
      </c>
      <c r="O218">
        <v>1</v>
      </c>
      <c r="P218">
        <v>0</v>
      </c>
      <c r="Q218">
        <v>1</v>
      </c>
      <c r="R218">
        <v>2</v>
      </c>
      <c r="U218">
        <v>1</v>
      </c>
      <c r="W218">
        <v>1</v>
      </c>
      <c r="Y218">
        <v>1</v>
      </c>
      <c r="Z218">
        <v>1</v>
      </c>
      <c r="AA218">
        <v>1</v>
      </c>
      <c r="AB218">
        <v>2012</v>
      </c>
      <c r="AC218">
        <v>2</v>
      </c>
      <c r="AD218">
        <v>2</v>
      </c>
      <c r="AE218">
        <v>1</v>
      </c>
      <c r="AF218">
        <v>4</v>
      </c>
      <c r="AG218">
        <v>2</v>
      </c>
      <c r="AH218">
        <v>2</v>
      </c>
      <c r="AJ218">
        <v>10</v>
      </c>
      <c r="AK218">
        <v>4</v>
      </c>
      <c r="AR218">
        <v>2</v>
      </c>
      <c r="AS218">
        <v>1</v>
      </c>
      <c r="AT218">
        <v>1</v>
      </c>
      <c r="AU218">
        <v>1</v>
      </c>
      <c r="AV218">
        <v>2</v>
      </c>
      <c r="AX218">
        <v>1</v>
      </c>
      <c r="AY218">
        <v>-77</v>
      </c>
      <c r="AZ218">
        <v>1</v>
      </c>
      <c r="BA218">
        <v>0</v>
      </c>
      <c r="BB218">
        <v>1</v>
      </c>
      <c r="BC218">
        <v>0</v>
      </c>
      <c r="BD218">
        <v>1</v>
      </c>
      <c r="BY218">
        <v>2</v>
      </c>
      <c r="BZ218">
        <v>1</v>
      </c>
      <c r="CA218">
        <v>2</v>
      </c>
      <c r="CB218">
        <v>2</v>
      </c>
      <c r="CC218">
        <v>1</v>
      </c>
      <c r="CD218">
        <v>2</v>
      </c>
      <c r="CE218">
        <v>2</v>
      </c>
      <c r="CF218">
        <v>1</v>
      </c>
      <c r="CG218">
        <v>1</v>
      </c>
      <c r="CH218">
        <v>1</v>
      </c>
      <c r="CI218">
        <v>1</v>
      </c>
      <c r="CJ218">
        <v>1</v>
      </c>
      <c r="CK218">
        <v>7</v>
      </c>
      <c r="CL218">
        <v>-99</v>
      </c>
      <c r="CM218">
        <v>3</v>
      </c>
      <c r="CN218">
        <v>1</v>
      </c>
      <c r="CO218">
        <v>1</v>
      </c>
      <c r="CP218">
        <v>1</v>
      </c>
      <c r="CQ218">
        <v>1</v>
      </c>
      <c r="CR218">
        <v>1</v>
      </c>
      <c r="CS218">
        <v>1</v>
      </c>
      <c r="CT218">
        <v>1</v>
      </c>
      <c r="CU218">
        <v>1</v>
      </c>
      <c r="CV218">
        <v>2</v>
      </c>
      <c r="CX218">
        <v>2</v>
      </c>
      <c r="CY218">
        <v>1</v>
      </c>
      <c r="CZ218">
        <v>1</v>
      </c>
      <c r="DA218">
        <v>3</v>
      </c>
      <c r="DB218">
        <v>1</v>
      </c>
      <c r="DC218">
        <v>56</v>
      </c>
      <c r="DD218">
        <v>1</v>
      </c>
      <c r="DE218">
        <v>1</v>
      </c>
      <c r="DF218">
        <v>2</v>
      </c>
      <c r="DG218">
        <v>2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1</v>
      </c>
      <c r="DN218">
        <v>1</v>
      </c>
      <c r="DO218">
        <v>1</v>
      </c>
      <c r="DP218">
        <v>2</v>
      </c>
      <c r="DQ218">
        <v>3</v>
      </c>
      <c r="DR218">
        <v>1</v>
      </c>
      <c r="DW218">
        <v>2</v>
      </c>
      <c r="DX218">
        <v>-98</v>
      </c>
      <c r="DY218">
        <v>1</v>
      </c>
      <c r="DZ218">
        <v>2</v>
      </c>
      <c r="EA218" t="s">
        <v>2701</v>
      </c>
      <c r="EB218">
        <v>761</v>
      </c>
      <c r="EC218">
        <v>12.68</v>
      </c>
      <c r="EE218">
        <v>2</v>
      </c>
      <c r="EF218">
        <v>1</v>
      </c>
      <c r="EG218" t="s">
        <v>235</v>
      </c>
      <c r="EI218">
        <v>1</v>
      </c>
      <c r="EJ218">
        <v>1</v>
      </c>
      <c r="EK218">
        <v>2</v>
      </c>
      <c r="EL218">
        <v>5</v>
      </c>
      <c r="EM218">
        <v>18</v>
      </c>
      <c r="ET218" t="s">
        <v>1005</v>
      </c>
      <c r="EU218" t="s">
        <v>201</v>
      </c>
      <c r="EV218" t="s">
        <v>202</v>
      </c>
      <c r="EZ218">
        <v>1752</v>
      </c>
      <c r="FA218" t="s">
        <v>2204</v>
      </c>
      <c r="FB218" t="s">
        <v>204</v>
      </c>
      <c r="FC218">
        <v>1</v>
      </c>
      <c r="FD218" t="s">
        <v>2429</v>
      </c>
      <c r="FE218" t="s">
        <v>2407</v>
      </c>
      <c r="FF218">
        <v>1</v>
      </c>
      <c r="FG218">
        <v>8.3333299999999999E-2</v>
      </c>
      <c r="FH218">
        <v>12</v>
      </c>
      <c r="FI218">
        <v>12.5</v>
      </c>
      <c r="FJ218">
        <v>4</v>
      </c>
      <c r="FK218" t="s">
        <v>2212</v>
      </c>
      <c r="FL218">
        <v>0.5</v>
      </c>
      <c r="FM218">
        <v>0</v>
      </c>
      <c r="FN218" t="s">
        <v>2207</v>
      </c>
      <c r="FO218">
        <v>1</v>
      </c>
      <c r="FP218">
        <v>0</v>
      </c>
      <c r="FQ218">
        <v>0</v>
      </c>
      <c r="FR218">
        <v>0</v>
      </c>
      <c r="FS218" t="s">
        <v>2214</v>
      </c>
    </row>
    <row r="219" spans="1:175" x14ac:dyDescent="0.3">
      <c r="A219">
        <v>6651</v>
      </c>
      <c r="B219" t="s">
        <v>1006</v>
      </c>
      <c r="C219" t="s">
        <v>265</v>
      </c>
      <c r="D219" t="s">
        <v>1007</v>
      </c>
      <c r="E219" t="s">
        <v>334</v>
      </c>
      <c r="F219" t="s">
        <v>1008</v>
      </c>
      <c r="G219">
        <v>1</v>
      </c>
      <c r="H219">
        <v>1</v>
      </c>
      <c r="I219">
        <v>2</v>
      </c>
      <c r="J219">
        <v>1</v>
      </c>
      <c r="K219">
        <v>2</v>
      </c>
      <c r="O219">
        <v>1</v>
      </c>
      <c r="P219">
        <v>1</v>
      </c>
      <c r="Q219">
        <v>2</v>
      </c>
      <c r="R219">
        <v>2</v>
      </c>
      <c r="U219">
        <v>2</v>
      </c>
      <c r="W219">
        <v>1</v>
      </c>
      <c r="Y219">
        <v>1</v>
      </c>
      <c r="Z219">
        <v>1</v>
      </c>
      <c r="AA219">
        <v>1</v>
      </c>
      <c r="AB219">
        <v>2009</v>
      </c>
      <c r="AC219">
        <v>1</v>
      </c>
      <c r="AD219">
        <v>1</v>
      </c>
      <c r="AE219">
        <v>4</v>
      </c>
      <c r="AF219">
        <v>5</v>
      </c>
      <c r="AG219">
        <v>1</v>
      </c>
      <c r="AV219">
        <v>-98</v>
      </c>
      <c r="AX219">
        <v>4</v>
      </c>
      <c r="AY219">
        <v>2</v>
      </c>
      <c r="AZ219">
        <v>1</v>
      </c>
      <c r="BA219">
        <v>0</v>
      </c>
      <c r="BB219">
        <v>-98</v>
      </c>
      <c r="BD219">
        <v>2</v>
      </c>
      <c r="BE219">
        <v>1</v>
      </c>
      <c r="BF219">
        <v>1</v>
      </c>
      <c r="BG219">
        <v>1</v>
      </c>
      <c r="BH219">
        <v>2</v>
      </c>
      <c r="BI219">
        <v>2</v>
      </c>
      <c r="BJ219">
        <v>2</v>
      </c>
      <c r="BK219">
        <v>-98</v>
      </c>
      <c r="BL219">
        <v>-77</v>
      </c>
      <c r="BS219">
        <v>2</v>
      </c>
      <c r="BT219">
        <v>2</v>
      </c>
      <c r="BU219">
        <v>2</v>
      </c>
      <c r="BW219">
        <v>1</v>
      </c>
      <c r="BX219">
        <v>3</v>
      </c>
      <c r="BY219">
        <v>1</v>
      </c>
      <c r="BZ219">
        <v>1</v>
      </c>
      <c r="CA219">
        <v>1</v>
      </c>
      <c r="CB219">
        <v>1</v>
      </c>
      <c r="CC219">
        <v>1</v>
      </c>
      <c r="CD219">
        <v>2</v>
      </c>
      <c r="CE219">
        <v>1</v>
      </c>
      <c r="CF219">
        <v>1</v>
      </c>
      <c r="CG219">
        <v>1</v>
      </c>
      <c r="CH219">
        <v>1</v>
      </c>
      <c r="CI219">
        <v>1</v>
      </c>
      <c r="CJ219">
        <v>1</v>
      </c>
      <c r="CK219">
        <v>7</v>
      </c>
      <c r="CL219">
        <v>1</v>
      </c>
      <c r="CM219">
        <v>4</v>
      </c>
      <c r="CN219">
        <v>1</v>
      </c>
      <c r="CO219">
        <v>2</v>
      </c>
      <c r="CP219">
        <v>1</v>
      </c>
      <c r="CQ219">
        <v>2</v>
      </c>
      <c r="CR219">
        <v>1</v>
      </c>
      <c r="CS219">
        <v>1</v>
      </c>
      <c r="CT219">
        <v>1</v>
      </c>
      <c r="CU219">
        <v>1</v>
      </c>
      <c r="CV219">
        <v>1</v>
      </c>
      <c r="CW219">
        <v>1</v>
      </c>
      <c r="CX219">
        <v>1</v>
      </c>
      <c r="CY219">
        <v>1</v>
      </c>
      <c r="CZ219">
        <v>1</v>
      </c>
      <c r="DA219">
        <v>3</v>
      </c>
      <c r="DB219">
        <v>1</v>
      </c>
      <c r="DC219">
        <v>17</v>
      </c>
      <c r="DD219">
        <v>1</v>
      </c>
      <c r="DE219">
        <v>1</v>
      </c>
      <c r="DF219">
        <v>3</v>
      </c>
      <c r="DH219">
        <v>1</v>
      </c>
      <c r="DI219">
        <v>0</v>
      </c>
      <c r="DJ219">
        <v>0</v>
      </c>
      <c r="DK219">
        <v>2</v>
      </c>
      <c r="DO219">
        <v>1</v>
      </c>
      <c r="DP219">
        <v>1</v>
      </c>
      <c r="DQ219">
        <v>7</v>
      </c>
      <c r="DR219">
        <v>1</v>
      </c>
      <c r="DW219">
        <v>2</v>
      </c>
      <c r="DX219">
        <v>-98</v>
      </c>
      <c r="DY219">
        <v>1</v>
      </c>
      <c r="DZ219">
        <v>2</v>
      </c>
      <c r="EA219" t="s">
        <v>1009</v>
      </c>
      <c r="EB219">
        <v>777</v>
      </c>
      <c r="EC219">
        <v>12.95</v>
      </c>
      <c r="EE219">
        <v>2</v>
      </c>
      <c r="EF219">
        <v>1</v>
      </c>
      <c r="EG219" t="s">
        <v>619</v>
      </c>
      <c r="EI219">
        <v>1</v>
      </c>
      <c r="EJ219">
        <v>1</v>
      </c>
      <c r="EK219">
        <v>3</v>
      </c>
      <c r="EL219">
        <v>14</v>
      </c>
      <c r="EM219">
        <v>37</v>
      </c>
      <c r="ET219" t="s">
        <v>1005</v>
      </c>
      <c r="EU219" t="s">
        <v>201</v>
      </c>
      <c r="EV219" t="s">
        <v>202</v>
      </c>
      <c r="EZ219">
        <v>1945</v>
      </c>
      <c r="FA219" t="s">
        <v>237</v>
      </c>
      <c r="FB219" t="s">
        <v>204</v>
      </c>
      <c r="FC219">
        <v>0</v>
      </c>
      <c r="FD219" t="s">
        <v>2219</v>
      </c>
      <c r="FE219" t="s">
        <v>2401</v>
      </c>
      <c r="FF219">
        <v>12</v>
      </c>
      <c r="FI219">
        <v>7.5</v>
      </c>
      <c r="FJ219">
        <v>4</v>
      </c>
      <c r="FK219" t="s">
        <v>2206</v>
      </c>
      <c r="FL219">
        <v>7.5</v>
      </c>
      <c r="FM219">
        <v>1</v>
      </c>
      <c r="FN219" t="s">
        <v>2221</v>
      </c>
      <c r="FO219">
        <v>0</v>
      </c>
      <c r="FP219">
        <v>1</v>
      </c>
      <c r="FQ219">
        <v>0</v>
      </c>
      <c r="FR219">
        <v>0</v>
      </c>
      <c r="FS219" t="s">
        <v>2182</v>
      </c>
    </row>
    <row r="220" spans="1:175" x14ac:dyDescent="0.3">
      <c r="A220">
        <v>6786</v>
      </c>
      <c r="B220" t="s">
        <v>2702</v>
      </c>
      <c r="C220" t="s">
        <v>265</v>
      </c>
      <c r="D220" t="s">
        <v>2703</v>
      </c>
      <c r="E220" t="s">
        <v>334</v>
      </c>
      <c r="F220" t="s">
        <v>560</v>
      </c>
      <c r="G220">
        <v>1</v>
      </c>
      <c r="H220">
        <v>1</v>
      </c>
      <c r="I220">
        <v>2</v>
      </c>
      <c r="J220">
        <v>1</v>
      </c>
      <c r="K220">
        <v>2</v>
      </c>
      <c r="O220">
        <v>1</v>
      </c>
      <c r="P220">
        <v>1</v>
      </c>
      <c r="Q220">
        <v>2</v>
      </c>
      <c r="R220">
        <v>3</v>
      </c>
      <c r="T220">
        <v>3</v>
      </c>
      <c r="U220">
        <v>3</v>
      </c>
      <c r="V220">
        <v>3</v>
      </c>
      <c r="W220">
        <v>1</v>
      </c>
      <c r="Y220">
        <v>1</v>
      </c>
      <c r="Z220">
        <v>1</v>
      </c>
      <c r="AA220">
        <v>1</v>
      </c>
      <c r="AB220">
        <v>2011</v>
      </c>
      <c r="AC220">
        <v>8</v>
      </c>
      <c r="AD220">
        <v>1</v>
      </c>
      <c r="AE220">
        <v>3</v>
      </c>
      <c r="AF220">
        <v>5</v>
      </c>
      <c r="AG220">
        <v>2</v>
      </c>
      <c r="AH220">
        <v>2</v>
      </c>
      <c r="AJ220">
        <v>2</v>
      </c>
      <c r="AK220">
        <v>1</v>
      </c>
      <c r="AR220">
        <v>1</v>
      </c>
      <c r="AU220">
        <v>4</v>
      </c>
      <c r="AV220">
        <v>2</v>
      </c>
      <c r="AX220">
        <v>1</v>
      </c>
      <c r="AY220">
        <v>-97</v>
      </c>
      <c r="BB220">
        <v>1</v>
      </c>
      <c r="BC220">
        <v>5</v>
      </c>
      <c r="BD220">
        <v>2</v>
      </c>
      <c r="BE220">
        <v>2</v>
      </c>
      <c r="BF220">
        <v>1</v>
      </c>
      <c r="BG220">
        <v>1</v>
      </c>
      <c r="BH220">
        <v>2</v>
      </c>
      <c r="BI220">
        <v>1</v>
      </c>
      <c r="BJ220">
        <v>1</v>
      </c>
      <c r="BK220">
        <v>6</v>
      </c>
      <c r="BL220">
        <v>2</v>
      </c>
      <c r="BM220">
        <v>4</v>
      </c>
      <c r="BS220">
        <v>5</v>
      </c>
      <c r="BU220">
        <v>2</v>
      </c>
      <c r="BW220">
        <v>2</v>
      </c>
      <c r="BX220">
        <v>1</v>
      </c>
      <c r="BY220">
        <v>1</v>
      </c>
      <c r="BZ220">
        <v>1</v>
      </c>
      <c r="CA220">
        <v>1</v>
      </c>
      <c r="CB220">
        <v>2</v>
      </c>
      <c r="CC220">
        <v>1</v>
      </c>
      <c r="CD220">
        <v>2</v>
      </c>
      <c r="CE220">
        <v>2</v>
      </c>
      <c r="CF220">
        <v>1</v>
      </c>
      <c r="CG220">
        <v>3</v>
      </c>
      <c r="CH220">
        <v>1</v>
      </c>
      <c r="CI220">
        <v>1</v>
      </c>
      <c r="CJ220">
        <v>1</v>
      </c>
      <c r="CK220">
        <v>1</v>
      </c>
      <c r="CL220">
        <v>7</v>
      </c>
      <c r="CM220">
        <v>1</v>
      </c>
      <c r="CN220">
        <v>1</v>
      </c>
      <c r="CO220">
        <v>2</v>
      </c>
      <c r="CP220">
        <v>1</v>
      </c>
      <c r="CQ220">
        <v>2</v>
      </c>
      <c r="CR220">
        <v>1</v>
      </c>
      <c r="CS220">
        <v>0</v>
      </c>
      <c r="CV220">
        <v>2</v>
      </c>
      <c r="CX220">
        <v>2</v>
      </c>
      <c r="CY220">
        <v>1</v>
      </c>
      <c r="CZ220">
        <v>1</v>
      </c>
      <c r="DA220">
        <v>4</v>
      </c>
      <c r="DB220">
        <v>1</v>
      </c>
      <c r="DC220">
        <v>19</v>
      </c>
      <c r="DD220">
        <v>3</v>
      </c>
      <c r="DE220">
        <v>1</v>
      </c>
      <c r="DF220">
        <v>4</v>
      </c>
      <c r="DH220">
        <v>1</v>
      </c>
      <c r="DI220">
        <v>1</v>
      </c>
      <c r="DJ220">
        <v>0</v>
      </c>
      <c r="DK220">
        <v>0</v>
      </c>
      <c r="DL220">
        <v>2</v>
      </c>
      <c r="DO220">
        <v>1</v>
      </c>
      <c r="DP220">
        <v>2</v>
      </c>
      <c r="DQ220">
        <v>8</v>
      </c>
      <c r="DR220">
        <v>1</v>
      </c>
      <c r="DW220">
        <v>2</v>
      </c>
      <c r="DX220">
        <v>7</v>
      </c>
      <c r="DY220">
        <v>1</v>
      </c>
      <c r="DZ220">
        <v>2</v>
      </c>
      <c r="EA220" t="s">
        <v>472</v>
      </c>
      <c r="EB220">
        <v>1118</v>
      </c>
      <c r="EC220">
        <v>18.63</v>
      </c>
      <c r="EE220">
        <v>2</v>
      </c>
      <c r="EF220">
        <v>1</v>
      </c>
      <c r="EG220" t="s">
        <v>1736</v>
      </c>
      <c r="EI220">
        <v>1</v>
      </c>
      <c r="EJ220">
        <v>1</v>
      </c>
      <c r="EK220">
        <v>3</v>
      </c>
      <c r="EL220">
        <v>14</v>
      </c>
      <c r="EM220">
        <v>37</v>
      </c>
      <c r="ET220" t="s">
        <v>1005</v>
      </c>
      <c r="EU220" t="s">
        <v>201</v>
      </c>
      <c r="EV220" t="s">
        <v>202</v>
      </c>
      <c r="EZ220">
        <v>1945</v>
      </c>
      <c r="FA220" t="s">
        <v>237</v>
      </c>
      <c r="FB220" t="s">
        <v>204</v>
      </c>
      <c r="FC220">
        <v>0</v>
      </c>
      <c r="FD220" t="s">
        <v>2429</v>
      </c>
      <c r="FE220" t="s">
        <v>2407</v>
      </c>
      <c r="FF220">
        <v>12</v>
      </c>
      <c r="FG220">
        <v>1</v>
      </c>
      <c r="FH220">
        <v>12</v>
      </c>
      <c r="FI220">
        <v>7.5</v>
      </c>
      <c r="FJ220">
        <v>4</v>
      </c>
      <c r="FK220" t="s">
        <v>2206</v>
      </c>
      <c r="FL220">
        <v>3.5</v>
      </c>
      <c r="FM220">
        <v>1</v>
      </c>
      <c r="FN220" t="s">
        <v>2213</v>
      </c>
      <c r="FO220">
        <v>1</v>
      </c>
      <c r="FP220">
        <v>0</v>
      </c>
      <c r="FQ220">
        <v>0</v>
      </c>
      <c r="FR220">
        <v>0</v>
      </c>
      <c r="FS220" t="s">
        <v>2214</v>
      </c>
    </row>
    <row r="221" spans="1:175" x14ac:dyDescent="0.3">
      <c r="A221">
        <v>6802</v>
      </c>
      <c r="B221" t="s">
        <v>2704</v>
      </c>
      <c r="C221" t="s">
        <v>212</v>
      </c>
      <c r="D221" t="s">
        <v>2705</v>
      </c>
      <c r="E221" t="s">
        <v>808</v>
      </c>
      <c r="F221" t="s">
        <v>2706</v>
      </c>
      <c r="G221">
        <v>1</v>
      </c>
      <c r="H221">
        <v>1</v>
      </c>
      <c r="I221">
        <v>2</v>
      </c>
      <c r="J221">
        <v>2</v>
      </c>
      <c r="O221">
        <v>1</v>
      </c>
      <c r="P221">
        <v>0</v>
      </c>
      <c r="Q221">
        <v>1</v>
      </c>
      <c r="R221">
        <v>2</v>
      </c>
      <c r="U221">
        <v>1</v>
      </c>
      <c r="W221">
        <v>1</v>
      </c>
      <c r="Y221">
        <v>1</v>
      </c>
      <c r="Z221">
        <v>1</v>
      </c>
      <c r="AA221">
        <v>1</v>
      </c>
      <c r="AB221">
        <v>2013</v>
      </c>
      <c r="AC221">
        <v>2</v>
      </c>
      <c r="AD221">
        <v>4</v>
      </c>
      <c r="AE221">
        <v>1</v>
      </c>
      <c r="AF221">
        <v>2</v>
      </c>
      <c r="AG221">
        <v>-98</v>
      </c>
      <c r="AH221">
        <v>-98</v>
      </c>
      <c r="AK221">
        <v>7</v>
      </c>
      <c r="AR221">
        <v>4</v>
      </c>
      <c r="AU221">
        <v>1</v>
      </c>
      <c r="AV221">
        <v>2</v>
      </c>
      <c r="AX221">
        <v>8</v>
      </c>
      <c r="AY221">
        <v>-77</v>
      </c>
      <c r="BD221">
        <v>2</v>
      </c>
      <c r="BE221">
        <v>-98</v>
      </c>
      <c r="BY221">
        <v>-98</v>
      </c>
      <c r="BZ221">
        <v>1</v>
      </c>
      <c r="CA221">
        <v>2</v>
      </c>
      <c r="CB221">
        <v>2</v>
      </c>
      <c r="CC221">
        <v>2</v>
      </c>
      <c r="CD221">
        <v>2</v>
      </c>
      <c r="CE221">
        <v>2</v>
      </c>
      <c r="CF221">
        <v>1</v>
      </c>
      <c r="CG221">
        <v>2</v>
      </c>
      <c r="CH221">
        <v>2</v>
      </c>
      <c r="CI221">
        <v>2</v>
      </c>
      <c r="CJ221">
        <v>2</v>
      </c>
      <c r="CK221">
        <v>7</v>
      </c>
      <c r="CL221">
        <v>1</v>
      </c>
      <c r="CM221">
        <v>1</v>
      </c>
      <c r="CN221">
        <v>1</v>
      </c>
      <c r="CO221">
        <v>1</v>
      </c>
      <c r="CP221">
        <v>1</v>
      </c>
      <c r="CQ221">
        <v>1</v>
      </c>
      <c r="CR221">
        <v>1</v>
      </c>
      <c r="CS221">
        <v>0</v>
      </c>
      <c r="CV221">
        <v>2</v>
      </c>
      <c r="CX221">
        <v>2</v>
      </c>
      <c r="CY221">
        <v>6</v>
      </c>
      <c r="CZ221">
        <v>1</v>
      </c>
      <c r="DA221">
        <v>1</v>
      </c>
      <c r="DB221">
        <v>1</v>
      </c>
      <c r="DC221">
        <v>3</v>
      </c>
      <c r="DD221">
        <v>1</v>
      </c>
      <c r="DE221">
        <v>1</v>
      </c>
      <c r="DF221">
        <v>1</v>
      </c>
      <c r="DH221">
        <v>0</v>
      </c>
      <c r="DI221">
        <v>0</v>
      </c>
      <c r="DJ221">
        <v>0</v>
      </c>
      <c r="DK221">
        <v>0</v>
      </c>
      <c r="DL221">
        <v>1</v>
      </c>
      <c r="DO221">
        <v>1</v>
      </c>
      <c r="DP221">
        <v>2</v>
      </c>
      <c r="DQ221">
        <v>4</v>
      </c>
      <c r="DR221">
        <v>1</v>
      </c>
      <c r="DW221">
        <v>2</v>
      </c>
      <c r="DX221">
        <v>1</v>
      </c>
      <c r="DY221">
        <v>1</v>
      </c>
      <c r="DZ221">
        <v>2</v>
      </c>
      <c r="EA221" t="s">
        <v>2707</v>
      </c>
      <c r="EB221">
        <v>779</v>
      </c>
      <c r="EC221">
        <v>12.98</v>
      </c>
      <c r="EE221">
        <v>2</v>
      </c>
      <c r="EF221">
        <v>1</v>
      </c>
      <c r="EG221" t="s">
        <v>1736</v>
      </c>
      <c r="EI221">
        <v>1</v>
      </c>
      <c r="EJ221">
        <v>1</v>
      </c>
      <c r="EK221">
        <v>2</v>
      </c>
      <c r="EL221">
        <v>11</v>
      </c>
      <c r="EM221">
        <v>30</v>
      </c>
      <c r="ET221" t="s">
        <v>1005</v>
      </c>
      <c r="EU221" t="s">
        <v>201</v>
      </c>
      <c r="EV221" t="s">
        <v>202</v>
      </c>
      <c r="EZ221">
        <v>1851</v>
      </c>
      <c r="FA221" t="s">
        <v>2204</v>
      </c>
      <c r="FB221" t="s">
        <v>204</v>
      </c>
      <c r="FC221">
        <v>0</v>
      </c>
      <c r="FD221" t="s">
        <v>2429</v>
      </c>
      <c r="FE221" t="s">
        <v>2407</v>
      </c>
      <c r="FF221">
        <v>0</v>
      </c>
      <c r="FI221">
        <v>25</v>
      </c>
      <c r="FJ221">
        <v>2</v>
      </c>
      <c r="FK221" t="s">
        <v>2233</v>
      </c>
      <c r="FL221">
        <v>0.5</v>
      </c>
      <c r="FM221">
        <v>1</v>
      </c>
      <c r="FN221" t="s">
        <v>2207</v>
      </c>
      <c r="FO221">
        <v>0</v>
      </c>
      <c r="FP221">
        <v>1</v>
      </c>
      <c r="FQ221">
        <v>0</v>
      </c>
      <c r="FR221">
        <v>0</v>
      </c>
      <c r="FS221" t="s">
        <v>205</v>
      </c>
    </row>
    <row r="222" spans="1:175" x14ac:dyDescent="0.3">
      <c r="A222">
        <v>6815</v>
      </c>
      <c r="B222" t="s">
        <v>2708</v>
      </c>
      <c r="C222" t="s">
        <v>265</v>
      </c>
      <c r="D222" t="s">
        <v>2709</v>
      </c>
      <c r="E222" t="s">
        <v>334</v>
      </c>
      <c r="F222" t="s">
        <v>2710</v>
      </c>
      <c r="G222">
        <v>1</v>
      </c>
      <c r="H222">
        <v>1</v>
      </c>
      <c r="I222">
        <v>2</v>
      </c>
      <c r="J222">
        <v>2</v>
      </c>
      <c r="O222">
        <v>1</v>
      </c>
      <c r="P222">
        <v>0</v>
      </c>
      <c r="Q222">
        <v>1</v>
      </c>
      <c r="R222">
        <v>2</v>
      </c>
      <c r="U222">
        <v>1</v>
      </c>
      <c r="W222">
        <v>1</v>
      </c>
      <c r="Y222">
        <v>1</v>
      </c>
      <c r="Z222">
        <v>1</v>
      </c>
      <c r="AA222">
        <v>-99</v>
      </c>
      <c r="AC222">
        <v>2</v>
      </c>
      <c r="AD222">
        <v>2</v>
      </c>
      <c r="AE222">
        <v>4</v>
      </c>
      <c r="AF222">
        <v>4</v>
      </c>
      <c r="AG222">
        <v>1</v>
      </c>
      <c r="AV222">
        <v>1</v>
      </c>
      <c r="AX222">
        <v>8</v>
      </c>
      <c r="AY222">
        <v>2</v>
      </c>
      <c r="BD222">
        <v>2</v>
      </c>
      <c r="BE222">
        <v>1</v>
      </c>
      <c r="BY222">
        <v>1</v>
      </c>
      <c r="BZ222">
        <v>1</v>
      </c>
      <c r="CA222">
        <v>1</v>
      </c>
      <c r="CB222">
        <v>1</v>
      </c>
      <c r="CC222">
        <v>2</v>
      </c>
      <c r="CD222">
        <v>1</v>
      </c>
      <c r="CE222">
        <v>2</v>
      </c>
      <c r="CF222">
        <v>1</v>
      </c>
      <c r="CG222">
        <v>1</v>
      </c>
      <c r="CH222">
        <v>1</v>
      </c>
      <c r="CI222">
        <v>1</v>
      </c>
      <c r="CJ222">
        <v>2</v>
      </c>
      <c r="CK222">
        <v>7</v>
      </c>
      <c r="CL222">
        <v>6</v>
      </c>
      <c r="CM222">
        <v>5</v>
      </c>
      <c r="CN222">
        <v>1</v>
      </c>
      <c r="CO222">
        <v>2</v>
      </c>
      <c r="CP222">
        <v>1</v>
      </c>
      <c r="CQ222">
        <v>2</v>
      </c>
      <c r="CR222">
        <v>1</v>
      </c>
      <c r="CS222">
        <v>2</v>
      </c>
      <c r="CT222">
        <v>1</v>
      </c>
      <c r="CU222">
        <v>2</v>
      </c>
      <c r="CV222">
        <v>2</v>
      </c>
      <c r="CX222">
        <v>2</v>
      </c>
      <c r="CY222">
        <v>1</v>
      </c>
      <c r="CZ222">
        <v>1</v>
      </c>
      <c r="DA222">
        <v>4</v>
      </c>
      <c r="DB222">
        <v>1</v>
      </c>
      <c r="DC222">
        <v>28</v>
      </c>
      <c r="DD222">
        <v>1</v>
      </c>
      <c r="DE222">
        <v>1</v>
      </c>
      <c r="DF222">
        <v>2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2</v>
      </c>
      <c r="DO222">
        <v>1</v>
      </c>
      <c r="DP222">
        <v>1</v>
      </c>
      <c r="DQ222">
        <v>4</v>
      </c>
      <c r="DR222">
        <v>1</v>
      </c>
      <c r="DW222">
        <v>2</v>
      </c>
      <c r="DX222">
        <v>-98</v>
      </c>
      <c r="DY222">
        <v>1</v>
      </c>
      <c r="DZ222">
        <v>2</v>
      </c>
      <c r="EA222" t="s">
        <v>2711</v>
      </c>
      <c r="EB222">
        <v>531</v>
      </c>
      <c r="EC222">
        <v>8.85</v>
      </c>
      <c r="EE222">
        <v>2</v>
      </c>
      <c r="EF222">
        <v>1</v>
      </c>
      <c r="EG222" t="s">
        <v>1027</v>
      </c>
      <c r="EI222">
        <v>1</v>
      </c>
      <c r="EJ222">
        <v>1</v>
      </c>
      <c r="EK222">
        <v>2</v>
      </c>
      <c r="EL222">
        <v>14</v>
      </c>
      <c r="EM222">
        <v>36</v>
      </c>
      <c r="ET222" t="s">
        <v>1019</v>
      </c>
      <c r="EU222" t="s">
        <v>201</v>
      </c>
      <c r="EV222" t="s">
        <v>202</v>
      </c>
      <c r="EZ222">
        <v>1945</v>
      </c>
      <c r="FA222" t="s">
        <v>2204</v>
      </c>
      <c r="FB222" t="s">
        <v>204</v>
      </c>
      <c r="FC222">
        <v>0</v>
      </c>
      <c r="FD222" t="s">
        <v>2400</v>
      </c>
      <c r="FE222" t="s">
        <v>2401</v>
      </c>
      <c r="FF222">
        <v>12</v>
      </c>
      <c r="FI222">
        <v>12.5</v>
      </c>
      <c r="FJ222">
        <v>4</v>
      </c>
      <c r="FK222" t="s">
        <v>2212</v>
      </c>
      <c r="FL222">
        <v>7.5</v>
      </c>
      <c r="FM222">
        <v>1</v>
      </c>
      <c r="FN222" t="s">
        <v>2221</v>
      </c>
      <c r="FO222">
        <v>0</v>
      </c>
      <c r="FP222">
        <v>1</v>
      </c>
      <c r="FQ222">
        <v>0</v>
      </c>
      <c r="FR222">
        <v>0</v>
      </c>
      <c r="FS222" t="s">
        <v>205</v>
      </c>
    </row>
    <row r="223" spans="1:175" x14ac:dyDescent="0.3">
      <c r="A223">
        <v>7023</v>
      </c>
      <c r="B223" t="s">
        <v>2712</v>
      </c>
      <c r="C223" t="s">
        <v>194</v>
      </c>
      <c r="D223" t="s">
        <v>2713</v>
      </c>
      <c r="E223" t="s">
        <v>227</v>
      </c>
      <c r="F223" t="s">
        <v>2714</v>
      </c>
      <c r="G223">
        <v>1</v>
      </c>
      <c r="H223">
        <v>1</v>
      </c>
      <c r="I223">
        <v>2</v>
      </c>
      <c r="J223">
        <v>2</v>
      </c>
      <c r="O223">
        <v>1</v>
      </c>
      <c r="P223">
        <v>0</v>
      </c>
      <c r="Q223">
        <v>1</v>
      </c>
      <c r="R223">
        <v>2</v>
      </c>
      <c r="U223">
        <v>2</v>
      </c>
      <c r="W223">
        <v>1</v>
      </c>
      <c r="Y223">
        <v>1</v>
      </c>
      <c r="Z223">
        <v>1</v>
      </c>
      <c r="AA223">
        <v>1</v>
      </c>
      <c r="AB223">
        <v>2010</v>
      </c>
      <c r="AC223">
        <v>2</v>
      </c>
      <c r="AD223">
        <v>3</v>
      </c>
      <c r="AE223">
        <v>1</v>
      </c>
      <c r="AF223">
        <v>4</v>
      </c>
      <c r="AG223">
        <v>1</v>
      </c>
      <c r="AV223">
        <v>2</v>
      </c>
      <c r="AX223">
        <v>2</v>
      </c>
      <c r="AY223">
        <v>2</v>
      </c>
      <c r="BB223">
        <v>1</v>
      </c>
      <c r="BC223">
        <v>50</v>
      </c>
      <c r="BD223">
        <v>2</v>
      </c>
      <c r="BE223">
        <v>1</v>
      </c>
      <c r="BY223">
        <v>2</v>
      </c>
      <c r="BZ223">
        <v>1</v>
      </c>
      <c r="CA223">
        <v>1</v>
      </c>
      <c r="CB223">
        <v>2</v>
      </c>
      <c r="CC223">
        <v>2</v>
      </c>
      <c r="CD223">
        <v>2</v>
      </c>
      <c r="CE223">
        <v>2</v>
      </c>
      <c r="CF223">
        <v>1</v>
      </c>
      <c r="CG223">
        <v>3</v>
      </c>
      <c r="CH223">
        <v>2</v>
      </c>
      <c r="CI223">
        <v>1</v>
      </c>
      <c r="CJ223">
        <v>2</v>
      </c>
      <c r="CK223">
        <v>7</v>
      </c>
      <c r="CL223">
        <v>1</v>
      </c>
      <c r="CM223">
        <v>1</v>
      </c>
      <c r="CN223">
        <v>1</v>
      </c>
      <c r="CO223">
        <v>1</v>
      </c>
      <c r="CP223">
        <v>1</v>
      </c>
      <c r="CQ223">
        <v>1</v>
      </c>
      <c r="CR223">
        <v>1</v>
      </c>
      <c r="CS223">
        <v>0</v>
      </c>
      <c r="CV223">
        <v>2</v>
      </c>
      <c r="CX223">
        <v>2</v>
      </c>
      <c r="CY223">
        <v>1</v>
      </c>
      <c r="CZ223">
        <v>1</v>
      </c>
      <c r="DA223">
        <v>3</v>
      </c>
      <c r="DB223">
        <v>1</v>
      </c>
      <c r="DC223">
        <v>10</v>
      </c>
      <c r="DD223">
        <v>1</v>
      </c>
      <c r="DE223">
        <v>1</v>
      </c>
      <c r="DF223">
        <v>3</v>
      </c>
      <c r="DH223">
        <v>0</v>
      </c>
      <c r="DI223">
        <v>2</v>
      </c>
      <c r="DJ223">
        <v>0</v>
      </c>
      <c r="DK223">
        <v>1</v>
      </c>
      <c r="DO223">
        <v>1</v>
      </c>
      <c r="DP223">
        <v>2</v>
      </c>
      <c r="DQ223">
        <v>3</v>
      </c>
      <c r="DR223">
        <v>1</v>
      </c>
      <c r="DW223">
        <v>2</v>
      </c>
      <c r="DX223">
        <v>4</v>
      </c>
      <c r="DY223">
        <v>1</v>
      </c>
      <c r="DZ223">
        <v>1</v>
      </c>
      <c r="EA223" t="s">
        <v>2256</v>
      </c>
      <c r="EB223">
        <v>678</v>
      </c>
      <c r="EC223">
        <v>11.3</v>
      </c>
      <c r="EE223">
        <v>2</v>
      </c>
      <c r="EF223">
        <v>1</v>
      </c>
      <c r="EG223" t="s">
        <v>2715</v>
      </c>
      <c r="EI223">
        <v>1</v>
      </c>
      <c r="EJ223">
        <v>1</v>
      </c>
      <c r="EK223">
        <v>2</v>
      </c>
      <c r="EL223">
        <v>6</v>
      </c>
      <c r="EM223">
        <v>20</v>
      </c>
      <c r="ET223" t="s">
        <v>1046</v>
      </c>
      <c r="EU223" t="s">
        <v>201</v>
      </c>
      <c r="EV223" t="s">
        <v>202</v>
      </c>
      <c r="EZ223">
        <v>1240</v>
      </c>
      <c r="FA223" t="s">
        <v>2204</v>
      </c>
      <c r="FB223" t="s">
        <v>204</v>
      </c>
      <c r="FC223">
        <v>0</v>
      </c>
      <c r="FD223" t="s">
        <v>2429</v>
      </c>
      <c r="FE223" t="s">
        <v>2401</v>
      </c>
      <c r="FF223">
        <v>12</v>
      </c>
      <c r="FI223">
        <v>12.5</v>
      </c>
      <c r="FJ223">
        <v>4</v>
      </c>
      <c r="FK223" t="s">
        <v>2220</v>
      </c>
      <c r="FL223">
        <v>0.5</v>
      </c>
      <c r="FM223">
        <v>1</v>
      </c>
      <c r="FN223" t="s">
        <v>2221</v>
      </c>
      <c r="FO223">
        <v>1</v>
      </c>
      <c r="FP223">
        <v>0</v>
      </c>
      <c r="FQ223">
        <v>0</v>
      </c>
      <c r="FR223">
        <v>0</v>
      </c>
      <c r="FS223" t="s">
        <v>2182</v>
      </c>
    </row>
    <row r="224" spans="1:175" x14ac:dyDescent="0.3">
      <c r="A224">
        <v>7044</v>
      </c>
      <c r="B224" t="s">
        <v>1047</v>
      </c>
      <c r="C224" t="s">
        <v>194</v>
      </c>
      <c r="D224" t="s">
        <v>1048</v>
      </c>
      <c r="E224" t="s">
        <v>227</v>
      </c>
      <c r="F224" t="s">
        <v>1049</v>
      </c>
      <c r="G224">
        <v>1</v>
      </c>
      <c r="H224">
        <v>1</v>
      </c>
      <c r="I224">
        <v>2</v>
      </c>
      <c r="J224">
        <v>1</v>
      </c>
      <c r="K224">
        <v>2</v>
      </c>
      <c r="O224">
        <v>1</v>
      </c>
      <c r="P224">
        <v>1</v>
      </c>
      <c r="Q224">
        <v>2</v>
      </c>
      <c r="R224">
        <v>2</v>
      </c>
      <c r="U224">
        <v>2</v>
      </c>
      <c r="W224">
        <v>1</v>
      </c>
      <c r="Y224">
        <v>1</v>
      </c>
      <c r="Z224">
        <v>1</v>
      </c>
      <c r="AA224">
        <v>1</v>
      </c>
      <c r="AB224">
        <v>2012</v>
      </c>
      <c r="AC224">
        <v>6</v>
      </c>
      <c r="AD224">
        <v>1</v>
      </c>
      <c r="AE224">
        <v>4</v>
      </c>
      <c r="AF224">
        <v>-98</v>
      </c>
      <c r="AG224">
        <v>1</v>
      </c>
      <c r="AV224">
        <v>2</v>
      </c>
      <c r="AX224">
        <v>8</v>
      </c>
      <c r="AY224">
        <v>2</v>
      </c>
      <c r="BD224">
        <v>1</v>
      </c>
      <c r="BF224">
        <v>1</v>
      </c>
      <c r="BG224">
        <v>1</v>
      </c>
      <c r="BH224">
        <v>1</v>
      </c>
      <c r="BJ224">
        <v>1</v>
      </c>
      <c r="BK224">
        <v>-98</v>
      </c>
      <c r="BL224">
        <v>2</v>
      </c>
      <c r="BS224">
        <v>1</v>
      </c>
      <c r="BU224">
        <v>1</v>
      </c>
      <c r="BV224">
        <v>4</v>
      </c>
      <c r="BX224">
        <v>3</v>
      </c>
      <c r="BY224">
        <v>1</v>
      </c>
      <c r="BZ224">
        <v>1</v>
      </c>
      <c r="CA224">
        <v>1</v>
      </c>
      <c r="CB224">
        <v>2</v>
      </c>
      <c r="CC224">
        <v>2</v>
      </c>
      <c r="CD224">
        <v>2</v>
      </c>
      <c r="CE224">
        <v>1</v>
      </c>
      <c r="CF224">
        <v>1</v>
      </c>
      <c r="CG224">
        <v>1</v>
      </c>
      <c r="CH224">
        <v>1</v>
      </c>
      <c r="CI224">
        <v>1</v>
      </c>
      <c r="CJ224">
        <v>2</v>
      </c>
      <c r="CK224">
        <v>6</v>
      </c>
      <c r="CL224">
        <v>1</v>
      </c>
      <c r="CM224">
        <v>6</v>
      </c>
      <c r="CN224">
        <v>1</v>
      </c>
      <c r="CO224">
        <v>1</v>
      </c>
      <c r="CP224">
        <v>1</v>
      </c>
      <c r="CQ224">
        <v>1</v>
      </c>
      <c r="CR224">
        <v>1</v>
      </c>
      <c r="CS224">
        <v>0</v>
      </c>
      <c r="CV224">
        <v>2</v>
      </c>
      <c r="CX224">
        <v>2</v>
      </c>
      <c r="CY224">
        <v>1</v>
      </c>
      <c r="CZ224">
        <v>1</v>
      </c>
      <c r="DA224">
        <v>2</v>
      </c>
      <c r="DB224">
        <v>1</v>
      </c>
      <c r="DC224">
        <v>0.5</v>
      </c>
      <c r="DD224">
        <v>4</v>
      </c>
      <c r="DE224">
        <v>1</v>
      </c>
      <c r="DF224">
        <v>2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2</v>
      </c>
      <c r="DO224">
        <v>1</v>
      </c>
      <c r="DP224">
        <v>2</v>
      </c>
      <c r="DQ224">
        <v>4</v>
      </c>
      <c r="DR224">
        <v>1</v>
      </c>
      <c r="DW224">
        <v>2</v>
      </c>
      <c r="DX224">
        <v>8</v>
      </c>
      <c r="DY224">
        <v>1</v>
      </c>
      <c r="DZ224">
        <v>2</v>
      </c>
      <c r="EA224" t="s">
        <v>1050</v>
      </c>
      <c r="EB224">
        <v>937</v>
      </c>
      <c r="EC224">
        <v>15.62</v>
      </c>
      <c r="EE224">
        <v>2</v>
      </c>
      <c r="EF224">
        <v>1</v>
      </c>
      <c r="EG224" t="s">
        <v>1051</v>
      </c>
      <c r="EI224">
        <v>1</v>
      </c>
      <c r="EJ224">
        <v>1</v>
      </c>
      <c r="EK224">
        <v>3</v>
      </c>
      <c r="EL224">
        <v>6</v>
      </c>
      <c r="EM224">
        <v>21</v>
      </c>
      <c r="ET224" t="s">
        <v>1046</v>
      </c>
      <c r="EU224" t="s">
        <v>201</v>
      </c>
      <c r="EV224" t="s">
        <v>202</v>
      </c>
      <c r="EZ224">
        <v>1240</v>
      </c>
      <c r="FA224" t="s">
        <v>237</v>
      </c>
      <c r="FB224" t="s">
        <v>204</v>
      </c>
      <c r="FC224">
        <v>0</v>
      </c>
      <c r="FD224" t="s">
        <v>2429</v>
      </c>
      <c r="FE224" t="s">
        <v>2401</v>
      </c>
      <c r="FF224">
        <v>12</v>
      </c>
      <c r="FK224" t="s">
        <v>2206</v>
      </c>
      <c r="FL224">
        <v>7.5</v>
      </c>
      <c r="FM224">
        <v>0</v>
      </c>
      <c r="FN224" t="s">
        <v>2207</v>
      </c>
      <c r="FO224">
        <v>0</v>
      </c>
      <c r="FP224">
        <v>1</v>
      </c>
      <c r="FQ224">
        <v>0</v>
      </c>
      <c r="FR224">
        <v>0</v>
      </c>
      <c r="FS224" t="s">
        <v>205</v>
      </c>
    </row>
    <row r="225" spans="1:175" x14ac:dyDescent="0.3">
      <c r="A225">
        <v>7115</v>
      </c>
      <c r="B225" t="s">
        <v>1052</v>
      </c>
      <c r="C225" t="s">
        <v>212</v>
      </c>
      <c r="D225" t="s">
        <v>1053</v>
      </c>
      <c r="E225" t="s">
        <v>214</v>
      </c>
      <c r="F225" t="s">
        <v>1054</v>
      </c>
      <c r="G225">
        <v>1</v>
      </c>
      <c r="H225">
        <v>1</v>
      </c>
      <c r="I225">
        <v>2</v>
      </c>
      <c r="J225">
        <v>1</v>
      </c>
      <c r="K225">
        <v>2</v>
      </c>
      <c r="O225">
        <v>1</v>
      </c>
      <c r="P225">
        <v>1</v>
      </c>
      <c r="Q225">
        <v>2</v>
      </c>
      <c r="R225">
        <v>2</v>
      </c>
      <c r="U225">
        <v>2</v>
      </c>
      <c r="W225">
        <v>1</v>
      </c>
      <c r="Y225">
        <v>1</v>
      </c>
      <c r="Z225">
        <v>1</v>
      </c>
      <c r="AA225">
        <v>1</v>
      </c>
      <c r="AB225">
        <v>2012</v>
      </c>
      <c r="AC225">
        <v>1</v>
      </c>
      <c r="AD225">
        <v>1</v>
      </c>
      <c r="AE225">
        <v>4</v>
      </c>
      <c r="AF225">
        <v>6</v>
      </c>
      <c r="AG225">
        <v>1</v>
      </c>
      <c r="AV225">
        <v>1</v>
      </c>
      <c r="AX225">
        <v>6</v>
      </c>
      <c r="AY225">
        <v>2</v>
      </c>
      <c r="AZ225">
        <v>1</v>
      </c>
      <c r="BA225">
        <v>200</v>
      </c>
      <c r="BD225">
        <v>2</v>
      </c>
      <c r="BE225">
        <v>1</v>
      </c>
      <c r="BF225">
        <v>1</v>
      </c>
      <c r="BG225">
        <v>1</v>
      </c>
      <c r="BH225">
        <v>1</v>
      </c>
      <c r="BJ225">
        <v>1</v>
      </c>
      <c r="BK225">
        <v>6</v>
      </c>
      <c r="BL225">
        <v>-77</v>
      </c>
      <c r="BS225">
        <v>4</v>
      </c>
      <c r="BU225">
        <v>1</v>
      </c>
      <c r="BV225">
        <v>4</v>
      </c>
      <c r="BX225">
        <v>1</v>
      </c>
      <c r="BY225">
        <v>1</v>
      </c>
      <c r="BZ225">
        <v>1</v>
      </c>
      <c r="CA225">
        <v>1</v>
      </c>
      <c r="CB225">
        <v>1</v>
      </c>
      <c r="CC225">
        <v>1</v>
      </c>
      <c r="CD225">
        <v>2</v>
      </c>
      <c r="CE225">
        <v>1</v>
      </c>
      <c r="CF225">
        <v>2</v>
      </c>
      <c r="CG225">
        <v>2</v>
      </c>
      <c r="CH225">
        <v>1</v>
      </c>
      <c r="CI225">
        <v>1</v>
      </c>
      <c r="CJ225">
        <v>2</v>
      </c>
      <c r="CK225">
        <v>7</v>
      </c>
      <c r="CL225">
        <v>1</v>
      </c>
      <c r="CM225">
        <v>3</v>
      </c>
      <c r="CN225">
        <v>1</v>
      </c>
      <c r="CO225">
        <v>1</v>
      </c>
      <c r="CP225">
        <v>1</v>
      </c>
      <c r="CQ225">
        <v>1</v>
      </c>
      <c r="CR225">
        <v>1</v>
      </c>
      <c r="CS225">
        <v>0</v>
      </c>
      <c r="CV225">
        <v>2</v>
      </c>
      <c r="CX225">
        <v>2</v>
      </c>
      <c r="CY225">
        <v>5</v>
      </c>
      <c r="CZ225">
        <v>1</v>
      </c>
      <c r="DA225">
        <v>1</v>
      </c>
      <c r="DB225">
        <v>1</v>
      </c>
      <c r="DC225">
        <v>1</v>
      </c>
      <c r="DD225">
        <v>6</v>
      </c>
      <c r="DE225">
        <v>1</v>
      </c>
      <c r="DF225">
        <v>1</v>
      </c>
      <c r="DH225">
        <v>0</v>
      </c>
      <c r="DI225">
        <v>0</v>
      </c>
      <c r="DJ225">
        <v>0</v>
      </c>
      <c r="DK225">
        <v>1</v>
      </c>
      <c r="DO225">
        <v>2</v>
      </c>
      <c r="DP225">
        <v>2</v>
      </c>
      <c r="DQ225">
        <v>5</v>
      </c>
      <c r="DR225">
        <v>6</v>
      </c>
      <c r="DW225">
        <v>1</v>
      </c>
      <c r="DX225">
        <v>6</v>
      </c>
      <c r="DY225">
        <v>1</v>
      </c>
      <c r="DZ225">
        <v>1</v>
      </c>
      <c r="EA225" t="s">
        <v>1055</v>
      </c>
      <c r="EB225">
        <v>859</v>
      </c>
      <c r="EC225">
        <v>14.32</v>
      </c>
      <c r="EE225">
        <v>2</v>
      </c>
      <c r="EF225">
        <v>1</v>
      </c>
      <c r="EG225" t="s">
        <v>369</v>
      </c>
      <c r="EI225">
        <v>1</v>
      </c>
      <c r="EJ225">
        <v>1</v>
      </c>
      <c r="EK225">
        <v>3</v>
      </c>
      <c r="EL225">
        <v>8</v>
      </c>
      <c r="EM225">
        <v>25</v>
      </c>
      <c r="ET225" t="s">
        <v>1046</v>
      </c>
      <c r="EU225" t="s">
        <v>201</v>
      </c>
      <c r="EV225" t="s">
        <v>202</v>
      </c>
      <c r="EZ225">
        <v>1418</v>
      </c>
      <c r="FA225" t="s">
        <v>237</v>
      </c>
      <c r="FB225" t="s">
        <v>204</v>
      </c>
      <c r="FC225">
        <v>0</v>
      </c>
      <c r="FD225" t="s">
        <v>2400</v>
      </c>
      <c r="FE225" t="s">
        <v>2401</v>
      </c>
      <c r="FF225">
        <v>12</v>
      </c>
      <c r="FI225">
        <v>2.5</v>
      </c>
      <c r="FJ225">
        <v>4</v>
      </c>
      <c r="FK225" t="s">
        <v>2206</v>
      </c>
      <c r="FL225">
        <v>7.5</v>
      </c>
      <c r="FM225">
        <v>1</v>
      </c>
      <c r="FN225" t="s">
        <v>2221</v>
      </c>
      <c r="FO225">
        <v>0</v>
      </c>
      <c r="FP225">
        <v>1</v>
      </c>
      <c r="FQ225">
        <v>0</v>
      </c>
      <c r="FR225">
        <v>0</v>
      </c>
      <c r="FS225" t="s">
        <v>205</v>
      </c>
    </row>
    <row r="226" spans="1:175" x14ac:dyDescent="0.3">
      <c r="A226">
        <v>7164</v>
      </c>
      <c r="B226" t="s">
        <v>2716</v>
      </c>
      <c r="C226" t="s">
        <v>194</v>
      </c>
      <c r="D226" t="s">
        <v>2717</v>
      </c>
      <c r="E226" t="s">
        <v>196</v>
      </c>
      <c r="F226" t="s">
        <v>2718</v>
      </c>
      <c r="G226">
        <v>1</v>
      </c>
      <c r="H226">
        <v>1</v>
      </c>
      <c r="I226">
        <v>2</v>
      </c>
      <c r="J226">
        <v>2</v>
      </c>
      <c r="O226">
        <v>1</v>
      </c>
      <c r="P226">
        <v>0</v>
      </c>
      <c r="Q226">
        <v>1</v>
      </c>
      <c r="R226">
        <v>2</v>
      </c>
      <c r="U226">
        <v>2</v>
      </c>
      <c r="W226">
        <v>1</v>
      </c>
      <c r="Y226">
        <v>1</v>
      </c>
      <c r="Z226">
        <v>1</v>
      </c>
      <c r="AA226">
        <v>-98</v>
      </c>
      <c r="AC226">
        <v>2</v>
      </c>
      <c r="AD226">
        <v>3</v>
      </c>
      <c r="AE226">
        <v>1</v>
      </c>
      <c r="AF226">
        <v>4</v>
      </c>
      <c r="AG226">
        <v>1</v>
      </c>
      <c r="AV226">
        <v>4</v>
      </c>
      <c r="AX226">
        <v>4</v>
      </c>
      <c r="AY226">
        <v>2</v>
      </c>
      <c r="BB226">
        <v>1</v>
      </c>
      <c r="BC226">
        <v>20</v>
      </c>
      <c r="BD226">
        <v>2</v>
      </c>
      <c r="BE226">
        <v>1</v>
      </c>
      <c r="BY226">
        <v>2</v>
      </c>
      <c r="BZ226">
        <v>1</v>
      </c>
      <c r="CA226">
        <v>1</v>
      </c>
      <c r="CB226">
        <v>2</v>
      </c>
      <c r="CC226">
        <v>2</v>
      </c>
      <c r="CD226">
        <v>2</v>
      </c>
      <c r="CE226">
        <v>2</v>
      </c>
      <c r="CF226">
        <v>2</v>
      </c>
      <c r="CG226">
        <v>2</v>
      </c>
      <c r="CH226">
        <v>1</v>
      </c>
      <c r="CI226">
        <v>1</v>
      </c>
      <c r="CJ226">
        <v>2</v>
      </c>
      <c r="CK226">
        <v>7</v>
      </c>
      <c r="CL226">
        <v>1</v>
      </c>
      <c r="CM226">
        <v>4</v>
      </c>
      <c r="CN226">
        <v>1</v>
      </c>
      <c r="CO226">
        <v>2</v>
      </c>
      <c r="CP226">
        <v>1</v>
      </c>
      <c r="CQ226">
        <v>2</v>
      </c>
      <c r="CR226">
        <v>1</v>
      </c>
      <c r="CS226">
        <v>0</v>
      </c>
      <c r="CV226">
        <v>2</v>
      </c>
      <c r="CX226">
        <v>2</v>
      </c>
      <c r="CY226">
        <v>1</v>
      </c>
      <c r="CZ226">
        <v>1</v>
      </c>
      <c r="DA226">
        <v>3</v>
      </c>
      <c r="DB226">
        <v>1</v>
      </c>
      <c r="DC226">
        <v>1.8</v>
      </c>
      <c r="DD226">
        <v>3</v>
      </c>
      <c r="DE226">
        <v>1</v>
      </c>
      <c r="DF226">
        <v>1</v>
      </c>
      <c r="DG226">
        <v>1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1</v>
      </c>
      <c r="DO226">
        <v>1</v>
      </c>
      <c r="DP226">
        <v>1</v>
      </c>
      <c r="DQ226">
        <v>5</v>
      </c>
      <c r="DR226">
        <v>1</v>
      </c>
      <c r="DW226">
        <v>2</v>
      </c>
      <c r="DX226">
        <v>2</v>
      </c>
      <c r="DY226">
        <v>1</v>
      </c>
      <c r="DZ226">
        <v>2</v>
      </c>
      <c r="EA226" t="s">
        <v>2719</v>
      </c>
      <c r="EB226">
        <v>973</v>
      </c>
      <c r="EC226">
        <v>16.22</v>
      </c>
      <c r="EE226">
        <v>2</v>
      </c>
      <c r="EF226">
        <v>1</v>
      </c>
      <c r="EG226" t="s">
        <v>500</v>
      </c>
      <c r="EI226">
        <v>1</v>
      </c>
      <c r="EJ226">
        <v>1</v>
      </c>
      <c r="EK226">
        <v>2</v>
      </c>
      <c r="EL226">
        <v>5</v>
      </c>
      <c r="EM226">
        <v>18</v>
      </c>
      <c r="ET226" t="s">
        <v>1046</v>
      </c>
      <c r="EU226" t="s">
        <v>201</v>
      </c>
      <c r="EV226" t="s">
        <v>202</v>
      </c>
      <c r="EZ226">
        <v>1752</v>
      </c>
      <c r="FA226" t="s">
        <v>2204</v>
      </c>
      <c r="FB226" t="s">
        <v>204</v>
      </c>
      <c r="FC226">
        <v>0</v>
      </c>
      <c r="FD226" t="s">
        <v>2452</v>
      </c>
      <c r="FE226" t="s">
        <v>2401</v>
      </c>
      <c r="FF226">
        <v>12</v>
      </c>
      <c r="FI226">
        <v>12.5</v>
      </c>
      <c r="FJ226">
        <v>4</v>
      </c>
      <c r="FK226" t="s">
        <v>2220</v>
      </c>
      <c r="FL226">
        <v>0.5</v>
      </c>
      <c r="FM226">
        <v>1</v>
      </c>
      <c r="FN226" t="s">
        <v>2221</v>
      </c>
      <c r="FO226">
        <v>1</v>
      </c>
      <c r="FP226">
        <v>0</v>
      </c>
      <c r="FQ226">
        <v>0</v>
      </c>
      <c r="FR226">
        <v>0</v>
      </c>
      <c r="FS226" t="s">
        <v>2182</v>
      </c>
    </row>
    <row r="227" spans="1:175" x14ac:dyDescent="0.3">
      <c r="A227">
        <v>7178</v>
      </c>
      <c r="B227" t="s">
        <v>2720</v>
      </c>
      <c r="C227" t="s">
        <v>212</v>
      </c>
      <c r="D227" t="s">
        <v>2721</v>
      </c>
      <c r="E227" t="s">
        <v>214</v>
      </c>
      <c r="F227" t="s">
        <v>2722</v>
      </c>
      <c r="G227">
        <v>1</v>
      </c>
      <c r="H227">
        <v>1</v>
      </c>
      <c r="I227">
        <v>2</v>
      </c>
      <c r="J227">
        <v>2</v>
      </c>
      <c r="O227">
        <v>1</v>
      </c>
      <c r="P227">
        <v>0</v>
      </c>
      <c r="Q227">
        <v>1</v>
      </c>
      <c r="R227">
        <v>2</v>
      </c>
      <c r="U227">
        <v>1</v>
      </c>
      <c r="W227">
        <v>1</v>
      </c>
      <c r="Y227">
        <v>1</v>
      </c>
      <c r="Z227">
        <v>1</v>
      </c>
      <c r="AA227">
        <v>1</v>
      </c>
      <c r="AB227">
        <v>2012</v>
      </c>
      <c r="AC227">
        <v>2</v>
      </c>
      <c r="AD227">
        <v>4</v>
      </c>
      <c r="AE227">
        <v>1</v>
      </c>
      <c r="AF227">
        <v>3</v>
      </c>
      <c r="AG227">
        <v>1</v>
      </c>
      <c r="AV227">
        <v>2</v>
      </c>
      <c r="AX227">
        <v>4</v>
      </c>
      <c r="AY227">
        <v>-77</v>
      </c>
      <c r="AZ227">
        <v>1</v>
      </c>
      <c r="BA227">
        <v>0</v>
      </c>
      <c r="BB227">
        <v>1</v>
      </c>
      <c r="BC227">
        <v>0</v>
      </c>
      <c r="BD227">
        <v>2</v>
      </c>
      <c r="BE227">
        <v>1</v>
      </c>
      <c r="BY227">
        <v>2</v>
      </c>
      <c r="BZ227">
        <v>2</v>
      </c>
      <c r="CA227">
        <v>2</v>
      </c>
      <c r="CB227">
        <v>2</v>
      </c>
      <c r="CC227">
        <v>2</v>
      </c>
      <c r="CD227">
        <v>2</v>
      </c>
      <c r="CE227">
        <v>2</v>
      </c>
      <c r="CF227">
        <v>1</v>
      </c>
      <c r="CG227">
        <v>2</v>
      </c>
      <c r="CH227">
        <v>2</v>
      </c>
      <c r="CI227">
        <v>2</v>
      </c>
      <c r="CJ227">
        <v>2</v>
      </c>
      <c r="CK227">
        <v>5</v>
      </c>
      <c r="CL227">
        <v>1</v>
      </c>
      <c r="CM227">
        <v>1</v>
      </c>
      <c r="CN227">
        <v>1</v>
      </c>
      <c r="CO227">
        <v>1</v>
      </c>
      <c r="CP227">
        <v>1</v>
      </c>
      <c r="CQ227">
        <v>1</v>
      </c>
      <c r="CR227">
        <v>1</v>
      </c>
      <c r="CS227">
        <v>0</v>
      </c>
      <c r="CV227">
        <v>2</v>
      </c>
      <c r="CX227">
        <v>2</v>
      </c>
      <c r="CY227">
        <v>5</v>
      </c>
      <c r="CZ227">
        <v>1</v>
      </c>
      <c r="DA227">
        <v>1</v>
      </c>
      <c r="DB227">
        <v>1</v>
      </c>
      <c r="DC227">
        <v>3.5</v>
      </c>
      <c r="DD227">
        <v>-97</v>
      </c>
      <c r="DE227">
        <v>1</v>
      </c>
      <c r="DF227">
        <v>1</v>
      </c>
      <c r="DH227">
        <v>0</v>
      </c>
      <c r="DI227">
        <v>0</v>
      </c>
      <c r="DJ227">
        <v>1</v>
      </c>
      <c r="DO227">
        <v>2</v>
      </c>
      <c r="DP227">
        <v>2</v>
      </c>
      <c r="DQ227">
        <v>6</v>
      </c>
      <c r="DR227">
        <v>1</v>
      </c>
      <c r="DW227">
        <v>2</v>
      </c>
      <c r="DX227">
        <v>3</v>
      </c>
      <c r="DY227">
        <v>1</v>
      </c>
      <c r="DZ227">
        <v>2</v>
      </c>
      <c r="EA227" t="s">
        <v>810</v>
      </c>
      <c r="EB227">
        <v>705</v>
      </c>
      <c r="EC227">
        <v>11.75</v>
      </c>
      <c r="EE227">
        <v>2</v>
      </c>
      <c r="EF227">
        <v>1</v>
      </c>
      <c r="EG227" t="s">
        <v>217</v>
      </c>
      <c r="EI227">
        <v>1</v>
      </c>
      <c r="EJ227">
        <v>1</v>
      </c>
      <c r="EK227">
        <v>2</v>
      </c>
      <c r="EL227">
        <v>8</v>
      </c>
      <c r="EM227">
        <v>24</v>
      </c>
      <c r="ET227" t="s">
        <v>1046</v>
      </c>
      <c r="EU227" t="s">
        <v>201</v>
      </c>
      <c r="EV227" t="s">
        <v>2723</v>
      </c>
      <c r="EZ227">
        <v>1418</v>
      </c>
      <c r="FA227" t="s">
        <v>2204</v>
      </c>
      <c r="FB227" t="s">
        <v>204</v>
      </c>
      <c r="FC227">
        <v>0</v>
      </c>
      <c r="FD227" t="s">
        <v>2429</v>
      </c>
      <c r="FE227" t="s">
        <v>2401</v>
      </c>
      <c r="FF227">
        <v>12</v>
      </c>
      <c r="FI227">
        <v>17.5</v>
      </c>
      <c r="FJ227">
        <v>3</v>
      </c>
      <c r="FK227" t="s">
        <v>2233</v>
      </c>
      <c r="FL227">
        <v>0.5</v>
      </c>
      <c r="FM227">
        <v>1</v>
      </c>
      <c r="FN227" t="s">
        <v>2221</v>
      </c>
      <c r="FO227">
        <v>1</v>
      </c>
      <c r="FP227">
        <v>0</v>
      </c>
      <c r="FQ227">
        <v>0</v>
      </c>
      <c r="FR227">
        <v>0</v>
      </c>
      <c r="FS227" t="s">
        <v>2182</v>
      </c>
    </row>
    <row r="228" spans="1:175" x14ac:dyDescent="0.3">
      <c r="A228">
        <v>7187</v>
      </c>
      <c r="B228" t="s">
        <v>2724</v>
      </c>
      <c r="C228" t="s">
        <v>212</v>
      </c>
      <c r="D228" t="s">
        <v>2725</v>
      </c>
      <c r="E228" t="s">
        <v>214</v>
      </c>
      <c r="F228" t="s">
        <v>2726</v>
      </c>
      <c r="G228">
        <v>1</v>
      </c>
      <c r="H228">
        <v>1</v>
      </c>
      <c r="I228">
        <v>2</v>
      </c>
      <c r="J228">
        <v>2</v>
      </c>
      <c r="O228">
        <v>1</v>
      </c>
      <c r="P228">
        <v>0</v>
      </c>
      <c r="Q228">
        <v>1</v>
      </c>
      <c r="R228">
        <v>2</v>
      </c>
      <c r="U228">
        <v>2</v>
      </c>
      <c r="W228">
        <v>1</v>
      </c>
      <c r="Y228">
        <v>1</v>
      </c>
      <c r="Z228">
        <v>1</v>
      </c>
      <c r="AA228">
        <v>1</v>
      </c>
      <c r="AB228">
        <v>2009</v>
      </c>
      <c r="AC228">
        <v>1</v>
      </c>
      <c r="AD228">
        <v>2</v>
      </c>
      <c r="AE228">
        <v>2</v>
      </c>
      <c r="AF228">
        <v>3</v>
      </c>
      <c r="AG228">
        <v>1</v>
      </c>
      <c r="AV228">
        <v>1</v>
      </c>
      <c r="AX228">
        <v>4</v>
      </c>
      <c r="AY228">
        <v>2</v>
      </c>
      <c r="BB228">
        <v>1</v>
      </c>
      <c r="BC228">
        <v>0</v>
      </c>
      <c r="BD228">
        <v>2</v>
      </c>
      <c r="BE228">
        <v>1</v>
      </c>
      <c r="BY228">
        <v>1</v>
      </c>
      <c r="BZ228">
        <v>1</v>
      </c>
      <c r="CA228">
        <v>1</v>
      </c>
      <c r="CB228">
        <v>1</v>
      </c>
      <c r="CC228">
        <v>1</v>
      </c>
      <c r="CD228">
        <v>2</v>
      </c>
      <c r="CE228">
        <v>1</v>
      </c>
      <c r="CF228">
        <v>1</v>
      </c>
      <c r="CG228">
        <v>2</v>
      </c>
      <c r="CH228">
        <v>2</v>
      </c>
      <c r="CI228">
        <v>2</v>
      </c>
      <c r="CJ228">
        <v>2</v>
      </c>
      <c r="CK228">
        <v>7</v>
      </c>
      <c r="CL228">
        <v>1</v>
      </c>
      <c r="CM228">
        <v>5</v>
      </c>
      <c r="CN228">
        <v>1</v>
      </c>
      <c r="CO228">
        <v>2</v>
      </c>
      <c r="CP228">
        <v>1</v>
      </c>
      <c r="CQ228">
        <v>2</v>
      </c>
      <c r="CR228">
        <v>1</v>
      </c>
      <c r="CS228">
        <v>0</v>
      </c>
      <c r="CV228">
        <v>2</v>
      </c>
      <c r="CX228">
        <v>2</v>
      </c>
      <c r="CY228">
        <v>1</v>
      </c>
      <c r="CZ228">
        <v>1</v>
      </c>
      <c r="DA228">
        <v>3</v>
      </c>
      <c r="DB228">
        <v>1</v>
      </c>
      <c r="DC228">
        <v>25</v>
      </c>
      <c r="DD228">
        <v>1</v>
      </c>
      <c r="DE228">
        <v>1</v>
      </c>
      <c r="DF228">
        <v>4</v>
      </c>
      <c r="DH228">
        <v>0</v>
      </c>
      <c r="DI228">
        <v>1</v>
      </c>
      <c r="DJ228">
        <v>1</v>
      </c>
      <c r="DK228">
        <v>0</v>
      </c>
      <c r="DL228">
        <v>0</v>
      </c>
      <c r="DM228">
        <v>2</v>
      </c>
      <c r="DO228">
        <v>1</v>
      </c>
      <c r="DP228">
        <v>2</v>
      </c>
      <c r="DQ228">
        <v>5</v>
      </c>
      <c r="DR228">
        <v>1</v>
      </c>
      <c r="DW228">
        <v>2</v>
      </c>
      <c r="DX228">
        <v>8</v>
      </c>
      <c r="DY228">
        <v>1</v>
      </c>
      <c r="DZ228">
        <v>1</v>
      </c>
      <c r="EA228" t="s">
        <v>2119</v>
      </c>
      <c r="EB228">
        <v>657</v>
      </c>
      <c r="EC228">
        <v>10.95</v>
      </c>
      <c r="EE228">
        <v>2</v>
      </c>
      <c r="EF228">
        <v>1</v>
      </c>
      <c r="EG228" t="s">
        <v>224</v>
      </c>
      <c r="EI228">
        <v>1</v>
      </c>
      <c r="EJ228">
        <v>1</v>
      </c>
      <c r="EK228">
        <v>2</v>
      </c>
      <c r="EL228">
        <v>8</v>
      </c>
      <c r="EM228">
        <v>24</v>
      </c>
      <c r="ET228" t="s">
        <v>1046</v>
      </c>
      <c r="EU228" t="s">
        <v>201</v>
      </c>
      <c r="EV228" t="s">
        <v>202</v>
      </c>
      <c r="EZ228">
        <v>1418</v>
      </c>
      <c r="FA228" t="s">
        <v>2204</v>
      </c>
      <c r="FB228" t="s">
        <v>204</v>
      </c>
      <c r="FC228">
        <v>0</v>
      </c>
      <c r="FD228" t="s">
        <v>2400</v>
      </c>
      <c r="FE228" t="s">
        <v>2401</v>
      </c>
      <c r="FF228">
        <v>12</v>
      </c>
      <c r="FI228">
        <v>17.5</v>
      </c>
      <c r="FJ228">
        <v>3</v>
      </c>
      <c r="FK228" t="s">
        <v>2212</v>
      </c>
      <c r="FL228">
        <v>1.5</v>
      </c>
      <c r="FM228">
        <v>1</v>
      </c>
      <c r="FN228" t="s">
        <v>2221</v>
      </c>
      <c r="FO228">
        <v>1</v>
      </c>
      <c r="FP228">
        <v>0</v>
      </c>
      <c r="FQ228">
        <v>0</v>
      </c>
      <c r="FR228">
        <v>0</v>
      </c>
      <c r="FS228" t="s">
        <v>2182</v>
      </c>
    </row>
    <row r="229" spans="1:175" x14ac:dyDescent="0.3">
      <c r="A229">
        <v>7201</v>
      </c>
      <c r="B229" t="s">
        <v>1065</v>
      </c>
      <c r="C229" t="s">
        <v>194</v>
      </c>
      <c r="D229" t="s">
        <v>1066</v>
      </c>
      <c r="E229" t="s">
        <v>196</v>
      </c>
      <c r="F229" t="s">
        <v>1067</v>
      </c>
      <c r="G229">
        <v>1</v>
      </c>
      <c r="H229">
        <v>1</v>
      </c>
      <c r="I229">
        <v>2</v>
      </c>
      <c r="J229">
        <v>1</v>
      </c>
      <c r="K229">
        <v>2</v>
      </c>
      <c r="O229">
        <v>1</v>
      </c>
      <c r="P229">
        <v>1</v>
      </c>
      <c r="Q229">
        <v>2</v>
      </c>
      <c r="R229">
        <v>2</v>
      </c>
      <c r="U229">
        <v>1</v>
      </c>
      <c r="W229">
        <v>1</v>
      </c>
      <c r="Y229">
        <v>1</v>
      </c>
      <c r="Z229">
        <v>1</v>
      </c>
      <c r="AA229">
        <v>1</v>
      </c>
      <c r="AB229">
        <v>2011</v>
      </c>
      <c r="AC229">
        <v>2</v>
      </c>
      <c r="AD229">
        <v>2</v>
      </c>
      <c r="AE229">
        <v>2</v>
      </c>
      <c r="AF229">
        <v>4</v>
      </c>
      <c r="AG229">
        <v>1</v>
      </c>
      <c r="AV229">
        <v>2</v>
      </c>
      <c r="AX229">
        <v>2</v>
      </c>
      <c r="AY229">
        <v>2</v>
      </c>
      <c r="BB229">
        <v>1</v>
      </c>
      <c r="BC229">
        <v>0</v>
      </c>
      <c r="BD229">
        <v>2</v>
      </c>
      <c r="BE229">
        <v>2</v>
      </c>
      <c r="BF229">
        <v>1</v>
      </c>
      <c r="BG229">
        <v>1</v>
      </c>
      <c r="BH229">
        <v>1</v>
      </c>
      <c r="BJ229">
        <v>1</v>
      </c>
      <c r="BK229">
        <v>5</v>
      </c>
      <c r="BL229">
        <v>2</v>
      </c>
      <c r="BM229">
        <v>3</v>
      </c>
      <c r="BS229">
        <v>1</v>
      </c>
      <c r="BU229">
        <v>2</v>
      </c>
      <c r="BW229">
        <v>3</v>
      </c>
      <c r="BX229">
        <v>3</v>
      </c>
      <c r="BY229">
        <v>2</v>
      </c>
      <c r="BZ229">
        <v>1</v>
      </c>
      <c r="CA229">
        <v>1</v>
      </c>
      <c r="CB229">
        <v>2</v>
      </c>
      <c r="CC229">
        <v>2</v>
      </c>
      <c r="CD229">
        <v>2</v>
      </c>
      <c r="CE229">
        <v>1</v>
      </c>
      <c r="CF229">
        <v>2</v>
      </c>
      <c r="CG229">
        <v>2</v>
      </c>
      <c r="CH229">
        <v>1</v>
      </c>
      <c r="CI229">
        <v>1</v>
      </c>
      <c r="CJ229">
        <v>1</v>
      </c>
      <c r="CK229">
        <v>7</v>
      </c>
      <c r="CL229">
        <v>1</v>
      </c>
      <c r="CM229">
        <v>1</v>
      </c>
      <c r="CN229">
        <v>1</v>
      </c>
      <c r="CO229">
        <v>1</v>
      </c>
      <c r="CP229">
        <v>1</v>
      </c>
      <c r="CQ229">
        <v>1</v>
      </c>
      <c r="CR229">
        <v>1</v>
      </c>
      <c r="CS229">
        <v>0</v>
      </c>
      <c r="CV229">
        <v>2</v>
      </c>
      <c r="CX229">
        <v>2</v>
      </c>
      <c r="CY229">
        <v>1</v>
      </c>
      <c r="CZ229">
        <v>1</v>
      </c>
      <c r="DA229">
        <v>3</v>
      </c>
      <c r="DB229">
        <v>1</v>
      </c>
      <c r="DC229">
        <v>2</v>
      </c>
      <c r="DD229">
        <v>1</v>
      </c>
      <c r="DE229">
        <v>1</v>
      </c>
      <c r="DF229">
        <v>5</v>
      </c>
      <c r="DH229">
        <v>3</v>
      </c>
      <c r="DI229">
        <v>0</v>
      </c>
      <c r="DJ229">
        <v>2</v>
      </c>
      <c r="DO229">
        <v>2</v>
      </c>
      <c r="DP229">
        <v>2</v>
      </c>
      <c r="DQ229">
        <v>5</v>
      </c>
      <c r="DR229">
        <v>6</v>
      </c>
      <c r="DW229">
        <v>1</v>
      </c>
      <c r="DX229">
        <v>1</v>
      </c>
      <c r="DY229">
        <v>2</v>
      </c>
      <c r="DZ229">
        <v>2</v>
      </c>
      <c r="EA229" t="s">
        <v>1068</v>
      </c>
      <c r="EB229">
        <v>929</v>
      </c>
      <c r="EC229">
        <v>15.48</v>
      </c>
      <c r="EE229">
        <v>2</v>
      </c>
      <c r="EF229">
        <v>1</v>
      </c>
      <c r="EG229" t="s">
        <v>500</v>
      </c>
      <c r="EI229">
        <v>1</v>
      </c>
      <c r="EJ229">
        <v>1</v>
      </c>
      <c r="EK229">
        <v>3</v>
      </c>
      <c r="EL229">
        <v>5</v>
      </c>
      <c r="EM229">
        <v>19</v>
      </c>
      <c r="ET229" t="s">
        <v>1046</v>
      </c>
      <c r="EU229" t="s">
        <v>201</v>
      </c>
      <c r="EV229" t="s">
        <v>202</v>
      </c>
      <c r="EZ229">
        <v>1752</v>
      </c>
      <c r="FA229" t="s">
        <v>237</v>
      </c>
      <c r="FB229" t="s">
        <v>204</v>
      </c>
      <c r="FC229">
        <v>0</v>
      </c>
      <c r="FD229" t="s">
        <v>2429</v>
      </c>
      <c r="FE229" t="s">
        <v>2401</v>
      </c>
      <c r="FF229">
        <v>12</v>
      </c>
      <c r="FI229">
        <v>12.5</v>
      </c>
      <c r="FJ229">
        <v>4</v>
      </c>
      <c r="FK229" t="s">
        <v>2212</v>
      </c>
      <c r="FL229">
        <v>1.5</v>
      </c>
      <c r="FM229">
        <v>1</v>
      </c>
      <c r="FN229" t="s">
        <v>2213</v>
      </c>
      <c r="FO229">
        <v>1</v>
      </c>
      <c r="FP229">
        <v>0</v>
      </c>
      <c r="FQ229">
        <v>0</v>
      </c>
      <c r="FR229">
        <v>0</v>
      </c>
      <c r="FS229" t="s">
        <v>2182</v>
      </c>
    </row>
    <row r="230" spans="1:175" x14ac:dyDescent="0.3">
      <c r="A230">
        <v>7265</v>
      </c>
      <c r="B230" t="s">
        <v>2727</v>
      </c>
      <c r="C230" t="s">
        <v>212</v>
      </c>
      <c r="D230" t="s">
        <v>2728</v>
      </c>
      <c r="E230" t="s">
        <v>214</v>
      </c>
      <c r="F230" t="s">
        <v>2729</v>
      </c>
      <c r="G230">
        <v>1</v>
      </c>
      <c r="H230">
        <v>1</v>
      </c>
      <c r="I230">
        <v>2</v>
      </c>
      <c r="J230">
        <v>2</v>
      </c>
      <c r="O230">
        <v>1</v>
      </c>
      <c r="P230">
        <v>0</v>
      </c>
      <c r="Q230">
        <v>1</v>
      </c>
      <c r="R230">
        <v>2</v>
      </c>
      <c r="U230">
        <v>1</v>
      </c>
      <c r="W230">
        <v>1</v>
      </c>
      <c r="Y230">
        <v>1</v>
      </c>
      <c r="Z230">
        <v>1</v>
      </c>
      <c r="AA230">
        <v>1</v>
      </c>
      <c r="AB230">
        <v>2013</v>
      </c>
      <c r="AC230">
        <v>2</v>
      </c>
      <c r="AD230">
        <v>4</v>
      </c>
      <c r="AE230">
        <v>1</v>
      </c>
      <c r="AF230">
        <v>3</v>
      </c>
      <c r="AG230">
        <v>2</v>
      </c>
      <c r="AH230">
        <v>2</v>
      </c>
      <c r="AJ230">
        <v>14</v>
      </c>
      <c r="AK230">
        <v>2</v>
      </c>
      <c r="AR230">
        <v>1</v>
      </c>
      <c r="AU230">
        <v>4</v>
      </c>
      <c r="AV230">
        <v>1</v>
      </c>
      <c r="AX230">
        <v>2</v>
      </c>
      <c r="AY230">
        <v>2</v>
      </c>
      <c r="BB230">
        <v>1</v>
      </c>
      <c r="BC230">
        <v>0</v>
      </c>
      <c r="BD230">
        <v>1</v>
      </c>
      <c r="BY230">
        <v>1</v>
      </c>
      <c r="BZ230">
        <v>1</v>
      </c>
      <c r="CA230">
        <v>1</v>
      </c>
      <c r="CB230">
        <v>2</v>
      </c>
      <c r="CC230">
        <v>1</v>
      </c>
      <c r="CD230">
        <v>1</v>
      </c>
      <c r="CE230">
        <v>2</v>
      </c>
      <c r="CF230">
        <v>1</v>
      </c>
      <c r="CG230">
        <v>2</v>
      </c>
      <c r="CH230">
        <v>1</v>
      </c>
      <c r="CI230">
        <v>1</v>
      </c>
      <c r="CJ230">
        <v>1</v>
      </c>
      <c r="CK230">
        <v>7</v>
      </c>
      <c r="CL230">
        <v>1</v>
      </c>
      <c r="CM230">
        <v>3</v>
      </c>
      <c r="CN230">
        <v>1</v>
      </c>
      <c r="CO230">
        <v>3</v>
      </c>
      <c r="CP230">
        <v>1</v>
      </c>
      <c r="CQ230">
        <v>3</v>
      </c>
      <c r="CR230">
        <v>1</v>
      </c>
      <c r="CS230">
        <v>1</v>
      </c>
      <c r="CT230">
        <v>1</v>
      </c>
      <c r="CU230">
        <v>1</v>
      </c>
      <c r="CV230">
        <v>2</v>
      </c>
      <c r="CX230">
        <v>2</v>
      </c>
      <c r="CY230">
        <v>1</v>
      </c>
      <c r="CZ230">
        <v>1</v>
      </c>
      <c r="DA230">
        <v>5</v>
      </c>
      <c r="DB230">
        <v>1</v>
      </c>
      <c r="DC230">
        <v>30</v>
      </c>
      <c r="DD230">
        <v>2</v>
      </c>
      <c r="DE230">
        <v>1</v>
      </c>
      <c r="DF230">
        <v>4</v>
      </c>
      <c r="DG230">
        <v>4</v>
      </c>
      <c r="DH230">
        <v>1</v>
      </c>
      <c r="DI230">
        <v>0</v>
      </c>
      <c r="DJ230">
        <v>0</v>
      </c>
      <c r="DK230">
        <v>0</v>
      </c>
      <c r="DL230">
        <v>0</v>
      </c>
      <c r="DM230">
        <v>1</v>
      </c>
      <c r="DN230">
        <v>2</v>
      </c>
      <c r="DO230">
        <v>1</v>
      </c>
      <c r="DP230">
        <v>1</v>
      </c>
      <c r="DQ230">
        <v>5</v>
      </c>
      <c r="DR230">
        <v>1</v>
      </c>
      <c r="DW230">
        <v>2</v>
      </c>
      <c r="DX230">
        <v>8</v>
      </c>
      <c r="DY230">
        <v>1</v>
      </c>
      <c r="DZ230">
        <v>1</v>
      </c>
      <c r="EA230" t="s">
        <v>613</v>
      </c>
      <c r="EB230">
        <v>563</v>
      </c>
      <c r="EC230">
        <v>9.3800000000000008</v>
      </c>
      <c r="EE230">
        <v>2</v>
      </c>
      <c r="EF230">
        <v>1</v>
      </c>
      <c r="EG230" t="s">
        <v>2730</v>
      </c>
      <c r="EI230">
        <v>1</v>
      </c>
      <c r="EJ230">
        <v>1</v>
      </c>
      <c r="EK230">
        <v>2</v>
      </c>
      <c r="EL230">
        <v>8</v>
      </c>
      <c r="EM230">
        <v>24</v>
      </c>
      <c r="ET230" t="s">
        <v>1046</v>
      </c>
      <c r="EU230" t="s">
        <v>201</v>
      </c>
      <c r="EV230" t="s">
        <v>202</v>
      </c>
      <c r="EZ230">
        <v>1418</v>
      </c>
      <c r="FA230" t="s">
        <v>2204</v>
      </c>
      <c r="FB230" t="s">
        <v>204</v>
      </c>
      <c r="FC230">
        <v>0</v>
      </c>
      <c r="FD230" t="s">
        <v>2400</v>
      </c>
      <c r="FE230" t="s">
        <v>2407</v>
      </c>
      <c r="FF230">
        <v>12</v>
      </c>
      <c r="FG230">
        <v>1</v>
      </c>
      <c r="FH230">
        <v>12</v>
      </c>
      <c r="FI230">
        <v>17.5</v>
      </c>
      <c r="FJ230">
        <v>3</v>
      </c>
      <c r="FK230" t="s">
        <v>2233</v>
      </c>
      <c r="FL230">
        <v>0.5</v>
      </c>
      <c r="FM230">
        <v>0</v>
      </c>
      <c r="FN230" t="s">
        <v>2207</v>
      </c>
      <c r="FO230">
        <v>1</v>
      </c>
      <c r="FP230">
        <v>0</v>
      </c>
      <c r="FQ230">
        <v>0</v>
      </c>
      <c r="FR230">
        <v>0</v>
      </c>
      <c r="FS230" t="s">
        <v>2182</v>
      </c>
    </row>
    <row r="231" spans="1:175" x14ac:dyDescent="0.3">
      <c r="A231">
        <v>7293</v>
      </c>
      <c r="B231" t="s">
        <v>2731</v>
      </c>
      <c r="C231" t="s">
        <v>194</v>
      </c>
      <c r="D231" t="s">
        <v>2732</v>
      </c>
      <c r="E231" t="s">
        <v>221</v>
      </c>
      <c r="F231" t="s">
        <v>2733</v>
      </c>
      <c r="G231">
        <v>1</v>
      </c>
      <c r="H231">
        <v>1</v>
      </c>
      <c r="I231">
        <v>2</v>
      </c>
      <c r="J231">
        <v>2</v>
      </c>
      <c r="O231">
        <v>1</v>
      </c>
      <c r="P231">
        <v>0</v>
      </c>
      <c r="Q231">
        <v>1</v>
      </c>
      <c r="R231">
        <v>3</v>
      </c>
      <c r="T231">
        <v>2</v>
      </c>
      <c r="U231">
        <v>2</v>
      </c>
      <c r="W231">
        <v>1</v>
      </c>
      <c r="Y231">
        <v>1</v>
      </c>
      <c r="Z231">
        <v>1</v>
      </c>
      <c r="AA231">
        <v>-98</v>
      </c>
      <c r="AC231">
        <v>1</v>
      </c>
      <c r="AD231">
        <v>1</v>
      </c>
      <c r="AE231">
        <v>2</v>
      </c>
      <c r="AF231">
        <v>1</v>
      </c>
      <c r="AG231">
        <v>1</v>
      </c>
      <c r="AV231">
        <v>2</v>
      </c>
      <c r="AX231">
        <v>5</v>
      </c>
      <c r="AY231">
        <v>2</v>
      </c>
      <c r="AZ231">
        <v>1</v>
      </c>
      <c r="BA231">
        <v>60</v>
      </c>
      <c r="BD231">
        <v>1</v>
      </c>
      <c r="BY231">
        <v>2</v>
      </c>
      <c r="BZ231">
        <v>2</v>
      </c>
      <c r="CA231">
        <v>1</v>
      </c>
      <c r="CB231">
        <v>2</v>
      </c>
      <c r="CC231">
        <v>2</v>
      </c>
      <c r="CD231">
        <v>2</v>
      </c>
      <c r="CE231">
        <v>1</v>
      </c>
      <c r="CF231">
        <v>1</v>
      </c>
      <c r="CG231">
        <v>1</v>
      </c>
      <c r="CH231">
        <v>1</v>
      </c>
      <c r="CI231">
        <v>1</v>
      </c>
      <c r="CJ231">
        <v>2</v>
      </c>
      <c r="CK231">
        <v>7</v>
      </c>
      <c r="CL231">
        <v>1</v>
      </c>
      <c r="CM231">
        <v>3</v>
      </c>
      <c r="CN231">
        <v>1</v>
      </c>
      <c r="CO231">
        <v>2</v>
      </c>
      <c r="CP231">
        <v>1</v>
      </c>
      <c r="CQ231">
        <v>2</v>
      </c>
      <c r="CR231">
        <v>1</v>
      </c>
      <c r="CS231">
        <v>0</v>
      </c>
      <c r="CV231">
        <v>2</v>
      </c>
      <c r="CX231">
        <v>2</v>
      </c>
      <c r="CY231">
        <v>1</v>
      </c>
      <c r="CZ231">
        <v>1</v>
      </c>
      <c r="DA231">
        <v>3</v>
      </c>
      <c r="DB231">
        <v>1</v>
      </c>
      <c r="DC231">
        <v>28</v>
      </c>
      <c r="DD231">
        <v>3</v>
      </c>
      <c r="DE231">
        <v>1</v>
      </c>
      <c r="DF231">
        <v>1</v>
      </c>
      <c r="DG231">
        <v>1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1</v>
      </c>
      <c r="DN231">
        <v>0</v>
      </c>
      <c r="DO231">
        <v>1</v>
      </c>
      <c r="DP231">
        <v>2</v>
      </c>
      <c r="DQ231">
        <v>5</v>
      </c>
      <c r="DR231">
        <v>1</v>
      </c>
      <c r="DW231">
        <v>2</v>
      </c>
      <c r="DX231">
        <v>-98</v>
      </c>
      <c r="DY231">
        <v>1</v>
      </c>
      <c r="DZ231">
        <v>2</v>
      </c>
      <c r="EA231" t="s">
        <v>2734</v>
      </c>
      <c r="EB231">
        <v>1055</v>
      </c>
      <c r="EC231">
        <v>17.579999999999998</v>
      </c>
      <c r="EE231">
        <v>2</v>
      </c>
      <c r="EF231">
        <v>1</v>
      </c>
      <c r="EG231" t="s">
        <v>665</v>
      </c>
      <c r="EI231">
        <v>1</v>
      </c>
      <c r="EJ231">
        <v>1</v>
      </c>
      <c r="EK231">
        <v>2</v>
      </c>
      <c r="EL231">
        <v>4</v>
      </c>
      <c r="EM231">
        <v>16</v>
      </c>
      <c r="ET231" t="s">
        <v>1046</v>
      </c>
      <c r="EU231" t="s">
        <v>201</v>
      </c>
      <c r="EV231" t="s">
        <v>202</v>
      </c>
      <c r="EZ231">
        <v>1286</v>
      </c>
      <c r="FA231" t="s">
        <v>2204</v>
      </c>
      <c r="FB231" t="s">
        <v>204</v>
      </c>
      <c r="FC231">
        <v>0</v>
      </c>
      <c r="FD231" t="s">
        <v>2429</v>
      </c>
      <c r="FE231" t="s">
        <v>2401</v>
      </c>
      <c r="FF231">
        <v>12</v>
      </c>
      <c r="FI231">
        <v>40</v>
      </c>
      <c r="FJ231">
        <v>1</v>
      </c>
      <c r="FK231" t="s">
        <v>2206</v>
      </c>
      <c r="FL231">
        <v>1.5</v>
      </c>
      <c r="FM231">
        <v>0</v>
      </c>
      <c r="FN231" t="s">
        <v>2207</v>
      </c>
      <c r="FO231">
        <v>1</v>
      </c>
      <c r="FP231">
        <v>0</v>
      </c>
      <c r="FQ231">
        <v>0</v>
      </c>
      <c r="FR231">
        <v>0</v>
      </c>
      <c r="FS231" t="s">
        <v>2182</v>
      </c>
    </row>
    <row r="232" spans="1:175" x14ac:dyDescent="0.3">
      <c r="A232">
        <v>7353</v>
      </c>
      <c r="B232" t="s">
        <v>2735</v>
      </c>
      <c r="C232" t="s">
        <v>212</v>
      </c>
      <c r="D232" t="s">
        <v>2736</v>
      </c>
      <c r="E232" t="s">
        <v>214</v>
      </c>
      <c r="F232" t="s">
        <v>2737</v>
      </c>
      <c r="G232">
        <v>1</v>
      </c>
      <c r="H232">
        <v>1</v>
      </c>
      <c r="I232">
        <v>2</v>
      </c>
      <c r="J232">
        <v>2</v>
      </c>
      <c r="O232">
        <v>1</v>
      </c>
      <c r="P232">
        <v>0</v>
      </c>
      <c r="Q232">
        <v>1</v>
      </c>
      <c r="R232">
        <v>2</v>
      </c>
      <c r="U232">
        <v>2</v>
      </c>
      <c r="W232">
        <v>1</v>
      </c>
      <c r="Y232">
        <v>1</v>
      </c>
      <c r="Z232">
        <v>1</v>
      </c>
      <c r="AA232">
        <v>-98</v>
      </c>
      <c r="AC232">
        <v>1</v>
      </c>
      <c r="AD232">
        <v>2</v>
      </c>
      <c r="AE232">
        <v>3</v>
      </c>
      <c r="AF232">
        <v>4</v>
      </c>
      <c r="AG232">
        <v>1</v>
      </c>
      <c r="AV232">
        <v>1</v>
      </c>
      <c r="AX232">
        <v>1</v>
      </c>
      <c r="AY232">
        <v>-97</v>
      </c>
      <c r="BB232">
        <v>1</v>
      </c>
      <c r="BC232">
        <v>0</v>
      </c>
      <c r="BD232">
        <v>2</v>
      </c>
      <c r="BE232">
        <v>1</v>
      </c>
      <c r="BY232">
        <v>2</v>
      </c>
      <c r="BZ232">
        <v>1</v>
      </c>
      <c r="CA232">
        <v>2</v>
      </c>
      <c r="CB232">
        <v>2</v>
      </c>
      <c r="CC232">
        <v>2</v>
      </c>
      <c r="CD232">
        <v>2</v>
      </c>
      <c r="CE232">
        <v>2</v>
      </c>
      <c r="CF232">
        <v>2</v>
      </c>
      <c r="CG232">
        <v>2</v>
      </c>
      <c r="CH232">
        <v>2</v>
      </c>
      <c r="CI232">
        <v>2</v>
      </c>
      <c r="CJ232">
        <v>1</v>
      </c>
      <c r="CK232">
        <v>3</v>
      </c>
      <c r="CL232">
        <v>3</v>
      </c>
      <c r="CM232">
        <v>6</v>
      </c>
      <c r="CN232">
        <v>1</v>
      </c>
      <c r="CO232">
        <v>1</v>
      </c>
      <c r="CP232">
        <v>1</v>
      </c>
      <c r="CQ232">
        <v>1</v>
      </c>
      <c r="CR232">
        <v>1</v>
      </c>
      <c r="CS232">
        <v>0</v>
      </c>
      <c r="CV232">
        <v>2</v>
      </c>
      <c r="CX232">
        <v>3</v>
      </c>
      <c r="CY232">
        <v>1</v>
      </c>
      <c r="CZ232">
        <v>1</v>
      </c>
      <c r="DA232">
        <v>3</v>
      </c>
      <c r="DB232">
        <v>1</v>
      </c>
      <c r="DC232">
        <v>15</v>
      </c>
      <c r="DD232">
        <v>5</v>
      </c>
      <c r="DE232">
        <v>1</v>
      </c>
      <c r="DF232">
        <v>2</v>
      </c>
      <c r="DG232">
        <v>2</v>
      </c>
      <c r="DH232">
        <v>0</v>
      </c>
      <c r="DI232">
        <v>1</v>
      </c>
      <c r="DJ232">
        <v>0</v>
      </c>
      <c r="DK232">
        <v>0</v>
      </c>
      <c r="DL232">
        <v>0</v>
      </c>
      <c r="DM232">
        <v>0</v>
      </c>
      <c r="DN232">
        <v>1</v>
      </c>
      <c r="DO232">
        <v>1</v>
      </c>
      <c r="DP232">
        <v>2</v>
      </c>
      <c r="DQ232">
        <v>5</v>
      </c>
      <c r="DR232">
        <v>2</v>
      </c>
      <c r="DW232">
        <v>2</v>
      </c>
      <c r="DX232">
        <v>5</v>
      </c>
      <c r="DY232">
        <v>1</v>
      </c>
      <c r="DZ232">
        <v>2</v>
      </c>
      <c r="EA232" t="s">
        <v>2505</v>
      </c>
      <c r="EB232">
        <v>574</v>
      </c>
      <c r="EC232">
        <v>9.57</v>
      </c>
      <c r="EE232">
        <v>2</v>
      </c>
      <c r="EF232">
        <v>1</v>
      </c>
      <c r="EG232" t="s">
        <v>701</v>
      </c>
      <c r="EI232">
        <v>1</v>
      </c>
      <c r="EJ232">
        <v>1</v>
      </c>
      <c r="EK232">
        <v>2</v>
      </c>
      <c r="EL232">
        <v>8</v>
      </c>
      <c r="EM232">
        <v>24</v>
      </c>
      <c r="ET232" t="s">
        <v>1046</v>
      </c>
      <c r="EU232" t="s">
        <v>201</v>
      </c>
      <c r="EV232" t="s">
        <v>202</v>
      </c>
      <c r="EZ232">
        <v>1418</v>
      </c>
      <c r="FA232" t="s">
        <v>2204</v>
      </c>
      <c r="FB232" t="s">
        <v>204</v>
      </c>
      <c r="FC232">
        <v>0</v>
      </c>
      <c r="FD232" t="s">
        <v>2400</v>
      </c>
      <c r="FE232" t="s">
        <v>2401</v>
      </c>
      <c r="FF232">
        <v>12</v>
      </c>
      <c r="FI232">
        <v>12.5</v>
      </c>
      <c r="FJ232">
        <v>4</v>
      </c>
      <c r="FK232" t="s">
        <v>2212</v>
      </c>
      <c r="FL232">
        <v>3.5</v>
      </c>
      <c r="FM232">
        <v>1</v>
      </c>
      <c r="FN232" t="s">
        <v>2221</v>
      </c>
      <c r="FO232">
        <v>1</v>
      </c>
      <c r="FP232">
        <v>0</v>
      </c>
      <c r="FQ232">
        <v>0</v>
      </c>
      <c r="FR232">
        <v>0</v>
      </c>
      <c r="FS232" t="s">
        <v>2214</v>
      </c>
    </row>
    <row r="233" spans="1:175" x14ac:dyDescent="0.3">
      <c r="A233">
        <v>7475</v>
      </c>
      <c r="B233" t="s">
        <v>2738</v>
      </c>
      <c r="C233" t="s">
        <v>194</v>
      </c>
      <c r="D233" t="s">
        <v>2739</v>
      </c>
      <c r="E233" t="s">
        <v>221</v>
      </c>
      <c r="F233" t="s">
        <v>2740</v>
      </c>
      <c r="G233">
        <v>1</v>
      </c>
      <c r="H233">
        <v>1</v>
      </c>
      <c r="I233">
        <v>2</v>
      </c>
      <c r="J233">
        <v>2</v>
      </c>
      <c r="O233">
        <v>1</v>
      </c>
      <c r="P233">
        <v>0</v>
      </c>
      <c r="Q233">
        <v>1</v>
      </c>
      <c r="R233">
        <v>2</v>
      </c>
      <c r="U233">
        <v>1</v>
      </c>
      <c r="W233">
        <v>1</v>
      </c>
      <c r="Y233">
        <v>1</v>
      </c>
      <c r="Z233">
        <v>1</v>
      </c>
      <c r="AA233">
        <v>1</v>
      </c>
      <c r="AB233">
        <v>2012</v>
      </c>
      <c r="AC233">
        <v>2</v>
      </c>
      <c r="AD233">
        <v>4</v>
      </c>
      <c r="AE233">
        <v>1</v>
      </c>
      <c r="AF233">
        <v>4</v>
      </c>
      <c r="AG233">
        <v>2</v>
      </c>
      <c r="AH233">
        <v>2</v>
      </c>
      <c r="AJ233">
        <v>3</v>
      </c>
      <c r="AK233">
        <v>1</v>
      </c>
      <c r="AR233">
        <v>1</v>
      </c>
      <c r="AU233">
        <v>4</v>
      </c>
      <c r="AV233">
        <v>1</v>
      </c>
      <c r="AX233">
        <v>2</v>
      </c>
      <c r="AY233">
        <v>2</v>
      </c>
      <c r="BB233">
        <v>1</v>
      </c>
      <c r="BC233">
        <v>20</v>
      </c>
      <c r="BD233">
        <v>2</v>
      </c>
      <c r="BE233">
        <v>2</v>
      </c>
      <c r="BY233">
        <v>1</v>
      </c>
      <c r="BZ233">
        <v>1</v>
      </c>
      <c r="CA233">
        <v>-98</v>
      </c>
      <c r="CB233">
        <v>-98</v>
      </c>
      <c r="CC233">
        <v>-98</v>
      </c>
      <c r="CD233">
        <v>1</v>
      </c>
      <c r="CE233">
        <v>2</v>
      </c>
      <c r="CF233">
        <v>2</v>
      </c>
      <c r="CG233">
        <v>2</v>
      </c>
      <c r="CH233">
        <v>-98</v>
      </c>
      <c r="CI233">
        <v>1</v>
      </c>
      <c r="CJ233">
        <v>1</v>
      </c>
      <c r="CK233">
        <v>7</v>
      </c>
      <c r="CL233">
        <v>3</v>
      </c>
      <c r="CM233">
        <v>6</v>
      </c>
      <c r="CN233">
        <v>1</v>
      </c>
      <c r="CO233">
        <v>2</v>
      </c>
      <c r="CP233">
        <v>1</v>
      </c>
      <c r="CQ233">
        <v>2</v>
      </c>
      <c r="CR233">
        <v>1</v>
      </c>
      <c r="CS233">
        <v>1</v>
      </c>
      <c r="CT233">
        <v>1</v>
      </c>
      <c r="CU233">
        <v>1</v>
      </c>
      <c r="CV233">
        <v>2</v>
      </c>
      <c r="CX233">
        <v>2</v>
      </c>
      <c r="CY233">
        <v>1</v>
      </c>
      <c r="CZ233">
        <v>1</v>
      </c>
      <c r="DA233">
        <v>3</v>
      </c>
      <c r="DB233">
        <v>1</v>
      </c>
      <c r="DC233">
        <v>40</v>
      </c>
      <c r="DD233">
        <v>2</v>
      </c>
      <c r="DE233">
        <v>1</v>
      </c>
      <c r="DF233">
        <v>2</v>
      </c>
      <c r="DH233">
        <v>0</v>
      </c>
      <c r="DI233">
        <v>0</v>
      </c>
      <c r="DJ233">
        <v>0</v>
      </c>
      <c r="DK233">
        <v>0</v>
      </c>
      <c r="DL233">
        <v>1</v>
      </c>
      <c r="DM233">
        <v>1</v>
      </c>
      <c r="DO233">
        <v>1</v>
      </c>
      <c r="DP233">
        <v>1</v>
      </c>
      <c r="DQ233">
        <v>3</v>
      </c>
      <c r="DR233">
        <v>1</v>
      </c>
      <c r="DW233">
        <v>2</v>
      </c>
      <c r="DX233">
        <v>3</v>
      </c>
      <c r="DY233">
        <v>1</v>
      </c>
      <c r="DZ233">
        <v>1</v>
      </c>
      <c r="EA233" t="s">
        <v>1928</v>
      </c>
      <c r="EB233">
        <v>845</v>
      </c>
      <c r="EC233">
        <v>14.08</v>
      </c>
      <c r="EE233">
        <v>2</v>
      </c>
      <c r="EF233">
        <v>1</v>
      </c>
      <c r="EG233" t="s">
        <v>397</v>
      </c>
      <c r="EI233">
        <v>1</v>
      </c>
      <c r="EJ233">
        <v>1</v>
      </c>
      <c r="EK233">
        <v>2</v>
      </c>
      <c r="EL233">
        <v>4</v>
      </c>
      <c r="EM233">
        <v>16</v>
      </c>
      <c r="ET233" t="s">
        <v>1046</v>
      </c>
      <c r="EU233" t="s">
        <v>201</v>
      </c>
      <c r="EV233" t="s">
        <v>202</v>
      </c>
      <c r="EZ233">
        <v>1286</v>
      </c>
      <c r="FA233" t="s">
        <v>2204</v>
      </c>
      <c r="FB233" t="s">
        <v>204</v>
      </c>
      <c r="FC233">
        <v>0</v>
      </c>
      <c r="FD233" t="s">
        <v>2400</v>
      </c>
      <c r="FE233" t="s">
        <v>2407</v>
      </c>
      <c r="FF233">
        <v>12</v>
      </c>
      <c r="FG233">
        <v>1</v>
      </c>
      <c r="FH233">
        <v>12</v>
      </c>
      <c r="FI233">
        <v>12.5</v>
      </c>
      <c r="FJ233">
        <v>4</v>
      </c>
      <c r="FK233" t="s">
        <v>2233</v>
      </c>
      <c r="FL233">
        <v>0.5</v>
      </c>
      <c r="FM233">
        <v>1</v>
      </c>
      <c r="FN233" t="s">
        <v>2213</v>
      </c>
      <c r="FO233">
        <v>1</v>
      </c>
      <c r="FP233">
        <v>0</v>
      </c>
      <c r="FQ233">
        <v>0</v>
      </c>
      <c r="FR233">
        <v>0</v>
      </c>
      <c r="FS233" t="s">
        <v>2182</v>
      </c>
    </row>
    <row r="234" spans="1:175" x14ac:dyDescent="0.3">
      <c r="A234">
        <v>7538</v>
      </c>
      <c r="B234" t="s">
        <v>2741</v>
      </c>
      <c r="C234" t="s">
        <v>265</v>
      </c>
      <c r="D234" t="s">
        <v>2742</v>
      </c>
      <c r="E234" t="s">
        <v>334</v>
      </c>
      <c r="F234" t="s">
        <v>2743</v>
      </c>
      <c r="G234">
        <v>1</v>
      </c>
      <c r="H234">
        <v>1</v>
      </c>
      <c r="I234">
        <v>2</v>
      </c>
      <c r="J234">
        <v>2</v>
      </c>
      <c r="O234">
        <v>1</v>
      </c>
      <c r="P234">
        <v>0</v>
      </c>
      <c r="Q234">
        <v>1</v>
      </c>
      <c r="R234">
        <v>2</v>
      </c>
      <c r="U234">
        <v>2</v>
      </c>
      <c r="W234">
        <v>1</v>
      </c>
      <c r="Y234">
        <v>1</v>
      </c>
      <c r="Z234">
        <v>1</v>
      </c>
      <c r="AA234">
        <v>-98</v>
      </c>
      <c r="AC234">
        <v>1</v>
      </c>
      <c r="AD234">
        <v>1</v>
      </c>
      <c r="AE234">
        <v>4</v>
      </c>
      <c r="AF234">
        <v>3</v>
      </c>
      <c r="AG234">
        <v>1</v>
      </c>
      <c r="AV234">
        <v>4</v>
      </c>
      <c r="AX234">
        <v>4</v>
      </c>
      <c r="AY234">
        <v>2</v>
      </c>
      <c r="BB234">
        <v>1</v>
      </c>
      <c r="BC234">
        <v>0</v>
      </c>
      <c r="BD234">
        <v>2</v>
      </c>
      <c r="BE234">
        <v>1</v>
      </c>
      <c r="BY234">
        <v>2</v>
      </c>
      <c r="BZ234">
        <v>2</v>
      </c>
      <c r="CA234">
        <v>1</v>
      </c>
      <c r="CB234">
        <v>1</v>
      </c>
      <c r="CC234">
        <v>2</v>
      </c>
      <c r="CD234">
        <v>2</v>
      </c>
      <c r="CE234">
        <v>2</v>
      </c>
      <c r="CF234">
        <v>2</v>
      </c>
      <c r="CG234">
        <v>2</v>
      </c>
      <c r="CH234">
        <v>1</v>
      </c>
      <c r="CI234">
        <v>1</v>
      </c>
      <c r="CJ234">
        <v>2</v>
      </c>
      <c r="CK234">
        <v>6</v>
      </c>
      <c r="CL234">
        <v>7</v>
      </c>
      <c r="CM234">
        <v>1</v>
      </c>
      <c r="CN234">
        <v>1</v>
      </c>
      <c r="CO234">
        <v>1</v>
      </c>
      <c r="CP234">
        <v>1</v>
      </c>
      <c r="CQ234">
        <v>1</v>
      </c>
      <c r="CR234">
        <v>1</v>
      </c>
      <c r="CS234">
        <v>1</v>
      </c>
      <c r="CT234">
        <v>1</v>
      </c>
      <c r="CU234">
        <v>1</v>
      </c>
      <c r="CV234">
        <v>2</v>
      </c>
      <c r="CX234">
        <v>2</v>
      </c>
      <c r="CY234">
        <v>1</v>
      </c>
      <c r="CZ234">
        <v>1</v>
      </c>
      <c r="DA234">
        <v>2</v>
      </c>
      <c r="DB234">
        <v>1</v>
      </c>
      <c r="DC234">
        <v>27</v>
      </c>
      <c r="DD234">
        <v>1</v>
      </c>
      <c r="DE234">
        <v>1</v>
      </c>
      <c r="DF234">
        <v>1</v>
      </c>
      <c r="DG234">
        <v>1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1</v>
      </c>
      <c r="DO234">
        <v>1</v>
      </c>
      <c r="DP234">
        <v>2</v>
      </c>
      <c r="DQ234">
        <v>5</v>
      </c>
      <c r="DR234">
        <v>1</v>
      </c>
      <c r="DW234">
        <v>2</v>
      </c>
      <c r="DX234">
        <v>1</v>
      </c>
      <c r="DY234">
        <v>1</v>
      </c>
      <c r="DZ234">
        <v>2</v>
      </c>
      <c r="EA234" t="s">
        <v>2744</v>
      </c>
      <c r="EB234">
        <v>653</v>
      </c>
      <c r="EC234">
        <v>10.88</v>
      </c>
      <c r="EE234">
        <v>2</v>
      </c>
      <c r="EF234">
        <v>1</v>
      </c>
      <c r="EG234" t="s">
        <v>729</v>
      </c>
      <c r="EI234">
        <v>1</v>
      </c>
      <c r="EJ234">
        <v>1</v>
      </c>
      <c r="EK234">
        <v>2</v>
      </c>
      <c r="EL234">
        <v>14</v>
      </c>
      <c r="EM234">
        <v>36</v>
      </c>
      <c r="ET234" t="s">
        <v>1094</v>
      </c>
      <c r="EU234" t="s">
        <v>201</v>
      </c>
      <c r="EV234" t="s">
        <v>202</v>
      </c>
      <c r="EZ234">
        <v>1945</v>
      </c>
      <c r="FA234" t="s">
        <v>2204</v>
      </c>
      <c r="FB234" t="s">
        <v>204</v>
      </c>
      <c r="FC234">
        <v>0</v>
      </c>
      <c r="FD234" t="s">
        <v>2452</v>
      </c>
      <c r="FE234" t="s">
        <v>2401</v>
      </c>
      <c r="FF234">
        <v>12</v>
      </c>
      <c r="FI234">
        <v>17.5</v>
      </c>
      <c r="FJ234">
        <v>3</v>
      </c>
      <c r="FK234" t="s">
        <v>2206</v>
      </c>
      <c r="FL234">
        <v>7.5</v>
      </c>
      <c r="FM234">
        <v>1</v>
      </c>
      <c r="FN234" t="s">
        <v>2221</v>
      </c>
      <c r="FO234">
        <v>1</v>
      </c>
      <c r="FP234">
        <v>0</v>
      </c>
      <c r="FQ234">
        <v>0</v>
      </c>
      <c r="FR234">
        <v>0</v>
      </c>
      <c r="FS234" t="s">
        <v>2182</v>
      </c>
    </row>
    <row r="235" spans="1:175" x14ac:dyDescent="0.3">
      <c r="A235">
        <v>7690</v>
      </c>
      <c r="B235" t="s">
        <v>2745</v>
      </c>
      <c r="C235" t="s">
        <v>212</v>
      </c>
      <c r="D235" t="s">
        <v>2746</v>
      </c>
      <c r="E235" t="s">
        <v>214</v>
      </c>
      <c r="F235" t="s">
        <v>2747</v>
      </c>
      <c r="G235">
        <v>1</v>
      </c>
      <c r="H235">
        <v>1</v>
      </c>
      <c r="I235">
        <v>2</v>
      </c>
      <c r="J235">
        <v>2</v>
      </c>
      <c r="O235">
        <v>1</v>
      </c>
      <c r="P235">
        <v>0</v>
      </c>
      <c r="Q235">
        <v>1</v>
      </c>
      <c r="R235">
        <v>2</v>
      </c>
      <c r="U235">
        <v>1</v>
      </c>
      <c r="W235">
        <v>1</v>
      </c>
      <c r="Y235">
        <v>1</v>
      </c>
      <c r="Z235">
        <v>1</v>
      </c>
      <c r="AA235">
        <v>1</v>
      </c>
      <c r="AB235">
        <v>2008</v>
      </c>
      <c r="AC235">
        <v>2</v>
      </c>
      <c r="AD235">
        <v>4</v>
      </c>
      <c r="AE235">
        <v>2</v>
      </c>
      <c r="AF235">
        <v>3</v>
      </c>
      <c r="AG235">
        <v>1</v>
      </c>
      <c r="AV235">
        <v>2</v>
      </c>
      <c r="AX235">
        <v>9</v>
      </c>
      <c r="AY235">
        <v>2</v>
      </c>
      <c r="AZ235">
        <v>1</v>
      </c>
      <c r="BA235">
        <v>0</v>
      </c>
      <c r="BB235">
        <v>1</v>
      </c>
      <c r="BC235">
        <v>0</v>
      </c>
      <c r="BD235">
        <v>2</v>
      </c>
      <c r="BE235">
        <v>2</v>
      </c>
      <c r="BY235">
        <v>1</v>
      </c>
      <c r="BZ235">
        <v>1</v>
      </c>
      <c r="CA235">
        <v>1</v>
      </c>
      <c r="CB235">
        <v>1</v>
      </c>
      <c r="CC235">
        <v>1</v>
      </c>
      <c r="CD235">
        <v>1</v>
      </c>
      <c r="CE235">
        <v>1</v>
      </c>
      <c r="CF235">
        <v>2</v>
      </c>
      <c r="CG235">
        <v>-98</v>
      </c>
      <c r="CH235">
        <v>1</v>
      </c>
      <c r="CI235">
        <v>1</v>
      </c>
      <c r="CJ235">
        <v>2</v>
      </c>
      <c r="CK235">
        <v>7</v>
      </c>
      <c r="CL235">
        <v>1</v>
      </c>
      <c r="CM235">
        <v>5</v>
      </c>
      <c r="CN235">
        <v>1</v>
      </c>
      <c r="CO235">
        <v>1</v>
      </c>
      <c r="CP235">
        <v>1</v>
      </c>
      <c r="CQ235">
        <v>1</v>
      </c>
      <c r="CR235">
        <v>1</v>
      </c>
      <c r="CS235">
        <v>0</v>
      </c>
      <c r="CV235">
        <v>2</v>
      </c>
      <c r="CX235">
        <v>2</v>
      </c>
      <c r="CY235">
        <v>1</v>
      </c>
      <c r="CZ235">
        <v>1</v>
      </c>
      <c r="DA235">
        <v>3</v>
      </c>
      <c r="DB235">
        <v>1</v>
      </c>
      <c r="DC235">
        <v>16</v>
      </c>
      <c r="DD235">
        <v>-97</v>
      </c>
      <c r="DE235">
        <v>1</v>
      </c>
      <c r="DF235">
        <v>2</v>
      </c>
      <c r="DG235">
        <v>2</v>
      </c>
      <c r="DH235">
        <v>0</v>
      </c>
      <c r="DI235">
        <v>0</v>
      </c>
      <c r="DJ235">
        <v>1</v>
      </c>
      <c r="DK235">
        <v>0</v>
      </c>
      <c r="DL235">
        <v>0</v>
      </c>
      <c r="DM235">
        <v>0</v>
      </c>
      <c r="DN235">
        <v>1</v>
      </c>
      <c r="DO235">
        <v>2</v>
      </c>
      <c r="DP235">
        <v>2</v>
      </c>
      <c r="DQ235">
        <v>3</v>
      </c>
      <c r="DR235">
        <v>1</v>
      </c>
      <c r="DW235">
        <v>2</v>
      </c>
      <c r="DX235">
        <v>2</v>
      </c>
      <c r="DY235">
        <v>1</v>
      </c>
      <c r="DZ235">
        <v>1</v>
      </c>
      <c r="EA235" t="s">
        <v>360</v>
      </c>
      <c r="EB235">
        <v>676</v>
      </c>
      <c r="EC235">
        <v>11.27</v>
      </c>
      <c r="EE235">
        <v>2</v>
      </c>
      <c r="EF235">
        <v>1</v>
      </c>
      <c r="EG235" t="s">
        <v>393</v>
      </c>
      <c r="EI235">
        <v>1</v>
      </c>
      <c r="EJ235">
        <v>1</v>
      </c>
      <c r="EK235">
        <v>2</v>
      </c>
      <c r="EL235">
        <v>8</v>
      </c>
      <c r="EM235">
        <v>24</v>
      </c>
      <c r="ET235" t="s">
        <v>1094</v>
      </c>
      <c r="EU235" t="s">
        <v>201</v>
      </c>
      <c r="EV235" t="s">
        <v>202</v>
      </c>
      <c r="EZ235">
        <v>1418</v>
      </c>
      <c r="FA235" t="s">
        <v>2204</v>
      </c>
      <c r="FB235" t="s">
        <v>204</v>
      </c>
      <c r="FC235">
        <v>0</v>
      </c>
      <c r="FD235" t="s">
        <v>2429</v>
      </c>
      <c r="FE235" t="s">
        <v>2401</v>
      </c>
      <c r="FF235">
        <v>12</v>
      </c>
      <c r="FI235">
        <v>17.5</v>
      </c>
      <c r="FJ235">
        <v>3</v>
      </c>
      <c r="FK235" t="s">
        <v>2233</v>
      </c>
      <c r="FL235">
        <v>1.5</v>
      </c>
      <c r="FM235">
        <v>1</v>
      </c>
      <c r="FN235" t="s">
        <v>2213</v>
      </c>
      <c r="FO235">
        <v>0</v>
      </c>
      <c r="FP235">
        <v>1</v>
      </c>
      <c r="FQ235">
        <v>0</v>
      </c>
      <c r="FR235">
        <v>0</v>
      </c>
      <c r="FS235" t="s">
        <v>205</v>
      </c>
    </row>
    <row r="236" spans="1:175" x14ac:dyDescent="0.3">
      <c r="A236">
        <v>7698</v>
      </c>
      <c r="B236" t="s">
        <v>2748</v>
      </c>
      <c r="C236" t="s">
        <v>194</v>
      </c>
      <c r="D236" t="s">
        <v>2749</v>
      </c>
      <c r="E236" t="s">
        <v>227</v>
      </c>
      <c r="F236" t="s">
        <v>2750</v>
      </c>
      <c r="G236">
        <v>1</v>
      </c>
      <c r="H236">
        <v>1</v>
      </c>
      <c r="I236">
        <v>2</v>
      </c>
      <c r="J236">
        <v>2</v>
      </c>
      <c r="O236">
        <v>1</v>
      </c>
      <c r="P236">
        <v>0</v>
      </c>
      <c r="Q236">
        <v>1</v>
      </c>
      <c r="R236">
        <v>2</v>
      </c>
      <c r="U236">
        <v>1</v>
      </c>
      <c r="W236">
        <v>1</v>
      </c>
      <c r="Y236">
        <v>1</v>
      </c>
      <c r="Z236">
        <v>1</v>
      </c>
      <c r="AA236">
        <v>1</v>
      </c>
      <c r="AB236">
        <v>2011</v>
      </c>
      <c r="AC236">
        <v>1</v>
      </c>
      <c r="AD236">
        <v>4</v>
      </c>
      <c r="AE236">
        <v>2</v>
      </c>
      <c r="AF236">
        <v>2</v>
      </c>
      <c r="AG236">
        <v>2</v>
      </c>
      <c r="AH236">
        <v>2</v>
      </c>
      <c r="AJ236">
        <v>10</v>
      </c>
      <c r="AK236">
        <v>1</v>
      </c>
      <c r="AR236">
        <v>1</v>
      </c>
      <c r="AU236">
        <v>5</v>
      </c>
      <c r="AV236">
        <v>2</v>
      </c>
      <c r="AX236">
        <v>6</v>
      </c>
      <c r="AY236">
        <v>-77</v>
      </c>
      <c r="AZ236">
        <v>1</v>
      </c>
      <c r="BA236">
        <v>0</v>
      </c>
      <c r="BD236">
        <v>2</v>
      </c>
      <c r="BE236">
        <v>1</v>
      </c>
      <c r="BY236">
        <v>1</v>
      </c>
      <c r="BZ236">
        <v>1</v>
      </c>
      <c r="CA236">
        <v>1</v>
      </c>
      <c r="CB236">
        <v>2</v>
      </c>
      <c r="CC236">
        <v>2</v>
      </c>
      <c r="CD236">
        <v>2</v>
      </c>
      <c r="CE236">
        <v>2</v>
      </c>
      <c r="CF236">
        <v>2</v>
      </c>
      <c r="CG236">
        <v>2</v>
      </c>
      <c r="CH236">
        <v>1</v>
      </c>
      <c r="CI236">
        <v>1</v>
      </c>
      <c r="CJ236">
        <v>1</v>
      </c>
      <c r="CK236">
        <v>6</v>
      </c>
      <c r="CL236">
        <v>6</v>
      </c>
      <c r="CM236">
        <v>3</v>
      </c>
      <c r="CN236">
        <v>1</v>
      </c>
      <c r="CO236">
        <v>2</v>
      </c>
      <c r="CP236">
        <v>1</v>
      </c>
      <c r="CQ236">
        <v>2</v>
      </c>
      <c r="CR236">
        <v>1</v>
      </c>
      <c r="CS236">
        <v>1</v>
      </c>
      <c r="CT236">
        <v>1</v>
      </c>
      <c r="CU236">
        <v>1</v>
      </c>
      <c r="CV236">
        <v>2</v>
      </c>
      <c r="CX236">
        <v>2</v>
      </c>
      <c r="CY236">
        <v>1</v>
      </c>
      <c r="CZ236">
        <v>1</v>
      </c>
      <c r="DA236">
        <v>3</v>
      </c>
      <c r="DB236">
        <v>1</v>
      </c>
      <c r="DC236">
        <v>41</v>
      </c>
      <c r="DD236">
        <v>-97</v>
      </c>
      <c r="DE236">
        <v>1</v>
      </c>
      <c r="DF236">
        <v>2</v>
      </c>
      <c r="DG236">
        <v>2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1</v>
      </c>
      <c r="DN236">
        <v>1</v>
      </c>
      <c r="DO236">
        <v>1</v>
      </c>
      <c r="DP236">
        <v>2</v>
      </c>
      <c r="DQ236">
        <v>5</v>
      </c>
      <c r="DR236">
        <v>2</v>
      </c>
      <c r="DW236">
        <v>2</v>
      </c>
      <c r="DX236">
        <v>-97</v>
      </c>
      <c r="DY236">
        <v>1</v>
      </c>
      <c r="DZ236">
        <v>2</v>
      </c>
      <c r="EA236" t="s">
        <v>1162</v>
      </c>
      <c r="EB236">
        <v>1216</v>
      </c>
      <c r="EC236">
        <v>20.27</v>
      </c>
      <c r="EE236">
        <v>2</v>
      </c>
      <c r="EF236">
        <v>1</v>
      </c>
      <c r="EG236" t="s">
        <v>1468</v>
      </c>
      <c r="EI236">
        <v>1</v>
      </c>
      <c r="EJ236">
        <v>1</v>
      </c>
      <c r="EK236">
        <v>2</v>
      </c>
      <c r="EL236">
        <v>6</v>
      </c>
      <c r="EM236">
        <v>20</v>
      </c>
      <c r="ET236" t="s">
        <v>1094</v>
      </c>
      <c r="EU236" t="s">
        <v>201</v>
      </c>
      <c r="EV236" t="s">
        <v>202</v>
      </c>
      <c r="EW236">
        <v>1</v>
      </c>
      <c r="EZ236">
        <v>1240</v>
      </c>
      <c r="FA236" t="s">
        <v>2204</v>
      </c>
      <c r="FB236" t="s">
        <v>204</v>
      </c>
      <c r="FC236">
        <v>0</v>
      </c>
      <c r="FD236" t="s">
        <v>2429</v>
      </c>
      <c r="FE236" t="s">
        <v>2407</v>
      </c>
      <c r="FF236">
        <v>12</v>
      </c>
      <c r="FG236">
        <v>1</v>
      </c>
      <c r="FH236">
        <v>12</v>
      </c>
      <c r="FI236">
        <v>25</v>
      </c>
      <c r="FJ236">
        <v>2</v>
      </c>
      <c r="FK236" t="s">
        <v>2233</v>
      </c>
      <c r="FL236">
        <v>1.5</v>
      </c>
      <c r="FM236">
        <v>1</v>
      </c>
      <c r="FN236" t="s">
        <v>2221</v>
      </c>
      <c r="FO236">
        <v>0</v>
      </c>
      <c r="FP236">
        <v>1</v>
      </c>
      <c r="FQ236">
        <v>0</v>
      </c>
      <c r="FR236">
        <v>0</v>
      </c>
      <c r="FS236" t="s">
        <v>205</v>
      </c>
    </row>
    <row r="237" spans="1:175" x14ac:dyDescent="0.3">
      <c r="A237">
        <v>7828</v>
      </c>
      <c r="B237" t="s">
        <v>2751</v>
      </c>
      <c r="C237" t="s">
        <v>212</v>
      </c>
      <c r="D237" t="s">
        <v>2752</v>
      </c>
      <c r="E237" t="s">
        <v>214</v>
      </c>
      <c r="F237" t="s">
        <v>2753</v>
      </c>
      <c r="G237">
        <v>1</v>
      </c>
      <c r="H237">
        <v>1</v>
      </c>
      <c r="I237">
        <v>2</v>
      </c>
      <c r="J237">
        <v>1</v>
      </c>
      <c r="K237">
        <v>2</v>
      </c>
      <c r="O237">
        <v>1</v>
      </c>
      <c r="P237">
        <v>1</v>
      </c>
      <c r="Q237">
        <v>2</v>
      </c>
      <c r="R237">
        <v>2</v>
      </c>
      <c r="U237">
        <v>2</v>
      </c>
      <c r="W237">
        <v>1</v>
      </c>
      <c r="Y237">
        <v>1</v>
      </c>
      <c r="Z237">
        <v>1</v>
      </c>
      <c r="AA237">
        <v>1</v>
      </c>
      <c r="AB237">
        <v>2011</v>
      </c>
      <c r="AC237">
        <v>1</v>
      </c>
      <c r="AD237">
        <v>1</v>
      </c>
      <c r="AE237">
        <v>4</v>
      </c>
      <c r="AF237">
        <v>5</v>
      </c>
      <c r="AG237">
        <v>1</v>
      </c>
      <c r="AV237">
        <v>1</v>
      </c>
      <c r="AX237">
        <v>4</v>
      </c>
      <c r="AY237">
        <v>2</v>
      </c>
      <c r="BB237">
        <v>1</v>
      </c>
      <c r="BC237">
        <v>0</v>
      </c>
      <c r="BD237">
        <v>2</v>
      </c>
      <c r="BE237">
        <v>1</v>
      </c>
      <c r="BF237">
        <v>1</v>
      </c>
      <c r="BG237">
        <v>1</v>
      </c>
      <c r="BH237">
        <v>1</v>
      </c>
      <c r="BJ237">
        <v>1</v>
      </c>
      <c r="BK237">
        <v>6</v>
      </c>
      <c r="BL237">
        <v>2</v>
      </c>
      <c r="BS237">
        <v>5</v>
      </c>
      <c r="BU237">
        <v>2</v>
      </c>
      <c r="BW237">
        <v>1</v>
      </c>
      <c r="BX237">
        <v>3</v>
      </c>
      <c r="BY237">
        <v>2</v>
      </c>
      <c r="BZ237">
        <v>1</v>
      </c>
      <c r="CA237">
        <v>1</v>
      </c>
      <c r="CB237">
        <v>2</v>
      </c>
      <c r="CC237">
        <v>1</v>
      </c>
      <c r="CD237">
        <v>2</v>
      </c>
      <c r="CE237">
        <v>1</v>
      </c>
      <c r="CF237">
        <v>1</v>
      </c>
      <c r="CG237">
        <v>1</v>
      </c>
      <c r="CH237">
        <v>1</v>
      </c>
      <c r="CI237">
        <v>1</v>
      </c>
      <c r="CJ237">
        <v>2</v>
      </c>
      <c r="CK237">
        <v>7</v>
      </c>
      <c r="CL237">
        <v>1</v>
      </c>
      <c r="CM237">
        <v>1</v>
      </c>
      <c r="CN237">
        <v>1</v>
      </c>
      <c r="CO237">
        <v>3</v>
      </c>
      <c r="CP237">
        <v>1</v>
      </c>
      <c r="CQ237">
        <v>3</v>
      </c>
      <c r="CR237">
        <v>1</v>
      </c>
      <c r="CS237">
        <v>1</v>
      </c>
      <c r="CT237">
        <v>1</v>
      </c>
      <c r="CU237">
        <v>1</v>
      </c>
      <c r="CV237">
        <v>1</v>
      </c>
      <c r="CW237">
        <v>1</v>
      </c>
      <c r="CX237">
        <v>2</v>
      </c>
      <c r="CY237">
        <v>1</v>
      </c>
      <c r="CZ237">
        <v>1</v>
      </c>
      <c r="DA237">
        <v>4</v>
      </c>
      <c r="DB237">
        <v>1</v>
      </c>
      <c r="DC237">
        <v>31</v>
      </c>
      <c r="DD237">
        <v>3</v>
      </c>
      <c r="DE237">
        <v>1</v>
      </c>
      <c r="DF237">
        <v>4</v>
      </c>
      <c r="DH237">
        <v>0</v>
      </c>
      <c r="DI237">
        <v>2</v>
      </c>
      <c r="DJ237">
        <v>0</v>
      </c>
      <c r="DK237">
        <v>0</v>
      </c>
      <c r="DL237">
        <v>2</v>
      </c>
      <c r="DO237">
        <v>3</v>
      </c>
      <c r="DP237">
        <v>1</v>
      </c>
      <c r="DQ237">
        <v>3</v>
      </c>
      <c r="DR237">
        <v>1</v>
      </c>
      <c r="DW237">
        <v>2</v>
      </c>
      <c r="DX237">
        <v>10</v>
      </c>
      <c r="DY237">
        <v>1</v>
      </c>
      <c r="DZ237">
        <v>1</v>
      </c>
      <c r="EA237" t="s">
        <v>561</v>
      </c>
      <c r="EB237">
        <v>963</v>
      </c>
      <c r="EC237">
        <v>16.05</v>
      </c>
      <c r="EE237">
        <v>2</v>
      </c>
      <c r="EF237">
        <v>1</v>
      </c>
      <c r="EG237" t="s">
        <v>601</v>
      </c>
      <c r="EI237">
        <v>1</v>
      </c>
      <c r="EJ237">
        <v>1</v>
      </c>
      <c r="EK237">
        <v>3</v>
      </c>
      <c r="EL237">
        <v>8</v>
      </c>
      <c r="EM237">
        <v>25</v>
      </c>
      <c r="ET237" t="s">
        <v>1094</v>
      </c>
      <c r="EU237" t="s">
        <v>201</v>
      </c>
      <c r="EV237" t="s">
        <v>202</v>
      </c>
      <c r="EZ237">
        <v>1418</v>
      </c>
      <c r="FA237" t="s">
        <v>237</v>
      </c>
      <c r="FB237" t="s">
        <v>204</v>
      </c>
      <c r="FC237">
        <v>0</v>
      </c>
      <c r="FD237" t="s">
        <v>2400</v>
      </c>
      <c r="FE237" t="s">
        <v>2401</v>
      </c>
      <c r="FF237">
        <v>12</v>
      </c>
      <c r="FI237">
        <v>7.5</v>
      </c>
      <c r="FJ237">
        <v>4</v>
      </c>
      <c r="FK237" t="s">
        <v>2206</v>
      </c>
      <c r="FL237">
        <v>7.5</v>
      </c>
      <c r="FM237">
        <v>1</v>
      </c>
      <c r="FN237" t="s">
        <v>2221</v>
      </c>
      <c r="FO237">
        <v>0</v>
      </c>
      <c r="FP237">
        <v>1</v>
      </c>
      <c r="FQ237">
        <v>0</v>
      </c>
      <c r="FR237">
        <v>0</v>
      </c>
      <c r="FS237" t="s">
        <v>2182</v>
      </c>
    </row>
    <row r="238" spans="1:175" x14ac:dyDescent="0.3">
      <c r="A238">
        <v>7841</v>
      </c>
      <c r="B238" t="s">
        <v>2754</v>
      </c>
      <c r="C238" t="s">
        <v>194</v>
      </c>
      <c r="D238" t="s">
        <v>2755</v>
      </c>
      <c r="E238" t="s">
        <v>221</v>
      </c>
      <c r="F238" t="s">
        <v>2756</v>
      </c>
      <c r="G238">
        <v>1</v>
      </c>
      <c r="H238">
        <v>1</v>
      </c>
      <c r="I238">
        <v>2</v>
      </c>
      <c r="J238">
        <v>2</v>
      </c>
      <c r="O238">
        <v>1</v>
      </c>
      <c r="P238">
        <v>0</v>
      </c>
      <c r="Q238">
        <v>1</v>
      </c>
      <c r="R238">
        <v>2</v>
      </c>
      <c r="U238">
        <v>2</v>
      </c>
      <c r="W238">
        <v>1</v>
      </c>
      <c r="Y238">
        <v>1</v>
      </c>
      <c r="Z238">
        <v>1</v>
      </c>
      <c r="AA238">
        <v>1</v>
      </c>
      <c r="AB238">
        <v>2008</v>
      </c>
      <c r="AC238">
        <v>7</v>
      </c>
      <c r="AD238">
        <v>1</v>
      </c>
      <c r="AE238">
        <v>3</v>
      </c>
      <c r="AF238">
        <v>3</v>
      </c>
      <c r="AG238">
        <v>1</v>
      </c>
      <c r="AV238">
        <v>2</v>
      </c>
      <c r="AX238">
        <v>1</v>
      </c>
      <c r="AY238">
        <v>-97</v>
      </c>
      <c r="BB238">
        <v>-98</v>
      </c>
      <c r="BD238">
        <v>2</v>
      </c>
      <c r="BE238">
        <v>1</v>
      </c>
      <c r="BY238">
        <v>1</v>
      </c>
      <c r="BZ238">
        <v>1</v>
      </c>
      <c r="CA238">
        <v>1</v>
      </c>
      <c r="CB238">
        <v>2</v>
      </c>
      <c r="CC238">
        <v>1</v>
      </c>
      <c r="CD238">
        <v>2</v>
      </c>
      <c r="CE238">
        <v>1</v>
      </c>
      <c r="CF238">
        <v>1</v>
      </c>
      <c r="CG238">
        <v>3</v>
      </c>
      <c r="CH238">
        <v>1</v>
      </c>
      <c r="CI238">
        <v>1</v>
      </c>
      <c r="CJ238">
        <v>1</v>
      </c>
      <c r="CK238">
        <v>7</v>
      </c>
      <c r="CL238">
        <v>1</v>
      </c>
      <c r="CM238">
        <v>1</v>
      </c>
      <c r="CN238">
        <v>1</v>
      </c>
      <c r="CO238">
        <v>1</v>
      </c>
      <c r="CP238">
        <v>1</v>
      </c>
      <c r="CQ238">
        <v>1</v>
      </c>
      <c r="CR238">
        <v>1</v>
      </c>
      <c r="CS238">
        <v>1</v>
      </c>
      <c r="CT238">
        <v>1</v>
      </c>
      <c r="CU238">
        <v>1</v>
      </c>
      <c r="CV238">
        <v>1</v>
      </c>
      <c r="CW238">
        <v>1</v>
      </c>
      <c r="CX238">
        <v>2</v>
      </c>
      <c r="CY238">
        <v>1</v>
      </c>
      <c r="CZ238">
        <v>1</v>
      </c>
      <c r="DA238">
        <v>3</v>
      </c>
      <c r="DB238">
        <v>1</v>
      </c>
      <c r="DC238">
        <v>27</v>
      </c>
      <c r="DD238">
        <v>1</v>
      </c>
      <c r="DE238">
        <v>1</v>
      </c>
      <c r="DF238">
        <v>2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2</v>
      </c>
      <c r="DO238">
        <v>1</v>
      </c>
      <c r="DP238">
        <v>2</v>
      </c>
      <c r="DQ238">
        <v>4</v>
      </c>
      <c r="DR238">
        <v>7</v>
      </c>
      <c r="DW238">
        <v>1</v>
      </c>
      <c r="DX238">
        <v>-98</v>
      </c>
      <c r="DY238">
        <v>1</v>
      </c>
      <c r="DZ238">
        <v>1</v>
      </c>
      <c r="EA238" t="s">
        <v>421</v>
      </c>
      <c r="EB238">
        <v>703</v>
      </c>
      <c r="EC238">
        <v>11.72</v>
      </c>
      <c r="EE238">
        <v>2</v>
      </c>
      <c r="EF238">
        <v>1</v>
      </c>
      <c r="EG238" t="s">
        <v>393</v>
      </c>
      <c r="EI238">
        <v>1</v>
      </c>
      <c r="EJ238">
        <v>1</v>
      </c>
      <c r="EK238">
        <v>2</v>
      </c>
      <c r="EL238">
        <v>4</v>
      </c>
      <c r="EM238">
        <v>16</v>
      </c>
      <c r="ET238" t="s">
        <v>1094</v>
      </c>
      <c r="EU238" t="s">
        <v>201</v>
      </c>
      <c r="EV238" t="s">
        <v>202</v>
      </c>
      <c r="EZ238">
        <v>1286</v>
      </c>
      <c r="FA238" t="s">
        <v>2204</v>
      </c>
      <c r="FB238" t="s">
        <v>204</v>
      </c>
      <c r="FC238">
        <v>0</v>
      </c>
      <c r="FD238" t="s">
        <v>2429</v>
      </c>
      <c r="FE238" t="s">
        <v>2401</v>
      </c>
      <c r="FF238">
        <v>12</v>
      </c>
      <c r="FI238">
        <v>17.5</v>
      </c>
      <c r="FJ238">
        <v>3</v>
      </c>
      <c r="FK238" t="s">
        <v>2206</v>
      </c>
      <c r="FL238">
        <v>3.5</v>
      </c>
      <c r="FM238">
        <v>1</v>
      </c>
      <c r="FN238" t="s">
        <v>2221</v>
      </c>
      <c r="FO238">
        <v>1</v>
      </c>
      <c r="FP238">
        <v>0</v>
      </c>
      <c r="FQ238">
        <v>0</v>
      </c>
      <c r="FR238">
        <v>0</v>
      </c>
      <c r="FS238" t="s">
        <v>2214</v>
      </c>
    </row>
    <row r="239" spans="1:175" x14ac:dyDescent="0.3">
      <c r="A239">
        <v>7884</v>
      </c>
      <c r="B239" t="s">
        <v>1118</v>
      </c>
      <c r="C239" t="s">
        <v>194</v>
      </c>
      <c r="D239" t="s">
        <v>1119</v>
      </c>
      <c r="E239" t="s">
        <v>227</v>
      </c>
      <c r="F239" t="s">
        <v>1120</v>
      </c>
      <c r="G239">
        <v>1</v>
      </c>
      <c r="H239">
        <v>1</v>
      </c>
      <c r="I239">
        <v>2</v>
      </c>
      <c r="J239">
        <v>1</v>
      </c>
      <c r="K239">
        <v>2</v>
      </c>
      <c r="O239">
        <v>1</v>
      </c>
      <c r="P239">
        <v>1</v>
      </c>
      <c r="Q239">
        <v>2</v>
      </c>
      <c r="R239">
        <v>2</v>
      </c>
      <c r="U239">
        <v>2</v>
      </c>
      <c r="W239">
        <v>1</v>
      </c>
      <c r="Y239">
        <v>1</v>
      </c>
      <c r="Z239">
        <v>1</v>
      </c>
      <c r="AA239">
        <v>1</v>
      </c>
      <c r="AB239">
        <v>2011</v>
      </c>
      <c r="AC239">
        <v>1</v>
      </c>
      <c r="AD239">
        <v>1</v>
      </c>
      <c r="AE239">
        <v>3</v>
      </c>
      <c r="AF239">
        <v>6</v>
      </c>
      <c r="AG239">
        <v>2</v>
      </c>
      <c r="AH239">
        <v>2</v>
      </c>
      <c r="AJ239">
        <v>1</v>
      </c>
      <c r="AK239">
        <v>1</v>
      </c>
      <c r="AL239">
        <v>2</v>
      </c>
      <c r="AR239">
        <v>1</v>
      </c>
      <c r="AU239">
        <v>3</v>
      </c>
      <c r="AV239">
        <v>1</v>
      </c>
      <c r="AX239">
        <v>7</v>
      </c>
      <c r="AY239">
        <v>2</v>
      </c>
      <c r="AZ239">
        <v>-98</v>
      </c>
      <c r="BD239">
        <v>1</v>
      </c>
      <c r="BF239">
        <v>1</v>
      </c>
      <c r="BG239">
        <v>1</v>
      </c>
      <c r="BH239">
        <v>2</v>
      </c>
      <c r="BI239">
        <v>2</v>
      </c>
      <c r="BJ239">
        <v>2</v>
      </c>
      <c r="BK239">
        <v>5</v>
      </c>
      <c r="BL239">
        <v>-77</v>
      </c>
      <c r="BS239">
        <v>3</v>
      </c>
      <c r="BW239">
        <v>1</v>
      </c>
      <c r="BX239">
        <v>1</v>
      </c>
      <c r="BY239">
        <v>1</v>
      </c>
      <c r="BZ239">
        <v>1</v>
      </c>
      <c r="CA239">
        <v>1</v>
      </c>
      <c r="CB239">
        <v>1</v>
      </c>
      <c r="CC239">
        <v>1</v>
      </c>
      <c r="CD239">
        <v>2</v>
      </c>
      <c r="CE239">
        <v>2</v>
      </c>
      <c r="CF239">
        <v>2</v>
      </c>
      <c r="CG239">
        <v>3</v>
      </c>
      <c r="CH239">
        <v>2</v>
      </c>
      <c r="CI239">
        <v>2</v>
      </c>
      <c r="CJ239">
        <v>2</v>
      </c>
      <c r="CK239">
        <v>7</v>
      </c>
      <c r="CL239">
        <v>1</v>
      </c>
      <c r="CM239">
        <v>1</v>
      </c>
      <c r="CN239">
        <v>1</v>
      </c>
      <c r="CO239">
        <v>3</v>
      </c>
      <c r="CP239">
        <v>1</v>
      </c>
      <c r="CQ239">
        <v>3</v>
      </c>
      <c r="CR239">
        <v>1</v>
      </c>
      <c r="CS239">
        <v>0</v>
      </c>
      <c r="CV239">
        <v>1</v>
      </c>
      <c r="CW239">
        <v>1</v>
      </c>
      <c r="CX239">
        <v>2</v>
      </c>
      <c r="CY239">
        <v>1</v>
      </c>
      <c r="CZ239">
        <v>1</v>
      </c>
      <c r="DA239">
        <v>4</v>
      </c>
      <c r="DB239">
        <v>1</v>
      </c>
      <c r="DC239">
        <v>2.5</v>
      </c>
      <c r="DD239">
        <v>3</v>
      </c>
      <c r="DE239">
        <v>1</v>
      </c>
      <c r="DF239">
        <v>9</v>
      </c>
      <c r="DH239">
        <v>3</v>
      </c>
      <c r="DI239">
        <v>0</v>
      </c>
      <c r="DJ239">
        <v>4</v>
      </c>
      <c r="DK239">
        <v>0</v>
      </c>
      <c r="DL239">
        <v>1</v>
      </c>
      <c r="DM239">
        <v>1</v>
      </c>
      <c r="DO239">
        <v>1</v>
      </c>
      <c r="DP239">
        <v>1</v>
      </c>
      <c r="DQ239">
        <v>6</v>
      </c>
      <c r="DR239">
        <v>7</v>
      </c>
      <c r="DW239">
        <v>2</v>
      </c>
      <c r="DX239">
        <v>6</v>
      </c>
      <c r="DY239">
        <v>1</v>
      </c>
      <c r="DZ239">
        <v>2</v>
      </c>
      <c r="EA239" t="s">
        <v>1121</v>
      </c>
      <c r="EB239">
        <v>1393</v>
      </c>
      <c r="EC239">
        <v>23.22</v>
      </c>
      <c r="EE239">
        <v>2</v>
      </c>
      <c r="EF239">
        <v>1</v>
      </c>
      <c r="EG239" t="s">
        <v>379</v>
      </c>
      <c r="EI239">
        <v>1</v>
      </c>
      <c r="EJ239">
        <v>1</v>
      </c>
      <c r="EK239">
        <v>3</v>
      </c>
      <c r="EL239">
        <v>6</v>
      </c>
      <c r="EM239">
        <v>21</v>
      </c>
      <c r="ET239" t="s">
        <v>1094</v>
      </c>
      <c r="EU239" t="s">
        <v>201</v>
      </c>
      <c r="EV239" t="s">
        <v>202</v>
      </c>
      <c r="EZ239">
        <v>1240</v>
      </c>
      <c r="FA239" t="s">
        <v>237</v>
      </c>
      <c r="FB239" t="s">
        <v>204</v>
      </c>
      <c r="FC239">
        <v>0</v>
      </c>
      <c r="FD239" t="s">
        <v>2400</v>
      </c>
      <c r="FE239" t="s">
        <v>2407</v>
      </c>
      <c r="FF239">
        <v>12</v>
      </c>
      <c r="FG239">
        <v>1</v>
      </c>
      <c r="FH239">
        <v>12</v>
      </c>
      <c r="FI239">
        <v>2.5</v>
      </c>
      <c r="FJ239">
        <v>4</v>
      </c>
      <c r="FK239" t="s">
        <v>2206</v>
      </c>
      <c r="FL239">
        <v>3.5</v>
      </c>
      <c r="FM239">
        <v>0</v>
      </c>
      <c r="FN239" t="s">
        <v>2207</v>
      </c>
      <c r="FO239">
        <v>0</v>
      </c>
      <c r="FP239">
        <v>1</v>
      </c>
      <c r="FQ239">
        <v>0</v>
      </c>
      <c r="FR239">
        <v>0</v>
      </c>
      <c r="FS239" t="s">
        <v>205</v>
      </c>
    </row>
    <row r="240" spans="1:175" x14ac:dyDescent="0.3">
      <c r="A240">
        <v>8028</v>
      </c>
      <c r="B240" t="s">
        <v>2757</v>
      </c>
      <c r="C240" t="s">
        <v>194</v>
      </c>
      <c r="D240" t="s">
        <v>2758</v>
      </c>
      <c r="E240" t="s">
        <v>196</v>
      </c>
      <c r="F240" t="s">
        <v>2759</v>
      </c>
      <c r="G240">
        <v>1</v>
      </c>
      <c r="H240">
        <v>1</v>
      </c>
      <c r="I240">
        <v>2</v>
      </c>
      <c r="J240">
        <v>2</v>
      </c>
      <c r="O240">
        <v>1</v>
      </c>
      <c r="P240">
        <v>0</v>
      </c>
      <c r="Q240">
        <v>1</v>
      </c>
      <c r="R240">
        <v>2</v>
      </c>
      <c r="U240">
        <v>1</v>
      </c>
      <c r="W240">
        <v>1</v>
      </c>
      <c r="Y240">
        <v>1</v>
      </c>
      <c r="Z240">
        <v>1</v>
      </c>
      <c r="AA240">
        <v>-98</v>
      </c>
      <c r="AC240">
        <v>2</v>
      </c>
      <c r="AD240">
        <v>3</v>
      </c>
      <c r="AE240">
        <v>1</v>
      </c>
      <c r="AF240">
        <v>1</v>
      </c>
      <c r="AG240">
        <v>1</v>
      </c>
      <c r="AV240">
        <v>2</v>
      </c>
      <c r="AX240">
        <v>2</v>
      </c>
      <c r="AY240">
        <v>1</v>
      </c>
      <c r="BB240">
        <v>1</v>
      </c>
      <c r="BC240">
        <v>15</v>
      </c>
      <c r="BD240">
        <v>2</v>
      </c>
      <c r="BE240">
        <v>2</v>
      </c>
      <c r="BY240">
        <v>2</v>
      </c>
      <c r="BZ240">
        <v>1</v>
      </c>
      <c r="CA240">
        <v>1</v>
      </c>
      <c r="CB240">
        <v>2</v>
      </c>
      <c r="CC240">
        <v>1</v>
      </c>
      <c r="CD240">
        <v>2</v>
      </c>
      <c r="CE240">
        <v>2</v>
      </c>
      <c r="CF240">
        <v>1</v>
      </c>
      <c r="CG240">
        <v>2</v>
      </c>
      <c r="CH240">
        <v>2</v>
      </c>
      <c r="CI240">
        <v>2</v>
      </c>
      <c r="CJ240">
        <v>2</v>
      </c>
      <c r="CK240">
        <v>7</v>
      </c>
      <c r="CL240">
        <v>1</v>
      </c>
      <c r="CM240">
        <v>1</v>
      </c>
      <c r="CN240">
        <v>1</v>
      </c>
      <c r="CO240">
        <v>1</v>
      </c>
      <c r="CP240">
        <v>1</v>
      </c>
      <c r="CQ240">
        <v>1</v>
      </c>
      <c r="CR240">
        <v>1</v>
      </c>
      <c r="CS240">
        <v>1</v>
      </c>
      <c r="CT240">
        <v>1</v>
      </c>
      <c r="CU240">
        <v>0</v>
      </c>
      <c r="CV240">
        <v>2</v>
      </c>
      <c r="CX240">
        <v>3</v>
      </c>
      <c r="CY240">
        <v>1</v>
      </c>
      <c r="CZ240">
        <v>1</v>
      </c>
      <c r="DA240">
        <v>1</v>
      </c>
      <c r="DB240">
        <v>1</v>
      </c>
      <c r="DC240">
        <v>10</v>
      </c>
      <c r="DD240">
        <v>1</v>
      </c>
      <c r="DE240">
        <v>1</v>
      </c>
      <c r="DF240">
        <v>2</v>
      </c>
      <c r="DH240">
        <v>0</v>
      </c>
      <c r="DI240">
        <v>0</v>
      </c>
      <c r="DJ240">
        <v>0</v>
      </c>
      <c r="DK240">
        <v>0</v>
      </c>
      <c r="DL240">
        <v>2</v>
      </c>
      <c r="DO240">
        <v>1</v>
      </c>
      <c r="DP240">
        <v>1</v>
      </c>
      <c r="DQ240">
        <v>4</v>
      </c>
      <c r="DR240">
        <v>1</v>
      </c>
      <c r="DW240">
        <v>2</v>
      </c>
      <c r="DX240">
        <v>2</v>
      </c>
      <c r="DY240">
        <v>1</v>
      </c>
      <c r="DZ240">
        <v>2</v>
      </c>
      <c r="EA240" t="s">
        <v>2760</v>
      </c>
      <c r="EB240">
        <v>1151</v>
      </c>
      <c r="EC240">
        <v>19.18</v>
      </c>
      <c r="EE240">
        <v>2</v>
      </c>
      <c r="EF240">
        <v>1</v>
      </c>
      <c r="EG240" t="s">
        <v>230</v>
      </c>
      <c r="EI240">
        <v>1</v>
      </c>
      <c r="EJ240">
        <v>1</v>
      </c>
      <c r="EK240">
        <v>2</v>
      </c>
      <c r="EL240">
        <v>5</v>
      </c>
      <c r="EM240">
        <v>18</v>
      </c>
      <c r="ET240" t="s">
        <v>1094</v>
      </c>
      <c r="EU240" t="s">
        <v>201</v>
      </c>
      <c r="EV240" t="s">
        <v>202</v>
      </c>
      <c r="EZ240">
        <v>1752</v>
      </c>
      <c r="FA240" t="s">
        <v>2204</v>
      </c>
      <c r="FB240" t="s">
        <v>204</v>
      </c>
      <c r="FC240">
        <v>0</v>
      </c>
      <c r="FD240" t="s">
        <v>2429</v>
      </c>
      <c r="FE240" t="s">
        <v>2401</v>
      </c>
      <c r="FF240">
        <v>12</v>
      </c>
      <c r="FI240">
        <v>40</v>
      </c>
      <c r="FJ240">
        <v>1</v>
      </c>
      <c r="FK240" t="s">
        <v>2220</v>
      </c>
      <c r="FL240">
        <v>0.5</v>
      </c>
      <c r="FM240">
        <v>1</v>
      </c>
      <c r="FN240" t="s">
        <v>2213</v>
      </c>
      <c r="FO240">
        <v>1</v>
      </c>
      <c r="FP240">
        <v>0</v>
      </c>
      <c r="FQ240">
        <v>0</v>
      </c>
      <c r="FR240">
        <v>0</v>
      </c>
      <c r="FS240" t="s">
        <v>2182</v>
      </c>
    </row>
    <row r="241" spans="1:175" x14ac:dyDescent="0.3">
      <c r="A241">
        <v>8102</v>
      </c>
      <c r="B241" t="s">
        <v>2761</v>
      </c>
      <c r="C241" t="s">
        <v>212</v>
      </c>
      <c r="D241" t="s">
        <v>2762</v>
      </c>
      <c r="E241" t="s">
        <v>214</v>
      </c>
      <c r="F241" t="s">
        <v>2763</v>
      </c>
      <c r="G241">
        <v>1</v>
      </c>
      <c r="H241">
        <v>1</v>
      </c>
      <c r="I241">
        <v>2</v>
      </c>
      <c r="J241">
        <v>1</v>
      </c>
      <c r="K241">
        <v>2</v>
      </c>
      <c r="O241">
        <v>1</v>
      </c>
      <c r="P241">
        <v>1</v>
      </c>
      <c r="Q241">
        <v>2</v>
      </c>
      <c r="R241">
        <v>3</v>
      </c>
      <c r="T241">
        <v>2</v>
      </c>
      <c r="U241">
        <v>3</v>
      </c>
      <c r="V241">
        <v>2</v>
      </c>
      <c r="W241">
        <v>2</v>
      </c>
      <c r="Y241">
        <v>1</v>
      </c>
      <c r="Z241">
        <v>1</v>
      </c>
      <c r="AA241">
        <v>1</v>
      </c>
      <c r="AB241">
        <v>2013</v>
      </c>
      <c r="AC241">
        <v>1</v>
      </c>
      <c r="AD241">
        <v>4</v>
      </c>
      <c r="AE241">
        <v>1</v>
      </c>
      <c r="AF241">
        <v>2</v>
      </c>
      <c r="AG241">
        <v>1</v>
      </c>
      <c r="AV241">
        <v>2</v>
      </c>
      <c r="AX241">
        <v>4</v>
      </c>
      <c r="AY241">
        <v>2</v>
      </c>
      <c r="BB241">
        <v>1</v>
      </c>
      <c r="BC241">
        <v>0</v>
      </c>
      <c r="BD241">
        <v>2</v>
      </c>
      <c r="BE241">
        <v>1</v>
      </c>
      <c r="BF241">
        <v>-98</v>
      </c>
      <c r="BX241">
        <v>1</v>
      </c>
      <c r="BY241">
        <v>1</v>
      </c>
      <c r="BZ241">
        <v>1</v>
      </c>
      <c r="CA241">
        <v>1</v>
      </c>
      <c r="CB241">
        <v>2</v>
      </c>
      <c r="CC241">
        <v>1</v>
      </c>
      <c r="CD241">
        <v>2</v>
      </c>
      <c r="CE241">
        <v>2</v>
      </c>
      <c r="CF241">
        <v>1</v>
      </c>
      <c r="CG241">
        <v>2</v>
      </c>
      <c r="CH241">
        <v>1</v>
      </c>
      <c r="CI241">
        <v>1</v>
      </c>
      <c r="CJ241">
        <v>2</v>
      </c>
      <c r="CK241">
        <v>7</v>
      </c>
      <c r="CL241">
        <v>1</v>
      </c>
      <c r="CM241">
        <v>3</v>
      </c>
      <c r="CN241">
        <v>1</v>
      </c>
      <c r="CO241">
        <v>2</v>
      </c>
      <c r="CP241">
        <v>1</v>
      </c>
      <c r="CQ241">
        <v>2</v>
      </c>
      <c r="CR241">
        <v>1</v>
      </c>
      <c r="CS241">
        <v>0</v>
      </c>
      <c r="CV241">
        <v>2</v>
      </c>
      <c r="CX241">
        <v>2</v>
      </c>
      <c r="CY241">
        <v>1</v>
      </c>
      <c r="CZ241">
        <v>1</v>
      </c>
      <c r="DA241">
        <v>3</v>
      </c>
      <c r="DB241">
        <v>1</v>
      </c>
      <c r="DC241">
        <v>50</v>
      </c>
      <c r="DD241">
        <v>1</v>
      </c>
      <c r="DE241">
        <v>1</v>
      </c>
      <c r="DF241">
        <v>2</v>
      </c>
      <c r="DG241">
        <v>2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2</v>
      </c>
      <c r="DO241">
        <v>1</v>
      </c>
      <c r="DP241">
        <v>1</v>
      </c>
      <c r="DQ241">
        <v>6</v>
      </c>
      <c r="DR241">
        <v>7</v>
      </c>
      <c r="DW241">
        <v>2</v>
      </c>
      <c r="DX241">
        <v>7</v>
      </c>
      <c r="DY241">
        <v>1</v>
      </c>
      <c r="DZ241">
        <v>2</v>
      </c>
      <c r="EA241" t="s">
        <v>2764</v>
      </c>
      <c r="EB241">
        <v>1196</v>
      </c>
      <c r="EC241">
        <v>19.93</v>
      </c>
      <c r="EE241">
        <v>2</v>
      </c>
      <c r="EF241">
        <v>1</v>
      </c>
      <c r="EG241" t="s">
        <v>328</v>
      </c>
      <c r="EI241">
        <v>1</v>
      </c>
      <c r="EJ241">
        <v>1</v>
      </c>
      <c r="EK241">
        <v>3</v>
      </c>
      <c r="EL241">
        <v>8</v>
      </c>
      <c r="EM241">
        <v>25</v>
      </c>
      <c r="ET241" t="s">
        <v>1136</v>
      </c>
      <c r="EU241" t="s">
        <v>201</v>
      </c>
      <c r="EV241" t="s">
        <v>202</v>
      </c>
      <c r="EZ241">
        <v>1418</v>
      </c>
      <c r="FA241" t="s">
        <v>237</v>
      </c>
      <c r="FB241" t="s">
        <v>204</v>
      </c>
      <c r="FC241">
        <v>0</v>
      </c>
      <c r="FD241" t="s">
        <v>2429</v>
      </c>
      <c r="FE241" t="s">
        <v>2401</v>
      </c>
      <c r="FF241">
        <v>12</v>
      </c>
      <c r="FI241">
        <v>25</v>
      </c>
      <c r="FJ241">
        <v>2</v>
      </c>
      <c r="FK241" t="s">
        <v>2233</v>
      </c>
      <c r="FL241">
        <v>0.5</v>
      </c>
      <c r="FM241">
        <v>1</v>
      </c>
      <c r="FN241" t="s">
        <v>2221</v>
      </c>
      <c r="FO241">
        <v>1</v>
      </c>
      <c r="FP241">
        <v>0</v>
      </c>
      <c r="FQ241">
        <v>0</v>
      </c>
      <c r="FR241">
        <v>0</v>
      </c>
      <c r="FS241" t="s">
        <v>2182</v>
      </c>
    </row>
    <row r="242" spans="1:175" x14ac:dyDescent="0.3">
      <c r="A242">
        <v>8122</v>
      </c>
      <c r="B242" t="s">
        <v>2765</v>
      </c>
      <c r="C242" t="s">
        <v>194</v>
      </c>
      <c r="D242" t="s">
        <v>2766</v>
      </c>
      <c r="E242" t="s">
        <v>227</v>
      </c>
      <c r="F242" t="s">
        <v>2767</v>
      </c>
      <c r="G242">
        <v>1</v>
      </c>
      <c r="H242">
        <v>1</v>
      </c>
      <c r="I242">
        <v>2</v>
      </c>
      <c r="J242">
        <v>2</v>
      </c>
      <c r="O242">
        <v>1</v>
      </c>
      <c r="P242">
        <v>0</v>
      </c>
      <c r="Q242">
        <v>1</v>
      </c>
      <c r="R242">
        <v>2</v>
      </c>
      <c r="U242">
        <v>2</v>
      </c>
      <c r="W242">
        <v>1</v>
      </c>
      <c r="Y242">
        <v>1</v>
      </c>
      <c r="Z242">
        <v>1</v>
      </c>
      <c r="AA242">
        <v>-98</v>
      </c>
      <c r="AC242">
        <v>1</v>
      </c>
      <c r="AD242">
        <v>1</v>
      </c>
      <c r="AE242">
        <v>4</v>
      </c>
      <c r="AF242">
        <v>2</v>
      </c>
      <c r="AG242">
        <v>1</v>
      </c>
      <c r="AV242">
        <v>2</v>
      </c>
      <c r="AX242">
        <v>2</v>
      </c>
      <c r="AY242">
        <v>1</v>
      </c>
      <c r="BB242">
        <v>1</v>
      </c>
      <c r="BC242">
        <v>0</v>
      </c>
      <c r="BD242">
        <v>2</v>
      </c>
      <c r="BE242">
        <v>1</v>
      </c>
      <c r="BY242">
        <v>1</v>
      </c>
      <c r="BZ242">
        <v>1</v>
      </c>
      <c r="CA242">
        <v>1</v>
      </c>
      <c r="CB242">
        <v>2</v>
      </c>
      <c r="CC242">
        <v>2</v>
      </c>
      <c r="CD242">
        <v>2</v>
      </c>
      <c r="CE242">
        <v>1</v>
      </c>
      <c r="CF242">
        <v>2</v>
      </c>
      <c r="CG242">
        <v>2</v>
      </c>
      <c r="CH242">
        <v>2</v>
      </c>
      <c r="CI242">
        <v>2</v>
      </c>
      <c r="CJ242">
        <v>2</v>
      </c>
      <c r="CK242">
        <v>5</v>
      </c>
      <c r="CL242">
        <v>1</v>
      </c>
      <c r="CM242">
        <v>4</v>
      </c>
      <c r="CN242">
        <v>1</v>
      </c>
      <c r="CO242">
        <v>1</v>
      </c>
      <c r="CP242">
        <v>1</v>
      </c>
      <c r="CQ242">
        <v>1</v>
      </c>
      <c r="CR242">
        <v>1</v>
      </c>
      <c r="CS242">
        <v>1</v>
      </c>
      <c r="CT242">
        <v>1</v>
      </c>
      <c r="CU242">
        <v>1</v>
      </c>
      <c r="CV242">
        <v>2</v>
      </c>
      <c r="CX242">
        <v>2</v>
      </c>
      <c r="CY242">
        <v>1</v>
      </c>
      <c r="CZ242">
        <v>1</v>
      </c>
      <c r="DA242">
        <v>3</v>
      </c>
      <c r="DB242">
        <v>1</v>
      </c>
      <c r="DC242">
        <v>50</v>
      </c>
      <c r="DD242">
        <v>1</v>
      </c>
      <c r="DE242">
        <v>1</v>
      </c>
      <c r="DF242">
        <v>1</v>
      </c>
      <c r="DH242">
        <v>0</v>
      </c>
      <c r="DI242">
        <v>0</v>
      </c>
      <c r="DJ242">
        <v>0</v>
      </c>
      <c r="DK242">
        <v>0</v>
      </c>
      <c r="DL242">
        <v>1</v>
      </c>
      <c r="DO242">
        <v>1</v>
      </c>
      <c r="DP242">
        <v>2</v>
      </c>
      <c r="DQ242">
        <v>6</v>
      </c>
      <c r="DR242">
        <v>-98</v>
      </c>
      <c r="DW242">
        <v>2</v>
      </c>
      <c r="DX242">
        <v>7</v>
      </c>
      <c r="DY242">
        <v>1</v>
      </c>
      <c r="DZ242">
        <v>1</v>
      </c>
      <c r="EA242" t="s">
        <v>435</v>
      </c>
      <c r="EB242">
        <v>979</v>
      </c>
      <c r="EC242">
        <v>16.32</v>
      </c>
      <c r="EE242">
        <v>2</v>
      </c>
      <c r="EF242">
        <v>1</v>
      </c>
      <c r="EG242" t="s">
        <v>323</v>
      </c>
      <c r="EI242">
        <v>1</v>
      </c>
      <c r="EJ242">
        <v>1</v>
      </c>
      <c r="EK242">
        <v>2</v>
      </c>
      <c r="EL242">
        <v>6</v>
      </c>
      <c r="EM242">
        <v>20</v>
      </c>
      <c r="ET242" t="s">
        <v>1136</v>
      </c>
      <c r="EU242" t="s">
        <v>201</v>
      </c>
      <c r="EV242" t="s">
        <v>202</v>
      </c>
      <c r="EZ242">
        <v>1240</v>
      </c>
      <c r="FA242" t="s">
        <v>2204</v>
      </c>
      <c r="FB242" t="s">
        <v>204</v>
      </c>
      <c r="FC242">
        <v>0</v>
      </c>
      <c r="FD242" t="s">
        <v>2429</v>
      </c>
      <c r="FE242" t="s">
        <v>2401</v>
      </c>
      <c r="FF242">
        <v>12</v>
      </c>
      <c r="FI242">
        <v>25</v>
      </c>
      <c r="FJ242">
        <v>2</v>
      </c>
      <c r="FK242" t="s">
        <v>2206</v>
      </c>
      <c r="FL242">
        <v>7.5</v>
      </c>
      <c r="FM242">
        <v>1</v>
      </c>
      <c r="FN242" t="s">
        <v>2221</v>
      </c>
      <c r="FO242">
        <v>1</v>
      </c>
      <c r="FP242">
        <v>0</v>
      </c>
      <c r="FQ242">
        <v>0</v>
      </c>
      <c r="FR242">
        <v>0</v>
      </c>
      <c r="FS242" t="s">
        <v>2182</v>
      </c>
    </row>
    <row r="243" spans="1:175" x14ac:dyDescent="0.3">
      <c r="A243">
        <v>8138</v>
      </c>
      <c r="B243" t="s">
        <v>2768</v>
      </c>
      <c r="C243" t="s">
        <v>194</v>
      </c>
      <c r="D243" t="s">
        <v>2769</v>
      </c>
      <c r="E243" t="s">
        <v>227</v>
      </c>
      <c r="F243" t="s">
        <v>1408</v>
      </c>
      <c r="G243">
        <v>1</v>
      </c>
      <c r="H243">
        <v>1</v>
      </c>
      <c r="I243">
        <v>2</v>
      </c>
      <c r="J243">
        <v>2</v>
      </c>
      <c r="O243">
        <v>1</v>
      </c>
      <c r="P243">
        <v>0</v>
      </c>
      <c r="Q243">
        <v>1</v>
      </c>
      <c r="R243">
        <v>2</v>
      </c>
      <c r="U243">
        <v>1</v>
      </c>
      <c r="W243">
        <v>1</v>
      </c>
      <c r="Y243">
        <v>1</v>
      </c>
      <c r="Z243">
        <v>1</v>
      </c>
      <c r="AA243">
        <v>1</v>
      </c>
      <c r="AB243">
        <v>2008</v>
      </c>
      <c r="AC243">
        <v>1</v>
      </c>
      <c r="AD243">
        <v>4</v>
      </c>
      <c r="AE243">
        <v>1</v>
      </c>
      <c r="AF243">
        <v>3</v>
      </c>
      <c r="AG243">
        <v>1</v>
      </c>
      <c r="AV243">
        <v>1</v>
      </c>
      <c r="AX243">
        <v>2</v>
      </c>
      <c r="AY243">
        <v>-77</v>
      </c>
      <c r="BB243">
        <v>1</v>
      </c>
      <c r="BC243">
        <v>25</v>
      </c>
      <c r="BD243">
        <v>2</v>
      </c>
      <c r="BE243">
        <v>2</v>
      </c>
      <c r="BY243">
        <v>1</v>
      </c>
      <c r="BZ243">
        <v>1</v>
      </c>
      <c r="CA243">
        <v>1</v>
      </c>
      <c r="CB243">
        <v>-98</v>
      </c>
      <c r="CC243">
        <v>2</v>
      </c>
      <c r="CD243">
        <v>2</v>
      </c>
      <c r="CE243">
        <v>2</v>
      </c>
      <c r="CF243">
        <v>1</v>
      </c>
      <c r="CG243">
        <v>2</v>
      </c>
      <c r="CH243">
        <v>2</v>
      </c>
      <c r="CI243">
        <v>1</v>
      </c>
      <c r="CJ243">
        <v>2</v>
      </c>
      <c r="CK243">
        <v>5</v>
      </c>
      <c r="CL243">
        <v>1</v>
      </c>
      <c r="CM243">
        <v>5</v>
      </c>
      <c r="CN243">
        <v>1</v>
      </c>
      <c r="CO243">
        <v>1</v>
      </c>
      <c r="CP243">
        <v>1</v>
      </c>
      <c r="CQ243">
        <v>1</v>
      </c>
      <c r="CR243">
        <v>1</v>
      </c>
      <c r="CS243">
        <v>0</v>
      </c>
      <c r="CV243">
        <v>2</v>
      </c>
      <c r="CX243">
        <v>2</v>
      </c>
      <c r="CY243">
        <v>1</v>
      </c>
      <c r="CZ243">
        <v>1</v>
      </c>
      <c r="DA243">
        <v>3</v>
      </c>
      <c r="DB243">
        <v>1</v>
      </c>
      <c r="DC243">
        <v>40</v>
      </c>
      <c r="DD243">
        <v>1</v>
      </c>
      <c r="DE243">
        <v>1</v>
      </c>
      <c r="DF243">
        <v>2</v>
      </c>
      <c r="DG243">
        <v>2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1</v>
      </c>
      <c r="DN243">
        <v>1</v>
      </c>
      <c r="DO243">
        <v>1</v>
      </c>
      <c r="DP243">
        <v>2</v>
      </c>
      <c r="DQ243">
        <v>6</v>
      </c>
      <c r="DR243">
        <v>1</v>
      </c>
      <c r="DW243">
        <v>2</v>
      </c>
      <c r="DX243">
        <v>4</v>
      </c>
      <c r="DY243">
        <v>1</v>
      </c>
      <c r="DZ243">
        <v>2</v>
      </c>
      <c r="EA243" t="s">
        <v>2770</v>
      </c>
      <c r="EB243">
        <v>697</v>
      </c>
      <c r="EC243">
        <v>11.62</v>
      </c>
      <c r="EE243">
        <v>2</v>
      </c>
      <c r="EF243">
        <v>1</v>
      </c>
      <c r="EG243" t="s">
        <v>1288</v>
      </c>
      <c r="EI243">
        <v>1</v>
      </c>
      <c r="EJ243">
        <v>1</v>
      </c>
      <c r="EK243">
        <v>2</v>
      </c>
      <c r="EL243">
        <v>6</v>
      </c>
      <c r="EM243">
        <v>20</v>
      </c>
      <c r="ET243" t="s">
        <v>1136</v>
      </c>
      <c r="EU243" t="s">
        <v>201</v>
      </c>
      <c r="EV243" t="s">
        <v>202</v>
      </c>
      <c r="EZ243">
        <v>1240</v>
      </c>
      <c r="FA243" t="s">
        <v>2204</v>
      </c>
      <c r="FB243" t="s">
        <v>204</v>
      </c>
      <c r="FC243">
        <v>0</v>
      </c>
      <c r="FD243" t="s">
        <v>2400</v>
      </c>
      <c r="FE243" t="s">
        <v>2401</v>
      </c>
      <c r="FF243">
        <v>12</v>
      </c>
      <c r="FI243">
        <v>17.5</v>
      </c>
      <c r="FJ243">
        <v>3</v>
      </c>
      <c r="FK243" t="s">
        <v>2233</v>
      </c>
      <c r="FL243">
        <v>0.5</v>
      </c>
      <c r="FM243">
        <v>1</v>
      </c>
      <c r="FN243" t="s">
        <v>2213</v>
      </c>
      <c r="FO243">
        <v>1</v>
      </c>
      <c r="FP243">
        <v>0</v>
      </c>
      <c r="FQ243">
        <v>0</v>
      </c>
      <c r="FR243">
        <v>0</v>
      </c>
      <c r="FS243" t="s">
        <v>2182</v>
      </c>
    </row>
    <row r="244" spans="1:175" x14ac:dyDescent="0.3">
      <c r="A244">
        <v>8142</v>
      </c>
      <c r="B244" t="s">
        <v>2771</v>
      </c>
      <c r="C244" t="s">
        <v>265</v>
      </c>
      <c r="D244" t="s">
        <v>2772</v>
      </c>
      <c r="E244" t="s">
        <v>461</v>
      </c>
      <c r="F244" t="s">
        <v>2296</v>
      </c>
      <c r="G244">
        <v>1</v>
      </c>
      <c r="H244">
        <v>1</v>
      </c>
      <c r="I244">
        <v>2</v>
      </c>
      <c r="J244">
        <v>2</v>
      </c>
      <c r="O244">
        <v>1</v>
      </c>
      <c r="P244">
        <v>0</v>
      </c>
      <c r="Q244">
        <v>1</v>
      </c>
      <c r="R244">
        <v>2</v>
      </c>
      <c r="U244">
        <v>1</v>
      </c>
      <c r="W244">
        <v>1</v>
      </c>
      <c r="Y244">
        <v>1</v>
      </c>
      <c r="Z244">
        <v>1</v>
      </c>
      <c r="AA244">
        <v>1</v>
      </c>
      <c r="AB244">
        <v>2012</v>
      </c>
      <c r="AC244">
        <v>2</v>
      </c>
      <c r="AD244">
        <v>3</v>
      </c>
      <c r="AE244">
        <v>2</v>
      </c>
      <c r="AF244">
        <v>4</v>
      </c>
      <c r="AG244">
        <v>1</v>
      </c>
      <c r="AV244">
        <v>2</v>
      </c>
      <c r="AX244">
        <v>1</v>
      </c>
      <c r="AY244">
        <v>2</v>
      </c>
      <c r="BB244">
        <v>-98</v>
      </c>
      <c r="BD244">
        <v>2</v>
      </c>
      <c r="BE244">
        <v>2</v>
      </c>
      <c r="BY244">
        <v>2</v>
      </c>
      <c r="BZ244">
        <v>1</v>
      </c>
      <c r="CA244">
        <v>1</v>
      </c>
      <c r="CB244">
        <v>2</v>
      </c>
      <c r="CC244">
        <v>2</v>
      </c>
      <c r="CD244">
        <v>2</v>
      </c>
      <c r="CE244">
        <v>2</v>
      </c>
      <c r="CF244">
        <v>1</v>
      </c>
      <c r="CG244">
        <v>2</v>
      </c>
      <c r="CH244">
        <v>1</v>
      </c>
      <c r="CI244">
        <v>1</v>
      </c>
      <c r="CJ244">
        <v>1</v>
      </c>
      <c r="CK244">
        <v>7</v>
      </c>
      <c r="CL244">
        <v>1</v>
      </c>
      <c r="CM244">
        <v>4</v>
      </c>
      <c r="CN244">
        <v>1</v>
      </c>
      <c r="CO244">
        <v>1</v>
      </c>
      <c r="CP244">
        <v>1</v>
      </c>
      <c r="CQ244">
        <v>1</v>
      </c>
      <c r="CR244">
        <v>1</v>
      </c>
      <c r="CS244">
        <v>0</v>
      </c>
      <c r="CV244">
        <v>2</v>
      </c>
      <c r="CX244">
        <v>3</v>
      </c>
      <c r="CY244">
        <v>3</v>
      </c>
      <c r="CZ244">
        <v>1</v>
      </c>
      <c r="DA244">
        <v>4</v>
      </c>
      <c r="DB244">
        <v>1</v>
      </c>
      <c r="DC244">
        <v>2</v>
      </c>
      <c r="DD244">
        <v>-97</v>
      </c>
      <c r="DE244">
        <v>1</v>
      </c>
      <c r="DF244">
        <v>7</v>
      </c>
      <c r="DH244">
        <v>2</v>
      </c>
      <c r="DI244">
        <v>1</v>
      </c>
      <c r="DJ244">
        <v>4</v>
      </c>
      <c r="DO244">
        <v>2</v>
      </c>
      <c r="DP244">
        <v>2</v>
      </c>
      <c r="DQ244">
        <v>3</v>
      </c>
      <c r="DR244">
        <v>6</v>
      </c>
      <c r="DW244">
        <v>1</v>
      </c>
      <c r="DX244">
        <v>-97</v>
      </c>
      <c r="DY244">
        <v>2</v>
      </c>
      <c r="DZ244">
        <v>1</v>
      </c>
      <c r="EA244" t="s">
        <v>2773</v>
      </c>
      <c r="EB244">
        <v>796</v>
      </c>
      <c r="EC244">
        <v>13.27</v>
      </c>
      <c r="EE244">
        <v>2</v>
      </c>
      <c r="EF244">
        <v>1</v>
      </c>
      <c r="EG244" t="s">
        <v>738</v>
      </c>
      <c r="EI244">
        <v>1</v>
      </c>
      <c r="EJ244">
        <v>1</v>
      </c>
      <c r="EK244">
        <v>2</v>
      </c>
      <c r="EL244">
        <v>13</v>
      </c>
      <c r="EM244">
        <v>34</v>
      </c>
      <c r="ET244" t="s">
        <v>1136</v>
      </c>
      <c r="EU244" t="s">
        <v>201</v>
      </c>
      <c r="EV244" t="s">
        <v>202</v>
      </c>
      <c r="EZ244">
        <v>1853</v>
      </c>
      <c r="FA244" t="s">
        <v>2204</v>
      </c>
      <c r="FB244" t="s">
        <v>204</v>
      </c>
      <c r="FC244">
        <v>0</v>
      </c>
      <c r="FD244" t="s">
        <v>2429</v>
      </c>
      <c r="FE244" t="s">
        <v>2401</v>
      </c>
      <c r="FF244">
        <v>12</v>
      </c>
      <c r="FI244">
        <v>12.5</v>
      </c>
      <c r="FJ244">
        <v>4</v>
      </c>
      <c r="FK244" t="s">
        <v>2220</v>
      </c>
      <c r="FL244">
        <v>1.5</v>
      </c>
      <c r="FM244">
        <v>1</v>
      </c>
      <c r="FN244" t="s">
        <v>2213</v>
      </c>
      <c r="FO244">
        <v>1</v>
      </c>
      <c r="FP244">
        <v>0</v>
      </c>
      <c r="FQ244">
        <v>0</v>
      </c>
      <c r="FR244">
        <v>0</v>
      </c>
      <c r="FS244" t="s">
        <v>2214</v>
      </c>
    </row>
    <row r="245" spans="1:175" x14ac:dyDescent="0.3">
      <c r="A245">
        <v>8337</v>
      </c>
      <c r="B245" t="s">
        <v>1159</v>
      </c>
      <c r="C245" t="s">
        <v>265</v>
      </c>
      <c r="D245" t="s">
        <v>1160</v>
      </c>
      <c r="E245" t="s">
        <v>334</v>
      </c>
      <c r="F245" t="s">
        <v>1161</v>
      </c>
      <c r="G245">
        <v>1</v>
      </c>
      <c r="H245">
        <v>1</v>
      </c>
      <c r="I245">
        <v>2</v>
      </c>
      <c r="J245">
        <v>1</v>
      </c>
      <c r="K245">
        <v>2</v>
      </c>
      <c r="O245">
        <v>1</v>
      </c>
      <c r="P245">
        <v>1</v>
      </c>
      <c r="Q245">
        <v>2</v>
      </c>
      <c r="R245">
        <v>2</v>
      </c>
      <c r="U245">
        <v>3</v>
      </c>
      <c r="V245">
        <v>2</v>
      </c>
      <c r="W245">
        <v>3</v>
      </c>
      <c r="X245">
        <v>3</v>
      </c>
      <c r="Y245">
        <v>1</v>
      </c>
      <c r="Z245">
        <v>1</v>
      </c>
      <c r="AA245">
        <v>1</v>
      </c>
      <c r="AB245">
        <v>2013</v>
      </c>
      <c r="AC245">
        <v>3</v>
      </c>
      <c r="AD245">
        <v>1</v>
      </c>
      <c r="AE245">
        <v>4</v>
      </c>
      <c r="AF245">
        <v>5</v>
      </c>
      <c r="AG245">
        <v>2</v>
      </c>
      <c r="AH245">
        <v>1</v>
      </c>
      <c r="AI245">
        <v>8</v>
      </c>
      <c r="AK245">
        <v>1</v>
      </c>
      <c r="AR245">
        <v>1</v>
      </c>
      <c r="AU245">
        <v>3</v>
      </c>
      <c r="AV245">
        <v>2</v>
      </c>
      <c r="AX245">
        <v>7</v>
      </c>
      <c r="AY245">
        <v>1</v>
      </c>
      <c r="AZ245">
        <v>1</v>
      </c>
      <c r="BA245">
        <v>150</v>
      </c>
      <c r="BD245">
        <v>1</v>
      </c>
      <c r="BF245">
        <v>1</v>
      </c>
      <c r="BG245">
        <v>1</v>
      </c>
      <c r="BH245">
        <v>1</v>
      </c>
      <c r="BJ245">
        <v>1</v>
      </c>
      <c r="BK245">
        <v>6</v>
      </c>
      <c r="BL245">
        <v>2</v>
      </c>
      <c r="BS245">
        <v>2</v>
      </c>
      <c r="BT245">
        <v>2</v>
      </c>
      <c r="BU245">
        <v>2</v>
      </c>
      <c r="BW245">
        <v>1</v>
      </c>
      <c r="BX245">
        <v>3</v>
      </c>
      <c r="BY245">
        <v>1</v>
      </c>
      <c r="BZ245">
        <v>2</v>
      </c>
      <c r="CA245">
        <v>1</v>
      </c>
      <c r="CB245">
        <v>1</v>
      </c>
      <c r="CC245">
        <v>2</v>
      </c>
      <c r="CD245">
        <v>2</v>
      </c>
      <c r="CE245">
        <v>2</v>
      </c>
      <c r="CF245">
        <v>1</v>
      </c>
      <c r="CG245">
        <v>2</v>
      </c>
      <c r="CH245">
        <v>1</v>
      </c>
      <c r="CI245">
        <v>1</v>
      </c>
      <c r="CJ245">
        <v>1</v>
      </c>
      <c r="CK245">
        <v>7</v>
      </c>
      <c r="CL245">
        <v>1</v>
      </c>
      <c r="CM245">
        <v>1</v>
      </c>
      <c r="CN245">
        <v>1</v>
      </c>
      <c r="CO245">
        <v>1</v>
      </c>
      <c r="CP245">
        <v>1</v>
      </c>
      <c r="CQ245">
        <v>1</v>
      </c>
      <c r="CR245">
        <v>1</v>
      </c>
      <c r="CS245">
        <v>0</v>
      </c>
      <c r="CV245">
        <v>2</v>
      </c>
      <c r="CX245">
        <v>2</v>
      </c>
      <c r="CY245">
        <v>1</v>
      </c>
      <c r="CZ245">
        <v>1</v>
      </c>
      <c r="DA245">
        <v>3</v>
      </c>
      <c r="DB245">
        <v>1</v>
      </c>
      <c r="DC245">
        <v>6.5</v>
      </c>
      <c r="DD245">
        <v>1</v>
      </c>
      <c r="DE245">
        <v>1</v>
      </c>
      <c r="DF245">
        <v>2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2</v>
      </c>
      <c r="DO245">
        <v>1</v>
      </c>
      <c r="DP245">
        <v>1</v>
      </c>
      <c r="DQ245">
        <v>5</v>
      </c>
      <c r="DR245">
        <v>-98</v>
      </c>
      <c r="DW245">
        <v>-98</v>
      </c>
      <c r="DX245">
        <v>-98</v>
      </c>
      <c r="DY245">
        <v>1</v>
      </c>
      <c r="DZ245">
        <v>2</v>
      </c>
      <c r="EA245" t="s">
        <v>1162</v>
      </c>
      <c r="EB245">
        <v>1195</v>
      </c>
      <c r="EC245">
        <v>19.920000000000002</v>
      </c>
      <c r="EE245">
        <v>2</v>
      </c>
      <c r="EF245">
        <v>1</v>
      </c>
      <c r="EG245" t="s">
        <v>665</v>
      </c>
      <c r="EI245">
        <v>1</v>
      </c>
      <c r="EJ245">
        <v>1</v>
      </c>
      <c r="EK245">
        <v>3</v>
      </c>
      <c r="EL245">
        <v>14</v>
      </c>
      <c r="EM245">
        <v>37</v>
      </c>
      <c r="ET245" t="s">
        <v>1136</v>
      </c>
      <c r="EU245" t="s">
        <v>201</v>
      </c>
      <c r="EV245" t="s">
        <v>202</v>
      </c>
      <c r="EZ245">
        <v>1945</v>
      </c>
      <c r="FA245" t="s">
        <v>237</v>
      </c>
      <c r="FB245" t="s">
        <v>204</v>
      </c>
      <c r="FC245">
        <v>0</v>
      </c>
      <c r="FD245" t="s">
        <v>2429</v>
      </c>
      <c r="FE245" t="s">
        <v>2407</v>
      </c>
      <c r="FF245">
        <v>8</v>
      </c>
      <c r="FG245">
        <v>1</v>
      </c>
      <c r="FH245">
        <v>8</v>
      </c>
      <c r="FI245">
        <v>7.5</v>
      </c>
      <c r="FJ245">
        <v>4</v>
      </c>
      <c r="FK245" t="s">
        <v>2206</v>
      </c>
      <c r="FL245">
        <v>7.5</v>
      </c>
      <c r="FM245">
        <v>0</v>
      </c>
      <c r="FN245" t="s">
        <v>2207</v>
      </c>
      <c r="FO245">
        <v>0</v>
      </c>
      <c r="FP245">
        <v>1</v>
      </c>
      <c r="FQ245">
        <v>0</v>
      </c>
      <c r="FR245">
        <v>0</v>
      </c>
      <c r="FS245" t="s">
        <v>205</v>
      </c>
    </row>
    <row r="246" spans="1:175" x14ac:dyDescent="0.3">
      <c r="A246">
        <v>8346</v>
      </c>
      <c r="B246" t="s">
        <v>1166</v>
      </c>
      <c r="C246" t="s">
        <v>194</v>
      </c>
      <c r="D246" t="s">
        <v>1167</v>
      </c>
      <c r="E246" t="s">
        <v>221</v>
      </c>
      <c r="F246" t="s">
        <v>1168</v>
      </c>
      <c r="G246">
        <v>1</v>
      </c>
      <c r="H246">
        <v>1</v>
      </c>
      <c r="I246">
        <v>2</v>
      </c>
      <c r="J246">
        <v>1</v>
      </c>
      <c r="K246">
        <v>2</v>
      </c>
      <c r="O246">
        <v>1</v>
      </c>
      <c r="P246">
        <v>1</v>
      </c>
      <c r="Q246">
        <v>2</v>
      </c>
      <c r="R246">
        <v>2</v>
      </c>
      <c r="U246">
        <v>2</v>
      </c>
      <c r="W246">
        <v>1</v>
      </c>
      <c r="Y246">
        <v>1</v>
      </c>
      <c r="Z246">
        <v>1</v>
      </c>
      <c r="AA246">
        <v>1</v>
      </c>
      <c r="AB246">
        <v>2011</v>
      </c>
      <c r="AC246">
        <v>1</v>
      </c>
      <c r="AD246">
        <v>1</v>
      </c>
      <c r="AE246">
        <v>4</v>
      </c>
      <c r="AF246">
        <v>2</v>
      </c>
      <c r="AG246">
        <v>1</v>
      </c>
      <c r="AV246">
        <v>1</v>
      </c>
      <c r="AX246">
        <v>8</v>
      </c>
      <c r="AY246">
        <v>-77</v>
      </c>
      <c r="BD246">
        <v>2</v>
      </c>
      <c r="BE246">
        <v>2</v>
      </c>
      <c r="BF246">
        <v>1</v>
      </c>
      <c r="BG246">
        <v>1</v>
      </c>
      <c r="BH246">
        <v>1</v>
      </c>
      <c r="BJ246">
        <v>1</v>
      </c>
      <c r="BK246">
        <v>5</v>
      </c>
      <c r="BL246">
        <v>2</v>
      </c>
      <c r="BM246">
        <v>5</v>
      </c>
      <c r="BS246">
        <v>1</v>
      </c>
      <c r="BU246">
        <v>1</v>
      </c>
      <c r="BV246">
        <v>4</v>
      </c>
      <c r="BX246">
        <v>3</v>
      </c>
      <c r="BY246">
        <v>1</v>
      </c>
      <c r="BZ246">
        <v>1</v>
      </c>
      <c r="CA246">
        <v>1</v>
      </c>
      <c r="CB246">
        <v>2</v>
      </c>
      <c r="CC246">
        <v>1</v>
      </c>
      <c r="CD246">
        <v>1</v>
      </c>
      <c r="CE246">
        <v>1</v>
      </c>
      <c r="CF246">
        <v>1</v>
      </c>
      <c r="CG246">
        <v>1</v>
      </c>
      <c r="CH246">
        <v>1</v>
      </c>
      <c r="CI246">
        <v>1</v>
      </c>
      <c r="CJ246">
        <v>2</v>
      </c>
      <c r="CK246">
        <v>6</v>
      </c>
      <c r="CL246">
        <v>1</v>
      </c>
      <c r="CM246">
        <v>4</v>
      </c>
      <c r="CN246">
        <v>1</v>
      </c>
      <c r="CO246">
        <v>1</v>
      </c>
      <c r="CP246">
        <v>1</v>
      </c>
      <c r="CQ246">
        <v>1</v>
      </c>
      <c r="CR246">
        <v>1</v>
      </c>
      <c r="CS246">
        <v>0</v>
      </c>
      <c r="CV246">
        <v>1</v>
      </c>
      <c r="CW246">
        <v>1</v>
      </c>
      <c r="CX246">
        <v>2</v>
      </c>
      <c r="CY246">
        <v>1</v>
      </c>
      <c r="CZ246">
        <v>1</v>
      </c>
      <c r="DA246">
        <v>4</v>
      </c>
      <c r="DB246">
        <v>1</v>
      </c>
      <c r="DC246">
        <v>24</v>
      </c>
      <c r="DD246">
        <v>2</v>
      </c>
      <c r="DE246">
        <v>1</v>
      </c>
      <c r="DF246">
        <v>1</v>
      </c>
      <c r="DH246">
        <v>0</v>
      </c>
      <c r="DI246">
        <v>0</v>
      </c>
      <c r="DJ246">
        <v>0</v>
      </c>
      <c r="DK246">
        <v>0</v>
      </c>
      <c r="DL246">
        <v>2</v>
      </c>
      <c r="DO246">
        <v>1</v>
      </c>
      <c r="DP246">
        <v>2</v>
      </c>
      <c r="DQ246">
        <v>7</v>
      </c>
      <c r="DR246">
        <v>1</v>
      </c>
      <c r="DW246">
        <v>2</v>
      </c>
      <c r="DX246">
        <v>9</v>
      </c>
      <c r="DY246">
        <v>1</v>
      </c>
      <c r="DZ246">
        <v>1</v>
      </c>
      <c r="EA246" t="s">
        <v>528</v>
      </c>
      <c r="EB246">
        <v>832</v>
      </c>
      <c r="EC246">
        <v>13.87</v>
      </c>
      <c r="EE246">
        <v>2</v>
      </c>
      <c r="EF246">
        <v>1</v>
      </c>
      <c r="EG246" t="s">
        <v>328</v>
      </c>
      <c r="EI246">
        <v>1</v>
      </c>
      <c r="EJ246">
        <v>1</v>
      </c>
      <c r="EK246">
        <v>3</v>
      </c>
      <c r="EL246">
        <v>4</v>
      </c>
      <c r="EM246">
        <v>17</v>
      </c>
      <c r="ET246" t="s">
        <v>1136</v>
      </c>
      <c r="EU246" t="s">
        <v>201</v>
      </c>
      <c r="EV246" t="s">
        <v>202</v>
      </c>
      <c r="EZ246">
        <v>1286</v>
      </c>
      <c r="FA246" t="s">
        <v>237</v>
      </c>
      <c r="FB246" t="s">
        <v>204</v>
      </c>
      <c r="FC246">
        <v>0</v>
      </c>
      <c r="FD246" t="s">
        <v>2400</v>
      </c>
      <c r="FE246" t="s">
        <v>2401</v>
      </c>
      <c r="FF246">
        <v>12</v>
      </c>
      <c r="FI246">
        <v>25</v>
      </c>
      <c r="FJ246">
        <v>2</v>
      </c>
      <c r="FK246" t="s">
        <v>2206</v>
      </c>
      <c r="FL246">
        <v>7.5</v>
      </c>
      <c r="FM246">
        <v>1</v>
      </c>
      <c r="FN246" t="s">
        <v>2213</v>
      </c>
      <c r="FO246">
        <v>0</v>
      </c>
      <c r="FP246">
        <v>1</v>
      </c>
      <c r="FQ246">
        <v>0</v>
      </c>
      <c r="FR246">
        <v>0</v>
      </c>
      <c r="FS246" t="s">
        <v>205</v>
      </c>
    </row>
    <row r="247" spans="1:175" x14ac:dyDescent="0.3">
      <c r="A247">
        <v>8347</v>
      </c>
      <c r="B247" t="s">
        <v>2774</v>
      </c>
      <c r="C247" t="s">
        <v>194</v>
      </c>
      <c r="D247" t="s">
        <v>2775</v>
      </c>
      <c r="E247" t="s">
        <v>227</v>
      </c>
      <c r="F247" t="s">
        <v>2776</v>
      </c>
      <c r="G247">
        <v>1</v>
      </c>
      <c r="H247">
        <v>1</v>
      </c>
      <c r="I247">
        <v>2</v>
      </c>
      <c r="J247">
        <v>2</v>
      </c>
      <c r="O247">
        <v>1</v>
      </c>
      <c r="P247">
        <v>0</v>
      </c>
      <c r="Q247">
        <v>1</v>
      </c>
      <c r="R247">
        <v>3</v>
      </c>
      <c r="T247">
        <v>2</v>
      </c>
      <c r="U247">
        <v>3</v>
      </c>
      <c r="V247">
        <v>2</v>
      </c>
      <c r="W247">
        <v>1</v>
      </c>
      <c r="Y247">
        <v>1</v>
      </c>
      <c r="Z247">
        <v>1</v>
      </c>
      <c r="AA247">
        <v>1</v>
      </c>
      <c r="AB247">
        <v>2011</v>
      </c>
      <c r="AC247">
        <v>1</v>
      </c>
      <c r="AD247">
        <v>1</v>
      </c>
      <c r="AE247">
        <v>3</v>
      </c>
      <c r="AF247">
        <v>5</v>
      </c>
      <c r="AG247">
        <v>1</v>
      </c>
      <c r="AV247">
        <v>2</v>
      </c>
      <c r="AX247">
        <v>1</v>
      </c>
      <c r="AY247">
        <v>2</v>
      </c>
      <c r="AZ247">
        <v>1</v>
      </c>
      <c r="BA247">
        <v>25</v>
      </c>
      <c r="BB247">
        <v>1</v>
      </c>
      <c r="BC247">
        <v>0</v>
      </c>
      <c r="BD247">
        <v>2</v>
      </c>
      <c r="BE247">
        <v>1</v>
      </c>
      <c r="BY247">
        <v>1</v>
      </c>
      <c r="BZ247">
        <v>1</v>
      </c>
      <c r="CA247">
        <v>1</v>
      </c>
      <c r="CB247">
        <v>1</v>
      </c>
      <c r="CC247">
        <v>1</v>
      </c>
      <c r="CD247">
        <v>2</v>
      </c>
      <c r="CE247">
        <v>2</v>
      </c>
      <c r="CF247">
        <v>1</v>
      </c>
      <c r="CG247">
        <v>1</v>
      </c>
      <c r="CH247">
        <v>1</v>
      </c>
      <c r="CI247">
        <v>2</v>
      </c>
      <c r="CJ247">
        <v>1</v>
      </c>
      <c r="CK247">
        <v>7</v>
      </c>
      <c r="CL247">
        <v>4</v>
      </c>
      <c r="CM247">
        <v>2</v>
      </c>
      <c r="CN247">
        <v>1</v>
      </c>
      <c r="CO247">
        <v>2</v>
      </c>
      <c r="CP247">
        <v>1</v>
      </c>
      <c r="CQ247">
        <v>2</v>
      </c>
      <c r="CR247">
        <v>1</v>
      </c>
      <c r="CS247">
        <v>0</v>
      </c>
      <c r="CV247">
        <v>2</v>
      </c>
      <c r="CX247">
        <v>1</v>
      </c>
      <c r="CY247">
        <v>1</v>
      </c>
      <c r="CZ247">
        <v>1</v>
      </c>
      <c r="DA247">
        <v>4</v>
      </c>
      <c r="DB247">
        <v>1</v>
      </c>
      <c r="DC247">
        <v>10</v>
      </c>
      <c r="DD247">
        <v>1</v>
      </c>
      <c r="DE247">
        <v>1</v>
      </c>
      <c r="DF247">
        <v>5</v>
      </c>
      <c r="DH247">
        <v>3</v>
      </c>
      <c r="DI247">
        <v>0</v>
      </c>
      <c r="DJ247">
        <v>0</v>
      </c>
      <c r="DK247">
        <v>0</v>
      </c>
      <c r="DL247">
        <v>2</v>
      </c>
      <c r="DO247">
        <v>1</v>
      </c>
      <c r="DP247">
        <v>2</v>
      </c>
      <c r="DQ247">
        <v>-98</v>
      </c>
      <c r="DR247">
        <v>-97</v>
      </c>
      <c r="DW247">
        <v>-98</v>
      </c>
      <c r="DX247">
        <v>9</v>
      </c>
      <c r="DY247">
        <v>1</v>
      </c>
      <c r="DZ247">
        <v>1</v>
      </c>
      <c r="EA247" t="s">
        <v>360</v>
      </c>
      <c r="EB247">
        <v>794</v>
      </c>
      <c r="EC247">
        <v>13.23</v>
      </c>
      <c r="EE247">
        <v>2</v>
      </c>
      <c r="EF247">
        <v>1</v>
      </c>
      <c r="EG247" t="s">
        <v>230</v>
      </c>
      <c r="EI247">
        <v>1</v>
      </c>
      <c r="EJ247">
        <v>1</v>
      </c>
      <c r="EK247">
        <v>2</v>
      </c>
      <c r="EL247">
        <v>6</v>
      </c>
      <c r="EM247">
        <v>20</v>
      </c>
      <c r="ET247" t="s">
        <v>1136</v>
      </c>
      <c r="EU247" t="s">
        <v>201</v>
      </c>
      <c r="EV247" t="s">
        <v>202</v>
      </c>
      <c r="EZ247">
        <v>1240</v>
      </c>
      <c r="FA247" t="s">
        <v>2204</v>
      </c>
      <c r="FB247" t="s">
        <v>204</v>
      </c>
      <c r="FC247">
        <v>0</v>
      </c>
      <c r="FD247" t="s">
        <v>2429</v>
      </c>
      <c r="FE247" t="s">
        <v>2401</v>
      </c>
      <c r="FF247">
        <v>12</v>
      </c>
      <c r="FI247">
        <v>7.5</v>
      </c>
      <c r="FJ247">
        <v>4</v>
      </c>
      <c r="FK247" t="s">
        <v>2206</v>
      </c>
      <c r="FL247">
        <v>3.5</v>
      </c>
      <c r="FM247">
        <v>1</v>
      </c>
      <c r="FN247" t="s">
        <v>2221</v>
      </c>
      <c r="FO247">
        <v>1</v>
      </c>
      <c r="FP247">
        <v>0</v>
      </c>
      <c r="FQ247">
        <v>0</v>
      </c>
      <c r="FR247">
        <v>0</v>
      </c>
      <c r="FS247" t="s">
        <v>2214</v>
      </c>
    </row>
    <row r="248" spans="1:175" x14ac:dyDescent="0.3">
      <c r="A248">
        <v>8366</v>
      </c>
      <c r="B248" t="s">
        <v>2777</v>
      </c>
      <c r="C248" t="s">
        <v>212</v>
      </c>
      <c r="D248" t="s">
        <v>2778</v>
      </c>
      <c r="E248" t="s">
        <v>214</v>
      </c>
      <c r="F248" t="s">
        <v>2779</v>
      </c>
      <c r="G248">
        <v>1</v>
      </c>
      <c r="H248">
        <v>1</v>
      </c>
      <c r="I248">
        <v>2</v>
      </c>
      <c r="J248">
        <v>2</v>
      </c>
      <c r="O248">
        <v>1</v>
      </c>
      <c r="P248">
        <v>0</v>
      </c>
      <c r="Q248">
        <v>1</v>
      </c>
      <c r="R248">
        <v>2</v>
      </c>
      <c r="U248">
        <v>2</v>
      </c>
      <c r="W248">
        <v>1</v>
      </c>
      <c r="Y248">
        <v>1</v>
      </c>
      <c r="Z248">
        <v>1</v>
      </c>
      <c r="AA248">
        <v>1</v>
      </c>
      <c r="AB248">
        <v>2011</v>
      </c>
      <c r="AC248">
        <v>2</v>
      </c>
      <c r="AD248">
        <v>4</v>
      </c>
      <c r="AE248">
        <v>4</v>
      </c>
      <c r="AF248">
        <v>5</v>
      </c>
      <c r="AG248">
        <v>1</v>
      </c>
      <c r="AV248">
        <v>1</v>
      </c>
      <c r="AX248">
        <v>4</v>
      </c>
      <c r="AY248">
        <v>2</v>
      </c>
      <c r="BB248">
        <v>1</v>
      </c>
      <c r="BC248">
        <v>0</v>
      </c>
      <c r="BD248">
        <v>1</v>
      </c>
      <c r="BY248">
        <v>2</v>
      </c>
      <c r="BZ248">
        <v>2</v>
      </c>
      <c r="CA248">
        <v>1</v>
      </c>
      <c r="CB248">
        <v>1</v>
      </c>
      <c r="CC248">
        <v>1</v>
      </c>
      <c r="CD248">
        <v>-98</v>
      </c>
      <c r="CE248">
        <v>1</v>
      </c>
      <c r="CF248">
        <v>2</v>
      </c>
      <c r="CG248">
        <v>1</v>
      </c>
      <c r="CH248">
        <v>1</v>
      </c>
      <c r="CI248">
        <v>1</v>
      </c>
      <c r="CJ248">
        <v>1</v>
      </c>
      <c r="CK248">
        <v>5</v>
      </c>
      <c r="CL248">
        <v>-98</v>
      </c>
      <c r="CM248">
        <v>3</v>
      </c>
      <c r="CN248">
        <v>1</v>
      </c>
      <c r="CO248">
        <v>2</v>
      </c>
      <c r="CP248">
        <v>1</v>
      </c>
      <c r="CQ248">
        <v>2</v>
      </c>
      <c r="CR248">
        <v>1</v>
      </c>
      <c r="CS248">
        <v>0</v>
      </c>
      <c r="CV248">
        <v>2</v>
      </c>
      <c r="CX248">
        <v>2</v>
      </c>
      <c r="CY248">
        <v>1</v>
      </c>
      <c r="CZ248">
        <v>1</v>
      </c>
      <c r="DA248">
        <v>6</v>
      </c>
      <c r="DB248">
        <v>1</v>
      </c>
      <c r="DC248">
        <v>5</v>
      </c>
      <c r="DD248">
        <v>-98</v>
      </c>
      <c r="DE248">
        <v>1</v>
      </c>
      <c r="DF248">
        <v>6</v>
      </c>
      <c r="DH248">
        <v>6</v>
      </c>
      <c r="DO248">
        <v>2</v>
      </c>
      <c r="DP248">
        <v>2</v>
      </c>
      <c r="DQ248">
        <v>5</v>
      </c>
      <c r="DR248">
        <v>6</v>
      </c>
      <c r="DW248">
        <v>1</v>
      </c>
      <c r="DX248">
        <v>4</v>
      </c>
      <c r="DY248">
        <v>2</v>
      </c>
      <c r="DZ248">
        <v>1</v>
      </c>
      <c r="EA248" t="s">
        <v>2780</v>
      </c>
      <c r="EB248">
        <v>862</v>
      </c>
      <c r="EC248">
        <v>14.37</v>
      </c>
      <c r="EE248">
        <v>2</v>
      </c>
      <c r="EF248">
        <v>1</v>
      </c>
      <c r="EG248" t="s">
        <v>500</v>
      </c>
      <c r="EI248">
        <v>1</v>
      </c>
      <c r="EJ248">
        <v>1</v>
      </c>
      <c r="EK248">
        <v>2</v>
      </c>
      <c r="EL248">
        <v>8</v>
      </c>
      <c r="EM248">
        <v>24</v>
      </c>
      <c r="ET248" t="s">
        <v>1136</v>
      </c>
      <c r="EU248" t="s">
        <v>201</v>
      </c>
      <c r="EV248" t="s">
        <v>2781</v>
      </c>
      <c r="EZ248">
        <v>1418</v>
      </c>
      <c r="FA248" t="s">
        <v>2204</v>
      </c>
      <c r="FB248" t="s">
        <v>204</v>
      </c>
      <c r="FC248">
        <v>0</v>
      </c>
      <c r="FD248" t="s">
        <v>2400</v>
      </c>
      <c r="FE248" t="s">
        <v>2401</v>
      </c>
      <c r="FF248">
        <v>12</v>
      </c>
      <c r="FI248">
        <v>7.5</v>
      </c>
      <c r="FJ248">
        <v>4</v>
      </c>
      <c r="FK248" t="s">
        <v>2233</v>
      </c>
      <c r="FL248">
        <v>7.5</v>
      </c>
      <c r="FM248">
        <v>0</v>
      </c>
      <c r="FN248" t="s">
        <v>2207</v>
      </c>
      <c r="FO248">
        <v>0</v>
      </c>
      <c r="FP248">
        <v>1</v>
      </c>
      <c r="FQ248">
        <v>0</v>
      </c>
      <c r="FR248">
        <v>0</v>
      </c>
      <c r="FS248" t="s">
        <v>2182</v>
      </c>
    </row>
    <row r="249" spans="1:175" x14ac:dyDescent="0.3">
      <c r="A249">
        <v>8380</v>
      </c>
      <c r="B249" t="s">
        <v>2782</v>
      </c>
      <c r="C249" t="s">
        <v>212</v>
      </c>
      <c r="D249" t="s">
        <v>2783</v>
      </c>
      <c r="E249" t="s">
        <v>214</v>
      </c>
      <c r="F249" t="s">
        <v>2784</v>
      </c>
      <c r="G249">
        <v>1</v>
      </c>
      <c r="H249">
        <v>1</v>
      </c>
      <c r="I249">
        <v>2</v>
      </c>
      <c r="J249">
        <v>2</v>
      </c>
      <c r="O249">
        <v>1</v>
      </c>
      <c r="P249">
        <v>0</v>
      </c>
      <c r="Q249">
        <v>1</v>
      </c>
      <c r="R249">
        <v>2</v>
      </c>
      <c r="U249">
        <v>2</v>
      </c>
      <c r="W249">
        <v>3</v>
      </c>
      <c r="X249">
        <v>2</v>
      </c>
      <c r="Y249">
        <v>1</v>
      </c>
      <c r="Z249">
        <v>1</v>
      </c>
      <c r="AA249">
        <v>1</v>
      </c>
      <c r="AB249">
        <v>2013</v>
      </c>
      <c r="AC249">
        <v>3</v>
      </c>
      <c r="AD249">
        <v>1</v>
      </c>
      <c r="AE249">
        <v>3</v>
      </c>
      <c r="AF249">
        <v>2</v>
      </c>
      <c r="AG249">
        <v>1</v>
      </c>
      <c r="AV249">
        <v>1</v>
      </c>
      <c r="AX249">
        <v>7</v>
      </c>
      <c r="AY249">
        <v>2</v>
      </c>
      <c r="AZ249">
        <v>1</v>
      </c>
      <c r="BA249">
        <v>75</v>
      </c>
      <c r="BD249">
        <v>1</v>
      </c>
      <c r="BY249">
        <v>1</v>
      </c>
      <c r="BZ249">
        <v>1</v>
      </c>
      <c r="CA249">
        <v>1</v>
      </c>
      <c r="CB249">
        <v>1</v>
      </c>
      <c r="CC249">
        <v>1</v>
      </c>
      <c r="CD249">
        <v>2</v>
      </c>
      <c r="CE249">
        <v>1</v>
      </c>
      <c r="CF249">
        <v>1</v>
      </c>
      <c r="CG249">
        <v>1</v>
      </c>
      <c r="CH249">
        <v>1</v>
      </c>
      <c r="CI249">
        <v>1</v>
      </c>
      <c r="CJ249">
        <v>1</v>
      </c>
      <c r="CK249">
        <v>7</v>
      </c>
      <c r="CL249">
        <v>1</v>
      </c>
      <c r="CM249">
        <v>3</v>
      </c>
      <c r="CN249">
        <v>1</v>
      </c>
      <c r="CO249">
        <v>1</v>
      </c>
      <c r="CP249">
        <v>1</v>
      </c>
      <c r="CQ249">
        <v>1</v>
      </c>
      <c r="CR249">
        <v>1</v>
      </c>
      <c r="CS249">
        <v>0</v>
      </c>
      <c r="CV249">
        <v>2</v>
      </c>
      <c r="CX249">
        <v>2</v>
      </c>
      <c r="CY249">
        <v>1</v>
      </c>
      <c r="CZ249">
        <v>1</v>
      </c>
      <c r="DA249">
        <v>3</v>
      </c>
      <c r="DB249">
        <v>1</v>
      </c>
      <c r="DC249">
        <v>0.1</v>
      </c>
      <c r="DD249">
        <v>5</v>
      </c>
      <c r="DE249">
        <v>1</v>
      </c>
      <c r="DF249">
        <v>2</v>
      </c>
      <c r="DG249">
        <v>2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2</v>
      </c>
      <c r="DN249">
        <v>0</v>
      </c>
      <c r="DO249">
        <v>1</v>
      </c>
      <c r="DP249">
        <v>1</v>
      </c>
      <c r="DQ249">
        <v>6</v>
      </c>
      <c r="DR249">
        <v>1</v>
      </c>
      <c r="DW249">
        <v>2</v>
      </c>
      <c r="DX249">
        <v>7</v>
      </c>
      <c r="DY249">
        <v>1</v>
      </c>
      <c r="DZ249">
        <v>2</v>
      </c>
      <c r="EA249" t="s">
        <v>1716</v>
      </c>
      <c r="EB249">
        <v>1126</v>
      </c>
      <c r="EC249">
        <v>18.77</v>
      </c>
      <c r="EE249">
        <v>2</v>
      </c>
      <c r="EF249">
        <v>1</v>
      </c>
      <c r="EG249" t="s">
        <v>800</v>
      </c>
      <c r="EI249">
        <v>1</v>
      </c>
      <c r="EJ249">
        <v>1</v>
      </c>
      <c r="EK249">
        <v>2</v>
      </c>
      <c r="EL249">
        <v>8</v>
      </c>
      <c r="EM249">
        <v>24</v>
      </c>
      <c r="ET249" t="s">
        <v>1136</v>
      </c>
      <c r="EU249" t="s">
        <v>201</v>
      </c>
      <c r="EV249" t="s">
        <v>202</v>
      </c>
      <c r="EZ249">
        <v>1418</v>
      </c>
      <c r="FA249" t="s">
        <v>2204</v>
      </c>
      <c r="FB249" t="s">
        <v>204</v>
      </c>
      <c r="FC249">
        <v>0</v>
      </c>
      <c r="FD249" t="s">
        <v>2400</v>
      </c>
      <c r="FE249" t="s">
        <v>2401</v>
      </c>
      <c r="FF249">
        <v>12</v>
      </c>
      <c r="FI249">
        <v>25</v>
      </c>
      <c r="FJ249">
        <v>2</v>
      </c>
      <c r="FK249" t="s">
        <v>2206</v>
      </c>
      <c r="FL249">
        <v>3.5</v>
      </c>
      <c r="FM249">
        <v>0</v>
      </c>
      <c r="FN249" t="s">
        <v>2207</v>
      </c>
      <c r="FO249">
        <v>1</v>
      </c>
      <c r="FP249">
        <v>0</v>
      </c>
      <c r="FQ249">
        <v>0</v>
      </c>
      <c r="FR249">
        <v>0</v>
      </c>
      <c r="FS249" t="s">
        <v>205</v>
      </c>
    </row>
    <row r="250" spans="1:175" x14ac:dyDescent="0.3">
      <c r="A250">
        <v>8385</v>
      </c>
      <c r="B250" t="s">
        <v>1169</v>
      </c>
      <c r="C250" t="s">
        <v>194</v>
      </c>
      <c r="D250" t="s">
        <v>1170</v>
      </c>
      <c r="E250" t="s">
        <v>299</v>
      </c>
      <c r="F250" t="s">
        <v>1171</v>
      </c>
      <c r="G250">
        <v>1</v>
      </c>
      <c r="H250">
        <v>1</v>
      </c>
      <c r="I250">
        <v>2</v>
      </c>
      <c r="J250">
        <v>1</v>
      </c>
      <c r="K250">
        <v>2</v>
      </c>
      <c r="O250">
        <v>1</v>
      </c>
      <c r="P250">
        <v>1</v>
      </c>
      <c r="Q250">
        <v>2</v>
      </c>
      <c r="R250">
        <v>2</v>
      </c>
      <c r="U250">
        <v>1</v>
      </c>
      <c r="W250">
        <v>1</v>
      </c>
      <c r="Y250">
        <v>1</v>
      </c>
      <c r="Z250">
        <v>1</v>
      </c>
      <c r="AA250">
        <v>1</v>
      </c>
      <c r="AB250">
        <v>2012</v>
      </c>
      <c r="AC250">
        <v>2</v>
      </c>
      <c r="AD250">
        <v>3</v>
      </c>
      <c r="AE250">
        <v>4</v>
      </c>
      <c r="AF250">
        <v>4</v>
      </c>
      <c r="AG250">
        <v>2</v>
      </c>
      <c r="AH250">
        <v>1</v>
      </c>
      <c r="AI250">
        <v>6</v>
      </c>
      <c r="AK250">
        <v>1</v>
      </c>
      <c r="AR250">
        <v>3</v>
      </c>
      <c r="AS250">
        <v>1</v>
      </c>
      <c r="AT250">
        <v>2</v>
      </c>
      <c r="AU250">
        <v>3</v>
      </c>
      <c r="AV250">
        <v>1</v>
      </c>
      <c r="AX250">
        <v>5</v>
      </c>
      <c r="AY250">
        <v>2</v>
      </c>
      <c r="AZ250">
        <v>1</v>
      </c>
      <c r="BA250">
        <v>0</v>
      </c>
      <c r="BD250">
        <v>1</v>
      </c>
      <c r="BF250">
        <v>1</v>
      </c>
      <c r="BG250">
        <v>1</v>
      </c>
      <c r="BH250">
        <v>-98</v>
      </c>
      <c r="BI250">
        <v>1</v>
      </c>
      <c r="BJ250">
        <v>1</v>
      </c>
      <c r="BK250">
        <v>5</v>
      </c>
      <c r="BL250">
        <v>2</v>
      </c>
      <c r="BS250">
        <v>-98</v>
      </c>
      <c r="BU250">
        <v>2</v>
      </c>
      <c r="BW250">
        <v>1</v>
      </c>
      <c r="BX250">
        <v>3</v>
      </c>
      <c r="BY250">
        <v>2</v>
      </c>
      <c r="BZ250">
        <v>1</v>
      </c>
      <c r="CA250">
        <v>1</v>
      </c>
      <c r="CB250">
        <v>2</v>
      </c>
      <c r="CC250">
        <v>1</v>
      </c>
      <c r="CD250">
        <v>2</v>
      </c>
      <c r="CE250">
        <v>2</v>
      </c>
      <c r="CF250">
        <v>1</v>
      </c>
      <c r="CG250">
        <v>2</v>
      </c>
      <c r="CH250">
        <v>1</v>
      </c>
      <c r="CI250">
        <v>1</v>
      </c>
      <c r="CJ250">
        <v>2</v>
      </c>
      <c r="CK250">
        <v>-98</v>
      </c>
      <c r="CL250">
        <v>1</v>
      </c>
      <c r="CM250">
        <v>5</v>
      </c>
      <c r="CN250">
        <v>1</v>
      </c>
      <c r="CO250">
        <v>1</v>
      </c>
      <c r="CP250">
        <v>1</v>
      </c>
      <c r="CQ250">
        <v>1</v>
      </c>
      <c r="CR250">
        <v>1</v>
      </c>
      <c r="CS250">
        <v>1</v>
      </c>
      <c r="CT250">
        <v>1</v>
      </c>
      <c r="CU250">
        <v>1</v>
      </c>
      <c r="CV250">
        <v>2</v>
      </c>
      <c r="CX250">
        <v>2</v>
      </c>
      <c r="CY250">
        <v>1</v>
      </c>
      <c r="CZ250">
        <v>1</v>
      </c>
      <c r="DA250">
        <v>3</v>
      </c>
      <c r="DB250">
        <v>1</v>
      </c>
      <c r="DC250">
        <v>6</v>
      </c>
      <c r="DD250">
        <v>1</v>
      </c>
      <c r="DE250">
        <v>1</v>
      </c>
      <c r="DF250">
        <v>3</v>
      </c>
      <c r="DH250">
        <v>1</v>
      </c>
      <c r="DI250">
        <v>0</v>
      </c>
      <c r="DJ250">
        <v>0</v>
      </c>
      <c r="DK250">
        <v>2</v>
      </c>
      <c r="DO250">
        <v>1</v>
      </c>
      <c r="DP250">
        <v>2</v>
      </c>
      <c r="DQ250">
        <v>4</v>
      </c>
      <c r="DR250">
        <v>-98</v>
      </c>
      <c r="DW250">
        <v>-98</v>
      </c>
      <c r="DX250">
        <v>-98</v>
      </c>
      <c r="DY250">
        <v>-98</v>
      </c>
      <c r="DZ250">
        <v>1</v>
      </c>
      <c r="EA250" t="s">
        <v>229</v>
      </c>
      <c r="EB250">
        <v>1347</v>
      </c>
      <c r="EC250">
        <v>22.45</v>
      </c>
      <c r="EE250">
        <v>2</v>
      </c>
      <c r="EF250">
        <v>1</v>
      </c>
      <c r="EG250" t="s">
        <v>729</v>
      </c>
      <c r="EI250">
        <v>1</v>
      </c>
      <c r="EJ250">
        <v>1</v>
      </c>
      <c r="EK250">
        <v>3</v>
      </c>
      <c r="EL250">
        <v>7</v>
      </c>
      <c r="EM250">
        <v>23</v>
      </c>
      <c r="ET250" t="s">
        <v>1136</v>
      </c>
      <c r="EU250" t="s">
        <v>201</v>
      </c>
      <c r="EV250" t="s">
        <v>1172</v>
      </c>
      <c r="EW250">
        <v>1</v>
      </c>
      <c r="EZ250">
        <v>2037</v>
      </c>
      <c r="FA250" t="s">
        <v>237</v>
      </c>
      <c r="FB250" t="s">
        <v>204</v>
      </c>
      <c r="FC250">
        <v>1</v>
      </c>
      <c r="FD250" t="s">
        <v>2400</v>
      </c>
      <c r="FE250" t="s">
        <v>2407</v>
      </c>
      <c r="FF250">
        <v>2</v>
      </c>
      <c r="FG250">
        <v>0.3333333</v>
      </c>
      <c r="FH250">
        <v>6</v>
      </c>
      <c r="FI250">
        <v>12.5</v>
      </c>
      <c r="FJ250">
        <v>4</v>
      </c>
      <c r="FK250" t="s">
        <v>2220</v>
      </c>
      <c r="FL250">
        <v>7.5</v>
      </c>
      <c r="FM250">
        <v>0</v>
      </c>
      <c r="FN250" t="s">
        <v>2207</v>
      </c>
      <c r="FO250">
        <v>1</v>
      </c>
      <c r="FP250">
        <v>0</v>
      </c>
      <c r="FQ250">
        <v>0</v>
      </c>
      <c r="FR250">
        <v>0</v>
      </c>
      <c r="FS250" t="s">
        <v>2182</v>
      </c>
    </row>
    <row r="251" spans="1:175" x14ac:dyDescent="0.3">
      <c r="A251">
        <v>8521</v>
      </c>
      <c r="B251" t="s">
        <v>1189</v>
      </c>
      <c r="C251" t="s">
        <v>212</v>
      </c>
      <c r="D251" t="s">
        <v>1190</v>
      </c>
      <c r="E251" t="s">
        <v>214</v>
      </c>
      <c r="F251" t="s">
        <v>1191</v>
      </c>
      <c r="G251">
        <v>1</v>
      </c>
      <c r="H251">
        <v>1</v>
      </c>
      <c r="I251">
        <v>2</v>
      </c>
      <c r="J251">
        <v>1</v>
      </c>
      <c r="K251">
        <v>2</v>
      </c>
      <c r="O251">
        <v>1</v>
      </c>
      <c r="P251">
        <v>1</v>
      </c>
      <c r="Q251">
        <v>2</v>
      </c>
      <c r="R251">
        <v>2</v>
      </c>
      <c r="U251">
        <v>1</v>
      </c>
      <c r="W251">
        <v>1</v>
      </c>
      <c r="Y251">
        <v>1</v>
      </c>
      <c r="Z251">
        <v>1</v>
      </c>
      <c r="AA251">
        <v>1</v>
      </c>
      <c r="AB251">
        <v>2010</v>
      </c>
      <c r="AC251">
        <v>2</v>
      </c>
      <c r="AD251">
        <v>3</v>
      </c>
      <c r="AE251">
        <v>1</v>
      </c>
      <c r="AF251">
        <v>4</v>
      </c>
      <c r="AG251">
        <v>1</v>
      </c>
      <c r="AV251">
        <v>2</v>
      </c>
      <c r="AX251">
        <v>3</v>
      </c>
      <c r="AY251">
        <v>2</v>
      </c>
      <c r="BB251">
        <v>1</v>
      </c>
      <c r="BC251">
        <v>0</v>
      </c>
      <c r="BD251">
        <v>2</v>
      </c>
      <c r="BE251">
        <v>2</v>
      </c>
      <c r="BF251">
        <v>1</v>
      </c>
      <c r="BG251">
        <v>1</v>
      </c>
      <c r="BH251">
        <v>1</v>
      </c>
      <c r="BJ251">
        <v>1</v>
      </c>
      <c r="BK251">
        <v>5</v>
      </c>
      <c r="BL251">
        <v>1</v>
      </c>
      <c r="BS251">
        <v>1</v>
      </c>
      <c r="BU251">
        <v>1</v>
      </c>
      <c r="BV251">
        <v>3</v>
      </c>
      <c r="BX251">
        <v>1</v>
      </c>
      <c r="BY251">
        <v>1</v>
      </c>
      <c r="BZ251">
        <v>1</v>
      </c>
      <c r="CA251">
        <v>1</v>
      </c>
      <c r="CB251">
        <v>1</v>
      </c>
      <c r="CC251">
        <v>1</v>
      </c>
      <c r="CD251">
        <v>2</v>
      </c>
      <c r="CE251">
        <v>2</v>
      </c>
      <c r="CF251">
        <v>1</v>
      </c>
      <c r="CG251">
        <v>2</v>
      </c>
      <c r="CH251">
        <v>2</v>
      </c>
      <c r="CI251">
        <v>3</v>
      </c>
      <c r="CJ251">
        <v>2</v>
      </c>
      <c r="CK251">
        <v>7</v>
      </c>
      <c r="CL251">
        <v>3</v>
      </c>
      <c r="CM251">
        <v>2</v>
      </c>
      <c r="CN251">
        <v>1</v>
      </c>
      <c r="CO251">
        <v>1</v>
      </c>
      <c r="CP251">
        <v>1</v>
      </c>
      <c r="CQ251">
        <v>1</v>
      </c>
      <c r="CR251">
        <v>1</v>
      </c>
      <c r="CS251">
        <v>0</v>
      </c>
      <c r="CV251">
        <v>2</v>
      </c>
      <c r="CX251">
        <v>2</v>
      </c>
      <c r="CY251">
        <v>4</v>
      </c>
      <c r="CZ251">
        <v>1</v>
      </c>
      <c r="DA251">
        <v>2</v>
      </c>
      <c r="DB251">
        <v>1</v>
      </c>
      <c r="DC251">
        <v>8</v>
      </c>
      <c r="DD251">
        <v>1</v>
      </c>
      <c r="DE251">
        <v>1</v>
      </c>
      <c r="DF251">
        <v>5</v>
      </c>
      <c r="DH251">
        <v>3</v>
      </c>
      <c r="DI251">
        <v>0</v>
      </c>
      <c r="DJ251">
        <v>0</v>
      </c>
      <c r="DK251">
        <v>2</v>
      </c>
      <c r="DO251">
        <v>2</v>
      </c>
      <c r="DP251">
        <v>2</v>
      </c>
      <c r="DQ251">
        <v>5</v>
      </c>
      <c r="DR251">
        <v>-97</v>
      </c>
      <c r="DW251">
        <v>2</v>
      </c>
      <c r="DX251">
        <v>7</v>
      </c>
      <c r="DY251">
        <v>1</v>
      </c>
      <c r="DZ251">
        <v>1</v>
      </c>
      <c r="EA251" t="s">
        <v>1192</v>
      </c>
      <c r="EB251">
        <v>810</v>
      </c>
      <c r="EC251">
        <v>13.5</v>
      </c>
      <c r="EE251">
        <v>2</v>
      </c>
      <c r="EF251">
        <v>1</v>
      </c>
      <c r="EG251" t="s">
        <v>1193</v>
      </c>
      <c r="EI251">
        <v>1</v>
      </c>
      <c r="EJ251">
        <v>1</v>
      </c>
      <c r="EK251">
        <v>3</v>
      </c>
      <c r="EL251">
        <v>8</v>
      </c>
      <c r="EM251">
        <v>25</v>
      </c>
      <c r="ET251" t="s">
        <v>1136</v>
      </c>
      <c r="EU251" t="s">
        <v>201</v>
      </c>
      <c r="EV251" t="s">
        <v>202</v>
      </c>
      <c r="EZ251">
        <v>1418</v>
      </c>
      <c r="FA251" t="s">
        <v>237</v>
      </c>
      <c r="FB251" t="s">
        <v>204</v>
      </c>
      <c r="FC251">
        <v>0</v>
      </c>
      <c r="FD251" t="s">
        <v>2429</v>
      </c>
      <c r="FE251" t="s">
        <v>2401</v>
      </c>
      <c r="FF251">
        <v>12</v>
      </c>
      <c r="FI251">
        <v>12.5</v>
      </c>
      <c r="FJ251">
        <v>4</v>
      </c>
      <c r="FK251" t="s">
        <v>2220</v>
      </c>
      <c r="FL251">
        <v>0.5</v>
      </c>
      <c r="FM251">
        <v>1</v>
      </c>
      <c r="FN251" t="s">
        <v>2213</v>
      </c>
      <c r="FO251">
        <v>1</v>
      </c>
      <c r="FP251">
        <v>0</v>
      </c>
      <c r="FQ251">
        <v>0</v>
      </c>
      <c r="FR251">
        <v>0</v>
      </c>
      <c r="FS251" t="s">
        <v>2182</v>
      </c>
    </row>
    <row r="252" spans="1:175" x14ac:dyDescent="0.3">
      <c r="A252">
        <v>8551</v>
      </c>
      <c r="B252" t="s">
        <v>1194</v>
      </c>
      <c r="C252" t="s">
        <v>212</v>
      </c>
      <c r="D252" t="s">
        <v>1195</v>
      </c>
      <c r="E252" t="s">
        <v>293</v>
      </c>
      <c r="F252" t="s">
        <v>878</v>
      </c>
      <c r="G252">
        <v>1</v>
      </c>
      <c r="H252">
        <v>1</v>
      </c>
      <c r="I252">
        <v>2</v>
      </c>
      <c r="J252">
        <v>1</v>
      </c>
      <c r="K252">
        <v>2</v>
      </c>
      <c r="O252">
        <v>1</v>
      </c>
      <c r="P252">
        <v>1</v>
      </c>
      <c r="Q252">
        <v>2</v>
      </c>
      <c r="R252">
        <v>3</v>
      </c>
      <c r="T252">
        <v>3</v>
      </c>
      <c r="U252">
        <v>3</v>
      </c>
      <c r="V252">
        <v>2</v>
      </c>
      <c r="W252">
        <v>1</v>
      </c>
      <c r="Y252">
        <v>1</v>
      </c>
      <c r="Z252">
        <v>1</v>
      </c>
      <c r="AA252">
        <v>1</v>
      </c>
      <c r="AB252">
        <v>2013</v>
      </c>
      <c r="AC252">
        <v>1</v>
      </c>
      <c r="AD252">
        <v>1</v>
      </c>
      <c r="AE252">
        <v>3</v>
      </c>
      <c r="AF252">
        <v>6</v>
      </c>
      <c r="AG252">
        <v>1</v>
      </c>
      <c r="AV252">
        <v>3</v>
      </c>
      <c r="AX252">
        <v>8</v>
      </c>
      <c r="AY252">
        <v>2</v>
      </c>
      <c r="BD252">
        <v>2</v>
      </c>
      <c r="BE252">
        <v>2</v>
      </c>
      <c r="BF252">
        <v>1</v>
      </c>
      <c r="BG252">
        <v>1</v>
      </c>
      <c r="BH252">
        <v>1</v>
      </c>
      <c r="BJ252">
        <v>1</v>
      </c>
      <c r="BK252">
        <v>6</v>
      </c>
      <c r="BL252">
        <v>2</v>
      </c>
      <c r="BM252">
        <v>4</v>
      </c>
      <c r="BS252">
        <v>1</v>
      </c>
      <c r="BU252">
        <v>1</v>
      </c>
      <c r="BV252">
        <v>4</v>
      </c>
      <c r="BX252">
        <v>3</v>
      </c>
      <c r="BY252">
        <v>2</v>
      </c>
      <c r="BZ252">
        <v>1</v>
      </c>
      <c r="CA252">
        <v>1</v>
      </c>
      <c r="CB252">
        <v>2</v>
      </c>
      <c r="CC252">
        <v>1</v>
      </c>
      <c r="CD252">
        <v>2</v>
      </c>
      <c r="CE252">
        <v>2</v>
      </c>
      <c r="CF252">
        <v>2</v>
      </c>
      <c r="CG252">
        <v>2</v>
      </c>
      <c r="CH252">
        <v>3</v>
      </c>
      <c r="CI252">
        <v>3</v>
      </c>
      <c r="CJ252">
        <v>2</v>
      </c>
      <c r="CK252">
        <v>3</v>
      </c>
      <c r="CL252">
        <v>1</v>
      </c>
      <c r="CM252">
        <v>1</v>
      </c>
      <c r="CN252">
        <v>1</v>
      </c>
      <c r="CO252">
        <v>1</v>
      </c>
      <c r="CP252">
        <v>1</v>
      </c>
      <c r="CQ252">
        <v>1</v>
      </c>
      <c r="CR252">
        <v>1</v>
      </c>
      <c r="CS252">
        <v>0</v>
      </c>
      <c r="CV252">
        <v>2</v>
      </c>
      <c r="CX252">
        <v>2</v>
      </c>
      <c r="CY252">
        <v>1</v>
      </c>
      <c r="CZ252">
        <v>1</v>
      </c>
      <c r="DA252">
        <v>3</v>
      </c>
      <c r="DB252">
        <v>1</v>
      </c>
      <c r="DC252">
        <v>0.5</v>
      </c>
      <c r="DD252">
        <v>2</v>
      </c>
      <c r="DE252">
        <v>1</v>
      </c>
      <c r="DF252">
        <v>6</v>
      </c>
      <c r="DH252">
        <v>3</v>
      </c>
      <c r="DI252">
        <v>0</v>
      </c>
      <c r="DJ252">
        <v>1</v>
      </c>
      <c r="DK252">
        <v>0</v>
      </c>
      <c r="DL252">
        <v>1</v>
      </c>
      <c r="DM252">
        <v>1</v>
      </c>
      <c r="DO252">
        <v>2</v>
      </c>
      <c r="DP252">
        <v>2</v>
      </c>
      <c r="DQ252">
        <v>5</v>
      </c>
      <c r="DR252">
        <v>1</v>
      </c>
      <c r="DW252">
        <v>1</v>
      </c>
      <c r="DX252">
        <v>4</v>
      </c>
      <c r="DY252">
        <v>1</v>
      </c>
      <c r="DZ252">
        <v>1</v>
      </c>
      <c r="EA252" t="s">
        <v>1196</v>
      </c>
      <c r="EB252">
        <v>1046</v>
      </c>
      <c r="EC252">
        <v>17.43</v>
      </c>
      <c r="EE252">
        <v>2</v>
      </c>
      <c r="EF252">
        <v>1</v>
      </c>
      <c r="EG252" t="s">
        <v>805</v>
      </c>
      <c r="EI252">
        <v>1</v>
      </c>
      <c r="EJ252">
        <v>1</v>
      </c>
      <c r="EK252">
        <v>3</v>
      </c>
      <c r="EL252">
        <v>10</v>
      </c>
      <c r="EM252">
        <v>29</v>
      </c>
      <c r="ET252" t="s">
        <v>1136</v>
      </c>
      <c r="EU252" t="s">
        <v>201</v>
      </c>
      <c r="EV252" t="s">
        <v>202</v>
      </c>
      <c r="EZ252">
        <v>1747</v>
      </c>
      <c r="FA252" t="s">
        <v>237</v>
      </c>
      <c r="FB252" t="s">
        <v>204</v>
      </c>
      <c r="FC252">
        <v>0</v>
      </c>
      <c r="FD252" t="s">
        <v>2406</v>
      </c>
      <c r="FE252" t="s">
        <v>2401</v>
      </c>
      <c r="FF252">
        <v>12</v>
      </c>
      <c r="FI252">
        <v>2.5</v>
      </c>
      <c r="FJ252">
        <v>4</v>
      </c>
      <c r="FK252" t="s">
        <v>2206</v>
      </c>
      <c r="FL252">
        <v>3.5</v>
      </c>
      <c r="FM252">
        <v>1</v>
      </c>
      <c r="FN252" t="s">
        <v>2213</v>
      </c>
      <c r="FO252">
        <v>0</v>
      </c>
      <c r="FP252">
        <v>1</v>
      </c>
      <c r="FQ252">
        <v>0</v>
      </c>
      <c r="FR252">
        <v>0</v>
      </c>
      <c r="FS252" t="s">
        <v>205</v>
      </c>
    </row>
    <row r="253" spans="1:175" x14ac:dyDescent="0.3">
      <c r="A253">
        <v>8584</v>
      </c>
      <c r="B253" t="s">
        <v>2785</v>
      </c>
      <c r="C253" t="s">
        <v>194</v>
      </c>
      <c r="D253" t="s">
        <v>2786</v>
      </c>
      <c r="E253" t="s">
        <v>227</v>
      </c>
      <c r="F253" t="s">
        <v>508</v>
      </c>
      <c r="G253">
        <v>1</v>
      </c>
      <c r="H253">
        <v>1</v>
      </c>
      <c r="I253">
        <v>2</v>
      </c>
      <c r="J253">
        <v>2</v>
      </c>
      <c r="O253">
        <v>1</v>
      </c>
      <c r="P253">
        <v>0</v>
      </c>
      <c r="Q253">
        <v>1</v>
      </c>
      <c r="R253">
        <v>2</v>
      </c>
      <c r="U253">
        <v>2</v>
      </c>
      <c r="W253">
        <v>1</v>
      </c>
      <c r="Y253">
        <v>1</v>
      </c>
      <c r="Z253">
        <v>1</v>
      </c>
      <c r="AA253">
        <v>1</v>
      </c>
      <c r="AB253">
        <v>2011</v>
      </c>
      <c r="AC253">
        <v>2</v>
      </c>
      <c r="AD253">
        <v>3</v>
      </c>
      <c r="AE253">
        <v>1</v>
      </c>
      <c r="AF253">
        <v>5</v>
      </c>
      <c r="AG253">
        <v>1</v>
      </c>
      <c r="AV253">
        <v>1</v>
      </c>
      <c r="AX253">
        <v>2</v>
      </c>
      <c r="AY253">
        <v>2</v>
      </c>
      <c r="BB253">
        <v>1</v>
      </c>
      <c r="BC253">
        <v>15</v>
      </c>
      <c r="BD253">
        <v>1</v>
      </c>
      <c r="BY253">
        <v>1</v>
      </c>
      <c r="BZ253">
        <v>1</v>
      </c>
      <c r="CA253">
        <v>1</v>
      </c>
      <c r="CB253">
        <v>2</v>
      </c>
      <c r="CC253">
        <v>1</v>
      </c>
      <c r="CD253">
        <v>2</v>
      </c>
      <c r="CE253">
        <v>2</v>
      </c>
      <c r="CF253">
        <v>1</v>
      </c>
      <c r="CG253">
        <v>1</v>
      </c>
      <c r="CH253">
        <v>2</v>
      </c>
      <c r="CI253">
        <v>1</v>
      </c>
      <c r="CJ253">
        <v>1</v>
      </c>
      <c r="CK253">
        <v>6</v>
      </c>
      <c r="CL253">
        <v>1</v>
      </c>
      <c r="CM253">
        <v>4</v>
      </c>
      <c r="CN253">
        <v>1</v>
      </c>
      <c r="CO253">
        <v>1</v>
      </c>
      <c r="CP253">
        <v>1</v>
      </c>
      <c r="CQ253">
        <v>1</v>
      </c>
      <c r="CR253">
        <v>1</v>
      </c>
      <c r="CS253">
        <v>1</v>
      </c>
      <c r="CT253">
        <v>1</v>
      </c>
      <c r="CU253">
        <v>1</v>
      </c>
      <c r="CV253">
        <v>2</v>
      </c>
      <c r="CX253">
        <v>2</v>
      </c>
      <c r="CY253">
        <v>1</v>
      </c>
      <c r="CZ253">
        <v>1</v>
      </c>
      <c r="DA253">
        <v>2</v>
      </c>
      <c r="DB253">
        <v>1</v>
      </c>
      <c r="DC253">
        <v>9</v>
      </c>
      <c r="DD253">
        <v>2</v>
      </c>
      <c r="DE253">
        <v>1</v>
      </c>
      <c r="DF253">
        <v>2</v>
      </c>
      <c r="DG253">
        <v>2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1</v>
      </c>
      <c r="DN253">
        <v>1</v>
      </c>
      <c r="DO253">
        <v>1</v>
      </c>
      <c r="DP253">
        <v>1</v>
      </c>
      <c r="DQ253">
        <v>7</v>
      </c>
      <c r="DR253">
        <v>1</v>
      </c>
      <c r="DW253">
        <v>2</v>
      </c>
      <c r="DX253">
        <v>8</v>
      </c>
      <c r="DY253">
        <v>1</v>
      </c>
      <c r="DZ253">
        <v>1</v>
      </c>
      <c r="EA253" t="s">
        <v>2398</v>
      </c>
      <c r="EB253">
        <v>747</v>
      </c>
      <c r="EC253">
        <v>12.45</v>
      </c>
      <c r="EE253">
        <v>2</v>
      </c>
      <c r="EF253">
        <v>1</v>
      </c>
      <c r="EG253" t="s">
        <v>199</v>
      </c>
      <c r="EI253">
        <v>1</v>
      </c>
      <c r="EJ253">
        <v>1</v>
      </c>
      <c r="EK253">
        <v>2</v>
      </c>
      <c r="EL253">
        <v>6</v>
      </c>
      <c r="EM253">
        <v>20</v>
      </c>
      <c r="ET253" t="s">
        <v>1136</v>
      </c>
      <c r="EU253" t="s">
        <v>201</v>
      </c>
      <c r="EV253" t="s">
        <v>202</v>
      </c>
      <c r="EZ253">
        <v>1240</v>
      </c>
      <c r="FA253" t="s">
        <v>2204</v>
      </c>
      <c r="FB253" t="s">
        <v>204</v>
      </c>
      <c r="FC253">
        <v>0</v>
      </c>
      <c r="FD253" t="s">
        <v>2400</v>
      </c>
      <c r="FE253" t="s">
        <v>2401</v>
      </c>
      <c r="FF253">
        <v>12</v>
      </c>
      <c r="FI253">
        <v>7.5</v>
      </c>
      <c r="FJ253">
        <v>4</v>
      </c>
      <c r="FK253" t="s">
        <v>2220</v>
      </c>
      <c r="FL253">
        <v>0.5</v>
      </c>
      <c r="FM253">
        <v>0</v>
      </c>
      <c r="FN253" t="s">
        <v>2207</v>
      </c>
      <c r="FO253">
        <v>0</v>
      </c>
      <c r="FP253">
        <v>1</v>
      </c>
      <c r="FQ253">
        <v>0</v>
      </c>
      <c r="FR253">
        <v>0</v>
      </c>
      <c r="FS253" t="s">
        <v>2182</v>
      </c>
    </row>
    <row r="254" spans="1:175" x14ac:dyDescent="0.3">
      <c r="A254">
        <v>8616</v>
      </c>
      <c r="B254" t="s">
        <v>2787</v>
      </c>
      <c r="C254" t="s">
        <v>194</v>
      </c>
      <c r="D254" t="s">
        <v>2788</v>
      </c>
      <c r="E254" t="s">
        <v>227</v>
      </c>
      <c r="F254" t="s">
        <v>565</v>
      </c>
      <c r="G254">
        <v>1</v>
      </c>
      <c r="H254">
        <v>1</v>
      </c>
      <c r="I254">
        <v>2</v>
      </c>
      <c r="J254">
        <v>2</v>
      </c>
      <c r="O254">
        <v>1</v>
      </c>
      <c r="P254">
        <v>0</v>
      </c>
      <c r="Q254">
        <v>1</v>
      </c>
      <c r="R254">
        <v>2</v>
      </c>
      <c r="U254">
        <v>2</v>
      </c>
      <c r="W254">
        <v>1</v>
      </c>
      <c r="Y254">
        <v>1</v>
      </c>
      <c r="Z254">
        <v>1</v>
      </c>
      <c r="AA254">
        <v>1</v>
      </c>
      <c r="AB254">
        <v>2010</v>
      </c>
      <c r="AC254">
        <v>1</v>
      </c>
      <c r="AD254">
        <v>1</v>
      </c>
      <c r="AE254">
        <v>3</v>
      </c>
      <c r="AF254">
        <v>5</v>
      </c>
      <c r="AG254">
        <v>1</v>
      </c>
      <c r="AV254">
        <v>2</v>
      </c>
      <c r="AX254">
        <v>4</v>
      </c>
      <c r="AY254">
        <v>2</v>
      </c>
      <c r="BB254">
        <v>1</v>
      </c>
      <c r="BC254">
        <v>35</v>
      </c>
      <c r="BD254">
        <v>2</v>
      </c>
      <c r="BE254">
        <v>1</v>
      </c>
      <c r="BY254">
        <v>1</v>
      </c>
      <c r="BZ254">
        <v>1</v>
      </c>
      <c r="CA254">
        <v>1</v>
      </c>
      <c r="CB254">
        <v>2</v>
      </c>
      <c r="CC254">
        <v>2</v>
      </c>
      <c r="CD254">
        <v>2</v>
      </c>
      <c r="CE254">
        <v>2</v>
      </c>
      <c r="CF254">
        <v>1</v>
      </c>
      <c r="CG254">
        <v>2</v>
      </c>
      <c r="CH254">
        <v>3</v>
      </c>
      <c r="CI254">
        <v>2</v>
      </c>
      <c r="CJ254">
        <v>2</v>
      </c>
      <c r="CK254">
        <v>7</v>
      </c>
      <c r="CL254">
        <v>2</v>
      </c>
      <c r="CM254">
        <v>1</v>
      </c>
      <c r="CN254">
        <v>1</v>
      </c>
      <c r="CO254">
        <v>1</v>
      </c>
      <c r="CP254">
        <v>1</v>
      </c>
      <c r="CQ254">
        <v>1</v>
      </c>
      <c r="CR254">
        <v>1</v>
      </c>
      <c r="CS254">
        <v>0</v>
      </c>
      <c r="CV254">
        <v>1</v>
      </c>
      <c r="CW254">
        <v>1</v>
      </c>
      <c r="CX254">
        <v>3</v>
      </c>
      <c r="CY254">
        <v>2</v>
      </c>
      <c r="CZ254">
        <v>1</v>
      </c>
      <c r="DA254">
        <v>4</v>
      </c>
      <c r="DB254">
        <v>1</v>
      </c>
      <c r="DC254">
        <v>2</v>
      </c>
      <c r="DD254">
        <v>6</v>
      </c>
      <c r="DE254">
        <v>1</v>
      </c>
      <c r="DF254">
        <v>2</v>
      </c>
      <c r="DH254">
        <v>0</v>
      </c>
      <c r="DI254">
        <v>0</v>
      </c>
      <c r="DJ254">
        <v>2</v>
      </c>
      <c r="DO254">
        <v>1</v>
      </c>
      <c r="DP254">
        <v>2</v>
      </c>
      <c r="DQ254">
        <v>5</v>
      </c>
      <c r="DR254">
        <v>1</v>
      </c>
      <c r="DW254">
        <v>2</v>
      </c>
      <c r="DX254">
        <v>3</v>
      </c>
      <c r="DY254">
        <v>1</v>
      </c>
      <c r="DZ254">
        <v>1</v>
      </c>
      <c r="EA254" t="s">
        <v>1617</v>
      </c>
      <c r="EB254">
        <v>660</v>
      </c>
      <c r="EC254">
        <v>11</v>
      </c>
      <c r="EE254">
        <v>2</v>
      </c>
      <c r="EF254">
        <v>1</v>
      </c>
      <c r="EG254" t="s">
        <v>393</v>
      </c>
      <c r="EI254">
        <v>1</v>
      </c>
      <c r="EJ254">
        <v>1</v>
      </c>
      <c r="EK254">
        <v>2</v>
      </c>
      <c r="EL254">
        <v>6</v>
      </c>
      <c r="EM254">
        <v>20</v>
      </c>
      <c r="ET254" t="s">
        <v>1136</v>
      </c>
      <c r="EU254" t="s">
        <v>201</v>
      </c>
      <c r="EV254" t="s">
        <v>202</v>
      </c>
      <c r="EZ254">
        <v>1240</v>
      </c>
      <c r="FA254" t="s">
        <v>2204</v>
      </c>
      <c r="FB254" t="s">
        <v>204</v>
      </c>
      <c r="FC254">
        <v>0</v>
      </c>
      <c r="FD254" t="s">
        <v>2429</v>
      </c>
      <c r="FE254" t="s">
        <v>2401</v>
      </c>
      <c r="FF254">
        <v>12</v>
      </c>
      <c r="FI254">
        <v>7.5</v>
      </c>
      <c r="FJ254">
        <v>4</v>
      </c>
      <c r="FK254" t="s">
        <v>2206</v>
      </c>
      <c r="FL254">
        <v>3.5</v>
      </c>
      <c r="FM254">
        <v>1</v>
      </c>
      <c r="FN254" t="s">
        <v>2221</v>
      </c>
      <c r="FO254">
        <v>0</v>
      </c>
      <c r="FP254">
        <v>1</v>
      </c>
      <c r="FQ254">
        <v>0</v>
      </c>
      <c r="FR254">
        <v>0</v>
      </c>
      <c r="FS254" t="s">
        <v>2182</v>
      </c>
    </row>
    <row r="255" spans="1:175" x14ac:dyDescent="0.3">
      <c r="A255">
        <v>8831</v>
      </c>
      <c r="B255" t="s">
        <v>2789</v>
      </c>
      <c r="C255" t="s">
        <v>194</v>
      </c>
      <c r="D255" t="s">
        <v>2790</v>
      </c>
      <c r="E255" t="s">
        <v>227</v>
      </c>
      <c r="F255" t="s">
        <v>2791</v>
      </c>
      <c r="G255">
        <v>1</v>
      </c>
      <c r="H255">
        <v>1</v>
      </c>
      <c r="I255">
        <v>2</v>
      </c>
      <c r="J255">
        <v>1</v>
      </c>
      <c r="K255">
        <v>2</v>
      </c>
      <c r="O255">
        <v>1</v>
      </c>
      <c r="P255">
        <v>1</v>
      </c>
      <c r="Q255">
        <v>2</v>
      </c>
      <c r="R255">
        <v>3</v>
      </c>
      <c r="T255">
        <v>4</v>
      </c>
      <c r="U255">
        <v>1</v>
      </c>
      <c r="W255">
        <v>1</v>
      </c>
      <c r="Y255">
        <v>1</v>
      </c>
      <c r="Z255">
        <v>1</v>
      </c>
      <c r="AA255">
        <v>1</v>
      </c>
      <c r="AB255">
        <v>2013</v>
      </c>
      <c r="AC255">
        <v>2</v>
      </c>
      <c r="AD255">
        <v>4</v>
      </c>
      <c r="AE255">
        <v>1</v>
      </c>
      <c r="AF255">
        <v>4</v>
      </c>
      <c r="AG255">
        <v>1</v>
      </c>
      <c r="AV255">
        <v>3</v>
      </c>
      <c r="AX255">
        <v>1</v>
      </c>
      <c r="AY255">
        <v>1</v>
      </c>
      <c r="BB255">
        <v>-98</v>
      </c>
      <c r="BD255">
        <v>2</v>
      </c>
      <c r="BE255">
        <v>1</v>
      </c>
      <c r="BF255">
        <v>1</v>
      </c>
      <c r="BG255">
        <v>1</v>
      </c>
      <c r="BH255">
        <v>2</v>
      </c>
      <c r="BI255">
        <v>2</v>
      </c>
      <c r="BJ255">
        <v>2</v>
      </c>
      <c r="BK255">
        <v>6</v>
      </c>
      <c r="BL255">
        <v>6</v>
      </c>
      <c r="BS255">
        <v>5</v>
      </c>
      <c r="BU255">
        <v>2</v>
      </c>
      <c r="BW255">
        <v>2</v>
      </c>
      <c r="BX255">
        <v>1</v>
      </c>
      <c r="BY255">
        <v>1</v>
      </c>
      <c r="BZ255">
        <v>1</v>
      </c>
      <c r="CA255">
        <v>2</v>
      </c>
      <c r="CB255">
        <v>1</v>
      </c>
      <c r="CC255">
        <v>1</v>
      </c>
      <c r="CD255">
        <v>2</v>
      </c>
      <c r="CE255">
        <v>2</v>
      </c>
      <c r="CF255">
        <v>1</v>
      </c>
      <c r="CG255">
        <v>2</v>
      </c>
      <c r="CH255">
        <v>1</v>
      </c>
      <c r="CI255">
        <v>3</v>
      </c>
      <c r="CJ255">
        <v>1</v>
      </c>
      <c r="CK255">
        <v>7</v>
      </c>
      <c r="CL255">
        <v>2</v>
      </c>
      <c r="CM255">
        <v>1</v>
      </c>
      <c r="CN255">
        <v>1</v>
      </c>
      <c r="CO255">
        <v>3</v>
      </c>
      <c r="CP255">
        <v>1</v>
      </c>
      <c r="CQ255">
        <v>3</v>
      </c>
      <c r="CR255">
        <v>1</v>
      </c>
      <c r="CS255">
        <v>1</v>
      </c>
      <c r="CT255">
        <v>1</v>
      </c>
      <c r="CU255">
        <v>1</v>
      </c>
      <c r="CV255">
        <v>2</v>
      </c>
      <c r="CX255">
        <v>2</v>
      </c>
      <c r="CY255">
        <v>1</v>
      </c>
      <c r="CZ255">
        <v>1</v>
      </c>
      <c r="DA255">
        <v>5</v>
      </c>
      <c r="DB255">
        <v>1</v>
      </c>
      <c r="DC255">
        <v>25</v>
      </c>
      <c r="DD255">
        <v>1</v>
      </c>
      <c r="DE255">
        <v>1</v>
      </c>
      <c r="DF255">
        <v>7</v>
      </c>
      <c r="DG255">
        <v>7</v>
      </c>
      <c r="DH255">
        <v>3</v>
      </c>
      <c r="DI255">
        <v>0</v>
      </c>
      <c r="DJ255">
        <v>0</v>
      </c>
      <c r="DK255">
        <v>0</v>
      </c>
      <c r="DL255">
        <v>0</v>
      </c>
      <c r="DM255">
        <v>2</v>
      </c>
      <c r="DN255">
        <v>2</v>
      </c>
      <c r="DO255">
        <v>1</v>
      </c>
      <c r="DP255">
        <v>2</v>
      </c>
      <c r="DQ255">
        <v>6</v>
      </c>
      <c r="DR255">
        <v>1</v>
      </c>
      <c r="DW255">
        <v>2</v>
      </c>
      <c r="DX255">
        <v>9</v>
      </c>
      <c r="DY255">
        <v>1</v>
      </c>
      <c r="DZ255">
        <v>2</v>
      </c>
      <c r="EA255" t="s">
        <v>404</v>
      </c>
      <c r="EB255">
        <v>1140</v>
      </c>
      <c r="EC255">
        <v>19</v>
      </c>
      <c r="EE255">
        <v>2</v>
      </c>
      <c r="EF255">
        <v>1</v>
      </c>
      <c r="EG255" t="s">
        <v>1051</v>
      </c>
      <c r="EI255">
        <v>1</v>
      </c>
      <c r="EJ255">
        <v>1</v>
      </c>
      <c r="EK255">
        <v>3</v>
      </c>
      <c r="EL255">
        <v>6</v>
      </c>
      <c r="EM255">
        <v>21</v>
      </c>
      <c r="ET255" t="s">
        <v>1220</v>
      </c>
      <c r="EU255" t="s">
        <v>201</v>
      </c>
      <c r="EV255" t="s">
        <v>202</v>
      </c>
      <c r="EZ255">
        <v>1240</v>
      </c>
      <c r="FA255" t="s">
        <v>237</v>
      </c>
      <c r="FB255" t="s">
        <v>204</v>
      </c>
      <c r="FC255">
        <v>0</v>
      </c>
      <c r="FD255" t="s">
        <v>2406</v>
      </c>
      <c r="FE255" t="s">
        <v>2401</v>
      </c>
      <c r="FF255">
        <v>12</v>
      </c>
      <c r="FI255">
        <v>12.5</v>
      </c>
      <c r="FJ255">
        <v>4</v>
      </c>
      <c r="FK255" t="s">
        <v>2233</v>
      </c>
      <c r="FL255">
        <v>0.5</v>
      </c>
      <c r="FM255">
        <v>1</v>
      </c>
      <c r="FN255" t="s">
        <v>2221</v>
      </c>
      <c r="FO255">
        <v>1</v>
      </c>
      <c r="FP255">
        <v>0</v>
      </c>
      <c r="FQ255">
        <v>0</v>
      </c>
      <c r="FR255">
        <v>0</v>
      </c>
      <c r="FS255" t="s">
        <v>2214</v>
      </c>
    </row>
    <row r="256" spans="1:175" x14ac:dyDescent="0.3">
      <c r="A256">
        <v>8848</v>
      </c>
      <c r="B256" t="s">
        <v>1229</v>
      </c>
      <c r="C256" t="s">
        <v>265</v>
      </c>
      <c r="D256" t="s">
        <v>1230</v>
      </c>
      <c r="E256" t="s">
        <v>372</v>
      </c>
      <c r="F256" t="s">
        <v>1231</v>
      </c>
      <c r="G256">
        <v>1</v>
      </c>
      <c r="H256">
        <v>1</v>
      </c>
      <c r="I256">
        <v>2</v>
      </c>
      <c r="J256">
        <v>1</v>
      </c>
      <c r="K256">
        <v>2</v>
      </c>
      <c r="O256">
        <v>1</v>
      </c>
      <c r="P256">
        <v>1</v>
      </c>
      <c r="Q256">
        <v>2</v>
      </c>
      <c r="R256">
        <v>2</v>
      </c>
      <c r="U256">
        <v>1</v>
      </c>
      <c r="W256">
        <v>1</v>
      </c>
      <c r="Y256">
        <v>1</v>
      </c>
      <c r="Z256">
        <v>1</v>
      </c>
      <c r="AA256">
        <v>1</v>
      </c>
      <c r="AB256">
        <v>2008</v>
      </c>
      <c r="AC256">
        <v>1</v>
      </c>
      <c r="AD256">
        <v>3</v>
      </c>
      <c r="AE256">
        <v>1</v>
      </c>
      <c r="AF256">
        <v>2</v>
      </c>
      <c r="AG256">
        <v>1</v>
      </c>
      <c r="AV256">
        <v>2</v>
      </c>
      <c r="AX256">
        <v>-98</v>
      </c>
      <c r="AY256">
        <v>-97</v>
      </c>
      <c r="BD256">
        <v>2</v>
      </c>
      <c r="BE256">
        <v>1</v>
      </c>
      <c r="BF256">
        <v>1</v>
      </c>
      <c r="BG256">
        <v>1</v>
      </c>
      <c r="BH256">
        <v>1</v>
      </c>
      <c r="BJ256">
        <v>1</v>
      </c>
      <c r="BK256">
        <v>-98</v>
      </c>
      <c r="BL256">
        <v>2</v>
      </c>
      <c r="BS256">
        <v>3</v>
      </c>
      <c r="BW256">
        <v>-98</v>
      </c>
      <c r="BX256">
        <v>1</v>
      </c>
      <c r="BY256">
        <v>1</v>
      </c>
      <c r="BZ256">
        <v>1</v>
      </c>
      <c r="CA256">
        <v>2</v>
      </c>
      <c r="CB256">
        <v>2</v>
      </c>
      <c r="CC256">
        <v>1</v>
      </c>
      <c r="CD256">
        <v>2</v>
      </c>
      <c r="CE256">
        <v>1</v>
      </c>
      <c r="CF256">
        <v>2</v>
      </c>
      <c r="CG256">
        <v>2</v>
      </c>
      <c r="CH256">
        <v>1</v>
      </c>
      <c r="CI256">
        <v>2</v>
      </c>
      <c r="CJ256">
        <v>2</v>
      </c>
      <c r="CK256">
        <v>3</v>
      </c>
      <c r="CL256">
        <v>2</v>
      </c>
      <c r="CM256">
        <v>4</v>
      </c>
      <c r="CN256">
        <v>1</v>
      </c>
      <c r="CO256">
        <v>1</v>
      </c>
      <c r="CP256">
        <v>1</v>
      </c>
      <c r="CQ256">
        <v>1</v>
      </c>
      <c r="CR256">
        <v>1</v>
      </c>
      <c r="CS256">
        <v>0</v>
      </c>
      <c r="CV256">
        <v>2</v>
      </c>
      <c r="CX256">
        <v>2</v>
      </c>
      <c r="CY256">
        <v>3</v>
      </c>
      <c r="CZ256">
        <v>1</v>
      </c>
      <c r="DA256">
        <v>2</v>
      </c>
      <c r="DB256">
        <v>1</v>
      </c>
      <c r="DC256">
        <v>19</v>
      </c>
      <c r="DD256">
        <v>1</v>
      </c>
      <c r="DE256">
        <v>1</v>
      </c>
      <c r="DF256">
        <v>1</v>
      </c>
      <c r="DH256">
        <v>0</v>
      </c>
      <c r="DI256">
        <v>0</v>
      </c>
      <c r="DJ256">
        <v>0</v>
      </c>
      <c r="DK256">
        <v>0</v>
      </c>
      <c r="DL256">
        <v>1</v>
      </c>
      <c r="DO256">
        <v>2</v>
      </c>
      <c r="DP256">
        <v>2</v>
      </c>
      <c r="DQ256">
        <v>7</v>
      </c>
      <c r="DR256">
        <v>1</v>
      </c>
      <c r="DW256">
        <v>2</v>
      </c>
      <c r="DX256">
        <v>3</v>
      </c>
      <c r="DY256">
        <v>1</v>
      </c>
      <c r="DZ256">
        <v>1</v>
      </c>
      <c r="EA256" t="s">
        <v>1232</v>
      </c>
      <c r="EB256">
        <v>819</v>
      </c>
      <c r="EC256">
        <v>13.65</v>
      </c>
      <c r="EE256">
        <v>2</v>
      </c>
      <c r="EF256">
        <v>1</v>
      </c>
      <c r="EG256" t="s">
        <v>729</v>
      </c>
      <c r="EI256">
        <v>1</v>
      </c>
      <c r="EJ256">
        <v>1</v>
      </c>
      <c r="EK256">
        <v>3</v>
      </c>
      <c r="EL256">
        <v>15</v>
      </c>
      <c r="EM256">
        <v>39</v>
      </c>
      <c r="ET256" t="s">
        <v>1220</v>
      </c>
      <c r="EU256" t="s">
        <v>201</v>
      </c>
      <c r="EV256" t="s">
        <v>202</v>
      </c>
      <c r="EZ256">
        <v>2768</v>
      </c>
      <c r="FA256" t="s">
        <v>237</v>
      </c>
      <c r="FB256" t="s">
        <v>204</v>
      </c>
      <c r="FC256">
        <v>0</v>
      </c>
      <c r="FD256" t="s">
        <v>2429</v>
      </c>
      <c r="FE256" t="s">
        <v>2401</v>
      </c>
      <c r="FF256">
        <v>12</v>
      </c>
      <c r="FI256">
        <v>25</v>
      </c>
      <c r="FJ256">
        <v>2</v>
      </c>
      <c r="FK256" t="s">
        <v>2220</v>
      </c>
      <c r="FL256">
        <v>0.5</v>
      </c>
      <c r="FM256">
        <v>1</v>
      </c>
      <c r="FN256" t="s">
        <v>2221</v>
      </c>
      <c r="FO256">
        <v>1</v>
      </c>
      <c r="FP256">
        <v>0</v>
      </c>
      <c r="FQ256">
        <v>0</v>
      </c>
      <c r="FR256">
        <v>0</v>
      </c>
      <c r="FS256" t="s">
        <v>202</v>
      </c>
    </row>
    <row r="257" spans="1:175" x14ac:dyDescent="0.3">
      <c r="A257">
        <v>8976</v>
      </c>
      <c r="B257" t="s">
        <v>2792</v>
      </c>
      <c r="C257" t="s">
        <v>212</v>
      </c>
      <c r="D257" t="s">
        <v>2793</v>
      </c>
      <c r="E257" t="s">
        <v>808</v>
      </c>
      <c r="F257" t="s">
        <v>2794</v>
      </c>
      <c r="G257">
        <v>1</v>
      </c>
      <c r="H257">
        <v>1</v>
      </c>
      <c r="I257">
        <v>2</v>
      </c>
      <c r="J257">
        <v>2</v>
      </c>
      <c r="O257">
        <v>1</v>
      </c>
      <c r="P257">
        <v>0</v>
      </c>
      <c r="Q257">
        <v>1</v>
      </c>
      <c r="R257">
        <v>3</v>
      </c>
      <c r="T257">
        <v>2</v>
      </c>
      <c r="U257">
        <v>2</v>
      </c>
      <c r="W257">
        <v>2</v>
      </c>
      <c r="Y257">
        <v>1</v>
      </c>
      <c r="Z257">
        <v>1</v>
      </c>
      <c r="AA257">
        <v>1</v>
      </c>
      <c r="AB257">
        <v>2010</v>
      </c>
      <c r="AC257">
        <v>1</v>
      </c>
      <c r="AD257">
        <v>1</v>
      </c>
      <c r="AE257">
        <v>4</v>
      </c>
      <c r="AF257">
        <v>6</v>
      </c>
      <c r="AG257">
        <v>1</v>
      </c>
      <c r="AV257">
        <v>4</v>
      </c>
      <c r="AX257">
        <v>8</v>
      </c>
      <c r="AY257">
        <v>2</v>
      </c>
      <c r="BD257">
        <v>2</v>
      </c>
      <c r="BE257">
        <v>2</v>
      </c>
      <c r="BY257">
        <v>2</v>
      </c>
      <c r="BZ257">
        <v>2</v>
      </c>
      <c r="CA257">
        <v>1</v>
      </c>
      <c r="CB257">
        <v>1</v>
      </c>
      <c r="CC257">
        <v>1</v>
      </c>
      <c r="CD257">
        <v>1</v>
      </c>
      <c r="CE257">
        <v>2</v>
      </c>
      <c r="CF257">
        <v>2</v>
      </c>
      <c r="CG257">
        <v>2</v>
      </c>
      <c r="CH257">
        <v>2</v>
      </c>
      <c r="CI257">
        <v>2</v>
      </c>
      <c r="CJ257">
        <v>1</v>
      </c>
      <c r="CK257">
        <v>5</v>
      </c>
      <c r="CL257">
        <v>5</v>
      </c>
      <c r="CM257">
        <v>4</v>
      </c>
      <c r="CN257">
        <v>1</v>
      </c>
      <c r="CO257">
        <v>1</v>
      </c>
      <c r="CP257">
        <v>1</v>
      </c>
      <c r="CQ257">
        <v>1</v>
      </c>
      <c r="CR257">
        <v>1</v>
      </c>
      <c r="CS257">
        <v>0</v>
      </c>
      <c r="CV257">
        <v>1</v>
      </c>
      <c r="CW257">
        <v>1</v>
      </c>
      <c r="CX257">
        <v>1</v>
      </c>
      <c r="CY257">
        <v>5</v>
      </c>
      <c r="CZ257">
        <v>1</v>
      </c>
      <c r="DA257">
        <v>1</v>
      </c>
      <c r="DB257">
        <v>1</v>
      </c>
      <c r="DC257">
        <v>1.5</v>
      </c>
      <c r="DD257">
        <v>-97</v>
      </c>
      <c r="DE257">
        <v>1</v>
      </c>
      <c r="DF257">
        <v>1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1</v>
      </c>
      <c r="DO257">
        <v>2</v>
      </c>
      <c r="DP257">
        <v>2</v>
      </c>
      <c r="DQ257">
        <v>5</v>
      </c>
      <c r="DR257">
        <v>2</v>
      </c>
      <c r="DW257">
        <v>2</v>
      </c>
      <c r="DX257">
        <v>1</v>
      </c>
      <c r="DY257">
        <v>1</v>
      </c>
      <c r="DZ257">
        <v>1</v>
      </c>
      <c r="EA257" t="s">
        <v>2795</v>
      </c>
      <c r="EB257">
        <v>1243</v>
      </c>
      <c r="EC257">
        <v>20.72</v>
      </c>
      <c r="EE257">
        <v>2</v>
      </c>
      <c r="EF257">
        <v>1</v>
      </c>
      <c r="EG257" t="s">
        <v>230</v>
      </c>
      <c r="EI257">
        <v>1</v>
      </c>
      <c r="EJ257">
        <v>1</v>
      </c>
      <c r="EK257">
        <v>2</v>
      </c>
      <c r="EL257">
        <v>11</v>
      </c>
      <c r="EM257">
        <v>30</v>
      </c>
      <c r="ET257" t="s">
        <v>1220</v>
      </c>
      <c r="EU257" t="s">
        <v>201</v>
      </c>
      <c r="EV257" t="s">
        <v>202</v>
      </c>
      <c r="EZ257">
        <v>1851</v>
      </c>
      <c r="FA257" t="s">
        <v>2204</v>
      </c>
      <c r="FB257" t="s">
        <v>204</v>
      </c>
      <c r="FC257">
        <v>0</v>
      </c>
      <c r="FD257" t="s">
        <v>2452</v>
      </c>
      <c r="FE257" t="s">
        <v>2401</v>
      </c>
      <c r="FF257">
        <v>12</v>
      </c>
      <c r="FI257">
        <v>2.5</v>
      </c>
      <c r="FJ257">
        <v>4</v>
      </c>
      <c r="FK257" t="s">
        <v>2206</v>
      </c>
      <c r="FL257">
        <v>7.5</v>
      </c>
      <c r="FM257">
        <v>1</v>
      </c>
      <c r="FN257" t="s">
        <v>2213</v>
      </c>
      <c r="FO257">
        <v>0</v>
      </c>
      <c r="FP257">
        <v>1</v>
      </c>
      <c r="FQ257">
        <v>0</v>
      </c>
      <c r="FR257">
        <v>0</v>
      </c>
      <c r="FS257" t="s">
        <v>205</v>
      </c>
    </row>
    <row r="258" spans="1:175" x14ac:dyDescent="0.3">
      <c r="A258">
        <v>9030</v>
      </c>
      <c r="B258" t="s">
        <v>2796</v>
      </c>
      <c r="C258" t="s">
        <v>194</v>
      </c>
      <c r="D258" t="s">
        <v>2797</v>
      </c>
      <c r="E258" t="s">
        <v>221</v>
      </c>
      <c r="F258" t="s">
        <v>2798</v>
      </c>
      <c r="G258">
        <v>1</v>
      </c>
      <c r="H258">
        <v>1</v>
      </c>
      <c r="I258">
        <v>2</v>
      </c>
      <c r="J258">
        <v>2</v>
      </c>
      <c r="O258">
        <v>1</v>
      </c>
      <c r="P258">
        <v>0</v>
      </c>
      <c r="Q258">
        <v>1</v>
      </c>
      <c r="R258">
        <v>2</v>
      </c>
      <c r="U258">
        <v>2</v>
      </c>
      <c r="W258">
        <v>1</v>
      </c>
      <c r="Y258">
        <v>1</v>
      </c>
      <c r="Z258">
        <v>1</v>
      </c>
      <c r="AA258">
        <v>1</v>
      </c>
      <c r="AB258">
        <v>2013</v>
      </c>
      <c r="AC258">
        <v>2</v>
      </c>
      <c r="AD258">
        <v>-98</v>
      </c>
      <c r="AE258">
        <v>-98</v>
      </c>
      <c r="AF258">
        <v>-98</v>
      </c>
      <c r="AG258">
        <v>2</v>
      </c>
      <c r="AH258">
        <v>-98</v>
      </c>
      <c r="AK258">
        <v>-98</v>
      </c>
      <c r="AR258">
        <v>4</v>
      </c>
      <c r="AU258">
        <v>1</v>
      </c>
      <c r="AV258">
        <v>4</v>
      </c>
      <c r="AX258">
        <v>3</v>
      </c>
      <c r="AY258">
        <v>2</v>
      </c>
      <c r="BB258">
        <v>1</v>
      </c>
      <c r="BC258">
        <v>20</v>
      </c>
      <c r="BD258">
        <v>1</v>
      </c>
      <c r="BY258">
        <v>2</v>
      </c>
      <c r="BZ258">
        <v>1</v>
      </c>
      <c r="CA258">
        <v>1</v>
      </c>
      <c r="CB258">
        <v>1</v>
      </c>
      <c r="CC258">
        <v>2</v>
      </c>
      <c r="CD258">
        <v>2</v>
      </c>
      <c r="CE258">
        <v>2</v>
      </c>
      <c r="CF258">
        <v>1</v>
      </c>
      <c r="CG258">
        <v>2</v>
      </c>
      <c r="CH258">
        <v>2</v>
      </c>
      <c r="CI258">
        <v>2</v>
      </c>
      <c r="CJ258">
        <v>2</v>
      </c>
      <c r="CK258">
        <v>7</v>
      </c>
      <c r="CL258">
        <v>1</v>
      </c>
      <c r="CM258">
        <v>4</v>
      </c>
      <c r="CN258">
        <v>1</v>
      </c>
      <c r="CO258">
        <v>1</v>
      </c>
      <c r="CP258">
        <v>1</v>
      </c>
      <c r="CQ258">
        <v>1</v>
      </c>
      <c r="CR258">
        <v>1</v>
      </c>
      <c r="CS258">
        <v>0</v>
      </c>
      <c r="CV258">
        <v>2</v>
      </c>
      <c r="CX258">
        <v>2</v>
      </c>
      <c r="CY258">
        <v>1</v>
      </c>
      <c r="CZ258">
        <v>1</v>
      </c>
      <c r="DA258">
        <v>2</v>
      </c>
      <c r="DB258">
        <v>1</v>
      </c>
      <c r="DC258">
        <v>0.9</v>
      </c>
      <c r="DD258">
        <v>1</v>
      </c>
      <c r="DE258">
        <v>1</v>
      </c>
      <c r="DF258">
        <v>4</v>
      </c>
      <c r="DH258">
        <v>2</v>
      </c>
      <c r="DI258">
        <v>0</v>
      </c>
      <c r="DJ258">
        <v>2</v>
      </c>
      <c r="DO258">
        <v>2</v>
      </c>
      <c r="DP258">
        <v>2</v>
      </c>
      <c r="DQ258">
        <v>5</v>
      </c>
      <c r="DR258">
        <v>1</v>
      </c>
      <c r="DW258">
        <v>2</v>
      </c>
      <c r="DX258">
        <v>1</v>
      </c>
      <c r="DY258">
        <v>1</v>
      </c>
      <c r="DZ258">
        <v>1</v>
      </c>
      <c r="EA258" t="s">
        <v>2799</v>
      </c>
      <c r="EB258">
        <v>669</v>
      </c>
      <c r="EC258">
        <v>11.15</v>
      </c>
      <c r="EE258">
        <v>2</v>
      </c>
      <c r="EF258">
        <v>1</v>
      </c>
      <c r="EG258" t="s">
        <v>548</v>
      </c>
      <c r="EI258">
        <v>1</v>
      </c>
      <c r="EJ258">
        <v>1</v>
      </c>
      <c r="EK258">
        <v>2</v>
      </c>
      <c r="EL258">
        <v>4</v>
      </c>
      <c r="EM258">
        <v>16</v>
      </c>
      <c r="ET258" t="s">
        <v>1220</v>
      </c>
      <c r="EU258" t="s">
        <v>201</v>
      </c>
      <c r="EV258" t="s">
        <v>202</v>
      </c>
      <c r="EZ258">
        <v>1286</v>
      </c>
      <c r="FA258" t="s">
        <v>2204</v>
      </c>
      <c r="FB258" t="s">
        <v>204</v>
      </c>
      <c r="FC258">
        <v>0</v>
      </c>
      <c r="FD258" t="s">
        <v>2452</v>
      </c>
      <c r="FE258" t="s">
        <v>2407</v>
      </c>
      <c r="FF258">
        <v>0</v>
      </c>
      <c r="FK258" t="s">
        <v>2233</v>
      </c>
      <c r="FM258">
        <v>0</v>
      </c>
      <c r="FN258" t="s">
        <v>2207</v>
      </c>
      <c r="FO258">
        <v>0</v>
      </c>
      <c r="FP258">
        <v>1</v>
      </c>
      <c r="FQ258">
        <v>0</v>
      </c>
      <c r="FR258">
        <v>0</v>
      </c>
      <c r="FS258" t="s">
        <v>2182</v>
      </c>
    </row>
    <row r="259" spans="1:175" x14ac:dyDescent="0.3">
      <c r="A259">
        <v>9087</v>
      </c>
      <c r="B259" t="s">
        <v>2800</v>
      </c>
      <c r="C259" t="s">
        <v>194</v>
      </c>
      <c r="D259" t="s">
        <v>2801</v>
      </c>
      <c r="E259" t="s">
        <v>221</v>
      </c>
      <c r="F259" t="s">
        <v>2802</v>
      </c>
      <c r="G259">
        <v>1</v>
      </c>
      <c r="H259">
        <v>1</v>
      </c>
      <c r="I259">
        <v>2</v>
      </c>
      <c r="J259">
        <v>2</v>
      </c>
      <c r="O259">
        <v>1</v>
      </c>
      <c r="P259">
        <v>0</v>
      </c>
      <c r="Q259">
        <v>1</v>
      </c>
      <c r="R259">
        <v>3</v>
      </c>
      <c r="T259">
        <v>2</v>
      </c>
      <c r="U259">
        <v>3</v>
      </c>
      <c r="V259">
        <v>3</v>
      </c>
      <c r="W259">
        <v>3</v>
      </c>
      <c r="X259">
        <v>2</v>
      </c>
      <c r="Y259">
        <v>1</v>
      </c>
      <c r="Z259">
        <v>1</v>
      </c>
      <c r="AA259">
        <v>1</v>
      </c>
      <c r="AB259">
        <v>2011</v>
      </c>
      <c r="AC259">
        <v>1</v>
      </c>
      <c r="AD259">
        <v>1</v>
      </c>
      <c r="AE259">
        <v>5</v>
      </c>
      <c r="AF259">
        <v>6</v>
      </c>
      <c r="AG259">
        <v>1</v>
      </c>
      <c r="AV259">
        <v>-98</v>
      </c>
      <c r="AX259">
        <v>3</v>
      </c>
      <c r="AY259">
        <v>-98</v>
      </c>
      <c r="BB259">
        <v>1</v>
      </c>
      <c r="BC259">
        <v>0</v>
      </c>
      <c r="BD259">
        <v>2</v>
      </c>
      <c r="BE259">
        <v>1</v>
      </c>
      <c r="BY259">
        <v>2</v>
      </c>
      <c r="BZ259">
        <v>1</v>
      </c>
      <c r="CA259">
        <v>2</v>
      </c>
      <c r="CB259">
        <v>1</v>
      </c>
      <c r="CC259">
        <v>2</v>
      </c>
      <c r="CD259">
        <v>1</v>
      </c>
      <c r="CE259">
        <v>1</v>
      </c>
      <c r="CF259">
        <v>1</v>
      </c>
      <c r="CG259">
        <v>1</v>
      </c>
      <c r="CH259">
        <v>1</v>
      </c>
      <c r="CI259">
        <v>1</v>
      </c>
      <c r="CJ259">
        <v>1</v>
      </c>
      <c r="CK259">
        <v>-98</v>
      </c>
      <c r="CL259">
        <v>1</v>
      </c>
      <c r="CM259">
        <v>6</v>
      </c>
      <c r="CN259">
        <v>1</v>
      </c>
      <c r="CO259">
        <v>2</v>
      </c>
      <c r="CP259">
        <v>1</v>
      </c>
      <c r="CQ259">
        <v>2</v>
      </c>
      <c r="CR259">
        <v>1</v>
      </c>
      <c r="CS259">
        <v>1</v>
      </c>
      <c r="CT259">
        <v>1</v>
      </c>
      <c r="CU259">
        <v>1</v>
      </c>
      <c r="CV259">
        <v>2</v>
      </c>
      <c r="CX259">
        <v>2</v>
      </c>
      <c r="CY259">
        <v>1</v>
      </c>
      <c r="CZ259">
        <v>1</v>
      </c>
      <c r="DA259">
        <v>4</v>
      </c>
      <c r="DB259">
        <v>1</v>
      </c>
      <c r="DC259">
        <v>0.7</v>
      </c>
      <c r="DD259">
        <v>3</v>
      </c>
      <c r="DE259">
        <v>1</v>
      </c>
      <c r="DF259">
        <v>2</v>
      </c>
      <c r="DG259">
        <v>2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2</v>
      </c>
      <c r="DO259">
        <v>1</v>
      </c>
      <c r="DP259">
        <v>1</v>
      </c>
      <c r="DQ259">
        <v>3</v>
      </c>
      <c r="DR259">
        <v>7</v>
      </c>
      <c r="DW259">
        <v>2</v>
      </c>
      <c r="DX259">
        <v>5</v>
      </c>
      <c r="DY259">
        <v>-98</v>
      </c>
      <c r="DZ259">
        <v>1</v>
      </c>
      <c r="EA259" t="s">
        <v>1429</v>
      </c>
      <c r="EB259">
        <v>1346</v>
      </c>
      <c r="EC259">
        <v>22.43</v>
      </c>
      <c r="EE259">
        <v>2</v>
      </c>
      <c r="EF259">
        <v>1</v>
      </c>
      <c r="EG259" t="s">
        <v>800</v>
      </c>
      <c r="EI259">
        <v>1</v>
      </c>
      <c r="EJ259">
        <v>1</v>
      </c>
      <c r="EK259">
        <v>2</v>
      </c>
      <c r="EL259">
        <v>4</v>
      </c>
      <c r="EM259">
        <v>16</v>
      </c>
      <c r="ET259" t="s">
        <v>1220</v>
      </c>
      <c r="EU259" t="s">
        <v>201</v>
      </c>
      <c r="EV259" t="s">
        <v>202</v>
      </c>
      <c r="EZ259">
        <v>1286</v>
      </c>
      <c r="FA259" t="s">
        <v>2204</v>
      </c>
      <c r="FB259" t="s">
        <v>204</v>
      </c>
      <c r="FC259">
        <v>0</v>
      </c>
      <c r="FD259" t="s">
        <v>2219</v>
      </c>
      <c r="FE259" t="s">
        <v>2401</v>
      </c>
      <c r="FF259">
        <v>12</v>
      </c>
      <c r="FI259">
        <v>2.5</v>
      </c>
      <c r="FJ259">
        <v>4</v>
      </c>
      <c r="FK259" t="s">
        <v>2206</v>
      </c>
      <c r="FL259">
        <v>20</v>
      </c>
      <c r="FM259">
        <v>1</v>
      </c>
      <c r="FN259" t="s">
        <v>2221</v>
      </c>
      <c r="FO259">
        <v>0</v>
      </c>
      <c r="FP259">
        <v>1</v>
      </c>
      <c r="FQ259">
        <v>0</v>
      </c>
      <c r="FR259">
        <v>0</v>
      </c>
      <c r="FS259" t="s">
        <v>2182</v>
      </c>
    </row>
    <row r="260" spans="1:175" x14ac:dyDescent="0.3">
      <c r="A260">
        <v>9116</v>
      </c>
      <c r="B260" t="s">
        <v>1277</v>
      </c>
      <c r="C260" t="s">
        <v>212</v>
      </c>
      <c r="D260" t="s">
        <v>1278</v>
      </c>
      <c r="E260" t="s">
        <v>293</v>
      </c>
      <c r="F260" t="s">
        <v>480</v>
      </c>
      <c r="G260">
        <v>1</v>
      </c>
      <c r="H260">
        <v>1</v>
      </c>
      <c r="I260">
        <v>2</v>
      </c>
      <c r="J260">
        <v>1</v>
      </c>
      <c r="K260">
        <v>2</v>
      </c>
      <c r="O260">
        <v>1</v>
      </c>
      <c r="P260">
        <v>1</v>
      </c>
      <c r="Q260">
        <v>2</v>
      </c>
      <c r="R260">
        <v>2</v>
      </c>
      <c r="U260">
        <v>2</v>
      </c>
      <c r="W260">
        <v>1</v>
      </c>
      <c r="Y260">
        <v>1</v>
      </c>
      <c r="Z260">
        <v>1</v>
      </c>
      <c r="AA260">
        <v>1</v>
      </c>
      <c r="AB260">
        <v>2012</v>
      </c>
      <c r="AC260">
        <v>1</v>
      </c>
      <c r="AD260">
        <v>1</v>
      </c>
      <c r="AE260">
        <v>5</v>
      </c>
      <c r="AF260">
        <v>6</v>
      </c>
      <c r="AG260">
        <v>1</v>
      </c>
      <c r="AV260">
        <v>2</v>
      </c>
      <c r="AX260">
        <v>6</v>
      </c>
      <c r="AY260">
        <v>2</v>
      </c>
      <c r="AZ260">
        <v>1</v>
      </c>
      <c r="BA260">
        <v>150</v>
      </c>
      <c r="BD260">
        <v>1</v>
      </c>
      <c r="BF260">
        <v>1</v>
      </c>
      <c r="BG260">
        <v>1</v>
      </c>
      <c r="BH260">
        <v>1</v>
      </c>
      <c r="BJ260">
        <v>1</v>
      </c>
      <c r="BK260">
        <v>5</v>
      </c>
      <c r="BL260">
        <v>-77</v>
      </c>
      <c r="BS260">
        <v>4</v>
      </c>
      <c r="BU260">
        <v>1</v>
      </c>
      <c r="BV260">
        <v>4</v>
      </c>
      <c r="BX260">
        <v>3</v>
      </c>
      <c r="BY260">
        <v>2</v>
      </c>
      <c r="BZ260">
        <v>1</v>
      </c>
      <c r="CA260">
        <v>1</v>
      </c>
      <c r="CB260">
        <v>2</v>
      </c>
      <c r="CC260">
        <v>1</v>
      </c>
      <c r="CD260">
        <v>2</v>
      </c>
      <c r="CE260">
        <v>1</v>
      </c>
      <c r="CF260">
        <v>1</v>
      </c>
      <c r="CG260">
        <v>2</v>
      </c>
      <c r="CH260">
        <v>2</v>
      </c>
      <c r="CI260">
        <v>2</v>
      </c>
      <c r="CJ260">
        <v>2</v>
      </c>
      <c r="CK260">
        <v>7</v>
      </c>
      <c r="CL260">
        <v>1</v>
      </c>
      <c r="CM260">
        <v>4</v>
      </c>
      <c r="CN260">
        <v>1</v>
      </c>
      <c r="CO260">
        <v>1</v>
      </c>
      <c r="CP260">
        <v>1</v>
      </c>
      <c r="CQ260">
        <v>1</v>
      </c>
      <c r="CR260">
        <v>1</v>
      </c>
      <c r="CS260">
        <v>0</v>
      </c>
      <c r="CV260">
        <v>2</v>
      </c>
      <c r="CX260">
        <v>2</v>
      </c>
      <c r="CY260">
        <v>7</v>
      </c>
      <c r="CZ260">
        <v>1</v>
      </c>
      <c r="DA260">
        <v>1</v>
      </c>
      <c r="DB260">
        <v>1</v>
      </c>
      <c r="DC260">
        <v>1</v>
      </c>
      <c r="DD260">
        <v>2</v>
      </c>
      <c r="DE260">
        <v>1</v>
      </c>
      <c r="DF260">
        <v>3</v>
      </c>
      <c r="DH260">
        <v>2</v>
      </c>
      <c r="DI260">
        <v>0</v>
      </c>
      <c r="DJ260">
        <v>0</v>
      </c>
      <c r="DK260">
        <v>0</v>
      </c>
      <c r="DL260">
        <v>1</v>
      </c>
      <c r="DO260">
        <v>2</v>
      </c>
      <c r="DP260">
        <v>2</v>
      </c>
      <c r="DQ260">
        <v>7</v>
      </c>
      <c r="DR260">
        <v>1</v>
      </c>
      <c r="DW260">
        <v>2</v>
      </c>
      <c r="DX260">
        <v>1</v>
      </c>
      <c r="DY260">
        <v>1</v>
      </c>
      <c r="DZ260">
        <v>2</v>
      </c>
      <c r="EA260" t="s">
        <v>1279</v>
      </c>
      <c r="EB260">
        <v>963</v>
      </c>
      <c r="EC260">
        <v>16.05</v>
      </c>
      <c r="EE260">
        <v>2</v>
      </c>
      <c r="EF260">
        <v>1</v>
      </c>
      <c r="EG260" t="s">
        <v>328</v>
      </c>
      <c r="EI260">
        <v>1</v>
      </c>
      <c r="EJ260">
        <v>1</v>
      </c>
      <c r="EK260">
        <v>3</v>
      </c>
      <c r="EL260">
        <v>10</v>
      </c>
      <c r="EM260">
        <v>29</v>
      </c>
      <c r="ET260" t="s">
        <v>1276</v>
      </c>
      <c r="EU260" t="s">
        <v>201</v>
      </c>
      <c r="EV260" t="s">
        <v>202</v>
      </c>
      <c r="EZ260">
        <v>1747</v>
      </c>
      <c r="FA260" t="s">
        <v>237</v>
      </c>
      <c r="FB260" t="s">
        <v>204</v>
      </c>
      <c r="FC260">
        <v>0</v>
      </c>
      <c r="FD260" t="s">
        <v>2429</v>
      </c>
      <c r="FE260" t="s">
        <v>2401</v>
      </c>
      <c r="FF260">
        <v>12</v>
      </c>
      <c r="FI260">
        <v>2.5</v>
      </c>
      <c r="FJ260">
        <v>4</v>
      </c>
      <c r="FK260" t="s">
        <v>2206</v>
      </c>
      <c r="FL260">
        <v>20</v>
      </c>
      <c r="FM260">
        <v>0</v>
      </c>
      <c r="FN260" t="s">
        <v>2207</v>
      </c>
      <c r="FO260">
        <v>0</v>
      </c>
      <c r="FP260">
        <v>1</v>
      </c>
      <c r="FQ260">
        <v>0</v>
      </c>
      <c r="FR260">
        <v>0</v>
      </c>
      <c r="FS260" t="s">
        <v>205</v>
      </c>
    </row>
    <row r="261" spans="1:175" x14ac:dyDescent="0.3">
      <c r="A261">
        <v>9353</v>
      </c>
      <c r="B261" t="s">
        <v>2803</v>
      </c>
      <c r="C261" t="s">
        <v>194</v>
      </c>
      <c r="D261" t="s">
        <v>2804</v>
      </c>
      <c r="E261" t="s">
        <v>196</v>
      </c>
      <c r="F261" t="s">
        <v>2805</v>
      </c>
      <c r="G261">
        <v>1</v>
      </c>
      <c r="H261">
        <v>1</v>
      </c>
      <c r="I261">
        <v>2</v>
      </c>
      <c r="J261">
        <v>2</v>
      </c>
      <c r="O261">
        <v>1</v>
      </c>
      <c r="P261">
        <v>0</v>
      </c>
      <c r="Q261">
        <v>1</v>
      </c>
      <c r="R261">
        <v>2</v>
      </c>
      <c r="U261">
        <v>1</v>
      </c>
      <c r="W261">
        <v>1</v>
      </c>
      <c r="Y261">
        <v>1</v>
      </c>
      <c r="Z261">
        <v>1</v>
      </c>
      <c r="AA261">
        <v>-98</v>
      </c>
      <c r="AC261">
        <v>2</v>
      </c>
      <c r="AD261">
        <v>4</v>
      </c>
      <c r="AE261">
        <v>1</v>
      </c>
      <c r="AF261">
        <v>-98</v>
      </c>
      <c r="AG261">
        <v>1</v>
      </c>
      <c r="AV261">
        <v>1</v>
      </c>
      <c r="AX261">
        <v>2</v>
      </c>
      <c r="AY261">
        <v>-77</v>
      </c>
      <c r="BB261">
        <v>-98</v>
      </c>
      <c r="BD261">
        <v>2</v>
      </c>
      <c r="BE261">
        <v>2</v>
      </c>
      <c r="BY261">
        <v>2</v>
      </c>
      <c r="BZ261">
        <v>1</v>
      </c>
      <c r="CA261">
        <v>1</v>
      </c>
      <c r="CB261">
        <v>2</v>
      </c>
      <c r="CC261">
        <v>2</v>
      </c>
      <c r="CD261">
        <v>2</v>
      </c>
      <c r="CE261">
        <v>2</v>
      </c>
      <c r="CF261">
        <v>1</v>
      </c>
      <c r="CG261">
        <v>2</v>
      </c>
      <c r="CH261">
        <v>2</v>
      </c>
      <c r="CI261">
        <v>1</v>
      </c>
      <c r="CJ261">
        <v>2</v>
      </c>
      <c r="CK261">
        <v>7</v>
      </c>
      <c r="CL261">
        <v>1</v>
      </c>
      <c r="CM261">
        <v>4</v>
      </c>
      <c r="CN261">
        <v>1</v>
      </c>
      <c r="CO261">
        <v>1</v>
      </c>
      <c r="CP261">
        <v>1</v>
      </c>
      <c r="CQ261">
        <v>1</v>
      </c>
      <c r="CR261">
        <v>1</v>
      </c>
      <c r="CS261">
        <v>1</v>
      </c>
      <c r="CT261">
        <v>1</v>
      </c>
      <c r="CU261">
        <v>1</v>
      </c>
      <c r="CV261">
        <v>2</v>
      </c>
      <c r="CX261">
        <v>2</v>
      </c>
      <c r="CY261">
        <v>1</v>
      </c>
      <c r="CZ261">
        <v>1</v>
      </c>
      <c r="DA261">
        <v>4</v>
      </c>
      <c r="DB261">
        <v>1</v>
      </c>
      <c r="DC261">
        <v>1</v>
      </c>
      <c r="DD261">
        <v>1</v>
      </c>
      <c r="DE261">
        <v>1</v>
      </c>
      <c r="DF261">
        <v>4</v>
      </c>
      <c r="DH261">
        <v>2</v>
      </c>
      <c r="DI261">
        <v>0</v>
      </c>
      <c r="DJ261">
        <v>1</v>
      </c>
      <c r="DK261">
        <v>1</v>
      </c>
      <c r="DO261">
        <v>2</v>
      </c>
      <c r="DP261">
        <v>2</v>
      </c>
      <c r="DQ261">
        <v>5</v>
      </c>
      <c r="DR261">
        <v>-98</v>
      </c>
      <c r="DW261">
        <v>2</v>
      </c>
      <c r="DX261">
        <v>-98</v>
      </c>
      <c r="DY261">
        <v>1</v>
      </c>
      <c r="DZ261">
        <v>2</v>
      </c>
      <c r="EA261" t="s">
        <v>795</v>
      </c>
      <c r="EB261">
        <v>737</v>
      </c>
      <c r="EC261">
        <v>12.28</v>
      </c>
      <c r="EE261">
        <v>2</v>
      </c>
      <c r="EF261">
        <v>1</v>
      </c>
      <c r="EG261" t="s">
        <v>529</v>
      </c>
      <c r="EI261">
        <v>1</v>
      </c>
      <c r="EJ261">
        <v>1</v>
      </c>
      <c r="EK261">
        <v>2</v>
      </c>
      <c r="EL261">
        <v>5</v>
      </c>
      <c r="EM261">
        <v>18</v>
      </c>
      <c r="ET261" t="s">
        <v>1276</v>
      </c>
      <c r="EU261" t="s">
        <v>201</v>
      </c>
      <c r="EV261" t="s">
        <v>202</v>
      </c>
      <c r="EZ261">
        <v>1752</v>
      </c>
      <c r="FA261" t="s">
        <v>2204</v>
      </c>
      <c r="FB261" t="s">
        <v>204</v>
      </c>
      <c r="FC261">
        <v>0</v>
      </c>
      <c r="FD261" t="s">
        <v>2400</v>
      </c>
      <c r="FE261" t="s">
        <v>2401</v>
      </c>
      <c r="FF261">
        <v>12</v>
      </c>
      <c r="FK261" t="s">
        <v>2233</v>
      </c>
      <c r="FL261">
        <v>0.5</v>
      </c>
      <c r="FM261">
        <v>1</v>
      </c>
      <c r="FN261" t="s">
        <v>2213</v>
      </c>
      <c r="FO261">
        <v>0</v>
      </c>
      <c r="FP261">
        <v>1</v>
      </c>
      <c r="FQ261">
        <v>0</v>
      </c>
      <c r="FR261">
        <v>0</v>
      </c>
      <c r="FS261" t="s">
        <v>2182</v>
      </c>
    </row>
    <row r="262" spans="1:175" x14ac:dyDescent="0.3">
      <c r="A262">
        <v>9435</v>
      </c>
      <c r="B262" t="s">
        <v>2806</v>
      </c>
      <c r="C262" t="s">
        <v>212</v>
      </c>
      <c r="D262" t="s">
        <v>2807</v>
      </c>
      <c r="E262" t="s">
        <v>214</v>
      </c>
      <c r="F262" t="s">
        <v>2808</v>
      </c>
      <c r="G262">
        <v>1</v>
      </c>
      <c r="H262">
        <v>1</v>
      </c>
      <c r="I262">
        <v>2</v>
      </c>
      <c r="J262">
        <v>2</v>
      </c>
      <c r="O262">
        <v>1</v>
      </c>
      <c r="P262">
        <v>0</v>
      </c>
      <c r="Q262">
        <v>1</v>
      </c>
      <c r="R262">
        <v>3</v>
      </c>
      <c r="T262">
        <v>2</v>
      </c>
      <c r="U262">
        <v>2</v>
      </c>
      <c r="W262">
        <v>2</v>
      </c>
      <c r="Y262">
        <v>1</v>
      </c>
      <c r="Z262">
        <v>1</v>
      </c>
      <c r="AA262">
        <v>1</v>
      </c>
      <c r="AB262">
        <v>2012</v>
      </c>
      <c r="AC262">
        <v>1</v>
      </c>
      <c r="AD262">
        <v>2</v>
      </c>
      <c r="AE262">
        <v>-98</v>
      </c>
      <c r="AF262">
        <v>5</v>
      </c>
      <c r="AG262">
        <v>1</v>
      </c>
      <c r="AV262">
        <v>1</v>
      </c>
      <c r="AX262">
        <v>8</v>
      </c>
      <c r="AY262">
        <v>2</v>
      </c>
      <c r="BD262">
        <v>1</v>
      </c>
      <c r="BY262">
        <v>-99</v>
      </c>
      <c r="BZ262">
        <v>1</v>
      </c>
      <c r="CA262">
        <v>2</v>
      </c>
      <c r="CB262">
        <v>2</v>
      </c>
      <c r="CC262">
        <v>2</v>
      </c>
      <c r="CD262">
        <v>2</v>
      </c>
      <c r="CE262">
        <v>2</v>
      </c>
      <c r="CF262">
        <v>2</v>
      </c>
      <c r="CG262">
        <v>2</v>
      </c>
      <c r="CH262">
        <v>1</v>
      </c>
      <c r="CI262">
        <v>1</v>
      </c>
      <c r="CJ262">
        <v>1</v>
      </c>
      <c r="CK262">
        <v>5</v>
      </c>
      <c r="CL262">
        <v>1</v>
      </c>
      <c r="CM262">
        <v>2</v>
      </c>
      <c r="CN262">
        <v>1</v>
      </c>
      <c r="CO262">
        <v>1</v>
      </c>
      <c r="CP262">
        <v>1</v>
      </c>
      <c r="CQ262">
        <v>1</v>
      </c>
      <c r="CR262">
        <v>1</v>
      </c>
      <c r="CS262">
        <v>0</v>
      </c>
      <c r="CV262">
        <v>-99</v>
      </c>
      <c r="CX262">
        <v>2</v>
      </c>
      <c r="CY262">
        <v>1</v>
      </c>
      <c r="CZ262">
        <v>1</v>
      </c>
      <c r="DA262">
        <v>3</v>
      </c>
      <c r="DB262">
        <v>1</v>
      </c>
      <c r="DC262">
        <v>5</v>
      </c>
      <c r="DD262">
        <v>4</v>
      </c>
      <c r="DE262">
        <v>1</v>
      </c>
      <c r="DF262">
        <v>4</v>
      </c>
      <c r="DH262">
        <v>2</v>
      </c>
      <c r="DI262">
        <v>2</v>
      </c>
      <c r="DO262">
        <v>2</v>
      </c>
      <c r="DP262">
        <v>2</v>
      </c>
      <c r="DQ262">
        <v>4</v>
      </c>
      <c r="DR262">
        <v>6</v>
      </c>
      <c r="DW262">
        <v>1</v>
      </c>
      <c r="DX262">
        <v>3</v>
      </c>
      <c r="DY262">
        <v>2</v>
      </c>
      <c r="DZ262">
        <v>1</v>
      </c>
      <c r="EA262" t="s">
        <v>2809</v>
      </c>
      <c r="EB262">
        <v>823</v>
      </c>
      <c r="EC262">
        <v>13.72</v>
      </c>
      <c r="EE262">
        <v>2</v>
      </c>
      <c r="EF262">
        <v>1</v>
      </c>
      <c r="EG262" t="s">
        <v>2810</v>
      </c>
      <c r="EI262">
        <v>1</v>
      </c>
      <c r="EJ262">
        <v>1</v>
      </c>
      <c r="EK262">
        <v>2</v>
      </c>
      <c r="EL262">
        <v>8</v>
      </c>
      <c r="EM262">
        <v>24</v>
      </c>
      <c r="ET262" t="s">
        <v>1276</v>
      </c>
      <c r="EU262" t="s">
        <v>201</v>
      </c>
      <c r="EV262" t="s">
        <v>1443</v>
      </c>
      <c r="EZ262">
        <v>1418</v>
      </c>
      <c r="FA262" t="s">
        <v>2204</v>
      </c>
      <c r="FB262" t="s">
        <v>204</v>
      </c>
      <c r="FC262">
        <v>0</v>
      </c>
      <c r="FD262" t="s">
        <v>2400</v>
      </c>
      <c r="FE262" t="s">
        <v>2401</v>
      </c>
      <c r="FF262">
        <v>12</v>
      </c>
      <c r="FI262">
        <v>7.5</v>
      </c>
      <c r="FJ262">
        <v>4</v>
      </c>
      <c r="FK262" t="s">
        <v>2212</v>
      </c>
      <c r="FM262">
        <v>0</v>
      </c>
      <c r="FN262" t="s">
        <v>2207</v>
      </c>
      <c r="FO262">
        <v>0</v>
      </c>
      <c r="FP262">
        <v>1</v>
      </c>
      <c r="FQ262">
        <v>0</v>
      </c>
      <c r="FR262">
        <v>0</v>
      </c>
      <c r="FS262" t="s">
        <v>205</v>
      </c>
    </row>
    <row r="263" spans="1:175" x14ac:dyDescent="0.3">
      <c r="A263">
        <v>9436</v>
      </c>
      <c r="B263" t="s">
        <v>2811</v>
      </c>
      <c r="C263" t="s">
        <v>194</v>
      </c>
      <c r="D263" t="s">
        <v>2812</v>
      </c>
      <c r="E263" t="s">
        <v>227</v>
      </c>
      <c r="F263" t="s">
        <v>2813</v>
      </c>
      <c r="G263">
        <v>1</v>
      </c>
      <c r="H263">
        <v>1</v>
      </c>
      <c r="I263">
        <v>2</v>
      </c>
      <c r="J263">
        <v>2</v>
      </c>
      <c r="O263">
        <v>1</v>
      </c>
      <c r="P263">
        <v>0</v>
      </c>
      <c r="Q263">
        <v>1</v>
      </c>
      <c r="R263">
        <v>2</v>
      </c>
      <c r="U263">
        <v>2</v>
      </c>
      <c r="W263">
        <v>1</v>
      </c>
      <c r="Y263">
        <v>1</v>
      </c>
      <c r="Z263">
        <v>1</v>
      </c>
      <c r="AA263">
        <v>1</v>
      </c>
      <c r="AB263">
        <v>2011</v>
      </c>
      <c r="AC263">
        <v>1</v>
      </c>
      <c r="AD263">
        <v>1</v>
      </c>
      <c r="AE263">
        <v>3</v>
      </c>
      <c r="AF263">
        <v>5</v>
      </c>
      <c r="AG263">
        <v>1</v>
      </c>
      <c r="AV263">
        <v>1</v>
      </c>
      <c r="AX263">
        <v>8</v>
      </c>
      <c r="AY263">
        <v>2</v>
      </c>
      <c r="BD263">
        <v>2</v>
      </c>
      <c r="BE263">
        <v>1</v>
      </c>
      <c r="BY263">
        <v>1</v>
      </c>
      <c r="BZ263">
        <v>1</v>
      </c>
      <c r="CA263">
        <v>1</v>
      </c>
      <c r="CB263">
        <v>2</v>
      </c>
      <c r="CC263">
        <v>1</v>
      </c>
      <c r="CD263">
        <v>2</v>
      </c>
      <c r="CE263">
        <v>2</v>
      </c>
      <c r="CF263">
        <v>1</v>
      </c>
      <c r="CG263">
        <v>3</v>
      </c>
      <c r="CH263">
        <v>2</v>
      </c>
      <c r="CI263">
        <v>2</v>
      </c>
      <c r="CJ263">
        <v>2</v>
      </c>
      <c r="CK263">
        <v>7</v>
      </c>
      <c r="CL263">
        <v>3</v>
      </c>
      <c r="CM263">
        <v>1</v>
      </c>
      <c r="CN263">
        <v>1</v>
      </c>
      <c r="CO263">
        <v>1</v>
      </c>
      <c r="CP263">
        <v>1</v>
      </c>
      <c r="CQ263">
        <v>1</v>
      </c>
      <c r="CR263">
        <v>1</v>
      </c>
      <c r="CS263">
        <v>0</v>
      </c>
      <c r="CV263">
        <v>1</v>
      </c>
      <c r="CW263">
        <v>1</v>
      </c>
      <c r="CX263">
        <v>1</v>
      </c>
      <c r="CY263">
        <v>1</v>
      </c>
      <c r="CZ263">
        <v>1</v>
      </c>
      <c r="DA263">
        <v>5</v>
      </c>
      <c r="DB263">
        <v>1</v>
      </c>
      <c r="DC263">
        <v>2</v>
      </c>
      <c r="DD263">
        <v>1</v>
      </c>
      <c r="DE263">
        <v>1</v>
      </c>
      <c r="DF263">
        <v>4</v>
      </c>
      <c r="DH263">
        <v>2</v>
      </c>
      <c r="DI263">
        <v>0</v>
      </c>
      <c r="DJ263">
        <v>0</v>
      </c>
      <c r="DK263">
        <v>2</v>
      </c>
      <c r="DO263">
        <v>1</v>
      </c>
      <c r="DP263">
        <v>1</v>
      </c>
      <c r="DQ263">
        <v>8</v>
      </c>
      <c r="DR263">
        <v>1</v>
      </c>
      <c r="DW263">
        <v>2</v>
      </c>
      <c r="DX263">
        <v>10</v>
      </c>
      <c r="DY263">
        <v>1</v>
      </c>
      <c r="DZ263">
        <v>1</v>
      </c>
      <c r="EA263" t="s">
        <v>360</v>
      </c>
      <c r="EB263">
        <v>514</v>
      </c>
      <c r="EC263">
        <v>8.57</v>
      </c>
      <c r="EE263">
        <v>2</v>
      </c>
      <c r="EF263">
        <v>1</v>
      </c>
      <c r="EG263" t="s">
        <v>302</v>
      </c>
      <c r="EI263">
        <v>1</v>
      </c>
      <c r="EJ263">
        <v>1</v>
      </c>
      <c r="EK263">
        <v>2</v>
      </c>
      <c r="EL263">
        <v>6</v>
      </c>
      <c r="EM263">
        <v>20</v>
      </c>
      <c r="ET263" t="s">
        <v>1276</v>
      </c>
      <c r="EU263" t="s">
        <v>201</v>
      </c>
      <c r="EV263" t="s">
        <v>202</v>
      </c>
      <c r="EZ263">
        <v>1240</v>
      </c>
      <c r="FA263" t="s">
        <v>2204</v>
      </c>
      <c r="FB263" t="s">
        <v>204</v>
      </c>
      <c r="FC263">
        <v>0</v>
      </c>
      <c r="FD263" t="s">
        <v>2400</v>
      </c>
      <c r="FE263" t="s">
        <v>2401</v>
      </c>
      <c r="FF263">
        <v>12</v>
      </c>
      <c r="FI263">
        <v>7.5</v>
      </c>
      <c r="FJ263">
        <v>4</v>
      </c>
      <c r="FK263" t="s">
        <v>2206</v>
      </c>
      <c r="FL263">
        <v>3.5</v>
      </c>
      <c r="FM263">
        <v>1</v>
      </c>
      <c r="FN263" t="s">
        <v>2221</v>
      </c>
      <c r="FO263">
        <v>0</v>
      </c>
      <c r="FP263">
        <v>1</v>
      </c>
      <c r="FQ263">
        <v>0</v>
      </c>
      <c r="FR263">
        <v>0</v>
      </c>
      <c r="FS263" t="s">
        <v>205</v>
      </c>
    </row>
    <row r="264" spans="1:175" x14ac:dyDescent="0.3">
      <c r="A264">
        <v>9496</v>
      </c>
      <c r="B264" t="s">
        <v>2814</v>
      </c>
      <c r="C264" t="s">
        <v>194</v>
      </c>
      <c r="D264" t="s">
        <v>2815</v>
      </c>
      <c r="E264" t="s">
        <v>299</v>
      </c>
      <c r="F264" t="s">
        <v>2816</v>
      </c>
      <c r="G264">
        <v>1</v>
      </c>
      <c r="H264">
        <v>1</v>
      </c>
      <c r="I264">
        <v>2</v>
      </c>
      <c r="J264">
        <v>2</v>
      </c>
      <c r="O264">
        <v>1</v>
      </c>
      <c r="P264">
        <v>0</v>
      </c>
      <c r="Q264">
        <v>1</v>
      </c>
      <c r="R264">
        <v>2</v>
      </c>
      <c r="U264">
        <v>2</v>
      </c>
      <c r="W264">
        <v>1</v>
      </c>
      <c r="Y264">
        <v>1</v>
      </c>
      <c r="Z264">
        <v>1</v>
      </c>
      <c r="AA264">
        <v>1</v>
      </c>
      <c r="AB264">
        <v>2013</v>
      </c>
      <c r="AC264">
        <v>1</v>
      </c>
      <c r="AD264">
        <v>2</v>
      </c>
      <c r="AE264">
        <v>2</v>
      </c>
      <c r="AF264">
        <v>-98</v>
      </c>
      <c r="AG264">
        <v>1</v>
      </c>
      <c r="AV264">
        <v>2</v>
      </c>
      <c r="AX264">
        <v>8</v>
      </c>
      <c r="AY264">
        <v>-77</v>
      </c>
      <c r="BD264">
        <v>2</v>
      </c>
      <c r="BE264">
        <v>1</v>
      </c>
      <c r="BY264">
        <v>2</v>
      </c>
      <c r="BZ264">
        <v>2</v>
      </c>
      <c r="CA264">
        <v>1</v>
      </c>
      <c r="CB264">
        <v>1</v>
      </c>
      <c r="CC264">
        <v>2</v>
      </c>
      <c r="CD264">
        <v>1</v>
      </c>
      <c r="CE264">
        <v>1</v>
      </c>
      <c r="CF264">
        <v>2</v>
      </c>
      <c r="CG264">
        <v>2</v>
      </c>
      <c r="CH264">
        <v>2</v>
      </c>
      <c r="CI264">
        <v>2</v>
      </c>
      <c r="CJ264">
        <v>1</v>
      </c>
      <c r="CK264">
        <v>6</v>
      </c>
      <c r="CL264">
        <v>6</v>
      </c>
      <c r="CM264">
        <v>1</v>
      </c>
      <c r="CN264">
        <v>1</v>
      </c>
      <c r="CO264">
        <v>1</v>
      </c>
      <c r="CP264">
        <v>1</v>
      </c>
      <c r="CQ264">
        <v>1</v>
      </c>
      <c r="CR264">
        <v>1</v>
      </c>
      <c r="CS264">
        <v>1</v>
      </c>
      <c r="CT264">
        <v>1</v>
      </c>
      <c r="CU264">
        <v>1</v>
      </c>
      <c r="CV264">
        <v>2</v>
      </c>
      <c r="CX264">
        <v>2</v>
      </c>
      <c r="CY264">
        <v>1</v>
      </c>
      <c r="CZ264">
        <v>1</v>
      </c>
      <c r="DA264">
        <v>2</v>
      </c>
      <c r="DB264">
        <v>1</v>
      </c>
      <c r="DC264">
        <v>1</v>
      </c>
      <c r="DD264">
        <v>1</v>
      </c>
      <c r="DE264">
        <v>1</v>
      </c>
      <c r="DF264">
        <v>3</v>
      </c>
      <c r="DH264">
        <v>1</v>
      </c>
      <c r="DI264">
        <v>2</v>
      </c>
      <c r="DO264">
        <v>1</v>
      </c>
      <c r="DP264">
        <v>2</v>
      </c>
      <c r="DQ264">
        <v>4</v>
      </c>
      <c r="DR264">
        <v>6</v>
      </c>
      <c r="DW264">
        <v>1</v>
      </c>
      <c r="DX264">
        <v>-98</v>
      </c>
      <c r="DY264">
        <v>-98</v>
      </c>
      <c r="DZ264">
        <v>1</v>
      </c>
      <c r="EA264" t="s">
        <v>229</v>
      </c>
      <c r="EB264">
        <v>811</v>
      </c>
      <c r="EC264">
        <v>13.52</v>
      </c>
      <c r="EE264">
        <v>2</v>
      </c>
      <c r="EF264">
        <v>1</v>
      </c>
      <c r="EG264" t="s">
        <v>230</v>
      </c>
      <c r="EI264">
        <v>1</v>
      </c>
      <c r="EJ264">
        <v>1</v>
      </c>
      <c r="EK264">
        <v>2</v>
      </c>
      <c r="EL264">
        <v>7</v>
      </c>
      <c r="EM264">
        <v>22</v>
      </c>
      <c r="ET264" t="s">
        <v>1276</v>
      </c>
      <c r="EU264" t="s">
        <v>201</v>
      </c>
      <c r="EV264" t="s">
        <v>202</v>
      </c>
      <c r="EZ264">
        <v>2037</v>
      </c>
      <c r="FA264" t="s">
        <v>2204</v>
      </c>
      <c r="FB264" t="s">
        <v>204</v>
      </c>
      <c r="FC264">
        <v>0</v>
      </c>
      <c r="FD264" t="s">
        <v>2429</v>
      </c>
      <c r="FE264" t="s">
        <v>2401</v>
      </c>
      <c r="FF264">
        <v>12</v>
      </c>
      <c r="FK264" t="s">
        <v>2212</v>
      </c>
      <c r="FL264">
        <v>1.5</v>
      </c>
      <c r="FM264">
        <v>1</v>
      </c>
      <c r="FN264" t="s">
        <v>2221</v>
      </c>
      <c r="FO264">
        <v>0</v>
      </c>
      <c r="FP264">
        <v>1</v>
      </c>
      <c r="FQ264">
        <v>0</v>
      </c>
      <c r="FR264">
        <v>0</v>
      </c>
      <c r="FS264" t="s">
        <v>205</v>
      </c>
    </row>
    <row r="265" spans="1:175" x14ac:dyDescent="0.3">
      <c r="A265">
        <v>9563</v>
      </c>
      <c r="B265" t="s">
        <v>2817</v>
      </c>
      <c r="C265" t="s">
        <v>212</v>
      </c>
      <c r="D265" t="s">
        <v>2818</v>
      </c>
      <c r="E265" t="s">
        <v>293</v>
      </c>
      <c r="F265" t="s">
        <v>2819</v>
      </c>
      <c r="G265">
        <v>1</v>
      </c>
      <c r="H265">
        <v>1</v>
      </c>
      <c r="I265">
        <v>2</v>
      </c>
      <c r="J265">
        <v>2</v>
      </c>
      <c r="O265">
        <v>1</v>
      </c>
      <c r="P265">
        <v>0</v>
      </c>
      <c r="Q265">
        <v>1</v>
      </c>
      <c r="R265">
        <v>2</v>
      </c>
      <c r="U265">
        <v>2</v>
      </c>
      <c r="W265">
        <v>1</v>
      </c>
      <c r="Y265">
        <v>1</v>
      </c>
      <c r="Z265">
        <v>1</v>
      </c>
      <c r="AA265">
        <v>-98</v>
      </c>
      <c r="AC265">
        <v>2</v>
      </c>
      <c r="AD265">
        <v>3</v>
      </c>
      <c r="AE265">
        <v>1</v>
      </c>
      <c r="AF265">
        <v>2</v>
      </c>
      <c r="AG265">
        <v>2</v>
      </c>
      <c r="AH265">
        <v>1</v>
      </c>
      <c r="AI265">
        <v>4</v>
      </c>
      <c r="AK265">
        <v>5</v>
      </c>
      <c r="AL265">
        <v>4</v>
      </c>
      <c r="AR265">
        <v>1</v>
      </c>
      <c r="AU265">
        <v>3</v>
      </c>
      <c r="AV265">
        <v>2</v>
      </c>
      <c r="AX265">
        <v>2</v>
      </c>
      <c r="AY265">
        <v>2</v>
      </c>
      <c r="BB265">
        <v>1</v>
      </c>
      <c r="BC265">
        <v>0</v>
      </c>
      <c r="BD265">
        <v>2</v>
      </c>
      <c r="BE265">
        <v>2</v>
      </c>
      <c r="BY265">
        <v>1</v>
      </c>
      <c r="BZ265">
        <v>1</v>
      </c>
      <c r="CA265">
        <v>1</v>
      </c>
      <c r="CB265">
        <v>1</v>
      </c>
      <c r="CC265">
        <v>2</v>
      </c>
      <c r="CD265">
        <v>2</v>
      </c>
      <c r="CE265">
        <v>2</v>
      </c>
      <c r="CF265">
        <v>1</v>
      </c>
      <c r="CG265">
        <v>1</v>
      </c>
      <c r="CH265">
        <v>1</v>
      </c>
      <c r="CI265">
        <v>2</v>
      </c>
      <c r="CJ265">
        <v>1</v>
      </c>
      <c r="CK265">
        <v>7</v>
      </c>
      <c r="CL265">
        <v>1</v>
      </c>
      <c r="CM265">
        <v>1</v>
      </c>
      <c r="CN265">
        <v>1</v>
      </c>
      <c r="CO265">
        <v>2</v>
      </c>
      <c r="CP265">
        <v>1</v>
      </c>
      <c r="CQ265">
        <v>2</v>
      </c>
      <c r="CR265">
        <v>1</v>
      </c>
      <c r="CS265">
        <v>1</v>
      </c>
      <c r="CT265">
        <v>1</v>
      </c>
      <c r="CU265">
        <v>1</v>
      </c>
      <c r="CV265">
        <v>2</v>
      </c>
      <c r="CX265">
        <v>2</v>
      </c>
      <c r="CY265">
        <v>1</v>
      </c>
      <c r="CZ265">
        <v>1</v>
      </c>
      <c r="DA265">
        <v>3</v>
      </c>
      <c r="DB265">
        <v>1</v>
      </c>
      <c r="DC265">
        <v>4</v>
      </c>
      <c r="DD265">
        <v>1</v>
      </c>
      <c r="DE265">
        <v>1</v>
      </c>
      <c r="DF265">
        <v>2</v>
      </c>
      <c r="DG265">
        <v>2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2</v>
      </c>
      <c r="DO265">
        <v>1</v>
      </c>
      <c r="DP265">
        <v>1</v>
      </c>
      <c r="DQ265">
        <v>6</v>
      </c>
      <c r="DR265">
        <v>1</v>
      </c>
      <c r="DW265">
        <v>2</v>
      </c>
      <c r="DX265">
        <v>6</v>
      </c>
      <c r="DY265">
        <v>1</v>
      </c>
      <c r="DZ265">
        <v>1</v>
      </c>
      <c r="EA265" t="s">
        <v>2009</v>
      </c>
      <c r="EB265">
        <v>873</v>
      </c>
      <c r="EC265">
        <v>14.55</v>
      </c>
      <c r="EE265">
        <v>2</v>
      </c>
      <c r="EF265">
        <v>1</v>
      </c>
      <c r="EG265" t="s">
        <v>592</v>
      </c>
      <c r="EI265">
        <v>1</v>
      </c>
      <c r="EJ265">
        <v>1</v>
      </c>
      <c r="EK265">
        <v>2</v>
      </c>
      <c r="EL265">
        <v>10</v>
      </c>
      <c r="EM265">
        <v>28</v>
      </c>
      <c r="ET265" t="s">
        <v>2820</v>
      </c>
      <c r="EU265" t="s">
        <v>201</v>
      </c>
      <c r="EV265" t="s">
        <v>202</v>
      </c>
      <c r="EZ265">
        <v>1747</v>
      </c>
      <c r="FA265" t="s">
        <v>2204</v>
      </c>
      <c r="FB265" t="s">
        <v>204</v>
      </c>
      <c r="FC265">
        <v>0</v>
      </c>
      <c r="FD265" t="s">
        <v>2429</v>
      </c>
      <c r="FE265" t="s">
        <v>2407</v>
      </c>
      <c r="FF265">
        <v>4</v>
      </c>
      <c r="FG265">
        <v>1</v>
      </c>
      <c r="FH265">
        <v>4</v>
      </c>
      <c r="FI265">
        <v>25</v>
      </c>
      <c r="FJ265">
        <v>2</v>
      </c>
      <c r="FK265" t="s">
        <v>2220</v>
      </c>
      <c r="FL265">
        <v>0.5</v>
      </c>
      <c r="FM265">
        <v>1</v>
      </c>
      <c r="FN265" t="s">
        <v>2213</v>
      </c>
      <c r="FO265">
        <v>1</v>
      </c>
      <c r="FP265">
        <v>0</v>
      </c>
      <c r="FQ265">
        <v>0</v>
      </c>
      <c r="FR265">
        <v>0</v>
      </c>
      <c r="FS265" t="s">
        <v>2182</v>
      </c>
    </row>
    <row r="266" spans="1:175" x14ac:dyDescent="0.3">
      <c r="A266">
        <v>9589</v>
      </c>
      <c r="B266" t="s">
        <v>2821</v>
      </c>
      <c r="C266" t="s">
        <v>212</v>
      </c>
      <c r="D266" t="s">
        <v>2822</v>
      </c>
      <c r="E266" t="s">
        <v>214</v>
      </c>
      <c r="F266" t="s">
        <v>2823</v>
      </c>
      <c r="G266">
        <v>1</v>
      </c>
      <c r="H266">
        <v>1</v>
      </c>
      <c r="I266">
        <v>2</v>
      </c>
      <c r="J266">
        <v>2</v>
      </c>
      <c r="O266">
        <v>1</v>
      </c>
      <c r="P266">
        <v>0</v>
      </c>
      <c r="Q266">
        <v>1</v>
      </c>
      <c r="R266">
        <v>2</v>
      </c>
      <c r="U266">
        <v>2</v>
      </c>
      <c r="W266">
        <v>1</v>
      </c>
      <c r="Y266">
        <v>1</v>
      </c>
      <c r="Z266">
        <v>1</v>
      </c>
      <c r="AA266">
        <v>1</v>
      </c>
      <c r="AB266">
        <v>2009</v>
      </c>
      <c r="AC266">
        <v>1</v>
      </c>
      <c r="AD266">
        <v>1</v>
      </c>
      <c r="AE266">
        <v>5</v>
      </c>
      <c r="AF266">
        <v>5</v>
      </c>
      <c r="AG266">
        <v>2</v>
      </c>
      <c r="AH266">
        <v>2</v>
      </c>
      <c r="AJ266">
        <v>2</v>
      </c>
      <c r="AK266">
        <v>4</v>
      </c>
      <c r="AR266">
        <v>2</v>
      </c>
      <c r="AS266">
        <v>-98</v>
      </c>
      <c r="AU266">
        <v>2</v>
      </c>
      <c r="AV266">
        <v>2</v>
      </c>
      <c r="AX266">
        <v>8</v>
      </c>
      <c r="AY266">
        <v>-77</v>
      </c>
      <c r="BD266">
        <v>1</v>
      </c>
      <c r="BY266">
        <v>2</v>
      </c>
      <c r="BZ266">
        <v>1</v>
      </c>
      <c r="CA266">
        <v>1</v>
      </c>
      <c r="CB266">
        <v>1</v>
      </c>
      <c r="CC266">
        <v>1</v>
      </c>
      <c r="CD266">
        <v>2</v>
      </c>
      <c r="CE266">
        <v>2</v>
      </c>
      <c r="CF266">
        <v>1</v>
      </c>
      <c r="CG266">
        <v>2</v>
      </c>
      <c r="CH266">
        <v>1</v>
      </c>
      <c r="CI266">
        <v>2</v>
      </c>
      <c r="CJ266">
        <v>2</v>
      </c>
      <c r="CK266">
        <v>7</v>
      </c>
      <c r="CL266">
        <v>1</v>
      </c>
      <c r="CM266">
        <v>6</v>
      </c>
      <c r="CN266">
        <v>1</v>
      </c>
      <c r="CO266">
        <v>2</v>
      </c>
      <c r="CP266">
        <v>1</v>
      </c>
      <c r="CQ266">
        <v>2</v>
      </c>
      <c r="CR266">
        <v>1</v>
      </c>
      <c r="CS266">
        <v>0</v>
      </c>
      <c r="CV266">
        <v>2</v>
      </c>
      <c r="CX266">
        <v>2</v>
      </c>
      <c r="CY266">
        <v>1</v>
      </c>
      <c r="CZ266">
        <v>1</v>
      </c>
      <c r="DA266">
        <v>3</v>
      </c>
      <c r="DB266">
        <v>1</v>
      </c>
      <c r="DC266">
        <v>22</v>
      </c>
      <c r="DD266">
        <v>4</v>
      </c>
      <c r="DE266">
        <v>1</v>
      </c>
      <c r="DF266">
        <v>2</v>
      </c>
      <c r="DH266">
        <v>0</v>
      </c>
      <c r="DI266">
        <v>0</v>
      </c>
      <c r="DJ266">
        <v>0</v>
      </c>
      <c r="DK266">
        <v>0</v>
      </c>
      <c r="DL266">
        <v>2</v>
      </c>
      <c r="DO266">
        <v>1</v>
      </c>
      <c r="DP266">
        <v>2</v>
      </c>
      <c r="DQ266">
        <v>8</v>
      </c>
      <c r="DR266">
        <v>1</v>
      </c>
      <c r="DW266">
        <v>2</v>
      </c>
      <c r="DX266">
        <v>-98</v>
      </c>
      <c r="DY266">
        <v>1</v>
      </c>
      <c r="DZ266">
        <v>2</v>
      </c>
      <c r="EA266" t="s">
        <v>2824</v>
      </c>
      <c r="EB266">
        <v>799</v>
      </c>
      <c r="EC266">
        <v>13.32</v>
      </c>
      <c r="EE266">
        <v>2</v>
      </c>
      <c r="EF266">
        <v>1</v>
      </c>
      <c r="EG266" t="s">
        <v>2825</v>
      </c>
      <c r="EI266">
        <v>1</v>
      </c>
      <c r="EJ266">
        <v>1</v>
      </c>
      <c r="EK266">
        <v>2</v>
      </c>
      <c r="EL266">
        <v>8</v>
      </c>
      <c r="EM266">
        <v>24</v>
      </c>
      <c r="ET266" t="s">
        <v>2324</v>
      </c>
      <c r="EU266" t="s">
        <v>201</v>
      </c>
      <c r="EV266" t="s">
        <v>202</v>
      </c>
      <c r="EZ266">
        <v>1418</v>
      </c>
      <c r="FA266" t="s">
        <v>2204</v>
      </c>
      <c r="FB266" t="s">
        <v>204</v>
      </c>
      <c r="FC266">
        <v>1</v>
      </c>
      <c r="FD266" t="s">
        <v>2429</v>
      </c>
      <c r="FE266" t="s">
        <v>2407</v>
      </c>
      <c r="FH266">
        <v>12</v>
      </c>
      <c r="FI266">
        <v>7.5</v>
      </c>
      <c r="FJ266">
        <v>4</v>
      </c>
      <c r="FK266" t="s">
        <v>2206</v>
      </c>
      <c r="FL266">
        <v>20</v>
      </c>
      <c r="FM266">
        <v>0</v>
      </c>
      <c r="FN266" t="s">
        <v>2207</v>
      </c>
      <c r="FO266">
        <v>0</v>
      </c>
      <c r="FP266">
        <v>1</v>
      </c>
      <c r="FQ266">
        <v>0</v>
      </c>
      <c r="FR266">
        <v>0</v>
      </c>
      <c r="FS266" t="s">
        <v>205</v>
      </c>
    </row>
    <row r="267" spans="1:175" x14ac:dyDescent="0.3">
      <c r="A267">
        <v>9591</v>
      </c>
      <c r="B267" t="s">
        <v>2826</v>
      </c>
      <c r="C267" t="s">
        <v>194</v>
      </c>
      <c r="D267" t="s">
        <v>2827</v>
      </c>
      <c r="E267" t="s">
        <v>227</v>
      </c>
      <c r="F267" t="s">
        <v>2549</v>
      </c>
      <c r="G267">
        <v>1</v>
      </c>
      <c r="H267">
        <v>1</v>
      </c>
      <c r="I267">
        <v>2</v>
      </c>
      <c r="J267">
        <v>2</v>
      </c>
      <c r="O267">
        <v>1</v>
      </c>
      <c r="P267">
        <v>0</v>
      </c>
      <c r="Q267">
        <v>1</v>
      </c>
      <c r="R267">
        <v>2</v>
      </c>
      <c r="U267">
        <v>1</v>
      </c>
      <c r="W267">
        <v>1</v>
      </c>
      <c r="Y267">
        <v>1</v>
      </c>
      <c r="Z267">
        <v>1</v>
      </c>
      <c r="AA267">
        <v>-98</v>
      </c>
      <c r="AC267">
        <v>2</v>
      </c>
      <c r="AD267">
        <v>4</v>
      </c>
      <c r="AE267">
        <v>1</v>
      </c>
      <c r="AF267">
        <v>4</v>
      </c>
      <c r="AG267">
        <v>1</v>
      </c>
      <c r="AV267">
        <v>1</v>
      </c>
      <c r="AX267">
        <v>5</v>
      </c>
      <c r="AY267">
        <v>2</v>
      </c>
      <c r="AZ267">
        <v>-98</v>
      </c>
      <c r="BD267">
        <v>2</v>
      </c>
      <c r="BE267">
        <v>1</v>
      </c>
      <c r="BY267">
        <v>1</v>
      </c>
      <c r="BZ267">
        <v>1</v>
      </c>
      <c r="CA267">
        <v>1</v>
      </c>
      <c r="CB267">
        <v>1</v>
      </c>
      <c r="CC267">
        <v>2</v>
      </c>
      <c r="CD267">
        <v>2</v>
      </c>
      <c r="CE267">
        <v>1</v>
      </c>
      <c r="CF267">
        <v>1</v>
      </c>
      <c r="CG267">
        <v>1</v>
      </c>
      <c r="CH267">
        <v>1</v>
      </c>
      <c r="CI267">
        <v>2</v>
      </c>
      <c r="CJ267">
        <v>1</v>
      </c>
      <c r="CK267">
        <v>7</v>
      </c>
      <c r="CL267">
        <v>1</v>
      </c>
      <c r="CM267">
        <v>1</v>
      </c>
      <c r="CN267">
        <v>1</v>
      </c>
      <c r="CO267">
        <v>1</v>
      </c>
      <c r="CP267">
        <v>1</v>
      </c>
      <c r="CQ267">
        <v>1</v>
      </c>
      <c r="CR267">
        <v>1</v>
      </c>
      <c r="CS267">
        <v>1</v>
      </c>
      <c r="CT267">
        <v>1</v>
      </c>
      <c r="CU267">
        <v>1</v>
      </c>
      <c r="CV267">
        <v>2</v>
      </c>
      <c r="CX267">
        <v>2</v>
      </c>
      <c r="CY267">
        <v>1</v>
      </c>
      <c r="CZ267">
        <v>1</v>
      </c>
      <c r="DA267">
        <v>3</v>
      </c>
      <c r="DB267">
        <v>1</v>
      </c>
      <c r="DC267">
        <v>65.5</v>
      </c>
      <c r="DD267">
        <v>1</v>
      </c>
      <c r="DE267">
        <v>1</v>
      </c>
      <c r="DF267">
        <v>5</v>
      </c>
      <c r="DH267">
        <v>3</v>
      </c>
      <c r="DI267">
        <v>0</v>
      </c>
      <c r="DJ267">
        <v>0</v>
      </c>
      <c r="DK267">
        <v>1</v>
      </c>
      <c r="DL267">
        <v>1</v>
      </c>
      <c r="DO267">
        <v>1</v>
      </c>
      <c r="DP267">
        <v>2</v>
      </c>
      <c r="DQ267">
        <v>6</v>
      </c>
      <c r="DR267">
        <v>1</v>
      </c>
      <c r="DW267">
        <v>2</v>
      </c>
      <c r="DX267">
        <v>-98</v>
      </c>
      <c r="DY267">
        <v>1</v>
      </c>
      <c r="DZ267">
        <v>2</v>
      </c>
      <c r="EA267" t="s">
        <v>2828</v>
      </c>
      <c r="EB267">
        <v>673</v>
      </c>
      <c r="EC267">
        <v>11.22</v>
      </c>
      <c r="EE267">
        <v>2</v>
      </c>
      <c r="EF267">
        <v>1</v>
      </c>
      <c r="EG267" t="s">
        <v>2323</v>
      </c>
      <c r="EI267">
        <v>1</v>
      </c>
      <c r="EJ267">
        <v>1</v>
      </c>
      <c r="EK267">
        <v>2</v>
      </c>
      <c r="EL267">
        <v>6</v>
      </c>
      <c r="EM267">
        <v>20</v>
      </c>
      <c r="ET267" t="s">
        <v>2324</v>
      </c>
      <c r="EU267" t="s">
        <v>201</v>
      </c>
      <c r="EV267" t="s">
        <v>202</v>
      </c>
      <c r="EZ267">
        <v>1240</v>
      </c>
      <c r="FA267" t="s">
        <v>2204</v>
      </c>
      <c r="FB267" t="s">
        <v>204</v>
      </c>
      <c r="FC267">
        <v>0</v>
      </c>
      <c r="FD267" t="s">
        <v>2400</v>
      </c>
      <c r="FE267" t="s">
        <v>2401</v>
      </c>
      <c r="FF267">
        <v>12</v>
      </c>
      <c r="FI267">
        <v>12.5</v>
      </c>
      <c r="FJ267">
        <v>4</v>
      </c>
      <c r="FK267" t="s">
        <v>2233</v>
      </c>
      <c r="FL267">
        <v>0.5</v>
      </c>
      <c r="FM267">
        <v>1</v>
      </c>
      <c r="FN267" t="s">
        <v>2221</v>
      </c>
      <c r="FO267">
        <v>1</v>
      </c>
      <c r="FP267">
        <v>0</v>
      </c>
      <c r="FQ267">
        <v>0</v>
      </c>
      <c r="FR267">
        <v>0</v>
      </c>
      <c r="FS267" t="s">
        <v>2182</v>
      </c>
    </row>
    <row r="268" spans="1:175" x14ac:dyDescent="0.3">
      <c r="A268">
        <v>9751</v>
      </c>
      <c r="B268" t="s">
        <v>1314</v>
      </c>
      <c r="C268" t="s">
        <v>194</v>
      </c>
      <c r="D268" t="s">
        <v>1315</v>
      </c>
      <c r="E268" t="s">
        <v>227</v>
      </c>
      <c r="F268" t="s">
        <v>1316</v>
      </c>
      <c r="G268">
        <v>1</v>
      </c>
      <c r="H268">
        <v>1</v>
      </c>
      <c r="I268">
        <v>2</v>
      </c>
      <c r="J268">
        <v>1</v>
      </c>
      <c r="K268">
        <v>2</v>
      </c>
      <c r="O268">
        <v>1</v>
      </c>
      <c r="P268">
        <v>1</v>
      </c>
      <c r="Q268">
        <v>2</v>
      </c>
      <c r="R268">
        <v>2</v>
      </c>
      <c r="U268">
        <v>2</v>
      </c>
      <c r="W268">
        <v>1</v>
      </c>
      <c r="Y268">
        <v>1</v>
      </c>
      <c r="Z268">
        <v>1</v>
      </c>
      <c r="AA268">
        <v>1</v>
      </c>
      <c r="AB268">
        <v>2011</v>
      </c>
      <c r="AC268">
        <v>2</v>
      </c>
      <c r="AD268">
        <v>3</v>
      </c>
      <c r="AE268">
        <v>1</v>
      </c>
      <c r="AF268">
        <v>4</v>
      </c>
      <c r="AG268">
        <v>1</v>
      </c>
      <c r="AV268">
        <v>1</v>
      </c>
      <c r="AX268">
        <v>5</v>
      </c>
      <c r="AY268">
        <v>-97</v>
      </c>
      <c r="AZ268">
        <v>1</v>
      </c>
      <c r="BA268">
        <v>0</v>
      </c>
      <c r="BD268">
        <v>2</v>
      </c>
      <c r="BE268">
        <v>1</v>
      </c>
      <c r="BF268">
        <v>1</v>
      </c>
      <c r="BG268">
        <v>1</v>
      </c>
      <c r="BH268">
        <v>1</v>
      </c>
      <c r="BJ268">
        <v>1</v>
      </c>
      <c r="BK268">
        <v>-98</v>
      </c>
      <c r="BL268">
        <v>2</v>
      </c>
      <c r="BS268">
        <v>3</v>
      </c>
      <c r="BU268">
        <v>2</v>
      </c>
      <c r="BW268">
        <v>1</v>
      </c>
      <c r="BX268">
        <v>3</v>
      </c>
      <c r="BY268">
        <v>1</v>
      </c>
      <c r="BZ268">
        <v>1</v>
      </c>
      <c r="CA268">
        <v>1</v>
      </c>
      <c r="CB268">
        <v>2</v>
      </c>
      <c r="CC268">
        <v>1</v>
      </c>
      <c r="CD268">
        <v>1</v>
      </c>
      <c r="CE268">
        <v>1</v>
      </c>
      <c r="CF268">
        <v>1</v>
      </c>
      <c r="CG268">
        <v>2</v>
      </c>
      <c r="CH268">
        <v>1</v>
      </c>
      <c r="CI268">
        <v>1</v>
      </c>
      <c r="CJ268">
        <v>1</v>
      </c>
      <c r="CK268">
        <v>7</v>
      </c>
      <c r="CL268">
        <v>1</v>
      </c>
      <c r="CM268">
        <v>3</v>
      </c>
      <c r="CN268">
        <v>1</v>
      </c>
      <c r="CO268">
        <v>1</v>
      </c>
      <c r="CP268">
        <v>1</v>
      </c>
      <c r="CQ268">
        <v>1</v>
      </c>
      <c r="CR268">
        <v>1</v>
      </c>
      <c r="CS268">
        <v>0</v>
      </c>
      <c r="CV268">
        <v>2</v>
      </c>
      <c r="CX268">
        <v>2</v>
      </c>
      <c r="CY268">
        <v>5</v>
      </c>
      <c r="CZ268">
        <v>1</v>
      </c>
      <c r="DA268">
        <v>2</v>
      </c>
      <c r="DB268">
        <v>1</v>
      </c>
      <c r="DC268">
        <v>13</v>
      </c>
      <c r="DD268">
        <v>3</v>
      </c>
      <c r="DE268">
        <v>1</v>
      </c>
      <c r="DF268">
        <v>2</v>
      </c>
      <c r="DH268">
        <v>0</v>
      </c>
      <c r="DI268">
        <v>0</v>
      </c>
      <c r="DJ268">
        <v>0</v>
      </c>
      <c r="DK268">
        <v>0</v>
      </c>
      <c r="DL268">
        <v>2</v>
      </c>
      <c r="DO268">
        <v>1</v>
      </c>
      <c r="DP268">
        <v>2</v>
      </c>
      <c r="DQ268">
        <v>6</v>
      </c>
      <c r="DR268">
        <v>1</v>
      </c>
      <c r="DW268">
        <v>2</v>
      </c>
      <c r="DX268">
        <v>10</v>
      </c>
      <c r="DY268">
        <v>1</v>
      </c>
      <c r="DZ268">
        <v>1</v>
      </c>
      <c r="EA268" t="s">
        <v>1317</v>
      </c>
      <c r="EB268">
        <v>924</v>
      </c>
      <c r="EC268">
        <v>15.4</v>
      </c>
      <c r="EE268">
        <v>2</v>
      </c>
      <c r="EF268">
        <v>1</v>
      </c>
      <c r="EG268" t="s">
        <v>601</v>
      </c>
      <c r="EI268">
        <v>1</v>
      </c>
      <c r="EJ268">
        <v>1</v>
      </c>
      <c r="EK268">
        <v>3</v>
      </c>
      <c r="EL268">
        <v>6</v>
      </c>
      <c r="EM268">
        <v>21</v>
      </c>
      <c r="ET268" t="s">
        <v>1304</v>
      </c>
      <c r="EU268" t="s">
        <v>201</v>
      </c>
      <c r="EV268" t="s">
        <v>202</v>
      </c>
      <c r="EZ268">
        <v>1240</v>
      </c>
      <c r="FA268" t="s">
        <v>237</v>
      </c>
      <c r="FB268" t="s">
        <v>204</v>
      </c>
      <c r="FC268">
        <v>0</v>
      </c>
      <c r="FD268" t="s">
        <v>2400</v>
      </c>
      <c r="FE268" t="s">
        <v>2401</v>
      </c>
      <c r="FF268">
        <v>12</v>
      </c>
      <c r="FI268">
        <v>12.5</v>
      </c>
      <c r="FJ268">
        <v>4</v>
      </c>
      <c r="FK268" t="s">
        <v>2220</v>
      </c>
      <c r="FL268">
        <v>0.5</v>
      </c>
      <c r="FM268">
        <v>1</v>
      </c>
      <c r="FN268" t="s">
        <v>2221</v>
      </c>
      <c r="FO268">
        <v>1</v>
      </c>
      <c r="FP268">
        <v>0</v>
      </c>
      <c r="FQ268">
        <v>0</v>
      </c>
      <c r="FR268">
        <v>0</v>
      </c>
      <c r="FS268" t="s">
        <v>2182</v>
      </c>
    </row>
    <row r="269" spans="1:175" x14ac:dyDescent="0.3">
      <c r="A269">
        <v>9942</v>
      </c>
      <c r="B269" t="s">
        <v>2829</v>
      </c>
      <c r="C269" t="s">
        <v>194</v>
      </c>
      <c r="D269" t="s">
        <v>2830</v>
      </c>
      <c r="E269" t="s">
        <v>227</v>
      </c>
      <c r="F269" t="s">
        <v>2831</v>
      </c>
      <c r="G269">
        <v>1</v>
      </c>
      <c r="H269">
        <v>1</v>
      </c>
      <c r="I269">
        <v>2</v>
      </c>
      <c r="J269">
        <v>2</v>
      </c>
      <c r="O269">
        <v>1</v>
      </c>
      <c r="P269">
        <v>0</v>
      </c>
      <c r="Q269">
        <v>1</v>
      </c>
      <c r="R269">
        <v>2</v>
      </c>
      <c r="U269">
        <v>2</v>
      </c>
      <c r="W269">
        <v>3</v>
      </c>
      <c r="X269">
        <v>2</v>
      </c>
      <c r="Y269">
        <v>1</v>
      </c>
      <c r="Z269">
        <v>1</v>
      </c>
      <c r="AA269">
        <v>1</v>
      </c>
      <c r="AB269">
        <v>2009</v>
      </c>
      <c r="AC269">
        <v>1</v>
      </c>
      <c r="AD269">
        <v>1</v>
      </c>
      <c r="AE269">
        <v>3</v>
      </c>
      <c r="AF269">
        <v>4</v>
      </c>
      <c r="AG269">
        <v>2</v>
      </c>
      <c r="AH269">
        <v>2</v>
      </c>
      <c r="AJ269">
        <v>14</v>
      </c>
      <c r="AK269">
        <v>1</v>
      </c>
      <c r="AR269">
        <v>1</v>
      </c>
      <c r="AU269">
        <v>4</v>
      </c>
      <c r="AV269">
        <v>1</v>
      </c>
      <c r="AX269">
        <v>3</v>
      </c>
      <c r="AY269">
        <v>1</v>
      </c>
      <c r="BB269">
        <v>1</v>
      </c>
      <c r="BC269">
        <v>0</v>
      </c>
      <c r="BD269">
        <v>1</v>
      </c>
      <c r="BY269">
        <v>1</v>
      </c>
      <c r="BZ269">
        <v>1</v>
      </c>
      <c r="CA269">
        <v>2</v>
      </c>
      <c r="CB269">
        <v>2</v>
      </c>
      <c r="CC269">
        <v>2</v>
      </c>
      <c r="CD269">
        <v>2</v>
      </c>
      <c r="CE269">
        <v>2</v>
      </c>
      <c r="CF269">
        <v>1</v>
      </c>
      <c r="CG269">
        <v>1</v>
      </c>
      <c r="CH269">
        <v>2</v>
      </c>
      <c r="CI269">
        <v>2</v>
      </c>
      <c r="CJ269">
        <v>2</v>
      </c>
      <c r="CK269">
        <v>7</v>
      </c>
      <c r="CL269">
        <v>1</v>
      </c>
      <c r="CM269">
        <v>1</v>
      </c>
      <c r="CN269">
        <v>1</v>
      </c>
      <c r="CO269">
        <v>1</v>
      </c>
      <c r="CP269">
        <v>1</v>
      </c>
      <c r="CQ269">
        <v>1</v>
      </c>
      <c r="CR269">
        <v>1</v>
      </c>
      <c r="CS269">
        <v>0</v>
      </c>
      <c r="CV269">
        <v>2</v>
      </c>
      <c r="CX269">
        <v>2</v>
      </c>
      <c r="CY269">
        <v>1</v>
      </c>
      <c r="CZ269">
        <v>1</v>
      </c>
      <c r="DA269">
        <v>3</v>
      </c>
      <c r="DB269">
        <v>1</v>
      </c>
      <c r="DC269">
        <v>32</v>
      </c>
      <c r="DD269">
        <v>3</v>
      </c>
      <c r="DE269">
        <v>1</v>
      </c>
      <c r="DF269">
        <v>1</v>
      </c>
      <c r="DH269">
        <v>0</v>
      </c>
      <c r="DI269">
        <v>0</v>
      </c>
      <c r="DJ269">
        <v>0</v>
      </c>
      <c r="DK269">
        <v>0</v>
      </c>
      <c r="DL269">
        <v>1</v>
      </c>
      <c r="DO269">
        <v>1</v>
      </c>
      <c r="DP269">
        <v>2</v>
      </c>
      <c r="DQ269">
        <v>8</v>
      </c>
      <c r="DR269">
        <v>1</v>
      </c>
      <c r="DW269">
        <v>2</v>
      </c>
      <c r="DX269">
        <v>8</v>
      </c>
      <c r="DY269">
        <v>1</v>
      </c>
      <c r="DZ269">
        <v>1</v>
      </c>
      <c r="EA269" t="s">
        <v>582</v>
      </c>
      <c r="EB269">
        <v>1049</v>
      </c>
      <c r="EC269">
        <v>17.48</v>
      </c>
      <c r="EE269">
        <v>2</v>
      </c>
      <c r="EF269">
        <v>1</v>
      </c>
      <c r="EG269" t="s">
        <v>820</v>
      </c>
      <c r="EI269">
        <v>1</v>
      </c>
      <c r="EJ269">
        <v>1</v>
      </c>
      <c r="EK269">
        <v>2</v>
      </c>
      <c r="EL269">
        <v>6</v>
      </c>
      <c r="EM269">
        <v>20</v>
      </c>
      <c r="ET269" t="s">
        <v>1304</v>
      </c>
      <c r="EU269" t="s">
        <v>201</v>
      </c>
      <c r="EV269" t="s">
        <v>202</v>
      </c>
      <c r="EZ269">
        <v>1240</v>
      </c>
      <c r="FA269" t="s">
        <v>2204</v>
      </c>
      <c r="FB269" t="s">
        <v>204</v>
      </c>
      <c r="FC269">
        <v>0</v>
      </c>
      <c r="FD269" t="s">
        <v>2400</v>
      </c>
      <c r="FE269" t="s">
        <v>2407</v>
      </c>
      <c r="FF269">
        <v>12</v>
      </c>
      <c r="FG269">
        <v>1</v>
      </c>
      <c r="FH269">
        <v>12</v>
      </c>
      <c r="FI269">
        <v>12.5</v>
      </c>
      <c r="FJ269">
        <v>4</v>
      </c>
      <c r="FK269" t="s">
        <v>2206</v>
      </c>
      <c r="FL269">
        <v>3.5</v>
      </c>
      <c r="FM269">
        <v>0</v>
      </c>
      <c r="FN269" t="s">
        <v>2207</v>
      </c>
      <c r="FO269">
        <v>1</v>
      </c>
      <c r="FP269">
        <v>0</v>
      </c>
      <c r="FQ269">
        <v>0</v>
      </c>
      <c r="FR269">
        <v>0</v>
      </c>
      <c r="FS269" t="s">
        <v>2182</v>
      </c>
    </row>
    <row r="270" spans="1:175" x14ac:dyDescent="0.3">
      <c r="A270">
        <v>10118</v>
      </c>
      <c r="B270" t="s">
        <v>2832</v>
      </c>
      <c r="C270" t="s">
        <v>212</v>
      </c>
      <c r="D270" t="s">
        <v>2833</v>
      </c>
      <c r="E270" t="s">
        <v>309</v>
      </c>
      <c r="F270" t="s">
        <v>202</v>
      </c>
      <c r="G270">
        <v>1</v>
      </c>
      <c r="H270">
        <v>1</v>
      </c>
      <c r="I270">
        <v>2</v>
      </c>
      <c r="J270">
        <v>1</v>
      </c>
      <c r="K270">
        <v>2</v>
      </c>
      <c r="O270">
        <v>1</v>
      </c>
      <c r="P270">
        <v>1</v>
      </c>
      <c r="Q270">
        <v>2</v>
      </c>
      <c r="R270">
        <v>2</v>
      </c>
      <c r="U270">
        <v>2</v>
      </c>
      <c r="W270">
        <v>1</v>
      </c>
      <c r="Y270">
        <v>1</v>
      </c>
      <c r="Z270">
        <v>1</v>
      </c>
      <c r="AA270">
        <v>1</v>
      </c>
      <c r="AB270">
        <v>2012</v>
      </c>
      <c r="AC270">
        <v>2</v>
      </c>
      <c r="AD270">
        <v>3</v>
      </c>
      <c r="AE270">
        <v>-98</v>
      </c>
      <c r="AF270">
        <v>2</v>
      </c>
      <c r="AG270">
        <v>1</v>
      </c>
      <c r="AV270">
        <v>2</v>
      </c>
      <c r="AX270">
        <v>8</v>
      </c>
      <c r="AY270">
        <v>-77</v>
      </c>
      <c r="BD270">
        <v>2</v>
      </c>
      <c r="BE270">
        <v>1</v>
      </c>
      <c r="BF270">
        <v>1</v>
      </c>
      <c r="BG270">
        <v>1</v>
      </c>
      <c r="BH270">
        <v>1</v>
      </c>
      <c r="BJ270">
        <v>1</v>
      </c>
      <c r="BK270">
        <v>-98</v>
      </c>
      <c r="BL270">
        <v>-77</v>
      </c>
      <c r="BS270">
        <v>5</v>
      </c>
      <c r="BU270">
        <v>2</v>
      </c>
      <c r="BW270">
        <v>3</v>
      </c>
      <c r="BX270">
        <v>-98</v>
      </c>
      <c r="BY270">
        <v>2</v>
      </c>
      <c r="BZ270">
        <v>1</v>
      </c>
      <c r="CA270">
        <v>2</v>
      </c>
      <c r="CB270">
        <v>1</v>
      </c>
      <c r="CC270">
        <v>2</v>
      </c>
      <c r="CD270">
        <v>2</v>
      </c>
      <c r="CE270">
        <v>2</v>
      </c>
      <c r="CF270">
        <v>2</v>
      </c>
      <c r="CG270">
        <v>2</v>
      </c>
      <c r="CH270">
        <v>1</v>
      </c>
      <c r="CI270">
        <v>1</v>
      </c>
      <c r="CJ270">
        <v>1</v>
      </c>
      <c r="CK270">
        <v>7</v>
      </c>
      <c r="CL270">
        <v>7</v>
      </c>
      <c r="CM270">
        <v>1</v>
      </c>
      <c r="CN270">
        <v>1</v>
      </c>
      <c r="CO270">
        <v>1</v>
      </c>
      <c r="CP270">
        <v>1</v>
      </c>
      <c r="CQ270">
        <v>1</v>
      </c>
      <c r="CR270">
        <v>1</v>
      </c>
      <c r="CS270">
        <v>0</v>
      </c>
      <c r="CV270">
        <v>2</v>
      </c>
      <c r="CX270">
        <v>2</v>
      </c>
      <c r="CY270">
        <v>1</v>
      </c>
      <c r="CZ270">
        <v>1</v>
      </c>
      <c r="DA270">
        <v>3</v>
      </c>
      <c r="DB270">
        <v>1</v>
      </c>
      <c r="DC270">
        <v>29</v>
      </c>
      <c r="DD270">
        <v>3</v>
      </c>
      <c r="DE270">
        <v>1</v>
      </c>
      <c r="DF270">
        <v>1</v>
      </c>
      <c r="DG270">
        <v>1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1</v>
      </c>
      <c r="DO270">
        <v>1</v>
      </c>
      <c r="DP270">
        <v>2</v>
      </c>
      <c r="DQ270">
        <v>4</v>
      </c>
      <c r="DR270">
        <v>1</v>
      </c>
      <c r="DW270">
        <v>2</v>
      </c>
      <c r="DX270">
        <v>-97</v>
      </c>
      <c r="DY270">
        <v>1</v>
      </c>
      <c r="DZ270">
        <v>2</v>
      </c>
      <c r="EA270" t="s">
        <v>2834</v>
      </c>
      <c r="EB270">
        <v>891</v>
      </c>
      <c r="EC270">
        <v>14.85</v>
      </c>
      <c r="EE270">
        <v>2</v>
      </c>
      <c r="EF270">
        <v>1</v>
      </c>
      <c r="EG270" t="s">
        <v>2835</v>
      </c>
      <c r="EI270">
        <v>1</v>
      </c>
      <c r="EJ270">
        <v>1</v>
      </c>
      <c r="EK270">
        <v>3</v>
      </c>
      <c r="EL270">
        <v>9</v>
      </c>
      <c r="EM270">
        <v>27</v>
      </c>
      <c r="ET270" t="s">
        <v>1349</v>
      </c>
      <c r="EU270" t="s">
        <v>201</v>
      </c>
      <c r="EV270" t="s">
        <v>202</v>
      </c>
      <c r="EZ270">
        <v>2522</v>
      </c>
      <c r="FA270" t="s">
        <v>237</v>
      </c>
      <c r="FB270" t="s">
        <v>204</v>
      </c>
      <c r="FC270">
        <v>0</v>
      </c>
      <c r="FD270" t="s">
        <v>2429</v>
      </c>
      <c r="FE270" t="s">
        <v>2401</v>
      </c>
      <c r="FF270">
        <v>12</v>
      </c>
      <c r="FI270">
        <v>25</v>
      </c>
      <c r="FJ270">
        <v>2</v>
      </c>
      <c r="FK270" t="s">
        <v>2220</v>
      </c>
      <c r="FM270">
        <v>1</v>
      </c>
      <c r="FN270" t="s">
        <v>2221</v>
      </c>
      <c r="FO270">
        <v>0</v>
      </c>
      <c r="FP270">
        <v>1</v>
      </c>
      <c r="FQ270">
        <v>0</v>
      </c>
      <c r="FR270">
        <v>0</v>
      </c>
      <c r="FS270" t="s">
        <v>205</v>
      </c>
    </row>
    <row r="271" spans="1:175" x14ac:dyDescent="0.3">
      <c r="A271">
        <v>10140</v>
      </c>
      <c r="B271" t="s">
        <v>2836</v>
      </c>
      <c r="C271" t="s">
        <v>212</v>
      </c>
      <c r="D271" t="s">
        <v>2837</v>
      </c>
      <c r="E271" t="s">
        <v>309</v>
      </c>
      <c r="F271" t="s">
        <v>202</v>
      </c>
      <c r="G271">
        <v>1</v>
      </c>
      <c r="H271">
        <v>1</v>
      </c>
      <c r="I271">
        <v>2</v>
      </c>
      <c r="J271">
        <v>2</v>
      </c>
      <c r="O271">
        <v>1</v>
      </c>
      <c r="P271">
        <v>0</v>
      </c>
      <c r="Q271">
        <v>1</v>
      </c>
      <c r="R271">
        <v>2</v>
      </c>
      <c r="U271">
        <v>2</v>
      </c>
      <c r="W271">
        <v>1</v>
      </c>
      <c r="Y271">
        <v>1</v>
      </c>
      <c r="Z271">
        <v>1</v>
      </c>
      <c r="AA271">
        <v>1</v>
      </c>
      <c r="AB271">
        <v>2013</v>
      </c>
      <c r="AC271">
        <v>2</v>
      </c>
      <c r="AD271">
        <v>4</v>
      </c>
      <c r="AE271">
        <v>2</v>
      </c>
      <c r="AF271">
        <v>5</v>
      </c>
      <c r="AG271">
        <v>1</v>
      </c>
      <c r="AV271">
        <v>4</v>
      </c>
      <c r="AX271">
        <v>8</v>
      </c>
      <c r="AY271">
        <v>2</v>
      </c>
      <c r="BD271">
        <v>1</v>
      </c>
      <c r="BY271">
        <v>2</v>
      </c>
      <c r="BZ271">
        <v>2</v>
      </c>
      <c r="CA271">
        <v>2</v>
      </c>
      <c r="CB271">
        <v>2</v>
      </c>
      <c r="CC271">
        <v>2</v>
      </c>
      <c r="CD271">
        <v>2</v>
      </c>
      <c r="CE271">
        <v>2</v>
      </c>
      <c r="CF271">
        <v>2</v>
      </c>
      <c r="CG271">
        <v>2</v>
      </c>
      <c r="CH271">
        <v>2</v>
      </c>
      <c r="CI271">
        <v>2</v>
      </c>
      <c r="CJ271">
        <v>2</v>
      </c>
      <c r="CK271">
        <v>7</v>
      </c>
      <c r="CL271">
        <v>1</v>
      </c>
      <c r="CM271">
        <v>3</v>
      </c>
      <c r="CN271">
        <v>1</v>
      </c>
      <c r="CO271">
        <v>0</v>
      </c>
      <c r="CR271">
        <v>1</v>
      </c>
      <c r="CS271">
        <v>0</v>
      </c>
      <c r="CV271">
        <v>1</v>
      </c>
      <c r="CW271">
        <v>1</v>
      </c>
      <c r="CX271">
        <v>1</v>
      </c>
      <c r="CY271">
        <v>2</v>
      </c>
      <c r="CZ271">
        <v>1</v>
      </c>
      <c r="DA271">
        <v>2</v>
      </c>
      <c r="DB271">
        <v>1</v>
      </c>
      <c r="DC271">
        <v>0.3</v>
      </c>
      <c r="DD271">
        <v>-97</v>
      </c>
      <c r="DE271">
        <v>1</v>
      </c>
      <c r="DF271">
        <v>2</v>
      </c>
      <c r="DH271">
        <v>1</v>
      </c>
      <c r="DI271">
        <v>1</v>
      </c>
      <c r="DO271">
        <v>2</v>
      </c>
      <c r="DP271">
        <v>2</v>
      </c>
      <c r="DQ271">
        <v>5</v>
      </c>
      <c r="DR271">
        <v>2</v>
      </c>
      <c r="DW271">
        <v>2</v>
      </c>
      <c r="DX271">
        <v>2</v>
      </c>
      <c r="DY271">
        <v>1</v>
      </c>
      <c r="DZ271">
        <v>2</v>
      </c>
      <c r="EA271" t="s">
        <v>2838</v>
      </c>
      <c r="EB271">
        <v>824</v>
      </c>
      <c r="EC271">
        <v>13.73</v>
      </c>
      <c r="EE271">
        <v>2</v>
      </c>
      <c r="EF271">
        <v>1</v>
      </c>
      <c r="EG271" t="s">
        <v>1625</v>
      </c>
      <c r="EI271">
        <v>1</v>
      </c>
      <c r="EJ271">
        <v>1</v>
      </c>
      <c r="EK271">
        <v>2</v>
      </c>
      <c r="EL271">
        <v>9</v>
      </c>
      <c r="EM271">
        <v>26</v>
      </c>
      <c r="ET271" t="s">
        <v>1349</v>
      </c>
      <c r="EU271" t="s">
        <v>201</v>
      </c>
      <c r="EV271" t="s">
        <v>202</v>
      </c>
      <c r="EZ271">
        <v>2522</v>
      </c>
      <c r="FA271" t="s">
        <v>2204</v>
      </c>
      <c r="FB271" t="s">
        <v>204</v>
      </c>
      <c r="FC271">
        <v>0</v>
      </c>
      <c r="FD271" t="s">
        <v>2452</v>
      </c>
      <c r="FE271" t="s">
        <v>2401</v>
      </c>
      <c r="FF271">
        <v>12</v>
      </c>
      <c r="FI271">
        <v>7.5</v>
      </c>
      <c r="FJ271">
        <v>4</v>
      </c>
      <c r="FK271" t="s">
        <v>2233</v>
      </c>
      <c r="FL271">
        <v>1.5</v>
      </c>
      <c r="FM271">
        <v>0</v>
      </c>
      <c r="FN271" t="s">
        <v>2207</v>
      </c>
      <c r="FO271">
        <v>0</v>
      </c>
      <c r="FP271">
        <v>1</v>
      </c>
      <c r="FQ271">
        <v>0</v>
      </c>
      <c r="FR271">
        <v>0</v>
      </c>
      <c r="FS271" t="s">
        <v>205</v>
      </c>
    </row>
    <row r="272" spans="1:175" x14ac:dyDescent="0.3">
      <c r="A272">
        <v>10229</v>
      </c>
      <c r="B272" t="s">
        <v>2839</v>
      </c>
      <c r="C272" t="s">
        <v>212</v>
      </c>
      <c r="D272" t="s">
        <v>2840</v>
      </c>
      <c r="E272" t="s">
        <v>293</v>
      </c>
      <c r="F272" t="s">
        <v>202</v>
      </c>
      <c r="G272">
        <v>1</v>
      </c>
      <c r="H272">
        <v>1</v>
      </c>
      <c r="I272">
        <v>2</v>
      </c>
      <c r="J272">
        <v>2</v>
      </c>
      <c r="O272">
        <v>1</v>
      </c>
      <c r="P272">
        <v>0</v>
      </c>
      <c r="Q272">
        <v>1</v>
      </c>
      <c r="R272">
        <v>2</v>
      </c>
      <c r="U272">
        <v>2</v>
      </c>
      <c r="W272">
        <v>1</v>
      </c>
      <c r="Y272">
        <v>1</v>
      </c>
      <c r="Z272">
        <v>1</v>
      </c>
      <c r="AA272">
        <v>1</v>
      </c>
      <c r="AB272">
        <v>2012</v>
      </c>
      <c r="AC272">
        <v>2</v>
      </c>
      <c r="AD272">
        <v>2</v>
      </c>
      <c r="AE272">
        <v>3</v>
      </c>
      <c r="AF272">
        <v>4</v>
      </c>
      <c r="AG272">
        <v>2</v>
      </c>
      <c r="AH272">
        <v>2</v>
      </c>
      <c r="AJ272">
        <v>10</v>
      </c>
      <c r="AK272">
        <v>4</v>
      </c>
      <c r="AR272">
        <v>1</v>
      </c>
      <c r="AU272">
        <v>2</v>
      </c>
      <c r="AV272">
        <v>1</v>
      </c>
      <c r="AX272">
        <v>3</v>
      </c>
      <c r="AY272">
        <v>2</v>
      </c>
      <c r="BB272">
        <v>1</v>
      </c>
      <c r="BC272">
        <v>0</v>
      </c>
      <c r="BD272">
        <v>1</v>
      </c>
      <c r="BY272">
        <v>2</v>
      </c>
      <c r="BZ272">
        <v>1</v>
      </c>
      <c r="CA272">
        <v>1</v>
      </c>
      <c r="CB272">
        <v>2</v>
      </c>
      <c r="CC272">
        <v>1</v>
      </c>
      <c r="CD272">
        <v>2</v>
      </c>
      <c r="CE272">
        <v>2</v>
      </c>
      <c r="CF272">
        <v>1</v>
      </c>
      <c r="CG272">
        <v>2</v>
      </c>
      <c r="CH272">
        <v>1</v>
      </c>
      <c r="CI272">
        <v>2</v>
      </c>
      <c r="CJ272">
        <v>1</v>
      </c>
      <c r="CK272">
        <v>7</v>
      </c>
      <c r="CL272">
        <v>1</v>
      </c>
      <c r="CM272">
        <v>3</v>
      </c>
      <c r="CN272">
        <v>1</v>
      </c>
      <c r="CO272">
        <v>1</v>
      </c>
      <c r="CP272">
        <v>1</v>
      </c>
      <c r="CQ272">
        <v>1</v>
      </c>
      <c r="CR272">
        <v>1</v>
      </c>
      <c r="CS272">
        <v>0</v>
      </c>
      <c r="CV272">
        <v>2</v>
      </c>
      <c r="CX272">
        <v>2</v>
      </c>
      <c r="CY272">
        <v>1</v>
      </c>
      <c r="CZ272">
        <v>1</v>
      </c>
      <c r="DA272">
        <v>3</v>
      </c>
      <c r="DB272">
        <v>1</v>
      </c>
      <c r="DC272">
        <v>2</v>
      </c>
      <c r="DD272">
        <v>-97</v>
      </c>
      <c r="DE272">
        <v>1</v>
      </c>
      <c r="DF272">
        <v>2</v>
      </c>
      <c r="DH272">
        <v>1</v>
      </c>
      <c r="DI272">
        <v>0</v>
      </c>
      <c r="DJ272">
        <v>0</v>
      </c>
      <c r="DK272">
        <v>0</v>
      </c>
      <c r="DL272">
        <v>1</v>
      </c>
      <c r="DO272">
        <v>2</v>
      </c>
      <c r="DP272">
        <v>2</v>
      </c>
      <c r="DQ272">
        <v>6</v>
      </c>
      <c r="DR272">
        <v>1</v>
      </c>
      <c r="DW272">
        <v>2</v>
      </c>
      <c r="DX272">
        <v>9</v>
      </c>
      <c r="DY272">
        <v>1</v>
      </c>
      <c r="DZ272">
        <v>2</v>
      </c>
      <c r="EA272" t="s">
        <v>1732</v>
      </c>
      <c r="EB272">
        <v>717</v>
      </c>
      <c r="EC272">
        <v>11.95</v>
      </c>
      <c r="EE272">
        <v>2</v>
      </c>
      <c r="EF272">
        <v>1</v>
      </c>
      <c r="EG272" t="s">
        <v>738</v>
      </c>
      <c r="EI272">
        <v>1</v>
      </c>
      <c r="EJ272">
        <v>1</v>
      </c>
      <c r="EK272">
        <v>2</v>
      </c>
      <c r="EL272">
        <v>10</v>
      </c>
      <c r="EM272">
        <v>28</v>
      </c>
      <c r="ET272" t="s">
        <v>1349</v>
      </c>
      <c r="EU272" t="s">
        <v>201</v>
      </c>
      <c r="EV272" t="s">
        <v>202</v>
      </c>
      <c r="EZ272">
        <v>1747</v>
      </c>
      <c r="FA272" t="s">
        <v>2204</v>
      </c>
      <c r="FB272" t="s">
        <v>204</v>
      </c>
      <c r="FC272">
        <v>0</v>
      </c>
      <c r="FD272" t="s">
        <v>2400</v>
      </c>
      <c r="FE272" t="s">
        <v>2407</v>
      </c>
      <c r="FF272">
        <v>12</v>
      </c>
      <c r="FG272">
        <v>1</v>
      </c>
      <c r="FH272">
        <v>12</v>
      </c>
      <c r="FI272">
        <v>12.5</v>
      </c>
      <c r="FJ272">
        <v>4</v>
      </c>
      <c r="FK272" t="s">
        <v>2212</v>
      </c>
      <c r="FL272">
        <v>3.5</v>
      </c>
      <c r="FM272">
        <v>0</v>
      </c>
      <c r="FN272" t="s">
        <v>2207</v>
      </c>
      <c r="FO272">
        <v>1</v>
      </c>
      <c r="FP272">
        <v>0</v>
      </c>
      <c r="FQ272">
        <v>0</v>
      </c>
      <c r="FR272">
        <v>0</v>
      </c>
      <c r="FS272" t="s">
        <v>2182</v>
      </c>
    </row>
    <row r="273" spans="1:175" x14ac:dyDescent="0.3">
      <c r="A273">
        <v>10289</v>
      </c>
      <c r="B273" t="s">
        <v>2841</v>
      </c>
      <c r="C273" t="s">
        <v>194</v>
      </c>
      <c r="D273" t="s">
        <v>2842</v>
      </c>
      <c r="E273" t="s">
        <v>227</v>
      </c>
      <c r="F273" t="s">
        <v>202</v>
      </c>
      <c r="G273">
        <v>1</v>
      </c>
      <c r="H273">
        <v>1</v>
      </c>
      <c r="I273">
        <v>2</v>
      </c>
      <c r="J273">
        <v>1</v>
      </c>
      <c r="K273">
        <v>2</v>
      </c>
      <c r="O273">
        <v>1</v>
      </c>
      <c r="P273">
        <v>1</v>
      </c>
      <c r="Q273">
        <v>2</v>
      </c>
      <c r="R273">
        <v>2</v>
      </c>
      <c r="U273">
        <v>2</v>
      </c>
      <c r="W273">
        <v>1</v>
      </c>
      <c r="Y273">
        <v>1</v>
      </c>
      <c r="Z273">
        <v>1</v>
      </c>
      <c r="AA273">
        <v>1</v>
      </c>
      <c r="AB273">
        <v>2012</v>
      </c>
      <c r="AC273">
        <v>2</v>
      </c>
      <c r="AD273">
        <v>3</v>
      </c>
      <c r="AE273">
        <v>1</v>
      </c>
      <c r="AF273">
        <v>4</v>
      </c>
      <c r="AG273">
        <v>1</v>
      </c>
      <c r="AV273">
        <v>2</v>
      </c>
      <c r="AX273">
        <v>-98</v>
      </c>
      <c r="AY273">
        <v>2</v>
      </c>
      <c r="BD273">
        <v>2</v>
      </c>
      <c r="BE273">
        <v>1</v>
      </c>
      <c r="BF273">
        <v>1</v>
      </c>
      <c r="BG273">
        <v>1</v>
      </c>
      <c r="BH273">
        <v>1</v>
      </c>
      <c r="BJ273">
        <v>1</v>
      </c>
      <c r="BK273">
        <v>6</v>
      </c>
      <c r="BL273">
        <v>-77</v>
      </c>
      <c r="BS273">
        <v>5</v>
      </c>
      <c r="BU273">
        <v>2</v>
      </c>
      <c r="BW273">
        <v>2</v>
      </c>
      <c r="BX273">
        <v>1</v>
      </c>
      <c r="BY273">
        <v>2</v>
      </c>
      <c r="BZ273">
        <v>1</v>
      </c>
      <c r="CA273">
        <v>1</v>
      </c>
      <c r="CB273">
        <v>2</v>
      </c>
      <c r="CC273">
        <v>2</v>
      </c>
      <c r="CD273">
        <v>2</v>
      </c>
      <c r="CE273">
        <v>2</v>
      </c>
      <c r="CF273">
        <v>1</v>
      </c>
      <c r="CG273">
        <v>2</v>
      </c>
      <c r="CH273">
        <v>1</v>
      </c>
      <c r="CI273">
        <v>2</v>
      </c>
      <c r="CJ273">
        <v>2</v>
      </c>
      <c r="CK273">
        <v>7</v>
      </c>
      <c r="CL273">
        <v>1</v>
      </c>
      <c r="CM273">
        <v>5</v>
      </c>
      <c r="CN273">
        <v>1</v>
      </c>
      <c r="CO273">
        <v>1</v>
      </c>
      <c r="CP273">
        <v>1</v>
      </c>
      <c r="CQ273">
        <v>1</v>
      </c>
      <c r="CR273">
        <v>1</v>
      </c>
      <c r="CS273">
        <v>0</v>
      </c>
      <c r="CV273">
        <v>2</v>
      </c>
      <c r="CX273">
        <v>2</v>
      </c>
      <c r="CY273">
        <v>1</v>
      </c>
      <c r="CZ273">
        <v>1</v>
      </c>
      <c r="DA273">
        <v>2</v>
      </c>
      <c r="DB273">
        <v>1</v>
      </c>
      <c r="DC273">
        <v>16</v>
      </c>
      <c r="DD273">
        <v>4</v>
      </c>
      <c r="DE273">
        <v>1</v>
      </c>
      <c r="DF273">
        <v>3</v>
      </c>
      <c r="DH273">
        <v>1</v>
      </c>
      <c r="DI273">
        <v>0</v>
      </c>
      <c r="DJ273">
        <v>0</v>
      </c>
      <c r="DK273">
        <v>0</v>
      </c>
      <c r="DL273">
        <v>2</v>
      </c>
      <c r="DO273">
        <v>1</v>
      </c>
      <c r="DP273">
        <v>2</v>
      </c>
      <c r="DQ273">
        <v>6</v>
      </c>
      <c r="DR273">
        <v>1</v>
      </c>
      <c r="DW273">
        <v>1</v>
      </c>
      <c r="DX273">
        <v>7</v>
      </c>
      <c r="DY273">
        <v>1</v>
      </c>
      <c r="DZ273">
        <v>1</v>
      </c>
      <c r="EA273" t="s">
        <v>613</v>
      </c>
      <c r="EB273">
        <v>689</v>
      </c>
      <c r="EC273">
        <v>11.48</v>
      </c>
      <c r="EE273">
        <v>2</v>
      </c>
      <c r="EF273">
        <v>1</v>
      </c>
      <c r="EG273" t="s">
        <v>601</v>
      </c>
      <c r="EI273">
        <v>1</v>
      </c>
      <c r="EJ273">
        <v>1</v>
      </c>
      <c r="EK273">
        <v>3</v>
      </c>
      <c r="EL273">
        <v>6</v>
      </c>
      <c r="EM273">
        <v>21</v>
      </c>
      <c r="ET273" t="s">
        <v>1349</v>
      </c>
      <c r="EU273" t="s">
        <v>201</v>
      </c>
      <c r="EV273" t="s">
        <v>202</v>
      </c>
      <c r="EZ273">
        <v>1240</v>
      </c>
      <c r="FA273" t="s">
        <v>237</v>
      </c>
      <c r="FB273" t="s">
        <v>204</v>
      </c>
      <c r="FC273">
        <v>0</v>
      </c>
      <c r="FD273" t="s">
        <v>2429</v>
      </c>
      <c r="FE273" t="s">
        <v>2401</v>
      </c>
      <c r="FF273">
        <v>12</v>
      </c>
      <c r="FI273">
        <v>12.5</v>
      </c>
      <c r="FJ273">
        <v>4</v>
      </c>
      <c r="FK273" t="s">
        <v>2220</v>
      </c>
      <c r="FL273">
        <v>0.5</v>
      </c>
      <c r="FM273">
        <v>1</v>
      </c>
      <c r="FN273" t="s">
        <v>2221</v>
      </c>
      <c r="FO273">
        <v>1</v>
      </c>
      <c r="FP273">
        <v>0</v>
      </c>
      <c r="FQ273">
        <v>0</v>
      </c>
      <c r="FR273">
        <v>0</v>
      </c>
      <c r="FS273" t="s">
        <v>202</v>
      </c>
    </row>
    <row r="274" spans="1:175" x14ac:dyDescent="0.3">
      <c r="A274">
        <v>10317</v>
      </c>
      <c r="B274" t="s">
        <v>2843</v>
      </c>
      <c r="C274" t="s">
        <v>194</v>
      </c>
      <c r="D274" t="s">
        <v>2844</v>
      </c>
      <c r="E274" t="s">
        <v>221</v>
      </c>
      <c r="F274" t="s">
        <v>202</v>
      </c>
      <c r="G274">
        <v>1</v>
      </c>
      <c r="H274">
        <v>1</v>
      </c>
      <c r="I274">
        <v>2</v>
      </c>
      <c r="J274">
        <v>2</v>
      </c>
      <c r="O274">
        <v>1</v>
      </c>
      <c r="P274">
        <v>0</v>
      </c>
      <c r="Q274">
        <v>1</v>
      </c>
      <c r="R274">
        <v>2</v>
      </c>
      <c r="U274">
        <v>2</v>
      </c>
      <c r="W274">
        <v>1</v>
      </c>
      <c r="Y274">
        <v>1</v>
      </c>
      <c r="Z274">
        <v>1</v>
      </c>
      <c r="AA274">
        <v>1</v>
      </c>
      <c r="AB274">
        <v>2011</v>
      </c>
      <c r="AC274">
        <v>3</v>
      </c>
      <c r="AD274">
        <v>2</v>
      </c>
      <c r="AE274">
        <v>3</v>
      </c>
      <c r="AF274">
        <v>4</v>
      </c>
      <c r="AG274">
        <v>2</v>
      </c>
      <c r="AH274">
        <v>2</v>
      </c>
      <c r="AJ274">
        <v>4</v>
      </c>
      <c r="AK274">
        <v>1</v>
      </c>
      <c r="AR274">
        <v>1</v>
      </c>
      <c r="AU274">
        <v>3</v>
      </c>
      <c r="AV274">
        <v>2</v>
      </c>
      <c r="AX274">
        <v>4</v>
      </c>
      <c r="AY274">
        <v>2</v>
      </c>
      <c r="BB274">
        <v>1</v>
      </c>
      <c r="BC274">
        <v>0</v>
      </c>
      <c r="BD274">
        <v>1</v>
      </c>
      <c r="BY274">
        <v>1</v>
      </c>
      <c r="BZ274">
        <v>1</v>
      </c>
      <c r="CA274">
        <v>1</v>
      </c>
      <c r="CB274">
        <v>2</v>
      </c>
      <c r="CC274">
        <v>1</v>
      </c>
      <c r="CD274">
        <v>2</v>
      </c>
      <c r="CE274">
        <v>2</v>
      </c>
      <c r="CF274">
        <v>1</v>
      </c>
      <c r="CG274">
        <v>3</v>
      </c>
      <c r="CH274">
        <v>1</v>
      </c>
      <c r="CI274">
        <v>3</v>
      </c>
      <c r="CJ274">
        <v>1</v>
      </c>
      <c r="CK274">
        <v>7</v>
      </c>
      <c r="CL274">
        <v>3</v>
      </c>
      <c r="CM274">
        <v>1</v>
      </c>
      <c r="CN274">
        <v>1</v>
      </c>
      <c r="CO274">
        <v>1</v>
      </c>
      <c r="CP274">
        <v>1</v>
      </c>
      <c r="CQ274">
        <v>1</v>
      </c>
      <c r="CR274">
        <v>1</v>
      </c>
      <c r="CS274">
        <v>0</v>
      </c>
      <c r="CV274">
        <v>2</v>
      </c>
      <c r="CX274">
        <v>2</v>
      </c>
      <c r="CY274">
        <v>2</v>
      </c>
      <c r="CZ274">
        <v>1</v>
      </c>
      <c r="DA274">
        <v>4</v>
      </c>
      <c r="DB274">
        <v>1</v>
      </c>
      <c r="DC274">
        <v>10</v>
      </c>
      <c r="DD274">
        <v>3</v>
      </c>
      <c r="DE274">
        <v>1</v>
      </c>
      <c r="DF274">
        <v>2</v>
      </c>
      <c r="DH274">
        <v>1</v>
      </c>
      <c r="DI274">
        <v>0</v>
      </c>
      <c r="DJ274">
        <v>0</v>
      </c>
      <c r="DK274">
        <v>0</v>
      </c>
      <c r="DL274">
        <v>1</v>
      </c>
      <c r="DO274">
        <v>1</v>
      </c>
      <c r="DP274">
        <v>2</v>
      </c>
      <c r="DQ274">
        <v>5</v>
      </c>
      <c r="DR274">
        <v>4</v>
      </c>
      <c r="DW274">
        <v>2</v>
      </c>
      <c r="DX274">
        <v>5</v>
      </c>
      <c r="DY274">
        <v>1</v>
      </c>
      <c r="DZ274">
        <v>1</v>
      </c>
      <c r="EA274" t="s">
        <v>2845</v>
      </c>
      <c r="EB274">
        <v>598</v>
      </c>
      <c r="EC274">
        <v>9.9700000000000006</v>
      </c>
      <c r="EE274">
        <v>2</v>
      </c>
      <c r="EF274">
        <v>1</v>
      </c>
      <c r="EG274" t="s">
        <v>393</v>
      </c>
      <c r="EI274">
        <v>1</v>
      </c>
      <c r="EJ274">
        <v>1</v>
      </c>
      <c r="EK274">
        <v>2</v>
      </c>
      <c r="EL274">
        <v>4</v>
      </c>
      <c r="EM274">
        <v>16</v>
      </c>
      <c r="ET274" t="s">
        <v>1349</v>
      </c>
      <c r="EU274" t="s">
        <v>201</v>
      </c>
      <c r="EV274" t="s">
        <v>202</v>
      </c>
      <c r="EW274">
        <v>1</v>
      </c>
      <c r="EZ274">
        <v>1286</v>
      </c>
      <c r="FA274" t="s">
        <v>2204</v>
      </c>
      <c r="FB274" t="s">
        <v>204</v>
      </c>
      <c r="FC274">
        <v>0</v>
      </c>
      <c r="FD274" t="s">
        <v>2429</v>
      </c>
      <c r="FE274" t="s">
        <v>2407</v>
      </c>
      <c r="FF274">
        <v>12</v>
      </c>
      <c r="FG274">
        <v>1</v>
      </c>
      <c r="FH274">
        <v>12</v>
      </c>
      <c r="FI274">
        <v>12.5</v>
      </c>
      <c r="FJ274">
        <v>4</v>
      </c>
      <c r="FK274" t="s">
        <v>2212</v>
      </c>
      <c r="FL274">
        <v>3.5</v>
      </c>
      <c r="FM274">
        <v>0</v>
      </c>
      <c r="FN274" t="s">
        <v>2207</v>
      </c>
      <c r="FO274">
        <v>1</v>
      </c>
      <c r="FP274">
        <v>0</v>
      </c>
      <c r="FQ274">
        <v>0</v>
      </c>
      <c r="FR274">
        <v>0</v>
      </c>
      <c r="FS274" t="s">
        <v>2182</v>
      </c>
    </row>
    <row r="275" spans="1:175" x14ac:dyDescent="0.3">
      <c r="A275">
        <v>10561</v>
      </c>
      <c r="B275" t="s">
        <v>1387</v>
      </c>
      <c r="C275" t="s">
        <v>212</v>
      </c>
      <c r="D275" t="s">
        <v>1388</v>
      </c>
      <c r="E275" t="s">
        <v>293</v>
      </c>
      <c r="F275" t="s">
        <v>202</v>
      </c>
      <c r="G275">
        <v>1</v>
      </c>
      <c r="H275">
        <v>1</v>
      </c>
      <c r="I275">
        <v>2</v>
      </c>
      <c r="J275">
        <v>1</v>
      </c>
      <c r="K275">
        <v>2</v>
      </c>
      <c r="O275">
        <v>1</v>
      </c>
      <c r="P275">
        <v>1</v>
      </c>
      <c r="Q275">
        <v>2</v>
      </c>
      <c r="R275">
        <v>2</v>
      </c>
      <c r="U275">
        <v>2</v>
      </c>
      <c r="W275">
        <v>1</v>
      </c>
      <c r="Y275">
        <v>1</v>
      </c>
      <c r="Z275">
        <v>1</v>
      </c>
      <c r="AA275">
        <v>1</v>
      </c>
      <c r="AB275">
        <v>2011</v>
      </c>
      <c r="AC275">
        <v>6</v>
      </c>
      <c r="AD275">
        <v>1</v>
      </c>
      <c r="AE275">
        <v>3</v>
      </c>
      <c r="AF275">
        <v>5</v>
      </c>
      <c r="AG275">
        <v>2</v>
      </c>
      <c r="AH275">
        <v>2</v>
      </c>
      <c r="AJ275">
        <v>5</v>
      </c>
      <c r="AK275">
        <v>4</v>
      </c>
      <c r="AR275">
        <v>1</v>
      </c>
      <c r="AU275">
        <v>4</v>
      </c>
      <c r="AV275">
        <v>2</v>
      </c>
      <c r="AX275">
        <v>6</v>
      </c>
      <c r="AY275">
        <v>2</v>
      </c>
      <c r="AZ275">
        <v>1</v>
      </c>
      <c r="BA275">
        <v>0</v>
      </c>
      <c r="BD275">
        <v>2</v>
      </c>
      <c r="BE275">
        <v>2</v>
      </c>
      <c r="BF275">
        <v>1</v>
      </c>
      <c r="BG275">
        <v>1</v>
      </c>
      <c r="BH275">
        <v>2</v>
      </c>
      <c r="BI275">
        <v>1</v>
      </c>
      <c r="BJ275">
        <v>1</v>
      </c>
      <c r="BK275">
        <v>6</v>
      </c>
      <c r="BL275">
        <v>1</v>
      </c>
      <c r="BS275">
        <v>3</v>
      </c>
      <c r="BW275">
        <v>1</v>
      </c>
      <c r="BX275">
        <v>1</v>
      </c>
      <c r="BY275">
        <v>1</v>
      </c>
      <c r="BZ275">
        <v>1</v>
      </c>
      <c r="CA275">
        <v>1</v>
      </c>
      <c r="CB275">
        <v>1</v>
      </c>
      <c r="CC275">
        <v>1</v>
      </c>
      <c r="CD275">
        <v>2</v>
      </c>
      <c r="CE275">
        <v>1</v>
      </c>
      <c r="CF275">
        <v>1</v>
      </c>
      <c r="CG275">
        <v>2</v>
      </c>
      <c r="CH275">
        <v>2</v>
      </c>
      <c r="CI275">
        <v>1</v>
      </c>
      <c r="CJ275">
        <v>1</v>
      </c>
      <c r="CK275">
        <v>7</v>
      </c>
      <c r="CL275">
        <v>1</v>
      </c>
      <c r="CM275">
        <v>6</v>
      </c>
      <c r="CN275">
        <v>1</v>
      </c>
      <c r="CO275">
        <v>2</v>
      </c>
      <c r="CP275">
        <v>1</v>
      </c>
      <c r="CQ275">
        <v>2</v>
      </c>
      <c r="CR275">
        <v>1</v>
      </c>
      <c r="CS275">
        <v>0</v>
      </c>
      <c r="CV275">
        <v>2</v>
      </c>
      <c r="CX275">
        <v>2</v>
      </c>
      <c r="CY275">
        <v>1</v>
      </c>
      <c r="CZ275">
        <v>1</v>
      </c>
      <c r="DA275">
        <v>2</v>
      </c>
      <c r="DB275">
        <v>1</v>
      </c>
      <c r="DC275">
        <v>2</v>
      </c>
      <c r="DD275">
        <v>1</v>
      </c>
      <c r="DE275">
        <v>1</v>
      </c>
      <c r="DF275">
        <v>2</v>
      </c>
      <c r="DH275">
        <v>0</v>
      </c>
      <c r="DI275">
        <v>0</v>
      </c>
      <c r="DJ275">
        <v>0</v>
      </c>
      <c r="DK275">
        <v>1</v>
      </c>
      <c r="DL275">
        <v>1</v>
      </c>
      <c r="DO275">
        <v>1</v>
      </c>
      <c r="DP275">
        <v>2</v>
      </c>
      <c r="DQ275">
        <v>5</v>
      </c>
      <c r="DR275">
        <v>1</v>
      </c>
      <c r="DW275">
        <v>2</v>
      </c>
      <c r="DX275">
        <v>10</v>
      </c>
      <c r="DY275">
        <v>1</v>
      </c>
      <c r="DZ275">
        <v>2</v>
      </c>
      <c r="EA275" t="s">
        <v>1389</v>
      </c>
      <c r="EB275">
        <v>959</v>
      </c>
      <c r="EC275">
        <v>15.98</v>
      </c>
      <c r="EE275">
        <v>2</v>
      </c>
      <c r="EF275">
        <v>1</v>
      </c>
      <c r="EG275" t="s">
        <v>820</v>
      </c>
      <c r="EI275">
        <v>1</v>
      </c>
      <c r="EJ275">
        <v>1</v>
      </c>
      <c r="EK275">
        <v>3</v>
      </c>
      <c r="EL275">
        <v>10</v>
      </c>
      <c r="EM275">
        <v>29</v>
      </c>
      <c r="ET275" t="s">
        <v>1349</v>
      </c>
      <c r="EU275" t="s">
        <v>201</v>
      </c>
      <c r="EV275" t="s">
        <v>202</v>
      </c>
      <c r="EZ275">
        <v>1747</v>
      </c>
      <c r="FA275" t="s">
        <v>237</v>
      </c>
      <c r="FB275" t="s">
        <v>204</v>
      </c>
      <c r="FC275">
        <v>0</v>
      </c>
      <c r="FD275" t="s">
        <v>2429</v>
      </c>
      <c r="FE275" t="s">
        <v>2407</v>
      </c>
      <c r="FF275">
        <v>12</v>
      </c>
      <c r="FG275">
        <v>1</v>
      </c>
      <c r="FH275">
        <v>12</v>
      </c>
      <c r="FI275">
        <v>7.5</v>
      </c>
      <c r="FJ275">
        <v>4</v>
      </c>
      <c r="FK275" t="s">
        <v>2206</v>
      </c>
      <c r="FL275">
        <v>3.5</v>
      </c>
      <c r="FM275">
        <v>1</v>
      </c>
      <c r="FN275" t="s">
        <v>2213</v>
      </c>
      <c r="FO275">
        <v>0</v>
      </c>
      <c r="FP275">
        <v>1</v>
      </c>
      <c r="FQ275">
        <v>0</v>
      </c>
      <c r="FR275">
        <v>0</v>
      </c>
      <c r="FS275" t="s">
        <v>205</v>
      </c>
    </row>
    <row r="276" spans="1:175" x14ac:dyDescent="0.3">
      <c r="A276">
        <v>10587</v>
      </c>
      <c r="B276" t="s">
        <v>2846</v>
      </c>
      <c r="C276" t="s">
        <v>212</v>
      </c>
      <c r="D276" t="s">
        <v>2847</v>
      </c>
      <c r="E276" t="s">
        <v>309</v>
      </c>
      <c r="F276" t="s">
        <v>202</v>
      </c>
      <c r="G276">
        <v>1</v>
      </c>
      <c r="H276">
        <v>1</v>
      </c>
      <c r="I276">
        <v>2</v>
      </c>
      <c r="J276">
        <v>2</v>
      </c>
      <c r="O276">
        <v>1</v>
      </c>
      <c r="P276">
        <v>0</v>
      </c>
      <c r="Q276">
        <v>1</v>
      </c>
      <c r="R276">
        <v>2</v>
      </c>
      <c r="U276">
        <v>2</v>
      </c>
      <c r="W276">
        <v>1</v>
      </c>
      <c r="Y276">
        <v>1</v>
      </c>
      <c r="Z276">
        <v>1</v>
      </c>
      <c r="AA276">
        <v>1</v>
      </c>
      <c r="AB276">
        <v>2008</v>
      </c>
      <c r="AC276">
        <v>1</v>
      </c>
      <c r="AD276">
        <v>3</v>
      </c>
      <c r="AE276">
        <v>2</v>
      </c>
      <c r="AF276">
        <v>-98</v>
      </c>
      <c r="AG276">
        <v>1</v>
      </c>
      <c r="AV276">
        <v>1</v>
      </c>
      <c r="AX276">
        <v>4</v>
      </c>
      <c r="AY276">
        <v>1</v>
      </c>
      <c r="BB276">
        <v>1</v>
      </c>
      <c r="BC276">
        <v>0</v>
      </c>
      <c r="BD276">
        <v>2</v>
      </c>
      <c r="BE276">
        <v>1</v>
      </c>
      <c r="BY276">
        <v>2</v>
      </c>
      <c r="BZ276">
        <v>2</v>
      </c>
      <c r="CA276">
        <v>1</v>
      </c>
      <c r="CB276">
        <v>2</v>
      </c>
      <c r="CC276">
        <v>2</v>
      </c>
      <c r="CD276">
        <v>2</v>
      </c>
      <c r="CE276">
        <v>2</v>
      </c>
      <c r="CF276">
        <v>2</v>
      </c>
      <c r="CG276">
        <v>1</v>
      </c>
      <c r="CH276">
        <v>2</v>
      </c>
      <c r="CI276">
        <v>1</v>
      </c>
      <c r="CJ276">
        <v>2</v>
      </c>
      <c r="CK276">
        <v>7</v>
      </c>
      <c r="CL276">
        <v>7</v>
      </c>
      <c r="CM276">
        <v>3</v>
      </c>
      <c r="CN276">
        <v>1</v>
      </c>
      <c r="CO276">
        <v>1</v>
      </c>
      <c r="CP276">
        <v>1</v>
      </c>
      <c r="CQ276">
        <v>1</v>
      </c>
      <c r="CR276">
        <v>1</v>
      </c>
      <c r="CS276">
        <v>1</v>
      </c>
      <c r="CT276">
        <v>1</v>
      </c>
      <c r="CU276">
        <v>1</v>
      </c>
      <c r="CV276">
        <v>2</v>
      </c>
      <c r="CX276">
        <v>2</v>
      </c>
      <c r="CY276">
        <v>2</v>
      </c>
      <c r="CZ276">
        <v>1</v>
      </c>
      <c r="DA276">
        <v>3</v>
      </c>
      <c r="DB276">
        <v>1</v>
      </c>
      <c r="DC276">
        <v>27</v>
      </c>
      <c r="DD276">
        <v>2</v>
      </c>
      <c r="DE276">
        <v>1</v>
      </c>
      <c r="DF276">
        <v>1</v>
      </c>
      <c r="DG276">
        <v>1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1</v>
      </c>
      <c r="DO276">
        <v>2</v>
      </c>
      <c r="DP276">
        <v>2</v>
      </c>
      <c r="DQ276">
        <v>4</v>
      </c>
      <c r="DR276">
        <v>1</v>
      </c>
      <c r="DW276">
        <v>2</v>
      </c>
      <c r="DX276">
        <v>1</v>
      </c>
      <c r="DY276">
        <v>1</v>
      </c>
      <c r="DZ276">
        <v>2</v>
      </c>
      <c r="EA276" t="s">
        <v>1486</v>
      </c>
      <c r="EB276">
        <v>725</v>
      </c>
      <c r="EC276">
        <v>12.08</v>
      </c>
      <c r="EE276">
        <v>2</v>
      </c>
      <c r="EF276">
        <v>1</v>
      </c>
      <c r="EG276" t="s">
        <v>328</v>
      </c>
      <c r="EI276">
        <v>1</v>
      </c>
      <c r="EJ276">
        <v>1</v>
      </c>
      <c r="EK276">
        <v>2</v>
      </c>
      <c r="EL276">
        <v>9</v>
      </c>
      <c r="EM276">
        <v>26</v>
      </c>
      <c r="ET276" t="s">
        <v>1349</v>
      </c>
      <c r="EU276" t="s">
        <v>201</v>
      </c>
      <c r="EV276" t="s">
        <v>202</v>
      </c>
      <c r="EZ276">
        <v>2522</v>
      </c>
      <c r="FA276" t="s">
        <v>2204</v>
      </c>
      <c r="FB276" t="s">
        <v>204</v>
      </c>
      <c r="FC276">
        <v>0</v>
      </c>
      <c r="FD276" t="s">
        <v>2400</v>
      </c>
      <c r="FE276" t="s">
        <v>2401</v>
      </c>
      <c r="FF276">
        <v>12</v>
      </c>
      <c r="FK276" t="s">
        <v>2220</v>
      </c>
      <c r="FL276">
        <v>1.5</v>
      </c>
      <c r="FM276">
        <v>1</v>
      </c>
      <c r="FN276" t="s">
        <v>2221</v>
      </c>
      <c r="FO276">
        <v>0</v>
      </c>
      <c r="FP276">
        <v>1</v>
      </c>
      <c r="FQ276">
        <v>0</v>
      </c>
      <c r="FR276">
        <v>0</v>
      </c>
      <c r="FS276" t="s">
        <v>2182</v>
      </c>
    </row>
    <row r="277" spans="1:175" x14ac:dyDescent="0.3">
      <c r="A277">
        <v>10647</v>
      </c>
      <c r="B277" t="s">
        <v>2848</v>
      </c>
      <c r="C277" t="s">
        <v>212</v>
      </c>
      <c r="D277" t="s">
        <v>2849</v>
      </c>
      <c r="E277" t="s">
        <v>214</v>
      </c>
      <c r="F277" t="s">
        <v>2850</v>
      </c>
      <c r="G277">
        <v>1</v>
      </c>
      <c r="H277">
        <v>1</v>
      </c>
      <c r="I277">
        <v>2</v>
      </c>
      <c r="J277">
        <v>2</v>
      </c>
      <c r="O277">
        <v>1</v>
      </c>
      <c r="P277">
        <v>0</v>
      </c>
      <c r="Q277">
        <v>1</v>
      </c>
      <c r="R277">
        <v>2</v>
      </c>
      <c r="U277">
        <v>2</v>
      </c>
      <c r="W277">
        <v>1</v>
      </c>
      <c r="Y277">
        <v>1</v>
      </c>
      <c r="Z277">
        <v>1</v>
      </c>
      <c r="AA277">
        <v>1</v>
      </c>
      <c r="AB277">
        <v>2012</v>
      </c>
      <c r="AC277">
        <v>2</v>
      </c>
      <c r="AD277">
        <v>4</v>
      </c>
      <c r="AE277">
        <v>1</v>
      </c>
      <c r="AF277">
        <v>4</v>
      </c>
      <c r="AG277">
        <v>2</v>
      </c>
      <c r="AH277">
        <v>2</v>
      </c>
      <c r="AJ277">
        <v>12</v>
      </c>
      <c r="AK277">
        <v>3</v>
      </c>
      <c r="AL277">
        <v>5</v>
      </c>
      <c r="AR277">
        <v>4</v>
      </c>
      <c r="AU277">
        <v>1</v>
      </c>
      <c r="AV277">
        <v>2</v>
      </c>
      <c r="AX277">
        <v>1</v>
      </c>
      <c r="AY277">
        <v>2</v>
      </c>
      <c r="BB277">
        <v>1</v>
      </c>
      <c r="BC277">
        <v>100</v>
      </c>
      <c r="BD277">
        <v>1</v>
      </c>
      <c r="BY277">
        <v>1</v>
      </c>
      <c r="BZ277">
        <v>1</v>
      </c>
      <c r="CA277">
        <v>2</v>
      </c>
      <c r="CB277">
        <v>1</v>
      </c>
      <c r="CC277">
        <v>1</v>
      </c>
      <c r="CD277">
        <v>2</v>
      </c>
      <c r="CE277">
        <v>1</v>
      </c>
      <c r="CF277">
        <v>2</v>
      </c>
      <c r="CG277">
        <v>2</v>
      </c>
      <c r="CH277">
        <v>2</v>
      </c>
      <c r="CI277">
        <v>1</v>
      </c>
      <c r="CJ277">
        <v>1</v>
      </c>
      <c r="CK277">
        <v>7</v>
      </c>
      <c r="CL277">
        <v>2</v>
      </c>
      <c r="CM277">
        <v>2</v>
      </c>
      <c r="CN277">
        <v>1</v>
      </c>
      <c r="CO277">
        <v>1</v>
      </c>
      <c r="CP277">
        <v>1</v>
      </c>
      <c r="CQ277">
        <v>1</v>
      </c>
      <c r="CR277">
        <v>1</v>
      </c>
      <c r="CS277">
        <v>0</v>
      </c>
      <c r="CV277">
        <v>1</v>
      </c>
      <c r="CW277">
        <v>1</v>
      </c>
      <c r="CX277">
        <v>2</v>
      </c>
      <c r="CY277">
        <v>1</v>
      </c>
      <c r="CZ277">
        <v>1</v>
      </c>
      <c r="DA277">
        <v>3</v>
      </c>
      <c r="DB277">
        <v>1</v>
      </c>
      <c r="DC277">
        <v>16</v>
      </c>
      <c r="DD277">
        <v>1</v>
      </c>
      <c r="DE277">
        <v>1</v>
      </c>
      <c r="DF277">
        <v>3</v>
      </c>
      <c r="DH277">
        <v>0</v>
      </c>
      <c r="DI277">
        <v>1</v>
      </c>
      <c r="DJ277">
        <v>0</v>
      </c>
      <c r="DK277">
        <v>1</v>
      </c>
      <c r="DL277">
        <v>1</v>
      </c>
      <c r="DO277">
        <v>1</v>
      </c>
      <c r="DP277">
        <v>1</v>
      </c>
      <c r="DQ277">
        <v>5</v>
      </c>
      <c r="DR277">
        <v>2</v>
      </c>
      <c r="DW277">
        <v>2</v>
      </c>
      <c r="DX277">
        <v>6</v>
      </c>
      <c r="DY277">
        <v>1</v>
      </c>
      <c r="DZ277">
        <v>1</v>
      </c>
      <c r="EA277" t="s">
        <v>2851</v>
      </c>
      <c r="EB277">
        <v>1116</v>
      </c>
      <c r="EC277">
        <v>18.600000000000001</v>
      </c>
      <c r="EE277">
        <v>2</v>
      </c>
      <c r="EF277">
        <v>1</v>
      </c>
      <c r="EG277" t="s">
        <v>1158</v>
      </c>
      <c r="EI277">
        <v>1</v>
      </c>
      <c r="EJ277">
        <v>1</v>
      </c>
      <c r="EK277">
        <v>2</v>
      </c>
      <c r="EL277">
        <v>8</v>
      </c>
      <c r="EM277">
        <v>24</v>
      </c>
      <c r="ET277" t="s">
        <v>1349</v>
      </c>
      <c r="EU277" t="s">
        <v>201</v>
      </c>
      <c r="EV277" t="s">
        <v>202</v>
      </c>
      <c r="EZ277">
        <v>1418</v>
      </c>
      <c r="FA277" t="s">
        <v>2204</v>
      </c>
      <c r="FB277" t="s">
        <v>204</v>
      </c>
      <c r="FC277">
        <v>0</v>
      </c>
      <c r="FD277" t="s">
        <v>2429</v>
      </c>
      <c r="FE277" t="s">
        <v>2407</v>
      </c>
      <c r="FF277">
        <v>0</v>
      </c>
      <c r="FG277">
        <v>0</v>
      </c>
      <c r="FH277">
        <v>12</v>
      </c>
      <c r="FI277">
        <v>12.5</v>
      </c>
      <c r="FJ277">
        <v>4</v>
      </c>
      <c r="FK277" t="s">
        <v>2233</v>
      </c>
      <c r="FL277">
        <v>0.5</v>
      </c>
      <c r="FM277">
        <v>0</v>
      </c>
      <c r="FN277" t="s">
        <v>2207</v>
      </c>
      <c r="FO277">
        <v>1</v>
      </c>
      <c r="FP277">
        <v>0</v>
      </c>
      <c r="FQ277">
        <v>0</v>
      </c>
      <c r="FR277">
        <v>0</v>
      </c>
      <c r="FS277" t="s">
        <v>2214</v>
      </c>
    </row>
    <row r="278" spans="1:175" x14ac:dyDescent="0.3">
      <c r="A278">
        <v>10678</v>
      </c>
      <c r="B278" t="s">
        <v>1395</v>
      </c>
      <c r="C278" t="s">
        <v>194</v>
      </c>
      <c r="D278" t="s">
        <v>1396</v>
      </c>
      <c r="E278" t="s">
        <v>221</v>
      </c>
      <c r="F278" t="s">
        <v>202</v>
      </c>
      <c r="G278">
        <v>1</v>
      </c>
      <c r="H278">
        <v>1</v>
      </c>
      <c r="I278">
        <v>2</v>
      </c>
      <c r="J278">
        <v>1</v>
      </c>
      <c r="K278">
        <v>2</v>
      </c>
      <c r="O278">
        <v>1</v>
      </c>
      <c r="P278">
        <v>1</v>
      </c>
      <c r="Q278">
        <v>2</v>
      </c>
      <c r="R278">
        <v>3</v>
      </c>
      <c r="T278">
        <v>2</v>
      </c>
      <c r="U278">
        <v>3</v>
      </c>
      <c r="V278">
        <v>2</v>
      </c>
      <c r="W278">
        <v>-99</v>
      </c>
      <c r="Y278">
        <v>1</v>
      </c>
      <c r="Z278">
        <v>1</v>
      </c>
      <c r="AA278">
        <v>1</v>
      </c>
      <c r="AB278">
        <v>2011</v>
      </c>
      <c r="AC278">
        <v>1</v>
      </c>
      <c r="AD278">
        <v>1</v>
      </c>
      <c r="AE278">
        <v>4</v>
      </c>
      <c r="AF278">
        <v>5</v>
      </c>
      <c r="AG278">
        <v>1</v>
      </c>
      <c r="AV278">
        <v>1</v>
      </c>
      <c r="AX278">
        <v>8</v>
      </c>
      <c r="AY278">
        <v>-77</v>
      </c>
      <c r="BD278">
        <v>2</v>
      </c>
      <c r="BE278">
        <v>1</v>
      </c>
      <c r="BF278">
        <v>1</v>
      </c>
      <c r="BG278">
        <v>1</v>
      </c>
      <c r="BH278">
        <v>2</v>
      </c>
      <c r="BI278">
        <v>2</v>
      </c>
      <c r="BJ278">
        <v>2</v>
      </c>
      <c r="BK278">
        <v>6</v>
      </c>
      <c r="BL278">
        <v>3</v>
      </c>
      <c r="BS278">
        <v>1</v>
      </c>
      <c r="BU278">
        <v>1</v>
      </c>
      <c r="BV278">
        <v>4</v>
      </c>
      <c r="BX278">
        <v>3</v>
      </c>
      <c r="BY278">
        <v>1</v>
      </c>
      <c r="BZ278">
        <v>1</v>
      </c>
      <c r="CA278">
        <v>2</v>
      </c>
      <c r="CB278">
        <v>2</v>
      </c>
      <c r="CC278">
        <v>2</v>
      </c>
      <c r="CD278">
        <v>2</v>
      </c>
      <c r="CE278">
        <v>2</v>
      </c>
      <c r="CF278">
        <v>2</v>
      </c>
      <c r="CG278">
        <v>2</v>
      </c>
      <c r="CH278">
        <v>1</v>
      </c>
      <c r="CI278">
        <v>3</v>
      </c>
      <c r="CJ278">
        <v>2</v>
      </c>
      <c r="CK278">
        <v>5</v>
      </c>
      <c r="CL278">
        <v>6</v>
      </c>
      <c r="CM278">
        <v>1</v>
      </c>
      <c r="CN278">
        <v>1</v>
      </c>
      <c r="CO278">
        <v>2</v>
      </c>
      <c r="CP278">
        <v>1</v>
      </c>
      <c r="CQ278">
        <v>2</v>
      </c>
      <c r="CR278">
        <v>1</v>
      </c>
      <c r="CS278">
        <v>1</v>
      </c>
      <c r="CT278">
        <v>1</v>
      </c>
      <c r="CU278">
        <v>1</v>
      </c>
      <c r="CV278">
        <v>2</v>
      </c>
      <c r="CX278">
        <v>2</v>
      </c>
      <c r="CY278">
        <v>1</v>
      </c>
      <c r="CZ278">
        <v>1</v>
      </c>
      <c r="DA278">
        <v>3</v>
      </c>
      <c r="DB278">
        <v>1</v>
      </c>
      <c r="DC278">
        <v>12</v>
      </c>
      <c r="DD278">
        <v>1</v>
      </c>
      <c r="DE278">
        <v>1</v>
      </c>
      <c r="DF278">
        <v>2</v>
      </c>
      <c r="DG278">
        <v>2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1</v>
      </c>
      <c r="DN278">
        <v>1</v>
      </c>
      <c r="DO278">
        <v>1</v>
      </c>
      <c r="DP278">
        <v>2</v>
      </c>
      <c r="DQ278">
        <v>7</v>
      </c>
      <c r="DR278">
        <v>1</v>
      </c>
      <c r="DW278">
        <v>2</v>
      </c>
      <c r="DX278">
        <v>-97</v>
      </c>
      <c r="DY278">
        <v>1</v>
      </c>
      <c r="DZ278">
        <v>1</v>
      </c>
      <c r="EA278" t="s">
        <v>1397</v>
      </c>
      <c r="EB278">
        <v>1027</v>
      </c>
      <c r="EC278">
        <v>17.12</v>
      </c>
      <c r="EE278">
        <v>2</v>
      </c>
      <c r="EF278">
        <v>1</v>
      </c>
      <c r="EG278" t="s">
        <v>1398</v>
      </c>
      <c r="EI278">
        <v>1</v>
      </c>
      <c r="EJ278">
        <v>1</v>
      </c>
      <c r="EK278">
        <v>3</v>
      </c>
      <c r="EL278">
        <v>4</v>
      </c>
      <c r="EM278">
        <v>17</v>
      </c>
      <c r="ET278" t="s">
        <v>1349</v>
      </c>
      <c r="EU278" t="s">
        <v>201</v>
      </c>
      <c r="EV278" t="s">
        <v>202</v>
      </c>
      <c r="EZ278">
        <v>1286</v>
      </c>
      <c r="FA278" t="s">
        <v>237</v>
      </c>
      <c r="FB278" t="s">
        <v>204</v>
      </c>
      <c r="FC278">
        <v>0</v>
      </c>
      <c r="FD278" t="s">
        <v>2400</v>
      </c>
      <c r="FE278" t="s">
        <v>2401</v>
      </c>
      <c r="FF278">
        <v>12</v>
      </c>
      <c r="FI278">
        <v>7.5</v>
      </c>
      <c r="FJ278">
        <v>4</v>
      </c>
      <c r="FK278" t="s">
        <v>2206</v>
      </c>
      <c r="FL278">
        <v>7.5</v>
      </c>
      <c r="FM278">
        <v>1</v>
      </c>
      <c r="FN278" t="s">
        <v>2221</v>
      </c>
      <c r="FO278">
        <v>0</v>
      </c>
      <c r="FP278">
        <v>1</v>
      </c>
      <c r="FQ278">
        <v>0</v>
      </c>
      <c r="FR278">
        <v>0</v>
      </c>
      <c r="FS278" t="s">
        <v>205</v>
      </c>
    </row>
    <row r="279" spans="1:175" x14ac:dyDescent="0.3">
      <c r="A279">
        <v>10753</v>
      </c>
      <c r="B279" t="s">
        <v>1406</v>
      </c>
      <c r="C279" t="s">
        <v>265</v>
      </c>
      <c r="D279" t="s">
        <v>1407</v>
      </c>
      <c r="E279" t="s">
        <v>372</v>
      </c>
      <c r="F279" t="s">
        <v>1408</v>
      </c>
      <c r="G279">
        <v>1</v>
      </c>
      <c r="H279">
        <v>1</v>
      </c>
      <c r="I279">
        <v>2</v>
      </c>
      <c r="J279">
        <v>1</v>
      </c>
      <c r="K279">
        <v>2</v>
      </c>
      <c r="O279">
        <v>1</v>
      </c>
      <c r="P279">
        <v>1</v>
      </c>
      <c r="Q279">
        <v>2</v>
      </c>
      <c r="R279">
        <v>3</v>
      </c>
      <c r="T279">
        <v>2</v>
      </c>
      <c r="U279">
        <v>1</v>
      </c>
      <c r="W279">
        <v>1</v>
      </c>
      <c r="Y279">
        <v>1</v>
      </c>
      <c r="Z279">
        <v>1</v>
      </c>
      <c r="AA279">
        <v>1</v>
      </c>
      <c r="AB279">
        <v>2011</v>
      </c>
      <c r="AC279">
        <v>4</v>
      </c>
      <c r="AD279">
        <v>2</v>
      </c>
      <c r="AE279">
        <v>1</v>
      </c>
      <c r="AF279">
        <v>5</v>
      </c>
      <c r="AG279">
        <v>1</v>
      </c>
      <c r="AV279">
        <v>1</v>
      </c>
      <c r="AX279">
        <v>1</v>
      </c>
      <c r="AY279">
        <v>1</v>
      </c>
      <c r="BB279">
        <v>1</v>
      </c>
      <c r="BC279">
        <v>0</v>
      </c>
      <c r="BD279">
        <v>2</v>
      </c>
      <c r="BE279">
        <v>2</v>
      </c>
      <c r="BF279">
        <v>1</v>
      </c>
      <c r="BG279">
        <v>1</v>
      </c>
      <c r="BH279">
        <v>1</v>
      </c>
      <c r="BJ279">
        <v>1</v>
      </c>
      <c r="BK279">
        <v>4</v>
      </c>
      <c r="BL279">
        <v>5</v>
      </c>
      <c r="BS279">
        <v>1</v>
      </c>
      <c r="BU279">
        <v>1</v>
      </c>
      <c r="BV279">
        <v>1</v>
      </c>
      <c r="BX279">
        <v>3</v>
      </c>
      <c r="BY279">
        <v>1</v>
      </c>
      <c r="BZ279">
        <v>1</v>
      </c>
      <c r="CA279">
        <v>1</v>
      </c>
      <c r="CB279">
        <v>2</v>
      </c>
      <c r="CC279">
        <v>2</v>
      </c>
      <c r="CD279">
        <v>2</v>
      </c>
      <c r="CE279">
        <v>2</v>
      </c>
      <c r="CF279">
        <v>2</v>
      </c>
      <c r="CG279">
        <v>-98</v>
      </c>
      <c r="CH279">
        <v>1</v>
      </c>
      <c r="CI279">
        <v>2</v>
      </c>
      <c r="CJ279">
        <v>2</v>
      </c>
      <c r="CK279">
        <v>5</v>
      </c>
      <c r="CL279">
        <v>1</v>
      </c>
      <c r="CM279">
        <v>4</v>
      </c>
      <c r="CN279">
        <v>1</v>
      </c>
      <c r="CO279">
        <v>1</v>
      </c>
      <c r="CP279">
        <v>1</v>
      </c>
      <c r="CQ279">
        <v>1</v>
      </c>
      <c r="CR279">
        <v>1</v>
      </c>
      <c r="CS279">
        <v>0</v>
      </c>
      <c r="CV279">
        <v>2</v>
      </c>
      <c r="CX279">
        <v>1</v>
      </c>
      <c r="CY279">
        <v>5</v>
      </c>
      <c r="CZ279">
        <v>1</v>
      </c>
      <c r="DA279">
        <v>2</v>
      </c>
      <c r="DB279">
        <v>1</v>
      </c>
      <c r="DC279">
        <v>1.3</v>
      </c>
      <c r="DD279">
        <v>2</v>
      </c>
      <c r="DE279">
        <v>1</v>
      </c>
      <c r="DF279">
        <v>3</v>
      </c>
      <c r="DH279">
        <v>1</v>
      </c>
      <c r="DI279">
        <v>0</v>
      </c>
      <c r="DJ279">
        <v>1</v>
      </c>
      <c r="DK279">
        <v>0</v>
      </c>
      <c r="DL279">
        <v>1</v>
      </c>
      <c r="DO279">
        <v>2</v>
      </c>
      <c r="DP279">
        <v>2</v>
      </c>
      <c r="DQ279">
        <v>6</v>
      </c>
      <c r="DR279">
        <v>1</v>
      </c>
      <c r="DW279">
        <v>2</v>
      </c>
      <c r="DX279">
        <v>3</v>
      </c>
      <c r="DY279">
        <v>1</v>
      </c>
      <c r="DZ279">
        <v>2</v>
      </c>
      <c r="EA279" t="s">
        <v>1409</v>
      </c>
      <c r="EB279">
        <v>976</v>
      </c>
      <c r="EC279">
        <v>16.27</v>
      </c>
      <c r="EE279">
        <v>2</v>
      </c>
      <c r="EF279">
        <v>1</v>
      </c>
      <c r="EG279" t="s">
        <v>500</v>
      </c>
      <c r="EI279">
        <v>1</v>
      </c>
      <c r="EJ279">
        <v>1</v>
      </c>
      <c r="EK279">
        <v>3</v>
      </c>
      <c r="EL279">
        <v>15</v>
      </c>
      <c r="EM279">
        <v>39</v>
      </c>
      <c r="ET279" t="s">
        <v>1349</v>
      </c>
      <c r="EU279" t="s">
        <v>201</v>
      </c>
      <c r="EV279" t="s">
        <v>202</v>
      </c>
      <c r="EZ279">
        <v>2768</v>
      </c>
      <c r="FA279" t="s">
        <v>237</v>
      </c>
      <c r="FB279" t="s">
        <v>204</v>
      </c>
      <c r="FC279">
        <v>0</v>
      </c>
      <c r="FD279" t="s">
        <v>2400</v>
      </c>
      <c r="FE279" t="s">
        <v>2401</v>
      </c>
      <c r="FF279">
        <v>12</v>
      </c>
      <c r="FI279">
        <v>7.5</v>
      </c>
      <c r="FJ279">
        <v>4</v>
      </c>
      <c r="FK279" t="s">
        <v>2212</v>
      </c>
      <c r="FL279">
        <v>0.5</v>
      </c>
      <c r="FM279">
        <v>1</v>
      </c>
      <c r="FN279" t="s">
        <v>2213</v>
      </c>
      <c r="FO279">
        <v>1</v>
      </c>
      <c r="FP279">
        <v>0</v>
      </c>
      <c r="FQ279">
        <v>0</v>
      </c>
      <c r="FR279">
        <v>0</v>
      </c>
      <c r="FS279" t="s">
        <v>2214</v>
      </c>
    </row>
    <row r="280" spans="1:175" x14ac:dyDescent="0.3">
      <c r="A280">
        <v>10794</v>
      </c>
      <c r="B280" t="s">
        <v>2852</v>
      </c>
      <c r="C280" t="s">
        <v>212</v>
      </c>
      <c r="D280" t="s">
        <v>2853</v>
      </c>
      <c r="E280" t="s">
        <v>214</v>
      </c>
      <c r="F280" t="s">
        <v>2854</v>
      </c>
      <c r="G280">
        <v>1</v>
      </c>
      <c r="H280">
        <v>1</v>
      </c>
      <c r="I280">
        <v>2</v>
      </c>
      <c r="J280">
        <v>1</v>
      </c>
      <c r="K280">
        <v>2</v>
      </c>
      <c r="O280">
        <v>1</v>
      </c>
      <c r="P280">
        <v>1</v>
      </c>
      <c r="Q280">
        <v>2</v>
      </c>
      <c r="R280">
        <v>2</v>
      </c>
      <c r="U280">
        <v>1</v>
      </c>
      <c r="W280">
        <v>1</v>
      </c>
      <c r="Y280">
        <v>1</v>
      </c>
      <c r="Z280">
        <v>1</v>
      </c>
      <c r="AA280">
        <v>-98</v>
      </c>
      <c r="AC280">
        <v>2</v>
      </c>
      <c r="AD280">
        <v>3</v>
      </c>
      <c r="AE280">
        <v>1</v>
      </c>
      <c r="AF280">
        <v>5</v>
      </c>
      <c r="AG280">
        <v>1</v>
      </c>
      <c r="AV280">
        <v>2</v>
      </c>
      <c r="AX280">
        <v>2</v>
      </c>
      <c r="AY280">
        <v>2</v>
      </c>
      <c r="BB280">
        <v>1</v>
      </c>
      <c r="BC280">
        <v>0</v>
      </c>
      <c r="BD280">
        <v>2</v>
      </c>
      <c r="BE280">
        <v>1</v>
      </c>
      <c r="BF280">
        <v>1</v>
      </c>
      <c r="BG280">
        <v>1</v>
      </c>
      <c r="BH280">
        <v>1</v>
      </c>
      <c r="BJ280">
        <v>1</v>
      </c>
      <c r="BK280">
        <v>6</v>
      </c>
      <c r="BL280">
        <v>-97</v>
      </c>
      <c r="BS280">
        <v>5</v>
      </c>
      <c r="BU280">
        <v>2</v>
      </c>
      <c r="BW280">
        <v>-98</v>
      </c>
      <c r="BX280">
        <v>1</v>
      </c>
      <c r="BY280">
        <v>1</v>
      </c>
      <c r="BZ280">
        <v>2</v>
      </c>
      <c r="CA280">
        <v>1</v>
      </c>
      <c r="CB280">
        <v>1</v>
      </c>
      <c r="CC280">
        <v>1</v>
      </c>
      <c r="CD280">
        <v>1</v>
      </c>
      <c r="CE280">
        <v>1</v>
      </c>
      <c r="CF280">
        <v>1</v>
      </c>
      <c r="CG280">
        <v>1</v>
      </c>
      <c r="CH280">
        <v>2</v>
      </c>
      <c r="CI280">
        <v>1</v>
      </c>
      <c r="CJ280">
        <v>1</v>
      </c>
      <c r="CK280">
        <v>6</v>
      </c>
      <c r="CL280">
        <v>2</v>
      </c>
      <c r="CM280">
        <v>3</v>
      </c>
      <c r="CN280">
        <v>1</v>
      </c>
      <c r="CO280">
        <v>1</v>
      </c>
      <c r="CP280">
        <v>1</v>
      </c>
      <c r="CQ280">
        <v>1</v>
      </c>
      <c r="CR280">
        <v>1</v>
      </c>
      <c r="CS280">
        <v>1</v>
      </c>
      <c r="CT280">
        <v>1</v>
      </c>
      <c r="CU280">
        <v>1</v>
      </c>
      <c r="CV280">
        <v>2</v>
      </c>
      <c r="CX280">
        <v>2</v>
      </c>
      <c r="CY280">
        <v>1</v>
      </c>
      <c r="CZ280">
        <v>1</v>
      </c>
      <c r="DA280">
        <v>3</v>
      </c>
      <c r="DB280">
        <v>1</v>
      </c>
      <c r="DC280">
        <v>3</v>
      </c>
      <c r="DD280">
        <v>1</v>
      </c>
      <c r="DE280">
        <v>1</v>
      </c>
      <c r="DF280">
        <v>5</v>
      </c>
      <c r="DH280">
        <v>3</v>
      </c>
      <c r="DI280">
        <v>0</v>
      </c>
      <c r="DJ280">
        <v>0</v>
      </c>
      <c r="DK280">
        <v>1</v>
      </c>
      <c r="DL280">
        <v>1</v>
      </c>
      <c r="DO280">
        <v>1</v>
      </c>
      <c r="DP280">
        <v>2</v>
      </c>
      <c r="DQ280">
        <v>6</v>
      </c>
      <c r="DR280">
        <v>6</v>
      </c>
      <c r="DW280">
        <v>1</v>
      </c>
      <c r="DX280">
        <v>2</v>
      </c>
      <c r="DY280">
        <v>1</v>
      </c>
      <c r="DZ280">
        <v>2</v>
      </c>
      <c r="EA280" t="s">
        <v>2855</v>
      </c>
      <c r="EB280">
        <v>662</v>
      </c>
      <c r="EC280">
        <v>11.03</v>
      </c>
      <c r="EE280">
        <v>2</v>
      </c>
      <c r="EF280">
        <v>1</v>
      </c>
      <c r="EG280" t="s">
        <v>562</v>
      </c>
      <c r="EI280">
        <v>1</v>
      </c>
      <c r="EJ280">
        <v>1</v>
      </c>
      <c r="EK280">
        <v>3</v>
      </c>
      <c r="EL280">
        <v>8</v>
      </c>
      <c r="EM280">
        <v>25</v>
      </c>
      <c r="ET280" t="s">
        <v>1349</v>
      </c>
      <c r="EU280" t="s">
        <v>201</v>
      </c>
      <c r="EV280" t="s">
        <v>202</v>
      </c>
      <c r="EZ280">
        <v>1418</v>
      </c>
      <c r="FA280" t="s">
        <v>237</v>
      </c>
      <c r="FB280" t="s">
        <v>204</v>
      </c>
      <c r="FC280">
        <v>0</v>
      </c>
      <c r="FD280" t="s">
        <v>2429</v>
      </c>
      <c r="FE280" t="s">
        <v>2401</v>
      </c>
      <c r="FF280">
        <v>12</v>
      </c>
      <c r="FI280">
        <v>7.5</v>
      </c>
      <c r="FJ280">
        <v>4</v>
      </c>
      <c r="FK280" t="s">
        <v>2220</v>
      </c>
      <c r="FL280">
        <v>0.5</v>
      </c>
      <c r="FM280">
        <v>1</v>
      </c>
      <c r="FN280" t="s">
        <v>2221</v>
      </c>
      <c r="FO280">
        <v>0</v>
      </c>
      <c r="FP280">
        <v>1</v>
      </c>
      <c r="FQ280">
        <v>0</v>
      </c>
      <c r="FR280">
        <v>0</v>
      </c>
      <c r="FS280" t="s">
        <v>2182</v>
      </c>
    </row>
    <row r="281" spans="1:175" x14ac:dyDescent="0.3">
      <c r="A281">
        <v>10846</v>
      </c>
      <c r="B281" t="s">
        <v>2856</v>
      </c>
      <c r="C281" t="s">
        <v>212</v>
      </c>
      <c r="D281" t="s">
        <v>2857</v>
      </c>
      <c r="E281" t="s">
        <v>214</v>
      </c>
      <c r="F281" t="s">
        <v>2858</v>
      </c>
      <c r="G281">
        <v>1</v>
      </c>
      <c r="H281">
        <v>1</v>
      </c>
      <c r="I281">
        <v>2</v>
      </c>
      <c r="J281">
        <v>2</v>
      </c>
      <c r="O281">
        <v>1</v>
      </c>
      <c r="P281">
        <v>0</v>
      </c>
      <c r="Q281">
        <v>1</v>
      </c>
      <c r="R281">
        <v>2</v>
      </c>
      <c r="U281">
        <v>1</v>
      </c>
      <c r="W281">
        <v>1</v>
      </c>
      <c r="Y281">
        <v>1</v>
      </c>
      <c r="Z281">
        <v>1</v>
      </c>
      <c r="AA281">
        <v>-98</v>
      </c>
      <c r="AC281">
        <v>2</v>
      </c>
      <c r="AD281">
        <v>4</v>
      </c>
      <c r="AE281">
        <v>-98</v>
      </c>
      <c r="AF281">
        <v>-98</v>
      </c>
      <c r="AG281">
        <v>2</v>
      </c>
      <c r="AH281">
        <v>2</v>
      </c>
      <c r="AJ281">
        <v>2</v>
      </c>
      <c r="AK281">
        <v>1</v>
      </c>
      <c r="AR281">
        <v>1</v>
      </c>
      <c r="AU281">
        <v>5</v>
      </c>
      <c r="AV281">
        <v>2</v>
      </c>
      <c r="AX281">
        <v>1</v>
      </c>
      <c r="AY281">
        <v>-77</v>
      </c>
      <c r="BB281">
        <v>1</v>
      </c>
      <c r="BC281">
        <v>0</v>
      </c>
      <c r="BD281">
        <v>2</v>
      </c>
      <c r="BE281">
        <v>2</v>
      </c>
      <c r="BY281">
        <v>1</v>
      </c>
      <c r="BZ281">
        <v>2</v>
      </c>
      <c r="CA281">
        <v>1</v>
      </c>
      <c r="CB281">
        <v>2</v>
      </c>
      <c r="CC281">
        <v>2</v>
      </c>
      <c r="CD281">
        <v>2</v>
      </c>
      <c r="CE281">
        <v>2</v>
      </c>
      <c r="CF281">
        <v>1</v>
      </c>
      <c r="CG281">
        <v>1</v>
      </c>
      <c r="CH281">
        <v>1</v>
      </c>
      <c r="CI281">
        <v>1</v>
      </c>
      <c r="CJ281">
        <v>1</v>
      </c>
      <c r="CK281">
        <v>7</v>
      </c>
      <c r="CL281">
        <v>1</v>
      </c>
      <c r="CM281">
        <v>1</v>
      </c>
      <c r="CN281">
        <v>1</v>
      </c>
      <c r="CO281">
        <v>2</v>
      </c>
      <c r="CP281">
        <v>1</v>
      </c>
      <c r="CQ281">
        <v>2</v>
      </c>
      <c r="CR281">
        <v>1</v>
      </c>
      <c r="CS281">
        <v>0</v>
      </c>
      <c r="CV281">
        <v>2</v>
      </c>
      <c r="CX281">
        <v>2</v>
      </c>
      <c r="CY281">
        <v>1</v>
      </c>
      <c r="CZ281">
        <v>1</v>
      </c>
      <c r="DA281">
        <v>5</v>
      </c>
      <c r="DB281">
        <v>1</v>
      </c>
      <c r="DC281">
        <v>31</v>
      </c>
      <c r="DD281">
        <v>1</v>
      </c>
      <c r="DE281">
        <v>1</v>
      </c>
      <c r="DF281">
        <v>3</v>
      </c>
      <c r="DG281">
        <v>3</v>
      </c>
      <c r="DH281">
        <v>0</v>
      </c>
      <c r="DI281">
        <v>0</v>
      </c>
      <c r="DJ281">
        <v>1</v>
      </c>
      <c r="DK281">
        <v>0</v>
      </c>
      <c r="DL281">
        <v>0</v>
      </c>
      <c r="DM281">
        <v>0</v>
      </c>
      <c r="DN281">
        <v>2</v>
      </c>
      <c r="DO281">
        <v>1</v>
      </c>
      <c r="DP281">
        <v>1</v>
      </c>
      <c r="DQ281">
        <v>8</v>
      </c>
      <c r="DR281">
        <v>1</v>
      </c>
      <c r="DW281">
        <v>2</v>
      </c>
      <c r="DX281">
        <v>7</v>
      </c>
      <c r="DY281">
        <v>1</v>
      </c>
      <c r="DZ281">
        <v>1</v>
      </c>
      <c r="EA281" t="s">
        <v>2859</v>
      </c>
      <c r="EB281">
        <v>751</v>
      </c>
      <c r="EC281">
        <v>12.52</v>
      </c>
      <c r="EE281">
        <v>2</v>
      </c>
      <c r="EF281">
        <v>1</v>
      </c>
      <c r="EG281" t="s">
        <v>601</v>
      </c>
      <c r="EI281">
        <v>1</v>
      </c>
      <c r="EJ281">
        <v>1</v>
      </c>
      <c r="EK281">
        <v>2</v>
      </c>
      <c r="EL281">
        <v>8</v>
      </c>
      <c r="EM281">
        <v>24</v>
      </c>
      <c r="ET281" t="s">
        <v>1349</v>
      </c>
      <c r="EU281" t="s">
        <v>201</v>
      </c>
      <c r="EV281" t="s">
        <v>202</v>
      </c>
      <c r="EW281">
        <v>1</v>
      </c>
      <c r="EZ281">
        <v>1418</v>
      </c>
      <c r="FA281" t="s">
        <v>2204</v>
      </c>
      <c r="FB281" t="s">
        <v>204</v>
      </c>
      <c r="FC281">
        <v>0</v>
      </c>
      <c r="FD281" t="s">
        <v>2429</v>
      </c>
      <c r="FE281" t="s">
        <v>2407</v>
      </c>
      <c r="FF281">
        <v>12</v>
      </c>
      <c r="FG281">
        <v>1</v>
      </c>
      <c r="FH281">
        <v>12</v>
      </c>
      <c r="FK281" t="s">
        <v>2233</v>
      </c>
      <c r="FM281">
        <v>1</v>
      </c>
      <c r="FN281" t="s">
        <v>2213</v>
      </c>
      <c r="FO281">
        <v>1</v>
      </c>
      <c r="FP281">
        <v>0</v>
      </c>
      <c r="FQ281">
        <v>0</v>
      </c>
      <c r="FR281">
        <v>0</v>
      </c>
      <c r="FS281" t="s">
        <v>2214</v>
      </c>
    </row>
    <row r="282" spans="1:175" x14ac:dyDescent="0.3">
      <c r="A282">
        <v>10901</v>
      </c>
      <c r="B282" t="s">
        <v>2860</v>
      </c>
      <c r="C282" t="s">
        <v>194</v>
      </c>
      <c r="D282" t="s">
        <v>2861</v>
      </c>
      <c r="E282" t="s">
        <v>227</v>
      </c>
      <c r="F282" t="s">
        <v>202</v>
      </c>
      <c r="G282">
        <v>1</v>
      </c>
      <c r="H282">
        <v>1</v>
      </c>
      <c r="I282">
        <v>2</v>
      </c>
      <c r="J282">
        <v>2</v>
      </c>
      <c r="O282">
        <v>1</v>
      </c>
      <c r="P282">
        <v>0</v>
      </c>
      <c r="Q282">
        <v>1</v>
      </c>
      <c r="R282">
        <v>2</v>
      </c>
      <c r="U282">
        <v>1</v>
      </c>
      <c r="W282">
        <v>1</v>
      </c>
      <c r="Y282">
        <v>1</v>
      </c>
      <c r="Z282">
        <v>1</v>
      </c>
      <c r="AA282">
        <v>1</v>
      </c>
      <c r="AB282">
        <v>2013</v>
      </c>
      <c r="AC282">
        <v>1</v>
      </c>
      <c r="AD282">
        <v>1</v>
      </c>
      <c r="AE282">
        <v>2</v>
      </c>
      <c r="AF282">
        <v>4</v>
      </c>
      <c r="AG282">
        <v>1</v>
      </c>
      <c r="AV282">
        <v>2</v>
      </c>
      <c r="AX282">
        <v>4</v>
      </c>
      <c r="AY282">
        <v>1</v>
      </c>
      <c r="BB282">
        <v>1</v>
      </c>
      <c r="BC282">
        <v>20</v>
      </c>
      <c r="BD282">
        <v>2</v>
      </c>
      <c r="BE282">
        <v>1</v>
      </c>
      <c r="BY282">
        <v>-98</v>
      </c>
      <c r="BZ282">
        <v>1</v>
      </c>
      <c r="CA282">
        <v>1</v>
      </c>
      <c r="CB282">
        <v>2</v>
      </c>
      <c r="CC282">
        <v>2</v>
      </c>
      <c r="CD282">
        <v>2</v>
      </c>
      <c r="CE282">
        <v>-98</v>
      </c>
      <c r="CF282">
        <v>2</v>
      </c>
      <c r="CG282">
        <v>2</v>
      </c>
      <c r="CH282">
        <v>1</v>
      </c>
      <c r="CI282">
        <v>2</v>
      </c>
      <c r="CJ282">
        <v>2</v>
      </c>
      <c r="CK282">
        <v>7</v>
      </c>
      <c r="CL282">
        <v>1</v>
      </c>
      <c r="CM282">
        <v>3</v>
      </c>
      <c r="CN282">
        <v>1</v>
      </c>
      <c r="CO282">
        <v>1</v>
      </c>
      <c r="CP282">
        <v>1</v>
      </c>
      <c r="CQ282">
        <v>1</v>
      </c>
      <c r="CR282">
        <v>1</v>
      </c>
      <c r="CS282">
        <v>0</v>
      </c>
      <c r="CV282">
        <v>2</v>
      </c>
      <c r="CX282">
        <v>2</v>
      </c>
      <c r="CY282">
        <v>1</v>
      </c>
      <c r="CZ282">
        <v>1</v>
      </c>
      <c r="DA282">
        <v>2</v>
      </c>
      <c r="DB282">
        <v>1</v>
      </c>
      <c r="DC282">
        <v>5</v>
      </c>
      <c r="DD282">
        <v>1</v>
      </c>
      <c r="DE282">
        <v>1</v>
      </c>
      <c r="DF282">
        <v>4</v>
      </c>
      <c r="DH282">
        <v>0</v>
      </c>
      <c r="DI282">
        <v>2</v>
      </c>
      <c r="DJ282">
        <v>0</v>
      </c>
      <c r="DK282">
        <v>2</v>
      </c>
      <c r="DO282">
        <v>2</v>
      </c>
      <c r="DP282">
        <v>2</v>
      </c>
      <c r="DQ282">
        <v>2</v>
      </c>
      <c r="DR282">
        <v>4</v>
      </c>
      <c r="DW282">
        <v>2</v>
      </c>
      <c r="DX282">
        <v>-98</v>
      </c>
      <c r="DY282">
        <v>4</v>
      </c>
      <c r="DZ282">
        <v>1</v>
      </c>
      <c r="EA282" t="s">
        <v>229</v>
      </c>
      <c r="EB282">
        <v>984</v>
      </c>
      <c r="EC282">
        <v>16.399999999999999</v>
      </c>
      <c r="EE282">
        <v>2</v>
      </c>
      <c r="EF282">
        <v>1</v>
      </c>
      <c r="EG282" t="s">
        <v>2862</v>
      </c>
      <c r="EI282">
        <v>1</v>
      </c>
      <c r="EJ282">
        <v>1</v>
      </c>
      <c r="EK282">
        <v>2</v>
      </c>
      <c r="EL282">
        <v>6</v>
      </c>
      <c r="EM282">
        <v>20</v>
      </c>
      <c r="ET282" t="s">
        <v>1423</v>
      </c>
      <c r="EU282" t="s">
        <v>201</v>
      </c>
      <c r="EV282" t="s">
        <v>202</v>
      </c>
      <c r="EZ282">
        <v>1240</v>
      </c>
      <c r="FA282" t="s">
        <v>2204</v>
      </c>
      <c r="FB282" t="s">
        <v>204</v>
      </c>
      <c r="FC282">
        <v>0</v>
      </c>
      <c r="FD282" t="s">
        <v>2429</v>
      </c>
      <c r="FE282" t="s">
        <v>2401</v>
      </c>
      <c r="FF282">
        <v>12</v>
      </c>
      <c r="FI282">
        <v>12.5</v>
      </c>
      <c r="FJ282">
        <v>4</v>
      </c>
      <c r="FK282" t="s">
        <v>2206</v>
      </c>
      <c r="FL282">
        <v>1.5</v>
      </c>
      <c r="FM282">
        <v>1</v>
      </c>
      <c r="FN282" t="s">
        <v>2221</v>
      </c>
      <c r="FO282">
        <v>1</v>
      </c>
      <c r="FP282">
        <v>0</v>
      </c>
      <c r="FQ282">
        <v>0</v>
      </c>
      <c r="FR282">
        <v>0</v>
      </c>
      <c r="FS282" t="s">
        <v>2182</v>
      </c>
    </row>
    <row r="283" spans="1:175" x14ac:dyDescent="0.3">
      <c r="A283">
        <v>10933</v>
      </c>
      <c r="B283" t="s">
        <v>2863</v>
      </c>
      <c r="C283" t="s">
        <v>194</v>
      </c>
      <c r="D283" t="s">
        <v>2864</v>
      </c>
      <c r="E283" t="s">
        <v>196</v>
      </c>
      <c r="F283" t="s">
        <v>202</v>
      </c>
      <c r="G283">
        <v>1</v>
      </c>
      <c r="H283">
        <v>1</v>
      </c>
      <c r="I283">
        <v>2</v>
      </c>
      <c r="J283">
        <v>2</v>
      </c>
      <c r="O283">
        <v>1</v>
      </c>
      <c r="P283">
        <v>0</v>
      </c>
      <c r="Q283">
        <v>1</v>
      </c>
      <c r="R283">
        <v>2</v>
      </c>
      <c r="U283">
        <v>1</v>
      </c>
      <c r="W283">
        <v>1</v>
      </c>
      <c r="Y283">
        <v>1</v>
      </c>
      <c r="Z283">
        <v>1</v>
      </c>
      <c r="AA283">
        <v>-98</v>
      </c>
      <c r="AC283">
        <v>2</v>
      </c>
      <c r="AD283">
        <v>4</v>
      </c>
      <c r="AE283">
        <v>1</v>
      </c>
      <c r="AF283">
        <v>5</v>
      </c>
      <c r="AG283">
        <v>1</v>
      </c>
      <c r="AV283">
        <v>2</v>
      </c>
      <c r="AX283">
        <v>2</v>
      </c>
      <c r="AY283">
        <v>-77</v>
      </c>
      <c r="BB283">
        <v>1</v>
      </c>
      <c r="BC283">
        <v>0</v>
      </c>
      <c r="BD283">
        <v>2</v>
      </c>
      <c r="BE283">
        <v>2</v>
      </c>
      <c r="BY283">
        <v>2</v>
      </c>
      <c r="BZ283">
        <v>2</v>
      </c>
      <c r="CA283">
        <v>2</v>
      </c>
      <c r="CB283">
        <v>2</v>
      </c>
      <c r="CC283">
        <v>2</v>
      </c>
      <c r="CD283">
        <v>2</v>
      </c>
      <c r="CE283">
        <v>2</v>
      </c>
      <c r="CF283">
        <v>2</v>
      </c>
      <c r="CG283">
        <v>1</v>
      </c>
      <c r="CH283">
        <v>1</v>
      </c>
      <c r="CI283">
        <v>2</v>
      </c>
      <c r="CJ283">
        <v>2</v>
      </c>
      <c r="CK283">
        <v>7</v>
      </c>
      <c r="CL283">
        <v>2</v>
      </c>
      <c r="CM283">
        <v>3</v>
      </c>
      <c r="CN283">
        <v>1</v>
      </c>
      <c r="CO283">
        <v>1</v>
      </c>
      <c r="CP283">
        <v>1</v>
      </c>
      <c r="CQ283">
        <v>1</v>
      </c>
      <c r="CR283">
        <v>1</v>
      </c>
      <c r="CS283">
        <v>0</v>
      </c>
      <c r="CV283">
        <v>2</v>
      </c>
      <c r="CX283">
        <v>1</v>
      </c>
      <c r="CY283">
        <v>1</v>
      </c>
      <c r="CZ283">
        <v>1</v>
      </c>
      <c r="DA283">
        <v>3</v>
      </c>
      <c r="DB283">
        <v>1</v>
      </c>
      <c r="DC283">
        <v>18</v>
      </c>
      <c r="DD283">
        <v>-97</v>
      </c>
      <c r="DE283">
        <v>1</v>
      </c>
      <c r="DF283">
        <v>5</v>
      </c>
      <c r="DH283">
        <v>0</v>
      </c>
      <c r="DI283">
        <v>3</v>
      </c>
      <c r="DJ283">
        <v>0</v>
      </c>
      <c r="DK283">
        <v>0</v>
      </c>
      <c r="DL283">
        <v>2</v>
      </c>
      <c r="DO283">
        <v>1</v>
      </c>
      <c r="DP283">
        <v>2</v>
      </c>
      <c r="DQ283">
        <v>3</v>
      </c>
      <c r="DR283">
        <v>1</v>
      </c>
      <c r="DW283">
        <v>2</v>
      </c>
      <c r="DX283">
        <v>1</v>
      </c>
      <c r="DY283">
        <v>1</v>
      </c>
      <c r="DZ283">
        <v>1</v>
      </c>
      <c r="EA283" t="s">
        <v>1729</v>
      </c>
      <c r="EB283">
        <v>672</v>
      </c>
      <c r="EC283">
        <v>11.2</v>
      </c>
      <c r="EE283">
        <v>2</v>
      </c>
      <c r="EF283">
        <v>1</v>
      </c>
      <c r="EG283" t="s">
        <v>2865</v>
      </c>
      <c r="EI283">
        <v>1</v>
      </c>
      <c r="EJ283">
        <v>1</v>
      </c>
      <c r="EK283">
        <v>2</v>
      </c>
      <c r="EL283">
        <v>5</v>
      </c>
      <c r="EM283">
        <v>18</v>
      </c>
      <c r="ET283" t="s">
        <v>1423</v>
      </c>
      <c r="EU283" t="s">
        <v>201</v>
      </c>
      <c r="EV283" t="s">
        <v>202</v>
      </c>
      <c r="EZ283">
        <v>1752</v>
      </c>
      <c r="FA283" t="s">
        <v>2204</v>
      </c>
      <c r="FB283" t="s">
        <v>204</v>
      </c>
      <c r="FC283">
        <v>0</v>
      </c>
      <c r="FD283" t="s">
        <v>2429</v>
      </c>
      <c r="FE283" t="s">
        <v>2401</v>
      </c>
      <c r="FF283">
        <v>12</v>
      </c>
      <c r="FI283">
        <v>7.5</v>
      </c>
      <c r="FJ283">
        <v>4</v>
      </c>
      <c r="FK283" t="s">
        <v>2233</v>
      </c>
      <c r="FL283">
        <v>0.5</v>
      </c>
      <c r="FM283">
        <v>1</v>
      </c>
      <c r="FN283" t="s">
        <v>2213</v>
      </c>
      <c r="FO283">
        <v>0</v>
      </c>
      <c r="FP283">
        <v>1</v>
      </c>
      <c r="FQ283">
        <v>0</v>
      </c>
      <c r="FR283">
        <v>0</v>
      </c>
      <c r="FS283" t="s">
        <v>2182</v>
      </c>
    </row>
    <row r="284" spans="1:175" x14ac:dyDescent="0.3">
      <c r="A284">
        <v>11012</v>
      </c>
      <c r="B284" t="s">
        <v>2866</v>
      </c>
      <c r="C284" t="s">
        <v>212</v>
      </c>
      <c r="D284" t="s">
        <v>2867</v>
      </c>
      <c r="E284" t="s">
        <v>309</v>
      </c>
      <c r="F284" t="s">
        <v>202</v>
      </c>
      <c r="G284">
        <v>1</v>
      </c>
      <c r="H284">
        <v>1</v>
      </c>
      <c r="I284">
        <v>2</v>
      </c>
      <c r="J284">
        <v>2</v>
      </c>
      <c r="O284">
        <v>1</v>
      </c>
      <c r="P284">
        <v>0</v>
      </c>
      <c r="Q284">
        <v>1</v>
      </c>
      <c r="R284">
        <v>2</v>
      </c>
      <c r="U284">
        <v>2</v>
      </c>
      <c r="W284">
        <v>1</v>
      </c>
      <c r="Y284">
        <v>1</v>
      </c>
      <c r="Z284">
        <v>1</v>
      </c>
      <c r="AA284">
        <v>1</v>
      </c>
      <c r="AB284">
        <v>2009</v>
      </c>
      <c r="AC284">
        <v>4</v>
      </c>
      <c r="AD284">
        <v>2</v>
      </c>
      <c r="AE284">
        <v>2</v>
      </c>
      <c r="AF284">
        <v>2</v>
      </c>
      <c r="AG284">
        <v>1</v>
      </c>
      <c r="AV284">
        <v>2</v>
      </c>
      <c r="AX284">
        <v>4</v>
      </c>
      <c r="AY284">
        <v>2</v>
      </c>
      <c r="BB284">
        <v>1</v>
      </c>
      <c r="BC284">
        <v>0</v>
      </c>
      <c r="BD284">
        <v>2</v>
      </c>
      <c r="BE284">
        <v>1</v>
      </c>
      <c r="BY284">
        <v>2</v>
      </c>
      <c r="BZ284">
        <v>1</v>
      </c>
      <c r="CA284">
        <v>1</v>
      </c>
      <c r="CB284">
        <v>2</v>
      </c>
      <c r="CC284">
        <v>2</v>
      </c>
      <c r="CD284">
        <v>2</v>
      </c>
      <c r="CE284">
        <v>2</v>
      </c>
      <c r="CF284">
        <v>2</v>
      </c>
      <c r="CG284">
        <v>2</v>
      </c>
      <c r="CH284">
        <v>2</v>
      </c>
      <c r="CI284">
        <v>1</v>
      </c>
      <c r="CJ284">
        <v>2</v>
      </c>
      <c r="CK284">
        <v>7</v>
      </c>
      <c r="CL284">
        <v>4</v>
      </c>
      <c r="CM284">
        <v>1</v>
      </c>
      <c r="CN284">
        <v>1</v>
      </c>
      <c r="CO284">
        <v>1</v>
      </c>
      <c r="CP284">
        <v>1</v>
      </c>
      <c r="CQ284">
        <v>1</v>
      </c>
      <c r="CR284">
        <v>1</v>
      </c>
      <c r="CS284">
        <v>1</v>
      </c>
      <c r="CT284">
        <v>1</v>
      </c>
      <c r="CU284">
        <v>0</v>
      </c>
      <c r="CV284">
        <v>2</v>
      </c>
      <c r="CX284">
        <v>2</v>
      </c>
      <c r="CY284">
        <v>1</v>
      </c>
      <c r="CZ284">
        <v>1</v>
      </c>
      <c r="DA284">
        <v>2</v>
      </c>
      <c r="DB284">
        <v>1</v>
      </c>
      <c r="DC284">
        <v>25</v>
      </c>
      <c r="DD284">
        <v>1</v>
      </c>
      <c r="DE284">
        <v>1</v>
      </c>
      <c r="DF284">
        <v>4</v>
      </c>
      <c r="DH284">
        <v>0</v>
      </c>
      <c r="DI284">
        <v>2</v>
      </c>
      <c r="DJ284">
        <v>0</v>
      </c>
      <c r="DK284">
        <v>0</v>
      </c>
      <c r="DL284">
        <v>1</v>
      </c>
      <c r="DM284">
        <v>1</v>
      </c>
      <c r="DO284">
        <v>1</v>
      </c>
      <c r="DP284">
        <v>2</v>
      </c>
      <c r="DQ284">
        <v>4</v>
      </c>
      <c r="DR284">
        <v>6</v>
      </c>
      <c r="DW284">
        <v>1</v>
      </c>
      <c r="DX284">
        <v>2</v>
      </c>
      <c r="DY284">
        <v>1</v>
      </c>
      <c r="DZ284">
        <v>2</v>
      </c>
      <c r="EA284" t="s">
        <v>1483</v>
      </c>
      <c r="EB284">
        <v>804</v>
      </c>
      <c r="EC284">
        <v>13.4</v>
      </c>
      <c r="EE284">
        <v>2</v>
      </c>
      <c r="EF284">
        <v>1</v>
      </c>
      <c r="EG284" t="s">
        <v>647</v>
      </c>
      <c r="EI284">
        <v>1</v>
      </c>
      <c r="EJ284">
        <v>1</v>
      </c>
      <c r="EK284">
        <v>2</v>
      </c>
      <c r="EL284">
        <v>9</v>
      </c>
      <c r="EM284">
        <v>26</v>
      </c>
      <c r="ET284" t="s">
        <v>1423</v>
      </c>
      <c r="EU284" t="s">
        <v>201</v>
      </c>
      <c r="EV284" t="s">
        <v>202</v>
      </c>
      <c r="EZ284">
        <v>2522</v>
      </c>
      <c r="FA284" t="s">
        <v>2204</v>
      </c>
      <c r="FB284" t="s">
        <v>204</v>
      </c>
      <c r="FC284">
        <v>0</v>
      </c>
      <c r="FD284" t="s">
        <v>2429</v>
      </c>
      <c r="FE284" t="s">
        <v>2401</v>
      </c>
      <c r="FF284">
        <v>12</v>
      </c>
      <c r="FI284">
        <v>25</v>
      </c>
      <c r="FJ284">
        <v>2</v>
      </c>
      <c r="FK284" t="s">
        <v>2212</v>
      </c>
      <c r="FL284">
        <v>1.5</v>
      </c>
      <c r="FM284">
        <v>1</v>
      </c>
      <c r="FN284" t="s">
        <v>2221</v>
      </c>
      <c r="FO284">
        <v>1</v>
      </c>
      <c r="FP284">
        <v>0</v>
      </c>
      <c r="FQ284">
        <v>0</v>
      </c>
      <c r="FR284">
        <v>0</v>
      </c>
      <c r="FS284" t="s">
        <v>2182</v>
      </c>
    </row>
    <row r="285" spans="1:175" x14ac:dyDescent="0.3">
      <c r="A285">
        <v>11024</v>
      </c>
      <c r="B285" t="s">
        <v>2868</v>
      </c>
      <c r="C285" t="s">
        <v>194</v>
      </c>
      <c r="D285" t="s">
        <v>2869</v>
      </c>
      <c r="E285" t="s">
        <v>196</v>
      </c>
      <c r="F285" t="s">
        <v>202</v>
      </c>
      <c r="G285">
        <v>1</v>
      </c>
      <c r="H285">
        <v>1</v>
      </c>
      <c r="I285">
        <v>2</v>
      </c>
      <c r="J285">
        <v>2</v>
      </c>
      <c r="O285">
        <v>1</v>
      </c>
      <c r="P285">
        <v>0</v>
      </c>
      <c r="Q285">
        <v>1</v>
      </c>
      <c r="R285">
        <v>3</v>
      </c>
      <c r="T285">
        <v>2</v>
      </c>
      <c r="U285">
        <v>3</v>
      </c>
      <c r="V285">
        <v>2</v>
      </c>
      <c r="W285">
        <v>1</v>
      </c>
      <c r="Y285">
        <v>1</v>
      </c>
      <c r="Z285">
        <v>1</v>
      </c>
      <c r="AA285">
        <v>1</v>
      </c>
      <c r="AB285">
        <v>2013</v>
      </c>
      <c r="AC285">
        <v>1</v>
      </c>
      <c r="AD285">
        <v>1</v>
      </c>
      <c r="AE285">
        <v>2</v>
      </c>
      <c r="AF285">
        <v>-98</v>
      </c>
      <c r="AG285">
        <v>1</v>
      </c>
      <c r="AV285">
        <v>2</v>
      </c>
      <c r="AX285">
        <v>4</v>
      </c>
      <c r="AY285">
        <v>-97</v>
      </c>
      <c r="BB285">
        <v>1</v>
      </c>
      <c r="BC285">
        <v>0</v>
      </c>
      <c r="BD285">
        <v>2</v>
      </c>
      <c r="BE285">
        <v>2</v>
      </c>
      <c r="BY285">
        <v>2</v>
      </c>
      <c r="BZ285">
        <v>1</v>
      </c>
      <c r="CA285">
        <v>1</v>
      </c>
      <c r="CB285">
        <v>2</v>
      </c>
      <c r="CC285">
        <v>2</v>
      </c>
      <c r="CD285">
        <v>2</v>
      </c>
      <c r="CE285">
        <v>2</v>
      </c>
      <c r="CF285">
        <v>2</v>
      </c>
      <c r="CG285">
        <v>-98</v>
      </c>
      <c r="CH285">
        <v>-98</v>
      </c>
      <c r="CI285">
        <v>1</v>
      </c>
      <c r="CJ285">
        <v>2</v>
      </c>
      <c r="CK285">
        <v>-98</v>
      </c>
      <c r="CL285">
        <v>7</v>
      </c>
      <c r="CM285">
        <v>1</v>
      </c>
      <c r="CN285">
        <v>1</v>
      </c>
      <c r="CO285">
        <v>2</v>
      </c>
      <c r="CP285">
        <v>1</v>
      </c>
      <c r="CQ285">
        <v>2</v>
      </c>
      <c r="CR285">
        <v>1</v>
      </c>
      <c r="CS285">
        <v>0</v>
      </c>
      <c r="CV285">
        <v>2</v>
      </c>
      <c r="CX285">
        <v>3</v>
      </c>
      <c r="CY285">
        <v>4</v>
      </c>
      <c r="CZ285">
        <v>1</v>
      </c>
      <c r="DA285">
        <v>3</v>
      </c>
      <c r="DB285">
        <v>1</v>
      </c>
      <c r="DC285">
        <v>0.5</v>
      </c>
      <c r="DD285">
        <v>-97</v>
      </c>
      <c r="DE285">
        <v>1</v>
      </c>
      <c r="DF285">
        <v>6</v>
      </c>
      <c r="DH285">
        <v>2</v>
      </c>
      <c r="DI285">
        <v>3</v>
      </c>
      <c r="DJ285">
        <v>0</v>
      </c>
      <c r="DK285">
        <v>1</v>
      </c>
      <c r="DO285">
        <v>2</v>
      </c>
      <c r="DP285">
        <v>-97</v>
      </c>
      <c r="DQ285">
        <v>4</v>
      </c>
      <c r="DR285">
        <v>6</v>
      </c>
      <c r="DW285">
        <v>1</v>
      </c>
      <c r="DX285">
        <v>2</v>
      </c>
      <c r="DY285">
        <v>2</v>
      </c>
      <c r="DZ285">
        <v>2</v>
      </c>
      <c r="EA285" t="s">
        <v>2870</v>
      </c>
      <c r="EB285">
        <v>1210</v>
      </c>
      <c r="EC285">
        <v>20.170000000000002</v>
      </c>
      <c r="EE285">
        <v>2</v>
      </c>
      <c r="EF285">
        <v>1</v>
      </c>
      <c r="EG285" t="s">
        <v>2871</v>
      </c>
      <c r="EI285">
        <v>1</v>
      </c>
      <c r="EJ285">
        <v>1</v>
      </c>
      <c r="EK285">
        <v>2</v>
      </c>
      <c r="EL285">
        <v>5</v>
      </c>
      <c r="EM285">
        <v>18</v>
      </c>
      <c r="ET285" t="s">
        <v>1423</v>
      </c>
      <c r="EU285" t="s">
        <v>201</v>
      </c>
      <c r="EV285" t="s">
        <v>202</v>
      </c>
      <c r="EZ285">
        <v>1752</v>
      </c>
      <c r="FA285" t="s">
        <v>2204</v>
      </c>
      <c r="FB285" t="s">
        <v>204</v>
      </c>
      <c r="FC285">
        <v>0</v>
      </c>
      <c r="FD285" t="s">
        <v>2429</v>
      </c>
      <c r="FE285" t="s">
        <v>2401</v>
      </c>
      <c r="FF285">
        <v>12</v>
      </c>
      <c r="FK285" t="s">
        <v>2206</v>
      </c>
      <c r="FL285">
        <v>1.5</v>
      </c>
      <c r="FM285">
        <v>1</v>
      </c>
      <c r="FN285" t="s">
        <v>2213</v>
      </c>
      <c r="FO285">
        <v>0</v>
      </c>
      <c r="FP285">
        <v>1</v>
      </c>
      <c r="FQ285">
        <v>0</v>
      </c>
      <c r="FR285">
        <v>0</v>
      </c>
      <c r="FS285" t="s">
        <v>2182</v>
      </c>
    </row>
    <row r="286" spans="1:175" x14ac:dyDescent="0.3">
      <c r="A286">
        <v>11028</v>
      </c>
      <c r="B286" t="s">
        <v>2872</v>
      </c>
      <c r="C286" t="s">
        <v>194</v>
      </c>
      <c r="D286" t="s">
        <v>2873</v>
      </c>
      <c r="E286" t="s">
        <v>221</v>
      </c>
      <c r="F286" t="s">
        <v>202</v>
      </c>
      <c r="G286">
        <v>1</v>
      </c>
      <c r="H286">
        <v>1</v>
      </c>
      <c r="I286">
        <v>2</v>
      </c>
      <c r="J286">
        <v>2</v>
      </c>
      <c r="O286">
        <v>1</v>
      </c>
      <c r="P286">
        <v>0</v>
      </c>
      <c r="Q286">
        <v>1</v>
      </c>
      <c r="R286">
        <v>2</v>
      </c>
      <c r="U286">
        <v>2</v>
      </c>
      <c r="W286">
        <v>1</v>
      </c>
      <c r="Y286">
        <v>1</v>
      </c>
      <c r="Z286">
        <v>1</v>
      </c>
      <c r="AA286">
        <v>-98</v>
      </c>
      <c r="AC286">
        <v>2</v>
      </c>
      <c r="AD286">
        <v>1</v>
      </c>
      <c r="AE286">
        <v>2</v>
      </c>
      <c r="AF286">
        <v>3</v>
      </c>
      <c r="AG286">
        <v>2</v>
      </c>
      <c r="AH286">
        <v>2</v>
      </c>
      <c r="AJ286">
        <v>5</v>
      </c>
      <c r="AK286">
        <v>1</v>
      </c>
      <c r="AR286">
        <v>1</v>
      </c>
      <c r="AU286">
        <v>2</v>
      </c>
      <c r="AV286">
        <v>2</v>
      </c>
      <c r="AX286">
        <v>-98</v>
      </c>
      <c r="AY286">
        <v>-97</v>
      </c>
      <c r="BD286">
        <v>1</v>
      </c>
      <c r="BY286">
        <v>1</v>
      </c>
      <c r="BZ286">
        <v>1</v>
      </c>
      <c r="CA286">
        <v>1</v>
      </c>
      <c r="CB286">
        <v>2</v>
      </c>
      <c r="CC286">
        <v>2</v>
      </c>
      <c r="CD286">
        <v>2</v>
      </c>
      <c r="CE286">
        <v>2</v>
      </c>
      <c r="CF286">
        <v>2</v>
      </c>
      <c r="CG286">
        <v>2</v>
      </c>
      <c r="CH286">
        <v>1</v>
      </c>
      <c r="CI286">
        <v>3</v>
      </c>
      <c r="CJ286">
        <v>1</v>
      </c>
      <c r="CK286">
        <v>7</v>
      </c>
      <c r="CL286">
        <v>1</v>
      </c>
      <c r="CM286">
        <v>1</v>
      </c>
      <c r="CN286">
        <v>1</v>
      </c>
      <c r="CO286">
        <v>1</v>
      </c>
      <c r="CP286">
        <v>1</v>
      </c>
      <c r="CQ286">
        <v>1</v>
      </c>
      <c r="CR286">
        <v>1</v>
      </c>
      <c r="CS286">
        <v>0</v>
      </c>
      <c r="CV286">
        <v>2</v>
      </c>
      <c r="CX286">
        <v>2</v>
      </c>
      <c r="CY286">
        <v>1</v>
      </c>
      <c r="CZ286">
        <v>1</v>
      </c>
      <c r="DA286">
        <v>2</v>
      </c>
      <c r="DB286">
        <v>1</v>
      </c>
      <c r="DC286">
        <v>15</v>
      </c>
      <c r="DD286">
        <v>2</v>
      </c>
      <c r="DE286">
        <v>1</v>
      </c>
      <c r="DF286">
        <v>2</v>
      </c>
      <c r="DG286">
        <v>2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1</v>
      </c>
      <c r="DN286">
        <v>1</v>
      </c>
      <c r="DO286">
        <v>1</v>
      </c>
      <c r="DP286">
        <v>2</v>
      </c>
      <c r="DQ286">
        <v>7</v>
      </c>
      <c r="DR286">
        <v>1</v>
      </c>
      <c r="DW286">
        <v>2</v>
      </c>
      <c r="DX286">
        <v>-98</v>
      </c>
      <c r="DY286">
        <v>1</v>
      </c>
      <c r="DZ286">
        <v>2</v>
      </c>
      <c r="EA286" t="s">
        <v>2874</v>
      </c>
      <c r="EB286">
        <v>793</v>
      </c>
      <c r="EC286">
        <v>13.22</v>
      </c>
      <c r="EE286">
        <v>2</v>
      </c>
      <c r="EF286">
        <v>1</v>
      </c>
      <c r="EG286" t="s">
        <v>1303</v>
      </c>
      <c r="EI286">
        <v>1</v>
      </c>
      <c r="EJ286">
        <v>1</v>
      </c>
      <c r="EK286">
        <v>2</v>
      </c>
      <c r="EL286">
        <v>4</v>
      </c>
      <c r="EM286">
        <v>16</v>
      </c>
      <c r="ET286" t="s">
        <v>1423</v>
      </c>
      <c r="EU286" t="s">
        <v>201</v>
      </c>
      <c r="EV286" t="s">
        <v>202</v>
      </c>
      <c r="EZ286">
        <v>1286</v>
      </c>
      <c r="FA286" t="s">
        <v>2204</v>
      </c>
      <c r="FB286" t="s">
        <v>204</v>
      </c>
      <c r="FC286">
        <v>0</v>
      </c>
      <c r="FD286" t="s">
        <v>2429</v>
      </c>
      <c r="FE286" t="s">
        <v>2407</v>
      </c>
      <c r="FF286">
        <v>12</v>
      </c>
      <c r="FG286">
        <v>1</v>
      </c>
      <c r="FH286">
        <v>12</v>
      </c>
      <c r="FI286">
        <v>17.5</v>
      </c>
      <c r="FJ286">
        <v>3</v>
      </c>
      <c r="FK286" t="s">
        <v>2206</v>
      </c>
      <c r="FL286">
        <v>1.5</v>
      </c>
      <c r="FM286">
        <v>0</v>
      </c>
      <c r="FN286" t="s">
        <v>2207</v>
      </c>
      <c r="FO286">
        <v>0</v>
      </c>
      <c r="FP286">
        <v>1</v>
      </c>
      <c r="FQ286">
        <v>0</v>
      </c>
      <c r="FR286">
        <v>0</v>
      </c>
      <c r="FS286" t="s">
        <v>202</v>
      </c>
    </row>
    <row r="287" spans="1:175" x14ac:dyDescent="0.3">
      <c r="A287">
        <v>11034</v>
      </c>
      <c r="B287" t="s">
        <v>1430</v>
      </c>
      <c r="C287" t="s">
        <v>212</v>
      </c>
      <c r="D287" t="s">
        <v>1431</v>
      </c>
      <c r="E287" t="s">
        <v>214</v>
      </c>
      <c r="F287" t="s">
        <v>202</v>
      </c>
      <c r="G287">
        <v>1</v>
      </c>
      <c r="H287">
        <v>1</v>
      </c>
      <c r="I287">
        <v>2</v>
      </c>
      <c r="J287">
        <v>1</v>
      </c>
      <c r="K287">
        <v>2</v>
      </c>
      <c r="O287">
        <v>1</v>
      </c>
      <c r="P287">
        <v>1</v>
      </c>
      <c r="Q287">
        <v>2</v>
      </c>
      <c r="R287">
        <v>2</v>
      </c>
      <c r="U287">
        <v>2</v>
      </c>
      <c r="W287">
        <v>1</v>
      </c>
      <c r="Y287">
        <v>1</v>
      </c>
      <c r="Z287">
        <v>1</v>
      </c>
      <c r="AA287">
        <v>1</v>
      </c>
      <c r="AB287">
        <v>2010</v>
      </c>
      <c r="AC287">
        <v>1</v>
      </c>
      <c r="AD287">
        <v>1</v>
      </c>
      <c r="AE287">
        <v>3</v>
      </c>
      <c r="AF287">
        <v>4</v>
      </c>
      <c r="AG287">
        <v>1</v>
      </c>
      <c r="AV287">
        <v>2</v>
      </c>
      <c r="AX287">
        <v>2</v>
      </c>
      <c r="AY287">
        <v>1</v>
      </c>
      <c r="BB287">
        <v>1</v>
      </c>
      <c r="BC287">
        <v>0</v>
      </c>
      <c r="BD287">
        <v>2</v>
      </c>
      <c r="BE287">
        <v>1</v>
      </c>
      <c r="BF287">
        <v>1</v>
      </c>
      <c r="BG287">
        <v>1</v>
      </c>
      <c r="BH287">
        <v>1</v>
      </c>
      <c r="BJ287">
        <v>1</v>
      </c>
      <c r="BK287">
        <v>6</v>
      </c>
      <c r="BL287">
        <v>6</v>
      </c>
      <c r="BM287">
        <v>5</v>
      </c>
      <c r="BN287">
        <v>-77</v>
      </c>
      <c r="BS287">
        <v>3</v>
      </c>
      <c r="BW287">
        <v>1</v>
      </c>
      <c r="BX287">
        <v>1</v>
      </c>
      <c r="BY287">
        <v>2</v>
      </c>
      <c r="BZ287">
        <v>1</v>
      </c>
      <c r="CA287">
        <v>1</v>
      </c>
      <c r="CB287">
        <v>2</v>
      </c>
      <c r="CC287">
        <v>1</v>
      </c>
      <c r="CD287">
        <v>2</v>
      </c>
      <c r="CE287">
        <v>2</v>
      </c>
      <c r="CF287">
        <v>2</v>
      </c>
      <c r="CG287">
        <v>2</v>
      </c>
      <c r="CH287">
        <v>2</v>
      </c>
      <c r="CI287">
        <v>1</v>
      </c>
      <c r="CJ287">
        <v>1</v>
      </c>
      <c r="CK287">
        <v>6</v>
      </c>
      <c r="CL287">
        <v>2</v>
      </c>
      <c r="CM287">
        <v>6</v>
      </c>
      <c r="CN287">
        <v>1</v>
      </c>
      <c r="CO287">
        <v>1</v>
      </c>
      <c r="CP287">
        <v>1</v>
      </c>
      <c r="CQ287">
        <v>1</v>
      </c>
      <c r="CR287">
        <v>1</v>
      </c>
      <c r="CS287">
        <v>0</v>
      </c>
      <c r="CV287">
        <v>2</v>
      </c>
      <c r="CX287">
        <v>2</v>
      </c>
      <c r="CY287">
        <v>1</v>
      </c>
      <c r="CZ287">
        <v>1</v>
      </c>
      <c r="DA287">
        <v>3</v>
      </c>
      <c r="DB287">
        <v>1</v>
      </c>
      <c r="DC287">
        <v>7</v>
      </c>
      <c r="DD287">
        <v>5</v>
      </c>
      <c r="DE287">
        <v>1</v>
      </c>
      <c r="DF287">
        <v>4</v>
      </c>
      <c r="DH287">
        <v>2</v>
      </c>
      <c r="DI287">
        <v>0</v>
      </c>
      <c r="DJ287">
        <v>2</v>
      </c>
      <c r="DO287">
        <v>1</v>
      </c>
      <c r="DP287">
        <v>1</v>
      </c>
      <c r="DQ287">
        <v>7</v>
      </c>
      <c r="DR287">
        <v>6</v>
      </c>
      <c r="DW287">
        <v>1</v>
      </c>
      <c r="DX287">
        <v>8</v>
      </c>
      <c r="DY287">
        <v>1</v>
      </c>
      <c r="DZ287">
        <v>1</v>
      </c>
      <c r="EA287" t="s">
        <v>1432</v>
      </c>
      <c r="EB287">
        <v>930</v>
      </c>
      <c r="EC287">
        <v>15.5</v>
      </c>
      <c r="EE287">
        <v>2</v>
      </c>
      <c r="EF287">
        <v>1</v>
      </c>
      <c r="EG287" t="s">
        <v>1433</v>
      </c>
      <c r="EI287">
        <v>1</v>
      </c>
      <c r="EJ287">
        <v>1</v>
      </c>
      <c r="EK287">
        <v>3</v>
      </c>
      <c r="EL287">
        <v>8</v>
      </c>
      <c r="EM287">
        <v>25</v>
      </c>
      <c r="ET287" t="s">
        <v>1423</v>
      </c>
      <c r="EU287" t="s">
        <v>201</v>
      </c>
      <c r="EV287" t="s">
        <v>202</v>
      </c>
      <c r="EZ287">
        <v>1418</v>
      </c>
      <c r="FA287" t="s">
        <v>237</v>
      </c>
      <c r="FB287" t="s">
        <v>204</v>
      </c>
      <c r="FC287">
        <v>0</v>
      </c>
      <c r="FD287" t="s">
        <v>2429</v>
      </c>
      <c r="FE287" t="s">
        <v>2401</v>
      </c>
      <c r="FF287">
        <v>12</v>
      </c>
      <c r="FI287">
        <v>12.5</v>
      </c>
      <c r="FJ287">
        <v>4</v>
      </c>
      <c r="FK287" t="s">
        <v>2206</v>
      </c>
      <c r="FL287">
        <v>3.5</v>
      </c>
      <c r="FM287">
        <v>1</v>
      </c>
      <c r="FN287" t="s">
        <v>2221</v>
      </c>
      <c r="FO287">
        <v>1</v>
      </c>
      <c r="FP287">
        <v>0</v>
      </c>
      <c r="FQ287">
        <v>0</v>
      </c>
      <c r="FR287">
        <v>0</v>
      </c>
      <c r="FS287" t="s">
        <v>2182</v>
      </c>
    </row>
    <row r="288" spans="1:175" x14ac:dyDescent="0.3">
      <c r="A288">
        <v>11101</v>
      </c>
      <c r="B288" t="s">
        <v>2875</v>
      </c>
      <c r="C288" t="s">
        <v>212</v>
      </c>
      <c r="D288" t="s">
        <v>2876</v>
      </c>
      <c r="E288" t="s">
        <v>309</v>
      </c>
      <c r="F288" t="s">
        <v>202</v>
      </c>
      <c r="G288">
        <v>1</v>
      </c>
      <c r="H288">
        <v>1</v>
      </c>
      <c r="I288">
        <v>2</v>
      </c>
      <c r="J288">
        <v>2</v>
      </c>
      <c r="O288">
        <v>1</v>
      </c>
      <c r="P288">
        <v>0</v>
      </c>
      <c r="Q288">
        <v>1</v>
      </c>
      <c r="R288">
        <v>2</v>
      </c>
      <c r="U288">
        <v>2</v>
      </c>
      <c r="W288">
        <v>1</v>
      </c>
      <c r="Y288">
        <v>1</v>
      </c>
      <c r="Z288">
        <v>1</v>
      </c>
      <c r="AA288">
        <v>1</v>
      </c>
      <c r="AB288">
        <v>2011</v>
      </c>
      <c r="AC288">
        <v>1</v>
      </c>
      <c r="AD288">
        <v>1</v>
      </c>
      <c r="AE288">
        <v>3</v>
      </c>
      <c r="AF288">
        <v>4</v>
      </c>
      <c r="AG288">
        <v>1</v>
      </c>
      <c r="AV288">
        <v>1</v>
      </c>
      <c r="AX288">
        <v>2</v>
      </c>
      <c r="AY288">
        <v>-77</v>
      </c>
      <c r="BB288">
        <v>1</v>
      </c>
      <c r="BC288">
        <v>0</v>
      </c>
      <c r="BD288">
        <v>2</v>
      </c>
      <c r="BE288">
        <v>2</v>
      </c>
      <c r="BY288">
        <v>-98</v>
      </c>
      <c r="BZ288">
        <v>1</v>
      </c>
      <c r="CA288">
        <v>2</v>
      </c>
      <c r="CB288">
        <v>2</v>
      </c>
      <c r="CC288">
        <v>1</v>
      </c>
      <c r="CD288">
        <v>2</v>
      </c>
      <c r="CE288">
        <v>2</v>
      </c>
      <c r="CF288">
        <v>2</v>
      </c>
      <c r="CG288">
        <v>2</v>
      </c>
      <c r="CH288">
        <v>2</v>
      </c>
      <c r="CI288">
        <v>1</v>
      </c>
      <c r="CJ288">
        <v>3</v>
      </c>
      <c r="CK288">
        <v>1</v>
      </c>
      <c r="CL288">
        <v>-98</v>
      </c>
      <c r="CM288">
        <v>1</v>
      </c>
      <c r="CN288">
        <v>1</v>
      </c>
      <c r="CO288">
        <v>11</v>
      </c>
      <c r="CP288">
        <v>1</v>
      </c>
      <c r="CQ288">
        <v>1</v>
      </c>
      <c r="CR288">
        <v>1</v>
      </c>
      <c r="CS288">
        <v>0</v>
      </c>
      <c r="CV288">
        <v>2</v>
      </c>
      <c r="CX288">
        <v>1</v>
      </c>
      <c r="CY288">
        <v>1</v>
      </c>
      <c r="CZ288">
        <v>1</v>
      </c>
      <c r="DA288">
        <v>4</v>
      </c>
      <c r="DB288">
        <v>1</v>
      </c>
      <c r="DC288">
        <v>5</v>
      </c>
      <c r="DD288">
        <v>1</v>
      </c>
      <c r="DE288">
        <v>1</v>
      </c>
      <c r="DF288">
        <v>3</v>
      </c>
      <c r="DH288">
        <v>1</v>
      </c>
      <c r="DI288">
        <v>0</v>
      </c>
      <c r="DJ288">
        <v>1</v>
      </c>
      <c r="DK288">
        <v>1</v>
      </c>
      <c r="DO288">
        <v>2</v>
      </c>
      <c r="DP288">
        <v>2</v>
      </c>
      <c r="DQ288">
        <v>4</v>
      </c>
      <c r="DR288">
        <v>6</v>
      </c>
      <c r="DW288">
        <v>1</v>
      </c>
      <c r="DX288">
        <v>3</v>
      </c>
      <c r="DY288">
        <v>1</v>
      </c>
      <c r="DZ288">
        <v>1</v>
      </c>
      <c r="EA288" t="s">
        <v>613</v>
      </c>
      <c r="EB288">
        <v>576</v>
      </c>
      <c r="EC288">
        <v>9.6</v>
      </c>
      <c r="EE288">
        <v>2</v>
      </c>
      <c r="EF288">
        <v>1</v>
      </c>
      <c r="EG288" t="s">
        <v>2730</v>
      </c>
      <c r="EI288">
        <v>1</v>
      </c>
      <c r="EJ288">
        <v>1</v>
      </c>
      <c r="EK288">
        <v>2</v>
      </c>
      <c r="EL288">
        <v>9</v>
      </c>
      <c r="EM288">
        <v>26</v>
      </c>
      <c r="ET288" t="s">
        <v>1423</v>
      </c>
      <c r="EU288" t="s">
        <v>201</v>
      </c>
      <c r="EV288" t="s">
        <v>202</v>
      </c>
      <c r="EZ288">
        <v>2522</v>
      </c>
      <c r="FA288" t="s">
        <v>2204</v>
      </c>
      <c r="FB288" t="s">
        <v>204</v>
      </c>
      <c r="FC288">
        <v>0</v>
      </c>
      <c r="FD288" t="s">
        <v>2400</v>
      </c>
      <c r="FE288" t="s">
        <v>2401</v>
      </c>
      <c r="FF288">
        <v>12</v>
      </c>
      <c r="FI288">
        <v>12.5</v>
      </c>
      <c r="FJ288">
        <v>4</v>
      </c>
      <c r="FK288" t="s">
        <v>2206</v>
      </c>
      <c r="FL288">
        <v>3.5</v>
      </c>
      <c r="FM288">
        <v>1</v>
      </c>
      <c r="FN288" t="s">
        <v>2213</v>
      </c>
      <c r="FO288">
        <v>1</v>
      </c>
      <c r="FP288">
        <v>0</v>
      </c>
      <c r="FQ288">
        <v>0</v>
      </c>
      <c r="FR288">
        <v>0</v>
      </c>
      <c r="FS288" t="s">
        <v>2182</v>
      </c>
    </row>
    <row r="289" spans="1:175" x14ac:dyDescent="0.3">
      <c r="A289">
        <v>11104</v>
      </c>
      <c r="B289" t="s">
        <v>2877</v>
      </c>
      <c r="C289" t="s">
        <v>194</v>
      </c>
      <c r="D289" t="s">
        <v>2878</v>
      </c>
      <c r="E289" t="s">
        <v>221</v>
      </c>
      <c r="F289" t="s">
        <v>202</v>
      </c>
      <c r="G289">
        <v>1</v>
      </c>
      <c r="H289">
        <v>1</v>
      </c>
      <c r="I289">
        <v>2</v>
      </c>
      <c r="J289">
        <v>2</v>
      </c>
      <c r="O289">
        <v>1</v>
      </c>
      <c r="P289">
        <v>0</v>
      </c>
      <c r="Q289">
        <v>1</v>
      </c>
      <c r="R289">
        <v>2</v>
      </c>
      <c r="U289">
        <v>2</v>
      </c>
      <c r="W289">
        <v>1</v>
      </c>
      <c r="Y289">
        <v>1</v>
      </c>
      <c r="Z289">
        <v>1</v>
      </c>
      <c r="AA289">
        <v>-98</v>
      </c>
      <c r="AC289">
        <v>2</v>
      </c>
      <c r="AD289">
        <v>4</v>
      </c>
      <c r="AE289">
        <v>1</v>
      </c>
      <c r="AF289">
        <v>2</v>
      </c>
      <c r="AG289">
        <v>1</v>
      </c>
      <c r="AV289">
        <v>3</v>
      </c>
      <c r="AX289">
        <v>1</v>
      </c>
      <c r="AY289">
        <v>-77</v>
      </c>
      <c r="BB289">
        <v>1</v>
      </c>
      <c r="BC289">
        <v>15</v>
      </c>
      <c r="BD289">
        <v>2</v>
      </c>
      <c r="BE289">
        <v>2</v>
      </c>
      <c r="BY289">
        <v>1</v>
      </c>
      <c r="BZ289">
        <v>1</v>
      </c>
      <c r="CA289">
        <v>1</v>
      </c>
      <c r="CB289">
        <v>2</v>
      </c>
      <c r="CC289">
        <v>2</v>
      </c>
      <c r="CD289">
        <v>2</v>
      </c>
      <c r="CE289">
        <v>2</v>
      </c>
      <c r="CF289">
        <v>1</v>
      </c>
      <c r="CG289">
        <v>2</v>
      </c>
      <c r="CH289">
        <v>2</v>
      </c>
      <c r="CI289">
        <v>3</v>
      </c>
      <c r="CJ289">
        <v>2</v>
      </c>
      <c r="CK289">
        <v>-98</v>
      </c>
      <c r="CL289">
        <v>1</v>
      </c>
      <c r="CM289">
        <v>5</v>
      </c>
      <c r="CN289">
        <v>1</v>
      </c>
      <c r="CO289">
        <v>1</v>
      </c>
      <c r="CP289">
        <v>1</v>
      </c>
      <c r="CQ289">
        <v>1</v>
      </c>
      <c r="CR289">
        <v>1</v>
      </c>
      <c r="CS289">
        <v>0</v>
      </c>
      <c r="CV289">
        <v>2</v>
      </c>
      <c r="CX289">
        <v>2</v>
      </c>
      <c r="CY289">
        <v>1</v>
      </c>
      <c r="CZ289">
        <v>1</v>
      </c>
      <c r="DA289">
        <v>2</v>
      </c>
      <c r="DB289">
        <v>1</v>
      </c>
      <c r="DC289">
        <v>15</v>
      </c>
      <c r="DD289">
        <v>3</v>
      </c>
      <c r="DE289">
        <v>1</v>
      </c>
      <c r="DF289">
        <v>2</v>
      </c>
      <c r="DH289">
        <v>0</v>
      </c>
      <c r="DI289">
        <v>2</v>
      </c>
      <c r="DO289">
        <v>1</v>
      </c>
      <c r="DP289">
        <v>1</v>
      </c>
      <c r="DQ289">
        <v>6</v>
      </c>
      <c r="DR289">
        <v>1</v>
      </c>
      <c r="DW289">
        <v>2</v>
      </c>
      <c r="DX289">
        <v>-98</v>
      </c>
      <c r="DY289">
        <v>1</v>
      </c>
      <c r="DZ289">
        <v>2</v>
      </c>
      <c r="EA289" t="s">
        <v>2540</v>
      </c>
      <c r="EB289">
        <v>585</v>
      </c>
      <c r="EC289">
        <v>9.75</v>
      </c>
      <c r="EE289">
        <v>2</v>
      </c>
      <c r="EF289">
        <v>1</v>
      </c>
      <c r="EG289" t="s">
        <v>2715</v>
      </c>
      <c r="EI289">
        <v>1</v>
      </c>
      <c r="EJ289">
        <v>1</v>
      </c>
      <c r="EK289">
        <v>2</v>
      </c>
      <c r="EL289">
        <v>4</v>
      </c>
      <c r="EM289">
        <v>16</v>
      </c>
      <c r="ET289" t="s">
        <v>1423</v>
      </c>
      <c r="EU289" t="s">
        <v>201</v>
      </c>
      <c r="EV289" t="s">
        <v>202</v>
      </c>
      <c r="EZ289">
        <v>1286</v>
      </c>
      <c r="FA289" t="s">
        <v>2204</v>
      </c>
      <c r="FB289" t="s">
        <v>204</v>
      </c>
      <c r="FC289">
        <v>0</v>
      </c>
      <c r="FD289" t="s">
        <v>2406</v>
      </c>
      <c r="FE289" t="s">
        <v>2401</v>
      </c>
      <c r="FF289">
        <v>12</v>
      </c>
      <c r="FI289">
        <v>25</v>
      </c>
      <c r="FJ289">
        <v>2</v>
      </c>
      <c r="FK289" t="s">
        <v>2233</v>
      </c>
      <c r="FL289">
        <v>0.5</v>
      </c>
      <c r="FM289">
        <v>1</v>
      </c>
      <c r="FN289" t="s">
        <v>2213</v>
      </c>
      <c r="FO289">
        <v>1</v>
      </c>
      <c r="FP289">
        <v>0</v>
      </c>
      <c r="FQ289">
        <v>0</v>
      </c>
      <c r="FR289">
        <v>0</v>
      </c>
      <c r="FS289" t="s">
        <v>2214</v>
      </c>
    </row>
    <row r="290" spans="1:175" x14ac:dyDescent="0.3">
      <c r="A290">
        <v>11316</v>
      </c>
      <c r="B290" t="s">
        <v>2096</v>
      </c>
      <c r="C290" t="s">
        <v>212</v>
      </c>
      <c r="D290" t="s">
        <v>2097</v>
      </c>
      <c r="E290" t="s">
        <v>309</v>
      </c>
      <c r="F290" t="s">
        <v>202</v>
      </c>
      <c r="G290">
        <v>1</v>
      </c>
      <c r="H290">
        <v>1</v>
      </c>
      <c r="I290">
        <v>2</v>
      </c>
      <c r="J290">
        <v>1</v>
      </c>
      <c r="K290">
        <v>2</v>
      </c>
      <c r="O290">
        <v>1</v>
      </c>
      <c r="P290">
        <v>1</v>
      </c>
      <c r="Q290">
        <v>2</v>
      </c>
      <c r="R290">
        <v>3</v>
      </c>
      <c r="T290">
        <v>2</v>
      </c>
      <c r="U290">
        <v>1</v>
      </c>
      <c r="W290">
        <v>2</v>
      </c>
      <c r="Y290">
        <v>1</v>
      </c>
      <c r="Z290">
        <v>1</v>
      </c>
      <c r="AA290">
        <v>1</v>
      </c>
      <c r="AB290">
        <v>2013</v>
      </c>
      <c r="AC290">
        <v>2</v>
      </c>
      <c r="AD290">
        <v>3</v>
      </c>
      <c r="AE290">
        <v>1</v>
      </c>
      <c r="AF290">
        <v>5</v>
      </c>
      <c r="AG290">
        <v>1</v>
      </c>
      <c r="AV290">
        <v>2</v>
      </c>
      <c r="AX290">
        <v>1</v>
      </c>
      <c r="AY290">
        <v>2</v>
      </c>
      <c r="BB290">
        <v>1</v>
      </c>
      <c r="BC290">
        <v>0</v>
      </c>
      <c r="BD290">
        <v>2</v>
      </c>
      <c r="BE290">
        <v>2</v>
      </c>
      <c r="BF290">
        <v>2</v>
      </c>
      <c r="BG290">
        <v>2</v>
      </c>
      <c r="BH290">
        <v>2</v>
      </c>
      <c r="BI290">
        <v>2</v>
      </c>
      <c r="BK290">
        <v>-98</v>
      </c>
      <c r="BL290">
        <v>-77</v>
      </c>
      <c r="BS290">
        <v>3</v>
      </c>
      <c r="BW290">
        <v>2</v>
      </c>
      <c r="BX290">
        <v>1</v>
      </c>
      <c r="BY290">
        <v>1</v>
      </c>
      <c r="BZ290">
        <v>1</v>
      </c>
      <c r="CA290">
        <v>1</v>
      </c>
      <c r="CB290">
        <v>2</v>
      </c>
      <c r="CC290">
        <v>2</v>
      </c>
      <c r="CD290">
        <v>2</v>
      </c>
      <c r="CE290">
        <v>2</v>
      </c>
      <c r="CF290">
        <v>2</v>
      </c>
      <c r="CG290">
        <v>1</v>
      </c>
      <c r="CH290">
        <v>2</v>
      </c>
      <c r="CI290">
        <v>1</v>
      </c>
      <c r="CJ290">
        <v>2</v>
      </c>
      <c r="CK290">
        <v>3</v>
      </c>
      <c r="CL290">
        <v>1</v>
      </c>
      <c r="CM290">
        <v>4</v>
      </c>
      <c r="CN290">
        <v>1</v>
      </c>
      <c r="CO290">
        <v>1</v>
      </c>
      <c r="CP290">
        <v>1</v>
      </c>
      <c r="CQ290">
        <v>1</v>
      </c>
      <c r="CR290">
        <v>1</v>
      </c>
      <c r="CS290">
        <v>2</v>
      </c>
      <c r="CT290">
        <v>1</v>
      </c>
      <c r="CU290">
        <v>2</v>
      </c>
      <c r="CV290">
        <v>2</v>
      </c>
      <c r="CX290">
        <v>2</v>
      </c>
      <c r="CY290">
        <v>1</v>
      </c>
      <c r="CZ290">
        <v>1</v>
      </c>
      <c r="DA290">
        <v>3</v>
      </c>
      <c r="DB290">
        <v>1</v>
      </c>
      <c r="DC290">
        <v>7</v>
      </c>
      <c r="DD290">
        <v>1</v>
      </c>
      <c r="DE290">
        <v>1</v>
      </c>
      <c r="DF290">
        <v>4</v>
      </c>
      <c r="DH290">
        <v>2</v>
      </c>
      <c r="DI290">
        <v>0</v>
      </c>
      <c r="DJ290">
        <v>2</v>
      </c>
      <c r="DO290">
        <v>1</v>
      </c>
      <c r="DP290">
        <v>1</v>
      </c>
      <c r="DQ290">
        <v>5</v>
      </c>
      <c r="DR290">
        <v>2</v>
      </c>
      <c r="DW290">
        <v>2</v>
      </c>
      <c r="DX290">
        <v>8</v>
      </c>
      <c r="DY290">
        <v>1</v>
      </c>
      <c r="DZ290">
        <v>1</v>
      </c>
      <c r="EA290" t="s">
        <v>351</v>
      </c>
      <c r="EB290">
        <v>956</v>
      </c>
      <c r="EC290">
        <v>15.93</v>
      </c>
      <c r="EE290">
        <v>2</v>
      </c>
      <c r="EF290">
        <v>1</v>
      </c>
      <c r="EG290" t="s">
        <v>1785</v>
      </c>
      <c r="EI290">
        <v>1</v>
      </c>
      <c r="EJ290">
        <v>1</v>
      </c>
      <c r="EK290">
        <v>3</v>
      </c>
      <c r="EL290">
        <v>9</v>
      </c>
      <c r="EM290">
        <v>27</v>
      </c>
      <c r="ET290" t="s">
        <v>1423</v>
      </c>
      <c r="EU290" t="s">
        <v>201</v>
      </c>
      <c r="EV290" t="s">
        <v>202</v>
      </c>
      <c r="EZ290">
        <v>2522</v>
      </c>
      <c r="FA290" t="s">
        <v>237</v>
      </c>
      <c r="FB290" t="s">
        <v>204</v>
      </c>
      <c r="FC290">
        <v>0</v>
      </c>
      <c r="FD290" t="s">
        <v>2429</v>
      </c>
      <c r="FE290" t="s">
        <v>2401</v>
      </c>
      <c r="FF290">
        <v>12</v>
      </c>
      <c r="FI290">
        <v>7.5</v>
      </c>
      <c r="FJ290">
        <v>4</v>
      </c>
      <c r="FK290" t="s">
        <v>2220</v>
      </c>
      <c r="FL290">
        <v>0.5</v>
      </c>
      <c r="FM290">
        <v>1</v>
      </c>
      <c r="FN290" t="s">
        <v>2213</v>
      </c>
      <c r="FO290">
        <v>1</v>
      </c>
      <c r="FP290">
        <v>0</v>
      </c>
      <c r="FQ290">
        <v>0</v>
      </c>
      <c r="FR290">
        <v>0</v>
      </c>
      <c r="FS290" t="s">
        <v>2214</v>
      </c>
    </row>
    <row r="291" spans="1:175" x14ac:dyDescent="0.3">
      <c r="A291">
        <v>11562</v>
      </c>
      <c r="B291" t="s">
        <v>1484</v>
      </c>
      <c r="C291" t="s">
        <v>212</v>
      </c>
      <c r="D291" t="s">
        <v>1485</v>
      </c>
      <c r="E291" t="s">
        <v>309</v>
      </c>
      <c r="F291" t="s">
        <v>202</v>
      </c>
      <c r="G291">
        <v>1</v>
      </c>
      <c r="H291">
        <v>1</v>
      </c>
      <c r="I291">
        <v>2</v>
      </c>
      <c r="J291">
        <v>1</v>
      </c>
      <c r="K291">
        <v>2</v>
      </c>
      <c r="O291">
        <v>1</v>
      </c>
      <c r="P291">
        <v>1</v>
      </c>
      <c r="Q291">
        <v>2</v>
      </c>
      <c r="R291">
        <v>2</v>
      </c>
      <c r="U291">
        <v>1</v>
      </c>
      <c r="W291">
        <v>1</v>
      </c>
      <c r="Y291">
        <v>1</v>
      </c>
      <c r="Z291">
        <v>1</v>
      </c>
      <c r="AA291">
        <v>1</v>
      </c>
      <c r="AB291">
        <v>2008</v>
      </c>
      <c r="AC291">
        <v>2</v>
      </c>
      <c r="AD291">
        <v>3</v>
      </c>
      <c r="AE291">
        <v>1</v>
      </c>
      <c r="AF291">
        <v>4</v>
      </c>
      <c r="AG291">
        <v>1</v>
      </c>
      <c r="AV291">
        <v>2</v>
      </c>
      <c r="AX291">
        <v>2</v>
      </c>
      <c r="AY291">
        <v>1</v>
      </c>
      <c r="AZ291">
        <v>1</v>
      </c>
      <c r="BA291">
        <v>0</v>
      </c>
      <c r="BB291">
        <v>1</v>
      </c>
      <c r="BC291">
        <v>0</v>
      </c>
      <c r="BD291">
        <v>-98</v>
      </c>
      <c r="BF291">
        <v>1</v>
      </c>
      <c r="BG291">
        <v>1</v>
      </c>
      <c r="BH291">
        <v>2</v>
      </c>
      <c r="BI291">
        <v>2</v>
      </c>
      <c r="BJ291">
        <v>1</v>
      </c>
      <c r="BK291">
        <v>-98</v>
      </c>
      <c r="BL291">
        <v>3</v>
      </c>
      <c r="BM291">
        <v>5</v>
      </c>
      <c r="BS291">
        <v>4</v>
      </c>
      <c r="BU291">
        <v>2</v>
      </c>
      <c r="BW291">
        <v>-98</v>
      </c>
      <c r="BX291">
        <v>-98</v>
      </c>
      <c r="BY291">
        <v>2</v>
      </c>
      <c r="BZ291">
        <v>1</v>
      </c>
      <c r="CA291">
        <v>1</v>
      </c>
      <c r="CB291">
        <v>2</v>
      </c>
      <c r="CC291">
        <v>1</v>
      </c>
      <c r="CD291">
        <v>2</v>
      </c>
      <c r="CE291">
        <v>2</v>
      </c>
      <c r="CF291">
        <v>2</v>
      </c>
      <c r="CG291">
        <v>2</v>
      </c>
      <c r="CH291">
        <v>2</v>
      </c>
      <c r="CI291">
        <v>2</v>
      </c>
      <c r="CJ291">
        <v>2</v>
      </c>
      <c r="CK291">
        <v>7</v>
      </c>
      <c r="CL291">
        <v>1</v>
      </c>
      <c r="CM291">
        <v>1</v>
      </c>
      <c r="CN291">
        <v>1</v>
      </c>
      <c r="CO291">
        <v>1</v>
      </c>
      <c r="CP291">
        <v>1</v>
      </c>
      <c r="CQ291">
        <v>1</v>
      </c>
      <c r="CR291">
        <v>1</v>
      </c>
      <c r="CS291">
        <v>0</v>
      </c>
      <c r="CV291">
        <v>1</v>
      </c>
      <c r="CW291">
        <v>1</v>
      </c>
      <c r="CX291">
        <v>1</v>
      </c>
      <c r="CY291">
        <v>1</v>
      </c>
      <c r="CZ291">
        <v>1</v>
      </c>
      <c r="DA291">
        <v>4</v>
      </c>
      <c r="DB291">
        <v>1</v>
      </c>
      <c r="DC291">
        <v>0.7</v>
      </c>
      <c r="DD291">
        <v>1</v>
      </c>
      <c r="DE291">
        <v>1</v>
      </c>
      <c r="DF291">
        <v>3</v>
      </c>
      <c r="DH291">
        <v>2</v>
      </c>
      <c r="DI291">
        <v>1</v>
      </c>
      <c r="DO291">
        <v>1</v>
      </c>
      <c r="DP291">
        <v>2</v>
      </c>
      <c r="DQ291">
        <v>4</v>
      </c>
      <c r="DR291">
        <v>2</v>
      </c>
      <c r="DW291">
        <v>2</v>
      </c>
      <c r="DX291">
        <v>2</v>
      </c>
      <c r="DY291">
        <v>1</v>
      </c>
      <c r="DZ291">
        <v>2</v>
      </c>
      <c r="EA291" t="s">
        <v>1486</v>
      </c>
      <c r="EB291">
        <v>1060</v>
      </c>
      <c r="EC291">
        <v>17.670000000000002</v>
      </c>
      <c r="EE291">
        <v>2</v>
      </c>
      <c r="EF291">
        <v>1</v>
      </c>
      <c r="EG291" t="s">
        <v>1455</v>
      </c>
      <c r="EI291">
        <v>1</v>
      </c>
      <c r="EJ291">
        <v>1</v>
      </c>
      <c r="EK291">
        <v>3</v>
      </c>
      <c r="EL291">
        <v>9</v>
      </c>
      <c r="EM291">
        <v>27</v>
      </c>
      <c r="ET291" t="s">
        <v>1423</v>
      </c>
      <c r="EU291" t="s">
        <v>201</v>
      </c>
      <c r="EV291" t="s">
        <v>202</v>
      </c>
      <c r="EZ291">
        <v>2522</v>
      </c>
      <c r="FA291" t="s">
        <v>237</v>
      </c>
      <c r="FB291" t="s">
        <v>204</v>
      </c>
      <c r="FC291">
        <v>0</v>
      </c>
      <c r="FD291" t="s">
        <v>2429</v>
      </c>
      <c r="FE291" t="s">
        <v>2401</v>
      </c>
      <c r="FF291">
        <v>12</v>
      </c>
      <c r="FI291">
        <v>12.5</v>
      </c>
      <c r="FJ291">
        <v>4</v>
      </c>
      <c r="FK291" t="s">
        <v>2220</v>
      </c>
      <c r="FL291">
        <v>0.5</v>
      </c>
      <c r="FN291" t="s">
        <v>2207</v>
      </c>
      <c r="FO291">
        <v>1</v>
      </c>
      <c r="FP291">
        <v>0</v>
      </c>
      <c r="FQ291">
        <v>0</v>
      </c>
      <c r="FR291">
        <v>0</v>
      </c>
      <c r="FS291" t="s">
        <v>2182</v>
      </c>
    </row>
    <row r="292" spans="1:175" x14ac:dyDescent="0.3">
      <c r="A292">
        <v>11614</v>
      </c>
      <c r="B292" t="s">
        <v>1491</v>
      </c>
      <c r="C292" t="s">
        <v>194</v>
      </c>
      <c r="D292" t="s">
        <v>1492</v>
      </c>
      <c r="E292" t="s">
        <v>227</v>
      </c>
      <c r="F292" t="s">
        <v>1493</v>
      </c>
      <c r="G292">
        <v>1</v>
      </c>
      <c r="H292">
        <v>1</v>
      </c>
      <c r="I292">
        <v>2</v>
      </c>
      <c r="J292">
        <v>1</v>
      </c>
      <c r="K292">
        <v>2</v>
      </c>
      <c r="O292">
        <v>1</v>
      </c>
      <c r="P292">
        <v>1</v>
      </c>
      <c r="Q292">
        <v>2</v>
      </c>
      <c r="R292">
        <v>2</v>
      </c>
      <c r="U292">
        <v>2</v>
      </c>
      <c r="W292">
        <v>1</v>
      </c>
      <c r="Y292">
        <v>1</v>
      </c>
      <c r="Z292">
        <v>1</v>
      </c>
      <c r="AA292">
        <v>-98</v>
      </c>
      <c r="AC292">
        <v>6</v>
      </c>
      <c r="AD292">
        <v>1</v>
      </c>
      <c r="AE292">
        <v>3</v>
      </c>
      <c r="AF292">
        <v>5</v>
      </c>
      <c r="AG292">
        <v>1</v>
      </c>
      <c r="AV292">
        <v>2</v>
      </c>
      <c r="AX292">
        <v>6</v>
      </c>
      <c r="AY292">
        <v>-77</v>
      </c>
      <c r="AZ292">
        <v>1</v>
      </c>
      <c r="BA292">
        <v>50</v>
      </c>
      <c r="BD292">
        <v>2</v>
      </c>
      <c r="BE292">
        <v>2</v>
      </c>
      <c r="BF292">
        <v>1</v>
      </c>
      <c r="BG292">
        <v>1</v>
      </c>
      <c r="BH292">
        <v>1</v>
      </c>
      <c r="BJ292">
        <v>1</v>
      </c>
      <c r="BK292">
        <v>6</v>
      </c>
      <c r="BL292">
        <v>2</v>
      </c>
      <c r="BS292">
        <v>3</v>
      </c>
      <c r="BW292">
        <v>3</v>
      </c>
      <c r="BX292">
        <v>3</v>
      </c>
      <c r="BY292">
        <v>1</v>
      </c>
      <c r="BZ292">
        <v>1</v>
      </c>
      <c r="CA292">
        <v>1</v>
      </c>
      <c r="CB292">
        <v>2</v>
      </c>
      <c r="CC292">
        <v>2</v>
      </c>
      <c r="CD292">
        <v>2</v>
      </c>
      <c r="CE292">
        <v>1</v>
      </c>
      <c r="CF292">
        <v>2</v>
      </c>
      <c r="CG292">
        <v>-98</v>
      </c>
      <c r="CH292">
        <v>1</v>
      </c>
      <c r="CI292">
        <v>1</v>
      </c>
      <c r="CJ292">
        <v>2</v>
      </c>
      <c r="CK292">
        <v>7</v>
      </c>
      <c r="CL292">
        <v>2</v>
      </c>
      <c r="CM292">
        <v>2</v>
      </c>
      <c r="CN292">
        <v>1</v>
      </c>
      <c r="CO292">
        <v>2</v>
      </c>
      <c r="CP292">
        <v>1</v>
      </c>
      <c r="CQ292">
        <v>2</v>
      </c>
      <c r="CR292">
        <v>1</v>
      </c>
      <c r="CS292">
        <v>0</v>
      </c>
      <c r="CV292">
        <v>2</v>
      </c>
      <c r="CX292">
        <v>2</v>
      </c>
      <c r="CY292">
        <v>1</v>
      </c>
      <c r="CZ292">
        <v>1</v>
      </c>
      <c r="DA292">
        <v>3</v>
      </c>
      <c r="DB292">
        <v>1</v>
      </c>
      <c r="DC292">
        <v>10</v>
      </c>
      <c r="DD292">
        <v>2</v>
      </c>
      <c r="DE292">
        <v>1</v>
      </c>
      <c r="DF292">
        <v>7</v>
      </c>
      <c r="DH292">
        <v>4</v>
      </c>
      <c r="DI292">
        <v>2</v>
      </c>
      <c r="DJ292">
        <v>0</v>
      </c>
      <c r="DK292">
        <v>2</v>
      </c>
      <c r="DO292">
        <v>1</v>
      </c>
      <c r="DP292">
        <v>1</v>
      </c>
      <c r="DQ292">
        <v>6</v>
      </c>
      <c r="DR292">
        <v>1</v>
      </c>
      <c r="DW292">
        <v>2</v>
      </c>
      <c r="DX292">
        <v>9</v>
      </c>
      <c r="DY292">
        <v>1</v>
      </c>
      <c r="DZ292">
        <v>2</v>
      </c>
      <c r="EA292" t="s">
        <v>810</v>
      </c>
      <c r="EB292">
        <v>917</v>
      </c>
      <c r="EC292">
        <v>15.28</v>
      </c>
      <c r="EE292">
        <v>2</v>
      </c>
      <c r="EF292">
        <v>1</v>
      </c>
      <c r="EG292" t="s">
        <v>323</v>
      </c>
      <c r="EI292">
        <v>1</v>
      </c>
      <c r="EJ292">
        <v>1</v>
      </c>
      <c r="EK292">
        <v>3</v>
      </c>
      <c r="EL292">
        <v>6</v>
      </c>
      <c r="EM292">
        <v>21</v>
      </c>
      <c r="ET292" t="s">
        <v>1423</v>
      </c>
      <c r="EU292" t="s">
        <v>201</v>
      </c>
      <c r="EV292" t="s">
        <v>202</v>
      </c>
      <c r="EZ292">
        <v>1240</v>
      </c>
      <c r="FA292" t="s">
        <v>237</v>
      </c>
      <c r="FB292" t="s">
        <v>204</v>
      </c>
      <c r="FC292">
        <v>0</v>
      </c>
      <c r="FD292" t="s">
        <v>2429</v>
      </c>
      <c r="FE292" t="s">
        <v>2401</v>
      </c>
      <c r="FF292">
        <v>12</v>
      </c>
      <c r="FI292">
        <v>7.5</v>
      </c>
      <c r="FJ292">
        <v>4</v>
      </c>
      <c r="FK292" t="s">
        <v>2206</v>
      </c>
      <c r="FL292">
        <v>3.5</v>
      </c>
      <c r="FM292">
        <v>1</v>
      </c>
      <c r="FN292" t="s">
        <v>2213</v>
      </c>
      <c r="FO292">
        <v>0</v>
      </c>
      <c r="FP292">
        <v>1</v>
      </c>
      <c r="FQ292">
        <v>0</v>
      </c>
      <c r="FR292">
        <v>0</v>
      </c>
      <c r="FS292" t="s">
        <v>205</v>
      </c>
    </row>
    <row r="293" spans="1:175" x14ac:dyDescent="0.3">
      <c r="A293">
        <v>11647</v>
      </c>
      <c r="B293" t="s">
        <v>2879</v>
      </c>
      <c r="C293" t="s">
        <v>194</v>
      </c>
      <c r="D293" t="s">
        <v>2880</v>
      </c>
      <c r="E293" t="s">
        <v>196</v>
      </c>
      <c r="F293" t="s">
        <v>202</v>
      </c>
      <c r="G293">
        <v>1</v>
      </c>
      <c r="H293">
        <v>1</v>
      </c>
      <c r="I293">
        <v>2</v>
      </c>
      <c r="J293">
        <v>1</v>
      </c>
      <c r="K293">
        <v>2</v>
      </c>
      <c r="O293">
        <v>1</v>
      </c>
      <c r="P293">
        <v>1</v>
      </c>
      <c r="Q293">
        <v>2</v>
      </c>
      <c r="R293">
        <v>2</v>
      </c>
      <c r="U293">
        <v>1</v>
      </c>
      <c r="W293">
        <v>1</v>
      </c>
      <c r="Y293">
        <v>1</v>
      </c>
      <c r="Z293">
        <v>1</v>
      </c>
      <c r="AA293">
        <v>1</v>
      </c>
      <c r="AB293">
        <v>2011</v>
      </c>
      <c r="AC293">
        <v>2</v>
      </c>
      <c r="AD293">
        <v>3</v>
      </c>
      <c r="AE293">
        <v>1</v>
      </c>
      <c r="AF293">
        <v>5</v>
      </c>
      <c r="AG293">
        <v>1</v>
      </c>
      <c r="AV293">
        <v>2</v>
      </c>
      <c r="AX293">
        <v>1</v>
      </c>
      <c r="AY293">
        <v>-77</v>
      </c>
      <c r="AZ293">
        <v>1</v>
      </c>
      <c r="BA293">
        <v>0</v>
      </c>
      <c r="BB293">
        <v>1</v>
      </c>
      <c r="BC293">
        <v>30</v>
      </c>
      <c r="BD293">
        <v>2</v>
      </c>
      <c r="BE293">
        <v>1</v>
      </c>
      <c r="BF293">
        <v>-98</v>
      </c>
      <c r="BX293">
        <v>-98</v>
      </c>
      <c r="BY293">
        <v>2</v>
      </c>
      <c r="BZ293">
        <v>1</v>
      </c>
      <c r="CA293">
        <v>2</v>
      </c>
      <c r="CB293">
        <v>2</v>
      </c>
      <c r="CC293">
        <v>2</v>
      </c>
      <c r="CD293">
        <v>2</v>
      </c>
      <c r="CE293">
        <v>2</v>
      </c>
      <c r="CF293">
        <v>1</v>
      </c>
      <c r="CG293">
        <v>2</v>
      </c>
      <c r="CH293">
        <v>2</v>
      </c>
      <c r="CI293">
        <v>1</v>
      </c>
      <c r="CJ293">
        <v>1</v>
      </c>
      <c r="CK293">
        <v>7</v>
      </c>
      <c r="CL293">
        <v>1</v>
      </c>
      <c r="CM293">
        <v>1</v>
      </c>
      <c r="CN293">
        <v>1</v>
      </c>
      <c r="CO293">
        <v>1</v>
      </c>
      <c r="CP293">
        <v>1</v>
      </c>
      <c r="CQ293">
        <v>1</v>
      </c>
      <c r="CR293">
        <v>1</v>
      </c>
      <c r="CS293">
        <v>0</v>
      </c>
      <c r="CV293">
        <v>1</v>
      </c>
      <c r="CW293">
        <v>1</v>
      </c>
      <c r="CX293">
        <v>2</v>
      </c>
      <c r="CY293">
        <v>1</v>
      </c>
      <c r="CZ293">
        <v>1</v>
      </c>
      <c r="DA293">
        <v>3</v>
      </c>
      <c r="DB293">
        <v>1</v>
      </c>
      <c r="DC293">
        <v>33</v>
      </c>
      <c r="DD293">
        <v>3</v>
      </c>
      <c r="DE293">
        <v>1</v>
      </c>
      <c r="DF293">
        <v>1</v>
      </c>
      <c r="DG293">
        <v>1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1</v>
      </c>
      <c r="DO293">
        <v>1</v>
      </c>
      <c r="DP293">
        <v>1</v>
      </c>
      <c r="DQ293">
        <v>4</v>
      </c>
      <c r="DR293">
        <v>1</v>
      </c>
      <c r="DW293">
        <v>2</v>
      </c>
      <c r="DX293">
        <v>1</v>
      </c>
      <c r="DY293">
        <v>1</v>
      </c>
      <c r="DZ293">
        <v>1</v>
      </c>
      <c r="EA293" t="s">
        <v>2881</v>
      </c>
      <c r="EB293">
        <v>873</v>
      </c>
      <c r="EC293">
        <v>14.55</v>
      </c>
      <c r="EE293">
        <v>2</v>
      </c>
      <c r="EF293">
        <v>1</v>
      </c>
      <c r="EG293" t="s">
        <v>1455</v>
      </c>
      <c r="EI293">
        <v>1</v>
      </c>
      <c r="EJ293">
        <v>1</v>
      </c>
      <c r="EK293">
        <v>3</v>
      </c>
      <c r="EL293">
        <v>5</v>
      </c>
      <c r="EM293">
        <v>19</v>
      </c>
      <c r="ET293" t="s">
        <v>1423</v>
      </c>
      <c r="EU293" t="s">
        <v>201</v>
      </c>
      <c r="EV293" t="s">
        <v>202</v>
      </c>
      <c r="EZ293">
        <v>1752</v>
      </c>
      <c r="FA293" t="s">
        <v>237</v>
      </c>
      <c r="FB293" t="s">
        <v>204</v>
      </c>
      <c r="FC293">
        <v>0</v>
      </c>
      <c r="FD293" t="s">
        <v>2429</v>
      </c>
      <c r="FE293" t="s">
        <v>2401</v>
      </c>
      <c r="FF293">
        <v>12</v>
      </c>
      <c r="FI293">
        <v>7.5</v>
      </c>
      <c r="FJ293">
        <v>4</v>
      </c>
      <c r="FK293" t="s">
        <v>2220</v>
      </c>
      <c r="FL293">
        <v>0.5</v>
      </c>
      <c r="FM293">
        <v>1</v>
      </c>
      <c r="FN293" t="s">
        <v>2221</v>
      </c>
      <c r="FO293">
        <v>1</v>
      </c>
      <c r="FP293">
        <v>0</v>
      </c>
      <c r="FQ293">
        <v>0</v>
      </c>
      <c r="FR293">
        <v>0</v>
      </c>
      <c r="FS293" t="s">
        <v>2214</v>
      </c>
    </row>
    <row r="294" spans="1:175" x14ac:dyDescent="0.3">
      <c r="A294">
        <v>11658</v>
      </c>
      <c r="B294" t="s">
        <v>2882</v>
      </c>
      <c r="C294" t="s">
        <v>212</v>
      </c>
      <c r="D294" t="s">
        <v>2883</v>
      </c>
      <c r="E294" t="s">
        <v>309</v>
      </c>
      <c r="F294" t="s">
        <v>202</v>
      </c>
      <c r="G294">
        <v>1</v>
      </c>
      <c r="H294">
        <v>1</v>
      </c>
      <c r="I294">
        <v>2</v>
      </c>
      <c r="J294">
        <v>2</v>
      </c>
      <c r="O294">
        <v>1</v>
      </c>
      <c r="P294">
        <v>0</v>
      </c>
      <c r="Q294">
        <v>1</v>
      </c>
      <c r="R294">
        <v>2</v>
      </c>
      <c r="U294">
        <v>2</v>
      </c>
      <c r="W294">
        <v>1</v>
      </c>
      <c r="Y294">
        <v>1</v>
      </c>
      <c r="Z294">
        <v>1</v>
      </c>
      <c r="AA294">
        <v>1</v>
      </c>
      <c r="AB294">
        <v>2009</v>
      </c>
      <c r="AC294">
        <v>6</v>
      </c>
      <c r="AD294">
        <v>1</v>
      </c>
      <c r="AE294">
        <v>3</v>
      </c>
      <c r="AF294">
        <v>5</v>
      </c>
      <c r="AG294">
        <v>2</v>
      </c>
      <c r="AH294">
        <v>2</v>
      </c>
      <c r="AJ294">
        <v>2</v>
      </c>
      <c r="AK294">
        <v>1</v>
      </c>
      <c r="AR294">
        <v>1</v>
      </c>
      <c r="AU294">
        <v>2</v>
      </c>
      <c r="AV294">
        <v>2</v>
      </c>
      <c r="AX294">
        <v>1</v>
      </c>
      <c r="AY294">
        <v>2</v>
      </c>
      <c r="BB294">
        <v>1</v>
      </c>
      <c r="BC294">
        <v>10</v>
      </c>
      <c r="BD294">
        <v>2</v>
      </c>
      <c r="BE294">
        <v>1</v>
      </c>
      <c r="BY294">
        <v>2</v>
      </c>
      <c r="BZ294">
        <v>1</v>
      </c>
      <c r="CA294">
        <v>1</v>
      </c>
      <c r="CB294">
        <v>1</v>
      </c>
      <c r="CC294">
        <v>1</v>
      </c>
      <c r="CD294">
        <v>2</v>
      </c>
      <c r="CE294">
        <v>2</v>
      </c>
      <c r="CF294">
        <v>1</v>
      </c>
      <c r="CG294">
        <v>1</v>
      </c>
      <c r="CH294">
        <v>1</v>
      </c>
      <c r="CI294">
        <v>1</v>
      </c>
      <c r="CJ294">
        <v>1</v>
      </c>
      <c r="CK294">
        <v>7</v>
      </c>
      <c r="CL294">
        <v>1</v>
      </c>
      <c r="CM294">
        <v>1</v>
      </c>
      <c r="CN294">
        <v>1</v>
      </c>
      <c r="CO294">
        <v>1</v>
      </c>
      <c r="CP294">
        <v>1</v>
      </c>
      <c r="CQ294">
        <v>1</v>
      </c>
      <c r="CR294">
        <v>1</v>
      </c>
      <c r="CS294">
        <v>0</v>
      </c>
      <c r="CV294">
        <v>2</v>
      </c>
      <c r="CX294">
        <v>2</v>
      </c>
      <c r="CY294">
        <v>1</v>
      </c>
      <c r="CZ294">
        <v>1</v>
      </c>
      <c r="DA294">
        <v>4</v>
      </c>
      <c r="DB294">
        <v>1</v>
      </c>
      <c r="DC294">
        <v>10</v>
      </c>
      <c r="DD294">
        <v>1</v>
      </c>
      <c r="DE294">
        <v>1</v>
      </c>
      <c r="DF294">
        <v>3</v>
      </c>
      <c r="DH294">
        <v>0</v>
      </c>
      <c r="DI294">
        <v>2</v>
      </c>
      <c r="DJ294">
        <v>0</v>
      </c>
      <c r="DK294">
        <v>1</v>
      </c>
      <c r="DO294">
        <v>1</v>
      </c>
      <c r="DP294">
        <v>2</v>
      </c>
      <c r="DQ294">
        <v>5</v>
      </c>
      <c r="DR294">
        <v>3</v>
      </c>
      <c r="DW294">
        <v>2</v>
      </c>
      <c r="DX294">
        <v>1</v>
      </c>
      <c r="DY294">
        <v>1</v>
      </c>
      <c r="DZ294">
        <v>1</v>
      </c>
      <c r="EA294" t="s">
        <v>2884</v>
      </c>
      <c r="EB294">
        <v>661</v>
      </c>
      <c r="EC294">
        <v>11.02</v>
      </c>
      <c r="EE294">
        <v>2</v>
      </c>
      <c r="EF294">
        <v>1</v>
      </c>
      <c r="EG294" t="s">
        <v>534</v>
      </c>
      <c r="EI294">
        <v>1</v>
      </c>
      <c r="EJ294">
        <v>1</v>
      </c>
      <c r="EK294">
        <v>2</v>
      </c>
      <c r="EL294">
        <v>9</v>
      </c>
      <c r="EM294">
        <v>26</v>
      </c>
      <c r="ET294" t="s">
        <v>1501</v>
      </c>
      <c r="EU294" t="s">
        <v>201</v>
      </c>
      <c r="EV294" t="s">
        <v>202</v>
      </c>
      <c r="EZ294">
        <v>2522</v>
      </c>
      <c r="FA294" t="s">
        <v>2204</v>
      </c>
      <c r="FB294" t="s">
        <v>204</v>
      </c>
      <c r="FC294">
        <v>0</v>
      </c>
      <c r="FD294" t="s">
        <v>2429</v>
      </c>
      <c r="FE294" t="s">
        <v>2407</v>
      </c>
      <c r="FF294">
        <v>12</v>
      </c>
      <c r="FG294">
        <v>1</v>
      </c>
      <c r="FH294">
        <v>12</v>
      </c>
      <c r="FI294">
        <v>7.5</v>
      </c>
      <c r="FJ294">
        <v>4</v>
      </c>
      <c r="FK294" t="s">
        <v>2206</v>
      </c>
      <c r="FL294">
        <v>3.5</v>
      </c>
      <c r="FM294">
        <v>1</v>
      </c>
      <c r="FN294" t="s">
        <v>2221</v>
      </c>
      <c r="FO294">
        <v>1</v>
      </c>
      <c r="FP294">
        <v>0</v>
      </c>
      <c r="FQ294">
        <v>0</v>
      </c>
      <c r="FR294">
        <v>0</v>
      </c>
      <c r="FS294" t="s">
        <v>2214</v>
      </c>
    </row>
    <row r="295" spans="1:175" x14ac:dyDescent="0.3">
      <c r="A295">
        <v>11728</v>
      </c>
      <c r="B295" t="s">
        <v>1497</v>
      </c>
      <c r="C295" t="s">
        <v>194</v>
      </c>
      <c r="D295" t="s">
        <v>1498</v>
      </c>
      <c r="E295" t="s">
        <v>196</v>
      </c>
      <c r="F295" t="s">
        <v>1499</v>
      </c>
      <c r="G295">
        <v>1</v>
      </c>
      <c r="H295">
        <v>1</v>
      </c>
      <c r="I295">
        <v>2</v>
      </c>
      <c r="J295">
        <v>1</v>
      </c>
      <c r="K295">
        <v>2</v>
      </c>
      <c r="O295">
        <v>1</v>
      </c>
      <c r="P295">
        <v>1</v>
      </c>
      <c r="Q295">
        <v>2</v>
      </c>
      <c r="R295">
        <v>2</v>
      </c>
      <c r="U295">
        <v>1</v>
      </c>
      <c r="W295">
        <v>1</v>
      </c>
      <c r="Y295">
        <v>1</v>
      </c>
      <c r="Z295">
        <v>1</v>
      </c>
      <c r="AA295">
        <v>1</v>
      </c>
      <c r="AB295">
        <v>2013</v>
      </c>
      <c r="AC295">
        <v>2</v>
      </c>
      <c r="AD295">
        <v>1</v>
      </c>
      <c r="AE295">
        <v>1</v>
      </c>
      <c r="AF295">
        <v>6</v>
      </c>
      <c r="AG295">
        <v>1</v>
      </c>
      <c r="AV295">
        <v>4</v>
      </c>
      <c r="AX295">
        <v>4</v>
      </c>
      <c r="AY295">
        <v>2</v>
      </c>
      <c r="BB295">
        <v>1</v>
      </c>
      <c r="BC295">
        <v>0</v>
      </c>
      <c r="BD295">
        <v>2</v>
      </c>
      <c r="BE295">
        <v>2</v>
      </c>
      <c r="BF295">
        <v>1</v>
      </c>
      <c r="BG295">
        <v>1</v>
      </c>
      <c r="BH295">
        <v>1</v>
      </c>
      <c r="BJ295">
        <v>1</v>
      </c>
      <c r="BK295">
        <v>-98</v>
      </c>
      <c r="BL295">
        <v>2</v>
      </c>
      <c r="BS295">
        <v>1</v>
      </c>
      <c r="BU295">
        <v>2</v>
      </c>
      <c r="BW295">
        <v>2</v>
      </c>
      <c r="BX295">
        <v>1</v>
      </c>
      <c r="BY295">
        <v>2</v>
      </c>
      <c r="BZ295">
        <v>2</v>
      </c>
      <c r="CA295">
        <v>2</v>
      </c>
      <c r="CB295">
        <v>2</v>
      </c>
      <c r="CC295">
        <v>2</v>
      </c>
      <c r="CD295">
        <v>2</v>
      </c>
      <c r="CE295">
        <v>2</v>
      </c>
      <c r="CF295">
        <v>2</v>
      </c>
      <c r="CG295">
        <v>-98</v>
      </c>
      <c r="CH295">
        <v>2</v>
      </c>
      <c r="CI295">
        <v>1</v>
      </c>
      <c r="CJ295">
        <v>2</v>
      </c>
      <c r="CK295">
        <v>7</v>
      </c>
      <c r="CL295">
        <v>7</v>
      </c>
      <c r="CM295">
        <v>3</v>
      </c>
      <c r="CN295">
        <v>1</v>
      </c>
      <c r="CO295">
        <v>1</v>
      </c>
      <c r="CP295">
        <v>1</v>
      </c>
      <c r="CQ295">
        <v>1</v>
      </c>
      <c r="CR295">
        <v>1</v>
      </c>
      <c r="CS295">
        <v>1</v>
      </c>
      <c r="CT295">
        <v>1</v>
      </c>
      <c r="CU295">
        <v>1</v>
      </c>
      <c r="CV295">
        <v>2</v>
      </c>
      <c r="CX295">
        <v>2</v>
      </c>
      <c r="CY295">
        <v>1</v>
      </c>
      <c r="CZ295">
        <v>1</v>
      </c>
      <c r="DA295">
        <v>1</v>
      </c>
      <c r="DB295">
        <v>1</v>
      </c>
      <c r="DC295">
        <v>10</v>
      </c>
      <c r="DD295">
        <v>-97</v>
      </c>
      <c r="DE295">
        <v>1</v>
      </c>
      <c r="DF295">
        <v>1</v>
      </c>
      <c r="DG295">
        <v>1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1</v>
      </c>
      <c r="DO295">
        <v>2</v>
      </c>
      <c r="DP295">
        <v>2</v>
      </c>
      <c r="DQ295">
        <v>5</v>
      </c>
      <c r="DR295">
        <v>6</v>
      </c>
      <c r="DW295">
        <v>1</v>
      </c>
      <c r="DX295">
        <v>1</v>
      </c>
      <c r="DY295">
        <v>1</v>
      </c>
      <c r="DZ295">
        <v>2</v>
      </c>
      <c r="EA295" t="s">
        <v>1500</v>
      </c>
      <c r="EB295">
        <v>788</v>
      </c>
      <c r="EC295">
        <v>13.13</v>
      </c>
      <c r="EE295">
        <v>2</v>
      </c>
      <c r="EF295">
        <v>1</v>
      </c>
      <c r="EG295" t="s">
        <v>397</v>
      </c>
      <c r="EI295">
        <v>1</v>
      </c>
      <c r="EJ295">
        <v>1</v>
      </c>
      <c r="EK295">
        <v>3</v>
      </c>
      <c r="EL295">
        <v>5</v>
      </c>
      <c r="EM295">
        <v>19</v>
      </c>
      <c r="ET295" t="s">
        <v>1501</v>
      </c>
      <c r="EU295" t="s">
        <v>201</v>
      </c>
      <c r="EV295" t="s">
        <v>202</v>
      </c>
      <c r="EZ295">
        <v>1752</v>
      </c>
      <c r="FA295" t="s">
        <v>237</v>
      </c>
      <c r="FB295" t="s">
        <v>204</v>
      </c>
      <c r="FC295">
        <v>0</v>
      </c>
      <c r="FD295" t="s">
        <v>2452</v>
      </c>
      <c r="FE295" t="s">
        <v>2401</v>
      </c>
      <c r="FF295">
        <v>12</v>
      </c>
      <c r="FI295">
        <v>2.5</v>
      </c>
      <c r="FJ295">
        <v>4</v>
      </c>
      <c r="FK295" t="s">
        <v>2206</v>
      </c>
      <c r="FL295">
        <v>0.5</v>
      </c>
      <c r="FM295">
        <v>1</v>
      </c>
      <c r="FN295" t="s">
        <v>2213</v>
      </c>
      <c r="FO295">
        <v>0</v>
      </c>
      <c r="FP295">
        <v>1</v>
      </c>
      <c r="FQ295">
        <v>0</v>
      </c>
      <c r="FR295">
        <v>0</v>
      </c>
      <c r="FS295" t="s">
        <v>2182</v>
      </c>
    </row>
    <row r="296" spans="1:175" x14ac:dyDescent="0.3">
      <c r="A296">
        <v>11969</v>
      </c>
      <c r="B296" t="s">
        <v>2885</v>
      </c>
      <c r="C296" t="s">
        <v>194</v>
      </c>
      <c r="D296" t="s">
        <v>2886</v>
      </c>
      <c r="E296" t="s">
        <v>227</v>
      </c>
      <c r="F296" t="s">
        <v>2887</v>
      </c>
      <c r="G296">
        <v>1</v>
      </c>
      <c r="H296">
        <v>1</v>
      </c>
      <c r="I296">
        <v>2</v>
      </c>
      <c r="J296">
        <v>1</v>
      </c>
      <c r="K296">
        <v>2</v>
      </c>
      <c r="O296">
        <v>1</v>
      </c>
      <c r="P296">
        <v>1</v>
      </c>
      <c r="Q296">
        <v>2</v>
      </c>
      <c r="R296">
        <v>2</v>
      </c>
      <c r="U296">
        <v>2</v>
      </c>
      <c r="W296">
        <v>1</v>
      </c>
      <c r="Y296">
        <v>1</v>
      </c>
      <c r="Z296">
        <v>1</v>
      </c>
      <c r="AA296">
        <v>1</v>
      </c>
      <c r="AB296">
        <v>2010</v>
      </c>
      <c r="AC296">
        <v>4</v>
      </c>
      <c r="AD296">
        <v>2</v>
      </c>
      <c r="AE296">
        <v>3</v>
      </c>
      <c r="AF296">
        <v>-98</v>
      </c>
      <c r="AG296">
        <v>1</v>
      </c>
      <c r="AV296">
        <v>1</v>
      </c>
      <c r="AX296">
        <v>2</v>
      </c>
      <c r="AY296">
        <v>2</v>
      </c>
      <c r="BB296">
        <v>-98</v>
      </c>
      <c r="BD296">
        <v>2</v>
      </c>
      <c r="BE296">
        <v>1</v>
      </c>
      <c r="BF296">
        <v>1</v>
      </c>
      <c r="BG296">
        <v>1</v>
      </c>
      <c r="BH296">
        <v>1</v>
      </c>
      <c r="BJ296">
        <v>1</v>
      </c>
      <c r="BK296">
        <v>-98</v>
      </c>
      <c r="BL296">
        <v>5</v>
      </c>
      <c r="BM296">
        <v>3</v>
      </c>
      <c r="BS296">
        <v>5</v>
      </c>
      <c r="BU296">
        <v>2</v>
      </c>
      <c r="BW296">
        <v>2</v>
      </c>
      <c r="BX296">
        <v>3</v>
      </c>
      <c r="BY296">
        <v>2</v>
      </c>
      <c r="BZ296">
        <v>1</v>
      </c>
      <c r="CA296">
        <v>1</v>
      </c>
      <c r="CB296">
        <v>2</v>
      </c>
      <c r="CC296">
        <v>1</v>
      </c>
      <c r="CD296">
        <v>2</v>
      </c>
      <c r="CE296">
        <v>2</v>
      </c>
      <c r="CF296">
        <v>1</v>
      </c>
      <c r="CG296">
        <v>1</v>
      </c>
      <c r="CH296">
        <v>1</v>
      </c>
      <c r="CI296">
        <v>1</v>
      </c>
      <c r="CJ296">
        <v>2</v>
      </c>
      <c r="CK296">
        <v>7</v>
      </c>
      <c r="CL296">
        <v>2</v>
      </c>
      <c r="CM296">
        <v>3</v>
      </c>
      <c r="CN296">
        <v>1</v>
      </c>
      <c r="CO296">
        <v>1</v>
      </c>
      <c r="CP296">
        <v>1</v>
      </c>
      <c r="CQ296">
        <v>1</v>
      </c>
      <c r="CR296">
        <v>1</v>
      </c>
      <c r="CS296">
        <v>0</v>
      </c>
      <c r="CV296">
        <v>2</v>
      </c>
      <c r="CX296">
        <v>2</v>
      </c>
      <c r="CY296">
        <v>1</v>
      </c>
      <c r="CZ296">
        <v>1</v>
      </c>
      <c r="DA296">
        <v>3</v>
      </c>
      <c r="DB296">
        <v>1</v>
      </c>
      <c r="DC296">
        <v>3</v>
      </c>
      <c r="DD296">
        <v>3</v>
      </c>
      <c r="DE296">
        <v>1</v>
      </c>
      <c r="DF296">
        <v>2</v>
      </c>
      <c r="DH296">
        <v>0</v>
      </c>
      <c r="DI296">
        <v>0</v>
      </c>
      <c r="DJ296">
        <v>0</v>
      </c>
      <c r="DK296">
        <v>2</v>
      </c>
      <c r="DO296">
        <v>1</v>
      </c>
      <c r="DP296">
        <v>1</v>
      </c>
      <c r="DQ296">
        <v>7</v>
      </c>
      <c r="DR296">
        <v>1</v>
      </c>
      <c r="DW296">
        <v>2</v>
      </c>
      <c r="DX296">
        <v>9</v>
      </c>
      <c r="DY296">
        <v>1</v>
      </c>
      <c r="DZ296">
        <v>1</v>
      </c>
      <c r="EA296" t="s">
        <v>262</v>
      </c>
      <c r="EB296">
        <v>991</v>
      </c>
      <c r="EC296">
        <v>16.52</v>
      </c>
      <c r="EE296">
        <v>2</v>
      </c>
      <c r="EF296">
        <v>1</v>
      </c>
      <c r="EG296" t="s">
        <v>1040</v>
      </c>
      <c r="EI296">
        <v>1</v>
      </c>
      <c r="EJ296">
        <v>1</v>
      </c>
      <c r="EK296">
        <v>3</v>
      </c>
      <c r="EL296">
        <v>6</v>
      </c>
      <c r="EM296">
        <v>21</v>
      </c>
      <c r="ET296" t="s">
        <v>1501</v>
      </c>
      <c r="EU296" t="s">
        <v>201</v>
      </c>
      <c r="EV296" t="s">
        <v>202</v>
      </c>
      <c r="EZ296">
        <v>1240</v>
      </c>
      <c r="FA296" t="s">
        <v>237</v>
      </c>
      <c r="FB296" t="s">
        <v>204</v>
      </c>
      <c r="FC296">
        <v>0</v>
      </c>
      <c r="FD296" t="s">
        <v>2400</v>
      </c>
      <c r="FE296" t="s">
        <v>2401</v>
      </c>
      <c r="FF296">
        <v>12</v>
      </c>
      <c r="FK296" t="s">
        <v>2212</v>
      </c>
      <c r="FL296">
        <v>3.5</v>
      </c>
      <c r="FM296">
        <v>1</v>
      </c>
      <c r="FN296" t="s">
        <v>2221</v>
      </c>
      <c r="FO296">
        <v>0</v>
      </c>
      <c r="FP296">
        <v>1</v>
      </c>
      <c r="FQ296">
        <v>0</v>
      </c>
      <c r="FR296">
        <v>0</v>
      </c>
      <c r="FS296" t="s">
        <v>2182</v>
      </c>
    </row>
    <row r="297" spans="1:175" x14ac:dyDescent="0.3">
      <c r="A297">
        <v>12059</v>
      </c>
      <c r="B297" t="s">
        <v>1514</v>
      </c>
      <c r="C297" t="s">
        <v>212</v>
      </c>
      <c r="D297" t="s">
        <v>1515</v>
      </c>
      <c r="E297" t="s">
        <v>214</v>
      </c>
      <c r="F297" t="s">
        <v>1516</v>
      </c>
      <c r="G297">
        <v>1</v>
      </c>
      <c r="H297">
        <v>1</v>
      </c>
      <c r="I297">
        <v>2</v>
      </c>
      <c r="J297">
        <v>1</v>
      </c>
      <c r="K297">
        <v>2</v>
      </c>
      <c r="O297">
        <v>1</v>
      </c>
      <c r="P297">
        <v>1</v>
      </c>
      <c r="Q297">
        <v>2</v>
      </c>
      <c r="R297">
        <v>2</v>
      </c>
      <c r="U297">
        <v>1</v>
      </c>
      <c r="W297">
        <v>1</v>
      </c>
      <c r="Y297">
        <v>1</v>
      </c>
      <c r="Z297">
        <v>1</v>
      </c>
      <c r="AA297">
        <v>1</v>
      </c>
      <c r="AB297">
        <v>2011</v>
      </c>
      <c r="AC297">
        <v>2</v>
      </c>
      <c r="AD297">
        <v>4</v>
      </c>
      <c r="AE297">
        <v>1</v>
      </c>
      <c r="AF297">
        <v>6</v>
      </c>
      <c r="AG297">
        <v>1</v>
      </c>
      <c r="AV297">
        <v>1</v>
      </c>
      <c r="AX297">
        <v>4</v>
      </c>
      <c r="AY297">
        <v>2</v>
      </c>
      <c r="BB297">
        <v>1</v>
      </c>
      <c r="BC297">
        <v>0</v>
      </c>
      <c r="BD297">
        <v>2</v>
      </c>
      <c r="BE297">
        <v>1</v>
      </c>
      <c r="BF297">
        <v>1</v>
      </c>
      <c r="BG297">
        <v>1</v>
      </c>
      <c r="BH297">
        <v>1</v>
      </c>
      <c r="BJ297">
        <v>1</v>
      </c>
      <c r="BK297">
        <v>6</v>
      </c>
      <c r="BL297">
        <v>1</v>
      </c>
      <c r="BM297">
        <v>2</v>
      </c>
      <c r="BS297">
        <v>4</v>
      </c>
      <c r="BU297">
        <v>2</v>
      </c>
      <c r="BW297">
        <v>2</v>
      </c>
      <c r="BX297">
        <v>1</v>
      </c>
      <c r="BY297">
        <v>2</v>
      </c>
      <c r="BZ297">
        <v>1</v>
      </c>
      <c r="CA297">
        <v>2</v>
      </c>
      <c r="CB297">
        <v>2</v>
      </c>
      <c r="CC297">
        <v>1</v>
      </c>
      <c r="CD297">
        <v>2</v>
      </c>
      <c r="CE297">
        <v>2</v>
      </c>
      <c r="CF297">
        <v>1</v>
      </c>
      <c r="CG297">
        <v>1</v>
      </c>
      <c r="CH297">
        <v>1</v>
      </c>
      <c r="CI297">
        <v>1</v>
      </c>
      <c r="CJ297">
        <v>2</v>
      </c>
      <c r="CK297">
        <v>7</v>
      </c>
      <c r="CL297">
        <v>1</v>
      </c>
      <c r="CM297">
        <v>1</v>
      </c>
      <c r="CN297">
        <v>1</v>
      </c>
      <c r="CO297">
        <v>2</v>
      </c>
      <c r="CP297">
        <v>1</v>
      </c>
      <c r="CQ297">
        <v>2</v>
      </c>
      <c r="CR297">
        <v>1</v>
      </c>
      <c r="CS297">
        <v>0</v>
      </c>
      <c r="CV297">
        <v>2</v>
      </c>
      <c r="CX297">
        <v>2</v>
      </c>
      <c r="CY297">
        <v>1</v>
      </c>
      <c r="CZ297">
        <v>1</v>
      </c>
      <c r="DA297">
        <v>3</v>
      </c>
      <c r="DB297">
        <v>1</v>
      </c>
      <c r="DC297">
        <v>3</v>
      </c>
      <c r="DD297">
        <v>1</v>
      </c>
      <c r="DE297">
        <v>1</v>
      </c>
      <c r="DF297">
        <v>2</v>
      </c>
      <c r="DH297">
        <v>1</v>
      </c>
      <c r="DI297">
        <v>0</v>
      </c>
      <c r="DJ297">
        <v>0</v>
      </c>
      <c r="DK297">
        <v>0</v>
      </c>
      <c r="DL297">
        <v>1</v>
      </c>
      <c r="DO297">
        <v>1</v>
      </c>
      <c r="DP297">
        <v>2</v>
      </c>
      <c r="DQ297">
        <v>8</v>
      </c>
      <c r="DR297">
        <v>1</v>
      </c>
      <c r="DW297">
        <v>2</v>
      </c>
      <c r="DX297">
        <v>8</v>
      </c>
      <c r="DY297">
        <v>1</v>
      </c>
      <c r="DZ297">
        <v>2</v>
      </c>
      <c r="EA297" t="s">
        <v>1517</v>
      </c>
      <c r="EB297">
        <v>1080</v>
      </c>
      <c r="EC297">
        <v>18</v>
      </c>
      <c r="EE297">
        <v>2</v>
      </c>
      <c r="EF297">
        <v>1</v>
      </c>
      <c r="EG297" t="s">
        <v>230</v>
      </c>
      <c r="EI297">
        <v>1</v>
      </c>
      <c r="EJ297">
        <v>1</v>
      </c>
      <c r="EK297">
        <v>3</v>
      </c>
      <c r="EL297">
        <v>8</v>
      </c>
      <c r="EM297">
        <v>25</v>
      </c>
      <c r="ET297" t="s">
        <v>1501</v>
      </c>
      <c r="EU297" t="s">
        <v>201</v>
      </c>
      <c r="EV297" t="s">
        <v>202</v>
      </c>
      <c r="EZ297">
        <v>1418</v>
      </c>
      <c r="FA297" t="s">
        <v>237</v>
      </c>
      <c r="FB297" t="s">
        <v>204</v>
      </c>
      <c r="FC297">
        <v>0</v>
      </c>
      <c r="FD297" t="s">
        <v>2400</v>
      </c>
      <c r="FE297" t="s">
        <v>2401</v>
      </c>
      <c r="FF297">
        <v>12</v>
      </c>
      <c r="FI297">
        <v>2.5</v>
      </c>
      <c r="FJ297">
        <v>4</v>
      </c>
      <c r="FK297" t="s">
        <v>2233</v>
      </c>
      <c r="FL297">
        <v>0.5</v>
      </c>
      <c r="FM297">
        <v>1</v>
      </c>
      <c r="FN297" t="s">
        <v>2221</v>
      </c>
      <c r="FO297">
        <v>0</v>
      </c>
      <c r="FP297">
        <v>1</v>
      </c>
      <c r="FQ297">
        <v>0</v>
      </c>
      <c r="FR297">
        <v>0</v>
      </c>
      <c r="FS297" t="s">
        <v>2182</v>
      </c>
    </row>
    <row r="298" spans="1:175" x14ac:dyDescent="0.3">
      <c r="A298">
        <v>12062</v>
      </c>
      <c r="B298" t="s">
        <v>2888</v>
      </c>
      <c r="C298" t="s">
        <v>194</v>
      </c>
      <c r="D298" t="s">
        <v>2889</v>
      </c>
      <c r="E298" t="s">
        <v>227</v>
      </c>
      <c r="F298" t="s">
        <v>1499</v>
      </c>
      <c r="G298">
        <v>1</v>
      </c>
      <c r="H298">
        <v>1</v>
      </c>
      <c r="I298">
        <v>2</v>
      </c>
      <c r="J298">
        <v>2</v>
      </c>
      <c r="O298">
        <v>1</v>
      </c>
      <c r="P298">
        <v>0</v>
      </c>
      <c r="Q298">
        <v>1</v>
      </c>
      <c r="R298">
        <v>2</v>
      </c>
      <c r="U298">
        <v>2</v>
      </c>
      <c r="W298">
        <v>1</v>
      </c>
      <c r="Y298">
        <v>1</v>
      </c>
      <c r="Z298">
        <v>1</v>
      </c>
      <c r="AA298">
        <v>1</v>
      </c>
      <c r="AB298">
        <v>2013</v>
      </c>
      <c r="AC298">
        <v>3</v>
      </c>
      <c r="AD298">
        <v>1</v>
      </c>
      <c r="AE298">
        <v>2</v>
      </c>
      <c r="AF298">
        <v>-98</v>
      </c>
      <c r="AG298">
        <v>2</v>
      </c>
      <c r="AH298">
        <v>2</v>
      </c>
      <c r="AJ298">
        <v>9</v>
      </c>
      <c r="AK298">
        <v>4</v>
      </c>
      <c r="AR298">
        <v>1</v>
      </c>
      <c r="AU298">
        <v>3</v>
      </c>
      <c r="AV298">
        <v>1</v>
      </c>
      <c r="AX298">
        <v>1</v>
      </c>
      <c r="AY298">
        <v>2</v>
      </c>
      <c r="BB298">
        <v>1</v>
      </c>
      <c r="BC298">
        <v>0</v>
      </c>
      <c r="BD298">
        <v>2</v>
      </c>
      <c r="BE298">
        <v>2</v>
      </c>
      <c r="BY298">
        <v>2</v>
      </c>
      <c r="BZ298">
        <v>2</v>
      </c>
      <c r="CA298">
        <v>1</v>
      </c>
      <c r="CB298">
        <v>2</v>
      </c>
      <c r="CC298">
        <v>2</v>
      </c>
      <c r="CD298">
        <v>2</v>
      </c>
      <c r="CE298">
        <v>2</v>
      </c>
      <c r="CF298">
        <v>1</v>
      </c>
      <c r="CG298">
        <v>2</v>
      </c>
      <c r="CH298">
        <v>3</v>
      </c>
      <c r="CI298">
        <v>3</v>
      </c>
      <c r="CJ298">
        <v>2</v>
      </c>
      <c r="CK298">
        <v>6</v>
      </c>
      <c r="CL298">
        <v>2</v>
      </c>
      <c r="CM298">
        <v>1</v>
      </c>
      <c r="CN298">
        <v>1</v>
      </c>
      <c r="CO298">
        <v>2</v>
      </c>
      <c r="CP298">
        <v>1</v>
      </c>
      <c r="CQ298">
        <v>2</v>
      </c>
      <c r="CR298">
        <v>1</v>
      </c>
      <c r="CS298">
        <v>0</v>
      </c>
      <c r="CV298">
        <v>2</v>
      </c>
      <c r="CX298">
        <v>2</v>
      </c>
      <c r="CY298">
        <v>1</v>
      </c>
      <c r="CZ298">
        <v>1</v>
      </c>
      <c r="DA298">
        <v>4</v>
      </c>
      <c r="DB298">
        <v>1</v>
      </c>
      <c r="DC298">
        <v>9</v>
      </c>
      <c r="DD298">
        <v>6</v>
      </c>
      <c r="DE298">
        <v>1</v>
      </c>
      <c r="DF298">
        <v>4</v>
      </c>
      <c r="DG298">
        <v>4</v>
      </c>
      <c r="DH298">
        <v>0</v>
      </c>
      <c r="DI298">
        <v>0</v>
      </c>
      <c r="DJ298">
        <v>2</v>
      </c>
      <c r="DK298">
        <v>0</v>
      </c>
      <c r="DL298">
        <v>0</v>
      </c>
      <c r="DM298">
        <v>1</v>
      </c>
      <c r="DN298">
        <v>1</v>
      </c>
      <c r="DO298">
        <v>1</v>
      </c>
      <c r="DP298">
        <v>2</v>
      </c>
      <c r="DQ298">
        <v>6</v>
      </c>
      <c r="DR298">
        <v>1</v>
      </c>
      <c r="DW298">
        <v>2</v>
      </c>
      <c r="DX298">
        <v>5</v>
      </c>
      <c r="DY298">
        <v>1</v>
      </c>
      <c r="DZ298">
        <v>1</v>
      </c>
      <c r="EA298" t="s">
        <v>262</v>
      </c>
      <c r="EB298">
        <v>700</v>
      </c>
      <c r="EC298">
        <v>11.67</v>
      </c>
      <c r="EE298">
        <v>2</v>
      </c>
      <c r="EF298">
        <v>1</v>
      </c>
      <c r="EG298" t="s">
        <v>302</v>
      </c>
      <c r="EI298">
        <v>1</v>
      </c>
      <c r="EJ298">
        <v>1</v>
      </c>
      <c r="EK298">
        <v>2</v>
      </c>
      <c r="EL298">
        <v>6</v>
      </c>
      <c r="EM298">
        <v>20</v>
      </c>
      <c r="ET298" t="s">
        <v>1501</v>
      </c>
      <c r="EU298" t="s">
        <v>201</v>
      </c>
      <c r="EV298" t="s">
        <v>202</v>
      </c>
      <c r="EZ298">
        <v>1240</v>
      </c>
      <c r="FA298" t="s">
        <v>2204</v>
      </c>
      <c r="FB298" t="s">
        <v>204</v>
      </c>
      <c r="FC298">
        <v>0</v>
      </c>
      <c r="FD298" t="s">
        <v>2400</v>
      </c>
      <c r="FE298" t="s">
        <v>2407</v>
      </c>
      <c r="FF298">
        <v>12</v>
      </c>
      <c r="FG298">
        <v>1</v>
      </c>
      <c r="FH298">
        <v>12</v>
      </c>
      <c r="FK298" t="s">
        <v>2206</v>
      </c>
      <c r="FL298">
        <v>1.5</v>
      </c>
      <c r="FM298">
        <v>1</v>
      </c>
      <c r="FN298" t="s">
        <v>2213</v>
      </c>
      <c r="FO298">
        <v>1</v>
      </c>
      <c r="FP298">
        <v>0</v>
      </c>
      <c r="FQ298">
        <v>0</v>
      </c>
      <c r="FR298">
        <v>0</v>
      </c>
      <c r="FS298" t="s">
        <v>2214</v>
      </c>
    </row>
    <row r="299" spans="1:175" x14ac:dyDescent="0.3">
      <c r="A299">
        <v>12087</v>
      </c>
      <c r="B299" t="s">
        <v>1518</v>
      </c>
      <c r="C299" t="s">
        <v>194</v>
      </c>
      <c r="D299" t="s">
        <v>1519</v>
      </c>
      <c r="E299" t="s">
        <v>221</v>
      </c>
      <c r="F299" t="s">
        <v>1499</v>
      </c>
      <c r="G299">
        <v>1</v>
      </c>
      <c r="H299">
        <v>1</v>
      </c>
      <c r="I299">
        <v>2</v>
      </c>
      <c r="J299">
        <v>1</v>
      </c>
      <c r="K299">
        <v>2</v>
      </c>
      <c r="O299">
        <v>1</v>
      </c>
      <c r="P299">
        <v>1</v>
      </c>
      <c r="Q299">
        <v>2</v>
      </c>
      <c r="R299">
        <v>2</v>
      </c>
      <c r="U299">
        <v>2</v>
      </c>
      <c r="W299">
        <v>1</v>
      </c>
      <c r="Y299">
        <v>1</v>
      </c>
      <c r="Z299">
        <v>1</v>
      </c>
      <c r="AA299">
        <v>1</v>
      </c>
      <c r="AB299">
        <v>2012</v>
      </c>
      <c r="AC299">
        <v>4</v>
      </c>
      <c r="AD299">
        <v>2</v>
      </c>
      <c r="AE299">
        <v>3</v>
      </c>
      <c r="AF299">
        <v>5</v>
      </c>
      <c r="AG299">
        <v>2</v>
      </c>
      <c r="AH299">
        <v>1</v>
      </c>
      <c r="AI299">
        <v>1</v>
      </c>
      <c r="AK299">
        <v>1</v>
      </c>
      <c r="AR299">
        <v>1</v>
      </c>
      <c r="AS299">
        <v>1</v>
      </c>
      <c r="AT299">
        <v>12</v>
      </c>
      <c r="AU299">
        <v>1</v>
      </c>
      <c r="AV299">
        <v>2</v>
      </c>
      <c r="AX299">
        <v>8</v>
      </c>
      <c r="AY299">
        <v>2</v>
      </c>
      <c r="BD299">
        <v>1</v>
      </c>
      <c r="BF299">
        <v>1</v>
      </c>
      <c r="BG299">
        <v>1</v>
      </c>
      <c r="BH299">
        <v>2</v>
      </c>
      <c r="BI299">
        <v>1</v>
      </c>
      <c r="BJ299">
        <v>1</v>
      </c>
      <c r="BK299">
        <v>5</v>
      </c>
      <c r="BL299">
        <v>3</v>
      </c>
      <c r="BS299">
        <v>1</v>
      </c>
      <c r="BU299">
        <v>1</v>
      </c>
      <c r="BV299">
        <v>4</v>
      </c>
      <c r="BX299">
        <v>3</v>
      </c>
      <c r="BY299">
        <v>2</v>
      </c>
      <c r="BZ299">
        <v>1</v>
      </c>
      <c r="CA299">
        <v>1</v>
      </c>
      <c r="CB299">
        <v>2</v>
      </c>
      <c r="CC299">
        <v>2</v>
      </c>
      <c r="CD299">
        <v>2</v>
      </c>
      <c r="CE299">
        <v>2</v>
      </c>
      <c r="CF299">
        <v>2</v>
      </c>
      <c r="CG299">
        <v>2</v>
      </c>
      <c r="CH299">
        <v>2</v>
      </c>
      <c r="CI299">
        <v>1</v>
      </c>
      <c r="CJ299">
        <v>2</v>
      </c>
      <c r="CK299">
        <v>7</v>
      </c>
      <c r="CL299">
        <v>7</v>
      </c>
      <c r="CM299">
        <v>3</v>
      </c>
      <c r="CN299">
        <v>1</v>
      </c>
      <c r="CO299">
        <v>1</v>
      </c>
      <c r="CP299">
        <v>1</v>
      </c>
      <c r="CQ299">
        <v>1</v>
      </c>
      <c r="CR299">
        <v>1</v>
      </c>
      <c r="CS299">
        <v>1</v>
      </c>
      <c r="CT299">
        <v>1</v>
      </c>
      <c r="CU299">
        <v>1</v>
      </c>
      <c r="CV299">
        <v>2</v>
      </c>
      <c r="CX299">
        <v>3</v>
      </c>
      <c r="CY299">
        <v>1</v>
      </c>
      <c r="CZ299">
        <v>1</v>
      </c>
      <c r="DA299">
        <v>2</v>
      </c>
      <c r="DB299">
        <v>1</v>
      </c>
      <c r="DC299">
        <v>8</v>
      </c>
      <c r="DD299">
        <v>1</v>
      </c>
      <c r="DE299">
        <v>1</v>
      </c>
      <c r="DF299">
        <v>2</v>
      </c>
      <c r="DG299">
        <v>2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1</v>
      </c>
      <c r="DN299">
        <v>1</v>
      </c>
      <c r="DO299">
        <v>1</v>
      </c>
      <c r="DP299">
        <v>2</v>
      </c>
      <c r="DQ299">
        <v>4</v>
      </c>
      <c r="DR299">
        <v>1</v>
      </c>
      <c r="DW299">
        <v>2</v>
      </c>
      <c r="DX299">
        <v>-97</v>
      </c>
      <c r="DY299">
        <v>1</v>
      </c>
      <c r="DZ299">
        <v>1</v>
      </c>
      <c r="EA299" t="s">
        <v>1520</v>
      </c>
      <c r="EB299">
        <v>1440</v>
      </c>
      <c r="EC299">
        <v>24</v>
      </c>
      <c r="EE299">
        <v>2</v>
      </c>
      <c r="EF299">
        <v>1</v>
      </c>
      <c r="EG299" t="s">
        <v>665</v>
      </c>
      <c r="EI299">
        <v>1</v>
      </c>
      <c r="EJ299">
        <v>1</v>
      </c>
      <c r="EK299">
        <v>3</v>
      </c>
      <c r="EL299">
        <v>4</v>
      </c>
      <c r="EM299">
        <v>17</v>
      </c>
      <c r="ET299" t="s">
        <v>1501</v>
      </c>
      <c r="EU299" t="s">
        <v>201</v>
      </c>
      <c r="EV299" t="s">
        <v>202</v>
      </c>
      <c r="EZ299">
        <v>1286</v>
      </c>
      <c r="FA299" t="s">
        <v>237</v>
      </c>
      <c r="FB299" t="s">
        <v>204</v>
      </c>
      <c r="FC299">
        <v>0</v>
      </c>
      <c r="FD299" t="s">
        <v>2429</v>
      </c>
      <c r="FE299" t="s">
        <v>2407</v>
      </c>
      <c r="FF299">
        <v>1</v>
      </c>
      <c r="FG299">
        <v>1</v>
      </c>
      <c r="FH299">
        <v>1</v>
      </c>
      <c r="FI299">
        <v>7.5</v>
      </c>
      <c r="FJ299">
        <v>4</v>
      </c>
      <c r="FK299" t="s">
        <v>2212</v>
      </c>
      <c r="FL299">
        <v>3.5</v>
      </c>
      <c r="FM299">
        <v>0</v>
      </c>
      <c r="FN299" t="s">
        <v>2207</v>
      </c>
      <c r="FO299">
        <v>0</v>
      </c>
      <c r="FP299">
        <v>1</v>
      </c>
      <c r="FQ299">
        <v>0</v>
      </c>
      <c r="FR299">
        <v>0</v>
      </c>
      <c r="FS299" t="s">
        <v>205</v>
      </c>
    </row>
    <row r="300" spans="1:175" x14ac:dyDescent="0.3">
      <c r="A300">
        <v>12131</v>
      </c>
      <c r="B300" t="s">
        <v>2890</v>
      </c>
      <c r="C300" t="s">
        <v>265</v>
      </c>
      <c r="D300" t="s">
        <v>2891</v>
      </c>
      <c r="E300" t="s">
        <v>334</v>
      </c>
      <c r="F300" t="s">
        <v>1499</v>
      </c>
      <c r="G300">
        <v>1</v>
      </c>
      <c r="H300">
        <v>1</v>
      </c>
      <c r="I300">
        <v>2</v>
      </c>
      <c r="J300">
        <v>2</v>
      </c>
      <c r="O300">
        <v>1</v>
      </c>
      <c r="P300">
        <v>0</v>
      </c>
      <c r="Q300">
        <v>1</v>
      </c>
      <c r="R300">
        <v>3</v>
      </c>
      <c r="T300">
        <v>2</v>
      </c>
      <c r="U300">
        <v>2</v>
      </c>
      <c r="W300">
        <v>2</v>
      </c>
      <c r="Y300">
        <v>1</v>
      </c>
      <c r="Z300">
        <v>1</v>
      </c>
      <c r="AA300">
        <v>-98</v>
      </c>
      <c r="AC300">
        <v>6</v>
      </c>
      <c r="AD300">
        <v>1</v>
      </c>
      <c r="AE300">
        <v>3</v>
      </c>
      <c r="AF300">
        <v>4</v>
      </c>
      <c r="AG300">
        <v>1</v>
      </c>
      <c r="AV300">
        <v>1</v>
      </c>
      <c r="AX300">
        <v>4</v>
      </c>
      <c r="AY300">
        <v>2</v>
      </c>
      <c r="AZ300">
        <v>1</v>
      </c>
      <c r="BA300">
        <v>0</v>
      </c>
      <c r="BB300">
        <v>1</v>
      </c>
      <c r="BC300">
        <v>0</v>
      </c>
      <c r="BD300">
        <v>2</v>
      </c>
      <c r="BE300">
        <v>1</v>
      </c>
      <c r="BY300">
        <v>1</v>
      </c>
      <c r="BZ300">
        <v>1</v>
      </c>
      <c r="CA300">
        <v>1</v>
      </c>
      <c r="CB300">
        <v>1</v>
      </c>
      <c r="CC300">
        <v>2</v>
      </c>
      <c r="CD300">
        <v>2</v>
      </c>
      <c r="CE300">
        <v>2</v>
      </c>
      <c r="CF300">
        <v>2</v>
      </c>
      <c r="CG300">
        <v>3</v>
      </c>
      <c r="CH300">
        <v>1</v>
      </c>
      <c r="CI300">
        <v>1</v>
      </c>
      <c r="CJ300">
        <v>1</v>
      </c>
      <c r="CK300">
        <v>7</v>
      </c>
      <c r="CL300">
        <v>1</v>
      </c>
      <c r="CM300">
        <v>1</v>
      </c>
      <c r="CN300">
        <v>1</v>
      </c>
      <c r="CO300">
        <v>1</v>
      </c>
      <c r="CP300">
        <v>1</v>
      </c>
      <c r="CQ300">
        <v>1</v>
      </c>
      <c r="CR300">
        <v>1</v>
      </c>
      <c r="CS300">
        <v>1</v>
      </c>
      <c r="CT300">
        <v>1</v>
      </c>
      <c r="CU300">
        <v>1</v>
      </c>
      <c r="CV300">
        <v>2</v>
      </c>
      <c r="CX300">
        <v>2</v>
      </c>
      <c r="CY300">
        <v>1</v>
      </c>
      <c r="CZ300">
        <v>1</v>
      </c>
      <c r="DA300">
        <v>4</v>
      </c>
      <c r="DB300">
        <v>1</v>
      </c>
      <c r="DC300">
        <v>26</v>
      </c>
      <c r="DD300">
        <v>3</v>
      </c>
      <c r="DE300">
        <v>1</v>
      </c>
      <c r="DF300">
        <v>2</v>
      </c>
      <c r="DG300">
        <v>2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2</v>
      </c>
      <c r="DO300">
        <v>1</v>
      </c>
      <c r="DP300">
        <v>1</v>
      </c>
      <c r="DQ300">
        <v>6</v>
      </c>
      <c r="DR300">
        <v>1</v>
      </c>
      <c r="DW300">
        <v>2</v>
      </c>
      <c r="DX300">
        <v>8</v>
      </c>
      <c r="DY300">
        <v>1</v>
      </c>
      <c r="DZ300">
        <v>1</v>
      </c>
      <c r="EA300" t="s">
        <v>2009</v>
      </c>
      <c r="EB300">
        <v>1179</v>
      </c>
      <c r="EC300">
        <v>19.649999999999999</v>
      </c>
      <c r="EE300">
        <v>2</v>
      </c>
      <c r="EF300">
        <v>1</v>
      </c>
      <c r="EG300" t="s">
        <v>1989</v>
      </c>
      <c r="EI300">
        <v>1</v>
      </c>
      <c r="EJ300">
        <v>1</v>
      </c>
      <c r="EK300">
        <v>2</v>
      </c>
      <c r="EL300">
        <v>14</v>
      </c>
      <c r="EM300">
        <v>36</v>
      </c>
      <c r="ET300" t="s">
        <v>1501</v>
      </c>
      <c r="EU300" t="s">
        <v>201</v>
      </c>
      <c r="EV300" t="s">
        <v>202</v>
      </c>
      <c r="EZ300">
        <v>1945</v>
      </c>
      <c r="FA300" t="s">
        <v>2204</v>
      </c>
      <c r="FB300" t="s">
        <v>204</v>
      </c>
      <c r="FC300">
        <v>0</v>
      </c>
      <c r="FD300" t="s">
        <v>2400</v>
      </c>
      <c r="FE300" t="s">
        <v>2401</v>
      </c>
      <c r="FF300">
        <v>12</v>
      </c>
      <c r="FI300">
        <v>12.5</v>
      </c>
      <c r="FJ300">
        <v>4</v>
      </c>
      <c r="FK300" t="s">
        <v>2206</v>
      </c>
      <c r="FL300">
        <v>3.5</v>
      </c>
      <c r="FM300">
        <v>1</v>
      </c>
      <c r="FN300" t="s">
        <v>2221</v>
      </c>
      <c r="FO300">
        <v>1</v>
      </c>
      <c r="FP300">
        <v>0</v>
      </c>
      <c r="FQ300">
        <v>0</v>
      </c>
      <c r="FR300">
        <v>0</v>
      </c>
      <c r="FS300" t="s">
        <v>2182</v>
      </c>
    </row>
    <row r="301" spans="1:175" x14ac:dyDescent="0.3">
      <c r="A301">
        <v>12148</v>
      </c>
      <c r="B301" t="s">
        <v>1524</v>
      </c>
      <c r="C301" t="s">
        <v>194</v>
      </c>
      <c r="D301" t="s">
        <v>1525</v>
      </c>
      <c r="E301" t="s">
        <v>221</v>
      </c>
      <c r="F301" t="s">
        <v>202</v>
      </c>
      <c r="G301">
        <v>1</v>
      </c>
      <c r="H301">
        <v>1</v>
      </c>
      <c r="I301">
        <v>2</v>
      </c>
      <c r="J301">
        <v>1</v>
      </c>
      <c r="K301">
        <v>2</v>
      </c>
      <c r="O301">
        <v>1</v>
      </c>
      <c r="P301">
        <v>1</v>
      </c>
      <c r="Q301">
        <v>2</v>
      </c>
      <c r="R301">
        <v>2</v>
      </c>
      <c r="U301">
        <v>2</v>
      </c>
      <c r="W301">
        <v>1</v>
      </c>
      <c r="Y301">
        <v>1</v>
      </c>
      <c r="Z301">
        <v>1</v>
      </c>
      <c r="AA301">
        <v>1</v>
      </c>
      <c r="AB301">
        <v>2013</v>
      </c>
      <c r="AC301">
        <v>1</v>
      </c>
      <c r="AD301">
        <v>2</v>
      </c>
      <c r="AE301">
        <v>3</v>
      </c>
      <c r="AF301">
        <v>4</v>
      </c>
      <c r="AG301">
        <v>2</v>
      </c>
      <c r="AH301">
        <v>2</v>
      </c>
      <c r="AJ301">
        <v>8</v>
      </c>
      <c r="AK301">
        <v>2</v>
      </c>
      <c r="AR301">
        <v>2</v>
      </c>
      <c r="AS301">
        <v>1</v>
      </c>
      <c r="AT301">
        <v>1</v>
      </c>
      <c r="AU301">
        <v>1</v>
      </c>
      <c r="AV301">
        <v>3</v>
      </c>
      <c r="AX301">
        <v>3</v>
      </c>
      <c r="AY301">
        <v>-77</v>
      </c>
      <c r="BB301">
        <v>1</v>
      </c>
      <c r="BC301">
        <v>0</v>
      </c>
      <c r="BD301">
        <v>2</v>
      </c>
      <c r="BE301">
        <v>2</v>
      </c>
      <c r="BF301">
        <v>1</v>
      </c>
      <c r="BG301">
        <v>1</v>
      </c>
      <c r="BH301">
        <v>1</v>
      </c>
      <c r="BJ301">
        <v>1</v>
      </c>
      <c r="BK301">
        <v>6</v>
      </c>
      <c r="BL301">
        <v>-77</v>
      </c>
      <c r="BS301">
        <v>2</v>
      </c>
      <c r="BT301">
        <v>1</v>
      </c>
      <c r="BU301">
        <v>2</v>
      </c>
      <c r="BW301">
        <v>1</v>
      </c>
      <c r="BX301">
        <v>1</v>
      </c>
      <c r="BY301">
        <v>2</v>
      </c>
      <c r="BZ301">
        <v>1</v>
      </c>
      <c r="CA301">
        <v>1</v>
      </c>
      <c r="CB301">
        <v>2</v>
      </c>
      <c r="CC301">
        <v>2</v>
      </c>
      <c r="CD301">
        <v>2</v>
      </c>
      <c r="CE301">
        <v>-98</v>
      </c>
      <c r="CF301">
        <v>1</v>
      </c>
      <c r="CG301">
        <v>3</v>
      </c>
      <c r="CH301">
        <v>1</v>
      </c>
      <c r="CI301">
        <v>2</v>
      </c>
      <c r="CJ301">
        <v>1</v>
      </c>
      <c r="CK301">
        <v>7</v>
      </c>
      <c r="CL301">
        <v>1</v>
      </c>
      <c r="CM301">
        <v>-98</v>
      </c>
      <c r="CN301">
        <v>1</v>
      </c>
      <c r="CO301">
        <v>4</v>
      </c>
      <c r="CP301">
        <v>1</v>
      </c>
      <c r="CQ301">
        <v>3</v>
      </c>
      <c r="CR301">
        <v>1</v>
      </c>
      <c r="CS301">
        <v>0</v>
      </c>
      <c r="CV301">
        <v>2</v>
      </c>
      <c r="CX301">
        <v>1</v>
      </c>
      <c r="CY301">
        <v>1</v>
      </c>
      <c r="CZ301">
        <v>1</v>
      </c>
      <c r="DA301">
        <v>4</v>
      </c>
      <c r="DB301">
        <v>1</v>
      </c>
      <c r="DC301">
        <v>8.5</v>
      </c>
      <c r="DD301">
        <v>4</v>
      </c>
      <c r="DE301">
        <v>1</v>
      </c>
      <c r="DF301">
        <v>4</v>
      </c>
      <c r="DH301">
        <v>2</v>
      </c>
      <c r="DI301">
        <v>0</v>
      </c>
      <c r="DJ301">
        <v>0</v>
      </c>
      <c r="DK301">
        <v>0</v>
      </c>
      <c r="DL301">
        <v>2</v>
      </c>
      <c r="DO301">
        <v>1</v>
      </c>
      <c r="DP301">
        <v>1</v>
      </c>
      <c r="DQ301">
        <v>6</v>
      </c>
      <c r="DR301">
        <v>5</v>
      </c>
      <c r="DW301">
        <v>2</v>
      </c>
      <c r="DX301">
        <v>-97</v>
      </c>
      <c r="DY301">
        <v>1</v>
      </c>
      <c r="DZ301">
        <v>1</v>
      </c>
      <c r="EA301" t="s">
        <v>1526</v>
      </c>
      <c r="EB301">
        <v>1024</v>
      </c>
      <c r="EC301">
        <v>17.07</v>
      </c>
      <c r="EE301">
        <v>2</v>
      </c>
      <c r="EF301">
        <v>1</v>
      </c>
      <c r="EG301" t="s">
        <v>534</v>
      </c>
      <c r="EI301">
        <v>1</v>
      </c>
      <c r="EJ301">
        <v>1</v>
      </c>
      <c r="EK301">
        <v>3</v>
      </c>
      <c r="EL301">
        <v>4</v>
      </c>
      <c r="EM301">
        <v>17</v>
      </c>
      <c r="ET301" t="s">
        <v>1501</v>
      </c>
      <c r="EU301" t="s">
        <v>201</v>
      </c>
      <c r="EV301" t="s">
        <v>202</v>
      </c>
      <c r="EZ301">
        <v>1286</v>
      </c>
      <c r="FA301" t="s">
        <v>237</v>
      </c>
      <c r="FB301" t="s">
        <v>204</v>
      </c>
      <c r="FC301">
        <v>1</v>
      </c>
      <c r="FD301" t="s">
        <v>2406</v>
      </c>
      <c r="FE301" t="s">
        <v>2407</v>
      </c>
      <c r="FF301">
        <v>1</v>
      </c>
      <c r="FG301">
        <v>8.3333299999999999E-2</v>
      </c>
      <c r="FH301">
        <v>12</v>
      </c>
      <c r="FI301">
        <v>12.5</v>
      </c>
      <c r="FJ301">
        <v>4</v>
      </c>
      <c r="FK301" t="s">
        <v>2212</v>
      </c>
      <c r="FL301">
        <v>3.5</v>
      </c>
      <c r="FM301">
        <v>1</v>
      </c>
      <c r="FN301" t="s">
        <v>2213</v>
      </c>
      <c r="FO301">
        <v>1</v>
      </c>
      <c r="FP301">
        <v>0</v>
      </c>
      <c r="FQ301">
        <v>0</v>
      </c>
      <c r="FR301">
        <v>0</v>
      </c>
      <c r="FS301" t="s">
        <v>2182</v>
      </c>
    </row>
    <row r="302" spans="1:175" x14ac:dyDescent="0.3">
      <c r="A302">
        <v>12175</v>
      </c>
      <c r="B302" t="s">
        <v>1536</v>
      </c>
      <c r="C302" t="s">
        <v>194</v>
      </c>
      <c r="D302" t="s">
        <v>1537</v>
      </c>
      <c r="E302" t="s">
        <v>221</v>
      </c>
      <c r="F302" t="s">
        <v>1499</v>
      </c>
      <c r="G302">
        <v>1</v>
      </c>
      <c r="H302">
        <v>1</v>
      </c>
      <c r="I302">
        <v>2</v>
      </c>
      <c r="J302">
        <v>1</v>
      </c>
      <c r="K302">
        <v>2</v>
      </c>
      <c r="O302">
        <v>1</v>
      </c>
      <c r="P302">
        <v>1</v>
      </c>
      <c r="Q302">
        <v>2</v>
      </c>
      <c r="R302">
        <v>2</v>
      </c>
      <c r="U302">
        <v>2</v>
      </c>
      <c r="W302">
        <v>1</v>
      </c>
      <c r="Y302">
        <v>1</v>
      </c>
      <c r="Z302">
        <v>1</v>
      </c>
      <c r="AA302">
        <v>1</v>
      </c>
      <c r="AB302">
        <v>2012</v>
      </c>
      <c r="AC302">
        <v>1</v>
      </c>
      <c r="AD302">
        <v>3</v>
      </c>
      <c r="AE302">
        <v>2</v>
      </c>
      <c r="AF302">
        <v>2</v>
      </c>
      <c r="AG302">
        <v>2</v>
      </c>
      <c r="AH302">
        <v>1</v>
      </c>
      <c r="AI302">
        <v>11</v>
      </c>
      <c r="AK302">
        <v>3</v>
      </c>
      <c r="AR302">
        <v>1</v>
      </c>
      <c r="AU302">
        <v>3</v>
      </c>
      <c r="AV302">
        <v>2</v>
      </c>
      <c r="AX302">
        <v>2</v>
      </c>
      <c r="AY302">
        <v>2</v>
      </c>
      <c r="BB302">
        <v>1</v>
      </c>
      <c r="BC302">
        <v>0</v>
      </c>
      <c r="BD302">
        <v>2</v>
      </c>
      <c r="BE302">
        <v>2</v>
      </c>
      <c r="BF302">
        <v>1</v>
      </c>
      <c r="BG302">
        <v>1</v>
      </c>
      <c r="BH302">
        <v>1</v>
      </c>
      <c r="BJ302">
        <v>1</v>
      </c>
      <c r="BK302">
        <v>6</v>
      </c>
      <c r="BL302">
        <v>5</v>
      </c>
      <c r="BS302">
        <v>1</v>
      </c>
      <c r="BU302">
        <v>1</v>
      </c>
      <c r="BV302">
        <v>4</v>
      </c>
      <c r="BX302">
        <v>3</v>
      </c>
      <c r="BY302">
        <v>1</v>
      </c>
      <c r="BZ302">
        <v>2</v>
      </c>
      <c r="CA302">
        <v>1</v>
      </c>
      <c r="CB302">
        <v>2</v>
      </c>
      <c r="CC302">
        <v>1</v>
      </c>
      <c r="CD302">
        <v>2</v>
      </c>
      <c r="CE302">
        <v>1</v>
      </c>
      <c r="CF302">
        <v>1</v>
      </c>
      <c r="CG302">
        <v>2</v>
      </c>
      <c r="CH302">
        <v>2</v>
      </c>
      <c r="CI302">
        <v>2</v>
      </c>
      <c r="CJ302">
        <v>2</v>
      </c>
      <c r="CK302">
        <v>7</v>
      </c>
      <c r="CL302">
        <v>1</v>
      </c>
      <c r="CM302">
        <v>1</v>
      </c>
      <c r="CN302">
        <v>1</v>
      </c>
      <c r="CO302">
        <v>2</v>
      </c>
      <c r="CP302">
        <v>1</v>
      </c>
      <c r="CQ302">
        <v>2</v>
      </c>
      <c r="CR302">
        <v>1</v>
      </c>
      <c r="CS302">
        <v>0</v>
      </c>
      <c r="CV302">
        <v>2</v>
      </c>
      <c r="CX302">
        <v>2</v>
      </c>
      <c r="CY302">
        <v>1</v>
      </c>
      <c r="CZ302">
        <v>1</v>
      </c>
      <c r="DA302">
        <v>3</v>
      </c>
      <c r="DB302">
        <v>1</v>
      </c>
      <c r="DC302">
        <v>40</v>
      </c>
      <c r="DD302">
        <v>2</v>
      </c>
      <c r="DE302">
        <v>1</v>
      </c>
      <c r="DF302">
        <v>2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2</v>
      </c>
      <c r="DO302">
        <v>1</v>
      </c>
      <c r="DP302">
        <v>2</v>
      </c>
      <c r="DQ302">
        <v>5</v>
      </c>
      <c r="DR302">
        <v>1</v>
      </c>
      <c r="DW302">
        <v>2</v>
      </c>
      <c r="DX302">
        <v>5</v>
      </c>
      <c r="DY302">
        <v>1</v>
      </c>
      <c r="DZ302">
        <v>2</v>
      </c>
      <c r="EA302" t="s">
        <v>1538</v>
      </c>
      <c r="EB302">
        <v>965</v>
      </c>
      <c r="EC302">
        <v>16.079999999999998</v>
      </c>
      <c r="EE302">
        <v>2</v>
      </c>
      <c r="EF302">
        <v>1</v>
      </c>
      <c r="EG302" t="s">
        <v>665</v>
      </c>
      <c r="EI302">
        <v>1</v>
      </c>
      <c r="EJ302">
        <v>1</v>
      </c>
      <c r="EK302">
        <v>3</v>
      </c>
      <c r="EL302">
        <v>4</v>
      </c>
      <c r="EM302">
        <v>17</v>
      </c>
      <c r="ET302" t="s">
        <v>1501</v>
      </c>
      <c r="EU302" t="s">
        <v>201</v>
      </c>
      <c r="EV302" t="s">
        <v>202</v>
      </c>
      <c r="EZ302">
        <v>1286</v>
      </c>
      <c r="FA302" t="s">
        <v>237</v>
      </c>
      <c r="FB302" t="s">
        <v>204</v>
      </c>
      <c r="FC302">
        <v>0</v>
      </c>
      <c r="FD302" t="s">
        <v>2429</v>
      </c>
      <c r="FE302" t="s">
        <v>2407</v>
      </c>
      <c r="FF302">
        <v>11</v>
      </c>
      <c r="FG302">
        <v>1</v>
      </c>
      <c r="FH302">
        <v>11</v>
      </c>
      <c r="FI302">
        <v>25</v>
      </c>
      <c r="FJ302">
        <v>2</v>
      </c>
      <c r="FK302" t="s">
        <v>2220</v>
      </c>
      <c r="FL302">
        <v>1.5</v>
      </c>
      <c r="FM302">
        <v>1</v>
      </c>
      <c r="FN302" t="s">
        <v>2213</v>
      </c>
      <c r="FO302">
        <v>1</v>
      </c>
      <c r="FP302">
        <v>0</v>
      </c>
      <c r="FQ302">
        <v>0</v>
      </c>
      <c r="FR302">
        <v>0</v>
      </c>
      <c r="FS302" t="s">
        <v>2182</v>
      </c>
    </row>
    <row r="303" spans="1:175" x14ac:dyDescent="0.3">
      <c r="A303">
        <v>12213</v>
      </c>
      <c r="B303" t="s">
        <v>2892</v>
      </c>
      <c r="C303" t="s">
        <v>265</v>
      </c>
      <c r="D303" t="s">
        <v>2893</v>
      </c>
      <c r="E303" t="s">
        <v>461</v>
      </c>
      <c r="F303" t="s">
        <v>1499</v>
      </c>
      <c r="G303">
        <v>1</v>
      </c>
      <c r="H303">
        <v>1</v>
      </c>
      <c r="I303">
        <v>2</v>
      </c>
      <c r="J303">
        <v>2</v>
      </c>
      <c r="O303">
        <v>1</v>
      </c>
      <c r="P303">
        <v>0</v>
      </c>
      <c r="Q303">
        <v>1</v>
      </c>
      <c r="R303">
        <v>2</v>
      </c>
      <c r="U303">
        <v>2</v>
      </c>
      <c r="W303">
        <v>1</v>
      </c>
      <c r="Y303">
        <v>1</v>
      </c>
      <c r="Z303">
        <v>1</v>
      </c>
      <c r="AA303">
        <v>1</v>
      </c>
      <c r="AB303">
        <v>2011</v>
      </c>
      <c r="AC303">
        <v>2</v>
      </c>
      <c r="AD303">
        <v>1</v>
      </c>
      <c r="AE303">
        <v>1</v>
      </c>
      <c r="AF303">
        <v>6</v>
      </c>
      <c r="AG303">
        <v>1</v>
      </c>
      <c r="AV303">
        <v>1</v>
      </c>
      <c r="AX303">
        <v>1</v>
      </c>
      <c r="AY303">
        <v>-77</v>
      </c>
      <c r="BB303">
        <v>1</v>
      </c>
      <c r="BC303">
        <v>0</v>
      </c>
      <c r="BD303">
        <v>2</v>
      </c>
      <c r="BE303">
        <v>1</v>
      </c>
      <c r="BY303">
        <v>1</v>
      </c>
      <c r="BZ303">
        <v>1</v>
      </c>
      <c r="CA303">
        <v>1</v>
      </c>
      <c r="CB303">
        <v>1</v>
      </c>
      <c r="CC303">
        <v>2</v>
      </c>
      <c r="CD303">
        <v>2</v>
      </c>
      <c r="CE303">
        <v>1</v>
      </c>
      <c r="CF303">
        <v>1</v>
      </c>
      <c r="CG303">
        <v>1</v>
      </c>
      <c r="CH303">
        <v>1</v>
      </c>
      <c r="CI303">
        <v>1</v>
      </c>
      <c r="CJ303">
        <v>2</v>
      </c>
      <c r="CK303">
        <v>7</v>
      </c>
      <c r="CL303">
        <v>1</v>
      </c>
      <c r="CM303">
        <v>1</v>
      </c>
      <c r="CN303">
        <v>1</v>
      </c>
      <c r="CO303">
        <v>1</v>
      </c>
      <c r="CP303">
        <v>1</v>
      </c>
      <c r="CQ303">
        <v>1</v>
      </c>
      <c r="CR303">
        <v>1</v>
      </c>
      <c r="CS303">
        <v>0</v>
      </c>
      <c r="CV303">
        <v>2</v>
      </c>
      <c r="CX303">
        <v>2</v>
      </c>
      <c r="CY303">
        <v>1</v>
      </c>
      <c r="CZ303">
        <v>-98</v>
      </c>
      <c r="DB303">
        <v>-98</v>
      </c>
      <c r="DD303">
        <v>1</v>
      </c>
      <c r="DE303">
        <v>1</v>
      </c>
      <c r="DF303">
        <v>1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1</v>
      </c>
      <c r="DO303">
        <v>1</v>
      </c>
      <c r="DP303">
        <v>2</v>
      </c>
      <c r="DQ303">
        <v>5</v>
      </c>
      <c r="DR303">
        <v>1</v>
      </c>
      <c r="DW303">
        <v>2</v>
      </c>
      <c r="DX303">
        <v>-98</v>
      </c>
      <c r="DY303">
        <v>1</v>
      </c>
      <c r="DZ303">
        <v>2</v>
      </c>
      <c r="EA303" t="s">
        <v>2894</v>
      </c>
      <c r="EB303">
        <v>647</v>
      </c>
      <c r="EC303">
        <v>10.78</v>
      </c>
      <c r="EE303">
        <v>2</v>
      </c>
      <c r="EF303">
        <v>1</v>
      </c>
      <c r="EG303" t="s">
        <v>1535</v>
      </c>
      <c r="EI303">
        <v>1</v>
      </c>
      <c r="EJ303">
        <v>1</v>
      </c>
      <c r="EK303">
        <v>2</v>
      </c>
      <c r="EL303">
        <v>13</v>
      </c>
      <c r="EM303">
        <v>34</v>
      </c>
      <c r="ET303" t="s">
        <v>1501</v>
      </c>
      <c r="EU303" t="s">
        <v>201</v>
      </c>
      <c r="EV303" t="s">
        <v>202</v>
      </c>
      <c r="EZ303">
        <v>1853</v>
      </c>
      <c r="FA303" t="s">
        <v>2204</v>
      </c>
      <c r="FB303" t="s">
        <v>204</v>
      </c>
      <c r="FC303">
        <v>0</v>
      </c>
      <c r="FD303" t="s">
        <v>2400</v>
      </c>
      <c r="FE303" t="s">
        <v>2401</v>
      </c>
      <c r="FF303">
        <v>12</v>
      </c>
      <c r="FI303">
        <v>2.5</v>
      </c>
      <c r="FJ303">
        <v>4</v>
      </c>
      <c r="FK303" t="s">
        <v>2206</v>
      </c>
      <c r="FL303">
        <v>0.5</v>
      </c>
      <c r="FM303">
        <v>1</v>
      </c>
      <c r="FN303" t="s">
        <v>2221</v>
      </c>
      <c r="FO303">
        <v>1</v>
      </c>
      <c r="FP303">
        <v>0</v>
      </c>
      <c r="FQ303">
        <v>0</v>
      </c>
      <c r="FR303">
        <v>0</v>
      </c>
      <c r="FS303" t="s">
        <v>2214</v>
      </c>
    </row>
    <row r="304" spans="1:175" x14ac:dyDescent="0.3">
      <c r="A304">
        <v>12296</v>
      </c>
      <c r="B304" t="s">
        <v>1539</v>
      </c>
      <c r="C304" t="s">
        <v>194</v>
      </c>
      <c r="D304" t="s">
        <v>1540</v>
      </c>
      <c r="E304" t="s">
        <v>227</v>
      </c>
      <c r="F304" t="s">
        <v>1499</v>
      </c>
      <c r="G304">
        <v>1</v>
      </c>
      <c r="H304">
        <v>1</v>
      </c>
      <c r="I304">
        <v>2</v>
      </c>
      <c r="J304">
        <v>1</v>
      </c>
      <c r="K304">
        <v>2</v>
      </c>
      <c r="O304">
        <v>1</v>
      </c>
      <c r="P304">
        <v>1</v>
      </c>
      <c r="Q304">
        <v>2</v>
      </c>
      <c r="R304">
        <v>2</v>
      </c>
      <c r="U304">
        <v>3</v>
      </c>
      <c r="V304">
        <v>2</v>
      </c>
      <c r="W304">
        <v>3</v>
      </c>
      <c r="X304">
        <v>2</v>
      </c>
      <c r="Y304">
        <v>1</v>
      </c>
      <c r="Z304">
        <v>1</v>
      </c>
      <c r="AA304">
        <v>1</v>
      </c>
      <c r="AB304">
        <v>2011</v>
      </c>
      <c r="AC304">
        <v>1</v>
      </c>
      <c r="AD304">
        <v>1</v>
      </c>
      <c r="AE304">
        <v>2</v>
      </c>
      <c r="AF304">
        <v>5</v>
      </c>
      <c r="AG304">
        <v>1</v>
      </c>
      <c r="AV304">
        <v>-98</v>
      </c>
      <c r="AX304">
        <v>9</v>
      </c>
      <c r="AY304">
        <v>1</v>
      </c>
      <c r="BD304">
        <v>2</v>
      </c>
      <c r="BE304">
        <v>1</v>
      </c>
      <c r="BF304">
        <v>1</v>
      </c>
      <c r="BG304">
        <v>1</v>
      </c>
      <c r="BH304">
        <v>2</v>
      </c>
      <c r="BI304">
        <v>1</v>
      </c>
      <c r="BJ304">
        <v>1</v>
      </c>
      <c r="BK304">
        <v>-98</v>
      </c>
      <c r="BL304">
        <v>5</v>
      </c>
      <c r="BS304">
        <v>1</v>
      </c>
      <c r="BU304">
        <v>1</v>
      </c>
      <c r="BV304">
        <v>4</v>
      </c>
      <c r="BX304">
        <v>3</v>
      </c>
      <c r="BY304">
        <v>1</v>
      </c>
      <c r="BZ304">
        <v>1</v>
      </c>
      <c r="CA304">
        <v>1</v>
      </c>
      <c r="CB304">
        <v>2</v>
      </c>
      <c r="CC304">
        <v>1</v>
      </c>
      <c r="CD304">
        <v>2</v>
      </c>
      <c r="CE304">
        <v>2</v>
      </c>
      <c r="CF304">
        <v>1</v>
      </c>
      <c r="CG304">
        <v>3</v>
      </c>
      <c r="CH304">
        <v>1</v>
      </c>
      <c r="CI304">
        <v>2</v>
      </c>
      <c r="CJ304">
        <v>2</v>
      </c>
      <c r="CK304">
        <v>5</v>
      </c>
      <c r="CL304">
        <v>2</v>
      </c>
      <c r="CM304">
        <v>3</v>
      </c>
      <c r="CN304">
        <v>1</v>
      </c>
      <c r="CO304">
        <v>2</v>
      </c>
      <c r="CP304">
        <v>1</v>
      </c>
      <c r="CQ304">
        <v>2</v>
      </c>
      <c r="CR304">
        <v>1</v>
      </c>
      <c r="CS304">
        <v>0</v>
      </c>
      <c r="CV304">
        <v>2</v>
      </c>
      <c r="CX304">
        <v>2</v>
      </c>
      <c r="CY304">
        <v>1</v>
      </c>
      <c r="CZ304">
        <v>1</v>
      </c>
      <c r="DA304">
        <v>4</v>
      </c>
      <c r="DB304">
        <v>1</v>
      </c>
      <c r="DC304">
        <v>0.9</v>
      </c>
      <c r="DD304">
        <v>3</v>
      </c>
      <c r="DE304">
        <v>1</v>
      </c>
      <c r="DF304">
        <v>4</v>
      </c>
      <c r="DH304">
        <v>2</v>
      </c>
      <c r="DI304">
        <v>0</v>
      </c>
      <c r="DJ304">
        <v>0</v>
      </c>
      <c r="DK304">
        <v>0</v>
      </c>
      <c r="DL304">
        <v>2</v>
      </c>
      <c r="DO304">
        <v>1</v>
      </c>
      <c r="DP304">
        <v>1</v>
      </c>
      <c r="DQ304">
        <v>7</v>
      </c>
      <c r="DR304">
        <v>1</v>
      </c>
      <c r="DW304">
        <v>2</v>
      </c>
      <c r="DX304">
        <v>-98</v>
      </c>
      <c r="DY304">
        <v>1</v>
      </c>
      <c r="DZ304">
        <v>1</v>
      </c>
      <c r="EA304" t="s">
        <v>528</v>
      </c>
      <c r="EB304">
        <v>731</v>
      </c>
      <c r="EC304">
        <v>12.18</v>
      </c>
      <c r="EE304">
        <v>2</v>
      </c>
      <c r="EF304">
        <v>1</v>
      </c>
      <c r="EG304" t="s">
        <v>1535</v>
      </c>
      <c r="EI304">
        <v>1</v>
      </c>
      <c r="EJ304">
        <v>1</v>
      </c>
      <c r="EK304">
        <v>3</v>
      </c>
      <c r="EL304">
        <v>6</v>
      </c>
      <c r="EM304">
        <v>21</v>
      </c>
      <c r="ET304" t="s">
        <v>1541</v>
      </c>
      <c r="EU304" t="s">
        <v>201</v>
      </c>
      <c r="EV304" t="s">
        <v>202</v>
      </c>
      <c r="EZ304">
        <v>1240</v>
      </c>
      <c r="FA304" t="s">
        <v>237</v>
      </c>
      <c r="FB304" t="s">
        <v>204</v>
      </c>
      <c r="FC304">
        <v>0</v>
      </c>
      <c r="FD304" t="s">
        <v>2219</v>
      </c>
      <c r="FE304" t="s">
        <v>2401</v>
      </c>
      <c r="FF304">
        <v>12</v>
      </c>
      <c r="FI304">
        <v>7.5</v>
      </c>
      <c r="FJ304">
        <v>4</v>
      </c>
      <c r="FK304" t="s">
        <v>2206</v>
      </c>
      <c r="FL304">
        <v>1.5</v>
      </c>
      <c r="FM304">
        <v>1</v>
      </c>
      <c r="FN304" t="s">
        <v>2221</v>
      </c>
      <c r="FO304">
        <v>0</v>
      </c>
      <c r="FP304">
        <v>1</v>
      </c>
      <c r="FQ304">
        <v>0</v>
      </c>
      <c r="FR304">
        <v>0</v>
      </c>
      <c r="FS304" t="s">
        <v>205</v>
      </c>
    </row>
    <row r="305" spans="1:175" x14ac:dyDescent="0.3">
      <c r="A305">
        <v>12297</v>
      </c>
      <c r="B305" t="s">
        <v>1542</v>
      </c>
      <c r="C305" t="s">
        <v>194</v>
      </c>
      <c r="D305" t="s">
        <v>1543</v>
      </c>
      <c r="E305" t="s">
        <v>227</v>
      </c>
      <c r="F305" t="s">
        <v>1499</v>
      </c>
      <c r="G305">
        <v>1</v>
      </c>
      <c r="H305">
        <v>1</v>
      </c>
      <c r="I305">
        <v>2</v>
      </c>
      <c r="J305">
        <v>1</v>
      </c>
      <c r="K305">
        <v>2</v>
      </c>
      <c r="O305">
        <v>1</v>
      </c>
      <c r="P305">
        <v>1</v>
      </c>
      <c r="Q305">
        <v>2</v>
      </c>
      <c r="R305">
        <v>2</v>
      </c>
      <c r="U305">
        <v>2</v>
      </c>
      <c r="W305">
        <v>1</v>
      </c>
      <c r="Y305">
        <v>1</v>
      </c>
      <c r="Z305">
        <v>1</v>
      </c>
      <c r="AA305">
        <v>1</v>
      </c>
      <c r="AB305">
        <v>2010</v>
      </c>
      <c r="AC305">
        <v>1</v>
      </c>
      <c r="AD305">
        <v>1</v>
      </c>
      <c r="AE305">
        <v>3</v>
      </c>
      <c r="AF305">
        <v>-98</v>
      </c>
      <c r="AG305">
        <v>1</v>
      </c>
      <c r="AV305">
        <v>1</v>
      </c>
      <c r="AX305">
        <v>4</v>
      </c>
      <c r="AY305">
        <v>2</v>
      </c>
      <c r="BB305">
        <v>1</v>
      </c>
      <c r="BC305">
        <v>0</v>
      </c>
      <c r="BD305">
        <v>2</v>
      </c>
      <c r="BE305">
        <v>1</v>
      </c>
      <c r="BF305">
        <v>1</v>
      </c>
      <c r="BG305">
        <v>1</v>
      </c>
      <c r="BH305">
        <v>2</v>
      </c>
      <c r="BI305">
        <v>2</v>
      </c>
      <c r="BJ305">
        <v>2</v>
      </c>
      <c r="BK305">
        <v>6</v>
      </c>
      <c r="BL305">
        <v>6</v>
      </c>
      <c r="BS305">
        <v>1</v>
      </c>
      <c r="BU305">
        <v>1</v>
      </c>
      <c r="BV305">
        <v>4</v>
      </c>
      <c r="BX305">
        <v>3</v>
      </c>
      <c r="BY305">
        <v>1</v>
      </c>
      <c r="BZ305">
        <v>1</v>
      </c>
      <c r="CA305">
        <v>1</v>
      </c>
      <c r="CB305">
        <v>2</v>
      </c>
      <c r="CC305">
        <v>1</v>
      </c>
      <c r="CD305">
        <v>2</v>
      </c>
      <c r="CE305">
        <v>2</v>
      </c>
      <c r="CF305">
        <v>1</v>
      </c>
      <c r="CG305">
        <v>2</v>
      </c>
      <c r="CH305">
        <v>1</v>
      </c>
      <c r="CI305">
        <v>1</v>
      </c>
      <c r="CJ305">
        <v>1</v>
      </c>
      <c r="CK305">
        <v>7</v>
      </c>
      <c r="CL305">
        <v>1</v>
      </c>
      <c r="CM305">
        <v>5</v>
      </c>
      <c r="CN305">
        <v>1</v>
      </c>
      <c r="CO305">
        <v>2</v>
      </c>
      <c r="CP305">
        <v>1</v>
      </c>
      <c r="CQ305">
        <v>2</v>
      </c>
      <c r="CR305">
        <v>1</v>
      </c>
      <c r="CS305">
        <v>1</v>
      </c>
      <c r="CT305">
        <v>1</v>
      </c>
      <c r="CU305">
        <v>1</v>
      </c>
      <c r="CV305">
        <v>2</v>
      </c>
      <c r="CX305">
        <v>2</v>
      </c>
      <c r="CY305">
        <v>1</v>
      </c>
      <c r="CZ305">
        <v>1</v>
      </c>
      <c r="DA305">
        <v>3</v>
      </c>
      <c r="DB305">
        <v>1</v>
      </c>
      <c r="DC305">
        <v>0.3</v>
      </c>
      <c r="DD305">
        <v>1</v>
      </c>
      <c r="DE305">
        <v>1</v>
      </c>
      <c r="DF305">
        <v>3</v>
      </c>
      <c r="DG305">
        <v>3</v>
      </c>
      <c r="DH305">
        <v>1</v>
      </c>
      <c r="DI305">
        <v>0</v>
      </c>
      <c r="DJ305">
        <v>0</v>
      </c>
      <c r="DK305">
        <v>0</v>
      </c>
      <c r="DL305">
        <v>1</v>
      </c>
      <c r="DM305">
        <v>0</v>
      </c>
      <c r="DN305">
        <v>1</v>
      </c>
      <c r="DO305">
        <v>1</v>
      </c>
      <c r="DP305">
        <v>2</v>
      </c>
      <c r="DQ305">
        <v>5</v>
      </c>
      <c r="DR305">
        <v>1</v>
      </c>
      <c r="DW305">
        <v>2</v>
      </c>
      <c r="DX305">
        <v>7</v>
      </c>
      <c r="DY305">
        <v>1</v>
      </c>
      <c r="DZ305">
        <v>2</v>
      </c>
      <c r="EA305" t="s">
        <v>1544</v>
      </c>
      <c r="EB305">
        <v>1114</v>
      </c>
      <c r="EC305">
        <v>18.57</v>
      </c>
      <c r="EE305">
        <v>2</v>
      </c>
      <c r="EF305">
        <v>1</v>
      </c>
      <c r="EG305" t="s">
        <v>800</v>
      </c>
      <c r="EI305">
        <v>1</v>
      </c>
      <c r="EJ305">
        <v>1</v>
      </c>
      <c r="EK305">
        <v>3</v>
      </c>
      <c r="EL305">
        <v>6</v>
      </c>
      <c r="EM305">
        <v>21</v>
      </c>
      <c r="ET305" t="s">
        <v>1541</v>
      </c>
      <c r="EU305" t="s">
        <v>201</v>
      </c>
      <c r="EV305" t="s">
        <v>202</v>
      </c>
      <c r="EW305">
        <v>1</v>
      </c>
      <c r="EZ305">
        <v>1240</v>
      </c>
      <c r="FA305" t="s">
        <v>237</v>
      </c>
      <c r="FB305" t="s">
        <v>204</v>
      </c>
      <c r="FC305">
        <v>0</v>
      </c>
      <c r="FD305" t="s">
        <v>2400</v>
      </c>
      <c r="FE305" t="s">
        <v>2401</v>
      </c>
      <c r="FF305">
        <v>12</v>
      </c>
      <c r="FK305" t="s">
        <v>2206</v>
      </c>
      <c r="FL305">
        <v>3.5</v>
      </c>
      <c r="FM305">
        <v>1</v>
      </c>
      <c r="FN305" t="s">
        <v>2221</v>
      </c>
      <c r="FO305">
        <v>0</v>
      </c>
      <c r="FP305">
        <v>1</v>
      </c>
      <c r="FQ305">
        <v>0</v>
      </c>
      <c r="FR305">
        <v>0</v>
      </c>
      <c r="FS305" t="s">
        <v>2182</v>
      </c>
    </row>
    <row r="306" spans="1:175" x14ac:dyDescent="0.3">
      <c r="A306">
        <v>12347</v>
      </c>
      <c r="B306" t="s">
        <v>1545</v>
      </c>
      <c r="C306" t="s">
        <v>194</v>
      </c>
      <c r="D306" t="s">
        <v>1546</v>
      </c>
      <c r="E306" t="s">
        <v>299</v>
      </c>
      <c r="F306" t="s">
        <v>1499</v>
      </c>
      <c r="G306">
        <v>1</v>
      </c>
      <c r="H306">
        <v>1</v>
      </c>
      <c r="I306">
        <v>2</v>
      </c>
      <c r="J306">
        <v>1</v>
      </c>
      <c r="K306">
        <v>2</v>
      </c>
      <c r="O306">
        <v>1</v>
      </c>
      <c r="P306">
        <v>1</v>
      </c>
      <c r="Q306">
        <v>2</v>
      </c>
      <c r="R306">
        <v>2</v>
      </c>
      <c r="U306">
        <v>1</v>
      </c>
      <c r="W306">
        <v>1</v>
      </c>
      <c r="Y306">
        <v>1</v>
      </c>
      <c r="Z306">
        <v>1</v>
      </c>
      <c r="AA306">
        <v>1</v>
      </c>
      <c r="AB306">
        <v>2010</v>
      </c>
      <c r="AC306">
        <v>2</v>
      </c>
      <c r="AD306">
        <v>3</v>
      </c>
      <c r="AE306">
        <v>1</v>
      </c>
      <c r="AF306">
        <v>-98</v>
      </c>
      <c r="AG306">
        <v>1</v>
      </c>
      <c r="AV306">
        <v>1</v>
      </c>
      <c r="AX306">
        <v>1</v>
      </c>
      <c r="AY306">
        <v>1</v>
      </c>
      <c r="BB306">
        <v>1</v>
      </c>
      <c r="BC306">
        <v>0</v>
      </c>
      <c r="BD306">
        <v>2</v>
      </c>
      <c r="BE306">
        <v>2</v>
      </c>
      <c r="BF306">
        <v>1</v>
      </c>
      <c r="BG306">
        <v>1</v>
      </c>
      <c r="BH306">
        <v>1</v>
      </c>
      <c r="BJ306">
        <v>1</v>
      </c>
      <c r="BK306">
        <v>6</v>
      </c>
      <c r="BL306">
        <v>-77</v>
      </c>
      <c r="BS306">
        <v>2</v>
      </c>
      <c r="BT306">
        <v>2</v>
      </c>
      <c r="BU306">
        <v>2</v>
      </c>
      <c r="BW306">
        <v>1</v>
      </c>
      <c r="BX306">
        <v>1</v>
      </c>
      <c r="BY306">
        <v>2</v>
      </c>
      <c r="BZ306">
        <v>1</v>
      </c>
      <c r="CA306">
        <v>2</v>
      </c>
      <c r="CB306">
        <v>2</v>
      </c>
      <c r="CC306">
        <v>2</v>
      </c>
      <c r="CD306">
        <v>2</v>
      </c>
      <c r="CE306">
        <v>2</v>
      </c>
      <c r="CF306">
        <v>1</v>
      </c>
      <c r="CG306">
        <v>2</v>
      </c>
      <c r="CH306">
        <v>2</v>
      </c>
      <c r="CI306">
        <v>1</v>
      </c>
      <c r="CJ306">
        <v>2</v>
      </c>
      <c r="CK306">
        <v>7</v>
      </c>
      <c r="CL306">
        <v>7</v>
      </c>
      <c r="CM306">
        <v>1</v>
      </c>
      <c r="CN306">
        <v>1</v>
      </c>
      <c r="CO306">
        <v>1</v>
      </c>
      <c r="CP306">
        <v>1</v>
      </c>
      <c r="CQ306">
        <v>1</v>
      </c>
      <c r="CR306">
        <v>1</v>
      </c>
      <c r="CS306">
        <v>0</v>
      </c>
      <c r="CV306">
        <v>2</v>
      </c>
      <c r="CX306">
        <v>1</v>
      </c>
      <c r="CY306">
        <v>1</v>
      </c>
      <c r="CZ306">
        <v>1</v>
      </c>
      <c r="DA306">
        <v>1</v>
      </c>
      <c r="DB306">
        <v>1</v>
      </c>
      <c r="DC306">
        <v>2</v>
      </c>
      <c r="DD306">
        <v>1</v>
      </c>
      <c r="DE306">
        <v>1</v>
      </c>
      <c r="DF306">
        <v>1</v>
      </c>
      <c r="DH306">
        <v>0</v>
      </c>
      <c r="DI306">
        <v>0</v>
      </c>
      <c r="DJ306">
        <v>0</v>
      </c>
      <c r="DK306">
        <v>0</v>
      </c>
      <c r="DL306">
        <v>1</v>
      </c>
      <c r="DO306">
        <v>2</v>
      </c>
      <c r="DP306">
        <v>1</v>
      </c>
      <c r="DQ306">
        <v>4</v>
      </c>
      <c r="DR306">
        <v>1</v>
      </c>
      <c r="DW306">
        <v>2</v>
      </c>
      <c r="DX306">
        <v>-97</v>
      </c>
      <c r="DY306">
        <v>1</v>
      </c>
      <c r="DZ306">
        <v>1</v>
      </c>
      <c r="EA306" t="s">
        <v>1547</v>
      </c>
      <c r="EB306">
        <v>771</v>
      </c>
      <c r="EC306">
        <v>12.85</v>
      </c>
      <c r="EE306">
        <v>2</v>
      </c>
      <c r="EF306">
        <v>1</v>
      </c>
      <c r="EG306" t="s">
        <v>1548</v>
      </c>
      <c r="EI306">
        <v>1</v>
      </c>
      <c r="EJ306">
        <v>1</v>
      </c>
      <c r="EK306">
        <v>3</v>
      </c>
      <c r="EL306">
        <v>7</v>
      </c>
      <c r="EM306">
        <v>23</v>
      </c>
      <c r="ET306" t="s">
        <v>1541</v>
      </c>
      <c r="EU306" t="s">
        <v>201</v>
      </c>
      <c r="EV306" t="s">
        <v>202</v>
      </c>
      <c r="EZ306">
        <v>2037</v>
      </c>
      <c r="FA306" t="s">
        <v>237</v>
      </c>
      <c r="FB306" t="s">
        <v>204</v>
      </c>
      <c r="FC306">
        <v>0</v>
      </c>
      <c r="FD306" t="s">
        <v>2400</v>
      </c>
      <c r="FE306" t="s">
        <v>2401</v>
      </c>
      <c r="FF306">
        <v>12</v>
      </c>
      <c r="FK306" t="s">
        <v>2220</v>
      </c>
      <c r="FL306">
        <v>0.5</v>
      </c>
      <c r="FM306">
        <v>1</v>
      </c>
      <c r="FN306" t="s">
        <v>2213</v>
      </c>
      <c r="FO306">
        <v>1</v>
      </c>
      <c r="FP306">
        <v>0</v>
      </c>
      <c r="FQ306">
        <v>0</v>
      </c>
      <c r="FR306">
        <v>0</v>
      </c>
      <c r="FS306" t="s">
        <v>2214</v>
      </c>
    </row>
    <row r="307" spans="1:175" x14ac:dyDescent="0.3">
      <c r="A307">
        <v>12495</v>
      </c>
      <c r="B307" t="s">
        <v>1558</v>
      </c>
      <c r="C307" t="s">
        <v>194</v>
      </c>
      <c r="D307" t="s">
        <v>1559</v>
      </c>
      <c r="E307" t="s">
        <v>227</v>
      </c>
      <c r="F307" t="s">
        <v>1499</v>
      </c>
      <c r="G307">
        <v>1</v>
      </c>
      <c r="H307">
        <v>1</v>
      </c>
      <c r="I307">
        <v>2</v>
      </c>
      <c r="J307">
        <v>1</v>
      </c>
      <c r="K307">
        <v>2</v>
      </c>
      <c r="O307">
        <v>1</v>
      </c>
      <c r="P307">
        <v>1</v>
      </c>
      <c r="Q307">
        <v>2</v>
      </c>
      <c r="R307">
        <v>2</v>
      </c>
      <c r="U307">
        <v>1</v>
      </c>
      <c r="W307">
        <v>1</v>
      </c>
      <c r="Y307">
        <v>1</v>
      </c>
      <c r="Z307">
        <v>1</v>
      </c>
      <c r="AA307">
        <v>1</v>
      </c>
      <c r="AB307">
        <v>2013</v>
      </c>
      <c r="AC307">
        <v>4</v>
      </c>
      <c r="AD307">
        <v>3</v>
      </c>
      <c r="AE307">
        <v>1</v>
      </c>
      <c r="AF307">
        <v>-98</v>
      </c>
      <c r="AG307">
        <v>1</v>
      </c>
      <c r="AV307">
        <v>2</v>
      </c>
      <c r="AX307">
        <v>2</v>
      </c>
      <c r="AY307">
        <v>1</v>
      </c>
      <c r="BB307">
        <v>1</v>
      </c>
      <c r="BC307">
        <v>0</v>
      </c>
      <c r="BD307">
        <v>2</v>
      </c>
      <c r="BE307">
        <v>2</v>
      </c>
      <c r="BF307">
        <v>1</v>
      </c>
      <c r="BG307">
        <v>1</v>
      </c>
      <c r="BH307">
        <v>2</v>
      </c>
      <c r="BI307">
        <v>1</v>
      </c>
      <c r="BJ307">
        <v>1</v>
      </c>
      <c r="BK307">
        <v>-98</v>
      </c>
      <c r="BL307">
        <v>6</v>
      </c>
      <c r="BM307">
        <v>5</v>
      </c>
      <c r="BS307">
        <v>1</v>
      </c>
      <c r="BU307">
        <v>2</v>
      </c>
      <c r="BW307">
        <v>1</v>
      </c>
      <c r="BX307">
        <v>1</v>
      </c>
      <c r="BY307">
        <v>2</v>
      </c>
      <c r="BZ307">
        <v>1</v>
      </c>
      <c r="CA307">
        <v>1</v>
      </c>
      <c r="CB307">
        <v>2</v>
      </c>
      <c r="CC307">
        <v>2</v>
      </c>
      <c r="CD307">
        <v>2</v>
      </c>
      <c r="CE307">
        <v>2</v>
      </c>
      <c r="CF307">
        <v>1</v>
      </c>
      <c r="CG307">
        <v>1</v>
      </c>
      <c r="CH307">
        <v>1</v>
      </c>
      <c r="CI307">
        <v>2</v>
      </c>
      <c r="CJ307">
        <v>2</v>
      </c>
      <c r="CK307">
        <v>7</v>
      </c>
      <c r="CL307">
        <v>1</v>
      </c>
      <c r="CM307">
        <v>3</v>
      </c>
      <c r="CN307">
        <v>1</v>
      </c>
      <c r="CO307">
        <v>0</v>
      </c>
      <c r="CR307">
        <v>1</v>
      </c>
      <c r="CS307">
        <v>0</v>
      </c>
      <c r="CV307">
        <v>2</v>
      </c>
      <c r="CX307">
        <v>2</v>
      </c>
      <c r="CY307">
        <v>1</v>
      </c>
      <c r="CZ307">
        <v>1</v>
      </c>
      <c r="DA307">
        <v>2</v>
      </c>
      <c r="DB307">
        <v>1</v>
      </c>
      <c r="DC307">
        <v>2</v>
      </c>
      <c r="DD307">
        <v>-97</v>
      </c>
      <c r="DE307">
        <v>1</v>
      </c>
      <c r="DF307">
        <v>2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2</v>
      </c>
      <c r="DO307">
        <v>2</v>
      </c>
      <c r="DP307">
        <v>2</v>
      </c>
      <c r="DQ307">
        <v>4</v>
      </c>
      <c r="DR307">
        <v>1</v>
      </c>
      <c r="DW307">
        <v>2</v>
      </c>
      <c r="DX307">
        <v>2</v>
      </c>
      <c r="DY307">
        <v>1</v>
      </c>
      <c r="DZ307">
        <v>2</v>
      </c>
      <c r="EA307" t="s">
        <v>1004</v>
      </c>
      <c r="EB307">
        <v>892</v>
      </c>
      <c r="EC307">
        <v>14.87</v>
      </c>
      <c r="EE307">
        <v>2</v>
      </c>
      <c r="EF307">
        <v>1</v>
      </c>
      <c r="EG307" t="s">
        <v>328</v>
      </c>
      <c r="EI307">
        <v>1</v>
      </c>
      <c r="EJ307">
        <v>1</v>
      </c>
      <c r="EK307">
        <v>3</v>
      </c>
      <c r="EL307">
        <v>6</v>
      </c>
      <c r="EM307">
        <v>21</v>
      </c>
      <c r="ET307" t="s">
        <v>1541</v>
      </c>
      <c r="EU307" t="s">
        <v>201</v>
      </c>
      <c r="EV307" t="s">
        <v>202</v>
      </c>
      <c r="EZ307">
        <v>1240</v>
      </c>
      <c r="FA307" t="s">
        <v>237</v>
      </c>
      <c r="FB307" t="s">
        <v>204</v>
      </c>
      <c r="FC307">
        <v>0</v>
      </c>
      <c r="FD307" t="s">
        <v>2429</v>
      </c>
      <c r="FE307" t="s">
        <v>2401</v>
      </c>
      <c r="FF307">
        <v>12</v>
      </c>
      <c r="FK307" t="s">
        <v>2220</v>
      </c>
      <c r="FL307">
        <v>0.5</v>
      </c>
      <c r="FM307">
        <v>1</v>
      </c>
      <c r="FN307" t="s">
        <v>2213</v>
      </c>
      <c r="FO307">
        <v>0</v>
      </c>
      <c r="FP307">
        <v>1</v>
      </c>
      <c r="FQ307">
        <v>0</v>
      </c>
      <c r="FR307">
        <v>0</v>
      </c>
      <c r="FS307" t="s">
        <v>2182</v>
      </c>
    </row>
    <row r="308" spans="1:175" x14ac:dyDescent="0.3">
      <c r="A308">
        <v>12514</v>
      </c>
      <c r="B308" t="s">
        <v>2895</v>
      </c>
      <c r="C308" t="s">
        <v>194</v>
      </c>
      <c r="D308" t="s">
        <v>2896</v>
      </c>
      <c r="E308" t="s">
        <v>196</v>
      </c>
      <c r="F308" t="s">
        <v>202</v>
      </c>
      <c r="G308">
        <v>1</v>
      </c>
      <c r="H308">
        <v>1</v>
      </c>
      <c r="I308">
        <v>2</v>
      </c>
      <c r="J308">
        <v>2</v>
      </c>
      <c r="O308">
        <v>1</v>
      </c>
      <c r="P308">
        <v>0</v>
      </c>
      <c r="Q308">
        <v>1</v>
      </c>
      <c r="R308">
        <v>3</v>
      </c>
      <c r="T308">
        <v>3</v>
      </c>
      <c r="U308">
        <v>1</v>
      </c>
      <c r="W308">
        <v>2</v>
      </c>
      <c r="Y308">
        <v>1</v>
      </c>
      <c r="Z308">
        <v>1</v>
      </c>
      <c r="AA308">
        <v>1</v>
      </c>
      <c r="AB308">
        <v>2012</v>
      </c>
      <c r="AC308">
        <v>2</v>
      </c>
      <c r="AD308">
        <v>3</v>
      </c>
      <c r="AE308">
        <v>1</v>
      </c>
      <c r="AF308">
        <v>5</v>
      </c>
      <c r="AG308">
        <v>1</v>
      </c>
      <c r="AV308">
        <v>2</v>
      </c>
      <c r="AX308">
        <v>1</v>
      </c>
      <c r="AY308">
        <v>2</v>
      </c>
      <c r="BB308">
        <v>1</v>
      </c>
      <c r="BC308">
        <v>0</v>
      </c>
      <c r="BD308">
        <v>2</v>
      </c>
      <c r="BE308">
        <v>1</v>
      </c>
      <c r="BY308">
        <v>1</v>
      </c>
      <c r="BZ308">
        <v>1</v>
      </c>
      <c r="CA308">
        <v>1</v>
      </c>
      <c r="CB308">
        <v>-98</v>
      </c>
      <c r="CC308">
        <v>1</v>
      </c>
      <c r="CD308">
        <v>2</v>
      </c>
      <c r="CE308">
        <v>2</v>
      </c>
      <c r="CF308">
        <v>1</v>
      </c>
      <c r="CG308">
        <v>1</v>
      </c>
      <c r="CH308">
        <v>1</v>
      </c>
      <c r="CI308">
        <v>1</v>
      </c>
      <c r="CJ308">
        <v>1</v>
      </c>
      <c r="CK308">
        <v>7</v>
      </c>
      <c r="CL308">
        <v>3</v>
      </c>
      <c r="CM308">
        <v>5</v>
      </c>
      <c r="CN308">
        <v>1</v>
      </c>
      <c r="CO308">
        <v>1</v>
      </c>
      <c r="CP308">
        <v>1</v>
      </c>
      <c r="CQ308">
        <v>1</v>
      </c>
      <c r="CR308">
        <v>1</v>
      </c>
      <c r="CS308">
        <v>1</v>
      </c>
      <c r="CT308">
        <v>1</v>
      </c>
      <c r="CU308">
        <v>1</v>
      </c>
      <c r="CV308">
        <v>1</v>
      </c>
      <c r="CW308">
        <v>1</v>
      </c>
      <c r="CX308">
        <v>1</v>
      </c>
      <c r="CY308">
        <v>1</v>
      </c>
      <c r="CZ308">
        <v>1</v>
      </c>
      <c r="DA308">
        <v>2</v>
      </c>
      <c r="DB308">
        <v>1</v>
      </c>
      <c r="DC308">
        <v>10</v>
      </c>
      <c r="DD308">
        <v>3</v>
      </c>
      <c r="DE308">
        <v>1</v>
      </c>
      <c r="DF308">
        <v>2</v>
      </c>
      <c r="DH308">
        <v>0</v>
      </c>
      <c r="DI308">
        <v>0</v>
      </c>
      <c r="DJ308">
        <v>0</v>
      </c>
      <c r="DK308">
        <v>0</v>
      </c>
      <c r="DL308">
        <v>2</v>
      </c>
      <c r="DO308">
        <v>1</v>
      </c>
      <c r="DP308">
        <v>2</v>
      </c>
      <c r="DQ308">
        <v>4</v>
      </c>
      <c r="DR308">
        <v>1</v>
      </c>
      <c r="DW308">
        <v>2</v>
      </c>
      <c r="DX308">
        <v>4</v>
      </c>
      <c r="DY308">
        <v>1</v>
      </c>
      <c r="DZ308">
        <v>1</v>
      </c>
      <c r="EA308" t="s">
        <v>2897</v>
      </c>
      <c r="EB308">
        <v>1614</v>
      </c>
      <c r="EC308">
        <v>26.9</v>
      </c>
      <c r="EE308">
        <v>2</v>
      </c>
      <c r="EF308">
        <v>1</v>
      </c>
      <c r="EG308" t="s">
        <v>1666</v>
      </c>
      <c r="EI308">
        <v>1</v>
      </c>
      <c r="EJ308">
        <v>1</v>
      </c>
      <c r="EK308">
        <v>2</v>
      </c>
      <c r="EL308">
        <v>5</v>
      </c>
      <c r="EM308">
        <v>18</v>
      </c>
      <c r="ET308" t="s">
        <v>1541</v>
      </c>
      <c r="EU308" t="s">
        <v>201</v>
      </c>
      <c r="EV308" t="s">
        <v>202</v>
      </c>
      <c r="EZ308">
        <v>1752</v>
      </c>
      <c r="FA308" t="s">
        <v>2204</v>
      </c>
      <c r="FB308" t="s">
        <v>204</v>
      </c>
      <c r="FC308">
        <v>0</v>
      </c>
      <c r="FD308" t="s">
        <v>2429</v>
      </c>
      <c r="FE308" t="s">
        <v>2401</v>
      </c>
      <c r="FF308">
        <v>12</v>
      </c>
      <c r="FI308">
        <v>7.5</v>
      </c>
      <c r="FJ308">
        <v>4</v>
      </c>
      <c r="FK308" t="s">
        <v>2220</v>
      </c>
      <c r="FL308">
        <v>0.5</v>
      </c>
      <c r="FM308">
        <v>1</v>
      </c>
      <c r="FN308" t="s">
        <v>2221</v>
      </c>
      <c r="FO308">
        <v>1</v>
      </c>
      <c r="FP308">
        <v>0</v>
      </c>
      <c r="FQ308">
        <v>0</v>
      </c>
      <c r="FR308">
        <v>0</v>
      </c>
      <c r="FS308" t="s">
        <v>2214</v>
      </c>
    </row>
    <row r="309" spans="1:175" x14ac:dyDescent="0.3">
      <c r="A309">
        <v>12595</v>
      </c>
      <c r="B309" t="s">
        <v>1571</v>
      </c>
      <c r="C309" t="s">
        <v>194</v>
      </c>
      <c r="D309" t="s">
        <v>1572</v>
      </c>
      <c r="E309" t="s">
        <v>299</v>
      </c>
      <c r="F309" t="s">
        <v>1499</v>
      </c>
      <c r="G309">
        <v>1</v>
      </c>
      <c r="H309">
        <v>1</v>
      </c>
      <c r="I309">
        <v>2</v>
      </c>
      <c r="J309">
        <v>1</v>
      </c>
      <c r="K309">
        <v>2</v>
      </c>
      <c r="O309">
        <v>1</v>
      </c>
      <c r="P309">
        <v>1</v>
      </c>
      <c r="Q309">
        <v>2</v>
      </c>
      <c r="R309">
        <v>3</v>
      </c>
      <c r="T309">
        <v>3</v>
      </c>
      <c r="U309">
        <v>1</v>
      </c>
      <c r="W309">
        <v>1</v>
      </c>
      <c r="Y309">
        <v>1</v>
      </c>
      <c r="Z309">
        <v>1</v>
      </c>
      <c r="AA309">
        <v>1</v>
      </c>
      <c r="AB309">
        <v>2011</v>
      </c>
      <c r="AC309">
        <v>2</v>
      </c>
      <c r="AD309">
        <v>4</v>
      </c>
      <c r="AE309">
        <v>3</v>
      </c>
      <c r="AF309">
        <v>6</v>
      </c>
      <c r="AG309">
        <v>1</v>
      </c>
      <c r="AV309">
        <v>1</v>
      </c>
      <c r="AX309">
        <v>9</v>
      </c>
      <c r="AY309">
        <v>-77</v>
      </c>
      <c r="AZ309">
        <v>1</v>
      </c>
      <c r="BA309">
        <v>0</v>
      </c>
      <c r="BB309">
        <v>1</v>
      </c>
      <c r="BC309">
        <v>0</v>
      </c>
      <c r="BD309">
        <v>2</v>
      </c>
      <c r="BE309">
        <v>2</v>
      </c>
      <c r="BF309">
        <v>1</v>
      </c>
      <c r="BG309">
        <v>1</v>
      </c>
      <c r="BH309">
        <v>2</v>
      </c>
      <c r="BI309">
        <v>1</v>
      </c>
      <c r="BJ309">
        <v>1</v>
      </c>
      <c r="BK309">
        <v>6</v>
      </c>
      <c r="BL309">
        <v>-97</v>
      </c>
      <c r="BS309">
        <v>2</v>
      </c>
      <c r="BT309">
        <v>2</v>
      </c>
      <c r="BU309">
        <v>2</v>
      </c>
      <c r="BW309">
        <v>1</v>
      </c>
      <c r="BX309">
        <v>1</v>
      </c>
      <c r="BY309">
        <v>2</v>
      </c>
      <c r="BZ309">
        <v>1</v>
      </c>
      <c r="CA309">
        <v>1</v>
      </c>
      <c r="CB309">
        <v>2</v>
      </c>
      <c r="CC309">
        <v>2</v>
      </c>
      <c r="CD309">
        <v>2</v>
      </c>
      <c r="CE309">
        <v>2</v>
      </c>
      <c r="CF309">
        <v>2</v>
      </c>
      <c r="CG309">
        <v>2</v>
      </c>
      <c r="CH309">
        <v>2</v>
      </c>
      <c r="CI309">
        <v>3</v>
      </c>
      <c r="CJ309">
        <v>2</v>
      </c>
      <c r="CK309">
        <v>4</v>
      </c>
      <c r="CL309">
        <v>7</v>
      </c>
      <c r="CM309">
        <v>1</v>
      </c>
      <c r="CN309">
        <v>1</v>
      </c>
      <c r="CO309">
        <v>2</v>
      </c>
      <c r="CP309">
        <v>1</v>
      </c>
      <c r="CQ309">
        <v>2</v>
      </c>
      <c r="CR309">
        <v>1</v>
      </c>
      <c r="CS309">
        <v>0</v>
      </c>
      <c r="CV309">
        <v>2</v>
      </c>
      <c r="CX309">
        <v>2</v>
      </c>
      <c r="CY309">
        <v>1</v>
      </c>
      <c r="CZ309">
        <v>1</v>
      </c>
      <c r="DA309">
        <v>4</v>
      </c>
      <c r="DB309">
        <v>1</v>
      </c>
      <c r="DC309">
        <v>10</v>
      </c>
      <c r="DD309">
        <v>6</v>
      </c>
      <c r="DE309">
        <v>1</v>
      </c>
      <c r="DF309">
        <v>6</v>
      </c>
      <c r="DH309">
        <v>4</v>
      </c>
      <c r="DI309">
        <v>0</v>
      </c>
      <c r="DJ309">
        <v>2</v>
      </c>
      <c r="DO309">
        <v>2</v>
      </c>
      <c r="DP309">
        <v>2</v>
      </c>
      <c r="DQ309">
        <v>6</v>
      </c>
      <c r="DR309">
        <v>6</v>
      </c>
      <c r="DW309">
        <v>1</v>
      </c>
      <c r="DX309">
        <v>2</v>
      </c>
      <c r="DY309">
        <v>2</v>
      </c>
      <c r="DZ309">
        <v>2</v>
      </c>
      <c r="EA309" t="s">
        <v>1573</v>
      </c>
      <c r="EB309">
        <v>1095</v>
      </c>
      <c r="EC309">
        <v>18.25</v>
      </c>
      <c r="EE309">
        <v>2</v>
      </c>
      <c r="EF309">
        <v>1</v>
      </c>
      <c r="EG309" t="s">
        <v>1574</v>
      </c>
      <c r="EI309">
        <v>1</v>
      </c>
      <c r="EJ309">
        <v>1</v>
      </c>
      <c r="EK309">
        <v>3</v>
      </c>
      <c r="EL309">
        <v>7</v>
      </c>
      <c r="EM309">
        <v>23</v>
      </c>
      <c r="ET309" t="s">
        <v>1541</v>
      </c>
      <c r="EU309" t="s">
        <v>201</v>
      </c>
      <c r="EV309" t="s">
        <v>202</v>
      </c>
      <c r="EZ309">
        <v>2037</v>
      </c>
      <c r="FA309" t="s">
        <v>237</v>
      </c>
      <c r="FB309" t="s">
        <v>204</v>
      </c>
      <c r="FC309">
        <v>0</v>
      </c>
      <c r="FD309" t="s">
        <v>2400</v>
      </c>
      <c r="FE309" t="s">
        <v>2401</v>
      </c>
      <c r="FF309">
        <v>12</v>
      </c>
      <c r="FI309">
        <v>2.5</v>
      </c>
      <c r="FJ309">
        <v>4</v>
      </c>
      <c r="FK309" t="s">
        <v>2233</v>
      </c>
      <c r="FL309">
        <v>3.5</v>
      </c>
      <c r="FM309">
        <v>1</v>
      </c>
      <c r="FN309" t="s">
        <v>2213</v>
      </c>
      <c r="FO309">
        <v>0</v>
      </c>
      <c r="FP309">
        <v>1</v>
      </c>
      <c r="FQ309">
        <v>0</v>
      </c>
      <c r="FR309">
        <v>0</v>
      </c>
      <c r="FS309" t="s">
        <v>205</v>
      </c>
    </row>
    <row r="310" spans="1:175" x14ac:dyDescent="0.3">
      <c r="A310">
        <v>12641</v>
      </c>
      <c r="B310" t="s">
        <v>1575</v>
      </c>
      <c r="C310" t="s">
        <v>212</v>
      </c>
      <c r="D310" t="s">
        <v>1576</v>
      </c>
      <c r="E310" t="s">
        <v>214</v>
      </c>
      <c r="F310" t="s">
        <v>1499</v>
      </c>
      <c r="G310">
        <v>1</v>
      </c>
      <c r="H310">
        <v>1</v>
      </c>
      <c r="I310">
        <v>2</v>
      </c>
      <c r="J310">
        <v>1</v>
      </c>
      <c r="K310">
        <v>2</v>
      </c>
      <c r="O310">
        <v>1</v>
      </c>
      <c r="P310">
        <v>1</v>
      </c>
      <c r="Q310">
        <v>2</v>
      </c>
      <c r="R310">
        <v>2</v>
      </c>
      <c r="U310">
        <v>2</v>
      </c>
      <c r="W310">
        <v>1</v>
      </c>
      <c r="Y310">
        <v>1</v>
      </c>
      <c r="Z310">
        <v>1</v>
      </c>
      <c r="AA310">
        <v>1</v>
      </c>
      <c r="AB310">
        <v>2009</v>
      </c>
      <c r="AC310">
        <v>6</v>
      </c>
      <c r="AD310">
        <v>1</v>
      </c>
      <c r="AE310">
        <v>4</v>
      </c>
      <c r="AF310">
        <v>-98</v>
      </c>
      <c r="AG310">
        <v>1</v>
      </c>
      <c r="AV310">
        <v>1</v>
      </c>
      <c r="AX310">
        <v>4</v>
      </c>
      <c r="AY310">
        <v>2</v>
      </c>
      <c r="BB310">
        <v>1</v>
      </c>
      <c r="BC310">
        <v>0</v>
      </c>
      <c r="BD310">
        <v>2</v>
      </c>
      <c r="BE310">
        <v>1</v>
      </c>
      <c r="BF310">
        <v>1</v>
      </c>
      <c r="BG310">
        <v>1</v>
      </c>
      <c r="BH310">
        <v>1</v>
      </c>
      <c r="BJ310">
        <v>1</v>
      </c>
      <c r="BK310">
        <v>6</v>
      </c>
      <c r="BL310">
        <v>2</v>
      </c>
      <c r="BM310">
        <v>1</v>
      </c>
      <c r="BS310">
        <v>3</v>
      </c>
      <c r="BW310">
        <v>1</v>
      </c>
      <c r="BX310">
        <v>3</v>
      </c>
      <c r="BY310">
        <v>1</v>
      </c>
      <c r="BZ310">
        <v>1</v>
      </c>
      <c r="CA310">
        <v>1</v>
      </c>
      <c r="CB310">
        <v>2</v>
      </c>
      <c r="CC310">
        <v>1</v>
      </c>
      <c r="CD310">
        <v>2</v>
      </c>
      <c r="CE310">
        <v>2</v>
      </c>
      <c r="CF310">
        <v>1</v>
      </c>
      <c r="CG310">
        <v>1</v>
      </c>
      <c r="CH310">
        <v>1</v>
      </c>
      <c r="CI310">
        <v>1</v>
      </c>
      <c r="CJ310">
        <v>2</v>
      </c>
      <c r="CK310">
        <v>7</v>
      </c>
      <c r="CL310">
        <v>1</v>
      </c>
      <c r="CM310">
        <v>5</v>
      </c>
      <c r="CN310">
        <v>1</v>
      </c>
      <c r="CO310">
        <v>2</v>
      </c>
      <c r="CP310">
        <v>1</v>
      </c>
      <c r="CQ310">
        <v>2</v>
      </c>
      <c r="CR310">
        <v>1</v>
      </c>
      <c r="CS310">
        <v>1</v>
      </c>
      <c r="CT310">
        <v>1</v>
      </c>
      <c r="CU310">
        <v>1</v>
      </c>
      <c r="CV310">
        <v>2</v>
      </c>
      <c r="CX310">
        <v>2</v>
      </c>
      <c r="CY310">
        <v>1</v>
      </c>
      <c r="CZ310">
        <v>1</v>
      </c>
      <c r="DA310">
        <v>3</v>
      </c>
      <c r="DB310">
        <v>1</v>
      </c>
      <c r="DC310">
        <v>25</v>
      </c>
      <c r="DD310">
        <v>1</v>
      </c>
      <c r="DE310">
        <v>1</v>
      </c>
      <c r="DF310">
        <v>3</v>
      </c>
      <c r="DG310">
        <v>3</v>
      </c>
      <c r="DH310">
        <v>0</v>
      </c>
      <c r="DI310">
        <v>0</v>
      </c>
      <c r="DJ310">
        <v>0</v>
      </c>
      <c r="DK310">
        <v>1</v>
      </c>
      <c r="DL310">
        <v>0</v>
      </c>
      <c r="DM310">
        <v>0</v>
      </c>
      <c r="DN310">
        <v>2</v>
      </c>
      <c r="DO310">
        <v>1</v>
      </c>
      <c r="DP310">
        <v>1</v>
      </c>
      <c r="DQ310">
        <v>6</v>
      </c>
      <c r="DR310">
        <v>1</v>
      </c>
      <c r="DW310">
        <v>-98</v>
      </c>
      <c r="DX310">
        <v>-98</v>
      </c>
      <c r="DY310">
        <v>1</v>
      </c>
      <c r="DZ310">
        <v>1</v>
      </c>
      <c r="EA310" t="s">
        <v>435</v>
      </c>
      <c r="EB310">
        <v>836</v>
      </c>
      <c r="EC310">
        <v>13.93</v>
      </c>
      <c r="EE310">
        <v>2</v>
      </c>
      <c r="EF310">
        <v>1</v>
      </c>
      <c r="EG310" t="s">
        <v>729</v>
      </c>
      <c r="EI310">
        <v>1</v>
      </c>
      <c r="EJ310">
        <v>1</v>
      </c>
      <c r="EK310">
        <v>3</v>
      </c>
      <c r="EL310">
        <v>8</v>
      </c>
      <c r="EM310">
        <v>25</v>
      </c>
      <c r="ET310" t="s">
        <v>1541</v>
      </c>
      <c r="EU310" t="s">
        <v>201</v>
      </c>
      <c r="EV310" t="s">
        <v>1577</v>
      </c>
      <c r="EZ310">
        <v>1418</v>
      </c>
      <c r="FA310" t="s">
        <v>237</v>
      </c>
      <c r="FB310" t="s">
        <v>204</v>
      </c>
      <c r="FC310">
        <v>0</v>
      </c>
      <c r="FD310" t="s">
        <v>2400</v>
      </c>
      <c r="FE310" t="s">
        <v>2401</v>
      </c>
      <c r="FF310">
        <v>12</v>
      </c>
      <c r="FK310" t="s">
        <v>2206</v>
      </c>
      <c r="FL310">
        <v>7.5</v>
      </c>
      <c r="FM310">
        <v>1</v>
      </c>
      <c r="FN310" t="s">
        <v>2221</v>
      </c>
      <c r="FO310">
        <v>0</v>
      </c>
      <c r="FP310">
        <v>1</v>
      </c>
      <c r="FQ310">
        <v>0</v>
      </c>
      <c r="FR310">
        <v>0</v>
      </c>
      <c r="FS310" t="s">
        <v>2182</v>
      </c>
    </row>
    <row r="311" spans="1:175" x14ac:dyDescent="0.3">
      <c r="A311">
        <v>12723</v>
      </c>
      <c r="B311" t="s">
        <v>2898</v>
      </c>
      <c r="C311" t="s">
        <v>212</v>
      </c>
      <c r="D311" t="s">
        <v>2899</v>
      </c>
      <c r="E311" t="s">
        <v>214</v>
      </c>
      <c r="F311" t="s">
        <v>202</v>
      </c>
      <c r="G311">
        <v>1</v>
      </c>
      <c r="H311">
        <v>1</v>
      </c>
      <c r="I311">
        <v>2</v>
      </c>
      <c r="J311">
        <v>2</v>
      </c>
      <c r="O311">
        <v>1</v>
      </c>
      <c r="P311">
        <v>0</v>
      </c>
      <c r="Q311">
        <v>1</v>
      </c>
      <c r="R311">
        <v>2</v>
      </c>
      <c r="U311">
        <v>2</v>
      </c>
      <c r="W311">
        <v>1</v>
      </c>
      <c r="Y311">
        <v>1</v>
      </c>
      <c r="Z311">
        <v>1</v>
      </c>
      <c r="AA311">
        <v>1</v>
      </c>
      <c r="AB311">
        <v>2012</v>
      </c>
      <c r="AC311">
        <v>2</v>
      </c>
      <c r="AD311">
        <v>1</v>
      </c>
      <c r="AE311">
        <v>2</v>
      </c>
      <c r="AF311">
        <v>2</v>
      </c>
      <c r="AG311">
        <v>2</v>
      </c>
      <c r="AH311">
        <v>2</v>
      </c>
      <c r="AJ311">
        <v>20</v>
      </c>
      <c r="AK311">
        <v>4</v>
      </c>
      <c r="AR311">
        <v>1</v>
      </c>
      <c r="AU311">
        <v>5</v>
      </c>
      <c r="AV311">
        <v>2</v>
      </c>
      <c r="AX311">
        <v>2</v>
      </c>
      <c r="AY311">
        <v>-77</v>
      </c>
      <c r="BB311">
        <v>1</v>
      </c>
      <c r="BC311">
        <v>0</v>
      </c>
      <c r="BD311">
        <v>2</v>
      </c>
      <c r="BE311">
        <v>2</v>
      </c>
      <c r="BY311">
        <v>1</v>
      </c>
      <c r="BZ311">
        <v>1</v>
      </c>
      <c r="CA311">
        <v>1</v>
      </c>
      <c r="CB311">
        <v>2</v>
      </c>
      <c r="CC311">
        <v>1</v>
      </c>
      <c r="CD311">
        <v>1</v>
      </c>
      <c r="CE311">
        <v>1</v>
      </c>
      <c r="CF311">
        <v>1</v>
      </c>
      <c r="CG311">
        <v>1</v>
      </c>
      <c r="CH311">
        <v>1</v>
      </c>
      <c r="CI311">
        <v>2</v>
      </c>
      <c r="CJ311">
        <v>1</v>
      </c>
      <c r="CK311">
        <v>7</v>
      </c>
      <c r="CL311">
        <v>1</v>
      </c>
      <c r="CM311">
        <v>5</v>
      </c>
      <c r="CN311">
        <v>1</v>
      </c>
      <c r="CO311">
        <v>2</v>
      </c>
      <c r="CP311">
        <v>1</v>
      </c>
      <c r="CQ311">
        <v>2</v>
      </c>
      <c r="CR311">
        <v>1</v>
      </c>
      <c r="CS311">
        <v>0</v>
      </c>
      <c r="CV311">
        <v>2</v>
      </c>
      <c r="CX311">
        <v>2</v>
      </c>
      <c r="CY311">
        <v>1</v>
      </c>
      <c r="CZ311">
        <v>1</v>
      </c>
      <c r="DA311">
        <v>4</v>
      </c>
      <c r="DB311">
        <v>1</v>
      </c>
      <c r="DC311">
        <v>7</v>
      </c>
      <c r="DD311">
        <v>1</v>
      </c>
      <c r="DE311">
        <v>1</v>
      </c>
      <c r="DF311">
        <v>4</v>
      </c>
      <c r="DH311">
        <v>1</v>
      </c>
      <c r="DI311">
        <v>2</v>
      </c>
      <c r="DJ311">
        <v>0</v>
      </c>
      <c r="DK311">
        <v>0</v>
      </c>
      <c r="DL311">
        <v>2</v>
      </c>
      <c r="DO311">
        <v>1</v>
      </c>
      <c r="DP311">
        <v>1</v>
      </c>
      <c r="DQ311">
        <v>8</v>
      </c>
      <c r="DR311">
        <v>4</v>
      </c>
      <c r="DW311">
        <v>2</v>
      </c>
      <c r="DX311">
        <v>10</v>
      </c>
      <c r="DY311">
        <v>1</v>
      </c>
      <c r="DZ311">
        <v>1</v>
      </c>
      <c r="EA311" t="s">
        <v>1013</v>
      </c>
      <c r="EB311">
        <v>678</v>
      </c>
      <c r="EC311">
        <v>11.3</v>
      </c>
      <c r="EE311">
        <v>2</v>
      </c>
      <c r="EF311">
        <v>1</v>
      </c>
      <c r="EG311" t="s">
        <v>285</v>
      </c>
      <c r="EI311">
        <v>1</v>
      </c>
      <c r="EJ311">
        <v>1</v>
      </c>
      <c r="EK311">
        <v>2</v>
      </c>
      <c r="EL311">
        <v>8</v>
      </c>
      <c r="EM311">
        <v>24</v>
      </c>
      <c r="ET311" t="s">
        <v>1541</v>
      </c>
      <c r="EU311" t="s">
        <v>201</v>
      </c>
      <c r="EV311" t="s">
        <v>202</v>
      </c>
      <c r="EZ311">
        <v>1418</v>
      </c>
      <c r="FA311" t="s">
        <v>2204</v>
      </c>
      <c r="FB311" t="s">
        <v>204</v>
      </c>
      <c r="FC311">
        <v>0</v>
      </c>
      <c r="FD311" t="s">
        <v>2429</v>
      </c>
      <c r="FE311" t="s">
        <v>2407</v>
      </c>
      <c r="FF311">
        <v>12</v>
      </c>
      <c r="FG311">
        <v>1</v>
      </c>
      <c r="FH311">
        <v>12</v>
      </c>
      <c r="FI311">
        <v>25</v>
      </c>
      <c r="FJ311">
        <v>2</v>
      </c>
      <c r="FK311" t="s">
        <v>2206</v>
      </c>
      <c r="FL311">
        <v>1.5</v>
      </c>
      <c r="FM311">
        <v>1</v>
      </c>
      <c r="FN311" t="s">
        <v>2213</v>
      </c>
      <c r="FO311">
        <v>1</v>
      </c>
      <c r="FP311">
        <v>0</v>
      </c>
      <c r="FQ311">
        <v>0</v>
      </c>
      <c r="FR311">
        <v>0</v>
      </c>
      <c r="FS311" t="s">
        <v>2182</v>
      </c>
    </row>
    <row r="312" spans="1:175" x14ac:dyDescent="0.3">
      <c r="A312">
        <v>12750</v>
      </c>
      <c r="B312" t="s">
        <v>2900</v>
      </c>
      <c r="C312" t="s">
        <v>194</v>
      </c>
      <c r="D312" t="s">
        <v>2901</v>
      </c>
      <c r="E312" t="s">
        <v>196</v>
      </c>
      <c r="F312" t="s">
        <v>202</v>
      </c>
      <c r="G312">
        <v>1</v>
      </c>
      <c r="H312">
        <v>1</v>
      </c>
      <c r="I312">
        <v>2</v>
      </c>
      <c r="J312">
        <v>2</v>
      </c>
      <c r="O312">
        <v>1</v>
      </c>
      <c r="P312">
        <v>0</v>
      </c>
      <c r="Q312">
        <v>1</v>
      </c>
      <c r="R312">
        <v>2</v>
      </c>
      <c r="U312">
        <v>1</v>
      </c>
      <c r="W312">
        <v>1</v>
      </c>
      <c r="Y312">
        <v>1</v>
      </c>
      <c r="Z312">
        <v>1</v>
      </c>
      <c r="AA312">
        <v>1</v>
      </c>
      <c r="AB312">
        <v>2010</v>
      </c>
      <c r="AC312">
        <v>2</v>
      </c>
      <c r="AD312">
        <v>3</v>
      </c>
      <c r="AE312">
        <v>3</v>
      </c>
      <c r="AF312">
        <v>6</v>
      </c>
      <c r="AG312">
        <v>1</v>
      </c>
      <c r="AV312">
        <v>4</v>
      </c>
      <c r="AX312">
        <v>8</v>
      </c>
      <c r="AY312">
        <v>-77</v>
      </c>
      <c r="BD312">
        <v>2</v>
      </c>
      <c r="BE312">
        <v>1</v>
      </c>
      <c r="BY312">
        <v>2</v>
      </c>
      <c r="BZ312">
        <v>1</v>
      </c>
      <c r="CA312">
        <v>1</v>
      </c>
      <c r="CB312">
        <v>1</v>
      </c>
      <c r="CC312">
        <v>1</v>
      </c>
      <c r="CD312">
        <v>2</v>
      </c>
      <c r="CE312">
        <v>2</v>
      </c>
      <c r="CF312">
        <v>2</v>
      </c>
      <c r="CG312">
        <v>1</v>
      </c>
      <c r="CH312">
        <v>2</v>
      </c>
      <c r="CI312">
        <v>1</v>
      </c>
      <c r="CJ312">
        <v>2</v>
      </c>
      <c r="CK312">
        <v>5</v>
      </c>
      <c r="CL312">
        <v>5</v>
      </c>
      <c r="CM312">
        <v>1</v>
      </c>
      <c r="CN312">
        <v>1</v>
      </c>
      <c r="CO312">
        <v>2</v>
      </c>
      <c r="CP312">
        <v>1</v>
      </c>
      <c r="CQ312">
        <v>2</v>
      </c>
      <c r="CR312">
        <v>1</v>
      </c>
      <c r="CS312">
        <v>0</v>
      </c>
      <c r="CV312">
        <v>2</v>
      </c>
      <c r="CX312">
        <v>2</v>
      </c>
      <c r="CY312">
        <v>1</v>
      </c>
      <c r="CZ312">
        <v>1</v>
      </c>
      <c r="DA312">
        <v>3</v>
      </c>
      <c r="DB312">
        <v>1</v>
      </c>
      <c r="DC312">
        <v>0.5</v>
      </c>
      <c r="DD312">
        <v>-97</v>
      </c>
      <c r="DE312">
        <v>1</v>
      </c>
      <c r="DF312">
        <v>7</v>
      </c>
      <c r="DH312">
        <v>5</v>
      </c>
      <c r="DI312">
        <v>0</v>
      </c>
      <c r="DJ312">
        <v>2</v>
      </c>
      <c r="DO312">
        <v>2</v>
      </c>
      <c r="DP312">
        <v>2</v>
      </c>
      <c r="DQ312">
        <v>5</v>
      </c>
      <c r="DR312">
        <v>6</v>
      </c>
      <c r="DW312">
        <v>1</v>
      </c>
      <c r="DX312">
        <v>3</v>
      </c>
      <c r="DY312">
        <v>1</v>
      </c>
      <c r="DZ312">
        <v>1</v>
      </c>
      <c r="EA312" t="s">
        <v>1432</v>
      </c>
      <c r="EB312">
        <v>1088</v>
      </c>
      <c r="EC312">
        <v>18.13</v>
      </c>
      <c r="EE312">
        <v>2</v>
      </c>
      <c r="EF312">
        <v>1</v>
      </c>
      <c r="EG312" t="s">
        <v>800</v>
      </c>
      <c r="EI312">
        <v>1</v>
      </c>
      <c r="EJ312">
        <v>1</v>
      </c>
      <c r="EK312">
        <v>2</v>
      </c>
      <c r="EL312">
        <v>5</v>
      </c>
      <c r="EM312">
        <v>18</v>
      </c>
      <c r="ET312" t="s">
        <v>1541</v>
      </c>
      <c r="EU312" t="s">
        <v>201</v>
      </c>
      <c r="EV312" t="s">
        <v>202</v>
      </c>
      <c r="EZ312">
        <v>1752</v>
      </c>
      <c r="FA312" t="s">
        <v>2204</v>
      </c>
      <c r="FB312" t="s">
        <v>204</v>
      </c>
      <c r="FC312">
        <v>0</v>
      </c>
      <c r="FD312" t="s">
        <v>2452</v>
      </c>
      <c r="FE312" t="s">
        <v>2401</v>
      </c>
      <c r="FF312">
        <v>12</v>
      </c>
      <c r="FI312">
        <v>2.5</v>
      </c>
      <c r="FJ312">
        <v>4</v>
      </c>
      <c r="FK312" t="s">
        <v>2220</v>
      </c>
      <c r="FL312">
        <v>3.5</v>
      </c>
      <c r="FM312">
        <v>1</v>
      </c>
      <c r="FN312" t="s">
        <v>2221</v>
      </c>
      <c r="FO312">
        <v>0</v>
      </c>
      <c r="FP312">
        <v>1</v>
      </c>
      <c r="FQ312">
        <v>0</v>
      </c>
      <c r="FR312">
        <v>0</v>
      </c>
      <c r="FS312" t="s">
        <v>205</v>
      </c>
    </row>
    <row r="313" spans="1:175" x14ac:dyDescent="0.3">
      <c r="A313">
        <v>12817</v>
      </c>
      <c r="B313" t="s">
        <v>2902</v>
      </c>
      <c r="C313" t="s">
        <v>194</v>
      </c>
      <c r="D313" t="s">
        <v>2903</v>
      </c>
      <c r="E313" t="s">
        <v>221</v>
      </c>
      <c r="F313" t="s">
        <v>1499</v>
      </c>
      <c r="G313">
        <v>1</v>
      </c>
      <c r="H313">
        <v>1</v>
      </c>
      <c r="I313">
        <v>2</v>
      </c>
      <c r="J313">
        <v>2</v>
      </c>
      <c r="O313">
        <v>1</v>
      </c>
      <c r="P313">
        <v>0</v>
      </c>
      <c r="Q313">
        <v>1</v>
      </c>
      <c r="R313">
        <v>2</v>
      </c>
      <c r="U313">
        <v>2</v>
      </c>
      <c r="W313">
        <v>1</v>
      </c>
      <c r="Y313">
        <v>1</v>
      </c>
      <c r="Z313">
        <v>1</v>
      </c>
      <c r="AA313">
        <v>1</v>
      </c>
      <c r="AB313">
        <v>2011</v>
      </c>
      <c r="AC313">
        <v>1</v>
      </c>
      <c r="AD313">
        <v>2</v>
      </c>
      <c r="AE313">
        <v>2</v>
      </c>
      <c r="AF313">
        <v>1</v>
      </c>
      <c r="AG313">
        <v>2</v>
      </c>
      <c r="AH313">
        <v>2</v>
      </c>
      <c r="AJ313">
        <v>30</v>
      </c>
      <c r="AK313">
        <v>4</v>
      </c>
      <c r="AR313">
        <v>1</v>
      </c>
      <c r="AU313">
        <v>3</v>
      </c>
      <c r="AV313">
        <v>2</v>
      </c>
      <c r="AX313">
        <v>1</v>
      </c>
      <c r="AY313">
        <v>2</v>
      </c>
      <c r="BB313">
        <v>1</v>
      </c>
      <c r="BC313">
        <v>25</v>
      </c>
      <c r="BD313">
        <v>1</v>
      </c>
      <c r="BY313">
        <v>1</v>
      </c>
      <c r="BZ313">
        <v>1</v>
      </c>
      <c r="CA313">
        <v>1</v>
      </c>
      <c r="CB313">
        <v>2</v>
      </c>
      <c r="CC313">
        <v>1</v>
      </c>
      <c r="CD313">
        <v>2</v>
      </c>
      <c r="CE313">
        <v>1</v>
      </c>
      <c r="CF313">
        <v>1</v>
      </c>
      <c r="CG313">
        <v>2</v>
      </c>
      <c r="CH313">
        <v>1</v>
      </c>
      <c r="CI313">
        <v>1</v>
      </c>
      <c r="CJ313">
        <v>1</v>
      </c>
      <c r="CK313">
        <v>7</v>
      </c>
      <c r="CL313">
        <v>5</v>
      </c>
      <c r="CM313">
        <v>-98</v>
      </c>
      <c r="CN313">
        <v>1</v>
      </c>
      <c r="CO313">
        <v>2</v>
      </c>
      <c r="CP313">
        <v>1</v>
      </c>
      <c r="CQ313">
        <v>2</v>
      </c>
      <c r="CR313">
        <v>1</v>
      </c>
      <c r="CS313">
        <v>1</v>
      </c>
      <c r="CT313">
        <v>1</v>
      </c>
      <c r="CU313">
        <v>1</v>
      </c>
      <c r="CV313">
        <v>2</v>
      </c>
      <c r="CX313">
        <v>2</v>
      </c>
      <c r="CY313">
        <v>1</v>
      </c>
      <c r="CZ313">
        <v>1</v>
      </c>
      <c r="DA313">
        <v>4</v>
      </c>
      <c r="DB313">
        <v>1</v>
      </c>
      <c r="DC313">
        <v>2</v>
      </c>
      <c r="DD313">
        <v>6</v>
      </c>
      <c r="DE313">
        <v>1</v>
      </c>
      <c r="DF313">
        <v>2</v>
      </c>
      <c r="DG313">
        <v>2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2</v>
      </c>
      <c r="DO313">
        <v>1</v>
      </c>
      <c r="DP313">
        <v>2</v>
      </c>
      <c r="DQ313">
        <v>5</v>
      </c>
      <c r="DR313">
        <v>1</v>
      </c>
      <c r="DW313">
        <v>2</v>
      </c>
      <c r="DX313">
        <v>7</v>
      </c>
      <c r="DY313">
        <v>1</v>
      </c>
      <c r="DZ313">
        <v>1</v>
      </c>
      <c r="EA313" t="s">
        <v>1035</v>
      </c>
      <c r="EB313">
        <v>725</v>
      </c>
      <c r="EC313">
        <v>12.08</v>
      </c>
      <c r="EE313">
        <v>2</v>
      </c>
      <c r="EF313">
        <v>1</v>
      </c>
      <c r="EG313" t="s">
        <v>1551</v>
      </c>
      <c r="EI313">
        <v>1</v>
      </c>
      <c r="EJ313">
        <v>1</v>
      </c>
      <c r="EK313">
        <v>2</v>
      </c>
      <c r="EL313">
        <v>4</v>
      </c>
      <c r="EM313">
        <v>16</v>
      </c>
      <c r="ET313" t="s">
        <v>1599</v>
      </c>
      <c r="EU313" t="s">
        <v>201</v>
      </c>
      <c r="EV313" t="s">
        <v>202</v>
      </c>
      <c r="EZ313">
        <v>1286</v>
      </c>
      <c r="FA313" t="s">
        <v>2204</v>
      </c>
      <c r="FB313" t="s">
        <v>204</v>
      </c>
      <c r="FC313">
        <v>0</v>
      </c>
      <c r="FD313" t="s">
        <v>2429</v>
      </c>
      <c r="FE313" t="s">
        <v>2407</v>
      </c>
      <c r="FF313">
        <v>12</v>
      </c>
      <c r="FG313">
        <v>1</v>
      </c>
      <c r="FH313">
        <v>12</v>
      </c>
      <c r="FI313">
        <v>40</v>
      </c>
      <c r="FJ313">
        <v>1</v>
      </c>
      <c r="FK313" t="s">
        <v>2212</v>
      </c>
      <c r="FL313">
        <v>1.5</v>
      </c>
      <c r="FM313">
        <v>0</v>
      </c>
      <c r="FN313" t="s">
        <v>2207</v>
      </c>
      <c r="FO313">
        <v>1</v>
      </c>
      <c r="FP313">
        <v>0</v>
      </c>
      <c r="FQ313">
        <v>0</v>
      </c>
      <c r="FR313">
        <v>0</v>
      </c>
      <c r="FS313" t="s">
        <v>2214</v>
      </c>
    </row>
    <row r="314" spans="1:175" x14ac:dyDescent="0.3">
      <c r="A314">
        <v>12927</v>
      </c>
      <c r="B314" t="s">
        <v>2904</v>
      </c>
      <c r="C314" t="s">
        <v>194</v>
      </c>
      <c r="D314" t="s">
        <v>2905</v>
      </c>
      <c r="E314" t="s">
        <v>227</v>
      </c>
      <c r="F314" t="s">
        <v>1499</v>
      </c>
      <c r="G314">
        <v>1</v>
      </c>
      <c r="H314">
        <v>1</v>
      </c>
      <c r="I314">
        <v>2</v>
      </c>
      <c r="J314">
        <v>2</v>
      </c>
      <c r="O314">
        <v>1</v>
      </c>
      <c r="P314">
        <v>0</v>
      </c>
      <c r="Q314">
        <v>1</v>
      </c>
      <c r="R314">
        <v>2</v>
      </c>
      <c r="U314">
        <v>1</v>
      </c>
      <c r="W314">
        <v>1</v>
      </c>
      <c r="Y314">
        <v>1</v>
      </c>
      <c r="Z314">
        <v>1</v>
      </c>
      <c r="AA314">
        <v>-98</v>
      </c>
      <c r="AC314">
        <v>2</v>
      </c>
      <c r="AD314">
        <v>4</v>
      </c>
      <c r="AE314">
        <v>5</v>
      </c>
      <c r="AF314">
        <v>3</v>
      </c>
      <c r="AG314">
        <v>1</v>
      </c>
      <c r="AV314">
        <v>2</v>
      </c>
      <c r="AX314">
        <v>4</v>
      </c>
      <c r="AY314">
        <v>2</v>
      </c>
      <c r="BB314">
        <v>1</v>
      </c>
      <c r="BC314">
        <v>0</v>
      </c>
      <c r="BD314">
        <v>2</v>
      </c>
      <c r="BE314">
        <v>1</v>
      </c>
      <c r="BY314">
        <v>2</v>
      </c>
      <c r="BZ314">
        <v>1</v>
      </c>
      <c r="CA314">
        <v>2</v>
      </c>
      <c r="CB314">
        <v>2</v>
      </c>
      <c r="CC314">
        <v>1</v>
      </c>
      <c r="CD314">
        <v>2</v>
      </c>
      <c r="CE314">
        <v>2</v>
      </c>
      <c r="CF314">
        <v>2</v>
      </c>
      <c r="CG314">
        <v>2</v>
      </c>
      <c r="CH314">
        <v>2</v>
      </c>
      <c r="CI314">
        <v>1</v>
      </c>
      <c r="CJ314">
        <v>2</v>
      </c>
      <c r="CK314">
        <v>7</v>
      </c>
      <c r="CL314">
        <v>7</v>
      </c>
      <c r="CM314">
        <v>2</v>
      </c>
      <c r="CN314">
        <v>1</v>
      </c>
      <c r="CO314">
        <v>1</v>
      </c>
      <c r="CP314">
        <v>1</v>
      </c>
      <c r="CQ314">
        <v>1</v>
      </c>
      <c r="CR314">
        <v>1</v>
      </c>
      <c r="CS314">
        <v>0</v>
      </c>
      <c r="CV314">
        <v>2</v>
      </c>
      <c r="CX314">
        <v>1</v>
      </c>
      <c r="CY314">
        <v>1</v>
      </c>
      <c r="CZ314">
        <v>1</v>
      </c>
      <c r="DA314">
        <v>2</v>
      </c>
      <c r="DB314">
        <v>1</v>
      </c>
      <c r="DC314">
        <v>50</v>
      </c>
      <c r="DD314">
        <v>1</v>
      </c>
      <c r="DE314">
        <v>1</v>
      </c>
      <c r="DF314">
        <v>1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1</v>
      </c>
      <c r="DO314">
        <v>1</v>
      </c>
      <c r="DP314">
        <v>2</v>
      </c>
      <c r="DQ314">
        <v>-98</v>
      </c>
      <c r="DR314">
        <v>1</v>
      </c>
      <c r="DW314">
        <v>2</v>
      </c>
      <c r="DX314">
        <v>-97</v>
      </c>
      <c r="DY314">
        <v>1</v>
      </c>
      <c r="DZ314">
        <v>2</v>
      </c>
      <c r="EA314" t="s">
        <v>2906</v>
      </c>
      <c r="EB314">
        <v>1053</v>
      </c>
      <c r="EC314">
        <v>17.55</v>
      </c>
      <c r="EE314">
        <v>2</v>
      </c>
      <c r="EF314">
        <v>1</v>
      </c>
      <c r="EG314" t="s">
        <v>323</v>
      </c>
      <c r="EI314">
        <v>1</v>
      </c>
      <c r="EJ314">
        <v>1</v>
      </c>
      <c r="EK314">
        <v>2</v>
      </c>
      <c r="EL314">
        <v>6</v>
      </c>
      <c r="EM314">
        <v>20</v>
      </c>
      <c r="ET314" t="s">
        <v>1599</v>
      </c>
      <c r="EU314" t="s">
        <v>201</v>
      </c>
      <c r="EV314" t="s">
        <v>202</v>
      </c>
      <c r="EZ314">
        <v>1240</v>
      </c>
      <c r="FA314" t="s">
        <v>2204</v>
      </c>
      <c r="FB314" t="s">
        <v>204</v>
      </c>
      <c r="FC314">
        <v>0</v>
      </c>
      <c r="FD314" t="s">
        <v>2429</v>
      </c>
      <c r="FE314" t="s">
        <v>2401</v>
      </c>
      <c r="FF314">
        <v>12</v>
      </c>
      <c r="FI314">
        <v>17.5</v>
      </c>
      <c r="FJ314">
        <v>3</v>
      </c>
      <c r="FK314" t="s">
        <v>2233</v>
      </c>
      <c r="FL314">
        <v>20</v>
      </c>
      <c r="FM314">
        <v>1</v>
      </c>
      <c r="FN314" t="s">
        <v>2221</v>
      </c>
      <c r="FO314">
        <v>1</v>
      </c>
      <c r="FP314">
        <v>0</v>
      </c>
      <c r="FQ314">
        <v>0</v>
      </c>
      <c r="FR314">
        <v>0</v>
      </c>
      <c r="FS314" t="s">
        <v>2182</v>
      </c>
    </row>
    <row r="315" spans="1:175" x14ac:dyDescent="0.3">
      <c r="A315">
        <v>12952</v>
      </c>
      <c r="B315" t="s">
        <v>1613</v>
      </c>
      <c r="C315" t="s">
        <v>194</v>
      </c>
      <c r="D315" t="s">
        <v>1614</v>
      </c>
      <c r="E315" t="s">
        <v>221</v>
      </c>
      <c r="F315" t="s">
        <v>1499</v>
      </c>
      <c r="G315">
        <v>1</v>
      </c>
      <c r="H315">
        <v>1</v>
      </c>
      <c r="I315">
        <v>2</v>
      </c>
      <c r="J315">
        <v>1</v>
      </c>
      <c r="K315">
        <v>2</v>
      </c>
      <c r="O315">
        <v>1</v>
      </c>
      <c r="P315">
        <v>1</v>
      </c>
      <c r="Q315">
        <v>2</v>
      </c>
      <c r="R315">
        <v>3</v>
      </c>
      <c r="T315">
        <v>3</v>
      </c>
      <c r="U315">
        <v>2</v>
      </c>
      <c r="W315">
        <v>1</v>
      </c>
      <c r="Y315">
        <v>1</v>
      </c>
      <c r="Z315">
        <v>1</v>
      </c>
      <c r="AA315">
        <v>1</v>
      </c>
      <c r="AB315">
        <v>2013</v>
      </c>
      <c r="AC315">
        <v>1</v>
      </c>
      <c r="AD315">
        <v>1</v>
      </c>
      <c r="AE315">
        <v>3</v>
      </c>
      <c r="AF315">
        <v>5</v>
      </c>
      <c r="AG315">
        <v>1</v>
      </c>
      <c r="AV315">
        <v>1</v>
      </c>
      <c r="AX315">
        <v>9</v>
      </c>
      <c r="AY315">
        <v>2</v>
      </c>
      <c r="BD315">
        <v>1</v>
      </c>
      <c r="BF315">
        <v>1</v>
      </c>
      <c r="BG315">
        <v>1</v>
      </c>
      <c r="BH315">
        <v>1</v>
      </c>
      <c r="BJ315">
        <v>1</v>
      </c>
      <c r="BK315">
        <v>5</v>
      </c>
      <c r="BL315">
        <v>4</v>
      </c>
      <c r="BS315">
        <v>3</v>
      </c>
      <c r="BW315">
        <v>2</v>
      </c>
      <c r="BX315">
        <v>1</v>
      </c>
      <c r="BY315">
        <v>1</v>
      </c>
      <c r="BZ315">
        <v>1</v>
      </c>
      <c r="CA315">
        <v>1</v>
      </c>
      <c r="CB315">
        <v>1</v>
      </c>
      <c r="CC315">
        <v>1</v>
      </c>
      <c r="CD315">
        <v>2</v>
      </c>
      <c r="CE315">
        <v>2</v>
      </c>
      <c r="CF315">
        <v>2</v>
      </c>
      <c r="CG315">
        <v>2</v>
      </c>
      <c r="CH315">
        <v>2</v>
      </c>
      <c r="CI315">
        <v>1</v>
      </c>
      <c r="CJ315">
        <v>2</v>
      </c>
      <c r="CK315">
        <v>7</v>
      </c>
      <c r="CL315">
        <v>7</v>
      </c>
      <c r="CM315">
        <v>1</v>
      </c>
      <c r="CN315">
        <v>1</v>
      </c>
      <c r="CO315">
        <v>2</v>
      </c>
      <c r="CP315">
        <v>1</v>
      </c>
      <c r="CQ315">
        <v>2</v>
      </c>
      <c r="CR315">
        <v>1</v>
      </c>
      <c r="CS315">
        <v>0</v>
      </c>
      <c r="CV315">
        <v>1</v>
      </c>
      <c r="CW315">
        <v>1</v>
      </c>
      <c r="CX315">
        <v>2</v>
      </c>
      <c r="CY315">
        <v>1</v>
      </c>
      <c r="CZ315">
        <v>1</v>
      </c>
      <c r="DA315">
        <v>3</v>
      </c>
      <c r="DB315">
        <v>1</v>
      </c>
      <c r="DC315">
        <v>6</v>
      </c>
      <c r="DD315">
        <v>6</v>
      </c>
      <c r="DE315">
        <v>1</v>
      </c>
      <c r="DF315">
        <v>5</v>
      </c>
      <c r="DH315">
        <v>3</v>
      </c>
      <c r="DI315">
        <v>0</v>
      </c>
      <c r="DJ315">
        <v>1</v>
      </c>
      <c r="DK315">
        <v>1</v>
      </c>
      <c r="DO315">
        <v>1</v>
      </c>
      <c r="DP315">
        <v>1</v>
      </c>
      <c r="DQ315">
        <v>4</v>
      </c>
      <c r="DR315">
        <v>6</v>
      </c>
      <c r="DW315">
        <v>1</v>
      </c>
      <c r="DX315">
        <v>5</v>
      </c>
      <c r="DY315">
        <v>1</v>
      </c>
      <c r="DZ315">
        <v>1</v>
      </c>
      <c r="EA315" t="s">
        <v>1148</v>
      </c>
      <c r="EB315">
        <v>779</v>
      </c>
      <c r="EC315">
        <v>12.98</v>
      </c>
      <c r="EE315">
        <v>2</v>
      </c>
      <c r="EF315">
        <v>1</v>
      </c>
      <c r="EG315" t="s">
        <v>1551</v>
      </c>
      <c r="EI315">
        <v>1</v>
      </c>
      <c r="EJ315">
        <v>1</v>
      </c>
      <c r="EK315">
        <v>3</v>
      </c>
      <c r="EL315">
        <v>4</v>
      </c>
      <c r="EM315">
        <v>17</v>
      </c>
      <c r="ET315" t="s">
        <v>1599</v>
      </c>
      <c r="EU315" t="s">
        <v>201</v>
      </c>
      <c r="EV315" t="s">
        <v>202</v>
      </c>
      <c r="EZ315">
        <v>1286</v>
      </c>
      <c r="FA315" t="s">
        <v>237</v>
      </c>
      <c r="FB315" t="s">
        <v>204</v>
      </c>
      <c r="FC315">
        <v>0</v>
      </c>
      <c r="FD315" t="s">
        <v>2400</v>
      </c>
      <c r="FE315" t="s">
        <v>2401</v>
      </c>
      <c r="FF315">
        <v>12</v>
      </c>
      <c r="FI315">
        <v>7.5</v>
      </c>
      <c r="FJ315">
        <v>4</v>
      </c>
      <c r="FK315" t="s">
        <v>2206</v>
      </c>
      <c r="FL315">
        <v>3.5</v>
      </c>
      <c r="FM315">
        <v>0</v>
      </c>
      <c r="FN315" t="s">
        <v>2207</v>
      </c>
      <c r="FO315">
        <v>0</v>
      </c>
      <c r="FP315">
        <v>1</v>
      </c>
      <c r="FQ315">
        <v>0</v>
      </c>
      <c r="FR315">
        <v>0</v>
      </c>
      <c r="FS315" t="s">
        <v>205</v>
      </c>
    </row>
    <row r="316" spans="1:175" x14ac:dyDescent="0.3">
      <c r="A316">
        <v>12961</v>
      </c>
      <c r="B316" t="s">
        <v>1615</v>
      </c>
      <c r="C316" t="s">
        <v>212</v>
      </c>
      <c r="D316" t="s">
        <v>1616</v>
      </c>
      <c r="E316" t="s">
        <v>214</v>
      </c>
      <c r="F316" t="s">
        <v>202</v>
      </c>
      <c r="G316">
        <v>1</v>
      </c>
      <c r="H316">
        <v>1</v>
      </c>
      <c r="I316">
        <v>2</v>
      </c>
      <c r="J316">
        <v>1</v>
      </c>
      <c r="K316">
        <v>2</v>
      </c>
      <c r="O316">
        <v>1</v>
      </c>
      <c r="P316">
        <v>1</v>
      </c>
      <c r="Q316">
        <v>2</v>
      </c>
      <c r="R316">
        <v>2</v>
      </c>
      <c r="U316">
        <v>2</v>
      </c>
      <c r="W316">
        <v>1</v>
      </c>
      <c r="Y316">
        <v>1</v>
      </c>
      <c r="Z316">
        <v>1</v>
      </c>
      <c r="AA316">
        <v>1</v>
      </c>
      <c r="AB316">
        <v>2009</v>
      </c>
      <c r="AC316">
        <v>2</v>
      </c>
      <c r="AD316">
        <v>3</v>
      </c>
      <c r="AE316">
        <v>2</v>
      </c>
      <c r="AF316">
        <v>3</v>
      </c>
      <c r="AG316">
        <v>1</v>
      </c>
      <c r="AV316">
        <v>1</v>
      </c>
      <c r="AX316">
        <v>2</v>
      </c>
      <c r="AY316">
        <v>-77</v>
      </c>
      <c r="BB316">
        <v>1</v>
      </c>
      <c r="BC316">
        <v>0</v>
      </c>
      <c r="BD316">
        <v>2</v>
      </c>
      <c r="BE316">
        <v>2</v>
      </c>
      <c r="BF316">
        <v>1</v>
      </c>
      <c r="BG316">
        <v>1</v>
      </c>
      <c r="BH316">
        <v>1</v>
      </c>
      <c r="BJ316">
        <v>1</v>
      </c>
      <c r="BK316">
        <v>6</v>
      </c>
      <c r="BL316">
        <v>2</v>
      </c>
      <c r="BS316">
        <v>1</v>
      </c>
      <c r="BU316">
        <v>2</v>
      </c>
      <c r="BW316">
        <v>2</v>
      </c>
      <c r="BX316">
        <v>1</v>
      </c>
      <c r="BY316">
        <v>1</v>
      </c>
      <c r="BZ316">
        <v>1</v>
      </c>
      <c r="CA316">
        <v>2</v>
      </c>
      <c r="CB316">
        <v>2</v>
      </c>
      <c r="CC316">
        <v>2</v>
      </c>
      <c r="CD316">
        <v>2</v>
      </c>
      <c r="CE316">
        <v>2</v>
      </c>
      <c r="CF316">
        <v>1</v>
      </c>
      <c r="CG316">
        <v>2</v>
      </c>
      <c r="CH316">
        <v>2</v>
      </c>
      <c r="CI316">
        <v>2</v>
      </c>
      <c r="CJ316">
        <v>1</v>
      </c>
      <c r="CK316">
        <v>7</v>
      </c>
      <c r="CL316">
        <v>4</v>
      </c>
      <c r="CM316">
        <v>1</v>
      </c>
      <c r="CN316">
        <v>1</v>
      </c>
      <c r="CO316">
        <v>1</v>
      </c>
      <c r="CP316">
        <v>1</v>
      </c>
      <c r="CQ316">
        <v>1</v>
      </c>
      <c r="CR316">
        <v>1</v>
      </c>
      <c r="CS316">
        <v>1</v>
      </c>
      <c r="CT316">
        <v>1</v>
      </c>
      <c r="CU316">
        <v>1</v>
      </c>
      <c r="CV316">
        <v>2</v>
      </c>
      <c r="CX316">
        <v>2</v>
      </c>
      <c r="CY316">
        <v>2</v>
      </c>
      <c r="CZ316">
        <v>1</v>
      </c>
      <c r="DA316">
        <v>3</v>
      </c>
      <c r="DB316">
        <v>1</v>
      </c>
      <c r="DC316">
        <v>21</v>
      </c>
      <c r="DD316">
        <v>3</v>
      </c>
      <c r="DE316">
        <v>1</v>
      </c>
      <c r="DF316">
        <v>3</v>
      </c>
      <c r="DH316">
        <v>1</v>
      </c>
      <c r="DI316">
        <v>1</v>
      </c>
      <c r="DJ316">
        <v>0</v>
      </c>
      <c r="DK316">
        <v>0</v>
      </c>
      <c r="DL316">
        <v>0</v>
      </c>
      <c r="DM316">
        <v>2</v>
      </c>
      <c r="DO316">
        <v>1</v>
      </c>
      <c r="DP316">
        <v>2</v>
      </c>
      <c r="DQ316">
        <v>6</v>
      </c>
      <c r="DR316">
        <v>1</v>
      </c>
      <c r="DW316">
        <v>2</v>
      </c>
      <c r="DX316">
        <v>-98</v>
      </c>
      <c r="DY316">
        <v>1</v>
      </c>
      <c r="DZ316">
        <v>1</v>
      </c>
      <c r="EA316" t="s">
        <v>1617</v>
      </c>
      <c r="EB316">
        <v>808</v>
      </c>
      <c r="EC316">
        <v>13.47</v>
      </c>
      <c r="EE316">
        <v>2</v>
      </c>
      <c r="EF316">
        <v>1</v>
      </c>
      <c r="EG316" t="s">
        <v>1618</v>
      </c>
      <c r="EI316">
        <v>1</v>
      </c>
      <c r="EJ316">
        <v>1</v>
      </c>
      <c r="EK316">
        <v>3</v>
      </c>
      <c r="EL316">
        <v>8</v>
      </c>
      <c r="EM316">
        <v>25</v>
      </c>
      <c r="ET316" t="s">
        <v>1599</v>
      </c>
      <c r="EU316" t="s">
        <v>201</v>
      </c>
      <c r="EV316" t="s">
        <v>202</v>
      </c>
      <c r="EZ316">
        <v>1418</v>
      </c>
      <c r="FA316" t="s">
        <v>237</v>
      </c>
      <c r="FB316" t="s">
        <v>204</v>
      </c>
      <c r="FC316">
        <v>0</v>
      </c>
      <c r="FD316" t="s">
        <v>2400</v>
      </c>
      <c r="FE316" t="s">
        <v>2401</v>
      </c>
      <c r="FF316">
        <v>12</v>
      </c>
      <c r="FI316">
        <v>17.5</v>
      </c>
      <c r="FJ316">
        <v>3</v>
      </c>
      <c r="FK316" t="s">
        <v>2220</v>
      </c>
      <c r="FL316">
        <v>1.5</v>
      </c>
      <c r="FM316">
        <v>1</v>
      </c>
      <c r="FN316" t="s">
        <v>2213</v>
      </c>
      <c r="FO316">
        <v>1</v>
      </c>
      <c r="FP316">
        <v>0</v>
      </c>
      <c r="FQ316">
        <v>0</v>
      </c>
      <c r="FR316">
        <v>0</v>
      </c>
      <c r="FS316" t="s">
        <v>2182</v>
      </c>
    </row>
    <row r="317" spans="1:175" x14ac:dyDescent="0.3">
      <c r="A317">
        <v>13040</v>
      </c>
      <c r="B317" t="s">
        <v>2907</v>
      </c>
      <c r="C317" t="s">
        <v>212</v>
      </c>
      <c r="D317" t="s">
        <v>2908</v>
      </c>
      <c r="E317" t="s">
        <v>214</v>
      </c>
      <c r="F317" t="s">
        <v>1499</v>
      </c>
      <c r="G317">
        <v>1</v>
      </c>
      <c r="H317">
        <v>1</v>
      </c>
      <c r="I317">
        <v>2</v>
      </c>
      <c r="J317">
        <v>2</v>
      </c>
      <c r="O317">
        <v>1</v>
      </c>
      <c r="P317">
        <v>0</v>
      </c>
      <c r="Q317">
        <v>1</v>
      </c>
      <c r="R317">
        <v>2</v>
      </c>
      <c r="U317">
        <v>2</v>
      </c>
      <c r="W317">
        <v>1</v>
      </c>
      <c r="Y317">
        <v>1</v>
      </c>
      <c r="Z317">
        <v>1</v>
      </c>
      <c r="AA317">
        <v>1</v>
      </c>
      <c r="AB317">
        <v>2008</v>
      </c>
      <c r="AC317">
        <v>7</v>
      </c>
      <c r="AD317">
        <v>1</v>
      </c>
      <c r="AE317">
        <v>2</v>
      </c>
      <c r="AF317">
        <v>3</v>
      </c>
      <c r="AG317">
        <v>1</v>
      </c>
      <c r="AV317">
        <v>-98</v>
      </c>
      <c r="AX317">
        <v>1</v>
      </c>
      <c r="AY317">
        <v>2</v>
      </c>
      <c r="BB317">
        <v>-98</v>
      </c>
      <c r="BD317">
        <v>2</v>
      </c>
      <c r="BE317">
        <v>1</v>
      </c>
      <c r="BY317">
        <v>-98</v>
      </c>
      <c r="BZ317">
        <v>1</v>
      </c>
      <c r="CA317">
        <v>2</v>
      </c>
      <c r="CB317">
        <v>2</v>
      </c>
      <c r="CC317">
        <v>1</v>
      </c>
      <c r="CD317">
        <v>2</v>
      </c>
      <c r="CE317">
        <v>2</v>
      </c>
      <c r="CF317">
        <v>2</v>
      </c>
      <c r="CG317">
        <v>2</v>
      </c>
      <c r="CH317">
        <v>2</v>
      </c>
      <c r="CI317">
        <v>2</v>
      </c>
      <c r="CJ317">
        <v>2</v>
      </c>
      <c r="CK317">
        <v>7</v>
      </c>
      <c r="CL317">
        <v>2</v>
      </c>
      <c r="CM317">
        <v>1</v>
      </c>
      <c r="CN317">
        <v>1</v>
      </c>
      <c r="CO317">
        <v>1</v>
      </c>
      <c r="CP317">
        <v>1</v>
      </c>
      <c r="CQ317">
        <v>1</v>
      </c>
      <c r="CR317">
        <v>1</v>
      </c>
      <c r="CS317">
        <v>1</v>
      </c>
      <c r="CT317">
        <v>1</v>
      </c>
      <c r="CU317">
        <v>1</v>
      </c>
      <c r="CV317">
        <v>2</v>
      </c>
      <c r="CX317">
        <v>2</v>
      </c>
      <c r="CY317">
        <v>4</v>
      </c>
      <c r="CZ317">
        <v>1</v>
      </c>
      <c r="DA317">
        <v>2</v>
      </c>
      <c r="DB317">
        <v>1</v>
      </c>
      <c r="DC317">
        <v>4</v>
      </c>
      <c r="DD317">
        <v>-97</v>
      </c>
      <c r="DE317">
        <v>1</v>
      </c>
      <c r="DF317">
        <v>1</v>
      </c>
      <c r="DH317">
        <v>0</v>
      </c>
      <c r="DI317">
        <v>0</v>
      </c>
      <c r="DJ317">
        <v>0</v>
      </c>
      <c r="DK317">
        <v>0</v>
      </c>
      <c r="DL317">
        <v>1</v>
      </c>
      <c r="DO317">
        <v>2</v>
      </c>
      <c r="DP317">
        <v>2</v>
      </c>
      <c r="DQ317">
        <v>5</v>
      </c>
      <c r="DR317">
        <v>1</v>
      </c>
      <c r="DW317">
        <v>2</v>
      </c>
      <c r="DX317">
        <v>5</v>
      </c>
      <c r="DY317">
        <v>1</v>
      </c>
      <c r="DZ317">
        <v>1</v>
      </c>
      <c r="EA317" t="s">
        <v>528</v>
      </c>
      <c r="EB317">
        <v>546</v>
      </c>
      <c r="EC317">
        <v>9.1</v>
      </c>
      <c r="EE317">
        <v>2</v>
      </c>
      <c r="EF317">
        <v>1</v>
      </c>
      <c r="EG317" t="s">
        <v>1618</v>
      </c>
      <c r="EI317">
        <v>1</v>
      </c>
      <c r="EJ317">
        <v>1</v>
      </c>
      <c r="EK317">
        <v>2</v>
      </c>
      <c r="EL317">
        <v>8</v>
      </c>
      <c r="EM317">
        <v>24</v>
      </c>
      <c r="ET317" t="s">
        <v>1599</v>
      </c>
      <c r="EU317" t="s">
        <v>201</v>
      </c>
      <c r="EV317" t="s">
        <v>202</v>
      </c>
      <c r="EZ317">
        <v>1418</v>
      </c>
      <c r="FA317" t="s">
        <v>2204</v>
      </c>
      <c r="FB317" t="s">
        <v>204</v>
      </c>
      <c r="FC317">
        <v>0</v>
      </c>
      <c r="FD317" t="s">
        <v>2219</v>
      </c>
      <c r="FE317" t="s">
        <v>2401</v>
      </c>
      <c r="FF317">
        <v>12</v>
      </c>
      <c r="FI317">
        <v>17.5</v>
      </c>
      <c r="FJ317">
        <v>3</v>
      </c>
      <c r="FK317" t="s">
        <v>2206</v>
      </c>
      <c r="FL317">
        <v>1.5</v>
      </c>
      <c r="FM317">
        <v>1</v>
      </c>
      <c r="FN317" t="s">
        <v>2221</v>
      </c>
      <c r="FO317">
        <v>1</v>
      </c>
      <c r="FP317">
        <v>0</v>
      </c>
      <c r="FQ317">
        <v>0</v>
      </c>
      <c r="FR317">
        <v>0</v>
      </c>
      <c r="FS317" t="s">
        <v>2214</v>
      </c>
    </row>
    <row r="318" spans="1:175" x14ac:dyDescent="0.3">
      <c r="A318">
        <v>13113</v>
      </c>
      <c r="B318" t="s">
        <v>2909</v>
      </c>
      <c r="C318" t="s">
        <v>212</v>
      </c>
      <c r="D318" t="s">
        <v>2910</v>
      </c>
      <c r="E318" t="s">
        <v>214</v>
      </c>
      <c r="F318" t="s">
        <v>202</v>
      </c>
      <c r="G318">
        <v>1</v>
      </c>
      <c r="H318">
        <v>1</v>
      </c>
      <c r="I318">
        <v>2</v>
      </c>
      <c r="J318">
        <v>2</v>
      </c>
      <c r="O318">
        <v>1</v>
      </c>
      <c r="P318">
        <v>0</v>
      </c>
      <c r="Q318">
        <v>1</v>
      </c>
      <c r="R318">
        <v>2</v>
      </c>
      <c r="U318">
        <v>2</v>
      </c>
      <c r="W318">
        <v>1</v>
      </c>
      <c r="Y318">
        <v>1</v>
      </c>
      <c r="Z318">
        <v>1</v>
      </c>
      <c r="AA318">
        <v>1</v>
      </c>
      <c r="AB318">
        <v>2011</v>
      </c>
      <c r="AC318">
        <v>2</v>
      </c>
      <c r="AD318">
        <v>4</v>
      </c>
      <c r="AE318">
        <v>1</v>
      </c>
      <c r="AF318">
        <v>-98</v>
      </c>
      <c r="AG318">
        <v>1</v>
      </c>
      <c r="AV318">
        <v>1</v>
      </c>
      <c r="AX318">
        <v>1</v>
      </c>
      <c r="AY318">
        <v>1</v>
      </c>
      <c r="BB318">
        <v>1</v>
      </c>
      <c r="BC318">
        <v>0</v>
      </c>
      <c r="BD318">
        <v>2</v>
      </c>
      <c r="BE318">
        <v>1</v>
      </c>
      <c r="BY318">
        <v>2</v>
      </c>
      <c r="BZ318">
        <v>1</v>
      </c>
      <c r="CA318">
        <v>1</v>
      </c>
      <c r="CB318">
        <v>1</v>
      </c>
      <c r="CC318">
        <v>1</v>
      </c>
      <c r="CD318">
        <v>2</v>
      </c>
      <c r="CE318">
        <v>2</v>
      </c>
      <c r="CF318">
        <v>1</v>
      </c>
      <c r="CG318">
        <v>1</v>
      </c>
      <c r="CH318">
        <v>1</v>
      </c>
      <c r="CI318">
        <v>1</v>
      </c>
      <c r="CJ318">
        <v>1</v>
      </c>
      <c r="CK318">
        <v>7</v>
      </c>
      <c r="CL318">
        <v>1</v>
      </c>
      <c r="CM318">
        <v>5</v>
      </c>
      <c r="CN318">
        <v>1</v>
      </c>
      <c r="CO318">
        <v>1</v>
      </c>
      <c r="CP318">
        <v>1</v>
      </c>
      <c r="CQ318">
        <v>1</v>
      </c>
      <c r="CR318">
        <v>1</v>
      </c>
      <c r="CS318">
        <v>0</v>
      </c>
      <c r="CV318">
        <v>2</v>
      </c>
      <c r="CX318">
        <v>2</v>
      </c>
      <c r="CY318">
        <v>1</v>
      </c>
      <c r="CZ318">
        <v>1</v>
      </c>
      <c r="DA318">
        <v>3</v>
      </c>
      <c r="DB318">
        <v>1</v>
      </c>
      <c r="DC318">
        <v>4</v>
      </c>
      <c r="DD318">
        <v>6</v>
      </c>
      <c r="DE318">
        <v>1</v>
      </c>
      <c r="DF318">
        <v>2</v>
      </c>
      <c r="DH318">
        <v>0</v>
      </c>
      <c r="DI318">
        <v>0</v>
      </c>
      <c r="DJ318">
        <v>0</v>
      </c>
      <c r="DK318">
        <v>0</v>
      </c>
      <c r="DL318">
        <v>1</v>
      </c>
      <c r="DM318">
        <v>1</v>
      </c>
      <c r="DO318">
        <v>1</v>
      </c>
      <c r="DP318">
        <v>2</v>
      </c>
      <c r="DQ318">
        <v>5</v>
      </c>
      <c r="DR318">
        <v>1</v>
      </c>
      <c r="DW318">
        <v>2</v>
      </c>
      <c r="DX318">
        <v>10</v>
      </c>
      <c r="DY318">
        <v>1</v>
      </c>
      <c r="DZ318">
        <v>1</v>
      </c>
      <c r="EA318" t="s">
        <v>1952</v>
      </c>
      <c r="EB318">
        <v>620</v>
      </c>
      <c r="EC318">
        <v>10.33</v>
      </c>
      <c r="EE318">
        <v>2</v>
      </c>
      <c r="EF318">
        <v>1</v>
      </c>
      <c r="EG318" t="s">
        <v>1551</v>
      </c>
      <c r="EI318">
        <v>1</v>
      </c>
      <c r="EJ318">
        <v>1</v>
      </c>
      <c r="EK318">
        <v>2</v>
      </c>
      <c r="EL318">
        <v>8</v>
      </c>
      <c r="EM318">
        <v>24</v>
      </c>
      <c r="ET318" t="s">
        <v>1599</v>
      </c>
      <c r="EU318" t="s">
        <v>201</v>
      </c>
      <c r="EV318" t="s">
        <v>202</v>
      </c>
      <c r="EZ318">
        <v>1418</v>
      </c>
      <c r="FA318" t="s">
        <v>2204</v>
      </c>
      <c r="FB318" t="s">
        <v>204</v>
      </c>
      <c r="FC318">
        <v>0</v>
      </c>
      <c r="FD318" t="s">
        <v>2400</v>
      </c>
      <c r="FE318" t="s">
        <v>2401</v>
      </c>
      <c r="FF318">
        <v>12</v>
      </c>
      <c r="FK318" t="s">
        <v>2233</v>
      </c>
      <c r="FL318">
        <v>0.5</v>
      </c>
      <c r="FM318">
        <v>1</v>
      </c>
      <c r="FN318" t="s">
        <v>2221</v>
      </c>
      <c r="FO318">
        <v>1</v>
      </c>
      <c r="FP318">
        <v>0</v>
      </c>
      <c r="FQ318">
        <v>0</v>
      </c>
      <c r="FR318">
        <v>0</v>
      </c>
      <c r="FS318" t="s">
        <v>2214</v>
      </c>
    </row>
    <row r="319" spans="1:175" x14ac:dyDescent="0.3">
      <c r="A319">
        <v>13202</v>
      </c>
      <c r="B319" t="s">
        <v>1635</v>
      </c>
      <c r="C319" t="s">
        <v>212</v>
      </c>
      <c r="D319" t="s">
        <v>1636</v>
      </c>
      <c r="E319" t="s">
        <v>293</v>
      </c>
      <c r="F319" t="s">
        <v>1637</v>
      </c>
      <c r="G319">
        <v>1</v>
      </c>
      <c r="H319">
        <v>1</v>
      </c>
      <c r="I319">
        <v>2</v>
      </c>
      <c r="J319">
        <v>1</v>
      </c>
      <c r="K319">
        <v>2</v>
      </c>
      <c r="O319">
        <v>1</v>
      </c>
      <c r="P319">
        <v>1</v>
      </c>
      <c r="Q319">
        <v>2</v>
      </c>
      <c r="R319">
        <v>3</v>
      </c>
      <c r="T319">
        <v>4</v>
      </c>
      <c r="U319">
        <v>2</v>
      </c>
      <c r="W319">
        <v>1</v>
      </c>
      <c r="Y319">
        <v>1</v>
      </c>
      <c r="Z319">
        <v>1</v>
      </c>
      <c r="AA319">
        <v>-98</v>
      </c>
      <c r="AC319">
        <v>2</v>
      </c>
      <c r="AD319">
        <v>1</v>
      </c>
      <c r="AE319">
        <v>3</v>
      </c>
      <c r="AF319">
        <v>6</v>
      </c>
      <c r="AG319">
        <v>-98</v>
      </c>
      <c r="AH319">
        <v>-98</v>
      </c>
      <c r="AK319">
        <v>1</v>
      </c>
      <c r="AR319">
        <v>1</v>
      </c>
      <c r="AU319">
        <v>3</v>
      </c>
      <c r="AV319">
        <v>1</v>
      </c>
      <c r="AX319">
        <v>4</v>
      </c>
      <c r="AY319">
        <v>2</v>
      </c>
      <c r="AZ319">
        <v>-98</v>
      </c>
      <c r="BB319">
        <v>1</v>
      </c>
      <c r="BC319">
        <v>0</v>
      </c>
      <c r="BD319">
        <v>2</v>
      </c>
      <c r="BE319">
        <v>1</v>
      </c>
      <c r="BF319">
        <v>1</v>
      </c>
      <c r="BG319">
        <v>1</v>
      </c>
      <c r="BH319">
        <v>1</v>
      </c>
      <c r="BJ319">
        <v>1</v>
      </c>
      <c r="BK319">
        <v>6</v>
      </c>
      <c r="BL319">
        <v>2</v>
      </c>
      <c r="BS319">
        <v>2</v>
      </c>
      <c r="BT319">
        <v>1</v>
      </c>
      <c r="BU319">
        <v>2</v>
      </c>
      <c r="BW319">
        <v>2</v>
      </c>
      <c r="BX319">
        <v>1</v>
      </c>
      <c r="BY319">
        <v>1</v>
      </c>
      <c r="BZ319">
        <v>1</v>
      </c>
      <c r="CA319">
        <v>1</v>
      </c>
      <c r="CB319">
        <v>2</v>
      </c>
      <c r="CC319">
        <v>1</v>
      </c>
      <c r="CD319">
        <v>2</v>
      </c>
      <c r="CE319">
        <v>1</v>
      </c>
      <c r="CF319">
        <v>1</v>
      </c>
      <c r="CG319">
        <v>2</v>
      </c>
      <c r="CH319">
        <v>3</v>
      </c>
      <c r="CI319">
        <v>2</v>
      </c>
      <c r="CJ319">
        <v>2</v>
      </c>
      <c r="CK319">
        <v>7</v>
      </c>
      <c r="CL319">
        <v>1</v>
      </c>
      <c r="CM319">
        <v>2</v>
      </c>
      <c r="CN319">
        <v>1</v>
      </c>
      <c r="CO319">
        <v>2</v>
      </c>
      <c r="CP319">
        <v>1</v>
      </c>
      <c r="CQ319">
        <v>2</v>
      </c>
      <c r="CR319">
        <v>1</v>
      </c>
      <c r="CS319">
        <v>0</v>
      </c>
      <c r="CV319">
        <v>1</v>
      </c>
      <c r="CW319">
        <v>1</v>
      </c>
      <c r="CX319">
        <v>2</v>
      </c>
      <c r="CY319">
        <v>1</v>
      </c>
      <c r="CZ319">
        <v>1</v>
      </c>
      <c r="DA319">
        <v>4</v>
      </c>
      <c r="DB319">
        <v>1</v>
      </c>
      <c r="DC319">
        <v>7</v>
      </c>
      <c r="DD319">
        <v>-97</v>
      </c>
      <c r="DE319">
        <v>1</v>
      </c>
      <c r="DF319">
        <v>7</v>
      </c>
      <c r="DH319">
        <v>1</v>
      </c>
      <c r="DI319">
        <v>2</v>
      </c>
      <c r="DJ319">
        <v>2</v>
      </c>
      <c r="DK319">
        <v>0</v>
      </c>
      <c r="DL319">
        <v>1</v>
      </c>
      <c r="DM319">
        <v>1</v>
      </c>
      <c r="DO319">
        <v>2</v>
      </c>
      <c r="DP319">
        <v>2</v>
      </c>
      <c r="DQ319">
        <v>6</v>
      </c>
      <c r="DR319">
        <v>2</v>
      </c>
      <c r="DW319">
        <v>2</v>
      </c>
      <c r="DX319">
        <v>9</v>
      </c>
      <c r="DY319">
        <v>1</v>
      </c>
      <c r="DZ319">
        <v>2</v>
      </c>
      <c r="EA319" t="s">
        <v>1638</v>
      </c>
      <c r="EB319">
        <v>1044</v>
      </c>
      <c r="EC319">
        <v>17.399999999999999</v>
      </c>
      <c r="EE319">
        <v>2</v>
      </c>
      <c r="EF319">
        <v>1</v>
      </c>
      <c r="EG319" t="s">
        <v>1639</v>
      </c>
      <c r="EI319">
        <v>1</v>
      </c>
      <c r="EJ319">
        <v>1</v>
      </c>
      <c r="EK319">
        <v>3</v>
      </c>
      <c r="EL319">
        <v>10</v>
      </c>
      <c r="EM319">
        <v>29</v>
      </c>
      <c r="ET319" t="s">
        <v>1599</v>
      </c>
      <c r="EU319" t="s">
        <v>201</v>
      </c>
      <c r="EV319" t="s">
        <v>202</v>
      </c>
      <c r="EZ319">
        <v>1747</v>
      </c>
      <c r="FA319" t="s">
        <v>237</v>
      </c>
      <c r="FB319" t="s">
        <v>204</v>
      </c>
      <c r="FC319">
        <v>0</v>
      </c>
      <c r="FD319" t="s">
        <v>2400</v>
      </c>
      <c r="FE319" t="s">
        <v>2407</v>
      </c>
      <c r="FF319">
        <v>12</v>
      </c>
      <c r="FI319">
        <v>2.5</v>
      </c>
      <c r="FJ319">
        <v>4</v>
      </c>
      <c r="FK319" t="s">
        <v>2206</v>
      </c>
      <c r="FL319">
        <v>3.5</v>
      </c>
      <c r="FM319">
        <v>1</v>
      </c>
      <c r="FN319" t="s">
        <v>2221</v>
      </c>
      <c r="FO319">
        <v>0</v>
      </c>
      <c r="FP319">
        <v>1</v>
      </c>
      <c r="FQ319">
        <v>0</v>
      </c>
      <c r="FR319">
        <v>0</v>
      </c>
      <c r="FS319" t="s">
        <v>2182</v>
      </c>
    </row>
    <row r="320" spans="1:175" x14ac:dyDescent="0.3">
      <c r="A320">
        <v>13265</v>
      </c>
      <c r="B320" t="s">
        <v>2911</v>
      </c>
      <c r="C320" t="s">
        <v>265</v>
      </c>
      <c r="D320" t="s">
        <v>2912</v>
      </c>
      <c r="E320" t="s">
        <v>267</v>
      </c>
      <c r="F320" t="s">
        <v>2913</v>
      </c>
      <c r="G320">
        <v>1</v>
      </c>
      <c r="H320">
        <v>1</v>
      </c>
      <c r="I320">
        <v>2</v>
      </c>
      <c r="J320">
        <v>2</v>
      </c>
      <c r="O320">
        <v>1</v>
      </c>
      <c r="P320">
        <v>0</v>
      </c>
      <c r="Q320">
        <v>1</v>
      </c>
      <c r="R320">
        <v>3</v>
      </c>
      <c r="T320">
        <v>2</v>
      </c>
      <c r="U320">
        <v>2</v>
      </c>
      <c r="W320">
        <v>2</v>
      </c>
      <c r="Y320">
        <v>1</v>
      </c>
      <c r="Z320">
        <v>1</v>
      </c>
      <c r="AA320">
        <v>1</v>
      </c>
      <c r="AB320">
        <v>2013</v>
      </c>
      <c r="AC320">
        <v>3</v>
      </c>
      <c r="AD320">
        <v>1</v>
      </c>
      <c r="AE320">
        <v>2</v>
      </c>
      <c r="AF320">
        <v>5</v>
      </c>
      <c r="AG320">
        <v>-98</v>
      </c>
      <c r="AH320">
        <v>1</v>
      </c>
      <c r="AI320">
        <v>6</v>
      </c>
      <c r="AK320">
        <v>7</v>
      </c>
      <c r="AR320">
        <v>4</v>
      </c>
      <c r="AU320">
        <v>1</v>
      </c>
      <c r="AV320">
        <v>2</v>
      </c>
      <c r="AX320">
        <v>8</v>
      </c>
      <c r="AY320">
        <v>2</v>
      </c>
      <c r="BD320">
        <v>1</v>
      </c>
      <c r="BY320">
        <v>1</v>
      </c>
      <c r="BZ320">
        <v>1</v>
      </c>
      <c r="CA320">
        <v>1</v>
      </c>
      <c r="CB320">
        <v>2</v>
      </c>
      <c r="CC320">
        <v>1</v>
      </c>
      <c r="CD320">
        <v>2</v>
      </c>
      <c r="CE320">
        <v>2</v>
      </c>
      <c r="CF320">
        <v>1</v>
      </c>
      <c r="CG320">
        <v>3</v>
      </c>
      <c r="CH320">
        <v>1</v>
      </c>
      <c r="CI320">
        <v>1</v>
      </c>
      <c r="CJ320">
        <v>2</v>
      </c>
      <c r="CK320">
        <v>6</v>
      </c>
      <c r="CL320">
        <v>2</v>
      </c>
      <c r="CM320">
        <v>2</v>
      </c>
      <c r="CN320">
        <v>1</v>
      </c>
      <c r="CO320">
        <v>3</v>
      </c>
      <c r="CP320">
        <v>1</v>
      </c>
      <c r="CQ320">
        <v>2</v>
      </c>
      <c r="CR320">
        <v>1</v>
      </c>
      <c r="CS320">
        <v>0</v>
      </c>
      <c r="CV320">
        <v>2</v>
      </c>
      <c r="CX320">
        <v>2</v>
      </c>
      <c r="CY320">
        <v>1</v>
      </c>
      <c r="CZ320">
        <v>1</v>
      </c>
      <c r="DA320">
        <v>3</v>
      </c>
      <c r="DB320">
        <v>1</v>
      </c>
      <c r="DC320">
        <v>20</v>
      </c>
      <c r="DD320">
        <v>5</v>
      </c>
      <c r="DE320">
        <v>1</v>
      </c>
      <c r="DF320">
        <v>1</v>
      </c>
      <c r="DH320">
        <v>0</v>
      </c>
      <c r="DI320">
        <v>0</v>
      </c>
      <c r="DJ320">
        <v>0</v>
      </c>
      <c r="DK320">
        <v>0</v>
      </c>
      <c r="DL320">
        <v>1</v>
      </c>
      <c r="DO320">
        <v>1</v>
      </c>
      <c r="DP320">
        <v>2</v>
      </c>
      <c r="DQ320">
        <v>5</v>
      </c>
      <c r="DR320">
        <v>1</v>
      </c>
      <c r="DW320">
        <v>2</v>
      </c>
      <c r="DX320">
        <v>8</v>
      </c>
      <c r="DY320">
        <v>1</v>
      </c>
      <c r="DZ320">
        <v>2</v>
      </c>
      <c r="EA320" t="s">
        <v>2914</v>
      </c>
      <c r="EB320">
        <v>1043</v>
      </c>
      <c r="EC320">
        <v>17.38</v>
      </c>
      <c r="EE320">
        <v>2</v>
      </c>
      <c r="EF320">
        <v>1</v>
      </c>
      <c r="EG320" t="s">
        <v>800</v>
      </c>
      <c r="EI320">
        <v>1</v>
      </c>
      <c r="EJ320">
        <v>1</v>
      </c>
      <c r="EK320">
        <v>2</v>
      </c>
      <c r="EL320">
        <v>12</v>
      </c>
      <c r="EM320">
        <v>32</v>
      </c>
      <c r="ET320" t="s">
        <v>1599</v>
      </c>
      <c r="EU320" t="s">
        <v>201</v>
      </c>
      <c r="EV320" t="s">
        <v>202</v>
      </c>
      <c r="EZ320">
        <v>2001</v>
      </c>
      <c r="FA320" t="s">
        <v>2204</v>
      </c>
      <c r="FB320" t="s">
        <v>204</v>
      </c>
      <c r="FC320">
        <v>0</v>
      </c>
      <c r="FD320" t="s">
        <v>2429</v>
      </c>
      <c r="FE320" t="s">
        <v>2407</v>
      </c>
      <c r="FF320">
        <v>0</v>
      </c>
      <c r="FG320">
        <v>0</v>
      </c>
      <c r="FH320">
        <v>6</v>
      </c>
      <c r="FI320">
        <v>7.5</v>
      </c>
      <c r="FJ320">
        <v>4</v>
      </c>
      <c r="FK320" t="s">
        <v>2206</v>
      </c>
      <c r="FL320">
        <v>1.5</v>
      </c>
      <c r="FM320">
        <v>0</v>
      </c>
      <c r="FN320" t="s">
        <v>2207</v>
      </c>
      <c r="FO320">
        <v>0</v>
      </c>
      <c r="FP320">
        <v>1</v>
      </c>
      <c r="FQ320">
        <v>0</v>
      </c>
      <c r="FR320">
        <v>0</v>
      </c>
      <c r="FS320" t="s">
        <v>205</v>
      </c>
    </row>
    <row r="321" spans="1:175" x14ac:dyDescent="0.3">
      <c r="A321">
        <v>13325</v>
      </c>
      <c r="B321" t="s">
        <v>2915</v>
      </c>
      <c r="C321" t="s">
        <v>212</v>
      </c>
      <c r="D321" t="s">
        <v>2916</v>
      </c>
      <c r="E321" t="s">
        <v>309</v>
      </c>
      <c r="F321" t="s">
        <v>202</v>
      </c>
      <c r="G321">
        <v>1</v>
      </c>
      <c r="H321">
        <v>1</v>
      </c>
      <c r="I321">
        <v>2</v>
      </c>
      <c r="J321">
        <v>2</v>
      </c>
      <c r="O321">
        <v>1</v>
      </c>
      <c r="P321">
        <v>0</v>
      </c>
      <c r="Q321">
        <v>1</v>
      </c>
      <c r="R321">
        <v>3</v>
      </c>
      <c r="T321">
        <v>2</v>
      </c>
      <c r="U321">
        <v>3</v>
      </c>
      <c r="V321">
        <v>2</v>
      </c>
      <c r="W321">
        <v>3</v>
      </c>
      <c r="X321">
        <v>2</v>
      </c>
      <c r="Y321">
        <v>1</v>
      </c>
      <c r="Z321">
        <v>1</v>
      </c>
      <c r="AA321">
        <v>1</v>
      </c>
      <c r="AB321">
        <v>2011</v>
      </c>
      <c r="AC321">
        <v>4</v>
      </c>
      <c r="AD321">
        <v>3</v>
      </c>
      <c r="AE321">
        <v>-98</v>
      </c>
      <c r="AF321">
        <v>1</v>
      </c>
      <c r="AG321">
        <v>1</v>
      </c>
      <c r="AV321">
        <v>1</v>
      </c>
      <c r="AX321">
        <v>6</v>
      </c>
      <c r="AY321">
        <v>2</v>
      </c>
      <c r="AZ321">
        <v>1</v>
      </c>
      <c r="BA321">
        <v>25</v>
      </c>
      <c r="BD321">
        <v>2</v>
      </c>
      <c r="BE321">
        <v>2</v>
      </c>
      <c r="BY321">
        <v>1</v>
      </c>
      <c r="BZ321">
        <v>2</v>
      </c>
      <c r="CA321">
        <v>2</v>
      </c>
      <c r="CB321">
        <v>2</v>
      </c>
      <c r="CC321">
        <v>2</v>
      </c>
      <c r="CD321">
        <v>2</v>
      </c>
      <c r="CE321">
        <v>2</v>
      </c>
      <c r="CF321">
        <v>2</v>
      </c>
      <c r="CG321">
        <v>2</v>
      </c>
      <c r="CH321">
        <v>2</v>
      </c>
      <c r="CI321">
        <v>3</v>
      </c>
      <c r="CJ321">
        <v>2</v>
      </c>
      <c r="CK321">
        <v>7</v>
      </c>
      <c r="CL321">
        <v>7</v>
      </c>
      <c r="CM321">
        <v>4</v>
      </c>
      <c r="CN321">
        <v>1</v>
      </c>
      <c r="CO321">
        <v>1</v>
      </c>
      <c r="CP321">
        <v>1</v>
      </c>
      <c r="CQ321">
        <v>1</v>
      </c>
      <c r="CR321">
        <v>1</v>
      </c>
      <c r="CS321">
        <v>0</v>
      </c>
      <c r="CV321">
        <v>2</v>
      </c>
      <c r="CX321">
        <v>2</v>
      </c>
      <c r="CY321">
        <v>1</v>
      </c>
      <c r="CZ321">
        <v>1</v>
      </c>
      <c r="DA321">
        <v>2</v>
      </c>
      <c r="DB321">
        <v>1</v>
      </c>
      <c r="DC321">
        <v>0.3</v>
      </c>
      <c r="DD321">
        <v>-97</v>
      </c>
      <c r="DE321">
        <v>1</v>
      </c>
      <c r="DF321">
        <v>1</v>
      </c>
      <c r="DH321">
        <v>0</v>
      </c>
      <c r="DI321">
        <v>0</v>
      </c>
      <c r="DJ321">
        <v>0</v>
      </c>
      <c r="DK321">
        <v>0</v>
      </c>
      <c r="DL321">
        <v>1</v>
      </c>
      <c r="DO321">
        <v>2</v>
      </c>
      <c r="DP321">
        <v>2</v>
      </c>
      <c r="DQ321">
        <v>5</v>
      </c>
      <c r="DR321">
        <v>1</v>
      </c>
      <c r="DW321">
        <v>2</v>
      </c>
      <c r="DX321">
        <v>-98</v>
      </c>
      <c r="DY321">
        <v>1</v>
      </c>
      <c r="DZ321">
        <v>2</v>
      </c>
      <c r="EA321" t="s">
        <v>2917</v>
      </c>
      <c r="EB321">
        <v>1127</v>
      </c>
      <c r="EC321">
        <v>18.78</v>
      </c>
      <c r="EE321">
        <v>2</v>
      </c>
      <c r="EF321">
        <v>1</v>
      </c>
      <c r="EG321" t="s">
        <v>800</v>
      </c>
      <c r="EI321">
        <v>1</v>
      </c>
      <c r="EJ321">
        <v>1</v>
      </c>
      <c r="EK321">
        <v>2</v>
      </c>
      <c r="EL321">
        <v>9</v>
      </c>
      <c r="EM321">
        <v>26</v>
      </c>
      <c r="ET321" t="s">
        <v>1599</v>
      </c>
      <c r="EU321" t="s">
        <v>201</v>
      </c>
      <c r="EV321" t="s">
        <v>202</v>
      </c>
      <c r="EZ321">
        <v>2522</v>
      </c>
      <c r="FA321" t="s">
        <v>2204</v>
      </c>
      <c r="FB321" t="s">
        <v>204</v>
      </c>
      <c r="FC321">
        <v>0</v>
      </c>
      <c r="FD321" t="s">
        <v>2400</v>
      </c>
      <c r="FE321" t="s">
        <v>2401</v>
      </c>
      <c r="FF321">
        <v>12</v>
      </c>
      <c r="FI321">
        <v>40</v>
      </c>
      <c r="FJ321">
        <v>1</v>
      </c>
      <c r="FK321" t="s">
        <v>2220</v>
      </c>
      <c r="FM321">
        <v>1</v>
      </c>
      <c r="FN321" t="s">
        <v>2213</v>
      </c>
      <c r="FO321">
        <v>0</v>
      </c>
      <c r="FP321">
        <v>1</v>
      </c>
      <c r="FQ321">
        <v>0</v>
      </c>
      <c r="FR321">
        <v>0</v>
      </c>
      <c r="FS321" t="s">
        <v>205</v>
      </c>
    </row>
    <row r="322" spans="1:175" x14ac:dyDescent="0.3">
      <c r="A322">
        <v>13366</v>
      </c>
      <c r="B322" t="s">
        <v>2918</v>
      </c>
      <c r="C322" t="s">
        <v>194</v>
      </c>
      <c r="D322" t="s">
        <v>2919</v>
      </c>
      <c r="E322" t="s">
        <v>227</v>
      </c>
      <c r="F322" t="s">
        <v>1499</v>
      </c>
      <c r="G322">
        <v>1</v>
      </c>
      <c r="H322">
        <v>1</v>
      </c>
      <c r="I322">
        <v>2</v>
      </c>
      <c r="J322">
        <v>2</v>
      </c>
      <c r="O322">
        <v>1</v>
      </c>
      <c r="P322">
        <v>0</v>
      </c>
      <c r="Q322">
        <v>1</v>
      </c>
      <c r="R322">
        <v>2</v>
      </c>
      <c r="U322">
        <v>2</v>
      </c>
      <c r="W322">
        <v>1</v>
      </c>
      <c r="Y322">
        <v>1</v>
      </c>
      <c r="Z322">
        <v>1</v>
      </c>
      <c r="AA322">
        <v>1</v>
      </c>
      <c r="AB322">
        <v>2012</v>
      </c>
      <c r="AC322">
        <v>3</v>
      </c>
      <c r="AD322">
        <v>2</v>
      </c>
      <c r="AE322">
        <v>4</v>
      </c>
      <c r="AF322">
        <v>3</v>
      </c>
      <c r="AG322">
        <v>2</v>
      </c>
      <c r="AH322">
        <v>2</v>
      </c>
      <c r="AJ322">
        <v>3</v>
      </c>
      <c r="AK322">
        <v>7</v>
      </c>
      <c r="AR322">
        <v>1</v>
      </c>
      <c r="AU322">
        <v>2</v>
      </c>
      <c r="AV322">
        <v>2</v>
      </c>
      <c r="AX322">
        <v>3</v>
      </c>
      <c r="AY322">
        <v>-77</v>
      </c>
      <c r="BB322">
        <v>1</v>
      </c>
      <c r="BC322">
        <v>0</v>
      </c>
      <c r="BD322">
        <v>1</v>
      </c>
      <c r="BY322">
        <v>2</v>
      </c>
      <c r="BZ322">
        <v>1</v>
      </c>
      <c r="CA322">
        <v>1</v>
      </c>
      <c r="CB322">
        <v>2</v>
      </c>
      <c r="CC322">
        <v>1</v>
      </c>
      <c r="CD322">
        <v>2</v>
      </c>
      <c r="CE322">
        <v>2</v>
      </c>
      <c r="CF322">
        <v>1</v>
      </c>
      <c r="CG322">
        <v>2</v>
      </c>
      <c r="CH322">
        <v>1</v>
      </c>
      <c r="CI322">
        <v>2</v>
      </c>
      <c r="CJ322">
        <v>1</v>
      </c>
      <c r="CK322">
        <v>5</v>
      </c>
      <c r="CL322">
        <v>1</v>
      </c>
      <c r="CM322">
        <v>1</v>
      </c>
      <c r="CN322">
        <v>1</v>
      </c>
      <c r="CO322">
        <v>1</v>
      </c>
      <c r="CP322">
        <v>1</v>
      </c>
      <c r="CQ322">
        <v>1</v>
      </c>
      <c r="CR322">
        <v>1</v>
      </c>
      <c r="CS322">
        <v>0</v>
      </c>
      <c r="CV322">
        <v>2</v>
      </c>
      <c r="CX322">
        <v>2</v>
      </c>
      <c r="CY322">
        <v>1</v>
      </c>
      <c r="CZ322">
        <v>1</v>
      </c>
      <c r="DA322">
        <v>3</v>
      </c>
      <c r="DB322">
        <v>1</v>
      </c>
      <c r="DC322">
        <v>20</v>
      </c>
      <c r="DD322">
        <v>1</v>
      </c>
      <c r="DE322">
        <v>1</v>
      </c>
      <c r="DF322">
        <v>4</v>
      </c>
      <c r="DH322">
        <v>1</v>
      </c>
      <c r="DI322">
        <v>1</v>
      </c>
      <c r="DJ322">
        <v>0</v>
      </c>
      <c r="DK322">
        <v>2</v>
      </c>
      <c r="DO322">
        <v>1</v>
      </c>
      <c r="DP322">
        <v>2</v>
      </c>
      <c r="DQ322">
        <v>6</v>
      </c>
      <c r="DR322">
        <v>4</v>
      </c>
      <c r="DW322">
        <v>2</v>
      </c>
      <c r="DX322">
        <v>7</v>
      </c>
      <c r="DY322">
        <v>1</v>
      </c>
      <c r="DZ322">
        <v>2</v>
      </c>
      <c r="EA322" t="s">
        <v>2874</v>
      </c>
      <c r="EB322">
        <v>690</v>
      </c>
      <c r="EC322">
        <v>11.5</v>
      </c>
      <c r="EE322">
        <v>2</v>
      </c>
      <c r="EF322">
        <v>1</v>
      </c>
      <c r="EG322" t="s">
        <v>1656</v>
      </c>
      <c r="EI322">
        <v>1</v>
      </c>
      <c r="EJ322">
        <v>1</v>
      </c>
      <c r="EK322">
        <v>2</v>
      </c>
      <c r="EL322">
        <v>6</v>
      </c>
      <c r="EM322">
        <v>20</v>
      </c>
      <c r="ET322" t="s">
        <v>1657</v>
      </c>
      <c r="EU322" t="s">
        <v>201</v>
      </c>
      <c r="EV322" t="s">
        <v>202</v>
      </c>
      <c r="EZ322">
        <v>1240</v>
      </c>
      <c r="FA322" t="s">
        <v>2204</v>
      </c>
      <c r="FB322" t="s">
        <v>204</v>
      </c>
      <c r="FC322">
        <v>0</v>
      </c>
      <c r="FD322" t="s">
        <v>2429</v>
      </c>
      <c r="FE322" t="s">
        <v>2407</v>
      </c>
      <c r="FF322">
        <v>12</v>
      </c>
      <c r="FG322">
        <v>1</v>
      </c>
      <c r="FH322">
        <v>12</v>
      </c>
      <c r="FI322">
        <v>17.5</v>
      </c>
      <c r="FJ322">
        <v>3</v>
      </c>
      <c r="FK322" t="s">
        <v>2212</v>
      </c>
      <c r="FL322">
        <v>7.5</v>
      </c>
      <c r="FM322">
        <v>0</v>
      </c>
      <c r="FN322" t="s">
        <v>2207</v>
      </c>
      <c r="FO322">
        <v>1</v>
      </c>
      <c r="FP322">
        <v>0</v>
      </c>
      <c r="FQ322">
        <v>0</v>
      </c>
      <c r="FR322">
        <v>0</v>
      </c>
      <c r="FS322" t="s">
        <v>2182</v>
      </c>
    </row>
    <row r="323" spans="1:175" x14ac:dyDescent="0.3">
      <c r="A323">
        <v>13473</v>
      </c>
      <c r="B323" t="s">
        <v>1667</v>
      </c>
      <c r="C323" t="s">
        <v>194</v>
      </c>
      <c r="D323" t="s">
        <v>1668</v>
      </c>
      <c r="E323" t="s">
        <v>227</v>
      </c>
      <c r="F323" t="s">
        <v>202</v>
      </c>
      <c r="G323">
        <v>1</v>
      </c>
      <c r="H323">
        <v>1</v>
      </c>
      <c r="I323">
        <v>2</v>
      </c>
      <c r="J323">
        <v>1</v>
      </c>
      <c r="K323">
        <v>2</v>
      </c>
      <c r="O323">
        <v>1</v>
      </c>
      <c r="P323">
        <v>1</v>
      </c>
      <c r="Q323">
        <v>2</v>
      </c>
      <c r="R323">
        <v>2</v>
      </c>
      <c r="U323">
        <v>2</v>
      </c>
      <c r="W323">
        <v>1</v>
      </c>
      <c r="Y323">
        <v>1</v>
      </c>
      <c r="Z323">
        <v>1</v>
      </c>
      <c r="AA323">
        <v>1</v>
      </c>
      <c r="AB323">
        <v>2012</v>
      </c>
      <c r="AC323">
        <v>2</v>
      </c>
      <c r="AD323">
        <v>2</v>
      </c>
      <c r="AE323">
        <v>1</v>
      </c>
      <c r="AF323">
        <v>3</v>
      </c>
      <c r="AG323">
        <v>1</v>
      </c>
      <c r="AV323">
        <v>3</v>
      </c>
      <c r="AX323">
        <v>2</v>
      </c>
      <c r="AY323">
        <v>2</v>
      </c>
      <c r="AZ323">
        <v>1</v>
      </c>
      <c r="BA323">
        <v>0</v>
      </c>
      <c r="BB323">
        <v>1</v>
      </c>
      <c r="BC323">
        <v>0</v>
      </c>
      <c r="BD323">
        <v>2</v>
      </c>
      <c r="BE323">
        <v>2</v>
      </c>
      <c r="BF323">
        <v>1</v>
      </c>
      <c r="BG323">
        <v>1</v>
      </c>
      <c r="BH323">
        <v>1</v>
      </c>
      <c r="BJ323">
        <v>1</v>
      </c>
      <c r="BK323">
        <v>6</v>
      </c>
      <c r="BL323">
        <v>6</v>
      </c>
      <c r="BS323">
        <v>1</v>
      </c>
      <c r="BU323">
        <v>1</v>
      </c>
      <c r="BV323">
        <v>1</v>
      </c>
      <c r="BX323">
        <v>1</v>
      </c>
      <c r="BY323">
        <v>1</v>
      </c>
      <c r="BZ323">
        <v>1</v>
      </c>
      <c r="CA323">
        <v>1</v>
      </c>
      <c r="CB323">
        <v>1</v>
      </c>
      <c r="CC323">
        <v>2</v>
      </c>
      <c r="CD323">
        <v>1</v>
      </c>
      <c r="CE323">
        <v>2</v>
      </c>
      <c r="CF323">
        <v>1</v>
      </c>
      <c r="CG323">
        <v>2</v>
      </c>
      <c r="CH323">
        <v>1</v>
      </c>
      <c r="CI323">
        <v>1</v>
      </c>
      <c r="CJ323">
        <v>1</v>
      </c>
      <c r="CK323">
        <v>7</v>
      </c>
      <c r="CL323">
        <v>1</v>
      </c>
      <c r="CM323">
        <v>2</v>
      </c>
      <c r="CN323">
        <v>1</v>
      </c>
      <c r="CO323">
        <v>1</v>
      </c>
      <c r="CP323">
        <v>1</v>
      </c>
      <c r="CQ323">
        <v>1</v>
      </c>
      <c r="CR323">
        <v>1</v>
      </c>
      <c r="CS323">
        <v>0</v>
      </c>
      <c r="CV323">
        <v>2</v>
      </c>
      <c r="CX323">
        <v>2</v>
      </c>
      <c r="CY323">
        <v>6</v>
      </c>
      <c r="CZ323">
        <v>1</v>
      </c>
      <c r="DA323">
        <v>4</v>
      </c>
      <c r="DB323">
        <v>1</v>
      </c>
      <c r="DC323">
        <v>10</v>
      </c>
      <c r="DD323">
        <v>2</v>
      </c>
      <c r="DE323">
        <v>1</v>
      </c>
      <c r="DF323">
        <v>2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2</v>
      </c>
      <c r="DO323">
        <v>1</v>
      </c>
      <c r="DP323">
        <v>1</v>
      </c>
      <c r="DQ323">
        <v>6</v>
      </c>
      <c r="DR323">
        <v>1</v>
      </c>
      <c r="DW323">
        <v>2</v>
      </c>
      <c r="DX323">
        <v>7</v>
      </c>
      <c r="DY323">
        <v>1</v>
      </c>
      <c r="DZ323">
        <v>1</v>
      </c>
      <c r="EA323" t="s">
        <v>336</v>
      </c>
      <c r="EB323">
        <v>839</v>
      </c>
      <c r="EC323">
        <v>13.98</v>
      </c>
      <c r="EE323">
        <v>2</v>
      </c>
      <c r="EF323">
        <v>1</v>
      </c>
      <c r="EG323" t="s">
        <v>1574</v>
      </c>
      <c r="EI323">
        <v>1</v>
      </c>
      <c r="EJ323">
        <v>1</v>
      </c>
      <c r="EK323">
        <v>3</v>
      </c>
      <c r="EL323">
        <v>6</v>
      </c>
      <c r="EM323">
        <v>21</v>
      </c>
      <c r="ET323" t="s">
        <v>1657</v>
      </c>
      <c r="EU323" t="s">
        <v>201</v>
      </c>
      <c r="EV323" t="s">
        <v>202</v>
      </c>
      <c r="EZ323">
        <v>1240</v>
      </c>
      <c r="FA323" t="s">
        <v>237</v>
      </c>
      <c r="FB323" t="s">
        <v>204</v>
      </c>
      <c r="FC323">
        <v>0</v>
      </c>
      <c r="FD323" t="s">
        <v>2406</v>
      </c>
      <c r="FE323" t="s">
        <v>2401</v>
      </c>
      <c r="FF323">
        <v>12</v>
      </c>
      <c r="FI323">
        <v>17.5</v>
      </c>
      <c r="FJ323">
        <v>3</v>
      </c>
      <c r="FK323" t="s">
        <v>2212</v>
      </c>
      <c r="FL323">
        <v>0.5</v>
      </c>
      <c r="FM323">
        <v>1</v>
      </c>
      <c r="FN323" t="s">
        <v>2213</v>
      </c>
      <c r="FO323">
        <v>1</v>
      </c>
      <c r="FP323">
        <v>0</v>
      </c>
      <c r="FQ323">
        <v>0</v>
      </c>
      <c r="FR323">
        <v>0</v>
      </c>
      <c r="FS323" t="s">
        <v>2182</v>
      </c>
    </row>
    <row r="324" spans="1:175" x14ac:dyDescent="0.3">
      <c r="A324">
        <v>13475</v>
      </c>
      <c r="B324" t="s">
        <v>2920</v>
      </c>
      <c r="C324" t="s">
        <v>194</v>
      </c>
      <c r="D324" t="s">
        <v>2921</v>
      </c>
      <c r="E324" t="s">
        <v>227</v>
      </c>
      <c r="F324" t="s">
        <v>202</v>
      </c>
      <c r="G324">
        <v>1</v>
      </c>
      <c r="H324">
        <v>1</v>
      </c>
      <c r="I324">
        <v>2</v>
      </c>
      <c r="J324">
        <v>1</v>
      </c>
      <c r="K324">
        <v>2</v>
      </c>
      <c r="O324">
        <v>1</v>
      </c>
      <c r="P324">
        <v>1</v>
      </c>
      <c r="Q324">
        <v>2</v>
      </c>
      <c r="R324">
        <v>2</v>
      </c>
      <c r="U324">
        <v>1</v>
      </c>
      <c r="W324">
        <v>1</v>
      </c>
      <c r="Y324">
        <v>1</v>
      </c>
      <c r="Z324">
        <v>1</v>
      </c>
      <c r="AA324">
        <v>1</v>
      </c>
      <c r="AB324">
        <v>2013</v>
      </c>
      <c r="AC324">
        <v>2</v>
      </c>
      <c r="AD324">
        <v>4</v>
      </c>
      <c r="AE324">
        <v>1</v>
      </c>
      <c r="AF324">
        <v>3</v>
      </c>
      <c r="AG324">
        <v>1</v>
      </c>
      <c r="AV324">
        <v>2</v>
      </c>
      <c r="AX324">
        <v>2</v>
      </c>
      <c r="AY324">
        <v>2</v>
      </c>
      <c r="BB324">
        <v>1</v>
      </c>
      <c r="BC324">
        <v>20</v>
      </c>
      <c r="BD324">
        <v>2</v>
      </c>
      <c r="BE324">
        <v>1</v>
      </c>
      <c r="BF324">
        <v>1</v>
      </c>
      <c r="BG324">
        <v>1</v>
      </c>
      <c r="BH324">
        <v>1</v>
      </c>
      <c r="BJ324">
        <v>1</v>
      </c>
      <c r="BK324">
        <v>6</v>
      </c>
      <c r="BL324">
        <v>-77</v>
      </c>
      <c r="BS324">
        <v>5</v>
      </c>
      <c r="BU324">
        <v>2</v>
      </c>
      <c r="BW324">
        <v>-98</v>
      </c>
      <c r="BX324">
        <v>1</v>
      </c>
      <c r="BY324">
        <v>2</v>
      </c>
      <c r="BZ324">
        <v>1</v>
      </c>
      <c r="CA324">
        <v>1</v>
      </c>
      <c r="CB324">
        <v>1</v>
      </c>
      <c r="CC324">
        <v>2</v>
      </c>
      <c r="CD324">
        <v>2</v>
      </c>
      <c r="CE324">
        <v>2</v>
      </c>
      <c r="CF324">
        <v>1</v>
      </c>
      <c r="CG324">
        <v>1</v>
      </c>
      <c r="CH324">
        <v>1</v>
      </c>
      <c r="CI324">
        <v>1</v>
      </c>
      <c r="CJ324">
        <v>1</v>
      </c>
      <c r="CK324">
        <v>7</v>
      </c>
      <c r="CL324">
        <v>1</v>
      </c>
      <c r="CM324">
        <v>4</v>
      </c>
      <c r="CN324">
        <v>1</v>
      </c>
      <c r="CO324">
        <v>1</v>
      </c>
      <c r="CP324">
        <v>1</v>
      </c>
      <c r="CQ324">
        <v>1</v>
      </c>
      <c r="CR324">
        <v>1</v>
      </c>
      <c r="CS324">
        <v>0</v>
      </c>
      <c r="CV324">
        <v>2</v>
      </c>
      <c r="CX324">
        <v>2</v>
      </c>
      <c r="CY324">
        <v>1</v>
      </c>
      <c r="CZ324">
        <v>1</v>
      </c>
      <c r="DA324">
        <v>3</v>
      </c>
      <c r="DB324">
        <v>1</v>
      </c>
      <c r="DC324">
        <v>10</v>
      </c>
      <c r="DD324">
        <v>-97</v>
      </c>
      <c r="DE324">
        <v>1</v>
      </c>
      <c r="DF324">
        <v>3</v>
      </c>
      <c r="DH324">
        <v>1</v>
      </c>
      <c r="DI324">
        <v>0</v>
      </c>
      <c r="DJ324">
        <v>0</v>
      </c>
      <c r="DK324">
        <v>0</v>
      </c>
      <c r="DL324">
        <v>2</v>
      </c>
      <c r="DO324">
        <v>1</v>
      </c>
      <c r="DP324">
        <v>2</v>
      </c>
      <c r="DQ324">
        <v>8</v>
      </c>
      <c r="DR324">
        <v>1</v>
      </c>
      <c r="DW324">
        <v>2</v>
      </c>
      <c r="DX324">
        <v>9</v>
      </c>
      <c r="DY324">
        <v>1</v>
      </c>
      <c r="DZ324">
        <v>2</v>
      </c>
      <c r="EA324" t="s">
        <v>431</v>
      </c>
      <c r="EB324">
        <v>600</v>
      </c>
      <c r="EC324">
        <v>10</v>
      </c>
      <c r="EE324">
        <v>2</v>
      </c>
      <c r="EF324">
        <v>1</v>
      </c>
      <c r="EG324" t="s">
        <v>1656</v>
      </c>
      <c r="EI324">
        <v>1</v>
      </c>
      <c r="EJ324">
        <v>1</v>
      </c>
      <c r="EK324">
        <v>3</v>
      </c>
      <c r="EL324">
        <v>6</v>
      </c>
      <c r="EM324">
        <v>21</v>
      </c>
      <c r="ET324" t="s">
        <v>1657</v>
      </c>
      <c r="EU324" t="s">
        <v>201</v>
      </c>
      <c r="EV324" t="s">
        <v>202</v>
      </c>
      <c r="EZ324">
        <v>1240</v>
      </c>
      <c r="FA324" t="s">
        <v>237</v>
      </c>
      <c r="FB324" t="s">
        <v>204</v>
      </c>
      <c r="FC324">
        <v>0</v>
      </c>
      <c r="FD324" t="s">
        <v>2429</v>
      </c>
      <c r="FE324" t="s">
        <v>2401</v>
      </c>
      <c r="FF324">
        <v>12</v>
      </c>
      <c r="FI324">
        <v>17.5</v>
      </c>
      <c r="FJ324">
        <v>3</v>
      </c>
      <c r="FK324" t="s">
        <v>2233</v>
      </c>
      <c r="FL324">
        <v>0.5</v>
      </c>
      <c r="FM324">
        <v>1</v>
      </c>
      <c r="FN324" t="s">
        <v>2221</v>
      </c>
      <c r="FO324">
        <v>1</v>
      </c>
      <c r="FP324">
        <v>0</v>
      </c>
      <c r="FQ324">
        <v>0</v>
      </c>
      <c r="FR324">
        <v>0</v>
      </c>
      <c r="FS324" t="s">
        <v>2182</v>
      </c>
    </row>
    <row r="325" spans="1:175" x14ac:dyDescent="0.3">
      <c r="A325">
        <v>13506</v>
      </c>
      <c r="B325" t="s">
        <v>2922</v>
      </c>
      <c r="C325" t="s">
        <v>212</v>
      </c>
      <c r="D325" t="s">
        <v>2923</v>
      </c>
      <c r="E325" t="s">
        <v>309</v>
      </c>
      <c r="F325" t="s">
        <v>202</v>
      </c>
      <c r="G325">
        <v>1</v>
      </c>
      <c r="H325">
        <v>1</v>
      </c>
      <c r="I325">
        <v>2</v>
      </c>
      <c r="J325">
        <v>2</v>
      </c>
      <c r="O325">
        <v>1</v>
      </c>
      <c r="P325">
        <v>0</v>
      </c>
      <c r="Q325">
        <v>1</v>
      </c>
      <c r="R325">
        <v>2</v>
      </c>
      <c r="U325">
        <v>2</v>
      </c>
      <c r="W325">
        <v>1</v>
      </c>
      <c r="Y325">
        <v>1</v>
      </c>
      <c r="Z325">
        <v>1</v>
      </c>
      <c r="AA325">
        <v>-98</v>
      </c>
      <c r="AC325">
        <v>2</v>
      </c>
      <c r="AD325">
        <v>3</v>
      </c>
      <c r="AE325">
        <v>1</v>
      </c>
      <c r="AF325">
        <v>4</v>
      </c>
      <c r="AG325">
        <v>1</v>
      </c>
      <c r="AV325">
        <v>2</v>
      </c>
      <c r="AX325">
        <v>-98</v>
      </c>
      <c r="AY325">
        <v>-97</v>
      </c>
      <c r="BD325">
        <v>2</v>
      </c>
      <c r="BE325">
        <v>2</v>
      </c>
      <c r="BY325">
        <v>-98</v>
      </c>
      <c r="BZ325">
        <v>1</v>
      </c>
      <c r="CA325">
        <v>1</v>
      </c>
      <c r="CB325">
        <v>1</v>
      </c>
      <c r="CC325">
        <v>2</v>
      </c>
      <c r="CD325">
        <v>2</v>
      </c>
      <c r="CE325">
        <v>2</v>
      </c>
      <c r="CF325">
        <v>2</v>
      </c>
      <c r="CG325">
        <v>1</v>
      </c>
      <c r="CH325">
        <v>1</v>
      </c>
      <c r="CI325">
        <v>1</v>
      </c>
      <c r="CJ325">
        <v>1</v>
      </c>
      <c r="CK325">
        <v>5</v>
      </c>
      <c r="CL325">
        <v>2</v>
      </c>
      <c r="CM325">
        <v>1</v>
      </c>
      <c r="CN325">
        <v>1</v>
      </c>
      <c r="CO325">
        <v>1</v>
      </c>
      <c r="CP325">
        <v>1</v>
      </c>
      <c r="CQ325">
        <v>1</v>
      </c>
      <c r="CR325">
        <v>1</v>
      </c>
      <c r="CS325">
        <v>0</v>
      </c>
      <c r="CV325">
        <v>2</v>
      </c>
      <c r="CX325">
        <v>3</v>
      </c>
      <c r="CY325">
        <v>1</v>
      </c>
      <c r="CZ325">
        <v>1</v>
      </c>
      <c r="DA325">
        <v>3</v>
      </c>
      <c r="DB325">
        <v>1</v>
      </c>
      <c r="DC325">
        <v>16</v>
      </c>
      <c r="DD325">
        <v>3</v>
      </c>
      <c r="DE325">
        <v>1</v>
      </c>
      <c r="DF325">
        <v>2</v>
      </c>
      <c r="DH325">
        <v>0</v>
      </c>
      <c r="DI325">
        <v>0</v>
      </c>
      <c r="DJ325">
        <v>0</v>
      </c>
      <c r="DK325">
        <v>1</v>
      </c>
      <c r="DL325">
        <v>1</v>
      </c>
      <c r="DO325">
        <v>1</v>
      </c>
      <c r="DP325">
        <v>2</v>
      </c>
      <c r="DQ325">
        <v>6</v>
      </c>
      <c r="DR325">
        <v>1</v>
      </c>
      <c r="DW325">
        <v>2</v>
      </c>
      <c r="DX325">
        <v>2</v>
      </c>
      <c r="DY325">
        <v>1</v>
      </c>
      <c r="DZ325">
        <v>2</v>
      </c>
      <c r="EA325" t="s">
        <v>2924</v>
      </c>
      <c r="EB325">
        <v>651</v>
      </c>
      <c r="EC325">
        <v>10.85</v>
      </c>
      <c r="EE325">
        <v>2</v>
      </c>
      <c r="EF325">
        <v>1</v>
      </c>
      <c r="EG325" t="s">
        <v>1618</v>
      </c>
      <c r="EI325">
        <v>1</v>
      </c>
      <c r="EJ325">
        <v>1</v>
      </c>
      <c r="EK325">
        <v>2</v>
      </c>
      <c r="EL325">
        <v>9</v>
      </c>
      <c r="EM325">
        <v>26</v>
      </c>
      <c r="ET325" t="s">
        <v>1657</v>
      </c>
      <c r="EU325" t="s">
        <v>201</v>
      </c>
      <c r="EV325" t="s">
        <v>2925</v>
      </c>
      <c r="EZ325">
        <v>2522</v>
      </c>
      <c r="FA325" t="s">
        <v>2204</v>
      </c>
      <c r="FB325" t="s">
        <v>204</v>
      </c>
      <c r="FC325">
        <v>0</v>
      </c>
      <c r="FD325" t="s">
        <v>2429</v>
      </c>
      <c r="FE325" t="s">
        <v>2401</v>
      </c>
      <c r="FF325">
        <v>12</v>
      </c>
      <c r="FI325">
        <v>12.5</v>
      </c>
      <c r="FJ325">
        <v>4</v>
      </c>
      <c r="FK325" t="s">
        <v>2220</v>
      </c>
      <c r="FL325">
        <v>0.5</v>
      </c>
      <c r="FM325">
        <v>1</v>
      </c>
      <c r="FN325" t="s">
        <v>2213</v>
      </c>
      <c r="FO325">
        <v>1</v>
      </c>
      <c r="FP325">
        <v>0</v>
      </c>
      <c r="FQ325">
        <v>0</v>
      </c>
      <c r="FR325">
        <v>0</v>
      </c>
      <c r="FS325" t="s">
        <v>202</v>
      </c>
    </row>
    <row r="326" spans="1:175" x14ac:dyDescent="0.3">
      <c r="A326">
        <v>13584</v>
      </c>
      <c r="B326" t="s">
        <v>2926</v>
      </c>
      <c r="C326" t="s">
        <v>265</v>
      </c>
      <c r="D326" t="s">
        <v>2927</v>
      </c>
      <c r="E326" t="s">
        <v>334</v>
      </c>
      <c r="F326" t="s">
        <v>1499</v>
      </c>
      <c r="G326">
        <v>1</v>
      </c>
      <c r="H326">
        <v>1</v>
      </c>
      <c r="I326">
        <v>2</v>
      </c>
      <c r="J326">
        <v>2</v>
      </c>
      <c r="O326">
        <v>1</v>
      </c>
      <c r="P326">
        <v>0</v>
      </c>
      <c r="Q326">
        <v>1</v>
      </c>
      <c r="R326">
        <v>2</v>
      </c>
      <c r="U326">
        <v>1</v>
      </c>
      <c r="W326">
        <v>1</v>
      </c>
      <c r="Y326">
        <v>1</v>
      </c>
      <c r="Z326">
        <v>1</v>
      </c>
      <c r="AA326">
        <v>1</v>
      </c>
      <c r="AB326">
        <v>2008</v>
      </c>
      <c r="AC326">
        <v>2</v>
      </c>
      <c r="AD326">
        <v>2</v>
      </c>
      <c r="AE326">
        <v>-99</v>
      </c>
      <c r="AF326">
        <v>4</v>
      </c>
      <c r="AG326">
        <v>1</v>
      </c>
      <c r="AV326">
        <v>2</v>
      </c>
      <c r="AX326">
        <v>8</v>
      </c>
      <c r="AY326">
        <v>-77</v>
      </c>
      <c r="BD326">
        <v>2</v>
      </c>
      <c r="BE326">
        <v>2</v>
      </c>
      <c r="BY326">
        <v>2</v>
      </c>
      <c r="BZ326">
        <v>2</v>
      </c>
      <c r="CA326">
        <v>2</v>
      </c>
      <c r="CB326">
        <v>2</v>
      </c>
      <c r="CC326">
        <v>2</v>
      </c>
      <c r="CD326">
        <v>2</v>
      </c>
      <c r="CE326">
        <v>2</v>
      </c>
      <c r="CF326">
        <v>2</v>
      </c>
      <c r="CG326">
        <v>2</v>
      </c>
      <c r="CH326">
        <v>1</v>
      </c>
      <c r="CI326">
        <v>1</v>
      </c>
      <c r="CJ326">
        <v>1</v>
      </c>
      <c r="CK326">
        <v>5</v>
      </c>
      <c r="CL326">
        <v>4</v>
      </c>
      <c r="CM326">
        <v>1</v>
      </c>
      <c r="CN326">
        <v>1</v>
      </c>
      <c r="CO326">
        <v>1</v>
      </c>
      <c r="CP326">
        <v>1</v>
      </c>
      <c r="CQ326">
        <v>1</v>
      </c>
      <c r="CR326">
        <v>1</v>
      </c>
      <c r="CS326">
        <v>0</v>
      </c>
      <c r="CV326">
        <v>2</v>
      </c>
      <c r="CX326">
        <v>1</v>
      </c>
      <c r="CY326">
        <v>1</v>
      </c>
      <c r="CZ326">
        <v>1</v>
      </c>
      <c r="DA326">
        <v>3</v>
      </c>
      <c r="DB326">
        <v>1</v>
      </c>
      <c r="DC326">
        <v>8</v>
      </c>
      <c r="DD326">
        <v>-97</v>
      </c>
      <c r="DE326">
        <v>1</v>
      </c>
      <c r="DF326">
        <v>2</v>
      </c>
      <c r="DG326">
        <v>2</v>
      </c>
      <c r="DH326">
        <v>0</v>
      </c>
      <c r="DI326">
        <v>1</v>
      </c>
      <c r="DJ326">
        <v>0</v>
      </c>
      <c r="DK326">
        <v>0</v>
      </c>
      <c r="DL326">
        <v>0</v>
      </c>
      <c r="DM326">
        <v>0</v>
      </c>
      <c r="DN326">
        <v>1</v>
      </c>
      <c r="DO326">
        <v>2</v>
      </c>
      <c r="DP326">
        <v>2</v>
      </c>
      <c r="DQ326">
        <v>3</v>
      </c>
      <c r="DR326">
        <v>2</v>
      </c>
      <c r="DW326">
        <v>2</v>
      </c>
      <c r="DX326">
        <v>1</v>
      </c>
      <c r="DY326">
        <v>1</v>
      </c>
      <c r="DZ326">
        <v>1</v>
      </c>
      <c r="EA326" t="s">
        <v>547</v>
      </c>
      <c r="EB326">
        <v>754</v>
      </c>
      <c r="EC326">
        <v>12.57</v>
      </c>
      <c r="EE326">
        <v>2</v>
      </c>
      <c r="EF326">
        <v>1</v>
      </c>
      <c r="EG326" t="s">
        <v>1465</v>
      </c>
      <c r="EI326">
        <v>1</v>
      </c>
      <c r="EJ326">
        <v>1</v>
      </c>
      <c r="EK326">
        <v>2</v>
      </c>
      <c r="EL326">
        <v>14</v>
      </c>
      <c r="EM326">
        <v>36</v>
      </c>
      <c r="ET326" t="s">
        <v>1657</v>
      </c>
      <c r="EU326" t="s">
        <v>201</v>
      </c>
      <c r="EV326" t="s">
        <v>202</v>
      </c>
      <c r="EZ326">
        <v>1945</v>
      </c>
      <c r="FA326" t="s">
        <v>2204</v>
      </c>
      <c r="FB326" t="s">
        <v>204</v>
      </c>
      <c r="FC326">
        <v>0</v>
      </c>
      <c r="FD326" t="s">
        <v>2429</v>
      </c>
      <c r="FE326" t="s">
        <v>2401</v>
      </c>
      <c r="FF326">
        <v>12</v>
      </c>
      <c r="FI326">
        <v>12.5</v>
      </c>
      <c r="FJ326">
        <v>4</v>
      </c>
      <c r="FK326" t="s">
        <v>2212</v>
      </c>
      <c r="FM326">
        <v>1</v>
      </c>
      <c r="FN326" t="s">
        <v>2213</v>
      </c>
      <c r="FO326">
        <v>0</v>
      </c>
      <c r="FP326">
        <v>1</v>
      </c>
      <c r="FQ326">
        <v>0</v>
      </c>
      <c r="FR326">
        <v>0</v>
      </c>
      <c r="FS326" t="s">
        <v>205</v>
      </c>
    </row>
    <row r="327" spans="1:175" x14ac:dyDescent="0.3">
      <c r="A327">
        <v>13615</v>
      </c>
      <c r="B327" t="s">
        <v>2928</v>
      </c>
      <c r="C327" t="s">
        <v>212</v>
      </c>
      <c r="D327" t="s">
        <v>2929</v>
      </c>
      <c r="E327" t="s">
        <v>214</v>
      </c>
      <c r="F327" t="s">
        <v>1499</v>
      </c>
      <c r="G327">
        <v>1</v>
      </c>
      <c r="H327">
        <v>1</v>
      </c>
      <c r="I327">
        <v>2</v>
      </c>
      <c r="J327">
        <v>2</v>
      </c>
      <c r="O327">
        <v>1</v>
      </c>
      <c r="P327">
        <v>0</v>
      </c>
      <c r="Q327">
        <v>1</v>
      </c>
      <c r="R327">
        <v>2</v>
      </c>
      <c r="U327">
        <v>2</v>
      </c>
      <c r="W327">
        <v>1</v>
      </c>
      <c r="Y327">
        <v>1</v>
      </c>
      <c r="Z327">
        <v>1</v>
      </c>
      <c r="AA327">
        <v>1</v>
      </c>
      <c r="AB327">
        <v>2008</v>
      </c>
      <c r="AC327">
        <v>1</v>
      </c>
      <c r="AD327">
        <v>1</v>
      </c>
      <c r="AE327">
        <v>5</v>
      </c>
      <c r="AF327">
        <v>6</v>
      </c>
      <c r="AG327">
        <v>1</v>
      </c>
      <c r="AV327">
        <v>2</v>
      </c>
      <c r="AX327">
        <v>6</v>
      </c>
      <c r="AY327">
        <v>-77</v>
      </c>
      <c r="AZ327">
        <v>1</v>
      </c>
      <c r="BA327">
        <v>25</v>
      </c>
      <c r="BD327">
        <v>2</v>
      </c>
      <c r="BE327">
        <v>-98</v>
      </c>
      <c r="BY327">
        <v>1</v>
      </c>
      <c r="BZ327">
        <v>2</v>
      </c>
      <c r="CA327">
        <v>1</v>
      </c>
      <c r="CB327">
        <v>2</v>
      </c>
      <c r="CC327">
        <v>1</v>
      </c>
      <c r="CD327">
        <v>2</v>
      </c>
      <c r="CE327">
        <v>2</v>
      </c>
      <c r="CF327">
        <v>2</v>
      </c>
      <c r="CG327">
        <v>1</v>
      </c>
      <c r="CH327">
        <v>1</v>
      </c>
      <c r="CI327">
        <v>1</v>
      </c>
      <c r="CJ327">
        <v>1</v>
      </c>
      <c r="CK327">
        <v>7</v>
      </c>
      <c r="CL327">
        <v>1</v>
      </c>
      <c r="CM327">
        <v>2</v>
      </c>
      <c r="CN327">
        <v>1</v>
      </c>
      <c r="CO327">
        <v>2</v>
      </c>
      <c r="CP327">
        <v>1</v>
      </c>
      <c r="CQ327">
        <v>2</v>
      </c>
      <c r="CR327">
        <v>1</v>
      </c>
      <c r="CS327">
        <v>0</v>
      </c>
      <c r="CV327">
        <v>2</v>
      </c>
      <c r="CX327">
        <v>3</v>
      </c>
      <c r="CY327">
        <v>1</v>
      </c>
      <c r="CZ327">
        <v>1</v>
      </c>
      <c r="DA327">
        <v>4</v>
      </c>
      <c r="DB327">
        <v>1</v>
      </c>
      <c r="DC327">
        <v>19</v>
      </c>
      <c r="DD327">
        <v>2</v>
      </c>
      <c r="DE327">
        <v>1</v>
      </c>
      <c r="DF327">
        <v>4</v>
      </c>
      <c r="DH327">
        <v>1</v>
      </c>
      <c r="DI327">
        <v>1</v>
      </c>
      <c r="DJ327">
        <v>0</v>
      </c>
      <c r="DK327">
        <v>0</v>
      </c>
      <c r="DL327">
        <v>2</v>
      </c>
      <c r="DO327">
        <v>3</v>
      </c>
      <c r="DP327">
        <v>1</v>
      </c>
      <c r="DQ327">
        <v>4</v>
      </c>
      <c r="DR327">
        <v>1</v>
      </c>
      <c r="DW327">
        <v>2</v>
      </c>
      <c r="DX327">
        <v>8</v>
      </c>
      <c r="DY327">
        <v>1</v>
      </c>
      <c r="DZ327">
        <v>2</v>
      </c>
      <c r="EA327" t="s">
        <v>2930</v>
      </c>
      <c r="EB327">
        <v>686</v>
      </c>
      <c r="EC327">
        <v>11.43</v>
      </c>
      <c r="EE327">
        <v>2</v>
      </c>
      <c r="EF327">
        <v>1</v>
      </c>
      <c r="EG327" t="s">
        <v>1656</v>
      </c>
      <c r="EI327">
        <v>1</v>
      </c>
      <c r="EJ327">
        <v>1</v>
      </c>
      <c r="EK327">
        <v>2</v>
      </c>
      <c r="EL327">
        <v>8</v>
      </c>
      <c r="EM327">
        <v>24</v>
      </c>
      <c r="ET327" t="s">
        <v>1657</v>
      </c>
      <c r="EU327" t="s">
        <v>201</v>
      </c>
      <c r="EV327" t="s">
        <v>202</v>
      </c>
      <c r="EZ327">
        <v>1418</v>
      </c>
      <c r="FA327" t="s">
        <v>2204</v>
      </c>
      <c r="FB327" t="s">
        <v>204</v>
      </c>
      <c r="FC327">
        <v>0</v>
      </c>
      <c r="FD327" t="s">
        <v>2429</v>
      </c>
      <c r="FE327" t="s">
        <v>2401</v>
      </c>
      <c r="FF327">
        <v>12</v>
      </c>
      <c r="FI327">
        <v>2.5</v>
      </c>
      <c r="FJ327">
        <v>4</v>
      </c>
      <c r="FK327" t="s">
        <v>2206</v>
      </c>
      <c r="FL327">
        <v>20</v>
      </c>
      <c r="FM327">
        <v>1</v>
      </c>
      <c r="FN327" t="s">
        <v>2207</v>
      </c>
      <c r="FO327">
        <v>0</v>
      </c>
      <c r="FP327">
        <v>1</v>
      </c>
      <c r="FQ327">
        <v>0</v>
      </c>
      <c r="FR327">
        <v>0</v>
      </c>
      <c r="FS327" t="s">
        <v>205</v>
      </c>
    </row>
    <row r="328" spans="1:175" x14ac:dyDescent="0.3">
      <c r="A328">
        <v>13777</v>
      </c>
      <c r="B328" t="s">
        <v>2931</v>
      </c>
      <c r="C328" t="s">
        <v>194</v>
      </c>
      <c r="D328" t="s">
        <v>2932</v>
      </c>
      <c r="E328" t="s">
        <v>221</v>
      </c>
      <c r="F328" t="s">
        <v>1499</v>
      </c>
      <c r="G328">
        <v>1</v>
      </c>
      <c r="H328">
        <v>1</v>
      </c>
      <c r="I328">
        <v>2</v>
      </c>
      <c r="J328">
        <v>2</v>
      </c>
      <c r="O328">
        <v>1</v>
      </c>
      <c r="P328">
        <v>0</v>
      </c>
      <c r="Q328">
        <v>1</v>
      </c>
      <c r="R328">
        <v>3</v>
      </c>
      <c r="T328">
        <v>2</v>
      </c>
      <c r="U328">
        <v>2</v>
      </c>
      <c r="W328">
        <v>2</v>
      </c>
      <c r="Y328">
        <v>1</v>
      </c>
      <c r="Z328">
        <v>1</v>
      </c>
      <c r="AA328">
        <v>1</v>
      </c>
      <c r="AB328">
        <v>2010</v>
      </c>
      <c r="AC328">
        <v>2</v>
      </c>
      <c r="AD328">
        <v>2</v>
      </c>
      <c r="AE328">
        <v>1</v>
      </c>
      <c r="AF328">
        <v>3</v>
      </c>
      <c r="AG328">
        <v>1</v>
      </c>
      <c r="AV328">
        <v>2</v>
      </c>
      <c r="AX328">
        <v>3</v>
      </c>
      <c r="AY328">
        <v>1</v>
      </c>
      <c r="BB328">
        <v>1</v>
      </c>
      <c r="BC328">
        <v>75</v>
      </c>
      <c r="BD328">
        <v>2</v>
      </c>
      <c r="BE328">
        <v>2</v>
      </c>
      <c r="BY328">
        <v>1</v>
      </c>
      <c r="BZ328">
        <v>1</v>
      </c>
      <c r="CA328">
        <v>1</v>
      </c>
      <c r="CB328">
        <v>2</v>
      </c>
      <c r="CC328">
        <v>2</v>
      </c>
      <c r="CD328">
        <v>2</v>
      </c>
      <c r="CE328">
        <v>2</v>
      </c>
      <c r="CF328">
        <v>2</v>
      </c>
      <c r="CG328">
        <v>2</v>
      </c>
      <c r="CH328">
        <v>2</v>
      </c>
      <c r="CI328">
        <v>3</v>
      </c>
      <c r="CJ328">
        <v>2</v>
      </c>
      <c r="CK328">
        <v>7</v>
      </c>
      <c r="CL328">
        <v>5</v>
      </c>
      <c r="CM328">
        <v>6</v>
      </c>
      <c r="CN328">
        <v>1</v>
      </c>
      <c r="CO328">
        <v>1</v>
      </c>
      <c r="CP328">
        <v>1</v>
      </c>
      <c r="CQ328">
        <v>1</v>
      </c>
      <c r="CR328">
        <v>1</v>
      </c>
      <c r="CS328">
        <v>1</v>
      </c>
      <c r="CT328">
        <v>1</v>
      </c>
      <c r="CU328">
        <v>1</v>
      </c>
      <c r="CV328">
        <v>2</v>
      </c>
      <c r="CX328">
        <v>2</v>
      </c>
      <c r="CY328">
        <v>2</v>
      </c>
      <c r="CZ328">
        <v>1</v>
      </c>
      <c r="DA328">
        <v>3</v>
      </c>
      <c r="DB328">
        <v>1</v>
      </c>
      <c r="DC328">
        <v>2</v>
      </c>
      <c r="DD328">
        <v>6</v>
      </c>
      <c r="DE328">
        <v>1</v>
      </c>
      <c r="DF328">
        <v>6</v>
      </c>
      <c r="DH328">
        <v>2</v>
      </c>
      <c r="DI328">
        <v>0</v>
      </c>
      <c r="DJ328">
        <v>2</v>
      </c>
      <c r="DK328">
        <v>0</v>
      </c>
      <c r="DL328">
        <v>0</v>
      </c>
      <c r="DM328">
        <v>2</v>
      </c>
      <c r="DO328">
        <v>1</v>
      </c>
      <c r="DP328">
        <v>2</v>
      </c>
      <c r="DQ328">
        <v>4</v>
      </c>
      <c r="DR328">
        <v>7</v>
      </c>
      <c r="DW328">
        <v>1</v>
      </c>
      <c r="DX328">
        <v>6</v>
      </c>
      <c r="DY328">
        <v>1</v>
      </c>
      <c r="DZ328">
        <v>1</v>
      </c>
      <c r="EA328" t="s">
        <v>2933</v>
      </c>
      <c r="EB328">
        <v>1293</v>
      </c>
      <c r="EC328">
        <v>21.55</v>
      </c>
      <c r="EE328">
        <v>2</v>
      </c>
      <c r="EF328">
        <v>1</v>
      </c>
      <c r="EG328" t="s">
        <v>1398</v>
      </c>
      <c r="EI328">
        <v>1</v>
      </c>
      <c r="EJ328">
        <v>1</v>
      </c>
      <c r="EK328">
        <v>2</v>
      </c>
      <c r="EL328">
        <v>4</v>
      </c>
      <c r="EM328">
        <v>16</v>
      </c>
      <c r="ET328" t="s">
        <v>1657</v>
      </c>
      <c r="EU328" t="s">
        <v>201</v>
      </c>
      <c r="EV328" t="s">
        <v>202</v>
      </c>
      <c r="EZ328">
        <v>1286</v>
      </c>
      <c r="FA328" t="s">
        <v>2204</v>
      </c>
      <c r="FB328" t="s">
        <v>204</v>
      </c>
      <c r="FC328">
        <v>0</v>
      </c>
      <c r="FD328" t="s">
        <v>2429</v>
      </c>
      <c r="FE328" t="s">
        <v>2401</v>
      </c>
      <c r="FF328">
        <v>12</v>
      </c>
      <c r="FI328">
        <v>17.5</v>
      </c>
      <c r="FJ328">
        <v>3</v>
      </c>
      <c r="FK328" t="s">
        <v>2212</v>
      </c>
      <c r="FL328">
        <v>0.5</v>
      </c>
      <c r="FM328">
        <v>1</v>
      </c>
      <c r="FN328" t="s">
        <v>2213</v>
      </c>
      <c r="FO328">
        <v>1</v>
      </c>
      <c r="FP328">
        <v>0</v>
      </c>
      <c r="FQ328">
        <v>0</v>
      </c>
      <c r="FR328">
        <v>0</v>
      </c>
      <c r="FS328" t="s">
        <v>2182</v>
      </c>
    </row>
    <row r="329" spans="1:175" x14ac:dyDescent="0.3">
      <c r="A329">
        <v>13810</v>
      </c>
      <c r="B329" t="s">
        <v>2934</v>
      </c>
      <c r="C329" t="s">
        <v>265</v>
      </c>
      <c r="D329" t="s">
        <v>2935</v>
      </c>
      <c r="E329" t="s">
        <v>334</v>
      </c>
      <c r="F329" t="s">
        <v>1499</v>
      </c>
      <c r="G329">
        <v>1</v>
      </c>
      <c r="H329">
        <v>1</v>
      </c>
      <c r="I329">
        <v>2</v>
      </c>
      <c r="J329">
        <v>2</v>
      </c>
      <c r="O329">
        <v>1</v>
      </c>
      <c r="P329">
        <v>0</v>
      </c>
      <c r="Q329">
        <v>1</v>
      </c>
      <c r="R329">
        <v>2</v>
      </c>
      <c r="U329">
        <v>2</v>
      </c>
      <c r="W329">
        <v>1</v>
      </c>
      <c r="Y329">
        <v>1</v>
      </c>
      <c r="Z329">
        <v>1</v>
      </c>
      <c r="AA329">
        <v>1</v>
      </c>
      <c r="AB329">
        <v>2008</v>
      </c>
      <c r="AC329">
        <v>2</v>
      </c>
      <c r="AD329">
        <v>2</v>
      </c>
      <c r="AE329">
        <v>2</v>
      </c>
      <c r="AF329">
        <v>5</v>
      </c>
      <c r="AG329">
        <v>1</v>
      </c>
      <c r="AV329">
        <v>2</v>
      </c>
      <c r="AX329">
        <v>1</v>
      </c>
      <c r="AY329">
        <v>2</v>
      </c>
      <c r="BB329">
        <v>-98</v>
      </c>
      <c r="BD329">
        <v>2</v>
      </c>
      <c r="BE329">
        <v>1</v>
      </c>
      <c r="BY329">
        <v>2</v>
      </c>
      <c r="BZ329">
        <v>1</v>
      </c>
      <c r="CA329">
        <v>1</v>
      </c>
      <c r="CB329">
        <v>1</v>
      </c>
      <c r="CC329">
        <v>1</v>
      </c>
      <c r="CD329">
        <v>2</v>
      </c>
      <c r="CE329">
        <v>1</v>
      </c>
      <c r="CF329">
        <v>1</v>
      </c>
      <c r="CG329">
        <v>2</v>
      </c>
      <c r="CH329">
        <v>2</v>
      </c>
      <c r="CI329">
        <v>1</v>
      </c>
      <c r="CJ329">
        <v>2</v>
      </c>
      <c r="CK329">
        <v>7</v>
      </c>
      <c r="CL329">
        <v>1</v>
      </c>
      <c r="CM329">
        <v>3</v>
      </c>
      <c r="CN329">
        <v>1</v>
      </c>
      <c r="CO329">
        <v>1</v>
      </c>
      <c r="CP329">
        <v>1</v>
      </c>
      <c r="CQ329">
        <v>1</v>
      </c>
      <c r="CR329">
        <v>1</v>
      </c>
      <c r="CS329">
        <v>0</v>
      </c>
      <c r="CV329">
        <v>2</v>
      </c>
      <c r="CX329">
        <v>2</v>
      </c>
      <c r="CY329">
        <v>1</v>
      </c>
      <c r="CZ329">
        <v>1</v>
      </c>
      <c r="DA329">
        <v>2</v>
      </c>
      <c r="DB329">
        <v>1</v>
      </c>
      <c r="DC329">
        <v>11</v>
      </c>
      <c r="DD329">
        <v>1</v>
      </c>
      <c r="DE329">
        <v>1</v>
      </c>
      <c r="DF329">
        <v>2</v>
      </c>
      <c r="DH329">
        <v>0</v>
      </c>
      <c r="DI329">
        <v>0</v>
      </c>
      <c r="DJ329">
        <v>0</v>
      </c>
      <c r="DK329">
        <v>1</v>
      </c>
      <c r="DL329">
        <v>1</v>
      </c>
      <c r="DO329">
        <v>1</v>
      </c>
      <c r="DP329">
        <v>2</v>
      </c>
      <c r="DQ329">
        <v>8</v>
      </c>
      <c r="DR329">
        <v>6</v>
      </c>
      <c r="DW329">
        <v>1</v>
      </c>
      <c r="DX329">
        <v>8</v>
      </c>
      <c r="DY329">
        <v>1</v>
      </c>
      <c r="DZ329">
        <v>2</v>
      </c>
      <c r="EA329" t="s">
        <v>2936</v>
      </c>
      <c r="EB329">
        <v>721</v>
      </c>
      <c r="EC329">
        <v>12.02</v>
      </c>
      <c r="EE329">
        <v>2</v>
      </c>
      <c r="EF329">
        <v>1</v>
      </c>
      <c r="EG329" t="s">
        <v>820</v>
      </c>
      <c r="EI329">
        <v>1</v>
      </c>
      <c r="EJ329">
        <v>1</v>
      </c>
      <c r="EK329">
        <v>2</v>
      </c>
      <c r="EL329">
        <v>14</v>
      </c>
      <c r="EM329">
        <v>36</v>
      </c>
      <c r="ET329" t="s">
        <v>1690</v>
      </c>
      <c r="EU329" t="s">
        <v>201</v>
      </c>
      <c r="EV329" t="s">
        <v>202</v>
      </c>
      <c r="EZ329">
        <v>1945</v>
      </c>
      <c r="FA329" t="s">
        <v>2204</v>
      </c>
      <c r="FB329" t="s">
        <v>204</v>
      </c>
      <c r="FC329">
        <v>0</v>
      </c>
      <c r="FD329" t="s">
        <v>2429</v>
      </c>
      <c r="FE329" t="s">
        <v>2401</v>
      </c>
      <c r="FF329">
        <v>12</v>
      </c>
      <c r="FI329">
        <v>7.5</v>
      </c>
      <c r="FJ329">
        <v>4</v>
      </c>
      <c r="FK329" t="s">
        <v>2212</v>
      </c>
      <c r="FL329">
        <v>1.5</v>
      </c>
      <c r="FM329">
        <v>1</v>
      </c>
      <c r="FN329" t="s">
        <v>2221</v>
      </c>
      <c r="FO329">
        <v>1</v>
      </c>
      <c r="FP329">
        <v>0</v>
      </c>
      <c r="FQ329">
        <v>0</v>
      </c>
      <c r="FR329">
        <v>0</v>
      </c>
      <c r="FS329" t="s">
        <v>2214</v>
      </c>
    </row>
    <row r="330" spans="1:175" x14ac:dyDescent="0.3">
      <c r="A330">
        <v>13813</v>
      </c>
      <c r="B330" t="s">
        <v>2937</v>
      </c>
      <c r="C330" t="s">
        <v>194</v>
      </c>
      <c r="D330" t="s">
        <v>2938</v>
      </c>
      <c r="E330" t="s">
        <v>196</v>
      </c>
      <c r="F330" t="s">
        <v>202</v>
      </c>
      <c r="G330">
        <v>1</v>
      </c>
      <c r="H330">
        <v>1</v>
      </c>
      <c r="I330">
        <v>2</v>
      </c>
      <c r="J330">
        <v>2</v>
      </c>
      <c r="O330">
        <v>1</v>
      </c>
      <c r="P330">
        <v>0</v>
      </c>
      <c r="Q330">
        <v>1</v>
      </c>
      <c r="R330">
        <v>2</v>
      </c>
      <c r="U330">
        <v>2</v>
      </c>
      <c r="W330">
        <v>1</v>
      </c>
      <c r="Y330">
        <v>1</v>
      </c>
      <c r="Z330">
        <v>1</v>
      </c>
      <c r="AA330">
        <v>1</v>
      </c>
      <c r="AB330">
        <v>2013</v>
      </c>
      <c r="AC330">
        <v>1</v>
      </c>
      <c r="AD330">
        <v>1</v>
      </c>
      <c r="AE330">
        <v>4</v>
      </c>
      <c r="AF330">
        <v>5</v>
      </c>
      <c r="AG330">
        <v>1</v>
      </c>
      <c r="AV330">
        <v>2</v>
      </c>
      <c r="AX330">
        <v>9</v>
      </c>
      <c r="AY330">
        <v>-77</v>
      </c>
      <c r="AZ330">
        <v>1</v>
      </c>
      <c r="BA330">
        <v>0</v>
      </c>
      <c r="BB330">
        <v>1</v>
      </c>
      <c r="BC330">
        <v>15</v>
      </c>
      <c r="BD330">
        <v>2</v>
      </c>
      <c r="BE330">
        <v>2</v>
      </c>
      <c r="BY330">
        <v>2</v>
      </c>
      <c r="BZ330">
        <v>2</v>
      </c>
      <c r="CA330">
        <v>1</v>
      </c>
      <c r="CB330">
        <v>2</v>
      </c>
      <c r="CC330">
        <v>2</v>
      </c>
      <c r="CD330">
        <v>2</v>
      </c>
      <c r="CE330">
        <v>2</v>
      </c>
      <c r="CF330">
        <v>2</v>
      </c>
      <c r="CG330">
        <v>2</v>
      </c>
      <c r="CH330">
        <v>2</v>
      </c>
      <c r="CI330">
        <v>1</v>
      </c>
      <c r="CJ330">
        <v>2</v>
      </c>
      <c r="CK330">
        <v>5</v>
      </c>
      <c r="CL330">
        <v>6</v>
      </c>
      <c r="CM330">
        <v>6</v>
      </c>
      <c r="CN330">
        <v>1</v>
      </c>
      <c r="CO330">
        <v>1</v>
      </c>
      <c r="CP330">
        <v>1</v>
      </c>
      <c r="CQ330">
        <v>1</v>
      </c>
      <c r="CR330">
        <v>1</v>
      </c>
      <c r="CS330">
        <v>1</v>
      </c>
      <c r="CT330">
        <v>1</v>
      </c>
      <c r="CU330">
        <v>1</v>
      </c>
      <c r="CV330">
        <v>2</v>
      </c>
      <c r="CX330">
        <v>1</v>
      </c>
      <c r="CY330">
        <v>1</v>
      </c>
      <c r="CZ330">
        <v>1</v>
      </c>
      <c r="DA330">
        <v>3</v>
      </c>
      <c r="DB330">
        <v>1</v>
      </c>
      <c r="DC330">
        <v>6</v>
      </c>
      <c r="DD330">
        <v>6</v>
      </c>
      <c r="DE330">
        <v>1</v>
      </c>
      <c r="DF330">
        <v>2</v>
      </c>
      <c r="DG330">
        <v>2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1</v>
      </c>
      <c r="DN330">
        <v>1</v>
      </c>
      <c r="DO330">
        <v>1</v>
      </c>
      <c r="DP330">
        <v>2</v>
      </c>
      <c r="DQ330">
        <v>3</v>
      </c>
      <c r="DR330">
        <v>1</v>
      </c>
      <c r="DW330">
        <v>2</v>
      </c>
      <c r="DX330">
        <v>1</v>
      </c>
      <c r="DY330">
        <v>1</v>
      </c>
      <c r="DZ330">
        <v>1</v>
      </c>
      <c r="EA330" t="s">
        <v>528</v>
      </c>
      <c r="EB330">
        <v>1026</v>
      </c>
      <c r="EC330">
        <v>17.100000000000001</v>
      </c>
      <c r="EE330">
        <v>2</v>
      </c>
      <c r="EF330">
        <v>1</v>
      </c>
      <c r="EG330" t="s">
        <v>1851</v>
      </c>
      <c r="EI330">
        <v>1</v>
      </c>
      <c r="EJ330">
        <v>1</v>
      </c>
      <c r="EK330">
        <v>2</v>
      </c>
      <c r="EL330">
        <v>5</v>
      </c>
      <c r="EM330">
        <v>18</v>
      </c>
      <c r="ET330" t="s">
        <v>1690</v>
      </c>
      <c r="EU330" t="s">
        <v>201</v>
      </c>
      <c r="EV330" t="s">
        <v>202</v>
      </c>
      <c r="EZ330">
        <v>1752</v>
      </c>
      <c r="FA330" t="s">
        <v>2204</v>
      </c>
      <c r="FB330" t="s">
        <v>204</v>
      </c>
      <c r="FC330">
        <v>0</v>
      </c>
      <c r="FD330" t="s">
        <v>2429</v>
      </c>
      <c r="FE330" t="s">
        <v>2401</v>
      </c>
      <c r="FF330">
        <v>12</v>
      </c>
      <c r="FI330">
        <v>7.5</v>
      </c>
      <c r="FJ330">
        <v>4</v>
      </c>
      <c r="FK330" t="s">
        <v>2206</v>
      </c>
      <c r="FL330">
        <v>7.5</v>
      </c>
      <c r="FM330">
        <v>1</v>
      </c>
      <c r="FN330" t="s">
        <v>2213</v>
      </c>
      <c r="FO330">
        <v>0</v>
      </c>
      <c r="FP330">
        <v>1</v>
      </c>
      <c r="FQ330">
        <v>0</v>
      </c>
      <c r="FR330">
        <v>0</v>
      </c>
      <c r="FS330" t="s">
        <v>205</v>
      </c>
    </row>
    <row r="331" spans="1:175" x14ac:dyDescent="0.3">
      <c r="A331">
        <v>13843</v>
      </c>
      <c r="B331" t="s">
        <v>2939</v>
      </c>
      <c r="C331" t="s">
        <v>194</v>
      </c>
      <c r="D331" t="s">
        <v>2940</v>
      </c>
      <c r="E331" t="s">
        <v>299</v>
      </c>
      <c r="F331" t="s">
        <v>202</v>
      </c>
      <c r="G331">
        <v>1</v>
      </c>
      <c r="H331">
        <v>1</v>
      </c>
      <c r="I331">
        <v>2</v>
      </c>
      <c r="J331">
        <v>2</v>
      </c>
      <c r="O331">
        <v>1</v>
      </c>
      <c r="P331">
        <v>0</v>
      </c>
      <c r="Q331">
        <v>1</v>
      </c>
      <c r="R331">
        <v>2</v>
      </c>
      <c r="U331">
        <v>2</v>
      </c>
      <c r="W331">
        <v>1</v>
      </c>
      <c r="Y331">
        <v>1</v>
      </c>
      <c r="Z331">
        <v>1</v>
      </c>
      <c r="AA331">
        <v>1</v>
      </c>
      <c r="AB331">
        <v>2011</v>
      </c>
      <c r="AC331">
        <v>4</v>
      </c>
      <c r="AD331">
        <v>1</v>
      </c>
      <c r="AE331">
        <v>3</v>
      </c>
      <c r="AF331">
        <v>5</v>
      </c>
      <c r="AG331">
        <v>1</v>
      </c>
      <c r="AV331">
        <v>1</v>
      </c>
      <c r="AX331">
        <v>2</v>
      </c>
      <c r="AY331">
        <v>1</v>
      </c>
      <c r="BB331">
        <v>1</v>
      </c>
      <c r="BC331">
        <v>0</v>
      </c>
      <c r="BD331">
        <v>1</v>
      </c>
      <c r="BY331">
        <v>1</v>
      </c>
      <c r="BZ331">
        <v>1</v>
      </c>
      <c r="CA331">
        <v>1</v>
      </c>
      <c r="CB331">
        <v>-98</v>
      </c>
      <c r="CC331">
        <v>1</v>
      </c>
      <c r="CD331">
        <v>2</v>
      </c>
      <c r="CE331">
        <v>1</v>
      </c>
      <c r="CF331">
        <v>1</v>
      </c>
      <c r="CG331">
        <v>3</v>
      </c>
      <c r="CH331">
        <v>3</v>
      </c>
      <c r="CI331">
        <v>2</v>
      </c>
      <c r="CJ331">
        <v>2</v>
      </c>
      <c r="CK331">
        <v>7</v>
      </c>
      <c r="CL331">
        <v>3</v>
      </c>
      <c r="CM331">
        <v>1</v>
      </c>
      <c r="CN331">
        <v>1</v>
      </c>
      <c r="CO331">
        <v>1</v>
      </c>
      <c r="CP331">
        <v>1</v>
      </c>
      <c r="CQ331">
        <v>1</v>
      </c>
      <c r="CR331">
        <v>1</v>
      </c>
      <c r="CS331">
        <v>1</v>
      </c>
      <c r="CT331">
        <v>1</v>
      </c>
      <c r="CU331">
        <v>1</v>
      </c>
      <c r="CV331">
        <v>2</v>
      </c>
      <c r="CX331">
        <v>2</v>
      </c>
      <c r="CY331">
        <v>1</v>
      </c>
      <c r="CZ331">
        <v>1</v>
      </c>
      <c r="DA331">
        <v>4</v>
      </c>
      <c r="DB331">
        <v>1</v>
      </c>
      <c r="DC331">
        <v>10</v>
      </c>
      <c r="DD331">
        <v>6</v>
      </c>
      <c r="DE331">
        <v>1</v>
      </c>
      <c r="DF331">
        <v>7</v>
      </c>
      <c r="DH331">
        <v>3</v>
      </c>
      <c r="DI331">
        <v>2</v>
      </c>
      <c r="DJ331">
        <v>0</v>
      </c>
      <c r="DK331">
        <v>0</v>
      </c>
      <c r="DL331">
        <v>2</v>
      </c>
      <c r="DO331">
        <v>1</v>
      </c>
      <c r="DP331">
        <v>2</v>
      </c>
      <c r="DQ331">
        <v>4</v>
      </c>
      <c r="DR331">
        <v>1</v>
      </c>
      <c r="DW331">
        <v>2</v>
      </c>
      <c r="DX331">
        <v>4</v>
      </c>
      <c r="DY331">
        <v>1</v>
      </c>
      <c r="DZ331">
        <v>1</v>
      </c>
      <c r="EA331" t="s">
        <v>262</v>
      </c>
      <c r="EB331">
        <v>710</v>
      </c>
      <c r="EC331">
        <v>11.83</v>
      </c>
      <c r="EE331">
        <v>2</v>
      </c>
      <c r="EF331">
        <v>1</v>
      </c>
      <c r="EG331" t="s">
        <v>601</v>
      </c>
      <c r="EI331">
        <v>1</v>
      </c>
      <c r="EJ331">
        <v>1</v>
      </c>
      <c r="EK331">
        <v>2</v>
      </c>
      <c r="EL331">
        <v>7</v>
      </c>
      <c r="EM331">
        <v>22</v>
      </c>
      <c r="ET331" t="s">
        <v>1690</v>
      </c>
      <c r="EU331" t="s">
        <v>201</v>
      </c>
      <c r="EV331" t="s">
        <v>202</v>
      </c>
      <c r="EZ331">
        <v>2037</v>
      </c>
      <c r="FA331" t="s">
        <v>2204</v>
      </c>
      <c r="FB331" t="s">
        <v>204</v>
      </c>
      <c r="FC331">
        <v>0</v>
      </c>
      <c r="FD331" t="s">
        <v>2400</v>
      </c>
      <c r="FE331" t="s">
        <v>2401</v>
      </c>
      <c r="FF331">
        <v>12</v>
      </c>
      <c r="FI331">
        <v>7.5</v>
      </c>
      <c r="FJ331">
        <v>4</v>
      </c>
      <c r="FK331" t="s">
        <v>2206</v>
      </c>
      <c r="FL331">
        <v>3.5</v>
      </c>
      <c r="FM331">
        <v>0</v>
      </c>
      <c r="FN331" t="s">
        <v>2207</v>
      </c>
      <c r="FO331">
        <v>0</v>
      </c>
      <c r="FP331">
        <v>1</v>
      </c>
      <c r="FQ331">
        <v>0</v>
      </c>
      <c r="FR331">
        <v>0</v>
      </c>
      <c r="FS331" t="s">
        <v>2182</v>
      </c>
    </row>
    <row r="332" spans="1:175" x14ac:dyDescent="0.3">
      <c r="A332">
        <v>14016</v>
      </c>
      <c r="B332" t="s">
        <v>2941</v>
      </c>
      <c r="C332" t="s">
        <v>194</v>
      </c>
      <c r="D332" t="s">
        <v>2942</v>
      </c>
      <c r="E332" t="s">
        <v>196</v>
      </c>
      <c r="F332" t="s">
        <v>202</v>
      </c>
      <c r="G332">
        <v>1</v>
      </c>
      <c r="H332">
        <v>1</v>
      </c>
      <c r="I332">
        <v>2</v>
      </c>
      <c r="J332">
        <v>2</v>
      </c>
      <c r="O332">
        <v>1</v>
      </c>
      <c r="P332">
        <v>0</v>
      </c>
      <c r="Q332">
        <v>1</v>
      </c>
      <c r="R332">
        <v>2</v>
      </c>
      <c r="U332">
        <v>1</v>
      </c>
      <c r="W332">
        <v>1</v>
      </c>
      <c r="Y332">
        <v>1</v>
      </c>
      <c r="Z332">
        <v>1</v>
      </c>
      <c r="AA332">
        <v>1</v>
      </c>
      <c r="AB332">
        <v>2011</v>
      </c>
      <c r="AC332">
        <v>2</v>
      </c>
      <c r="AD332">
        <v>4</v>
      </c>
      <c r="AE332">
        <v>-99</v>
      </c>
      <c r="AF332">
        <v>-98</v>
      </c>
      <c r="AG332">
        <v>1</v>
      </c>
      <c r="AV332">
        <v>1</v>
      </c>
      <c r="AX332">
        <v>2</v>
      </c>
      <c r="AY332">
        <v>-77</v>
      </c>
      <c r="AZ332">
        <v>-98</v>
      </c>
      <c r="BB332">
        <v>-98</v>
      </c>
      <c r="BD332">
        <v>2</v>
      </c>
      <c r="BE332">
        <v>2</v>
      </c>
      <c r="BY332">
        <v>2</v>
      </c>
      <c r="BZ332">
        <v>1</v>
      </c>
      <c r="CA332">
        <v>1</v>
      </c>
      <c r="CB332">
        <v>2</v>
      </c>
      <c r="CC332">
        <v>2</v>
      </c>
      <c r="CD332">
        <v>2</v>
      </c>
      <c r="CE332">
        <v>2</v>
      </c>
      <c r="CF332">
        <v>1</v>
      </c>
      <c r="CG332">
        <v>-98</v>
      </c>
      <c r="CH332">
        <v>1</v>
      </c>
      <c r="CI332">
        <v>1</v>
      </c>
      <c r="CJ332">
        <v>2</v>
      </c>
      <c r="CK332">
        <v>7</v>
      </c>
      <c r="CL332">
        <v>1</v>
      </c>
      <c r="CM332">
        <v>1</v>
      </c>
      <c r="CN332">
        <v>1</v>
      </c>
      <c r="CO332">
        <v>1</v>
      </c>
      <c r="CP332">
        <v>1</v>
      </c>
      <c r="CQ332">
        <v>1</v>
      </c>
      <c r="CR332">
        <v>1</v>
      </c>
      <c r="CS332">
        <v>0</v>
      </c>
      <c r="CV332">
        <v>2</v>
      </c>
      <c r="CX332">
        <v>2</v>
      </c>
      <c r="CY332">
        <v>1</v>
      </c>
      <c r="CZ332">
        <v>1</v>
      </c>
      <c r="DA332">
        <v>4</v>
      </c>
      <c r="DB332">
        <v>1</v>
      </c>
      <c r="DC332">
        <v>7</v>
      </c>
      <c r="DD332">
        <v>-97</v>
      </c>
      <c r="DE332">
        <v>1</v>
      </c>
      <c r="DF332">
        <v>3</v>
      </c>
      <c r="DH332">
        <v>2</v>
      </c>
      <c r="DI332">
        <v>0</v>
      </c>
      <c r="DJ332">
        <v>0</v>
      </c>
      <c r="DK332">
        <v>1</v>
      </c>
      <c r="DO332">
        <v>2</v>
      </c>
      <c r="DP332">
        <v>2</v>
      </c>
      <c r="DQ332">
        <v>6</v>
      </c>
      <c r="DR332">
        <v>2</v>
      </c>
      <c r="DW332">
        <v>2</v>
      </c>
      <c r="DX332">
        <v>1</v>
      </c>
      <c r="DY332">
        <v>1</v>
      </c>
      <c r="DZ332">
        <v>2</v>
      </c>
      <c r="EA332" t="s">
        <v>229</v>
      </c>
      <c r="EB332">
        <v>1057</v>
      </c>
      <c r="EC332">
        <v>17.62</v>
      </c>
      <c r="EE332">
        <v>2</v>
      </c>
      <c r="EF332">
        <v>1</v>
      </c>
      <c r="EG332" t="s">
        <v>1018</v>
      </c>
      <c r="EI332">
        <v>1</v>
      </c>
      <c r="EJ332">
        <v>1</v>
      </c>
      <c r="EK332">
        <v>2</v>
      </c>
      <c r="EL332">
        <v>5</v>
      </c>
      <c r="EM332">
        <v>18</v>
      </c>
      <c r="ET332" t="s">
        <v>1690</v>
      </c>
      <c r="EU332" t="s">
        <v>201</v>
      </c>
      <c r="EV332" t="s">
        <v>202</v>
      </c>
      <c r="EZ332">
        <v>1752</v>
      </c>
      <c r="FA332" t="s">
        <v>2204</v>
      </c>
      <c r="FB332" t="s">
        <v>204</v>
      </c>
      <c r="FC332">
        <v>0</v>
      </c>
      <c r="FD332" t="s">
        <v>2400</v>
      </c>
      <c r="FE332" t="s">
        <v>2401</v>
      </c>
      <c r="FF332">
        <v>12</v>
      </c>
      <c r="FK332" t="s">
        <v>2233</v>
      </c>
      <c r="FM332">
        <v>1</v>
      </c>
      <c r="FN332" t="s">
        <v>2213</v>
      </c>
      <c r="FO332">
        <v>0</v>
      </c>
      <c r="FP332">
        <v>1</v>
      </c>
      <c r="FQ332">
        <v>0</v>
      </c>
      <c r="FR332">
        <v>0</v>
      </c>
      <c r="FS332" t="s">
        <v>2182</v>
      </c>
    </row>
    <row r="333" spans="1:175" x14ac:dyDescent="0.3">
      <c r="A333">
        <v>14198</v>
      </c>
      <c r="B333" t="s">
        <v>2117</v>
      </c>
      <c r="C333" t="s">
        <v>194</v>
      </c>
      <c r="D333" t="s">
        <v>2118</v>
      </c>
      <c r="E333" t="s">
        <v>221</v>
      </c>
      <c r="F333" t="s">
        <v>202</v>
      </c>
      <c r="G333">
        <v>1</v>
      </c>
      <c r="H333">
        <v>1</v>
      </c>
      <c r="I333">
        <v>2</v>
      </c>
      <c r="J333">
        <v>1</v>
      </c>
      <c r="K333">
        <v>2</v>
      </c>
      <c r="O333">
        <v>1</v>
      </c>
      <c r="P333">
        <v>1</v>
      </c>
      <c r="Q333">
        <v>2</v>
      </c>
      <c r="R333">
        <v>2</v>
      </c>
      <c r="U333">
        <v>2</v>
      </c>
      <c r="W333">
        <v>1</v>
      </c>
      <c r="Y333">
        <v>1</v>
      </c>
      <c r="Z333">
        <v>1</v>
      </c>
      <c r="AA333">
        <v>1</v>
      </c>
      <c r="AB333">
        <v>2011</v>
      </c>
      <c r="AC333">
        <v>6</v>
      </c>
      <c r="AD333">
        <v>1</v>
      </c>
      <c r="AE333">
        <v>4</v>
      </c>
      <c r="AF333">
        <v>5</v>
      </c>
      <c r="AG333">
        <v>1</v>
      </c>
      <c r="AV333">
        <v>4</v>
      </c>
      <c r="AX333">
        <v>4</v>
      </c>
      <c r="AY333">
        <v>2</v>
      </c>
      <c r="BB333">
        <v>1</v>
      </c>
      <c r="BC333">
        <v>0</v>
      </c>
      <c r="BD333">
        <v>2</v>
      </c>
      <c r="BE333">
        <v>1</v>
      </c>
      <c r="BF333">
        <v>2</v>
      </c>
      <c r="BG333">
        <v>2</v>
      </c>
      <c r="BI333">
        <v>2</v>
      </c>
      <c r="BK333">
        <v>6</v>
      </c>
      <c r="BL333">
        <v>2</v>
      </c>
      <c r="BM333">
        <v>5</v>
      </c>
      <c r="BN333">
        <v>6</v>
      </c>
      <c r="BS333">
        <v>1</v>
      </c>
      <c r="BU333">
        <v>1</v>
      </c>
      <c r="BV333">
        <v>4</v>
      </c>
      <c r="BX333">
        <v>3</v>
      </c>
      <c r="BY333">
        <v>1</v>
      </c>
      <c r="BZ333">
        <v>1</v>
      </c>
      <c r="CA333">
        <v>1</v>
      </c>
      <c r="CB333">
        <v>-98</v>
      </c>
      <c r="CC333">
        <v>1</v>
      </c>
      <c r="CD333">
        <v>2</v>
      </c>
      <c r="CE333">
        <v>1</v>
      </c>
      <c r="CF333">
        <v>1</v>
      </c>
      <c r="CG333">
        <v>1</v>
      </c>
      <c r="CH333">
        <v>1</v>
      </c>
      <c r="CI333">
        <v>1</v>
      </c>
      <c r="CJ333">
        <v>2</v>
      </c>
      <c r="CK333">
        <v>7</v>
      </c>
      <c r="CL333">
        <v>1</v>
      </c>
      <c r="CM333">
        <v>3</v>
      </c>
      <c r="CN333">
        <v>1</v>
      </c>
      <c r="CO333">
        <v>1</v>
      </c>
      <c r="CP333">
        <v>1</v>
      </c>
      <c r="CQ333">
        <v>1</v>
      </c>
      <c r="CR333">
        <v>1</v>
      </c>
      <c r="CS333">
        <v>1</v>
      </c>
      <c r="CT333">
        <v>1</v>
      </c>
      <c r="CU333">
        <v>1</v>
      </c>
      <c r="CV333">
        <v>2</v>
      </c>
      <c r="CX333">
        <v>2</v>
      </c>
      <c r="CY333">
        <v>1</v>
      </c>
      <c r="CZ333">
        <v>1</v>
      </c>
      <c r="DA333">
        <v>4</v>
      </c>
      <c r="DB333">
        <v>1</v>
      </c>
      <c r="DC333">
        <v>3</v>
      </c>
      <c r="DD333">
        <v>4</v>
      </c>
      <c r="DE333">
        <v>1</v>
      </c>
      <c r="DF333">
        <v>3</v>
      </c>
      <c r="DH333">
        <v>0</v>
      </c>
      <c r="DI333">
        <v>2</v>
      </c>
      <c r="DJ333">
        <v>0</v>
      </c>
      <c r="DK333">
        <v>0</v>
      </c>
      <c r="DL333">
        <v>1</v>
      </c>
      <c r="DO333">
        <v>2</v>
      </c>
      <c r="DP333">
        <v>1</v>
      </c>
      <c r="DQ333">
        <v>6</v>
      </c>
      <c r="DR333">
        <v>2</v>
      </c>
      <c r="DW333">
        <v>2</v>
      </c>
      <c r="DX333">
        <v>8</v>
      </c>
      <c r="DY333">
        <v>1</v>
      </c>
      <c r="DZ333">
        <v>1</v>
      </c>
      <c r="EA333" t="s">
        <v>2119</v>
      </c>
      <c r="EB333">
        <v>1035</v>
      </c>
      <c r="EC333">
        <v>17.25</v>
      </c>
      <c r="EE333">
        <v>2</v>
      </c>
      <c r="EF333">
        <v>1</v>
      </c>
      <c r="EG333" t="s">
        <v>500</v>
      </c>
      <c r="EI333">
        <v>1</v>
      </c>
      <c r="EJ333">
        <v>1</v>
      </c>
      <c r="EK333">
        <v>3</v>
      </c>
      <c r="EL333">
        <v>4</v>
      </c>
      <c r="EM333">
        <v>17</v>
      </c>
      <c r="ET333" t="s">
        <v>1690</v>
      </c>
      <c r="EU333" t="s">
        <v>201</v>
      </c>
      <c r="EV333" t="s">
        <v>202</v>
      </c>
      <c r="EZ333">
        <v>1286</v>
      </c>
      <c r="FA333" t="s">
        <v>237</v>
      </c>
      <c r="FB333" t="s">
        <v>204</v>
      </c>
      <c r="FC333">
        <v>0</v>
      </c>
      <c r="FD333" t="s">
        <v>2452</v>
      </c>
      <c r="FE333" t="s">
        <v>2401</v>
      </c>
      <c r="FF333">
        <v>12</v>
      </c>
      <c r="FI333">
        <v>7.5</v>
      </c>
      <c r="FJ333">
        <v>4</v>
      </c>
      <c r="FK333" t="s">
        <v>2206</v>
      </c>
      <c r="FL333">
        <v>7.5</v>
      </c>
      <c r="FM333">
        <v>1</v>
      </c>
      <c r="FN333" t="s">
        <v>2221</v>
      </c>
      <c r="FO333">
        <v>0</v>
      </c>
      <c r="FP333">
        <v>1</v>
      </c>
      <c r="FQ333">
        <v>0</v>
      </c>
      <c r="FR333">
        <v>0</v>
      </c>
      <c r="FS333" t="s">
        <v>2182</v>
      </c>
    </row>
    <row r="334" spans="1:175" x14ac:dyDescent="0.3">
      <c r="A334">
        <v>14237</v>
      </c>
      <c r="B334" t="s">
        <v>2943</v>
      </c>
      <c r="C334" t="s">
        <v>194</v>
      </c>
      <c r="D334" t="s">
        <v>2944</v>
      </c>
      <c r="E334" t="s">
        <v>227</v>
      </c>
      <c r="F334" t="s">
        <v>202</v>
      </c>
      <c r="G334">
        <v>1</v>
      </c>
      <c r="H334">
        <v>1</v>
      </c>
      <c r="I334">
        <v>2</v>
      </c>
      <c r="J334">
        <v>2</v>
      </c>
      <c r="O334">
        <v>1</v>
      </c>
      <c r="P334">
        <v>0</v>
      </c>
      <c r="Q334">
        <v>1</v>
      </c>
      <c r="R334">
        <v>2</v>
      </c>
      <c r="U334">
        <v>2</v>
      </c>
      <c r="W334">
        <v>1</v>
      </c>
      <c r="Y334">
        <v>1</v>
      </c>
      <c r="Z334">
        <v>1</v>
      </c>
      <c r="AA334">
        <v>-98</v>
      </c>
      <c r="AC334">
        <v>2</v>
      </c>
      <c r="AD334">
        <v>4</v>
      </c>
      <c r="AE334">
        <v>1</v>
      </c>
      <c r="AF334">
        <v>2</v>
      </c>
      <c r="AG334">
        <v>2</v>
      </c>
      <c r="AH334">
        <v>2</v>
      </c>
      <c r="AJ334">
        <v>8</v>
      </c>
      <c r="AK334">
        <v>1</v>
      </c>
      <c r="AL334">
        <v>2</v>
      </c>
      <c r="AR334">
        <v>1</v>
      </c>
      <c r="AU334">
        <v>3</v>
      </c>
      <c r="AV334">
        <v>1</v>
      </c>
      <c r="AX334">
        <v>4</v>
      </c>
      <c r="AY334">
        <v>-77</v>
      </c>
      <c r="BB334">
        <v>1</v>
      </c>
      <c r="BC334">
        <v>10</v>
      </c>
      <c r="BD334">
        <v>2</v>
      </c>
      <c r="BE334">
        <v>2</v>
      </c>
      <c r="BY334">
        <v>1</v>
      </c>
      <c r="BZ334">
        <v>1</v>
      </c>
      <c r="CA334">
        <v>1</v>
      </c>
      <c r="CB334">
        <v>2</v>
      </c>
      <c r="CC334">
        <v>2</v>
      </c>
      <c r="CD334">
        <v>2</v>
      </c>
      <c r="CE334">
        <v>2</v>
      </c>
      <c r="CF334">
        <v>2</v>
      </c>
      <c r="CG334">
        <v>1</v>
      </c>
      <c r="CH334">
        <v>1</v>
      </c>
      <c r="CI334">
        <v>1</v>
      </c>
      <c r="CJ334">
        <v>2</v>
      </c>
      <c r="CK334">
        <v>7</v>
      </c>
      <c r="CL334">
        <v>1</v>
      </c>
      <c r="CM334">
        <v>1</v>
      </c>
      <c r="CN334">
        <v>1</v>
      </c>
      <c r="CO334">
        <v>2</v>
      </c>
      <c r="CP334">
        <v>1</v>
      </c>
      <c r="CQ334">
        <v>2</v>
      </c>
      <c r="CR334">
        <v>1</v>
      </c>
      <c r="CS334">
        <v>0</v>
      </c>
      <c r="CV334">
        <v>2</v>
      </c>
      <c r="CX334">
        <v>2</v>
      </c>
      <c r="CY334">
        <v>1</v>
      </c>
      <c r="CZ334">
        <v>1</v>
      </c>
      <c r="DA334">
        <v>3</v>
      </c>
      <c r="DB334">
        <v>1</v>
      </c>
      <c r="DC334">
        <v>32</v>
      </c>
      <c r="DD334">
        <v>4</v>
      </c>
      <c r="DE334">
        <v>1</v>
      </c>
      <c r="DF334">
        <v>2</v>
      </c>
      <c r="DG334">
        <v>2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2</v>
      </c>
      <c r="DO334">
        <v>1</v>
      </c>
      <c r="DP334">
        <v>1</v>
      </c>
      <c r="DQ334">
        <v>7</v>
      </c>
      <c r="DR334">
        <v>1</v>
      </c>
      <c r="DW334">
        <v>2</v>
      </c>
      <c r="DX334">
        <v>8</v>
      </c>
      <c r="DY334">
        <v>1</v>
      </c>
      <c r="DZ334">
        <v>2</v>
      </c>
      <c r="EA334" t="s">
        <v>463</v>
      </c>
      <c r="EB334">
        <v>855</v>
      </c>
      <c r="EC334">
        <v>14.25</v>
      </c>
      <c r="EE334">
        <v>2</v>
      </c>
      <c r="EF334">
        <v>1</v>
      </c>
      <c r="EG334" t="s">
        <v>1843</v>
      </c>
      <c r="EI334">
        <v>1</v>
      </c>
      <c r="EJ334">
        <v>1</v>
      </c>
      <c r="EK334">
        <v>2</v>
      </c>
      <c r="EL334">
        <v>6</v>
      </c>
      <c r="EM334">
        <v>20</v>
      </c>
      <c r="ET334" t="s">
        <v>1690</v>
      </c>
      <c r="EU334" t="s">
        <v>201</v>
      </c>
      <c r="EV334" t="s">
        <v>202</v>
      </c>
      <c r="EZ334">
        <v>1240</v>
      </c>
      <c r="FA334" t="s">
        <v>2204</v>
      </c>
      <c r="FB334" t="s">
        <v>204</v>
      </c>
      <c r="FC334">
        <v>0</v>
      </c>
      <c r="FD334" t="s">
        <v>2400</v>
      </c>
      <c r="FE334" t="s">
        <v>2407</v>
      </c>
      <c r="FF334">
        <v>12</v>
      </c>
      <c r="FG334">
        <v>1</v>
      </c>
      <c r="FH334">
        <v>12</v>
      </c>
      <c r="FI334">
        <v>25</v>
      </c>
      <c r="FJ334">
        <v>2</v>
      </c>
      <c r="FK334" t="s">
        <v>2233</v>
      </c>
      <c r="FL334">
        <v>0.5</v>
      </c>
      <c r="FM334">
        <v>1</v>
      </c>
      <c r="FN334" t="s">
        <v>2213</v>
      </c>
      <c r="FO334">
        <v>1</v>
      </c>
      <c r="FP334">
        <v>0</v>
      </c>
      <c r="FQ334">
        <v>0</v>
      </c>
      <c r="FR334">
        <v>0</v>
      </c>
      <c r="FS334" t="s">
        <v>2182</v>
      </c>
    </row>
    <row r="335" spans="1:175" x14ac:dyDescent="0.3">
      <c r="A335">
        <v>14320</v>
      </c>
      <c r="B335" t="s">
        <v>1730</v>
      </c>
      <c r="C335" t="s">
        <v>212</v>
      </c>
      <c r="D335" t="s">
        <v>1731</v>
      </c>
      <c r="E335" t="s">
        <v>214</v>
      </c>
      <c r="F335" t="s">
        <v>202</v>
      </c>
      <c r="G335">
        <v>1</v>
      </c>
      <c r="H335">
        <v>1</v>
      </c>
      <c r="I335">
        <v>2</v>
      </c>
      <c r="J335">
        <v>1</v>
      </c>
      <c r="K335">
        <v>2</v>
      </c>
      <c r="O335">
        <v>1</v>
      </c>
      <c r="P335">
        <v>1</v>
      </c>
      <c r="Q335">
        <v>2</v>
      </c>
      <c r="R335">
        <v>2</v>
      </c>
      <c r="U335">
        <v>2</v>
      </c>
      <c r="W335">
        <v>1</v>
      </c>
      <c r="Y335">
        <v>1</v>
      </c>
      <c r="Z335">
        <v>1</v>
      </c>
      <c r="AA335">
        <v>1</v>
      </c>
      <c r="AB335">
        <v>2009</v>
      </c>
      <c r="AC335">
        <v>1</v>
      </c>
      <c r="AD335">
        <v>1</v>
      </c>
      <c r="AE335">
        <v>-98</v>
      </c>
      <c r="AF335">
        <v>4</v>
      </c>
      <c r="AG335">
        <v>1</v>
      </c>
      <c r="AV335">
        <v>2</v>
      </c>
      <c r="AX335">
        <v>8</v>
      </c>
      <c r="AY335">
        <v>-77</v>
      </c>
      <c r="BD335">
        <v>2</v>
      </c>
      <c r="BE335">
        <v>2</v>
      </c>
      <c r="BF335">
        <v>1</v>
      </c>
      <c r="BG335">
        <v>1</v>
      </c>
      <c r="BH335">
        <v>2</v>
      </c>
      <c r="BI335">
        <v>1</v>
      </c>
      <c r="BJ335">
        <v>1</v>
      </c>
      <c r="BK335">
        <v>6</v>
      </c>
      <c r="BL335">
        <v>3</v>
      </c>
      <c r="BM335">
        <v>1</v>
      </c>
      <c r="BS335">
        <v>1</v>
      </c>
      <c r="BU335">
        <v>2</v>
      </c>
      <c r="BW335">
        <v>3</v>
      </c>
      <c r="BX335">
        <v>3</v>
      </c>
      <c r="BY335">
        <v>1</v>
      </c>
      <c r="BZ335">
        <v>1</v>
      </c>
      <c r="CA335">
        <v>1</v>
      </c>
      <c r="CB335">
        <v>2</v>
      </c>
      <c r="CC335">
        <v>2</v>
      </c>
      <c r="CD335">
        <v>2</v>
      </c>
      <c r="CE335">
        <v>2</v>
      </c>
      <c r="CF335">
        <v>2</v>
      </c>
      <c r="CG335">
        <v>1</v>
      </c>
      <c r="CH335">
        <v>1</v>
      </c>
      <c r="CI335">
        <v>1</v>
      </c>
      <c r="CJ335">
        <v>2</v>
      </c>
      <c r="CK335">
        <v>7</v>
      </c>
      <c r="CL335">
        <v>1</v>
      </c>
      <c r="CM335">
        <v>1</v>
      </c>
      <c r="CN335">
        <v>1</v>
      </c>
      <c r="CO335">
        <v>1</v>
      </c>
      <c r="CP335">
        <v>1</v>
      </c>
      <c r="CQ335">
        <v>1</v>
      </c>
      <c r="CR335">
        <v>1</v>
      </c>
      <c r="CS335">
        <v>0</v>
      </c>
      <c r="CV335">
        <v>2</v>
      </c>
      <c r="CX335">
        <v>2</v>
      </c>
      <c r="CY335">
        <v>1</v>
      </c>
      <c r="CZ335">
        <v>1</v>
      </c>
      <c r="DA335">
        <v>4</v>
      </c>
      <c r="DB335">
        <v>1</v>
      </c>
      <c r="DC335">
        <v>15</v>
      </c>
      <c r="DD335">
        <v>5</v>
      </c>
      <c r="DE335">
        <v>1</v>
      </c>
      <c r="DF335">
        <v>4</v>
      </c>
      <c r="DH335">
        <v>1</v>
      </c>
      <c r="DI335">
        <v>0</v>
      </c>
      <c r="DJ335">
        <v>1</v>
      </c>
      <c r="DK335">
        <v>0</v>
      </c>
      <c r="DL335">
        <v>1</v>
      </c>
      <c r="DM335">
        <v>1</v>
      </c>
      <c r="DO335">
        <v>1</v>
      </c>
      <c r="DP335">
        <v>1</v>
      </c>
      <c r="DQ335">
        <v>8</v>
      </c>
      <c r="DR335">
        <v>1</v>
      </c>
      <c r="DW335">
        <v>2</v>
      </c>
      <c r="DX335">
        <v>-98</v>
      </c>
      <c r="DY335">
        <v>1</v>
      </c>
      <c r="DZ335">
        <v>2</v>
      </c>
      <c r="EA335" t="s">
        <v>1732</v>
      </c>
      <c r="EB335">
        <v>844</v>
      </c>
      <c r="EC335">
        <v>14.07</v>
      </c>
      <c r="EE335">
        <v>2</v>
      </c>
      <c r="EF335">
        <v>1</v>
      </c>
      <c r="EG335" t="s">
        <v>529</v>
      </c>
      <c r="EI335">
        <v>1</v>
      </c>
      <c r="EJ335">
        <v>1</v>
      </c>
      <c r="EK335">
        <v>3</v>
      </c>
      <c r="EL335">
        <v>8</v>
      </c>
      <c r="EM335">
        <v>25</v>
      </c>
      <c r="ET335" t="s">
        <v>1690</v>
      </c>
      <c r="EU335" t="s">
        <v>201</v>
      </c>
      <c r="EV335" t="s">
        <v>202</v>
      </c>
      <c r="EZ335">
        <v>1418</v>
      </c>
      <c r="FA335" t="s">
        <v>237</v>
      </c>
      <c r="FB335" t="s">
        <v>204</v>
      </c>
      <c r="FC335">
        <v>0</v>
      </c>
      <c r="FD335" t="s">
        <v>2429</v>
      </c>
      <c r="FE335" t="s">
        <v>2401</v>
      </c>
      <c r="FF335">
        <v>12</v>
      </c>
      <c r="FI335">
        <v>12.5</v>
      </c>
      <c r="FJ335">
        <v>4</v>
      </c>
      <c r="FK335" t="s">
        <v>2206</v>
      </c>
      <c r="FM335">
        <v>1</v>
      </c>
      <c r="FN335" t="s">
        <v>2213</v>
      </c>
      <c r="FO335">
        <v>0</v>
      </c>
      <c r="FP335">
        <v>1</v>
      </c>
      <c r="FQ335">
        <v>0</v>
      </c>
      <c r="FR335">
        <v>0</v>
      </c>
      <c r="FS335" t="s">
        <v>205</v>
      </c>
    </row>
    <row r="336" spans="1:175" x14ac:dyDescent="0.3">
      <c r="A336">
        <v>14363</v>
      </c>
      <c r="B336" t="s">
        <v>2945</v>
      </c>
      <c r="C336" t="s">
        <v>212</v>
      </c>
      <c r="D336" t="s">
        <v>2946</v>
      </c>
      <c r="E336" t="s">
        <v>309</v>
      </c>
      <c r="F336" t="s">
        <v>202</v>
      </c>
      <c r="G336">
        <v>1</v>
      </c>
      <c r="H336">
        <v>1</v>
      </c>
      <c r="I336">
        <v>2</v>
      </c>
      <c r="J336">
        <v>2</v>
      </c>
      <c r="O336">
        <v>1</v>
      </c>
      <c r="P336">
        <v>0</v>
      </c>
      <c r="Q336">
        <v>1</v>
      </c>
      <c r="R336">
        <v>3</v>
      </c>
      <c r="T336">
        <v>2</v>
      </c>
      <c r="U336">
        <v>3</v>
      </c>
      <c r="V336">
        <v>4</v>
      </c>
      <c r="W336">
        <v>3</v>
      </c>
      <c r="X336">
        <v>2</v>
      </c>
      <c r="Y336">
        <v>1</v>
      </c>
      <c r="Z336">
        <v>1</v>
      </c>
      <c r="AA336">
        <v>1</v>
      </c>
      <c r="AB336">
        <v>2011</v>
      </c>
      <c r="AC336">
        <v>1</v>
      </c>
      <c r="AD336">
        <v>1</v>
      </c>
      <c r="AE336">
        <v>2</v>
      </c>
      <c r="AF336">
        <v>5</v>
      </c>
      <c r="AG336">
        <v>2</v>
      </c>
      <c r="AH336">
        <v>2</v>
      </c>
      <c r="AJ336">
        <v>4</v>
      </c>
      <c r="AK336">
        <v>1</v>
      </c>
      <c r="AR336">
        <v>1</v>
      </c>
      <c r="AU336">
        <v>5</v>
      </c>
      <c r="AV336">
        <v>4</v>
      </c>
      <c r="AX336">
        <v>3</v>
      </c>
      <c r="AY336">
        <v>-77</v>
      </c>
      <c r="BB336">
        <v>1</v>
      </c>
      <c r="BC336">
        <v>0</v>
      </c>
      <c r="BD336">
        <v>2</v>
      </c>
      <c r="BE336">
        <v>1</v>
      </c>
      <c r="BY336">
        <v>1</v>
      </c>
      <c r="BZ336">
        <v>1</v>
      </c>
      <c r="CA336">
        <v>1</v>
      </c>
      <c r="CB336">
        <v>1</v>
      </c>
      <c r="CC336">
        <v>2</v>
      </c>
      <c r="CD336">
        <v>2</v>
      </c>
      <c r="CE336">
        <v>2</v>
      </c>
      <c r="CF336">
        <v>2</v>
      </c>
      <c r="CG336">
        <v>1</v>
      </c>
      <c r="CH336">
        <v>1</v>
      </c>
      <c r="CI336">
        <v>1</v>
      </c>
      <c r="CJ336">
        <v>1</v>
      </c>
      <c r="CK336">
        <v>5</v>
      </c>
      <c r="CL336">
        <v>5</v>
      </c>
      <c r="CM336">
        <v>1</v>
      </c>
      <c r="CN336">
        <v>1</v>
      </c>
      <c r="CO336">
        <v>5</v>
      </c>
      <c r="CP336">
        <v>1</v>
      </c>
      <c r="CQ336">
        <v>5</v>
      </c>
      <c r="CR336">
        <v>1</v>
      </c>
      <c r="CS336">
        <v>3</v>
      </c>
      <c r="CT336">
        <v>1</v>
      </c>
      <c r="CU336">
        <v>3</v>
      </c>
      <c r="CV336">
        <v>2</v>
      </c>
      <c r="CX336">
        <v>2</v>
      </c>
      <c r="CY336">
        <v>1</v>
      </c>
      <c r="CZ336">
        <v>1</v>
      </c>
      <c r="DA336">
        <v>5</v>
      </c>
      <c r="DB336">
        <v>1</v>
      </c>
      <c r="DC336">
        <v>10</v>
      </c>
      <c r="DD336">
        <v>6</v>
      </c>
      <c r="DE336">
        <v>1</v>
      </c>
      <c r="DF336">
        <v>2</v>
      </c>
      <c r="DH336">
        <v>0</v>
      </c>
      <c r="DI336">
        <v>0</v>
      </c>
      <c r="DJ336">
        <v>0</v>
      </c>
      <c r="DK336">
        <v>0</v>
      </c>
      <c r="DL336">
        <v>2</v>
      </c>
      <c r="DO336">
        <v>1</v>
      </c>
      <c r="DP336">
        <v>2</v>
      </c>
      <c r="DQ336">
        <v>5</v>
      </c>
      <c r="DR336">
        <v>2</v>
      </c>
      <c r="DW336">
        <v>1</v>
      </c>
      <c r="DX336">
        <v>8</v>
      </c>
      <c r="DY336">
        <v>1</v>
      </c>
      <c r="DZ336">
        <v>1</v>
      </c>
      <c r="EA336" t="s">
        <v>2947</v>
      </c>
      <c r="EB336">
        <v>984</v>
      </c>
      <c r="EC336">
        <v>16.399999999999999</v>
      </c>
      <c r="EE336">
        <v>2</v>
      </c>
      <c r="EF336">
        <v>1</v>
      </c>
      <c r="EG336" t="s">
        <v>534</v>
      </c>
      <c r="EI336">
        <v>1</v>
      </c>
      <c r="EJ336">
        <v>1</v>
      </c>
      <c r="EK336">
        <v>2</v>
      </c>
      <c r="EL336">
        <v>9</v>
      </c>
      <c r="EM336">
        <v>26</v>
      </c>
      <c r="ET336" t="s">
        <v>1690</v>
      </c>
      <c r="EU336" t="s">
        <v>201</v>
      </c>
      <c r="EV336" t="s">
        <v>202</v>
      </c>
      <c r="EZ336">
        <v>2522</v>
      </c>
      <c r="FA336" t="s">
        <v>2204</v>
      </c>
      <c r="FB336" t="s">
        <v>204</v>
      </c>
      <c r="FC336">
        <v>0</v>
      </c>
      <c r="FD336" t="s">
        <v>2452</v>
      </c>
      <c r="FE336" t="s">
        <v>2407</v>
      </c>
      <c r="FF336">
        <v>12</v>
      </c>
      <c r="FG336">
        <v>1</v>
      </c>
      <c r="FH336">
        <v>12</v>
      </c>
      <c r="FI336">
        <v>7.5</v>
      </c>
      <c r="FJ336">
        <v>4</v>
      </c>
      <c r="FK336" t="s">
        <v>2206</v>
      </c>
      <c r="FL336">
        <v>1.5</v>
      </c>
      <c r="FM336">
        <v>1</v>
      </c>
      <c r="FN336" t="s">
        <v>2221</v>
      </c>
      <c r="FO336">
        <v>0</v>
      </c>
      <c r="FP336">
        <v>1</v>
      </c>
      <c r="FQ336">
        <v>0</v>
      </c>
      <c r="FR336">
        <v>0</v>
      </c>
      <c r="FS336" t="s">
        <v>2182</v>
      </c>
    </row>
    <row r="337" spans="1:175" x14ac:dyDescent="0.3">
      <c r="A337">
        <v>14965</v>
      </c>
      <c r="B337" t="s">
        <v>1754</v>
      </c>
      <c r="C337" t="s">
        <v>194</v>
      </c>
      <c r="D337" t="s">
        <v>1755</v>
      </c>
      <c r="E337" t="s">
        <v>227</v>
      </c>
      <c r="F337" t="s">
        <v>202</v>
      </c>
      <c r="G337">
        <v>1</v>
      </c>
      <c r="H337">
        <v>1</v>
      </c>
      <c r="I337">
        <v>2</v>
      </c>
      <c r="J337">
        <v>1</v>
      </c>
      <c r="K337">
        <v>2</v>
      </c>
      <c r="O337">
        <v>1</v>
      </c>
      <c r="P337">
        <v>1</v>
      </c>
      <c r="Q337">
        <v>2</v>
      </c>
      <c r="R337">
        <v>2</v>
      </c>
      <c r="U337">
        <v>1</v>
      </c>
      <c r="W337">
        <v>1</v>
      </c>
      <c r="Y337">
        <v>1</v>
      </c>
      <c r="Z337">
        <v>1</v>
      </c>
      <c r="AA337">
        <v>1</v>
      </c>
      <c r="AB337">
        <v>2008</v>
      </c>
      <c r="AC337">
        <v>2</v>
      </c>
      <c r="AD337">
        <v>4</v>
      </c>
      <c r="AE337">
        <v>1</v>
      </c>
      <c r="AF337">
        <v>4</v>
      </c>
      <c r="AG337">
        <v>2</v>
      </c>
      <c r="AH337">
        <v>1</v>
      </c>
      <c r="AI337">
        <v>10</v>
      </c>
      <c r="AK337">
        <v>4</v>
      </c>
      <c r="AR337">
        <v>1</v>
      </c>
      <c r="AU337">
        <v>5</v>
      </c>
      <c r="AV337">
        <v>2</v>
      </c>
      <c r="AX337">
        <v>1</v>
      </c>
      <c r="AY337">
        <v>2</v>
      </c>
      <c r="BB337">
        <v>1</v>
      </c>
      <c r="BC337">
        <v>0</v>
      </c>
      <c r="BD337">
        <v>2</v>
      </c>
      <c r="BE337">
        <v>2</v>
      </c>
      <c r="BF337">
        <v>1</v>
      </c>
      <c r="BG337">
        <v>1</v>
      </c>
      <c r="BH337">
        <v>1</v>
      </c>
      <c r="BJ337">
        <v>2</v>
      </c>
      <c r="BK337">
        <v>5</v>
      </c>
      <c r="BL337">
        <v>2</v>
      </c>
      <c r="BS337">
        <v>2</v>
      </c>
      <c r="BT337">
        <v>2</v>
      </c>
      <c r="BU337">
        <v>2</v>
      </c>
      <c r="BW337">
        <v>1</v>
      </c>
      <c r="BX337">
        <v>1</v>
      </c>
      <c r="BY337">
        <v>1</v>
      </c>
      <c r="BZ337">
        <v>1</v>
      </c>
      <c r="CA337">
        <v>1</v>
      </c>
      <c r="CB337">
        <v>2</v>
      </c>
      <c r="CC337">
        <v>2</v>
      </c>
      <c r="CD337">
        <v>2</v>
      </c>
      <c r="CE337">
        <v>2</v>
      </c>
      <c r="CF337">
        <v>1</v>
      </c>
      <c r="CG337">
        <v>1</v>
      </c>
      <c r="CH337">
        <v>1</v>
      </c>
      <c r="CI337">
        <v>1</v>
      </c>
      <c r="CJ337">
        <v>2</v>
      </c>
      <c r="CK337">
        <v>4</v>
      </c>
      <c r="CL337">
        <v>1</v>
      </c>
      <c r="CM337">
        <v>3</v>
      </c>
      <c r="CN337">
        <v>1</v>
      </c>
      <c r="CO337">
        <v>2</v>
      </c>
      <c r="CP337">
        <v>1</v>
      </c>
      <c r="CQ337">
        <v>2</v>
      </c>
      <c r="CR337">
        <v>1</v>
      </c>
      <c r="CS337">
        <v>1</v>
      </c>
      <c r="CT337">
        <v>1</v>
      </c>
      <c r="CU337">
        <v>1</v>
      </c>
      <c r="CV337">
        <v>2</v>
      </c>
      <c r="CX337">
        <v>2</v>
      </c>
      <c r="CY337">
        <v>1</v>
      </c>
      <c r="CZ337">
        <v>1</v>
      </c>
      <c r="DA337">
        <v>2</v>
      </c>
      <c r="DB337">
        <v>1</v>
      </c>
      <c r="DC337">
        <v>15</v>
      </c>
      <c r="DD337">
        <v>2</v>
      </c>
      <c r="DE337">
        <v>1</v>
      </c>
      <c r="DF337">
        <v>2</v>
      </c>
      <c r="DG337">
        <v>2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1</v>
      </c>
      <c r="DN337">
        <v>1</v>
      </c>
      <c r="DO337">
        <v>1</v>
      </c>
      <c r="DP337">
        <v>2</v>
      </c>
      <c r="DQ337">
        <v>6</v>
      </c>
      <c r="DR337">
        <v>1</v>
      </c>
      <c r="DW337">
        <v>2</v>
      </c>
      <c r="DX337">
        <v>5</v>
      </c>
      <c r="DY337">
        <v>1</v>
      </c>
      <c r="DZ337">
        <v>2</v>
      </c>
      <c r="EA337" t="s">
        <v>1756</v>
      </c>
      <c r="EB337">
        <v>1070</v>
      </c>
      <c r="EC337">
        <v>17.829999999999998</v>
      </c>
      <c r="EE337">
        <v>2</v>
      </c>
      <c r="EF337">
        <v>1</v>
      </c>
      <c r="EG337" t="s">
        <v>500</v>
      </c>
      <c r="EI337">
        <v>1</v>
      </c>
      <c r="EJ337">
        <v>1</v>
      </c>
      <c r="EK337">
        <v>3</v>
      </c>
      <c r="EL337">
        <v>6</v>
      </c>
      <c r="EM337">
        <v>21</v>
      </c>
      <c r="ET337" t="s">
        <v>1742</v>
      </c>
      <c r="EU337" t="s">
        <v>201</v>
      </c>
      <c r="EV337" t="s">
        <v>202</v>
      </c>
      <c r="EZ337">
        <v>1240</v>
      </c>
      <c r="FA337" t="s">
        <v>237</v>
      </c>
      <c r="FB337" t="s">
        <v>204</v>
      </c>
      <c r="FC337">
        <v>0</v>
      </c>
      <c r="FD337" t="s">
        <v>2429</v>
      </c>
      <c r="FE337" t="s">
        <v>2407</v>
      </c>
      <c r="FF337">
        <v>10</v>
      </c>
      <c r="FG337">
        <v>1</v>
      </c>
      <c r="FH337">
        <v>10</v>
      </c>
      <c r="FI337">
        <v>12.5</v>
      </c>
      <c r="FJ337">
        <v>4</v>
      </c>
      <c r="FK337" t="s">
        <v>2233</v>
      </c>
      <c r="FL337">
        <v>0.5</v>
      </c>
      <c r="FM337">
        <v>1</v>
      </c>
      <c r="FN337" t="s">
        <v>2213</v>
      </c>
      <c r="FO337">
        <v>1</v>
      </c>
      <c r="FP337">
        <v>0</v>
      </c>
      <c r="FQ337">
        <v>0</v>
      </c>
      <c r="FR337">
        <v>0</v>
      </c>
      <c r="FS337" t="s">
        <v>2214</v>
      </c>
    </row>
    <row r="338" spans="1:175" x14ac:dyDescent="0.3">
      <c r="A338">
        <v>14993</v>
      </c>
      <c r="B338" t="s">
        <v>2948</v>
      </c>
      <c r="C338" t="s">
        <v>194</v>
      </c>
      <c r="D338" t="s">
        <v>2949</v>
      </c>
      <c r="E338" t="s">
        <v>221</v>
      </c>
      <c r="F338" t="s">
        <v>202</v>
      </c>
      <c r="G338">
        <v>1</v>
      </c>
      <c r="H338">
        <v>1</v>
      </c>
      <c r="I338">
        <v>2</v>
      </c>
      <c r="J338">
        <v>2</v>
      </c>
      <c r="O338">
        <v>1</v>
      </c>
      <c r="P338">
        <v>0</v>
      </c>
      <c r="Q338">
        <v>1</v>
      </c>
      <c r="R338">
        <v>2</v>
      </c>
      <c r="U338">
        <v>2</v>
      </c>
      <c r="W338">
        <v>1</v>
      </c>
      <c r="Y338">
        <v>1</v>
      </c>
      <c r="Z338">
        <v>1</v>
      </c>
      <c r="AA338">
        <v>-98</v>
      </c>
      <c r="AC338">
        <v>2</v>
      </c>
      <c r="AD338">
        <v>3</v>
      </c>
      <c r="AE338">
        <v>-98</v>
      </c>
      <c r="AF338">
        <v>3</v>
      </c>
      <c r="AG338">
        <v>1</v>
      </c>
      <c r="AV338">
        <v>2</v>
      </c>
      <c r="AX338">
        <v>4</v>
      </c>
      <c r="AY338">
        <v>-77</v>
      </c>
      <c r="BB338">
        <v>1</v>
      </c>
      <c r="BC338">
        <v>0</v>
      </c>
      <c r="BD338">
        <v>2</v>
      </c>
      <c r="BE338">
        <v>1</v>
      </c>
      <c r="BY338">
        <v>1</v>
      </c>
      <c r="BZ338">
        <v>2</v>
      </c>
      <c r="CA338">
        <v>1</v>
      </c>
      <c r="CB338">
        <v>2</v>
      </c>
      <c r="CC338">
        <v>2</v>
      </c>
      <c r="CD338">
        <v>2</v>
      </c>
      <c r="CE338">
        <v>2</v>
      </c>
      <c r="CF338">
        <v>1</v>
      </c>
      <c r="CG338">
        <v>2</v>
      </c>
      <c r="CH338">
        <v>1</v>
      </c>
      <c r="CI338">
        <v>1</v>
      </c>
      <c r="CJ338">
        <v>1</v>
      </c>
      <c r="CK338">
        <v>1</v>
      </c>
      <c r="CL338">
        <v>1</v>
      </c>
      <c r="CM338">
        <v>2</v>
      </c>
      <c r="CN338">
        <v>1</v>
      </c>
      <c r="CO338">
        <v>1</v>
      </c>
      <c r="CP338">
        <v>1</v>
      </c>
      <c r="CQ338">
        <v>1</v>
      </c>
      <c r="CR338">
        <v>1</v>
      </c>
      <c r="CS338">
        <v>0</v>
      </c>
      <c r="CV338">
        <v>2</v>
      </c>
      <c r="CX338">
        <v>2</v>
      </c>
      <c r="CY338">
        <v>1</v>
      </c>
      <c r="CZ338">
        <v>1</v>
      </c>
      <c r="DA338">
        <v>4</v>
      </c>
      <c r="DB338">
        <v>1</v>
      </c>
      <c r="DC338">
        <v>27</v>
      </c>
      <c r="DD338">
        <v>1</v>
      </c>
      <c r="DE338">
        <v>1</v>
      </c>
      <c r="DF338">
        <v>5</v>
      </c>
      <c r="DH338">
        <v>1</v>
      </c>
      <c r="DI338">
        <v>2</v>
      </c>
      <c r="DJ338">
        <v>0</v>
      </c>
      <c r="DK338">
        <v>0</v>
      </c>
      <c r="DL338">
        <v>2</v>
      </c>
      <c r="DO338">
        <v>1</v>
      </c>
      <c r="DP338">
        <v>1</v>
      </c>
      <c r="DQ338">
        <v>5</v>
      </c>
      <c r="DR338">
        <v>6</v>
      </c>
      <c r="DW338">
        <v>1</v>
      </c>
      <c r="DX338">
        <v>-98</v>
      </c>
      <c r="DY338">
        <v>1</v>
      </c>
      <c r="DZ338">
        <v>2</v>
      </c>
      <c r="EA338" t="s">
        <v>2950</v>
      </c>
      <c r="EB338">
        <v>617</v>
      </c>
      <c r="EC338">
        <v>10.28</v>
      </c>
      <c r="EE338">
        <v>2</v>
      </c>
      <c r="EF338">
        <v>1</v>
      </c>
      <c r="EG338" t="s">
        <v>936</v>
      </c>
      <c r="EI338">
        <v>1</v>
      </c>
      <c r="EJ338">
        <v>1</v>
      </c>
      <c r="EK338">
        <v>2</v>
      </c>
      <c r="EL338">
        <v>4</v>
      </c>
      <c r="EM338">
        <v>16</v>
      </c>
      <c r="ET338" t="s">
        <v>1742</v>
      </c>
      <c r="EU338" t="s">
        <v>201</v>
      </c>
      <c r="EV338" t="s">
        <v>202</v>
      </c>
      <c r="EZ338">
        <v>1286</v>
      </c>
      <c r="FA338" t="s">
        <v>2204</v>
      </c>
      <c r="FB338" t="s">
        <v>204</v>
      </c>
      <c r="FC338">
        <v>0</v>
      </c>
      <c r="FD338" t="s">
        <v>2429</v>
      </c>
      <c r="FE338" t="s">
        <v>2401</v>
      </c>
      <c r="FF338">
        <v>12</v>
      </c>
      <c r="FI338">
        <v>17.5</v>
      </c>
      <c r="FJ338">
        <v>3</v>
      </c>
      <c r="FK338" t="s">
        <v>2220</v>
      </c>
      <c r="FM338">
        <v>1</v>
      </c>
      <c r="FN338" t="s">
        <v>2221</v>
      </c>
      <c r="FO338">
        <v>1</v>
      </c>
      <c r="FP338">
        <v>0</v>
      </c>
      <c r="FQ338">
        <v>0</v>
      </c>
      <c r="FR338">
        <v>0</v>
      </c>
      <c r="FS338" t="s">
        <v>2182</v>
      </c>
    </row>
    <row r="339" spans="1:175" x14ac:dyDescent="0.3">
      <c r="A339">
        <v>15055</v>
      </c>
      <c r="B339" t="s">
        <v>1760</v>
      </c>
      <c r="C339" t="s">
        <v>212</v>
      </c>
      <c r="D339" t="s">
        <v>1761</v>
      </c>
      <c r="E339" t="s">
        <v>214</v>
      </c>
      <c r="F339" t="s">
        <v>202</v>
      </c>
      <c r="G339">
        <v>1</v>
      </c>
      <c r="H339">
        <v>1</v>
      </c>
      <c r="I339">
        <v>2</v>
      </c>
      <c r="J339">
        <v>1</v>
      </c>
      <c r="K339">
        <v>2</v>
      </c>
      <c r="O339">
        <v>1</v>
      </c>
      <c r="P339">
        <v>1</v>
      </c>
      <c r="Q339">
        <v>2</v>
      </c>
      <c r="R339">
        <v>2</v>
      </c>
      <c r="U339">
        <v>2</v>
      </c>
      <c r="W339">
        <v>1</v>
      </c>
      <c r="Y339">
        <v>1</v>
      </c>
      <c r="Z339">
        <v>1</v>
      </c>
      <c r="AA339">
        <v>1</v>
      </c>
      <c r="AB339">
        <v>2013</v>
      </c>
      <c r="AC339">
        <v>2</v>
      </c>
      <c r="AD339">
        <v>2</v>
      </c>
      <c r="AE339">
        <v>2</v>
      </c>
      <c r="AF339">
        <v>4</v>
      </c>
      <c r="AG339">
        <v>1</v>
      </c>
      <c r="AV339">
        <v>2</v>
      </c>
      <c r="AX339">
        <v>6</v>
      </c>
      <c r="AY339">
        <v>2</v>
      </c>
      <c r="AZ339">
        <v>1</v>
      </c>
      <c r="BA339">
        <v>50</v>
      </c>
      <c r="BD339">
        <v>2</v>
      </c>
      <c r="BE339">
        <v>2</v>
      </c>
      <c r="BF339">
        <v>1</v>
      </c>
      <c r="BG339">
        <v>1</v>
      </c>
      <c r="BH339">
        <v>1</v>
      </c>
      <c r="BJ339">
        <v>1</v>
      </c>
      <c r="BK339">
        <v>5</v>
      </c>
      <c r="BL339">
        <v>-77</v>
      </c>
      <c r="BS339">
        <v>1</v>
      </c>
      <c r="BU339">
        <v>1</v>
      </c>
      <c r="BV339">
        <v>2</v>
      </c>
      <c r="BX339">
        <v>1</v>
      </c>
      <c r="BY339">
        <v>2</v>
      </c>
      <c r="BZ339">
        <v>2</v>
      </c>
      <c r="CA339">
        <v>2</v>
      </c>
      <c r="CB339">
        <v>2</v>
      </c>
      <c r="CC339">
        <v>1</v>
      </c>
      <c r="CD339">
        <v>2</v>
      </c>
      <c r="CE339">
        <v>2</v>
      </c>
      <c r="CF339">
        <v>2</v>
      </c>
      <c r="CG339">
        <v>2</v>
      </c>
      <c r="CH339">
        <v>2</v>
      </c>
      <c r="CI339">
        <v>2</v>
      </c>
      <c r="CJ339">
        <v>2</v>
      </c>
      <c r="CK339">
        <v>1</v>
      </c>
      <c r="CL339">
        <v>1</v>
      </c>
      <c r="CM339">
        <v>1</v>
      </c>
      <c r="CN339">
        <v>1</v>
      </c>
      <c r="CO339">
        <v>2</v>
      </c>
      <c r="CP339">
        <v>1</v>
      </c>
      <c r="CQ339">
        <v>2</v>
      </c>
      <c r="CR339">
        <v>1</v>
      </c>
      <c r="CS339">
        <v>0</v>
      </c>
      <c r="CV339">
        <v>2</v>
      </c>
      <c r="CX339">
        <v>1</v>
      </c>
      <c r="CY339">
        <v>1</v>
      </c>
      <c r="CZ339">
        <v>1</v>
      </c>
      <c r="DA339">
        <v>2</v>
      </c>
      <c r="DB339">
        <v>1</v>
      </c>
      <c r="DC339">
        <v>4</v>
      </c>
      <c r="DD339">
        <v>-97</v>
      </c>
      <c r="DE339">
        <v>1</v>
      </c>
      <c r="DF339">
        <v>6</v>
      </c>
      <c r="DH339">
        <v>2</v>
      </c>
      <c r="DI339">
        <v>2</v>
      </c>
      <c r="DJ339">
        <v>0</v>
      </c>
      <c r="DK339">
        <v>1</v>
      </c>
      <c r="DL339">
        <v>1</v>
      </c>
      <c r="DO339">
        <v>2</v>
      </c>
      <c r="DP339">
        <v>2</v>
      </c>
      <c r="DQ339">
        <v>4</v>
      </c>
      <c r="DR339">
        <v>6</v>
      </c>
      <c r="DW339">
        <v>1</v>
      </c>
      <c r="DX339">
        <v>1</v>
      </c>
      <c r="DY339">
        <v>2</v>
      </c>
      <c r="DZ339">
        <v>2</v>
      </c>
      <c r="EA339" t="s">
        <v>1762</v>
      </c>
      <c r="EB339">
        <v>1038</v>
      </c>
      <c r="EC339">
        <v>17.3</v>
      </c>
      <c r="EE339">
        <v>2</v>
      </c>
      <c r="EF339">
        <v>1</v>
      </c>
      <c r="EG339" t="s">
        <v>562</v>
      </c>
      <c r="EI339">
        <v>1</v>
      </c>
      <c r="EJ339">
        <v>1</v>
      </c>
      <c r="EK339">
        <v>3</v>
      </c>
      <c r="EL339">
        <v>8</v>
      </c>
      <c r="EM339">
        <v>25</v>
      </c>
      <c r="ET339" t="s">
        <v>1742</v>
      </c>
      <c r="EU339" t="s">
        <v>201</v>
      </c>
      <c r="EV339" t="s">
        <v>1763</v>
      </c>
      <c r="EZ339">
        <v>1418</v>
      </c>
      <c r="FA339" t="s">
        <v>237</v>
      </c>
      <c r="FB339" t="s">
        <v>204</v>
      </c>
      <c r="FC339">
        <v>0</v>
      </c>
      <c r="FD339" t="s">
        <v>2429</v>
      </c>
      <c r="FE339" t="s">
        <v>2401</v>
      </c>
      <c r="FF339">
        <v>12</v>
      </c>
      <c r="FI339">
        <v>12.5</v>
      </c>
      <c r="FJ339">
        <v>4</v>
      </c>
      <c r="FK339" t="s">
        <v>2212</v>
      </c>
      <c r="FL339">
        <v>1.5</v>
      </c>
      <c r="FM339">
        <v>1</v>
      </c>
      <c r="FN339" t="s">
        <v>2213</v>
      </c>
      <c r="FO339">
        <v>0</v>
      </c>
      <c r="FP339">
        <v>1</v>
      </c>
      <c r="FQ339">
        <v>0</v>
      </c>
      <c r="FR339">
        <v>0</v>
      </c>
      <c r="FS339" t="s">
        <v>205</v>
      </c>
    </row>
    <row r="340" spans="1:175" x14ac:dyDescent="0.3">
      <c r="A340">
        <v>15159</v>
      </c>
      <c r="B340" t="s">
        <v>2951</v>
      </c>
      <c r="C340" t="s">
        <v>212</v>
      </c>
      <c r="D340" t="s">
        <v>2952</v>
      </c>
      <c r="E340" t="s">
        <v>293</v>
      </c>
      <c r="F340" t="s">
        <v>202</v>
      </c>
      <c r="G340">
        <v>1</v>
      </c>
      <c r="H340">
        <v>1</v>
      </c>
      <c r="I340">
        <v>2</v>
      </c>
      <c r="J340">
        <v>2</v>
      </c>
      <c r="O340">
        <v>1</v>
      </c>
      <c r="P340">
        <v>0</v>
      </c>
      <c r="Q340">
        <v>1</v>
      </c>
      <c r="R340">
        <v>2</v>
      </c>
      <c r="U340">
        <v>1</v>
      </c>
      <c r="W340">
        <v>1</v>
      </c>
      <c r="Y340">
        <v>1</v>
      </c>
      <c r="Z340">
        <v>1</v>
      </c>
      <c r="AA340">
        <v>-98</v>
      </c>
      <c r="AC340">
        <v>2</v>
      </c>
      <c r="AD340">
        <v>3</v>
      </c>
      <c r="AE340">
        <v>1</v>
      </c>
      <c r="AF340">
        <v>2</v>
      </c>
      <c r="AG340">
        <v>1</v>
      </c>
      <c r="AV340">
        <v>2</v>
      </c>
      <c r="AX340">
        <v>4</v>
      </c>
      <c r="AY340">
        <v>2</v>
      </c>
      <c r="BB340">
        <v>-98</v>
      </c>
      <c r="BD340">
        <v>2</v>
      </c>
      <c r="BE340">
        <v>1</v>
      </c>
      <c r="BY340">
        <v>2</v>
      </c>
      <c r="BZ340">
        <v>2</v>
      </c>
      <c r="CA340">
        <v>1</v>
      </c>
      <c r="CB340">
        <v>2</v>
      </c>
      <c r="CC340">
        <v>2</v>
      </c>
      <c r="CD340">
        <v>2</v>
      </c>
      <c r="CE340">
        <v>2</v>
      </c>
      <c r="CF340">
        <v>1</v>
      </c>
      <c r="CG340">
        <v>2</v>
      </c>
      <c r="CH340">
        <v>2</v>
      </c>
      <c r="CI340">
        <v>2</v>
      </c>
      <c r="CJ340">
        <v>2</v>
      </c>
      <c r="CK340">
        <v>6</v>
      </c>
      <c r="CL340">
        <v>1</v>
      </c>
      <c r="CM340">
        <v>1</v>
      </c>
      <c r="CN340">
        <v>1</v>
      </c>
      <c r="CO340">
        <v>1</v>
      </c>
      <c r="CP340">
        <v>1</v>
      </c>
      <c r="CQ340">
        <v>1</v>
      </c>
      <c r="CR340">
        <v>1</v>
      </c>
      <c r="CS340">
        <v>0</v>
      </c>
      <c r="CV340">
        <v>2</v>
      </c>
      <c r="CX340">
        <v>2</v>
      </c>
      <c r="CY340">
        <v>1</v>
      </c>
      <c r="CZ340">
        <v>1</v>
      </c>
      <c r="DA340">
        <v>3</v>
      </c>
      <c r="DB340">
        <v>1</v>
      </c>
      <c r="DC340">
        <v>45</v>
      </c>
      <c r="DD340">
        <v>1</v>
      </c>
      <c r="DE340">
        <v>1</v>
      </c>
      <c r="DF340">
        <v>1</v>
      </c>
      <c r="DG340">
        <v>1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1</v>
      </c>
      <c r="DO340">
        <v>1</v>
      </c>
      <c r="DP340">
        <v>1</v>
      </c>
      <c r="DQ340">
        <v>7</v>
      </c>
      <c r="DR340">
        <v>1</v>
      </c>
      <c r="DW340">
        <v>2</v>
      </c>
      <c r="DX340">
        <v>6</v>
      </c>
      <c r="DY340">
        <v>1</v>
      </c>
      <c r="DZ340">
        <v>1</v>
      </c>
      <c r="EA340" t="s">
        <v>257</v>
      </c>
      <c r="EB340">
        <v>706</v>
      </c>
      <c r="EC340">
        <v>11.77</v>
      </c>
      <c r="EE340">
        <v>2</v>
      </c>
      <c r="EF340">
        <v>1</v>
      </c>
      <c r="EG340" t="s">
        <v>1858</v>
      </c>
      <c r="EI340">
        <v>1</v>
      </c>
      <c r="EJ340">
        <v>1</v>
      </c>
      <c r="EK340">
        <v>2</v>
      </c>
      <c r="EL340">
        <v>10</v>
      </c>
      <c r="EM340">
        <v>28</v>
      </c>
      <c r="ET340" t="s">
        <v>1742</v>
      </c>
      <c r="EU340" t="s">
        <v>201</v>
      </c>
      <c r="EV340" t="s">
        <v>202</v>
      </c>
      <c r="EZ340">
        <v>1747</v>
      </c>
      <c r="FA340" t="s">
        <v>2204</v>
      </c>
      <c r="FB340" t="s">
        <v>204</v>
      </c>
      <c r="FC340">
        <v>0</v>
      </c>
      <c r="FD340" t="s">
        <v>2429</v>
      </c>
      <c r="FE340" t="s">
        <v>2401</v>
      </c>
      <c r="FF340">
        <v>12</v>
      </c>
      <c r="FI340">
        <v>25</v>
      </c>
      <c r="FJ340">
        <v>2</v>
      </c>
      <c r="FK340" t="s">
        <v>2220</v>
      </c>
      <c r="FL340">
        <v>0.5</v>
      </c>
      <c r="FM340">
        <v>1</v>
      </c>
      <c r="FN340" t="s">
        <v>2221</v>
      </c>
      <c r="FO340">
        <v>1</v>
      </c>
      <c r="FP340">
        <v>0</v>
      </c>
      <c r="FQ340">
        <v>0</v>
      </c>
      <c r="FR340">
        <v>0</v>
      </c>
      <c r="FS340" t="s">
        <v>2182</v>
      </c>
    </row>
    <row r="341" spans="1:175" x14ac:dyDescent="0.3">
      <c r="A341">
        <v>15166</v>
      </c>
      <c r="B341" t="s">
        <v>1772</v>
      </c>
      <c r="C341" t="s">
        <v>194</v>
      </c>
      <c r="D341" t="s">
        <v>1773</v>
      </c>
      <c r="E341" t="s">
        <v>196</v>
      </c>
      <c r="F341" t="s">
        <v>202</v>
      </c>
      <c r="G341">
        <v>1</v>
      </c>
      <c r="H341">
        <v>1</v>
      </c>
      <c r="I341">
        <v>2</v>
      </c>
      <c r="J341">
        <v>1</v>
      </c>
      <c r="K341">
        <v>2</v>
      </c>
      <c r="O341">
        <v>1</v>
      </c>
      <c r="P341">
        <v>1</v>
      </c>
      <c r="Q341">
        <v>2</v>
      </c>
      <c r="R341">
        <v>3</v>
      </c>
      <c r="T341">
        <v>2</v>
      </c>
      <c r="U341">
        <v>2</v>
      </c>
      <c r="W341">
        <v>2</v>
      </c>
      <c r="Y341">
        <v>1</v>
      </c>
      <c r="Z341">
        <v>1</v>
      </c>
      <c r="AA341">
        <v>1</v>
      </c>
      <c r="AB341">
        <v>2011</v>
      </c>
      <c r="AC341">
        <v>4</v>
      </c>
      <c r="AD341">
        <v>3</v>
      </c>
      <c r="AE341">
        <v>1</v>
      </c>
      <c r="AF341">
        <v>3</v>
      </c>
      <c r="AG341">
        <v>1</v>
      </c>
      <c r="AV341">
        <v>2</v>
      </c>
      <c r="AX341">
        <v>1</v>
      </c>
      <c r="AY341">
        <v>2</v>
      </c>
      <c r="BB341">
        <v>1</v>
      </c>
      <c r="BC341">
        <v>0</v>
      </c>
      <c r="BD341">
        <v>1</v>
      </c>
      <c r="BF341">
        <v>1</v>
      </c>
      <c r="BG341">
        <v>1</v>
      </c>
      <c r="BH341">
        <v>1</v>
      </c>
      <c r="BJ341">
        <v>1</v>
      </c>
      <c r="BK341">
        <v>5</v>
      </c>
      <c r="BL341">
        <v>-77</v>
      </c>
      <c r="BS341">
        <v>3</v>
      </c>
      <c r="BW341">
        <v>1</v>
      </c>
      <c r="BX341">
        <v>-99</v>
      </c>
      <c r="BY341">
        <v>1</v>
      </c>
      <c r="BZ341">
        <v>2</v>
      </c>
      <c r="CA341">
        <v>1</v>
      </c>
      <c r="CB341">
        <v>1</v>
      </c>
      <c r="CC341">
        <v>1</v>
      </c>
      <c r="CD341">
        <v>2</v>
      </c>
      <c r="CE341">
        <v>2</v>
      </c>
      <c r="CF341">
        <v>2</v>
      </c>
      <c r="CG341">
        <v>2</v>
      </c>
      <c r="CH341">
        <v>2</v>
      </c>
      <c r="CI341">
        <v>1</v>
      </c>
      <c r="CJ341">
        <v>3</v>
      </c>
      <c r="CK341">
        <v>5</v>
      </c>
      <c r="CL341">
        <v>2</v>
      </c>
      <c r="CM341">
        <v>1</v>
      </c>
      <c r="CN341">
        <v>1</v>
      </c>
      <c r="CO341">
        <v>2</v>
      </c>
      <c r="CP341">
        <v>1</v>
      </c>
      <c r="CQ341">
        <v>2</v>
      </c>
      <c r="CR341">
        <v>1</v>
      </c>
      <c r="CS341">
        <v>0</v>
      </c>
      <c r="CV341">
        <v>2</v>
      </c>
      <c r="CX341">
        <v>2</v>
      </c>
      <c r="CY341">
        <v>1</v>
      </c>
      <c r="CZ341">
        <v>1</v>
      </c>
      <c r="DA341">
        <v>3</v>
      </c>
      <c r="DB341">
        <v>1</v>
      </c>
      <c r="DC341">
        <v>38</v>
      </c>
      <c r="DD341">
        <v>1</v>
      </c>
      <c r="DE341">
        <v>1</v>
      </c>
      <c r="DF341">
        <v>5</v>
      </c>
      <c r="DH341">
        <v>2</v>
      </c>
      <c r="DI341">
        <v>1</v>
      </c>
      <c r="DJ341">
        <v>1</v>
      </c>
      <c r="DK341">
        <v>0</v>
      </c>
      <c r="DL341">
        <v>1</v>
      </c>
      <c r="DO341">
        <v>2</v>
      </c>
      <c r="DP341">
        <v>2</v>
      </c>
      <c r="DQ341">
        <v>5</v>
      </c>
      <c r="DR341">
        <v>1</v>
      </c>
      <c r="DW341">
        <v>2</v>
      </c>
      <c r="DX341">
        <v>1</v>
      </c>
      <c r="DY341">
        <v>1</v>
      </c>
      <c r="DZ341">
        <v>2</v>
      </c>
      <c r="EA341" t="s">
        <v>1774</v>
      </c>
      <c r="EB341">
        <v>795</v>
      </c>
      <c r="EC341">
        <v>13.25</v>
      </c>
      <c r="EE341">
        <v>2</v>
      </c>
      <c r="EF341">
        <v>1</v>
      </c>
      <c r="EG341" t="s">
        <v>619</v>
      </c>
      <c r="EI341">
        <v>1</v>
      </c>
      <c r="EJ341">
        <v>1</v>
      </c>
      <c r="EK341">
        <v>3</v>
      </c>
      <c r="EL341">
        <v>5</v>
      </c>
      <c r="EM341">
        <v>19</v>
      </c>
      <c r="ET341" t="s">
        <v>1742</v>
      </c>
      <c r="EU341" t="s">
        <v>201</v>
      </c>
      <c r="EV341" t="s">
        <v>202</v>
      </c>
      <c r="EZ341">
        <v>1752</v>
      </c>
      <c r="FA341" t="s">
        <v>237</v>
      </c>
      <c r="FB341" t="s">
        <v>204</v>
      </c>
      <c r="FC341">
        <v>0</v>
      </c>
      <c r="FD341" t="s">
        <v>2429</v>
      </c>
      <c r="FE341" t="s">
        <v>2401</v>
      </c>
      <c r="FF341">
        <v>12</v>
      </c>
      <c r="FI341">
        <v>17.5</v>
      </c>
      <c r="FJ341">
        <v>3</v>
      </c>
      <c r="FK341" t="s">
        <v>2220</v>
      </c>
      <c r="FL341">
        <v>0.5</v>
      </c>
      <c r="FM341">
        <v>0</v>
      </c>
      <c r="FN341" t="s">
        <v>2207</v>
      </c>
      <c r="FO341">
        <v>1</v>
      </c>
      <c r="FP341">
        <v>0</v>
      </c>
      <c r="FQ341">
        <v>0</v>
      </c>
      <c r="FR341">
        <v>0</v>
      </c>
      <c r="FS341" t="s">
        <v>2214</v>
      </c>
    </row>
    <row r="342" spans="1:175" x14ac:dyDescent="0.3">
      <c r="A342">
        <v>15235</v>
      </c>
      <c r="B342" t="s">
        <v>2953</v>
      </c>
      <c r="C342" t="s">
        <v>212</v>
      </c>
      <c r="D342" t="s">
        <v>2954</v>
      </c>
      <c r="E342" t="s">
        <v>293</v>
      </c>
      <c r="F342" t="s">
        <v>202</v>
      </c>
      <c r="G342">
        <v>1</v>
      </c>
      <c r="H342">
        <v>1</v>
      </c>
      <c r="I342">
        <v>2</v>
      </c>
      <c r="J342">
        <v>1</v>
      </c>
      <c r="K342">
        <v>2</v>
      </c>
      <c r="O342">
        <v>1</v>
      </c>
      <c r="P342">
        <v>1</v>
      </c>
      <c r="Q342">
        <v>2</v>
      </c>
      <c r="R342">
        <v>2</v>
      </c>
      <c r="U342">
        <v>2</v>
      </c>
      <c r="W342">
        <v>-98</v>
      </c>
      <c r="Y342">
        <v>1</v>
      </c>
      <c r="Z342">
        <v>1</v>
      </c>
      <c r="AA342">
        <v>1</v>
      </c>
      <c r="AB342">
        <v>2012</v>
      </c>
      <c r="AC342">
        <v>1</v>
      </c>
      <c r="AD342">
        <v>3</v>
      </c>
      <c r="AE342">
        <v>1</v>
      </c>
      <c r="AF342">
        <v>4</v>
      </c>
      <c r="AG342">
        <v>1</v>
      </c>
      <c r="AV342">
        <v>1</v>
      </c>
      <c r="AX342">
        <v>4</v>
      </c>
      <c r="AY342">
        <v>2</v>
      </c>
      <c r="BB342">
        <v>1</v>
      </c>
      <c r="BC342">
        <v>0</v>
      </c>
      <c r="BD342">
        <v>2</v>
      </c>
      <c r="BE342">
        <v>1</v>
      </c>
      <c r="BF342">
        <v>1</v>
      </c>
      <c r="BG342">
        <v>1</v>
      </c>
      <c r="BH342">
        <v>1</v>
      </c>
      <c r="BJ342">
        <v>1</v>
      </c>
      <c r="BK342">
        <v>-98</v>
      </c>
      <c r="BL342">
        <v>2</v>
      </c>
      <c r="BS342">
        <v>5</v>
      </c>
      <c r="BU342">
        <v>2</v>
      </c>
      <c r="BW342">
        <v>1</v>
      </c>
      <c r="BX342">
        <v>1</v>
      </c>
      <c r="BY342">
        <v>2</v>
      </c>
      <c r="BZ342">
        <v>1</v>
      </c>
      <c r="CA342">
        <v>1</v>
      </c>
      <c r="CB342">
        <v>2</v>
      </c>
      <c r="CC342">
        <v>1</v>
      </c>
      <c r="CD342">
        <v>2</v>
      </c>
      <c r="CE342">
        <v>2</v>
      </c>
      <c r="CF342">
        <v>1</v>
      </c>
      <c r="CG342">
        <v>2</v>
      </c>
      <c r="CH342">
        <v>1</v>
      </c>
      <c r="CI342">
        <v>2</v>
      </c>
      <c r="CJ342">
        <v>2</v>
      </c>
      <c r="CK342">
        <v>7</v>
      </c>
      <c r="CL342">
        <v>1</v>
      </c>
      <c r="CM342">
        <v>3</v>
      </c>
      <c r="CN342">
        <v>1</v>
      </c>
      <c r="CO342">
        <v>1</v>
      </c>
      <c r="CP342">
        <v>1</v>
      </c>
      <c r="CQ342">
        <v>1</v>
      </c>
      <c r="CR342">
        <v>1</v>
      </c>
      <c r="CS342">
        <v>0</v>
      </c>
      <c r="CV342">
        <v>2</v>
      </c>
      <c r="CX342">
        <v>2</v>
      </c>
      <c r="CY342">
        <v>1</v>
      </c>
      <c r="CZ342">
        <v>1</v>
      </c>
      <c r="DA342">
        <v>3</v>
      </c>
      <c r="DB342">
        <v>1</v>
      </c>
      <c r="DC342">
        <v>17</v>
      </c>
      <c r="DD342">
        <v>-98</v>
      </c>
      <c r="DE342">
        <v>-98</v>
      </c>
      <c r="DO342">
        <v>-98</v>
      </c>
      <c r="DP342">
        <v>-98</v>
      </c>
      <c r="DQ342">
        <v>-98</v>
      </c>
      <c r="DR342">
        <v>-98</v>
      </c>
      <c r="DW342">
        <v>-98</v>
      </c>
      <c r="DX342">
        <v>-98</v>
      </c>
      <c r="DY342">
        <v>-98</v>
      </c>
      <c r="DZ342">
        <v>1</v>
      </c>
      <c r="EA342" t="s">
        <v>229</v>
      </c>
      <c r="EB342">
        <v>796</v>
      </c>
      <c r="EC342">
        <v>13.27</v>
      </c>
      <c r="EE342">
        <v>2</v>
      </c>
      <c r="EF342">
        <v>1</v>
      </c>
      <c r="EG342" t="s">
        <v>1455</v>
      </c>
      <c r="EI342">
        <v>1</v>
      </c>
      <c r="EJ342">
        <v>1</v>
      </c>
      <c r="EK342">
        <v>3</v>
      </c>
      <c r="EL342">
        <v>10</v>
      </c>
      <c r="EM342">
        <v>29</v>
      </c>
      <c r="ET342" t="s">
        <v>1742</v>
      </c>
      <c r="EU342" t="s">
        <v>201</v>
      </c>
      <c r="EV342" t="s">
        <v>202</v>
      </c>
      <c r="EZ342">
        <v>1747</v>
      </c>
      <c r="FA342" t="s">
        <v>237</v>
      </c>
      <c r="FB342" t="s">
        <v>204</v>
      </c>
      <c r="FC342">
        <v>0</v>
      </c>
      <c r="FD342" t="s">
        <v>2400</v>
      </c>
      <c r="FE342" t="s">
        <v>2401</v>
      </c>
      <c r="FF342">
        <v>12</v>
      </c>
      <c r="FI342">
        <v>12.5</v>
      </c>
      <c r="FJ342">
        <v>4</v>
      </c>
      <c r="FK342" t="s">
        <v>2220</v>
      </c>
      <c r="FL342">
        <v>0.5</v>
      </c>
      <c r="FM342">
        <v>1</v>
      </c>
      <c r="FN342" t="s">
        <v>2221</v>
      </c>
      <c r="FO342">
        <v>1</v>
      </c>
      <c r="FP342">
        <v>0</v>
      </c>
      <c r="FQ342">
        <v>0</v>
      </c>
      <c r="FR342">
        <v>0</v>
      </c>
      <c r="FS342" t="s">
        <v>2182</v>
      </c>
    </row>
    <row r="343" spans="1:175" x14ac:dyDescent="0.3">
      <c r="A343">
        <v>15323</v>
      </c>
      <c r="B343" t="s">
        <v>1781</v>
      </c>
      <c r="C343" t="s">
        <v>194</v>
      </c>
      <c r="D343" t="s">
        <v>1782</v>
      </c>
      <c r="E343" t="s">
        <v>221</v>
      </c>
      <c r="F343" t="s">
        <v>202</v>
      </c>
      <c r="G343">
        <v>1</v>
      </c>
      <c r="H343">
        <v>1</v>
      </c>
      <c r="I343">
        <v>2</v>
      </c>
      <c r="J343">
        <v>1</v>
      </c>
      <c r="K343">
        <v>2</v>
      </c>
      <c r="O343">
        <v>1</v>
      </c>
      <c r="P343">
        <v>1</v>
      </c>
      <c r="Q343">
        <v>2</v>
      </c>
      <c r="R343">
        <v>2</v>
      </c>
      <c r="U343">
        <v>2</v>
      </c>
      <c r="W343">
        <v>1</v>
      </c>
      <c r="Y343">
        <v>1</v>
      </c>
      <c r="Z343">
        <v>1</v>
      </c>
      <c r="AA343">
        <v>1</v>
      </c>
      <c r="AB343">
        <v>2011</v>
      </c>
      <c r="AC343">
        <v>2</v>
      </c>
      <c r="AD343">
        <v>2</v>
      </c>
      <c r="AE343">
        <v>2</v>
      </c>
      <c r="AF343">
        <v>2</v>
      </c>
      <c r="AG343">
        <v>1</v>
      </c>
      <c r="AV343">
        <v>2</v>
      </c>
      <c r="AX343">
        <v>1</v>
      </c>
      <c r="AY343">
        <v>-77</v>
      </c>
      <c r="BB343">
        <v>1</v>
      </c>
      <c r="BC343">
        <v>25</v>
      </c>
      <c r="BD343">
        <v>2</v>
      </c>
      <c r="BE343">
        <v>2</v>
      </c>
      <c r="BF343">
        <v>1</v>
      </c>
      <c r="BG343">
        <v>1</v>
      </c>
      <c r="BH343">
        <v>1</v>
      </c>
      <c r="BJ343">
        <v>1</v>
      </c>
      <c r="BK343">
        <v>5</v>
      </c>
      <c r="BL343">
        <v>-77</v>
      </c>
      <c r="BM343">
        <v>2</v>
      </c>
      <c r="BS343">
        <v>1</v>
      </c>
      <c r="BU343">
        <v>2</v>
      </c>
      <c r="BW343">
        <v>2</v>
      </c>
      <c r="BX343">
        <v>1</v>
      </c>
      <c r="BY343">
        <v>1</v>
      </c>
      <c r="BZ343">
        <v>1</v>
      </c>
      <c r="CA343">
        <v>1</v>
      </c>
      <c r="CB343">
        <v>2</v>
      </c>
      <c r="CC343">
        <v>2</v>
      </c>
      <c r="CD343">
        <v>2</v>
      </c>
      <c r="CE343">
        <v>2</v>
      </c>
      <c r="CF343">
        <v>1</v>
      </c>
      <c r="CG343">
        <v>2</v>
      </c>
      <c r="CH343">
        <v>1</v>
      </c>
      <c r="CI343">
        <v>2</v>
      </c>
      <c r="CJ343">
        <v>2</v>
      </c>
      <c r="CK343">
        <v>7</v>
      </c>
      <c r="CL343">
        <v>1</v>
      </c>
      <c r="CM343">
        <v>2</v>
      </c>
      <c r="CN343">
        <v>1</v>
      </c>
      <c r="CO343">
        <v>1</v>
      </c>
      <c r="CP343">
        <v>1</v>
      </c>
      <c r="CQ343">
        <v>1</v>
      </c>
      <c r="CR343">
        <v>1</v>
      </c>
      <c r="CS343">
        <v>0</v>
      </c>
      <c r="CV343">
        <v>2</v>
      </c>
      <c r="CX343">
        <v>2</v>
      </c>
      <c r="CY343">
        <v>1</v>
      </c>
      <c r="CZ343">
        <v>1</v>
      </c>
      <c r="DA343">
        <v>3</v>
      </c>
      <c r="DB343">
        <v>1</v>
      </c>
      <c r="DC343">
        <v>8</v>
      </c>
      <c r="DD343">
        <v>1</v>
      </c>
      <c r="DE343">
        <v>1</v>
      </c>
      <c r="DF343">
        <v>3</v>
      </c>
      <c r="DG343">
        <v>3</v>
      </c>
      <c r="DH343">
        <v>0</v>
      </c>
      <c r="DI343">
        <v>1</v>
      </c>
      <c r="DJ343">
        <v>0</v>
      </c>
      <c r="DK343">
        <v>0</v>
      </c>
      <c r="DL343">
        <v>1</v>
      </c>
      <c r="DM343">
        <v>1</v>
      </c>
      <c r="DN343">
        <v>0</v>
      </c>
      <c r="DO343">
        <v>1</v>
      </c>
      <c r="DP343">
        <v>2</v>
      </c>
      <c r="DQ343">
        <v>6</v>
      </c>
      <c r="DR343">
        <v>1</v>
      </c>
      <c r="DW343">
        <v>2</v>
      </c>
      <c r="DX343">
        <v>7</v>
      </c>
      <c r="DY343">
        <v>1</v>
      </c>
      <c r="DZ343">
        <v>2</v>
      </c>
      <c r="EA343" t="s">
        <v>1486</v>
      </c>
      <c r="EB343">
        <v>810</v>
      </c>
      <c r="EC343">
        <v>13.5</v>
      </c>
      <c r="EE343">
        <v>2</v>
      </c>
      <c r="EF343">
        <v>1</v>
      </c>
      <c r="EG343" t="s">
        <v>725</v>
      </c>
      <c r="EI343">
        <v>1</v>
      </c>
      <c r="EJ343">
        <v>1</v>
      </c>
      <c r="EK343">
        <v>3</v>
      </c>
      <c r="EL343">
        <v>4</v>
      </c>
      <c r="EM343">
        <v>17</v>
      </c>
      <c r="ET343" t="s">
        <v>1742</v>
      </c>
      <c r="EU343" t="s">
        <v>201</v>
      </c>
      <c r="EV343" t="s">
        <v>202</v>
      </c>
      <c r="EZ343">
        <v>1286</v>
      </c>
      <c r="FA343" t="s">
        <v>237</v>
      </c>
      <c r="FB343" t="s">
        <v>204</v>
      </c>
      <c r="FC343">
        <v>0</v>
      </c>
      <c r="FD343" t="s">
        <v>2429</v>
      </c>
      <c r="FE343" t="s">
        <v>2401</v>
      </c>
      <c r="FF343">
        <v>12</v>
      </c>
      <c r="FI343">
        <v>25</v>
      </c>
      <c r="FJ343">
        <v>2</v>
      </c>
      <c r="FK343" t="s">
        <v>2212</v>
      </c>
      <c r="FL343">
        <v>1.5</v>
      </c>
      <c r="FM343">
        <v>1</v>
      </c>
      <c r="FN343" t="s">
        <v>2213</v>
      </c>
      <c r="FO343">
        <v>1</v>
      </c>
      <c r="FP343">
        <v>0</v>
      </c>
      <c r="FQ343">
        <v>0</v>
      </c>
      <c r="FR343">
        <v>0</v>
      </c>
      <c r="FS343" t="s">
        <v>2214</v>
      </c>
    </row>
    <row r="344" spans="1:175" x14ac:dyDescent="0.3">
      <c r="A344">
        <v>15444</v>
      </c>
      <c r="B344" t="s">
        <v>2955</v>
      </c>
      <c r="C344" t="s">
        <v>194</v>
      </c>
      <c r="D344" t="s">
        <v>2956</v>
      </c>
      <c r="E344" t="s">
        <v>227</v>
      </c>
      <c r="F344" t="s">
        <v>2957</v>
      </c>
      <c r="G344">
        <v>1</v>
      </c>
      <c r="H344">
        <v>1</v>
      </c>
      <c r="I344">
        <v>2</v>
      </c>
      <c r="J344">
        <v>1</v>
      </c>
      <c r="K344">
        <v>2</v>
      </c>
      <c r="O344">
        <v>1</v>
      </c>
      <c r="P344">
        <v>1</v>
      </c>
      <c r="Q344">
        <v>2</v>
      </c>
      <c r="R344">
        <v>2</v>
      </c>
      <c r="U344">
        <v>1</v>
      </c>
      <c r="W344">
        <v>1</v>
      </c>
      <c r="Y344">
        <v>1</v>
      </c>
      <c r="Z344">
        <v>1</v>
      </c>
      <c r="AA344">
        <v>-98</v>
      </c>
      <c r="AC344">
        <v>4</v>
      </c>
      <c r="AD344">
        <v>3</v>
      </c>
      <c r="AE344">
        <v>3</v>
      </c>
      <c r="AF344">
        <v>4</v>
      </c>
      <c r="AG344">
        <v>1</v>
      </c>
      <c r="AV344">
        <v>3</v>
      </c>
      <c r="AX344">
        <v>1</v>
      </c>
      <c r="AY344">
        <v>2</v>
      </c>
      <c r="BB344">
        <v>-98</v>
      </c>
      <c r="BD344">
        <v>2</v>
      </c>
      <c r="BE344">
        <v>1</v>
      </c>
      <c r="BF344">
        <v>-99</v>
      </c>
      <c r="BX344">
        <v>1</v>
      </c>
      <c r="BY344">
        <v>1</v>
      </c>
      <c r="BZ344">
        <v>1</v>
      </c>
      <c r="CA344">
        <v>1</v>
      </c>
      <c r="CB344">
        <v>1</v>
      </c>
      <c r="CC344">
        <v>1</v>
      </c>
      <c r="CD344">
        <v>2</v>
      </c>
      <c r="CE344">
        <v>2</v>
      </c>
      <c r="CF344">
        <v>1</v>
      </c>
      <c r="CG344">
        <v>1</v>
      </c>
      <c r="CH344">
        <v>1</v>
      </c>
      <c r="CI344">
        <v>1</v>
      </c>
      <c r="CJ344">
        <v>1</v>
      </c>
      <c r="CK344">
        <v>7</v>
      </c>
      <c r="CL344">
        <v>1</v>
      </c>
      <c r="CM344">
        <v>-98</v>
      </c>
      <c r="CN344">
        <v>1</v>
      </c>
      <c r="CO344">
        <v>2</v>
      </c>
      <c r="CP344">
        <v>1</v>
      </c>
      <c r="CQ344">
        <v>2</v>
      </c>
      <c r="CR344">
        <v>1</v>
      </c>
      <c r="CS344">
        <v>1</v>
      </c>
      <c r="CT344">
        <v>1</v>
      </c>
      <c r="CU344">
        <v>1</v>
      </c>
      <c r="CV344">
        <v>2</v>
      </c>
      <c r="CX344">
        <v>2</v>
      </c>
      <c r="CY344">
        <v>1</v>
      </c>
      <c r="CZ344">
        <v>1</v>
      </c>
      <c r="DA344">
        <v>2</v>
      </c>
      <c r="DB344">
        <v>1</v>
      </c>
      <c r="DC344">
        <v>15</v>
      </c>
      <c r="DD344">
        <v>5</v>
      </c>
      <c r="DE344">
        <v>1</v>
      </c>
      <c r="DF344">
        <v>1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1</v>
      </c>
      <c r="DO344">
        <v>1</v>
      </c>
      <c r="DP344">
        <v>2</v>
      </c>
      <c r="DQ344">
        <v>8</v>
      </c>
      <c r="DR344">
        <v>1</v>
      </c>
      <c r="DW344">
        <v>2</v>
      </c>
      <c r="DX344">
        <v>-98</v>
      </c>
      <c r="DY344">
        <v>1</v>
      </c>
      <c r="DZ344">
        <v>2</v>
      </c>
      <c r="EA344" t="s">
        <v>2958</v>
      </c>
      <c r="EB344">
        <v>923</v>
      </c>
      <c r="EC344">
        <v>15.38</v>
      </c>
      <c r="EE344">
        <v>2</v>
      </c>
      <c r="EF344">
        <v>1</v>
      </c>
      <c r="EG344" t="s">
        <v>820</v>
      </c>
      <c r="EI344">
        <v>1</v>
      </c>
      <c r="EJ344">
        <v>1</v>
      </c>
      <c r="EK344">
        <v>3</v>
      </c>
      <c r="EL344">
        <v>6</v>
      </c>
      <c r="EM344">
        <v>21</v>
      </c>
      <c r="ET344" t="s">
        <v>1742</v>
      </c>
      <c r="EU344" t="s">
        <v>201</v>
      </c>
      <c r="EV344" t="s">
        <v>867</v>
      </c>
      <c r="EZ344">
        <v>1240</v>
      </c>
      <c r="FA344" t="s">
        <v>237</v>
      </c>
      <c r="FB344" t="s">
        <v>204</v>
      </c>
      <c r="FC344">
        <v>0</v>
      </c>
      <c r="FD344" t="s">
        <v>2406</v>
      </c>
      <c r="FE344" t="s">
        <v>2401</v>
      </c>
      <c r="FF344">
        <v>12</v>
      </c>
      <c r="FI344">
        <v>12.5</v>
      </c>
      <c r="FJ344">
        <v>4</v>
      </c>
      <c r="FK344" t="s">
        <v>2220</v>
      </c>
      <c r="FL344">
        <v>3.5</v>
      </c>
      <c r="FM344">
        <v>1</v>
      </c>
      <c r="FN344" t="s">
        <v>2221</v>
      </c>
      <c r="FO344">
        <v>1</v>
      </c>
      <c r="FP344">
        <v>0</v>
      </c>
      <c r="FQ344">
        <v>0</v>
      </c>
      <c r="FR344">
        <v>0</v>
      </c>
      <c r="FS344" t="s">
        <v>2214</v>
      </c>
    </row>
    <row r="345" spans="1:175" x14ac:dyDescent="0.3">
      <c r="A345">
        <v>15574</v>
      </c>
      <c r="B345" t="s">
        <v>1795</v>
      </c>
      <c r="C345" t="s">
        <v>265</v>
      </c>
      <c r="D345" t="s">
        <v>1796</v>
      </c>
      <c r="E345" t="s">
        <v>372</v>
      </c>
      <c r="F345" t="s">
        <v>202</v>
      </c>
      <c r="G345">
        <v>1</v>
      </c>
      <c r="H345">
        <v>1</v>
      </c>
      <c r="I345">
        <v>2</v>
      </c>
      <c r="J345">
        <v>1</v>
      </c>
      <c r="K345">
        <v>2</v>
      </c>
      <c r="O345">
        <v>1</v>
      </c>
      <c r="P345">
        <v>1</v>
      </c>
      <c r="Q345">
        <v>2</v>
      </c>
      <c r="R345">
        <v>2</v>
      </c>
      <c r="U345">
        <v>2</v>
      </c>
      <c r="W345">
        <v>1</v>
      </c>
      <c r="Y345">
        <v>1</v>
      </c>
      <c r="Z345">
        <v>1</v>
      </c>
      <c r="AA345">
        <v>1</v>
      </c>
      <c r="AB345">
        <v>2012</v>
      </c>
      <c r="AC345">
        <v>1</v>
      </c>
      <c r="AD345">
        <v>3</v>
      </c>
      <c r="AE345">
        <v>3</v>
      </c>
      <c r="AF345">
        <v>5</v>
      </c>
      <c r="AG345">
        <v>2</v>
      </c>
      <c r="AH345">
        <v>2</v>
      </c>
      <c r="AJ345">
        <v>8</v>
      </c>
      <c r="AK345">
        <v>1</v>
      </c>
      <c r="AR345">
        <v>1</v>
      </c>
      <c r="AU345">
        <v>2</v>
      </c>
      <c r="AV345">
        <v>2</v>
      </c>
      <c r="AX345">
        <v>8</v>
      </c>
      <c r="AY345">
        <v>-97</v>
      </c>
      <c r="BD345">
        <v>1</v>
      </c>
      <c r="BF345">
        <v>1</v>
      </c>
      <c r="BG345">
        <v>1</v>
      </c>
      <c r="BH345">
        <v>2</v>
      </c>
      <c r="BI345">
        <v>1</v>
      </c>
      <c r="BJ345">
        <v>2</v>
      </c>
      <c r="BK345">
        <v>4</v>
      </c>
      <c r="BL345">
        <v>-77</v>
      </c>
      <c r="BS345">
        <v>4</v>
      </c>
      <c r="BU345">
        <v>1</v>
      </c>
      <c r="BV345">
        <v>2</v>
      </c>
      <c r="BX345">
        <v>1</v>
      </c>
      <c r="BY345">
        <v>2</v>
      </c>
      <c r="BZ345">
        <v>1</v>
      </c>
      <c r="CA345">
        <v>2</v>
      </c>
      <c r="CB345">
        <v>2</v>
      </c>
      <c r="CC345">
        <v>2</v>
      </c>
      <c r="CD345">
        <v>2</v>
      </c>
      <c r="CE345">
        <v>1</v>
      </c>
      <c r="CF345">
        <v>2</v>
      </c>
      <c r="CG345">
        <v>2</v>
      </c>
      <c r="CH345">
        <v>1</v>
      </c>
      <c r="CI345">
        <v>2</v>
      </c>
      <c r="CJ345">
        <v>2</v>
      </c>
      <c r="CK345">
        <v>-98</v>
      </c>
      <c r="CL345">
        <v>-98</v>
      </c>
      <c r="CM345">
        <v>5</v>
      </c>
      <c r="CN345">
        <v>1</v>
      </c>
      <c r="CO345">
        <v>1</v>
      </c>
      <c r="CP345">
        <v>1</v>
      </c>
      <c r="CQ345">
        <v>1</v>
      </c>
      <c r="CR345">
        <v>1</v>
      </c>
      <c r="CS345">
        <v>1</v>
      </c>
      <c r="CT345">
        <v>1</v>
      </c>
      <c r="CU345">
        <v>1</v>
      </c>
      <c r="CV345">
        <v>1</v>
      </c>
      <c r="CW345">
        <v>1</v>
      </c>
      <c r="CX345">
        <v>3</v>
      </c>
      <c r="CY345">
        <v>1</v>
      </c>
      <c r="CZ345">
        <v>1</v>
      </c>
      <c r="DA345">
        <v>2</v>
      </c>
      <c r="DB345">
        <v>1</v>
      </c>
      <c r="DC345">
        <v>15</v>
      </c>
      <c r="DD345">
        <v>2</v>
      </c>
      <c r="DE345">
        <v>-98</v>
      </c>
      <c r="DO345">
        <v>-98</v>
      </c>
      <c r="DP345">
        <v>1</v>
      </c>
      <c r="DQ345">
        <v>5</v>
      </c>
      <c r="DR345">
        <v>2</v>
      </c>
      <c r="DW345">
        <v>2</v>
      </c>
      <c r="DX345">
        <v>-98</v>
      </c>
      <c r="DY345">
        <v>1</v>
      </c>
      <c r="DZ345">
        <v>2</v>
      </c>
      <c r="EA345" t="s">
        <v>1797</v>
      </c>
      <c r="EB345">
        <v>1045</v>
      </c>
      <c r="EC345">
        <v>17.420000000000002</v>
      </c>
      <c r="EE345">
        <v>2</v>
      </c>
      <c r="EF345">
        <v>1</v>
      </c>
      <c r="EG345" t="s">
        <v>548</v>
      </c>
      <c r="EI345">
        <v>1</v>
      </c>
      <c r="EJ345">
        <v>1</v>
      </c>
      <c r="EK345">
        <v>3</v>
      </c>
      <c r="EL345">
        <v>15</v>
      </c>
      <c r="EM345">
        <v>39</v>
      </c>
      <c r="ET345" t="s">
        <v>1742</v>
      </c>
      <c r="EU345" t="s">
        <v>201</v>
      </c>
      <c r="EV345" t="s">
        <v>202</v>
      </c>
      <c r="EZ345">
        <v>2768</v>
      </c>
      <c r="FA345" t="s">
        <v>237</v>
      </c>
      <c r="FB345" t="s">
        <v>204</v>
      </c>
      <c r="FC345">
        <v>0</v>
      </c>
      <c r="FD345" t="s">
        <v>2429</v>
      </c>
      <c r="FE345" t="s">
        <v>2407</v>
      </c>
      <c r="FF345">
        <v>12</v>
      </c>
      <c r="FG345">
        <v>1</v>
      </c>
      <c r="FH345">
        <v>12</v>
      </c>
      <c r="FI345">
        <v>7.5</v>
      </c>
      <c r="FJ345">
        <v>4</v>
      </c>
      <c r="FK345" t="s">
        <v>2220</v>
      </c>
      <c r="FL345">
        <v>3.5</v>
      </c>
      <c r="FM345">
        <v>0</v>
      </c>
      <c r="FN345" t="s">
        <v>2207</v>
      </c>
      <c r="FO345">
        <v>0</v>
      </c>
      <c r="FP345">
        <v>1</v>
      </c>
      <c r="FQ345">
        <v>0</v>
      </c>
      <c r="FR345">
        <v>0</v>
      </c>
      <c r="FS345" t="s">
        <v>205</v>
      </c>
    </row>
    <row r="346" spans="1:175" x14ac:dyDescent="0.3">
      <c r="A346">
        <v>15594</v>
      </c>
      <c r="B346" t="s">
        <v>1798</v>
      </c>
      <c r="C346" t="s">
        <v>265</v>
      </c>
      <c r="D346" t="s">
        <v>1799</v>
      </c>
      <c r="E346" t="s">
        <v>372</v>
      </c>
      <c r="F346" t="s">
        <v>202</v>
      </c>
      <c r="G346">
        <v>1</v>
      </c>
      <c r="H346">
        <v>1</v>
      </c>
      <c r="I346">
        <v>2</v>
      </c>
      <c r="J346">
        <v>1</v>
      </c>
      <c r="K346">
        <v>2</v>
      </c>
      <c r="O346">
        <v>1</v>
      </c>
      <c r="P346">
        <v>1</v>
      </c>
      <c r="Q346">
        <v>2</v>
      </c>
      <c r="R346">
        <v>3</v>
      </c>
      <c r="T346">
        <v>2</v>
      </c>
      <c r="U346">
        <v>3</v>
      </c>
      <c r="V346">
        <v>2</v>
      </c>
      <c r="W346">
        <v>3</v>
      </c>
      <c r="X346">
        <v>2</v>
      </c>
      <c r="Y346">
        <v>1</v>
      </c>
      <c r="Z346">
        <v>1</v>
      </c>
      <c r="AA346">
        <v>-98</v>
      </c>
      <c r="AC346">
        <v>1</v>
      </c>
      <c r="AD346">
        <v>2</v>
      </c>
      <c r="AE346">
        <v>1</v>
      </c>
      <c r="AF346">
        <v>4</v>
      </c>
      <c r="AG346">
        <v>1</v>
      </c>
      <c r="AV346">
        <v>2</v>
      </c>
      <c r="AX346">
        <v>3</v>
      </c>
      <c r="AY346">
        <v>-77</v>
      </c>
      <c r="BB346">
        <v>1</v>
      </c>
      <c r="BC346">
        <v>0</v>
      </c>
      <c r="BD346">
        <v>2</v>
      </c>
      <c r="BE346">
        <v>1</v>
      </c>
      <c r="BF346">
        <v>1</v>
      </c>
      <c r="BG346">
        <v>1</v>
      </c>
      <c r="BH346">
        <v>1</v>
      </c>
      <c r="BJ346">
        <v>1</v>
      </c>
      <c r="BK346">
        <v>6</v>
      </c>
      <c r="BL346">
        <v>2</v>
      </c>
      <c r="BS346">
        <v>1</v>
      </c>
      <c r="BU346">
        <v>2</v>
      </c>
      <c r="BW346">
        <v>1</v>
      </c>
      <c r="BX346">
        <v>1</v>
      </c>
      <c r="BY346">
        <v>1</v>
      </c>
      <c r="BZ346">
        <v>1</v>
      </c>
      <c r="CA346">
        <v>1</v>
      </c>
      <c r="CB346">
        <v>1</v>
      </c>
      <c r="CC346">
        <v>1</v>
      </c>
      <c r="CD346">
        <v>2</v>
      </c>
      <c r="CE346">
        <v>1</v>
      </c>
      <c r="CF346">
        <v>2</v>
      </c>
      <c r="CG346">
        <v>2</v>
      </c>
      <c r="CH346">
        <v>1</v>
      </c>
      <c r="CI346">
        <v>2</v>
      </c>
      <c r="CJ346">
        <v>2</v>
      </c>
      <c r="CK346">
        <v>1</v>
      </c>
      <c r="CL346">
        <v>1</v>
      </c>
      <c r="CM346">
        <v>3</v>
      </c>
      <c r="CN346">
        <v>1</v>
      </c>
      <c r="CO346">
        <v>2</v>
      </c>
      <c r="CP346">
        <v>1</v>
      </c>
      <c r="CQ346">
        <v>2</v>
      </c>
      <c r="CR346">
        <v>1</v>
      </c>
      <c r="CS346">
        <v>0</v>
      </c>
      <c r="CV346">
        <v>2</v>
      </c>
      <c r="CX346">
        <v>2</v>
      </c>
      <c r="CY346">
        <v>2</v>
      </c>
      <c r="CZ346">
        <v>1</v>
      </c>
      <c r="DA346">
        <v>4</v>
      </c>
      <c r="DB346">
        <v>1</v>
      </c>
      <c r="DC346">
        <v>0.2</v>
      </c>
      <c r="DD346">
        <v>2</v>
      </c>
      <c r="DE346">
        <v>1</v>
      </c>
      <c r="DF346">
        <v>9</v>
      </c>
      <c r="DH346">
        <v>2</v>
      </c>
      <c r="DI346">
        <v>2</v>
      </c>
      <c r="DJ346">
        <v>1</v>
      </c>
      <c r="DK346">
        <v>5</v>
      </c>
      <c r="DO346">
        <v>1</v>
      </c>
      <c r="DP346">
        <v>2</v>
      </c>
      <c r="DQ346">
        <v>4</v>
      </c>
      <c r="DR346">
        <v>6</v>
      </c>
      <c r="DW346">
        <v>1</v>
      </c>
      <c r="DX346">
        <v>6</v>
      </c>
      <c r="DY346">
        <v>1</v>
      </c>
      <c r="DZ346">
        <v>1</v>
      </c>
      <c r="EA346" t="s">
        <v>1570</v>
      </c>
      <c r="EB346">
        <v>1170</v>
      </c>
      <c r="EC346">
        <v>19.5</v>
      </c>
      <c r="EE346">
        <v>2</v>
      </c>
      <c r="EF346">
        <v>1</v>
      </c>
      <c r="EG346" t="s">
        <v>1582</v>
      </c>
      <c r="EI346">
        <v>1</v>
      </c>
      <c r="EJ346">
        <v>1</v>
      </c>
      <c r="EK346">
        <v>3</v>
      </c>
      <c r="EL346">
        <v>15</v>
      </c>
      <c r="EM346">
        <v>39</v>
      </c>
      <c r="ET346" t="s">
        <v>1742</v>
      </c>
      <c r="EU346" t="s">
        <v>201</v>
      </c>
      <c r="EV346" t="s">
        <v>202</v>
      </c>
      <c r="EZ346">
        <v>2768</v>
      </c>
      <c r="FA346" t="s">
        <v>237</v>
      </c>
      <c r="FB346" t="s">
        <v>204</v>
      </c>
      <c r="FC346">
        <v>0</v>
      </c>
      <c r="FD346" t="s">
        <v>2429</v>
      </c>
      <c r="FE346" t="s">
        <v>2401</v>
      </c>
      <c r="FF346">
        <v>12</v>
      </c>
      <c r="FI346">
        <v>12.5</v>
      </c>
      <c r="FJ346">
        <v>4</v>
      </c>
      <c r="FK346" t="s">
        <v>2212</v>
      </c>
      <c r="FL346">
        <v>0.5</v>
      </c>
      <c r="FM346">
        <v>1</v>
      </c>
      <c r="FN346" t="s">
        <v>2221</v>
      </c>
      <c r="FO346">
        <v>1</v>
      </c>
      <c r="FP346">
        <v>0</v>
      </c>
      <c r="FQ346">
        <v>0</v>
      </c>
      <c r="FR346">
        <v>0</v>
      </c>
      <c r="FS346" t="s">
        <v>2182</v>
      </c>
    </row>
    <row r="347" spans="1:175" x14ac:dyDescent="0.3">
      <c r="A347">
        <v>15840</v>
      </c>
      <c r="B347" t="s">
        <v>2133</v>
      </c>
      <c r="C347" t="s">
        <v>194</v>
      </c>
      <c r="D347" t="s">
        <v>2134</v>
      </c>
      <c r="E347" t="s">
        <v>221</v>
      </c>
      <c r="F347" t="s">
        <v>202</v>
      </c>
      <c r="G347">
        <v>1</v>
      </c>
      <c r="H347">
        <v>1</v>
      </c>
      <c r="I347">
        <v>2</v>
      </c>
      <c r="J347">
        <v>1</v>
      </c>
      <c r="K347">
        <v>2</v>
      </c>
      <c r="O347">
        <v>1</v>
      </c>
      <c r="P347">
        <v>1</v>
      </c>
      <c r="Q347">
        <v>2</v>
      </c>
      <c r="R347">
        <v>3</v>
      </c>
      <c r="T347">
        <v>2</v>
      </c>
      <c r="U347">
        <v>3</v>
      </c>
      <c r="V347">
        <v>2</v>
      </c>
      <c r="W347">
        <v>2</v>
      </c>
      <c r="Y347">
        <v>1</v>
      </c>
      <c r="Z347">
        <v>1</v>
      </c>
      <c r="AA347">
        <v>1</v>
      </c>
      <c r="AB347">
        <v>2010</v>
      </c>
      <c r="AC347">
        <v>1</v>
      </c>
      <c r="AD347">
        <v>3</v>
      </c>
      <c r="AE347">
        <v>2</v>
      </c>
      <c r="AF347">
        <v>4</v>
      </c>
      <c r="AG347">
        <v>1</v>
      </c>
      <c r="AV347">
        <v>1</v>
      </c>
      <c r="AX347">
        <v>2</v>
      </c>
      <c r="AY347">
        <v>1</v>
      </c>
      <c r="BB347">
        <v>1</v>
      </c>
      <c r="BC347">
        <v>0</v>
      </c>
      <c r="BD347">
        <v>2</v>
      </c>
      <c r="BE347">
        <v>2</v>
      </c>
      <c r="BF347">
        <v>2</v>
      </c>
      <c r="BG347">
        <v>2</v>
      </c>
      <c r="BH347">
        <v>1</v>
      </c>
      <c r="BK347">
        <v>5</v>
      </c>
      <c r="BL347">
        <v>-77</v>
      </c>
      <c r="BS347">
        <v>1</v>
      </c>
      <c r="BU347">
        <v>1</v>
      </c>
      <c r="BV347">
        <v>4</v>
      </c>
      <c r="BX347">
        <v>3</v>
      </c>
      <c r="BY347">
        <v>1</v>
      </c>
      <c r="BZ347">
        <v>1</v>
      </c>
      <c r="CA347">
        <v>1</v>
      </c>
      <c r="CB347">
        <v>2</v>
      </c>
      <c r="CC347">
        <v>1</v>
      </c>
      <c r="CD347">
        <v>2</v>
      </c>
      <c r="CE347">
        <v>-98</v>
      </c>
      <c r="CF347">
        <v>2</v>
      </c>
      <c r="CG347">
        <v>2</v>
      </c>
      <c r="CH347">
        <v>3</v>
      </c>
      <c r="CI347">
        <v>1</v>
      </c>
      <c r="CJ347">
        <v>1</v>
      </c>
      <c r="CK347">
        <v>7</v>
      </c>
      <c r="CL347">
        <v>1</v>
      </c>
      <c r="CM347">
        <v>1</v>
      </c>
      <c r="CN347">
        <v>1</v>
      </c>
      <c r="CO347">
        <v>1</v>
      </c>
      <c r="CP347">
        <v>1</v>
      </c>
      <c r="CQ347">
        <v>1</v>
      </c>
      <c r="CR347">
        <v>1</v>
      </c>
      <c r="CS347">
        <v>1</v>
      </c>
      <c r="CT347">
        <v>1</v>
      </c>
      <c r="CU347">
        <v>1</v>
      </c>
      <c r="CV347">
        <v>2</v>
      </c>
      <c r="CX347">
        <v>2</v>
      </c>
      <c r="CY347">
        <v>1</v>
      </c>
      <c r="CZ347">
        <v>1</v>
      </c>
      <c r="DA347">
        <v>3</v>
      </c>
      <c r="DB347">
        <v>1</v>
      </c>
      <c r="DC347">
        <v>7</v>
      </c>
      <c r="DD347">
        <v>6</v>
      </c>
      <c r="DE347">
        <v>1</v>
      </c>
      <c r="DF347">
        <v>2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2</v>
      </c>
      <c r="DO347">
        <v>1</v>
      </c>
      <c r="DP347">
        <v>2</v>
      </c>
      <c r="DQ347">
        <v>5</v>
      </c>
      <c r="DR347">
        <v>1</v>
      </c>
      <c r="DW347">
        <v>2</v>
      </c>
      <c r="DX347">
        <v>-98</v>
      </c>
      <c r="DY347">
        <v>1</v>
      </c>
      <c r="DZ347">
        <v>1</v>
      </c>
      <c r="EA347" t="s">
        <v>509</v>
      </c>
      <c r="EB347">
        <v>887</v>
      </c>
      <c r="EC347">
        <v>14.78</v>
      </c>
      <c r="EE347">
        <v>2</v>
      </c>
      <c r="EF347">
        <v>1</v>
      </c>
      <c r="EG347" t="s">
        <v>224</v>
      </c>
      <c r="EI347">
        <v>1</v>
      </c>
      <c r="EJ347">
        <v>1</v>
      </c>
      <c r="EK347">
        <v>3</v>
      </c>
      <c r="EL347">
        <v>4</v>
      </c>
      <c r="EM347">
        <v>17</v>
      </c>
      <c r="ET347" t="s">
        <v>1802</v>
      </c>
      <c r="EU347" t="s">
        <v>201</v>
      </c>
      <c r="EV347" t="s">
        <v>202</v>
      </c>
      <c r="EZ347">
        <v>1286</v>
      </c>
      <c r="FA347" t="s">
        <v>237</v>
      </c>
      <c r="FB347" t="s">
        <v>204</v>
      </c>
      <c r="FC347">
        <v>0</v>
      </c>
      <c r="FD347" t="s">
        <v>2400</v>
      </c>
      <c r="FE347" t="s">
        <v>2401</v>
      </c>
      <c r="FF347">
        <v>12</v>
      </c>
      <c r="FI347">
        <v>12.5</v>
      </c>
      <c r="FJ347">
        <v>4</v>
      </c>
      <c r="FK347" t="s">
        <v>2220</v>
      </c>
      <c r="FL347">
        <v>1.5</v>
      </c>
      <c r="FM347">
        <v>1</v>
      </c>
      <c r="FN347" t="s">
        <v>2213</v>
      </c>
      <c r="FO347">
        <v>1</v>
      </c>
      <c r="FP347">
        <v>0</v>
      </c>
      <c r="FQ347">
        <v>0</v>
      </c>
      <c r="FR347">
        <v>0</v>
      </c>
      <c r="FS347" t="s">
        <v>2182</v>
      </c>
    </row>
    <row r="348" spans="1:175" x14ac:dyDescent="0.3">
      <c r="A348">
        <v>15888</v>
      </c>
      <c r="B348" t="s">
        <v>2959</v>
      </c>
      <c r="C348" t="s">
        <v>212</v>
      </c>
      <c r="D348" t="s">
        <v>2960</v>
      </c>
      <c r="E348" t="s">
        <v>293</v>
      </c>
      <c r="F348" t="s">
        <v>202</v>
      </c>
      <c r="G348">
        <v>1</v>
      </c>
      <c r="H348">
        <v>1</v>
      </c>
      <c r="I348">
        <v>2</v>
      </c>
      <c r="J348">
        <v>2</v>
      </c>
      <c r="O348">
        <v>1</v>
      </c>
      <c r="P348">
        <v>0</v>
      </c>
      <c r="Q348">
        <v>1</v>
      </c>
      <c r="R348">
        <v>2</v>
      </c>
      <c r="U348">
        <v>2</v>
      </c>
      <c r="W348">
        <v>1</v>
      </c>
      <c r="Y348">
        <v>1</v>
      </c>
      <c r="Z348">
        <v>1</v>
      </c>
      <c r="AA348">
        <v>1</v>
      </c>
      <c r="AB348">
        <v>2013</v>
      </c>
      <c r="AC348">
        <v>3</v>
      </c>
      <c r="AD348">
        <v>1</v>
      </c>
      <c r="AE348">
        <v>-98</v>
      </c>
      <c r="AF348">
        <v>4</v>
      </c>
      <c r="AG348">
        <v>2</v>
      </c>
      <c r="AH348">
        <v>2</v>
      </c>
      <c r="AJ348">
        <v>1</v>
      </c>
      <c r="AK348">
        <v>1</v>
      </c>
      <c r="AR348">
        <v>1</v>
      </c>
      <c r="AU348">
        <v>3</v>
      </c>
      <c r="AV348">
        <v>2</v>
      </c>
      <c r="AX348">
        <v>1</v>
      </c>
      <c r="AY348">
        <v>2</v>
      </c>
      <c r="BB348">
        <v>1</v>
      </c>
      <c r="BC348">
        <v>0</v>
      </c>
      <c r="BD348">
        <v>1</v>
      </c>
      <c r="BY348">
        <v>1</v>
      </c>
      <c r="BZ348">
        <v>1</v>
      </c>
      <c r="CA348">
        <v>1</v>
      </c>
      <c r="CB348">
        <v>2</v>
      </c>
      <c r="CC348">
        <v>1</v>
      </c>
      <c r="CD348">
        <v>2</v>
      </c>
      <c r="CE348">
        <v>2</v>
      </c>
      <c r="CF348">
        <v>2</v>
      </c>
      <c r="CG348">
        <v>1</v>
      </c>
      <c r="CH348">
        <v>1</v>
      </c>
      <c r="CI348">
        <v>1</v>
      </c>
      <c r="CJ348">
        <v>1</v>
      </c>
      <c r="CK348">
        <v>7</v>
      </c>
      <c r="CL348">
        <v>1</v>
      </c>
      <c r="CM348">
        <v>4</v>
      </c>
      <c r="CN348">
        <v>1</v>
      </c>
      <c r="CO348">
        <v>1</v>
      </c>
      <c r="CP348">
        <v>1</v>
      </c>
      <c r="CQ348">
        <v>1</v>
      </c>
      <c r="CR348">
        <v>1</v>
      </c>
      <c r="CS348">
        <v>0</v>
      </c>
      <c r="CV348">
        <v>2</v>
      </c>
      <c r="CX348">
        <v>2</v>
      </c>
      <c r="CY348">
        <v>1</v>
      </c>
      <c r="CZ348">
        <v>1</v>
      </c>
      <c r="DA348">
        <v>5</v>
      </c>
      <c r="DB348">
        <v>1</v>
      </c>
      <c r="DC348">
        <v>35</v>
      </c>
      <c r="DD348">
        <v>1</v>
      </c>
      <c r="DE348">
        <v>1</v>
      </c>
      <c r="DF348">
        <v>2</v>
      </c>
      <c r="DH348">
        <v>0</v>
      </c>
      <c r="DI348">
        <v>0</v>
      </c>
      <c r="DJ348">
        <v>0</v>
      </c>
      <c r="DK348">
        <v>1</v>
      </c>
      <c r="DL348">
        <v>1</v>
      </c>
      <c r="DO348">
        <v>1</v>
      </c>
      <c r="DP348">
        <v>1</v>
      </c>
      <c r="DQ348">
        <v>5</v>
      </c>
      <c r="DR348">
        <v>1</v>
      </c>
      <c r="DW348">
        <v>2</v>
      </c>
      <c r="DX348">
        <v>-97</v>
      </c>
      <c r="DY348">
        <v>1</v>
      </c>
      <c r="DZ348">
        <v>2</v>
      </c>
      <c r="EA348" t="s">
        <v>2961</v>
      </c>
      <c r="EB348">
        <v>732</v>
      </c>
      <c r="EC348">
        <v>12.2</v>
      </c>
      <c r="EE348">
        <v>2</v>
      </c>
      <c r="EF348">
        <v>1</v>
      </c>
      <c r="EG348" t="s">
        <v>1551</v>
      </c>
      <c r="EI348">
        <v>1</v>
      </c>
      <c r="EJ348">
        <v>1</v>
      </c>
      <c r="EK348">
        <v>2</v>
      </c>
      <c r="EL348">
        <v>10</v>
      </c>
      <c r="EM348">
        <v>28</v>
      </c>
      <c r="ET348" t="s">
        <v>1802</v>
      </c>
      <c r="EU348" t="s">
        <v>201</v>
      </c>
      <c r="EV348" t="s">
        <v>202</v>
      </c>
      <c r="EZ348">
        <v>1747</v>
      </c>
      <c r="FA348" t="s">
        <v>2204</v>
      </c>
      <c r="FB348" t="s">
        <v>204</v>
      </c>
      <c r="FC348">
        <v>0</v>
      </c>
      <c r="FD348" t="s">
        <v>2429</v>
      </c>
      <c r="FE348" t="s">
        <v>2407</v>
      </c>
      <c r="FF348">
        <v>12</v>
      </c>
      <c r="FG348">
        <v>1</v>
      </c>
      <c r="FH348">
        <v>12</v>
      </c>
      <c r="FI348">
        <v>12.5</v>
      </c>
      <c r="FJ348">
        <v>4</v>
      </c>
      <c r="FK348" t="s">
        <v>2206</v>
      </c>
      <c r="FM348">
        <v>0</v>
      </c>
      <c r="FN348" t="s">
        <v>2207</v>
      </c>
      <c r="FO348">
        <v>1</v>
      </c>
      <c r="FP348">
        <v>0</v>
      </c>
      <c r="FQ348">
        <v>0</v>
      </c>
      <c r="FR348">
        <v>0</v>
      </c>
      <c r="FS348" t="s">
        <v>2214</v>
      </c>
    </row>
    <row r="349" spans="1:175" x14ac:dyDescent="0.3">
      <c r="A349">
        <v>15899</v>
      </c>
      <c r="B349" t="s">
        <v>2962</v>
      </c>
      <c r="C349" t="s">
        <v>194</v>
      </c>
      <c r="D349" t="s">
        <v>2963</v>
      </c>
      <c r="E349" t="s">
        <v>227</v>
      </c>
      <c r="F349" t="s">
        <v>202</v>
      </c>
      <c r="G349">
        <v>1</v>
      </c>
      <c r="H349">
        <v>1</v>
      </c>
      <c r="I349">
        <v>2</v>
      </c>
      <c r="J349">
        <v>1</v>
      </c>
      <c r="K349">
        <v>2</v>
      </c>
      <c r="O349">
        <v>1</v>
      </c>
      <c r="P349">
        <v>1</v>
      </c>
      <c r="Q349">
        <v>2</v>
      </c>
      <c r="R349">
        <v>2</v>
      </c>
      <c r="U349">
        <v>1</v>
      </c>
      <c r="W349">
        <v>1</v>
      </c>
      <c r="Y349">
        <v>1</v>
      </c>
      <c r="Z349">
        <v>1</v>
      </c>
      <c r="AA349">
        <v>1</v>
      </c>
      <c r="AB349">
        <v>2013</v>
      </c>
      <c r="AC349">
        <v>2</v>
      </c>
      <c r="AD349">
        <v>4</v>
      </c>
      <c r="AE349">
        <v>1</v>
      </c>
      <c r="AF349">
        <v>4</v>
      </c>
      <c r="AG349">
        <v>1</v>
      </c>
      <c r="AV349">
        <v>1</v>
      </c>
      <c r="AX349">
        <v>4</v>
      </c>
      <c r="AY349">
        <v>2</v>
      </c>
      <c r="AZ349">
        <v>1</v>
      </c>
      <c r="BA349">
        <v>0</v>
      </c>
      <c r="BB349">
        <v>1</v>
      </c>
      <c r="BC349">
        <v>0</v>
      </c>
      <c r="BD349">
        <v>2</v>
      </c>
      <c r="BE349">
        <v>1</v>
      </c>
      <c r="BF349">
        <v>1</v>
      </c>
      <c r="BG349">
        <v>1</v>
      </c>
      <c r="BH349">
        <v>1</v>
      </c>
      <c r="BJ349">
        <v>1</v>
      </c>
      <c r="BK349">
        <v>6</v>
      </c>
      <c r="BL349">
        <v>2</v>
      </c>
      <c r="BM349">
        <v>3</v>
      </c>
      <c r="BN349">
        <v>-77</v>
      </c>
      <c r="BS349">
        <v>5</v>
      </c>
      <c r="BU349">
        <v>2</v>
      </c>
      <c r="BW349">
        <v>2</v>
      </c>
      <c r="BX349">
        <v>1</v>
      </c>
      <c r="BY349">
        <v>2</v>
      </c>
      <c r="BZ349">
        <v>1</v>
      </c>
      <c r="CA349">
        <v>1</v>
      </c>
      <c r="CB349">
        <v>2</v>
      </c>
      <c r="CC349">
        <v>2</v>
      </c>
      <c r="CD349">
        <v>2</v>
      </c>
      <c r="CE349">
        <v>2</v>
      </c>
      <c r="CF349">
        <v>1</v>
      </c>
      <c r="CG349">
        <v>1</v>
      </c>
      <c r="CH349">
        <v>1</v>
      </c>
      <c r="CI349">
        <v>1</v>
      </c>
      <c r="CJ349">
        <v>2</v>
      </c>
      <c r="CK349">
        <v>7</v>
      </c>
      <c r="CL349">
        <v>2</v>
      </c>
      <c r="CM349">
        <v>5</v>
      </c>
      <c r="CN349">
        <v>1</v>
      </c>
      <c r="CO349">
        <v>2</v>
      </c>
      <c r="CP349">
        <v>1</v>
      </c>
      <c r="CQ349">
        <v>2</v>
      </c>
      <c r="CR349">
        <v>1</v>
      </c>
      <c r="CS349">
        <v>0</v>
      </c>
      <c r="CV349">
        <v>2</v>
      </c>
      <c r="CX349">
        <v>2</v>
      </c>
      <c r="CY349">
        <v>1</v>
      </c>
      <c r="CZ349">
        <v>1</v>
      </c>
      <c r="DA349">
        <v>4</v>
      </c>
      <c r="DB349">
        <v>1</v>
      </c>
      <c r="DC349">
        <v>10</v>
      </c>
      <c r="DD349">
        <v>2</v>
      </c>
      <c r="DE349">
        <v>1</v>
      </c>
      <c r="DF349">
        <v>3</v>
      </c>
      <c r="DH349">
        <v>0</v>
      </c>
      <c r="DI349">
        <v>1</v>
      </c>
      <c r="DJ349">
        <v>0</v>
      </c>
      <c r="DK349">
        <v>0</v>
      </c>
      <c r="DL349">
        <v>2</v>
      </c>
      <c r="DO349">
        <v>1</v>
      </c>
      <c r="DP349">
        <v>2</v>
      </c>
      <c r="DQ349">
        <v>8</v>
      </c>
      <c r="DR349">
        <v>1</v>
      </c>
      <c r="DW349">
        <v>2</v>
      </c>
      <c r="DX349">
        <v>9</v>
      </c>
      <c r="DY349">
        <v>10</v>
      </c>
      <c r="DZ349">
        <v>1</v>
      </c>
      <c r="EA349" t="s">
        <v>2964</v>
      </c>
      <c r="EB349">
        <v>926</v>
      </c>
      <c r="EC349">
        <v>15.43</v>
      </c>
      <c r="EE349">
        <v>2</v>
      </c>
      <c r="EF349">
        <v>1</v>
      </c>
      <c r="EG349" t="s">
        <v>1574</v>
      </c>
      <c r="EI349">
        <v>1</v>
      </c>
      <c r="EJ349">
        <v>1</v>
      </c>
      <c r="EK349">
        <v>3</v>
      </c>
      <c r="EL349">
        <v>6</v>
      </c>
      <c r="EM349">
        <v>21</v>
      </c>
      <c r="ET349" t="s">
        <v>1802</v>
      </c>
      <c r="EU349" t="s">
        <v>201</v>
      </c>
      <c r="EV349" t="s">
        <v>202</v>
      </c>
      <c r="EZ349">
        <v>1240</v>
      </c>
      <c r="FA349" t="s">
        <v>237</v>
      </c>
      <c r="FB349" t="s">
        <v>204</v>
      </c>
      <c r="FC349">
        <v>0</v>
      </c>
      <c r="FD349" t="s">
        <v>2400</v>
      </c>
      <c r="FE349" t="s">
        <v>2401</v>
      </c>
      <c r="FF349">
        <v>12</v>
      </c>
      <c r="FI349">
        <v>12.5</v>
      </c>
      <c r="FJ349">
        <v>4</v>
      </c>
      <c r="FK349" t="s">
        <v>2233</v>
      </c>
      <c r="FL349">
        <v>0.5</v>
      </c>
      <c r="FM349">
        <v>1</v>
      </c>
      <c r="FN349" t="s">
        <v>2221</v>
      </c>
      <c r="FO349">
        <v>1</v>
      </c>
      <c r="FP349">
        <v>0</v>
      </c>
      <c r="FQ349">
        <v>0</v>
      </c>
      <c r="FR349">
        <v>0</v>
      </c>
      <c r="FS349" t="s">
        <v>2182</v>
      </c>
    </row>
    <row r="350" spans="1:175" x14ac:dyDescent="0.3">
      <c r="A350">
        <v>16033</v>
      </c>
      <c r="B350" t="s">
        <v>1826</v>
      </c>
      <c r="C350" t="s">
        <v>212</v>
      </c>
      <c r="D350" t="s">
        <v>1827</v>
      </c>
      <c r="E350" t="s">
        <v>309</v>
      </c>
      <c r="F350" t="s">
        <v>202</v>
      </c>
      <c r="G350">
        <v>1</v>
      </c>
      <c r="H350">
        <v>1</v>
      </c>
      <c r="I350">
        <v>2</v>
      </c>
      <c r="J350">
        <v>1</v>
      </c>
      <c r="K350">
        <v>2</v>
      </c>
      <c r="O350">
        <v>1</v>
      </c>
      <c r="P350">
        <v>1</v>
      </c>
      <c r="Q350">
        <v>2</v>
      </c>
      <c r="R350">
        <v>2</v>
      </c>
      <c r="U350">
        <v>3</v>
      </c>
      <c r="V350">
        <v>2</v>
      </c>
      <c r="W350">
        <v>1</v>
      </c>
      <c r="Y350">
        <v>1</v>
      </c>
      <c r="Z350">
        <v>1</v>
      </c>
      <c r="AA350">
        <v>-98</v>
      </c>
      <c r="AC350">
        <v>7</v>
      </c>
      <c r="AD350">
        <v>1</v>
      </c>
      <c r="AE350">
        <v>1</v>
      </c>
      <c r="AF350">
        <v>4</v>
      </c>
      <c r="AG350">
        <v>1</v>
      </c>
      <c r="AV350">
        <v>2</v>
      </c>
      <c r="AX350">
        <v>2</v>
      </c>
      <c r="AY350">
        <v>-77</v>
      </c>
      <c r="BB350">
        <v>1</v>
      </c>
      <c r="BC350">
        <v>0</v>
      </c>
      <c r="BD350">
        <v>2</v>
      </c>
      <c r="BE350">
        <v>2</v>
      </c>
      <c r="BF350">
        <v>1</v>
      </c>
      <c r="BG350">
        <v>1</v>
      </c>
      <c r="BH350">
        <v>1</v>
      </c>
      <c r="BJ350">
        <v>1</v>
      </c>
      <c r="BK350">
        <v>6</v>
      </c>
      <c r="BL350">
        <v>5</v>
      </c>
      <c r="BS350">
        <v>3</v>
      </c>
      <c r="BU350">
        <v>2</v>
      </c>
      <c r="BW350">
        <v>3</v>
      </c>
      <c r="BX350">
        <v>3</v>
      </c>
      <c r="BY350">
        <v>1</v>
      </c>
      <c r="BZ350">
        <v>1</v>
      </c>
      <c r="CA350">
        <v>1</v>
      </c>
      <c r="CB350">
        <v>2</v>
      </c>
      <c r="CC350">
        <v>1</v>
      </c>
      <c r="CD350">
        <v>2</v>
      </c>
      <c r="CE350">
        <v>2</v>
      </c>
      <c r="CF350">
        <v>2</v>
      </c>
      <c r="CG350">
        <v>2</v>
      </c>
      <c r="CH350">
        <v>2</v>
      </c>
      <c r="CI350">
        <v>1</v>
      </c>
      <c r="CJ350">
        <v>2</v>
      </c>
      <c r="CK350">
        <v>7</v>
      </c>
      <c r="CL350">
        <v>1</v>
      </c>
      <c r="CM350">
        <v>1</v>
      </c>
      <c r="CN350">
        <v>1</v>
      </c>
      <c r="CO350">
        <v>2</v>
      </c>
      <c r="CP350">
        <v>1</v>
      </c>
      <c r="CQ350">
        <v>2</v>
      </c>
      <c r="CR350">
        <v>1</v>
      </c>
      <c r="CS350">
        <v>0</v>
      </c>
      <c r="CV350">
        <v>2</v>
      </c>
      <c r="CX350">
        <v>2</v>
      </c>
      <c r="CY350">
        <v>1</v>
      </c>
      <c r="CZ350">
        <v>1</v>
      </c>
      <c r="DA350">
        <v>2</v>
      </c>
      <c r="DB350">
        <v>1</v>
      </c>
      <c r="DC350">
        <v>8</v>
      </c>
      <c r="DD350">
        <v>1</v>
      </c>
      <c r="DE350">
        <v>1</v>
      </c>
      <c r="DF350">
        <v>4</v>
      </c>
      <c r="DH350">
        <v>2</v>
      </c>
      <c r="DI350">
        <v>0</v>
      </c>
      <c r="DJ350">
        <v>2</v>
      </c>
      <c r="DO350">
        <v>1</v>
      </c>
      <c r="DP350">
        <v>2</v>
      </c>
      <c r="DQ350">
        <v>3</v>
      </c>
      <c r="DR350">
        <v>6</v>
      </c>
      <c r="DW350">
        <v>1</v>
      </c>
      <c r="DX350">
        <v>1</v>
      </c>
      <c r="DY350">
        <v>2</v>
      </c>
      <c r="DZ350">
        <v>1</v>
      </c>
      <c r="EA350" t="s">
        <v>1828</v>
      </c>
      <c r="EB350">
        <v>1167</v>
      </c>
      <c r="EC350">
        <v>19.45</v>
      </c>
      <c r="EE350">
        <v>2</v>
      </c>
      <c r="EF350">
        <v>1</v>
      </c>
      <c r="EG350" t="s">
        <v>1736</v>
      </c>
      <c r="EI350">
        <v>1</v>
      </c>
      <c r="EJ350">
        <v>1</v>
      </c>
      <c r="EK350">
        <v>3</v>
      </c>
      <c r="EL350">
        <v>9</v>
      </c>
      <c r="EM350">
        <v>27</v>
      </c>
      <c r="ET350" t="s">
        <v>1802</v>
      </c>
      <c r="EU350" t="s">
        <v>201</v>
      </c>
      <c r="EV350" t="s">
        <v>1829</v>
      </c>
      <c r="EZ350">
        <v>2522</v>
      </c>
      <c r="FA350" t="s">
        <v>237</v>
      </c>
      <c r="FB350" t="s">
        <v>204</v>
      </c>
      <c r="FC350">
        <v>0</v>
      </c>
      <c r="FD350" t="s">
        <v>2429</v>
      </c>
      <c r="FE350" t="s">
        <v>2401</v>
      </c>
      <c r="FF350">
        <v>12</v>
      </c>
      <c r="FI350">
        <v>12.5</v>
      </c>
      <c r="FJ350">
        <v>4</v>
      </c>
      <c r="FK350" t="s">
        <v>2206</v>
      </c>
      <c r="FL350">
        <v>0.5</v>
      </c>
      <c r="FM350">
        <v>1</v>
      </c>
      <c r="FN350" t="s">
        <v>2213</v>
      </c>
      <c r="FO350">
        <v>1</v>
      </c>
      <c r="FP350">
        <v>0</v>
      </c>
      <c r="FQ350">
        <v>0</v>
      </c>
      <c r="FR350">
        <v>0</v>
      </c>
      <c r="FS350" t="s">
        <v>2182</v>
      </c>
    </row>
    <row r="351" spans="1:175" x14ac:dyDescent="0.3">
      <c r="A351">
        <v>16077</v>
      </c>
      <c r="B351" t="s">
        <v>1833</v>
      </c>
      <c r="C351" t="s">
        <v>194</v>
      </c>
      <c r="D351" t="s">
        <v>1834</v>
      </c>
      <c r="E351" t="s">
        <v>299</v>
      </c>
      <c r="F351" t="s">
        <v>202</v>
      </c>
      <c r="G351">
        <v>1</v>
      </c>
      <c r="H351">
        <v>1</v>
      </c>
      <c r="I351">
        <v>2</v>
      </c>
      <c r="J351">
        <v>1</v>
      </c>
      <c r="K351">
        <v>2</v>
      </c>
      <c r="O351">
        <v>1</v>
      </c>
      <c r="P351">
        <v>1</v>
      </c>
      <c r="Q351">
        <v>2</v>
      </c>
      <c r="R351">
        <v>3</v>
      </c>
      <c r="T351">
        <v>2</v>
      </c>
      <c r="U351">
        <v>3</v>
      </c>
      <c r="V351">
        <v>2</v>
      </c>
      <c r="W351">
        <v>1</v>
      </c>
      <c r="Y351">
        <v>1</v>
      </c>
      <c r="Z351">
        <v>1</v>
      </c>
      <c r="AA351">
        <v>1</v>
      </c>
      <c r="AB351">
        <v>2010</v>
      </c>
      <c r="AC351">
        <v>2</v>
      </c>
      <c r="AD351">
        <v>2</v>
      </c>
      <c r="AE351">
        <v>3</v>
      </c>
      <c r="AF351">
        <v>3</v>
      </c>
      <c r="AG351">
        <v>1</v>
      </c>
      <c r="AV351">
        <v>2</v>
      </c>
      <c r="AX351">
        <v>2</v>
      </c>
      <c r="AY351">
        <v>2</v>
      </c>
      <c r="BB351">
        <v>1</v>
      </c>
      <c r="BC351">
        <v>0</v>
      </c>
      <c r="BD351">
        <v>1</v>
      </c>
      <c r="BF351">
        <v>1</v>
      </c>
      <c r="BG351">
        <v>1</v>
      </c>
      <c r="BH351">
        <v>2</v>
      </c>
      <c r="BI351">
        <v>1</v>
      </c>
      <c r="BJ351">
        <v>1</v>
      </c>
      <c r="BK351">
        <v>2</v>
      </c>
      <c r="BL351">
        <v>-77</v>
      </c>
      <c r="BS351">
        <v>1</v>
      </c>
      <c r="BU351">
        <v>1</v>
      </c>
      <c r="BV351">
        <v>3</v>
      </c>
      <c r="BX351">
        <v>1</v>
      </c>
      <c r="BY351">
        <v>2</v>
      </c>
      <c r="BZ351">
        <v>1</v>
      </c>
      <c r="CA351">
        <v>1</v>
      </c>
      <c r="CB351">
        <v>1</v>
      </c>
      <c r="CC351">
        <v>2</v>
      </c>
      <c r="CD351">
        <v>2</v>
      </c>
      <c r="CE351">
        <v>2</v>
      </c>
      <c r="CF351">
        <v>1</v>
      </c>
      <c r="CG351">
        <v>2</v>
      </c>
      <c r="CH351">
        <v>2</v>
      </c>
      <c r="CI351">
        <v>2</v>
      </c>
      <c r="CJ351">
        <v>1</v>
      </c>
      <c r="CK351">
        <v>7</v>
      </c>
      <c r="CL351">
        <v>1</v>
      </c>
      <c r="CM351">
        <v>5</v>
      </c>
      <c r="CN351">
        <v>1</v>
      </c>
      <c r="CO351">
        <v>1</v>
      </c>
      <c r="CP351">
        <v>1</v>
      </c>
      <c r="CQ351">
        <v>1</v>
      </c>
      <c r="CR351">
        <v>1</v>
      </c>
      <c r="CS351">
        <v>0</v>
      </c>
      <c r="CV351">
        <v>2</v>
      </c>
      <c r="CX351">
        <v>1</v>
      </c>
      <c r="CY351">
        <v>1</v>
      </c>
      <c r="CZ351">
        <v>1</v>
      </c>
      <c r="DA351">
        <v>3</v>
      </c>
      <c r="DB351">
        <v>1</v>
      </c>
      <c r="DC351">
        <v>26</v>
      </c>
      <c r="DD351">
        <v>1</v>
      </c>
      <c r="DE351">
        <v>1</v>
      </c>
      <c r="DF351">
        <v>2</v>
      </c>
      <c r="DG351">
        <v>2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2</v>
      </c>
      <c r="DO351">
        <v>1</v>
      </c>
      <c r="DP351">
        <v>1</v>
      </c>
      <c r="DQ351">
        <v>4</v>
      </c>
      <c r="DR351">
        <v>1</v>
      </c>
      <c r="DS351">
        <v>3</v>
      </c>
      <c r="DW351">
        <v>2</v>
      </c>
      <c r="DX351">
        <v>3</v>
      </c>
      <c r="DY351">
        <v>1</v>
      </c>
      <c r="DZ351">
        <v>1</v>
      </c>
      <c r="EA351" t="s">
        <v>582</v>
      </c>
      <c r="EB351">
        <v>1092</v>
      </c>
      <c r="EC351">
        <v>18.2</v>
      </c>
      <c r="EE351">
        <v>2</v>
      </c>
      <c r="EF351">
        <v>1</v>
      </c>
      <c r="EG351" t="s">
        <v>413</v>
      </c>
      <c r="EI351">
        <v>1</v>
      </c>
      <c r="EJ351">
        <v>1</v>
      </c>
      <c r="EK351">
        <v>3</v>
      </c>
      <c r="EL351">
        <v>7</v>
      </c>
      <c r="EM351">
        <v>23</v>
      </c>
      <c r="ET351" t="s">
        <v>1802</v>
      </c>
      <c r="EU351" t="s">
        <v>201</v>
      </c>
      <c r="EV351" t="s">
        <v>202</v>
      </c>
      <c r="EZ351">
        <v>2037</v>
      </c>
      <c r="FA351" t="s">
        <v>237</v>
      </c>
      <c r="FB351" t="s">
        <v>204</v>
      </c>
      <c r="FC351">
        <v>0</v>
      </c>
      <c r="FD351" t="s">
        <v>2429</v>
      </c>
      <c r="FE351" t="s">
        <v>2401</v>
      </c>
      <c r="FF351">
        <v>12</v>
      </c>
      <c r="FI351">
        <v>17.5</v>
      </c>
      <c r="FJ351">
        <v>3</v>
      </c>
      <c r="FK351" t="s">
        <v>2212</v>
      </c>
      <c r="FL351">
        <v>3.5</v>
      </c>
      <c r="FM351">
        <v>0</v>
      </c>
      <c r="FN351" t="s">
        <v>2207</v>
      </c>
      <c r="FO351">
        <v>1</v>
      </c>
      <c r="FP351">
        <v>0</v>
      </c>
      <c r="FQ351">
        <v>0</v>
      </c>
      <c r="FR351">
        <v>0</v>
      </c>
      <c r="FS351" t="s">
        <v>2182</v>
      </c>
    </row>
    <row r="352" spans="1:175" x14ac:dyDescent="0.3">
      <c r="A352">
        <v>16120</v>
      </c>
      <c r="B352" t="s">
        <v>2965</v>
      </c>
      <c r="C352" t="s">
        <v>212</v>
      </c>
      <c r="D352" t="s">
        <v>2966</v>
      </c>
      <c r="E352" t="s">
        <v>214</v>
      </c>
      <c r="F352" t="s">
        <v>202</v>
      </c>
      <c r="G352">
        <v>1</v>
      </c>
      <c r="H352">
        <v>1</v>
      </c>
      <c r="I352">
        <v>2</v>
      </c>
      <c r="J352">
        <v>2</v>
      </c>
      <c r="O352">
        <v>1</v>
      </c>
      <c r="P352">
        <v>0</v>
      </c>
      <c r="Q352">
        <v>1</v>
      </c>
      <c r="R352">
        <v>2</v>
      </c>
      <c r="U352">
        <v>2</v>
      </c>
      <c r="W352">
        <v>1</v>
      </c>
      <c r="Y352">
        <v>1</v>
      </c>
      <c r="Z352">
        <v>1</v>
      </c>
      <c r="AA352">
        <v>1</v>
      </c>
      <c r="AB352">
        <v>2010</v>
      </c>
      <c r="AC352">
        <v>7</v>
      </c>
      <c r="AD352">
        <v>1</v>
      </c>
      <c r="AE352">
        <v>2</v>
      </c>
      <c r="AF352">
        <v>4</v>
      </c>
      <c r="AG352">
        <v>1</v>
      </c>
      <c r="AV352">
        <v>1</v>
      </c>
      <c r="AX352">
        <v>8</v>
      </c>
      <c r="AY352">
        <v>-77</v>
      </c>
      <c r="BD352">
        <v>2</v>
      </c>
      <c r="BE352">
        <v>1</v>
      </c>
      <c r="BY352">
        <v>1</v>
      </c>
      <c r="BZ352">
        <v>1</v>
      </c>
      <c r="CA352">
        <v>1</v>
      </c>
      <c r="CB352">
        <v>1</v>
      </c>
      <c r="CC352">
        <v>2</v>
      </c>
      <c r="CD352">
        <v>2</v>
      </c>
      <c r="CE352">
        <v>2</v>
      </c>
      <c r="CF352">
        <v>2</v>
      </c>
      <c r="CG352">
        <v>1</v>
      </c>
      <c r="CH352">
        <v>1</v>
      </c>
      <c r="CI352">
        <v>1</v>
      </c>
      <c r="CJ352">
        <v>2</v>
      </c>
      <c r="CK352">
        <v>7</v>
      </c>
      <c r="CL352">
        <v>1</v>
      </c>
      <c r="CM352">
        <v>1</v>
      </c>
      <c r="CN352">
        <v>1</v>
      </c>
      <c r="CO352">
        <v>2</v>
      </c>
      <c r="CP352">
        <v>1</v>
      </c>
      <c r="CQ352">
        <v>2</v>
      </c>
      <c r="CR352">
        <v>1</v>
      </c>
      <c r="CS352">
        <v>0</v>
      </c>
      <c r="CV352">
        <v>2</v>
      </c>
      <c r="CX352">
        <v>2</v>
      </c>
      <c r="CY352">
        <v>1</v>
      </c>
      <c r="CZ352">
        <v>1</v>
      </c>
      <c r="DA352">
        <v>2</v>
      </c>
      <c r="DB352">
        <v>1</v>
      </c>
      <c r="DC352">
        <v>50</v>
      </c>
      <c r="DD352">
        <v>1</v>
      </c>
      <c r="DE352">
        <v>1</v>
      </c>
      <c r="DF352">
        <v>4</v>
      </c>
      <c r="DH352">
        <v>2</v>
      </c>
      <c r="DI352">
        <v>0</v>
      </c>
      <c r="DJ352">
        <v>0</v>
      </c>
      <c r="DK352">
        <v>0</v>
      </c>
      <c r="DL352">
        <v>1</v>
      </c>
      <c r="DM352">
        <v>1</v>
      </c>
      <c r="DO352">
        <v>1</v>
      </c>
      <c r="DP352">
        <v>2</v>
      </c>
      <c r="DQ352">
        <v>8</v>
      </c>
      <c r="DR352">
        <v>1</v>
      </c>
      <c r="DW352">
        <v>2</v>
      </c>
      <c r="DX352">
        <v>-98</v>
      </c>
      <c r="DY352">
        <v>-98</v>
      </c>
      <c r="DZ352">
        <v>1</v>
      </c>
      <c r="EA352" t="s">
        <v>229</v>
      </c>
      <c r="EB352">
        <v>696</v>
      </c>
      <c r="EC352">
        <v>11.6</v>
      </c>
      <c r="EE352">
        <v>2</v>
      </c>
      <c r="EF352">
        <v>1</v>
      </c>
      <c r="EG352" t="s">
        <v>275</v>
      </c>
      <c r="EI352">
        <v>1</v>
      </c>
      <c r="EJ352">
        <v>1</v>
      </c>
      <c r="EK352">
        <v>2</v>
      </c>
      <c r="EL352">
        <v>8</v>
      </c>
      <c r="EM352">
        <v>24</v>
      </c>
      <c r="ET352" t="s">
        <v>1802</v>
      </c>
      <c r="EU352" t="s">
        <v>201</v>
      </c>
      <c r="EV352" t="s">
        <v>2283</v>
      </c>
      <c r="EZ352">
        <v>1418</v>
      </c>
      <c r="FA352" t="s">
        <v>2204</v>
      </c>
      <c r="FB352" t="s">
        <v>204</v>
      </c>
      <c r="FC352">
        <v>0</v>
      </c>
      <c r="FD352" t="s">
        <v>2400</v>
      </c>
      <c r="FE352" t="s">
        <v>2401</v>
      </c>
      <c r="FF352">
        <v>12</v>
      </c>
      <c r="FI352">
        <v>12.5</v>
      </c>
      <c r="FJ352">
        <v>4</v>
      </c>
      <c r="FK352" t="s">
        <v>2206</v>
      </c>
      <c r="FL352">
        <v>1.5</v>
      </c>
      <c r="FM352">
        <v>1</v>
      </c>
      <c r="FN352" t="s">
        <v>2221</v>
      </c>
      <c r="FO352">
        <v>0</v>
      </c>
      <c r="FP352">
        <v>1</v>
      </c>
      <c r="FQ352">
        <v>0</v>
      </c>
      <c r="FR352">
        <v>0</v>
      </c>
      <c r="FS352" t="s">
        <v>205</v>
      </c>
    </row>
    <row r="353" spans="1:175" x14ac:dyDescent="0.3">
      <c r="A353">
        <v>16232</v>
      </c>
      <c r="B353" t="s">
        <v>2967</v>
      </c>
      <c r="C353" t="s">
        <v>212</v>
      </c>
      <c r="D353" t="s">
        <v>2968</v>
      </c>
      <c r="E353" t="s">
        <v>293</v>
      </c>
      <c r="F353" t="s">
        <v>202</v>
      </c>
      <c r="G353">
        <v>1</v>
      </c>
      <c r="H353">
        <v>1</v>
      </c>
      <c r="I353">
        <v>2</v>
      </c>
      <c r="J353">
        <v>2</v>
      </c>
      <c r="O353">
        <v>1</v>
      </c>
      <c r="P353">
        <v>0</v>
      </c>
      <c r="Q353">
        <v>1</v>
      </c>
      <c r="R353">
        <v>2</v>
      </c>
      <c r="U353">
        <v>1</v>
      </c>
      <c r="W353">
        <v>1</v>
      </c>
      <c r="Y353">
        <v>1</v>
      </c>
      <c r="Z353">
        <v>1</v>
      </c>
      <c r="AA353">
        <v>1</v>
      </c>
      <c r="AB353">
        <v>2013</v>
      </c>
      <c r="AC353">
        <v>2</v>
      </c>
      <c r="AD353">
        <v>4</v>
      </c>
      <c r="AE353">
        <v>1</v>
      </c>
      <c r="AF353">
        <v>4</v>
      </c>
      <c r="AG353">
        <v>1</v>
      </c>
      <c r="AV353">
        <v>3</v>
      </c>
      <c r="AX353">
        <v>4</v>
      </c>
      <c r="AY353">
        <v>2</v>
      </c>
      <c r="AZ353">
        <v>1</v>
      </c>
      <c r="BA353">
        <v>0</v>
      </c>
      <c r="BB353">
        <v>1</v>
      </c>
      <c r="BC353">
        <v>0</v>
      </c>
      <c r="BD353">
        <v>2</v>
      </c>
      <c r="BE353">
        <v>2</v>
      </c>
      <c r="BY353">
        <v>2</v>
      </c>
      <c r="BZ353">
        <v>2</v>
      </c>
      <c r="CA353">
        <v>2</v>
      </c>
      <c r="CB353">
        <v>-98</v>
      </c>
      <c r="CC353">
        <v>2</v>
      </c>
      <c r="CD353">
        <v>2</v>
      </c>
      <c r="CE353">
        <v>2</v>
      </c>
      <c r="CF353">
        <v>2</v>
      </c>
      <c r="CG353">
        <v>2</v>
      </c>
      <c r="CH353">
        <v>2</v>
      </c>
      <c r="CI353">
        <v>2</v>
      </c>
      <c r="CJ353">
        <v>2</v>
      </c>
      <c r="CK353">
        <v>5</v>
      </c>
      <c r="CL353">
        <v>1</v>
      </c>
      <c r="CM353">
        <v>3</v>
      </c>
      <c r="CN353">
        <v>1</v>
      </c>
      <c r="CO353">
        <v>1</v>
      </c>
      <c r="CP353">
        <v>1</v>
      </c>
      <c r="CQ353">
        <v>1</v>
      </c>
      <c r="CR353">
        <v>1</v>
      </c>
      <c r="CS353">
        <v>0</v>
      </c>
      <c r="CV353">
        <v>2</v>
      </c>
      <c r="CX353">
        <v>2</v>
      </c>
      <c r="CY353">
        <v>1</v>
      </c>
      <c r="CZ353">
        <v>1</v>
      </c>
      <c r="DA353">
        <v>3</v>
      </c>
      <c r="DB353">
        <v>1</v>
      </c>
      <c r="DC353">
        <v>12</v>
      </c>
      <c r="DD353">
        <v>1</v>
      </c>
      <c r="DE353">
        <v>1</v>
      </c>
      <c r="DF353">
        <v>2</v>
      </c>
      <c r="DG353">
        <v>2</v>
      </c>
      <c r="DH353">
        <v>0</v>
      </c>
      <c r="DI353">
        <v>0</v>
      </c>
      <c r="DJ353">
        <v>0</v>
      </c>
      <c r="DK353">
        <v>0</v>
      </c>
      <c r="DL353">
        <v>1</v>
      </c>
      <c r="DM353">
        <v>0</v>
      </c>
      <c r="DN353">
        <v>1</v>
      </c>
      <c r="DO353">
        <v>1</v>
      </c>
      <c r="DP353">
        <v>2</v>
      </c>
      <c r="DQ353">
        <v>6</v>
      </c>
      <c r="DR353">
        <v>1</v>
      </c>
      <c r="DW353">
        <v>2</v>
      </c>
      <c r="DX353">
        <v>3</v>
      </c>
      <c r="DY353">
        <v>1</v>
      </c>
      <c r="DZ353">
        <v>2</v>
      </c>
      <c r="EA353" t="s">
        <v>2550</v>
      </c>
      <c r="EB353">
        <v>599</v>
      </c>
      <c r="EC353">
        <v>9.98</v>
      </c>
      <c r="EE353">
        <v>2</v>
      </c>
      <c r="EF353">
        <v>1</v>
      </c>
      <c r="EG353" t="s">
        <v>562</v>
      </c>
      <c r="EI353">
        <v>1</v>
      </c>
      <c r="EJ353">
        <v>1</v>
      </c>
      <c r="EK353">
        <v>2</v>
      </c>
      <c r="EL353">
        <v>10</v>
      </c>
      <c r="EM353">
        <v>28</v>
      </c>
      <c r="ET353" t="s">
        <v>1802</v>
      </c>
      <c r="EU353" t="s">
        <v>201</v>
      </c>
      <c r="EV353" t="s">
        <v>202</v>
      </c>
      <c r="EZ353">
        <v>1747</v>
      </c>
      <c r="FA353" t="s">
        <v>2204</v>
      </c>
      <c r="FB353" t="s">
        <v>204</v>
      </c>
      <c r="FC353">
        <v>0</v>
      </c>
      <c r="FD353" t="s">
        <v>2406</v>
      </c>
      <c r="FE353" t="s">
        <v>2401</v>
      </c>
      <c r="FF353">
        <v>12</v>
      </c>
      <c r="FI353">
        <v>12.5</v>
      </c>
      <c r="FJ353">
        <v>4</v>
      </c>
      <c r="FK353" t="s">
        <v>2233</v>
      </c>
      <c r="FL353">
        <v>0.5</v>
      </c>
      <c r="FM353">
        <v>1</v>
      </c>
      <c r="FN353" t="s">
        <v>2213</v>
      </c>
      <c r="FO353">
        <v>1</v>
      </c>
      <c r="FP353">
        <v>0</v>
      </c>
      <c r="FQ353">
        <v>0</v>
      </c>
      <c r="FR353">
        <v>0</v>
      </c>
      <c r="FS353" t="s">
        <v>2182</v>
      </c>
    </row>
    <row r="354" spans="1:175" x14ac:dyDescent="0.3">
      <c r="A354">
        <v>16431</v>
      </c>
      <c r="B354" t="s">
        <v>2969</v>
      </c>
      <c r="C354" t="s">
        <v>212</v>
      </c>
      <c r="D354" t="s">
        <v>2970</v>
      </c>
      <c r="E354" t="s">
        <v>214</v>
      </c>
      <c r="F354" t="s">
        <v>202</v>
      </c>
      <c r="G354">
        <v>1</v>
      </c>
      <c r="H354">
        <v>1</v>
      </c>
      <c r="I354">
        <v>2</v>
      </c>
      <c r="J354">
        <v>2</v>
      </c>
      <c r="O354">
        <v>1</v>
      </c>
      <c r="P354">
        <v>0</v>
      </c>
      <c r="Q354">
        <v>1</v>
      </c>
      <c r="R354">
        <v>2</v>
      </c>
      <c r="U354">
        <v>2</v>
      </c>
      <c r="W354">
        <v>1</v>
      </c>
      <c r="Y354">
        <v>1</v>
      </c>
      <c r="Z354">
        <v>1</v>
      </c>
      <c r="AA354">
        <v>1</v>
      </c>
      <c r="AB354">
        <v>2013</v>
      </c>
      <c r="AC354">
        <v>3</v>
      </c>
      <c r="AD354">
        <v>2</v>
      </c>
      <c r="AE354">
        <v>1</v>
      </c>
      <c r="AF354">
        <v>2</v>
      </c>
      <c r="AG354">
        <v>2</v>
      </c>
      <c r="AH354">
        <v>1</v>
      </c>
      <c r="AI354">
        <v>1</v>
      </c>
      <c r="AK354">
        <v>7</v>
      </c>
      <c r="AR354">
        <v>4</v>
      </c>
      <c r="AU354">
        <v>1</v>
      </c>
      <c r="AV354">
        <v>2</v>
      </c>
      <c r="AX354">
        <v>2</v>
      </c>
      <c r="AY354">
        <v>-77</v>
      </c>
      <c r="BB354">
        <v>1</v>
      </c>
      <c r="BC354">
        <v>0</v>
      </c>
      <c r="BD354">
        <v>1</v>
      </c>
      <c r="BY354">
        <v>1</v>
      </c>
      <c r="BZ354">
        <v>1</v>
      </c>
      <c r="CA354">
        <v>2</v>
      </c>
      <c r="CB354">
        <v>2</v>
      </c>
      <c r="CC354">
        <v>2</v>
      </c>
      <c r="CD354">
        <v>2</v>
      </c>
      <c r="CE354">
        <v>2</v>
      </c>
      <c r="CF354">
        <v>1</v>
      </c>
      <c r="CG354">
        <v>2</v>
      </c>
      <c r="CH354">
        <v>1</v>
      </c>
      <c r="CI354">
        <v>2</v>
      </c>
      <c r="CJ354">
        <v>2</v>
      </c>
      <c r="CK354">
        <v>6</v>
      </c>
      <c r="CL354">
        <v>1</v>
      </c>
      <c r="CM354">
        <v>3</v>
      </c>
      <c r="CN354">
        <v>1</v>
      </c>
      <c r="CO354">
        <v>1</v>
      </c>
      <c r="CP354">
        <v>1</v>
      </c>
      <c r="CQ354">
        <v>1</v>
      </c>
      <c r="CR354">
        <v>1</v>
      </c>
      <c r="CS354">
        <v>0</v>
      </c>
      <c r="CV354">
        <v>2</v>
      </c>
      <c r="CX354">
        <v>2</v>
      </c>
      <c r="CY354">
        <v>1</v>
      </c>
      <c r="CZ354">
        <v>1</v>
      </c>
      <c r="DA354">
        <v>3</v>
      </c>
      <c r="DB354">
        <v>1</v>
      </c>
      <c r="DC354">
        <v>4</v>
      </c>
      <c r="DD354">
        <v>6</v>
      </c>
      <c r="DE354">
        <v>1</v>
      </c>
      <c r="DF354">
        <v>2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2</v>
      </c>
      <c r="DO354">
        <v>1</v>
      </c>
      <c r="DP354">
        <v>1</v>
      </c>
      <c r="DQ354">
        <v>8</v>
      </c>
      <c r="DR354">
        <v>1</v>
      </c>
      <c r="DW354">
        <v>2</v>
      </c>
      <c r="DX354">
        <v>9</v>
      </c>
      <c r="DY354">
        <v>1</v>
      </c>
      <c r="DZ354">
        <v>1</v>
      </c>
      <c r="EA354" t="s">
        <v>1089</v>
      </c>
      <c r="EB354">
        <v>771</v>
      </c>
      <c r="EC354">
        <v>12.85</v>
      </c>
      <c r="EE354">
        <v>2</v>
      </c>
      <c r="EF354">
        <v>1</v>
      </c>
      <c r="EG354" t="s">
        <v>1618</v>
      </c>
      <c r="EI354">
        <v>1</v>
      </c>
      <c r="EJ354">
        <v>1</v>
      </c>
      <c r="EK354">
        <v>2</v>
      </c>
      <c r="EL354">
        <v>8</v>
      </c>
      <c r="EM354">
        <v>24</v>
      </c>
      <c r="ET354" t="s">
        <v>1844</v>
      </c>
      <c r="EU354" t="s">
        <v>201</v>
      </c>
      <c r="EV354" t="s">
        <v>202</v>
      </c>
      <c r="EZ354">
        <v>1418</v>
      </c>
      <c r="FA354" t="s">
        <v>2204</v>
      </c>
      <c r="FB354" t="s">
        <v>204</v>
      </c>
      <c r="FC354">
        <v>0</v>
      </c>
      <c r="FD354" t="s">
        <v>2429</v>
      </c>
      <c r="FE354" t="s">
        <v>2407</v>
      </c>
      <c r="FF354">
        <v>0</v>
      </c>
      <c r="FG354">
        <v>0</v>
      </c>
      <c r="FH354">
        <v>1</v>
      </c>
      <c r="FI354">
        <v>25</v>
      </c>
      <c r="FJ354">
        <v>2</v>
      </c>
      <c r="FK354" t="s">
        <v>2212</v>
      </c>
      <c r="FL354">
        <v>0.5</v>
      </c>
      <c r="FM354">
        <v>0</v>
      </c>
      <c r="FN354" t="s">
        <v>2207</v>
      </c>
      <c r="FO354">
        <v>1</v>
      </c>
      <c r="FP354">
        <v>0</v>
      </c>
      <c r="FQ354">
        <v>0</v>
      </c>
      <c r="FR354">
        <v>0</v>
      </c>
      <c r="FS354" t="s">
        <v>2182</v>
      </c>
    </row>
    <row r="355" spans="1:175" x14ac:dyDescent="0.3">
      <c r="A355">
        <v>16631</v>
      </c>
      <c r="B355" t="s">
        <v>2971</v>
      </c>
      <c r="C355" t="s">
        <v>265</v>
      </c>
      <c r="D355" t="s">
        <v>2972</v>
      </c>
      <c r="E355" t="s">
        <v>334</v>
      </c>
      <c r="F355" t="s">
        <v>202</v>
      </c>
      <c r="G355">
        <v>1</v>
      </c>
      <c r="H355">
        <v>1</v>
      </c>
      <c r="I355">
        <v>2</v>
      </c>
      <c r="J355">
        <v>1</v>
      </c>
      <c r="K355">
        <v>2</v>
      </c>
      <c r="O355">
        <v>1</v>
      </c>
      <c r="P355">
        <v>1</v>
      </c>
      <c r="Q355">
        <v>2</v>
      </c>
      <c r="R355">
        <v>2</v>
      </c>
      <c r="U355">
        <v>2</v>
      </c>
      <c r="W355">
        <v>1</v>
      </c>
      <c r="Y355">
        <v>1</v>
      </c>
      <c r="Z355">
        <v>1</v>
      </c>
      <c r="AA355">
        <v>1</v>
      </c>
      <c r="AB355">
        <v>2012</v>
      </c>
      <c r="AC355">
        <v>1</v>
      </c>
      <c r="AD355">
        <v>1</v>
      </c>
      <c r="AE355">
        <v>4</v>
      </c>
      <c r="AF355">
        <v>4</v>
      </c>
      <c r="AG355">
        <v>1</v>
      </c>
      <c r="AV355">
        <v>1</v>
      </c>
      <c r="AX355">
        <v>8</v>
      </c>
      <c r="AY355">
        <v>2</v>
      </c>
      <c r="BD355">
        <v>2</v>
      </c>
      <c r="BE355">
        <v>1</v>
      </c>
      <c r="BF355">
        <v>1</v>
      </c>
      <c r="BG355">
        <v>1</v>
      </c>
      <c r="BH355">
        <v>1</v>
      </c>
      <c r="BJ355">
        <v>1</v>
      </c>
      <c r="BK355">
        <v>6</v>
      </c>
      <c r="BL355">
        <v>-97</v>
      </c>
      <c r="BS355">
        <v>5</v>
      </c>
      <c r="BU355">
        <v>2</v>
      </c>
      <c r="BW355">
        <v>3</v>
      </c>
      <c r="BX355">
        <v>1</v>
      </c>
      <c r="BY355">
        <v>1</v>
      </c>
      <c r="BZ355">
        <v>1</v>
      </c>
      <c r="CA355">
        <v>1</v>
      </c>
      <c r="CB355">
        <v>1</v>
      </c>
      <c r="CC355">
        <v>1</v>
      </c>
      <c r="CD355">
        <v>1</v>
      </c>
      <c r="CE355">
        <v>1</v>
      </c>
      <c r="CF355">
        <v>1</v>
      </c>
      <c r="CG355">
        <v>2</v>
      </c>
      <c r="CH355">
        <v>2</v>
      </c>
      <c r="CI355">
        <v>2</v>
      </c>
      <c r="CJ355">
        <v>2</v>
      </c>
      <c r="CK355">
        <v>7</v>
      </c>
      <c r="CL355">
        <v>1</v>
      </c>
      <c r="CM355">
        <v>6</v>
      </c>
      <c r="CN355">
        <v>1</v>
      </c>
      <c r="CO355">
        <v>1</v>
      </c>
      <c r="CP355">
        <v>1</v>
      </c>
      <c r="CQ355">
        <v>1</v>
      </c>
      <c r="CR355">
        <v>1</v>
      </c>
      <c r="CS355">
        <v>0</v>
      </c>
      <c r="CV355">
        <v>2</v>
      </c>
      <c r="CX355">
        <v>2</v>
      </c>
      <c r="CY355">
        <v>2</v>
      </c>
      <c r="CZ355">
        <v>1</v>
      </c>
      <c r="DA355">
        <v>3</v>
      </c>
      <c r="DB355">
        <v>1</v>
      </c>
      <c r="DC355">
        <v>11</v>
      </c>
      <c r="DD355">
        <v>3</v>
      </c>
      <c r="DE355">
        <v>1</v>
      </c>
      <c r="DF355">
        <v>3</v>
      </c>
      <c r="DG355">
        <v>3</v>
      </c>
      <c r="DH355">
        <v>1</v>
      </c>
      <c r="DI355">
        <v>0</v>
      </c>
      <c r="DJ355">
        <v>0</v>
      </c>
      <c r="DK355">
        <v>1</v>
      </c>
      <c r="DL355">
        <v>0</v>
      </c>
      <c r="DM355">
        <v>0</v>
      </c>
      <c r="DN355">
        <v>1</v>
      </c>
      <c r="DO355">
        <v>1</v>
      </c>
      <c r="DP355">
        <v>1</v>
      </c>
      <c r="DQ355">
        <v>6</v>
      </c>
      <c r="DR355">
        <v>4</v>
      </c>
      <c r="DW355">
        <v>2</v>
      </c>
      <c r="DX355">
        <v>8</v>
      </c>
      <c r="DY355">
        <v>1</v>
      </c>
      <c r="DZ355">
        <v>2</v>
      </c>
      <c r="EA355" t="s">
        <v>578</v>
      </c>
      <c r="EB355">
        <v>878</v>
      </c>
      <c r="EC355">
        <v>14.63</v>
      </c>
      <c r="EE355">
        <v>2</v>
      </c>
      <c r="EF355">
        <v>1</v>
      </c>
      <c r="EG355" t="s">
        <v>235</v>
      </c>
      <c r="EI355">
        <v>1</v>
      </c>
      <c r="EJ355">
        <v>1</v>
      </c>
      <c r="EK355">
        <v>3</v>
      </c>
      <c r="EL355">
        <v>14</v>
      </c>
      <c r="EM355">
        <v>37</v>
      </c>
      <c r="ET355" t="s">
        <v>1844</v>
      </c>
      <c r="EU355" t="s">
        <v>201</v>
      </c>
      <c r="EV355" t="s">
        <v>202</v>
      </c>
      <c r="EZ355">
        <v>1945</v>
      </c>
      <c r="FA355" t="s">
        <v>237</v>
      </c>
      <c r="FB355" t="s">
        <v>204</v>
      </c>
      <c r="FC355">
        <v>0</v>
      </c>
      <c r="FD355" t="s">
        <v>2400</v>
      </c>
      <c r="FE355" t="s">
        <v>2401</v>
      </c>
      <c r="FF355">
        <v>12</v>
      </c>
      <c r="FI355">
        <v>12.5</v>
      </c>
      <c r="FJ355">
        <v>4</v>
      </c>
      <c r="FK355" t="s">
        <v>2206</v>
      </c>
      <c r="FL355">
        <v>7.5</v>
      </c>
      <c r="FM355">
        <v>1</v>
      </c>
      <c r="FN355" t="s">
        <v>2221</v>
      </c>
      <c r="FO355">
        <v>0</v>
      </c>
      <c r="FP355">
        <v>1</v>
      </c>
      <c r="FQ355">
        <v>0</v>
      </c>
      <c r="FR355">
        <v>0</v>
      </c>
      <c r="FS355" t="s">
        <v>205</v>
      </c>
    </row>
    <row r="356" spans="1:175" x14ac:dyDescent="0.3">
      <c r="A356">
        <v>16654</v>
      </c>
      <c r="B356" t="s">
        <v>2973</v>
      </c>
      <c r="C356" t="s">
        <v>194</v>
      </c>
      <c r="D356" t="s">
        <v>2974</v>
      </c>
      <c r="E356" t="s">
        <v>227</v>
      </c>
      <c r="F356" t="s">
        <v>202</v>
      </c>
      <c r="G356">
        <v>1</v>
      </c>
      <c r="H356">
        <v>1</v>
      </c>
      <c r="I356">
        <v>2</v>
      </c>
      <c r="J356">
        <v>2</v>
      </c>
      <c r="O356">
        <v>1</v>
      </c>
      <c r="P356">
        <v>0</v>
      </c>
      <c r="Q356">
        <v>1</v>
      </c>
      <c r="R356">
        <v>2</v>
      </c>
      <c r="U356">
        <v>2</v>
      </c>
      <c r="W356">
        <v>-99</v>
      </c>
      <c r="Y356">
        <v>1</v>
      </c>
      <c r="Z356">
        <v>1</v>
      </c>
      <c r="AA356">
        <v>-98</v>
      </c>
      <c r="AC356">
        <v>2</v>
      </c>
      <c r="AD356">
        <v>1</v>
      </c>
      <c r="AE356">
        <v>2</v>
      </c>
      <c r="AF356">
        <v>2</v>
      </c>
      <c r="AG356">
        <v>1</v>
      </c>
      <c r="AV356">
        <v>1</v>
      </c>
      <c r="AX356">
        <v>4</v>
      </c>
      <c r="AY356">
        <v>2</v>
      </c>
      <c r="BB356">
        <v>-98</v>
      </c>
      <c r="BD356">
        <v>2</v>
      </c>
      <c r="BE356">
        <v>1</v>
      </c>
      <c r="BY356">
        <v>1</v>
      </c>
      <c r="BZ356">
        <v>2</v>
      </c>
      <c r="CA356">
        <v>1</v>
      </c>
      <c r="CB356">
        <v>-98</v>
      </c>
      <c r="CC356">
        <v>2</v>
      </c>
      <c r="CD356">
        <v>2</v>
      </c>
      <c r="CE356">
        <v>1</v>
      </c>
      <c r="CF356">
        <v>1</v>
      </c>
      <c r="CG356">
        <v>2</v>
      </c>
      <c r="CH356">
        <v>2</v>
      </c>
      <c r="CI356">
        <v>1</v>
      </c>
      <c r="CJ356">
        <v>2</v>
      </c>
      <c r="CK356">
        <v>7</v>
      </c>
      <c r="CL356">
        <v>1</v>
      </c>
      <c r="CM356">
        <v>3</v>
      </c>
      <c r="CN356">
        <v>1</v>
      </c>
      <c r="CO356">
        <v>2</v>
      </c>
      <c r="CP356">
        <v>1</v>
      </c>
      <c r="CQ356">
        <v>2</v>
      </c>
      <c r="CR356">
        <v>1</v>
      </c>
      <c r="CS356">
        <v>0</v>
      </c>
      <c r="CV356">
        <v>2</v>
      </c>
      <c r="CX356">
        <v>2</v>
      </c>
      <c r="CY356">
        <v>1</v>
      </c>
      <c r="CZ356">
        <v>1</v>
      </c>
      <c r="DA356">
        <v>5</v>
      </c>
      <c r="DB356">
        <v>1</v>
      </c>
      <c r="DC356">
        <v>49</v>
      </c>
      <c r="DD356">
        <v>1</v>
      </c>
      <c r="DE356">
        <v>1</v>
      </c>
      <c r="DF356">
        <v>2</v>
      </c>
      <c r="DG356">
        <v>2</v>
      </c>
      <c r="DH356">
        <v>0</v>
      </c>
      <c r="DI356">
        <v>0</v>
      </c>
      <c r="DJ356">
        <v>0</v>
      </c>
      <c r="DK356">
        <v>0</v>
      </c>
      <c r="DL356">
        <v>1</v>
      </c>
      <c r="DM356">
        <v>0</v>
      </c>
      <c r="DN356">
        <v>1</v>
      </c>
      <c r="DO356">
        <v>1</v>
      </c>
      <c r="DP356">
        <v>2</v>
      </c>
      <c r="DQ356">
        <v>8</v>
      </c>
      <c r="DR356">
        <v>1</v>
      </c>
      <c r="DW356">
        <v>2</v>
      </c>
      <c r="DX356">
        <v>7</v>
      </c>
      <c r="DY356">
        <v>1</v>
      </c>
      <c r="DZ356">
        <v>2</v>
      </c>
      <c r="EA356" t="s">
        <v>1490</v>
      </c>
      <c r="EB356">
        <v>820</v>
      </c>
      <c r="EC356">
        <v>13.67</v>
      </c>
      <c r="EE356">
        <v>2</v>
      </c>
      <c r="EF356">
        <v>1</v>
      </c>
      <c r="EG356" t="s">
        <v>1468</v>
      </c>
      <c r="EI356">
        <v>1</v>
      </c>
      <c r="EJ356">
        <v>1</v>
      </c>
      <c r="EK356">
        <v>2</v>
      </c>
      <c r="EL356">
        <v>6</v>
      </c>
      <c r="EM356">
        <v>20</v>
      </c>
      <c r="ET356" t="s">
        <v>1844</v>
      </c>
      <c r="EU356" t="s">
        <v>201</v>
      </c>
      <c r="EV356" t="s">
        <v>202</v>
      </c>
      <c r="EZ356">
        <v>1240</v>
      </c>
      <c r="FA356" t="s">
        <v>2204</v>
      </c>
      <c r="FB356" t="s">
        <v>204</v>
      </c>
      <c r="FC356">
        <v>0</v>
      </c>
      <c r="FD356" t="s">
        <v>2400</v>
      </c>
      <c r="FE356" t="s">
        <v>2401</v>
      </c>
      <c r="FF356">
        <v>12</v>
      </c>
      <c r="FI356">
        <v>25</v>
      </c>
      <c r="FJ356">
        <v>2</v>
      </c>
      <c r="FK356" t="s">
        <v>2206</v>
      </c>
      <c r="FL356">
        <v>1.5</v>
      </c>
      <c r="FM356">
        <v>1</v>
      </c>
      <c r="FN356" t="s">
        <v>2221</v>
      </c>
      <c r="FO356">
        <v>1</v>
      </c>
      <c r="FP356">
        <v>0</v>
      </c>
      <c r="FQ356">
        <v>0</v>
      </c>
      <c r="FR356">
        <v>0</v>
      </c>
      <c r="FS356" t="s">
        <v>2182</v>
      </c>
    </row>
    <row r="357" spans="1:175" x14ac:dyDescent="0.3">
      <c r="A357">
        <v>16708</v>
      </c>
      <c r="B357" t="s">
        <v>2975</v>
      </c>
      <c r="C357" t="s">
        <v>212</v>
      </c>
      <c r="D357" t="s">
        <v>2976</v>
      </c>
      <c r="E357" t="s">
        <v>214</v>
      </c>
      <c r="F357" t="s">
        <v>202</v>
      </c>
      <c r="G357">
        <v>1</v>
      </c>
      <c r="H357">
        <v>1</v>
      </c>
      <c r="I357">
        <v>2</v>
      </c>
      <c r="J357">
        <v>1</v>
      </c>
      <c r="K357">
        <v>2</v>
      </c>
      <c r="O357">
        <v>1</v>
      </c>
      <c r="P357">
        <v>1</v>
      </c>
      <c r="Q357">
        <v>2</v>
      </c>
      <c r="R357">
        <v>2</v>
      </c>
      <c r="U357">
        <v>2</v>
      </c>
      <c r="W357">
        <v>1</v>
      </c>
      <c r="Y357">
        <v>1</v>
      </c>
      <c r="Z357">
        <v>1</v>
      </c>
      <c r="AA357">
        <v>1</v>
      </c>
      <c r="AB357">
        <v>2008</v>
      </c>
      <c r="AC357">
        <v>1</v>
      </c>
      <c r="AD357">
        <v>4</v>
      </c>
      <c r="AE357">
        <v>1</v>
      </c>
      <c r="AF357">
        <v>4</v>
      </c>
      <c r="AG357">
        <v>1</v>
      </c>
      <c r="AV357">
        <v>-98</v>
      </c>
      <c r="AX357">
        <v>1</v>
      </c>
      <c r="AY357">
        <v>1</v>
      </c>
      <c r="AZ357">
        <v>1</v>
      </c>
      <c r="BA357">
        <v>0</v>
      </c>
      <c r="BB357">
        <v>1</v>
      </c>
      <c r="BC357">
        <v>0</v>
      </c>
      <c r="BD357">
        <v>-98</v>
      </c>
      <c r="BF357">
        <v>1</v>
      </c>
      <c r="BG357">
        <v>1</v>
      </c>
      <c r="BH357">
        <v>1</v>
      </c>
      <c r="BJ357">
        <v>1</v>
      </c>
      <c r="BK357">
        <v>4</v>
      </c>
      <c r="BL357">
        <v>-77</v>
      </c>
      <c r="BS357">
        <v>5</v>
      </c>
      <c r="BU357">
        <v>2</v>
      </c>
      <c r="BW357">
        <v>3</v>
      </c>
      <c r="BX357">
        <v>3</v>
      </c>
      <c r="BY357">
        <v>2</v>
      </c>
      <c r="BZ357">
        <v>1</v>
      </c>
      <c r="CA357">
        <v>1</v>
      </c>
      <c r="CB357">
        <v>1</v>
      </c>
      <c r="CC357">
        <v>2</v>
      </c>
      <c r="CD357">
        <v>2</v>
      </c>
      <c r="CE357">
        <v>2</v>
      </c>
      <c r="CF357">
        <v>2</v>
      </c>
      <c r="CG357">
        <v>2</v>
      </c>
      <c r="CH357">
        <v>2</v>
      </c>
      <c r="CI357">
        <v>2</v>
      </c>
      <c r="CJ357">
        <v>2</v>
      </c>
      <c r="CK357">
        <v>7</v>
      </c>
      <c r="CL357">
        <v>1</v>
      </c>
      <c r="CM357">
        <v>1</v>
      </c>
      <c r="CN357">
        <v>1</v>
      </c>
      <c r="CO357">
        <v>1</v>
      </c>
      <c r="CP357">
        <v>1</v>
      </c>
      <c r="CQ357">
        <v>1</v>
      </c>
      <c r="CR357">
        <v>1</v>
      </c>
      <c r="CS357">
        <v>0</v>
      </c>
      <c r="CV357">
        <v>2</v>
      </c>
      <c r="CX357">
        <v>3</v>
      </c>
      <c r="CY357">
        <v>1</v>
      </c>
      <c r="CZ357">
        <v>1</v>
      </c>
      <c r="DA357">
        <v>3</v>
      </c>
      <c r="DB357">
        <v>1</v>
      </c>
      <c r="DC357">
        <v>0.3</v>
      </c>
      <c r="DD357">
        <v>-97</v>
      </c>
      <c r="DE357">
        <v>1</v>
      </c>
      <c r="DF357">
        <v>6</v>
      </c>
      <c r="DH357">
        <v>4</v>
      </c>
      <c r="DI357">
        <v>0</v>
      </c>
      <c r="DJ357">
        <v>2</v>
      </c>
      <c r="DO357">
        <v>2</v>
      </c>
      <c r="DP357">
        <v>2</v>
      </c>
      <c r="DQ357">
        <v>5</v>
      </c>
      <c r="DR357">
        <v>6</v>
      </c>
      <c r="DW357">
        <v>1</v>
      </c>
      <c r="DX357">
        <v>3</v>
      </c>
      <c r="DY357">
        <v>1</v>
      </c>
      <c r="DZ357">
        <v>2</v>
      </c>
      <c r="EA357" t="s">
        <v>875</v>
      </c>
      <c r="EB357">
        <v>1360</v>
      </c>
      <c r="EC357">
        <v>22.67</v>
      </c>
      <c r="EE357">
        <v>2</v>
      </c>
      <c r="EF357">
        <v>1</v>
      </c>
      <c r="EG357" t="s">
        <v>2086</v>
      </c>
      <c r="EI357">
        <v>1</v>
      </c>
      <c r="EJ357">
        <v>1</v>
      </c>
      <c r="EK357">
        <v>3</v>
      </c>
      <c r="EL357">
        <v>8</v>
      </c>
      <c r="EM357">
        <v>25</v>
      </c>
      <c r="ET357" t="s">
        <v>1844</v>
      </c>
      <c r="EU357" t="s">
        <v>201</v>
      </c>
      <c r="EV357" t="s">
        <v>2977</v>
      </c>
      <c r="EZ357">
        <v>1418</v>
      </c>
      <c r="FA357" t="s">
        <v>237</v>
      </c>
      <c r="FB357" t="s">
        <v>204</v>
      </c>
      <c r="FC357">
        <v>0</v>
      </c>
      <c r="FD357" t="s">
        <v>2219</v>
      </c>
      <c r="FE357" t="s">
        <v>2401</v>
      </c>
      <c r="FF357">
        <v>12</v>
      </c>
      <c r="FI357">
        <v>12.5</v>
      </c>
      <c r="FJ357">
        <v>4</v>
      </c>
      <c r="FK357" t="s">
        <v>2233</v>
      </c>
      <c r="FL357">
        <v>0.5</v>
      </c>
      <c r="FN357" t="s">
        <v>2207</v>
      </c>
      <c r="FO357">
        <v>1</v>
      </c>
      <c r="FP357">
        <v>0</v>
      </c>
      <c r="FQ357">
        <v>0</v>
      </c>
      <c r="FR357">
        <v>0</v>
      </c>
      <c r="FS357" t="s">
        <v>2214</v>
      </c>
    </row>
    <row r="358" spans="1:175" x14ac:dyDescent="0.3">
      <c r="A358">
        <v>16819</v>
      </c>
      <c r="B358" t="s">
        <v>1859</v>
      </c>
      <c r="C358" t="s">
        <v>212</v>
      </c>
      <c r="D358" t="s">
        <v>1860</v>
      </c>
      <c r="E358" t="s">
        <v>214</v>
      </c>
      <c r="F358" t="s">
        <v>202</v>
      </c>
      <c r="G358">
        <v>1</v>
      </c>
      <c r="H358">
        <v>1</v>
      </c>
      <c r="I358">
        <v>2</v>
      </c>
      <c r="J358">
        <v>1</v>
      </c>
      <c r="K358">
        <v>2</v>
      </c>
      <c r="O358">
        <v>1</v>
      </c>
      <c r="P358">
        <v>1</v>
      </c>
      <c r="Q358">
        <v>2</v>
      </c>
      <c r="R358">
        <v>2</v>
      </c>
      <c r="U358">
        <v>1</v>
      </c>
      <c r="W358">
        <v>1</v>
      </c>
      <c r="Y358">
        <v>1</v>
      </c>
      <c r="Z358">
        <v>1</v>
      </c>
      <c r="AA358">
        <v>-98</v>
      </c>
      <c r="AC358">
        <v>2</v>
      </c>
      <c r="AD358">
        <v>4</v>
      </c>
      <c r="AE358">
        <v>1</v>
      </c>
      <c r="AF358">
        <v>5</v>
      </c>
      <c r="AG358">
        <v>1</v>
      </c>
      <c r="AV358">
        <v>2</v>
      </c>
      <c r="AX358">
        <v>1</v>
      </c>
      <c r="AY358">
        <v>2</v>
      </c>
      <c r="BB358">
        <v>1</v>
      </c>
      <c r="BC358">
        <v>0</v>
      </c>
      <c r="BD358">
        <v>2</v>
      </c>
      <c r="BE358">
        <v>2</v>
      </c>
      <c r="BF358">
        <v>1</v>
      </c>
      <c r="BG358">
        <v>1</v>
      </c>
      <c r="BH358">
        <v>-98</v>
      </c>
      <c r="BI358">
        <v>1</v>
      </c>
      <c r="BJ358">
        <v>1</v>
      </c>
      <c r="BK358">
        <v>5</v>
      </c>
      <c r="BL358">
        <v>4</v>
      </c>
      <c r="BS358">
        <v>1</v>
      </c>
      <c r="BU358">
        <v>1</v>
      </c>
      <c r="BV358">
        <v>2</v>
      </c>
      <c r="BX358">
        <v>3</v>
      </c>
      <c r="BY358">
        <v>1</v>
      </c>
      <c r="BZ358">
        <v>1</v>
      </c>
      <c r="CA358">
        <v>1</v>
      </c>
      <c r="CB358">
        <v>2</v>
      </c>
      <c r="CC358">
        <v>1</v>
      </c>
      <c r="CD358">
        <v>2</v>
      </c>
      <c r="CE358">
        <v>2</v>
      </c>
      <c r="CF358">
        <v>1</v>
      </c>
      <c r="CG358">
        <v>-98</v>
      </c>
      <c r="CH358">
        <v>1</v>
      </c>
      <c r="CI358">
        <v>1</v>
      </c>
      <c r="CJ358">
        <v>1</v>
      </c>
      <c r="CK358">
        <v>7</v>
      </c>
      <c r="CL358">
        <v>1</v>
      </c>
      <c r="CM358">
        <v>2</v>
      </c>
      <c r="CN358">
        <v>1</v>
      </c>
      <c r="CO358">
        <v>1</v>
      </c>
      <c r="CP358">
        <v>1</v>
      </c>
      <c r="CQ358">
        <v>1</v>
      </c>
      <c r="CR358">
        <v>1</v>
      </c>
      <c r="CS358">
        <v>0</v>
      </c>
      <c r="CV358">
        <v>2</v>
      </c>
      <c r="CX358">
        <v>2</v>
      </c>
      <c r="CY358">
        <v>4</v>
      </c>
      <c r="CZ358">
        <v>1</v>
      </c>
      <c r="DA358">
        <v>2</v>
      </c>
      <c r="DB358">
        <v>1</v>
      </c>
      <c r="DC358">
        <v>10</v>
      </c>
      <c r="DD358">
        <v>-97</v>
      </c>
      <c r="DE358">
        <v>1</v>
      </c>
      <c r="DF358">
        <v>2</v>
      </c>
      <c r="DH358">
        <v>0</v>
      </c>
      <c r="DI358">
        <v>1</v>
      </c>
      <c r="DJ358">
        <v>0</v>
      </c>
      <c r="DK358">
        <v>0</v>
      </c>
      <c r="DL358">
        <v>0</v>
      </c>
      <c r="DM358">
        <v>1</v>
      </c>
      <c r="DO358">
        <v>2</v>
      </c>
      <c r="DP358">
        <v>2</v>
      </c>
      <c r="DQ358">
        <v>6</v>
      </c>
      <c r="DR358">
        <v>7</v>
      </c>
      <c r="DW358">
        <v>2</v>
      </c>
      <c r="DX358">
        <v>-97</v>
      </c>
      <c r="DY358">
        <v>1</v>
      </c>
      <c r="DZ358">
        <v>2</v>
      </c>
      <c r="EA358" t="s">
        <v>1861</v>
      </c>
      <c r="EB358">
        <v>1222</v>
      </c>
      <c r="EC358">
        <v>20.37</v>
      </c>
      <c r="EE358">
        <v>2</v>
      </c>
      <c r="EF358">
        <v>1</v>
      </c>
      <c r="EG358" t="s">
        <v>1862</v>
      </c>
      <c r="EI358">
        <v>1</v>
      </c>
      <c r="EJ358">
        <v>1</v>
      </c>
      <c r="EK358">
        <v>3</v>
      </c>
      <c r="EL358">
        <v>8</v>
      </c>
      <c r="EM358">
        <v>25</v>
      </c>
      <c r="ET358" t="s">
        <v>1863</v>
      </c>
      <c r="EU358" t="s">
        <v>201</v>
      </c>
      <c r="EV358" t="s">
        <v>202</v>
      </c>
      <c r="EZ358">
        <v>1418</v>
      </c>
      <c r="FA358" t="s">
        <v>237</v>
      </c>
      <c r="FB358" t="s">
        <v>204</v>
      </c>
      <c r="FC358">
        <v>0</v>
      </c>
      <c r="FD358" t="s">
        <v>2429</v>
      </c>
      <c r="FE358" t="s">
        <v>2401</v>
      </c>
      <c r="FF358">
        <v>12</v>
      </c>
      <c r="FI358">
        <v>7.5</v>
      </c>
      <c r="FJ358">
        <v>4</v>
      </c>
      <c r="FK358" t="s">
        <v>2233</v>
      </c>
      <c r="FL358">
        <v>0.5</v>
      </c>
      <c r="FM358">
        <v>1</v>
      </c>
      <c r="FN358" t="s">
        <v>2213</v>
      </c>
      <c r="FO358">
        <v>1</v>
      </c>
      <c r="FP358">
        <v>0</v>
      </c>
      <c r="FQ358">
        <v>0</v>
      </c>
      <c r="FR358">
        <v>0</v>
      </c>
      <c r="FS358" t="s">
        <v>2214</v>
      </c>
    </row>
    <row r="359" spans="1:175" x14ac:dyDescent="0.3">
      <c r="A359">
        <v>16863</v>
      </c>
      <c r="B359" t="s">
        <v>1864</v>
      </c>
      <c r="C359" t="s">
        <v>212</v>
      </c>
      <c r="D359" t="s">
        <v>1865</v>
      </c>
      <c r="E359" t="s">
        <v>214</v>
      </c>
      <c r="F359" t="s">
        <v>202</v>
      </c>
      <c r="G359">
        <v>1</v>
      </c>
      <c r="H359">
        <v>1</v>
      </c>
      <c r="I359">
        <v>2</v>
      </c>
      <c r="J359">
        <v>1</v>
      </c>
      <c r="K359">
        <v>2</v>
      </c>
      <c r="O359">
        <v>1</v>
      </c>
      <c r="P359">
        <v>1</v>
      </c>
      <c r="Q359">
        <v>2</v>
      </c>
      <c r="R359">
        <v>2</v>
      </c>
      <c r="U359">
        <v>1</v>
      </c>
      <c r="W359">
        <v>1</v>
      </c>
      <c r="Y359">
        <v>1</v>
      </c>
      <c r="Z359">
        <v>1</v>
      </c>
      <c r="AA359">
        <v>1</v>
      </c>
      <c r="AB359">
        <v>2012</v>
      </c>
      <c r="AC359">
        <v>2</v>
      </c>
      <c r="AD359">
        <v>4</v>
      </c>
      <c r="AE359">
        <v>1</v>
      </c>
      <c r="AF359">
        <v>2</v>
      </c>
      <c r="AG359">
        <v>1</v>
      </c>
      <c r="AV359">
        <v>2</v>
      </c>
      <c r="AX359">
        <v>1</v>
      </c>
      <c r="AY359">
        <v>1</v>
      </c>
      <c r="BB359">
        <v>1</v>
      </c>
      <c r="BC359">
        <v>0</v>
      </c>
      <c r="BD359">
        <v>2</v>
      </c>
      <c r="BE359">
        <v>2</v>
      </c>
      <c r="BF359">
        <v>1</v>
      </c>
      <c r="BG359">
        <v>1</v>
      </c>
      <c r="BH359">
        <v>1</v>
      </c>
      <c r="BJ359">
        <v>1</v>
      </c>
      <c r="BK359">
        <v>6</v>
      </c>
      <c r="BL359">
        <v>3</v>
      </c>
      <c r="BS359">
        <v>2</v>
      </c>
      <c r="BT359">
        <v>2</v>
      </c>
      <c r="BU359">
        <v>2</v>
      </c>
      <c r="BW359">
        <v>1</v>
      </c>
      <c r="BX359">
        <v>1</v>
      </c>
      <c r="BY359">
        <v>2</v>
      </c>
      <c r="BZ359">
        <v>2</v>
      </c>
      <c r="CA359">
        <v>1</v>
      </c>
      <c r="CB359">
        <v>1</v>
      </c>
      <c r="CC359">
        <v>1</v>
      </c>
      <c r="CD359">
        <v>2</v>
      </c>
      <c r="CE359">
        <v>1</v>
      </c>
      <c r="CF359">
        <v>1</v>
      </c>
      <c r="CG359">
        <v>2</v>
      </c>
      <c r="CH359">
        <v>2</v>
      </c>
      <c r="CI359">
        <v>2</v>
      </c>
      <c r="CJ359">
        <v>2</v>
      </c>
      <c r="CK359">
        <v>7</v>
      </c>
      <c r="CL359">
        <v>2</v>
      </c>
      <c r="CM359">
        <v>4</v>
      </c>
      <c r="CN359">
        <v>1</v>
      </c>
      <c r="CO359">
        <v>1</v>
      </c>
      <c r="CP359">
        <v>1</v>
      </c>
      <c r="CQ359">
        <v>1</v>
      </c>
      <c r="CR359">
        <v>1</v>
      </c>
      <c r="CS359">
        <v>1</v>
      </c>
      <c r="CT359">
        <v>1</v>
      </c>
      <c r="CU359">
        <v>1</v>
      </c>
      <c r="CV359">
        <v>2</v>
      </c>
      <c r="CX359">
        <v>2</v>
      </c>
      <c r="CY359">
        <v>1</v>
      </c>
      <c r="CZ359">
        <v>1</v>
      </c>
      <c r="DA359">
        <v>4</v>
      </c>
      <c r="DB359">
        <v>1</v>
      </c>
      <c r="DC359">
        <v>12</v>
      </c>
      <c r="DD359">
        <v>2</v>
      </c>
      <c r="DE359">
        <v>1</v>
      </c>
      <c r="DF359">
        <v>5</v>
      </c>
      <c r="DH359">
        <v>2</v>
      </c>
      <c r="DI359">
        <v>1</v>
      </c>
      <c r="DJ359">
        <v>0</v>
      </c>
      <c r="DK359">
        <v>0</v>
      </c>
      <c r="DL359">
        <v>2</v>
      </c>
      <c r="DO359">
        <v>1</v>
      </c>
      <c r="DP359">
        <v>2</v>
      </c>
      <c r="DQ359">
        <v>7</v>
      </c>
      <c r="DR359">
        <v>2</v>
      </c>
      <c r="DW359">
        <v>2</v>
      </c>
      <c r="DX359">
        <v>8</v>
      </c>
      <c r="DY359">
        <v>1</v>
      </c>
      <c r="DZ359">
        <v>2</v>
      </c>
      <c r="EA359" t="s">
        <v>733</v>
      </c>
      <c r="EB359">
        <v>664</v>
      </c>
      <c r="EC359">
        <v>11.07</v>
      </c>
      <c r="EE359">
        <v>2</v>
      </c>
      <c r="EF359">
        <v>1</v>
      </c>
      <c r="EG359" t="s">
        <v>1862</v>
      </c>
      <c r="EI359">
        <v>1</v>
      </c>
      <c r="EJ359">
        <v>1</v>
      </c>
      <c r="EK359">
        <v>3</v>
      </c>
      <c r="EL359">
        <v>8</v>
      </c>
      <c r="EM359">
        <v>25</v>
      </c>
      <c r="ET359" t="s">
        <v>1863</v>
      </c>
      <c r="EU359" t="s">
        <v>201</v>
      </c>
      <c r="EV359" t="s">
        <v>202</v>
      </c>
      <c r="EZ359">
        <v>1418</v>
      </c>
      <c r="FA359" t="s">
        <v>237</v>
      </c>
      <c r="FB359" t="s">
        <v>204</v>
      </c>
      <c r="FC359">
        <v>0</v>
      </c>
      <c r="FD359" t="s">
        <v>2429</v>
      </c>
      <c r="FE359" t="s">
        <v>2401</v>
      </c>
      <c r="FF359">
        <v>12</v>
      </c>
      <c r="FI359">
        <v>25</v>
      </c>
      <c r="FJ359">
        <v>2</v>
      </c>
      <c r="FK359" t="s">
        <v>2233</v>
      </c>
      <c r="FL359">
        <v>0.5</v>
      </c>
      <c r="FM359">
        <v>1</v>
      </c>
      <c r="FN359" t="s">
        <v>2213</v>
      </c>
      <c r="FO359">
        <v>1</v>
      </c>
      <c r="FP359">
        <v>0</v>
      </c>
      <c r="FQ359">
        <v>0</v>
      </c>
      <c r="FR359">
        <v>0</v>
      </c>
      <c r="FS359" t="s">
        <v>2214</v>
      </c>
    </row>
    <row r="360" spans="1:175" x14ac:dyDescent="0.3">
      <c r="A360">
        <v>16886</v>
      </c>
      <c r="B360" t="s">
        <v>2978</v>
      </c>
      <c r="C360" t="s">
        <v>212</v>
      </c>
      <c r="D360" t="s">
        <v>2979</v>
      </c>
      <c r="E360" t="s">
        <v>309</v>
      </c>
      <c r="F360" t="s">
        <v>202</v>
      </c>
      <c r="G360">
        <v>1</v>
      </c>
      <c r="H360">
        <v>1</v>
      </c>
      <c r="I360">
        <v>2</v>
      </c>
      <c r="J360">
        <v>2</v>
      </c>
      <c r="O360">
        <v>1</v>
      </c>
      <c r="P360">
        <v>0</v>
      </c>
      <c r="Q360">
        <v>1</v>
      </c>
      <c r="R360">
        <v>2</v>
      </c>
      <c r="U360">
        <v>2</v>
      </c>
      <c r="W360">
        <v>1</v>
      </c>
      <c r="Y360">
        <v>1</v>
      </c>
      <c r="Z360">
        <v>1</v>
      </c>
      <c r="AA360">
        <v>1</v>
      </c>
      <c r="AB360">
        <v>2010</v>
      </c>
      <c r="AC360">
        <v>9</v>
      </c>
      <c r="AD360">
        <v>1</v>
      </c>
      <c r="AE360">
        <v>3</v>
      </c>
      <c r="AF360">
        <v>6</v>
      </c>
      <c r="AG360">
        <v>1</v>
      </c>
      <c r="AV360">
        <v>1</v>
      </c>
      <c r="AX360">
        <v>7</v>
      </c>
      <c r="AY360">
        <v>-77</v>
      </c>
      <c r="AZ360">
        <v>1</v>
      </c>
      <c r="BA360">
        <v>350</v>
      </c>
      <c r="BD360">
        <v>2</v>
      </c>
      <c r="BE360">
        <v>1</v>
      </c>
      <c r="BY360">
        <v>2</v>
      </c>
      <c r="BZ360">
        <v>2</v>
      </c>
      <c r="CA360">
        <v>1</v>
      </c>
      <c r="CB360">
        <v>-98</v>
      </c>
      <c r="CC360">
        <v>1</v>
      </c>
      <c r="CD360">
        <v>2</v>
      </c>
      <c r="CE360">
        <v>2</v>
      </c>
      <c r="CF360">
        <v>2</v>
      </c>
      <c r="CG360">
        <v>2</v>
      </c>
      <c r="CH360">
        <v>2</v>
      </c>
      <c r="CI360">
        <v>3</v>
      </c>
      <c r="CJ360">
        <v>2</v>
      </c>
      <c r="CK360">
        <v>7</v>
      </c>
      <c r="CL360">
        <v>1</v>
      </c>
      <c r="CM360">
        <v>1</v>
      </c>
      <c r="CN360">
        <v>1</v>
      </c>
      <c r="CO360">
        <v>1</v>
      </c>
      <c r="CP360">
        <v>1</v>
      </c>
      <c r="CQ360">
        <v>1</v>
      </c>
      <c r="CR360">
        <v>1</v>
      </c>
      <c r="CS360">
        <v>1</v>
      </c>
      <c r="CT360">
        <v>1</v>
      </c>
      <c r="CU360">
        <v>1</v>
      </c>
      <c r="CV360">
        <v>2</v>
      </c>
      <c r="CX360">
        <v>2</v>
      </c>
      <c r="CY360">
        <v>6</v>
      </c>
      <c r="CZ360">
        <v>1</v>
      </c>
      <c r="DA360">
        <v>4</v>
      </c>
      <c r="DB360">
        <v>1</v>
      </c>
      <c r="DC360">
        <v>4</v>
      </c>
      <c r="DD360">
        <v>1</v>
      </c>
      <c r="DE360">
        <v>1</v>
      </c>
      <c r="DF360">
        <v>2</v>
      </c>
      <c r="DH360">
        <v>1</v>
      </c>
      <c r="DI360">
        <v>0</v>
      </c>
      <c r="DJ360">
        <v>0</v>
      </c>
      <c r="DK360">
        <v>1</v>
      </c>
      <c r="DO360">
        <v>1</v>
      </c>
      <c r="DP360">
        <v>1</v>
      </c>
      <c r="DQ360">
        <v>5</v>
      </c>
      <c r="DR360">
        <v>1</v>
      </c>
      <c r="DW360">
        <v>2</v>
      </c>
      <c r="DX360">
        <v>1</v>
      </c>
      <c r="DY360">
        <v>1</v>
      </c>
      <c r="DZ360">
        <v>2</v>
      </c>
      <c r="EA360" t="s">
        <v>2980</v>
      </c>
      <c r="EB360">
        <v>566</v>
      </c>
      <c r="EC360">
        <v>9.43</v>
      </c>
      <c r="EE360">
        <v>2</v>
      </c>
      <c r="EF360">
        <v>1</v>
      </c>
      <c r="EG360" t="s">
        <v>270</v>
      </c>
      <c r="EI360">
        <v>1</v>
      </c>
      <c r="EJ360">
        <v>1</v>
      </c>
      <c r="EK360">
        <v>2</v>
      </c>
      <c r="EL360">
        <v>9</v>
      </c>
      <c r="EM360">
        <v>26</v>
      </c>
      <c r="ET360" t="s">
        <v>1863</v>
      </c>
      <c r="EU360" t="s">
        <v>201</v>
      </c>
      <c r="EV360" t="s">
        <v>202</v>
      </c>
      <c r="EZ360">
        <v>2522</v>
      </c>
      <c r="FA360" t="s">
        <v>2204</v>
      </c>
      <c r="FB360" t="s">
        <v>204</v>
      </c>
      <c r="FC360">
        <v>0</v>
      </c>
      <c r="FD360" t="s">
        <v>2400</v>
      </c>
      <c r="FE360" t="s">
        <v>2401</v>
      </c>
      <c r="FF360">
        <v>12</v>
      </c>
      <c r="FI360">
        <v>2.5</v>
      </c>
      <c r="FJ360">
        <v>4</v>
      </c>
      <c r="FK360" t="s">
        <v>2206</v>
      </c>
      <c r="FL360">
        <v>3.5</v>
      </c>
      <c r="FM360">
        <v>1</v>
      </c>
      <c r="FN360" t="s">
        <v>2221</v>
      </c>
      <c r="FO360">
        <v>0</v>
      </c>
      <c r="FP360">
        <v>1</v>
      </c>
      <c r="FQ360">
        <v>0</v>
      </c>
      <c r="FR360">
        <v>0</v>
      </c>
      <c r="FS360" t="s">
        <v>205</v>
      </c>
    </row>
    <row r="361" spans="1:175" x14ac:dyDescent="0.3">
      <c r="A361">
        <v>16922</v>
      </c>
      <c r="B361" t="s">
        <v>1869</v>
      </c>
      <c r="C361" t="s">
        <v>212</v>
      </c>
      <c r="D361" t="s">
        <v>1870</v>
      </c>
      <c r="E361" t="s">
        <v>214</v>
      </c>
      <c r="F361" t="s">
        <v>202</v>
      </c>
      <c r="G361">
        <v>1</v>
      </c>
      <c r="H361">
        <v>1</v>
      </c>
      <c r="I361">
        <v>2</v>
      </c>
      <c r="J361">
        <v>1</v>
      </c>
      <c r="K361">
        <v>2</v>
      </c>
      <c r="O361">
        <v>1</v>
      </c>
      <c r="P361">
        <v>1</v>
      </c>
      <c r="Q361">
        <v>2</v>
      </c>
      <c r="R361">
        <v>3</v>
      </c>
      <c r="T361">
        <v>4</v>
      </c>
      <c r="U361">
        <v>3</v>
      </c>
      <c r="V361">
        <v>2</v>
      </c>
      <c r="W361">
        <v>3</v>
      </c>
      <c r="X361">
        <v>2</v>
      </c>
      <c r="Y361">
        <v>1</v>
      </c>
      <c r="Z361">
        <v>1</v>
      </c>
      <c r="AA361">
        <v>1</v>
      </c>
      <c r="AB361">
        <v>2013</v>
      </c>
      <c r="AC361">
        <v>2</v>
      </c>
      <c r="AD361">
        <v>2</v>
      </c>
      <c r="AE361">
        <v>3</v>
      </c>
      <c r="AF361">
        <v>4</v>
      </c>
      <c r="AG361">
        <v>1</v>
      </c>
      <c r="AV361">
        <v>1</v>
      </c>
      <c r="AX361">
        <v>4</v>
      </c>
      <c r="AY361">
        <v>2</v>
      </c>
      <c r="AZ361">
        <v>1</v>
      </c>
      <c r="BA361">
        <v>20</v>
      </c>
      <c r="BB361">
        <v>1</v>
      </c>
      <c r="BC361">
        <v>20</v>
      </c>
      <c r="BD361">
        <v>1</v>
      </c>
      <c r="BF361">
        <v>1</v>
      </c>
      <c r="BG361">
        <v>1</v>
      </c>
      <c r="BH361">
        <v>2</v>
      </c>
      <c r="BI361">
        <v>1</v>
      </c>
      <c r="BJ361">
        <v>1</v>
      </c>
      <c r="BK361">
        <v>3</v>
      </c>
      <c r="BL361">
        <v>4</v>
      </c>
      <c r="BS361">
        <v>1</v>
      </c>
      <c r="BU361">
        <v>1</v>
      </c>
      <c r="BV361">
        <v>2</v>
      </c>
      <c r="BX361">
        <v>3</v>
      </c>
      <c r="BY361">
        <v>1</v>
      </c>
      <c r="BZ361">
        <v>1</v>
      </c>
      <c r="CA361">
        <v>2</v>
      </c>
      <c r="CB361">
        <v>2</v>
      </c>
      <c r="CC361">
        <v>1</v>
      </c>
      <c r="CD361">
        <v>1</v>
      </c>
      <c r="CE361">
        <v>1</v>
      </c>
      <c r="CF361">
        <v>2</v>
      </c>
      <c r="CG361">
        <v>2</v>
      </c>
      <c r="CH361">
        <v>2</v>
      </c>
      <c r="CI361">
        <v>1</v>
      </c>
      <c r="CJ361">
        <v>2</v>
      </c>
      <c r="CK361">
        <v>5</v>
      </c>
      <c r="CL361">
        <v>5</v>
      </c>
      <c r="CM361">
        <v>3</v>
      </c>
      <c r="CN361">
        <v>1</v>
      </c>
      <c r="CO361">
        <v>1</v>
      </c>
      <c r="CP361">
        <v>1</v>
      </c>
      <c r="CQ361">
        <v>1</v>
      </c>
      <c r="CR361">
        <v>1</v>
      </c>
      <c r="CS361">
        <v>0</v>
      </c>
      <c r="CV361">
        <v>1</v>
      </c>
      <c r="CW361">
        <v>1</v>
      </c>
      <c r="CX361">
        <v>1</v>
      </c>
      <c r="CY361">
        <v>5</v>
      </c>
      <c r="CZ361">
        <v>1</v>
      </c>
      <c r="DA361">
        <v>2</v>
      </c>
      <c r="DB361">
        <v>1</v>
      </c>
      <c r="DC361">
        <v>0.5</v>
      </c>
      <c r="DD361">
        <v>1</v>
      </c>
      <c r="DE361">
        <v>1</v>
      </c>
      <c r="DF361">
        <v>3</v>
      </c>
      <c r="DH361">
        <v>1</v>
      </c>
      <c r="DI361">
        <v>1</v>
      </c>
      <c r="DJ361">
        <v>0</v>
      </c>
      <c r="DK361">
        <v>1</v>
      </c>
      <c r="DO361">
        <v>2</v>
      </c>
      <c r="DP361">
        <v>2</v>
      </c>
      <c r="DQ361">
        <v>4</v>
      </c>
      <c r="DR361">
        <v>7</v>
      </c>
      <c r="DW361">
        <v>2</v>
      </c>
      <c r="DX361">
        <v>1</v>
      </c>
      <c r="DY361">
        <v>1</v>
      </c>
      <c r="DZ361">
        <v>2</v>
      </c>
      <c r="EA361" t="s">
        <v>1871</v>
      </c>
      <c r="EB361">
        <v>1039</v>
      </c>
      <c r="EC361">
        <v>17.32</v>
      </c>
      <c r="EE361">
        <v>2</v>
      </c>
      <c r="EF361">
        <v>1</v>
      </c>
      <c r="EG361" t="s">
        <v>1862</v>
      </c>
      <c r="EI361">
        <v>1</v>
      </c>
      <c r="EJ361">
        <v>1</v>
      </c>
      <c r="EK361">
        <v>3</v>
      </c>
      <c r="EL361">
        <v>8</v>
      </c>
      <c r="EM361">
        <v>25</v>
      </c>
      <c r="ET361" t="s">
        <v>1863</v>
      </c>
      <c r="EU361" t="s">
        <v>201</v>
      </c>
      <c r="EV361" t="s">
        <v>202</v>
      </c>
      <c r="EZ361">
        <v>1418</v>
      </c>
      <c r="FA361" t="s">
        <v>237</v>
      </c>
      <c r="FB361" t="s">
        <v>204</v>
      </c>
      <c r="FC361">
        <v>0</v>
      </c>
      <c r="FD361" t="s">
        <v>2400</v>
      </c>
      <c r="FE361" t="s">
        <v>2401</v>
      </c>
      <c r="FF361">
        <v>12</v>
      </c>
      <c r="FI361">
        <v>12.5</v>
      </c>
      <c r="FJ361">
        <v>4</v>
      </c>
      <c r="FK361" t="s">
        <v>2212</v>
      </c>
      <c r="FL361">
        <v>3.5</v>
      </c>
      <c r="FM361">
        <v>0</v>
      </c>
      <c r="FN361" t="s">
        <v>2207</v>
      </c>
      <c r="FO361">
        <v>1</v>
      </c>
      <c r="FP361">
        <v>0</v>
      </c>
      <c r="FQ361">
        <v>0</v>
      </c>
      <c r="FR361">
        <v>0</v>
      </c>
      <c r="FS361" t="s">
        <v>2182</v>
      </c>
    </row>
    <row r="362" spans="1:175" x14ac:dyDescent="0.3">
      <c r="A362">
        <v>17045</v>
      </c>
      <c r="B362" t="s">
        <v>1874</v>
      </c>
      <c r="C362" t="s">
        <v>265</v>
      </c>
      <c r="D362" t="s">
        <v>1875</v>
      </c>
      <c r="E362" t="s">
        <v>334</v>
      </c>
      <c r="F362" t="s">
        <v>202</v>
      </c>
      <c r="G362">
        <v>1</v>
      </c>
      <c r="H362">
        <v>1</v>
      </c>
      <c r="I362">
        <v>2</v>
      </c>
      <c r="J362">
        <v>1</v>
      </c>
      <c r="K362">
        <v>2</v>
      </c>
      <c r="O362">
        <v>1</v>
      </c>
      <c r="P362">
        <v>1</v>
      </c>
      <c r="Q362">
        <v>2</v>
      </c>
      <c r="R362">
        <v>2</v>
      </c>
      <c r="U362">
        <v>2</v>
      </c>
      <c r="W362">
        <v>1</v>
      </c>
      <c r="Y362">
        <v>1</v>
      </c>
      <c r="Z362">
        <v>1</v>
      </c>
      <c r="AA362">
        <v>1</v>
      </c>
      <c r="AB362">
        <v>2011</v>
      </c>
      <c r="AC362">
        <v>1</v>
      </c>
      <c r="AD362">
        <v>2</v>
      </c>
      <c r="AE362">
        <v>3</v>
      </c>
      <c r="AF362">
        <v>5</v>
      </c>
      <c r="AG362">
        <v>1</v>
      </c>
      <c r="AV362">
        <v>1</v>
      </c>
      <c r="AX362">
        <v>7</v>
      </c>
      <c r="AY362">
        <v>-77</v>
      </c>
      <c r="AZ362">
        <v>1</v>
      </c>
      <c r="BA362">
        <v>50</v>
      </c>
      <c r="BD362">
        <v>2</v>
      </c>
      <c r="BE362">
        <v>2</v>
      </c>
      <c r="BF362">
        <v>1</v>
      </c>
      <c r="BG362">
        <v>1</v>
      </c>
      <c r="BH362">
        <v>-98</v>
      </c>
      <c r="BI362">
        <v>1</v>
      </c>
      <c r="BJ362">
        <v>1</v>
      </c>
      <c r="BK362">
        <v>6</v>
      </c>
      <c r="BL362">
        <v>2</v>
      </c>
      <c r="BM362">
        <v>4</v>
      </c>
      <c r="BS362">
        <v>2</v>
      </c>
      <c r="BT362">
        <v>2</v>
      </c>
      <c r="BU362">
        <v>2</v>
      </c>
      <c r="BW362">
        <v>1</v>
      </c>
      <c r="BX362">
        <v>1</v>
      </c>
      <c r="BY362">
        <v>1</v>
      </c>
      <c r="BZ362">
        <v>1</v>
      </c>
      <c r="CA362">
        <v>1</v>
      </c>
      <c r="CB362">
        <v>2</v>
      </c>
      <c r="CC362">
        <v>2</v>
      </c>
      <c r="CD362">
        <v>2</v>
      </c>
      <c r="CE362">
        <v>2</v>
      </c>
      <c r="CF362">
        <v>1</v>
      </c>
      <c r="CG362">
        <v>1</v>
      </c>
      <c r="CH362">
        <v>1</v>
      </c>
      <c r="CI362">
        <v>1</v>
      </c>
      <c r="CJ362">
        <v>2</v>
      </c>
      <c r="CK362">
        <v>6</v>
      </c>
      <c r="CL362">
        <v>2</v>
      </c>
      <c r="CM362">
        <v>1</v>
      </c>
      <c r="CN362">
        <v>1</v>
      </c>
      <c r="CO362">
        <v>2</v>
      </c>
      <c r="CP362">
        <v>1</v>
      </c>
      <c r="CQ362">
        <v>2</v>
      </c>
      <c r="CR362">
        <v>1</v>
      </c>
      <c r="CS362">
        <v>0</v>
      </c>
      <c r="CV362">
        <v>2</v>
      </c>
      <c r="CX362">
        <v>2</v>
      </c>
      <c r="CY362">
        <v>1</v>
      </c>
      <c r="CZ362">
        <v>1</v>
      </c>
      <c r="DA362">
        <v>5</v>
      </c>
      <c r="DB362">
        <v>1</v>
      </c>
      <c r="DC362">
        <v>19</v>
      </c>
      <c r="DD362">
        <v>3</v>
      </c>
      <c r="DE362">
        <v>1</v>
      </c>
      <c r="DF362">
        <v>4</v>
      </c>
      <c r="DH362">
        <v>2</v>
      </c>
      <c r="DI362">
        <v>0</v>
      </c>
      <c r="DJ362">
        <v>0</v>
      </c>
      <c r="DK362">
        <v>0</v>
      </c>
      <c r="DL362">
        <v>2</v>
      </c>
      <c r="DO362">
        <v>1</v>
      </c>
      <c r="DP362">
        <v>2</v>
      </c>
      <c r="DQ362">
        <v>6</v>
      </c>
      <c r="DR362">
        <v>6</v>
      </c>
      <c r="DW362">
        <v>2</v>
      </c>
      <c r="DX362">
        <v>8</v>
      </c>
      <c r="DY362">
        <v>1</v>
      </c>
      <c r="DZ362">
        <v>1</v>
      </c>
      <c r="EA362" t="s">
        <v>1876</v>
      </c>
      <c r="EB362">
        <v>769</v>
      </c>
      <c r="EC362">
        <v>12.82</v>
      </c>
      <c r="EE362">
        <v>2</v>
      </c>
      <c r="EF362">
        <v>1</v>
      </c>
      <c r="EG362" t="s">
        <v>619</v>
      </c>
      <c r="EI362">
        <v>1</v>
      </c>
      <c r="EJ362">
        <v>1</v>
      </c>
      <c r="EK362">
        <v>3</v>
      </c>
      <c r="EL362">
        <v>14</v>
      </c>
      <c r="EM362">
        <v>37</v>
      </c>
      <c r="ET362" t="s">
        <v>1863</v>
      </c>
      <c r="EU362" t="s">
        <v>201</v>
      </c>
      <c r="EV362" t="s">
        <v>202</v>
      </c>
      <c r="EZ362">
        <v>1945</v>
      </c>
      <c r="FA362" t="s">
        <v>237</v>
      </c>
      <c r="FB362" t="s">
        <v>204</v>
      </c>
      <c r="FC362">
        <v>0</v>
      </c>
      <c r="FD362" t="s">
        <v>2400</v>
      </c>
      <c r="FE362" t="s">
        <v>2401</v>
      </c>
      <c r="FF362">
        <v>12</v>
      </c>
      <c r="FI362">
        <v>7.5</v>
      </c>
      <c r="FJ362">
        <v>4</v>
      </c>
      <c r="FK362" t="s">
        <v>2212</v>
      </c>
      <c r="FL362">
        <v>3.5</v>
      </c>
      <c r="FM362">
        <v>1</v>
      </c>
      <c r="FN362" t="s">
        <v>2213</v>
      </c>
      <c r="FO362">
        <v>0</v>
      </c>
      <c r="FP362">
        <v>1</v>
      </c>
      <c r="FQ362">
        <v>0</v>
      </c>
      <c r="FR362">
        <v>0</v>
      </c>
      <c r="FS362" t="s">
        <v>205</v>
      </c>
    </row>
    <row r="363" spans="1:175" x14ac:dyDescent="0.3">
      <c r="A363">
        <v>17070</v>
      </c>
      <c r="B363" t="s">
        <v>2981</v>
      </c>
      <c r="C363" t="s">
        <v>212</v>
      </c>
      <c r="D363" t="s">
        <v>2982</v>
      </c>
      <c r="E363" t="s">
        <v>214</v>
      </c>
      <c r="F363" t="s">
        <v>202</v>
      </c>
      <c r="G363">
        <v>1</v>
      </c>
      <c r="H363">
        <v>1</v>
      </c>
      <c r="I363">
        <v>2</v>
      </c>
      <c r="J363">
        <v>2</v>
      </c>
      <c r="O363">
        <v>1</v>
      </c>
      <c r="P363">
        <v>0</v>
      </c>
      <c r="Q363">
        <v>1</v>
      </c>
      <c r="R363">
        <v>2</v>
      </c>
      <c r="U363">
        <v>2</v>
      </c>
      <c r="W363">
        <v>1</v>
      </c>
      <c r="Y363">
        <v>1</v>
      </c>
      <c r="Z363">
        <v>1</v>
      </c>
      <c r="AA363">
        <v>1</v>
      </c>
      <c r="AB363">
        <v>2008</v>
      </c>
      <c r="AC363">
        <v>1</v>
      </c>
      <c r="AD363">
        <v>1</v>
      </c>
      <c r="AE363">
        <v>5</v>
      </c>
      <c r="AF363">
        <v>6</v>
      </c>
      <c r="AG363">
        <v>2</v>
      </c>
      <c r="AH363">
        <v>1</v>
      </c>
      <c r="AI363">
        <v>1</v>
      </c>
      <c r="AK363">
        <v>7</v>
      </c>
      <c r="AR363">
        <v>1</v>
      </c>
      <c r="AU363">
        <v>1</v>
      </c>
      <c r="AV363">
        <v>2</v>
      </c>
      <c r="AX363">
        <v>6</v>
      </c>
      <c r="AY363">
        <v>2</v>
      </c>
      <c r="AZ363">
        <v>1</v>
      </c>
      <c r="BA363">
        <v>100</v>
      </c>
      <c r="BD363">
        <v>1</v>
      </c>
      <c r="BY363">
        <v>1</v>
      </c>
      <c r="BZ363">
        <v>1</v>
      </c>
      <c r="CA363">
        <v>1</v>
      </c>
      <c r="CB363">
        <v>1</v>
      </c>
      <c r="CC363">
        <v>1</v>
      </c>
      <c r="CD363">
        <v>2</v>
      </c>
      <c r="CE363">
        <v>2</v>
      </c>
      <c r="CF363">
        <v>1</v>
      </c>
      <c r="CG363">
        <v>2</v>
      </c>
      <c r="CH363">
        <v>1</v>
      </c>
      <c r="CI363">
        <v>1</v>
      </c>
      <c r="CJ363">
        <v>1</v>
      </c>
      <c r="CK363">
        <v>7</v>
      </c>
      <c r="CL363">
        <v>1</v>
      </c>
      <c r="CM363">
        <v>1</v>
      </c>
      <c r="CN363">
        <v>1</v>
      </c>
      <c r="CO363">
        <v>1</v>
      </c>
      <c r="CP363">
        <v>1</v>
      </c>
      <c r="CQ363">
        <v>1</v>
      </c>
      <c r="CR363">
        <v>1</v>
      </c>
      <c r="CS363">
        <v>0</v>
      </c>
      <c r="CV363">
        <v>2</v>
      </c>
      <c r="CX363">
        <v>2</v>
      </c>
      <c r="CY363">
        <v>5</v>
      </c>
      <c r="CZ363">
        <v>1</v>
      </c>
      <c r="DA363">
        <v>1</v>
      </c>
      <c r="DB363">
        <v>1</v>
      </c>
      <c r="DC363">
        <v>5</v>
      </c>
      <c r="DD363">
        <v>2</v>
      </c>
      <c r="DE363">
        <v>1</v>
      </c>
      <c r="DF363">
        <v>1</v>
      </c>
      <c r="DH363">
        <v>0</v>
      </c>
      <c r="DI363">
        <v>0</v>
      </c>
      <c r="DJ363">
        <v>0</v>
      </c>
      <c r="DK363">
        <v>1</v>
      </c>
      <c r="DO363">
        <v>1</v>
      </c>
      <c r="DP363">
        <v>1</v>
      </c>
      <c r="DQ363">
        <v>4</v>
      </c>
      <c r="DR363">
        <v>1</v>
      </c>
      <c r="DW363">
        <v>2</v>
      </c>
      <c r="DX363">
        <v>5</v>
      </c>
      <c r="DY363">
        <v>1</v>
      </c>
      <c r="DZ363">
        <v>1</v>
      </c>
      <c r="EA363" t="s">
        <v>2983</v>
      </c>
      <c r="EB363">
        <v>656</v>
      </c>
      <c r="EC363">
        <v>10.93</v>
      </c>
      <c r="EE363">
        <v>2</v>
      </c>
      <c r="EF363">
        <v>1</v>
      </c>
      <c r="EG363" t="s">
        <v>1574</v>
      </c>
      <c r="EI363">
        <v>1</v>
      </c>
      <c r="EJ363">
        <v>1</v>
      </c>
      <c r="EK363">
        <v>2</v>
      </c>
      <c r="EL363">
        <v>8</v>
      </c>
      <c r="EM363">
        <v>24</v>
      </c>
      <c r="ET363" t="s">
        <v>1863</v>
      </c>
      <c r="EU363" t="s">
        <v>201</v>
      </c>
      <c r="EV363" t="s">
        <v>202</v>
      </c>
      <c r="EZ363">
        <v>1418</v>
      </c>
      <c r="FA363" t="s">
        <v>2204</v>
      </c>
      <c r="FB363" t="s">
        <v>204</v>
      </c>
      <c r="FC363">
        <v>0</v>
      </c>
      <c r="FD363" t="s">
        <v>2429</v>
      </c>
      <c r="FE363" t="s">
        <v>2407</v>
      </c>
      <c r="FF363">
        <v>1</v>
      </c>
      <c r="FG363">
        <v>1</v>
      </c>
      <c r="FH363">
        <v>1</v>
      </c>
      <c r="FI363">
        <v>2.5</v>
      </c>
      <c r="FJ363">
        <v>4</v>
      </c>
      <c r="FK363" t="s">
        <v>2206</v>
      </c>
      <c r="FL363">
        <v>20</v>
      </c>
      <c r="FM363">
        <v>0</v>
      </c>
      <c r="FN363" t="s">
        <v>2207</v>
      </c>
      <c r="FO363">
        <v>0</v>
      </c>
      <c r="FP363">
        <v>1</v>
      </c>
      <c r="FQ363">
        <v>0</v>
      </c>
      <c r="FR363">
        <v>0</v>
      </c>
      <c r="FS363" t="s">
        <v>205</v>
      </c>
    </row>
    <row r="364" spans="1:175" x14ac:dyDescent="0.3">
      <c r="A364">
        <v>17073</v>
      </c>
      <c r="B364" t="s">
        <v>2984</v>
      </c>
      <c r="C364" t="s">
        <v>194</v>
      </c>
      <c r="D364" t="s">
        <v>2985</v>
      </c>
      <c r="E364" t="s">
        <v>221</v>
      </c>
      <c r="F364" t="s">
        <v>202</v>
      </c>
      <c r="G364">
        <v>1</v>
      </c>
      <c r="H364">
        <v>1</v>
      </c>
      <c r="I364">
        <v>2</v>
      </c>
      <c r="J364">
        <v>2</v>
      </c>
      <c r="O364">
        <v>1</v>
      </c>
      <c r="P364">
        <v>0</v>
      </c>
      <c r="Q364">
        <v>1</v>
      </c>
      <c r="R364">
        <v>2</v>
      </c>
      <c r="U364">
        <v>2</v>
      </c>
      <c r="W364">
        <v>1</v>
      </c>
      <c r="Y364">
        <v>1</v>
      </c>
      <c r="Z364">
        <v>1</v>
      </c>
      <c r="AA364">
        <v>1</v>
      </c>
      <c r="AB364">
        <v>2009</v>
      </c>
      <c r="AC364">
        <v>1</v>
      </c>
      <c r="AD364">
        <v>1</v>
      </c>
      <c r="AE364">
        <v>3</v>
      </c>
      <c r="AF364">
        <v>4</v>
      </c>
      <c r="AG364">
        <v>2</v>
      </c>
      <c r="AH364">
        <v>2</v>
      </c>
      <c r="AJ364">
        <v>4</v>
      </c>
      <c r="AK364">
        <v>2</v>
      </c>
      <c r="AR364">
        <v>1</v>
      </c>
      <c r="AU364">
        <v>3</v>
      </c>
      <c r="AV364">
        <v>2</v>
      </c>
      <c r="AX364">
        <v>4</v>
      </c>
      <c r="AY364">
        <v>2</v>
      </c>
      <c r="BB364">
        <v>1</v>
      </c>
      <c r="BC364">
        <v>0</v>
      </c>
      <c r="BD364">
        <v>2</v>
      </c>
      <c r="BE364">
        <v>1</v>
      </c>
      <c r="BY364">
        <v>2</v>
      </c>
      <c r="BZ364">
        <v>1</v>
      </c>
      <c r="CA364">
        <v>1</v>
      </c>
      <c r="CB364">
        <v>2</v>
      </c>
      <c r="CC364">
        <v>2</v>
      </c>
      <c r="CD364">
        <v>2</v>
      </c>
      <c r="CE364">
        <v>1</v>
      </c>
      <c r="CF364">
        <v>1</v>
      </c>
      <c r="CG364">
        <v>2</v>
      </c>
      <c r="CH364">
        <v>1</v>
      </c>
      <c r="CI364">
        <v>2</v>
      </c>
      <c r="CJ364">
        <v>2</v>
      </c>
      <c r="CK364">
        <v>4</v>
      </c>
      <c r="CL364">
        <v>1</v>
      </c>
      <c r="CM364">
        <v>3</v>
      </c>
      <c r="CN364">
        <v>1</v>
      </c>
      <c r="CO364">
        <v>2</v>
      </c>
      <c r="CP364">
        <v>1</v>
      </c>
      <c r="CQ364">
        <v>2</v>
      </c>
      <c r="CR364">
        <v>1</v>
      </c>
      <c r="CS364">
        <v>1</v>
      </c>
      <c r="CT364">
        <v>1</v>
      </c>
      <c r="CU364">
        <v>1</v>
      </c>
      <c r="CV364">
        <v>2</v>
      </c>
      <c r="CX364">
        <v>2</v>
      </c>
      <c r="CY364">
        <v>1</v>
      </c>
      <c r="CZ364">
        <v>1</v>
      </c>
      <c r="DA364">
        <v>3</v>
      </c>
      <c r="DB364">
        <v>1</v>
      </c>
      <c r="DC364">
        <v>9</v>
      </c>
      <c r="DD364">
        <v>3</v>
      </c>
      <c r="DE364">
        <v>1</v>
      </c>
      <c r="DF364">
        <v>3</v>
      </c>
      <c r="DG364">
        <v>3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1</v>
      </c>
      <c r="DN364">
        <v>2</v>
      </c>
      <c r="DO364">
        <v>1</v>
      </c>
      <c r="DP364">
        <v>2</v>
      </c>
      <c r="DQ364">
        <v>6</v>
      </c>
      <c r="DR364">
        <v>1</v>
      </c>
      <c r="DW364">
        <v>2</v>
      </c>
      <c r="DX364">
        <v>8</v>
      </c>
      <c r="DY364">
        <v>1</v>
      </c>
      <c r="DZ364">
        <v>2</v>
      </c>
      <c r="EA364" t="s">
        <v>2986</v>
      </c>
      <c r="EB364">
        <v>632</v>
      </c>
      <c r="EC364">
        <v>10.53</v>
      </c>
      <c r="EE364">
        <v>2</v>
      </c>
      <c r="EF364">
        <v>1</v>
      </c>
      <c r="EG364" t="s">
        <v>619</v>
      </c>
      <c r="EI364">
        <v>1</v>
      </c>
      <c r="EJ364">
        <v>1</v>
      </c>
      <c r="EK364">
        <v>2</v>
      </c>
      <c r="EL364">
        <v>4</v>
      </c>
      <c r="EM364">
        <v>16</v>
      </c>
      <c r="ET364" t="s">
        <v>1863</v>
      </c>
      <c r="EU364" t="s">
        <v>201</v>
      </c>
      <c r="EV364" t="s">
        <v>202</v>
      </c>
      <c r="EZ364">
        <v>1286</v>
      </c>
      <c r="FA364" t="s">
        <v>2204</v>
      </c>
      <c r="FB364" t="s">
        <v>204</v>
      </c>
      <c r="FC364">
        <v>0</v>
      </c>
      <c r="FD364" t="s">
        <v>2429</v>
      </c>
      <c r="FE364" t="s">
        <v>2407</v>
      </c>
      <c r="FF364">
        <v>12</v>
      </c>
      <c r="FG364">
        <v>1</v>
      </c>
      <c r="FH364">
        <v>12</v>
      </c>
      <c r="FI364">
        <v>12.5</v>
      </c>
      <c r="FJ364">
        <v>4</v>
      </c>
      <c r="FK364" t="s">
        <v>2206</v>
      </c>
      <c r="FL364">
        <v>3.5</v>
      </c>
      <c r="FM364">
        <v>1</v>
      </c>
      <c r="FN364" t="s">
        <v>2221</v>
      </c>
      <c r="FO364">
        <v>1</v>
      </c>
      <c r="FP364">
        <v>0</v>
      </c>
      <c r="FQ364">
        <v>0</v>
      </c>
      <c r="FR364">
        <v>0</v>
      </c>
      <c r="FS364" t="s">
        <v>2182</v>
      </c>
    </row>
    <row r="365" spans="1:175" x14ac:dyDescent="0.3">
      <c r="A365">
        <v>17139</v>
      </c>
      <c r="B365" t="s">
        <v>2987</v>
      </c>
      <c r="C365" t="s">
        <v>212</v>
      </c>
      <c r="D365" t="s">
        <v>2988</v>
      </c>
      <c r="E365" t="s">
        <v>214</v>
      </c>
      <c r="F365" t="s">
        <v>202</v>
      </c>
      <c r="G365">
        <v>1</v>
      </c>
      <c r="H365">
        <v>1</v>
      </c>
      <c r="I365">
        <v>2</v>
      </c>
      <c r="J365">
        <v>2</v>
      </c>
      <c r="O365">
        <v>1</v>
      </c>
      <c r="P365">
        <v>0</v>
      </c>
      <c r="Q365">
        <v>1</v>
      </c>
      <c r="R365">
        <v>2</v>
      </c>
      <c r="U365">
        <v>2</v>
      </c>
      <c r="W365">
        <v>1</v>
      </c>
      <c r="Y365">
        <v>1</v>
      </c>
      <c r="Z365">
        <v>1</v>
      </c>
      <c r="AA365">
        <v>1</v>
      </c>
      <c r="AB365">
        <v>2008</v>
      </c>
      <c r="AC365">
        <v>1</v>
      </c>
      <c r="AD365">
        <v>1</v>
      </c>
      <c r="AE365">
        <v>4</v>
      </c>
      <c r="AF365">
        <v>5</v>
      </c>
      <c r="AG365">
        <v>1</v>
      </c>
      <c r="AV365">
        <v>1</v>
      </c>
      <c r="AX365">
        <v>3</v>
      </c>
      <c r="AY365">
        <v>-77</v>
      </c>
      <c r="BB365">
        <v>1</v>
      </c>
      <c r="BC365">
        <v>4</v>
      </c>
      <c r="BD365">
        <v>2</v>
      </c>
      <c r="BE365">
        <v>1</v>
      </c>
      <c r="BY365">
        <v>1</v>
      </c>
      <c r="BZ365">
        <v>1</v>
      </c>
      <c r="CA365">
        <v>1</v>
      </c>
      <c r="CB365">
        <v>2</v>
      </c>
      <c r="CC365">
        <v>1</v>
      </c>
      <c r="CD365">
        <v>2</v>
      </c>
      <c r="CE365">
        <v>2</v>
      </c>
      <c r="CF365">
        <v>1</v>
      </c>
      <c r="CG365">
        <v>2</v>
      </c>
      <c r="CH365">
        <v>1</v>
      </c>
      <c r="CI365">
        <v>2</v>
      </c>
      <c r="CJ365">
        <v>1</v>
      </c>
      <c r="CK365">
        <v>6</v>
      </c>
      <c r="CL365">
        <v>5</v>
      </c>
      <c r="CM365">
        <v>1</v>
      </c>
      <c r="CN365">
        <v>1</v>
      </c>
      <c r="CO365">
        <v>1</v>
      </c>
      <c r="CP365">
        <v>1</v>
      </c>
      <c r="CQ365">
        <v>1</v>
      </c>
      <c r="CR365">
        <v>1</v>
      </c>
      <c r="CS365">
        <v>1</v>
      </c>
      <c r="CT365">
        <v>1</v>
      </c>
      <c r="CU365">
        <v>1</v>
      </c>
      <c r="CV365">
        <v>2</v>
      </c>
      <c r="CX365">
        <v>2</v>
      </c>
      <c r="CY365">
        <v>2</v>
      </c>
      <c r="CZ365">
        <v>1</v>
      </c>
      <c r="DA365">
        <v>3</v>
      </c>
      <c r="DB365">
        <v>1</v>
      </c>
      <c r="DC365">
        <v>11</v>
      </c>
      <c r="DD365">
        <v>3</v>
      </c>
      <c r="DE365">
        <v>1</v>
      </c>
      <c r="DF365">
        <v>4</v>
      </c>
      <c r="DH365">
        <v>0</v>
      </c>
      <c r="DI365">
        <v>0</v>
      </c>
      <c r="DJ365">
        <v>2</v>
      </c>
      <c r="DK365">
        <v>0</v>
      </c>
      <c r="DL365">
        <v>1</v>
      </c>
      <c r="DM365">
        <v>1</v>
      </c>
      <c r="DO365">
        <v>-77</v>
      </c>
      <c r="DP365">
        <v>2</v>
      </c>
      <c r="DQ365">
        <v>6</v>
      </c>
      <c r="DR365">
        <v>1</v>
      </c>
      <c r="DW365">
        <v>2</v>
      </c>
      <c r="DX365">
        <v>-98</v>
      </c>
      <c r="DY365">
        <v>1</v>
      </c>
      <c r="DZ365">
        <v>1</v>
      </c>
      <c r="EA365" t="s">
        <v>216</v>
      </c>
      <c r="EB365">
        <v>911</v>
      </c>
      <c r="EC365">
        <v>15.18</v>
      </c>
      <c r="EE365">
        <v>2</v>
      </c>
      <c r="EF365">
        <v>1</v>
      </c>
      <c r="EG365" t="s">
        <v>2989</v>
      </c>
      <c r="EI365">
        <v>1</v>
      </c>
      <c r="EJ365">
        <v>1</v>
      </c>
      <c r="EK365">
        <v>2</v>
      </c>
      <c r="EL365">
        <v>8</v>
      </c>
      <c r="EM365">
        <v>24</v>
      </c>
      <c r="ET365" t="s">
        <v>1884</v>
      </c>
      <c r="EU365" t="s">
        <v>201</v>
      </c>
      <c r="EV365" t="s">
        <v>202</v>
      </c>
      <c r="EZ365">
        <v>1418</v>
      </c>
      <c r="FA365" t="s">
        <v>2204</v>
      </c>
      <c r="FB365" t="s">
        <v>204</v>
      </c>
      <c r="FC365">
        <v>0</v>
      </c>
      <c r="FD365" t="s">
        <v>2400</v>
      </c>
      <c r="FE365" t="s">
        <v>2401</v>
      </c>
      <c r="FF365">
        <v>12</v>
      </c>
      <c r="FI365">
        <v>7.5</v>
      </c>
      <c r="FJ365">
        <v>4</v>
      </c>
      <c r="FK365" t="s">
        <v>2206</v>
      </c>
      <c r="FL365">
        <v>7.5</v>
      </c>
      <c r="FM365">
        <v>1</v>
      </c>
      <c r="FN365" t="s">
        <v>2221</v>
      </c>
      <c r="FO365">
        <v>0</v>
      </c>
      <c r="FP365">
        <v>1</v>
      </c>
      <c r="FQ365">
        <v>0</v>
      </c>
      <c r="FR365">
        <v>0</v>
      </c>
      <c r="FS365" t="s">
        <v>2182</v>
      </c>
    </row>
    <row r="366" spans="1:175" x14ac:dyDescent="0.3">
      <c r="A366">
        <v>17167</v>
      </c>
      <c r="B366" t="s">
        <v>2990</v>
      </c>
      <c r="C366" t="s">
        <v>212</v>
      </c>
      <c r="D366" t="s">
        <v>2991</v>
      </c>
      <c r="E366" t="s">
        <v>214</v>
      </c>
      <c r="F366" t="s">
        <v>202</v>
      </c>
      <c r="G366">
        <v>1</v>
      </c>
      <c r="H366">
        <v>1</v>
      </c>
      <c r="I366">
        <v>2</v>
      </c>
      <c r="J366">
        <v>2</v>
      </c>
      <c r="O366">
        <v>1</v>
      </c>
      <c r="P366">
        <v>0</v>
      </c>
      <c r="Q366">
        <v>1</v>
      </c>
      <c r="R366">
        <v>2</v>
      </c>
      <c r="U366">
        <v>1</v>
      </c>
      <c r="W366">
        <v>1</v>
      </c>
      <c r="Y366">
        <v>1</v>
      </c>
      <c r="Z366">
        <v>1</v>
      </c>
      <c r="AA366">
        <v>-98</v>
      </c>
      <c r="AC366">
        <v>2</v>
      </c>
      <c r="AD366">
        <v>3</v>
      </c>
      <c r="AE366">
        <v>1</v>
      </c>
      <c r="AF366">
        <v>2</v>
      </c>
      <c r="AG366">
        <v>1</v>
      </c>
      <c r="AV366">
        <v>1</v>
      </c>
      <c r="AX366">
        <v>4</v>
      </c>
      <c r="AY366">
        <v>2</v>
      </c>
      <c r="BB366">
        <v>1</v>
      </c>
      <c r="BC366">
        <v>0</v>
      </c>
      <c r="BD366">
        <v>2</v>
      </c>
      <c r="BE366">
        <v>1</v>
      </c>
      <c r="BY366">
        <v>1</v>
      </c>
      <c r="BZ366">
        <v>1</v>
      </c>
      <c r="CA366">
        <v>1</v>
      </c>
      <c r="CB366">
        <v>1</v>
      </c>
      <c r="CC366">
        <v>2</v>
      </c>
      <c r="CD366">
        <v>2</v>
      </c>
      <c r="CE366">
        <v>1</v>
      </c>
      <c r="CF366">
        <v>1</v>
      </c>
      <c r="CG366">
        <v>1</v>
      </c>
      <c r="CH366">
        <v>2</v>
      </c>
      <c r="CI366">
        <v>2</v>
      </c>
      <c r="CJ366">
        <v>1</v>
      </c>
      <c r="CK366">
        <v>7</v>
      </c>
      <c r="CL366">
        <v>1</v>
      </c>
      <c r="CM366">
        <v>1</v>
      </c>
      <c r="CN366">
        <v>1</v>
      </c>
      <c r="CO366">
        <v>1</v>
      </c>
      <c r="CP366">
        <v>1</v>
      </c>
      <c r="CQ366">
        <v>1</v>
      </c>
      <c r="CR366">
        <v>1</v>
      </c>
      <c r="CS366">
        <v>0</v>
      </c>
      <c r="CV366">
        <v>2</v>
      </c>
      <c r="CX366">
        <v>2</v>
      </c>
      <c r="CY366">
        <v>1</v>
      </c>
      <c r="CZ366">
        <v>1</v>
      </c>
      <c r="DA366">
        <v>2</v>
      </c>
      <c r="DB366">
        <v>1</v>
      </c>
      <c r="DC366">
        <v>40</v>
      </c>
      <c r="DD366">
        <v>1</v>
      </c>
      <c r="DE366">
        <v>1</v>
      </c>
      <c r="DF366">
        <v>4</v>
      </c>
      <c r="DH366">
        <v>0</v>
      </c>
      <c r="DI366">
        <v>0</v>
      </c>
      <c r="DJ366">
        <v>2</v>
      </c>
      <c r="DK366">
        <v>0</v>
      </c>
      <c r="DL366">
        <v>0</v>
      </c>
      <c r="DM366">
        <v>2</v>
      </c>
      <c r="DO366">
        <v>1</v>
      </c>
      <c r="DP366">
        <v>2</v>
      </c>
      <c r="DQ366">
        <v>6</v>
      </c>
      <c r="DR366">
        <v>6</v>
      </c>
      <c r="DW366">
        <v>1</v>
      </c>
      <c r="DX366">
        <v>-98</v>
      </c>
      <c r="DY366">
        <v>-98</v>
      </c>
      <c r="DZ366">
        <v>1</v>
      </c>
      <c r="EA366" t="s">
        <v>2992</v>
      </c>
      <c r="EB366">
        <v>827</v>
      </c>
      <c r="EC366">
        <v>13.78</v>
      </c>
      <c r="EE366">
        <v>2</v>
      </c>
      <c r="EF366">
        <v>1</v>
      </c>
      <c r="EG366" t="s">
        <v>1398</v>
      </c>
      <c r="EI366">
        <v>1</v>
      </c>
      <c r="EJ366">
        <v>1</v>
      </c>
      <c r="EK366">
        <v>2</v>
      </c>
      <c r="EL366">
        <v>8</v>
      </c>
      <c r="EM366">
        <v>24</v>
      </c>
      <c r="ET366" t="s">
        <v>1884</v>
      </c>
      <c r="EU366" t="s">
        <v>201</v>
      </c>
      <c r="EV366" t="s">
        <v>202</v>
      </c>
      <c r="EZ366">
        <v>1418</v>
      </c>
      <c r="FA366" t="s">
        <v>2204</v>
      </c>
      <c r="FB366" t="s">
        <v>204</v>
      </c>
      <c r="FC366">
        <v>0</v>
      </c>
      <c r="FD366" t="s">
        <v>2400</v>
      </c>
      <c r="FE366" t="s">
        <v>2401</v>
      </c>
      <c r="FF366">
        <v>12</v>
      </c>
      <c r="FI366">
        <v>25</v>
      </c>
      <c r="FJ366">
        <v>2</v>
      </c>
      <c r="FK366" t="s">
        <v>2220</v>
      </c>
      <c r="FL366">
        <v>0.5</v>
      </c>
      <c r="FM366">
        <v>1</v>
      </c>
      <c r="FN366" t="s">
        <v>2221</v>
      </c>
      <c r="FO366">
        <v>1</v>
      </c>
      <c r="FP366">
        <v>0</v>
      </c>
      <c r="FQ366">
        <v>0</v>
      </c>
      <c r="FR366">
        <v>0</v>
      </c>
      <c r="FS366" t="s">
        <v>2182</v>
      </c>
    </row>
    <row r="367" spans="1:175" x14ac:dyDescent="0.3">
      <c r="A367">
        <v>17629</v>
      </c>
      <c r="B367" t="s">
        <v>1908</v>
      </c>
      <c r="C367" t="s">
        <v>212</v>
      </c>
      <c r="D367" t="s">
        <v>1909</v>
      </c>
      <c r="E367" t="s">
        <v>309</v>
      </c>
      <c r="F367" t="s">
        <v>202</v>
      </c>
      <c r="G367">
        <v>1</v>
      </c>
      <c r="H367">
        <v>1</v>
      </c>
      <c r="I367">
        <v>2</v>
      </c>
      <c r="J367">
        <v>1</v>
      </c>
      <c r="K367">
        <v>2</v>
      </c>
      <c r="O367">
        <v>1</v>
      </c>
      <c r="P367">
        <v>1</v>
      </c>
      <c r="Q367">
        <v>2</v>
      </c>
      <c r="R367">
        <v>2</v>
      </c>
      <c r="U367">
        <v>2</v>
      </c>
      <c r="W367">
        <v>1</v>
      </c>
      <c r="Y367">
        <v>1</v>
      </c>
      <c r="Z367">
        <v>1</v>
      </c>
      <c r="AA367">
        <v>1</v>
      </c>
      <c r="AB367">
        <v>2011</v>
      </c>
      <c r="AC367">
        <v>2</v>
      </c>
      <c r="AD367">
        <v>4</v>
      </c>
      <c r="AE367">
        <v>1</v>
      </c>
      <c r="AF367">
        <v>4</v>
      </c>
      <c r="AG367">
        <v>1</v>
      </c>
      <c r="AV367">
        <v>4</v>
      </c>
      <c r="AX367">
        <v>1</v>
      </c>
      <c r="AY367">
        <v>2</v>
      </c>
      <c r="AZ367">
        <v>1</v>
      </c>
      <c r="BA367">
        <v>0</v>
      </c>
      <c r="BB367">
        <v>1</v>
      </c>
      <c r="BC367">
        <v>0</v>
      </c>
      <c r="BD367">
        <v>1</v>
      </c>
      <c r="BF367">
        <v>1</v>
      </c>
      <c r="BG367">
        <v>1</v>
      </c>
      <c r="BH367">
        <v>1</v>
      </c>
      <c r="BJ367">
        <v>1</v>
      </c>
      <c r="BK367">
        <v>6</v>
      </c>
      <c r="BL367">
        <v>3</v>
      </c>
      <c r="BS367">
        <v>3</v>
      </c>
      <c r="BU367">
        <v>2</v>
      </c>
      <c r="BW367">
        <v>1</v>
      </c>
      <c r="BX367">
        <v>1</v>
      </c>
      <c r="BY367">
        <v>2</v>
      </c>
      <c r="BZ367">
        <v>1</v>
      </c>
      <c r="CA367">
        <v>1</v>
      </c>
      <c r="CB367">
        <v>2</v>
      </c>
      <c r="CC367">
        <v>2</v>
      </c>
      <c r="CD367">
        <v>2</v>
      </c>
      <c r="CE367">
        <v>2</v>
      </c>
      <c r="CF367">
        <v>2</v>
      </c>
      <c r="CG367">
        <v>2</v>
      </c>
      <c r="CH367">
        <v>3</v>
      </c>
      <c r="CI367">
        <v>2</v>
      </c>
      <c r="CJ367">
        <v>2</v>
      </c>
      <c r="CK367">
        <v>7</v>
      </c>
      <c r="CL367">
        <v>1</v>
      </c>
      <c r="CM367">
        <v>6</v>
      </c>
      <c r="CN367">
        <v>1</v>
      </c>
      <c r="CO367">
        <v>1</v>
      </c>
      <c r="CP367">
        <v>1</v>
      </c>
      <c r="CQ367">
        <v>1</v>
      </c>
      <c r="CR367">
        <v>1</v>
      </c>
      <c r="CS367">
        <v>0</v>
      </c>
      <c r="CV367">
        <v>2</v>
      </c>
      <c r="CX367">
        <v>1</v>
      </c>
      <c r="CY367">
        <v>1</v>
      </c>
      <c r="CZ367">
        <v>1</v>
      </c>
      <c r="DA367">
        <v>3</v>
      </c>
      <c r="DB367">
        <v>1</v>
      </c>
      <c r="DC367">
        <v>3</v>
      </c>
      <c r="DD367">
        <v>-97</v>
      </c>
      <c r="DE367">
        <v>1</v>
      </c>
      <c r="DF367">
        <v>6</v>
      </c>
      <c r="DH367">
        <v>0</v>
      </c>
      <c r="DI367">
        <v>2</v>
      </c>
      <c r="DJ367">
        <v>0</v>
      </c>
      <c r="DK367">
        <v>1</v>
      </c>
      <c r="DL367">
        <v>2</v>
      </c>
      <c r="DM367">
        <v>1</v>
      </c>
      <c r="DO367">
        <v>2</v>
      </c>
      <c r="DP367">
        <v>2</v>
      </c>
      <c r="DQ367">
        <v>4</v>
      </c>
      <c r="DR367">
        <v>6</v>
      </c>
      <c r="DW367">
        <v>1</v>
      </c>
      <c r="DX367">
        <v>3</v>
      </c>
      <c r="DY367">
        <v>2</v>
      </c>
      <c r="DZ367">
        <v>2</v>
      </c>
      <c r="EA367" t="s">
        <v>1910</v>
      </c>
      <c r="EB367">
        <v>864</v>
      </c>
      <c r="EC367">
        <v>14.4</v>
      </c>
      <c r="EE367">
        <v>2</v>
      </c>
      <c r="EF367">
        <v>1</v>
      </c>
      <c r="EG367" t="s">
        <v>374</v>
      </c>
      <c r="EI367">
        <v>1</v>
      </c>
      <c r="EJ367">
        <v>1</v>
      </c>
      <c r="EK367">
        <v>3</v>
      </c>
      <c r="EL367">
        <v>9</v>
      </c>
      <c r="EM367">
        <v>27</v>
      </c>
      <c r="ET367" t="s">
        <v>1884</v>
      </c>
      <c r="EU367" t="s">
        <v>201</v>
      </c>
      <c r="EV367" t="s">
        <v>202</v>
      </c>
      <c r="EZ367">
        <v>2522</v>
      </c>
      <c r="FA367" t="s">
        <v>237</v>
      </c>
      <c r="FB367" t="s">
        <v>204</v>
      </c>
      <c r="FC367">
        <v>0</v>
      </c>
      <c r="FD367" t="s">
        <v>2452</v>
      </c>
      <c r="FE367" t="s">
        <v>2401</v>
      </c>
      <c r="FF367">
        <v>12</v>
      </c>
      <c r="FI367">
        <v>12.5</v>
      </c>
      <c r="FJ367">
        <v>4</v>
      </c>
      <c r="FK367" t="s">
        <v>2233</v>
      </c>
      <c r="FL367">
        <v>0.5</v>
      </c>
      <c r="FM367">
        <v>0</v>
      </c>
      <c r="FN367" t="s">
        <v>2207</v>
      </c>
      <c r="FO367">
        <v>1</v>
      </c>
      <c r="FP367">
        <v>0</v>
      </c>
      <c r="FQ367">
        <v>0</v>
      </c>
      <c r="FR367">
        <v>0</v>
      </c>
      <c r="FS367" t="s">
        <v>2214</v>
      </c>
    </row>
    <row r="368" spans="1:175" x14ac:dyDescent="0.3">
      <c r="A368">
        <v>17725</v>
      </c>
      <c r="B368" t="s">
        <v>2993</v>
      </c>
      <c r="C368" t="s">
        <v>212</v>
      </c>
      <c r="D368" t="s">
        <v>2994</v>
      </c>
      <c r="E368" t="s">
        <v>214</v>
      </c>
      <c r="F368" t="s">
        <v>202</v>
      </c>
      <c r="G368">
        <v>1</v>
      </c>
      <c r="H368">
        <v>1</v>
      </c>
      <c r="I368">
        <v>2</v>
      </c>
      <c r="J368">
        <v>2</v>
      </c>
      <c r="O368">
        <v>1</v>
      </c>
      <c r="P368">
        <v>0</v>
      </c>
      <c r="Q368">
        <v>1</v>
      </c>
      <c r="R368">
        <v>2</v>
      </c>
      <c r="U368">
        <v>2</v>
      </c>
      <c r="W368">
        <v>1</v>
      </c>
      <c r="Y368">
        <v>1</v>
      </c>
      <c r="Z368">
        <v>1</v>
      </c>
      <c r="AA368">
        <v>1</v>
      </c>
      <c r="AB368">
        <v>2013</v>
      </c>
      <c r="AC368">
        <v>2</v>
      </c>
      <c r="AD368">
        <v>4</v>
      </c>
      <c r="AE368">
        <v>1</v>
      </c>
      <c r="AF368">
        <v>5</v>
      </c>
      <c r="AG368">
        <v>1</v>
      </c>
      <c r="AV368">
        <v>4</v>
      </c>
      <c r="AX368">
        <v>1</v>
      </c>
      <c r="AY368">
        <v>1</v>
      </c>
      <c r="BB368">
        <v>1</v>
      </c>
      <c r="BC368">
        <v>0</v>
      </c>
      <c r="BD368">
        <v>2</v>
      </c>
      <c r="BE368">
        <v>2</v>
      </c>
      <c r="BY368">
        <v>2</v>
      </c>
      <c r="BZ368">
        <v>1</v>
      </c>
      <c r="CA368">
        <v>1</v>
      </c>
      <c r="CB368">
        <v>1</v>
      </c>
      <c r="CC368">
        <v>2</v>
      </c>
      <c r="CD368">
        <v>2</v>
      </c>
      <c r="CE368">
        <v>2</v>
      </c>
      <c r="CF368">
        <v>2</v>
      </c>
      <c r="CG368">
        <v>2</v>
      </c>
      <c r="CH368">
        <v>2</v>
      </c>
      <c r="CI368">
        <v>2</v>
      </c>
      <c r="CJ368">
        <v>2</v>
      </c>
      <c r="CK368">
        <v>3</v>
      </c>
      <c r="CL368">
        <v>4</v>
      </c>
      <c r="CM368">
        <v>4</v>
      </c>
      <c r="CN368">
        <v>1</v>
      </c>
      <c r="CO368">
        <v>1</v>
      </c>
      <c r="CP368">
        <v>1</v>
      </c>
      <c r="CQ368">
        <v>1</v>
      </c>
      <c r="CR368">
        <v>1</v>
      </c>
      <c r="CS368">
        <v>0</v>
      </c>
      <c r="CV368">
        <v>2</v>
      </c>
      <c r="CX368">
        <v>2</v>
      </c>
      <c r="CY368">
        <v>1</v>
      </c>
      <c r="CZ368">
        <v>1</v>
      </c>
      <c r="DA368">
        <v>1</v>
      </c>
      <c r="DB368">
        <v>1</v>
      </c>
      <c r="DC368">
        <v>5</v>
      </c>
      <c r="DD368">
        <v>1</v>
      </c>
      <c r="DE368">
        <v>1</v>
      </c>
      <c r="DF368">
        <v>1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1</v>
      </c>
      <c r="DO368">
        <v>2</v>
      </c>
      <c r="DP368">
        <v>2</v>
      </c>
      <c r="DQ368">
        <v>4</v>
      </c>
      <c r="DR368">
        <v>1</v>
      </c>
      <c r="DW368">
        <v>2</v>
      </c>
      <c r="DX368">
        <v>2</v>
      </c>
      <c r="DY368">
        <v>1</v>
      </c>
      <c r="DZ368">
        <v>1</v>
      </c>
      <c r="EA368" t="s">
        <v>351</v>
      </c>
      <c r="EB368">
        <v>659</v>
      </c>
      <c r="EC368">
        <v>10.98</v>
      </c>
      <c r="EE368">
        <v>2</v>
      </c>
      <c r="EF368">
        <v>1</v>
      </c>
      <c r="EG368" t="s">
        <v>393</v>
      </c>
      <c r="EI368">
        <v>1</v>
      </c>
      <c r="EJ368">
        <v>1</v>
      </c>
      <c r="EK368">
        <v>2</v>
      </c>
      <c r="EL368">
        <v>8</v>
      </c>
      <c r="EM368">
        <v>24</v>
      </c>
      <c r="ET368" t="s">
        <v>1884</v>
      </c>
      <c r="EU368" t="s">
        <v>201</v>
      </c>
      <c r="EV368" t="s">
        <v>202</v>
      </c>
      <c r="EZ368">
        <v>1418</v>
      </c>
      <c r="FA368" t="s">
        <v>2204</v>
      </c>
      <c r="FB368" t="s">
        <v>204</v>
      </c>
      <c r="FC368">
        <v>0</v>
      </c>
      <c r="FD368" t="s">
        <v>2452</v>
      </c>
      <c r="FE368" t="s">
        <v>2401</v>
      </c>
      <c r="FF368">
        <v>12</v>
      </c>
      <c r="FI368">
        <v>7.5</v>
      </c>
      <c r="FJ368">
        <v>4</v>
      </c>
      <c r="FK368" t="s">
        <v>2233</v>
      </c>
      <c r="FL368">
        <v>0.5</v>
      </c>
      <c r="FM368">
        <v>1</v>
      </c>
      <c r="FN368" t="s">
        <v>2213</v>
      </c>
      <c r="FO368">
        <v>1</v>
      </c>
      <c r="FP368">
        <v>0</v>
      </c>
      <c r="FQ368">
        <v>0</v>
      </c>
      <c r="FR368">
        <v>0</v>
      </c>
      <c r="FS368" t="s">
        <v>2214</v>
      </c>
    </row>
    <row r="369" spans="1:175" x14ac:dyDescent="0.3">
      <c r="A369">
        <v>17753</v>
      </c>
      <c r="B369" t="s">
        <v>2995</v>
      </c>
      <c r="C369" t="s">
        <v>212</v>
      </c>
      <c r="D369" t="s">
        <v>2996</v>
      </c>
      <c r="E369" t="s">
        <v>214</v>
      </c>
      <c r="F369" t="s">
        <v>202</v>
      </c>
      <c r="G369">
        <v>1</v>
      </c>
      <c r="H369">
        <v>1</v>
      </c>
      <c r="I369">
        <v>2</v>
      </c>
      <c r="J369">
        <v>1</v>
      </c>
      <c r="K369">
        <v>2</v>
      </c>
      <c r="O369">
        <v>1</v>
      </c>
      <c r="P369">
        <v>1</v>
      </c>
      <c r="Q369">
        <v>2</v>
      </c>
      <c r="R369">
        <v>2</v>
      </c>
      <c r="U369">
        <v>2</v>
      </c>
      <c r="W369">
        <v>1</v>
      </c>
      <c r="Y369">
        <v>1</v>
      </c>
      <c r="Z369">
        <v>1</v>
      </c>
      <c r="AA369">
        <v>1</v>
      </c>
      <c r="AB369">
        <v>2008</v>
      </c>
      <c r="AC369">
        <v>9</v>
      </c>
      <c r="AD369">
        <v>1</v>
      </c>
      <c r="AE369">
        <v>4</v>
      </c>
      <c r="AF369">
        <v>5</v>
      </c>
      <c r="AG369">
        <v>1</v>
      </c>
      <c r="AV369">
        <v>1</v>
      </c>
      <c r="AX369">
        <v>9</v>
      </c>
      <c r="AY369">
        <v>-77</v>
      </c>
      <c r="AZ369">
        <v>1</v>
      </c>
      <c r="BA369">
        <v>0</v>
      </c>
      <c r="BB369">
        <v>1</v>
      </c>
      <c r="BC369">
        <v>0</v>
      </c>
      <c r="BD369">
        <v>2</v>
      </c>
      <c r="BE369">
        <v>1</v>
      </c>
      <c r="BF369">
        <v>1</v>
      </c>
      <c r="BG369">
        <v>1</v>
      </c>
      <c r="BH369">
        <v>1</v>
      </c>
      <c r="BJ369">
        <v>1</v>
      </c>
      <c r="BK369">
        <v>6</v>
      </c>
      <c r="BL369">
        <v>2</v>
      </c>
      <c r="BS369">
        <v>5</v>
      </c>
      <c r="BU369">
        <v>2</v>
      </c>
      <c r="BW369">
        <v>2</v>
      </c>
      <c r="BX369">
        <v>1</v>
      </c>
      <c r="BY369">
        <v>2</v>
      </c>
      <c r="BZ369">
        <v>1</v>
      </c>
      <c r="CA369">
        <v>1</v>
      </c>
      <c r="CB369">
        <v>2</v>
      </c>
      <c r="CC369">
        <v>1</v>
      </c>
      <c r="CD369">
        <v>2</v>
      </c>
      <c r="CE369">
        <v>1</v>
      </c>
      <c r="CF369">
        <v>2</v>
      </c>
      <c r="CG369">
        <v>2</v>
      </c>
      <c r="CH369">
        <v>2</v>
      </c>
      <c r="CI369">
        <v>1</v>
      </c>
      <c r="CJ369">
        <v>2</v>
      </c>
      <c r="CK369">
        <v>7</v>
      </c>
      <c r="CL369">
        <v>1</v>
      </c>
      <c r="CM369">
        <v>4</v>
      </c>
      <c r="CN369">
        <v>1</v>
      </c>
      <c r="CO369">
        <v>1</v>
      </c>
      <c r="CP369">
        <v>1</v>
      </c>
      <c r="CQ369">
        <v>1</v>
      </c>
      <c r="CR369">
        <v>1</v>
      </c>
      <c r="CS369">
        <v>0</v>
      </c>
      <c r="CV369">
        <v>2</v>
      </c>
      <c r="CX369">
        <v>2</v>
      </c>
      <c r="CY369">
        <v>5</v>
      </c>
      <c r="CZ369">
        <v>1</v>
      </c>
      <c r="DA369">
        <v>2</v>
      </c>
      <c r="DB369">
        <v>1</v>
      </c>
      <c r="DC369">
        <v>2</v>
      </c>
      <c r="DD369">
        <v>2</v>
      </c>
      <c r="DE369">
        <v>1</v>
      </c>
      <c r="DF369">
        <v>4</v>
      </c>
      <c r="DH369">
        <v>2</v>
      </c>
      <c r="DI369">
        <v>1</v>
      </c>
      <c r="DJ369">
        <v>0</v>
      </c>
      <c r="DK369">
        <v>1</v>
      </c>
      <c r="DO369">
        <v>2</v>
      </c>
      <c r="DP369">
        <v>2</v>
      </c>
      <c r="DQ369">
        <v>7</v>
      </c>
      <c r="DR369">
        <v>1</v>
      </c>
      <c r="DW369">
        <v>2</v>
      </c>
      <c r="DX369">
        <v>-98</v>
      </c>
      <c r="DY369">
        <v>1</v>
      </c>
      <c r="DZ369">
        <v>2</v>
      </c>
      <c r="EA369" t="s">
        <v>2997</v>
      </c>
      <c r="EB369">
        <v>764</v>
      </c>
      <c r="EC369">
        <v>12.73</v>
      </c>
      <c r="EE369">
        <v>2</v>
      </c>
      <c r="EF369">
        <v>1</v>
      </c>
      <c r="EG369" t="s">
        <v>529</v>
      </c>
      <c r="EI369">
        <v>1</v>
      </c>
      <c r="EJ369">
        <v>1</v>
      </c>
      <c r="EK369">
        <v>3</v>
      </c>
      <c r="EL369">
        <v>8</v>
      </c>
      <c r="EM369">
        <v>25</v>
      </c>
      <c r="ET369" t="s">
        <v>1884</v>
      </c>
      <c r="EU369" t="s">
        <v>201</v>
      </c>
      <c r="EV369" t="s">
        <v>202</v>
      </c>
      <c r="EZ369">
        <v>1418</v>
      </c>
      <c r="FA369" t="s">
        <v>237</v>
      </c>
      <c r="FB369" t="s">
        <v>204</v>
      </c>
      <c r="FC369">
        <v>0</v>
      </c>
      <c r="FD369" t="s">
        <v>2400</v>
      </c>
      <c r="FE369" t="s">
        <v>2401</v>
      </c>
      <c r="FF369">
        <v>12</v>
      </c>
      <c r="FI369">
        <v>7.5</v>
      </c>
      <c r="FJ369">
        <v>4</v>
      </c>
      <c r="FK369" t="s">
        <v>2206</v>
      </c>
      <c r="FL369">
        <v>7.5</v>
      </c>
      <c r="FM369">
        <v>1</v>
      </c>
      <c r="FN369" t="s">
        <v>2221</v>
      </c>
      <c r="FO369">
        <v>0</v>
      </c>
      <c r="FP369">
        <v>1</v>
      </c>
      <c r="FQ369">
        <v>0</v>
      </c>
      <c r="FR369">
        <v>0</v>
      </c>
      <c r="FS369" t="s">
        <v>205</v>
      </c>
    </row>
    <row r="370" spans="1:175" x14ac:dyDescent="0.3">
      <c r="A370">
        <v>17760</v>
      </c>
      <c r="B370" t="s">
        <v>2998</v>
      </c>
      <c r="C370" t="s">
        <v>194</v>
      </c>
      <c r="D370" t="s">
        <v>2999</v>
      </c>
      <c r="E370" t="s">
        <v>227</v>
      </c>
      <c r="F370" t="s">
        <v>202</v>
      </c>
      <c r="G370">
        <v>1</v>
      </c>
      <c r="H370">
        <v>1</v>
      </c>
      <c r="I370">
        <v>2</v>
      </c>
      <c r="J370">
        <v>2</v>
      </c>
      <c r="O370">
        <v>1</v>
      </c>
      <c r="P370">
        <v>0</v>
      </c>
      <c r="Q370">
        <v>1</v>
      </c>
      <c r="R370">
        <v>2</v>
      </c>
      <c r="U370">
        <v>2</v>
      </c>
      <c r="W370">
        <v>1</v>
      </c>
      <c r="Y370">
        <v>1</v>
      </c>
      <c r="Z370">
        <v>1</v>
      </c>
      <c r="AA370">
        <v>1</v>
      </c>
      <c r="AB370">
        <v>2012</v>
      </c>
      <c r="AC370">
        <v>2</v>
      </c>
      <c r="AD370">
        <v>1</v>
      </c>
      <c r="AE370">
        <v>4</v>
      </c>
      <c r="AF370">
        <v>6</v>
      </c>
      <c r="AG370">
        <v>1</v>
      </c>
      <c r="AV370">
        <v>2</v>
      </c>
      <c r="AX370">
        <v>6</v>
      </c>
      <c r="AY370">
        <v>-77</v>
      </c>
      <c r="AZ370">
        <v>1</v>
      </c>
      <c r="BA370">
        <v>0</v>
      </c>
      <c r="BD370">
        <v>2</v>
      </c>
      <c r="BE370">
        <v>1</v>
      </c>
      <c r="BY370">
        <v>2</v>
      </c>
      <c r="BZ370">
        <v>2</v>
      </c>
      <c r="CA370">
        <v>1</v>
      </c>
      <c r="CB370">
        <v>2</v>
      </c>
      <c r="CC370">
        <v>2</v>
      </c>
      <c r="CD370">
        <v>2</v>
      </c>
      <c r="CE370">
        <v>1</v>
      </c>
      <c r="CF370">
        <v>2</v>
      </c>
      <c r="CG370">
        <v>2</v>
      </c>
      <c r="CH370">
        <v>1</v>
      </c>
      <c r="CI370">
        <v>1</v>
      </c>
      <c r="CJ370">
        <v>2</v>
      </c>
      <c r="CK370">
        <v>7</v>
      </c>
      <c r="CL370">
        <v>1</v>
      </c>
      <c r="CM370">
        <v>1</v>
      </c>
      <c r="CN370">
        <v>1</v>
      </c>
      <c r="CO370">
        <v>1</v>
      </c>
      <c r="CP370">
        <v>1</v>
      </c>
      <c r="CQ370">
        <v>1</v>
      </c>
      <c r="CR370">
        <v>1</v>
      </c>
      <c r="CS370">
        <v>0</v>
      </c>
      <c r="CV370">
        <v>2</v>
      </c>
      <c r="CX370">
        <v>2</v>
      </c>
      <c r="CY370">
        <v>1</v>
      </c>
      <c r="CZ370">
        <v>1</v>
      </c>
      <c r="DA370">
        <v>3</v>
      </c>
      <c r="DB370">
        <v>1</v>
      </c>
      <c r="DC370">
        <v>1</v>
      </c>
      <c r="DD370">
        <v>5</v>
      </c>
      <c r="DE370">
        <v>1</v>
      </c>
      <c r="DF370">
        <v>4</v>
      </c>
      <c r="DH370">
        <v>2</v>
      </c>
      <c r="DI370">
        <v>0</v>
      </c>
      <c r="DJ370">
        <v>2</v>
      </c>
      <c r="DO370">
        <v>1</v>
      </c>
      <c r="DP370">
        <v>1</v>
      </c>
      <c r="DQ370">
        <v>4</v>
      </c>
      <c r="DR370">
        <v>6</v>
      </c>
      <c r="DW370">
        <v>1</v>
      </c>
      <c r="DX370">
        <v>7</v>
      </c>
      <c r="DY370">
        <v>1</v>
      </c>
      <c r="DZ370">
        <v>1</v>
      </c>
      <c r="EA370" t="s">
        <v>449</v>
      </c>
      <c r="EB370">
        <v>619</v>
      </c>
      <c r="EC370">
        <v>10.32</v>
      </c>
      <c r="EE370">
        <v>2</v>
      </c>
      <c r="EF370">
        <v>1</v>
      </c>
      <c r="EG370" t="s">
        <v>285</v>
      </c>
      <c r="EI370">
        <v>1</v>
      </c>
      <c r="EJ370">
        <v>1</v>
      </c>
      <c r="EK370">
        <v>2</v>
      </c>
      <c r="EL370">
        <v>6</v>
      </c>
      <c r="EM370">
        <v>20</v>
      </c>
      <c r="ET370" t="s">
        <v>1884</v>
      </c>
      <c r="EU370" t="s">
        <v>201</v>
      </c>
      <c r="EV370" t="s">
        <v>202</v>
      </c>
      <c r="EZ370">
        <v>1240</v>
      </c>
      <c r="FA370" t="s">
        <v>2204</v>
      </c>
      <c r="FB370" t="s">
        <v>204</v>
      </c>
      <c r="FC370">
        <v>0</v>
      </c>
      <c r="FD370" t="s">
        <v>2429</v>
      </c>
      <c r="FE370" t="s">
        <v>2401</v>
      </c>
      <c r="FF370">
        <v>12</v>
      </c>
      <c r="FI370">
        <v>2.5</v>
      </c>
      <c r="FJ370">
        <v>4</v>
      </c>
      <c r="FK370" t="s">
        <v>2206</v>
      </c>
      <c r="FL370">
        <v>7.5</v>
      </c>
      <c r="FM370">
        <v>1</v>
      </c>
      <c r="FN370" t="s">
        <v>2221</v>
      </c>
      <c r="FO370">
        <v>0</v>
      </c>
      <c r="FP370">
        <v>1</v>
      </c>
      <c r="FQ370">
        <v>0</v>
      </c>
      <c r="FR370">
        <v>0</v>
      </c>
      <c r="FS370" t="s">
        <v>205</v>
      </c>
    </row>
    <row r="371" spans="1:175" x14ac:dyDescent="0.3">
      <c r="A371">
        <v>17761</v>
      </c>
      <c r="B371" t="s">
        <v>1917</v>
      </c>
      <c r="C371" t="s">
        <v>212</v>
      </c>
      <c r="D371" t="s">
        <v>1918</v>
      </c>
      <c r="E371" t="s">
        <v>214</v>
      </c>
      <c r="F371" t="s">
        <v>202</v>
      </c>
      <c r="G371">
        <v>1</v>
      </c>
      <c r="H371">
        <v>1</v>
      </c>
      <c r="I371">
        <v>2</v>
      </c>
      <c r="J371">
        <v>1</v>
      </c>
      <c r="K371">
        <v>2</v>
      </c>
      <c r="O371">
        <v>1</v>
      </c>
      <c r="P371">
        <v>1</v>
      </c>
      <c r="Q371">
        <v>2</v>
      </c>
      <c r="R371">
        <v>2</v>
      </c>
      <c r="U371">
        <v>1</v>
      </c>
      <c r="W371">
        <v>1</v>
      </c>
      <c r="Y371">
        <v>1</v>
      </c>
      <c r="Z371">
        <v>1</v>
      </c>
      <c r="AA371">
        <v>1</v>
      </c>
      <c r="AB371">
        <v>2012</v>
      </c>
      <c r="AC371">
        <v>2</v>
      </c>
      <c r="AD371">
        <v>1</v>
      </c>
      <c r="AE371">
        <v>1</v>
      </c>
      <c r="AF371">
        <v>5</v>
      </c>
      <c r="AG371">
        <v>1</v>
      </c>
      <c r="AV371">
        <v>3</v>
      </c>
      <c r="AX371">
        <v>2</v>
      </c>
      <c r="AY371">
        <v>1</v>
      </c>
      <c r="BB371">
        <v>1</v>
      </c>
      <c r="BC371">
        <v>0</v>
      </c>
      <c r="BD371">
        <v>1</v>
      </c>
      <c r="BF371">
        <v>1</v>
      </c>
      <c r="BG371">
        <v>1</v>
      </c>
      <c r="BH371">
        <v>1</v>
      </c>
      <c r="BJ371">
        <v>1</v>
      </c>
      <c r="BK371">
        <v>6</v>
      </c>
      <c r="BL371">
        <v>2</v>
      </c>
      <c r="BM371">
        <v>5</v>
      </c>
      <c r="BS371">
        <v>2</v>
      </c>
      <c r="BT371">
        <v>2</v>
      </c>
      <c r="BU371">
        <v>2</v>
      </c>
      <c r="BW371">
        <v>1</v>
      </c>
      <c r="BX371">
        <v>1</v>
      </c>
      <c r="BY371">
        <v>2</v>
      </c>
      <c r="BZ371">
        <v>1</v>
      </c>
      <c r="CA371">
        <v>1</v>
      </c>
      <c r="CB371">
        <v>2</v>
      </c>
      <c r="CC371">
        <v>1</v>
      </c>
      <c r="CD371">
        <v>2</v>
      </c>
      <c r="CE371">
        <v>2</v>
      </c>
      <c r="CF371">
        <v>1</v>
      </c>
      <c r="CG371">
        <v>2</v>
      </c>
      <c r="CH371">
        <v>2</v>
      </c>
      <c r="CI371">
        <v>2</v>
      </c>
      <c r="CJ371">
        <v>2</v>
      </c>
      <c r="CK371">
        <v>7</v>
      </c>
      <c r="CL371">
        <v>2</v>
      </c>
      <c r="CM371">
        <v>5</v>
      </c>
      <c r="CN371">
        <v>1</v>
      </c>
      <c r="CO371">
        <v>2</v>
      </c>
      <c r="CP371">
        <v>1</v>
      </c>
      <c r="CQ371">
        <v>2</v>
      </c>
      <c r="CR371">
        <v>1</v>
      </c>
      <c r="CS371">
        <v>0</v>
      </c>
      <c r="CV371">
        <v>2</v>
      </c>
      <c r="CX371">
        <v>2</v>
      </c>
      <c r="CY371">
        <v>1</v>
      </c>
      <c r="CZ371">
        <v>1</v>
      </c>
      <c r="DA371">
        <v>3</v>
      </c>
      <c r="DB371">
        <v>1</v>
      </c>
      <c r="DC371">
        <v>0.7</v>
      </c>
      <c r="DD371">
        <v>1</v>
      </c>
      <c r="DE371">
        <v>1</v>
      </c>
      <c r="DF371">
        <v>3</v>
      </c>
      <c r="DH371">
        <v>2</v>
      </c>
      <c r="DI371">
        <v>0</v>
      </c>
      <c r="DJ371">
        <v>0</v>
      </c>
      <c r="DK371">
        <v>1</v>
      </c>
      <c r="DO371">
        <v>1</v>
      </c>
      <c r="DP371">
        <v>2</v>
      </c>
      <c r="DQ371">
        <v>6</v>
      </c>
      <c r="DR371">
        <v>1</v>
      </c>
      <c r="DW371">
        <v>2</v>
      </c>
      <c r="DX371">
        <v>6</v>
      </c>
      <c r="DY371">
        <v>1</v>
      </c>
      <c r="DZ371">
        <v>2</v>
      </c>
      <c r="EA371" t="s">
        <v>1919</v>
      </c>
      <c r="EB371">
        <v>885</v>
      </c>
      <c r="EC371">
        <v>14.75</v>
      </c>
      <c r="EE371">
        <v>2</v>
      </c>
      <c r="EF371">
        <v>1</v>
      </c>
      <c r="EG371" t="s">
        <v>500</v>
      </c>
      <c r="EI371">
        <v>1</v>
      </c>
      <c r="EJ371">
        <v>1</v>
      </c>
      <c r="EK371">
        <v>3</v>
      </c>
      <c r="EL371">
        <v>8</v>
      </c>
      <c r="EM371">
        <v>25</v>
      </c>
      <c r="ET371" t="s">
        <v>1884</v>
      </c>
      <c r="EU371" t="s">
        <v>201</v>
      </c>
      <c r="EV371" t="s">
        <v>202</v>
      </c>
      <c r="EZ371">
        <v>1418</v>
      </c>
      <c r="FA371" t="s">
        <v>237</v>
      </c>
      <c r="FB371" t="s">
        <v>204</v>
      </c>
      <c r="FC371">
        <v>0</v>
      </c>
      <c r="FD371" t="s">
        <v>2406</v>
      </c>
      <c r="FE371" t="s">
        <v>2401</v>
      </c>
      <c r="FF371">
        <v>12</v>
      </c>
      <c r="FI371">
        <v>7.5</v>
      </c>
      <c r="FJ371">
        <v>4</v>
      </c>
      <c r="FK371" t="s">
        <v>2206</v>
      </c>
      <c r="FL371">
        <v>0.5</v>
      </c>
      <c r="FM371">
        <v>0</v>
      </c>
      <c r="FN371" t="s">
        <v>2207</v>
      </c>
      <c r="FO371">
        <v>0</v>
      </c>
      <c r="FP371">
        <v>1</v>
      </c>
      <c r="FQ371">
        <v>0</v>
      </c>
      <c r="FR371">
        <v>0</v>
      </c>
      <c r="FS371" t="s">
        <v>2182</v>
      </c>
    </row>
    <row r="372" spans="1:175" x14ac:dyDescent="0.3">
      <c r="A372">
        <v>17807</v>
      </c>
      <c r="B372" t="s">
        <v>3000</v>
      </c>
      <c r="C372" t="s">
        <v>212</v>
      </c>
      <c r="D372" t="s">
        <v>3001</v>
      </c>
      <c r="E372" t="s">
        <v>214</v>
      </c>
      <c r="F372" t="s">
        <v>202</v>
      </c>
      <c r="G372">
        <v>1</v>
      </c>
      <c r="H372">
        <v>1</v>
      </c>
      <c r="I372">
        <v>2</v>
      </c>
      <c r="J372">
        <v>2</v>
      </c>
      <c r="O372">
        <v>1</v>
      </c>
      <c r="P372">
        <v>0</v>
      </c>
      <c r="Q372">
        <v>1</v>
      </c>
      <c r="R372">
        <v>2</v>
      </c>
      <c r="U372">
        <v>2</v>
      </c>
      <c r="W372">
        <v>1</v>
      </c>
      <c r="Y372">
        <v>1</v>
      </c>
      <c r="Z372">
        <v>1</v>
      </c>
      <c r="AA372">
        <v>-98</v>
      </c>
      <c r="AC372">
        <v>6</v>
      </c>
      <c r="AD372">
        <v>1</v>
      </c>
      <c r="AE372">
        <v>3</v>
      </c>
      <c r="AF372">
        <v>6</v>
      </c>
      <c r="AG372">
        <v>1</v>
      </c>
      <c r="AV372">
        <v>1</v>
      </c>
      <c r="AX372">
        <v>6</v>
      </c>
      <c r="AY372">
        <v>-77</v>
      </c>
      <c r="AZ372">
        <v>1</v>
      </c>
      <c r="BA372">
        <v>50</v>
      </c>
      <c r="BD372">
        <v>2</v>
      </c>
      <c r="BE372">
        <v>2</v>
      </c>
      <c r="BY372">
        <v>2</v>
      </c>
      <c r="BZ372">
        <v>1</v>
      </c>
      <c r="CA372">
        <v>1</v>
      </c>
      <c r="CB372">
        <v>2</v>
      </c>
      <c r="CC372">
        <v>1</v>
      </c>
      <c r="CD372">
        <v>2</v>
      </c>
      <c r="CE372">
        <v>2</v>
      </c>
      <c r="CF372">
        <v>1</v>
      </c>
      <c r="CG372">
        <v>2</v>
      </c>
      <c r="CH372">
        <v>2</v>
      </c>
      <c r="CI372">
        <v>1</v>
      </c>
      <c r="CJ372">
        <v>2</v>
      </c>
      <c r="CK372">
        <v>7</v>
      </c>
      <c r="CL372">
        <v>2</v>
      </c>
      <c r="CM372">
        <v>3</v>
      </c>
      <c r="CN372">
        <v>1</v>
      </c>
      <c r="CO372">
        <v>1</v>
      </c>
      <c r="CP372">
        <v>1</v>
      </c>
      <c r="CQ372">
        <v>1</v>
      </c>
      <c r="CR372">
        <v>1</v>
      </c>
      <c r="CS372">
        <v>0</v>
      </c>
      <c r="CV372">
        <v>2</v>
      </c>
      <c r="CX372">
        <v>2</v>
      </c>
      <c r="CY372">
        <v>1</v>
      </c>
      <c r="CZ372">
        <v>1</v>
      </c>
      <c r="DA372">
        <v>2</v>
      </c>
      <c r="DB372">
        <v>1</v>
      </c>
      <c r="DC372">
        <v>2</v>
      </c>
      <c r="DD372">
        <v>1</v>
      </c>
      <c r="DE372">
        <v>1</v>
      </c>
      <c r="DF372">
        <v>5</v>
      </c>
      <c r="DH372">
        <v>3</v>
      </c>
      <c r="DI372">
        <v>0</v>
      </c>
      <c r="DJ372">
        <v>2</v>
      </c>
      <c r="DO372">
        <v>2</v>
      </c>
      <c r="DP372">
        <v>2</v>
      </c>
      <c r="DQ372">
        <v>5</v>
      </c>
      <c r="DR372">
        <v>6</v>
      </c>
      <c r="DW372">
        <v>1</v>
      </c>
      <c r="DX372">
        <v>7</v>
      </c>
      <c r="DY372">
        <v>2</v>
      </c>
      <c r="DZ372">
        <v>1</v>
      </c>
      <c r="EA372" t="s">
        <v>3002</v>
      </c>
      <c r="EB372">
        <v>622</v>
      </c>
      <c r="EC372">
        <v>10.37</v>
      </c>
      <c r="EE372">
        <v>2</v>
      </c>
      <c r="EF372">
        <v>1</v>
      </c>
      <c r="EG372" t="s">
        <v>374</v>
      </c>
      <c r="EI372">
        <v>1</v>
      </c>
      <c r="EJ372">
        <v>1</v>
      </c>
      <c r="EK372">
        <v>2</v>
      </c>
      <c r="EL372">
        <v>8</v>
      </c>
      <c r="EM372">
        <v>24</v>
      </c>
      <c r="ET372" t="s">
        <v>1884</v>
      </c>
      <c r="EU372" t="s">
        <v>201</v>
      </c>
      <c r="EV372" t="s">
        <v>202</v>
      </c>
      <c r="EZ372">
        <v>1418</v>
      </c>
      <c r="FA372" t="s">
        <v>2204</v>
      </c>
      <c r="FB372" t="s">
        <v>204</v>
      </c>
      <c r="FC372">
        <v>0</v>
      </c>
      <c r="FD372" t="s">
        <v>2400</v>
      </c>
      <c r="FE372" t="s">
        <v>2401</v>
      </c>
      <c r="FF372">
        <v>12</v>
      </c>
      <c r="FI372">
        <v>2.5</v>
      </c>
      <c r="FJ372">
        <v>4</v>
      </c>
      <c r="FK372" t="s">
        <v>2206</v>
      </c>
      <c r="FL372">
        <v>3.5</v>
      </c>
      <c r="FM372">
        <v>1</v>
      </c>
      <c r="FN372" t="s">
        <v>2213</v>
      </c>
      <c r="FO372">
        <v>0</v>
      </c>
      <c r="FP372">
        <v>1</v>
      </c>
      <c r="FQ372">
        <v>0</v>
      </c>
      <c r="FR372">
        <v>0</v>
      </c>
      <c r="FS372" t="s">
        <v>205</v>
      </c>
    </row>
    <row r="373" spans="1:175" x14ac:dyDescent="0.3">
      <c r="A373">
        <v>17872</v>
      </c>
      <c r="B373" t="s">
        <v>1929</v>
      </c>
      <c r="C373" t="s">
        <v>212</v>
      </c>
      <c r="D373" t="s">
        <v>1930</v>
      </c>
      <c r="E373" t="s">
        <v>309</v>
      </c>
      <c r="F373" t="s">
        <v>202</v>
      </c>
      <c r="G373">
        <v>1</v>
      </c>
      <c r="H373">
        <v>1</v>
      </c>
      <c r="I373">
        <v>2</v>
      </c>
      <c r="J373">
        <v>1</v>
      </c>
      <c r="K373">
        <v>2</v>
      </c>
      <c r="O373">
        <v>1</v>
      </c>
      <c r="P373">
        <v>1</v>
      </c>
      <c r="Q373">
        <v>2</v>
      </c>
      <c r="R373">
        <v>3</v>
      </c>
      <c r="T373">
        <v>2</v>
      </c>
      <c r="U373">
        <v>3</v>
      </c>
      <c r="V373">
        <v>2</v>
      </c>
      <c r="W373">
        <v>1</v>
      </c>
      <c r="Y373">
        <v>1</v>
      </c>
      <c r="Z373">
        <v>1</v>
      </c>
      <c r="AA373">
        <v>-98</v>
      </c>
      <c r="AC373">
        <v>2</v>
      </c>
      <c r="AD373">
        <v>3</v>
      </c>
      <c r="AE373">
        <v>3</v>
      </c>
      <c r="AF373">
        <v>6</v>
      </c>
      <c r="AG373">
        <v>1</v>
      </c>
      <c r="AV373">
        <v>2</v>
      </c>
      <c r="AX373">
        <v>2</v>
      </c>
      <c r="AY373">
        <v>-77</v>
      </c>
      <c r="BB373">
        <v>1</v>
      </c>
      <c r="BC373">
        <v>0</v>
      </c>
      <c r="BD373">
        <v>2</v>
      </c>
      <c r="BE373">
        <v>2</v>
      </c>
      <c r="BF373">
        <v>1</v>
      </c>
      <c r="BG373">
        <v>1</v>
      </c>
      <c r="BH373">
        <v>1</v>
      </c>
      <c r="BJ373">
        <v>1</v>
      </c>
      <c r="BK373">
        <v>-98</v>
      </c>
      <c r="BL373">
        <v>3</v>
      </c>
      <c r="BS373">
        <v>3</v>
      </c>
      <c r="BW373">
        <v>1</v>
      </c>
      <c r="BX373">
        <v>1</v>
      </c>
      <c r="BY373">
        <v>1</v>
      </c>
      <c r="BZ373">
        <v>1</v>
      </c>
      <c r="CA373">
        <v>1</v>
      </c>
      <c r="CB373">
        <v>1</v>
      </c>
      <c r="CC373">
        <v>2</v>
      </c>
      <c r="CD373">
        <v>2</v>
      </c>
      <c r="CE373">
        <v>1</v>
      </c>
      <c r="CF373">
        <v>2</v>
      </c>
      <c r="CG373">
        <v>2</v>
      </c>
      <c r="CH373">
        <v>-98</v>
      </c>
      <c r="CI373">
        <v>1</v>
      </c>
      <c r="CJ373">
        <v>3</v>
      </c>
      <c r="CK373">
        <v>7</v>
      </c>
      <c r="CL373">
        <v>7</v>
      </c>
      <c r="CM373">
        <v>3</v>
      </c>
      <c r="CN373">
        <v>1</v>
      </c>
      <c r="CO373">
        <v>1</v>
      </c>
      <c r="CP373">
        <v>1</v>
      </c>
      <c r="CQ373">
        <v>1</v>
      </c>
      <c r="CR373">
        <v>1</v>
      </c>
      <c r="CS373">
        <v>0</v>
      </c>
      <c r="CV373">
        <v>2</v>
      </c>
      <c r="CX373">
        <v>2</v>
      </c>
      <c r="CY373">
        <v>5</v>
      </c>
      <c r="CZ373">
        <v>1</v>
      </c>
      <c r="DA373">
        <v>1</v>
      </c>
      <c r="DB373">
        <v>1</v>
      </c>
      <c r="DC373">
        <v>2</v>
      </c>
      <c r="DD373">
        <v>-97</v>
      </c>
      <c r="DE373">
        <v>1</v>
      </c>
      <c r="DF373">
        <v>1</v>
      </c>
      <c r="DG373">
        <v>1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1</v>
      </c>
      <c r="DO373">
        <v>2</v>
      </c>
      <c r="DP373">
        <v>2</v>
      </c>
      <c r="DQ373">
        <v>6</v>
      </c>
      <c r="DR373">
        <v>2</v>
      </c>
      <c r="DW373">
        <v>2</v>
      </c>
      <c r="DX373">
        <v>1</v>
      </c>
      <c r="DY373">
        <v>1</v>
      </c>
      <c r="DZ373">
        <v>1</v>
      </c>
      <c r="EA373" t="s">
        <v>1931</v>
      </c>
      <c r="EB373">
        <v>1073</v>
      </c>
      <c r="EC373">
        <v>17.88</v>
      </c>
      <c r="EE373">
        <v>2</v>
      </c>
      <c r="EF373">
        <v>1</v>
      </c>
      <c r="EG373" t="s">
        <v>436</v>
      </c>
      <c r="EI373">
        <v>1</v>
      </c>
      <c r="EJ373">
        <v>1</v>
      </c>
      <c r="EK373">
        <v>3</v>
      </c>
      <c r="EL373">
        <v>9</v>
      </c>
      <c r="EM373">
        <v>27</v>
      </c>
      <c r="ET373" t="s">
        <v>1884</v>
      </c>
      <c r="EU373" t="s">
        <v>201</v>
      </c>
      <c r="EV373" t="s">
        <v>202</v>
      </c>
      <c r="EZ373">
        <v>2522</v>
      </c>
      <c r="FA373" t="s">
        <v>237</v>
      </c>
      <c r="FB373" t="s">
        <v>204</v>
      </c>
      <c r="FC373">
        <v>0</v>
      </c>
      <c r="FD373" t="s">
        <v>2429</v>
      </c>
      <c r="FE373" t="s">
        <v>2401</v>
      </c>
      <c r="FF373">
        <v>12</v>
      </c>
      <c r="FI373">
        <v>2.5</v>
      </c>
      <c r="FJ373">
        <v>4</v>
      </c>
      <c r="FK373" t="s">
        <v>2220</v>
      </c>
      <c r="FL373">
        <v>3.5</v>
      </c>
      <c r="FM373">
        <v>1</v>
      </c>
      <c r="FN373" t="s">
        <v>2213</v>
      </c>
      <c r="FO373">
        <v>0</v>
      </c>
      <c r="FP373">
        <v>1</v>
      </c>
      <c r="FQ373">
        <v>0</v>
      </c>
      <c r="FR373">
        <v>0</v>
      </c>
      <c r="FS373" t="s">
        <v>2182</v>
      </c>
    </row>
    <row r="374" spans="1:175" x14ac:dyDescent="0.3">
      <c r="A374">
        <v>17877</v>
      </c>
      <c r="B374" t="s">
        <v>1934</v>
      </c>
      <c r="C374" t="s">
        <v>212</v>
      </c>
      <c r="D374" t="s">
        <v>1935</v>
      </c>
      <c r="E374" t="s">
        <v>214</v>
      </c>
      <c r="F374" t="s">
        <v>202</v>
      </c>
      <c r="G374">
        <v>1</v>
      </c>
      <c r="H374">
        <v>1</v>
      </c>
      <c r="I374">
        <v>2</v>
      </c>
      <c r="J374">
        <v>1</v>
      </c>
      <c r="K374">
        <v>2</v>
      </c>
      <c r="O374">
        <v>1</v>
      </c>
      <c r="P374">
        <v>1</v>
      </c>
      <c r="Q374">
        <v>2</v>
      </c>
      <c r="R374">
        <v>2</v>
      </c>
      <c r="U374">
        <v>2</v>
      </c>
      <c r="W374">
        <v>1</v>
      </c>
      <c r="Y374">
        <v>1</v>
      </c>
      <c r="Z374">
        <v>1</v>
      </c>
      <c r="AA374">
        <v>1</v>
      </c>
      <c r="AB374">
        <v>2013</v>
      </c>
      <c r="AC374">
        <v>1</v>
      </c>
      <c r="AD374">
        <v>2</v>
      </c>
      <c r="AE374">
        <v>3</v>
      </c>
      <c r="AF374">
        <v>5</v>
      </c>
      <c r="AG374">
        <v>1</v>
      </c>
      <c r="AV374">
        <v>2</v>
      </c>
      <c r="AX374">
        <v>1</v>
      </c>
      <c r="AY374">
        <v>2</v>
      </c>
      <c r="AZ374">
        <v>1</v>
      </c>
      <c r="BA374">
        <v>0</v>
      </c>
      <c r="BB374">
        <v>1</v>
      </c>
      <c r="BC374">
        <v>0</v>
      </c>
      <c r="BD374">
        <v>2</v>
      </c>
      <c r="BE374">
        <v>2</v>
      </c>
      <c r="BF374">
        <v>1</v>
      </c>
      <c r="BG374">
        <v>1</v>
      </c>
      <c r="BH374">
        <v>1</v>
      </c>
      <c r="BJ374">
        <v>1</v>
      </c>
      <c r="BK374">
        <v>4</v>
      </c>
      <c r="BL374">
        <v>-77</v>
      </c>
      <c r="BS374">
        <v>1</v>
      </c>
      <c r="BU374">
        <v>1</v>
      </c>
      <c r="BV374">
        <v>3</v>
      </c>
      <c r="BX374">
        <v>1</v>
      </c>
      <c r="BY374">
        <v>2</v>
      </c>
      <c r="BZ374">
        <v>2</v>
      </c>
      <c r="CA374">
        <v>2</v>
      </c>
      <c r="CB374">
        <v>2</v>
      </c>
      <c r="CC374">
        <v>2</v>
      </c>
      <c r="CD374">
        <v>2</v>
      </c>
      <c r="CE374">
        <v>2</v>
      </c>
      <c r="CF374">
        <v>2</v>
      </c>
      <c r="CG374">
        <v>2</v>
      </c>
      <c r="CH374">
        <v>2</v>
      </c>
      <c r="CI374">
        <v>2</v>
      </c>
      <c r="CJ374">
        <v>2</v>
      </c>
      <c r="CK374">
        <v>7</v>
      </c>
      <c r="CL374">
        <v>1</v>
      </c>
      <c r="CM374">
        <v>1</v>
      </c>
      <c r="CN374">
        <v>1</v>
      </c>
      <c r="CO374">
        <v>1</v>
      </c>
      <c r="CP374">
        <v>1</v>
      </c>
      <c r="CQ374">
        <v>1</v>
      </c>
      <c r="CR374">
        <v>1</v>
      </c>
      <c r="CS374">
        <v>0</v>
      </c>
      <c r="CV374">
        <v>2</v>
      </c>
      <c r="CX374">
        <v>2</v>
      </c>
      <c r="CY374">
        <v>5</v>
      </c>
      <c r="CZ374">
        <v>1</v>
      </c>
      <c r="DA374">
        <v>2</v>
      </c>
      <c r="DB374">
        <v>1</v>
      </c>
      <c r="DC374">
        <v>3.5</v>
      </c>
      <c r="DD374">
        <v>1</v>
      </c>
      <c r="DE374">
        <v>1</v>
      </c>
      <c r="DF374">
        <v>3</v>
      </c>
      <c r="DG374">
        <v>3</v>
      </c>
      <c r="DH374">
        <v>2</v>
      </c>
      <c r="DI374">
        <v>0</v>
      </c>
      <c r="DJ374">
        <v>0</v>
      </c>
      <c r="DK374">
        <v>1</v>
      </c>
      <c r="DL374">
        <v>0</v>
      </c>
      <c r="DM374">
        <v>0</v>
      </c>
      <c r="DN374">
        <v>0</v>
      </c>
      <c r="DO374">
        <v>2</v>
      </c>
      <c r="DP374">
        <v>2</v>
      </c>
      <c r="DQ374">
        <v>7</v>
      </c>
      <c r="DR374">
        <v>1</v>
      </c>
      <c r="DW374">
        <v>2</v>
      </c>
      <c r="DX374">
        <v>3</v>
      </c>
      <c r="DY374">
        <v>1</v>
      </c>
      <c r="DZ374">
        <v>2</v>
      </c>
      <c r="EA374" t="s">
        <v>1001</v>
      </c>
      <c r="EB374">
        <v>1089</v>
      </c>
      <c r="EC374">
        <v>18.149999999999999</v>
      </c>
      <c r="EE374">
        <v>2</v>
      </c>
      <c r="EF374">
        <v>1</v>
      </c>
      <c r="EG374" t="s">
        <v>534</v>
      </c>
      <c r="EI374">
        <v>1</v>
      </c>
      <c r="EJ374">
        <v>1</v>
      </c>
      <c r="EK374">
        <v>3</v>
      </c>
      <c r="EL374">
        <v>8</v>
      </c>
      <c r="EM374">
        <v>25</v>
      </c>
      <c r="ET374" t="s">
        <v>1884</v>
      </c>
      <c r="EU374" t="s">
        <v>201</v>
      </c>
      <c r="EV374" t="s">
        <v>202</v>
      </c>
      <c r="EZ374">
        <v>1418</v>
      </c>
      <c r="FA374" t="s">
        <v>237</v>
      </c>
      <c r="FB374" t="s">
        <v>204</v>
      </c>
      <c r="FC374">
        <v>0</v>
      </c>
      <c r="FD374" t="s">
        <v>2429</v>
      </c>
      <c r="FE374" t="s">
        <v>2401</v>
      </c>
      <c r="FF374">
        <v>12</v>
      </c>
      <c r="FI374">
        <v>7.5</v>
      </c>
      <c r="FJ374">
        <v>4</v>
      </c>
      <c r="FK374" t="s">
        <v>2212</v>
      </c>
      <c r="FL374">
        <v>3.5</v>
      </c>
      <c r="FM374">
        <v>1</v>
      </c>
      <c r="FN374" t="s">
        <v>2213</v>
      </c>
      <c r="FO374">
        <v>1</v>
      </c>
      <c r="FP374">
        <v>0</v>
      </c>
      <c r="FQ374">
        <v>0</v>
      </c>
      <c r="FR374">
        <v>0</v>
      </c>
      <c r="FS374" t="s">
        <v>2214</v>
      </c>
    </row>
    <row r="375" spans="1:175" x14ac:dyDescent="0.3">
      <c r="A375">
        <v>18011</v>
      </c>
      <c r="B375" t="s">
        <v>3003</v>
      </c>
      <c r="C375" t="s">
        <v>212</v>
      </c>
      <c r="D375" t="s">
        <v>3004</v>
      </c>
      <c r="E375" t="s">
        <v>309</v>
      </c>
      <c r="F375" t="s">
        <v>202</v>
      </c>
      <c r="G375">
        <v>1</v>
      </c>
      <c r="H375">
        <v>1</v>
      </c>
      <c r="I375">
        <v>2</v>
      </c>
      <c r="J375">
        <v>2</v>
      </c>
      <c r="O375">
        <v>1</v>
      </c>
      <c r="P375">
        <v>0</v>
      </c>
      <c r="Q375">
        <v>1</v>
      </c>
      <c r="R375">
        <v>2</v>
      </c>
      <c r="U375">
        <v>2</v>
      </c>
      <c r="W375">
        <v>1</v>
      </c>
      <c r="Y375">
        <v>1</v>
      </c>
      <c r="Z375">
        <v>1</v>
      </c>
      <c r="AA375">
        <v>1</v>
      </c>
      <c r="AB375">
        <v>2009</v>
      </c>
      <c r="AC375">
        <v>2</v>
      </c>
      <c r="AD375">
        <v>2</v>
      </c>
      <c r="AE375">
        <v>3</v>
      </c>
      <c r="AF375">
        <v>6</v>
      </c>
      <c r="AG375">
        <v>1</v>
      </c>
      <c r="AV375">
        <v>3</v>
      </c>
      <c r="AX375">
        <v>1</v>
      </c>
      <c r="AY375">
        <v>-77</v>
      </c>
      <c r="BB375">
        <v>1</v>
      </c>
      <c r="BC375">
        <v>0</v>
      </c>
      <c r="BD375">
        <v>2</v>
      </c>
      <c r="BE375">
        <v>1</v>
      </c>
      <c r="BY375">
        <v>1</v>
      </c>
      <c r="BZ375">
        <v>1</v>
      </c>
      <c r="CA375">
        <v>1</v>
      </c>
      <c r="CB375">
        <v>1</v>
      </c>
      <c r="CC375">
        <v>1</v>
      </c>
      <c r="CD375">
        <v>2</v>
      </c>
      <c r="CE375">
        <v>1</v>
      </c>
      <c r="CF375">
        <v>2</v>
      </c>
      <c r="CG375">
        <v>2</v>
      </c>
      <c r="CH375">
        <v>1</v>
      </c>
      <c r="CI375">
        <v>1</v>
      </c>
      <c r="CJ375">
        <v>2</v>
      </c>
      <c r="CK375">
        <v>7</v>
      </c>
      <c r="CL375">
        <v>1</v>
      </c>
      <c r="CM375">
        <v>1</v>
      </c>
      <c r="CN375">
        <v>1</v>
      </c>
      <c r="CO375">
        <v>2</v>
      </c>
      <c r="CP375">
        <v>1</v>
      </c>
      <c r="CQ375">
        <v>2</v>
      </c>
      <c r="CR375">
        <v>1</v>
      </c>
      <c r="CS375">
        <v>0</v>
      </c>
      <c r="CV375">
        <v>2</v>
      </c>
      <c r="CX375">
        <v>2</v>
      </c>
      <c r="CY375">
        <v>1</v>
      </c>
      <c r="CZ375">
        <v>1</v>
      </c>
      <c r="DA375">
        <v>5</v>
      </c>
      <c r="DB375">
        <v>1</v>
      </c>
      <c r="DC375">
        <v>5</v>
      </c>
      <c r="DD375">
        <v>6</v>
      </c>
      <c r="DE375">
        <v>1</v>
      </c>
      <c r="DF375">
        <v>4</v>
      </c>
      <c r="DG375">
        <v>4</v>
      </c>
      <c r="DH375">
        <v>3</v>
      </c>
      <c r="DI375">
        <v>0</v>
      </c>
      <c r="DJ375">
        <v>0</v>
      </c>
      <c r="DK375">
        <v>1</v>
      </c>
      <c r="DL375">
        <v>0</v>
      </c>
      <c r="DM375">
        <v>0</v>
      </c>
      <c r="DN375">
        <v>0</v>
      </c>
      <c r="DO375">
        <v>1</v>
      </c>
      <c r="DP375">
        <v>2</v>
      </c>
      <c r="DQ375">
        <v>5</v>
      </c>
      <c r="DR375">
        <v>6</v>
      </c>
      <c r="DW375">
        <v>1</v>
      </c>
      <c r="DX375">
        <v>-98</v>
      </c>
      <c r="DY375">
        <v>1</v>
      </c>
      <c r="DZ375">
        <v>2</v>
      </c>
      <c r="EA375" t="s">
        <v>3005</v>
      </c>
      <c r="EB375">
        <v>798</v>
      </c>
      <c r="EC375">
        <v>13.3</v>
      </c>
      <c r="EE375">
        <v>2</v>
      </c>
      <c r="EF375">
        <v>1</v>
      </c>
      <c r="EG375" t="s">
        <v>3006</v>
      </c>
      <c r="EI375">
        <v>1</v>
      </c>
      <c r="EJ375">
        <v>1</v>
      </c>
      <c r="EK375">
        <v>2</v>
      </c>
      <c r="EL375">
        <v>9</v>
      </c>
      <c r="EM375">
        <v>26</v>
      </c>
      <c r="ET375" t="s">
        <v>1943</v>
      </c>
      <c r="EU375" t="s">
        <v>201</v>
      </c>
      <c r="EV375" t="s">
        <v>3007</v>
      </c>
      <c r="EZ375">
        <v>2522</v>
      </c>
      <c r="FA375" t="s">
        <v>2204</v>
      </c>
      <c r="FB375" t="s">
        <v>204</v>
      </c>
      <c r="FC375">
        <v>0</v>
      </c>
      <c r="FD375" t="s">
        <v>2406</v>
      </c>
      <c r="FE375" t="s">
        <v>2401</v>
      </c>
      <c r="FF375">
        <v>12</v>
      </c>
      <c r="FI375">
        <v>2.5</v>
      </c>
      <c r="FJ375">
        <v>4</v>
      </c>
      <c r="FK375" t="s">
        <v>2212</v>
      </c>
      <c r="FL375">
        <v>3.5</v>
      </c>
      <c r="FM375">
        <v>1</v>
      </c>
      <c r="FN375" t="s">
        <v>2221</v>
      </c>
      <c r="FO375">
        <v>1</v>
      </c>
      <c r="FP375">
        <v>0</v>
      </c>
      <c r="FQ375">
        <v>0</v>
      </c>
      <c r="FR375">
        <v>0</v>
      </c>
      <c r="FS375" t="s">
        <v>2214</v>
      </c>
    </row>
    <row r="376" spans="1:175" x14ac:dyDescent="0.3">
      <c r="A376">
        <v>18021</v>
      </c>
      <c r="B376" t="s">
        <v>3008</v>
      </c>
      <c r="C376" t="s">
        <v>212</v>
      </c>
      <c r="D376" t="s">
        <v>3009</v>
      </c>
      <c r="E376" t="s">
        <v>293</v>
      </c>
      <c r="F376" t="s">
        <v>202</v>
      </c>
      <c r="G376">
        <v>1</v>
      </c>
      <c r="H376">
        <v>1</v>
      </c>
      <c r="I376">
        <v>2</v>
      </c>
      <c r="J376">
        <v>2</v>
      </c>
      <c r="O376">
        <v>1</v>
      </c>
      <c r="P376">
        <v>0</v>
      </c>
      <c r="Q376">
        <v>1</v>
      </c>
      <c r="R376">
        <v>3</v>
      </c>
      <c r="T376">
        <v>2</v>
      </c>
      <c r="U376">
        <v>1</v>
      </c>
      <c r="W376">
        <v>1</v>
      </c>
      <c r="Y376">
        <v>1</v>
      </c>
      <c r="Z376">
        <v>1</v>
      </c>
      <c r="AA376">
        <v>1</v>
      </c>
      <c r="AB376">
        <v>2011</v>
      </c>
      <c r="AC376">
        <v>2</v>
      </c>
      <c r="AD376">
        <v>3</v>
      </c>
      <c r="AE376">
        <v>1</v>
      </c>
      <c r="AF376">
        <v>-98</v>
      </c>
      <c r="AG376">
        <v>1</v>
      </c>
      <c r="AV376">
        <v>3</v>
      </c>
      <c r="AX376">
        <v>2</v>
      </c>
      <c r="AY376">
        <v>1</v>
      </c>
      <c r="BB376">
        <v>1</v>
      </c>
      <c r="BC376">
        <v>0</v>
      </c>
      <c r="BD376">
        <v>2</v>
      </c>
      <c r="BE376">
        <v>2</v>
      </c>
      <c r="BY376">
        <v>1</v>
      </c>
      <c r="BZ376">
        <v>1</v>
      </c>
      <c r="CA376">
        <v>1</v>
      </c>
      <c r="CB376">
        <v>1</v>
      </c>
      <c r="CC376">
        <v>2</v>
      </c>
      <c r="CD376">
        <v>2</v>
      </c>
      <c r="CE376">
        <v>2</v>
      </c>
      <c r="CF376">
        <v>1</v>
      </c>
      <c r="CG376">
        <v>2</v>
      </c>
      <c r="CH376">
        <v>2</v>
      </c>
      <c r="CI376">
        <v>1</v>
      </c>
      <c r="CJ376">
        <v>2</v>
      </c>
      <c r="CK376">
        <v>6</v>
      </c>
      <c r="CL376">
        <v>1</v>
      </c>
      <c r="CM376">
        <v>3</v>
      </c>
      <c r="CN376">
        <v>1</v>
      </c>
      <c r="CO376">
        <v>1</v>
      </c>
      <c r="CP376">
        <v>1</v>
      </c>
      <c r="CQ376">
        <v>1</v>
      </c>
      <c r="CR376">
        <v>1</v>
      </c>
      <c r="CS376">
        <v>0</v>
      </c>
      <c r="CV376">
        <v>2</v>
      </c>
      <c r="CX376">
        <v>2</v>
      </c>
      <c r="CY376">
        <v>5</v>
      </c>
      <c r="CZ376">
        <v>1</v>
      </c>
      <c r="DA376">
        <v>2</v>
      </c>
      <c r="DB376">
        <v>1</v>
      </c>
      <c r="DC376">
        <v>2</v>
      </c>
      <c r="DD376">
        <v>1</v>
      </c>
      <c r="DE376">
        <v>1</v>
      </c>
      <c r="DF376">
        <v>2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2</v>
      </c>
      <c r="DO376">
        <v>2</v>
      </c>
      <c r="DP376">
        <v>2</v>
      </c>
      <c r="DQ376">
        <v>7</v>
      </c>
      <c r="DR376">
        <v>1</v>
      </c>
      <c r="DW376">
        <v>2</v>
      </c>
      <c r="DX376">
        <v>6</v>
      </c>
      <c r="DY376">
        <v>1</v>
      </c>
      <c r="DZ376">
        <v>1</v>
      </c>
      <c r="EA376" t="s">
        <v>613</v>
      </c>
      <c r="EB376">
        <v>999</v>
      </c>
      <c r="EC376">
        <v>16.649999999999999</v>
      </c>
      <c r="EE376">
        <v>2</v>
      </c>
      <c r="EF376">
        <v>1</v>
      </c>
      <c r="EG376" t="s">
        <v>1697</v>
      </c>
      <c r="EI376">
        <v>1</v>
      </c>
      <c r="EJ376">
        <v>1</v>
      </c>
      <c r="EK376">
        <v>2</v>
      </c>
      <c r="EL376">
        <v>10</v>
      </c>
      <c r="EM376">
        <v>28</v>
      </c>
      <c r="ET376" t="s">
        <v>1943</v>
      </c>
      <c r="EU376" t="s">
        <v>201</v>
      </c>
      <c r="EV376" t="s">
        <v>3007</v>
      </c>
      <c r="EZ376">
        <v>1747</v>
      </c>
      <c r="FA376" t="s">
        <v>2204</v>
      </c>
      <c r="FB376" t="s">
        <v>204</v>
      </c>
      <c r="FC376">
        <v>0</v>
      </c>
      <c r="FD376" t="s">
        <v>2406</v>
      </c>
      <c r="FE376" t="s">
        <v>2401</v>
      </c>
      <c r="FF376">
        <v>12</v>
      </c>
      <c r="FK376" t="s">
        <v>2220</v>
      </c>
      <c r="FL376">
        <v>0.5</v>
      </c>
      <c r="FM376">
        <v>1</v>
      </c>
      <c r="FN376" t="s">
        <v>2213</v>
      </c>
      <c r="FO376">
        <v>0</v>
      </c>
      <c r="FP376">
        <v>1</v>
      </c>
      <c r="FQ376">
        <v>0</v>
      </c>
      <c r="FR376">
        <v>0</v>
      </c>
      <c r="FS376" t="s">
        <v>2182</v>
      </c>
    </row>
    <row r="377" spans="1:175" x14ac:dyDescent="0.3">
      <c r="A377">
        <v>18061</v>
      </c>
      <c r="B377" t="s">
        <v>3010</v>
      </c>
      <c r="C377" t="s">
        <v>265</v>
      </c>
      <c r="D377" t="s">
        <v>3011</v>
      </c>
      <c r="E377" t="s">
        <v>267</v>
      </c>
      <c r="F377" t="s">
        <v>202</v>
      </c>
      <c r="G377">
        <v>1</v>
      </c>
      <c r="H377">
        <v>1</v>
      </c>
      <c r="I377">
        <v>2</v>
      </c>
      <c r="J377">
        <v>1</v>
      </c>
      <c r="K377">
        <v>2</v>
      </c>
      <c r="O377">
        <v>1</v>
      </c>
      <c r="P377">
        <v>1</v>
      </c>
      <c r="Q377">
        <v>2</v>
      </c>
      <c r="R377">
        <v>3</v>
      </c>
      <c r="T377">
        <v>3</v>
      </c>
      <c r="U377">
        <v>3</v>
      </c>
      <c r="V377">
        <v>3</v>
      </c>
      <c r="W377">
        <v>2</v>
      </c>
      <c r="Y377">
        <v>1</v>
      </c>
      <c r="Z377">
        <v>1</v>
      </c>
      <c r="AA377">
        <v>-98</v>
      </c>
      <c r="AC377">
        <v>4</v>
      </c>
      <c r="AD377">
        <v>1</v>
      </c>
      <c r="AE377">
        <v>5</v>
      </c>
      <c r="AF377">
        <v>6</v>
      </c>
      <c r="AG377">
        <v>2</v>
      </c>
      <c r="AH377">
        <v>1</v>
      </c>
      <c r="AI377">
        <v>11</v>
      </c>
      <c r="AK377">
        <v>4</v>
      </c>
      <c r="AR377">
        <v>1</v>
      </c>
      <c r="AS377">
        <v>-98</v>
      </c>
      <c r="AU377">
        <v>-98</v>
      </c>
      <c r="AV377">
        <v>4</v>
      </c>
      <c r="AX377">
        <v>8</v>
      </c>
      <c r="AY377">
        <v>-77</v>
      </c>
      <c r="BD377">
        <v>1</v>
      </c>
      <c r="BF377">
        <v>2</v>
      </c>
      <c r="BG377">
        <v>2</v>
      </c>
      <c r="BI377">
        <v>1</v>
      </c>
      <c r="BK377">
        <v>-98</v>
      </c>
      <c r="BL377">
        <v>5</v>
      </c>
      <c r="BS377">
        <v>5</v>
      </c>
      <c r="BU377">
        <v>2</v>
      </c>
      <c r="BW377">
        <v>3</v>
      </c>
      <c r="BX377">
        <v>3</v>
      </c>
      <c r="BY377">
        <v>1</v>
      </c>
      <c r="BZ377">
        <v>1</v>
      </c>
      <c r="CA377">
        <v>1</v>
      </c>
      <c r="CB377">
        <v>2</v>
      </c>
      <c r="CC377">
        <v>1</v>
      </c>
      <c r="CD377">
        <v>2</v>
      </c>
      <c r="CE377">
        <v>2</v>
      </c>
      <c r="CF377">
        <v>1</v>
      </c>
      <c r="CG377">
        <v>2</v>
      </c>
      <c r="CH377">
        <v>2</v>
      </c>
      <c r="CI377">
        <v>1</v>
      </c>
      <c r="CJ377">
        <v>2</v>
      </c>
      <c r="CK377">
        <v>1</v>
      </c>
      <c r="CL377">
        <v>1</v>
      </c>
      <c r="CM377">
        <v>2</v>
      </c>
      <c r="CN377">
        <v>1</v>
      </c>
      <c r="CO377">
        <v>1</v>
      </c>
      <c r="CP377">
        <v>1</v>
      </c>
      <c r="CQ377">
        <v>1</v>
      </c>
      <c r="CR377">
        <v>1</v>
      </c>
      <c r="CS377">
        <v>1</v>
      </c>
      <c r="CT377">
        <v>1</v>
      </c>
      <c r="CU377">
        <v>1</v>
      </c>
      <c r="CV377">
        <v>2</v>
      </c>
      <c r="CX377">
        <v>2</v>
      </c>
      <c r="CY377">
        <v>1</v>
      </c>
      <c r="CZ377">
        <v>1</v>
      </c>
      <c r="DA377">
        <v>3</v>
      </c>
      <c r="DB377">
        <v>1</v>
      </c>
      <c r="DC377">
        <v>18</v>
      </c>
      <c r="DD377">
        <v>1</v>
      </c>
      <c r="DE377">
        <v>1</v>
      </c>
      <c r="DF377">
        <v>3</v>
      </c>
      <c r="DH377">
        <v>0</v>
      </c>
      <c r="DI377">
        <v>1</v>
      </c>
      <c r="DJ377">
        <v>0</v>
      </c>
      <c r="DK377">
        <v>0</v>
      </c>
      <c r="DL377">
        <v>2</v>
      </c>
      <c r="DO377">
        <v>1</v>
      </c>
      <c r="DP377">
        <v>2</v>
      </c>
      <c r="DQ377">
        <v>6</v>
      </c>
      <c r="DR377">
        <v>1</v>
      </c>
      <c r="DW377">
        <v>2</v>
      </c>
      <c r="DX377">
        <v>-97</v>
      </c>
      <c r="DY377">
        <v>1</v>
      </c>
      <c r="DZ377">
        <v>2</v>
      </c>
      <c r="EA377" t="s">
        <v>3012</v>
      </c>
      <c r="EB377">
        <v>938</v>
      </c>
      <c r="EC377">
        <v>15.63</v>
      </c>
      <c r="EE377">
        <v>2</v>
      </c>
      <c r="EF377">
        <v>1</v>
      </c>
      <c r="EG377" t="s">
        <v>328</v>
      </c>
      <c r="EI377">
        <v>1</v>
      </c>
      <c r="EJ377">
        <v>1</v>
      </c>
      <c r="EK377">
        <v>3</v>
      </c>
      <c r="EL377">
        <v>12</v>
      </c>
      <c r="EM377">
        <v>33</v>
      </c>
      <c r="ET377" t="s">
        <v>1943</v>
      </c>
      <c r="EU377" t="s">
        <v>201</v>
      </c>
      <c r="EV377" t="s">
        <v>202</v>
      </c>
      <c r="EZ377">
        <v>2001</v>
      </c>
      <c r="FA377" t="s">
        <v>237</v>
      </c>
      <c r="FB377" t="s">
        <v>204</v>
      </c>
      <c r="FC377">
        <v>0</v>
      </c>
      <c r="FD377" t="s">
        <v>2452</v>
      </c>
      <c r="FE377" t="s">
        <v>2407</v>
      </c>
      <c r="FF377">
        <v>11</v>
      </c>
      <c r="FG377">
        <v>1</v>
      </c>
      <c r="FH377">
        <v>11</v>
      </c>
      <c r="FI377">
        <v>2.5</v>
      </c>
      <c r="FJ377">
        <v>4</v>
      </c>
      <c r="FK377" t="s">
        <v>2206</v>
      </c>
      <c r="FL377">
        <v>20</v>
      </c>
      <c r="FM377">
        <v>0</v>
      </c>
      <c r="FN377" t="s">
        <v>2207</v>
      </c>
      <c r="FO377">
        <v>0</v>
      </c>
      <c r="FP377">
        <v>1</v>
      </c>
      <c r="FQ377">
        <v>0</v>
      </c>
      <c r="FR377">
        <v>0</v>
      </c>
      <c r="FS377" t="s">
        <v>205</v>
      </c>
    </row>
    <row r="378" spans="1:175" x14ac:dyDescent="0.3">
      <c r="A378">
        <v>18092</v>
      </c>
      <c r="B378" t="s">
        <v>3013</v>
      </c>
      <c r="C378" t="s">
        <v>212</v>
      </c>
      <c r="D378" t="s">
        <v>3014</v>
      </c>
      <c r="E378" t="s">
        <v>309</v>
      </c>
      <c r="F378" t="s">
        <v>202</v>
      </c>
      <c r="G378">
        <v>1</v>
      </c>
      <c r="H378">
        <v>1</v>
      </c>
      <c r="I378">
        <v>2</v>
      </c>
      <c r="J378">
        <v>2</v>
      </c>
      <c r="O378">
        <v>1</v>
      </c>
      <c r="P378">
        <v>0</v>
      </c>
      <c r="Q378">
        <v>1</v>
      </c>
      <c r="R378">
        <v>2</v>
      </c>
      <c r="U378">
        <v>2</v>
      </c>
      <c r="W378">
        <v>1</v>
      </c>
      <c r="Y378">
        <v>1</v>
      </c>
      <c r="Z378">
        <v>1</v>
      </c>
      <c r="AA378">
        <v>-98</v>
      </c>
      <c r="AC378">
        <v>3</v>
      </c>
      <c r="AD378">
        <v>1</v>
      </c>
      <c r="AE378">
        <v>4</v>
      </c>
      <c r="AF378">
        <v>6</v>
      </c>
      <c r="AG378">
        <v>1</v>
      </c>
      <c r="AV378">
        <v>2</v>
      </c>
      <c r="AX378">
        <v>6</v>
      </c>
      <c r="AY378">
        <v>-77</v>
      </c>
      <c r="AZ378">
        <v>-98</v>
      </c>
      <c r="BD378">
        <v>2</v>
      </c>
      <c r="BE378">
        <v>1</v>
      </c>
      <c r="BY378">
        <v>2</v>
      </c>
      <c r="BZ378">
        <v>-98</v>
      </c>
      <c r="CA378">
        <v>2</v>
      </c>
      <c r="CB378">
        <v>2</v>
      </c>
      <c r="CC378">
        <v>2</v>
      </c>
      <c r="CD378">
        <v>2</v>
      </c>
      <c r="CE378">
        <v>2</v>
      </c>
      <c r="CF378">
        <v>2</v>
      </c>
      <c r="CG378">
        <v>2</v>
      </c>
      <c r="CH378">
        <v>-98</v>
      </c>
      <c r="CI378">
        <v>2</v>
      </c>
      <c r="CJ378">
        <v>-98</v>
      </c>
      <c r="CK378">
        <v>5</v>
      </c>
      <c r="CL378">
        <v>1</v>
      </c>
      <c r="CM378">
        <v>1</v>
      </c>
      <c r="CN378">
        <v>1</v>
      </c>
      <c r="CO378">
        <v>1</v>
      </c>
      <c r="CP378">
        <v>1</v>
      </c>
      <c r="CQ378">
        <v>1</v>
      </c>
      <c r="CR378">
        <v>1</v>
      </c>
      <c r="CS378">
        <v>1</v>
      </c>
      <c r="CT378">
        <v>-98</v>
      </c>
      <c r="CV378">
        <v>-98</v>
      </c>
      <c r="CX378">
        <v>-98</v>
      </c>
      <c r="CY378">
        <v>-98</v>
      </c>
      <c r="CZ378">
        <v>-98</v>
      </c>
      <c r="DB378">
        <v>-98</v>
      </c>
      <c r="DD378">
        <v>-98</v>
      </c>
      <c r="DE378">
        <v>-98</v>
      </c>
      <c r="DO378">
        <v>-98</v>
      </c>
      <c r="DP378">
        <v>-98</v>
      </c>
      <c r="DQ378">
        <v>-98</v>
      </c>
      <c r="DR378">
        <v>-98</v>
      </c>
      <c r="DW378">
        <v>-98</v>
      </c>
      <c r="DX378">
        <v>-98</v>
      </c>
      <c r="DY378">
        <v>-98</v>
      </c>
      <c r="DZ378">
        <v>2</v>
      </c>
      <c r="EA378" t="s">
        <v>229</v>
      </c>
      <c r="EB378">
        <v>716</v>
      </c>
      <c r="EC378">
        <v>11.93</v>
      </c>
      <c r="EE378">
        <v>2</v>
      </c>
      <c r="EF378">
        <v>1</v>
      </c>
      <c r="EG378" t="s">
        <v>1368</v>
      </c>
      <c r="EI378">
        <v>1</v>
      </c>
      <c r="EJ378">
        <v>1</v>
      </c>
      <c r="EK378">
        <v>2</v>
      </c>
      <c r="EL378">
        <v>9</v>
      </c>
      <c r="EM378">
        <v>26</v>
      </c>
      <c r="ET378" t="s">
        <v>1943</v>
      </c>
      <c r="EU378" t="s">
        <v>201</v>
      </c>
      <c r="EV378" t="s">
        <v>202</v>
      </c>
      <c r="EZ378">
        <v>2522</v>
      </c>
      <c r="FA378" t="s">
        <v>2204</v>
      </c>
      <c r="FB378" t="s">
        <v>204</v>
      </c>
      <c r="FC378">
        <v>0</v>
      </c>
      <c r="FD378" t="s">
        <v>2429</v>
      </c>
      <c r="FE378" t="s">
        <v>2401</v>
      </c>
      <c r="FF378">
        <v>12</v>
      </c>
      <c r="FI378">
        <v>2.5</v>
      </c>
      <c r="FJ378">
        <v>4</v>
      </c>
      <c r="FK378" t="s">
        <v>2206</v>
      </c>
      <c r="FL378">
        <v>7.5</v>
      </c>
      <c r="FM378">
        <v>1</v>
      </c>
      <c r="FN378" t="s">
        <v>2221</v>
      </c>
      <c r="FO378">
        <v>0</v>
      </c>
      <c r="FP378">
        <v>1</v>
      </c>
      <c r="FQ378">
        <v>0</v>
      </c>
      <c r="FR378">
        <v>0</v>
      </c>
      <c r="FS378" t="s">
        <v>205</v>
      </c>
    </row>
    <row r="379" spans="1:175" x14ac:dyDescent="0.3">
      <c r="A379">
        <v>18483</v>
      </c>
      <c r="B379" t="s">
        <v>3015</v>
      </c>
      <c r="C379" t="s">
        <v>212</v>
      </c>
      <c r="D379" t="s">
        <v>3016</v>
      </c>
      <c r="E379" t="s">
        <v>309</v>
      </c>
      <c r="F379" t="s">
        <v>202</v>
      </c>
      <c r="G379">
        <v>1</v>
      </c>
      <c r="H379">
        <v>1</v>
      </c>
      <c r="I379">
        <v>2</v>
      </c>
      <c r="J379">
        <v>2</v>
      </c>
      <c r="O379">
        <v>1</v>
      </c>
      <c r="P379">
        <v>0</v>
      </c>
      <c r="Q379">
        <v>1</v>
      </c>
      <c r="R379">
        <v>2</v>
      </c>
      <c r="U379">
        <v>3</v>
      </c>
      <c r="V379">
        <v>2</v>
      </c>
      <c r="W379">
        <v>1</v>
      </c>
      <c r="Y379">
        <v>1</v>
      </c>
      <c r="Z379">
        <v>1</v>
      </c>
      <c r="AA379">
        <v>1</v>
      </c>
      <c r="AB379">
        <v>2013</v>
      </c>
      <c r="AC379">
        <v>2</v>
      </c>
      <c r="AD379">
        <v>4</v>
      </c>
      <c r="AE379">
        <v>1</v>
      </c>
      <c r="AF379">
        <v>2</v>
      </c>
      <c r="AG379">
        <v>2</v>
      </c>
      <c r="AH379">
        <v>2</v>
      </c>
      <c r="AJ379">
        <v>13</v>
      </c>
      <c r="AK379">
        <v>7</v>
      </c>
      <c r="AR379">
        <v>1</v>
      </c>
      <c r="AU379">
        <v>4</v>
      </c>
      <c r="AV379">
        <v>2</v>
      </c>
      <c r="AX379">
        <v>2</v>
      </c>
      <c r="AY379">
        <v>-77</v>
      </c>
      <c r="BB379">
        <v>1</v>
      </c>
      <c r="BC379">
        <v>0</v>
      </c>
      <c r="BD379">
        <v>1</v>
      </c>
      <c r="BY379">
        <v>1</v>
      </c>
      <c r="BZ379">
        <v>1</v>
      </c>
      <c r="CA379">
        <v>1</v>
      </c>
      <c r="CB379">
        <v>1</v>
      </c>
      <c r="CC379">
        <v>1</v>
      </c>
      <c r="CD379">
        <v>2</v>
      </c>
      <c r="CE379">
        <v>2</v>
      </c>
      <c r="CF379">
        <v>2</v>
      </c>
      <c r="CG379">
        <v>2</v>
      </c>
      <c r="CH379">
        <v>1</v>
      </c>
      <c r="CI379">
        <v>1</v>
      </c>
      <c r="CJ379">
        <v>2</v>
      </c>
      <c r="CK379">
        <v>7</v>
      </c>
      <c r="CL379">
        <v>1</v>
      </c>
      <c r="CM379">
        <v>4</v>
      </c>
      <c r="CN379">
        <v>1</v>
      </c>
      <c r="CO379">
        <v>1</v>
      </c>
      <c r="CP379">
        <v>1</v>
      </c>
      <c r="CQ379">
        <v>1</v>
      </c>
      <c r="CR379">
        <v>1</v>
      </c>
      <c r="CS379">
        <v>0</v>
      </c>
      <c r="CV379">
        <v>1</v>
      </c>
      <c r="CW379">
        <v>1</v>
      </c>
      <c r="CX379">
        <v>2</v>
      </c>
      <c r="CY379">
        <v>1</v>
      </c>
      <c r="CZ379">
        <v>1</v>
      </c>
      <c r="DA379">
        <v>4</v>
      </c>
      <c r="DB379">
        <v>1</v>
      </c>
      <c r="DC379">
        <v>13</v>
      </c>
      <c r="DD379">
        <v>2</v>
      </c>
      <c r="DE379">
        <v>1</v>
      </c>
      <c r="DF379">
        <v>8</v>
      </c>
      <c r="DH379">
        <v>4</v>
      </c>
      <c r="DI379">
        <v>1</v>
      </c>
      <c r="DJ379">
        <v>3</v>
      </c>
      <c r="DO379">
        <v>1</v>
      </c>
      <c r="DP379">
        <v>1</v>
      </c>
      <c r="DQ379">
        <v>8</v>
      </c>
      <c r="DR379">
        <v>6</v>
      </c>
      <c r="DW379">
        <v>1</v>
      </c>
      <c r="DX379">
        <v>6</v>
      </c>
      <c r="DY379">
        <v>1</v>
      </c>
      <c r="DZ379">
        <v>2</v>
      </c>
      <c r="EA379" t="s">
        <v>810</v>
      </c>
      <c r="EB379">
        <v>1021</v>
      </c>
      <c r="EC379">
        <v>17.02</v>
      </c>
      <c r="EE379">
        <v>2</v>
      </c>
      <c r="EF379">
        <v>1</v>
      </c>
      <c r="EG379" t="s">
        <v>3017</v>
      </c>
      <c r="EI379">
        <v>1</v>
      </c>
      <c r="EJ379">
        <v>1</v>
      </c>
      <c r="EK379">
        <v>2</v>
      </c>
      <c r="EL379">
        <v>9</v>
      </c>
      <c r="EM379">
        <v>26</v>
      </c>
      <c r="ET379" t="s">
        <v>1943</v>
      </c>
      <c r="EU379" t="s">
        <v>201</v>
      </c>
      <c r="EV379" t="s">
        <v>202</v>
      </c>
      <c r="EZ379">
        <v>2522</v>
      </c>
      <c r="FA379" t="s">
        <v>2204</v>
      </c>
      <c r="FB379" t="s">
        <v>204</v>
      </c>
      <c r="FC379">
        <v>0</v>
      </c>
      <c r="FD379" t="s">
        <v>2429</v>
      </c>
      <c r="FE379" t="s">
        <v>2407</v>
      </c>
      <c r="FF379">
        <v>12</v>
      </c>
      <c r="FG379">
        <v>1</v>
      </c>
      <c r="FH379">
        <v>12</v>
      </c>
      <c r="FI379">
        <v>25</v>
      </c>
      <c r="FJ379">
        <v>2</v>
      </c>
      <c r="FK379" t="s">
        <v>2233</v>
      </c>
      <c r="FL379">
        <v>0.5</v>
      </c>
      <c r="FM379">
        <v>0</v>
      </c>
      <c r="FN379" t="s">
        <v>2207</v>
      </c>
      <c r="FO379">
        <v>1</v>
      </c>
      <c r="FP379">
        <v>0</v>
      </c>
      <c r="FQ379">
        <v>0</v>
      </c>
      <c r="FR379">
        <v>0</v>
      </c>
      <c r="FS379" t="s">
        <v>2182</v>
      </c>
    </row>
    <row r="380" spans="1:175" x14ac:dyDescent="0.3">
      <c r="A380">
        <v>18509</v>
      </c>
      <c r="B380" t="s">
        <v>1953</v>
      </c>
      <c r="C380" t="s">
        <v>194</v>
      </c>
      <c r="D380" t="s">
        <v>1954</v>
      </c>
      <c r="E380" t="s">
        <v>227</v>
      </c>
      <c r="F380" t="s">
        <v>202</v>
      </c>
      <c r="G380">
        <v>1</v>
      </c>
      <c r="H380">
        <v>1</v>
      </c>
      <c r="I380">
        <v>2</v>
      </c>
      <c r="J380">
        <v>1</v>
      </c>
      <c r="K380">
        <v>2</v>
      </c>
      <c r="O380">
        <v>1</v>
      </c>
      <c r="P380">
        <v>1</v>
      </c>
      <c r="Q380">
        <v>2</v>
      </c>
      <c r="R380">
        <v>2</v>
      </c>
      <c r="U380">
        <v>1</v>
      </c>
      <c r="W380">
        <v>1</v>
      </c>
      <c r="Y380">
        <v>1</v>
      </c>
      <c r="Z380">
        <v>1</v>
      </c>
      <c r="AA380">
        <v>1</v>
      </c>
      <c r="AB380">
        <v>2012</v>
      </c>
      <c r="AC380">
        <v>2</v>
      </c>
      <c r="AD380">
        <v>3</v>
      </c>
      <c r="AE380">
        <v>1</v>
      </c>
      <c r="AF380">
        <v>5</v>
      </c>
      <c r="AG380">
        <v>1</v>
      </c>
      <c r="AV380">
        <v>2</v>
      </c>
      <c r="AX380">
        <v>1</v>
      </c>
      <c r="AY380">
        <v>2</v>
      </c>
      <c r="BB380">
        <v>1</v>
      </c>
      <c r="BC380">
        <v>0</v>
      </c>
      <c r="BD380">
        <v>2</v>
      </c>
      <c r="BE380">
        <v>2</v>
      </c>
      <c r="BF380">
        <v>1</v>
      </c>
      <c r="BG380">
        <v>1</v>
      </c>
      <c r="BH380">
        <v>1</v>
      </c>
      <c r="BJ380">
        <v>1</v>
      </c>
      <c r="BK380">
        <v>5</v>
      </c>
      <c r="BL380">
        <v>-77</v>
      </c>
      <c r="BS380">
        <v>1</v>
      </c>
      <c r="BU380">
        <v>1</v>
      </c>
      <c r="BV380">
        <v>3</v>
      </c>
      <c r="BX380">
        <v>3</v>
      </c>
      <c r="BY380">
        <v>2</v>
      </c>
      <c r="BZ380">
        <v>2</v>
      </c>
      <c r="CA380">
        <v>1</v>
      </c>
      <c r="CB380">
        <v>2</v>
      </c>
      <c r="CC380">
        <v>1</v>
      </c>
      <c r="CD380">
        <v>2</v>
      </c>
      <c r="CE380">
        <v>2</v>
      </c>
      <c r="CF380">
        <v>1</v>
      </c>
      <c r="CG380">
        <v>2</v>
      </c>
      <c r="CH380">
        <v>2</v>
      </c>
      <c r="CI380">
        <v>2</v>
      </c>
      <c r="CJ380">
        <v>2</v>
      </c>
      <c r="CK380">
        <v>7</v>
      </c>
      <c r="CL380">
        <v>7</v>
      </c>
      <c r="CM380">
        <v>1</v>
      </c>
      <c r="CN380">
        <v>1</v>
      </c>
      <c r="CO380">
        <v>1</v>
      </c>
      <c r="CP380">
        <v>1</v>
      </c>
      <c r="CQ380">
        <v>1</v>
      </c>
      <c r="CR380">
        <v>1</v>
      </c>
      <c r="CS380">
        <v>0</v>
      </c>
      <c r="CV380">
        <v>2</v>
      </c>
      <c r="CX380">
        <v>1</v>
      </c>
      <c r="CY380">
        <v>5</v>
      </c>
      <c r="CZ380">
        <v>1</v>
      </c>
      <c r="DA380">
        <v>1</v>
      </c>
      <c r="DB380">
        <v>1</v>
      </c>
      <c r="DC380">
        <v>0.3</v>
      </c>
      <c r="DD380">
        <v>-97</v>
      </c>
      <c r="DE380">
        <v>1</v>
      </c>
      <c r="DF380">
        <v>2</v>
      </c>
      <c r="DH380">
        <v>0</v>
      </c>
      <c r="DI380">
        <v>0</v>
      </c>
      <c r="DJ380">
        <v>1</v>
      </c>
      <c r="DK380">
        <v>1</v>
      </c>
      <c r="DO380">
        <v>2</v>
      </c>
      <c r="DP380">
        <v>2</v>
      </c>
      <c r="DQ380">
        <v>6</v>
      </c>
      <c r="DR380">
        <v>6</v>
      </c>
      <c r="DW380">
        <v>1</v>
      </c>
      <c r="DX380">
        <v>5</v>
      </c>
      <c r="DY380">
        <v>1</v>
      </c>
      <c r="DZ380">
        <v>2</v>
      </c>
      <c r="EA380" t="s">
        <v>1955</v>
      </c>
      <c r="EB380">
        <v>903</v>
      </c>
      <c r="EC380">
        <v>15.05</v>
      </c>
      <c r="EE380">
        <v>2</v>
      </c>
      <c r="EF380">
        <v>1</v>
      </c>
      <c r="EG380" t="s">
        <v>500</v>
      </c>
      <c r="EI380">
        <v>1</v>
      </c>
      <c r="EJ380">
        <v>1</v>
      </c>
      <c r="EK380">
        <v>3</v>
      </c>
      <c r="EL380">
        <v>6</v>
      </c>
      <c r="EM380">
        <v>21</v>
      </c>
      <c r="ET380" t="s">
        <v>1943</v>
      </c>
      <c r="EU380" t="s">
        <v>201</v>
      </c>
      <c r="EV380" t="s">
        <v>202</v>
      </c>
      <c r="EZ380">
        <v>1240</v>
      </c>
      <c r="FA380" t="s">
        <v>237</v>
      </c>
      <c r="FB380" t="s">
        <v>204</v>
      </c>
      <c r="FC380">
        <v>0</v>
      </c>
      <c r="FD380" t="s">
        <v>2429</v>
      </c>
      <c r="FE380" t="s">
        <v>2401</v>
      </c>
      <c r="FF380">
        <v>12</v>
      </c>
      <c r="FI380">
        <v>7.5</v>
      </c>
      <c r="FJ380">
        <v>4</v>
      </c>
      <c r="FK380" t="s">
        <v>2220</v>
      </c>
      <c r="FL380">
        <v>0.5</v>
      </c>
      <c r="FM380">
        <v>1</v>
      </c>
      <c r="FN380" t="s">
        <v>2213</v>
      </c>
      <c r="FO380">
        <v>1</v>
      </c>
      <c r="FP380">
        <v>0</v>
      </c>
      <c r="FQ380">
        <v>0</v>
      </c>
      <c r="FR380">
        <v>0</v>
      </c>
      <c r="FS380" t="s">
        <v>2214</v>
      </c>
    </row>
    <row r="381" spans="1:175" x14ac:dyDescent="0.3">
      <c r="A381">
        <v>18588</v>
      </c>
      <c r="B381" t="s">
        <v>3018</v>
      </c>
      <c r="C381" t="s">
        <v>194</v>
      </c>
      <c r="D381" t="s">
        <v>3019</v>
      </c>
      <c r="E381" t="s">
        <v>299</v>
      </c>
      <c r="F381" t="s">
        <v>202</v>
      </c>
      <c r="G381">
        <v>1</v>
      </c>
      <c r="H381">
        <v>1</v>
      </c>
      <c r="I381">
        <v>2</v>
      </c>
      <c r="J381">
        <v>2</v>
      </c>
      <c r="O381">
        <v>1</v>
      </c>
      <c r="P381">
        <v>0</v>
      </c>
      <c r="Q381">
        <v>1</v>
      </c>
      <c r="R381">
        <v>2</v>
      </c>
      <c r="U381">
        <v>2</v>
      </c>
      <c r="W381">
        <v>1</v>
      </c>
      <c r="Y381">
        <v>1</v>
      </c>
      <c r="Z381">
        <v>1</v>
      </c>
      <c r="AA381">
        <v>1</v>
      </c>
      <c r="AB381">
        <v>2013</v>
      </c>
      <c r="AC381">
        <v>8</v>
      </c>
      <c r="AD381">
        <v>-98</v>
      </c>
      <c r="AE381">
        <v>3</v>
      </c>
      <c r="AF381">
        <v>5</v>
      </c>
      <c r="AG381">
        <v>1</v>
      </c>
      <c r="AV381">
        <v>2</v>
      </c>
      <c r="AX381">
        <v>6</v>
      </c>
      <c r="AY381">
        <v>2</v>
      </c>
      <c r="AZ381">
        <v>1</v>
      </c>
      <c r="BA381">
        <v>100</v>
      </c>
      <c r="BD381">
        <v>-98</v>
      </c>
      <c r="BY381">
        <v>1</v>
      </c>
      <c r="BZ381">
        <v>1</v>
      </c>
      <c r="CA381">
        <v>1</v>
      </c>
      <c r="CB381">
        <v>2</v>
      </c>
      <c r="CC381">
        <v>2</v>
      </c>
      <c r="CD381">
        <v>2</v>
      </c>
      <c r="CE381">
        <v>1</v>
      </c>
      <c r="CF381">
        <v>1</v>
      </c>
      <c r="CG381">
        <v>2</v>
      </c>
      <c r="CH381">
        <v>3</v>
      </c>
      <c r="CI381">
        <v>3</v>
      </c>
      <c r="CJ381">
        <v>2</v>
      </c>
      <c r="CK381">
        <v>6</v>
      </c>
      <c r="CL381">
        <v>1</v>
      </c>
      <c r="CM381">
        <v>2</v>
      </c>
      <c r="CN381">
        <v>1</v>
      </c>
      <c r="CO381">
        <v>1</v>
      </c>
      <c r="CP381">
        <v>1</v>
      </c>
      <c r="CQ381">
        <v>1</v>
      </c>
      <c r="CR381">
        <v>1</v>
      </c>
      <c r="CS381">
        <v>1</v>
      </c>
      <c r="CT381">
        <v>1</v>
      </c>
      <c r="CU381">
        <v>1</v>
      </c>
      <c r="CV381">
        <v>2</v>
      </c>
      <c r="CX381">
        <v>2</v>
      </c>
      <c r="CY381">
        <v>5</v>
      </c>
      <c r="CZ381">
        <v>1</v>
      </c>
      <c r="DA381">
        <v>2</v>
      </c>
      <c r="DB381">
        <v>1</v>
      </c>
      <c r="DC381">
        <v>1</v>
      </c>
      <c r="DD381">
        <v>-97</v>
      </c>
      <c r="DE381">
        <v>1</v>
      </c>
      <c r="DF381">
        <v>1</v>
      </c>
      <c r="DG381">
        <v>1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1</v>
      </c>
      <c r="DO381">
        <v>2</v>
      </c>
      <c r="DP381">
        <v>2</v>
      </c>
      <c r="DQ381">
        <v>6</v>
      </c>
      <c r="DR381">
        <v>7</v>
      </c>
      <c r="DW381">
        <v>2</v>
      </c>
      <c r="DX381">
        <v>-98</v>
      </c>
      <c r="DY381">
        <v>1</v>
      </c>
      <c r="DZ381">
        <v>2</v>
      </c>
      <c r="EA381" t="s">
        <v>2550</v>
      </c>
      <c r="EB381">
        <v>893</v>
      </c>
      <c r="EC381">
        <v>14.88</v>
      </c>
      <c r="EE381">
        <v>2</v>
      </c>
      <c r="EF381">
        <v>1</v>
      </c>
      <c r="EG381" t="s">
        <v>811</v>
      </c>
      <c r="EI381">
        <v>1</v>
      </c>
      <c r="EJ381">
        <v>1</v>
      </c>
      <c r="EK381">
        <v>2</v>
      </c>
      <c r="EL381">
        <v>7</v>
      </c>
      <c r="EM381">
        <v>22</v>
      </c>
      <c r="ET381" t="s">
        <v>1943</v>
      </c>
      <c r="EU381" t="s">
        <v>201</v>
      </c>
      <c r="EV381" t="s">
        <v>202</v>
      </c>
      <c r="EZ381">
        <v>2037</v>
      </c>
      <c r="FA381" t="s">
        <v>2204</v>
      </c>
      <c r="FB381" t="s">
        <v>204</v>
      </c>
      <c r="FC381">
        <v>0</v>
      </c>
      <c r="FD381" t="s">
        <v>2429</v>
      </c>
      <c r="FE381" t="s">
        <v>2401</v>
      </c>
      <c r="FF381">
        <v>12</v>
      </c>
      <c r="FI381">
        <v>7.5</v>
      </c>
      <c r="FJ381">
        <v>4</v>
      </c>
      <c r="FK381" t="s">
        <v>2212</v>
      </c>
      <c r="FL381">
        <v>3.5</v>
      </c>
      <c r="FN381" t="s">
        <v>2207</v>
      </c>
      <c r="FO381">
        <v>0</v>
      </c>
      <c r="FP381">
        <v>1</v>
      </c>
      <c r="FQ381">
        <v>0</v>
      </c>
      <c r="FR381">
        <v>0</v>
      </c>
      <c r="FS381" t="s">
        <v>205</v>
      </c>
    </row>
    <row r="382" spans="1:175" x14ac:dyDescent="0.3">
      <c r="A382">
        <v>18603</v>
      </c>
      <c r="B382" t="s">
        <v>1964</v>
      </c>
      <c r="C382" t="s">
        <v>212</v>
      </c>
      <c r="D382" t="s">
        <v>1965</v>
      </c>
      <c r="E382" t="s">
        <v>293</v>
      </c>
      <c r="F382" t="s">
        <v>202</v>
      </c>
      <c r="G382">
        <v>1</v>
      </c>
      <c r="H382">
        <v>1</v>
      </c>
      <c r="I382">
        <v>2</v>
      </c>
      <c r="J382">
        <v>1</v>
      </c>
      <c r="K382">
        <v>2</v>
      </c>
      <c r="O382">
        <v>1</v>
      </c>
      <c r="P382">
        <v>1</v>
      </c>
      <c r="Q382">
        <v>2</v>
      </c>
      <c r="R382">
        <v>2</v>
      </c>
      <c r="U382">
        <v>2</v>
      </c>
      <c r="W382">
        <v>1</v>
      </c>
      <c r="Y382">
        <v>1</v>
      </c>
      <c r="Z382">
        <v>1</v>
      </c>
      <c r="AA382">
        <v>1</v>
      </c>
      <c r="AB382">
        <v>2010</v>
      </c>
      <c r="AC382">
        <v>1</v>
      </c>
      <c r="AD382">
        <v>1</v>
      </c>
      <c r="AE382">
        <v>3</v>
      </c>
      <c r="AF382">
        <v>4</v>
      </c>
      <c r="AG382">
        <v>1</v>
      </c>
      <c r="AV382">
        <v>1</v>
      </c>
      <c r="AX382">
        <v>6</v>
      </c>
      <c r="AY382">
        <v>8</v>
      </c>
      <c r="AZ382">
        <v>1</v>
      </c>
      <c r="BA382">
        <v>100</v>
      </c>
      <c r="BD382">
        <v>2</v>
      </c>
      <c r="BE382">
        <v>1</v>
      </c>
      <c r="BF382">
        <v>1</v>
      </c>
      <c r="BG382">
        <v>1</v>
      </c>
      <c r="BH382">
        <v>1</v>
      </c>
      <c r="BJ382">
        <v>1</v>
      </c>
      <c r="BK382">
        <v>5</v>
      </c>
      <c r="BL382">
        <v>1</v>
      </c>
      <c r="BM382">
        <v>3</v>
      </c>
      <c r="BS382">
        <v>2</v>
      </c>
      <c r="BT382">
        <v>1</v>
      </c>
      <c r="BU382">
        <v>2</v>
      </c>
      <c r="BW382">
        <v>1</v>
      </c>
      <c r="BX382">
        <v>1</v>
      </c>
      <c r="BY382">
        <v>2</v>
      </c>
      <c r="BZ382">
        <v>1</v>
      </c>
      <c r="CA382">
        <v>1</v>
      </c>
      <c r="CB382">
        <v>2</v>
      </c>
      <c r="CC382">
        <v>1</v>
      </c>
      <c r="CD382">
        <v>2</v>
      </c>
      <c r="CE382">
        <v>2</v>
      </c>
      <c r="CF382">
        <v>1</v>
      </c>
      <c r="CG382">
        <v>1</v>
      </c>
      <c r="CH382">
        <v>1</v>
      </c>
      <c r="CI382">
        <v>2</v>
      </c>
      <c r="CJ382">
        <v>2</v>
      </c>
      <c r="CK382">
        <v>7</v>
      </c>
      <c r="CL382">
        <v>5</v>
      </c>
      <c r="CM382">
        <v>1</v>
      </c>
      <c r="CN382">
        <v>1</v>
      </c>
      <c r="CO382">
        <v>41</v>
      </c>
      <c r="CP382">
        <v>1</v>
      </c>
      <c r="CQ382">
        <v>1</v>
      </c>
      <c r="CR382">
        <v>1</v>
      </c>
      <c r="CS382">
        <v>0</v>
      </c>
      <c r="CV382">
        <v>1</v>
      </c>
      <c r="CW382">
        <v>1</v>
      </c>
      <c r="CX382">
        <v>2</v>
      </c>
      <c r="CY382">
        <v>1</v>
      </c>
      <c r="CZ382">
        <v>1</v>
      </c>
      <c r="DA382">
        <v>4</v>
      </c>
      <c r="DB382">
        <v>1</v>
      </c>
      <c r="DC382">
        <v>1</v>
      </c>
      <c r="DD382">
        <v>1</v>
      </c>
      <c r="DE382">
        <v>1</v>
      </c>
      <c r="DF382">
        <v>4</v>
      </c>
      <c r="DH382">
        <v>2</v>
      </c>
      <c r="DI382">
        <v>0</v>
      </c>
      <c r="DJ382">
        <v>0</v>
      </c>
      <c r="DK382">
        <v>1</v>
      </c>
      <c r="DL382">
        <v>0</v>
      </c>
      <c r="DM382">
        <v>1</v>
      </c>
      <c r="DO382">
        <v>2</v>
      </c>
      <c r="DP382">
        <v>1</v>
      </c>
      <c r="DQ382">
        <v>6</v>
      </c>
      <c r="DR382">
        <v>7</v>
      </c>
      <c r="DW382">
        <v>2</v>
      </c>
      <c r="DX382">
        <v>9</v>
      </c>
      <c r="DY382">
        <v>1</v>
      </c>
      <c r="DZ382">
        <v>1</v>
      </c>
      <c r="EA382" t="s">
        <v>229</v>
      </c>
      <c r="EB382">
        <v>1194</v>
      </c>
      <c r="EC382">
        <v>19.899999999999999</v>
      </c>
      <c r="EE382">
        <v>2</v>
      </c>
      <c r="EF382">
        <v>1</v>
      </c>
      <c r="EG382" t="s">
        <v>413</v>
      </c>
      <c r="EI382">
        <v>1</v>
      </c>
      <c r="EJ382">
        <v>1</v>
      </c>
      <c r="EK382">
        <v>3</v>
      </c>
      <c r="EL382">
        <v>10</v>
      </c>
      <c r="EM382">
        <v>29</v>
      </c>
      <c r="ET382" t="s">
        <v>1943</v>
      </c>
      <c r="EU382" t="s">
        <v>201</v>
      </c>
      <c r="EV382" t="s">
        <v>202</v>
      </c>
      <c r="EZ382">
        <v>1747</v>
      </c>
      <c r="FA382" t="s">
        <v>237</v>
      </c>
      <c r="FB382" t="s">
        <v>204</v>
      </c>
      <c r="FC382">
        <v>0</v>
      </c>
      <c r="FD382" t="s">
        <v>2400</v>
      </c>
      <c r="FE382" t="s">
        <v>2401</v>
      </c>
      <c r="FF382">
        <v>12</v>
      </c>
      <c r="FI382">
        <v>12.5</v>
      </c>
      <c r="FJ382">
        <v>4</v>
      </c>
      <c r="FK382" t="s">
        <v>2206</v>
      </c>
      <c r="FL382">
        <v>3.5</v>
      </c>
      <c r="FM382">
        <v>1</v>
      </c>
      <c r="FN382" t="s">
        <v>2221</v>
      </c>
      <c r="FO382">
        <v>0</v>
      </c>
      <c r="FP382">
        <v>1</v>
      </c>
      <c r="FQ382">
        <v>0</v>
      </c>
      <c r="FR382">
        <v>0</v>
      </c>
      <c r="FS382" t="s">
        <v>205</v>
      </c>
    </row>
    <row r="383" spans="1:175" x14ac:dyDescent="0.3">
      <c r="A383">
        <v>18685</v>
      </c>
      <c r="B383" t="s">
        <v>3020</v>
      </c>
      <c r="C383" t="s">
        <v>212</v>
      </c>
      <c r="D383" t="s">
        <v>3021</v>
      </c>
      <c r="E383" t="s">
        <v>293</v>
      </c>
      <c r="F383" t="s">
        <v>202</v>
      </c>
      <c r="G383">
        <v>1</v>
      </c>
      <c r="H383">
        <v>1</v>
      </c>
      <c r="I383">
        <v>2</v>
      </c>
      <c r="J383">
        <v>2</v>
      </c>
      <c r="O383">
        <v>1</v>
      </c>
      <c r="P383">
        <v>0</v>
      </c>
      <c r="Q383">
        <v>1</v>
      </c>
      <c r="R383">
        <v>2</v>
      </c>
      <c r="U383">
        <v>2</v>
      </c>
      <c r="W383">
        <v>1</v>
      </c>
      <c r="Y383">
        <v>1</v>
      </c>
      <c r="Z383">
        <v>1</v>
      </c>
      <c r="AA383">
        <v>1</v>
      </c>
      <c r="AB383">
        <v>2009</v>
      </c>
      <c r="AC383">
        <v>8</v>
      </c>
      <c r="AD383">
        <v>2</v>
      </c>
      <c r="AE383">
        <v>3</v>
      </c>
      <c r="AF383">
        <v>5</v>
      </c>
      <c r="AG383">
        <v>1</v>
      </c>
      <c r="AV383">
        <v>1</v>
      </c>
      <c r="AX383">
        <v>6</v>
      </c>
      <c r="AY383">
        <v>-77</v>
      </c>
      <c r="AZ383">
        <v>1</v>
      </c>
      <c r="BA383">
        <v>0</v>
      </c>
      <c r="BD383">
        <v>2</v>
      </c>
      <c r="BE383">
        <v>2</v>
      </c>
      <c r="BY383">
        <v>1</v>
      </c>
      <c r="BZ383">
        <v>1</v>
      </c>
      <c r="CA383">
        <v>1</v>
      </c>
      <c r="CB383">
        <v>2</v>
      </c>
      <c r="CC383">
        <v>1</v>
      </c>
      <c r="CD383">
        <v>2</v>
      </c>
      <c r="CE383">
        <v>2</v>
      </c>
      <c r="CF383">
        <v>1</v>
      </c>
      <c r="CG383">
        <v>1</v>
      </c>
      <c r="CH383">
        <v>1</v>
      </c>
      <c r="CI383">
        <v>1</v>
      </c>
      <c r="CJ383">
        <v>1</v>
      </c>
      <c r="CK383">
        <v>7</v>
      </c>
      <c r="CL383">
        <v>1</v>
      </c>
      <c r="CM383">
        <v>1</v>
      </c>
      <c r="CN383">
        <v>1</v>
      </c>
      <c r="CO383">
        <v>1</v>
      </c>
      <c r="CP383">
        <v>1</v>
      </c>
      <c r="CQ383">
        <v>1</v>
      </c>
      <c r="CR383">
        <v>1</v>
      </c>
      <c r="CS383">
        <v>0</v>
      </c>
      <c r="CV383">
        <v>2</v>
      </c>
      <c r="CX383">
        <v>2</v>
      </c>
      <c r="CY383">
        <v>1</v>
      </c>
      <c r="CZ383">
        <v>1</v>
      </c>
      <c r="DA383">
        <v>3</v>
      </c>
      <c r="DB383">
        <v>1</v>
      </c>
      <c r="DC383">
        <v>29</v>
      </c>
      <c r="DD383">
        <v>1</v>
      </c>
      <c r="DE383">
        <v>1</v>
      </c>
      <c r="DF383">
        <v>3</v>
      </c>
      <c r="DH383">
        <v>0</v>
      </c>
      <c r="DI383">
        <v>0</v>
      </c>
      <c r="DJ383">
        <v>1</v>
      </c>
      <c r="DK383">
        <v>0</v>
      </c>
      <c r="DL383">
        <v>0</v>
      </c>
      <c r="DM383">
        <v>2</v>
      </c>
      <c r="DO383">
        <v>1</v>
      </c>
      <c r="DP383">
        <v>2</v>
      </c>
      <c r="DQ383">
        <v>6</v>
      </c>
      <c r="DR383">
        <v>1</v>
      </c>
      <c r="DW383">
        <v>2</v>
      </c>
      <c r="DX383">
        <v>10</v>
      </c>
      <c r="DY383">
        <v>1</v>
      </c>
      <c r="DZ383">
        <v>2</v>
      </c>
      <c r="EA383" t="s">
        <v>1732</v>
      </c>
      <c r="EB383">
        <v>735</v>
      </c>
      <c r="EC383">
        <v>12.25</v>
      </c>
      <c r="EE383">
        <v>2</v>
      </c>
      <c r="EF383">
        <v>1</v>
      </c>
      <c r="EG383" t="s">
        <v>1455</v>
      </c>
      <c r="EI383">
        <v>1</v>
      </c>
      <c r="EJ383">
        <v>1</v>
      </c>
      <c r="EK383">
        <v>2</v>
      </c>
      <c r="EL383">
        <v>10</v>
      </c>
      <c r="EM383">
        <v>28</v>
      </c>
      <c r="ET383" t="s">
        <v>1973</v>
      </c>
      <c r="EU383" t="s">
        <v>201</v>
      </c>
      <c r="EV383" t="s">
        <v>202</v>
      </c>
      <c r="EZ383">
        <v>1747</v>
      </c>
      <c r="FA383" t="s">
        <v>2204</v>
      </c>
      <c r="FB383" t="s">
        <v>204</v>
      </c>
      <c r="FC383">
        <v>0</v>
      </c>
      <c r="FD383" t="s">
        <v>2400</v>
      </c>
      <c r="FE383" t="s">
        <v>2401</v>
      </c>
      <c r="FF383">
        <v>12</v>
      </c>
      <c r="FI383">
        <v>7.5</v>
      </c>
      <c r="FJ383">
        <v>4</v>
      </c>
      <c r="FK383" t="s">
        <v>2212</v>
      </c>
      <c r="FL383">
        <v>3.5</v>
      </c>
      <c r="FM383">
        <v>1</v>
      </c>
      <c r="FN383" t="s">
        <v>2213</v>
      </c>
      <c r="FO383">
        <v>0</v>
      </c>
      <c r="FP383">
        <v>1</v>
      </c>
      <c r="FQ383">
        <v>0</v>
      </c>
      <c r="FR383">
        <v>0</v>
      </c>
      <c r="FS383" t="s">
        <v>205</v>
      </c>
    </row>
    <row r="386" spans="131:158" ht="15" thickBot="1" x14ac:dyDescent="0.35"/>
    <row r="387" spans="131:158" x14ac:dyDescent="0.3">
      <c r="EW387" s="93"/>
      <c r="EX387" s="94"/>
      <c r="EY387" s="345" t="s">
        <v>2156</v>
      </c>
      <c r="EZ387" s="345"/>
      <c r="FA387" s="345"/>
      <c r="FB387" s="346"/>
    </row>
    <row r="388" spans="131:158" x14ac:dyDescent="0.3">
      <c r="EW388" s="95"/>
      <c r="EX388" s="96"/>
      <c r="EY388" s="347" t="s">
        <v>2157</v>
      </c>
      <c r="EZ388" s="347"/>
      <c r="FA388" s="347" t="s">
        <v>2158</v>
      </c>
      <c r="FB388" s="348"/>
    </row>
    <row r="389" spans="131:158" ht="15" thickBot="1" x14ac:dyDescent="0.35">
      <c r="EW389" s="95"/>
      <c r="EX389" s="97" t="s">
        <v>2158</v>
      </c>
      <c r="EY389" s="275" t="s">
        <v>2159</v>
      </c>
      <c r="EZ389" s="275" t="s">
        <v>2160</v>
      </c>
      <c r="FA389" s="276" t="s">
        <v>2159</v>
      </c>
      <c r="FB389" s="277" t="s">
        <v>2160</v>
      </c>
    </row>
    <row r="390" spans="131:158" ht="15" thickBot="1" x14ac:dyDescent="0.35">
      <c r="EA390" t="s">
        <v>2156</v>
      </c>
      <c r="ES390" s="4" t="s">
        <v>2156</v>
      </c>
      <c r="ET390" s="4" t="str">
        <f t="shared" ref="ET390:ET461" si="0">EU390&amp;":"&amp;EV390</f>
        <v>AllAll:30</v>
      </c>
      <c r="EU390" s="4" t="s">
        <v>6926</v>
      </c>
      <c r="EV390" s="4">
        <v>30</v>
      </c>
      <c r="EW390" s="100">
        <v>1</v>
      </c>
      <c r="EX390" s="269" t="s">
        <v>2162</v>
      </c>
      <c r="EY390" s="102">
        <f>COUNTIF($AF$18:$AF$383,EW390)</f>
        <v>11</v>
      </c>
      <c r="EZ390" s="103">
        <f t="shared" ref="EZ390:EZ395" si="1">EY390/SUMIF($EU$390:$EU$1027,$EU390,EY$390:EY$1027)</f>
        <v>3.2640949554896145E-2</v>
      </c>
      <c r="FA390" s="104">
        <f>SUMIF($AF$18:$AF$383,EW390,$EZ$18:$EZ$383)</f>
        <v>17458</v>
      </c>
      <c r="FB390" s="105">
        <f t="shared" ref="FB390:FB395" si="2">FA390/SUMIF($EU$390:$EU$1027,$EU390,FA$390:FA$1027)</f>
        <v>3.1428617720498091E-2</v>
      </c>
    </row>
    <row r="391" spans="131:158" ht="15" thickBot="1" x14ac:dyDescent="0.35">
      <c r="ES391" s="4" t="s">
        <v>2156</v>
      </c>
      <c r="ET391" s="4" t="str">
        <f t="shared" si="0"/>
        <v>AllAll:20</v>
      </c>
      <c r="EU391" s="4" t="s">
        <v>6926</v>
      </c>
      <c r="EV391" s="4">
        <v>20</v>
      </c>
      <c r="EW391" s="107">
        <v>2</v>
      </c>
      <c r="EX391" s="113" t="s">
        <v>2163</v>
      </c>
      <c r="EY391" s="102">
        <f t="shared" ref="EY391:EY397" si="3">COUNTIF($AF$18:$AF$383,EW391)</f>
        <v>41</v>
      </c>
      <c r="EZ391" s="103">
        <f t="shared" si="1"/>
        <v>0.12166172106824925</v>
      </c>
      <c r="FA391" s="104">
        <f t="shared" ref="FA391:FA397" si="4">SUMIF($AF$18:$AF$383,EW391,$EZ$18:$EZ$383)</f>
        <v>67318</v>
      </c>
      <c r="FB391" s="105">
        <f t="shared" si="2"/>
        <v>0.1211886635186442</v>
      </c>
    </row>
    <row r="392" spans="131:158" ht="15" thickBot="1" x14ac:dyDescent="0.35">
      <c r="ES392" s="4" t="s">
        <v>2156</v>
      </c>
      <c r="ET392" s="4" t="str">
        <f t="shared" si="0"/>
        <v>AllAll:15</v>
      </c>
      <c r="EU392" s="4" t="s">
        <v>6926</v>
      </c>
      <c r="EV392" s="4">
        <v>15</v>
      </c>
      <c r="EW392" s="107">
        <v>3</v>
      </c>
      <c r="EX392" s="113" t="s">
        <v>2164</v>
      </c>
      <c r="EY392" s="102">
        <f t="shared" si="3"/>
        <v>47</v>
      </c>
      <c r="EZ392" s="103">
        <f t="shared" si="1"/>
        <v>0.1394658753709199</v>
      </c>
      <c r="FA392" s="104">
        <f t="shared" si="4"/>
        <v>73091</v>
      </c>
      <c r="FB392" s="105">
        <f t="shared" si="2"/>
        <v>0.1315814582316947</v>
      </c>
    </row>
    <row r="393" spans="131:158" ht="15" thickBot="1" x14ac:dyDescent="0.35">
      <c r="ES393" s="4" t="s">
        <v>2156</v>
      </c>
      <c r="ET393" s="4" t="str">
        <f t="shared" si="0"/>
        <v>AllAll:10</v>
      </c>
      <c r="EU393" s="4" t="s">
        <v>6926</v>
      </c>
      <c r="EV393" s="4">
        <v>10</v>
      </c>
      <c r="EW393" s="107">
        <v>4</v>
      </c>
      <c r="EX393" s="113" t="s">
        <v>2165</v>
      </c>
      <c r="EY393" s="102">
        <f t="shared" si="3"/>
        <v>93</v>
      </c>
      <c r="EZ393" s="103">
        <f t="shared" si="1"/>
        <v>0.27596439169139464</v>
      </c>
      <c r="FA393" s="104">
        <f t="shared" si="4"/>
        <v>152017</v>
      </c>
      <c r="FB393" s="105">
        <f t="shared" si="2"/>
        <v>0.27366732615517003</v>
      </c>
    </row>
    <row r="394" spans="131:158" ht="15" thickBot="1" x14ac:dyDescent="0.35">
      <c r="ES394" s="4" t="s">
        <v>2156</v>
      </c>
      <c r="ET394" s="4" t="str">
        <f t="shared" si="0"/>
        <v>AllAll:5</v>
      </c>
      <c r="EU394" s="4" t="s">
        <v>6926</v>
      </c>
      <c r="EV394" s="4">
        <v>5</v>
      </c>
      <c r="EW394" s="107">
        <v>5</v>
      </c>
      <c r="EX394" s="113" t="s">
        <v>2166</v>
      </c>
      <c r="EY394" s="102">
        <f t="shared" si="3"/>
        <v>105</v>
      </c>
      <c r="EZ394" s="103">
        <f t="shared" si="1"/>
        <v>0.31157270029673589</v>
      </c>
      <c r="FA394" s="104">
        <f t="shared" si="4"/>
        <v>176376</v>
      </c>
      <c r="FB394" s="105">
        <f t="shared" si="2"/>
        <v>0.31751941110497028</v>
      </c>
    </row>
    <row r="395" spans="131:158" ht="15" thickBot="1" x14ac:dyDescent="0.35">
      <c r="ES395" s="4" t="s">
        <v>2156</v>
      </c>
      <c r="ET395" s="4" t="str">
        <f t="shared" si="0"/>
        <v>AllAll:0</v>
      </c>
      <c r="EU395" s="4" t="s">
        <v>6926</v>
      </c>
      <c r="EV395" s="4">
        <v>0</v>
      </c>
      <c r="EW395" s="107">
        <v>6</v>
      </c>
      <c r="EX395" s="113" t="s">
        <v>2167</v>
      </c>
      <c r="EY395" s="102">
        <f t="shared" si="3"/>
        <v>40</v>
      </c>
      <c r="EZ395" s="103">
        <f t="shared" si="1"/>
        <v>0.11869436201780416</v>
      </c>
      <c r="FA395" s="104">
        <f t="shared" si="4"/>
        <v>69221</v>
      </c>
      <c r="FB395" s="105">
        <f t="shared" si="2"/>
        <v>0.1246145232690227</v>
      </c>
    </row>
    <row r="396" spans="131:158" ht="15" thickBot="1" x14ac:dyDescent="0.35">
      <c r="ES396" s="4"/>
      <c r="ET396" s="4" t="str">
        <f t="shared" si="0"/>
        <v>:-97</v>
      </c>
      <c r="EU396" s="4"/>
      <c r="EV396" s="4">
        <v>-97</v>
      </c>
      <c r="EW396" s="107">
        <v>-98</v>
      </c>
      <c r="EX396" s="113" t="s">
        <v>2168</v>
      </c>
      <c r="EY396" s="102">
        <f t="shared" si="3"/>
        <v>29</v>
      </c>
      <c r="EZ396" s="103"/>
      <c r="FA396" s="104">
        <f t="shared" si="4"/>
        <v>48520</v>
      </c>
      <c r="FB396" s="109"/>
    </row>
    <row r="397" spans="131:158" ht="15" thickBot="1" x14ac:dyDescent="0.35">
      <c r="ES397" s="4"/>
      <c r="ET397" s="4" t="str">
        <f t="shared" si="0"/>
        <v>:-98</v>
      </c>
      <c r="EU397" s="4"/>
      <c r="EV397" s="4">
        <v>-98</v>
      </c>
      <c r="EW397" s="107">
        <v>-99</v>
      </c>
      <c r="EX397" s="113" t="s">
        <v>2169</v>
      </c>
      <c r="EY397" s="281">
        <f t="shared" si="3"/>
        <v>0</v>
      </c>
      <c r="EZ397" s="245"/>
      <c r="FA397" s="112">
        <f t="shared" si="4"/>
        <v>0</v>
      </c>
      <c r="FB397" s="255"/>
    </row>
    <row r="398" spans="131:158" ht="15" thickBot="1" x14ac:dyDescent="0.35">
      <c r="ES398" s="4" t="s">
        <v>2156</v>
      </c>
      <c r="ET398" s="4" t="str">
        <f t="shared" ref="ET398:ET405" si="5">EU398&amp;":"&amp;EV398</f>
        <v>AllTrnsfrAll:30</v>
      </c>
      <c r="EU398" s="4" t="s">
        <v>6936</v>
      </c>
      <c r="EV398" s="4">
        <v>30</v>
      </c>
      <c r="EW398" s="100">
        <v>1</v>
      </c>
      <c r="EX398" s="269" t="s">
        <v>2162</v>
      </c>
      <c r="EY398" s="102">
        <f>EY486+EY542</f>
        <v>2</v>
      </c>
      <c r="EZ398" s="103">
        <f t="shared" ref="EZ398:EZ403" si="6">EY398/SUMIF($EU$390:$EU$1027,$EU398,EY$390:EY$1027)</f>
        <v>1.6393442622950821E-2</v>
      </c>
      <c r="FA398" s="104">
        <f t="shared" ref="FA398:FA405" si="7">FA486+FA542</f>
        <v>3808</v>
      </c>
      <c r="FB398" s="105">
        <f t="shared" ref="FB398:FB403" si="8">FA398/SUMIF($EU$390:$EU$1027,$EU398,FA$390:FA$1027)</f>
        <v>2.0058574408461684E-2</v>
      </c>
    </row>
    <row r="399" spans="131:158" ht="15" thickBot="1" x14ac:dyDescent="0.35">
      <c r="ES399" s="4" t="s">
        <v>2156</v>
      </c>
      <c r="ET399" s="4" t="str">
        <f t="shared" si="5"/>
        <v>AllTrnsfrAll:20</v>
      </c>
      <c r="EU399" s="4" t="s">
        <v>6936</v>
      </c>
      <c r="EV399" s="4">
        <v>20</v>
      </c>
      <c r="EW399" s="107">
        <v>2</v>
      </c>
      <c r="EX399" s="113" t="s">
        <v>2163</v>
      </c>
      <c r="EY399" s="102">
        <f t="shared" ref="EY399:EY405" si="9">EY487+EY543</f>
        <v>10</v>
      </c>
      <c r="EZ399" s="103">
        <f t="shared" si="6"/>
        <v>8.1967213114754092E-2</v>
      </c>
      <c r="FA399" s="104">
        <f t="shared" si="7"/>
        <v>16111</v>
      </c>
      <c r="FB399" s="105">
        <f t="shared" si="8"/>
        <v>8.4864414993362974E-2</v>
      </c>
    </row>
    <row r="400" spans="131:158" ht="15" thickBot="1" x14ac:dyDescent="0.35">
      <c r="ES400" s="4" t="s">
        <v>2156</v>
      </c>
      <c r="ET400" s="4" t="str">
        <f t="shared" si="5"/>
        <v>AllTrnsfrAll:15</v>
      </c>
      <c r="EU400" s="4" t="s">
        <v>6936</v>
      </c>
      <c r="EV400" s="4">
        <v>15</v>
      </c>
      <c r="EW400" s="107">
        <v>3</v>
      </c>
      <c r="EX400" s="113" t="s">
        <v>2164</v>
      </c>
      <c r="EY400" s="102">
        <f t="shared" si="9"/>
        <v>11</v>
      </c>
      <c r="EZ400" s="103">
        <f t="shared" si="6"/>
        <v>9.0163934426229511E-2</v>
      </c>
      <c r="FA400" s="104">
        <f t="shared" si="7"/>
        <v>14865</v>
      </c>
      <c r="FB400" s="105">
        <f t="shared" si="8"/>
        <v>7.8301131455300141E-2</v>
      </c>
    </row>
    <row r="401" spans="149:158" ht="15" thickBot="1" x14ac:dyDescent="0.35">
      <c r="ES401" s="4" t="s">
        <v>2156</v>
      </c>
      <c r="ET401" s="4" t="str">
        <f t="shared" si="5"/>
        <v>AllTrnsfrAll:10</v>
      </c>
      <c r="EU401" s="4" t="s">
        <v>6936</v>
      </c>
      <c r="EV401" s="4">
        <v>10</v>
      </c>
      <c r="EW401" s="107">
        <v>4</v>
      </c>
      <c r="EX401" s="113" t="s">
        <v>2165</v>
      </c>
      <c r="EY401" s="102">
        <f t="shared" si="9"/>
        <v>26</v>
      </c>
      <c r="EZ401" s="103">
        <f t="shared" si="6"/>
        <v>0.21311475409836064</v>
      </c>
      <c r="FA401" s="104">
        <f t="shared" si="7"/>
        <v>43188</v>
      </c>
      <c r="FB401" s="105">
        <f t="shared" si="8"/>
        <v>0.22749204610100926</v>
      </c>
    </row>
    <row r="402" spans="149:158" ht="15" thickBot="1" x14ac:dyDescent="0.35">
      <c r="ES402" s="4" t="s">
        <v>2156</v>
      </c>
      <c r="ET402" s="4" t="str">
        <f t="shared" si="5"/>
        <v>AllTrnsfrAll:5</v>
      </c>
      <c r="EU402" s="4" t="s">
        <v>6936</v>
      </c>
      <c r="EV402" s="4">
        <v>5</v>
      </c>
      <c r="EW402" s="107">
        <v>5</v>
      </c>
      <c r="EX402" s="113" t="s">
        <v>2166</v>
      </c>
      <c r="EY402" s="102">
        <f t="shared" si="9"/>
        <v>50</v>
      </c>
      <c r="EZ402" s="103">
        <f t="shared" si="6"/>
        <v>0.4098360655737705</v>
      </c>
      <c r="FA402" s="104">
        <f t="shared" si="7"/>
        <v>75501</v>
      </c>
      <c r="FB402" s="105">
        <f t="shared" si="8"/>
        <v>0.39770021702029035</v>
      </c>
    </row>
    <row r="403" spans="149:158" ht="15" thickBot="1" x14ac:dyDescent="0.35">
      <c r="ES403" s="4" t="s">
        <v>2156</v>
      </c>
      <c r="ET403" s="4" t="str">
        <f t="shared" si="5"/>
        <v>AllTrnsfrAll:0</v>
      </c>
      <c r="EU403" s="4" t="s">
        <v>6936</v>
      </c>
      <c r="EV403" s="4">
        <v>0</v>
      </c>
      <c r="EW403" s="107">
        <v>6</v>
      </c>
      <c r="EX403" s="113" t="s">
        <v>2167</v>
      </c>
      <c r="EY403" s="102">
        <f t="shared" si="9"/>
        <v>23</v>
      </c>
      <c r="EZ403" s="103">
        <f t="shared" si="6"/>
        <v>0.18852459016393441</v>
      </c>
      <c r="FA403" s="104">
        <f t="shared" si="7"/>
        <v>36371</v>
      </c>
      <c r="FB403" s="105">
        <f t="shared" si="8"/>
        <v>0.19158361602157561</v>
      </c>
    </row>
    <row r="404" spans="149:158" ht="15" thickBot="1" x14ac:dyDescent="0.35">
      <c r="ES404" s="4"/>
      <c r="ET404" s="4" t="str">
        <f t="shared" si="5"/>
        <v>:-97</v>
      </c>
      <c r="EU404" s="4"/>
      <c r="EV404" s="4">
        <v>-97</v>
      </c>
      <c r="EW404" s="107">
        <v>-98</v>
      </c>
      <c r="EX404" s="113" t="s">
        <v>2168</v>
      </c>
      <c r="EY404" s="102">
        <f t="shared" si="9"/>
        <v>7</v>
      </c>
      <c r="EZ404" s="103"/>
      <c r="FA404" s="104">
        <f t="shared" si="7"/>
        <v>11969</v>
      </c>
      <c r="FB404" s="251"/>
    </row>
    <row r="405" spans="149:158" ht="15" thickBot="1" x14ac:dyDescent="0.35">
      <c r="ES405" s="4"/>
      <c r="ET405" s="4" t="str">
        <f t="shared" si="5"/>
        <v>:-98</v>
      </c>
      <c r="EU405" s="4"/>
      <c r="EV405" s="4">
        <v>-98</v>
      </c>
      <c r="EW405" s="107">
        <v>-99</v>
      </c>
      <c r="EX405" s="113" t="s">
        <v>2169</v>
      </c>
      <c r="EY405" s="281">
        <f t="shared" si="9"/>
        <v>0</v>
      </c>
      <c r="EZ405" s="245"/>
      <c r="FA405" s="112">
        <f t="shared" si="7"/>
        <v>0</v>
      </c>
      <c r="FB405" s="255"/>
    </row>
    <row r="406" spans="149:158" ht="15" thickBot="1" x14ac:dyDescent="0.35">
      <c r="ES406" s="4" t="s">
        <v>2170</v>
      </c>
      <c r="ET406" s="4" t="str">
        <f t="shared" si="0"/>
        <v>AllRefrig:30</v>
      </c>
      <c r="EU406" s="4" t="s">
        <v>2171</v>
      </c>
      <c r="EV406" s="4">
        <v>30</v>
      </c>
      <c r="EW406" s="100">
        <v>1</v>
      </c>
      <c r="EX406" s="269" t="s">
        <v>2162</v>
      </c>
      <c r="EY406" s="244">
        <f>COUNTIFS($Z$18:$Z$383,1,$AF$18:$AF$383,EW406)</f>
        <v>6</v>
      </c>
      <c r="EZ406" s="103">
        <f t="shared" ref="EZ406:EZ411" si="10">EY406/SUMIF($EU$390:$EU$1027,$EU406,EY$390:EY$1027)</f>
        <v>2.2727272727272728E-2</v>
      </c>
      <c r="FA406" s="104">
        <f>SUMIFS($EZ$18:$EZ$383,$Z$18:$Z$383,1,$AF$18:$AF$383,EW406)</f>
        <v>10654</v>
      </c>
      <c r="FB406" s="105">
        <f t="shared" ref="FB406:FB411" si="11">FA406/SUMIF($EU$390:$EU$1027,$EU406,FA$390:FA$1027)</f>
        <v>2.4378802752283081E-2</v>
      </c>
    </row>
    <row r="407" spans="149:158" ht="15" thickBot="1" x14ac:dyDescent="0.35">
      <c r="ES407" s="4" t="s">
        <v>2170</v>
      </c>
      <c r="ET407" s="4" t="str">
        <f t="shared" si="0"/>
        <v>AllRefrig:20</v>
      </c>
      <c r="EU407" s="4" t="s">
        <v>2171</v>
      </c>
      <c r="EV407" s="4">
        <v>20</v>
      </c>
      <c r="EW407" s="107">
        <v>2</v>
      </c>
      <c r="EX407" s="113" t="s">
        <v>2163</v>
      </c>
      <c r="EY407" s="102">
        <f t="shared" ref="EY407:EY413" si="12">COUNTIFS($Z$18:$Z$383,1,$AF$18:$AF$383,EW407)</f>
        <v>31</v>
      </c>
      <c r="EZ407" s="103">
        <f t="shared" si="10"/>
        <v>0.11742424242424243</v>
      </c>
      <c r="FA407" s="104">
        <f t="shared" ref="FA407:FA413" si="13">SUMIFS($EZ$18:$EZ$383,$Z$18:$Z$383,1,$AF$18:$AF$383,EW407)</f>
        <v>51620</v>
      </c>
      <c r="FB407" s="105">
        <f t="shared" si="11"/>
        <v>0.11811843420995426</v>
      </c>
    </row>
    <row r="408" spans="149:158" ht="15" thickBot="1" x14ac:dyDescent="0.35">
      <c r="ES408" s="4" t="s">
        <v>2170</v>
      </c>
      <c r="ET408" s="4" t="str">
        <f t="shared" si="0"/>
        <v>AllRefrig:15</v>
      </c>
      <c r="EU408" s="4" t="s">
        <v>2171</v>
      </c>
      <c r="EV408" s="4">
        <v>15</v>
      </c>
      <c r="EW408" s="107">
        <v>3</v>
      </c>
      <c r="EX408" s="113" t="s">
        <v>2164</v>
      </c>
      <c r="EY408" s="102">
        <f t="shared" si="12"/>
        <v>37</v>
      </c>
      <c r="EZ408" s="103">
        <f t="shared" si="10"/>
        <v>0.14015151515151514</v>
      </c>
      <c r="FA408" s="104">
        <f t="shared" si="13"/>
        <v>57265</v>
      </c>
      <c r="FB408" s="105">
        <f t="shared" si="11"/>
        <v>0.13103549273601375</v>
      </c>
    </row>
    <row r="409" spans="149:158" ht="15" thickBot="1" x14ac:dyDescent="0.35">
      <c r="ES409" s="4" t="s">
        <v>2170</v>
      </c>
      <c r="ET409" s="4" t="str">
        <f t="shared" si="0"/>
        <v>AllRefrig:10</v>
      </c>
      <c r="EU409" s="4" t="s">
        <v>2171</v>
      </c>
      <c r="EV409" s="4">
        <v>10</v>
      </c>
      <c r="EW409" s="107">
        <v>4</v>
      </c>
      <c r="EX409" s="113" t="s">
        <v>2165</v>
      </c>
      <c r="EY409" s="102">
        <f t="shared" si="12"/>
        <v>71</v>
      </c>
      <c r="EZ409" s="103">
        <f t="shared" si="10"/>
        <v>0.26893939393939392</v>
      </c>
      <c r="FA409" s="104">
        <f t="shared" si="13"/>
        <v>114987</v>
      </c>
      <c r="FB409" s="105">
        <f t="shared" si="11"/>
        <v>0.26311670659628072</v>
      </c>
    </row>
    <row r="410" spans="149:158" ht="15" thickBot="1" x14ac:dyDescent="0.35">
      <c r="ES410" s="4" t="s">
        <v>2170</v>
      </c>
      <c r="ET410" s="4" t="str">
        <f t="shared" si="0"/>
        <v>AllRefrig:5</v>
      </c>
      <c r="EU410" s="4" t="s">
        <v>2171</v>
      </c>
      <c r="EV410" s="4">
        <v>5</v>
      </c>
      <c r="EW410" s="107">
        <v>5</v>
      </c>
      <c r="EX410" s="113" t="s">
        <v>2166</v>
      </c>
      <c r="EY410" s="102">
        <f t="shared" si="12"/>
        <v>86</v>
      </c>
      <c r="EZ410" s="103">
        <f t="shared" si="10"/>
        <v>0.32575757575757575</v>
      </c>
      <c r="FA410" s="104">
        <f t="shared" si="13"/>
        <v>146093</v>
      </c>
      <c r="FB410" s="105">
        <f t="shared" si="11"/>
        <v>0.33429438994643251</v>
      </c>
    </row>
    <row r="411" spans="149:158" ht="15" thickBot="1" x14ac:dyDescent="0.35">
      <c r="ES411" s="4" t="s">
        <v>2170</v>
      </c>
      <c r="ET411" s="4" t="str">
        <f t="shared" si="0"/>
        <v>AllRefrig:0</v>
      </c>
      <c r="EU411" s="4" t="s">
        <v>2171</v>
      </c>
      <c r="EV411" s="4">
        <v>0</v>
      </c>
      <c r="EW411" s="107">
        <v>6</v>
      </c>
      <c r="EX411" s="113" t="s">
        <v>2167</v>
      </c>
      <c r="EY411" s="102">
        <f t="shared" si="12"/>
        <v>33</v>
      </c>
      <c r="EZ411" s="103">
        <f t="shared" si="10"/>
        <v>0.125</v>
      </c>
      <c r="FA411" s="104">
        <f t="shared" si="13"/>
        <v>56400</v>
      </c>
      <c r="FB411" s="105">
        <f t="shared" si="11"/>
        <v>0.12905617375903564</v>
      </c>
    </row>
    <row r="412" spans="149:158" ht="15" thickBot="1" x14ac:dyDescent="0.35">
      <c r="ES412" s="4"/>
      <c r="ET412" s="4" t="str">
        <f t="shared" si="0"/>
        <v>:-97</v>
      </c>
      <c r="EU412" s="4"/>
      <c r="EV412" s="4">
        <v>-97</v>
      </c>
      <c r="EW412" s="107">
        <v>-98</v>
      </c>
      <c r="EX412" s="113" t="s">
        <v>2168</v>
      </c>
      <c r="EY412" s="102">
        <f t="shared" si="12"/>
        <v>24</v>
      </c>
      <c r="EZ412" s="103"/>
      <c r="FA412" s="104">
        <f t="shared" si="13"/>
        <v>40550</v>
      </c>
      <c r="FB412" s="109"/>
    </row>
    <row r="413" spans="149:158" ht="15" thickBot="1" x14ac:dyDescent="0.35">
      <c r="ES413" s="4"/>
      <c r="ET413" s="4" t="str">
        <f t="shared" si="0"/>
        <v>:-98</v>
      </c>
      <c r="EU413" s="4"/>
      <c r="EV413" s="4">
        <v>-98</v>
      </c>
      <c r="EW413" s="107">
        <v>-99</v>
      </c>
      <c r="EX413" s="270" t="s">
        <v>2169</v>
      </c>
      <c r="EY413" s="102">
        <f t="shared" si="12"/>
        <v>0</v>
      </c>
      <c r="EZ413" s="245"/>
      <c r="FA413" s="104">
        <f t="shared" si="13"/>
        <v>0</v>
      </c>
      <c r="FB413" s="255"/>
    </row>
    <row r="414" spans="149:158" ht="15" thickBot="1" x14ac:dyDescent="0.35">
      <c r="ES414" s="4" t="s">
        <v>2172</v>
      </c>
      <c r="ET414" s="4" t="str">
        <f t="shared" si="0"/>
        <v>PrimRef:30</v>
      </c>
      <c r="EU414" s="4" t="s">
        <v>2173</v>
      </c>
      <c r="EV414" s="4">
        <v>30</v>
      </c>
      <c r="EW414" s="100">
        <v>1</v>
      </c>
      <c r="EX414" s="113" t="s">
        <v>2162</v>
      </c>
      <c r="EY414" s="242">
        <f>COUNTIFS($AG$18:$AG$383,1,$AF$18:$AF$383,EW414)</f>
        <v>4</v>
      </c>
      <c r="EZ414" s="103">
        <f t="shared" ref="EZ414:EZ419" si="14">EY414/SUMIF($EU$390:$EU$1027,$EU414,EY$390:EY$1027)</f>
        <v>1.9417475728155338E-2</v>
      </c>
      <c r="FA414" s="239">
        <f>SUMIFS($EZ$18:$EZ$383,$AG$18:$AG$383,1,$AF$18:$AF$383,EW414)</f>
        <v>8082</v>
      </c>
      <c r="FB414" s="105">
        <f t="shared" ref="FB414:FB419" si="15">FA414/SUMIF($EU$390:$EU$1027,$EU414,FA$390:FA$1027)</f>
        <v>2.3406479789393812E-2</v>
      </c>
    </row>
    <row r="415" spans="149:158" ht="15" thickBot="1" x14ac:dyDescent="0.35">
      <c r="ES415" s="4" t="s">
        <v>2172</v>
      </c>
      <c r="ET415" s="4" t="str">
        <f t="shared" si="0"/>
        <v>PrimRef:20</v>
      </c>
      <c r="EU415" s="4" t="s">
        <v>2173</v>
      </c>
      <c r="EV415" s="4">
        <v>20</v>
      </c>
      <c r="EW415" s="107">
        <v>2</v>
      </c>
      <c r="EX415" s="113" t="s">
        <v>2163</v>
      </c>
      <c r="EY415" s="102">
        <f t="shared" ref="EY415:EY421" si="16">COUNTIFS($AG$18:$AG$383,1,$AF$18:$AF$383,EW415)</f>
        <v>21</v>
      </c>
      <c r="EZ415" s="103">
        <f t="shared" si="14"/>
        <v>0.10194174757281553</v>
      </c>
      <c r="FA415" s="104">
        <f t="shared" ref="FA415:FA421" si="17">SUMIFS($EZ$18:$EZ$383,$AG$18:$AG$383,1,$AF$18:$AF$383,EW415)</f>
        <v>36194</v>
      </c>
      <c r="FB415" s="105">
        <f t="shared" si="15"/>
        <v>0.1048223372305518</v>
      </c>
    </row>
    <row r="416" spans="149:158" ht="15" thickBot="1" x14ac:dyDescent="0.35">
      <c r="ES416" s="4" t="s">
        <v>2172</v>
      </c>
      <c r="ET416" s="4" t="str">
        <f t="shared" si="0"/>
        <v>PrimRef:15</v>
      </c>
      <c r="EU416" s="4" t="s">
        <v>2173</v>
      </c>
      <c r="EV416" s="4">
        <v>15</v>
      </c>
      <c r="EW416" s="107">
        <v>3</v>
      </c>
      <c r="EX416" s="113" t="s">
        <v>2164</v>
      </c>
      <c r="EY416" s="102">
        <f t="shared" si="16"/>
        <v>29</v>
      </c>
      <c r="EZ416" s="103">
        <f t="shared" si="14"/>
        <v>0.14077669902912621</v>
      </c>
      <c r="FA416" s="104">
        <f t="shared" si="17"/>
        <v>45483</v>
      </c>
      <c r="FB416" s="105">
        <f t="shared" si="15"/>
        <v>0.13172443952746829</v>
      </c>
    </row>
    <row r="417" spans="149:158" ht="15" thickBot="1" x14ac:dyDescent="0.35">
      <c r="ES417" s="4" t="s">
        <v>2172</v>
      </c>
      <c r="ET417" s="4" t="str">
        <f t="shared" si="0"/>
        <v>PrimRef:10</v>
      </c>
      <c r="EU417" s="4" t="s">
        <v>2173</v>
      </c>
      <c r="EV417" s="4">
        <v>10</v>
      </c>
      <c r="EW417" s="107">
        <v>4</v>
      </c>
      <c r="EX417" s="113" t="s">
        <v>2165</v>
      </c>
      <c r="EY417" s="102">
        <f t="shared" si="16"/>
        <v>55</v>
      </c>
      <c r="EZ417" s="103">
        <f t="shared" si="14"/>
        <v>0.26699029126213591</v>
      </c>
      <c r="FA417" s="104">
        <f t="shared" si="17"/>
        <v>90889</v>
      </c>
      <c r="FB417" s="105">
        <f t="shared" si="15"/>
        <v>0.26322587745337961</v>
      </c>
    </row>
    <row r="418" spans="149:158" ht="15" thickBot="1" x14ac:dyDescent="0.35">
      <c r="ES418" s="4" t="s">
        <v>2172</v>
      </c>
      <c r="ET418" s="4" t="str">
        <f t="shared" si="0"/>
        <v>PrimRef:5</v>
      </c>
      <c r="EU418" s="4" t="s">
        <v>2173</v>
      </c>
      <c r="EV418" s="4">
        <v>5</v>
      </c>
      <c r="EW418" s="107">
        <v>5</v>
      </c>
      <c r="EX418" s="113" t="s">
        <v>2166</v>
      </c>
      <c r="EY418" s="102">
        <f t="shared" si="16"/>
        <v>70</v>
      </c>
      <c r="EZ418" s="103">
        <f t="shared" si="14"/>
        <v>0.33980582524271846</v>
      </c>
      <c r="FA418" s="104">
        <f t="shared" si="17"/>
        <v>117483</v>
      </c>
      <c r="FB418" s="105">
        <f t="shared" si="15"/>
        <v>0.34024541760670046</v>
      </c>
    </row>
    <row r="419" spans="149:158" ht="15" thickBot="1" x14ac:dyDescent="0.35">
      <c r="ES419" s="4" t="s">
        <v>2172</v>
      </c>
      <c r="ET419" s="4" t="str">
        <f t="shared" si="0"/>
        <v>PrimRef:0</v>
      </c>
      <c r="EU419" s="4" t="s">
        <v>2173</v>
      </c>
      <c r="EV419" s="4">
        <v>0</v>
      </c>
      <c r="EW419" s="107">
        <v>6</v>
      </c>
      <c r="EX419" s="113" t="s">
        <v>2167</v>
      </c>
      <c r="EY419" s="102">
        <f t="shared" si="16"/>
        <v>27</v>
      </c>
      <c r="EZ419" s="103">
        <f t="shared" si="14"/>
        <v>0.13106796116504854</v>
      </c>
      <c r="FA419" s="104">
        <f t="shared" si="17"/>
        <v>47158</v>
      </c>
      <c r="FB419" s="105">
        <f t="shared" si="15"/>
        <v>0.13657544839250599</v>
      </c>
    </row>
    <row r="420" spans="149:158" ht="15" thickBot="1" x14ac:dyDescent="0.35">
      <c r="ES420" s="4"/>
      <c r="ET420" s="4" t="str">
        <f t="shared" si="0"/>
        <v>:-97</v>
      </c>
      <c r="EU420" s="4"/>
      <c r="EV420" s="4">
        <v>-97</v>
      </c>
      <c r="EW420" s="107">
        <v>-98</v>
      </c>
      <c r="EX420" s="113" t="s">
        <v>2168</v>
      </c>
      <c r="EY420" s="102">
        <f t="shared" si="16"/>
        <v>19</v>
      </c>
      <c r="EZ420" s="103"/>
      <c r="FA420" s="104">
        <f t="shared" si="17"/>
        <v>33329</v>
      </c>
      <c r="FB420" s="109"/>
    </row>
    <row r="421" spans="149:158" ht="15" thickBot="1" x14ac:dyDescent="0.35">
      <c r="ES421" s="4"/>
      <c r="ET421" s="4" t="str">
        <f t="shared" si="0"/>
        <v>:-98</v>
      </c>
      <c r="EU421" s="4"/>
      <c r="EV421" s="4">
        <v>-98</v>
      </c>
      <c r="EW421" s="235">
        <v>-99</v>
      </c>
      <c r="EX421" s="109" t="s">
        <v>2169</v>
      </c>
      <c r="EY421" s="102">
        <f t="shared" si="16"/>
        <v>0</v>
      </c>
      <c r="EZ421" s="245"/>
      <c r="FA421" s="104">
        <f t="shared" si="17"/>
        <v>0</v>
      </c>
      <c r="FB421" s="255"/>
    </row>
    <row r="422" spans="149:158" ht="15" thickBot="1" x14ac:dyDescent="0.35">
      <c r="ES422" s="4" t="s">
        <v>2174</v>
      </c>
      <c r="ET422" s="4" t="str">
        <f t="shared" si="0"/>
        <v>SecRef:30</v>
      </c>
      <c r="EU422" s="4" t="s">
        <v>2175</v>
      </c>
      <c r="EV422" s="4">
        <v>30</v>
      </c>
      <c r="EW422" s="100">
        <v>1</v>
      </c>
      <c r="EX422" s="269" t="s">
        <v>2162</v>
      </c>
      <c r="EY422" s="237">
        <f>COUNTIFS($AG$18:$AG$383,2,$AF$18:$AF$383,EW422)</f>
        <v>2</v>
      </c>
      <c r="EZ422" s="103">
        <f t="shared" ref="EZ422:EZ427" si="18">EY422/SUMIF($EU$390:$EU$1027,$EU422,EY$390:EY$1027)</f>
        <v>3.6363636363636362E-2</v>
      </c>
      <c r="FA422" s="239">
        <f>SUMIFS($EZ$18:$EZ$383,$AG$18:$AG$383,2,$AF$18:$AF$383,EW422)</f>
        <v>2572</v>
      </c>
      <c r="FB422" s="105">
        <f t="shared" ref="FB422:FB427" si="19">FA422/SUMIF($EU$390:$EU$1027,$EU422,FA$390:FA$1027)</f>
        <v>2.9861490055845166E-2</v>
      </c>
    </row>
    <row r="423" spans="149:158" ht="15" thickBot="1" x14ac:dyDescent="0.35">
      <c r="ES423" s="4" t="s">
        <v>2174</v>
      </c>
      <c r="ET423" s="4" t="str">
        <f t="shared" si="0"/>
        <v>SecRef:20</v>
      </c>
      <c r="EU423" s="4" t="s">
        <v>2175</v>
      </c>
      <c r="EV423" s="4">
        <v>20</v>
      </c>
      <c r="EW423" s="107">
        <v>2</v>
      </c>
      <c r="EX423" s="113" t="s">
        <v>2163</v>
      </c>
      <c r="EY423" s="102">
        <f t="shared" ref="EY423:EY429" si="20">COUNTIFS($AG$18:$AG$383,2,$AF$18:$AF$383,EW423)</f>
        <v>9</v>
      </c>
      <c r="EZ423" s="103">
        <f t="shared" si="18"/>
        <v>0.16363636363636364</v>
      </c>
      <c r="FA423" s="104">
        <f t="shared" ref="FA423:FA429" si="21">SUMIFS($EZ$18:$EZ$383,$AG$18:$AG$383,2,$AF$18:$AF$383,EW423)</f>
        <v>13575</v>
      </c>
      <c r="FB423" s="105">
        <f t="shared" si="19"/>
        <v>0.15760875875120456</v>
      </c>
    </row>
    <row r="424" spans="149:158" ht="15" thickBot="1" x14ac:dyDescent="0.35">
      <c r="ES424" s="4" t="s">
        <v>2174</v>
      </c>
      <c r="ET424" s="4" t="str">
        <f t="shared" si="0"/>
        <v>SecRef:15</v>
      </c>
      <c r="EU424" s="4" t="s">
        <v>2175</v>
      </c>
      <c r="EV424" s="4">
        <v>15</v>
      </c>
      <c r="EW424" s="107">
        <v>3</v>
      </c>
      <c r="EX424" s="113" t="s">
        <v>2164</v>
      </c>
      <c r="EY424" s="102">
        <f t="shared" si="20"/>
        <v>8</v>
      </c>
      <c r="EZ424" s="103">
        <f t="shared" si="18"/>
        <v>0.14545454545454545</v>
      </c>
      <c r="FA424" s="104">
        <f t="shared" si="21"/>
        <v>11782</v>
      </c>
      <c r="FB424" s="105">
        <f t="shared" si="19"/>
        <v>0.13679163135224251</v>
      </c>
    </row>
    <row r="425" spans="149:158" ht="15" thickBot="1" x14ac:dyDescent="0.35">
      <c r="ES425" s="4" t="s">
        <v>2174</v>
      </c>
      <c r="ET425" s="4" t="str">
        <f t="shared" si="0"/>
        <v>SecRef:10</v>
      </c>
      <c r="EU425" s="4" t="s">
        <v>2175</v>
      </c>
      <c r="EV425" s="4">
        <v>10</v>
      </c>
      <c r="EW425" s="107">
        <v>4</v>
      </c>
      <c r="EX425" s="113" t="s">
        <v>2165</v>
      </c>
      <c r="EY425" s="102">
        <f t="shared" si="20"/>
        <v>16</v>
      </c>
      <c r="EZ425" s="103">
        <f t="shared" si="18"/>
        <v>0.29090909090909089</v>
      </c>
      <c r="FA425" s="104">
        <f t="shared" si="21"/>
        <v>24098</v>
      </c>
      <c r="FB425" s="105">
        <f t="shared" si="19"/>
        <v>0.27978312105978104</v>
      </c>
    </row>
    <row r="426" spans="149:158" ht="15" thickBot="1" x14ac:dyDescent="0.35">
      <c r="ES426" s="4" t="s">
        <v>2174</v>
      </c>
      <c r="ET426" s="4" t="str">
        <f t="shared" si="0"/>
        <v>SecRef:5</v>
      </c>
      <c r="EU426" s="4" t="s">
        <v>2175</v>
      </c>
      <c r="EV426" s="4">
        <v>5</v>
      </c>
      <c r="EW426" s="107">
        <v>5</v>
      </c>
      <c r="EX426" s="113" t="s">
        <v>2166</v>
      </c>
      <c r="EY426" s="102">
        <f t="shared" si="20"/>
        <v>15</v>
      </c>
      <c r="EZ426" s="103">
        <f t="shared" si="18"/>
        <v>0.27272727272727271</v>
      </c>
      <c r="FA426" s="104">
        <f t="shared" si="21"/>
        <v>26609</v>
      </c>
      <c r="FB426" s="105">
        <f t="shared" si="19"/>
        <v>0.30893638759563918</v>
      </c>
    </row>
    <row r="427" spans="149:158" ht="15" thickBot="1" x14ac:dyDescent="0.35">
      <c r="ES427" s="4" t="s">
        <v>2174</v>
      </c>
      <c r="ET427" s="4" t="str">
        <f t="shared" si="0"/>
        <v>SecRef:0</v>
      </c>
      <c r="EU427" s="4" t="s">
        <v>2175</v>
      </c>
      <c r="EV427" s="4">
        <v>0</v>
      </c>
      <c r="EW427" s="107">
        <v>6</v>
      </c>
      <c r="EX427" s="113" t="s">
        <v>2167</v>
      </c>
      <c r="EY427" s="102">
        <f t="shared" si="20"/>
        <v>5</v>
      </c>
      <c r="EZ427" s="103">
        <f t="shared" si="18"/>
        <v>9.0909090909090912E-2</v>
      </c>
      <c r="FA427" s="104">
        <f t="shared" si="21"/>
        <v>7495</v>
      </c>
      <c r="FB427" s="105">
        <f t="shared" si="19"/>
        <v>8.7018611185287531E-2</v>
      </c>
    </row>
    <row r="428" spans="149:158" ht="15" thickBot="1" x14ac:dyDescent="0.35">
      <c r="ES428" s="4"/>
      <c r="ET428" s="4" t="str">
        <f t="shared" si="0"/>
        <v>:-97</v>
      </c>
      <c r="EU428" s="4"/>
      <c r="EV428" s="4">
        <v>-97</v>
      </c>
      <c r="EW428" s="107">
        <v>-98</v>
      </c>
      <c r="EX428" s="113" t="s">
        <v>2168</v>
      </c>
      <c r="EY428" s="102">
        <f t="shared" si="20"/>
        <v>4</v>
      </c>
      <c r="EZ428" s="103"/>
      <c r="FA428" s="104">
        <f t="shared" si="21"/>
        <v>5184</v>
      </c>
      <c r="FB428" s="109"/>
    </row>
    <row r="429" spans="149:158" ht="15" thickBot="1" x14ac:dyDescent="0.35">
      <c r="ES429" s="4"/>
      <c r="ET429" s="4" t="str">
        <f t="shared" si="0"/>
        <v>:-98</v>
      </c>
      <c r="EU429" s="4"/>
      <c r="EV429" s="4">
        <v>-98</v>
      </c>
      <c r="EW429" s="107">
        <v>-99</v>
      </c>
      <c r="EX429" s="109" t="s">
        <v>2169</v>
      </c>
      <c r="EY429" s="102">
        <f t="shared" si="20"/>
        <v>0</v>
      </c>
      <c r="EZ429" s="245"/>
      <c r="FA429" s="104">
        <f t="shared" si="21"/>
        <v>0</v>
      </c>
      <c r="FB429" s="255"/>
    </row>
    <row r="430" spans="149:158" ht="15" thickBot="1" x14ac:dyDescent="0.35">
      <c r="ES430" s="4" t="s">
        <v>2176</v>
      </c>
      <c r="ET430" s="4" t="str">
        <f t="shared" si="0"/>
        <v>AllFrz:30</v>
      </c>
      <c r="EU430" s="4" t="s">
        <v>6919</v>
      </c>
      <c r="EV430" s="4">
        <v>30</v>
      </c>
      <c r="EW430" s="100">
        <v>1</v>
      </c>
      <c r="EX430" s="271" t="s">
        <v>2162</v>
      </c>
      <c r="EY430" s="242">
        <f>COUNTIFS($Z$18:$Z$383,2,$AF$18:$AF$383,EW430)</f>
        <v>5</v>
      </c>
      <c r="EZ430" s="103">
        <f t="shared" ref="EZ430:EZ435" si="22">EY430/SUMIF($EU$390:$EU$1027,$EU430,EY$390:EY$1027)</f>
        <v>6.8493150684931503E-2</v>
      </c>
      <c r="FA430" s="239">
        <f>SUMIFS($EZ$18:$EZ$383,$Z$18:$Z$383,2,$AF$18:$AF$383,EW430)</f>
        <v>6804</v>
      </c>
      <c r="FB430" s="105">
        <f t="shared" ref="FB430:FB435" si="23">FA430/SUMIF($EU$390:$EU$1027,$EU430,FA$390:FA$1027)</f>
        <v>5.7436139859195351E-2</v>
      </c>
    </row>
    <row r="431" spans="149:158" ht="15" thickBot="1" x14ac:dyDescent="0.35">
      <c r="ES431" s="4" t="s">
        <v>2176</v>
      </c>
      <c r="ET431" s="4" t="str">
        <f t="shared" si="0"/>
        <v>AllFrz:20</v>
      </c>
      <c r="EU431" s="4" t="s">
        <v>6919</v>
      </c>
      <c r="EV431" s="4">
        <v>20</v>
      </c>
      <c r="EW431" s="107">
        <v>2</v>
      </c>
      <c r="EX431" s="113" t="s">
        <v>2163</v>
      </c>
      <c r="EY431" s="244">
        <f t="shared" ref="EY431:EY437" si="24">COUNTIFS($Z$18:$Z$383,2,$AF$18:$AF$383,EW431)</f>
        <v>10</v>
      </c>
      <c r="EZ431" s="103">
        <f t="shared" si="22"/>
        <v>0.13698630136986301</v>
      </c>
      <c r="FA431" s="104">
        <f t="shared" ref="FA431:FA437" si="25">SUMIFS($EZ$18:$EZ$383,$Z$18:$Z$383,2,$AF$18:$AF$383,EW431)</f>
        <v>15698</v>
      </c>
      <c r="FB431" s="105">
        <f t="shared" si="23"/>
        <v>0.1325150681231112</v>
      </c>
    </row>
    <row r="432" spans="149:158" ht="15" thickBot="1" x14ac:dyDescent="0.35">
      <c r="ES432" s="4" t="s">
        <v>2176</v>
      </c>
      <c r="ET432" s="4" t="str">
        <f t="shared" si="0"/>
        <v>AllFrz:15</v>
      </c>
      <c r="EU432" s="4" t="s">
        <v>6919</v>
      </c>
      <c r="EV432" s="4">
        <v>15</v>
      </c>
      <c r="EW432" s="107">
        <v>3</v>
      </c>
      <c r="EX432" s="113" t="s">
        <v>2164</v>
      </c>
      <c r="EY432" s="244">
        <f t="shared" si="24"/>
        <v>10</v>
      </c>
      <c r="EZ432" s="103">
        <f t="shared" si="22"/>
        <v>0.13698630136986301</v>
      </c>
      <c r="FA432" s="104">
        <f t="shared" si="25"/>
        <v>15826</v>
      </c>
      <c r="FB432" s="105">
        <f t="shared" si="23"/>
        <v>0.13359558339383093</v>
      </c>
    </row>
    <row r="433" spans="147:158" ht="15" thickBot="1" x14ac:dyDescent="0.35">
      <c r="ES433" s="4" t="s">
        <v>2176</v>
      </c>
      <c r="ET433" s="4" t="str">
        <f t="shared" si="0"/>
        <v>AllFrz:10</v>
      </c>
      <c r="EU433" s="4" t="s">
        <v>6919</v>
      </c>
      <c r="EV433" s="4">
        <v>10</v>
      </c>
      <c r="EW433" s="107">
        <v>4</v>
      </c>
      <c r="EX433" s="113" t="s">
        <v>2165</v>
      </c>
      <c r="EY433" s="244">
        <f t="shared" si="24"/>
        <v>22</v>
      </c>
      <c r="EZ433" s="103">
        <f t="shared" si="22"/>
        <v>0.30136986301369861</v>
      </c>
      <c r="FA433" s="104">
        <f t="shared" si="25"/>
        <v>37030</v>
      </c>
      <c r="FB433" s="105">
        <f t="shared" si="23"/>
        <v>0.31258969120899527</v>
      </c>
    </row>
    <row r="434" spans="147:158" ht="15" thickBot="1" x14ac:dyDescent="0.35">
      <c r="ES434" s="4" t="s">
        <v>2176</v>
      </c>
      <c r="ET434" s="4" t="str">
        <f t="shared" si="0"/>
        <v>AllFrz:5</v>
      </c>
      <c r="EU434" s="4" t="s">
        <v>6919</v>
      </c>
      <c r="EV434" s="4">
        <v>5</v>
      </c>
      <c r="EW434" s="107">
        <v>5</v>
      </c>
      <c r="EX434" s="113" t="s">
        <v>2166</v>
      </c>
      <c r="EY434" s="244">
        <f t="shared" si="24"/>
        <v>19</v>
      </c>
      <c r="EZ434" s="103">
        <f t="shared" si="22"/>
        <v>0.26027397260273971</v>
      </c>
      <c r="FA434" s="104">
        <f t="shared" si="25"/>
        <v>30283</v>
      </c>
      <c r="FB434" s="105">
        <f t="shared" si="23"/>
        <v>0.25563471830629231</v>
      </c>
    </row>
    <row r="435" spans="147:158" ht="15" thickBot="1" x14ac:dyDescent="0.35">
      <c r="ES435" s="4" t="s">
        <v>2176</v>
      </c>
      <c r="ET435" s="4" t="str">
        <f t="shared" si="0"/>
        <v>AllFrz:0</v>
      </c>
      <c r="EU435" s="4" t="s">
        <v>6919</v>
      </c>
      <c r="EV435" s="4">
        <v>0</v>
      </c>
      <c r="EW435" s="107">
        <v>6</v>
      </c>
      <c r="EX435" s="113" t="s">
        <v>2167</v>
      </c>
      <c r="EY435" s="244">
        <f t="shared" si="24"/>
        <v>7</v>
      </c>
      <c r="EZ435" s="103">
        <f t="shared" si="22"/>
        <v>9.5890410958904104E-2</v>
      </c>
      <c r="FA435" s="104">
        <f t="shared" si="25"/>
        <v>12821</v>
      </c>
      <c r="FB435" s="105">
        <f t="shared" si="23"/>
        <v>0.1082287991085749</v>
      </c>
    </row>
    <row r="436" spans="147:158" ht="15" thickBot="1" x14ac:dyDescent="0.35">
      <c r="ES436" s="4"/>
      <c r="ET436" s="4" t="str">
        <f t="shared" si="0"/>
        <v>:-97</v>
      </c>
      <c r="EU436" s="4"/>
      <c r="EV436" s="4">
        <v>-97</v>
      </c>
      <c r="EW436" s="107">
        <v>-98</v>
      </c>
      <c r="EX436" s="113" t="s">
        <v>2168</v>
      </c>
      <c r="EY436" s="244">
        <f t="shared" si="24"/>
        <v>5</v>
      </c>
      <c r="EZ436" s="103"/>
      <c r="FA436" s="104">
        <f t="shared" si="25"/>
        <v>7970</v>
      </c>
      <c r="FB436" s="109"/>
    </row>
    <row r="437" spans="147:158" ht="15" thickBot="1" x14ac:dyDescent="0.35">
      <c r="ES437" s="4"/>
      <c r="ET437" s="4" t="str">
        <f t="shared" si="0"/>
        <v>:-98</v>
      </c>
      <c r="EU437" s="4"/>
      <c r="EV437" s="4">
        <v>-98</v>
      </c>
      <c r="EW437" s="107">
        <v>-99</v>
      </c>
      <c r="EX437" s="109" t="s">
        <v>2169</v>
      </c>
      <c r="EY437" s="244">
        <f t="shared" si="24"/>
        <v>0</v>
      </c>
      <c r="EZ437" s="245"/>
      <c r="FA437" s="104">
        <f t="shared" si="25"/>
        <v>0</v>
      </c>
      <c r="FB437" s="255"/>
    </row>
    <row r="438" spans="147:158" ht="15" thickBot="1" x14ac:dyDescent="0.35">
      <c r="ES438" s="4" t="s">
        <v>2178</v>
      </c>
      <c r="ET438" s="4" t="str">
        <f t="shared" si="0"/>
        <v>FreeAll:30</v>
      </c>
      <c r="EU438" s="4" t="s">
        <v>6920</v>
      </c>
      <c r="EV438" s="4">
        <v>30</v>
      </c>
      <c r="EW438" s="100">
        <v>1</v>
      </c>
      <c r="EX438" s="272" t="s">
        <v>2162</v>
      </c>
      <c r="EY438" s="246">
        <f t="shared" ref="EY438:EY461" si="26">EY494+EY550</f>
        <v>0</v>
      </c>
      <c r="EZ438" s="103">
        <f t="shared" ref="EZ438:EZ443" si="27">EY438/SUMIF($EU$390:$EU$1027,$EU438,EY$390:EY$1027)</f>
        <v>0</v>
      </c>
      <c r="FA438" s="246">
        <f t="shared" ref="FA438:FA461" si="28">FA494+FA550</f>
        <v>0</v>
      </c>
      <c r="FB438" s="105">
        <f t="shared" ref="FB438:FB443" si="29">FA438/SUMIF($EU$390:$EU$1027,$EU438,FA$390:FA$1027)</f>
        <v>0</v>
      </c>
    </row>
    <row r="439" spans="147:158" ht="15" thickBot="1" x14ac:dyDescent="0.35">
      <c r="ES439" s="4" t="s">
        <v>2178</v>
      </c>
      <c r="ET439" s="4" t="str">
        <f t="shared" si="0"/>
        <v>FreeAll:20</v>
      </c>
      <c r="EU439" s="4" t="s">
        <v>6920</v>
      </c>
      <c r="EV439" s="4">
        <v>20</v>
      </c>
      <c r="EW439" s="107">
        <v>2</v>
      </c>
      <c r="EX439" s="113" t="s">
        <v>2163</v>
      </c>
      <c r="EY439" s="248">
        <f t="shared" si="26"/>
        <v>4</v>
      </c>
      <c r="EZ439" s="103">
        <f t="shared" si="27"/>
        <v>5.4794520547945202E-2</v>
      </c>
      <c r="FA439" s="250">
        <f t="shared" si="28"/>
        <v>7696</v>
      </c>
      <c r="FB439" s="105">
        <f t="shared" si="29"/>
        <v>7.1327945428931561E-2</v>
      </c>
    </row>
    <row r="440" spans="147:158" ht="15" thickBot="1" x14ac:dyDescent="0.35">
      <c r="ES440" s="4" t="s">
        <v>2178</v>
      </c>
      <c r="ET440" s="4" t="str">
        <f t="shared" si="0"/>
        <v>FreeAll:15</v>
      </c>
      <c r="EU440" s="4" t="s">
        <v>6920</v>
      </c>
      <c r="EV440" s="4">
        <v>15</v>
      </c>
      <c r="EW440" s="107">
        <v>3</v>
      </c>
      <c r="EX440" s="113" t="s">
        <v>2164</v>
      </c>
      <c r="EY440" s="248">
        <f t="shared" si="26"/>
        <v>9</v>
      </c>
      <c r="EZ440" s="103">
        <f t="shared" si="27"/>
        <v>0.12328767123287671</v>
      </c>
      <c r="FA440" s="250">
        <f t="shared" si="28"/>
        <v>11103</v>
      </c>
      <c r="FB440" s="105">
        <f t="shared" si="29"/>
        <v>0.10290464892118337</v>
      </c>
    </row>
    <row r="441" spans="147:158" ht="15" thickBot="1" x14ac:dyDescent="0.35">
      <c r="ES441" s="4" t="s">
        <v>2178</v>
      </c>
      <c r="ET441" s="4" t="str">
        <f t="shared" si="0"/>
        <v>FreeAll:10</v>
      </c>
      <c r="EU441" s="4" t="s">
        <v>6920</v>
      </c>
      <c r="EV441" s="4">
        <v>10</v>
      </c>
      <c r="EW441" s="107">
        <v>4</v>
      </c>
      <c r="EX441" s="113" t="s">
        <v>2165</v>
      </c>
      <c r="EY441" s="248">
        <f t="shared" si="26"/>
        <v>17</v>
      </c>
      <c r="EZ441" s="103">
        <f t="shared" si="27"/>
        <v>0.23287671232876711</v>
      </c>
      <c r="FA441" s="250">
        <f t="shared" si="28"/>
        <v>28150</v>
      </c>
      <c r="FB441" s="105">
        <f t="shared" si="29"/>
        <v>0.26089938459257062</v>
      </c>
    </row>
    <row r="442" spans="147:158" ht="15" thickBot="1" x14ac:dyDescent="0.35">
      <c r="ES442" s="4" t="s">
        <v>2178</v>
      </c>
      <c r="ET442" s="4" t="str">
        <f t="shared" si="0"/>
        <v>FreeAll:5</v>
      </c>
      <c r="EU442" s="4" t="s">
        <v>6920</v>
      </c>
      <c r="EV442" s="4">
        <v>5</v>
      </c>
      <c r="EW442" s="107">
        <v>5</v>
      </c>
      <c r="EX442" s="113" t="s">
        <v>2166</v>
      </c>
      <c r="EY442" s="248">
        <f t="shared" si="26"/>
        <v>33</v>
      </c>
      <c r="EZ442" s="103">
        <f t="shared" si="27"/>
        <v>0.45205479452054792</v>
      </c>
      <c r="FA442" s="250">
        <f t="shared" si="28"/>
        <v>45520</v>
      </c>
      <c r="FB442" s="105">
        <f t="shared" si="29"/>
        <v>0.42188774375324384</v>
      </c>
    </row>
    <row r="443" spans="147:158" ht="15" thickBot="1" x14ac:dyDescent="0.35">
      <c r="ES443" s="4" t="s">
        <v>2178</v>
      </c>
      <c r="ET443" s="4" t="str">
        <f t="shared" si="0"/>
        <v>FreeAll:0</v>
      </c>
      <c r="EU443" s="4" t="s">
        <v>6920</v>
      </c>
      <c r="EV443" s="4">
        <v>0</v>
      </c>
      <c r="EW443" s="107">
        <v>6</v>
      </c>
      <c r="EX443" s="113" t="s">
        <v>2167</v>
      </c>
      <c r="EY443" s="248">
        <f t="shared" si="26"/>
        <v>10</v>
      </c>
      <c r="EZ443" s="103">
        <f t="shared" si="27"/>
        <v>0.13698630136986301</v>
      </c>
      <c r="FA443" s="250">
        <f t="shared" si="28"/>
        <v>15427</v>
      </c>
      <c r="FB443" s="105">
        <f t="shared" si="29"/>
        <v>0.14298027730407059</v>
      </c>
    </row>
    <row r="444" spans="147:158" ht="15" thickBot="1" x14ac:dyDescent="0.35">
      <c r="ES444" s="4"/>
      <c r="ET444" s="4" t="str">
        <f t="shared" si="0"/>
        <v>:-98</v>
      </c>
      <c r="EU444" s="4"/>
      <c r="EV444" s="4">
        <v>-98</v>
      </c>
      <c r="EW444" s="107">
        <v>-98</v>
      </c>
      <c r="EX444" s="113" t="s">
        <v>2168</v>
      </c>
      <c r="EY444" s="248">
        <f t="shared" si="26"/>
        <v>6</v>
      </c>
      <c r="EZ444" s="249"/>
      <c r="FA444" s="250">
        <f t="shared" si="28"/>
        <v>10222</v>
      </c>
      <c r="FB444" s="251"/>
    </row>
    <row r="445" spans="147:158" ht="15" thickBot="1" x14ac:dyDescent="0.35">
      <c r="ES445" s="4"/>
      <c r="ET445" s="4" t="str">
        <f t="shared" si="0"/>
        <v>:-99</v>
      </c>
      <c r="EU445" s="4"/>
      <c r="EV445" s="4">
        <v>-99</v>
      </c>
      <c r="EW445" s="107">
        <v>-99</v>
      </c>
      <c r="EX445" s="113" t="s">
        <v>2169</v>
      </c>
      <c r="EY445" s="252">
        <f t="shared" si="26"/>
        <v>0</v>
      </c>
      <c r="EZ445" s="253"/>
      <c r="FA445" s="254">
        <f t="shared" si="28"/>
        <v>0</v>
      </c>
      <c r="FB445" s="255"/>
    </row>
    <row r="446" spans="147:158" ht="15" thickBot="1" x14ac:dyDescent="0.35">
      <c r="EQ446" t="s">
        <v>6887</v>
      </c>
      <c r="ES446" s="4" t="s">
        <v>6889</v>
      </c>
      <c r="ET446" s="4" t="str">
        <f t="shared" si="0"/>
        <v>JunkAll:30</v>
      </c>
      <c r="EU446" s="4" t="s">
        <v>6921</v>
      </c>
      <c r="EV446" s="4">
        <v>30</v>
      </c>
      <c r="EW446" s="100">
        <v>1</v>
      </c>
      <c r="EX446" s="269" t="s">
        <v>2162</v>
      </c>
      <c r="EY446" s="256">
        <f t="shared" si="26"/>
        <v>6</v>
      </c>
      <c r="EZ446" s="103">
        <f t="shared" ref="EZ446:EZ451" si="30">EY446/SUMIF($EU$390:$EU$1027,$EU446,EY$390:EY$1027)</f>
        <v>5.0847457627118647E-2</v>
      </c>
      <c r="FA446" s="250">
        <f t="shared" si="28"/>
        <v>8602</v>
      </c>
      <c r="FB446" s="105">
        <f t="shared" ref="FB446:FB451" si="31">FA446/SUMIF($EU$390:$EU$1027,$EU446,FA$390:FA$1027)</f>
        <v>4.4016886273506459E-2</v>
      </c>
    </row>
    <row r="447" spans="147:158" ht="15" thickBot="1" x14ac:dyDescent="0.35">
      <c r="ES447" s="4" t="s">
        <v>6889</v>
      </c>
      <c r="ET447" s="4" t="str">
        <f t="shared" si="0"/>
        <v>JunkAll:20</v>
      </c>
      <c r="EU447" s="4" t="s">
        <v>6921</v>
      </c>
      <c r="EV447" s="4">
        <v>20</v>
      </c>
      <c r="EW447" s="107">
        <v>2</v>
      </c>
      <c r="EX447" s="113" t="s">
        <v>2163</v>
      </c>
      <c r="EY447" s="256">
        <f t="shared" si="26"/>
        <v>16</v>
      </c>
      <c r="EZ447" s="103">
        <f t="shared" si="30"/>
        <v>0.13559322033898305</v>
      </c>
      <c r="FA447" s="250">
        <f t="shared" si="28"/>
        <v>27335</v>
      </c>
      <c r="FB447" s="105">
        <f t="shared" si="31"/>
        <v>0.13987463221184598</v>
      </c>
    </row>
    <row r="448" spans="147:158" ht="15" thickBot="1" x14ac:dyDescent="0.35">
      <c r="ES448" s="4" t="s">
        <v>6889</v>
      </c>
      <c r="ET448" s="4" t="str">
        <f t="shared" si="0"/>
        <v>JunkAll:15</v>
      </c>
      <c r="EU448" s="4" t="s">
        <v>6921</v>
      </c>
      <c r="EV448" s="4">
        <v>15</v>
      </c>
      <c r="EW448" s="107">
        <v>3</v>
      </c>
      <c r="EX448" s="113" t="s">
        <v>2164</v>
      </c>
      <c r="EY448" s="256">
        <f t="shared" si="26"/>
        <v>20</v>
      </c>
      <c r="EZ448" s="103">
        <f t="shared" si="30"/>
        <v>0.16949152542372881</v>
      </c>
      <c r="FA448" s="250">
        <f t="shared" si="28"/>
        <v>30054</v>
      </c>
      <c r="FB448" s="105">
        <f t="shared" si="31"/>
        <v>0.15378789817065369</v>
      </c>
    </row>
    <row r="449" spans="149:158" ht="15" thickBot="1" x14ac:dyDescent="0.35">
      <c r="ES449" s="4" t="s">
        <v>6889</v>
      </c>
      <c r="ET449" s="4" t="str">
        <f t="shared" si="0"/>
        <v>JunkAll:10</v>
      </c>
      <c r="EU449" s="4" t="s">
        <v>6921</v>
      </c>
      <c r="EV449" s="4">
        <v>10</v>
      </c>
      <c r="EW449" s="107">
        <v>4</v>
      </c>
      <c r="EX449" s="113" t="s">
        <v>2165</v>
      </c>
      <c r="EY449" s="256">
        <f t="shared" si="26"/>
        <v>31</v>
      </c>
      <c r="EZ449" s="103">
        <f t="shared" si="30"/>
        <v>0.26271186440677968</v>
      </c>
      <c r="FA449" s="250">
        <f t="shared" si="28"/>
        <v>51169</v>
      </c>
      <c r="FB449" s="105">
        <f t="shared" si="31"/>
        <v>0.26183446334911092</v>
      </c>
    </row>
    <row r="450" spans="149:158" ht="15" thickBot="1" x14ac:dyDescent="0.35">
      <c r="ES450" s="4" t="s">
        <v>6889</v>
      </c>
      <c r="ET450" s="4" t="str">
        <f t="shared" si="0"/>
        <v>JunkAll:5</v>
      </c>
      <c r="EU450" s="4" t="s">
        <v>6921</v>
      </c>
      <c r="EV450" s="4">
        <v>5</v>
      </c>
      <c r="EW450" s="107">
        <v>5</v>
      </c>
      <c r="EX450" s="113" t="s">
        <v>2166</v>
      </c>
      <c r="EY450" s="256">
        <f t="shared" si="26"/>
        <v>36</v>
      </c>
      <c r="EZ450" s="103">
        <f t="shared" si="30"/>
        <v>0.30508474576271188</v>
      </c>
      <c r="FA450" s="250">
        <f t="shared" si="28"/>
        <v>60567</v>
      </c>
      <c r="FB450" s="105">
        <f t="shared" si="31"/>
        <v>0.30992452347447869</v>
      </c>
    </row>
    <row r="451" spans="149:158" ht="15" thickBot="1" x14ac:dyDescent="0.35">
      <c r="ES451" s="4" t="s">
        <v>6889</v>
      </c>
      <c r="ET451" s="4" t="str">
        <f t="shared" si="0"/>
        <v>JunkAll:0</v>
      </c>
      <c r="EU451" s="4" t="s">
        <v>6921</v>
      </c>
      <c r="EV451" s="4">
        <v>0</v>
      </c>
      <c r="EW451" s="107">
        <v>6</v>
      </c>
      <c r="EX451" s="113" t="s">
        <v>2167</v>
      </c>
      <c r="EY451" s="256">
        <f t="shared" si="26"/>
        <v>9</v>
      </c>
      <c r="EZ451" s="103">
        <f t="shared" si="30"/>
        <v>7.6271186440677971E-2</v>
      </c>
      <c r="FA451" s="250">
        <f t="shared" si="28"/>
        <v>17698</v>
      </c>
      <c r="FB451" s="105">
        <f t="shared" si="31"/>
        <v>9.0561596520404242E-2</v>
      </c>
    </row>
    <row r="452" spans="149:158" ht="15" thickBot="1" x14ac:dyDescent="0.35">
      <c r="ES452" s="4"/>
      <c r="ET452" s="4" t="str">
        <f t="shared" si="0"/>
        <v>:-98</v>
      </c>
      <c r="EU452" s="4"/>
      <c r="EV452" s="4">
        <v>-98</v>
      </c>
      <c r="EW452" s="107">
        <v>-98</v>
      </c>
      <c r="EX452" s="113" t="s">
        <v>2168</v>
      </c>
      <c r="EY452" s="256">
        <f t="shared" si="26"/>
        <v>15</v>
      </c>
      <c r="EZ452" s="249"/>
      <c r="FA452" s="250">
        <f t="shared" si="28"/>
        <v>23810</v>
      </c>
      <c r="FB452" s="251"/>
    </row>
    <row r="453" spans="149:158" ht="15" thickBot="1" x14ac:dyDescent="0.35">
      <c r="ES453" s="4"/>
      <c r="ET453" s="4" t="str">
        <f t="shared" si="0"/>
        <v>:-99</v>
      </c>
      <c r="EU453" s="4"/>
      <c r="EV453" s="4">
        <v>-99</v>
      </c>
      <c r="EW453" s="107">
        <v>-99</v>
      </c>
      <c r="EX453" s="113" t="s">
        <v>2169</v>
      </c>
      <c r="EY453" s="256">
        <f t="shared" si="26"/>
        <v>0</v>
      </c>
      <c r="EZ453" s="245"/>
      <c r="FA453" s="250">
        <f t="shared" si="28"/>
        <v>0</v>
      </c>
      <c r="FB453" s="255"/>
    </row>
    <row r="454" spans="149:158" ht="15" thickBot="1" x14ac:dyDescent="0.35">
      <c r="ES454" s="4" t="s">
        <v>2179</v>
      </c>
      <c r="ET454" s="4" t="str">
        <f t="shared" si="0"/>
        <v>PeerToPeerSaleAll:30</v>
      </c>
      <c r="EU454" s="4" t="s">
        <v>6922</v>
      </c>
      <c r="EV454" s="4">
        <v>30</v>
      </c>
      <c r="EW454" s="100">
        <v>1</v>
      </c>
      <c r="EX454" s="269" t="s">
        <v>2162</v>
      </c>
      <c r="EY454" s="246">
        <f t="shared" si="26"/>
        <v>1</v>
      </c>
      <c r="EZ454" s="103">
        <f t="shared" ref="EZ454:EZ459" si="32">EY454/SUMIF($EU$390:$EU$1027,$EU454,EY$390:EY$1027)</f>
        <v>2.5000000000000001E-2</v>
      </c>
      <c r="FA454" s="247">
        <f t="shared" si="28"/>
        <v>2522</v>
      </c>
      <c r="FB454" s="105">
        <f t="shared" ref="FB454:FB459" si="33">FA454/SUMIF($EU$390:$EU$1027,$EU454,FA$390:FA$1027)</f>
        <v>3.7773717161429472E-2</v>
      </c>
    </row>
    <row r="455" spans="149:158" ht="15" thickBot="1" x14ac:dyDescent="0.35">
      <c r="ES455" s="4" t="s">
        <v>2179</v>
      </c>
      <c r="ET455" s="4" t="str">
        <f t="shared" si="0"/>
        <v>PeerToPeerSaleAll:20</v>
      </c>
      <c r="EU455" s="4" t="s">
        <v>6922</v>
      </c>
      <c r="EV455" s="4">
        <v>20</v>
      </c>
      <c r="EW455" s="107">
        <v>2</v>
      </c>
      <c r="EX455" s="113" t="s">
        <v>2163</v>
      </c>
      <c r="EY455" s="248">
        <f t="shared" si="26"/>
        <v>5</v>
      </c>
      <c r="EZ455" s="103">
        <f t="shared" si="32"/>
        <v>0.125</v>
      </c>
      <c r="FA455" s="250">
        <f t="shared" si="28"/>
        <v>6470</v>
      </c>
      <c r="FB455" s="105">
        <f t="shared" si="33"/>
        <v>9.6905610640146175E-2</v>
      </c>
    </row>
    <row r="456" spans="149:158" ht="15" thickBot="1" x14ac:dyDescent="0.35">
      <c r="ES456" s="4" t="s">
        <v>2179</v>
      </c>
      <c r="ET456" s="4" t="str">
        <f t="shared" si="0"/>
        <v>PeerToPeerSaleAll:15</v>
      </c>
      <c r="EU456" s="4" t="s">
        <v>6922</v>
      </c>
      <c r="EV456" s="4">
        <v>15</v>
      </c>
      <c r="EW456" s="107">
        <v>3</v>
      </c>
      <c r="EX456" s="113" t="s">
        <v>2164</v>
      </c>
      <c r="EY456" s="248">
        <f t="shared" si="26"/>
        <v>2</v>
      </c>
      <c r="EZ456" s="103">
        <f t="shared" si="32"/>
        <v>0.05</v>
      </c>
      <c r="FA456" s="250">
        <f t="shared" si="28"/>
        <v>3762</v>
      </c>
      <c r="FB456" s="105">
        <f t="shared" si="33"/>
        <v>5.6346044393853156E-2</v>
      </c>
    </row>
    <row r="457" spans="149:158" ht="15" thickBot="1" x14ac:dyDescent="0.35">
      <c r="ES457" s="4" t="s">
        <v>2179</v>
      </c>
      <c r="ET457" s="4" t="str">
        <f t="shared" si="0"/>
        <v>PeerToPeerSaleAll:10</v>
      </c>
      <c r="EU457" s="4" t="s">
        <v>6922</v>
      </c>
      <c r="EV457" s="4">
        <v>10</v>
      </c>
      <c r="EW457" s="107">
        <v>4</v>
      </c>
      <c r="EX457" s="113" t="s">
        <v>2165</v>
      </c>
      <c r="EY457" s="248">
        <f t="shared" si="26"/>
        <v>6</v>
      </c>
      <c r="EZ457" s="103">
        <f t="shared" si="32"/>
        <v>0.15</v>
      </c>
      <c r="FA457" s="250">
        <f t="shared" si="28"/>
        <v>10521</v>
      </c>
      <c r="FB457" s="105">
        <f t="shared" si="33"/>
        <v>0.15758020549381421</v>
      </c>
    </row>
    <row r="458" spans="149:158" ht="15" thickBot="1" x14ac:dyDescent="0.35">
      <c r="ES458" s="4" t="s">
        <v>2179</v>
      </c>
      <c r="ET458" s="4" t="str">
        <f t="shared" si="0"/>
        <v>PeerToPeerSaleAll:5</v>
      </c>
      <c r="EU458" s="4" t="s">
        <v>6922</v>
      </c>
      <c r="EV458" s="4">
        <v>5</v>
      </c>
      <c r="EW458" s="107">
        <v>5</v>
      </c>
      <c r="EX458" s="113" t="s">
        <v>2166</v>
      </c>
      <c r="EY458" s="248">
        <f t="shared" si="26"/>
        <v>13</v>
      </c>
      <c r="EZ458" s="103">
        <f t="shared" si="32"/>
        <v>0.32500000000000001</v>
      </c>
      <c r="FA458" s="250">
        <f t="shared" si="28"/>
        <v>22547</v>
      </c>
      <c r="FB458" s="105">
        <f t="shared" si="33"/>
        <v>0.33770182428182011</v>
      </c>
    </row>
    <row r="459" spans="149:158" ht="15" thickBot="1" x14ac:dyDescent="0.35">
      <c r="ES459" s="4" t="s">
        <v>2179</v>
      </c>
      <c r="ET459" s="4" t="str">
        <f t="shared" si="0"/>
        <v>PeerToPeerSaleAll:0</v>
      </c>
      <c r="EU459" s="4" t="s">
        <v>6922</v>
      </c>
      <c r="EV459" s="4">
        <v>0</v>
      </c>
      <c r="EW459" s="107">
        <v>6</v>
      </c>
      <c r="EX459" s="113" t="s">
        <v>2167</v>
      </c>
      <c r="EY459" s="248">
        <f t="shared" si="26"/>
        <v>13</v>
      </c>
      <c r="EZ459" s="103">
        <f t="shared" si="32"/>
        <v>0.32500000000000001</v>
      </c>
      <c r="FA459" s="250">
        <f t="shared" si="28"/>
        <v>20944</v>
      </c>
      <c r="FB459" s="105">
        <f t="shared" si="33"/>
        <v>0.3136925980289369</v>
      </c>
    </row>
    <row r="460" spans="149:158" ht="15" thickBot="1" x14ac:dyDescent="0.35">
      <c r="ES460" s="4"/>
      <c r="ET460" s="4" t="str">
        <f t="shared" si="0"/>
        <v>:-98</v>
      </c>
      <c r="EU460" s="4"/>
      <c r="EV460" s="4">
        <v>-98</v>
      </c>
      <c r="EW460" s="107">
        <v>-98</v>
      </c>
      <c r="EX460" s="113" t="s">
        <v>2168</v>
      </c>
      <c r="EY460" s="248">
        <f t="shared" si="26"/>
        <v>1</v>
      </c>
      <c r="EZ460" s="249"/>
      <c r="FA460" s="250">
        <f t="shared" si="28"/>
        <v>1747</v>
      </c>
      <c r="FB460" s="251"/>
    </row>
    <row r="461" spans="149:158" ht="15" thickBot="1" x14ac:dyDescent="0.35">
      <c r="ES461" s="4"/>
      <c r="ET461" s="4" t="str">
        <f t="shared" si="0"/>
        <v>:-99</v>
      </c>
      <c r="EU461" s="4"/>
      <c r="EV461" s="4">
        <v>-99</v>
      </c>
      <c r="EW461" s="107">
        <v>-99</v>
      </c>
      <c r="EX461" s="113" t="s">
        <v>2169</v>
      </c>
      <c r="EY461" s="252">
        <f t="shared" si="26"/>
        <v>0</v>
      </c>
      <c r="EZ461" s="253"/>
      <c r="FA461" s="254">
        <f t="shared" si="28"/>
        <v>0</v>
      </c>
      <c r="FB461" s="255"/>
    </row>
    <row r="462" spans="149:158" ht="15" thickBot="1" x14ac:dyDescent="0.35">
      <c r="ES462" s="4" t="s">
        <v>2179</v>
      </c>
      <c r="ET462" s="4" t="str">
        <f t="shared" ref="ET462:ET541" si="34">EU462&amp;":"&amp;EV462</f>
        <v>PeerToPeerAllAll:30</v>
      </c>
      <c r="EU462" s="4" t="s">
        <v>6925</v>
      </c>
      <c r="EV462" s="4">
        <v>30</v>
      </c>
      <c r="EW462" s="100">
        <v>1</v>
      </c>
      <c r="EX462" s="269" t="s">
        <v>2162</v>
      </c>
      <c r="EY462" s="246">
        <f>EY454+EY438</f>
        <v>1</v>
      </c>
      <c r="EZ462" s="103">
        <f t="shared" ref="EZ462:EZ467" si="35">EY462/SUMIF($EU$390:$EU$1027,$EU462,EY$390:EY$1027)</f>
        <v>8.8495575221238937E-3</v>
      </c>
      <c r="FA462" s="247">
        <f t="shared" ref="FA462:FA469" si="36">FA454+FA438</f>
        <v>2522</v>
      </c>
      <c r="FB462" s="105">
        <f t="shared" ref="FB462:FB467" si="37">FA462/SUMIF($EU$390:$EU$1027,$EU462,FA$390:FA$1027)</f>
        <v>1.4439317080990714E-2</v>
      </c>
    </row>
    <row r="463" spans="149:158" ht="15" thickBot="1" x14ac:dyDescent="0.35">
      <c r="ES463" s="4" t="s">
        <v>2179</v>
      </c>
      <c r="ET463" s="4" t="str">
        <f t="shared" si="34"/>
        <v>PeerToPeerAllAll:20</v>
      </c>
      <c r="EU463" s="4" t="s">
        <v>6925</v>
      </c>
      <c r="EV463" s="4">
        <v>20</v>
      </c>
      <c r="EW463" s="107">
        <v>2</v>
      </c>
      <c r="EX463" s="113" t="s">
        <v>2163</v>
      </c>
      <c r="EY463" s="248">
        <f t="shared" ref="EY463:EY469" si="38">EY455+EY439</f>
        <v>9</v>
      </c>
      <c r="EZ463" s="103">
        <f t="shared" si="35"/>
        <v>7.9646017699115043E-2</v>
      </c>
      <c r="FA463" s="250">
        <f t="shared" si="36"/>
        <v>14166</v>
      </c>
      <c r="FB463" s="105">
        <f t="shared" si="37"/>
        <v>8.1105220368483125E-2</v>
      </c>
    </row>
    <row r="464" spans="149:158" ht="15" thickBot="1" x14ac:dyDescent="0.35">
      <c r="ES464" s="4" t="s">
        <v>2179</v>
      </c>
      <c r="ET464" s="4" t="str">
        <f t="shared" si="34"/>
        <v>PeerToPeerAllAll:15</v>
      </c>
      <c r="EU464" s="4" t="s">
        <v>6925</v>
      </c>
      <c r="EV464" s="4">
        <v>15</v>
      </c>
      <c r="EW464" s="107">
        <v>3</v>
      </c>
      <c r="EX464" s="113" t="s">
        <v>2164</v>
      </c>
      <c r="EY464" s="248">
        <f t="shared" si="38"/>
        <v>11</v>
      </c>
      <c r="EZ464" s="103">
        <f t="shared" si="35"/>
        <v>9.7345132743362831E-2</v>
      </c>
      <c r="FA464" s="250">
        <f t="shared" si="36"/>
        <v>14865</v>
      </c>
      <c r="FB464" s="105">
        <f t="shared" si="37"/>
        <v>8.5107235689503152E-2</v>
      </c>
    </row>
    <row r="465" spans="149:158" ht="15" thickBot="1" x14ac:dyDescent="0.35">
      <c r="ES465" s="4" t="s">
        <v>2179</v>
      </c>
      <c r="ET465" s="4" t="str">
        <f t="shared" si="34"/>
        <v>PeerToPeerAllAll:10</v>
      </c>
      <c r="EU465" s="4" t="s">
        <v>6925</v>
      </c>
      <c r="EV465" s="4">
        <v>10</v>
      </c>
      <c r="EW465" s="107">
        <v>4</v>
      </c>
      <c r="EX465" s="113" t="s">
        <v>2165</v>
      </c>
      <c r="EY465" s="248">
        <f t="shared" si="38"/>
        <v>23</v>
      </c>
      <c r="EZ465" s="103">
        <f t="shared" si="35"/>
        <v>0.20353982300884957</v>
      </c>
      <c r="FA465" s="250">
        <f t="shared" si="36"/>
        <v>38671</v>
      </c>
      <c r="FB465" s="105">
        <f t="shared" si="37"/>
        <v>0.22140477035645992</v>
      </c>
    </row>
    <row r="466" spans="149:158" ht="15" thickBot="1" x14ac:dyDescent="0.35">
      <c r="ES466" s="4" t="s">
        <v>2179</v>
      </c>
      <c r="ET466" s="4" t="str">
        <f t="shared" si="34"/>
        <v>PeerToPeerAllAll:5</v>
      </c>
      <c r="EU466" s="4" t="s">
        <v>6925</v>
      </c>
      <c r="EV466" s="4">
        <v>5</v>
      </c>
      <c r="EW466" s="107">
        <v>5</v>
      </c>
      <c r="EX466" s="113" t="s">
        <v>2166</v>
      </c>
      <c r="EY466" s="248">
        <f t="shared" si="38"/>
        <v>46</v>
      </c>
      <c r="EZ466" s="103">
        <f t="shared" si="35"/>
        <v>0.40707964601769914</v>
      </c>
      <c r="FA466" s="250">
        <f t="shared" si="36"/>
        <v>68067</v>
      </c>
      <c r="FB466" s="105">
        <f t="shared" si="37"/>
        <v>0.38970697690396311</v>
      </c>
    </row>
    <row r="467" spans="149:158" ht="15" thickBot="1" x14ac:dyDescent="0.35">
      <c r="ES467" s="4" t="s">
        <v>2179</v>
      </c>
      <c r="ET467" s="4" t="str">
        <f t="shared" si="34"/>
        <v>PeerToPeerAllAll:0</v>
      </c>
      <c r="EU467" s="4" t="s">
        <v>6925</v>
      </c>
      <c r="EV467" s="4">
        <v>0</v>
      </c>
      <c r="EW467" s="107">
        <v>6</v>
      </c>
      <c r="EX467" s="113" t="s">
        <v>2167</v>
      </c>
      <c r="EY467" s="248">
        <f t="shared" si="38"/>
        <v>23</v>
      </c>
      <c r="EZ467" s="103">
        <f t="shared" si="35"/>
        <v>0.20353982300884957</v>
      </c>
      <c r="FA467" s="250">
        <f t="shared" si="36"/>
        <v>36371</v>
      </c>
      <c r="FB467" s="105">
        <f t="shared" si="37"/>
        <v>0.20823647960060002</v>
      </c>
    </row>
    <row r="468" spans="149:158" ht="15" thickBot="1" x14ac:dyDescent="0.35">
      <c r="ES468" s="4"/>
      <c r="ET468" s="4" t="str">
        <f t="shared" si="34"/>
        <v>:-98</v>
      </c>
      <c r="EU468" s="4"/>
      <c r="EV468" s="4">
        <v>-98</v>
      </c>
      <c r="EW468" s="107">
        <v>-98</v>
      </c>
      <c r="EX468" s="113" t="s">
        <v>2168</v>
      </c>
      <c r="EY468" s="248">
        <f t="shared" si="38"/>
        <v>7</v>
      </c>
      <c r="EZ468" s="256"/>
      <c r="FA468" s="250">
        <f t="shared" si="36"/>
        <v>11969</v>
      </c>
      <c r="FB468" s="251"/>
    </row>
    <row r="469" spans="149:158" ht="15" thickBot="1" x14ac:dyDescent="0.35">
      <c r="ES469" s="4"/>
      <c r="ET469" s="4" t="str">
        <f t="shared" si="34"/>
        <v>:-99</v>
      </c>
      <c r="EU469" s="4"/>
      <c r="EV469" s="4">
        <v>-99</v>
      </c>
      <c r="EW469" s="107">
        <v>-99</v>
      </c>
      <c r="EX469" s="113" t="s">
        <v>2169</v>
      </c>
      <c r="EY469" s="252">
        <f t="shared" si="38"/>
        <v>0</v>
      </c>
      <c r="EZ469" s="257"/>
      <c r="FA469" s="254">
        <f t="shared" si="36"/>
        <v>0</v>
      </c>
      <c r="FB469" s="255"/>
    </row>
    <row r="470" spans="149:158" ht="15" thickBot="1" x14ac:dyDescent="0.35">
      <c r="ES470" s="4" t="s">
        <v>2181</v>
      </c>
      <c r="ET470" s="4" t="str">
        <f t="shared" si="34"/>
        <v>RetailAll:30</v>
      </c>
      <c r="EU470" s="4" t="s">
        <v>6923</v>
      </c>
      <c r="EV470" s="4">
        <v>30</v>
      </c>
      <c r="EW470" s="100">
        <v>1</v>
      </c>
      <c r="EX470" s="272" t="s">
        <v>2162</v>
      </c>
      <c r="EY470" s="246">
        <f t="shared" ref="EY470:EY485" si="39">EY526+EY582</f>
        <v>1</v>
      </c>
      <c r="EZ470" s="103">
        <f t="shared" ref="EZ470:EZ475" si="40">EY470/SUMIF($EU$390:$EU$1027,$EU470,EY$390:EY$1027)</f>
        <v>0.1111111111111111</v>
      </c>
      <c r="FA470" s="247">
        <f t="shared" ref="FA470:FA485" si="41">FA526+FA582</f>
        <v>1286</v>
      </c>
      <c r="FB470" s="105">
        <f t="shared" ref="FB470:FB475" si="42">FA470/SUMIF($EU$390:$EU$1027,$EU470,FA$390:FA$1027)</f>
        <v>8.4705572388354633E-2</v>
      </c>
    </row>
    <row r="471" spans="149:158" ht="15" thickBot="1" x14ac:dyDescent="0.35">
      <c r="ES471" s="4" t="s">
        <v>2181</v>
      </c>
      <c r="ET471" s="4" t="str">
        <f t="shared" si="34"/>
        <v>RetailAll:20</v>
      </c>
      <c r="EU471" s="4" t="s">
        <v>6923</v>
      </c>
      <c r="EV471" s="4">
        <v>20</v>
      </c>
      <c r="EW471" s="107">
        <v>2</v>
      </c>
      <c r="EX471" s="113" t="s">
        <v>2163</v>
      </c>
      <c r="EY471" s="248">
        <f t="shared" si="39"/>
        <v>1</v>
      </c>
      <c r="EZ471" s="103">
        <f t="shared" si="40"/>
        <v>0.1111111111111111</v>
      </c>
      <c r="FA471" s="250">
        <f t="shared" si="41"/>
        <v>1945</v>
      </c>
      <c r="FB471" s="105">
        <f t="shared" si="42"/>
        <v>0.1281122381767883</v>
      </c>
    </row>
    <row r="472" spans="149:158" ht="15" thickBot="1" x14ac:dyDescent="0.35">
      <c r="ES472" s="4" t="s">
        <v>2181</v>
      </c>
      <c r="ET472" s="4" t="str">
        <f t="shared" si="34"/>
        <v>RetailAll:15</v>
      </c>
      <c r="EU472" s="4" t="s">
        <v>6923</v>
      </c>
      <c r="EV472" s="4">
        <v>15</v>
      </c>
      <c r="EW472" s="107">
        <v>3</v>
      </c>
      <c r="EX472" s="113" t="s">
        <v>2164</v>
      </c>
      <c r="EY472" s="248">
        <f t="shared" si="39"/>
        <v>0</v>
      </c>
      <c r="EZ472" s="103">
        <f t="shared" si="40"/>
        <v>0</v>
      </c>
      <c r="FA472" s="250">
        <f t="shared" si="41"/>
        <v>0</v>
      </c>
      <c r="FB472" s="105">
        <f t="shared" si="42"/>
        <v>0</v>
      </c>
    </row>
    <row r="473" spans="149:158" ht="15" thickBot="1" x14ac:dyDescent="0.35">
      <c r="ES473" s="4" t="s">
        <v>2181</v>
      </c>
      <c r="ET473" s="4" t="str">
        <f t="shared" si="34"/>
        <v>RetailAll:10</v>
      </c>
      <c r="EU473" s="4" t="s">
        <v>6923</v>
      </c>
      <c r="EV473" s="4">
        <v>10</v>
      </c>
      <c r="EW473" s="107">
        <v>4</v>
      </c>
      <c r="EX473" s="113" t="s">
        <v>2165</v>
      </c>
      <c r="EY473" s="248">
        <f t="shared" si="39"/>
        <v>3</v>
      </c>
      <c r="EZ473" s="103">
        <f t="shared" si="40"/>
        <v>0.33333333333333331</v>
      </c>
      <c r="FA473" s="250">
        <f t="shared" si="41"/>
        <v>4517</v>
      </c>
      <c r="FB473" s="105">
        <f t="shared" si="42"/>
        <v>0.29752338295349756</v>
      </c>
    </row>
    <row r="474" spans="149:158" ht="15" thickBot="1" x14ac:dyDescent="0.35">
      <c r="ES474" s="4" t="s">
        <v>2181</v>
      </c>
      <c r="ET474" s="4" t="str">
        <f t="shared" si="34"/>
        <v>RetailAll:5</v>
      </c>
      <c r="EU474" s="4" t="s">
        <v>6923</v>
      </c>
      <c r="EV474" s="4">
        <v>5</v>
      </c>
      <c r="EW474" s="107">
        <v>5</v>
      </c>
      <c r="EX474" s="113" t="s">
        <v>2166</v>
      </c>
      <c r="EY474" s="248">
        <f t="shared" si="39"/>
        <v>4</v>
      </c>
      <c r="EZ474" s="103">
        <f t="shared" si="40"/>
        <v>0.44444444444444442</v>
      </c>
      <c r="FA474" s="250">
        <f t="shared" si="41"/>
        <v>7434</v>
      </c>
      <c r="FB474" s="105">
        <f t="shared" si="42"/>
        <v>0.48965880648135951</v>
      </c>
    </row>
    <row r="475" spans="149:158" ht="15" thickBot="1" x14ac:dyDescent="0.35">
      <c r="ES475" s="4" t="s">
        <v>2181</v>
      </c>
      <c r="ET475" s="4" t="str">
        <f t="shared" si="34"/>
        <v>RetailAll:0</v>
      </c>
      <c r="EU475" s="4" t="s">
        <v>6923</v>
      </c>
      <c r="EV475" s="4">
        <v>0</v>
      </c>
      <c r="EW475" s="107">
        <v>6</v>
      </c>
      <c r="EX475" s="113" t="s">
        <v>2167</v>
      </c>
      <c r="EY475" s="248">
        <f t="shared" si="39"/>
        <v>0</v>
      </c>
      <c r="EZ475" s="103">
        <f t="shared" si="40"/>
        <v>0</v>
      </c>
      <c r="FA475" s="250">
        <f t="shared" si="41"/>
        <v>0</v>
      </c>
      <c r="FB475" s="105">
        <f t="shared" si="42"/>
        <v>0</v>
      </c>
    </row>
    <row r="476" spans="149:158" ht="15" thickBot="1" x14ac:dyDescent="0.35">
      <c r="ES476" s="4"/>
      <c r="ET476" s="4" t="str">
        <f t="shared" si="34"/>
        <v>:-98</v>
      </c>
      <c r="EU476" s="4"/>
      <c r="EV476" s="4">
        <v>-98</v>
      </c>
      <c r="EW476" s="107">
        <v>-98</v>
      </c>
      <c r="EX476" s="113" t="s">
        <v>2168</v>
      </c>
      <c r="EY476" s="248">
        <f t="shared" si="39"/>
        <v>0</v>
      </c>
      <c r="EZ476" s="249"/>
      <c r="FA476" s="250">
        <f t="shared" si="41"/>
        <v>0</v>
      </c>
      <c r="FB476" s="251"/>
    </row>
    <row r="477" spans="149:158" ht="15" thickBot="1" x14ac:dyDescent="0.35">
      <c r="ES477" s="4"/>
      <c r="ET477" s="4" t="str">
        <f t="shared" si="34"/>
        <v>:-99</v>
      </c>
      <c r="EU477" s="4"/>
      <c r="EV477" s="4">
        <v>-99</v>
      </c>
      <c r="EW477" s="107">
        <v>-99</v>
      </c>
      <c r="EX477" s="113" t="s">
        <v>2169</v>
      </c>
      <c r="EY477" s="252">
        <f t="shared" si="39"/>
        <v>0</v>
      </c>
      <c r="EZ477" s="253"/>
      <c r="FA477" s="254">
        <f t="shared" si="41"/>
        <v>0</v>
      </c>
      <c r="FB477" s="255"/>
    </row>
    <row r="478" spans="149:158" ht="15" thickBot="1" x14ac:dyDescent="0.35">
      <c r="ES478" s="4" t="s">
        <v>2181</v>
      </c>
      <c r="ET478" s="4" t="str">
        <f t="shared" si="34"/>
        <v>OtherAll:30</v>
      </c>
      <c r="EU478" s="4" t="s">
        <v>6924</v>
      </c>
      <c r="EV478" s="4">
        <v>30</v>
      </c>
      <c r="EW478" s="100">
        <v>1</v>
      </c>
      <c r="EX478" s="269" t="s">
        <v>2162</v>
      </c>
      <c r="EY478" s="256">
        <f t="shared" si="39"/>
        <v>3</v>
      </c>
      <c r="EZ478" s="103">
        <f t="shared" ref="EZ478:EZ483" si="43">EY478/SUMIF($EU$390:$EU$1027,$EU478,EY$390:EY$1027)</f>
        <v>3.0927835051546393E-2</v>
      </c>
      <c r="FA478" s="250">
        <f t="shared" si="41"/>
        <v>5048</v>
      </c>
      <c r="FB478" s="105">
        <f t="shared" ref="FB478:FB483" si="44">FA478/SUMIF($EU$390:$EU$1027,$EU478,FA$390:FA$1027)</f>
        <v>3.2890921766779387E-2</v>
      </c>
    </row>
    <row r="479" spans="149:158" ht="15" thickBot="1" x14ac:dyDescent="0.35">
      <c r="ES479" s="4" t="s">
        <v>2181</v>
      </c>
      <c r="ET479" s="4" t="str">
        <f t="shared" si="34"/>
        <v>OtherAll:20</v>
      </c>
      <c r="EU479" s="4" t="s">
        <v>6924</v>
      </c>
      <c r="EV479" s="4">
        <v>20</v>
      </c>
      <c r="EW479" s="107">
        <v>2</v>
      </c>
      <c r="EX479" s="113" t="s">
        <v>2163</v>
      </c>
      <c r="EY479" s="256">
        <f t="shared" si="39"/>
        <v>14</v>
      </c>
      <c r="EZ479" s="103">
        <f t="shared" si="43"/>
        <v>0.14432989690721648</v>
      </c>
      <c r="FA479" s="250">
        <f t="shared" si="41"/>
        <v>21104</v>
      </c>
      <c r="FB479" s="105">
        <f t="shared" si="44"/>
        <v>0.13750594551626627</v>
      </c>
    </row>
    <row r="480" spans="149:158" ht="15" thickBot="1" x14ac:dyDescent="0.35">
      <c r="ES480" s="4" t="s">
        <v>2181</v>
      </c>
      <c r="ET480" s="4" t="str">
        <f t="shared" si="34"/>
        <v>OtherAll:15</v>
      </c>
      <c r="EU480" s="4" t="s">
        <v>6924</v>
      </c>
      <c r="EV480" s="4">
        <v>15</v>
      </c>
      <c r="EW480" s="107">
        <v>3</v>
      </c>
      <c r="EX480" s="113" t="s">
        <v>2164</v>
      </c>
      <c r="EY480" s="256">
        <f t="shared" si="39"/>
        <v>16</v>
      </c>
      <c r="EZ480" s="103">
        <f t="shared" si="43"/>
        <v>0.16494845360824742</v>
      </c>
      <c r="FA480" s="250">
        <f t="shared" si="41"/>
        <v>25646</v>
      </c>
      <c r="FB480" s="105">
        <f t="shared" si="44"/>
        <v>0.16709995634525043</v>
      </c>
    </row>
    <row r="481" spans="148:158" ht="15" thickBot="1" x14ac:dyDescent="0.35">
      <c r="ES481" s="4" t="s">
        <v>2181</v>
      </c>
      <c r="ET481" s="4" t="str">
        <f t="shared" si="34"/>
        <v>OtherAll:10</v>
      </c>
      <c r="EU481" s="4" t="s">
        <v>6924</v>
      </c>
      <c r="EV481" s="4">
        <v>10</v>
      </c>
      <c r="EW481" s="107">
        <v>4</v>
      </c>
      <c r="EX481" s="113" t="s">
        <v>2165</v>
      </c>
      <c r="EY481" s="256">
        <f t="shared" si="39"/>
        <v>32</v>
      </c>
      <c r="EZ481" s="103">
        <f t="shared" si="43"/>
        <v>0.32989690721649484</v>
      </c>
      <c r="FA481" s="250">
        <f t="shared" si="41"/>
        <v>50906</v>
      </c>
      <c r="FB481" s="105">
        <f t="shared" si="44"/>
        <v>0.33168487786443573</v>
      </c>
    </row>
    <row r="482" spans="148:158" ht="15" thickBot="1" x14ac:dyDescent="0.35">
      <c r="ES482" s="4" t="s">
        <v>2181</v>
      </c>
      <c r="ET482" s="4" t="str">
        <f t="shared" si="34"/>
        <v>OtherAll:5</v>
      </c>
      <c r="EU482" s="4" t="s">
        <v>6924</v>
      </c>
      <c r="EV482" s="4">
        <v>5</v>
      </c>
      <c r="EW482" s="107">
        <v>5</v>
      </c>
      <c r="EX482" s="113" t="s">
        <v>2166</v>
      </c>
      <c r="EY482" s="256">
        <f t="shared" si="39"/>
        <v>23</v>
      </c>
      <c r="EZ482" s="103">
        <f t="shared" si="43"/>
        <v>0.23711340206185566</v>
      </c>
      <c r="FA482" s="250">
        <f t="shared" si="41"/>
        <v>37039</v>
      </c>
      <c r="FB482" s="105">
        <f t="shared" si="44"/>
        <v>0.24133257751975867</v>
      </c>
    </row>
    <row r="483" spans="148:158" ht="15" thickBot="1" x14ac:dyDescent="0.35">
      <c r="ES483" s="4" t="s">
        <v>2181</v>
      </c>
      <c r="ET483" s="4" t="str">
        <f t="shared" si="34"/>
        <v>OtherAll:0</v>
      </c>
      <c r="EU483" s="4" t="s">
        <v>6924</v>
      </c>
      <c r="EV483" s="4">
        <v>0</v>
      </c>
      <c r="EW483" s="107">
        <v>6</v>
      </c>
      <c r="EX483" s="113" t="s">
        <v>2167</v>
      </c>
      <c r="EY483" s="256">
        <f t="shared" si="39"/>
        <v>9</v>
      </c>
      <c r="EZ483" s="103">
        <f t="shared" si="43"/>
        <v>9.2783505154639179E-2</v>
      </c>
      <c r="FA483" s="250">
        <f t="shared" si="41"/>
        <v>13734</v>
      </c>
      <c r="FB483" s="105">
        <f t="shared" si="44"/>
        <v>8.9485720987509523E-2</v>
      </c>
    </row>
    <row r="484" spans="148:158" ht="15" thickBot="1" x14ac:dyDescent="0.35">
      <c r="ES484" s="4"/>
      <c r="ET484" s="4" t="str">
        <f t="shared" si="34"/>
        <v>:-98</v>
      </c>
      <c r="EU484" s="4"/>
      <c r="EV484" s="4">
        <v>-98</v>
      </c>
      <c r="EW484" s="107">
        <v>-98</v>
      </c>
      <c r="EX484" s="113" t="s">
        <v>2168</v>
      </c>
      <c r="EY484" s="256">
        <f t="shared" si="39"/>
        <v>7</v>
      </c>
      <c r="EZ484" s="249"/>
      <c r="FA484" s="250">
        <f t="shared" si="41"/>
        <v>12741</v>
      </c>
      <c r="FB484" s="251"/>
    </row>
    <row r="485" spans="148:158" ht="15" thickBot="1" x14ac:dyDescent="0.35">
      <c r="ES485" s="4"/>
      <c r="ET485" s="4" t="str">
        <f t="shared" si="34"/>
        <v>:-99</v>
      </c>
      <c r="EU485" s="4"/>
      <c r="EV485" s="4">
        <v>-99</v>
      </c>
      <c r="EW485" s="107">
        <v>-99</v>
      </c>
      <c r="EX485" s="113" t="s">
        <v>2169</v>
      </c>
      <c r="EY485" s="252">
        <f t="shared" si="39"/>
        <v>0</v>
      </c>
      <c r="EZ485" s="245"/>
      <c r="FA485" s="254">
        <f t="shared" si="41"/>
        <v>0</v>
      </c>
      <c r="FB485" s="255"/>
    </row>
    <row r="486" spans="148:158" ht="15" thickBot="1" x14ac:dyDescent="0.35">
      <c r="ER486" t="s">
        <v>204</v>
      </c>
      <c r="ES486" s="4" t="s">
        <v>2178</v>
      </c>
      <c r="ET486" s="4" t="str">
        <f t="shared" ref="ET486:ET493" si="45">EU486&amp;":"&amp;EV486</f>
        <v>AllTrnsfrRefrig:30</v>
      </c>
      <c r="EU486" s="4" t="s">
        <v>6935</v>
      </c>
      <c r="EV486" s="4">
        <v>30</v>
      </c>
      <c r="EW486" s="100">
        <v>1</v>
      </c>
      <c r="EX486" s="269" t="s">
        <v>2162</v>
      </c>
      <c r="EY486" s="256">
        <f>EY518+EY526</f>
        <v>2</v>
      </c>
      <c r="EZ486" s="103">
        <f t="shared" ref="EZ486:EZ491" si="46">EY486/SUMIF($EU$390:$EU$1027,$EU486,EY$390:EY$1027)</f>
        <v>2.2988505747126436E-2</v>
      </c>
      <c r="FA486" s="250">
        <f t="shared" ref="FA486:FA493" si="47">FA518+FA526</f>
        <v>3808</v>
      </c>
      <c r="FB486" s="105">
        <f t="shared" ref="FB486:FB491" si="48">FA486/SUMIF($EU$390:$EU$1027,$EU486,FA$390:FA$1027)</f>
        <v>2.6462085835001113E-2</v>
      </c>
    </row>
    <row r="487" spans="148:158" ht="15" thickBot="1" x14ac:dyDescent="0.35">
      <c r="ER487" t="s">
        <v>204</v>
      </c>
      <c r="ES487" s="4" t="s">
        <v>2178</v>
      </c>
      <c r="ET487" s="4" t="str">
        <f t="shared" si="45"/>
        <v>AllTrnsfrRefrig:20</v>
      </c>
      <c r="EU487" s="4" t="s">
        <v>6935</v>
      </c>
      <c r="EV487" s="4">
        <v>20</v>
      </c>
      <c r="EW487" s="107">
        <v>2</v>
      </c>
      <c r="EX487" s="113" t="s">
        <v>2163</v>
      </c>
      <c r="EY487" s="256">
        <f t="shared" ref="EY487:EY493" si="49">EY519+EY527</f>
        <v>6</v>
      </c>
      <c r="EZ487" s="103">
        <f t="shared" si="46"/>
        <v>6.8965517241379309E-2</v>
      </c>
      <c r="FA487" s="250">
        <f t="shared" si="47"/>
        <v>10262</v>
      </c>
      <c r="FB487" s="105">
        <f t="shared" si="48"/>
        <v>7.1311429842116969E-2</v>
      </c>
    </row>
    <row r="488" spans="148:158" ht="15" thickBot="1" x14ac:dyDescent="0.35">
      <c r="ER488" t="s">
        <v>204</v>
      </c>
      <c r="ES488" s="4" t="s">
        <v>2178</v>
      </c>
      <c r="ET488" s="4" t="str">
        <f t="shared" si="45"/>
        <v>AllTrnsfrRefrig:15</v>
      </c>
      <c r="EU488" s="4" t="s">
        <v>6935</v>
      </c>
      <c r="EV488" s="4">
        <v>15</v>
      </c>
      <c r="EW488" s="107">
        <v>3</v>
      </c>
      <c r="EX488" s="113" t="s">
        <v>2164</v>
      </c>
      <c r="EY488" s="256">
        <f t="shared" si="49"/>
        <v>7</v>
      </c>
      <c r="EZ488" s="103">
        <f t="shared" si="46"/>
        <v>8.0459770114942528E-2</v>
      </c>
      <c r="FA488" s="250">
        <f t="shared" si="47"/>
        <v>9737</v>
      </c>
      <c r="FB488" s="105">
        <f t="shared" si="48"/>
        <v>6.7663164331776743E-2</v>
      </c>
    </row>
    <row r="489" spans="148:158" ht="15" thickBot="1" x14ac:dyDescent="0.35">
      <c r="ER489" t="s">
        <v>204</v>
      </c>
      <c r="ES489" s="4" t="s">
        <v>2178</v>
      </c>
      <c r="ET489" s="4" t="str">
        <f t="shared" si="45"/>
        <v>AllTrnsfrRefrig:10</v>
      </c>
      <c r="EU489" s="4" t="s">
        <v>6935</v>
      </c>
      <c r="EV489" s="4">
        <v>10</v>
      </c>
      <c r="EW489" s="107">
        <v>4</v>
      </c>
      <c r="EX489" s="113" t="s">
        <v>2165</v>
      </c>
      <c r="EY489" s="256">
        <f t="shared" si="49"/>
        <v>19</v>
      </c>
      <c r="EZ489" s="103">
        <f t="shared" si="46"/>
        <v>0.21839080459770116</v>
      </c>
      <c r="FA489" s="250">
        <f t="shared" si="47"/>
        <v>30310</v>
      </c>
      <c r="FB489" s="105">
        <f t="shared" si="48"/>
        <v>0.21062652879697577</v>
      </c>
    </row>
    <row r="490" spans="148:158" ht="15" thickBot="1" x14ac:dyDescent="0.35">
      <c r="ER490" t="s">
        <v>204</v>
      </c>
      <c r="ES490" s="4" t="s">
        <v>2178</v>
      </c>
      <c r="ET490" s="4" t="str">
        <f t="shared" si="45"/>
        <v>AllTrnsfrRefrig:5</v>
      </c>
      <c r="EU490" s="4" t="s">
        <v>6935</v>
      </c>
      <c r="EV490" s="4">
        <v>5</v>
      </c>
      <c r="EW490" s="107">
        <v>5</v>
      </c>
      <c r="EX490" s="113" t="s">
        <v>2166</v>
      </c>
      <c r="EY490" s="256">
        <f t="shared" si="49"/>
        <v>34</v>
      </c>
      <c r="EZ490" s="103">
        <f t="shared" si="46"/>
        <v>0.39080459770114945</v>
      </c>
      <c r="FA490" s="250">
        <f t="shared" si="47"/>
        <v>59020</v>
      </c>
      <c r="FB490" s="105">
        <f t="shared" si="48"/>
        <v>0.41013453413386702</v>
      </c>
    </row>
    <row r="491" spans="148:158" ht="15" thickBot="1" x14ac:dyDescent="0.35">
      <c r="ER491" t="s">
        <v>204</v>
      </c>
      <c r="ES491" s="4" t="s">
        <v>2178</v>
      </c>
      <c r="ET491" s="4" t="str">
        <f t="shared" si="45"/>
        <v>AllTrnsfrRefrig:0</v>
      </c>
      <c r="EU491" s="4" t="s">
        <v>6935</v>
      </c>
      <c r="EV491" s="4">
        <v>0</v>
      </c>
      <c r="EW491" s="107">
        <v>6</v>
      </c>
      <c r="EX491" s="113" t="s">
        <v>2167</v>
      </c>
      <c r="EY491" s="256">
        <f t="shared" si="49"/>
        <v>19</v>
      </c>
      <c r="EZ491" s="103">
        <f t="shared" si="46"/>
        <v>0.21839080459770116</v>
      </c>
      <c r="FA491" s="250">
        <f t="shared" si="47"/>
        <v>30767</v>
      </c>
      <c r="FB491" s="105">
        <f t="shared" si="48"/>
        <v>0.2138022570602624</v>
      </c>
    </row>
    <row r="492" spans="148:158" ht="15" thickBot="1" x14ac:dyDescent="0.35">
      <c r="ER492" t="s">
        <v>204</v>
      </c>
      <c r="ES492" s="4"/>
      <c r="ET492" s="4" t="str">
        <f t="shared" si="45"/>
        <v>:-98</v>
      </c>
      <c r="EU492" s="4"/>
      <c r="EV492" s="4">
        <v>-98</v>
      </c>
      <c r="EW492" s="107">
        <v>-98</v>
      </c>
      <c r="EX492" s="113" t="s">
        <v>2168</v>
      </c>
      <c r="EY492" s="256">
        <f t="shared" si="49"/>
        <v>5</v>
      </c>
      <c r="EZ492" s="249"/>
      <c r="FA492" s="250">
        <f t="shared" si="47"/>
        <v>8936</v>
      </c>
      <c r="FB492" s="251"/>
    </row>
    <row r="493" spans="148:158" ht="15" thickBot="1" x14ac:dyDescent="0.35">
      <c r="ER493" t="s">
        <v>204</v>
      </c>
      <c r="ES493" s="4"/>
      <c r="ET493" s="4" t="str">
        <f t="shared" si="45"/>
        <v>:-99</v>
      </c>
      <c r="EU493" s="4"/>
      <c r="EV493" s="4">
        <v>-99</v>
      </c>
      <c r="EW493" s="107">
        <v>-99</v>
      </c>
      <c r="EX493" s="113" t="s">
        <v>2169</v>
      </c>
      <c r="EY493" s="252">
        <f t="shared" si="49"/>
        <v>0</v>
      </c>
      <c r="EZ493" s="253"/>
      <c r="FA493" s="254">
        <f t="shared" si="47"/>
        <v>0</v>
      </c>
      <c r="FB493" s="255"/>
    </row>
    <row r="494" spans="148:158" ht="15" thickBot="1" x14ac:dyDescent="0.35">
      <c r="ER494" t="s">
        <v>204</v>
      </c>
      <c r="ES494" s="4" t="s">
        <v>6937</v>
      </c>
      <c r="ET494" s="4" t="str">
        <f t="shared" si="34"/>
        <v>FreeRefrig:30</v>
      </c>
      <c r="EU494" s="4" t="s">
        <v>6907</v>
      </c>
      <c r="EV494" s="4">
        <v>30</v>
      </c>
      <c r="EW494" s="100">
        <v>1</v>
      </c>
      <c r="EX494" s="269" t="s">
        <v>2162</v>
      </c>
      <c r="EY494" s="248">
        <f>COUNTIFS($Z$18:$Z$383,1,$AX$18:$AX$383,8,$AF$18:$AF$383,EW494)+COUNTIFS($AX$18:$AX$383,9,$AF$18:$AF$383,EW494)</f>
        <v>0</v>
      </c>
      <c r="EZ494" s="103">
        <f t="shared" ref="EZ494:EZ499" si="50">EY494/SUMIF($EU$390:$EU$1027,$EU494,EY$390:EY$1027)</f>
        <v>0</v>
      </c>
      <c r="FA494" s="250">
        <f>SUMIFS($EZ$18:$EZ$383,$Z$18:$Z$383,1,$AX$18:$AX$383,8,$AF$18:$AF$383,EW494)+SUMIFS($EZ$18:$EZ$383,$Z$18:$Z$383,1,$AX$18:$AX$383,9,$AF$18:$AF$383,EW494)</f>
        <v>0</v>
      </c>
      <c r="FB494" s="105">
        <f t="shared" ref="FB494:FB499" si="51">FA494/SUMIF($EU$390:$EU$1027,$EU494,FA$390:FA$1027)</f>
        <v>0</v>
      </c>
    </row>
    <row r="495" spans="148:158" ht="15" thickBot="1" x14ac:dyDescent="0.35">
      <c r="ER495" t="s">
        <v>204</v>
      </c>
      <c r="ES495" s="4" t="s">
        <v>6937</v>
      </c>
      <c r="ET495" s="4" t="str">
        <f t="shared" si="34"/>
        <v>FreeRefrig:20</v>
      </c>
      <c r="EU495" s="4" t="s">
        <v>6907</v>
      </c>
      <c r="EV495" s="4">
        <v>20</v>
      </c>
      <c r="EW495" s="107">
        <v>2</v>
      </c>
      <c r="EX495" s="113" t="s">
        <v>2163</v>
      </c>
      <c r="EY495" s="248">
        <f t="shared" ref="EY495:EY501" si="52">COUNTIFS($Z$18:$Z$383,1,$AX$18:$AX$383,8,$AF$18:$AF$383,EW495)+COUNTIFS($AX$18:$AX$383,9,$AF$18:$AF$383,EW495)</f>
        <v>3</v>
      </c>
      <c r="EZ495" s="103">
        <f t="shared" si="50"/>
        <v>6.1224489795918366E-2</v>
      </c>
      <c r="FA495" s="250">
        <f t="shared" ref="FA495:FA501" si="53">SUMIFS($EZ$18:$EZ$383,$Z$18:$Z$383,1,$AX$18:$AX$383,8,$AF$18:$AF$383,EW495)+SUMIFS($EZ$18:$EZ$383,$Z$18:$Z$383,1,$AX$18:$AX$383,9,$AF$18:$AF$383,EW495)</f>
        <v>5659</v>
      </c>
      <c r="FB495" s="105">
        <f t="shared" si="51"/>
        <v>7.1916023840689292E-2</v>
      </c>
    </row>
    <row r="496" spans="148:158" ht="15" thickBot="1" x14ac:dyDescent="0.35">
      <c r="ER496" t="s">
        <v>204</v>
      </c>
      <c r="ES496" s="4" t="s">
        <v>6937</v>
      </c>
      <c r="ET496" s="4" t="str">
        <f t="shared" si="34"/>
        <v>FreeRefrig:15</v>
      </c>
      <c r="EU496" s="4" t="s">
        <v>6907</v>
      </c>
      <c r="EV496" s="4">
        <v>15</v>
      </c>
      <c r="EW496" s="107">
        <v>3</v>
      </c>
      <c r="EX496" s="113" t="s">
        <v>2164</v>
      </c>
      <c r="EY496" s="248">
        <f t="shared" si="52"/>
        <v>6</v>
      </c>
      <c r="EZ496" s="103">
        <f t="shared" si="50"/>
        <v>0.12244897959183673</v>
      </c>
      <c r="FA496" s="250">
        <f t="shared" si="53"/>
        <v>7215</v>
      </c>
      <c r="FB496" s="105">
        <f t="shared" si="51"/>
        <v>9.1690071039154136E-2</v>
      </c>
    </row>
    <row r="497" spans="148:158" ht="15" thickBot="1" x14ac:dyDescent="0.35">
      <c r="ER497" t="s">
        <v>204</v>
      </c>
      <c r="ES497" s="4" t="s">
        <v>6937</v>
      </c>
      <c r="ET497" s="4" t="str">
        <f t="shared" si="34"/>
        <v>FreeRefrig:10</v>
      </c>
      <c r="EU497" s="4" t="s">
        <v>6907</v>
      </c>
      <c r="EV497" s="4">
        <v>10</v>
      </c>
      <c r="EW497" s="107">
        <v>4</v>
      </c>
      <c r="EX497" s="113" t="s">
        <v>2165</v>
      </c>
      <c r="EY497" s="248">
        <f t="shared" si="52"/>
        <v>11</v>
      </c>
      <c r="EZ497" s="103">
        <f t="shared" si="50"/>
        <v>0.22448979591836735</v>
      </c>
      <c r="FA497" s="250">
        <f t="shared" si="53"/>
        <v>18040</v>
      </c>
      <c r="FB497" s="105">
        <f t="shared" si="51"/>
        <v>0.22925694823927106</v>
      </c>
    </row>
    <row r="498" spans="148:158" ht="15" thickBot="1" x14ac:dyDescent="0.35">
      <c r="ER498" t="s">
        <v>204</v>
      </c>
      <c r="ES498" s="4" t="s">
        <v>6937</v>
      </c>
      <c r="ET498" s="4" t="str">
        <f t="shared" si="34"/>
        <v>FreeRefrig:5</v>
      </c>
      <c r="EU498" s="4" t="s">
        <v>6907</v>
      </c>
      <c r="EV498" s="4">
        <v>5</v>
      </c>
      <c r="EW498" s="107">
        <v>5</v>
      </c>
      <c r="EX498" s="113" t="s">
        <v>2166</v>
      </c>
      <c r="EY498" s="248">
        <f t="shared" si="52"/>
        <v>21</v>
      </c>
      <c r="EZ498" s="103">
        <f t="shared" si="50"/>
        <v>0.42857142857142855</v>
      </c>
      <c r="FA498" s="250">
        <f t="shared" si="53"/>
        <v>35116</v>
      </c>
      <c r="FB498" s="105">
        <f t="shared" si="51"/>
        <v>0.44626313716021299</v>
      </c>
    </row>
    <row r="499" spans="148:158" ht="15" thickBot="1" x14ac:dyDescent="0.35">
      <c r="ER499" t="s">
        <v>204</v>
      </c>
      <c r="ES499" s="4" t="s">
        <v>6937</v>
      </c>
      <c r="ET499" s="4" t="str">
        <f t="shared" si="34"/>
        <v>FreeRefrig:0</v>
      </c>
      <c r="EU499" s="4" t="s">
        <v>6907</v>
      </c>
      <c r="EV499" s="4">
        <v>0</v>
      </c>
      <c r="EW499" s="107">
        <v>6</v>
      </c>
      <c r="EX499" s="113" t="s">
        <v>2167</v>
      </c>
      <c r="EY499" s="248">
        <f t="shared" si="52"/>
        <v>8</v>
      </c>
      <c r="EZ499" s="103">
        <f t="shared" si="50"/>
        <v>0.16326530612244897</v>
      </c>
      <c r="FA499" s="250">
        <f t="shared" si="53"/>
        <v>12659</v>
      </c>
      <c r="FB499" s="105">
        <f t="shared" si="51"/>
        <v>0.16087381972067252</v>
      </c>
    </row>
    <row r="500" spans="148:158" ht="15" thickBot="1" x14ac:dyDescent="0.35">
      <c r="ER500" t="s">
        <v>204</v>
      </c>
      <c r="ES500" s="4"/>
      <c r="ET500" s="4" t="str">
        <f t="shared" si="34"/>
        <v>:-98</v>
      </c>
      <c r="EU500" s="4"/>
      <c r="EV500" s="4">
        <v>-98</v>
      </c>
      <c r="EW500" s="107">
        <v>-98</v>
      </c>
      <c r="EX500" s="113" t="s">
        <v>2168</v>
      </c>
      <c r="EY500" s="248">
        <f t="shared" si="52"/>
        <v>5</v>
      </c>
      <c r="EZ500" s="249"/>
      <c r="FA500" s="250">
        <f t="shared" si="53"/>
        <v>8936</v>
      </c>
      <c r="FB500" s="251"/>
    </row>
    <row r="501" spans="148:158" ht="15" thickBot="1" x14ac:dyDescent="0.35">
      <c r="ER501" t="s">
        <v>204</v>
      </c>
      <c r="ES501" s="4"/>
      <c r="ET501" s="4" t="str">
        <f t="shared" si="34"/>
        <v>:-99</v>
      </c>
      <c r="EU501" s="4"/>
      <c r="EV501" s="4">
        <v>-99</v>
      </c>
      <c r="EW501" s="107">
        <v>-99</v>
      </c>
      <c r="EX501" s="113" t="s">
        <v>2169</v>
      </c>
      <c r="EY501" s="252">
        <f t="shared" si="52"/>
        <v>0</v>
      </c>
      <c r="EZ501" s="253"/>
      <c r="FA501" s="254">
        <f t="shared" si="53"/>
        <v>0</v>
      </c>
      <c r="FB501" s="255"/>
    </row>
    <row r="502" spans="148:158" ht="15" thickBot="1" x14ac:dyDescent="0.35">
      <c r="ER502" t="s">
        <v>204</v>
      </c>
      <c r="ES502" s="4" t="s">
        <v>6889</v>
      </c>
      <c r="ET502" s="4" t="str">
        <f t="shared" si="34"/>
        <v>JunkRefrig:30</v>
      </c>
      <c r="EU502" s="4" t="s">
        <v>6908</v>
      </c>
      <c r="EV502" s="4">
        <v>30</v>
      </c>
      <c r="EW502" s="100">
        <v>1</v>
      </c>
      <c r="EX502" s="269" t="s">
        <v>2162</v>
      </c>
      <c r="EY502" s="256">
        <f>COUNTIFS($Z$18:$Z$383,1,$AX$18:$AX$383,1,$AF$18:$AF$383,EW502)+COUNTIFS($Z$18:$Z$383,1,$AX$18:$AX$383,2,$AF$18:$AF$383,EW502)</f>
        <v>2</v>
      </c>
      <c r="EZ502" s="103">
        <f t="shared" ref="EZ502:EZ507" si="54">EY502/SUMIF($EU$390:$EU$1027,$EU502,EY$390:EY$1027)</f>
        <v>2.0618556701030927E-2</v>
      </c>
      <c r="FA502" s="250">
        <f>SUMIFS($EZ$18:$EZ$383,$Z$18:$Z$383,1,$AX$18:$AX$383,1,$AF$18:$AF$383,EW502)+SUMIFS($EZ$18:$EZ$383,$Z$18:$Z$383,1,$AX$18:$AX$383,2,$AF$18:$AF$383,EW502)</f>
        <v>3038</v>
      </c>
      <c r="FB502" s="105">
        <f t="shared" ref="FB502:FB507" si="55">FA502/SUMIF($EU$390:$EU$1027,$EU502,FA$390:FA$1027)</f>
        <v>1.8783116216667388E-2</v>
      </c>
    </row>
    <row r="503" spans="148:158" ht="15" thickBot="1" x14ac:dyDescent="0.35">
      <c r="ER503" t="s">
        <v>204</v>
      </c>
      <c r="ES503" s="4" t="s">
        <v>6889</v>
      </c>
      <c r="ET503" s="4" t="str">
        <f t="shared" si="34"/>
        <v>JunkRefrig:20</v>
      </c>
      <c r="EU503" s="4" t="s">
        <v>6908</v>
      </c>
      <c r="EV503" s="4">
        <v>20</v>
      </c>
      <c r="EW503" s="107">
        <v>2</v>
      </c>
      <c r="EX503" s="113" t="s">
        <v>2163</v>
      </c>
      <c r="EY503" s="256">
        <f t="shared" ref="EY503:EY509" si="56">COUNTIFS($Z$18:$Z$383,1,$AX$18:$AX$383,1,$AF$18:$AF$383,EW503)+COUNTIFS($Z$18:$Z$383,1,$AX$18:$AX$383,2,$AF$18:$AF$383,EW503)</f>
        <v>13</v>
      </c>
      <c r="EZ503" s="103">
        <f t="shared" si="54"/>
        <v>0.13402061855670103</v>
      </c>
      <c r="FA503" s="250">
        <f t="shared" ref="FA503:FA509" si="57">SUMIFS($EZ$18:$EZ$383,$Z$18:$Z$383,1,$AX$18:$AX$383,1,$AF$18:$AF$383,EW503)+SUMIFS($EZ$18:$EZ$383,$Z$18:$Z$383,1,$AX$18:$AX$383,2,$AF$18:$AF$383,EW503)</f>
        <v>21896</v>
      </c>
      <c r="FB503" s="105">
        <f t="shared" si="55"/>
        <v>0.13537692978280089</v>
      </c>
    </row>
    <row r="504" spans="148:158" ht="15" thickBot="1" x14ac:dyDescent="0.35">
      <c r="ER504" t="s">
        <v>204</v>
      </c>
      <c r="ES504" s="4" t="s">
        <v>6889</v>
      </c>
      <c r="ET504" s="4" t="str">
        <f t="shared" si="34"/>
        <v>JunkRefrig:15</v>
      </c>
      <c r="EU504" s="4" t="s">
        <v>6908</v>
      </c>
      <c r="EV504" s="4">
        <v>15</v>
      </c>
      <c r="EW504" s="107">
        <v>3</v>
      </c>
      <c r="EX504" s="113" t="s">
        <v>2164</v>
      </c>
      <c r="EY504" s="256">
        <f t="shared" si="56"/>
        <v>18</v>
      </c>
      <c r="EZ504" s="103">
        <f t="shared" si="54"/>
        <v>0.18556701030927836</v>
      </c>
      <c r="FA504" s="250">
        <f t="shared" si="57"/>
        <v>27016</v>
      </c>
      <c r="FB504" s="105">
        <f t="shared" si="55"/>
        <v>0.16703247785039044</v>
      </c>
    </row>
    <row r="505" spans="148:158" ht="15" thickBot="1" x14ac:dyDescent="0.35">
      <c r="ER505" t="s">
        <v>204</v>
      </c>
      <c r="ES505" s="4" t="s">
        <v>6889</v>
      </c>
      <c r="ET505" s="4" t="str">
        <f t="shared" si="34"/>
        <v>JunkRefrig:10</v>
      </c>
      <c r="EU505" s="4" t="s">
        <v>6908</v>
      </c>
      <c r="EV505" s="4">
        <v>10</v>
      </c>
      <c r="EW505" s="107">
        <v>4</v>
      </c>
      <c r="EX505" s="113" t="s">
        <v>2165</v>
      </c>
      <c r="EY505" s="256">
        <f t="shared" si="56"/>
        <v>26</v>
      </c>
      <c r="EZ505" s="103">
        <f t="shared" si="54"/>
        <v>0.26804123711340205</v>
      </c>
      <c r="FA505" s="250">
        <f t="shared" si="57"/>
        <v>43153</v>
      </c>
      <c r="FB505" s="105">
        <f t="shared" si="55"/>
        <v>0.26680309878138503</v>
      </c>
    </row>
    <row r="506" spans="148:158" ht="15" thickBot="1" x14ac:dyDescent="0.35">
      <c r="ER506" t="s">
        <v>204</v>
      </c>
      <c r="ES506" s="4" t="s">
        <v>6889</v>
      </c>
      <c r="ET506" s="4" t="str">
        <f t="shared" si="34"/>
        <v>JunkRefrig:5</v>
      </c>
      <c r="EU506" s="4" t="s">
        <v>6908</v>
      </c>
      <c r="EV506" s="4">
        <v>5</v>
      </c>
      <c r="EW506" s="107">
        <v>5</v>
      </c>
      <c r="EX506" s="113" t="s">
        <v>2166</v>
      </c>
      <c r="EY506" s="256">
        <f t="shared" si="56"/>
        <v>32</v>
      </c>
      <c r="EZ506" s="103">
        <f t="shared" si="54"/>
        <v>0.32989690721649484</v>
      </c>
      <c r="FA506" s="250">
        <f t="shared" si="57"/>
        <v>54739</v>
      </c>
      <c r="FB506" s="105">
        <f t="shared" si="55"/>
        <v>0.33843614173277031</v>
      </c>
    </row>
    <row r="507" spans="148:158" ht="15" thickBot="1" x14ac:dyDescent="0.35">
      <c r="ER507" t="s">
        <v>204</v>
      </c>
      <c r="ES507" s="4" t="s">
        <v>6889</v>
      </c>
      <c r="ET507" s="4" t="str">
        <f t="shared" si="34"/>
        <v>JunkRefrig:0</v>
      </c>
      <c r="EU507" s="4" t="s">
        <v>6908</v>
      </c>
      <c r="EV507" s="4">
        <v>0</v>
      </c>
      <c r="EW507" s="107">
        <v>6</v>
      </c>
      <c r="EX507" s="113" t="s">
        <v>2167</v>
      </c>
      <c r="EY507" s="256">
        <f t="shared" si="56"/>
        <v>6</v>
      </c>
      <c r="EZ507" s="103">
        <f t="shared" si="54"/>
        <v>6.1855670103092786E-2</v>
      </c>
      <c r="FA507" s="250">
        <f t="shared" si="57"/>
        <v>11899</v>
      </c>
      <c r="FB507" s="105">
        <f t="shared" si="55"/>
        <v>7.3568235635985926E-2</v>
      </c>
    </row>
    <row r="508" spans="148:158" ht="15" thickBot="1" x14ac:dyDescent="0.35">
      <c r="ER508" t="s">
        <v>204</v>
      </c>
      <c r="ES508" s="4"/>
      <c r="ET508" s="4" t="str">
        <f t="shared" si="34"/>
        <v>:-98</v>
      </c>
      <c r="EU508" s="4"/>
      <c r="EV508" s="4">
        <v>-98</v>
      </c>
      <c r="EW508" s="107">
        <v>-98</v>
      </c>
      <c r="EX508" s="113" t="s">
        <v>2168</v>
      </c>
      <c r="EY508" s="256">
        <f t="shared" si="56"/>
        <v>12</v>
      </c>
      <c r="EZ508" s="249"/>
      <c r="FA508" s="250">
        <f t="shared" si="57"/>
        <v>18873</v>
      </c>
      <c r="FB508" s="251"/>
    </row>
    <row r="509" spans="148:158" ht="15" thickBot="1" x14ac:dyDescent="0.35">
      <c r="ER509" t="s">
        <v>204</v>
      </c>
      <c r="ES509" s="4"/>
      <c r="ET509" s="4" t="str">
        <f t="shared" si="34"/>
        <v>:-99</v>
      </c>
      <c r="EU509" s="4"/>
      <c r="EV509" s="4">
        <v>-99</v>
      </c>
      <c r="EW509" s="107">
        <v>-99</v>
      </c>
      <c r="EX509" s="113" t="s">
        <v>2169</v>
      </c>
      <c r="EY509" s="256">
        <f t="shared" si="56"/>
        <v>0</v>
      </c>
      <c r="EZ509" s="245"/>
      <c r="FA509" s="250">
        <f t="shared" si="57"/>
        <v>0</v>
      </c>
      <c r="FB509" s="255"/>
    </row>
    <row r="510" spans="148:158" ht="15" thickBot="1" x14ac:dyDescent="0.35">
      <c r="ER510" t="s">
        <v>204</v>
      </c>
      <c r="ES510" s="4" t="s">
        <v>2179</v>
      </c>
      <c r="ET510" s="4" t="str">
        <f t="shared" si="34"/>
        <v>PeerToPeerSaleRefrig:30</v>
      </c>
      <c r="EU510" s="4" t="s">
        <v>6909</v>
      </c>
      <c r="EV510" s="4">
        <v>30</v>
      </c>
      <c r="EW510" s="100">
        <v>1</v>
      </c>
      <c r="EX510" s="272" t="s">
        <v>2162</v>
      </c>
      <c r="EY510" s="246">
        <f>COUNTIFS($Z$18:$Z$383,1,$AX$18:$AX$383,6,$AF$18:$AF$383,EW510)+COUNTIFS($Z$18:$Z$383,1,$AX$18:$AX$383,7,$AF$18:$AF$383,EW510)</f>
        <v>1</v>
      </c>
      <c r="EZ510" s="103">
        <f t="shared" ref="EZ510:EZ515" si="58">EY510/SUMIF($EU$390:$EU$1027,$EU510,EY$390:EY$1027)</f>
        <v>3.4482758620689655E-2</v>
      </c>
      <c r="FA510" s="247">
        <f>SUMIFS($EZ$18:$EZ$383,$Z$18:$Z$383,1,$AX$18:$AX$383,6,$AF$18:$AF$383,EW510)+SUMIFS($EZ$18:$EZ$383,$Z$18:$Z$383,1,$AX$18:$AX$383,7,$AF$18:$AF$383,EW510)</f>
        <v>2522</v>
      </c>
      <c r="FB510" s="105">
        <f t="shared" ref="FB510:FB515" si="59">FA510/SUMIF($EU$390:$EU$1027,$EU510,FA$390:FA$1027)</f>
        <v>5.0406731557172263E-2</v>
      </c>
    </row>
    <row r="511" spans="148:158" ht="15" thickBot="1" x14ac:dyDescent="0.35">
      <c r="ER511" t="s">
        <v>204</v>
      </c>
      <c r="ES511" s="4" t="s">
        <v>2179</v>
      </c>
      <c r="ET511" s="4" t="str">
        <f t="shared" si="34"/>
        <v>PeerToPeerSaleRefrig:20</v>
      </c>
      <c r="EU511" s="4" t="s">
        <v>6909</v>
      </c>
      <c r="EV511" s="4">
        <v>20</v>
      </c>
      <c r="EW511" s="107">
        <v>2</v>
      </c>
      <c r="EX511" s="113" t="s">
        <v>2163</v>
      </c>
      <c r="EY511" s="248">
        <f t="shared" ref="EY511:EY517" si="60">COUNTIFS($Z$18:$Z$383,1,$AX$18:$AX$383,6,$AF$18:$AF$383,EW511)+COUNTIFS($Z$18:$Z$383,1,$AX$18:$AX$383,7,$AF$18:$AF$383,EW511)</f>
        <v>2</v>
      </c>
      <c r="EZ511" s="103">
        <f t="shared" si="58"/>
        <v>6.8965517241379309E-2</v>
      </c>
      <c r="FA511" s="250">
        <f t="shared" ref="FA511:FA517" si="61">SUMIFS($EZ$18:$EZ$383,$Z$18:$Z$383,1,$AX$18:$AX$383,6,$AF$18:$AF$383,EW511)+SUMIFS($EZ$18:$EZ$383,$Z$18:$Z$383,1,$AX$18:$AX$383,7,$AF$18:$AF$383,EW511)</f>
        <v>2658</v>
      </c>
      <c r="FB511" s="105">
        <f t="shared" si="59"/>
        <v>5.3124937541222793E-2</v>
      </c>
    </row>
    <row r="512" spans="148:158" ht="15" thickBot="1" x14ac:dyDescent="0.35">
      <c r="ER512" t="s">
        <v>204</v>
      </c>
      <c r="ES512" s="4" t="s">
        <v>2179</v>
      </c>
      <c r="ET512" s="4" t="str">
        <f t="shared" si="34"/>
        <v>PeerToPeerSaleRefrig:15</v>
      </c>
      <c r="EU512" s="4" t="s">
        <v>6909</v>
      </c>
      <c r="EV512" s="4">
        <v>15</v>
      </c>
      <c r="EW512" s="107">
        <v>3</v>
      </c>
      <c r="EX512" s="113" t="s">
        <v>2164</v>
      </c>
      <c r="EY512" s="248">
        <f t="shared" si="60"/>
        <v>1</v>
      </c>
      <c r="EZ512" s="103">
        <f t="shared" si="58"/>
        <v>3.4482758620689655E-2</v>
      </c>
      <c r="FA512" s="250">
        <f t="shared" si="61"/>
        <v>2522</v>
      </c>
      <c r="FB512" s="105">
        <f t="shared" si="59"/>
        <v>5.0406731557172263E-2</v>
      </c>
    </row>
    <row r="513" spans="148:158" ht="15" thickBot="1" x14ac:dyDescent="0.35">
      <c r="ER513" t="s">
        <v>204</v>
      </c>
      <c r="ES513" s="4" t="s">
        <v>2179</v>
      </c>
      <c r="ET513" s="4" t="str">
        <f t="shared" si="34"/>
        <v>PeerToPeerSaleRefrig:10</v>
      </c>
      <c r="EU513" s="4" t="s">
        <v>6909</v>
      </c>
      <c r="EV513" s="4">
        <v>10</v>
      </c>
      <c r="EW513" s="107">
        <v>4</v>
      </c>
      <c r="EX513" s="113" t="s">
        <v>2165</v>
      </c>
      <c r="EY513" s="248">
        <f t="shared" si="60"/>
        <v>5</v>
      </c>
      <c r="EZ513" s="103">
        <f t="shared" si="58"/>
        <v>0.17241379310344829</v>
      </c>
      <c r="FA513" s="250">
        <f t="shared" si="61"/>
        <v>7753</v>
      </c>
      <c r="FB513" s="105">
        <f t="shared" si="59"/>
        <v>0.15495772789958628</v>
      </c>
    </row>
    <row r="514" spans="148:158" ht="15" thickBot="1" x14ac:dyDescent="0.35">
      <c r="ER514" t="s">
        <v>204</v>
      </c>
      <c r="ES514" s="4" t="s">
        <v>2179</v>
      </c>
      <c r="ET514" s="4" t="str">
        <f t="shared" si="34"/>
        <v>PeerToPeerSaleRefrig:5</v>
      </c>
      <c r="EU514" s="4" t="s">
        <v>6909</v>
      </c>
      <c r="EV514" s="4">
        <v>5</v>
      </c>
      <c r="EW514" s="107">
        <v>5</v>
      </c>
      <c r="EX514" s="113" t="s">
        <v>2166</v>
      </c>
      <c r="EY514" s="248">
        <f t="shared" si="60"/>
        <v>9</v>
      </c>
      <c r="EZ514" s="103">
        <f t="shared" si="58"/>
        <v>0.31034482758620691</v>
      </c>
      <c r="FA514" s="250">
        <f t="shared" si="61"/>
        <v>16470</v>
      </c>
      <c r="FB514" s="105">
        <f t="shared" si="59"/>
        <v>0.32918273939200127</v>
      </c>
    </row>
    <row r="515" spans="148:158" ht="15" thickBot="1" x14ac:dyDescent="0.35">
      <c r="ER515" t="s">
        <v>204</v>
      </c>
      <c r="ES515" s="4" t="s">
        <v>2179</v>
      </c>
      <c r="ET515" s="4" t="str">
        <f t="shared" si="34"/>
        <v>PeerToPeerSaleRefrig:0</v>
      </c>
      <c r="EU515" s="4" t="s">
        <v>6909</v>
      </c>
      <c r="EV515" s="4">
        <v>0</v>
      </c>
      <c r="EW515" s="107">
        <v>6</v>
      </c>
      <c r="EX515" s="113" t="s">
        <v>2167</v>
      </c>
      <c r="EY515" s="248">
        <f t="shared" si="60"/>
        <v>11</v>
      </c>
      <c r="EZ515" s="103">
        <f t="shared" si="58"/>
        <v>0.37931034482758619</v>
      </c>
      <c r="FA515" s="250">
        <f t="shared" si="61"/>
        <v>18108</v>
      </c>
      <c r="FB515" s="105">
        <f t="shared" si="59"/>
        <v>0.3619211320528451</v>
      </c>
    </row>
    <row r="516" spans="148:158" ht="15" thickBot="1" x14ac:dyDescent="0.35">
      <c r="ER516" t="s">
        <v>204</v>
      </c>
      <c r="ES516" s="4"/>
      <c r="ET516" s="4" t="str">
        <f t="shared" si="34"/>
        <v>:-98</v>
      </c>
      <c r="EU516" s="4"/>
      <c r="EV516" s="4">
        <v>-98</v>
      </c>
      <c r="EW516" s="107">
        <v>-98</v>
      </c>
      <c r="EX516" s="113" t="s">
        <v>2168</v>
      </c>
      <c r="EY516" s="248">
        <f t="shared" si="60"/>
        <v>0</v>
      </c>
      <c r="EZ516" s="249"/>
      <c r="FA516" s="250">
        <f t="shared" si="61"/>
        <v>0</v>
      </c>
      <c r="FB516" s="251"/>
    </row>
    <row r="517" spans="148:158" ht="15" thickBot="1" x14ac:dyDescent="0.35">
      <c r="ER517" t="s">
        <v>204</v>
      </c>
      <c r="ES517" s="4"/>
      <c r="ET517" s="4" t="str">
        <f t="shared" si="34"/>
        <v>:-99</v>
      </c>
      <c r="EU517" s="4"/>
      <c r="EV517" s="4">
        <v>-99</v>
      </c>
      <c r="EW517" s="107">
        <v>-99</v>
      </c>
      <c r="EX517" s="113" t="s">
        <v>2169</v>
      </c>
      <c r="EY517" s="252">
        <f t="shared" si="60"/>
        <v>0</v>
      </c>
      <c r="EZ517" s="253"/>
      <c r="FA517" s="254">
        <f t="shared" si="61"/>
        <v>0</v>
      </c>
      <c r="FB517" s="255"/>
    </row>
    <row r="518" spans="148:158" ht="15" thickBot="1" x14ac:dyDescent="0.35">
      <c r="ER518" t="s">
        <v>204</v>
      </c>
      <c r="ES518" s="4" t="s">
        <v>2179</v>
      </c>
      <c r="ET518" s="4" t="str">
        <f t="shared" si="34"/>
        <v>PeerToPeerAllRefrig:30</v>
      </c>
      <c r="EU518" s="4" t="s">
        <v>6910</v>
      </c>
      <c r="EV518" s="4">
        <v>30</v>
      </c>
      <c r="EW518" s="100">
        <v>1</v>
      </c>
      <c r="EX518" s="269" t="s">
        <v>2162</v>
      </c>
      <c r="EY518" s="256">
        <f>EY494+EY510</f>
        <v>1</v>
      </c>
      <c r="EZ518" s="103">
        <f t="shared" ref="EZ518:EZ523" si="62">EY518/SUMIF($EU$390:$EU$1027,$EU518,EY$390:EY$1027)</f>
        <v>1.282051282051282E-2</v>
      </c>
      <c r="FA518" s="256">
        <f>FA494+FA510</f>
        <v>2522</v>
      </c>
      <c r="FB518" s="105">
        <f t="shared" ref="FB518:FB523" si="63">FA518/SUMIF($EU$390:$EU$1027,$EU518,FA$390:FA$1027)</f>
        <v>1.9592610431783224E-2</v>
      </c>
    </row>
    <row r="519" spans="148:158" ht="15" thickBot="1" x14ac:dyDescent="0.35">
      <c r="ER519" t="s">
        <v>204</v>
      </c>
      <c r="ES519" s="4" t="s">
        <v>2179</v>
      </c>
      <c r="ET519" s="4" t="str">
        <f t="shared" si="34"/>
        <v>PeerToPeerAllRefrig:20</v>
      </c>
      <c r="EU519" s="4" t="s">
        <v>6910</v>
      </c>
      <c r="EV519" s="4">
        <v>20</v>
      </c>
      <c r="EW519" s="107">
        <v>2</v>
      </c>
      <c r="EX519" s="113" t="s">
        <v>2163</v>
      </c>
      <c r="EY519" s="256">
        <f t="shared" ref="EY519:FA525" si="64">EY495+EY511</f>
        <v>5</v>
      </c>
      <c r="EZ519" s="103">
        <f t="shared" si="62"/>
        <v>6.4102564102564097E-2</v>
      </c>
      <c r="FA519" s="256">
        <f t="shared" si="64"/>
        <v>8317</v>
      </c>
      <c r="FB519" s="105">
        <f t="shared" si="63"/>
        <v>6.4612109818057525E-2</v>
      </c>
    </row>
    <row r="520" spans="148:158" ht="15" thickBot="1" x14ac:dyDescent="0.35">
      <c r="ER520" t="s">
        <v>204</v>
      </c>
      <c r="ES520" s="4" t="s">
        <v>2179</v>
      </c>
      <c r="ET520" s="4" t="str">
        <f t="shared" si="34"/>
        <v>PeerToPeerAllRefrig:15</v>
      </c>
      <c r="EU520" s="4" t="s">
        <v>6910</v>
      </c>
      <c r="EV520" s="4">
        <v>15</v>
      </c>
      <c r="EW520" s="107">
        <v>3</v>
      </c>
      <c r="EX520" s="113" t="s">
        <v>2164</v>
      </c>
      <c r="EY520" s="256">
        <f t="shared" si="64"/>
        <v>7</v>
      </c>
      <c r="EZ520" s="103">
        <f t="shared" si="62"/>
        <v>8.9743589743589744E-2</v>
      </c>
      <c r="FA520" s="256">
        <f t="shared" si="64"/>
        <v>9737</v>
      </c>
      <c r="FB520" s="105">
        <f t="shared" si="63"/>
        <v>7.5643635120647604E-2</v>
      </c>
    </row>
    <row r="521" spans="148:158" ht="15" thickBot="1" x14ac:dyDescent="0.35">
      <c r="ER521" t="s">
        <v>204</v>
      </c>
      <c r="ES521" s="4" t="s">
        <v>2179</v>
      </c>
      <c r="ET521" s="4" t="str">
        <f t="shared" si="34"/>
        <v>PeerToPeerAllRefrig:10</v>
      </c>
      <c r="EU521" s="4" t="s">
        <v>6910</v>
      </c>
      <c r="EV521" s="4">
        <v>10</v>
      </c>
      <c r="EW521" s="107">
        <v>4</v>
      </c>
      <c r="EX521" s="113" t="s">
        <v>2165</v>
      </c>
      <c r="EY521" s="256">
        <f t="shared" si="64"/>
        <v>16</v>
      </c>
      <c r="EZ521" s="103">
        <f t="shared" si="62"/>
        <v>0.20512820512820512</v>
      </c>
      <c r="FA521" s="256">
        <f t="shared" si="64"/>
        <v>25793</v>
      </c>
      <c r="FB521" s="105">
        <f t="shared" si="63"/>
        <v>0.20037755783782105</v>
      </c>
    </row>
    <row r="522" spans="148:158" ht="15" thickBot="1" x14ac:dyDescent="0.35">
      <c r="ER522" t="s">
        <v>204</v>
      </c>
      <c r="ES522" s="4" t="s">
        <v>2179</v>
      </c>
      <c r="ET522" s="4" t="str">
        <f t="shared" si="34"/>
        <v>PeerToPeerAllRefrig:5</v>
      </c>
      <c r="EU522" s="4" t="s">
        <v>6910</v>
      </c>
      <c r="EV522" s="4">
        <v>5</v>
      </c>
      <c r="EW522" s="107">
        <v>5</v>
      </c>
      <c r="EX522" s="113" t="s">
        <v>2166</v>
      </c>
      <c r="EY522" s="256">
        <f t="shared" si="64"/>
        <v>30</v>
      </c>
      <c r="EZ522" s="103">
        <f t="shared" si="62"/>
        <v>0.38461538461538464</v>
      </c>
      <c r="FA522" s="256">
        <f t="shared" si="64"/>
        <v>51586</v>
      </c>
      <c r="FB522" s="105">
        <f t="shared" si="63"/>
        <v>0.40075511567564209</v>
      </c>
    </row>
    <row r="523" spans="148:158" ht="15" thickBot="1" x14ac:dyDescent="0.35">
      <c r="ER523" t="s">
        <v>204</v>
      </c>
      <c r="ES523" s="4" t="s">
        <v>2179</v>
      </c>
      <c r="ET523" s="4" t="str">
        <f t="shared" si="34"/>
        <v>PeerToPeerAllRefrig:0</v>
      </c>
      <c r="EU523" s="4" t="s">
        <v>6910</v>
      </c>
      <c r="EV523" s="4">
        <v>0</v>
      </c>
      <c r="EW523" s="107">
        <v>6</v>
      </c>
      <c r="EX523" s="113" t="s">
        <v>2167</v>
      </c>
      <c r="EY523" s="256">
        <f t="shared" si="64"/>
        <v>19</v>
      </c>
      <c r="EZ523" s="103">
        <f t="shared" si="62"/>
        <v>0.24358974358974358</v>
      </c>
      <c r="FA523" s="256">
        <f t="shared" si="64"/>
        <v>30767</v>
      </c>
      <c r="FB523" s="105">
        <f t="shared" si="63"/>
        <v>0.23901897111604853</v>
      </c>
    </row>
    <row r="524" spans="148:158" ht="15" thickBot="1" x14ac:dyDescent="0.35">
      <c r="ER524" t="s">
        <v>204</v>
      </c>
      <c r="ES524" s="4"/>
      <c r="ET524" s="4" t="str">
        <f t="shared" si="34"/>
        <v>:-98</v>
      </c>
      <c r="EU524" s="4"/>
      <c r="EV524" s="4">
        <v>-98</v>
      </c>
      <c r="EW524" s="107">
        <v>-98</v>
      </c>
      <c r="EX524" s="113" t="s">
        <v>2168</v>
      </c>
      <c r="EY524" s="256">
        <f t="shared" si="64"/>
        <v>5</v>
      </c>
      <c r="EZ524" s="249"/>
      <c r="FA524" s="256">
        <f t="shared" si="64"/>
        <v>8936</v>
      </c>
      <c r="FB524" s="251"/>
    </row>
    <row r="525" spans="148:158" ht="15" thickBot="1" x14ac:dyDescent="0.35">
      <c r="ER525" t="s">
        <v>204</v>
      </c>
      <c r="ES525" s="4"/>
      <c r="ET525" s="4" t="str">
        <f t="shared" si="34"/>
        <v>:-99</v>
      </c>
      <c r="EU525" s="4"/>
      <c r="EV525" s="4">
        <v>-99</v>
      </c>
      <c r="EW525" s="107">
        <v>-99</v>
      </c>
      <c r="EX525" s="113" t="s">
        <v>2169</v>
      </c>
      <c r="EY525" s="256">
        <f t="shared" si="64"/>
        <v>0</v>
      </c>
      <c r="EZ525" s="245"/>
      <c r="FA525" s="256">
        <f t="shared" si="64"/>
        <v>0</v>
      </c>
      <c r="FB525" s="255"/>
    </row>
    <row r="526" spans="148:158" ht="15" thickBot="1" x14ac:dyDescent="0.35">
      <c r="ER526" t="s">
        <v>204</v>
      </c>
      <c r="ES526" s="4" t="s">
        <v>2181</v>
      </c>
      <c r="ET526" s="4" t="str">
        <f t="shared" si="34"/>
        <v>RetailRefrig:30</v>
      </c>
      <c r="EU526" s="4" t="s">
        <v>6911</v>
      </c>
      <c r="EV526" s="4">
        <v>30</v>
      </c>
      <c r="EW526" s="100">
        <v>1</v>
      </c>
      <c r="EX526" s="269" t="s">
        <v>2162</v>
      </c>
      <c r="EY526" s="246">
        <f>COUNTIFS($Z$18:$Z$383,1,$AX$18:$AX$383,5,$AF$18:$AF$383,EW526)</f>
        <v>1</v>
      </c>
      <c r="EZ526" s="103">
        <f t="shared" ref="EZ526:EZ531" si="65">EY526/SUMIF($EU$390:$EU$1027,$EU526,EY$390:EY$1027)</f>
        <v>0.1111111111111111</v>
      </c>
      <c r="FA526" s="247">
        <f>SUMIFS($EZ$18:$EZ$383,$Z$18:$Z$383,1,$AX$18:$AX$383,5,$AF$18:$AF$383,EW526)</f>
        <v>1286</v>
      </c>
      <c r="FB526" s="105">
        <f t="shared" ref="FB526:FB531" si="66">FA526/SUMIF($EU$390:$EU$1027,$EU526,FA$390:FA$1027)</f>
        <v>8.4705572388354633E-2</v>
      </c>
    </row>
    <row r="527" spans="148:158" ht="15" thickBot="1" x14ac:dyDescent="0.35">
      <c r="ER527" t="s">
        <v>204</v>
      </c>
      <c r="ES527" s="4" t="s">
        <v>2181</v>
      </c>
      <c r="ET527" s="4" t="str">
        <f t="shared" si="34"/>
        <v>RetailRefrig:20</v>
      </c>
      <c r="EU527" s="4" t="s">
        <v>6911</v>
      </c>
      <c r="EV527" s="4">
        <v>20</v>
      </c>
      <c r="EW527" s="107">
        <v>2</v>
      </c>
      <c r="EX527" s="113" t="s">
        <v>2163</v>
      </c>
      <c r="EY527" s="248">
        <f t="shared" ref="EY527:EY533" si="67">COUNTIFS($Z$18:$Z$383,1,$AX$18:$AX$383,5,$AF$18:$AF$383,EW527)</f>
        <v>1</v>
      </c>
      <c r="EZ527" s="103">
        <f t="shared" si="65"/>
        <v>0.1111111111111111</v>
      </c>
      <c r="FA527" s="250">
        <f t="shared" ref="FA527:FA533" si="68">SUMIFS($EZ$18:$EZ$383,$Z$18:$Z$383,1,$AX$18:$AX$383,5,$AF$18:$AF$383,EW527)</f>
        <v>1945</v>
      </c>
      <c r="FB527" s="105">
        <f t="shared" si="66"/>
        <v>0.1281122381767883</v>
      </c>
    </row>
    <row r="528" spans="148:158" ht="15" thickBot="1" x14ac:dyDescent="0.35">
      <c r="ER528" t="s">
        <v>204</v>
      </c>
      <c r="ES528" s="4" t="s">
        <v>2181</v>
      </c>
      <c r="ET528" s="4" t="str">
        <f t="shared" si="34"/>
        <v>RetailRefrig:15</v>
      </c>
      <c r="EU528" s="4" t="s">
        <v>6911</v>
      </c>
      <c r="EV528" s="4">
        <v>15</v>
      </c>
      <c r="EW528" s="107">
        <v>3</v>
      </c>
      <c r="EX528" s="113" t="s">
        <v>2164</v>
      </c>
      <c r="EY528" s="248">
        <f t="shared" si="67"/>
        <v>0</v>
      </c>
      <c r="EZ528" s="103">
        <f t="shared" si="65"/>
        <v>0</v>
      </c>
      <c r="FA528" s="250">
        <f t="shared" si="68"/>
        <v>0</v>
      </c>
      <c r="FB528" s="105">
        <f t="shared" si="66"/>
        <v>0</v>
      </c>
    </row>
    <row r="529" spans="148:158" ht="15" thickBot="1" x14ac:dyDescent="0.35">
      <c r="ER529" t="s">
        <v>204</v>
      </c>
      <c r="ES529" s="4" t="s">
        <v>2181</v>
      </c>
      <c r="ET529" s="4" t="str">
        <f t="shared" si="34"/>
        <v>RetailRefrig:10</v>
      </c>
      <c r="EU529" s="4" t="s">
        <v>6911</v>
      </c>
      <c r="EV529" s="4">
        <v>10</v>
      </c>
      <c r="EW529" s="107">
        <v>4</v>
      </c>
      <c r="EX529" s="113" t="s">
        <v>2165</v>
      </c>
      <c r="EY529" s="248">
        <f t="shared" si="67"/>
        <v>3</v>
      </c>
      <c r="EZ529" s="103">
        <f t="shared" si="65"/>
        <v>0.33333333333333331</v>
      </c>
      <c r="FA529" s="250">
        <f t="shared" si="68"/>
        <v>4517</v>
      </c>
      <c r="FB529" s="105">
        <f t="shared" si="66"/>
        <v>0.29752338295349756</v>
      </c>
    </row>
    <row r="530" spans="148:158" ht="15" thickBot="1" x14ac:dyDescent="0.35">
      <c r="ER530" t="s">
        <v>204</v>
      </c>
      <c r="ES530" s="4" t="s">
        <v>2181</v>
      </c>
      <c r="ET530" s="4" t="str">
        <f t="shared" si="34"/>
        <v>RetailRefrig:5</v>
      </c>
      <c r="EU530" s="4" t="s">
        <v>6911</v>
      </c>
      <c r="EV530" s="4">
        <v>5</v>
      </c>
      <c r="EW530" s="107">
        <v>5</v>
      </c>
      <c r="EX530" s="113" t="s">
        <v>2166</v>
      </c>
      <c r="EY530" s="248">
        <f t="shared" si="67"/>
        <v>4</v>
      </c>
      <c r="EZ530" s="103">
        <f t="shared" si="65"/>
        <v>0.44444444444444442</v>
      </c>
      <c r="FA530" s="250">
        <f t="shared" si="68"/>
        <v>7434</v>
      </c>
      <c r="FB530" s="105">
        <f t="shared" si="66"/>
        <v>0.48965880648135951</v>
      </c>
    </row>
    <row r="531" spans="148:158" ht="15" thickBot="1" x14ac:dyDescent="0.35">
      <c r="ER531" t="s">
        <v>204</v>
      </c>
      <c r="ES531" s="4" t="s">
        <v>2181</v>
      </c>
      <c r="ET531" s="4" t="str">
        <f t="shared" si="34"/>
        <v>RetailRefrig:0</v>
      </c>
      <c r="EU531" s="4" t="s">
        <v>6911</v>
      </c>
      <c r="EV531" s="4">
        <v>0</v>
      </c>
      <c r="EW531" s="107">
        <v>6</v>
      </c>
      <c r="EX531" s="113" t="s">
        <v>2167</v>
      </c>
      <c r="EY531" s="248">
        <f t="shared" si="67"/>
        <v>0</v>
      </c>
      <c r="EZ531" s="103">
        <f t="shared" si="65"/>
        <v>0</v>
      </c>
      <c r="FA531" s="250">
        <f t="shared" si="68"/>
        <v>0</v>
      </c>
      <c r="FB531" s="105">
        <f t="shared" si="66"/>
        <v>0</v>
      </c>
    </row>
    <row r="532" spans="148:158" ht="15" thickBot="1" x14ac:dyDescent="0.35">
      <c r="ER532" t="s">
        <v>204</v>
      </c>
      <c r="ES532" s="4"/>
      <c r="ET532" s="4" t="str">
        <f t="shared" si="34"/>
        <v>:-98</v>
      </c>
      <c r="EU532" s="4"/>
      <c r="EV532" s="4">
        <v>-98</v>
      </c>
      <c r="EW532" s="107">
        <v>-98</v>
      </c>
      <c r="EX532" s="113" t="s">
        <v>2168</v>
      </c>
      <c r="EY532" s="248">
        <f t="shared" si="67"/>
        <v>0</v>
      </c>
      <c r="EZ532" s="249"/>
      <c r="FA532" s="250">
        <f t="shared" si="68"/>
        <v>0</v>
      </c>
      <c r="FB532" s="251"/>
    </row>
    <row r="533" spans="148:158" ht="15" thickBot="1" x14ac:dyDescent="0.35">
      <c r="ER533" t="s">
        <v>204</v>
      </c>
      <c r="ES533" s="4"/>
      <c r="ET533" s="4" t="str">
        <f t="shared" si="34"/>
        <v>:-99</v>
      </c>
      <c r="EU533" s="4"/>
      <c r="EV533" s="4">
        <v>-99</v>
      </c>
      <c r="EW533" s="107">
        <v>-99</v>
      </c>
      <c r="EX533" s="113" t="s">
        <v>2169</v>
      </c>
      <c r="EY533" s="252">
        <f t="shared" si="67"/>
        <v>0</v>
      </c>
      <c r="EZ533" s="253"/>
      <c r="FA533" s="254">
        <f t="shared" si="68"/>
        <v>0</v>
      </c>
      <c r="FB533" s="255"/>
    </row>
    <row r="534" spans="148:158" ht="15" thickBot="1" x14ac:dyDescent="0.35">
      <c r="ER534" t="s">
        <v>204</v>
      </c>
      <c r="ES534" s="4" t="s">
        <v>2181</v>
      </c>
      <c r="ET534" s="4" t="str">
        <f t="shared" si="34"/>
        <v>OtherRefrig:30</v>
      </c>
      <c r="EU534" s="4" t="s">
        <v>6917</v>
      </c>
      <c r="EV534" s="4">
        <v>30</v>
      </c>
      <c r="EW534" s="100">
        <v>1</v>
      </c>
      <c r="EX534" s="269" t="s">
        <v>2162</v>
      </c>
      <c r="EY534" s="246">
        <f>COUNTIFS($Z$18:$Z$383,1,$AX$18:$AX$383,3,$AF$18:$AF$383,EW534)+COUNTIFS($Z$18:$Z$383,1,$AX$18:$AX$383,4,$AF$18:$AF$383,EW534)+COUNTIFS($Z$18:$Z$383,1,$AX$18:$AX$383,-77,$AF$18:$AF$383,EW534)</f>
        <v>2</v>
      </c>
      <c r="EZ534" s="103">
        <f t="shared" ref="EZ534:EZ539" si="69">EY534/SUMIF($EU$390:$EU$1027,$EU534,EY$390:EY$1027)</f>
        <v>2.6315789473684209E-2</v>
      </c>
      <c r="FA534" s="247">
        <f>SUMIFS($EZ$18:$EZ$383,$Z$18:$Z$383,1,$AX$18:$AX$383,3,$AF$18:$AF$383,EW534)+SUMIFS($EZ$18:$EZ$383,$Z$18:$Z$383,1,$AX$18:$AX$383,4,$AF$18:$AF$383,EW534)+SUMIFS($EZ$18:$EZ$383,$Z$18:$Z$383,1,$AX$18:$AX$383,-77,$AF$18:$AF$383,EW534)</f>
        <v>3808</v>
      </c>
      <c r="FB534" s="105">
        <f t="shared" ref="FB534:FB539" si="70">FA534/SUMIF($EU$390:$EU$1027,$EU534,FA$390:FA$1027)</f>
        <v>3.1497105045492142E-2</v>
      </c>
    </row>
    <row r="535" spans="148:158" ht="15" thickBot="1" x14ac:dyDescent="0.35">
      <c r="ER535" t="s">
        <v>204</v>
      </c>
      <c r="ES535" s="4" t="s">
        <v>2181</v>
      </c>
      <c r="ET535" s="4" t="str">
        <f t="shared" si="34"/>
        <v>OtherRefrig:20</v>
      </c>
      <c r="EU535" s="4" t="s">
        <v>6917</v>
      </c>
      <c r="EV535" s="4">
        <v>20</v>
      </c>
      <c r="EW535" s="107">
        <v>2</v>
      </c>
      <c r="EX535" s="113" t="s">
        <v>2163</v>
      </c>
      <c r="EY535" s="248">
        <f t="shared" ref="EY535:EY541" si="71">COUNTIFS($Z$18:$Z$383,1,$AX$18:$AX$383,3,$AF$18:$AF$383,EW535)+COUNTIFS($Z$18:$Z$383,1,$AX$18:$AX$383,4,$AF$18:$AF$383,EW535)+COUNTIFS($Z$18:$Z$383,1,$AX$18:$AX$383,-77,$AF$18:$AF$383,EW535)</f>
        <v>11</v>
      </c>
      <c r="EZ535" s="103">
        <f t="shared" si="69"/>
        <v>0.14473684210526316</v>
      </c>
      <c r="FA535" s="250">
        <f t="shared" ref="FA535:FA541" si="72">SUMIFS($EZ$18:$EZ$383,$Z$18:$Z$383,1,$AX$18:$AX$383,3,$AF$18:$AF$383,EW535)+SUMIFS($EZ$18:$EZ$383,$Z$18:$Z$383,1,$AX$18:$AX$383,4,$AF$18:$AF$383,EW535)+SUMIFS($EZ$18:$EZ$383,$Z$18:$Z$383,1,$AX$18:$AX$383,-77,$AF$18:$AF$383,EW535)</f>
        <v>16694</v>
      </c>
      <c r="FB535" s="105">
        <f t="shared" si="70"/>
        <v>0.13808105872622001</v>
      </c>
    </row>
    <row r="536" spans="148:158" ht="15" thickBot="1" x14ac:dyDescent="0.35">
      <c r="ER536" t="s">
        <v>204</v>
      </c>
      <c r="ES536" s="4" t="s">
        <v>2181</v>
      </c>
      <c r="ET536" s="4" t="str">
        <f t="shared" si="34"/>
        <v>OtherRefrig:15</v>
      </c>
      <c r="EU536" s="4" t="s">
        <v>6917</v>
      </c>
      <c r="EV536" s="4">
        <v>15</v>
      </c>
      <c r="EW536" s="107">
        <v>3</v>
      </c>
      <c r="EX536" s="113" t="s">
        <v>2164</v>
      </c>
      <c r="EY536" s="248">
        <f t="shared" si="71"/>
        <v>12</v>
      </c>
      <c r="EZ536" s="103">
        <f t="shared" si="69"/>
        <v>0.15789473684210525</v>
      </c>
      <c r="FA536" s="250">
        <f t="shared" si="72"/>
        <v>19226</v>
      </c>
      <c r="FB536" s="105">
        <f t="shared" si="70"/>
        <v>0.15902398676592225</v>
      </c>
    </row>
    <row r="537" spans="148:158" ht="15" thickBot="1" x14ac:dyDescent="0.35">
      <c r="ER537" t="s">
        <v>204</v>
      </c>
      <c r="ES537" s="4" t="s">
        <v>2181</v>
      </c>
      <c r="ET537" s="4" t="str">
        <f t="shared" si="34"/>
        <v>OtherRefrig:10</v>
      </c>
      <c r="EU537" s="4" t="s">
        <v>6917</v>
      </c>
      <c r="EV537" s="4">
        <v>10</v>
      </c>
      <c r="EW537" s="107">
        <v>4</v>
      </c>
      <c r="EX537" s="113" t="s">
        <v>2165</v>
      </c>
      <c r="EY537" s="248">
        <f t="shared" si="71"/>
        <v>23</v>
      </c>
      <c r="EZ537" s="103">
        <f t="shared" si="69"/>
        <v>0.30263157894736842</v>
      </c>
      <c r="FA537" s="250">
        <f t="shared" si="72"/>
        <v>36522</v>
      </c>
      <c r="FB537" s="105">
        <f t="shared" si="70"/>
        <v>0.30208436724565757</v>
      </c>
    </row>
    <row r="538" spans="148:158" ht="15" thickBot="1" x14ac:dyDescent="0.35">
      <c r="ER538" t="s">
        <v>204</v>
      </c>
      <c r="ES538" s="4" t="s">
        <v>2181</v>
      </c>
      <c r="ET538" s="4" t="str">
        <f t="shared" si="34"/>
        <v>OtherRefrig:5</v>
      </c>
      <c r="EU538" s="4" t="s">
        <v>6917</v>
      </c>
      <c r="EV538" s="4">
        <v>5</v>
      </c>
      <c r="EW538" s="107">
        <v>5</v>
      </c>
      <c r="EX538" s="113" t="s">
        <v>2166</v>
      </c>
      <c r="EY538" s="248">
        <f t="shared" si="71"/>
        <v>20</v>
      </c>
      <c r="EZ538" s="103">
        <f t="shared" si="69"/>
        <v>0.26315789473684209</v>
      </c>
      <c r="FA538" s="250">
        <f t="shared" si="72"/>
        <v>32334</v>
      </c>
      <c r="FB538" s="105">
        <f t="shared" si="70"/>
        <v>0.26744416873449134</v>
      </c>
    </row>
    <row r="539" spans="148:158" ht="15" thickBot="1" x14ac:dyDescent="0.35">
      <c r="ER539" t="s">
        <v>204</v>
      </c>
      <c r="ES539" s="4" t="s">
        <v>2181</v>
      </c>
      <c r="ET539" s="4" t="str">
        <f t="shared" si="34"/>
        <v>OtherRefrig:0</v>
      </c>
      <c r="EU539" s="4" t="s">
        <v>6917</v>
      </c>
      <c r="EV539" s="4">
        <v>0</v>
      </c>
      <c r="EW539" s="107">
        <v>6</v>
      </c>
      <c r="EX539" s="113" t="s">
        <v>2167</v>
      </c>
      <c r="EY539" s="248">
        <f t="shared" si="71"/>
        <v>8</v>
      </c>
      <c r="EZ539" s="103">
        <f t="shared" si="69"/>
        <v>0.10526315789473684</v>
      </c>
      <c r="FA539" s="250">
        <f t="shared" si="72"/>
        <v>12316</v>
      </c>
      <c r="FB539" s="105">
        <f t="shared" si="70"/>
        <v>0.10186931348221671</v>
      </c>
    </row>
    <row r="540" spans="148:158" ht="15" thickBot="1" x14ac:dyDescent="0.35">
      <c r="ER540" t="s">
        <v>204</v>
      </c>
      <c r="ES540" s="4"/>
      <c r="ET540" s="4" t="str">
        <f t="shared" si="34"/>
        <v>:-98</v>
      </c>
      <c r="EU540" s="4"/>
      <c r="EV540" s="4">
        <v>-98</v>
      </c>
      <c r="EW540" s="107">
        <v>-98</v>
      </c>
      <c r="EX540" s="113" t="s">
        <v>2168</v>
      </c>
      <c r="EY540" s="248">
        <f t="shared" si="71"/>
        <v>7</v>
      </c>
      <c r="EZ540" s="249"/>
      <c r="FA540" s="250">
        <f t="shared" si="72"/>
        <v>12741</v>
      </c>
      <c r="FB540" s="251"/>
    </row>
    <row r="541" spans="148:158" ht="15" thickBot="1" x14ac:dyDescent="0.35">
      <c r="ER541" t="s">
        <v>204</v>
      </c>
      <c r="ES541" s="4"/>
      <c r="ET541" s="4" t="str">
        <f t="shared" si="34"/>
        <v>:-99</v>
      </c>
      <c r="EU541" s="4"/>
      <c r="EV541" s="4">
        <v>-99</v>
      </c>
      <c r="EW541" s="107">
        <v>-99</v>
      </c>
      <c r="EX541" s="113" t="s">
        <v>2169</v>
      </c>
      <c r="EY541" s="252">
        <f t="shared" si="71"/>
        <v>0</v>
      </c>
      <c r="EZ541" s="253"/>
      <c r="FA541" s="254">
        <f t="shared" si="72"/>
        <v>0</v>
      </c>
      <c r="FB541" s="255"/>
    </row>
    <row r="542" spans="148:158" ht="15" thickBot="1" x14ac:dyDescent="0.35">
      <c r="ER542" t="s">
        <v>1978</v>
      </c>
      <c r="ES542" s="4" t="s">
        <v>6937</v>
      </c>
      <c r="ET542" s="4" t="str">
        <f t="shared" ref="ET542:ET549" si="73">EU542&amp;":"&amp;EV542</f>
        <v>AllTrnsfrFrz:30</v>
      </c>
      <c r="EU542" s="4" t="s">
        <v>6938</v>
      </c>
      <c r="EV542" s="4">
        <v>30</v>
      </c>
      <c r="EW542" s="100">
        <v>1</v>
      </c>
      <c r="EX542" s="269" t="s">
        <v>2162</v>
      </c>
      <c r="EY542" s="248">
        <f>EY574+EY582</f>
        <v>0</v>
      </c>
      <c r="EZ542" s="103">
        <f t="shared" ref="EZ542:EZ547" si="74">EY542/SUMIF($EU$390:$EU$1027,$EU542,EY$390:EY$1027)</f>
        <v>0</v>
      </c>
      <c r="FA542" s="250">
        <f t="shared" ref="FA542:FA549" si="75">FA574+FA582</f>
        <v>0</v>
      </c>
      <c r="FB542" s="105">
        <f t="shared" ref="FB542:FB547" si="76">FA542/SUMIF($EU$390:$EU$1027,$EU542,FA$390:FA$1027)</f>
        <v>0</v>
      </c>
    </row>
    <row r="543" spans="148:158" ht="15" thickBot="1" x14ac:dyDescent="0.35">
      <c r="ER543" t="s">
        <v>1978</v>
      </c>
      <c r="ES543" s="4" t="s">
        <v>6937</v>
      </c>
      <c r="ET543" s="4" t="str">
        <f t="shared" si="73"/>
        <v>AllTrnsfrFrz:20</v>
      </c>
      <c r="EU543" s="4" t="s">
        <v>6938</v>
      </c>
      <c r="EV543" s="4">
        <v>20</v>
      </c>
      <c r="EW543" s="107">
        <v>2</v>
      </c>
      <c r="EX543" s="113" t="s">
        <v>2163</v>
      </c>
      <c r="EY543" s="248">
        <f t="shared" ref="EY543:EY549" si="77">EY575+EY583</f>
        <v>4</v>
      </c>
      <c r="EZ543" s="103">
        <f t="shared" si="74"/>
        <v>0.11428571428571428</v>
      </c>
      <c r="FA543" s="250">
        <f t="shared" si="75"/>
        <v>5849</v>
      </c>
      <c r="FB543" s="105">
        <f t="shared" si="76"/>
        <v>0.12731824118415325</v>
      </c>
    </row>
    <row r="544" spans="148:158" ht="15" thickBot="1" x14ac:dyDescent="0.35">
      <c r="ER544" t="s">
        <v>1978</v>
      </c>
      <c r="ES544" s="4" t="s">
        <v>6937</v>
      </c>
      <c r="ET544" s="4" t="str">
        <f t="shared" si="73"/>
        <v>AllTrnsfrFrz:15</v>
      </c>
      <c r="EU544" s="4" t="s">
        <v>6938</v>
      </c>
      <c r="EV544" s="4">
        <v>15</v>
      </c>
      <c r="EW544" s="107">
        <v>3</v>
      </c>
      <c r="EX544" s="113" t="s">
        <v>2164</v>
      </c>
      <c r="EY544" s="248">
        <f t="shared" si="77"/>
        <v>4</v>
      </c>
      <c r="EZ544" s="103">
        <f t="shared" si="74"/>
        <v>0.11428571428571428</v>
      </c>
      <c r="FA544" s="250">
        <f t="shared" si="75"/>
        <v>5128</v>
      </c>
      <c r="FB544" s="105">
        <f t="shared" si="76"/>
        <v>0.11162385720505007</v>
      </c>
    </row>
    <row r="545" spans="148:160" ht="15" thickBot="1" x14ac:dyDescent="0.35">
      <c r="ER545" t="s">
        <v>1978</v>
      </c>
      <c r="ES545" s="4" t="s">
        <v>6937</v>
      </c>
      <c r="ET545" s="4" t="str">
        <f t="shared" si="73"/>
        <v>AllTrnsfrFrz:10</v>
      </c>
      <c r="EU545" s="4" t="s">
        <v>6938</v>
      </c>
      <c r="EV545" s="4">
        <v>10</v>
      </c>
      <c r="EW545" s="107">
        <v>4</v>
      </c>
      <c r="EX545" s="113" t="s">
        <v>2165</v>
      </c>
      <c r="EY545" s="248">
        <f t="shared" si="77"/>
        <v>7</v>
      </c>
      <c r="EZ545" s="103">
        <f t="shared" si="74"/>
        <v>0.2</v>
      </c>
      <c r="FA545" s="250">
        <f t="shared" si="75"/>
        <v>12878</v>
      </c>
      <c r="FB545" s="105">
        <f t="shared" si="76"/>
        <v>0.28032215933826732</v>
      </c>
    </row>
    <row r="546" spans="148:160" ht="15" thickBot="1" x14ac:dyDescent="0.35">
      <c r="ER546" t="s">
        <v>1978</v>
      </c>
      <c r="ES546" s="4" t="s">
        <v>6937</v>
      </c>
      <c r="ET546" s="4" t="str">
        <f t="shared" si="73"/>
        <v>AllTrnsfrFrz:5</v>
      </c>
      <c r="EU546" s="4" t="s">
        <v>6938</v>
      </c>
      <c r="EV546" s="4">
        <v>5</v>
      </c>
      <c r="EW546" s="107">
        <v>5</v>
      </c>
      <c r="EX546" s="113" t="s">
        <v>2166</v>
      </c>
      <c r="EY546" s="248">
        <f t="shared" si="77"/>
        <v>16</v>
      </c>
      <c r="EZ546" s="103">
        <f t="shared" si="74"/>
        <v>0.45714285714285713</v>
      </c>
      <c r="FA546" s="250">
        <f t="shared" si="75"/>
        <v>16481</v>
      </c>
      <c r="FB546" s="105">
        <f t="shared" si="76"/>
        <v>0.3587505441880714</v>
      </c>
    </row>
    <row r="547" spans="148:160" ht="15" thickBot="1" x14ac:dyDescent="0.35">
      <c r="ER547" t="s">
        <v>1978</v>
      </c>
      <c r="ES547" s="4" t="s">
        <v>6937</v>
      </c>
      <c r="ET547" s="4" t="str">
        <f t="shared" si="73"/>
        <v>AllTrnsfrFrz:0</v>
      </c>
      <c r="EU547" s="4" t="s">
        <v>6938</v>
      </c>
      <c r="EV547" s="4">
        <v>0</v>
      </c>
      <c r="EW547" s="107">
        <v>6</v>
      </c>
      <c r="EX547" s="113" t="s">
        <v>2167</v>
      </c>
      <c r="EY547" s="248">
        <f t="shared" si="77"/>
        <v>4</v>
      </c>
      <c r="EZ547" s="103">
        <f t="shared" si="74"/>
        <v>0.11428571428571428</v>
      </c>
      <c r="FA547" s="250">
        <f t="shared" si="75"/>
        <v>5604</v>
      </c>
      <c r="FB547" s="105">
        <f t="shared" si="76"/>
        <v>0.12198519808445799</v>
      </c>
    </row>
    <row r="548" spans="148:160" ht="15" thickBot="1" x14ac:dyDescent="0.35">
      <c r="ER548" t="s">
        <v>1978</v>
      </c>
      <c r="ES548" s="4"/>
      <c r="ET548" s="4" t="str">
        <f t="shared" si="73"/>
        <v>:-98</v>
      </c>
      <c r="EU548" s="4"/>
      <c r="EV548" s="4">
        <v>-98</v>
      </c>
      <c r="EW548" s="107">
        <v>-98</v>
      </c>
      <c r="EX548" s="113" t="s">
        <v>2168</v>
      </c>
      <c r="EY548" s="248">
        <f t="shared" si="77"/>
        <v>2</v>
      </c>
      <c r="EZ548" s="249"/>
      <c r="FA548" s="250">
        <f t="shared" si="75"/>
        <v>3033</v>
      </c>
      <c r="FB548" s="251"/>
    </row>
    <row r="549" spans="148:160" ht="15" thickBot="1" x14ac:dyDescent="0.35">
      <c r="ER549" t="s">
        <v>1978</v>
      </c>
      <c r="ES549" s="4"/>
      <c r="ET549" s="4" t="str">
        <f t="shared" si="73"/>
        <v>:-99</v>
      </c>
      <c r="EU549" s="4"/>
      <c r="EV549" s="4">
        <v>-99</v>
      </c>
      <c r="EW549" s="107">
        <v>-99</v>
      </c>
      <c r="EX549" s="113" t="s">
        <v>2169</v>
      </c>
      <c r="EY549" s="252">
        <f t="shared" si="77"/>
        <v>0</v>
      </c>
      <c r="EZ549" s="253"/>
      <c r="FA549" s="254">
        <f t="shared" si="75"/>
        <v>0</v>
      </c>
      <c r="FB549" s="255"/>
    </row>
    <row r="550" spans="148:160" ht="15" thickBot="1" x14ac:dyDescent="0.35">
      <c r="ER550" t="s">
        <v>1978</v>
      </c>
      <c r="ES550" s="4" t="s">
        <v>2178</v>
      </c>
      <c r="ET550" s="4" t="str">
        <f t="shared" ref="ET550:ET597" si="78">EU550&amp;":"&amp;EV550</f>
        <v>FreeFrz:30</v>
      </c>
      <c r="EU550" s="4" t="s">
        <v>6912</v>
      </c>
      <c r="EV550" s="4">
        <v>30</v>
      </c>
      <c r="EW550" s="100">
        <v>1</v>
      </c>
      <c r="EX550" s="272" t="s">
        <v>2162</v>
      </c>
      <c r="EY550" s="248">
        <f t="shared" ref="EY550:EY557" si="79">COUNTIFS($Z$18:$Z$383,2,$AX$18:$AX$383,8,$AF$18:$AF$383,EW550)+COUNTIFS($AX$18:$AX$383,9,$AF$18:$AF$383,EW550)</f>
        <v>0</v>
      </c>
      <c r="EZ550" s="103">
        <f t="shared" ref="EZ550:EZ555" si="80">EY550/SUMIF($EU$390:$EU$1027,$EU550,EY$390:EY$1027)</f>
        <v>0</v>
      </c>
      <c r="FA550" s="250">
        <f t="shared" ref="FA550:FA557" si="81">SUMIFS($EZ$18:$EZ$383,$Z$18:$Z$383,2,$AX$18:$AX$383,8,$AF$18:$AF$383,EW550)+SUMIFS($EZ$18:$EZ$383,$Z$18:$Z$383,2,$AX$18:$AX$383,9,$AF$18:$AF$383,EW550)</f>
        <v>0</v>
      </c>
      <c r="FB550" s="105">
        <f t="shared" ref="FB550:FB555" si="82">FA550/SUMIF($EU$390:$EU$1027,$EU550,FA$390:FA$1027)</f>
        <v>0</v>
      </c>
      <c r="FD550" t="s">
        <v>6927</v>
      </c>
    </row>
    <row r="551" spans="148:160" ht="15" thickBot="1" x14ac:dyDescent="0.35">
      <c r="ER551" t="s">
        <v>1978</v>
      </c>
      <c r="ES551" s="4" t="s">
        <v>2178</v>
      </c>
      <c r="ET551" s="4" t="str">
        <f t="shared" si="78"/>
        <v>FreeFrz:20</v>
      </c>
      <c r="EU551" s="4" t="s">
        <v>6912</v>
      </c>
      <c r="EV551" s="4">
        <v>20</v>
      </c>
      <c r="EW551" s="107">
        <v>2</v>
      </c>
      <c r="EX551" s="113" t="s">
        <v>2163</v>
      </c>
      <c r="EY551" s="248">
        <f t="shared" si="79"/>
        <v>1</v>
      </c>
      <c r="EZ551" s="103">
        <f t="shared" si="80"/>
        <v>4.1666666666666664E-2</v>
      </c>
      <c r="FA551" s="250">
        <f t="shared" si="81"/>
        <v>2037</v>
      </c>
      <c r="FB551" s="105">
        <f t="shared" si="82"/>
        <v>6.9743554627315366E-2</v>
      </c>
    </row>
    <row r="552" spans="148:160" ht="15" thickBot="1" x14ac:dyDescent="0.35">
      <c r="ER552" t="s">
        <v>1978</v>
      </c>
      <c r="ES552" s="4" t="s">
        <v>2178</v>
      </c>
      <c r="ET552" s="4" t="str">
        <f t="shared" si="78"/>
        <v>FreeFrz:15</v>
      </c>
      <c r="EU552" s="4" t="s">
        <v>6912</v>
      </c>
      <c r="EV552" s="4">
        <v>15</v>
      </c>
      <c r="EW552" s="107">
        <v>3</v>
      </c>
      <c r="EX552" s="113" t="s">
        <v>2164</v>
      </c>
      <c r="EY552" s="248">
        <f t="shared" si="79"/>
        <v>3</v>
      </c>
      <c r="EZ552" s="103">
        <f t="shared" si="80"/>
        <v>0.125</v>
      </c>
      <c r="FA552" s="250">
        <f t="shared" si="81"/>
        <v>3888</v>
      </c>
      <c r="FB552" s="105">
        <f t="shared" si="82"/>
        <v>0.13311877289690827</v>
      </c>
    </row>
    <row r="553" spans="148:160" ht="15" thickBot="1" x14ac:dyDescent="0.35">
      <c r="ER553" t="s">
        <v>1978</v>
      </c>
      <c r="ES553" s="4" t="s">
        <v>2178</v>
      </c>
      <c r="ET553" s="4" t="str">
        <f t="shared" si="78"/>
        <v>FreeFrz:10</v>
      </c>
      <c r="EU553" s="4" t="s">
        <v>6912</v>
      </c>
      <c r="EV553" s="4">
        <v>10</v>
      </c>
      <c r="EW553" s="107">
        <v>4</v>
      </c>
      <c r="EX553" s="113" t="s">
        <v>2165</v>
      </c>
      <c r="EY553" s="248">
        <f t="shared" si="79"/>
        <v>6</v>
      </c>
      <c r="EZ553" s="103">
        <f t="shared" si="80"/>
        <v>0.25</v>
      </c>
      <c r="FA553" s="250">
        <f t="shared" si="81"/>
        <v>10110</v>
      </c>
      <c r="FB553" s="105">
        <f t="shared" si="82"/>
        <v>0.34614989557297909</v>
      </c>
    </row>
    <row r="554" spans="148:160" ht="15" thickBot="1" x14ac:dyDescent="0.35">
      <c r="ER554" t="s">
        <v>1978</v>
      </c>
      <c r="ES554" s="4" t="s">
        <v>2178</v>
      </c>
      <c r="ET554" s="4" t="str">
        <f t="shared" si="78"/>
        <v>FreeFrz:5</v>
      </c>
      <c r="EU554" s="4" t="s">
        <v>6912</v>
      </c>
      <c r="EV554" s="4">
        <v>5</v>
      </c>
      <c r="EW554" s="107">
        <v>5</v>
      </c>
      <c r="EX554" s="113" t="s">
        <v>2166</v>
      </c>
      <c r="EY554" s="248">
        <f t="shared" si="79"/>
        <v>12</v>
      </c>
      <c r="EZ554" s="103">
        <f t="shared" si="80"/>
        <v>0.5</v>
      </c>
      <c r="FA554" s="250">
        <f t="shared" si="81"/>
        <v>10404</v>
      </c>
      <c r="FB554" s="105">
        <f t="shared" si="82"/>
        <v>0.35621597562228235</v>
      </c>
    </row>
    <row r="555" spans="148:160" ht="15" thickBot="1" x14ac:dyDescent="0.35">
      <c r="ER555" t="s">
        <v>1978</v>
      </c>
      <c r="ES555" s="4" t="s">
        <v>2178</v>
      </c>
      <c r="ET555" s="4" t="str">
        <f t="shared" si="78"/>
        <v>FreeFrz:0</v>
      </c>
      <c r="EU555" s="4" t="s">
        <v>6912</v>
      </c>
      <c r="EV555" s="4">
        <v>0</v>
      </c>
      <c r="EW555" s="107">
        <v>6</v>
      </c>
      <c r="EX555" s="113" t="s">
        <v>2167</v>
      </c>
      <c r="EY555" s="248">
        <f t="shared" si="79"/>
        <v>2</v>
      </c>
      <c r="EZ555" s="103">
        <f t="shared" si="80"/>
        <v>8.3333333333333329E-2</v>
      </c>
      <c r="FA555" s="250">
        <f t="shared" si="81"/>
        <v>2768</v>
      </c>
      <c r="FB555" s="105">
        <f t="shared" si="82"/>
        <v>9.4771801280514947E-2</v>
      </c>
    </row>
    <row r="556" spans="148:160" ht="15" thickBot="1" x14ac:dyDescent="0.35">
      <c r="ER556" t="s">
        <v>1978</v>
      </c>
      <c r="ES556" s="4"/>
      <c r="ET556" s="4" t="str">
        <f t="shared" si="78"/>
        <v>:-98</v>
      </c>
      <c r="EU556" s="4"/>
      <c r="EV556" s="4">
        <v>-98</v>
      </c>
      <c r="EW556" s="107">
        <v>-98</v>
      </c>
      <c r="EX556" s="113" t="s">
        <v>2168</v>
      </c>
      <c r="EY556" s="248">
        <f t="shared" si="79"/>
        <v>1</v>
      </c>
      <c r="EZ556" s="249"/>
      <c r="FA556" s="250">
        <f t="shared" si="81"/>
        <v>1286</v>
      </c>
      <c r="FB556" s="251"/>
    </row>
    <row r="557" spans="148:160" ht="15" thickBot="1" x14ac:dyDescent="0.35">
      <c r="ER557" t="s">
        <v>1978</v>
      </c>
      <c r="ES557" s="4"/>
      <c r="ET557" s="4" t="str">
        <f t="shared" si="78"/>
        <v>:-99</v>
      </c>
      <c r="EU557" s="4"/>
      <c r="EV557" s="4">
        <v>-99</v>
      </c>
      <c r="EW557" s="107">
        <v>-99</v>
      </c>
      <c r="EX557" s="113" t="s">
        <v>2169</v>
      </c>
      <c r="EY557" s="252">
        <f t="shared" si="79"/>
        <v>0</v>
      </c>
      <c r="EZ557" s="253"/>
      <c r="FA557" s="254">
        <f t="shared" si="81"/>
        <v>0</v>
      </c>
      <c r="FB557" s="255"/>
    </row>
    <row r="558" spans="148:160" ht="15" thickBot="1" x14ac:dyDescent="0.35">
      <c r="ER558" t="s">
        <v>1978</v>
      </c>
      <c r="ES558" s="4" t="s">
        <v>6889</v>
      </c>
      <c r="ET558" s="4" t="str">
        <f t="shared" si="78"/>
        <v>JunkFrz:30</v>
      </c>
      <c r="EU558" s="4" t="s">
        <v>6913</v>
      </c>
      <c r="EV558" s="4">
        <v>30</v>
      </c>
      <c r="EW558" s="100">
        <v>1</v>
      </c>
      <c r="EX558" s="269" t="s">
        <v>2162</v>
      </c>
      <c r="EY558" s="256">
        <f t="shared" ref="EY558:EY565" si="83">COUNTIFS($Z$18:$Z$383,2,$AX$18:$AX$383,1,$AF$18:$AF$383,EW558)+COUNTIFS($Z$18:$Z$383,2,$AX$18:$AX$383,2,$AF$18:$AF$383,EW558)</f>
        <v>4</v>
      </c>
      <c r="EZ558" s="103">
        <f t="shared" ref="EZ558:EZ563" si="84">EY558/SUMIF($EU$390:$EU$1027,$EU558,EY$390:EY$1027)</f>
        <v>0.19047619047619047</v>
      </c>
      <c r="FA558" s="250">
        <f t="shared" ref="FA558:FA565" si="85">SUMIFS($EZ$18:$EZ$383,$Z$18:$Z$383,2,$AX$18:$AX$383,1,$AF$18:$AF$383,EW558)+SUMIFS($EZ$18:$EZ$383,$Z$18:$Z$383,2,$AX$18:$AX$383,2,$AF$18:$AF$383,EW558)</f>
        <v>5564</v>
      </c>
      <c r="FB558" s="105">
        <f t="shared" ref="FB558:FB563" si="86">FA558/SUMIF($EU$390:$EU$1027,$EU558,FA$390:FA$1027)</f>
        <v>0.16518228238926494</v>
      </c>
    </row>
    <row r="559" spans="148:160" ht="15" thickBot="1" x14ac:dyDescent="0.35">
      <c r="ER559" t="s">
        <v>1978</v>
      </c>
      <c r="ES559" s="4" t="s">
        <v>6889</v>
      </c>
      <c r="ET559" s="4" t="str">
        <f t="shared" si="78"/>
        <v>JunkFrz:20</v>
      </c>
      <c r="EU559" s="4" t="s">
        <v>6913</v>
      </c>
      <c r="EV559" s="4">
        <v>20</v>
      </c>
      <c r="EW559" s="107">
        <v>2</v>
      </c>
      <c r="EX559" s="113" t="s">
        <v>2163</v>
      </c>
      <c r="EY559" s="256">
        <f t="shared" si="83"/>
        <v>3</v>
      </c>
      <c r="EZ559" s="103">
        <f t="shared" si="84"/>
        <v>0.14285714285714285</v>
      </c>
      <c r="FA559" s="250">
        <f t="shared" si="85"/>
        <v>5439</v>
      </c>
      <c r="FB559" s="105">
        <f t="shared" si="86"/>
        <v>0.16147132169576059</v>
      </c>
    </row>
    <row r="560" spans="148:160" ht="15" thickBot="1" x14ac:dyDescent="0.35">
      <c r="ER560" t="s">
        <v>1978</v>
      </c>
      <c r="ES560" s="4" t="s">
        <v>6889</v>
      </c>
      <c r="ET560" s="4" t="str">
        <f t="shared" si="78"/>
        <v>JunkFrz:15</v>
      </c>
      <c r="EU560" s="4" t="s">
        <v>6913</v>
      </c>
      <c r="EV560" s="4">
        <v>15</v>
      </c>
      <c r="EW560" s="107">
        <v>3</v>
      </c>
      <c r="EX560" s="113" t="s">
        <v>2164</v>
      </c>
      <c r="EY560" s="256">
        <f t="shared" si="83"/>
        <v>2</v>
      </c>
      <c r="EZ560" s="103">
        <f t="shared" si="84"/>
        <v>9.5238095238095233E-2</v>
      </c>
      <c r="FA560" s="250">
        <f t="shared" si="85"/>
        <v>3038</v>
      </c>
      <c r="FB560" s="105">
        <f t="shared" si="86"/>
        <v>9.0191188694929342E-2</v>
      </c>
    </row>
    <row r="561" spans="148:158" ht="15" thickBot="1" x14ac:dyDescent="0.35">
      <c r="ER561" t="s">
        <v>1978</v>
      </c>
      <c r="ES561" s="4" t="s">
        <v>6889</v>
      </c>
      <c r="ET561" s="4" t="str">
        <f t="shared" si="78"/>
        <v>JunkFrz:10</v>
      </c>
      <c r="EU561" s="4" t="s">
        <v>6913</v>
      </c>
      <c r="EV561" s="4">
        <v>10</v>
      </c>
      <c r="EW561" s="107">
        <v>4</v>
      </c>
      <c r="EX561" s="113" t="s">
        <v>2165</v>
      </c>
      <c r="EY561" s="256">
        <f t="shared" si="83"/>
        <v>5</v>
      </c>
      <c r="EZ561" s="103">
        <f t="shared" si="84"/>
        <v>0.23809523809523808</v>
      </c>
      <c r="FA561" s="250">
        <f t="shared" si="85"/>
        <v>8016</v>
      </c>
      <c r="FB561" s="105">
        <f t="shared" si="86"/>
        <v>0.23797648735304597</v>
      </c>
    </row>
    <row r="562" spans="148:158" ht="15" thickBot="1" x14ac:dyDescent="0.35">
      <c r="ER562" t="s">
        <v>1978</v>
      </c>
      <c r="ES562" s="4" t="s">
        <v>6889</v>
      </c>
      <c r="ET562" s="4" t="str">
        <f t="shared" si="78"/>
        <v>JunkFrz:5</v>
      </c>
      <c r="EU562" s="4" t="s">
        <v>6913</v>
      </c>
      <c r="EV562" s="4">
        <v>5</v>
      </c>
      <c r="EW562" s="107">
        <v>5</v>
      </c>
      <c r="EX562" s="113" t="s">
        <v>2166</v>
      </c>
      <c r="EY562" s="256">
        <f t="shared" si="83"/>
        <v>4</v>
      </c>
      <c r="EZ562" s="103">
        <f t="shared" si="84"/>
        <v>0.19047619047619047</v>
      </c>
      <c r="FA562" s="250">
        <f t="shared" si="85"/>
        <v>5828</v>
      </c>
      <c r="FB562" s="105">
        <f t="shared" si="86"/>
        <v>0.17301983137394608</v>
      </c>
    </row>
    <row r="563" spans="148:158" ht="15" thickBot="1" x14ac:dyDescent="0.35">
      <c r="ER563" t="s">
        <v>1978</v>
      </c>
      <c r="ES563" s="4" t="s">
        <v>6889</v>
      </c>
      <c r="ET563" s="4" t="str">
        <f t="shared" si="78"/>
        <v>JunkFrz:0</v>
      </c>
      <c r="EU563" s="4" t="s">
        <v>6913</v>
      </c>
      <c r="EV563" s="4">
        <v>0</v>
      </c>
      <c r="EW563" s="107">
        <v>6</v>
      </c>
      <c r="EX563" s="113" t="s">
        <v>2167</v>
      </c>
      <c r="EY563" s="256">
        <f t="shared" si="83"/>
        <v>3</v>
      </c>
      <c r="EZ563" s="103">
        <f t="shared" si="84"/>
        <v>0.14285714285714285</v>
      </c>
      <c r="FA563" s="250">
        <f t="shared" si="85"/>
        <v>5799</v>
      </c>
      <c r="FB563" s="105">
        <f t="shared" si="86"/>
        <v>0.17215888849305308</v>
      </c>
    </row>
    <row r="564" spans="148:158" ht="15" thickBot="1" x14ac:dyDescent="0.35">
      <c r="ER564" t="s">
        <v>1978</v>
      </c>
      <c r="ES564" s="4"/>
      <c r="ET564" s="4" t="str">
        <f t="shared" si="78"/>
        <v>:-98</v>
      </c>
      <c r="EU564" s="4"/>
      <c r="EV564" s="4">
        <v>-98</v>
      </c>
      <c r="EW564" s="107">
        <v>-98</v>
      </c>
      <c r="EX564" s="113" t="s">
        <v>2168</v>
      </c>
      <c r="EY564" s="256">
        <f t="shared" si="83"/>
        <v>3</v>
      </c>
      <c r="EZ564" s="249"/>
      <c r="FA564" s="250">
        <f t="shared" si="85"/>
        <v>4937</v>
      </c>
      <c r="FB564" s="251"/>
    </row>
    <row r="565" spans="148:158" ht="15" thickBot="1" x14ac:dyDescent="0.35">
      <c r="ER565" t="s">
        <v>1978</v>
      </c>
      <c r="ES565" s="4"/>
      <c r="ET565" s="4" t="str">
        <f t="shared" si="78"/>
        <v>:-99</v>
      </c>
      <c r="EU565" s="4"/>
      <c r="EV565" s="4">
        <v>-99</v>
      </c>
      <c r="EW565" s="107">
        <v>-99</v>
      </c>
      <c r="EX565" s="113" t="s">
        <v>2169</v>
      </c>
      <c r="EY565" s="256">
        <f t="shared" si="83"/>
        <v>0</v>
      </c>
      <c r="EZ565" s="245"/>
      <c r="FA565" s="250">
        <f t="shared" si="85"/>
        <v>0</v>
      </c>
      <c r="FB565" s="255"/>
    </row>
    <row r="566" spans="148:158" ht="15" thickBot="1" x14ac:dyDescent="0.35">
      <c r="ER566" t="s">
        <v>1978</v>
      </c>
      <c r="ES566" s="4" t="s">
        <v>2179</v>
      </c>
      <c r="ET566" s="4" t="str">
        <f t="shared" si="78"/>
        <v>PeerToPeerSaleFrz:30</v>
      </c>
      <c r="EU566" s="4" t="s">
        <v>6914</v>
      </c>
      <c r="EV566" s="4">
        <v>30</v>
      </c>
      <c r="EW566" s="100">
        <v>1</v>
      </c>
      <c r="EX566" s="269" t="s">
        <v>2162</v>
      </c>
      <c r="EY566" s="246">
        <f t="shared" ref="EY566:EY573" si="87">COUNTIFS($Z$18:$Z$383,2,$AX$18:$AX$383,6,$AF$18:$AF$383,EW566)+COUNTIFS($Z$18:$Z$383,2,$AX$18:$AX$383,7,$AF$18:$AF$383,EW566)</f>
        <v>0</v>
      </c>
      <c r="EZ566" s="103">
        <f t="shared" ref="EZ566:EZ571" si="88">EY566/SUMIF($EU$390:$EU$1027,$EU566,EY$390:EY$1027)</f>
        <v>0</v>
      </c>
      <c r="FA566" s="247">
        <f t="shared" ref="FA566:FA573" si="89">SUMIFS($EZ$18:$EZ$383,$Z$18:$Z$383,2,$AX$18:$AX$383,6,$AF$18:$AF$383,EW566)+SUMIFS($EZ$18:$EZ$383,$Z$18:$Z$383,2,$AX$18:$AX$383,7,$AF$18:$AF$383,EW566)</f>
        <v>0</v>
      </c>
      <c r="FB566" s="105">
        <f t="shared" ref="FB566:FB571" si="90">FA566/SUMIF($EU$390:$EU$1027,$EU566,FA$390:FA$1027)</f>
        <v>0</v>
      </c>
    </row>
    <row r="567" spans="148:158" ht="15" thickBot="1" x14ac:dyDescent="0.35">
      <c r="ER567" t="s">
        <v>1978</v>
      </c>
      <c r="ES567" s="4" t="s">
        <v>2179</v>
      </c>
      <c r="ET567" s="4" t="str">
        <f t="shared" si="78"/>
        <v>PeerToPeerSaleFrz:20</v>
      </c>
      <c r="EU567" s="4" t="s">
        <v>6914</v>
      </c>
      <c r="EV567" s="4">
        <v>20</v>
      </c>
      <c r="EW567" s="107">
        <v>2</v>
      </c>
      <c r="EX567" s="113" t="s">
        <v>2163</v>
      </c>
      <c r="EY567" s="248">
        <f t="shared" si="87"/>
        <v>3</v>
      </c>
      <c r="EZ567" s="103">
        <f t="shared" si="88"/>
        <v>0.27272727272727271</v>
      </c>
      <c r="FA567" s="250">
        <f t="shared" si="89"/>
        <v>3812</v>
      </c>
      <c r="FB567" s="105">
        <f t="shared" si="90"/>
        <v>0.2278133030538457</v>
      </c>
    </row>
    <row r="568" spans="148:158" ht="15" thickBot="1" x14ac:dyDescent="0.35">
      <c r="ER568" t="s">
        <v>1978</v>
      </c>
      <c r="ES568" s="4" t="s">
        <v>2179</v>
      </c>
      <c r="ET568" s="4" t="str">
        <f t="shared" si="78"/>
        <v>PeerToPeerSaleFrz:15</v>
      </c>
      <c r="EU568" s="4" t="s">
        <v>6914</v>
      </c>
      <c r="EV568" s="4">
        <v>15</v>
      </c>
      <c r="EW568" s="107">
        <v>3</v>
      </c>
      <c r="EX568" s="113" t="s">
        <v>2164</v>
      </c>
      <c r="EY568" s="248">
        <f t="shared" si="87"/>
        <v>1</v>
      </c>
      <c r="EZ568" s="103">
        <f t="shared" si="88"/>
        <v>9.0909090909090912E-2</v>
      </c>
      <c r="FA568" s="250">
        <f t="shared" si="89"/>
        <v>1240</v>
      </c>
      <c r="FB568" s="105">
        <f t="shared" si="90"/>
        <v>7.4105061853821791E-2</v>
      </c>
    </row>
    <row r="569" spans="148:158" ht="15" thickBot="1" x14ac:dyDescent="0.35">
      <c r="ER569" t="s">
        <v>1978</v>
      </c>
      <c r="ES569" s="4" t="s">
        <v>2179</v>
      </c>
      <c r="ET569" s="4" t="str">
        <f t="shared" si="78"/>
        <v>PeerToPeerSaleFrz:10</v>
      </c>
      <c r="EU569" s="4" t="s">
        <v>6914</v>
      </c>
      <c r="EV569" s="4">
        <v>10</v>
      </c>
      <c r="EW569" s="107">
        <v>4</v>
      </c>
      <c r="EX569" s="113" t="s">
        <v>2165</v>
      </c>
      <c r="EY569" s="248">
        <f t="shared" si="87"/>
        <v>1</v>
      </c>
      <c r="EZ569" s="103">
        <f t="shared" si="88"/>
        <v>9.0909090909090912E-2</v>
      </c>
      <c r="FA569" s="250">
        <f t="shared" si="89"/>
        <v>2768</v>
      </c>
      <c r="FB569" s="105">
        <f t="shared" si="90"/>
        <v>0.16542162194466026</v>
      </c>
    </row>
    <row r="570" spans="148:158" ht="15" thickBot="1" x14ac:dyDescent="0.35">
      <c r="ER570" t="s">
        <v>1978</v>
      </c>
      <c r="ES570" s="4" t="s">
        <v>2179</v>
      </c>
      <c r="ET570" s="4" t="str">
        <f t="shared" si="78"/>
        <v>PeerToPeerSaleFrz:5</v>
      </c>
      <c r="EU570" s="4" t="s">
        <v>6914</v>
      </c>
      <c r="EV570" s="4">
        <v>5</v>
      </c>
      <c r="EW570" s="107">
        <v>5</v>
      </c>
      <c r="EX570" s="113" t="s">
        <v>2166</v>
      </c>
      <c r="EY570" s="248">
        <f t="shared" si="87"/>
        <v>4</v>
      </c>
      <c r="EZ570" s="103">
        <f t="shared" si="88"/>
        <v>0.36363636363636365</v>
      </c>
      <c r="FA570" s="250">
        <f t="shared" si="89"/>
        <v>6077</v>
      </c>
      <c r="FB570" s="105">
        <f t="shared" si="90"/>
        <v>0.36317456523038305</v>
      </c>
    </row>
    <row r="571" spans="148:158" ht="15" thickBot="1" x14ac:dyDescent="0.35">
      <c r="ER571" t="s">
        <v>1978</v>
      </c>
      <c r="ES571" s="4" t="s">
        <v>2179</v>
      </c>
      <c r="ET571" s="4" t="str">
        <f t="shared" si="78"/>
        <v>PeerToPeerSaleFrz:0</v>
      </c>
      <c r="EU571" s="4" t="s">
        <v>6914</v>
      </c>
      <c r="EV571" s="4">
        <v>0</v>
      </c>
      <c r="EW571" s="107">
        <v>6</v>
      </c>
      <c r="EX571" s="113" t="s">
        <v>2167</v>
      </c>
      <c r="EY571" s="248">
        <f t="shared" si="87"/>
        <v>2</v>
      </c>
      <c r="EZ571" s="103">
        <f t="shared" si="88"/>
        <v>0.18181818181818182</v>
      </c>
      <c r="FA571" s="250">
        <f t="shared" si="89"/>
        <v>2836</v>
      </c>
      <c r="FB571" s="105">
        <f t="shared" si="90"/>
        <v>0.1694854479172892</v>
      </c>
    </row>
    <row r="572" spans="148:158" ht="15" thickBot="1" x14ac:dyDescent="0.35">
      <c r="ER572" t="s">
        <v>1978</v>
      </c>
      <c r="ES572" s="4"/>
      <c r="ET572" s="4" t="str">
        <f t="shared" si="78"/>
        <v>:-98</v>
      </c>
      <c r="EU572" s="4"/>
      <c r="EV572" s="4">
        <v>-98</v>
      </c>
      <c r="EW572" s="107">
        <v>-98</v>
      </c>
      <c r="EX572" s="113" t="s">
        <v>2168</v>
      </c>
      <c r="EY572" s="248">
        <f t="shared" si="87"/>
        <v>1</v>
      </c>
      <c r="EZ572" s="249"/>
      <c r="FA572" s="250">
        <f t="shared" si="89"/>
        <v>1747</v>
      </c>
      <c r="FB572" s="251"/>
    </row>
    <row r="573" spans="148:158" ht="15" thickBot="1" x14ac:dyDescent="0.35">
      <c r="ER573" t="s">
        <v>1978</v>
      </c>
      <c r="ES573" s="4"/>
      <c r="ET573" s="4" t="str">
        <f t="shared" si="78"/>
        <v>:-99</v>
      </c>
      <c r="EU573" s="4"/>
      <c r="EV573" s="4">
        <v>-99</v>
      </c>
      <c r="EW573" s="107">
        <v>-99</v>
      </c>
      <c r="EX573" s="113" t="s">
        <v>2169</v>
      </c>
      <c r="EY573" s="252">
        <f t="shared" si="87"/>
        <v>0</v>
      </c>
      <c r="EZ573" s="253"/>
      <c r="FA573" s="254">
        <f t="shared" si="89"/>
        <v>0</v>
      </c>
      <c r="FB573" s="255"/>
    </row>
    <row r="574" spans="148:158" ht="15" thickBot="1" x14ac:dyDescent="0.35">
      <c r="ER574" t="s">
        <v>1978</v>
      </c>
      <c r="ES574" s="4" t="s">
        <v>2179</v>
      </c>
      <c r="ET574" s="4" t="str">
        <f t="shared" si="78"/>
        <v>PeerToPeerAllFrz:30</v>
      </c>
      <c r="EU574" s="4" t="s">
        <v>6915</v>
      </c>
      <c r="EV574" s="4">
        <v>30</v>
      </c>
      <c r="EW574" s="100">
        <v>1</v>
      </c>
      <c r="EX574" s="269" t="s">
        <v>2162</v>
      </c>
      <c r="EY574" s="256">
        <f>EY550+EY566</f>
        <v>0</v>
      </c>
      <c r="EZ574" s="103">
        <f t="shared" ref="EZ574:EZ579" si="91">EY574/SUMIF($EU$390:$EU$1027,$EU574,EY$390:EY$1027)</f>
        <v>0</v>
      </c>
      <c r="FA574" s="256">
        <f>FA550+FA566</f>
        <v>0</v>
      </c>
      <c r="FB574" s="105">
        <f t="shared" ref="FB574:FB579" si="92">FA574/SUMIF($EU$390:$EU$1027,$EU574,FA$390:FA$1027)</f>
        <v>0</v>
      </c>
    </row>
    <row r="575" spans="148:158" ht="15" thickBot="1" x14ac:dyDescent="0.35">
      <c r="ER575" t="s">
        <v>1978</v>
      </c>
      <c r="ES575" s="4" t="s">
        <v>2179</v>
      </c>
      <c r="ET575" s="4" t="str">
        <f t="shared" si="78"/>
        <v>PeerToPeerAllFrz:20</v>
      </c>
      <c r="EU575" s="4" t="s">
        <v>6915</v>
      </c>
      <c r="EV575" s="4">
        <v>20</v>
      </c>
      <c r="EW575" s="107">
        <v>2</v>
      </c>
      <c r="EX575" s="113" t="s">
        <v>2163</v>
      </c>
      <c r="EY575" s="256">
        <f t="shared" ref="EY575" si="93">EY551+EY567</f>
        <v>4</v>
      </c>
      <c r="EZ575" s="103">
        <f t="shared" si="91"/>
        <v>0.11428571428571428</v>
      </c>
      <c r="FA575" s="256">
        <f t="shared" ref="FA575" si="94">FA551+FA567</f>
        <v>5849</v>
      </c>
      <c r="FB575" s="105">
        <f t="shared" si="92"/>
        <v>0.12731824118415325</v>
      </c>
    </row>
    <row r="576" spans="148:158" ht="15" thickBot="1" x14ac:dyDescent="0.35">
      <c r="ER576" t="s">
        <v>1978</v>
      </c>
      <c r="ES576" s="4" t="s">
        <v>2179</v>
      </c>
      <c r="ET576" s="4" t="str">
        <f t="shared" si="78"/>
        <v>PeerToPeerAllFrz:15</v>
      </c>
      <c r="EU576" s="4" t="s">
        <v>6915</v>
      </c>
      <c r="EV576" s="4">
        <v>15</v>
      </c>
      <c r="EW576" s="107">
        <v>3</v>
      </c>
      <c r="EX576" s="113" t="s">
        <v>2164</v>
      </c>
      <c r="EY576" s="256">
        <f t="shared" ref="EY576" si="95">EY552+EY568</f>
        <v>4</v>
      </c>
      <c r="EZ576" s="103">
        <f t="shared" si="91"/>
        <v>0.11428571428571428</v>
      </c>
      <c r="FA576" s="256">
        <f t="shared" ref="FA576" si="96">FA552+FA568</f>
        <v>5128</v>
      </c>
      <c r="FB576" s="105">
        <f t="shared" si="92"/>
        <v>0.11162385720505007</v>
      </c>
    </row>
    <row r="577" spans="148:158" ht="15" thickBot="1" x14ac:dyDescent="0.35">
      <c r="ER577" t="s">
        <v>1978</v>
      </c>
      <c r="ES577" s="4" t="s">
        <v>2179</v>
      </c>
      <c r="ET577" s="4" t="str">
        <f t="shared" si="78"/>
        <v>PeerToPeerAllFrz:10</v>
      </c>
      <c r="EU577" s="4" t="s">
        <v>6915</v>
      </c>
      <c r="EV577" s="4">
        <v>10</v>
      </c>
      <c r="EW577" s="107">
        <v>4</v>
      </c>
      <c r="EX577" s="113" t="s">
        <v>2165</v>
      </c>
      <c r="EY577" s="256">
        <f t="shared" ref="EY577" si="97">EY553+EY569</f>
        <v>7</v>
      </c>
      <c r="EZ577" s="103">
        <f t="shared" si="91"/>
        <v>0.2</v>
      </c>
      <c r="FA577" s="256">
        <f t="shared" ref="FA577" si="98">FA553+FA569</f>
        <v>12878</v>
      </c>
      <c r="FB577" s="105">
        <f t="shared" si="92"/>
        <v>0.28032215933826732</v>
      </c>
    </row>
    <row r="578" spans="148:158" ht="15" thickBot="1" x14ac:dyDescent="0.35">
      <c r="ER578" t="s">
        <v>1978</v>
      </c>
      <c r="ES578" s="4" t="s">
        <v>2179</v>
      </c>
      <c r="ET578" s="4" t="str">
        <f t="shared" si="78"/>
        <v>PeerToPeerAllFrz:5</v>
      </c>
      <c r="EU578" s="4" t="s">
        <v>6915</v>
      </c>
      <c r="EV578" s="4">
        <v>5</v>
      </c>
      <c r="EW578" s="107">
        <v>5</v>
      </c>
      <c r="EX578" s="113" t="s">
        <v>2166</v>
      </c>
      <c r="EY578" s="256">
        <f t="shared" ref="EY578" si="99">EY554+EY570</f>
        <v>16</v>
      </c>
      <c r="EZ578" s="103">
        <f t="shared" si="91"/>
        <v>0.45714285714285713</v>
      </c>
      <c r="FA578" s="256">
        <f t="shared" ref="FA578" si="100">FA554+FA570</f>
        <v>16481</v>
      </c>
      <c r="FB578" s="105">
        <f t="shared" si="92"/>
        <v>0.3587505441880714</v>
      </c>
    </row>
    <row r="579" spans="148:158" ht="15" thickBot="1" x14ac:dyDescent="0.35">
      <c r="ER579" t="s">
        <v>1978</v>
      </c>
      <c r="ES579" s="4" t="s">
        <v>2179</v>
      </c>
      <c r="ET579" s="4" t="str">
        <f t="shared" si="78"/>
        <v>PeerToPeerAllFrz:0</v>
      </c>
      <c r="EU579" s="4" t="s">
        <v>6915</v>
      </c>
      <c r="EV579" s="4">
        <v>0</v>
      </c>
      <c r="EW579" s="107">
        <v>6</v>
      </c>
      <c r="EX579" s="113" t="s">
        <v>2167</v>
      </c>
      <c r="EY579" s="256">
        <f t="shared" ref="EY579" si="101">EY555+EY571</f>
        <v>4</v>
      </c>
      <c r="EZ579" s="103">
        <f t="shared" si="91"/>
        <v>0.11428571428571428</v>
      </c>
      <c r="FA579" s="256">
        <f t="shared" ref="FA579" si="102">FA555+FA571</f>
        <v>5604</v>
      </c>
      <c r="FB579" s="105">
        <f t="shared" si="92"/>
        <v>0.12198519808445799</v>
      </c>
    </row>
    <row r="580" spans="148:158" ht="15" thickBot="1" x14ac:dyDescent="0.35">
      <c r="ER580" t="s">
        <v>1978</v>
      </c>
      <c r="ES580" s="4"/>
      <c r="ET580" s="4" t="str">
        <f t="shared" si="78"/>
        <v>:-98</v>
      </c>
      <c r="EU580" s="4"/>
      <c r="EV580" s="4">
        <v>-98</v>
      </c>
      <c r="EW580" s="107">
        <v>-98</v>
      </c>
      <c r="EX580" s="113" t="s">
        <v>2168</v>
      </c>
      <c r="EY580" s="256">
        <f t="shared" ref="EY580" si="103">EY556+EY572</f>
        <v>2</v>
      </c>
      <c r="EZ580" s="249"/>
      <c r="FA580" s="256">
        <f t="shared" ref="FA580" si="104">FA556+FA572</f>
        <v>3033</v>
      </c>
      <c r="FB580" s="251"/>
    </row>
    <row r="581" spans="148:158" ht="15" thickBot="1" x14ac:dyDescent="0.35">
      <c r="ER581" t="s">
        <v>1978</v>
      </c>
      <c r="ES581" s="4"/>
      <c r="ET581" s="4" t="str">
        <f t="shared" si="78"/>
        <v>:-99</v>
      </c>
      <c r="EU581" s="4"/>
      <c r="EV581" s="4">
        <v>-99</v>
      </c>
      <c r="EW581" s="107">
        <v>-99</v>
      </c>
      <c r="EX581" s="113" t="s">
        <v>2169</v>
      </c>
      <c r="EY581" s="256">
        <f t="shared" ref="EY581" si="105">EY557+EY573</f>
        <v>0</v>
      </c>
      <c r="EZ581" s="245"/>
      <c r="FA581" s="256">
        <f t="shared" ref="FA581" si="106">FA557+FA573</f>
        <v>0</v>
      </c>
      <c r="FB581" s="255"/>
    </row>
    <row r="582" spans="148:158" ht="15" thickBot="1" x14ac:dyDescent="0.35">
      <c r="ER582" t="s">
        <v>1978</v>
      </c>
      <c r="ES582" s="4" t="s">
        <v>2181</v>
      </c>
      <c r="ET582" s="4" t="str">
        <f t="shared" si="78"/>
        <v>RetailFrz:30</v>
      </c>
      <c r="EU582" s="4" t="s">
        <v>6916</v>
      </c>
      <c r="EV582" s="4">
        <v>30</v>
      </c>
      <c r="EW582" s="100">
        <v>1</v>
      </c>
      <c r="EX582" s="272" t="s">
        <v>2162</v>
      </c>
      <c r="EY582" s="246">
        <f t="shared" ref="EY582:EY589" si="107">COUNTIFS($Z$18:$Z$383,2,$AX$18:$AX$383,5,$AF$18:$AF$383,EW582)</f>
        <v>0</v>
      </c>
      <c r="EZ582" s="103" t="e">
        <f t="shared" ref="EZ582:EZ587" si="108">EY582/SUMIF($EU$390:$EU$1027,$EU582,EY$390:EY$1027)</f>
        <v>#DIV/0!</v>
      </c>
      <c r="FA582" s="247">
        <f t="shared" ref="FA582:FA589" si="109">SUMIFS($EZ$18:$EZ$383,$Z$18:$Z$383,2,$AX$18:$AX$383,5,$AF$18:$AF$383,EW582)</f>
        <v>0</v>
      </c>
      <c r="FB582" s="105" t="e">
        <f t="shared" ref="FB582:FB587" si="110">FA582/SUMIF($EU$390:$EU$1027,$EU582,FA$390:FA$1027)</f>
        <v>#DIV/0!</v>
      </c>
    </row>
    <row r="583" spans="148:158" ht="15" thickBot="1" x14ac:dyDescent="0.35">
      <c r="ER583" t="s">
        <v>1978</v>
      </c>
      <c r="ES583" s="4" t="s">
        <v>2181</v>
      </c>
      <c r="ET583" s="4" t="str">
        <f t="shared" si="78"/>
        <v>RetailFrz:20</v>
      </c>
      <c r="EU583" s="4" t="s">
        <v>6916</v>
      </c>
      <c r="EV583" s="4">
        <v>20</v>
      </c>
      <c r="EW583" s="107">
        <v>2</v>
      </c>
      <c r="EX583" s="113" t="s">
        <v>2163</v>
      </c>
      <c r="EY583" s="248">
        <f t="shared" si="107"/>
        <v>0</v>
      </c>
      <c r="EZ583" s="103" t="e">
        <f t="shared" si="108"/>
        <v>#DIV/0!</v>
      </c>
      <c r="FA583" s="250">
        <f t="shared" si="109"/>
        <v>0</v>
      </c>
      <c r="FB583" s="105" t="e">
        <f t="shared" si="110"/>
        <v>#DIV/0!</v>
      </c>
    </row>
    <row r="584" spans="148:158" ht="15" thickBot="1" x14ac:dyDescent="0.35">
      <c r="ER584" t="s">
        <v>1978</v>
      </c>
      <c r="ES584" s="4" t="s">
        <v>2181</v>
      </c>
      <c r="ET584" s="4" t="str">
        <f t="shared" si="78"/>
        <v>RetailFrz:15</v>
      </c>
      <c r="EU584" s="4" t="s">
        <v>6916</v>
      </c>
      <c r="EV584" s="4">
        <v>15</v>
      </c>
      <c r="EW584" s="107">
        <v>3</v>
      </c>
      <c r="EX584" s="113" t="s">
        <v>2164</v>
      </c>
      <c r="EY584" s="248">
        <f t="shared" si="107"/>
        <v>0</v>
      </c>
      <c r="EZ584" s="103" t="e">
        <f t="shared" si="108"/>
        <v>#DIV/0!</v>
      </c>
      <c r="FA584" s="250">
        <f t="shared" si="109"/>
        <v>0</v>
      </c>
      <c r="FB584" s="105" t="e">
        <f t="shared" si="110"/>
        <v>#DIV/0!</v>
      </c>
    </row>
    <row r="585" spans="148:158" ht="15" thickBot="1" x14ac:dyDescent="0.35">
      <c r="ER585" t="s">
        <v>1978</v>
      </c>
      <c r="ES585" s="4" t="s">
        <v>2181</v>
      </c>
      <c r="ET585" s="4" t="str">
        <f t="shared" si="78"/>
        <v>RetailFrz:10</v>
      </c>
      <c r="EU585" s="4" t="s">
        <v>6916</v>
      </c>
      <c r="EV585" s="4">
        <v>10</v>
      </c>
      <c r="EW585" s="107">
        <v>4</v>
      </c>
      <c r="EX585" s="113" t="s">
        <v>2165</v>
      </c>
      <c r="EY585" s="248">
        <f t="shared" si="107"/>
        <v>0</v>
      </c>
      <c r="EZ585" s="103" t="e">
        <f t="shared" si="108"/>
        <v>#DIV/0!</v>
      </c>
      <c r="FA585" s="250">
        <f t="shared" si="109"/>
        <v>0</v>
      </c>
      <c r="FB585" s="105" t="e">
        <f t="shared" si="110"/>
        <v>#DIV/0!</v>
      </c>
    </row>
    <row r="586" spans="148:158" ht="15" thickBot="1" x14ac:dyDescent="0.35">
      <c r="ER586" t="s">
        <v>1978</v>
      </c>
      <c r="ES586" s="4" t="s">
        <v>2181</v>
      </c>
      <c r="ET586" s="4" t="str">
        <f t="shared" si="78"/>
        <v>RetailFrz:5</v>
      </c>
      <c r="EU586" s="4" t="s">
        <v>6916</v>
      </c>
      <c r="EV586" s="4">
        <v>5</v>
      </c>
      <c r="EW586" s="107">
        <v>5</v>
      </c>
      <c r="EX586" s="113" t="s">
        <v>2166</v>
      </c>
      <c r="EY586" s="248">
        <f t="shared" si="107"/>
        <v>0</v>
      </c>
      <c r="EZ586" s="103" t="e">
        <f t="shared" si="108"/>
        <v>#DIV/0!</v>
      </c>
      <c r="FA586" s="250">
        <f t="shared" si="109"/>
        <v>0</v>
      </c>
      <c r="FB586" s="105" t="e">
        <f t="shared" si="110"/>
        <v>#DIV/0!</v>
      </c>
    </row>
    <row r="587" spans="148:158" ht="15" thickBot="1" x14ac:dyDescent="0.35">
      <c r="ER587" t="s">
        <v>1978</v>
      </c>
      <c r="ES587" s="4" t="s">
        <v>2181</v>
      </c>
      <c r="ET587" s="4" t="str">
        <f t="shared" si="78"/>
        <v>RetailFrz:0</v>
      </c>
      <c r="EU587" s="4" t="s">
        <v>6916</v>
      </c>
      <c r="EV587" s="4">
        <v>0</v>
      </c>
      <c r="EW587" s="107">
        <v>6</v>
      </c>
      <c r="EX587" s="113" t="s">
        <v>2167</v>
      </c>
      <c r="EY587" s="248">
        <f t="shared" si="107"/>
        <v>0</v>
      </c>
      <c r="EZ587" s="103" t="e">
        <f t="shared" si="108"/>
        <v>#DIV/0!</v>
      </c>
      <c r="FA587" s="250">
        <f t="shared" si="109"/>
        <v>0</v>
      </c>
      <c r="FB587" s="105" t="e">
        <f t="shared" si="110"/>
        <v>#DIV/0!</v>
      </c>
    </row>
    <row r="588" spans="148:158" ht="15" thickBot="1" x14ac:dyDescent="0.35">
      <c r="ER588" t="s">
        <v>1978</v>
      </c>
      <c r="ES588" s="4"/>
      <c r="ET588" s="4" t="str">
        <f t="shared" si="78"/>
        <v>:-98</v>
      </c>
      <c r="EU588" s="4"/>
      <c r="EV588" s="4">
        <v>-98</v>
      </c>
      <c r="EW588" s="107">
        <v>-98</v>
      </c>
      <c r="EX588" s="113" t="s">
        <v>2168</v>
      </c>
      <c r="EY588" s="248">
        <f t="shared" si="107"/>
        <v>0</v>
      </c>
      <c r="EZ588" s="249"/>
      <c r="FA588" s="250">
        <f t="shared" si="109"/>
        <v>0</v>
      </c>
      <c r="FB588" s="251"/>
    </row>
    <row r="589" spans="148:158" ht="15" thickBot="1" x14ac:dyDescent="0.35">
      <c r="ER589" t="s">
        <v>1978</v>
      </c>
      <c r="ES589" s="4"/>
      <c r="ET589" s="4" t="str">
        <f t="shared" si="78"/>
        <v>:-99</v>
      </c>
      <c r="EU589" s="4"/>
      <c r="EV589" s="4">
        <v>-99</v>
      </c>
      <c r="EW589" s="107">
        <v>-99</v>
      </c>
      <c r="EX589" s="113" t="s">
        <v>2169</v>
      </c>
      <c r="EY589" s="252">
        <f t="shared" si="107"/>
        <v>0</v>
      </c>
      <c r="EZ589" s="253"/>
      <c r="FA589" s="254">
        <f t="shared" si="109"/>
        <v>0</v>
      </c>
      <c r="FB589" s="255"/>
    </row>
    <row r="590" spans="148:158" ht="15" thickBot="1" x14ac:dyDescent="0.35">
      <c r="ER590" t="s">
        <v>1978</v>
      </c>
      <c r="ES590" s="4" t="s">
        <v>2181</v>
      </c>
      <c r="ET590" s="4" t="str">
        <f t="shared" si="78"/>
        <v>OtherFrz:30</v>
      </c>
      <c r="EU590" s="4" t="s">
        <v>6918</v>
      </c>
      <c r="EV590" s="4">
        <v>30</v>
      </c>
      <c r="EW590" s="100">
        <v>1</v>
      </c>
      <c r="EX590" s="272" t="s">
        <v>2162</v>
      </c>
      <c r="EY590" s="246">
        <f t="shared" ref="EY590:EY597" si="111">COUNTIFS($Z$18:$Z$383,2,$AX$18:$AX$383,3,$AF$18:$AF$383,EW590)+COUNTIFS($Z$18:$Z$383,2,$AX$18:$AX$383,4,$AF$18:$AF$383,EW590)+COUNTIFS($Z$18:$Z$383,2,$AX$18:$AX$383,-77,$AF$18:$AF$383,EW590)</f>
        <v>1</v>
      </c>
      <c r="EZ590" s="103">
        <f t="shared" ref="EZ590:EZ595" si="112">EY590/SUMIF($EU$390:$EU$1027,$EU590,EY$390:EY$1027)</f>
        <v>4.7619047619047616E-2</v>
      </c>
      <c r="FA590" s="247">
        <f t="shared" ref="FA590:FA597" si="113">SUMIFS($EZ$18:$EZ$383,$Z$18:$Z$383,2,$AX$18:$AX$383,3,$AF$18:$AF$383,EW590)+SUMIFS($EZ$18:$EZ$383,$Z$18:$Z$383,2,$AX$18:$AX$383,4,$AF$18:$AF$383,EW590)+SUMIFS($EZ$18:$EZ$383,$Z$18:$Z$383,2,$AX$18:$AX$383,-77,$AF$18:$AF$383,EW590)</f>
        <v>1240</v>
      </c>
      <c r="FB590" s="105">
        <f t="shared" ref="FB590:FB595" si="114">FA590/SUMIF($EU$390:$EU$1027,$EU590,FA$390:FA$1027)</f>
        <v>3.8063664548607913E-2</v>
      </c>
    </row>
    <row r="591" spans="148:158" ht="15" thickBot="1" x14ac:dyDescent="0.35">
      <c r="ER591" t="s">
        <v>1978</v>
      </c>
      <c r="ES591" s="4" t="s">
        <v>2181</v>
      </c>
      <c r="ET591" s="4" t="str">
        <f t="shared" si="78"/>
        <v>OtherFrz:20</v>
      </c>
      <c r="EU591" s="4" t="s">
        <v>6918</v>
      </c>
      <c r="EV591" s="4">
        <v>20</v>
      </c>
      <c r="EW591" s="107">
        <v>2</v>
      </c>
      <c r="EX591" s="113" t="s">
        <v>2163</v>
      </c>
      <c r="EY591" s="248">
        <f t="shared" si="111"/>
        <v>3</v>
      </c>
      <c r="EZ591" s="103">
        <f t="shared" si="112"/>
        <v>0.14285714285714285</v>
      </c>
      <c r="FA591" s="250">
        <f t="shared" si="113"/>
        <v>4410</v>
      </c>
      <c r="FB591" s="105">
        <f t="shared" si="114"/>
        <v>0.13537158117690395</v>
      </c>
    </row>
    <row r="592" spans="148:158" ht="15" thickBot="1" x14ac:dyDescent="0.35">
      <c r="ER592" t="s">
        <v>1978</v>
      </c>
      <c r="ES592" s="4" t="s">
        <v>2181</v>
      </c>
      <c r="ET592" s="4" t="str">
        <f t="shared" si="78"/>
        <v>OtherFrz:15</v>
      </c>
      <c r="EU592" s="4" t="s">
        <v>6918</v>
      </c>
      <c r="EV592" s="4">
        <v>15</v>
      </c>
      <c r="EW592" s="107">
        <v>3</v>
      </c>
      <c r="EX592" s="113" t="s">
        <v>2164</v>
      </c>
      <c r="EY592" s="248">
        <f t="shared" si="111"/>
        <v>4</v>
      </c>
      <c r="EZ592" s="103">
        <f t="shared" si="112"/>
        <v>0.19047619047619047</v>
      </c>
      <c r="FA592" s="250">
        <f t="shared" si="113"/>
        <v>6420</v>
      </c>
      <c r="FB592" s="105">
        <f t="shared" si="114"/>
        <v>0.19707155355005065</v>
      </c>
    </row>
    <row r="593" spans="148:158" ht="15" thickBot="1" x14ac:dyDescent="0.35">
      <c r="ER593" t="s">
        <v>1978</v>
      </c>
      <c r="ES593" s="4" t="s">
        <v>2181</v>
      </c>
      <c r="ET593" s="4" t="str">
        <f t="shared" si="78"/>
        <v>OtherFrz:10</v>
      </c>
      <c r="EU593" s="4" t="s">
        <v>6918</v>
      </c>
      <c r="EV593" s="4">
        <v>10</v>
      </c>
      <c r="EW593" s="107">
        <v>4</v>
      </c>
      <c r="EX593" s="113" t="s">
        <v>2165</v>
      </c>
      <c r="EY593" s="248">
        <f t="shared" si="111"/>
        <v>9</v>
      </c>
      <c r="EZ593" s="103">
        <f t="shared" si="112"/>
        <v>0.42857142857142855</v>
      </c>
      <c r="FA593" s="250">
        <f t="shared" si="113"/>
        <v>14384</v>
      </c>
      <c r="FB593" s="105">
        <f t="shared" si="114"/>
        <v>0.44153850876385181</v>
      </c>
    </row>
    <row r="594" spans="148:158" ht="15" thickBot="1" x14ac:dyDescent="0.35">
      <c r="ER594" t="s">
        <v>1978</v>
      </c>
      <c r="ES594" s="4" t="s">
        <v>2181</v>
      </c>
      <c r="ET594" s="4" t="str">
        <f t="shared" si="78"/>
        <v>OtherFrz:5</v>
      </c>
      <c r="EU594" s="4" t="s">
        <v>6918</v>
      </c>
      <c r="EV594" s="4">
        <v>5</v>
      </c>
      <c r="EW594" s="107">
        <v>5</v>
      </c>
      <c r="EX594" s="113" t="s">
        <v>2166</v>
      </c>
      <c r="EY594" s="248">
        <f t="shared" si="111"/>
        <v>3</v>
      </c>
      <c r="EZ594" s="103">
        <f t="shared" si="112"/>
        <v>0.14285714285714285</v>
      </c>
      <c r="FA594" s="250">
        <f t="shared" si="113"/>
        <v>4705</v>
      </c>
      <c r="FB594" s="105">
        <f t="shared" si="114"/>
        <v>0.14442704975903245</v>
      </c>
    </row>
    <row r="595" spans="148:158" ht="15" thickBot="1" x14ac:dyDescent="0.35">
      <c r="ER595" t="s">
        <v>1978</v>
      </c>
      <c r="ES595" s="4" t="s">
        <v>2181</v>
      </c>
      <c r="ET595" s="4" t="str">
        <f t="shared" si="78"/>
        <v>OtherFrz:0</v>
      </c>
      <c r="EU595" s="4" t="s">
        <v>6918</v>
      </c>
      <c r="EV595" s="4">
        <v>0</v>
      </c>
      <c r="EW595" s="107">
        <v>6</v>
      </c>
      <c r="EX595" s="113" t="s">
        <v>2167</v>
      </c>
      <c r="EY595" s="248">
        <f t="shared" si="111"/>
        <v>1</v>
      </c>
      <c r="EZ595" s="103">
        <f t="shared" si="112"/>
        <v>4.7619047619047616E-2</v>
      </c>
      <c r="FA595" s="250">
        <f t="shared" si="113"/>
        <v>1418</v>
      </c>
      <c r="FB595" s="105">
        <f t="shared" si="114"/>
        <v>4.3527642201553245E-2</v>
      </c>
    </row>
    <row r="596" spans="148:158" ht="15" thickBot="1" x14ac:dyDescent="0.35">
      <c r="ER596" t="s">
        <v>1978</v>
      </c>
      <c r="ES596" s="4"/>
      <c r="ET596" s="4" t="str">
        <f t="shared" si="78"/>
        <v>:-98</v>
      </c>
      <c r="EU596" s="4"/>
      <c r="EV596" s="4">
        <v>-98</v>
      </c>
      <c r="EW596" s="107">
        <v>-98</v>
      </c>
      <c r="EX596" s="113" t="s">
        <v>2168</v>
      </c>
      <c r="EY596" s="248">
        <f t="shared" si="111"/>
        <v>0</v>
      </c>
      <c r="EZ596" s="249"/>
      <c r="FA596" s="250">
        <f t="shared" si="113"/>
        <v>0</v>
      </c>
      <c r="FB596" s="251"/>
    </row>
    <row r="597" spans="148:158" ht="15" thickBot="1" x14ac:dyDescent="0.35">
      <c r="ER597" t="s">
        <v>1978</v>
      </c>
      <c r="ES597" s="4"/>
      <c r="ET597" s="4" t="str">
        <f t="shared" si="78"/>
        <v>:-99</v>
      </c>
      <c r="EU597" s="4"/>
      <c r="EV597" s="4">
        <v>-99</v>
      </c>
      <c r="EW597" s="107">
        <v>-99</v>
      </c>
      <c r="EX597" s="113" t="s">
        <v>2169</v>
      </c>
      <c r="EY597" s="252">
        <f t="shared" si="111"/>
        <v>0</v>
      </c>
      <c r="EZ597" s="253"/>
      <c r="FA597" s="254">
        <f t="shared" si="113"/>
        <v>0</v>
      </c>
      <c r="FB597" s="255"/>
    </row>
    <row r="598" spans="148:158" x14ac:dyDescent="0.3">
      <c r="EW598" s="102"/>
      <c r="EX598" s="96"/>
      <c r="EY598" s="256"/>
      <c r="EZ598" s="249"/>
      <c r="FA598" s="250"/>
      <c r="FB598" s="273"/>
    </row>
    <row r="599" spans="148:158" x14ac:dyDescent="0.3">
      <c r="EW599" s="102"/>
      <c r="EX599" s="96"/>
      <c r="EY599" s="256"/>
      <c r="EZ599" s="249"/>
      <c r="FA599" s="250"/>
      <c r="FB599" s="273"/>
    </row>
    <row r="600" spans="148:158" x14ac:dyDescent="0.3">
      <c r="EW600" s="102"/>
      <c r="EX600" s="96"/>
      <c r="EY600" s="256"/>
      <c r="EZ600" s="249"/>
      <c r="FA600" s="250"/>
      <c r="FB600" s="273"/>
    </row>
    <row r="601" spans="148:158" x14ac:dyDescent="0.3">
      <c r="EW601" s="102"/>
      <c r="EX601" s="96"/>
      <c r="EY601" s="256"/>
      <c r="EZ601" s="249"/>
      <c r="FA601" s="250"/>
      <c r="FB601" s="273"/>
    </row>
    <row r="602" spans="148:158" x14ac:dyDescent="0.3">
      <c r="EW602" s="102"/>
      <c r="EX602" s="96"/>
      <c r="EY602" s="256"/>
      <c r="EZ602" s="249"/>
      <c r="FA602" s="250"/>
      <c r="FB602" s="273"/>
    </row>
    <row r="603" spans="148:158" x14ac:dyDescent="0.3">
      <c r="EW603" s="102"/>
      <c r="EX603" s="96"/>
      <c r="EY603" s="256"/>
      <c r="EZ603" s="249"/>
      <c r="FA603" s="250"/>
      <c r="FB603" s="273"/>
    </row>
    <row r="604" spans="148:158" x14ac:dyDescent="0.3">
      <c r="EW604" s="102"/>
      <c r="EX604" s="96"/>
      <c r="EY604" s="256"/>
      <c r="EZ604" s="249"/>
      <c r="FA604" s="250"/>
      <c r="FB604" s="274"/>
    </row>
    <row r="605" spans="148:158" x14ac:dyDescent="0.3">
      <c r="EW605" s="102"/>
      <c r="EX605" s="96"/>
      <c r="EY605" s="256"/>
      <c r="EZ605" s="249"/>
      <c r="FA605" s="250"/>
      <c r="FB605" s="274"/>
    </row>
    <row r="606" spans="148:158" x14ac:dyDescent="0.3">
      <c r="EW606" s="102"/>
      <c r="EX606" s="96"/>
      <c r="EY606" s="256"/>
      <c r="EZ606" s="249"/>
      <c r="FA606" s="250"/>
      <c r="FB606" s="273"/>
    </row>
    <row r="607" spans="148:158" x14ac:dyDescent="0.3">
      <c r="EW607" s="102"/>
      <c r="EX607" s="96"/>
      <c r="EY607" s="256"/>
      <c r="EZ607" s="249"/>
      <c r="FA607" s="250"/>
      <c r="FB607" s="273"/>
    </row>
    <row r="608" spans="148:158" x14ac:dyDescent="0.3">
      <c r="EW608" s="102"/>
      <c r="EX608" s="96"/>
      <c r="EY608" s="256"/>
      <c r="EZ608" s="249"/>
      <c r="FA608" s="250"/>
      <c r="FB608" s="273"/>
    </row>
    <row r="609" spans="153:158" x14ac:dyDescent="0.3">
      <c r="EW609" s="102"/>
      <c r="EX609" s="96"/>
      <c r="EY609" s="256"/>
      <c r="EZ609" s="249"/>
      <c r="FA609" s="250"/>
      <c r="FB609" s="273"/>
    </row>
    <row r="610" spans="153:158" x14ac:dyDescent="0.3">
      <c r="EW610" s="102"/>
      <c r="EX610" s="96"/>
      <c r="EY610" s="256"/>
      <c r="EZ610" s="249"/>
      <c r="FA610" s="250"/>
      <c r="FB610" s="273"/>
    </row>
    <row r="611" spans="153:158" x14ac:dyDescent="0.3">
      <c r="EW611" s="102"/>
      <c r="EX611" s="96"/>
      <c r="EY611" s="256"/>
      <c r="EZ611" s="249"/>
      <c r="FA611" s="250"/>
      <c r="FB611" s="273"/>
    </row>
    <row r="612" spans="153:158" x14ac:dyDescent="0.3">
      <c r="EW612" s="102"/>
      <c r="EX612" s="96"/>
      <c r="EY612" s="256"/>
      <c r="EZ612" s="256"/>
      <c r="FA612" s="250"/>
      <c r="FB612" s="274"/>
    </row>
    <row r="613" spans="153:158" x14ac:dyDescent="0.3">
      <c r="EW613" s="102"/>
      <c r="EX613" s="96"/>
      <c r="EY613" s="256"/>
      <c r="EZ613" s="256"/>
      <c r="FA613" s="250"/>
      <c r="FB613" s="274"/>
    </row>
  </sheetData>
  <autoFilter ref="A17:FS597"/>
  <mergeCells count="3">
    <mergeCell ref="EY387:FB387"/>
    <mergeCell ref="EY388:EZ388"/>
    <mergeCell ref="FA388:FB388"/>
  </mergeCells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W1464"/>
  <sheetViews>
    <sheetView topLeftCell="GZ1257" zoomScale="80" zoomScaleNormal="80" workbookViewId="0">
      <selection activeCell="HN1257" sqref="HN1257:HW1392"/>
    </sheetView>
  </sheetViews>
  <sheetFormatPr defaultRowHeight="14.4" x14ac:dyDescent="0.3"/>
  <cols>
    <col min="1" max="1" width="13" customWidth="1"/>
    <col min="2" max="2" width="11" customWidth="1"/>
    <col min="3" max="3" width="12" customWidth="1"/>
    <col min="4" max="4" width="8" customWidth="1"/>
    <col min="5" max="5" width="13" customWidth="1"/>
    <col min="6" max="6" width="9" customWidth="1"/>
    <col min="7" max="23" width="13" customWidth="1"/>
    <col min="24" max="24" width="9" customWidth="1"/>
    <col min="25" max="29" width="13" customWidth="1"/>
    <col min="30" max="30" width="9" customWidth="1"/>
    <col min="31" max="36" width="13" customWidth="1"/>
    <col min="37" max="37" width="11" customWidth="1"/>
    <col min="38" max="43" width="13" customWidth="1"/>
    <col min="44" max="44" width="11" customWidth="1"/>
    <col min="45" max="99" width="13" customWidth="1"/>
    <col min="100" max="100" width="41" customWidth="1"/>
    <col min="101" max="104" width="13" customWidth="1"/>
    <col min="105" max="105" width="6" customWidth="1"/>
    <col min="106" max="117" width="13" customWidth="1"/>
    <col min="118" max="119" width="9" customWidth="1"/>
    <col min="120" max="120" width="11" customWidth="1"/>
    <col min="121" max="122" width="9" customWidth="1"/>
    <col min="123" max="123" width="13" customWidth="1"/>
    <col min="124" max="124" width="17" customWidth="1"/>
    <col min="125" max="125" width="20" customWidth="1"/>
    <col min="126" max="163" width="13" customWidth="1"/>
    <col min="164" max="164" width="25" customWidth="1"/>
    <col min="165" max="165" width="17" customWidth="1"/>
    <col min="166" max="166" width="9" customWidth="1"/>
    <col min="167" max="167" width="13" customWidth="1"/>
    <col min="168" max="168" width="24" customWidth="1"/>
    <col min="169" max="169" width="18" customWidth="1"/>
    <col min="170" max="170" width="13" customWidth="1"/>
    <col min="171" max="171" width="21" customWidth="1"/>
    <col min="172" max="172" width="24" customWidth="1"/>
    <col min="173" max="173" width="41" customWidth="1"/>
    <col min="174" max="174" width="21" customWidth="1"/>
    <col min="175" max="175" width="24" customWidth="1"/>
    <col min="176" max="176" width="18" customWidth="1"/>
    <col min="177" max="177" width="22" customWidth="1"/>
    <col min="178" max="178" width="21" customWidth="1"/>
    <col min="179" max="179" width="16" customWidth="1"/>
    <col min="180" max="180" width="21" customWidth="1"/>
    <col min="181" max="182" width="24" customWidth="1"/>
    <col min="183" max="185" width="13" customWidth="1"/>
    <col min="186" max="186" width="11" customWidth="1"/>
    <col min="187" max="187" width="20" customWidth="1"/>
    <col min="188" max="214" width="13" customWidth="1"/>
    <col min="215" max="215" width="31" customWidth="1"/>
    <col min="216" max="216" width="18" customWidth="1"/>
    <col min="217" max="218" width="13" customWidth="1"/>
  </cols>
  <sheetData>
    <row r="1" spans="128:213" x14ac:dyDescent="0.3">
      <c r="ET1" s="229" t="s">
        <v>6801</v>
      </c>
      <c r="EU1" s="214"/>
      <c r="EV1" s="215"/>
    </row>
    <row r="2" spans="128:213" x14ac:dyDescent="0.3">
      <c r="ET2" s="205"/>
      <c r="EU2" s="227" t="s">
        <v>6802</v>
      </c>
      <c r="EV2" s="174"/>
      <c r="GU2" s="227" t="s">
        <v>6850</v>
      </c>
      <c r="GV2" s="174"/>
    </row>
    <row r="3" spans="128:213" x14ac:dyDescent="0.3">
      <c r="ET3" s="206"/>
      <c r="EU3" s="175">
        <v>1</v>
      </c>
      <c r="EV3" s="176" t="s">
        <v>6803</v>
      </c>
      <c r="FD3" s="223" t="s">
        <v>6819</v>
      </c>
      <c r="FE3" s="157"/>
      <c r="GU3" s="175">
        <v>1</v>
      </c>
      <c r="GV3" s="176" t="s">
        <v>6803</v>
      </c>
      <c r="HD3" s="223" t="s">
        <v>6819</v>
      </c>
      <c r="HE3" s="157"/>
    </row>
    <row r="4" spans="128:213" x14ac:dyDescent="0.3">
      <c r="ET4" s="206"/>
      <c r="EU4" s="175">
        <v>2</v>
      </c>
      <c r="EV4" s="176" t="s">
        <v>6764</v>
      </c>
      <c r="FD4" s="158">
        <v>1</v>
      </c>
      <c r="FE4" s="159" t="s">
        <v>6820</v>
      </c>
      <c r="GU4" s="175">
        <v>2</v>
      </c>
      <c r="GV4" s="176" t="s">
        <v>6838</v>
      </c>
      <c r="HD4" s="158">
        <v>1</v>
      </c>
      <c r="HE4" s="159" t="s">
        <v>6820</v>
      </c>
    </row>
    <row r="5" spans="128:213" x14ac:dyDescent="0.3">
      <c r="DX5" s="227" t="s">
        <v>6751</v>
      </c>
      <c r="DY5" s="174"/>
      <c r="ET5" s="206"/>
      <c r="EU5" s="175">
        <v>3</v>
      </c>
      <c r="EV5" s="176" t="s">
        <v>6765</v>
      </c>
      <c r="FD5" s="158">
        <v>2</v>
      </c>
      <c r="FE5" s="159" t="s">
        <v>6821</v>
      </c>
      <c r="FF5" t="s">
        <v>6905</v>
      </c>
      <c r="GU5" s="175">
        <v>3</v>
      </c>
      <c r="GV5" s="176" t="s">
        <v>6839</v>
      </c>
      <c r="HD5" s="158">
        <v>2</v>
      </c>
      <c r="HE5" s="159" t="s">
        <v>6821</v>
      </c>
    </row>
    <row r="6" spans="128:213" x14ac:dyDescent="0.3">
      <c r="DX6" s="175">
        <v>1</v>
      </c>
      <c r="DY6" s="176" t="s">
        <v>6752</v>
      </c>
      <c r="EL6" s="226" t="s">
        <v>6780</v>
      </c>
      <c r="EM6" s="128"/>
      <c r="ET6" s="206"/>
      <c r="EU6" s="175">
        <v>4</v>
      </c>
      <c r="EV6" s="176" t="s">
        <v>6766</v>
      </c>
      <c r="FD6" s="158">
        <v>3</v>
      </c>
      <c r="FE6" s="159" t="s">
        <v>6822</v>
      </c>
      <c r="FF6" t="s">
        <v>6905</v>
      </c>
      <c r="GU6" s="175">
        <v>4</v>
      </c>
      <c r="GV6" s="176" t="s">
        <v>6840</v>
      </c>
      <c r="HD6" s="158">
        <v>3</v>
      </c>
      <c r="HE6" s="159" t="s">
        <v>6822</v>
      </c>
    </row>
    <row r="7" spans="128:213" x14ac:dyDescent="0.3">
      <c r="DX7" s="175">
        <v>2</v>
      </c>
      <c r="DY7" s="176" t="s">
        <v>6753</v>
      </c>
      <c r="EL7" s="117">
        <v>1</v>
      </c>
      <c r="EM7" s="130" t="s">
        <v>6781</v>
      </c>
      <c r="ET7" s="206"/>
      <c r="EU7" s="175">
        <v>5</v>
      </c>
      <c r="EV7" s="176" t="s">
        <v>6767</v>
      </c>
      <c r="FD7" s="158">
        <v>4</v>
      </c>
      <c r="FE7" s="159" t="s">
        <v>6823</v>
      </c>
      <c r="FF7" t="s">
        <v>6905</v>
      </c>
      <c r="GU7" s="175">
        <v>5</v>
      </c>
      <c r="GV7" s="176" t="s">
        <v>6841</v>
      </c>
      <c r="HD7" s="158">
        <v>4</v>
      </c>
      <c r="HE7" s="159" t="s">
        <v>6823</v>
      </c>
    </row>
    <row r="8" spans="128:213" x14ac:dyDescent="0.3">
      <c r="DX8" s="175">
        <v>3</v>
      </c>
      <c r="DY8" s="176" t="s">
        <v>6754</v>
      </c>
      <c r="EL8" s="117">
        <v>2</v>
      </c>
      <c r="EM8" s="130" t="s">
        <v>6782</v>
      </c>
      <c r="EP8" s="224" t="s">
        <v>6792</v>
      </c>
      <c r="EQ8" s="145"/>
      <c r="ET8" s="206"/>
      <c r="EU8" s="175">
        <v>6</v>
      </c>
      <c r="EV8" s="176" t="s">
        <v>6768</v>
      </c>
      <c r="FD8" s="158">
        <v>5</v>
      </c>
      <c r="FE8" s="159" t="s">
        <v>6824</v>
      </c>
      <c r="GU8" s="175">
        <v>6</v>
      </c>
      <c r="GV8" s="176" t="s">
        <v>6768</v>
      </c>
      <c r="HD8" s="158">
        <v>5</v>
      </c>
      <c r="HE8" s="159" t="s">
        <v>6824</v>
      </c>
    </row>
    <row r="9" spans="128:213" x14ac:dyDescent="0.3">
      <c r="DX9" s="175">
        <v>4</v>
      </c>
      <c r="DY9" s="176" t="s">
        <v>6755</v>
      </c>
      <c r="EB9" s="224" t="s">
        <v>6762</v>
      </c>
      <c r="EC9" s="145"/>
      <c r="EL9" s="117">
        <v>3</v>
      </c>
      <c r="EM9" s="130" t="s">
        <v>6783</v>
      </c>
      <c r="EP9" s="146">
        <v>1</v>
      </c>
      <c r="EQ9" s="147" t="s">
        <v>6793</v>
      </c>
      <c r="ET9" s="206"/>
      <c r="EU9" s="175">
        <v>-97</v>
      </c>
      <c r="EV9" s="176" t="s">
        <v>6769</v>
      </c>
      <c r="FD9" s="158">
        <v>6</v>
      </c>
      <c r="FE9" s="159" t="s">
        <v>6825</v>
      </c>
      <c r="GH9" s="226" t="s">
        <v>6837</v>
      </c>
      <c r="GI9" s="128"/>
      <c r="GQ9" s="223" t="s">
        <v>6848</v>
      </c>
      <c r="GR9" s="157"/>
      <c r="GU9" s="175">
        <v>-97</v>
      </c>
      <c r="GV9" s="176" t="s">
        <v>6750</v>
      </c>
      <c r="HD9" s="158">
        <v>6</v>
      </c>
      <c r="HE9" s="159" t="s">
        <v>6825</v>
      </c>
    </row>
    <row r="10" spans="128:213" x14ac:dyDescent="0.3">
      <c r="DX10" s="175">
        <v>5</v>
      </c>
      <c r="DY10" s="176" t="s">
        <v>6756</v>
      </c>
      <c r="EB10" s="146">
        <v>1</v>
      </c>
      <c r="EC10" s="147" t="s">
        <v>6763</v>
      </c>
      <c r="EL10" s="117">
        <v>4</v>
      </c>
      <c r="EM10" s="130" t="s">
        <v>6784</v>
      </c>
      <c r="EP10" s="146">
        <v>2</v>
      </c>
      <c r="EQ10" s="147" t="s">
        <v>6794</v>
      </c>
      <c r="ET10" s="206"/>
      <c r="EU10" s="182">
        <v>-98</v>
      </c>
      <c r="EV10" s="184" t="s">
        <v>8</v>
      </c>
      <c r="FD10" s="158">
        <v>7</v>
      </c>
      <c r="FE10" s="159" t="s">
        <v>6826</v>
      </c>
      <c r="GH10" s="117">
        <v>1</v>
      </c>
      <c r="GI10" s="130" t="s">
        <v>6803</v>
      </c>
      <c r="GQ10" s="158">
        <v>1</v>
      </c>
      <c r="GR10" s="159" t="s">
        <v>6793</v>
      </c>
      <c r="GU10" s="182">
        <v>-98</v>
      </c>
      <c r="GV10" s="184" t="s">
        <v>31</v>
      </c>
      <c r="HD10" s="158">
        <v>7</v>
      </c>
      <c r="HE10" s="159" t="s">
        <v>6826</v>
      </c>
    </row>
    <row r="11" spans="128:213" x14ac:dyDescent="0.3">
      <c r="DX11" s="175">
        <v>6</v>
      </c>
      <c r="DY11" s="176" t="s">
        <v>6757</v>
      </c>
      <c r="EB11" s="146">
        <v>2</v>
      </c>
      <c r="EC11" s="147" t="s">
        <v>6764</v>
      </c>
      <c r="EI11" s="228" t="s">
        <v>6774</v>
      </c>
      <c r="EJ11" s="201"/>
      <c r="EL11" s="117">
        <v>5</v>
      </c>
      <c r="EM11" s="130" t="s">
        <v>6757</v>
      </c>
      <c r="EP11" s="146">
        <v>-97</v>
      </c>
      <c r="EQ11" s="147" t="s">
        <v>6750</v>
      </c>
      <c r="ET11" s="206"/>
      <c r="EU11" s="183"/>
      <c r="EV11" s="226" t="s">
        <v>6804</v>
      </c>
      <c r="EW11" s="128"/>
      <c r="FD11" s="158">
        <v>8</v>
      </c>
      <c r="FE11" s="159" t="s">
        <v>6827</v>
      </c>
      <c r="GH11" s="117">
        <v>2</v>
      </c>
      <c r="GI11" s="130" t="s">
        <v>6838</v>
      </c>
      <c r="GQ11" s="158">
        <v>2</v>
      </c>
      <c r="GR11" s="159" t="s">
        <v>6794</v>
      </c>
      <c r="GU11" s="183"/>
      <c r="GV11" s="226" t="s">
        <v>6851</v>
      </c>
      <c r="GW11" s="128"/>
      <c r="HD11" s="158">
        <v>8</v>
      </c>
      <c r="HE11" s="159" t="s">
        <v>6827</v>
      </c>
    </row>
    <row r="12" spans="128:213" x14ac:dyDescent="0.3">
      <c r="DX12" s="175">
        <v>-97</v>
      </c>
      <c r="DY12" s="176" t="s">
        <v>6</v>
      </c>
      <c r="EB12" s="146">
        <v>3</v>
      </c>
      <c r="EC12" s="147" t="s">
        <v>6765</v>
      </c>
      <c r="EI12" s="202">
        <v>1</v>
      </c>
      <c r="EJ12" s="203" t="s">
        <v>6775</v>
      </c>
      <c r="EL12" s="117">
        <v>98</v>
      </c>
      <c r="EM12" s="130" t="s">
        <v>6785</v>
      </c>
      <c r="EP12" s="149">
        <v>-98</v>
      </c>
      <c r="EQ12" s="198" t="s">
        <v>31</v>
      </c>
      <c r="ET12" s="206"/>
      <c r="EU12" s="133"/>
      <c r="EV12" s="117">
        <v>1</v>
      </c>
      <c r="EW12" s="130" t="s">
        <v>6805</v>
      </c>
      <c r="EZ12" s="225" t="s">
        <v>6812</v>
      </c>
      <c r="FA12" s="138"/>
      <c r="FD12" s="158">
        <v>9</v>
      </c>
      <c r="FE12" s="159" t="s">
        <v>6828</v>
      </c>
      <c r="FF12" t="s">
        <v>6905</v>
      </c>
      <c r="GH12" s="117">
        <v>3</v>
      </c>
      <c r="GI12" s="130" t="s">
        <v>6839</v>
      </c>
      <c r="GQ12" s="158">
        <v>-97</v>
      </c>
      <c r="GR12" s="159" t="s">
        <v>6750</v>
      </c>
      <c r="GU12" s="133"/>
      <c r="GV12" s="117">
        <v>1</v>
      </c>
      <c r="GW12" s="130" t="s">
        <v>6852</v>
      </c>
      <c r="GZ12" s="225" t="s">
        <v>6812</v>
      </c>
      <c r="HA12" s="138"/>
      <c r="HD12" s="158">
        <v>9</v>
      </c>
      <c r="HE12" s="159" t="s">
        <v>6828</v>
      </c>
    </row>
    <row r="13" spans="128:213" x14ac:dyDescent="0.3">
      <c r="DX13" s="182">
        <v>-98</v>
      </c>
      <c r="DY13" s="184" t="s">
        <v>31</v>
      </c>
      <c r="EB13" s="146">
        <v>4</v>
      </c>
      <c r="EC13" s="147" t="s">
        <v>6766</v>
      </c>
      <c r="EI13" s="202">
        <v>2</v>
      </c>
      <c r="EJ13" s="203" t="s">
        <v>6776</v>
      </c>
      <c r="EL13" s="121">
        <v>99</v>
      </c>
      <c r="EM13" s="137" t="s">
        <v>31</v>
      </c>
      <c r="EP13" s="155"/>
      <c r="EQ13" s="223" t="s">
        <v>6795</v>
      </c>
      <c r="ER13" s="157"/>
      <c r="ET13" s="206"/>
      <c r="EU13" s="133"/>
      <c r="EV13" s="117">
        <v>2</v>
      </c>
      <c r="EW13" s="130" t="s">
        <v>6806</v>
      </c>
      <c r="EZ13" s="139">
        <v>1</v>
      </c>
      <c r="FA13" s="140" t="s">
        <v>6813</v>
      </c>
      <c r="FD13" s="158">
        <v>10</v>
      </c>
      <c r="FE13" s="159" t="s">
        <v>6814</v>
      </c>
      <c r="GH13" s="117">
        <v>4</v>
      </c>
      <c r="GI13" s="130" t="s">
        <v>6840</v>
      </c>
      <c r="GQ13" s="161">
        <v>-98</v>
      </c>
      <c r="GR13" s="165" t="s">
        <v>31</v>
      </c>
      <c r="GU13" s="133"/>
      <c r="GV13" s="117">
        <v>2</v>
      </c>
      <c r="GW13" s="130" t="s">
        <v>6853</v>
      </c>
      <c r="GZ13" s="139">
        <v>1</v>
      </c>
      <c r="HA13" s="140" t="s">
        <v>6813</v>
      </c>
      <c r="HD13" s="158">
        <v>10</v>
      </c>
      <c r="HE13" s="159" t="s">
        <v>6814</v>
      </c>
    </row>
    <row r="14" spans="128:213" x14ac:dyDescent="0.3">
      <c r="DX14" s="183"/>
      <c r="DY14" s="226" t="s">
        <v>6758</v>
      </c>
      <c r="DZ14" s="128"/>
      <c r="EB14" s="146">
        <v>5</v>
      </c>
      <c r="EC14" s="147" t="s">
        <v>6767</v>
      </c>
      <c r="EI14" s="202">
        <v>3</v>
      </c>
      <c r="EJ14" s="203" t="s">
        <v>6777</v>
      </c>
      <c r="EL14" s="213"/>
      <c r="EM14" s="225" t="s">
        <v>6786</v>
      </c>
      <c r="EN14" s="138"/>
      <c r="EP14" s="197"/>
      <c r="EQ14" s="158">
        <v>1</v>
      </c>
      <c r="ER14" s="159" t="s">
        <v>6796</v>
      </c>
      <c r="ET14" s="206"/>
      <c r="EU14" s="133"/>
      <c r="EV14" s="117">
        <v>3</v>
      </c>
      <c r="EW14" s="130" t="s">
        <v>6807</v>
      </c>
      <c r="EZ14" s="139">
        <v>2</v>
      </c>
      <c r="FA14" s="140" t="s">
        <v>6814</v>
      </c>
      <c r="FD14" s="158">
        <v>77</v>
      </c>
      <c r="FE14" s="159" t="s">
        <v>6829</v>
      </c>
      <c r="GH14" s="117">
        <v>5</v>
      </c>
      <c r="GI14" s="130" t="s">
        <v>6841</v>
      </c>
      <c r="GQ14" s="162"/>
      <c r="GR14" s="222" t="s">
        <v>6798</v>
      </c>
      <c r="GS14" s="166"/>
      <c r="GU14" s="133"/>
      <c r="GV14" s="117">
        <v>3</v>
      </c>
      <c r="GW14" s="130" t="s">
        <v>6807</v>
      </c>
      <c r="GZ14" s="139">
        <v>2</v>
      </c>
      <c r="HA14" s="140" t="s">
        <v>6814</v>
      </c>
      <c r="HD14" s="158">
        <v>77</v>
      </c>
      <c r="HE14" s="159" t="s">
        <v>6829</v>
      </c>
    </row>
    <row r="15" spans="128:213" x14ac:dyDescent="0.3">
      <c r="DX15" s="133"/>
      <c r="DY15" s="117">
        <v>1</v>
      </c>
      <c r="DZ15" s="130" t="s">
        <v>6759</v>
      </c>
      <c r="EB15" s="146">
        <v>6</v>
      </c>
      <c r="EC15" s="147" t="s">
        <v>6768</v>
      </c>
      <c r="EI15" s="202">
        <v>4</v>
      </c>
      <c r="EJ15" s="203" t="s">
        <v>6778</v>
      </c>
      <c r="EL15" s="135"/>
      <c r="EM15" s="139">
        <v>1</v>
      </c>
      <c r="EN15" s="140" t="s">
        <v>6788</v>
      </c>
      <c r="EP15" s="197"/>
      <c r="EQ15" s="158">
        <v>2</v>
      </c>
      <c r="ER15" s="159" t="s">
        <v>6797</v>
      </c>
      <c r="ET15" s="206"/>
      <c r="EU15" s="133"/>
      <c r="EV15" s="117">
        <v>4</v>
      </c>
      <c r="EW15" s="130" t="s">
        <v>6808</v>
      </c>
      <c r="EZ15" s="139">
        <v>-97</v>
      </c>
      <c r="FA15" s="140" t="s">
        <v>6750</v>
      </c>
      <c r="FD15" s="158">
        <v>-97</v>
      </c>
      <c r="FE15" s="159" t="s">
        <v>6750</v>
      </c>
      <c r="GH15" s="117">
        <v>6</v>
      </c>
      <c r="GI15" s="130" t="s">
        <v>6768</v>
      </c>
      <c r="GQ15" s="163"/>
      <c r="GR15" s="167">
        <v>1</v>
      </c>
      <c r="GS15" s="168" t="s">
        <v>6799</v>
      </c>
      <c r="GU15" s="133"/>
      <c r="GV15" s="117">
        <v>4</v>
      </c>
      <c r="GW15" s="130" t="s">
        <v>6854</v>
      </c>
      <c r="GZ15" s="139">
        <v>-97</v>
      </c>
      <c r="HA15" s="140" t="s">
        <v>6750</v>
      </c>
      <c r="HD15" s="158">
        <v>-97</v>
      </c>
      <c r="HE15" s="159" t="s">
        <v>6750</v>
      </c>
    </row>
    <row r="16" spans="128:213" x14ac:dyDescent="0.3">
      <c r="DX16" s="133"/>
      <c r="DY16" s="117">
        <v>2</v>
      </c>
      <c r="DZ16" s="130" t="s">
        <v>6760</v>
      </c>
      <c r="EB16" s="146">
        <v>-97</v>
      </c>
      <c r="EC16" s="147" t="s">
        <v>6769</v>
      </c>
      <c r="EI16" s="202">
        <v>-77</v>
      </c>
      <c r="EJ16" s="203" t="s">
        <v>6757</v>
      </c>
      <c r="EL16" s="135"/>
      <c r="EM16" s="139">
        <v>2</v>
      </c>
      <c r="EN16" s="140" t="s">
        <v>6787</v>
      </c>
      <c r="EP16" s="197"/>
      <c r="EQ16" s="158">
        <v>-97</v>
      </c>
      <c r="ER16" s="159" t="s">
        <v>6750</v>
      </c>
      <c r="ET16" s="206"/>
      <c r="EU16" s="133"/>
      <c r="EV16" s="117">
        <v>5</v>
      </c>
      <c r="EW16" s="130" t="s">
        <v>6809</v>
      </c>
      <c r="EZ16" s="141">
        <v>-98</v>
      </c>
      <c r="FA16" s="144" t="s">
        <v>31</v>
      </c>
      <c r="FD16" s="161">
        <v>-98</v>
      </c>
      <c r="FE16" s="165" t="s">
        <v>31</v>
      </c>
      <c r="GH16" s="117">
        <v>-97</v>
      </c>
      <c r="GI16" s="130" t="s">
        <v>6750</v>
      </c>
      <c r="GL16" s="224" t="s">
        <v>6844</v>
      </c>
      <c r="GM16" s="145"/>
      <c r="GQ16" s="163"/>
      <c r="GR16" s="167">
        <v>2</v>
      </c>
      <c r="GS16" s="168" t="s">
        <v>6800</v>
      </c>
      <c r="GU16" s="133"/>
      <c r="GV16" s="117">
        <v>5</v>
      </c>
      <c r="GW16" s="130" t="s">
        <v>6809</v>
      </c>
      <c r="GZ16" s="141">
        <v>-98</v>
      </c>
      <c r="HA16" s="144" t="s">
        <v>31</v>
      </c>
      <c r="HD16" s="161">
        <v>-98</v>
      </c>
      <c r="HE16" s="165" t="s">
        <v>31</v>
      </c>
    </row>
    <row r="17" spans="1:218" x14ac:dyDescent="0.3">
      <c r="DX17" s="133"/>
      <c r="DY17" s="117">
        <v>-97</v>
      </c>
      <c r="DZ17" s="130" t="s">
        <v>6750</v>
      </c>
      <c r="EB17" s="149">
        <v>-98</v>
      </c>
      <c r="EC17" s="198" t="s">
        <v>31</v>
      </c>
      <c r="EI17" s="202">
        <v>-97</v>
      </c>
      <c r="EJ17" s="203" t="s">
        <v>6750</v>
      </c>
      <c r="EL17" s="135"/>
      <c r="EM17" s="139">
        <v>3</v>
      </c>
      <c r="EN17" s="140" t="s">
        <v>6789</v>
      </c>
      <c r="EP17" s="197"/>
      <c r="EQ17" s="161">
        <v>-98</v>
      </c>
      <c r="ER17" s="165" t="s">
        <v>31</v>
      </c>
      <c r="ET17" s="206"/>
      <c r="EU17" s="133"/>
      <c r="EV17" s="117">
        <v>6</v>
      </c>
      <c r="EW17" s="130" t="s">
        <v>6810</v>
      </c>
      <c r="EZ17" s="216"/>
      <c r="FA17" s="224" t="s">
        <v>6815</v>
      </c>
      <c r="FB17" s="145"/>
      <c r="FD17" s="162"/>
      <c r="FE17" s="222" t="s">
        <v>6830</v>
      </c>
      <c r="FF17" s="166"/>
      <c r="GH17" s="121">
        <v>-98</v>
      </c>
      <c r="GI17" s="137" t="s">
        <v>31</v>
      </c>
      <c r="GL17" s="146">
        <v>1</v>
      </c>
      <c r="GM17" s="147" t="s">
        <v>6845</v>
      </c>
      <c r="GQ17" s="163"/>
      <c r="GR17" s="167">
        <v>-97</v>
      </c>
      <c r="GS17" s="168" t="s">
        <v>6750</v>
      </c>
      <c r="GU17" s="133"/>
      <c r="GV17" s="117">
        <v>6</v>
      </c>
      <c r="GW17" s="130" t="s">
        <v>6810</v>
      </c>
      <c r="GZ17" s="216"/>
      <c r="HA17" s="224" t="s">
        <v>6815</v>
      </c>
      <c r="HB17" s="145"/>
      <c r="HD17" s="162"/>
      <c r="HE17" s="222" t="s">
        <v>6830</v>
      </c>
      <c r="HF17" s="166"/>
    </row>
    <row r="18" spans="1:218" x14ac:dyDescent="0.3">
      <c r="DX18" s="133"/>
      <c r="DY18" s="117">
        <v>-98</v>
      </c>
      <c r="DZ18" s="137" t="s">
        <v>31</v>
      </c>
      <c r="EB18" s="155"/>
      <c r="EC18" s="223" t="s">
        <v>6770</v>
      </c>
      <c r="ED18" s="157"/>
      <c r="EF18" s="222" t="s">
        <v>6773</v>
      </c>
      <c r="EG18" s="166"/>
      <c r="EI18" s="204">
        <v>-97</v>
      </c>
      <c r="EJ18" s="208" t="s">
        <v>31</v>
      </c>
      <c r="EL18" s="135"/>
      <c r="EM18" s="139">
        <v>4</v>
      </c>
      <c r="EN18" s="140" t="s">
        <v>6790</v>
      </c>
      <c r="EP18" s="197"/>
      <c r="EQ18" s="162"/>
      <c r="ER18" s="222" t="s">
        <v>6798</v>
      </c>
      <c r="ES18" s="177"/>
      <c r="ET18" s="206"/>
      <c r="EU18" s="133"/>
      <c r="EV18" s="117">
        <v>7</v>
      </c>
      <c r="EW18" s="130" t="s">
        <v>6811</v>
      </c>
      <c r="EZ18" s="142"/>
      <c r="FA18" s="146">
        <v>1</v>
      </c>
      <c r="FB18" s="147" t="s">
        <v>6816</v>
      </c>
      <c r="FD18" s="163"/>
      <c r="FE18" s="167">
        <v>1</v>
      </c>
      <c r="FF18" s="168" t="s">
        <v>6831</v>
      </c>
      <c r="GF18" s="227" t="s">
        <v>6834</v>
      </c>
      <c r="GG18" s="210"/>
      <c r="GH18" s="213"/>
      <c r="GI18" s="225" t="s">
        <v>6842</v>
      </c>
      <c r="GJ18" s="138"/>
      <c r="GL18" s="146">
        <v>2</v>
      </c>
      <c r="GM18" s="147" t="s">
        <v>6846</v>
      </c>
      <c r="GQ18" s="163"/>
      <c r="GR18" s="170">
        <v>-98</v>
      </c>
      <c r="GS18" s="218" t="s">
        <v>31</v>
      </c>
      <c r="GU18" s="133"/>
      <c r="GV18" s="117">
        <v>7</v>
      </c>
      <c r="GW18" s="130" t="s">
        <v>6855</v>
      </c>
      <c r="GZ18" s="142"/>
      <c r="HA18" s="146">
        <v>1</v>
      </c>
      <c r="HB18" s="147" t="s">
        <v>6816</v>
      </c>
      <c r="HD18" s="163"/>
      <c r="HE18" s="167">
        <v>1</v>
      </c>
      <c r="HF18" s="168" t="s">
        <v>6831</v>
      </c>
    </row>
    <row r="19" spans="1:218" x14ac:dyDescent="0.3">
      <c r="DX19" s="133"/>
      <c r="DY19" s="135"/>
      <c r="DZ19" s="225" t="s">
        <v>6762</v>
      </c>
      <c r="EA19" s="194"/>
      <c r="EB19" s="197"/>
      <c r="EC19" s="158">
        <v>1</v>
      </c>
      <c r="ED19" s="159" t="s">
        <v>6771</v>
      </c>
      <c r="EF19" s="167">
        <v>1</v>
      </c>
      <c r="EG19" s="168" t="s">
        <v>6771</v>
      </c>
      <c r="EI19" s="205"/>
      <c r="EJ19" s="227" t="s">
        <v>6779</v>
      </c>
      <c r="EK19" s="210"/>
      <c r="EL19" s="135"/>
      <c r="EM19" s="139">
        <v>5</v>
      </c>
      <c r="EN19" s="140" t="s">
        <v>6791</v>
      </c>
      <c r="EP19" s="197"/>
      <c r="EQ19" s="163"/>
      <c r="ER19" s="167">
        <v>1</v>
      </c>
      <c r="ES19" s="178" t="s">
        <v>6799</v>
      </c>
      <c r="ET19" s="206"/>
      <c r="EU19" s="133"/>
      <c r="EV19" s="117">
        <v>8</v>
      </c>
      <c r="EW19" s="130" t="s">
        <v>7</v>
      </c>
      <c r="EZ19" s="142"/>
      <c r="FA19" s="146">
        <v>2</v>
      </c>
      <c r="FB19" s="147" t="s">
        <v>6817</v>
      </c>
      <c r="FD19" s="163"/>
      <c r="FE19" s="167">
        <v>2</v>
      </c>
      <c r="FF19" s="168" t="s">
        <v>6832</v>
      </c>
      <c r="GF19" s="175">
        <v>1</v>
      </c>
      <c r="GG19" s="211" t="s">
        <v>6835</v>
      </c>
      <c r="GH19" s="135"/>
      <c r="GI19" s="139">
        <v>1</v>
      </c>
      <c r="GJ19" s="140" t="s">
        <v>6843</v>
      </c>
      <c r="GL19" s="146">
        <v>3</v>
      </c>
      <c r="GM19" s="147" t="s">
        <v>6777</v>
      </c>
      <c r="GQ19" s="163"/>
      <c r="GR19" s="171"/>
      <c r="GS19" s="228" t="s">
        <v>6849</v>
      </c>
      <c r="GT19" s="219"/>
      <c r="GU19" s="133"/>
      <c r="GV19" s="117">
        <v>8</v>
      </c>
      <c r="GW19" s="130" t="s">
        <v>6856</v>
      </c>
      <c r="GZ19" s="142"/>
      <c r="HA19" s="146">
        <v>2</v>
      </c>
      <c r="HB19" s="147" t="s">
        <v>6817</v>
      </c>
      <c r="HD19" s="163"/>
      <c r="HE19" s="167">
        <v>2</v>
      </c>
      <c r="HF19" s="168" t="s">
        <v>6832</v>
      </c>
    </row>
    <row r="20" spans="1:218" x14ac:dyDescent="0.3">
      <c r="DX20" s="133"/>
      <c r="DY20" s="135"/>
      <c r="DZ20" s="139">
        <v>1</v>
      </c>
      <c r="EA20" s="195" t="s">
        <v>6761</v>
      </c>
      <c r="EB20" s="197"/>
      <c r="EC20" s="158">
        <v>2</v>
      </c>
      <c r="ED20" s="159" t="s">
        <v>6772</v>
      </c>
      <c r="EF20" s="167">
        <v>2</v>
      </c>
      <c r="EG20" s="168" t="s">
        <v>6772</v>
      </c>
      <c r="EI20" s="206"/>
      <c r="EJ20" s="175">
        <v>1</v>
      </c>
      <c r="EK20" s="211" t="s">
        <v>6771</v>
      </c>
      <c r="EL20" s="135"/>
      <c r="EM20" s="139">
        <v>-77</v>
      </c>
      <c r="EN20" s="140" t="s">
        <v>6757</v>
      </c>
      <c r="EP20" s="197"/>
      <c r="EQ20" s="163"/>
      <c r="ER20" s="167">
        <v>2</v>
      </c>
      <c r="ES20" s="178" t="s">
        <v>6800</v>
      </c>
      <c r="ET20" s="206"/>
      <c r="EU20" s="133"/>
      <c r="EV20" s="117">
        <v>9</v>
      </c>
      <c r="EW20" s="130" t="s">
        <v>6757</v>
      </c>
      <c r="EZ20" s="142"/>
      <c r="FA20" s="146">
        <v>3</v>
      </c>
      <c r="FB20" s="147" t="s">
        <v>6818</v>
      </c>
      <c r="FD20" s="163"/>
      <c r="FE20" s="167">
        <v>3</v>
      </c>
      <c r="FF20" s="168" t="s">
        <v>6833</v>
      </c>
      <c r="GF20" s="175">
        <v>-97</v>
      </c>
      <c r="GG20" s="211" t="s">
        <v>6836</v>
      </c>
      <c r="GH20" s="135"/>
      <c r="GI20" s="139">
        <v>2</v>
      </c>
      <c r="GJ20" s="140" t="s">
        <v>6835</v>
      </c>
      <c r="GL20" s="146">
        <v>4</v>
      </c>
      <c r="GM20" s="147" t="s">
        <v>6847</v>
      </c>
      <c r="GQ20" s="163"/>
      <c r="GR20" s="217"/>
      <c r="GS20" s="202">
        <v>1</v>
      </c>
      <c r="GT20" s="220" t="s">
        <v>6835</v>
      </c>
      <c r="GU20" s="133"/>
      <c r="GV20" s="117">
        <v>9</v>
      </c>
      <c r="GW20" s="130" t="s">
        <v>6757</v>
      </c>
      <c r="GZ20" s="142"/>
      <c r="HA20" s="146">
        <v>3</v>
      </c>
      <c r="HB20" s="147" t="s">
        <v>6818</v>
      </c>
      <c r="HD20" s="163"/>
      <c r="HE20" s="167">
        <v>3</v>
      </c>
      <c r="HF20" s="168" t="s">
        <v>6833</v>
      </c>
    </row>
    <row r="21" spans="1:218" x14ac:dyDescent="0.3">
      <c r="DX21" s="133"/>
      <c r="DY21" s="135"/>
      <c r="DZ21" s="139">
        <v>-97</v>
      </c>
      <c r="EA21" s="195" t="s">
        <v>6750</v>
      </c>
      <c r="EB21" s="197"/>
      <c r="EC21" s="158">
        <v>-97</v>
      </c>
      <c r="ED21" s="159" t="s">
        <v>6750</v>
      </c>
      <c r="EF21" s="167">
        <v>-97</v>
      </c>
      <c r="EG21" s="168" t="s">
        <v>6750</v>
      </c>
      <c r="EI21" s="206"/>
      <c r="EJ21" s="175">
        <v>-97</v>
      </c>
      <c r="EK21" s="211" t="s">
        <v>6750</v>
      </c>
      <c r="EL21" s="135"/>
      <c r="EM21" s="139">
        <v>-97</v>
      </c>
      <c r="EN21" s="140" t="s">
        <v>6750</v>
      </c>
      <c r="EP21" s="197"/>
      <c r="EQ21" s="163"/>
      <c r="ER21" s="167">
        <v>-97</v>
      </c>
      <c r="ES21" s="178" t="s">
        <v>6750</v>
      </c>
      <c r="ET21" s="206"/>
      <c r="EU21" s="133"/>
      <c r="EV21" s="117">
        <v>-97</v>
      </c>
      <c r="EW21" s="130" t="s">
        <v>6750</v>
      </c>
      <c r="EZ21" s="142"/>
      <c r="FA21" s="146">
        <v>-97</v>
      </c>
      <c r="FB21" s="147" t="s">
        <v>6750</v>
      </c>
      <c r="FD21" s="163"/>
      <c r="FE21" s="167">
        <v>-97</v>
      </c>
      <c r="FF21" s="168" t="s">
        <v>6750</v>
      </c>
      <c r="GF21" s="175">
        <v>98</v>
      </c>
      <c r="GG21" s="211" t="s">
        <v>6750</v>
      </c>
      <c r="GH21" s="135"/>
      <c r="GI21" s="139">
        <v>-97</v>
      </c>
      <c r="GJ21" s="140" t="s">
        <v>6750</v>
      </c>
      <c r="GL21" s="146">
        <v>98</v>
      </c>
      <c r="GM21" s="147" t="s">
        <v>6750</v>
      </c>
      <c r="GQ21" s="163"/>
      <c r="GR21" s="217"/>
      <c r="GS21" s="202">
        <v>-97</v>
      </c>
      <c r="GT21" s="220" t="s">
        <v>6750</v>
      </c>
      <c r="GU21" s="133"/>
      <c r="GV21" s="117">
        <v>-97</v>
      </c>
      <c r="GW21" s="130" t="s">
        <v>6750</v>
      </c>
      <c r="GZ21" s="142"/>
      <c r="HA21" s="146">
        <v>-97</v>
      </c>
      <c r="HB21" s="147" t="s">
        <v>6750</v>
      </c>
      <c r="HD21" s="163"/>
      <c r="HE21" s="167">
        <v>-97</v>
      </c>
      <c r="HF21" s="168" t="s">
        <v>6750</v>
      </c>
    </row>
    <row r="22" spans="1:218" x14ac:dyDescent="0.3">
      <c r="DX22" s="133"/>
      <c r="DY22" s="135"/>
      <c r="DZ22" s="141">
        <v>-98</v>
      </c>
      <c r="EA22" s="196" t="s">
        <v>8</v>
      </c>
      <c r="EB22" s="197"/>
      <c r="EC22" s="161">
        <v>-98</v>
      </c>
      <c r="ED22" s="160" t="s">
        <v>31</v>
      </c>
      <c r="EF22" s="170">
        <v>-98</v>
      </c>
      <c r="EG22" s="169" t="s">
        <v>31</v>
      </c>
      <c r="EI22" s="206"/>
      <c r="EJ22" s="182">
        <v>-98</v>
      </c>
      <c r="EK22" s="212" t="s">
        <v>31</v>
      </c>
      <c r="EL22" s="135"/>
      <c r="EM22" s="141">
        <v>-98</v>
      </c>
      <c r="EN22" s="153" t="s">
        <v>31</v>
      </c>
      <c r="EP22" s="197"/>
      <c r="EQ22" s="163"/>
      <c r="ER22" s="170">
        <v>-98</v>
      </c>
      <c r="ES22" s="179" t="s">
        <v>31</v>
      </c>
      <c r="ET22" s="206"/>
      <c r="EU22" s="133"/>
      <c r="EV22" s="121">
        <v>-98</v>
      </c>
      <c r="EW22" s="132" t="s">
        <v>31</v>
      </c>
      <c r="EZ22" s="142"/>
      <c r="FA22" s="149">
        <v>-98</v>
      </c>
      <c r="FB22" s="148" t="s">
        <v>31</v>
      </c>
      <c r="FD22" s="163"/>
      <c r="FE22" s="170">
        <v>-98</v>
      </c>
      <c r="FF22" s="169" t="s">
        <v>31</v>
      </c>
      <c r="GF22" s="182">
        <v>99</v>
      </c>
      <c r="GG22" s="212" t="s">
        <v>31</v>
      </c>
      <c r="GH22" s="135"/>
      <c r="GI22" s="141">
        <v>-98</v>
      </c>
      <c r="GJ22" s="153" t="s">
        <v>31</v>
      </c>
      <c r="GL22" s="149">
        <v>99</v>
      </c>
      <c r="GM22" s="148" t="s">
        <v>31</v>
      </c>
      <c r="GQ22" s="163"/>
      <c r="GR22" s="217"/>
      <c r="GS22" s="204">
        <v>-98</v>
      </c>
      <c r="GT22" s="221" t="s">
        <v>31</v>
      </c>
      <c r="GU22" s="133"/>
      <c r="GV22" s="121">
        <v>-98</v>
      </c>
      <c r="GW22" s="132" t="s">
        <v>31</v>
      </c>
      <c r="GZ22" s="142"/>
      <c r="HA22" s="149">
        <v>-98</v>
      </c>
      <c r="HB22" s="148" t="s">
        <v>31</v>
      </c>
      <c r="HD22" s="163"/>
      <c r="HE22" s="170">
        <v>-98</v>
      </c>
      <c r="HF22" s="169" t="s">
        <v>31</v>
      </c>
    </row>
    <row r="23" spans="1:218" x14ac:dyDescent="0.3">
      <c r="A23" t="s">
        <v>185</v>
      </c>
      <c r="B23" t="s">
        <v>36</v>
      </c>
      <c r="C23" t="s">
        <v>3022</v>
      </c>
      <c r="D23" t="s">
        <v>34</v>
      </c>
      <c r="E23" t="s">
        <v>3023</v>
      </c>
      <c r="F23" t="s">
        <v>3024</v>
      </c>
      <c r="G23" t="s">
        <v>3025</v>
      </c>
      <c r="H23" t="s">
        <v>38</v>
      </c>
      <c r="I23" t="s">
        <v>39</v>
      </c>
      <c r="J23" t="s">
        <v>40</v>
      </c>
      <c r="K23" t="s">
        <v>41</v>
      </c>
      <c r="L23" t="s">
        <v>3026</v>
      </c>
      <c r="M23" t="s">
        <v>3027</v>
      </c>
      <c r="N23" t="s">
        <v>3028</v>
      </c>
      <c r="O23" t="s">
        <v>3029</v>
      </c>
      <c r="P23" t="s">
        <v>3030</v>
      </c>
      <c r="Q23" t="s">
        <v>3031</v>
      </c>
      <c r="R23" t="s">
        <v>3032</v>
      </c>
      <c r="S23" t="s">
        <v>3033</v>
      </c>
      <c r="T23" t="s">
        <v>3034</v>
      </c>
      <c r="U23" t="s">
        <v>3035</v>
      </c>
      <c r="V23" t="s">
        <v>3036</v>
      </c>
      <c r="W23" t="s">
        <v>3037</v>
      </c>
      <c r="X23" t="s">
        <v>3038</v>
      </c>
      <c r="Y23" t="s">
        <v>3039</v>
      </c>
      <c r="Z23" t="s">
        <v>3040</v>
      </c>
      <c r="AA23" t="s">
        <v>3041</v>
      </c>
      <c r="AB23" t="s">
        <v>3042</v>
      </c>
      <c r="AC23" t="s">
        <v>3043</v>
      </c>
      <c r="AD23" t="s">
        <v>3044</v>
      </c>
      <c r="AE23" t="s">
        <v>3045</v>
      </c>
      <c r="AF23" t="s">
        <v>108</v>
      </c>
      <c r="AG23" t="s">
        <v>109</v>
      </c>
      <c r="AH23" t="s">
        <v>3046</v>
      </c>
      <c r="AI23" t="s">
        <v>3047</v>
      </c>
      <c r="AJ23" t="s">
        <v>3048</v>
      </c>
      <c r="AK23" t="s">
        <v>3049</v>
      </c>
      <c r="AL23" t="s">
        <v>3050</v>
      </c>
      <c r="AM23" t="s">
        <v>3051</v>
      </c>
      <c r="AN23" t="s">
        <v>3052</v>
      </c>
      <c r="AO23" t="s">
        <v>3053</v>
      </c>
      <c r="AP23" t="s">
        <v>3054</v>
      </c>
      <c r="AQ23" t="s">
        <v>115</v>
      </c>
      <c r="AR23" t="s">
        <v>3055</v>
      </c>
      <c r="AS23" t="s">
        <v>3056</v>
      </c>
      <c r="AT23" t="s">
        <v>3057</v>
      </c>
      <c r="AU23" t="s">
        <v>3058</v>
      </c>
      <c r="AV23" t="s">
        <v>3059</v>
      </c>
      <c r="AW23" t="s">
        <v>120</v>
      </c>
      <c r="AX23" t="s">
        <v>121</v>
      </c>
      <c r="AY23" t="s">
        <v>3060</v>
      </c>
      <c r="AZ23" t="s">
        <v>3061</v>
      </c>
      <c r="BA23" t="s">
        <v>3062</v>
      </c>
      <c r="BB23" t="s">
        <v>3063</v>
      </c>
      <c r="BC23" t="s">
        <v>3064</v>
      </c>
      <c r="BD23" t="s">
        <v>3065</v>
      </c>
      <c r="BE23" t="s">
        <v>49</v>
      </c>
      <c r="BF23" t="s">
        <v>124</v>
      </c>
      <c r="BG23" t="s">
        <v>52</v>
      </c>
      <c r="BH23" t="s">
        <v>126</v>
      </c>
      <c r="BI23" t="s">
        <v>54</v>
      </c>
      <c r="BJ23" t="s">
        <v>128</v>
      </c>
      <c r="BK23" t="s">
        <v>57</v>
      </c>
      <c r="BL23" t="s">
        <v>130</v>
      </c>
      <c r="BM23" t="s">
        <v>58</v>
      </c>
      <c r="BN23" t="s">
        <v>60</v>
      </c>
      <c r="BO23" t="s">
        <v>136</v>
      </c>
      <c r="BP23" t="s">
        <v>61</v>
      </c>
      <c r="BQ23" t="s">
        <v>138</v>
      </c>
      <c r="BR23" t="s">
        <v>62</v>
      </c>
      <c r="BS23" t="s">
        <v>63</v>
      </c>
      <c r="BT23" t="s">
        <v>141</v>
      </c>
      <c r="BU23" t="s">
        <v>142</v>
      </c>
      <c r="BV23" t="s">
        <v>3066</v>
      </c>
      <c r="BW23" t="s">
        <v>3067</v>
      </c>
      <c r="BX23" t="s">
        <v>3068</v>
      </c>
      <c r="BY23" t="s">
        <v>3069</v>
      </c>
      <c r="BZ23" t="s">
        <v>3070</v>
      </c>
      <c r="CA23" t="s">
        <v>3071</v>
      </c>
      <c r="CB23" t="s">
        <v>3072</v>
      </c>
      <c r="CC23" t="s">
        <v>3073</v>
      </c>
      <c r="CD23" t="s">
        <v>3074</v>
      </c>
      <c r="CE23" t="s">
        <v>3075</v>
      </c>
      <c r="CF23" t="s">
        <v>3076</v>
      </c>
      <c r="CG23" t="s">
        <v>3077</v>
      </c>
      <c r="CH23" t="s">
        <v>3078</v>
      </c>
      <c r="CI23" t="s">
        <v>3079</v>
      </c>
      <c r="CJ23" t="s">
        <v>65</v>
      </c>
      <c r="CK23" t="s">
        <v>3080</v>
      </c>
      <c r="CL23" t="s">
        <v>75</v>
      </c>
      <c r="CM23" t="s">
        <v>3081</v>
      </c>
      <c r="CN23" t="s">
        <v>3082</v>
      </c>
      <c r="CO23" t="s">
        <v>3083</v>
      </c>
      <c r="CP23" t="s">
        <v>3084</v>
      </c>
      <c r="CQ23" t="s">
        <v>3085</v>
      </c>
      <c r="CR23" t="s">
        <v>79</v>
      </c>
      <c r="CS23" t="s">
        <v>81</v>
      </c>
      <c r="CT23" t="s">
        <v>87</v>
      </c>
      <c r="CU23" t="s">
        <v>88</v>
      </c>
      <c r="CV23" t="s">
        <v>162</v>
      </c>
      <c r="CW23" t="s">
        <v>163</v>
      </c>
      <c r="CX23" t="s">
        <v>164</v>
      </c>
      <c r="CY23" t="s">
        <v>166</v>
      </c>
      <c r="CZ23" t="s">
        <v>167</v>
      </c>
      <c r="DA23" t="s">
        <v>168</v>
      </c>
      <c r="DB23" t="s">
        <v>169</v>
      </c>
      <c r="DC23" t="s">
        <v>170</v>
      </c>
      <c r="DD23" t="s">
        <v>171</v>
      </c>
      <c r="DE23" t="s">
        <v>172</v>
      </c>
      <c r="DF23" t="s">
        <v>173</v>
      </c>
      <c r="DG23" t="s">
        <v>174</v>
      </c>
      <c r="DH23" t="s">
        <v>175</v>
      </c>
      <c r="DI23" t="s">
        <v>176</v>
      </c>
      <c r="DJ23" t="s">
        <v>177</v>
      </c>
      <c r="DK23" t="s">
        <v>178</v>
      </c>
      <c r="DL23" t="s">
        <v>179</v>
      </c>
      <c r="DM23" t="s">
        <v>180</v>
      </c>
      <c r="DN23" t="s">
        <v>3086</v>
      </c>
      <c r="DO23" t="s">
        <v>181</v>
      </c>
      <c r="DP23" t="s">
        <v>182</v>
      </c>
      <c r="DQ23" t="s">
        <v>3087</v>
      </c>
      <c r="DR23" t="s">
        <v>183</v>
      </c>
      <c r="DS23" t="s">
        <v>184</v>
      </c>
      <c r="DT23" t="s">
        <v>3088</v>
      </c>
      <c r="DU23" t="s">
        <v>3089</v>
      </c>
      <c r="DV23" t="s">
        <v>3090</v>
      </c>
      <c r="DW23" t="s">
        <v>3091</v>
      </c>
      <c r="DX23" s="134" t="s">
        <v>3092</v>
      </c>
      <c r="DY23" s="136" t="s">
        <v>3093</v>
      </c>
      <c r="DZ23" s="193" t="s">
        <v>3094</v>
      </c>
      <c r="EA23" t="s">
        <v>3095</v>
      </c>
      <c r="EB23" s="156" t="s">
        <v>3096</v>
      </c>
      <c r="EC23" s="199" t="s">
        <v>3097</v>
      </c>
      <c r="ED23" t="s">
        <v>3098</v>
      </c>
      <c r="EE23" t="s">
        <v>3099</v>
      </c>
      <c r="EF23" s="200" t="s">
        <v>3100</v>
      </c>
      <c r="EG23" t="s">
        <v>3101</v>
      </c>
      <c r="EH23" t="s">
        <v>3102</v>
      </c>
      <c r="EI23" s="207" t="s">
        <v>3103</v>
      </c>
      <c r="EJ23" s="209" t="s">
        <v>3104</v>
      </c>
      <c r="EK23" t="s">
        <v>3105</v>
      </c>
      <c r="EL23" s="136" t="s">
        <v>3106</v>
      </c>
      <c r="EM23" s="193" t="s">
        <v>3107</v>
      </c>
      <c r="EN23" t="s">
        <v>3108</v>
      </c>
      <c r="EO23" t="s">
        <v>3109</v>
      </c>
      <c r="EP23" s="156" t="s">
        <v>3110</v>
      </c>
      <c r="EQ23" s="164" t="s">
        <v>3111</v>
      </c>
      <c r="ER23" s="200" t="s">
        <v>3112</v>
      </c>
      <c r="ES23" t="s">
        <v>3113</v>
      </c>
      <c r="ET23" s="207" t="s">
        <v>3114</v>
      </c>
      <c r="EU23" s="134" t="s">
        <v>3115</v>
      </c>
      <c r="EV23" s="125" t="s">
        <v>3116</v>
      </c>
      <c r="EW23" t="s">
        <v>3117</v>
      </c>
      <c r="EX23" t="s">
        <v>3118</v>
      </c>
      <c r="EY23" t="s">
        <v>3119</v>
      </c>
      <c r="EZ23" s="143" t="s">
        <v>3120</v>
      </c>
      <c r="FA23" s="150" t="s">
        <v>3121</v>
      </c>
      <c r="FB23" t="s">
        <v>3122</v>
      </c>
      <c r="FC23" t="s">
        <v>3123</v>
      </c>
      <c r="FD23" s="164" t="s">
        <v>3124</v>
      </c>
      <c r="FE23" s="200" t="s">
        <v>3125</v>
      </c>
      <c r="FF23" t="s">
        <v>3126</v>
      </c>
      <c r="FG23" t="s">
        <v>2183</v>
      </c>
      <c r="FH23" t="s">
        <v>3127</v>
      </c>
      <c r="FI23" t="s">
        <v>3128</v>
      </c>
      <c r="FJ23" t="s">
        <v>189</v>
      </c>
      <c r="FK23" t="s">
        <v>3129</v>
      </c>
      <c r="FL23" t="s">
        <v>3130</v>
      </c>
      <c r="FM23" t="s">
        <v>3131</v>
      </c>
      <c r="FN23" t="s">
        <v>2189</v>
      </c>
      <c r="FO23" t="s">
        <v>2191</v>
      </c>
      <c r="FP23" t="s">
        <v>2192</v>
      </c>
      <c r="FQ23" t="s">
        <v>3132</v>
      </c>
      <c r="FR23" t="s">
        <v>3133</v>
      </c>
      <c r="FS23" t="s">
        <v>3134</v>
      </c>
      <c r="FT23" t="s">
        <v>2193</v>
      </c>
      <c r="FU23" t="s">
        <v>2194</v>
      </c>
      <c r="FV23" t="s">
        <v>3135</v>
      </c>
      <c r="FW23" t="s">
        <v>3136</v>
      </c>
      <c r="FX23" t="s">
        <v>3137</v>
      </c>
      <c r="FY23" t="s">
        <v>2197</v>
      </c>
      <c r="FZ23" t="s">
        <v>2198</v>
      </c>
      <c r="GA23" t="s">
        <v>3138</v>
      </c>
      <c r="GB23" t="s">
        <v>3139</v>
      </c>
      <c r="GC23" t="s">
        <v>3140</v>
      </c>
      <c r="GD23" t="s">
        <v>2185</v>
      </c>
      <c r="GE23" t="s">
        <v>2187</v>
      </c>
      <c r="GF23" s="209" t="s">
        <v>3141</v>
      </c>
      <c r="GG23" t="s">
        <v>3142</v>
      </c>
      <c r="GH23" s="136" t="s">
        <v>3143</v>
      </c>
      <c r="GI23" s="193" t="s">
        <v>3144</v>
      </c>
      <c r="GJ23" t="s">
        <v>3145</v>
      </c>
      <c r="GK23" t="s">
        <v>3146</v>
      </c>
      <c r="GL23" s="150" t="s">
        <v>3147</v>
      </c>
      <c r="GM23" t="s">
        <v>3148</v>
      </c>
      <c r="GN23" t="s">
        <v>3149</v>
      </c>
      <c r="GO23" t="s">
        <v>3150</v>
      </c>
      <c r="GP23" t="s">
        <v>3151</v>
      </c>
      <c r="GQ23" s="164" t="s">
        <v>3152</v>
      </c>
      <c r="GR23" s="172" t="s">
        <v>3153</v>
      </c>
      <c r="GS23" s="173" t="s">
        <v>3154</v>
      </c>
      <c r="GT23" t="s">
        <v>3155</v>
      </c>
      <c r="GU23" s="134" t="s">
        <v>3156</v>
      </c>
      <c r="GV23" s="125" t="s">
        <v>3157</v>
      </c>
      <c r="GW23" t="s">
        <v>3158</v>
      </c>
      <c r="GX23" t="s">
        <v>3159</v>
      </c>
      <c r="GY23" t="s">
        <v>3160</v>
      </c>
      <c r="GZ23" s="143" t="s">
        <v>3161</v>
      </c>
      <c r="HA23" s="150" t="s">
        <v>3162</v>
      </c>
      <c r="HB23" t="s">
        <v>3163</v>
      </c>
      <c r="HC23" t="s">
        <v>3164</v>
      </c>
      <c r="HD23" s="164" t="s">
        <v>3165</v>
      </c>
      <c r="HE23" s="200" t="s">
        <v>3166</v>
      </c>
      <c r="HF23" t="s">
        <v>3167</v>
      </c>
      <c r="HG23" t="s">
        <v>3168</v>
      </c>
      <c r="HH23" t="s">
        <v>3169</v>
      </c>
      <c r="HI23" t="s">
        <v>3170</v>
      </c>
      <c r="HJ23" t="s">
        <v>3171</v>
      </c>
    </row>
    <row r="24" spans="1:218" x14ac:dyDescent="0.3">
      <c r="A24">
        <v>775</v>
      </c>
      <c r="B24" t="s">
        <v>3172</v>
      </c>
      <c r="C24" t="s">
        <v>4372</v>
      </c>
      <c r="D24" t="s">
        <v>194</v>
      </c>
      <c r="E24">
        <v>1</v>
      </c>
      <c r="F24" t="s">
        <v>202</v>
      </c>
      <c r="H24">
        <v>1</v>
      </c>
      <c r="M24">
        <v>1</v>
      </c>
      <c r="N24">
        <v>1</v>
      </c>
      <c r="U24">
        <v>1</v>
      </c>
      <c r="W24">
        <v>3</v>
      </c>
      <c r="X24" t="s">
        <v>3174</v>
      </c>
      <c r="Y24">
        <v>1</v>
      </c>
      <c r="Z24">
        <v>1</v>
      </c>
      <c r="AA24">
        <v>2</v>
      </c>
      <c r="AD24" t="s">
        <v>202</v>
      </c>
      <c r="AE24">
        <v>1</v>
      </c>
      <c r="AF24">
        <v>2</v>
      </c>
      <c r="AG24">
        <v>1</v>
      </c>
      <c r="AH24">
        <v>1</v>
      </c>
      <c r="AI24">
        <v>1</v>
      </c>
      <c r="AJ24">
        <v>2</v>
      </c>
      <c r="AK24" t="s">
        <v>4373</v>
      </c>
      <c r="AL24">
        <v>1</v>
      </c>
      <c r="AM24">
        <v>1</v>
      </c>
      <c r="AN24">
        <v>2</v>
      </c>
      <c r="AO24">
        <v>2</v>
      </c>
      <c r="AP24">
        <v>2</v>
      </c>
      <c r="AQ24">
        <v>1</v>
      </c>
      <c r="AR24" t="s">
        <v>4374</v>
      </c>
      <c r="AS24">
        <v>1</v>
      </c>
      <c r="AT24">
        <v>1</v>
      </c>
      <c r="AU24">
        <v>1</v>
      </c>
      <c r="AV24">
        <v>1</v>
      </c>
      <c r="AW24">
        <v>7</v>
      </c>
      <c r="AX24">
        <v>1</v>
      </c>
      <c r="AY24">
        <v>1</v>
      </c>
      <c r="BE24">
        <v>1</v>
      </c>
      <c r="BF24">
        <v>1</v>
      </c>
      <c r="BG24">
        <v>1</v>
      </c>
      <c r="BH24">
        <v>1</v>
      </c>
      <c r="BI24">
        <v>1</v>
      </c>
      <c r="BJ24">
        <v>1</v>
      </c>
      <c r="BK24">
        <v>1</v>
      </c>
      <c r="BL24">
        <v>1</v>
      </c>
      <c r="BM24">
        <v>1</v>
      </c>
      <c r="BN24">
        <v>1</v>
      </c>
      <c r="BO24">
        <v>4</v>
      </c>
      <c r="BP24">
        <v>1</v>
      </c>
      <c r="BQ24">
        <v>4</v>
      </c>
      <c r="BR24">
        <v>1</v>
      </c>
      <c r="BS24">
        <v>1</v>
      </c>
      <c r="BT24">
        <v>2</v>
      </c>
      <c r="BU24">
        <v>2</v>
      </c>
      <c r="BV24">
        <v>0</v>
      </c>
      <c r="BW24">
        <v>2</v>
      </c>
      <c r="BX24">
        <v>0</v>
      </c>
      <c r="BY24">
        <v>2</v>
      </c>
      <c r="BZ24">
        <v>0</v>
      </c>
      <c r="CA24">
        <v>2</v>
      </c>
      <c r="CB24">
        <v>0</v>
      </c>
      <c r="CC24">
        <v>2</v>
      </c>
      <c r="CD24">
        <v>0</v>
      </c>
      <c r="CE24">
        <v>2</v>
      </c>
      <c r="CF24">
        <v>1</v>
      </c>
      <c r="CG24">
        <v>2</v>
      </c>
      <c r="CH24">
        <v>1</v>
      </c>
      <c r="CI24">
        <v>2</v>
      </c>
      <c r="CJ24">
        <v>1</v>
      </c>
      <c r="CK24">
        <v>1</v>
      </c>
      <c r="CL24">
        <v>8</v>
      </c>
      <c r="CM24">
        <v>1</v>
      </c>
      <c r="CR24">
        <v>2</v>
      </c>
      <c r="CS24">
        <v>5</v>
      </c>
      <c r="CT24">
        <v>1</v>
      </c>
      <c r="CU24">
        <v>1</v>
      </c>
      <c r="CV24" t="s">
        <v>1857</v>
      </c>
      <c r="CW24">
        <v>1225</v>
      </c>
      <c r="CX24">
        <v>20.420000000000002</v>
      </c>
      <c r="CY24">
        <v>2</v>
      </c>
      <c r="CZ24">
        <v>1</v>
      </c>
      <c r="DA24" t="s">
        <v>405</v>
      </c>
      <c r="DC24">
        <v>1</v>
      </c>
      <c r="DD24">
        <v>1</v>
      </c>
      <c r="DE24">
        <v>14</v>
      </c>
      <c r="DN24" t="s">
        <v>4264</v>
      </c>
      <c r="DO24" t="s">
        <v>4264</v>
      </c>
      <c r="DP24" t="s">
        <v>3178</v>
      </c>
      <c r="DQ24" t="s">
        <v>202</v>
      </c>
      <c r="DR24" t="s">
        <v>4375</v>
      </c>
      <c r="DT24">
        <v>1</v>
      </c>
      <c r="DV24">
        <v>1</v>
      </c>
      <c r="DW24">
        <v>0</v>
      </c>
      <c r="DX24">
        <v>2</v>
      </c>
      <c r="DY24">
        <v>1</v>
      </c>
      <c r="DZ24">
        <v>1</v>
      </c>
      <c r="EA24">
        <v>12</v>
      </c>
      <c r="EB24">
        <f>IF(EA24&gt;=30,1,IF(EA24&gt;=20,2,IF(EA24&gt;=15,3,IF(EA24&gt;=10,4,IF(EA24&gt;=5,5,IF(EA24&gt;0,6,0))))))</f>
        <v>4</v>
      </c>
      <c r="EC24">
        <v>2</v>
      </c>
      <c r="EE24">
        <v>12</v>
      </c>
      <c r="EL24">
        <v>2</v>
      </c>
      <c r="EM24">
        <v>1</v>
      </c>
      <c r="EN24">
        <v>1</v>
      </c>
      <c r="EO24">
        <v>3</v>
      </c>
      <c r="EP24">
        <v>1</v>
      </c>
      <c r="EQ24">
        <v>1</v>
      </c>
      <c r="ER24">
        <v>1</v>
      </c>
      <c r="EZ24">
        <v>1</v>
      </c>
      <c r="FA24">
        <v>1</v>
      </c>
      <c r="FD24">
        <v>10</v>
      </c>
      <c r="FE24">
        <v>1</v>
      </c>
      <c r="FG24">
        <v>0</v>
      </c>
      <c r="FH24" t="s">
        <v>3179</v>
      </c>
      <c r="FI24">
        <v>1</v>
      </c>
      <c r="FJ24" t="s">
        <v>204</v>
      </c>
      <c r="FK24">
        <v>12</v>
      </c>
      <c r="FL24">
        <v>12</v>
      </c>
      <c r="FM24">
        <v>12</v>
      </c>
      <c r="FN24">
        <v>12</v>
      </c>
      <c r="FO24" t="s">
        <v>2212</v>
      </c>
      <c r="FP24">
        <v>0.5</v>
      </c>
      <c r="FQ24" t="s">
        <v>3180</v>
      </c>
      <c r="FR24" t="s">
        <v>3181</v>
      </c>
      <c r="FS24">
        <v>1</v>
      </c>
      <c r="FT24">
        <v>1</v>
      </c>
      <c r="FU24" t="s">
        <v>2221</v>
      </c>
      <c r="FV24" t="s">
        <v>3182</v>
      </c>
      <c r="FW24">
        <v>1</v>
      </c>
      <c r="FX24">
        <v>0</v>
      </c>
      <c r="FY24">
        <v>1</v>
      </c>
      <c r="FZ24">
        <v>0</v>
      </c>
      <c r="GA24">
        <v>9502</v>
      </c>
      <c r="GB24">
        <v>38</v>
      </c>
      <c r="GC24">
        <v>250.05263160000001</v>
      </c>
      <c r="GD24" t="s">
        <v>2401</v>
      </c>
      <c r="GE24">
        <v>1</v>
      </c>
      <c r="HG24" t="s">
        <v>202</v>
      </c>
      <c r="HI24">
        <v>1</v>
      </c>
      <c r="HJ24">
        <v>1</v>
      </c>
    </row>
    <row r="25" spans="1:218" x14ac:dyDescent="0.3">
      <c r="A25">
        <v>4</v>
      </c>
      <c r="B25" t="s">
        <v>3183</v>
      </c>
      <c r="C25" t="s">
        <v>3184</v>
      </c>
      <c r="D25" t="s">
        <v>212</v>
      </c>
      <c r="E25">
        <v>1</v>
      </c>
      <c r="F25" t="s">
        <v>202</v>
      </c>
      <c r="H25">
        <v>1</v>
      </c>
      <c r="M25">
        <v>1</v>
      </c>
      <c r="N25">
        <v>1</v>
      </c>
      <c r="U25">
        <v>1</v>
      </c>
      <c r="W25">
        <v>1</v>
      </c>
      <c r="X25" t="s">
        <v>3174</v>
      </c>
      <c r="Y25">
        <v>1</v>
      </c>
      <c r="Z25">
        <v>1</v>
      </c>
      <c r="AA25">
        <v>1</v>
      </c>
      <c r="AD25" t="s">
        <v>202</v>
      </c>
      <c r="AE25">
        <v>1</v>
      </c>
      <c r="AF25">
        <v>-97</v>
      </c>
      <c r="AG25">
        <v>1</v>
      </c>
      <c r="AH25">
        <v>1</v>
      </c>
      <c r="AI25">
        <v>1</v>
      </c>
      <c r="AJ25">
        <v>-97</v>
      </c>
      <c r="AK25" t="s">
        <v>3185</v>
      </c>
      <c r="AL25">
        <v>1</v>
      </c>
      <c r="AM25">
        <v>1</v>
      </c>
      <c r="AN25">
        <v>1</v>
      </c>
      <c r="AO25">
        <v>2</v>
      </c>
      <c r="AP25">
        <v>2</v>
      </c>
      <c r="AQ25">
        <v>2</v>
      </c>
      <c r="AR25" t="s">
        <v>3186</v>
      </c>
      <c r="AS25">
        <v>2</v>
      </c>
      <c r="AT25">
        <v>2</v>
      </c>
      <c r="AU25">
        <v>1</v>
      </c>
      <c r="AV25">
        <v>2</v>
      </c>
      <c r="AW25">
        <v>7</v>
      </c>
      <c r="AX25">
        <v>5</v>
      </c>
      <c r="AY25">
        <v>4</v>
      </c>
      <c r="BE25">
        <v>1</v>
      </c>
      <c r="BF25">
        <v>1</v>
      </c>
      <c r="BG25">
        <v>1</v>
      </c>
      <c r="BH25">
        <v>1</v>
      </c>
      <c r="BI25">
        <v>1</v>
      </c>
      <c r="BJ25">
        <v>0</v>
      </c>
      <c r="BM25">
        <v>2</v>
      </c>
      <c r="BN25">
        <v>1</v>
      </c>
      <c r="BO25">
        <v>4</v>
      </c>
      <c r="BP25">
        <v>1</v>
      </c>
      <c r="BQ25">
        <v>5</v>
      </c>
      <c r="BR25">
        <v>2</v>
      </c>
      <c r="BS25">
        <v>1</v>
      </c>
      <c r="BT25">
        <v>2</v>
      </c>
      <c r="BU25">
        <v>2</v>
      </c>
      <c r="BV25">
        <v>0</v>
      </c>
      <c r="BW25">
        <v>2</v>
      </c>
      <c r="BX25">
        <v>0</v>
      </c>
      <c r="BY25">
        <v>2</v>
      </c>
      <c r="BZ25">
        <v>0</v>
      </c>
      <c r="CA25">
        <v>2</v>
      </c>
      <c r="CB25">
        <v>1</v>
      </c>
      <c r="CC25">
        <v>2</v>
      </c>
      <c r="CD25">
        <v>0</v>
      </c>
      <c r="CE25">
        <v>2</v>
      </c>
      <c r="CF25">
        <v>0</v>
      </c>
      <c r="CG25">
        <v>2</v>
      </c>
      <c r="CH25">
        <v>1</v>
      </c>
      <c r="CI25">
        <v>2</v>
      </c>
      <c r="CJ25">
        <v>1</v>
      </c>
      <c r="CK25">
        <v>2</v>
      </c>
      <c r="CL25">
        <v>8</v>
      </c>
      <c r="CM25">
        <v>1</v>
      </c>
      <c r="CR25">
        <v>2</v>
      </c>
      <c r="CS25">
        <v>5</v>
      </c>
      <c r="CT25">
        <v>1</v>
      </c>
      <c r="CU25">
        <v>2</v>
      </c>
      <c r="CV25" t="s">
        <v>3187</v>
      </c>
      <c r="CW25">
        <v>711</v>
      </c>
      <c r="CX25">
        <v>11.85</v>
      </c>
      <c r="CY25">
        <v>2</v>
      </c>
      <c r="CZ25">
        <v>1</v>
      </c>
      <c r="DA25" t="s">
        <v>3188</v>
      </c>
      <c r="DC25">
        <v>1</v>
      </c>
      <c r="DD25">
        <v>1</v>
      </c>
      <c r="DE25">
        <v>4</v>
      </c>
      <c r="DN25" t="s">
        <v>3177</v>
      </c>
      <c r="DO25" t="s">
        <v>3177</v>
      </c>
      <c r="DP25" t="s">
        <v>3178</v>
      </c>
      <c r="DQ25" t="s">
        <v>202</v>
      </c>
      <c r="DR25" t="s">
        <v>202</v>
      </c>
      <c r="DT25">
        <v>1</v>
      </c>
      <c r="DV25">
        <v>1</v>
      </c>
      <c r="DW25">
        <v>0</v>
      </c>
      <c r="DX25">
        <v>1</v>
      </c>
      <c r="DY25">
        <v>1</v>
      </c>
      <c r="DZ25">
        <v>-97</v>
      </c>
      <c r="EB25">
        <v>4</v>
      </c>
      <c r="EC25">
        <v>1</v>
      </c>
      <c r="ED25">
        <v>6</v>
      </c>
      <c r="EL25">
        <v>3</v>
      </c>
      <c r="EM25">
        <v>2</v>
      </c>
      <c r="EN25">
        <v>1</v>
      </c>
      <c r="EO25">
        <v>2</v>
      </c>
      <c r="EP25">
        <v>1</v>
      </c>
      <c r="EQ25">
        <v>1</v>
      </c>
      <c r="ER25">
        <v>1</v>
      </c>
      <c r="EZ25">
        <v>2</v>
      </c>
      <c r="FE25">
        <v>3</v>
      </c>
      <c r="FG25">
        <v>0</v>
      </c>
      <c r="FH25" t="s">
        <v>3179</v>
      </c>
      <c r="FI25">
        <v>1</v>
      </c>
      <c r="FJ25" t="s">
        <v>204</v>
      </c>
      <c r="FK25">
        <v>0.5</v>
      </c>
      <c r="FL25">
        <v>6</v>
      </c>
      <c r="FM25">
        <v>6</v>
      </c>
      <c r="FN25">
        <v>12.5</v>
      </c>
      <c r="FO25" t="s">
        <v>2220</v>
      </c>
      <c r="FP25">
        <v>1.5</v>
      </c>
      <c r="FQ25" t="s">
        <v>3180</v>
      </c>
      <c r="FR25" t="s">
        <v>3189</v>
      </c>
      <c r="FS25">
        <v>0</v>
      </c>
      <c r="FT25">
        <v>1</v>
      </c>
      <c r="FU25" t="s">
        <v>2221</v>
      </c>
      <c r="FV25" t="s">
        <v>3182</v>
      </c>
      <c r="FW25">
        <v>1</v>
      </c>
      <c r="FX25">
        <v>0</v>
      </c>
      <c r="FY25">
        <v>1</v>
      </c>
      <c r="FZ25">
        <v>0</v>
      </c>
      <c r="GA25">
        <v>37408</v>
      </c>
      <c r="GB25">
        <v>127</v>
      </c>
      <c r="GC25">
        <v>294.55118110000001</v>
      </c>
      <c r="GD25" t="s">
        <v>2401</v>
      </c>
      <c r="GE25">
        <v>1</v>
      </c>
      <c r="HG25" t="s">
        <v>202</v>
      </c>
      <c r="HI25">
        <v>1</v>
      </c>
      <c r="HJ25">
        <v>1</v>
      </c>
    </row>
    <row r="26" spans="1:218" x14ac:dyDescent="0.3">
      <c r="A26">
        <v>35</v>
      </c>
      <c r="B26" t="s">
        <v>3202</v>
      </c>
      <c r="C26" t="s">
        <v>3247</v>
      </c>
      <c r="D26" t="s">
        <v>194</v>
      </c>
      <c r="E26">
        <v>1</v>
      </c>
      <c r="F26" t="s">
        <v>202</v>
      </c>
      <c r="H26">
        <v>1</v>
      </c>
      <c r="M26">
        <v>1</v>
      </c>
      <c r="N26">
        <v>1</v>
      </c>
      <c r="U26">
        <v>1</v>
      </c>
      <c r="W26">
        <v>1</v>
      </c>
      <c r="X26" t="s">
        <v>3174</v>
      </c>
      <c r="Y26">
        <v>1</v>
      </c>
      <c r="Z26">
        <v>1</v>
      </c>
      <c r="AA26">
        <v>1</v>
      </c>
      <c r="AD26" t="s">
        <v>202</v>
      </c>
      <c r="AE26">
        <v>1</v>
      </c>
      <c r="AF26">
        <v>1</v>
      </c>
      <c r="AG26">
        <v>1</v>
      </c>
      <c r="AH26">
        <v>-97</v>
      </c>
      <c r="AI26">
        <v>2</v>
      </c>
      <c r="AJ26">
        <v>2</v>
      </c>
      <c r="AK26" t="s">
        <v>3248</v>
      </c>
      <c r="AL26">
        <v>1</v>
      </c>
      <c r="AM26">
        <v>1</v>
      </c>
      <c r="AN26">
        <v>2</v>
      </c>
      <c r="AO26">
        <v>2</v>
      </c>
      <c r="AP26">
        <v>2</v>
      </c>
      <c r="AQ26">
        <v>2</v>
      </c>
      <c r="AR26" t="s">
        <v>3249</v>
      </c>
      <c r="AS26">
        <v>2</v>
      </c>
      <c r="AT26">
        <v>1</v>
      </c>
      <c r="AU26">
        <v>2</v>
      </c>
      <c r="AV26">
        <v>2</v>
      </c>
      <c r="AW26">
        <v>5</v>
      </c>
      <c r="AX26">
        <v>5</v>
      </c>
      <c r="AY26">
        <v>1</v>
      </c>
      <c r="BE26">
        <v>1</v>
      </c>
      <c r="BF26">
        <v>1</v>
      </c>
      <c r="BG26">
        <v>1</v>
      </c>
      <c r="BH26">
        <v>1</v>
      </c>
      <c r="BI26">
        <v>1</v>
      </c>
      <c r="BJ26">
        <v>1</v>
      </c>
      <c r="BK26">
        <v>1</v>
      </c>
      <c r="BL26">
        <v>1</v>
      </c>
      <c r="BM26">
        <v>1</v>
      </c>
      <c r="BN26">
        <v>1</v>
      </c>
      <c r="BO26">
        <v>3</v>
      </c>
      <c r="BP26">
        <v>1</v>
      </c>
      <c r="BQ26">
        <v>40</v>
      </c>
      <c r="BR26">
        <v>1</v>
      </c>
      <c r="BS26">
        <v>1</v>
      </c>
      <c r="BT26">
        <v>2</v>
      </c>
      <c r="BU26">
        <v>2</v>
      </c>
      <c r="BV26">
        <v>0</v>
      </c>
      <c r="BW26">
        <v>2</v>
      </c>
      <c r="BX26">
        <v>0</v>
      </c>
      <c r="BY26">
        <v>2</v>
      </c>
      <c r="BZ26">
        <v>0</v>
      </c>
      <c r="CA26">
        <v>2</v>
      </c>
      <c r="CB26">
        <v>0</v>
      </c>
      <c r="CC26">
        <v>2</v>
      </c>
      <c r="CD26">
        <v>0</v>
      </c>
      <c r="CE26">
        <v>2</v>
      </c>
      <c r="CF26">
        <v>0</v>
      </c>
      <c r="CG26">
        <v>2</v>
      </c>
      <c r="CH26">
        <v>2</v>
      </c>
      <c r="CI26">
        <v>2</v>
      </c>
      <c r="CJ26">
        <v>1</v>
      </c>
      <c r="CK26">
        <v>2</v>
      </c>
      <c r="CL26">
        <v>4</v>
      </c>
      <c r="CM26">
        <v>1</v>
      </c>
      <c r="CR26">
        <v>2</v>
      </c>
      <c r="CS26">
        <v>-98</v>
      </c>
      <c r="CT26">
        <v>1</v>
      </c>
      <c r="CU26">
        <v>1</v>
      </c>
      <c r="CV26" t="s">
        <v>1426</v>
      </c>
      <c r="CW26">
        <v>680</v>
      </c>
      <c r="CX26">
        <v>11.33</v>
      </c>
      <c r="CY26">
        <v>2</v>
      </c>
      <c r="CZ26">
        <v>1</v>
      </c>
      <c r="DA26" t="s">
        <v>805</v>
      </c>
      <c r="DC26">
        <v>1</v>
      </c>
      <c r="DD26">
        <v>1</v>
      </c>
      <c r="DE26">
        <v>15</v>
      </c>
      <c r="DN26" t="s">
        <v>3177</v>
      </c>
      <c r="DO26" t="s">
        <v>3177</v>
      </c>
      <c r="DP26" t="s">
        <v>3178</v>
      </c>
      <c r="DQ26" t="s">
        <v>202</v>
      </c>
      <c r="DR26" t="s">
        <v>202</v>
      </c>
      <c r="DT26">
        <v>1</v>
      </c>
      <c r="DV26">
        <v>1</v>
      </c>
      <c r="DW26">
        <v>0</v>
      </c>
      <c r="DX26">
        <v>1</v>
      </c>
      <c r="DY26">
        <v>1</v>
      </c>
      <c r="DZ26">
        <v>-97</v>
      </c>
      <c r="EB26">
        <v>3</v>
      </c>
      <c r="EC26">
        <v>-97</v>
      </c>
      <c r="EL26">
        <v>1</v>
      </c>
      <c r="EM26">
        <v>-97</v>
      </c>
      <c r="EN26">
        <v>1</v>
      </c>
      <c r="EO26">
        <v>3</v>
      </c>
      <c r="EP26">
        <v>1</v>
      </c>
      <c r="EQ26">
        <v>1</v>
      </c>
      <c r="ER26">
        <v>1</v>
      </c>
      <c r="EZ26">
        <v>1</v>
      </c>
      <c r="FA26">
        <v>3</v>
      </c>
      <c r="FD26">
        <v>9</v>
      </c>
      <c r="FG26">
        <v>0</v>
      </c>
      <c r="FH26" t="s">
        <v>3179</v>
      </c>
      <c r="FI26">
        <v>1</v>
      </c>
      <c r="FJ26" t="s">
        <v>204</v>
      </c>
      <c r="FN26">
        <v>17.5</v>
      </c>
      <c r="FO26" t="s">
        <v>2206</v>
      </c>
      <c r="FQ26" t="s">
        <v>3180</v>
      </c>
      <c r="FR26" t="s">
        <v>3181</v>
      </c>
      <c r="FS26">
        <v>1</v>
      </c>
      <c r="FT26">
        <v>1</v>
      </c>
      <c r="FU26" t="s">
        <v>2221</v>
      </c>
      <c r="FV26" t="s">
        <v>3182</v>
      </c>
      <c r="FW26">
        <v>0</v>
      </c>
      <c r="FX26">
        <v>1</v>
      </c>
      <c r="FY26">
        <v>0</v>
      </c>
      <c r="FZ26">
        <v>0</v>
      </c>
      <c r="GA26">
        <v>20830</v>
      </c>
      <c r="GB26">
        <v>83</v>
      </c>
      <c r="GC26">
        <v>250.9638554</v>
      </c>
      <c r="GD26" t="s">
        <v>2401</v>
      </c>
      <c r="GE26">
        <v>1</v>
      </c>
      <c r="HG26" t="s">
        <v>202</v>
      </c>
      <c r="HJ26">
        <v>0</v>
      </c>
    </row>
    <row r="27" spans="1:218" x14ac:dyDescent="0.3">
      <c r="A27">
        <v>13</v>
      </c>
      <c r="B27" t="s">
        <v>3183</v>
      </c>
      <c r="C27" t="s">
        <v>3197</v>
      </c>
      <c r="D27" t="s">
        <v>212</v>
      </c>
      <c r="E27">
        <v>1</v>
      </c>
      <c r="F27" t="s">
        <v>202</v>
      </c>
      <c r="H27">
        <v>1</v>
      </c>
      <c r="M27">
        <v>1</v>
      </c>
      <c r="N27">
        <v>1</v>
      </c>
      <c r="U27">
        <v>1</v>
      </c>
      <c r="W27">
        <v>1</v>
      </c>
      <c r="X27" t="s">
        <v>3174</v>
      </c>
      <c r="Y27">
        <v>1</v>
      </c>
      <c r="Z27">
        <v>1</v>
      </c>
      <c r="AA27">
        <v>1</v>
      </c>
      <c r="AD27" t="s">
        <v>202</v>
      </c>
      <c r="AE27">
        <v>1</v>
      </c>
      <c r="AF27">
        <v>2</v>
      </c>
      <c r="AG27">
        <v>1</v>
      </c>
      <c r="AH27">
        <v>2</v>
      </c>
      <c r="AI27">
        <v>1</v>
      </c>
      <c r="AJ27">
        <v>1</v>
      </c>
      <c r="AK27" t="s">
        <v>3198</v>
      </c>
      <c r="AL27">
        <v>1</v>
      </c>
      <c r="AM27">
        <v>1</v>
      </c>
      <c r="AN27">
        <v>1</v>
      </c>
      <c r="AO27">
        <v>2</v>
      </c>
      <c r="AP27">
        <v>2</v>
      </c>
      <c r="AQ27">
        <v>1</v>
      </c>
      <c r="AR27" t="s">
        <v>3199</v>
      </c>
      <c r="AS27">
        <v>2</v>
      </c>
      <c r="AT27">
        <v>1</v>
      </c>
      <c r="AU27">
        <v>1</v>
      </c>
      <c r="AV27">
        <v>2</v>
      </c>
      <c r="AW27">
        <v>7</v>
      </c>
      <c r="AX27">
        <v>1</v>
      </c>
      <c r="AY27">
        <v>1</v>
      </c>
      <c r="BE27">
        <v>1</v>
      </c>
      <c r="BF27">
        <v>1</v>
      </c>
      <c r="BG27">
        <v>1</v>
      </c>
      <c r="BH27">
        <v>1</v>
      </c>
      <c r="BI27">
        <v>1</v>
      </c>
      <c r="BJ27">
        <v>0</v>
      </c>
      <c r="BM27">
        <v>2</v>
      </c>
      <c r="BN27">
        <v>1</v>
      </c>
      <c r="BO27">
        <v>2</v>
      </c>
      <c r="BP27">
        <v>1</v>
      </c>
      <c r="BQ27">
        <v>1</v>
      </c>
      <c r="BR27">
        <v>1</v>
      </c>
      <c r="BS27">
        <v>1</v>
      </c>
      <c r="BT27">
        <v>4</v>
      </c>
      <c r="BV27">
        <v>2</v>
      </c>
      <c r="BX27">
        <v>0</v>
      </c>
      <c r="BZ27">
        <v>0</v>
      </c>
      <c r="CB27">
        <v>2</v>
      </c>
      <c r="CJ27">
        <v>2</v>
      </c>
      <c r="CK27">
        <v>2</v>
      </c>
      <c r="CL27">
        <v>6</v>
      </c>
      <c r="CM27">
        <v>1</v>
      </c>
      <c r="CR27">
        <v>2</v>
      </c>
      <c r="CS27">
        <v>6</v>
      </c>
      <c r="CT27">
        <v>1</v>
      </c>
      <c r="CU27">
        <v>1</v>
      </c>
      <c r="CV27" t="s">
        <v>3200</v>
      </c>
      <c r="CW27">
        <v>741</v>
      </c>
      <c r="CX27">
        <v>12.35</v>
      </c>
      <c r="CY27">
        <v>2</v>
      </c>
      <c r="CZ27">
        <v>1</v>
      </c>
      <c r="DA27" t="s">
        <v>721</v>
      </c>
      <c r="DC27">
        <v>1</v>
      </c>
      <c r="DD27">
        <v>1</v>
      </c>
      <c r="DE27">
        <v>4</v>
      </c>
      <c r="DN27" t="s">
        <v>3177</v>
      </c>
      <c r="DO27" t="s">
        <v>3177</v>
      </c>
      <c r="DP27" t="s">
        <v>3178</v>
      </c>
      <c r="DQ27" t="s">
        <v>202</v>
      </c>
      <c r="DR27" t="s">
        <v>202</v>
      </c>
      <c r="DT27">
        <v>1</v>
      </c>
      <c r="DV27">
        <v>1</v>
      </c>
      <c r="DW27">
        <v>0</v>
      </c>
      <c r="DX27">
        <v>1</v>
      </c>
      <c r="DY27">
        <v>1</v>
      </c>
      <c r="DZ27">
        <v>1</v>
      </c>
      <c r="EA27">
        <v>6</v>
      </c>
      <c r="EB27">
        <f>IF(EA27&gt;=30,1,IF(EA27&gt;=20,2,IF(EA27&gt;=15,3,IF(EA27&gt;=10,4,IF(EA27&gt;=5,5,IF(EA27&gt;0,6,0))))))</f>
        <v>5</v>
      </c>
      <c r="EC27">
        <v>2</v>
      </c>
      <c r="EE27">
        <v>3</v>
      </c>
      <c r="EL27">
        <v>1</v>
      </c>
      <c r="EM27">
        <v>3</v>
      </c>
      <c r="EN27">
        <v>1</v>
      </c>
      <c r="EO27">
        <v>4</v>
      </c>
      <c r="EP27">
        <v>1</v>
      </c>
      <c r="EQ27">
        <v>1</v>
      </c>
      <c r="ER27">
        <v>2</v>
      </c>
      <c r="ES27">
        <v>1</v>
      </c>
      <c r="ET27">
        <v>2</v>
      </c>
      <c r="EU27">
        <f>IF(ET27&gt;=30,1,IF(ET27&gt;=20,2,IF(ET27&gt;=15,3,IF(ET27&gt;=10,4,IF(ET27&gt;=5,5,IF(ET27&gt;0,6,0))))))</f>
        <v>6</v>
      </c>
      <c r="EV27">
        <v>8</v>
      </c>
      <c r="EX27">
        <v>1</v>
      </c>
      <c r="EY27">
        <v>2</v>
      </c>
      <c r="EZ27">
        <v>1</v>
      </c>
      <c r="FA27">
        <v>3</v>
      </c>
      <c r="FD27">
        <v>5</v>
      </c>
      <c r="FG27">
        <v>0</v>
      </c>
      <c r="FH27" t="s">
        <v>3179</v>
      </c>
      <c r="FI27">
        <v>1</v>
      </c>
      <c r="FJ27" t="s">
        <v>204</v>
      </c>
      <c r="FK27">
        <v>3</v>
      </c>
      <c r="FL27">
        <v>12</v>
      </c>
      <c r="FM27">
        <v>12</v>
      </c>
      <c r="FN27">
        <v>6</v>
      </c>
      <c r="FO27" t="s">
        <v>2206</v>
      </c>
      <c r="FP27">
        <v>3.5</v>
      </c>
      <c r="FQ27" t="s">
        <v>3180</v>
      </c>
      <c r="FR27" t="s">
        <v>3201</v>
      </c>
      <c r="FS27">
        <v>1</v>
      </c>
      <c r="FT27">
        <v>1</v>
      </c>
      <c r="FU27" t="s">
        <v>2213</v>
      </c>
      <c r="FV27" t="s">
        <v>3182</v>
      </c>
      <c r="FW27">
        <v>0</v>
      </c>
      <c r="FX27">
        <v>1</v>
      </c>
      <c r="FY27">
        <v>0</v>
      </c>
      <c r="FZ27">
        <v>0</v>
      </c>
      <c r="GA27">
        <v>37408</v>
      </c>
      <c r="GB27">
        <v>127</v>
      </c>
      <c r="GC27">
        <v>294.55118110000001</v>
      </c>
      <c r="GD27" t="s">
        <v>2401</v>
      </c>
      <c r="GE27">
        <v>1</v>
      </c>
      <c r="HG27" t="s">
        <v>202</v>
      </c>
      <c r="HJ27">
        <v>0</v>
      </c>
    </row>
    <row r="28" spans="1:218" hidden="1" x14ac:dyDescent="0.3">
      <c r="A28">
        <v>96</v>
      </c>
      <c r="B28" t="s">
        <v>3183</v>
      </c>
      <c r="C28" t="s">
        <v>3357</v>
      </c>
      <c r="D28" t="s">
        <v>212</v>
      </c>
      <c r="E28">
        <v>1</v>
      </c>
      <c r="F28" t="s">
        <v>202</v>
      </c>
      <c r="H28">
        <v>1</v>
      </c>
      <c r="M28">
        <v>1</v>
      </c>
      <c r="N28">
        <v>1</v>
      </c>
      <c r="U28">
        <v>1</v>
      </c>
      <c r="W28">
        <v>3</v>
      </c>
      <c r="X28" t="s">
        <v>3174</v>
      </c>
      <c r="Y28">
        <v>1</v>
      </c>
      <c r="Z28">
        <v>1</v>
      </c>
      <c r="AA28">
        <v>7</v>
      </c>
      <c r="AD28" t="s">
        <v>202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 t="s">
        <v>3358</v>
      </c>
      <c r="AL28">
        <v>1</v>
      </c>
      <c r="AM28">
        <v>1</v>
      </c>
      <c r="AN28">
        <v>2</v>
      </c>
      <c r="AO28">
        <v>-97</v>
      </c>
      <c r="AP28">
        <v>2</v>
      </c>
      <c r="AQ28">
        <v>2</v>
      </c>
      <c r="AR28" t="s">
        <v>3359</v>
      </c>
      <c r="AS28">
        <v>2</v>
      </c>
      <c r="AT28">
        <v>-97</v>
      </c>
      <c r="AU28">
        <v>1</v>
      </c>
      <c r="AV28">
        <v>-97</v>
      </c>
      <c r="AW28">
        <v>-97</v>
      </c>
      <c r="AX28">
        <v>7</v>
      </c>
      <c r="AY28">
        <v>6</v>
      </c>
      <c r="BE28">
        <v>1</v>
      </c>
      <c r="BF28">
        <v>1</v>
      </c>
      <c r="BG28">
        <v>1</v>
      </c>
      <c r="BH28">
        <v>1</v>
      </c>
      <c r="BI28">
        <v>1</v>
      </c>
      <c r="BJ28">
        <v>1</v>
      </c>
      <c r="BK28">
        <v>1</v>
      </c>
      <c r="BL28">
        <v>1</v>
      </c>
      <c r="BM28">
        <v>-97</v>
      </c>
      <c r="BN28">
        <v>1</v>
      </c>
      <c r="BO28">
        <v>5</v>
      </c>
      <c r="BP28">
        <v>1</v>
      </c>
      <c r="BQ28">
        <v>4</v>
      </c>
      <c r="BR28">
        <v>-97</v>
      </c>
      <c r="BS28">
        <v>1</v>
      </c>
      <c r="BT28">
        <v>7</v>
      </c>
      <c r="BV28">
        <v>4</v>
      </c>
      <c r="BX28">
        <v>1</v>
      </c>
      <c r="BZ28">
        <v>0</v>
      </c>
      <c r="CB28">
        <v>2</v>
      </c>
      <c r="CJ28">
        <v>2</v>
      </c>
      <c r="CK28">
        <v>2</v>
      </c>
      <c r="CL28">
        <v>6</v>
      </c>
      <c r="CM28">
        <v>6</v>
      </c>
      <c r="CS28">
        <v>2</v>
      </c>
      <c r="CT28">
        <v>2</v>
      </c>
      <c r="CU28">
        <v>1</v>
      </c>
      <c r="CV28" t="s">
        <v>3360</v>
      </c>
      <c r="CW28">
        <v>1187</v>
      </c>
      <c r="CX28">
        <v>19.78</v>
      </c>
      <c r="CY28">
        <v>2</v>
      </c>
      <c r="CZ28">
        <v>1</v>
      </c>
      <c r="DA28" t="s">
        <v>3361</v>
      </c>
      <c r="DC28">
        <v>1</v>
      </c>
      <c r="DD28">
        <v>1</v>
      </c>
      <c r="DE28">
        <v>4</v>
      </c>
      <c r="DN28" t="s">
        <v>3177</v>
      </c>
      <c r="DO28" t="s">
        <v>3177</v>
      </c>
      <c r="DP28" t="s">
        <v>3178</v>
      </c>
      <c r="DQ28" t="s">
        <v>202</v>
      </c>
      <c r="DR28" t="s">
        <v>202</v>
      </c>
      <c r="DT28">
        <v>1</v>
      </c>
      <c r="DV28">
        <v>1</v>
      </c>
      <c r="DW28">
        <v>0</v>
      </c>
      <c r="DX28">
        <v>7</v>
      </c>
      <c r="DY28">
        <v>1</v>
      </c>
      <c r="DZ28">
        <v>1</v>
      </c>
      <c r="EA28">
        <v>6</v>
      </c>
      <c r="EB28">
        <f>IF(EA28&gt;=30,1,IF(EA28&gt;=20,2,IF(EA28&gt;=15,3,IF(EA28&gt;=10,4,IF(EA28&gt;=5,5,IF(EA28&gt;0,6,0))))))</f>
        <v>5</v>
      </c>
      <c r="EC28">
        <v>2</v>
      </c>
      <c r="EE28">
        <v>5</v>
      </c>
      <c r="EL28">
        <v>2</v>
      </c>
      <c r="EM28">
        <v>4</v>
      </c>
      <c r="EN28">
        <v>1</v>
      </c>
      <c r="EO28">
        <v>-97</v>
      </c>
      <c r="EP28">
        <v>1</v>
      </c>
      <c r="EQ28">
        <v>1</v>
      </c>
      <c r="ER28">
        <v>1</v>
      </c>
      <c r="EZ28">
        <v>1</v>
      </c>
      <c r="FA28">
        <v>-97</v>
      </c>
      <c r="FD28">
        <v>9</v>
      </c>
      <c r="FG28">
        <v>0</v>
      </c>
      <c r="FH28" t="s">
        <v>3179</v>
      </c>
      <c r="FI28">
        <v>1</v>
      </c>
      <c r="FJ28" t="s">
        <v>204</v>
      </c>
      <c r="FK28">
        <v>5</v>
      </c>
      <c r="FL28">
        <v>12</v>
      </c>
      <c r="FM28">
        <v>12</v>
      </c>
      <c r="FN28">
        <v>6</v>
      </c>
      <c r="FO28" t="s">
        <v>2212</v>
      </c>
      <c r="FP28">
        <v>7.5</v>
      </c>
      <c r="FQ28" t="s">
        <v>3180</v>
      </c>
      <c r="FR28" t="s">
        <v>3362</v>
      </c>
      <c r="FS28">
        <v>1</v>
      </c>
      <c r="FT28">
        <v>1</v>
      </c>
      <c r="FU28" t="s">
        <v>2221</v>
      </c>
      <c r="FV28" t="s">
        <v>3182</v>
      </c>
      <c r="FW28">
        <v>0</v>
      </c>
      <c r="FX28">
        <v>1</v>
      </c>
      <c r="FY28">
        <v>0</v>
      </c>
      <c r="FZ28">
        <v>0</v>
      </c>
      <c r="GA28">
        <v>37408</v>
      </c>
      <c r="GB28">
        <v>127</v>
      </c>
      <c r="GC28">
        <v>294.55118110000001</v>
      </c>
      <c r="GD28" t="s">
        <v>2401</v>
      </c>
      <c r="GE28">
        <v>1</v>
      </c>
      <c r="HG28" t="s">
        <v>202</v>
      </c>
      <c r="HJ28">
        <v>0</v>
      </c>
    </row>
    <row r="29" spans="1:218" x14ac:dyDescent="0.3">
      <c r="A29">
        <v>153</v>
      </c>
      <c r="B29" t="s">
        <v>3279</v>
      </c>
      <c r="C29" t="s">
        <v>3441</v>
      </c>
      <c r="D29" t="s">
        <v>212</v>
      </c>
      <c r="E29">
        <v>1</v>
      </c>
      <c r="F29" t="s">
        <v>202</v>
      </c>
      <c r="H29">
        <v>1</v>
      </c>
      <c r="M29">
        <v>1</v>
      </c>
      <c r="N29">
        <v>1</v>
      </c>
      <c r="U29">
        <v>1</v>
      </c>
      <c r="W29">
        <v>1</v>
      </c>
      <c r="X29" t="s">
        <v>3174</v>
      </c>
      <c r="Y29">
        <v>1</v>
      </c>
      <c r="Z29">
        <v>1</v>
      </c>
      <c r="AA29">
        <v>2</v>
      </c>
      <c r="AD29" t="s">
        <v>202</v>
      </c>
      <c r="AE29">
        <v>1</v>
      </c>
      <c r="AF29">
        <v>2</v>
      </c>
      <c r="AG29">
        <v>1</v>
      </c>
      <c r="AH29">
        <v>1</v>
      </c>
      <c r="AI29">
        <v>1</v>
      </c>
      <c r="AJ29">
        <v>1</v>
      </c>
      <c r="AK29" t="s">
        <v>3442</v>
      </c>
      <c r="AL29">
        <v>1</v>
      </c>
      <c r="AM29">
        <v>2</v>
      </c>
      <c r="AN29">
        <v>2</v>
      </c>
      <c r="AO29">
        <v>2</v>
      </c>
      <c r="AP29">
        <v>2</v>
      </c>
      <c r="AQ29">
        <v>2</v>
      </c>
      <c r="AR29" t="s">
        <v>3443</v>
      </c>
      <c r="AS29">
        <v>1</v>
      </c>
      <c r="AT29">
        <v>1</v>
      </c>
      <c r="AU29">
        <v>2</v>
      </c>
      <c r="AV29">
        <v>1</v>
      </c>
      <c r="AW29">
        <v>7</v>
      </c>
      <c r="AX29">
        <v>1</v>
      </c>
      <c r="AY29">
        <v>1</v>
      </c>
      <c r="BE29">
        <v>1</v>
      </c>
      <c r="BF29">
        <v>2</v>
      </c>
      <c r="BG29">
        <v>1</v>
      </c>
      <c r="BH29">
        <v>2</v>
      </c>
      <c r="BI29">
        <v>1</v>
      </c>
      <c r="BJ29">
        <v>0</v>
      </c>
      <c r="BM29">
        <v>3</v>
      </c>
      <c r="BN29">
        <v>1</v>
      </c>
      <c r="BO29">
        <v>3</v>
      </c>
      <c r="BP29">
        <v>1</v>
      </c>
      <c r="BQ29">
        <v>10</v>
      </c>
      <c r="BR29">
        <v>6</v>
      </c>
      <c r="BS29">
        <v>1</v>
      </c>
      <c r="BT29">
        <v>4</v>
      </c>
      <c r="BV29">
        <v>1</v>
      </c>
      <c r="BX29">
        <v>1</v>
      </c>
      <c r="BZ29">
        <v>0</v>
      </c>
      <c r="CB29">
        <v>1</v>
      </c>
      <c r="CD29">
        <v>1</v>
      </c>
      <c r="CJ29">
        <v>1</v>
      </c>
      <c r="CK29">
        <v>2</v>
      </c>
      <c r="CL29">
        <v>5</v>
      </c>
      <c r="CM29">
        <v>6</v>
      </c>
      <c r="CS29">
        <v>-98</v>
      </c>
      <c r="CT29">
        <v>2</v>
      </c>
      <c r="CU29">
        <v>2</v>
      </c>
      <c r="CV29" t="s">
        <v>3444</v>
      </c>
      <c r="CW29">
        <v>716</v>
      </c>
      <c r="CX29">
        <v>11.93</v>
      </c>
      <c r="CY29">
        <v>2</v>
      </c>
      <c r="CZ29">
        <v>1</v>
      </c>
      <c r="DA29" t="s">
        <v>3371</v>
      </c>
      <c r="DC29">
        <v>1</v>
      </c>
      <c r="DD29">
        <v>1</v>
      </c>
      <c r="DE29">
        <v>2</v>
      </c>
      <c r="DN29" t="s">
        <v>3177</v>
      </c>
      <c r="DO29" t="s">
        <v>3177</v>
      </c>
      <c r="DP29" t="s">
        <v>3178</v>
      </c>
      <c r="DQ29" t="s">
        <v>202</v>
      </c>
      <c r="DR29" t="s">
        <v>202</v>
      </c>
      <c r="DT29">
        <v>1</v>
      </c>
      <c r="DV29">
        <v>1</v>
      </c>
      <c r="DW29">
        <v>0</v>
      </c>
      <c r="DX29">
        <v>2</v>
      </c>
      <c r="DY29">
        <v>1</v>
      </c>
      <c r="DZ29">
        <v>1</v>
      </c>
      <c r="EA29">
        <v>18</v>
      </c>
      <c r="EB29">
        <f>IF(EA29&gt;=30,1,IF(EA29&gt;=20,2,IF(EA29&gt;=15,3,IF(EA29&gt;=10,4,IF(EA29&gt;=5,5,IF(EA29&gt;0,6,0))))))</f>
        <v>3</v>
      </c>
      <c r="EC29">
        <v>2</v>
      </c>
      <c r="EE29">
        <v>9</v>
      </c>
      <c r="EL29">
        <v>2</v>
      </c>
      <c r="EM29">
        <v>2</v>
      </c>
      <c r="EN29">
        <v>1</v>
      </c>
      <c r="EO29">
        <v>1</v>
      </c>
      <c r="EP29">
        <v>1</v>
      </c>
      <c r="EQ29">
        <v>1</v>
      </c>
      <c r="ER29">
        <v>1</v>
      </c>
      <c r="EZ29">
        <v>1</v>
      </c>
      <c r="FA29">
        <v>1</v>
      </c>
      <c r="FD29">
        <v>9</v>
      </c>
      <c r="FG29">
        <v>0</v>
      </c>
      <c r="FH29" t="s">
        <v>3179</v>
      </c>
      <c r="FI29">
        <v>1</v>
      </c>
      <c r="FJ29" t="s">
        <v>204</v>
      </c>
      <c r="FK29">
        <v>9</v>
      </c>
      <c r="FL29">
        <v>12</v>
      </c>
      <c r="FM29">
        <v>12</v>
      </c>
      <c r="FN29">
        <v>18</v>
      </c>
      <c r="FO29" t="s">
        <v>2212</v>
      </c>
      <c r="FP29">
        <v>1.5</v>
      </c>
      <c r="FQ29" t="s">
        <v>3180</v>
      </c>
      <c r="FR29" t="s">
        <v>3196</v>
      </c>
      <c r="FS29">
        <v>1</v>
      </c>
      <c r="FT29">
        <v>1</v>
      </c>
      <c r="FU29" t="s">
        <v>2221</v>
      </c>
      <c r="FV29" t="s">
        <v>3182</v>
      </c>
      <c r="FW29">
        <v>0</v>
      </c>
      <c r="FX29">
        <v>1</v>
      </c>
      <c r="FY29">
        <v>0</v>
      </c>
      <c r="FZ29">
        <v>0</v>
      </c>
      <c r="GA29">
        <v>59048</v>
      </c>
      <c r="GB29">
        <v>201</v>
      </c>
      <c r="GC29">
        <v>293.7711443</v>
      </c>
      <c r="GD29" t="s">
        <v>2401</v>
      </c>
      <c r="GE29">
        <v>1</v>
      </c>
      <c r="HG29" t="s">
        <v>202</v>
      </c>
      <c r="HJ29">
        <v>0</v>
      </c>
    </row>
    <row r="30" spans="1:218" x14ac:dyDescent="0.3">
      <c r="A30">
        <v>213</v>
      </c>
      <c r="B30" t="s">
        <v>3339</v>
      </c>
      <c r="C30" t="s">
        <v>3509</v>
      </c>
      <c r="D30" t="s">
        <v>194</v>
      </c>
      <c r="E30">
        <v>1</v>
      </c>
      <c r="F30" t="s">
        <v>202</v>
      </c>
      <c r="H30">
        <v>1</v>
      </c>
      <c r="M30">
        <v>1</v>
      </c>
      <c r="N30">
        <v>1</v>
      </c>
      <c r="U30">
        <v>1</v>
      </c>
      <c r="W30">
        <v>1</v>
      </c>
      <c r="X30" t="s">
        <v>3174</v>
      </c>
      <c r="Y30">
        <v>1</v>
      </c>
      <c r="Z30">
        <v>1</v>
      </c>
      <c r="AA30">
        <v>2</v>
      </c>
      <c r="AD30" t="s">
        <v>202</v>
      </c>
      <c r="AE30">
        <v>1</v>
      </c>
      <c r="AF30">
        <v>1</v>
      </c>
      <c r="AG30">
        <v>1</v>
      </c>
      <c r="AH30">
        <v>2</v>
      </c>
      <c r="AI30">
        <v>1</v>
      </c>
      <c r="AJ30">
        <v>2</v>
      </c>
      <c r="AK30" t="s">
        <v>3510</v>
      </c>
      <c r="AL30">
        <v>1</v>
      </c>
      <c r="AM30">
        <v>1</v>
      </c>
      <c r="AN30">
        <v>1</v>
      </c>
      <c r="AO30">
        <v>2</v>
      </c>
      <c r="AP30">
        <v>2</v>
      </c>
      <c r="AQ30">
        <v>1</v>
      </c>
      <c r="AR30" t="s">
        <v>3511</v>
      </c>
      <c r="AS30">
        <v>1</v>
      </c>
      <c r="AT30">
        <v>1</v>
      </c>
      <c r="AU30">
        <v>1</v>
      </c>
      <c r="AV30">
        <v>2</v>
      </c>
      <c r="AW30">
        <v>7</v>
      </c>
      <c r="AX30">
        <v>1</v>
      </c>
      <c r="AY30">
        <v>5</v>
      </c>
      <c r="BE30">
        <v>1</v>
      </c>
      <c r="BF30">
        <v>1</v>
      </c>
      <c r="BG30">
        <v>1</v>
      </c>
      <c r="BH30">
        <v>1</v>
      </c>
      <c r="BI30">
        <v>1</v>
      </c>
      <c r="BJ30">
        <v>1</v>
      </c>
      <c r="BK30">
        <v>1</v>
      </c>
      <c r="BL30">
        <v>1</v>
      </c>
      <c r="BM30">
        <v>1</v>
      </c>
      <c r="BN30">
        <v>1</v>
      </c>
      <c r="BO30">
        <v>2</v>
      </c>
      <c r="BP30">
        <v>1</v>
      </c>
      <c r="BQ30">
        <v>42</v>
      </c>
      <c r="BR30">
        <v>1</v>
      </c>
      <c r="BS30">
        <v>1</v>
      </c>
      <c r="BT30">
        <v>2</v>
      </c>
      <c r="BV30">
        <v>0</v>
      </c>
      <c r="BX30">
        <v>0</v>
      </c>
      <c r="BZ30">
        <v>0</v>
      </c>
      <c r="CB30">
        <v>0</v>
      </c>
      <c r="CD30">
        <v>0</v>
      </c>
      <c r="CF30">
        <v>2</v>
      </c>
      <c r="CJ30">
        <v>1</v>
      </c>
      <c r="CK30">
        <v>2</v>
      </c>
      <c r="CL30">
        <v>4</v>
      </c>
      <c r="CM30">
        <v>1</v>
      </c>
      <c r="CR30">
        <v>2</v>
      </c>
      <c r="CS30">
        <v>4</v>
      </c>
      <c r="CT30">
        <v>1</v>
      </c>
      <c r="CU30">
        <v>1</v>
      </c>
      <c r="CV30" t="s">
        <v>2558</v>
      </c>
      <c r="CW30">
        <v>727</v>
      </c>
      <c r="CX30">
        <v>12.12</v>
      </c>
      <c r="CY30">
        <v>2</v>
      </c>
      <c r="CZ30">
        <v>1</v>
      </c>
      <c r="DA30" t="s">
        <v>1336</v>
      </c>
      <c r="DC30">
        <v>1</v>
      </c>
      <c r="DD30">
        <v>1</v>
      </c>
      <c r="DE30">
        <v>17</v>
      </c>
      <c r="DN30" t="s">
        <v>3177</v>
      </c>
      <c r="DO30" t="s">
        <v>3177</v>
      </c>
      <c r="DP30" t="s">
        <v>3178</v>
      </c>
      <c r="DQ30" t="s">
        <v>202</v>
      </c>
      <c r="DR30" t="s">
        <v>202</v>
      </c>
      <c r="DT30">
        <v>1</v>
      </c>
      <c r="DV30">
        <v>1</v>
      </c>
      <c r="DW30">
        <v>0</v>
      </c>
      <c r="DX30">
        <v>2</v>
      </c>
      <c r="DY30">
        <v>1</v>
      </c>
      <c r="DZ30">
        <v>1</v>
      </c>
      <c r="EA30">
        <v>4</v>
      </c>
      <c r="EB30">
        <f>IF(EA30&gt;=30,1,IF(EA30&gt;=20,2,IF(EA30&gt;=15,3,IF(EA30&gt;=10,4,IF(EA30&gt;=5,5,IF(EA30&gt;0,6,0))))))</f>
        <v>6</v>
      </c>
      <c r="EC30">
        <v>2</v>
      </c>
      <c r="EE30">
        <v>4</v>
      </c>
      <c r="EL30">
        <v>-97</v>
      </c>
      <c r="EM30">
        <v>1</v>
      </c>
      <c r="EN30">
        <v>1</v>
      </c>
      <c r="EO30">
        <v>1</v>
      </c>
      <c r="EP30">
        <v>1</v>
      </c>
      <c r="EQ30">
        <v>1</v>
      </c>
      <c r="ER30">
        <v>1</v>
      </c>
      <c r="EZ30">
        <v>1</v>
      </c>
      <c r="FA30">
        <v>3</v>
      </c>
      <c r="FD30">
        <v>9</v>
      </c>
      <c r="FG30">
        <v>0</v>
      </c>
      <c r="FH30" t="s">
        <v>3179</v>
      </c>
      <c r="FI30">
        <v>1</v>
      </c>
      <c r="FJ30" t="s">
        <v>204</v>
      </c>
      <c r="FK30">
        <v>4</v>
      </c>
      <c r="FL30">
        <v>12</v>
      </c>
      <c r="FM30">
        <v>12</v>
      </c>
      <c r="FN30">
        <v>4</v>
      </c>
      <c r="FO30" t="s">
        <v>202</v>
      </c>
      <c r="FP30">
        <v>0.5</v>
      </c>
      <c r="FQ30" t="s">
        <v>3180</v>
      </c>
      <c r="FR30" t="s">
        <v>3196</v>
      </c>
      <c r="FS30">
        <v>1</v>
      </c>
      <c r="FT30">
        <v>1</v>
      </c>
      <c r="FU30" t="s">
        <v>2221</v>
      </c>
      <c r="FV30" t="s">
        <v>3182</v>
      </c>
      <c r="FW30">
        <v>0</v>
      </c>
      <c r="FX30">
        <v>1</v>
      </c>
      <c r="FY30">
        <v>0</v>
      </c>
      <c r="FZ30">
        <v>0</v>
      </c>
      <c r="GA30">
        <v>4862</v>
      </c>
      <c r="GB30">
        <v>19</v>
      </c>
      <c r="GC30">
        <v>255.8947368</v>
      </c>
      <c r="GD30" t="s">
        <v>2401</v>
      </c>
      <c r="GE30">
        <v>1</v>
      </c>
      <c r="HG30" t="s">
        <v>202</v>
      </c>
      <c r="HJ30">
        <v>0</v>
      </c>
    </row>
    <row r="31" spans="1:218" x14ac:dyDescent="0.3">
      <c r="A31">
        <v>216</v>
      </c>
      <c r="B31" t="s">
        <v>3225</v>
      </c>
      <c r="C31" t="s">
        <v>3512</v>
      </c>
      <c r="D31" t="s">
        <v>212</v>
      </c>
      <c r="E31">
        <v>1</v>
      </c>
      <c r="F31" t="s">
        <v>202</v>
      </c>
      <c r="H31">
        <v>1</v>
      </c>
      <c r="M31">
        <v>1</v>
      </c>
      <c r="N31">
        <v>1</v>
      </c>
      <c r="U31">
        <v>1</v>
      </c>
      <c r="W31">
        <v>3</v>
      </c>
      <c r="X31" t="s">
        <v>3174</v>
      </c>
      <c r="Y31">
        <v>1</v>
      </c>
      <c r="Z31">
        <v>1</v>
      </c>
      <c r="AA31">
        <v>8</v>
      </c>
      <c r="AD31" t="s">
        <v>202</v>
      </c>
      <c r="AE31">
        <v>1</v>
      </c>
      <c r="AF31">
        <v>1</v>
      </c>
      <c r="AG31">
        <v>2</v>
      </c>
      <c r="AH31">
        <v>2</v>
      </c>
      <c r="AI31">
        <v>1</v>
      </c>
      <c r="AJ31">
        <v>2</v>
      </c>
      <c r="AK31" t="s">
        <v>3513</v>
      </c>
      <c r="AL31">
        <v>2</v>
      </c>
      <c r="AM31">
        <v>2</v>
      </c>
      <c r="AN31">
        <v>1</v>
      </c>
      <c r="AO31">
        <v>2</v>
      </c>
      <c r="AP31">
        <v>2</v>
      </c>
      <c r="AQ31">
        <v>2</v>
      </c>
      <c r="AR31" t="s">
        <v>3514</v>
      </c>
      <c r="AS31">
        <v>1</v>
      </c>
      <c r="AT31">
        <v>3</v>
      </c>
      <c r="AU31">
        <v>1</v>
      </c>
      <c r="AV31">
        <v>1</v>
      </c>
      <c r="AW31">
        <v>7</v>
      </c>
      <c r="AX31">
        <v>3</v>
      </c>
      <c r="AY31">
        <v>3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1</v>
      </c>
      <c r="BK31">
        <v>1</v>
      </c>
      <c r="BL31">
        <v>1</v>
      </c>
      <c r="BM31">
        <v>1</v>
      </c>
      <c r="BN31">
        <v>1</v>
      </c>
      <c r="BO31">
        <v>3</v>
      </c>
      <c r="BP31">
        <v>1</v>
      </c>
      <c r="BQ31">
        <v>0.5</v>
      </c>
      <c r="BR31">
        <v>-97</v>
      </c>
      <c r="BS31">
        <v>1</v>
      </c>
      <c r="BT31">
        <v>3</v>
      </c>
      <c r="BV31">
        <v>2</v>
      </c>
      <c r="BX31">
        <v>1</v>
      </c>
      <c r="CJ31">
        <v>2</v>
      </c>
      <c r="CK31">
        <v>2</v>
      </c>
      <c r="CL31">
        <v>4</v>
      </c>
      <c r="CM31">
        <v>2</v>
      </c>
      <c r="CR31">
        <v>2</v>
      </c>
      <c r="CS31">
        <v>1</v>
      </c>
      <c r="CT31">
        <v>1</v>
      </c>
      <c r="CU31">
        <v>2</v>
      </c>
      <c r="CV31" t="s">
        <v>3515</v>
      </c>
      <c r="CW31">
        <v>851</v>
      </c>
      <c r="CX31">
        <v>14.18</v>
      </c>
      <c r="CY31">
        <v>2</v>
      </c>
      <c r="CZ31">
        <v>1</v>
      </c>
      <c r="DA31" t="s">
        <v>3278</v>
      </c>
      <c r="DC31">
        <v>1</v>
      </c>
      <c r="DD31">
        <v>1</v>
      </c>
      <c r="DE31">
        <v>3</v>
      </c>
      <c r="DN31" t="s">
        <v>3177</v>
      </c>
      <c r="DO31" t="s">
        <v>3177</v>
      </c>
      <c r="DP31" t="s">
        <v>3178</v>
      </c>
      <c r="DQ31" t="s">
        <v>202</v>
      </c>
      <c r="DR31" t="s">
        <v>202</v>
      </c>
      <c r="DT31">
        <v>1</v>
      </c>
      <c r="DV31">
        <v>1</v>
      </c>
      <c r="DW31">
        <v>0</v>
      </c>
      <c r="DX31">
        <v>8</v>
      </c>
      <c r="DY31">
        <v>1</v>
      </c>
      <c r="DZ31">
        <v>-97</v>
      </c>
      <c r="EB31">
        <v>-97</v>
      </c>
      <c r="EC31">
        <v>2</v>
      </c>
      <c r="EE31">
        <v>2</v>
      </c>
      <c r="EL31">
        <v>1</v>
      </c>
      <c r="EM31">
        <v>5</v>
      </c>
      <c r="EN31">
        <v>1</v>
      </c>
      <c r="EO31">
        <v>3</v>
      </c>
      <c r="EP31">
        <v>1</v>
      </c>
      <c r="EQ31">
        <v>1</v>
      </c>
      <c r="ER31">
        <v>1</v>
      </c>
      <c r="EZ31">
        <v>1</v>
      </c>
      <c r="FA31">
        <v>2</v>
      </c>
      <c r="FB31">
        <v>1</v>
      </c>
      <c r="FC31">
        <v>12</v>
      </c>
      <c r="FD31">
        <v>9</v>
      </c>
      <c r="FG31">
        <v>0</v>
      </c>
      <c r="FH31" t="s">
        <v>3179</v>
      </c>
      <c r="FI31">
        <v>1</v>
      </c>
      <c r="FJ31" t="s">
        <v>204</v>
      </c>
      <c r="FK31">
        <v>2</v>
      </c>
      <c r="FL31">
        <v>12</v>
      </c>
      <c r="FM31">
        <v>12</v>
      </c>
      <c r="FN31">
        <v>20</v>
      </c>
      <c r="FO31" t="s">
        <v>2206</v>
      </c>
      <c r="FP31">
        <v>20</v>
      </c>
      <c r="FQ31" t="s">
        <v>3180</v>
      </c>
      <c r="FR31" t="s">
        <v>3181</v>
      </c>
      <c r="FS31">
        <v>1</v>
      </c>
      <c r="FT31">
        <v>1</v>
      </c>
      <c r="FU31" t="s">
        <v>2221</v>
      </c>
      <c r="FV31" t="s">
        <v>3182</v>
      </c>
      <c r="FW31">
        <v>0</v>
      </c>
      <c r="FX31">
        <v>1</v>
      </c>
      <c r="FY31">
        <v>0</v>
      </c>
      <c r="FZ31">
        <v>0</v>
      </c>
      <c r="GA31">
        <v>39021</v>
      </c>
      <c r="GB31">
        <v>133</v>
      </c>
      <c r="GC31">
        <v>293.3909774</v>
      </c>
      <c r="GD31" t="s">
        <v>2401</v>
      </c>
      <c r="GE31">
        <v>1</v>
      </c>
      <c r="HG31" t="s">
        <v>202</v>
      </c>
      <c r="HJ31">
        <v>0</v>
      </c>
    </row>
    <row r="32" spans="1:218" x14ac:dyDescent="0.3">
      <c r="A32">
        <v>228</v>
      </c>
      <c r="B32" t="s">
        <v>3312</v>
      </c>
      <c r="C32" t="s">
        <v>3539</v>
      </c>
      <c r="D32" t="s">
        <v>212</v>
      </c>
      <c r="E32">
        <v>1</v>
      </c>
      <c r="F32" t="s">
        <v>202</v>
      </c>
      <c r="H32">
        <v>1</v>
      </c>
      <c r="M32">
        <v>1</v>
      </c>
      <c r="N32">
        <v>1</v>
      </c>
      <c r="U32">
        <v>1</v>
      </c>
      <c r="W32">
        <v>1</v>
      </c>
      <c r="X32" t="s">
        <v>3174</v>
      </c>
      <c r="Y32">
        <v>1</v>
      </c>
      <c r="Z32">
        <v>1</v>
      </c>
      <c r="AA32">
        <v>2</v>
      </c>
      <c r="AD32" t="s">
        <v>202</v>
      </c>
      <c r="AE32">
        <v>1</v>
      </c>
      <c r="AF32">
        <v>2</v>
      </c>
      <c r="AG32">
        <v>1</v>
      </c>
      <c r="AH32">
        <v>2</v>
      </c>
      <c r="AI32">
        <v>2</v>
      </c>
      <c r="AJ32">
        <v>2</v>
      </c>
      <c r="AK32" t="s">
        <v>3540</v>
      </c>
      <c r="AL32">
        <v>1</v>
      </c>
      <c r="AM32">
        <v>2</v>
      </c>
      <c r="AN32">
        <v>2</v>
      </c>
      <c r="AO32">
        <v>2</v>
      </c>
      <c r="AP32">
        <v>2</v>
      </c>
      <c r="AQ32">
        <v>2</v>
      </c>
      <c r="AR32" t="s">
        <v>3541</v>
      </c>
      <c r="AS32">
        <v>1</v>
      </c>
      <c r="AT32">
        <v>1</v>
      </c>
      <c r="AU32">
        <v>1</v>
      </c>
      <c r="AV32">
        <v>2</v>
      </c>
      <c r="AW32">
        <v>7</v>
      </c>
      <c r="AX32">
        <v>1</v>
      </c>
      <c r="AY32">
        <v>3</v>
      </c>
      <c r="BE32">
        <v>1</v>
      </c>
      <c r="BF32">
        <v>1</v>
      </c>
      <c r="BG32">
        <v>1</v>
      </c>
      <c r="BH32">
        <v>1</v>
      </c>
      <c r="BI32">
        <v>-98</v>
      </c>
      <c r="BM32">
        <v>1</v>
      </c>
      <c r="BN32">
        <v>1</v>
      </c>
      <c r="BO32">
        <v>3</v>
      </c>
      <c r="BP32">
        <v>1</v>
      </c>
      <c r="BQ32">
        <v>19</v>
      </c>
      <c r="BR32">
        <v>1</v>
      </c>
      <c r="BS32">
        <v>1</v>
      </c>
      <c r="BT32">
        <v>2</v>
      </c>
      <c r="BU32">
        <v>3</v>
      </c>
      <c r="BV32">
        <v>2</v>
      </c>
      <c r="BW32">
        <v>3</v>
      </c>
      <c r="BX32">
        <v>1</v>
      </c>
      <c r="BY32">
        <v>3</v>
      </c>
      <c r="BZ32">
        <v>0</v>
      </c>
      <c r="CA32">
        <v>3</v>
      </c>
      <c r="CB32">
        <v>0</v>
      </c>
      <c r="CC32">
        <v>3</v>
      </c>
      <c r="CD32">
        <v>0</v>
      </c>
      <c r="CE32">
        <v>3</v>
      </c>
      <c r="CF32">
        <v>0</v>
      </c>
      <c r="CG32">
        <v>3</v>
      </c>
      <c r="CH32">
        <v>0</v>
      </c>
      <c r="CI32">
        <v>3</v>
      </c>
      <c r="CJ32">
        <v>1</v>
      </c>
      <c r="CK32">
        <v>1</v>
      </c>
      <c r="CL32">
        <v>6</v>
      </c>
      <c r="CM32">
        <v>6</v>
      </c>
      <c r="CS32">
        <v>4</v>
      </c>
      <c r="CT32">
        <v>1</v>
      </c>
      <c r="CU32">
        <v>2</v>
      </c>
      <c r="CV32" t="s">
        <v>3542</v>
      </c>
      <c r="CW32">
        <v>856</v>
      </c>
      <c r="CX32">
        <v>14.27</v>
      </c>
      <c r="CY32">
        <v>2</v>
      </c>
      <c r="CZ32">
        <v>1</v>
      </c>
      <c r="DA32" t="s">
        <v>811</v>
      </c>
      <c r="DC32">
        <v>1</v>
      </c>
      <c r="DD32">
        <v>1</v>
      </c>
      <c r="DE32">
        <v>5</v>
      </c>
      <c r="DN32" t="s">
        <v>3177</v>
      </c>
      <c r="DO32" t="s">
        <v>3177</v>
      </c>
      <c r="DP32" t="s">
        <v>3178</v>
      </c>
      <c r="DQ32" t="s">
        <v>202</v>
      </c>
      <c r="DR32" t="s">
        <v>202</v>
      </c>
      <c r="DT32">
        <v>1</v>
      </c>
      <c r="DV32">
        <v>1</v>
      </c>
      <c r="DW32">
        <v>0</v>
      </c>
      <c r="DX32">
        <v>2</v>
      </c>
      <c r="DY32">
        <v>1</v>
      </c>
      <c r="DZ32">
        <v>1</v>
      </c>
      <c r="EA32">
        <v>7</v>
      </c>
      <c r="EB32">
        <f>IF(EA32&gt;=30,1,IF(EA32&gt;=20,2,IF(EA32&gt;=15,3,IF(EA32&gt;=10,4,IF(EA32&gt;=5,5,IF(EA32&gt;0,6,0))))))</f>
        <v>5</v>
      </c>
      <c r="EC32">
        <v>2</v>
      </c>
      <c r="EE32">
        <v>5</v>
      </c>
      <c r="EL32">
        <v>3</v>
      </c>
      <c r="EM32">
        <v>2</v>
      </c>
      <c r="EN32">
        <v>1</v>
      </c>
      <c r="EO32">
        <v>4</v>
      </c>
      <c r="EP32">
        <v>1</v>
      </c>
      <c r="EQ32">
        <v>1</v>
      </c>
      <c r="ER32">
        <v>1</v>
      </c>
      <c r="EZ32">
        <v>1</v>
      </c>
      <c r="FA32">
        <v>1</v>
      </c>
      <c r="FD32">
        <v>9</v>
      </c>
      <c r="FG32">
        <v>0</v>
      </c>
      <c r="FH32" t="s">
        <v>3179</v>
      </c>
      <c r="FI32">
        <v>1</v>
      </c>
      <c r="FJ32" t="s">
        <v>204</v>
      </c>
      <c r="FK32">
        <v>5</v>
      </c>
      <c r="FL32">
        <v>12</v>
      </c>
      <c r="FM32">
        <v>12</v>
      </c>
      <c r="FN32">
        <v>7</v>
      </c>
      <c r="FO32" t="s">
        <v>2220</v>
      </c>
      <c r="FP32">
        <v>1.5</v>
      </c>
      <c r="FQ32" t="s">
        <v>3180</v>
      </c>
      <c r="FR32" t="s">
        <v>3201</v>
      </c>
      <c r="FS32">
        <v>1</v>
      </c>
      <c r="FT32">
        <v>1</v>
      </c>
      <c r="FU32" t="s">
        <v>2221</v>
      </c>
      <c r="FV32" t="s">
        <v>3182</v>
      </c>
      <c r="FW32">
        <v>0</v>
      </c>
      <c r="FX32">
        <v>1</v>
      </c>
      <c r="FY32">
        <v>0</v>
      </c>
      <c r="FZ32">
        <v>0</v>
      </c>
      <c r="GA32">
        <v>20418</v>
      </c>
      <c r="GB32">
        <v>71</v>
      </c>
      <c r="GC32">
        <v>287.57746479999997</v>
      </c>
      <c r="GD32" t="s">
        <v>2401</v>
      </c>
      <c r="GE32">
        <v>1</v>
      </c>
      <c r="HG32" t="s">
        <v>202</v>
      </c>
      <c r="HJ32">
        <v>0</v>
      </c>
    </row>
    <row r="33" spans="1:218" x14ac:dyDescent="0.3">
      <c r="A33">
        <v>25</v>
      </c>
      <c r="B33" t="s">
        <v>3225</v>
      </c>
      <c r="C33" t="s">
        <v>3226</v>
      </c>
      <c r="D33" t="s">
        <v>212</v>
      </c>
      <c r="E33">
        <v>1</v>
      </c>
      <c r="F33" t="s">
        <v>202</v>
      </c>
      <c r="H33">
        <v>1</v>
      </c>
      <c r="M33">
        <v>1</v>
      </c>
      <c r="N33">
        <v>1</v>
      </c>
      <c r="U33">
        <v>1</v>
      </c>
      <c r="W33">
        <v>1</v>
      </c>
      <c r="X33" t="s">
        <v>3174</v>
      </c>
      <c r="Y33">
        <v>1</v>
      </c>
      <c r="Z33">
        <v>1</v>
      </c>
      <c r="AA33">
        <v>1</v>
      </c>
      <c r="AD33" t="s">
        <v>202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 t="s">
        <v>3227</v>
      </c>
      <c r="AL33">
        <v>1</v>
      </c>
      <c r="AM33">
        <v>1</v>
      </c>
      <c r="AN33">
        <v>1</v>
      </c>
      <c r="AO33">
        <v>2</v>
      </c>
      <c r="AP33">
        <v>1</v>
      </c>
      <c r="AQ33">
        <v>1</v>
      </c>
      <c r="AR33" t="s">
        <v>3228</v>
      </c>
      <c r="AS33">
        <v>2</v>
      </c>
      <c r="AT33">
        <v>1</v>
      </c>
      <c r="AU33">
        <v>1</v>
      </c>
      <c r="AV33">
        <v>2</v>
      </c>
      <c r="AW33">
        <v>7</v>
      </c>
      <c r="AX33">
        <v>3</v>
      </c>
      <c r="AY33">
        <v>5</v>
      </c>
      <c r="BE33">
        <v>1</v>
      </c>
      <c r="BF33">
        <v>2</v>
      </c>
      <c r="BG33">
        <v>1</v>
      </c>
      <c r="BH33">
        <v>2</v>
      </c>
      <c r="BI33">
        <v>1</v>
      </c>
      <c r="BJ33">
        <v>1</v>
      </c>
      <c r="BK33">
        <v>1</v>
      </c>
      <c r="BL33">
        <v>1</v>
      </c>
      <c r="BM33">
        <v>1</v>
      </c>
      <c r="BN33">
        <v>1</v>
      </c>
      <c r="BO33">
        <v>3</v>
      </c>
      <c r="BP33">
        <v>1</v>
      </c>
      <c r="BQ33">
        <v>10</v>
      </c>
      <c r="BR33">
        <v>3</v>
      </c>
      <c r="BS33">
        <v>1</v>
      </c>
      <c r="BT33">
        <v>2</v>
      </c>
      <c r="BU33">
        <v>2</v>
      </c>
      <c r="BV33">
        <v>0</v>
      </c>
      <c r="BW33">
        <v>2</v>
      </c>
      <c r="BX33">
        <v>0</v>
      </c>
      <c r="BY33">
        <v>2</v>
      </c>
      <c r="BZ33">
        <v>0</v>
      </c>
      <c r="CA33">
        <v>2</v>
      </c>
      <c r="CB33">
        <v>0</v>
      </c>
      <c r="CC33">
        <v>2</v>
      </c>
      <c r="CD33">
        <v>0</v>
      </c>
      <c r="CE33">
        <v>2</v>
      </c>
      <c r="CF33">
        <v>1</v>
      </c>
      <c r="CG33">
        <v>2</v>
      </c>
      <c r="CH33">
        <v>1</v>
      </c>
      <c r="CI33">
        <v>2</v>
      </c>
      <c r="CJ33">
        <v>1</v>
      </c>
      <c r="CK33">
        <v>1</v>
      </c>
      <c r="CL33">
        <v>5</v>
      </c>
      <c r="CM33">
        <v>1</v>
      </c>
      <c r="CR33">
        <v>2</v>
      </c>
      <c r="CS33">
        <v>10</v>
      </c>
      <c r="CT33">
        <v>1</v>
      </c>
      <c r="CU33">
        <v>1</v>
      </c>
      <c r="CV33" t="s">
        <v>3229</v>
      </c>
      <c r="CW33">
        <v>809</v>
      </c>
      <c r="CX33">
        <v>13.48</v>
      </c>
      <c r="CY33">
        <v>2</v>
      </c>
      <c r="CZ33">
        <v>1</v>
      </c>
      <c r="DA33" t="s">
        <v>1736</v>
      </c>
      <c r="DC33">
        <v>1</v>
      </c>
      <c r="DD33">
        <v>1</v>
      </c>
      <c r="DE33">
        <v>3</v>
      </c>
      <c r="DN33" t="s">
        <v>3177</v>
      </c>
      <c r="DO33" t="s">
        <v>3177</v>
      </c>
      <c r="DP33" t="s">
        <v>3178</v>
      </c>
      <c r="DQ33" t="s">
        <v>202</v>
      </c>
      <c r="DR33" t="s">
        <v>202</v>
      </c>
      <c r="DT33">
        <v>1</v>
      </c>
      <c r="DV33">
        <v>1</v>
      </c>
      <c r="DW33">
        <v>0</v>
      </c>
      <c r="DX33">
        <v>1</v>
      </c>
      <c r="DY33">
        <v>1</v>
      </c>
      <c r="DZ33">
        <v>1</v>
      </c>
      <c r="EA33">
        <v>8</v>
      </c>
      <c r="EB33">
        <f>IF(EA33&gt;=30,1,IF(EA33&gt;=20,2,IF(EA33&gt;=15,3,IF(EA33&gt;=10,4,IF(EA33&gt;=5,5,IF(EA33&gt;0,6,0))))))</f>
        <v>5</v>
      </c>
      <c r="EC33">
        <v>2</v>
      </c>
      <c r="EE33">
        <v>8</v>
      </c>
      <c r="EL33">
        <v>1</v>
      </c>
      <c r="EM33">
        <v>3</v>
      </c>
      <c r="EN33">
        <v>1</v>
      </c>
      <c r="EO33">
        <v>4</v>
      </c>
      <c r="EP33">
        <v>1</v>
      </c>
      <c r="EQ33">
        <v>1</v>
      </c>
      <c r="ER33">
        <v>1</v>
      </c>
      <c r="EZ33">
        <v>2</v>
      </c>
      <c r="FE33">
        <v>3</v>
      </c>
      <c r="FG33">
        <v>0</v>
      </c>
      <c r="FH33" t="s">
        <v>3179</v>
      </c>
      <c r="FI33">
        <v>1</v>
      </c>
      <c r="FJ33" t="s">
        <v>204</v>
      </c>
      <c r="FK33">
        <v>8</v>
      </c>
      <c r="FL33">
        <v>12</v>
      </c>
      <c r="FM33">
        <v>12</v>
      </c>
      <c r="FN33">
        <v>8</v>
      </c>
      <c r="FO33" t="s">
        <v>2206</v>
      </c>
      <c r="FP33">
        <v>3.5</v>
      </c>
      <c r="FQ33" t="s">
        <v>3180</v>
      </c>
      <c r="FR33" t="s">
        <v>3201</v>
      </c>
      <c r="FS33">
        <v>1</v>
      </c>
      <c r="FT33">
        <v>1</v>
      </c>
      <c r="FU33" t="s">
        <v>2221</v>
      </c>
      <c r="FV33" t="s">
        <v>3182</v>
      </c>
      <c r="FW33">
        <v>1</v>
      </c>
      <c r="FX33">
        <v>0</v>
      </c>
      <c r="FY33">
        <v>1</v>
      </c>
      <c r="FZ33">
        <v>0</v>
      </c>
      <c r="GA33">
        <v>39021</v>
      </c>
      <c r="GB33">
        <v>133</v>
      </c>
      <c r="GC33">
        <v>293.3909774</v>
      </c>
      <c r="GD33" t="s">
        <v>2401</v>
      </c>
      <c r="GE33">
        <v>1</v>
      </c>
      <c r="HG33" t="s">
        <v>202</v>
      </c>
      <c r="HI33">
        <v>1</v>
      </c>
      <c r="HJ33">
        <v>1</v>
      </c>
    </row>
    <row r="34" spans="1:218" x14ac:dyDescent="0.3">
      <c r="A34">
        <v>249</v>
      </c>
      <c r="B34" t="s">
        <v>3190</v>
      </c>
      <c r="C34" t="s">
        <v>3560</v>
      </c>
      <c r="D34" t="s">
        <v>265</v>
      </c>
      <c r="E34">
        <v>1</v>
      </c>
      <c r="F34" t="s">
        <v>202</v>
      </c>
      <c r="H34">
        <v>1</v>
      </c>
      <c r="M34">
        <v>1</v>
      </c>
      <c r="N34">
        <v>1</v>
      </c>
      <c r="U34">
        <v>1</v>
      </c>
      <c r="W34">
        <v>1</v>
      </c>
      <c r="X34" t="s">
        <v>3174</v>
      </c>
      <c r="Y34">
        <v>1</v>
      </c>
      <c r="Z34">
        <v>1</v>
      </c>
      <c r="AA34">
        <v>1</v>
      </c>
      <c r="AD34" t="s">
        <v>202</v>
      </c>
      <c r="AE34">
        <v>1</v>
      </c>
      <c r="AF34">
        <v>1</v>
      </c>
      <c r="AG34">
        <v>1</v>
      </c>
      <c r="AH34">
        <v>1</v>
      </c>
      <c r="AI34">
        <v>2</v>
      </c>
      <c r="AJ34">
        <v>1</v>
      </c>
      <c r="AK34" t="s">
        <v>3561</v>
      </c>
      <c r="AL34">
        <v>1</v>
      </c>
      <c r="AM34">
        <v>1</v>
      </c>
      <c r="AN34">
        <v>2</v>
      </c>
      <c r="AO34">
        <v>1</v>
      </c>
      <c r="AP34">
        <v>2</v>
      </c>
      <c r="AQ34">
        <v>1</v>
      </c>
      <c r="AR34" t="s">
        <v>3562</v>
      </c>
      <c r="AS34">
        <v>3</v>
      </c>
      <c r="AT34">
        <v>1</v>
      </c>
      <c r="AU34">
        <v>2</v>
      </c>
      <c r="AV34">
        <v>1</v>
      </c>
      <c r="AW34">
        <v>7</v>
      </c>
      <c r="AX34">
        <v>1</v>
      </c>
      <c r="AY34">
        <v>5</v>
      </c>
      <c r="BE34">
        <v>1</v>
      </c>
      <c r="BF34">
        <v>1</v>
      </c>
      <c r="BG34">
        <v>1</v>
      </c>
      <c r="BH34">
        <v>1</v>
      </c>
      <c r="BI34">
        <v>1</v>
      </c>
      <c r="BJ34">
        <v>0</v>
      </c>
      <c r="BM34">
        <v>1</v>
      </c>
      <c r="BN34">
        <v>1</v>
      </c>
      <c r="BO34">
        <v>4</v>
      </c>
      <c r="BP34">
        <v>1</v>
      </c>
      <c r="BQ34">
        <v>5</v>
      </c>
      <c r="BR34">
        <v>2</v>
      </c>
      <c r="BS34">
        <v>1</v>
      </c>
      <c r="BT34">
        <v>7</v>
      </c>
      <c r="BV34">
        <v>3</v>
      </c>
      <c r="BX34">
        <v>3</v>
      </c>
      <c r="BZ34">
        <v>0</v>
      </c>
      <c r="CB34">
        <v>1</v>
      </c>
      <c r="CJ34">
        <v>1</v>
      </c>
      <c r="CK34">
        <v>2</v>
      </c>
      <c r="CL34">
        <v>5</v>
      </c>
      <c r="CM34">
        <v>1</v>
      </c>
      <c r="CR34">
        <v>2</v>
      </c>
      <c r="CS34">
        <v>2</v>
      </c>
      <c r="CT34">
        <v>1</v>
      </c>
      <c r="CU34">
        <v>2</v>
      </c>
      <c r="CV34" t="s">
        <v>404</v>
      </c>
      <c r="CW34">
        <v>787</v>
      </c>
      <c r="CX34">
        <v>13.12</v>
      </c>
      <c r="CY34">
        <v>2</v>
      </c>
      <c r="CZ34">
        <v>1</v>
      </c>
      <c r="DA34" t="s">
        <v>3291</v>
      </c>
      <c r="DC34">
        <v>1</v>
      </c>
      <c r="DD34">
        <v>1</v>
      </c>
      <c r="DE34">
        <v>29</v>
      </c>
      <c r="DN34" t="s">
        <v>3177</v>
      </c>
      <c r="DO34" t="s">
        <v>3177</v>
      </c>
      <c r="DP34" t="s">
        <v>3178</v>
      </c>
      <c r="DQ34" t="s">
        <v>202</v>
      </c>
      <c r="DR34" t="s">
        <v>202</v>
      </c>
      <c r="DT34">
        <v>1</v>
      </c>
      <c r="DV34">
        <v>1</v>
      </c>
      <c r="DW34">
        <v>0</v>
      </c>
      <c r="DX34">
        <v>1</v>
      </c>
      <c r="DY34">
        <v>1</v>
      </c>
      <c r="DZ34">
        <v>1</v>
      </c>
      <c r="EA34">
        <v>8</v>
      </c>
      <c r="EB34">
        <f>IF(EA34&gt;=30,1,IF(EA34&gt;=20,2,IF(EA34&gt;=15,3,IF(EA34&gt;=10,4,IF(EA34&gt;=5,5,IF(EA34&gt;0,6,0))))))</f>
        <v>5</v>
      </c>
      <c r="EC34">
        <v>1</v>
      </c>
      <c r="ED34">
        <v>8</v>
      </c>
      <c r="EL34">
        <v>3</v>
      </c>
      <c r="EM34">
        <v>2</v>
      </c>
      <c r="EN34">
        <v>1</v>
      </c>
      <c r="EO34">
        <v>1</v>
      </c>
      <c r="EP34">
        <v>1</v>
      </c>
      <c r="EQ34">
        <v>1</v>
      </c>
      <c r="ER34">
        <v>1</v>
      </c>
      <c r="EZ34">
        <v>1</v>
      </c>
      <c r="FA34">
        <v>-97</v>
      </c>
      <c r="FD34">
        <v>9</v>
      </c>
      <c r="FG34">
        <v>0</v>
      </c>
      <c r="FH34" t="s">
        <v>3179</v>
      </c>
      <c r="FI34">
        <v>1</v>
      </c>
      <c r="FJ34" t="s">
        <v>204</v>
      </c>
      <c r="FK34">
        <v>0.66666669999999995</v>
      </c>
      <c r="FL34">
        <v>8</v>
      </c>
      <c r="FM34">
        <v>8</v>
      </c>
      <c r="FN34">
        <v>8</v>
      </c>
      <c r="FO34" t="s">
        <v>2220</v>
      </c>
      <c r="FP34">
        <v>1.5</v>
      </c>
      <c r="FQ34" t="s">
        <v>3180</v>
      </c>
      <c r="FR34" t="s">
        <v>3196</v>
      </c>
      <c r="FS34">
        <v>1</v>
      </c>
      <c r="FT34">
        <v>1</v>
      </c>
      <c r="FU34" t="s">
        <v>2221</v>
      </c>
      <c r="FV34" t="s">
        <v>3182</v>
      </c>
      <c r="FW34">
        <v>0</v>
      </c>
      <c r="FX34">
        <v>1</v>
      </c>
      <c r="FY34">
        <v>0</v>
      </c>
      <c r="FZ34">
        <v>0</v>
      </c>
      <c r="GA34">
        <v>15709</v>
      </c>
      <c r="GB34">
        <v>72</v>
      </c>
      <c r="GC34">
        <v>218.18055559999999</v>
      </c>
      <c r="GD34" t="s">
        <v>2401</v>
      </c>
      <c r="GE34">
        <v>1</v>
      </c>
      <c r="HG34" t="s">
        <v>202</v>
      </c>
      <c r="HJ34">
        <v>0</v>
      </c>
    </row>
    <row r="35" spans="1:218" x14ac:dyDescent="0.3">
      <c r="A35">
        <v>281</v>
      </c>
      <c r="B35" t="s">
        <v>3183</v>
      </c>
      <c r="C35" t="s">
        <v>3605</v>
      </c>
      <c r="D35" t="s">
        <v>212</v>
      </c>
      <c r="E35">
        <v>1</v>
      </c>
      <c r="F35" t="s">
        <v>202</v>
      </c>
      <c r="H35">
        <v>1</v>
      </c>
      <c r="M35">
        <v>1</v>
      </c>
      <c r="N35">
        <v>1</v>
      </c>
      <c r="U35">
        <v>1</v>
      </c>
      <c r="W35">
        <v>1</v>
      </c>
      <c r="X35" t="s">
        <v>3174</v>
      </c>
      <c r="Y35">
        <v>1</v>
      </c>
      <c r="Z35">
        <v>1</v>
      </c>
      <c r="AA35">
        <v>2</v>
      </c>
      <c r="AD35" t="s">
        <v>202</v>
      </c>
      <c r="AE35">
        <v>1</v>
      </c>
      <c r="AF35">
        <v>2</v>
      </c>
      <c r="AG35">
        <v>1</v>
      </c>
      <c r="AH35">
        <v>1</v>
      </c>
      <c r="AI35">
        <v>1</v>
      </c>
      <c r="AJ35">
        <v>1</v>
      </c>
      <c r="AK35" t="s">
        <v>3606</v>
      </c>
      <c r="AL35">
        <v>2</v>
      </c>
      <c r="AM35">
        <v>2</v>
      </c>
      <c r="AN35">
        <v>2</v>
      </c>
      <c r="AO35">
        <v>1</v>
      </c>
      <c r="AP35">
        <v>1</v>
      </c>
      <c r="AQ35">
        <v>2</v>
      </c>
      <c r="AR35" t="s">
        <v>3607</v>
      </c>
      <c r="AS35">
        <v>2</v>
      </c>
      <c r="AT35">
        <v>2</v>
      </c>
      <c r="AU35">
        <v>2</v>
      </c>
      <c r="AV35">
        <v>2</v>
      </c>
      <c r="AW35">
        <v>7</v>
      </c>
      <c r="AX35">
        <v>2</v>
      </c>
      <c r="AY35">
        <v>6</v>
      </c>
      <c r="AZ35">
        <v>3</v>
      </c>
      <c r="BA35">
        <v>4</v>
      </c>
      <c r="BE35">
        <v>1</v>
      </c>
      <c r="BF35">
        <v>1</v>
      </c>
      <c r="BG35">
        <v>1</v>
      </c>
      <c r="BH35">
        <v>1</v>
      </c>
      <c r="BI35">
        <v>1</v>
      </c>
      <c r="BJ35">
        <v>0</v>
      </c>
      <c r="BM35">
        <v>5</v>
      </c>
      <c r="BN35">
        <v>1</v>
      </c>
      <c r="BO35">
        <v>3</v>
      </c>
      <c r="BP35">
        <v>1</v>
      </c>
      <c r="BQ35">
        <v>6</v>
      </c>
      <c r="BR35">
        <v>-97</v>
      </c>
      <c r="BS35">
        <v>1</v>
      </c>
      <c r="BT35">
        <v>5</v>
      </c>
      <c r="BV35">
        <v>2</v>
      </c>
      <c r="BX35">
        <v>1</v>
      </c>
      <c r="BZ35">
        <v>0</v>
      </c>
      <c r="CB35">
        <v>2</v>
      </c>
      <c r="CJ35">
        <v>2</v>
      </c>
      <c r="CK35">
        <v>2</v>
      </c>
      <c r="CL35">
        <v>5</v>
      </c>
      <c r="CM35">
        <v>6</v>
      </c>
      <c r="CS35">
        <v>3</v>
      </c>
      <c r="CT35">
        <v>2</v>
      </c>
      <c r="CU35">
        <v>1</v>
      </c>
      <c r="CV35" t="s">
        <v>3608</v>
      </c>
      <c r="CW35">
        <v>614</v>
      </c>
      <c r="CX35">
        <v>10.23</v>
      </c>
      <c r="CY35">
        <v>2</v>
      </c>
      <c r="CZ35">
        <v>1</v>
      </c>
      <c r="DA35" t="s">
        <v>397</v>
      </c>
      <c r="DC35">
        <v>1</v>
      </c>
      <c r="DD35">
        <v>1</v>
      </c>
      <c r="DE35">
        <v>4</v>
      </c>
      <c r="DN35" t="s">
        <v>3177</v>
      </c>
      <c r="DO35" t="s">
        <v>3177</v>
      </c>
      <c r="DP35" t="s">
        <v>3178</v>
      </c>
      <c r="DQ35" t="s">
        <v>202</v>
      </c>
      <c r="DR35" t="s">
        <v>202</v>
      </c>
      <c r="DT35">
        <v>1</v>
      </c>
      <c r="DV35">
        <v>1</v>
      </c>
      <c r="DW35">
        <v>0</v>
      </c>
      <c r="DX35">
        <v>2</v>
      </c>
      <c r="DY35">
        <v>1</v>
      </c>
      <c r="DZ35">
        <v>-97</v>
      </c>
      <c r="EB35">
        <v>3</v>
      </c>
      <c r="EC35">
        <v>2</v>
      </c>
      <c r="EE35">
        <v>3</v>
      </c>
      <c r="EL35">
        <v>3</v>
      </c>
      <c r="EM35">
        <v>1</v>
      </c>
      <c r="EN35">
        <v>1</v>
      </c>
      <c r="EO35">
        <v>2</v>
      </c>
      <c r="EP35">
        <v>1</v>
      </c>
      <c r="EQ35">
        <v>1</v>
      </c>
      <c r="ER35">
        <v>1</v>
      </c>
      <c r="EZ35">
        <v>1</v>
      </c>
      <c r="FA35">
        <v>1</v>
      </c>
      <c r="FD35">
        <v>9</v>
      </c>
      <c r="FG35">
        <v>0</v>
      </c>
      <c r="FH35" t="s">
        <v>3179</v>
      </c>
      <c r="FI35">
        <v>1</v>
      </c>
      <c r="FJ35" t="s">
        <v>204</v>
      </c>
      <c r="FK35">
        <v>3</v>
      </c>
      <c r="FL35">
        <v>12</v>
      </c>
      <c r="FM35">
        <v>12</v>
      </c>
      <c r="FN35">
        <v>17.5</v>
      </c>
      <c r="FO35" t="s">
        <v>2220</v>
      </c>
      <c r="FP35">
        <v>0.5</v>
      </c>
      <c r="FQ35" t="s">
        <v>3180</v>
      </c>
      <c r="FR35" t="s">
        <v>3189</v>
      </c>
      <c r="FS35">
        <v>0</v>
      </c>
      <c r="FT35">
        <v>1</v>
      </c>
      <c r="FU35" t="s">
        <v>2221</v>
      </c>
      <c r="FV35" t="s">
        <v>3182</v>
      </c>
      <c r="FW35">
        <v>0</v>
      </c>
      <c r="FX35">
        <v>1</v>
      </c>
      <c r="FY35">
        <v>0</v>
      </c>
      <c r="FZ35">
        <v>0</v>
      </c>
      <c r="GA35">
        <v>37408</v>
      </c>
      <c r="GB35">
        <v>127</v>
      </c>
      <c r="GC35">
        <v>294.55118110000001</v>
      </c>
      <c r="GD35" t="s">
        <v>2401</v>
      </c>
      <c r="GE35">
        <v>1</v>
      </c>
      <c r="HG35" t="s">
        <v>202</v>
      </c>
      <c r="HJ35">
        <v>0</v>
      </c>
    </row>
    <row r="36" spans="1:218" x14ac:dyDescent="0.3">
      <c r="A36">
        <v>338</v>
      </c>
      <c r="B36" t="s">
        <v>3221</v>
      </c>
      <c r="C36" t="s">
        <v>3718</v>
      </c>
      <c r="D36" t="s">
        <v>212</v>
      </c>
      <c r="E36">
        <v>1</v>
      </c>
      <c r="F36" t="s">
        <v>202</v>
      </c>
      <c r="H36">
        <v>1</v>
      </c>
      <c r="M36">
        <v>3</v>
      </c>
      <c r="N36">
        <v>1</v>
      </c>
      <c r="U36">
        <v>1</v>
      </c>
      <c r="W36">
        <v>1</v>
      </c>
      <c r="X36" t="s">
        <v>3174</v>
      </c>
      <c r="Y36">
        <v>1</v>
      </c>
      <c r="Z36">
        <v>1</v>
      </c>
      <c r="AA36">
        <v>2</v>
      </c>
      <c r="AD36" t="s">
        <v>3174</v>
      </c>
      <c r="AE36">
        <v>1</v>
      </c>
      <c r="AF36">
        <v>1</v>
      </c>
      <c r="AG36">
        <v>1</v>
      </c>
      <c r="AH36">
        <v>2</v>
      </c>
      <c r="AI36">
        <v>2</v>
      </c>
      <c r="AJ36">
        <v>2</v>
      </c>
      <c r="AK36" t="s">
        <v>3719</v>
      </c>
      <c r="AL36">
        <v>2</v>
      </c>
      <c r="AM36">
        <v>2</v>
      </c>
      <c r="AN36">
        <v>2</v>
      </c>
      <c r="AO36">
        <v>2</v>
      </c>
      <c r="AP36">
        <v>2</v>
      </c>
      <c r="AQ36">
        <v>2</v>
      </c>
      <c r="AR36" t="s">
        <v>3720</v>
      </c>
      <c r="AS36">
        <v>2</v>
      </c>
      <c r="AT36">
        <v>2</v>
      </c>
      <c r="AU36">
        <v>2</v>
      </c>
      <c r="AV36">
        <v>2</v>
      </c>
      <c r="AW36">
        <v>6</v>
      </c>
      <c r="AX36">
        <v>7</v>
      </c>
      <c r="AY36">
        <v>1</v>
      </c>
      <c r="BE36">
        <v>1</v>
      </c>
      <c r="BF36">
        <v>1</v>
      </c>
      <c r="BG36">
        <v>1</v>
      </c>
      <c r="BH36">
        <v>1</v>
      </c>
      <c r="BI36">
        <v>1</v>
      </c>
      <c r="BJ36">
        <v>0</v>
      </c>
      <c r="BM36">
        <v>1</v>
      </c>
      <c r="BN36">
        <v>1</v>
      </c>
      <c r="BO36">
        <v>2</v>
      </c>
      <c r="BP36">
        <v>1</v>
      </c>
      <c r="BQ36">
        <v>41.1</v>
      </c>
      <c r="BR36">
        <v>1</v>
      </c>
      <c r="BS36">
        <v>1</v>
      </c>
      <c r="BT36">
        <v>2</v>
      </c>
      <c r="BU36">
        <v>2</v>
      </c>
      <c r="BV36">
        <v>0</v>
      </c>
      <c r="BW36">
        <v>2</v>
      </c>
      <c r="BX36">
        <v>0</v>
      </c>
      <c r="BY36">
        <v>2</v>
      </c>
      <c r="BZ36">
        <v>0</v>
      </c>
      <c r="CA36">
        <v>2</v>
      </c>
      <c r="CB36">
        <v>0</v>
      </c>
      <c r="CC36">
        <v>2</v>
      </c>
      <c r="CD36">
        <v>0</v>
      </c>
      <c r="CE36">
        <v>2</v>
      </c>
      <c r="CF36">
        <v>0</v>
      </c>
      <c r="CG36">
        <v>2</v>
      </c>
      <c r="CH36">
        <v>2</v>
      </c>
      <c r="CI36">
        <v>2</v>
      </c>
      <c r="CJ36">
        <v>1</v>
      </c>
      <c r="CK36">
        <v>2</v>
      </c>
      <c r="CL36">
        <v>4</v>
      </c>
      <c r="CM36">
        <v>1</v>
      </c>
      <c r="CR36">
        <v>2</v>
      </c>
      <c r="CS36">
        <v>2</v>
      </c>
      <c r="CT36">
        <v>1</v>
      </c>
      <c r="CU36">
        <v>2</v>
      </c>
      <c r="CV36" t="s">
        <v>3721</v>
      </c>
      <c r="CW36">
        <v>793</v>
      </c>
      <c r="CX36">
        <v>13.22</v>
      </c>
      <c r="CY36">
        <v>2</v>
      </c>
      <c r="CZ36">
        <v>1</v>
      </c>
      <c r="DA36" t="s">
        <v>3347</v>
      </c>
      <c r="DC36">
        <v>1</v>
      </c>
      <c r="DD36">
        <v>1</v>
      </c>
      <c r="DE36">
        <v>10</v>
      </c>
      <c r="DN36" t="s">
        <v>3622</v>
      </c>
      <c r="DO36" t="s">
        <v>3622</v>
      </c>
      <c r="DP36" t="s">
        <v>3178</v>
      </c>
      <c r="DQ36" t="s">
        <v>202</v>
      </c>
      <c r="DR36" t="s">
        <v>202</v>
      </c>
      <c r="DT36">
        <v>1</v>
      </c>
      <c r="DV36">
        <v>1</v>
      </c>
      <c r="DW36">
        <v>0</v>
      </c>
      <c r="DX36">
        <v>2</v>
      </c>
      <c r="DY36">
        <v>1</v>
      </c>
      <c r="DZ36">
        <v>1</v>
      </c>
      <c r="EA36">
        <v>41</v>
      </c>
      <c r="EB36">
        <f>IF(EA36&gt;=30,1,IF(EA36&gt;=20,2,IF(EA36&gt;=15,3,IF(EA36&gt;=10,4,IF(EA36&gt;=5,5,IF(EA36&gt;0,6,0))))))</f>
        <v>1</v>
      </c>
      <c r="EC36">
        <v>2</v>
      </c>
      <c r="EE36">
        <v>41</v>
      </c>
      <c r="EL36">
        <v>3</v>
      </c>
      <c r="EM36">
        <v>-97</v>
      </c>
      <c r="EN36">
        <v>1</v>
      </c>
      <c r="EO36">
        <v>4</v>
      </c>
      <c r="EP36">
        <v>1</v>
      </c>
      <c r="EQ36">
        <v>1</v>
      </c>
      <c r="ER36">
        <v>1</v>
      </c>
      <c r="EZ36">
        <v>1</v>
      </c>
      <c r="FA36">
        <v>1</v>
      </c>
      <c r="FD36">
        <v>9</v>
      </c>
      <c r="FG36">
        <v>0</v>
      </c>
      <c r="FH36" t="s">
        <v>3179</v>
      </c>
      <c r="FI36">
        <v>1</v>
      </c>
      <c r="FJ36" t="s">
        <v>204</v>
      </c>
      <c r="FK36">
        <v>41</v>
      </c>
      <c r="FL36">
        <v>12</v>
      </c>
      <c r="FM36">
        <v>12</v>
      </c>
      <c r="FN36">
        <v>41</v>
      </c>
      <c r="FO36" t="s">
        <v>2220</v>
      </c>
      <c r="FQ36" t="s">
        <v>3180</v>
      </c>
      <c r="FR36" t="s">
        <v>3201</v>
      </c>
      <c r="FS36">
        <v>1</v>
      </c>
      <c r="FT36">
        <v>1</v>
      </c>
      <c r="FU36" t="s">
        <v>2221</v>
      </c>
      <c r="FV36" t="s">
        <v>3182</v>
      </c>
      <c r="FW36">
        <v>0</v>
      </c>
      <c r="FX36">
        <v>1</v>
      </c>
      <c r="FY36">
        <v>0</v>
      </c>
      <c r="FZ36">
        <v>0</v>
      </c>
      <c r="GA36">
        <v>7861</v>
      </c>
      <c r="GB36">
        <v>71</v>
      </c>
      <c r="GC36">
        <v>110.71830989999999</v>
      </c>
      <c r="GD36" t="s">
        <v>2401</v>
      </c>
      <c r="GE36">
        <v>1</v>
      </c>
      <c r="HG36" t="s">
        <v>202</v>
      </c>
      <c r="HJ36">
        <v>0</v>
      </c>
    </row>
    <row r="37" spans="1:218" x14ac:dyDescent="0.3">
      <c r="A37">
        <v>505</v>
      </c>
      <c r="B37" t="s">
        <v>3279</v>
      </c>
      <c r="C37" t="s">
        <v>3966</v>
      </c>
      <c r="D37" t="s">
        <v>212</v>
      </c>
      <c r="E37">
        <v>1</v>
      </c>
      <c r="F37" t="s">
        <v>202</v>
      </c>
      <c r="H37">
        <v>1</v>
      </c>
      <c r="M37">
        <v>1</v>
      </c>
      <c r="N37">
        <v>1</v>
      </c>
      <c r="U37">
        <v>1</v>
      </c>
      <c r="W37">
        <v>1</v>
      </c>
      <c r="X37" t="s">
        <v>3174</v>
      </c>
      <c r="Y37">
        <v>1</v>
      </c>
      <c r="Z37">
        <v>1</v>
      </c>
      <c r="AA37">
        <v>1</v>
      </c>
      <c r="AD37" t="s">
        <v>202</v>
      </c>
      <c r="AE37">
        <v>1</v>
      </c>
      <c r="AF37">
        <v>2</v>
      </c>
      <c r="AG37">
        <v>1</v>
      </c>
      <c r="AH37">
        <v>2</v>
      </c>
      <c r="AI37">
        <v>2</v>
      </c>
      <c r="AJ37">
        <v>2</v>
      </c>
      <c r="AK37" t="s">
        <v>3967</v>
      </c>
      <c r="AL37">
        <v>1</v>
      </c>
      <c r="AM37">
        <v>1</v>
      </c>
      <c r="AN37">
        <v>1</v>
      </c>
      <c r="AO37">
        <v>1</v>
      </c>
      <c r="AP37">
        <v>2</v>
      </c>
      <c r="AQ37">
        <v>2</v>
      </c>
      <c r="AR37" t="s">
        <v>3968</v>
      </c>
      <c r="AS37">
        <v>2</v>
      </c>
      <c r="AT37">
        <v>1</v>
      </c>
      <c r="AU37">
        <v>1</v>
      </c>
      <c r="AV37">
        <v>1</v>
      </c>
      <c r="AW37">
        <v>7</v>
      </c>
      <c r="AX37">
        <v>1</v>
      </c>
      <c r="AY37">
        <v>5</v>
      </c>
      <c r="BE37">
        <v>1</v>
      </c>
      <c r="BF37">
        <v>2</v>
      </c>
      <c r="BG37">
        <v>1</v>
      </c>
      <c r="BH37">
        <v>2</v>
      </c>
      <c r="BI37">
        <v>1</v>
      </c>
      <c r="BJ37">
        <v>0</v>
      </c>
      <c r="BM37">
        <v>-97</v>
      </c>
      <c r="BN37">
        <v>1</v>
      </c>
      <c r="BO37">
        <v>3</v>
      </c>
      <c r="BP37">
        <v>1</v>
      </c>
      <c r="BQ37">
        <v>17</v>
      </c>
      <c r="BR37">
        <v>1</v>
      </c>
      <c r="BS37">
        <v>1</v>
      </c>
      <c r="BT37">
        <v>2</v>
      </c>
      <c r="BV37">
        <v>0</v>
      </c>
      <c r="BX37">
        <v>0</v>
      </c>
      <c r="BZ37">
        <v>0</v>
      </c>
      <c r="CB37">
        <v>0</v>
      </c>
      <c r="CD37">
        <v>0</v>
      </c>
      <c r="CF37">
        <v>2</v>
      </c>
      <c r="CJ37">
        <v>1</v>
      </c>
      <c r="CK37">
        <v>1</v>
      </c>
      <c r="CL37">
        <v>5</v>
      </c>
      <c r="CM37">
        <v>6</v>
      </c>
      <c r="CS37">
        <v>7</v>
      </c>
      <c r="CT37">
        <v>1</v>
      </c>
      <c r="CU37">
        <v>2</v>
      </c>
      <c r="CV37" t="s">
        <v>2000</v>
      </c>
      <c r="CW37">
        <v>709</v>
      </c>
      <c r="CX37">
        <v>11.82</v>
      </c>
      <c r="CY37">
        <v>2</v>
      </c>
      <c r="CZ37">
        <v>1</v>
      </c>
      <c r="DA37" t="s">
        <v>1336</v>
      </c>
      <c r="DC37">
        <v>1</v>
      </c>
      <c r="DD37">
        <v>1</v>
      </c>
      <c r="DE37">
        <v>2</v>
      </c>
      <c r="DN37" t="s">
        <v>3912</v>
      </c>
      <c r="DO37" t="s">
        <v>3912</v>
      </c>
      <c r="DP37" t="s">
        <v>3178</v>
      </c>
      <c r="DQ37" t="s">
        <v>202</v>
      </c>
      <c r="DR37" t="s">
        <v>202</v>
      </c>
      <c r="DT37">
        <v>1</v>
      </c>
      <c r="DV37">
        <v>1</v>
      </c>
      <c r="DW37">
        <v>0</v>
      </c>
      <c r="DX37">
        <v>1</v>
      </c>
      <c r="DY37">
        <v>1</v>
      </c>
      <c r="DZ37">
        <v>-97</v>
      </c>
      <c r="EB37">
        <v>5</v>
      </c>
      <c r="EC37">
        <v>2</v>
      </c>
      <c r="EE37">
        <v>10</v>
      </c>
      <c r="EL37">
        <v>1</v>
      </c>
      <c r="EM37">
        <v>4</v>
      </c>
      <c r="EN37">
        <v>1</v>
      </c>
      <c r="EO37">
        <v>1</v>
      </c>
      <c r="EP37">
        <v>1</v>
      </c>
      <c r="EQ37">
        <v>1</v>
      </c>
      <c r="ER37">
        <v>1</v>
      </c>
      <c r="EZ37">
        <v>1</v>
      </c>
      <c r="FA37">
        <v>1</v>
      </c>
      <c r="FD37">
        <v>9</v>
      </c>
      <c r="FG37">
        <v>0</v>
      </c>
      <c r="FH37" t="s">
        <v>3179</v>
      </c>
      <c r="FI37">
        <v>1</v>
      </c>
      <c r="FJ37" t="s">
        <v>204</v>
      </c>
      <c r="FK37">
        <v>10</v>
      </c>
      <c r="FL37">
        <v>12</v>
      </c>
      <c r="FM37">
        <v>12</v>
      </c>
      <c r="FN37">
        <v>7.5</v>
      </c>
      <c r="FO37" t="s">
        <v>2206</v>
      </c>
      <c r="FP37">
        <v>7.5</v>
      </c>
      <c r="FQ37" t="s">
        <v>3180</v>
      </c>
      <c r="FR37" t="s">
        <v>3196</v>
      </c>
      <c r="FS37">
        <v>1</v>
      </c>
      <c r="FT37">
        <v>1</v>
      </c>
      <c r="FU37" t="s">
        <v>2221</v>
      </c>
      <c r="FV37" t="s">
        <v>3182</v>
      </c>
      <c r="FW37">
        <v>0</v>
      </c>
      <c r="FX37">
        <v>1</v>
      </c>
      <c r="FY37">
        <v>0</v>
      </c>
      <c r="FZ37">
        <v>0</v>
      </c>
      <c r="GA37">
        <v>59048</v>
      </c>
      <c r="GB37">
        <v>201</v>
      </c>
      <c r="GC37">
        <v>293.7711443</v>
      </c>
      <c r="GD37" t="s">
        <v>2401</v>
      </c>
      <c r="GE37">
        <v>1</v>
      </c>
      <c r="HG37" t="s">
        <v>202</v>
      </c>
      <c r="HJ37">
        <v>0</v>
      </c>
    </row>
    <row r="38" spans="1:218" hidden="1" x14ac:dyDescent="0.3">
      <c r="A38">
        <v>530</v>
      </c>
      <c r="B38" t="s">
        <v>3202</v>
      </c>
      <c r="C38" t="s">
        <v>4012</v>
      </c>
      <c r="D38" t="s">
        <v>194</v>
      </c>
      <c r="E38">
        <v>1</v>
      </c>
      <c r="F38" t="s">
        <v>202</v>
      </c>
      <c r="H38">
        <v>1</v>
      </c>
      <c r="M38">
        <v>1</v>
      </c>
      <c r="N38">
        <v>1</v>
      </c>
      <c r="U38">
        <v>1</v>
      </c>
      <c r="W38">
        <v>1</v>
      </c>
      <c r="X38" t="s">
        <v>3174</v>
      </c>
      <c r="Y38">
        <v>1</v>
      </c>
      <c r="Z38">
        <v>1</v>
      </c>
      <c r="AA38">
        <v>2</v>
      </c>
      <c r="AD38" t="s">
        <v>202</v>
      </c>
      <c r="AE38">
        <v>1</v>
      </c>
      <c r="AF38">
        <v>2</v>
      </c>
      <c r="AG38">
        <v>1</v>
      </c>
      <c r="AH38">
        <v>2</v>
      </c>
      <c r="AI38">
        <v>2</v>
      </c>
      <c r="AJ38">
        <v>2</v>
      </c>
      <c r="AK38" t="s">
        <v>4013</v>
      </c>
      <c r="AL38">
        <v>1</v>
      </c>
      <c r="AM38">
        <v>2</v>
      </c>
      <c r="AN38">
        <v>-97</v>
      </c>
      <c r="AO38">
        <v>1</v>
      </c>
      <c r="AP38">
        <v>2</v>
      </c>
      <c r="AQ38">
        <v>2</v>
      </c>
      <c r="AR38" t="s">
        <v>4014</v>
      </c>
      <c r="AS38">
        <v>1</v>
      </c>
      <c r="AT38">
        <v>1</v>
      </c>
      <c r="AU38">
        <v>1</v>
      </c>
      <c r="AV38">
        <v>2</v>
      </c>
      <c r="AW38">
        <v>4</v>
      </c>
      <c r="AX38">
        <v>2</v>
      </c>
      <c r="AY38">
        <v>1</v>
      </c>
      <c r="BE38">
        <v>1</v>
      </c>
      <c r="BF38">
        <v>2</v>
      </c>
      <c r="BG38">
        <v>1</v>
      </c>
      <c r="BH38">
        <v>2</v>
      </c>
      <c r="BI38">
        <v>1</v>
      </c>
      <c r="BJ38">
        <v>1</v>
      </c>
      <c r="BK38">
        <v>1</v>
      </c>
      <c r="BL38">
        <v>1</v>
      </c>
      <c r="BM38">
        <v>1</v>
      </c>
      <c r="BN38">
        <v>1</v>
      </c>
      <c r="BO38">
        <v>4</v>
      </c>
      <c r="BP38">
        <v>1</v>
      </c>
      <c r="BQ38">
        <v>50</v>
      </c>
      <c r="BR38">
        <v>1</v>
      </c>
      <c r="BS38">
        <v>1</v>
      </c>
      <c r="BT38">
        <v>3</v>
      </c>
      <c r="BU38">
        <v>3</v>
      </c>
      <c r="BV38">
        <v>0</v>
      </c>
      <c r="BW38">
        <v>3</v>
      </c>
      <c r="BX38">
        <v>0</v>
      </c>
      <c r="BY38">
        <v>3</v>
      </c>
      <c r="BZ38">
        <v>0</v>
      </c>
      <c r="CA38">
        <v>3</v>
      </c>
      <c r="CB38">
        <v>0</v>
      </c>
      <c r="CC38">
        <v>3</v>
      </c>
      <c r="CD38">
        <v>0</v>
      </c>
      <c r="CE38">
        <v>3</v>
      </c>
      <c r="CF38">
        <v>1</v>
      </c>
      <c r="CG38">
        <v>3</v>
      </c>
      <c r="CH38">
        <v>2</v>
      </c>
      <c r="CI38">
        <v>3</v>
      </c>
      <c r="CJ38">
        <v>1</v>
      </c>
      <c r="CK38">
        <v>2</v>
      </c>
      <c r="CL38">
        <v>-97</v>
      </c>
      <c r="CM38">
        <v>1</v>
      </c>
      <c r="CR38">
        <v>2</v>
      </c>
      <c r="CS38">
        <v>3</v>
      </c>
      <c r="CT38">
        <v>1</v>
      </c>
      <c r="CU38">
        <v>1</v>
      </c>
      <c r="CV38" t="s">
        <v>229</v>
      </c>
      <c r="CW38">
        <v>1039</v>
      </c>
      <c r="CX38">
        <v>17.32</v>
      </c>
      <c r="CY38">
        <v>2</v>
      </c>
      <c r="CZ38">
        <v>1</v>
      </c>
      <c r="DA38" t="s">
        <v>3405</v>
      </c>
      <c r="DC38">
        <v>1</v>
      </c>
      <c r="DD38">
        <v>1</v>
      </c>
      <c r="DE38">
        <v>15</v>
      </c>
      <c r="DN38" t="s">
        <v>3912</v>
      </c>
      <c r="DO38" t="s">
        <v>3912</v>
      </c>
      <c r="DP38" t="s">
        <v>3178</v>
      </c>
      <c r="DQ38" t="s">
        <v>202</v>
      </c>
      <c r="DR38" t="s">
        <v>202</v>
      </c>
      <c r="DT38">
        <v>1</v>
      </c>
      <c r="DV38">
        <v>1</v>
      </c>
      <c r="DW38">
        <v>0</v>
      </c>
      <c r="DX38">
        <v>2</v>
      </c>
      <c r="DY38">
        <v>1</v>
      </c>
      <c r="DZ38">
        <v>-97</v>
      </c>
      <c r="EB38">
        <v>4</v>
      </c>
      <c r="EC38">
        <v>-97</v>
      </c>
      <c r="EL38">
        <v>3</v>
      </c>
      <c r="EM38">
        <v>2</v>
      </c>
      <c r="EN38">
        <v>1</v>
      </c>
      <c r="EO38">
        <v>-97</v>
      </c>
      <c r="EP38">
        <v>1</v>
      </c>
      <c r="EQ38">
        <v>1</v>
      </c>
      <c r="ER38">
        <v>1</v>
      </c>
      <c r="EZ38">
        <v>1</v>
      </c>
      <c r="FA38">
        <v>-97</v>
      </c>
      <c r="FD38">
        <v>9</v>
      </c>
      <c r="FG38">
        <v>0</v>
      </c>
      <c r="FH38" t="s">
        <v>3179</v>
      </c>
      <c r="FI38">
        <v>1</v>
      </c>
      <c r="FJ38" t="s">
        <v>204</v>
      </c>
      <c r="FN38">
        <v>12.5</v>
      </c>
      <c r="FO38" t="s">
        <v>2220</v>
      </c>
      <c r="FP38">
        <v>1.5</v>
      </c>
      <c r="FQ38" t="s">
        <v>3180</v>
      </c>
      <c r="FR38" t="s">
        <v>3362</v>
      </c>
      <c r="FS38">
        <v>1</v>
      </c>
      <c r="FT38">
        <v>1</v>
      </c>
      <c r="FU38" t="s">
        <v>2221</v>
      </c>
      <c r="FV38" t="s">
        <v>3182</v>
      </c>
      <c r="FW38">
        <v>0</v>
      </c>
      <c r="FX38">
        <v>1</v>
      </c>
      <c r="FY38">
        <v>0</v>
      </c>
      <c r="FZ38">
        <v>0</v>
      </c>
      <c r="GA38">
        <v>20830</v>
      </c>
      <c r="GB38">
        <v>83</v>
      </c>
      <c r="GC38">
        <v>250.9638554</v>
      </c>
      <c r="GD38" t="s">
        <v>2401</v>
      </c>
      <c r="GE38">
        <v>1</v>
      </c>
      <c r="HG38" t="s">
        <v>202</v>
      </c>
      <c r="HJ38">
        <v>0</v>
      </c>
    </row>
    <row r="39" spans="1:218" x14ac:dyDescent="0.3">
      <c r="A39">
        <v>36</v>
      </c>
      <c r="B39" t="s">
        <v>3250</v>
      </c>
      <c r="C39" t="s">
        <v>3251</v>
      </c>
      <c r="D39" t="s">
        <v>265</v>
      </c>
      <c r="E39">
        <v>1</v>
      </c>
      <c r="F39" t="s">
        <v>202</v>
      </c>
      <c r="H39">
        <v>1</v>
      </c>
      <c r="M39">
        <v>1</v>
      </c>
      <c r="N39">
        <v>1</v>
      </c>
      <c r="U39">
        <v>1</v>
      </c>
      <c r="W39">
        <v>1</v>
      </c>
      <c r="X39" t="s">
        <v>3174</v>
      </c>
      <c r="Y39">
        <v>1</v>
      </c>
      <c r="Z39">
        <v>1</v>
      </c>
      <c r="AA39">
        <v>2</v>
      </c>
      <c r="AD39" t="s">
        <v>202</v>
      </c>
      <c r="AE39">
        <v>1</v>
      </c>
      <c r="AF39">
        <v>2</v>
      </c>
      <c r="AG39">
        <v>-97</v>
      </c>
      <c r="AH39">
        <v>2</v>
      </c>
      <c r="AI39">
        <v>2</v>
      </c>
      <c r="AJ39">
        <v>2</v>
      </c>
      <c r="AK39" t="s">
        <v>3252</v>
      </c>
      <c r="AL39">
        <v>1</v>
      </c>
      <c r="AM39">
        <v>2</v>
      </c>
      <c r="AN39">
        <v>1</v>
      </c>
      <c r="AO39">
        <v>2</v>
      </c>
      <c r="AP39">
        <v>2</v>
      </c>
      <c r="AQ39">
        <v>1</v>
      </c>
      <c r="AR39" t="s">
        <v>3253</v>
      </c>
      <c r="AS39">
        <v>2</v>
      </c>
      <c r="AT39">
        <v>2</v>
      </c>
      <c r="AU39">
        <v>2</v>
      </c>
      <c r="AV39">
        <v>2</v>
      </c>
      <c r="AW39">
        <v>7</v>
      </c>
      <c r="AX39">
        <v>3</v>
      </c>
      <c r="AY39">
        <v>2</v>
      </c>
      <c r="BE39">
        <v>1</v>
      </c>
      <c r="BF39">
        <v>1</v>
      </c>
      <c r="BG39">
        <v>1</v>
      </c>
      <c r="BH39">
        <v>1</v>
      </c>
      <c r="BI39">
        <v>1</v>
      </c>
      <c r="BJ39">
        <v>0</v>
      </c>
      <c r="BM39">
        <v>1</v>
      </c>
      <c r="BN39">
        <v>1</v>
      </c>
      <c r="BO39">
        <v>3</v>
      </c>
      <c r="BP39">
        <v>1</v>
      </c>
      <c r="BQ39">
        <v>30.5</v>
      </c>
      <c r="BR39">
        <v>1</v>
      </c>
      <c r="BS39">
        <v>1</v>
      </c>
      <c r="BT39">
        <v>2</v>
      </c>
      <c r="BU39">
        <v>2</v>
      </c>
      <c r="BV39">
        <v>0</v>
      </c>
      <c r="BW39">
        <v>2</v>
      </c>
      <c r="BX39">
        <v>0</v>
      </c>
      <c r="BY39">
        <v>2</v>
      </c>
      <c r="BZ39">
        <v>0</v>
      </c>
      <c r="CA39">
        <v>2</v>
      </c>
      <c r="CB39">
        <v>0</v>
      </c>
      <c r="CC39">
        <v>2</v>
      </c>
      <c r="CD39">
        <v>0</v>
      </c>
      <c r="CE39">
        <v>2</v>
      </c>
      <c r="CF39">
        <v>0</v>
      </c>
      <c r="CG39">
        <v>2</v>
      </c>
      <c r="CH39">
        <v>2</v>
      </c>
      <c r="CI39">
        <v>2</v>
      </c>
      <c r="CJ39">
        <v>1</v>
      </c>
      <c r="CK39">
        <v>2</v>
      </c>
      <c r="CL39">
        <v>7</v>
      </c>
      <c r="CM39">
        <v>1</v>
      </c>
      <c r="CR39">
        <v>2</v>
      </c>
      <c r="CS39">
        <v>-98</v>
      </c>
      <c r="CT39">
        <v>1</v>
      </c>
      <c r="CU39">
        <v>2</v>
      </c>
      <c r="CV39" t="s">
        <v>1064</v>
      </c>
      <c r="CW39">
        <v>687</v>
      </c>
      <c r="CX39">
        <v>11.45</v>
      </c>
      <c r="CY39">
        <v>2</v>
      </c>
      <c r="CZ39">
        <v>1</v>
      </c>
      <c r="DA39" t="s">
        <v>3254</v>
      </c>
      <c r="DC39">
        <v>1</v>
      </c>
      <c r="DD39">
        <v>1</v>
      </c>
      <c r="DE39">
        <v>27</v>
      </c>
      <c r="DN39" t="s">
        <v>3177</v>
      </c>
      <c r="DO39" t="s">
        <v>3177</v>
      </c>
      <c r="DP39" t="s">
        <v>3178</v>
      </c>
      <c r="DQ39" t="s">
        <v>202</v>
      </c>
      <c r="DR39" t="s">
        <v>202</v>
      </c>
      <c r="DT39">
        <v>1</v>
      </c>
      <c r="DV39">
        <v>1</v>
      </c>
      <c r="DW39">
        <v>0</v>
      </c>
      <c r="DX39">
        <v>2</v>
      </c>
      <c r="DY39">
        <v>1</v>
      </c>
      <c r="DZ39">
        <v>1</v>
      </c>
      <c r="EA39">
        <v>12</v>
      </c>
      <c r="EB39">
        <f>IF(EA39&gt;=30,1,IF(EA39&gt;=20,2,IF(EA39&gt;=15,3,IF(EA39&gt;=10,4,IF(EA39&gt;=5,5,IF(EA39&gt;0,6,0))))))</f>
        <v>4</v>
      </c>
      <c r="EC39">
        <v>1</v>
      </c>
      <c r="ED39">
        <v>11</v>
      </c>
      <c r="EL39">
        <v>4</v>
      </c>
      <c r="EM39">
        <v>-97</v>
      </c>
      <c r="EN39">
        <v>1</v>
      </c>
      <c r="EO39">
        <v>1</v>
      </c>
      <c r="EP39">
        <v>1</v>
      </c>
      <c r="EQ39">
        <v>1</v>
      </c>
      <c r="ER39">
        <v>1</v>
      </c>
      <c r="EZ39">
        <v>-97</v>
      </c>
      <c r="FA39">
        <v>-97</v>
      </c>
      <c r="FD39">
        <v>-97</v>
      </c>
      <c r="FG39">
        <v>0</v>
      </c>
      <c r="FH39" t="s">
        <v>3179</v>
      </c>
      <c r="FI39">
        <v>1</v>
      </c>
      <c r="FJ39" t="s">
        <v>204</v>
      </c>
      <c r="FK39">
        <v>0.91666669999999995</v>
      </c>
      <c r="FL39">
        <v>11</v>
      </c>
      <c r="FM39">
        <v>11</v>
      </c>
      <c r="FN39">
        <v>12</v>
      </c>
      <c r="FO39" t="s">
        <v>2233</v>
      </c>
      <c r="FQ39" t="s">
        <v>3180</v>
      </c>
      <c r="FR39" t="s">
        <v>3196</v>
      </c>
      <c r="FS39">
        <v>1</v>
      </c>
      <c r="FT39">
        <v>1</v>
      </c>
      <c r="FU39" t="s">
        <v>2221</v>
      </c>
      <c r="FV39" t="s">
        <v>3182</v>
      </c>
      <c r="FW39">
        <v>1</v>
      </c>
      <c r="FX39">
        <v>0</v>
      </c>
      <c r="FY39">
        <v>1</v>
      </c>
      <c r="FZ39">
        <v>0</v>
      </c>
      <c r="GA39">
        <v>6214</v>
      </c>
      <c r="GB39">
        <v>28</v>
      </c>
      <c r="GC39">
        <v>221.92857140000001</v>
      </c>
      <c r="GD39" t="s">
        <v>2401</v>
      </c>
      <c r="GE39">
        <v>1</v>
      </c>
      <c r="HG39" t="s">
        <v>202</v>
      </c>
      <c r="HI39">
        <v>1</v>
      </c>
      <c r="HJ39">
        <v>1</v>
      </c>
    </row>
    <row r="40" spans="1:218" x14ac:dyDescent="0.3">
      <c r="A40">
        <v>533</v>
      </c>
      <c r="B40" t="s">
        <v>3183</v>
      </c>
      <c r="C40" t="s">
        <v>4015</v>
      </c>
      <c r="D40" t="s">
        <v>212</v>
      </c>
      <c r="E40">
        <v>1</v>
      </c>
      <c r="F40" t="s">
        <v>202</v>
      </c>
      <c r="H40">
        <v>1</v>
      </c>
      <c r="M40">
        <v>1</v>
      </c>
      <c r="N40">
        <v>1</v>
      </c>
      <c r="U40">
        <v>1</v>
      </c>
      <c r="W40">
        <v>1</v>
      </c>
      <c r="X40" t="s">
        <v>3174</v>
      </c>
      <c r="Y40">
        <v>1</v>
      </c>
      <c r="Z40">
        <v>1</v>
      </c>
      <c r="AA40">
        <v>5</v>
      </c>
      <c r="AD40" t="s">
        <v>202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 t="s">
        <v>4016</v>
      </c>
      <c r="AL40">
        <v>1</v>
      </c>
      <c r="AM40">
        <v>2</v>
      </c>
      <c r="AN40">
        <v>1</v>
      </c>
      <c r="AO40">
        <v>2</v>
      </c>
      <c r="AP40">
        <v>2</v>
      </c>
      <c r="AQ40">
        <v>2</v>
      </c>
      <c r="AR40" t="s">
        <v>4017</v>
      </c>
      <c r="AS40">
        <v>1</v>
      </c>
      <c r="AT40">
        <v>1</v>
      </c>
      <c r="AU40">
        <v>1</v>
      </c>
      <c r="AV40">
        <v>1</v>
      </c>
      <c r="AW40">
        <v>7</v>
      </c>
      <c r="AX40">
        <v>5</v>
      </c>
      <c r="AY40">
        <v>4</v>
      </c>
      <c r="BE40">
        <v>1</v>
      </c>
      <c r="BF40">
        <v>1</v>
      </c>
      <c r="BG40">
        <v>1</v>
      </c>
      <c r="BH40">
        <v>1</v>
      </c>
      <c r="BI40">
        <v>1</v>
      </c>
      <c r="BJ40">
        <v>0</v>
      </c>
      <c r="BM40">
        <v>1</v>
      </c>
      <c r="BN40">
        <v>1</v>
      </c>
      <c r="BO40">
        <v>3</v>
      </c>
      <c r="BP40">
        <v>1</v>
      </c>
      <c r="BQ40">
        <v>6</v>
      </c>
      <c r="BR40">
        <v>1</v>
      </c>
      <c r="BS40">
        <v>1</v>
      </c>
      <c r="BT40">
        <v>4</v>
      </c>
      <c r="BU40">
        <v>4</v>
      </c>
      <c r="BV40">
        <v>1</v>
      </c>
      <c r="BW40">
        <v>4</v>
      </c>
      <c r="BX40">
        <v>1</v>
      </c>
      <c r="BY40">
        <v>4</v>
      </c>
      <c r="BZ40">
        <v>0</v>
      </c>
      <c r="CA40">
        <v>4</v>
      </c>
      <c r="CB40">
        <v>1</v>
      </c>
      <c r="CC40">
        <v>4</v>
      </c>
      <c r="CD40">
        <v>1</v>
      </c>
      <c r="CE40">
        <v>4</v>
      </c>
      <c r="CF40">
        <v>0</v>
      </c>
      <c r="CG40">
        <v>4</v>
      </c>
      <c r="CH40">
        <v>0</v>
      </c>
      <c r="CI40">
        <v>4</v>
      </c>
      <c r="CJ40">
        <v>2</v>
      </c>
      <c r="CK40">
        <v>2</v>
      </c>
      <c r="CL40">
        <v>5</v>
      </c>
      <c r="CM40">
        <v>6</v>
      </c>
      <c r="CS40">
        <v>5</v>
      </c>
      <c r="CT40">
        <v>1</v>
      </c>
      <c r="CU40">
        <v>1</v>
      </c>
      <c r="CV40" t="s">
        <v>1644</v>
      </c>
      <c r="CW40">
        <v>877</v>
      </c>
      <c r="CX40">
        <v>14.62</v>
      </c>
      <c r="CY40">
        <v>2</v>
      </c>
      <c r="CZ40">
        <v>1</v>
      </c>
      <c r="DA40" t="s">
        <v>619</v>
      </c>
      <c r="DC40">
        <v>1</v>
      </c>
      <c r="DD40">
        <v>1</v>
      </c>
      <c r="DE40">
        <v>4</v>
      </c>
      <c r="DN40" t="s">
        <v>3912</v>
      </c>
      <c r="DO40" t="s">
        <v>3912</v>
      </c>
      <c r="DP40" t="s">
        <v>3178</v>
      </c>
      <c r="DQ40" t="s">
        <v>202</v>
      </c>
      <c r="DR40" t="s">
        <v>202</v>
      </c>
      <c r="DT40">
        <v>1</v>
      </c>
      <c r="DV40">
        <v>1</v>
      </c>
      <c r="DW40">
        <v>0</v>
      </c>
      <c r="DX40">
        <v>5</v>
      </c>
      <c r="DY40">
        <v>1</v>
      </c>
      <c r="DZ40">
        <v>-97</v>
      </c>
      <c r="EB40">
        <v>4</v>
      </c>
      <c r="EC40">
        <v>2</v>
      </c>
      <c r="EE40">
        <v>15</v>
      </c>
      <c r="EL40">
        <v>3</v>
      </c>
      <c r="EM40">
        <v>2</v>
      </c>
      <c r="EN40">
        <v>1</v>
      </c>
      <c r="EO40">
        <v>1</v>
      </c>
      <c r="EP40">
        <v>1</v>
      </c>
      <c r="EQ40">
        <v>1</v>
      </c>
      <c r="ER40">
        <v>1</v>
      </c>
      <c r="EZ40">
        <v>1</v>
      </c>
      <c r="FA40">
        <v>2</v>
      </c>
      <c r="FB40">
        <v>1</v>
      </c>
      <c r="FC40">
        <v>12</v>
      </c>
      <c r="FD40">
        <v>9</v>
      </c>
      <c r="FG40">
        <v>0</v>
      </c>
      <c r="FH40" t="s">
        <v>3179</v>
      </c>
      <c r="FI40">
        <v>1</v>
      </c>
      <c r="FJ40" t="s">
        <v>204</v>
      </c>
      <c r="FK40">
        <v>15</v>
      </c>
      <c r="FL40">
        <v>12</v>
      </c>
      <c r="FM40">
        <v>12</v>
      </c>
      <c r="FN40">
        <v>12.5</v>
      </c>
      <c r="FO40" t="s">
        <v>2220</v>
      </c>
      <c r="FP40">
        <v>1.5</v>
      </c>
      <c r="FQ40" t="s">
        <v>3180</v>
      </c>
      <c r="FR40" t="s">
        <v>3196</v>
      </c>
      <c r="FS40">
        <v>1</v>
      </c>
      <c r="FT40">
        <v>1</v>
      </c>
      <c r="FU40" t="s">
        <v>2221</v>
      </c>
      <c r="FV40" t="s">
        <v>3182</v>
      </c>
      <c r="FW40">
        <v>0</v>
      </c>
      <c r="FX40">
        <v>1</v>
      </c>
      <c r="FY40">
        <v>0</v>
      </c>
      <c r="FZ40">
        <v>0</v>
      </c>
      <c r="GA40">
        <v>37408</v>
      </c>
      <c r="GB40">
        <v>127</v>
      </c>
      <c r="GC40">
        <v>294.55118110000001</v>
      </c>
      <c r="GD40" t="s">
        <v>2401</v>
      </c>
      <c r="GE40">
        <v>1</v>
      </c>
      <c r="HG40" t="s">
        <v>202</v>
      </c>
      <c r="HJ40">
        <v>0</v>
      </c>
    </row>
    <row r="41" spans="1:218" x14ac:dyDescent="0.3">
      <c r="A41">
        <v>591</v>
      </c>
      <c r="B41" t="s">
        <v>3225</v>
      </c>
      <c r="C41" t="s">
        <v>4095</v>
      </c>
      <c r="D41" t="s">
        <v>212</v>
      </c>
      <c r="E41">
        <v>1</v>
      </c>
      <c r="F41" t="s">
        <v>202</v>
      </c>
      <c r="H41">
        <v>1</v>
      </c>
      <c r="M41">
        <v>1</v>
      </c>
      <c r="N41">
        <v>1</v>
      </c>
      <c r="U41">
        <v>1</v>
      </c>
      <c r="W41">
        <v>1</v>
      </c>
      <c r="X41" t="s">
        <v>3174</v>
      </c>
      <c r="Y41">
        <v>1</v>
      </c>
      <c r="Z41">
        <v>1</v>
      </c>
      <c r="AA41">
        <v>1</v>
      </c>
      <c r="AD41" t="s">
        <v>202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2</v>
      </c>
      <c r="AK41" t="s">
        <v>4096</v>
      </c>
      <c r="AL41">
        <v>1</v>
      </c>
      <c r="AM41">
        <v>1</v>
      </c>
      <c r="AN41">
        <v>2</v>
      </c>
      <c r="AO41">
        <v>2</v>
      </c>
      <c r="AP41">
        <v>1</v>
      </c>
      <c r="AQ41">
        <v>2</v>
      </c>
      <c r="AR41" t="s">
        <v>4097</v>
      </c>
      <c r="AS41">
        <v>1</v>
      </c>
      <c r="AT41">
        <v>1</v>
      </c>
      <c r="AU41">
        <v>1</v>
      </c>
      <c r="AV41">
        <v>1</v>
      </c>
      <c r="AW41">
        <v>7</v>
      </c>
      <c r="AX41">
        <v>7</v>
      </c>
      <c r="AY41">
        <v>3</v>
      </c>
      <c r="AZ41">
        <v>2</v>
      </c>
      <c r="BA41">
        <v>5</v>
      </c>
      <c r="BB41">
        <v>1</v>
      </c>
      <c r="BC41">
        <v>4</v>
      </c>
      <c r="BD41">
        <v>6</v>
      </c>
      <c r="BE41">
        <v>1</v>
      </c>
      <c r="BF41">
        <v>1</v>
      </c>
      <c r="BG41">
        <v>1</v>
      </c>
      <c r="BH41">
        <v>1</v>
      </c>
      <c r="BI41">
        <v>1</v>
      </c>
      <c r="BJ41">
        <v>0</v>
      </c>
      <c r="BM41">
        <v>1</v>
      </c>
      <c r="BN41">
        <v>1</v>
      </c>
      <c r="BO41">
        <v>3</v>
      </c>
      <c r="BP41">
        <v>1</v>
      </c>
      <c r="BQ41">
        <v>18</v>
      </c>
      <c r="BR41">
        <v>1</v>
      </c>
      <c r="BS41">
        <v>1</v>
      </c>
      <c r="BT41">
        <v>4</v>
      </c>
      <c r="BV41">
        <v>1</v>
      </c>
      <c r="BX41">
        <v>1</v>
      </c>
      <c r="BZ41">
        <v>0</v>
      </c>
      <c r="CB41">
        <v>1</v>
      </c>
      <c r="CD41">
        <v>1</v>
      </c>
      <c r="CJ41">
        <v>1</v>
      </c>
      <c r="CK41">
        <v>1</v>
      </c>
      <c r="CL41">
        <v>5</v>
      </c>
      <c r="CM41">
        <v>6</v>
      </c>
      <c r="CS41">
        <v>6</v>
      </c>
      <c r="CT41">
        <v>1</v>
      </c>
      <c r="CU41">
        <v>1</v>
      </c>
      <c r="CV41" t="s">
        <v>4098</v>
      </c>
      <c r="CW41">
        <v>764</v>
      </c>
      <c r="CX41">
        <v>12.73</v>
      </c>
      <c r="CY41">
        <v>2</v>
      </c>
      <c r="CZ41">
        <v>1</v>
      </c>
      <c r="DA41" t="s">
        <v>3729</v>
      </c>
      <c r="DC41">
        <v>1</v>
      </c>
      <c r="DD41">
        <v>1</v>
      </c>
      <c r="DE41">
        <v>3</v>
      </c>
      <c r="DN41" t="s">
        <v>3912</v>
      </c>
      <c r="DO41" t="s">
        <v>3912</v>
      </c>
      <c r="DP41" t="s">
        <v>3178</v>
      </c>
      <c r="DQ41" t="s">
        <v>202</v>
      </c>
      <c r="DR41" t="s">
        <v>202</v>
      </c>
      <c r="DT41">
        <v>1</v>
      </c>
      <c r="DV41">
        <v>1</v>
      </c>
      <c r="DW41">
        <v>0</v>
      </c>
      <c r="DX41">
        <v>1</v>
      </c>
      <c r="DY41">
        <v>1</v>
      </c>
      <c r="DZ41">
        <v>1</v>
      </c>
      <c r="EA41">
        <v>10</v>
      </c>
      <c r="EB41">
        <f>IF(EA41&gt;=30,1,IF(EA41&gt;=20,2,IF(EA41&gt;=15,3,IF(EA41&gt;=10,4,IF(EA41&gt;=5,5,IF(EA41&gt;0,6,0))))))</f>
        <v>4</v>
      </c>
      <c r="EC41">
        <v>2</v>
      </c>
      <c r="EE41">
        <v>8</v>
      </c>
      <c r="EL41">
        <v>1</v>
      </c>
      <c r="EM41">
        <v>3</v>
      </c>
      <c r="EN41">
        <v>2</v>
      </c>
      <c r="EO41">
        <v>3</v>
      </c>
      <c r="EP41">
        <v>1</v>
      </c>
      <c r="EQ41">
        <v>1</v>
      </c>
      <c r="ER41">
        <v>1</v>
      </c>
      <c r="EZ41">
        <v>1</v>
      </c>
      <c r="FA41">
        <v>2</v>
      </c>
      <c r="FB41">
        <v>1</v>
      </c>
      <c r="FC41">
        <v>1</v>
      </c>
      <c r="FD41">
        <v>9</v>
      </c>
      <c r="FG41">
        <v>0</v>
      </c>
      <c r="FH41" t="s">
        <v>3179</v>
      </c>
      <c r="FI41">
        <v>1</v>
      </c>
      <c r="FJ41" t="s">
        <v>204</v>
      </c>
      <c r="FK41">
        <v>8</v>
      </c>
      <c r="FL41">
        <v>12</v>
      </c>
      <c r="FM41">
        <v>12</v>
      </c>
      <c r="FN41">
        <v>10</v>
      </c>
      <c r="FO41" t="s">
        <v>2206</v>
      </c>
      <c r="FP41">
        <v>3.5</v>
      </c>
      <c r="FQ41" t="s">
        <v>3287</v>
      </c>
      <c r="FR41" t="s">
        <v>3181</v>
      </c>
      <c r="FS41">
        <v>1</v>
      </c>
      <c r="FT41">
        <v>1</v>
      </c>
      <c r="FU41" t="s">
        <v>2221</v>
      </c>
      <c r="FV41" t="s">
        <v>3182</v>
      </c>
      <c r="FW41">
        <v>0</v>
      </c>
      <c r="FX41">
        <v>1</v>
      </c>
      <c r="FY41">
        <v>0</v>
      </c>
      <c r="FZ41">
        <v>0</v>
      </c>
      <c r="GA41">
        <v>39021</v>
      </c>
      <c r="GB41">
        <v>133</v>
      </c>
      <c r="GC41">
        <v>293.3909774</v>
      </c>
      <c r="GD41" t="s">
        <v>2401</v>
      </c>
      <c r="GE41">
        <v>1</v>
      </c>
      <c r="HG41" t="s">
        <v>202</v>
      </c>
      <c r="HJ41">
        <v>0</v>
      </c>
    </row>
    <row r="42" spans="1:218" x14ac:dyDescent="0.3">
      <c r="A42">
        <v>44</v>
      </c>
      <c r="B42" t="s">
        <v>3264</v>
      </c>
      <c r="C42" t="s">
        <v>3265</v>
      </c>
      <c r="D42" t="s">
        <v>194</v>
      </c>
      <c r="E42">
        <v>1</v>
      </c>
      <c r="F42" t="s">
        <v>202</v>
      </c>
      <c r="H42">
        <v>1</v>
      </c>
      <c r="M42">
        <v>1</v>
      </c>
      <c r="N42">
        <v>1</v>
      </c>
      <c r="U42">
        <v>1</v>
      </c>
      <c r="W42">
        <v>1</v>
      </c>
      <c r="X42" t="s">
        <v>3174</v>
      </c>
      <c r="Y42">
        <v>1</v>
      </c>
      <c r="Z42">
        <v>1</v>
      </c>
      <c r="AA42">
        <v>2</v>
      </c>
      <c r="AD42" t="s">
        <v>202</v>
      </c>
      <c r="AE42">
        <v>1</v>
      </c>
      <c r="AF42">
        <v>2</v>
      </c>
      <c r="AG42">
        <v>1</v>
      </c>
      <c r="AH42">
        <v>2</v>
      </c>
      <c r="AI42">
        <v>2</v>
      </c>
      <c r="AJ42">
        <v>2</v>
      </c>
      <c r="AK42" t="s">
        <v>3266</v>
      </c>
      <c r="AL42">
        <v>1</v>
      </c>
      <c r="AM42">
        <v>2</v>
      </c>
      <c r="AN42">
        <v>1</v>
      </c>
      <c r="AO42">
        <v>2</v>
      </c>
      <c r="AP42">
        <v>2</v>
      </c>
      <c r="AQ42">
        <v>1</v>
      </c>
      <c r="AR42" t="s">
        <v>3267</v>
      </c>
      <c r="AS42">
        <v>1</v>
      </c>
      <c r="AT42">
        <v>1</v>
      </c>
      <c r="AU42">
        <v>1</v>
      </c>
      <c r="AV42">
        <v>1</v>
      </c>
      <c r="AW42">
        <v>5</v>
      </c>
      <c r="AX42">
        <v>2</v>
      </c>
      <c r="AY42">
        <v>5</v>
      </c>
      <c r="BE42">
        <v>1</v>
      </c>
      <c r="BF42">
        <v>1</v>
      </c>
      <c r="BG42">
        <v>1</v>
      </c>
      <c r="BH42">
        <v>1</v>
      </c>
      <c r="BI42">
        <v>1</v>
      </c>
      <c r="BJ42">
        <v>0</v>
      </c>
      <c r="BM42">
        <v>1</v>
      </c>
      <c r="BN42">
        <v>1</v>
      </c>
      <c r="BO42">
        <v>3</v>
      </c>
      <c r="BP42">
        <v>1</v>
      </c>
      <c r="BQ42">
        <v>11</v>
      </c>
      <c r="BR42">
        <v>6</v>
      </c>
      <c r="BS42">
        <v>1</v>
      </c>
      <c r="BT42">
        <v>2</v>
      </c>
      <c r="BV42">
        <v>0</v>
      </c>
      <c r="BX42">
        <v>0</v>
      </c>
      <c r="BZ42">
        <v>0</v>
      </c>
      <c r="CB42">
        <v>0</v>
      </c>
      <c r="CD42">
        <v>2</v>
      </c>
      <c r="CJ42">
        <v>1</v>
      </c>
      <c r="CK42">
        <v>2</v>
      </c>
      <c r="CL42">
        <v>6</v>
      </c>
      <c r="CM42">
        <v>1</v>
      </c>
      <c r="CR42">
        <v>2</v>
      </c>
      <c r="CS42">
        <v>10</v>
      </c>
      <c r="CT42">
        <v>1</v>
      </c>
      <c r="CU42">
        <v>2</v>
      </c>
      <c r="CV42" t="s">
        <v>642</v>
      </c>
      <c r="CW42">
        <v>696</v>
      </c>
      <c r="CX42">
        <v>11.6</v>
      </c>
      <c r="CY42">
        <v>2</v>
      </c>
      <c r="CZ42">
        <v>1</v>
      </c>
      <c r="DA42" t="s">
        <v>553</v>
      </c>
      <c r="DC42">
        <v>1</v>
      </c>
      <c r="DD42">
        <v>1</v>
      </c>
      <c r="DE42">
        <v>16</v>
      </c>
      <c r="DN42" t="s">
        <v>3177</v>
      </c>
      <c r="DO42" t="s">
        <v>3177</v>
      </c>
      <c r="DP42" t="s">
        <v>3178</v>
      </c>
      <c r="DQ42" t="s">
        <v>202</v>
      </c>
      <c r="DR42" t="s">
        <v>202</v>
      </c>
      <c r="DT42">
        <v>1</v>
      </c>
      <c r="DV42">
        <v>1</v>
      </c>
      <c r="DW42">
        <v>0</v>
      </c>
      <c r="DX42">
        <v>2</v>
      </c>
      <c r="DY42">
        <v>1</v>
      </c>
      <c r="DZ42">
        <v>1</v>
      </c>
      <c r="EA42">
        <v>10</v>
      </c>
      <c r="EB42">
        <f>IF(EA42&gt;=30,1,IF(EA42&gt;=20,2,IF(EA42&gt;=15,3,IF(EA42&gt;=10,4,IF(EA42&gt;=5,5,IF(EA42&gt;0,6,0))))))</f>
        <v>4</v>
      </c>
      <c r="EC42">
        <v>2</v>
      </c>
      <c r="EE42">
        <v>6</v>
      </c>
      <c r="EL42">
        <v>2</v>
      </c>
      <c r="EM42">
        <v>2</v>
      </c>
      <c r="EN42">
        <v>1</v>
      </c>
      <c r="EO42">
        <v>1</v>
      </c>
      <c r="EP42">
        <v>1</v>
      </c>
      <c r="EQ42">
        <v>1</v>
      </c>
      <c r="ER42">
        <v>2</v>
      </c>
      <c r="ES42">
        <v>1</v>
      </c>
      <c r="ET42">
        <v>5</v>
      </c>
      <c r="EU42">
        <f>IF(ET42&gt;=30,1,IF(ET42&gt;=20,2,IF(ET42&gt;=15,3,IF(ET42&gt;=10,4,IF(ET42&gt;=5,5,IF(ET42&gt;0,6,0))))))</f>
        <v>5</v>
      </c>
      <c r="EV42">
        <v>1</v>
      </c>
      <c r="EW42">
        <v>1</v>
      </c>
      <c r="EY42">
        <v>2</v>
      </c>
      <c r="EZ42">
        <v>1</v>
      </c>
      <c r="FA42">
        <v>2</v>
      </c>
      <c r="FB42">
        <v>1</v>
      </c>
      <c r="FC42">
        <v>4</v>
      </c>
      <c r="FD42">
        <v>1</v>
      </c>
      <c r="FG42">
        <v>0</v>
      </c>
      <c r="FH42" t="s">
        <v>3179</v>
      </c>
      <c r="FI42">
        <v>1</v>
      </c>
      <c r="FJ42" t="s">
        <v>204</v>
      </c>
      <c r="FK42">
        <v>6</v>
      </c>
      <c r="FL42">
        <v>12</v>
      </c>
      <c r="FM42">
        <v>12</v>
      </c>
      <c r="FN42">
        <v>10</v>
      </c>
      <c r="FO42" t="s">
        <v>2212</v>
      </c>
      <c r="FP42">
        <v>1.5</v>
      </c>
      <c r="FQ42" t="s">
        <v>3180</v>
      </c>
      <c r="FR42" t="s">
        <v>3196</v>
      </c>
      <c r="FS42">
        <v>1</v>
      </c>
      <c r="FT42">
        <v>1</v>
      </c>
      <c r="FU42" t="s">
        <v>2213</v>
      </c>
      <c r="FV42" t="s">
        <v>3182</v>
      </c>
      <c r="FW42">
        <v>0</v>
      </c>
      <c r="FX42">
        <v>1</v>
      </c>
      <c r="FY42">
        <v>0</v>
      </c>
      <c r="FZ42">
        <v>0</v>
      </c>
      <c r="GA42">
        <v>14027</v>
      </c>
      <c r="GB42">
        <v>56</v>
      </c>
      <c r="GC42">
        <v>250.48214290000001</v>
      </c>
      <c r="GD42" t="s">
        <v>2401</v>
      </c>
      <c r="GE42">
        <v>1</v>
      </c>
      <c r="HG42" t="s">
        <v>202</v>
      </c>
      <c r="HJ42">
        <v>0</v>
      </c>
    </row>
    <row r="43" spans="1:218" x14ac:dyDescent="0.3">
      <c r="A43">
        <v>652</v>
      </c>
      <c r="B43" t="s">
        <v>3190</v>
      </c>
      <c r="C43" t="s">
        <v>4184</v>
      </c>
      <c r="D43" t="s">
        <v>265</v>
      </c>
      <c r="E43">
        <v>1</v>
      </c>
      <c r="F43" t="s">
        <v>202</v>
      </c>
      <c r="H43">
        <v>1</v>
      </c>
      <c r="M43">
        <v>1</v>
      </c>
      <c r="N43">
        <v>1</v>
      </c>
      <c r="U43">
        <v>1</v>
      </c>
      <c r="W43">
        <v>1</v>
      </c>
      <c r="X43" t="s">
        <v>3174</v>
      </c>
      <c r="Y43">
        <v>1</v>
      </c>
      <c r="Z43">
        <v>1</v>
      </c>
      <c r="AA43">
        <v>1</v>
      </c>
      <c r="AD43" t="s">
        <v>202</v>
      </c>
      <c r="AE43">
        <v>1</v>
      </c>
      <c r="AF43">
        <v>2</v>
      </c>
      <c r="AG43">
        <v>1</v>
      </c>
      <c r="AH43">
        <v>2</v>
      </c>
      <c r="AI43">
        <v>2</v>
      </c>
      <c r="AJ43">
        <v>2</v>
      </c>
      <c r="AK43" t="s">
        <v>4185</v>
      </c>
      <c r="AL43">
        <v>1</v>
      </c>
      <c r="AM43">
        <v>1</v>
      </c>
      <c r="AN43">
        <v>2</v>
      </c>
      <c r="AO43">
        <v>2</v>
      </c>
      <c r="AP43">
        <v>2</v>
      </c>
      <c r="AQ43">
        <v>2</v>
      </c>
      <c r="AR43" t="s">
        <v>4186</v>
      </c>
      <c r="AS43">
        <v>2</v>
      </c>
      <c r="AT43">
        <v>1</v>
      </c>
      <c r="AU43">
        <v>2</v>
      </c>
      <c r="AV43">
        <v>2</v>
      </c>
      <c r="AW43">
        <v>7</v>
      </c>
      <c r="AX43">
        <v>7</v>
      </c>
      <c r="AY43">
        <v>2</v>
      </c>
      <c r="BE43">
        <v>1</v>
      </c>
      <c r="BF43">
        <v>1</v>
      </c>
      <c r="BG43">
        <v>1</v>
      </c>
      <c r="BH43">
        <v>1</v>
      </c>
      <c r="BI43">
        <v>1</v>
      </c>
      <c r="BJ43">
        <v>0</v>
      </c>
      <c r="BM43">
        <v>1</v>
      </c>
      <c r="BN43">
        <v>1</v>
      </c>
      <c r="BO43">
        <v>3</v>
      </c>
      <c r="BP43">
        <v>1</v>
      </c>
      <c r="BQ43">
        <v>25</v>
      </c>
      <c r="BR43">
        <v>3</v>
      </c>
      <c r="BS43">
        <v>1</v>
      </c>
      <c r="BT43">
        <v>4</v>
      </c>
      <c r="BV43">
        <v>0</v>
      </c>
      <c r="BX43">
        <v>1</v>
      </c>
      <c r="BZ43">
        <v>0</v>
      </c>
      <c r="CB43">
        <v>0</v>
      </c>
      <c r="CD43">
        <v>2</v>
      </c>
      <c r="CF43">
        <v>1</v>
      </c>
      <c r="CJ43">
        <v>1</v>
      </c>
      <c r="CK43">
        <v>1</v>
      </c>
      <c r="CL43">
        <v>5</v>
      </c>
      <c r="CM43">
        <v>2</v>
      </c>
      <c r="CR43">
        <v>2</v>
      </c>
      <c r="CS43">
        <v>-98</v>
      </c>
      <c r="CT43">
        <v>1</v>
      </c>
      <c r="CU43">
        <v>2</v>
      </c>
      <c r="CV43" t="s">
        <v>229</v>
      </c>
      <c r="CW43">
        <v>623</v>
      </c>
      <c r="CX43">
        <v>10.38</v>
      </c>
      <c r="CY43">
        <v>2</v>
      </c>
      <c r="CZ43">
        <v>1</v>
      </c>
      <c r="DA43" t="s">
        <v>473</v>
      </c>
      <c r="DC43">
        <v>1</v>
      </c>
      <c r="DD43">
        <v>1</v>
      </c>
      <c r="DE43">
        <v>29</v>
      </c>
      <c r="DN43" t="s">
        <v>4107</v>
      </c>
      <c r="DO43" t="s">
        <v>4107</v>
      </c>
      <c r="DP43" t="s">
        <v>3178</v>
      </c>
      <c r="DQ43" t="s">
        <v>202</v>
      </c>
      <c r="DR43" t="s">
        <v>202</v>
      </c>
      <c r="DT43">
        <v>1</v>
      </c>
      <c r="DV43">
        <v>1</v>
      </c>
      <c r="DW43">
        <v>0</v>
      </c>
      <c r="DX43">
        <v>1</v>
      </c>
      <c r="DY43">
        <v>1</v>
      </c>
      <c r="DZ43">
        <v>1</v>
      </c>
      <c r="EA43">
        <v>20</v>
      </c>
      <c r="EB43">
        <f>IF(EA43&gt;=30,1,IF(EA43&gt;=20,2,IF(EA43&gt;=15,3,IF(EA43&gt;=10,4,IF(EA43&gt;=5,5,IF(EA43&gt;0,6,0))))))</f>
        <v>2</v>
      </c>
      <c r="EC43">
        <v>2</v>
      </c>
      <c r="EE43">
        <v>30</v>
      </c>
      <c r="EL43">
        <v>2</v>
      </c>
      <c r="EM43">
        <v>2</v>
      </c>
      <c r="EN43">
        <v>1</v>
      </c>
      <c r="EO43">
        <v>2</v>
      </c>
      <c r="EP43">
        <v>1</v>
      </c>
      <c r="EQ43">
        <v>1</v>
      </c>
      <c r="ER43">
        <v>1</v>
      </c>
      <c r="EZ43">
        <v>1</v>
      </c>
      <c r="FA43">
        <v>1</v>
      </c>
      <c r="FD43">
        <v>9</v>
      </c>
      <c r="FG43">
        <v>0</v>
      </c>
      <c r="FH43" t="s">
        <v>3179</v>
      </c>
      <c r="FI43">
        <v>1</v>
      </c>
      <c r="FJ43" t="s">
        <v>204</v>
      </c>
      <c r="FK43">
        <v>30</v>
      </c>
      <c r="FL43">
        <v>12</v>
      </c>
      <c r="FM43">
        <v>12</v>
      </c>
      <c r="FN43">
        <v>20</v>
      </c>
      <c r="FO43" t="s">
        <v>2212</v>
      </c>
      <c r="FP43">
        <v>1.5</v>
      </c>
      <c r="FQ43" t="s">
        <v>3180</v>
      </c>
      <c r="FR43" t="s">
        <v>3189</v>
      </c>
      <c r="FS43">
        <v>0</v>
      </c>
      <c r="FT43">
        <v>1</v>
      </c>
      <c r="FU43" t="s">
        <v>2221</v>
      </c>
      <c r="FV43" t="s">
        <v>3182</v>
      </c>
      <c r="FW43">
        <v>0</v>
      </c>
      <c r="FX43">
        <v>1</v>
      </c>
      <c r="FY43">
        <v>0</v>
      </c>
      <c r="FZ43">
        <v>0</v>
      </c>
      <c r="GA43">
        <v>15709</v>
      </c>
      <c r="GB43">
        <v>72</v>
      </c>
      <c r="GC43">
        <v>218.18055559999999</v>
      </c>
      <c r="GD43" t="s">
        <v>2401</v>
      </c>
      <c r="GE43">
        <v>1</v>
      </c>
      <c r="HG43" t="s">
        <v>202</v>
      </c>
      <c r="HJ43">
        <v>0</v>
      </c>
    </row>
    <row r="44" spans="1:218" x14ac:dyDescent="0.3">
      <c r="A44">
        <v>50</v>
      </c>
      <c r="B44" t="s">
        <v>3183</v>
      </c>
      <c r="C44" t="s">
        <v>3272</v>
      </c>
      <c r="D44" t="s">
        <v>212</v>
      </c>
      <c r="E44">
        <v>1</v>
      </c>
      <c r="F44" t="s">
        <v>202</v>
      </c>
      <c r="H44">
        <v>1</v>
      </c>
      <c r="M44">
        <v>1</v>
      </c>
      <c r="N44">
        <v>1</v>
      </c>
      <c r="U44">
        <v>1</v>
      </c>
      <c r="W44">
        <v>1</v>
      </c>
      <c r="X44" t="s">
        <v>3174</v>
      </c>
      <c r="Y44">
        <v>1</v>
      </c>
      <c r="Z44">
        <v>1</v>
      </c>
      <c r="AA44">
        <v>2</v>
      </c>
      <c r="AD44" t="s">
        <v>202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 t="s">
        <v>3273</v>
      </c>
      <c r="AL44">
        <v>1</v>
      </c>
      <c r="AM44">
        <v>2</v>
      </c>
      <c r="AN44">
        <v>2</v>
      </c>
      <c r="AO44">
        <v>2</v>
      </c>
      <c r="AP44">
        <v>2</v>
      </c>
      <c r="AQ44">
        <v>1</v>
      </c>
      <c r="AR44" t="s">
        <v>3274</v>
      </c>
      <c r="AS44">
        <v>2</v>
      </c>
      <c r="AT44">
        <v>1</v>
      </c>
      <c r="AU44">
        <v>1</v>
      </c>
      <c r="AV44">
        <v>2</v>
      </c>
      <c r="AW44">
        <v>7</v>
      </c>
      <c r="AX44">
        <v>2</v>
      </c>
      <c r="AY44">
        <v>3</v>
      </c>
      <c r="BE44">
        <v>1</v>
      </c>
      <c r="BF44">
        <v>2</v>
      </c>
      <c r="BG44">
        <v>1</v>
      </c>
      <c r="BH44">
        <v>2</v>
      </c>
      <c r="BI44">
        <v>1</v>
      </c>
      <c r="BJ44">
        <v>0</v>
      </c>
      <c r="BM44">
        <v>1</v>
      </c>
      <c r="BN44">
        <v>1</v>
      </c>
      <c r="BO44">
        <v>4</v>
      </c>
      <c r="BP44">
        <v>1</v>
      </c>
      <c r="BQ44">
        <v>10</v>
      </c>
      <c r="BR44">
        <v>1</v>
      </c>
      <c r="BS44">
        <v>1</v>
      </c>
      <c r="BT44">
        <v>4</v>
      </c>
      <c r="BV44">
        <v>2</v>
      </c>
      <c r="BX44">
        <v>0</v>
      </c>
      <c r="BZ44">
        <v>0</v>
      </c>
      <c r="CB44">
        <v>1</v>
      </c>
      <c r="CD44">
        <v>1</v>
      </c>
      <c r="CJ44">
        <v>2</v>
      </c>
      <c r="CK44">
        <v>2</v>
      </c>
      <c r="CL44">
        <v>-98</v>
      </c>
      <c r="CM44">
        <v>-97</v>
      </c>
      <c r="CR44">
        <v>-98</v>
      </c>
      <c r="CS44">
        <v>-98</v>
      </c>
      <c r="CT44">
        <v>-98</v>
      </c>
      <c r="CU44">
        <v>1</v>
      </c>
      <c r="CV44" t="s">
        <v>229</v>
      </c>
      <c r="CW44">
        <v>1092</v>
      </c>
      <c r="CX44">
        <v>18.2</v>
      </c>
      <c r="CY44">
        <v>1</v>
      </c>
      <c r="CZ44">
        <v>1</v>
      </c>
      <c r="DA44" t="s">
        <v>729</v>
      </c>
      <c r="DC44">
        <v>1</v>
      </c>
      <c r="DD44">
        <v>1</v>
      </c>
      <c r="DE44">
        <v>4</v>
      </c>
      <c r="DN44" t="s">
        <v>3177</v>
      </c>
      <c r="DO44" t="s">
        <v>3177</v>
      </c>
      <c r="DP44" t="s">
        <v>3178</v>
      </c>
      <c r="DQ44" t="s">
        <v>202</v>
      </c>
      <c r="DR44" t="s">
        <v>202</v>
      </c>
      <c r="DT44">
        <v>1</v>
      </c>
      <c r="DV44">
        <v>1</v>
      </c>
      <c r="DW44">
        <v>0</v>
      </c>
      <c r="DX44">
        <v>2</v>
      </c>
      <c r="DY44">
        <v>1</v>
      </c>
      <c r="DZ44">
        <v>1</v>
      </c>
      <c r="EA44">
        <v>10</v>
      </c>
      <c r="EB44">
        <f>IF(EA44&gt;=30,1,IF(EA44&gt;=20,2,IF(EA44&gt;=15,3,IF(EA44&gt;=10,4,IF(EA44&gt;=5,5,IF(EA44&gt;0,6,0))))))</f>
        <v>4</v>
      </c>
      <c r="EC44">
        <v>1</v>
      </c>
      <c r="ED44">
        <v>10</v>
      </c>
      <c r="EL44">
        <v>4</v>
      </c>
      <c r="EM44">
        <v>1</v>
      </c>
      <c r="EN44">
        <v>1</v>
      </c>
      <c r="EO44">
        <v>1</v>
      </c>
      <c r="EP44">
        <v>1</v>
      </c>
      <c r="EQ44">
        <v>1</v>
      </c>
      <c r="ER44">
        <v>2</v>
      </c>
      <c r="ES44">
        <v>1</v>
      </c>
      <c r="ET44">
        <v>3</v>
      </c>
      <c r="EU44">
        <f>IF(ET44&gt;=30,1,IF(ET44&gt;=20,2,IF(ET44&gt;=15,3,IF(ET44&gt;=10,4,IF(ET44&gt;=5,5,IF(ET44&gt;0,6,0))))))</f>
        <v>6</v>
      </c>
      <c r="EV44">
        <v>7</v>
      </c>
      <c r="EW44">
        <v>2</v>
      </c>
      <c r="EX44">
        <v>2</v>
      </c>
      <c r="EY44">
        <v>2</v>
      </c>
      <c r="EZ44">
        <v>1</v>
      </c>
      <c r="FA44">
        <v>1</v>
      </c>
      <c r="FD44">
        <v>1</v>
      </c>
      <c r="FG44">
        <v>0</v>
      </c>
      <c r="FH44" t="s">
        <v>3179</v>
      </c>
      <c r="FI44">
        <v>1</v>
      </c>
      <c r="FJ44" t="s">
        <v>204</v>
      </c>
      <c r="FK44">
        <v>0.83333330000000005</v>
      </c>
      <c r="FL44">
        <v>10</v>
      </c>
      <c r="FM44">
        <v>10</v>
      </c>
      <c r="FN44">
        <v>10</v>
      </c>
      <c r="FO44" t="s">
        <v>2233</v>
      </c>
      <c r="FP44">
        <v>0.5</v>
      </c>
      <c r="FQ44" t="s">
        <v>3180</v>
      </c>
      <c r="FR44" t="s">
        <v>3196</v>
      </c>
      <c r="FS44">
        <v>1</v>
      </c>
      <c r="FT44">
        <v>1</v>
      </c>
      <c r="FU44" t="s">
        <v>2213</v>
      </c>
      <c r="FV44" t="s">
        <v>3182</v>
      </c>
      <c r="FW44">
        <v>0</v>
      </c>
      <c r="FX44">
        <v>1</v>
      </c>
      <c r="FY44">
        <v>0</v>
      </c>
      <c r="FZ44">
        <v>0</v>
      </c>
      <c r="GA44">
        <v>37408</v>
      </c>
      <c r="GB44">
        <v>127</v>
      </c>
      <c r="GC44">
        <v>294.55118110000001</v>
      </c>
      <c r="GD44" t="s">
        <v>2401</v>
      </c>
      <c r="GE44">
        <v>1</v>
      </c>
      <c r="HG44" t="s">
        <v>202</v>
      </c>
      <c r="HJ44">
        <v>0</v>
      </c>
    </row>
    <row r="45" spans="1:218" x14ac:dyDescent="0.3">
      <c r="A45">
        <v>717</v>
      </c>
      <c r="B45" t="s">
        <v>3279</v>
      </c>
      <c r="C45" t="s">
        <v>4271</v>
      </c>
      <c r="D45" t="s">
        <v>212</v>
      </c>
      <c r="E45">
        <v>1</v>
      </c>
      <c r="F45" t="s">
        <v>202</v>
      </c>
      <c r="H45">
        <v>1</v>
      </c>
      <c r="M45">
        <v>1</v>
      </c>
      <c r="N45">
        <v>1</v>
      </c>
      <c r="U45">
        <v>1</v>
      </c>
      <c r="W45">
        <v>1</v>
      </c>
      <c r="X45" t="s">
        <v>3174</v>
      </c>
      <c r="Y45">
        <v>1</v>
      </c>
      <c r="Z45">
        <v>1</v>
      </c>
      <c r="AA45">
        <v>1</v>
      </c>
      <c r="AD45" t="s">
        <v>202</v>
      </c>
      <c r="AE45">
        <v>1</v>
      </c>
      <c r="AF45">
        <v>1</v>
      </c>
      <c r="AG45">
        <v>1</v>
      </c>
      <c r="AH45">
        <v>1</v>
      </c>
      <c r="AI45">
        <v>2</v>
      </c>
      <c r="AJ45">
        <v>2</v>
      </c>
      <c r="AK45" t="s">
        <v>4272</v>
      </c>
      <c r="AL45">
        <v>2</v>
      </c>
      <c r="AM45">
        <v>1</v>
      </c>
      <c r="AN45">
        <v>2</v>
      </c>
      <c r="AO45">
        <v>2</v>
      </c>
      <c r="AP45">
        <v>1</v>
      </c>
      <c r="AQ45">
        <v>1</v>
      </c>
      <c r="AR45" t="s">
        <v>4273</v>
      </c>
      <c r="AS45">
        <v>1</v>
      </c>
      <c r="AT45">
        <v>1</v>
      </c>
      <c r="AU45">
        <v>2</v>
      </c>
      <c r="AV45">
        <v>2</v>
      </c>
      <c r="AW45">
        <v>7</v>
      </c>
      <c r="AX45">
        <v>5</v>
      </c>
      <c r="AY45">
        <v>1</v>
      </c>
      <c r="BE45">
        <v>1</v>
      </c>
      <c r="BF45">
        <v>1</v>
      </c>
      <c r="BG45">
        <v>1</v>
      </c>
      <c r="BH45">
        <v>1</v>
      </c>
      <c r="BI45">
        <v>1</v>
      </c>
      <c r="BJ45">
        <v>0</v>
      </c>
      <c r="BM45">
        <v>1</v>
      </c>
      <c r="BN45">
        <v>1</v>
      </c>
      <c r="BO45">
        <v>4</v>
      </c>
      <c r="BP45">
        <v>1</v>
      </c>
      <c r="BQ45">
        <v>30</v>
      </c>
      <c r="BR45">
        <v>2</v>
      </c>
      <c r="BS45">
        <v>1</v>
      </c>
      <c r="BT45">
        <v>3</v>
      </c>
      <c r="BU45">
        <v>3</v>
      </c>
      <c r="BV45">
        <v>0</v>
      </c>
      <c r="BW45">
        <v>3</v>
      </c>
      <c r="BX45">
        <v>1</v>
      </c>
      <c r="BY45">
        <v>3</v>
      </c>
      <c r="BZ45">
        <v>0</v>
      </c>
      <c r="CA45">
        <v>3</v>
      </c>
      <c r="CB45">
        <v>0</v>
      </c>
      <c r="CC45">
        <v>3</v>
      </c>
      <c r="CD45">
        <v>0</v>
      </c>
      <c r="CE45">
        <v>3</v>
      </c>
      <c r="CF45">
        <v>0</v>
      </c>
      <c r="CG45">
        <v>3</v>
      </c>
      <c r="CH45">
        <v>2</v>
      </c>
      <c r="CI45">
        <v>3</v>
      </c>
      <c r="CJ45">
        <v>1</v>
      </c>
      <c r="CK45">
        <v>2</v>
      </c>
      <c r="CL45">
        <v>5</v>
      </c>
      <c r="CM45">
        <v>7</v>
      </c>
      <c r="CR45">
        <v>2</v>
      </c>
      <c r="CS45">
        <v>-98</v>
      </c>
      <c r="CT45">
        <v>1</v>
      </c>
      <c r="CU45">
        <v>1</v>
      </c>
      <c r="CV45" t="s">
        <v>4274</v>
      </c>
      <c r="CW45">
        <v>926</v>
      </c>
      <c r="CX45">
        <v>15.43</v>
      </c>
      <c r="CY45">
        <v>2</v>
      </c>
      <c r="CZ45">
        <v>1</v>
      </c>
      <c r="DA45" t="s">
        <v>3331</v>
      </c>
      <c r="DC45">
        <v>1</v>
      </c>
      <c r="DD45">
        <v>1</v>
      </c>
      <c r="DE45">
        <v>2</v>
      </c>
      <c r="DN45" t="s">
        <v>4264</v>
      </c>
      <c r="DO45" t="s">
        <v>4264</v>
      </c>
      <c r="DP45" t="s">
        <v>3178</v>
      </c>
      <c r="DQ45" t="s">
        <v>202</v>
      </c>
      <c r="DR45" t="s">
        <v>202</v>
      </c>
      <c r="DT45">
        <v>1</v>
      </c>
      <c r="DV45">
        <v>1</v>
      </c>
      <c r="DW45">
        <v>0</v>
      </c>
      <c r="DX45">
        <v>1</v>
      </c>
      <c r="DY45">
        <v>1</v>
      </c>
      <c r="DZ45">
        <v>1</v>
      </c>
      <c r="EA45">
        <v>15</v>
      </c>
      <c r="EB45">
        <f>IF(EA45&gt;=30,1,IF(EA45&gt;=20,2,IF(EA45&gt;=15,3,IF(EA45&gt;=10,4,IF(EA45&gt;=5,5,IF(EA45&gt;0,6,0))))))</f>
        <v>3</v>
      </c>
      <c r="EC45">
        <v>2</v>
      </c>
      <c r="EE45">
        <v>15</v>
      </c>
      <c r="EL45">
        <v>3</v>
      </c>
      <c r="EM45">
        <v>3</v>
      </c>
      <c r="EN45">
        <v>1</v>
      </c>
      <c r="EO45">
        <v>1</v>
      </c>
      <c r="EP45">
        <v>1</v>
      </c>
      <c r="EQ45">
        <v>1</v>
      </c>
      <c r="ER45">
        <v>1</v>
      </c>
      <c r="EZ45">
        <v>1</v>
      </c>
      <c r="FA45">
        <v>1</v>
      </c>
      <c r="FD45">
        <v>9</v>
      </c>
      <c r="FG45">
        <v>0</v>
      </c>
      <c r="FH45" t="s">
        <v>3179</v>
      </c>
      <c r="FI45">
        <v>1</v>
      </c>
      <c r="FJ45" t="s">
        <v>204</v>
      </c>
      <c r="FK45">
        <v>15</v>
      </c>
      <c r="FL45">
        <v>12</v>
      </c>
      <c r="FM45">
        <v>12</v>
      </c>
      <c r="FN45">
        <v>15</v>
      </c>
      <c r="FO45" t="s">
        <v>2220</v>
      </c>
      <c r="FP45">
        <v>3.5</v>
      </c>
      <c r="FQ45" t="s">
        <v>3180</v>
      </c>
      <c r="FR45" t="s">
        <v>3196</v>
      </c>
      <c r="FS45">
        <v>1</v>
      </c>
      <c r="FT45">
        <v>1</v>
      </c>
      <c r="FU45" t="s">
        <v>2221</v>
      </c>
      <c r="FV45" t="s">
        <v>3182</v>
      </c>
      <c r="FW45">
        <v>0</v>
      </c>
      <c r="FX45">
        <v>1</v>
      </c>
      <c r="FY45">
        <v>0</v>
      </c>
      <c r="FZ45">
        <v>0</v>
      </c>
      <c r="GA45">
        <v>59048</v>
      </c>
      <c r="GB45">
        <v>201</v>
      </c>
      <c r="GC45">
        <v>293.7711443</v>
      </c>
      <c r="GD45" t="s">
        <v>2401</v>
      </c>
      <c r="GE45">
        <v>1</v>
      </c>
      <c r="HG45" t="s">
        <v>202</v>
      </c>
      <c r="HJ45">
        <v>0</v>
      </c>
    </row>
    <row r="46" spans="1:218" x14ac:dyDescent="0.3">
      <c r="A46">
        <v>52</v>
      </c>
      <c r="B46" t="s">
        <v>3279</v>
      </c>
      <c r="C46" t="s">
        <v>3280</v>
      </c>
      <c r="D46" t="s">
        <v>212</v>
      </c>
      <c r="E46">
        <v>1</v>
      </c>
      <c r="F46" t="s">
        <v>202</v>
      </c>
      <c r="H46">
        <v>1</v>
      </c>
      <c r="M46">
        <v>1</v>
      </c>
      <c r="N46">
        <v>1</v>
      </c>
      <c r="U46">
        <v>1</v>
      </c>
      <c r="W46">
        <v>1</v>
      </c>
      <c r="X46" t="s">
        <v>3174</v>
      </c>
      <c r="Y46">
        <v>1</v>
      </c>
      <c r="Z46">
        <v>1</v>
      </c>
      <c r="AA46">
        <v>2</v>
      </c>
      <c r="AD46" t="s">
        <v>202</v>
      </c>
      <c r="AE46">
        <v>1</v>
      </c>
      <c r="AF46">
        <v>1</v>
      </c>
      <c r="AG46">
        <v>1</v>
      </c>
      <c r="AH46">
        <v>1</v>
      </c>
      <c r="AI46">
        <v>1</v>
      </c>
      <c r="AJ46">
        <v>1</v>
      </c>
      <c r="AK46" t="s">
        <v>3281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 t="s">
        <v>3282</v>
      </c>
      <c r="AS46">
        <v>1</v>
      </c>
      <c r="AT46">
        <v>1</v>
      </c>
      <c r="AU46">
        <v>1</v>
      </c>
      <c r="AV46">
        <v>1</v>
      </c>
      <c r="AW46">
        <v>7</v>
      </c>
      <c r="AX46">
        <v>1</v>
      </c>
      <c r="AY46">
        <v>5</v>
      </c>
      <c r="BE46">
        <v>1</v>
      </c>
      <c r="BF46">
        <v>2</v>
      </c>
      <c r="BG46">
        <v>1</v>
      </c>
      <c r="BH46">
        <v>2</v>
      </c>
      <c r="BI46">
        <v>1</v>
      </c>
      <c r="BJ46">
        <v>0</v>
      </c>
      <c r="BM46">
        <v>1</v>
      </c>
      <c r="BN46">
        <v>1</v>
      </c>
      <c r="BO46">
        <v>3</v>
      </c>
      <c r="BP46">
        <v>1</v>
      </c>
      <c r="BQ46">
        <v>52</v>
      </c>
      <c r="BR46">
        <v>1</v>
      </c>
      <c r="BS46">
        <v>1</v>
      </c>
      <c r="BT46">
        <v>3</v>
      </c>
      <c r="BU46">
        <v>4</v>
      </c>
      <c r="BV46">
        <v>1</v>
      </c>
      <c r="BW46">
        <v>4</v>
      </c>
      <c r="BX46">
        <v>0</v>
      </c>
      <c r="BY46">
        <v>4</v>
      </c>
      <c r="BZ46">
        <v>0</v>
      </c>
      <c r="CA46">
        <v>4</v>
      </c>
      <c r="CB46">
        <v>0</v>
      </c>
      <c r="CC46">
        <v>4</v>
      </c>
      <c r="CD46">
        <v>0</v>
      </c>
      <c r="CE46">
        <v>4</v>
      </c>
      <c r="CF46">
        <v>0</v>
      </c>
      <c r="CG46">
        <v>4</v>
      </c>
      <c r="CH46">
        <v>3</v>
      </c>
      <c r="CI46">
        <v>4</v>
      </c>
      <c r="CJ46">
        <v>1</v>
      </c>
      <c r="CK46">
        <v>1</v>
      </c>
      <c r="CL46">
        <v>6</v>
      </c>
      <c r="CM46">
        <v>7</v>
      </c>
      <c r="CR46">
        <v>2</v>
      </c>
      <c r="CS46">
        <v>-98</v>
      </c>
      <c r="CT46">
        <v>1</v>
      </c>
      <c r="CU46">
        <v>2</v>
      </c>
      <c r="CV46" t="s">
        <v>557</v>
      </c>
      <c r="CW46">
        <v>673</v>
      </c>
      <c r="CX46">
        <v>11.22</v>
      </c>
      <c r="CY46">
        <v>2</v>
      </c>
      <c r="CZ46">
        <v>1</v>
      </c>
      <c r="DA46" t="s">
        <v>3206</v>
      </c>
      <c r="DC46">
        <v>1</v>
      </c>
      <c r="DD46">
        <v>1</v>
      </c>
      <c r="DE46">
        <v>2</v>
      </c>
      <c r="DN46" t="s">
        <v>3177</v>
      </c>
      <c r="DO46" t="s">
        <v>3177</v>
      </c>
      <c r="DP46" t="s">
        <v>3178</v>
      </c>
      <c r="DQ46" t="s">
        <v>202</v>
      </c>
      <c r="DR46" t="s">
        <v>202</v>
      </c>
      <c r="DT46">
        <v>1</v>
      </c>
      <c r="DV46">
        <v>1</v>
      </c>
      <c r="DW46">
        <v>0</v>
      </c>
      <c r="DX46">
        <v>2</v>
      </c>
      <c r="DY46">
        <v>1</v>
      </c>
      <c r="DZ46">
        <v>-97</v>
      </c>
      <c r="EB46">
        <v>1</v>
      </c>
      <c r="EC46">
        <v>2</v>
      </c>
      <c r="EE46">
        <v>33</v>
      </c>
      <c r="EL46">
        <v>4</v>
      </c>
      <c r="EM46">
        <v>1</v>
      </c>
      <c r="EN46">
        <v>1</v>
      </c>
      <c r="EO46">
        <v>4</v>
      </c>
      <c r="EP46">
        <v>2</v>
      </c>
      <c r="EZ46">
        <v>2</v>
      </c>
      <c r="FE46">
        <v>-98</v>
      </c>
      <c r="FG46">
        <v>0</v>
      </c>
      <c r="FH46" t="s">
        <v>3179</v>
      </c>
      <c r="FI46">
        <v>1</v>
      </c>
      <c r="FJ46" t="s">
        <v>204</v>
      </c>
      <c r="FK46">
        <v>33</v>
      </c>
      <c r="FL46">
        <v>12</v>
      </c>
      <c r="FM46">
        <v>12</v>
      </c>
      <c r="FN46">
        <v>40</v>
      </c>
      <c r="FO46" t="s">
        <v>2233</v>
      </c>
      <c r="FP46">
        <v>0.5</v>
      </c>
      <c r="FQ46" t="s">
        <v>3180</v>
      </c>
      <c r="FR46" t="s">
        <v>3201</v>
      </c>
      <c r="FS46">
        <v>1</v>
      </c>
      <c r="FT46">
        <v>0</v>
      </c>
      <c r="FU46" t="s">
        <v>2207</v>
      </c>
      <c r="FV46" t="s">
        <v>2207</v>
      </c>
      <c r="FW46">
        <v>1</v>
      </c>
      <c r="FX46">
        <v>0</v>
      </c>
      <c r="FY46">
        <v>1</v>
      </c>
      <c r="FZ46">
        <v>0</v>
      </c>
      <c r="GA46">
        <v>59048</v>
      </c>
      <c r="GB46">
        <v>201</v>
      </c>
      <c r="GC46">
        <v>293.7711443</v>
      </c>
      <c r="GD46" t="s">
        <v>2401</v>
      </c>
      <c r="GE46">
        <v>1</v>
      </c>
      <c r="HG46" t="s">
        <v>202</v>
      </c>
      <c r="HI46">
        <v>1</v>
      </c>
      <c r="HJ46">
        <v>1</v>
      </c>
    </row>
    <row r="47" spans="1:218" x14ac:dyDescent="0.3">
      <c r="A47">
        <v>731</v>
      </c>
      <c r="B47" t="s">
        <v>3225</v>
      </c>
      <c r="C47" t="s">
        <v>4307</v>
      </c>
      <c r="D47" t="s">
        <v>212</v>
      </c>
      <c r="E47">
        <v>1</v>
      </c>
      <c r="F47" t="s">
        <v>202</v>
      </c>
      <c r="H47">
        <v>1</v>
      </c>
      <c r="M47">
        <v>1</v>
      </c>
      <c r="N47">
        <v>1</v>
      </c>
      <c r="U47">
        <v>1</v>
      </c>
      <c r="W47">
        <v>1</v>
      </c>
      <c r="X47" t="s">
        <v>3174</v>
      </c>
      <c r="Y47">
        <v>1</v>
      </c>
      <c r="Z47">
        <v>1</v>
      </c>
      <c r="AA47">
        <v>5</v>
      </c>
      <c r="AD47" t="s">
        <v>202</v>
      </c>
      <c r="AE47">
        <v>1</v>
      </c>
      <c r="AF47">
        <v>1</v>
      </c>
      <c r="AG47">
        <v>1</v>
      </c>
      <c r="AH47">
        <v>2</v>
      </c>
      <c r="AI47">
        <v>1</v>
      </c>
      <c r="AJ47">
        <v>2</v>
      </c>
      <c r="AK47" t="s">
        <v>4308</v>
      </c>
      <c r="AL47">
        <v>1</v>
      </c>
      <c r="AM47">
        <v>1</v>
      </c>
      <c r="AN47">
        <v>2</v>
      </c>
      <c r="AO47">
        <v>2</v>
      </c>
      <c r="AP47">
        <v>2</v>
      </c>
      <c r="AQ47">
        <v>2</v>
      </c>
      <c r="AR47" t="s">
        <v>4309</v>
      </c>
      <c r="AS47">
        <v>1</v>
      </c>
      <c r="AT47">
        <v>1</v>
      </c>
      <c r="AU47">
        <v>2</v>
      </c>
      <c r="AV47">
        <v>1</v>
      </c>
      <c r="AW47">
        <v>7</v>
      </c>
      <c r="AX47">
        <v>3</v>
      </c>
      <c r="AY47">
        <v>4</v>
      </c>
      <c r="BE47">
        <v>1</v>
      </c>
      <c r="BF47">
        <v>2</v>
      </c>
      <c r="BG47">
        <v>1</v>
      </c>
      <c r="BH47">
        <v>2</v>
      </c>
      <c r="BI47">
        <v>1</v>
      </c>
      <c r="BJ47">
        <v>0</v>
      </c>
      <c r="BM47">
        <v>1</v>
      </c>
      <c r="BN47">
        <v>1</v>
      </c>
      <c r="BO47">
        <v>4</v>
      </c>
      <c r="BP47">
        <v>1</v>
      </c>
      <c r="BQ47">
        <v>12</v>
      </c>
      <c r="BR47">
        <v>2</v>
      </c>
      <c r="BS47">
        <v>1</v>
      </c>
      <c r="BT47">
        <v>5</v>
      </c>
      <c r="BV47">
        <v>3</v>
      </c>
      <c r="BX47">
        <v>0</v>
      </c>
      <c r="BZ47">
        <v>0</v>
      </c>
      <c r="CB47">
        <v>1</v>
      </c>
      <c r="CD47">
        <v>1</v>
      </c>
      <c r="CJ47">
        <v>1</v>
      </c>
      <c r="CK47">
        <v>1</v>
      </c>
      <c r="CL47">
        <v>4</v>
      </c>
      <c r="CM47">
        <v>1</v>
      </c>
      <c r="CR47">
        <v>2</v>
      </c>
      <c r="CS47">
        <v>8</v>
      </c>
      <c r="CT47">
        <v>10</v>
      </c>
      <c r="CU47">
        <v>1</v>
      </c>
      <c r="CV47" t="s">
        <v>509</v>
      </c>
      <c r="CW47">
        <v>985</v>
      </c>
      <c r="CX47">
        <v>16.420000000000002</v>
      </c>
      <c r="CY47">
        <v>2</v>
      </c>
      <c r="CZ47">
        <v>1</v>
      </c>
      <c r="DA47" t="s">
        <v>210</v>
      </c>
      <c r="DC47">
        <v>1</v>
      </c>
      <c r="DD47">
        <v>1</v>
      </c>
      <c r="DE47">
        <v>3</v>
      </c>
      <c r="DN47" t="s">
        <v>4264</v>
      </c>
      <c r="DO47" t="s">
        <v>4264</v>
      </c>
      <c r="DP47" t="s">
        <v>3178</v>
      </c>
      <c r="DQ47" t="s">
        <v>202</v>
      </c>
      <c r="DR47" t="s">
        <v>202</v>
      </c>
      <c r="DT47">
        <v>1</v>
      </c>
      <c r="DV47">
        <v>1</v>
      </c>
      <c r="DW47">
        <v>0</v>
      </c>
      <c r="DX47">
        <v>5</v>
      </c>
      <c r="DY47">
        <v>1</v>
      </c>
      <c r="DZ47">
        <v>-97</v>
      </c>
      <c r="EB47">
        <v>5</v>
      </c>
      <c r="EC47">
        <v>-97</v>
      </c>
      <c r="EL47">
        <v>1</v>
      </c>
      <c r="EM47">
        <v>-97</v>
      </c>
      <c r="EN47">
        <v>1</v>
      </c>
      <c r="EO47">
        <v>1</v>
      </c>
      <c r="EP47">
        <v>1</v>
      </c>
      <c r="EQ47">
        <v>1</v>
      </c>
      <c r="ER47">
        <v>1</v>
      </c>
      <c r="EZ47">
        <v>1</v>
      </c>
      <c r="FA47">
        <v>-98</v>
      </c>
      <c r="FD47">
        <v>9</v>
      </c>
      <c r="FG47">
        <v>0</v>
      </c>
      <c r="FH47" t="s">
        <v>3179</v>
      </c>
      <c r="FI47">
        <v>1</v>
      </c>
      <c r="FJ47" t="s">
        <v>204</v>
      </c>
      <c r="FN47">
        <v>7.5</v>
      </c>
      <c r="FO47" t="s">
        <v>2206</v>
      </c>
      <c r="FQ47" t="s">
        <v>3180</v>
      </c>
      <c r="FR47" t="s">
        <v>3196</v>
      </c>
      <c r="FS47">
        <v>1</v>
      </c>
      <c r="FT47">
        <v>1</v>
      </c>
      <c r="FU47" t="s">
        <v>2221</v>
      </c>
      <c r="FV47" t="s">
        <v>3182</v>
      </c>
      <c r="FW47">
        <v>0</v>
      </c>
      <c r="FX47">
        <v>1</v>
      </c>
      <c r="FY47">
        <v>0</v>
      </c>
      <c r="FZ47">
        <v>0</v>
      </c>
      <c r="GA47">
        <v>39021</v>
      </c>
      <c r="GB47">
        <v>133</v>
      </c>
      <c r="GC47">
        <v>293.3909774</v>
      </c>
      <c r="GD47" t="s">
        <v>2401</v>
      </c>
      <c r="GE47">
        <v>1</v>
      </c>
      <c r="HG47" t="s">
        <v>202</v>
      </c>
      <c r="HJ47">
        <v>0</v>
      </c>
    </row>
    <row r="48" spans="1:218" x14ac:dyDescent="0.3">
      <c r="A48">
        <v>739</v>
      </c>
      <c r="B48" t="s">
        <v>3225</v>
      </c>
      <c r="C48" t="s">
        <v>3453</v>
      </c>
      <c r="D48" t="s">
        <v>212</v>
      </c>
      <c r="E48">
        <v>1</v>
      </c>
      <c r="F48" t="s">
        <v>202</v>
      </c>
      <c r="H48">
        <v>1</v>
      </c>
      <c r="M48">
        <v>1</v>
      </c>
      <c r="N48">
        <v>1</v>
      </c>
      <c r="U48">
        <v>1</v>
      </c>
      <c r="W48">
        <v>1</v>
      </c>
      <c r="X48" t="s">
        <v>3174</v>
      </c>
      <c r="Y48">
        <v>1</v>
      </c>
      <c r="Z48">
        <v>1</v>
      </c>
      <c r="AA48">
        <v>1</v>
      </c>
      <c r="AD48" t="s">
        <v>202</v>
      </c>
      <c r="AE48">
        <v>1</v>
      </c>
      <c r="AF48">
        <v>1</v>
      </c>
      <c r="AG48">
        <v>2</v>
      </c>
      <c r="AH48">
        <v>1</v>
      </c>
      <c r="AI48">
        <v>2</v>
      </c>
      <c r="AJ48">
        <v>2</v>
      </c>
      <c r="AK48" t="s">
        <v>4316</v>
      </c>
      <c r="AL48">
        <v>1</v>
      </c>
      <c r="AM48">
        <v>2</v>
      </c>
      <c r="AN48">
        <v>2</v>
      </c>
      <c r="AO48">
        <v>2</v>
      </c>
      <c r="AP48">
        <v>1</v>
      </c>
      <c r="AQ48">
        <v>2</v>
      </c>
      <c r="AR48" t="s">
        <v>4317</v>
      </c>
      <c r="AS48">
        <v>1</v>
      </c>
      <c r="AT48">
        <v>1</v>
      </c>
      <c r="AU48">
        <v>1</v>
      </c>
      <c r="AV48">
        <v>2</v>
      </c>
      <c r="AW48">
        <v>7</v>
      </c>
      <c r="AX48">
        <v>2</v>
      </c>
      <c r="AY48">
        <v>1</v>
      </c>
      <c r="BE48">
        <v>1</v>
      </c>
      <c r="BF48">
        <v>1</v>
      </c>
      <c r="BG48">
        <v>1</v>
      </c>
      <c r="BH48">
        <v>1</v>
      </c>
      <c r="BI48">
        <v>1</v>
      </c>
      <c r="BJ48">
        <v>1</v>
      </c>
      <c r="BK48">
        <v>1</v>
      </c>
      <c r="BL48">
        <v>0</v>
      </c>
      <c r="BM48">
        <v>1</v>
      </c>
      <c r="BN48">
        <v>1</v>
      </c>
      <c r="BO48">
        <v>3</v>
      </c>
      <c r="BP48">
        <v>1</v>
      </c>
      <c r="BQ48">
        <v>10</v>
      </c>
      <c r="BR48">
        <v>1</v>
      </c>
      <c r="BS48">
        <v>1</v>
      </c>
      <c r="BT48">
        <v>4</v>
      </c>
      <c r="BU48">
        <v>4</v>
      </c>
      <c r="BV48">
        <v>0</v>
      </c>
      <c r="BW48">
        <v>4</v>
      </c>
      <c r="BX48">
        <v>0</v>
      </c>
      <c r="BY48">
        <v>4</v>
      </c>
      <c r="BZ48">
        <v>1</v>
      </c>
      <c r="CA48">
        <v>4</v>
      </c>
      <c r="CB48">
        <v>0</v>
      </c>
      <c r="CC48">
        <v>4</v>
      </c>
      <c r="CD48">
        <v>2</v>
      </c>
      <c r="CE48">
        <v>4</v>
      </c>
      <c r="CF48">
        <v>0</v>
      </c>
      <c r="CG48">
        <v>4</v>
      </c>
      <c r="CH48">
        <v>1</v>
      </c>
      <c r="CI48">
        <v>4</v>
      </c>
      <c r="CJ48">
        <v>1</v>
      </c>
      <c r="CK48">
        <v>2</v>
      </c>
      <c r="CL48">
        <v>6</v>
      </c>
      <c r="CM48">
        <v>6</v>
      </c>
      <c r="CS48">
        <v>8</v>
      </c>
      <c r="CT48">
        <v>2</v>
      </c>
      <c r="CU48">
        <v>2</v>
      </c>
      <c r="CV48" t="s">
        <v>1762</v>
      </c>
      <c r="CW48">
        <v>506</v>
      </c>
      <c r="CX48">
        <v>8.43</v>
      </c>
      <c r="CY48">
        <v>2</v>
      </c>
      <c r="CZ48">
        <v>1</v>
      </c>
      <c r="DA48" t="s">
        <v>3632</v>
      </c>
      <c r="DC48">
        <v>1</v>
      </c>
      <c r="DD48">
        <v>1</v>
      </c>
      <c r="DE48">
        <v>3</v>
      </c>
      <c r="DN48" t="s">
        <v>4264</v>
      </c>
      <c r="DO48" t="s">
        <v>4264</v>
      </c>
      <c r="DP48" t="s">
        <v>3178</v>
      </c>
      <c r="DQ48" t="s">
        <v>202</v>
      </c>
      <c r="DR48" t="s">
        <v>202</v>
      </c>
      <c r="DT48">
        <v>1</v>
      </c>
      <c r="DV48">
        <v>1</v>
      </c>
      <c r="DW48">
        <v>0</v>
      </c>
      <c r="DX48">
        <v>1</v>
      </c>
      <c r="DY48">
        <v>1</v>
      </c>
      <c r="DZ48">
        <v>1</v>
      </c>
      <c r="EA48">
        <v>12</v>
      </c>
      <c r="EB48">
        <f>IF(EA48&gt;=30,1,IF(EA48&gt;=20,2,IF(EA48&gt;=15,3,IF(EA48&gt;=10,4,IF(EA48&gt;=5,5,IF(EA48&gt;0,6,0))))))</f>
        <v>4</v>
      </c>
      <c r="EC48">
        <v>2</v>
      </c>
      <c r="EE48">
        <v>12</v>
      </c>
      <c r="EL48">
        <v>1</v>
      </c>
      <c r="EM48">
        <v>2</v>
      </c>
      <c r="EN48">
        <v>1</v>
      </c>
      <c r="EO48">
        <v>2</v>
      </c>
      <c r="EP48">
        <v>1</v>
      </c>
      <c r="EQ48">
        <v>1</v>
      </c>
      <c r="ER48">
        <v>1</v>
      </c>
      <c r="EZ48">
        <v>1</v>
      </c>
      <c r="FA48">
        <v>1</v>
      </c>
      <c r="FD48">
        <v>9</v>
      </c>
      <c r="FG48">
        <v>0</v>
      </c>
      <c r="FH48" t="s">
        <v>3179</v>
      </c>
      <c r="FI48">
        <v>1</v>
      </c>
      <c r="FJ48" t="s">
        <v>204</v>
      </c>
      <c r="FK48">
        <v>12</v>
      </c>
      <c r="FL48">
        <v>12</v>
      </c>
      <c r="FM48">
        <v>12</v>
      </c>
      <c r="FN48">
        <v>12</v>
      </c>
      <c r="FO48" t="s">
        <v>2206</v>
      </c>
      <c r="FP48">
        <v>1.5</v>
      </c>
      <c r="FQ48" t="s">
        <v>3180</v>
      </c>
      <c r="FR48" t="s">
        <v>3189</v>
      </c>
      <c r="FS48">
        <v>0</v>
      </c>
      <c r="FT48">
        <v>1</v>
      </c>
      <c r="FU48" t="s">
        <v>2221</v>
      </c>
      <c r="FV48" t="s">
        <v>3182</v>
      </c>
      <c r="FW48">
        <v>0</v>
      </c>
      <c r="FX48">
        <v>1</v>
      </c>
      <c r="FY48">
        <v>0</v>
      </c>
      <c r="FZ48">
        <v>0</v>
      </c>
      <c r="GA48">
        <v>39021</v>
      </c>
      <c r="GB48">
        <v>133</v>
      </c>
      <c r="GC48">
        <v>293.3909774</v>
      </c>
      <c r="GD48" t="s">
        <v>2401</v>
      </c>
      <c r="GE48">
        <v>1</v>
      </c>
      <c r="HG48" t="s">
        <v>202</v>
      </c>
      <c r="HJ48">
        <v>0</v>
      </c>
    </row>
    <row r="49" spans="1:218" x14ac:dyDescent="0.3">
      <c r="A49">
        <v>58</v>
      </c>
      <c r="B49" t="s">
        <v>3183</v>
      </c>
      <c r="C49" t="s">
        <v>3292</v>
      </c>
      <c r="D49" t="s">
        <v>212</v>
      </c>
      <c r="E49">
        <v>1</v>
      </c>
      <c r="F49" t="s">
        <v>202</v>
      </c>
      <c r="H49">
        <v>1</v>
      </c>
      <c r="M49">
        <v>1</v>
      </c>
      <c r="N49">
        <v>1</v>
      </c>
      <c r="U49">
        <v>1</v>
      </c>
      <c r="W49">
        <v>1</v>
      </c>
      <c r="X49" t="s">
        <v>3174</v>
      </c>
      <c r="Y49">
        <v>1</v>
      </c>
      <c r="Z49">
        <v>1</v>
      </c>
      <c r="AA49">
        <v>1</v>
      </c>
      <c r="AD49" t="s">
        <v>202</v>
      </c>
      <c r="AE49">
        <v>1</v>
      </c>
      <c r="AF49">
        <v>1</v>
      </c>
      <c r="AG49">
        <v>1</v>
      </c>
      <c r="AH49">
        <v>1</v>
      </c>
      <c r="AI49">
        <v>1</v>
      </c>
      <c r="AJ49">
        <v>1</v>
      </c>
      <c r="AK49" t="s">
        <v>3293</v>
      </c>
      <c r="AL49">
        <v>1</v>
      </c>
      <c r="AM49">
        <v>1</v>
      </c>
      <c r="AN49">
        <v>1</v>
      </c>
      <c r="AO49">
        <v>2</v>
      </c>
      <c r="AP49">
        <v>1</v>
      </c>
      <c r="AQ49">
        <v>1</v>
      </c>
      <c r="AR49" t="s">
        <v>3294</v>
      </c>
      <c r="AS49">
        <v>2</v>
      </c>
      <c r="AT49">
        <v>1</v>
      </c>
      <c r="AU49">
        <v>1</v>
      </c>
      <c r="AV49">
        <v>1</v>
      </c>
      <c r="AW49">
        <v>7</v>
      </c>
      <c r="AX49">
        <v>1</v>
      </c>
      <c r="AY49">
        <v>1</v>
      </c>
      <c r="BE49">
        <v>1</v>
      </c>
      <c r="BF49">
        <v>1</v>
      </c>
      <c r="BG49">
        <v>1</v>
      </c>
      <c r="BH49">
        <v>1</v>
      </c>
      <c r="BI49">
        <v>1</v>
      </c>
      <c r="BJ49">
        <v>0</v>
      </c>
      <c r="BM49">
        <v>3</v>
      </c>
      <c r="BN49">
        <v>1</v>
      </c>
      <c r="BO49">
        <v>2</v>
      </c>
      <c r="BP49">
        <v>1</v>
      </c>
      <c r="BQ49">
        <v>2.5</v>
      </c>
      <c r="BR49">
        <v>1</v>
      </c>
      <c r="BS49">
        <v>1</v>
      </c>
      <c r="BT49">
        <v>3</v>
      </c>
      <c r="BV49">
        <v>1</v>
      </c>
      <c r="BX49">
        <v>0</v>
      </c>
      <c r="BZ49">
        <v>2</v>
      </c>
      <c r="CJ49">
        <v>2</v>
      </c>
      <c r="CK49">
        <v>2</v>
      </c>
      <c r="CL49">
        <v>5</v>
      </c>
      <c r="CM49">
        <v>1</v>
      </c>
      <c r="CR49">
        <v>1</v>
      </c>
      <c r="CS49">
        <v>2</v>
      </c>
      <c r="CT49">
        <v>1</v>
      </c>
      <c r="CU49">
        <v>2</v>
      </c>
      <c r="CV49" t="s">
        <v>586</v>
      </c>
      <c r="CW49">
        <v>1049</v>
      </c>
      <c r="CX49">
        <v>17.48</v>
      </c>
      <c r="CY49">
        <v>2</v>
      </c>
      <c r="CZ49">
        <v>1</v>
      </c>
      <c r="DA49" t="s">
        <v>1736</v>
      </c>
      <c r="DC49">
        <v>1</v>
      </c>
      <c r="DD49">
        <v>1</v>
      </c>
      <c r="DE49">
        <v>4</v>
      </c>
      <c r="DN49" t="s">
        <v>3177</v>
      </c>
      <c r="DO49" t="s">
        <v>3177</v>
      </c>
      <c r="DP49" t="s">
        <v>3178</v>
      </c>
      <c r="DQ49" t="s">
        <v>202</v>
      </c>
      <c r="DR49" t="s">
        <v>202</v>
      </c>
      <c r="DT49">
        <v>1</v>
      </c>
      <c r="DV49">
        <v>1</v>
      </c>
      <c r="DW49">
        <v>0</v>
      </c>
      <c r="DX49">
        <v>1</v>
      </c>
      <c r="DY49">
        <v>1</v>
      </c>
      <c r="DZ49">
        <v>1</v>
      </c>
      <c r="EA49">
        <v>5</v>
      </c>
      <c r="EB49">
        <f>IF(EA49&gt;=30,1,IF(EA49&gt;=20,2,IF(EA49&gt;=15,3,IF(EA49&gt;=10,4,IF(EA49&gt;=5,5,IF(EA49&gt;0,6,0))))))</f>
        <v>5</v>
      </c>
      <c r="EC49">
        <v>1</v>
      </c>
      <c r="ED49">
        <v>5</v>
      </c>
      <c r="EL49">
        <v>1</v>
      </c>
      <c r="EM49">
        <v>3</v>
      </c>
      <c r="EN49">
        <v>1</v>
      </c>
      <c r="EO49">
        <v>1</v>
      </c>
      <c r="EP49">
        <v>1</v>
      </c>
      <c r="EQ49">
        <v>1</v>
      </c>
      <c r="ER49">
        <v>2</v>
      </c>
      <c r="ES49">
        <v>1</v>
      </c>
      <c r="ET49">
        <v>5</v>
      </c>
      <c r="EU49">
        <f>IF(ET49&gt;=30,1,IF(ET49&gt;=20,2,IF(ET49&gt;=15,3,IF(ET49&gt;=10,4,IF(ET49&gt;=5,5,IF(ET49&gt;0,6,0))))))</f>
        <v>5</v>
      </c>
      <c r="EV49">
        <v>6</v>
      </c>
      <c r="EW49">
        <v>3</v>
      </c>
      <c r="EY49">
        <v>2</v>
      </c>
      <c r="EZ49">
        <v>1</v>
      </c>
      <c r="FA49">
        <v>2</v>
      </c>
      <c r="FB49">
        <v>1</v>
      </c>
      <c r="FC49">
        <v>24</v>
      </c>
      <c r="FD49">
        <v>2</v>
      </c>
      <c r="FG49">
        <v>0</v>
      </c>
      <c r="FH49" t="s">
        <v>3179</v>
      </c>
      <c r="FI49">
        <v>1</v>
      </c>
      <c r="FJ49" t="s">
        <v>204</v>
      </c>
      <c r="FK49">
        <v>0.4166667</v>
      </c>
      <c r="FL49">
        <v>5</v>
      </c>
      <c r="FM49">
        <v>5</v>
      </c>
      <c r="FN49">
        <v>5</v>
      </c>
      <c r="FO49" t="s">
        <v>2206</v>
      </c>
      <c r="FP49">
        <v>3.5</v>
      </c>
      <c r="FQ49" t="s">
        <v>3180</v>
      </c>
      <c r="FR49" t="s">
        <v>3196</v>
      </c>
      <c r="FS49">
        <v>1</v>
      </c>
      <c r="FT49">
        <v>1</v>
      </c>
      <c r="FU49" t="s">
        <v>2213</v>
      </c>
      <c r="FV49" t="s">
        <v>3182</v>
      </c>
      <c r="FW49">
        <v>1</v>
      </c>
      <c r="FX49">
        <v>0</v>
      </c>
      <c r="FY49">
        <v>1</v>
      </c>
      <c r="FZ49">
        <v>0</v>
      </c>
      <c r="GA49">
        <v>37408</v>
      </c>
      <c r="GB49">
        <v>127</v>
      </c>
      <c r="GC49">
        <v>294.55118110000001</v>
      </c>
      <c r="GD49" t="s">
        <v>2401</v>
      </c>
      <c r="GE49">
        <v>1</v>
      </c>
      <c r="HG49" t="s">
        <v>202</v>
      </c>
      <c r="HI49">
        <v>1</v>
      </c>
      <c r="HJ49">
        <v>1</v>
      </c>
    </row>
    <row r="50" spans="1:218" x14ac:dyDescent="0.3">
      <c r="A50">
        <v>764</v>
      </c>
      <c r="B50" t="s">
        <v>3312</v>
      </c>
      <c r="C50" t="s">
        <v>4343</v>
      </c>
      <c r="D50" t="s">
        <v>212</v>
      </c>
      <c r="E50">
        <v>1</v>
      </c>
      <c r="F50" t="s">
        <v>202</v>
      </c>
      <c r="H50">
        <v>1</v>
      </c>
      <c r="M50">
        <v>1</v>
      </c>
      <c r="N50">
        <v>1</v>
      </c>
      <c r="U50">
        <v>1</v>
      </c>
      <c r="W50">
        <v>1</v>
      </c>
      <c r="X50" t="s">
        <v>3174</v>
      </c>
      <c r="Y50">
        <v>1</v>
      </c>
      <c r="Z50">
        <v>1</v>
      </c>
      <c r="AA50">
        <v>5</v>
      </c>
      <c r="AD50" t="s">
        <v>202</v>
      </c>
      <c r="AE50">
        <v>1</v>
      </c>
      <c r="AF50">
        <v>1</v>
      </c>
      <c r="AG50">
        <v>2</v>
      </c>
      <c r="AH50">
        <v>2</v>
      </c>
      <c r="AI50">
        <v>2</v>
      </c>
      <c r="AJ50">
        <v>2</v>
      </c>
      <c r="AK50" t="s">
        <v>4344</v>
      </c>
      <c r="AL50">
        <v>1</v>
      </c>
      <c r="AM50">
        <v>2</v>
      </c>
      <c r="AN50">
        <v>1</v>
      </c>
      <c r="AO50">
        <v>2</v>
      </c>
      <c r="AP50">
        <v>2</v>
      </c>
      <c r="AQ50">
        <v>2</v>
      </c>
      <c r="AR50" t="s">
        <v>4345</v>
      </c>
      <c r="AS50">
        <v>2</v>
      </c>
      <c r="AT50">
        <v>2</v>
      </c>
      <c r="AU50">
        <v>1</v>
      </c>
      <c r="AV50">
        <v>2</v>
      </c>
      <c r="AW50">
        <v>7</v>
      </c>
      <c r="AX50">
        <v>1</v>
      </c>
      <c r="AY50">
        <v>1</v>
      </c>
      <c r="BE50">
        <v>1</v>
      </c>
      <c r="BF50">
        <v>2</v>
      </c>
      <c r="BG50">
        <v>1</v>
      </c>
      <c r="BH50">
        <v>2</v>
      </c>
      <c r="BI50">
        <v>1</v>
      </c>
      <c r="BJ50">
        <v>0</v>
      </c>
      <c r="BM50">
        <v>1</v>
      </c>
      <c r="BN50">
        <v>1</v>
      </c>
      <c r="BO50">
        <v>3</v>
      </c>
      <c r="BP50">
        <v>1</v>
      </c>
      <c r="BQ50">
        <v>10</v>
      </c>
      <c r="BR50">
        <v>1</v>
      </c>
      <c r="BS50">
        <v>1</v>
      </c>
      <c r="BT50">
        <v>7</v>
      </c>
      <c r="BV50">
        <v>3</v>
      </c>
      <c r="BX50">
        <v>4</v>
      </c>
      <c r="CJ50">
        <v>1</v>
      </c>
      <c r="CK50">
        <v>2</v>
      </c>
      <c r="CL50">
        <v>6</v>
      </c>
      <c r="CM50">
        <v>6</v>
      </c>
      <c r="CS50">
        <v>7</v>
      </c>
      <c r="CT50">
        <v>1</v>
      </c>
      <c r="CU50">
        <v>2</v>
      </c>
      <c r="CV50" t="s">
        <v>1739</v>
      </c>
      <c r="CW50">
        <v>652</v>
      </c>
      <c r="CX50">
        <v>10.87</v>
      </c>
      <c r="CY50">
        <v>2</v>
      </c>
      <c r="CZ50">
        <v>1</v>
      </c>
      <c r="DA50" t="s">
        <v>548</v>
      </c>
      <c r="DC50">
        <v>1</v>
      </c>
      <c r="DD50">
        <v>1</v>
      </c>
      <c r="DE50">
        <v>5</v>
      </c>
      <c r="DN50" t="s">
        <v>4264</v>
      </c>
      <c r="DO50" t="s">
        <v>4264</v>
      </c>
      <c r="DP50" t="s">
        <v>3178</v>
      </c>
      <c r="DQ50" t="s">
        <v>202</v>
      </c>
      <c r="DR50" t="s">
        <v>3853</v>
      </c>
      <c r="DT50">
        <v>1</v>
      </c>
      <c r="DV50">
        <v>1</v>
      </c>
      <c r="DW50">
        <v>0</v>
      </c>
      <c r="DX50">
        <v>5</v>
      </c>
      <c r="DY50">
        <v>1</v>
      </c>
      <c r="DZ50">
        <v>-97</v>
      </c>
      <c r="EB50">
        <v>5</v>
      </c>
      <c r="EC50">
        <v>2</v>
      </c>
      <c r="EE50">
        <v>5</v>
      </c>
      <c r="EL50">
        <v>1</v>
      </c>
      <c r="EM50">
        <v>3</v>
      </c>
      <c r="EN50">
        <v>1</v>
      </c>
      <c r="EO50">
        <v>4</v>
      </c>
      <c r="EP50">
        <v>1</v>
      </c>
      <c r="EQ50">
        <v>1</v>
      </c>
      <c r="ER50">
        <v>1</v>
      </c>
      <c r="EZ50">
        <v>1</v>
      </c>
      <c r="FA50">
        <v>-97</v>
      </c>
      <c r="FD50">
        <v>9</v>
      </c>
      <c r="FG50">
        <v>0</v>
      </c>
      <c r="FH50" t="s">
        <v>3179</v>
      </c>
      <c r="FI50">
        <v>1</v>
      </c>
      <c r="FJ50" t="s">
        <v>204</v>
      </c>
      <c r="FK50">
        <v>5</v>
      </c>
      <c r="FL50">
        <v>12</v>
      </c>
      <c r="FM50">
        <v>12</v>
      </c>
      <c r="FN50">
        <v>7.5</v>
      </c>
      <c r="FO50" t="s">
        <v>2206</v>
      </c>
      <c r="FP50">
        <v>3.5</v>
      </c>
      <c r="FQ50" t="s">
        <v>3180</v>
      </c>
      <c r="FR50" t="s">
        <v>3201</v>
      </c>
      <c r="FS50">
        <v>1</v>
      </c>
      <c r="FT50">
        <v>1</v>
      </c>
      <c r="FU50" t="s">
        <v>2221</v>
      </c>
      <c r="FV50" t="s">
        <v>3182</v>
      </c>
      <c r="FW50">
        <v>0</v>
      </c>
      <c r="FX50">
        <v>1</v>
      </c>
      <c r="FY50">
        <v>0</v>
      </c>
      <c r="FZ50">
        <v>0</v>
      </c>
      <c r="GA50">
        <v>20418</v>
      </c>
      <c r="GB50">
        <v>71</v>
      </c>
      <c r="GC50">
        <v>287.57746479999997</v>
      </c>
      <c r="GD50" t="s">
        <v>2401</v>
      </c>
      <c r="GE50">
        <v>1</v>
      </c>
      <c r="HG50" t="s">
        <v>202</v>
      </c>
      <c r="HJ50">
        <v>0</v>
      </c>
    </row>
    <row r="51" spans="1:218" x14ac:dyDescent="0.3">
      <c r="A51">
        <v>60</v>
      </c>
      <c r="B51" t="s">
        <v>3202</v>
      </c>
      <c r="C51" t="s">
        <v>3299</v>
      </c>
      <c r="D51" t="s">
        <v>194</v>
      </c>
      <c r="E51">
        <v>1</v>
      </c>
      <c r="F51" t="s">
        <v>202</v>
      </c>
      <c r="H51">
        <v>1</v>
      </c>
      <c r="M51">
        <v>1</v>
      </c>
      <c r="N51">
        <v>1</v>
      </c>
      <c r="U51">
        <v>1</v>
      </c>
      <c r="W51">
        <v>1</v>
      </c>
      <c r="X51" t="s">
        <v>3174</v>
      </c>
      <c r="Y51">
        <v>1</v>
      </c>
      <c r="Z51">
        <v>1</v>
      </c>
      <c r="AA51">
        <v>5</v>
      </c>
      <c r="AD51" t="s">
        <v>202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 t="s">
        <v>3300</v>
      </c>
      <c r="AL51">
        <v>1</v>
      </c>
      <c r="AM51">
        <v>1</v>
      </c>
      <c r="AN51">
        <v>2</v>
      </c>
      <c r="AO51">
        <v>2</v>
      </c>
      <c r="AP51">
        <v>1</v>
      </c>
      <c r="AQ51">
        <v>2</v>
      </c>
      <c r="AR51" t="s">
        <v>3301</v>
      </c>
      <c r="AS51">
        <v>1</v>
      </c>
      <c r="AT51">
        <v>1</v>
      </c>
      <c r="AU51">
        <v>1</v>
      </c>
      <c r="AV51">
        <v>1</v>
      </c>
      <c r="AW51">
        <v>6</v>
      </c>
      <c r="AX51">
        <v>1</v>
      </c>
      <c r="AY51">
        <v>3</v>
      </c>
      <c r="BE51">
        <v>1</v>
      </c>
      <c r="BF51">
        <v>1</v>
      </c>
      <c r="BG51">
        <v>1</v>
      </c>
      <c r="BH51">
        <v>1</v>
      </c>
      <c r="BI51">
        <v>1</v>
      </c>
      <c r="BJ51">
        <v>0</v>
      </c>
      <c r="BM51">
        <v>1</v>
      </c>
      <c r="BN51">
        <v>1</v>
      </c>
      <c r="BO51">
        <v>3</v>
      </c>
      <c r="BP51">
        <v>1</v>
      </c>
      <c r="BQ51">
        <v>35</v>
      </c>
      <c r="BR51">
        <v>1</v>
      </c>
      <c r="BS51">
        <v>1</v>
      </c>
      <c r="BT51">
        <v>2</v>
      </c>
      <c r="BV51">
        <v>0</v>
      </c>
      <c r="BX51">
        <v>0</v>
      </c>
      <c r="BZ51">
        <v>0</v>
      </c>
      <c r="CB51">
        <v>0</v>
      </c>
      <c r="CD51">
        <v>0</v>
      </c>
      <c r="CF51">
        <v>2</v>
      </c>
      <c r="CJ51">
        <v>1</v>
      </c>
      <c r="CK51">
        <v>2</v>
      </c>
      <c r="CL51">
        <v>8</v>
      </c>
      <c r="CM51">
        <v>1</v>
      </c>
      <c r="CR51">
        <v>2</v>
      </c>
      <c r="CS51">
        <v>7</v>
      </c>
      <c r="CT51">
        <v>1</v>
      </c>
      <c r="CU51">
        <v>1</v>
      </c>
      <c r="CV51" t="s">
        <v>2881</v>
      </c>
      <c r="CW51">
        <v>732</v>
      </c>
      <c r="CX51">
        <v>12.2</v>
      </c>
      <c r="CY51">
        <v>2</v>
      </c>
      <c r="CZ51">
        <v>1</v>
      </c>
      <c r="DA51" t="s">
        <v>3302</v>
      </c>
      <c r="DC51">
        <v>1</v>
      </c>
      <c r="DD51">
        <v>1</v>
      </c>
      <c r="DE51">
        <v>15</v>
      </c>
      <c r="DN51" t="s">
        <v>3177</v>
      </c>
      <c r="DO51" t="s">
        <v>3177</v>
      </c>
      <c r="DP51" t="s">
        <v>3178</v>
      </c>
      <c r="DQ51" t="s">
        <v>202</v>
      </c>
      <c r="DR51" t="s">
        <v>202</v>
      </c>
      <c r="DT51">
        <v>1</v>
      </c>
      <c r="DV51">
        <v>1</v>
      </c>
      <c r="DW51">
        <v>0</v>
      </c>
      <c r="DX51">
        <v>5</v>
      </c>
      <c r="DY51">
        <v>1</v>
      </c>
      <c r="DZ51">
        <v>1</v>
      </c>
      <c r="EA51">
        <v>10</v>
      </c>
      <c r="EB51">
        <f>IF(EA51&gt;=30,1,IF(EA51&gt;=20,2,IF(EA51&gt;=15,3,IF(EA51&gt;=10,4,IF(EA51&gt;=5,5,IF(EA51&gt;0,6,0))))))</f>
        <v>4</v>
      </c>
      <c r="EC51">
        <v>2</v>
      </c>
      <c r="EE51">
        <v>10</v>
      </c>
      <c r="EL51">
        <v>1</v>
      </c>
      <c r="EM51">
        <v>3</v>
      </c>
      <c r="EN51">
        <v>1</v>
      </c>
      <c r="EO51">
        <v>3</v>
      </c>
      <c r="EP51">
        <v>1</v>
      </c>
      <c r="EQ51">
        <v>1</v>
      </c>
      <c r="ER51">
        <v>1</v>
      </c>
      <c r="EZ51">
        <v>-97</v>
      </c>
      <c r="FA51">
        <v>2</v>
      </c>
      <c r="FB51">
        <v>1</v>
      </c>
      <c r="FC51">
        <v>24</v>
      </c>
      <c r="FD51">
        <v>1</v>
      </c>
      <c r="FG51">
        <v>0</v>
      </c>
      <c r="FH51" t="s">
        <v>3179</v>
      </c>
      <c r="FI51">
        <v>1</v>
      </c>
      <c r="FJ51" t="s">
        <v>204</v>
      </c>
      <c r="FK51">
        <v>10</v>
      </c>
      <c r="FL51">
        <v>12</v>
      </c>
      <c r="FM51">
        <v>12</v>
      </c>
      <c r="FN51">
        <v>10</v>
      </c>
      <c r="FO51" t="s">
        <v>2206</v>
      </c>
      <c r="FP51">
        <v>3.5</v>
      </c>
      <c r="FQ51" t="s">
        <v>3180</v>
      </c>
      <c r="FR51" t="s">
        <v>3181</v>
      </c>
      <c r="FS51">
        <v>1</v>
      </c>
      <c r="FT51">
        <v>1</v>
      </c>
      <c r="FU51" t="s">
        <v>2221</v>
      </c>
      <c r="FV51" t="s">
        <v>3182</v>
      </c>
      <c r="FW51">
        <v>1</v>
      </c>
      <c r="FX51">
        <v>0</v>
      </c>
      <c r="FY51">
        <v>1</v>
      </c>
      <c r="FZ51">
        <v>0</v>
      </c>
      <c r="GA51">
        <v>20830</v>
      </c>
      <c r="GB51">
        <v>83</v>
      </c>
      <c r="GC51">
        <v>250.9638554</v>
      </c>
      <c r="GD51" t="s">
        <v>2401</v>
      </c>
      <c r="GE51">
        <v>1</v>
      </c>
      <c r="HG51" t="s">
        <v>202</v>
      </c>
      <c r="HI51">
        <v>1</v>
      </c>
      <c r="HJ51">
        <v>1</v>
      </c>
    </row>
    <row r="52" spans="1:218" x14ac:dyDescent="0.3">
      <c r="A52">
        <v>776</v>
      </c>
      <c r="B52" t="s">
        <v>3225</v>
      </c>
      <c r="C52" t="s">
        <v>4376</v>
      </c>
      <c r="D52" t="s">
        <v>212</v>
      </c>
      <c r="E52">
        <v>1</v>
      </c>
      <c r="F52" t="s">
        <v>202</v>
      </c>
      <c r="H52">
        <v>1</v>
      </c>
      <c r="M52">
        <v>1</v>
      </c>
      <c r="N52">
        <v>1</v>
      </c>
      <c r="U52">
        <v>1</v>
      </c>
      <c r="W52">
        <v>1</v>
      </c>
      <c r="X52" t="s">
        <v>3174</v>
      </c>
      <c r="Y52">
        <v>1</v>
      </c>
      <c r="Z52">
        <v>1</v>
      </c>
      <c r="AA52">
        <v>1</v>
      </c>
      <c r="AD52" t="s">
        <v>202</v>
      </c>
      <c r="AE52">
        <v>1</v>
      </c>
      <c r="AF52">
        <v>1</v>
      </c>
      <c r="AG52">
        <v>1</v>
      </c>
      <c r="AH52">
        <v>2</v>
      </c>
      <c r="AI52">
        <v>1</v>
      </c>
      <c r="AJ52">
        <v>2</v>
      </c>
      <c r="AK52" t="s">
        <v>3998</v>
      </c>
      <c r="AL52">
        <v>1</v>
      </c>
      <c r="AM52">
        <v>2</v>
      </c>
      <c r="AN52">
        <v>1</v>
      </c>
      <c r="AO52">
        <v>2</v>
      </c>
      <c r="AP52">
        <v>2</v>
      </c>
      <c r="AQ52">
        <v>1</v>
      </c>
      <c r="AR52" t="s">
        <v>3999</v>
      </c>
      <c r="AS52">
        <v>1</v>
      </c>
      <c r="AT52">
        <v>1</v>
      </c>
      <c r="AU52">
        <v>1</v>
      </c>
      <c r="AV52">
        <v>1</v>
      </c>
      <c r="AW52">
        <v>7</v>
      </c>
      <c r="AX52">
        <v>1</v>
      </c>
      <c r="AY52">
        <v>4</v>
      </c>
      <c r="BE52">
        <v>1</v>
      </c>
      <c r="BF52">
        <v>1</v>
      </c>
      <c r="BG52">
        <v>1</v>
      </c>
      <c r="BH52">
        <v>1</v>
      </c>
      <c r="BI52">
        <v>1</v>
      </c>
      <c r="BJ52">
        <v>0</v>
      </c>
      <c r="BM52">
        <v>1</v>
      </c>
      <c r="BN52">
        <v>1</v>
      </c>
      <c r="BO52">
        <v>3</v>
      </c>
      <c r="BP52">
        <v>1</v>
      </c>
      <c r="BQ52">
        <v>10</v>
      </c>
      <c r="BR52">
        <v>1</v>
      </c>
      <c r="BS52">
        <v>1</v>
      </c>
      <c r="BT52">
        <v>4</v>
      </c>
      <c r="BV52">
        <v>2</v>
      </c>
      <c r="BX52">
        <v>0</v>
      </c>
      <c r="BZ52">
        <v>0</v>
      </c>
      <c r="CB52">
        <v>2</v>
      </c>
      <c r="CJ52">
        <v>1</v>
      </c>
      <c r="CK52">
        <v>1</v>
      </c>
      <c r="CL52">
        <v>6</v>
      </c>
      <c r="CM52">
        <v>-98</v>
      </c>
      <c r="CR52">
        <v>-98</v>
      </c>
      <c r="CS52">
        <v>-98</v>
      </c>
      <c r="CT52">
        <v>-98</v>
      </c>
      <c r="CU52">
        <v>1</v>
      </c>
      <c r="CV52" t="s">
        <v>229</v>
      </c>
      <c r="CW52">
        <v>780</v>
      </c>
      <c r="CX52">
        <v>13</v>
      </c>
      <c r="CY52">
        <v>1</v>
      </c>
      <c r="CZ52">
        <v>1</v>
      </c>
      <c r="DA52" t="s">
        <v>210</v>
      </c>
      <c r="DC52">
        <v>1</v>
      </c>
      <c r="DD52">
        <v>1</v>
      </c>
      <c r="DE52">
        <v>3</v>
      </c>
      <c r="DN52" t="s">
        <v>4264</v>
      </c>
      <c r="DO52" t="s">
        <v>4264</v>
      </c>
      <c r="DP52" t="s">
        <v>3178</v>
      </c>
      <c r="DQ52" t="s">
        <v>202</v>
      </c>
      <c r="DR52" t="s">
        <v>202</v>
      </c>
      <c r="DT52">
        <v>1</v>
      </c>
      <c r="DV52">
        <v>1</v>
      </c>
      <c r="DW52">
        <v>0</v>
      </c>
      <c r="DX52">
        <v>1</v>
      </c>
      <c r="DY52">
        <v>1</v>
      </c>
      <c r="DZ52">
        <v>1</v>
      </c>
      <c r="EA52">
        <v>0</v>
      </c>
      <c r="EB52">
        <f>IF(EA52&gt;=30,1,IF(EA52&gt;=20,2,IF(EA52&gt;=15,3,IF(EA52&gt;=10,4,IF(EA52&gt;=5,5,IF(EA52&gt;0,6,0))))))</f>
        <v>0</v>
      </c>
      <c r="EC52">
        <v>-97</v>
      </c>
      <c r="EL52">
        <v>1</v>
      </c>
      <c r="EM52">
        <v>2</v>
      </c>
      <c r="EN52">
        <v>1</v>
      </c>
      <c r="EO52">
        <v>2</v>
      </c>
      <c r="EP52">
        <v>1</v>
      </c>
      <c r="EQ52">
        <v>1</v>
      </c>
      <c r="ER52">
        <v>1</v>
      </c>
      <c r="EZ52">
        <v>1</v>
      </c>
      <c r="FA52">
        <v>1</v>
      </c>
      <c r="FD52">
        <v>9</v>
      </c>
      <c r="FG52">
        <v>0</v>
      </c>
      <c r="FH52" t="s">
        <v>3179</v>
      </c>
      <c r="FI52">
        <v>1</v>
      </c>
      <c r="FJ52" t="s">
        <v>204</v>
      </c>
      <c r="FN52">
        <v>20</v>
      </c>
      <c r="FO52" t="s">
        <v>2206</v>
      </c>
      <c r="FP52">
        <v>1.5</v>
      </c>
      <c r="FQ52" t="s">
        <v>3180</v>
      </c>
      <c r="FR52" t="s">
        <v>3189</v>
      </c>
      <c r="FS52">
        <v>0</v>
      </c>
      <c r="FT52">
        <v>1</v>
      </c>
      <c r="FU52" t="s">
        <v>2221</v>
      </c>
      <c r="FV52" t="s">
        <v>3182</v>
      </c>
      <c r="FW52">
        <v>0</v>
      </c>
      <c r="FX52">
        <v>1</v>
      </c>
      <c r="FY52">
        <v>0</v>
      </c>
      <c r="FZ52">
        <v>0</v>
      </c>
      <c r="GA52">
        <v>39021</v>
      </c>
      <c r="GB52">
        <v>133</v>
      </c>
      <c r="GC52">
        <v>293.3909774</v>
      </c>
      <c r="GD52" t="s">
        <v>2401</v>
      </c>
      <c r="GE52">
        <v>1</v>
      </c>
      <c r="HG52" t="s">
        <v>202</v>
      </c>
      <c r="HJ52">
        <v>0</v>
      </c>
    </row>
    <row r="53" spans="1:218" x14ac:dyDescent="0.3">
      <c r="A53">
        <v>795</v>
      </c>
      <c r="B53" t="s">
        <v>3202</v>
      </c>
      <c r="C53" t="s">
        <v>4386</v>
      </c>
      <c r="D53" t="s">
        <v>194</v>
      </c>
      <c r="E53">
        <v>1</v>
      </c>
      <c r="F53" t="s">
        <v>202</v>
      </c>
      <c r="H53">
        <v>1</v>
      </c>
      <c r="M53">
        <v>1</v>
      </c>
      <c r="N53">
        <v>1</v>
      </c>
      <c r="U53">
        <v>1</v>
      </c>
      <c r="W53">
        <v>1</v>
      </c>
      <c r="X53" t="s">
        <v>3174</v>
      </c>
      <c r="Y53">
        <v>1</v>
      </c>
      <c r="Z53">
        <v>1</v>
      </c>
      <c r="AA53">
        <v>2</v>
      </c>
      <c r="AD53" t="s">
        <v>202</v>
      </c>
      <c r="AE53">
        <v>1</v>
      </c>
      <c r="AF53">
        <v>2</v>
      </c>
      <c r="AG53">
        <v>1</v>
      </c>
      <c r="AH53">
        <v>1</v>
      </c>
      <c r="AI53">
        <v>1</v>
      </c>
      <c r="AJ53">
        <v>2</v>
      </c>
      <c r="AK53" t="s">
        <v>4387</v>
      </c>
      <c r="AL53">
        <v>1</v>
      </c>
      <c r="AM53">
        <v>2</v>
      </c>
      <c r="AN53">
        <v>1</v>
      </c>
      <c r="AO53">
        <v>2</v>
      </c>
      <c r="AP53">
        <v>2</v>
      </c>
      <c r="AQ53">
        <v>1</v>
      </c>
      <c r="AR53" t="s">
        <v>4388</v>
      </c>
      <c r="AS53">
        <v>2</v>
      </c>
      <c r="AT53">
        <v>2</v>
      </c>
      <c r="AU53">
        <v>1</v>
      </c>
      <c r="AV53">
        <v>1</v>
      </c>
      <c r="AW53">
        <v>5</v>
      </c>
      <c r="AX53">
        <v>1</v>
      </c>
      <c r="AY53">
        <v>1</v>
      </c>
      <c r="BE53">
        <v>1</v>
      </c>
      <c r="BF53">
        <v>1</v>
      </c>
      <c r="BG53">
        <v>1</v>
      </c>
      <c r="BH53">
        <v>1</v>
      </c>
      <c r="BI53">
        <v>1</v>
      </c>
      <c r="BJ53">
        <v>1</v>
      </c>
      <c r="BK53">
        <v>1</v>
      </c>
      <c r="BL53">
        <v>1</v>
      </c>
      <c r="BM53">
        <v>1</v>
      </c>
      <c r="BN53">
        <v>1</v>
      </c>
      <c r="BO53">
        <v>3</v>
      </c>
      <c r="BP53">
        <v>1</v>
      </c>
      <c r="BQ53">
        <v>1.7</v>
      </c>
      <c r="BR53">
        <v>1</v>
      </c>
      <c r="BS53">
        <v>1</v>
      </c>
      <c r="BT53">
        <v>2</v>
      </c>
      <c r="BV53">
        <v>1</v>
      </c>
      <c r="BX53">
        <v>0</v>
      </c>
      <c r="BZ53">
        <v>0</v>
      </c>
      <c r="CB53">
        <v>0</v>
      </c>
      <c r="CD53">
        <v>1</v>
      </c>
      <c r="CJ53">
        <v>2</v>
      </c>
      <c r="CK53">
        <v>2</v>
      </c>
      <c r="CL53">
        <v>5</v>
      </c>
      <c r="CM53">
        <v>1</v>
      </c>
      <c r="CR53">
        <v>2</v>
      </c>
      <c r="CS53">
        <v>2</v>
      </c>
      <c r="CT53">
        <v>1</v>
      </c>
      <c r="CU53">
        <v>2</v>
      </c>
      <c r="CV53" t="s">
        <v>1001</v>
      </c>
      <c r="CW53">
        <v>917</v>
      </c>
      <c r="CX53">
        <v>15.28</v>
      </c>
      <c r="CY53">
        <v>2</v>
      </c>
      <c r="CZ53">
        <v>1</v>
      </c>
      <c r="DA53" t="s">
        <v>1582</v>
      </c>
      <c r="DC53">
        <v>1</v>
      </c>
      <c r="DD53">
        <v>1</v>
      </c>
      <c r="DE53">
        <v>15</v>
      </c>
      <c r="DN53" t="s">
        <v>4264</v>
      </c>
      <c r="DO53" t="s">
        <v>4264</v>
      </c>
      <c r="DP53" t="s">
        <v>3178</v>
      </c>
      <c r="DQ53" t="s">
        <v>202</v>
      </c>
      <c r="DR53" t="s">
        <v>202</v>
      </c>
      <c r="DT53">
        <v>1</v>
      </c>
      <c r="DV53">
        <v>1</v>
      </c>
      <c r="DW53">
        <v>0</v>
      </c>
      <c r="DX53">
        <v>2</v>
      </c>
      <c r="DY53">
        <v>1</v>
      </c>
      <c r="DZ53">
        <v>1</v>
      </c>
      <c r="EA53">
        <v>1</v>
      </c>
      <c r="EB53">
        <f>IF(EA53&gt;=30,1,IF(EA53&gt;=20,2,IF(EA53&gt;=15,3,IF(EA53&gt;=10,4,IF(EA53&gt;=5,5,IF(EA53&gt;0,6,0))))))</f>
        <v>6</v>
      </c>
      <c r="EC53">
        <v>2</v>
      </c>
      <c r="EE53">
        <v>10</v>
      </c>
      <c r="EL53">
        <v>3</v>
      </c>
      <c r="EM53">
        <v>1</v>
      </c>
      <c r="EN53">
        <v>1</v>
      </c>
      <c r="EO53">
        <v>1</v>
      </c>
      <c r="EP53">
        <v>1</v>
      </c>
      <c r="EQ53">
        <v>1</v>
      </c>
      <c r="ER53">
        <v>1</v>
      </c>
      <c r="EZ53">
        <v>1</v>
      </c>
      <c r="FA53">
        <v>1</v>
      </c>
      <c r="FD53">
        <v>9</v>
      </c>
      <c r="FG53">
        <v>0</v>
      </c>
      <c r="FH53" t="s">
        <v>3179</v>
      </c>
      <c r="FI53">
        <v>1</v>
      </c>
      <c r="FJ53" t="s">
        <v>204</v>
      </c>
      <c r="FK53">
        <v>10</v>
      </c>
      <c r="FL53">
        <v>12</v>
      </c>
      <c r="FM53">
        <v>12</v>
      </c>
      <c r="FN53">
        <v>1</v>
      </c>
      <c r="FO53" t="s">
        <v>2220</v>
      </c>
      <c r="FP53">
        <v>0.5</v>
      </c>
      <c r="FQ53" t="s">
        <v>3180</v>
      </c>
      <c r="FR53" t="s">
        <v>3196</v>
      </c>
      <c r="FS53">
        <v>1</v>
      </c>
      <c r="FT53">
        <v>1</v>
      </c>
      <c r="FU53" t="s">
        <v>2221</v>
      </c>
      <c r="FV53" t="s">
        <v>3182</v>
      </c>
      <c r="FW53">
        <v>0</v>
      </c>
      <c r="FX53">
        <v>1</v>
      </c>
      <c r="FY53">
        <v>0</v>
      </c>
      <c r="FZ53">
        <v>0</v>
      </c>
      <c r="GA53">
        <v>20830</v>
      </c>
      <c r="GB53">
        <v>83</v>
      </c>
      <c r="GC53">
        <v>250.9638554</v>
      </c>
      <c r="GD53" t="s">
        <v>2401</v>
      </c>
      <c r="GE53">
        <v>1</v>
      </c>
      <c r="HG53" t="s">
        <v>202</v>
      </c>
      <c r="HJ53">
        <v>0</v>
      </c>
    </row>
    <row r="54" spans="1:218" x14ac:dyDescent="0.3">
      <c r="A54">
        <v>810</v>
      </c>
      <c r="B54" t="s">
        <v>3312</v>
      </c>
      <c r="C54" t="s">
        <v>4416</v>
      </c>
      <c r="D54" t="s">
        <v>212</v>
      </c>
      <c r="E54">
        <v>1</v>
      </c>
      <c r="F54" t="s">
        <v>202</v>
      </c>
      <c r="H54">
        <v>1</v>
      </c>
      <c r="M54">
        <v>1</v>
      </c>
      <c r="N54">
        <v>1</v>
      </c>
      <c r="U54">
        <v>1</v>
      </c>
      <c r="W54">
        <v>1</v>
      </c>
      <c r="X54" t="s">
        <v>3174</v>
      </c>
      <c r="Y54">
        <v>1</v>
      </c>
      <c r="Z54">
        <v>1</v>
      </c>
      <c r="AA54">
        <v>6</v>
      </c>
      <c r="AD54" t="s">
        <v>202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2</v>
      </c>
      <c r="AK54" t="s">
        <v>4417</v>
      </c>
      <c r="AL54">
        <v>1</v>
      </c>
      <c r="AM54">
        <v>1</v>
      </c>
      <c r="AN54">
        <v>2</v>
      </c>
      <c r="AO54">
        <v>2</v>
      </c>
      <c r="AP54">
        <v>2</v>
      </c>
      <c r="AQ54">
        <v>1</v>
      </c>
      <c r="AR54" t="s">
        <v>4418</v>
      </c>
      <c r="AS54">
        <v>1</v>
      </c>
      <c r="AT54">
        <v>1</v>
      </c>
      <c r="AU54">
        <v>2</v>
      </c>
      <c r="AV54">
        <v>2</v>
      </c>
      <c r="AW54">
        <v>7</v>
      </c>
      <c r="AX54">
        <v>1</v>
      </c>
      <c r="AY54">
        <v>3</v>
      </c>
      <c r="BE54">
        <v>1</v>
      </c>
      <c r="BF54">
        <v>1</v>
      </c>
      <c r="BG54">
        <v>1</v>
      </c>
      <c r="BH54">
        <v>1</v>
      </c>
      <c r="BI54">
        <v>1</v>
      </c>
      <c r="BJ54">
        <v>0</v>
      </c>
      <c r="BM54">
        <v>1</v>
      </c>
      <c r="BN54">
        <v>1</v>
      </c>
      <c r="BO54">
        <v>5</v>
      </c>
      <c r="BP54">
        <v>1</v>
      </c>
      <c r="BQ54">
        <v>3</v>
      </c>
      <c r="BR54">
        <v>2</v>
      </c>
      <c r="BS54">
        <v>1</v>
      </c>
      <c r="BT54">
        <v>6</v>
      </c>
      <c r="BV54">
        <v>3</v>
      </c>
      <c r="BX54">
        <v>0</v>
      </c>
      <c r="BZ54">
        <v>2</v>
      </c>
      <c r="CB54">
        <v>0</v>
      </c>
      <c r="CD54">
        <v>1</v>
      </c>
      <c r="CJ54">
        <v>2</v>
      </c>
      <c r="CK54">
        <v>2</v>
      </c>
      <c r="CL54">
        <v>6</v>
      </c>
      <c r="CM54">
        <v>1</v>
      </c>
      <c r="CR54">
        <v>2</v>
      </c>
      <c r="CS54">
        <v>8</v>
      </c>
      <c r="CT54">
        <v>1</v>
      </c>
      <c r="CU54">
        <v>2</v>
      </c>
      <c r="CV54" t="s">
        <v>3965</v>
      </c>
      <c r="CW54">
        <v>889</v>
      </c>
      <c r="CX54">
        <v>14.82</v>
      </c>
      <c r="CY54">
        <v>2</v>
      </c>
      <c r="CZ54">
        <v>1</v>
      </c>
      <c r="DA54" t="s">
        <v>450</v>
      </c>
      <c r="DC54">
        <v>1</v>
      </c>
      <c r="DD54">
        <v>1</v>
      </c>
      <c r="DE54">
        <v>5</v>
      </c>
      <c r="DN54" t="s">
        <v>4264</v>
      </c>
      <c r="DO54" t="s">
        <v>4264</v>
      </c>
      <c r="DP54" t="s">
        <v>3178</v>
      </c>
      <c r="DQ54" t="s">
        <v>202</v>
      </c>
      <c r="DR54" t="s">
        <v>202</v>
      </c>
      <c r="DT54">
        <v>1</v>
      </c>
      <c r="DV54">
        <v>1</v>
      </c>
      <c r="DW54">
        <v>0</v>
      </c>
      <c r="DX54">
        <v>6</v>
      </c>
      <c r="DY54">
        <v>1</v>
      </c>
      <c r="DZ54">
        <v>-97</v>
      </c>
      <c r="EB54">
        <v>-97</v>
      </c>
      <c r="EC54">
        <v>2</v>
      </c>
      <c r="EE54">
        <v>4</v>
      </c>
      <c r="EL54">
        <v>3</v>
      </c>
      <c r="EM54">
        <v>1</v>
      </c>
      <c r="EN54">
        <v>1</v>
      </c>
      <c r="EO54">
        <v>1</v>
      </c>
      <c r="EP54">
        <v>1</v>
      </c>
      <c r="EQ54">
        <v>1</v>
      </c>
      <c r="ER54">
        <v>1</v>
      </c>
      <c r="EZ54">
        <v>1</v>
      </c>
      <c r="FA54">
        <v>1</v>
      </c>
      <c r="FD54">
        <v>9</v>
      </c>
      <c r="FG54">
        <v>0</v>
      </c>
      <c r="FH54" t="s">
        <v>3179</v>
      </c>
      <c r="FI54">
        <v>1</v>
      </c>
      <c r="FJ54" t="s">
        <v>204</v>
      </c>
      <c r="FK54">
        <v>4</v>
      </c>
      <c r="FL54">
        <v>12</v>
      </c>
      <c r="FM54">
        <v>12</v>
      </c>
      <c r="FN54">
        <v>20</v>
      </c>
      <c r="FO54" t="s">
        <v>2220</v>
      </c>
      <c r="FP54">
        <v>0.5</v>
      </c>
      <c r="FQ54" t="s">
        <v>3180</v>
      </c>
      <c r="FR54" t="s">
        <v>3196</v>
      </c>
      <c r="FS54">
        <v>1</v>
      </c>
      <c r="FT54">
        <v>1</v>
      </c>
      <c r="FU54" t="s">
        <v>2221</v>
      </c>
      <c r="FV54" t="s">
        <v>3182</v>
      </c>
      <c r="FW54">
        <v>0</v>
      </c>
      <c r="FX54">
        <v>1</v>
      </c>
      <c r="FY54">
        <v>0</v>
      </c>
      <c r="FZ54">
        <v>0</v>
      </c>
      <c r="GA54">
        <v>20418</v>
      </c>
      <c r="GB54">
        <v>71</v>
      </c>
      <c r="GC54">
        <v>287.57746479999997</v>
      </c>
      <c r="GD54" t="s">
        <v>2401</v>
      </c>
      <c r="GE54">
        <v>1</v>
      </c>
      <c r="HG54" t="s">
        <v>202</v>
      </c>
      <c r="HJ54">
        <v>0</v>
      </c>
    </row>
    <row r="55" spans="1:218" x14ac:dyDescent="0.3">
      <c r="A55">
        <v>957</v>
      </c>
      <c r="B55" t="s">
        <v>3183</v>
      </c>
      <c r="C55" t="s">
        <v>4658</v>
      </c>
      <c r="D55" t="s">
        <v>212</v>
      </c>
      <c r="E55">
        <v>1</v>
      </c>
      <c r="F55" t="s">
        <v>202</v>
      </c>
      <c r="H55">
        <v>1</v>
      </c>
      <c r="M55">
        <v>1</v>
      </c>
      <c r="N55">
        <v>1</v>
      </c>
      <c r="U55">
        <v>1</v>
      </c>
      <c r="W55">
        <v>1</v>
      </c>
      <c r="X55" t="s">
        <v>3174</v>
      </c>
      <c r="Y55">
        <v>1</v>
      </c>
      <c r="Z55">
        <v>1</v>
      </c>
      <c r="AA55">
        <v>3</v>
      </c>
      <c r="AD55" t="s">
        <v>202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2</v>
      </c>
      <c r="AK55" t="s">
        <v>3742</v>
      </c>
      <c r="AL55">
        <v>1</v>
      </c>
      <c r="AM55">
        <v>1</v>
      </c>
      <c r="AN55">
        <v>1</v>
      </c>
      <c r="AO55">
        <v>2</v>
      </c>
      <c r="AP55">
        <v>2</v>
      </c>
      <c r="AQ55">
        <v>1</v>
      </c>
      <c r="AR55" t="s">
        <v>3743</v>
      </c>
      <c r="AS55">
        <v>1</v>
      </c>
      <c r="AT55">
        <v>1</v>
      </c>
      <c r="AU55">
        <v>1</v>
      </c>
      <c r="AV55">
        <v>2</v>
      </c>
      <c r="AW55">
        <v>7</v>
      </c>
      <c r="AX55">
        <v>1</v>
      </c>
      <c r="AY55">
        <v>1</v>
      </c>
      <c r="BE55">
        <v>1</v>
      </c>
      <c r="BF55">
        <v>2</v>
      </c>
      <c r="BG55">
        <v>1</v>
      </c>
      <c r="BH55">
        <v>2</v>
      </c>
      <c r="BI55">
        <v>1</v>
      </c>
      <c r="BJ55">
        <v>0</v>
      </c>
      <c r="BM55">
        <v>3</v>
      </c>
      <c r="BN55">
        <v>1</v>
      </c>
      <c r="BO55">
        <v>2</v>
      </c>
      <c r="BP55">
        <v>1</v>
      </c>
      <c r="BQ55">
        <v>8</v>
      </c>
      <c r="BR55">
        <v>1</v>
      </c>
      <c r="BS55">
        <v>1</v>
      </c>
      <c r="BT55">
        <v>2</v>
      </c>
      <c r="BV55">
        <v>0</v>
      </c>
      <c r="BX55">
        <v>1</v>
      </c>
      <c r="BZ55">
        <v>0</v>
      </c>
      <c r="CB55">
        <v>1</v>
      </c>
      <c r="CJ55">
        <v>1</v>
      </c>
      <c r="CK55">
        <v>1</v>
      </c>
      <c r="CL55">
        <v>8</v>
      </c>
      <c r="CM55">
        <v>1</v>
      </c>
      <c r="CR55">
        <v>2</v>
      </c>
      <c r="CS55">
        <v>5</v>
      </c>
      <c r="CT55">
        <v>1</v>
      </c>
      <c r="CU55">
        <v>1</v>
      </c>
      <c r="CV55" t="s">
        <v>1547</v>
      </c>
      <c r="CW55">
        <v>783</v>
      </c>
      <c r="CX55">
        <v>13.05</v>
      </c>
      <c r="CY55">
        <v>2</v>
      </c>
      <c r="CZ55">
        <v>1</v>
      </c>
      <c r="DA55" t="s">
        <v>4659</v>
      </c>
      <c r="DC55">
        <v>1</v>
      </c>
      <c r="DD55">
        <v>1</v>
      </c>
      <c r="DE55">
        <v>4</v>
      </c>
      <c r="DN55" t="s">
        <v>4657</v>
      </c>
      <c r="DO55" t="s">
        <v>4657</v>
      </c>
      <c r="DP55" t="s">
        <v>3178</v>
      </c>
      <c r="DQ55" t="s">
        <v>202</v>
      </c>
      <c r="DR55" t="s">
        <v>202</v>
      </c>
      <c r="DT55">
        <v>1</v>
      </c>
      <c r="DV55">
        <v>1</v>
      </c>
      <c r="DW55">
        <v>0</v>
      </c>
      <c r="DX55">
        <v>3</v>
      </c>
      <c r="DY55">
        <v>1</v>
      </c>
      <c r="DZ55">
        <v>1</v>
      </c>
      <c r="EA55">
        <v>12</v>
      </c>
      <c r="EB55">
        <f>IF(EA55&gt;=30,1,IF(EA55&gt;=20,2,IF(EA55&gt;=15,3,IF(EA55&gt;=10,4,IF(EA55&gt;=5,5,IF(EA55&gt;0,6,0))))))</f>
        <v>4</v>
      </c>
      <c r="EC55">
        <v>1</v>
      </c>
      <c r="ED55">
        <v>11</v>
      </c>
      <c r="EL55">
        <v>1</v>
      </c>
      <c r="EM55">
        <v>2</v>
      </c>
      <c r="EN55">
        <v>3</v>
      </c>
      <c r="EO55">
        <v>2</v>
      </c>
      <c r="EP55">
        <v>1</v>
      </c>
      <c r="EQ55">
        <v>1</v>
      </c>
      <c r="ER55">
        <v>1</v>
      </c>
      <c r="EZ55">
        <v>1</v>
      </c>
      <c r="FA55">
        <v>1</v>
      </c>
      <c r="FD55">
        <v>9</v>
      </c>
      <c r="FG55">
        <v>0</v>
      </c>
      <c r="FH55" t="s">
        <v>3179</v>
      </c>
      <c r="FI55">
        <v>1</v>
      </c>
      <c r="FJ55" t="s">
        <v>204</v>
      </c>
      <c r="FK55">
        <v>0.91666669999999995</v>
      </c>
      <c r="FL55">
        <v>11</v>
      </c>
      <c r="FM55">
        <v>11</v>
      </c>
      <c r="FN55">
        <v>12</v>
      </c>
      <c r="FO55" t="s">
        <v>2206</v>
      </c>
      <c r="FP55">
        <v>1.5</v>
      </c>
      <c r="FQ55" t="s">
        <v>3638</v>
      </c>
      <c r="FR55" t="s">
        <v>3189</v>
      </c>
      <c r="FS55">
        <v>0</v>
      </c>
      <c r="FT55">
        <v>1</v>
      </c>
      <c r="FU55" t="s">
        <v>2221</v>
      </c>
      <c r="FV55" t="s">
        <v>3182</v>
      </c>
      <c r="FW55">
        <v>0</v>
      </c>
      <c r="FX55">
        <v>1</v>
      </c>
      <c r="FY55">
        <v>0</v>
      </c>
      <c r="FZ55">
        <v>0</v>
      </c>
      <c r="GA55">
        <v>37408</v>
      </c>
      <c r="GB55">
        <v>127</v>
      </c>
      <c r="GC55">
        <v>294.55118110000001</v>
      </c>
      <c r="GD55" t="s">
        <v>2401</v>
      </c>
      <c r="GE55">
        <v>1</v>
      </c>
      <c r="HG55" t="s">
        <v>202</v>
      </c>
      <c r="HJ55">
        <v>0</v>
      </c>
    </row>
    <row r="56" spans="1:218" x14ac:dyDescent="0.3">
      <c r="A56">
        <v>72</v>
      </c>
      <c r="B56" t="s">
        <v>3320</v>
      </c>
      <c r="C56" t="s">
        <v>3321</v>
      </c>
      <c r="D56" t="s">
        <v>212</v>
      </c>
      <c r="E56">
        <v>1</v>
      </c>
      <c r="F56" t="s">
        <v>202</v>
      </c>
      <c r="H56">
        <v>1</v>
      </c>
      <c r="M56">
        <v>3</v>
      </c>
      <c r="N56">
        <v>1</v>
      </c>
      <c r="U56">
        <v>1</v>
      </c>
      <c r="W56">
        <v>2</v>
      </c>
      <c r="X56" t="s">
        <v>3174</v>
      </c>
      <c r="Y56">
        <v>1</v>
      </c>
      <c r="Z56">
        <v>1</v>
      </c>
      <c r="AA56">
        <v>8</v>
      </c>
      <c r="AD56" t="s">
        <v>3174</v>
      </c>
      <c r="AE56">
        <v>1</v>
      </c>
      <c r="AF56">
        <v>1</v>
      </c>
      <c r="AG56">
        <v>1</v>
      </c>
      <c r="AH56">
        <v>2</v>
      </c>
      <c r="AI56">
        <v>2</v>
      </c>
      <c r="AJ56">
        <v>2</v>
      </c>
      <c r="AK56" t="s">
        <v>3322</v>
      </c>
      <c r="AL56">
        <v>1</v>
      </c>
      <c r="AM56">
        <v>2</v>
      </c>
      <c r="AN56">
        <v>1</v>
      </c>
      <c r="AO56">
        <v>2</v>
      </c>
      <c r="AP56">
        <v>2</v>
      </c>
      <c r="AQ56">
        <v>1</v>
      </c>
      <c r="AR56" t="s">
        <v>3323</v>
      </c>
      <c r="AS56">
        <v>1</v>
      </c>
      <c r="AT56">
        <v>1</v>
      </c>
      <c r="AU56">
        <v>1</v>
      </c>
      <c r="AV56">
        <v>1</v>
      </c>
      <c r="AW56">
        <v>7</v>
      </c>
      <c r="AX56">
        <v>6</v>
      </c>
      <c r="AY56">
        <v>1</v>
      </c>
      <c r="BE56">
        <v>1</v>
      </c>
      <c r="BF56">
        <v>2</v>
      </c>
      <c r="BG56">
        <v>1</v>
      </c>
      <c r="BH56">
        <v>2</v>
      </c>
      <c r="BI56">
        <v>1</v>
      </c>
      <c r="BJ56">
        <v>0</v>
      </c>
      <c r="BM56">
        <v>1</v>
      </c>
      <c r="BN56">
        <v>1</v>
      </c>
      <c r="BO56">
        <v>4</v>
      </c>
      <c r="BP56">
        <v>1</v>
      </c>
      <c r="BQ56">
        <v>18</v>
      </c>
      <c r="BR56">
        <v>3</v>
      </c>
      <c r="BS56">
        <v>1</v>
      </c>
      <c r="BT56">
        <v>3</v>
      </c>
      <c r="BV56">
        <v>0</v>
      </c>
      <c r="BX56">
        <v>1</v>
      </c>
      <c r="BZ56">
        <v>1</v>
      </c>
      <c r="CB56">
        <v>0</v>
      </c>
      <c r="CD56">
        <v>0</v>
      </c>
      <c r="CF56">
        <v>1</v>
      </c>
      <c r="CJ56">
        <v>1</v>
      </c>
      <c r="CK56">
        <v>1</v>
      </c>
      <c r="CL56">
        <v>6</v>
      </c>
      <c r="CM56">
        <v>1</v>
      </c>
      <c r="CR56">
        <v>1</v>
      </c>
      <c r="CS56">
        <v>9</v>
      </c>
      <c r="CT56">
        <v>1</v>
      </c>
      <c r="CU56">
        <v>1</v>
      </c>
      <c r="CV56" t="s">
        <v>3324</v>
      </c>
      <c r="CW56">
        <v>870</v>
      </c>
      <c r="CX56">
        <v>14.5</v>
      </c>
      <c r="CY56">
        <v>2</v>
      </c>
      <c r="CZ56">
        <v>1</v>
      </c>
      <c r="DA56" t="s">
        <v>3254</v>
      </c>
      <c r="DC56">
        <v>1</v>
      </c>
      <c r="DD56">
        <v>1</v>
      </c>
      <c r="DE56">
        <v>11</v>
      </c>
      <c r="DN56" t="s">
        <v>3177</v>
      </c>
      <c r="DO56" t="s">
        <v>3177</v>
      </c>
      <c r="DP56" t="s">
        <v>3178</v>
      </c>
      <c r="DQ56" t="s">
        <v>202</v>
      </c>
      <c r="DR56" t="s">
        <v>202</v>
      </c>
      <c r="DT56">
        <v>1</v>
      </c>
      <c r="DV56">
        <v>1</v>
      </c>
      <c r="DW56">
        <v>0</v>
      </c>
      <c r="DX56">
        <v>8</v>
      </c>
      <c r="DY56">
        <v>1</v>
      </c>
      <c r="DZ56">
        <v>1</v>
      </c>
      <c r="EA56">
        <v>10</v>
      </c>
      <c r="EB56">
        <f>IF(EA56&gt;=30,1,IF(EA56&gt;=20,2,IF(EA56&gt;=15,3,IF(EA56&gt;=10,4,IF(EA56&gt;=5,5,IF(EA56&gt;0,6,0))))))</f>
        <v>4</v>
      </c>
      <c r="EC56">
        <v>1</v>
      </c>
      <c r="ED56">
        <v>4</v>
      </c>
      <c r="EL56">
        <v>3</v>
      </c>
      <c r="EM56">
        <v>2</v>
      </c>
      <c r="EN56">
        <v>1</v>
      </c>
      <c r="EO56">
        <v>1</v>
      </c>
      <c r="EP56">
        <v>2</v>
      </c>
      <c r="EZ56">
        <v>1</v>
      </c>
      <c r="FA56">
        <v>1</v>
      </c>
      <c r="FD56">
        <v>8</v>
      </c>
      <c r="FG56">
        <v>0</v>
      </c>
      <c r="FH56" t="s">
        <v>3179</v>
      </c>
      <c r="FI56">
        <v>1</v>
      </c>
      <c r="FJ56" t="s">
        <v>204</v>
      </c>
      <c r="FK56">
        <v>0.3333333</v>
      </c>
      <c r="FL56">
        <v>4</v>
      </c>
      <c r="FM56">
        <v>4</v>
      </c>
      <c r="FN56">
        <v>10</v>
      </c>
      <c r="FO56" t="s">
        <v>2220</v>
      </c>
      <c r="FP56">
        <v>1.5</v>
      </c>
      <c r="FQ56" t="s">
        <v>3180</v>
      </c>
      <c r="FR56" t="s">
        <v>3196</v>
      </c>
      <c r="FS56">
        <v>1</v>
      </c>
      <c r="FT56">
        <v>0</v>
      </c>
      <c r="FU56" t="s">
        <v>2207</v>
      </c>
      <c r="FV56" t="s">
        <v>2207</v>
      </c>
      <c r="FW56">
        <v>0</v>
      </c>
      <c r="FX56">
        <v>1</v>
      </c>
      <c r="FY56">
        <v>0</v>
      </c>
      <c r="FZ56">
        <v>0</v>
      </c>
      <c r="GA56">
        <v>4970</v>
      </c>
      <c r="GB56">
        <v>32</v>
      </c>
      <c r="GC56">
        <v>155.3125</v>
      </c>
      <c r="GD56" t="s">
        <v>2401</v>
      </c>
      <c r="GE56">
        <v>1</v>
      </c>
      <c r="HG56" t="s">
        <v>202</v>
      </c>
      <c r="HJ56">
        <v>0</v>
      </c>
    </row>
    <row r="57" spans="1:218" x14ac:dyDescent="0.3">
      <c r="A57">
        <v>987</v>
      </c>
      <c r="B57" t="s">
        <v>3279</v>
      </c>
      <c r="C57" t="s">
        <v>4699</v>
      </c>
      <c r="D57" t="s">
        <v>212</v>
      </c>
      <c r="E57">
        <v>1</v>
      </c>
      <c r="F57" t="s">
        <v>202</v>
      </c>
      <c r="H57">
        <v>1</v>
      </c>
      <c r="M57">
        <v>1</v>
      </c>
      <c r="N57">
        <v>1</v>
      </c>
      <c r="U57">
        <v>1</v>
      </c>
      <c r="W57">
        <v>1</v>
      </c>
      <c r="X57" t="s">
        <v>3174</v>
      </c>
      <c r="Y57">
        <v>1</v>
      </c>
      <c r="Z57">
        <v>1</v>
      </c>
      <c r="AA57">
        <v>2</v>
      </c>
      <c r="AD57" t="s">
        <v>202</v>
      </c>
      <c r="AE57">
        <v>1</v>
      </c>
      <c r="AF57">
        <v>2</v>
      </c>
      <c r="AG57">
        <v>1</v>
      </c>
      <c r="AH57">
        <v>1</v>
      </c>
      <c r="AI57">
        <v>2</v>
      </c>
      <c r="AJ57">
        <v>1</v>
      </c>
      <c r="AK57" t="s">
        <v>4700</v>
      </c>
      <c r="AL57">
        <v>-97</v>
      </c>
      <c r="AM57">
        <v>1</v>
      </c>
      <c r="AN57">
        <v>2</v>
      </c>
      <c r="AO57">
        <v>2</v>
      </c>
      <c r="AP57">
        <v>2</v>
      </c>
      <c r="AQ57">
        <v>1</v>
      </c>
      <c r="AR57" t="s">
        <v>4701</v>
      </c>
      <c r="AS57">
        <v>2</v>
      </c>
      <c r="AT57">
        <v>2</v>
      </c>
      <c r="AU57">
        <v>1</v>
      </c>
      <c r="AV57">
        <v>2</v>
      </c>
      <c r="AW57">
        <v>7</v>
      </c>
      <c r="AX57">
        <v>3</v>
      </c>
      <c r="AY57">
        <v>3</v>
      </c>
      <c r="BE57">
        <v>1</v>
      </c>
      <c r="BF57">
        <v>1</v>
      </c>
      <c r="BG57">
        <v>1</v>
      </c>
      <c r="BH57">
        <v>1</v>
      </c>
      <c r="BI57">
        <v>1</v>
      </c>
      <c r="BJ57">
        <v>0</v>
      </c>
      <c r="BM57">
        <v>1</v>
      </c>
      <c r="BN57">
        <v>1</v>
      </c>
      <c r="BO57">
        <v>2</v>
      </c>
      <c r="BP57">
        <v>1</v>
      </c>
      <c r="BQ57">
        <v>3</v>
      </c>
      <c r="BR57">
        <v>1</v>
      </c>
      <c r="BS57">
        <v>1</v>
      </c>
      <c r="BT57">
        <v>1</v>
      </c>
      <c r="BU57">
        <v>1</v>
      </c>
      <c r="BV57">
        <v>0</v>
      </c>
      <c r="BW57">
        <v>1</v>
      </c>
      <c r="BX57">
        <v>0</v>
      </c>
      <c r="BY57">
        <v>1</v>
      </c>
      <c r="BZ57">
        <v>0</v>
      </c>
      <c r="CA57">
        <v>1</v>
      </c>
      <c r="CB57">
        <v>0</v>
      </c>
      <c r="CC57">
        <v>1</v>
      </c>
      <c r="CD57">
        <v>0</v>
      </c>
      <c r="CE57">
        <v>1</v>
      </c>
      <c r="CF57">
        <v>0</v>
      </c>
      <c r="CG57">
        <v>1</v>
      </c>
      <c r="CH57">
        <v>1</v>
      </c>
      <c r="CI57">
        <v>1</v>
      </c>
      <c r="CJ57">
        <v>1</v>
      </c>
      <c r="CK57">
        <v>1</v>
      </c>
      <c r="CL57">
        <v>5</v>
      </c>
      <c r="CM57">
        <v>1</v>
      </c>
      <c r="CR57">
        <v>2</v>
      </c>
      <c r="CS57">
        <v>1</v>
      </c>
      <c r="CT57">
        <v>1</v>
      </c>
      <c r="CU57">
        <v>1</v>
      </c>
      <c r="CV57" t="s">
        <v>1653</v>
      </c>
      <c r="CW57">
        <v>1114</v>
      </c>
      <c r="CX57">
        <v>18.57</v>
      </c>
      <c r="CY57">
        <v>2</v>
      </c>
      <c r="CZ57">
        <v>1</v>
      </c>
      <c r="DA57" t="s">
        <v>945</v>
      </c>
      <c r="DC57">
        <v>1</v>
      </c>
      <c r="DD57">
        <v>1</v>
      </c>
      <c r="DE57">
        <v>2</v>
      </c>
      <c r="DN57" t="s">
        <v>4657</v>
      </c>
      <c r="DO57" t="s">
        <v>4657</v>
      </c>
      <c r="DP57" t="s">
        <v>3178</v>
      </c>
      <c r="DQ57" t="s">
        <v>202</v>
      </c>
      <c r="DR57" t="s">
        <v>202</v>
      </c>
      <c r="DT57">
        <v>1</v>
      </c>
      <c r="DV57">
        <v>1</v>
      </c>
      <c r="DW57">
        <v>0</v>
      </c>
      <c r="DX57">
        <v>2</v>
      </c>
      <c r="DY57">
        <v>1</v>
      </c>
      <c r="DZ57">
        <v>1</v>
      </c>
      <c r="EA57">
        <v>18</v>
      </c>
      <c r="EB57">
        <f>IF(EA57&gt;=30,1,IF(EA57&gt;=20,2,IF(EA57&gt;=15,3,IF(EA57&gt;=10,4,IF(EA57&gt;=5,5,IF(EA57&gt;0,6,0))))))</f>
        <v>3</v>
      </c>
      <c r="EC57">
        <v>2</v>
      </c>
      <c r="EE57">
        <v>18</v>
      </c>
      <c r="EL57">
        <v>4</v>
      </c>
      <c r="EM57">
        <v>1</v>
      </c>
      <c r="EN57">
        <v>1</v>
      </c>
      <c r="EO57">
        <v>2</v>
      </c>
      <c r="EP57">
        <v>1</v>
      </c>
      <c r="EQ57">
        <v>1</v>
      </c>
      <c r="ER57">
        <v>1</v>
      </c>
      <c r="EZ57">
        <v>1</v>
      </c>
      <c r="FA57">
        <v>3</v>
      </c>
      <c r="FD57">
        <v>9</v>
      </c>
      <c r="FG57">
        <v>0</v>
      </c>
      <c r="FH57" t="s">
        <v>3179</v>
      </c>
      <c r="FI57">
        <v>1</v>
      </c>
      <c r="FJ57" t="s">
        <v>204</v>
      </c>
      <c r="FK57">
        <v>18</v>
      </c>
      <c r="FL57">
        <v>12</v>
      </c>
      <c r="FM57">
        <v>12</v>
      </c>
      <c r="FN57">
        <v>18</v>
      </c>
      <c r="FO57" t="s">
        <v>2233</v>
      </c>
      <c r="FP57">
        <v>0.5</v>
      </c>
      <c r="FQ57" t="s">
        <v>3180</v>
      </c>
      <c r="FR57" t="s">
        <v>3189</v>
      </c>
      <c r="FS57">
        <v>0</v>
      </c>
      <c r="FT57">
        <v>1</v>
      </c>
      <c r="FU57" t="s">
        <v>2221</v>
      </c>
      <c r="FV57" t="s">
        <v>3182</v>
      </c>
      <c r="FW57">
        <v>0</v>
      </c>
      <c r="FX57">
        <v>1</v>
      </c>
      <c r="FY57">
        <v>0</v>
      </c>
      <c r="FZ57">
        <v>0</v>
      </c>
      <c r="GA57">
        <v>59048</v>
      </c>
      <c r="GB57">
        <v>201</v>
      </c>
      <c r="GC57">
        <v>293.7711443</v>
      </c>
      <c r="GD57" t="s">
        <v>2401</v>
      </c>
      <c r="GE57">
        <v>1</v>
      </c>
      <c r="HG57" t="s">
        <v>202</v>
      </c>
      <c r="HJ57">
        <v>0</v>
      </c>
    </row>
    <row r="58" spans="1:218" x14ac:dyDescent="0.3">
      <c r="A58">
        <v>1023</v>
      </c>
      <c r="B58" t="s">
        <v>3279</v>
      </c>
      <c r="C58" t="s">
        <v>4741</v>
      </c>
      <c r="D58" t="s">
        <v>212</v>
      </c>
      <c r="E58">
        <v>1</v>
      </c>
      <c r="F58" t="s">
        <v>202</v>
      </c>
      <c r="H58">
        <v>1</v>
      </c>
      <c r="M58">
        <v>1</v>
      </c>
      <c r="N58">
        <v>1</v>
      </c>
      <c r="U58">
        <v>1</v>
      </c>
      <c r="W58">
        <v>1</v>
      </c>
      <c r="X58" t="s">
        <v>3174</v>
      </c>
      <c r="Y58">
        <v>1</v>
      </c>
      <c r="Z58">
        <v>1</v>
      </c>
      <c r="AA58">
        <v>1</v>
      </c>
      <c r="AD58" t="s">
        <v>202</v>
      </c>
      <c r="AE58">
        <v>1</v>
      </c>
      <c r="AF58">
        <v>-97</v>
      </c>
      <c r="AG58">
        <v>1</v>
      </c>
      <c r="AH58">
        <v>1</v>
      </c>
      <c r="AI58">
        <v>-97</v>
      </c>
      <c r="AJ58">
        <v>-97</v>
      </c>
      <c r="AK58" t="s">
        <v>4742</v>
      </c>
      <c r="AL58">
        <v>1</v>
      </c>
      <c r="AM58">
        <v>1</v>
      </c>
      <c r="AN58">
        <v>-97</v>
      </c>
      <c r="AO58">
        <v>2</v>
      </c>
      <c r="AP58">
        <v>2</v>
      </c>
      <c r="AQ58">
        <v>1</v>
      </c>
      <c r="AR58" t="s">
        <v>4743</v>
      </c>
      <c r="AS58">
        <v>2</v>
      </c>
      <c r="AT58">
        <v>1</v>
      </c>
      <c r="AU58">
        <v>1</v>
      </c>
      <c r="AV58">
        <v>2</v>
      </c>
      <c r="AW58">
        <v>7</v>
      </c>
      <c r="AX58">
        <v>1</v>
      </c>
      <c r="AY58">
        <v>1</v>
      </c>
      <c r="BE58">
        <v>1</v>
      </c>
      <c r="BF58">
        <v>1</v>
      </c>
      <c r="BG58">
        <v>1</v>
      </c>
      <c r="BH58">
        <v>1</v>
      </c>
      <c r="BI58">
        <v>1</v>
      </c>
      <c r="BJ58">
        <v>0</v>
      </c>
      <c r="BM58">
        <v>1</v>
      </c>
      <c r="BN58">
        <v>1</v>
      </c>
      <c r="BO58">
        <v>3</v>
      </c>
      <c r="BP58">
        <v>1</v>
      </c>
      <c r="BQ58">
        <v>1.5</v>
      </c>
      <c r="BR58">
        <v>6</v>
      </c>
      <c r="BS58">
        <v>1</v>
      </c>
      <c r="BT58">
        <v>2</v>
      </c>
      <c r="BU58">
        <v>2</v>
      </c>
      <c r="BV58">
        <v>0</v>
      </c>
      <c r="BW58">
        <v>2</v>
      </c>
      <c r="BX58">
        <v>0</v>
      </c>
      <c r="BY58">
        <v>2</v>
      </c>
      <c r="BZ58">
        <v>0</v>
      </c>
      <c r="CA58">
        <v>2</v>
      </c>
      <c r="CB58">
        <v>0</v>
      </c>
      <c r="CC58">
        <v>2</v>
      </c>
      <c r="CD58">
        <v>0</v>
      </c>
      <c r="CE58">
        <v>2</v>
      </c>
      <c r="CF58">
        <v>1</v>
      </c>
      <c r="CG58">
        <v>2</v>
      </c>
      <c r="CH58">
        <v>1</v>
      </c>
      <c r="CI58">
        <v>2</v>
      </c>
      <c r="CJ58">
        <v>1</v>
      </c>
      <c r="CK58">
        <v>2</v>
      </c>
      <c r="CL58">
        <v>5</v>
      </c>
      <c r="CM58">
        <v>1</v>
      </c>
      <c r="CR58">
        <v>2</v>
      </c>
      <c r="CS58">
        <v>5</v>
      </c>
      <c r="CT58">
        <v>1</v>
      </c>
      <c r="CU58">
        <v>2</v>
      </c>
      <c r="CV58" t="s">
        <v>4744</v>
      </c>
      <c r="CW58">
        <v>990</v>
      </c>
      <c r="CX58">
        <v>16.5</v>
      </c>
      <c r="CY58">
        <v>2</v>
      </c>
      <c r="CZ58">
        <v>1</v>
      </c>
      <c r="DA58" t="s">
        <v>4745</v>
      </c>
      <c r="DC58">
        <v>1</v>
      </c>
      <c r="DD58">
        <v>1</v>
      </c>
      <c r="DE58">
        <v>2</v>
      </c>
      <c r="DN58" t="s">
        <v>4710</v>
      </c>
      <c r="DO58" t="s">
        <v>4710</v>
      </c>
      <c r="DP58" t="s">
        <v>3178</v>
      </c>
      <c r="DQ58" t="s">
        <v>202</v>
      </c>
      <c r="DR58" t="s">
        <v>202</v>
      </c>
      <c r="DT58">
        <v>1</v>
      </c>
      <c r="DV58">
        <v>1</v>
      </c>
      <c r="DW58">
        <v>0</v>
      </c>
      <c r="DX58">
        <v>1</v>
      </c>
      <c r="DY58">
        <v>1</v>
      </c>
      <c r="DZ58">
        <v>1</v>
      </c>
      <c r="EA58">
        <v>20</v>
      </c>
      <c r="EB58">
        <f>IF(EA58&gt;=30,1,IF(EA58&gt;=20,2,IF(EA58&gt;=15,3,IF(EA58&gt;=10,4,IF(EA58&gt;=5,5,IF(EA58&gt;0,6,0))))))</f>
        <v>2</v>
      </c>
      <c r="EC58">
        <v>2</v>
      </c>
      <c r="EE58">
        <v>20</v>
      </c>
      <c r="EL58">
        <v>1</v>
      </c>
      <c r="EM58">
        <v>3</v>
      </c>
      <c r="EN58">
        <v>1</v>
      </c>
      <c r="EO58">
        <v>4</v>
      </c>
      <c r="EP58">
        <v>1</v>
      </c>
      <c r="EQ58">
        <v>1</v>
      </c>
      <c r="ER58">
        <v>1</v>
      </c>
      <c r="EZ58">
        <v>1</v>
      </c>
      <c r="FA58">
        <v>1</v>
      </c>
      <c r="FD58">
        <v>9</v>
      </c>
      <c r="FG58">
        <v>0</v>
      </c>
      <c r="FH58" t="s">
        <v>3179</v>
      </c>
      <c r="FI58">
        <v>1</v>
      </c>
      <c r="FJ58" t="s">
        <v>204</v>
      </c>
      <c r="FK58">
        <v>20</v>
      </c>
      <c r="FL58">
        <v>12</v>
      </c>
      <c r="FM58">
        <v>12</v>
      </c>
      <c r="FN58">
        <v>20</v>
      </c>
      <c r="FO58" t="s">
        <v>2206</v>
      </c>
      <c r="FP58">
        <v>3.5</v>
      </c>
      <c r="FQ58" t="s">
        <v>3180</v>
      </c>
      <c r="FR58" t="s">
        <v>3201</v>
      </c>
      <c r="FS58">
        <v>1</v>
      </c>
      <c r="FT58">
        <v>1</v>
      </c>
      <c r="FU58" t="s">
        <v>2221</v>
      </c>
      <c r="FV58" t="s">
        <v>3182</v>
      </c>
      <c r="FW58">
        <v>0</v>
      </c>
      <c r="FX58">
        <v>1</v>
      </c>
      <c r="FY58">
        <v>0</v>
      </c>
      <c r="FZ58">
        <v>0</v>
      </c>
      <c r="GA58">
        <v>59048</v>
      </c>
      <c r="GB58">
        <v>201</v>
      </c>
      <c r="GC58">
        <v>293.7711443</v>
      </c>
      <c r="GD58" t="s">
        <v>2401</v>
      </c>
      <c r="GE58">
        <v>1</v>
      </c>
      <c r="HG58" t="s">
        <v>202</v>
      </c>
      <c r="HJ58">
        <v>0</v>
      </c>
    </row>
    <row r="59" spans="1:218" x14ac:dyDescent="0.3">
      <c r="A59">
        <v>1105</v>
      </c>
      <c r="B59" t="s">
        <v>3225</v>
      </c>
      <c r="C59" t="s">
        <v>4831</v>
      </c>
      <c r="D59" t="s">
        <v>212</v>
      </c>
      <c r="E59">
        <v>1</v>
      </c>
      <c r="F59" t="s">
        <v>202</v>
      </c>
      <c r="H59">
        <v>1</v>
      </c>
      <c r="M59">
        <v>1</v>
      </c>
      <c r="N59">
        <v>1</v>
      </c>
      <c r="U59">
        <v>1</v>
      </c>
      <c r="W59">
        <v>1</v>
      </c>
      <c r="X59" t="s">
        <v>3174</v>
      </c>
      <c r="Y59">
        <v>1</v>
      </c>
      <c r="Z59">
        <v>1</v>
      </c>
      <c r="AA59">
        <v>7</v>
      </c>
      <c r="AD59" t="s">
        <v>202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 t="s">
        <v>4832</v>
      </c>
      <c r="AL59">
        <v>1</v>
      </c>
      <c r="AM59">
        <v>-97</v>
      </c>
      <c r="AN59">
        <v>2</v>
      </c>
      <c r="AO59">
        <v>2</v>
      </c>
      <c r="AP59">
        <v>2</v>
      </c>
      <c r="AQ59">
        <v>2</v>
      </c>
      <c r="AR59" t="s">
        <v>4833</v>
      </c>
      <c r="AS59">
        <v>1</v>
      </c>
      <c r="AT59">
        <v>1</v>
      </c>
      <c r="AU59">
        <v>2</v>
      </c>
      <c r="AV59">
        <v>1</v>
      </c>
      <c r="AW59">
        <v>7</v>
      </c>
      <c r="AX59">
        <v>1</v>
      </c>
      <c r="AY59">
        <v>3</v>
      </c>
      <c r="AZ59">
        <v>1</v>
      </c>
      <c r="BE59">
        <v>1</v>
      </c>
      <c r="BF59">
        <v>1</v>
      </c>
      <c r="BG59">
        <v>1</v>
      </c>
      <c r="BH59">
        <v>1</v>
      </c>
      <c r="BI59">
        <v>1</v>
      </c>
      <c r="BJ59">
        <v>1</v>
      </c>
      <c r="BK59">
        <v>1</v>
      </c>
      <c r="BL59">
        <v>1</v>
      </c>
      <c r="BM59">
        <v>1</v>
      </c>
      <c r="BN59">
        <v>1</v>
      </c>
      <c r="BO59">
        <v>3</v>
      </c>
      <c r="BP59">
        <v>1</v>
      </c>
      <c r="BQ59">
        <v>32</v>
      </c>
      <c r="BR59">
        <v>1</v>
      </c>
      <c r="BS59">
        <v>1</v>
      </c>
      <c r="BT59">
        <v>3</v>
      </c>
      <c r="BU59">
        <v>3</v>
      </c>
      <c r="BV59">
        <v>0</v>
      </c>
      <c r="BW59">
        <v>3</v>
      </c>
      <c r="BX59">
        <v>1</v>
      </c>
      <c r="BY59">
        <v>3</v>
      </c>
      <c r="BZ59">
        <v>0</v>
      </c>
      <c r="CA59">
        <v>3</v>
      </c>
      <c r="CB59">
        <v>0</v>
      </c>
      <c r="CC59">
        <v>3</v>
      </c>
      <c r="CD59">
        <v>0</v>
      </c>
      <c r="CE59">
        <v>3</v>
      </c>
      <c r="CF59">
        <v>1</v>
      </c>
      <c r="CG59">
        <v>3</v>
      </c>
      <c r="CH59">
        <v>1</v>
      </c>
      <c r="CI59">
        <v>3</v>
      </c>
      <c r="CJ59">
        <v>1</v>
      </c>
      <c r="CK59">
        <v>1</v>
      </c>
      <c r="CL59">
        <v>5</v>
      </c>
      <c r="CM59">
        <v>1</v>
      </c>
      <c r="CR59">
        <v>2</v>
      </c>
      <c r="CS59">
        <v>-98</v>
      </c>
      <c r="CT59">
        <v>1</v>
      </c>
      <c r="CU59">
        <v>1</v>
      </c>
      <c r="CV59" t="s">
        <v>700</v>
      </c>
      <c r="CW59">
        <v>684</v>
      </c>
      <c r="CX59">
        <v>11.4</v>
      </c>
      <c r="CY59">
        <v>2</v>
      </c>
      <c r="CZ59">
        <v>1</v>
      </c>
      <c r="DA59" t="s">
        <v>450</v>
      </c>
      <c r="DC59">
        <v>1</v>
      </c>
      <c r="DD59">
        <v>1</v>
      </c>
      <c r="DE59">
        <v>3</v>
      </c>
      <c r="DN59" t="s">
        <v>4823</v>
      </c>
      <c r="DO59" t="s">
        <v>4823</v>
      </c>
      <c r="DP59" t="s">
        <v>3178</v>
      </c>
      <c r="DQ59" t="s">
        <v>202</v>
      </c>
      <c r="DR59" t="s">
        <v>202</v>
      </c>
      <c r="DT59">
        <v>1</v>
      </c>
      <c r="DV59">
        <v>1</v>
      </c>
      <c r="DW59">
        <v>0</v>
      </c>
      <c r="DX59">
        <v>7</v>
      </c>
      <c r="DY59">
        <v>1</v>
      </c>
      <c r="DZ59">
        <v>1</v>
      </c>
      <c r="EA59">
        <v>15</v>
      </c>
      <c r="EB59">
        <f>IF(EA59&gt;=30,1,IF(EA59&gt;=20,2,IF(EA59&gt;=15,3,IF(EA59&gt;=10,4,IF(EA59&gt;=5,5,IF(EA59&gt;0,6,0))))))</f>
        <v>3</v>
      </c>
      <c r="EC59">
        <v>2</v>
      </c>
      <c r="EE59">
        <v>15</v>
      </c>
      <c r="EL59">
        <v>2</v>
      </c>
      <c r="EM59">
        <v>2</v>
      </c>
      <c r="EN59">
        <v>1</v>
      </c>
      <c r="EO59">
        <v>3</v>
      </c>
      <c r="EP59">
        <v>1</v>
      </c>
      <c r="EQ59">
        <v>1</v>
      </c>
      <c r="ER59">
        <v>1</v>
      </c>
      <c r="EZ59">
        <v>1</v>
      </c>
      <c r="FA59">
        <v>1</v>
      </c>
      <c r="FD59">
        <v>9</v>
      </c>
      <c r="FG59">
        <v>0</v>
      </c>
      <c r="FH59" t="s">
        <v>3179</v>
      </c>
      <c r="FI59">
        <v>1</v>
      </c>
      <c r="FJ59" t="s">
        <v>204</v>
      </c>
      <c r="FK59">
        <v>15</v>
      </c>
      <c r="FL59">
        <v>12</v>
      </c>
      <c r="FM59">
        <v>12</v>
      </c>
      <c r="FN59">
        <v>15</v>
      </c>
      <c r="FO59" t="s">
        <v>2212</v>
      </c>
      <c r="FP59">
        <v>1.5</v>
      </c>
      <c r="FQ59" t="s">
        <v>3180</v>
      </c>
      <c r="FR59" t="s">
        <v>3181</v>
      </c>
      <c r="FS59">
        <v>1</v>
      </c>
      <c r="FT59">
        <v>1</v>
      </c>
      <c r="FU59" t="s">
        <v>2221</v>
      </c>
      <c r="FV59" t="s">
        <v>3182</v>
      </c>
      <c r="FW59">
        <v>0</v>
      </c>
      <c r="FX59">
        <v>1</v>
      </c>
      <c r="FY59">
        <v>0</v>
      </c>
      <c r="FZ59">
        <v>0</v>
      </c>
      <c r="GA59">
        <v>39021</v>
      </c>
      <c r="GB59">
        <v>133</v>
      </c>
      <c r="GC59">
        <v>293.3909774</v>
      </c>
      <c r="GD59" t="s">
        <v>2401</v>
      </c>
      <c r="GE59">
        <v>1</v>
      </c>
      <c r="HG59" t="s">
        <v>202</v>
      </c>
      <c r="HJ59">
        <v>0</v>
      </c>
    </row>
    <row r="60" spans="1:218" x14ac:dyDescent="0.3">
      <c r="A60">
        <v>1359</v>
      </c>
      <c r="B60" t="s">
        <v>3225</v>
      </c>
      <c r="C60" t="s">
        <v>5241</v>
      </c>
      <c r="D60" t="s">
        <v>212</v>
      </c>
      <c r="E60">
        <v>1</v>
      </c>
      <c r="F60" t="s">
        <v>202</v>
      </c>
      <c r="H60">
        <v>1</v>
      </c>
      <c r="M60">
        <v>1</v>
      </c>
      <c r="N60">
        <v>1</v>
      </c>
      <c r="U60">
        <v>1</v>
      </c>
      <c r="W60">
        <v>1</v>
      </c>
      <c r="X60" t="s">
        <v>3174</v>
      </c>
      <c r="Y60">
        <v>1</v>
      </c>
      <c r="Z60">
        <v>1</v>
      </c>
      <c r="AA60">
        <v>-97</v>
      </c>
      <c r="AD60" t="s">
        <v>202</v>
      </c>
      <c r="AE60">
        <v>1</v>
      </c>
      <c r="AF60">
        <v>1</v>
      </c>
      <c r="AG60">
        <v>2</v>
      </c>
      <c r="AH60">
        <v>2</v>
      </c>
      <c r="AI60">
        <v>2</v>
      </c>
      <c r="AJ60">
        <v>2</v>
      </c>
      <c r="AK60" t="s">
        <v>5242</v>
      </c>
      <c r="AL60">
        <v>1</v>
      </c>
      <c r="AM60">
        <v>-97</v>
      </c>
      <c r="AN60">
        <v>2</v>
      </c>
      <c r="AO60">
        <v>2</v>
      </c>
      <c r="AP60">
        <v>2</v>
      </c>
      <c r="AQ60">
        <v>2</v>
      </c>
      <c r="AR60" t="s">
        <v>5243</v>
      </c>
      <c r="AS60">
        <v>2</v>
      </c>
      <c r="AT60">
        <v>2</v>
      </c>
      <c r="AU60">
        <v>1</v>
      </c>
      <c r="AV60">
        <v>2</v>
      </c>
      <c r="AW60">
        <v>6</v>
      </c>
      <c r="AX60">
        <v>6</v>
      </c>
      <c r="AY60">
        <v>3</v>
      </c>
      <c r="BE60">
        <v>1</v>
      </c>
      <c r="BF60">
        <v>1</v>
      </c>
      <c r="BG60">
        <v>1</v>
      </c>
      <c r="BH60">
        <v>1</v>
      </c>
      <c r="BI60">
        <v>1</v>
      </c>
      <c r="BJ60">
        <v>0</v>
      </c>
      <c r="BM60">
        <v>1</v>
      </c>
      <c r="BN60">
        <v>1</v>
      </c>
      <c r="BO60">
        <v>2</v>
      </c>
      <c r="BP60">
        <v>1</v>
      </c>
      <c r="BQ60">
        <v>20</v>
      </c>
      <c r="BR60">
        <v>1</v>
      </c>
      <c r="BS60">
        <v>1</v>
      </c>
      <c r="BT60">
        <v>3</v>
      </c>
      <c r="BU60">
        <v>3</v>
      </c>
      <c r="BV60">
        <v>0</v>
      </c>
      <c r="BW60">
        <v>3</v>
      </c>
      <c r="BX60">
        <v>0</v>
      </c>
      <c r="BY60">
        <v>3</v>
      </c>
      <c r="BZ60">
        <v>0</v>
      </c>
      <c r="CA60">
        <v>3</v>
      </c>
      <c r="CB60">
        <v>0</v>
      </c>
      <c r="CC60">
        <v>3</v>
      </c>
      <c r="CD60">
        <v>0</v>
      </c>
      <c r="CE60">
        <v>3</v>
      </c>
      <c r="CF60">
        <v>2</v>
      </c>
      <c r="CG60">
        <v>3</v>
      </c>
      <c r="CH60">
        <v>1</v>
      </c>
      <c r="CI60">
        <v>3</v>
      </c>
      <c r="CJ60">
        <v>1</v>
      </c>
      <c r="CK60">
        <v>2</v>
      </c>
      <c r="CL60">
        <v>6</v>
      </c>
      <c r="CM60">
        <v>6</v>
      </c>
      <c r="CS60">
        <v>2</v>
      </c>
      <c r="CT60">
        <v>1</v>
      </c>
      <c r="CU60">
        <v>2</v>
      </c>
      <c r="CV60" t="s">
        <v>5244</v>
      </c>
      <c r="CW60">
        <v>530</v>
      </c>
      <c r="CX60">
        <v>8.83</v>
      </c>
      <c r="CY60">
        <v>2</v>
      </c>
      <c r="CZ60">
        <v>1</v>
      </c>
      <c r="DA60" t="s">
        <v>243</v>
      </c>
      <c r="DC60">
        <v>1</v>
      </c>
      <c r="DD60">
        <v>1</v>
      </c>
      <c r="DE60">
        <v>3</v>
      </c>
      <c r="DN60" t="s">
        <v>5240</v>
      </c>
      <c r="DO60" t="s">
        <v>5240</v>
      </c>
      <c r="DP60" t="s">
        <v>3178</v>
      </c>
      <c r="DQ60" t="s">
        <v>202</v>
      </c>
      <c r="DR60" t="s">
        <v>202</v>
      </c>
      <c r="DT60">
        <v>1</v>
      </c>
      <c r="DV60">
        <v>1</v>
      </c>
      <c r="DW60">
        <v>0</v>
      </c>
      <c r="DX60">
        <v>-97</v>
      </c>
      <c r="DY60">
        <v>1</v>
      </c>
      <c r="DZ60">
        <v>-97</v>
      </c>
      <c r="EB60">
        <v>6</v>
      </c>
      <c r="EC60">
        <v>-97</v>
      </c>
      <c r="EL60">
        <v>1</v>
      </c>
      <c r="EM60">
        <v>-97</v>
      </c>
      <c r="EN60">
        <v>1</v>
      </c>
      <c r="EO60">
        <v>2</v>
      </c>
      <c r="EP60">
        <v>1</v>
      </c>
      <c r="EQ60">
        <v>1</v>
      </c>
      <c r="ER60">
        <v>1</v>
      </c>
      <c r="EZ60">
        <v>1</v>
      </c>
      <c r="FA60">
        <v>1</v>
      </c>
      <c r="FD60">
        <v>9</v>
      </c>
      <c r="FG60">
        <v>0</v>
      </c>
      <c r="FH60" t="s">
        <v>3179</v>
      </c>
      <c r="FI60">
        <v>1</v>
      </c>
      <c r="FJ60" t="s">
        <v>204</v>
      </c>
      <c r="FN60">
        <v>2.5</v>
      </c>
      <c r="FO60" t="s">
        <v>2206</v>
      </c>
      <c r="FQ60" t="s">
        <v>3180</v>
      </c>
      <c r="FR60" t="s">
        <v>3189</v>
      </c>
      <c r="FS60">
        <v>0</v>
      </c>
      <c r="FT60">
        <v>1</v>
      </c>
      <c r="FU60" t="s">
        <v>2221</v>
      </c>
      <c r="FV60" t="s">
        <v>3182</v>
      </c>
      <c r="FW60">
        <v>0</v>
      </c>
      <c r="FX60">
        <v>1</v>
      </c>
      <c r="FY60">
        <v>0</v>
      </c>
      <c r="FZ60">
        <v>0</v>
      </c>
      <c r="GA60">
        <v>39021</v>
      </c>
      <c r="GB60">
        <v>133</v>
      </c>
      <c r="GC60">
        <v>293.3909774</v>
      </c>
      <c r="GD60" t="s">
        <v>2401</v>
      </c>
      <c r="GE60">
        <v>1</v>
      </c>
      <c r="HG60" t="s">
        <v>202</v>
      </c>
      <c r="HJ60">
        <v>0</v>
      </c>
    </row>
    <row r="61" spans="1:218" x14ac:dyDescent="0.3">
      <c r="A61">
        <v>1476</v>
      </c>
      <c r="B61" t="s">
        <v>3312</v>
      </c>
      <c r="C61" t="s">
        <v>5412</v>
      </c>
      <c r="D61" t="s">
        <v>212</v>
      </c>
      <c r="E61">
        <v>1</v>
      </c>
      <c r="F61" t="s">
        <v>202</v>
      </c>
      <c r="H61">
        <v>-97</v>
      </c>
      <c r="I61">
        <v>1</v>
      </c>
      <c r="M61">
        <v>1</v>
      </c>
      <c r="N61">
        <v>1</v>
      </c>
      <c r="U61">
        <v>1</v>
      </c>
      <c r="W61">
        <v>1</v>
      </c>
      <c r="X61" t="s">
        <v>3174</v>
      </c>
      <c r="Y61">
        <v>1</v>
      </c>
      <c r="Z61">
        <v>1</v>
      </c>
      <c r="AA61">
        <v>2</v>
      </c>
      <c r="AD61" t="s">
        <v>202</v>
      </c>
      <c r="AE61">
        <v>1</v>
      </c>
      <c r="AF61">
        <v>2</v>
      </c>
      <c r="AG61">
        <v>2</v>
      </c>
      <c r="AH61">
        <v>2</v>
      </c>
      <c r="AI61">
        <v>2</v>
      </c>
      <c r="AJ61">
        <v>2</v>
      </c>
      <c r="AK61" t="s">
        <v>5413</v>
      </c>
      <c r="AL61">
        <v>1</v>
      </c>
      <c r="AM61">
        <v>-97</v>
      </c>
      <c r="AN61">
        <v>2</v>
      </c>
      <c r="AO61">
        <v>2</v>
      </c>
      <c r="AP61">
        <v>2</v>
      </c>
      <c r="AQ61">
        <v>1</v>
      </c>
      <c r="AR61" t="s">
        <v>5414</v>
      </c>
      <c r="AS61">
        <v>2</v>
      </c>
      <c r="AT61">
        <v>1</v>
      </c>
      <c r="AU61">
        <v>1</v>
      </c>
      <c r="AV61">
        <v>2</v>
      </c>
      <c r="AW61">
        <v>7</v>
      </c>
      <c r="AX61">
        <v>1</v>
      </c>
      <c r="AY61">
        <v>1</v>
      </c>
      <c r="BE61">
        <v>1</v>
      </c>
      <c r="BF61">
        <v>2</v>
      </c>
      <c r="BG61">
        <v>1</v>
      </c>
      <c r="BH61">
        <v>2</v>
      </c>
      <c r="BI61">
        <v>1</v>
      </c>
      <c r="BJ61">
        <v>0</v>
      </c>
      <c r="BM61">
        <v>1</v>
      </c>
      <c r="BN61">
        <v>1</v>
      </c>
      <c r="BO61">
        <v>4</v>
      </c>
      <c r="BP61">
        <v>1</v>
      </c>
      <c r="BQ61">
        <v>5</v>
      </c>
      <c r="BR61">
        <v>-97</v>
      </c>
      <c r="BS61">
        <v>1</v>
      </c>
      <c r="BT61">
        <v>4</v>
      </c>
      <c r="BU61">
        <v>0</v>
      </c>
      <c r="BV61">
        <v>-99</v>
      </c>
      <c r="BW61">
        <v>0</v>
      </c>
      <c r="BY61">
        <v>0</v>
      </c>
      <c r="CA61">
        <v>0</v>
      </c>
      <c r="CC61">
        <v>0</v>
      </c>
      <c r="CE61">
        <v>0</v>
      </c>
      <c r="CG61">
        <v>0</v>
      </c>
      <c r="CI61">
        <v>0</v>
      </c>
      <c r="CJ61">
        <v>2</v>
      </c>
      <c r="CK61">
        <v>2</v>
      </c>
      <c r="CL61">
        <v>7</v>
      </c>
      <c r="CM61">
        <v>-98</v>
      </c>
      <c r="CR61">
        <v>-98</v>
      </c>
      <c r="CS61">
        <v>-98</v>
      </c>
      <c r="CT61">
        <v>1</v>
      </c>
      <c r="CU61">
        <v>2</v>
      </c>
      <c r="CV61" t="s">
        <v>229</v>
      </c>
      <c r="CW61">
        <v>711</v>
      </c>
      <c r="CX61">
        <v>11.85</v>
      </c>
      <c r="CY61">
        <v>2</v>
      </c>
      <c r="CZ61">
        <v>1</v>
      </c>
      <c r="DA61" t="s">
        <v>1913</v>
      </c>
      <c r="DC61">
        <v>1</v>
      </c>
      <c r="DD61">
        <v>1</v>
      </c>
      <c r="DE61">
        <v>5</v>
      </c>
      <c r="DN61" t="s">
        <v>5411</v>
      </c>
      <c r="DO61" t="s">
        <v>5411</v>
      </c>
      <c r="DP61" t="s">
        <v>3178</v>
      </c>
      <c r="DQ61" t="s">
        <v>202</v>
      </c>
      <c r="DR61" t="s">
        <v>202</v>
      </c>
      <c r="DT61">
        <v>1</v>
      </c>
      <c r="DV61">
        <v>1</v>
      </c>
      <c r="DW61">
        <v>0</v>
      </c>
      <c r="DX61">
        <v>2</v>
      </c>
      <c r="DY61">
        <v>1</v>
      </c>
      <c r="DZ61">
        <v>-97</v>
      </c>
      <c r="EB61">
        <v>5</v>
      </c>
      <c r="EC61">
        <v>2</v>
      </c>
      <c r="EE61">
        <v>7</v>
      </c>
      <c r="EL61">
        <v>3</v>
      </c>
      <c r="EM61">
        <v>2</v>
      </c>
      <c r="EN61">
        <v>1</v>
      </c>
      <c r="EO61">
        <v>1</v>
      </c>
      <c r="EP61">
        <v>1</v>
      </c>
      <c r="EQ61">
        <v>1</v>
      </c>
      <c r="ER61">
        <v>1</v>
      </c>
      <c r="EZ61">
        <v>1</v>
      </c>
      <c r="FA61">
        <v>1</v>
      </c>
      <c r="FD61">
        <v>9</v>
      </c>
      <c r="FG61">
        <v>0</v>
      </c>
      <c r="FH61" t="s">
        <v>3179</v>
      </c>
      <c r="FI61">
        <v>1</v>
      </c>
      <c r="FJ61" t="s">
        <v>204</v>
      </c>
      <c r="FK61">
        <v>7</v>
      </c>
      <c r="FL61">
        <v>12</v>
      </c>
      <c r="FM61">
        <v>12</v>
      </c>
      <c r="FN61">
        <v>7.5</v>
      </c>
      <c r="FO61" t="s">
        <v>2220</v>
      </c>
      <c r="FP61">
        <v>1.5</v>
      </c>
      <c r="FQ61" t="s">
        <v>3180</v>
      </c>
      <c r="FR61" t="s">
        <v>3196</v>
      </c>
      <c r="FS61">
        <v>1</v>
      </c>
      <c r="FT61">
        <v>1</v>
      </c>
      <c r="FU61" t="s">
        <v>2221</v>
      </c>
      <c r="FV61" t="s">
        <v>3182</v>
      </c>
      <c r="FW61">
        <v>0</v>
      </c>
      <c r="FX61">
        <v>1</v>
      </c>
      <c r="FY61">
        <v>0</v>
      </c>
      <c r="FZ61">
        <v>0</v>
      </c>
      <c r="GA61">
        <v>20418</v>
      </c>
      <c r="GB61">
        <v>71</v>
      </c>
      <c r="GC61">
        <v>287.57746479999997</v>
      </c>
      <c r="GD61" t="s">
        <v>2401</v>
      </c>
      <c r="GE61">
        <v>1</v>
      </c>
      <c r="HG61" t="s">
        <v>202</v>
      </c>
      <c r="HJ61">
        <v>0</v>
      </c>
    </row>
    <row r="62" spans="1:218" x14ac:dyDescent="0.3">
      <c r="A62">
        <v>1645</v>
      </c>
      <c r="B62" t="s">
        <v>3320</v>
      </c>
      <c r="C62" t="s">
        <v>5457</v>
      </c>
      <c r="D62" t="s">
        <v>212</v>
      </c>
      <c r="E62">
        <v>1</v>
      </c>
      <c r="F62" t="s">
        <v>202</v>
      </c>
      <c r="H62">
        <v>1</v>
      </c>
      <c r="M62">
        <v>3</v>
      </c>
      <c r="N62">
        <v>2</v>
      </c>
      <c r="O62">
        <v>1</v>
      </c>
      <c r="U62">
        <v>1</v>
      </c>
      <c r="W62">
        <v>1</v>
      </c>
      <c r="X62" t="s">
        <v>3174</v>
      </c>
      <c r="Y62">
        <v>1</v>
      </c>
      <c r="Z62">
        <v>1</v>
      </c>
      <c r="AA62">
        <v>2</v>
      </c>
      <c r="AD62" t="s">
        <v>202</v>
      </c>
      <c r="AE62">
        <v>1</v>
      </c>
      <c r="AF62">
        <v>1</v>
      </c>
      <c r="AG62">
        <v>1</v>
      </c>
      <c r="AH62">
        <v>1</v>
      </c>
      <c r="AI62">
        <v>1</v>
      </c>
      <c r="AJ62">
        <v>1</v>
      </c>
      <c r="AK62" t="s">
        <v>5458</v>
      </c>
      <c r="AL62">
        <v>1</v>
      </c>
      <c r="AM62">
        <v>1</v>
      </c>
      <c r="AN62">
        <v>1</v>
      </c>
      <c r="AO62">
        <v>2</v>
      </c>
      <c r="AP62">
        <v>1</v>
      </c>
      <c r="AQ62">
        <v>1</v>
      </c>
      <c r="AR62" t="s">
        <v>5459</v>
      </c>
      <c r="AS62">
        <v>1</v>
      </c>
      <c r="AT62">
        <v>2</v>
      </c>
      <c r="AU62">
        <v>1</v>
      </c>
      <c r="AV62">
        <v>1</v>
      </c>
      <c r="AW62">
        <v>7</v>
      </c>
      <c r="AX62">
        <v>1</v>
      </c>
      <c r="AY62">
        <v>4</v>
      </c>
      <c r="BE62">
        <v>1</v>
      </c>
      <c r="BF62">
        <v>1</v>
      </c>
      <c r="BG62">
        <v>1</v>
      </c>
      <c r="BH62">
        <v>1</v>
      </c>
      <c r="BI62">
        <v>1</v>
      </c>
      <c r="BJ62">
        <v>0</v>
      </c>
      <c r="BM62">
        <v>1</v>
      </c>
      <c r="BN62">
        <v>1</v>
      </c>
      <c r="BO62">
        <v>4</v>
      </c>
      <c r="BP62">
        <v>1</v>
      </c>
      <c r="BQ62">
        <v>57</v>
      </c>
      <c r="BR62">
        <v>1</v>
      </c>
      <c r="BS62">
        <v>1</v>
      </c>
      <c r="BT62">
        <v>5</v>
      </c>
      <c r="BV62">
        <v>2</v>
      </c>
      <c r="BX62">
        <v>1</v>
      </c>
      <c r="BZ62">
        <v>0</v>
      </c>
      <c r="CB62">
        <v>1</v>
      </c>
      <c r="CD62">
        <v>1</v>
      </c>
      <c r="CJ62">
        <v>1</v>
      </c>
      <c r="CK62">
        <v>2</v>
      </c>
      <c r="CL62">
        <v>2</v>
      </c>
      <c r="CM62">
        <v>6</v>
      </c>
      <c r="CS62">
        <v>2</v>
      </c>
      <c r="CT62">
        <v>1</v>
      </c>
      <c r="CU62">
        <v>2</v>
      </c>
      <c r="CV62" t="s">
        <v>3801</v>
      </c>
      <c r="CW62">
        <v>1142</v>
      </c>
      <c r="CX62">
        <v>19.03</v>
      </c>
      <c r="CY62">
        <v>2</v>
      </c>
      <c r="CZ62">
        <v>1</v>
      </c>
      <c r="DA62" t="s">
        <v>1582</v>
      </c>
      <c r="DC62">
        <v>1</v>
      </c>
      <c r="DD62">
        <v>1</v>
      </c>
      <c r="DE62">
        <v>11</v>
      </c>
      <c r="DN62" t="s">
        <v>5429</v>
      </c>
      <c r="DO62" t="s">
        <v>5429</v>
      </c>
      <c r="DP62" t="s">
        <v>3178</v>
      </c>
      <c r="DQ62" t="s">
        <v>202</v>
      </c>
      <c r="DR62" t="s">
        <v>202</v>
      </c>
      <c r="DT62">
        <v>2</v>
      </c>
      <c r="DU62">
        <v>1</v>
      </c>
      <c r="DV62">
        <v>1</v>
      </c>
      <c r="DW62">
        <v>0</v>
      </c>
      <c r="DX62">
        <v>2</v>
      </c>
      <c r="DY62">
        <v>1</v>
      </c>
      <c r="DZ62">
        <v>1</v>
      </c>
      <c r="EA62">
        <v>20</v>
      </c>
      <c r="EB62">
        <f>IF(EA62&gt;=30,1,IF(EA62&gt;=20,2,IF(EA62&gt;=15,3,IF(EA62&gt;=10,4,IF(EA62&gt;=5,5,IF(EA62&gt;0,6,0))))))</f>
        <v>2</v>
      </c>
      <c r="EC62">
        <v>2</v>
      </c>
      <c r="EE62">
        <v>20</v>
      </c>
      <c r="EL62">
        <v>2</v>
      </c>
      <c r="EM62">
        <v>3</v>
      </c>
      <c r="EN62">
        <v>1</v>
      </c>
      <c r="EO62">
        <v>2</v>
      </c>
      <c r="EP62">
        <v>1</v>
      </c>
      <c r="EQ62">
        <v>1</v>
      </c>
      <c r="ER62">
        <v>1</v>
      </c>
      <c r="EZ62">
        <v>1</v>
      </c>
      <c r="FA62">
        <v>1</v>
      </c>
      <c r="FD62">
        <v>9</v>
      </c>
      <c r="FG62">
        <v>0</v>
      </c>
      <c r="FH62" t="s">
        <v>3179</v>
      </c>
      <c r="FI62">
        <v>1</v>
      </c>
      <c r="FJ62" t="s">
        <v>204</v>
      </c>
      <c r="FK62">
        <v>20</v>
      </c>
      <c r="FL62">
        <v>12</v>
      </c>
      <c r="FM62">
        <v>12</v>
      </c>
      <c r="FN62">
        <v>20</v>
      </c>
      <c r="FO62" t="s">
        <v>2212</v>
      </c>
      <c r="FP62">
        <v>3.5</v>
      </c>
      <c r="FQ62" t="s">
        <v>3180</v>
      </c>
      <c r="FR62" t="s">
        <v>3189</v>
      </c>
      <c r="FS62">
        <v>0</v>
      </c>
      <c r="FT62">
        <v>1</v>
      </c>
      <c r="FU62" t="s">
        <v>2221</v>
      </c>
      <c r="FV62" t="s">
        <v>3182</v>
      </c>
      <c r="FW62">
        <v>0</v>
      </c>
      <c r="FX62">
        <v>1</v>
      </c>
      <c r="FY62">
        <v>0</v>
      </c>
      <c r="FZ62">
        <v>0</v>
      </c>
      <c r="GA62">
        <v>4970</v>
      </c>
      <c r="GB62">
        <v>32</v>
      </c>
      <c r="GC62">
        <v>155.3125</v>
      </c>
      <c r="GD62" t="s">
        <v>2401</v>
      </c>
      <c r="GE62">
        <v>1</v>
      </c>
      <c r="HG62" t="s">
        <v>202</v>
      </c>
      <c r="HJ62">
        <v>0</v>
      </c>
    </row>
    <row r="63" spans="1:218" x14ac:dyDescent="0.3">
      <c r="A63">
        <v>1782</v>
      </c>
      <c r="B63" t="s">
        <v>3312</v>
      </c>
      <c r="C63" t="s">
        <v>5481</v>
      </c>
      <c r="D63" t="s">
        <v>212</v>
      </c>
      <c r="E63">
        <v>1</v>
      </c>
      <c r="F63" t="s">
        <v>202</v>
      </c>
      <c r="H63">
        <v>1</v>
      </c>
      <c r="M63">
        <v>1</v>
      </c>
      <c r="N63">
        <v>1</v>
      </c>
      <c r="U63">
        <v>1</v>
      </c>
      <c r="W63">
        <v>1</v>
      </c>
      <c r="X63" t="s">
        <v>3174</v>
      </c>
      <c r="Y63">
        <v>1</v>
      </c>
      <c r="Z63">
        <v>1</v>
      </c>
      <c r="AA63">
        <v>2</v>
      </c>
      <c r="AD63" t="s">
        <v>202</v>
      </c>
      <c r="AE63">
        <v>1</v>
      </c>
      <c r="AF63">
        <v>2</v>
      </c>
      <c r="AG63">
        <v>1</v>
      </c>
      <c r="AH63">
        <v>1</v>
      </c>
      <c r="AI63">
        <v>1</v>
      </c>
      <c r="AJ63">
        <v>2</v>
      </c>
      <c r="AK63" t="s">
        <v>5482</v>
      </c>
      <c r="AL63">
        <v>1</v>
      </c>
      <c r="AM63">
        <v>2</v>
      </c>
      <c r="AN63">
        <v>2</v>
      </c>
      <c r="AO63">
        <v>2</v>
      </c>
      <c r="AP63">
        <v>2</v>
      </c>
      <c r="AQ63">
        <v>1</v>
      </c>
      <c r="AR63" t="s">
        <v>5483</v>
      </c>
      <c r="AS63">
        <v>1</v>
      </c>
      <c r="AT63">
        <v>1</v>
      </c>
      <c r="AU63">
        <v>1</v>
      </c>
      <c r="AV63">
        <v>2</v>
      </c>
      <c r="AW63">
        <v>7</v>
      </c>
      <c r="AX63">
        <v>1</v>
      </c>
      <c r="AY63">
        <v>4</v>
      </c>
      <c r="BE63">
        <v>1</v>
      </c>
      <c r="BF63">
        <v>1</v>
      </c>
      <c r="BG63">
        <v>1</v>
      </c>
      <c r="BH63">
        <v>1</v>
      </c>
      <c r="BI63">
        <v>1</v>
      </c>
      <c r="BJ63">
        <v>0</v>
      </c>
      <c r="BM63">
        <v>1</v>
      </c>
      <c r="BN63">
        <v>1</v>
      </c>
      <c r="BO63">
        <v>2</v>
      </c>
      <c r="BP63">
        <v>1</v>
      </c>
      <c r="BQ63">
        <v>8</v>
      </c>
      <c r="BR63">
        <v>1</v>
      </c>
      <c r="BS63">
        <v>1</v>
      </c>
      <c r="BT63">
        <v>1</v>
      </c>
      <c r="BV63">
        <v>0</v>
      </c>
      <c r="BX63">
        <v>0</v>
      </c>
      <c r="BZ63">
        <v>0</v>
      </c>
      <c r="CB63">
        <v>0</v>
      </c>
      <c r="CD63">
        <v>1</v>
      </c>
      <c r="CJ63">
        <v>1</v>
      </c>
      <c r="CK63">
        <v>2</v>
      </c>
      <c r="CL63">
        <v>8</v>
      </c>
      <c r="CM63">
        <v>1</v>
      </c>
      <c r="CR63">
        <v>2</v>
      </c>
      <c r="CS63">
        <v>8</v>
      </c>
      <c r="CT63">
        <v>1</v>
      </c>
      <c r="CU63">
        <v>1</v>
      </c>
      <c r="CV63" t="s">
        <v>1686</v>
      </c>
      <c r="CW63">
        <v>569</v>
      </c>
      <c r="CX63">
        <v>9.48</v>
      </c>
      <c r="CY63">
        <v>2</v>
      </c>
      <c r="CZ63">
        <v>1</v>
      </c>
      <c r="DA63" t="s">
        <v>275</v>
      </c>
      <c r="DC63">
        <v>1</v>
      </c>
      <c r="DD63">
        <v>1</v>
      </c>
      <c r="DE63">
        <v>5</v>
      </c>
      <c r="DN63" t="s">
        <v>5464</v>
      </c>
      <c r="DO63" t="s">
        <v>5464</v>
      </c>
      <c r="DP63" t="s">
        <v>3178</v>
      </c>
      <c r="DQ63" t="s">
        <v>202</v>
      </c>
      <c r="DR63" t="s">
        <v>202</v>
      </c>
      <c r="DT63">
        <v>1</v>
      </c>
      <c r="DV63">
        <v>1</v>
      </c>
      <c r="DW63">
        <v>0</v>
      </c>
      <c r="DX63">
        <v>2</v>
      </c>
      <c r="DY63">
        <v>1</v>
      </c>
      <c r="DZ63">
        <v>1</v>
      </c>
      <c r="EA63">
        <v>10</v>
      </c>
      <c r="EB63">
        <f>IF(EA63&gt;=30,1,IF(EA63&gt;=20,2,IF(EA63&gt;=15,3,IF(EA63&gt;=10,4,IF(EA63&gt;=5,5,IF(EA63&gt;0,6,0))))))</f>
        <v>4</v>
      </c>
      <c r="EC63">
        <v>2</v>
      </c>
      <c r="EE63">
        <v>6</v>
      </c>
      <c r="EL63">
        <v>2</v>
      </c>
      <c r="EM63">
        <v>3</v>
      </c>
      <c r="EN63">
        <v>1</v>
      </c>
      <c r="EO63">
        <v>2</v>
      </c>
      <c r="EP63">
        <v>1</v>
      </c>
      <c r="EQ63">
        <v>1</v>
      </c>
      <c r="ER63">
        <v>1</v>
      </c>
      <c r="EZ63">
        <v>1</v>
      </c>
      <c r="FA63">
        <v>1</v>
      </c>
      <c r="FD63">
        <v>9</v>
      </c>
      <c r="FG63">
        <v>0</v>
      </c>
      <c r="FH63" t="s">
        <v>3179</v>
      </c>
      <c r="FI63">
        <v>1</v>
      </c>
      <c r="FJ63" t="s">
        <v>204</v>
      </c>
      <c r="FK63">
        <v>6</v>
      </c>
      <c r="FL63">
        <v>12</v>
      </c>
      <c r="FM63">
        <v>12</v>
      </c>
      <c r="FN63">
        <v>10</v>
      </c>
      <c r="FO63" t="s">
        <v>2212</v>
      </c>
      <c r="FP63">
        <v>3.5</v>
      </c>
      <c r="FQ63" t="s">
        <v>3180</v>
      </c>
      <c r="FR63" t="s">
        <v>3189</v>
      </c>
      <c r="FS63">
        <v>0</v>
      </c>
      <c r="FT63">
        <v>1</v>
      </c>
      <c r="FU63" t="s">
        <v>2221</v>
      </c>
      <c r="FV63" t="s">
        <v>3182</v>
      </c>
      <c r="FW63">
        <v>0</v>
      </c>
      <c r="FX63">
        <v>1</v>
      </c>
      <c r="FY63">
        <v>0</v>
      </c>
      <c r="FZ63">
        <v>0</v>
      </c>
      <c r="GA63">
        <v>20418</v>
      </c>
      <c r="GB63">
        <v>71</v>
      </c>
      <c r="GC63">
        <v>287.57746479999997</v>
      </c>
      <c r="GD63" t="s">
        <v>2401</v>
      </c>
      <c r="GE63">
        <v>1</v>
      </c>
      <c r="HG63" t="s">
        <v>202</v>
      </c>
      <c r="HJ63">
        <v>0</v>
      </c>
    </row>
    <row r="64" spans="1:218" x14ac:dyDescent="0.3">
      <c r="A64">
        <v>93</v>
      </c>
      <c r="B64" t="s">
        <v>3183</v>
      </c>
      <c r="C64" t="s">
        <v>3351</v>
      </c>
      <c r="D64" t="s">
        <v>212</v>
      </c>
      <c r="E64">
        <v>1</v>
      </c>
      <c r="F64" t="s">
        <v>202</v>
      </c>
      <c r="H64">
        <v>1</v>
      </c>
      <c r="M64">
        <v>1</v>
      </c>
      <c r="N64">
        <v>1</v>
      </c>
      <c r="U64">
        <v>1</v>
      </c>
      <c r="W64">
        <v>1</v>
      </c>
      <c r="X64" t="s">
        <v>3174</v>
      </c>
      <c r="Y64">
        <v>1</v>
      </c>
      <c r="Z64">
        <v>1</v>
      </c>
      <c r="AA64">
        <v>3</v>
      </c>
      <c r="AD64" t="s">
        <v>202</v>
      </c>
      <c r="AE64">
        <v>1</v>
      </c>
      <c r="AF64">
        <v>2</v>
      </c>
      <c r="AG64">
        <v>1</v>
      </c>
      <c r="AH64">
        <v>1</v>
      </c>
      <c r="AI64">
        <v>1</v>
      </c>
      <c r="AJ64">
        <v>2</v>
      </c>
      <c r="AK64" t="s">
        <v>3352</v>
      </c>
      <c r="AL64">
        <v>2</v>
      </c>
      <c r="AM64">
        <v>2</v>
      </c>
      <c r="AN64">
        <v>2</v>
      </c>
      <c r="AO64">
        <v>2</v>
      </c>
      <c r="AP64">
        <v>2</v>
      </c>
      <c r="AQ64">
        <v>2</v>
      </c>
      <c r="AR64" t="s">
        <v>3353</v>
      </c>
      <c r="AS64">
        <v>2</v>
      </c>
      <c r="AT64">
        <v>1</v>
      </c>
      <c r="AU64">
        <v>2</v>
      </c>
      <c r="AV64">
        <v>2</v>
      </c>
      <c r="AW64">
        <v>7</v>
      </c>
      <c r="AX64">
        <v>1</v>
      </c>
      <c r="AY64">
        <v>1</v>
      </c>
      <c r="BE64">
        <v>1</v>
      </c>
      <c r="BF64">
        <v>1</v>
      </c>
      <c r="BG64">
        <v>1</v>
      </c>
      <c r="BH64">
        <v>1</v>
      </c>
      <c r="BI64">
        <v>1</v>
      </c>
      <c r="BJ64">
        <v>0</v>
      </c>
      <c r="BM64">
        <v>2</v>
      </c>
      <c r="BN64">
        <v>1</v>
      </c>
      <c r="BO64">
        <v>3</v>
      </c>
      <c r="BP64">
        <v>1</v>
      </c>
      <c r="BQ64">
        <v>1</v>
      </c>
      <c r="BR64">
        <v>1</v>
      </c>
      <c r="BS64">
        <v>1</v>
      </c>
      <c r="BT64">
        <v>2</v>
      </c>
      <c r="BV64">
        <v>0</v>
      </c>
      <c r="BX64">
        <v>1</v>
      </c>
      <c r="BZ64">
        <v>1</v>
      </c>
      <c r="CJ64">
        <v>1</v>
      </c>
      <c r="CK64">
        <v>1</v>
      </c>
      <c r="CL64">
        <v>5</v>
      </c>
      <c r="CM64">
        <v>7</v>
      </c>
      <c r="CR64">
        <v>1</v>
      </c>
      <c r="CS64">
        <v>5</v>
      </c>
      <c r="CT64">
        <v>1</v>
      </c>
      <c r="CU64">
        <v>2</v>
      </c>
      <c r="CV64" t="s">
        <v>2914</v>
      </c>
      <c r="CW64">
        <v>898</v>
      </c>
      <c r="CX64">
        <v>14.97</v>
      </c>
      <c r="CY64">
        <v>2</v>
      </c>
      <c r="CZ64">
        <v>1</v>
      </c>
      <c r="DA64" t="s">
        <v>3206</v>
      </c>
      <c r="DC64">
        <v>1</v>
      </c>
      <c r="DD64">
        <v>1</v>
      </c>
      <c r="DE64">
        <v>4</v>
      </c>
      <c r="DN64" t="s">
        <v>3177</v>
      </c>
      <c r="DO64" t="s">
        <v>3177</v>
      </c>
      <c r="DP64" t="s">
        <v>3178</v>
      </c>
      <c r="DQ64" t="s">
        <v>202</v>
      </c>
      <c r="DR64" t="s">
        <v>202</v>
      </c>
      <c r="DT64">
        <v>1</v>
      </c>
      <c r="DV64">
        <v>1</v>
      </c>
      <c r="DW64">
        <v>0</v>
      </c>
      <c r="DX64">
        <v>3</v>
      </c>
      <c r="DY64">
        <v>1</v>
      </c>
      <c r="DZ64">
        <v>-97</v>
      </c>
      <c r="EB64">
        <v>4</v>
      </c>
      <c r="EC64">
        <v>2</v>
      </c>
      <c r="EE64">
        <v>4</v>
      </c>
      <c r="EL64">
        <v>2</v>
      </c>
      <c r="EM64">
        <v>2</v>
      </c>
      <c r="EN64">
        <v>1</v>
      </c>
      <c r="EO64">
        <v>4</v>
      </c>
      <c r="EP64">
        <v>1</v>
      </c>
      <c r="EQ64">
        <v>1</v>
      </c>
      <c r="ER64">
        <v>2</v>
      </c>
      <c r="ES64">
        <v>1</v>
      </c>
      <c r="ET64">
        <v>3</v>
      </c>
      <c r="EU64">
        <f>IF(ET64&gt;=30,1,IF(ET64&gt;=20,2,IF(ET64&gt;=15,3,IF(ET64&gt;=10,4,IF(ET64&gt;=5,5,IF(ET64&gt;0,6,0))))))</f>
        <v>6</v>
      </c>
      <c r="EV64">
        <v>7</v>
      </c>
      <c r="EW64">
        <v>1</v>
      </c>
      <c r="EY64">
        <v>4</v>
      </c>
      <c r="EZ64">
        <v>1</v>
      </c>
      <c r="FA64">
        <v>1</v>
      </c>
      <c r="FD64">
        <v>-97</v>
      </c>
      <c r="FG64">
        <v>0</v>
      </c>
      <c r="FH64" t="s">
        <v>3179</v>
      </c>
      <c r="FI64">
        <v>1</v>
      </c>
      <c r="FJ64" t="s">
        <v>204</v>
      </c>
      <c r="FK64">
        <v>4</v>
      </c>
      <c r="FL64">
        <v>12</v>
      </c>
      <c r="FM64">
        <v>12</v>
      </c>
      <c r="FN64">
        <v>12.5</v>
      </c>
      <c r="FO64" t="s">
        <v>2212</v>
      </c>
      <c r="FP64">
        <v>1.5</v>
      </c>
      <c r="FQ64" t="s">
        <v>3180</v>
      </c>
      <c r="FR64" t="s">
        <v>3201</v>
      </c>
      <c r="FS64">
        <v>1</v>
      </c>
      <c r="FT64">
        <v>1</v>
      </c>
      <c r="FU64" t="s">
        <v>2213</v>
      </c>
      <c r="FV64" t="s">
        <v>3182</v>
      </c>
      <c r="FW64">
        <v>0</v>
      </c>
      <c r="FX64">
        <v>1</v>
      </c>
      <c r="FY64">
        <v>0</v>
      </c>
      <c r="FZ64">
        <v>0</v>
      </c>
      <c r="GA64">
        <v>37408</v>
      </c>
      <c r="GB64">
        <v>127</v>
      </c>
      <c r="GC64">
        <v>294.55118110000001</v>
      </c>
      <c r="GD64" t="s">
        <v>2401</v>
      </c>
      <c r="GE64">
        <v>1</v>
      </c>
      <c r="HG64" t="s">
        <v>202</v>
      </c>
      <c r="HJ64">
        <v>0</v>
      </c>
    </row>
    <row r="65" spans="1:218" x14ac:dyDescent="0.3">
      <c r="A65">
        <v>1792</v>
      </c>
      <c r="B65" t="s">
        <v>3312</v>
      </c>
      <c r="C65" t="s">
        <v>5491</v>
      </c>
      <c r="D65" t="s">
        <v>212</v>
      </c>
      <c r="E65">
        <v>1</v>
      </c>
      <c r="F65" t="s">
        <v>202</v>
      </c>
      <c r="H65">
        <v>1</v>
      </c>
      <c r="M65">
        <v>1</v>
      </c>
      <c r="N65">
        <v>1</v>
      </c>
      <c r="U65">
        <v>1</v>
      </c>
      <c r="W65">
        <v>1</v>
      </c>
      <c r="X65" t="s">
        <v>3174</v>
      </c>
      <c r="Y65">
        <v>1</v>
      </c>
      <c r="Z65">
        <v>1</v>
      </c>
      <c r="AA65">
        <v>5</v>
      </c>
      <c r="AD65" t="s">
        <v>202</v>
      </c>
      <c r="AE65">
        <v>1</v>
      </c>
      <c r="AF65">
        <v>1</v>
      </c>
      <c r="AG65">
        <v>1</v>
      </c>
      <c r="AH65">
        <v>1</v>
      </c>
      <c r="AI65">
        <v>1</v>
      </c>
      <c r="AJ65">
        <v>1</v>
      </c>
      <c r="AK65" t="s">
        <v>5492</v>
      </c>
      <c r="AL65">
        <v>1</v>
      </c>
      <c r="AM65">
        <v>1</v>
      </c>
      <c r="AN65">
        <v>1</v>
      </c>
      <c r="AO65">
        <v>2</v>
      </c>
      <c r="AP65">
        <v>1</v>
      </c>
      <c r="AQ65">
        <v>1</v>
      </c>
      <c r="AR65" t="s">
        <v>5493</v>
      </c>
      <c r="AS65">
        <v>1</v>
      </c>
      <c r="AT65">
        <v>1</v>
      </c>
      <c r="AU65">
        <v>1</v>
      </c>
      <c r="AV65">
        <v>1</v>
      </c>
      <c r="AW65">
        <v>7</v>
      </c>
      <c r="AX65">
        <v>1</v>
      </c>
      <c r="AY65">
        <v>5</v>
      </c>
      <c r="AZ65">
        <v>6</v>
      </c>
      <c r="BA65">
        <v>4</v>
      </c>
      <c r="BB65">
        <v>2</v>
      </c>
      <c r="BC65">
        <v>3</v>
      </c>
      <c r="BD65">
        <v>1</v>
      </c>
      <c r="BE65">
        <v>1</v>
      </c>
      <c r="BF65">
        <v>1</v>
      </c>
      <c r="BG65">
        <v>1</v>
      </c>
      <c r="BH65">
        <v>1</v>
      </c>
      <c r="BI65">
        <v>1</v>
      </c>
      <c r="BJ65">
        <v>1</v>
      </c>
      <c r="BK65">
        <v>1</v>
      </c>
      <c r="BL65">
        <v>1</v>
      </c>
      <c r="BM65">
        <v>1</v>
      </c>
      <c r="BN65">
        <v>1</v>
      </c>
      <c r="BO65">
        <v>3</v>
      </c>
      <c r="BP65">
        <v>1</v>
      </c>
      <c r="BQ65">
        <v>3.5</v>
      </c>
      <c r="BR65">
        <v>3</v>
      </c>
      <c r="BS65">
        <v>1</v>
      </c>
      <c r="BT65">
        <v>3</v>
      </c>
      <c r="BV65">
        <v>1</v>
      </c>
      <c r="BX65">
        <v>1</v>
      </c>
      <c r="BZ65">
        <v>1</v>
      </c>
      <c r="CJ65">
        <v>1</v>
      </c>
      <c r="CK65">
        <v>2</v>
      </c>
      <c r="CL65">
        <v>4</v>
      </c>
      <c r="CM65">
        <v>1</v>
      </c>
      <c r="CR65">
        <v>2</v>
      </c>
      <c r="CS65">
        <v>3</v>
      </c>
      <c r="CT65">
        <v>1</v>
      </c>
      <c r="CU65">
        <v>2</v>
      </c>
      <c r="CV65" t="s">
        <v>341</v>
      </c>
      <c r="CW65">
        <v>637</v>
      </c>
      <c r="CX65">
        <v>10.62</v>
      </c>
      <c r="CY65">
        <v>2</v>
      </c>
      <c r="CZ65">
        <v>1</v>
      </c>
      <c r="DA65" t="s">
        <v>4447</v>
      </c>
      <c r="DC65">
        <v>1</v>
      </c>
      <c r="DD65">
        <v>1</v>
      </c>
      <c r="DE65">
        <v>5</v>
      </c>
      <c r="DN65" t="s">
        <v>5464</v>
      </c>
      <c r="DO65" t="s">
        <v>5464</v>
      </c>
      <c r="DP65" t="s">
        <v>3178</v>
      </c>
      <c r="DQ65" t="s">
        <v>202</v>
      </c>
      <c r="DR65" t="s">
        <v>202</v>
      </c>
      <c r="DT65">
        <v>1</v>
      </c>
      <c r="DV65">
        <v>1</v>
      </c>
      <c r="DW65">
        <v>0</v>
      </c>
      <c r="DX65">
        <v>5</v>
      </c>
      <c r="DY65">
        <v>1</v>
      </c>
      <c r="DZ65">
        <v>1</v>
      </c>
      <c r="EA65">
        <v>10</v>
      </c>
      <c r="EB65">
        <f>IF(EA65&gt;=30,1,IF(EA65&gt;=20,2,IF(EA65&gt;=15,3,IF(EA65&gt;=10,4,IF(EA65&gt;=5,5,IF(EA65&gt;0,6,0))))))</f>
        <v>4</v>
      </c>
      <c r="EC65">
        <v>2</v>
      </c>
      <c r="EE65">
        <v>10</v>
      </c>
      <c r="EL65">
        <v>2</v>
      </c>
      <c r="EM65">
        <v>3</v>
      </c>
      <c r="EN65">
        <v>1</v>
      </c>
      <c r="EO65">
        <v>2</v>
      </c>
      <c r="EP65">
        <v>1</v>
      </c>
      <c r="EQ65">
        <v>1</v>
      </c>
      <c r="ER65">
        <v>1</v>
      </c>
      <c r="EZ65">
        <v>1</v>
      </c>
      <c r="FA65">
        <v>1</v>
      </c>
      <c r="FD65">
        <v>9</v>
      </c>
      <c r="FG65">
        <v>0</v>
      </c>
      <c r="FH65" t="s">
        <v>3179</v>
      </c>
      <c r="FI65">
        <v>1</v>
      </c>
      <c r="FJ65" t="s">
        <v>204</v>
      </c>
      <c r="FK65">
        <v>10</v>
      </c>
      <c r="FL65">
        <v>12</v>
      </c>
      <c r="FM65">
        <v>12</v>
      </c>
      <c r="FN65">
        <v>10</v>
      </c>
      <c r="FO65" t="s">
        <v>2212</v>
      </c>
      <c r="FP65">
        <v>3.5</v>
      </c>
      <c r="FQ65" t="s">
        <v>3180</v>
      </c>
      <c r="FR65" t="s">
        <v>3189</v>
      </c>
      <c r="FS65">
        <v>0</v>
      </c>
      <c r="FT65">
        <v>1</v>
      </c>
      <c r="FU65" t="s">
        <v>2221</v>
      </c>
      <c r="FV65" t="s">
        <v>3182</v>
      </c>
      <c r="FW65">
        <v>0</v>
      </c>
      <c r="FX65">
        <v>1</v>
      </c>
      <c r="FY65">
        <v>0</v>
      </c>
      <c r="FZ65">
        <v>0</v>
      </c>
      <c r="GA65">
        <v>20418</v>
      </c>
      <c r="GB65">
        <v>71</v>
      </c>
      <c r="GC65">
        <v>287.57746479999997</v>
      </c>
      <c r="GD65" t="s">
        <v>2401</v>
      </c>
      <c r="GE65">
        <v>1</v>
      </c>
      <c r="HG65" t="s">
        <v>202</v>
      </c>
      <c r="HJ65">
        <v>0</v>
      </c>
    </row>
    <row r="66" spans="1:218" x14ac:dyDescent="0.3">
      <c r="A66">
        <v>1451</v>
      </c>
      <c r="B66" t="s">
        <v>3221</v>
      </c>
      <c r="C66" t="s">
        <v>5681</v>
      </c>
      <c r="D66" t="s">
        <v>212</v>
      </c>
      <c r="E66">
        <v>1</v>
      </c>
      <c r="F66" t="s">
        <v>202</v>
      </c>
      <c r="H66">
        <v>1</v>
      </c>
      <c r="M66">
        <v>1</v>
      </c>
      <c r="N66">
        <v>1</v>
      </c>
      <c r="U66">
        <v>1</v>
      </c>
      <c r="W66">
        <v>1</v>
      </c>
      <c r="X66" t="s">
        <v>5507</v>
      </c>
      <c r="Y66">
        <v>1</v>
      </c>
      <c r="Z66">
        <v>1</v>
      </c>
      <c r="AA66">
        <v>5</v>
      </c>
      <c r="AB66">
        <v>5</v>
      </c>
      <c r="AD66" t="s">
        <v>202</v>
      </c>
      <c r="AE66">
        <v>1</v>
      </c>
      <c r="AF66">
        <v>1</v>
      </c>
      <c r="AG66">
        <v>1</v>
      </c>
      <c r="AH66">
        <v>1</v>
      </c>
      <c r="AI66">
        <v>1</v>
      </c>
      <c r="AJ66">
        <v>1</v>
      </c>
      <c r="AK66" t="s">
        <v>5682</v>
      </c>
      <c r="AL66">
        <v>1</v>
      </c>
      <c r="AM66">
        <v>1</v>
      </c>
      <c r="AN66">
        <v>2</v>
      </c>
      <c r="AO66">
        <v>2</v>
      </c>
      <c r="AP66">
        <v>1</v>
      </c>
      <c r="AQ66">
        <v>2</v>
      </c>
      <c r="AR66" t="s">
        <v>5683</v>
      </c>
      <c r="AS66">
        <v>2</v>
      </c>
      <c r="AT66">
        <v>2</v>
      </c>
      <c r="AU66">
        <v>2</v>
      </c>
      <c r="AV66">
        <v>2</v>
      </c>
      <c r="AW66">
        <v>7</v>
      </c>
      <c r="AX66">
        <v>1</v>
      </c>
      <c r="AY66">
        <v>3</v>
      </c>
      <c r="BE66">
        <v>1</v>
      </c>
      <c r="BF66">
        <v>2</v>
      </c>
      <c r="BG66">
        <v>1</v>
      </c>
      <c r="BH66">
        <v>2</v>
      </c>
      <c r="BI66">
        <v>1</v>
      </c>
      <c r="BJ66">
        <v>0</v>
      </c>
      <c r="BM66">
        <v>3</v>
      </c>
      <c r="BN66">
        <v>1</v>
      </c>
      <c r="BO66">
        <v>3</v>
      </c>
      <c r="BP66">
        <v>1</v>
      </c>
      <c r="BQ66">
        <v>20</v>
      </c>
      <c r="BR66">
        <v>-97</v>
      </c>
      <c r="BS66">
        <v>1</v>
      </c>
      <c r="BT66">
        <v>5</v>
      </c>
      <c r="BV66">
        <v>3</v>
      </c>
      <c r="BX66">
        <v>0</v>
      </c>
      <c r="BZ66">
        <v>1</v>
      </c>
      <c r="CB66">
        <v>0</v>
      </c>
      <c r="CD66">
        <v>1</v>
      </c>
      <c r="CJ66">
        <v>2</v>
      </c>
      <c r="CK66">
        <v>2</v>
      </c>
      <c r="CL66">
        <v>6</v>
      </c>
      <c r="CM66">
        <v>1</v>
      </c>
      <c r="CR66">
        <v>2</v>
      </c>
      <c r="CS66">
        <v>4</v>
      </c>
      <c r="CT66">
        <v>1</v>
      </c>
      <c r="CU66">
        <v>2</v>
      </c>
      <c r="CV66" t="s">
        <v>1001</v>
      </c>
      <c r="CW66">
        <v>796</v>
      </c>
      <c r="CX66">
        <v>13.27</v>
      </c>
      <c r="CY66">
        <v>2</v>
      </c>
      <c r="CZ66">
        <v>1</v>
      </c>
      <c r="DA66" t="s">
        <v>3980</v>
      </c>
      <c r="DC66">
        <v>1</v>
      </c>
      <c r="DD66">
        <v>1</v>
      </c>
      <c r="DE66">
        <v>10</v>
      </c>
      <c r="DN66" t="s">
        <v>5384</v>
      </c>
      <c r="DO66" t="s">
        <v>5384</v>
      </c>
      <c r="DP66" t="s">
        <v>3178</v>
      </c>
      <c r="DQ66" t="s">
        <v>202</v>
      </c>
      <c r="DR66" t="s">
        <v>202</v>
      </c>
      <c r="DT66">
        <v>1</v>
      </c>
      <c r="DV66">
        <v>1</v>
      </c>
      <c r="DW66">
        <v>0</v>
      </c>
      <c r="DX66">
        <v>5</v>
      </c>
      <c r="DY66">
        <v>1</v>
      </c>
      <c r="DZ66">
        <v>1</v>
      </c>
      <c r="EA66">
        <v>15</v>
      </c>
      <c r="EB66">
        <f>IF(EA66&gt;=30,1,IF(EA66&gt;=20,2,IF(EA66&gt;=15,3,IF(EA66&gt;=10,4,IF(EA66&gt;=5,5,IF(EA66&gt;0,6,0))))))</f>
        <v>3</v>
      </c>
      <c r="EC66">
        <v>2</v>
      </c>
      <c r="EE66">
        <v>15</v>
      </c>
      <c r="EL66">
        <v>1</v>
      </c>
      <c r="EM66">
        <v>3</v>
      </c>
      <c r="EN66">
        <v>1</v>
      </c>
      <c r="EO66">
        <v>2</v>
      </c>
      <c r="EP66">
        <v>1</v>
      </c>
      <c r="EQ66">
        <v>1</v>
      </c>
      <c r="ER66">
        <v>1</v>
      </c>
      <c r="EZ66">
        <v>1</v>
      </c>
      <c r="FA66">
        <v>1</v>
      </c>
      <c r="FD66">
        <v>9</v>
      </c>
      <c r="FG66">
        <v>0</v>
      </c>
      <c r="FH66" t="s">
        <v>5655</v>
      </c>
      <c r="FI66">
        <v>2</v>
      </c>
      <c r="FJ66" t="s">
        <v>204</v>
      </c>
      <c r="FK66">
        <v>15</v>
      </c>
      <c r="FL66">
        <v>12</v>
      </c>
      <c r="FM66">
        <v>12</v>
      </c>
      <c r="FN66">
        <v>15</v>
      </c>
      <c r="FO66" t="s">
        <v>2206</v>
      </c>
      <c r="FP66">
        <v>3.5</v>
      </c>
      <c r="FQ66" t="s">
        <v>3180</v>
      </c>
      <c r="FR66" t="s">
        <v>3189</v>
      </c>
      <c r="FS66">
        <v>0</v>
      </c>
      <c r="FT66">
        <v>1</v>
      </c>
      <c r="FU66" t="s">
        <v>2221</v>
      </c>
      <c r="FV66" t="s">
        <v>3182</v>
      </c>
      <c r="FW66">
        <v>0</v>
      </c>
      <c r="FX66">
        <v>1</v>
      </c>
      <c r="FY66">
        <v>0</v>
      </c>
      <c r="FZ66">
        <v>0</v>
      </c>
      <c r="GA66">
        <v>7861</v>
      </c>
      <c r="GB66">
        <v>71</v>
      </c>
      <c r="GC66">
        <v>110.71830989999999</v>
      </c>
      <c r="GD66" t="s">
        <v>2401</v>
      </c>
      <c r="GE66">
        <v>1</v>
      </c>
      <c r="HG66" t="s">
        <v>202</v>
      </c>
      <c r="HJ66">
        <v>0</v>
      </c>
    </row>
    <row r="67" spans="1:218" hidden="1" x14ac:dyDescent="0.3">
      <c r="A67">
        <v>97</v>
      </c>
      <c r="B67" t="s">
        <v>3279</v>
      </c>
      <c r="C67" t="s">
        <v>3363</v>
      </c>
      <c r="D67" t="s">
        <v>212</v>
      </c>
      <c r="E67">
        <v>1</v>
      </c>
      <c r="F67" t="s">
        <v>202</v>
      </c>
      <c r="H67">
        <v>1</v>
      </c>
      <c r="M67">
        <v>1</v>
      </c>
      <c r="N67">
        <v>1</v>
      </c>
      <c r="U67">
        <v>1</v>
      </c>
      <c r="W67">
        <v>1</v>
      </c>
      <c r="X67" t="s">
        <v>3174</v>
      </c>
      <c r="Y67">
        <v>1</v>
      </c>
      <c r="Z67">
        <v>1</v>
      </c>
      <c r="AA67">
        <v>1</v>
      </c>
      <c r="AD67" t="s">
        <v>202</v>
      </c>
      <c r="AE67">
        <v>1</v>
      </c>
      <c r="AF67">
        <v>2</v>
      </c>
      <c r="AG67">
        <v>1</v>
      </c>
      <c r="AH67">
        <v>1</v>
      </c>
      <c r="AI67">
        <v>1</v>
      </c>
      <c r="AJ67">
        <v>2</v>
      </c>
      <c r="AK67" t="s">
        <v>3364</v>
      </c>
      <c r="AL67">
        <v>1</v>
      </c>
      <c r="AM67">
        <v>2</v>
      </c>
      <c r="AN67">
        <v>1</v>
      </c>
      <c r="AO67">
        <v>2</v>
      </c>
      <c r="AP67">
        <v>2</v>
      </c>
      <c r="AQ67">
        <v>1</v>
      </c>
      <c r="AR67" t="s">
        <v>3365</v>
      </c>
      <c r="AS67">
        <v>1</v>
      </c>
      <c r="AT67">
        <v>1</v>
      </c>
      <c r="AU67">
        <v>1</v>
      </c>
      <c r="AV67">
        <v>1</v>
      </c>
      <c r="AW67">
        <v>7</v>
      </c>
      <c r="AX67">
        <v>2</v>
      </c>
      <c r="AY67">
        <v>1</v>
      </c>
      <c r="BE67">
        <v>1</v>
      </c>
      <c r="BF67">
        <v>1</v>
      </c>
      <c r="BG67">
        <v>1</v>
      </c>
      <c r="BH67">
        <v>1</v>
      </c>
      <c r="BI67">
        <v>1</v>
      </c>
      <c r="BJ67">
        <v>0</v>
      </c>
      <c r="BM67">
        <v>1</v>
      </c>
      <c r="BN67">
        <v>1</v>
      </c>
      <c r="BO67">
        <v>4</v>
      </c>
      <c r="BP67">
        <v>1</v>
      </c>
      <c r="BQ67">
        <v>0.5</v>
      </c>
      <c r="BR67">
        <v>1</v>
      </c>
      <c r="BS67">
        <v>1</v>
      </c>
      <c r="BT67">
        <v>5</v>
      </c>
      <c r="BU67">
        <v>5</v>
      </c>
      <c r="BV67">
        <v>3</v>
      </c>
      <c r="BW67">
        <v>5</v>
      </c>
      <c r="BX67">
        <v>0</v>
      </c>
      <c r="BY67">
        <v>5</v>
      </c>
      <c r="BZ67">
        <v>0</v>
      </c>
      <c r="CA67">
        <v>5</v>
      </c>
      <c r="CB67">
        <v>2</v>
      </c>
      <c r="CC67">
        <v>5</v>
      </c>
      <c r="CD67">
        <v>0</v>
      </c>
      <c r="CE67">
        <v>5</v>
      </c>
      <c r="CF67">
        <v>0</v>
      </c>
      <c r="CG67">
        <v>5</v>
      </c>
      <c r="CH67">
        <v>0</v>
      </c>
      <c r="CI67">
        <v>5</v>
      </c>
      <c r="CJ67">
        <v>1</v>
      </c>
      <c r="CK67">
        <v>2</v>
      </c>
      <c r="CL67">
        <v>5</v>
      </c>
      <c r="CM67">
        <v>6</v>
      </c>
      <c r="CS67">
        <v>6</v>
      </c>
      <c r="CT67">
        <v>1</v>
      </c>
      <c r="CU67">
        <v>1</v>
      </c>
      <c r="CV67" t="s">
        <v>3366</v>
      </c>
      <c r="CW67">
        <v>767</v>
      </c>
      <c r="CX67">
        <v>12.78</v>
      </c>
      <c r="CY67">
        <v>2</v>
      </c>
      <c r="CZ67">
        <v>1</v>
      </c>
      <c r="DA67" t="s">
        <v>3234</v>
      </c>
      <c r="DC67">
        <v>1</v>
      </c>
      <c r="DD67">
        <v>1</v>
      </c>
      <c r="DE67">
        <v>2</v>
      </c>
      <c r="DN67" t="s">
        <v>3177</v>
      </c>
      <c r="DO67" t="s">
        <v>3177</v>
      </c>
      <c r="DP67" t="s">
        <v>3178</v>
      </c>
      <c r="DQ67" t="s">
        <v>202</v>
      </c>
      <c r="DR67" t="s">
        <v>202</v>
      </c>
      <c r="DT67">
        <v>1</v>
      </c>
      <c r="DV67">
        <v>1</v>
      </c>
      <c r="DW67">
        <v>0</v>
      </c>
      <c r="DX67">
        <v>1</v>
      </c>
      <c r="DY67">
        <v>1</v>
      </c>
      <c r="DZ67">
        <v>-97</v>
      </c>
      <c r="EB67">
        <v>3</v>
      </c>
      <c r="EC67">
        <v>-97</v>
      </c>
      <c r="EL67">
        <v>1</v>
      </c>
      <c r="EM67">
        <v>4</v>
      </c>
      <c r="EN67">
        <v>1</v>
      </c>
      <c r="EO67">
        <v>-97</v>
      </c>
      <c r="EP67">
        <v>1</v>
      </c>
      <c r="EQ67">
        <v>1</v>
      </c>
      <c r="ER67">
        <v>1</v>
      </c>
      <c r="EZ67">
        <v>2</v>
      </c>
      <c r="FE67">
        <v>1</v>
      </c>
      <c r="FG67">
        <v>0</v>
      </c>
      <c r="FH67" t="s">
        <v>3179</v>
      </c>
      <c r="FI67">
        <v>1</v>
      </c>
      <c r="FJ67" t="s">
        <v>204</v>
      </c>
      <c r="FN67">
        <v>17.5</v>
      </c>
      <c r="FO67" t="s">
        <v>2206</v>
      </c>
      <c r="FP67">
        <v>7.5</v>
      </c>
      <c r="FQ67" t="s">
        <v>3180</v>
      </c>
      <c r="FR67" t="s">
        <v>3362</v>
      </c>
      <c r="FS67">
        <v>1</v>
      </c>
      <c r="FT67">
        <v>1</v>
      </c>
      <c r="FU67" t="s">
        <v>2221</v>
      </c>
      <c r="FV67" t="s">
        <v>3182</v>
      </c>
      <c r="FW67">
        <v>1</v>
      </c>
      <c r="FX67">
        <v>0</v>
      </c>
      <c r="FY67">
        <v>1</v>
      </c>
      <c r="FZ67">
        <v>0</v>
      </c>
      <c r="GA67">
        <v>59048</v>
      </c>
      <c r="GB67">
        <v>201</v>
      </c>
      <c r="GC67">
        <v>293.7711443</v>
      </c>
      <c r="GD67" t="s">
        <v>2401</v>
      </c>
      <c r="GE67">
        <v>1</v>
      </c>
      <c r="HG67" t="s">
        <v>202</v>
      </c>
      <c r="HI67">
        <v>1</v>
      </c>
      <c r="HJ67">
        <v>1</v>
      </c>
    </row>
    <row r="68" spans="1:218" x14ac:dyDescent="0.3">
      <c r="A68">
        <v>1811</v>
      </c>
      <c r="B68" t="s">
        <v>3320</v>
      </c>
      <c r="C68" t="s">
        <v>5688</v>
      </c>
      <c r="D68" t="s">
        <v>212</v>
      </c>
      <c r="E68">
        <v>1</v>
      </c>
      <c r="F68" t="s">
        <v>202</v>
      </c>
      <c r="H68">
        <v>1</v>
      </c>
      <c r="M68">
        <v>1</v>
      </c>
      <c r="N68">
        <v>1</v>
      </c>
      <c r="U68">
        <v>1</v>
      </c>
      <c r="W68">
        <v>1</v>
      </c>
      <c r="X68" t="s">
        <v>5507</v>
      </c>
      <c r="Y68">
        <v>1</v>
      </c>
      <c r="Z68">
        <v>1</v>
      </c>
      <c r="AA68">
        <v>2</v>
      </c>
      <c r="AB68">
        <v>2</v>
      </c>
      <c r="AD68" t="s">
        <v>202</v>
      </c>
      <c r="AE68">
        <v>1</v>
      </c>
      <c r="AF68">
        <v>2</v>
      </c>
      <c r="AG68">
        <v>2</v>
      </c>
      <c r="AH68">
        <v>2</v>
      </c>
      <c r="AI68">
        <v>1</v>
      </c>
      <c r="AJ68">
        <v>2</v>
      </c>
      <c r="AK68" t="s">
        <v>3598</v>
      </c>
      <c r="AL68">
        <v>1</v>
      </c>
      <c r="AM68">
        <v>1</v>
      </c>
      <c r="AN68">
        <v>1</v>
      </c>
      <c r="AO68">
        <v>2</v>
      </c>
      <c r="AP68">
        <v>2</v>
      </c>
      <c r="AQ68">
        <v>1</v>
      </c>
      <c r="AR68" t="s">
        <v>3599</v>
      </c>
      <c r="AS68">
        <v>1</v>
      </c>
      <c r="AT68">
        <v>1</v>
      </c>
      <c r="AU68">
        <v>1</v>
      </c>
      <c r="AV68">
        <v>1</v>
      </c>
      <c r="AW68">
        <v>5</v>
      </c>
      <c r="AX68">
        <v>4</v>
      </c>
      <c r="AY68">
        <v>4</v>
      </c>
      <c r="BE68">
        <v>1</v>
      </c>
      <c r="BF68">
        <v>2</v>
      </c>
      <c r="BG68">
        <v>1</v>
      </c>
      <c r="BH68">
        <v>2</v>
      </c>
      <c r="BI68">
        <v>1</v>
      </c>
      <c r="BJ68">
        <v>0</v>
      </c>
      <c r="BM68">
        <v>1</v>
      </c>
      <c r="BN68">
        <v>1</v>
      </c>
      <c r="BO68">
        <v>5</v>
      </c>
      <c r="BP68">
        <v>1</v>
      </c>
      <c r="BQ68">
        <v>17</v>
      </c>
      <c r="BR68">
        <v>1</v>
      </c>
      <c r="BS68">
        <v>1</v>
      </c>
      <c r="BT68">
        <v>2</v>
      </c>
      <c r="BV68">
        <v>0</v>
      </c>
      <c r="BX68">
        <v>0</v>
      </c>
      <c r="BZ68">
        <v>0</v>
      </c>
      <c r="CB68">
        <v>0</v>
      </c>
      <c r="CD68">
        <v>0</v>
      </c>
      <c r="CF68">
        <v>2</v>
      </c>
      <c r="CJ68">
        <v>1</v>
      </c>
      <c r="CK68">
        <v>-98</v>
      </c>
      <c r="CL68">
        <v>-98</v>
      </c>
      <c r="CM68">
        <v>-98</v>
      </c>
      <c r="CR68">
        <v>-98</v>
      </c>
      <c r="CS68">
        <v>-98</v>
      </c>
      <c r="CT68">
        <v>-98</v>
      </c>
      <c r="CU68">
        <v>1</v>
      </c>
      <c r="CV68" t="s">
        <v>229</v>
      </c>
      <c r="CW68">
        <v>1062</v>
      </c>
      <c r="CX68">
        <v>17.7</v>
      </c>
      <c r="CY68">
        <v>1</v>
      </c>
      <c r="CZ68">
        <v>1</v>
      </c>
      <c r="DA68" t="s">
        <v>450</v>
      </c>
      <c r="DC68">
        <v>1</v>
      </c>
      <c r="DD68">
        <v>1</v>
      </c>
      <c r="DE68">
        <v>11</v>
      </c>
      <c r="DN68" t="s">
        <v>5649</v>
      </c>
      <c r="DO68" t="s">
        <v>5649</v>
      </c>
      <c r="DP68" t="s">
        <v>3178</v>
      </c>
      <c r="DQ68" t="s">
        <v>202</v>
      </c>
      <c r="DR68" t="s">
        <v>202</v>
      </c>
      <c r="DT68">
        <v>1</v>
      </c>
      <c r="DV68">
        <v>1</v>
      </c>
      <c r="DW68">
        <v>0</v>
      </c>
      <c r="DX68">
        <v>2</v>
      </c>
      <c r="DY68">
        <v>1</v>
      </c>
      <c r="DZ68">
        <v>1</v>
      </c>
      <c r="EA68">
        <v>15</v>
      </c>
      <c r="EB68">
        <f>IF(EA68&gt;=30,1,IF(EA68&gt;=20,2,IF(EA68&gt;=15,3,IF(EA68&gt;=10,4,IF(EA68&gt;=5,5,IF(EA68&gt;0,6,0))))))</f>
        <v>3</v>
      </c>
      <c r="EC68">
        <v>1</v>
      </c>
      <c r="ED68">
        <v>2</v>
      </c>
      <c r="EL68">
        <v>3</v>
      </c>
      <c r="EM68">
        <v>1</v>
      </c>
      <c r="EN68">
        <v>1</v>
      </c>
      <c r="EO68">
        <v>1</v>
      </c>
      <c r="EP68">
        <v>1</v>
      </c>
      <c r="EQ68">
        <v>1</v>
      </c>
      <c r="ER68">
        <v>1</v>
      </c>
      <c r="EZ68">
        <v>1</v>
      </c>
      <c r="FA68">
        <v>1</v>
      </c>
      <c r="FD68">
        <v>9</v>
      </c>
      <c r="FG68">
        <v>0</v>
      </c>
      <c r="FH68" t="s">
        <v>5655</v>
      </c>
      <c r="FI68">
        <v>2</v>
      </c>
      <c r="FJ68" t="s">
        <v>204</v>
      </c>
      <c r="FK68">
        <v>0.1666667</v>
      </c>
      <c r="FL68">
        <v>2</v>
      </c>
      <c r="FM68">
        <v>2</v>
      </c>
      <c r="FN68">
        <v>15</v>
      </c>
      <c r="FO68" t="s">
        <v>2220</v>
      </c>
      <c r="FP68">
        <v>0.5</v>
      </c>
      <c r="FQ68" t="s">
        <v>3180</v>
      </c>
      <c r="FR68" t="s">
        <v>3196</v>
      </c>
      <c r="FS68">
        <v>1</v>
      </c>
      <c r="FT68">
        <v>1</v>
      </c>
      <c r="FU68" t="s">
        <v>2221</v>
      </c>
      <c r="FV68" t="s">
        <v>3182</v>
      </c>
      <c r="FW68">
        <v>0</v>
      </c>
      <c r="FX68">
        <v>1</v>
      </c>
      <c r="FY68">
        <v>0</v>
      </c>
      <c r="FZ68">
        <v>0</v>
      </c>
      <c r="GA68">
        <v>4970</v>
      </c>
      <c r="GB68">
        <v>32</v>
      </c>
      <c r="GC68">
        <v>155.3125</v>
      </c>
      <c r="GD68" t="s">
        <v>2401</v>
      </c>
      <c r="GE68">
        <v>1</v>
      </c>
      <c r="HG68" t="s">
        <v>202</v>
      </c>
      <c r="HJ68">
        <v>0</v>
      </c>
    </row>
    <row r="69" spans="1:218" x14ac:dyDescent="0.3">
      <c r="A69">
        <v>1812</v>
      </c>
      <c r="B69" t="s">
        <v>3303</v>
      </c>
      <c r="C69" t="s">
        <v>5650</v>
      </c>
      <c r="D69" t="s">
        <v>212</v>
      </c>
      <c r="E69">
        <v>1</v>
      </c>
      <c r="F69" t="s">
        <v>202</v>
      </c>
      <c r="H69">
        <v>1</v>
      </c>
      <c r="M69">
        <v>1</v>
      </c>
      <c r="N69">
        <v>1</v>
      </c>
      <c r="U69">
        <v>1</v>
      </c>
      <c r="W69">
        <v>3</v>
      </c>
      <c r="X69" t="s">
        <v>5507</v>
      </c>
      <c r="Y69">
        <v>1</v>
      </c>
      <c r="Z69">
        <v>1</v>
      </c>
      <c r="AA69">
        <v>2</v>
      </c>
      <c r="AB69">
        <v>2</v>
      </c>
      <c r="AD69" t="s">
        <v>202</v>
      </c>
      <c r="AE69">
        <v>1</v>
      </c>
      <c r="AF69">
        <v>2</v>
      </c>
      <c r="AG69">
        <v>1</v>
      </c>
      <c r="AH69">
        <v>1</v>
      </c>
      <c r="AI69">
        <v>2</v>
      </c>
      <c r="AJ69">
        <v>2</v>
      </c>
      <c r="AK69" t="s">
        <v>5651</v>
      </c>
      <c r="AL69">
        <v>1</v>
      </c>
      <c r="AM69">
        <v>1</v>
      </c>
      <c r="AN69">
        <v>2</v>
      </c>
      <c r="AO69">
        <v>2</v>
      </c>
      <c r="AP69">
        <v>1</v>
      </c>
      <c r="AQ69">
        <v>2</v>
      </c>
      <c r="AR69" t="s">
        <v>5652</v>
      </c>
      <c r="AS69">
        <v>2</v>
      </c>
      <c r="AT69">
        <v>2</v>
      </c>
      <c r="AU69">
        <v>2</v>
      </c>
      <c r="AV69">
        <v>2</v>
      </c>
      <c r="AW69">
        <v>7</v>
      </c>
      <c r="AX69">
        <v>1</v>
      </c>
      <c r="AY69">
        <v>1</v>
      </c>
      <c r="BE69">
        <v>1</v>
      </c>
      <c r="BF69">
        <v>1</v>
      </c>
      <c r="BG69">
        <v>1</v>
      </c>
      <c r="BH69">
        <v>1</v>
      </c>
      <c r="BI69">
        <v>1</v>
      </c>
      <c r="BJ69">
        <v>1</v>
      </c>
      <c r="BK69">
        <v>1</v>
      </c>
      <c r="BL69">
        <v>1</v>
      </c>
      <c r="BM69">
        <v>4</v>
      </c>
      <c r="BN69">
        <v>1</v>
      </c>
      <c r="BO69">
        <v>2</v>
      </c>
      <c r="BP69">
        <v>1</v>
      </c>
      <c r="BQ69">
        <v>4</v>
      </c>
      <c r="BR69">
        <v>-97</v>
      </c>
      <c r="BS69">
        <v>1</v>
      </c>
      <c r="BT69">
        <v>5</v>
      </c>
      <c r="BV69">
        <v>3</v>
      </c>
      <c r="BX69">
        <v>0</v>
      </c>
      <c r="BZ69">
        <v>2</v>
      </c>
      <c r="CJ69">
        <v>2</v>
      </c>
      <c r="CK69">
        <v>2</v>
      </c>
      <c r="CL69">
        <v>3</v>
      </c>
      <c r="CM69">
        <v>6</v>
      </c>
      <c r="CS69">
        <v>-97</v>
      </c>
      <c r="CT69">
        <v>2</v>
      </c>
      <c r="CU69">
        <v>2</v>
      </c>
      <c r="CV69" t="s">
        <v>5653</v>
      </c>
      <c r="CW69">
        <v>1055</v>
      </c>
      <c r="CX69">
        <v>17.579999999999998</v>
      </c>
      <c r="CY69">
        <v>2</v>
      </c>
      <c r="CZ69">
        <v>1</v>
      </c>
      <c r="DA69" t="s">
        <v>450</v>
      </c>
      <c r="DC69">
        <v>1</v>
      </c>
      <c r="DD69">
        <v>1</v>
      </c>
      <c r="DE69">
        <v>12</v>
      </c>
      <c r="DN69" t="s">
        <v>5654</v>
      </c>
      <c r="DO69" t="s">
        <v>5654</v>
      </c>
      <c r="DP69" t="s">
        <v>3178</v>
      </c>
      <c r="DQ69" t="s">
        <v>202</v>
      </c>
      <c r="DR69" t="s">
        <v>4198</v>
      </c>
      <c r="DT69">
        <v>1</v>
      </c>
      <c r="DV69">
        <v>1</v>
      </c>
      <c r="DW69">
        <v>0</v>
      </c>
      <c r="DX69">
        <v>2</v>
      </c>
      <c r="DY69">
        <v>1</v>
      </c>
      <c r="DZ69">
        <v>1</v>
      </c>
      <c r="EA69">
        <v>3</v>
      </c>
      <c r="EB69">
        <f>IF(EA69&gt;=30,1,IF(EA69&gt;=20,2,IF(EA69&gt;=15,3,IF(EA69&gt;=10,4,IF(EA69&gt;=5,5,IF(EA69&gt;0,6,0))))))</f>
        <v>6</v>
      </c>
      <c r="EC69">
        <v>1</v>
      </c>
      <c r="ED69">
        <v>3</v>
      </c>
      <c r="EL69">
        <v>-97</v>
      </c>
      <c r="EM69">
        <v>1</v>
      </c>
      <c r="EN69">
        <v>1</v>
      </c>
      <c r="EO69">
        <v>2</v>
      </c>
      <c r="EP69">
        <v>1</v>
      </c>
      <c r="EQ69">
        <v>1</v>
      </c>
      <c r="ER69">
        <v>1</v>
      </c>
      <c r="EZ69">
        <v>1</v>
      </c>
      <c r="FA69">
        <v>1</v>
      </c>
      <c r="FD69">
        <v>9</v>
      </c>
      <c r="FG69">
        <v>0</v>
      </c>
      <c r="FH69" t="s">
        <v>5655</v>
      </c>
      <c r="FI69">
        <v>2</v>
      </c>
      <c r="FJ69" t="s">
        <v>204</v>
      </c>
      <c r="FK69">
        <v>0.25</v>
      </c>
      <c r="FL69">
        <v>3</v>
      </c>
      <c r="FM69">
        <v>3</v>
      </c>
      <c r="FN69">
        <v>3</v>
      </c>
      <c r="FO69" t="s">
        <v>202</v>
      </c>
      <c r="FP69">
        <v>0.5</v>
      </c>
      <c r="FQ69" t="s">
        <v>3180</v>
      </c>
      <c r="FR69" t="s">
        <v>3189</v>
      </c>
      <c r="FS69">
        <v>0</v>
      </c>
      <c r="FT69">
        <v>1</v>
      </c>
      <c r="FU69" t="s">
        <v>2221</v>
      </c>
      <c r="FV69" t="s">
        <v>3182</v>
      </c>
      <c r="FW69">
        <v>0</v>
      </c>
      <c r="FX69">
        <v>1</v>
      </c>
      <c r="FY69">
        <v>0</v>
      </c>
      <c r="FZ69">
        <v>0</v>
      </c>
      <c r="GA69">
        <v>4824</v>
      </c>
      <c r="GB69">
        <v>17</v>
      </c>
      <c r="GC69">
        <v>283.76470590000002</v>
      </c>
      <c r="GD69" t="s">
        <v>2401</v>
      </c>
      <c r="GE69">
        <v>1</v>
      </c>
      <c r="HG69" t="s">
        <v>202</v>
      </c>
      <c r="HJ69">
        <v>0</v>
      </c>
    </row>
    <row r="70" spans="1:218" x14ac:dyDescent="0.3">
      <c r="A70">
        <v>10</v>
      </c>
      <c r="B70" t="s">
        <v>3279</v>
      </c>
      <c r="C70" t="s">
        <v>5691</v>
      </c>
      <c r="D70" t="s">
        <v>212</v>
      </c>
      <c r="E70">
        <v>1</v>
      </c>
      <c r="F70" t="s">
        <v>202</v>
      </c>
      <c r="H70">
        <v>1</v>
      </c>
      <c r="M70">
        <v>1</v>
      </c>
      <c r="N70">
        <v>1</v>
      </c>
      <c r="U70">
        <v>1</v>
      </c>
      <c r="W70">
        <v>1</v>
      </c>
      <c r="X70" t="s">
        <v>3174</v>
      </c>
      <c r="Y70">
        <v>1</v>
      </c>
      <c r="Z70">
        <v>1</v>
      </c>
      <c r="AA70">
        <v>1</v>
      </c>
      <c r="AD70" t="s">
        <v>202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 t="s">
        <v>5692</v>
      </c>
      <c r="AL70">
        <v>1</v>
      </c>
      <c r="AM70">
        <v>2</v>
      </c>
      <c r="AN70">
        <v>1</v>
      </c>
      <c r="AO70">
        <v>2</v>
      </c>
      <c r="AP70">
        <v>2</v>
      </c>
      <c r="AQ70">
        <v>2</v>
      </c>
      <c r="AR70" t="s">
        <v>5693</v>
      </c>
      <c r="AS70">
        <v>1</v>
      </c>
      <c r="AT70">
        <v>2</v>
      </c>
      <c r="AU70">
        <v>1</v>
      </c>
      <c r="AV70">
        <v>1</v>
      </c>
      <c r="AW70">
        <v>5</v>
      </c>
      <c r="AX70">
        <v>5</v>
      </c>
      <c r="AY70">
        <v>3</v>
      </c>
      <c r="BE70">
        <v>1</v>
      </c>
      <c r="BF70">
        <v>2</v>
      </c>
      <c r="BG70">
        <v>1</v>
      </c>
      <c r="BH70">
        <v>2</v>
      </c>
      <c r="BI70">
        <v>1</v>
      </c>
      <c r="BJ70">
        <v>1</v>
      </c>
      <c r="BK70">
        <v>1</v>
      </c>
      <c r="BL70">
        <v>1</v>
      </c>
      <c r="BM70">
        <v>1</v>
      </c>
      <c r="BN70">
        <v>1</v>
      </c>
      <c r="BO70">
        <v>5</v>
      </c>
      <c r="BP70">
        <v>1</v>
      </c>
      <c r="BQ70">
        <v>30</v>
      </c>
      <c r="BR70">
        <v>2</v>
      </c>
      <c r="BS70">
        <v>1</v>
      </c>
      <c r="BT70">
        <v>2</v>
      </c>
      <c r="BU70">
        <v>2</v>
      </c>
      <c r="BV70">
        <v>0</v>
      </c>
      <c r="BW70">
        <v>2</v>
      </c>
      <c r="BX70">
        <v>0</v>
      </c>
      <c r="BY70">
        <v>2</v>
      </c>
      <c r="BZ70">
        <v>0</v>
      </c>
      <c r="CA70">
        <v>2</v>
      </c>
      <c r="CB70">
        <v>0</v>
      </c>
      <c r="CC70">
        <v>2</v>
      </c>
      <c r="CD70">
        <v>0</v>
      </c>
      <c r="CE70">
        <v>2</v>
      </c>
      <c r="CF70">
        <v>0</v>
      </c>
      <c r="CG70">
        <v>2</v>
      </c>
      <c r="CH70">
        <v>2</v>
      </c>
      <c r="CI70">
        <v>2</v>
      </c>
      <c r="CJ70">
        <v>1</v>
      </c>
      <c r="CK70">
        <v>2</v>
      </c>
      <c r="CL70">
        <v>5</v>
      </c>
      <c r="CM70">
        <v>1</v>
      </c>
      <c r="CR70">
        <v>2</v>
      </c>
      <c r="CS70">
        <v>2</v>
      </c>
      <c r="CT70">
        <v>1</v>
      </c>
      <c r="CU70">
        <v>2</v>
      </c>
      <c r="CV70" t="s">
        <v>404</v>
      </c>
      <c r="CW70">
        <v>818</v>
      </c>
      <c r="CX70">
        <v>13.63</v>
      </c>
      <c r="CY70">
        <v>2</v>
      </c>
      <c r="CZ70">
        <v>1</v>
      </c>
      <c r="DA70" t="s">
        <v>379</v>
      </c>
      <c r="DC70">
        <v>1</v>
      </c>
      <c r="DD70">
        <v>1</v>
      </c>
      <c r="DE70">
        <v>2</v>
      </c>
      <c r="DN70" t="s">
        <v>3177</v>
      </c>
      <c r="DO70" t="s">
        <v>3177</v>
      </c>
      <c r="DP70" t="s">
        <v>3178</v>
      </c>
      <c r="DQ70" t="s">
        <v>202</v>
      </c>
      <c r="DR70" t="s">
        <v>202</v>
      </c>
      <c r="DT70">
        <v>1</v>
      </c>
      <c r="DV70">
        <v>1</v>
      </c>
      <c r="DW70">
        <v>0</v>
      </c>
      <c r="DX70">
        <v>1</v>
      </c>
      <c r="DY70">
        <v>2</v>
      </c>
      <c r="DZ70">
        <v>-97</v>
      </c>
      <c r="EB70">
        <v>3</v>
      </c>
      <c r="EC70">
        <v>-97</v>
      </c>
      <c r="EF70">
        <v>2</v>
      </c>
      <c r="EH70">
        <v>5</v>
      </c>
      <c r="EI70">
        <v>1</v>
      </c>
      <c r="EL70">
        <v>2</v>
      </c>
      <c r="EM70">
        <v>1</v>
      </c>
      <c r="EN70">
        <v>3</v>
      </c>
      <c r="EO70">
        <v>2</v>
      </c>
      <c r="EP70">
        <v>1</v>
      </c>
      <c r="EQ70">
        <v>1</v>
      </c>
      <c r="ER70">
        <v>1</v>
      </c>
      <c r="EZ70">
        <v>1</v>
      </c>
      <c r="FA70">
        <v>1</v>
      </c>
      <c r="FD70">
        <v>9</v>
      </c>
      <c r="FG70">
        <v>0</v>
      </c>
      <c r="FH70" t="s">
        <v>3179</v>
      </c>
      <c r="FI70">
        <v>1</v>
      </c>
      <c r="FJ70" t="s">
        <v>204</v>
      </c>
      <c r="FK70">
        <v>5</v>
      </c>
      <c r="FL70">
        <v>12</v>
      </c>
      <c r="FM70">
        <v>12</v>
      </c>
      <c r="FN70">
        <v>17.5</v>
      </c>
      <c r="FO70" t="s">
        <v>2212</v>
      </c>
      <c r="FP70">
        <v>0.5</v>
      </c>
      <c r="FQ70" t="s">
        <v>3638</v>
      </c>
      <c r="FR70" t="s">
        <v>3189</v>
      </c>
      <c r="FS70">
        <v>0</v>
      </c>
      <c r="FT70">
        <v>1</v>
      </c>
      <c r="FU70" t="s">
        <v>2221</v>
      </c>
      <c r="FV70" t="s">
        <v>3182</v>
      </c>
      <c r="FW70">
        <v>0</v>
      </c>
      <c r="FX70">
        <v>1</v>
      </c>
      <c r="FY70">
        <v>0</v>
      </c>
      <c r="FZ70">
        <v>0</v>
      </c>
      <c r="GA70">
        <v>59048</v>
      </c>
      <c r="GB70">
        <v>201</v>
      </c>
      <c r="GC70">
        <v>293.7711443</v>
      </c>
      <c r="GD70" t="s">
        <v>2407</v>
      </c>
      <c r="GE70">
        <v>1</v>
      </c>
      <c r="HG70" t="s">
        <v>202</v>
      </c>
      <c r="HJ70">
        <v>0</v>
      </c>
    </row>
    <row r="71" spans="1:218" x14ac:dyDescent="0.3">
      <c r="A71">
        <v>113</v>
      </c>
      <c r="B71" t="s">
        <v>3183</v>
      </c>
      <c r="C71" t="s">
        <v>3906</v>
      </c>
      <c r="D71" t="s">
        <v>212</v>
      </c>
      <c r="E71">
        <v>1</v>
      </c>
      <c r="F71" t="s">
        <v>202</v>
      </c>
      <c r="H71">
        <v>1</v>
      </c>
      <c r="M71">
        <v>1</v>
      </c>
      <c r="N71">
        <v>1</v>
      </c>
      <c r="U71">
        <v>1</v>
      </c>
      <c r="W71">
        <v>1</v>
      </c>
      <c r="X71" t="s">
        <v>3174</v>
      </c>
      <c r="Y71">
        <v>1</v>
      </c>
      <c r="Z71">
        <v>1</v>
      </c>
      <c r="AA71">
        <v>1</v>
      </c>
      <c r="AD71" t="s">
        <v>202</v>
      </c>
      <c r="AE71">
        <v>1</v>
      </c>
      <c r="AF71">
        <v>2</v>
      </c>
      <c r="AG71">
        <v>1</v>
      </c>
      <c r="AH71">
        <v>2</v>
      </c>
      <c r="AI71">
        <v>1</v>
      </c>
      <c r="AJ71">
        <v>2</v>
      </c>
      <c r="AK71" t="s">
        <v>5725</v>
      </c>
      <c r="AL71">
        <v>1</v>
      </c>
      <c r="AM71">
        <v>1</v>
      </c>
      <c r="AN71">
        <v>2</v>
      </c>
      <c r="AO71">
        <v>2</v>
      </c>
      <c r="AP71">
        <v>2</v>
      </c>
      <c r="AQ71">
        <v>1</v>
      </c>
      <c r="AR71" t="s">
        <v>5726</v>
      </c>
      <c r="AS71">
        <v>2</v>
      </c>
      <c r="AT71">
        <v>1</v>
      </c>
      <c r="AU71">
        <v>2</v>
      </c>
      <c r="AV71">
        <v>1</v>
      </c>
      <c r="AW71">
        <v>6</v>
      </c>
      <c r="AX71">
        <v>4</v>
      </c>
      <c r="AY71">
        <v>1</v>
      </c>
      <c r="BE71">
        <v>1</v>
      </c>
      <c r="BF71">
        <v>1</v>
      </c>
      <c r="BG71">
        <v>1</v>
      </c>
      <c r="BH71">
        <v>1</v>
      </c>
      <c r="BI71">
        <v>1</v>
      </c>
      <c r="BJ71">
        <v>1</v>
      </c>
      <c r="BK71">
        <v>1</v>
      </c>
      <c r="BL71">
        <v>1</v>
      </c>
      <c r="BM71">
        <v>2</v>
      </c>
      <c r="BN71">
        <v>1</v>
      </c>
      <c r="BO71">
        <v>4</v>
      </c>
      <c r="BP71">
        <v>1</v>
      </c>
      <c r="BQ71">
        <v>3</v>
      </c>
      <c r="BR71">
        <v>1</v>
      </c>
      <c r="BS71">
        <v>1</v>
      </c>
      <c r="BT71">
        <v>1</v>
      </c>
      <c r="BV71">
        <v>0</v>
      </c>
      <c r="BX71">
        <v>0</v>
      </c>
      <c r="BZ71">
        <v>0</v>
      </c>
      <c r="CB71">
        <v>1</v>
      </c>
      <c r="CJ71">
        <v>1</v>
      </c>
      <c r="CK71">
        <v>1</v>
      </c>
      <c r="CL71">
        <v>7</v>
      </c>
      <c r="CM71">
        <v>4</v>
      </c>
      <c r="CR71">
        <v>2</v>
      </c>
      <c r="CS71">
        <v>7</v>
      </c>
      <c r="CT71">
        <v>1</v>
      </c>
      <c r="CU71">
        <v>1</v>
      </c>
      <c r="CV71" t="s">
        <v>269</v>
      </c>
      <c r="CW71">
        <v>675</v>
      </c>
      <c r="CX71">
        <v>11.25</v>
      </c>
      <c r="CY71">
        <v>2</v>
      </c>
      <c r="CZ71">
        <v>1</v>
      </c>
      <c r="DA71" t="s">
        <v>721</v>
      </c>
      <c r="DC71">
        <v>1</v>
      </c>
      <c r="DD71">
        <v>1</v>
      </c>
      <c r="DE71">
        <v>4</v>
      </c>
      <c r="DN71" t="s">
        <v>3177</v>
      </c>
      <c r="DO71" t="s">
        <v>3177</v>
      </c>
      <c r="DP71" t="s">
        <v>3178</v>
      </c>
      <c r="DQ71" t="s">
        <v>202</v>
      </c>
      <c r="DR71" t="s">
        <v>202</v>
      </c>
      <c r="DT71">
        <v>1</v>
      </c>
      <c r="DV71">
        <v>1</v>
      </c>
      <c r="DW71">
        <v>0</v>
      </c>
      <c r="DX71">
        <v>1</v>
      </c>
      <c r="DY71">
        <v>-98</v>
      </c>
      <c r="DZ71">
        <v>-97</v>
      </c>
      <c r="EB71">
        <v>4</v>
      </c>
      <c r="EC71">
        <v>1</v>
      </c>
      <c r="ED71">
        <v>4</v>
      </c>
      <c r="EL71">
        <v>1</v>
      </c>
      <c r="EM71">
        <v>1</v>
      </c>
      <c r="EN71">
        <v>1</v>
      </c>
      <c r="EO71">
        <v>2</v>
      </c>
      <c r="EP71">
        <v>1</v>
      </c>
      <c r="EQ71">
        <v>1</v>
      </c>
      <c r="ER71">
        <v>1</v>
      </c>
      <c r="EZ71">
        <v>1</v>
      </c>
      <c r="FA71">
        <v>1</v>
      </c>
      <c r="FD71">
        <v>9</v>
      </c>
      <c r="FG71">
        <v>0</v>
      </c>
      <c r="FH71" t="s">
        <v>3179</v>
      </c>
      <c r="FI71">
        <v>1</v>
      </c>
      <c r="FJ71" t="s">
        <v>204</v>
      </c>
      <c r="FK71">
        <v>0.3333333</v>
      </c>
      <c r="FL71">
        <v>4</v>
      </c>
      <c r="FN71">
        <v>12.5</v>
      </c>
      <c r="FO71" t="s">
        <v>2206</v>
      </c>
      <c r="FP71">
        <v>0.5</v>
      </c>
      <c r="FQ71" t="s">
        <v>3180</v>
      </c>
      <c r="FR71" t="s">
        <v>3189</v>
      </c>
      <c r="FS71">
        <v>0</v>
      </c>
      <c r="FT71">
        <v>1</v>
      </c>
      <c r="FU71" t="s">
        <v>2221</v>
      </c>
      <c r="FV71" t="s">
        <v>3182</v>
      </c>
      <c r="FW71">
        <v>0</v>
      </c>
      <c r="FX71">
        <v>1</v>
      </c>
      <c r="FY71">
        <v>0</v>
      </c>
      <c r="FZ71">
        <v>0</v>
      </c>
      <c r="GA71">
        <v>37408</v>
      </c>
      <c r="GB71">
        <v>127</v>
      </c>
      <c r="GC71">
        <v>294.55118110000001</v>
      </c>
      <c r="GD71" t="s">
        <v>2407</v>
      </c>
      <c r="HG71" t="s">
        <v>202</v>
      </c>
      <c r="HJ71">
        <v>0</v>
      </c>
    </row>
    <row r="72" spans="1:218" x14ac:dyDescent="0.3">
      <c r="A72">
        <v>421</v>
      </c>
      <c r="B72" t="s">
        <v>3190</v>
      </c>
      <c r="C72" t="s">
        <v>5855</v>
      </c>
      <c r="D72" t="s">
        <v>265</v>
      </c>
      <c r="E72">
        <v>1</v>
      </c>
      <c r="F72" t="s">
        <v>202</v>
      </c>
      <c r="H72">
        <v>1</v>
      </c>
      <c r="M72">
        <v>1</v>
      </c>
      <c r="N72">
        <v>1</v>
      </c>
      <c r="U72">
        <v>1</v>
      </c>
      <c r="W72">
        <v>1</v>
      </c>
      <c r="X72" t="s">
        <v>3174</v>
      </c>
      <c r="Y72">
        <v>1</v>
      </c>
      <c r="Z72">
        <v>1</v>
      </c>
      <c r="AA72">
        <v>6</v>
      </c>
      <c r="AD72" t="s">
        <v>202</v>
      </c>
      <c r="AE72">
        <v>1</v>
      </c>
      <c r="AF72">
        <v>1</v>
      </c>
      <c r="AG72">
        <v>1</v>
      </c>
      <c r="AH72">
        <v>2</v>
      </c>
      <c r="AI72">
        <v>1</v>
      </c>
      <c r="AJ72">
        <v>1</v>
      </c>
      <c r="AK72" t="s">
        <v>5856</v>
      </c>
      <c r="AL72">
        <v>2</v>
      </c>
      <c r="AM72">
        <v>1</v>
      </c>
      <c r="AN72">
        <v>2</v>
      </c>
      <c r="AO72">
        <v>2</v>
      </c>
      <c r="AP72">
        <v>1</v>
      </c>
      <c r="AQ72">
        <v>2</v>
      </c>
      <c r="AR72" t="s">
        <v>5857</v>
      </c>
      <c r="AS72">
        <v>2</v>
      </c>
      <c r="AT72">
        <v>1</v>
      </c>
      <c r="AU72">
        <v>1</v>
      </c>
      <c r="AV72">
        <v>1</v>
      </c>
      <c r="AW72">
        <v>7</v>
      </c>
      <c r="AX72">
        <v>7</v>
      </c>
      <c r="AY72">
        <v>6</v>
      </c>
      <c r="AZ72">
        <v>5</v>
      </c>
      <c r="BE72">
        <v>1</v>
      </c>
      <c r="BF72">
        <v>2</v>
      </c>
      <c r="BG72">
        <v>1</v>
      </c>
      <c r="BH72">
        <v>2</v>
      </c>
      <c r="BI72">
        <v>1</v>
      </c>
      <c r="BJ72">
        <v>0</v>
      </c>
      <c r="BM72">
        <v>1</v>
      </c>
      <c r="BN72">
        <v>1</v>
      </c>
      <c r="BO72">
        <v>3</v>
      </c>
      <c r="BP72">
        <v>1</v>
      </c>
      <c r="BQ72">
        <v>17</v>
      </c>
      <c r="BR72">
        <v>5</v>
      </c>
      <c r="BS72">
        <v>1</v>
      </c>
      <c r="BT72">
        <v>2</v>
      </c>
      <c r="BU72">
        <v>2</v>
      </c>
      <c r="BV72">
        <v>0</v>
      </c>
      <c r="BW72">
        <v>2</v>
      </c>
      <c r="BX72">
        <v>0</v>
      </c>
      <c r="BY72">
        <v>2</v>
      </c>
      <c r="BZ72">
        <v>0</v>
      </c>
      <c r="CA72">
        <v>2</v>
      </c>
      <c r="CB72">
        <v>0</v>
      </c>
      <c r="CC72">
        <v>2</v>
      </c>
      <c r="CD72">
        <v>0</v>
      </c>
      <c r="CE72">
        <v>2</v>
      </c>
      <c r="CF72">
        <v>0</v>
      </c>
      <c r="CG72">
        <v>2</v>
      </c>
      <c r="CH72">
        <v>2</v>
      </c>
      <c r="CI72">
        <v>2</v>
      </c>
      <c r="CJ72">
        <v>1</v>
      </c>
      <c r="CK72">
        <v>2</v>
      </c>
      <c r="CL72">
        <v>-98</v>
      </c>
      <c r="CM72">
        <v>1</v>
      </c>
      <c r="CR72">
        <v>2</v>
      </c>
      <c r="CS72">
        <v>-98</v>
      </c>
      <c r="CT72">
        <v>1</v>
      </c>
      <c r="CU72">
        <v>2</v>
      </c>
      <c r="CV72" t="s">
        <v>229</v>
      </c>
      <c r="CW72">
        <v>807</v>
      </c>
      <c r="CX72">
        <v>13.45</v>
      </c>
      <c r="CY72">
        <v>2</v>
      </c>
      <c r="CZ72">
        <v>1</v>
      </c>
      <c r="DA72" t="s">
        <v>3234</v>
      </c>
      <c r="DC72">
        <v>1</v>
      </c>
      <c r="DD72">
        <v>1</v>
      </c>
      <c r="DE72">
        <v>29</v>
      </c>
      <c r="DN72" t="s">
        <v>3836</v>
      </c>
      <c r="DO72" t="s">
        <v>3836</v>
      </c>
      <c r="DP72" t="s">
        <v>3178</v>
      </c>
      <c r="DQ72" t="s">
        <v>202</v>
      </c>
      <c r="DR72" t="s">
        <v>202</v>
      </c>
      <c r="DT72">
        <v>1</v>
      </c>
      <c r="DV72">
        <v>1</v>
      </c>
      <c r="DW72">
        <v>0</v>
      </c>
      <c r="DX72">
        <v>6</v>
      </c>
      <c r="DY72">
        <v>2</v>
      </c>
      <c r="DZ72">
        <v>-97</v>
      </c>
      <c r="EB72">
        <v>4</v>
      </c>
      <c r="EC72">
        <v>2</v>
      </c>
      <c r="EE72">
        <v>10</v>
      </c>
      <c r="EF72">
        <v>2</v>
      </c>
      <c r="EH72">
        <v>10</v>
      </c>
      <c r="EI72">
        <v>1</v>
      </c>
      <c r="EL72">
        <v>1</v>
      </c>
      <c r="EM72">
        <v>4</v>
      </c>
      <c r="EN72">
        <v>2</v>
      </c>
      <c r="EO72">
        <v>4</v>
      </c>
      <c r="EP72">
        <v>1</v>
      </c>
      <c r="EQ72">
        <v>2</v>
      </c>
      <c r="ER72">
        <v>1</v>
      </c>
      <c r="EZ72">
        <v>1</v>
      </c>
      <c r="FA72">
        <v>-97</v>
      </c>
      <c r="FD72">
        <v>9</v>
      </c>
      <c r="FG72">
        <v>0</v>
      </c>
      <c r="FH72" t="s">
        <v>3179</v>
      </c>
      <c r="FI72">
        <v>1</v>
      </c>
      <c r="FJ72" t="s">
        <v>204</v>
      </c>
      <c r="FK72">
        <v>10</v>
      </c>
      <c r="FL72">
        <v>12</v>
      </c>
      <c r="FM72">
        <v>12</v>
      </c>
      <c r="FN72">
        <v>12.5</v>
      </c>
      <c r="FO72" t="s">
        <v>2206</v>
      </c>
      <c r="FP72">
        <v>7.5</v>
      </c>
      <c r="FQ72" t="s">
        <v>3287</v>
      </c>
      <c r="FR72" t="s">
        <v>3201</v>
      </c>
      <c r="FS72">
        <v>1</v>
      </c>
      <c r="FT72">
        <v>1</v>
      </c>
      <c r="FU72" t="s">
        <v>2221</v>
      </c>
      <c r="FV72" t="s">
        <v>4754</v>
      </c>
      <c r="FW72">
        <v>0</v>
      </c>
      <c r="FX72">
        <v>1</v>
      </c>
      <c r="FY72">
        <v>0</v>
      </c>
      <c r="FZ72">
        <v>0</v>
      </c>
      <c r="GA72">
        <v>15709</v>
      </c>
      <c r="GB72">
        <v>72</v>
      </c>
      <c r="GC72">
        <v>218.18055559999999</v>
      </c>
      <c r="GD72" t="s">
        <v>2407</v>
      </c>
      <c r="GE72">
        <v>1</v>
      </c>
      <c r="HG72" t="s">
        <v>202</v>
      </c>
      <c r="HJ72">
        <v>0</v>
      </c>
    </row>
    <row r="73" spans="1:218" x14ac:dyDescent="0.3">
      <c r="A73">
        <v>635</v>
      </c>
      <c r="B73" t="s">
        <v>3225</v>
      </c>
      <c r="C73" t="s">
        <v>5952</v>
      </c>
      <c r="D73" t="s">
        <v>212</v>
      </c>
      <c r="E73">
        <v>1</v>
      </c>
      <c r="F73" t="s">
        <v>202</v>
      </c>
      <c r="H73">
        <v>1</v>
      </c>
      <c r="M73">
        <v>1</v>
      </c>
      <c r="N73">
        <v>1</v>
      </c>
      <c r="U73">
        <v>1</v>
      </c>
      <c r="W73">
        <v>1</v>
      </c>
      <c r="X73" t="s">
        <v>3174</v>
      </c>
      <c r="Y73">
        <v>1</v>
      </c>
      <c r="Z73">
        <v>1</v>
      </c>
      <c r="AA73">
        <v>6</v>
      </c>
      <c r="AD73" t="s">
        <v>202</v>
      </c>
      <c r="AE73">
        <v>1</v>
      </c>
      <c r="AF73">
        <v>1</v>
      </c>
      <c r="AG73">
        <v>1</v>
      </c>
      <c r="AH73">
        <v>1</v>
      </c>
      <c r="AI73">
        <v>1</v>
      </c>
      <c r="AJ73">
        <v>2</v>
      </c>
      <c r="AK73" t="s">
        <v>6007</v>
      </c>
      <c r="AL73">
        <v>1</v>
      </c>
      <c r="AM73">
        <v>1</v>
      </c>
      <c r="AN73">
        <v>1</v>
      </c>
      <c r="AO73">
        <v>2</v>
      </c>
      <c r="AP73">
        <v>2</v>
      </c>
      <c r="AQ73">
        <v>1</v>
      </c>
      <c r="AR73" t="s">
        <v>6008</v>
      </c>
      <c r="AS73">
        <v>2</v>
      </c>
      <c r="AT73">
        <v>1</v>
      </c>
      <c r="AU73">
        <v>1</v>
      </c>
      <c r="AV73">
        <v>2</v>
      </c>
      <c r="AW73">
        <v>6</v>
      </c>
      <c r="AX73">
        <v>2</v>
      </c>
      <c r="AY73">
        <v>3</v>
      </c>
      <c r="BE73">
        <v>1</v>
      </c>
      <c r="BF73">
        <v>2</v>
      </c>
      <c r="BG73">
        <v>1</v>
      </c>
      <c r="BH73">
        <v>2</v>
      </c>
      <c r="BI73">
        <v>1</v>
      </c>
      <c r="BJ73">
        <v>0</v>
      </c>
      <c r="BM73">
        <v>1</v>
      </c>
      <c r="BN73">
        <v>1</v>
      </c>
      <c r="BO73">
        <v>4</v>
      </c>
      <c r="BP73">
        <v>1</v>
      </c>
      <c r="BQ73">
        <v>6</v>
      </c>
      <c r="BR73">
        <v>1</v>
      </c>
      <c r="BS73">
        <v>1</v>
      </c>
      <c r="BT73">
        <v>4</v>
      </c>
      <c r="BV73">
        <v>2</v>
      </c>
      <c r="BX73">
        <v>0</v>
      </c>
      <c r="BZ73">
        <v>0</v>
      </c>
      <c r="CB73">
        <v>2</v>
      </c>
      <c r="CJ73">
        <v>1</v>
      </c>
      <c r="CK73">
        <v>2</v>
      </c>
      <c r="CL73">
        <v>6</v>
      </c>
      <c r="CM73">
        <v>1</v>
      </c>
      <c r="CR73">
        <v>2</v>
      </c>
      <c r="CS73">
        <v>-98</v>
      </c>
      <c r="CT73">
        <v>1</v>
      </c>
      <c r="CU73">
        <v>2</v>
      </c>
      <c r="CV73" t="s">
        <v>633</v>
      </c>
      <c r="CW73">
        <v>629</v>
      </c>
      <c r="CX73">
        <v>10.48</v>
      </c>
      <c r="CY73">
        <v>2</v>
      </c>
      <c r="CZ73">
        <v>1</v>
      </c>
      <c r="DA73" t="s">
        <v>805</v>
      </c>
      <c r="DC73">
        <v>1</v>
      </c>
      <c r="DD73">
        <v>1</v>
      </c>
      <c r="DE73">
        <v>3</v>
      </c>
      <c r="DN73" t="s">
        <v>4107</v>
      </c>
      <c r="DO73" t="s">
        <v>4107</v>
      </c>
      <c r="DP73" t="s">
        <v>3178</v>
      </c>
      <c r="DQ73" t="s">
        <v>202</v>
      </c>
      <c r="DR73" t="s">
        <v>202</v>
      </c>
      <c r="DT73">
        <v>1</v>
      </c>
      <c r="DV73">
        <v>1</v>
      </c>
      <c r="DW73">
        <v>0</v>
      </c>
      <c r="DX73">
        <v>6</v>
      </c>
      <c r="DY73">
        <v>2</v>
      </c>
      <c r="DZ73">
        <v>1</v>
      </c>
      <c r="EA73">
        <v>15</v>
      </c>
      <c r="EB73">
        <f>IF(EA73&gt;=30,1,IF(EA73&gt;=20,2,IF(EA73&gt;=15,3,IF(EA73&gt;=10,4,IF(EA73&gt;=5,5,IF(EA73&gt;0,6,0))))))</f>
        <v>3</v>
      </c>
      <c r="EC73">
        <v>2</v>
      </c>
      <c r="EE73">
        <v>15</v>
      </c>
      <c r="EF73">
        <v>2</v>
      </c>
      <c r="EH73">
        <v>6</v>
      </c>
      <c r="EI73">
        <v>1</v>
      </c>
      <c r="EL73">
        <v>3</v>
      </c>
      <c r="EM73">
        <v>-97</v>
      </c>
      <c r="EN73">
        <v>2</v>
      </c>
      <c r="EO73">
        <v>2</v>
      </c>
      <c r="EP73">
        <v>1</v>
      </c>
      <c r="EQ73">
        <v>2</v>
      </c>
      <c r="ER73">
        <v>1</v>
      </c>
      <c r="EZ73">
        <v>1</v>
      </c>
      <c r="FA73">
        <v>1</v>
      </c>
      <c r="FD73">
        <v>9</v>
      </c>
      <c r="FG73">
        <v>0</v>
      </c>
      <c r="FH73" t="s">
        <v>3179</v>
      </c>
      <c r="FI73">
        <v>1</v>
      </c>
      <c r="FJ73" t="s">
        <v>204</v>
      </c>
      <c r="FK73">
        <v>15</v>
      </c>
      <c r="FL73">
        <v>12</v>
      </c>
      <c r="FM73">
        <v>12</v>
      </c>
      <c r="FN73">
        <v>15</v>
      </c>
      <c r="FO73" t="s">
        <v>2220</v>
      </c>
      <c r="FQ73" t="s">
        <v>3287</v>
      </c>
      <c r="FR73" t="s">
        <v>3189</v>
      </c>
      <c r="FS73">
        <v>0</v>
      </c>
      <c r="FT73">
        <v>1</v>
      </c>
      <c r="FU73" t="s">
        <v>2221</v>
      </c>
      <c r="FV73" t="s">
        <v>4754</v>
      </c>
      <c r="FW73">
        <v>0</v>
      </c>
      <c r="FX73">
        <v>1</v>
      </c>
      <c r="FY73">
        <v>0</v>
      </c>
      <c r="FZ73">
        <v>0</v>
      </c>
      <c r="GA73">
        <v>39021</v>
      </c>
      <c r="GB73">
        <v>133</v>
      </c>
      <c r="GC73">
        <v>293.3909774</v>
      </c>
      <c r="GD73" t="s">
        <v>2407</v>
      </c>
      <c r="GE73">
        <v>1</v>
      </c>
      <c r="HG73" t="s">
        <v>202</v>
      </c>
      <c r="HJ73">
        <v>0</v>
      </c>
    </row>
    <row r="74" spans="1:218" x14ac:dyDescent="0.3">
      <c r="A74">
        <v>692</v>
      </c>
      <c r="B74" t="s">
        <v>3190</v>
      </c>
      <c r="C74" t="s">
        <v>6033</v>
      </c>
      <c r="D74" t="s">
        <v>265</v>
      </c>
      <c r="E74">
        <v>1</v>
      </c>
      <c r="F74" t="s">
        <v>202</v>
      </c>
      <c r="H74">
        <v>1</v>
      </c>
      <c r="M74">
        <v>1</v>
      </c>
      <c r="N74">
        <v>1</v>
      </c>
      <c r="U74">
        <v>1</v>
      </c>
      <c r="W74">
        <v>1</v>
      </c>
      <c r="X74" t="s">
        <v>3174</v>
      </c>
      <c r="Y74">
        <v>1</v>
      </c>
      <c r="Z74">
        <v>1</v>
      </c>
      <c r="AA74">
        <v>6</v>
      </c>
      <c r="AD74" t="s">
        <v>202</v>
      </c>
      <c r="AE74">
        <v>1</v>
      </c>
      <c r="AF74">
        <v>1</v>
      </c>
      <c r="AG74">
        <v>1</v>
      </c>
      <c r="AH74">
        <v>1</v>
      </c>
      <c r="AI74">
        <v>1</v>
      </c>
      <c r="AJ74">
        <v>1</v>
      </c>
      <c r="AK74" t="s">
        <v>6034</v>
      </c>
      <c r="AL74">
        <v>1</v>
      </c>
      <c r="AM74">
        <v>2</v>
      </c>
      <c r="AN74">
        <v>1</v>
      </c>
      <c r="AO74">
        <v>2</v>
      </c>
      <c r="AP74">
        <v>1</v>
      </c>
      <c r="AQ74">
        <v>1</v>
      </c>
      <c r="AR74" t="s">
        <v>6035</v>
      </c>
      <c r="AS74">
        <v>2</v>
      </c>
      <c r="AT74">
        <v>1</v>
      </c>
      <c r="AU74">
        <v>1</v>
      </c>
      <c r="AV74">
        <v>1</v>
      </c>
      <c r="AW74">
        <v>7</v>
      </c>
      <c r="AX74">
        <v>1</v>
      </c>
      <c r="AY74">
        <v>3</v>
      </c>
      <c r="AZ74">
        <v>2</v>
      </c>
      <c r="BA74">
        <v>4</v>
      </c>
      <c r="BB74">
        <v>1</v>
      </c>
      <c r="BC74">
        <v>5</v>
      </c>
      <c r="BD74">
        <v>6</v>
      </c>
      <c r="BE74">
        <v>1</v>
      </c>
      <c r="BF74">
        <v>1</v>
      </c>
      <c r="BG74">
        <v>1</v>
      </c>
      <c r="BH74">
        <v>1</v>
      </c>
      <c r="BI74">
        <v>1</v>
      </c>
      <c r="BJ74">
        <v>1</v>
      </c>
      <c r="BK74">
        <v>1</v>
      </c>
      <c r="BL74">
        <v>1</v>
      </c>
      <c r="BM74">
        <v>1</v>
      </c>
      <c r="BN74">
        <v>1</v>
      </c>
      <c r="BO74">
        <v>3</v>
      </c>
      <c r="BP74">
        <v>1</v>
      </c>
      <c r="BQ74">
        <v>2</v>
      </c>
      <c r="BR74">
        <v>4</v>
      </c>
      <c r="BS74">
        <v>1</v>
      </c>
      <c r="BT74">
        <v>3</v>
      </c>
      <c r="BU74">
        <v>3</v>
      </c>
      <c r="BV74">
        <v>0</v>
      </c>
      <c r="BW74">
        <v>3</v>
      </c>
      <c r="BX74">
        <v>1</v>
      </c>
      <c r="BY74">
        <v>3</v>
      </c>
      <c r="BZ74">
        <v>0</v>
      </c>
      <c r="CA74">
        <v>3</v>
      </c>
      <c r="CB74">
        <v>0</v>
      </c>
      <c r="CC74">
        <v>3</v>
      </c>
      <c r="CD74">
        <v>1</v>
      </c>
      <c r="CE74">
        <v>3</v>
      </c>
      <c r="CF74">
        <v>1</v>
      </c>
      <c r="CG74">
        <v>3</v>
      </c>
      <c r="CH74">
        <v>0</v>
      </c>
      <c r="CI74">
        <v>3</v>
      </c>
      <c r="CJ74">
        <v>1</v>
      </c>
      <c r="CK74">
        <v>2</v>
      </c>
      <c r="CL74">
        <v>5</v>
      </c>
      <c r="CM74">
        <v>1</v>
      </c>
      <c r="CR74">
        <v>2</v>
      </c>
      <c r="CS74">
        <v>-98</v>
      </c>
      <c r="CT74">
        <v>1</v>
      </c>
      <c r="CU74">
        <v>2</v>
      </c>
      <c r="CV74" t="s">
        <v>6036</v>
      </c>
      <c r="CW74">
        <v>845</v>
      </c>
      <c r="CX74">
        <v>14.08</v>
      </c>
      <c r="CY74">
        <v>2</v>
      </c>
      <c r="CZ74">
        <v>1</v>
      </c>
      <c r="DA74" t="s">
        <v>450</v>
      </c>
      <c r="DC74">
        <v>1</v>
      </c>
      <c r="DD74">
        <v>1</v>
      </c>
      <c r="DE74">
        <v>29</v>
      </c>
      <c r="DN74" t="s">
        <v>4107</v>
      </c>
      <c r="DO74" t="s">
        <v>4107</v>
      </c>
      <c r="DP74" t="s">
        <v>3178</v>
      </c>
      <c r="DQ74" t="s">
        <v>202</v>
      </c>
      <c r="DR74" t="s">
        <v>202</v>
      </c>
      <c r="DT74">
        <v>1</v>
      </c>
      <c r="DV74">
        <v>1</v>
      </c>
      <c r="DW74">
        <v>0</v>
      </c>
      <c r="DX74">
        <v>6</v>
      </c>
      <c r="DY74">
        <v>-98</v>
      </c>
      <c r="DZ74">
        <v>-97</v>
      </c>
      <c r="EB74">
        <v>5</v>
      </c>
      <c r="EC74">
        <v>1</v>
      </c>
      <c r="ED74">
        <v>1</v>
      </c>
      <c r="EL74">
        <v>1</v>
      </c>
      <c r="EM74">
        <v>3</v>
      </c>
      <c r="EN74">
        <v>1</v>
      </c>
      <c r="EO74">
        <v>1</v>
      </c>
      <c r="EP74">
        <v>1</v>
      </c>
      <c r="EQ74">
        <v>1</v>
      </c>
      <c r="ER74">
        <v>1</v>
      </c>
      <c r="EZ74">
        <v>1</v>
      </c>
      <c r="FA74">
        <v>1</v>
      </c>
      <c r="FD74">
        <v>9</v>
      </c>
      <c r="FG74">
        <v>0</v>
      </c>
      <c r="FH74" t="s">
        <v>3179</v>
      </c>
      <c r="FI74">
        <v>1</v>
      </c>
      <c r="FJ74" t="s">
        <v>204</v>
      </c>
      <c r="FK74">
        <v>8.3333299999999999E-2</v>
      </c>
      <c r="FL74">
        <v>1</v>
      </c>
      <c r="FN74">
        <v>7.5</v>
      </c>
      <c r="FO74" t="s">
        <v>2206</v>
      </c>
      <c r="FP74">
        <v>3.5</v>
      </c>
      <c r="FQ74" t="s">
        <v>3180</v>
      </c>
      <c r="FR74" t="s">
        <v>3196</v>
      </c>
      <c r="FS74">
        <v>1</v>
      </c>
      <c r="FT74">
        <v>1</v>
      </c>
      <c r="FU74" t="s">
        <v>2221</v>
      </c>
      <c r="FV74" t="s">
        <v>3182</v>
      </c>
      <c r="FW74">
        <v>0</v>
      </c>
      <c r="FX74">
        <v>1</v>
      </c>
      <c r="FY74">
        <v>0</v>
      </c>
      <c r="FZ74">
        <v>0</v>
      </c>
      <c r="GA74">
        <v>15709</v>
      </c>
      <c r="GB74">
        <v>72</v>
      </c>
      <c r="GC74">
        <v>218.18055559999999</v>
      </c>
      <c r="GD74" t="s">
        <v>2407</v>
      </c>
      <c r="HG74" t="s">
        <v>202</v>
      </c>
      <c r="HJ74">
        <v>0</v>
      </c>
    </row>
    <row r="75" spans="1:218" x14ac:dyDescent="0.3">
      <c r="A75">
        <v>700</v>
      </c>
      <c r="B75" t="s">
        <v>3279</v>
      </c>
      <c r="C75" t="s">
        <v>6041</v>
      </c>
      <c r="D75" t="s">
        <v>212</v>
      </c>
      <c r="E75">
        <v>1</v>
      </c>
      <c r="F75" t="s">
        <v>202</v>
      </c>
      <c r="H75">
        <v>1</v>
      </c>
      <c r="M75">
        <v>1</v>
      </c>
      <c r="N75">
        <v>1</v>
      </c>
      <c r="U75">
        <v>1</v>
      </c>
      <c r="W75">
        <v>1</v>
      </c>
      <c r="X75" t="s">
        <v>3174</v>
      </c>
      <c r="Y75">
        <v>1</v>
      </c>
      <c r="Z75">
        <v>1</v>
      </c>
      <c r="AA75">
        <v>5</v>
      </c>
      <c r="AD75" t="s">
        <v>202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 t="s">
        <v>6042</v>
      </c>
      <c r="AL75">
        <v>1</v>
      </c>
      <c r="AM75">
        <v>1</v>
      </c>
      <c r="AN75">
        <v>1</v>
      </c>
      <c r="AO75">
        <v>2</v>
      </c>
      <c r="AP75">
        <v>2</v>
      </c>
      <c r="AQ75">
        <v>1</v>
      </c>
      <c r="AR75" t="s">
        <v>6043</v>
      </c>
      <c r="AS75">
        <v>2</v>
      </c>
      <c r="AT75">
        <v>1</v>
      </c>
      <c r="AU75">
        <v>1</v>
      </c>
      <c r="AV75">
        <v>2</v>
      </c>
      <c r="AW75">
        <v>7</v>
      </c>
      <c r="AX75">
        <v>1</v>
      </c>
      <c r="AY75">
        <v>1</v>
      </c>
      <c r="BE75">
        <v>1</v>
      </c>
      <c r="BF75">
        <v>2</v>
      </c>
      <c r="BG75">
        <v>1</v>
      </c>
      <c r="BH75">
        <v>2</v>
      </c>
      <c r="BI75">
        <v>1</v>
      </c>
      <c r="BJ75">
        <v>0</v>
      </c>
      <c r="BM75">
        <v>1</v>
      </c>
      <c r="BN75">
        <v>1</v>
      </c>
      <c r="BO75">
        <v>3</v>
      </c>
      <c r="BP75">
        <v>1</v>
      </c>
      <c r="BQ75">
        <v>11</v>
      </c>
      <c r="BR75">
        <v>1</v>
      </c>
      <c r="BS75">
        <v>1</v>
      </c>
      <c r="BT75">
        <v>3</v>
      </c>
      <c r="BV75">
        <v>1</v>
      </c>
      <c r="BX75">
        <v>0</v>
      </c>
      <c r="BZ75">
        <v>0</v>
      </c>
      <c r="CB75">
        <v>0</v>
      </c>
      <c r="CD75">
        <v>1</v>
      </c>
      <c r="CF75">
        <v>1</v>
      </c>
      <c r="CJ75">
        <v>1</v>
      </c>
      <c r="CK75">
        <v>2</v>
      </c>
      <c r="CL75">
        <v>6</v>
      </c>
      <c r="CM75">
        <v>1</v>
      </c>
      <c r="CR75">
        <v>2</v>
      </c>
      <c r="CS75">
        <v>10</v>
      </c>
      <c r="CT75">
        <v>1</v>
      </c>
      <c r="CU75">
        <v>2</v>
      </c>
      <c r="CV75" t="s">
        <v>1001</v>
      </c>
      <c r="CW75">
        <v>619</v>
      </c>
      <c r="CX75">
        <v>10.32</v>
      </c>
      <c r="CY75">
        <v>2</v>
      </c>
      <c r="CZ75">
        <v>1</v>
      </c>
      <c r="DA75" t="s">
        <v>624</v>
      </c>
      <c r="DC75">
        <v>1</v>
      </c>
      <c r="DD75">
        <v>1</v>
      </c>
      <c r="DE75">
        <v>2</v>
      </c>
      <c r="DN75" t="s">
        <v>4107</v>
      </c>
      <c r="DO75" t="s">
        <v>4107</v>
      </c>
      <c r="DP75" t="s">
        <v>3178</v>
      </c>
      <c r="DQ75" t="s">
        <v>202</v>
      </c>
      <c r="DR75" t="s">
        <v>202</v>
      </c>
      <c r="DT75">
        <v>1</v>
      </c>
      <c r="DV75">
        <v>1</v>
      </c>
      <c r="DW75">
        <v>0</v>
      </c>
      <c r="DX75">
        <v>5</v>
      </c>
      <c r="DY75">
        <v>2</v>
      </c>
      <c r="DZ75">
        <v>1</v>
      </c>
      <c r="EA75">
        <v>20</v>
      </c>
      <c r="EB75">
        <f>IF(EA75&gt;=30,1,IF(EA75&gt;=20,2,IF(EA75&gt;=15,3,IF(EA75&gt;=10,4,IF(EA75&gt;=5,5,IF(EA75&gt;0,6,0))))))</f>
        <v>2</v>
      </c>
      <c r="EC75">
        <v>2</v>
      </c>
      <c r="EE75">
        <v>20</v>
      </c>
      <c r="EF75">
        <v>2</v>
      </c>
      <c r="EH75">
        <v>10</v>
      </c>
      <c r="EI75">
        <v>1</v>
      </c>
      <c r="EL75">
        <v>1</v>
      </c>
      <c r="EM75">
        <v>3</v>
      </c>
      <c r="EN75">
        <v>2</v>
      </c>
      <c r="EO75">
        <v>2</v>
      </c>
      <c r="EP75">
        <v>1</v>
      </c>
      <c r="EQ75">
        <v>2</v>
      </c>
      <c r="ER75">
        <v>1</v>
      </c>
      <c r="EZ75">
        <v>1</v>
      </c>
      <c r="FA75">
        <v>1</v>
      </c>
      <c r="FD75">
        <v>9</v>
      </c>
      <c r="FG75">
        <v>0</v>
      </c>
      <c r="FH75" t="s">
        <v>3179</v>
      </c>
      <c r="FI75">
        <v>1</v>
      </c>
      <c r="FJ75" t="s">
        <v>204</v>
      </c>
      <c r="FK75">
        <v>20</v>
      </c>
      <c r="FL75">
        <v>12</v>
      </c>
      <c r="FM75">
        <v>12</v>
      </c>
      <c r="FN75">
        <v>20</v>
      </c>
      <c r="FO75" t="s">
        <v>2206</v>
      </c>
      <c r="FP75">
        <v>3.5</v>
      </c>
      <c r="FQ75" t="s">
        <v>3287</v>
      </c>
      <c r="FR75" t="s">
        <v>3189</v>
      </c>
      <c r="FS75">
        <v>0</v>
      </c>
      <c r="FT75">
        <v>1</v>
      </c>
      <c r="FU75" t="s">
        <v>2221</v>
      </c>
      <c r="FV75" t="s">
        <v>4754</v>
      </c>
      <c r="FW75">
        <v>0</v>
      </c>
      <c r="FX75">
        <v>1</v>
      </c>
      <c r="FY75">
        <v>0</v>
      </c>
      <c r="FZ75">
        <v>0</v>
      </c>
      <c r="GA75">
        <v>59048</v>
      </c>
      <c r="GB75">
        <v>201</v>
      </c>
      <c r="GC75">
        <v>293.7711443</v>
      </c>
      <c r="GD75" t="s">
        <v>2407</v>
      </c>
      <c r="GE75">
        <v>1</v>
      </c>
      <c r="HG75" t="s">
        <v>202</v>
      </c>
      <c r="HJ75">
        <v>0</v>
      </c>
    </row>
    <row r="76" spans="1:218" x14ac:dyDescent="0.3">
      <c r="A76">
        <v>1127</v>
      </c>
      <c r="B76" t="s">
        <v>3190</v>
      </c>
      <c r="C76" t="s">
        <v>6234</v>
      </c>
      <c r="D76" t="s">
        <v>265</v>
      </c>
      <c r="E76">
        <v>1</v>
      </c>
      <c r="F76" t="s">
        <v>202</v>
      </c>
      <c r="H76">
        <v>1</v>
      </c>
      <c r="M76">
        <v>1</v>
      </c>
      <c r="N76">
        <v>1</v>
      </c>
      <c r="U76">
        <v>1</v>
      </c>
      <c r="W76">
        <v>1</v>
      </c>
      <c r="X76" t="s">
        <v>3174</v>
      </c>
      <c r="Y76">
        <v>1</v>
      </c>
      <c r="Z76">
        <v>1</v>
      </c>
      <c r="AA76">
        <v>5</v>
      </c>
      <c r="AD76" t="s">
        <v>202</v>
      </c>
      <c r="AE76">
        <v>1</v>
      </c>
      <c r="AF76">
        <v>1</v>
      </c>
      <c r="AG76">
        <v>1</v>
      </c>
      <c r="AH76">
        <v>2</v>
      </c>
      <c r="AI76">
        <v>2</v>
      </c>
      <c r="AJ76">
        <v>2</v>
      </c>
      <c r="AK76" t="s">
        <v>6235</v>
      </c>
      <c r="AL76">
        <v>1</v>
      </c>
      <c r="AM76">
        <v>2</v>
      </c>
      <c r="AN76">
        <v>2</v>
      </c>
      <c r="AO76">
        <v>2</v>
      </c>
      <c r="AP76">
        <v>1</v>
      </c>
      <c r="AQ76">
        <v>2</v>
      </c>
      <c r="AR76" t="s">
        <v>6236</v>
      </c>
      <c r="AS76">
        <v>1</v>
      </c>
      <c r="AT76">
        <v>1</v>
      </c>
      <c r="AU76">
        <v>1</v>
      </c>
      <c r="AV76">
        <v>1</v>
      </c>
      <c r="AW76">
        <v>7</v>
      </c>
      <c r="AX76">
        <v>2</v>
      </c>
      <c r="AY76">
        <v>3</v>
      </c>
      <c r="AZ76">
        <v>5</v>
      </c>
      <c r="BE76">
        <v>1</v>
      </c>
      <c r="BF76">
        <v>2</v>
      </c>
      <c r="BG76">
        <v>1</v>
      </c>
      <c r="BH76">
        <v>1</v>
      </c>
      <c r="BI76">
        <v>1</v>
      </c>
      <c r="BJ76">
        <v>1</v>
      </c>
      <c r="BK76">
        <v>1</v>
      </c>
      <c r="BL76">
        <v>1</v>
      </c>
      <c r="BM76">
        <v>1</v>
      </c>
      <c r="BN76">
        <v>1</v>
      </c>
      <c r="BO76">
        <v>4</v>
      </c>
      <c r="BP76">
        <v>1</v>
      </c>
      <c r="BQ76">
        <v>34</v>
      </c>
      <c r="BR76">
        <v>2</v>
      </c>
      <c r="BS76">
        <v>1</v>
      </c>
      <c r="BT76">
        <v>2</v>
      </c>
      <c r="BU76">
        <v>2</v>
      </c>
      <c r="BV76">
        <v>0</v>
      </c>
      <c r="BW76">
        <v>2</v>
      </c>
      <c r="BX76">
        <v>0</v>
      </c>
      <c r="BY76">
        <v>2</v>
      </c>
      <c r="BZ76">
        <v>0</v>
      </c>
      <c r="CA76">
        <v>2</v>
      </c>
      <c r="CB76">
        <v>0</v>
      </c>
      <c r="CC76">
        <v>2</v>
      </c>
      <c r="CD76">
        <v>0</v>
      </c>
      <c r="CE76">
        <v>2</v>
      </c>
      <c r="CF76">
        <v>0</v>
      </c>
      <c r="CG76">
        <v>2</v>
      </c>
      <c r="CH76">
        <v>2</v>
      </c>
      <c r="CI76">
        <v>2</v>
      </c>
      <c r="CJ76">
        <v>1</v>
      </c>
      <c r="CK76">
        <v>1</v>
      </c>
      <c r="CL76">
        <v>6</v>
      </c>
      <c r="CM76">
        <v>4</v>
      </c>
      <c r="CR76">
        <v>2</v>
      </c>
      <c r="CS76">
        <v>2</v>
      </c>
      <c r="CT76">
        <v>1</v>
      </c>
      <c r="CU76">
        <v>1</v>
      </c>
      <c r="CV76" t="s">
        <v>1570</v>
      </c>
      <c r="CW76">
        <v>1049</v>
      </c>
      <c r="CX76">
        <v>17.48</v>
      </c>
      <c r="CY76">
        <v>2</v>
      </c>
      <c r="CZ76">
        <v>1</v>
      </c>
      <c r="DA76" t="s">
        <v>450</v>
      </c>
      <c r="DC76">
        <v>1</v>
      </c>
      <c r="DD76">
        <v>1</v>
      </c>
      <c r="DE76">
        <v>29</v>
      </c>
      <c r="DN76" t="s">
        <v>4823</v>
      </c>
      <c r="DO76" t="s">
        <v>4823</v>
      </c>
      <c r="DP76" t="s">
        <v>3178</v>
      </c>
      <c r="DQ76" t="s">
        <v>202</v>
      </c>
      <c r="DR76" t="s">
        <v>202</v>
      </c>
      <c r="DT76">
        <v>1</v>
      </c>
      <c r="DV76">
        <v>1</v>
      </c>
      <c r="DW76">
        <v>0</v>
      </c>
      <c r="DX76">
        <v>5</v>
      </c>
      <c r="DY76">
        <v>2</v>
      </c>
      <c r="DZ76">
        <v>-97</v>
      </c>
      <c r="EB76">
        <v>3</v>
      </c>
      <c r="EC76">
        <v>2</v>
      </c>
      <c r="EE76">
        <v>20</v>
      </c>
      <c r="EF76">
        <v>2</v>
      </c>
      <c r="EH76">
        <v>20</v>
      </c>
      <c r="EI76">
        <v>1</v>
      </c>
      <c r="EL76">
        <v>2</v>
      </c>
      <c r="EM76">
        <v>2</v>
      </c>
      <c r="EN76">
        <v>2</v>
      </c>
      <c r="EO76">
        <v>2</v>
      </c>
      <c r="EP76">
        <v>1</v>
      </c>
      <c r="EQ76">
        <v>2</v>
      </c>
      <c r="ER76">
        <v>1</v>
      </c>
      <c r="EZ76">
        <v>1</v>
      </c>
      <c r="FA76">
        <v>1</v>
      </c>
      <c r="FD76">
        <v>9</v>
      </c>
      <c r="FG76">
        <v>0</v>
      </c>
      <c r="FH76" t="s">
        <v>3179</v>
      </c>
      <c r="FI76">
        <v>1</v>
      </c>
      <c r="FJ76" t="s">
        <v>204</v>
      </c>
      <c r="FK76">
        <v>20</v>
      </c>
      <c r="FL76">
        <v>12</v>
      </c>
      <c r="FM76">
        <v>12</v>
      </c>
      <c r="FN76">
        <v>17.5</v>
      </c>
      <c r="FO76" t="s">
        <v>2212</v>
      </c>
      <c r="FP76">
        <v>1.5</v>
      </c>
      <c r="FQ76" t="s">
        <v>3287</v>
      </c>
      <c r="FR76" t="s">
        <v>3189</v>
      </c>
      <c r="FS76">
        <v>0</v>
      </c>
      <c r="FT76">
        <v>1</v>
      </c>
      <c r="FU76" t="s">
        <v>2221</v>
      </c>
      <c r="FV76" t="s">
        <v>4754</v>
      </c>
      <c r="FW76">
        <v>0</v>
      </c>
      <c r="FX76">
        <v>1</v>
      </c>
      <c r="FY76">
        <v>0</v>
      </c>
      <c r="FZ76">
        <v>0</v>
      </c>
      <c r="GA76">
        <v>15709</v>
      </c>
      <c r="GB76">
        <v>72</v>
      </c>
      <c r="GC76">
        <v>218.18055559999999</v>
      </c>
      <c r="GD76" t="s">
        <v>2407</v>
      </c>
      <c r="GE76">
        <v>1</v>
      </c>
      <c r="HG76" t="s">
        <v>202</v>
      </c>
      <c r="HJ76">
        <v>0</v>
      </c>
    </row>
    <row r="77" spans="1:218" x14ac:dyDescent="0.3">
      <c r="A77">
        <v>1248</v>
      </c>
      <c r="B77" t="s">
        <v>3279</v>
      </c>
      <c r="C77" t="s">
        <v>6286</v>
      </c>
      <c r="D77" t="s">
        <v>212</v>
      </c>
      <c r="E77">
        <v>1</v>
      </c>
      <c r="F77" t="s">
        <v>202</v>
      </c>
      <c r="H77">
        <v>1</v>
      </c>
      <c r="M77">
        <v>1</v>
      </c>
      <c r="N77">
        <v>1</v>
      </c>
      <c r="U77">
        <v>1</v>
      </c>
      <c r="W77">
        <v>1</v>
      </c>
      <c r="X77" t="s">
        <v>3174</v>
      </c>
      <c r="Y77">
        <v>1</v>
      </c>
      <c r="Z77">
        <v>1</v>
      </c>
      <c r="AA77">
        <v>1</v>
      </c>
      <c r="AD77" t="s">
        <v>202</v>
      </c>
      <c r="AE77">
        <v>1</v>
      </c>
      <c r="AF77">
        <v>2</v>
      </c>
      <c r="AG77">
        <v>2</v>
      </c>
      <c r="AH77">
        <v>2</v>
      </c>
      <c r="AI77">
        <v>2</v>
      </c>
      <c r="AJ77">
        <v>2</v>
      </c>
      <c r="AK77" t="s">
        <v>6287</v>
      </c>
      <c r="AL77">
        <v>1</v>
      </c>
      <c r="AM77">
        <v>2</v>
      </c>
      <c r="AN77">
        <v>1</v>
      </c>
      <c r="AO77">
        <v>2</v>
      </c>
      <c r="AP77">
        <v>2</v>
      </c>
      <c r="AQ77">
        <v>1</v>
      </c>
      <c r="AR77" t="s">
        <v>6288</v>
      </c>
      <c r="AS77">
        <v>2</v>
      </c>
      <c r="AT77">
        <v>2</v>
      </c>
      <c r="AU77">
        <v>2</v>
      </c>
      <c r="AV77">
        <v>2</v>
      </c>
      <c r="AW77">
        <v>7</v>
      </c>
      <c r="AX77">
        <v>7</v>
      </c>
      <c r="AY77">
        <v>3</v>
      </c>
      <c r="BE77">
        <v>1</v>
      </c>
      <c r="BF77">
        <v>1</v>
      </c>
      <c r="BG77">
        <v>1</v>
      </c>
      <c r="BH77">
        <v>1</v>
      </c>
      <c r="BI77">
        <v>1</v>
      </c>
      <c r="BJ77">
        <v>0</v>
      </c>
      <c r="BM77">
        <v>1</v>
      </c>
      <c r="BN77">
        <v>1</v>
      </c>
      <c r="BO77">
        <v>3</v>
      </c>
      <c r="BP77">
        <v>1</v>
      </c>
      <c r="BQ77">
        <v>31</v>
      </c>
      <c r="BR77">
        <v>1</v>
      </c>
      <c r="BS77">
        <v>1</v>
      </c>
      <c r="BT77">
        <v>1</v>
      </c>
      <c r="BV77">
        <v>0</v>
      </c>
      <c r="BX77">
        <v>0</v>
      </c>
      <c r="BZ77">
        <v>1</v>
      </c>
      <c r="CJ77">
        <v>1</v>
      </c>
      <c r="CK77">
        <v>2</v>
      </c>
      <c r="CL77">
        <v>5</v>
      </c>
      <c r="CM77">
        <v>6</v>
      </c>
      <c r="CS77">
        <v>6</v>
      </c>
      <c r="CT77">
        <v>2</v>
      </c>
      <c r="CU77">
        <v>1</v>
      </c>
      <c r="CV77" t="s">
        <v>1570</v>
      </c>
      <c r="CW77">
        <v>801</v>
      </c>
      <c r="CX77">
        <v>13.35</v>
      </c>
      <c r="CY77">
        <v>2</v>
      </c>
      <c r="CZ77">
        <v>1</v>
      </c>
      <c r="DA77" t="s">
        <v>768</v>
      </c>
      <c r="DC77">
        <v>1</v>
      </c>
      <c r="DD77">
        <v>1</v>
      </c>
      <c r="DE77">
        <v>2</v>
      </c>
      <c r="DN77" t="s">
        <v>4995</v>
      </c>
      <c r="DO77" t="s">
        <v>4995</v>
      </c>
      <c r="DP77" t="s">
        <v>3178</v>
      </c>
      <c r="DQ77" t="s">
        <v>202</v>
      </c>
      <c r="DR77" t="s">
        <v>202</v>
      </c>
      <c r="DT77">
        <v>1</v>
      </c>
      <c r="DV77">
        <v>1</v>
      </c>
      <c r="DW77">
        <v>0</v>
      </c>
      <c r="DX77">
        <v>1</v>
      </c>
      <c r="DY77">
        <v>2</v>
      </c>
      <c r="DZ77">
        <v>-97</v>
      </c>
      <c r="EB77">
        <v>3</v>
      </c>
      <c r="EC77">
        <v>2</v>
      </c>
      <c r="EE77">
        <v>10</v>
      </c>
      <c r="EF77">
        <v>2</v>
      </c>
      <c r="EH77">
        <v>1</v>
      </c>
      <c r="EI77">
        <v>1</v>
      </c>
      <c r="EL77">
        <v>2</v>
      </c>
      <c r="EM77">
        <v>3</v>
      </c>
      <c r="EN77">
        <v>3</v>
      </c>
      <c r="EO77">
        <v>2</v>
      </c>
      <c r="EP77">
        <v>1</v>
      </c>
      <c r="EQ77">
        <v>1</v>
      </c>
      <c r="ER77">
        <v>1</v>
      </c>
      <c r="EZ77">
        <v>1</v>
      </c>
      <c r="FA77">
        <v>1</v>
      </c>
      <c r="FD77">
        <v>9</v>
      </c>
      <c r="FG77">
        <v>0</v>
      </c>
      <c r="FH77" t="s">
        <v>3179</v>
      </c>
      <c r="FI77">
        <v>1</v>
      </c>
      <c r="FJ77" t="s">
        <v>204</v>
      </c>
      <c r="FK77">
        <v>10</v>
      </c>
      <c r="FL77">
        <v>12</v>
      </c>
      <c r="FM77">
        <v>12</v>
      </c>
      <c r="FN77">
        <v>17.5</v>
      </c>
      <c r="FO77" t="s">
        <v>2212</v>
      </c>
      <c r="FP77">
        <v>3.5</v>
      </c>
      <c r="FQ77" t="s">
        <v>3638</v>
      </c>
      <c r="FR77" t="s">
        <v>3189</v>
      </c>
      <c r="FS77">
        <v>0</v>
      </c>
      <c r="FT77">
        <v>1</v>
      </c>
      <c r="FU77" t="s">
        <v>2221</v>
      </c>
      <c r="FV77" t="s">
        <v>3182</v>
      </c>
      <c r="FW77">
        <v>0</v>
      </c>
      <c r="FX77">
        <v>1</v>
      </c>
      <c r="FY77">
        <v>0</v>
      </c>
      <c r="FZ77">
        <v>0</v>
      </c>
      <c r="GA77">
        <v>59048</v>
      </c>
      <c r="GB77">
        <v>201</v>
      </c>
      <c r="GC77">
        <v>293.7711443</v>
      </c>
      <c r="GD77" t="s">
        <v>2407</v>
      </c>
      <c r="GE77">
        <v>1</v>
      </c>
      <c r="HG77" t="s">
        <v>202</v>
      </c>
      <c r="HJ77">
        <v>0</v>
      </c>
    </row>
    <row r="78" spans="1:218" x14ac:dyDescent="0.3">
      <c r="A78">
        <v>1224</v>
      </c>
      <c r="B78" t="s">
        <v>3221</v>
      </c>
      <c r="C78" t="s">
        <v>6476</v>
      </c>
      <c r="D78" t="s">
        <v>212</v>
      </c>
      <c r="E78">
        <v>1</v>
      </c>
      <c r="F78" t="s">
        <v>202</v>
      </c>
      <c r="H78">
        <v>1</v>
      </c>
      <c r="M78">
        <v>1</v>
      </c>
      <c r="N78">
        <v>1</v>
      </c>
      <c r="U78">
        <v>1</v>
      </c>
      <c r="W78">
        <v>1</v>
      </c>
      <c r="X78" t="s">
        <v>5507</v>
      </c>
      <c r="Y78">
        <v>1</v>
      </c>
      <c r="Z78">
        <v>1</v>
      </c>
      <c r="AA78">
        <v>1</v>
      </c>
      <c r="AB78">
        <v>1</v>
      </c>
      <c r="AD78" t="s">
        <v>202</v>
      </c>
      <c r="AE78">
        <v>1</v>
      </c>
      <c r="AF78">
        <v>1</v>
      </c>
      <c r="AG78">
        <v>1</v>
      </c>
      <c r="AH78">
        <v>2</v>
      </c>
      <c r="AI78">
        <v>2</v>
      </c>
      <c r="AJ78">
        <v>2</v>
      </c>
      <c r="AK78" t="s">
        <v>6477</v>
      </c>
      <c r="AL78">
        <v>1</v>
      </c>
      <c r="AM78">
        <v>2</v>
      </c>
      <c r="AN78">
        <v>1</v>
      </c>
      <c r="AO78">
        <v>2</v>
      </c>
      <c r="AP78">
        <v>2</v>
      </c>
      <c r="AQ78">
        <v>2</v>
      </c>
      <c r="AR78" t="s">
        <v>6478</v>
      </c>
      <c r="AS78">
        <v>1</v>
      </c>
      <c r="AT78">
        <v>2</v>
      </c>
      <c r="AU78">
        <v>3</v>
      </c>
      <c r="AV78">
        <v>2</v>
      </c>
      <c r="AW78">
        <v>7</v>
      </c>
      <c r="AX78">
        <v>5</v>
      </c>
      <c r="AY78">
        <v>1</v>
      </c>
      <c r="BE78">
        <v>-98</v>
      </c>
      <c r="BI78">
        <v>1</v>
      </c>
      <c r="BJ78">
        <v>1</v>
      </c>
      <c r="BK78">
        <v>1</v>
      </c>
      <c r="BL78">
        <v>1</v>
      </c>
      <c r="BM78">
        <v>1</v>
      </c>
      <c r="BN78">
        <v>-98</v>
      </c>
      <c r="BP78">
        <v>1</v>
      </c>
      <c r="BQ78">
        <v>14</v>
      </c>
      <c r="BR78">
        <v>-97</v>
      </c>
      <c r="BS78">
        <v>1</v>
      </c>
      <c r="BT78">
        <v>2</v>
      </c>
      <c r="BU78">
        <v>0</v>
      </c>
      <c r="BV78">
        <v>-99</v>
      </c>
      <c r="BW78">
        <v>0</v>
      </c>
      <c r="BY78">
        <v>0</v>
      </c>
      <c r="CA78">
        <v>0</v>
      </c>
      <c r="CC78">
        <v>0</v>
      </c>
      <c r="CE78">
        <v>0</v>
      </c>
      <c r="CG78">
        <v>0</v>
      </c>
      <c r="CI78">
        <v>0</v>
      </c>
      <c r="CJ78">
        <v>1</v>
      </c>
      <c r="CK78">
        <v>2</v>
      </c>
      <c r="CL78">
        <v>-97</v>
      </c>
      <c r="CM78">
        <v>1</v>
      </c>
      <c r="CR78">
        <v>2</v>
      </c>
      <c r="CS78">
        <v>-98</v>
      </c>
      <c r="CT78">
        <v>1</v>
      </c>
      <c r="CU78">
        <v>2</v>
      </c>
      <c r="CV78" t="s">
        <v>6479</v>
      </c>
      <c r="CW78">
        <v>891</v>
      </c>
      <c r="CX78">
        <v>14.85</v>
      </c>
      <c r="CY78">
        <v>2</v>
      </c>
      <c r="CZ78">
        <v>1</v>
      </c>
      <c r="DA78" t="s">
        <v>4794</v>
      </c>
      <c r="DC78">
        <v>1</v>
      </c>
      <c r="DD78">
        <v>1</v>
      </c>
      <c r="DE78">
        <v>10</v>
      </c>
      <c r="DN78" t="s">
        <v>4995</v>
      </c>
      <c r="DO78" t="s">
        <v>4995</v>
      </c>
      <c r="DP78" t="s">
        <v>3178</v>
      </c>
      <c r="DQ78" t="s">
        <v>202</v>
      </c>
      <c r="DR78" t="s">
        <v>202</v>
      </c>
      <c r="DT78">
        <v>1</v>
      </c>
      <c r="DV78">
        <v>1</v>
      </c>
      <c r="DW78">
        <v>0</v>
      </c>
      <c r="DX78">
        <v>1</v>
      </c>
      <c r="DY78">
        <v>2</v>
      </c>
      <c r="DZ78">
        <v>1</v>
      </c>
      <c r="EA78">
        <v>15</v>
      </c>
      <c r="EB78">
        <f>IF(EA78&gt;=30,1,IF(EA78&gt;=20,2,IF(EA78&gt;=15,3,IF(EA78&gt;=10,4,IF(EA78&gt;=5,5,IF(EA78&gt;0,6,0))))))</f>
        <v>3</v>
      </c>
      <c r="EC78">
        <v>2</v>
      </c>
      <c r="EE78">
        <v>19</v>
      </c>
      <c r="EF78">
        <v>-97</v>
      </c>
      <c r="EI78">
        <v>1</v>
      </c>
      <c r="EL78">
        <v>1</v>
      </c>
      <c r="EM78">
        <v>2</v>
      </c>
      <c r="EN78">
        <v>3</v>
      </c>
      <c r="EO78">
        <v>4</v>
      </c>
      <c r="EP78">
        <v>1</v>
      </c>
      <c r="EQ78">
        <v>2</v>
      </c>
      <c r="ER78">
        <v>1</v>
      </c>
      <c r="EZ78">
        <v>1</v>
      </c>
      <c r="FA78">
        <v>1</v>
      </c>
      <c r="FD78">
        <v>9</v>
      </c>
      <c r="FG78">
        <v>0</v>
      </c>
      <c r="FH78" t="s">
        <v>5510</v>
      </c>
      <c r="FI78">
        <v>2</v>
      </c>
      <c r="FJ78" t="s">
        <v>204</v>
      </c>
      <c r="FK78">
        <v>19</v>
      </c>
      <c r="FL78">
        <v>12</v>
      </c>
      <c r="FM78">
        <v>12</v>
      </c>
      <c r="FN78">
        <v>15</v>
      </c>
      <c r="FO78" t="s">
        <v>2206</v>
      </c>
      <c r="FP78">
        <v>1.5</v>
      </c>
      <c r="FQ78" t="s">
        <v>3638</v>
      </c>
      <c r="FR78" t="s">
        <v>3201</v>
      </c>
      <c r="FS78">
        <v>1</v>
      </c>
      <c r="FT78">
        <v>1</v>
      </c>
      <c r="FU78" t="s">
        <v>2221</v>
      </c>
      <c r="FV78" t="s">
        <v>4754</v>
      </c>
      <c r="FW78">
        <v>0</v>
      </c>
      <c r="FX78">
        <v>1</v>
      </c>
      <c r="FY78">
        <v>0</v>
      </c>
      <c r="FZ78">
        <v>0</v>
      </c>
      <c r="GA78">
        <v>7861</v>
      </c>
      <c r="GB78">
        <v>71</v>
      </c>
      <c r="GC78">
        <v>110.71830989999999</v>
      </c>
      <c r="GD78" t="s">
        <v>2407</v>
      </c>
      <c r="GE78">
        <v>1</v>
      </c>
      <c r="HG78" t="s">
        <v>202</v>
      </c>
      <c r="HJ78">
        <v>0</v>
      </c>
    </row>
    <row r="79" spans="1:218" x14ac:dyDescent="0.3">
      <c r="A79">
        <v>1811</v>
      </c>
      <c r="B79" t="s">
        <v>3320</v>
      </c>
      <c r="C79" t="s">
        <v>5688</v>
      </c>
      <c r="D79" t="s">
        <v>212</v>
      </c>
      <c r="E79">
        <v>1</v>
      </c>
      <c r="F79" t="s">
        <v>202</v>
      </c>
      <c r="H79">
        <v>1</v>
      </c>
      <c r="M79">
        <v>1</v>
      </c>
      <c r="N79">
        <v>1</v>
      </c>
      <c r="U79">
        <v>1</v>
      </c>
      <c r="W79">
        <v>1</v>
      </c>
      <c r="X79" t="s">
        <v>5507</v>
      </c>
      <c r="Y79">
        <v>1</v>
      </c>
      <c r="Z79">
        <v>1</v>
      </c>
      <c r="AA79">
        <v>2</v>
      </c>
      <c r="AB79">
        <v>2</v>
      </c>
      <c r="AD79" t="s">
        <v>202</v>
      </c>
      <c r="AE79">
        <v>1</v>
      </c>
      <c r="AF79">
        <v>2</v>
      </c>
      <c r="AG79">
        <v>2</v>
      </c>
      <c r="AH79">
        <v>2</v>
      </c>
      <c r="AI79">
        <v>1</v>
      </c>
      <c r="AJ79">
        <v>2</v>
      </c>
      <c r="AK79" t="s">
        <v>3598</v>
      </c>
      <c r="AL79">
        <v>1</v>
      </c>
      <c r="AM79">
        <v>1</v>
      </c>
      <c r="AN79">
        <v>1</v>
      </c>
      <c r="AO79">
        <v>2</v>
      </c>
      <c r="AP79">
        <v>2</v>
      </c>
      <c r="AQ79">
        <v>1</v>
      </c>
      <c r="AR79" t="s">
        <v>3599</v>
      </c>
      <c r="AS79">
        <v>1</v>
      </c>
      <c r="AT79">
        <v>1</v>
      </c>
      <c r="AU79">
        <v>1</v>
      </c>
      <c r="AV79">
        <v>1</v>
      </c>
      <c r="AW79">
        <v>5</v>
      </c>
      <c r="AX79">
        <v>4</v>
      </c>
      <c r="AY79">
        <v>4</v>
      </c>
      <c r="BE79">
        <v>1</v>
      </c>
      <c r="BF79">
        <v>2</v>
      </c>
      <c r="BG79">
        <v>1</v>
      </c>
      <c r="BH79">
        <v>2</v>
      </c>
      <c r="BI79">
        <v>1</v>
      </c>
      <c r="BJ79">
        <v>0</v>
      </c>
      <c r="BM79">
        <v>1</v>
      </c>
      <c r="BN79">
        <v>1</v>
      </c>
      <c r="BO79">
        <v>5</v>
      </c>
      <c r="BP79">
        <v>1</v>
      </c>
      <c r="BQ79">
        <v>17</v>
      </c>
      <c r="BR79">
        <v>1</v>
      </c>
      <c r="BS79">
        <v>1</v>
      </c>
      <c r="BT79">
        <v>2</v>
      </c>
      <c r="BV79">
        <v>0</v>
      </c>
      <c r="BX79">
        <v>0</v>
      </c>
      <c r="BZ79">
        <v>0</v>
      </c>
      <c r="CB79">
        <v>0</v>
      </c>
      <c r="CD79">
        <v>0</v>
      </c>
      <c r="CF79">
        <v>2</v>
      </c>
      <c r="CJ79">
        <v>1</v>
      </c>
      <c r="CK79">
        <v>-98</v>
      </c>
      <c r="CL79">
        <v>-98</v>
      </c>
      <c r="CM79">
        <v>-98</v>
      </c>
      <c r="CR79">
        <v>-98</v>
      </c>
      <c r="CS79">
        <v>-98</v>
      </c>
      <c r="CT79">
        <v>-98</v>
      </c>
      <c r="CU79">
        <v>1</v>
      </c>
      <c r="CV79" t="s">
        <v>229</v>
      </c>
      <c r="CW79">
        <v>1062</v>
      </c>
      <c r="CX79">
        <v>17.7</v>
      </c>
      <c r="CY79">
        <v>1</v>
      </c>
      <c r="CZ79">
        <v>1</v>
      </c>
      <c r="DA79" t="s">
        <v>450</v>
      </c>
      <c r="DC79">
        <v>1</v>
      </c>
      <c r="DD79">
        <v>1</v>
      </c>
      <c r="DE79">
        <v>11</v>
      </c>
      <c r="DN79" t="s">
        <v>5649</v>
      </c>
      <c r="DO79" t="s">
        <v>5649</v>
      </c>
      <c r="DP79" t="s">
        <v>3178</v>
      </c>
      <c r="DQ79" t="s">
        <v>202</v>
      </c>
      <c r="DR79" t="s">
        <v>202</v>
      </c>
      <c r="DT79">
        <v>1</v>
      </c>
      <c r="DV79">
        <v>1</v>
      </c>
      <c r="DW79">
        <v>0</v>
      </c>
      <c r="DX79">
        <v>2</v>
      </c>
      <c r="DY79">
        <v>2</v>
      </c>
      <c r="DZ79">
        <v>-97</v>
      </c>
      <c r="EB79">
        <v>4</v>
      </c>
      <c r="EC79">
        <v>2</v>
      </c>
      <c r="EE79">
        <v>15</v>
      </c>
      <c r="EF79">
        <v>2</v>
      </c>
      <c r="EH79">
        <v>15</v>
      </c>
      <c r="EI79">
        <v>1</v>
      </c>
      <c r="EL79">
        <v>4</v>
      </c>
      <c r="EM79">
        <v>1</v>
      </c>
      <c r="EN79">
        <v>2</v>
      </c>
      <c r="EO79">
        <v>2</v>
      </c>
      <c r="EP79">
        <v>1</v>
      </c>
      <c r="EQ79">
        <v>2</v>
      </c>
      <c r="ER79">
        <v>1</v>
      </c>
      <c r="EZ79">
        <v>1</v>
      </c>
      <c r="FA79">
        <v>1</v>
      </c>
      <c r="FD79">
        <v>9</v>
      </c>
      <c r="FG79">
        <v>0</v>
      </c>
      <c r="FH79" t="s">
        <v>5510</v>
      </c>
      <c r="FI79">
        <v>2</v>
      </c>
      <c r="FJ79" t="s">
        <v>204</v>
      </c>
      <c r="FK79">
        <v>15</v>
      </c>
      <c r="FL79">
        <v>12</v>
      </c>
      <c r="FM79">
        <v>12</v>
      </c>
      <c r="FN79">
        <v>12.5</v>
      </c>
      <c r="FO79" t="s">
        <v>2233</v>
      </c>
      <c r="FP79">
        <v>0.5</v>
      </c>
      <c r="FQ79" t="s">
        <v>3287</v>
      </c>
      <c r="FR79" t="s">
        <v>3189</v>
      </c>
      <c r="FS79">
        <v>0</v>
      </c>
      <c r="FT79">
        <v>1</v>
      </c>
      <c r="FU79" t="s">
        <v>2221</v>
      </c>
      <c r="FV79" t="s">
        <v>4754</v>
      </c>
      <c r="FW79">
        <v>0</v>
      </c>
      <c r="FX79">
        <v>1</v>
      </c>
      <c r="FY79">
        <v>0</v>
      </c>
      <c r="FZ79">
        <v>0</v>
      </c>
      <c r="GA79">
        <v>4970</v>
      </c>
      <c r="GB79">
        <v>32</v>
      </c>
      <c r="GC79">
        <v>155.3125</v>
      </c>
      <c r="GD79" t="s">
        <v>2407</v>
      </c>
      <c r="GE79">
        <v>1</v>
      </c>
      <c r="HG79" t="s">
        <v>202</v>
      </c>
      <c r="HJ79">
        <v>0</v>
      </c>
    </row>
    <row r="80" spans="1:218" x14ac:dyDescent="0.3">
      <c r="A80">
        <v>1224</v>
      </c>
      <c r="B80" t="s">
        <v>3221</v>
      </c>
      <c r="C80" t="s">
        <v>6476</v>
      </c>
      <c r="D80" t="s">
        <v>212</v>
      </c>
      <c r="E80">
        <v>1</v>
      </c>
      <c r="F80" t="s">
        <v>202</v>
      </c>
      <c r="H80">
        <v>1</v>
      </c>
      <c r="M80">
        <v>1</v>
      </c>
      <c r="N80">
        <v>1</v>
      </c>
      <c r="U80">
        <v>1</v>
      </c>
      <c r="W80">
        <v>1</v>
      </c>
      <c r="X80" t="s">
        <v>5507</v>
      </c>
      <c r="Y80">
        <v>1</v>
      </c>
      <c r="Z80">
        <v>1</v>
      </c>
      <c r="AA80">
        <v>1</v>
      </c>
      <c r="AB80">
        <v>1</v>
      </c>
      <c r="AD80" t="s">
        <v>202</v>
      </c>
      <c r="AE80">
        <v>1</v>
      </c>
      <c r="AF80">
        <v>1</v>
      </c>
      <c r="AG80">
        <v>1</v>
      </c>
      <c r="AH80">
        <v>2</v>
      </c>
      <c r="AI80">
        <v>2</v>
      </c>
      <c r="AJ80">
        <v>2</v>
      </c>
      <c r="AK80" t="s">
        <v>6477</v>
      </c>
      <c r="AL80">
        <v>1</v>
      </c>
      <c r="AM80">
        <v>2</v>
      </c>
      <c r="AN80">
        <v>1</v>
      </c>
      <c r="AO80">
        <v>2</v>
      </c>
      <c r="AP80">
        <v>2</v>
      </c>
      <c r="AQ80">
        <v>2</v>
      </c>
      <c r="AR80" t="s">
        <v>6478</v>
      </c>
      <c r="AS80">
        <v>1</v>
      </c>
      <c r="AT80">
        <v>2</v>
      </c>
      <c r="AU80">
        <v>3</v>
      </c>
      <c r="AV80">
        <v>2</v>
      </c>
      <c r="AW80">
        <v>7</v>
      </c>
      <c r="AX80">
        <v>5</v>
      </c>
      <c r="AY80">
        <v>1</v>
      </c>
      <c r="BE80">
        <v>-98</v>
      </c>
      <c r="BI80">
        <v>1</v>
      </c>
      <c r="BJ80">
        <v>1</v>
      </c>
      <c r="BK80">
        <v>1</v>
      </c>
      <c r="BL80">
        <v>1</v>
      </c>
      <c r="BM80">
        <v>1</v>
      </c>
      <c r="BN80">
        <v>-98</v>
      </c>
      <c r="BP80">
        <v>1</v>
      </c>
      <c r="BQ80">
        <v>14</v>
      </c>
      <c r="BR80">
        <v>-97</v>
      </c>
      <c r="BS80">
        <v>1</v>
      </c>
      <c r="BT80">
        <v>2</v>
      </c>
      <c r="BU80">
        <v>0</v>
      </c>
      <c r="BV80">
        <v>-99</v>
      </c>
      <c r="BW80">
        <v>0</v>
      </c>
      <c r="BY80">
        <v>0</v>
      </c>
      <c r="CA80">
        <v>0</v>
      </c>
      <c r="CC80">
        <v>0</v>
      </c>
      <c r="CE80">
        <v>0</v>
      </c>
      <c r="CG80">
        <v>0</v>
      </c>
      <c r="CI80">
        <v>0</v>
      </c>
      <c r="CJ80">
        <v>1</v>
      </c>
      <c r="CK80">
        <v>2</v>
      </c>
      <c r="CL80">
        <v>-97</v>
      </c>
      <c r="CM80">
        <v>1</v>
      </c>
      <c r="CR80">
        <v>2</v>
      </c>
      <c r="CS80">
        <v>-98</v>
      </c>
      <c r="CT80">
        <v>1</v>
      </c>
      <c r="CU80">
        <v>2</v>
      </c>
      <c r="CV80" t="s">
        <v>6479</v>
      </c>
      <c r="CW80">
        <v>891</v>
      </c>
      <c r="CX80">
        <v>14.85</v>
      </c>
      <c r="CY80">
        <v>2</v>
      </c>
      <c r="CZ80">
        <v>1</v>
      </c>
      <c r="DA80" t="s">
        <v>4794</v>
      </c>
      <c r="DC80">
        <v>1</v>
      </c>
      <c r="DD80">
        <v>1</v>
      </c>
      <c r="DE80">
        <v>10</v>
      </c>
      <c r="DN80" t="s">
        <v>4995</v>
      </c>
      <c r="DO80" t="s">
        <v>4995</v>
      </c>
      <c r="DP80" t="s">
        <v>3178</v>
      </c>
      <c r="DQ80" t="s">
        <v>202</v>
      </c>
      <c r="DR80" t="s">
        <v>202</v>
      </c>
      <c r="DT80">
        <v>1</v>
      </c>
      <c r="DV80">
        <v>1</v>
      </c>
      <c r="DW80">
        <v>0</v>
      </c>
      <c r="DX80">
        <v>1</v>
      </c>
      <c r="DY80">
        <v>2</v>
      </c>
      <c r="DZ80">
        <v>1</v>
      </c>
      <c r="EA80">
        <v>15</v>
      </c>
      <c r="EB80">
        <f>IF(EA80&gt;=30,1,IF(EA80&gt;=20,2,IF(EA80&gt;=15,3,IF(EA80&gt;=10,4,IF(EA80&gt;=5,5,IF(EA80&gt;0,6,0))))))</f>
        <v>3</v>
      </c>
      <c r="EC80">
        <v>2</v>
      </c>
      <c r="EE80">
        <v>15</v>
      </c>
      <c r="EF80">
        <v>2</v>
      </c>
      <c r="EH80">
        <v>5</v>
      </c>
      <c r="EI80">
        <v>1</v>
      </c>
      <c r="EL80">
        <v>1</v>
      </c>
      <c r="EM80">
        <v>2</v>
      </c>
      <c r="EN80">
        <v>7</v>
      </c>
      <c r="EO80">
        <v>4</v>
      </c>
      <c r="EP80">
        <v>1</v>
      </c>
      <c r="EQ80">
        <v>1</v>
      </c>
      <c r="ER80">
        <v>1</v>
      </c>
      <c r="EZ80">
        <v>1</v>
      </c>
      <c r="FA80">
        <v>1</v>
      </c>
      <c r="FD80">
        <v>9</v>
      </c>
      <c r="FG80">
        <v>0</v>
      </c>
      <c r="FH80" t="s">
        <v>5655</v>
      </c>
      <c r="FI80">
        <v>2</v>
      </c>
      <c r="FJ80" t="s">
        <v>204</v>
      </c>
      <c r="FK80">
        <v>15</v>
      </c>
      <c r="FL80">
        <v>12</v>
      </c>
      <c r="FM80">
        <v>12</v>
      </c>
      <c r="FN80">
        <v>15</v>
      </c>
      <c r="FO80" t="s">
        <v>2206</v>
      </c>
      <c r="FP80">
        <v>1.5</v>
      </c>
      <c r="FQ80" t="s">
        <v>5677</v>
      </c>
      <c r="FR80" t="s">
        <v>3201</v>
      </c>
      <c r="FS80">
        <v>1</v>
      </c>
      <c r="FT80">
        <v>1</v>
      </c>
      <c r="FU80" t="s">
        <v>2221</v>
      </c>
      <c r="FV80" t="s">
        <v>3182</v>
      </c>
      <c r="FW80">
        <v>0</v>
      </c>
      <c r="FX80">
        <v>1</v>
      </c>
      <c r="FY80">
        <v>0</v>
      </c>
      <c r="FZ80">
        <v>0</v>
      </c>
      <c r="GA80">
        <v>7861</v>
      </c>
      <c r="GB80">
        <v>71</v>
      </c>
      <c r="GC80">
        <v>110.71830989999999</v>
      </c>
      <c r="GD80" t="s">
        <v>2407</v>
      </c>
      <c r="GE80">
        <v>1</v>
      </c>
      <c r="HG80" t="s">
        <v>202</v>
      </c>
      <c r="HJ80">
        <v>0</v>
      </c>
    </row>
    <row r="81" spans="1:218" x14ac:dyDescent="0.3">
      <c r="A81">
        <v>73</v>
      </c>
      <c r="B81" t="s">
        <v>3190</v>
      </c>
      <c r="C81" t="s">
        <v>3325</v>
      </c>
      <c r="D81" t="s">
        <v>265</v>
      </c>
      <c r="E81">
        <v>1</v>
      </c>
      <c r="F81" t="s">
        <v>202</v>
      </c>
      <c r="H81">
        <v>1</v>
      </c>
      <c r="M81">
        <v>1</v>
      </c>
      <c r="N81">
        <v>-97</v>
      </c>
      <c r="U81">
        <v>1</v>
      </c>
      <c r="W81">
        <v>1</v>
      </c>
      <c r="X81" t="s">
        <v>3174</v>
      </c>
      <c r="Y81">
        <v>1</v>
      </c>
      <c r="Z81">
        <v>1</v>
      </c>
      <c r="AA81">
        <v>1</v>
      </c>
      <c r="AD81" t="s">
        <v>202</v>
      </c>
      <c r="AE81">
        <v>1</v>
      </c>
      <c r="AF81">
        <v>2</v>
      </c>
      <c r="AG81">
        <v>2</v>
      </c>
      <c r="AH81">
        <v>2</v>
      </c>
      <c r="AI81">
        <v>2</v>
      </c>
      <c r="AJ81">
        <v>2</v>
      </c>
      <c r="AK81" t="s">
        <v>3326</v>
      </c>
      <c r="AL81">
        <v>2</v>
      </c>
      <c r="AM81">
        <v>2</v>
      </c>
      <c r="AN81">
        <v>2</v>
      </c>
      <c r="AO81">
        <v>2</v>
      </c>
      <c r="AP81">
        <v>2</v>
      </c>
      <c r="AQ81">
        <v>1</v>
      </c>
      <c r="AR81" t="s">
        <v>3327</v>
      </c>
      <c r="AS81">
        <v>2</v>
      </c>
      <c r="AT81">
        <v>2</v>
      </c>
      <c r="AU81">
        <v>2</v>
      </c>
      <c r="AV81">
        <v>2</v>
      </c>
      <c r="AW81">
        <v>6</v>
      </c>
      <c r="AX81">
        <v>3</v>
      </c>
      <c r="AY81">
        <v>3</v>
      </c>
      <c r="BE81">
        <v>1</v>
      </c>
      <c r="BF81">
        <v>1</v>
      </c>
      <c r="BG81">
        <v>1</v>
      </c>
      <c r="BH81">
        <v>1</v>
      </c>
      <c r="BI81">
        <v>1</v>
      </c>
      <c r="BJ81">
        <v>0</v>
      </c>
      <c r="BM81">
        <v>1</v>
      </c>
      <c r="BN81">
        <v>1</v>
      </c>
      <c r="BO81">
        <v>3</v>
      </c>
      <c r="BP81">
        <v>1</v>
      </c>
      <c r="BQ81">
        <v>37</v>
      </c>
      <c r="BR81">
        <v>1</v>
      </c>
      <c r="BS81">
        <v>1</v>
      </c>
      <c r="BT81">
        <v>2</v>
      </c>
      <c r="BV81">
        <v>0</v>
      </c>
      <c r="BX81">
        <v>0</v>
      </c>
      <c r="BZ81">
        <v>0</v>
      </c>
      <c r="CB81">
        <v>0</v>
      </c>
      <c r="CD81">
        <v>1</v>
      </c>
      <c r="CF81">
        <v>1</v>
      </c>
      <c r="CJ81">
        <v>1</v>
      </c>
      <c r="CK81">
        <v>2</v>
      </c>
      <c r="CL81">
        <v>5</v>
      </c>
      <c r="CM81">
        <v>4</v>
      </c>
      <c r="CR81">
        <v>2</v>
      </c>
      <c r="CS81">
        <v>-98</v>
      </c>
      <c r="CT81">
        <v>1</v>
      </c>
      <c r="CU81">
        <v>1</v>
      </c>
      <c r="CV81" t="s">
        <v>1928</v>
      </c>
      <c r="CW81">
        <v>732</v>
      </c>
      <c r="CX81">
        <v>12.2</v>
      </c>
      <c r="CY81">
        <v>2</v>
      </c>
      <c r="CZ81">
        <v>1</v>
      </c>
      <c r="DA81" t="s">
        <v>805</v>
      </c>
      <c r="DC81">
        <v>1</v>
      </c>
      <c r="DD81">
        <v>1</v>
      </c>
      <c r="DE81">
        <v>29</v>
      </c>
      <c r="DN81" t="s">
        <v>3177</v>
      </c>
      <c r="DO81" t="s">
        <v>3177</v>
      </c>
      <c r="DP81" t="s">
        <v>3178</v>
      </c>
      <c r="DQ81" t="s">
        <v>202</v>
      </c>
      <c r="DR81" t="s">
        <v>202</v>
      </c>
      <c r="DT81">
        <v>-97</v>
      </c>
      <c r="DV81">
        <v>1</v>
      </c>
      <c r="DW81">
        <v>0</v>
      </c>
      <c r="DX81">
        <v>1</v>
      </c>
      <c r="DY81">
        <v>1</v>
      </c>
      <c r="DZ81">
        <v>-97</v>
      </c>
      <c r="EB81">
        <v>4</v>
      </c>
      <c r="EC81">
        <v>-97</v>
      </c>
      <c r="EL81">
        <v>1</v>
      </c>
      <c r="EM81">
        <v>3</v>
      </c>
      <c r="EN81">
        <v>1</v>
      </c>
      <c r="EO81">
        <v>2</v>
      </c>
      <c r="EP81">
        <v>1</v>
      </c>
      <c r="EQ81">
        <v>1</v>
      </c>
      <c r="ER81">
        <v>1</v>
      </c>
      <c r="EZ81">
        <v>1</v>
      </c>
      <c r="FA81">
        <v>1</v>
      </c>
      <c r="FD81">
        <v>8</v>
      </c>
      <c r="FG81">
        <v>0</v>
      </c>
      <c r="FH81" t="s">
        <v>3179</v>
      </c>
      <c r="FI81">
        <v>1</v>
      </c>
      <c r="FJ81" t="s">
        <v>204</v>
      </c>
      <c r="FN81">
        <v>12.5</v>
      </c>
      <c r="FO81" t="s">
        <v>2206</v>
      </c>
      <c r="FP81">
        <v>3.5</v>
      </c>
      <c r="FQ81" t="s">
        <v>3180</v>
      </c>
      <c r="FR81" t="s">
        <v>3189</v>
      </c>
      <c r="FS81">
        <v>0</v>
      </c>
      <c r="FT81">
        <v>1</v>
      </c>
      <c r="FU81" t="s">
        <v>2221</v>
      </c>
      <c r="FV81" t="s">
        <v>3182</v>
      </c>
      <c r="FW81">
        <v>0</v>
      </c>
      <c r="FX81">
        <v>1</v>
      </c>
      <c r="FY81">
        <v>0</v>
      </c>
      <c r="FZ81">
        <v>0</v>
      </c>
      <c r="GA81">
        <v>15709</v>
      </c>
      <c r="GB81">
        <v>72</v>
      </c>
      <c r="GC81">
        <v>218.18055559999999</v>
      </c>
      <c r="GD81" t="s">
        <v>2401</v>
      </c>
      <c r="GE81">
        <v>1</v>
      </c>
      <c r="HG81" t="s">
        <v>202</v>
      </c>
      <c r="HJ81">
        <v>0</v>
      </c>
    </row>
    <row r="82" spans="1:218" x14ac:dyDescent="0.3">
      <c r="A82">
        <v>254</v>
      </c>
      <c r="B82" t="s">
        <v>3225</v>
      </c>
      <c r="C82" t="s">
        <v>3313</v>
      </c>
      <c r="D82" t="s">
        <v>212</v>
      </c>
      <c r="E82">
        <v>1</v>
      </c>
      <c r="F82" t="s">
        <v>202</v>
      </c>
      <c r="H82">
        <v>1</v>
      </c>
      <c r="M82">
        <v>1</v>
      </c>
      <c r="N82">
        <v>1</v>
      </c>
      <c r="U82">
        <v>1</v>
      </c>
      <c r="W82">
        <v>1</v>
      </c>
      <c r="X82" t="s">
        <v>3174</v>
      </c>
      <c r="Y82">
        <v>1</v>
      </c>
      <c r="Z82">
        <v>1</v>
      </c>
      <c r="AA82">
        <v>7</v>
      </c>
      <c r="AD82" t="s">
        <v>202</v>
      </c>
      <c r="AE82">
        <v>1</v>
      </c>
      <c r="AF82">
        <v>-97</v>
      </c>
      <c r="AG82">
        <v>1</v>
      </c>
      <c r="AH82">
        <v>1</v>
      </c>
      <c r="AI82">
        <v>1</v>
      </c>
      <c r="AJ82">
        <v>1</v>
      </c>
      <c r="AK82" t="s">
        <v>3567</v>
      </c>
      <c r="AL82">
        <v>2</v>
      </c>
      <c r="AM82">
        <v>2</v>
      </c>
      <c r="AN82">
        <v>1</v>
      </c>
      <c r="AO82">
        <v>2</v>
      </c>
      <c r="AP82">
        <v>2</v>
      </c>
      <c r="AQ82">
        <v>1</v>
      </c>
      <c r="AR82" t="s">
        <v>3568</v>
      </c>
      <c r="AS82">
        <v>1</v>
      </c>
      <c r="AT82">
        <v>1</v>
      </c>
      <c r="AU82">
        <v>1</v>
      </c>
      <c r="AV82">
        <v>2</v>
      </c>
      <c r="AW82">
        <v>5</v>
      </c>
      <c r="AX82">
        <v>2</v>
      </c>
      <c r="AY82">
        <v>5</v>
      </c>
      <c r="BE82">
        <v>1</v>
      </c>
      <c r="BF82">
        <v>1</v>
      </c>
      <c r="BG82">
        <v>1</v>
      </c>
      <c r="BH82">
        <v>1</v>
      </c>
      <c r="BI82">
        <v>1</v>
      </c>
      <c r="BJ82">
        <v>0</v>
      </c>
      <c r="BM82">
        <v>1</v>
      </c>
      <c r="BN82">
        <v>1</v>
      </c>
      <c r="BO82">
        <v>3</v>
      </c>
      <c r="BP82">
        <v>1</v>
      </c>
      <c r="BQ82">
        <v>15</v>
      </c>
      <c r="BR82">
        <v>2</v>
      </c>
      <c r="BS82">
        <v>1</v>
      </c>
      <c r="BT82">
        <v>1</v>
      </c>
      <c r="BV82">
        <v>0</v>
      </c>
      <c r="BX82">
        <v>0</v>
      </c>
      <c r="BZ82">
        <v>0</v>
      </c>
      <c r="CB82">
        <v>0</v>
      </c>
      <c r="CD82">
        <v>0</v>
      </c>
      <c r="CF82">
        <v>1</v>
      </c>
      <c r="CJ82">
        <v>1</v>
      </c>
      <c r="CK82">
        <v>1</v>
      </c>
      <c r="CL82">
        <v>6</v>
      </c>
      <c r="CM82">
        <v>1</v>
      </c>
      <c r="CR82">
        <v>2</v>
      </c>
      <c r="CS82">
        <v>8</v>
      </c>
      <c r="CT82">
        <v>1</v>
      </c>
      <c r="CU82">
        <v>2</v>
      </c>
      <c r="CV82" t="s">
        <v>861</v>
      </c>
      <c r="CW82">
        <v>610</v>
      </c>
      <c r="CX82">
        <v>10.17</v>
      </c>
      <c r="CY82">
        <v>2</v>
      </c>
      <c r="CZ82">
        <v>1</v>
      </c>
      <c r="DA82" t="s">
        <v>848</v>
      </c>
      <c r="DC82">
        <v>1</v>
      </c>
      <c r="DD82">
        <v>1</v>
      </c>
      <c r="DE82">
        <v>3</v>
      </c>
      <c r="DN82" t="s">
        <v>3177</v>
      </c>
      <c r="DO82" t="s">
        <v>3177</v>
      </c>
      <c r="DP82" t="s">
        <v>3178</v>
      </c>
      <c r="DQ82" t="s">
        <v>202</v>
      </c>
      <c r="DR82" t="s">
        <v>202</v>
      </c>
      <c r="DT82">
        <v>1</v>
      </c>
      <c r="DV82">
        <v>1</v>
      </c>
      <c r="DW82">
        <v>0</v>
      </c>
      <c r="DX82">
        <v>7</v>
      </c>
      <c r="DY82">
        <v>1</v>
      </c>
      <c r="DZ82">
        <v>1</v>
      </c>
      <c r="EA82">
        <v>20</v>
      </c>
      <c r="EB82">
        <f>IF(EA82&gt;=30,1,IF(EA82&gt;=20,2,IF(EA82&gt;=15,3,IF(EA82&gt;=10,4,IF(EA82&gt;=5,5,IF(EA82&gt;0,6,0))))))</f>
        <v>2</v>
      </c>
      <c r="EC82">
        <v>2</v>
      </c>
      <c r="EE82">
        <v>20</v>
      </c>
      <c r="EL82">
        <v>1</v>
      </c>
      <c r="EM82">
        <v>3</v>
      </c>
      <c r="EN82">
        <v>1</v>
      </c>
      <c r="EO82">
        <v>1</v>
      </c>
      <c r="EP82">
        <v>1</v>
      </c>
      <c r="EQ82">
        <v>1</v>
      </c>
      <c r="ER82">
        <v>1</v>
      </c>
      <c r="EZ82">
        <v>1</v>
      </c>
      <c r="FA82">
        <v>1</v>
      </c>
      <c r="FD82">
        <v>8</v>
      </c>
      <c r="FG82">
        <v>0</v>
      </c>
      <c r="FH82" t="s">
        <v>3179</v>
      </c>
      <c r="FI82">
        <v>1</v>
      </c>
      <c r="FJ82" t="s">
        <v>204</v>
      </c>
      <c r="FK82">
        <v>20</v>
      </c>
      <c r="FL82">
        <v>12</v>
      </c>
      <c r="FM82">
        <v>12</v>
      </c>
      <c r="FN82">
        <v>20</v>
      </c>
      <c r="FO82" t="s">
        <v>2206</v>
      </c>
      <c r="FP82">
        <v>3.5</v>
      </c>
      <c r="FQ82" t="s">
        <v>3180</v>
      </c>
      <c r="FR82" t="s">
        <v>3196</v>
      </c>
      <c r="FS82">
        <v>1</v>
      </c>
      <c r="FT82">
        <v>1</v>
      </c>
      <c r="FU82" t="s">
        <v>2221</v>
      </c>
      <c r="FV82" t="s">
        <v>3182</v>
      </c>
      <c r="FW82">
        <v>0</v>
      </c>
      <c r="FX82">
        <v>1</v>
      </c>
      <c r="FY82">
        <v>0</v>
      </c>
      <c r="FZ82">
        <v>0</v>
      </c>
      <c r="GA82">
        <v>39021</v>
      </c>
      <c r="GB82">
        <v>133</v>
      </c>
      <c r="GC82">
        <v>293.3909774</v>
      </c>
      <c r="GD82" t="s">
        <v>2401</v>
      </c>
      <c r="GE82">
        <v>1</v>
      </c>
      <c r="HG82" t="s">
        <v>202</v>
      </c>
      <c r="HJ82">
        <v>0</v>
      </c>
    </row>
    <row r="83" spans="1:218" x14ac:dyDescent="0.3">
      <c r="A83">
        <v>301</v>
      </c>
      <c r="B83" t="s">
        <v>3339</v>
      </c>
      <c r="C83" t="s">
        <v>3642</v>
      </c>
      <c r="D83" t="s">
        <v>194</v>
      </c>
      <c r="E83">
        <v>1</v>
      </c>
      <c r="F83" t="s">
        <v>202</v>
      </c>
      <c r="H83">
        <v>1</v>
      </c>
      <c r="M83">
        <v>1</v>
      </c>
      <c r="N83">
        <v>1</v>
      </c>
      <c r="U83">
        <v>1</v>
      </c>
      <c r="W83">
        <v>1</v>
      </c>
      <c r="X83" t="s">
        <v>3174</v>
      </c>
      <c r="Y83">
        <v>1</v>
      </c>
      <c r="Z83">
        <v>1</v>
      </c>
      <c r="AA83">
        <v>2</v>
      </c>
      <c r="AD83" t="s">
        <v>202</v>
      </c>
      <c r="AE83">
        <v>1</v>
      </c>
      <c r="AF83">
        <v>1</v>
      </c>
      <c r="AG83">
        <v>1</v>
      </c>
      <c r="AH83">
        <v>2</v>
      </c>
      <c r="AI83">
        <v>2</v>
      </c>
      <c r="AJ83">
        <v>2</v>
      </c>
      <c r="AK83" t="s">
        <v>3643</v>
      </c>
      <c r="AL83">
        <v>1</v>
      </c>
      <c r="AM83">
        <v>1</v>
      </c>
      <c r="AN83">
        <v>1</v>
      </c>
      <c r="AO83">
        <v>-97</v>
      </c>
      <c r="AP83">
        <v>1</v>
      </c>
      <c r="AQ83">
        <v>1</v>
      </c>
      <c r="AR83" t="s">
        <v>3644</v>
      </c>
      <c r="AS83">
        <v>1</v>
      </c>
      <c r="AT83">
        <v>1</v>
      </c>
      <c r="AU83">
        <v>1</v>
      </c>
      <c r="AV83">
        <v>2</v>
      </c>
      <c r="AW83">
        <v>7</v>
      </c>
      <c r="AX83">
        <v>1</v>
      </c>
      <c r="AY83">
        <v>4</v>
      </c>
      <c r="BE83">
        <v>1</v>
      </c>
      <c r="BF83">
        <v>13</v>
      </c>
      <c r="BG83">
        <v>1</v>
      </c>
      <c r="BH83">
        <v>1</v>
      </c>
      <c r="BI83">
        <v>1</v>
      </c>
      <c r="BJ83">
        <v>1</v>
      </c>
      <c r="BK83">
        <v>1</v>
      </c>
      <c r="BL83">
        <v>1</v>
      </c>
      <c r="BM83">
        <v>1</v>
      </c>
      <c r="BN83">
        <v>1</v>
      </c>
      <c r="BO83">
        <v>3</v>
      </c>
      <c r="BP83">
        <v>1</v>
      </c>
      <c r="BQ83">
        <v>4.5</v>
      </c>
      <c r="BR83">
        <v>1</v>
      </c>
      <c r="BS83">
        <v>1</v>
      </c>
      <c r="BT83">
        <v>1</v>
      </c>
      <c r="BU83">
        <v>2</v>
      </c>
      <c r="BV83">
        <v>0</v>
      </c>
      <c r="BW83">
        <v>2</v>
      </c>
      <c r="BX83">
        <v>0</v>
      </c>
      <c r="BY83">
        <v>2</v>
      </c>
      <c r="BZ83">
        <v>0</v>
      </c>
      <c r="CA83">
        <v>2</v>
      </c>
      <c r="CB83">
        <v>0</v>
      </c>
      <c r="CC83">
        <v>2</v>
      </c>
      <c r="CD83">
        <v>0</v>
      </c>
      <c r="CE83">
        <v>2</v>
      </c>
      <c r="CF83">
        <v>0</v>
      </c>
      <c r="CG83">
        <v>2</v>
      </c>
      <c r="CH83">
        <v>2</v>
      </c>
      <c r="CI83">
        <v>2</v>
      </c>
      <c r="CJ83">
        <v>1</v>
      </c>
      <c r="CK83">
        <v>1</v>
      </c>
      <c r="CL83">
        <v>8</v>
      </c>
      <c r="CM83">
        <v>1</v>
      </c>
      <c r="CR83">
        <v>2</v>
      </c>
      <c r="CS83">
        <v>9</v>
      </c>
      <c r="CT83">
        <v>1</v>
      </c>
      <c r="CU83">
        <v>1</v>
      </c>
      <c r="CV83" t="s">
        <v>2569</v>
      </c>
      <c r="CW83">
        <v>1144</v>
      </c>
      <c r="CX83">
        <v>19.07</v>
      </c>
      <c r="CY83">
        <v>2</v>
      </c>
      <c r="CZ83">
        <v>1</v>
      </c>
      <c r="DA83" t="s">
        <v>500</v>
      </c>
      <c r="DC83">
        <v>1</v>
      </c>
      <c r="DD83">
        <v>1</v>
      </c>
      <c r="DE83">
        <v>17</v>
      </c>
      <c r="DN83" t="s">
        <v>3622</v>
      </c>
      <c r="DO83" t="s">
        <v>3622</v>
      </c>
      <c r="DP83" t="s">
        <v>3178</v>
      </c>
      <c r="DQ83" t="s">
        <v>202</v>
      </c>
      <c r="DR83" t="s">
        <v>202</v>
      </c>
      <c r="DT83">
        <v>1</v>
      </c>
      <c r="DV83">
        <v>1</v>
      </c>
      <c r="DW83">
        <v>0</v>
      </c>
      <c r="DX83">
        <v>2</v>
      </c>
      <c r="DY83">
        <v>1</v>
      </c>
      <c r="DZ83">
        <v>1</v>
      </c>
      <c r="EA83">
        <v>21</v>
      </c>
      <c r="EB83">
        <f>IF(EA83&gt;=30,1,IF(EA83&gt;=20,2,IF(EA83&gt;=15,3,IF(EA83&gt;=10,4,IF(EA83&gt;=5,5,IF(EA83&gt;0,6,0))))))</f>
        <v>2</v>
      </c>
      <c r="EC83">
        <v>1</v>
      </c>
      <c r="ED83">
        <v>10</v>
      </c>
      <c r="EL83">
        <v>3</v>
      </c>
      <c r="EM83">
        <v>-97</v>
      </c>
      <c r="EN83">
        <v>1</v>
      </c>
      <c r="EO83">
        <v>3</v>
      </c>
      <c r="EP83">
        <v>1</v>
      </c>
      <c r="EQ83">
        <v>1</v>
      </c>
      <c r="ER83">
        <v>1</v>
      </c>
      <c r="EZ83">
        <v>1</v>
      </c>
      <c r="FA83">
        <v>1</v>
      </c>
      <c r="FD83">
        <v>8</v>
      </c>
      <c r="FG83">
        <v>0</v>
      </c>
      <c r="FH83" t="s">
        <v>3179</v>
      </c>
      <c r="FI83">
        <v>1</v>
      </c>
      <c r="FJ83" t="s">
        <v>204</v>
      </c>
      <c r="FK83">
        <v>0.83333330000000005</v>
      </c>
      <c r="FL83">
        <v>10</v>
      </c>
      <c r="FM83">
        <v>10</v>
      </c>
      <c r="FN83">
        <v>21</v>
      </c>
      <c r="FO83" t="s">
        <v>2220</v>
      </c>
      <c r="FQ83" t="s">
        <v>3180</v>
      </c>
      <c r="FR83" t="s">
        <v>3181</v>
      </c>
      <c r="FS83">
        <v>1</v>
      </c>
      <c r="FT83">
        <v>1</v>
      </c>
      <c r="FU83" t="s">
        <v>2221</v>
      </c>
      <c r="FV83" t="s">
        <v>3182</v>
      </c>
      <c r="FW83">
        <v>0</v>
      </c>
      <c r="FX83">
        <v>1</v>
      </c>
      <c r="FY83">
        <v>0</v>
      </c>
      <c r="FZ83">
        <v>0</v>
      </c>
      <c r="GA83">
        <v>4862</v>
      </c>
      <c r="GB83">
        <v>19</v>
      </c>
      <c r="GC83">
        <v>255.8947368</v>
      </c>
      <c r="GD83" t="s">
        <v>2401</v>
      </c>
      <c r="GE83">
        <v>1</v>
      </c>
      <c r="HG83" t="s">
        <v>202</v>
      </c>
      <c r="HJ83">
        <v>0</v>
      </c>
    </row>
    <row r="84" spans="1:218" x14ac:dyDescent="0.3">
      <c r="A84">
        <v>312</v>
      </c>
      <c r="B84" t="s">
        <v>3225</v>
      </c>
      <c r="C84" t="s">
        <v>3670</v>
      </c>
      <c r="D84" t="s">
        <v>212</v>
      </c>
      <c r="E84">
        <v>1</v>
      </c>
      <c r="F84" t="s">
        <v>202</v>
      </c>
      <c r="H84">
        <v>1</v>
      </c>
      <c r="M84">
        <v>1</v>
      </c>
      <c r="N84">
        <v>1</v>
      </c>
      <c r="U84">
        <v>1</v>
      </c>
      <c r="W84">
        <v>3</v>
      </c>
      <c r="X84" t="s">
        <v>3174</v>
      </c>
      <c r="Y84">
        <v>1</v>
      </c>
      <c r="Z84">
        <v>1</v>
      </c>
      <c r="AA84">
        <v>5</v>
      </c>
      <c r="AD84" t="s">
        <v>202</v>
      </c>
      <c r="AE84">
        <v>1</v>
      </c>
      <c r="AF84">
        <v>1</v>
      </c>
      <c r="AG84">
        <v>1</v>
      </c>
      <c r="AH84">
        <v>2</v>
      </c>
      <c r="AI84">
        <v>1</v>
      </c>
      <c r="AJ84">
        <v>2</v>
      </c>
      <c r="AK84" t="s">
        <v>3671</v>
      </c>
      <c r="AL84">
        <v>1</v>
      </c>
      <c r="AM84">
        <v>1</v>
      </c>
      <c r="AN84">
        <v>1</v>
      </c>
      <c r="AO84">
        <v>2</v>
      </c>
      <c r="AP84">
        <v>1</v>
      </c>
      <c r="AQ84">
        <v>1</v>
      </c>
      <c r="AR84" t="s">
        <v>3672</v>
      </c>
      <c r="AS84">
        <v>2</v>
      </c>
      <c r="AT84">
        <v>1</v>
      </c>
      <c r="AU84">
        <v>1</v>
      </c>
      <c r="AV84">
        <v>2</v>
      </c>
      <c r="AW84">
        <v>6</v>
      </c>
      <c r="AX84">
        <v>3</v>
      </c>
      <c r="AY84">
        <v>1</v>
      </c>
      <c r="AZ84">
        <v>3</v>
      </c>
      <c r="BA84">
        <v>2</v>
      </c>
      <c r="BB84">
        <v>4</v>
      </c>
      <c r="BC84">
        <v>6</v>
      </c>
      <c r="BD84">
        <v>5</v>
      </c>
      <c r="BE84">
        <v>1</v>
      </c>
      <c r="BF84">
        <v>1</v>
      </c>
      <c r="BG84">
        <v>1</v>
      </c>
      <c r="BH84">
        <v>1</v>
      </c>
      <c r="BI84">
        <v>1</v>
      </c>
      <c r="BJ84">
        <v>1</v>
      </c>
      <c r="BK84">
        <v>1</v>
      </c>
      <c r="BL84">
        <v>1</v>
      </c>
      <c r="BM84">
        <v>1</v>
      </c>
      <c r="BN84">
        <v>1</v>
      </c>
      <c r="BO84">
        <v>3</v>
      </c>
      <c r="BP84">
        <v>1</v>
      </c>
      <c r="BQ84">
        <v>1</v>
      </c>
      <c r="BR84">
        <v>5</v>
      </c>
      <c r="BS84">
        <v>1</v>
      </c>
      <c r="BT84">
        <v>3</v>
      </c>
      <c r="BU84">
        <v>3</v>
      </c>
      <c r="BV84">
        <v>1</v>
      </c>
      <c r="BW84">
        <v>3</v>
      </c>
      <c r="BX84">
        <v>0</v>
      </c>
      <c r="BY84">
        <v>3</v>
      </c>
      <c r="BZ84">
        <v>0</v>
      </c>
      <c r="CA84">
        <v>3</v>
      </c>
      <c r="CB84">
        <v>0</v>
      </c>
      <c r="CC84">
        <v>3</v>
      </c>
      <c r="CD84">
        <v>0</v>
      </c>
      <c r="CE84">
        <v>3</v>
      </c>
      <c r="CF84">
        <v>0</v>
      </c>
      <c r="CG84">
        <v>3</v>
      </c>
      <c r="CH84">
        <v>2</v>
      </c>
      <c r="CI84">
        <v>3</v>
      </c>
      <c r="CJ84">
        <v>1</v>
      </c>
      <c r="CK84">
        <v>1</v>
      </c>
      <c r="CL84">
        <v>8</v>
      </c>
      <c r="CM84">
        <v>1</v>
      </c>
      <c r="CR84">
        <v>2</v>
      </c>
      <c r="CS84">
        <v>10</v>
      </c>
      <c r="CT84">
        <v>1</v>
      </c>
      <c r="CU84">
        <v>1</v>
      </c>
      <c r="CV84" t="s">
        <v>3673</v>
      </c>
      <c r="CW84">
        <v>950</v>
      </c>
      <c r="CX84">
        <v>15.83</v>
      </c>
      <c r="CY84">
        <v>2</v>
      </c>
      <c r="CZ84">
        <v>1</v>
      </c>
      <c r="DA84" t="s">
        <v>500</v>
      </c>
      <c r="DC84">
        <v>1</v>
      </c>
      <c r="DD84">
        <v>1</v>
      </c>
      <c r="DE84">
        <v>3</v>
      </c>
      <c r="DN84" t="s">
        <v>3622</v>
      </c>
      <c r="DO84" t="s">
        <v>3622</v>
      </c>
      <c r="DP84" t="s">
        <v>3178</v>
      </c>
      <c r="DQ84" t="s">
        <v>202</v>
      </c>
      <c r="DR84" t="s">
        <v>202</v>
      </c>
      <c r="DT84">
        <v>1</v>
      </c>
      <c r="DV84">
        <v>1</v>
      </c>
      <c r="DW84">
        <v>0</v>
      </c>
      <c r="DX84">
        <v>5</v>
      </c>
      <c r="DY84">
        <v>1</v>
      </c>
      <c r="DZ84">
        <v>1</v>
      </c>
      <c r="EA84">
        <v>8</v>
      </c>
      <c r="EB84">
        <f>IF(EA84&gt;=30,1,IF(EA84&gt;=20,2,IF(EA84&gt;=15,3,IF(EA84&gt;=10,4,IF(EA84&gt;=5,5,IF(EA84&gt;0,6,0))))))</f>
        <v>5</v>
      </c>
      <c r="EC84">
        <v>1</v>
      </c>
      <c r="ED84">
        <v>6</v>
      </c>
      <c r="EL84">
        <v>1</v>
      </c>
      <c r="EM84">
        <v>4</v>
      </c>
      <c r="EN84">
        <v>1</v>
      </c>
      <c r="EO84">
        <v>1</v>
      </c>
      <c r="EP84">
        <v>1</v>
      </c>
      <c r="EQ84">
        <v>1</v>
      </c>
      <c r="ER84">
        <v>1</v>
      </c>
      <c r="EZ84">
        <v>1</v>
      </c>
      <c r="FA84">
        <v>1</v>
      </c>
      <c r="FD84">
        <v>8</v>
      </c>
      <c r="FG84">
        <v>0</v>
      </c>
      <c r="FH84" t="s">
        <v>3179</v>
      </c>
      <c r="FI84">
        <v>1</v>
      </c>
      <c r="FJ84" t="s">
        <v>204</v>
      </c>
      <c r="FK84">
        <v>0.5</v>
      </c>
      <c r="FL84">
        <v>6</v>
      </c>
      <c r="FM84">
        <v>6</v>
      </c>
      <c r="FN84">
        <v>8</v>
      </c>
      <c r="FO84" t="s">
        <v>2206</v>
      </c>
      <c r="FP84">
        <v>7.5</v>
      </c>
      <c r="FQ84" t="s">
        <v>3180</v>
      </c>
      <c r="FR84" t="s">
        <v>3196</v>
      </c>
      <c r="FS84">
        <v>1</v>
      </c>
      <c r="FT84">
        <v>1</v>
      </c>
      <c r="FU84" t="s">
        <v>2221</v>
      </c>
      <c r="FV84" t="s">
        <v>3182</v>
      </c>
      <c r="FW84">
        <v>0</v>
      </c>
      <c r="FX84">
        <v>1</v>
      </c>
      <c r="FY84">
        <v>0</v>
      </c>
      <c r="FZ84">
        <v>0</v>
      </c>
      <c r="GA84">
        <v>39021</v>
      </c>
      <c r="GB84">
        <v>133</v>
      </c>
      <c r="GC84">
        <v>293.3909774</v>
      </c>
      <c r="GD84" t="s">
        <v>2401</v>
      </c>
      <c r="GE84">
        <v>1</v>
      </c>
      <c r="HG84" t="s">
        <v>202</v>
      </c>
      <c r="HJ84">
        <v>0</v>
      </c>
    </row>
    <row r="85" spans="1:218" x14ac:dyDescent="0.3">
      <c r="A85">
        <v>136</v>
      </c>
      <c r="B85" t="s">
        <v>3202</v>
      </c>
      <c r="C85" t="s">
        <v>3429</v>
      </c>
      <c r="D85" t="s">
        <v>194</v>
      </c>
      <c r="E85">
        <v>1</v>
      </c>
      <c r="F85" t="s">
        <v>202</v>
      </c>
      <c r="H85">
        <v>1</v>
      </c>
      <c r="M85">
        <v>1</v>
      </c>
      <c r="N85">
        <v>1</v>
      </c>
      <c r="U85">
        <v>1</v>
      </c>
      <c r="W85">
        <v>1</v>
      </c>
      <c r="X85" t="s">
        <v>3174</v>
      </c>
      <c r="Y85">
        <v>1</v>
      </c>
      <c r="Z85">
        <v>1</v>
      </c>
      <c r="AA85">
        <v>1</v>
      </c>
      <c r="AD85" t="s">
        <v>202</v>
      </c>
      <c r="AE85">
        <v>1</v>
      </c>
      <c r="AF85">
        <v>1</v>
      </c>
      <c r="AG85">
        <v>1</v>
      </c>
      <c r="AH85">
        <v>1</v>
      </c>
      <c r="AI85">
        <v>2</v>
      </c>
      <c r="AJ85">
        <v>2</v>
      </c>
      <c r="AK85" t="s">
        <v>3430</v>
      </c>
      <c r="AL85">
        <v>1</v>
      </c>
      <c r="AM85">
        <v>1</v>
      </c>
      <c r="AN85">
        <v>2</v>
      </c>
      <c r="AO85">
        <v>2</v>
      </c>
      <c r="AP85">
        <v>2</v>
      </c>
      <c r="AQ85">
        <v>1</v>
      </c>
      <c r="AR85" t="s">
        <v>3431</v>
      </c>
      <c r="AS85">
        <v>1</v>
      </c>
      <c r="AT85">
        <v>1</v>
      </c>
      <c r="AU85">
        <v>1</v>
      </c>
      <c r="AV85">
        <v>1</v>
      </c>
      <c r="AW85">
        <v>7</v>
      </c>
      <c r="AX85">
        <v>1</v>
      </c>
      <c r="AY85">
        <v>-97</v>
      </c>
      <c r="BE85">
        <v>1</v>
      </c>
      <c r="BF85">
        <v>1</v>
      </c>
      <c r="BG85">
        <v>1</v>
      </c>
      <c r="BH85">
        <v>1</v>
      </c>
      <c r="BI85">
        <v>1</v>
      </c>
      <c r="BJ85">
        <v>0</v>
      </c>
      <c r="BM85">
        <v>1</v>
      </c>
      <c r="BN85">
        <v>1</v>
      </c>
      <c r="BO85">
        <v>3</v>
      </c>
      <c r="BP85">
        <v>1</v>
      </c>
      <c r="BQ85">
        <v>10</v>
      </c>
      <c r="BR85">
        <v>1</v>
      </c>
      <c r="BS85">
        <v>1</v>
      </c>
      <c r="BT85">
        <v>3</v>
      </c>
      <c r="BV85">
        <v>0</v>
      </c>
      <c r="BX85">
        <v>1</v>
      </c>
      <c r="BZ85">
        <v>2</v>
      </c>
      <c r="CJ85">
        <v>2</v>
      </c>
      <c r="CK85">
        <v>2</v>
      </c>
      <c r="CL85">
        <v>4</v>
      </c>
      <c r="CM85">
        <v>1</v>
      </c>
      <c r="CR85">
        <v>2</v>
      </c>
      <c r="CS85">
        <v>1</v>
      </c>
      <c r="CT85">
        <v>1</v>
      </c>
      <c r="CU85">
        <v>1</v>
      </c>
      <c r="CV85" t="s">
        <v>3200</v>
      </c>
      <c r="CW85">
        <v>765</v>
      </c>
      <c r="CX85">
        <v>12.75</v>
      </c>
      <c r="CY85">
        <v>2</v>
      </c>
      <c r="CZ85">
        <v>1</v>
      </c>
      <c r="DA85" t="s">
        <v>3316</v>
      </c>
      <c r="DC85">
        <v>1</v>
      </c>
      <c r="DD85">
        <v>1</v>
      </c>
      <c r="DE85">
        <v>15</v>
      </c>
      <c r="DN85" t="s">
        <v>3177</v>
      </c>
      <c r="DO85" t="s">
        <v>3177</v>
      </c>
      <c r="DP85" t="s">
        <v>3178</v>
      </c>
      <c r="DQ85" t="s">
        <v>202</v>
      </c>
      <c r="DR85" t="s">
        <v>202</v>
      </c>
      <c r="DT85">
        <v>1</v>
      </c>
      <c r="DV85">
        <v>1</v>
      </c>
      <c r="DW85">
        <v>0</v>
      </c>
      <c r="DX85">
        <v>1</v>
      </c>
      <c r="DY85">
        <v>1</v>
      </c>
      <c r="DZ85">
        <v>-97</v>
      </c>
      <c r="EB85">
        <v>3</v>
      </c>
      <c r="EC85">
        <v>2</v>
      </c>
      <c r="EE85">
        <v>5</v>
      </c>
      <c r="EL85">
        <v>2</v>
      </c>
      <c r="EM85">
        <v>3</v>
      </c>
      <c r="EN85">
        <v>1</v>
      </c>
      <c r="EO85">
        <v>2</v>
      </c>
      <c r="EP85">
        <v>1</v>
      </c>
      <c r="EQ85">
        <v>1</v>
      </c>
      <c r="ER85">
        <v>2</v>
      </c>
      <c r="ES85">
        <v>1</v>
      </c>
      <c r="ET85">
        <v>6</v>
      </c>
      <c r="EU85">
        <f>IF(ET85&gt;=30,1,IF(ET85&gt;=20,2,IF(ET85&gt;=15,3,IF(ET85&gt;=10,4,IF(ET85&gt;=5,5,IF(ET85&gt;0,6,0))))))</f>
        <v>5</v>
      </c>
      <c r="EV85">
        <v>1</v>
      </c>
      <c r="EW85">
        <v>1</v>
      </c>
      <c r="EY85">
        <v>4</v>
      </c>
      <c r="EZ85">
        <v>1</v>
      </c>
      <c r="FA85">
        <v>2</v>
      </c>
      <c r="FB85">
        <v>1</v>
      </c>
      <c r="FC85">
        <v>12</v>
      </c>
      <c r="FD85">
        <v>1</v>
      </c>
      <c r="FG85">
        <v>0</v>
      </c>
      <c r="FH85" t="s">
        <v>3179</v>
      </c>
      <c r="FI85">
        <v>1</v>
      </c>
      <c r="FJ85" t="s">
        <v>204</v>
      </c>
      <c r="FK85">
        <v>5</v>
      </c>
      <c r="FL85">
        <v>12</v>
      </c>
      <c r="FM85">
        <v>12</v>
      </c>
      <c r="FN85">
        <v>17.5</v>
      </c>
      <c r="FO85" t="s">
        <v>2212</v>
      </c>
      <c r="FP85">
        <v>3.5</v>
      </c>
      <c r="FQ85" t="s">
        <v>3180</v>
      </c>
      <c r="FR85" t="s">
        <v>3189</v>
      </c>
      <c r="FS85">
        <v>0</v>
      </c>
      <c r="FT85">
        <v>1</v>
      </c>
      <c r="FU85" t="s">
        <v>2213</v>
      </c>
      <c r="FV85" t="s">
        <v>3182</v>
      </c>
      <c r="FW85">
        <v>0</v>
      </c>
      <c r="FX85">
        <v>1</v>
      </c>
      <c r="FY85">
        <v>0</v>
      </c>
      <c r="FZ85">
        <v>0</v>
      </c>
      <c r="GA85">
        <v>20830</v>
      </c>
      <c r="GB85">
        <v>83</v>
      </c>
      <c r="GC85">
        <v>250.9638554</v>
      </c>
      <c r="GD85" t="s">
        <v>2401</v>
      </c>
      <c r="GE85">
        <v>1</v>
      </c>
      <c r="HG85" t="s">
        <v>202</v>
      </c>
      <c r="HJ85">
        <v>0</v>
      </c>
    </row>
    <row r="86" spans="1:218" x14ac:dyDescent="0.3">
      <c r="A86">
        <v>318</v>
      </c>
      <c r="B86" t="s">
        <v>3279</v>
      </c>
      <c r="C86" t="s">
        <v>3678</v>
      </c>
      <c r="D86" t="s">
        <v>212</v>
      </c>
      <c r="E86">
        <v>1</v>
      </c>
      <c r="F86" t="s">
        <v>202</v>
      </c>
      <c r="H86">
        <v>1</v>
      </c>
      <c r="M86">
        <v>1</v>
      </c>
      <c r="N86">
        <v>1</v>
      </c>
      <c r="U86">
        <v>1</v>
      </c>
      <c r="W86">
        <v>1</v>
      </c>
      <c r="X86" t="s">
        <v>3174</v>
      </c>
      <c r="Y86">
        <v>1</v>
      </c>
      <c r="Z86">
        <v>1</v>
      </c>
      <c r="AA86">
        <v>1</v>
      </c>
      <c r="AD86" t="s">
        <v>202</v>
      </c>
      <c r="AE86">
        <v>1</v>
      </c>
      <c r="AF86">
        <v>1</v>
      </c>
      <c r="AG86">
        <v>1</v>
      </c>
      <c r="AH86">
        <v>2</v>
      </c>
      <c r="AI86">
        <v>2</v>
      </c>
      <c r="AJ86">
        <v>2</v>
      </c>
      <c r="AK86" t="s">
        <v>3679</v>
      </c>
      <c r="AL86">
        <v>1</v>
      </c>
      <c r="AM86">
        <v>1</v>
      </c>
      <c r="AN86">
        <v>1</v>
      </c>
      <c r="AO86">
        <v>2</v>
      </c>
      <c r="AP86">
        <v>2</v>
      </c>
      <c r="AQ86">
        <v>1</v>
      </c>
      <c r="AR86" t="s">
        <v>3680</v>
      </c>
      <c r="AS86">
        <v>-97</v>
      </c>
      <c r="AT86">
        <v>1</v>
      </c>
      <c r="AU86">
        <v>1</v>
      </c>
      <c r="AV86">
        <v>2</v>
      </c>
      <c r="AW86">
        <v>7</v>
      </c>
      <c r="AX86">
        <v>1</v>
      </c>
      <c r="AY86">
        <v>1</v>
      </c>
      <c r="BE86">
        <v>1</v>
      </c>
      <c r="BF86">
        <v>1</v>
      </c>
      <c r="BG86">
        <v>1</v>
      </c>
      <c r="BH86">
        <v>1</v>
      </c>
      <c r="BI86">
        <v>1</v>
      </c>
      <c r="BJ86">
        <v>0</v>
      </c>
      <c r="BM86">
        <v>1</v>
      </c>
      <c r="BN86">
        <v>1</v>
      </c>
      <c r="BO86">
        <v>4</v>
      </c>
      <c r="BP86">
        <v>1</v>
      </c>
      <c r="BQ86">
        <v>4</v>
      </c>
      <c r="BR86">
        <v>6</v>
      </c>
      <c r="BS86">
        <v>1</v>
      </c>
      <c r="BT86">
        <v>4</v>
      </c>
      <c r="BV86">
        <v>1</v>
      </c>
      <c r="BX86">
        <v>0</v>
      </c>
      <c r="BZ86">
        <v>0</v>
      </c>
      <c r="CB86">
        <v>3</v>
      </c>
      <c r="CJ86">
        <v>1</v>
      </c>
      <c r="CK86">
        <v>2</v>
      </c>
      <c r="CL86">
        <v>7</v>
      </c>
      <c r="CM86">
        <v>-98</v>
      </c>
      <c r="CR86">
        <v>-98</v>
      </c>
      <c r="CS86">
        <v>-98</v>
      </c>
      <c r="CT86">
        <v>1</v>
      </c>
      <c r="CU86">
        <v>1</v>
      </c>
      <c r="CV86" t="s">
        <v>3681</v>
      </c>
      <c r="CW86">
        <v>811</v>
      </c>
      <c r="CX86">
        <v>13.52</v>
      </c>
      <c r="CY86">
        <v>2</v>
      </c>
      <c r="CZ86">
        <v>1</v>
      </c>
      <c r="DA86" t="s">
        <v>3658</v>
      </c>
      <c r="DC86">
        <v>1</v>
      </c>
      <c r="DD86">
        <v>1</v>
      </c>
      <c r="DE86">
        <v>2</v>
      </c>
      <c r="DN86" t="s">
        <v>3622</v>
      </c>
      <c r="DO86" t="s">
        <v>3622</v>
      </c>
      <c r="DP86" t="s">
        <v>3178</v>
      </c>
      <c r="DQ86" t="s">
        <v>202</v>
      </c>
      <c r="DR86" t="s">
        <v>202</v>
      </c>
      <c r="DT86">
        <v>1</v>
      </c>
      <c r="DV86">
        <v>1</v>
      </c>
      <c r="DW86">
        <v>0</v>
      </c>
      <c r="DX86">
        <v>1</v>
      </c>
      <c r="DY86">
        <v>1</v>
      </c>
      <c r="DZ86">
        <v>-97</v>
      </c>
      <c r="EB86">
        <v>1</v>
      </c>
      <c r="EC86">
        <v>-97</v>
      </c>
      <c r="EL86">
        <v>1</v>
      </c>
      <c r="EM86">
        <v>-98</v>
      </c>
      <c r="EN86">
        <v>1</v>
      </c>
      <c r="EO86">
        <v>1</v>
      </c>
      <c r="EP86">
        <v>1</v>
      </c>
      <c r="EQ86">
        <v>1</v>
      </c>
      <c r="ER86">
        <v>1</v>
      </c>
      <c r="EZ86">
        <v>1</v>
      </c>
      <c r="FA86">
        <v>2</v>
      </c>
      <c r="FB86">
        <v>1</v>
      </c>
      <c r="FC86">
        <v>1</v>
      </c>
      <c r="FD86">
        <v>8</v>
      </c>
      <c r="FG86">
        <v>0</v>
      </c>
      <c r="FH86" t="s">
        <v>3179</v>
      </c>
      <c r="FI86">
        <v>1</v>
      </c>
      <c r="FJ86" t="s">
        <v>204</v>
      </c>
      <c r="FN86">
        <v>40</v>
      </c>
      <c r="FO86" t="s">
        <v>2206</v>
      </c>
      <c r="FQ86" t="s">
        <v>3180</v>
      </c>
      <c r="FR86" t="s">
        <v>3196</v>
      </c>
      <c r="FS86">
        <v>1</v>
      </c>
      <c r="FT86">
        <v>1</v>
      </c>
      <c r="FU86" t="s">
        <v>2221</v>
      </c>
      <c r="FV86" t="s">
        <v>3182</v>
      </c>
      <c r="FW86">
        <v>0</v>
      </c>
      <c r="FX86">
        <v>1</v>
      </c>
      <c r="FY86">
        <v>0</v>
      </c>
      <c r="FZ86">
        <v>0</v>
      </c>
      <c r="GA86">
        <v>59048</v>
      </c>
      <c r="GB86">
        <v>201</v>
      </c>
      <c r="GC86">
        <v>293.7711443</v>
      </c>
      <c r="GD86" t="s">
        <v>2401</v>
      </c>
      <c r="GE86">
        <v>1</v>
      </c>
      <c r="HG86" t="s">
        <v>202</v>
      </c>
      <c r="HJ86">
        <v>0</v>
      </c>
    </row>
    <row r="87" spans="1:218" x14ac:dyDescent="0.3">
      <c r="A87">
        <v>330</v>
      </c>
      <c r="B87" t="s">
        <v>3279</v>
      </c>
      <c r="C87" t="s">
        <v>3703</v>
      </c>
      <c r="D87" t="s">
        <v>212</v>
      </c>
      <c r="E87">
        <v>1</v>
      </c>
      <c r="F87" t="s">
        <v>202</v>
      </c>
      <c r="H87">
        <v>1</v>
      </c>
      <c r="M87">
        <v>1</v>
      </c>
      <c r="N87">
        <v>1</v>
      </c>
      <c r="U87">
        <v>1</v>
      </c>
      <c r="W87">
        <v>1</v>
      </c>
      <c r="X87" t="s">
        <v>3174</v>
      </c>
      <c r="Y87">
        <v>1</v>
      </c>
      <c r="Z87">
        <v>1</v>
      </c>
      <c r="AA87">
        <v>1</v>
      </c>
      <c r="AD87" t="s">
        <v>202</v>
      </c>
      <c r="AE87">
        <v>1</v>
      </c>
      <c r="AF87">
        <v>1</v>
      </c>
      <c r="AG87">
        <v>1</v>
      </c>
      <c r="AH87">
        <v>2</v>
      </c>
      <c r="AI87">
        <v>2</v>
      </c>
      <c r="AJ87">
        <v>2</v>
      </c>
      <c r="AK87" t="s">
        <v>3704</v>
      </c>
      <c r="AL87">
        <v>1</v>
      </c>
      <c r="AM87">
        <v>2</v>
      </c>
      <c r="AN87">
        <v>2</v>
      </c>
      <c r="AO87">
        <v>2</v>
      </c>
      <c r="AP87">
        <v>2</v>
      </c>
      <c r="AQ87">
        <v>1</v>
      </c>
      <c r="AR87" t="s">
        <v>3705</v>
      </c>
      <c r="AS87">
        <v>1</v>
      </c>
      <c r="AT87">
        <v>1</v>
      </c>
      <c r="AU87">
        <v>1</v>
      </c>
      <c r="AV87">
        <v>1</v>
      </c>
      <c r="AW87">
        <v>7</v>
      </c>
      <c r="AX87">
        <v>1</v>
      </c>
      <c r="AY87">
        <v>4</v>
      </c>
      <c r="BE87">
        <v>1</v>
      </c>
      <c r="BF87">
        <v>2</v>
      </c>
      <c r="BG87">
        <v>1</v>
      </c>
      <c r="BH87">
        <v>2</v>
      </c>
      <c r="BI87">
        <v>1</v>
      </c>
      <c r="BJ87">
        <v>0</v>
      </c>
      <c r="BM87">
        <v>1</v>
      </c>
      <c r="BN87">
        <v>1</v>
      </c>
      <c r="BO87">
        <v>3</v>
      </c>
      <c r="BP87">
        <v>1</v>
      </c>
      <c r="BQ87">
        <v>38</v>
      </c>
      <c r="BR87">
        <v>1</v>
      </c>
      <c r="BS87">
        <v>1</v>
      </c>
      <c r="BT87">
        <v>2</v>
      </c>
      <c r="BV87">
        <v>0</v>
      </c>
      <c r="BX87">
        <v>0</v>
      </c>
      <c r="BZ87">
        <v>0</v>
      </c>
      <c r="CB87">
        <v>0</v>
      </c>
      <c r="CD87">
        <v>2</v>
      </c>
      <c r="CJ87">
        <v>1</v>
      </c>
      <c r="CK87">
        <v>2</v>
      </c>
      <c r="CL87">
        <v>7</v>
      </c>
      <c r="CM87">
        <v>6</v>
      </c>
      <c r="CS87">
        <v>-98</v>
      </c>
      <c r="CT87">
        <v>1</v>
      </c>
      <c r="CU87">
        <v>1</v>
      </c>
      <c r="CV87" t="s">
        <v>973</v>
      </c>
      <c r="CW87">
        <v>903</v>
      </c>
      <c r="CX87">
        <v>15.05</v>
      </c>
      <c r="CY87">
        <v>2</v>
      </c>
      <c r="CZ87">
        <v>1</v>
      </c>
      <c r="DA87" t="s">
        <v>500</v>
      </c>
      <c r="DC87">
        <v>1</v>
      </c>
      <c r="DD87">
        <v>1</v>
      </c>
      <c r="DE87">
        <v>2</v>
      </c>
      <c r="DN87" t="s">
        <v>3622</v>
      </c>
      <c r="DO87" t="s">
        <v>3622</v>
      </c>
      <c r="DP87" t="s">
        <v>3178</v>
      </c>
      <c r="DQ87" t="s">
        <v>202</v>
      </c>
      <c r="DR87" t="s">
        <v>202</v>
      </c>
      <c r="DT87">
        <v>1</v>
      </c>
      <c r="DV87">
        <v>1</v>
      </c>
      <c r="DW87">
        <v>0</v>
      </c>
      <c r="DX87">
        <v>1</v>
      </c>
      <c r="DY87">
        <v>1</v>
      </c>
      <c r="DZ87">
        <v>1</v>
      </c>
      <c r="EA87">
        <v>15</v>
      </c>
      <c r="EB87">
        <f>IF(EA87&gt;=30,1,IF(EA87&gt;=20,2,IF(EA87&gt;=15,3,IF(EA87&gt;=10,4,IF(EA87&gt;=5,5,IF(EA87&gt;0,6,0))))))</f>
        <v>3</v>
      </c>
      <c r="EC87">
        <v>1</v>
      </c>
      <c r="ED87">
        <v>10</v>
      </c>
      <c r="EL87">
        <v>2</v>
      </c>
      <c r="EM87">
        <v>3</v>
      </c>
      <c r="EN87">
        <v>1</v>
      </c>
      <c r="EO87">
        <v>3</v>
      </c>
      <c r="EP87">
        <v>1</v>
      </c>
      <c r="EQ87">
        <v>1</v>
      </c>
      <c r="ER87">
        <v>1</v>
      </c>
      <c r="EZ87">
        <v>1</v>
      </c>
      <c r="FA87">
        <v>1</v>
      </c>
      <c r="FD87">
        <v>8</v>
      </c>
      <c r="FG87">
        <v>0</v>
      </c>
      <c r="FH87" t="s">
        <v>3179</v>
      </c>
      <c r="FI87">
        <v>1</v>
      </c>
      <c r="FJ87" t="s">
        <v>204</v>
      </c>
      <c r="FK87">
        <v>0.83333330000000005</v>
      </c>
      <c r="FL87">
        <v>10</v>
      </c>
      <c r="FM87">
        <v>10</v>
      </c>
      <c r="FN87">
        <v>15</v>
      </c>
      <c r="FO87" t="s">
        <v>2212</v>
      </c>
      <c r="FP87">
        <v>3.5</v>
      </c>
      <c r="FQ87" t="s">
        <v>3180</v>
      </c>
      <c r="FR87" t="s">
        <v>3181</v>
      </c>
      <c r="FS87">
        <v>1</v>
      </c>
      <c r="FT87">
        <v>1</v>
      </c>
      <c r="FU87" t="s">
        <v>2221</v>
      </c>
      <c r="FV87" t="s">
        <v>3182</v>
      </c>
      <c r="FW87">
        <v>0</v>
      </c>
      <c r="FX87">
        <v>1</v>
      </c>
      <c r="FY87">
        <v>0</v>
      </c>
      <c r="FZ87">
        <v>0</v>
      </c>
      <c r="GA87">
        <v>59048</v>
      </c>
      <c r="GB87">
        <v>201</v>
      </c>
      <c r="GC87">
        <v>293.7711443</v>
      </c>
      <c r="GD87" t="s">
        <v>2401</v>
      </c>
      <c r="GE87">
        <v>1</v>
      </c>
      <c r="HG87" t="s">
        <v>202</v>
      </c>
      <c r="HJ87">
        <v>0</v>
      </c>
    </row>
    <row r="88" spans="1:218" x14ac:dyDescent="0.3">
      <c r="A88">
        <v>152</v>
      </c>
      <c r="B88" t="s">
        <v>3183</v>
      </c>
      <c r="C88" t="s">
        <v>3438</v>
      </c>
      <c r="D88" t="s">
        <v>212</v>
      </c>
      <c r="E88">
        <v>1</v>
      </c>
      <c r="F88" t="s">
        <v>202</v>
      </c>
      <c r="H88">
        <v>1</v>
      </c>
      <c r="M88">
        <v>1</v>
      </c>
      <c r="N88">
        <v>1</v>
      </c>
      <c r="U88">
        <v>1</v>
      </c>
      <c r="W88">
        <v>1</v>
      </c>
      <c r="X88" t="s">
        <v>3174</v>
      </c>
      <c r="Y88">
        <v>1</v>
      </c>
      <c r="Z88">
        <v>1</v>
      </c>
      <c r="AA88">
        <v>1</v>
      </c>
      <c r="AD88" t="s">
        <v>202</v>
      </c>
      <c r="AE88">
        <v>1</v>
      </c>
      <c r="AF88">
        <v>1</v>
      </c>
      <c r="AG88">
        <v>2</v>
      </c>
      <c r="AH88">
        <v>1</v>
      </c>
      <c r="AI88">
        <v>1</v>
      </c>
      <c r="AJ88">
        <v>1</v>
      </c>
      <c r="AK88" t="s">
        <v>3439</v>
      </c>
      <c r="AL88">
        <v>1</v>
      </c>
      <c r="AM88">
        <v>2</v>
      </c>
      <c r="AN88">
        <v>1</v>
      </c>
      <c r="AO88">
        <v>2</v>
      </c>
      <c r="AP88">
        <v>2</v>
      </c>
      <c r="AQ88">
        <v>1</v>
      </c>
      <c r="AR88" t="s">
        <v>3440</v>
      </c>
      <c r="AS88">
        <v>2</v>
      </c>
      <c r="AT88">
        <v>2</v>
      </c>
      <c r="AU88">
        <v>2</v>
      </c>
      <c r="AV88">
        <v>2</v>
      </c>
      <c r="AW88">
        <v>7</v>
      </c>
      <c r="AX88">
        <v>1</v>
      </c>
      <c r="AY88">
        <v>1</v>
      </c>
      <c r="BE88">
        <v>1</v>
      </c>
      <c r="BF88">
        <v>1</v>
      </c>
      <c r="BG88">
        <v>1</v>
      </c>
      <c r="BH88">
        <v>1</v>
      </c>
      <c r="BI88">
        <v>1</v>
      </c>
      <c r="BJ88">
        <v>0</v>
      </c>
      <c r="BM88">
        <v>1</v>
      </c>
      <c r="BN88">
        <v>1</v>
      </c>
      <c r="BO88">
        <v>4</v>
      </c>
      <c r="BP88">
        <v>1</v>
      </c>
      <c r="BQ88">
        <v>20</v>
      </c>
      <c r="BR88">
        <v>1</v>
      </c>
      <c r="BS88">
        <v>1</v>
      </c>
      <c r="BT88">
        <v>3</v>
      </c>
      <c r="BV88">
        <v>1</v>
      </c>
      <c r="BX88">
        <v>0</v>
      </c>
      <c r="BZ88">
        <v>0</v>
      </c>
      <c r="CB88">
        <v>1</v>
      </c>
      <c r="CD88">
        <v>1</v>
      </c>
      <c r="CJ88">
        <v>1</v>
      </c>
      <c r="CK88">
        <v>1</v>
      </c>
      <c r="CL88">
        <v>5</v>
      </c>
      <c r="CM88">
        <v>1</v>
      </c>
      <c r="CR88">
        <v>2</v>
      </c>
      <c r="CS88">
        <v>2</v>
      </c>
      <c r="CT88">
        <v>1</v>
      </c>
      <c r="CU88">
        <v>1</v>
      </c>
      <c r="CV88" t="s">
        <v>2569</v>
      </c>
      <c r="CW88">
        <v>603</v>
      </c>
      <c r="CX88">
        <v>10.050000000000001</v>
      </c>
      <c r="CY88">
        <v>2</v>
      </c>
      <c r="CZ88">
        <v>1</v>
      </c>
      <c r="DA88" t="s">
        <v>3238</v>
      </c>
      <c r="DC88">
        <v>1</v>
      </c>
      <c r="DD88">
        <v>1</v>
      </c>
      <c r="DE88">
        <v>4</v>
      </c>
      <c r="DN88" t="s">
        <v>3177</v>
      </c>
      <c r="DO88" t="s">
        <v>3177</v>
      </c>
      <c r="DP88" t="s">
        <v>3178</v>
      </c>
      <c r="DQ88" t="s">
        <v>202</v>
      </c>
      <c r="DR88" t="s">
        <v>202</v>
      </c>
      <c r="DT88">
        <v>1</v>
      </c>
      <c r="DV88">
        <v>1</v>
      </c>
      <c r="DW88">
        <v>0</v>
      </c>
      <c r="DX88">
        <v>1</v>
      </c>
      <c r="DY88">
        <v>1</v>
      </c>
      <c r="DZ88">
        <v>1</v>
      </c>
      <c r="EA88">
        <v>4.5</v>
      </c>
      <c r="EB88">
        <f>IF(EA88&gt;=30,1,IF(EA88&gt;=20,2,IF(EA88&gt;=15,3,IF(EA88&gt;=10,4,IF(EA88&gt;=5,5,IF(EA88&gt;0,6,0))))))</f>
        <v>6</v>
      </c>
      <c r="EC88">
        <v>1</v>
      </c>
      <c r="ED88">
        <v>4</v>
      </c>
      <c r="EL88">
        <v>1</v>
      </c>
      <c r="EM88">
        <v>3</v>
      </c>
      <c r="EN88">
        <v>1</v>
      </c>
      <c r="EO88">
        <v>4</v>
      </c>
      <c r="EP88">
        <v>1</v>
      </c>
      <c r="EQ88">
        <v>1</v>
      </c>
      <c r="ER88">
        <v>1</v>
      </c>
      <c r="EZ88">
        <v>2</v>
      </c>
      <c r="FE88">
        <v>1</v>
      </c>
      <c r="FG88">
        <v>0</v>
      </c>
      <c r="FH88" t="s">
        <v>3179</v>
      </c>
      <c r="FI88">
        <v>1</v>
      </c>
      <c r="FJ88" t="s">
        <v>204</v>
      </c>
      <c r="FK88">
        <v>0.3333333</v>
      </c>
      <c r="FL88">
        <v>4</v>
      </c>
      <c r="FM88">
        <v>4</v>
      </c>
      <c r="FN88">
        <v>4.5</v>
      </c>
      <c r="FO88" t="s">
        <v>2206</v>
      </c>
      <c r="FP88">
        <v>3.5</v>
      </c>
      <c r="FQ88" t="s">
        <v>3180</v>
      </c>
      <c r="FR88" t="s">
        <v>3201</v>
      </c>
      <c r="FS88">
        <v>1</v>
      </c>
      <c r="FT88">
        <v>1</v>
      </c>
      <c r="FU88" t="s">
        <v>2221</v>
      </c>
      <c r="FV88" t="s">
        <v>3182</v>
      </c>
      <c r="FW88">
        <v>1</v>
      </c>
      <c r="FX88">
        <v>0</v>
      </c>
      <c r="FY88">
        <v>1</v>
      </c>
      <c r="FZ88">
        <v>0</v>
      </c>
      <c r="GA88">
        <v>37408</v>
      </c>
      <c r="GB88">
        <v>127</v>
      </c>
      <c r="GC88">
        <v>294.55118110000001</v>
      </c>
      <c r="GD88" t="s">
        <v>2401</v>
      </c>
      <c r="GE88">
        <v>1</v>
      </c>
      <c r="HG88" t="s">
        <v>202</v>
      </c>
      <c r="HI88">
        <v>1</v>
      </c>
      <c r="HJ88">
        <v>1</v>
      </c>
    </row>
    <row r="89" spans="1:218" x14ac:dyDescent="0.3">
      <c r="A89">
        <v>366</v>
      </c>
      <c r="B89" t="s">
        <v>3250</v>
      </c>
      <c r="C89" t="s">
        <v>3769</v>
      </c>
      <c r="D89" t="s">
        <v>265</v>
      </c>
      <c r="E89">
        <v>1</v>
      </c>
      <c r="F89" t="s">
        <v>202</v>
      </c>
      <c r="H89">
        <v>1</v>
      </c>
      <c r="M89">
        <v>1</v>
      </c>
      <c r="N89">
        <v>1</v>
      </c>
      <c r="U89">
        <v>1</v>
      </c>
      <c r="W89">
        <v>1</v>
      </c>
      <c r="X89" t="s">
        <v>3174</v>
      </c>
      <c r="Y89">
        <v>1</v>
      </c>
      <c r="Z89">
        <v>1</v>
      </c>
      <c r="AA89">
        <v>1</v>
      </c>
      <c r="AD89" t="s">
        <v>202</v>
      </c>
      <c r="AE89">
        <v>1</v>
      </c>
      <c r="AF89">
        <v>1</v>
      </c>
      <c r="AG89">
        <v>1</v>
      </c>
      <c r="AH89">
        <v>1</v>
      </c>
      <c r="AI89">
        <v>2</v>
      </c>
      <c r="AJ89">
        <v>2</v>
      </c>
      <c r="AK89" t="s">
        <v>3770</v>
      </c>
      <c r="AL89">
        <v>1</v>
      </c>
      <c r="AM89">
        <v>2</v>
      </c>
      <c r="AN89">
        <v>1</v>
      </c>
      <c r="AO89">
        <v>2</v>
      </c>
      <c r="AP89">
        <v>2</v>
      </c>
      <c r="AQ89">
        <v>1</v>
      </c>
      <c r="AR89" t="s">
        <v>3771</v>
      </c>
      <c r="AS89">
        <v>1</v>
      </c>
      <c r="AT89">
        <v>1</v>
      </c>
      <c r="AU89">
        <v>1</v>
      </c>
      <c r="AV89">
        <v>2</v>
      </c>
      <c r="AW89">
        <v>7</v>
      </c>
      <c r="AX89">
        <v>5</v>
      </c>
      <c r="AY89">
        <v>1</v>
      </c>
      <c r="BE89">
        <v>1</v>
      </c>
      <c r="BF89">
        <v>1</v>
      </c>
      <c r="BG89">
        <v>1</v>
      </c>
      <c r="BH89">
        <v>1</v>
      </c>
      <c r="BI89">
        <v>1</v>
      </c>
      <c r="BJ89">
        <v>0</v>
      </c>
      <c r="BM89">
        <v>1</v>
      </c>
      <c r="BN89">
        <v>1</v>
      </c>
      <c r="BO89">
        <v>4</v>
      </c>
      <c r="BP89">
        <v>1</v>
      </c>
      <c r="BQ89">
        <v>16</v>
      </c>
      <c r="BR89">
        <v>5</v>
      </c>
      <c r="BS89">
        <v>1</v>
      </c>
      <c r="BT89">
        <v>2</v>
      </c>
      <c r="BV89">
        <v>0</v>
      </c>
      <c r="BX89">
        <v>0</v>
      </c>
      <c r="BZ89">
        <v>0</v>
      </c>
      <c r="CB89">
        <v>0</v>
      </c>
      <c r="CD89">
        <v>2</v>
      </c>
      <c r="CJ89">
        <v>1</v>
      </c>
      <c r="CK89">
        <v>2</v>
      </c>
      <c r="CL89">
        <v>8</v>
      </c>
      <c r="CM89">
        <v>1</v>
      </c>
      <c r="CR89">
        <v>2</v>
      </c>
      <c r="CS89">
        <v>-98</v>
      </c>
      <c r="CT89">
        <v>1</v>
      </c>
      <c r="CU89">
        <v>1</v>
      </c>
      <c r="CV89" t="s">
        <v>3772</v>
      </c>
      <c r="CW89">
        <v>816</v>
      </c>
      <c r="CX89">
        <v>13.6</v>
      </c>
      <c r="CY89">
        <v>2</v>
      </c>
      <c r="CZ89">
        <v>1</v>
      </c>
      <c r="DA89" t="s">
        <v>252</v>
      </c>
      <c r="DC89">
        <v>1</v>
      </c>
      <c r="DD89">
        <v>1</v>
      </c>
      <c r="DE89">
        <v>27</v>
      </c>
      <c r="DN89" t="s">
        <v>3622</v>
      </c>
      <c r="DO89" t="s">
        <v>3622</v>
      </c>
      <c r="DP89" t="s">
        <v>3178</v>
      </c>
      <c r="DQ89" t="s">
        <v>202</v>
      </c>
      <c r="DR89" t="s">
        <v>202</v>
      </c>
      <c r="DT89">
        <v>1</v>
      </c>
      <c r="DV89">
        <v>1</v>
      </c>
      <c r="DW89">
        <v>0</v>
      </c>
      <c r="DX89">
        <v>1</v>
      </c>
      <c r="DY89">
        <v>1</v>
      </c>
      <c r="DZ89">
        <v>1</v>
      </c>
      <c r="EA89">
        <v>13</v>
      </c>
      <c r="EB89">
        <f>IF(EA89&gt;=30,1,IF(EA89&gt;=20,2,IF(EA89&gt;=15,3,IF(EA89&gt;=10,4,IF(EA89&gt;=5,5,IF(EA89&gt;0,6,0))))))</f>
        <v>4</v>
      </c>
      <c r="EC89">
        <v>1</v>
      </c>
      <c r="ED89">
        <v>11</v>
      </c>
      <c r="EL89">
        <v>1</v>
      </c>
      <c r="EM89">
        <v>-97</v>
      </c>
      <c r="EN89">
        <v>1</v>
      </c>
      <c r="EO89">
        <v>1</v>
      </c>
      <c r="EP89">
        <v>1</v>
      </c>
      <c r="EQ89">
        <v>1</v>
      </c>
      <c r="ER89">
        <v>1</v>
      </c>
      <c r="EZ89">
        <v>1</v>
      </c>
      <c r="FA89">
        <v>1</v>
      </c>
      <c r="FD89">
        <v>8</v>
      </c>
      <c r="FG89">
        <v>0</v>
      </c>
      <c r="FH89" t="s">
        <v>3179</v>
      </c>
      <c r="FI89">
        <v>1</v>
      </c>
      <c r="FJ89" t="s">
        <v>204</v>
      </c>
      <c r="FK89">
        <v>0.91666669999999995</v>
      </c>
      <c r="FL89">
        <v>11</v>
      </c>
      <c r="FM89">
        <v>11</v>
      </c>
      <c r="FN89">
        <v>13</v>
      </c>
      <c r="FO89" t="s">
        <v>2206</v>
      </c>
      <c r="FQ89" t="s">
        <v>3180</v>
      </c>
      <c r="FR89" t="s">
        <v>3196</v>
      </c>
      <c r="FS89">
        <v>1</v>
      </c>
      <c r="FT89">
        <v>1</v>
      </c>
      <c r="FU89" t="s">
        <v>2221</v>
      </c>
      <c r="FV89" t="s">
        <v>3182</v>
      </c>
      <c r="FW89">
        <v>0</v>
      </c>
      <c r="FX89">
        <v>1</v>
      </c>
      <c r="FY89">
        <v>0</v>
      </c>
      <c r="FZ89">
        <v>0</v>
      </c>
      <c r="GA89">
        <v>6214</v>
      </c>
      <c r="GB89">
        <v>28</v>
      </c>
      <c r="GC89">
        <v>221.92857140000001</v>
      </c>
      <c r="GD89" t="s">
        <v>2401</v>
      </c>
      <c r="GE89">
        <v>1</v>
      </c>
      <c r="HG89" t="s">
        <v>202</v>
      </c>
      <c r="HJ89">
        <v>0</v>
      </c>
    </row>
    <row r="90" spans="1:218" x14ac:dyDescent="0.3">
      <c r="A90">
        <v>379</v>
      </c>
      <c r="B90" t="s">
        <v>3172</v>
      </c>
      <c r="C90" t="s">
        <v>3798</v>
      </c>
      <c r="D90" t="s">
        <v>194</v>
      </c>
      <c r="E90">
        <v>1</v>
      </c>
      <c r="F90" t="s">
        <v>202</v>
      </c>
      <c r="H90">
        <v>1</v>
      </c>
      <c r="M90">
        <v>1</v>
      </c>
      <c r="N90">
        <v>1</v>
      </c>
      <c r="U90">
        <v>1</v>
      </c>
      <c r="W90">
        <v>1</v>
      </c>
      <c r="X90" t="s">
        <v>3174</v>
      </c>
      <c r="Y90">
        <v>1</v>
      </c>
      <c r="Z90">
        <v>1</v>
      </c>
      <c r="AA90">
        <v>2</v>
      </c>
      <c r="AD90" t="s">
        <v>202</v>
      </c>
      <c r="AE90">
        <v>1</v>
      </c>
      <c r="AF90">
        <v>1</v>
      </c>
      <c r="AG90">
        <v>1</v>
      </c>
      <c r="AH90">
        <v>2</v>
      </c>
      <c r="AI90">
        <v>2</v>
      </c>
      <c r="AJ90">
        <v>2</v>
      </c>
      <c r="AK90" t="s">
        <v>3799</v>
      </c>
      <c r="AL90">
        <v>1</v>
      </c>
      <c r="AM90">
        <v>-97</v>
      </c>
      <c r="AN90">
        <v>2</v>
      </c>
      <c r="AO90">
        <v>2</v>
      </c>
      <c r="AP90">
        <v>2</v>
      </c>
      <c r="AQ90">
        <v>1</v>
      </c>
      <c r="AR90" t="s">
        <v>3800</v>
      </c>
      <c r="AS90">
        <v>2</v>
      </c>
      <c r="AT90">
        <v>1</v>
      </c>
      <c r="AU90">
        <v>2</v>
      </c>
      <c r="AV90">
        <v>2</v>
      </c>
      <c r="AW90">
        <v>6</v>
      </c>
      <c r="AX90">
        <v>1</v>
      </c>
      <c r="AY90">
        <v>3</v>
      </c>
      <c r="BE90">
        <v>1</v>
      </c>
      <c r="BF90">
        <v>1</v>
      </c>
      <c r="BG90">
        <v>1</v>
      </c>
      <c r="BH90">
        <v>1</v>
      </c>
      <c r="BI90">
        <v>1</v>
      </c>
      <c r="BJ90">
        <v>0</v>
      </c>
      <c r="BM90">
        <v>3</v>
      </c>
      <c r="BN90">
        <v>1</v>
      </c>
      <c r="BO90">
        <v>2</v>
      </c>
      <c r="BP90">
        <v>1</v>
      </c>
      <c r="BQ90">
        <v>6</v>
      </c>
      <c r="BR90">
        <v>2</v>
      </c>
      <c r="BS90">
        <v>1</v>
      </c>
      <c r="BT90">
        <v>1</v>
      </c>
      <c r="BV90">
        <v>0</v>
      </c>
      <c r="BX90">
        <v>0</v>
      </c>
      <c r="BZ90">
        <v>0</v>
      </c>
      <c r="CB90">
        <v>0</v>
      </c>
      <c r="CD90">
        <v>1</v>
      </c>
      <c r="CJ90">
        <v>1</v>
      </c>
      <c r="CK90">
        <v>1</v>
      </c>
      <c r="CL90">
        <v>6</v>
      </c>
      <c r="CM90">
        <v>1</v>
      </c>
      <c r="CR90">
        <v>2</v>
      </c>
      <c r="CS90">
        <v>-98</v>
      </c>
      <c r="CT90">
        <v>1</v>
      </c>
      <c r="CU90">
        <v>2</v>
      </c>
      <c r="CV90" t="s">
        <v>3801</v>
      </c>
      <c r="CW90">
        <v>665</v>
      </c>
      <c r="CX90">
        <v>11.08</v>
      </c>
      <c r="CY90">
        <v>2</v>
      </c>
      <c r="CZ90">
        <v>1</v>
      </c>
      <c r="DA90" t="s">
        <v>2574</v>
      </c>
      <c r="DC90">
        <v>1</v>
      </c>
      <c r="DD90">
        <v>1</v>
      </c>
      <c r="DE90">
        <v>14</v>
      </c>
      <c r="DN90" t="s">
        <v>3622</v>
      </c>
      <c r="DO90" t="s">
        <v>3622</v>
      </c>
      <c r="DP90" t="s">
        <v>3178</v>
      </c>
      <c r="DQ90" t="s">
        <v>202</v>
      </c>
      <c r="DR90" t="s">
        <v>202</v>
      </c>
      <c r="DT90">
        <v>1</v>
      </c>
      <c r="DV90">
        <v>1</v>
      </c>
      <c r="DW90">
        <v>0</v>
      </c>
      <c r="DX90">
        <v>2</v>
      </c>
      <c r="DY90">
        <v>1</v>
      </c>
      <c r="DZ90">
        <v>-97</v>
      </c>
      <c r="EB90">
        <v>2</v>
      </c>
      <c r="EC90">
        <v>2</v>
      </c>
      <c r="EE90">
        <v>3</v>
      </c>
      <c r="EL90">
        <v>3</v>
      </c>
      <c r="EM90">
        <v>1</v>
      </c>
      <c r="EN90">
        <v>1</v>
      </c>
      <c r="EO90">
        <v>3</v>
      </c>
      <c r="EP90">
        <v>1</v>
      </c>
      <c r="EQ90">
        <v>1</v>
      </c>
      <c r="ER90">
        <v>1</v>
      </c>
      <c r="EZ90">
        <v>1</v>
      </c>
      <c r="FA90">
        <v>1</v>
      </c>
      <c r="FD90">
        <v>8</v>
      </c>
      <c r="FG90">
        <v>0</v>
      </c>
      <c r="FH90" t="s">
        <v>3179</v>
      </c>
      <c r="FI90">
        <v>1</v>
      </c>
      <c r="FJ90" t="s">
        <v>204</v>
      </c>
      <c r="FK90">
        <v>3</v>
      </c>
      <c r="FL90">
        <v>12</v>
      </c>
      <c r="FM90">
        <v>12</v>
      </c>
      <c r="FN90">
        <v>25</v>
      </c>
      <c r="FO90" t="s">
        <v>2220</v>
      </c>
      <c r="FP90">
        <v>0.5</v>
      </c>
      <c r="FQ90" t="s">
        <v>3180</v>
      </c>
      <c r="FR90" t="s">
        <v>3181</v>
      </c>
      <c r="FS90">
        <v>1</v>
      </c>
      <c r="FT90">
        <v>1</v>
      </c>
      <c r="FU90" t="s">
        <v>2221</v>
      </c>
      <c r="FV90" t="s">
        <v>3182</v>
      </c>
      <c r="FW90">
        <v>0</v>
      </c>
      <c r="FX90">
        <v>1</v>
      </c>
      <c r="FY90">
        <v>0</v>
      </c>
      <c r="FZ90">
        <v>0</v>
      </c>
      <c r="GA90">
        <v>9502</v>
      </c>
      <c r="GB90">
        <v>38</v>
      </c>
      <c r="GC90">
        <v>250.05263160000001</v>
      </c>
      <c r="GD90" t="s">
        <v>2401</v>
      </c>
      <c r="GE90">
        <v>1</v>
      </c>
      <c r="HG90" t="s">
        <v>202</v>
      </c>
      <c r="HJ90">
        <v>0</v>
      </c>
    </row>
    <row r="91" spans="1:218" x14ac:dyDescent="0.3">
      <c r="A91">
        <v>558</v>
      </c>
      <c r="B91" t="s">
        <v>3190</v>
      </c>
      <c r="C91" t="s">
        <v>4044</v>
      </c>
      <c r="D91" t="s">
        <v>265</v>
      </c>
      <c r="E91">
        <v>1</v>
      </c>
      <c r="F91" t="s">
        <v>202</v>
      </c>
      <c r="H91">
        <v>1</v>
      </c>
      <c r="M91">
        <v>1</v>
      </c>
      <c r="N91">
        <v>1</v>
      </c>
      <c r="U91">
        <v>1</v>
      </c>
      <c r="W91">
        <v>1</v>
      </c>
      <c r="X91" t="s">
        <v>3174</v>
      </c>
      <c r="Y91">
        <v>1</v>
      </c>
      <c r="Z91">
        <v>1</v>
      </c>
      <c r="AA91">
        <v>7</v>
      </c>
      <c r="AD91" t="s">
        <v>202</v>
      </c>
      <c r="AE91">
        <v>1</v>
      </c>
      <c r="AF91">
        <v>2</v>
      </c>
      <c r="AG91">
        <v>2</v>
      </c>
      <c r="AH91">
        <v>2</v>
      </c>
      <c r="AI91">
        <v>2</v>
      </c>
      <c r="AJ91">
        <v>2</v>
      </c>
      <c r="AK91" t="s">
        <v>4045</v>
      </c>
      <c r="AL91">
        <v>2</v>
      </c>
      <c r="AM91">
        <v>2</v>
      </c>
      <c r="AN91">
        <v>2</v>
      </c>
      <c r="AO91">
        <v>2</v>
      </c>
      <c r="AP91">
        <v>2</v>
      </c>
      <c r="AQ91">
        <v>2</v>
      </c>
      <c r="AR91" t="s">
        <v>4046</v>
      </c>
      <c r="AS91">
        <v>1</v>
      </c>
      <c r="AT91">
        <v>1</v>
      </c>
      <c r="AU91">
        <v>1</v>
      </c>
      <c r="AV91">
        <v>1</v>
      </c>
      <c r="AW91">
        <v>5</v>
      </c>
      <c r="AX91">
        <v>5</v>
      </c>
      <c r="AY91">
        <v>1</v>
      </c>
      <c r="BE91">
        <v>1</v>
      </c>
      <c r="BF91">
        <v>1</v>
      </c>
      <c r="BG91">
        <v>1</v>
      </c>
      <c r="BH91">
        <v>1</v>
      </c>
      <c r="BI91">
        <v>1</v>
      </c>
      <c r="BJ91">
        <v>0</v>
      </c>
      <c r="BM91">
        <v>1</v>
      </c>
      <c r="BN91">
        <v>1</v>
      </c>
      <c r="BO91">
        <v>3</v>
      </c>
      <c r="BP91">
        <v>1</v>
      </c>
      <c r="BQ91">
        <v>42</v>
      </c>
      <c r="BR91">
        <v>1</v>
      </c>
      <c r="BS91">
        <v>1</v>
      </c>
      <c r="BT91">
        <v>2</v>
      </c>
      <c r="BU91">
        <v>2</v>
      </c>
      <c r="BV91">
        <v>0</v>
      </c>
      <c r="BW91">
        <v>2</v>
      </c>
      <c r="BX91">
        <v>0</v>
      </c>
      <c r="BY91">
        <v>2</v>
      </c>
      <c r="BZ91">
        <v>0</v>
      </c>
      <c r="CA91">
        <v>2</v>
      </c>
      <c r="CB91">
        <v>0</v>
      </c>
      <c r="CC91">
        <v>2</v>
      </c>
      <c r="CD91">
        <v>0</v>
      </c>
      <c r="CE91">
        <v>2</v>
      </c>
      <c r="CF91">
        <v>0</v>
      </c>
      <c r="CG91">
        <v>2</v>
      </c>
      <c r="CH91">
        <v>2</v>
      </c>
      <c r="CI91">
        <v>2</v>
      </c>
      <c r="CJ91">
        <v>1</v>
      </c>
      <c r="CK91">
        <v>1</v>
      </c>
      <c r="CL91">
        <v>5</v>
      </c>
      <c r="CM91">
        <v>1</v>
      </c>
      <c r="CR91">
        <v>2</v>
      </c>
      <c r="CS91">
        <v>-98</v>
      </c>
      <c r="CT91">
        <v>1</v>
      </c>
      <c r="CU91">
        <v>2</v>
      </c>
      <c r="CV91" t="s">
        <v>3754</v>
      </c>
      <c r="CW91">
        <v>646</v>
      </c>
      <c r="CX91">
        <v>10.77</v>
      </c>
      <c r="CY91">
        <v>2</v>
      </c>
      <c r="CZ91">
        <v>1</v>
      </c>
      <c r="DA91" t="s">
        <v>3246</v>
      </c>
      <c r="DC91">
        <v>1</v>
      </c>
      <c r="DD91">
        <v>1</v>
      </c>
      <c r="DE91">
        <v>29</v>
      </c>
      <c r="DN91" t="s">
        <v>3912</v>
      </c>
      <c r="DO91" t="s">
        <v>3912</v>
      </c>
      <c r="DP91" t="s">
        <v>3178</v>
      </c>
      <c r="DQ91" t="s">
        <v>202</v>
      </c>
      <c r="DR91" t="s">
        <v>202</v>
      </c>
      <c r="DT91">
        <v>1</v>
      </c>
      <c r="DV91">
        <v>1</v>
      </c>
      <c r="DW91">
        <v>0</v>
      </c>
      <c r="DX91">
        <v>7</v>
      </c>
      <c r="DY91">
        <v>1</v>
      </c>
      <c r="DZ91">
        <v>1</v>
      </c>
      <c r="EA91">
        <v>15</v>
      </c>
      <c r="EB91">
        <f>IF(EA91&gt;=30,1,IF(EA91&gt;=20,2,IF(EA91&gt;=15,3,IF(EA91&gt;=10,4,IF(EA91&gt;=5,5,IF(EA91&gt;0,6,0))))))</f>
        <v>3</v>
      </c>
      <c r="EC91">
        <v>2</v>
      </c>
      <c r="EE91">
        <v>15</v>
      </c>
      <c r="EL91">
        <v>1</v>
      </c>
      <c r="EM91">
        <v>2</v>
      </c>
      <c r="EN91">
        <v>1</v>
      </c>
      <c r="EO91">
        <v>3</v>
      </c>
      <c r="EP91">
        <v>1</v>
      </c>
      <c r="EQ91">
        <v>1</v>
      </c>
      <c r="ER91">
        <v>1</v>
      </c>
      <c r="EZ91">
        <v>1</v>
      </c>
      <c r="FA91">
        <v>2</v>
      </c>
      <c r="FB91">
        <v>1</v>
      </c>
      <c r="FC91">
        <v>24</v>
      </c>
      <c r="FD91">
        <v>8</v>
      </c>
      <c r="FG91">
        <v>0</v>
      </c>
      <c r="FH91" t="s">
        <v>3179</v>
      </c>
      <c r="FI91">
        <v>1</v>
      </c>
      <c r="FJ91" t="s">
        <v>204</v>
      </c>
      <c r="FK91">
        <v>15</v>
      </c>
      <c r="FL91">
        <v>12</v>
      </c>
      <c r="FM91">
        <v>12</v>
      </c>
      <c r="FN91">
        <v>15</v>
      </c>
      <c r="FO91" t="s">
        <v>2206</v>
      </c>
      <c r="FP91">
        <v>1.5</v>
      </c>
      <c r="FQ91" t="s">
        <v>3180</v>
      </c>
      <c r="FR91" t="s">
        <v>3181</v>
      </c>
      <c r="FS91">
        <v>1</v>
      </c>
      <c r="FT91">
        <v>1</v>
      </c>
      <c r="FU91" t="s">
        <v>2221</v>
      </c>
      <c r="FV91" t="s">
        <v>3182</v>
      </c>
      <c r="FW91">
        <v>1</v>
      </c>
      <c r="FX91">
        <v>0</v>
      </c>
      <c r="FY91">
        <v>1</v>
      </c>
      <c r="FZ91">
        <v>0</v>
      </c>
      <c r="GA91">
        <v>15709</v>
      </c>
      <c r="GB91">
        <v>72</v>
      </c>
      <c r="GC91">
        <v>218.18055559999999</v>
      </c>
      <c r="GD91" t="s">
        <v>2401</v>
      </c>
      <c r="GE91">
        <v>1</v>
      </c>
      <c r="HG91" t="s">
        <v>202</v>
      </c>
      <c r="HI91">
        <v>1</v>
      </c>
      <c r="HJ91">
        <v>1</v>
      </c>
    </row>
    <row r="92" spans="1:218" x14ac:dyDescent="0.3">
      <c r="A92">
        <v>160</v>
      </c>
      <c r="B92" t="s">
        <v>3279</v>
      </c>
      <c r="C92" t="s">
        <v>3453</v>
      </c>
      <c r="D92" t="s">
        <v>212</v>
      </c>
      <c r="E92">
        <v>1</v>
      </c>
      <c r="F92" t="s">
        <v>202</v>
      </c>
      <c r="H92">
        <v>1</v>
      </c>
      <c r="M92">
        <v>1</v>
      </c>
      <c r="N92">
        <v>1</v>
      </c>
      <c r="U92">
        <v>1</v>
      </c>
      <c r="W92">
        <v>1</v>
      </c>
      <c r="X92" t="s">
        <v>3174</v>
      </c>
      <c r="Y92">
        <v>1</v>
      </c>
      <c r="Z92">
        <v>1</v>
      </c>
      <c r="AA92">
        <v>7</v>
      </c>
      <c r="AD92" t="s">
        <v>202</v>
      </c>
      <c r="AE92">
        <v>1</v>
      </c>
      <c r="AF92">
        <v>2</v>
      </c>
      <c r="AG92">
        <v>1</v>
      </c>
      <c r="AH92">
        <v>1</v>
      </c>
      <c r="AI92">
        <v>1</v>
      </c>
      <c r="AJ92">
        <v>2</v>
      </c>
      <c r="AK92" t="s">
        <v>3454</v>
      </c>
      <c r="AL92">
        <v>1</v>
      </c>
      <c r="AM92">
        <v>1</v>
      </c>
      <c r="AN92">
        <v>1</v>
      </c>
      <c r="AO92">
        <v>2</v>
      </c>
      <c r="AP92">
        <v>2</v>
      </c>
      <c r="AQ92">
        <v>1</v>
      </c>
      <c r="AR92" t="s">
        <v>3455</v>
      </c>
      <c r="AS92">
        <v>3</v>
      </c>
      <c r="AT92">
        <v>2</v>
      </c>
      <c r="AU92">
        <v>3</v>
      </c>
      <c r="AV92">
        <v>3</v>
      </c>
      <c r="AW92">
        <v>5</v>
      </c>
      <c r="AX92">
        <v>2</v>
      </c>
      <c r="AY92">
        <v>4</v>
      </c>
      <c r="BE92">
        <v>1</v>
      </c>
      <c r="BF92">
        <v>1</v>
      </c>
      <c r="BG92">
        <v>1</v>
      </c>
      <c r="BH92">
        <v>1</v>
      </c>
      <c r="BI92">
        <v>1</v>
      </c>
      <c r="BJ92">
        <v>1</v>
      </c>
      <c r="BK92">
        <v>1</v>
      </c>
      <c r="BL92">
        <v>1</v>
      </c>
      <c r="BM92">
        <v>2</v>
      </c>
      <c r="BN92">
        <v>1</v>
      </c>
      <c r="BO92">
        <v>3</v>
      </c>
      <c r="BP92">
        <v>1</v>
      </c>
      <c r="BQ92">
        <v>2</v>
      </c>
      <c r="BR92">
        <v>2</v>
      </c>
      <c r="BS92">
        <v>1</v>
      </c>
      <c r="BT92">
        <v>4</v>
      </c>
      <c r="BV92">
        <v>0</v>
      </c>
      <c r="BX92">
        <v>2</v>
      </c>
      <c r="BZ92">
        <v>0</v>
      </c>
      <c r="CB92">
        <v>0</v>
      </c>
      <c r="CD92">
        <v>1</v>
      </c>
      <c r="CF92">
        <v>1</v>
      </c>
      <c r="CJ92">
        <v>2</v>
      </c>
      <c r="CK92">
        <v>2</v>
      </c>
      <c r="CL92">
        <v>8</v>
      </c>
      <c r="CM92">
        <v>1</v>
      </c>
      <c r="CR92">
        <v>2</v>
      </c>
      <c r="CS92">
        <v>-98</v>
      </c>
      <c r="CT92">
        <v>1</v>
      </c>
      <c r="CU92">
        <v>1</v>
      </c>
      <c r="CV92" t="s">
        <v>360</v>
      </c>
      <c r="CW92">
        <v>893</v>
      </c>
      <c r="CX92">
        <v>14.88</v>
      </c>
      <c r="CY92">
        <v>2</v>
      </c>
      <c r="CZ92">
        <v>1</v>
      </c>
      <c r="DA92" t="s">
        <v>1336</v>
      </c>
      <c r="DC92">
        <v>1</v>
      </c>
      <c r="DD92">
        <v>1</v>
      </c>
      <c r="DE92">
        <v>2</v>
      </c>
      <c r="DN92" t="s">
        <v>3177</v>
      </c>
      <c r="DO92" t="s">
        <v>3177</v>
      </c>
      <c r="DP92" t="s">
        <v>3178</v>
      </c>
      <c r="DQ92" t="s">
        <v>202</v>
      </c>
      <c r="DR92" t="s">
        <v>202</v>
      </c>
      <c r="DT92">
        <v>1</v>
      </c>
      <c r="DV92">
        <v>1</v>
      </c>
      <c r="DW92">
        <v>0</v>
      </c>
      <c r="DX92">
        <v>7</v>
      </c>
      <c r="DY92">
        <v>1</v>
      </c>
      <c r="DZ92">
        <v>1</v>
      </c>
      <c r="EA92">
        <v>20</v>
      </c>
      <c r="EB92">
        <f>IF(EA92&gt;=30,1,IF(EA92&gt;=20,2,IF(EA92&gt;=15,3,IF(EA92&gt;=10,4,IF(EA92&gt;=5,5,IF(EA92&gt;0,6,0))))))</f>
        <v>2</v>
      </c>
      <c r="EC92">
        <v>2</v>
      </c>
      <c r="EE92">
        <v>1</v>
      </c>
      <c r="EL92">
        <v>2</v>
      </c>
      <c r="EM92">
        <v>2</v>
      </c>
      <c r="EN92">
        <v>1</v>
      </c>
      <c r="EO92">
        <v>1</v>
      </c>
      <c r="EP92">
        <v>1</v>
      </c>
      <c r="EQ92">
        <v>1</v>
      </c>
      <c r="ER92">
        <v>2</v>
      </c>
      <c r="ES92">
        <v>1</v>
      </c>
      <c r="ET92">
        <v>5</v>
      </c>
      <c r="EU92">
        <f>IF(ET92&gt;=30,1,IF(ET92&gt;=20,2,IF(ET92&gt;=15,3,IF(ET92&gt;=10,4,IF(ET92&gt;=5,5,IF(ET92&gt;0,6,0))))))</f>
        <v>5</v>
      </c>
      <c r="EV92">
        <v>5</v>
      </c>
      <c r="EW92">
        <v>1</v>
      </c>
      <c r="EY92">
        <v>4</v>
      </c>
      <c r="EZ92">
        <v>1</v>
      </c>
      <c r="FA92">
        <v>1</v>
      </c>
      <c r="FD92">
        <v>1</v>
      </c>
      <c r="FG92">
        <v>0</v>
      </c>
      <c r="FH92" t="s">
        <v>3179</v>
      </c>
      <c r="FI92">
        <v>1</v>
      </c>
      <c r="FJ92" t="s">
        <v>204</v>
      </c>
      <c r="FK92">
        <v>1</v>
      </c>
      <c r="FL92">
        <v>12</v>
      </c>
      <c r="FM92">
        <v>12</v>
      </c>
      <c r="FN92">
        <v>20</v>
      </c>
      <c r="FO92" t="s">
        <v>2212</v>
      </c>
      <c r="FP92">
        <v>1.5</v>
      </c>
      <c r="FQ92" t="s">
        <v>3180</v>
      </c>
      <c r="FR92" t="s">
        <v>3196</v>
      </c>
      <c r="FS92">
        <v>1</v>
      </c>
      <c r="FT92">
        <v>1</v>
      </c>
      <c r="FU92" t="s">
        <v>2213</v>
      </c>
      <c r="FV92" t="s">
        <v>3182</v>
      </c>
      <c r="FW92">
        <v>0</v>
      </c>
      <c r="FX92">
        <v>1</v>
      </c>
      <c r="FY92">
        <v>0</v>
      </c>
      <c r="FZ92">
        <v>0</v>
      </c>
      <c r="GA92">
        <v>59048</v>
      </c>
      <c r="GB92">
        <v>201</v>
      </c>
      <c r="GC92">
        <v>293.7711443</v>
      </c>
      <c r="GD92" t="s">
        <v>2401</v>
      </c>
      <c r="GE92">
        <v>1</v>
      </c>
      <c r="HG92" t="s">
        <v>202</v>
      </c>
      <c r="HJ92">
        <v>0</v>
      </c>
    </row>
    <row r="93" spans="1:218" x14ac:dyDescent="0.3">
      <c r="A93">
        <v>675</v>
      </c>
      <c r="B93" t="s">
        <v>3225</v>
      </c>
      <c r="C93" t="s">
        <v>4209</v>
      </c>
      <c r="D93" t="s">
        <v>212</v>
      </c>
      <c r="E93">
        <v>1</v>
      </c>
      <c r="F93" t="s">
        <v>202</v>
      </c>
      <c r="H93">
        <v>1</v>
      </c>
      <c r="M93">
        <v>1</v>
      </c>
      <c r="N93">
        <v>1</v>
      </c>
      <c r="U93">
        <v>1</v>
      </c>
      <c r="W93">
        <v>1</v>
      </c>
      <c r="X93" t="s">
        <v>3174</v>
      </c>
      <c r="Y93">
        <v>1</v>
      </c>
      <c r="Z93">
        <v>1</v>
      </c>
      <c r="AA93">
        <v>1</v>
      </c>
      <c r="AD93" t="s">
        <v>202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 t="s">
        <v>4216</v>
      </c>
      <c r="AL93">
        <v>1</v>
      </c>
      <c r="AM93">
        <v>1</v>
      </c>
      <c r="AN93">
        <v>2</v>
      </c>
      <c r="AO93">
        <v>2</v>
      </c>
      <c r="AP93">
        <v>2</v>
      </c>
      <c r="AQ93">
        <v>2</v>
      </c>
      <c r="AR93" t="s">
        <v>4217</v>
      </c>
      <c r="AS93">
        <v>2</v>
      </c>
      <c r="AT93">
        <v>1</v>
      </c>
      <c r="AU93">
        <v>2</v>
      </c>
      <c r="AV93">
        <v>2</v>
      </c>
      <c r="AW93">
        <v>7</v>
      </c>
      <c r="AX93">
        <v>3</v>
      </c>
      <c r="AY93">
        <v>2</v>
      </c>
      <c r="AZ93">
        <v>4</v>
      </c>
      <c r="BA93">
        <v>3</v>
      </c>
      <c r="BB93">
        <v>1</v>
      </c>
      <c r="BC93">
        <v>6</v>
      </c>
      <c r="BE93">
        <v>1</v>
      </c>
      <c r="BF93">
        <v>1</v>
      </c>
      <c r="BG93">
        <v>1</v>
      </c>
      <c r="BH93">
        <v>1</v>
      </c>
      <c r="BI93">
        <v>1</v>
      </c>
      <c r="BJ93">
        <v>0</v>
      </c>
      <c r="BM93">
        <v>2</v>
      </c>
      <c r="BN93">
        <v>1</v>
      </c>
      <c r="BO93">
        <v>3</v>
      </c>
      <c r="BP93">
        <v>1</v>
      </c>
      <c r="BQ93">
        <v>3</v>
      </c>
      <c r="BR93">
        <v>1</v>
      </c>
      <c r="BS93">
        <v>1</v>
      </c>
      <c r="BT93">
        <v>4</v>
      </c>
      <c r="BV93">
        <v>2</v>
      </c>
      <c r="BX93">
        <v>1</v>
      </c>
      <c r="BZ93">
        <v>0</v>
      </c>
      <c r="CB93">
        <v>1</v>
      </c>
      <c r="CJ93">
        <v>1</v>
      </c>
      <c r="CK93">
        <v>2</v>
      </c>
      <c r="CL93">
        <v>7</v>
      </c>
      <c r="CM93">
        <v>6</v>
      </c>
      <c r="CS93">
        <v>4</v>
      </c>
      <c r="CT93">
        <v>1</v>
      </c>
      <c r="CU93">
        <v>2</v>
      </c>
      <c r="CV93" t="s">
        <v>4218</v>
      </c>
      <c r="CW93">
        <v>958</v>
      </c>
      <c r="CX93">
        <v>15.97</v>
      </c>
      <c r="CY93">
        <v>2</v>
      </c>
      <c r="CZ93">
        <v>1</v>
      </c>
      <c r="DA93" t="s">
        <v>450</v>
      </c>
      <c r="DC93">
        <v>1</v>
      </c>
      <c r="DD93">
        <v>1</v>
      </c>
      <c r="DE93">
        <v>3</v>
      </c>
      <c r="DN93" t="s">
        <v>4107</v>
      </c>
      <c r="DO93" t="s">
        <v>4107</v>
      </c>
      <c r="DP93" t="s">
        <v>3178</v>
      </c>
      <c r="DQ93" t="s">
        <v>202</v>
      </c>
      <c r="DR93" t="s">
        <v>202</v>
      </c>
      <c r="DT93">
        <v>1</v>
      </c>
      <c r="DV93">
        <v>1</v>
      </c>
      <c r="DW93">
        <v>0</v>
      </c>
      <c r="DX93">
        <v>1</v>
      </c>
      <c r="DY93">
        <v>1</v>
      </c>
      <c r="DZ93">
        <v>-97</v>
      </c>
      <c r="EB93">
        <v>5</v>
      </c>
      <c r="EC93">
        <v>1</v>
      </c>
      <c r="ED93">
        <v>2</v>
      </c>
      <c r="EL93">
        <v>2</v>
      </c>
      <c r="EM93">
        <v>3</v>
      </c>
      <c r="EN93">
        <v>1</v>
      </c>
      <c r="EO93">
        <v>2</v>
      </c>
      <c r="EP93">
        <v>1</v>
      </c>
      <c r="EQ93">
        <v>1</v>
      </c>
      <c r="ER93">
        <v>1</v>
      </c>
      <c r="EZ93">
        <v>1</v>
      </c>
      <c r="FA93">
        <v>2</v>
      </c>
      <c r="FB93">
        <v>1</v>
      </c>
      <c r="FC93">
        <v>1</v>
      </c>
      <c r="FD93">
        <v>8</v>
      </c>
      <c r="FG93">
        <v>0</v>
      </c>
      <c r="FH93" t="s">
        <v>3179</v>
      </c>
      <c r="FI93">
        <v>1</v>
      </c>
      <c r="FJ93" t="s">
        <v>204</v>
      </c>
      <c r="FK93">
        <v>0.1666667</v>
      </c>
      <c r="FL93">
        <v>2</v>
      </c>
      <c r="FM93">
        <v>2</v>
      </c>
      <c r="FN93">
        <v>7.5</v>
      </c>
      <c r="FO93" t="s">
        <v>2212</v>
      </c>
      <c r="FP93">
        <v>3.5</v>
      </c>
      <c r="FQ93" t="s">
        <v>3180</v>
      </c>
      <c r="FR93" t="s">
        <v>3189</v>
      </c>
      <c r="FS93">
        <v>0</v>
      </c>
      <c r="FT93">
        <v>1</v>
      </c>
      <c r="FU93" t="s">
        <v>2221</v>
      </c>
      <c r="FV93" t="s">
        <v>3182</v>
      </c>
      <c r="FW93">
        <v>0</v>
      </c>
      <c r="FX93">
        <v>1</v>
      </c>
      <c r="FY93">
        <v>0</v>
      </c>
      <c r="FZ93">
        <v>0</v>
      </c>
      <c r="GA93">
        <v>39021</v>
      </c>
      <c r="GB93">
        <v>133</v>
      </c>
      <c r="GC93">
        <v>293.3909774</v>
      </c>
      <c r="GD93" t="s">
        <v>2401</v>
      </c>
      <c r="GE93">
        <v>1</v>
      </c>
      <c r="HG93" t="s">
        <v>202</v>
      </c>
      <c r="HJ93">
        <v>0</v>
      </c>
    </row>
    <row r="94" spans="1:218" x14ac:dyDescent="0.3">
      <c r="A94">
        <v>699</v>
      </c>
      <c r="B94" t="s">
        <v>3207</v>
      </c>
      <c r="C94" t="s">
        <v>4245</v>
      </c>
      <c r="D94" t="s">
        <v>265</v>
      </c>
      <c r="E94">
        <v>1</v>
      </c>
      <c r="F94" t="s">
        <v>202</v>
      </c>
      <c r="H94">
        <v>1</v>
      </c>
      <c r="M94">
        <v>1</v>
      </c>
      <c r="N94">
        <v>1</v>
      </c>
      <c r="U94">
        <v>1</v>
      </c>
      <c r="W94">
        <v>1</v>
      </c>
      <c r="X94" t="s">
        <v>3174</v>
      </c>
      <c r="Y94">
        <v>1</v>
      </c>
      <c r="Z94">
        <v>1</v>
      </c>
      <c r="AA94">
        <v>5</v>
      </c>
      <c r="AD94" t="s">
        <v>202</v>
      </c>
      <c r="AE94">
        <v>1</v>
      </c>
      <c r="AF94">
        <v>2</v>
      </c>
      <c r="AG94">
        <v>1</v>
      </c>
      <c r="AH94">
        <v>2</v>
      </c>
      <c r="AI94">
        <v>2</v>
      </c>
      <c r="AJ94">
        <v>2</v>
      </c>
      <c r="AK94" t="s">
        <v>4246</v>
      </c>
      <c r="AL94">
        <v>1</v>
      </c>
      <c r="AM94">
        <v>2</v>
      </c>
      <c r="AN94">
        <v>1</v>
      </c>
      <c r="AO94">
        <v>2</v>
      </c>
      <c r="AP94">
        <v>2</v>
      </c>
      <c r="AQ94">
        <v>1</v>
      </c>
      <c r="AR94" t="s">
        <v>4247</v>
      </c>
      <c r="AS94">
        <v>1</v>
      </c>
      <c r="AT94">
        <v>1</v>
      </c>
      <c r="AU94">
        <v>2</v>
      </c>
      <c r="AV94">
        <v>1</v>
      </c>
      <c r="AW94">
        <v>7</v>
      </c>
      <c r="AX94">
        <v>1</v>
      </c>
      <c r="AY94">
        <v>3</v>
      </c>
      <c r="BE94">
        <v>1</v>
      </c>
      <c r="BF94">
        <v>1</v>
      </c>
      <c r="BG94">
        <v>1</v>
      </c>
      <c r="BH94">
        <v>1</v>
      </c>
      <c r="BI94">
        <v>1</v>
      </c>
      <c r="BJ94">
        <v>0</v>
      </c>
      <c r="BM94">
        <v>1</v>
      </c>
      <c r="BN94">
        <v>1</v>
      </c>
      <c r="BO94">
        <v>2</v>
      </c>
      <c r="BP94">
        <v>1</v>
      </c>
      <c r="BQ94">
        <v>30</v>
      </c>
      <c r="BR94">
        <v>1</v>
      </c>
      <c r="BS94">
        <v>1</v>
      </c>
      <c r="BT94">
        <v>1</v>
      </c>
      <c r="BU94">
        <v>1</v>
      </c>
      <c r="BV94">
        <v>0</v>
      </c>
      <c r="BW94">
        <v>1</v>
      </c>
      <c r="BX94">
        <v>0</v>
      </c>
      <c r="BY94">
        <v>1</v>
      </c>
      <c r="BZ94">
        <v>0</v>
      </c>
      <c r="CA94">
        <v>1</v>
      </c>
      <c r="CB94">
        <v>0</v>
      </c>
      <c r="CC94">
        <v>1</v>
      </c>
      <c r="CD94">
        <v>0</v>
      </c>
      <c r="CE94">
        <v>1</v>
      </c>
      <c r="CF94">
        <v>0</v>
      </c>
      <c r="CG94">
        <v>1</v>
      </c>
      <c r="CH94">
        <v>1</v>
      </c>
      <c r="CI94">
        <v>1</v>
      </c>
      <c r="CJ94">
        <v>1</v>
      </c>
      <c r="CK94">
        <v>1</v>
      </c>
      <c r="CL94">
        <v>8</v>
      </c>
      <c r="CM94">
        <v>1</v>
      </c>
      <c r="CR94">
        <v>2</v>
      </c>
      <c r="CS94">
        <v>7</v>
      </c>
      <c r="CT94">
        <v>1</v>
      </c>
      <c r="CU94">
        <v>1</v>
      </c>
      <c r="CV94" t="s">
        <v>360</v>
      </c>
      <c r="CW94">
        <v>753</v>
      </c>
      <c r="CX94">
        <v>12.55</v>
      </c>
      <c r="CY94">
        <v>2</v>
      </c>
      <c r="CZ94">
        <v>1</v>
      </c>
      <c r="DA94" t="s">
        <v>3957</v>
      </c>
      <c r="DC94">
        <v>1</v>
      </c>
      <c r="DD94">
        <v>1</v>
      </c>
      <c r="DE94">
        <v>28</v>
      </c>
      <c r="DN94" t="s">
        <v>4107</v>
      </c>
      <c r="DO94" t="s">
        <v>4107</v>
      </c>
      <c r="DP94" t="s">
        <v>3178</v>
      </c>
      <c r="DQ94" t="s">
        <v>202</v>
      </c>
      <c r="DR94" t="s">
        <v>202</v>
      </c>
      <c r="DT94">
        <v>1</v>
      </c>
      <c r="DV94">
        <v>1</v>
      </c>
      <c r="DW94">
        <v>0</v>
      </c>
      <c r="DX94">
        <v>5</v>
      </c>
      <c r="DY94">
        <v>1</v>
      </c>
      <c r="DZ94">
        <v>1</v>
      </c>
      <c r="EA94">
        <v>2</v>
      </c>
      <c r="EB94">
        <f>IF(EA94&gt;=30,1,IF(EA94&gt;=20,2,IF(EA94&gt;=15,3,IF(EA94&gt;=10,4,IF(EA94&gt;=5,5,IF(EA94&gt;0,6,0))))))</f>
        <v>6</v>
      </c>
      <c r="EC94">
        <v>2</v>
      </c>
      <c r="EE94">
        <v>2</v>
      </c>
      <c r="EL94">
        <v>1</v>
      </c>
      <c r="EM94">
        <v>4</v>
      </c>
      <c r="EN94">
        <v>1</v>
      </c>
      <c r="EO94">
        <v>2</v>
      </c>
      <c r="EP94">
        <v>1</v>
      </c>
      <c r="EQ94">
        <v>1</v>
      </c>
      <c r="ER94">
        <v>1</v>
      </c>
      <c r="EZ94">
        <v>1</v>
      </c>
      <c r="FA94">
        <v>1</v>
      </c>
      <c r="FD94">
        <v>8</v>
      </c>
      <c r="FG94">
        <v>0</v>
      </c>
      <c r="FH94" t="s">
        <v>3179</v>
      </c>
      <c r="FI94">
        <v>1</v>
      </c>
      <c r="FJ94" t="s">
        <v>204</v>
      </c>
      <c r="FK94">
        <v>2</v>
      </c>
      <c r="FL94">
        <v>12</v>
      </c>
      <c r="FM94">
        <v>12</v>
      </c>
      <c r="FN94">
        <v>2</v>
      </c>
      <c r="FO94" t="s">
        <v>2206</v>
      </c>
      <c r="FP94">
        <v>7.5</v>
      </c>
      <c r="FQ94" t="s">
        <v>3180</v>
      </c>
      <c r="FR94" t="s">
        <v>3189</v>
      </c>
      <c r="FS94">
        <v>0</v>
      </c>
      <c r="FT94">
        <v>1</v>
      </c>
      <c r="FU94" t="s">
        <v>2221</v>
      </c>
      <c r="FV94" t="s">
        <v>3182</v>
      </c>
      <c r="FW94">
        <v>0</v>
      </c>
      <c r="FX94">
        <v>1</v>
      </c>
      <c r="FY94">
        <v>0</v>
      </c>
      <c r="FZ94">
        <v>0</v>
      </c>
      <c r="GA94">
        <v>11328</v>
      </c>
      <c r="GB94">
        <v>52</v>
      </c>
      <c r="GC94">
        <v>217.8461538</v>
      </c>
      <c r="GD94" t="s">
        <v>2401</v>
      </c>
      <c r="GE94">
        <v>1</v>
      </c>
      <c r="HG94" t="s">
        <v>202</v>
      </c>
      <c r="HJ94">
        <v>0</v>
      </c>
    </row>
    <row r="95" spans="1:218" x14ac:dyDescent="0.3">
      <c r="A95">
        <v>749</v>
      </c>
      <c r="B95" t="s">
        <v>3279</v>
      </c>
      <c r="C95" t="s">
        <v>4323</v>
      </c>
      <c r="D95" t="s">
        <v>212</v>
      </c>
      <c r="E95">
        <v>1</v>
      </c>
      <c r="F95" t="s">
        <v>202</v>
      </c>
      <c r="H95">
        <v>1</v>
      </c>
      <c r="M95">
        <v>1</v>
      </c>
      <c r="N95">
        <v>1</v>
      </c>
      <c r="U95">
        <v>1</v>
      </c>
      <c r="W95">
        <v>1</v>
      </c>
      <c r="X95" t="s">
        <v>3174</v>
      </c>
      <c r="Y95">
        <v>1</v>
      </c>
      <c r="Z95">
        <v>1</v>
      </c>
      <c r="AA95">
        <v>8</v>
      </c>
      <c r="AD95" t="s">
        <v>202</v>
      </c>
      <c r="AE95">
        <v>1</v>
      </c>
      <c r="AF95">
        <v>1</v>
      </c>
      <c r="AG95">
        <v>1</v>
      </c>
      <c r="AH95">
        <v>-97</v>
      </c>
      <c r="AI95">
        <v>2</v>
      </c>
      <c r="AJ95">
        <v>1</v>
      </c>
      <c r="AK95" t="s">
        <v>4324</v>
      </c>
      <c r="AL95">
        <v>2</v>
      </c>
      <c r="AM95">
        <v>2</v>
      </c>
      <c r="AN95">
        <v>2</v>
      </c>
      <c r="AO95">
        <v>2</v>
      </c>
      <c r="AP95">
        <v>1</v>
      </c>
      <c r="AQ95">
        <v>1</v>
      </c>
      <c r="AR95" t="s">
        <v>4325</v>
      </c>
      <c r="AS95">
        <v>2</v>
      </c>
      <c r="AT95">
        <v>2</v>
      </c>
      <c r="AU95">
        <v>2</v>
      </c>
      <c r="AV95">
        <v>2</v>
      </c>
      <c r="AW95">
        <v>7</v>
      </c>
      <c r="AX95">
        <v>3</v>
      </c>
      <c r="AY95">
        <v>3</v>
      </c>
      <c r="BE95">
        <v>1</v>
      </c>
      <c r="BF95">
        <v>1</v>
      </c>
      <c r="BG95">
        <v>1</v>
      </c>
      <c r="BH95">
        <v>1</v>
      </c>
      <c r="BI95">
        <v>1</v>
      </c>
      <c r="BJ95">
        <v>1</v>
      </c>
      <c r="BK95">
        <v>1</v>
      </c>
      <c r="BL95">
        <v>1</v>
      </c>
      <c r="BM95">
        <v>1</v>
      </c>
      <c r="BN95">
        <v>1</v>
      </c>
      <c r="BO95">
        <v>4</v>
      </c>
      <c r="BP95">
        <v>1</v>
      </c>
      <c r="BQ95">
        <v>4</v>
      </c>
      <c r="BR95">
        <v>1</v>
      </c>
      <c r="BS95">
        <v>1</v>
      </c>
      <c r="BT95">
        <v>3</v>
      </c>
      <c r="BU95">
        <v>3</v>
      </c>
      <c r="BV95">
        <v>0</v>
      </c>
      <c r="BW95">
        <v>3</v>
      </c>
      <c r="BX95">
        <v>0</v>
      </c>
      <c r="BY95">
        <v>3</v>
      </c>
      <c r="BZ95">
        <v>0</v>
      </c>
      <c r="CA95">
        <v>3</v>
      </c>
      <c r="CB95">
        <v>0</v>
      </c>
      <c r="CC95">
        <v>3</v>
      </c>
      <c r="CD95">
        <v>1</v>
      </c>
      <c r="CE95">
        <v>3</v>
      </c>
      <c r="CF95">
        <v>0</v>
      </c>
      <c r="CG95">
        <v>3</v>
      </c>
      <c r="CH95">
        <v>2</v>
      </c>
      <c r="CI95">
        <v>3</v>
      </c>
      <c r="CJ95">
        <v>1</v>
      </c>
      <c r="CK95">
        <v>1</v>
      </c>
      <c r="CL95">
        <v>6</v>
      </c>
      <c r="CM95">
        <v>1</v>
      </c>
      <c r="CR95">
        <v>2</v>
      </c>
      <c r="CS95">
        <v>-98</v>
      </c>
      <c r="CT95">
        <v>1</v>
      </c>
      <c r="CU95">
        <v>2</v>
      </c>
      <c r="CV95" t="s">
        <v>4326</v>
      </c>
      <c r="CW95">
        <v>1026</v>
      </c>
      <c r="CX95">
        <v>17.100000000000001</v>
      </c>
      <c r="CY95">
        <v>2</v>
      </c>
      <c r="CZ95">
        <v>1</v>
      </c>
      <c r="DA95" t="s">
        <v>1582</v>
      </c>
      <c r="DC95">
        <v>1</v>
      </c>
      <c r="DD95">
        <v>1</v>
      </c>
      <c r="DE95">
        <v>2</v>
      </c>
      <c r="DN95" t="s">
        <v>4264</v>
      </c>
      <c r="DO95" t="s">
        <v>4264</v>
      </c>
      <c r="DP95" t="s">
        <v>3178</v>
      </c>
      <c r="DQ95" t="s">
        <v>202</v>
      </c>
      <c r="DR95" t="s">
        <v>202</v>
      </c>
      <c r="DT95">
        <v>1</v>
      </c>
      <c r="DV95">
        <v>1</v>
      </c>
      <c r="DW95">
        <v>0</v>
      </c>
      <c r="DX95">
        <v>8</v>
      </c>
      <c r="DY95">
        <v>1</v>
      </c>
      <c r="DZ95">
        <v>-97</v>
      </c>
      <c r="EB95">
        <v>5</v>
      </c>
      <c r="EC95">
        <v>2</v>
      </c>
      <c r="EE95">
        <v>9</v>
      </c>
      <c r="EL95">
        <v>1</v>
      </c>
      <c r="EM95">
        <v>5</v>
      </c>
      <c r="EN95">
        <v>1</v>
      </c>
      <c r="EO95">
        <v>2</v>
      </c>
      <c r="EP95">
        <v>1</v>
      </c>
      <c r="EQ95">
        <v>1</v>
      </c>
      <c r="ER95">
        <v>1</v>
      </c>
      <c r="EZ95">
        <v>1</v>
      </c>
      <c r="FA95">
        <v>1</v>
      </c>
      <c r="FD95">
        <v>8</v>
      </c>
      <c r="FG95">
        <v>0</v>
      </c>
      <c r="FH95" t="s">
        <v>3179</v>
      </c>
      <c r="FI95">
        <v>1</v>
      </c>
      <c r="FJ95" t="s">
        <v>204</v>
      </c>
      <c r="FK95">
        <v>9</v>
      </c>
      <c r="FL95">
        <v>12</v>
      </c>
      <c r="FM95">
        <v>12</v>
      </c>
      <c r="FN95">
        <v>7.5</v>
      </c>
      <c r="FO95" t="s">
        <v>2206</v>
      </c>
      <c r="FP95">
        <v>20</v>
      </c>
      <c r="FQ95" t="s">
        <v>3180</v>
      </c>
      <c r="FR95" t="s">
        <v>3189</v>
      </c>
      <c r="FS95">
        <v>0</v>
      </c>
      <c r="FT95">
        <v>1</v>
      </c>
      <c r="FU95" t="s">
        <v>2221</v>
      </c>
      <c r="FV95" t="s">
        <v>3182</v>
      </c>
      <c r="FW95">
        <v>0</v>
      </c>
      <c r="FX95">
        <v>1</v>
      </c>
      <c r="FY95">
        <v>0</v>
      </c>
      <c r="FZ95">
        <v>0</v>
      </c>
      <c r="GA95">
        <v>59048</v>
      </c>
      <c r="GB95">
        <v>201</v>
      </c>
      <c r="GC95">
        <v>293.7711443</v>
      </c>
      <c r="GD95" t="s">
        <v>2401</v>
      </c>
      <c r="GE95">
        <v>1</v>
      </c>
      <c r="HG95" t="s">
        <v>202</v>
      </c>
      <c r="HJ95">
        <v>0</v>
      </c>
    </row>
    <row r="96" spans="1:218" x14ac:dyDescent="0.3">
      <c r="A96">
        <v>171</v>
      </c>
      <c r="B96" t="s">
        <v>3183</v>
      </c>
      <c r="C96" t="s">
        <v>3465</v>
      </c>
      <c r="D96" t="s">
        <v>212</v>
      </c>
      <c r="E96">
        <v>1</v>
      </c>
      <c r="F96" t="s">
        <v>202</v>
      </c>
      <c r="H96">
        <v>1</v>
      </c>
      <c r="M96">
        <v>1</v>
      </c>
      <c r="N96">
        <v>1</v>
      </c>
      <c r="U96">
        <v>1</v>
      </c>
      <c r="W96">
        <v>1</v>
      </c>
      <c r="X96" t="s">
        <v>3174</v>
      </c>
      <c r="Y96">
        <v>1</v>
      </c>
      <c r="Z96">
        <v>1</v>
      </c>
      <c r="AA96">
        <v>-97</v>
      </c>
      <c r="AD96" t="s">
        <v>202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1</v>
      </c>
      <c r="AK96" t="s">
        <v>3466</v>
      </c>
      <c r="AL96">
        <v>1</v>
      </c>
      <c r="AM96">
        <v>1</v>
      </c>
      <c r="AN96">
        <v>2</v>
      </c>
      <c r="AO96">
        <v>2</v>
      </c>
      <c r="AP96">
        <v>2</v>
      </c>
      <c r="AQ96">
        <v>1</v>
      </c>
      <c r="AR96" t="s">
        <v>3467</v>
      </c>
      <c r="AS96">
        <v>1</v>
      </c>
      <c r="AT96">
        <v>1</v>
      </c>
      <c r="AU96">
        <v>2</v>
      </c>
      <c r="AV96">
        <v>2</v>
      </c>
      <c r="AW96">
        <v>7</v>
      </c>
      <c r="AX96">
        <v>7</v>
      </c>
      <c r="AY96">
        <v>5</v>
      </c>
      <c r="BE96">
        <v>1</v>
      </c>
      <c r="BF96">
        <v>1</v>
      </c>
      <c r="BG96">
        <v>1</v>
      </c>
      <c r="BH96">
        <v>1</v>
      </c>
      <c r="BI96">
        <v>1</v>
      </c>
      <c r="BJ96">
        <v>1</v>
      </c>
      <c r="BK96">
        <v>1</v>
      </c>
      <c r="BL96">
        <v>1</v>
      </c>
      <c r="BM96">
        <v>1</v>
      </c>
      <c r="BN96">
        <v>1</v>
      </c>
      <c r="BO96">
        <v>5</v>
      </c>
      <c r="BP96">
        <v>1</v>
      </c>
      <c r="BQ96">
        <v>16</v>
      </c>
      <c r="BR96">
        <v>2</v>
      </c>
      <c r="BS96">
        <v>1</v>
      </c>
      <c r="BT96">
        <v>7</v>
      </c>
      <c r="BV96">
        <v>1</v>
      </c>
      <c r="BX96">
        <v>4</v>
      </c>
      <c r="BZ96">
        <v>0</v>
      </c>
      <c r="CB96">
        <v>2</v>
      </c>
      <c r="CJ96">
        <v>1</v>
      </c>
      <c r="CK96">
        <v>1</v>
      </c>
      <c r="CL96">
        <v>4</v>
      </c>
      <c r="CM96">
        <v>7</v>
      </c>
      <c r="CR96">
        <v>2</v>
      </c>
      <c r="CS96">
        <v>7</v>
      </c>
      <c r="CT96">
        <v>1</v>
      </c>
      <c r="CU96">
        <v>1</v>
      </c>
      <c r="CV96" t="s">
        <v>1089</v>
      </c>
      <c r="CW96">
        <v>903</v>
      </c>
      <c r="CX96">
        <v>15.05</v>
      </c>
      <c r="CY96">
        <v>2</v>
      </c>
      <c r="CZ96">
        <v>1</v>
      </c>
      <c r="DA96" t="s">
        <v>3188</v>
      </c>
      <c r="DC96">
        <v>1</v>
      </c>
      <c r="DD96">
        <v>1</v>
      </c>
      <c r="DE96">
        <v>4</v>
      </c>
      <c r="DN96" t="s">
        <v>3177</v>
      </c>
      <c r="DO96" t="s">
        <v>3177</v>
      </c>
      <c r="DP96" t="s">
        <v>3178</v>
      </c>
      <c r="DQ96" t="s">
        <v>202</v>
      </c>
      <c r="DR96" t="s">
        <v>202</v>
      </c>
      <c r="DT96">
        <v>1</v>
      </c>
      <c r="DV96">
        <v>1</v>
      </c>
      <c r="DW96">
        <v>0</v>
      </c>
      <c r="DX96">
        <v>-97</v>
      </c>
      <c r="DY96">
        <v>1</v>
      </c>
      <c r="DZ96">
        <v>1</v>
      </c>
      <c r="EA96">
        <v>7</v>
      </c>
      <c r="EB96">
        <f>IF(EA96&gt;=30,1,IF(EA96&gt;=20,2,IF(EA96&gt;=15,3,IF(EA96&gt;=10,4,IF(EA96&gt;=5,5,IF(EA96&gt;0,6,0))))))</f>
        <v>5</v>
      </c>
      <c r="EC96">
        <v>2</v>
      </c>
      <c r="EE96">
        <v>7</v>
      </c>
      <c r="EL96">
        <v>2</v>
      </c>
      <c r="EM96">
        <v>2</v>
      </c>
      <c r="EN96">
        <v>1</v>
      </c>
      <c r="EO96">
        <v>1</v>
      </c>
      <c r="EP96">
        <v>1</v>
      </c>
      <c r="EQ96">
        <v>1</v>
      </c>
      <c r="ER96">
        <v>2</v>
      </c>
      <c r="ES96">
        <v>1</v>
      </c>
      <c r="ET96">
        <v>6</v>
      </c>
      <c r="EU96">
        <f>IF(ET96&gt;=30,1,IF(ET96&gt;=20,2,IF(ET96&gt;=15,3,IF(ET96&gt;=10,4,IF(ET96&gt;=5,5,IF(ET96&gt;0,6,0))))))</f>
        <v>5</v>
      </c>
      <c r="EV96">
        <v>3</v>
      </c>
      <c r="EW96">
        <v>1</v>
      </c>
      <c r="EY96">
        <v>2</v>
      </c>
      <c r="EZ96">
        <v>2</v>
      </c>
      <c r="FE96">
        <v>1</v>
      </c>
      <c r="FG96">
        <v>0</v>
      </c>
      <c r="FH96" t="s">
        <v>3179</v>
      </c>
      <c r="FI96">
        <v>1</v>
      </c>
      <c r="FJ96" t="s">
        <v>204</v>
      </c>
      <c r="FK96">
        <v>7</v>
      </c>
      <c r="FL96">
        <v>12</v>
      </c>
      <c r="FM96">
        <v>12</v>
      </c>
      <c r="FN96">
        <v>7</v>
      </c>
      <c r="FO96" t="s">
        <v>2212</v>
      </c>
      <c r="FP96">
        <v>1.5</v>
      </c>
      <c r="FQ96" t="s">
        <v>3180</v>
      </c>
      <c r="FR96" t="s">
        <v>3196</v>
      </c>
      <c r="FS96">
        <v>1</v>
      </c>
      <c r="FT96">
        <v>1</v>
      </c>
      <c r="FU96" t="s">
        <v>2213</v>
      </c>
      <c r="FV96" t="s">
        <v>3182</v>
      </c>
      <c r="FW96">
        <v>1</v>
      </c>
      <c r="FX96">
        <v>0</v>
      </c>
      <c r="FY96">
        <v>1</v>
      </c>
      <c r="FZ96">
        <v>0</v>
      </c>
      <c r="GA96">
        <v>37408</v>
      </c>
      <c r="GB96">
        <v>127</v>
      </c>
      <c r="GC96">
        <v>294.55118110000001</v>
      </c>
      <c r="GD96" t="s">
        <v>2401</v>
      </c>
      <c r="GE96">
        <v>1</v>
      </c>
      <c r="HG96" t="s">
        <v>202</v>
      </c>
      <c r="HI96">
        <v>1</v>
      </c>
      <c r="HJ96">
        <v>1</v>
      </c>
    </row>
    <row r="97" spans="1:218" x14ac:dyDescent="0.3">
      <c r="A97">
        <v>769</v>
      </c>
      <c r="B97" t="s">
        <v>3190</v>
      </c>
      <c r="C97" t="s">
        <v>4359</v>
      </c>
      <c r="D97" t="s">
        <v>265</v>
      </c>
      <c r="E97">
        <v>1</v>
      </c>
      <c r="F97" t="s">
        <v>202</v>
      </c>
      <c r="H97">
        <v>1</v>
      </c>
      <c r="M97">
        <v>1</v>
      </c>
      <c r="N97">
        <v>1</v>
      </c>
      <c r="U97">
        <v>1</v>
      </c>
      <c r="W97">
        <v>-98</v>
      </c>
      <c r="X97" t="s">
        <v>3174</v>
      </c>
      <c r="Y97">
        <v>1</v>
      </c>
      <c r="Z97">
        <v>1</v>
      </c>
      <c r="AA97">
        <v>6</v>
      </c>
      <c r="AD97" t="s">
        <v>202</v>
      </c>
      <c r="AE97">
        <v>1</v>
      </c>
      <c r="AF97">
        <v>1</v>
      </c>
      <c r="AG97">
        <v>1</v>
      </c>
      <c r="AH97">
        <v>2</v>
      </c>
      <c r="AI97">
        <v>2</v>
      </c>
      <c r="AJ97">
        <v>2</v>
      </c>
      <c r="AK97" t="s">
        <v>4060</v>
      </c>
      <c r="AL97">
        <v>1</v>
      </c>
      <c r="AM97">
        <v>1</v>
      </c>
      <c r="AN97">
        <v>2</v>
      </c>
      <c r="AO97">
        <v>2</v>
      </c>
      <c r="AP97">
        <v>2</v>
      </c>
      <c r="AQ97">
        <v>2</v>
      </c>
      <c r="AR97" t="s">
        <v>4061</v>
      </c>
      <c r="AS97">
        <v>2</v>
      </c>
      <c r="AT97">
        <v>2</v>
      </c>
      <c r="AU97">
        <v>2</v>
      </c>
      <c r="AV97">
        <v>2</v>
      </c>
      <c r="AW97">
        <v>5</v>
      </c>
      <c r="AX97">
        <v>-97</v>
      </c>
      <c r="AY97">
        <v>3</v>
      </c>
      <c r="BE97">
        <v>1</v>
      </c>
      <c r="BF97">
        <v>1</v>
      </c>
      <c r="BG97">
        <v>1</v>
      </c>
      <c r="BH97">
        <v>1</v>
      </c>
      <c r="BI97">
        <v>1</v>
      </c>
      <c r="BJ97">
        <v>0</v>
      </c>
      <c r="BM97">
        <v>-98</v>
      </c>
      <c r="BN97">
        <v>-98</v>
      </c>
      <c r="BP97">
        <v>-98</v>
      </c>
      <c r="BR97">
        <v>1</v>
      </c>
      <c r="BS97">
        <v>-98</v>
      </c>
      <c r="CJ97">
        <v>-98</v>
      </c>
      <c r="CK97">
        <v>-98</v>
      </c>
      <c r="CL97">
        <v>-98</v>
      </c>
      <c r="CM97">
        <v>-98</v>
      </c>
      <c r="CR97">
        <v>-98</v>
      </c>
      <c r="CS97">
        <v>-98</v>
      </c>
      <c r="CT97">
        <v>-98</v>
      </c>
      <c r="CU97">
        <v>1</v>
      </c>
      <c r="CV97" t="s">
        <v>4360</v>
      </c>
      <c r="CW97">
        <v>817</v>
      </c>
      <c r="CX97">
        <v>13.62</v>
      </c>
      <c r="CY97">
        <v>2</v>
      </c>
      <c r="CZ97">
        <v>1</v>
      </c>
      <c r="DA97" t="s">
        <v>1098</v>
      </c>
      <c r="DC97">
        <v>1</v>
      </c>
      <c r="DD97">
        <v>1</v>
      </c>
      <c r="DE97">
        <v>29</v>
      </c>
      <c r="DN97" t="s">
        <v>4264</v>
      </c>
      <c r="DO97" t="s">
        <v>4264</v>
      </c>
      <c r="DP97" t="s">
        <v>3178</v>
      </c>
      <c r="DQ97" t="s">
        <v>202</v>
      </c>
      <c r="DR97" t="s">
        <v>202</v>
      </c>
      <c r="DT97">
        <v>1</v>
      </c>
      <c r="DV97">
        <v>1</v>
      </c>
      <c r="DW97">
        <v>0</v>
      </c>
      <c r="DX97">
        <v>6</v>
      </c>
      <c r="DY97">
        <v>1</v>
      </c>
      <c r="DZ97">
        <v>-97</v>
      </c>
      <c r="EB97">
        <v>-97</v>
      </c>
      <c r="EC97">
        <v>2</v>
      </c>
      <c r="EE97">
        <v>1</v>
      </c>
      <c r="EL97">
        <v>1</v>
      </c>
      <c r="EM97">
        <v>-97</v>
      </c>
      <c r="EN97">
        <v>1</v>
      </c>
      <c r="EO97">
        <v>2</v>
      </c>
      <c r="EP97">
        <v>1</v>
      </c>
      <c r="EQ97">
        <v>1</v>
      </c>
      <c r="ER97">
        <v>1</v>
      </c>
      <c r="EZ97">
        <v>1</v>
      </c>
      <c r="FA97">
        <v>1</v>
      </c>
      <c r="FD97">
        <v>8</v>
      </c>
      <c r="FG97">
        <v>0</v>
      </c>
      <c r="FH97" t="s">
        <v>3179</v>
      </c>
      <c r="FI97">
        <v>1</v>
      </c>
      <c r="FJ97" t="s">
        <v>204</v>
      </c>
      <c r="FK97">
        <v>1</v>
      </c>
      <c r="FL97">
        <v>12</v>
      </c>
      <c r="FM97">
        <v>12</v>
      </c>
      <c r="FN97">
        <v>20</v>
      </c>
      <c r="FO97" t="s">
        <v>2206</v>
      </c>
      <c r="FQ97" t="s">
        <v>3180</v>
      </c>
      <c r="FR97" t="s">
        <v>3189</v>
      </c>
      <c r="FS97">
        <v>0</v>
      </c>
      <c r="FT97">
        <v>1</v>
      </c>
      <c r="FU97" t="s">
        <v>2221</v>
      </c>
      <c r="FV97" t="s">
        <v>3182</v>
      </c>
      <c r="FW97">
        <v>0</v>
      </c>
      <c r="FX97">
        <v>1</v>
      </c>
      <c r="FY97">
        <v>0</v>
      </c>
      <c r="FZ97">
        <v>0</v>
      </c>
      <c r="GA97">
        <v>15709</v>
      </c>
      <c r="GB97">
        <v>72</v>
      </c>
      <c r="GC97">
        <v>218.18055559999999</v>
      </c>
      <c r="GD97" t="s">
        <v>2401</v>
      </c>
      <c r="GE97">
        <v>1</v>
      </c>
      <c r="HG97" t="s">
        <v>202</v>
      </c>
      <c r="HJ97">
        <v>0</v>
      </c>
    </row>
    <row r="98" spans="1:218" x14ac:dyDescent="0.3">
      <c r="A98">
        <v>173</v>
      </c>
      <c r="B98" t="s">
        <v>3190</v>
      </c>
      <c r="C98" t="s">
        <v>3471</v>
      </c>
      <c r="D98" t="s">
        <v>265</v>
      </c>
      <c r="E98">
        <v>1</v>
      </c>
      <c r="F98" t="s">
        <v>202</v>
      </c>
      <c r="H98">
        <v>1</v>
      </c>
      <c r="M98">
        <v>1</v>
      </c>
      <c r="N98">
        <v>1</v>
      </c>
      <c r="U98">
        <v>1</v>
      </c>
      <c r="W98">
        <v>1</v>
      </c>
      <c r="X98" t="s">
        <v>3174</v>
      </c>
      <c r="Y98">
        <v>1</v>
      </c>
      <c r="Z98">
        <v>1</v>
      </c>
      <c r="AA98">
        <v>2</v>
      </c>
      <c r="AD98" t="s">
        <v>202</v>
      </c>
      <c r="AE98">
        <v>1</v>
      </c>
      <c r="AF98">
        <v>2</v>
      </c>
      <c r="AG98">
        <v>1</v>
      </c>
      <c r="AH98">
        <v>2</v>
      </c>
      <c r="AI98">
        <v>2</v>
      </c>
      <c r="AJ98">
        <v>2</v>
      </c>
      <c r="AK98" t="s">
        <v>3472</v>
      </c>
      <c r="AL98">
        <v>2</v>
      </c>
      <c r="AM98">
        <v>2</v>
      </c>
      <c r="AN98">
        <v>2</v>
      </c>
      <c r="AO98">
        <v>2</v>
      </c>
      <c r="AP98">
        <v>2</v>
      </c>
      <c r="AQ98">
        <v>1</v>
      </c>
      <c r="AR98" t="s">
        <v>3473</v>
      </c>
      <c r="AS98">
        <v>2</v>
      </c>
      <c r="AT98">
        <v>2</v>
      </c>
      <c r="AU98">
        <v>2</v>
      </c>
      <c r="AV98">
        <v>2</v>
      </c>
      <c r="AW98">
        <v>5</v>
      </c>
      <c r="AX98">
        <v>1</v>
      </c>
      <c r="AY98">
        <v>5</v>
      </c>
      <c r="BE98">
        <v>1</v>
      </c>
      <c r="BF98">
        <v>1</v>
      </c>
      <c r="BG98">
        <v>1</v>
      </c>
      <c r="BH98">
        <v>1</v>
      </c>
      <c r="BI98">
        <v>1</v>
      </c>
      <c r="BJ98">
        <v>1</v>
      </c>
      <c r="BK98">
        <v>1</v>
      </c>
      <c r="BL98">
        <v>1</v>
      </c>
      <c r="BM98">
        <v>1</v>
      </c>
      <c r="BN98">
        <v>1</v>
      </c>
      <c r="BO98">
        <v>5</v>
      </c>
      <c r="BP98">
        <v>1</v>
      </c>
      <c r="BQ98">
        <v>3</v>
      </c>
      <c r="BR98">
        <v>2</v>
      </c>
      <c r="BS98">
        <v>1</v>
      </c>
      <c r="BT98">
        <v>6</v>
      </c>
      <c r="BV98">
        <v>2</v>
      </c>
      <c r="BX98">
        <v>2</v>
      </c>
      <c r="BZ98">
        <v>0</v>
      </c>
      <c r="CB98">
        <v>0</v>
      </c>
      <c r="CD98">
        <v>0</v>
      </c>
      <c r="CF98">
        <v>2</v>
      </c>
      <c r="CJ98">
        <v>2</v>
      </c>
      <c r="CK98">
        <v>2</v>
      </c>
      <c r="CL98">
        <v>5</v>
      </c>
      <c r="CM98">
        <v>1</v>
      </c>
      <c r="CR98">
        <v>2</v>
      </c>
      <c r="CS98">
        <v>6</v>
      </c>
      <c r="CT98">
        <v>1</v>
      </c>
      <c r="CU98">
        <v>1</v>
      </c>
      <c r="CV98" t="s">
        <v>1653</v>
      </c>
      <c r="CW98">
        <v>943</v>
      </c>
      <c r="CX98">
        <v>15.72</v>
      </c>
      <c r="CY98">
        <v>2</v>
      </c>
      <c r="CZ98">
        <v>1</v>
      </c>
      <c r="DA98" t="s">
        <v>3474</v>
      </c>
      <c r="DC98">
        <v>1</v>
      </c>
      <c r="DD98">
        <v>1</v>
      </c>
      <c r="DE98">
        <v>29</v>
      </c>
      <c r="DN98" t="s">
        <v>3177</v>
      </c>
      <c r="DO98" t="s">
        <v>3177</v>
      </c>
      <c r="DP98" t="s">
        <v>3178</v>
      </c>
      <c r="DQ98" t="s">
        <v>202</v>
      </c>
      <c r="DR98" t="s">
        <v>202</v>
      </c>
      <c r="DT98">
        <v>1</v>
      </c>
      <c r="DV98">
        <v>1</v>
      </c>
      <c r="DW98">
        <v>0</v>
      </c>
      <c r="DX98">
        <v>2</v>
      </c>
      <c r="DY98">
        <v>1</v>
      </c>
      <c r="DZ98">
        <v>1</v>
      </c>
      <c r="EA98">
        <v>20</v>
      </c>
      <c r="EB98">
        <f>IF(EA98&gt;=30,1,IF(EA98&gt;=20,2,IF(EA98&gt;=15,3,IF(EA98&gt;=10,4,IF(EA98&gt;=5,5,IF(EA98&gt;0,6,0))))))</f>
        <v>2</v>
      </c>
      <c r="EC98">
        <v>2</v>
      </c>
      <c r="EE98">
        <v>20</v>
      </c>
      <c r="EL98">
        <v>3</v>
      </c>
      <c r="EM98">
        <v>1</v>
      </c>
      <c r="EN98">
        <v>1</v>
      </c>
      <c r="EO98">
        <v>2</v>
      </c>
      <c r="EP98">
        <v>1</v>
      </c>
      <c r="EQ98">
        <v>1</v>
      </c>
      <c r="ER98">
        <v>2</v>
      </c>
      <c r="ES98">
        <v>1</v>
      </c>
      <c r="ET98">
        <v>7</v>
      </c>
      <c r="EU98">
        <f>IF(ET98&gt;=30,1,IF(ET98&gt;=20,2,IF(ET98&gt;=15,3,IF(ET98&gt;=10,4,IF(ET98&gt;=5,5,IF(ET98&gt;0,6,0))))))</f>
        <v>5</v>
      </c>
      <c r="EV98">
        <v>8</v>
      </c>
      <c r="EX98">
        <v>1</v>
      </c>
      <c r="EY98">
        <v>2</v>
      </c>
      <c r="EZ98">
        <v>1</v>
      </c>
      <c r="FA98">
        <v>2</v>
      </c>
      <c r="FB98">
        <v>1</v>
      </c>
      <c r="FC98">
        <v>3</v>
      </c>
      <c r="FD98">
        <v>1</v>
      </c>
      <c r="FG98">
        <v>0</v>
      </c>
      <c r="FH98" t="s">
        <v>3179</v>
      </c>
      <c r="FI98">
        <v>1</v>
      </c>
      <c r="FJ98" t="s">
        <v>204</v>
      </c>
      <c r="FK98">
        <v>20</v>
      </c>
      <c r="FL98">
        <v>12</v>
      </c>
      <c r="FM98">
        <v>12</v>
      </c>
      <c r="FN98">
        <v>20</v>
      </c>
      <c r="FO98" t="s">
        <v>2220</v>
      </c>
      <c r="FP98">
        <v>0.5</v>
      </c>
      <c r="FQ98" t="s">
        <v>3180</v>
      </c>
      <c r="FR98" t="s">
        <v>3189</v>
      </c>
      <c r="FS98">
        <v>0</v>
      </c>
      <c r="FT98">
        <v>1</v>
      </c>
      <c r="FU98" t="s">
        <v>2213</v>
      </c>
      <c r="FV98" t="s">
        <v>3182</v>
      </c>
      <c r="FW98">
        <v>0</v>
      </c>
      <c r="FX98">
        <v>1</v>
      </c>
      <c r="FY98">
        <v>0</v>
      </c>
      <c r="FZ98">
        <v>0</v>
      </c>
      <c r="GA98">
        <v>15709</v>
      </c>
      <c r="GB98">
        <v>72</v>
      </c>
      <c r="GC98">
        <v>218.18055559999999</v>
      </c>
      <c r="GD98" t="s">
        <v>2401</v>
      </c>
      <c r="GE98">
        <v>1</v>
      </c>
      <c r="HG98" t="s">
        <v>202</v>
      </c>
      <c r="HJ98">
        <v>0</v>
      </c>
    </row>
    <row r="99" spans="1:218" x14ac:dyDescent="0.3">
      <c r="A99">
        <v>1135</v>
      </c>
      <c r="B99" t="s">
        <v>3202</v>
      </c>
      <c r="C99" t="s">
        <v>4878</v>
      </c>
      <c r="D99" t="s">
        <v>194</v>
      </c>
      <c r="E99">
        <v>1</v>
      </c>
      <c r="F99" t="s">
        <v>202</v>
      </c>
      <c r="H99">
        <v>1</v>
      </c>
      <c r="M99">
        <v>1</v>
      </c>
      <c r="N99">
        <v>1</v>
      </c>
      <c r="U99">
        <v>1</v>
      </c>
      <c r="W99">
        <v>1</v>
      </c>
      <c r="X99" t="s">
        <v>3174</v>
      </c>
      <c r="Y99">
        <v>1</v>
      </c>
      <c r="Z99">
        <v>1</v>
      </c>
      <c r="AA99">
        <v>1</v>
      </c>
      <c r="AD99" t="s">
        <v>202</v>
      </c>
      <c r="AE99">
        <v>1</v>
      </c>
      <c r="AF99">
        <v>1</v>
      </c>
      <c r="AG99">
        <v>1</v>
      </c>
      <c r="AH99">
        <v>2</v>
      </c>
      <c r="AI99">
        <v>2</v>
      </c>
      <c r="AJ99">
        <v>2</v>
      </c>
      <c r="AK99" t="s">
        <v>4879</v>
      </c>
      <c r="AL99">
        <v>1</v>
      </c>
      <c r="AM99">
        <v>2</v>
      </c>
      <c r="AN99">
        <v>2</v>
      </c>
      <c r="AO99">
        <v>2</v>
      </c>
      <c r="AP99">
        <v>2</v>
      </c>
      <c r="AQ99">
        <v>1</v>
      </c>
      <c r="AR99" t="s">
        <v>4880</v>
      </c>
      <c r="AS99">
        <v>2</v>
      </c>
      <c r="AT99">
        <v>1</v>
      </c>
      <c r="AU99">
        <v>2</v>
      </c>
      <c r="AV99">
        <v>1</v>
      </c>
      <c r="AW99">
        <v>7</v>
      </c>
      <c r="AX99">
        <v>1</v>
      </c>
      <c r="AY99">
        <v>2</v>
      </c>
      <c r="AZ99">
        <v>5</v>
      </c>
      <c r="BA99">
        <v>1</v>
      </c>
      <c r="BB99">
        <v>3</v>
      </c>
      <c r="BC99">
        <v>4</v>
      </c>
      <c r="BD99">
        <v>6</v>
      </c>
      <c r="BE99">
        <v>1</v>
      </c>
      <c r="BF99">
        <v>2</v>
      </c>
      <c r="BG99">
        <v>1</v>
      </c>
      <c r="BH99">
        <v>2</v>
      </c>
      <c r="BI99">
        <v>1</v>
      </c>
      <c r="BJ99">
        <v>1</v>
      </c>
      <c r="BK99">
        <v>1</v>
      </c>
      <c r="BL99">
        <v>1</v>
      </c>
      <c r="BM99">
        <v>1</v>
      </c>
      <c r="BN99">
        <v>1</v>
      </c>
      <c r="BO99">
        <v>2</v>
      </c>
      <c r="BP99">
        <v>1</v>
      </c>
      <c r="BQ99">
        <v>18</v>
      </c>
      <c r="BR99">
        <v>1</v>
      </c>
      <c r="BS99">
        <v>1</v>
      </c>
      <c r="BT99">
        <v>2</v>
      </c>
      <c r="BV99">
        <v>0</v>
      </c>
      <c r="BX99">
        <v>0</v>
      </c>
      <c r="BZ99">
        <v>1</v>
      </c>
      <c r="CB99">
        <v>0</v>
      </c>
      <c r="CD99">
        <v>0</v>
      </c>
      <c r="CF99">
        <v>1</v>
      </c>
      <c r="CJ99">
        <v>1</v>
      </c>
      <c r="CK99">
        <v>1</v>
      </c>
      <c r="CL99">
        <v>8</v>
      </c>
      <c r="CM99">
        <v>1</v>
      </c>
      <c r="CR99">
        <v>2</v>
      </c>
      <c r="CS99">
        <v>8</v>
      </c>
      <c r="CT99">
        <v>1</v>
      </c>
      <c r="CU99">
        <v>2</v>
      </c>
      <c r="CV99" t="s">
        <v>4881</v>
      </c>
      <c r="CW99">
        <v>531</v>
      </c>
      <c r="CX99">
        <v>8.85</v>
      </c>
      <c r="CY99">
        <v>2</v>
      </c>
      <c r="CZ99">
        <v>1</v>
      </c>
      <c r="DA99" t="s">
        <v>548</v>
      </c>
      <c r="DC99">
        <v>1</v>
      </c>
      <c r="DD99">
        <v>1</v>
      </c>
      <c r="DE99">
        <v>15</v>
      </c>
      <c r="DN99" t="s">
        <v>4823</v>
      </c>
      <c r="DO99" t="s">
        <v>4823</v>
      </c>
      <c r="DP99" t="s">
        <v>3178</v>
      </c>
      <c r="DQ99" t="s">
        <v>202</v>
      </c>
      <c r="DR99" t="s">
        <v>202</v>
      </c>
      <c r="DT99">
        <v>1</v>
      </c>
      <c r="DV99">
        <v>1</v>
      </c>
      <c r="DW99">
        <v>0</v>
      </c>
      <c r="DX99">
        <v>1</v>
      </c>
      <c r="DY99">
        <v>1</v>
      </c>
      <c r="DZ99">
        <v>1</v>
      </c>
      <c r="EA99">
        <v>15</v>
      </c>
      <c r="EB99">
        <f>IF(EA99&gt;=30,1,IF(EA99&gt;=20,2,IF(EA99&gt;=15,3,IF(EA99&gt;=10,4,IF(EA99&gt;=5,5,IF(EA99&gt;0,6,0))))))</f>
        <v>3</v>
      </c>
      <c r="EC99">
        <v>2</v>
      </c>
      <c r="EE99">
        <v>15</v>
      </c>
      <c r="EL99">
        <v>1</v>
      </c>
      <c r="EM99">
        <v>4</v>
      </c>
      <c r="EN99">
        <v>1</v>
      </c>
      <c r="EO99">
        <v>3</v>
      </c>
      <c r="EP99">
        <v>1</v>
      </c>
      <c r="EQ99">
        <v>1</v>
      </c>
      <c r="ER99">
        <v>1</v>
      </c>
      <c r="EZ99">
        <v>1</v>
      </c>
      <c r="FA99">
        <v>1</v>
      </c>
      <c r="FD99">
        <v>8</v>
      </c>
      <c r="FG99">
        <v>0</v>
      </c>
      <c r="FH99" t="s">
        <v>3179</v>
      </c>
      <c r="FI99">
        <v>1</v>
      </c>
      <c r="FJ99" t="s">
        <v>204</v>
      </c>
      <c r="FK99">
        <v>15</v>
      </c>
      <c r="FL99">
        <v>12</v>
      </c>
      <c r="FM99">
        <v>12</v>
      </c>
      <c r="FN99">
        <v>15</v>
      </c>
      <c r="FO99" t="s">
        <v>2206</v>
      </c>
      <c r="FP99">
        <v>7.5</v>
      </c>
      <c r="FQ99" t="s">
        <v>3180</v>
      </c>
      <c r="FR99" t="s">
        <v>3181</v>
      </c>
      <c r="FS99">
        <v>1</v>
      </c>
      <c r="FT99">
        <v>1</v>
      </c>
      <c r="FU99" t="s">
        <v>2221</v>
      </c>
      <c r="FV99" t="s">
        <v>3182</v>
      </c>
      <c r="FW99">
        <v>0</v>
      </c>
      <c r="FX99">
        <v>1</v>
      </c>
      <c r="FY99">
        <v>0</v>
      </c>
      <c r="FZ99">
        <v>0</v>
      </c>
      <c r="GA99">
        <v>20830</v>
      </c>
      <c r="GB99">
        <v>83</v>
      </c>
      <c r="GC99">
        <v>250.9638554</v>
      </c>
      <c r="GD99" t="s">
        <v>2401</v>
      </c>
      <c r="GE99">
        <v>1</v>
      </c>
      <c r="HG99" t="s">
        <v>202</v>
      </c>
      <c r="HJ99">
        <v>0</v>
      </c>
    </row>
    <row r="100" spans="1:218" x14ac:dyDescent="0.3">
      <c r="A100">
        <v>1202</v>
      </c>
      <c r="B100" t="s">
        <v>3183</v>
      </c>
      <c r="C100" t="s">
        <v>5003</v>
      </c>
      <c r="D100" t="s">
        <v>212</v>
      </c>
      <c r="E100">
        <v>1</v>
      </c>
      <c r="F100" t="s">
        <v>202</v>
      </c>
      <c r="H100">
        <v>1</v>
      </c>
      <c r="M100">
        <v>1</v>
      </c>
      <c r="N100">
        <v>1</v>
      </c>
      <c r="U100">
        <v>1</v>
      </c>
      <c r="W100">
        <v>1</v>
      </c>
      <c r="X100" t="s">
        <v>3174</v>
      </c>
      <c r="Y100">
        <v>1</v>
      </c>
      <c r="Z100">
        <v>1</v>
      </c>
      <c r="AA100">
        <v>1</v>
      </c>
      <c r="AD100" t="s">
        <v>202</v>
      </c>
      <c r="AE100">
        <v>1</v>
      </c>
      <c r="AF100">
        <v>1</v>
      </c>
      <c r="AG100">
        <v>1</v>
      </c>
      <c r="AH100">
        <v>2</v>
      </c>
      <c r="AI100">
        <v>1</v>
      </c>
      <c r="AJ100">
        <v>2</v>
      </c>
      <c r="AK100" t="s">
        <v>5004</v>
      </c>
      <c r="AL100">
        <v>1</v>
      </c>
      <c r="AM100">
        <v>2</v>
      </c>
      <c r="AN100">
        <v>1</v>
      </c>
      <c r="AO100">
        <v>2</v>
      </c>
      <c r="AP100">
        <v>2</v>
      </c>
      <c r="AQ100">
        <v>1</v>
      </c>
      <c r="AR100" t="s">
        <v>5005</v>
      </c>
      <c r="AS100">
        <v>1</v>
      </c>
      <c r="AT100">
        <v>1</v>
      </c>
      <c r="AU100">
        <v>1</v>
      </c>
      <c r="AV100">
        <v>2</v>
      </c>
      <c r="AW100">
        <v>7</v>
      </c>
      <c r="AX100">
        <v>1</v>
      </c>
      <c r="AY100">
        <v>1</v>
      </c>
      <c r="BE100">
        <v>1</v>
      </c>
      <c r="BF100">
        <v>2</v>
      </c>
      <c r="BG100">
        <v>1</v>
      </c>
      <c r="BH100">
        <v>2</v>
      </c>
      <c r="BI100">
        <v>1</v>
      </c>
      <c r="BJ100">
        <v>1</v>
      </c>
      <c r="BK100">
        <v>1</v>
      </c>
      <c r="BL100">
        <v>1</v>
      </c>
      <c r="BM100">
        <v>1</v>
      </c>
      <c r="BN100">
        <v>1</v>
      </c>
      <c r="BO100">
        <v>4</v>
      </c>
      <c r="BP100">
        <v>1</v>
      </c>
      <c r="BQ100">
        <v>14</v>
      </c>
      <c r="BR100">
        <v>1</v>
      </c>
      <c r="BS100">
        <v>1</v>
      </c>
      <c r="BT100">
        <v>5</v>
      </c>
      <c r="BV100">
        <v>1</v>
      </c>
      <c r="BX100">
        <v>1</v>
      </c>
      <c r="BZ100">
        <v>1</v>
      </c>
      <c r="CB100">
        <v>0</v>
      </c>
      <c r="CD100">
        <v>2</v>
      </c>
      <c r="CJ100">
        <v>1</v>
      </c>
      <c r="CK100">
        <v>1</v>
      </c>
      <c r="CL100">
        <v>5</v>
      </c>
      <c r="CM100">
        <v>1</v>
      </c>
      <c r="CR100">
        <v>2</v>
      </c>
      <c r="CS100">
        <v>8</v>
      </c>
      <c r="CT100">
        <v>1</v>
      </c>
      <c r="CU100">
        <v>1</v>
      </c>
      <c r="CV100" t="s">
        <v>3298</v>
      </c>
      <c r="CW100">
        <v>816</v>
      </c>
      <c r="CX100">
        <v>13.6</v>
      </c>
      <c r="CY100">
        <v>2</v>
      </c>
      <c r="CZ100">
        <v>1</v>
      </c>
      <c r="DA100" t="s">
        <v>2501</v>
      </c>
      <c r="DC100">
        <v>1</v>
      </c>
      <c r="DD100">
        <v>1</v>
      </c>
      <c r="DE100">
        <v>4</v>
      </c>
      <c r="DN100" t="s">
        <v>4995</v>
      </c>
      <c r="DO100" t="s">
        <v>4995</v>
      </c>
      <c r="DP100" t="s">
        <v>3178</v>
      </c>
      <c r="DQ100" t="s">
        <v>202</v>
      </c>
      <c r="DR100" t="s">
        <v>202</v>
      </c>
      <c r="DT100">
        <v>1</v>
      </c>
      <c r="DV100">
        <v>1</v>
      </c>
      <c r="DW100">
        <v>0</v>
      </c>
      <c r="DX100">
        <v>1</v>
      </c>
      <c r="DY100">
        <v>1</v>
      </c>
      <c r="DZ100">
        <v>1</v>
      </c>
      <c r="EA100">
        <v>10</v>
      </c>
      <c r="EB100">
        <f>IF(EA100&gt;=30,1,IF(EA100&gt;=20,2,IF(EA100&gt;=15,3,IF(EA100&gt;=10,4,IF(EA100&gt;=5,5,IF(EA100&gt;0,6,0))))))</f>
        <v>4</v>
      </c>
      <c r="EC100">
        <v>2</v>
      </c>
      <c r="EE100">
        <v>10</v>
      </c>
      <c r="EL100">
        <v>2</v>
      </c>
      <c r="EM100">
        <v>2</v>
      </c>
      <c r="EN100">
        <v>1</v>
      </c>
      <c r="EO100">
        <v>1</v>
      </c>
      <c r="EP100">
        <v>1</v>
      </c>
      <c r="EQ100">
        <v>1</v>
      </c>
      <c r="ER100">
        <v>1</v>
      </c>
      <c r="EZ100">
        <v>1</v>
      </c>
      <c r="FA100">
        <v>1</v>
      </c>
      <c r="FD100">
        <v>8</v>
      </c>
      <c r="FG100">
        <v>0</v>
      </c>
      <c r="FH100" t="s">
        <v>3179</v>
      </c>
      <c r="FI100">
        <v>1</v>
      </c>
      <c r="FJ100" t="s">
        <v>204</v>
      </c>
      <c r="FK100">
        <v>10</v>
      </c>
      <c r="FL100">
        <v>12</v>
      </c>
      <c r="FM100">
        <v>12</v>
      </c>
      <c r="FN100">
        <v>10</v>
      </c>
      <c r="FO100" t="s">
        <v>2212</v>
      </c>
      <c r="FP100">
        <v>1.5</v>
      </c>
      <c r="FQ100" t="s">
        <v>3180</v>
      </c>
      <c r="FR100" t="s">
        <v>3196</v>
      </c>
      <c r="FS100">
        <v>1</v>
      </c>
      <c r="FT100">
        <v>1</v>
      </c>
      <c r="FU100" t="s">
        <v>2221</v>
      </c>
      <c r="FV100" t="s">
        <v>3182</v>
      </c>
      <c r="FW100">
        <v>0</v>
      </c>
      <c r="FX100">
        <v>1</v>
      </c>
      <c r="FY100">
        <v>0</v>
      </c>
      <c r="FZ100">
        <v>0</v>
      </c>
      <c r="GA100">
        <v>37408</v>
      </c>
      <c r="GB100">
        <v>127</v>
      </c>
      <c r="GC100">
        <v>294.55118110000001</v>
      </c>
      <c r="GD100" t="s">
        <v>2401</v>
      </c>
      <c r="GE100">
        <v>1</v>
      </c>
      <c r="HG100" t="s">
        <v>202</v>
      </c>
      <c r="HJ100">
        <v>0</v>
      </c>
    </row>
    <row r="101" spans="1:218" x14ac:dyDescent="0.3">
      <c r="A101">
        <v>1292</v>
      </c>
      <c r="B101" t="s">
        <v>3202</v>
      </c>
      <c r="C101" t="s">
        <v>5151</v>
      </c>
      <c r="D101" t="s">
        <v>194</v>
      </c>
      <c r="E101">
        <v>1</v>
      </c>
      <c r="F101" t="s">
        <v>202</v>
      </c>
      <c r="H101">
        <v>1</v>
      </c>
      <c r="M101">
        <v>1</v>
      </c>
      <c r="N101">
        <v>1</v>
      </c>
      <c r="U101">
        <v>1</v>
      </c>
      <c r="W101">
        <v>1</v>
      </c>
      <c r="X101" t="s">
        <v>3174</v>
      </c>
      <c r="Y101">
        <v>1</v>
      </c>
      <c r="Z101">
        <v>1</v>
      </c>
      <c r="AA101">
        <v>5</v>
      </c>
      <c r="AD101" t="s">
        <v>202</v>
      </c>
      <c r="AE101">
        <v>1</v>
      </c>
      <c r="AF101">
        <v>1</v>
      </c>
      <c r="AG101">
        <v>1</v>
      </c>
      <c r="AH101">
        <v>1</v>
      </c>
      <c r="AI101">
        <v>1</v>
      </c>
      <c r="AJ101">
        <v>2</v>
      </c>
      <c r="AK101" t="s">
        <v>5152</v>
      </c>
      <c r="AL101">
        <v>1</v>
      </c>
      <c r="AM101">
        <v>1</v>
      </c>
      <c r="AN101">
        <v>1</v>
      </c>
      <c r="AO101">
        <v>2</v>
      </c>
      <c r="AP101">
        <v>1</v>
      </c>
      <c r="AQ101">
        <v>1</v>
      </c>
      <c r="AR101" t="s">
        <v>5153</v>
      </c>
      <c r="AS101">
        <v>1</v>
      </c>
      <c r="AT101">
        <v>1</v>
      </c>
      <c r="AU101">
        <v>1</v>
      </c>
      <c r="AV101">
        <v>1</v>
      </c>
      <c r="AW101">
        <v>7</v>
      </c>
      <c r="AX101">
        <v>1</v>
      </c>
      <c r="AY101">
        <v>3</v>
      </c>
      <c r="BE101">
        <v>1</v>
      </c>
      <c r="BF101">
        <v>2</v>
      </c>
      <c r="BG101">
        <v>1</v>
      </c>
      <c r="BH101">
        <v>2</v>
      </c>
      <c r="BI101">
        <v>1</v>
      </c>
      <c r="BJ101">
        <v>0</v>
      </c>
      <c r="BM101">
        <v>1</v>
      </c>
      <c r="BN101">
        <v>1</v>
      </c>
      <c r="BO101">
        <v>4</v>
      </c>
      <c r="BP101">
        <v>1</v>
      </c>
      <c r="BQ101">
        <v>13</v>
      </c>
      <c r="BR101">
        <v>1</v>
      </c>
      <c r="BS101">
        <v>1</v>
      </c>
      <c r="BT101">
        <v>3</v>
      </c>
      <c r="BV101">
        <v>1</v>
      </c>
      <c r="BX101">
        <v>0</v>
      </c>
      <c r="BZ101">
        <v>0</v>
      </c>
      <c r="CB101">
        <v>0</v>
      </c>
      <c r="CD101">
        <v>2</v>
      </c>
      <c r="CJ101">
        <v>1</v>
      </c>
      <c r="CK101">
        <v>1</v>
      </c>
      <c r="CL101">
        <v>8</v>
      </c>
      <c r="CM101">
        <v>1</v>
      </c>
      <c r="CR101">
        <v>2</v>
      </c>
      <c r="CS101">
        <v>-98</v>
      </c>
      <c r="CT101">
        <v>1</v>
      </c>
      <c r="CU101">
        <v>1</v>
      </c>
      <c r="CV101" t="s">
        <v>336</v>
      </c>
      <c r="CW101">
        <v>539</v>
      </c>
      <c r="CX101">
        <v>8.98</v>
      </c>
      <c r="CY101">
        <v>2</v>
      </c>
      <c r="CZ101">
        <v>1</v>
      </c>
      <c r="DA101" t="s">
        <v>4962</v>
      </c>
      <c r="DC101">
        <v>1</v>
      </c>
      <c r="DD101">
        <v>1</v>
      </c>
      <c r="DE101">
        <v>15</v>
      </c>
      <c r="DN101" t="s">
        <v>5141</v>
      </c>
      <c r="DO101" t="s">
        <v>5141</v>
      </c>
      <c r="DP101" t="s">
        <v>3178</v>
      </c>
      <c r="DQ101" t="s">
        <v>202</v>
      </c>
      <c r="DR101" t="s">
        <v>202</v>
      </c>
      <c r="DT101">
        <v>1</v>
      </c>
      <c r="DV101">
        <v>1</v>
      </c>
      <c r="DW101">
        <v>0</v>
      </c>
      <c r="DX101">
        <v>5</v>
      </c>
      <c r="DY101">
        <v>1</v>
      </c>
      <c r="DZ101">
        <v>1</v>
      </c>
      <c r="EA101">
        <v>15</v>
      </c>
      <c r="EB101">
        <f>IF(EA101&gt;=30,1,IF(EA101&gt;=20,2,IF(EA101&gt;=15,3,IF(EA101&gt;=10,4,IF(EA101&gt;=5,5,IF(EA101&gt;0,6,0))))))</f>
        <v>3</v>
      </c>
      <c r="EC101">
        <v>2</v>
      </c>
      <c r="EE101">
        <v>11</v>
      </c>
      <c r="EL101">
        <v>1</v>
      </c>
      <c r="EM101">
        <v>3</v>
      </c>
      <c r="EN101">
        <v>1</v>
      </c>
      <c r="EO101">
        <v>1</v>
      </c>
      <c r="EP101">
        <v>1</v>
      </c>
      <c r="EQ101">
        <v>1</v>
      </c>
      <c r="ER101">
        <v>1</v>
      </c>
      <c r="EZ101">
        <v>1</v>
      </c>
      <c r="FA101">
        <v>1</v>
      </c>
      <c r="FD101">
        <v>8</v>
      </c>
      <c r="FG101">
        <v>0</v>
      </c>
      <c r="FH101" t="s">
        <v>3179</v>
      </c>
      <c r="FI101">
        <v>1</v>
      </c>
      <c r="FJ101" t="s">
        <v>204</v>
      </c>
      <c r="FK101">
        <v>11</v>
      </c>
      <c r="FL101">
        <v>12</v>
      </c>
      <c r="FM101">
        <v>12</v>
      </c>
      <c r="FN101">
        <v>15</v>
      </c>
      <c r="FO101" t="s">
        <v>2206</v>
      </c>
      <c r="FP101">
        <v>3.5</v>
      </c>
      <c r="FQ101" t="s">
        <v>3180</v>
      </c>
      <c r="FR101" t="s">
        <v>3196</v>
      </c>
      <c r="FS101">
        <v>1</v>
      </c>
      <c r="FT101">
        <v>1</v>
      </c>
      <c r="FU101" t="s">
        <v>2221</v>
      </c>
      <c r="FV101" t="s">
        <v>3182</v>
      </c>
      <c r="FW101">
        <v>0</v>
      </c>
      <c r="FX101">
        <v>1</v>
      </c>
      <c r="FY101">
        <v>0</v>
      </c>
      <c r="FZ101">
        <v>0</v>
      </c>
      <c r="GA101">
        <v>20830</v>
      </c>
      <c r="GB101">
        <v>83</v>
      </c>
      <c r="GC101">
        <v>250.9638554</v>
      </c>
      <c r="GD101" t="s">
        <v>2401</v>
      </c>
      <c r="GE101">
        <v>1</v>
      </c>
      <c r="HG101" t="s">
        <v>202</v>
      </c>
      <c r="HJ101">
        <v>0</v>
      </c>
    </row>
    <row r="102" spans="1:218" x14ac:dyDescent="0.3">
      <c r="A102">
        <v>1305</v>
      </c>
      <c r="B102" t="s">
        <v>3183</v>
      </c>
      <c r="C102" t="s">
        <v>5180</v>
      </c>
      <c r="D102" t="s">
        <v>212</v>
      </c>
      <c r="E102">
        <v>1</v>
      </c>
      <c r="F102" t="s">
        <v>202</v>
      </c>
      <c r="H102">
        <v>1</v>
      </c>
      <c r="M102">
        <v>1</v>
      </c>
      <c r="N102">
        <v>1</v>
      </c>
      <c r="U102">
        <v>1</v>
      </c>
      <c r="W102">
        <v>1</v>
      </c>
      <c r="X102" t="s">
        <v>3174</v>
      </c>
      <c r="Y102">
        <v>1</v>
      </c>
      <c r="Z102">
        <v>1</v>
      </c>
      <c r="AA102">
        <v>1</v>
      </c>
      <c r="AD102" t="s">
        <v>202</v>
      </c>
      <c r="AE102">
        <v>1</v>
      </c>
      <c r="AF102">
        <v>2</v>
      </c>
      <c r="AG102">
        <v>1</v>
      </c>
      <c r="AH102">
        <v>2</v>
      </c>
      <c r="AI102">
        <v>2</v>
      </c>
      <c r="AJ102">
        <v>2</v>
      </c>
      <c r="AK102" t="s">
        <v>5181</v>
      </c>
      <c r="AL102">
        <v>1</v>
      </c>
      <c r="AM102">
        <v>2</v>
      </c>
      <c r="AN102">
        <v>1</v>
      </c>
      <c r="AO102">
        <v>2</v>
      </c>
      <c r="AP102">
        <v>-97</v>
      </c>
      <c r="AQ102">
        <v>2</v>
      </c>
      <c r="AR102" t="s">
        <v>5182</v>
      </c>
      <c r="AS102">
        <v>2</v>
      </c>
      <c r="AT102">
        <v>2</v>
      </c>
      <c r="AU102">
        <v>2</v>
      </c>
      <c r="AV102">
        <v>1</v>
      </c>
      <c r="AW102">
        <v>7</v>
      </c>
      <c r="AX102">
        <v>1</v>
      </c>
      <c r="AY102">
        <v>6</v>
      </c>
      <c r="AZ102">
        <v>3</v>
      </c>
      <c r="BA102">
        <v>2</v>
      </c>
      <c r="BB102">
        <v>5</v>
      </c>
      <c r="BC102">
        <v>4</v>
      </c>
      <c r="BD102">
        <v>1</v>
      </c>
      <c r="BE102">
        <v>1</v>
      </c>
      <c r="BF102">
        <v>1</v>
      </c>
      <c r="BG102">
        <v>1</v>
      </c>
      <c r="BH102">
        <v>1</v>
      </c>
      <c r="BI102">
        <v>1</v>
      </c>
      <c r="BJ102">
        <v>0</v>
      </c>
      <c r="BM102">
        <v>5</v>
      </c>
      <c r="BN102">
        <v>1</v>
      </c>
      <c r="BO102">
        <v>2</v>
      </c>
      <c r="BP102">
        <v>1</v>
      </c>
      <c r="BQ102">
        <v>3</v>
      </c>
      <c r="BR102">
        <v>-97</v>
      </c>
      <c r="BS102">
        <v>1</v>
      </c>
      <c r="BT102">
        <v>2</v>
      </c>
      <c r="BV102">
        <v>0</v>
      </c>
      <c r="BX102">
        <v>0</v>
      </c>
      <c r="BZ102">
        <v>0</v>
      </c>
      <c r="CB102">
        <v>0</v>
      </c>
      <c r="CD102">
        <v>0</v>
      </c>
      <c r="CF102">
        <v>2</v>
      </c>
      <c r="CJ102">
        <v>2</v>
      </c>
      <c r="CK102">
        <v>2</v>
      </c>
      <c r="CL102">
        <v>6</v>
      </c>
      <c r="CM102">
        <v>-98</v>
      </c>
      <c r="CR102">
        <v>-98</v>
      </c>
      <c r="CS102">
        <v>-98</v>
      </c>
      <c r="CT102">
        <v>1</v>
      </c>
      <c r="CU102">
        <v>2</v>
      </c>
      <c r="CV102" t="s">
        <v>5183</v>
      </c>
      <c r="CW102">
        <v>695</v>
      </c>
      <c r="CX102">
        <v>11.58</v>
      </c>
      <c r="CY102">
        <v>2</v>
      </c>
      <c r="CZ102">
        <v>1</v>
      </c>
      <c r="DA102" t="s">
        <v>548</v>
      </c>
      <c r="DC102">
        <v>1</v>
      </c>
      <c r="DD102">
        <v>1</v>
      </c>
      <c r="DE102">
        <v>4</v>
      </c>
      <c r="DN102" t="s">
        <v>5184</v>
      </c>
      <c r="DO102" t="s">
        <v>5184</v>
      </c>
      <c r="DP102" t="s">
        <v>3178</v>
      </c>
      <c r="DQ102" t="s">
        <v>202</v>
      </c>
      <c r="DR102" t="s">
        <v>202</v>
      </c>
      <c r="DT102">
        <v>1</v>
      </c>
      <c r="DV102">
        <v>1</v>
      </c>
      <c r="DW102">
        <v>0</v>
      </c>
      <c r="DX102">
        <v>1</v>
      </c>
      <c r="DY102">
        <v>1</v>
      </c>
      <c r="DZ102">
        <v>-97</v>
      </c>
      <c r="EB102">
        <v>-97</v>
      </c>
      <c r="EC102">
        <v>-97</v>
      </c>
      <c r="EL102">
        <v>1</v>
      </c>
      <c r="EM102">
        <v>2</v>
      </c>
      <c r="EN102">
        <v>1</v>
      </c>
      <c r="EO102">
        <v>3</v>
      </c>
      <c r="EP102">
        <v>1</v>
      </c>
      <c r="EQ102">
        <v>1</v>
      </c>
      <c r="ER102">
        <v>1</v>
      </c>
      <c r="EZ102">
        <v>1</v>
      </c>
      <c r="FA102">
        <v>1</v>
      </c>
      <c r="FD102">
        <v>8</v>
      </c>
      <c r="FG102">
        <v>0</v>
      </c>
      <c r="FH102" t="s">
        <v>3179</v>
      </c>
      <c r="FI102">
        <v>1</v>
      </c>
      <c r="FJ102" t="s">
        <v>204</v>
      </c>
      <c r="FN102">
        <v>20</v>
      </c>
      <c r="FO102" t="s">
        <v>2206</v>
      </c>
      <c r="FP102">
        <v>1.5</v>
      </c>
      <c r="FQ102" t="s">
        <v>3180</v>
      </c>
      <c r="FR102" t="s">
        <v>3181</v>
      </c>
      <c r="FS102">
        <v>1</v>
      </c>
      <c r="FT102">
        <v>1</v>
      </c>
      <c r="FU102" t="s">
        <v>2221</v>
      </c>
      <c r="FV102" t="s">
        <v>3182</v>
      </c>
      <c r="FW102">
        <v>0</v>
      </c>
      <c r="FX102">
        <v>1</v>
      </c>
      <c r="FY102">
        <v>0</v>
      </c>
      <c r="FZ102">
        <v>0</v>
      </c>
      <c r="GA102">
        <v>37408</v>
      </c>
      <c r="GB102">
        <v>127</v>
      </c>
      <c r="GC102">
        <v>294.55118110000001</v>
      </c>
      <c r="GD102" t="s">
        <v>2401</v>
      </c>
      <c r="GE102">
        <v>1</v>
      </c>
      <c r="HG102" t="s">
        <v>202</v>
      </c>
      <c r="HJ102">
        <v>0</v>
      </c>
    </row>
    <row r="103" spans="1:218" x14ac:dyDescent="0.3">
      <c r="A103">
        <v>1308</v>
      </c>
      <c r="B103" t="s">
        <v>3207</v>
      </c>
      <c r="C103" t="s">
        <v>5188</v>
      </c>
      <c r="D103" t="s">
        <v>265</v>
      </c>
      <c r="E103">
        <v>1</v>
      </c>
      <c r="F103" t="s">
        <v>202</v>
      </c>
      <c r="H103">
        <v>1</v>
      </c>
      <c r="M103">
        <v>1</v>
      </c>
      <c r="N103">
        <v>1</v>
      </c>
      <c r="U103">
        <v>1</v>
      </c>
      <c r="W103">
        <v>1</v>
      </c>
      <c r="X103" t="s">
        <v>3174</v>
      </c>
      <c r="Y103">
        <v>1</v>
      </c>
      <c r="Z103">
        <v>1</v>
      </c>
      <c r="AA103">
        <v>5</v>
      </c>
      <c r="AD103" t="s">
        <v>202</v>
      </c>
      <c r="AE103">
        <v>1</v>
      </c>
      <c r="AF103">
        <v>1</v>
      </c>
      <c r="AG103">
        <v>1</v>
      </c>
      <c r="AH103">
        <v>1</v>
      </c>
      <c r="AI103">
        <v>1</v>
      </c>
      <c r="AJ103">
        <v>1</v>
      </c>
      <c r="AK103" t="s">
        <v>5189</v>
      </c>
      <c r="AL103">
        <v>1</v>
      </c>
      <c r="AM103">
        <v>1</v>
      </c>
      <c r="AN103">
        <v>2</v>
      </c>
      <c r="AO103">
        <v>2</v>
      </c>
      <c r="AP103">
        <v>2</v>
      </c>
      <c r="AQ103">
        <v>1</v>
      </c>
      <c r="AR103" t="s">
        <v>5190</v>
      </c>
      <c r="AS103">
        <v>1</v>
      </c>
      <c r="AT103">
        <v>1</v>
      </c>
      <c r="AU103">
        <v>1</v>
      </c>
      <c r="AV103">
        <v>2</v>
      </c>
      <c r="AW103">
        <v>7</v>
      </c>
      <c r="AX103">
        <v>1</v>
      </c>
      <c r="AY103">
        <v>2</v>
      </c>
      <c r="BE103">
        <v>1</v>
      </c>
      <c r="BF103">
        <v>2</v>
      </c>
      <c r="BG103">
        <v>1</v>
      </c>
      <c r="BH103">
        <v>2</v>
      </c>
      <c r="BI103">
        <v>1</v>
      </c>
      <c r="BJ103">
        <v>0</v>
      </c>
      <c r="BM103">
        <v>1</v>
      </c>
      <c r="BN103">
        <v>1</v>
      </c>
      <c r="BO103">
        <v>4</v>
      </c>
      <c r="BP103">
        <v>1</v>
      </c>
      <c r="BQ103">
        <v>22</v>
      </c>
      <c r="BR103">
        <v>3</v>
      </c>
      <c r="BS103">
        <v>1</v>
      </c>
      <c r="BT103">
        <v>4</v>
      </c>
      <c r="BV103">
        <v>1</v>
      </c>
      <c r="BX103">
        <v>0</v>
      </c>
      <c r="BZ103">
        <v>1</v>
      </c>
      <c r="CB103">
        <v>0</v>
      </c>
      <c r="CD103">
        <v>0</v>
      </c>
      <c r="CF103">
        <v>2</v>
      </c>
      <c r="CJ103">
        <v>1</v>
      </c>
      <c r="CK103">
        <v>1</v>
      </c>
      <c r="CL103">
        <v>8</v>
      </c>
      <c r="CM103">
        <v>1</v>
      </c>
      <c r="CR103">
        <v>2</v>
      </c>
      <c r="CS103">
        <v>-98</v>
      </c>
      <c r="CT103">
        <v>1</v>
      </c>
      <c r="CU103">
        <v>2</v>
      </c>
      <c r="CV103" t="s">
        <v>1009</v>
      </c>
      <c r="CW103">
        <v>585</v>
      </c>
      <c r="CX103">
        <v>9.75</v>
      </c>
      <c r="CY103">
        <v>2</v>
      </c>
      <c r="CZ103">
        <v>1</v>
      </c>
      <c r="DA103" t="s">
        <v>5191</v>
      </c>
      <c r="DC103">
        <v>1</v>
      </c>
      <c r="DD103">
        <v>1</v>
      </c>
      <c r="DE103">
        <v>28</v>
      </c>
      <c r="DN103" t="s">
        <v>5184</v>
      </c>
      <c r="DO103" t="s">
        <v>5184</v>
      </c>
      <c r="DP103" t="s">
        <v>3178</v>
      </c>
      <c r="DQ103" t="s">
        <v>202</v>
      </c>
      <c r="DR103" t="s">
        <v>202</v>
      </c>
      <c r="DT103">
        <v>1</v>
      </c>
      <c r="DV103">
        <v>1</v>
      </c>
      <c r="DW103">
        <v>0</v>
      </c>
      <c r="DX103">
        <v>5</v>
      </c>
      <c r="DY103">
        <v>1</v>
      </c>
      <c r="DZ103">
        <v>1</v>
      </c>
      <c r="EA103">
        <v>10</v>
      </c>
      <c r="EB103">
        <f>IF(EA103&gt;=30,1,IF(EA103&gt;=20,2,IF(EA103&gt;=15,3,IF(EA103&gt;=10,4,IF(EA103&gt;=5,5,IF(EA103&gt;0,6,0))))))</f>
        <v>4</v>
      </c>
      <c r="EC103">
        <v>2</v>
      </c>
      <c r="EE103">
        <v>10</v>
      </c>
      <c r="EL103">
        <v>1</v>
      </c>
      <c r="EM103">
        <v>3</v>
      </c>
      <c r="EN103">
        <v>1</v>
      </c>
      <c r="EO103">
        <v>1</v>
      </c>
      <c r="EP103">
        <v>1</v>
      </c>
      <c r="EQ103">
        <v>1</v>
      </c>
      <c r="ER103">
        <v>1</v>
      </c>
      <c r="EZ103">
        <v>1</v>
      </c>
      <c r="FA103">
        <v>1</v>
      </c>
      <c r="FD103">
        <v>8</v>
      </c>
      <c r="FG103">
        <v>0</v>
      </c>
      <c r="FH103" t="s">
        <v>3179</v>
      </c>
      <c r="FI103">
        <v>1</v>
      </c>
      <c r="FJ103" t="s">
        <v>204</v>
      </c>
      <c r="FK103">
        <v>10</v>
      </c>
      <c r="FL103">
        <v>12</v>
      </c>
      <c r="FM103">
        <v>12</v>
      </c>
      <c r="FN103">
        <v>10</v>
      </c>
      <c r="FO103" t="s">
        <v>2206</v>
      </c>
      <c r="FP103">
        <v>3.5</v>
      </c>
      <c r="FQ103" t="s">
        <v>3180</v>
      </c>
      <c r="FR103" t="s">
        <v>3196</v>
      </c>
      <c r="FS103">
        <v>1</v>
      </c>
      <c r="FT103">
        <v>1</v>
      </c>
      <c r="FU103" t="s">
        <v>2221</v>
      </c>
      <c r="FV103" t="s">
        <v>3182</v>
      </c>
      <c r="FW103">
        <v>0</v>
      </c>
      <c r="FX103">
        <v>1</v>
      </c>
      <c r="FY103">
        <v>0</v>
      </c>
      <c r="FZ103">
        <v>0</v>
      </c>
      <c r="GA103">
        <v>11328</v>
      </c>
      <c r="GB103">
        <v>52</v>
      </c>
      <c r="GC103">
        <v>217.8461538</v>
      </c>
      <c r="GD103" t="s">
        <v>2401</v>
      </c>
      <c r="GE103">
        <v>1</v>
      </c>
      <c r="HG103" t="s">
        <v>202</v>
      </c>
      <c r="HJ103">
        <v>0</v>
      </c>
    </row>
    <row r="104" spans="1:218" x14ac:dyDescent="0.3">
      <c r="A104">
        <v>197</v>
      </c>
      <c r="B104" t="s">
        <v>3202</v>
      </c>
      <c r="C104" t="s">
        <v>3490</v>
      </c>
      <c r="D104" t="s">
        <v>194</v>
      </c>
      <c r="E104">
        <v>1</v>
      </c>
      <c r="F104" t="s">
        <v>202</v>
      </c>
      <c r="H104">
        <v>1</v>
      </c>
      <c r="M104">
        <v>1</v>
      </c>
      <c r="N104">
        <v>1</v>
      </c>
      <c r="U104">
        <v>1</v>
      </c>
      <c r="W104">
        <v>1</v>
      </c>
      <c r="X104" t="s">
        <v>3174</v>
      </c>
      <c r="Y104">
        <v>1</v>
      </c>
      <c r="Z104">
        <v>1</v>
      </c>
      <c r="AA104">
        <v>2</v>
      </c>
      <c r="AD104" t="s">
        <v>202</v>
      </c>
      <c r="AE104">
        <v>1</v>
      </c>
      <c r="AF104">
        <v>2</v>
      </c>
      <c r="AG104">
        <v>2</v>
      </c>
      <c r="AH104">
        <v>2</v>
      </c>
      <c r="AI104">
        <v>2</v>
      </c>
      <c r="AJ104">
        <v>2</v>
      </c>
      <c r="AK104" t="s">
        <v>3491</v>
      </c>
      <c r="AL104">
        <v>2</v>
      </c>
      <c r="AM104">
        <v>2</v>
      </c>
      <c r="AN104">
        <v>2</v>
      </c>
      <c r="AO104">
        <v>2</v>
      </c>
      <c r="AP104">
        <v>2</v>
      </c>
      <c r="AQ104">
        <v>2</v>
      </c>
      <c r="AR104" t="s">
        <v>3492</v>
      </c>
      <c r="AS104">
        <v>1</v>
      </c>
      <c r="AT104">
        <v>1</v>
      </c>
      <c r="AU104">
        <v>1</v>
      </c>
      <c r="AV104">
        <v>1</v>
      </c>
      <c r="AW104">
        <v>7</v>
      </c>
      <c r="AX104">
        <v>6</v>
      </c>
      <c r="AY104">
        <v>3</v>
      </c>
      <c r="BE104">
        <v>1</v>
      </c>
      <c r="BF104">
        <v>2</v>
      </c>
      <c r="BG104">
        <v>1</v>
      </c>
      <c r="BH104">
        <v>2</v>
      </c>
      <c r="BI104">
        <v>1</v>
      </c>
      <c r="BJ104">
        <v>1</v>
      </c>
      <c r="BK104">
        <v>1</v>
      </c>
      <c r="BL104">
        <v>1</v>
      </c>
      <c r="BM104">
        <v>1</v>
      </c>
      <c r="BN104">
        <v>1</v>
      </c>
      <c r="BO104">
        <v>2</v>
      </c>
      <c r="BP104">
        <v>1</v>
      </c>
      <c r="BQ104">
        <v>75</v>
      </c>
      <c r="BR104">
        <v>1</v>
      </c>
      <c r="BS104">
        <v>1</v>
      </c>
      <c r="BT104">
        <v>2</v>
      </c>
      <c r="BU104">
        <v>2</v>
      </c>
      <c r="BV104">
        <v>0</v>
      </c>
      <c r="BW104">
        <v>2</v>
      </c>
      <c r="BX104">
        <v>0</v>
      </c>
      <c r="BY104">
        <v>2</v>
      </c>
      <c r="BZ104">
        <v>0</v>
      </c>
      <c r="CA104">
        <v>2</v>
      </c>
      <c r="CB104">
        <v>0</v>
      </c>
      <c r="CC104">
        <v>2</v>
      </c>
      <c r="CD104">
        <v>0</v>
      </c>
      <c r="CE104">
        <v>2</v>
      </c>
      <c r="CF104">
        <v>0</v>
      </c>
      <c r="CG104">
        <v>2</v>
      </c>
      <c r="CH104">
        <v>2</v>
      </c>
      <c r="CI104">
        <v>2</v>
      </c>
      <c r="CJ104">
        <v>1</v>
      </c>
      <c r="CK104">
        <v>1</v>
      </c>
      <c r="CL104">
        <v>4</v>
      </c>
      <c r="CM104">
        <v>1</v>
      </c>
      <c r="CR104">
        <v>2</v>
      </c>
      <c r="CS104">
        <v>4</v>
      </c>
      <c r="CT104">
        <v>1</v>
      </c>
      <c r="CU104">
        <v>2</v>
      </c>
      <c r="CV104" t="s">
        <v>3493</v>
      </c>
      <c r="CW104">
        <v>809</v>
      </c>
      <c r="CX104">
        <v>13.48</v>
      </c>
      <c r="CY104">
        <v>2</v>
      </c>
      <c r="CZ104">
        <v>1</v>
      </c>
      <c r="DA104" t="s">
        <v>2399</v>
      </c>
      <c r="DC104">
        <v>1</v>
      </c>
      <c r="DD104">
        <v>1</v>
      </c>
      <c r="DE104">
        <v>15</v>
      </c>
      <c r="DN104" t="s">
        <v>3177</v>
      </c>
      <c r="DO104" t="s">
        <v>3177</v>
      </c>
      <c r="DP104" t="s">
        <v>3178</v>
      </c>
      <c r="DQ104" t="s">
        <v>202</v>
      </c>
      <c r="DR104" t="s">
        <v>202</v>
      </c>
      <c r="DT104">
        <v>1</v>
      </c>
      <c r="DV104">
        <v>1</v>
      </c>
      <c r="DW104">
        <v>0</v>
      </c>
      <c r="DX104">
        <v>2</v>
      </c>
      <c r="DY104">
        <v>1</v>
      </c>
      <c r="DZ104">
        <v>-97</v>
      </c>
      <c r="EB104">
        <v>4</v>
      </c>
      <c r="EC104">
        <v>2</v>
      </c>
      <c r="EE104">
        <v>15</v>
      </c>
      <c r="EL104">
        <v>3</v>
      </c>
      <c r="EM104">
        <v>2</v>
      </c>
      <c r="EN104">
        <v>1</v>
      </c>
      <c r="EO104">
        <v>2</v>
      </c>
      <c r="EP104">
        <v>1</v>
      </c>
      <c r="EQ104">
        <v>1</v>
      </c>
      <c r="ER104">
        <v>1</v>
      </c>
      <c r="EZ104">
        <v>-97</v>
      </c>
      <c r="FA104">
        <v>2</v>
      </c>
      <c r="FB104">
        <v>1</v>
      </c>
      <c r="FC104">
        <v>3</v>
      </c>
      <c r="FD104">
        <v>8</v>
      </c>
      <c r="FG104">
        <v>0</v>
      </c>
      <c r="FH104" t="s">
        <v>3179</v>
      </c>
      <c r="FI104">
        <v>1</v>
      </c>
      <c r="FJ104" t="s">
        <v>204</v>
      </c>
      <c r="FK104">
        <v>15</v>
      </c>
      <c r="FL104">
        <v>12</v>
      </c>
      <c r="FM104">
        <v>12</v>
      </c>
      <c r="FN104">
        <v>12.5</v>
      </c>
      <c r="FO104" t="s">
        <v>2220</v>
      </c>
      <c r="FP104">
        <v>1.5</v>
      </c>
      <c r="FQ104" t="s">
        <v>3180</v>
      </c>
      <c r="FR104" t="s">
        <v>3189</v>
      </c>
      <c r="FS104">
        <v>0</v>
      </c>
      <c r="FT104">
        <v>1</v>
      </c>
      <c r="FU104" t="s">
        <v>2221</v>
      </c>
      <c r="FV104" t="s">
        <v>3182</v>
      </c>
      <c r="FW104">
        <v>0</v>
      </c>
      <c r="FX104">
        <v>1</v>
      </c>
      <c r="FY104">
        <v>0</v>
      </c>
      <c r="FZ104">
        <v>0</v>
      </c>
      <c r="GA104">
        <v>20830</v>
      </c>
      <c r="GB104">
        <v>83</v>
      </c>
      <c r="GC104">
        <v>250.9638554</v>
      </c>
      <c r="GD104" t="s">
        <v>2401</v>
      </c>
      <c r="GE104">
        <v>1</v>
      </c>
      <c r="HG104" t="s">
        <v>202</v>
      </c>
      <c r="HJ104">
        <v>0</v>
      </c>
    </row>
    <row r="105" spans="1:218" x14ac:dyDescent="0.3">
      <c r="A105">
        <v>1327</v>
      </c>
      <c r="B105" t="s">
        <v>3183</v>
      </c>
      <c r="C105" t="s">
        <v>5207</v>
      </c>
      <c r="D105" t="s">
        <v>212</v>
      </c>
      <c r="E105">
        <v>1</v>
      </c>
      <c r="F105" t="s">
        <v>202</v>
      </c>
      <c r="H105">
        <v>1</v>
      </c>
      <c r="M105">
        <v>1</v>
      </c>
      <c r="N105">
        <v>1</v>
      </c>
      <c r="U105">
        <v>1</v>
      </c>
      <c r="W105">
        <v>1</v>
      </c>
      <c r="X105" t="s">
        <v>3174</v>
      </c>
      <c r="Y105">
        <v>1</v>
      </c>
      <c r="Z105">
        <v>1</v>
      </c>
      <c r="AA105">
        <v>2</v>
      </c>
      <c r="AD105" t="s">
        <v>202</v>
      </c>
      <c r="AE105">
        <v>1</v>
      </c>
      <c r="AF105">
        <v>1</v>
      </c>
      <c r="AG105">
        <v>1</v>
      </c>
      <c r="AH105">
        <v>2</v>
      </c>
      <c r="AI105">
        <v>2</v>
      </c>
      <c r="AJ105">
        <v>2</v>
      </c>
      <c r="AK105" t="s">
        <v>5208</v>
      </c>
      <c r="AL105">
        <v>1</v>
      </c>
      <c r="AM105">
        <v>2</v>
      </c>
      <c r="AN105">
        <v>1</v>
      </c>
      <c r="AO105">
        <v>2</v>
      </c>
      <c r="AP105">
        <v>2</v>
      </c>
      <c r="AQ105">
        <v>1</v>
      </c>
      <c r="AR105" t="s">
        <v>5209</v>
      </c>
      <c r="AS105">
        <v>2</v>
      </c>
      <c r="AT105">
        <v>1</v>
      </c>
      <c r="AU105">
        <v>2</v>
      </c>
      <c r="AV105">
        <v>2</v>
      </c>
      <c r="AW105">
        <v>7</v>
      </c>
      <c r="AX105">
        <v>2</v>
      </c>
      <c r="AY105">
        <v>1</v>
      </c>
      <c r="BE105">
        <v>1</v>
      </c>
      <c r="BF105">
        <v>1</v>
      </c>
      <c r="BG105">
        <v>1</v>
      </c>
      <c r="BH105">
        <v>1</v>
      </c>
      <c r="BI105">
        <v>1</v>
      </c>
      <c r="BJ105">
        <v>0</v>
      </c>
      <c r="BM105">
        <v>5</v>
      </c>
      <c r="BN105">
        <v>1</v>
      </c>
      <c r="BO105">
        <v>2</v>
      </c>
      <c r="BP105">
        <v>1</v>
      </c>
      <c r="BQ105">
        <v>7</v>
      </c>
      <c r="BR105">
        <v>2</v>
      </c>
      <c r="BS105">
        <v>1</v>
      </c>
      <c r="BT105">
        <v>4</v>
      </c>
      <c r="BV105">
        <v>2</v>
      </c>
      <c r="BX105">
        <v>2</v>
      </c>
      <c r="CJ105">
        <v>1</v>
      </c>
      <c r="CK105">
        <v>1</v>
      </c>
      <c r="CL105">
        <v>6</v>
      </c>
      <c r="CM105">
        <v>1</v>
      </c>
      <c r="CR105">
        <v>2</v>
      </c>
      <c r="CS105">
        <v>-98</v>
      </c>
      <c r="CT105">
        <v>1</v>
      </c>
      <c r="CU105">
        <v>2</v>
      </c>
      <c r="CV105" t="s">
        <v>1693</v>
      </c>
      <c r="CW105">
        <v>888</v>
      </c>
      <c r="CX105">
        <v>14.8</v>
      </c>
      <c r="CY105">
        <v>2</v>
      </c>
      <c r="CZ105">
        <v>1</v>
      </c>
      <c r="DA105" t="s">
        <v>936</v>
      </c>
      <c r="DC105">
        <v>1</v>
      </c>
      <c r="DD105">
        <v>1</v>
      </c>
      <c r="DE105">
        <v>4</v>
      </c>
      <c r="DN105" t="s">
        <v>5206</v>
      </c>
      <c r="DO105" t="s">
        <v>5206</v>
      </c>
      <c r="DP105" t="s">
        <v>3178</v>
      </c>
      <c r="DQ105" t="s">
        <v>202</v>
      </c>
      <c r="DR105" t="s">
        <v>202</v>
      </c>
      <c r="DT105">
        <v>1</v>
      </c>
      <c r="DV105">
        <v>1</v>
      </c>
      <c r="DW105">
        <v>0</v>
      </c>
      <c r="DX105">
        <v>2</v>
      </c>
      <c r="DY105">
        <v>1</v>
      </c>
      <c r="DZ105">
        <v>-97</v>
      </c>
      <c r="EB105">
        <v>4</v>
      </c>
      <c r="EC105">
        <v>2</v>
      </c>
      <c r="EE105">
        <v>11</v>
      </c>
      <c r="EL105">
        <v>1</v>
      </c>
      <c r="EM105">
        <v>-97</v>
      </c>
      <c r="EN105">
        <v>1</v>
      </c>
      <c r="EO105">
        <v>1</v>
      </c>
      <c r="EP105">
        <v>1</v>
      </c>
      <c r="EQ105">
        <v>1</v>
      </c>
      <c r="ER105">
        <v>1</v>
      </c>
      <c r="EZ105">
        <v>1</v>
      </c>
      <c r="FA105">
        <v>1</v>
      </c>
      <c r="FD105">
        <v>8</v>
      </c>
      <c r="FG105">
        <v>0</v>
      </c>
      <c r="FH105" t="s">
        <v>3179</v>
      </c>
      <c r="FI105">
        <v>1</v>
      </c>
      <c r="FJ105" t="s">
        <v>204</v>
      </c>
      <c r="FK105">
        <v>11</v>
      </c>
      <c r="FL105">
        <v>12</v>
      </c>
      <c r="FM105">
        <v>12</v>
      </c>
      <c r="FN105">
        <v>12.5</v>
      </c>
      <c r="FO105" t="s">
        <v>2206</v>
      </c>
      <c r="FQ105" t="s">
        <v>3180</v>
      </c>
      <c r="FR105" t="s">
        <v>3196</v>
      </c>
      <c r="FS105">
        <v>1</v>
      </c>
      <c r="FT105">
        <v>1</v>
      </c>
      <c r="FU105" t="s">
        <v>2221</v>
      </c>
      <c r="FV105" t="s">
        <v>3182</v>
      </c>
      <c r="FW105">
        <v>0</v>
      </c>
      <c r="FX105">
        <v>1</v>
      </c>
      <c r="FY105">
        <v>0</v>
      </c>
      <c r="FZ105">
        <v>0</v>
      </c>
      <c r="GA105">
        <v>37408</v>
      </c>
      <c r="GB105">
        <v>127</v>
      </c>
      <c r="GC105">
        <v>294.55118110000001</v>
      </c>
      <c r="GD105" t="s">
        <v>2401</v>
      </c>
      <c r="GE105">
        <v>1</v>
      </c>
      <c r="HG105" t="s">
        <v>202</v>
      </c>
      <c r="HJ105">
        <v>0</v>
      </c>
    </row>
    <row r="106" spans="1:218" x14ac:dyDescent="0.3">
      <c r="A106">
        <v>1369</v>
      </c>
      <c r="B106" t="s">
        <v>3225</v>
      </c>
      <c r="C106" t="s">
        <v>5253</v>
      </c>
      <c r="D106" t="s">
        <v>212</v>
      </c>
      <c r="E106">
        <v>1</v>
      </c>
      <c r="F106" t="s">
        <v>202</v>
      </c>
      <c r="H106">
        <v>2</v>
      </c>
      <c r="I106">
        <v>1</v>
      </c>
      <c r="M106">
        <v>1</v>
      </c>
      <c r="N106">
        <v>1</v>
      </c>
      <c r="U106">
        <v>1</v>
      </c>
      <c r="W106">
        <v>1</v>
      </c>
      <c r="X106" t="s">
        <v>3174</v>
      </c>
      <c r="Y106">
        <v>1</v>
      </c>
      <c r="Z106">
        <v>1</v>
      </c>
      <c r="AA106">
        <v>1</v>
      </c>
      <c r="AD106" t="s">
        <v>202</v>
      </c>
      <c r="AE106">
        <v>1</v>
      </c>
      <c r="AF106">
        <v>1</v>
      </c>
      <c r="AG106">
        <v>1</v>
      </c>
      <c r="AH106">
        <v>1</v>
      </c>
      <c r="AI106">
        <v>1</v>
      </c>
      <c r="AJ106">
        <v>1</v>
      </c>
      <c r="AK106" t="s">
        <v>5254</v>
      </c>
      <c r="AL106">
        <v>1</v>
      </c>
      <c r="AM106">
        <v>1</v>
      </c>
      <c r="AN106">
        <v>-97</v>
      </c>
      <c r="AO106">
        <v>2</v>
      </c>
      <c r="AP106">
        <v>2</v>
      </c>
      <c r="AQ106">
        <v>2</v>
      </c>
      <c r="AR106" t="s">
        <v>5255</v>
      </c>
      <c r="AS106">
        <v>2</v>
      </c>
      <c r="AT106">
        <v>1</v>
      </c>
      <c r="AU106">
        <v>1</v>
      </c>
      <c r="AV106">
        <v>2</v>
      </c>
      <c r="AW106">
        <v>7</v>
      </c>
      <c r="AX106">
        <v>7</v>
      </c>
      <c r="AY106">
        <v>3</v>
      </c>
      <c r="BE106">
        <v>1</v>
      </c>
      <c r="BF106">
        <v>1</v>
      </c>
      <c r="BG106">
        <v>1</v>
      </c>
      <c r="BH106">
        <v>1</v>
      </c>
      <c r="BI106">
        <v>1</v>
      </c>
      <c r="BJ106">
        <v>0</v>
      </c>
      <c r="BM106">
        <v>1</v>
      </c>
      <c r="BN106">
        <v>1</v>
      </c>
      <c r="BO106">
        <v>2</v>
      </c>
      <c r="BP106">
        <v>1</v>
      </c>
      <c r="BQ106">
        <v>7</v>
      </c>
      <c r="BR106">
        <v>3</v>
      </c>
      <c r="BS106">
        <v>1</v>
      </c>
      <c r="BT106">
        <v>1</v>
      </c>
      <c r="BV106">
        <v>0</v>
      </c>
      <c r="BX106">
        <v>0</v>
      </c>
      <c r="BZ106">
        <v>0</v>
      </c>
      <c r="CB106">
        <v>0</v>
      </c>
      <c r="CD106">
        <v>1</v>
      </c>
      <c r="CJ106">
        <v>1</v>
      </c>
      <c r="CK106">
        <v>2</v>
      </c>
      <c r="CL106">
        <v>6</v>
      </c>
      <c r="CM106">
        <v>1</v>
      </c>
      <c r="CR106">
        <v>2</v>
      </c>
      <c r="CS106">
        <v>5</v>
      </c>
      <c r="CT106">
        <v>1</v>
      </c>
      <c r="CU106">
        <v>2</v>
      </c>
      <c r="CV106" t="s">
        <v>3995</v>
      </c>
      <c r="CW106">
        <v>809</v>
      </c>
      <c r="CX106">
        <v>13.48</v>
      </c>
      <c r="CY106">
        <v>2</v>
      </c>
      <c r="CZ106">
        <v>1</v>
      </c>
      <c r="DA106" t="s">
        <v>243</v>
      </c>
      <c r="DC106">
        <v>1</v>
      </c>
      <c r="DD106">
        <v>1</v>
      </c>
      <c r="DE106">
        <v>3</v>
      </c>
      <c r="DN106" t="s">
        <v>5240</v>
      </c>
      <c r="DO106" t="s">
        <v>5240</v>
      </c>
      <c r="DP106" t="s">
        <v>3178</v>
      </c>
      <c r="DQ106" t="s">
        <v>202</v>
      </c>
      <c r="DR106" t="s">
        <v>202</v>
      </c>
      <c r="DT106">
        <v>1</v>
      </c>
      <c r="DV106">
        <v>1</v>
      </c>
      <c r="DW106">
        <v>0</v>
      </c>
      <c r="DX106">
        <v>1</v>
      </c>
      <c r="DY106">
        <v>1</v>
      </c>
      <c r="DZ106">
        <v>-97</v>
      </c>
      <c r="EB106">
        <v>-97</v>
      </c>
      <c r="EC106">
        <v>2</v>
      </c>
      <c r="EE106">
        <v>4</v>
      </c>
      <c r="EL106">
        <v>1</v>
      </c>
      <c r="EM106">
        <v>-97</v>
      </c>
      <c r="EN106">
        <v>1</v>
      </c>
      <c r="EO106">
        <v>1</v>
      </c>
      <c r="EP106">
        <v>1</v>
      </c>
      <c r="EQ106">
        <v>1</v>
      </c>
      <c r="ER106">
        <v>1</v>
      </c>
      <c r="EZ106">
        <v>1</v>
      </c>
      <c r="FA106">
        <v>-97</v>
      </c>
      <c r="FD106">
        <v>8</v>
      </c>
      <c r="FG106">
        <v>0</v>
      </c>
      <c r="FH106" t="s">
        <v>3179</v>
      </c>
      <c r="FI106">
        <v>1</v>
      </c>
      <c r="FJ106" t="s">
        <v>204</v>
      </c>
      <c r="FK106">
        <v>4</v>
      </c>
      <c r="FL106">
        <v>12</v>
      </c>
      <c r="FM106">
        <v>12</v>
      </c>
      <c r="FN106">
        <v>20</v>
      </c>
      <c r="FO106" t="s">
        <v>2206</v>
      </c>
      <c r="FQ106" t="s">
        <v>3180</v>
      </c>
      <c r="FR106" t="s">
        <v>3196</v>
      </c>
      <c r="FS106">
        <v>1</v>
      </c>
      <c r="FT106">
        <v>1</v>
      </c>
      <c r="FU106" t="s">
        <v>2221</v>
      </c>
      <c r="FV106" t="s">
        <v>3182</v>
      </c>
      <c r="FW106">
        <v>0</v>
      </c>
      <c r="FX106">
        <v>1</v>
      </c>
      <c r="FY106">
        <v>0</v>
      </c>
      <c r="FZ106">
        <v>0</v>
      </c>
      <c r="GA106">
        <v>39021</v>
      </c>
      <c r="GB106">
        <v>133</v>
      </c>
      <c r="GC106">
        <v>293.3909774</v>
      </c>
      <c r="GD106" t="s">
        <v>2401</v>
      </c>
      <c r="GE106">
        <v>1</v>
      </c>
      <c r="HG106" t="s">
        <v>202</v>
      </c>
      <c r="HJ106">
        <v>0</v>
      </c>
    </row>
    <row r="107" spans="1:218" x14ac:dyDescent="0.3">
      <c r="A107">
        <v>322</v>
      </c>
      <c r="B107" t="s">
        <v>3320</v>
      </c>
      <c r="C107" t="s">
        <v>5539</v>
      </c>
      <c r="D107" t="s">
        <v>212</v>
      </c>
      <c r="E107">
        <v>1</v>
      </c>
      <c r="F107" t="s">
        <v>202</v>
      </c>
      <c r="H107">
        <v>2</v>
      </c>
      <c r="I107">
        <v>1</v>
      </c>
      <c r="M107">
        <v>1</v>
      </c>
      <c r="N107">
        <v>1</v>
      </c>
      <c r="U107">
        <v>1</v>
      </c>
      <c r="W107">
        <v>1</v>
      </c>
      <c r="X107" t="s">
        <v>5507</v>
      </c>
      <c r="Y107">
        <v>1</v>
      </c>
      <c r="Z107">
        <v>1</v>
      </c>
      <c r="AA107">
        <v>1</v>
      </c>
      <c r="AB107">
        <v>1</v>
      </c>
      <c r="AD107" t="s">
        <v>202</v>
      </c>
      <c r="AE107">
        <v>1</v>
      </c>
      <c r="AF107">
        <v>1</v>
      </c>
      <c r="AG107">
        <v>1</v>
      </c>
      <c r="AH107">
        <v>2</v>
      </c>
      <c r="AI107">
        <v>2</v>
      </c>
      <c r="AJ107">
        <v>2</v>
      </c>
      <c r="AK107" t="s">
        <v>5542</v>
      </c>
      <c r="AL107">
        <v>1</v>
      </c>
      <c r="AM107">
        <v>1</v>
      </c>
      <c r="AN107">
        <v>2</v>
      </c>
      <c r="AO107">
        <v>2</v>
      </c>
      <c r="AP107">
        <v>1</v>
      </c>
      <c r="AQ107">
        <v>2</v>
      </c>
      <c r="AR107" t="s">
        <v>5543</v>
      </c>
      <c r="AS107">
        <v>2</v>
      </c>
      <c r="AT107">
        <v>1</v>
      </c>
      <c r="AU107">
        <v>2</v>
      </c>
      <c r="AV107">
        <v>1</v>
      </c>
      <c r="AW107">
        <v>7</v>
      </c>
      <c r="AX107">
        <v>1</v>
      </c>
      <c r="AY107">
        <v>3</v>
      </c>
      <c r="BE107">
        <v>1</v>
      </c>
      <c r="BF107">
        <v>1</v>
      </c>
      <c r="BG107">
        <v>1</v>
      </c>
      <c r="BH107">
        <v>1</v>
      </c>
      <c r="BI107">
        <v>1</v>
      </c>
      <c r="BJ107">
        <v>0</v>
      </c>
      <c r="BM107">
        <v>2</v>
      </c>
      <c r="BN107">
        <v>1</v>
      </c>
      <c r="BO107">
        <v>2</v>
      </c>
      <c r="BP107">
        <v>1</v>
      </c>
      <c r="BQ107">
        <v>0.5</v>
      </c>
      <c r="BR107">
        <v>6</v>
      </c>
      <c r="BS107">
        <v>1</v>
      </c>
      <c r="BT107">
        <v>3</v>
      </c>
      <c r="BV107">
        <v>2</v>
      </c>
      <c r="BX107">
        <v>1</v>
      </c>
      <c r="CJ107">
        <v>2</v>
      </c>
      <c r="CK107">
        <v>2</v>
      </c>
      <c r="CL107">
        <v>6</v>
      </c>
      <c r="CM107">
        <v>7</v>
      </c>
      <c r="CR107">
        <v>2</v>
      </c>
      <c r="CS107">
        <v>4</v>
      </c>
      <c r="CT107">
        <v>1</v>
      </c>
      <c r="CU107">
        <v>2</v>
      </c>
      <c r="CV107" t="s">
        <v>3844</v>
      </c>
      <c r="CW107">
        <v>1094</v>
      </c>
      <c r="CX107">
        <v>18.23</v>
      </c>
      <c r="CY107">
        <v>2</v>
      </c>
      <c r="CZ107">
        <v>1</v>
      </c>
      <c r="DA107" t="s">
        <v>252</v>
      </c>
      <c r="DC107">
        <v>1</v>
      </c>
      <c r="DD107">
        <v>1</v>
      </c>
      <c r="DE107">
        <v>11</v>
      </c>
      <c r="DN107" t="s">
        <v>3622</v>
      </c>
      <c r="DO107" t="s">
        <v>3622</v>
      </c>
      <c r="DP107" t="s">
        <v>3178</v>
      </c>
      <c r="DQ107" t="s">
        <v>202</v>
      </c>
      <c r="DR107" t="s">
        <v>202</v>
      </c>
      <c r="DT107">
        <v>1</v>
      </c>
      <c r="DV107">
        <v>1</v>
      </c>
      <c r="DW107">
        <v>0</v>
      </c>
      <c r="DX107">
        <v>1</v>
      </c>
      <c r="DY107">
        <v>1</v>
      </c>
      <c r="DZ107">
        <v>-97</v>
      </c>
      <c r="EB107">
        <v>5</v>
      </c>
      <c r="EC107">
        <v>1</v>
      </c>
      <c r="ED107">
        <v>3</v>
      </c>
      <c r="EL107">
        <v>1</v>
      </c>
      <c r="EM107">
        <v>3</v>
      </c>
      <c r="EN107">
        <v>1</v>
      </c>
      <c r="EO107">
        <v>4</v>
      </c>
      <c r="EP107">
        <v>1</v>
      </c>
      <c r="EQ107">
        <v>1</v>
      </c>
      <c r="ER107">
        <v>1</v>
      </c>
      <c r="EZ107">
        <v>1</v>
      </c>
      <c r="FA107">
        <v>1</v>
      </c>
      <c r="FD107">
        <v>8</v>
      </c>
      <c r="FG107">
        <v>0</v>
      </c>
      <c r="FH107" t="s">
        <v>5510</v>
      </c>
      <c r="FI107">
        <v>2</v>
      </c>
      <c r="FJ107" t="s">
        <v>204</v>
      </c>
      <c r="FK107">
        <v>0.25</v>
      </c>
      <c r="FL107">
        <v>3</v>
      </c>
      <c r="FM107">
        <v>3</v>
      </c>
      <c r="FN107">
        <v>7.5</v>
      </c>
      <c r="FO107" t="s">
        <v>2206</v>
      </c>
      <c r="FP107">
        <v>3.5</v>
      </c>
      <c r="FQ107" t="s">
        <v>3180</v>
      </c>
      <c r="FR107" t="s">
        <v>3201</v>
      </c>
      <c r="FS107">
        <v>1</v>
      </c>
      <c r="FT107">
        <v>1</v>
      </c>
      <c r="FU107" t="s">
        <v>2221</v>
      </c>
      <c r="FV107" t="s">
        <v>3182</v>
      </c>
      <c r="FW107">
        <v>0</v>
      </c>
      <c r="FX107">
        <v>1</v>
      </c>
      <c r="FY107">
        <v>0</v>
      </c>
      <c r="FZ107">
        <v>0</v>
      </c>
      <c r="GA107">
        <v>4970</v>
      </c>
      <c r="GB107">
        <v>32</v>
      </c>
      <c r="GC107">
        <v>155.3125</v>
      </c>
      <c r="GD107" t="s">
        <v>2401</v>
      </c>
      <c r="GE107">
        <v>1</v>
      </c>
      <c r="HG107" t="s">
        <v>202</v>
      </c>
      <c r="HJ107">
        <v>0</v>
      </c>
    </row>
    <row r="108" spans="1:218" x14ac:dyDescent="0.3">
      <c r="A108">
        <v>208</v>
      </c>
      <c r="B108" t="s">
        <v>3225</v>
      </c>
      <c r="C108" t="s">
        <v>3505</v>
      </c>
      <c r="D108" t="s">
        <v>212</v>
      </c>
      <c r="E108">
        <v>1</v>
      </c>
      <c r="F108" t="s">
        <v>202</v>
      </c>
      <c r="H108">
        <v>1</v>
      </c>
      <c r="M108">
        <v>1</v>
      </c>
      <c r="N108">
        <v>1</v>
      </c>
      <c r="U108">
        <v>1</v>
      </c>
      <c r="W108">
        <v>1</v>
      </c>
      <c r="X108" t="s">
        <v>3174</v>
      </c>
      <c r="Y108">
        <v>1</v>
      </c>
      <c r="Z108">
        <v>1</v>
      </c>
      <c r="AA108">
        <v>1</v>
      </c>
      <c r="AD108" t="s">
        <v>202</v>
      </c>
      <c r="AE108">
        <v>1</v>
      </c>
      <c r="AF108">
        <v>2</v>
      </c>
      <c r="AG108">
        <v>1</v>
      </c>
      <c r="AH108">
        <v>2</v>
      </c>
      <c r="AI108">
        <v>1</v>
      </c>
      <c r="AJ108">
        <v>1</v>
      </c>
      <c r="AK108" t="s">
        <v>3506</v>
      </c>
      <c r="AL108">
        <v>1</v>
      </c>
      <c r="AM108">
        <v>1</v>
      </c>
      <c r="AN108">
        <v>1</v>
      </c>
      <c r="AO108">
        <v>2</v>
      </c>
      <c r="AP108">
        <v>2</v>
      </c>
      <c r="AQ108">
        <v>1</v>
      </c>
      <c r="AR108" t="s">
        <v>3507</v>
      </c>
      <c r="AS108">
        <v>1</v>
      </c>
      <c r="AT108">
        <v>2</v>
      </c>
      <c r="AU108">
        <v>1</v>
      </c>
      <c r="AV108">
        <v>2</v>
      </c>
      <c r="AW108">
        <v>7</v>
      </c>
      <c r="AX108">
        <v>1</v>
      </c>
      <c r="AY108">
        <v>3</v>
      </c>
      <c r="BE108">
        <v>1</v>
      </c>
      <c r="BF108">
        <v>1</v>
      </c>
      <c r="BG108">
        <v>1</v>
      </c>
      <c r="BH108">
        <v>1</v>
      </c>
      <c r="BI108">
        <v>1</v>
      </c>
      <c r="BJ108">
        <v>1</v>
      </c>
      <c r="BK108">
        <v>1</v>
      </c>
      <c r="BL108">
        <v>1</v>
      </c>
      <c r="BM108">
        <v>2</v>
      </c>
      <c r="BN108">
        <v>1</v>
      </c>
      <c r="BO108">
        <v>3</v>
      </c>
      <c r="BP108">
        <v>1</v>
      </c>
      <c r="BQ108">
        <v>10</v>
      </c>
      <c r="BR108">
        <v>-97</v>
      </c>
      <c r="BS108">
        <v>1</v>
      </c>
      <c r="BT108">
        <v>4</v>
      </c>
      <c r="BV108">
        <v>2</v>
      </c>
      <c r="BX108">
        <v>0</v>
      </c>
      <c r="BZ108">
        <v>2</v>
      </c>
      <c r="CJ108">
        <v>2</v>
      </c>
      <c r="CK108">
        <v>2</v>
      </c>
      <c r="CL108">
        <v>4</v>
      </c>
      <c r="CM108">
        <v>6</v>
      </c>
      <c r="CS108">
        <v>3</v>
      </c>
      <c r="CT108">
        <v>1</v>
      </c>
      <c r="CU108">
        <v>2</v>
      </c>
      <c r="CV108" t="s">
        <v>3508</v>
      </c>
      <c r="CW108">
        <v>642</v>
      </c>
      <c r="CX108">
        <v>10.7</v>
      </c>
      <c r="CY108">
        <v>2</v>
      </c>
      <c r="CZ108">
        <v>1</v>
      </c>
      <c r="DA108" t="s">
        <v>3419</v>
      </c>
      <c r="DC108">
        <v>1</v>
      </c>
      <c r="DD108">
        <v>1</v>
      </c>
      <c r="DE108">
        <v>3</v>
      </c>
      <c r="DN108" t="s">
        <v>3177</v>
      </c>
      <c r="DO108" t="s">
        <v>3177</v>
      </c>
      <c r="DP108" t="s">
        <v>3178</v>
      </c>
      <c r="DQ108" t="s">
        <v>202</v>
      </c>
      <c r="DR108" t="s">
        <v>202</v>
      </c>
      <c r="DT108">
        <v>1</v>
      </c>
      <c r="DV108">
        <v>1</v>
      </c>
      <c r="DW108">
        <v>0</v>
      </c>
      <c r="DX108">
        <v>1</v>
      </c>
      <c r="DY108">
        <v>1</v>
      </c>
      <c r="DZ108">
        <v>1</v>
      </c>
      <c r="EA108">
        <v>10</v>
      </c>
      <c r="EB108">
        <f>IF(EA108&gt;=30,1,IF(EA108&gt;=20,2,IF(EA108&gt;=15,3,IF(EA108&gt;=10,4,IF(EA108&gt;=5,5,IF(EA108&gt;0,6,0))))))</f>
        <v>4</v>
      </c>
      <c r="EC108">
        <v>2</v>
      </c>
      <c r="EE108">
        <v>10</v>
      </c>
      <c r="EL108">
        <v>1</v>
      </c>
      <c r="EM108">
        <v>3</v>
      </c>
      <c r="EN108">
        <v>1</v>
      </c>
      <c r="EO108">
        <v>4</v>
      </c>
      <c r="EP108">
        <v>1</v>
      </c>
      <c r="EQ108">
        <v>1</v>
      </c>
      <c r="ER108">
        <v>1</v>
      </c>
      <c r="EZ108">
        <v>2</v>
      </c>
      <c r="FE108">
        <v>1</v>
      </c>
      <c r="FG108">
        <v>0</v>
      </c>
      <c r="FH108" t="s">
        <v>3179</v>
      </c>
      <c r="FI108">
        <v>1</v>
      </c>
      <c r="FJ108" t="s">
        <v>204</v>
      </c>
      <c r="FK108">
        <v>10</v>
      </c>
      <c r="FL108">
        <v>12</v>
      </c>
      <c r="FM108">
        <v>12</v>
      </c>
      <c r="FN108">
        <v>10</v>
      </c>
      <c r="FO108" t="s">
        <v>2206</v>
      </c>
      <c r="FP108">
        <v>3.5</v>
      </c>
      <c r="FQ108" t="s">
        <v>3180</v>
      </c>
      <c r="FR108" t="s">
        <v>3201</v>
      </c>
      <c r="FS108">
        <v>1</v>
      </c>
      <c r="FT108">
        <v>1</v>
      </c>
      <c r="FU108" t="s">
        <v>2221</v>
      </c>
      <c r="FV108" t="s">
        <v>3182</v>
      </c>
      <c r="FW108">
        <v>1</v>
      </c>
      <c r="FX108">
        <v>0</v>
      </c>
      <c r="FY108">
        <v>1</v>
      </c>
      <c r="FZ108">
        <v>0</v>
      </c>
      <c r="GA108">
        <v>39021</v>
      </c>
      <c r="GB108">
        <v>133</v>
      </c>
      <c r="GC108">
        <v>293.3909774</v>
      </c>
      <c r="GD108" t="s">
        <v>2401</v>
      </c>
      <c r="GE108">
        <v>1</v>
      </c>
      <c r="HG108" t="s">
        <v>202</v>
      </c>
      <c r="HI108">
        <v>1</v>
      </c>
      <c r="HJ108">
        <v>1</v>
      </c>
    </row>
    <row r="109" spans="1:218" x14ac:dyDescent="0.3">
      <c r="A109">
        <v>122</v>
      </c>
      <c r="B109" t="s">
        <v>3221</v>
      </c>
      <c r="C109" t="s">
        <v>5727</v>
      </c>
      <c r="D109" t="s">
        <v>212</v>
      </c>
      <c r="E109">
        <v>1</v>
      </c>
      <c r="F109" t="s">
        <v>202</v>
      </c>
      <c r="H109">
        <v>1</v>
      </c>
      <c r="M109">
        <v>3</v>
      </c>
      <c r="N109">
        <v>1</v>
      </c>
      <c r="U109">
        <v>1</v>
      </c>
      <c r="W109">
        <v>1</v>
      </c>
      <c r="X109" t="s">
        <v>3174</v>
      </c>
      <c r="Y109">
        <v>1</v>
      </c>
      <c r="Z109">
        <v>1</v>
      </c>
      <c r="AA109">
        <v>5</v>
      </c>
      <c r="AD109" t="s">
        <v>3174</v>
      </c>
      <c r="AE109">
        <v>1</v>
      </c>
      <c r="AF109">
        <v>1</v>
      </c>
      <c r="AG109">
        <v>1</v>
      </c>
      <c r="AH109">
        <v>2</v>
      </c>
      <c r="AI109">
        <v>2</v>
      </c>
      <c r="AJ109">
        <v>1</v>
      </c>
      <c r="AK109" t="s">
        <v>5728</v>
      </c>
      <c r="AL109">
        <v>1</v>
      </c>
      <c r="AM109">
        <v>1</v>
      </c>
      <c r="AN109">
        <v>2</v>
      </c>
      <c r="AO109">
        <v>2</v>
      </c>
      <c r="AP109">
        <v>2</v>
      </c>
      <c r="AQ109">
        <v>1</v>
      </c>
      <c r="AR109" t="s">
        <v>5729</v>
      </c>
      <c r="AS109">
        <v>2</v>
      </c>
      <c r="AT109">
        <v>2</v>
      </c>
      <c r="AU109">
        <v>1</v>
      </c>
      <c r="AV109">
        <v>2</v>
      </c>
      <c r="AW109">
        <v>6</v>
      </c>
      <c r="AX109">
        <v>1</v>
      </c>
      <c r="AY109">
        <v>4</v>
      </c>
      <c r="BE109">
        <v>1</v>
      </c>
      <c r="BF109">
        <v>1</v>
      </c>
      <c r="BG109">
        <v>1</v>
      </c>
      <c r="BH109">
        <v>1</v>
      </c>
      <c r="BI109">
        <v>1</v>
      </c>
      <c r="BJ109">
        <v>1</v>
      </c>
      <c r="BK109">
        <v>1</v>
      </c>
      <c r="BL109">
        <v>1</v>
      </c>
      <c r="BM109">
        <v>1</v>
      </c>
      <c r="BN109">
        <v>1</v>
      </c>
      <c r="BO109">
        <v>2</v>
      </c>
      <c r="BP109">
        <v>1</v>
      </c>
      <c r="BQ109">
        <v>63</v>
      </c>
      <c r="BR109">
        <v>1</v>
      </c>
      <c r="BS109">
        <v>1</v>
      </c>
      <c r="BT109">
        <v>3</v>
      </c>
      <c r="BU109">
        <v>3</v>
      </c>
      <c r="BV109">
        <v>1</v>
      </c>
      <c r="BW109">
        <v>3</v>
      </c>
      <c r="BX109">
        <v>0</v>
      </c>
      <c r="BY109">
        <v>3</v>
      </c>
      <c r="BZ109">
        <v>0</v>
      </c>
      <c r="CA109">
        <v>3</v>
      </c>
      <c r="CB109">
        <v>0</v>
      </c>
      <c r="CC109">
        <v>3</v>
      </c>
      <c r="CD109">
        <v>0</v>
      </c>
      <c r="CE109">
        <v>3</v>
      </c>
      <c r="CF109">
        <v>1</v>
      </c>
      <c r="CG109">
        <v>3</v>
      </c>
      <c r="CH109">
        <v>1</v>
      </c>
      <c r="CI109">
        <v>3</v>
      </c>
      <c r="CJ109">
        <v>1</v>
      </c>
      <c r="CK109">
        <v>2</v>
      </c>
      <c r="CL109">
        <v>8</v>
      </c>
      <c r="CM109">
        <v>-97</v>
      </c>
      <c r="CR109">
        <v>-97</v>
      </c>
      <c r="CS109">
        <v>3</v>
      </c>
      <c r="CT109">
        <v>1</v>
      </c>
      <c r="CU109">
        <v>2</v>
      </c>
      <c r="CV109" t="s">
        <v>2389</v>
      </c>
      <c r="CW109">
        <v>1158</v>
      </c>
      <c r="CX109">
        <v>19.3</v>
      </c>
      <c r="CY109">
        <v>2</v>
      </c>
      <c r="CZ109">
        <v>1</v>
      </c>
      <c r="DA109" t="s">
        <v>3220</v>
      </c>
      <c r="DC109">
        <v>1</v>
      </c>
      <c r="DD109">
        <v>1</v>
      </c>
      <c r="DE109">
        <v>10</v>
      </c>
      <c r="DN109" t="s">
        <v>3177</v>
      </c>
      <c r="DO109" t="s">
        <v>3177</v>
      </c>
      <c r="DP109" t="s">
        <v>3178</v>
      </c>
      <c r="DQ109" t="s">
        <v>202</v>
      </c>
      <c r="DR109" t="s">
        <v>202</v>
      </c>
      <c r="DT109">
        <v>1</v>
      </c>
      <c r="DV109">
        <v>1</v>
      </c>
      <c r="DW109">
        <v>0</v>
      </c>
      <c r="DX109">
        <v>5</v>
      </c>
      <c r="DY109">
        <v>2</v>
      </c>
      <c r="DZ109">
        <v>1</v>
      </c>
      <c r="EA109">
        <v>20</v>
      </c>
      <c r="EB109">
        <f>IF(EA109&gt;=30,1,IF(EA109&gt;=20,2,IF(EA109&gt;=15,3,IF(EA109&gt;=10,4,IF(EA109&gt;=5,5,IF(EA109&gt;0,6,0))))))</f>
        <v>2</v>
      </c>
      <c r="EC109">
        <v>2</v>
      </c>
      <c r="EE109">
        <v>10</v>
      </c>
      <c r="EF109">
        <v>2</v>
      </c>
      <c r="EH109">
        <v>8</v>
      </c>
      <c r="EI109">
        <v>1</v>
      </c>
      <c r="EL109">
        <v>1</v>
      </c>
      <c r="EM109">
        <v>3</v>
      </c>
      <c r="EN109">
        <v>2</v>
      </c>
      <c r="EO109">
        <v>2</v>
      </c>
      <c r="EP109">
        <v>1</v>
      </c>
      <c r="EQ109">
        <v>2</v>
      </c>
      <c r="ER109">
        <v>1</v>
      </c>
      <c r="EZ109">
        <v>1</v>
      </c>
      <c r="FA109">
        <v>1</v>
      </c>
      <c r="FD109">
        <v>8</v>
      </c>
      <c r="FG109">
        <v>0</v>
      </c>
      <c r="FH109" t="s">
        <v>3179</v>
      </c>
      <c r="FI109">
        <v>1</v>
      </c>
      <c r="FJ109" t="s">
        <v>204</v>
      </c>
      <c r="FK109">
        <v>10</v>
      </c>
      <c r="FL109">
        <v>12</v>
      </c>
      <c r="FM109">
        <v>12</v>
      </c>
      <c r="FN109">
        <v>20</v>
      </c>
      <c r="FO109" t="s">
        <v>2206</v>
      </c>
      <c r="FP109">
        <v>3.5</v>
      </c>
      <c r="FQ109" t="s">
        <v>3287</v>
      </c>
      <c r="FR109" t="s">
        <v>3189</v>
      </c>
      <c r="FS109">
        <v>0</v>
      </c>
      <c r="FT109">
        <v>1</v>
      </c>
      <c r="FU109" t="s">
        <v>2221</v>
      </c>
      <c r="FV109" t="s">
        <v>4754</v>
      </c>
      <c r="FW109">
        <v>0</v>
      </c>
      <c r="FX109">
        <v>1</v>
      </c>
      <c r="FY109">
        <v>0</v>
      </c>
      <c r="FZ109">
        <v>0</v>
      </c>
      <c r="GA109">
        <v>7861</v>
      </c>
      <c r="GB109">
        <v>71</v>
      </c>
      <c r="GC109">
        <v>110.71830989999999</v>
      </c>
      <c r="GD109" t="s">
        <v>2407</v>
      </c>
      <c r="GE109">
        <v>1</v>
      </c>
      <c r="HG109" t="s">
        <v>202</v>
      </c>
      <c r="HJ109">
        <v>0</v>
      </c>
    </row>
    <row r="110" spans="1:218" x14ac:dyDescent="0.3">
      <c r="A110">
        <v>157</v>
      </c>
      <c r="B110" t="s">
        <v>5741</v>
      </c>
      <c r="C110" t="s">
        <v>5742</v>
      </c>
      <c r="D110" t="s">
        <v>265</v>
      </c>
      <c r="E110">
        <v>1</v>
      </c>
      <c r="F110" t="s">
        <v>202</v>
      </c>
      <c r="H110">
        <v>1</v>
      </c>
      <c r="M110">
        <v>3</v>
      </c>
      <c r="N110">
        <v>1</v>
      </c>
      <c r="U110">
        <v>1</v>
      </c>
      <c r="W110">
        <v>1</v>
      </c>
      <c r="X110" t="s">
        <v>3174</v>
      </c>
      <c r="Y110">
        <v>1</v>
      </c>
      <c r="Z110">
        <v>1</v>
      </c>
      <c r="AA110">
        <v>7</v>
      </c>
      <c r="AD110" t="s">
        <v>3174</v>
      </c>
      <c r="AE110">
        <v>1</v>
      </c>
      <c r="AF110">
        <v>2</v>
      </c>
      <c r="AG110">
        <v>1</v>
      </c>
      <c r="AH110">
        <v>1</v>
      </c>
      <c r="AI110">
        <v>1</v>
      </c>
      <c r="AJ110">
        <v>1</v>
      </c>
      <c r="AK110" t="s">
        <v>5743</v>
      </c>
      <c r="AL110">
        <v>1</v>
      </c>
      <c r="AM110">
        <v>2</v>
      </c>
      <c r="AN110">
        <v>2</v>
      </c>
      <c r="AO110">
        <v>1</v>
      </c>
      <c r="AP110">
        <v>2</v>
      </c>
      <c r="AQ110">
        <v>2</v>
      </c>
      <c r="AR110" t="s">
        <v>5744</v>
      </c>
      <c r="AS110">
        <v>1</v>
      </c>
      <c r="AT110">
        <v>1</v>
      </c>
      <c r="AU110">
        <v>1</v>
      </c>
      <c r="AV110">
        <v>1</v>
      </c>
      <c r="AW110">
        <v>7</v>
      </c>
      <c r="AX110">
        <v>5</v>
      </c>
      <c r="AY110">
        <v>1</v>
      </c>
      <c r="BE110">
        <v>1</v>
      </c>
      <c r="BF110">
        <v>1</v>
      </c>
      <c r="BG110">
        <v>1</v>
      </c>
      <c r="BH110">
        <v>1</v>
      </c>
      <c r="BI110">
        <v>1</v>
      </c>
      <c r="BJ110">
        <v>1</v>
      </c>
      <c r="BK110">
        <v>1</v>
      </c>
      <c r="BL110">
        <v>1</v>
      </c>
      <c r="BM110">
        <v>1</v>
      </c>
      <c r="BN110">
        <v>1</v>
      </c>
      <c r="BO110">
        <v>3</v>
      </c>
      <c r="BP110">
        <v>1</v>
      </c>
      <c r="BQ110">
        <v>40</v>
      </c>
      <c r="BR110">
        <v>2</v>
      </c>
      <c r="BS110">
        <v>1</v>
      </c>
      <c r="BT110">
        <v>1</v>
      </c>
      <c r="BU110">
        <v>1</v>
      </c>
      <c r="BV110">
        <v>0</v>
      </c>
      <c r="BW110">
        <v>1</v>
      </c>
      <c r="BX110">
        <v>0</v>
      </c>
      <c r="BY110">
        <v>1</v>
      </c>
      <c r="BZ110">
        <v>0</v>
      </c>
      <c r="CA110">
        <v>1</v>
      </c>
      <c r="CB110">
        <v>0</v>
      </c>
      <c r="CC110">
        <v>1</v>
      </c>
      <c r="CD110">
        <v>0</v>
      </c>
      <c r="CE110">
        <v>1</v>
      </c>
      <c r="CF110">
        <v>0</v>
      </c>
      <c r="CG110">
        <v>1</v>
      </c>
      <c r="CH110">
        <v>1</v>
      </c>
      <c r="CI110">
        <v>1</v>
      </c>
      <c r="CJ110">
        <v>1</v>
      </c>
      <c r="CK110">
        <v>1</v>
      </c>
      <c r="CL110">
        <v>6</v>
      </c>
      <c r="CM110">
        <v>1</v>
      </c>
      <c r="CR110">
        <v>2</v>
      </c>
      <c r="CS110">
        <v>5</v>
      </c>
      <c r="CT110">
        <v>1</v>
      </c>
      <c r="CU110">
        <v>1</v>
      </c>
      <c r="CV110" t="s">
        <v>257</v>
      </c>
      <c r="CW110">
        <v>1022</v>
      </c>
      <c r="CX110">
        <v>17.03</v>
      </c>
      <c r="CY110">
        <v>2</v>
      </c>
      <c r="CZ110">
        <v>1</v>
      </c>
      <c r="DA110" t="s">
        <v>3576</v>
      </c>
      <c r="DC110">
        <v>1</v>
      </c>
      <c r="DD110">
        <v>1</v>
      </c>
      <c r="DE110">
        <v>34</v>
      </c>
      <c r="DN110" t="s">
        <v>3177</v>
      </c>
      <c r="DO110" t="s">
        <v>3177</v>
      </c>
      <c r="DP110" t="s">
        <v>3178</v>
      </c>
      <c r="DQ110" t="s">
        <v>202</v>
      </c>
      <c r="DR110" t="s">
        <v>202</v>
      </c>
      <c r="DT110">
        <v>1</v>
      </c>
      <c r="DV110">
        <v>1</v>
      </c>
      <c r="DW110">
        <v>0</v>
      </c>
      <c r="DX110">
        <v>7</v>
      </c>
      <c r="DY110">
        <v>-98</v>
      </c>
      <c r="DZ110">
        <v>1</v>
      </c>
      <c r="EA110">
        <v>15</v>
      </c>
      <c r="EB110">
        <f>IF(EA110&gt;=30,1,IF(EA110&gt;=20,2,IF(EA110&gt;=15,3,IF(EA110&gt;=10,4,IF(EA110&gt;=5,5,IF(EA110&gt;0,6,0))))))</f>
        <v>3</v>
      </c>
      <c r="EC110">
        <v>2</v>
      </c>
      <c r="EE110">
        <v>15</v>
      </c>
      <c r="EL110">
        <v>2</v>
      </c>
      <c r="EM110">
        <v>3</v>
      </c>
      <c r="EN110">
        <v>1</v>
      </c>
      <c r="EO110">
        <v>1</v>
      </c>
      <c r="EP110">
        <v>1</v>
      </c>
      <c r="EQ110">
        <v>1</v>
      </c>
      <c r="ER110">
        <v>1</v>
      </c>
      <c r="EZ110">
        <v>1</v>
      </c>
      <c r="FA110">
        <v>1</v>
      </c>
      <c r="FD110">
        <v>8</v>
      </c>
      <c r="FG110">
        <v>0</v>
      </c>
      <c r="FH110" t="s">
        <v>3179</v>
      </c>
      <c r="FI110">
        <v>1</v>
      </c>
      <c r="FJ110" t="s">
        <v>204</v>
      </c>
      <c r="FK110">
        <v>15</v>
      </c>
      <c r="FL110">
        <v>12</v>
      </c>
      <c r="FN110">
        <v>15</v>
      </c>
      <c r="FO110" t="s">
        <v>2212</v>
      </c>
      <c r="FP110">
        <v>3.5</v>
      </c>
      <c r="FQ110" t="s">
        <v>3180</v>
      </c>
      <c r="FR110" t="s">
        <v>3196</v>
      </c>
      <c r="FS110">
        <v>1</v>
      </c>
      <c r="FT110">
        <v>1</v>
      </c>
      <c r="FU110" t="s">
        <v>2221</v>
      </c>
      <c r="FV110" t="s">
        <v>3182</v>
      </c>
      <c r="FW110">
        <v>0</v>
      </c>
      <c r="FX110">
        <v>1</v>
      </c>
      <c r="FY110">
        <v>0</v>
      </c>
      <c r="FZ110">
        <v>0</v>
      </c>
      <c r="GA110">
        <v>60</v>
      </c>
      <c r="GB110">
        <v>1</v>
      </c>
      <c r="GC110">
        <v>60</v>
      </c>
      <c r="GD110" t="s">
        <v>2407</v>
      </c>
      <c r="HG110" t="s">
        <v>202</v>
      </c>
      <c r="HJ110">
        <v>0</v>
      </c>
    </row>
    <row r="111" spans="1:218" x14ac:dyDescent="0.3">
      <c r="A111">
        <v>881</v>
      </c>
      <c r="B111" t="s">
        <v>3279</v>
      </c>
      <c r="C111" t="s">
        <v>3686</v>
      </c>
      <c r="D111" t="s">
        <v>212</v>
      </c>
      <c r="E111">
        <v>1</v>
      </c>
      <c r="F111" t="s">
        <v>202</v>
      </c>
      <c r="H111">
        <v>1</v>
      </c>
      <c r="M111">
        <v>1</v>
      </c>
      <c r="N111">
        <v>1</v>
      </c>
      <c r="U111">
        <v>1</v>
      </c>
      <c r="W111">
        <v>3</v>
      </c>
      <c r="X111" t="s">
        <v>3174</v>
      </c>
      <c r="Y111">
        <v>1</v>
      </c>
      <c r="Z111">
        <v>1</v>
      </c>
      <c r="AA111">
        <v>8</v>
      </c>
      <c r="AD111" t="s">
        <v>202</v>
      </c>
      <c r="AE111">
        <v>1</v>
      </c>
      <c r="AF111">
        <v>2</v>
      </c>
      <c r="AG111">
        <v>1</v>
      </c>
      <c r="AH111">
        <v>1</v>
      </c>
      <c r="AI111">
        <v>1</v>
      </c>
      <c r="AJ111">
        <v>1</v>
      </c>
      <c r="AK111" t="s">
        <v>6115</v>
      </c>
      <c r="AL111">
        <v>1</v>
      </c>
      <c r="AM111">
        <v>1</v>
      </c>
      <c r="AN111">
        <v>2</v>
      </c>
      <c r="AO111">
        <v>2</v>
      </c>
      <c r="AP111">
        <v>2</v>
      </c>
      <c r="AQ111">
        <v>1</v>
      </c>
      <c r="AR111" t="s">
        <v>6116</v>
      </c>
      <c r="AS111">
        <v>2</v>
      </c>
      <c r="AT111">
        <v>1</v>
      </c>
      <c r="AU111">
        <v>1</v>
      </c>
      <c r="AV111">
        <v>1</v>
      </c>
      <c r="AW111">
        <v>7</v>
      </c>
      <c r="AX111">
        <v>1</v>
      </c>
      <c r="AY111">
        <v>1</v>
      </c>
      <c r="AZ111">
        <v>3</v>
      </c>
      <c r="BA111">
        <v>5</v>
      </c>
      <c r="BB111">
        <v>2</v>
      </c>
      <c r="BE111">
        <v>1</v>
      </c>
      <c r="BF111">
        <v>1</v>
      </c>
      <c r="BG111">
        <v>1</v>
      </c>
      <c r="BH111">
        <v>1</v>
      </c>
      <c r="BI111">
        <v>1</v>
      </c>
      <c r="BJ111">
        <v>0</v>
      </c>
      <c r="BM111">
        <v>1</v>
      </c>
      <c r="BN111">
        <v>1</v>
      </c>
      <c r="BO111">
        <v>1</v>
      </c>
      <c r="BP111">
        <v>1</v>
      </c>
      <c r="BQ111">
        <v>1</v>
      </c>
      <c r="BR111">
        <v>1</v>
      </c>
      <c r="BS111">
        <v>1</v>
      </c>
      <c r="BT111">
        <v>0</v>
      </c>
      <c r="CJ111">
        <v>1</v>
      </c>
      <c r="CK111">
        <v>1</v>
      </c>
      <c r="CL111">
        <v>6</v>
      </c>
      <c r="CM111">
        <v>1</v>
      </c>
      <c r="CR111">
        <v>2</v>
      </c>
      <c r="CS111">
        <v>8</v>
      </c>
      <c r="CT111">
        <v>1</v>
      </c>
      <c r="CU111">
        <v>2</v>
      </c>
      <c r="CV111" t="s">
        <v>1352</v>
      </c>
      <c r="CW111">
        <v>892</v>
      </c>
      <c r="CX111">
        <v>14.87</v>
      </c>
      <c r="CY111">
        <v>2</v>
      </c>
      <c r="CZ111">
        <v>1</v>
      </c>
      <c r="DA111" t="s">
        <v>548</v>
      </c>
      <c r="DC111">
        <v>1</v>
      </c>
      <c r="DD111">
        <v>1</v>
      </c>
      <c r="DE111">
        <v>2</v>
      </c>
      <c r="DN111" t="s">
        <v>4535</v>
      </c>
      <c r="DO111" t="s">
        <v>4535</v>
      </c>
      <c r="DP111" t="s">
        <v>3178</v>
      </c>
      <c r="DQ111" t="s">
        <v>202</v>
      </c>
      <c r="DR111" t="s">
        <v>202</v>
      </c>
      <c r="DT111">
        <v>1</v>
      </c>
      <c r="DV111">
        <v>1</v>
      </c>
      <c r="DW111">
        <v>0</v>
      </c>
      <c r="DX111">
        <v>8</v>
      </c>
      <c r="DY111">
        <v>2</v>
      </c>
      <c r="DZ111">
        <v>-97</v>
      </c>
      <c r="EB111">
        <v>3</v>
      </c>
      <c r="EC111">
        <v>2</v>
      </c>
      <c r="EE111">
        <v>4</v>
      </c>
      <c r="EF111">
        <v>-97</v>
      </c>
      <c r="EI111">
        <v>1</v>
      </c>
      <c r="EL111">
        <v>1</v>
      </c>
      <c r="EM111">
        <v>4</v>
      </c>
      <c r="EN111">
        <v>2</v>
      </c>
      <c r="EO111">
        <v>2</v>
      </c>
      <c r="EP111">
        <v>1</v>
      </c>
      <c r="EQ111">
        <v>1</v>
      </c>
      <c r="ER111">
        <v>1</v>
      </c>
      <c r="EZ111">
        <v>1</v>
      </c>
      <c r="FA111">
        <v>1</v>
      </c>
      <c r="FD111">
        <v>8</v>
      </c>
      <c r="FG111">
        <v>0</v>
      </c>
      <c r="FH111" t="s">
        <v>3179</v>
      </c>
      <c r="FI111">
        <v>1</v>
      </c>
      <c r="FJ111" t="s">
        <v>204</v>
      </c>
      <c r="FK111">
        <v>4</v>
      </c>
      <c r="FL111">
        <v>12</v>
      </c>
      <c r="FM111">
        <v>12</v>
      </c>
      <c r="FN111">
        <v>17.5</v>
      </c>
      <c r="FO111" t="s">
        <v>2206</v>
      </c>
      <c r="FP111">
        <v>7.5</v>
      </c>
      <c r="FQ111" t="s">
        <v>3287</v>
      </c>
      <c r="FR111" t="s">
        <v>3189</v>
      </c>
      <c r="FS111">
        <v>0</v>
      </c>
      <c r="FT111">
        <v>1</v>
      </c>
      <c r="FU111" t="s">
        <v>2221</v>
      </c>
      <c r="FV111" t="s">
        <v>3182</v>
      </c>
      <c r="FW111">
        <v>0</v>
      </c>
      <c r="FX111">
        <v>1</v>
      </c>
      <c r="FY111">
        <v>0</v>
      </c>
      <c r="FZ111">
        <v>0</v>
      </c>
      <c r="GA111">
        <v>59048</v>
      </c>
      <c r="GB111">
        <v>201</v>
      </c>
      <c r="GC111">
        <v>293.7711443</v>
      </c>
      <c r="GD111" t="s">
        <v>2407</v>
      </c>
      <c r="GE111">
        <v>1</v>
      </c>
      <c r="HG111" t="s">
        <v>202</v>
      </c>
      <c r="HJ111">
        <v>0</v>
      </c>
    </row>
    <row r="112" spans="1:218" x14ac:dyDescent="0.3">
      <c r="A112">
        <v>973</v>
      </c>
      <c r="B112" t="s">
        <v>3279</v>
      </c>
      <c r="C112" t="s">
        <v>6156</v>
      </c>
      <c r="D112" t="s">
        <v>212</v>
      </c>
      <c r="E112">
        <v>1</v>
      </c>
      <c r="F112" t="s">
        <v>202</v>
      </c>
      <c r="H112">
        <v>1</v>
      </c>
      <c r="M112">
        <v>1</v>
      </c>
      <c r="N112">
        <v>1</v>
      </c>
      <c r="U112">
        <v>1</v>
      </c>
      <c r="W112">
        <v>1</v>
      </c>
      <c r="X112" t="s">
        <v>3174</v>
      </c>
      <c r="Y112">
        <v>1</v>
      </c>
      <c r="Z112">
        <v>1</v>
      </c>
      <c r="AA112">
        <v>5</v>
      </c>
      <c r="AD112" t="s">
        <v>202</v>
      </c>
      <c r="AE112">
        <v>1</v>
      </c>
      <c r="AF112">
        <v>1</v>
      </c>
      <c r="AG112">
        <v>1</v>
      </c>
      <c r="AH112">
        <v>-97</v>
      </c>
      <c r="AI112">
        <v>1</v>
      </c>
      <c r="AJ112">
        <v>1</v>
      </c>
      <c r="AK112" t="s">
        <v>6157</v>
      </c>
      <c r="AL112">
        <v>1</v>
      </c>
      <c r="AM112">
        <v>1</v>
      </c>
      <c r="AN112">
        <v>2</v>
      </c>
      <c r="AO112">
        <v>2</v>
      </c>
      <c r="AP112">
        <v>2</v>
      </c>
      <c r="AQ112">
        <v>2</v>
      </c>
      <c r="AR112" t="s">
        <v>6158</v>
      </c>
      <c r="AS112">
        <v>1</v>
      </c>
      <c r="AT112">
        <v>1</v>
      </c>
      <c r="AU112">
        <v>1</v>
      </c>
      <c r="AV112">
        <v>1</v>
      </c>
      <c r="AW112">
        <v>7</v>
      </c>
      <c r="AX112">
        <v>1</v>
      </c>
      <c r="AY112">
        <v>2</v>
      </c>
      <c r="BE112">
        <v>1</v>
      </c>
      <c r="BF112">
        <v>2</v>
      </c>
      <c r="BG112">
        <v>1</v>
      </c>
      <c r="BH112">
        <v>2</v>
      </c>
      <c r="BI112">
        <v>1</v>
      </c>
      <c r="BJ112">
        <v>0</v>
      </c>
      <c r="BM112">
        <v>1</v>
      </c>
      <c r="BN112">
        <v>1</v>
      </c>
      <c r="BO112">
        <v>4</v>
      </c>
      <c r="BP112">
        <v>1</v>
      </c>
      <c r="BQ112">
        <v>20</v>
      </c>
      <c r="BR112">
        <v>3</v>
      </c>
      <c r="BS112">
        <v>1</v>
      </c>
      <c r="BT112">
        <v>6</v>
      </c>
      <c r="BU112">
        <v>6</v>
      </c>
      <c r="BV112">
        <v>1</v>
      </c>
      <c r="BW112">
        <v>6</v>
      </c>
      <c r="BX112">
        <v>0</v>
      </c>
      <c r="BY112">
        <v>6</v>
      </c>
      <c r="BZ112">
        <v>2</v>
      </c>
      <c r="CA112">
        <v>6</v>
      </c>
      <c r="CB112">
        <v>0</v>
      </c>
      <c r="CC112">
        <v>6</v>
      </c>
      <c r="CD112">
        <v>0</v>
      </c>
      <c r="CE112">
        <v>6</v>
      </c>
      <c r="CF112">
        <v>2</v>
      </c>
      <c r="CG112">
        <v>6</v>
      </c>
      <c r="CH112">
        <v>1</v>
      </c>
      <c r="CI112">
        <v>6</v>
      </c>
      <c r="CJ112">
        <v>1</v>
      </c>
      <c r="CK112">
        <v>1</v>
      </c>
      <c r="CL112">
        <v>5</v>
      </c>
      <c r="CM112">
        <v>1</v>
      </c>
      <c r="CR112">
        <v>2</v>
      </c>
      <c r="CS112">
        <v>8</v>
      </c>
      <c r="CT112">
        <v>1</v>
      </c>
      <c r="CU112">
        <v>2</v>
      </c>
      <c r="CV112" t="s">
        <v>861</v>
      </c>
      <c r="CW112">
        <v>855</v>
      </c>
      <c r="CX112">
        <v>14.25</v>
      </c>
      <c r="CY112">
        <v>2</v>
      </c>
      <c r="CZ112">
        <v>1</v>
      </c>
      <c r="DA112" t="s">
        <v>4659</v>
      </c>
      <c r="DC112">
        <v>1</v>
      </c>
      <c r="DD112">
        <v>1</v>
      </c>
      <c r="DE112">
        <v>2</v>
      </c>
      <c r="DN112" t="s">
        <v>4657</v>
      </c>
      <c r="DO112" t="s">
        <v>4657</v>
      </c>
      <c r="DP112" t="s">
        <v>3178</v>
      </c>
      <c r="DQ112" t="s">
        <v>202</v>
      </c>
      <c r="DR112" t="s">
        <v>202</v>
      </c>
      <c r="DT112">
        <v>1</v>
      </c>
      <c r="DV112">
        <v>1</v>
      </c>
      <c r="DW112">
        <v>0</v>
      </c>
      <c r="DX112">
        <v>5</v>
      </c>
      <c r="DY112">
        <v>2</v>
      </c>
      <c r="DZ112">
        <v>1</v>
      </c>
      <c r="EA112">
        <v>20</v>
      </c>
      <c r="EB112">
        <f>IF(EA112&gt;=30,1,IF(EA112&gt;=20,2,IF(EA112&gt;=15,3,IF(EA112&gt;=10,4,IF(EA112&gt;=5,5,IF(EA112&gt;0,6,0))))))</f>
        <v>2</v>
      </c>
      <c r="EC112">
        <v>1</v>
      </c>
      <c r="ED112">
        <v>11</v>
      </c>
      <c r="EF112">
        <v>1</v>
      </c>
      <c r="EG112">
        <v>5</v>
      </c>
      <c r="EI112">
        <v>1</v>
      </c>
      <c r="EL112">
        <v>1</v>
      </c>
      <c r="EM112">
        <v>3</v>
      </c>
      <c r="EN112">
        <v>2</v>
      </c>
      <c r="EO112">
        <v>2</v>
      </c>
      <c r="EP112">
        <v>1</v>
      </c>
      <c r="EQ112">
        <v>2</v>
      </c>
      <c r="ER112">
        <v>1</v>
      </c>
      <c r="EZ112">
        <v>1</v>
      </c>
      <c r="FA112">
        <v>-97</v>
      </c>
      <c r="FD112">
        <v>8</v>
      </c>
      <c r="FG112">
        <v>0</v>
      </c>
      <c r="FH112" t="s">
        <v>3179</v>
      </c>
      <c r="FI112">
        <v>1</v>
      </c>
      <c r="FJ112" t="s">
        <v>204</v>
      </c>
      <c r="FK112">
        <v>0.91666669999999995</v>
      </c>
      <c r="FL112">
        <v>11</v>
      </c>
      <c r="FM112">
        <v>11</v>
      </c>
      <c r="FN112">
        <v>20</v>
      </c>
      <c r="FO112" t="s">
        <v>2206</v>
      </c>
      <c r="FP112">
        <v>3.5</v>
      </c>
      <c r="FQ112" t="s">
        <v>3287</v>
      </c>
      <c r="FR112" t="s">
        <v>3189</v>
      </c>
      <c r="FS112">
        <v>0</v>
      </c>
      <c r="FT112">
        <v>1</v>
      </c>
      <c r="FU112" t="s">
        <v>2221</v>
      </c>
      <c r="FV112" t="s">
        <v>4754</v>
      </c>
      <c r="FW112">
        <v>0</v>
      </c>
      <c r="FX112">
        <v>1</v>
      </c>
      <c r="FY112">
        <v>0</v>
      </c>
      <c r="FZ112">
        <v>0</v>
      </c>
      <c r="GA112">
        <v>59048</v>
      </c>
      <c r="GB112">
        <v>201</v>
      </c>
      <c r="GC112">
        <v>293.7711443</v>
      </c>
      <c r="GD112" t="s">
        <v>2407</v>
      </c>
      <c r="GE112">
        <v>1</v>
      </c>
      <c r="HG112" t="s">
        <v>202</v>
      </c>
      <c r="HJ112">
        <v>0</v>
      </c>
    </row>
    <row r="113" spans="1:218" x14ac:dyDescent="0.3">
      <c r="A113">
        <v>221</v>
      </c>
      <c r="B113" t="s">
        <v>3202</v>
      </c>
      <c r="C113" t="s">
        <v>3523</v>
      </c>
      <c r="D113" t="s">
        <v>194</v>
      </c>
      <c r="E113">
        <v>1</v>
      </c>
      <c r="F113" t="s">
        <v>202</v>
      </c>
      <c r="H113">
        <v>1</v>
      </c>
      <c r="M113">
        <v>1</v>
      </c>
      <c r="N113">
        <v>1</v>
      </c>
      <c r="U113">
        <v>1</v>
      </c>
      <c r="W113">
        <v>1</v>
      </c>
      <c r="X113" t="s">
        <v>3174</v>
      </c>
      <c r="Y113">
        <v>1</v>
      </c>
      <c r="Z113">
        <v>1</v>
      </c>
      <c r="AA113">
        <v>2</v>
      </c>
      <c r="AD113" t="s">
        <v>202</v>
      </c>
      <c r="AE113">
        <v>1</v>
      </c>
      <c r="AF113">
        <v>2</v>
      </c>
      <c r="AG113">
        <v>2</v>
      </c>
      <c r="AH113">
        <v>2</v>
      </c>
      <c r="AI113">
        <v>2</v>
      </c>
      <c r="AJ113">
        <v>2</v>
      </c>
      <c r="AK113" t="s">
        <v>3524</v>
      </c>
      <c r="AL113">
        <v>1</v>
      </c>
      <c r="AM113">
        <v>2</v>
      </c>
      <c r="AN113">
        <v>2</v>
      </c>
      <c r="AO113">
        <v>2</v>
      </c>
      <c r="AP113">
        <v>2</v>
      </c>
      <c r="AQ113">
        <v>2</v>
      </c>
      <c r="AR113" t="s">
        <v>3525</v>
      </c>
      <c r="AS113">
        <v>2</v>
      </c>
      <c r="AT113">
        <v>2</v>
      </c>
      <c r="AU113">
        <v>2</v>
      </c>
      <c r="AV113">
        <v>2</v>
      </c>
      <c r="AW113">
        <v>7</v>
      </c>
      <c r="AX113">
        <v>5</v>
      </c>
      <c r="AY113">
        <v>1</v>
      </c>
      <c r="BE113">
        <v>1</v>
      </c>
      <c r="BF113">
        <v>1</v>
      </c>
      <c r="BG113">
        <v>1</v>
      </c>
      <c r="BH113">
        <v>1</v>
      </c>
      <c r="BI113">
        <v>1</v>
      </c>
      <c r="BJ113">
        <v>1</v>
      </c>
      <c r="BK113">
        <v>1</v>
      </c>
      <c r="BL113">
        <v>1</v>
      </c>
      <c r="BM113">
        <v>1</v>
      </c>
      <c r="BN113">
        <v>1</v>
      </c>
      <c r="BO113">
        <v>2</v>
      </c>
      <c r="BP113">
        <v>1</v>
      </c>
      <c r="BQ113">
        <v>2</v>
      </c>
      <c r="BR113">
        <v>-97</v>
      </c>
      <c r="BS113">
        <v>1</v>
      </c>
      <c r="BT113">
        <v>4</v>
      </c>
      <c r="BV113">
        <v>1</v>
      </c>
      <c r="BX113">
        <v>1</v>
      </c>
      <c r="BZ113">
        <v>0</v>
      </c>
      <c r="CB113">
        <v>2</v>
      </c>
      <c r="CJ113">
        <v>2</v>
      </c>
      <c r="CK113">
        <v>2</v>
      </c>
      <c r="CL113">
        <v>4</v>
      </c>
      <c r="CM113">
        <v>6</v>
      </c>
      <c r="CS113">
        <v>4</v>
      </c>
      <c r="CT113">
        <v>2</v>
      </c>
      <c r="CU113">
        <v>1</v>
      </c>
      <c r="CV113" t="s">
        <v>3526</v>
      </c>
      <c r="CW113">
        <v>998</v>
      </c>
      <c r="CX113">
        <v>16.63</v>
      </c>
      <c r="CY113">
        <v>2</v>
      </c>
      <c r="CZ113">
        <v>1</v>
      </c>
      <c r="DA113" t="s">
        <v>3246</v>
      </c>
      <c r="DC113">
        <v>1</v>
      </c>
      <c r="DD113">
        <v>1</v>
      </c>
      <c r="DE113">
        <v>15</v>
      </c>
      <c r="DN113" t="s">
        <v>3177</v>
      </c>
      <c r="DO113" t="s">
        <v>3177</v>
      </c>
      <c r="DP113" t="s">
        <v>3178</v>
      </c>
      <c r="DQ113" t="s">
        <v>202</v>
      </c>
      <c r="DR113" t="s">
        <v>202</v>
      </c>
      <c r="DT113">
        <v>1</v>
      </c>
      <c r="DV113">
        <v>1</v>
      </c>
      <c r="DW113">
        <v>0</v>
      </c>
      <c r="DX113">
        <v>2</v>
      </c>
      <c r="DY113">
        <v>1</v>
      </c>
      <c r="DZ113">
        <v>1</v>
      </c>
      <c r="EA113">
        <v>3.5</v>
      </c>
      <c r="EB113">
        <f>IF(EA113&gt;=30,1,IF(EA113&gt;=20,2,IF(EA113&gt;=15,3,IF(EA113&gt;=10,4,IF(EA113&gt;=5,5,IF(EA113&gt;0,6,0))))))</f>
        <v>6</v>
      </c>
      <c r="EC113">
        <v>2</v>
      </c>
      <c r="EE113">
        <v>3</v>
      </c>
      <c r="EL113">
        <v>3</v>
      </c>
      <c r="EM113">
        <v>1</v>
      </c>
      <c r="EN113">
        <v>1</v>
      </c>
      <c r="EO113">
        <v>2</v>
      </c>
      <c r="EP113">
        <v>1</v>
      </c>
      <c r="EQ113">
        <v>1</v>
      </c>
      <c r="ER113">
        <v>-97</v>
      </c>
      <c r="ES113">
        <v>1</v>
      </c>
      <c r="ET113">
        <v>5</v>
      </c>
      <c r="EU113">
        <f t="shared" ref="EU113:EU114" si="0">IF(ET113&gt;=30,1,IF(ET113&gt;=20,2,IF(ET113&gt;=15,3,IF(ET113&gt;=10,4,IF(ET113&gt;=5,5,IF(ET113&gt;0,6,0))))))</f>
        <v>5</v>
      </c>
      <c r="EV113">
        <v>5</v>
      </c>
      <c r="EW113">
        <v>2</v>
      </c>
      <c r="EX113">
        <v>1</v>
      </c>
      <c r="EY113">
        <v>4</v>
      </c>
      <c r="EZ113">
        <v>1</v>
      </c>
      <c r="FA113">
        <v>1</v>
      </c>
      <c r="FD113">
        <v>5</v>
      </c>
      <c r="FG113">
        <v>0</v>
      </c>
      <c r="FH113" t="s">
        <v>3179</v>
      </c>
      <c r="FI113">
        <v>1</v>
      </c>
      <c r="FJ113" t="s">
        <v>204</v>
      </c>
      <c r="FK113">
        <v>3</v>
      </c>
      <c r="FL113">
        <v>12</v>
      </c>
      <c r="FM113">
        <v>12</v>
      </c>
      <c r="FN113">
        <v>3.5</v>
      </c>
      <c r="FO113" t="s">
        <v>2220</v>
      </c>
      <c r="FP113">
        <v>0.5</v>
      </c>
      <c r="FQ113" t="s">
        <v>3180</v>
      </c>
      <c r="FR113" t="s">
        <v>3189</v>
      </c>
      <c r="FS113">
        <v>0</v>
      </c>
      <c r="FT113">
        <v>1</v>
      </c>
      <c r="FU113" t="s">
        <v>2207</v>
      </c>
      <c r="FV113" t="s">
        <v>3182</v>
      </c>
      <c r="FW113">
        <v>0</v>
      </c>
      <c r="FX113">
        <v>1</v>
      </c>
      <c r="FY113">
        <v>0</v>
      </c>
      <c r="FZ113">
        <v>0</v>
      </c>
      <c r="GA113">
        <v>20830</v>
      </c>
      <c r="GB113">
        <v>83</v>
      </c>
      <c r="GC113">
        <v>250.9638554</v>
      </c>
      <c r="GD113" t="s">
        <v>2401</v>
      </c>
      <c r="GE113">
        <v>1</v>
      </c>
      <c r="HG113" t="s">
        <v>202</v>
      </c>
      <c r="HJ113">
        <v>0</v>
      </c>
    </row>
    <row r="114" spans="1:218" x14ac:dyDescent="0.3">
      <c r="A114">
        <v>223</v>
      </c>
      <c r="B114" t="s">
        <v>3190</v>
      </c>
      <c r="C114" t="s">
        <v>3527</v>
      </c>
      <c r="D114" t="s">
        <v>265</v>
      </c>
      <c r="E114">
        <v>1</v>
      </c>
      <c r="F114" t="s">
        <v>202</v>
      </c>
      <c r="H114">
        <v>1</v>
      </c>
      <c r="M114">
        <v>1</v>
      </c>
      <c r="N114">
        <v>1</v>
      </c>
      <c r="U114">
        <v>1</v>
      </c>
      <c r="W114">
        <v>1</v>
      </c>
      <c r="X114" t="s">
        <v>3174</v>
      </c>
      <c r="Y114">
        <v>1</v>
      </c>
      <c r="Z114">
        <v>1</v>
      </c>
      <c r="AA114">
        <v>2</v>
      </c>
      <c r="AD114" t="s">
        <v>202</v>
      </c>
      <c r="AE114">
        <v>1</v>
      </c>
      <c r="AF114">
        <v>1</v>
      </c>
      <c r="AG114">
        <v>1</v>
      </c>
      <c r="AH114">
        <v>1</v>
      </c>
      <c r="AI114">
        <v>1</v>
      </c>
      <c r="AJ114">
        <v>1</v>
      </c>
      <c r="AK114" t="s">
        <v>3528</v>
      </c>
      <c r="AL114">
        <v>1</v>
      </c>
      <c r="AM114">
        <v>2</v>
      </c>
      <c r="AN114">
        <v>1</v>
      </c>
      <c r="AO114">
        <v>2</v>
      </c>
      <c r="AP114">
        <v>2</v>
      </c>
      <c r="AQ114">
        <v>1</v>
      </c>
      <c r="AR114" t="s">
        <v>3529</v>
      </c>
      <c r="AS114">
        <v>1</v>
      </c>
      <c r="AT114">
        <v>1</v>
      </c>
      <c r="AU114">
        <v>1</v>
      </c>
      <c r="AV114">
        <v>2</v>
      </c>
      <c r="AW114">
        <v>7</v>
      </c>
      <c r="AX114">
        <v>5</v>
      </c>
      <c r="AY114">
        <v>2</v>
      </c>
      <c r="BE114">
        <v>1</v>
      </c>
      <c r="BF114">
        <v>3</v>
      </c>
      <c r="BG114">
        <v>1</v>
      </c>
      <c r="BH114">
        <v>3</v>
      </c>
      <c r="BI114">
        <v>1</v>
      </c>
      <c r="BJ114">
        <v>1</v>
      </c>
      <c r="BK114">
        <v>1</v>
      </c>
      <c r="BL114">
        <v>1</v>
      </c>
      <c r="BM114">
        <v>1</v>
      </c>
      <c r="BN114">
        <v>1</v>
      </c>
      <c r="BO114">
        <v>2</v>
      </c>
      <c r="BP114">
        <v>1</v>
      </c>
      <c r="BQ114">
        <v>47</v>
      </c>
      <c r="BR114">
        <v>1</v>
      </c>
      <c r="BS114">
        <v>1</v>
      </c>
      <c r="BT114">
        <v>1</v>
      </c>
      <c r="BU114">
        <v>1</v>
      </c>
      <c r="BV114">
        <v>0</v>
      </c>
      <c r="BW114">
        <v>1</v>
      </c>
      <c r="BX114">
        <v>0</v>
      </c>
      <c r="BY114">
        <v>1</v>
      </c>
      <c r="BZ114">
        <v>0</v>
      </c>
      <c r="CA114">
        <v>1</v>
      </c>
      <c r="CB114">
        <v>0</v>
      </c>
      <c r="CC114">
        <v>1</v>
      </c>
      <c r="CD114">
        <v>0</v>
      </c>
      <c r="CE114">
        <v>1</v>
      </c>
      <c r="CF114">
        <v>0</v>
      </c>
      <c r="CG114">
        <v>1</v>
      </c>
      <c r="CH114">
        <v>1</v>
      </c>
      <c r="CI114">
        <v>1</v>
      </c>
      <c r="CJ114">
        <v>1</v>
      </c>
      <c r="CK114">
        <v>1</v>
      </c>
      <c r="CL114">
        <v>4</v>
      </c>
      <c r="CM114">
        <v>1</v>
      </c>
      <c r="CR114">
        <v>2</v>
      </c>
      <c r="CS114">
        <v>3</v>
      </c>
      <c r="CT114">
        <v>1</v>
      </c>
      <c r="CU114">
        <v>2</v>
      </c>
      <c r="CV114" t="s">
        <v>3530</v>
      </c>
      <c r="CW114">
        <v>834</v>
      </c>
      <c r="CX114">
        <v>13.9</v>
      </c>
      <c r="CY114">
        <v>2</v>
      </c>
      <c r="CZ114">
        <v>1</v>
      </c>
      <c r="DA114" t="s">
        <v>217</v>
      </c>
      <c r="DC114">
        <v>1</v>
      </c>
      <c r="DD114">
        <v>1</v>
      </c>
      <c r="DE114">
        <v>29</v>
      </c>
      <c r="DN114" t="s">
        <v>3177</v>
      </c>
      <c r="DO114" t="s">
        <v>3177</v>
      </c>
      <c r="DP114" t="s">
        <v>3178</v>
      </c>
      <c r="DQ114" t="s">
        <v>202</v>
      </c>
      <c r="DR114" t="s">
        <v>202</v>
      </c>
      <c r="DT114">
        <v>1</v>
      </c>
      <c r="DV114">
        <v>1</v>
      </c>
      <c r="DW114">
        <v>0</v>
      </c>
      <c r="DX114">
        <v>2</v>
      </c>
      <c r="DY114">
        <v>1</v>
      </c>
      <c r="DZ114">
        <v>-97</v>
      </c>
      <c r="EB114">
        <v>3</v>
      </c>
      <c r="EC114">
        <v>2</v>
      </c>
      <c r="EE114">
        <v>5</v>
      </c>
      <c r="EL114">
        <v>3</v>
      </c>
      <c r="EM114">
        <v>1</v>
      </c>
      <c r="EN114">
        <v>8</v>
      </c>
      <c r="EO114">
        <v>1</v>
      </c>
      <c r="EP114">
        <v>1</v>
      </c>
      <c r="EQ114">
        <v>1</v>
      </c>
      <c r="ER114">
        <v>2</v>
      </c>
      <c r="ES114">
        <v>1</v>
      </c>
      <c r="ET114">
        <v>3</v>
      </c>
      <c r="EU114">
        <f t="shared" si="0"/>
        <v>6</v>
      </c>
      <c r="EV114">
        <v>1</v>
      </c>
      <c r="EW114">
        <v>2</v>
      </c>
      <c r="EX114">
        <v>-97</v>
      </c>
      <c r="EY114">
        <v>1</v>
      </c>
      <c r="EZ114">
        <v>1</v>
      </c>
      <c r="FA114">
        <v>2</v>
      </c>
      <c r="FB114">
        <v>1</v>
      </c>
      <c r="FC114">
        <v>1</v>
      </c>
      <c r="FD114">
        <v>8</v>
      </c>
      <c r="FG114">
        <v>0</v>
      </c>
      <c r="FH114" t="s">
        <v>3179</v>
      </c>
      <c r="FI114">
        <v>1</v>
      </c>
      <c r="FJ114" t="s">
        <v>204</v>
      </c>
      <c r="FK114">
        <v>5</v>
      </c>
      <c r="FL114">
        <v>12</v>
      </c>
      <c r="FM114">
        <v>12</v>
      </c>
      <c r="FN114">
        <v>17.5</v>
      </c>
      <c r="FO114" t="s">
        <v>2220</v>
      </c>
      <c r="FP114">
        <v>0.5</v>
      </c>
      <c r="FQ114" t="s">
        <v>3531</v>
      </c>
      <c r="FR114" t="s">
        <v>3196</v>
      </c>
      <c r="FS114">
        <v>1</v>
      </c>
      <c r="FT114">
        <v>1</v>
      </c>
      <c r="FU114" t="s">
        <v>2213</v>
      </c>
      <c r="FV114" t="s">
        <v>3182</v>
      </c>
      <c r="FW114">
        <v>0</v>
      </c>
      <c r="FX114">
        <v>1</v>
      </c>
      <c r="FY114">
        <v>0</v>
      </c>
      <c r="FZ114">
        <v>0</v>
      </c>
      <c r="GA114">
        <v>15709</v>
      </c>
      <c r="GB114">
        <v>72</v>
      </c>
      <c r="GC114">
        <v>218.18055559999999</v>
      </c>
      <c r="GD114" t="s">
        <v>2401</v>
      </c>
      <c r="GE114">
        <v>1</v>
      </c>
      <c r="HG114" t="s">
        <v>202</v>
      </c>
      <c r="HJ114">
        <v>0</v>
      </c>
    </row>
    <row r="115" spans="1:218" x14ac:dyDescent="0.3">
      <c r="A115">
        <v>339</v>
      </c>
      <c r="B115" t="s">
        <v>3221</v>
      </c>
      <c r="C115" t="s">
        <v>5544</v>
      </c>
      <c r="D115" t="s">
        <v>212</v>
      </c>
      <c r="E115">
        <v>1</v>
      </c>
      <c r="F115" t="s">
        <v>202</v>
      </c>
      <c r="H115">
        <v>1</v>
      </c>
      <c r="M115">
        <v>1</v>
      </c>
      <c r="N115">
        <v>1</v>
      </c>
      <c r="U115">
        <v>1</v>
      </c>
      <c r="W115">
        <v>1</v>
      </c>
      <c r="X115" t="s">
        <v>5507</v>
      </c>
      <c r="Y115">
        <v>1</v>
      </c>
      <c r="Z115">
        <v>1</v>
      </c>
      <c r="AA115">
        <v>2</v>
      </c>
      <c r="AB115">
        <v>5</v>
      </c>
      <c r="AD115" t="s">
        <v>202</v>
      </c>
      <c r="AE115">
        <v>1</v>
      </c>
      <c r="AF115">
        <v>1</v>
      </c>
      <c r="AG115">
        <v>1</v>
      </c>
      <c r="AH115">
        <v>2</v>
      </c>
      <c r="AI115">
        <v>1</v>
      </c>
      <c r="AJ115">
        <v>2</v>
      </c>
      <c r="AK115" t="s">
        <v>5545</v>
      </c>
      <c r="AL115">
        <v>-97</v>
      </c>
      <c r="AM115">
        <v>2</v>
      </c>
      <c r="AN115">
        <v>2</v>
      </c>
      <c r="AO115">
        <v>2</v>
      </c>
      <c r="AP115">
        <v>2</v>
      </c>
      <c r="AQ115">
        <v>1</v>
      </c>
      <c r="AR115" t="s">
        <v>5546</v>
      </c>
      <c r="AS115">
        <v>-97</v>
      </c>
      <c r="AT115">
        <v>2</v>
      </c>
      <c r="AU115">
        <v>3</v>
      </c>
      <c r="AV115">
        <v>2</v>
      </c>
      <c r="AW115">
        <v>7</v>
      </c>
      <c r="AX115">
        <v>1</v>
      </c>
      <c r="AY115">
        <v>4</v>
      </c>
      <c r="BE115">
        <v>1</v>
      </c>
      <c r="BF115">
        <v>2</v>
      </c>
      <c r="BG115">
        <v>1</v>
      </c>
      <c r="BH115">
        <v>2</v>
      </c>
      <c r="BI115">
        <v>1</v>
      </c>
      <c r="BJ115">
        <v>0</v>
      </c>
      <c r="BM115">
        <v>2</v>
      </c>
      <c r="BN115">
        <v>1</v>
      </c>
      <c r="BO115">
        <v>4</v>
      </c>
      <c r="BP115">
        <v>1</v>
      </c>
      <c r="BQ115">
        <v>6</v>
      </c>
      <c r="BR115">
        <v>2</v>
      </c>
      <c r="BS115">
        <v>1</v>
      </c>
      <c r="BT115">
        <v>4</v>
      </c>
      <c r="BV115">
        <v>3</v>
      </c>
      <c r="BX115">
        <v>0</v>
      </c>
      <c r="BZ115">
        <v>0</v>
      </c>
      <c r="CB115">
        <v>0</v>
      </c>
      <c r="CD115">
        <v>1</v>
      </c>
      <c r="CJ115">
        <v>1</v>
      </c>
      <c r="CK115">
        <v>2</v>
      </c>
      <c r="CL115">
        <v>6</v>
      </c>
      <c r="CM115">
        <v>1</v>
      </c>
      <c r="CR115">
        <v>2</v>
      </c>
      <c r="CS115">
        <v>-98</v>
      </c>
      <c r="CT115">
        <v>1</v>
      </c>
      <c r="CU115">
        <v>2</v>
      </c>
      <c r="CV115" t="s">
        <v>4019</v>
      </c>
      <c r="CW115">
        <v>941</v>
      </c>
      <c r="CX115">
        <v>15.68</v>
      </c>
      <c r="CY115">
        <v>1</v>
      </c>
      <c r="CZ115">
        <v>1</v>
      </c>
      <c r="DA115" t="s">
        <v>3632</v>
      </c>
      <c r="DC115">
        <v>1</v>
      </c>
      <c r="DD115">
        <v>1</v>
      </c>
      <c r="DE115">
        <v>10</v>
      </c>
      <c r="DN115" t="s">
        <v>3622</v>
      </c>
      <c r="DO115" t="s">
        <v>3622</v>
      </c>
      <c r="DP115" t="s">
        <v>3178</v>
      </c>
      <c r="DQ115" t="s">
        <v>202</v>
      </c>
      <c r="DR115" t="s">
        <v>202</v>
      </c>
      <c r="DT115">
        <v>1</v>
      </c>
      <c r="DV115">
        <v>1</v>
      </c>
      <c r="DW115">
        <v>0</v>
      </c>
      <c r="DX115">
        <v>5</v>
      </c>
      <c r="DY115">
        <v>2</v>
      </c>
      <c r="DZ115">
        <v>1</v>
      </c>
      <c r="EA115">
        <v>20</v>
      </c>
      <c r="EB115">
        <f t="shared" ref="EB115:EB120" si="1">IF(EA115&gt;=30,1,IF(EA115&gt;=20,2,IF(EA115&gt;=15,3,IF(EA115&gt;=10,4,IF(EA115&gt;=5,5,IF(EA115&gt;0,6,0))))))</f>
        <v>2</v>
      </c>
      <c r="EC115">
        <v>2</v>
      </c>
      <c r="EE115">
        <v>8</v>
      </c>
      <c r="EF115">
        <v>2</v>
      </c>
      <c r="EH115">
        <v>8</v>
      </c>
      <c r="EI115">
        <v>1</v>
      </c>
      <c r="EL115">
        <v>1</v>
      </c>
      <c r="EM115">
        <v>4</v>
      </c>
      <c r="EN115">
        <v>2</v>
      </c>
      <c r="EO115">
        <v>2</v>
      </c>
      <c r="EP115">
        <v>1</v>
      </c>
      <c r="EQ115">
        <v>1</v>
      </c>
      <c r="ER115">
        <v>1</v>
      </c>
      <c r="EZ115">
        <v>1</v>
      </c>
      <c r="FA115">
        <v>1</v>
      </c>
      <c r="FD115">
        <v>8</v>
      </c>
      <c r="FG115">
        <v>0</v>
      </c>
      <c r="FH115" t="s">
        <v>5655</v>
      </c>
      <c r="FI115">
        <v>2</v>
      </c>
      <c r="FJ115" t="s">
        <v>204</v>
      </c>
      <c r="FK115">
        <v>8</v>
      </c>
      <c r="FL115">
        <v>12</v>
      </c>
      <c r="FM115">
        <v>12</v>
      </c>
      <c r="FN115">
        <v>20</v>
      </c>
      <c r="FO115" t="s">
        <v>2206</v>
      </c>
      <c r="FP115">
        <v>7.5</v>
      </c>
      <c r="FQ115" t="s">
        <v>3287</v>
      </c>
      <c r="FR115" t="s">
        <v>3189</v>
      </c>
      <c r="FS115">
        <v>0</v>
      </c>
      <c r="FT115">
        <v>1</v>
      </c>
      <c r="FU115" t="s">
        <v>2221</v>
      </c>
      <c r="FV115" t="s">
        <v>3182</v>
      </c>
      <c r="FW115">
        <v>0</v>
      </c>
      <c r="FX115">
        <v>1</v>
      </c>
      <c r="FY115">
        <v>0</v>
      </c>
      <c r="FZ115">
        <v>0</v>
      </c>
      <c r="GA115">
        <v>7861</v>
      </c>
      <c r="GB115">
        <v>71</v>
      </c>
      <c r="GC115">
        <v>110.71830989999999</v>
      </c>
      <c r="GD115" t="s">
        <v>2407</v>
      </c>
      <c r="GE115">
        <v>1</v>
      </c>
      <c r="HG115" t="s">
        <v>202</v>
      </c>
      <c r="HJ115">
        <v>0</v>
      </c>
    </row>
    <row r="116" spans="1:218" x14ac:dyDescent="0.3">
      <c r="A116">
        <v>24</v>
      </c>
      <c r="B116" t="s">
        <v>3221</v>
      </c>
      <c r="C116" t="s">
        <v>3222</v>
      </c>
      <c r="D116" t="s">
        <v>212</v>
      </c>
      <c r="E116">
        <v>1</v>
      </c>
      <c r="F116" t="s">
        <v>202</v>
      </c>
      <c r="H116">
        <v>1</v>
      </c>
      <c r="M116">
        <v>3</v>
      </c>
      <c r="N116">
        <v>1</v>
      </c>
      <c r="U116">
        <v>1</v>
      </c>
      <c r="W116">
        <v>1</v>
      </c>
      <c r="X116" t="s">
        <v>3174</v>
      </c>
      <c r="Y116">
        <v>1</v>
      </c>
      <c r="Z116">
        <v>1</v>
      </c>
      <c r="AA116">
        <v>5</v>
      </c>
      <c r="AD116" t="s">
        <v>3174</v>
      </c>
      <c r="AE116">
        <v>1</v>
      </c>
      <c r="AF116">
        <v>1</v>
      </c>
      <c r="AG116">
        <v>1</v>
      </c>
      <c r="AH116">
        <v>1</v>
      </c>
      <c r="AI116">
        <v>1</v>
      </c>
      <c r="AJ116">
        <v>1</v>
      </c>
      <c r="AK116" t="s">
        <v>3223</v>
      </c>
      <c r="AL116">
        <v>1</v>
      </c>
      <c r="AM116">
        <v>1</v>
      </c>
      <c r="AN116">
        <v>1</v>
      </c>
      <c r="AO116">
        <v>2</v>
      </c>
      <c r="AP116">
        <v>2</v>
      </c>
      <c r="AQ116">
        <v>1</v>
      </c>
      <c r="AR116" t="s">
        <v>3224</v>
      </c>
      <c r="AS116">
        <v>2</v>
      </c>
      <c r="AT116">
        <v>2</v>
      </c>
      <c r="AU116">
        <v>1</v>
      </c>
      <c r="AV116">
        <v>2</v>
      </c>
      <c r="AW116">
        <v>7</v>
      </c>
      <c r="AX116">
        <v>7</v>
      </c>
      <c r="AY116">
        <v>4</v>
      </c>
      <c r="BE116">
        <v>1</v>
      </c>
      <c r="BF116">
        <v>1</v>
      </c>
      <c r="BG116">
        <v>1</v>
      </c>
      <c r="BH116">
        <v>1</v>
      </c>
      <c r="BI116">
        <v>1</v>
      </c>
      <c r="BJ116">
        <v>1</v>
      </c>
      <c r="BK116">
        <v>1</v>
      </c>
      <c r="BL116">
        <v>1</v>
      </c>
      <c r="BM116">
        <v>2</v>
      </c>
      <c r="BN116">
        <v>1</v>
      </c>
      <c r="BO116">
        <v>3</v>
      </c>
      <c r="BP116">
        <v>1</v>
      </c>
      <c r="BQ116">
        <v>13</v>
      </c>
      <c r="BR116">
        <v>2</v>
      </c>
      <c r="BS116">
        <v>1</v>
      </c>
      <c r="BT116">
        <v>1</v>
      </c>
      <c r="BU116">
        <v>1</v>
      </c>
      <c r="BV116">
        <v>0</v>
      </c>
      <c r="BW116">
        <v>1</v>
      </c>
      <c r="BX116">
        <v>0</v>
      </c>
      <c r="BY116">
        <v>1</v>
      </c>
      <c r="BZ116">
        <v>0</v>
      </c>
      <c r="CA116">
        <v>1</v>
      </c>
      <c r="CB116">
        <v>0</v>
      </c>
      <c r="CC116">
        <v>1</v>
      </c>
      <c r="CD116">
        <v>0</v>
      </c>
      <c r="CE116">
        <v>1</v>
      </c>
      <c r="CF116">
        <v>0</v>
      </c>
      <c r="CG116">
        <v>1</v>
      </c>
      <c r="CH116">
        <v>1</v>
      </c>
      <c r="CI116">
        <v>1</v>
      </c>
      <c r="CJ116">
        <v>1</v>
      </c>
      <c r="CK116">
        <v>2</v>
      </c>
      <c r="CL116">
        <v>6</v>
      </c>
      <c r="CM116">
        <v>1</v>
      </c>
      <c r="CR116">
        <v>2</v>
      </c>
      <c r="CS116">
        <v>-98</v>
      </c>
      <c r="CT116">
        <v>1</v>
      </c>
      <c r="CU116">
        <v>2</v>
      </c>
      <c r="CV116" t="s">
        <v>404</v>
      </c>
      <c r="CW116">
        <v>1014</v>
      </c>
      <c r="CX116">
        <v>16.899999999999999</v>
      </c>
      <c r="CY116">
        <v>2</v>
      </c>
      <c r="CZ116">
        <v>1</v>
      </c>
      <c r="DA116" t="s">
        <v>2035</v>
      </c>
      <c r="DC116">
        <v>1</v>
      </c>
      <c r="DD116">
        <v>1</v>
      </c>
      <c r="DE116">
        <v>10</v>
      </c>
      <c r="DN116" t="s">
        <v>3177</v>
      </c>
      <c r="DO116" t="s">
        <v>3177</v>
      </c>
      <c r="DP116" t="s">
        <v>3178</v>
      </c>
      <c r="DQ116" t="s">
        <v>202</v>
      </c>
      <c r="DR116" t="s">
        <v>202</v>
      </c>
      <c r="DT116">
        <v>1</v>
      </c>
      <c r="DV116">
        <v>1</v>
      </c>
      <c r="DW116">
        <v>0</v>
      </c>
      <c r="DX116">
        <v>5</v>
      </c>
      <c r="DY116">
        <v>1</v>
      </c>
      <c r="DZ116">
        <v>1</v>
      </c>
      <c r="EA116">
        <v>10</v>
      </c>
      <c r="EB116">
        <f t="shared" si="1"/>
        <v>4</v>
      </c>
      <c r="EC116">
        <v>2</v>
      </c>
      <c r="EE116">
        <v>15</v>
      </c>
      <c r="EL116">
        <v>3</v>
      </c>
      <c r="EM116">
        <v>1</v>
      </c>
      <c r="EN116">
        <v>1</v>
      </c>
      <c r="EO116">
        <v>1</v>
      </c>
      <c r="EP116">
        <v>1</v>
      </c>
      <c r="EQ116">
        <v>1</v>
      </c>
      <c r="ER116">
        <v>1</v>
      </c>
      <c r="EZ116">
        <v>1</v>
      </c>
      <c r="FA116">
        <v>1</v>
      </c>
      <c r="FD116">
        <v>7</v>
      </c>
      <c r="FG116">
        <v>0</v>
      </c>
      <c r="FH116" t="s">
        <v>3179</v>
      </c>
      <c r="FI116">
        <v>1</v>
      </c>
      <c r="FJ116" t="s">
        <v>204</v>
      </c>
      <c r="FK116">
        <v>15</v>
      </c>
      <c r="FL116">
        <v>12</v>
      </c>
      <c r="FM116">
        <v>12</v>
      </c>
      <c r="FN116">
        <v>10</v>
      </c>
      <c r="FO116" t="s">
        <v>2220</v>
      </c>
      <c r="FP116">
        <v>0.5</v>
      </c>
      <c r="FQ116" t="s">
        <v>3180</v>
      </c>
      <c r="FR116" t="s">
        <v>3196</v>
      </c>
      <c r="FS116">
        <v>1</v>
      </c>
      <c r="FT116">
        <v>1</v>
      </c>
      <c r="FU116" t="s">
        <v>2221</v>
      </c>
      <c r="FV116" t="s">
        <v>3182</v>
      </c>
      <c r="FW116">
        <v>0</v>
      </c>
      <c r="FX116">
        <v>1</v>
      </c>
      <c r="FY116">
        <v>0</v>
      </c>
      <c r="FZ116">
        <v>0</v>
      </c>
      <c r="GA116">
        <v>7861</v>
      </c>
      <c r="GB116">
        <v>71</v>
      </c>
      <c r="GC116">
        <v>110.71830989999999</v>
      </c>
      <c r="GD116" t="s">
        <v>2401</v>
      </c>
      <c r="GE116">
        <v>1</v>
      </c>
      <c r="HG116" t="s">
        <v>202</v>
      </c>
      <c r="HJ116">
        <v>0</v>
      </c>
    </row>
    <row r="117" spans="1:218" x14ac:dyDescent="0.3">
      <c r="A117">
        <v>349</v>
      </c>
      <c r="B117" t="s">
        <v>3183</v>
      </c>
      <c r="C117" t="s">
        <v>3737</v>
      </c>
      <c r="D117" t="s">
        <v>212</v>
      </c>
      <c r="E117">
        <v>1</v>
      </c>
      <c r="F117" t="s">
        <v>202</v>
      </c>
      <c r="H117">
        <v>1</v>
      </c>
      <c r="M117">
        <v>1</v>
      </c>
      <c r="N117">
        <v>1</v>
      </c>
      <c r="U117">
        <v>1</v>
      </c>
      <c r="W117">
        <v>1</v>
      </c>
      <c r="X117" t="s">
        <v>3174</v>
      </c>
      <c r="Y117">
        <v>1</v>
      </c>
      <c r="Z117">
        <v>1</v>
      </c>
      <c r="AA117">
        <v>1</v>
      </c>
      <c r="AD117" t="s">
        <v>202</v>
      </c>
      <c r="AE117">
        <v>1</v>
      </c>
      <c r="AF117">
        <v>1</v>
      </c>
      <c r="AG117">
        <v>1</v>
      </c>
      <c r="AH117">
        <v>2</v>
      </c>
      <c r="AI117">
        <v>2</v>
      </c>
      <c r="AJ117">
        <v>2</v>
      </c>
      <c r="AK117" t="s">
        <v>3738</v>
      </c>
      <c r="AL117">
        <v>1</v>
      </c>
      <c r="AM117">
        <v>2</v>
      </c>
      <c r="AN117">
        <v>1</v>
      </c>
      <c r="AO117">
        <v>2</v>
      </c>
      <c r="AP117">
        <v>2</v>
      </c>
      <c r="AQ117">
        <v>1</v>
      </c>
      <c r="AR117" t="s">
        <v>3739</v>
      </c>
      <c r="AS117">
        <v>2</v>
      </c>
      <c r="AT117">
        <v>1</v>
      </c>
      <c r="AU117">
        <v>1</v>
      </c>
      <c r="AV117">
        <v>2</v>
      </c>
      <c r="AW117">
        <v>7</v>
      </c>
      <c r="AX117">
        <v>1</v>
      </c>
      <c r="AY117">
        <v>3</v>
      </c>
      <c r="BE117">
        <v>1</v>
      </c>
      <c r="BF117">
        <v>1</v>
      </c>
      <c r="BG117">
        <v>1</v>
      </c>
      <c r="BH117">
        <v>1</v>
      </c>
      <c r="BI117">
        <v>1</v>
      </c>
      <c r="BJ117">
        <v>0</v>
      </c>
      <c r="BM117">
        <v>1</v>
      </c>
      <c r="BN117">
        <v>1</v>
      </c>
      <c r="BO117">
        <v>3</v>
      </c>
      <c r="BP117">
        <v>1</v>
      </c>
      <c r="BQ117">
        <v>10</v>
      </c>
      <c r="BR117">
        <v>1</v>
      </c>
      <c r="BS117">
        <v>1</v>
      </c>
      <c r="BT117">
        <v>4</v>
      </c>
      <c r="BV117">
        <v>1</v>
      </c>
      <c r="BX117">
        <v>1</v>
      </c>
      <c r="BZ117">
        <v>0</v>
      </c>
      <c r="CB117">
        <v>0</v>
      </c>
      <c r="CD117">
        <v>2</v>
      </c>
      <c r="CJ117">
        <v>1</v>
      </c>
      <c r="CK117">
        <v>2</v>
      </c>
      <c r="CL117">
        <v>8</v>
      </c>
      <c r="CM117">
        <v>6</v>
      </c>
      <c r="CS117">
        <v>9</v>
      </c>
      <c r="CT117">
        <v>1</v>
      </c>
      <c r="CU117">
        <v>2</v>
      </c>
      <c r="CV117" t="s">
        <v>3740</v>
      </c>
      <c r="CW117">
        <v>700</v>
      </c>
      <c r="CX117">
        <v>11.67</v>
      </c>
      <c r="CY117">
        <v>2</v>
      </c>
      <c r="CZ117">
        <v>1</v>
      </c>
      <c r="DA117" t="s">
        <v>252</v>
      </c>
      <c r="DC117">
        <v>1</v>
      </c>
      <c r="DD117">
        <v>1</v>
      </c>
      <c r="DE117">
        <v>4</v>
      </c>
      <c r="DN117" t="s">
        <v>3622</v>
      </c>
      <c r="DO117" t="s">
        <v>3622</v>
      </c>
      <c r="DP117" t="s">
        <v>3178</v>
      </c>
      <c r="DQ117" t="s">
        <v>202</v>
      </c>
      <c r="DR117" t="s">
        <v>202</v>
      </c>
      <c r="DT117">
        <v>1</v>
      </c>
      <c r="DV117">
        <v>1</v>
      </c>
      <c r="DW117">
        <v>0</v>
      </c>
      <c r="DX117">
        <v>1</v>
      </c>
      <c r="DY117">
        <v>1</v>
      </c>
      <c r="DZ117">
        <v>1</v>
      </c>
      <c r="EA117">
        <v>10</v>
      </c>
      <c r="EB117">
        <f t="shared" si="1"/>
        <v>4</v>
      </c>
      <c r="EC117">
        <v>1</v>
      </c>
      <c r="ED117">
        <v>10</v>
      </c>
      <c r="EL117">
        <v>1</v>
      </c>
      <c r="EM117">
        <v>3</v>
      </c>
      <c r="EN117">
        <v>1</v>
      </c>
      <c r="EO117">
        <v>1</v>
      </c>
      <c r="EP117">
        <v>1</v>
      </c>
      <c r="EQ117">
        <v>1</v>
      </c>
      <c r="ER117">
        <v>1</v>
      </c>
      <c r="EZ117">
        <v>1</v>
      </c>
      <c r="FA117">
        <v>1</v>
      </c>
      <c r="FD117">
        <v>7</v>
      </c>
      <c r="FG117">
        <v>0</v>
      </c>
      <c r="FH117" t="s">
        <v>3179</v>
      </c>
      <c r="FI117">
        <v>1</v>
      </c>
      <c r="FJ117" t="s">
        <v>204</v>
      </c>
      <c r="FK117">
        <v>0.83333330000000005</v>
      </c>
      <c r="FL117">
        <v>10</v>
      </c>
      <c r="FM117">
        <v>10</v>
      </c>
      <c r="FN117">
        <v>10</v>
      </c>
      <c r="FO117" t="s">
        <v>2206</v>
      </c>
      <c r="FP117">
        <v>3.5</v>
      </c>
      <c r="FQ117" t="s">
        <v>3180</v>
      </c>
      <c r="FR117" t="s">
        <v>3196</v>
      </c>
      <c r="FS117">
        <v>1</v>
      </c>
      <c r="FT117">
        <v>1</v>
      </c>
      <c r="FU117" t="s">
        <v>2221</v>
      </c>
      <c r="FV117" t="s">
        <v>3182</v>
      </c>
      <c r="FW117">
        <v>0</v>
      </c>
      <c r="FX117">
        <v>1</v>
      </c>
      <c r="FY117">
        <v>0</v>
      </c>
      <c r="FZ117">
        <v>0</v>
      </c>
      <c r="GA117">
        <v>37408</v>
      </c>
      <c r="GB117">
        <v>127</v>
      </c>
      <c r="GC117">
        <v>294.55118110000001</v>
      </c>
      <c r="GD117" t="s">
        <v>2401</v>
      </c>
      <c r="GE117">
        <v>1</v>
      </c>
      <c r="HG117" t="s">
        <v>202</v>
      </c>
      <c r="HJ117">
        <v>0</v>
      </c>
    </row>
    <row r="118" spans="1:218" x14ac:dyDescent="0.3">
      <c r="A118">
        <v>377</v>
      </c>
      <c r="B118" t="s">
        <v>3221</v>
      </c>
      <c r="C118" t="s">
        <v>3790</v>
      </c>
      <c r="D118" t="s">
        <v>212</v>
      </c>
      <c r="E118">
        <v>1</v>
      </c>
      <c r="F118" t="s">
        <v>202</v>
      </c>
      <c r="H118">
        <v>1</v>
      </c>
      <c r="M118">
        <v>3</v>
      </c>
      <c r="N118">
        <v>1</v>
      </c>
      <c r="U118">
        <v>1</v>
      </c>
      <c r="W118">
        <v>1</v>
      </c>
      <c r="X118" t="s">
        <v>3174</v>
      </c>
      <c r="Y118">
        <v>1</v>
      </c>
      <c r="Z118">
        <v>1</v>
      </c>
      <c r="AA118">
        <v>-97</v>
      </c>
      <c r="AD118" t="s">
        <v>3174</v>
      </c>
      <c r="AE118">
        <v>1</v>
      </c>
      <c r="AF118">
        <v>2</v>
      </c>
      <c r="AG118">
        <v>2</v>
      </c>
      <c r="AH118">
        <v>2</v>
      </c>
      <c r="AI118">
        <v>2</v>
      </c>
      <c r="AJ118">
        <v>2</v>
      </c>
      <c r="AK118" t="s">
        <v>3791</v>
      </c>
      <c r="AL118">
        <v>1</v>
      </c>
      <c r="AM118">
        <v>1</v>
      </c>
      <c r="AN118">
        <v>1</v>
      </c>
      <c r="AO118">
        <v>2</v>
      </c>
      <c r="AP118">
        <v>2</v>
      </c>
      <c r="AQ118">
        <v>2</v>
      </c>
      <c r="AR118" t="s">
        <v>3792</v>
      </c>
      <c r="AS118">
        <v>1</v>
      </c>
      <c r="AT118">
        <v>1</v>
      </c>
      <c r="AU118">
        <v>1</v>
      </c>
      <c r="AV118">
        <v>1</v>
      </c>
      <c r="AW118">
        <v>7</v>
      </c>
      <c r="AX118">
        <v>5</v>
      </c>
      <c r="AY118">
        <v>4</v>
      </c>
      <c r="BE118">
        <v>1</v>
      </c>
      <c r="BF118">
        <v>2</v>
      </c>
      <c r="BG118">
        <v>1</v>
      </c>
      <c r="BH118">
        <v>2</v>
      </c>
      <c r="BI118">
        <v>1</v>
      </c>
      <c r="BJ118">
        <v>1</v>
      </c>
      <c r="BK118">
        <v>1</v>
      </c>
      <c r="BL118">
        <v>1</v>
      </c>
      <c r="BM118">
        <v>1</v>
      </c>
      <c r="BN118">
        <v>1</v>
      </c>
      <c r="BO118">
        <v>3</v>
      </c>
      <c r="BP118">
        <v>1</v>
      </c>
      <c r="BQ118">
        <v>38</v>
      </c>
      <c r="BR118">
        <v>2</v>
      </c>
      <c r="BS118">
        <v>1</v>
      </c>
      <c r="BT118">
        <v>2</v>
      </c>
      <c r="BV118">
        <v>0</v>
      </c>
      <c r="BX118">
        <v>0</v>
      </c>
      <c r="BZ118">
        <v>0</v>
      </c>
      <c r="CB118">
        <v>0</v>
      </c>
      <c r="CD118">
        <v>0</v>
      </c>
      <c r="CF118">
        <v>2</v>
      </c>
      <c r="CJ118">
        <v>1</v>
      </c>
      <c r="CK118">
        <v>2</v>
      </c>
      <c r="CL118">
        <v>-98</v>
      </c>
      <c r="CM118">
        <v>-98</v>
      </c>
      <c r="CR118">
        <v>2</v>
      </c>
      <c r="CS118">
        <v>-98</v>
      </c>
      <c r="CT118">
        <v>1</v>
      </c>
      <c r="CU118">
        <v>2</v>
      </c>
      <c r="CV118" t="s">
        <v>3793</v>
      </c>
      <c r="CW118">
        <v>797</v>
      </c>
      <c r="CX118">
        <v>13.28</v>
      </c>
      <c r="CY118">
        <v>2</v>
      </c>
      <c r="CZ118">
        <v>1</v>
      </c>
      <c r="DA118" t="s">
        <v>1027</v>
      </c>
      <c r="DC118">
        <v>1</v>
      </c>
      <c r="DD118">
        <v>1</v>
      </c>
      <c r="DE118">
        <v>10</v>
      </c>
      <c r="DN118" t="s">
        <v>3622</v>
      </c>
      <c r="DO118" t="s">
        <v>3622</v>
      </c>
      <c r="DP118" t="s">
        <v>3178</v>
      </c>
      <c r="DQ118" t="s">
        <v>202</v>
      </c>
      <c r="DR118" t="s">
        <v>202</v>
      </c>
      <c r="DT118">
        <v>1</v>
      </c>
      <c r="DV118">
        <v>1</v>
      </c>
      <c r="DW118">
        <v>0</v>
      </c>
      <c r="DX118">
        <v>-97</v>
      </c>
      <c r="DY118">
        <v>1</v>
      </c>
      <c r="DZ118">
        <v>1</v>
      </c>
      <c r="EA118">
        <v>15</v>
      </c>
      <c r="EB118">
        <f t="shared" si="1"/>
        <v>3</v>
      </c>
      <c r="EC118">
        <v>2</v>
      </c>
      <c r="EE118">
        <v>15</v>
      </c>
      <c r="EL118">
        <v>1</v>
      </c>
      <c r="EM118">
        <v>3</v>
      </c>
      <c r="EN118">
        <v>1</v>
      </c>
      <c r="EO118">
        <v>1</v>
      </c>
      <c r="EP118">
        <v>1</v>
      </c>
      <c r="EQ118">
        <v>1</v>
      </c>
      <c r="ER118">
        <v>1</v>
      </c>
      <c r="EZ118">
        <v>1</v>
      </c>
      <c r="FA118">
        <v>1</v>
      </c>
      <c r="FD118">
        <v>7</v>
      </c>
      <c r="FG118">
        <v>0</v>
      </c>
      <c r="FH118" t="s">
        <v>3179</v>
      </c>
      <c r="FI118">
        <v>1</v>
      </c>
      <c r="FJ118" t="s">
        <v>204</v>
      </c>
      <c r="FK118">
        <v>15</v>
      </c>
      <c r="FL118">
        <v>12</v>
      </c>
      <c r="FM118">
        <v>12</v>
      </c>
      <c r="FN118">
        <v>15</v>
      </c>
      <c r="FO118" t="s">
        <v>2206</v>
      </c>
      <c r="FP118">
        <v>3.5</v>
      </c>
      <c r="FQ118" t="s">
        <v>3180</v>
      </c>
      <c r="FR118" t="s">
        <v>3196</v>
      </c>
      <c r="FS118">
        <v>1</v>
      </c>
      <c r="FT118">
        <v>1</v>
      </c>
      <c r="FU118" t="s">
        <v>2221</v>
      </c>
      <c r="FV118" t="s">
        <v>3182</v>
      </c>
      <c r="FW118">
        <v>0</v>
      </c>
      <c r="FX118">
        <v>1</v>
      </c>
      <c r="FY118">
        <v>0</v>
      </c>
      <c r="FZ118">
        <v>0</v>
      </c>
      <c r="GA118">
        <v>7861</v>
      </c>
      <c r="GB118">
        <v>71</v>
      </c>
      <c r="GC118">
        <v>110.71830989999999</v>
      </c>
      <c r="GD118" t="s">
        <v>2401</v>
      </c>
      <c r="GE118">
        <v>1</v>
      </c>
      <c r="HG118" t="s">
        <v>202</v>
      </c>
      <c r="HJ118">
        <v>0</v>
      </c>
    </row>
    <row r="119" spans="1:218" x14ac:dyDescent="0.3">
      <c r="A119">
        <v>454</v>
      </c>
      <c r="B119" t="s">
        <v>3202</v>
      </c>
      <c r="C119" t="s">
        <v>3902</v>
      </c>
      <c r="D119" t="s">
        <v>194</v>
      </c>
      <c r="E119">
        <v>1</v>
      </c>
      <c r="F119" t="s">
        <v>202</v>
      </c>
      <c r="H119">
        <v>1</v>
      </c>
      <c r="M119">
        <v>1</v>
      </c>
      <c r="N119">
        <v>1</v>
      </c>
      <c r="U119">
        <v>1</v>
      </c>
      <c r="W119">
        <v>1</v>
      </c>
      <c r="X119" t="s">
        <v>3174</v>
      </c>
      <c r="Y119">
        <v>1</v>
      </c>
      <c r="Z119">
        <v>1</v>
      </c>
      <c r="AA119">
        <v>1</v>
      </c>
      <c r="AD119" t="s">
        <v>202</v>
      </c>
      <c r="AE119">
        <v>1</v>
      </c>
      <c r="AF119">
        <v>1</v>
      </c>
      <c r="AG119">
        <v>1</v>
      </c>
      <c r="AH119">
        <v>1</v>
      </c>
      <c r="AI119">
        <v>1</v>
      </c>
      <c r="AJ119">
        <v>2</v>
      </c>
      <c r="AK119" t="s">
        <v>3876</v>
      </c>
      <c r="AL119">
        <v>1</v>
      </c>
      <c r="AM119">
        <v>1</v>
      </c>
      <c r="AN119">
        <v>2</v>
      </c>
      <c r="AO119">
        <v>1</v>
      </c>
      <c r="AP119">
        <v>1</v>
      </c>
      <c r="AQ119">
        <v>1</v>
      </c>
      <c r="AR119" t="s">
        <v>3877</v>
      </c>
      <c r="AS119">
        <v>2</v>
      </c>
      <c r="AT119">
        <v>1</v>
      </c>
      <c r="AU119">
        <v>1</v>
      </c>
      <c r="AV119">
        <v>1</v>
      </c>
      <c r="AW119">
        <v>6</v>
      </c>
      <c r="AX119">
        <v>7</v>
      </c>
      <c r="AY119">
        <v>1</v>
      </c>
      <c r="AZ119">
        <v>3</v>
      </c>
      <c r="BA119">
        <v>4</v>
      </c>
      <c r="BE119">
        <v>1</v>
      </c>
      <c r="BF119">
        <v>1</v>
      </c>
      <c r="BG119">
        <v>1</v>
      </c>
      <c r="BH119">
        <v>1</v>
      </c>
      <c r="BI119">
        <v>1</v>
      </c>
      <c r="BJ119">
        <v>1</v>
      </c>
      <c r="BK119">
        <v>1</v>
      </c>
      <c r="BL119">
        <v>1</v>
      </c>
      <c r="BM119">
        <v>1</v>
      </c>
      <c r="BN119">
        <v>1</v>
      </c>
      <c r="BO119">
        <v>2</v>
      </c>
      <c r="BP119">
        <v>1</v>
      </c>
      <c r="BQ119">
        <v>4</v>
      </c>
      <c r="BR119">
        <v>1</v>
      </c>
      <c r="BS119">
        <v>1</v>
      </c>
      <c r="BT119">
        <v>1</v>
      </c>
      <c r="BU119">
        <v>1</v>
      </c>
      <c r="BV119">
        <v>0</v>
      </c>
      <c r="BW119">
        <v>1</v>
      </c>
      <c r="BX119">
        <v>0</v>
      </c>
      <c r="BY119">
        <v>1</v>
      </c>
      <c r="BZ119">
        <v>0</v>
      </c>
      <c r="CA119">
        <v>1</v>
      </c>
      <c r="CB119">
        <v>0</v>
      </c>
      <c r="CC119">
        <v>1</v>
      </c>
      <c r="CD119">
        <v>0</v>
      </c>
      <c r="CE119">
        <v>1</v>
      </c>
      <c r="CF119">
        <v>0</v>
      </c>
      <c r="CG119">
        <v>1</v>
      </c>
      <c r="CH119">
        <v>1</v>
      </c>
      <c r="CI119">
        <v>1</v>
      </c>
      <c r="CJ119">
        <v>1</v>
      </c>
      <c r="CK119">
        <v>1</v>
      </c>
      <c r="CL119">
        <v>5</v>
      </c>
      <c r="CM119">
        <v>1</v>
      </c>
      <c r="CR119">
        <v>2</v>
      </c>
      <c r="CS119">
        <v>2</v>
      </c>
      <c r="CT119">
        <v>1</v>
      </c>
      <c r="CU119">
        <v>2</v>
      </c>
      <c r="CV119" t="s">
        <v>2380</v>
      </c>
      <c r="CW119">
        <v>774</v>
      </c>
      <c r="CX119">
        <v>12.9</v>
      </c>
      <c r="CY119">
        <v>2</v>
      </c>
      <c r="CZ119">
        <v>1</v>
      </c>
      <c r="DA119" t="s">
        <v>3211</v>
      </c>
      <c r="DC119">
        <v>1</v>
      </c>
      <c r="DD119">
        <v>1</v>
      </c>
      <c r="DE119">
        <v>15</v>
      </c>
      <c r="DN119" t="s">
        <v>3884</v>
      </c>
      <c r="DO119" t="s">
        <v>3884</v>
      </c>
      <c r="DP119" t="s">
        <v>3178</v>
      </c>
      <c r="DQ119" t="s">
        <v>202</v>
      </c>
      <c r="DR119" t="s">
        <v>202</v>
      </c>
      <c r="DT119">
        <v>1</v>
      </c>
      <c r="DV119">
        <v>1</v>
      </c>
      <c r="DW119">
        <v>0</v>
      </c>
      <c r="DX119">
        <v>1</v>
      </c>
      <c r="DY119">
        <v>1</v>
      </c>
      <c r="DZ119">
        <v>1</v>
      </c>
      <c r="EA119">
        <v>20</v>
      </c>
      <c r="EB119">
        <f t="shared" si="1"/>
        <v>2</v>
      </c>
      <c r="EC119">
        <v>2</v>
      </c>
      <c r="EE119">
        <v>20</v>
      </c>
      <c r="EL119">
        <v>2</v>
      </c>
      <c r="EM119">
        <v>3</v>
      </c>
      <c r="EN119">
        <v>1</v>
      </c>
      <c r="EO119">
        <v>1</v>
      </c>
      <c r="EP119">
        <v>1</v>
      </c>
      <c r="EQ119">
        <v>1</v>
      </c>
      <c r="ER119">
        <v>1</v>
      </c>
      <c r="EZ119">
        <v>1</v>
      </c>
      <c r="FA119">
        <v>1</v>
      </c>
      <c r="FD119">
        <v>7</v>
      </c>
      <c r="FG119">
        <v>0</v>
      </c>
      <c r="FH119" t="s">
        <v>3179</v>
      </c>
      <c r="FI119">
        <v>1</v>
      </c>
      <c r="FJ119" t="s">
        <v>204</v>
      </c>
      <c r="FK119">
        <v>20</v>
      </c>
      <c r="FL119">
        <v>12</v>
      </c>
      <c r="FM119">
        <v>12</v>
      </c>
      <c r="FN119">
        <v>20</v>
      </c>
      <c r="FO119" t="s">
        <v>2212</v>
      </c>
      <c r="FP119">
        <v>3.5</v>
      </c>
      <c r="FQ119" t="s">
        <v>3180</v>
      </c>
      <c r="FR119" t="s">
        <v>3196</v>
      </c>
      <c r="FS119">
        <v>1</v>
      </c>
      <c r="FT119">
        <v>1</v>
      </c>
      <c r="FU119" t="s">
        <v>2221</v>
      </c>
      <c r="FV119" t="s">
        <v>3182</v>
      </c>
      <c r="FW119">
        <v>0</v>
      </c>
      <c r="FX119">
        <v>1</v>
      </c>
      <c r="FY119">
        <v>0</v>
      </c>
      <c r="FZ119">
        <v>0</v>
      </c>
      <c r="GA119">
        <v>20830</v>
      </c>
      <c r="GB119">
        <v>83</v>
      </c>
      <c r="GC119">
        <v>250.9638554</v>
      </c>
      <c r="GD119" t="s">
        <v>2401</v>
      </c>
      <c r="GE119">
        <v>1</v>
      </c>
      <c r="HG119" t="s">
        <v>202</v>
      </c>
      <c r="HJ119">
        <v>0</v>
      </c>
    </row>
    <row r="120" spans="1:218" x14ac:dyDescent="0.3">
      <c r="A120">
        <v>236</v>
      </c>
      <c r="B120" t="s">
        <v>3207</v>
      </c>
      <c r="C120" t="s">
        <v>3551</v>
      </c>
      <c r="D120" t="s">
        <v>265</v>
      </c>
      <c r="E120">
        <v>1</v>
      </c>
      <c r="F120" t="s">
        <v>202</v>
      </c>
      <c r="H120">
        <v>1</v>
      </c>
      <c r="M120">
        <v>1</v>
      </c>
      <c r="N120">
        <v>1</v>
      </c>
      <c r="U120">
        <v>1</v>
      </c>
      <c r="W120">
        <v>1</v>
      </c>
      <c r="X120" t="s">
        <v>3174</v>
      </c>
      <c r="Y120">
        <v>1</v>
      </c>
      <c r="Z120">
        <v>1</v>
      </c>
      <c r="AA120">
        <v>5</v>
      </c>
      <c r="AD120" t="s">
        <v>202</v>
      </c>
      <c r="AE120">
        <v>1</v>
      </c>
      <c r="AF120">
        <v>1</v>
      </c>
      <c r="AG120">
        <v>1</v>
      </c>
      <c r="AH120">
        <v>1</v>
      </c>
      <c r="AI120">
        <v>2</v>
      </c>
      <c r="AJ120">
        <v>1</v>
      </c>
      <c r="AK120" t="s">
        <v>3552</v>
      </c>
      <c r="AL120">
        <v>1</v>
      </c>
      <c r="AM120">
        <v>2</v>
      </c>
      <c r="AN120">
        <v>1</v>
      </c>
      <c r="AO120">
        <v>2</v>
      </c>
      <c r="AP120">
        <v>1</v>
      </c>
      <c r="AQ120">
        <v>1</v>
      </c>
      <c r="AR120" t="s">
        <v>3553</v>
      </c>
      <c r="AS120">
        <v>2</v>
      </c>
      <c r="AT120">
        <v>1</v>
      </c>
      <c r="AU120">
        <v>1</v>
      </c>
      <c r="AV120">
        <v>1</v>
      </c>
      <c r="AW120">
        <v>7</v>
      </c>
      <c r="AX120">
        <v>1</v>
      </c>
      <c r="AY120">
        <v>3</v>
      </c>
      <c r="BE120">
        <v>1</v>
      </c>
      <c r="BF120">
        <v>1</v>
      </c>
      <c r="BG120">
        <v>1</v>
      </c>
      <c r="BH120">
        <v>1</v>
      </c>
      <c r="BI120">
        <v>1</v>
      </c>
      <c r="BJ120">
        <v>0</v>
      </c>
      <c r="BM120">
        <v>1</v>
      </c>
      <c r="BN120">
        <v>1</v>
      </c>
      <c r="BO120">
        <v>3</v>
      </c>
      <c r="BP120">
        <v>1</v>
      </c>
      <c r="BQ120">
        <v>12</v>
      </c>
      <c r="BR120">
        <v>2</v>
      </c>
      <c r="BS120">
        <v>1</v>
      </c>
      <c r="BT120">
        <v>3</v>
      </c>
      <c r="BV120">
        <v>1</v>
      </c>
      <c r="BX120">
        <v>0</v>
      </c>
      <c r="BZ120">
        <v>0</v>
      </c>
      <c r="CB120">
        <v>0</v>
      </c>
      <c r="CD120">
        <v>2</v>
      </c>
      <c r="CJ120">
        <v>1</v>
      </c>
      <c r="CK120">
        <v>2</v>
      </c>
      <c r="CL120">
        <v>6</v>
      </c>
      <c r="CM120">
        <v>1</v>
      </c>
      <c r="CR120">
        <v>2</v>
      </c>
      <c r="CS120">
        <v>-98</v>
      </c>
      <c r="CT120">
        <v>1</v>
      </c>
      <c r="CU120">
        <v>1</v>
      </c>
      <c r="CV120" t="s">
        <v>1534</v>
      </c>
      <c r="CW120">
        <v>695</v>
      </c>
      <c r="CX120">
        <v>11.58</v>
      </c>
      <c r="CY120">
        <v>2</v>
      </c>
      <c r="CZ120">
        <v>1</v>
      </c>
      <c r="DA120" t="s">
        <v>3361</v>
      </c>
      <c r="DC120">
        <v>1</v>
      </c>
      <c r="DD120">
        <v>1</v>
      </c>
      <c r="DE120">
        <v>28</v>
      </c>
      <c r="DN120" t="s">
        <v>3177</v>
      </c>
      <c r="DO120" t="s">
        <v>3177</v>
      </c>
      <c r="DP120" t="s">
        <v>3178</v>
      </c>
      <c r="DQ120" t="s">
        <v>202</v>
      </c>
      <c r="DR120" t="s">
        <v>202</v>
      </c>
      <c r="DT120">
        <v>1</v>
      </c>
      <c r="DV120">
        <v>1</v>
      </c>
      <c r="DW120">
        <v>0</v>
      </c>
      <c r="DX120">
        <v>5</v>
      </c>
      <c r="DY120">
        <v>1</v>
      </c>
      <c r="DZ120">
        <v>1</v>
      </c>
      <c r="EA120">
        <v>20</v>
      </c>
      <c r="EB120">
        <f t="shared" si="1"/>
        <v>2</v>
      </c>
      <c r="EC120">
        <v>1</v>
      </c>
      <c r="ED120">
        <v>11</v>
      </c>
      <c r="EL120">
        <v>1</v>
      </c>
      <c r="EM120">
        <v>3</v>
      </c>
      <c r="EN120">
        <v>1</v>
      </c>
      <c r="EO120">
        <v>1</v>
      </c>
      <c r="EP120">
        <v>1</v>
      </c>
      <c r="EQ120">
        <v>1</v>
      </c>
      <c r="ER120">
        <v>1</v>
      </c>
      <c r="EZ120">
        <v>2</v>
      </c>
      <c r="FE120">
        <v>3</v>
      </c>
      <c r="FG120">
        <v>0</v>
      </c>
      <c r="FH120" t="s">
        <v>3179</v>
      </c>
      <c r="FI120">
        <v>1</v>
      </c>
      <c r="FJ120" t="s">
        <v>204</v>
      </c>
      <c r="FK120">
        <v>0.91666669999999995</v>
      </c>
      <c r="FL120">
        <v>11</v>
      </c>
      <c r="FM120">
        <v>11</v>
      </c>
      <c r="FN120">
        <v>20</v>
      </c>
      <c r="FO120" t="s">
        <v>2206</v>
      </c>
      <c r="FP120">
        <v>3.5</v>
      </c>
      <c r="FQ120" t="s">
        <v>3180</v>
      </c>
      <c r="FR120" t="s">
        <v>3196</v>
      </c>
      <c r="FS120">
        <v>1</v>
      </c>
      <c r="FT120">
        <v>1</v>
      </c>
      <c r="FU120" t="s">
        <v>2221</v>
      </c>
      <c r="FV120" t="s">
        <v>3182</v>
      </c>
      <c r="FW120">
        <v>1</v>
      </c>
      <c r="FX120">
        <v>0</v>
      </c>
      <c r="FY120">
        <v>1</v>
      </c>
      <c r="FZ120">
        <v>0</v>
      </c>
      <c r="GA120">
        <v>11328</v>
      </c>
      <c r="GB120">
        <v>52</v>
      </c>
      <c r="GC120">
        <v>217.8461538</v>
      </c>
      <c r="GD120" t="s">
        <v>2401</v>
      </c>
      <c r="GE120">
        <v>1</v>
      </c>
      <c r="HG120" t="s">
        <v>202</v>
      </c>
      <c r="HI120">
        <v>1</v>
      </c>
      <c r="HJ120">
        <v>1</v>
      </c>
    </row>
    <row r="121" spans="1:218" hidden="1" x14ac:dyDescent="0.3">
      <c r="A121">
        <v>240</v>
      </c>
      <c r="B121" t="s">
        <v>3225</v>
      </c>
      <c r="C121" t="s">
        <v>3554</v>
      </c>
      <c r="D121" t="s">
        <v>212</v>
      </c>
      <c r="E121">
        <v>1</v>
      </c>
      <c r="F121" t="s">
        <v>202</v>
      </c>
      <c r="H121">
        <v>1</v>
      </c>
      <c r="M121">
        <v>1</v>
      </c>
      <c r="N121">
        <v>1</v>
      </c>
      <c r="U121">
        <v>1</v>
      </c>
      <c r="W121">
        <v>1</v>
      </c>
      <c r="X121" t="s">
        <v>3174</v>
      </c>
      <c r="Y121">
        <v>1</v>
      </c>
      <c r="Z121">
        <v>1</v>
      </c>
      <c r="AA121">
        <v>2</v>
      </c>
      <c r="AD121" t="s">
        <v>202</v>
      </c>
      <c r="AE121">
        <v>1</v>
      </c>
      <c r="AF121">
        <v>2</v>
      </c>
      <c r="AG121">
        <v>2</v>
      </c>
      <c r="AH121">
        <v>2</v>
      </c>
      <c r="AI121">
        <v>2</v>
      </c>
      <c r="AJ121">
        <v>2</v>
      </c>
      <c r="AK121" t="s">
        <v>3555</v>
      </c>
      <c r="AL121">
        <v>2</v>
      </c>
      <c r="AM121">
        <v>2</v>
      </c>
      <c r="AN121">
        <v>2</v>
      </c>
      <c r="AO121">
        <v>2</v>
      </c>
      <c r="AP121">
        <v>2</v>
      </c>
      <c r="AQ121">
        <v>2</v>
      </c>
      <c r="AR121" t="s">
        <v>3556</v>
      </c>
      <c r="AS121">
        <v>1</v>
      </c>
      <c r="AT121">
        <v>1</v>
      </c>
      <c r="AU121">
        <v>1</v>
      </c>
      <c r="AV121">
        <v>2</v>
      </c>
      <c r="AW121">
        <v>7</v>
      </c>
      <c r="AX121">
        <v>1</v>
      </c>
      <c r="AY121">
        <v>1</v>
      </c>
      <c r="BE121">
        <v>1</v>
      </c>
      <c r="BF121">
        <v>1</v>
      </c>
      <c r="BG121">
        <v>1</v>
      </c>
      <c r="BH121">
        <v>1</v>
      </c>
      <c r="BI121">
        <v>1</v>
      </c>
      <c r="BJ121">
        <v>0</v>
      </c>
      <c r="BM121">
        <v>2</v>
      </c>
      <c r="BN121">
        <v>1</v>
      </c>
      <c r="BO121">
        <v>4</v>
      </c>
      <c r="BP121">
        <v>1</v>
      </c>
      <c r="BQ121">
        <v>43</v>
      </c>
      <c r="BR121">
        <v>2</v>
      </c>
      <c r="BS121">
        <v>1</v>
      </c>
      <c r="BT121">
        <v>1</v>
      </c>
      <c r="BU121">
        <v>1</v>
      </c>
      <c r="BV121">
        <v>0</v>
      </c>
      <c r="BW121">
        <v>1</v>
      </c>
      <c r="BX121">
        <v>0</v>
      </c>
      <c r="BY121">
        <v>1</v>
      </c>
      <c r="BZ121">
        <v>0</v>
      </c>
      <c r="CA121">
        <v>1</v>
      </c>
      <c r="CB121">
        <v>0</v>
      </c>
      <c r="CC121">
        <v>1</v>
      </c>
      <c r="CD121">
        <v>0</v>
      </c>
      <c r="CE121">
        <v>1</v>
      </c>
      <c r="CF121">
        <v>0</v>
      </c>
      <c r="CG121">
        <v>1</v>
      </c>
      <c r="CH121">
        <v>1</v>
      </c>
      <c r="CI121">
        <v>1</v>
      </c>
      <c r="CJ121">
        <v>1</v>
      </c>
      <c r="CK121">
        <v>2</v>
      </c>
      <c r="CL121">
        <v>4</v>
      </c>
      <c r="CM121">
        <v>6</v>
      </c>
      <c r="CS121">
        <v>-97</v>
      </c>
      <c r="CT121">
        <v>1</v>
      </c>
      <c r="CU121">
        <v>2</v>
      </c>
      <c r="CV121" t="s">
        <v>2554</v>
      </c>
      <c r="CW121">
        <v>1006</v>
      </c>
      <c r="CX121">
        <v>16.77</v>
      </c>
      <c r="CY121">
        <v>2</v>
      </c>
      <c r="CZ121">
        <v>1</v>
      </c>
      <c r="DA121" t="s">
        <v>624</v>
      </c>
      <c r="DC121">
        <v>1</v>
      </c>
      <c r="DD121">
        <v>1</v>
      </c>
      <c r="DE121">
        <v>3</v>
      </c>
      <c r="DN121" t="s">
        <v>3177</v>
      </c>
      <c r="DO121" t="s">
        <v>3177</v>
      </c>
      <c r="DP121" t="s">
        <v>3178</v>
      </c>
      <c r="DQ121" t="s">
        <v>202</v>
      </c>
      <c r="DR121" t="s">
        <v>202</v>
      </c>
      <c r="DT121">
        <v>1</v>
      </c>
      <c r="DV121">
        <v>1</v>
      </c>
      <c r="DW121">
        <v>0</v>
      </c>
      <c r="DX121">
        <v>2</v>
      </c>
      <c r="DY121">
        <v>1</v>
      </c>
      <c r="DZ121">
        <v>-97</v>
      </c>
      <c r="EB121">
        <v>2</v>
      </c>
      <c r="EC121">
        <v>2</v>
      </c>
      <c r="EE121">
        <v>30</v>
      </c>
      <c r="EL121">
        <v>2</v>
      </c>
      <c r="EM121">
        <v>-97</v>
      </c>
      <c r="EN121">
        <v>1</v>
      </c>
      <c r="EO121">
        <v>-97</v>
      </c>
      <c r="EP121">
        <v>1</v>
      </c>
      <c r="EQ121">
        <v>1</v>
      </c>
      <c r="ER121">
        <v>2</v>
      </c>
      <c r="ES121">
        <v>1</v>
      </c>
      <c r="ET121">
        <v>14</v>
      </c>
      <c r="EU121">
        <f>IF(ET121&gt;=30,1,IF(ET121&gt;=20,2,IF(ET121&gt;=15,3,IF(ET121&gt;=10,4,IF(ET121&gt;=5,5,IF(ET121&gt;0,6,0))))))</f>
        <v>4</v>
      </c>
      <c r="EV121">
        <v>1</v>
      </c>
      <c r="EW121">
        <v>1</v>
      </c>
      <c r="EY121">
        <v>2</v>
      </c>
      <c r="EZ121">
        <v>1</v>
      </c>
      <c r="FA121">
        <v>-97</v>
      </c>
      <c r="FD121">
        <v>3</v>
      </c>
      <c r="FG121">
        <v>0</v>
      </c>
      <c r="FH121" t="s">
        <v>3179</v>
      </c>
      <c r="FI121">
        <v>1</v>
      </c>
      <c r="FJ121" t="s">
        <v>204</v>
      </c>
      <c r="FK121">
        <v>30</v>
      </c>
      <c r="FL121">
        <v>12</v>
      </c>
      <c r="FM121">
        <v>12</v>
      </c>
      <c r="FN121">
        <v>25</v>
      </c>
      <c r="FO121" t="s">
        <v>2212</v>
      </c>
      <c r="FQ121" t="s">
        <v>3180</v>
      </c>
      <c r="FR121" t="s">
        <v>3362</v>
      </c>
      <c r="FS121">
        <v>1</v>
      </c>
      <c r="FT121">
        <v>1</v>
      </c>
      <c r="FU121" t="s">
        <v>2213</v>
      </c>
      <c r="FV121" t="s">
        <v>3182</v>
      </c>
      <c r="FW121">
        <v>0</v>
      </c>
      <c r="FX121">
        <v>1</v>
      </c>
      <c r="FY121">
        <v>0</v>
      </c>
      <c r="FZ121">
        <v>0</v>
      </c>
      <c r="GA121">
        <v>39021</v>
      </c>
      <c r="GB121">
        <v>133</v>
      </c>
      <c r="GC121">
        <v>293.3909774</v>
      </c>
      <c r="GD121" t="s">
        <v>2401</v>
      </c>
      <c r="GE121">
        <v>1</v>
      </c>
      <c r="HG121" t="s">
        <v>202</v>
      </c>
      <c r="HJ121">
        <v>0</v>
      </c>
    </row>
    <row r="122" spans="1:218" x14ac:dyDescent="0.3">
      <c r="A122">
        <v>492</v>
      </c>
      <c r="B122" t="s">
        <v>3190</v>
      </c>
      <c r="C122" t="s">
        <v>3951</v>
      </c>
      <c r="D122" t="s">
        <v>265</v>
      </c>
      <c r="E122">
        <v>1</v>
      </c>
      <c r="F122" t="s">
        <v>202</v>
      </c>
      <c r="H122">
        <v>1</v>
      </c>
      <c r="M122">
        <v>1</v>
      </c>
      <c r="N122">
        <v>1</v>
      </c>
      <c r="U122">
        <v>1</v>
      </c>
      <c r="W122">
        <v>1</v>
      </c>
      <c r="X122" t="s">
        <v>3174</v>
      </c>
      <c r="Y122">
        <v>1</v>
      </c>
      <c r="Z122">
        <v>1</v>
      </c>
      <c r="AA122">
        <v>1</v>
      </c>
      <c r="AD122" t="s">
        <v>202</v>
      </c>
      <c r="AE122">
        <v>1</v>
      </c>
      <c r="AF122">
        <v>2</v>
      </c>
      <c r="AG122">
        <v>1</v>
      </c>
      <c r="AH122">
        <v>2</v>
      </c>
      <c r="AI122">
        <v>2</v>
      </c>
      <c r="AJ122">
        <v>2</v>
      </c>
      <c r="AK122" t="s">
        <v>3952</v>
      </c>
      <c r="AL122">
        <v>1</v>
      </c>
      <c r="AM122">
        <v>2</v>
      </c>
      <c r="AN122">
        <v>2</v>
      </c>
      <c r="AO122">
        <v>2</v>
      </c>
      <c r="AP122">
        <v>2</v>
      </c>
      <c r="AQ122">
        <v>1</v>
      </c>
      <c r="AR122" t="s">
        <v>3953</v>
      </c>
      <c r="AS122">
        <v>2</v>
      </c>
      <c r="AT122">
        <v>1</v>
      </c>
      <c r="AU122">
        <v>2</v>
      </c>
      <c r="AV122">
        <v>2</v>
      </c>
      <c r="AW122">
        <v>6</v>
      </c>
      <c r="AX122">
        <v>4</v>
      </c>
      <c r="AY122">
        <v>4</v>
      </c>
      <c r="BE122">
        <v>1</v>
      </c>
      <c r="BF122">
        <v>1</v>
      </c>
      <c r="BG122">
        <v>1</v>
      </c>
      <c r="BH122">
        <v>1</v>
      </c>
      <c r="BI122">
        <v>1</v>
      </c>
      <c r="BJ122">
        <v>0</v>
      </c>
      <c r="BM122">
        <v>1</v>
      </c>
      <c r="BN122">
        <v>1</v>
      </c>
      <c r="BO122">
        <v>2</v>
      </c>
      <c r="BP122">
        <v>1</v>
      </c>
      <c r="BQ122">
        <v>2</v>
      </c>
      <c r="BR122">
        <v>5</v>
      </c>
      <c r="BS122">
        <v>1</v>
      </c>
      <c r="BT122">
        <v>2</v>
      </c>
      <c r="BU122">
        <v>0</v>
      </c>
      <c r="BV122">
        <v>-99</v>
      </c>
      <c r="BW122">
        <v>0</v>
      </c>
      <c r="BY122">
        <v>0</v>
      </c>
      <c r="CA122">
        <v>0</v>
      </c>
      <c r="CC122">
        <v>0</v>
      </c>
      <c r="CE122">
        <v>0</v>
      </c>
      <c r="CG122">
        <v>0</v>
      </c>
      <c r="CI122">
        <v>0</v>
      </c>
      <c r="CJ122">
        <v>2</v>
      </c>
      <c r="CK122">
        <v>2</v>
      </c>
      <c r="CL122">
        <v>6</v>
      </c>
      <c r="CM122">
        <v>2</v>
      </c>
      <c r="CR122">
        <v>2</v>
      </c>
      <c r="CS122">
        <v>-98</v>
      </c>
      <c r="CT122">
        <v>1</v>
      </c>
      <c r="CU122">
        <v>2</v>
      </c>
      <c r="CV122" t="s">
        <v>3793</v>
      </c>
      <c r="CW122">
        <v>939</v>
      </c>
      <c r="CX122">
        <v>15.65</v>
      </c>
      <c r="CY122">
        <v>2</v>
      </c>
      <c r="CZ122">
        <v>1</v>
      </c>
      <c r="DA122" t="s">
        <v>328</v>
      </c>
      <c r="DC122">
        <v>1</v>
      </c>
      <c r="DD122">
        <v>1</v>
      </c>
      <c r="DE122">
        <v>29</v>
      </c>
      <c r="DN122" t="s">
        <v>3912</v>
      </c>
      <c r="DO122" t="s">
        <v>3912</v>
      </c>
      <c r="DP122" t="s">
        <v>3178</v>
      </c>
      <c r="DQ122" t="s">
        <v>202</v>
      </c>
      <c r="DR122" t="s">
        <v>202</v>
      </c>
      <c r="DT122">
        <v>1</v>
      </c>
      <c r="DV122">
        <v>1</v>
      </c>
      <c r="DW122">
        <v>0</v>
      </c>
      <c r="DX122">
        <v>1</v>
      </c>
      <c r="DY122">
        <v>1</v>
      </c>
      <c r="DZ122">
        <v>-97</v>
      </c>
      <c r="EB122">
        <v>5</v>
      </c>
      <c r="EC122">
        <v>1</v>
      </c>
      <c r="ED122">
        <v>6</v>
      </c>
      <c r="EL122">
        <v>3</v>
      </c>
      <c r="EM122">
        <v>1</v>
      </c>
      <c r="EN122">
        <v>1</v>
      </c>
      <c r="EO122">
        <v>1</v>
      </c>
      <c r="EP122">
        <v>1</v>
      </c>
      <c r="EQ122">
        <v>1</v>
      </c>
      <c r="ER122">
        <v>1</v>
      </c>
      <c r="EZ122">
        <v>1</v>
      </c>
      <c r="FA122">
        <v>1</v>
      </c>
      <c r="FD122">
        <v>7</v>
      </c>
      <c r="FG122">
        <v>0</v>
      </c>
      <c r="FH122" t="s">
        <v>3179</v>
      </c>
      <c r="FI122">
        <v>1</v>
      </c>
      <c r="FJ122" t="s">
        <v>204</v>
      </c>
      <c r="FK122">
        <v>0.5</v>
      </c>
      <c r="FL122">
        <v>6</v>
      </c>
      <c r="FM122">
        <v>6</v>
      </c>
      <c r="FN122">
        <v>7.5</v>
      </c>
      <c r="FO122" t="s">
        <v>2220</v>
      </c>
      <c r="FP122">
        <v>0.5</v>
      </c>
      <c r="FQ122" t="s">
        <v>3180</v>
      </c>
      <c r="FR122" t="s">
        <v>3196</v>
      </c>
      <c r="FS122">
        <v>1</v>
      </c>
      <c r="FT122">
        <v>1</v>
      </c>
      <c r="FU122" t="s">
        <v>2221</v>
      </c>
      <c r="FV122" t="s">
        <v>3182</v>
      </c>
      <c r="FW122">
        <v>0</v>
      </c>
      <c r="FX122">
        <v>1</v>
      </c>
      <c r="FY122">
        <v>0</v>
      </c>
      <c r="FZ122">
        <v>0</v>
      </c>
      <c r="GA122">
        <v>15709</v>
      </c>
      <c r="GB122">
        <v>72</v>
      </c>
      <c r="GC122">
        <v>218.18055559999999</v>
      </c>
      <c r="GD122" t="s">
        <v>2401</v>
      </c>
      <c r="GE122">
        <v>1</v>
      </c>
      <c r="HG122" t="s">
        <v>202</v>
      </c>
      <c r="HJ122">
        <v>0</v>
      </c>
    </row>
    <row r="123" spans="1:218" x14ac:dyDescent="0.3">
      <c r="A123">
        <v>504</v>
      </c>
      <c r="B123" t="s">
        <v>3190</v>
      </c>
      <c r="C123" t="s">
        <v>3962</v>
      </c>
      <c r="D123" t="s">
        <v>265</v>
      </c>
      <c r="E123">
        <v>1</v>
      </c>
      <c r="F123" t="s">
        <v>202</v>
      </c>
      <c r="H123">
        <v>1</v>
      </c>
      <c r="M123">
        <v>1</v>
      </c>
      <c r="N123">
        <v>1</v>
      </c>
      <c r="U123">
        <v>1</v>
      </c>
      <c r="W123">
        <v>1</v>
      </c>
      <c r="X123" t="s">
        <v>3174</v>
      </c>
      <c r="Y123">
        <v>1</v>
      </c>
      <c r="Z123">
        <v>1</v>
      </c>
      <c r="AA123">
        <v>5</v>
      </c>
      <c r="AD123" t="s">
        <v>202</v>
      </c>
      <c r="AE123">
        <v>1</v>
      </c>
      <c r="AF123">
        <v>1</v>
      </c>
      <c r="AG123">
        <v>1</v>
      </c>
      <c r="AH123">
        <v>1</v>
      </c>
      <c r="AI123">
        <v>1</v>
      </c>
      <c r="AJ123">
        <v>1</v>
      </c>
      <c r="AK123" t="s">
        <v>3963</v>
      </c>
      <c r="AL123">
        <v>1</v>
      </c>
      <c r="AM123">
        <v>1</v>
      </c>
      <c r="AN123">
        <v>2</v>
      </c>
      <c r="AO123">
        <v>1</v>
      </c>
      <c r="AP123">
        <v>2</v>
      </c>
      <c r="AQ123">
        <v>1</v>
      </c>
      <c r="AR123" t="s">
        <v>3964</v>
      </c>
      <c r="AS123">
        <v>1</v>
      </c>
      <c r="AT123">
        <v>1</v>
      </c>
      <c r="AU123">
        <v>1</v>
      </c>
      <c r="AV123">
        <v>1</v>
      </c>
      <c r="AW123">
        <v>7</v>
      </c>
      <c r="AX123">
        <v>1</v>
      </c>
      <c r="AY123">
        <v>3</v>
      </c>
      <c r="BE123">
        <v>1</v>
      </c>
      <c r="BF123">
        <v>1</v>
      </c>
      <c r="BG123">
        <v>1</v>
      </c>
      <c r="BH123">
        <v>1</v>
      </c>
      <c r="BI123">
        <v>1</v>
      </c>
      <c r="BJ123">
        <v>1</v>
      </c>
      <c r="BK123">
        <v>1</v>
      </c>
      <c r="BL123">
        <v>1</v>
      </c>
      <c r="BM123">
        <v>1</v>
      </c>
      <c r="BN123">
        <v>1</v>
      </c>
      <c r="BO123">
        <v>2</v>
      </c>
      <c r="BP123">
        <v>1</v>
      </c>
      <c r="BQ123">
        <v>2</v>
      </c>
      <c r="BR123">
        <v>2</v>
      </c>
      <c r="BS123">
        <v>1</v>
      </c>
      <c r="BT123">
        <v>4</v>
      </c>
      <c r="BV123">
        <v>0</v>
      </c>
      <c r="BX123">
        <v>0</v>
      </c>
      <c r="BZ123">
        <v>0</v>
      </c>
      <c r="CB123">
        <v>4</v>
      </c>
      <c r="CJ123">
        <v>1</v>
      </c>
      <c r="CK123">
        <v>2</v>
      </c>
      <c r="CL123">
        <v>6</v>
      </c>
      <c r="CM123">
        <v>1</v>
      </c>
      <c r="CR123">
        <v>2</v>
      </c>
      <c r="CS123">
        <v>4</v>
      </c>
      <c r="CT123">
        <v>1</v>
      </c>
      <c r="CU123">
        <v>2</v>
      </c>
      <c r="CV123" t="s">
        <v>3965</v>
      </c>
      <c r="CW123">
        <v>561</v>
      </c>
      <c r="CX123">
        <v>9.35</v>
      </c>
      <c r="CY123">
        <v>2</v>
      </c>
      <c r="CZ123">
        <v>1</v>
      </c>
      <c r="DA123" t="s">
        <v>3246</v>
      </c>
      <c r="DC123">
        <v>1</v>
      </c>
      <c r="DD123">
        <v>1</v>
      </c>
      <c r="DE123">
        <v>29</v>
      </c>
      <c r="DN123" t="s">
        <v>3912</v>
      </c>
      <c r="DO123" t="s">
        <v>3912</v>
      </c>
      <c r="DP123" t="s">
        <v>3178</v>
      </c>
      <c r="DQ123" t="s">
        <v>202</v>
      </c>
      <c r="DR123" t="s">
        <v>202</v>
      </c>
      <c r="DT123">
        <v>1</v>
      </c>
      <c r="DV123">
        <v>1</v>
      </c>
      <c r="DW123">
        <v>0</v>
      </c>
      <c r="DX123">
        <v>5</v>
      </c>
      <c r="DY123">
        <v>1</v>
      </c>
      <c r="DZ123">
        <v>-97</v>
      </c>
      <c r="EB123">
        <v>4</v>
      </c>
      <c r="EC123">
        <v>1</v>
      </c>
      <c r="ED123">
        <v>6</v>
      </c>
      <c r="EL123">
        <v>1</v>
      </c>
      <c r="EM123">
        <v>3</v>
      </c>
      <c r="EN123">
        <v>1</v>
      </c>
      <c r="EO123">
        <v>2</v>
      </c>
      <c r="EP123">
        <v>1</v>
      </c>
      <c r="EQ123">
        <v>1</v>
      </c>
      <c r="ER123">
        <v>1</v>
      </c>
      <c r="EZ123">
        <v>1</v>
      </c>
      <c r="FA123">
        <v>1</v>
      </c>
      <c r="FD123">
        <v>7</v>
      </c>
      <c r="FG123">
        <v>0</v>
      </c>
      <c r="FH123" t="s">
        <v>3179</v>
      </c>
      <c r="FI123">
        <v>1</v>
      </c>
      <c r="FJ123" t="s">
        <v>204</v>
      </c>
      <c r="FK123">
        <v>0.5</v>
      </c>
      <c r="FL123">
        <v>6</v>
      </c>
      <c r="FM123">
        <v>6</v>
      </c>
      <c r="FN123">
        <v>12.5</v>
      </c>
      <c r="FO123" t="s">
        <v>2206</v>
      </c>
      <c r="FP123">
        <v>3.5</v>
      </c>
      <c r="FQ123" t="s">
        <v>3180</v>
      </c>
      <c r="FR123" t="s">
        <v>3189</v>
      </c>
      <c r="FS123">
        <v>0</v>
      </c>
      <c r="FT123">
        <v>1</v>
      </c>
      <c r="FU123" t="s">
        <v>2221</v>
      </c>
      <c r="FV123" t="s">
        <v>3182</v>
      </c>
      <c r="FW123">
        <v>0</v>
      </c>
      <c r="FX123">
        <v>1</v>
      </c>
      <c r="FY123">
        <v>0</v>
      </c>
      <c r="FZ123">
        <v>0</v>
      </c>
      <c r="GA123">
        <v>15709</v>
      </c>
      <c r="GB123">
        <v>72</v>
      </c>
      <c r="GC123">
        <v>218.18055559999999</v>
      </c>
      <c r="GD123" t="s">
        <v>2401</v>
      </c>
      <c r="GE123">
        <v>1</v>
      </c>
      <c r="HG123" t="s">
        <v>202</v>
      </c>
      <c r="HJ123">
        <v>0</v>
      </c>
    </row>
    <row r="124" spans="1:218" x14ac:dyDescent="0.3">
      <c r="A124">
        <v>509</v>
      </c>
      <c r="B124" t="s">
        <v>3202</v>
      </c>
      <c r="C124" t="s">
        <v>3974</v>
      </c>
      <c r="D124" t="s">
        <v>194</v>
      </c>
      <c r="E124">
        <v>1</v>
      </c>
      <c r="F124" t="s">
        <v>202</v>
      </c>
      <c r="H124">
        <v>1</v>
      </c>
      <c r="M124">
        <v>1</v>
      </c>
      <c r="N124">
        <v>1</v>
      </c>
      <c r="U124">
        <v>1</v>
      </c>
      <c r="W124">
        <v>1</v>
      </c>
      <c r="X124" t="s">
        <v>3174</v>
      </c>
      <c r="Y124">
        <v>1</v>
      </c>
      <c r="Z124">
        <v>1</v>
      </c>
      <c r="AA124">
        <v>2</v>
      </c>
      <c r="AD124" t="s">
        <v>202</v>
      </c>
      <c r="AE124">
        <v>1</v>
      </c>
      <c r="AF124">
        <v>1</v>
      </c>
      <c r="AG124">
        <v>1</v>
      </c>
      <c r="AH124">
        <v>2</v>
      </c>
      <c r="AI124">
        <v>2</v>
      </c>
      <c r="AJ124">
        <v>2</v>
      </c>
      <c r="AK124" t="s">
        <v>3975</v>
      </c>
      <c r="AL124">
        <v>1</v>
      </c>
      <c r="AM124">
        <v>2</v>
      </c>
      <c r="AN124">
        <v>2</v>
      </c>
      <c r="AO124">
        <v>2</v>
      </c>
      <c r="AP124">
        <v>2</v>
      </c>
      <c r="AQ124">
        <v>1</v>
      </c>
      <c r="AR124" t="s">
        <v>3976</v>
      </c>
      <c r="AS124">
        <v>2</v>
      </c>
      <c r="AT124">
        <v>1</v>
      </c>
      <c r="AU124">
        <v>1</v>
      </c>
      <c r="AV124">
        <v>1</v>
      </c>
      <c r="AW124">
        <v>7</v>
      </c>
      <c r="AX124">
        <v>1</v>
      </c>
      <c r="AY124">
        <v>1</v>
      </c>
      <c r="BE124">
        <v>1</v>
      </c>
      <c r="BF124">
        <v>3</v>
      </c>
      <c r="BG124">
        <v>1</v>
      </c>
      <c r="BH124">
        <v>3</v>
      </c>
      <c r="BI124">
        <v>1</v>
      </c>
      <c r="BJ124">
        <v>0</v>
      </c>
      <c r="BM124">
        <v>1</v>
      </c>
      <c r="BN124">
        <v>1</v>
      </c>
      <c r="BO124">
        <v>4</v>
      </c>
      <c r="BP124">
        <v>1</v>
      </c>
      <c r="BQ124">
        <v>32</v>
      </c>
      <c r="BR124">
        <v>1</v>
      </c>
      <c r="BS124">
        <v>1</v>
      </c>
      <c r="BT124">
        <v>5</v>
      </c>
      <c r="BU124">
        <v>5</v>
      </c>
      <c r="BV124">
        <v>0</v>
      </c>
      <c r="BW124">
        <v>5</v>
      </c>
      <c r="BX124">
        <v>1</v>
      </c>
      <c r="BY124">
        <v>5</v>
      </c>
      <c r="BZ124">
        <v>2</v>
      </c>
      <c r="CA124">
        <v>5</v>
      </c>
      <c r="CB124">
        <v>0</v>
      </c>
      <c r="CC124">
        <v>5</v>
      </c>
      <c r="CD124">
        <v>0</v>
      </c>
      <c r="CE124">
        <v>5</v>
      </c>
      <c r="CF124">
        <v>1</v>
      </c>
      <c r="CG124">
        <v>5</v>
      </c>
      <c r="CH124">
        <v>1</v>
      </c>
      <c r="CI124">
        <v>5</v>
      </c>
      <c r="CJ124">
        <v>1</v>
      </c>
      <c r="CK124">
        <v>2</v>
      </c>
      <c r="CL124">
        <v>6</v>
      </c>
      <c r="CM124">
        <v>1</v>
      </c>
      <c r="CR124">
        <v>2</v>
      </c>
      <c r="CS124">
        <v>9</v>
      </c>
      <c r="CT124">
        <v>1</v>
      </c>
      <c r="CU124">
        <v>2</v>
      </c>
      <c r="CV124" t="s">
        <v>3307</v>
      </c>
      <c r="CW124">
        <v>800</v>
      </c>
      <c r="CX124">
        <v>13.33</v>
      </c>
      <c r="CY124">
        <v>2</v>
      </c>
      <c r="CZ124">
        <v>1</v>
      </c>
      <c r="DA124" t="s">
        <v>619</v>
      </c>
      <c r="DC124">
        <v>1</v>
      </c>
      <c r="DD124">
        <v>1</v>
      </c>
      <c r="DE124">
        <v>15</v>
      </c>
      <c r="DN124" t="s">
        <v>3912</v>
      </c>
      <c r="DO124" t="s">
        <v>3912</v>
      </c>
      <c r="DP124" t="s">
        <v>3178</v>
      </c>
      <c r="DQ124" t="s">
        <v>202</v>
      </c>
      <c r="DR124" t="s">
        <v>202</v>
      </c>
      <c r="DT124">
        <v>1</v>
      </c>
      <c r="DV124">
        <v>1</v>
      </c>
      <c r="DW124">
        <v>0</v>
      </c>
      <c r="DX124">
        <v>2</v>
      </c>
      <c r="DY124">
        <v>1</v>
      </c>
      <c r="DZ124">
        <v>-97</v>
      </c>
      <c r="EB124">
        <v>4</v>
      </c>
      <c r="EC124">
        <v>-97</v>
      </c>
      <c r="EL124">
        <v>-97</v>
      </c>
      <c r="EM124">
        <v>1</v>
      </c>
      <c r="EN124">
        <v>1</v>
      </c>
      <c r="EO124">
        <v>1</v>
      </c>
      <c r="EP124">
        <v>1</v>
      </c>
      <c r="EQ124">
        <v>1</v>
      </c>
      <c r="ER124">
        <v>1</v>
      </c>
      <c r="EZ124">
        <v>1</v>
      </c>
      <c r="FA124">
        <v>1</v>
      </c>
      <c r="FD124">
        <v>7</v>
      </c>
      <c r="FG124">
        <v>0</v>
      </c>
      <c r="FH124" t="s">
        <v>3179</v>
      </c>
      <c r="FI124">
        <v>1</v>
      </c>
      <c r="FJ124" t="s">
        <v>204</v>
      </c>
      <c r="FN124">
        <v>12.5</v>
      </c>
      <c r="FO124" t="s">
        <v>202</v>
      </c>
      <c r="FP124">
        <v>0.5</v>
      </c>
      <c r="FQ124" t="s">
        <v>3180</v>
      </c>
      <c r="FR124" t="s">
        <v>3196</v>
      </c>
      <c r="FS124">
        <v>1</v>
      </c>
      <c r="FT124">
        <v>1</v>
      </c>
      <c r="FU124" t="s">
        <v>2221</v>
      </c>
      <c r="FV124" t="s">
        <v>3182</v>
      </c>
      <c r="FW124">
        <v>0</v>
      </c>
      <c r="FX124">
        <v>1</v>
      </c>
      <c r="FY124">
        <v>0</v>
      </c>
      <c r="FZ124">
        <v>0</v>
      </c>
      <c r="GA124">
        <v>20830</v>
      </c>
      <c r="GB124">
        <v>83</v>
      </c>
      <c r="GC124">
        <v>250.9638554</v>
      </c>
      <c r="GD124" t="s">
        <v>2401</v>
      </c>
      <c r="GE124">
        <v>1</v>
      </c>
      <c r="HG124" t="s">
        <v>202</v>
      </c>
      <c r="HJ124">
        <v>0</v>
      </c>
    </row>
    <row r="125" spans="1:218" x14ac:dyDescent="0.3">
      <c r="A125">
        <v>875</v>
      </c>
      <c r="B125" t="s">
        <v>3279</v>
      </c>
      <c r="C125" t="s">
        <v>4521</v>
      </c>
      <c r="D125" t="s">
        <v>212</v>
      </c>
      <c r="E125">
        <v>1</v>
      </c>
      <c r="F125" t="s">
        <v>202</v>
      </c>
      <c r="H125">
        <v>1</v>
      </c>
      <c r="M125">
        <v>1</v>
      </c>
      <c r="N125">
        <v>1</v>
      </c>
      <c r="U125">
        <v>1</v>
      </c>
      <c r="W125">
        <v>1</v>
      </c>
      <c r="X125" t="s">
        <v>3174</v>
      </c>
      <c r="Y125">
        <v>1</v>
      </c>
      <c r="Z125">
        <v>1</v>
      </c>
      <c r="AA125">
        <v>5</v>
      </c>
      <c r="AD125" t="s">
        <v>202</v>
      </c>
      <c r="AE125">
        <v>1</v>
      </c>
      <c r="AF125">
        <v>2</v>
      </c>
      <c r="AG125">
        <v>1</v>
      </c>
      <c r="AH125">
        <v>1</v>
      </c>
      <c r="AI125">
        <v>1</v>
      </c>
      <c r="AJ125">
        <v>2</v>
      </c>
      <c r="AK125" t="s">
        <v>4522</v>
      </c>
      <c r="AL125">
        <v>1</v>
      </c>
      <c r="AM125">
        <v>1</v>
      </c>
      <c r="AN125">
        <v>2</v>
      </c>
      <c r="AO125">
        <v>2</v>
      </c>
      <c r="AP125">
        <v>1</v>
      </c>
      <c r="AQ125">
        <v>1</v>
      </c>
      <c r="AR125" t="s">
        <v>4523</v>
      </c>
      <c r="AS125">
        <v>2</v>
      </c>
      <c r="AT125">
        <v>3</v>
      </c>
      <c r="AU125">
        <v>1</v>
      </c>
      <c r="AV125">
        <v>2</v>
      </c>
      <c r="AW125">
        <v>1</v>
      </c>
      <c r="AX125">
        <v>7</v>
      </c>
      <c r="AY125">
        <v>3</v>
      </c>
      <c r="BE125">
        <v>1</v>
      </c>
      <c r="BF125">
        <v>1</v>
      </c>
      <c r="BG125">
        <v>1</v>
      </c>
      <c r="BH125">
        <v>1</v>
      </c>
      <c r="BI125">
        <v>1</v>
      </c>
      <c r="BJ125">
        <v>0</v>
      </c>
      <c r="BM125">
        <v>1</v>
      </c>
      <c r="BN125">
        <v>1</v>
      </c>
      <c r="BO125">
        <v>3</v>
      </c>
      <c r="BP125">
        <v>1</v>
      </c>
      <c r="BQ125">
        <v>3</v>
      </c>
      <c r="BR125">
        <v>1</v>
      </c>
      <c r="BS125">
        <v>1</v>
      </c>
      <c r="BT125">
        <v>2</v>
      </c>
      <c r="BU125">
        <v>2</v>
      </c>
      <c r="BV125">
        <v>0</v>
      </c>
      <c r="BW125">
        <v>2</v>
      </c>
      <c r="BX125">
        <v>0</v>
      </c>
      <c r="BY125">
        <v>2</v>
      </c>
      <c r="BZ125">
        <v>0</v>
      </c>
      <c r="CA125">
        <v>2</v>
      </c>
      <c r="CB125">
        <v>0</v>
      </c>
      <c r="CC125">
        <v>2</v>
      </c>
      <c r="CD125">
        <v>0</v>
      </c>
      <c r="CE125">
        <v>2</v>
      </c>
      <c r="CF125">
        <v>0</v>
      </c>
      <c r="CG125">
        <v>2</v>
      </c>
      <c r="CH125">
        <v>2</v>
      </c>
      <c r="CI125">
        <v>2</v>
      </c>
      <c r="CJ125">
        <v>1</v>
      </c>
      <c r="CK125">
        <v>2</v>
      </c>
      <c r="CL125">
        <v>7</v>
      </c>
      <c r="CM125">
        <v>1</v>
      </c>
      <c r="CR125">
        <v>2</v>
      </c>
      <c r="CS125">
        <v>8</v>
      </c>
      <c r="CT125">
        <v>1</v>
      </c>
      <c r="CU125">
        <v>1</v>
      </c>
      <c r="CV125" t="s">
        <v>4524</v>
      </c>
      <c r="CW125">
        <v>751</v>
      </c>
      <c r="CX125">
        <v>12.52</v>
      </c>
      <c r="CY125">
        <v>2</v>
      </c>
      <c r="CZ125">
        <v>1</v>
      </c>
      <c r="DA125" t="s">
        <v>473</v>
      </c>
      <c r="DC125">
        <v>1</v>
      </c>
      <c r="DD125">
        <v>1</v>
      </c>
      <c r="DE125">
        <v>2</v>
      </c>
      <c r="DN125" t="s">
        <v>4423</v>
      </c>
      <c r="DO125" t="s">
        <v>4423</v>
      </c>
      <c r="DP125" t="s">
        <v>3178</v>
      </c>
      <c r="DQ125" t="s">
        <v>202</v>
      </c>
      <c r="DR125" t="s">
        <v>202</v>
      </c>
      <c r="DT125">
        <v>1</v>
      </c>
      <c r="DV125">
        <v>1</v>
      </c>
      <c r="DW125">
        <v>0</v>
      </c>
      <c r="DX125">
        <v>5</v>
      </c>
      <c r="DY125">
        <v>1</v>
      </c>
      <c r="DZ125">
        <v>-97</v>
      </c>
      <c r="EB125">
        <v>3</v>
      </c>
      <c r="EC125">
        <v>-97</v>
      </c>
      <c r="EL125">
        <v>1</v>
      </c>
      <c r="EM125">
        <v>3</v>
      </c>
      <c r="EN125">
        <v>1</v>
      </c>
      <c r="EO125">
        <v>1</v>
      </c>
      <c r="EP125">
        <v>1</v>
      </c>
      <c r="EQ125">
        <v>1</v>
      </c>
      <c r="ER125">
        <v>1</v>
      </c>
      <c r="EZ125">
        <v>1</v>
      </c>
      <c r="FA125">
        <v>1</v>
      </c>
      <c r="FD125">
        <v>7</v>
      </c>
      <c r="FG125">
        <v>0</v>
      </c>
      <c r="FH125" t="s">
        <v>3179</v>
      </c>
      <c r="FI125">
        <v>1</v>
      </c>
      <c r="FJ125" t="s">
        <v>204</v>
      </c>
      <c r="FN125">
        <v>17.5</v>
      </c>
      <c r="FO125" t="s">
        <v>2206</v>
      </c>
      <c r="FP125">
        <v>3.5</v>
      </c>
      <c r="FQ125" t="s">
        <v>3180</v>
      </c>
      <c r="FR125" t="s">
        <v>3196</v>
      </c>
      <c r="FS125">
        <v>1</v>
      </c>
      <c r="FT125">
        <v>1</v>
      </c>
      <c r="FU125" t="s">
        <v>2221</v>
      </c>
      <c r="FV125" t="s">
        <v>3182</v>
      </c>
      <c r="FW125">
        <v>0</v>
      </c>
      <c r="FX125">
        <v>1</v>
      </c>
      <c r="FY125">
        <v>0</v>
      </c>
      <c r="FZ125">
        <v>0</v>
      </c>
      <c r="GA125">
        <v>59048</v>
      </c>
      <c r="GB125">
        <v>201</v>
      </c>
      <c r="GC125">
        <v>293.7711443</v>
      </c>
      <c r="GD125" t="s">
        <v>2401</v>
      </c>
      <c r="GE125">
        <v>1</v>
      </c>
      <c r="HG125" t="s">
        <v>202</v>
      </c>
      <c r="HJ125">
        <v>0</v>
      </c>
    </row>
    <row r="126" spans="1:218" x14ac:dyDescent="0.3">
      <c r="A126">
        <v>1448</v>
      </c>
      <c r="B126" t="s">
        <v>3279</v>
      </c>
      <c r="C126" t="s">
        <v>5380</v>
      </c>
      <c r="D126" t="s">
        <v>212</v>
      </c>
      <c r="E126">
        <v>1</v>
      </c>
      <c r="F126" t="s">
        <v>202</v>
      </c>
      <c r="H126">
        <v>1</v>
      </c>
      <c r="M126">
        <v>1</v>
      </c>
      <c r="N126">
        <v>1</v>
      </c>
      <c r="U126">
        <v>1</v>
      </c>
      <c r="W126">
        <v>1</v>
      </c>
      <c r="X126" t="s">
        <v>3174</v>
      </c>
      <c r="Y126">
        <v>1</v>
      </c>
      <c r="Z126">
        <v>1</v>
      </c>
      <c r="AA126">
        <v>2</v>
      </c>
      <c r="AD126" t="s">
        <v>202</v>
      </c>
      <c r="AE126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 t="s">
        <v>5381</v>
      </c>
      <c r="AL126">
        <v>1</v>
      </c>
      <c r="AM126">
        <v>2</v>
      </c>
      <c r="AN126">
        <v>1</v>
      </c>
      <c r="AO126">
        <v>2</v>
      </c>
      <c r="AP126">
        <v>2</v>
      </c>
      <c r="AQ126">
        <v>1</v>
      </c>
      <c r="AR126" t="s">
        <v>5382</v>
      </c>
      <c r="AS126">
        <v>1</v>
      </c>
      <c r="AT126">
        <v>1</v>
      </c>
      <c r="AU126">
        <v>1</v>
      </c>
      <c r="AV126">
        <v>2</v>
      </c>
      <c r="AW126">
        <v>6</v>
      </c>
      <c r="AX126">
        <v>7</v>
      </c>
      <c r="AY126">
        <v>4</v>
      </c>
      <c r="BE126">
        <v>1</v>
      </c>
      <c r="BF126">
        <v>1</v>
      </c>
      <c r="BG126">
        <v>1</v>
      </c>
      <c r="BH126">
        <v>1</v>
      </c>
      <c r="BI126">
        <v>1</v>
      </c>
      <c r="BJ126">
        <v>0</v>
      </c>
      <c r="BM126">
        <v>1</v>
      </c>
      <c r="BN126">
        <v>1</v>
      </c>
      <c r="BO126">
        <v>4</v>
      </c>
      <c r="BP126">
        <v>1</v>
      </c>
      <c r="BQ126">
        <v>15</v>
      </c>
      <c r="BR126">
        <v>4</v>
      </c>
      <c r="BS126">
        <v>1</v>
      </c>
      <c r="BT126">
        <v>3</v>
      </c>
      <c r="BV126">
        <v>1</v>
      </c>
      <c r="BX126">
        <v>0</v>
      </c>
      <c r="BZ126">
        <v>0</v>
      </c>
      <c r="CB126">
        <v>0</v>
      </c>
      <c r="CD126">
        <v>1</v>
      </c>
      <c r="CF126">
        <v>1</v>
      </c>
      <c r="CJ126">
        <v>1</v>
      </c>
      <c r="CK126">
        <v>1</v>
      </c>
      <c r="CL126">
        <v>6</v>
      </c>
      <c r="CM126">
        <v>4</v>
      </c>
      <c r="CR126">
        <v>2</v>
      </c>
      <c r="CS126">
        <v>7</v>
      </c>
      <c r="CT126">
        <v>1</v>
      </c>
      <c r="CU126">
        <v>2</v>
      </c>
      <c r="CV126" t="s">
        <v>5383</v>
      </c>
      <c r="CW126">
        <v>682</v>
      </c>
      <c r="CX126">
        <v>11.37</v>
      </c>
      <c r="CY126">
        <v>2</v>
      </c>
      <c r="CZ126">
        <v>1</v>
      </c>
      <c r="DA126" t="s">
        <v>3980</v>
      </c>
      <c r="DC126">
        <v>1</v>
      </c>
      <c r="DD126">
        <v>1</v>
      </c>
      <c r="DE126">
        <v>2</v>
      </c>
      <c r="DN126" t="s">
        <v>5384</v>
      </c>
      <c r="DO126" t="s">
        <v>5384</v>
      </c>
      <c r="DP126" t="s">
        <v>3178</v>
      </c>
      <c r="DQ126" t="s">
        <v>202</v>
      </c>
      <c r="DR126" t="s">
        <v>202</v>
      </c>
      <c r="DT126">
        <v>1</v>
      </c>
      <c r="DV126">
        <v>1</v>
      </c>
      <c r="DW126">
        <v>0</v>
      </c>
      <c r="DX126">
        <v>2</v>
      </c>
      <c r="DY126">
        <v>1</v>
      </c>
      <c r="DZ126">
        <v>1</v>
      </c>
      <c r="EA126">
        <v>19</v>
      </c>
      <c r="EB126">
        <f t="shared" ref="EB126:EB133" si="2">IF(EA126&gt;=30,1,IF(EA126&gt;=20,2,IF(EA126&gt;=15,3,IF(EA126&gt;=10,4,IF(EA126&gt;=5,5,IF(EA126&gt;0,6,0))))))</f>
        <v>3</v>
      </c>
      <c r="EC126">
        <v>2</v>
      </c>
      <c r="EE126">
        <v>19</v>
      </c>
      <c r="EL126">
        <v>1</v>
      </c>
      <c r="EM126">
        <v>5</v>
      </c>
      <c r="EN126">
        <v>1</v>
      </c>
      <c r="EO126">
        <v>4</v>
      </c>
      <c r="EP126">
        <v>1</v>
      </c>
      <c r="EQ126">
        <v>1</v>
      </c>
      <c r="ER126">
        <v>1</v>
      </c>
      <c r="EZ126">
        <v>1</v>
      </c>
      <c r="FA126">
        <v>1</v>
      </c>
      <c r="FD126">
        <v>7</v>
      </c>
      <c r="FG126">
        <v>0</v>
      </c>
      <c r="FH126" t="s">
        <v>3179</v>
      </c>
      <c r="FI126">
        <v>1</v>
      </c>
      <c r="FJ126" t="s">
        <v>204</v>
      </c>
      <c r="FK126">
        <v>19</v>
      </c>
      <c r="FL126">
        <v>12</v>
      </c>
      <c r="FM126">
        <v>12</v>
      </c>
      <c r="FN126">
        <v>19</v>
      </c>
      <c r="FO126" t="s">
        <v>2206</v>
      </c>
      <c r="FP126">
        <v>20</v>
      </c>
      <c r="FQ126" t="s">
        <v>3180</v>
      </c>
      <c r="FR126" t="s">
        <v>3201</v>
      </c>
      <c r="FS126">
        <v>1</v>
      </c>
      <c r="FT126">
        <v>1</v>
      </c>
      <c r="FU126" t="s">
        <v>2221</v>
      </c>
      <c r="FV126" t="s">
        <v>3182</v>
      </c>
      <c r="FW126">
        <v>0</v>
      </c>
      <c r="FX126">
        <v>1</v>
      </c>
      <c r="FY126">
        <v>0</v>
      </c>
      <c r="FZ126">
        <v>0</v>
      </c>
      <c r="GA126">
        <v>59048</v>
      </c>
      <c r="GB126">
        <v>201</v>
      </c>
      <c r="GC126">
        <v>293.7711443</v>
      </c>
      <c r="GD126" t="s">
        <v>2401</v>
      </c>
      <c r="GE126">
        <v>1</v>
      </c>
      <c r="HG126" t="s">
        <v>202</v>
      </c>
      <c r="HJ126">
        <v>0</v>
      </c>
    </row>
    <row r="127" spans="1:218" x14ac:dyDescent="0.3">
      <c r="A127">
        <v>1770</v>
      </c>
      <c r="B127" t="s">
        <v>3312</v>
      </c>
      <c r="C127" t="s">
        <v>5465</v>
      </c>
      <c r="D127" t="s">
        <v>212</v>
      </c>
      <c r="E127">
        <v>1</v>
      </c>
      <c r="F127" t="s">
        <v>202</v>
      </c>
      <c r="H127">
        <v>1</v>
      </c>
      <c r="M127">
        <v>1</v>
      </c>
      <c r="N127">
        <v>1</v>
      </c>
      <c r="U127">
        <v>1</v>
      </c>
      <c r="W127">
        <v>1</v>
      </c>
      <c r="X127" t="s">
        <v>3174</v>
      </c>
      <c r="Y127">
        <v>1</v>
      </c>
      <c r="Z127">
        <v>1</v>
      </c>
      <c r="AA127">
        <v>2</v>
      </c>
      <c r="AD127" t="s">
        <v>202</v>
      </c>
      <c r="AE127">
        <v>1</v>
      </c>
      <c r="AF127">
        <v>1</v>
      </c>
      <c r="AG127">
        <v>1</v>
      </c>
      <c r="AH127">
        <v>2</v>
      </c>
      <c r="AI127">
        <v>2</v>
      </c>
      <c r="AJ127">
        <v>2</v>
      </c>
      <c r="AK127" t="s">
        <v>5466</v>
      </c>
      <c r="AL127">
        <v>1</v>
      </c>
      <c r="AM127">
        <v>2</v>
      </c>
      <c r="AN127">
        <v>1</v>
      </c>
      <c r="AO127">
        <v>2</v>
      </c>
      <c r="AP127">
        <v>2</v>
      </c>
      <c r="AQ127">
        <v>1</v>
      </c>
      <c r="AR127" t="s">
        <v>5467</v>
      </c>
      <c r="AS127">
        <v>2</v>
      </c>
      <c r="AT127">
        <v>1</v>
      </c>
      <c r="AU127">
        <v>1</v>
      </c>
      <c r="AV127">
        <v>2</v>
      </c>
      <c r="AW127">
        <v>7</v>
      </c>
      <c r="AX127">
        <v>1</v>
      </c>
      <c r="AY127">
        <v>4</v>
      </c>
      <c r="AZ127">
        <v>6</v>
      </c>
      <c r="BE127">
        <v>1</v>
      </c>
      <c r="BF127">
        <v>1</v>
      </c>
      <c r="BG127">
        <v>1</v>
      </c>
      <c r="BH127">
        <v>1</v>
      </c>
      <c r="BI127">
        <v>1</v>
      </c>
      <c r="BJ127">
        <v>0</v>
      </c>
      <c r="BM127">
        <v>1</v>
      </c>
      <c r="BN127">
        <v>1</v>
      </c>
      <c r="BO127">
        <v>3</v>
      </c>
      <c r="BP127">
        <v>1</v>
      </c>
      <c r="BQ127">
        <v>3</v>
      </c>
      <c r="BR127">
        <v>1</v>
      </c>
      <c r="BS127">
        <v>1</v>
      </c>
      <c r="BT127">
        <v>4</v>
      </c>
      <c r="BV127">
        <v>0</v>
      </c>
      <c r="BX127">
        <v>0</v>
      </c>
      <c r="BZ127">
        <v>2</v>
      </c>
      <c r="CB127">
        <v>0</v>
      </c>
      <c r="CD127">
        <v>1</v>
      </c>
      <c r="CF127">
        <v>1</v>
      </c>
      <c r="CJ127">
        <v>1</v>
      </c>
      <c r="CK127">
        <v>2</v>
      </c>
      <c r="CL127">
        <v>8</v>
      </c>
      <c r="CM127">
        <v>3</v>
      </c>
      <c r="CR127">
        <v>2</v>
      </c>
      <c r="CS127">
        <v>3</v>
      </c>
      <c r="CT127">
        <v>1</v>
      </c>
      <c r="CU127">
        <v>1</v>
      </c>
      <c r="CV127" t="s">
        <v>229</v>
      </c>
      <c r="CW127">
        <v>712</v>
      </c>
      <c r="CX127">
        <v>11.87</v>
      </c>
      <c r="CY127">
        <v>2</v>
      </c>
      <c r="CZ127">
        <v>1</v>
      </c>
      <c r="DA127" t="s">
        <v>548</v>
      </c>
      <c r="DC127">
        <v>1</v>
      </c>
      <c r="DD127">
        <v>1</v>
      </c>
      <c r="DE127">
        <v>5</v>
      </c>
      <c r="DN127" t="s">
        <v>5464</v>
      </c>
      <c r="DO127" t="s">
        <v>5464</v>
      </c>
      <c r="DP127" t="s">
        <v>3178</v>
      </c>
      <c r="DQ127" t="s">
        <v>202</v>
      </c>
      <c r="DR127" t="s">
        <v>202</v>
      </c>
      <c r="DT127">
        <v>1</v>
      </c>
      <c r="DV127">
        <v>1</v>
      </c>
      <c r="DW127">
        <v>0</v>
      </c>
      <c r="DX127">
        <v>2</v>
      </c>
      <c r="DY127">
        <v>1</v>
      </c>
      <c r="DZ127">
        <v>1</v>
      </c>
      <c r="EA127">
        <v>6</v>
      </c>
      <c r="EB127">
        <f t="shared" si="2"/>
        <v>5</v>
      </c>
      <c r="EC127">
        <v>2</v>
      </c>
      <c r="EE127">
        <v>6</v>
      </c>
      <c r="EL127">
        <v>4</v>
      </c>
      <c r="EM127">
        <v>4</v>
      </c>
      <c r="EN127">
        <v>1</v>
      </c>
      <c r="EO127">
        <v>4</v>
      </c>
      <c r="EP127">
        <v>1</v>
      </c>
      <c r="EQ127">
        <v>1</v>
      </c>
      <c r="ER127">
        <v>1</v>
      </c>
      <c r="EZ127">
        <v>1</v>
      </c>
      <c r="FA127">
        <v>1</v>
      </c>
      <c r="FD127">
        <v>7</v>
      </c>
      <c r="FG127">
        <v>0</v>
      </c>
      <c r="FH127" t="s">
        <v>3179</v>
      </c>
      <c r="FI127">
        <v>1</v>
      </c>
      <c r="FJ127" t="s">
        <v>204</v>
      </c>
      <c r="FK127">
        <v>6</v>
      </c>
      <c r="FL127">
        <v>12</v>
      </c>
      <c r="FM127">
        <v>12</v>
      </c>
      <c r="FN127">
        <v>6</v>
      </c>
      <c r="FO127" t="s">
        <v>2233</v>
      </c>
      <c r="FP127">
        <v>7.5</v>
      </c>
      <c r="FQ127" t="s">
        <v>3180</v>
      </c>
      <c r="FR127" t="s">
        <v>3201</v>
      </c>
      <c r="FS127">
        <v>1</v>
      </c>
      <c r="FT127">
        <v>1</v>
      </c>
      <c r="FU127" t="s">
        <v>2221</v>
      </c>
      <c r="FV127" t="s">
        <v>3182</v>
      </c>
      <c r="FW127">
        <v>0</v>
      </c>
      <c r="FX127">
        <v>1</v>
      </c>
      <c r="FY127">
        <v>0</v>
      </c>
      <c r="FZ127">
        <v>0</v>
      </c>
      <c r="GA127">
        <v>20418</v>
      </c>
      <c r="GB127">
        <v>71</v>
      </c>
      <c r="GC127">
        <v>287.57746479999997</v>
      </c>
      <c r="GD127" t="s">
        <v>2401</v>
      </c>
      <c r="GE127">
        <v>1</v>
      </c>
      <c r="HG127" t="s">
        <v>202</v>
      </c>
      <c r="HJ127">
        <v>0</v>
      </c>
    </row>
    <row r="128" spans="1:218" x14ac:dyDescent="0.3">
      <c r="A128">
        <v>913</v>
      </c>
      <c r="B128" t="s">
        <v>3320</v>
      </c>
      <c r="C128" t="s">
        <v>5577</v>
      </c>
      <c r="D128" t="s">
        <v>212</v>
      </c>
      <c r="E128">
        <v>1</v>
      </c>
      <c r="F128" t="s">
        <v>202</v>
      </c>
      <c r="H128">
        <v>1</v>
      </c>
      <c r="M128">
        <v>1</v>
      </c>
      <c r="N128">
        <v>1</v>
      </c>
      <c r="U128">
        <v>1</v>
      </c>
      <c r="W128">
        <v>1</v>
      </c>
      <c r="X128" t="s">
        <v>5507</v>
      </c>
      <c r="Y128">
        <v>1</v>
      </c>
      <c r="Z128">
        <v>1</v>
      </c>
      <c r="AA128">
        <v>5</v>
      </c>
      <c r="AB128">
        <v>5</v>
      </c>
      <c r="AD128" t="s">
        <v>202</v>
      </c>
      <c r="AE128">
        <v>1</v>
      </c>
      <c r="AF128">
        <v>1</v>
      </c>
      <c r="AG128">
        <v>2</v>
      </c>
      <c r="AH128">
        <v>2</v>
      </c>
      <c r="AI128">
        <v>2</v>
      </c>
      <c r="AJ128">
        <v>2</v>
      </c>
      <c r="AK128" t="s">
        <v>5578</v>
      </c>
      <c r="AL128">
        <v>1</v>
      </c>
      <c r="AM128">
        <v>1</v>
      </c>
      <c r="AN128">
        <v>2</v>
      </c>
      <c r="AO128">
        <v>2</v>
      </c>
      <c r="AP128">
        <v>2</v>
      </c>
      <c r="AQ128">
        <v>1</v>
      </c>
      <c r="AR128" t="s">
        <v>5579</v>
      </c>
      <c r="AS128">
        <v>2</v>
      </c>
      <c r="AT128">
        <v>1</v>
      </c>
      <c r="AU128">
        <v>2</v>
      </c>
      <c r="AV128">
        <v>2</v>
      </c>
      <c r="AW128">
        <v>6</v>
      </c>
      <c r="AX128">
        <v>1</v>
      </c>
      <c r="AY128">
        <v>4</v>
      </c>
      <c r="AZ128">
        <v>1</v>
      </c>
      <c r="BA128">
        <v>2</v>
      </c>
      <c r="BE128">
        <v>1</v>
      </c>
      <c r="BF128">
        <v>1</v>
      </c>
      <c r="BG128">
        <v>1</v>
      </c>
      <c r="BH128">
        <v>1</v>
      </c>
      <c r="BI128">
        <v>1</v>
      </c>
      <c r="BJ128">
        <v>0</v>
      </c>
      <c r="BM128">
        <v>3</v>
      </c>
      <c r="BN128">
        <v>1</v>
      </c>
      <c r="BO128">
        <v>3</v>
      </c>
      <c r="BP128">
        <v>1</v>
      </c>
      <c r="BQ128">
        <v>6</v>
      </c>
      <c r="BR128">
        <v>1</v>
      </c>
      <c r="BS128">
        <v>1</v>
      </c>
      <c r="BT128">
        <v>2</v>
      </c>
      <c r="BU128">
        <v>2</v>
      </c>
      <c r="BV128">
        <v>0</v>
      </c>
      <c r="BW128">
        <v>2</v>
      </c>
      <c r="BX128">
        <v>0</v>
      </c>
      <c r="BY128">
        <v>2</v>
      </c>
      <c r="BZ128">
        <v>0</v>
      </c>
      <c r="CA128">
        <v>2</v>
      </c>
      <c r="CB128">
        <v>0</v>
      </c>
      <c r="CC128">
        <v>2</v>
      </c>
      <c r="CD128">
        <v>0</v>
      </c>
      <c r="CE128">
        <v>2</v>
      </c>
      <c r="CF128">
        <v>1</v>
      </c>
      <c r="CG128">
        <v>2</v>
      </c>
      <c r="CH128">
        <v>1</v>
      </c>
      <c r="CI128">
        <v>2</v>
      </c>
      <c r="CJ128">
        <v>1</v>
      </c>
      <c r="CK128">
        <v>2</v>
      </c>
      <c r="CL128">
        <v>8</v>
      </c>
      <c r="CM128">
        <v>1</v>
      </c>
      <c r="CR128">
        <v>2</v>
      </c>
      <c r="CS128">
        <v>9</v>
      </c>
      <c r="CT128">
        <v>1</v>
      </c>
      <c r="CU128">
        <v>2</v>
      </c>
      <c r="CV128" t="s">
        <v>5580</v>
      </c>
      <c r="CW128">
        <v>1052</v>
      </c>
      <c r="CX128">
        <v>17.53</v>
      </c>
      <c r="CY128">
        <v>2</v>
      </c>
      <c r="CZ128">
        <v>1</v>
      </c>
      <c r="DA128" t="s">
        <v>500</v>
      </c>
      <c r="DC128">
        <v>1</v>
      </c>
      <c r="DD128">
        <v>1</v>
      </c>
      <c r="DE128">
        <v>11</v>
      </c>
      <c r="DN128" t="s">
        <v>4535</v>
      </c>
      <c r="DO128" t="s">
        <v>4535</v>
      </c>
      <c r="DP128" t="s">
        <v>3178</v>
      </c>
      <c r="DQ128" t="s">
        <v>202</v>
      </c>
      <c r="DR128" t="s">
        <v>202</v>
      </c>
      <c r="DT128">
        <v>1</v>
      </c>
      <c r="DV128">
        <v>1</v>
      </c>
      <c r="DW128">
        <v>0</v>
      </c>
      <c r="DX128">
        <v>5</v>
      </c>
      <c r="DY128">
        <v>1</v>
      </c>
      <c r="DZ128">
        <v>1</v>
      </c>
      <c r="EA128">
        <v>15</v>
      </c>
      <c r="EB128">
        <f t="shared" si="2"/>
        <v>3</v>
      </c>
      <c r="EC128">
        <v>1</v>
      </c>
      <c r="ED128">
        <v>11</v>
      </c>
      <c r="EL128">
        <v>1</v>
      </c>
      <c r="EM128">
        <v>4</v>
      </c>
      <c r="EN128">
        <v>1</v>
      </c>
      <c r="EO128">
        <v>1</v>
      </c>
      <c r="EP128">
        <v>1</v>
      </c>
      <c r="EQ128">
        <v>1</v>
      </c>
      <c r="ER128">
        <v>1</v>
      </c>
      <c r="EZ128">
        <v>1</v>
      </c>
      <c r="FA128">
        <v>2</v>
      </c>
      <c r="FB128">
        <v>1</v>
      </c>
      <c r="FC128">
        <v>24</v>
      </c>
      <c r="FD128">
        <v>7</v>
      </c>
      <c r="FG128">
        <v>0</v>
      </c>
      <c r="FH128" t="s">
        <v>5510</v>
      </c>
      <c r="FI128">
        <v>2</v>
      </c>
      <c r="FJ128" t="s">
        <v>204</v>
      </c>
      <c r="FK128">
        <v>0.91666669999999995</v>
      </c>
      <c r="FL128">
        <v>11</v>
      </c>
      <c r="FM128">
        <v>11</v>
      </c>
      <c r="FN128">
        <v>15</v>
      </c>
      <c r="FO128" t="s">
        <v>2206</v>
      </c>
      <c r="FP128">
        <v>7.5</v>
      </c>
      <c r="FQ128" t="s">
        <v>3180</v>
      </c>
      <c r="FR128" t="s">
        <v>3196</v>
      </c>
      <c r="FS128">
        <v>1</v>
      </c>
      <c r="FT128">
        <v>1</v>
      </c>
      <c r="FU128" t="s">
        <v>2221</v>
      </c>
      <c r="FV128" t="s">
        <v>3182</v>
      </c>
      <c r="FW128">
        <v>1</v>
      </c>
      <c r="FX128">
        <v>0</v>
      </c>
      <c r="FY128">
        <v>1</v>
      </c>
      <c r="FZ128">
        <v>0</v>
      </c>
      <c r="GA128">
        <v>4970</v>
      </c>
      <c r="GB128">
        <v>32</v>
      </c>
      <c r="GC128">
        <v>155.3125</v>
      </c>
      <c r="GD128" t="s">
        <v>2401</v>
      </c>
      <c r="GE128">
        <v>1</v>
      </c>
      <c r="HG128" t="s">
        <v>202</v>
      </c>
      <c r="HI128">
        <v>1</v>
      </c>
      <c r="HJ128">
        <v>1</v>
      </c>
    </row>
    <row r="129" spans="1:218" x14ac:dyDescent="0.3">
      <c r="A129">
        <v>1116</v>
      </c>
      <c r="B129" t="s">
        <v>3984</v>
      </c>
      <c r="C129" t="s">
        <v>5674</v>
      </c>
      <c r="D129" t="s">
        <v>265</v>
      </c>
      <c r="E129">
        <v>1</v>
      </c>
      <c r="F129" t="s">
        <v>202</v>
      </c>
      <c r="H129">
        <v>1</v>
      </c>
      <c r="M129">
        <v>1</v>
      </c>
      <c r="N129">
        <v>1</v>
      </c>
      <c r="U129">
        <v>1</v>
      </c>
      <c r="W129">
        <v>1</v>
      </c>
      <c r="X129" t="s">
        <v>5507</v>
      </c>
      <c r="Y129">
        <v>1</v>
      </c>
      <c r="Z129">
        <v>1</v>
      </c>
      <c r="AA129">
        <v>5</v>
      </c>
      <c r="AB129">
        <v>2</v>
      </c>
      <c r="AD129" t="s">
        <v>202</v>
      </c>
      <c r="AE129">
        <v>1</v>
      </c>
      <c r="AF129">
        <v>1</v>
      </c>
      <c r="AG129">
        <v>1</v>
      </c>
      <c r="AH129">
        <v>1</v>
      </c>
      <c r="AI129">
        <v>1</v>
      </c>
      <c r="AJ129">
        <v>2</v>
      </c>
      <c r="AK129" t="s">
        <v>5675</v>
      </c>
      <c r="AL129">
        <v>1</v>
      </c>
      <c r="AM129">
        <v>2</v>
      </c>
      <c r="AN129">
        <v>1</v>
      </c>
      <c r="AO129">
        <v>2</v>
      </c>
      <c r="AP129">
        <v>2</v>
      </c>
      <c r="AQ129">
        <v>1</v>
      </c>
      <c r="AR129" t="s">
        <v>5676</v>
      </c>
      <c r="AS129">
        <v>1</v>
      </c>
      <c r="AT129">
        <v>1</v>
      </c>
      <c r="AU129">
        <v>1</v>
      </c>
      <c r="AV129">
        <v>1</v>
      </c>
      <c r="AW129">
        <v>7</v>
      </c>
      <c r="AX129">
        <v>1</v>
      </c>
      <c r="AY129">
        <v>1</v>
      </c>
      <c r="BE129">
        <v>1</v>
      </c>
      <c r="BF129">
        <v>3</v>
      </c>
      <c r="BG129">
        <v>1</v>
      </c>
      <c r="BH129">
        <v>3</v>
      </c>
      <c r="BI129">
        <v>1</v>
      </c>
      <c r="BJ129">
        <v>0</v>
      </c>
      <c r="BM129">
        <v>1</v>
      </c>
      <c r="BN129">
        <v>1</v>
      </c>
      <c r="BO129">
        <v>5</v>
      </c>
      <c r="BP129">
        <v>1</v>
      </c>
      <c r="BQ129">
        <v>20</v>
      </c>
      <c r="BR129">
        <v>4</v>
      </c>
      <c r="BS129">
        <v>1</v>
      </c>
      <c r="BT129">
        <v>4</v>
      </c>
      <c r="BV129">
        <v>0</v>
      </c>
      <c r="BX129">
        <v>1</v>
      </c>
      <c r="BZ129">
        <v>1</v>
      </c>
      <c r="CB129">
        <v>0</v>
      </c>
      <c r="CD129">
        <v>1</v>
      </c>
      <c r="CF129">
        <v>1</v>
      </c>
      <c r="CJ129">
        <v>1</v>
      </c>
      <c r="CK129">
        <v>1</v>
      </c>
      <c r="CL129">
        <v>7</v>
      </c>
      <c r="CM129">
        <v>1</v>
      </c>
      <c r="CR129">
        <v>2</v>
      </c>
      <c r="CS129">
        <v>8</v>
      </c>
      <c r="CT129">
        <v>1</v>
      </c>
      <c r="CU129">
        <v>2</v>
      </c>
      <c r="CV129" t="s">
        <v>3940</v>
      </c>
      <c r="CW129">
        <v>799</v>
      </c>
      <c r="CX129">
        <v>13.32</v>
      </c>
      <c r="CY129">
        <v>2</v>
      </c>
      <c r="CZ129">
        <v>1</v>
      </c>
      <c r="DA129" t="s">
        <v>217</v>
      </c>
      <c r="DC129">
        <v>1</v>
      </c>
      <c r="DD129">
        <v>1</v>
      </c>
      <c r="DE129">
        <v>36</v>
      </c>
      <c r="DN129" t="s">
        <v>4823</v>
      </c>
      <c r="DO129" t="s">
        <v>4823</v>
      </c>
      <c r="DP129" t="s">
        <v>3178</v>
      </c>
      <c r="DQ129" t="s">
        <v>202</v>
      </c>
      <c r="DR129" t="s">
        <v>202</v>
      </c>
      <c r="DT129">
        <v>1</v>
      </c>
      <c r="DV129">
        <v>1</v>
      </c>
      <c r="DW129">
        <v>0</v>
      </c>
      <c r="DX129">
        <v>2</v>
      </c>
      <c r="DY129">
        <v>1</v>
      </c>
      <c r="DZ129">
        <v>1</v>
      </c>
      <c r="EA129">
        <v>3</v>
      </c>
      <c r="EB129">
        <f t="shared" si="2"/>
        <v>6</v>
      </c>
      <c r="EC129">
        <v>2</v>
      </c>
      <c r="EE129">
        <v>3</v>
      </c>
      <c r="EL129">
        <v>3</v>
      </c>
      <c r="EM129">
        <v>1</v>
      </c>
      <c r="EN129">
        <v>7</v>
      </c>
      <c r="EO129">
        <v>1</v>
      </c>
      <c r="EP129">
        <v>1</v>
      </c>
      <c r="EQ129">
        <v>1</v>
      </c>
      <c r="ER129">
        <v>1</v>
      </c>
      <c r="EZ129">
        <v>1</v>
      </c>
      <c r="FA129">
        <v>1</v>
      </c>
      <c r="FD129">
        <v>7</v>
      </c>
      <c r="FG129">
        <v>0</v>
      </c>
      <c r="FH129" t="s">
        <v>5655</v>
      </c>
      <c r="FI129">
        <v>2</v>
      </c>
      <c r="FJ129" t="s">
        <v>204</v>
      </c>
      <c r="FK129">
        <v>3</v>
      </c>
      <c r="FL129">
        <v>12</v>
      </c>
      <c r="FM129">
        <v>12</v>
      </c>
      <c r="FN129">
        <v>3</v>
      </c>
      <c r="FO129" t="s">
        <v>2220</v>
      </c>
      <c r="FP129">
        <v>0.5</v>
      </c>
      <c r="FQ129" t="s">
        <v>5677</v>
      </c>
      <c r="FR129" t="s">
        <v>3196</v>
      </c>
      <c r="FS129">
        <v>1</v>
      </c>
      <c r="FT129">
        <v>1</v>
      </c>
      <c r="FU129" t="s">
        <v>2221</v>
      </c>
      <c r="FV129" t="s">
        <v>3182</v>
      </c>
      <c r="FW129">
        <v>0</v>
      </c>
      <c r="FX129">
        <v>1</v>
      </c>
      <c r="FY129">
        <v>0</v>
      </c>
      <c r="FZ129">
        <v>0</v>
      </c>
      <c r="GA129">
        <v>1938</v>
      </c>
      <c r="GB129">
        <v>20</v>
      </c>
      <c r="GC129">
        <v>96.9</v>
      </c>
      <c r="GD129" t="s">
        <v>2401</v>
      </c>
      <c r="GE129">
        <v>1</v>
      </c>
      <c r="HG129" t="s">
        <v>202</v>
      </c>
      <c r="HJ129">
        <v>0</v>
      </c>
    </row>
    <row r="130" spans="1:218" x14ac:dyDescent="0.3">
      <c r="A130">
        <v>265</v>
      </c>
      <c r="B130" t="s">
        <v>3225</v>
      </c>
      <c r="C130" t="s">
        <v>3582</v>
      </c>
      <c r="D130" t="s">
        <v>212</v>
      </c>
      <c r="E130">
        <v>1</v>
      </c>
      <c r="F130" t="s">
        <v>202</v>
      </c>
      <c r="H130">
        <v>1</v>
      </c>
      <c r="M130">
        <v>1</v>
      </c>
      <c r="N130">
        <v>1</v>
      </c>
      <c r="U130">
        <v>1</v>
      </c>
      <c r="W130">
        <v>3</v>
      </c>
      <c r="X130" t="s">
        <v>3174</v>
      </c>
      <c r="Y130">
        <v>1</v>
      </c>
      <c r="Z130">
        <v>1</v>
      </c>
      <c r="AA130">
        <v>8</v>
      </c>
      <c r="AD130" t="s">
        <v>202</v>
      </c>
      <c r="AE130">
        <v>1</v>
      </c>
      <c r="AF130">
        <v>1</v>
      </c>
      <c r="AG130">
        <v>1</v>
      </c>
      <c r="AH130">
        <v>2</v>
      </c>
      <c r="AI130">
        <v>1</v>
      </c>
      <c r="AJ130">
        <v>2</v>
      </c>
      <c r="AK130" t="s">
        <v>3583</v>
      </c>
      <c r="AL130">
        <v>1</v>
      </c>
      <c r="AM130">
        <v>2</v>
      </c>
      <c r="AN130">
        <v>1</v>
      </c>
      <c r="AO130">
        <v>1</v>
      </c>
      <c r="AP130">
        <v>1</v>
      </c>
      <c r="AQ130">
        <v>1</v>
      </c>
      <c r="AR130" t="s">
        <v>3584</v>
      </c>
      <c r="AS130">
        <v>-97</v>
      </c>
      <c r="AT130">
        <v>1</v>
      </c>
      <c r="AU130">
        <v>2</v>
      </c>
      <c r="AV130">
        <v>2</v>
      </c>
      <c r="AW130">
        <v>7</v>
      </c>
      <c r="AX130">
        <v>1</v>
      </c>
      <c r="AY130">
        <v>5</v>
      </c>
      <c r="AZ130">
        <v>2</v>
      </c>
      <c r="BE130">
        <v>1</v>
      </c>
      <c r="BF130">
        <v>2</v>
      </c>
      <c r="BG130">
        <v>1</v>
      </c>
      <c r="BH130">
        <v>2</v>
      </c>
      <c r="BI130">
        <v>1</v>
      </c>
      <c r="BJ130">
        <v>0</v>
      </c>
      <c r="BM130">
        <v>1</v>
      </c>
      <c r="BN130">
        <v>1</v>
      </c>
      <c r="BO130">
        <v>4</v>
      </c>
      <c r="BP130">
        <v>1</v>
      </c>
      <c r="BQ130">
        <v>18</v>
      </c>
      <c r="BR130">
        <v>4</v>
      </c>
      <c r="BS130">
        <v>1</v>
      </c>
      <c r="BT130">
        <v>5</v>
      </c>
      <c r="BV130">
        <v>1</v>
      </c>
      <c r="BX130">
        <v>2</v>
      </c>
      <c r="BZ130">
        <v>0</v>
      </c>
      <c r="CB130">
        <v>0</v>
      </c>
      <c r="CD130">
        <v>1</v>
      </c>
      <c r="CF130">
        <v>1</v>
      </c>
      <c r="CJ130">
        <v>1</v>
      </c>
      <c r="CK130">
        <v>1</v>
      </c>
      <c r="CL130">
        <v>8</v>
      </c>
      <c r="CM130">
        <v>2</v>
      </c>
      <c r="CR130">
        <v>2</v>
      </c>
      <c r="CS130">
        <v>1</v>
      </c>
      <c r="CT130">
        <v>1</v>
      </c>
      <c r="CU130">
        <v>2</v>
      </c>
      <c r="CV130" t="s">
        <v>1771</v>
      </c>
      <c r="CW130">
        <v>822</v>
      </c>
      <c r="CX130">
        <v>13.7</v>
      </c>
      <c r="CY130">
        <v>2</v>
      </c>
      <c r="CZ130">
        <v>1</v>
      </c>
      <c r="DA130" t="s">
        <v>553</v>
      </c>
      <c r="DC130">
        <v>1</v>
      </c>
      <c r="DD130">
        <v>1</v>
      </c>
      <c r="DE130">
        <v>3</v>
      </c>
      <c r="DN130" t="s">
        <v>3177</v>
      </c>
      <c r="DO130" t="s">
        <v>3177</v>
      </c>
      <c r="DP130" t="s">
        <v>3178</v>
      </c>
      <c r="DQ130" t="s">
        <v>202</v>
      </c>
      <c r="DR130" t="s">
        <v>202</v>
      </c>
      <c r="DT130">
        <v>1</v>
      </c>
      <c r="DV130">
        <v>1</v>
      </c>
      <c r="DW130">
        <v>0</v>
      </c>
      <c r="DX130">
        <v>8</v>
      </c>
      <c r="DY130">
        <v>1</v>
      </c>
      <c r="DZ130">
        <v>1</v>
      </c>
      <c r="EA130">
        <v>1</v>
      </c>
      <c r="EB130">
        <f t="shared" si="2"/>
        <v>6</v>
      </c>
      <c r="EC130">
        <v>1</v>
      </c>
      <c r="ED130">
        <v>9</v>
      </c>
      <c r="EL130">
        <v>1</v>
      </c>
      <c r="EM130">
        <v>5</v>
      </c>
      <c r="EN130">
        <v>1</v>
      </c>
      <c r="EO130">
        <v>1</v>
      </c>
      <c r="EP130">
        <v>2</v>
      </c>
      <c r="EZ130">
        <v>2</v>
      </c>
      <c r="FE130">
        <v>2</v>
      </c>
      <c r="FG130">
        <v>0</v>
      </c>
      <c r="FH130" t="s">
        <v>3179</v>
      </c>
      <c r="FI130">
        <v>1</v>
      </c>
      <c r="FJ130" t="s">
        <v>204</v>
      </c>
      <c r="FK130">
        <v>0.75</v>
      </c>
      <c r="FL130">
        <v>9</v>
      </c>
      <c r="FM130">
        <v>9</v>
      </c>
      <c r="FN130">
        <v>1</v>
      </c>
      <c r="FO130" t="s">
        <v>2206</v>
      </c>
      <c r="FP130">
        <v>20</v>
      </c>
      <c r="FQ130" t="s">
        <v>3180</v>
      </c>
      <c r="FR130" t="s">
        <v>3196</v>
      </c>
      <c r="FS130">
        <v>1</v>
      </c>
      <c r="FT130">
        <v>0</v>
      </c>
      <c r="FU130" t="s">
        <v>2207</v>
      </c>
      <c r="FV130" t="s">
        <v>2207</v>
      </c>
      <c r="FW130">
        <v>1</v>
      </c>
      <c r="FX130">
        <v>0</v>
      </c>
      <c r="FY130">
        <v>0</v>
      </c>
      <c r="FZ130">
        <v>1</v>
      </c>
      <c r="GA130">
        <v>39021</v>
      </c>
      <c r="GB130">
        <v>133</v>
      </c>
      <c r="GC130">
        <v>293.3909774</v>
      </c>
      <c r="GD130" t="s">
        <v>2401</v>
      </c>
      <c r="GE130">
        <v>1</v>
      </c>
      <c r="HG130" t="s">
        <v>202</v>
      </c>
      <c r="HI130">
        <v>0</v>
      </c>
      <c r="HJ130">
        <v>1</v>
      </c>
    </row>
    <row r="131" spans="1:218" x14ac:dyDescent="0.3">
      <c r="A131">
        <v>268</v>
      </c>
      <c r="B131" t="s">
        <v>3264</v>
      </c>
      <c r="C131" t="s">
        <v>3585</v>
      </c>
      <c r="D131" t="s">
        <v>194</v>
      </c>
      <c r="E131">
        <v>1</v>
      </c>
      <c r="F131" t="s">
        <v>202</v>
      </c>
      <c r="H131">
        <v>1</v>
      </c>
      <c r="M131">
        <v>1</v>
      </c>
      <c r="N131">
        <v>1</v>
      </c>
      <c r="U131">
        <v>1</v>
      </c>
      <c r="W131">
        <v>1</v>
      </c>
      <c r="X131" t="s">
        <v>3174</v>
      </c>
      <c r="Y131">
        <v>1</v>
      </c>
      <c r="Z131">
        <v>1</v>
      </c>
      <c r="AA131">
        <v>1</v>
      </c>
      <c r="AD131" t="s">
        <v>202</v>
      </c>
      <c r="AE131">
        <v>1</v>
      </c>
      <c r="AF131">
        <v>2</v>
      </c>
      <c r="AG131">
        <v>2</v>
      </c>
      <c r="AH131">
        <v>2</v>
      </c>
      <c r="AI131">
        <v>2</v>
      </c>
      <c r="AJ131">
        <v>2</v>
      </c>
      <c r="AK131" t="s">
        <v>3586</v>
      </c>
      <c r="AL131">
        <v>1</v>
      </c>
      <c r="AM131">
        <v>2</v>
      </c>
      <c r="AN131">
        <v>1</v>
      </c>
      <c r="AO131">
        <v>2</v>
      </c>
      <c r="AP131">
        <v>2</v>
      </c>
      <c r="AQ131">
        <v>1</v>
      </c>
      <c r="AR131" t="s">
        <v>3587</v>
      </c>
      <c r="AS131">
        <v>2</v>
      </c>
      <c r="AT131">
        <v>1</v>
      </c>
      <c r="AU131">
        <v>1</v>
      </c>
      <c r="AV131">
        <v>1</v>
      </c>
      <c r="AW131">
        <v>7</v>
      </c>
      <c r="AX131">
        <v>1</v>
      </c>
      <c r="AY131">
        <v>1</v>
      </c>
      <c r="BE131">
        <v>1</v>
      </c>
      <c r="BF131">
        <v>1</v>
      </c>
      <c r="BG131">
        <v>1</v>
      </c>
      <c r="BH131">
        <v>1</v>
      </c>
      <c r="BI131">
        <v>1</v>
      </c>
      <c r="BJ131">
        <v>1</v>
      </c>
      <c r="BK131">
        <v>1</v>
      </c>
      <c r="BL131">
        <v>1</v>
      </c>
      <c r="BM131">
        <v>1</v>
      </c>
      <c r="BN131">
        <v>1</v>
      </c>
      <c r="BO131">
        <v>4</v>
      </c>
      <c r="BP131">
        <v>1</v>
      </c>
      <c r="BQ131">
        <v>3</v>
      </c>
      <c r="BR131">
        <v>6</v>
      </c>
      <c r="BS131">
        <v>1</v>
      </c>
      <c r="BT131">
        <v>6</v>
      </c>
      <c r="BV131">
        <v>2</v>
      </c>
      <c r="BX131">
        <v>2</v>
      </c>
      <c r="BZ131">
        <v>1</v>
      </c>
      <c r="CB131">
        <v>1</v>
      </c>
      <c r="CJ131">
        <v>1</v>
      </c>
      <c r="CK131">
        <v>2</v>
      </c>
      <c r="CL131">
        <v>5</v>
      </c>
      <c r="CM131">
        <v>1</v>
      </c>
      <c r="CR131">
        <v>2</v>
      </c>
      <c r="CS131">
        <v>2</v>
      </c>
      <c r="CT131">
        <v>1</v>
      </c>
      <c r="CU131">
        <v>2</v>
      </c>
      <c r="CV131" t="s">
        <v>810</v>
      </c>
      <c r="CW131">
        <v>653</v>
      </c>
      <c r="CX131">
        <v>10.88</v>
      </c>
      <c r="CY131">
        <v>2</v>
      </c>
      <c r="CZ131">
        <v>1</v>
      </c>
      <c r="DA131" t="s">
        <v>3347</v>
      </c>
      <c r="DC131">
        <v>1</v>
      </c>
      <c r="DD131">
        <v>1</v>
      </c>
      <c r="DE131">
        <v>16</v>
      </c>
      <c r="DN131" t="s">
        <v>3177</v>
      </c>
      <c r="DO131" t="s">
        <v>3177</v>
      </c>
      <c r="DP131" t="s">
        <v>3178</v>
      </c>
      <c r="DQ131" t="s">
        <v>202</v>
      </c>
      <c r="DR131" t="s">
        <v>202</v>
      </c>
      <c r="DT131">
        <v>1</v>
      </c>
      <c r="DV131">
        <v>1</v>
      </c>
      <c r="DW131">
        <v>0</v>
      </c>
      <c r="DX131">
        <v>1</v>
      </c>
      <c r="DY131">
        <v>1</v>
      </c>
      <c r="DZ131">
        <v>1</v>
      </c>
      <c r="EA131">
        <v>10</v>
      </c>
      <c r="EB131">
        <f t="shared" si="2"/>
        <v>4</v>
      </c>
      <c r="EC131">
        <v>2</v>
      </c>
      <c r="EE131">
        <v>3</v>
      </c>
      <c r="EL131">
        <v>1</v>
      </c>
      <c r="EM131">
        <v>3</v>
      </c>
      <c r="EN131">
        <v>1</v>
      </c>
      <c r="EO131">
        <v>1</v>
      </c>
      <c r="EP131">
        <v>1</v>
      </c>
      <c r="EQ131">
        <v>1</v>
      </c>
      <c r="ER131">
        <v>2</v>
      </c>
      <c r="ES131">
        <v>1</v>
      </c>
      <c r="ET131">
        <v>1</v>
      </c>
      <c r="EU131">
        <f>IF(ET131&gt;=30,1,IF(ET131&gt;=20,2,IF(ET131&gt;=15,3,IF(ET131&gt;=10,4,IF(ET131&gt;=5,5,IF(ET131&gt;0,6,0))))))</f>
        <v>6</v>
      </c>
      <c r="EV131">
        <v>7</v>
      </c>
      <c r="EW131">
        <v>3</v>
      </c>
      <c r="EY131">
        <v>2</v>
      </c>
      <c r="EZ131">
        <v>2</v>
      </c>
      <c r="FE131">
        <v>1</v>
      </c>
      <c r="FG131">
        <v>0</v>
      </c>
      <c r="FH131" t="s">
        <v>3179</v>
      </c>
      <c r="FI131">
        <v>1</v>
      </c>
      <c r="FJ131" t="s">
        <v>204</v>
      </c>
      <c r="FK131">
        <v>3</v>
      </c>
      <c r="FL131">
        <v>12</v>
      </c>
      <c r="FM131">
        <v>12</v>
      </c>
      <c r="FN131">
        <v>10</v>
      </c>
      <c r="FO131" t="s">
        <v>2206</v>
      </c>
      <c r="FP131">
        <v>3.5</v>
      </c>
      <c r="FQ131" t="s">
        <v>3180</v>
      </c>
      <c r="FR131" t="s">
        <v>3196</v>
      </c>
      <c r="FS131">
        <v>1</v>
      </c>
      <c r="FT131">
        <v>1</v>
      </c>
      <c r="FU131" t="s">
        <v>2213</v>
      </c>
      <c r="FV131" t="s">
        <v>3182</v>
      </c>
      <c r="FW131">
        <v>1</v>
      </c>
      <c r="FX131">
        <v>0</v>
      </c>
      <c r="FY131">
        <v>1</v>
      </c>
      <c r="FZ131">
        <v>0</v>
      </c>
      <c r="GA131">
        <v>14027</v>
      </c>
      <c r="GB131">
        <v>56</v>
      </c>
      <c r="GC131">
        <v>250.48214290000001</v>
      </c>
      <c r="GD131" t="s">
        <v>2401</v>
      </c>
      <c r="GE131">
        <v>1</v>
      </c>
      <c r="HG131" t="s">
        <v>202</v>
      </c>
      <c r="HI131">
        <v>1</v>
      </c>
      <c r="HJ131">
        <v>1</v>
      </c>
    </row>
    <row r="132" spans="1:218" x14ac:dyDescent="0.3">
      <c r="A132">
        <v>1276</v>
      </c>
      <c r="B132" t="s">
        <v>3633</v>
      </c>
      <c r="C132" t="s">
        <v>5678</v>
      </c>
      <c r="D132" t="s">
        <v>194</v>
      </c>
      <c r="E132">
        <v>1</v>
      </c>
      <c r="F132" t="s">
        <v>202</v>
      </c>
      <c r="H132">
        <v>1</v>
      </c>
      <c r="M132">
        <v>1</v>
      </c>
      <c r="N132">
        <v>1</v>
      </c>
      <c r="U132">
        <v>1</v>
      </c>
      <c r="W132">
        <v>1</v>
      </c>
      <c r="X132" t="s">
        <v>5507</v>
      </c>
      <c r="Y132">
        <v>1</v>
      </c>
      <c r="Z132">
        <v>1</v>
      </c>
      <c r="AA132">
        <v>2</v>
      </c>
      <c r="AB132">
        <v>2</v>
      </c>
      <c r="AD132" t="s">
        <v>202</v>
      </c>
      <c r="AE132">
        <v>1</v>
      </c>
      <c r="AF132">
        <v>2</v>
      </c>
      <c r="AG132">
        <v>1</v>
      </c>
      <c r="AH132">
        <v>1</v>
      </c>
      <c r="AI132">
        <v>2</v>
      </c>
      <c r="AJ132">
        <v>1</v>
      </c>
      <c r="AK132" t="s">
        <v>5679</v>
      </c>
      <c r="AL132">
        <v>2</v>
      </c>
      <c r="AM132">
        <v>1</v>
      </c>
      <c r="AN132">
        <v>2</v>
      </c>
      <c r="AO132">
        <v>2</v>
      </c>
      <c r="AP132">
        <v>2</v>
      </c>
      <c r="AQ132">
        <v>2</v>
      </c>
      <c r="AR132" t="s">
        <v>5680</v>
      </c>
      <c r="AS132">
        <v>1</v>
      </c>
      <c r="AT132">
        <v>2</v>
      </c>
      <c r="AU132">
        <v>1</v>
      </c>
      <c r="AV132">
        <v>2</v>
      </c>
      <c r="AW132">
        <v>6</v>
      </c>
      <c r="AX132">
        <v>5</v>
      </c>
      <c r="AY132">
        <v>3</v>
      </c>
      <c r="BE132">
        <v>1</v>
      </c>
      <c r="BF132">
        <v>1</v>
      </c>
      <c r="BG132">
        <v>1</v>
      </c>
      <c r="BH132">
        <v>1</v>
      </c>
      <c r="BI132">
        <v>1</v>
      </c>
      <c r="BJ132">
        <v>1</v>
      </c>
      <c r="BK132">
        <v>1</v>
      </c>
      <c r="BL132">
        <v>1</v>
      </c>
      <c r="BM132">
        <v>1</v>
      </c>
      <c r="BN132">
        <v>1</v>
      </c>
      <c r="BO132">
        <v>3</v>
      </c>
      <c r="BP132">
        <v>1</v>
      </c>
      <c r="BQ132">
        <v>36</v>
      </c>
      <c r="BR132">
        <v>1</v>
      </c>
      <c r="BS132">
        <v>1</v>
      </c>
      <c r="BT132">
        <v>3</v>
      </c>
      <c r="BU132">
        <v>3</v>
      </c>
      <c r="BV132">
        <v>0</v>
      </c>
      <c r="BW132">
        <v>3</v>
      </c>
      <c r="BX132">
        <v>0</v>
      </c>
      <c r="BY132">
        <v>3</v>
      </c>
      <c r="BZ132">
        <v>0</v>
      </c>
      <c r="CA132">
        <v>3</v>
      </c>
      <c r="CB132">
        <v>0</v>
      </c>
      <c r="CC132">
        <v>3</v>
      </c>
      <c r="CD132">
        <v>0</v>
      </c>
      <c r="CE132">
        <v>3</v>
      </c>
      <c r="CF132">
        <v>0</v>
      </c>
      <c r="CG132">
        <v>3</v>
      </c>
      <c r="CH132">
        <v>3</v>
      </c>
      <c r="CI132">
        <v>3</v>
      </c>
      <c r="CJ132">
        <v>1</v>
      </c>
      <c r="CK132">
        <v>1</v>
      </c>
      <c r="CL132">
        <v>7</v>
      </c>
      <c r="CM132">
        <v>1</v>
      </c>
      <c r="CR132">
        <v>2</v>
      </c>
      <c r="CS132">
        <v>3</v>
      </c>
      <c r="CT132">
        <v>1</v>
      </c>
      <c r="CU132">
        <v>1</v>
      </c>
      <c r="CV132" t="s">
        <v>1644</v>
      </c>
      <c r="CW132">
        <v>1107</v>
      </c>
      <c r="CX132">
        <v>18.45</v>
      </c>
      <c r="CY132">
        <v>2</v>
      </c>
      <c r="CZ132">
        <v>1</v>
      </c>
      <c r="DA132" t="s">
        <v>436</v>
      </c>
      <c r="DC132">
        <v>1</v>
      </c>
      <c r="DD132">
        <v>1</v>
      </c>
      <c r="DE132">
        <v>23</v>
      </c>
      <c r="DN132" t="s">
        <v>5122</v>
      </c>
      <c r="DO132" t="s">
        <v>5122</v>
      </c>
      <c r="DP132" t="s">
        <v>3178</v>
      </c>
      <c r="DQ132" t="s">
        <v>202</v>
      </c>
      <c r="DR132" t="s">
        <v>202</v>
      </c>
      <c r="DT132">
        <v>1</v>
      </c>
      <c r="DV132">
        <v>1</v>
      </c>
      <c r="DW132">
        <v>0</v>
      </c>
      <c r="DX132">
        <v>2</v>
      </c>
      <c r="DY132">
        <v>1</v>
      </c>
      <c r="DZ132">
        <v>1</v>
      </c>
      <c r="EA132">
        <v>14</v>
      </c>
      <c r="EB132">
        <f t="shared" si="2"/>
        <v>4</v>
      </c>
      <c r="EC132">
        <v>2</v>
      </c>
      <c r="EE132">
        <v>10</v>
      </c>
      <c r="EL132">
        <v>4</v>
      </c>
      <c r="EM132">
        <v>1</v>
      </c>
      <c r="EN132">
        <v>1</v>
      </c>
      <c r="EO132">
        <v>1</v>
      </c>
      <c r="EP132">
        <v>1</v>
      </c>
      <c r="EQ132">
        <v>1</v>
      </c>
      <c r="ER132">
        <v>1</v>
      </c>
      <c r="EZ132">
        <v>1</v>
      </c>
      <c r="FA132">
        <v>1</v>
      </c>
      <c r="FD132">
        <v>7</v>
      </c>
      <c r="FG132">
        <v>0</v>
      </c>
      <c r="FH132" t="s">
        <v>5655</v>
      </c>
      <c r="FI132">
        <v>2</v>
      </c>
      <c r="FJ132" t="s">
        <v>204</v>
      </c>
      <c r="FK132">
        <v>10</v>
      </c>
      <c r="FL132">
        <v>12</v>
      </c>
      <c r="FM132">
        <v>12</v>
      </c>
      <c r="FN132">
        <v>14</v>
      </c>
      <c r="FO132" t="s">
        <v>2233</v>
      </c>
      <c r="FP132">
        <v>0.5</v>
      </c>
      <c r="FQ132" t="s">
        <v>3180</v>
      </c>
      <c r="FR132" t="s">
        <v>3196</v>
      </c>
      <c r="FS132">
        <v>1</v>
      </c>
      <c r="FT132">
        <v>1</v>
      </c>
      <c r="FU132" t="s">
        <v>2221</v>
      </c>
      <c r="FV132" t="s">
        <v>3182</v>
      </c>
      <c r="FW132">
        <v>0</v>
      </c>
      <c r="FX132">
        <v>1</v>
      </c>
      <c r="FY132">
        <v>0</v>
      </c>
      <c r="FZ132">
        <v>0</v>
      </c>
      <c r="GA132">
        <v>2784</v>
      </c>
      <c r="GB132">
        <v>14</v>
      </c>
      <c r="GC132">
        <v>198.85714290000001</v>
      </c>
      <c r="GD132" t="s">
        <v>2401</v>
      </c>
      <c r="GE132">
        <v>1</v>
      </c>
      <c r="HG132" t="s">
        <v>202</v>
      </c>
      <c r="HJ132">
        <v>0</v>
      </c>
    </row>
    <row r="133" spans="1:218" x14ac:dyDescent="0.3">
      <c r="A133">
        <v>271</v>
      </c>
      <c r="B133" t="s">
        <v>3264</v>
      </c>
      <c r="C133" t="s">
        <v>3591</v>
      </c>
      <c r="D133" t="s">
        <v>194</v>
      </c>
      <c r="E133">
        <v>1</v>
      </c>
      <c r="F133" t="s">
        <v>202</v>
      </c>
      <c r="H133">
        <v>1</v>
      </c>
      <c r="M133">
        <v>1</v>
      </c>
      <c r="N133">
        <v>1</v>
      </c>
      <c r="U133">
        <v>1</v>
      </c>
      <c r="W133">
        <v>1</v>
      </c>
      <c r="X133" t="s">
        <v>3174</v>
      </c>
      <c r="Y133">
        <v>1</v>
      </c>
      <c r="Z133">
        <v>1</v>
      </c>
      <c r="AA133">
        <v>1</v>
      </c>
      <c r="AD133" t="s">
        <v>202</v>
      </c>
      <c r="AE133">
        <v>1</v>
      </c>
      <c r="AF133">
        <v>2</v>
      </c>
      <c r="AG133">
        <v>1</v>
      </c>
      <c r="AH133">
        <v>2</v>
      </c>
      <c r="AI133">
        <v>1</v>
      </c>
      <c r="AJ133">
        <v>1</v>
      </c>
      <c r="AK133" t="s">
        <v>3592</v>
      </c>
      <c r="AL133">
        <v>2</v>
      </c>
      <c r="AM133">
        <v>2</v>
      </c>
      <c r="AN133">
        <v>1</v>
      </c>
      <c r="AO133">
        <v>2</v>
      </c>
      <c r="AP133">
        <v>2</v>
      </c>
      <c r="AQ133">
        <v>2</v>
      </c>
      <c r="AR133" t="s">
        <v>3593</v>
      </c>
      <c r="AS133">
        <v>1</v>
      </c>
      <c r="AT133">
        <v>1</v>
      </c>
      <c r="AU133">
        <v>2</v>
      </c>
      <c r="AV133">
        <v>1</v>
      </c>
      <c r="AW133">
        <v>5</v>
      </c>
      <c r="AX133">
        <v>2</v>
      </c>
      <c r="AY133">
        <v>1</v>
      </c>
      <c r="BE133">
        <v>1</v>
      </c>
      <c r="BF133">
        <v>1</v>
      </c>
      <c r="BG133">
        <v>1</v>
      </c>
      <c r="BH133">
        <v>1</v>
      </c>
      <c r="BI133">
        <v>1</v>
      </c>
      <c r="BJ133">
        <v>0</v>
      </c>
      <c r="BM133">
        <v>1</v>
      </c>
      <c r="BN133">
        <v>1</v>
      </c>
      <c r="BO133">
        <v>4</v>
      </c>
      <c r="BP133">
        <v>1</v>
      </c>
      <c r="BQ133">
        <v>5</v>
      </c>
      <c r="BR133">
        <v>4</v>
      </c>
      <c r="BS133">
        <v>1</v>
      </c>
      <c r="BT133">
        <v>2</v>
      </c>
      <c r="BV133">
        <v>1</v>
      </c>
      <c r="BX133">
        <v>0</v>
      </c>
      <c r="BZ133">
        <v>0</v>
      </c>
      <c r="CB133">
        <v>1</v>
      </c>
      <c r="CJ133">
        <v>2</v>
      </c>
      <c r="CK133">
        <v>2</v>
      </c>
      <c r="CL133">
        <v>5</v>
      </c>
      <c r="CM133">
        <v>2</v>
      </c>
      <c r="CR133">
        <v>2</v>
      </c>
      <c r="CS133">
        <v>-98</v>
      </c>
      <c r="CT133">
        <v>1</v>
      </c>
      <c r="CU133">
        <v>2</v>
      </c>
      <c r="CV133" t="s">
        <v>1771</v>
      </c>
      <c r="CW133">
        <v>660</v>
      </c>
      <c r="CX133">
        <v>11</v>
      </c>
      <c r="CY133">
        <v>2</v>
      </c>
      <c r="CZ133">
        <v>1</v>
      </c>
      <c r="DA133" t="s">
        <v>3331</v>
      </c>
      <c r="DC133">
        <v>1</v>
      </c>
      <c r="DD133">
        <v>1</v>
      </c>
      <c r="DE133">
        <v>16</v>
      </c>
      <c r="DN133" t="s">
        <v>3177</v>
      </c>
      <c r="DO133" t="s">
        <v>3177</v>
      </c>
      <c r="DP133" t="s">
        <v>3178</v>
      </c>
      <c r="DQ133" t="s">
        <v>202</v>
      </c>
      <c r="DR133" t="s">
        <v>202</v>
      </c>
      <c r="DT133">
        <v>1</v>
      </c>
      <c r="DV133">
        <v>1</v>
      </c>
      <c r="DW133">
        <v>0</v>
      </c>
      <c r="DX133">
        <v>1</v>
      </c>
      <c r="DY133">
        <v>1</v>
      </c>
      <c r="DZ133">
        <v>1</v>
      </c>
      <c r="EA133">
        <v>5</v>
      </c>
      <c r="EB133">
        <f t="shared" si="2"/>
        <v>5</v>
      </c>
      <c r="EC133">
        <v>2</v>
      </c>
      <c r="EE133">
        <v>5</v>
      </c>
      <c r="EL133">
        <v>1</v>
      </c>
      <c r="EM133">
        <v>-97</v>
      </c>
      <c r="EN133">
        <v>1</v>
      </c>
      <c r="EO133">
        <v>1</v>
      </c>
      <c r="EP133">
        <v>1</v>
      </c>
      <c r="EQ133">
        <v>1</v>
      </c>
      <c r="ER133">
        <v>1</v>
      </c>
      <c r="EZ133">
        <v>2</v>
      </c>
      <c r="FE133">
        <v>3</v>
      </c>
      <c r="FG133">
        <v>0</v>
      </c>
      <c r="FH133" t="s">
        <v>3179</v>
      </c>
      <c r="FI133">
        <v>1</v>
      </c>
      <c r="FJ133" t="s">
        <v>204</v>
      </c>
      <c r="FK133">
        <v>5</v>
      </c>
      <c r="FL133">
        <v>12</v>
      </c>
      <c r="FM133">
        <v>12</v>
      </c>
      <c r="FN133">
        <v>5</v>
      </c>
      <c r="FO133" t="s">
        <v>2206</v>
      </c>
      <c r="FQ133" t="s">
        <v>3180</v>
      </c>
      <c r="FR133" t="s">
        <v>3196</v>
      </c>
      <c r="FS133">
        <v>1</v>
      </c>
      <c r="FT133">
        <v>1</v>
      </c>
      <c r="FU133" t="s">
        <v>2221</v>
      </c>
      <c r="FV133" t="s">
        <v>3182</v>
      </c>
      <c r="FW133">
        <v>1</v>
      </c>
      <c r="FX133">
        <v>0</v>
      </c>
      <c r="FY133">
        <v>1</v>
      </c>
      <c r="FZ133">
        <v>0</v>
      </c>
      <c r="GA133">
        <v>14027</v>
      </c>
      <c r="GB133">
        <v>56</v>
      </c>
      <c r="GC133">
        <v>250.48214290000001</v>
      </c>
      <c r="GD133" t="s">
        <v>2401</v>
      </c>
      <c r="GE133">
        <v>1</v>
      </c>
      <c r="HG133" t="s">
        <v>202</v>
      </c>
      <c r="HI133">
        <v>1</v>
      </c>
      <c r="HJ133">
        <v>1</v>
      </c>
    </row>
    <row r="134" spans="1:218" x14ac:dyDescent="0.3">
      <c r="A134">
        <v>561</v>
      </c>
      <c r="B134" t="s">
        <v>3183</v>
      </c>
      <c r="C134" t="s">
        <v>5952</v>
      </c>
      <c r="D134" t="s">
        <v>212</v>
      </c>
      <c r="E134">
        <v>1</v>
      </c>
      <c r="F134" t="s">
        <v>202</v>
      </c>
      <c r="H134">
        <v>1</v>
      </c>
      <c r="M134">
        <v>1</v>
      </c>
      <c r="N134">
        <v>1</v>
      </c>
      <c r="U134">
        <v>1</v>
      </c>
      <c r="W134">
        <v>1</v>
      </c>
      <c r="X134" t="s">
        <v>3174</v>
      </c>
      <c r="Y134">
        <v>1</v>
      </c>
      <c r="Z134">
        <v>1</v>
      </c>
      <c r="AA134">
        <v>6</v>
      </c>
      <c r="AD134" t="s">
        <v>202</v>
      </c>
      <c r="AE134">
        <v>1</v>
      </c>
      <c r="AF134">
        <v>1</v>
      </c>
      <c r="AG134">
        <v>2</v>
      </c>
      <c r="AH134">
        <v>2</v>
      </c>
      <c r="AI134">
        <v>2</v>
      </c>
      <c r="AJ134">
        <v>2</v>
      </c>
      <c r="AK134" t="s">
        <v>5953</v>
      </c>
      <c r="AL134">
        <v>1</v>
      </c>
      <c r="AM134">
        <v>1</v>
      </c>
      <c r="AN134">
        <v>1</v>
      </c>
      <c r="AO134">
        <v>2</v>
      </c>
      <c r="AP134">
        <v>2</v>
      </c>
      <c r="AQ134">
        <v>2</v>
      </c>
      <c r="AR134" t="s">
        <v>5954</v>
      </c>
      <c r="AS134">
        <v>2</v>
      </c>
      <c r="AT134">
        <v>2</v>
      </c>
      <c r="AU134">
        <v>2</v>
      </c>
      <c r="AV134">
        <v>1</v>
      </c>
      <c r="AW134">
        <v>7</v>
      </c>
      <c r="AX134">
        <v>1</v>
      </c>
      <c r="AY134">
        <v>1</v>
      </c>
      <c r="BE134">
        <v>1</v>
      </c>
      <c r="BF134">
        <v>2</v>
      </c>
      <c r="BG134">
        <v>1</v>
      </c>
      <c r="BH134">
        <v>2</v>
      </c>
      <c r="BI134">
        <v>1</v>
      </c>
      <c r="BJ134">
        <v>0</v>
      </c>
      <c r="BM134">
        <v>3</v>
      </c>
      <c r="BN134">
        <v>1</v>
      </c>
      <c r="BO134">
        <v>3</v>
      </c>
      <c r="BP134">
        <v>1</v>
      </c>
      <c r="BQ134">
        <v>7</v>
      </c>
      <c r="BR134">
        <v>1</v>
      </c>
      <c r="BS134">
        <v>1</v>
      </c>
      <c r="BT134">
        <v>4</v>
      </c>
      <c r="BV134">
        <v>2</v>
      </c>
      <c r="BX134">
        <v>0</v>
      </c>
      <c r="BZ134">
        <v>2</v>
      </c>
      <c r="CJ134">
        <v>2</v>
      </c>
      <c r="CK134">
        <v>2</v>
      </c>
      <c r="CL134">
        <v>6</v>
      </c>
      <c r="CM134">
        <v>6</v>
      </c>
      <c r="CS134">
        <v>6</v>
      </c>
      <c r="CT134">
        <v>2</v>
      </c>
      <c r="CU134">
        <v>2</v>
      </c>
      <c r="CV134" t="s">
        <v>5955</v>
      </c>
      <c r="CW134">
        <v>696</v>
      </c>
      <c r="CX134">
        <v>11.6</v>
      </c>
      <c r="CY134">
        <v>2</v>
      </c>
      <c r="CZ134">
        <v>1</v>
      </c>
      <c r="DA134" t="s">
        <v>3632</v>
      </c>
      <c r="DC134">
        <v>1</v>
      </c>
      <c r="DD134">
        <v>1</v>
      </c>
      <c r="DE134">
        <v>4</v>
      </c>
      <c r="DN134" t="s">
        <v>3912</v>
      </c>
      <c r="DO134" t="s">
        <v>3912</v>
      </c>
      <c r="DP134" t="s">
        <v>3178</v>
      </c>
      <c r="DQ134" t="s">
        <v>202</v>
      </c>
      <c r="DR134" t="s">
        <v>202</v>
      </c>
      <c r="DT134">
        <v>1</v>
      </c>
      <c r="DV134">
        <v>1</v>
      </c>
      <c r="DW134">
        <v>0</v>
      </c>
      <c r="DX134">
        <v>6</v>
      </c>
      <c r="DY134">
        <v>2</v>
      </c>
      <c r="DZ134">
        <v>-97</v>
      </c>
      <c r="EB134">
        <v>-97</v>
      </c>
      <c r="EC134">
        <v>2</v>
      </c>
      <c r="EE134">
        <v>3</v>
      </c>
      <c r="EF134">
        <v>2</v>
      </c>
      <c r="EH134">
        <v>3</v>
      </c>
      <c r="EI134">
        <v>1</v>
      </c>
      <c r="EL134">
        <v>1</v>
      </c>
      <c r="EM134">
        <v>2</v>
      </c>
      <c r="EN134">
        <v>2</v>
      </c>
      <c r="EO134">
        <v>2</v>
      </c>
      <c r="EP134">
        <v>1</v>
      </c>
      <c r="EQ134">
        <v>2</v>
      </c>
      <c r="ER134">
        <v>1</v>
      </c>
      <c r="EZ134">
        <v>1</v>
      </c>
      <c r="FA134">
        <v>1</v>
      </c>
      <c r="FD134">
        <v>7</v>
      </c>
      <c r="FG134">
        <v>0</v>
      </c>
      <c r="FH134" t="s">
        <v>3179</v>
      </c>
      <c r="FI134">
        <v>1</v>
      </c>
      <c r="FJ134" t="s">
        <v>204</v>
      </c>
      <c r="FK134">
        <v>3</v>
      </c>
      <c r="FL134">
        <v>12</v>
      </c>
      <c r="FM134">
        <v>12</v>
      </c>
      <c r="FN134">
        <v>20</v>
      </c>
      <c r="FO134" t="s">
        <v>2206</v>
      </c>
      <c r="FP134">
        <v>1.5</v>
      </c>
      <c r="FQ134" t="s">
        <v>3287</v>
      </c>
      <c r="FR134" t="s">
        <v>3189</v>
      </c>
      <c r="FS134">
        <v>0</v>
      </c>
      <c r="FT134">
        <v>1</v>
      </c>
      <c r="FU134" t="s">
        <v>2221</v>
      </c>
      <c r="FV134" t="s">
        <v>4754</v>
      </c>
      <c r="FW134">
        <v>0</v>
      </c>
      <c r="FX134">
        <v>1</v>
      </c>
      <c r="FY134">
        <v>0</v>
      </c>
      <c r="FZ134">
        <v>0</v>
      </c>
      <c r="GA134">
        <v>37408</v>
      </c>
      <c r="GB134">
        <v>127</v>
      </c>
      <c r="GC134">
        <v>294.55118110000001</v>
      </c>
      <c r="GD134" t="s">
        <v>2407</v>
      </c>
      <c r="GE134">
        <v>1</v>
      </c>
      <c r="HG134" t="s">
        <v>202</v>
      </c>
      <c r="HJ134">
        <v>0</v>
      </c>
    </row>
    <row r="135" spans="1:218" x14ac:dyDescent="0.3">
      <c r="A135">
        <v>278</v>
      </c>
      <c r="B135" t="s">
        <v>3279</v>
      </c>
      <c r="C135" t="s">
        <v>3597</v>
      </c>
      <c r="D135" t="s">
        <v>212</v>
      </c>
      <c r="E135">
        <v>1</v>
      </c>
      <c r="F135" t="s">
        <v>202</v>
      </c>
      <c r="H135">
        <v>1</v>
      </c>
      <c r="M135">
        <v>1</v>
      </c>
      <c r="N135">
        <v>1</v>
      </c>
      <c r="U135">
        <v>1</v>
      </c>
      <c r="W135">
        <v>1</v>
      </c>
      <c r="X135" t="s">
        <v>3174</v>
      </c>
      <c r="Y135">
        <v>1</v>
      </c>
      <c r="Z135">
        <v>1</v>
      </c>
      <c r="AA135">
        <v>1</v>
      </c>
      <c r="AD135" t="s">
        <v>202</v>
      </c>
      <c r="AE135">
        <v>1</v>
      </c>
      <c r="AF135">
        <v>1</v>
      </c>
      <c r="AG135">
        <v>1</v>
      </c>
      <c r="AH135">
        <v>1</v>
      </c>
      <c r="AI135">
        <v>1</v>
      </c>
      <c r="AJ135">
        <v>1</v>
      </c>
      <c r="AK135" t="s">
        <v>3598</v>
      </c>
      <c r="AL135">
        <v>1</v>
      </c>
      <c r="AM135">
        <v>1</v>
      </c>
      <c r="AN135">
        <v>1</v>
      </c>
      <c r="AO135">
        <v>2</v>
      </c>
      <c r="AP135">
        <v>2</v>
      </c>
      <c r="AQ135">
        <v>2</v>
      </c>
      <c r="AR135" t="s">
        <v>3599</v>
      </c>
      <c r="AS135">
        <v>2</v>
      </c>
      <c r="AT135">
        <v>1</v>
      </c>
      <c r="AU135">
        <v>1</v>
      </c>
      <c r="AV135">
        <v>2</v>
      </c>
      <c r="AW135">
        <v>7</v>
      </c>
      <c r="AX135">
        <v>1</v>
      </c>
      <c r="AY135">
        <v>4</v>
      </c>
      <c r="AZ135">
        <v>6</v>
      </c>
      <c r="BA135">
        <v>3</v>
      </c>
      <c r="BB135">
        <v>5</v>
      </c>
      <c r="BC135">
        <v>2</v>
      </c>
      <c r="BD135">
        <v>1</v>
      </c>
      <c r="BE135">
        <v>1</v>
      </c>
      <c r="BF135">
        <v>1</v>
      </c>
      <c r="BG135">
        <v>1</v>
      </c>
      <c r="BH135">
        <v>1</v>
      </c>
      <c r="BI135">
        <v>1</v>
      </c>
      <c r="BJ135">
        <v>0</v>
      </c>
      <c r="BM135">
        <v>1</v>
      </c>
      <c r="BN135">
        <v>1</v>
      </c>
      <c r="BO135">
        <v>3</v>
      </c>
      <c r="BP135">
        <v>1</v>
      </c>
      <c r="BQ135">
        <v>25</v>
      </c>
      <c r="BR135">
        <v>3</v>
      </c>
      <c r="BS135">
        <v>1</v>
      </c>
      <c r="BT135">
        <v>3</v>
      </c>
      <c r="BV135">
        <v>1</v>
      </c>
      <c r="BX135">
        <v>0</v>
      </c>
      <c r="BZ135">
        <v>1</v>
      </c>
      <c r="CB135">
        <v>0</v>
      </c>
      <c r="CD135">
        <v>1</v>
      </c>
      <c r="CJ135">
        <v>1</v>
      </c>
      <c r="CK135">
        <v>2</v>
      </c>
      <c r="CL135">
        <v>3</v>
      </c>
      <c r="CM135">
        <v>1</v>
      </c>
      <c r="CR135">
        <v>2</v>
      </c>
      <c r="CS135">
        <v>3</v>
      </c>
      <c r="CT135">
        <v>1</v>
      </c>
      <c r="CU135">
        <v>2</v>
      </c>
      <c r="CV135" t="s">
        <v>3600</v>
      </c>
      <c r="CW135">
        <v>824</v>
      </c>
      <c r="CX135">
        <v>13.73</v>
      </c>
      <c r="CY135">
        <v>2</v>
      </c>
      <c r="CZ135">
        <v>1</v>
      </c>
      <c r="DA135" t="s">
        <v>3220</v>
      </c>
      <c r="DC135">
        <v>1</v>
      </c>
      <c r="DD135">
        <v>1</v>
      </c>
      <c r="DE135">
        <v>2</v>
      </c>
      <c r="DN135" t="s">
        <v>3177</v>
      </c>
      <c r="DO135" t="s">
        <v>3177</v>
      </c>
      <c r="DP135" t="s">
        <v>3178</v>
      </c>
      <c r="DQ135" t="s">
        <v>202</v>
      </c>
      <c r="DR135" t="s">
        <v>202</v>
      </c>
      <c r="DT135">
        <v>1</v>
      </c>
      <c r="DV135">
        <v>1</v>
      </c>
      <c r="DW135">
        <v>0</v>
      </c>
      <c r="DX135">
        <v>1</v>
      </c>
      <c r="DY135">
        <v>1</v>
      </c>
      <c r="DZ135">
        <v>1</v>
      </c>
      <c r="EA135">
        <v>13</v>
      </c>
      <c r="EB135">
        <f t="shared" ref="EB135:EB140" si="3">IF(EA135&gt;=30,1,IF(EA135&gt;=20,2,IF(EA135&gt;=15,3,IF(EA135&gt;=10,4,IF(EA135&gt;=5,5,IF(EA135&gt;0,6,0))))))</f>
        <v>4</v>
      </c>
      <c r="EC135">
        <v>2</v>
      </c>
      <c r="EE135">
        <v>6</v>
      </c>
      <c r="EL135">
        <v>2</v>
      </c>
      <c r="EM135">
        <v>2</v>
      </c>
      <c r="EN135">
        <v>1</v>
      </c>
      <c r="EO135">
        <v>4</v>
      </c>
      <c r="EP135">
        <v>1</v>
      </c>
      <c r="EQ135">
        <v>1</v>
      </c>
      <c r="ER135">
        <v>2</v>
      </c>
      <c r="ES135">
        <v>1</v>
      </c>
      <c r="ET135">
        <v>4</v>
      </c>
      <c r="EU135">
        <f>IF(ET135&gt;=30,1,IF(ET135&gt;=20,2,IF(ET135&gt;=15,3,IF(ET135&gt;=10,4,IF(ET135&gt;=5,5,IF(ET135&gt;0,6,0))))))</f>
        <v>6</v>
      </c>
      <c r="EV135">
        <v>1</v>
      </c>
      <c r="EW135">
        <v>1</v>
      </c>
      <c r="EY135">
        <v>4</v>
      </c>
      <c r="EZ135">
        <v>1</v>
      </c>
      <c r="FA135">
        <v>2</v>
      </c>
      <c r="FB135">
        <v>1</v>
      </c>
      <c r="FC135">
        <v>1</v>
      </c>
      <c r="FD135">
        <v>1</v>
      </c>
      <c r="FG135">
        <v>0</v>
      </c>
      <c r="FH135" t="s">
        <v>3179</v>
      </c>
      <c r="FI135">
        <v>1</v>
      </c>
      <c r="FJ135" t="s">
        <v>204</v>
      </c>
      <c r="FK135">
        <v>6</v>
      </c>
      <c r="FL135">
        <v>12</v>
      </c>
      <c r="FM135">
        <v>12</v>
      </c>
      <c r="FN135">
        <v>13</v>
      </c>
      <c r="FO135" t="s">
        <v>2212</v>
      </c>
      <c r="FP135">
        <v>1.5</v>
      </c>
      <c r="FQ135" t="s">
        <v>3180</v>
      </c>
      <c r="FR135" t="s">
        <v>3201</v>
      </c>
      <c r="FS135">
        <v>1</v>
      </c>
      <c r="FT135">
        <v>1</v>
      </c>
      <c r="FU135" t="s">
        <v>2213</v>
      </c>
      <c r="FV135" t="s">
        <v>3182</v>
      </c>
      <c r="FW135">
        <v>0</v>
      </c>
      <c r="FX135">
        <v>1</v>
      </c>
      <c r="FY135">
        <v>0</v>
      </c>
      <c r="FZ135">
        <v>0</v>
      </c>
      <c r="GA135">
        <v>59048</v>
      </c>
      <c r="GB135">
        <v>201</v>
      </c>
      <c r="GC135">
        <v>293.7711443</v>
      </c>
      <c r="GD135" t="s">
        <v>2401</v>
      </c>
      <c r="GE135">
        <v>1</v>
      </c>
      <c r="HG135" t="s">
        <v>202</v>
      </c>
      <c r="HJ135">
        <v>0</v>
      </c>
    </row>
    <row r="136" spans="1:218" x14ac:dyDescent="0.3">
      <c r="A136">
        <v>1392</v>
      </c>
      <c r="B136" t="s">
        <v>6075</v>
      </c>
      <c r="C136" t="s">
        <v>6360</v>
      </c>
      <c r="D136" t="s">
        <v>265</v>
      </c>
      <c r="E136">
        <v>1</v>
      </c>
      <c r="F136" t="s">
        <v>202</v>
      </c>
      <c r="H136">
        <v>1</v>
      </c>
      <c r="M136">
        <v>1</v>
      </c>
      <c r="N136">
        <v>1</v>
      </c>
      <c r="U136">
        <v>1</v>
      </c>
      <c r="W136">
        <v>1</v>
      </c>
      <c r="X136" t="s">
        <v>3174</v>
      </c>
      <c r="Y136">
        <v>1</v>
      </c>
      <c r="Z136">
        <v>1</v>
      </c>
      <c r="AA136">
        <v>5</v>
      </c>
      <c r="AD136" t="s">
        <v>202</v>
      </c>
      <c r="AE136">
        <v>1</v>
      </c>
      <c r="AF136">
        <v>1</v>
      </c>
      <c r="AG136">
        <v>1</v>
      </c>
      <c r="AH136">
        <v>1</v>
      </c>
      <c r="AI136">
        <v>1</v>
      </c>
      <c r="AJ136">
        <v>1</v>
      </c>
      <c r="AK136" t="s">
        <v>4651</v>
      </c>
      <c r="AL136">
        <v>1</v>
      </c>
      <c r="AM136">
        <v>1</v>
      </c>
      <c r="AN136">
        <v>1</v>
      </c>
      <c r="AO136">
        <v>2</v>
      </c>
      <c r="AP136">
        <v>1</v>
      </c>
      <c r="AQ136">
        <v>1</v>
      </c>
      <c r="AR136" t="s">
        <v>4652</v>
      </c>
      <c r="AS136">
        <v>2</v>
      </c>
      <c r="AT136">
        <v>1</v>
      </c>
      <c r="AU136">
        <v>2</v>
      </c>
      <c r="AV136">
        <v>2</v>
      </c>
      <c r="AW136">
        <v>7</v>
      </c>
      <c r="AX136">
        <v>1</v>
      </c>
      <c r="AY136">
        <v>3</v>
      </c>
      <c r="BE136">
        <v>1</v>
      </c>
      <c r="BF136">
        <v>2</v>
      </c>
      <c r="BG136">
        <v>1</v>
      </c>
      <c r="BH136">
        <v>2</v>
      </c>
      <c r="BI136">
        <v>1</v>
      </c>
      <c r="BJ136">
        <v>0</v>
      </c>
      <c r="BM136">
        <v>1</v>
      </c>
      <c r="BN136">
        <v>1</v>
      </c>
      <c r="BO136">
        <v>4</v>
      </c>
      <c r="BP136">
        <v>1</v>
      </c>
      <c r="BQ136">
        <v>15</v>
      </c>
      <c r="BR136">
        <v>1</v>
      </c>
      <c r="BS136">
        <v>1</v>
      </c>
      <c r="BT136">
        <v>2</v>
      </c>
      <c r="BV136">
        <v>0</v>
      </c>
      <c r="BX136">
        <v>0</v>
      </c>
      <c r="BZ136">
        <v>0</v>
      </c>
      <c r="CB136">
        <v>0</v>
      </c>
      <c r="CD136">
        <v>1</v>
      </c>
      <c r="CF136">
        <v>1</v>
      </c>
      <c r="CJ136">
        <v>1</v>
      </c>
      <c r="CK136">
        <v>1</v>
      </c>
      <c r="CL136">
        <v>6</v>
      </c>
      <c r="CM136">
        <v>1</v>
      </c>
      <c r="CR136">
        <v>2</v>
      </c>
      <c r="CS136">
        <v>9</v>
      </c>
      <c r="CT136">
        <v>1</v>
      </c>
      <c r="CU136">
        <v>1</v>
      </c>
      <c r="CV136" t="s">
        <v>3916</v>
      </c>
      <c r="CW136">
        <v>635</v>
      </c>
      <c r="CX136">
        <v>10.58</v>
      </c>
      <c r="CY136">
        <v>2</v>
      </c>
      <c r="CZ136">
        <v>1</v>
      </c>
      <c r="DA136" t="s">
        <v>2574</v>
      </c>
      <c r="DC136">
        <v>1</v>
      </c>
      <c r="DD136">
        <v>1</v>
      </c>
      <c r="DE136">
        <v>26</v>
      </c>
      <c r="DN136" t="s">
        <v>5285</v>
      </c>
      <c r="DO136" t="s">
        <v>5285</v>
      </c>
      <c r="DP136" t="s">
        <v>3178</v>
      </c>
      <c r="DQ136" t="s">
        <v>202</v>
      </c>
      <c r="DR136" t="s">
        <v>202</v>
      </c>
      <c r="DT136">
        <v>1</v>
      </c>
      <c r="DV136">
        <v>1</v>
      </c>
      <c r="DW136">
        <v>0</v>
      </c>
      <c r="DX136">
        <v>5</v>
      </c>
      <c r="DY136">
        <v>2</v>
      </c>
      <c r="DZ136">
        <v>1</v>
      </c>
      <c r="EA136">
        <v>40</v>
      </c>
      <c r="EB136">
        <f t="shared" si="3"/>
        <v>1</v>
      </c>
      <c r="EC136">
        <v>2</v>
      </c>
      <c r="EE136">
        <v>11</v>
      </c>
      <c r="EF136">
        <v>2</v>
      </c>
      <c r="EH136">
        <v>10</v>
      </c>
      <c r="EI136">
        <v>1</v>
      </c>
      <c r="EL136">
        <v>1</v>
      </c>
      <c r="EM136">
        <v>3</v>
      </c>
      <c r="EN136">
        <v>2</v>
      </c>
      <c r="EO136">
        <v>2</v>
      </c>
      <c r="EP136">
        <v>1</v>
      </c>
      <c r="EQ136">
        <v>2</v>
      </c>
      <c r="ER136">
        <v>1</v>
      </c>
      <c r="EZ136">
        <v>1</v>
      </c>
      <c r="FA136">
        <v>1</v>
      </c>
      <c r="FD136">
        <v>7</v>
      </c>
      <c r="FG136">
        <v>0</v>
      </c>
      <c r="FH136" t="s">
        <v>3179</v>
      </c>
      <c r="FI136">
        <v>1</v>
      </c>
      <c r="FJ136" t="s">
        <v>204</v>
      </c>
      <c r="FK136">
        <v>11</v>
      </c>
      <c r="FL136">
        <v>12</v>
      </c>
      <c r="FM136">
        <v>12</v>
      </c>
      <c r="FN136">
        <v>40</v>
      </c>
      <c r="FO136" t="s">
        <v>2206</v>
      </c>
      <c r="FP136">
        <v>3.5</v>
      </c>
      <c r="FQ136" t="s">
        <v>3287</v>
      </c>
      <c r="FR136" t="s">
        <v>3189</v>
      </c>
      <c r="FS136">
        <v>0</v>
      </c>
      <c r="FT136">
        <v>1</v>
      </c>
      <c r="FU136" t="s">
        <v>2221</v>
      </c>
      <c r="FV136" t="s">
        <v>4754</v>
      </c>
      <c r="FW136">
        <v>0</v>
      </c>
      <c r="FX136">
        <v>1</v>
      </c>
      <c r="FY136">
        <v>0</v>
      </c>
      <c r="FZ136">
        <v>0</v>
      </c>
      <c r="GA136">
        <v>326</v>
      </c>
      <c r="GB136">
        <v>2</v>
      </c>
      <c r="GC136">
        <v>163</v>
      </c>
      <c r="GD136" t="s">
        <v>2407</v>
      </c>
      <c r="GE136">
        <v>1</v>
      </c>
      <c r="HG136" t="s">
        <v>202</v>
      </c>
      <c r="HJ136">
        <v>0</v>
      </c>
    </row>
    <row r="137" spans="1:218" x14ac:dyDescent="0.3">
      <c r="A137">
        <v>132</v>
      </c>
      <c r="B137" t="s">
        <v>3279</v>
      </c>
      <c r="C137" t="s">
        <v>3420</v>
      </c>
      <c r="D137" t="s">
        <v>212</v>
      </c>
      <c r="E137">
        <v>1</v>
      </c>
      <c r="F137" t="s">
        <v>202</v>
      </c>
      <c r="H137">
        <v>1</v>
      </c>
      <c r="M137">
        <v>1</v>
      </c>
      <c r="N137">
        <v>1</v>
      </c>
      <c r="U137">
        <v>1</v>
      </c>
      <c r="W137">
        <v>1</v>
      </c>
      <c r="X137" t="s">
        <v>3174</v>
      </c>
      <c r="Y137">
        <v>1</v>
      </c>
      <c r="Z137">
        <v>1</v>
      </c>
      <c r="AA137">
        <v>1</v>
      </c>
      <c r="AD137" t="s">
        <v>202</v>
      </c>
      <c r="AE137">
        <v>1</v>
      </c>
      <c r="AF137">
        <v>1</v>
      </c>
      <c r="AG137">
        <v>1</v>
      </c>
      <c r="AH137">
        <v>2</v>
      </c>
      <c r="AI137">
        <v>2</v>
      </c>
      <c r="AJ137">
        <v>2</v>
      </c>
      <c r="AK137" t="s">
        <v>3421</v>
      </c>
      <c r="AL137">
        <v>1</v>
      </c>
      <c r="AM137">
        <v>2</v>
      </c>
      <c r="AN137">
        <v>1</v>
      </c>
      <c r="AO137">
        <v>2</v>
      </c>
      <c r="AP137">
        <v>2</v>
      </c>
      <c r="AQ137">
        <v>1</v>
      </c>
      <c r="AR137" t="s">
        <v>3422</v>
      </c>
      <c r="AS137">
        <v>1</v>
      </c>
      <c r="AT137">
        <v>1</v>
      </c>
      <c r="AU137">
        <v>1</v>
      </c>
      <c r="AV137">
        <v>2</v>
      </c>
      <c r="AW137">
        <v>1</v>
      </c>
      <c r="AX137">
        <v>7</v>
      </c>
      <c r="AY137">
        <v>1</v>
      </c>
      <c r="BE137">
        <v>1</v>
      </c>
      <c r="BF137">
        <v>1</v>
      </c>
      <c r="BG137">
        <v>1</v>
      </c>
      <c r="BH137">
        <v>1</v>
      </c>
      <c r="BI137">
        <v>1</v>
      </c>
      <c r="BJ137">
        <v>0</v>
      </c>
      <c r="BM137">
        <v>2</v>
      </c>
      <c r="BN137">
        <v>1</v>
      </c>
      <c r="BO137">
        <v>3</v>
      </c>
      <c r="BP137">
        <v>1</v>
      </c>
      <c r="BQ137">
        <v>4</v>
      </c>
      <c r="BR137">
        <v>3</v>
      </c>
      <c r="BS137">
        <v>1</v>
      </c>
      <c r="BT137">
        <v>3</v>
      </c>
      <c r="BV137">
        <v>0</v>
      </c>
      <c r="BX137">
        <v>1</v>
      </c>
      <c r="BZ137">
        <v>0</v>
      </c>
      <c r="CB137">
        <v>0</v>
      </c>
      <c r="CD137">
        <v>2</v>
      </c>
      <c r="CJ137">
        <v>2</v>
      </c>
      <c r="CK137">
        <v>2</v>
      </c>
      <c r="CL137">
        <v>4</v>
      </c>
      <c r="CM137">
        <v>1</v>
      </c>
      <c r="CR137">
        <v>2</v>
      </c>
      <c r="CS137">
        <v>7</v>
      </c>
      <c r="CT137">
        <v>1</v>
      </c>
      <c r="CU137">
        <v>1</v>
      </c>
      <c r="CV137" t="s">
        <v>1089</v>
      </c>
      <c r="CW137">
        <v>609</v>
      </c>
      <c r="CX137">
        <v>10.15</v>
      </c>
      <c r="CY137">
        <v>2</v>
      </c>
      <c r="CZ137">
        <v>1</v>
      </c>
      <c r="DA137" t="s">
        <v>2399</v>
      </c>
      <c r="DC137">
        <v>1</v>
      </c>
      <c r="DD137">
        <v>1</v>
      </c>
      <c r="DE137">
        <v>2</v>
      </c>
      <c r="DN137" t="s">
        <v>3177</v>
      </c>
      <c r="DO137" t="s">
        <v>3177</v>
      </c>
      <c r="DP137" t="s">
        <v>3178</v>
      </c>
      <c r="DQ137" t="s">
        <v>202</v>
      </c>
      <c r="DR137" t="s">
        <v>202</v>
      </c>
      <c r="DT137">
        <v>1</v>
      </c>
      <c r="DV137">
        <v>1</v>
      </c>
      <c r="DW137">
        <v>0</v>
      </c>
      <c r="DX137">
        <v>1</v>
      </c>
      <c r="DY137">
        <v>1</v>
      </c>
      <c r="DZ137">
        <v>1</v>
      </c>
      <c r="EA137">
        <v>10</v>
      </c>
      <c r="EB137">
        <f t="shared" si="3"/>
        <v>4</v>
      </c>
      <c r="EC137">
        <v>1</v>
      </c>
      <c r="ED137">
        <v>10</v>
      </c>
      <c r="EL137">
        <v>1</v>
      </c>
      <c r="EM137">
        <v>3</v>
      </c>
      <c r="EN137">
        <v>1</v>
      </c>
      <c r="EO137">
        <v>1</v>
      </c>
      <c r="EP137">
        <v>1</v>
      </c>
      <c r="EQ137">
        <v>1</v>
      </c>
      <c r="ER137">
        <v>1</v>
      </c>
      <c r="EZ137">
        <v>1</v>
      </c>
      <c r="FA137">
        <v>-97</v>
      </c>
      <c r="FD137">
        <v>6</v>
      </c>
      <c r="FG137">
        <v>0</v>
      </c>
      <c r="FH137" t="s">
        <v>3179</v>
      </c>
      <c r="FI137">
        <v>1</v>
      </c>
      <c r="FJ137" t="s">
        <v>204</v>
      </c>
      <c r="FK137">
        <v>0.83333330000000005</v>
      </c>
      <c r="FL137">
        <v>10</v>
      </c>
      <c r="FM137">
        <v>10</v>
      </c>
      <c r="FN137">
        <v>10</v>
      </c>
      <c r="FO137" t="s">
        <v>2206</v>
      </c>
      <c r="FP137">
        <v>3.5</v>
      </c>
      <c r="FQ137" t="s">
        <v>3180</v>
      </c>
      <c r="FR137" t="s">
        <v>3196</v>
      </c>
      <c r="FS137">
        <v>1</v>
      </c>
      <c r="FT137">
        <v>1</v>
      </c>
      <c r="FU137" t="s">
        <v>2221</v>
      </c>
      <c r="FV137" t="s">
        <v>3182</v>
      </c>
      <c r="FW137">
        <v>0</v>
      </c>
      <c r="FX137">
        <v>1</v>
      </c>
      <c r="FY137">
        <v>0</v>
      </c>
      <c r="FZ137">
        <v>0</v>
      </c>
      <c r="GA137">
        <v>59048</v>
      </c>
      <c r="GB137">
        <v>201</v>
      </c>
      <c r="GC137">
        <v>293.7711443</v>
      </c>
      <c r="GD137" t="s">
        <v>2401</v>
      </c>
      <c r="GE137">
        <v>1</v>
      </c>
      <c r="HG137" t="s">
        <v>202</v>
      </c>
      <c r="HJ137">
        <v>0</v>
      </c>
    </row>
    <row r="138" spans="1:218" x14ac:dyDescent="0.3">
      <c r="A138">
        <v>158</v>
      </c>
      <c r="B138" t="s">
        <v>3183</v>
      </c>
      <c r="C138" t="s">
        <v>3445</v>
      </c>
      <c r="D138" t="s">
        <v>212</v>
      </c>
      <c r="E138">
        <v>1</v>
      </c>
      <c r="F138" t="s">
        <v>202</v>
      </c>
      <c r="H138">
        <v>1</v>
      </c>
      <c r="M138">
        <v>1</v>
      </c>
      <c r="N138">
        <v>1</v>
      </c>
      <c r="U138">
        <v>1</v>
      </c>
      <c r="W138">
        <v>1</v>
      </c>
      <c r="X138" t="s">
        <v>3174</v>
      </c>
      <c r="Y138">
        <v>1</v>
      </c>
      <c r="Z138">
        <v>1</v>
      </c>
      <c r="AA138">
        <v>2</v>
      </c>
      <c r="AD138" t="s">
        <v>202</v>
      </c>
      <c r="AE138">
        <v>1</v>
      </c>
      <c r="AF138">
        <v>1</v>
      </c>
      <c r="AG138">
        <v>1</v>
      </c>
      <c r="AH138">
        <v>2</v>
      </c>
      <c r="AI138">
        <v>2</v>
      </c>
      <c r="AJ138">
        <v>2</v>
      </c>
      <c r="AK138" t="s">
        <v>3446</v>
      </c>
      <c r="AL138">
        <v>1</v>
      </c>
      <c r="AM138">
        <v>2</v>
      </c>
      <c r="AN138">
        <v>1</v>
      </c>
      <c r="AO138">
        <v>2</v>
      </c>
      <c r="AP138">
        <v>2</v>
      </c>
      <c r="AQ138">
        <v>2</v>
      </c>
      <c r="AR138" t="s">
        <v>3447</v>
      </c>
      <c r="AS138">
        <v>2</v>
      </c>
      <c r="AT138">
        <v>1</v>
      </c>
      <c r="AU138">
        <v>1</v>
      </c>
      <c r="AV138">
        <v>1</v>
      </c>
      <c r="AW138">
        <v>7</v>
      </c>
      <c r="AX138">
        <v>1</v>
      </c>
      <c r="AY138">
        <v>5</v>
      </c>
      <c r="BE138">
        <v>1</v>
      </c>
      <c r="BF138">
        <v>2</v>
      </c>
      <c r="BG138">
        <v>1</v>
      </c>
      <c r="BH138">
        <v>2</v>
      </c>
      <c r="BI138">
        <v>1</v>
      </c>
      <c r="BJ138">
        <v>1</v>
      </c>
      <c r="BK138">
        <v>1</v>
      </c>
      <c r="BL138">
        <v>1</v>
      </c>
      <c r="BM138">
        <v>1</v>
      </c>
      <c r="BN138">
        <v>1</v>
      </c>
      <c r="BO138">
        <v>5</v>
      </c>
      <c r="BP138">
        <v>1</v>
      </c>
      <c r="BQ138">
        <v>7</v>
      </c>
      <c r="BR138">
        <v>6</v>
      </c>
      <c r="BS138">
        <v>1</v>
      </c>
      <c r="BT138">
        <v>4</v>
      </c>
      <c r="BV138">
        <v>1</v>
      </c>
      <c r="BX138">
        <v>1</v>
      </c>
      <c r="BZ138">
        <v>0</v>
      </c>
      <c r="CB138">
        <v>2</v>
      </c>
      <c r="CJ138">
        <v>1</v>
      </c>
      <c r="CK138">
        <v>2</v>
      </c>
      <c r="CL138">
        <v>5</v>
      </c>
      <c r="CM138">
        <v>6</v>
      </c>
      <c r="CS138">
        <v>5</v>
      </c>
      <c r="CT138">
        <v>1</v>
      </c>
      <c r="CU138">
        <v>1</v>
      </c>
      <c r="CV138" t="s">
        <v>3448</v>
      </c>
      <c r="CW138">
        <v>637</v>
      </c>
      <c r="CX138">
        <v>10.62</v>
      </c>
      <c r="CY138">
        <v>2</v>
      </c>
      <c r="CZ138">
        <v>1</v>
      </c>
      <c r="DA138" t="s">
        <v>721</v>
      </c>
      <c r="DC138">
        <v>1</v>
      </c>
      <c r="DD138">
        <v>1</v>
      </c>
      <c r="DE138">
        <v>4</v>
      </c>
      <c r="DN138" t="s">
        <v>3177</v>
      </c>
      <c r="DO138" t="s">
        <v>3177</v>
      </c>
      <c r="DP138" t="s">
        <v>3178</v>
      </c>
      <c r="DQ138" t="s">
        <v>202</v>
      </c>
      <c r="DR138" t="s">
        <v>202</v>
      </c>
      <c r="DT138">
        <v>1</v>
      </c>
      <c r="DV138">
        <v>1</v>
      </c>
      <c r="DW138">
        <v>0</v>
      </c>
      <c r="DX138">
        <v>2</v>
      </c>
      <c r="DY138">
        <v>1</v>
      </c>
      <c r="DZ138">
        <v>1</v>
      </c>
      <c r="EA138">
        <v>6</v>
      </c>
      <c r="EB138">
        <f t="shared" si="3"/>
        <v>5</v>
      </c>
      <c r="EC138">
        <v>2</v>
      </c>
      <c r="EE138">
        <v>6</v>
      </c>
      <c r="EL138">
        <v>3</v>
      </c>
      <c r="EM138">
        <v>2</v>
      </c>
      <c r="EN138">
        <v>1</v>
      </c>
      <c r="EO138">
        <v>4</v>
      </c>
      <c r="EP138">
        <v>1</v>
      </c>
      <c r="EQ138">
        <v>1</v>
      </c>
      <c r="ER138">
        <v>1</v>
      </c>
      <c r="EZ138">
        <v>1</v>
      </c>
      <c r="FA138">
        <v>3</v>
      </c>
      <c r="FD138">
        <v>6</v>
      </c>
      <c r="FG138">
        <v>0</v>
      </c>
      <c r="FH138" t="s">
        <v>3179</v>
      </c>
      <c r="FI138">
        <v>1</v>
      </c>
      <c r="FJ138" t="s">
        <v>204</v>
      </c>
      <c r="FK138">
        <v>6</v>
      </c>
      <c r="FL138">
        <v>12</v>
      </c>
      <c r="FM138">
        <v>12</v>
      </c>
      <c r="FN138">
        <v>6</v>
      </c>
      <c r="FO138" t="s">
        <v>2220</v>
      </c>
      <c r="FP138">
        <v>1.5</v>
      </c>
      <c r="FQ138" t="s">
        <v>3180</v>
      </c>
      <c r="FR138" t="s">
        <v>3201</v>
      </c>
      <c r="FS138">
        <v>1</v>
      </c>
      <c r="FT138">
        <v>1</v>
      </c>
      <c r="FU138" t="s">
        <v>2221</v>
      </c>
      <c r="FV138" t="s">
        <v>3182</v>
      </c>
      <c r="FW138">
        <v>0</v>
      </c>
      <c r="FX138">
        <v>1</v>
      </c>
      <c r="FY138">
        <v>0</v>
      </c>
      <c r="FZ138">
        <v>0</v>
      </c>
      <c r="GA138">
        <v>37408</v>
      </c>
      <c r="GB138">
        <v>127</v>
      </c>
      <c r="GC138">
        <v>294.55118110000001</v>
      </c>
      <c r="GD138" t="s">
        <v>2401</v>
      </c>
      <c r="GE138">
        <v>1</v>
      </c>
      <c r="HG138" t="s">
        <v>202</v>
      </c>
      <c r="HJ138">
        <v>0</v>
      </c>
    </row>
    <row r="139" spans="1:218" x14ac:dyDescent="0.3">
      <c r="A139">
        <v>289</v>
      </c>
      <c r="B139" t="s">
        <v>3190</v>
      </c>
      <c r="C139" t="s">
        <v>3612</v>
      </c>
      <c r="D139" t="s">
        <v>265</v>
      </c>
      <c r="E139">
        <v>1</v>
      </c>
      <c r="F139" t="s">
        <v>202</v>
      </c>
      <c r="H139">
        <v>1</v>
      </c>
      <c r="M139">
        <v>1</v>
      </c>
      <c r="N139">
        <v>1</v>
      </c>
      <c r="U139">
        <v>1</v>
      </c>
      <c r="W139">
        <v>1</v>
      </c>
      <c r="X139" t="s">
        <v>3174</v>
      </c>
      <c r="Y139">
        <v>1</v>
      </c>
      <c r="Z139">
        <v>1</v>
      </c>
      <c r="AA139">
        <v>2</v>
      </c>
      <c r="AD139" t="s">
        <v>202</v>
      </c>
      <c r="AE139">
        <v>1</v>
      </c>
      <c r="AF139">
        <v>1</v>
      </c>
      <c r="AG139">
        <v>1</v>
      </c>
      <c r="AH139">
        <v>1</v>
      </c>
      <c r="AI139">
        <v>1</v>
      </c>
      <c r="AJ139">
        <v>2</v>
      </c>
      <c r="AK139" t="s">
        <v>3613</v>
      </c>
      <c r="AL139">
        <v>1</v>
      </c>
      <c r="AM139">
        <v>1</v>
      </c>
      <c r="AN139">
        <v>1</v>
      </c>
      <c r="AO139">
        <v>2</v>
      </c>
      <c r="AP139">
        <v>1</v>
      </c>
      <c r="AQ139">
        <v>1</v>
      </c>
      <c r="AR139" t="s">
        <v>3614</v>
      </c>
      <c r="AS139">
        <v>1</v>
      </c>
      <c r="AT139">
        <v>1</v>
      </c>
      <c r="AU139">
        <v>1</v>
      </c>
      <c r="AV139">
        <v>1</v>
      </c>
      <c r="AW139">
        <v>7</v>
      </c>
      <c r="AX139">
        <v>1</v>
      </c>
      <c r="AY139">
        <v>2</v>
      </c>
      <c r="AZ139">
        <v>3</v>
      </c>
      <c r="BA139">
        <v>4</v>
      </c>
      <c r="BB139">
        <v>1</v>
      </c>
      <c r="BE139">
        <v>1</v>
      </c>
      <c r="BF139">
        <v>1</v>
      </c>
      <c r="BG139">
        <v>1</v>
      </c>
      <c r="BH139">
        <v>1</v>
      </c>
      <c r="BI139">
        <v>1</v>
      </c>
      <c r="BJ139">
        <v>0</v>
      </c>
      <c r="BM139">
        <v>1</v>
      </c>
      <c r="BN139">
        <v>1</v>
      </c>
      <c r="BO139">
        <v>3</v>
      </c>
      <c r="BP139">
        <v>1</v>
      </c>
      <c r="BQ139">
        <v>13</v>
      </c>
      <c r="BR139">
        <v>1</v>
      </c>
      <c r="BS139">
        <v>1</v>
      </c>
      <c r="BT139">
        <v>3</v>
      </c>
      <c r="BV139">
        <v>1</v>
      </c>
      <c r="BX139">
        <v>0</v>
      </c>
      <c r="BZ139">
        <v>0</v>
      </c>
      <c r="CB139">
        <v>1</v>
      </c>
      <c r="CD139">
        <v>1</v>
      </c>
      <c r="CJ139">
        <v>1</v>
      </c>
      <c r="CK139">
        <v>2</v>
      </c>
      <c r="CL139">
        <v>7</v>
      </c>
      <c r="CM139">
        <v>1</v>
      </c>
      <c r="CR139">
        <v>2</v>
      </c>
      <c r="CS139">
        <v>7</v>
      </c>
      <c r="CT139">
        <v>1</v>
      </c>
      <c r="CU139">
        <v>1</v>
      </c>
      <c r="CV139" t="s">
        <v>417</v>
      </c>
      <c r="CW139">
        <v>800</v>
      </c>
      <c r="CX139">
        <v>13.33</v>
      </c>
      <c r="CY139">
        <v>2</v>
      </c>
      <c r="CZ139">
        <v>1</v>
      </c>
      <c r="DA139" t="s">
        <v>3546</v>
      </c>
      <c r="DC139">
        <v>1</v>
      </c>
      <c r="DD139">
        <v>1</v>
      </c>
      <c r="DE139">
        <v>29</v>
      </c>
      <c r="DN139" t="s">
        <v>3177</v>
      </c>
      <c r="DO139" t="s">
        <v>3177</v>
      </c>
      <c r="DP139" t="s">
        <v>3178</v>
      </c>
      <c r="DQ139" t="s">
        <v>202</v>
      </c>
      <c r="DR139" t="s">
        <v>202</v>
      </c>
      <c r="DT139">
        <v>1</v>
      </c>
      <c r="DV139">
        <v>1</v>
      </c>
      <c r="DW139">
        <v>0</v>
      </c>
      <c r="DX139">
        <v>2</v>
      </c>
      <c r="DY139">
        <v>1</v>
      </c>
      <c r="DZ139">
        <v>1</v>
      </c>
      <c r="EA139">
        <v>6</v>
      </c>
      <c r="EB139">
        <f t="shared" si="3"/>
        <v>5</v>
      </c>
      <c r="EC139">
        <v>2</v>
      </c>
      <c r="EE139">
        <v>6</v>
      </c>
      <c r="EL139">
        <v>2</v>
      </c>
      <c r="EM139">
        <v>3</v>
      </c>
      <c r="EN139">
        <v>1</v>
      </c>
      <c r="EO139">
        <v>1</v>
      </c>
      <c r="EP139">
        <v>1</v>
      </c>
      <c r="EQ139">
        <v>1</v>
      </c>
      <c r="ER139">
        <v>2</v>
      </c>
      <c r="ES139">
        <v>1</v>
      </c>
      <c r="ET139">
        <v>2</v>
      </c>
      <c r="EU139">
        <f>IF(ET139&gt;=30,1,IF(ET139&gt;=20,2,IF(ET139&gt;=15,3,IF(ET139&gt;=10,4,IF(ET139&gt;=5,5,IF(ET139&gt;0,6,0))))))</f>
        <v>6</v>
      </c>
      <c r="EV139">
        <v>1</v>
      </c>
      <c r="EW139">
        <v>1</v>
      </c>
      <c r="EY139">
        <v>2</v>
      </c>
      <c r="EZ139">
        <v>1</v>
      </c>
      <c r="FA139">
        <v>2</v>
      </c>
      <c r="FB139">
        <v>1</v>
      </c>
      <c r="FC139">
        <v>12</v>
      </c>
      <c r="FD139">
        <v>1</v>
      </c>
      <c r="FG139">
        <v>0</v>
      </c>
      <c r="FH139" t="s">
        <v>3179</v>
      </c>
      <c r="FI139">
        <v>1</v>
      </c>
      <c r="FJ139" t="s">
        <v>204</v>
      </c>
      <c r="FK139">
        <v>6</v>
      </c>
      <c r="FL139">
        <v>12</v>
      </c>
      <c r="FM139">
        <v>12</v>
      </c>
      <c r="FN139">
        <v>6</v>
      </c>
      <c r="FO139" t="s">
        <v>2212</v>
      </c>
      <c r="FP139">
        <v>3.5</v>
      </c>
      <c r="FQ139" t="s">
        <v>3180</v>
      </c>
      <c r="FR139" t="s">
        <v>3196</v>
      </c>
      <c r="FS139">
        <v>1</v>
      </c>
      <c r="FT139">
        <v>1</v>
      </c>
      <c r="FU139" t="s">
        <v>2213</v>
      </c>
      <c r="FV139" t="s">
        <v>3182</v>
      </c>
      <c r="FW139">
        <v>0</v>
      </c>
      <c r="FX139">
        <v>1</v>
      </c>
      <c r="FY139">
        <v>0</v>
      </c>
      <c r="FZ139">
        <v>0</v>
      </c>
      <c r="GA139">
        <v>15709</v>
      </c>
      <c r="GB139">
        <v>72</v>
      </c>
      <c r="GC139">
        <v>218.18055559999999</v>
      </c>
      <c r="GD139" t="s">
        <v>2401</v>
      </c>
      <c r="GE139">
        <v>1</v>
      </c>
      <c r="HG139" t="s">
        <v>202</v>
      </c>
      <c r="HJ139">
        <v>0</v>
      </c>
    </row>
    <row r="140" spans="1:218" x14ac:dyDescent="0.3">
      <c r="A140">
        <v>586</v>
      </c>
      <c r="B140" t="s">
        <v>3225</v>
      </c>
      <c r="C140" t="s">
        <v>4089</v>
      </c>
      <c r="D140" t="s">
        <v>212</v>
      </c>
      <c r="E140">
        <v>1</v>
      </c>
      <c r="F140" t="s">
        <v>202</v>
      </c>
      <c r="H140">
        <v>1</v>
      </c>
      <c r="M140">
        <v>1</v>
      </c>
      <c r="N140">
        <v>1</v>
      </c>
      <c r="U140">
        <v>-98</v>
      </c>
      <c r="W140">
        <v>1</v>
      </c>
      <c r="X140" t="s">
        <v>3174</v>
      </c>
      <c r="Y140">
        <v>1</v>
      </c>
      <c r="Z140">
        <v>1</v>
      </c>
      <c r="AA140">
        <v>1</v>
      </c>
      <c r="AD140" t="s">
        <v>202</v>
      </c>
      <c r="AE140">
        <v>1</v>
      </c>
      <c r="AF140">
        <v>1</v>
      </c>
      <c r="AG140">
        <v>1</v>
      </c>
      <c r="AH140">
        <v>1</v>
      </c>
      <c r="AI140">
        <v>1</v>
      </c>
      <c r="AJ140">
        <v>2</v>
      </c>
      <c r="AK140" t="s">
        <v>4090</v>
      </c>
      <c r="AL140">
        <v>1</v>
      </c>
      <c r="AM140">
        <v>2</v>
      </c>
      <c r="AN140">
        <v>1</v>
      </c>
      <c r="AO140">
        <v>2</v>
      </c>
      <c r="AP140">
        <v>2</v>
      </c>
      <c r="AQ140">
        <v>1</v>
      </c>
      <c r="AR140" t="s">
        <v>4091</v>
      </c>
      <c r="AS140">
        <v>1</v>
      </c>
      <c r="AT140">
        <v>1</v>
      </c>
      <c r="AU140">
        <v>1</v>
      </c>
      <c r="AV140">
        <v>1</v>
      </c>
      <c r="AW140">
        <v>1</v>
      </c>
      <c r="AX140">
        <v>1</v>
      </c>
      <c r="AY140">
        <v>5</v>
      </c>
      <c r="BE140">
        <v>1</v>
      </c>
      <c r="BF140">
        <v>1</v>
      </c>
      <c r="BG140">
        <v>1</v>
      </c>
      <c r="BH140">
        <v>1</v>
      </c>
      <c r="BI140">
        <v>1</v>
      </c>
      <c r="BJ140">
        <v>0</v>
      </c>
      <c r="BM140">
        <v>2</v>
      </c>
      <c r="BN140">
        <v>1</v>
      </c>
      <c r="BO140">
        <v>3</v>
      </c>
      <c r="BP140">
        <v>1</v>
      </c>
      <c r="BQ140">
        <v>6</v>
      </c>
      <c r="BR140">
        <v>2</v>
      </c>
      <c r="BS140">
        <v>1</v>
      </c>
      <c r="BT140">
        <v>2</v>
      </c>
      <c r="BV140">
        <v>0</v>
      </c>
      <c r="BX140">
        <v>0</v>
      </c>
      <c r="BZ140">
        <v>0</v>
      </c>
      <c r="CB140">
        <v>2</v>
      </c>
      <c r="CJ140">
        <v>1</v>
      </c>
      <c r="CK140">
        <v>1</v>
      </c>
      <c r="CL140">
        <v>5</v>
      </c>
      <c r="CM140">
        <v>7</v>
      </c>
      <c r="CR140">
        <v>2</v>
      </c>
      <c r="CS140">
        <v>6</v>
      </c>
      <c r="CT140">
        <v>1</v>
      </c>
      <c r="CU140">
        <v>2</v>
      </c>
      <c r="CV140" t="s">
        <v>2855</v>
      </c>
      <c r="CW140">
        <v>918</v>
      </c>
      <c r="CX140">
        <v>15.3</v>
      </c>
      <c r="CY140">
        <v>2</v>
      </c>
      <c r="CZ140">
        <v>1</v>
      </c>
      <c r="DA140" t="s">
        <v>500</v>
      </c>
      <c r="DC140">
        <v>1</v>
      </c>
      <c r="DD140">
        <v>1</v>
      </c>
      <c r="DE140">
        <v>3</v>
      </c>
      <c r="DN140" t="s">
        <v>3912</v>
      </c>
      <c r="DO140" t="s">
        <v>3912</v>
      </c>
      <c r="DP140" t="s">
        <v>3178</v>
      </c>
      <c r="DQ140" t="s">
        <v>202</v>
      </c>
      <c r="DR140" t="s">
        <v>202</v>
      </c>
      <c r="DT140">
        <v>1</v>
      </c>
      <c r="DV140">
        <v>1</v>
      </c>
      <c r="DW140">
        <v>0</v>
      </c>
      <c r="DX140">
        <v>1</v>
      </c>
      <c r="DY140">
        <v>1</v>
      </c>
      <c r="DZ140">
        <v>1</v>
      </c>
      <c r="EA140">
        <v>16</v>
      </c>
      <c r="EB140">
        <f t="shared" si="3"/>
        <v>3</v>
      </c>
      <c r="EC140">
        <v>1</v>
      </c>
      <c r="ED140">
        <v>11</v>
      </c>
      <c r="EL140">
        <v>1</v>
      </c>
      <c r="EM140">
        <v>3</v>
      </c>
      <c r="EN140">
        <v>1</v>
      </c>
      <c r="EO140">
        <v>4</v>
      </c>
      <c r="EP140">
        <v>1</v>
      </c>
      <c r="EQ140">
        <v>1</v>
      </c>
      <c r="ER140">
        <v>1</v>
      </c>
      <c r="EZ140">
        <v>1</v>
      </c>
      <c r="FA140">
        <v>1</v>
      </c>
      <c r="FD140">
        <v>6</v>
      </c>
      <c r="FG140">
        <v>0</v>
      </c>
      <c r="FH140" t="s">
        <v>3179</v>
      </c>
      <c r="FI140">
        <v>1</v>
      </c>
      <c r="FJ140" t="s">
        <v>204</v>
      </c>
      <c r="FK140">
        <v>0.91666669999999995</v>
      </c>
      <c r="FL140">
        <v>11</v>
      </c>
      <c r="FM140">
        <v>11</v>
      </c>
      <c r="FN140">
        <v>16</v>
      </c>
      <c r="FO140" t="s">
        <v>2206</v>
      </c>
      <c r="FP140">
        <v>3.5</v>
      </c>
      <c r="FQ140" t="s">
        <v>3180</v>
      </c>
      <c r="FR140" t="s">
        <v>3201</v>
      </c>
      <c r="FS140">
        <v>1</v>
      </c>
      <c r="FT140">
        <v>1</v>
      </c>
      <c r="FU140" t="s">
        <v>2221</v>
      </c>
      <c r="FV140" t="s">
        <v>3182</v>
      </c>
      <c r="FW140">
        <v>0</v>
      </c>
      <c r="FX140">
        <v>1</v>
      </c>
      <c r="FY140">
        <v>0</v>
      </c>
      <c r="FZ140">
        <v>0</v>
      </c>
      <c r="GA140">
        <v>39021</v>
      </c>
      <c r="GB140">
        <v>133</v>
      </c>
      <c r="GC140">
        <v>293.3909774</v>
      </c>
      <c r="GD140" t="s">
        <v>2401</v>
      </c>
      <c r="GE140">
        <v>1</v>
      </c>
      <c r="HG140" t="s">
        <v>202</v>
      </c>
      <c r="HJ140">
        <v>0</v>
      </c>
    </row>
    <row r="141" spans="1:218" x14ac:dyDescent="0.3">
      <c r="A141">
        <v>295</v>
      </c>
      <c r="B141" t="s">
        <v>3225</v>
      </c>
      <c r="C141" t="s">
        <v>3619</v>
      </c>
      <c r="D141" t="s">
        <v>212</v>
      </c>
      <c r="E141">
        <v>1</v>
      </c>
      <c r="F141" t="s">
        <v>202</v>
      </c>
      <c r="H141">
        <v>1</v>
      </c>
      <c r="M141">
        <v>1</v>
      </c>
      <c r="N141">
        <v>1</v>
      </c>
      <c r="U141">
        <v>1</v>
      </c>
      <c r="W141">
        <v>1</v>
      </c>
      <c r="X141" t="s">
        <v>3174</v>
      </c>
      <c r="Y141">
        <v>1</v>
      </c>
      <c r="Z141">
        <v>1</v>
      </c>
      <c r="AA141">
        <v>8</v>
      </c>
      <c r="AD141" t="s">
        <v>202</v>
      </c>
      <c r="AE141">
        <v>1</v>
      </c>
      <c r="AF141">
        <v>1</v>
      </c>
      <c r="AG141">
        <v>1</v>
      </c>
      <c r="AH141">
        <v>1</v>
      </c>
      <c r="AI141">
        <v>1</v>
      </c>
      <c r="AJ141">
        <v>1</v>
      </c>
      <c r="AK141" t="s">
        <v>3620</v>
      </c>
      <c r="AL141">
        <v>1</v>
      </c>
      <c r="AM141">
        <v>-97</v>
      </c>
      <c r="AN141">
        <v>1</v>
      </c>
      <c r="AO141">
        <v>-97</v>
      </c>
      <c r="AP141">
        <v>-97</v>
      </c>
      <c r="AQ141">
        <v>1</v>
      </c>
      <c r="AR141" t="s">
        <v>3621</v>
      </c>
      <c r="AS141">
        <v>1</v>
      </c>
      <c r="AT141">
        <v>1</v>
      </c>
      <c r="AU141">
        <v>1</v>
      </c>
      <c r="AV141">
        <v>2</v>
      </c>
      <c r="AW141">
        <v>7</v>
      </c>
      <c r="AX141">
        <v>1</v>
      </c>
      <c r="AY141">
        <v>4</v>
      </c>
      <c r="BE141">
        <v>1</v>
      </c>
      <c r="BF141">
        <v>1</v>
      </c>
      <c r="BG141">
        <v>1</v>
      </c>
      <c r="BH141">
        <v>1</v>
      </c>
      <c r="BI141">
        <v>1</v>
      </c>
      <c r="BJ141">
        <v>1</v>
      </c>
      <c r="BK141">
        <v>1</v>
      </c>
      <c r="BL141">
        <v>1</v>
      </c>
      <c r="BM141">
        <v>1</v>
      </c>
      <c r="BN141">
        <v>1</v>
      </c>
      <c r="BO141">
        <v>4</v>
      </c>
      <c r="BP141">
        <v>1</v>
      </c>
      <c r="BQ141">
        <v>15</v>
      </c>
      <c r="BR141">
        <v>5</v>
      </c>
      <c r="BS141">
        <v>1</v>
      </c>
      <c r="BT141">
        <v>2</v>
      </c>
      <c r="BU141">
        <v>2</v>
      </c>
      <c r="BV141">
        <v>0</v>
      </c>
      <c r="BW141">
        <v>2</v>
      </c>
      <c r="BX141">
        <v>0</v>
      </c>
      <c r="BY141">
        <v>2</v>
      </c>
      <c r="BZ141">
        <v>0</v>
      </c>
      <c r="CA141">
        <v>2</v>
      </c>
      <c r="CB141">
        <v>0</v>
      </c>
      <c r="CC141">
        <v>2</v>
      </c>
      <c r="CD141">
        <v>0</v>
      </c>
      <c r="CE141">
        <v>2</v>
      </c>
      <c r="CF141">
        <v>1</v>
      </c>
      <c r="CG141">
        <v>2</v>
      </c>
      <c r="CH141">
        <v>1</v>
      </c>
      <c r="CI141">
        <v>2</v>
      </c>
      <c r="CJ141">
        <v>1</v>
      </c>
      <c r="CK141">
        <v>2</v>
      </c>
      <c r="CL141">
        <v>8</v>
      </c>
      <c r="CM141">
        <v>1</v>
      </c>
      <c r="CR141">
        <v>2</v>
      </c>
      <c r="CS141">
        <v>7</v>
      </c>
      <c r="CT141">
        <v>1</v>
      </c>
      <c r="CU141">
        <v>2</v>
      </c>
      <c r="CV141" t="s">
        <v>2795</v>
      </c>
      <c r="CW141">
        <v>756</v>
      </c>
      <c r="CX141">
        <v>12.6</v>
      </c>
      <c r="CY141">
        <v>2</v>
      </c>
      <c r="CZ141">
        <v>1</v>
      </c>
      <c r="DA141" t="s">
        <v>619</v>
      </c>
      <c r="DC141">
        <v>1</v>
      </c>
      <c r="DD141">
        <v>1</v>
      </c>
      <c r="DE141">
        <v>3</v>
      </c>
      <c r="DN141" t="s">
        <v>3622</v>
      </c>
      <c r="DO141" t="s">
        <v>3622</v>
      </c>
      <c r="DP141" t="s">
        <v>3178</v>
      </c>
      <c r="DQ141" t="s">
        <v>202</v>
      </c>
      <c r="DR141" t="s">
        <v>202</v>
      </c>
      <c r="DT141">
        <v>1</v>
      </c>
      <c r="DV141">
        <v>1</v>
      </c>
      <c r="DW141">
        <v>0</v>
      </c>
      <c r="DX141">
        <v>8</v>
      </c>
      <c r="DY141">
        <v>1</v>
      </c>
      <c r="DZ141">
        <v>-97</v>
      </c>
      <c r="EB141">
        <v>4</v>
      </c>
      <c r="EC141">
        <v>2</v>
      </c>
      <c r="EE141">
        <v>12</v>
      </c>
      <c r="EL141">
        <v>1</v>
      </c>
      <c r="EM141">
        <v>1</v>
      </c>
      <c r="EN141">
        <v>1</v>
      </c>
      <c r="EO141">
        <v>1</v>
      </c>
      <c r="EP141">
        <v>2</v>
      </c>
      <c r="EZ141">
        <v>1</v>
      </c>
      <c r="FA141">
        <v>1</v>
      </c>
      <c r="FD141">
        <v>5</v>
      </c>
      <c r="FG141">
        <v>0</v>
      </c>
      <c r="FH141" t="s">
        <v>3179</v>
      </c>
      <c r="FI141">
        <v>1</v>
      </c>
      <c r="FJ141" t="s">
        <v>204</v>
      </c>
      <c r="FK141">
        <v>12</v>
      </c>
      <c r="FL141">
        <v>12</v>
      </c>
      <c r="FM141">
        <v>12</v>
      </c>
      <c r="FN141">
        <v>12.5</v>
      </c>
      <c r="FO141" t="s">
        <v>2206</v>
      </c>
      <c r="FP141">
        <v>0.5</v>
      </c>
      <c r="FQ141" t="s">
        <v>3180</v>
      </c>
      <c r="FR141" t="s">
        <v>3196</v>
      </c>
      <c r="FS141">
        <v>1</v>
      </c>
      <c r="FT141">
        <v>0</v>
      </c>
      <c r="FU141" t="s">
        <v>2207</v>
      </c>
      <c r="FV141" t="s">
        <v>2207</v>
      </c>
      <c r="FW141">
        <v>0</v>
      </c>
      <c r="FX141">
        <v>1</v>
      </c>
      <c r="FY141">
        <v>0</v>
      </c>
      <c r="FZ141">
        <v>0</v>
      </c>
      <c r="GA141">
        <v>39021</v>
      </c>
      <c r="GB141">
        <v>133</v>
      </c>
      <c r="GC141">
        <v>293.3909774</v>
      </c>
      <c r="GD141" t="s">
        <v>2401</v>
      </c>
      <c r="GE141">
        <v>1</v>
      </c>
      <c r="HG141" t="s">
        <v>202</v>
      </c>
      <c r="HJ141">
        <v>0</v>
      </c>
    </row>
    <row r="142" spans="1:218" x14ac:dyDescent="0.3">
      <c r="A142">
        <v>592</v>
      </c>
      <c r="B142" t="s">
        <v>3202</v>
      </c>
      <c r="C142" t="s">
        <v>4099</v>
      </c>
      <c r="D142" t="s">
        <v>194</v>
      </c>
      <c r="E142">
        <v>1</v>
      </c>
      <c r="F142" t="s">
        <v>202</v>
      </c>
      <c r="H142">
        <v>1</v>
      </c>
      <c r="M142">
        <v>1</v>
      </c>
      <c r="N142">
        <v>1</v>
      </c>
      <c r="U142">
        <v>1</v>
      </c>
      <c r="W142">
        <v>1</v>
      </c>
      <c r="X142" t="s">
        <v>3174</v>
      </c>
      <c r="Y142">
        <v>1</v>
      </c>
      <c r="Z142">
        <v>1</v>
      </c>
      <c r="AA142">
        <v>2</v>
      </c>
      <c r="AD142" t="s">
        <v>202</v>
      </c>
      <c r="AE142">
        <v>1</v>
      </c>
      <c r="AF142">
        <v>1</v>
      </c>
      <c r="AG142">
        <v>1</v>
      </c>
      <c r="AH142">
        <v>1</v>
      </c>
      <c r="AI142">
        <v>1</v>
      </c>
      <c r="AJ142">
        <v>2</v>
      </c>
      <c r="AK142" t="s">
        <v>4100</v>
      </c>
      <c r="AL142">
        <v>1</v>
      </c>
      <c r="AM142">
        <v>1</v>
      </c>
      <c r="AN142">
        <v>1</v>
      </c>
      <c r="AO142">
        <v>2</v>
      </c>
      <c r="AP142">
        <v>2</v>
      </c>
      <c r="AQ142">
        <v>1</v>
      </c>
      <c r="AR142" t="s">
        <v>4101</v>
      </c>
      <c r="AS142">
        <v>1</v>
      </c>
      <c r="AT142">
        <v>1</v>
      </c>
      <c r="AU142">
        <v>1</v>
      </c>
      <c r="AV142">
        <v>2</v>
      </c>
      <c r="AW142">
        <v>7</v>
      </c>
      <c r="AX142">
        <v>7</v>
      </c>
      <c r="AY142">
        <v>1</v>
      </c>
      <c r="AZ142">
        <v>3</v>
      </c>
      <c r="BE142">
        <v>1</v>
      </c>
      <c r="BF142">
        <v>2</v>
      </c>
      <c r="BG142">
        <v>1</v>
      </c>
      <c r="BH142">
        <v>2</v>
      </c>
      <c r="BI142">
        <v>1</v>
      </c>
      <c r="BJ142">
        <v>1</v>
      </c>
      <c r="BK142">
        <v>1</v>
      </c>
      <c r="BL142">
        <v>1</v>
      </c>
      <c r="BM142">
        <v>1</v>
      </c>
      <c r="BN142">
        <v>1</v>
      </c>
      <c r="BO142">
        <v>3</v>
      </c>
      <c r="BP142">
        <v>1</v>
      </c>
      <c r="BQ142">
        <v>40</v>
      </c>
      <c r="BR142">
        <v>1</v>
      </c>
      <c r="BS142">
        <v>1</v>
      </c>
      <c r="BT142">
        <v>2</v>
      </c>
      <c r="BV142">
        <v>0</v>
      </c>
      <c r="BX142">
        <v>0</v>
      </c>
      <c r="BZ142">
        <v>0</v>
      </c>
      <c r="CB142">
        <v>0</v>
      </c>
      <c r="CD142">
        <v>0</v>
      </c>
      <c r="CF142">
        <v>2</v>
      </c>
      <c r="CJ142">
        <v>1</v>
      </c>
      <c r="CK142">
        <v>2</v>
      </c>
      <c r="CL142">
        <v>4</v>
      </c>
      <c r="CM142">
        <v>1</v>
      </c>
      <c r="CR142">
        <v>2</v>
      </c>
      <c r="CS142">
        <v>9</v>
      </c>
      <c r="CT142">
        <v>1</v>
      </c>
      <c r="CU142">
        <v>2</v>
      </c>
      <c r="CV142" t="s">
        <v>4102</v>
      </c>
      <c r="CW142">
        <v>726</v>
      </c>
      <c r="CX142">
        <v>12.1</v>
      </c>
      <c r="CY142">
        <v>2</v>
      </c>
      <c r="CZ142">
        <v>1</v>
      </c>
      <c r="DA142" t="s">
        <v>3254</v>
      </c>
      <c r="DC142">
        <v>1</v>
      </c>
      <c r="DD142">
        <v>1</v>
      </c>
      <c r="DE142">
        <v>15</v>
      </c>
      <c r="DN142" t="s">
        <v>3912</v>
      </c>
      <c r="DO142" t="s">
        <v>3912</v>
      </c>
      <c r="DP142" t="s">
        <v>3178</v>
      </c>
      <c r="DQ142" t="s">
        <v>202</v>
      </c>
      <c r="DR142" t="s">
        <v>202</v>
      </c>
      <c r="DT142">
        <v>1</v>
      </c>
      <c r="DV142">
        <v>1</v>
      </c>
      <c r="DW142">
        <v>0</v>
      </c>
      <c r="DX142">
        <v>2</v>
      </c>
      <c r="DY142">
        <v>1</v>
      </c>
      <c r="DZ142">
        <v>1</v>
      </c>
      <c r="EA142">
        <v>4</v>
      </c>
      <c r="EB142">
        <f>IF(EA142&gt;=30,1,IF(EA142&gt;=20,2,IF(EA142&gt;=15,3,IF(EA142&gt;=10,4,IF(EA142&gt;=5,5,IF(EA142&gt;0,6,0))))))</f>
        <v>6</v>
      </c>
      <c r="EC142">
        <v>2</v>
      </c>
      <c r="EE142">
        <v>4</v>
      </c>
      <c r="EL142">
        <v>3</v>
      </c>
      <c r="EM142">
        <v>1</v>
      </c>
      <c r="EN142">
        <v>1</v>
      </c>
      <c r="EO142">
        <v>4</v>
      </c>
      <c r="EP142">
        <v>1</v>
      </c>
      <c r="EQ142">
        <v>1</v>
      </c>
      <c r="ER142">
        <v>1</v>
      </c>
      <c r="EZ142">
        <v>1</v>
      </c>
      <c r="FA142">
        <v>1</v>
      </c>
      <c r="FD142">
        <v>6</v>
      </c>
      <c r="FG142">
        <v>0</v>
      </c>
      <c r="FH142" t="s">
        <v>3179</v>
      </c>
      <c r="FI142">
        <v>1</v>
      </c>
      <c r="FJ142" t="s">
        <v>204</v>
      </c>
      <c r="FK142">
        <v>4</v>
      </c>
      <c r="FL142">
        <v>12</v>
      </c>
      <c r="FM142">
        <v>12</v>
      </c>
      <c r="FN142">
        <v>4</v>
      </c>
      <c r="FO142" t="s">
        <v>2220</v>
      </c>
      <c r="FP142">
        <v>0.5</v>
      </c>
      <c r="FQ142" t="s">
        <v>3180</v>
      </c>
      <c r="FR142" t="s">
        <v>3201</v>
      </c>
      <c r="FS142">
        <v>1</v>
      </c>
      <c r="FT142">
        <v>1</v>
      </c>
      <c r="FU142" t="s">
        <v>2221</v>
      </c>
      <c r="FV142" t="s">
        <v>3182</v>
      </c>
      <c r="FW142">
        <v>0</v>
      </c>
      <c r="FX142">
        <v>1</v>
      </c>
      <c r="FY142">
        <v>0</v>
      </c>
      <c r="FZ142">
        <v>0</v>
      </c>
      <c r="GA142">
        <v>20830</v>
      </c>
      <c r="GB142">
        <v>83</v>
      </c>
      <c r="GC142">
        <v>250.9638554</v>
      </c>
      <c r="GD142" t="s">
        <v>2401</v>
      </c>
      <c r="GE142">
        <v>1</v>
      </c>
      <c r="HG142" t="s">
        <v>202</v>
      </c>
      <c r="HJ142">
        <v>0</v>
      </c>
    </row>
    <row r="143" spans="1:218" x14ac:dyDescent="0.3">
      <c r="A143">
        <v>817</v>
      </c>
      <c r="B143" t="s">
        <v>3190</v>
      </c>
      <c r="C143" t="s">
        <v>4433</v>
      </c>
      <c r="D143" t="s">
        <v>265</v>
      </c>
      <c r="E143">
        <v>1</v>
      </c>
      <c r="F143" t="s">
        <v>202</v>
      </c>
      <c r="H143">
        <v>1</v>
      </c>
      <c r="M143">
        <v>1</v>
      </c>
      <c r="N143">
        <v>1</v>
      </c>
      <c r="U143">
        <v>1</v>
      </c>
      <c r="W143">
        <v>1</v>
      </c>
      <c r="X143" t="s">
        <v>3174</v>
      </c>
      <c r="Y143">
        <v>1</v>
      </c>
      <c r="Z143">
        <v>1</v>
      </c>
      <c r="AA143">
        <v>2</v>
      </c>
      <c r="AD143" t="s">
        <v>202</v>
      </c>
      <c r="AE143">
        <v>1</v>
      </c>
      <c r="AF143">
        <v>2</v>
      </c>
      <c r="AG143">
        <v>2</v>
      </c>
      <c r="AH143">
        <v>2</v>
      </c>
      <c r="AI143">
        <v>2</v>
      </c>
      <c r="AJ143">
        <v>2</v>
      </c>
      <c r="AK143" t="s">
        <v>4109</v>
      </c>
      <c r="AL143">
        <v>1</v>
      </c>
      <c r="AM143">
        <v>2</v>
      </c>
      <c r="AN143">
        <v>1</v>
      </c>
      <c r="AO143">
        <v>2</v>
      </c>
      <c r="AP143">
        <v>2</v>
      </c>
      <c r="AQ143">
        <v>1</v>
      </c>
      <c r="AR143" t="s">
        <v>4110</v>
      </c>
      <c r="AS143">
        <v>1</v>
      </c>
      <c r="AT143">
        <v>2</v>
      </c>
      <c r="AU143">
        <v>1</v>
      </c>
      <c r="AV143">
        <v>1</v>
      </c>
      <c r="AW143">
        <v>7</v>
      </c>
      <c r="AX143">
        <v>1</v>
      </c>
      <c r="AY143">
        <v>6</v>
      </c>
      <c r="BE143">
        <v>1</v>
      </c>
      <c r="BF143">
        <v>1</v>
      </c>
      <c r="BG143">
        <v>1</v>
      </c>
      <c r="BH143">
        <v>1</v>
      </c>
      <c r="BI143">
        <v>1</v>
      </c>
      <c r="BJ143">
        <v>0</v>
      </c>
      <c r="BM143">
        <v>1</v>
      </c>
      <c r="BN143">
        <v>1</v>
      </c>
      <c r="BO143">
        <v>2</v>
      </c>
      <c r="BP143">
        <v>1</v>
      </c>
      <c r="BQ143">
        <v>45</v>
      </c>
      <c r="BR143">
        <v>1</v>
      </c>
      <c r="BS143">
        <v>1</v>
      </c>
      <c r="BT143">
        <v>2</v>
      </c>
      <c r="BU143">
        <v>2</v>
      </c>
      <c r="BV143">
        <v>0</v>
      </c>
      <c r="BW143">
        <v>2</v>
      </c>
      <c r="BX143">
        <v>0</v>
      </c>
      <c r="BY143">
        <v>2</v>
      </c>
      <c r="BZ143">
        <v>0</v>
      </c>
      <c r="CA143">
        <v>2</v>
      </c>
      <c r="CB143">
        <v>0</v>
      </c>
      <c r="CC143">
        <v>2</v>
      </c>
      <c r="CD143">
        <v>0</v>
      </c>
      <c r="CE143">
        <v>2</v>
      </c>
      <c r="CF143">
        <v>0</v>
      </c>
      <c r="CG143">
        <v>2</v>
      </c>
      <c r="CH143">
        <v>2</v>
      </c>
      <c r="CI143">
        <v>2</v>
      </c>
      <c r="CJ143">
        <v>1</v>
      </c>
      <c r="CK143">
        <v>2</v>
      </c>
      <c r="CL143">
        <v>4</v>
      </c>
      <c r="CM143">
        <v>1</v>
      </c>
      <c r="CR143">
        <v>2</v>
      </c>
      <c r="CS143">
        <v>1</v>
      </c>
      <c r="CT143">
        <v>1</v>
      </c>
      <c r="CU143">
        <v>2</v>
      </c>
      <c r="CV143" t="s">
        <v>4434</v>
      </c>
      <c r="CW143">
        <v>844</v>
      </c>
      <c r="CX143">
        <v>14.07</v>
      </c>
      <c r="CY143">
        <v>2</v>
      </c>
      <c r="CZ143">
        <v>1</v>
      </c>
      <c r="DA143" t="s">
        <v>729</v>
      </c>
      <c r="DC143">
        <v>1</v>
      </c>
      <c r="DD143">
        <v>1</v>
      </c>
      <c r="DE143">
        <v>29</v>
      </c>
      <c r="DN143" t="s">
        <v>4423</v>
      </c>
      <c r="DO143" t="s">
        <v>4423</v>
      </c>
      <c r="DP143" t="s">
        <v>3178</v>
      </c>
      <c r="DQ143" t="s">
        <v>202</v>
      </c>
      <c r="DR143" t="s">
        <v>1807</v>
      </c>
      <c r="DT143">
        <v>1</v>
      </c>
      <c r="DV143">
        <v>1</v>
      </c>
      <c r="DW143">
        <v>0</v>
      </c>
      <c r="DX143">
        <v>2</v>
      </c>
      <c r="DY143">
        <v>1</v>
      </c>
      <c r="DZ143">
        <v>1</v>
      </c>
      <c r="EA143">
        <v>20</v>
      </c>
      <c r="EB143">
        <f>IF(EA143&gt;=30,1,IF(EA143&gt;=20,2,IF(EA143&gt;=15,3,IF(EA143&gt;=10,4,IF(EA143&gt;=5,5,IF(EA143&gt;0,6,0))))))</f>
        <v>2</v>
      </c>
      <c r="EC143">
        <v>2</v>
      </c>
      <c r="EE143">
        <v>20</v>
      </c>
      <c r="EL143">
        <v>2</v>
      </c>
      <c r="EM143">
        <v>3</v>
      </c>
      <c r="EN143">
        <v>1</v>
      </c>
      <c r="EO143">
        <v>3</v>
      </c>
      <c r="EP143">
        <v>1</v>
      </c>
      <c r="EQ143">
        <v>1</v>
      </c>
      <c r="ER143">
        <v>1</v>
      </c>
      <c r="EZ143">
        <v>1</v>
      </c>
      <c r="FA143">
        <v>2</v>
      </c>
      <c r="FB143">
        <v>1</v>
      </c>
      <c r="FC143">
        <v>6</v>
      </c>
      <c r="FD143">
        <v>6</v>
      </c>
      <c r="FG143">
        <v>0</v>
      </c>
      <c r="FH143" t="s">
        <v>3179</v>
      </c>
      <c r="FI143">
        <v>1</v>
      </c>
      <c r="FJ143" t="s">
        <v>204</v>
      </c>
      <c r="FK143">
        <v>20</v>
      </c>
      <c r="FL143">
        <v>12</v>
      </c>
      <c r="FM143">
        <v>12</v>
      </c>
      <c r="FN143">
        <v>20</v>
      </c>
      <c r="FO143" t="s">
        <v>2212</v>
      </c>
      <c r="FP143">
        <v>3.5</v>
      </c>
      <c r="FQ143" t="s">
        <v>3180</v>
      </c>
      <c r="FR143" t="s">
        <v>3181</v>
      </c>
      <c r="FS143">
        <v>1</v>
      </c>
      <c r="FT143">
        <v>1</v>
      </c>
      <c r="FU143" t="s">
        <v>2221</v>
      </c>
      <c r="FV143" t="s">
        <v>3182</v>
      </c>
      <c r="FW143">
        <v>0</v>
      </c>
      <c r="FX143">
        <v>1</v>
      </c>
      <c r="FY143">
        <v>0</v>
      </c>
      <c r="FZ143">
        <v>0</v>
      </c>
      <c r="GA143">
        <v>15709</v>
      </c>
      <c r="GB143">
        <v>72</v>
      </c>
      <c r="GC143">
        <v>218.18055559999999</v>
      </c>
      <c r="GD143" t="s">
        <v>2401</v>
      </c>
      <c r="GE143">
        <v>1</v>
      </c>
      <c r="HG143" t="s">
        <v>202</v>
      </c>
      <c r="HJ143">
        <v>0</v>
      </c>
    </row>
    <row r="144" spans="1:218" x14ac:dyDescent="0.3">
      <c r="A144">
        <v>298</v>
      </c>
      <c r="B144" t="s">
        <v>3633</v>
      </c>
      <c r="C144" t="s">
        <v>3634</v>
      </c>
      <c r="D144" t="s">
        <v>194</v>
      </c>
      <c r="E144">
        <v>1</v>
      </c>
      <c r="F144" t="s">
        <v>202</v>
      </c>
      <c r="H144">
        <v>1</v>
      </c>
      <c r="M144">
        <v>1</v>
      </c>
      <c r="N144">
        <v>2</v>
      </c>
      <c r="O144">
        <v>1</v>
      </c>
      <c r="U144">
        <v>1</v>
      </c>
      <c r="W144">
        <v>1</v>
      </c>
      <c r="X144" t="s">
        <v>3174</v>
      </c>
      <c r="Y144">
        <v>1</v>
      </c>
      <c r="Z144">
        <v>1</v>
      </c>
      <c r="AA144">
        <v>-97</v>
      </c>
      <c r="AD144" t="s">
        <v>202</v>
      </c>
      <c r="AE144">
        <v>1</v>
      </c>
      <c r="AF144">
        <v>2</v>
      </c>
      <c r="AG144">
        <v>1</v>
      </c>
      <c r="AH144">
        <v>2</v>
      </c>
      <c r="AI144">
        <v>2</v>
      </c>
      <c r="AJ144">
        <v>2</v>
      </c>
      <c r="AK144" t="s">
        <v>3635</v>
      </c>
      <c r="AL144">
        <v>1</v>
      </c>
      <c r="AM144">
        <v>2</v>
      </c>
      <c r="AN144">
        <v>2</v>
      </c>
      <c r="AO144">
        <v>2</v>
      </c>
      <c r="AP144">
        <v>2</v>
      </c>
      <c r="AQ144">
        <v>1</v>
      </c>
      <c r="AR144" t="s">
        <v>3636</v>
      </c>
      <c r="AS144">
        <v>2</v>
      </c>
      <c r="AT144">
        <v>1</v>
      </c>
      <c r="AU144">
        <v>1</v>
      </c>
      <c r="AV144">
        <v>2</v>
      </c>
      <c r="AW144">
        <v>5</v>
      </c>
      <c r="AX144">
        <v>1</v>
      </c>
      <c r="AY144">
        <v>1</v>
      </c>
      <c r="BE144">
        <v>1</v>
      </c>
      <c r="BF144">
        <v>1</v>
      </c>
      <c r="BG144">
        <v>1</v>
      </c>
      <c r="BH144">
        <v>1</v>
      </c>
      <c r="BI144">
        <v>1</v>
      </c>
      <c r="BJ144">
        <v>0</v>
      </c>
      <c r="BM144">
        <v>1</v>
      </c>
      <c r="BN144">
        <v>1</v>
      </c>
      <c r="BO144">
        <v>3</v>
      </c>
      <c r="BP144">
        <v>1</v>
      </c>
      <c r="BQ144">
        <v>16</v>
      </c>
      <c r="BR144">
        <v>2</v>
      </c>
      <c r="BS144">
        <v>1</v>
      </c>
      <c r="BT144">
        <v>3</v>
      </c>
      <c r="BV144">
        <v>2</v>
      </c>
      <c r="BX144">
        <v>0</v>
      </c>
      <c r="BZ144">
        <v>0</v>
      </c>
      <c r="CB144">
        <v>0</v>
      </c>
      <c r="CD144">
        <v>1</v>
      </c>
      <c r="CJ144">
        <v>1</v>
      </c>
      <c r="CK144">
        <v>2</v>
      </c>
      <c r="CL144">
        <v>4</v>
      </c>
      <c r="CM144">
        <v>1</v>
      </c>
      <c r="CR144">
        <v>2</v>
      </c>
      <c r="CS144">
        <v>3</v>
      </c>
      <c r="CT144">
        <v>1</v>
      </c>
      <c r="CU144">
        <v>2</v>
      </c>
      <c r="CV144" t="s">
        <v>3637</v>
      </c>
      <c r="CW144">
        <v>698</v>
      </c>
      <c r="CX144">
        <v>11.63</v>
      </c>
      <c r="CY144">
        <v>2</v>
      </c>
      <c r="CZ144">
        <v>1</v>
      </c>
      <c r="DA144" t="s">
        <v>3254</v>
      </c>
      <c r="DC144">
        <v>1</v>
      </c>
      <c r="DD144">
        <v>1</v>
      </c>
      <c r="DE144">
        <v>23</v>
      </c>
      <c r="DN144" t="s">
        <v>3622</v>
      </c>
      <c r="DO144" t="s">
        <v>3622</v>
      </c>
      <c r="DP144" t="s">
        <v>3178</v>
      </c>
      <c r="DQ144" t="s">
        <v>202</v>
      </c>
      <c r="DR144" t="s">
        <v>202</v>
      </c>
      <c r="DT144">
        <v>2</v>
      </c>
      <c r="DU144">
        <v>1</v>
      </c>
      <c r="DV144">
        <v>1</v>
      </c>
      <c r="DW144">
        <v>0</v>
      </c>
      <c r="DX144">
        <v>-97</v>
      </c>
      <c r="DY144">
        <v>1</v>
      </c>
      <c r="DZ144">
        <v>-97</v>
      </c>
      <c r="EB144">
        <v>4</v>
      </c>
      <c r="EC144">
        <v>-97</v>
      </c>
      <c r="EL144">
        <v>1</v>
      </c>
      <c r="EM144">
        <v>-97</v>
      </c>
      <c r="EN144">
        <v>3</v>
      </c>
      <c r="EO144">
        <v>2</v>
      </c>
      <c r="EP144">
        <v>2</v>
      </c>
      <c r="EZ144">
        <v>1</v>
      </c>
      <c r="FA144">
        <v>-97</v>
      </c>
      <c r="FD144">
        <v>-97</v>
      </c>
      <c r="FG144">
        <v>0</v>
      </c>
      <c r="FH144" t="s">
        <v>3179</v>
      </c>
      <c r="FI144">
        <v>1</v>
      </c>
      <c r="FJ144" t="s">
        <v>204</v>
      </c>
      <c r="FN144">
        <v>12.5</v>
      </c>
      <c r="FO144" t="s">
        <v>2206</v>
      </c>
      <c r="FQ144" t="s">
        <v>3638</v>
      </c>
      <c r="FR144" t="s">
        <v>3189</v>
      </c>
      <c r="FS144">
        <v>0</v>
      </c>
      <c r="FT144">
        <v>0</v>
      </c>
      <c r="FU144" t="s">
        <v>2207</v>
      </c>
      <c r="FV144" t="s">
        <v>2207</v>
      </c>
      <c r="FW144">
        <v>0</v>
      </c>
      <c r="FX144">
        <v>1</v>
      </c>
      <c r="FY144">
        <v>0</v>
      </c>
      <c r="FZ144">
        <v>0</v>
      </c>
      <c r="GA144">
        <v>2784</v>
      </c>
      <c r="GB144">
        <v>14</v>
      </c>
      <c r="GC144">
        <v>198.85714290000001</v>
      </c>
      <c r="GD144" t="s">
        <v>2401</v>
      </c>
      <c r="GE144">
        <v>1</v>
      </c>
      <c r="HG144" t="s">
        <v>202</v>
      </c>
      <c r="HJ144">
        <v>0</v>
      </c>
    </row>
    <row r="145" spans="1:218" x14ac:dyDescent="0.3">
      <c r="A145">
        <v>894</v>
      </c>
      <c r="B145" t="s">
        <v>3183</v>
      </c>
      <c r="C145" t="s">
        <v>4550</v>
      </c>
      <c r="D145" t="s">
        <v>212</v>
      </c>
      <c r="E145">
        <v>1</v>
      </c>
      <c r="F145" t="s">
        <v>202</v>
      </c>
      <c r="H145">
        <v>1</v>
      </c>
      <c r="M145">
        <v>1</v>
      </c>
      <c r="N145">
        <v>1</v>
      </c>
      <c r="U145">
        <v>1</v>
      </c>
      <c r="W145">
        <v>1</v>
      </c>
      <c r="X145" t="s">
        <v>3174</v>
      </c>
      <c r="Y145">
        <v>1</v>
      </c>
      <c r="Z145">
        <v>1</v>
      </c>
      <c r="AA145">
        <v>1</v>
      </c>
      <c r="AD145" t="s">
        <v>202</v>
      </c>
      <c r="AE145">
        <v>1</v>
      </c>
      <c r="AF145">
        <v>1</v>
      </c>
      <c r="AG145">
        <v>1</v>
      </c>
      <c r="AH145">
        <v>2</v>
      </c>
      <c r="AI145">
        <v>2</v>
      </c>
      <c r="AJ145">
        <v>1</v>
      </c>
      <c r="AK145" t="s">
        <v>4551</v>
      </c>
      <c r="AL145">
        <v>1</v>
      </c>
      <c r="AM145">
        <v>2</v>
      </c>
      <c r="AN145">
        <v>1</v>
      </c>
      <c r="AO145">
        <v>2</v>
      </c>
      <c r="AP145">
        <v>2</v>
      </c>
      <c r="AQ145">
        <v>1</v>
      </c>
      <c r="AR145" t="s">
        <v>4552</v>
      </c>
      <c r="AS145">
        <v>2</v>
      </c>
      <c r="AT145">
        <v>1</v>
      </c>
      <c r="AU145">
        <v>1</v>
      </c>
      <c r="AV145">
        <v>2</v>
      </c>
      <c r="AW145">
        <v>7</v>
      </c>
      <c r="AX145">
        <v>4</v>
      </c>
      <c r="AY145">
        <v>1</v>
      </c>
      <c r="BE145">
        <v>1</v>
      </c>
      <c r="BF145">
        <v>1</v>
      </c>
      <c r="BG145">
        <v>1</v>
      </c>
      <c r="BH145">
        <v>1</v>
      </c>
      <c r="BI145">
        <v>1</v>
      </c>
      <c r="BJ145">
        <v>0</v>
      </c>
      <c r="BM145">
        <v>1</v>
      </c>
      <c r="BN145">
        <v>1</v>
      </c>
      <c r="BO145">
        <v>4</v>
      </c>
      <c r="BP145">
        <v>1</v>
      </c>
      <c r="BQ145">
        <v>36</v>
      </c>
      <c r="BR145">
        <v>2</v>
      </c>
      <c r="BS145">
        <v>1</v>
      </c>
      <c r="BT145">
        <v>4</v>
      </c>
      <c r="BV145">
        <v>2</v>
      </c>
      <c r="BX145">
        <v>0</v>
      </c>
      <c r="BZ145">
        <v>1</v>
      </c>
      <c r="CB145">
        <v>0</v>
      </c>
      <c r="CD145">
        <v>0</v>
      </c>
      <c r="CF145">
        <v>1</v>
      </c>
      <c r="CJ145">
        <v>1</v>
      </c>
      <c r="CK145">
        <v>2</v>
      </c>
      <c r="CL145">
        <v>8</v>
      </c>
      <c r="CM145">
        <v>1</v>
      </c>
      <c r="CR145">
        <v>2</v>
      </c>
      <c r="CS145">
        <v>8</v>
      </c>
      <c r="CT145">
        <v>1</v>
      </c>
      <c r="CU145">
        <v>2</v>
      </c>
      <c r="CV145" t="s">
        <v>4553</v>
      </c>
      <c r="CW145">
        <v>667</v>
      </c>
      <c r="CX145">
        <v>11.12</v>
      </c>
      <c r="CY145">
        <v>2</v>
      </c>
      <c r="CZ145">
        <v>1</v>
      </c>
      <c r="DA145" t="s">
        <v>729</v>
      </c>
      <c r="DC145">
        <v>1</v>
      </c>
      <c r="DD145">
        <v>1</v>
      </c>
      <c r="DE145">
        <v>4</v>
      </c>
      <c r="DN145" t="s">
        <v>4535</v>
      </c>
      <c r="DO145" t="s">
        <v>4535</v>
      </c>
      <c r="DP145" t="s">
        <v>3178</v>
      </c>
      <c r="DQ145" t="s">
        <v>202</v>
      </c>
      <c r="DR145" t="s">
        <v>202</v>
      </c>
      <c r="DT145">
        <v>1</v>
      </c>
      <c r="DV145">
        <v>1</v>
      </c>
      <c r="DW145">
        <v>0</v>
      </c>
      <c r="DX145">
        <v>1</v>
      </c>
      <c r="DY145">
        <v>1</v>
      </c>
      <c r="DZ145">
        <v>1</v>
      </c>
      <c r="EA145">
        <v>10</v>
      </c>
      <c r="EB145">
        <f>IF(EA145&gt;=30,1,IF(EA145&gt;=20,2,IF(EA145&gt;=15,3,IF(EA145&gt;=10,4,IF(EA145&gt;=5,5,IF(EA145&gt;0,6,0))))))</f>
        <v>4</v>
      </c>
      <c r="EC145">
        <v>2</v>
      </c>
      <c r="EE145">
        <v>10</v>
      </c>
      <c r="EL145">
        <v>1</v>
      </c>
      <c r="EM145">
        <v>3</v>
      </c>
      <c r="EN145">
        <v>1</v>
      </c>
      <c r="EO145">
        <v>1</v>
      </c>
      <c r="EP145">
        <v>1</v>
      </c>
      <c r="EQ145">
        <v>1</v>
      </c>
      <c r="ER145">
        <v>1</v>
      </c>
      <c r="EZ145">
        <v>1</v>
      </c>
      <c r="FA145">
        <v>-97</v>
      </c>
      <c r="FD145">
        <v>6</v>
      </c>
      <c r="FG145">
        <v>0</v>
      </c>
      <c r="FH145" t="s">
        <v>3179</v>
      </c>
      <c r="FI145">
        <v>1</v>
      </c>
      <c r="FJ145" t="s">
        <v>204</v>
      </c>
      <c r="FK145">
        <v>10</v>
      </c>
      <c r="FL145">
        <v>12</v>
      </c>
      <c r="FM145">
        <v>12</v>
      </c>
      <c r="FN145">
        <v>10</v>
      </c>
      <c r="FO145" t="s">
        <v>2206</v>
      </c>
      <c r="FP145">
        <v>3.5</v>
      </c>
      <c r="FQ145" t="s">
        <v>3180</v>
      </c>
      <c r="FR145" t="s">
        <v>3196</v>
      </c>
      <c r="FS145">
        <v>1</v>
      </c>
      <c r="FT145">
        <v>1</v>
      </c>
      <c r="FU145" t="s">
        <v>2221</v>
      </c>
      <c r="FV145" t="s">
        <v>3182</v>
      </c>
      <c r="FW145">
        <v>0</v>
      </c>
      <c r="FX145">
        <v>1</v>
      </c>
      <c r="FY145">
        <v>0</v>
      </c>
      <c r="FZ145">
        <v>0</v>
      </c>
      <c r="GA145">
        <v>37408</v>
      </c>
      <c r="GB145">
        <v>127</v>
      </c>
      <c r="GC145">
        <v>294.55118110000001</v>
      </c>
      <c r="GD145" t="s">
        <v>2401</v>
      </c>
      <c r="GE145">
        <v>1</v>
      </c>
      <c r="HG145" t="s">
        <v>202</v>
      </c>
      <c r="HJ145">
        <v>0</v>
      </c>
    </row>
    <row r="146" spans="1:218" x14ac:dyDescent="0.3">
      <c r="A146">
        <v>949</v>
      </c>
      <c r="B146" t="s">
        <v>3225</v>
      </c>
      <c r="C146" t="s">
        <v>4650</v>
      </c>
      <c r="D146" t="s">
        <v>212</v>
      </c>
      <c r="E146">
        <v>1</v>
      </c>
      <c r="F146" t="s">
        <v>202</v>
      </c>
      <c r="H146">
        <v>1</v>
      </c>
      <c r="M146">
        <v>1</v>
      </c>
      <c r="N146">
        <v>1</v>
      </c>
      <c r="U146">
        <v>1</v>
      </c>
      <c r="W146">
        <v>1</v>
      </c>
      <c r="X146" t="s">
        <v>3174</v>
      </c>
      <c r="Y146">
        <v>1</v>
      </c>
      <c r="Z146">
        <v>1</v>
      </c>
      <c r="AA146">
        <v>1</v>
      </c>
      <c r="AD146" t="s">
        <v>202</v>
      </c>
      <c r="AE146">
        <v>1</v>
      </c>
      <c r="AF146">
        <v>1</v>
      </c>
      <c r="AG146">
        <v>1</v>
      </c>
      <c r="AH146">
        <v>1</v>
      </c>
      <c r="AI146">
        <v>1</v>
      </c>
      <c r="AJ146">
        <v>2</v>
      </c>
      <c r="AK146" t="s">
        <v>4651</v>
      </c>
      <c r="AL146">
        <v>1</v>
      </c>
      <c r="AM146">
        <v>2</v>
      </c>
      <c r="AN146">
        <v>1</v>
      </c>
      <c r="AO146">
        <v>2</v>
      </c>
      <c r="AP146">
        <v>2</v>
      </c>
      <c r="AQ146">
        <v>1</v>
      </c>
      <c r="AR146" t="s">
        <v>4652</v>
      </c>
      <c r="AS146">
        <v>2</v>
      </c>
      <c r="AT146">
        <v>1</v>
      </c>
      <c r="AU146">
        <v>1</v>
      </c>
      <c r="AV146">
        <v>1</v>
      </c>
      <c r="AW146">
        <v>7</v>
      </c>
      <c r="AX146">
        <v>2</v>
      </c>
      <c r="AY146">
        <v>5</v>
      </c>
      <c r="BE146">
        <v>1</v>
      </c>
      <c r="BF146">
        <v>1</v>
      </c>
      <c r="BG146">
        <v>1</v>
      </c>
      <c r="BH146">
        <v>1</v>
      </c>
      <c r="BI146">
        <v>1</v>
      </c>
      <c r="BJ146">
        <v>0</v>
      </c>
      <c r="BM146">
        <v>5</v>
      </c>
      <c r="BN146">
        <v>1</v>
      </c>
      <c r="BO146">
        <v>1</v>
      </c>
      <c r="BP146">
        <v>1</v>
      </c>
      <c r="BQ146">
        <v>7</v>
      </c>
      <c r="BR146">
        <v>2</v>
      </c>
      <c r="BS146">
        <v>1</v>
      </c>
      <c r="BT146">
        <v>2</v>
      </c>
      <c r="BU146">
        <v>2</v>
      </c>
      <c r="BV146">
        <v>0</v>
      </c>
      <c r="BW146">
        <v>2</v>
      </c>
      <c r="BX146">
        <v>0</v>
      </c>
      <c r="BY146">
        <v>2</v>
      </c>
      <c r="BZ146">
        <v>0</v>
      </c>
      <c r="CA146">
        <v>2</v>
      </c>
      <c r="CB146">
        <v>0</v>
      </c>
      <c r="CC146">
        <v>2</v>
      </c>
      <c r="CD146">
        <v>1</v>
      </c>
      <c r="CE146">
        <v>2</v>
      </c>
      <c r="CF146">
        <v>0</v>
      </c>
      <c r="CG146">
        <v>2</v>
      </c>
      <c r="CH146">
        <v>1</v>
      </c>
      <c r="CI146">
        <v>2</v>
      </c>
      <c r="CJ146">
        <v>1</v>
      </c>
      <c r="CK146">
        <v>1</v>
      </c>
      <c r="CL146">
        <v>6</v>
      </c>
      <c r="CM146">
        <v>1</v>
      </c>
      <c r="CR146">
        <v>2</v>
      </c>
      <c r="CS146">
        <v>4</v>
      </c>
      <c r="CT146">
        <v>1</v>
      </c>
      <c r="CU146">
        <v>1</v>
      </c>
      <c r="CV146" t="s">
        <v>262</v>
      </c>
      <c r="CW146">
        <v>774</v>
      </c>
      <c r="CX146">
        <v>12.9</v>
      </c>
      <c r="CY146">
        <v>2</v>
      </c>
      <c r="CZ146">
        <v>1</v>
      </c>
      <c r="DA146" t="s">
        <v>4607</v>
      </c>
      <c r="DC146">
        <v>1</v>
      </c>
      <c r="DD146">
        <v>1</v>
      </c>
      <c r="DE146">
        <v>3</v>
      </c>
      <c r="DN146" t="s">
        <v>4593</v>
      </c>
      <c r="DO146" t="s">
        <v>4593</v>
      </c>
      <c r="DP146" t="s">
        <v>3178</v>
      </c>
      <c r="DQ146" t="s">
        <v>202</v>
      </c>
      <c r="DR146" t="s">
        <v>202</v>
      </c>
      <c r="DT146">
        <v>1</v>
      </c>
      <c r="DV146">
        <v>1</v>
      </c>
      <c r="DW146">
        <v>0</v>
      </c>
      <c r="DX146">
        <v>1</v>
      </c>
      <c r="DY146">
        <v>1</v>
      </c>
      <c r="DZ146">
        <v>1</v>
      </c>
      <c r="EA146">
        <v>10</v>
      </c>
      <c r="EB146">
        <f>IF(EA146&gt;=30,1,IF(EA146&gt;=20,2,IF(EA146&gt;=15,3,IF(EA146&gt;=10,4,IF(EA146&gt;=5,5,IF(EA146&gt;0,6,0))))))</f>
        <v>4</v>
      </c>
      <c r="EC146">
        <v>1</v>
      </c>
      <c r="ED146">
        <v>8</v>
      </c>
      <c r="EL146">
        <v>2</v>
      </c>
      <c r="EM146">
        <v>1</v>
      </c>
      <c r="EN146">
        <v>1</v>
      </c>
      <c r="EO146">
        <v>4</v>
      </c>
      <c r="EP146">
        <v>1</v>
      </c>
      <c r="EQ146">
        <v>1</v>
      </c>
      <c r="ER146">
        <v>1</v>
      </c>
      <c r="EZ146">
        <v>1</v>
      </c>
      <c r="FA146">
        <v>1</v>
      </c>
      <c r="FD146">
        <v>6</v>
      </c>
      <c r="FG146">
        <v>0</v>
      </c>
      <c r="FH146" t="s">
        <v>3179</v>
      </c>
      <c r="FI146">
        <v>1</v>
      </c>
      <c r="FJ146" t="s">
        <v>204</v>
      </c>
      <c r="FK146">
        <v>0.66666669999999995</v>
      </c>
      <c r="FL146">
        <v>8</v>
      </c>
      <c r="FM146">
        <v>8</v>
      </c>
      <c r="FN146">
        <v>10</v>
      </c>
      <c r="FO146" t="s">
        <v>2212</v>
      </c>
      <c r="FP146">
        <v>0.5</v>
      </c>
      <c r="FQ146" t="s">
        <v>3180</v>
      </c>
      <c r="FR146" t="s">
        <v>3201</v>
      </c>
      <c r="FS146">
        <v>1</v>
      </c>
      <c r="FT146">
        <v>1</v>
      </c>
      <c r="FU146" t="s">
        <v>2221</v>
      </c>
      <c r="FV146" t="s">
        <v>3182</v>
      </c>
      <c r="FW146">
        <v>0</v>
      </c>
      <c r="FX146">
        <v>1</v>
      </c>
      <c r="FY146">
        <v>0</v>
      </c>
      <c r="FZ146">
        <v>0</v>
      </c>
      <c r="GA146">
        <v>39021</v>
      </c>
      <c r="GB146">
        <v>133</v>
      </c>
      <c r="GC146">
        <v>293.3909774</v>
      </c>
      <c r="GD146" t="s">
        <v>2401</v>
      </c>
      <c r="GE146">
        <v>1</v>
      </c>
      <c r="HG146" t="s">
        <v>202</v>
      </c>
      <c r="HJ146">
        <v>0</v>
      </c>
    </row>
    <row r="147" spans="1:218" x14ac:dyDescent="0.3">
      <c r="A147">
        <v>1033</v>
      </c>
      <c r="B147" t="s">
        <v>3339</v>
      </c>
      <c r="C147" t="s">
        <v>3682</v>
      </c>
      <c r="D147" t="s">
        <v>194</v>
      </c>
      <c r="E147">
        <v>1</v>
      </c>
      <c r="F147" t="s">
        <v>202</v>
      </c>
      <c r="H147">
        <v>1</v>
      </c>
      <c r="M147">
        <v>1</v>
      </c>
      <c r="N147">
        <v>1</v>
      </c>
      <c r="U147">
        <v>1</v>
      </c>
      <c r="W147">
        <v>1</v>
      </c>
      <c r="X147" t="s">
        <v>3174</v>
      </c>
      <c r="Y147">
        <v>1</v>
      </c>
      <c r="Z147">
        <v>1</v>
      </c>
      <c r="AA147">
        <v>1</v>
      </c>
      <c r="AD147" t="s">
        <v>202</v>
      </c>
      <c r="AE147">
        <v>1</v>
      </c>
      <c r="AF147">
        <v>1</v>
      </c>
      <c r="AG147">
        <v>1</v>
      </c>
      <c r="AH147">
        <v>2</v>
      </c>
      <c r="AI147">
        <v>2</v>
      </c>
      <c r="AJ147">
        <v>1</v>
      </c>
      <c r="AK147" t="s">
        <v>4755</v>
      </c>
      <c r="AL147">
        <v>1</v>
      </c>
      <c r="AM147">
        <v>2</v>
      </c>
      <c r="AN147">
        <v>1</v>
      </c>
      <c r="AO147">
        <v>2</v>
      </c>
      <c r="AP147">
        <v>2</v>
      </c>
      <c r="AQ147">
        <v>1</v>
      </c>
      <c r="AR147" t="s">
        <v>4756</v>
      </c>
      <c r="AS147">
        <v>1</v>
      </c>
      <c r="AT147">
        <v>2</v>
      </c>
      <c r="AU147">
        <v>1</v>
      </c>
      <c r="AV147">
        <v>2</v>
      </c>
      <c r="AW147">
        <v>5</v>
      </c>
      <c r="AX147">
        <v>1</v>
      </c>
      <c r="AY147">
        <v>5</v>
      </c>
      <c r="BE147">
        <v>1</v>
      </c>
      <c r="BF147">
        <v>1</v>
      </c>
      <c r="BG147">
        <v>1</v>
      </c>
      <c r="BH147">
        <v>1</v>
      </c>
      <c r="BI147">
        <v>1</v>
      </c>
      <c r="BJ147">
        <v>0</v>
      </c>
      <c r="BM147">
        <v>1</v>
      </c>
      <c r="BN147">
        <v>1</v>
      </c>
      <c r="BO147">
        <v>3</v>
      </c>
      <c r="BP147">
        <v>1</v>
      </c>
      <c r="BQ147">
        <v>6</v>
      </c>
      <c r="BR147">
        <v>1</v>
      </c>
      <c r="BS147">
        <v>1</v>
      </c>
      <c r="BT147">
        <v>2</v>
      </c>
      <c r="BU147">
        <v>2</v>
      </c>
      <c r="BV147">
        <v>0</v>
      </c>
      <c r="BW147">
        <v>2</v>
      </c>
      <c r="BX147">
        <v>0</v>
      </c>
      <c r="BY147">
        <v>2</v>
      </c>
      <c r="BZ147">
        <v>0</v>
      </c>
      <c r="CA147">
        <v>2</v>
      </c>
      <c r="CB147">
        <v>0</v>
      </c>
      <c r="CC147">
        <v>2</v>
      </c>
      <c r="CD147">
        <v>0</v>
      </c>
      <c r="CE147">
        <v>2</v>
      </c>
      <c r="CF147">
        <v>1</v>
      </c>
      <c r="CG147">
        <v>2</v>
      </c>
      <c r="CH147">
        <v>1</v>
      </c>
      <c r="CI147">
        <v>2</v>
      </c>
      <c r="CJ147">
        <v>1</v>
      </c>
      <c r="CK147">
        <v>1</v>
      </c>
      <c r="CL147">
        <v>8</v>
      </c>
      <c r="CM147">
        <v>1</v>
      </c>
      <c r="CR147">
        <v>2</v>
      </c>
      <c r="CS147">
        <v>-98</v>
      </c>
      <c r="CT147">
        <v>1</v>
      </c>
      <c r="CU147">
        <v>2</v>
      </c>
      <c r="CV147" t="s">
        <v>4019</v>
      </c>
      <c r="CW147">
        <v>688</v>
      </c>
      <c r="CX147">
        <v>11.47</v>
      </c>
      <c r="CY147">
        <v>2</v>
      </c>
      <c r="CZ147">
        <v>1</v>
      </c>
      <c r="DA147" t="s">
        <v>4757</v>
      </c>
      <c r="DC147">
        <v>1</v>
      </c>
      <c r="DD147">
        <v>1</v>
      </c>
      <c r="DE147">
        <v>17</v>
      </c>
      <c r="DN147" t="s">
        <v>4750</v>
      </c>
      <c r="DO147" t="s">
        <v>4750</v>
      </c>
      <c r="DP147" t="s">
        <v>3178</v>
      </c>
      <c r="DQ147" t="s">
        <v>202</v>
      </c>
      <c r="DR147" t="s">
        <v>202</v>
      </c>
      <c r="DT147">
        <v>1</v>
      </c>
      <c r="DV147">
        <v>1</v>
      </c>
      <c r="DW147">
        <v>0</v>
      </c>
      <c r="DX147">
        <v>1</v>
      </c>
      <c r="DY147">
        <v>1</v>
      </c>
      <c r="DZ147">
        <v>1</v>
      </c>
      <c r="EA147">
        <v>6</v>
      </c>
      <c r="EB147">
        <f>IF(EA147&gt;=30,1,IF(EA147&gt;=20,2,IF(EA147&gt;=15,3,IF(EA147&gt;=10,4,IF(EA147&gt;=5,5,IF(EA147&gt;0,6,0))))))</f>
        <v>5</v>
      </c>
      <c r="EC147">
        <v>2</v>
      </c>
      <c r="EE147">
        <v>6</v>
      </c>
      <c r="EL147">
        <v>1</v>
      </c>
      <c r="EM147">
        <v>3</v>
      </c>
      <c r="EN147">
        <v>1</v>
      </c>
      <c r="EO147">
        <v>1</v>
      </c>
      <c r="EP147">
        <v>1</v>
      </c>
      <c r="EQ147">
        <v>1</v>
      </c>
      <c r="ER147">
        <v>1</v>
      </c>
      <c r="EZ147">
        <v>1</v>
      </c>
      <c r="FA147">
        <v>1</v>
      </c>
      <c r="FD147">
        <v>6</v>
      </c>
      <c r="FG147">
        <v>0</v>
      </c>
      <c r="FH147" t="s">
        <v>3179</v>
      </c>
      <c r="FI147">
        <v>1</v>
      </c>
      <c r="FJ147" t="s">
        <v>204</v>
      </c>
      <c r="FK147">
        <v>6</v>
      </c>
      <c r="FL147">
        <v>12</v>
      </c>
      <c r="FM147">
        <v>12</v>
      </c>
      <c r="FN147">
        <v>6</v>
      </c>
      <c r="FO147" t="s">
        <v>2206</v>
      </c>
      <c r="FP147">
        <v>3.5</v>
      </c>
      <c r="FQ147" t="s">
        <v>3180</v>
      </c>
      <c r="FR147" t="s">
        <v>3196</v>
      </c>
      <c r="FS147">
        <v>1</v>
      </c>
      <c r="FT147">
        <v>1</v>
      </c>
      <c r="FU147" t="s">
        <v>2221</v>
      </c>
      <c r="FV147" t="s">
        <v>3182</v>
      </c>
      <c r="FW147">
        <v>0</v>
      </c>
      <c r="FX147">
        <v>1</v>
      </c>
      <c r="FY147">
        <v>0</v>
      </c>
      <c r="FZ147">
        <v>0</v>
      </c>
      <c r="GA147">
        <v>4862</v>
      </c>
      <c r="GB147">
        <v>19</v>
      </c>
      <c r="GC147">
        <v>255.8947368</v>
      </c>
      <c r="GD147" t="s">
        <v>2401</v>
      </c>
      <c r="GE147">
        <v>1</v>
      </c>
      <c r="HG147" t="s">
        <v>202</v>
      </c>
      <c r="HJ147">
        <v>0</v>
      </c>
    </row>
    <row r="148" spans="1:218" x14ac:dyDescent="0.3">
      <c r="A148">
        <v>303</v>
      </c>
      <c r="B148" t="s">
        <v>3225</v>
      </c>
      <c r="C148" t="s">
        <v>3648</v>
      </c>
      <c r="D148" t="s">
        <v>212</v>
      </c>
      <c r="E148">
        <v>1</v>
      </c>
      <c r="F148" t="s">
        <v>202</v>
      </c>
      <c r="H148">
        <v>1</v>
      </c>
      <c r="M148">
        <v>1</v>
      </c>
      <c r="N148">
        <v>1</v>
      </c>
      <c r="U148">
        <v>1</v>
      </c>
      <c r="W148">
        <v>1</v>
      </c>
      <c r="X148" t="s">
        <v>3174</v>
      </c>
      <c r="Y148">
        <v>1</v>
      </c>
      <c r="Z148">
        <v>1</v>
      </c>
      <c r="AA148">
        <v>2</v>
      </c>
      <c r="AD148" t="s">
        <v>202</v>
      </c>
      <c r="AE148">
        <v>1</v>
      </c>
      <c r="AF148">
        <v>2</v>
      </c>
      <c r="AG148">
        <v>1</v>
      </c>
      <c r="AH148">
        <v>2</v>
      </c>
      <c r="AI148">
        <v>2</v>
      </c>
      <c r="AJ148">
        <v>2</v>
      </c>
      <c r="AK148" t="s">
        <v>3649</v>
      </c>
      <c r="AL148">
        <v>1</v>
      </c>
      <c r="AM148">
        <v>1</v>
      </c>
      <c r="AN148">
        <v>1</v>
      </c>
      <c r="AO148">
        <v>1</v>
      </c>
      <c r="AP148">
        <v>2</v>
      </c>
      <c r="AQ148">
        <v>1</v>
      </c>
      <c r="AR148" t="s">
        <v>3650</v>
      </c>
      <c r="AS148">
        <v>2</v>
      </c>
      <c r="AT148">
        <v>2</v>
      </c>
      <c r="AU148">
        <v>2</v>
      </c>
      <c r="AV148">
        <v>2</v>
      </c>
      <c r="AW148">
        <v>7</v>
      </c>
      <c r="AX148">
        <v>1</v>
      </c>
      <c r="AY148">
        <v>1</v>
      </c>
      <c r="BE148">
        <v>1</v>
      </c>
      <c r="BF148">
        <v>1</v>
      </c>
      <c r="BG148">
        <v>1</v>
      </c>
      <c r="BH148">
        <v>1</v>
      </c>
      <c r="BI148">
        <v>1</v>
      </c>
      <c r="BJ148">
        <v>0</v>
      </c>
      <c r="BM148">
        <v>6</v>
      </c>
      <c r="BN148">
        <v>1</v>
      </c>
      <c r="BO148">
        <v>3</v>
      </c>
      <c r="BP148">
        <v>1</v>
      </c>
      <c r="BQ148">
        <v>4</v>
      </c>
      <c r="BR148">
        <v>2</v>
      </c>
      <c r="BS148">
        <v>1</v>
      </c>
      <c r="BT148">
        <v>6</v>
      </c>
      <c r="BU148">
        <v>0</v>
      </c>
      <c r="BV148">
        <v>-99</v>
      </c>
      <c r="BW148">
        <v>0</v>
      </c>
      <c r="BY148">
        <v>0</v>
      </c>
      <c r="CA148">
        <v>0</v>
      </c>
      <c r="CC148">
        <v>0</v>
      </c>
      <c r="CE148">
        <v>0</v>
      </c>
      <c r="CG148">
        <v>0</v>
      </c>
      <c r="CI148">
        <v>0</v>
      </c>
      <c r="CJ148">
        <v>1</v>
      </c>
      <c r="CK148">
        <v>2</v>
      </c>
      <c r="CL148">
        <v>5</v>
      </c>
      <c r="CM148">
        <v>1</v>
      </c>
      <c r="CR148">
        <v>2</v>
      </c>
      <c r="CS148">
        <v>1</v>
      </c>
      <c r="CT148">
        <v>1</v>
      </c>
      <c r="CU148">
        <v>2</v>
      </c>
      <c r="CV148" t="s">
        <v>3651</v>
      </c>
      <c r="CW148">
        <v>829</v>
      </c>
      <c r="CX148">
        <v>13.82</v>
      </c>
      <c r="CY148">
        <v>2</v>
      </c>
      <c r="CZ148">
        <v>1</v>
      </c>
      <c r="DA148" t="s">
        <v>619</v>
      </c>
      <c r="DC148">
        <v>1</v>
      </c>
      <c r="DD148">
        <v>1</v>
      </c>
      <c r="DE148">
        <v>3</v>
      </c>
      <c r="DN148" t="s">
        <v>3622</v>
      </c>
      <c r="DO148" t="s">
        <v>3622</v>
      </c>
      <c r="DP148" t="s">
        <v>3178</v>
      </c>
      <c r="DQ148" t="s">
        <v>202</v>
      </c>
      <c r="DR148" t="s">
        <v>202</v>
      </c>
      <c r="DT148">
        <v>1</v>
      </c>
      <c r="DV148">
        <v>1</v>
      </c>
      <c r="DW148">
        <v>0</v>
      </c>
      <c r="DX148">
        <v>2</v>
      </c>
      <c r="DY148">
        <v>1</v>
      </c>
      <c r="DZ148">
        <v>-97</v>
      </c>
      <c r="EB148">
        <v>5</v>
      </c>
      <c r="EC148">
        <v>2</v>
      </c>
      <c r="EE148">
        <v>2</v>
      </c>
      <c r="EL148">
        <v>3</v>
      </c>
      <c r="EM148">
        <v>3</v>
      </c>
      <c r="EN148">
        <v>1</v>
      </c>
      <c r="EO148">
        <v>1</v>
      </c>
      <c r="EP148">
        <v>1</v>
      </c>
      <c r="EQ148">
        <v>1</v>
      </c>
      <c r="ER148">
        <v>2</v>
      </c>
      <c r="ES148">
        <v>1</v>
      </c>
      <c r="ET148">
        <v>10</v>
      </c>
      <c r="EU148">
        <f>IF(ET148&gt;=30,1,IF(ET148&gt;=20,2,IF(ET148&gt;=15,3,IF(ET148&gt;=10,4,IF(ET148&gt;=5,5,IF(ET148&gt;0,6,0))))))</f>
        <v>4</v>
      </c>
      <c r="EV148">
        <v>7</v>
      </c>
      <c r="EW148">
        <v>3</v>
      </c>
      <c r="EY148">
        <v>1</v>
      </c>
      <c r="EZ148">
        <v>1</v>
      </c>
      <c r="FA148">
        <v>1</v>
      </c>
      <c r="FD148">
        <v>5</v>
      </c>
      <c r="FG148">
        <v>0</v>
      </c>
      <c r="FH148" t="s">
        <v>3179</v>
      </c>
      <c r="FI148">
        <v>1</v>
      </c>
      <c r="FJ148" t="s">
        <v>204</v>
      </c>
      <c r="FK148">
        <v>2</v>
      </c>
      <c r="FL148">
        <v>12</v>
      </c>
      <c r="FM148">
        <v>12</v>
      </c>
      <c r="FN148">
        <v>7.5</v>
      </c>
      <c r="FO148" t="s">
        <v>2220</v>
      </c>
      <c r="FP148">
        <v>3.5</v>
      </c>
      <c r="FQ148" t="s">
        <v>3180</v>
      </c>
      <c r="FR148" t="s">
        <v>3196</v>
      </c>
      <c r="FS148">
        <v>1</v>
      </c>
      <c r="FT148">
        <v>1</v>
      </c>
      <c r="FU148" t="s">
        <v>2213</v>
      </c>
      <c r="FV148" t="s">
        <v>3182</v>
      </c>
      <c r="FW148">
        <v>0</v>
      </c>
      <c r="FX148">
        <v>1</v>
      </c>
      <c r="FY148">
        <v>0</v>
      </c>
      <c r="FZ148">
        <v>0</v>
      </c>
      <c r="GA148">
        <v>39021</v>
      </c>
      <c r="GB148">
        <v>133</v>
      </c>
      <c r="GC148">
        <v>293.3909774</v>
      </c>
      <c r="GD148" t="s">
        <v>2401</v>
      </c>
      <c r="GE148">
        <v>1</v>
      </c>
      <c r="HG148" t="s">
        <v>202</v>
      </c>
      <c r="HJ148">
        <v>0</v>
      </c>
    </row>
    <row r="149" spans="1:218" x14ac:dyDescent="0.3">
      <c r="A149">
        <v>1131</v>
      </c>
      <c r="B149" t="s">
        <v>3264</v>
      </c>
      <c r="C149" t="s">
        <v>4872</v>
      </c>
      <c r="D149" t="s">
        <v>194</v>
      </c>
      <c r="E149">
        <v>1</v>
      </c>
      <c r="F149" t="s">
        <v>202</v>
      </c>
      <c r="H149">
        <v>1</v>
      </c>
      <c r="M149">
        <v>1</v>
      </c>
      <c r="N149">
        <v>1</v>
      </c>
      <c r="U149">
        <v>1</v>
      </c>
      <c r="W149">
        <v>1</v>
      </c>
      <c r="X149" t="s">
        <v>3174</v>
      </c>
      <c r="Y149">
        <v>1</v>
      </c>
      <c r="Z149">
        <v>1</v>
      </c>
      <c r="AA149">
        <v>7</v>
      </c>
      <c r="AD149" t="s">
        <v>202</v>
      </c>
      <c r="AE149">
        <v>1</v>
      </c>
      <c r="AF149">
        <v>1</v>
      </c>
      <c r="AG149">
        <v>1</v>
      </c>
      <c r="AH149">
        <v>1</v>
      </c>
      <c r="AI149">
        <v>1</v>
      </c>
      <c r="AJ149">
        <v>2</v>
      </c>
      <c r="AK149" t="s">
        <v>4873</v>
      </c>
      <c r="AL149">
        <v>1</v>
      </c>
      <c r="AM149">
        <v>1</v>
      </c>
      <c r="AN149">
        <v>2</v>
      </c>
      <c r="AO149">
        <v>2</v>
      </c>
      <c r="AP149">
        <v>2</v>
      </c>
      <c r="AQ149">
        <v>1</v>
      </c>
      <c r="AR149" t="s">
        <v>4874</v>
      </c>
      <c r="AS149">
        <v>2</v>
      </c>
      <c r="AT149">
        <v>1</v>
      </c>
      <c r="AU149">
        <v>2</v>
      </c>
      <c r="AV149">
        <v>2</v>
      </c>
      <c r="AW149">
        <v>7</v>
      </c>
      <c r="AX149">
        <v>1</v>
      </c>
      <c r="AY149">
        <v>6</v>
      </c>
      <c r="BE149">
        <v>1</v>
      </c>
      <c r="BF149">
        <v>1</v>
      </c>
      <c r="BG149">
        <v>1</v>
      </c>
      <c r="BH149">
        <v>1</v>
      </c>
      <c r="BI149">
        <v>1</v>
      </c>
      <c r="BJ149">
        <v>0</v>
      </c>
      <c r="BM149">
        <v>1</v>
      </c>
      <c r="BN149">
        <v>1</v>
      </c>
      <c r="BO149">
        <v>4</v>
      </c>
      <c r="BP149">
        <v>1</v>
      </c>
      <c r="BQ149">
        <v>21</v>
      </c>
      <c r="BR149">
        <v>2</v>
      </c>
      <c r="BS149">
        <v>1</v>
      </c>
      <c r="BT149">
        <v>4</v>
      </c>
      <c r="BV149">
        <v>0</v>
      </c>
      <c r="BX149">
        <v>2</v>
      </c>
      <c r="BZ149">
        <v>0</v>
      </c>
      <c r="CB149">
        <v>0</v>
      </c>
      <c r="CD149">
        <v>2</v>
      </c>
      <c r="CJ149">
        <v>1</v>
      </c>
      <c r="CK149">
        <v>1</v>
      </c>
      <c r="CL149">
        <v>5</v>
      </c>
      <c r="CM149">
        <v>1</v>
      </c>
      <c r="CR149">
        <v>2</v>
      </c>
      <c r="CS149">
        <v>5</v>
      </c>
      <c r="CT149">
        <v>1</v>
      </c>
      <c r="CU149">
        <v>2</v>
      </c>
      <c r="CV149" t="s">
        <v>3936</v>
      </c>
      <c r="CW149">
        <v>1237</v>
      </c>
      <c r="CX149">
        <v>20.62</v>
      </c>
      <c r="CY149">
        <v>2</v>
      </c>
      <c r="CZ149">
        <v>1</v>
      </c>
      <c r="DA149" t="s">
        <v>1697</v>
      </c>
      <c r="DC149">
        <v>1</v>
      </c>
      <c r="DD149">
        <v>1</v>
      </c>
      <c r="DE149">
        <v>16</v>
      </c>
      <c r="DN149" t="s">
        <v>4823</v>
      </c>
      <c r="DO149" t="s">
        <v>4823</v>
      </c>
      <c r="DP149" t="s">
        <v>3178</v>
      </c>
      <c r="DQ149" t="s">
        <v>202</v>
      </c>
      <c r="DR149" t="s">
        <v>202</v>
      </c>
      <c r="DT149">
        <v>1</v>
      </c>
      <c r="DV149">
        <v>1</v>
      </c>
      <c r="DW149">
        <v>0</v>
      </c>
      <c r="DX149">
        <v>7</v>
      </c>
      <c r="DY149">
        <v>1</v>
      </c>
      <c r="DZ149">
        <v>1</v>
      </c>
      <c r="EA149">
        <v>22</v>
      </c>
      <c r="EB149">
        <f>IF(EA149&gt;=30,1,IF(EA149&gt;=20,2,IF(EA149&gt;=15,3,IF(EA149&gt;=10,4,IF(EA149&gt;=5,5,IF(EA149&gt;0,6,0))))))</f>
        <v>2</v>
      </c>
      <c r="EC149">
        <v>2</v>
      </c>
      <c r="EE149">
        <v>18</v>
      </c>
      <c r="EL149">
        <v>2</v>
      </c>
      <c r="EM149">
        <v>4</v>
      </c>
      <c r="EN149">
        <v>1</v>
      </c>
      <c r="EO149">
        <v>3</v>
      </c>
      <c r="EP149">
        <v>1</v>
      </c>
      <c r="EQ149">
        <v>1</v>
      </c>
      <c r="ER149">
        <v>1</v>
      </c>
      <c r="EZ149">
        <v>1</v>
      </c>
      <c r="FA149">
        <v>1</v>
      </c>
      <c r="FD149">
        <v>6</v>
      </c>
      <c r="FG149">
        <v>0</v>
      </c>
      <c r="FH149" t="s">
        <v>3179</v>
      </c>
      <c r="FI149">
        <v>1</v>
      </c>
      <c r="FJ149" t="s">
        <v>204</v>
      </c>
      <c r="FK149">
        <v>18</v>
      </c>
      <c r="FL149">
        <v>12</v>
      </c>
      <c r="FM149">
        <v>12</v>
      </c>
      <c r="FN149">
        <v>22</v>
      </c>
      <c r="FO149" t="s">
        <v>2212</v>
      </c>
      <c r="FP149">
        <v>7.5</v>
      </c>
      <c r="FQ149" t="s">
        <v>3180</v>
      </c>
      <c r="FR149" t="s">
        <v>3181</v>
      </c>
      <c r="FS149">
        <v>1</v>
      </c>
      <c r="FT149">
        <v>1</v>
      </c>
      <c r="FU149" t="s">
        <v>2221</v>
      </c>
      <c r="FV149" t="s">
        <v>3182</v>
      </c>
      <c r="FW149">
        <v>0</v>
      </c>
      <c r="FX149">
        <v>1</v>
      </c>
      <c r="FY149">
        <v>0</v>
      </c>
      <c r="FZ149">
        <v>0</v>
      </c>
      <c r="GA149">
        <v>14027</v>
      </c>
      <c r="GB149">
        <v>56</v>
      </c>
      <c r="GC149">
        <v>250.48214290000001</v>
      </c>
      <c r="GD149" t="s">
        <v>2401</v>
      </c>
      <c r="GE149">
        <v>1</v>
      </c>
      <c r="HG149" t="s">
        <v>202</v>
      </c>
      <c r="HJ149">
        <v>0</v>
      </c>
    </row>
    <row r="150" spans="1:218" x14ac:dyDescent="0.3">
      <c r="A150">
        <v>1161</v>
      </c>
      <c r="B150" t="s">
        <v>3250</v>
      </c>
      <c r="C150" t="s">
        <v>4915</v>
      </c>
      <c r="D150" t="s">
        <v>265</v>
      </c>
      <c r="E150">
        <v>1</v>
      </c>
      <c r="F150" t="s">
        <v>202</v>
      </c>
      <c r="H150">
        <v>1</v>
      </c>
      <c r="M150">
        <v>1</v>
      </c>
      <c r="N150">
        <v>1</v>
      </c>
      <c r="U150">
        <v>1</v>
      </c>
      <c r="W150">
        <v>1</v>
      </c>
      <c r="X150" t="s">
        <v>3174</v>
      </c>
      <c r="Y150">
        <v>1</v>
      </c>
      <c r="Z150">
        <v>1</v>
      </c>
      <c r="AA150">
        <v>9</v>
      </c>
      <c r="AD150" t="s">
        <v>202</v>
      </c>
      <c r="AE150">
        <v>1</v>
      </c>
      <c r="AF150">
        <v>1</v>
      </c>
      <c r="AG150">
        <v>1</v>
      </c>
      <c r="AH150">
        <v>1</v>
      </c>
      <c r="AI150">
        <v>1</v>
      </c>
      <c r="AJ150">
        <v>2</v>
      </c>
      <c r="AK150" t="s">
        <v>4916</v>
      </c>
      <c r="AL150">
        <v>1</v>
      </c>
      <c r="AM150">
        <v>2</v>
      </c>
      <c r="AN150">
        <v>2</v>
      </c>
      <c r="AO150">
        <v>2</v>
      </c>
      <c r="AP150">
        <v>2</v>
      </c>
      <c r="AQ150">
        <v>1</v>
      </c>
      <c r="AR150" t="s">
        <v>4917</v>
      </c>
      <c r="AS150">
        <v>2</v>
      </c>
      <c r="AT150">
        <v>1</v>
      </c>
      <c r="AU150">
        <v>2</v>
      </c>
      <c r="AV150">
        <v>1</v>
      </c>
      <c r="AW150">
        <v>7</v>
      </c>
      <c r="AX150">
        <v>1</v>
      </c>
      <c r="AY150">
        <v>3</v>
      </c>
      <c r="BE150">
        <v>1</v>
      </c>
      <c r="BF150">
        <v>2</v>
      </c>
      <c r="BG150">
        <v>1</v>
      </c>
      <c r="BH150">
        <v>2</v>
      </c>
      <c r="BI150">
        <v>1</v>
      </c>
      <c r="BJ150">
        <v>0</v>
      </c>
      <c r="BM150">
        <v>1</v>
      </c>
      <c r="BN150">
        <v>1</v>
      </c>
      <c r="BO150">
        <v>3</v>
      </c>
      <c r="BP150">
        <v>1</v>
      </c>
      <c r="BQ150">
        <v>3</v>
      </c>
      <c r="BR150">
        <v>1</v>
      </c>
      <c r="BS150">
        <v>1</v>
      </c>
      <c r="BT150">
        <v>3</v>
      </c>
      <c r="BV150">
        <v>1</v>
      </c>
      <c r="BX150">
        <v>0</v>
      </c>
      <c r="BZ150">
        <v>0</v>
      </c>
      <c r="CB150">
        <v>2</v>
      </c>
      <c r="CJ150">
        <v>1</v>
      </c>
      <c r="CK150">
        <v>1</v>
      </c>
      <c r="CL150">
        <v>6</v>
      </c>
      <c r="CM150">
        <v>1</v>
      </c>
      <c r="CR150">
        <v>1</v>
      </c>
      <c r="CS150">
        <v>6</v>
      </c>
      <c r="CT150">
        <v>1</v>
      </c>
      <c r="CU150">
        <v>1</v>
      </c>
      <c r="CV150" t="s">
        <v>3566</v>
      </c>
      <c r="CW150">
        <v>590</v>
      </c>
      <c r="CX150">
        <v>9.83</v>
      </c>
      <c r="CY150">
        <v>2</v>
      </c>
      <c r="CZ150">
        <v>1</v>
      </c>
      <c r="DA150" t="s">
        <v>388</v>
      </c>
      <c r="DC150">
        <v>1</v>
      </c>
      <c r="DD150">
        <v>1</v>
      </c>
      <c r="DE150">
        <v>27</v>
      </c>
      <c r="DN150" t="s">
        <v>4897</v>
      </c>
      <c r="DO150" t="s">
        <v>4897</v>
      </c>
      <c r="DP150" t="s">
        <v>3178</v>
      </c>
      <c r="DQ150" t="s">
        <v>202</v>
      </c>
      <c r="DR150" t="s">
        <v>202</v>
      </c>
      <c r="DT150">
        <v>1</v>
      </c>
      <c r="DV150">
        <v>1</v>
      </c>
      <c r="DW150">
        <v>0</v>
      </c>
      <c r="DX150">
        <v>9</v>
      </c>
      <c r="DY150">
        <v>1</v>
      </c>
      <c r="DZ150">
        <v>1</v>
      </c>
      <c r="EA150">
        <v>6</v>
      </c>
      <c r="EB150">
        <f>IF(EA150&gt;=30,1,IF(EA150&gt;=20,2,IF(EA150&gt;=15,3,IF(EA150&gt;=10,4,IF(EA150&gt;=5,5,IF(EA150&gt;0,6,0))))))</f>
        <v>5</v>
      </c>
      <c r="EC150">
        <v>2</v>
      </c>
      <c r="EE150">
        <v>6</v>
      </c>
      <c r="EL150">
        <v>1</v>
      </c>
      <c r="EM150">
        <v>3</v>
      </c>
      <c r="EN150">
        <v>1</v>
      </c>
      <c r="EO150">
        <v>1</v>
      </c>
      <c r="EP150">
        <v>1</v>
      </c>
      <c r="EQ150">
        <v>1</v>
      </c>
      <c r="ER150">
        <v>1</v>
      </c>
      <c r="EZ150">
        <v>1</v>
      </c>
      <c r="FA150">
        <v>1</v>
      </c>
      <c r="FD150">
        <v>6</v>
      </c>
      <c r="FG150">
        <v>0</v>
      </c>
      <c r="FH150" t="s">
        <v>3179</v>
      </c>
      <c r="FI150">
        <v>1</v>
      </c>
      <c r="FJ150" t="s">
        <v>204</v>
      </c>
      <c r="FK150">
        <v>6</v>
      </c>
      <c r="FL150">
        <v>12</v>
      </c>
      <c r="FM150">
        <v>12</v>
      </c>
      <c r="FN150">
        <v>6</v>
      </c>
      <c r="FO150" t="s">
        <v>2206</v>
      </c>
      <c r="FP150">
        <v>3.5</v>
      </c>
      <c r="FQ150" t="s">
        <v>3180</v>
      </c>
      <c r="FR150" t="s">
        <v>3196</v>
      </c>
      <c r="FS150">
        <v>1</v>
      </c>
      <c r="FT150">
        <v>1</v>
      </c>
      <c r="FU150" t="s">
        <v>2221</v>
      </c>
      <c r="FV150" t="s">
        <v>3182</v>
      </c>
      <c r="FW150">
        <v>0</v>
      </c>
      <c r="FX150">
        <v>1</v>
      </c>
      <c r="FY150">
        <v>0</v>
      </c>
      <c r="FZ150">
        <v>0</v>
      </c>
      <c r="GA150">
        <v>6214</v>
      </c>
      <c r="GB150">
        <v>28</v>
      </c>
      <c r="GC150">
        <v>221.92857140000001</v>
      </c>
      <c r="GD150" t="s">
        <v>2401</v>
      </c>
      <c r="GE150">
        <v>1</v>
      </c>
      <c r="HG150" t="s">
        <v>202</v>
      </c>
      <c r="HJ150">
        <v>0</v>
      </c>
    </row>
    <row r="151" spans="1:218" x14ac:dyDescent="0.3">
      <c r="A151">
        <v>1231</v>
      </c>
      <c r="B151" t="s">
        <v>3279</v>
      </c>
      <c r="C151" t="s">
        <v>5055</v>
      </c>
      <c r="D151" t="s">
        <v>212</v>
      </c>
      <c r="E151">
        <v>1</v>
      </c>
      <c r="F151" t="s">
        <v>202</v>
      </c>
      <c r="H151">
        <v>1</v>
      </c>
      <c r="M151">
        <v>1</v>
      </c>
      <c r="N151">
        <v>1</v>
      </c>
      <c r="U151">
        <v>1</v>
      </c>
      <c r="W151">
        <v>1</v>
      </c>
      <c r="X151" t="s">
        <v>3174</v>
      </c>
      <c r="Y151">
        <v>1</v>
      </c>
      <c r="Z151">
        <v>1</v>
      </c>
      <c r="AA151">
        <v>7</v>
      </c>
      <c r="AD151" t="s">
        <v>202</v>
      </c>
      <c r="AE151">
        <v>1</v>
      </c>
      <c r="AF151">
        <v>2</v>
      </c>
      <c r="AG151">
        <v>1</v>
      </c>
      <c r="AH151">
        <v>1</v>
      </c>
      <c r="AI151">
        <v>2</v>
      </c>
      <c r="AJ151">
        <v>2</v>
      </c>
      <c r="AK151" t="s">
        <v>5056</v>
      </c>
      <c r="AL151">
        <v>1</v>
      </c>
      <c r="AM151">
        <v>2</v>
      </c>
      <c r="AN151">
        <v>1</v>
      </c>
      <c r="AO151">
        <v>2</v>
      </c>
      <c r="AP151">
        <v>2</v>
      </c>
      <c r="AQ151">
        <v>1</v>
      </c>
      <c r="AR151" t="s">
        <v>5057</v>
      </c>
      <c r="AS151">
        <v>2</v>
      </c>
      <c r="AT151">
        <v>1</v>
      </c>
      <c r="AU151">
        <v>1</v>
      </c>
      <c r="AV151">
        <v>1</v>
      </c>
      <c r="AW151">
        <v>6</v>
      </c>
      <c r="AX151">
        <v>4</v>
      </c>
      <c r="AY151">
        <v>2</v>
      </c>
      <c r="BE151">
        <v>1</v>
      </c>
      <c r="BF151">
        <v>1</v>
      </c>
      <c r="BG151">
        <v>1</v>
      </c>
      <c r="BH151">
        <v>1</v>
      </c>
      <c r="BI151">
        <v>1</v>
      </c>
      <c r="BJ151">
        <v>0</v>
      </c>
      <c r="BM151">
        <v>1</v>
      </c>
      <c r="BN151">
        <v>1</v>
      </c>
      <c r="BO151">
        <v>4</v>
      </c>
      <c r="BP151">
        <v>1</v>
      </c>
      <c r="BQ151">
        <v>6.5</v>
      </c>
      <c r="BR151">
        <v>6</v>
      </c>
      <c r="BS151">
        <v>1</v>
      </c>
      <c r="BT151">
        <v>1</v>
      </c>
      <c r="BV151">
        <v>0</v>
      </c>
      <c r="BX151">
        <v>0</v>
      </c>
      <c r="BZ151">
        <v>0</v>
      </c>
      <c r="CB151">
        <v>0</v>
      </c>
      <c r="CD151">
        <v>1</v>
      </c>
      <c r="CJ151">
        <v>1</v>
      </c>
      <c r="CK151">
        <v>2</v>
      </c>
      <c r="CL151">
        <v>8</v>
      </c>
      <c r="CM151">
        <v>1</v>
      </c>
      <c r="CR151">
        <v>2</v>
      </c>
      <c r="CS151">
        <v>-98</v>
      </c>
      <c r="CT151">
        <v>1</v>
      </c>
      <c r="CU151">
        <v>2</v>
      </c>
      <c r="CV151" t="s">
        <v>5058</v>
      </c>
      <c r="CW151">
        <v>622</v>
      </c>
      <c r="CX151">
        <v>10.37</v>
      </c>
      <c r="CY151">
        <v>2</v>
      </c>
      <c r="CZ151">
        <v>1</v>
      </c>
      <c r="DA151" t="s">
        <v>4794</v>
      </c>
      <c r="DC151">
        <v>1</v>
      </c>
      <c r="DD151">
        <v>1</v>
      </c>
      <c r="DE151">
        <v>2</v>
      </c>
      <c r="DN151" t="s">
        <v>4995</v>
      </c>
      <c r="DO151" t="s">
        <v>4995</v>
      </c>
      <c r="DP151" t="s">
        <v>3178</v>
      </c>
      <c r="DQ151" t="s">
        <v>202</v>
      </c>
      <c r="DR151" t="s">
        <v>202</v>
      </c>
      <c r="DT151">
        <v>1</v>
      </c>
      <c r="DV151">
        <v>1</v>
      </c>
      <c r="DW151">
        <v>0</v>
      </c>
      <c r="DX151">
        <v>7</v>
      </c>
      <c r="DY151">
        <v>1</v>
      </c>
      <c r="DZ151">
        <v>1</v>
      </c>
      <c r="EA151">
        <v>24</v>
      </c>
      <c r="EB151">
        <f>IF(EA151&gt;=30,1,IF(EA151&gt;=20,2,IF(EA151&gt;=15,3,IF(EA151&gt;=10,4,IF(EA151&gt;=5,5,IF(EA151&gt;0,6,0))))))</f>
        <v>2</v>
      </c>
      <c r="EC151">
        <v>2</v>
      </c>
      <c r="EE151">
        <v>20</v>
      </c>
      <c r="EL151">
        <v>1</v>
      </c>
      <c r="EM151">
        <v>3</v>
      </c>
      <c r="EN151">
        <v>1</v>
      </c>
      <c r="EO151">
        <v>1</v>
      </c>
      <c r="EP151">
        <v>1</v>
      </c>
      <c r="EQ151">
        <v>1</v>
      </c>
      <c r="ER151">
        <v>1</v>
      </c>
      <c r="EZ151">
        <v>1</v>
      </c>
      <c r="FA151">
        <v>1</v>
      </c>
      <c r="FD151">
        <v>6</v>
      </c>
      <c r="FG151">
        <v>0</v>
      </c>
      <c r="FH151" t="s">
        <v>3179</v>
      </c>
      <c r="FI151">
        <v>1</v>
      </c>
      <c r="FJ151" t="s">
        <v>204</v>
      </c>
      <c r="FK151">
        <v>20</v>
      </c>
      <c r="FL151">
        <v>12</v>
      </c>
      <c r="FM151">
        <v>12</v>
      </c>
      <c r="FN151">
        <v>24</v>
      </c>
      <c r="FO151" t="s">
        <v>2206</v>
      </c>
      <c r="FP151">
        <v>3.5</v>
      </c>
      <c r="FQ151" t="s">
        <v>3180</v>
      </c>
      <c r="FR151" t="s">
        <v>3196</v>
      </c>
      <c r="FS151">
        <v>1</v>
      </c>
      <c r="FT151">
        <v>1</v>
      </c>
      <c r="FU151" t="s">
        <v>2221</v>
      </c>
      <c r="FV151" t="s">
        <v>3182</v>
      </c>
      <c r="FW151">
        <v>0</v>
      </c>
      <c r="FX151">
        <v>1</v>
      </c>
      <c r="FY151">
        <v>0</v>
      </c>
      <c r="FZ151">
        <v>0</v>
      </c>
      <c r="GA151">
        <v>59048</v>
      </c>
      <c r="GB151">
        <v>201</v>
      </c>
      <c r="GC151">
        <v>293.7711443</v>
      </c>
      <c r="GD151" t="s">
        <v>2401</v>
      </c>
      <c r="GE151">
        <v>1</v>
      </c>
      <c r="HG151" t="s">
        <v>202</v>
      </c>
      <c r="HJ151">
        <v>0</v>
      </c>
    </row>
    <row r="152" spans="1:218" x14ac:dyDescent="0.3">
      <c r="A152">
        <v>1334</v>
      </c>
      <c r="B152" t="s">
        <v>3279</v>
      </c>
      <c r="C152" t="s">
        <v>5214</v>
      </c>
      <c r="D152" t="s">
        <v>212</v>
      </c>
      <c r="E152">
        <v>1</v>
      </c>
      <c r="F152" t="s">
        <v>202</v>
      </c>
      <c r="H152">
        <v>1</v>
      </c>
      <c r="M152">
        <v>1</v>
      </c>
      <c r="N152">
        <v>1</v>
      </c>
      <c r="U152">
        <v>1</v>
      </c>
      <c r="W152">
        <v>1</v>
      </c>
      <c r="X152" t="s">
        <v>3174</v>
      </c>
      <c r="Y152">
        <v>1</v>
      </c>
      <c r="Z152">
        <v>1</v>
      </c>
      <c r="AA152">
        <v>2</v>
      </c>
      <c r="AD152" t="s">
        <v>202</v>
      </c>
      <c r="AE152">
        <v>1</v>
      </c>
      <c r="AF152">
        <v>2</v>
      </c>
      <c r="AG152">
        <v>1</v>
      </c>
      <c r="AH152">
        <v>2</v>
      </c>
      <c r="AI152">
        <v>2</v>
      </c>
      <c r="AJ152">
        <v>2</v>
      </c>
      <c r="AK152" t="s">
        <v>5215</v>
      </c>
      <c r="AL152">
        <v>1</v>
      </c>
      <c r="AM152">
        <v>-97</v>
      </c>
      <c r="AN152">
        <v>2</v>
      </c>
      <c r="AO152">
        <v>2</v>
      </c>
      <c r="AP152">
        <v>2</v>
      </c>
      <c r="AQ152">
        <v>1</v>
      </c>
      <c r="AR152" t="s">
        <v>5216</v>
      </c>
      <c r="AS152">
        <v>1</v>
      </c>
      <c r="AT152">
        <v>2</v>
      </c>
      <c r="AU152">
        <v>1</v>
      </c>
      <c r="AV152">
        <v>2</v>
      </c>
      <c r="AW152">
        <v>7</v>
      </c>
      <c r="AX152">
        <v>6</v>
      </c>
      <c r="AY152">
        <v>5</v>
      </c>
      <c r="BE152">
        <v>1</v>
      </c>
      <c r="BF152">
        <v>1</v>
      </c>
      <c r="BG152">
        <v>1</v>
      </c>
      <c r="BH152">
        <v>1</v>
      </c>
      <c r="BI152">
        <v>1</v>
      </c>
      <c r="BJ152">
        <v>1</v>
      </c>
      <c r="BK152">
        <v>1</v>
      </c>
      <c r="BL152">
        <v>1</v>
      </c>
      <c r="BM152">
        <v>1</v>
      </c>
      <c r="BN152">
        <v>1</v>
      </c>
      <c r="BO152">
        <v>3</v>
      </c>
      <c r="BP152">
        <v>1</v>
      </c>
      <c r="BQ152">
        <v>27</v>
      </c>
      <c r="BR152">
        <v>1</v>
      </c>
      <c r="BS152">
        <v>1</v>
      </c>
      <c r="BT152">
        <v>4</v>
      </c>
      <c r="BV152">
        <v>0</v>
      </c>
      <c r="BX152">
        <v>2</v>
      </c>
      <c r="BZ152">
        <v>1</v>
      </c>
      <c r="CB152">
        <v>1</v>
      </c>
      <c r="CJ152">
        <v>1</v>
      </c>
      <c r="CK152">
        <v>2</v>
      </c>
      <c r="CL152">
        <v>6</v>
      </c>
      <c r="CM152">
        <v>4</v>
      </c>
      <c r="CR152">
        <v>2</v>
      </c>
      <c r="CS152">
        <v>8</v>
      </c>
      <c r="CT152">
        <v>7</v>
      </c>
      <c r="CU152">
        <v>1</v>
      </c>
      <c r="CV152" t="s">
        <v>392</v>
      </c>
      <c r="CW152">
        <v>716</v>
      </c>
      <c r="CX152">
        <v>11.93</v>
      </c>
      <c r="CY152">
        <v>2</v>
      </c>
      <c r="CZ152">
        <v>1</v>
      </c>
      <c r="DA152" t="s">
        <v>548</v>
      </c>
      <c r="DC152">
        <v>1</v>
      </c>
      <c r="DD152">
        <v>1</v>
      </c>
      <c r="DE152">
        <v>2</v>
      </c>
      <c r="DN152" t="s">
        <v>5217</v>
      </c>
      <c r="DO152" t="s">
        <v>5217</v>
      </c>
      <c r="DP152" t="s">
        <v>3178</v>
      </c>
      <c r="DQ152" t="s">
        <v>202</v>
      </c>
      <c r="DR152" t="s">
        <v>202</v>
      </c>
      <c r="DT152">
        <v>1</v>
      </c>
      <c r="DV152">
        <v>1</v>
      </c>
      <c r="DW152">
        <v>0</v>
      </c>
      <c r="DX152">
        <v>2</v>
      </c>
      <c r="DY152">
        <v>1</v>
      </c>
      <c r="DZ152">
        <v>-97</v>
      </c>
      <c r="EB152">
        <v>-97</v>
      </c>
      <c r="EC152">
        <v>2</v>
      </c>
      <c r="EE152">
        <v>12</v>
      </c>
      <c r="EL152">
        <v>3</v>
      </c>
      <c r="EM152">
        <v>1</v>
      </c>
      <c r="EN152">
        <v>1</v>
      </c>
      <c r="EO152">
        <v>2</v>
      </c>
      <c r="EP152">
        <v>1</v>
      </c>
      <c r="EQ152">
        <v>1</v>
      </c>
      <c r="ER152">
        <v>1</v>
      </c>
      <c r="EZ152">
        <v>1</v>
      </c>
      <c r="FA152">
        <v>-97</v>
      </c>
      <c r="FD152">
        <v>6</v>
      </c>
      <c r="FG152">
        <v>0</v>
      </c>
      <c r="FH152" t="s">
        <v>3179</v>
      </c>
      <c r="FI152">
        <v>1</v>
      </c>
      <c r="FJ152" t="s">
        <v>204</v>
      </c>
      <c r="FK152">
        <v>12</v>
      </c>
      <c r="FL152">
        <v>12</v>
      </c>
      <c r="FM152">
        <v>12</v>
      </c>
      <c r="FN152">
        <v>20</v>
      </c>
      <c r="FO152" t="s">
        <v>2220</v>
      </c>
      <c r="FP152">
        <v>0.5</v>
      </c>
      <c r="FQ152" t="s">
        <v>3180</v>
      </c>
      <c r="FR152" t="s">
        <v>3189</v>
      </c>
      <c r="FS152">
        <v>0</v>
      </c>
      <c r="FT152">
        <v>1</v>
      </c>
      <c r="FU152" t="s">
        <v>2221</v>
      </c>
      <c r="FV152" t="s">
        <v>3182</v>
      </c>
      <c r="FW152">
        <v>0</v>
      </c>
      <c r="FX152">
        <v>1</v>
      </c>
      <c r="FY152">
        <v>0</v>
      </c>
      <c r="FZ152">
        <v>0</v>
      </c>
      <c r="GA152">
        <v>59048</v>
      </c>
      <c r="GB152">
        <v>201</v>
      </c>
      <c r="GC152">
        <v>293.7711443</v>
      </c>
      <c r="GD152" t="s">
        <v>2401</v>
      </c>
      <c r="GE152">
        <v>1</v>
      </c>
      <c r="HG152" t="s">
        <v>202</v>
      </c>
      <c r="HJ152">
        <v>0</v>
      </c>
    </row>
    <row r="153" spans="1:218" x14ac:dyDescent="0.3">
      <c r="A153">
        <v>1458</v>
      </c>
      <c r="B153" t="s">
        <v>3221</v>
      </c>
      <c r="C153" t="s">
        <v>5391</v>
      </c>
      <c r="D153" t="s">
        <v>212</v>
      </c>
      <c r="E153">
        <v>1</v>
      </c>
      <c r="F153" t="s">
        <v>202</v>
      </c>
      <c r="H153">
        <v>1</v>
      </c>
      <c r="M153">
        <v>3</v>
      </c>
      <c r="N153">
        <v>1</v>
      </c>
      <c r="U153">
        <v>1</v>
      </c>
      <c r="W153">
        <v>1</v>
      </c>
      <c r="X153" t="s">
        <v>3174</v>
      </c>
      <c r="Y153">
        <v>1</v>
      </c>
      <c r="Z153">
        <v>1</v>
      </c>
      <c r="AA153">
        <v>1</v>
      </c>
      <c r="AD153" t="s">
        <v>3174</v>
      </c>
      <c r="AE153">
        <v>1</v>
      </c>
      <c r="AF153">
        <v>1</v>
      </c>
      <c r="AG153">
        <v>1</v>
      </c>
      <c r="AH153">
        <v>1</v>
      </c>
      <c r="AI153">
        <v>1</v>
      </c>
      <c r="AJ153">
        <v>2</v>
      </c>
      <c r="AK153" t="s">
        <v>5392</v>
      </c>
      <c r="AL153">
        <v>1</v>
      </c>
      <c r="AM153">
        <v>1</v>
      </c>
      <c r="AN153">
        <v>2</v>
      </c>
      <c r="AO153">
        <v>2</v>
      </c>
      <c r="AP153">
        <v>1</v>
      </c>
      <c r="AQ153">
        <v>2</v>
      </c>
      <c r="AR153" t="s">
        <v>5393</v>
      </c>
      <c r="AS153">
        <v>1</v>
      </c>
      <c r="AT153">
        <v>1</v>
      </c>
      <c r="AU153">
        <v>1</v>
      </c>
      <c r="AV153">
        <v>2</v>
      </c>
      <c r="AW153">
        <v>7</v>
      </c>
      <c r="AX153">
        <v>1</v>
      </c>
      <c r="AY153">
        <v>3</v>
      </c>
      <c r="BE153">
        <v>1</v>
      </c>
      <c r="BF153">
        <v>1</v>
      </c>
      <c r="BG153">
        <v>1</v>
      </c>
      <c r="BH153">
        <v>1</v>
      </c>
      <c r="BI153">
        <v>1</v>
      </c>
      <c r="BJ153">
        <v>0</v>
      </c>
      <c r="BM153">
        <v>1</v>
      </c>
      <c r="BN153">
        <v>1</v>
      </c>
      <c r="BO153">
        <v>4</v>
      </c>
      <c r="BP153">
        <v>1</v>
      </c>
      <c r="BQ153">
        <v>3</v>
      </c>
      <c r="BR153">
        <v>3</v>
      </c>
      <c r="BS153">
        <v>1</v>
      </c>
      <c r="BT153">
        <v>10</v>
      </c>
      <c r="BV153">
        <v>5</v>
      </c>
      <c r="BX153">
        <v>3</v>
      </c>
      <c r="BZ153">
        <v>1</v>
      </c>
      <c r="CB153">
        <v>0</v>
      </c>
      <c r="CD153">
        <v>0</v>
      </c>
      <c r="CF153">
        <v>1</v>
      </c>
      <c r="CJ153">
        <v>1</v>
      </c>
      <c r="CK153">
        <v>2</v>
      </c>
      <c r="CL153">
        <v>4</v>
      </c>
      <c r="CM153">
        <v>1</v>
      </c>
      <c r="CR153">
        <v>2</v>
      </c>
      <c r="CS153">
        <v>2</v>
      </c>
      <c r="CT153">
        <v>1</v>
      </c>
      <c r="CU153">
        <v>1</v>
      </c>
      <c r="CV153" t="s">
        <v>360</v>
      </c>
      <c r="CW153">
        <v>799</v>
      </c>
      <c r="CX153">
        <v>13.32</v>
      </c>
      <c r="CY153">
        <v>2</v>
      </c>
      <c r="CZ153">
        <v>1</v>
      </c>
      <c r="DA153" t="s">
        <v>436</v>
      </c>
      <c r="DC153">
        <v>1</v>
      </c>
      <c r="DD153">
        <v>1</v>
      </c>
      <c r="DE153">
        <v>10</v>
      </c>
      <c r="DN153" t="s">
        <v>5384</v>
      </c>
      <c r="DO153" t="s">
        <v>5384</v>
      </c>
      <c r="DP153" t="s">
        <v>3178</v>
      </c>
      <c r="DQ153" t="s">
        <v>202</v>
      </c>
      <c r="DR153" t="s">
        <v>202</v>
      </c>
      <c r="DT153">
        <v>1</v>
      </c>
      <c r="DV153">
        <v>1</v>
      </c>
      <c r="DW153">
        <v>0</v>
      </c>
      <c r="DX153">
        <v>1</v>
      </c>
      <c r="DY153">
        <v>1</v>
      </c>
      <c r="DZ153">
        <v>1</v>
      </c>
      <c r="EA153">
        <v>8</v>
      </c>
      <c r="EB153">
        <f>IF(EA153&gt;=30,1,IF(EA153&gt;=20,2,IF(EA153&gt;=15,3,IF(EA153&gt;=10,4,IF(EA153&gt;=5,5,IF(EA153&gt;0,6,0))))))</f>
        <v>5</v>
      </c>
      <c r="EC153">
        <v>2</v>
      </c>
      <c r="EE153">
        <v>2</v>
      </c>
      <c r="EL153">
        <v>2</v>
      </c>
      <c r="EM153">
        <v>3</v>
      </c>
      <c r="EN153">
        <v>1</v>
      </c>
      <c r="EO153">
        <v>1</v>
      </c>
      <c r="EP153">
        <v>1</v>
      </c>
      <c r="EQ153">
        <v>1</v>
      </c>
      <c r="ER153">
        <v>1</v>
      </c>
      <c r="EZ153">
        <v>1</v>
      </c>
      <c r="FA153">
        <v>1</v>
      </c>
      <c r="FD153">
        <v>6</v>
      </c>
      <c r="FG153">
        <v>0</v>
      </c>
      <c r="FH153" t="s">
        <v>3179</v>
      </c>
      <c r="FI153">
        <v>1</v>
      </c>
      <c r="FJ153" t="s">
        <v>204</v>
      </c>
      <c r="FK153">
        <v>2</v>
      </c>
      <c r="FL153">
        <v>12</v>
      </c>
      <c r="FM153">
        <v>12</v>
      </c>
      <c r="FN153">
        <v>8</v>
      </c>
      <c r="FO153" t="s">
        <v>2212</v>
      </c>
      <c r="FP153">
        <v>3.5</v>
      </c>
      <c r="FQ153" t="s">
        <v>3180</v>
      </c>
      <c r="FR153" t="s">
        <v>3196</v>
      </c>
      <c r="FS153">
        <v>1</v>
      </c>
      <c r="FT153">
        <v>1</v>
      </c>
      <c r="FU153" t="s">
        <v>2221</v>
      </c>
      <c r="FV153" t="s">
        <v>3182</v>
      </c>
      <c r="FW153">
        <v>0</v>
      </c>
      <c r="FX153">
        <v>1</v>
      </c>
      <c r="FY153">
        <v>0</v>
      </c>
      <c r="FZ153">
        <v>0</v>
      </c>
      <c r="GA153">
        <v>7861</v>
      </c>
      <c r="GB153">
        <v>71</v>
      </c>
      <c r="GC153">
        <v>110.71830989999999</v>
      </c>
      <c r="GD153" t="s">
        <v>2401</v>
      </c>
      <c r="GE153">
        <v>1</v>
      </c>
      <c r="HG153" t="s">
        <v>202</v>
      </c>
      <c r="HJ153">
        <v>0</v>
      </c>
    </row>
    <row r="154" spans="1:218" x14ac:dyDescent="0.3">
      <c r="A154">
        <v>55</v>
      </c>
      <c r="B154" t="s">
        <v>3225</v>
      </c>
      <c r="C154" t="s">
        <v>5704</v>
      </c>
      <c r="D154" t="s">
        <v>212</v>
      </c>
      <c r="E154">
        <v>1</v>
      </c>
      <c r="F154" t="s">
        <v>202</v>
      </c>
      <c r="H154">
        <v>1</v>
      </c>
      <c r="M154">
        <v>1</v>
      </c>
      <c r="N154">
        <v>1</v>
      </c>
      <c r="U154">
        <v>1</v>
      </c>
      <c r="W154">
        <v>1</v>
      </c>
      <c r="X154" t="s">
        <v>3174</v>
      </c>
      <c r="Y154">
        <v>1</v>
      </c>
      <c r="Z154">
        <v>1</v>
      </c>
      <c r="AA154">
        <v>5</v>
      </c>
      <c r="AD154" t="s">
        <v>202</v>
      </c>
      <c r="AE154">
        <v>1</v>
      </c>
      <c r="AF154">
        <v>1</v>
      </c>
      <c r="AG154">
        <v>1</v>
      </c>
      <c r="AH154">
        <v>1</v>
      </c>
      <c r="AI154">
        <v>-97</v>
      </c>
      <c r="AJ154">
        <v>-97</v>
      </c>
      <c r="AK154" t="s">
        <v>5705</v>
      </c>
      <c r="AL154">
        <v>1</v>
      </c>
      <c r="AM154">
        <v>1</v>
      </c>
      <c r="AN154">
        <v>1</v>
      </c>
      <c r="AO154">
        <v>2</v>
      </c>
      <c r="AP154">
        <v>1</v>
      </c>
      <c r="AQ154">
        <v>1</v>
      </c>
      <c r="AR154" t="s">
        <v>5706</v>
      </c>
      <c r="AS154">
        <v>1</v>
      </c>
      <c r="AT154">
        <v>1</v>
      </c>
      <c r="AU154">
        <v>1</v>
      </c>
      <c r="AV154">
        <v>1</v>
      </c>
      <c r="AW154">
        <v>7</v>
      </c>
      <c r="AX154">
        <v>1</v>
      </c>
      <c r="AY154">
        <v>3</v>
      </c>
      <c r="AZ154">
        <v>1</v>
      </c>
      <c r="BA154">
        <v>2</v>
      </c>
      <c r="BE154">
        <v>1</v>
      </c>
      <c r="BF154">
        <v>1</v>
      </c>
      <c r="BG154">
        <v>1</v>
      </c>
      <c r="BH154">
        <v>1</v>
      </c>
      <c r="BI154">
        <v>1</v>
      </c>
      <c r="BJ154">
        <v>0</v>
      </c>
      <c r="BM154">
        <v>1</v>
      </c>
      <c r="BN154">
        <v>1</v>
      </c>
      <c r="BO154">
        <v>3</v>
      </c>
      <c r="BP154">
        <v>1</v>
      </c>
      <c r="BQ154">
        <v>8</v>
      </c>
      <c r="BR154">
        <v>6</v>
      </c>
      <c r="BS154">
        <v>1</v>
      </c>
      <c r="BT154">
        <v>3</v>
      </c>
      <c r="BV154">
        <v>1</v>
      </c>
      <c r="BX154">
        <v>0</v>
      </c>
      <c r="BZ154">
        <v>0</v>
      </c>
      <c r="CB154">
        <v>2</v>
      </c>
      <c r="CJ154">
        <v>1</v>
      </c>
      <c r="CK154">
        <v>2</v>
      </c>
      <c r="CL154">
        <v>6</v>
      </c>
      <c r="CM154">
        <v>-98</v>
      </c>
      <c r="CR154">
        <v>-98</v>
      </c>
      <c r="CS154">
        <v>-98</v>
      </c>
      <c r="CT154">
        <v>1</v>
      </c>
      <c r="CU154">
        <v>1</v>
      </c>
      <c r="CV154" t="s">
        <v>421</v>
      </c>
      <c r="CW154">
        <v>831</v>
      </c>
      <c r="CX154">
        <v>13.85</v>
      </c>
      <c r="CY154">
        <v>2</v>
      </c>
      <c r="CZ154">
        <v>1</v>
      </c>
      <c r="DA154" t="s">
        <v>3238</v>
      </c>
      <c r="DC154">
        <v>1</v>
      </c>
      <c r="DD154">
        <v>1</v>
      </c>
      <c r="DE154">
        <v>3</v>
      </c>
      <c r="DN154" t="s">
        <v>3177</v>
      </c>
      <c r="DO154" t="s">
        <v>3177</v>
      </c>
      <c r="DP154" t="s">
        <v>3178</v>
      </c>
      <c r="DQ154" t="s">
        <v>202</v>
      </c>
      <c r="DR154" t="s">
        <v>202</v>
      </c>
      <c r="DT154">
        <v>1</v>
      </c>
      <c r="DV154">
        <v>1</v>
      </c>
      <c r="DW154">
        <v>0</v>
      </c>
      <c r="DX154">
        <v>5</v>
      </c>
      <c r="DY154">
        <v>2</v>
      </c>
      <c r="DZ154">
        <v>1</v>
      </c>
      <c r="EA154">
        <v>8</v>
      </c>
      <c r="EB154">
        <f>IF(EA154&gt;=30,1,IF(EA154&gt;=20,2,IF(EA154&gt;=15,3,IF(EA154&gt;=10,4,IF(EA154&gt;=5,5,IF(EA154&gt;0,6,0))))))</f>
        <v>5</v>
      </c>
      <c r="EC154">
        <v>1</v>
      </c>
      <c r="ED154">
        <v>8</v>
      </c>
      <c r="EF154">
        <v>1</v>
      </c>
      <c r="EG154">
        <v>2</v>
      </c>
      <c r="EI154">
        <v>1</v>
      </c>
      <c r="EL154">
        <v>1</v>
      </c>
      <c r="EM154">
        <v>3</v>
      </c>
      <c r="EN154">
        <v>1</v>
      </c>
      <c r="EO154">
        <v>1</v>
      </c>
      <c r="EP154">
        <v>1</v>
      </c>
      <c r="EQ154">
        <v>1</v>
      </c>
      <c r="ER154">
        <v>1</v>
      </c>
      <c r="EZ154">
        <v>1</v>
      </c>
      <c r="FA154">
        <v>1</v>
      </c>
      <c r="FD154">
        <v>6</v>
      </c>
      <c r="FG154">
        <v>0</v>
      </c>
      <c r="FH154" t="s">
        <v>3179</v>
      </c>
      <c r="FI154">
        <v>1</v>
      </c>
      <c r="FJ154" t="s">
        <v>204</v>
      </c>
      <c r="FK154">
        <v>0.66666669999999995</v>
      </c>
      <c r="FL154">
        <v>8</v>
      </c>
      <c r="FM154">
        <v>8</v>
      </c>
      <c r="FN154">
        <v>8</v>
      </c>
      <c r="FO154" t="s">
        <v>2206</v>
      </c>
      <c r="FP154">
        <v>3.5</v>
      </c>
      <c r="FQ154" t="s">
        <v>3180</v>
      </c>
      <c r="FR154" t="s">
        <v>3196</v>
      </c>
      <c r="FS154">
        <v>1</v>
      </c>
      <c r="FT154">
        <v>1</v>
      </c>
      <c r="FU154" t="s">
        <v>2221</v>
      </c>
      <c r="FV154" t="s">
        <v>3182</v>
      </c>
      <c r="FW154">
        <v>0</v>
      </c>
      <c r="FX154">
        <v>1</v>
      </c>
      <c r="FY154">
        <v>0</v>
      </c>
      <c r="FZ154">
        <v>0</v>
      </c>
      <c r="GA154">
        <v>39021</v>
      </c>
      <c r="GB154">
        <v>133</v>
      </c>
      <c r="GC154">
        <v>293.3909774</v>
      </c>
      <c r="GD154" t="s">
        <v>2407</v>
      </c>
      <c r="GE154">
        <v>1</v>
      </c>
      <c r="HG154" t="s">
        <v>202</v>
      </c>
      <c r="HJ154">
        <v>0</v>
      </c>
    </row>
    <row r="155" spans="1:218" hidden="1" x14ac:dyDescent="0.3">
      <c r="A155">
        <v>1086</v>
      </c>
      <c r="B155" t="s">
        <v>3279</v>
      </c>
      <c r="C155" t="s">
        <v>6213</v>
      </c>
      <c r="D155" t="s">
        <v>212</v>
      </c>
      <c r="E155">
        <v>1</v>
      </c>
      <c r="F155" t="s">
        <v>202</v>
      </c>
      <c r="H155">
        <v>1</v>
      </c>
      <c r="M155">
        <v>1</v>
      </c>
      <c r="N155">
        <v>1</v>
      </c>
      <c r="U155">
        <v>1</v>
      </c>
      <c r="W155">
        <v>1</v>
      </c>
      <c r="X155" t="s">
        <v>3174</v>
      </c>
      <c r="Y155">
        <v>1</v>
      </c>
      <c r="Z155">
        <v>1</v>
      </c>
      <c r="AA155">
        <v>1</v>
      </c>
      <c r="AD155" t="s">
        <v>202</v>
      </c>
      <c r="AE155">
        <v>1</v>
      </c>
      <c r="AF155">
        <v>2</v>
      </c>
      <c r="AG155">
        <v>2</v>
      </c>
      <c r="AH155">
        <v>2</v>
      </c>
      <c r="AI155">
        <v>2</v>
      </c>
      <c r="AJ155">
        <v>2</v>
      </c>
      <c r="AK155" t="s">
        <v>6214</v>
      </c>
      <c r="AL155">
        <v>1</v>
      </c>
      <c r="AM155">
        <v>-97</v>
      </c>
      <c r="AN155">
        <v>2</v>
      </c>
      <c r="AO155">
        <v>2</v>
      </c>
      <c r="AP155">
        <v>2</v>
      </c>
      <c r="AQ155">
        <v>2</v>
      </c>
      <c r="AR155" t="s">
        <v>6215</v>
      </c>
      <c r="AS155">
        <v>2</v>
      </c>
      <c r="AT155">
        <v>2</v>
      </c>
      <c r="AU155">
        <v>1</v>
      </c>
      <c r="AV155">
        <v>2</v>
      </c>
      <c r="AW155">
        <v>7</v>
      </c>
      <c r="AX155">
        <v>5</v>
      </c>
      <c r="AY155">
        <v>1</v>
      </c>
      <c r="AZ155">
        <v>4</v>
      </c>
      <c r="BE155">
        <v>1</v>
      </c>
      <c r="BF155">
        <v>2</v>
      </c>
      <c r="BG155">
        <v>1</v>
      </c>
      <c r="BH155">
        <v>2</v>
      </c>
      <c r="BI155">
        <v>1</v>
      </c>
      <c r="BJ155">
        <v>2</v>
      </c>
      <c r="BK155">
        <v>1</v>
      </c>
      <c r="BL155">
        <v>2</v>
      </c>
      <c r="BM155">
        <v>1</v>
      </c>
      <c r="BN155">
        <v>1</v>
      </c>
      <c r="BO155">
        <v>4</v>
      </c>
      <c r="BP155">
        <v>1</v>
      </c>
      <c r="BQ155">
        <v>23</v>
      </c>
      <c r="BR155">
        <v>2</v>
      </c>
      <c r="BS155">
        <v>1</v>
      </c>
      <c r="BT155">
        <v>4</v>
      </c>
      <c r="BV155">
        <v>0</v>
      </c>
      <c r="BX155">
        <v>1</v>
      </c>
      <c r="BZ155">
        <v>1</v>
      </c>
      <c r="CB155">
        <v>0</v>
      </c>
      <c r="CD155">
        <v>1</v>
      </c>
      <c r="CF155">
        <v>1</v>
      </c>
      <c r="CJ155">
        <v>1</v>
      </c>
      <c r="CK155">
        <v>1</v>
      </c>
      <c r="CL155">
        <v>4</v>
      </c>
      <c r="CM155">
        <v>4</v>
      </c>
      <c r="CR155">
        <v>2</v>
      </c>
      <c r="CS155">
        <v>5</v>
      </c>
      <c r="CT155">
        <v>10</v>
      </c>
      <c r="CU155">
        <v>2</v>
      </c>
      <c r="CV155" t="s">
        <v>6216</v>
      </c>
      <c r="CW155">
        <v>966</v>
      </c>
      <c r="CX155">
        <v>16.100000000000001</v>
      </c>
      <c r="CY155">
        <v>2</v>
      </c>
      <c r="CZ155">
        <v>1</v>
      </c>
      <c r="DA155" t="s">
        <v>4794</v>
      </c>
      <c r="DC155">
        <v>1</v>
      </c>
      <c r="DD155">
        <v>1</v>
      </c>
      <c r="DE155">
        <v>2</v>
      </c>
      <c r="DN155" t="s">
        <v>4814</v>
      </c>
      <c r="DO155" t="s">
        <v>4814</v>
      </c>
      <c r="DP155" t="s">
        <v>3178</v>
      </c>
      <c r="DQ155" t="s">
        <v>202</v>
      </c>
      <c r="DR155" t="s">
        <v>202</v>
      </c>
      <c r="DT155">
        <v>1</v>
      </c>
      <c r="DV155">
        <v>1</v>
      </c>
      <c r="DW155">
        <v>0</v>
      </c>
      <c r="DX155">
        <v>1</v>
      </c>
      <c r="DY155">
        <v>2</v>
      </c>
      <c r="DZ155">
        <v>1</v>
      </c>
      <c r="EA155">
        <v>20</v>
      </c>
      <c r="EB155">
        <f>IF(EA155&gt;=30,1,IF(EA155&gt;=20,2,IF(EA155&gt;=15,3,IF(EA155&gt;=10,4,IF(EA155&gt;=5,5,IF(EA155&gt;0,6,0))))))</f>
        <v>2</v>
      </c>
      <c r="EC155">
        <v>2</v>
      </c>
      <c r="EE155">
        <v>20</v>
      </c>
      <c r="EF155">
        <v>2</v>
      </c>
      <c r="EH155">
        <v>10</v>
      </c>
      <c r="EI155">
        <v>2</v>
      </c>
      <c r="EJ155">
        <v>1</v>
      </c>
      <c r="EK155">
        <v>10</v>
      </c>
      <c r="EL155">
        <v>1</v>
      </c>
      <c r="EM155">
        <v>3</v>
      </c>
      <c r="EN155">
        <v>2</v>
      </c>
      <c r="EO155">
        <v>-97</v>
      </c>
      <c r="EP155">
        <v>1</v>
      </c>
      <c r="EQ155">
        <v>2</v>
      </c>
      <c r="ER155">
        <v>1</v>
      </c>
      <c r="EZ155">
        <v>1</v>
      </c>
      <c r="FA155">
        <v>1</v>
      </c>
      <c r="FD155">
        <v>6</v>
      </c>
      <c r="FG155">
        <v>1</v>
      </c>
      <c r="FH155" t="s">
        <v>3179</v>
      </c>
      <c r="FI155">
        <v>1</v>
      </c>
      <c r="FJ155" t="s">
        <v>204</v>
      </c>
      <c r="FK155">
        <v>20</v>
      </c>
      <c r="FL155">
        <v>12</v>
      </c>
      <c r="FM155">
        <v>10</v>
      </c>
      <c r="FN155">
        <v>20</v>
      </c>
      <c r="FO155" t="s">
        <v>2206</v>
      </c>
      <c r="FP155">
        <v>3.5</v>
      </c>
      <c r="FQ155" t="s">
        <v>3287</v>
      </c>
      <c r="FR155" t="s">
        <v>3189</v>
      </c>
      <c r="FS155">
        <v>0</v>
      </c>
      <c r="FT155">
        <v>1</v>
      </c>
      <c r="FU155" t="s">
        <v>2221</v>
      </c>
      <c r="FV155" t="s">
        <v>4754</v>
      </c>
      <c r="FW155">
        <v>0</v>
      </c>
      <c r="FX155">
        <v>1</v>
      </c>
      <c r="FY155">
        <v>0</v>
      </c>
      <c r="FZ155">
        <v>0</v>
      </c>
      <c r="GA155">
        <v>59048</v>
      </c>
      <c r="GB155">
        <v>201</v>
      </c>
      <c r="GC155">
        <v>293.7711443</v>
      </c>
      <c r="GD155" t="s">
        <v>2407</v>
      </c>
      <c r="GE155">
        <v>0.83333330000000005</v>
      </c>
      <c r="HG155" t="s">
        <v>202</v>
      </c>
      <c r="HJ155">
        <v>0</v>
      </c>
    </row>
    <row r="156" spans="1:218" x14ac:dyDescent="0.3">
      <c r="A156">
        <v>61</v>
      </c>
      <c r="B156" t="s">
        <v>3303</v>
      </c>
      <c r="C156" t="s">
        <v>3304</v>
      </c>
      <c r="D156" t="s">
        <v>212</v>
      </c>
      <c r="E156">
        <v>1</v>
      </c>
      <c r="F156" t="s">
        <v>202</v>
      </c>
      <c r="H156">
        <v>1</v>
      </c>
      <c r="M156">
        <v>3</v>
      </c>
      <c r="N156">
        <v>1</v>
      </c>
      <c r="U156">
        <v>1</v>
      </c>
      <c r="W156">
        <v>1</v>
      </c>
      <c r="X156" t="s">
        <v>3174</v>
      </c>
      <c r="Y156">
        <v>1</v>
      </c>
      <c r="Z156">
        <v>1</v>
      </c>
      <c r="AA156">
        <v>2</v>
      </c>
      <c r="AD156" t="s">
        <v>3174</v>
      </c>
      <c r="AE156">
        <v>1</v>
      </c>
      <c r="AF156">
        <v>1</v>
      </c>
      <c r="AG156">
        <v>2</v>
      </c>
      <c r="AH156">
        <v>-97</v>
      </c>
      <c r="AI156">
        <v>2</v>
      </c>
      <c r="AJ156">
        <v>2</v>
      </c>
      <c r="AK156" t="s">
        <v>3305</v>
      </c>
      <c r="AL156">
        <v>1</v>
      </c>
      <c r="AM156">
        <v>2</v>
      </c>
      <c r="AN156">
        <v>2</v>
      </c>
      <c r="AO156">
        <v>2</v>
      </c>
      <c r="AP156">
        <v>2</v>
      </c>
      <c r="AQ156">
        <v>1</v>
      </c>
      <c r="AR156" t="s">
        <v>3306</v>
      </c>
      <c r="AS156">
        <v>1</v>
      </c>
      <c r="AT156">
        <v>1</v>
      </c>
      <c r="AU156">
        <v>1</v>
      </c>
      <c r="AV156">
        <v>1</v>
      </c>
      <c r="AW156">
        <v>7</v>
      </c>
      <c r="AX156">
        <v>1</v>
      </c>
      <c r="AY156">
        <v>5</v>
      </c>
      <c r="AZ156">
        <v>1</v>
      </c>
      <c r="BA156">
        <v>3</v>
      </c>
      <c r="BB156">
        <v>6</v>
      </c>
      <c r="BC156">
        <v>2</v>
      </c>
      <c r="BD156">
        <v>4</v>
      </c>
      <c r="BE156">
        <v>1</v>
      </c>
      <c r="BF156">
        <v>1</v>
      </c>
      <c r="BG156">
        <v>1</v>
      </c>
      <c r="BH156">
        <v>1</v>
      </c>
      <c r="BI156">
        <v>1</v>
      </c>
      <c r="BJ156">
        <v>1</v>
      </c>
      <c r="BK156">
        <v>1</v>
      </c>
      <c r="BL156">
        <v>1</v>
      </c>
      <c r="BM156">
        <v>1</v>
      </c>
      <c r="BN156">
        <v>1</v>
      </c>
      <c r="BO156">
        <v>3</v>
      </c>
      <c r="BP156">
        <v>1</v>
      </c>
      <c r="BQ156">
        <v>2</v>
      </c>
      <c r="BR156">
        <v>1</v>
      </c>
      <c r="BS156">
        <v>1</v>
      </c>
      <c r="BT156">
        <v>1</v>
      </c>
      <c r="BU156">
        <v>1</v>
      </c>
      <c r="BV156">
        <v>0</v>
      </c>
      <c r="BW156">
        <v>1</v>
      </c>
      <c r="BX156">
        <v>0</v>
      </c>
      <c r="BY156">
        <v>1</v>
      </c>
      <c r="BZ156">
        <v>0</v>
      </c>
      <c r="CA156">
        <v>1</v>
      </c>
      <c r="CB156">
        <v>0</v>
      </c>
      <c r="CC156">
        <v>1</v>
      </c>
      <c r="CD156">
        <v>0</v>
      </c>
      <c r="CE156">
        <v>1</v>
      </c>
      <c r="CF156">
        <v>0</v>
      </c>
      <c r="CG156">
        <v>1</v>
      </c>
      <c r="CH156">
        <v>1</v>
      </c>
      <c r="CI156">
        <v>1</v>
      </c>
      <c r="CJ156">
        <v>1</v>
      </c>
      <c r="CK156">
        <v>1</v>
      </c>
      <c r="CL156">
        <v>5</v>
      </c>
      <c r="CM156">
        <v>1</v>
      </c>
      <c r="CR156">
        <v>2</v>
      </c>
      <c r="CS156">
        <v>3</v>
      </c>
      <c r="CT156">
        <v>1</v>
      </c>
      <c r="CU156">
        <v>2</v>
      </c>
      <c r="CV156" t="s">
        <v>3307</v>
      </c>
      <c r="CW156">
        <v>795</v>
      </c>
      <c r="CX156">
        <v>13.25</v>
      </c>
      <c r="CY156">
        <v>2</v>
      </c>
      <c r="CZ156">
        <v>1</v>
      </c>
      <c r="DA156" t="s">
        <v>548</v>
      </c>
      <c r="DC156">
        <v>1</v>
      </c>
      <c r="DD156">
        <v>1</v>
      </c>
      <c r="DE156">
        <v>12</v>
      </c>
      <c r="DN156" t="s">
        <v>3177</v>
      </c>
      <c r="DO156" t="s">
        <v>3177</v>
      </c>
      <c r="DP156" t="s">
        <v>3178</v>
      </c>
      <c r="DQ156" t="s">
        <v>202</v>
      </c>
      <c r="DR156" t="s">
        <v>202</v>
      </c>
      <c r="DT156">
        <v>1</v>
      </c>
      <c r="DV156">
        <v>1</v>
      </c>
      <c r="DW156">
        <v>0</v>
      </c>
      <c r="DX156">
        <v>2</v>
      </c>
      <c r="DY156">
        <v>1</v>
      </c>
      <c r="DZ156">
        <v>-97</v>
      </c>
      <c r="EB156">
        <v>3</v>
      </c>
      <c r="EC156">
        <v>-97</v>
      </c>
      <c r="EL156">
        <v>1</v>
      </c>
      <c r="EM156">
        <v>2</v>
      </c>
      <c r="EN156">
        <v>1</v>
      </c>
      <c r="EO156">
        <v>1</v>
      </c>
      <c r="EP156">
        <v>1</v>
      </c>
      <c r="EQ156">
        <v>1</v>
      </c>
      <c r="ER156">
        <v>1</v>
      </c>
      <c r="EZ156">
        <v>1</v>
      </c>
      <c r="FA156">
        <v>3</v>
      </c>
      <c r="FD156">
        <v>5</v>
      </c>
      <c r="FG156">
        <v>0</v>
      </c>
      <c r="FH156" t="s">
        <v>3179</v>
      </c>
      <c r="FI156">
        <v>1</v>
      </c>
      <c r="FJ156" t="s">
        <v>204</v>
      </c>
      <c r="FN156">
        <v>17.5</v>
      </c>
      <c r="FO156" t="s">
        <v>2206</v>
      </c>
      <c r="FP156">
        <v>1.5</v>
      </c>
      <c r="FQ156" t="s">
        <v>3180</v>
      </c>
      <c r="FR156" t="s">
        <v>3196</v>
      </c>
      <c r="FS156">
        <v>1</v>
      </c>
      <c r="FT156">
        <v>1</v>
      </c>
      <c r="FU156" t="s">
        <v>2221</v>
      </c>
      <c r="FV156" t="s">
        <v>3182</v>
      </c>
      <c r="FW156">
        <v>0</v>
      </c>
      <c r="FX156">
        <v>1</v>
      </c>
      <c r="FY156">
        <v>0</v>
      </c>
      <c r="FZ156">
        <v>0</v>
      </c>
      <c r="GA156">
        <v>4824</v>
      </c>
      <c r="GB156">
        <v>17</v>
      </c>
      <c r="GC156">
        <v>283.76470590000002</v>
      </c>
      <c r="GD156" t="s">
        <v>2401</v>
      </c>
      <c r="GE156">
        <v>1</v>
      </c>
      <c r="HG156" t="s">
        <v>202</v>
      </c>
      <c r="HJ156">
        <v>0</v>
      </c>
    </row>
    <row r="157" spans="1:218" x14ac:dyDescent="0.3">
      <c r="A157">
        <v>85</v>
      </c>
      <c r="B157" t="s">
        <v>3183</v>
      </c>
      <c r="C157" t="s">
        <v>3343</v>
      </c>
      <c r="D157" t="s">
        <v>212</v>
      </c>
      <c r="E157">
        <v>1</v>
      </c>
      <c r="F157" t="s">
        <v>202</v>
      </c>
      <c r="H157">
        <v>1</v>
      </c>
      <c r="M157">
        <v>1</v>
      </c>
      <c r="N157">
        <v>1</v>
      </c>
      <c r="U157">
        <v>1</v>
      </c>
      <c r="W157">
        <v>1</v>
      </c>
      <c r="X157" t="s">
        <v>3174</v>
      </c>
      <c r="Y157">
        <v>1</v>
      </c>
      <c r="Z157">
        <v>1</v>
      </c>
      <c r="AA157">
        <v>1</v>
      </c>
      <c r="AD157" t="s">
        <v>202</v>
      </c>
      <c r="AE157">
        <v>1</v>
      </c>
      <c r="AF157">
        <v>2</v>
      </c>
      <c r="AG157">
        <v>1</v>
      </c>
      <c r="AH157">
        <v>2</v>
      </c>
      <c r="AI157">
        <v>1</v>
      </c>
      <c r="AJ157">
        <v>1</v>
      </c>
      <c r="AK157" t="s">
        <v>3344</v>
      </c>
      <c r="AL157">
        <v>1</v>
      </c>
      <c r="AM157">
        <v>2</v>
      </c>
      <c r="AN157">
        <v>1</v>
      </c>
      <c r="AO157">
        <v>2</v>
      </c>
      <c r="AP157">
        <v>2</v>
      </c>
      <c r="AQ157">
        <v>2</v>
      </c>
      <c r="AR157" t="s">
        <v>3345</v>
      </c>
      <c r="AS157">
        <v>2</v>
      </c>
      <c r="AT157">
        <v>1</v>
      </c>
      <c r="AU157">
        <v>1</v>
      </c>
      <c r="AV157">
        <v>1</v>
      </c>
      <c r="AW157">
        <v>7</v>
      </c>
      <c r="AX157">
        <v>1</v>
      </c>
      <c r="AY157">
        <v>1</v>
      </c>
      <c r="BE157">
        <v>1</v>
      </c>
      <c r="BF157">
        <v>1</v>
      </c>
      <c r="BG157">
        <v>1</v>
      </c>
      <c r="BH157">
        <v>1</v>
      </c>
      <c r="BI157">
        <v>1</v>
      </c>
      <c r="BJ157">
        <v>0</v>
      </c>
      <c r="BM157">
        <v>6</v>
      </c>
      <c r="BN157">
        <v>1</v>
      </c>
      <c r="BO157">
        <v>2</v>
      </c>
      <c r="BP157">
        <v>1</v>
      </c>
      <c r="BQ157">
        <v>4</v>
      </c>
      <c r="BR157">
        <v>2</v>
      </c>
      <c r="BS157">
        <v>1</v>
      </c>
      <c r="BT157">
        <v>2</v>
      </c>
      <c r="BV157">
        <v>0</v>
      </c>
      <c r="BX157">
        <v>0</v>
      </c>
      <c r="BZ157">
        <v>1</v>
      </c>
      <c r="CB157">
        <v>0</v>
      </c>
      <c r="CD157">
        <v>1</v>
      </c>
      <c r="CJ157">
        <v>2</v>
      </c>
      <c r="CK157">
        <v>2</v>
      </c>
      <c r="CL157">
        <v>4</v>
      </c>
      <c r="CM157">
        <v>5</v>
      </c>
      <c r="CR157">
        <v>2</v>
      </c>
      <c r="CS157">
        <v>2</v>
      </c>
      <c r="CT157">
        <v>1</v>
      </c>
      <c r="CU157">
        <v>1</v>
      </c>
      <c r="CV157" t="s">
        <v>3346</v>
      </c>
      <c r="CW157">
        <v>578</v>
      </c>
      <c r="CX157">
        <v>9.6300000000000008</v>
      </c>
      <c r="CY157">
        <v>2</v>
      </c>
      <c r="CZ157">
        <v>1</v>
      </c>
      <c r="DA157" t="s">
        <v>3347</v>
      </c>
      <c r="DC157">
        <v>1</v>
      </c>
      <c r="DD157">
        <v>1</v>
      </c>
      <c r="DE157">
        <v>4</v>
      </c>
      <c r="DN157" t="s">
        <v>3177</v>
      </c>
      <c r="DO157" t="s">
        <v>3177</v>
      </c>
      <c r="DP157" t="s">
        <v>3178</v>
      </c>
      <c r="DQ157" t="s">
        <v>202</v>
      </c>
      <c r="DR157" t="s">
        <v>202</v>
      </c>
      <c r="DT157">
        <v>1</v>
      </c>
      <c r="DV157">
        <v>1</v>
      </c>
      <c r="DW157">
        <v>0</v>
      </c>
      <c r="DX157">
        <v>1</v>
      </c>
      <c r="DY157">
        <v>1</v>
      </c>
      <c r="DZ157">
        <v>-97</v>
      </c>
      <c r="EB157">
        <v>5</v>
      </c>
      <c r="EC157">
        <v>2</v>
      </c>
      <c r="EE157">
        <v>10</v>
      </c>
      <c r="EL157">
        <v>1</v>
      </c>
      <c r="EM157">
        <v>3</v>
      </c>
      <c r="EN157">
        <v>1</v>
      </c>
      <c r="EO157">
        <v>1</v>
      </c>
      <c r="EP157">
        <v>1</v>
      </c>
      <c r="EQ157">
        <v>1</v>
      </c>
      <c r="ER157">
        <v>1</v>
      </c>
      <c r="EZ157">
        <v>1</v>
      </c>
      <c r="FA157">
        <v>2</v>
      </c>
      <c r="FB157">
        <v>1</v>
      </c>
      <c r="FC157">
        <v>1</v>
      </c>
      <c r="FD157">
        <v>5</v>
      </c>
      <c r="FG157">
        <v>0</v>
      </c>
      <c r="FH157" t="s">
        <v>3179</v>
      </c>
      <c r="FI157">
        <v>1</v>
      </c>
      <c r="FJ157" t="s">
        <v>204</v>
      </c>
      <c r="FK157">
        <v>10</v>
      </c>
      <c r="FL157">
        <v>12</v>
      </c>
      <c r="FM157">
        <v>12</v>
      </c>
      <c r="FN157">
        <v>7.5</v>
      </c>
      <c r="FO157" t="s">
        <v>2206</v>
      </c>
      <c r="FP157">
        <v>3.5</v>
      </c>
      <c r="FQ157" t="s">
        <v>3180</v>
      </c>
      <c r="FR157" t="s">
        <v>3196</v>
      </c>
      <c r="FS157">
        <v>1</v>
      </c>
      <c r="FT157">
        <v>1</v>
      </c>
      <c r="FU157" t="s">
        <v>2221</v>
      </c>
      <c r="FV157" t="s">
        <v>3182</v>
      </c>
      <c r="FW157">
        <v>0</v>
      </c>
      <c r="FX157">
        <v>1</v>
      </c>
      <c r="FY157">
        <v>0</v>
      </c>
      <c r="FZ157">
        <v>0</v>
      </c>
      <c r="GA157">
        <v>37408</v>
      </c>
      <c r="GB157">
        <v>127</v>
      </c>
      <c r="GC157">
        <v>294.55118110000001</v>
      </c>
      <c r="GD157" t="s">
        <v>2401</v>
      </c>
      <c r="GE157">
        <v>1</v>
      </c>
      <c r="HG157" t="s">
        <v>202</v>
      </c>
      <c r="HJ157">
        <v>0</v>
      </c>
    </row>
    <row r="158" spans="1:218" x14ac:dyDescent="0.3">
      <c r="A158">
        <v>114</v>
      </c>
      <c r="B158" t="s">
        <v>3225</v>
      </c>
      <c r="C158" t="s">
        <v>3393</v>
      </c>
      <c r="D158" t="s">
        <v>212</v>
      </c>
      <c r="E158">
        <v>1</v>
      </c>
      <c r="F158" t="s">
        <v>202</v>
      </c>
      <c r="H158">
        <v>1</v>
      </c>
      <c r="M158">
        <v>1</v>
      </c>
      <c r="N158">
        <v>1</v>
      </c>
      <c r="U158">
        <v>1</v>
      </c>
      <c r="W158">
        <v>1</v>
      </c>
      <c r="X158" t="s">
        <v>3174</v>
      </c>
      <c r="Y158">
        <v>1</v>
      </c>
      <c r="Z158">
        <v>1</v>
      </c>
      <c r="AA158">
        <v>6</v>
      </c>
      <c r="AD158" t="s">
        <v>202</v>
      </c>
      <c r="AE158">
        <v>1</v>
      </c>
      <c r="AF158">
        <v>1</v>
      </c>
      <c r="AG158">
        <v>1</v>
      </c>
      <c r="AH158">
        <v>1</v>
      </c>
      <c r="AI158">
        <v>1</v>
      </c>
      <c r="AJ158">
        <v>2</v>
      </c>
      <c r="AK158" t="s">
        <v>3394</v>
      </c>
      <c r="AL158">
        <v>1</v>
      </c>
      <c r="AM158">
        <v>2</v>
      </c>
      <c r="AN158">
        <v>1</v>
      </c>
      <c r="AO158">
        <v>2</v>
      </c>
      <c r="AP158">
        <v>1</v>
      </c>
      <c r="AQ158">
        <v>1</v>
      </c>
      <c r="AR158" t="s">
        <v>3395</v>
      </c>
      <c r="AS158">
        <v>1</v>
      </c>
      <c r="AT158">
        <v>1</v>
      </c>
      <c r="AU158">
        <v>1</v>
      </c>
      <c r="AV158">
        <v>1</v>
      </c>
      <c r="AW158">
        <v>7</v>
      </c>
      <c r="AX158">
        <v>1</v>
      </c>
      <c r="AY158">
        <v>4</v>
      </c>
      <c r="BE158">
        <v>1</v>
      </c>
      <c r="BF158">
        <v>1</v>
      </c>
      <c r="BG158">
        <v>1</v>
      </c>
      <c r="BH158">
        <v>1</v>
      </c>
      <c r="BI158">
        <v>1</v>
      </c>
      <c r="BJ158">
        <v>0</v>
      </c>
      <c r="BM158">
        <v>1</v>
      </c>
      <c r="BN158">
        <v>1</v>
      </c>
      <c r="BO158">
        <v>4</v>
      </c>
      <c r="BP158">
        <v>1</v>
      </c>
      <c r="BQ158">
        <v>20</v>
      </c>
      <c r="BR158">
        <v>4</v>
      </c>
      <c r="BS158">
        <v>1</v>
      </c>
      <c r="BT158">
        <v>1</v>
      </c>
      <c r="BV158">
        <v>0</v>
      </c>
      <c r="BX158">
        <v>0</v>
      </c>
      <c r="BZ158">
        <v>0</v>
      </c>
      <c r="CB158">
        <v>0</v>
      </c>
      <c r="CD158">
        <v>0</v>
      </c>
      <c r="CF158">
        <v>1</v>
      </c>
      <c r="CJ158">
        <v>1</v>
      </c>
      <c r="CK158">
        <v>2</v>
      </c>
      <c r="CL158">
        <v>6</v>
      </c>
      <c r="CM158">
        <v>-98</v>
      </c>
      <c r="CR158">
        <v>-98</v>
      </c>
      <c r="CS158">
        <v>-98</v>
      </c>
      <c r="CT158">
        <v>1</v>
      </c>
      <c r="CU158">
        <v>2</v>
      </c>
      <c r="CV158" t="s">
        <v>1538</v>
      </c>
      <c r="CW158">
        <v>722</v>
      </c>
      <c r="CX158">
        <v>12.03</v>
      </c>
      <c r="CY158">
        <v>2</v>
      </c>
      <c r="CZ158">
        <v>1</v>
      </c>
      <c r="DA158" t="s">
        <v>3234</v>
      </c>
      <c r="DC158">
        <v>1</v>
      </c>
      <c r="DD158">
        <v>1</v>
      </c>
      <c r="DE158">
        <v>3</v>
      </c>
      <c r="DN158" t="s">
        <v>3177</v>
      </c>
      <c r="DO158" t="s">
        <v>3177</v>
      </c>
      <c r="DP158" t="s">
        <v>3178</v>
      </c>
      <c r="DQ158" t="s">
        <v>202</v>
      </c>
      <c r="DR158" t="s">
        <v>202</v>
      </c>
      <c r="DT158">
        <v>1</v>
      </c>
      <c r="DV158">
        <v>1</v>
      </c>
      <c r="DW158">
        <v>0</v>
      </c>
      <c r="DX158">
        <v>6</v>
      </c>
      <c r="DY158">
        <v>1</v>
      </c>
      <c r="DZ158">
        <v>-97</v>
      </c>
      <c r="EB158">
        <v>4</v>
      </c>
      <c r="EC158">
        <v>2</v>
      </c>
      <c r="EE158">
        <v>15</v>
      </c>
      <c r="EL158">
        <v>1</v>
      </c>
      <c r="EM158">
        <v>3</v>
      </c>
      <c r="EN158">
        <v>1</v>
      </c>
      <c r="EO158">
        <v>1</v>
      </c>
      <c r="EP158">
        <v>1</v>
      </c>
      <c r="EQ158">
        <v>1</v>
      </c>
      <c r="ER158">
        <v>1</v>
      </c>
      <c r="EZ158">
        <v>1</v>
      </c>
      <c r="FA158">
        <v>-97</v>
      </c>
      <c r="FD158">
        <v>5</v>
      </c>
      <c r="FG158">
        <v>0</v>
      </c>
      <c r="FH158" t="s">
        <v>3179</v>
      </c>
      <c r="FI158">
        <v>1</v>
      </c>
      <c r="FJ158" t="s">
        <v>204</v>
      </c>
      <c r="FK158">
        <v>15</v>
      </c>
      <c r="FL158">
        <v>12</v>
      </c>
      <c r="FM158">
        <v>12</v>
      </c>
      <c r="FN158">
        <v>12.5</v>
      </c>
      <c r="FO158" t="s">
        <v>2206</v>
      </c>
      <c r="FP158">
        <v>3.5</v>
      </c>
      <c r="FQ158" t="s">
        <v>3180</v>
      </c>
      <c r="FR158" t="s">
        <v>3196</v>
      </c>
      <c r="FS158">
        <v>1</v>
      </c>
      <c r="FT158">
        <v>1</v>
      </c>
      <c r="FU158" t="s">
        <v>2221</v>
      </c>
      <c r="FV158" t="s">
        <v>3182</v>
      </c>
      <c r="FW158">
        <v>0</v>
      </c>
      <c r="FX158">
        <v>1</v>
      </c>
      <c r="FY158">
        <v>0</v>
      </c>
      <c r="FZ158">
        <v>0</v>
      </c>
      <c r="GA158">
        <v>39021</v>
      </c>
      <c r="GB158">
        <v>133</v>
      </c>
      <c r="GC158">
        <v>293.3909774</v>
      </c>
      <c r="GD158" t="s">
        <v>2401</v>
      </c>
      <c r="GE158">
        <v>1</v>
      </c>
      <c r="HG158" t="s">
        <v>202</v>
      </c>
      <c r="HJ158">
        <v>0</v>
      </c>
    </row>
    <row r="159" spans="1:218" x14ac:dyDescent="0.3">
      <c r="A159">
        <v>145</v>
      </c>
      <c r="B159" t="s">
        <v>3190</v>
      </c>
      <c r="C159" t="s">
        <v>3435</v>
      </c>
      <c r="D159" t="s">
        <v>265</v>
      </c>
      <c r="E159">
        <v>1</v>
      </c>
      <c r="F159" t="s">
        <v>202</v>
      </c>
      <c r="H159">
        <v>1</v>
      </c>
      <c r="M159">
        <v>1</v>
      </c>
      <c r="N159">
        <v>1</v>
      </c>
      <c r="U159">
        <v>1</v>
      </c>
      <c r="W159">
        <v>1</v>
      </c>
      <c r="X159" t="s">
        <v>3174</v>
      </c>
      <c r="Y159">
        <v>1</v>
      </c>
      <c r="Z159">
        <v>1</v>
      </c>
      <c r="AA159">
        <v>1</v>
      </c>
      <c r="AD159" t="s">
        <v>202</v>
      </c>
      <c r="AE159">
        <v>1</v>
      </c>
      <c r="AF159">
        <v>1</v>
      </c>
      <c r="AG159">
        <v>2</v>
      </c>
      <c r="AH159">
        <v>2</v>
      </c>
      <c r="AI159">
        <v>-97</v>
      </c>
      <c r="AJ159">
        <v>2</v>
      </c>
      <c r="AK159" t="s">
        <v>3436</v>
      </c>
      <c r="AL159">
        <v>2</v>
      </c>
      <c r="AM159">
        <v>2</v>
      </c>
      <c r="AN159">
        <v>2</v>
      </c>
      <c r="AO159">
        <v>2</v>
      </c>
      <c r="AP159">
        <v>2</v>
      </c>
      <c r="AQ159">
        <v>1</v>
      </c>
      <c r="AR159" t="s">
        <v>3437</v>
      </c>
      <c r="AS159">
        <v>1</v>
      </c>
      <c r="AT159">
        <v>1</v>
      </c>
      <c r="AU159">
        <v>1</v>
      </c>
      <c r="AV159">
        <v>1</v>
      </c>
      <c r="AW159">
        <v>1</v>
      </c>
      <c r="AX159">
        <v>5</v>
      </c>
      <c r="AY159">
        <v>1</v>
      </c>
      <c r="BE159">
        <v>1</v>
      </c>
      <c r="BF159">
        <v>1</v>
      </c>
      <c r="BG159">
        <v>1</v>
      </c>
      <c r="BH159">
        <v>1</v>
      </c>
      <c r="BI159">
        <v>1</v>
      </c>
      <c r="BJ159">
        <v>2</v>
      </c>
      <c r="BK159">
        <v>1</v>
      </c>
      <c r="BL159">
        <v>1</v>
      </c>
      <c r="BM159">
        <v>1</v>
      </c>
      <c r="BN159">
        <v>1</v>
      </c>
      <c r="BO159">
        <v>3</v>
      </c>
      <c r="BP159">
        <v>1</v>
      </c>
      <c r="BQ159">
        <v>34</v>
      </c>
      <c r="BR159">
        <v>2</v>
      </c>
      <c r="BS159">
        <v>1</v>
      </c>
      <c r="BT159">
        <v>2</v>
      </c>
      <c r="BU159">
        <v>2</v>
      </c>
      <c r="BV159">
        <v>0</v>
      </c>
      <c r="BW159">
        <v>2</v>
      </c>
      <c r="BX159">
        <v>0</v>
      </c>
      <c r="BY159">
        <v>2</v>
      </c>
      <c r="BZ159">
        <v>0</v>
      </c>
      <c r="CA159">
        <v>2</v>
      </c>
      <c r="CB159">
        <v>0</v>
      </c>
      <c r="CC159">
        <v>2</v>
      </c>
      <c r="CD159">
        <v>0</v>
      </c>
      <c r="CE159">
        <v>2</v>
      </c>
      <c r="CF159">
        <v>0</v>
      </c>
      <c r="CG159">
        <v>2</v>
      </c>
      <c r="CH159">
        <v>2</v>
      </c>
      <c r="CI159">
        <v>2</v>
      </c>
      <c r="CJ159">
        <v>1</v>
      </c>
      <c r="CK159">
        <v>2</v>
      </c>
      <c r="CL159">
        <v>3</v>
      </c>
      <c r="CM159">
        <v>1</v>
      </c>
      <c r="CR159">
        <v>2</v>
      </c>
      <c r="CS159">
        <v>5</v>
      </c>
      <c r="CT159">
        <v>1</v>
      </c>
      <c r="CU159">
        <v>1</v>
      </c>
      <c r="CV159" t="s">
        <v>1239</v>
      </c>
      <c r="CW159">
        <v>946</v>
      </c>
      <c r="CX159">
        <v>15.77</v>
      </c>
      <c r="CY159">
        <v>2</v>
      </c>
      <c r="CZ159">
        <v>1</v>
      </c>
      <c r="DA159" t="s">
        <v>379</v>
      </c>
      <c r="DC159">
        <v>1</v>
      </c>
      <c r="DD159">
        <v>1</v>
      </c>
      <c r="DE159">
        <v>29</v>
      </c>
      <c r="DN159" t="s">
        <v>3177</v>
      </c>
      <c r="DO159" t="s">
        <v>3177</v>
      </c>
      <c r="DP159" t="s">
        <v>3178</v>
      </c>
      <c r="DQ159" t="s">
        <v>202</v>
      </c>
      <c r="DR159" t="s">
        <v>202</v>
      </c>
      <c r="DT159">
        <v>1</v>
      </c>
      <c r="DV159">
        <v>1</v>
      </c>
      <c r="DW159">
        <v>0</v>
      </c>
      <c r="DX159">
        <v>1</v>
      </c>
      <c r="DY159">
        <v>1</v>
      </c>
      <c r="DZ159">
        <v>-97</v>
      </c>
      <c r="EB159">
        <v>6</v>
      </c>
      <c r="EC159">
        <v>2</v>
      </c>
      <c r="EE159">
        <v>5</v>
      </c>
      <c r="EL159">
        <v>1</v>
      </c>
      <c r="EM159">
        <v>3</v>
      </c>
      <c r="EN159">
        <v>1</v>
      </c>
      <c r="EO159">
        <v>1</v>
      </c>
      <c r="EP159">
        <v>1</v>
      </c>
      <c r="EQ159">
        <v>1</v>
      </c>
      <c r="ER159">
        <v>1</v>
      </c>
      <c r="EZ159">
        <v>1</v>
      </c>
      <c r="FA159">
        <v>1</v>
      </c>
      <c r="FD159">
        <v>5</v>
      </c>
      <c r="FG159">
        <v>0</v>
      </c>
      <c r="FH159" t="s">
        <v>3179</v>
      </c>
      <c r="FI159">
        <v>1</v>
      </c>
      <c r="FJ159" t="s">
        <v>204</v>
      </c>
      <c r="FK159">
        <v>5</v>
      </c>
      <c r="FL159">
        <v>12</v>
      </c>
      <c r="FM159">
        <v>12</v>
      </c>
      <c r="FN159">
        <v>2.5</v>
      </c>
      <c r="FO159" t="s">
        <v>2206</v>
      </c>
      <c r="FP159">
        <v>3.5</v>
      </c>
      <c r="FQ159" t="s">
        <v>3180</v>
      </c>
      <c r="FR159" t="s">
        <v>3196</v>
      </c>
      <c r="FS159">
        <v>1</v>
      </c>
      <c r="FT159">
        <v>1</v>
      </c>
      <c r="FU159" t="s">
        <v>2221</v>
      </c>
      <c r="FV159" t="s">
        <v>3182</v>
      </c>
      <c r="FW159">
        <v>0</v>
      </c>
      <c r="FX159">
        <v>1</v>
      </c>
      <c r="FY159">
        <v>0</v>
      </c>
      <c r="FZ159">
        <v>0</v>
      </c>
      <c r="GA159">
        <v>15709</v>
      </c>
      <c r="GB159">
        <v>72</v>
      </c>
      <c r="GC159">
        <v>218.18055559999999</v>
      </c>
      <c r="GD159" t="s">
        <v>2401</v>
      </c>
      <c r="GE159">
        <v>1</v>
      </c>
      <c r="HG159" t="s">
        <v>202</v>
      </c>
      <c r="HJ159">
        <v>0</v>
      </c>
    </row>
    <row r="160" spans="1:218" x14ac:dyDescent="0.3">
      <c r="A160">
        <v>172</v>
      </c>
      <c r="B160" t="s">
        <v>3279</v>
      </c>
      <c r="C160" t="s">
        <v>3468</v>
      </c>
      <c r="D160" t="s">
        <v>212</v>
      </c>
      <c r="E160">
        <v>1</v>
      </c>
      <c r="F160" t="s">
        <v>202</v>
      </c>
      <c r="H160">
        <v>1</v>
      </c>
      <c r="M160">
        <v>1</v>
      </c>
      <c r="N160">
        <v>1</v>
      </c>
      <c r="U160">
        <v>1</v>
      </c>
      <c r="W160">
        <v>1</v>
      </c>
      <c r="X160" t="s">
        <v>3174</v>
      </c>
      <c r="Y160">
        <v>1</v>
      </c>
      <c r="Z160">
        <v>1</v>
      </c>
      <c r="AA160">
        <v>1</v>
      </c>
      <c r="AD160" t="s">
        <v>202</v>
      </c>
      <c r="AE160">
        <v>1</v>
      </c>
      <c r="AF160">
        <v>1</v>
      </c>
      <c r="AG160">
        <v>1</v>
      </c>
      <c r="AH160">
        <v>1</v>
      </c>
      <c r="AI160">
        <v>1</v>
      </c>
      <c r="AJ160">
        <v>1</v>
      </c>
      <c r="AK160" t="s">
        <v>3469</v>
      </c>
      <c r="AL160">
        <v>1</v>
      </c>
      <c r="AM160">
        <v>2</v>
      </c>
      <c r="AN160">
        <v>1</v>
      </c>
      <c r="AO160">
        <v>2</v>
      </c>
      <c r="AP160">
        <v>2</v>
      </c>
      <c r="AQ160">
        <v>1</v>
      </c>
      <c r="AR160" t="s">
        <v>3470</v>
      </c>
      <c r="AS160">
        <v>2</v>
      </c>
      <c r="AT160">
        <v>2</v>
      </c>
      <c r="AU160">
        <v>2</v>
      </c>
      <c r="AV160">
        <v>2</v>
      </c>
      <c r="AW160">
        <v>7</v>
      </c>
      <c r="AX160">
        <v>1</v>
      </c>
      <c r="AY160">
        <v>1</v>
      </c>
      <c r="BE160">
        <v>1</v>
      </c>
      <c r="BF160">
        <v>1</v>
      </c>
      <c r="BG160">
        <v>1</v>
      </c>
      <c r="BH160">
        <v>1</v>
      </c>
      <c r="BI160">
        <v>1</v>
      </c>
      <c r="BJ160">
        <v>0</v>
      </c>
      <c r="BM160">
        <v>1</v>
      </c>
      <c r="BN160">
        <v>1</v>
      </c>
      <c r="BO160">
        <v>3</v>
      </c>
      <c r="BP160">
        <v>1</v>
      </c>
      <c r="BQ160">
        <v>19</v>
      </c>
      <c r="BR160">
        <v>2</v>
      </c>
      <c r="BS160">
        <v>-98</v>
      </c>
      <c r="CJ160">
        <v>1</v>
      </c>
      <c r="CK160">
        <v>1</v>
      </c>
      <c r="CL160">
        <v>8</v>
      </c>
      <c r="CM160">
        <v>-98</v>
      </c>
      <c r="CR160">
        <v>-98</v>
      </c>
      <c r="CS160">
        <v>-98</v>
      </c>
      <c r="CT160">
        <v>1</v>
      </c>
      <c r="CU160">
        <v>2</v>
      </c>
      <c r="CV160" t="s">
        <v>1302</v>
      </c>
      <c r="CW160">
        <v>698</v>
      </c>
      <c r="CX160">
        <v>11.63</v>
      </c>
      <c r="CY160">
        <v>2</v>
      </c>
      <c r="CZ160">
        <v>1</v>
      </c>
      <c r="DA160" t="s">
        <v>3316</v>
      </c>
      <c r="DC160">
        <v>1</v>
      </c>
      <c r="DD160">
        <v>1</v>
      </c>
      <c r="DE160">
        <v>2</v>
      </c>
      <c r="DN160" t="s">
        <v>3177</v>
      </c>
      <c r="DO160" t="s">
        <v>3177</v>
      </c>
      <c r="DP160" t="s">
        <v>3178</v>
      </c>
      <c r="DQ160" t="s">
        <v>202</v>
      </c>
      <c r="DR160" t="s">
        <v>202</v>
      </c>
      <c r="DT160">
        <v>1</v>
      </c>
      <c r="DV160">
        <v>1</v>
      </c>
      <c r="DW160">
        <v>0</v>
      </c>
      <c r="DX160">
        <v>1</v>
      </c>
      <c r="DY160">
        <v>1</v>
      </c>
      <c r="DZ160">
        <v>1</v>
      </c>
      <c r="EA160">
        <v>10</v>
      </c>
      <c r="EB160">
        <f t="shared" ref="EB160:EB165" si="4">IF(EA160&gt;=30,1,IF(EA160&gt;=20,2,IF(EA160&gt;=15,3,IF(EA160&gt;=10,4,IF(EA160&gt;=5,5,IF(EA160&gt;0,6,0))))))</f>
        <v>4</v>
      </c>
      <c r="EC160">
        <v>2</v>
      </c>
      <c r="EE160">
        <v>10</v>
      </c>
      <c r="EL160">
        <v>1</v>
      </c>
      <c r="EM160">
        <v>2</v>
      </c>
      <c r="EN160">
        <v>1</v>
      </c>
      <c r="EO160">
        <v>3</v>
      </c>
      <c r="EP160">
        <v>1</v>
      </c>
      <c r="EQ160">
        <v>1</v>
      </c>
      <c r="ER160">
        <v>1</v>
      </c>
      <c r="EZ160">
        <v>1</v>
      </c>
      <c r="FA160">
        <v>1</v>
      </c>
      <c r="FD160">
        <v>5</v>
      </c>
      <c r="FG160">
        <v>0</v>
      </c>
      <c r="FH160" t="s">
        <v>3179</v>
      </c>
      <c r="FI160">
        <v>1</v>
      </c>
      <c r="FJ160" t="s">
        <v>204</v>
      </c>
      <c r="FK160">
        <v>10</v>
      </c>
      <c r="FL160">
        <v>12</v>
      </c>
      <c r="FM160">
        <v>12</v>
      </c>
      <c r="FN160">
        <v>10</v>
      </c>
      <c r="FO160" t="s">
        <v>2206</v>
      </c>
      <c r="FP160">
        <v>1.5</v>
      </c>
      <c r="FQ160" t="s">
        <v>3180</v>
      </c>
      <c r="FR160" t="s">
        <v>3181</v>
      </c>
      <c r="FS160">
        <v>1</v>
      </c>
      <c r="FT160">
        <v>1</v>
      </c>
      <c r="FU160" t="s">
        <v>2221</v>
      </c>
      <c r="FV160" t="s">
        <v>3182</v>
      </c>
      <c r="FW160">
        <v>0</v>
      </c>
      <c r="FX160">
        <v>1</v>
      </c>
      <c r="FY160">
        <v>0</v>
      </c>
      <c r="FZ160">
        <v>0</v>
      </c>
      <c r="GA160">
        <v>59048</v>
      </c>
      <c r="GB160">
        <v>201</v>
      </c>
      <c r="GC160">
        <v>293.7711443</v>
      </c>
      <c r="GD160" t="s">
        <v>2401</v>
      </c>
      <c r="GE160">
        <v>1</v>
      </c>
      <c r="HG160" t="s">
        <v>202</v>
      </c>
      <c r="HJ160">
        <v>0</v>
      </c>
    </row>
    <row r="161" spans="1:218" x14ac:dyDescent="0.3">
      <c r="A161">
        <v>274</v>
      </c>
      <c r="B161" t="s">
        <v>3312</v>
      </c>
      <c r="C161" t="s">
        <v>3594</v>
      </c>
      <c r="D161" t="s">
        <v>212</v>
      </c>
      <c r="E161">
        <v>1</v>
      </c>
      <c r="F161" t="s">
        <v>202</v>
      </c>
      <c r="H161">
        <v>1</v>
      </c>
      <c r="M161">
        <v>1</v>
      </c>
      <c r="N161">
        <v>1</v>
      </c>
      <c r="U161">
        <v>1</v>
      </c>
      <c r="W161">
        <v>1</v>
      </c>
      <c r="X161" t="s">
        <v>3174</v>
      </c>
      <c r="Y161">
        <v>1</v>
      </c>
      <c r="Z161">
        <v>1</v>
      </c>
      <c r="AA161">
        <v>1</v>
      </c>
      <c r="AD161" t="s">
        <v>202</v>
      </c>
      <c r="AE161">
        <v>1</v>
      </c>
      <c r="AF161">
        <v>1</v>
      </c>
      <c r="AG161">
        <v>1</v>
      </c>
      <c r="AH161">
        <v>2</v>
      </c>
      <c r="AI161">
        <v>1</v>
      </c>
      <c r="AJ161">
        <v>2</v>
      </c>
      <c r="AK161" t="s">
        <v>3595</v>
      </c>
      <c r="AL161">
        <v>1</v>
      </c>
      <c r="AM161">
        <v>2</v>
      </c>
      <c r="AN161">
        <v>2</v>
      </c>
      <c r="AO161">
        <v>2</v>
      </c>
      <c r="AP161">
        <v>2</v>
      </c>
      <c r="AQ161">
        <v>2</v>
      </c>
      <c r="AR161" t="s">
        <v>3596</v>
      </c>
      <c r="AS161">
        <v>2</v>
      </c>
      <c r="AT161">
        <v>1</v>
      </c>
      <c r="AU161">
        <v>1</v>
      </c>
      <c r="AV161">
        <v>1</v>
      </c>
      <c r="AW161">
        <v>7</v>
      </c>
      <c r="AX161">
        <v>1</v>
      </c>
      <c r="AY161">
        <v>1</v>
      </c>
      <c r="BE161">
        <v>1</v>
      </c>
      <c r="BF161">
        <v>2</v>
      </c>
      <c r="BG161">
        <v>1</v>
      </c>
      <c r="BH161">
        <v>2</v>
      </c>
      <c r="BI161">
        <v>1</v>
      </c>
      <c r="BJ161">
        <v>0</v>
      </c>
      <c r="BM161">
        <v>1</v>
      </c>
      <c r="BN161">
        <v>1</v>
      </c>
      <c r="BO161">
        <v>5</v>
      </c>
      <c r="BP161">
        <v>1</v>
      </c>
      <c r="BQ161">
        <v>4</v>
      </c>
      <c r="BR161">
        <v>3</v>
      </c>
      <c r="BS161">
        <v>1</v>
      </c>
      <c r="BT161">
        <v>5</v>
      </c>
      <c r="BV161">
        <v>3</v>
      </c>
      <c r="BX161">
        <v>0</v>
      </c>
      <c r="BZ161">
        <v>0</v>
      </c>
      <c r="CB161">
        <v>0</v>
      </c>
      <c r="CD161">
        <v>2</v>
      </c>
      <c r="CJ161">
        <v>1</v>
      </c>
      <c r="CK161">
        <v>2</v>
      </c>
      <c r="CL161">
        <v>6</v>
      </c>
      <c r="CM161">
        <v>1</v>
      </c>
      <c r="CR161">
        <v>2</v>
      </c>
      <c r="CS161">
        <v>-98</v>
      </c>
      <c r="CT161">
        <v>1</v>
      </c>
      <c r="CU161">
        <v>2</v>
      </c>
      <c r="CV161" t="s">
        <v>1001</v>
      </c>
      <c r="CW161">
        <v>713</v>
      </c>
      <c r="CX161">
        <v>11.88</v>
      </c>
      <c r="CY161">
        <v>2</v>
      </c>
      <c r="CZ161">
        <v>1</v>
      </c>
      <c r="DA161" t="s">
        <v>3291</v>
      </c>
      <c r="DC161">
        <v>1</v>
      </c>
      <c r="DD161">
        <v>1</v>
      </c>
      <c r="DE161">
        <v>5</v>
      </c>
      <c r="DN161" t="s">
        <v>3177</v>
      </c>
      <c r="DO161" t="s">
        <v>3177</v>
      </c>
      <c r="DP161" t="s">
        <v>3178</v>
      </c>
      <c r="DQ161" t="s">
        <v>202</v>
      </c>
      <c r="DR161" t="s">
        <v>202</v>
      </c>
      <c r="DT161">
        <v>1</v>
      </c>
      <c r="DV161">
        <v>1</v>
      </c>
      <c r="DW161">
        <v>0</v>
      </c>
      <c r="DX161">
        <v>1</v>
      </c>
      <c r="DY161">
        <v>1</v>
      </c>
      <c r="DZ161">
        <v>1</v>
      </c>
      <c r="EA161">
        <v>7</v>
      </c>
      <c r="EB161">
        <f t="shared" si="4"/>
        <v>5</v>
      </c>
      <c r="EC161">
        <v>1</v>
      </c>
      <c r="ED161">
        <v>3</v>
      </c>
      <c r="EL161">
        <v>1</v>
      </c>
      <c r="EM161">
        <v>2</v>
      </c>
      <c r="EN161">
        <v>1</v>
      </c>
      <c r="EO161">
        <v>1</v>
      </c>
      <c r="EP161">
        <v>1</v>
      </c>
      <c r="EQ161">
        <v>1</v>
      </c>
      <c r="ER161">
        <v>1</v>
      </c>
      <c r="EZ161">
        <v>1</v>
      </c>
      <c r="FA161">
        <v>1</v>
      </c>
      <c r="FD161">
        <v>5</v>
      </c>
      <c r="FG161">
        <v>0</v>
      </c>
      <c r="FH161" t="s">
        <v>3179</v>
      </c>
      <c r="FI161">
        <v>1</v>
      </c>
      <c r="FJ161" t="s">
        <v>204</v>
      </c>
      <c r="FK161">
        <v>0.25</v>
      </c>
      <c r="FL161">
        <v>3</v>
      </c>
      <c r="FM161">
        <v>3</v>
      </c>
      <c r="FN161">
        <v>7</v>
      </c>
      <c r="FO161" t="s">
        <v>2206</v>
      </c>
      <c r="FP161">
        <v>1.5</v>
      </c>
      <c r="FQ161" t="s">
        <v>3180</v>
      </c>
      <c r="FR161" t="s">
        <v>3196</v>
      </c>
      <c r="FS161">
        <v>1</v>
      </c>
      <c r="FT161">
        <v>1</v>
      </c>
      <c r="FU161" t="s">
        <v>2221</v>
      </c>
      <c r="FV161" t="s">
        <v>3182</v>
      </c>
      <c r="FW161">
        <v>0</v>
      </c>
      <c r="FX161">
        <v>1</v>
      </c>
      <c r="FY161">
        <v>0</v>
      </c>
      <c r="FZ161">
        <v>0</v>
      </c>
      <c r="GA161">
        <v>20418</v>
      </c>
      <c r="GB161">
        <v>71</v>
      </c>
      <c r="GC161">
        <v>287.57746479999997</v>
      </c>
      <c r="GD161" t="s">
        <v>2401</v>
      </c>
      <c r="GE161">
        <v>1</v>
      </c>
      <c r="HG161" t="s">
        <v>202</v>
      </c>
      <c r="HJ161">
        <v>0</v>
      </c>
    </row>
    <row r="162" spans="1:218" x14ac:dyDescent="0.3">
      <c r="A162">
        <v>290</v>
      </c>
      <c r="B162" t="s">
        <v>3279</v>
      </c>
      <c r="C162" t="s">
        <v>3615</v>
      </c>
      <c r="D162" t="s">
        <v>212</v>
      </c>
      <c r="E162">
        <v>1</v>
      </c>
      <c r="F162" t="s">
        <v>202</v>
      </c>
      <c r="H162">
        <v>1</v>
      </c>
      <c r="M162">
        <v>1</v>
      </c>
      <c r="N162">
        <v>1</v>
      </c>
      <c r="U162">
        <v>1</v>
      </c>
      <c r="W162">
        <v>1</v>
      </c>
      <c r="X162" t="s">
        <v>3174</v>
      </c>
      <c r="Y162">
        <v>1</v>
      </c>
      <c r="Z162">
        <v>1</v>
      </c>
      <c r="AA162">
        <v>1</v>
      </c>
      <c r="AD162" t="s">
        <v>202</v>
      </c>
      <c r="AE162">
        <v>1</v>
      </c>
      <c r="AF162">
        <v>1</v>
      </c>
      <c r="AG162">
        <v>1</v>
      </c>
      <c r="AH162">
        <v>2</v>
      </c>
      <c r="AI162">
        <v>2</v>
      </c>
      <c r="AJ162">
        <v>2</v>
      </c>
      <c r="AK162" t="s">
        <v>3616</v>
      </c>
      <c r="AL162">
        <v>1</v>
      </c>
      <c r="AM162">
        <v>1</v>
      </c>
      <c r="AN162">
        <v>1</v>
      </c>
      <c r="AO162">
        <v>2</v>
      </c>
      <c r="AP162">
        <v>2</v>
      </c>
      <c r="AQ162">
        <v>1</v>
      </c>
      <c r="AR162" t="s">
        <v>3617</v>
      </c>
      <c r="AS162">
        <v>1</v>
      </c>
      <c r="AT162">
        <v>1</v>
      </c>
      <c r="AU162">
        <v>1</v>
      </c>
      <c r="AV162">
        <v>1</v>
      </c>
      <c r="AW162">
        <v>4</v>
      </c>
      <c r="AX162">
        <v>1</v>
      </c>
      <c r="AY162">
        <v>3</v>
      </c>
      <c r="BE162">
        <v>1</v>
      </c>
      <c r="BF162">
        <v>1</v>
      </c>
      <c r="BG162">
        <v>1</v>
      </c>
      <c r="BH162">
        <v>1</v>
      </c>
      <c r="BI162">
        <v>1</v>
      </c>
      <c r="BJ162">
        <v>0</v>
      </c>
      <c r="BM162">
        <v>1</v>
      </c>
      <c r="BN162">
        <v>1</v>
      </c>
      <c r="BO162">
        <v>5</v>
      </c>
      <c r="BP162">
        <v>1</v>
      </c>
      <c r="BQ162">
        <v>19</v>
      </c>
      <c r="BR162">
        <v>2</v>
      </c>
      <c r="BS162">
        <v>1</v>
      </c>
      <c r="BT162">
        <v>3</v>
      </c>
      <c r="BU162">
        <v>3</v>
      </c>
      <c r="BV162">
        <v>0</v>
      </c>
      <c r="BW162">
        <v>3</v>
      </c>
      <c r="BX162">
        <v>0</v>
      </c>
      <c r="BY162">
        <v>3</v>
      </c>
      <c r="BZ162">
        <v>0</v>
      </c>
      <c r="CA162">
        <v>3</v>
      </c>
      <c r="CB162">
        <v>0</v>
      </c>
      <c r="CC162">
        <v>3</v>
      </c>
      <c r="CD162">
        <v>0</v>
      </c>
      <c r="CE162">
        <v>3</v>
      </c>
      <c r="CF162">
        <v>2</v>
      </c>
      <c r="CG162">
        <v>3</v>
      </c>
      <c r="CH162">
        <v>1</v>
      </c>
      <c r="CI162">
        <v>3</v>
      </c>
      <c r="CJ162">
        <v>1</v>
      </c>
      <c r="CK162">
        <v>1</v>
      </c>
      <c r="CL162">
        <v>7</v>
      </c>
      <c r="CM162">
        <v>4</v>
      </c>
      <c r="CR162">
        <v>2</v>
      </c>
      <c r="CS162">
        <v>8</v>
      </c>
      <c r="CT162">
        <v>3</v>
      </c>
      <c r="CU162">
        <v>1</v>
      </c>
      <c r="CV162" t="s">
        <v>3618</v>
      </c>
      <c r="CW162">
        <v>892</v>
      </c>
      <c r="CX162">
        <v>14.87</v>
      </c>
      <c r="CY162">
        <v>2</v>
      </c>
      <c r="CZ162">
        <v>1</v>
      </c>
      <c r="DA162" t="s">
        <v>3331</v>
      </c>
      <c r="DC162">
        <v>1</v>
      </c>
      <c r="DD162">
        <v>1</v>
      </c>
      <c r="DE162">
        <v>2</v>
      </c>
      <c r="DN162" t="s">
        <v>3177</v>
      </c>
      <c r="DO162" t="s">
        <v>3177</v>
      </c>
      <c r="DP162" t="s">
        <v>3178</v>
      </c>
      <c r="DQ162" t="s">
        <v>202</v>
      </c>
      <c r="DR162" t="s">
        <v>202</v>
      </c>
      <c r="DT162">
        <v>1</v>
      </c>
      <c r="DV162">
        <v>1</v>
      </c>
      <c r="DW162">
        <v>0</v>
      </c>
      <c r="DX162">
        <v>1</v>
      </c>
      <c r="DY162">
        <v>1</v>
      </c>
      <c r="DZ162">
        <v>1</v>
      </c>
      <c r="EA162">
        <v>17</v>
      </c>
      <c r="EB162">
        <f t="shared" si="4"/>
        <v>3</v>
      </c>
      <c r="EC162">
        <v>2</v>
      </c>
      <c r="EE162">
        <v>17</v>
      </c>
      <c r="EL162">
        <v>1</v>
      </c>
      <c r="EM162">
        <v>2</v>
      </c>
      <c r="EN162">
        <v>1</v>
      </c>
      <c r="EO162">
        <v>1</v>
      </c>
      <c r="EP162">
        <v>1</v>
      </c>
      <c r="EQ162">
        <v>1</v>
      </c>
      <c r="ER162">
        <v>1</v>
      </c>
      <c r="EZ162">
        <v>1</v>
      </c>
      <c r="FA162">
        <v>1</v>
      </c>
      <c r="FD162">
        <v>5</v>
      </c>
      <c r="FG162">
        <v>0</v>
      </c>
      <c r="FH162" t="s">
        <v>3179</v>
      </c>
      <c r="FI162">
        <v>1</v>
      </c>
      <c r="FJ162" t="s">
        <v>204</v>
      </c>
      <c r="FK162">
        <v>17</v>
      </c>
      <c r="FL162">
        <v>12</v>
      </c>
      <c r="FM162">
        <v>12</v>
      </c>
      <c r="FN162">
        <v>17</v>
      </c>
      <c r="FO162" t="s">
        <v>2206</v>
      </c>
      <c r="FP162">
        <v>1.5</v>
      </c>
      <c r="FQ162" t="s">
        <v>3180</v>
      </c>
      <c r="FR162" t="s">
        <v>3196</v>
      </c>
      <c r="FS162">
        <v>1</v>
      </c>
      <c r="FT162">
        <v>1</v>
      </c>
      <c r="FU162" t="s">
        <v>2221</v>
      </c>
      <c r="FV162" t="s">
        <v>3182</v>
      </c>
      <c r="FW162">
        <v>0</v>
      </c>
      <c r="FX162">
        <v>1</v>
      </c>
      <c r="FY162">
        <v>0</v>
      </c>
      <c r="FZ162">
        <v>0</v>
      </c>
      <c r="GA162">
        <v>59048</v>
      </c>
      <c r="GB162">
        <v>201</v>
      </c>
      <c r="GC162">
        <v>293.7711443</v>
      </c>
      <c r="GD162" t="s">
        <v>2401</v>
      </c>
      <c r="GE162">
        <v>1</v>
      </c>
      <c r="HG162" t="s">
        <v>202</v>
      </c>
      <c r="HJ162">
        <v>0</v>
      </c>
    </row>
    <row r="163" spans="1:218" x14ac:dyDescent="0.3">
      <c r="A163">
        <v>372</v>
      </c>
      <c r="B163" t="s">
        <v>3183</v>
      </c>
      <c r="C163" t="s">
        <v>3783</v>
      </c>
      <c r="D163" t="s">
        <v>212</v>
      </c>
      <c r="E163">
        <v>1</v>
      </c>
      <c r="F163" t="s">
        <v>202</v>
      </c>
      <c r="H163">
        <v>1</v>
      </c>
      <c r="M163">
        <v>1</v>
      </c>
      <c r="N163">
        <v>1</v>
      </c>
      <c r="U163">
        <v>1</v>
      </c>
      <c r="W163">
        <v>1</v>
      </c>
      <c r="X163" t="s">
        <v>3174</v>
      </c>
      <c r="Y163">
        <v>1</v>
      </c>
      <c r="Z163">
        <v>1</v>
      </c>
      <c r="AA163">
        <v>1</v>
      </c>
      <c r="AD163" t="s">
        <v>202</v>
      </c>
      <c r="AE163">
        <v>1</v>
      </c>
      <c r="AF163">
        <v>1</v>
      </c>
      <c r="AG163">
        <v>1</v>
      </c>
      <c r="AH163">
        <v>2</v>
      </c>
      <c r="AI163">
        <v>2</v>
      </c>
      <c r="AJ163">
        <v>2</v>
      </c>
      <c r="AK163" t="s">
        <v>3784</v>
      </c>
      <c r="AL163">
        <v>1</v>
      </c>
      <c r="AM163">
        <v>2</v>
      </c>
      <c r="AN163">
        <v>1</v>
      </c>
      <c r="AO163">
        <v>2</v>
      </c>
      <c r="AP163">
        <v>2</v>
      </c>
      <c r="AQ163">
        <v>1</v>
      </c>
      <c r="AR163" t="s">
        <v>3785</v>
      </c>
      <c r="AS163">
        <v>2</v>
      </c>
      <c r="AT163">
        <v>1</v>
      </c>
      <c r="AU163">
        <v>1</v>
      </c>
      <c r="AV163">
        <v>1</v>
      </c>
      <c r="AW163">
        <v>7</v>
      </c>
      <c r="AX163">
        <v>1</v>
      </c>
      <c r="AY163">
        <v>3</v>
      </c>
      <c r="BE163">
        <v>1</v>
      </c>
      <c r="BF163">
        <v>2</v>
      </c>
      <c r="BG163">
        <v>1</v>
      </c>
      <c r="BH163">
        <v>2</v>
      </c>
      <c r="BI163">
        <v>1</v>
      </c>
      <c r="BJ163">
        <v>0</v>
      </c>
      <c r="BM163">
        <v>1</v>
      </c>
      <c r="BN163">
        <v>1</v>
      </c>
      <c r="BO163">
        <v>3</v>
      </c>
      <c r="BP163">
        <v>1</v>
      </c>
      <c r="BQ163">
        <v>10</v>
      </c>
      <c r="BR163">
        <v>1</v>
      </c>
      <c r="BS163">
        <v>1</v>
      </c>
      <c r="BT163">
        <v>2</v>
      </c>
      <c r="BV163">
        <v>0</v>
      </c>
      <c r="BX163">
        <v>0</v>
      </c>
      <c r="BZ163">
        <v>0</v>
      </c>
      <c r="CB163">
        <v>2</v>
      </c>
      <c r="CJ163">
        <v>1</v>
      </c>
      <c r="CK163">
        <v>2</v>
      </c>
      <c r="CL163">
        <v>6</v>
      </c>
      <c r="CM163">
        <v>1</v>
      </c>
      <c r="CR163">
        <v>2</v>
      </c>
      <c r="CS163">
        <v>8</v>
      </c>
      <c r="CT163">
        <v>1</v>
      </c>
      <c r="CU163">
        <v>1</v>
      </c>
      <c r="CV163" t="s">
        <v>421</v>
      </c>
      <c r="CW163">
        <v>793</v>
      </c>
      <c r="CX163">
        <v>13.22</v>
      </c>
      <c r="CY163">
        <v>2</v>
      </c>
      <c r="CZ163">
        <v>1</v>
      </c>
      <c r="DA163" t="s">
        <v>3677</v>
      </c>
      <c r="DC163">
        <v>1</v>
      </c>
      <c r="DD163">
        <v>1</v>
      </c>
      <c r="DE163">
        <v>4</v>
      </c>
      <c r="DN163" t="s">
        <v>3622</v>
      </c>
      <c r="DO163" t="s">
        <v>3622</v>
      </c>
      <c r="DP163" t="s">
        <v>3178</v>
      </c>
      <c r="DQ163" t="s">
        <v>202</v>
      </c>
      <c r="DR163" t="s">
        <v>202</v>
      </c>
      <c r="DT163">
        <v>1</v>
      </c>
      <c r="DV163">
        <v>1</v>
      </c>
      <c r="DW163">
        <v>0</v>
      </c>
      <c r="DX163">
        <v>1</v>
      </c>
      <c r="DY163">
        <v>1</v>
      </c>
      <c r="DZ163">
        <v>1</v>
      </c>
      <c r="EA163">
        <v>10</v>
      </c>
      <c r="EB163">
        <f t="shared" si="4"/>
        <v>4</v>
      </c>
      <c r="EC163">
        <v>1</v>
      </c>
      <c r="ED163">
        <v>10</v>
      </c>
      <c r="EL163">
        <v>1</v>
      </c>
      <c r="EM163">
        <v>3</v>
      </c>
      <c r="EN163">
        <v>1</v>
      </c>
      <c r="EO163">
        <v>1</v>
      </c>
      <c r="EP163">
        <v>1</v>
      </c>
      <c r="EQ163">
        <v>1</v>
      </c>
      <c r="ER163">
        <v>1</v>
      </c>
      <c r="EZ163">
        <v>1</v>
      </c>
      <c r="FA163">
        <v>2</v>
      </c>
      <c r="FB163">
        <v>1</v>
      </c>
      <c r="FC163">
        <v>2</v>
      </c>
      <c r="FD163">
        <v>5</v>
      </c>
      <c r="FG163">
        <v>0</v>
      </c>
      <c r="FH163" t="s">
        <v>3179</v>
      </c>
      <c r="FI163">
        <v>1</v>
      </c>
      <c r="FJ163" t="s">
        <v>204</v>
      </c>
      <c r="FK163">
        <v>0.83333330000000005</v>
      </c>
      <c r="FL163">
        <v>10</v>
      </c>
      <c r="FM163">
        <v>10</v>
      </c>
      <c r="FN163">
        <v>10</v>
      </c>
      <c r="FO163" t="s">
        <v>2206</v>
      </c>
      <c r="FP163">
        <v>3.5</v>
      </c>
      <c r="FQ163" t="s">
        <v>3180</v>
      </c>
      <c r="FR163" t="s">
        <v>3196</v>
      </c>
      <c r="FS163">
        <v>1</v>
      </c>
      <c r="FT163">
        <v>1</v>
      </c>
      <c r="FU163" t="s">
        <v>2221</v>
      </c>
      <c r="FV163" t="s">
        <v>3182</v>
      </c>
      <c r="FW163">
        <v>0</v>
      </c>
      <c r="FX163">
        <v>1</v>
      </c>
      <c r="FY163">
        <v>0</v>
      </c>
      <c r="FZ163">
        <v>0</v>
      </c>
      <c r="GA163">
        <v>37408</v>
      </c>
      <c r="GB163">
        <v>127</v>
      </c>
      <c r="GC163">
        <v>294.55118110000001</v>
      </c>
      <c r="GD163" t="s">
        <v>2401</v>
      </c>
      <c r="GE163">
        <v>1</v>
      </c>
      <c r="HG163" t="s">
        <v>202</v>
      </c>
      <c r="HJ163">
        <v>0</v>
      </c>
    </row>
    <row r="164" spans="1:218" x14ac:dyDescent="0.3">
      <c r="A164">
        <v>386</v>
      </c>
      <c r="B164" t="s">
        <v>3207</v>
      </c>
      <c r="C164" t="s">
        <v>3808</v>
      </c>
      <c r="D164" t="s">
        <v>265</v>
      </c>
      <c r="E164">
        <v>1</v>
      </c>
      <c r="F164" t="s">
        <v>202</v>
      </c>
      <c r="H164">
        <v>1</v>
      </c>
      <c r="M164">
        <v>1</v>
      </c>
      <c r="N164">
        <v>1</v>
      </c>
      <c r="U164">
        <v>1</v>
      </c>
      <c r="W164">
        <v>1</v>
      </c>
      <c r="X164" t="s">
        <v>3174</v>
      </c>
      <c r="Y164">
        <v>1</v>
      </c>
      <c r="Z164">
        <v>1</v>
      </c>
      <c r="AA164">
        <v>2</v>
      </c>
      <c r="AD164" t="s">
        <v>202</v>
      </c>
      <c r="AE164">
        <v>1</v>
      </c>
      <c r="AF164">
        <v>1</v>
      </c>
      <c r="AG164">
        <v>1</v>
      </c>
      <c r="AH164">
        <v>1</v>
      </c>
      <c r="AI164">
        <v>1</v>
      </c>
      <c r="AJ164">
        <v>2</v>
      </c>
      <c r="AK164" t="s">
        <v>3809</v>
      </c>
      <c r="AL164">
        <v>1</v>
      </c>
      <c r="AM164">
        <v>1</v>
      </c>
      <c r="AN164">
        <v>1</v>
      </c>
      <c r="AO164">
        <v>2</v>
      </c>
      <c r="AP164">
        <v>2</v>
      </c>
      <c r="AQ164">
        <v>1</v>
      </c>
      <c r="AR164" t="s">
        <v>3810</v>
      </c>
      <c r="AS164">
        <v>2</v>
      </c>
      <c r="AT164">
        <v>1</v>
      </c>
      <c r="AU164">
        <v>1</v>
      </c>
      <c r="AV164">
        <v>2</v>
      </c>
      <c r="AW164">
        <v>7</v>
      </c>
      <c r="AX164">
        <v>1</v>
      </c>
      <c r="AY164">
        <v>1</v>
      </c>
      <c r="BE164">
        <v>1</v>
      </c>
      <c r="BF164">
        <v>1</v>
      </c>
      <c r="BG164">
        <v>1</v>
      </c>
      <c r="BH164">
        <v>1</v>
      </c>
      <c r="BI164">
        <v>1</v>
      </c>
      <c r="BJ164">
        <v>1</v>
      </c>
      <c r="BK164">
        <v>1</v>
      </c>
      <c r="BL164">
        <v>1</v>
      </c>
      <c r="BM164">
        <v>1</v>
      </c>
      <c r="BN164">
        <v>1</v>
      </c>
      <c r="BO164">
        <v>4</v>
      </c>
      <c r="BP164">
        <v>1</v>
      </c>
      <c r="BQ164">
        <v>18</v>
      </c>
      <c r="BR164">
        <v>4</v>
      </c>
      <c r="BS164">
        <v>1</v>
      </c>
      <c r="BT164">
        <v>3</v>
      </c>
      <c r="BV164">
        <v>0</v>
      </c>
      <c r="BX164">
        <v>1</v>
      </c>
      <c r="BZ164">
        <v>0</v>
      </c>
      <c r="CB164">
        <v>1</v>
      </c>
      <c r="CD164">
        <v>1</v>
      </c>
      <c r="CJ164">
        <v>1</v>
      </c>
      <c r="CK164">
        <v>1</v>
      </c>
      <c r="CL164">
        <v>5</v>
      </c>
      <c r="CM164">
        <v>3</v>
      </c>
      <c r="CR164">
        <v>2</v>
      </c>
      <c r="CS164">
        <v>8</v>
      </c>
      <c r="CT164">
        <v>1</v>
      </c>
      <c r="CU164">
        <v>2</v>
      </c>
      <c r="CV164" t="s">
        <v>3811</v>
      </c>
      <c r="CW164">
        <v>792</v>
      </c>
      <c r="CX164">
        <v>13.2</v>
      </c>
      <c r="CY164">
        <v>2</v>
      </c>
      <c r="CZ164">
        <v>1</v>
      </c>
      <c r="DA164" t="s">
        <v>3812</v>
      </c>
      <c r="DC164">
        <v>1</v>
      </c>
      <c r="DD164">
        <v>1</v>
      </c>
      <c r="DE164">
        <v>28</v>
      </c>
      <c r="DN164" t="s">
        <v>3622</v>
      </c>
      <c r="DO164" t="s">
        <v>3622</v>
      </c>
      <c r="DP164" t="s">
        <v>3178</v>
      </c>
      <c r="DQ164" t="s">
        <v>202</v>
      </c>
      <c r="DR164" t="s">
        <v>202</v>
      </c>
      <c r="DT164">
        <v>1</v>
      </c>
      <c r="DV164">
        <v>1</v>
      </c>
      <c r="DW164">
        <v>0</v>
      </c>
      <c r="DX164">
        <v>2</v>
      </c>
      <c r="DY164">
        <v>1</v>
      </c>
      <c r="DZ164">
        <v>1</v>
      </c>
      <c r="EA164">
        <v>16</v>
      </c>
      <c r="EB164">
        <f t="shared" si="4"/>
        <v>3</v>
      </c>
      <c r="EC164">
        <v>2</v>
      </c>
      <c r="EE164">
        <v>16</v>
      </c>
      <c r="EL164">
        <v>2</v>
      </c>
      <c r="EM164">
        <v>3</v>
      </c>
      <c r="EN164">
        <v>1</v>
      </c>
      <c r="EO164">
        <v>3</v>
      </c>
      <c r="EP164">
        <v>1</v>
      </c>
      <c r="EQ164">
        <v>1</v>
      </c>
      <c r="ER164">
        <v>1</v>
      </c>
      <c r="EZ164">
        <v>1</v>
      </c>
      <c r="FA164">
        <v>1</v>
      </c>
      <c r="FD164">
        <v>5</v>
      </c>
      <c r="FG164">
        <v>0</v>
      </c>
      <c r="FH164" t="s">
        <v>3179</v>
      </c>
      <c r="FI164">
        <v>1</v>
      </c>
      <c r="FJ164" t="s">
        <v>204</v>
      </c>
      <c r="FK164">
        <v>16</v>
      </c>
      <c r="FL164">
        <v>12</v>
      </c>
      <c r="FM164">
        <v>12</v>
      </c>
      <c r="FN164">
        <v>16</v>
      </c>
      <c r="FO164" t="s">
        <v>2212</v>
      </c>
      <c r="FP164">
        <v>3.5</v>
      </c>
      <c r="FQ164" t="s">
        <v>3180</v>
      </c>
      <c r="FR164" t="s">
        <v>3181</v>
      </c>
      <c r="FS164">
        <v>1</v>
      </c>
      <c r="FT164">
        <v>1</v>
      </c>
      <c r="FU164" t="s">
        <v>2221</v>
      </c>
      <c r="FV164" t="s">
        <v>3182</v>
      </c>
      <c r="FW164">
        <v>0</v>
      </c>
      <c r="FX164">
        <v>1</v>
      </c>
      <c r="FY164">
        <v>0</v>
      </c>
      <c r="FZ164">
        <v>0</v>
      </c>
      <c r="GA164">
        <v>11328</v>
      </c>
      <c r="GB164">
        <v>52</v>
      </c>
      <c r="GC164">
        <v>217.8461538</v>
      </c>
      <c r="GD164" t="s">
        <v>2401</v>
      </c>
      <c r="GE164">
        <v>1</v>
      </c>
      <c r="HG164" t="s">
        <v>202</v>
      </c>
      <c r="HJ164">
        <v>0</v>
      </c>
    </row>
    <row r="165" spans="1:218" x14ac:dyDescent="0.3">
      <c r="A165">
        <v>476</v>
      </c>
      <c r="B165" t="s">
        <v>3225</v>
      </c>
      <c r="C165" t="s">
        <v>3933</v>
      </c>
      <c r="D165" t="s">
        <v>212</v>
      </c>
      <c r="E165">
        <v>1</v>
      </c>
      <c r="F165" t="s">
        <v>202</v>
      </c>
      <c r="H165">
        <v>1</v>
      </c>
      <c r="M165">
        <v>1</v>
      </c>
      <c r="N165">
        <v>1</v>
      </c>
      <c r="U165">
        <v>1</v>
      </c>
      <c r="W165">
        <v>1</v>
      </c>
      <c r="X165" t="s">
        <v>3174</v>
      </c>
      <c r="Y165">
        <v>1</v>
      </c>
      <c r="Z165">
        <v>1</v>
      </c>
      <c r="AA165">
        <v>1</v>
      </c>
      <c r="AD165" t="s">
        <v>202</v>
      </c>
      <c r="AE165">
        <v>1</v>
      </c>
      <c r="AF165">
        <v>1</v>
      </c>
      <c r="AG165">
        <v>1</v>
      </c>
      <c r="AH165">
        <v>1</v>
      </c>
      <c r="AI165">
        <v>1</v>
      </c>
      <c r="AJ165">
        <v>2</v>
      </c>
      <c r="AK165" t="s">
        <v>3934</v>
      </c>
      <c r="AL165">
        <v>1</v>
      </c>
      <c r="AM165">
        <v>1</v>
      </c>
      <c r="AN165">
        <v>1</v>
      </c>
      <c r="AO165">
        <v>2</v>
      </c>
      <c r="AP165">
        <v>2</v>
      </c>
      <c r="AQ165">
        <v>1</v>
      </c>
      <c r="AR165" t="s">
        <v>3935</v>
      </c>
      <c r="AS165">
        <v>2</v>
      </c>
      <c r="AT165">
        <v>1</v>
      </c>
      <c r="AU165">
        <v>1</v>
      </c>
      <c r="AV165">
        <v>2</v>
      </c>
      <c r="AW165">
        <v>7</v>
      </c>
      <c r="AX165">
        <v>1</v>
      </c>
      <c r="AY165">
        <v>3</v>
      </c>
      <c r="BE165">
        <v>1</v>
      </c>
      <c r="BF165">
        <v>1</v>
      </c>
      <c r="BG165">
        <v>1</v>
      </c>
      <c r="BH165">
        <v>1</v>
      </c>
      <c r="BI165">
        <v>1</v>
      </c>
      <c r="BJ165">
        <v>0</v>
      </c>
      <c r="BM165">
        <v>1</v>
      </c>
      <c r="BN165">
        <v>1</v>
      </c>
      <c r="BO165">
        <v>3</v>
      </c>
      <c r="BP165">
        <v>1</v>
      </c>
      <c r="BQ165">
        <v>16</v>
      </c>
      <c r="BR165">
        <v>5</v>
      </c>
      <c r="BS165">
        <v>1</v>
      </c>
      <c r="BT165">
        <v>2</v>
      </c>
      <c r="BU165">
        <v>2</v>
      </c>
      <c r="BV165">
        <v>0</v>
      </c>
      <c r="BW165">
        <v>2</v>
      </c>
      <c r="BX165">
        <v>0</v>
      </c>
      <c r="BY165">
        <v>2</v>
      </c>
      <c r="BZ165">
        <v>0</v>
      </c>
      <c r="CA165">
        <v>2</v>
      </c>
      <c r="CB165">
        <v>0</v>
      </c>
      <c r="CC165">
        <v>2</v>
      </c>
      <c r="CD165">
        <v>0</v>
      </c>
      <c r="CE165">
        <v>2</v>
      </c>
      <c r="CF165">
        <v>0</v>
      </c>
      <c r="CG165">
        <v>2</v>
      </c>
      <c r="CH165">
        <v>2</v>
      </c>
      <c r="CI165">
        <v>2</v>
      </c>
      <c r="CJ165">
        <v>1</v>
      </c>
      <c r="CK165">
        <v>2</v>
      </c>
      <c r="CL165">
        <v>6</v>
      </c>
      <c r="CM165">
        <v>1</v>
      </c>
      <c r="CR165">
        <v>2</v>
      </c>
      <c r="CS165">
        <v>-98</v>
      </c>
      <c r="CT165">
        <v>1</v>
      </c>
      <c r="CU165">
        <v>2</v>
      </c>
      <c r="CV165" t="s">
        <v>3936</v>
      </c>
      <c r="CW165">
        <v>716</v>
      </c>
      <c r="CX165">
        <v>11.93</v>
      </c>
      <c r="CY165">
        <v>2</v>
      </c>
      <c r="CZ165">
        <v>1</v>
      </c>
      <c r="DA165" t="s">
        <v>3419</v>
      </c>
      <c r="DC165">
        <v>1</v>
      </c>
      <c r="DD165">
        <v>1</v>
      </c>
      <c r="DE165">
        <v>3</v>
      </c>
      <c r="DN165" t="s">
        <v>3912</v>
      </c>
      <c r="DO165" t="s">
        <v>3912</v>
      </c>
      <c r="DP165" t="s">
        <v>3178</v>
      </c>
      <c r="DQ165" t="s">
        <v>202</v>
      </c>
      <c r="DR165" t="s">
        <v>202</v>
      </c>
      <c r="DT165">
        <v>1</v>
      </c>
      <c r="DV165">
        <v>1</v>
      </c>
      <c r="DW165">
        <v>0</v>
      </c>
      <c r="DX165">
        <v>1</v>
      </c>
      <c r="DY165">
        <v>1</v>
      </c>
      <c r="DZ165">
        <v>1</v>
      </c>
      <c r="EA165">
        <v>14</v>
      </c>
      <c r="EB165">
        <f t="shared" si="4"/>
        <v>4</v>
      </c>
      <c r="EC165">
        <v>2</v>
      </c>
      <c r="EE165">
        <v>14</v>
      </c>
      <c r="EL165">
        <v>1</v>
      </c>
      <c r="EM165">
        <v>3</v>
      </c>
      <c r="EN165">
        <v>1</v>
      </c>
      <c r="EO165">
        <v>1</v>
      </c>
      <c r="EP165">
        <v>1</v>
      </c>
      <c r="EQ165">
        <v>1</v>
      </c>
      <c r="ER165">
        <v>1</v>
      </c>
      <c r="EZ165">
        <v>1</v>
      </c>
      <c r="FA165">
        <v>1</v>
      </c>
      <c r="FD165">
        <v>5</v>
      </c>
      <c r="FG165">
        <v>0</v>
      </c>
      <c r="FH165" t="s">
        <v>3179</v>
      </c>
      <c r="FI165">
        <v>1</v>
      </c>
      <c r="FJ165" t="s">
        <v>204</v>
      </c>
      <c r="FK165">
        <v>14</v>
      </c>
      <c r="FL165">
        <v>12</v>
      </c>
      <c r="FM165">
        <v>12</v>
      </c>
      <c r="FN165">
        <v>14</v>
      </c>
      <c r="FO165" t="s">
        <v>2206</v>
      </c>
      <c r="FP165">
        <v>3.5</v>
      </c>
      <c r="FQ165" t="s">
        <v>3180</v>
      </c>
      <c r="FR165" t="s">
        <v>3196</v>
      </c>
      <c r="FS165">
        <v>1</v>
      </c>
      <c r="FT165">
        <v>1</v>
      </c>
      <c r="FU165" t="s">
        <v>2221</v>
      </c>
      <c r="FV165" t="s">
        <v>3182</v>
      </c>
      <c r="FW165">
        <v>0</v>
      </c>
      <c r="FX165">
        <v>1</v>
      </c>
      <c r="FY165">
        <v>0</v>
      </c>
      <c r="FZ165">
        <v>0</v>
      </c>
      <c r="GA165">
        <v>39021</v>
      </c>
      <c r="GB165">
        <v>133</v>
      </c>
      <c r="GC165">
        <v>293.3909774</v>
      </c>
      <c r="GD165" t="s">
        <v>2401</v>
      </c>
      <c r="GE165">
        <v>1</v>
      </c>
      <c r="HG165" t="s">
        <v>202</v>
      </c>
      <c r="HJ165">
        <v>0</v>
      </c>
    </row>
    <row r="166" spans="1:218" x14ac:dyDescent="0.3">
      <c r="A166">
        <v>336</v>
      </c>
      <c r="B166" t="s">
        <v>3279</v>
      </c>
      <c r="C166" t="s">
        <v>3714</v>
      </c>
      <c r="D166" t="s">
        <v>212</v>
      </c>
      <c r="E166">
        <v>1</v>
      </c>
      <c r="F166" t="s">
        <v>202</v>
      </c>
      <c r="H166">
        <v>1</v>
      </c>
      <c r="M166">
        <v>1</v>
      </c>
      <c r="N166">
        <v>1</v>
      </c>
      <c r="U166">
        <v>1</v>
      </c>
      <c r="W166">
        <v>1</v>
      </c>
      <c r="X166" t="s">
        <v>3174</v>
      </c>
      <c r="Y166">
        <v>1</v>
      </c>
      <c r="Z166">
        <v>1</v>
      </c>
      <c r="AA166">
        <v>1</v>
      </c>
      <c r="AD166" t="s">
        <v>202</v>
      </c>
      <c r="AE166">
        <v>1</v>
      </c>
      <c r="AF166">
        <v>2</v>
      </c>
      <c r="AG166">
        <v>1</v>
      </c>
      <c r="AH166">
        <v>1</v>
      </c>
      <c r="AI166">
        <v>1</v>
      </c>
      <c r="AJ166">
        <v>1</v>
      </c>
      <c r="AK166" t="s">
        <v>3715</v>
      </c>
      <c r="AL166">
        <v>1</v>
      </c>
      <c r="AM166">
        <v>2</v>
      </c>
      <c r="AN166">
        <v>2</v>
      </c>
      <c r="AO166">
        <v>2</v>
      </c>
      <c r="AP166">
        <v>2</v>
      </c>
      <c r="AQ166">
        <v>1</v>
      </c>
      <c r="AR166" t="s">
        <v>3716</v>
      </c>
      <c r="AS166">
        <v>1</v>
      </c>
      <c r="AT166">
        <v>1</v>
      </c>
      <c r="AU166">
        <v>1</v>
      </c>
      <c r="AV166">
        <v>2</v>
      </c>
      <c r="AW166">
        <v>7</v>
      </c>
      <c r="AX166">
        <v>1</v>
      </c>
      <c r="AY166">
        <v>3</v>
      </c>
      <c r="BE166">
        <v>1</v>
      </c>
      <c r="BF166">
        <v>1</v>
      </c>
      <c r="BG166">
        <v>1</v>
      </c>
      <c r="BH166">
        <v>1</v>
      </c>
      <c r="BI166">
        <v>1</v>
      </c>
      <c r="BJ166">
        <v>0</v>
      </c>
      <c r="BM166">
        <v>1</v>
      </c>
      <c r="BN166">
        <v>1</v>
      </c>
      <c r="BO166">
        <v>4</v>
      </c>
      <c r="BP166">
        <v>1</v>
      </c>
      <c r="BQ166">
        <v>34</v>
      </c>
      <c r="BR166">
        <v>2</v>
      </c>
      <c r="BS166">
        <v>1</v>
      </c>
      <c r="BT166">
        <v>2</v>
      </c>
      <c r="BV166">
        <v>0</v>
      </c>
      <c r="BX166">
        <v>0</v>
      </c>
      <c r="BZ166">
        <v>0</v>
      </c>
      <c r="CB166">
        <v>0</v>
      </c>
      <c r="CD166">
        <v>0</v>
      </c>
      <c r="CF166">
        <v>2</v>
      </c>
      <c r="CJ166">
        <v>1</v>
      </c>
      <c r="CK166">
        <v>2</v>
      </c>
      <c r="CL166">
        <v>5</v>
      </c>
      <c r="CM166">
        <v>1</v>
      </c>
      <c r="CR166">
        <v>2</v>
      </c>
      <c r="CS166">
        <v>6</v>
      </c>
      <c r="CT166">
        <v>1</v>
      </c>
      <c r="CU166">
        <v>2</v>
      </c>
      <c r="CV166" t="s">
        <v>3717</v>
      </c>
      <c r="CW166">
        <v>944</v>
      </c>
      <c r="CX166">
        <v>15.73</v>
      </c>
      <c r="CY166">
        <v>2</v>
      </c>
      <c r="CZ166">
        <v>1</v>
      </c>
      <c r="DA166" t="s">
        <v>3677</v>
      </c>
      <c r="DC166">
        <v>1</v>
      </c>
      <c r="DD166">
        <v>1</v>
      </c>
      <c r="DE166">
        <v>2</v>
      </c>
      <c r="DN166" t="s">
        <v>3622</v>
      </c>
      <c r="DO166" t="s">
        <v>3622</v>
      </c>
      <c r="DP166" t="s">
        <v>3178</v>
      </c>
      <c r="DQ166" t="s">
        <v>202</v>
      </c>
      <c r="DR166" t="s">
        <v>202</v>
      </c>
      <c r="DT166">
        <v>1</v>
      </c>
      <c r="DV166">
        <v>1</v>
      </c>
      <c r="DW166">
        <v>0</v>
      </c>
      <c r="DX166">
        <v>1</v>
      </c>
      <c r="DY166">
        <v>1</v>
      </c>
      <c r="DZ166">
        <v>-97</v>
      </c>
      <c r="EB166">
        <v>3</v>
      </c>
      <c r="EC166">
        <v>1</v>
      </c>
      <c r="ED166">
        <v>1</v>
      </c>
      <c r="EL166">
        <v>1</v>
      </c>
      <c r="EM166">
        <v>1</v>
      </c>
      <c r="EN166">
        <v>1</v>
      </c>
      <c r="EO166">
        <v>1</v>
      </c>
      <c r="EP166">
        <v>2</v>
      </c>
      <c r="EZ166">
        <v>1</v>
      </c>
      <c r="FA166">
        <v>1</v>
      </c>
      <c r="FD166">
        <v>1</v>
      </c>
      <c r="FG166">
        <v>0</v>
      </c>
      <c r="FH166" t="s">
        <v>3179</v>
      </c>
      <c r="FI166">
        <v>1</v>
      </c>
      <c r="FJ166" t="s">
        <v>204</v>
      </c>
      <c r="FK166">
        <v>8.3333299999999999E-2</v>
      </c>
      <c r="FL166">
        <v>1</v>
      </c>
      <c r="FM166">
        <v>1</v>
      </c>
      <c r="FN166">
        <v>17.5</v>
      </c>
      <c r="FO166" t="s">
        <v>2206</v>
      </c>
      <c r="FP166">
        <v>0.5</v>
      </c>
      <c r="FQ166" t="s">
        <v>3180</v>
      </c>
      <c r="FR166" t="s">
        <v>3196</v>
      </c>
      <c r="FS166">
        <v>1</v>
      </c>
      <c r="FT166">
        <v>0</v>
      </c>
      <c r="FU166" t="s">
        <v>2207</v>
      </c>
      <c r="FV166" t="s">
        <v>2207</v>
      </c>
      <c r="FW166">
        <v>0</v>
      </c>
      <c r="FX166">
        <v>1</v>
      </c>
      <c r="FY166">
        <v>0</v>
      </c>
      <c r="FZ166">
        <v>0</v>
      </c>
      <c r="GA166">
        <v>59048</v>
      </c>
      <c r="GB166">
        <v>201</v>
      </c>
      <c r="GC166">
        <v>293.7711443</v>
      </c>
      <c r="GD166" t="s">
        <v>2401</v>
      </c>
      <c r="GE166">
        <v>1</v>
      </c>
      <c r="HG166" t="s">
        <v>202</v>
      </c>
      <c r="HJ166">
        <v>0</v>
      </c>
    </row>
    <row r="167" spans="1:218" x14ac:dyDescent="0.3">
      <c r="A167">
        <v>544</v>
      </c>
      <c r="B167" t="s">
        <v>3207</v>
      </c>
      <c r="C167" t="s">
        <v>4025</v>
      </c>
      <c r="D167" t="s">
        <v>265</v>
      </c>
      <c r="E167">
        <v>1</v>
      </c>
      <c r="F167" t="s">
        <v>202</v>
      </c>
      <c r="H167">
        <v>1</v>
      </c>
      <c r="M167">
        <v>1</v>
      </c>
      <c r="N167">
        <v>1</v>
      </c>
      <c r="U167">
        <v>1</v>
      </c>
      <c r="W167">
        <v>1</v>
      </c>
      <c r="X167" t="s">
        <v>3174</v>
      </c>
      <c r="Y167">
        <v>1</v>
      </c>
      <c r="Z167">
        <v>1</v>
      </c>
      <c r="AA167">
        <v>1</v>
      </c>
      <c r="AD167" t="s">
        <v>202</v>
      </c>
      <c r="AE167">
        <v>1</v>
      </c>
      <c r="AF167">
        <v>1</v>
      </c>
      <c r="AG167">
        <v>1</v>
      </c>
      <c r="AH167">
        <v>1</v>
      </c>
      <c r="AI167">
        <v>1</v>
      </c>
      <c r="AJ167">
        <v>1</v>
      </c>
      <c r="AK167" t="s">
        <v>4026</v>
      </c>
      <c r="AL167">
        <v>1</v>
      </c>
      <c r="AM167">
        <v>2</v>
      </c>
      <c r="AN167">
        <v>1</v>
      </c>
      <c r="AO167">
        <v>2</v>
      </c>
      <c r="AP167">
        <v>2</v>
      </c>
      <c r="AQ167">
        <v>2</v>
      </c>
      <c r="AR167" t="s">
        <v>4027</v>
      </c>
      <c r="AS167">
        <v>2</v>
      </c>
      <c r="AT167">
        <v>1</v>
      </c>
      <c r="AU167">
        <v>1</v>
      </c>
      <c r="AV167">
        <v>1</v>
      </c>
      <c r="AW167">
        <v>7</v>
      </c>
      <c r="AX167">
        <v>4</v>
      </c>
      <c r="AY167">
        <v>6</v>
      </c>
      <c r="AZ167">
        <v>4</v>
      </c>
      <c r="BE167">
        <v>1</v>
      </c>
      <c r="BF167">
        <v>1</v>
      </c>
      <c r="BG167">
        <v>1</v>
      </c>
      <c r="BH167">
        <v>1</v>
      </c>
      <c r="BI167">
        <v>1</v>
      </c>
      <c r="BJ167">
        <v>1</v>
      </c>
      <c r="BK167">
        <v>1</v>
      </c>
      <c r="BL167">
        <v>1</v>
      </c>
      <c r="BM167">
        <v>1</v>
      </c>
      <c r="BN167">
        <v>1</v>
      </c>
      <c r="BO167">
        <v>2</v>
      </c>
      <c r="BP167">
        <v>1</v>
      </c>
      <c r="BQ167">
        <v>15</v>
      </c>
      <c r="BR167">
        <v>1</v>
      </c>
      <c r="BS167">
        <v>1</v>
      </c>
      <c r="BT167">
        <v>4</v>
      </c>
      <c r="BV167">
        <v>2</v>
      </c>
      <c r="BX167">
        <v>0</v>
      </c>
      <c r="BZ167">
        <v>0</v>
      </c>
      <c r="CB167">
        <v>0</v>
      </c>
      <c r="CD167">
        <v>2</v>
      </c>
      <c r="CJ167">
        <v>1</v>
      </c>
      <c r="CK167">
        <v>1</v>
      </c>
      <c r="CL167">
        <v>6</v>
      </c>
      <c r="CM167">
        <v>6</v>
      </c>
      <c r="CS167">
        <v>-98</v>
      </c>
      <c r="CT167">
        <v>1</v>
      </c>
      <c r="CU167">
        <v>2</v>
      </c>
      <c r="CV167" t="s">
        <v>4028</v>
      </c>
      <c r="CW167">
        <v>840</v>
      </c>
      <c r="CX167">
        <v>14</v>
      </c>
      <c r="CY167">
        <v>2</v>
      </c>
      <c r="CZ167">
        <v>1</v>
      </c>
      <c r="DA167" t="s">
        <v>2501</v>
      </c>
      <c r="DC167">
        <v>1</v>
      </c>
      <c r="DD167">
        <v>1</v>
      </c>
      <c r="DE167">
        <v>28</v>
      </c>
      <c r="DN167" t="s">
        <v>3912</v>
      </c>
      <c r="DO167" t="s">
        <v>3912</v>
      </c>
      <c r="DP167" t="s">
        <v>3178</v>
      </c>
      <c r="DQ167" t="s">
        <v>202</v>
      </c>
      <c r="DR167" t="s">
        <v>202</v>
      </c>
      <c r="DT167">
        <v>1</v>
      </c>
      <c r="DV167">
        <v>1</v>
      </c>
      <c r="DW167">
        <v>0</v>
      </c>
      <c r="DX167">
        <v>1</v>
      </c>
      <c r="DY167">
        <v>1</v>
      </c>
      <c r="DZ167">
        <v>1</v>
      </c>
      <c r="EA167">
        <v>7</v>
      </c>
      <c r="EB167">
        <f>IF(EA167&gt;=30,1,IF(EA167&gt;=20,2,IF(EA167&gt;=15,3,IF(EA167&gt;=10,4,IF(EA167&gt;=5,5,IF(EA167&gt;0,6,0))))))</f>
        <v>5</v>
      </c>
      <c r="EC167">
        <v>2</v>
      </c>
      <c r="EE167">
        <v>7</v>
      </c>
      <c r="EL167">
        <v>1</v>
      </c>
      <c r="EM167">
        <v>4</v>
      </c>
      <c r="EN167">
        <v>1</v>
      </c>
      <c r="EO167">
        <v>1</v>
      </c>
      <c r="EP167">
        <v>1</v>
      </c>
      <c r="EQ167">
        <v>1</v>
      </c>
      <c r="ER167">
        <v>1</v>
      </c>
      <c r="EZ167">
        <v>1</v>
      </c>
      <c r="FA167">
        <v>1</v>
      </c>
      <c r="FD167">
        <v>5</v>
      </c>
      <c r="FG167">
        <v>0</v>
      </c>
      <c r="FH167" t="s">
        <v>3179</v>
      </c>
      <c r="FI167">
        <v>1</v>
      </c>
      <c r="FJ167" t="s">
        <v>204</v>
      </c>
      <c r="FK167">
        <v>7</v>
      </c>
      <c r="FL167">
        <v>12</v>
      </c>
      <c r="FM167">
        <v>12</v>
      </c>
      <c r="FN167">
        <v>7</v>
      </c>
      <c r="FO167" t="s">
        <v>2206</v>
      </c>
      <c r="FP167">
        <v>7.5</v>
      </c>
      <c r="FQ167" t="s">
        <v>3180</v>
      </c>
      <c r="FR167" t="s">
        <v>3196</v>
      </c>
      <c r="FS167">
        <v>1</v>
      </c>
      <c r="FT167">
        <v>1</v>
      </c>
      <c r="FU167" t="s">
        <v>2221</v>
      </c>
      <c r="FV167" t="s">
        <v>3182</v>
      </c>
      <c r="FW167">
        <v>0</v>
      </c>
      <c r="FX167">
        <v>1</v>
      </c>
      <c r="FY167">
        <v>0</v>
      </c>
      <c r="FZ167">
        <v>0</v>
      </c>
      <c r="GA167">
        <v>11328</v>
      </c>
      <c r="GB167">
        <v>52</v>
      </c>
      <c r="GC167">
        <v>217.8461538</v>
      </c>
      <c r="GD167" t="s">
        <v>2401</v>
      </c>
      <c r="GE167">
        <v>1</v>
      </c>
      <c r="HG167" t="s">
        <v>202</v>
      </c>
      <c r="HJ167">
        <v>0</v>
      </c>
    </row>
    <row r="168" spans="1:218" x14ac:dyDescent="0.3">
      <c r="A168">
        <v>578</v>
      </c>
      <c r="B168" t="s">
        <v>3183</v>
      </c>
      <c r="C168" t="s">
        <v>4071</v>
      </c>
      <c r="D168" t="s">
        <v>212</v>
      </c>
      <c r="E168">
        <v>1</v>
      </c>
      <c r="F168" t="s">
        <v>202</v>
      </c>
      <c r="H168">
        <v>1</v>
      </c>
      <c r="M168">
        <v>1</v>
      </c>
      <c r="N168">
        <v>1</v>
      </c>
      <c r="U168">
        <v>1</v>
      </c>
      <c r="W168">
        <v>1</v>
      </c>
      <c r="X168" t="s">
        <v>3174</v>
      </c>
      <c r="Y168">
        <v>1</v>
      </c>
      <c r="Z168">
        <v>1</v>
      </c>
      <c r="AA168">
        <v>1</v>
      </c>
      <c r="AD168" t="s">
        <v>202</v>
      </c>
      <c r="AE168">
        <v>1</v>
      </c>
      <c r="AF168">
        <v>1</v>
      </c>
      <c r="AG168">
        <v>1</v>
      </c>
      <c r="AH168">
        <v>2</v>
      </c>
      <c r="AI168">
        <v>2</v>
      </c>
      <c r="AJ168">
        <v>2</v>
      </c>
      <c r="AK168" t="s">
        <v>4072</v>
      </c>
      <c r="AL168">
        <v>1</v>
      </c>
      <c r="AM168">
        <v>2</v>
      </c>
      <c r="AN168">
        <v>-97</v>
      </c>
      <c r="AO168">
        <v>2</v>
      </c>
      <c r="AP168">
        <v>2</v>
      </c>
      <c r="AQ168">
        <v>1</v>
      </c>
      <c r="AR168" t="s">
        <v>4073</v>
      </c>
      <c r="AS168">
        <v>2</v>
      </c>
      <c r="AT168">
        <v>2</v>
      </c>
      <c r="AU168">
        <v>1</v>
      </c>
      <c r="AV168">
        <v>2</v>
      </c>
      <c r="AW168">
        <v>7</v>
      </c>
      <c r="AX168">
        <v>1</v>
      </c>
      <c r="AY168">
        <v>5</v>
      </c>
      <c r="BE168">
        <v>1</v>
      </c>
      <c r="BF168">
        <v>1</v>
      </c>
      <c r="BG168">
        <v>1</v>
      </c>
      <c r="BH168">
        <v>1</v>
      </c>
      <c r="BI168">
        <v>1</v>
      </c>
      <c r="BJ168">
        <v>0</v>
      </c>
      <c r="BM168">
        <v>1</v>
      </c>
      <c r="BN168">
        <v>1</v>
      </c>
      <c r="BO168">
        <v>3</v>
      </c>
      <c r="BP168">
        <v>1</v>
      </c>
      <c r="BQ168">
        <v>32</v>
      </c>
      <c r="BR168">
        <v>3</v>
      </c>
      <c r="BS168">
        <v>1</v>
      </c>
      <c r="BT168">
        <v>2</v>
      </c>
      <c r="BU168">
        <v>2</v>
      </c>
      <c r="BV168">
        <v>0</v>
      </c>
      <c r="BW168">
        <v>2</v>
      </c>
      <c r="BX168">
        <v>0</v>
      </c>
      <c r="BY168">
        <v>2</v>
      </c>
      <c r="BZ168">
        <v>0</v>
      </c>
      <c r="CA168">
        <v>2</v>
      </c>
      <c r="CB168">
        <v>0</v>
      </c>
      <c r="CC168">
        <v>2</v>
      </c>
      <c r="CD168">
        <v>0</v>
      </c>
      <c r="CE168">
        <v>2</v>
      </c>
      <c r="CF168">
        <v>0</v>
      </c>
      <c r="CG168">
        <v>2</v>
      </c>
      <c r="CH168">
        <v>2</v>
      </c>
      <c r="CI168">
        <v>2</v>
      </c>
      <c r="CJ168">
        <v>1</v>
      </c>
      <c r="CK168">
        <v>1</v>
      </c>
      <c r="CL168">
        <v>6</v>
      </c>
      <c r="CM168">
        <v>1</v>
      </c>
      <c r="CR168">
        <v>2</v>
      </c>
      <c r="CS168">
        <v>3</v>
      </c>
      <c r="CT168">
        <v>1</v>
      </c>
      <c r="CU168">
        <v>2</v>
      </c>
      <c r="CV168" t="s">
        <v>1093</v>
      </c>
      <c r="CW168">
        <v>753</v>
      </c>
      <c r="CX168">
        <v>12.55</v>
      </c>
      <c r="CY168">
        <v>2</v>
      </c>
      <c r="CZ168">
        <v>1</v>
      </c>
      <c r="DA168" t="s">
        <v>3278</v>
      </c>
      <c r="DC168">
        <v>1</v>
      </c>
      <c r="DD168">
        <v>1</v>
      </c>
      <c r="DE168">
        <v>4</v>
      </c>
      <c r="DN168" t="s">
        <v>3912</v>
      </c>
      <c r="DO168" t="s">
        <v>3912</v>
      </c>
      <c r="DP168" t="s">
        <v>3178</v>
      </c>
      <c r="DQ168" t="s">
        <v>202</v>
      </c>
      <c r="DR168" t="s">
        <v>202</v>
      </c>
      <c r="DT168">
        <v>1</v>
      </c>
      <c r="DV168">
        <v>1</v>
      </c>
      <c r="DW168">
        <v>0</v>
      </c>
      <c r="DX168">
        <v>1</v>
      </c>
      <c r="DY168">
        <v>1</v>
      </c>
      <c r="DZ168">
        <v>1</v>
      </c>
      <c r="EA168">
        <v>10</v>
      </c>
      <c r="EB168">
        <f>IF(EA168&gt;=30,1,IF(EA168&gt;=20,2,IF(EA168&gt;=15,3,IF(EA168&gt;=10,4,IF(EA168&gt;=5,5,IF(EA168&gt;0,6,0))))))</f>
        <v>4</v>
      </c>
      <c r="EC168">
        <v>2</v>
      </c>
      <c r="EE168">
        <v>10</v>
      </c>
      <c r="EL168">
        <v>1</v>
      </c>
      <c r="EM168">
        <v>-97</v>
      </c>
      <c r="EN168">
        <v>1</v>
      </c>
      <c r="EO168">
        <v>2</v>
      </c>
      <c r="EP168">
        <v>1</v>
      </c>
      <c r="EQ168">
        <v>1</v>
      </c>
      <c r="ER168">
        <v>1</v>
      </c>
      <c r="EZ168">
        <v>1</v>
      </c>
      <c r="FA168">
        <v>1</v>
      </c>
      <c r="FD168">
        <v>5</v>
      </c>
      <c r="FG168">
        <v>0</v>
      </c>
      <c r="FH168" t="s">
        <v>3179</v>
      </c>
      <c r="FI168">
        <v>1</v>
      </c>
      <c r="FJ168" t="s">
        <v>204</v>
      </c>
      <c r="FK168">
        <v>10</v>
      </c>
      <c r="FL168">
        <v>12</v>
      </c>
      <c r="FM168">
        <v>12</v>
      </c>
      <c r="FN168">
        <v>10</v>
      </c>
      <c r="FO168" t="s">
        <v>2206</v>
      </c>
      <c r="FQ168" t="s">
        <v>3180</v>
      </c>
      <c r="FR168" t="s">
        <v>3189</v>
      </c>
      <c r="FS168">
        <v>0</v>
      </c>
      <c r="FT168">
        <v>1</v>
      </c>
      <c r="FU168" t="s">
        <v>2221</v>
      </c>
      <c r="FV168" t="s">
        <v>3182</v>
      </c>
      <c r="FW168">
        <v>0</v>
      </c>
      <c r="FX168">
        <v>1</v>
      </c>
      <c r="FY168">
        <v>0</v>
      </c>
      <c r="FZ168">
        <v>0</v>
      </c>
      <c r="GA168">
        <v>37408</v>
      </c>
      <c r="GB168">
        <v>127</v>
      </c>
      <c r="GC168">
        <v>294.55118110000001</v>
      </c>
      <c r="GD168" t="s">
        <v>2401</v>
      </c>
      <c r="GE168">
        <v>1</v>
      </c>
      <c r="HG168" t="s">
        <v>202</v>
      </c>
      <c r="HJ168">
        <v>0</v>
      </c>
    </row>
    <row r="169" spans="1:218" x14ac:dyDescent="0.3">
      <c r="A169">
        <v>345</v>
      </c>
      <c r="B169" t="s">
        <v>3202</v>
      </c>
      <c r="C169" t="s">
        <v>3726</v>
      </c>
      <c r="D169" t="s">
        <v>194</v>
      </c>
      <c r="E169">
        <v>1</v>
      </c>
      <c r="F169" t="s">
        <v>202</v>
      </c>
      <c r="H169">
        <v>1</v>
      </c>
      <c r="M169">
        <v>1</v>
      </c>
      <c r="N169">
        <v>1</v>
      </c>
      <c r="U169">
        <v>1</v>
      </c>
      <c r="W169">
        <v>1</v>
      </c>
      <c r="X169" t="s">
        <v>3174</v>
      </c>
      <c r="Y169">
        <v>1</v>
      </c>
      <c r="Z169">
        <v>1</v>
      </c>
      <c r="AA169">
        <v>6</v>
      </c>
      <c r="AD169" t="s">
        <v>202</v>
      </c>
      <c r="AE169">
        <v>1</v>
      </c>
      <c r="AF169">
        <v>2</v>
      </c>
      <c r="AG169">
        <v>1</v>
      </c>
      <c r="AH169">
        <v>2</v>
      </c>
      <c r="AI169">
        <v>1</v>
      </c>
      <c r="AJ169">
        <v>2</v>
      </c>
      <c r="AK169" t="s">
        <v>3727</v>
      </c>
      <c r="AL169">
        <v>2</v>
      </c>
      <c r="AM169">
        <v>2</v>
      </c>
      <c r="AN169">
        <v>2</v>
      </c>
      <c r="AO169">
        <v>2</v>
      </c>
      <c r="AP169">
        <v>2</v>
      </c>
      <c r="AQ169">
        <v>1</v>
      </c>
      <c r="AR169" t="s">
        <v>3728</v>
      </c>
      <c r="AS169">
        <v>1</v>
      </c>
      <c r="AT169">
        <v>2</v>
      </c>
      <c r="AU169">
        <v>1</v>
      </c>
      <c r="AV169">
        <v>2</v>
      </c>
      <c r="AW169">
        <v>6</v>
      </c>
      <c r="AX169">
        <v>5</v>
      </c>
      <c r="AY169">
        <v>2</v>
      </c>
      <c r="BE169">
        <v>1</v>
      </c>
      <c r="BF169">
        <v>3</v>
      </c>
      <c r="BG169">
        <v>1</v>
      </c>
      <c r="BH169">
        <v>3</v>
      </c>
      <c r="BI169">
        <v>1</v>
      </c>
      <c r="BJ169">
        <v>0</v>
      </c>
      <c r="BM169">
        <v>1</v>
      </c>
      <c r="BN169">
        <v>1</v>
      </c>
      <c r="BO169">
        <v>3</v>
      </c>
      <c r="BP169">
        <v>1</v>
      </c>
      <c r="BQ169">
        <v>60</v>
      </c>
      <c r="BR169">
        <v>1</v>
      </c>
      <c r="BS169">
        <v>1</v>
      </c>
      <c r="BT169">
        <v>2</v>
      </c>
      <c r="BU169">
        <v>2</v>
      </c>
      <c r="BV169">
        <v>0</v>
      </c>
      <c r="BW169">
        <v>2</v>
      </c>
      <c r="BX169">
        <v>0</v>
      </c>
      <c r="BY169">
        <v>2</v>
      </c>
      <c r="BZ169">
        <v>0</v>
      </c>
      <c r="CA169">
        <v>2</v>
      </c>
      <c r="CB169">
        <v>0</v>
      </c>
      <c r="CC169">
        <v>2</v>
      </c>
      <c r="CD169">
        <v>0</v>
      </c>
      <c r="CE169">
        <v>2</v>
      </c>
      <c r="CF169">
        <v>0</v>
      </c>
      <c r="CG169">
        <v>2</v>
      </c>
      <c r="CH169">
        <v>2</v>
      </c>
      <c r="CI169">
        <v>2</v>
      </c>
      <c r="CJ169">
        <v>1</v>
      </c>
      <c r="CK169">
        <v>2</v>
      </c>
      <c r="CL169">
        <v>7</v>
      </c>
      <c r="CM169">
        <v>1</v>
      </c>
      <c r="CR169">
        <v>2</v>
      </c>
      <c r="CS169">
        <v>-98</v>
      </c>
      <c r="CT169">
        <v>1</v>
      </c>
      <c r="CU169">
        <v>1</v>
      </c>
      <c r="CV169" t="s">
        <v>1520</v>
      </c>
      <c r="CW169">
        <v>1040</v>
      </c>
      <c r="CX169">
        <v>17.329999999999998</v>
      </c>
      <c r="CY169">
        <v>2</v>
      </c>
      <c r="CZ169">
        <v>1</v>
      </c>
      <c r="DA169" t="s">
        <v>3729</v>
      </c>
      <c r="DC169">
        <v>1</v>
      </c>
      <c r="DD169">
        <v>1</v>
      </c>
      <c r="DE169">
        <v>15</v>
      </c>
      <c r="DN169" t="s">
        <v>3622</v>
      </c>
      <c r="DO169" t="s">
        <v>3622</v>
      </c>
      <c r="DP169" t="s">
        <v>3178</v>
      </c>
      <c r="DQ169" t="s">
        <v>202</v>
      </c>
      <c r="DR169" t="s">
        <v>202</v>
      </c>
      <c r="DT169">
        <v>1</v>
      </c>
      <c r="DV169">
        <v>1</v>
      </c>
      <c r="DW169">
        <v>0</v>
      </c>
      <c r="DX169">
        <v>6</v>
      </c>
      <c r="DY169">
        <v>1</v>
      </c>
      <c r="DZ169">
        <v>1</v>
      </c>
      <c r="EA169">
        <v>22</v>
      </c>
      <c r="EB169">
        <f>IF(EA169&gt;=30,1,IF(EA169&gt;=20,2,IF(EA169&gt;=15,3,IF(EA169&gt;=10,4,IF(EA169&gt;=5,5,IF(EA169&gt;0,6,0))))))</f>
        <v>2</v>
      </c>
      <c r="EC169">
        <v>2</v>
      </c>
      <c r="EE169">
        <v>22</v>
      </c>
      <c r="EL169">
        <v>4</v>
      </c>
      <c r="EM169">
        <v>-97</v>
      </c>
      <c r="EN169">
        <v>1</v>
      </c>
      <c r="EO169">
        <v>3</v>
      </c>
      <c r="EP169">
        <v>1</v>
      </c>
      <c r="EQ169">
        <v>1</v>
      </c>
      <c r="ER169">
        <v>1</v>
      </c>
      <c r="EZ169">
        <v>-97</v>
      </c>
      <c r="FA169">
        <v>1</v>
      </c>
      <c r="FD169">
        <v>1</v>
      </c>
      <c r="FG169">
        <v>0</v>
      </c>
      <c r="FH169" t="s">
        <v>3179</v>
      </c>
      <c r="FI169">
        <v>1</v>
      </c>
      <c r="FJ169" t="s">
        <v>204</v>
      </c>
      <c r="FK169">
        <v>22</v>
      </c>
      <c r="FL169">
        <v>12</v>
      </c>
      <c r="FM169">
        <v>12</v>
      </c>
      <c r="FN169">
        <v>22</v>
      </c>
      <c r="FO169" t="s">
        <v>2233</v>
      </c>
      <c r="FQ169" t="s">
        <v>3180</v>
      </c>
      <c r="FR169" t="s">
        <v>3181</v>
      </c>
      <c r="FS169">
        <v>1</v>
      </c>
      <c r="FT169">
        <v>1</v>
      </c>
      <c r="FU169" t="s">
        <v>2221</v>
      </c>
      <c r="FV169" t="s">
        <v>3182</v>
      </c>
      <c r="FW169">
        <v>0</v>
      </c>
      <c r="FX169">
        <v>1</v>
      </c>
      <c r="FY169">
        <v>0</v>
      </c>
      <c r="FZ169">
        <v>0</v>
      </c>
      <c r="GA169">
        <v>20830</v>
      </c>
      <c r="GB169">
        <v>83</v>
      </c>
      <c r="GC169">
        <v>250.9638554</v>
      </c>
      <c r="GD169" t="s">
        <v>2401</v>
      </c>
      <c r="GE169">
        <v>1</v>
      </c>
      <c r="HG169" t="s">
        <v>202</v>
      </c>
      <c r="HJ169">
        <v>0</v>
      </c>
    </row>
    <row r="170" spans="1:218" hidden="1" x14ac:dyDescent="0.3">
      <c r="A170">
        <v>583</v>
      </c>
      <c r="B170" t="s">
        <v>3190</v>
      </c>
      <c r="C170" t="s">
        <v>4082</v>
      </c>
      <c r="D170" t="s">
        <v>265</v>
      </c>
      <c r="E170">
        <v>1</v>
      </c>
      <c r="F170" t="s">
        <v>202</v>
      </c>
      <c r="H170">
        <v>1</v>
      </c>
      <c r="M170">
        <v>1</v>
      </c>
      <c r="N170">
        <v>1</v>
      </c>
      <c r="U170">
        <v>1</v>
      </c>
      <c r="W170">
        <v>1</v>
      </c>
      <c r="X170" t="s">
        <v>3174</v>
      </c>
      <c r="Y170">
        <v>1</v>
      </c>
      <c r="Z170">
        <v>1</v>
      </c>
      <c r="AA170">
        <v>1</v>
      </c>
      <c r="AD170" t="s">
        <v>202</v>
      </c>
      <c r="AE170">
        <v>1</v>
      </c>
      <c r="AF170">
        <v>1</v>
      </c>
      <c r="AG170">
        <v>1</v>
      </c>
      <c r="AH170">
        <v>2</v>
      </c>
      <c r="AI170">
        <v>1</v>
      </c>
      <c r="AJ170">
        <v>2</v>
      </c>
      <c r="AK170" t="s">
        <v>4083</v>
      </c>
      <c r="AL170">
        <v>1</v>
      </c>
      <c r="AM170">
        <v>2</v>
      </c>
      <c r="AN170">
        <v>1</v>
      </c>
      <c r="AO170">
        <v>2</v>
      </c>
      <c r="AP170">
        <v>2</v>
      </c>
      <c r="AQ170">
        <v>1</v>
      </c>
      <c r="AR170" t="s">
        <v>4084</v>
      </c>
      <c r="AS170">
        <v>2</v>
      </c>
      <c r="AT170">
        <v>2</v>
      </c>
      <c r="AU170">
        <v>1</v>
      </c>
      <c r="AV170">
        <v>2</v>
      </c>
      <c r="AW170">
        <v>7</v>
      </c>
      <c r="AX170">
        <v>1</v>
      </c>
      <c r="AY170">
        <v>1</v>
      </c>
      <c r="AZ170">
        <v>5</v>
      </c>
      <c r="BA170">
        <v>6</v>
      </c>
      <c r="BB170">
        <v>3</v>
      </c>
      <c r="BC170">
        <v>2</v>
      </c>
      <c r="BD170">
        <v>4</v>
      </c>
      <c r="BE170">
        <v>1</v>
      </c>
      <c r="BF170">
        <v>1</v>
      </c>
      <c r="BG170">
        <v>1</v>
      </c>
      <c r="BH170">
        <v>1</v>
      </c>
      <c r="BI170">
        <v>1</v>
      </c>
      <c r="BJ170">
        <v>0</v>
      </c>
      <c r="BM170">
        <v>1</v>
      </c>
      <c r="BN170">
        <v>1</v>
      </c>
      <c r="BO170">
        <v>4</v>
      </c>
      <c r="BP170">
        <v>1</v>
      </c>
      <c r="BQ170">
        <v>5</v>
      </c>
      <c r="BR170">
        <v>1</v>
      </c>
      <c r="BS170">
        <v>1</v>
      </c>
      <c r="BT170">
        <v>3</v>
      </c>
      <c r="BV170">
        <v>1</v>
      </c>
      <c r="BX170">
        <v>0</v>
      </c>
      <c r="BZ170">
        <v>2</v>
      </c>
      <c r="CJ170">
        <v>1</v>
      </c>
      <c r="CK170">
        <v>2</v>
      </c>
      <c r="CL170">
        <v>6</v>
      </c>
      <c r="CM170">
        <v>1</v>
      </c>
      <c r="CR170">
        <v>2</v>
      </c>
      <c r="CS170">
        <v>7</v>
      </c>
      <c r="CT170">
        <v>1</v>
      </c>
      <c r="CU170">
        <v>2</v>
      </c>
      <c r="CV170" t="s">
        <v>4085</v>
      </c>
      <c r="CW170">
        <v>666</v>
      </c>
      <c r="CX170">
        <v>11.1</v>
      </c>
      <c r="CY170">
        <v>2</v>
      </c>
      <c r="CZ170">
        <v>1</v>
      </c>
      <c r="DA170" t="s">
        <v>729</v>
      </c>
      <c r="DC170">
        <v>1</v>
      </c>
      <c r="DD170">
        <v>1</v>
      </c>
      <c r="DE170">
        <v>29</v>
      </c>
      <c r="DN170" t="s">
        <v>3912</v>
      </c>
      <c r="DO170" t="s">
        <v>3912</v>
      </c>
      <c r="DP170" t="s">
        <v>3178</v>
      </c>
      <c r="DQ170" t="s">
        <v>202</v>
      </c>
      <c r="DR170" t="s">
        <v>202</v>
      </c>
      <c r="DT170">
        <v>1</v>
      </c>
      <c r="DV170">
        <v>1</v>
      </c>
      <c r="DW170">
        <v>0</v>
      </c>
      <c r="DX170">
        <v>1</v>
      </c>
      <c r="DY170">
        <v>1</v>
      </c>
      <c r="DZ170">
        <v>-97</v>
      </c>
      <c r="EB170">
        <v>3</v>
      </c>
      <c r="EC170">
        <v>2</v>
      </c>
      <c r="EE170">
        <v>2</v>
      </c>
      <c r="EL170">
        <v>2</v>
      </c>
      <c r="EM170">
        <v>2</v>
      </c>
      <c r="EN170">
        <v>1</v>
      </c>
      <c r="EO170">
        <v>-97</v>
      </c>
      <c r="EP170">
        <v>1</v>
      </c>
      <c r="EQ170">
        <v>1</v>
      </c>
      <c r="ER170">
        <v>1</v>
      </c>
      <c r="EZ170">
        <v>1</v>
      </c>
      <c r="FA170">
        <v>1</v>
      </c>
      <c r="FD170">
        <v>5</v>
      </c>
      <c r="FG170">
        <v>0</v>
      </c>
      <c r="FH170" t="s">
        <v>3179</v>
      </c>
      <c r="FI170">
        <v>1</v>
      </c>
      <c r="FJ170" t="s">
        <v>204</v>
      </c>
      <c r="FK170">
        <v>2</v>
      </c>
      <c r="FL170">
        <v>12</v>
      </c>
      <c r="FM170">
        <v>12</v>
      </c>
      <c r="FN170">
        <v>17.5</v>
      </c>
      <c r="FO170" t="s">
        <v>2212</v>
      </c>
      <c r="FP170">
        <v>1.5</v>
      </c>
      <c r="FQ170" t="s">
        <v>3180</v>
      </c>
      <c r="FR170" t="s">
        <v>3362</v>
      </c>
      <c r="FS170">
        <v>1</v>
      </c>
      <c r="FT170">
        <v>1</v>
      </c>
      <c r="FU170" t="s">
        <v>2221</v>
      </c>
      <c r="FV170" t="s">
        <v>3182</v>
      </c>
      <c r="FW170">
        <v>0</v>
      </c>
      <c r="FX170">
        <v>1</v>
      </c>
      <c r="FY170">
        <v>0</v>
      </c>
      <c r="FZ170">
        <v>0</v>
      </c>
      <c r="GA170">
        <v>15709</v>
      </c>
      <c r="GB170">
        <v>72</v>
      </c>
      <c r="GC170">
        <v>218.18055559999999</v>
      </c>
      <c r="GD170" t="s">
        <v>2401</v>
      </c>
      <c r="GE170">
        <v>1</v>
      </c>
      <c r="HG170" t="s">
        <v>202</v>
      </c>
      <c r="HJ170">
        <v>0</v>
      </c>
    </row>
    <row r="171" spans="1:218" x14ac:dyDescent="0.3">
      <c r="A171">
        <v>347</v>
      </c>
      <c r="B171" t="s">
        <v>3279</v>
      </c>
      <c r="C171" t="s">
        <v>3734</v>
      </c>
      <c r="D171" t="s">
        <v>212</v>
      </c>
      <c r="E171">
        <v>1</v>
      </c>
      <c r="F171" t="s">
        <v>202</v>
      </c>
      <c r="H171">
        <v>1</v>
      </c>
      <c r="M171">
        <v>1</v>
      </c>
      <c r="N171">
        <v>1</v>
      </c>
      <c r="U171">
        <v>1</v>
      </c>
      <c r="W171">
        <v>1</v>
      </c>
      <c r="X171" t="s">
        <v>3174</v>
      </c>
      <c r="Y171">
        <v>1</v>
      </c>
      <c r="Z171">
        <v>1</v>
      </c>
      <c r="AA171">
        <v>2</v>
      </c>
      <c r="AD171" t="s">
        <v>202</v>
      </c>
      <c r="AE171">
        <v>1</v>
      </c>
      <c r="AF171">
        <v>1</v>
      </c>
      <c r="AG171">
        <v>1</v>
      </c>
      <c r="AH171">
        <v>1</v>
      </c>
      <c r="AI171">
        <v>1</v>
      </c>
      <c r="AJ171">
        <v>1</v>
      </c>
      <c r="AK171" t="s">
        <v>3735</v>
      </c>
      <c r="AL171">
        <v>1</v>
      </c>
      <c r="AM171">
        <v>2</v>
      </c>
      <c r="AN171">
        <v>1</v>
      </c>
      <c r="AO171">
        <v>2</v>
      </c>
      <c r="AP171">
        <v>2</v>
      </c>
      <c r="AQ171">
        <v>1</v>
      </c>
      <c r="AR171" t="s">
        <v>3736</v>
      </c>
      <c r="AS171">
        <v>2</v>
      </c>
      <c r="AT171">
        <v>2</v>
      </c>
      <c r="AU171">
        <v>1</v>
      </c>
      <c r="AV171">
        <v>1</v>
      </c>
      <c r="AW171">
        <v>7</v>
      </c>
      <c r="AX171">
        <v>1</v>
      </c>
      <c r="AY171">
        <v>1</v>
      </c>
      <c r="BE171">
        <v>1</v>
      </c>
      <c r="BF171">
        <v>1</v>
      </c>
      <c r="BG171">
        <v>1</v>
      </c>
      <c r="BH171">
        <v>1</v>
      </c>
      <c r="BI171">
        <v>1</v>
      </c>
      <c r="BJ171">
        <v>0</v>
      </c>
      <c r="BM171">
        <v>1</v>
      </c>
      <c r="BN171">
        <v>1</v>
      </c>
      <c r="BO171">
        <v>3</v>
      </c>
      <c r="BP171">
        <v>1</v>
      </c>
      <c r="BQ171">
        <v>3</v>
      </c>
      <c r="BR171">
        <v>1</v>
      </c>
      <c r="BS171">
        <v>1</v>
      </c>
      <c r="BT171">
        <v>4</v>
      </c>
      <c r="BV171">
        <v>0</v>
      </c>
      <c r="BX171">
        <v>0</v>
      </c>
      <c r="BZ171">
        <v>2</v>
      </c>
      <c r="CB171">
        <v>0</v>
      </c>
      <c r="CD171">
        <v>2</v>
      </c>
      <c r="CJ171">
        <v>1</v>
      </c>
      <c r="CK171">
        <v>2</v>
      </c>
      <c r="CL171">
        <v>6</v>
      </c>
      <c r="CM171">
        <v>1</v>
      </c>
      <c r="CR171">
        <v>2</v>
      </c>
      <c r="CS171">
        <v>5</v>
      </c>
      <c r="CT171">
        <v>1</v>
      </c>
      <c r="CU171">
        <v>2</v>
      </c>
      <c r="CV171" t="s">
        <v>1780</v>
      </c>
      <c r="CW171">
        <v>922</v>
      </c>
      <c r="CX171">
        <v>15.37</v>
      </c>
      <c r="CY171">
        <v>2</v>
      </c>
      <c r="CZ171">
        <v>1</v>
      </c>
      <c r="DA171" t="s">
        <v>3238</v>
      </c>
      <c r="DC171">
        <v>1</v>
      </c>
      <c r="DD171">
        <v>1</v>
      </c>
      <c r="DE171">
        <v>2</v>
      </c>
      <c r="DN171" t="s">
        <v>3622</v>
      </c>
      <c r="DO171" t="s">
        <v>3622</v>
      </c>
      <c r="DP171" t="s">
        <v>3178</v>
      </c>
      <c r="DQ171" t="s">
        <v>202</v>
      </c>
      <c r="DR171" t="s">
        <v>202</v>
      </c>
      <c r="DT171">
        <v>1</v>
      </c>
      <c r="DV171">
        <v>1</v>
      </c>
      <c r="DW171">
        <v>0</v>
      </c>
      <c r="DX171">
        <v>2</v>
      </c>
      <c r="DY171">
        <v>1</v>
      </c>
      <c r="DZ171">
        <v>1</v>
      </c>
      <c r="EA171">
        <v>10</v>
      </c>
      <c r="EB171">
        <f>IF(EA171&gt;=30,1,IF(EA171&gt;=20,2,IF(EA171&gt;=15,3,IF(EA171&gt;=10,4,IF(EA171&gt;=5,5,IF(EA171&gt;0,6,0))))))</f>
        <v>4</v>
      </c>
      <c r="EC171">
        <v>1</v>
      </c>
      <c r="ED171">
        <v>3</v>
      </c>
      <c r="EL171">
        <v>3</v>
      </c>
      <c r="EM171">
        <v>1</v>
      </c>
      <c r="EN171">
        <v>1</v>
      </c>
      <c r="EO171">
        <v>2</v>
      </c>
      <c r="EP171">
        <v>1</v>
      </c>
      <c r="EQ171">
        <v>-97</v>
      </c>
      <c r="ER171">
        <v>2</v>
      </c>
      <c r="ES171">
        <v>1</v>
      </c>
      <c r="ET171">
        <v>6</v>
      </c>
      <c r="EU171">
        <f>IF(ET171&gt;=30,1,IF(ET171&gt;=20,2,IF(ET171&gt;=15,3,IF(ET171&gt;=10,4,IF(ET171&gt;=5,5,IF(ET171&gt;0,6,0))))))</f>
        <v>5</v>
      </c>
      <c r="EV171">
        <v>8</v>
      </c>
      <c r="EX171">
        <v>1</v>
      </c>
      <c r="EY171">
        <v>2</v>
      </c>
      <c r="EZ171">
        <v>1</v>
      </c>
      <c r="FA171">
        <v>1</v>
      </c>
      <c r="FD171">
        <v>1</v>
      </c>
      <c r="FG171">
        <v>0</v>
      </c>
      <c r="FH171" t="s">
        <v>3179</v>
      </c>
      <c r="FI171">
        <v>1</v>
      </c>
      <c r="FJ171" t="s">
        <v>204</v>
      </c>
      <c r="FK171">
        <v>0.25</v>
      </c>
      <c r="FL171">
        <v>3</v>
      </c>
      <c r="FM171">
        <v>3</v>
      </c>
      <c r="FN171">
        <v>10</v>
      </c>
      <c r="FO171" t="s">
        <v>2220</v>
      </c>
      <c r="FP171">
        <v>0.5</v>
      </c>
      <c r="FQ171" t="s">
        <v>3180</v>
      </c>
      <c r="FR171" t="s">
        <v>3189</v>
      </c>
      <c r="FS171">
        <v>0</v>
      </c>
      <c r="FT171">
        <v>1</v>
      </c>
      <c r="FU171" t="s">
        <v>2213</v>
      </c>
      <c r="FV171" t="s">
        <v>2207</v>
      </c>
      <c r="FW171">
        <v>0</v>
      </c>
      <c r="FX171">
        <v>1</v>
      </c>
      <c r="FY171">
        <v>0</v>
      </c>
      <c r="FZ171">
        <v>0</v>
      </c>
      <c r="GA171">
        <v>59048</v>
      </c>
      <c r="GB171">
        <v>201</v>
      </c>
      <c r="GC171">
        <v>293.7711443</v>
      </c>
      <c r="GD171" t="s">
        <v>2401</v>
      </c>
      <c r="GE171">
        <v>1</v>
      </c>
      <c r="HG171" t="s">
        <v>202</v>
      </c>
      <c r="HJ171">
        <v>0</v>
      </c>
    </row>
    <row r="172" spans="1:218" x14ac:dyDescent="0.3">
      <c r="A172">
        <v>676</v>
      </c>
      <c r="B172" t="s">
        <v>3207</v>
      </c>
      <c r="C172" t="s">
        <v>4219</v>
      </c>
      <c r="D172" t="s">
        <v>265</v>
      </c>
      <c r="E172">
        <v>1</v>
      </c>
      <c r="F172" t="s">
        <v>202</v>
      </c>
      <c r="H172">
        <v>1</v>
      </c>
      <c r="M172">
        <v>1</v>
      </c>
      <c r="N172">
        <v>1</v>
      </c>
      <c r="U172">
        <v>1</v>
      </c>
      <c r="W172">
        <v>1</v>
      </c>
      <c r="X172" t="s">
        <v>3174</v>
      </c>
      <c r="Y172">
        <v>1</v>
      </c>
      <c r="Z172">
        <v>1</v>
      </c>
      <c r="AA172">
        <v>2</v>
      </c>
      <c r="AD172" t="s">
        <v>202</v>
      </c>
      <c r="AE172">
        <v>1</v>
      </c>
      <c r="AF172">
        <v>1</v>
      </c>
      <c r="AG172">
        <v>2</v>
      </c>
      <c r="AH172">
        <v>1</v>
      </c>
      <c r="AI172">
        <v>1</v>
      </c>
      <c r="AJ172">
        <v>2</v>
      </c>
      <c r="AK172" t="s">
        <v>4220</v>
      </c>
      <c r="AL172">
        <v>1</v>
      </c>
      <c r="AM172">
        <v>1</v>
      </c>
      <c r="AN172">
        <v>1</v>
      </c>
      <c r="AO172">
        <v>2</v>
      </c>
      <c r="AP172">
        <v>1</v>
      </c>
      <c r="AQ172">
        <v>1</v>
      </c>
      <c r="AR172" t="s">
        <v>4221</v>
      </c>
      <c r="AS172">
        <v>2</v>
      </c>
      <c r="AT172">
        <v>1</v>
      </c>
      <c r="AU172">
        <v>2</v>
      </c>
      <c r="AV172">
        <v>2</v>
      </c>
      <c r="AW172">
        <v>7</v>
      </c>
      <c r="AX172">
        <v>2</v>
      </c>
      <c r="AY172">
        <v>4</v>
      </c>
      <c r="BE172">
        <v>1</v>
      </c>
      <c r="BF172">
        <v>2</v>
      </c>
      <c r="BG172">
        <v>1</v>
      </c>
      <c r="BH172">
        <v>2</v>
      </c>
      <c r="BI172">
        <v>1</v>
      </c>
      <c r="BJ172">
        <v>0</v>
      </c>
      <c r="BM172">
        <v>1</v>
      </c>
      <c r="BN172">
        <v>1</v>
      </c>
      <c r="BO172">
        <v>5</v>
      </c>
      <c r="BP172">
        <v>1</v>
      </c>
      <c r="BQ172">
        <v>10</v>
      </c>
      <c r="BR172">
        <v>6</v>
      </c>
      <c r="BS172">
        <v>1</v>
      </c>
      <c r="BT172">
        <v>4</v>
      </c>
      <c r="BV172">
        <v>2</v>
      </c>
      <c r="BX172">
        <v>0</v>
      </c>
      <c r="BZ172">
        <v>0</v>
      </c>
      <c r="CB172">
        <v>2</v>
      </c>
      <c r="CJ172">
        <v>1</v>
      </c>
      <c r="CK172">
        <v>2</v>
      </c>
      <c r="CL172">
        <v>6</v>
      </c>
      <c r="CM172">
        <v>1</v>
      </c>
      <c r="CR172">
        <v>2</v>
      </c>
      <c r="CS172">
        <v>10</v>
      </c>
      <c r="CT172">
        <v>1</v>
      </c>
      <c r="CU172">
        <v>1</v>
      </c>
      <c r="CV172" t="s">
        <v>1148</v>
      </c>
      <c r="CW172">
        <v>630</v>
      </c>
      <c r="CX172">
        <v>10.5</v>
      </c>
      <c r="CY172">
        <v>2</v>
      </c>
      <c r="CZ172">
        <v>1</v>
      </c>
      <c r="DA172" t="s">
        <v>3957</v>
      </c>
      <c r="DC172">
        <v>1</v>
      </c>
      <c r="DD172">
        <v>1</v>
      </c>
      <c r="DE172">
        <v>28</v>
      </c>
      <c r="DN172" t="s">
        <v>4107</v>
      </c>
      <c r="DO172" t="s">
        <v>4107</v>
      </c>
      <c r="DP172" t="s">
        <v>3178</v>
      </c>
      <c r="DQ172" t="s">
        <v>202</v>
      </c>
      <c r="DR172" t="s">
        <v>202</v>
      </c>
      <c r="DT172">
        <v>1</v>
      </c>
      <c r="DV172">
        <v>1</v>
      </c>
      <c r="DW172">
        <v>0</v>
      </c>
      <c r="DX172">
        <v>2</v>
      </c>
      <c r="DY172">
        <v>1</v>
      </c>
      <c r="DZ172">
        <v>1</v>
      </c>
      <c r="EA172">
        <v>10</v>
      </c>
      <c r="EB172">
        <f>IF(EA172&gt;=30,1,IF(EA172&gt;=20,2,IF(EA172&gt;=15,3,IF(EA172&gt;=10,4,IF(EA172&gt;=5,5,IF(EA172&gt;0,6,0))))))</f>
        <v>4</v>
      </c>
      <c r="EC172">
        <v>2</v>
      </c>
      <c r="EE172">
        <v>10</v>
      </c>
      <c r="EL172">
        <v>2</v>
      </c>
      <c r="EM172">
        <v>3</v>
      </c>
      <c r="EN172">
        <v>1</v>
      </c>
      <c r="EO172">
        <v>1</v>
      </c>
      <c r="EP172">
        <v>1</v>
      </c>
      <c r="EQ172">
        <v>1</v>
      </c>
      <c r="ER172">
        <v>1</v>
      </c>
      <c r="EZ172">
        <v>1</v>
      </c>
      <c r="FA172">
        <v>1</v>
      </c>
      <c r="FD172">
        <v>5</v>
      </c>
      <c r="FG172">
        <v>0</v>
      </c>
      <c r="FH172" t="s">
        <v>3179</v>
      </c>
      <c r="FI172">
        <v>1</v>
      </c>
      <c r="FJ172" t="s">
        <v>204</v>
      </c>
      <c r="FK172">
        <v>10</v>
      </c>
      <c r="FL172">
        <v>12</v>
      </c>
      <c r="FM172">
        <v>12</v>
      </c>
      <c r="FN172">
        <v>10</v>
      </c>
      <c r="FO172" t="s">
        <v>2212</v>
      </c>
      <c r="FP172">
        <v>3.5</v>
      </c>
      <c r="FQ172" t="s">
        <v>3180</v>
      </c>
      <c r="FR172" t="s">
        <v>3196</v>
      </c>
      <c r="FS172">
        <v>1</v>
      </c>
      <c r="FT172">
        <v>1</v>
      </c>
      <c r="FU172" t="s">
        <v>2221</v>
      </c>
      <c r="FV172" t="s">
        <v>3182</v>
      </c>
      <c r="FW172">
        <v>0</v>
      </c>
      <c r="FX172">
        <v>1</v>
      </c>
      <c r="FY172">
        <v>0</v>
      </c>
      <c r="FZ172">
        <v>0</v>
      </c>
      <c r="GA172">
        <v>11328</v>
      </c>
      <c r="GB172">
        <v>52</v>
      </c>
      <c r="GC172">
        <v>217.8461538</v>
      </c>
      <c r="GD172" t="s">
        <v>2401</v>
      </c>
      <c r="GE172">
        <v>1</v>
      </c>
      <c r="HG172" t="s">
        <v>202</v>
      </c>
      <c r="HJ172">
        <v>0</v>
      </c>
    </row>
    <row r="173" spans="1:218" x14ac:dyDescent="0.3">
      <c r="A173">
        <v>350</v>
      </c>
      <c r="B173" t="s">
        <v>3190</v>
      </c>
      <c r="C173" t="s">
        <v>3741</v>
      </c>
      <c r="D173" t="s">
        <v>265</v>
      </c>
      <c r="E173">
        <v>1</v>
      </c>
      <c r="F173" t="s">
        <v>202</v>
      </c>
      <c r="H173">
        <v>1</v>
      </c>
      <c r="M173">
        <v>1</v>
      </c>
      <c r="N173">
        <v>1</v>
      </c>
      <c r="U173">
        <v>1</v>
      </c>
      <c r="W173">
        <v>1</v>
      </c>
      <c r="X173" t="s">
        <v>3174</v>
      </c>
      <c r="Y173">
        <v>1</v>
      </c>
      <c r="Z173">
        <v>1</v>
      </c>
      <c r="AA173">
        <v>8</v>
      </c>
      <c r="AD173" t="s">
        <v>202</v>
      </c>
      <c r="AE173">
        <v>1</v>
      </c>
      <c r="AF173">
        <v>1</v>
      </c>
      <c r="AG173">
        <v>1</v>
      </c>
      <c r="AH173">
        <v>2</v>
      </c>
      <c r="AI173">
        <v>1</v>
      </c>
      <c r="AJ173">
        <v>2</v>
      </c>
      <c r="AK173" t="s">
        <v>3742</v>
      </c>
      <c r="AL173">
        <v>2</v>
      </c>
      <c r="AM173">
        <v>2</v>
      </c>
      <c r="AN173">
        <v>2</v>
      </c>
      <c r="AO173">
        <v>2</v>
      </c>
      <c r="AP173">
        <v>1</v>
      </c>
      <c r="AQ173">
        <v>1</v>
      </c>
      <c r="AR173" t="s">
        <v>3743</v>
      </c>
      <c r="AS173">
        <v>2</v>
      </c>
      <c r="AT173">
        <v>2</v>
      </c>
      <c r="AU173">
        <v>1</v>
      </c>
      <c r="AV173">
        <v>2</v>
      </c>
      <c r="AW173">
        <v>6</v>
      </c>
      <c r="AX173">
        <v>6</v>
      </c>
      <c r="AY173">
        <v>5</v>
      </c>
      <c r="BE173">
        <v>1</v>
      </c>
      <c r="BF173">
        <v>1</v>
      </c>
      <c r="BG173">
        <v>1</v>
      </c>
      <c r="BH173">
        <v>1</v>
      </c>
      <c r="BI173">
        <v>1</v>
      </c>
      <c r="BJ173">
        <v>0</v>
      </c>
      <c r="BM173">
        <v>1</v>
      </c>
      <c r="BN173">
        <v>1</v>
      </c>
      <c r="BO173">
        <v>2</v>
      </c>
      <c r="BP173">
        <v>1</v>
      </c>
      <c r="BQ173">
        <v>55</v>
      </c>
      <c r="BR173">
        <v>1</v>
      </c>
      <c r="BS173">
        <v>1</v>
      </c>
      <c r="BT173">
        <v>1</v>
      </c>
      <c r="BU173">
        <v>1</v>
      </c>
      <c r="BV173">
        <v>0</v>
      </c>
      <c r="BW173">
        <v>1</v>
      </c>
      <c r="BX173">
        <v>0</v>
      </c>
      <c r="BY173">
        <v>1</v>
      </c>
      <c r="BZ173">
        <v>0</v>
      </c>
      <c r="CA173">
        <v>1</v>
      </c>
      <c r="CB173">
        <v>0</v>
      </c>
      <c r="CC173">
        <v>1</v>
      </c>
      <c r="CD173">
        <v>0</v>
      </c>
      <c r="CE173">
        <v>1</v>
      </c>
      <c r="CF173">
        <v>0</v>
      </c>
      <c r="CG173">
        <v>1</v>
      </c>
      <c r="CH173">
        <v>1</v>
      </c>
      <c r="CI173">
        <v>1</v>
      </c>
      <c r="CJ173">
        <v>1</v>
      </c>
      <c r="CK173">
        <v>2</v>
      </c>
      <c r="CL173">
        <v>5</v>
      </c>
      <c r="CM173">
        <v>1</v>
      </c>
      <c r="CR173">
        <v>2</v>
      </c>
      <c r="CS173">
        <v>-98</v>
      </c>
      <c r="CT173">
        <v>1</v>
      </c>
      <c r="CU173">
        <v>2</v>
      </c>
      <c r="CV173" t="s">
        <v>2874</v>
      </c>
      <c r="CW173">
        <v>1052</v>
      </c>
      <c r="CX173">
        <v>17.53</v>
      </c>
      <c r="CY173">
        <v>2</v>
      </c>
      <c r="CZ173">
        <v>1</v>
      </c>
      <c r="DA173" t="s">
        <v>1027</v>
      </c>
      <c r="DC173">
        <v>1</v>
      </c>
      <c r="DD173">
        <v>1</v>
      </c>
      <c r="DE173">
        <v>29</v>
      </c>
      <c r="DN173" t="s">
        <v>3622</v>
      </c>
      <c r="DO173" t="s">
        <v>3622</v>
      </c>
      <c r="DP173" t="s">
        <v>3178</v>
      </c>
      <c r="DQ173" t="s">
        <v>202</v>
      </c>
      <c r="DR173" t="s">
        <v>202</v>
      </c>
      <c r="DT173">
        <v>1</v>
      </c>
      <c r="DV173">
        <v>1</v>
      </c>
      <c r="DW173">
        <v>0</v>
      </c>
      <c r="DX173">
        <v>8</v>
      </c>
      <c r="DY173">
        <v>1</v>
      </c>
      <c r="DZ173">
        <v>-97</v>
      </c>
      <c r="EB173">
        <v>5</v>
      </c>
      <c r="EC173">
        <v>2</v>
      </c>
      <c r="EE173">
        <v>7</v>
      </c>
      <c r="EL173">
        <v>1</v>
      </c>
      <c r="EM173">
        <v>3</v>
      </c>
      <c r="EN173">
        <v>1</v>
      </c>
      <c r="EO173">
        <v>2</v>
      </c>
      <c r="EP173">
        <v>2</v>
      </c>
      <c r="EZ173">
        <v>1</v>
      </c>
      <c r="FA173">
        <v>2</v>
      </c>
      <c r="FB173">
        <v>1</v>
      </c>
      <c r="FC173">
        <v>3</v>
      </c>
      <c r="FD173">
        <v>5</v>
      </c>
      <c r="FG173">
        <v>0</v>
      </c>
      <c r="FH173" t="s">
        <v>3179</v>
      </c>
      <c r="FI173">
        <v>1</v>
      </c>
      <c r="FJ173" t="s">
        <v>204</v>
      </c>
      <c r="FK173">
        <v>7</v>
      </c>
      <c r="FL173">
        <v>12</v>
      </c>
      <c r="FM173">
        <v>12</v>
      </c>
      <c r="FN173">
        <v>7.5</v>
      </c>
      <c r="FO173" t="s">
        <v>2206</v>
      </c>
      <c r="FP173">
        <v>3.5</v>
      </c>
      <c r="FQ173" t="s">
        <v>3180</v>
      </c>
      <c r="FR173" t="s">
        <v>3189</v>
      </c>
      <c r="FS173">
        <v>0</v>
      </c>
      <c r="FT173">
        <v>0</v>
      </c>
      <c r="FU173" t="s">
        <v>2207</v>
      </c>
      <c r="FV173" t="s">
        <v>2207</v>
      </c>
      <c r="FW173">
        <v>0</v>
      </c>
      <c r="FX173">
        <v>1</v>
      </c>
      <c r="FY173">
        <v>0</v>
      </c>
      <c r="FZ173">
        <v>0</v>
      </c>
      <c r="GA173">
        <v>15709</v>
      </c>
      <c r="GB173">
        <v>72</v>
      </c>
      <c r="GC173">
        <v>218.18055559999999</v>
      </c>
      <c r="GD173" t="s">
        <v>2401</v>
      </c>
      <c r="GE173">
        <v>1</v>
      </c>
      <c r="HG173" t="s">
        <v>202</v>
      </c>
      <c r="HJ173">
        <v>0</v>
      </c>
    </row>
    <row r="174" spans="1:218" x14ac:dyDescent="0.3">
      <c r="A174">
        <v>351</v>
      </c>
      <c r="B174" t="s">
        <v>3279</v>
      </c>
      <c r="C174" t="s">
        <v>3744</v>
      </c>
      <c r="D174" t="s">
        <v>212</v>
      </c>
      <c r="E174">
        <v>1</v>
      </c>
      <c r="F174" t="s">
        <v>202</v>
      </c>
      <c r="H174">
        <v>1</v>
      </c>
      <c r="M174">
        <v>1</v>
      </c>
      <c r="N174">
        <v>1</v>
      </c>
      <c r="U174">
        <v>1</v>
      </c>
      <c r="W174">
        <v>1</v>
      </c>
      <c r="X174" t="s">
        <v>3174</v>
      </c>
      <c r="Y174">
        <v>1</v>
      </c>
      <c r="Z174">
        <v>1</v>
      </c>
      <c r="AA174">
        <v>1</v>
      </c>
      <c r="AD174" t="s">
        <v>202</v>
      </c>
      <c r="AE174">
        <v>1</v>
      </c>
      <c r="AF174">
        <v>2</v>
      </c>
      <c r="AG174">
        <v>1</v>
      </c>
      <c r="AH174">
        <v>1</v>
      </c>
      <c r="AI174">
        <v>1</v>
      </c>
      <c r="AJ174">
        <v>2</v>
      </c>
      <c r="AK174" t="s">
        <v>3745</v>
      </c>
      <c r="AL174">
        <v>1</v>
      </c>
      <c r="AM174">
        <v>2</v>
      </c>
      <c r="AN174">
        <v>2</v>
      </c>
      <c r="AO174">
        <v>-97</v>
      </c>
      <c r="AP174">
        <v>2</v>
      </c>
      <c r="AQ174">
        <v>2</v>
      </c>
      <c r="AR174" t="s">
        <v>3746</v>
      </c>
      <c r="AS174">
        <v>1</v>
      </c>
      <c r="AT174">
        <v>1</v>
      </c>
      <c r="AU174">
        <v>1</v>
      </c>
      <c r="AV174">
        <v>2</v>
      </c>
      <c r="AW174">
        <v>7</v>
      </c>
      <c r="AX174">
        <v>1</v>
      </c>
      <c r="AY174">
        <v>1</v>
      </c>
      <c r="BE174">
        <v>1</v>
      </c>
      <c r="BF174">
        <v>1</v>
      </c>
      <c r="BG174">
        <v>1</v>
      </c>
      <c r="BH174">
        <v>1</v>
      </c>
      <c r="BI174">
        <v>1</v>
      </c>
      <c r="BJ174">
        <v>0</v>
      </c>
      <c r="BM174">
        <v>2</v>
      </c>
      <c r="BN174">
        <v>1</v>
      </c>
      <c r="BO174">
        <v>3</v>
      </c>
      <c r="BP174">
        <v>1</v>
      </c>
      <c r="BQ174">
        <v>16</v>
      </c>
      <c r="BR174">
        <v>1</v>
      </c>
      <c r="BS174">
        <v>1</v>
      </c>
      <c r="BT174">
        <v>2</v>
      </c>
      <c r="BV174">
        <v>0</v>
      </c>
      <c r="BX174">
        <v>0</v>
      </c>
      <c r="BZ174">
        <v>0</v>
      </c>
      <c r="CB174">
        <v>0</v>
      </c>
      <c r="CD174">
        <v>0</v>
      </c>
      <c r="CF174">
        <v>2</v>
      </c>
      <c r="CJ174">
        <v>1</v>
      </c>
      <c r="CK174">
        <v>1</v>
      </c>
      <c r="CL174">
        <v>6</v>
      </c>
      <c r="CM174">
        <v>1</v>
      </c>
      <c r="CR174">
        <v>2</v>
      </c>
      <c r="CS174">
        <v>7</v>
      </c>
      <c r="CT174">
        <v>1</v>
      </c>
      <c r="CU174">
        <v>1</v>
      </c>
      <c r="CV174" t="s">
        <v>262</v>
      </c>
      <c r="CW174">
        <v>623</v>
      </c>
      <c r="CX174">
        <v>10.38</v>
      </c>
      <c r="CY174">
        <v>2</v>
      </c>
      <c r="CZ174">
        <v>1</v>
      </c>
      <c r="DA174" t="s">
        <v>2574</v>
      </c>
      <c r="DC174">
        <v>1</v>
      </c>
      <c r="DD174">
        <v>1</v>
      </c>
      <c r="DE174">
        <v>2</v>
      </c>
      <c r="DN174" t="s">
        <v>3622</v>
      </c>
      <c r="DO174" t="s">
        <v>3622</v>
      </c>
      <c r="DP174" t="s">
        <v>3178</v>
      </c>
      <c r="DQ174" t="s">
        <v>202</v>
      </c>
      <c r="DR174" t="s">
        <v>202</v>
      </c>
      <c r="DT174">
        <v>1</v>
      </c>
      <c r="DV174">
        <v>1</v>
      </c>
      <c r="DW174">
        <v>0</v>
      </c>
      <c r="DX174">
        <v>1</v>
      </c>
      <c r="DY174">
        <v>1</v>
      </c>
      <c r="DZ174">
        <v>1</v>
      </c>
      <c r="EA174">
        <v>15</v>
      </c>
      <c r="EB174">
        <f>IF(EA174&gt;=30,1,IF(EA174&gt;=20,2,IF(EA174&gt;=15,3,IF(EA174&gt;=10,4,IF(EA174&gt;=5,5,IF(EA174&gt;0,6,0))))))</f>
        <v>3</v>
      </c>
      <c r="EC174">
        <v>2</v>
      </c>
      <c r="EE174">
        <v>15</v>
      </c>
      <c r="EL174">
        <v>1</v>
      </c>
      <c r="EM174">
        <v>-97</v>
      </c>
      <c r="EN174">
        <v>1</v>
      </c>
      <c r="EO174">
        <v>1</v>
      </c>
      <c r="EP174">
        <v>1</v>
      </c>
      <c r="EQ174">
        <v>1</v>
      </c>
      <c r="ER174">
        <v>1</v>
      </c>
      <c r="EZ174">
        <v>-97</v>
      </c>
      <c r="FA174">
        <v>-97</v>
      </c>
      <c r="FD174">
        <v>-97</v>
      </c>
      <c r="FG174">
        <v>0</v>
      </c>
      <c r="FH174" t="s">
        <v>3179</v>
      </c>
      <c r="FI174">
        <v>1</v>
      </c>
      <c r="FJ174" t="s">
        <v>204</v>
      </c>
      <c r="FK174">
        <v>15</v>
      </c>
      <c r="FL174">
        <v>12</v>
      </c>
      <c r="FM174">
        <v>12</v>
      </c>
      <c r="FN174">
        <v>15</v>
      </c>
      <c r="FO174" t="s">
        <v>2206</v>
      </c>
      <c r="FQ174" t="s">
        <v>3180</v>
      </c>
      <c r="FR174" t="s">
        <v>3196</v>
      </c>
      <c r="FS174">
        <v>1</v>
      </c>
      <c r="FT174">
        <v>1</v>
      </c>
      <c r="FU174" t="s">
        <v>2221</v>
      </c>
      <c r="FV174" t="s">
        <v>3182</v>
      </c>
      <c r="FW174">
        <v>1</v>
      </c>
      <c r="FX174">
        <v>0</v>
      </c>
      <c r="FY174">
        <v>1</v>
      </c>
      <c r="FZ174">
        <v>0</v>
      </c>
      <c r="GA174">
        <v>59048</v>
      </c>
      <c r="GB174">
        <v>201</v>
      </c>
      <c r="GC174">
        <v>293.7711443</v>
      </c>
      <c r="GD174" t="s">
        <v>2401</v>
      </c>
      <c r="GE174">
        <v>1</v>
      </c>
      <c r="HG174" t="s">
        <v>202</v>
      </c>
      <c r="HI174">
        <v>1</v>
      </c>
      <c r="HJ174">
        <v>1</v>
      </c>
    </row>
    <row r="175" spans="1:218" hidden="1" x14ac:dyDescent="0.3">
      <c r="A175">
        <v>352</v>
      </c>
      <c r="B175" t="s">
        <v>3212</v>
      </c>
      <c r="C175" t="s">
        <v>3747</v>
      </c>
      <c r="D175" t="s">
        <v>265</v>
      </c>
      <c r="E175">
        <v>1</v>
      </c>
      <c r="F175" t="s">
        <v>202</v>
      </c>
      <c r="H175">
        <v>1</v>
      </c>
      <c r="M175">
        <v>3</v>
      </c>
      <c r="N175">
        <v>1</v>
      </c>
      <c r="U175">
        <v>1</v>
      </c>
      <c r="W175">
        <v>1</v>
      </c>
      <c r="X175" t="s">
        <v>3174</v>
      </c>
      <c r="Y175">
        <v>1</v>
      </c>
      <c r="Z175">
        <v>1</v>
      </c>
      <c r="AA175">
        <v>6</v>
      </c>
      <c r="AD175" t="s">
        <v>3174</v>
      </c>
      <c r="AE175">
        <v>1</v>
      </c>
      <c r="AF175">
        <v>1</v>
      </c>
      <c r="AG175">
        <v>1</v>
      </c>
      <c r="AH175">
        <v>2</v>
      </c>
      <c r="AI175">
        <v>1</v>
      </c>
      <c r="AJ175">
        <v>1</v>
      </c>
      <c r="AK175" t="s">
        <v>3748</v>
      </c>
      <c r="AL175">
        <v>1</v>
      </c>
      <c r="AM175">
        <v>2</v>
      </c>
      <c r="AN175">
        <v>1</v>
      </c>
      <c r="AO175">
        <v>2</v>
      </c>
      <c r="AP175">
        <v>2</v>
      </c>
      <c r="AQ175">
        <v>1</v>
      </c>
      <c r="AR175" t="s">
        <v>3749</v>
      </c>
      <c r="AS175">
        <v>2</v>
      </c>
      <c r="AT175">
        <v>1</v>
      </c>
      <c r="AU175">
        <v>1</v>
      </c>
      <c r="AV175">
        <v>2</v>
      </c>
      <c r="AW175">
        <v>7</v>
      </c>
      <c r="AX175">
        <v>1</v>
      </c>
      <c r="AY175">
        <v>1</v>
      </c>
      <c r="BE175">
        <v>1</v>
      </c>
      <c r="BF175">
        <v>1</v>
      </c>
      <c r="BG175">
        <v>1</v>
      </c>
      <c r="BH175">
        <v>1</v>
      </c>
      <c r="BI175">
        <v>1</v>
      </c>
      <c r="BJ175">
        <v>1</v>
      </c>
      <c r="BK175">
        <v>1</v>
      </c>
      <c r="BL175">
        <v>1</v>
      </c>
      <c r="BM175">
        <v>1</v>
      </c>
      <c r="BN175">
        <v>1</v>
      </c>
      <c r="BO175">
        <v>2</v>
      </c>
      <c r="BP175">
        <v>1</v>
      </c>
      <c r="BQ175">
        <v>2</v>
      </c>
      <c r="BR175">
        <v>1</v>
      </c>
      <c r="BS175">
        <v>1</v>
      </c>
      <c r="BT175">
        <v>3</v>
      </c>
      <c r="BU175">
        <v>3</v>
      </c>
      <c r="BV175">
        <v>1</v>
      </c>
      <c r="BW175">
        <v>3</v>
      </c>
      <c r="BX175">
        <v>0</v>
      </c>
      <c r="BY175">
        <v>3</v>
      </c>
      <c r="BZ175">
        <v>0</v>
      </c>
      <c r="CA175">
        <v>3</v>
      </c>
      <c r="CB175">
        <v>0</v>
      </c>
      <c r="CC175">
        <v>3</v>
      </c>
      <c r="CD175">
        <v>0</v>
      </c>
      <c r="CE175">
        <v>3</v>
      </c>
      <c r="CF175">
        <v>1</v>
      </c>
      <c r="CG175">
        <v>3</v>
      </c>
      <c r="CH175">
        <v>1</v>
      </c>
      <c r="CI175">
        <v>3</v>
      </c>
      <c r="CJ175">
        <v>1</v>
      </c>
      <c r="CK175">
        <v>1</v>
      </c>
      <c r="CL175">
        <v>6</v>
      </c>
      <c r="CM175">
        <v>1</v>
      </c>
      <c r="CR175">
        <v>2</v>
      </c>
      <c r="CS175">
        <v>-97</v>
      </c>
      <c r="CT175">
        <v>1</v>
      </c>
      <c r="CU175">
        <v>2</v>
      </c>
      <c r="CV175" t="s">
        <v>3750</v>
      </c>
      <c r="CW175">
        <v>1542</v>
      </c>
      <c r="CX175">
        <v>25.7</v>
      </c>
      <c r="CY175">
        <v>2</v>
      </c>
      <c r="CZ175">
        <v>1</v>
      </c>
      <c r="DA175" t="s">
        <v>388</v>
      </c>
      <c r="DC175">
        <v>1</v>
      </c>
      <c r="DD175">
        <v>1</v>
      </c>
      <c r="DE175">
        <v>37</v>
      </c>
      <c r="DN175" t="s">
        <v>3622</v>
      </c>
      <c r="DO175" t="s">
        <v>3622</v>
      </c>
      <c r="DP175" t="s">
        <v>3178</v>
      </c>
      <c r="DQ175" t="s">
        <v>202</v>
      </c>
      <c r="DR175" t="s">
        <v>202</v>
      </c>
      <c r="DT175">
        <v>1</v>
      </c>
      <c r="DV175">
        <v>1</v>
      </c>
      <c r="DW175">
        <v>0</v>
      </c>
      <c r="DX175">
        <v>6</v>
      </c>
      <c r="DY175">
        <v>1</v>
      </c>
      <c r="DZ175">
        <v>1</v>
      </c>
      <c r="EA175">
        <v>8</v>
      </c>
      <c r="EB175">
        <f>IF(EA175&gt;=30,1,IF(EA175&gt;=20,2,IF(EA175&gt;=15,3,IF(EA175&gt;=10,4,IF(EA175&gt;=5,5,IF(EA175&gt;0,6,0))))))</f>
        <v>5</v>
      </c>
      <c r="EC175">
        <v>2</v>
      </c>
      <c r="EE175">
        <v>7</v>
      </c>
      <c r="EL175">
        <v>1</v>
      </c>
      <c r="EM175">
        <v>-97</v>
      </c>
      <c r="EN175">
        <v>1</v>
      </c>
      <c r="EO175">
        <v>-97</v>
      </c>
      <c r="EP175">
        <v>1</v>
      </c>
      <c r="EQ175">
        <v>1</v>
      </c>
      <c r="ER175">
        <v>2</v>
      </c>
      <c r="ES175">
        <v>1</v>
      </c>
      <c r="ET175">
        <v>6</v>
      </c>
      <c r="EU175">
        <f>IF(ET175&gt;=30,1,IF(ET175&gt;=20,2,IF(ET175&gt;=15,3,IF(ET175&gt;=10,4,IF(ET175&gt;=5,5,IF(ET175&gt;0,6,0))))))</f>
        <v>5</v>
      </c>
      <c r="EV175">
        <v>1</v>
      </c>
      <c r="EW175">
        <v>3</v>
      </c>
      <c r="EY175">
        <v>4</v>
      </c>
      <c r="EZ175">
        <v>1</v>
      </c>
      <c r="FA175">
        <v>-97</v>
      </c>
      <c r="FD175">
        <v>9</v>
      </c>
      <c r="FG175">
        <v>0</v>
      </c>
      <c r="FH175" t="s">
        <v>3179</v>
      </c>
      <c r="FI175">
        <v>1</v>
      </c>
      <c r="FJ175" t="s">
        <v>204</v>
      </c>
      <c r="FK175">
        <v>7</v>
      </c>
      <c r="FL175">
        <v>12</v>
      </c>
      <c r="FM175">
        <v>12</v>
      </c>
      <c r="FN175">
        <v>8</v>
      </c>
      <c r="FO175" t="s">
        <v>2206</v>
      </c>
      <c r="FQ175" t="s">
        <v>3180</v>
      </c>
      <c r="FR175" t="s">
        <v>3362</v>
      </c>
      <c r="FS175">
        <v>1</v>
      </c>
      <c r="FT175">
        <v>1</v>
      </c>
      <c r="FU175" t="s">
        <v>2213</v>
      </c>
      <c r="FV175" t="s">
        <v>3182</v>
      </c>
      <c r="FW175">
        <v>0</v>
      </c>
      <c r="FX175">
        <v>1</v>
      </c>
      <c r="FY175">
        <v>0</v>
      </c>
      <c r="FZ175">
        <v>0</v>
      </c>
      <c r="GA175">
        <v>3156</v>
      </c>
      <c r="GB175">
        <v>17</v>
      </c>
      <c r="GC175">
        <v>185.6470588</v>
      </c>
      <c r="GD175" t="s">
        <v>2401</v>
      </c>
      <c r="GE175">
        <v>1</v>
      </c>
      <c r="HG175" t="s">
        <v>202</v>
      </c>
      <c r="HJ175">
        <v>0</v>
      </c>
    </row>
    <row r="176" spans="1:218" x14ac:dyDescent="0.3">
      <c r="A176">
        <v>688</v>
      </c>
      <c r="B176" t="s">
        <v>3279</v>
      </c>
      <c r="C176" t="s">
        <v>4018</v>
      </c>
      <c r="D176" t="s">
        <v>212</v>
      </c>
      <c r="E176">
        <v>1</v>
      </c>
      <c r="F176" t="s">
        <v>202</v>
      </c>
      <c r="H176">
        <v>1</v>
      </c>
      <c r="M176">
        <v>1</v>
      </c>
      <c r="N176">
        <v>1</v>
      </c>
      <c r="U176">
        <v>1</v>
      </c>
      <c r="W176">
        <v>1</v>
      </c>
      <c r="X176" t="s">
        <v>3174</v>
      </c>
      <c r="Y176">
        <v>1</v>
      </c>
      <c r="Z176">
        <v>1</v>
      </c>
      <c r="AA176">
        <v>1</v>
      </c>
      <c r="AD176" t="s">
        <v>202</v>
      </c>
      <c r="AE176">
        <v>1</v>
      </c>
      <c r="AF176">
        <v>1</v>
      </c>
      <c r="AG176">
        <v>1</v>
      </c>
      <c r="AH176">
        <v>1</v>
      </c>
      <c r="AI176">
        <v>1</v>
      </c>
      <c r="AJ176">
        <v>1</v>
      </c>
      <c r="AK176" t="s">
        <v>4230</v>
      </c>
      <c r="AL176">
        <v>1</v>
      </c>
      <c r="AM176">
        <v>2</v>
      </c>
      <c r="AN176">
        <v>1</v>
      </c>
      <c r="AO176">
        <v>2</v>
      </c>
      <c r="AP176">
        <v>1</v>
      </c>
      <c r="AQ176">
        <v>1</v>
      </c>
      <c r="AR176" t="s">
        <v>4231</v>
      </c>
      <c r="AS176">
        <v>2</v>
      </c>
      <c r="AT176">
        <v>1</v>
      </c>
      <c r="AU176">
        <v>1</v>
      </c>
      <c r="AV176">
        <v>2</v>
      </c>
      <c r="AW176">
        <v>7</v>
      </c>
      <c r="AX176">
        <v>1</v>
      </c>
      <c r="AY176">
        <v>2</v>
      </c>
      <c r="BE176">
        <v>1</v>
      </c>
      <c r="BF176">
        <v>1</v>
      </c>
      <c r="BG176">
        <v>1</v>
      </c>
      <c r="BH176">
        <v>1</v>
      </c>
      <c r="BI176">
        <v>1</v>
      </c>
      <c r="BJ176">
        <v>0</v>
      </c>
      <c r="BM176">
        <v>1</v>
      </c>
      <c r="BN176">
        <v>1</v>
      </c>
      <c r="BO176">
        <v>3</v>
      </c>
      <c r="BP176">
        <v>1</v>
      </c>
      <c r="BQ176">
        <v>5</v>
      </c>
      <c r="BR176">
        <v>2</v>
      </c>
      <c r="BS176">
        <v>1</v>
      </c>
      <c r="BT176">
        <v>6</v>
      </c>
      <c r="BV176">
        <v>2</v>
      </c>
      <c r="BX176">
        <v>2</v>
      </c>
      <c r="BZ176">
        <v>1</v>
      </c>
      <c r="CB176">
        <v>1</v>
      </c>
      <c r="CJ176">
        <v>1</v>
      </c>
      <c r="CK176">
        <v>2</v>
      </c>
      <c r="CL176">
        <v>6</v>
      </c>
      <c r="CM176">
        <v>1</v>
      </c>
      <c r="CR176">
        <v>2</v>
      </c>
      <c r="CS176">
        <v>8</v>
      </c>
      <c r="CT176">
        <v>1</v>
      </c>
      <c r="CU176">
        <v>2</v>
      </c>
      <c r="CV176" t="s">
        <v>887</v>
      </c>
      <c r="CW176">
        <v>656</v>
      </c>
      <c r="CX176">
        <v>10.93</v>
      </c>
      <c r="CY176">
        <v>2</v>
      </c>
      <c r="CZ176">
        <v>1</v>
      </c>
      <c r="DA176" t="s">
        <v>3419</v>
      </c>
      <c r="DC176">
        <v>1</v>
      </c>
      <c r="DD176">
        <v>1</v>
      </c>
      <c r="DE176">
        <v>2</v>
      </c>
      <c r="DN176" t="s">
        <v>4107</v>
      </c>
      <c r="DO176" t="s">
        <v>4107</v>
      </c>
      <c r="DP176" t="s">
        <v>3178</v>
      </c>
      <c r="DQ176" t="s">
        <v>202</v>
      </c>
      <c r="DR176" t="s">
        <v>202</v>
      </c>
      <c r="DT176">
        <v>1</v>
      </c>
      <c r="DV176">
        <v>1</v>
      </c>
      <c r="DW176">
        <v>0</v>
      </c>
      <c r="DX176">
        <v>1</v>
      </c>
      <c r="DY176">
        <v>1</v>
      </c>
      <c r="DZ176">
        <v>-97</v>
      </c>
      <c r="EB176">
        <v>4</v>
      </c>
      <c r="EC176">
        <v>2</v>
      </c>
      <c r="EE176">
        <v>5</v>
      </c>
      <c r="EL176">
        <v>-97</v>
      </c>
      <c r="EM176">
        <v>2</v>
      </c>
      <c r="EN176">
        <v>1</v>
      </c>
      <c r="EO176">
        <v>1</v>
      </c>
      <c r="EP176">
        <v>1</v>
      </c>
      <c r="EQ176">
        <v>1</v>
      </c>
      <c r="ER176">
        <v>1</v>
      </c>
      <c r="EZ176">
        <v>1</v>
      </c>
      <c r="FA176">
        <v>1</v>
      </c>
      <c r="FD176">
        <v>5</v>
      </c>
      <c r="FG176">
        <v>0</v>
      </c>
      <c r="FH176" t="s">
        <v>3179</v>
      </c>
      <c r="FI176">
        <v>1</v>
      </c>
      <c r="FJ176" t="s">
        <v>204</v>
      </c>
      <c r="FK176">
        <v>5</v>
      </c>
      <c r="FL176">
        <v>12</v>
      </c>
      <c r="FM176">
        <v>12</v>
      </c>
      <c r="FN176">
        <v>12.5</v>
      </c>
      <c r="FO176" t="s">
        <v>202</v>
      </c>
      <c r="FP176">
        <v>1.5</v>
      </c>
      <c r="FQ176" t="s">
        <v>3180</v>
      </c>
      <c r="FR176" t="s">
        <v>3196</v>
      </c>
      <c r="FS176">
        <v>1</v>
      </c>
      <c r="FT176">
        <v>1</v>
      </c>
      <c r="FU176" t="s">
        <v>2221</v>
      </c>
      <c r="FV176" t="s">
        <v>3182</v>
      </c>
      <c r="FW176">
        <v>0</v>
      </c>
      <c r="FX176">
        <v>1</v>
      </c>
      <c r="FY176">
        <v>0</v>
      </c>
      <c r="FZ176">
        <v>0</v>
      </c>
      <c r="GA176">
        <v>59048</v>
      </c>
      <c r="GB176">
        <v>201</v>
      </c>
      <c r="GC176">
        <v>293.7711443</v>
      </c>
      <c r="GD176" t="s">
        <v>2401</v>
      </c>
      <c r="GE176">
        <v>1</v>
      </c>
      <c r="HG176" t="s">
        <v>202</v>
      </c>
      <c r="HJ176">
        <v>0</v>
      </c>
    </row>
    <row r="177" spans="1:218" x14ac:dyDescent="0.3">
      <c r="A177">
        <v>691</v>
      </c>
      <c r="B177" t="s">
        <v>3279</v>
      </c>
      <c r="C177" t="s">
        <v>3197</v>
      </c>
      <c r="D177" t="s">
        <v>212</v>
      </c>
      <c r="E177">
        <v>1</v>
      </c>
      <c r="F177" t="s">
        <v>202</v>
      </c>
      <c r="H177">
        <v>1</v>
      </c>
      <c r="M177">
        <v>1</v>
      </c>
      <c r="N177">
        <v>1</v>
      </c>
      <c r="U177">
        <v>1</v>
      </c>
      <c r="W177">
        <v>1</v>
      </c>
      <c r="X177" t="s">
        <v>3174</v>
      </c>
      <c r="Y177">
        <v>1</v>
      </c>
      <c r="Z177">
        <v>1</v>
      </c>
      <c r="AA177">
        <v>1</v>
      </c>
      <c r="AD177" t="s">
        <v>202</v>
      </c>
      <c r="AE177">
        <v>1</v>
      </c>
      <c r="AF177">
        <v>1</v>
      </c>
      <c r="AG177">
        <v>1</v>
      </c>
      <c r="AH177">
        <v>2</v>
      </c>
      <c r="AI177">
        <v>2</v>
      </c>
      <c r="AJ177">
        <v>2</v>
      </c>
      <c r="AK177" t="s">
        <v>4235</v>
      </c>
      <c r="AL177">
        <v>1</v>
      </c>
      <c r="AM177">
        <v>2</v>
      </c>
      <c r="AN177">
        <v>2</v>
      </c>
      <c r="AO177">
        <v>-97</v>
      </c>
      <c r="AP177">
        <v>2</v>
      </c>
      <c r="AQ177">
        <v>2</v>
      </c>
      <c r="AR177" t="s">
        <v>4236</v>
      </c>
      <c r="AS177">
        <v>2</v>
      </c>
      <c r="AT177">
        <v>1</v>
      </c>
      <c r="AU177">
        <v>1</v>
      </c>
      <c r="AV177">
        <v>1</v>
      </c>
      <c r="AW177">
        <v>7</v>
      </c>
      <c r="AX177">
        <v>1</v>
      </c>
      <c r="AY177">
        <v>1</v>
      </c>
      <c r="AZ177">
        <v>2</v>
      </c>
      <c r="BE177">
        <v>1</v>
      </c>
      <c r="BF177">
        <v>1</v>
      </c>
      <c r="BG177">
        <v>1</v>
      </c>
      <c r="BH177">
        <v>1</v>
      </c>
      <c r="BI177">
        <v>1</v>
      </c>
      <c r="BJ177">
        <v>0</v>
      </c>
      <c r="BM177">
        <v>8</v>
      </c>
      <c r="BN177">
        <v>1</v>
      </c>
      <c r="BO177">
        <v>4</v>
      </c>
      <c r="BP177">
        <v>1</v>
      </c>
      <c r="BQ177">
        <v>28</v>
      </c>
      <c r="BR177">
        <v>1</v>
      </c>
      <c r="BS177">
        <v>1</v>
      </c>
      <c r="BT177">
        <v>4</v>
      </c>
      <c r="BU177">
        <v>4</v>
      </c>
      <c r="BV177">
        <v>1</v>
      </c>
      <c r="BW177">
        <v>4</v>
      </c>
      <c r="BX177">
        <v>0</v>
      </c>
      <c r="BY177">
        <v>4</v>
      </c>
      <c r="BZ177">
        <v>1</v>
      </c>
      <c r="CA177">
        <v>4</v>
      </c>
      <c r="CB177">
        <v>0</v>
      </c>
      <c r="CC177">
        <v>4</v>
      </c>
      <c r="CD177">
        <v>0</v>
      </c>
      <c r="CE177">
        <v>4</v>
      </c>
      <c r="CF177">
        <v>1</v>
      </c>
      <c r="CG177">
        <v>4</v>
      </c>
      <c r="CH177">
        <v>1</v>
      </c>
      <c r="CI177">
        <v>4</v>
      </c>
      <c r="CJ177">
        <v>1</v>
      </c>
      <c r="CK177">
        <v>2</v>
      </c>
      <c r="CL177">
        <v>6</v>
      </c>
      <c r="CM177">
        <v>7</v>
      </c>
      <c r="CR177">
        <v>2</v>
      </c>
      <c r="CS177">
        <v>-98</v>
      </c>
      <c r="CT177">
        <v>1</v>
      </c>
      <c r="CU177">
        <v>2</v>
      </c>
      <c r="CV177" t="s">
        <v>341</v>
      </c>
      <c r="CW177">
        <v>919</v>
      </c>
      <c r="CX177">
        <v>15.32</v>
      </c>
      <c r="CY177">
        <v>2</v>
      </c>
      <c r="CZ177">
        <v>1</v>
      </c>
      <c r="DA177" t="s">
        <v>3546</v>
      </c>
      <c r="DC177">
        <v>1</v>
      </c>
      <c r="DD177">
        <v>1</v>
      </c>
      <c r="DE177">
        <v>2</v>
      </c>
      <c r="DN177" t="s">
        <v>4107</v>
      </c>
      <c r="DO177" t="s">
        <v>4107</v>
      </c>
      <c r="DP177" t="s">
        <v>3178</v>
      </c>
      <c r="DQ177" t="s">
        <v>202</v>
      </c>
      <c r="DR177" t="s">
        <v>202</v>
      </c>
      <c r="DT177">
        <v>1</v>
      </c>
      <c r="DV177">
        <v>1</v>
      </c>
      <c r="DW177">
        <v>0</v>
      </c>
      <c r="DX177">
        <v>1</v>
      </c>
      <c r="DY177">
        <v>1</v>
      </c>
      <c r="DZ177">
        <v>1</v>
      </c>
      <c r="EA177">
        <v>10</v>
      </c>
      <c r="EB177">
        <f>IF(EA177&gt;=30,1,IF(EA177&gt;=20,2,IF(EA177&gt;=15,3,IF(EA177&gt;=10,4,IF(EA177&gt;=5,5,IF(EA177&gt;0,6,0))))))</f>
        <v>4</v>
      </c>
      <c r="EC177">
        <v>2</v>
      </c>
      <c r="EE177">
        <v>10</v>
      </c>
      <c r="EL177">
        <v>1</v>
      </c>
      <c r="EM177">
        <v>5</v>
      </c>
      <c r="EN177">
        <v>1</v>
      </c>
      <c r="EO177">
        <v>2</v>
      </c>
      <c r="EP177">
        <v>1</v>
      </c>
      <c r="EQ177">
        <v>1</v>
      </c>
      <c r="ER177">
        <v>1</v>
      </c>
      <c r="EZ177">
        <v>1</v>
      </c>
      <c r="FA177">
        <v>1</v>
      </c>
      <c r="FD177">
        <v>5</v>
      </c>
      <c r="FG177">
        <v>0</v>
      </c>
      <c r="FH177" t="s">
        <v>3179</v>
      </c>
      <c r="FI177">
        <v>1</v>
      </c>
      <c r="FJ177" t="s">
        <v>204</v>
      </c>
      <c r="FK177">
        <v>10</v>
      </c>
      <c r="FL177">
        <v>12</v>
      </c>
      <c r="FM177">
        <v>12</v>
      </c>
      <c r="FN177">
        <v>10</v>
      </c>
      <c r="FO177" t="s">
        <v>2206</v>
      </c>
      <c r="FP177">
        <v>20</v>
      </c>
      <c r="FQ177" t="s">
        <v>3180</v>
      </c>
      <c r="FR177" t="s">
        <v>3189</v>
      </c>
      <c r="FS177">
        <v>0</v>
      </c>
      <c r="FT177">
        <v>1</v>
      </c>
      <c r="FU177" t="s">
        <v>2221</v>
      </c>
      <c r="FV177" t="s">
        <v>3182</v>
      </c>
      <c r="FW177">
        <v>0</v>
      </c>
      <c r="FX177">
        <v>1</v>
      </c>
      <c r="FY177">
        <v>0</v>
      </c>
      <c r="FZ177">
        <v>0</v>
      </c>
      <c r="GA177">
        <v>59048</v>
      </c>
      <c r="GB177">
        <v>201</v>
      </c>
      <c r="GC177">
        <v>293.7711443</v>
      </c>
      <c r="GD177" t="s">
        <v>2401</v>
      </c>
      <c r="GE177">
        <v>1</v>
      </c>
      <c r="HG177" t="s">
        <v>202</v>
      </c>
      <c r="HJ177">
        <v>0</v>
      </c>
    </row>
    <row r="178" spans="1:218" x14ac:dyDescent="0.3">
      <c r="A178">
        <v>715</v>
      </c>
      <c r="B178" t="s">
        <v>3183</v>
      </c>
      <c r="C178" t="s">
        <v>4265</v>
      </c>
      <c r="D178" t="s">
        <v>212</v>
      </c>
      <c r="E178">
        <v>1</v>
      </c>
      <c r="F178" t="s">
        <v>202</v>
      </c>
      <c r="H178">
        <v>1</v>
      </c>
      <c r="M178">
        <v>1</v>
      </c>
      <c r="N178">
        <v>1</v>
      </c>
      <c r="U178">
        <v>1</v>
      </c>
      <c r="W178">
        <v>1</v>
      </c>
      <c r="X178" t="s">
        <v>3174</v>
      </c>
      <c r="Y178">
        <v>1</v>
      </c>
      <c r="Z178">
        <v>1</v>
      </c>
      <c r="AA178">
        <v>1</v>
      </c>
      <c r="AD178" t="s">
        <v>202</v>
      </c>
      <c r="AE178">
        <v>1</v>
      </c>
      <c r="AF178">
        <v>1</v>
      </c>
      <c r="AG178">
        <v>1</v>
      </c>
      <c r="AH178">
        <v>2</v>
      </c>
      <c r="AI178">
        <v>2</v>
      </c>
      <c r="AJ178">
        <v>2</v>
      </c>
      <c r="AK178" t="s">
        <v>4266</v>
      </c>
      <c r="AL178">
        <v>1</v>
      </c>
      <c r="AM178">
        <v>1</v>
      </c>
      <c r="AN178">
        <v>1</v>
      </c>
      <c r="AO178">
        <v>2</v>
      </c>
      <c r="AP178">
        <v>1</v>
      </c>
      <c r="AQ178">
        <v>1</v>
      </c>
      <c r="AR178" t="s">
        <v>4267</v>
      </c>
      <c r="AS178">
        <v>1</v>
      </c>
      <c r="AT178">
        <v>1</v>
      </c>
      <c r="AU178">
        <v>1</v>
      </c>
      <c r="AV178">
        <v>2</v>
      </c>
      <c r="AW178">
        <v>7</v>
      </c>
      <c r="AX178">
        <v>1</v>
      </c>
      <c r="AY178">
        <v>1</v>
      </c>
      <c r="BE178">
        <v>1</v>
      </c>
      <c r="BF178">
        <v>1</v>
      </c>
      <c r="BG178">
        <v>1</v>
      </c>
      <c r="BH178">
        <v>1</v>
      </c>
      <c r="BI178">
        <v>1</v>
      </c>
      <c r="BJ178">
        <v>0</v>
      </c>
      <c r="BM178">
        <v>1</v>
      </c>
      <c r="BN178">
        <v>1</v>
      </c>
      <c r="BO178">
        <v>3</v>
      </c>
      <c r="BP178">
        <v>1</v>
      </c>
      <c r="BQ178">
        <v>1.5</v>
      </c>
      <c r="BR178">
        <v>1</v>
      </c>
      <c r="BS178">
        <v>1</v>
      </c>
      <c r="BT178">
        <v>2</v>
      </c>
      <c r="BV178">
        <v>0</v>
      </c>
      <c r="BX178">
        <v>1</v>
      </c>
      <c r="BZ178">
        <v>1</v>
      </c>
      <c r="CJ178">
        <v>1</v>
      </c>
      <c r="CK178">
        <v>1</v>
      </c>
      <c r="CL178">
        <v>5</v>
      </c>
      <c r="CM178">
        <v>6</v>
      </c>
      <c r="CS178">
        <v>8</v>
      </c>
      <c r="CT178">
        <v>1</v>
      </c>
      <c r="CU178">
        <v>1</v>
      </c>
      <c r="CV178" t="s">
        <v>1148</v>
      </c>
      <c r="CW178">
        <v>535</v>
      </c>
      <c r="CX178">
        <v>8.92</v>
      </c>
      <c r="CY178">
        <v>2</v>
      </c>
      <c r="CZ178">
        <v>1</v>
      </c>
      <c r="DA178" t="s">
        <v>473</v>
      </c>
      <c r="DC178">
        <v>1</v>
      </c>
      <c r="DD178">
        <v>1</v>
      </c>
      <c r="DE178">
        <v>4</v>
      </c>
      <c r="DN178" t="s">
        <v>4264</v>
      </c>
      <c r="DO178" t="s">
        <v>4264</v>
      </c>
      <c r="DP178" t="s">
        <v>3178</v>
      </c>
      <c r="DQ178" t="s">
        <v>202</v>
      </c>
      <c r="DR178" t="s">
        <v>202</v>
      </c>
      <c r="DT178">
        <v>1</v>
      </c>
      <c r="DV178">
        <v>1</v>
      </c>
      <c r="DW178">
        <v>0</v>
      </c>
      <c r="DX178">
        <v>1</v>
      </c>
      <c r="DY178">
        <v>1</v>
      </c>
      <c r="DZ178">
        <v>1</v>
      </c>
      <c r="EA178">
        <v>10</v>
      </c>
      <c r="EB178">
        <f>IF(EA178&gt;=30,1,IF(EA178&gt;=20,2,IF(EA178&gt;=15,3,IF(EA178&gt;=10,4,IF(EA178&gt;=5,5,IF(EA178&gt;0,6,0))))))</f>
        <v>4</v>
      </c>
      <c r="EC178">
        <v>2</v>
      </c>
      <c r="EE178">
        <v>10</v>
      </c>
      <c r="EL178">
        <v>1</v>
      </c>
      <c r="EM178">
        <v>3</v>
      </c>
      <c r="EN178">
        <v>1</v>
      </c>
      <c r="EO178">
        <v>4</v>
      </c>
      <c r="EP178">
        <v>1</v>
      </c>
      <c r="EQ178">
        <v>1</v>
      </c>
      <c r="ER178">
        <v>1</v>
      </c>
      <c r="EZ178">
        <v>1</v>
      </c>
      <c r="FA178">
        <v>1</v>
      </c>
      <c r="FD178">
        <v>5</v>
      </c>
      <c r="FG178">
        <v>0</v>
      </c>
      <c r="FH178" t="s">
        <v>3179</v>
      </c>
      <c r="FI178">
        <v>1</v>
      </c>
      <c r="FJ178" t="s">
        <v>204</v>
      </c>
      <c r="FK178">
        <v>10</v>
      </c>
      <c r="FL178">
        <v>12</v>
      </c>
      <c r="FM178">
        <v>12</v>
      </c>
      <c r="FN178">
        <v>10</v>
      </c>
      <c r="FO178" t="s">
        <v>2206</v>
      </c>
      <c r="FP178">
        <v>3.5</v>
      </c>
      <c r="FQ178" t="s">
        <v>3180</v>
      </c>
      <c r="FR178" t="s">
        <v>3201</v>
      </c>
      <c r="FS178">
        <v>1</v>
      </c>
      <c r="FT178">
        <v>1</v>
      </c>
      <c r="FU178" t="s">
        <v>2221</v>
      </c>
      <c r="FV178" t="s">
        <v>3182</v>
      </c>
      <c r="FW178">
        <v>0</v>
      </c>
      <c r="FX178">
        <v>1</v>
      </c>
      <c r="FY178">
        <v>0</v>
      </c>
      <c r="FZ178">
        <v>0</v>
      </c>
      <c r="GA178">
        <v>37408</v>
      </c>
      <c r="GB178">
        <v>127</v>
      </c>
      <c r="GC178">
        <v>294.55118110000001</v>
      </c>
      <c r="GD178" t="s">
        <v>2401</v>
      </c>
      <c r="GE178">
        <v>1</v>
      </c>
      <c r="HG178" t="s">
        <v>202</v>
      </c>
      <c r="HJ178">
        <v>0</v>
      </c>
    </row>
    <row r="179" spans="1:218" x14ac:dyDescent="0.3">
      <c r="A179">
        <v>730</v>
      </c>
      <c r="B179" t="s">
        <v>3183</v>
      </c>
      <c r="C179" t="s">
        <v>3823</v>
      </c>
      <c r="D179" t="s">
        <v>212</v>
      </c>
      <c r="E179">
        <v>1</v>
      </c>
      <c r="F179" t="s">
        <v>202</v>
      </c>
      <c r="H179">
        <v>1</v>
      </c>
      <c r="M179">
        <v>1</v>
      </c>
      <c r="N179">
        <v>1</v>
      </c>
      <c r="U179">
        <v>1</v>
      </c>
      <c r="W179">
        <v>1</v>
      </c>
      <c r="X179" t="s">
        <v>3174</v>
      </c>
      <c r="Y179">
        <v>1</v>
      </c>
      <c r="Z179">
        <v>1</v>
      </c>
      <c r="AA179">
        <v>5</v>
      </c>
      <c r="AD179" t="s">
        <v>202</v>
      </c>
      <c r="AE179">
        <v>1</v>
      </c>
      <c r="AF179">
        <v>1</v>
      </c>
      <c r="AG179">
        <v>1</v>
      </c>
      <c r="AH179">
        <v>2</v>
      </c>
      <c r="AI179">
        <v>2</v>
      </c>
      <c r="AJ179">
        <v>2</v>
      </c>
      <c r="AK179" t="s">
        <v>4305</v>
      </c>
      <c r="AL179">
        <v>1</v>
      </c>
      <c r="AM179">
        <v>2</v>
      </c>
      <c r="AN179">
        <v>1</v>
      </c>
      <c r="AO179">
        <v>2</v>
      </c>
      <c r="AP179">
        <v>2</v>
      </c>
      <c r="AQ179">
        <v>1</v>
      </c>
      <c r="AR179" t="s">
        <v>4306</v>
      </c>
      <c r="AS179">
        <v>1</v>
      </c>
      <c r="AT179">
        <v>2</v>
      </c>
      <c r="AU179">
        <v>1</v>
      </c>
      <c r="AV179">
        <v>2</v>
      </c>
      <c r="AW179">
        <v>7</v>
      </c>
      <c r="AX179">
        <v>1</v>
      </c>
      <c r="AY179">
        <v>1</v>
      </c>
      <c r="AZ179">
        <v>2</v>
      </c>
      <c r="BA179">
        <v>3</v>
      </c>
      <c r="BB179">
        <v>4</v>
      </c>
      <c r="BC179">
        <v>5</v>
      </c>
      <c r="BD179">
        <v>6</v>
      </c>
      <c r="BE179">
        <v>1</v>
      </c>
      <c r="BF179">
        <v>1</v>
      </c>
      <c r="BG179">
        <v>1</v>
      </c>
      <c r="BH179">
        <v>1</v>
      </c>
      <c r="BI179">
        <v>1</v>
      </c>
      <c r="BJ179">
        <v>1</v>
      </c>
      <c r="BK179">
        <v>1</v>
      </c>
      <c r="BL179">
        <v>1</v>
      </c>
      <c r="BM179">
        <v>1</v>
      </c>
      <c r="BN179">
        <v>1</v>
      </c>
      <c r="BO179">
        <v>3</v>
      </c>
      <c r="BP179">
        <v>1</v>
      </c>
      <c r="BQ179">
        <v>8.5</v>
      </c>
      <c r="BR179">
        <v>1</v>
      </c>
      <c r="BS179">
        <v>1</v>
      </c>
      <c r="BT179">
        <v>2</v>
      </c>
      <c r="BV179">
        <v>0</v>
      </c>
      <c r="BX179">
        <v>0</v>
      </c>
      <c r="BZ179">
        <v>0</v>
      </c>
      <c r="CB179">
        <v>0</v>
      </c>
      <c r="CD179">
        <v>1</v>
      </c>
      <c r="CF179">
        <v>1</v>
      </c>
      <c r="CJ179">
        <v>1</v>
      </c>
      <c r="CK179">
        <v>2</v>
      </c>
      <c r="CL179">
        <v>7</v>
      </c>
      <c r="CM179">
        <v>1</v>
      </c>
      <c r="CR179">
        <v>2</v>
      </c>
      <c r="CS179">
        <v>7</v>
      </c>
      <c r="CT179">
        <v>1</v>
      </c>
      <c r="CU179">
        <v>2</v>
      </c>
      <c r="CV179" t="s">
        <v>3307</v>
      </c>
      <c r="CW179">
        <v>601</v>
      </c>
      <c r="CX179">
        <v>10.02</v>
      </c>
      <c r="CY179">
        <v>2</v>
      </c>
      <c r="CZ179">
        <v>1</v>
      </c>
      <c r="DA179" t="s">
        <v>397</v>
      </c>
      <c r="DC179">
        <v>1</v>
      </c>
      <c r="DD179">
        <v>1</v>
      </c>
      <c r="DE179">
        <v>4</v>
      </c>
      <c r="DN179" t="s">
        <v>4264</v>
      </c>
      <c r="DO179" t="s">
        <v>4264</v>
      </c>
      <c r="DP179" t="s">
        <v>3178</v>
      </c>
      <c r="DQ179" t="s">
        <v>202</v>
      </c>
      <c r="DR179" t="s">
        <v>202</v>
      </c>
      <c r="DT179">
        <v>1</v>
      </c>
      <c r="DV179">
        <v>1</v>
      </c>
      <c r="DW179">
        <v>0</v>
      </c>
      <c r="DX179">
        <v>5</v>
      </c>
      <c r="DY179">
        <v>1</v>
      </c>
      <c r="DZ179">
        <v>-97</v>
      </c>
      <c r="EB179">
        <v>4</v>
      </c>
      <c r="EC179">
        <v>2</v>
      </c>
      <c r="EE179">
        <v>7</v>
      </c>
      <c r="EL179">
        <v>1</v>
      </c>
      <c r="EM179">
        <v>2</v>
      </c>
      <c r="EN179">
        <v>1</v>
      </c>
      <c r="EO179">
        <v>1</v>
      </c>
      <c r="EP179">
        <v>1</v>
      </c>
      <c r="EQ179">
        <v>1</v>
      </c>
      <c r="ER179">
        <v>1</v>
      </c>
      <c r="EZ179">
        <v>1</v>
      </c>
      <c r="FA179">
        <v>1</v>
      </c>
      <c r="FD179">
        <v>5</v>
      </c>
      <c r="FG179">
        <v>0</v>
      </c>
      <c r="FH179" t="s">
        <v>3179</v>
      </c>
      <c r="FI179">
        <v>1</v>
      </c>
      <c r="FJ179" t="s">
        <v>204</v>
      </c>
      <c r="FK179">
        <v>7</v>
      </c>
      <c r="FL179">
        <v>12</v>
      </c>
      <c r="FM179">
        <v>12</v>
      </c>
      <c r="FN179">
        <v>12.5</v>
      </c>
      <c r="FO179" t="s">
        <v>2206</v>
      </c>
      <c r="FP179">
        <v>1.5</v>
      </c>
      <c r="FQ179" t="s">
        <v>3180</v>
      </c>
      <c r="FR179" t="s">
        <v>3196</v>
      </c>
      <c r="FS179">
        <v>1</v>
      </c>
      <c r="FT179">
        <v>1</v>
      </c>
      <c r="FU179" t="s">
        <v>2221</v>
      </c>
      <c r="FV179" t="s">
        <v>3182</v>
      </c>
      <c r="FW179">
        <v>0</v>
      </c>
      <c r="FX179">
        <v>1</v>
      </c>
      <c r="FY179">
        <v>0</v>
      </c>
      <c r="FZ179">
        <v>0</v>
      </c>
      <c r="GA179">
        <v>37408</v>
      </c>
      <c r="GB179">
        <v>127</v>
      </c>
      <c r="GC179">
        <v>294.55118110000001</v>
      </c>
      <c r="GD179" t="s">
        <v>2401</v>
      </c>
      <c r="GE179">
        <v>1</v>
      </c>
      <c r="HG179" t="s">
        <v>202</v>
      </c>
      <c r="HJ179">
        <v>0</v>
      </c>
    </row>
    <row r="180" spans="1:218" x14ac:dyDescent="0.3">
      <c r="A180">
        <v>364</v>
      </c>
      <c r="B180" t="s">
        <v>3207</v>
      </c>
      <c r="C180" t="s">
        <v>3766</v>
      </c>
      <c r="D180" t="s">
        <v>265</v>
      </c>
      <c r="E180">
        <v>1</v>
      </c>
      <c r="F180" t="s">
        <v>202</v>
      </c>
      <c r="H180">
        <v>1</v>
      </c>
      <c r="M180">
        <v>1</v>
      </c>
      <c r="N180">
        <v>1</v>
      </c>
      <c r="U180">
        <v>1</v>
      </c>
      <c r="W180">
        <v>1</v>
      </c>
      <c r="X180" t="s">
        <v>3174</v>
      </c>
      <c r="Y180">
        <v>1</v>
      </c>
      <c r="Z180">
        <v>1</v>
      </c>
      <c r="AA180">
        <v>1</v>
      </c>
      <c r="AD180" t="s">
        <v>202</v>
      </c>
      <c r="AE180">
        <v>1</v>
      </c>
      <c r="AF180">
        <v>1</v>
      </c>
      <c r="AG180">
        <v>1</v>
      </c>
      <c r="AH180">
        <v>1</v>
      </c>
      <c r="AI180">
        <v>1</v>
      </c>
      <c r="AJ180">
        <v>2</v>
      </c>
      <c r="AK180" t="s">
        <v>3767</v>
      </c>
      <c r="AL180">
        <v>1</v>
      </c>
      <c r="AM180">
        <v>2</v>
      </c>
      <c r="AN180">
        <v>1</v>
      </c>
      <c r="AO180">
        <v>2</v>
      </c>
      <c r="AP180">
        <v>2</v>
      </c>
      <c r="AQ180">
        <v>1</v>
      </c>
      <c r="AR180" t="s">
        <v>3768</v>
      </c>
      <c r="AS180">
        <v>1</v>
      </c>
      <c r="AT180">
        <v>1</v>
      </c>
      <c r="AU180">
        <v>1</v>
      </c>
      <c r="AV180">
        <v>2</v>
      </c>
      <c r="AW180">
        <v>7</v>
      </c>
      <c r="AX180">
        <v>1</v>
      </c>
      <c r="AY180">
        <v>1</v>
      </c>
      <c r="BE180">
        <v>1</v>
      </c>
      <c r="BF180">
        <v>2</v>
      </c>
      <c r="BG180">
        <v>1</v>
      </c>
      <c r="BH180">
        <v>2</v>
      </c>
      <c r="BI180">
        <v>1</v>
      </c>
      <c r="BJ180">
        <v>1</v>
      </c>
      <c r="BK180">
        <v>1</v>
      </c>
      <c r="BL180">
        <v>1</v>
      </c>
      <c r="BM180">
        <v>1</v>
      </c>
      <c r="BN180">
        <v>1</v>
      </c>
      <c r="BO180">
        <v>4</v>
      </c>
      <c r="BP180">
        <v>1</v>
      </c>
      <c r="BQ180">
        <v>6</v>
      </c>
      <c r="BR180">
        <v>3</v>
      </c>
      <c r="BS180">
        <v>1</v>
      </c>
      <c r="BT180">
        <v>5</v>
      </c>
      <c r="BV180">
        <v>3</v>
      </c>
      <c r="BX180">
        <v>0</v>
      </c>
      <c r="BZ180">
        <v>2</v>
      </c>
      <c r="CJ180">
        <v>1</v>
      </c>
      <c r="CK180">
        <v>1</v>
      </c>
      <c r="CL180">
        <v>8</v>
      </c>
      <c r="CM180">
        <v>1</v>
      </c>
      <c r="CR180">
        <v>2</v>
      </c>
      <c r="CS180">
        <v>8</v>
      </c>
      <c r="CT180">
        <v>1</v>
      </c>
      <c r="CU180">
        <v>1</v>
      </c>
      <c r="CV180" t="s">
        <v>1294</v>
      </c>
      <c r="CW180">
        <v>646</v>
      </c>
      <c r="CX180">
        <v>10.77</v>
      </c>
      <c r="CY180">
        <v>2</v>
      </c>
      <c r="CZ180">
        <v>1</v>
      </c>
      <c r="DA180" t="s">
        <v>2574</v>
      </c>
      <c r="DC180">
        <v>1</v>
      </c>
      <c r="DD180">
        <v>1</v>
      </c>
      <c r="DE180">
        <v>28</v>
      </c>
      <c r="DN180" t="s">
        <v>3622</v>
      </c>
      <c r="DO180" t="s">
        <v>3622</v>
      </c>
      <c r="DP180" t="s">
        <v>3178</v>
      </c>
      <c r="DQ180" t="s">
        <v>202</v>
      </c>
      <c r="DR180" t="s">
        <v>202</v>
      </c>
      <c r="DT180">
        <v>1</v>
      </c>
      <c r="DV180">
        <v>1</v>
      </c>
      <c r="DW180">
        <v>0</v>
      </c>
      <c r="DX180">
        <v>1</v>
      </c>
      <c r="DY180">
        <v>1</v>
      </c>
      <c r="DZ180">
        <v>1</v>
      </c>
      <c r="EA180">
        <v>7</v>
      </c>
      <c r="EB180">
        <f t="shared" ref="EB180:EB187" si="5">IF(EA180&gt;=30,1,IF(EA180&gt;=20,2,IF(EA180&gt;=15,3,IF(EA180&gt;=10,4,IF(EA180&gt;=5,5,IF(EA180&gt;0,6,0))))))</f>
        <v>5</v>
      </c>
      <c r="EC180">
        <v>2</v>
      </c>
      <c r="EE180">
        <v>5</v>
      </c>
      <c r="EL180">
        <v>1</v>
      </c>
      <c r="EM180">
        <v>3</v>
      </c>
      <c r="EN180">
        <v>1</v>
      </c>
      <c r="EO180">
        <v>1</v>
      </c>
      <c r="EP180">
        <v>1</v>
      </c>
      <c r="EQ180">
        <v>1</v>
      </c>
      <c r="ER180">
        <v>1</v>
      </c>
      <c r="EZ180">
        <v>-97</v>
      </c>
      <c r="FA180">
        <v>2</v>
      </c>
      <c r="FB180">
        <v>1</v>
      </c>
      <c r="FC180">
        <v>3</v>
      </c>
      <c r="FD180">
        <v>1</v>
      </c>
      <c r="FG180">
        <v>0</v>
      </c>
      <c r="FH180" t="s">
        <v>3179</v>
      </c>
      <c r="FI180">
        <v>1</v>
      </c>
      <c r="FJ180" t="s">
        <v>204</v>
      </c>
      <c r="FK180">
        <v>5</v>
      </c>
      <c r="FL180">
        <v>12</v>
      </c>
      <c r="FM180">
        <v>12</v>
      </c>
      <c r="FN180">
        <v>7</v>
      </c>
      <c r="FO180" t="s">
        <v>2206</v>
      </c>
      <c r="FP180">
        <v>3.5</v>
      </c>
      <c r="FQ180" t="s">
        <v>3180</v>
      </c>
      <c r="FR180" t="s">
        <v>3196</v>
      </c>
      <c r="FS180">
        <v>1</v>
      </c>
      <c r="FT180">
        <v>1</v>
      </c>
      <c r="FU180" t="s">
        <v>2221</v>
      </c>
      <c r="FV180" t="s">
        <v>3182</v>
      </c>
      <c r="FW180">
        <v>0</v>
      </c>
      <c r="FX180">
        <v>1</v>
      </c>
      <c r="FY180">
        <v>0</v>
      </c>
      <c r="FZ180">
        <v>0</v>
      </c>
      <c r="GA180">
        <v>11328</v>
      </c>
      <c r="GB180">
        <v>52</v>
      </c>
      <c r="GC180">
        <v>217.8461538</v>
      </c>
      <c r="GD180" t="s">
        <v>2401</v>
      </c>
      <c r="GE180">
        <v>1</v>
      </c>
      <c r="HG180" t="s">
        <v>202</v>
      </c>
      <c r="HJ180">
        <v>0</v>
      </c>
    </row>
    <row r="181" spans="1:218" x14ac:dyDescent="0.3">
      <c r="A181">
        <v>816</v>
      </c>
      <c r="B181" t="s">
        <v>3264</v>
      </c>
      <c r="C181" t="s">
        <v>4430</v>
      </c>
      <c r="D181" t="s">
        <v>194</v>
      </c>
      <c r="E181">
        <v>1</v>
      </c>
      <c r="F181" t="s">
        <v>202</v>
      </c>
      <c r="H181">
        <v>1</v>
      </c>
      <c r="M181">
        <v>1</v>
      </c>
      <c r="N181">
        <v>1</v>
      </c>
      <c r="U181">
        <v>1</v>
      </c>
      <c r="W181">
        <v>1</v>
      </c>
      <c r="X181" t="s">
        <v>3174</v>
      </c>
      <c r="Y181">
        <v>1</v>
      </c>
      <c r="Z181">
        <v>1</v>
      </c>
      <c r="AA181">
        <v>7</v>
      </c>
      <c r="AD181" t="s">
        <v>202</v>
      </c>
      <c r="AE181">
        <v>1</v>
      </c>
      <c r="AF181">
        <v>1</v>
      </c>
      <c r="AG181">
        <v>1</v>
      </c>
      <c r="AH181">
        <v>1</v>
      </c>
      <c r="AI181">
        <v>1</v>
      </c>
      <c r="AJ181">
        <v>1</v>
      </c>
      <c r="AK181" t="s">
        <v>4431</v>
      </c>
      <c r="AL181">
        <v>1</v>
      </c>
      <c r="AM181">
        <v>2</v>
      </c>
      <c r="AN181">
        <v>1</v>
      </c>
      <c r="AO181">
        <v>2</v>
      </c>
      <c r="AP181">
        <v>2</v>
      </c>
      <c r="AQ181">
        <v>1</v>
      </c>
      <c r="AR181" t="s">
        <v>4432</v>
      </c>
      <c r="AS181">
        <v>1</v>
      </c>
      <c r="AT181">
        <v>1</v>
      </c>
      <c r="AU181">
        <v>1</v>
      </c>
      <c r="AV181">
        <v>2</v>
      </c>
      <c r="AW181">
        <v>7</v>
      </c>
      <c r="AX181">
        <v>1</v>
      </c>
      <c r="AY181">
        <v>4</v>
      </c>
      <c r="BE181">
        <v>1</v>
      </c>
      <c r="BF181">
        <v>1</v>
      </c>
      <c r="BG181">
        <v>1</v>
      </c>
      <c r="BH181">
        <v>1</v>
      </c>
      <c r="BI181">
        <v>1</v>
      </c>
      <c r="BJ181">
        <v>0</v>
      </c>
      <c r="BM181">
        <v>1</v>
      </c>
      <c r="BN181">
        <v>1</v>
      </c>
      <c r="BO181">
        <v>4</v>
      </c>
      <c r="BP181">
        <v>1</v>
      </c>
      <c r="BQ181">
        <v>7</v>
      </c>
      <c r="BR181">
        <v>1</v>
      </c>
      <c r="BS181">
        <v>1</v>
      </c>
      <c r="BT181">
        <v>4</v>
      </c>
      <c r="BV181">
        <v>2</v>
      </c>
      <c r="BX181">
        <v>0</v>
      </c>
      <c r="BZ181">
        <v>1</v>
      </c>
      <c r="CB181">
        <v>1</v>
      </c>
      <c r="CJ181">
        <v>1</v>
      </c>
      <c r="CK181">
        <v>1</v>
      </c>
      <c r="CL181">
        <v>7</v>
      </c>
      <c r="CM181">
        <v>1</v>
      </c>
      <c r="CR181">
        <v>2</v>
      </c>
      <c r="CS181">
        <v>6</v>
      </c>
      <c r="CT181">
        <v>1</v>
      </c>
      <c r="CU181">
        <v>2</v>
      </c>
      <c r="CV181" t="s">
        <v>198</v>
      </c>
      <c r="CW181">
        <v>587</v>
      </c>
      <c r="CX181">
        <v>9.7799999999999994</v>
      </c>
      <c r="CY181">
        <v>2</v>
      </c>
      <c r="CZ181">
        <v>1</v>
      </c>
      <c r="DA181" t="s">
        <v>217</v>
      </c>
      <c r="DC181">
        <v>1</v>
      </c>
      <c r="DD181">
        <v>1</v>
      </c>
      <c r="DE181">
        <v>16</v>
      </c>
      <c r="DN181" t="s">
        <v>4423</v>
      </c>
      <c r="DO181" t="s">
        <v>4423</v>
      </c>
      <c r="DP181" t="s">
        <v>3178</v>
      </c>
      <c r="DQ181" t="s">
        <v>202</v>
      </c>
      <c r="DR181" t="s">
        <v>202</v>
      </c>
      <c r="DT181">
        <v>1</v>
      </c>
      <c r="DV181">
        <v>1</v>
      </c>
      <c r="DW181">
        <v>0</v>
      </c>
      <c r="DX181">
        <v>7</v>
      </c>
      <c r="DY181">
        <v>1</v>
      </c>
      <c r="DZ181">
        <v>1</v>
      </c>
      <c r="EA181">
        <v>8</v>
      </c>
      <c r="EB181">
        <f t="shared" si="5"/>
        <v>5</v>
      </c>
      <c r="EC181">
        <v>2</v>
      </c>
      <c r="EE181">
        <v>6</v>
      </c>
      <c r="EL181">
        <v>2</v>
      </c>
      <c r="EM181">
        <v>3</v>
      </c>
      <c r="EN181">
        <v>1</v>
      </c>
      <c r="EO181">
        <v>1</v>
      </c>
      <c r="EP181">
        <v>1</v>
      </c>
      <c r="EQ181">
        <v>1</v>
      </c>
      <c r="ER181">
        <v>1</v>
      </c>
      <c r="EZ181">
        <v>1</v>
      </c>
      <c r="FA181">
        <v>1</v>
      </c>
      <c r="FD181">
        <v>5</v>
      </c>
      <c r="FG181">
        <v>0</v>
      </c>
      <c r="FH181" t="s">
        <v>3179</v>
      </c>
      <c r="FI181">
        <v>1</v>
      </c>
      <c r="FJ181" t="s">
        <v>204</v>
      </c>
      <c r="FK181">
        <v>6</v>
      </c>
      <c r="FL181">
        <v>12</v>
      </c>
      <c r="FM181">
        <v>12</v>
      </c>
      <c r="FN181">
        <v>8</v>
      </c>
      <c r="FO181" t="s">
        <v>2212</v>
      </c>
      <c r="FP181">
        <v>3.5</v>
      </c>
      <c r="FQ181" t="s">
        <v>3180</v>
      </c>
      <c r="FR181" t="s">
        <v>3196</v>
      </c>
      <c r="FS181">
        <v>1</v>
      </c>
      <c r="FT181">
        <v>1</v>
      </c>
      <c r="FU181" t="s">
        <v>2221</v>
      </c>
      <c r="FV181" t="s">
        <v>3182</v>
      </c>
      <c r="FW181">
        <v>0</v>
      </c>
      <c r="FX181">
        <v>1</v>
      </c>
      <c r="FY181">
        <v>0</v>
      </c>
      <c r="FZ181">
        <v>0</v>
      </c>
      <c r="GA181">
        <v>14027</v>
      </c>
      <c r="GB181">
        <v>56</v>
      </c>
      <c r="GC181">
        <v>250.48214290000001</v>
      </c>
      <c r="GD181" t="s">
        <v>2401</v>
      </c>
      <c r="GE181">
        <v>1</v>
      </c>
      <c r="HG181" t="s">
        <v>202</v>
      </c>
      <c r="HJ181">
        <v>0</v>
      </c>
    </row>
    <row r="182" spans="1:218" x14ac:dyDescent="0.3">
      <c r="A182">
        <v>832</v>
      </c>
      <c r="B182" t="s">
        <v>3312</v>
      </c>
      <c r="C182" t="s">
        <v>4448</v>
      </c>
      <c r="D182" t="s">
        <v>212</v>
      </c>
      <c r="E182">
        <v>1</v>
      </c>
      <c r="F182" t="s">
        <v>202</v>
      </c>
      <c r="H182">
        <v>1</v>
      </c>
      <c r="M182">
        <v>1</v>
      </c>
      <c r="N182">
        <v>1</v>
      </c>
      <c r="U182">
        <v>1</v>
      </c>
      <c r="W182">
        <v>1</v>
      </c>
      <c r="X182" t="s">
        <v>3174</v>
      </c>
      <c r="Y182">
        <v>1</v>
      </c>
      <c r="Z182">
        <v>1</v>
      </c>
      <c r="AA182">
        <v>6</v>
      </c>
      <c r="AD182" t="s">
        <v>202</v>
      </c>
      <c r="AE182">
        <v>1</v>
      </c>
      <c r="AF182">
        <v>2</v>
      </c>
      <c r="AG182">
        <v>1</v>
      </c>
      <c r="AH182">
        <v>1</v>
      </c>
      <c r="AI182">
        <v>1</v>
      </c>
      <c r="AJ182">
        <v>1</v>
      </c>
      <c r="AK182" t="s">
        <v>4449</v>
      </c>
      <c r="AL182">
        <v>1</v>
      </c>
      <c r="AM182">
        <v>1</v>
      </c>
      <c r="AN182">
        <v>1</v>
      </c>
      <c r="AO182">
        <v>2</v>
      </c>
      <c r="AP182">
        <v>1</v>
      </c>
      <c r="AQ182">
        <v>1</v>
      </c>
      <c r="AR182" t="s">
        <v>4450</v>
      </c>
      <c r="AS182">
        <v>2</v>
      </c>
      <c r="AT182">
        <v>2</v>
      </c>
      <c r="AU182">
        <v>1</v>
      </c>
      <c r="AV182">
        <v>2</v>
      </c>
      <c r="AW182">
        <v>7</v>
      </c>
      <c r="AX182">
        <v>2</v>
      </c>
      <c r="AY182">
        <v>1</v>
      </c>
      <c r="BE182">
        <v>1</v>
      </c>
      <c r="BF182">
        <v>1</v>
      </c>
      <c r="BG182">
        <v>1</v>
      </c>
      <c r="BH182">
        <v>1</v>
      </c>
      <c r="BI182">
        <v>1</v>
      </c>
      <c r="BJ182">
        <v>0</v>
      </c>
      <c r="BM182">
        <v>4</v>
      </c>
      <c r="BN182">
        <v>1</v>
      </c>
      <c r="BO182">
        <v>1</v>
      </c>
      <c r="BP182">
        <v>1</v>
      </c>
      <c r="BQ182">
        <v>1</v>
      </c>
      <c r="BR182">
        <v>1</v>
      </c>
      <c r="BS182">
        <v>1</v>
      </c>
      <c r="BT182">
        <v>1</v>
      </c>
      <c r="BV182">
        <v>0</v>
      </c>
      <c r="BX182">
        <v>0</v>
      </c>
      <c r="BZ182">
        <v>0</v>
      </c>
      <c r="CB182">
        <v>1</v>
      </c>
      <c r="CJ182">
        <v>2</v>
      </c>
      <c r="CK182">
        <v>2</v>
      </c>
      <c r="CL182">
        <v>5</v>
      </c>
      <c r="CM182">
        <v>6</v>
      </c>
      <c r="CS182">
        <v>3</v>
      </c>
      <c r="CT182">
        <v>1</v>
      </c>
      <c r="CU182">
        <v>2</v>
      </c>
      <c r="CV182" t="s">
        <v>1302</v>
      </c>
      <c r="CW182">
        <v>696</v>
      </c>
      <c r="CX182">
        <v>11.6</v>
      </c>
      <c r="CY182">
        <v>2</v>
      </c>
      <c r="CZ182">
        <v>1</v>
      </c>
      <c r="DA182" t="s">
        <v>405</v>
      </c>
      <c r="DC182">
        <v>1</v>
      </c>
      <c r="DD182">
        <v>1</v>
      </c>
      <c r="DE182">
        <v>5</v>
      </c>
      <c r="DN182" t="s">
        <v>4423</v>
      </c>
      <c r="DO182" t="s">
        <v>4423</v>
      </c>
      <c r="DP182" t="s">
        <v>3178</v>
      </c>
      <c r="DQ182" t="s">
        <v>202</v>
      </c>
      <c r="DR182" t="s">
        <v>202</v>
      </c>
      <c r="DT182">
        <v>1</v>
      </c>
      <c r="DV182">
        <v>1</v>
      </c>
      <c r="DW182">
        <v>0</v>
      </c>
      <c r="DX182">
        <v>6</v>
      </c>
      <c r="DY182">
        <v>1</v>
      </c>
      <c r="DZ182">
        <v>1</v>
      </c>
      <c r="EA182">
        <v>9</v>
      </c>
      <c r="EB182">
        <f t="shared" si="5"/>
        <v>5</v>
      </c>
      <c r="EC182">
        <v>2</v>
      </c>
      <c r="EE182">
        <v>9</v>
      </c>
      <c r="EL182">
        <v>1</v>
      </c>
      <c r="EM182">
        <v>4</v>
      </c>
      <c r="EN182">
        <v>1</v>
      </c>
      <c r="EO182">
        <v>2</v>
      </c>
      <c r="EP182">
        <v>1</v>
      </c>
      <c r="EQ182">
        <v>1</v>
      </c>
      <c r="ER182">
        <v>1</v>
      </c>
      <c r="EZ182">
        <v>1</v>
      </c>
      <c r="FA182">
        <v>1</v>
      </c>
      <c r="FD182">
        <v>5</v>
      </c>
      <c r="FG182">
        <v>0</v>
      </c>
      <c r="FH182" t="s">
        <v>3179</v>
      </c>
      <c r="FI182">
        <v>1</v>
      </c>
      <c r="FJ182" t="s">
        <v>204</v>
      </c>
      <c r="FK182">
        <v>9</v>
      </c>
      <c r="FL182">
        <v>12</v>
      </c>
      <c r="FM182">
        <v>12</v>
      </c>
      <c r="FN182">
        <v>9</v>
      </c>
      <c r="FO182" t="s">
        <v>2206</v>
      </c>
      <c r="FP182">
        <v>7.5</v>
      </c>
      <c r="FQ182" t="s">
        <v>3180</v>
      </c>
      <c r="FR182" t="s">
        <v>3189</v>
      </c>
      <c r="FS182">
        <v>0</v>
      </c>
      <c r="FT182">
        <v>1</v>
      </c>
      <c r="FU182" t="s">
        <v>2221</v>
      </c>
      <c r="FV182" t="s">
        <v>3182</v>
      </c>
      <c r="FW182">
        <v>0</v>
      </c>
      <c r="FX182">
        <v>1</v>
      </c>
      <c r="FY182">
        <v>0</v>
      </c>
      <c r="FZ182">
        <v>0</v>
      </c>
      <c r="GA182">
        <v>20418</v>
      </c>
      <c r="GB182">
        <v>71</v>
      </c>
      <c r="GC182">
        <v>287.57746479999997</v>
      </c>
      <c r="GD182" t="s">
        <v>2401</v>
      </c>
      <c r="GE182">
        <v>1</v>
      </c>
      <c r="HG182" t="s">
        <v>202</v>
      </c>
      <c r="HJ182">
        <v>0</v>
      </c>
    </row>
    <row r="183" spans="1:218" x14ac:dyDescent="0.3">
      <c r="A183">
        <v>370</v>
      </c>
      <c r="B183" t="s">
        <v>3250</v>
      </c>
      <c r="C183" t="s">
        <v>3432</v>
      </c>
      <c r="D183" t="s">
        <v>265</v>
      </c>
      <c r="E183">
        <v>1</v>
      </c>
      <c r="F183" t="s">
        <v>202</v>
      </c>
      <c r="H183">
        <v>1</v>
      </c>
      <c r="M183">
        <v>1</v>
      </c>
      <c r="N183">
        <v>1</v>
      </c>
      <c r="U183">
        <v>1</v>
      </c>
      <c r="W183">
        <v>1</v>
      </c>
      <c r="X183" t="s">
        <v>3174</v>
      </c>
      <c r="Y183">
        <v>1</v>
      </c>
      <c r="Z183">
        <v>1</v>
      </c>
      <c r="AA183">
        <v>2</v>
      </c>
      <c r="AD183" t="s">
        <v>202</v>
      </c>
      <c r="AE183">
        <v>1</v>
      </c>
      <c r="AF183">
        <v>1</v>
      </c>
      <c r="AG183">
        <v>1</v>
      </c>
      <c r="AH183">
        <v>1</v>
      </c>
      <c r="AI183">
        <v>2</v>
      </c>
      <c r="AJ183">
        <v>2</v>
      </c>
      <c r="AK183" t="s">
        <v>3777</v>
      </c>
      <c r="AL183">
        <v>1</v>
      </c>
      <c r="AM183">
        <v>1</v>
      </c>
      <c r="AN183">
        <v>2</v>
      </c>
      <c r="AO183">
        <v>2</v>
      </c>
      <c r="AP183">
        <v>2</v>
      </c>
      <c r="AQ183">
        <v>1</v>
      </c>
      <c r="AR183" t="s">
        <v>3778</v>
      </c>
      <c r="AS183">
        <v>2</v>
      </c>
      <c r="AT183">
        <v>2</v>
      </c>
      <c r="AU183">
        <v>1</v>
      </c>
      <c r="AV183">
        <v>2</v>
      </c>
      <c r="AW183">
        <v>7</v>
      </c>
      <c r="AX183">
        <v>1</v>
      </c>
      <c r="AY183">
        <v>1</v>
      </c>
      <c r="BE183">
        <v>1</v>
      </c>
      <c r="BF183">
        <v>1</v>
      </c>
      <c r="BG183">
        <v>1</v>
      </c>
      <c r="BH183">
        <v>1</v>
      </c>
      <c r="BI183">
        <v>1</v>
      </c>
      <c r="BJ183">
        <v>0</v>
      </c>
      <c r="BM183">
        <v>1</v>
      </c>
      <c r="BN183">
        <v>1</v>
      </c>
      <c r="BO183">
        <v>3</v>
      </c>
      <c r="BP183">
        <v>1</v>
      </c>
      <c r="BQ183">
        <v>1</v>
      </c>
      <c r="BR183">
        <v>6</v>
      </c>
      <c r="BS183">
        <v>1</v>
      </c>
      <c r="BT183">
        <v>3</v>
      </c>
      <c r="BV183">
        <v>2</v>
      </c>
      <c r="BX183">
        <v>0</v>
      </c>
      <c r="BZ183">
        <v>1</v>
      </c>
      <c r="CJ183">
        <v>1</v>
      </c>
      <c r="CK183">
        <v>2</v>
      </c>
      <c r="CL183">
        <v>6</v>
      </c>
      <c r="CM183">
        <v>1</v>
      </c>
      <c r="CR183">
        <v>1</v>
      </c>
      <c r="CS183">
        <v>8</v>
      </c>
      <c r="CT183">
        <v>1</v>
      </c>
      <c r="CU183">
        <v>1</v>
      </c>
      <c r="CV183" t="s">
        <v>1570</v>
      </c>
      <c r="CW183">
        <v>730</v>
      </c>
      <c r="CX183">
        <v>12.17</v>
      </c>
      <c r="CY183">
        <v>2</v>
      </c>
      <c r="CZ183">
        <v>1</v>
      </c>
      <c r="DA183" t="s">
        <v>553</v>
      </c>
      <c r="DC183">
        <v>1</v>
      </c>
      <c r="DD183">
        <v>1</v>
      </c>
      <c r="DE183">
        <v>27</v>
      </c>
      <c r="DN183" t="s">
        <v>3622</v>
      </c>
      <c r="DO183" t="s">
        <v>3622</v>
      </c>
      <c r="DP183" t="s">
        <v>3178</v>
      </c>
      <c r="DQ183" t="s">
        <v>202</v>
      </c>
      <c r="DR183" t="s">
        <v>202</v>
      </c>
      <c r="DT183">
        <v>1</v>
      </c>
      <c r="DV183">
        <v>1</v>
      </c>
      <c r="DW183">
        <v>0</v>
      </c>
      <c r="DX183">
        <v>2</v>
      </c>
      <c r="DY183">
        <v>1</v>
      </c>
      <c r="DZ183">
        <v>1</v>
      </c>
      <c r="EA183">
        <v>20</v>
      </c>
      <c r="EB183">
        <f t="shared" si="5"/>
        <v>2</v>
      </c>
      <c r="EC183">
        <v>1</v>
      </c>
      <c r="ED183">
        <v>2</v>
      </c>
      <c r="EL183">
        <v>3</v>
      </c>
      <c r="EM183">
        <v>1</v>
      </c>
      <c r="EN183">
        <v>1</v>
      </c>
      <c r="EO183">
        <v>1</v>
      </c>
      <c r="EP183">
        <v>1</v>
      </c>
      <c r="EQ183">
        <v>1</v>
      </c>
      <c r="ER183">
        <v>2</v>
      </c>
      <c r="ES183">
        <v>1</v>
      </c>
      <c r="ET183">
        <v>2</v>
      </c>
      <c r="EU183">
        <f>IF(ET183&gt;=30,1,IF(ET183&gt;=20,2,IF(ET183&gt;=15,3,IF(ET183&gt;=10,4,IF(ET183&gt;=5,5,IF(ET183&gt;0,6,0))))))</f>
        <v>6</v>
      </c>
      <c r="EV183">
        <v>8</v>
      </c>
      <c r="EX183">
        <v>1</v>
      </c>
      <c r="EY183">
        <v>4</v>
      </c>
      <c r="EZ183">
        <v>1</v>
      </c>
      <c r="FA183">
        <v>1</v>
      </c>
      <c r="FD183">
        <v>1</v>
      </c>
      <c r="FG183">
        <v>0</v>
      </c>
      <c r="FH183" t="s">
        <v>3179</v>
      </c>
      <c r="FI183">
        <v>1</v>
      </c>
      <c r="FJ183" t="s">
        <v>204</v>
      </c>
      <c r="FK183">
        <v>0.1666667</v>
      </c>
      <c r="FL183">
        <v>2</v>
      </c>
      <c r="FM183">
        <v>2</v>
      </c>
      <c r="FN183">
        <v>20</v>
      </c>
      <c r="FO183" t="s">
        <v>2220</v>
      </c>
      <c r="FP183">
        <v>0.5</v>
      </c>
      <c r="FQ183" t="s">
        <v>3180</v>
      </c>
      <c r="FR183" t="s">
        <v>3196</v>
      </c>
      <c r="FS183">
        <v>1</v>
      </c>
      <c r="FT183">
        <v>1</v>
      </c>
      <c r="FU183" t="s">
        <v>2213</v>
      </c>
      <c r="FV183" t="s">
        <v>3182</v>
      </c>
      <c r="FW183">
        <v>0</v>
      </c>
      <c r="FX183">
        <v>1</v>
      </c>
      <c r="FY183">
        <v>0</v>
      </c>
      <c r="FZ183">
        <v>0</v>
      </c>
      <c r="GA183">
        <v>6214</v>
      </c>
      <c r="GB183">
        <v>28</v>
      </c>
      <c r="GC183">
        <v>221.92857140000001</v>
      </c>
      <c r="GD183" t="s">
        <v>2401</v>
      </c>
      <c r="GE183">
        <v>1</v>
      </c>
      <c r="HG183" t="s">
        <v>202</v>
      </c>
      <c r="HJ183">
        <v>0</v>
      </c>
    </row>
    <row r="184" spans="1:218" x14ac:dyDescent="0.3">
      <c r="A184">
        <v>371</v>
      </c>
      <c r="B184" t="s">
        <v>3221</v>
      </c>
      <c r="C184" t="s">
        <v>3779</v>
      </c>
      <c r="D184" t="s">
        <v>212</v>
      </c>
      <c r="E184">
        <v>1</v>
      </c>
      <c r="F184" t="s">
        <v>202</v>
      </c>
      <c r="H184">
        <v>1</v>
      </c>
      <c r="M184">
        <v>3</v>
      </c>
      <c r="N184">
        <v>1</v>
      </c>
      <c r="U184">
        <v>1</v>
      </c>
      <c r="W184">
        <v>1</v>
      </c>
      <c r="X184" t="s">
        <v>3174</v>
      </c>
      <c r="Y184">
        <v>1</v>
      </c>
      <c r="Z184">
        <v>1</v>
      </c>
      <c r="AA184">
        <v>5</v>
      </c>
      <c r="AD184" t="s">
        <v>3174</v>
      </c>
      <c r="AE184">
        <v>1</v>
      </c>
      <c r="AF184">
        <v>1</v>
      </c>
      <c r="AG184">
        <v>1</v>
      </c>
      <c r="AH184">
        <v>1</v>
      </c>
      <c r="AI184">
        <v>1</v>
      </c>
      <c r="AJ184">
        <v>1</v>
      </c>
      <c r="AK184" t="s">
        <v>3780</v>
      </c>
      <c r="AL184">
        <v>1</v>
      </c>
      <c r="AM184">
        <v>1</v>
      </c>
      <c r="AN184">
        <v>1</v>
      </c>
      <c r="AO184">
        <v>2</v>
      </c>
      <c r="AP184">
        <v>2</v>
      </c>
      <c r="AQ184">
        <v>2</v>
      </c>
      <c r="AR184" t="s">
        <v>3781</v>
      </c>
      <c r="AS184">
        <v>2</v>
      </c>
      <c r="AT184">
        <v>2</v>
      </c>
      <c r="AU184">
        <v>2</v>
      </c>
      <c r="AV184">
        <v>2</v>
      </c>
      <c r="AW184">
        <v>7</v>
      </c>
      <c r="AX184">
        <v>2</v>
      </c>
      <c r="AY184">
        <v>2</v>
      </c>
      <c r="BE184">
        <v>1</v>
      </c>
      <c r="BF184">
        <v>1</v>
      </c>
      <c r="BG184">
        <v>1</v>
      </c>
      <c r="BH184">
        <v>1</v>
      </c>
      <c r="BI184">
        <v>1</v>
      </c>
      <c r="BJ184">
        <v>1</v>
      </c>
      <c r="BK184">
        <v>1</v>
      </c>
      <c r="BL184">
        <v>1</v>
      </c>
      <c r="BM184">
        <v>1</v>
      </c>
      <c r="BN184">
        <v>1</v>
      </c>
      <c r="BO184">
        <v>4</v>
      </c>
      <c r="BP184">
        <v>1</v>
      </c>
      <c r="BQ184">
        <v>15</v>
      </c>
      <c r="BR184">
        <v>4</v>
      </c>
      <c r="BS184">
        <v>1</v>
      </c>
      <c r="BT184">
        <v>2</v>
      </c>
      <c r="BU184">
        <v>2</v>
      </c>
      <c r="BV184">
        <v>0</v>
      </c>
      <c r="BW184">
        <v>2</v>
      </c>
      <c r="BX184">
        <v>0</v>
      </c>
      <c r="BY184">
        <v>2</v>
      </c>
      <c r="BZ184">
        <v>0</v>
      </c>
      <c r="CA184">
        <v>2</v>
      </c>
      <c r="CB184">
        <v>0</v>
      </c>
      <c r="CC184">
        <v>2</v>
      </c>
      <c r="CD184">
        <v>0</v>
      </c>
      <c r="CE184">
        <v>2</v>
      </c>
      <c r="CF184">
        <v>0</v>
      </c>
      <c r="CG184">
        <v>2</v>
      </c>
      <c r="CH184">
        <v>2</v>
      </c>
      <c r="CI184">
        <v>2</v>
      </c>
      <c r="CJ184">
        <v>1</v>
      </c>
      <c r="CK184">
        <v>2</v>
      </c>
      <c r="CL184">
        <v>6</v>
      </c>
      <c r="CM184">
        <v>4</v>
      </c>
      <c r="CR184">
        <v>2</v>
      </c>
      <c r="CS184">
        <v>7</v>
      </c>
      <c r="CT184">
        <v>5</v>
      </c>
      <c r="CU184">
        <v>2</v>
      </c>
      <c r="CV184" t="s">
        <v>3782</v>
      </c>
      <c r="CW184">
        <v>1219</v>
      </c>
      <c r="CX184">
        <v>20.32</v>
      </c>
      <c r="CY184">
        <v>2</v>
      </c>
      <c r="CZ184">
        <v>1</v>
      </c>
      <c r="DA184" t="s">
        <v>3729</v>
      </c>
      <c r="DC184">
        <v>1</v>
      </c>
      <c r="DD184">
        <v>1</v>
      </c>
      <c r="DE184">
        <v>10</v>
      </c>
      <c r="DN184" t="s">
        <v>3622</v>
      </c>
      <c r="DO184" t="s">
        <v>3622</v>
      </c>
      <c r="DP184" t="s">
        <v>3178</v>
      </c>
      <c r="DQ184" t="s">
        <v>202</v>
      </c>
      <c r="DR184" t="s">
        <v>202</v>
      </c>
      <c r="DT184">
        <v>1</v>
      </c>
      <c r="DV184">
        <v>1</v>
      </c>
      <c r="DW184">
        <v>0</v>
      </c>
      <c r="DX184">
        <v>5</v>
      </c>
      <c r="DY184">
        <v>1</v>
      </c>
      <c r="DZ184">
        <v>1</v>
      </c>
      <c r="EA184">
        <v>10</v>
      </c>
      <c r="EB184">
        <f t="shared" si="5"/>
        <v>4</v>
      </c>
      <c r="EC184">
        <v>2</v>
      </c>
      <c r="EE184">
        <v>15</v>
      </c>
      <c r="EL184">
        <v>1</v>
      </c>
      <c r="EM184">
        <v>-97</v>
      </c>
      <c r="EN184">
        <v>1</v>
      </c>
      <c r="EO184">
        <v>3</v>
      </c>
      <c r="EP184">
        <v>1</v>
      </c>
      <c r="EQ184">
        <v>1</v>
      </c>
      <c r="ER184">
        <v>1</v>
      </c>
      <c r="EZ184">
        <v>-97</v>
      </c>
      <c r="FA184">
        <v>1</v>
      </c>
      <c r="FD184">
        <v>1</v>
      </c>
      <c r="FG184">
        <v>0</v>
      </c>
      <c r="FH184" t="s">
        <v>3179</v>
      </c>
      <c r="FI184">
        <v>1</v>
      </c>
      <c r="FJ184" t="s">
        <v>204</v>
      </c>
      <c r="FK184">
        <v>15</v>
      </c>
      <c r="FL184">
        <v>12</v>
      </c>
      <c r="FM184">
        <v>12</v>
      </c>
      <c r="FN184">
        <v>10</v>
      </c>
      <c r="FO184" t="s">
        <v>2206</v>
      </c>
      <c r="FQ184" t="s">
        <v>3180</v>
      </c>
      <c r="FR184" t="s">
        <v>3181</v>
      </c>
      <c r="FS184">
        <v>1</v>
      </c>
      <c r="FT184">
        <v>1</v>
      </c>
      <c r="FU184" t="s">
        <v>2221</v>
      </c>
      <c r="FV184" t="s">
        <v>3182</v>
      </c>
      <c r="FW184">
        <v>0</v>
      </c>
      <c r="FX184">
        <v>1</v>
      </c>
      <c r="FY184">
        <v>0</v>
      </c>
      <c r="FZ184">
        <v>0</v>
      </c>
      <c r="GA184">
        <v>7861</v>
      </c>
      <c r="GB184">
        <v>71</v>
      </c>
      <c r="GC184">
        <v>110.71830989999999</v>
      </c>
      <c r="GD184" t="s">
        <v>2401</v>
      </c>
      <c r="GE184">
        <v>1</v>
      </c>
      <c r="HG184" t="s">
        <v>202</v>
      </c>
      <c r="HJ184">
        <v>0</v>
      </c>
    </row>
    <row r="185" spans="1:218" x14ac:dyDescent="0.3">
      <c r="A185">
        <v>837</v>
      </c>
      <c r="B185" t="s">
        <v>3221</v>
      </c>
      <c r="C185" t="s">
        <v>4455</v>
      </c>
      <c r="D185" t="s">
        <v>212</v>
      </c>
      <c r="E185">
        <v>1</v>
      </c>
      <c r="F185" t="s">
        <v>202</v>
      </c>
      <c r="H185">
        <v>1</v>
      </c>
      <c r="M185">
        <v>3</v>
      </c>
      <c r="N185">
        <v>1</v>
      </c>
      <c r="U185">
        <v>1</v>
      </c>
      <c r="W185">
        <v>1</v>
      </c>
      <c r="X185" t="s">
        <v>3174</v>
      </c>
      <c r="Y185">
        <v>1</v>
      </c>
      <c r="Z185">
        <v>1</v>
      </c>
      <c r="AA185">
        <v>1</v>
      </c>
      <c r="AD185" t="s">
        <v>3174</v>
      </c>
      <c r="AE185">
        <v>1</v>
      </c>
      <c r="AF185">
        <v>2</v>
      </c>
      <c r="AG185">
        <v>1</v>
      </c>
      <c r="AH185">
        <v>1</v>
      </c>
      <c r="AI185">
        <v>1</v>
      </c>
      <c r="AJ185">
        <v>1</v>
      </c>
      <c r="AK185" t="s">
        <v>4373</v>
      </c>
      <c r="AL185">
        <v>1</v>
      </c>
      <c r="AM185">
        <v>1</v>
      </c>
      <c r="AN185">
        <v>2</v>
      </c>
      <c r="AO185">
        <v>2</v>
      </c>
      <c r="AP185">
        <v>2</v>
      </c>
      <c r="AQ185">
        <v>1</v>
      </c>
      <c r="AR185" t="s">
        <v>4374</v>
      </c>
      <c r="AS185">
        <v>1</v>
      </c>
      <c r="AT185">
        <v>1</v>
      </c>
      <c r="AU185">
        <v>2</v>
      </c>
      <c r="AV185">
        <v>2</v>
      </c>
      <c r="AW185">
        <v>7</v>
      </c>
      <c r="AX185">
        <v>7</v>
      </c>
      <c r="AY185">
        <v>4</v>
      </c>
      <c r="BE185">
        <v>1</v>
      </c>
      <c r="BF185">
        <v>1</v>
      </c>
      <c r="BG185">
        <v>1</v>
      </c>
      <c r="BH185">
        <v>1</v>
      </c>
      <c r="BI185">
        <v>1</v>
      </c>
      <c r="BJ185">
        <v>1</v>
      </c>
      <c r="BK185">
        <v>1</v>
      </c>
      <c r="BL185">
        <v>1</v>
      </c>
      <c r="BM185">
        <v>1</v>
      </c>
      <c r="BN185">
        <v>1</v>
      </c>
      <c r="BO185">
        <v>3</v>
      </c>
      <c r="BP185">
        <v>1</v>
      </c>
      <c r="BQ185">
        <v>20</v>
      </c>
      <c r="BR185">
        <v>4</v>
      </c>
      <c r="BS185">
        <v>1</v>
      </c>
      <c r="BT185">
        <v>5</v>
      </c>
      <c r="BV185">
        <v>1</v>
      </c>
      <c r="BX185">
        <v>0</v>
      </c>
      <c r="BZ185">
        <v>2</v>
      </c>
      <c r="CB185">
        <v>0</v>
      </c>
      <c r="CD185">
        <v>0</v>
      </c>
      <c r="CF185">
        <v>2</v>
      </c>
      <c r="CJ185">
        <v>1</v>
      </c>
      <c r="CK185">
        <v>1</v>
      </c>
      <c r="CL185">
        <v>6</v>
      </c>
      <c r="CM185">
        <v>1</v>
      </c>
      <c r="CR185">
        <v>2</v>
      </c>
      <c r="CS185">
        <v>9</v>
      </c>
      <c r="CT185">
        <v>1</v>
      </c>
      <c r="CU185">
        <v>1</v>
      </c>
      <c r="CV185" t="s">
        <v>351</v>
      </c>
      <c r="CW185">
        <v>839</v>
      </c>
      <c r="CX185">
        <v>13.98</v>
      </c>
      <c r="CY185">
        <v>2</v>
      </c>
      <c r="CZ185">
        <v>1</v>
      </c>
      <c r="DA185" t="s">
        <v>4447</v>
      </c>
      <c r="DC185">
        <v>1</v>
      </c>
      <c r="DD185">
        <v>1</v>
      </c>
      <c r="DE185">
        <v>10</v>
      </c>
      <c r="DN185" t="s">
        <v>4423</v>
      </c>
      <c r="DO185" t="s">
        <v>4423</v>
      </c>
      <c r="DP185" t="s">
        <v>3178</v>
      </c>
      <c r="DQ185" t="s">
        <v>202</v>
      </c>
      <c r="DR185" t="s">
        <v>202</v>
      </c>
      <c r="DT185">
        <v>1</v>
      </c>
      <c r="DV185">
        <v>1</v>
      </c>
      <c r="DW185">
        <v>0</v>
      </c>
      <c r="DX185">
        <v>1</v>
      </c>
      <c r="DY185">
        <v>1</v>
      </c>
      <c r="DZ185">
        <v>1</v>
      </c>
      <c r="EA185">
        <v>5</v>
      </c>
      <c r="EB185">
        <f t="shared" si="5"/>
        <v>5</v>
      </c>
      <c r="EC185">
        <v>2</v>
      </c>
      <c r="EE185">
        <v>5</v>
      </c>
      <c r="EL185">
        <v>1</v>
      </c>
      <c r="EM185">
        <v>5</v>
      </c>
      <c r="EN185">
        <v>1</v>
      </c>
      <c r="EO185">
        <v>3</v>
      </c>
      <c r="EP185">
        <v>1</v>
      </c>
      <c r="EQ185">
        <v>1</v>
      </c>
      <c r="ER185">
        <v>1</v>
      </c>
      <c r="EZ185">
        <v>1</v>
      </c>
      <c r="FA185">
        <v>1</v>
      </c>
      <c r="FD185">
        <v>5</v>
      </c>
      <c r="FG185">
        <v>0</v>
      </c>
      <c r="FH185" t="s">
        <v>3179</v>
      </c>
      <c r="FI185">
        <v>1</v>
      </c>
      <c r="FJ185" t="s">
        <v>204</v>
      </c>
      <c r="FK185">
        <v>5</v>
      </c>
      <c r="FL185">
        <v>12</v>
      </c>
      <c r="FM185">
        <v>12</v>
      </c>
      <c r="FN185">
        <v>5</v>
      </c>
      <c r="FO185" t="s">
        <v>2206</v>
      </c>
      <c r="FP185">
        <v>20</v>
      </c>
      <c r="FQ185" t="s">
        <v>3180</v>
      </c>
      <c r="FR185" t="s">
        <v>3181</v>
      </c>
      <c r="FS185">
        <v>1</v>
      </c>
      <c r="FT185">
        <v>1</v>
      </c>
      <c r="FU185" t="s">
        <v>2221</v>
      </c>
      <c r="FV185" t="s">
        <v>3182</v>
      </c>
      <c r="FW185">
        <v>0</v>
      </c>
      <c r="FX185">
        <v>1</v>
      </c>
      <c r="FY185">
        <v>0</v>
      </c>
      <c r="FZ185">
        <v>0</v>
      </c>
      <c r="GA185">
        <v>7861</v>
      </c>
      <c r="GB185">
        <v>71</v>
      </c>
      <c r="GC185">
        <v>110.71830989999999</v>
      </c>
      <c r="GD185" t="s">
        <v>2401</v>
      </c>
      <c r="GE185">
        <v>1</v>
      </c>
      <c r="HG185" t="s">
        <v>202</v>
      </c>
      <c r="HJ185">
        <v>0</v>
      </c>
    </row>
    <row r="186" spans="1:218" x14ac:dyDescent="0.3">
      <c r="A186">
        <v>871</v>
      </c>
      <c r="B186" t="s">
        <v>3207</v>
      </c>
      <c r="C186" t="s">
        <v>4511</v>
      </c>
      <c r="D186" t="s">
        <v>265</v>
      </c>
      <c r="E186">
        <v>1</v>
      </c>
      <c r="F186" t="s">
        <v>202</v>
      </c>
      <c r="H186">
        <v>1</v>
      </c>
      <c r="M186">
        <v>1</v>
      </c>
      <c r="N186">
        <v>1</v>
      </c>
      <c r="U186">
        <v>1</v>
      </c>
      <c r="W186">
        <v>1</v>
      </c>
      <c r="X186" t="s">
        <v>3174</v>
      </c>
      <c r="Y186">
        <v>1</v>
      </c>
      <c r="Z186">
        <v>1</v>
      </c>
      <c r="AA186">
        <v>1</v>
      </c>
      <c r="AD186" t="s">
        <v>202</v>
      </c>
      <c r="AE186">
        <v>1</v>
      </c>
      <c r="AF186">
        <v>1</v>
      </c>
      <c r="AG186">
        <v>1</v>
      </c>
      <c r="AH186">
        <v>1</v>
      </c>
      <c r="AI186">
        <v>1</v>
      </c>
      <c r="AJ186">
        <v>1</v>
      </c>
      <c r="AK186" t="s">
        <v>4512</v>
      </c>
      <c r="AL186">
        <v>1</v>
      </c>
      <c r="AM186">
        <v>1</v>
      </c>
      <c r="AN186">
        <v>1</v>
      </c>
      <c r="AO186">
        <v>2</v>
      </c>
      <c r="AP186">
        <v>1</v>
      </c>
      <c r="AQ186">
        <v>1</v>
      </c>
      <c r="AR186" t="s">
        <v>4513</v>
      </c>
      <c r="AS186">
        <v>3</v>
      </c>
      <c r="AT186">
        <v>1</v>
      </c>
      <c r="AU186">
        <v>2</v>
      </c>
      <c r="AV186">
        <v>1</v>
      </c>
      <c r="AW186">
        <v>7</v>
      </c>
      <c r="AX186">
        <v>1</v>
      </c>
      <c r="AY186">
        <v>-98</v>
      </c>
      <c r="BE186">
        <v>1</v>
      </c>
      <c r="BF186">
        <v>1</v>
      </c>
      <c r="BG186">
        <v>1</v>
      </c>
      <c r="BH186">
        <v>1</v>
      </c>
      <c r="BI186">
        <v>1</v>
      </c>
      <c r="BJ186">
        <v>1</v>
      </c>
      <c r="BK186">
        <v>1</v>
      </c>
      <c r="BL186">
        <v>1</v>
      </c>
      <c r="BM186">
        <v>1</v>
      </c>
      <c r="BN186">
        <v>1</v>
      </c>
      <c r="BO186">
        <v>4</v>
      </c>
      <c r="BP186">
        <v>1</v>
      </c>
      <c r="BQ186">
        <v>14</v>
      </c>
      <c r="BR186">
        <v>5</v>
      </c>
      <c r="BS186">
        <v>1</v>
      </c>
      <c r="BT186">
        <v>3</v>
      </c>
      <c r="BV186">
        <v>0</v>
      </c>
      <c r="BX186">
        <v>1</v>
      </c>
      <c r="BZ186">
        <v>0</v>
      </c>
      <c r="CB186">
        <v>1</v>
      </c>
      <c r="CD186">
        <v>1</v>
      </c>
      <c r="CJ186">
        <v>1</v>
      </c>
      <c r="CK186">
        <v>2</v>
      </c>
      <c r="CL186">
        <v>4</v>
      </c>
      <c r="CM186">
        <v>7</v>
      </c>
      <c r="CR186">
        <v>2</v>
      </c>
      <c r="CS186">
        <v>-98</v>
      </c>
      <c r="CT186">
        <v>1</v>
      </c>
      <c r="CU186">
        <v>2</v>
      </c>
      <c r="CV186" t="s">
        <v>4514</v>
      </c>
      <c r="CW186">
        <v>848</v>
      </c>
      <c r="CX186">
        <v>14.13</v>
      </c>
      <c r="CY186">
        <v>2</v>
      </c>
      <c r="CZ186">
        <v>1</v>
      </c>
      <c r="DA186" t="s">
        <v>4447</v>
      </c>
      <c r="DC186">
        <v>1</v>
      </c>
      <c r="DD186">
        <v>1</v>
      </c>
      <c r="DE186">
        <v>28</v>
      </c>
      <c r="DN186" t="s">
        <v>4423</v>
      </c>
      <c r="DO186" t="s">
        <v>4423</v>
      </c>
      <c r="DP186" t="s">
        <v>3178</v>
      </c>
      <c r="DQ186" t="s">
        <v>202</v>
      </c>
      <c r="DR186" t="s">
        <v>202</v>
      </c>
      <c r="DT186">
        <v>1</v>
      </c>
      <c r="DV186">
        <v>1</v>
      </c>
      <c r="DW186">
        <v>0</v>
      </c>
      <c r="DX186">
        <v>1</v>
      </c>
      <c r="DY186">
        <v>1</v>
      </c>
      <c r="DZ186">
        <v>1</v>
      </c>
      <c r="EA186">
        <v>7</v>
      </c>
      <c r="EB186">
        <f t="shared" si="5"/>
        <v>5</v>
      </c>
      <c r="EC186">
        <v>2</v>
      </c>
      <c r="EE186">
        <v>7</v>
      </c>
      <c r="EL186">
        <v>2</v>
      </c>
      <c r="EM186">
        <v>2</v>
      </c>
      <c r="EN186">
        <v>1</v>
      </c>
      <c r="EO186">
        <v>3</v>
      </c>
      <c r="EP186">
        <v>1</v>
      </c>
      <c r="EQ186">
        <v>1</v>
      </c>
      <c r="ER186">
        <v>1</v>
      </c>
      <c r="EZ186">
        <v>1</v>
      </c>
      <c r="FA186">
        <v>1</v>
      </c>
      <c r="FD186">
        <v>5</v>
      </c>
      <c r="FG186">
        <v>0</v>
      </c>
      <c r="FH186" t="s">
        <v>3179</v>
      </c>
      <c r="FI186">
        <v>1</v>
      </c>
      <c r="FJ186" t="s">
        <v>204</v>
      </c>
      <c r="FK186">
        <v>7</v>
      </c>
      <c r="FL186">
        <v>12</v>
      </c>
      <c r="FM186">
        <v>12</v>
      </c>
      <c r="FN186">
        <v>7</v>
      </c>
      <c r="FO186" t="s">
        <v>2212</v>
      </c>
      <c r="FP186">
        <v>1.5</v>
      </c>
      <c r="FQ186" t="s">
        <v>3180</v>
      </c>
      <c r="FR186" t="s">
        <v>3181</v>
      </c>
      <c r="FS186">
        <v>1</v>
      </c>
      <c r="FT186">
        <v>1</v>
      </c>
      <c r="FU186" t="s">
        <v>2221</v>
      </c>
      <c r="FV186" t="s">
        <v>3182</v>
      </c>
      <c r="FW186">
        <v>0</v>
      </c>
      <c r="FX186">
        <v>1</v>
      </c>
      <c r="FY186">
        <v>0</v>
      </c>
      <c r="FZ186">
        <v>0</v>
      </c>
      <c r="GA186">
        <v>11328</v>
      </c>
      <c r="GB186">
        <v>52</v>
      </c>
      <c r="GC186">
        <v>217.8461538</v>
      </c>
      <c r="GD186" t="s">
        <v>2401</v>
      </c>
      <c r="GE186">
        <v>1</v>
      </c>
      <c r="HG186" t="s">
        <v>202</v>
      </c>
      <c r="HJ186">
        <v>0</v>
      </c>
    </row>
    <row r="187" spans="1:218" x14ac:dyDescent="0.3">
      <c r="A187">
        <v>900</v>
      </c>
      <c r="B187" t="s">
        <v>3264</v>
      </c>
      <c r="C187" t="s">
        <v>4556</v>
      </c>
      <c r="D187" t="s">
        <v>194</v>
      </c>
      <c r="E187">
        <v>1</v>
      </c>
      <c r="F187" t="s">
        <v>202</v>
      </c>
      <c r="H187">
        <v>1</v>
      </c>
      <c r="M187">
        <v>1</v>
      </c>
      <c r="N187">
        <v>1</v>
      </c>
      <c r="U187">
        <v>1</v>
      </c>
      <c r="W187">
        <v>1</v>
      </c>
      <c r="X187" t="s">
        <v>3174</v>
      </c>
      <c r="Y187">
        <v>1</v>
      </c>
      <c r="Z187">
        <v>1</v>
      </c>
      <c r="AA187">
        <v>1</v>
      </c>
      <c r="AD187" t="s">
        <v>202</v>
      </c>
      <c r="AE187">
        <v>1</v>
      </c>
      <c r="AF187">
        <v>1</v>
      </c>
      <c r="AG187">
        <v>1</v>
      </c>
      <c r="AH187">
        <v>1</v>
      </c>
      <c r="AI187">
        <v>1</v>
      </c>
      <c r="AJ187">
        <v>2</v>
      </c>
      <c r="AK187" t="s">
        <v>4557</v>
      </c>
      <c r="AL187">
        <v>1</v>
      </c>
      <c r="AM187">
        <v>2</v>
      </c>
      <c r="AN187">
        <v>1</v>
      </c>
      <c r="AO187">
        <v>2</v>
      </c>
      <c r="AP187">
        <v>-97</v>
      </c>
      <c r="AQ187">
        <v>1</v>
      </c>
      <c r="AR187" t="s">
        <v>4558</v>
      </c>
      <c r="AS187">
        <v>2</v>
      </c>
      <c r="AT187">
        <v>1</v>
      </c>
      <c r="AU187">
        <v>1</v>
      </c>
      <c r="AV187">
        <v>1</v>
      </c>
      <c r="AW187">
        <v>7</v>
      </c>
      <c r="AX187">
        <v>1</v>
      </c>
      <c r="AY187">
        <v>3</v>
      </c>
      <c r="AZ187">
        <v>6</v>
      </c>
      <c r="BA187">
        <v>5</v>
      </c>
      <c r="BB187">
        <v>1</v>
      </c>
      <c r="BC187">
        <v>4</v>
      </c>
      <c r="BE187">
        <v>1</v>
      </c>
      <c r="BF187">
        <v>1</v>
      </c>
      <c r="BG187">
        <v>1</v>
      </c>
      <c r="BH187">
        <v>1</v>
      </c>
      <c r="BI187">
        <v>1</v>
      </c>
      <c r="BJ187">
        <v>0</v>
      </c>
      <c r="BM187">
        <v>1</v>
      </c>
      <c r="BN187">
        <v>1</v>
      </c>
      <c r="BO187">
        <v>4</v>
      </c>
      <c r="BP187">
        <v>1</v>
      </c>
      <c r="BQ187">
        <v>12</v>
      </c>
      <c r="BR187">
        <v>1</v>
      </c>
      <c r="BS187">
        <v>1</v>
      </c>
      <c r="BT187">
        <v>5</v>
      </c>
      <c r="BV187">
        <v>3</v>
      </c>
      <c r="BX187">
        <v>0</v>
      </c>
      <c r="BZ187">
        <v>0</v>
      </c>
      <c r="CB187">
        <v>2</v>
      </c>
      <c r="CJ187">
        <v>1</v>
      </c>
      <c r="CK187">
        <v>1</v>
      </c>
      <c r="CL187">
        <v>7</v>
      </c>
      <c r="CM187">
        <v>7</v>
      </c>
      <c r="CR187">
        <v>2</v>
      </c>
      <c r="CS187">
        <v>8</v>
      </c>
      <c r="CT187">
        <v>1</v>
      </c>
      <c r="CU187">
        <v>2</v>
      </c>
      <c r="CV187" t="s">
        <v>4559</v>
      </c>
      <c r="CW187">
        <v>827</v>
      </c>
      <c r="CX187">
        <v>13.78</v>
      </c>
      <c r="CY187">
        <v>2</v>
      </c>
      <c r="CZ187">
        <v>1</v>
      </c>
      <c r="DA187" t="s">
        <v>4555</v>
      </c>
      <c r="DC187">
        <v>1</v>
      </c>
      <c r="DD187">
        <v>1</v>
      </c>
      <c r="DE187">
        <v>16</v>
      </c>
      <c r="DN187" t="s">
        <v>4535</v>
      </c>
      <c r="DO187" t="s">
        <v>4535</v>
      </c>
      <c r="DP187" t="s">
        <v>3178</v>
      </c>
      <c r="DQ187" t="s">
        <v>202</v>
      </c>
      <c r="DR187" t="s">
        <v>202</v>
      </c>
      <c r="DT187">
        <v>1</v>
      </c>
      <c r="DV187">
        <v>1</v>
      </c>
      <c r="DW187">
        <v>0</v>
      </c>
      <c r="DX187">
        <v>1</v>
      </c>
      <c r="DY187">
        <v>1</v>
      </c>
      <c r="DZ187">
        <v>1</v>
      </c>
      <c r="EA187">
        <v>10</v>
      </c>
      <c r="EB187">
        <f t="shared" si="5"/>
        <v>4</v>
      </c>
      <c r="EC187">
        <v>1</v>
      </c>
      <c r="ED187">
        <v>10</v>
      </c>
      <c r="EL187">
        <v>1</v>
      </c>
      <c r="EM187">
        <v>3</v>
      </c>
      <c r="EN187">
        <v>1</v>
      </c>
      <c r="EO187">
        <v>3</v>
      </c>
      <c r="EP187">
        <v>1</v>
      </c>
      <c r="EQ187">
        <v>1</v>
      </c>
      <c r="ER187">
        <v>1</v>
      </c>
      <c r="EZ187">
        <v>1</v>
      </c>
      <c r="FA187">
        <v>-97</v>
      </c>
      <c r="FD187">
        <v>5</v>
      </c>
      <c r="FG187">
        <v>0</v>
      </c>
      <c r="FH187" t="s">
        <v>3179</v>
      </c>
      <c r="FI187">
        <v>1</v>
      </c>
      <c r="FJ187" t="s">
        <v>204</v>
      </c>
      <c r="FK187">
        <v>0.83333330000000005</v>
      </c>
      <c r="FL187">
        <v>10</v>
      </c>
      <c r="FM187">
        <v>10</v>
      </c>
      <c r="FN187">
        <v>10</v>
      </c>
      <c r="FO187" t="s">
        <v>2206</v>
      </c>
      <c r="FP187">
        <v>3.5</v>
      </c>
      <c r="FQ187" t="s">
        <v>3180</v>
      </c>
      <c r="FR187" t="s">
        <v>3181</v>
      </c>
      <c r="FS187">
        <v>1</v>
      </c>
      <c r="FT187">
        <v>1</v>
      </c>
      <c r="FU187" t="s">
        <v>2221</v>
      </c>
      <c r="FV187" t="s">
        <v>3182</v>
      </c>
      <c r="FW187">
        <v>0</v>
      </c>
      <c r="FX187">
        <v>1</v>
      </c>
      <c r="FY187">
        <v>0</v>
      </c>
      <c r="FZ187">
        <v>0</v>
      </c>
      <c r="GA187">
        <v>14027</v>
      </c>
      <c r="GB187">
        <v>56</v>
      </c>
      <c r="GC187">
        <v>250.48214290000001</v>
      </c>
      <c r="GD187" t="s">
        <v>2401</v>
      </c>
      <c r="GE187">
        <v>1</v>
      </c>
      <c r="HG187" t="s">
        <v>202</v>
      </c>
      <c r="HJ187">
        <v>0</v>
      </c>
    </row>
    <row r="188" spans="1:218" x14ac:dyDescent="0.3">
      <c r="A188">
        <v>378</v>
      </c>
      <c r="B188" t="s">
        <v>3279</v>
      </c>
      <c r="C188" t="s">
        <v>3794</v>
      </c>
      <c r="D188" t="s">
        <v>212</v>
      </c>
      <c r="E188">
        <v>1</v>
      </c>
      <c r="F188" t="s">
        <v>202</v>
      </c>
      <c r="H188">
        <v>1</v>
      </c>
      <c r="M188">
        <v>1</v>
      </c>
      <c r="N188">
        <v>1</v>
      </c>
      <c r="U188">
        <v>1</v>
      </c>
      <c r="W188">
        <v>1</v>
      </c>
      <c r="X188" t="s">
        <v>3174</v>
      </c>
      <c r="Y188">
        <v>1</v>
      </c>
      <c r="Z188">
        <v>1</v>
      </c>
      <c r="AA188">
        <v>1</v>
      </c>
      <c r="AD188" t="s">
        <v>202</v>
      </c>
      <c r="AE188">
        <v>1</v>
      </c>
      <c r="AF188">
        <v>1</v>
      </c>
      <c r="AG188">
        <v>1</v>
      </c>
      <c r="AH188">
        <v>1</v>
      </c>
      <c r="AI188">
        <v>1</v>
      </c>
      <c r="AJ188">
        <v>1</v>
      </c>
      <c r="AK188" t="s">
        <v>3795</v>
      </c>
      <c r="AL188">
        <v>1</v>
      </c>
      <c r="AM188">
        <v>2</v>
      </c>
      <c r="AN188">
        <v>1</v>
      </c>
      <c r="AO188">
        <v>2</v>
      </c>
      <c r="AP188">
        <v>1</v>
      </c>
      <c r="AQ188">
        <v>1</v>
      </c>
      <c r="AR188" t="s">
        <v>3796</v>
      </c>
      <c r="AS188">
        <v>-97</v>
      </c>
      <c r="AT188">
        <v>3</v>
      </c>
      <c r="AU188">
        <v>3</v>
      </c>
      <c r="AV188">
        <v>2</v>
      </c>
      <c r="AW188">
        <v>7</v>
      </c>
      <c r="AX188">
        <v>1</v>
      </c>
      <c r="AY188">
        <v>1</v>
      </c>
      <c r="AZ188">
        <v>3</v>
      </c>
      <c r="BE188">
        <v>1</v>
      </c>
      <c r="BF188">
        <v>1</v>
      </c>
      <c r="BG188">
        <v>1</v>
      </c>
      <c r="BH188">
        <v>1</v>
      </c>
      <c r="BI188">
        <v>1</v>
      </c>
      <c r="BJ188">
        <v>0</v>
      </c>
      <c r="BM188">
        <v>5</v>
      </c>
      <c r="BN188">
        <v>1</v>
      </c>
      <c r="BO188">
        <v>1</v>
      </c>
      <c r="BP188">
        <v>1</v>
      </c>
      <c r="BQ188">
        <v>16</v>
      </c>
      <c r="BR188">
        <v>-97</v>
      </c>
      <c r="BS188">
        <v>1</v>
      </c>
      <c r="BT188">
        <v>2</v>
      </c>
      <c r="BU188">
        <v>2</v>
      </c>
      <c r="BV188">
        <v>0</v>
      </c>
      <c r="BW188">
        <v>2</v>
      </c>
      <c r="BX188">
        <v>0</v>
      </c>
      <c r="BY188">
        <v>2</v>
      </c>
      <c r="BZ188">
        <v>0</v>
      </c>
      <c r="CA188">
        <v>2</v>
      </c>
      <c r="CB188">
        <v>0</v>
      </c>
      <c r="CC188">
        <v>2</v>
      </c>
      <c r="CD188">
        <v>0</v>
      </c>
      <c r="CE188">
        <v>2</v>
      </c>
      <c r="CF188">
        <v>0</v>
      </c>
      <c r="CG188">
        <v>2</v>
      </c>
      <c r="CH188">
        <v>2</v>
      </c>
      <c r="CI188">
        <v>2</v>
      </c>
      <c r="CJ188">
        <v>2</v>
      </c>
      <c r="CK188">
        <v>2</v>
      </c>
      <c r="CL188">
        <v>5</v>
      </c>
      <c r="CM188">
        <v>4</v>
      </c>
      <c r="CR188">
        <v>2</v>
      </c>
      <c r="CS188">
        <v>5</v>
      </c>
      <c r="CT188">
        <v>10</v>
      </c>
      <c r="CU188">
        <v>2</v>
      </c>
      <c r="CV188" t="s">
        <v>3797</v>
      </c>
      <c r="CW188">
        <v>988</v>
      </c>
      <c r="CX188">
        <v>16.47</v>
      </c>
      <c r="CY188">
        <v>2</v>
      </c>
      <c r="CZ188">
        <v>1</v>
      </c>
      <c r="DA188" t="s">
        <v>3254</v>
      </c>
      <c r="DC188">
        <v>1</v>
      </c>
      <c r="DD188">
        <v>1</v>
      </c>
      <c r="DE188">
        <v>2</v>
      </c>
      <c r="DN188" t="s">
        <v>3622</v>
      </c>
      <c r="DO188" t="s">
        <v>3622</v>
      </c>
      <c r="DP188" t="s">
        <v>3178</v>
      </c>
      <c r="DQ188" t="s">
        <v>202</v>
      </c>
      <c r="DR188" t="s">
        <v>202</v>
      </c>
      <c r="DT188">
        <v>1</v>
      </c>
      <c r="DV188">
        <v>1</v>
      </c>
      <c r="DW188">
        <v>0</v>
      </c>
      <c r="DX188">
        <v>1</v>
      </c>
      <c r="DY188">
        <v>1</v>
      </c>
      <c r="DZ188">
        <v>-97</v>
      </c>
      <c r="EB188">
        <v>-97</v>
      </c>
      <c r="EC188">
        <v>-97</v>
      </c>
      <c r="EL188">
        <v>1</v>
      </c>
      <c r="EM188">
        <v>4</v>
      </c>
      <c r="EN188">
        <v>1</v>
      </c>
      <c r="EO188">
        <v>1</v>
      </c>
      <c r="EP188">
        <v>1</v>
      </c>
      <c r="EQ188">
        <v>1</v>
      </c>
      <c r="ER188">
        <v>1</v>
      </c>
      <c r="EZ188">
        <v>-97</v>
      </c>
      <c r="FA188">
        <v>-97</v>
      </c>
      <c r="FD188">
        <v>1</v>
      </c>
      <c r="FG188">
        <v>0</v>
      </c>
      <c r="FH188" t="s">
        <v>3179</v>
      </c>
      <c r="FI188">
        <v>1</v>
      </c>
      <c r="FJ188" t="s">
        <v>204</v>
      </c>
      <c r="FN188">
        <v>20</v>
      </c>
      <c r="FO188" t="s">
        <v>2206</v>
      </c>
      <c r="FP188">
        <v>7.5</v>
      </c>
      <c r="FQ188" t="s">
        <v>3180</v>
      </c>
      <c r="FR188" t="s">
        <v>3196</v>
      </c>
      <c r="FS188">
        <v>1</v>
      </c>
      <c r="FT188">
        <v>1</v>
      </c>
      <c r="FU188" t="s">
        <v>2221</v>
      </c>
      <c r="FV188" t="s">
        <v>3182</v>
      </c>
      <c r="FW188">
        <v>1</v>
      </c>
      <c r="FX188">
        <v>0</v>
      </c>
      <c r="FY188">
        <v>1</v>
      </c>
      <c r="FZ188">
        <v>0</v>
      </c>
      <c r="GA188">
        <v>59048</v>
      </c>
      <c r="GB188">
        <v>201</v>
      </c>
      <c r="GC188">
        <v>293.7711443</v>
      </c>
      <c r="GD188" t="s">
        <v>2401</v>
      </c>
      <c r="GE188">
        <v>1</v>
      </c>
      <c r="HG188" t="s">
        <v>202</v>
      </c>
      <c r="HI188">
        <v>1</v>
      </c>
      <c r="HJ188">
        <v>1</v>
      </c>
    </row>
    <row r="189" spans="1:218" x14ac:dyDescent="0.3">
      <c r="A189">
        <v>903</v>
      </c>
      <c r="B189" t="s">
        <v>3202</v>
      </c>
      <c r="C189" t="s">
        <v>4560</v>
      </c>
      <c r="D189" t="s">
        <v>194</v>
      </c>
      <c r="E189">
        <v>1</v>
      </c>
      <c r="F189" t="s">
        <v>202</v>
      </c>
      <c r="H189">
        <v>1</v>
      </c>
      <c r="M189">
        <v>1</v>
      </c>
      <c r="N189">
        <v>1</v>
      </c>
      <c r="U189">
        <v>1</v>
      </c>
      <c r="W189">
        <v>1</v>
      </c>
      <c r="X189" t="s">
        <v>3174</v>
      </c>
      <c r="Y189">
        <v>1</v>
      </c>
      <c r="Z189">
        <v>1</v>
      </c>
      <c r="AA189">
        <v>1</v>
      </c>
      <c r="AD189" t="s">
        <v>202</v>
      </c>
      <c r="AE189">
        <v>1</v>
      </c>
      <c r="AF189">
        <v>1</v>
      </c>
      <c r="AG189">
        <v>1</v>
      </c>
      <c r="AH189">
        <v>1</v>
      </c>
      <c r="AI189">
        <v>1</v>
      </c>
      <c r="AJ189">
        <v>2</v>
      </c>
      <c r="AK189" t="s">
        <v>4561</v>
      </c>
      <c r="AL189">
        <v>1</v>
      </c>
      <c r="AM189">
        <v>1</v>
      </c>
      <c r="AN189">
        <v>1</v>
      </c>
      <c r="AO189">
        <v>2</v>
      </c>
      <c r="AP189">
        <v>1</v>
      </c>
      <c r="AQ189">
        <v>1</v>
      </c>
      <c r="AR189" t="s">
        <v>4562</v>
      </c>
      <c r="AS189">
        <v>3</v>
      </c>
      <c r="AT189">
        <v>1</v>
      </c>
      <c r="AU189">
        <v>1</v>
      </c>
      <c r="AV189">
        <v>2</v>
      </c>
      <c r="AW189">
        <v>7</v>
      </c>
      <c r="AX189">
        <v>2</v>
      </c>
      <c r="AY189">
        <v>1</v>
      </c>
      <c r="BE189">
        <v>1</v>
      </c>
      <c r="BF189">
        <v>2</v>
      </c>
      <c r="BG189">
        <v>1</v>
      </c>
      <c r="BH189">
        <v>2</v>
      </c>
      <c r="BI189">
        <v>1</v>
      </c>
      <c r="BJ189">
        <v>0</v>
      </c>
      <c r="BM189">
        <v>1</v>
      </c>
      <c r="BN189">
        <v>1</v>
      </c>
      <c r="BO189">
        <v>3</v>
      </c>
      <c r="BP189">
        <v>1</v>
      </c>
      <c r="BQ189">
        <v>40</v>
      </c>
      <c r="BR189">
        <v>2</v>
      </c>
      <c r="BS189">
        <v>1</v>
      </c>
      <c r="BT189">
        <v>3</v>
      </c>
      <c r="BU189">
        <v>3</v>
      </c>
      <c r="BV189">
        <v>0</v>
      </c>
      <c r="BW189">
        <v>3</v>
      </c>
      <c r="BX189">
        <v>0</v>
      </c>
      <c r="BY189">
        <v>3</v>
      </c>
      <c r="BZ189">
        <v>0</v>
      </c>
      <c r="CA189">
        <v>3</v>
      </c>
      <c r="CB189">
        <v>0</v>
      </c>
      <c r="CC189">
        <v>3</v>
      </c>
      <c r="CD189">
        <v>0</v>
      </c>
      <c r="CE189">
        <v>3</v>
      </c>
      <c r="CF189">
        <v>1</v>
      </c>
      <c r="CG189">
        <v>3</v>
      </c>
      <c r="CH189">
        <v>2</v>
      </c>
      <c r="CI189">
        <v>3</v>
      </c>
      <c r="CJ189">
        <v>1</v>
      </c>
      <c r="CK189">
        <v>2</v>
      </c>
      <c r="CL189">
        <v>6</v>
      </c>
      <c r="CM189">
        <v>1</v>
      </c>
      <c r="CR189">
        <v>2</v>
      </c>
      <c r="CS189">
        <v>9</v>
      </c>
      <c r="CT189">
        <v>1</v>
      </c>
      <c r="CU189">
        <v>1</v>
      </c>
      <c r="CV189" t="s">
        <v>4563</v>
      </c>
      <c r="CW189">
        <v>689</v>
      </c>
      <c r="CX189">
        <v>11.48</v>
      </c>
      <c r="CY189">
        <v>2</v>
      </c>
      <c r="CZ189">
        <v>1</v>
      </c>
      <c r="DA189" t="s">
        <v>505</v>
      </c>
      <c r="DC189">
        <v>1</v>
      </c>
      <c r="DD189">
        <v>1</v>
      </c>
      <c r="DE189">
        <v>15</v>
      </c>
      <c r="DN189" t="s">
        <v>4535</v>
      </c>
      <c r="DO189" t="s">
        <v>4535</v>
      </c>
      <c r="DP189" t="s">
        <v>3178</v>
      </c>
      <c r="DQ189" t="s">
        <v>202</v>
      </c>
      <c r="DR189" t="s">
        <v>202</v>
      </c>
      <c r="DT189">
        <v>1</v>
      </c>
      <c r="DV189">
        <v>1</v>
      </c>
      <c r="DW189">
        <v>0</v>
      </c>
      <c r="DX189">
        <v>1</v>
      </c>
      <c r="DY189">
        <v>1</v>
      </c>
      <c r="DZ189">
        <v>1</v>
      </c>
      <c r="EA189">
        <v>10</v>
      </c>
      <c r="EB189">
        <f t="shared" ref="EB189:EB201" si="6">IF(EA189&gt;=30,1,IF(EA189&gt;=20,2,IF(EA189&gt;=15,3,IF(EA189&gt;=10,4,IF(EA189&gt;=5,5,IF(EA189&gt;0,6,0))))))</f>
        <v>4</v>
      </c>
      <c r="EC189">
        <v>2</v>
      </c>
      <c r="EE189">
        <v>10</v>
      </c>
      <c r="EL189">
        <v>1</v>
      </c>
      <c r="EM189">
        <v>3</v>
      </c>
      <c r="EN189">
        <v>1</v>
      </c>
      <c r="EO189">
        <v>1</v>
      </c>
      <c r="EP189">
        <v>1</v>
      </c>
      <c r="EQ189">
        <v>1</v>
      </c>
      <c r="ER189">
        <v>1</v>
      </c>
      <c r="EZ189">
        <v>1</v>
      </c>
      <c r="FA189">
        <v>1</v>
      </c>
      <c r="FD189">
        <v>5</v>
      </c>
      <c r="FG189">
        <v>0</v>
      </c>
      <c r="FH189" t="s">
        <v>3179</v>
      </c>
      <c r="FI189">
        <v>1</v>
      </c>
      <c r="FJ189" t="s">
        <v>204</v>
      </c>
      <c r="FK189">
        <v>10</v>
      </c>
      <c r="FL189">
        <v>12</v>
      </c>
      <c r="FM189">
        <v>12</v>
      </c>
      <c r="FN189">
        <v>10</v>
      </c>
      <c r="FO189" t="s">
        <v>2206</v>
      </c>
      <c r="FP189">
        <v>3.5</v>
      </c>
      <c r="FQ189" t="s">
        <v>3180</v>
      </c>
      <c r="FR189" t="s">
        <v>3196</v>
      </c>
      <c r="FS189">
        <v>1</v>
      </c>
      <c r="FT189">
        <v>1</v>
      </c>
      <c r="FU189" t="s">
        <v>2221</v>
      </c>
      <c r="FV189" t="s">
        <v>3182</v>
      </c>
      <c r="FW189">
        <v>0</v>
      </c>
      <c r="FX189">
        <v>1</v>
      </c>
      <c r="FY189">
        <v>0</v>
      </c>
      <c r="FZ189">
        <v>0</v>
      </c>
      <c r="GA189">
        <v>20830</v>
      </c>
      <c r="GB189">
        <v>83</v>
      </c>
      <c r="GC189">
        <v>250.9638554</v>
      </c>
      <c r="GD189" t="s">
        <v>2401</v>
      </c>
      <c r="GE189">
        <v>1</v>
      </c>
      <c r="HG189" t="s">
        <v>202</v>
      </c>
      <c r="HJ189">
        <v>0</v>
      </c>
    </row>
    <row r="190" spans="1:218" x14ac:dyDescent="0.3">
      <c r="A190">
        <v>381</v>
      </c>
      <c r="B190" t="s">
        <v>3279</v>
      </c>
      <c r="C190" t="s">
        <v>3802</v>
      </c>
      <c r="D190" t="s">
        <v>212</v>
      </c>
      <c r="E190">
        <v>1</v>
      </c>
      <c r="F190" t="s">
        <v>202</v>
      </c>
      <c r="H190">
        <v>1</v>
      </c>
      <c r="M190">
        <v>1</v>
      </c>
      <c r="N190">
        <v>1</v>
      </c>
      <c r="U190">
        <v>1</v>
      </c>
      <c r="W190">
        <v>3</v>
      </c>
      <c r="X190" t="s">
        <v>3174</v>
      </c>
      <c r="Y190">
        <v>1</v>
      </c>
      <c r="Z190">
        <v>1</v>
      </c>
      <c r="AA190">
        <v>1</v>
      </c>
      <c r="AD190" t="s">
        <v>202</v>
      </c>
      <c r="AE190">
        <v>1</v>
      </c>
      <c r="AF190">
        <v>1</v>
      </c>
      <c r="AG190">
        <v>1</v>
      </c>
      <c r="AH190">
        <v>1</v>
      </c>
      <c r="AI190">
        <v>1</v>
      </c>
      <c r="AJ190">
        <v>1</v>
      </c>
      <c r="AK190" t="s">
        <v>3803</v>
      </c>
      <c r="AL190">
        <v>1</v>
      </c>
      <c r="AM190">
        <v>1</v>
      </c>
      <c r="AN190">
        <v>2</v>
      </c>
      <c r="AO190">
        <v>2</v>
      </c>
      <c r="AP190">
        <v>2</v>
      </c>
      <c r="AQ190">
        <v>2</v>
      </c>
      <c r="AR190" t="s">
        <v>3804</v>
      </c>
      <c r="AS190">
        <v>2</v>
      </c>
      <c r="AT190">
        <v>1</v>
      </c>
      <c r="AU190">
        <v>1</v>
      </c>
      <c r="AV190">
        <v>2</v>
      </c>
      <c r="AW190">
        <v>1</v>
      </c>
      <c r="AX190">
        <v>1</v>
      </c>
      <c r="AY190">
        <v>1</v>
      </c>
      <c r="BE190">
        <v>1</v>
      </c>
      <c r="BF190">
        <v>1</v>
      </c>
      <c r="BG190">
        <v>1</v>
      </c>
      <c r="BH190">
        <v>1</v>
      </c>
      <c r="BI190">
        <v>1</v>
      </c>
      <c r="BJ190">
        <v>1</v>
      </c>
      <c r="BK190">
        <v>1</v>
      </c>
      <c r="BL190">
        <v>1</v>
      </c>
      <c r="BM190">
        <v>1</v>
      </c>
      <c r="BN190">
        <v>1</v>
      </c>
      <c r="BO190">
        <v>3</v>
      </c>
      <c r="BP190">
        <v>1</v>
      </c>
      <c r="BQ190">
        <v>32</v>
      </c>
      <c r="BR190">
        <v>-97</v>
      </c>
      <c r="BS190">
        <v>1</v>
      </c>
      <c r="BT190">
        <v>5</v>
      </c>
      <c r="BU190">
        <v>5</v>
      </c>
      <c r="BV190">
        <v>2</v>
      </c>
      <c r="BW190">
        <v>5</v>
      </c>
      <c r="BX190">
        <v>0</v>
      </c>
      <c r="BY190">
        <v>5</v>
      </c>
      <c r="BZ190">
        <v>1</v>
      </c>
      <c r="CA190">
        <v>5</v>
      </c>
      <c r="CB190">
        <v>0</v>
      </c>
      <c r="CC190">
        <v>5</v>
      </c>
      <c r="CD190">
        <v>0</v>
      </c>
      <c r="CE190">
        <v>5</v>
      </c>
      <c r="CF190">
        <v>0</v>
      </c>
      <c r="CG190">
        <v>5</v>
      </c>
      <c r="CH190">
        <v>2</v>
      </c>
      <c r="CI190">
        <v>5</v>
      </c>
      <c r="CJ190">
        <v>2</v>
      </c>
      <c r="CK190">
        <v>2</v>
      </c>
      <c r="CL190">
        <v>4</v>
      </c>
      <c r="CM190">
        <v>1</v>
      </c>
      <c r="CR190">
        <v>2</v>
      </c>
      <c r="CS190">
        <v>1</v>
      </c>
      <c r="CT190">
        <v>1</v>
      </c>
      <c r="CU190">
        <v>2</v>
      </c>
      <c r="CV190" t="s">
        <v>1483</v>
      </c>
      <c r="CW190">
        <v>800</v>
      </c>
      <c r="CX190">
        <v>13.33</v>
      </c>
      <c r="CY190">
        <v>2</v>
      </c>
      <c r="CZ190">
        <v>1</v>
      </c>
      <c r="DA190" t="s">
        <v>553</v>
      </c>
      <c r="DC190">
        <v>1</v>
      </c>
      <c r="DD190">
        <v>1</v>
      </c>
      <c r="DE190">
        <v>2</v>
      </c>
      <c r="DN190" t="s">
        <v>3622</v>
      </c>
      <c r="DO190" t="s">
        <v>3622</v>
      </c>
      <c r="DP190" t="s">
        <v>3178</v>
      </c>
      <c r="DQ190" t="s">
        <v>202</v>
      </c>
      <c r="DR190" t="s">
        <v>202</v>
      </c>
      <c r="DT190">
        <v>1</v>
      </c>
      <c r="DV190">
        <v>1</v>
      </c>
      <c r="DW190">
        <v>0</v>
      </c>
      <c r="DX190">
        <v>1</v>
      </c>
      <c r="DY190">
        <v>1</v>
      </c>
      <c r="DZ190">
        <v>1</v>
      </c>
      <c r="EA190">
        <v>15</v>
      </c>
      <c r="EB190">
        <f t="shared" si="6"/>
        <v>3</v>
      </c>
      <c r="EC190">
        <v>2</v>
      </c>
      <c r="EE190">
        <v>15</v>
      </c>
      <c r="EL190">
        <v>2</v>
      </c>
      <c r="EM190">
        <v>2</v>
      </c>
      <c r="EN190">
        <v>1</v>
      </c>
      <c r="EO190">
        <v>2</v>
      </c>
      <c r="EP190">
        <v>1</v>
      </c>
      <c r="EQ190">
        <v>1</v>
      </c>
      <c r="ER190">
        <v>2</v>
      </c>
      <c r="ES190">
        <v>1</v>
      </c>
      <c r="ET190">
        <v>15</v>
      </c>
      <c r="EU190">
        <f>IF(ET190&gt;=30,1,IF(ET190&gt;=20,2,IF(ET190&gt;=15,3,IF(ET190&gt;=10,4,IF(ET190&gt;=5,5,IF(ET190&gt;0,6,0))))))</f>
        <v>3</v>
      </c>
      <c r="EV190">
        <v>1</v>
      </c>
      <c r="EW190">
        <v>3</v>
      </c>
      <c r="EY190">
        <v>1</v>
      </c>
      <c r="EZ190">
        <v>1</v>
      </c>
      <c r="FA190">
        <v>-97</v>
      </c>
      <c r="FD190">
        <v>3</v>
      </c>
      <c r="FG190">
        <v>0</v>
      </c>
      <c r="FH190" t="s">
        <v>3179</v>
      </c>
      <c r="FI190">
        <v>1</v>
      </c>
      <c r="FJ190" t="s">
        <v>204</v>
      </c>
      <c r="FK190">
        <v>15</v>
      </c>
      <c r="FL190">
        <v>12</v>
      </c>
      <c r="FM190">
        <v>12</v>
      </c>
      <c r="FN190">
        <v>15</v>
      </c>
      <c r="FO190" t="s">
        <v>2212</v>
      </c>
      <c r="FP190">
        <v>1.5</v>
      </c>
      <c r="FQ190" t="s">
        <v>3180</v>
      </c>
      <c r="FR190" t="s">
        <v>3189</v>
      </c>
      <c r="FS190">
        <v>0</v>
      </c>
      <c r="FT190">
        <v>1</v>
      </c>
      <c r="FU190" t="s">
        <v>2213</v>
      </c>
      <c r="FV190" t="s">
        <v>3182</v>
      </c>
      <c r="FW190">
        <v>0</v>
      </c>
      <c r="FX190">
        <v>1</v>
      </c>
      <c r="FY190">
        <v>0</v>
      </c>
      <c r="FZ190">
        <v>0</v>
      </c>
      <c r="GA190">
        <v>59048</v>
      </c>
      <c r="GB190">
        <v>201</v>
      </c>
      <c r="GC190">
        <v>293.7711443</v>
      </c>
      <c r="GD190" t="s">
        <v>2401</v>
      </c>
      <c r="GE190">
        <v>1</v>
      </c>
      <c r="HG190" t="s">
        <v>202</v>
      </c>
      <c r="HJ190">
        <v>0</v>
      </c>
    </row>
    <row r="191" spans="1:218" x14ac:dyDescent="0.3">
      <c r="A191">
        <v>953</v>
      </c>
      <c r="B191" t="s">
        <v>3183</v>
      </c>
      <c r="C191" t="s">
        <v>4653</v>
      </c>
      <c r="D191" t="s">
        <v>212</v>
      </c>
      <c r="E191">
        <v>1</v>
      </c>
      <c r="F191" t="s">
        <v>202</v>
      </c>
      <c r="H191">
        <v>1</v>
      </c>
      <c r="M191">
        <v>1</v>
      </c>
      <c r="N191">
        <v>1</v>
      </c>
      <c r="U191">
        <v>1</v>
      </c>
      <c r="W191">
        <v>1</v>
      </c>
      <c r="X191" t="s">
        <v>3174</v>
      </c>
      <c r="Y191">
        <v>1</v>
      </c>
      <c r="Z191">
        <v>1</v>
      </c>
      <c r="AA191">
        <v>6</v>
      </c>
      <c r="AD191" t="s">
        <v>202</v>
      </c>
      <c r="AE191">
        <v>1</v>
      </c>
      <c r="AF191">
        <v>2</v>
      </c>
      <c r="AG191">
        <v>1</v>
      </c>
      <c r="AH191">
        <v>1</v>
      </c>
      <c r="AI191">
        <v>1</v>
      </c>
      <c r="AJ191">
        <v>1</v>
      </c>
      <c r="AK191" t="s">
        <v>4654</v>
      </c>
      <c r="AL191">
        <v>1</v>
      </c>
      <c r="AM191">
        <v>1</v>
      </c>
      <c r="AN191">
        <v>2</v>
      </c>
      <c r="AO191">
        <v>2</v>
      </c>
      <c r="AP191">
        <v>1</v>
      </c>
      <c r="AQ191">
        <v>2</v>
      </c>
      <c r="AR191" t="s">
        <v>4655</v>
      </c>
      <c r="AS191">
        <v>2</v>
      </c>
      <c r="AT191">
        <v>1</v>
      </c>
      <c r="AU191">
        <v>1</v>
      </c>
      <c r="AV191">
        <v>2</v>
      </c>
      <c r="AW191">
        <v>7</v>
      </c>
      <c r="AX191">
        <v>3</v>
      </c>
      <c r="AY191">
        <v>6</v>
      </c>
      <c r="BE191">
        <v>1</v>
      </c>
      <c r="BF191">
        <v>1</v>
      </c>
      <c r="BG191">
        <v>1</v>
      </c>
      <c r="BH191">
        <v>1</v>
      </c>
      <c r="BI191">
        <v>1</v>
      </c>
      <c r="BJ191">
        <v>0</v>
      </c>
      <c r="BM191">
        <v>1</v>
      </c>
      <c r="BN191">
        <v>1</v>
      </c>
      <c r="BO191">
        <v>3</v>
      </c>
      <c r="BP191">
        <v>1</v>
      </c>
      <c r="BQ191">
        <v>3</v>
      </c>
      <c r="BR191">
        <v>1</v>
      </c>
      <c r="BS191">
        <v>1</v>
      </c>
      <c r="BT191">
        <v>4</v>
      </c>
      <c r="BV191">
        <v>2</v>
      </c>
      <c r="BX191">
        <v>0</v>
      </c>
      <c r="BZ191">
        <v>0</v>
      </c>
      <c r="CB191">
        <v>2</v>
      </c>
      <c r="CJ191">
        <v>1</v>
      </c>
      <c r="CK191">
        <v>2</v>
      </c>
      <c r="CL191">
        <v>6</v>
      </c>
      <c r="CM191">
        <v>4</v>
      </c>
      <c r="CR191">
        <v>2</v>
      </c>
      <c r="CS191">
        <v>6</v>
      </c>
      <c r="CT191">
        <v>10</v>
      </c>
      <c r="CU191">
        <v>1</v>
      </c>
      <c r="CV191" t="s">
        <v>4656</v>
      </c>
      <c r="CW191">
        <v>702</v>
      </c>
      <c r="CX191">
        <v>11.7</v>
      </c>
      <c r="CY191">
        <v>2</v>
      </c>
      <c r="CZ191">
        <v>1</v>
      </c>
      <c r="DA191" t="s">
        <v>3419</v>
      </c>
      <c r="DC191">
        <v>1</v>
      </c>
      <c r="DD191">
        <v>1</v>
      </c>
      <c r="DE191">
        <v>4</v>
      </c>
      <c r="DN191" t="s">
        <v>4657</v>
      </c>
      <c r="DO191" t="s">
        <v>4657</v>
      </c>
      <c r="DP191" t="s">
        <v>3178</v>
      </c>
      <c r="DQ191" t="s">
        <v>202</v>
      </c>
      <c r="DR191" t="s">
        <v>202</v>
      </c>
      <c r="DT191">
        <v>1</v>
      </c>
      <c r="DV191">
        <v>1</v>
      </c>
      <c r="DW191">
        <v>0</v>
      </c>
      <c r="DX191">
        <v>6</v>
      </c>
      <c r="DY191">
        <v>1</v>
      </c>
      <c r="DZ191">
        <v>1</v>
      </c>
      <c r="EA191">
        <v>3</v>
      </c>
      <c r="EB191">
        <f t="shared" si="6"/>
        <v>6</v>
      </c>
      <c r="EC191">
        <v>2</v>
      </c>
      <c r="EE191">
        <v>3</v>
      </c>
      <c r="EL191">
        <v>1</v>
      </c>
      <c r="EM191">
        <v>4</v>
      </c>
      <c r="EN191">
        <v>1</v>
      </c>
      <c r="EO191">
        <v>4</v>
      </c>
      <c r="EP191">
        <v>1</v>
      </c>
      <c r="EQ191">
        <v>1</v>
      </c>
      <c r="ER191">
        <v>1</v>
      </c>
      <c r="EZ191">
        <v>1</v>
      </c>
      <c r="FA191">
        <v>1</v>
      </c>
      <c r="FD191">
        <v>5</v>
      </c>
      <c r="FG191">
        <v>0</v>
      </c>
      <c r="FH191" t="s">
        <v>3179</v>
      </c>
      <c r="FI191">
        <v>1</v>
      </c>
      <c r="FJ191" t="s">
        <v>204</v>
      </c>
      <c r="FK191">
        <v>3</v>
      </c>
      <c r="FL191">
        <v>12</v>
      </c>
      <c r="FM191">
        <v>12</v>
      </c>
      <c r="FN191">
        <v>3</v>
      </c>
      <c r="FO191" t="s">
        <v>2206</v>
      </c>
      <c r="FP191">
        <v>7.5</v>
      </c>
      <c r="FQ191" t="s">
        <v>3180</v>
      </c>
      <c r="FR191" t="s">
        <v>3201</v>
      </c>
      <c r="FS191">
        <v>1</v>
      </c>
      <c r="FT191">
        <v>1</v>
      </c>
      <c r="FU191" t="s">
        <v>2221</v>
      </c>
      <c r="FV191" t="s">
        <v>3182</v>
      </c>
      <c r="FW191">
        <v>0</v>
      </c>
      <c r="FX191">
        <v>1</v>
      </c>
      <c r="FY191">
        <v>0</v>
      </c>
      <c r="FZ191">
        <v>0</v>
      </c>
      <c r="GA191">
        <v>37408</v>
      </c>
      <c r="GB191">
        <v>127</v>
      </c>
      <c r="GC191">
        <v>294.55118110000001</v>
      </c>
      <c r="GD191" t="s">
        <v>2401</v>
      </c>
      <c r="GE191">
        <v>1</v>
      </c>
      <c r="HG191" t="s">
        <v>202</v>
      </c>
      <c r="HJ191">
        <v>0</v>
      </c>
    </row>
    <row r="192" spans="1:218" x14ac:dyDescent="0.3">
      <c r="A192">
        <v>988</v>
      </c>
      <c r="B192" t="s">
        <v>3225</v>
      </c>
      <c r="C192" t="s">
        <v>4702</v>
      </c>
      <c r="D192" t="s">
        <v>212</v>
      </c>
      <c r="E192">
        <v>1</v>
      </c>
      <c r="F192" t="s">
        <v>202</v>
      </c>
      <c r="H192">
        <v>1</v>
      </c>
      <c r="M192">
        <v>1</v>
      </c>
      <c r="N192">
        <v>1</v>
      </c>
      <c r="U192">
        <v>1</v>
      </c>
      <c r="W192">
        <v>1</v>
      </c>
      <c r="X192" t="s">
        <v>3174</v>
      </c>
      <c r="Y192">
        <v>1</v>
      </c>
      <c r="Z192">
        <v>1</v>
      </c>
      <c r="AA192">
        <v>1</v>
      </c>
      <c r="AD192" t="s">
        <v>202</v>
      </c>
      <c r="AE192">
        <v>1</v>
      </c>
      <c r="AF192">
        <v>2</v>
      </c>
      <c r="AG192">
        <v>1</v>
      </c>
      <c r="AH192">
        <v>2</v>
      </c>
      <c r="AI192">
        <v>1</v>
      </c>
      <c r="AJ192">
        <v>2</v>
      </c>
      <c r="AK192" t="s">
        <v>4703</v>
      </c>
      <c r="AL192">
        <v>1</v>
      </c>
      <c r="AM192">
        <v>1</v>
      </c>
      <c r="AN192">
        <v>2</v>
      </c>
      <c r="AO192">
        <v>2</v>
      </c>
      <c r="AP192">
        <v>1</v>
      </c>
      <c r="AQ192">
        <v>2</v>
      </c>
      <c r="AR192" t="s">
        <v>4704</v>
      </c>
      <c r="AS192">
        <v>2</v>
      </c>
      <c r="AT192">
        <v>2</v>
      </c>
      <c r="AU192">
        <v>1</v>
      </c>
      <c r="AV192">
        <v>1</v>
      </c>
      <c r="AW192">
        <v>6</v>
      </c>
      <c r="AX192">
        <v>7</v>
      </c>
      <c r="AY192">
        <v>3</v>
      </c>
      <c r="BE192">
        <v>1</v>
      </c>
      <c r="BF192">
        <v>2</v>
      </c>
      <c r="BG192">
        <v>1</v>
      </c>
      <c r="BH192">
        <v>1</v>
      </c>
      <c r="BI192">
        <v>1</v>
      </c>
      <c r="BJ192">
        <v>0</v>
      </c>
      <c r="BM192">
        <v>3</v>
      </c>
      <c r="BN192">
        <v>1</v>
      </c>
      <c r="BO192">
        <v>3</v>
      </c>
      <c r="BP192">
        <v>1</v>
      </c>
      <c r="BQ192">
        <v>6</v>
      </c>
      <c r="BR192">
        <v>-97</v>
      </c>
      <c r="BS192">
        <v>1</v>
      </c>
      <c r="BT192">
        <v>5</v>
      </c>
      <c r="BV192">
        <v>5</v>
      </c>
      <c r="CJ192">
        <v>2</v>
      </c>
      <c r="CK192">
        <v>2</v>
      </c>
      <c r="CL192">
        <v>5</v>
      </c>
      <c r="CM192">
        <v>6</v>
      </c>
      <c r="CS192">
        <v>1</v>
      </c>
      <c r="CT192">
        <v>1</v>
      </c>
      <c r="CU192">
        <v>2</v>
      </c>
      <c r="CV192" t="s">
        <v>485</v>
      </c>
      <c r="CW192">
        <v>885</v>
      </c>
      <c r="CX192">
        <v>14.75</v>
      </c>
      <c r="CY192">
        <v>2</v>
      </c>
      <c r="CZ192">
        <v>1</v>
      </c>
      <c r="DA192" t="s">
        <v>3220</v>
      </c>
      <c r="DC192">
        <v>1</v>
      </c>
      <c r="DD192">
        <v>1</v>
      </c>
      <c r="DE192">
        <v>3</v>
      </c>
      <c r="DN192" t="s">
        <v>4657</v>
      </c>
      <c r="DO192" t="s">
        <v>4657</v>
      </c>
      <c r="DP192" t="s">
        <v>3178</v>
      </c>
      <c r="DQ192" t="s">
        <v>202</v>
      </c>
      <c r="DR192" t="s">
        <v>202</v>
      </c>
      <c r="DS192">
        <v>1</v>
      </c>
      <c r="DT192">
        <v>1</v>
      </c>
      <c r="DV192">
        <v>1</v>
      </c>
      <c r="DW192">
        <v>0</v>
      </c>
      <c r="DX192">
        <v>1</v>
      </c>
      <c r="DY192">
        <v>1</v>
      </c>
      <c r="DZ192">
        <v>1</v>
      </c>
      <c r="EA192">
        <v>15</v>
      </c>
      <c r="EB192">
        <f t="shared" si="6"/>
        <v>3</v>
      </c>
      <c r="EC192">
        <v>2</v>
      </c>
      <c r="EE192">
        <v>12</v>
      </c>
      <c r="EL192">
        <v>1</v>
      </c>
      <c r="EM192">
        <v>3</v>
      </c>
      <c r="EN192">
        <v>1</v>
      </c>
      <c r="EO192">
        <v>4</v>
      </c>
      <c r="EP192">
        <v>1</v>
      </c>
      <c r="EQ192">
        <v>1</v>
      </c>
      <c r="ER192">
        <v>1</v>
      </c>
      <c r="EZ192">
        <v>1</v>
      </c>
      <c r="FA192">
        <v>-97</v>
      </c>
      <c r="FD192">
        <v>5</v>
      </c>
      <c r="FG192">
        <v>0</v>
      </c>
      <c r="FH192" t="s">
        <v>3179</v>
      </c>
      <c r="FI192">
        <v>1</v>
      </c>
      <c r="FJ192" t="s">
        <v>204</v>
      </c>
      <c r="FK192">
        <v>12</v>
      </c>
      <c r="FL192">
        <v>12</v>
      </c>
      <c r="FM192">
        <v>12</v>
      </c>
      <c r="FN192">
        <v>15</v>
      </c>
      <c r="FO192" t="s">
        <v>2206</v>
      </c>
      <c r="FP192">
        <v>3.5</v>
      </c>
      <c r="FQ192" t="s">
        <v>3180</v>
      </c>
      <c r="FR192" t="s">
        <v>3201</v>
      </c>
      <c r="FS192">
        <v>1</v>
      </c>
      <c r="FT192">
        <v>1</v>
      </c>
      <c r="FU192" t="s">
        <v>2221</v>
      </c>
      <c r="FV192" t="s">
        <v>3182</v>
      </c>
      <c r="FW192">
        <v>0</v>
      </c>
      <c r="FX192">
        <v>1</v>
      </c>
      <c r="FY192">
        <v>0</v>
      </c>
      <c r="FZ192">
        <v>0</v>
      </c>
      <c r="GA192">
        <v>39021</v>
      </c>
      <c r="GB192">
        <v>133</v>
      </c>
      <c r="GC192">
        <v>293.3909774</v>
      </c>
      <c r="GD192" t="s">
        <v>2401</v>
      </c>
      <c r="GE192">
        <v>1</v>
      </c>
      <c r="HG192" t="s">
        <v>202</v>
      </c>
      <c r="HJ192">
        <v>0</v>
      </c>
    </row>
    <row r="193" spans="1:218" x14ac:dyDescent="0.3">
      <c r="A193">
        <v>991</v>
      </c>
      <c r="B193" t="s">
        <v>3172</v>
      </c>
      <c r="C193" t="s">
        <v>4389</v>
      </c>
      <c r="D193" t="s">
        <v>194</v>
      </c>
      <c r="E193">
        <v>1</v>
      </c>
      <c r="F193" t="s">
        <v>202</v>
      </c>
      <c r="H193">
        <v>1</v>
      </c>
      <c r="M193">
        <v>1</v>
      </c>
      <c r="N193">
        <v>1</v>
      </c>
      <c r="U193">
        <v>1</v>
      </c>
      <c r="W193">
        <v>1</v>
      </c>
      <c r="X193" t="s">
        <v>3174</v>
      </c>
      <c r="Y193">
        <v>1</v>
      </c>
      <c r="Z193">
        <v>1</v>
      </c>
      <c r="AA193">
        <v>1</v>
      </c>
      <c r="AD193" t="s">
        <v>202</v>
      </c>
      <c r="AE193">
        <v>1</v>
      </c>
      <c r="AF193">
        <v>2</v>
      </c>
      <c r="AG193">
        <v>1</v>
      </c>
      <c r="AH193">
        <v>2</v>
      </c>
      <c r="AI193">
        <v>2</v>
      </c>
      <c r="AJ193">
        <v>2</v>
      </c>
      <c r="AK193" t="s">
        <v>4705</v>
      </c>
      <c r="AL193">
        <v>1</v>
      </c>
      <c r="AM193">
        <v>2</v>
      </c>
      <c r="AN193">
        <v>1</v>
      </c>
      <c r="AO193">
        <v>2</v>
      </c>
      <c r="AP193">
        <v>2</v>
      </c>
      <c r="AQ193">
        <v>1</v>
      </c>
      <c r="AR193" t="s">
        <v>4706</v>
      </c>
      <c r="AS193">
        <v>-97</v>
      </c>
      <c r="AT193">
        <v>1</v>
      </c>
      <c r="AU193">
        <v>2</v>
      </c>
      <c r="AV193">
        <v>2</v>
      </c>
      <c r="AW193">
        <v>7</v>
      </c>
      <c r="AX193">
        <v>2</v>
      </c>
      <c r="AY193">
        <v>6</v>
      </c>
      <c r="BE193">
        <v>1</v>
      </c>
      <c r="BF193">
        <v>1</v>
      </c>
      <c r="BG193">
        <v>1</v>
      </c>
      <c r="BH193">
        <v>1</v>
      </c>
      <c r="BI193">
        <v>1</v>
      </c>
      <c r="BJ193">
        <v>0</v>
      </c>
      <c r="BM193">
        <v>2</v>
      </c>
      <c r="BN193">
        <v>1</v>
      </c>
      <c r="BO193">
        <v>3</v>
      </c>
      <c r="BP193">
        <v>1</v>
      </c>
      <c r="BQ193">
        <v>1</v>
      </c>
      <c r="BR193">
        <v>-97</v>
      </c>
      <c r="BS193">
        <v>1</v>
      </c>
      <c r="BT193">
        <v>2</v>
      </c>
      <c r="BV193">
        <v>1</v>
      </c>
      <c r="BX193">
        <v>0</v>
      </c>
      <c r="BZ193">
        <v>0</v>
      </c>
      <c r="CB193">
        <v>0</v>
      </c>
      <c r="CD193">
        <v>1</v>
      </c>
      <c r="CJ193">
        <v>1</v>
      </c>
      <c r="CK193">
        <v>2</v>
      </c>
      <c r="CL193">
        <v>6</v>
      </c>
      <c r="CM193">
        <v>4</v>
      </c>
      <c r="CR193">
        <v>2</v>
      </c>
      <c r="CS193">
        <v>8</v>
      </c>
      <c r="CT193">
        <v>1</v>
      </c>
      <c r="CU193">
        <v>2</v>
      </c>
      <c r="CV193" t="s">
        <v>4707</v>
      </c>
      <c r="CW193">
        <v>937</v>
      </c>
      <c r="CX193">
        <v>15.62</v>
      </c>
      <c r="CY193">
        <v>2</v>
      </c>
      <c r="CZ193">
        <v>1</v>
      </c>
      <c r="DA193" t="s">
        <v>2501</v>
      </c>
      <c r="DC193">
        <v>1</v>
      </c>
      <c r="DD193">
        <v>1</v>
      </c>
      <c r="DE193">
        <v>14</v>
      </c>
      <c r="DN193" t="s">
        <v>4657</v>
      </c>
      <c r="DO193" t="s">
        <v>4657</v>
      </c>
      <c r="DP193" t="s">
        <v>3178</v>
      </c>
      <c r="DQ193" t="s">
        <v>202</v>
      </c>
      <c r="DR193" t="s">
        <v>202</v>
      </c>
      <c r="DT193">
        <v>1</v>
      </c>
      <c r="DV193">
        <v>1</v>
      </c>
      <c r="DW193">
        <v>0</v>
      </c>
      <c r="DX193">
        <v>1</v>
      </c>
      <c r="DY193">
        <v>1</v>
      </c>
      <c r="DZ193">
        <v>1</v>
      </c>
      <c r="EA193">
        <v>10</v>
      </c>
      <c r="EB193">
        <f t="shared" si="6"/>
        <v>4</v>
      </c>
      <c r="EC193">
        <v>2</v>
      </c>
      <c r="EE193">
        <v>10</v>
      </c>
      <c r="EL193">
        <v>1</v>
      </c>
      <c r="EM193">
        <v>4</v>
      </c>
      <c r="EN193">
        <v>1</v>
      </c>
      <c r="EO193">
        <v>2</v>
      </c>
      <c r="EP193">
        <v>1</v>
      </c>
      <c r="EQ193">
        <v>1</v>
      </c>
      <c r="ER193">
        <v>1</v>
      </c>
      <c r="EZ193">
        <v>1</v>
      </c>
      <c r="FA193">
        <v>1</v>
      </c>
      <c r="FD193">
        <v>5</v>
      </c>
      <c r="FG193">
        <v>0</v>
      </c>
      <c r="FH193" t="s">
        <v>3179</v>
      </c>
      <c r="FI193">
        <v>1</v>
      </c>
      <c r="FJ193" t="s">
        <v>204</v>
      </c>
      <c r="FK193">
        <v>10</v>
      </c>
      <c r="FL193">
        <v>12</v>
      </c>
      <c r="FM193">
        <v>12</v>
      </c>
      <c r="FN193">
        <v>10</v>
      </c>
      <c r="FO193" t="s">
        <v>2206</v>
      </c>
      <c r="FP193">
        <v>7.5</v>
      </c>
      <c r="FQ193" t="s">
        <v>3180</v>
      </c>
      <c r="FR193" t="s">
        <v>3189</v>
      </c>
      <c r="FS193">
        <v>0</v>
      </c>
      <c r="FT193">
        <v>1</v>
      </c>
      <c r="FU193" t="s">
        <v>2221</v>
      </c>
      <c r="FV193" t="s">
        <v>3182</v>
      </c>
      <c r="FW193">
        <v>0</v>
      </c>
      <c r="FX193">
        <v>1</v>
      </c>
      <c r="FY193">
        <v>0</v>
      </c>
      <c r="FZ193">
        <v>0</v>
      </c>
      <c r="GA193">
        <v>9502</v>
      </c>
      <c r="GB193">
        <v>38</v>
      </c>
      <c r="GC193">
        <v>250.05263160000001</v>
      </c>
      <c r="GD193" t="s">
        <v>2401</v>
      </c>
      <c r="GE193">
        <v>1</v>
      </c>
      <c r="HG193" t="s">
        <v>202</v>
      </c>
      <c r="HJ193">
        <v>0</v>
      </c>
    </row>
    <row r="194" spans="1:218" x14ac:dyDescent="0.3">
      <c r="A194">
        <v>1039</v>
      </c>
      <c r="B194" t="s">
        <v>3250</v>
      </c>
      <c r="C194" t="s">
        <v>4758</v>
      </c>
      <c r="D194" t="s">
        <v>265</v>
      </c>
      <c r="E194">
        <v>1</v>
      </c>
      <c r="F194" t="s">
        <v>202</v>
      </c>
      <c r="H194">
        <v>1</v>
      </c>
      <c r="M194">
        <v>1</v>
      </c>
      <c r="N194">
        <v>1</v>
      </c>
      <c r="U194">
        <v>1</v>
      </c>
      <c r="W194">
        <v>1</v>
      </c>
      <c r="X194" t="s">
        <v>3174</v>
      </c>
      <c r="Y194">
        <v>1</v>
      </c>
      <c r="Z194">
        <v>1</v>
      </c>
      <c r="AA194">
        <v>1</v>
      </c>
      <c r="AD194" t="s">
        <v>202</v>
      </c>
      <c r="AE194">
        <v>1</v>
      </c>
      <c r="AF194">
        <v>1</v>
      </c>
      <c r="AG194">
        <v>1</v>
      </c>
      <c r="AH194">
        <v>1</v>
      </c>
      <c r="AI194">
        <v>1</v>
      </c>
      <c r="AJ194">
        <v>1</v>
      </c>
      <c r="AK194" t="s">
        <v>4759</v>
      </c>
      <c r="AL194">
        <v>1</v>
      </c>
      <c r="AM194">
        <v>1</v>
      </c>
      <c r="AN194">
        <v>1</v>
      </c>
      <c r="AO194">
        <v>2</v>
      </c>
      <c r="AP194">
        <v>1</v>
      </c>
      <c r="AQ194">
        <v>1</v>
      </c>
      <c r="AR194" t="s">
        <v>4760</v>
      </c>
      <c r="AS194">
        <v>2</v>
      </c>
      <c r="AT194">
        <v>2</v>
      </c>
      <c r="AU194">
        <v>1</v>
      </c>
      <c r="AV194">
        <v>2</v>
      </c>
      <c r="AW194">
        <v>7</v>
      </c>
      <c r="AX194">
        <v>1</v>
      </c>
      <c r="AY194">
        <v>3</v>
      </c>
      <c r="BE194">
        <v>1</v>
      </c>
      <c r="BF194">
        <v>1</v>
      </c>
      <c r="BG194">
        <v>1</v>
      </c>
      <c r="BH194">
        <v>1</v>
      </c>
      <c r="BI194">
        <v>1</v>
      </c>
      <c r="BJ194">
        <v>0</v>
      </c>
      <c r="BM194">
        <v>4</v>
      </c>
      <c r="BN194">
        <v>1</v>
      </c>
      <c r="BO194">
        <v>1</v>
      </c>
      <c r="BP194">
        <v>1</v>
      </c>
      <c r="BQ194">
        <v>6</v>
      </c>
      <c r="BR194">
        <v>2</v>
      </c>
      <c r="BS194">
        <v>1</v>
      </c>
      <c r="BT194">
        <v>2</v>
      </c>
      <c r="BV194">
        <v>0</v>
      </c>
      <c r="BX194">
        <v>0</v>
      </c>
      <c r="BZ194">
        <v>2</v>
      </c>
      <c r="CJ194">
        <v>1</v>
      </c>
      <c r="CK194">
        <v>1</v>
      </c>
      <c r="CL194">
        <v>6</v>
      </c>
      <c r="CM194">
        <v>1</v>
      </c>
      <c r="CR194">
        <v>2</v>
      </c>
      <c r="CS194">
        <v>8</v>
      </c>
      <c r="CT194">
        <v>1</v>
      </c>
      <c r="CU194">
        <v>1</v>
      </c>
      <c r="CV194" t="s">
        <v>4761</v>
      </c>
      <c r="CW194">
        <v>633</v>
      </c>
      <c r="CX194">
        <v>10.55</v>
      </c>
      <c r="CY194">
        <v>2</v>
      </c>
      <c r="CZ194">
        <v>1</v>
      </c>
      <c r="DA194" t="s">
        <v>4757</v>
      </c>
      <c r="DC194">
        <v>1</v>
      </c>
      <c r="DD194">
        <v>1</v>
      </c>
      <c r="DE194">
        <v>27</v>
      </c>
      <c r="DN194" t="s">
        <v>4750</v>
      </c>
      <c r="DO194" t="s">
        <v>4750</v>
      </c>
      <c r="DP194" t="s">
        <v>3178</v>
      </c>
      <c r="DQ194" t="s">
        <v>202</v>
      </c>
      <c r="DR194" t="s">
        <v>202</v>
      </c>
      <c r="DT194">
        <v>1</v>
      </c>
      <c r="DV194">
        <v>1</v>
      </c>
      <c r="DW194">
        <v>0</v>
      </c>
      <c r="DX194">
        <v>1</v>
      </c>
      <c r="DY194">
        <v>1</v>
      </c>
      <c r="DZ194">
        <v>1</v>
      </c>
      <c r="EA194">
        <v>15</v>
      </c>
      <c r="EB194">
        <f t="shared" si="6"/>
        <v>3</v>
      </c>
      <c r="EC194">
        <v>2</v>
      </c>
      <c r="EE194">
        <v>3</v>
      </c>
      <c r="EL194">
        <v>1</v>
      </c>
      <c r="EM194">
        <v>2</v>
      </c>
      <c r="EN194">
        <v>1</v>
      </c>
      <c r="EO194">
        <v>2</v>
      </c>
      <c r="EP194">
        <v>1</v>
      </c>
      <c r="EQ194">
        <v>1</v>
      </c>
      <c r="ER194">
        <v>1</v>
      </c>
      <c r="EZ194">
        <v>1</v>
      </c>
      <c r="FA194">
        <v>2</v>
      </c>
      <c r="FB194">
        <v>1</v>
      </c>
      <c r="FC194">
        <v>6</v>
      </c>
      <c r="FD194">
        <v>5</v>
      </c>
      <c r="FG194">
        <v>0</v>
      </c>
      <c r="FH194" t="s">
        <v>3179</v>
      </c>
      <c r="FI194">
        <v>1</v>
      </c>
      <c r="FJ194" t="s">
        <v>204</v>
      </c>
      <c r="FK194">
        <v>3</v>
      </c>
      <c r="FL194">
        <v>12</v>
      </c>
      <c r="FM194">
        <v>12</v>
      </c>
      <c r="FN194">
        <v>15</v>
      </c>
      <c r="FO194" t="s">
        <v>2206</v>
      </c>
      <c r="FP194">
        <v>1.5</v>
      </c>
      <c r="FQ194" t="s">
        <v>3180</v>
      </c>
      <c r="FR194" t="s">
        <v>3189</v>
      </c>
      <c r="FS194">
        <v>0</v>
      </c>
      <c r="FT194">
        <v>1</v>
      </c>
      <c r="FU194" t="s">
        <v>2221</v>
      </c>
      <c r="FV194" t="s">
        <v>3182</v>
      </c>
      <c r="FW194">
        <v>0</v>
      </c>
      <c r="FX194">
        <v>1</v>
      </c>
      <c r="FY194">
        <v>0</v>
      </c>
      <c r="FZ194">
        <v>0</v>
      </c>
      <c r="GA194">
        <v>6214</v>
      </c>
      <c r="GB194">
        <v>28</v>
      </c>
      <c r="GC194">
        <v>221.92857140000001</v>
      </c>
      <c r="GD194" t="s">
        <v>2401</v>
      </c>
      <c r="GE194">
        <v>1</v>
      </c>
      <c r="HG194" t="s">
        <v>202</v>
      </c>
      <c r="HJ194">
        <v>0</v>
      </c>
    </row>
    <row r="195" spans="1:218" x14ac:dyDescent="0.3">
      <c r="A195">
        <v>391</v>
      </c>
      <c r="B195" t="s">
        <v>3183</v>
      </c>
      <c r="C195" t="s">
        <v>3819</v>
      </c>
      <c r="D195" t="s">
        <v>212</v>
      </c>
      <c r="E195">
        <v>1</v>
      </c>
      <c r="F195" t="s">
        <v>202</v>
      </c>
      <c r="H195">
        <v>1</v>
      </c>
      <c r="M195">
        <v>1</v>
      </c>
      <c r="N195">
        <v>1</v>
      </c>
      <c r="U195">
        <v>1</v>
      </c>
      <c r="W195">
        <v>1</v>
      </c>
      <c r="X195" t="s">
        <v>3174</v>
      </c>
      <c r="Y195">
        <v>1</v>
      </c>
      <c r="Z195">
        <v>1</v>
      </c>
      <c r="AA195">
        <v>2</v>
      </c>
      <c r="AD195" t="s">
        <v>202</v>
      </c>
      <c r="AE195">
        <v>1</v>
      </c>
      <c r="AF195">
        <v>2</v>
      </c>
      <c r="AG195">
        <v>2</v>
      </c>
      <c r="AH195">
        <v>2</v>
      </c>
      <c r="AI195">
        <v>2</v>
      </c>
      <c r="AJ195">
        <v>2</v>
      </c>
      <c r="AK195" t="s">
        <v>3820</v>
      </c>
      <c r="AL195">
        <v>1</v>
      </c>
      <c r="AM195">
        <v>2</v>
      </c>
      <c r="AN195">
        <v>2</v>
      </c>
      <c r="AO195">
        <v>2</v>
      </c>
      <c r="AP195">
        <v>2</v>
      </c>
      <c r="AQ195">
        <v>2</v>
      </c>
      <c r="AR195" t="s">
        <v>3821</v>
      </c>
      <c r="AS195">
        <v>2</v>
      </c>
      <c r="AT195">
        <v>2</v>
      </c>
      <c r="AU195">
        <v>2</v>
      </c>
      <c r="AV195">
        <v>2</v>
      </c>
      <c r="AW195">
        <v>6</v>
      </c>
      <c r="AX195">
        <v>1</v>
      </c>
      <c r="AY195">
        <v>6</v>
      </c>
      <c r="BE195">
        <v>1</v>
      </c>
      <c r="BF195">
        <v>1</v>
      </c>
      <c r="BG195">
        <v>1</v>
      </c>
      <c r="BH195">
        <v>1</v>
      </c>
      <c r="BI195">
        <v>1</v>
      </c>
      <c r="BJ195">
        <v>0</v>
      </c>
      <c r="BM195">
        <v>1</v>
      </c>
      <c r="BN195">
        <v>1</v>
      </c>
      <c r="BO195">
        <v>3</v>
      </c>
      <c r="BP195">
        <v>1</v>
      </c>
      <c r="BQ195">
        <v>10</v>
      </c>
      <c r="BR195">
        <v>1</v>
      </c>
      <c r="BS195">
        <v>1</v>
      </c>
      <c r="BT195">
        <v>3</v>
      </c>
      <c r="BV195">
        <v>2</v>
      </c>
      <c r="BX195">
        <v>0</v>
      </c>
      <c r="BZ195">
        <v>0</v>
      </c>
      <c r="CB195">
        <v>1</v>
      </c>
      <c r="CJ195">
        <v>1</v>
      </c>
      <c r="CK195">
        <v>2</v>
      </c>
      <c r="CL195">
        <v>5</v>
      </c>
      <c r="CM195">
        <v>2</v>
      </c>
      <c r="CR195">
        <v>2</v>
      </c>
      <c r="CS195">
        <v>1</v>
      </c>
      <c r="CT195">
        <v>1</v>
      </c>
      <c r="CU195">
        <v>2</v>
      </c>
      <c r="CV195" t="s">
        <v>3822</v>
      </c>
      <c r="CW195">
        <v>833</v>
      </c>
      <c r="CX195">
        <v>13.88</v>
      </c>
      <c r="CY195">
        <v>2</v>
      </c>
      <c r="CZ195">
        <v>1</v>
      </c>
      <c r="DA195" t="s">
        <v>388</v>
      </c>
      <c r="DC195">
        <v>1</v>
      </c>
      <c r="DD195">
        <v>1</v>
      </c>
      <c r="DE195">
        <v>4</v>
      </c>
      <c r="DN195" t="s">
        <v>3622</v>
      </c>
      <c r="DO195" t="s">
        <v>3622</v>
      </c>
      <c r="DP195" t="s">
        <v>3178</v>
      </c>
      <c r="DQ195" t="s">
        <v>202</v>
      </c>
      <c r="DR195" t="s">
        <v>202</v>
      </c>
      <c r="DT195">
        <v>1</v>
      </c>
      <c r="DV195">
        <v>1</v>
      </c>
      <c r="DW195">
        <v>0</v>
      </c>
      <c r="DX195">
        <v>2</v>
      </c>
      <c r="DY195">
        <v>1</v>
      </c>
      <c r="DZ195">
        <v>1</v>
      </c>
      <c r="EA195">
        <v>12</v>
      </c>
      <c r="EB195">
        <f t="shared" si="6"/>
        <v>4</v>
      </c>
      <c r="EC195">
        <v>2</v>
      </c>
      <c r="EE195">
        <v>12</v>
      </c>
      <c r="EL195">
        <v>1</v>
      </c>
      <c r="EM195">
        <v>3</v>
      </c>
      <c r="EN195">
        <v>1</v>
      </c>
      <c r="EO195">
        <v>4</v>
      </c>
      <c r="EP195">
        <v>1</v>
      </c>
      <c r="EQ195">
        <v>1</v>
      </c>
      <c r="ER195">
        <v>1</v>
      </c>
      <c r="EZ195">
        <v>2</v>
      </c>
      <c r="FE195">
        <v>2</v>
      </c>
      <c r="FG195">
        <v>0</v>
      </c>
      <c r="FH195" t="s">
        <v>3179</v>
      </c>
      <c r="FI195">
        <v>1</v>
      </c>
      <c r="FJ195" t="s">
        <v>204</v>
      </c>
      <c r="FK195">
        <v>12</v>
      </c>
      <c r="FL195">
        <v>12</v>
      </c>
      <c r="FM195">
        <v>12</v>
      </c>
      <c r="FN195">
        <v>12</v>
      </c>
      <c r="FO195" t="s">
        <v>2206</v>
      </c>
      <c r="FP195">
        <v>3.5</v>
      </c>
      <c r="FQ195" t="s">
        <v>3180</v>
      </c>
      <c r="FR195" t="s">
        <v>3201</v>
      </c>
      <c r="FS195">
        <v>1</v>
      </c>
      <c r="FT195">
        <v>1</v>
      </c>
      <c r="FU195" t="s">
        <v>2221</v>
      </c>
      <c r="FV195" t="s">
        <v>3182</v>
      </c>
      <c r="FW195">
        <v>1</v>
      </c>
      <c r="FX195">
        <v>0</v>
      </c>
      <c r="FY195">
        <v>0</v>
      </c>
      <c r="FZ195">
        <v>1</v>
      </c>
      <c r="GA195">
        <v>37408</v>
      </c>
      <c r="GB195">
        <v>127</v>
      </c>
      <c r="GC195">
        <v>294.55118110000001</v>
      </c>
      <c r="GD195" t="s">
        <v>2401</v>
      </c>
      <c r="GE195">
        <v>1</v>
      </c>
      <c r="HG195" t="s">
        <v>202</v>
      </c>
      <c r="HI195">
        <v>0</v>
      </c>
      <c r="HJ195">
        <v>1</v>
      </c>
    </row>
    <row r="196" spans="1:218" x14ac:dyDescent="0.3">
      <c r="A196">
        <v>1107</v>
      </c>
      <c r="B196" t="s">
        <v>3202</v>
      </c>
      <c r="C196" t="s">
        <v>4834</v>
      </c>
      <c r="D196" t="s">
        <v>194</v>
      </c>
      <c r="E196">
        <v>1</v>
      </c>
      <c r="F196" t="s">
        <v>202</v>
      </c>
      <c r="H196">
        <v>1</v>
      </c>
      <c r="M196">
        <v>1</v>
      </c>
      <c r="N196">
        <v>1</v>
      </c>
      <c r="U196">
        <v>1</v>
      </c>
      <c r="W196">
        <v>1</v>
      </c>
      <c r="X196" t="s">
        <v>3174</v>
      </c>
      <c r="Y196">
        <v>1</v>
      </c>
      <c r="Z196">
        <v>1</v>
      </c>
      <c r="AA196">
        <v>1</v>
      </c>
      <c r="AD196" t="s">
        <v>202</v>
      </c>
      <c r="AE196">
        <v>1</v>
      </c>
      <c r="AF196">
        <v>1</v>
      </c>
      <c r="AG196">
        <v>1</v>
      </c>
      <c r="AH196">
        <v>1</v>
      </c>
      <c r="AI196">
        <v>1</v>
      </c>
      <c r="AJ196">
        <v>2</v>
      </c>
      <c r="AK196" t="s">
        <v>4835</v>
      </c>
      <c r="AL196">
        <v>1</v>
      </c>
      <c r="AM196">
        <v>2</v>
      </c>
      <c r="AN196">
        <v>1</v>
      </c>
      <c r="AO196">
        <v>2</v>
      </c>
      <c r="AP196">
        <v>2</v>
      </c>
      <c r="AQ196">
        <v>1</v>
      </c>
      <c r="AR196" t="s">
        <v>4836</v>
      </c>
      <c r="AS196">
        <v>2</v>
      </c>
      <c r="AT196">
        <v>1</v>
      </c>
      <c r="AU196">
        <v>2</v>
      </c>
      <c r="AV196">
        <v>1</v>
      </c>
      <c r="AW196">
        <v>7</v>
      </c>
      <c r="AX196">
        <v>1</v>
      </c>
      <c r="AY196">
        <v>3</v>
      </c>
      <c r="AZ196">
        <v>4</v>
      </c>
      <c r="BA196">
        <v>5</v>
      </c>
      <c r="BB196">
        <v>6</v>
      </c>
      <c r="BC196">
        <v>1</v>
      </c>
      <c r="BD196">
        <v>2</v>
      </c>
      <c r="BE196">
        <v>1</v>
      </c>
      <c r="BF196">
        <v>1</v>
      </c>
      <c r="BG196">
        <v>1</v>
      </c>
      <c r="BH196">
        <v>1</v>
      </c>
      <c r="BI196">
        <v>1</v>
      </c>
      <c r="BJ196">
        <v>0</v>
      </c>
      <c r="BM196">
        <v>3</v>
      </c>
      <c r="BN196">
        <v>1</v>
      </c>
      <c r="BO196">
        <v>2</v>
      </c>
      <c r="BP196">
        <v>1</v>
      </c>
      <c r="BQ196">
        <v>12</v>
      </c>
      <c r="BR196">
        <v>1</v>
      </c>
      <c r="BS196">
        <v>1</v>
      </c>
      <c r="BT196">
        <v>4</v>
      </c>
      <c r="BV196">
        <v>2</v>
      </c>
      <c r="BX196">
        <v>0</v>
      </c>
      <c r="BZ196">
        <v>0</v>
      </c>
      <c r="CB196">
        <v>2</v>
      </c>
      <c r="CJ196">
        <v>1</v>
      </c>
      <c r="CK196">
        <v>1</v>
      </c>
      <c r="CL196">
        <v>8</v>
      </c>
      <c r="CM196">
        <v>1</v>
      </c>
      <c r="CR196">
        <v>2</v>
      </c>
      <c r="CS196">
        <v>10</v>
      </c>
      <c r="CT196">
        <v>1</v>
      </c>
      <c r="CU196">
        <v>2</v>
      </c>
      <c r="CV196" t="s">
        <v>4837</v>
      </c>
      <c r="CW196">
        <v>535</v>
      </c>
      <c r="CX196">
        <v>8.92</v>
      </c>
      <c r="CY196">
        <v>2</v>
      </c>
      <c r="CZ196">
        <v>1</v>
      </c>
      <c r="DA196" t="s">
        <v>548</v>
      </c>
      <c r="DC196">
        <v>1</v>
      </c>
      <c r="DD196">
        <v>1</v>
      </c>
      <c r="DE196">
        <v>15</v>
      </c>
      <c r="DN196" t="s">
        <v>4823</v>
      </c>
      <c r="DO196" t="s">
        <v>4823</v>
      </c>
      <c r="DP196" t="s">
        <v>3178</v>
      </c>
      <c r="DQ196" t="s">
        <v>202</v>
      </c>
      <c r="DR196" t="s">
        <v>202</v>
      </c>
      <c r="DT196">
        <v>1</v>
      </c>
      <c r="DV196">
        <v>1</v>
      </c>
      <c r="DW196">
        <v>0</v>
      </c>
      <c r="DX196">
        <v>1</v>
      </c>
      <c r="DY196">
        <v>1</v>
      </c>
      <c r="DZ196">
        <v>1</v>
      </c>
      <c r="EA196">
        <v>15</v>
      </c>
      <c r="EB196">
        <f t="shared" si="6"/>
        <v>3</v>
      </c>
      <c r="EC196">
        <v>2</v>
      </c>
      <c r="EE196">
        <v>10</v>
      </c>
      <c r="EL196">
        <v>1</v>
      </c>
      <c r="EM196">
        <v>4</v>
      </c>
      <c r="EN196">
        <v>1</v>
      </c>
      <c r="EO196">
        <v>3</v>
      </c>
      <c r="EP196">
        <v>1</v>
      </c>
      <c r="EQ196">
        <v>1</v>
      </c>
      <c r="ER196">
        <v>1</v>
      </c>
      <c r="EZ196">
        <v>1</v>
      </c>
      <c r="FA196">
        <v>1</v>
      </c>
      <c r="FD196">
        <v>5</v>
      </c>
      <c r="FG196">
        <v>0</v>
      </c>
      <c r="FH196" t="s">
        <v>3179</v>
      </c>
      <c r="FI196">
        <v>1</v>
      </c>
      <c r="FJ196" t="s">
        <v>204</v>
      </c>
      <c r="FK196">
        <v>10</v>
      </c>
      <c r="FL196">
        <v>12</v>
      </c>
      <c r="FM196">
        <v>12</v>
      </c>
      <c r="FN196">
        <v>15</v>
      </c>
      <c r="FO196" t="s">
        <v>2206</v>
      </c>
      <c r="FP196">
        <v>7.5</v>
      </c>
      <c r="FQ196" t="s">
        <v>3180</v>
      </c>
      <c r="FR196" t="s">
        <v>3181</v>
      </c>
      <c r="FS196">
        <v>1</v>
      </c>
      <c r="FT196">
        <v>1</v>
      </c>
      <c r="FU196" t="s">
        <v>2221</v>
      </c>
      <c r="FV196" t="s">
        <v>3182</v>
      </c>
      <c r="FW196">
        <v>0</v>
      </c>
      <c r="FX196">
        <v>1</v>
      </c>
      <c r="FY196">
        <v>0</v>
      </c>
      <c r="FZ196">
        <v>0</v>
      </c>
      <c r="GA196">
        <v>20830</v>
      </c>
      <c r="GB196">
        <v>83</v>
      </c>
      <c r="GC196">
        <v>250.9638554</v>
      </c>
      <c r="GD196" t="s">
        <v>2401</v>
      </c>
      <c r="GE196">
        <v>1</v>
      </c>
      <c r="HG196" t="s">
        <v>202</v>
      </c>
      <c r="HJ196">
        <v>0</v>
      </c>
    </row>
    <row r="197" spans="1:218" x14ac:dyDescent="0.3">
      <c r="A197">
        <v>1188</v>
      </c>
      <c r="B197" t="s">
        <v>3339</v>
      </c>
      <c r="C197" t="s">
        <v>4963</v>
      </c>
      <c r="D197" t="s">
        <v>194</v>
      </c>
      <c r="E197">
        <v>1</v>
      </c>
      <c r="F197" t="s">
        <v>202</v>
      </c>
      <c r="H197">
        <v>1</v>
      </c>
      <c r="M197">
        <v>1</v>
      </c>
      <c r="N197">
        <v>1</v>
      </c>
      <c r="U197">
        <v>1</v>
      </c>
      <c r="W197">
        <v>1</v>
      </c>
      <c r="X197" t="s">
        <v>3174</v>
      </c>
      <c r="Y197">
        <v>1</v>
      </c>
      <c r="Z197">
        <v>1</v>
      </c>
      <c r="AA197">
        <v>1</v>
      </c>
      <c r="AD197" t="s">
        <v>202</v>
      </c>
      <c r="AE197">
        <v>1</v>
      </c>
      <c r="AF197">
        <v>2</v>
      </c>
      <c r="AG197">
        <v>1</v>
      </c>
      <c r="AH197">
        <v>1</v>
      </c>
      <c r="AI197">
        <v>1</v>
      </c>
      <c r="AJ197">
        <v>1</v>
      </c>
      <c r="AK197" t="s">
        <v>4964</v>
      </c>
      <c r="AL197">
        <v>1</v>
      </c>
      <c r="AM197">
        <v>1</v>
      </c>
      <c r="AN197">
        <v>2</v>
      </c>
      <c r="AO197">
        <v>2</v>
      </c>
      <c r="AP197">
        <v>2</v>
      </c>
      <c r="AQ197">
        <v>2</v>
      </c>
      <c r="AR197" t="s">
        <v>4965</v>
      </c>
      <c r="AS197">
        <v>1</v>
      </c>
      <c r="AT197">
        <v>1</v>
      </c>
      <c r="AU197">
        <v>2</v>
      </c>
      <c r="AV197">
        <v>2</v>
      </c>
      <c r="AW197">
        <v>7</v>
      </c>
      <c r="AX197">
        <v>2</v>
      </c>
      <c r="AY197">
        <v>4</v>
      </c>
      <c r="BE197">
        <v>1</v>
      </c>
      <c r="BF197">
        <v>1</v>
      </c>
      <c r="BG197">
        <v>1</v>
      </c>
      <c r="BH197">
        <v>1</v>
      </c>
      <c r="BI197">
        <v>1</v>
      </c>
      <c r="BJ197">
        <v>0</v>
      </c>
      <c r="BM197">
        <v>2</v>
      </c>
      <c r="BN197">
        <v>1</v>
      </c>
      <c r="BO197">
        <v>2</v>
      </c>
      <c r="BP197">
        <v>1</v>
      </c>
      <c r="BQ197">
        <v>8</v>
      </c>
      <c r="BR197">
        <v>2</v>
      </c>
      <c r="BS197">
        <v>1</v>
      </c>
      <c r="BT197">
        <v>4</v>
      </c>
      <c r="BV197">
        <v>2</v>
      </c>
      <c r="BX197">
        <v>0</v>
      </c>
      <c r="BZ197">
        <v>0</v>
      </c>
      <c r="CB197">
        <v>1</v>
      </c>
      <c r="CD197">
        <v>1</v>
      </c>
      <c r="CJ197">
        <v>1</v>
      </c>
      <c r="CK197">
        <v>2</v>
      </c>
      <c r="CL197">
        <v>6</v>
      </c>
      <c r="CM197">
        <v>4</v>
      </c>
      <c r="CR197">
        <v>2</v>
      </c>
      <c r="CS197">
        <v>7</v>
      </c>
      <c r="CT197">
        <v>10</v>
      </c>
      <c r="CU197">
        <v>1</v>
      </c>
      <c r="CV197" t="s">
        <v>4966</v>
      </c>
      <c r="CW197">
        <v>981</v>
      </c>
      <c r="CX197">
        <v>16.350000000000001</v>
      </c>
      <c r="CY197">
        <v>2</v>
      </c>
      <c r="CZ197">
        <v>1</v>
      </c>
      <c r="DA197" t="s">
        <v>1697</v>
      </c>
      <c r="DC197">
        <v>1</v>
      </c>
      <c r="DD197">
        <v>1</v>
      </c>
      <c r="DE197">
        <v>17</v>
      </c>
      <c r="DN197" t="s">
        <v>4897</v>
      </c>
      <c r="DO197" t="s">
        <v>4897</v>
      </c>
      <c r="DP197" t="s">
        <v>3178</v>
      </c>
      <c r="DQ197" t="s">
        <v>202</v>
      </c>
      <c r="DR197" t="s">
        <v>202</v>
      </c>
      <c r="DT197">
        <v>1</v>
      </c>
      <c r="DV197">
        <v>1</v>
      </c>
      <c r="DW197">
        <v>0</v>
      </c>
      <c r="DX197">
        <v>1</v>
      </c>
      <c r="DY197">
        <v>1</v>
      </c>
      <c r="DZ197">
        <v>1</v>
      </c>
      <c r="EA197">
        <v>10</v>
      </c>
      <c r="EB197">
        <f t="shared" si="6"/>
        <v>4</v>
      </c>
      <c r="EC197">
        <v>2</v>
      </c>
      <c r="EE197">
        <v>7</v>
      </c>
      <c r="EL197">
        <v>1</v>
      </c>
      <c r="EM197">
        <v>1</v>
      </c>
      <c r="EN197">
        <v>1</v>
      </c>
      <c r="EO197">
        <v>1</v>
      </c>
      <c r="EP197">
        <v>1</v>
      </c>
      <c r="EQ197">
        <v>1</v>
      </c>
      <c r="ER197">
        <v>1</v>
      </c>
      <c r="EZ197">
        <v>1</v>
      </c>
      <c r="FA197">
        <v>1</v>
      </c>
      <c r="FD197">
        <v>5</v>
      </c>
      <c r="FG197">
        <v>0</v>
      </c>
      <c r="FH197" t="s">
        <v>3179</v>
      </c>
      <c r="FI197">
        <v>1</v>
      </c>
      <c r="FJ197" t="s">
        <v>204</v>
      </c>
      <c r="FK197">
        <v>7</v>
      </c>
      <c r="FL197">
        <v>12</v>
      </c>
      <c r="FM197">
        <v>12</v>
      </c>
      <c r="FN197">
        <v>10</v>
      </c>
      <c r="FO197" t="s">
        <v>2206</v>
      </c>
      <c r="FP197">
        <v>0.5</v>
      </c>
      <c r="FQ197" t="s">
        <v>3180</v>
      </c>
      <c r="FR197" t="s">
        <v>3196</v>
      </c>
      <c r="FS197">
        <v>1</v>
      </c>
      <c r="FT197">
        <v>1</v>
      </c>
      <c r="FU197" t="s">
        <v>2221</v>
      </c>
      <c r="FV197" t="s">
        <v>3182</v>
      </c>
      <c r="FW197">
        <v>0</v>
      </c>
      <c r="FX197">
        <v>1</v>
      </c>
      <c r="FY197">
        <v>0</v>
      </c>
      <c r="FZ197">
        <v>0</v>
      </c>
      <c r="GA197">
        <v>4862</v>
      </c>
      <c r="GB197">
        <v>19</v>
      </c>
      <c r="GC197">
        <v>255.8947368</v>
      </c>
      <c r="GD197" t="s">
        <v>2401</v>
      </c>
      <c r="GE197">
        <v>1</v>
      </c>
      <c r="HG197" t="s">
        <v>202</v>
      </c>
      <c r="HJ197">
        <v>0</v>
      </c>
    </row>
    <row r="198" spans="1:218" hidden="1" x14ac:dyDescent="0.3">
      <c r="A198">
        <v>1216</v>
      </c>
      <c r="B198" t="s">
        <v>3207</v>
      </c>
      <c r="C198" t="s">
        <v>5026</v>
      </c>
      <c r="D198" t="s">
        <v>265</v>
      </c>
      <c r="E198">
        <v>1</v>
      </c>
      <c r="F198" t="s">
        <v>202</v>
      </c>
      <c r="H198">
        <v>1</v>
      </c>
      <c r="M198">
        <v>1</v>
      </c>
      <c r="N198">
        <v>1</v>
      </c>
      <c r="U198">
        <v>1</v>
      </c>
      <c r="W198">
        <v>1</v>
      </c>
      <c r="X198" t="s">
        <v>3174</v>
      </c>
      <c r="Y198">
        <v>1</v>
      </c>
      <c r="Z198">
        <v>1</v>
      </c>
      <c r="AA198">
        <v>1</v>
      </c>
      <c r="AD198" t="s">
        <v>202</v>
      </c>
      <c r="AE198">
        <v>1</v>
      </c>
      <c r="AF198">
        <v>2</v>
      </c>
      <c r="AG198">
        <v>1</v>
      </c>
      <c r="AH198">
        <v>2</v>
      </c>
      <c r="AI198">
        <v>1</v>
      </c>
      <c r="AJ198">
        <v>1</v>
      </c>
      <c r="AK198" t="s">
        <v>5027</v>
      </c>
      <c r="AL198">
        <v>1</v>
      </c>
      <c r="AM198">
        <v>1</v>
      </c>
      <c r="AN198">
        <v>1</v>
      </c>
      <c r="AO198">
        <v>2</v>
      </c>
      <c r="AP198">
        <v>-97</v>
      </c>
      <c r="AQ198">
        <v>1</v>
      </c>
      <c r="AR198" t="s">
        <v>5028</v>
      </c>
      <c r="AS198">
        <v>1</v>
      </c>
      <c r="AT198">
        <v>1</v>
      </c>
      <c r="AU198">
        <v>1</v>
      </c>
      <c r="AV198">
        <v>1</v>
      </c>
      <c r="AW198">
        <v>7</v>
      </c>
      <c r="AX198">
        <v>4</v>
      </c>
      <c r="AY198">
        <v>1</v>
      </c>
      <c r="AZ198">
        <v>3</v>
      </c>
      <c r="BE198">
        <v>1</v>
      </c>
      <c r="BF198">
        <v>2</v>
      </c>
      <c r="BG198">
        <v>1</v>
      </c>
      <c r="BH198">
        <v>1</v>
      </c>
      <c r="BI198">
        <v>1</v>
      </c>
      <c r="BJ198">
        <v>0</v>
      </c>
      <c r="BM198">
        <v>1</v>
      </c>
      <c r="BN198">
        <v>1</v>
      </c>
      <c r="BO198">
        <v>4</v>
      </c>
      <c r="BP198">
        <v>1</v>
      </c>
      <c r="BQ198">
        <v>12</v>
      </c>
      <c r="BR198">
        <v>2</v>
      </c>
      <c r="BS198">
        <v>1</v>
      </c>
      <c r="BT198">
        <v>3</v>
      </c>
      <c r="BV198">
        <v>0</v>
      </c>
      <c r="BX198">
        <v>0</v>
      </c>
      <c r="BZ198">
        <v>1</v>
      </c>
      <c r="CB198">
        <v>0</v>
      </c>
      <c r="CD198">
        <v>0</v>
      </c>
      <c r="CF198">
        <v>2</v>
      </c>
      <c r="CJ198">
        <v>1</v>
      </c>
      <c r="CK198">
        <v>2</v>
      </c>
      <c r="CL198">
        <v>8</v>
      </c>
      <c r="CM198">
        <v>4</v>
      </c>
      <c r="CR198">
        <v>2</v>
      </c>
      <c r="CS198">
        <v>-98</v>
      </c>
      <c r="CT198">
        <v>10</v>
      </c>
      <c r="CU198">
        <v>1</v>
      </c>
      <c r="CV198" t="s">
        <v>5029</v>
      </c>
      <c r="CW198">
        <v>1289</v>
      </c>
      <c r="CX198">
        <v>21.48</v>
      </c>
      <c r="CY198">
        <v>2</v>
      </c>
      <c r="CZ198">
        <v>1</v>
      </c>
      <c r="DA198" t="s">
        <v>2501</v>
      </c>
      <c r="DC198">
        <v>1</v>
      </c>
      <c r="DD198">
        <v>1</v>
      </c>
      <c r="DE198">
        <v>28</v>
      </c>
      <c r="DN198" t="s">
        <v>4995</v>
      </c>
      <c r="DO198" t="s">
        <v>4995</v>
      </c>
      <c r="DP198" t="s">
        <v>3178</v>
      </c>
      <c r="DQ198" t="s">
        <v>202</v>
      </c>
      <c r="DR198" t="s">
        <v>202</v>
      </c>
      <c r="DT198">
        <v>1</v>
      </c>
      <c r="DV198">
        <v>1</v>
      </c>
      <c r="DW198">
        <v>0</v>
      </c>
      <c r="DX198">
        <v>1</v>
      </c>
      <c r="DY198">
        <v>1</v>
      </c>
      <c r="DZ198">
        <v>1</v>
      </c>
      <c r="EA198">
        <v>12</v>
      </c>
      <c r="EB198">
        <f t="shared" si="6"/>
        <v>4</v>
      </c>
      <c r="EC198">
        <v>2</v>
      </c>
      <c r="EE198">
        <v>12</v>
      </c>
      <c r="EL198">
        <v>2</v>
      </c>
      <c r="EM198">
        <v>2</v>
      </c>
      <c r="EN198">
        <v>1</v>
      </c>
      <c r="EO198">
        <v>-97</v>
      </c>
      <c r="EP198">
        <v>1</v>
      </c>
      <c r="EQ198">
        <v>1</v>
      </c>
      <c r="ER198">
        <v>1</v>
      </c>
      <c r="EZ198">
        <v>1</v>
      </c>
      <c r="FA198">
        <v>-98</v>
      </c>
      <c r="FD198">
        <v>5</v>
      </c>
      <c r="FG198">
        <v>0</v>
      </c>
      <c r="FH198" t="s">
        <v>3179</v>
      </c>
      <c r="FI198">
        <v>1</v>
      </c>
      <c r="FJ198" t="s">
        <v>204</v>
      </c>
      <c r="FK198">
        <v>12</v>
      </c>
      <c r="FL198">
        <v>12</v>
      </c>
      <c r="FM198">
        <v>12</v>
      </c>
      <c r="FN198">
        <v>12</v>
      </c>
      <c r="FO198" t="s">
        <v>2212</v>
      </c>
      <c r="FP198">
        <v>1.5</v>
      </c>
      <c r="FQ198" t="s">
        <v>3180</v>
      </c>
      <c r="FR198" t="s">
        <v>3362</v>
      </c>
      <c r="FS198">
        <v>1</v>
      </c>
      <c r="FT198">
        <v>1</v>
      </c>
      <c r="FU198" t="s">
        <v>2221</v>
      </c>
      <c r="FV198" t="s">
        <v>3182</v>
      </c>
      <c r="FW198">
        <v>0</v>
      </c>
      <c r="FX198">
        <v>1</v>
      </c>
      <c r="FY198">
        <v>0</v>
      </c>
      <c r="FZ198">
        <v>0</v>
      </c>
      <c r="GA198">
        <v>11328</v>
      </c>
      <c r="GB198">
        <v>52</v>
      </c>
      <c r="GC198">
        <v>217.8461538</v>
      </c>
      <c r="GD198" t="s">
        <v>2401</v>
      </c>
      <c r="GE198">
        <v>1</v>
      </c>
      <c r="HG198" t="s">
        <v>202</v>
      </c>
      <c r="HJ198">
        <v>0</v>
      </c>
    </row>
    <row r="199" spans="1:218" x14ac:dyDescent="0.3">
      <c r="A199">
        <v>1249</v>
      </c>
      <c r="B199" t="s">
        <v>3183</v>
      </c>
      <c r="C199" t="s">
        <v>5085</v>
      </c>
      <c r="D199" t="s">
        <v>212</v>
      </c>
      <c r="E199">
        <v>1</v>
      </c>
      <c r="F199" t="s">
        <v>202</v>
      </c>
      <c r="H199">
        <v>1</v>
      </c>
      <c r="M199">
        <v>1</v>
      </c>
      <c r="N199">
        <v>1</v>
      </c>
      <c r="U199">
        <v>1</v>
      </c>
      <c r="W199">
        <v>1</v>
      </c>
      <c r="X199" t="s">
        <v>3174</v>
      </c>
      <c r="Y199">
        <v>1</v>
      </c>
      <c r="Z199">
        <v>1</v>
      </c>
      <c r="AA199">
        <v>2</v>
      </c>
      <c r="AD199" t="s">
        <v>202</v>
      </c>
      <c r="AE199">
        <v>1</v>
      </c>
      <c r="AF199">
        <v>1</v>
      </c>
      <c r="AG199">
        <v>1</v>
      </c>
      <c r="AH199">
        <v>2</v>
      </c>
      <c r="AI199">
        <v>2</v>
      </c>
      <c r="AJ199">
        <v>2</v>
      </c>
      <c r="AK199" t="s">
        <v>5086</v>
      </c>
      <c r="AL199">
        <v>1</v>
      </c>
      <c r="AM199">
        <v>2</v>
      </c>
      <c r="AN199">
        <v>1</v>
      </c>
      <c r="AO199">
        <v>2</v>
      </c>
      <c r="AP199">
        <v>2</v>
      </c>
      <c r="AQ199">
        <v>1</v>
      </c>
      <c r="AR199" t="s">
        <v>5087</v>
      </c>
      <c r="AS199">
        <v>3</v>
      </c>
      <c r="AT199">
        <v>3</v>
      </c>
      <c r="AU199">
        <v>2</v>
      </c>
      <c r="AV199">
        <v>2</v>
      </c>
      <c r="AW199">
        <v>1</v>
      </c>
      <c r="AX199">
        <v>1</v>
      </c>
      <c r="AY199">
        <v>3</v>
      </c>
      <c r="BE199">
        <v>1</v>
      </c>
      <c r="BF199">
        <v>2</v>
      </c>
      <c r="BG199">
        <v>1</v>
      </c>
      <c r="BH199">
        <v>2</v>
      </c>
      <c r="BI199">
        <v>1</v>
      </c>
      <c r="BJ199">
        <v>2</v>
      </c>
      <c r="BK199">
        <v>1</v>
      </c>
      <c r="BL199">
        <v>0</v>
      </c>
      <c r="BM199">
        <v>1</v>
      </c>
      <c r="BN199">
        <v>1</v>
      </c>
      <c r="BO199">
        <v>4</v>
      </c>
      <c r="BP199">
        <v>1</v>
      </c>
      <c r="BQ199">
        <v>4</v>
      </c>
      <c r="BR199">
        <v>3</v>
      </c>
      <c r="BS199">
        <v>1</v>
      </c>
      <c r="BT199">
        <v>4</v>
      </c>
      <c r="BU199">
        <v>0</v>
      </c>
      <c r="BV199">
        <v>-99</v>
      </c>
      <c r="BW199">
        <v>0</v>
      </c>
      <c r="BY199">
        <v>0</v>
      </c>
      <c r="CA199">
        <v>0</v>
      </c>
      <c r="CC199">
        <v>0</v>
      </c>
      <c r="CE199">
        <v>0</v>
      </c>
      <c r="CG199">
        <v>0</v>
      </c>
      <c r="CI199">
        <v>0</v>
      </c>
      <c r="CJ199">
        <v>1</v>
      </c>
      <c r="CK199">
        <v>2</v>
      </c>
      <c r="CL199">
        <v>6</v>
      </c>
      <c r="CM199">
        <v>-98</v>
      </c>
      <c r="CR199">
        <v>-98</v>
      </c>
      <c r="CS199">
        <v>-98</v>
      </c>
      <c r="CT199">
        <v>1</v>
      </c>
      <c r="CU199">
        <v>1</v>
      </c>
      <c r="CV199" t="s">
        <v>1686</v>
      </c>
      <c r="CW199">
        <v>1063</v>
      </c>
      <c r="CX199">
        <v>17.72</v>
      </c>
      <c r="CY199">
        <v>2</v>
      </c>
      <c r="CZ199">
        <v>1</v>
      </c>
      <c r="DA199" t="s">
        <v>4864</v>
      </c>
      <c r="DC199">
        <v>1</v>
      </c>
      <c r="DD199">
        <v>1</v>
      </c>
      <c r="DE199">
        <v>4</v>
      </c>
      <c r="DN199" t="s">
        <v>4995</v>
      </c>
      <c r="DO199" t="s">
        <v>4995</v>
      </c>
      <c r="DP199" t="s">
        <v>3178</v>
      </c>
      <c r="DQ199" t="s">
        <v>202</v>
      </c>
      <c r="DR199" t="s">
        <v>202</v>
      </c>
      <c r="DT199">
        <v>1</v>
      </c>
      <c r="DV199">
        <v>1</v>
      </c>
      <c r="DW199">
        <v>0</v>
      </c>
      <c r="DX199">
        <v>2</v>
      </c>
      <c r="DY199">
        <v>1</v>
      </c>
      <c r="DZ199">
        <v>1</v>
      </c>
      <c r="EA199">
        <v>10</v>
      </c>
      <c r="EB199">
        <f t="shared" si="6"/>
        <v>4</v>
      </c>
      <c r="EC199">
        <v>2</v>
      </c>
      <c r="EE199">
        <v>10</v>
      </c>
      <c r="EL199">
        <v>3</v>
      </c>
      <c r="EM199">
        <v>3</v>
      </c>
      <c r="EN199">
        <v>1</v>
      </c>
      <c r="EO199">
        <v>1</v>
      </c>
      <c r="EP199">
        <v>1</v>
      </c>
      <c r="EQ199">
        <v>1</v>
      </c>
      <c r="ER199">
        <v>1</v>
      </c>
      <c r="EZ199">
        <v>1</v>
      </c>
      <c r="FA199">
        <v>2</v>
      </c>
      <c r="FB199">
        <v>1</v>
      </c>
      <c r="FC199">
        <v>4</v>
      </c>
      <c r="FD199">
        <v>5</v>
      </c>
      <c r="FG199">
        <v>0</v>
      </c>
      <c r="FH199" t="s">
        <v>3179</v>
      </c>
      <c r="FI199">
        <v>1</v>
      </c>
      <c r="FJ199" t="s">
        <v>204</v>
      </c>
      <c r="FK199">
        <v>10</v>
      </c>
      <c r="FL199">
        <v>12</v>
      </c>
      <c r="FM199">
        <v>12</v>
      </c>
      <c r="FN199">
        <v>10</v>
      </c>
      <c r="FO199" t="s">
        <v>2220</v>
      </c>
      <c r="FP199">
        <v>3.5</v>
      </c>
      <c r="FQ199" t="s">
        <v>3180</v>
      </c>
      <c r="FR199" t="s">
        <v>3196</v>
      </c>
      <c r="FS199">
        <v>1</v>
      </c>
      <c r="FT199">
        <v>1</v>
      </c>
      <c r="FU199" t="s">
        <v>2221</v>
      </c>
      <c r="FV199" t="s">
        <v>3182</v>
      </c>
      <c r="FW199">
        <v>0</v>
      </c>
      <c r="FX199">
        <v>1</v>
      </c>
      <c r="FY199">
        <v>0</v>
      </c>
      <c r="FZ199">
        <v>0</v>
      </c>
      <c r="GA199">
        <v>37408</v>
      </c>
      <c r="GB199">
        <v>127</v>
      </c>
      <c r="GC199">
        <v>294.55118110000001</v>
      </c>
      <c r="GD199" t="s">
        <v>2401</v>
      </c>
      <c r="GE199">
        <v>1</v>
      </c>
      <c r="HG199" t="s">
        <v>202</v>
      </c>
      <c r="HJ199">
        <v>0</v>
      </c>
    </row>
    <row r="200" spans="1:218" x14ac:dyDescent="0.3">
      <c r="A200">
        <v>1269</v>
      </c>
      <c r="B200" t="s">
        <v>3279</v>
      </c>
      <c r="C200" t="s">
        <v>5119</v>
      </c>
      <c r="D200" t="s">
        <v>212</v>
      </c>
      <c r="E200">
        <v>1</v>
      </c>
      <c r="F200" t="s">
        <v>202</v>
      </c>
      <c r="H200">
        <v>1</v>
      </c>
      <c r="M200">
        <v>1</v>
      </c>
      <c r="N200">
        <v>1</v>
      </c>
      <c r="U200">
        <v>1</v>
      </c>
      <c r="W200">
        <v>1</v>
      </c>
      <c r="X200" t="s">
        <v>3174</v>
      </c>
      <c r="Y200">
        <v>1</v>
      </c>
      <c r="Z200">
        <v>1</v>
      </c>
      <c r="AA200">
        <v>2</v>
      </c>
      <c r="AD200" t="s">
        <v>202</v>
      </c>
      <c r="AE200">
        <v>1</v>
      </c>
      <c r="AF200">
        <v>1</v>
      </c>
      <c r="AG200">
        <v>1</v>
      </c>
      <c r="AH200">
        <v>2</v>
      </c>
      <c r="AI200">
        <v>2</v>
      </c>
      <c r="AJ200">
        <v>2</v>
      </c>
      <c r="AK200" t="s">
        <v>5120</v>
      </c>
      <c r="AL200">
        <v>1</v>
      </c>
      <c r="AM200">
        <v>1</v>
      </c>
      <c r="AN200">
        <v>1</v>
      </c>
      <c r="AO200">
        <v>2</v>
      </c>
      <c r="AP200">
        <v>1</v>
      </c>
      <c r="AQ200">
        <v>1</v>
      </c>
      <c r="AR200" t="s">
        <v>5121</v>
      </c>
      <c r="AS200">
        <v>1</v>
      </c>
      <c r="AT200">
        <v>1</v>
      </c>
      <c r="AU200">
        <v>1</v>
      </c>
      <c r="AV200">
        <v>2</v>
      </c>
      <c r="AW200">
        <v>7</v>
      </c>
      <c r="AX200">
        <v>4</v>
      </c>
      <c r="AY200">
        <v>2</v>
      </c>
      <c r="BE200">
        <v>1</v>
      </c>
      <c r="BF200">
        <v>1</v>
      </c>
      <c r="BG200">
        <v>1</v>
      </c>
      <c r="BH200">
        <v>1</v>
      </c>
      <c r="BI200">
        <v>1</v>
      </c>
      <c r="BJ200">
        <v>1</v>
      </c>
      <c r="BK200">
        <v>1</v>
      </c>
      <c r="BL200">
        <v>1</v>
      </c>
      <c r="BM200">
        <v>1</v>
      </c>
      <c r="BN200">
        <v>1</v>
      </c>
      <c r="BO200">
        <v>3</v>
      </c>
      <c r="BP200">
        <v>1</v>
      </c>
      <c r="BQ200">
        <v>16</v>
      </c>
      <c r="BR200">
        <v>4</v>
      </c>
      <c r="BS200">
        <v>1</v>
      </c>
      <c r="BT200">
        <v>2</v>
      </c>
      <c r="BU200">
        <v>2</v>
      </c>
      <c r="BV200">
        <v>0</v>
      </c>
      <c r="BW200">
        <v>2</v>
      </c>
      <c r="BX200">
        <v>0</v>
      </c>
      <c r="BY200">
        <v>2</v>
      </c>
      <c r="BZ200">
        <v>0</v>
      </c>
      <c r="CA200">
        <v>2</v>
      </c>
      <c r="CB200">
        <v>1</v>
      </c>
      <c r="CC200">
        <v>2</v>
      </c>
      <c r="CD200">
        <v>0</v>
      </c>
      <c r="CE200">
        <v>2</v>
      </c>
      <c r="CF200">
        <v>0</v>
      </c>
      <c r="CG200">
        <v>2</v>
      </c>
      <c r="CH200">
        <v>1</v>
      </c>
      <c r="CI200">
        <v>2</v>
      </c>
      <c r="CJ200">
        <v>1</v>
      </c>
      <c r="CK200">
        <v>2</v>
      </c>
      <c r="CL200">
        <v>4</v>
      </c>
      <c r="CM200">
        <v>1</v>
      </c>
      <c r="CR200">
        <v>2</v>
      </c>
      <c r="CS200">
        <v>3</v>
      </c>
      <c r="CT200">
        <v>1</v>
      </c>
      <c r="CU200">
        <v>2</v>
      </c>
      <c r="CV200" t="s">
        <v>3307</v>
      </c>
      <c r="CW200">
        <v>730</v>
      </c>
      <c r="CX200">
        <v>12.17</v>
      </c>
      <c r="CY200">
        <v>2</v>
      </c>
      <c r="CZ200">
        <v>1</v>
      </c>
      <c r="DA200" t="s">
        <v>436</v>
      </c>
      <c r="DC200">
        <v>1</v>
      </c>
      <c r="DD200">
        <v>1</v>
      </c>
      <c r="DE200">
        <v>2</v>
      </c>
      <c r="DN200" t="s">
        <v>5122</v>
      </c>
      <c r="DO200" t="s">
        <v>5122</v>
      </c>
      <c r="DP200" t="s">
        <v>3178</v>
      </c>
      <c r="DQ200" t="s">
        <v>202</v>
      </c>
      <c r="DR200" t="s">
        <v>202</v>
      </c>
      <c r="DT200">
        <v>1</v>
      </c>
      <c r="DV200">
        <v>1</v>
      </c>
      <c r="DW200">
        <v>0</v>
      </c>
      <c r="DX200">
        <v>2</v>
      </c>
      <c r="DY200">
        <v>1</v>
      </c>
      <c r="DZ200">
        <v>1</v>
      </c>
      <c r="EA200">
        <v>10</v>
      </c>
      <c r="EB200">
        <f t="shared" si="6"/>
        <v>4</v>
      </c>
      <c r="EC200">
        <v>2</v>
      </c>
      <c r="EE200">
        <v>10</v>
      </c>
      <c r="EL200">
        <v>4</v>
      </c>
      <c r="EM200">
        <v>1</v>
      </c>
      <c r="EN200">
        <v>1</v>
      </c>
      <c r="EO200">
        <v>1</v>
      </c>
      <c r="EP200">
        <v>1</v>
      </c>
      <c r="EQ200">
        <v>1</v>
      </c>
      <c r="ER200">
        <v>1</v>
      </c>
      <c r="EZ200">
        <v>1</v>
      </c>
      <c r="FA200">
        <v>2</v>
      </c>
      <c r="FB200">
        <v>1</v>
      </c>
      <c r="FC200">
        <v>2</v>
      </c>
      <c r="FD200">
        <v>5</v>
      </c>
      <c r="FG200">
        <v>0</v>
      </c>
      <c r="FH200" t="s">
        <v>3179</v>
      </c>
      <c r="FI200">
        <v>1</v>
      </c>
      <c r="FJ200" t="s">
        <v>204</v>
      </c>
      <c r="FK200">
        <v>10</v>
      </c>
      <c r="FL200">
        <v>12</v>
      </c>
      <c r="FM200">
        <v>12</v>
      </c>
      <c r="FN200">
        <v>10</v>
      </c>
      <c r="FO200" t="s">
        <v>2233</v>
      </c>
      <c r="FP200">
        <v>0.5</v>
      </c>
      <c r="FQ200" t="s">
        <v>3180</v>
      </c>
      <c r="FR200" t="s">
        <v>3196</v>
      </c>
      <c r="FS200">
        <v>1</v>
      </c>
      <c r="FT200">
        <v>1</v>
      </c>
      <c r="FU200" t="s">
        <v>2221</v>
      </c>
      <c r="FV200" t="s">
        <v>3182</v>
      </c>
      <c r="FW200">
        <v>0</v>
      </c>
      <c r="FX200">
        <v>1</v>
      </c>
      <c r="FY200">
        <v>0</v>
      </c>
      <c r="FZ200">
        <v>0</v>
      </c>
      <c r="GA200">
        <v>59048</v>
      </c>
      <c r="GB200">
        <v>201</v>
      </c>
      <c r="GC200">
        <v>293.7711443</v>
      </c>
      <c r="GD200" t="s">
        <v>2401</v>
      </c>
      <c r="GE200">
        <v>1</v>
      </c>
      <c r="HG200" t="s">
        <v>202</v>
      </c>
      <c r="HJ200">
        <v>0</v>
      </c>
    </row>
    <row r="201" spans="1:218" x14ac:dyDescent="0.3">
      <c r="A201">
        <v>403</v>
      </c>
      <c r="B201" t="s">
        <v>3279</v>
      </c>
      <c r="C201" t="s">
        <v>3840</v>
      </c>
      <c r="D201" t="s">
        <v>212</v>
      </c>
      <c r="E201">
        <v>1</v>
      </c>
      <c r="F201" t="s">
        <v>202</v>
      </c>
      <c r="H201">
        <v>1</v>
      </c>
      <c r="M201">
        <v>1</v>
      </c>
      <c r="N201">
        <v>1</v>
      </c>
      <c r="U201">
        <v>1</v>
      </c>
      <c r="W201">
        <v>1</v>
      </c>
      <c r="X201" t="s">
        <v>3174</v>
      </c>
      <c r="Y201">
        <v>1</v>
      </c>
      <c r="Z201">
        <v>1</v>
      </c>
      <c r="AA201">
        <v>7</v>
      </c>
      <c r="AD201" t="s">
        <v>202</v>
      </c>
      <c r="AE201">
        <v>1</v>
      </c>
      <c r="AF201">
        <v>1</v>
      </c>
      <c r="AG201">
        <v>-97</v>
      </c>
      <c r="AH201">
        <v>1</v>
      </c>
      <c r="AI201">
        <v>2</v>
      </c>
      <c r="AJ201">
        <v>2</v>
      </c>
      <c r="AK201" t="s">
        <v>3578</v>
      </c>
      <c r="AL201">
        <v>1</v>
      </c>
      <c r="AM201">
        <v>2</v>
      </c>
      <c r="AN201">
        <v>2</v>
      </c>
      <c r="AO201">
        <v>2</v>
      </c>
      <c r="AP201">
        <v>1</v>
      </c>
      <c r="AQ201">
        <v>2</v>
      </c>
      <c r="AR201" t="s">
        <v>3579</v>
      </c>
      <c r="AS201">
        <v>2</v>
      </c>
      <c r="AT201">
        <v>1</v>
      </c>
      <c r="AU201">
        <v>1</v>
      </c>
      <c r="AV201">
        <v>1</v>
      </c>
      <c r="AW201">
        <v>7</v>
      </c>
      <c r="AX201">
        <v>2</v>
      </c>
      <c r="AY201">
        <v>1</v>
      </c>
      <c r="AZ201">
        <v>2</v>
      </c>
      <c r="BA201">
        <v>3</v>
      </c>
      <c r="BB201">
        <v>4</v>
      </c>
      <c r="BC201">
        <v>5</v>
      </c>
      <c r="BD201">
        <v>6</v>
      </c>
      <c r="BE201">
        <v>1</v>
      </c>
      <c r="BF201">
        <v>1</v>
      </c>
      <c r="BG201">
        <v>1</v>
      </c>
      <c r="BH201">
        <v>1</v>
      </c>
      <c r="BI201">
        <v>1</v>
      </c>
      <c r="BJ201">
        <v>0</v>
      </c>
      <c r="BM201">
        <v>2</v>
      </c>
      <c r="BN201">
        <v>1</v>
      </c>
      <c r="BO201">
        <v>3</v>
      </c>
      <c r="BP201">
        <v>1</v>
      </c>
      <c r="BQ201">
        <v>35</v>
      </c>
      <c r="BR201">
        <v>2</v>
      </c>
      <c r="BS201">
        <v>1</v>
      </c>
      <c r="BT201">
        <v>2</v>
      </c>
      <c r="BV201">
        <v>0</v>
      </c>
      <c r="BX201">
        <v>1</v>
      </c>
      <c r="BZ201">
        <v>0</v>
      </c>
      <c r="CB201">
        <v>0</v>
      </c>
      <c r="CD201">
        <v>0</v>
      </c>
      <c r="CF201">
        <v>1</v>
      </c>
      <c r="CJ201">
        <v>1</v>
      </c>
      <c r="CK201">
        <v>1</v>
      </c>
      <c r="CL201">
        <v>4</v>
      </c>
      <c r="CM201">
        <v>1</v>
      </c>
      <c r="CR201">
        <v>2</v>
      </c>
      <c r="CS201">
        <v>1</v>
      </c>
      <c r="CT201">
        <v>1</v>
      </c>
      <c r="CU201">
        <v>2</v>
      </c>
      <c r="CV201" t="s">
        <v>1486</v>
      </c>
      <c r="CW201">
        <v>798</v>
      </c>
      <c r="CX201">
        <v>13.3</v>
      </c>
      <c r="CY201">
        <v>2</v>
      </c>
      <c r="CZ201">
        <v>1</v>
      </c>
      <c r="DA201" t="s">
        <v>3234</v>
      </c>
      <c r="DC201">
        <v>1</v>
      </c>
      <c r="DD201">
        <v>1</v>
      </c>
      <c r="DE201">
        <v>2</v>
      </c>
      <c r="DN201" t="s">
        <v>3836</v>
      </c>
      <c r="DO201" t="s">
        <v>3836</v>
      </c>
      <c r="DP201" t="s">
        <v>3178</v>
      </c>
      <c r="DQ201" t="s">
        <v>202</v>
      </c>
      <c r="DR201" t="s">
        <v>202</v>
      </c>
      <c r="DT201">
        <v>1</v>
      </c>
      <c r="DV201">
        <v>1</v>
      </c>
      <c r="DW201">
        <v>0</v>
      </c>
      <c r="DX201">
        <v>7</v>
      </c>
      <c r="DY201">
        <v>1</v>
      </c>
      <c r="DZ201">
        <v>1</v>
      </c>
      <c r="EA201">
        <v>40</v>
      </c>
      <c r="EB201">
        <f t="shared" si="6"/>
        <v>1</v>
      </c>
      <c r="EC201">
        <v>2</v>
      </c>
      <c r="EE201">
        <v>30</v>
      </c>
      <c r="EL201">
        <v>1</v>
      </c>
      <c r="EM201">
        <v>2</v>
      </c>
      <c r="EN201">
        <v>1</v>
      </c>
      <c r="EO201">
        <v>1</v>
      </c>
      <c r="EP201">
        <v>1</v>
      </c>
      <c r="EQ201">
        <v>1</v>
      </c>
      <c r="ER201">
        <v>2</v>
      </c>
      <c r="ES201">
        <v>1</v>
      </c>
      <c r="ET201">
        <v>4</v>
      </c>
      <c r="EU201">
        <f t="shared" ref="EU201:EU203" si="7">IF(ET201&gt;=30,1,IF(ET201&gt;=20,2,IF(ET201&gt;=15,3,IF(ET201&gt;=10,4,IF(ET201&gt;=5,5,IF(ET201&gt;0,6,0))))))</f>
        <v>6</v>
      </c>
      <c r="EV201">
        <v>6</v>
      </c>
      <c r="EW201">
        <v>1</v>
      </c>
      <c r="EY201">
        <v>2</v>
      </c>
      <c r="EZ201">
        <v>1</v>
      </c>
      <c r="FA201">
        <v>-97</v>
      </c>
      <c r="FD201">
        <v>1</v>
      </c>
      <c r="FG201">
        <v>0</v>
      </c>
      <c r="FH201" t="s">
        <v>3179</v>
      </c>
      <c r="FI201">
        <v>1</v>
      </c>
      <c r="FJ201" t="s">
        <v>204</v>
      </c>
      <c r="FK201">
        <v>30</v>
      </c>
      <c r="FL201">
        <v>12</v>
      </c>
      <c r="FM201">
        <v>12</v>
      </c>
      <c r="FN201">
        <v>40</v>
      </c>
      <c r="FO201" t="s">
        <v>2206</v>
      </c>
      <c r="FP201">
        <v>1.5</v>
      </c>
      <c r="FQ201" t="s">
        <v>3180</v>
      </c>
      <c r="FR201" t="s">
        <v>3196</v>
      </c>
      <c r="FS201">
        <v>1</v>
      </c>
      <c r="FT201">
        <v>1</v>
      </c>
      <c r="FU201" t="s">
        <v>2213</v>
      </c>
      <c r="FV201" t="s">
        <v>3182</v>
      </c>
      <c r="FW201">
        <v>0</v>
      </c>
      <c r="FX201">
        <v>1</v>
      </c>
      <c r="FY201">
        <v>0</v>
      </c>
      <c r="FZ201">
        <v>0</v>
      </c>
      <c r="GA201">
        <v>59048</v>
      </c>
      <c r="GB201">
        <v>201</v>
      </c>
      <c r="GC201">
        <v>293.7711443</v>
      </c>
      <c r="GD201" t="s">
        <v>2401</v>
      </c>
      <c r="GE201">
        <v>1</v>
      </c>
      <c r="HG201" t="s">
        <v>202</v>
      </c>
      <c r="HJ201">
        <v>0</v>
      </c>
    </row>
    <row r="202" spans="1:218" x14ac:dyDescent="0.3">
      <c r="A202">
        <v>406</v>
      </c>
      <c r="B202" t="s">
        <v>3225</v>
      </c>
      <c r="C202" t="s">
        <v>3841</v>
      </c>
      <c r="D202" t="s">
        <v>212</v>
      </c>
      <c r="E202">
        <v>1</v>
      </c>
      <c r="F202" t="s">
        <v>202</v>
      </c>
      <c r="H202">
        <v>1</v>
      </c>
      <c r="M202">
        <v>1</v>
      </c>
      <c r="N202">
        <v>1</v>
      </c>
      <c r="U202">
        <v>1</v>
      </c>
      <c r="W202">
        <v>1</v>
      </c>
      <c r="X202" t="s">
        <v>3174</v>
      </c>
      <c r="Y202">
        <v>1</v>
      </c>
      <c r="Z202">
        <v>1</v>
      </c>
      <c r="AA202">
        <v>1</v>
      </c>
      <c r="AD202" t="s">
        <v>202</v>
      </c>
      <c r="AE202">
        <v>1</v>
      </c>
      <c r="AF202">
        <v>1</v>
      </c>
      <c r="AG202">
        <v>1</v>
      </c>
      <c r="AH202">
        <v>1</v>
      </c>
      <c r="AI202">
        <v>1</v>
      </c>
      <c r="AJ202">
        <v>1</v>
      </c>
      <c r="AK202" t="s">
        <v>3842</v>
      </c>
      <c r="AL202">
        <v>1</v>
      </c>
      <c r="AM202">
        <v>1</v>
      </c>
      <c r="AN202">
        <v>2</v>
      </c>
      <c r="AO202">
        <v>2</v>
      </c>
      <c r="AP202">
        <v>2</v>
      </c>
      <c r="AQ202">
        <v>1</v>
      </c>
      <c r="AR202" t="s">
        <v>3843</v>
      </c>
      <c r="AS202">
        <v>2</v>
      </c>
      <c r="AT202">
        <v>2</v>
      </c>
      <c r="AU202">
        <v>1</v>
      </c>
      <c r="AV202">
        <v>1</v>
      </c>
      <c r="AW202">
        <v>7</v>
      </c>
      <c r="AX202">
        <v>1</v>
      </c>
      <c r="AY202">
        <v>3</v>
      </c>
      <c r="AZ202">
        <v>5</v>
      </c>
      <c r="BA202">
        <v>4</v>
      </c>
      <c r="BB202">
        <v>6</v>
      </c>
      <c r="BC202">
        <v>2</v>
      </c>
      <c r="BD202">
        <v>1</v>
      </c>
      <c r="BE202">
        <v>1</v>
      </c>
      <c r="BF202">
        <v>2</v>
      </c>
      <c r="BG202">
        <v>1</v>
      </c>
      <c r="BH202">
        <v>2</v>
      </c>
      <c r="BI202">
        <v>1</v>
      </c>
      <c r="BJ202">
        <v>1</v>
      </c>
      <c r="BK202">
        <v>1</v>
      </c>
      <c r="BL202">
        <v>1</v>
      </c>
      <c r="BM202">
        <v>1</v>
      </c>
      <c r="BN202">
        <v>1</v>
      </c>
      <c r="BO202">
        <v>3</v>
      </c>
      <c r="BP202">
        <v>1</v>
      </c>
      <c r="BQ202">
        <v>13</v>
      </c>
      <c r="BR202">
        <v>-97</v>
      </c>
      <c r="BS202">
        <v>1</v>
      </c>
      <c r="BT202">
        <v>4</v>
      </c>
      <c r="BU202">
        <v>4</v>
      </c>
      <c r="BV202">
        <v>1</v>
      </c>
      <c r="BW202">
        <v>4</v>
      </c>
      <c r="BX202">
        <v>0</v>
      </c>
      <c r="BY202">
        <v>4</v>
      </c>
      <c r="BZ202">
        <v>0</v>
      </c>
      <c r="CA202">
        <v>4</v>
      </c>
      <c r="CB202">
        <v>0</v>
      </c>
      <c r="CC202">
        <v>4</v>
      </c>
      <c r="CD202">
        <v>2</v>
      </c>
      <c r="CE202">
        <v>4</v>
      </c>
      <c r="CF202">
        <v>0</v>
      </c>
      <c r="CG202">
        <v>4</v>
      </c>
      <c r="CH202">
        <v>1</v>
      </c>
      <c r="CI202">
        <v>4</v>
      </c>
      <c r="CJ202">
        <v>1</v>
      </c>
      <c r="CK202">
        <v>2</v>
      </c>
      <c r="CL202">
        <v>5</v>
      </c>
      <c r="CM202">
        <v>1</v>
      </c>
      <c r="CR202">
        <v>2</v>
      </c>
      <c r="CS202">
        <v>2</v>
      </c>
      <c r="CT202">
        <v>1</v>
      </c>
      <c r="CU202">
        <v>2</v>
      </c>
      <c r="CV202" t="s">
        <v>3844</v>
      </c>
      <c r="CW202">
        <v>830</v>
      </c>
      <c r="CX202">
        <v>13.83</v>
      </c>
      <c r="CY202">
        <v>2</v>
      </c>
      <c r="CZ202">
        <v>1</v>
      </c>
      <c r="DA202" t="s">
        <v>3220</v>
      </c>
      <c r="DC202">
        <v>1</v>
      </c>
      <c r="DD202">
        <v>1</v>
      </c>
      <c r="DE202">
        <v>3</v>
      </c>
      <c r="DN202" t="s">
        <v>3836</v>
      </c>
      <c r="DO202" t="s">
        <v>3836</v>
      </c>
      <c r="DP202" t="s">
        <v>3178</v>
      </c>
      <c r="DQ202" t="s">
        <v>202</v>
      </c>
      <c r="DR202" t="s">
        <v>202</v>
      </c>
      <c r="DT202">
        <v>1</v>
      </c>
      <c r="DV202">
        <v>1</v>
      </c>
      <c r="DW202">
        <v>0</v>
      </c>
      <c r="DX202">
        <v>1</v>
      </c>
      <c r="DY202">
        <v>1</v>
      </c>
      <c r="DZ202">
        <v>-97</v>
      </c>
      <c r="EB202">
        <v>5</v>
      </c>
      <c r="EC202">
        <v>2</v>
      </c>
      <c r="EE202">
        <v>10</v>
      </c>
      <c r="EL202">
        <v>1</v>
      </c>
      <c r="EM202">
        <v>-97</v>
      </c>
      <c r="EN202">
        <v>2</v>
      </c>
      <c r="EO202">
        <v>2</v>
      </c>
      <c r="EP202">
        <v>1</v>
      </c>
      <c r="EQ202">
        <v>1</v>
      </c>
      <c r="ER202">
        <v>2</v>
      </c>
      <c r="ES202">
        <v>1</v>
      </c>
      <c r="ET202">
        <v>5</v>
      </c>
      <c r="EU202">
        <f t="shared" si="7"/>
        <v>5</v>
      </c>
      <c r="EV202">
        <v>1</v>
      </c>
      <c r="EW202">
        <v>3</v>
      </c>
      <c r="EY202">
        <v>1</v>
      </c>
      <c r="EZ202">
        <v>1</v>
      </c>
      <c r="FA202">
        <v>1</v>
      </c>
      <c r="FD202">
        <v>5</v>
      </c>
      <c r="FG202">
        <v>0</v>
      </c>
      <c r="FH202" t="s">
        <v>3179</v>
      </c>
      <c r="FI202">
        <v>1</v>
      </c>
      <c r="FJ202" t="s">
        <v>204</v>
      </c>
      <c r="FK202">
        <v>10</v>
      </c>
      <c r="FL202">
        <v>12</v>
      </c>
      <c r="FM202">
        <v>12</v>
      </c>
      <c r="FN202">
        <v>7.5</v>
      </c>
      <c r="FO202" t="s">
        <v>2206</v>
      </c>
      <c r="FQ202" t="s">
        <v>3287</v>
      </c>
      <c r="FR202" t="s">
        <v>3189</v>
      </c>
      <c r="FS202">
        <v>0</v>
      </c>
      <c r="FT202">
        <v>1</v>
      </c>
      <c r="FU202" t="s">
        <v>2213</v>
      </c>
      <c r="FV202" t="s">
        <v>3182</v>
      </c>
      <c r="FW202">
        <v>0</v>
      </c>
      <c r="FX202">
        <v>1</v>
      </c>
      <c r="FY202">
        <v>0</v>
      </c>
      <c r="FZ202">
        <v>0</v>
      </c>
      <c r="GA202">
        <v>39021</v>
      </c>
      <c r="GB202">
        <v>133</v>
      </c>
      <c r="GC202">
        <v>293.3909774</v>
      </c>
      <c r="GD202" t="s">
        <v>2401</v>
      </c>
      <c r="GE202">
        <v>1</v>
      </c>
      <c r="HG202" t="s">
        <v>202</v>
      </c>
      <c r="HJ202">
        <v>0</v>
      </c>
    </row>
    <row r="203" spans="1:218" x14ac:dyDescent="0.3">
      <c r="A203">
        <v>408</v>
      </c>
      <c r="B203" t="s">
        <v>3312</v>
      </c>
      <c r="C203" t="s">
        <v>3845</v>
      </c>
      <c r="D203" t="s">
        <v>212</v>
      </c>
      <c r="E203">
        <v>1</v>
      </c>
      <c r="F203" t="s">
        <v>202</v>
      </c>
      <c r="H203">
        <v>1</v>
      </c>
      <c r="M203">
        <v>1</v>
      </c>
      <c r="N203">
        <v>1</v>
      </c>
      <c r="U203">
        <v>1</v>
      </c>
      <c r="W203">
        <v>1</v>
      </c>
      <c r="X203" t="s">
        <v>3174</v>
      </c>
      <c r="Y203">
        <v>1</v>
      </c>
      <c r="Z203">
        <v>1</v>
      </c>
      <c r="AA203">
        <v>2</v>
      </c>
      <c r="AD203" t="s">
        <v>202</v>
      </c>
      <c r="AE203">
        <v>1</v>
      </c>
      <c r="AF203">
        <v>1</v>
      </c>
      <c r="AG203">
        <v>1</v>
      </c>
      <c r="AH203">
        <v>1</v>
      </c>
      <c r="AI203">
        <v>1</v>
      </c>
      <c r="AJ203">
        <v>1</v>
      </c>
      <c r="AK203" t="s">
        <v>3846</v>
      </c>
      <c r="AL203">
        <v>1</v>
      </c>
      <c r="AM203">
        <v>1</v>
      </c>
      <c r="AN203">
        <v>1</v>
      </c>
      <c r="AO203">
        <v>1</v>
      </c>
      <c r="AP203">
        <v>2</v>
      </c>
      <c r="AQ203">
        <v>2</v>
      </c>
      <c r="AR203" t="s">
        <v>3847</v>
      </c>
      <c r="AS203">
        <v>2</v>
      </c>
      <c r="AT203">
        <v>2</v>
      </c>
      <c r="AU203">
        <v>2</v>
      </c>
      <c r="AV203">
        <v>2</v>
      </c>
      <c r="AW203">
        <v>7</v>
      </c>
      <c r="AX203">
        <v>1</v>
      </c>
      <c r="AY203">
        <v>1</v>
      </c>
      <c r="BE203">
        <v>1</v>
      </c>
      <c r="BF203">
        <v>1</v>
      </c>
      <c r="BG203">
        <v>1</v>
      </c>
      <c r="BH203">
        <v>1</v>
      </c>
      <c r="BI203">
        <v>1</v>
      </c>
      <c r="BJ203">
        <v>1</v>
      </c>
      <c r="BK203">
        <v>1</v>
      </c>
      <c r="BL203">
        <v>1</v>
      </c>
      <c r="BM203">
        <v>1</v>
      </c>
      <c r="BN203">
        <v>1</v>
      </c>
      <c r="BO203">
        <v>1</v>
      </c>
      <c r="BP203">
        <v>1</v>
      </c>
      <c r="BQ203">
        <v>6</v>
      </c>
      <c r="BR203">
        <v>-97</v>
      </c>
      <c r="BS203">
        <v>1</v>
      </c>
      <c r="BT203">
        <v>3</v>
      </c>
      <c r="BV203">
        <v>1</v>
      </c>
      <c r="BX203">
        <v>0</v>
      </c>
      <c r="BZ203">
        <v>2</v>
      </c>
      <c r="CJ203">
        <v>2</v>
      </c>
      <c r="CK203">
        <v>1</v>
      </c>
      <c r="CL203">
        <v>6</v>
      </c>
      <c r="CM203">
        <v>6</v>
      </c>
      <c r="CS203">
        <v>1</v>
      </c>
      <c r="CT203">
        <v>1</v>
      </c>
      <c r="CU203">
        <v>2</v>
      </c>
      <c r="CV203" t="s">
        <v>3848</v>
      </c>
      <c r="CW203">
        <v>828</v>
      </c>
      <c r="CX203">
        <v>13.8</v>
      </c>
      <c r="CY203">
        <v>2</v>
      </c>
      <c r="CZ203">
        <v>1</v>
      </c>
      <c r="DA203" t="s">
        <v>3220</v>
      </c>
      <c r="DC203">
        <v>1</v>
      </c>
      <c r="DD203">
        <v>1</v>
      </c>
      <c r="DE203">
        <v>5</v>
      </c>
      <c r="DN203" t="s">
        <v>3836</v>
      </c>
      <c r="DO203" t="s">
        <v>3836</v>
      </c>
      <c r="DP203" t="s">
        <v>3178</v>
      </c>
      <c r="DQ203" t="s">
        <v>202</v>
      </c>
      <c r="DR203" t="s">
        <v>202</v>
      </c>
      <c r="DT203">
        <v>1</v>
      </c>
      <c r="DV203">
        <v>1</v>
      </c>
      <c r="DW203">
        <v>0</v>
      </c>
      <c r="DX203">
        <v>2</v>
      </c>
      <c r="DY203">
        <v>1</v>
      </c>
      <c r="DZ203">
        <v>-97</v>
      </c>
      <c r="EB203">
        <v>6</v>
      </c>
      <c r="EC203">
        <v>2</v>
      </c>
      <c r="EE203">
        <v>3</v>
      </c>
      <c r="EL203">
        <v>3</v>
      </c>
      <c r="EM203">
        <v>1</v>
      </c>
      <c r="EN203">
        <v>1</v>
      </c>
      <c r="EO203">
        <v>2</v>
      </c>
      <c r="EP203">
        <v>1</v>
      </c>
      <c r="EQ203">
        <v>1</v>
      </c>
      <c r="ER203">
        <v>2</v>
      </c>
      <c r="ES203">
        <v>1</v>
      </c>
      <c r="ET203">
        <v>3</v>
      </c>
      <c r="EU203">
        <f t="shared" si="7"/>
        <v>6</v>
      </c>
      <c r="EV203">
        <v>6</v>
      </c>
      <c r="EW203">
        <v>3</v>
      </c>
      <c r="EY203">
        <v>1</v>
      </c>
      <c r="EZ203">
        <v>2</v>
      </c>
      <c r="FE203">
        <v>1</v>
      </c>
      <c r="FG203">
        <v>0</v>
      </c>
      <c r="FH203" t="s">
        <v>3179</v>
      </c>
      <c r="FI203">
        <v>1</v>
      </c>
      <c r="FJ203" t="s">
        <v>204</v>
      </c>
      <c r="FK203">
        <v>3</v>
      </c>
      <c r="FL203">
        <v>12</v>
      </c>
      <c r="FM203">
        <v>12</v>
      </c>
      <c r="FN203">
        <v>2.5</v>
      </c>
      <c r="FO203" t="s">
        <v>2220</v>
      </c>
      <c r="FP203">
        <v>0.5</v>
      </c>
      <c r="FQ203" t="s">
        <v>3180</v>
      </c>
      <c r="FR203" t="s">
        <v>3189</v>
      </c>
      <c r="FS203">
        <v>0</v>
      </c>
      <c r="FT203">
        <v>1</v>
      </c>
      <c r="FU203" t="s">
        <v>2213</v>
      </c>
      <c r="FV203" t="s">
        <v>3182</v>
      </c>
      <c r="FW203">
        <v>1</v>
      </c>
      <c r="FX203">
        <v>0</v>
      </c>
      <c r="FY203">
        <v>1</v>
      </c>
      <c r="FZ203">
        <v>0</v>
      </c>
      <c r="GA203">
        <v>20418</v>
      </c>
      <c r="GB203">
        <v>71</v>
      </c>
      <c r="GC203">
        <v>287.57746479999997</v>
      </c>
      <c r="GD203" t="s">
        <v>2401</v>
      </c>
      <c r="GE203">
        <v>1</v>
      </c>
      <c r="HG203" t="s">
        <v>202</v>
      </c>
      <c r="HI203">
        <v>1</v>
      </c>
      <c r="HJ203">
        <v>1</v>
      </c>
    </row>
    <row r="204" spans="1:218" x14ac:dyDescent="0.3">
      <c r="A204">
        <v>1332</v>
      </c>
      <c r="B204" t="s">
        <v>3312</v>
      </c>
      <c r="C204" t="s">
        <v>5210</v>
      </c>
      <c r="D204" t="s">
        <v>212</v>
      </c>
      <c r="E204">
        <v>1</v>
      </c>
      <c r="F204" t="s">
        <v>202</v>
      </c>
      <c r="H204">
        <v>1</v>
      </c>
      <c r="M204">
        <v>1</v>
      </c>
      <c r="N204">
        <v>1</v>
      </c>
      <c r="U204">
        <v>1</v>
      </c>
      <c r="W204">
        <v>1</v>
      </c>
      <c r="X204" t="s">
        <v>3174</v>
      </c>
      <c r="Y204">
        <v>1</v>
      </c>
      <c r="Z204">
        <v>1</v>
      </c>
      <c r="AA204">
        <v>1</v>
      </c>
      <c r="AD204" t="s">
        <v>202</v>
      </c>
      <c r="AE204">
        <v>1</v>
      </c>
      <c r="AF204">
        <v>1</v>
      </c>
      <c r="AG204">
        <v>1</v>
      </c>
      <c r="AH204">
        <v>2</v>
      </c>
      <c r="AI204">
        <v>2</v>
      </c>
      <c r="AJ204">
        <v>2</v>
      </c>
      <c r="AK204" t="s">
        <v>5211</v>
      </c>
      <c r="AL204">
        <v>1</v>
      </c>
      <c r="AM204">
        <v>2</v>
      </c>
      <c r="AN204">
        <v>1</v>
      </c>
      <c r="AO204">
        <v>2</v>
      </c>
      <c r="AP204">
        <v>2</v>
      </c>
      <c r="AQ204">
        <v>1</v>
      </c>
      <c r="AR204" t="s">
        <v>5212</v>
      </c>
      <c r="AS204">
        <v>2</v>
      </c>
      <c r="AT204">
        <v>1</v>
      </c>
      <c r="AU204">
        <v>1</v>
      </c>
      <c r="AV204">
        <v>1</v>
      </c>
      <c r="AW204">
        <v>7</v>
      </c>
      <c r="AX204">
        <v>1</v>
      </c>
      <c r="AY204">
        <v>1</v>
      </c>
      <c r="BE204">
        <v>1</v>
      </c>
      <c r="BF204">
        <v>1</v>
      </c>
      <c r="BG204">
        <v>1</v>
      </c>
      <c r="BH204">
        <v>1</v>
      </c>
      <c r="BI204">
        <v>1</v>
      </c>
      <c r="BJ204">
        <v>1</v>
      </c>
      <c r="BK204">
        <v>1</v>
      </c>
      <c r="BL204">
        <v>1</v>
      </c>
      <c r="BM204">
        <v>1</v>
      </c>
      <c r="BN204">
        <v>1</v>
      </c>
      <c r="BO204">
        <v>5</v>
      </c>
      <c r="BP204">
        <v>1</v>
      </c>
      <c r="BQ204">
        <v>2.5</v>
      </c>
      <c r="BR204">
        <v>6</v>
      </c>
      <c r="BS204">
        <v>1</v>
      </c>
      <c r="BT204">
        <v>6</v>
      </c>
      <c r="BV204">
        <v>4</v>
      </c>
      <c r="BX204">
        <v>0</v>
      </c>
      <c r="BZ204">
        <v>0</v>
      </c>
      <c r="CB204">
        <v>2</v>
      </c>
      <c r="CJ204">
        <v>2</v>
      </c>
      <c r="CK204">
        <v>2</v>
      </c>
      <c r="CL204">
        <v>5</v>
      </c>
      <c r="CM204">
        <v>1</v>
      </c>
      <c r="CR204">
        <v>2</v>
      </c>
      <c r="CS204">
        <v>6</v>
      </c>
      <c r="CT204">
        <v>1</v>
      </c>
      <c r="CU204">
        <v>2</v>
      </c>
      <c r="CV204" t="s">
        <v>5213</v>
      </c>
      <c r="CW204">
        <v>644</v>
      </c>
      <c r="CX204">
        <v>10.73</v>
      </c>
      <c r="CY204">
        <v>2</v>
      </c>
      <c r="CZ204">
        <v>1</v>
      </c>
      <c r="DA204" t="s">
        <v>936</v>
      </c>
      <c r="DC204">
        <v>1</v>
      </c>
      <c r="DD204">
        <v>1</v>
      </c>
      <c r="DE204">
        <v>5</v>
      </c>
      <c r="DN204" t="s">
        <v>5206</v>
      </c>
      <c r="DO204" t="s">
        <v>5206</v>
      </c>
      <c r="DP204" t="s">
        <v>3178</v>
      </c>
      <c r="DQ204" t="s">
        <v>202</v>
      </c>
      <c r="DR204" t="s">
        <v>202</v>
      </c>
      <c r="DT204">
        <v>1</v>
      </c>
      <c r="DV204">
        <v>1</v>
      </c>
      <c r="DW204">
        <v>0</v>
      </c>
      <c r="DX204">
        <v>1</v>
      </c>
      <c r="DY204">
        <v>1</v>
      </c>
      <c r="DZ204">
        <v>1</v>
      </c>
      <c r="EA204">
        <v>6</v>
      </c>
      <c r="EB204">
        <f>IF(EA204&gt;=30,1,IF(EA204&gt;=20,2,IF(EA204&gt;=15,3,IF(EA204&gt;=10,4,IF(EA204&gt;=5,5,IF(EA204&gt;0,6,0))))))</f>
        <v>5</v>
      </c>
      <c r="EC204">
        <v>2</v>
      </c>
      <c r="EE204">
        <v>6</v>
      </c>
      <c r="EL204">
        <v>1</v>
      </c>
      <c r="EM204">
        <v>3</v>
      </c>
      <c r="EN204">
        <v>1</v>
      </c>
      <c r="EO204">
        <v>1</v>
      </c>
      <c r="EP204">
        <v>1</v>
      </c>
      <c r="EQ204">
        <v>1</v>
      </c>
      <c r="ER204">
        <v>1</v>
      </c>
      <c r="EZ204">
        <v>1</v>
      </c>
      <c r="FA204">
        <v>2</v>
      </c>
      <c r="FB204">
        <v>1</v>
      </c>
      <c r="FC204">
        <v>2</v>
      </c>
      <c r="FD204">
        <v>5</v>
      </c>
      <c r="FG204">
        <v>0</v>
      </c>
      <c r="FH204" t="s">
        <v>3179</v>
      </c>
      <c r="FI204">
        <v>1</v>
      </c>
      <c r="FJ204" t="s">
        <v>204</v>
      </c>
      <c r="FK204">
        <v>6</v>
      </c>
      <c r="FL204">
        <v>12</v>
      </c>
      <c r="FM204">
        <v>12</v>
      </c>
      <c r="FN204">
        <v>6</v>
      </c>
      <c r="FO204" t="s">
        <v>2206</v>
      </c>
      <c r="FP204">
        <v>3.5</v>
      </c>
      <c r="FQ204" t="s">
        <v>3180</v>
      </c>
      <c r="FR204" t="s">
        <v>3196</v>
      </c>
      <c r="FS204">
        <v>1</v>
      </c>
      <c r="FT204">
        <v>1</v>
      </c>
      <c r="FU204" t="s">
        <v>2221</v>
      </c>
      <c r="FV204" t="s">
        <v>3182</v>
      </c>
      <c r="FW204">
        <v>0</v>
      </c>
      <c r="FX204">
        <v>1</v>
      </c>
      <c r="FY204">
        <v>0</v>
      </c>
      <c r="FZ204">
        <v>0</v>
      </c>
      <c r="GA204">
        <v>20418</v>
      </c>
      <c r="GB204">
        <v>71</v>
      </c>
      <c r="GC204">
        <v>287.57746479999997</v>
      </c>
      <c r="GD204" t="s">
        <v>2401</v>
      </c>
      <c r="GE204">
        <v>1</v>
      </c>
      <c r="HG204" t="s">
        <v>202</v>
      </c>
      <c r="HJ204">
        <v>0</v>
      </c>
    </row>
    <row r="205" spans="1:218" x14ac:dyDescent="0.3">
      <c r="A205">
        <v>1342</v>
      </c>
      <c r="B205" t="s">
        <v>3225</v>
      </c>
      <c r="C205" t="s">
        <v>3357</v>
      </c>
      <c r="D205" t="s">
        <v>212</v>
      </c>
      <c r="E205">
        <v>1</v>
      </c>
      <c r="F205" t="s">
        <v>202</v>
      </c>
      <c r="H205">
        <v>1</v>
      </c>
      <c r="M205">
        <v>1</v>
      </c>
      <c r="N205">
        <v>1</v>
      </c>
      <c r="U205">
        <v>1</v>
      </c>
      <c r="W205">
        <v>1</v>
      </c>
      <c r="X205" t="s">
        <v>3174</v>
      </c>
      <c r="Y205">
        <v>1</v>
      </c>
      <c r="Z205">
        <v>1</v>
      </c>
      <c r="AA205">
        <v>2</v>
      </c>
      <c r="AD205" t="s">
        <v>202</v>
      </c>
      <c r="AE205">
        <v>1</v>
      </c>
      <c r="AF205">
        <v>2</v>
      </c>
      <c r="AG205">
        <v>2</v>
      </c>
      <c r="AH205">
        <v>2</v>
      </c>
      <c r="AI205">
        <v>2</v>
      </c>
      <c r="AJ205">
        <v>2</v>
      </c>
      <c r="AK205" t="s">
        <v>4526</v>
      </c>
      <c r="AL205">
        <v>1</v>
      </c>
      <c r="AM205">
        <v>2</v>
      </c>
      <c r="AN205">
        <v>1</v>
      </c>
      <c r="AO205">
        <v>2</v>
      </c>
      <c r="AP205">
        <v>2</v>
      </c>
      <c r="AQ205">
        <v>2</v>
      </c>
      <c r="AR205" t="s">
        <v>4527</v>
      </c>
      <c r="AS205">
        <v>2</v>
      </c>
      <c r="AT205">
        <v>1</v>
      </c>
      <c r="AU205">
        <v>1</v>
      </c>
      <c r="AV205">
        <v>2</v>
      </c>
      <c r="AW205">
        <v>7</v>
      </c>
      <c r="AX205">
        <v>5</v>
      </c>
      <c r="AY205">
        <v>1</v>
      </c>
      <c r="BE205">
        <v>1</v>
      </c>
      <c r="BF205">
        <v>1</v>
      </c>
      <c r="BG205">
        <v>1</v>
      </c>
      <c r="BH205">
        <v>1</v>
      </c>
      <c r="BI205">
        <v>1</v>
      </c>
      <c r="BJ205">
        <v>1</v>
      </c>
      <c r="BK205">
        <v>1</v>
      </c>
      <c r="BL205">
        <v>1</v>
      </c>
      <c r="BM205">
        <v>1</v>
      </c>
      <c r="BN205">
        <v>1</v>
      </c>
      <c r="BO205">
        <v>3</v>
      </c>
      <c r="BP205">
        <v>1</v>
      </c>
      <c r="BQ205">
        <v>2</v>
      </c>
      <c r="BR205">
        <v>1</v>
      </c>
      <c r="BS205">
        <v>1</v>
      </c>
      <c r="BT205">
        <v>4</v>
      </c>
      <c r="BV205">
        <v>3</v>
      </c>
      <c r="BX205">
        <v>0</v>
      </c>
      <c r="BZ205">
        <v>0</v>
      </c>
      <c r="CB205">
        <v>1</v>
      </c>
      <c r="CJ205">
        <v>2</v>
      </c>
      <c r="CK205">
        <v>1</v>
      </c>
      <c r="CL205">
        <v>5</v>
      </c>
      <c r="CM205">
        <v>6</v>
      </c>
      <c r="CS205">
        <v>-98</v>
      </c>
      <c r="CT205">
        <v>1</v>
      </c>
      <c r="CU205">
        <v>2</v>
      </c>
      <c r="CV205" t="s">
        <v>5222</v>
      </c>
      <c r="CW205">
        <v>579</v>
      </c>
      <c r="CX205">
        <v>9.65</v>
      </c>
      <c r="CY205">
        <v>2</v>
      </c>
      <c r="CZ205">
        <v>1</v>
      </c>
      <c r="DA205" t="s">
        <v>210</v>
      </c>
      <c r="DC205">
        <v>1</v>
      </c>
      <c r="DD205">
        <v>1</v>
      </c>
      <c r="DE205">
        <v>3</v>
      </c>
      <c r="DN205" t="s">
        <v>5221</v>
      </c>
      <c r="DO205" t="s">
        <v>5221</v>
      </c>
      <c r="DP205" t="s">
        <v>3178</v>
      </c>
      <c r="DQ205" t="s">
        <v>202</v>
      </c>
      <c r="DR205" t="s">
        <v>202</v>
      </c>
      <c r="DT205">
        <v>1</v>
      </c>
      <c r="DV205">
        <v>1</v>
      </c>
      <c r="DW205">
        <v>0</v>
      </c>
      <c r="DX205">
        <v>2</v>
      </c>
      <c r="DY205">
        <v>1</v>
      </c>
      <c r="DZ205">
        <v>1</v>
      </c>
      <c r="EA205">
        <v>7</v>
      </c>
      <c r="EB205">
        <f>IF(EA205&gt;=30,1,IF(EA205&gt;=20,2,IF(EA205&gt;=15,3,IF(EA205&gt;=10,4,IF(EA205&gt;=5,5,IF(EA205&gt;0,6,0))))))</f>
        <v>5</v>
      </c>
      <c r="EC205">
        <v>2</v>
      </c>
      <c r="EE205">
        <v>7</v>
      </c>
      <c r="EL205">
        <v>1</v>
      </c>
      <c r="EM205">
        <v>2</v>
      </c>
      <c r="EN205">
        <v>1</v>
      </c>
      <c r="EO205">
        <v>2</v>
      </c>
      <c r="EP205">
        <v>1</v>
      </c>
      <c r="EQ205">
        <v>1</v>
      </c>
      <c r="ER205">
        <v>1</v>
      </c>
      <c r="EZ205">
        <v>1</v>
      </c>
      <c r="FA205">
        <v>-97</v>
      </c>
      <c r="FD205">
        <v>5</v>
      </c>
      <c r="FG205">
        <v>0</v>
      </c>
      <c r="FH205" t="s">
        <v>3179</v>
      </c>
      <c r="FI205">
        <v>1</v>
      </c>
      <c r="FJ205" t="s">
        <v>204</v>
      </c>
      <c r="FK205">
        <v>7</v>
      </c>
      <c r="FL205">
        <v>12</v>
      </c>
      <c r="FM205">
        <v>12</v>
      </c>
      <c r="FN205">
        <v>7</v>
      </c>
      <c r="FO205" t="s">
        <v>2206</v>
      </c>
      <c r="FP205">
        <v>1.5</v>
      </c>
      <c r="FQ205" t="s">
        <v>3180</v>
      </c>
      <c r="FR205" t="s">
        <v>3189</v>
      </c>
      <c r="FS205">
        <v>0</v>
      </c>
      <c r="FT205">
        <v>1</v>
      </c>
      <c r="FU205" t="s">
        <v>2221</v>
      </c>
      <c r="FV205" t="s">
        <v>3182</v>
      </c>
      <c r="FW205">
        <v>0</v>
      </c>
      <c r="FX205">
        <v>1</v>
      </c>
      <c r="FY205">
        <v>0</v>
      </c>
      <c r="FZ205">
        <v>0</v>
      </c>
      <c r="GA205">
        <v>39021</v>
      </c>
      <c r="GB205">
        <v>133</v>
      </c>
      <c r="GC205">
        <v>293.3909774</v>
      </c>
      <c r="GD205" t="s">
        <v>2401</v>
      </c>
      <c r="GE205">
        <v>1</v>
      </c>
      <c r="HG205" t="s">
        <v>202</v>
      </c>
      <c r="HJ205">
        <v>0</v>
      </c>
    </row>
    <row r="206" spans="1:218" x14ac:dyDescent="0.3">
      <c r="A206">
        <v>1373</v>
      </c>
      <c r="B206" t="s">
        <v>3279</v>
      </c>
      <c r="C206" t="s">
        <v>5267</v>
      </c>
      <c r="D206" t="s">
        <v>212</v>
      </c>
      <c r="E206">
        <v>1</v>
      </c>
      <c r="F206" t="s">
        <v>202</v>
      </c>
      <c r="H206">
        <v>1</v>
      </c>
      <c r="M206">
        <v>1</v>
      </c>
      <c r="N206">
        <v>1</v>
      </c>
      <c r="U206">
        <v>1</v>
      </c>
      <c r="W206">
        <v>1</v>
      </c>
      <c r="X206" t="s">
        <v>3174</v>
      </c>
      <c r="Y206">
        <v>1</v>
      </c>
      <c r="Z206">
        <v>1</v>
      </c>
      <c r="AA206">
        <v>5</v>
      </c>
      <c r="AD206" t="s">
        <v>202</v>
      </c>
      <c r="AE206">
        <v>1</v>
      </c>
      <c r="AF206">
        <v>1</v>
      </c>
      <c r="AG206">
        <v>1</v>
      </c>
      <c r="AH206">
        <v>1</v>
      </c>
      <c r="AI206">
        <v>1</v>
      </c>
      <c r="AJ206">
        <v>2</v>
      </c>
      <c r="AK206" t="s">
        <v>5268</v>
      </c>
      <c r="AL206">
        <v>1</v>
      </c>
      <c r="AM206">
        <v>1</v>
      </c>
      <c r="AN206">
        <v>1</v>
      </c>
      <c r="AO206">
        <v>2</v>
      </c>
      <c r="AP206">
        <v>2</v>
      </c>
      <c r="AQ206">
        <v>1</v>
      </c>
      <c r="AR206" t="s">
        <v>5269</v>
      </c>
      <c r="AS206">
        <v>2</v>
      </c>
      <c r="AT206">
        <v>1</v>
      </c>
      <c r="AU206">
        <v>1</v>
      </c>
      <c r="AV206">
        <v>2</v>
      </c>
      <c r="AW206">
        <v>7</v>
      </c>
      <c r="AX206">
        <v>2</v>
      </c>
      <c r="AY206">
        <v>1</v>
      </c>
      <c r="BE206">
        <v>1</v>
      </c>
      <c r="BF206">
        <v>2</v>
      </c>
      <c r="BG206">
        <v>1</v>
      </c>
      <c r="BH206">
        <v>2</v>
      </c>
      <c r="BI206">
        <v>1</v>
      </c>
      <c r="BJ206">
        <v>0</v>
      </c>
      <c r="BM206">
        <v>2</v>
      </c>
      <c r="BN206">
        <v>1</v>
      </c>
      <c r="BO206">
        <v>3</v>
      </c>
      <c r="BP206">
        <v>1</v>
      </c>
      <c r="BQ206">
        <v>6</v>
      </c>
      <c r="BR206">
        <v>1</v>
      </c>
      <c r="BS206">
        <v>1</v>
      </c>
      <c r="BT206">
        <v>3</v>
      </c>
      <c r="BV206">
        <v>1</v>
      </c>
      <c r="BX206">
        <v>0</v>
      </c>
      <c r="BZ206">
        <v>1</v>
      </c>
      <c r="CB206">
        <v>1</v>
      </c>
      <c r="CJ206">
        <v>1</v>
      </c>
      <c r="CK206">
        <v>2</v>
      </c>
      <c r="CL206">
        <v>8</v>
      </c>
      <c r="CM206">
        <v>1</v>
      </c>
      <c r="CR206">
        <v>2</v>
      </c>
      <c r="CS206">
        <v>10</v>
      </c>
      <c r="CT206">
        <v>1</v>
      </c>
      <c r="CU206">
        <v>1</v>
      </c>
      <c r="CV206" t="s">
        <v>5270</v>
      </c>
      <c r="CW206">
        <v>479</v>
      </c>
      <c r="CX206">
        <v>7.98</v>
      </c>
      <c r="CY206">
        <v>2</v>
      </c>
      <c r="CZ206">
        <v>1</v>
      </c>
      <c r="DA206" t="s">
        <v>243</v>
      </c>
      <c r="DC206">
        <v>1</v>
      </c>
      <c r="DD206">
        <v>1</v>
      </c>
      <c r="DE206">
        <v>2</v>
      </c>
      <c r="DN206" t="s">
        <v>5240</v>
      </c>
      <c r="DO206" t="s">
        <v>5240</v>
      </c>
      <c r="DP206" t="s">
        <v>3178</v>
      </c>
      <c r="DQ206" t="s">
        <v>202</v>
      </c>
      <c r="DR206" t="s">
        <v>202</v>
      </c>
      <c r="DT206">
        <v>1</v>
      </c>
      <c r="DV206">
        <v>1</v>
      </c>
      <c r="DW206">
        <v>0</v>
      </c>
      <c r="DX206">
        <v>5</v>
      </c>
      <c r="DY206">
        <v>1</v>
      </c>
      <c r="DZ206">
        <v>1</v>
      </c>
      <c r="EA206">
        <v>15</v>
      </c>
      <c r="EB206">
        <f>IF(EA206&gt;=30,1,IF(EA206&gt;=20,2,IF(EA206&gt;=15,3,IF(EA206&gt;=10,4,IF(EA206&gt;=5,5,IF(EA206&gt;0,6,0))))))</f>
        <v>3</v>
      </c>
      <c r="EC206">
        <v>2</v>
      </c>
      <c r="EE206">
        <v>4</v>
      </c>
      <c r="EL206">
        <v>1</v>
      </c>
      <c r="EM206">
        <v>2</v>
      </c>
      <c r="EN206">
        <v>1</v>
      </c>
      <c r="EO206">
        <v>1</v>
      </c>
      <c r="EP206">
        <v>1</v>
      </c>
      <c r="EQ206">
        <v>1</v>
      </c>
      <c r="ER206">
        <v>1</v>
      </c>
      <c r="EZ206">
        <v>1</v>
      </c>
      <c r="FA206">
        <v>1</v>
      </c>
      <c r="FD206">
        <v>5</v>
      </c>
      <c r="FG206">
        <v>0</v>
      </c>
      <c r="FH206" t="s">
        <v>3179</v>
      </c>
      <c r="FI206">
        <v>1</v>
      </c>
      <c r="FJ206" t="s">
        <v>204</v>
      </c>
      <c r="FK206">
        <v>4</v>
      </c>
      <c r="FL206">
        <v>12</v>
      </c>
      <c r="FM206">
        <v>12</v>
      </c>
      <c r="FN206">
        <v>15</v>
      </c>
      <c r="FO206" t="s">
        <v>2206</v>
      </c>
      <c r="FP206">
        <v>1.5</v>
      </c>
      <c r="FQ206" t="s">
        <v>3180</v>
      </c>
      <c r="FR206" t="s">
        <v>3196</v>
      </c>
      <c r="FS206">
        <v>1</v>
      </c>
      <c r="FT206">
        <v>1</v>
      </c>
      <c r="FU206" t="s">
        <v>2221</v>
      </c>
      <c r="FV206" t="s">
        <v>3182</v>
      </c>
      <c r="FW206">
        <v>0</v>
      </c>
      <c r="FX206">
        <v>1</v>
      </c>
      <c r="FY206">
        <v>0</v>
      </c>
      <c r="FZ206">
        <v>0</v>
      </c>
      <c r="GA206">
        <v>59048</v>
      </c>
      <c r="GB206">
        <v>201</v>
      </c>
      <c r="GC206">
        <v>293.7711443</v>
      </c>
      <c r="GD206" t="s">
        <v>2401</v>
      </c>
      <c r="GE206">
        <v>1</v>
      </c>
      <c r="HG206" t="s">
        <v>202</v>
      </c>
      <c r="HJ206">
        <v>0</v>
      </c>
    </row>
    <row r="207" spans="1:218" x14ac:dyDescent="0.3">
      <c r="A207">
        <v>414</v>
      </c>
      <c r="B207" t="s">
        <v>3225</v>
      </c>
      <c r="C207" t="s">
        <v>3783</v>
      </c>
      <c r="D207" t="s">
        <v>212</v>
      </c>
      <c r="E207">
        <v>1</v>
      </c>
      <c r="F207" t="s">
        <v>202</v>
      </c>
      <c r="H207">
        <v>1</v>
      </c>
      <c r="M207">
        <v>1</v>
      </c>
      <c r="N207">
        <v>1</v>
      </c>
      <c r="U207">
        <v>1</v>
      </c>
      <c r="W207">
        <v>1</v>
      </c>
      <c r="X207" t="s">
        <v>3174</v>
      </c>
      <c r="Y207">
        <v>1</v>
      </c>
      <c r="Z207">
        <v>1</v>
      </c>
      <c r="AA207">
        <v>1</v>
      </c>
      <c r="AD207" t="s">
        <v>202</v>
      </c>
      <c r="AE207">
        <v>1</v>
      </c>
      <c r="AF207">
        <v>2</v>
      </c>
      <c r="AG207">
        <v>1</v>
      </c>
      <c r="AH207">
        <v>2</v>
      </c>
      <c r="AI207">
        <v>1</v>
      </c>
      <c r="AJ207">
        <v>2</v>
      </c>
      <c r="AK207" t="s">
        <v>3859</v>
      </c>
      <c r="AL207">
        <v>1</v>
      </c>
      <c r="AM207">
        <v>1</v>
      </c>
      <c r="AN207">
        <v>2</v>
      </c>
      <c r="AO207">
        <v>1</v>
      </c>
      <c r="AP207">
        <v>2</v>
      </c>
      <c r="AQ207">
        <v>2</v>
      </c>
      <c r="AR207" t="s">
        <v>3860</v>
      </c>
      <c r="AS207">
        <v>-98</v>
      </c>
      <c r="AT207">
        <v>2</v>
      </c>
      <c r="AU207">
        <v>2</v>
      </c>
      <c r="AV207">
        <v>2</v>
      </c>
      <c r="AW207">
        <v>7</v>
      </c>
      <c r="AX207">
        <v>1</v>
      </c>
      <c r="AY207">
        <v>-97</v>
      </c>
      <c r="BE207">
        <v>-98</v>
      </c>
      <c r="BI207">
        <v>-98</v>
      </c>
      <c r="BM207">
        <v>-98</v>
      </c>
      <c r="BN207">
        <v>-98</v>
      </c>
      <c r="BP207">
        <v>-98</v>
      </c>
      <c r="BR207">
        <v>-98</v>
      </c>
      <c r="BS207">
        <v>-98</v>
      </c>
      <c r="CJ207">
        <v>-98</v>
      </c>
      <c r="CK207">
        <v>-98</v>
      </c>
      <c r="CL207">
        <v>-98</v>
      </c>
      <c r="CM207">
        <v>-98</v>
      </c>
      <c r="CR207">
        <v>-98</v>
      </c>
      <c r="CS207">
        <v>-98</v>
      </c>
      <c r="CT207">
        <v>-98</v>
      </c>
      <c r="CU207">
        <v>2</v>
      </c>
      <c r="CV207" t="s">
        <v>229</v>
      </c>
      <c r="CW207">
        <v>689</v>
      </c>
      <c r="CX207">
        <v>11.48</v>
      </c>
      <c r="CY207">
        <v>2</v>
      </c>
      <c r="CZ207">
        <v>1</v>
      </c>
      <c r="DA207" t="s">
        <v>3234</v>
      </c>
      <c r="DC207">
        <v>1</v>
      </c>
      <c r="DD207">
        <v>1</v>
      </c>
      <c r="DE207">
        <v>3</v>
      </c>
      <c r="DN207" t="s">
        <v>3836</v>
      </c>
      <c r="DO207" t="s">
        <v>3836</v>
      </c>
      <c r="DP207" t="s">
        <v>3178</v>
      </c>
      <c r="DQ207" t="s">
        <v>202</v>
      </c>
      <c r="DR207" t="s">
        <v>202</v>
      </c>
      <c r="DT207">
        <v>1</v>
      </c>
      <c r="DV207">
        <v>1</v>
      </c>
      <c r="DW207">
        <v>0</v>
      </c>
      <c r="DX207">
        <v>1</v>
      </c>
      <c r="DY207">
        <v>1</v>
      </c>
      <c r="DZ207">
        <v>-97</v>
      </c>
      <c r="EB207">
        <v>-97</v>
      </c>
      <c r="EC207">
        <v>2</v>
      </c>
      <c r="EE207">
        <v>5</v>
      </c>
      <c r="EL207">
        <v>1</v>
      </c>
      <c r="EM207">
        <v>-97</v>
      </c>
      <c r="EN207">
        <v>1</v>
      </c>
      <c r="EO207">
        <v>2</v>
      </c>
      <c r="EP207">
        <v>1</v>
      </c>
      <c r="EQ207">
        <v>1</v>
      </c>
      <c r="ER207">
        <v>2</v>
      </c>
      <c r="ES207">
        <v>1</v>
      </c>
      <c r="ET207">
        <v>7</v>
      </c>
      <c r="EU207">
        <f>IF(ET207&gt;=30,1,IF(ET207&gt;=20,2,IF(ET207&gt;=15,3,IF(ET207&gt;=10,4,IF(ET207&gt;=5,5,IF(ET207&gt;0,6,0))))))</f>
        <v>5</v>
      </c>
      <c r="EV207">
        <v>1</v>
      </c>
      <c r="EW207">
        <v>3</v>
      </c>
      <c r="EY207">
        <v>1</v>
      </c>
      <c r="EZ207">
        <v>1</v>
      </c>
      <c r="FA207">
        <v>-97</v>
      </c>
      <c r="FD207">
        <v>5</v>
      </c>
      <c r="FG207">
        <v>0</v>
      </c>
      <c r="FH207" t="s">
        <v>3179</v>
      </c>
      <c r="FI207">
        <v>1</v>
      </c>
      <c r="FJ207" t="s">
        <v>204</v>
      </c>
      <c r="FK207">
        <v>5</v>
      </c>
      <c r="FL207">
        <v>12</v>
      </c>
      <c r="FM207">
        <v>12</v>
      </c>
      <c r="FN207">
        <v>20</v>
      </c>
      <c r="FO207" t="s">
        <v>2206</v>
      </c>
      <c r="FQ207" t="s">
        <v>3180</v>
      </c>
      <c r="FR207" t="s">
        <v>3189</v>
      </c>
      <c r="FS207">
        <v>0</v>
      </c>
      <c r="FT207">
        <v>1</v>
      </c>
      <c r="FU207" t="s">
        <v>2213</v>
      </c>
      <c r="FV207" t="s">
        <v>3182</v>
      </c>
      <c r="FW207">
        <v>0</v>
      </c>
      <c r="FX207">
        <v>1</v>
      </c>
      <c r="FY207">
        <v>0</v>
      </c>
      <c r="FZ207">
        <v>0</v>
      </c>
      <c r="GA207">
        <v>39021</v>
      </c>
      <c r="GB207">
        <v>133</v>
      </c>
      <c r="GC207">
        <v>293.3909774</v>
      </c>
      <c r="GD207" t="s">
        <v>2401</v>
      </c>
      <c r="GE207">
        <v>1</v>
      </c>
      <c r="HG207" t="s">
        <v>202</v>
      </c>
      <c r="HJ207">
        <v>0</v>
      </c>
    </row>
    <row r="208" spans="1:218" x14ac:dyDescent="0.3">
      <c r="A208">
        <v>1390</v>
      </c>
      <c r="B208" t="s">
        <v>3279</v>
      </c>
      <c r="C208" t="s">
        <v>3393</v>
      </c>
      <c r="D208" t="s">
        <v>212</v>
      </c>
      <c r="E208">
        <v>1</v>
      </c>
      <c r="F208" t="s">
        <v>202</v>
      </c>
      <c r="H208">
        <v>1</v>
      </c>
      <c r="M208">
        <v>1</v>
      </c>
      <c r="N208">
        <v>1</v>
      </c>
      <c r="U208">
        <v>1</v>
      </c>
      <c r="W208">
        <v>1</v>
      </c>
      <c r="X208" t="s">
        <v>3174</v>
      </c>
      <c r="Y208">
        <v>1</v>
      </c>
      <c r="Z208">
        <v>1</v>
      </c>
      <c r="AA208">
        <v>1</v>
      </c>
      <c r="AD208" t="s">
        <v>202</v>
      </c>
      <c r="AE208">
        <v>1</v>
      </c>
      <c r="AF208">
        <v>1</v>
      </c>
      <c r="AG208">
        <v>2</v>
      </c>
      <c r="AH208">
        <v>2</v>
      </c>
      <c r="AI208">
        <v>2</v>
      </c>
      <c r="AJ208">
        <v>2</v>
      </c>
      <c r="AK208" t="s">
        <v>4648</v>
      </c>
      <c r="AL208">
        <v>1</v>
      </c>
      <c r="AM208">
        <v>2</v>
      </c>
      <c r="AN208">
        <v>1</v>
      </c>
      <c r="AO208">
        <v>2</v>
      </c>
      <c r="AP208">
        <v>2</v>
      </c>
      <c r="AQ208">
        <v>1</v>
      </c>
      <c r="AR208" t="s">
        <v>4649</v>
      </c>
      <c r="AS208">
        <v>-97</v>
      </c>
      <c r="AT208">
        <v>2</v>
      </c>
      <c r="AU208">
        <v>1</v>
      </c>
      <c r="AV208">
        <v>2</v>
      </c>
      <c r="AW208">
        <v>7</v>
      </c>
      <c r="AX208">
        <v>3</v>
      </c>
      <c r="AY208">
        <v>1</v>
      </c>
      <c r="BE208">
        <v>1</v>
      </c>
      <c r="BF208">
        <v>2</v>
      </c>
      <c r="BG208">
        <v>1</v>
      </c>
      <c r="BH208">
        <v>2</v>
      </c>
      <c r="BI208">
        <v>1</v>
      </c>
      <c r="BJ208">
        <v>0</v>
      </c>
      <c r="BM208">
        <v>1</v>
      </c>
      <c r="BN208">
        <v>1</v>
      </c>
      <c r="BO208">
        <v>2</v>
      </c>
      <c r="BP208">
        <v>1</v>
      </c>
      <c r="BQ208">
        <v>2</v>
      </c>
      <c r="BR208">
        <v>1</v>
      </c>
      <c r="BS208">
        <v>1</v>
      </c>
      <c r="BT208">
        <v>3</v>
      </c>
      <c r="BV208">
        <v>1</v>
      </c>
      <c r="BX208">
        <v>0</v>
      </c>
      <c r="BZ208">
        <v>0</v>
      </c>
      <c r="CB208">
        <v>2</v>
      </c>
      <c r="CJ208">
        <v>1</v>
      </c>
      <c r="CK208">
        <v>1</v>
      </c>
      <c r="CL208">
        <v>6</v>
      </c>
      <c r="CM208">
        <v>6</v>
      </c>
      <c r="CS208">
        <v>7</v>
      </c>
      <c r="CT208">
        <v>1</v>
      </c>
      <c r="CU208">
        <v>2</v>
      </c>
      <c r="CV208" t="s">
        <v>1429</v>
      </c>
      <c r="CW208">
        <v>738</v>
      </c>
      <c r="CX208">
        <v>12.3</v>
      </c>
      <c r="CY208">
        <v>2</v>
      </c>
      <c r="CZ208">
        <v>1</v>
      </c>
      <c r="DA208" t="s">
        <v>2574</v>
      </c>
      <c r="DC208">
        <v>1</v>
      </c>
      <c r="DD208">
        <v>1</v>
      </c>
      <c r="DE208">
        <v>2</v>
      </c>
      <c r="DN208" t="s">
        <v>5285</v>
      </c>
      <c r="DO208" t="s">
        <v>5285</v>
      </c>
      <c r="DP208" t="s">
        <v>3178</v>
      </c>
      <c r="DQ208" t="s">
        <v>202</v>
      </c>
      <c r="DR208" t="s">
        <v>202</v>
      </c>
      <c r="DT208">
        <v>1</v>
      </c>
      <c r="DV208">
        <v>1</v>
      </c>
      <c r="DW208">
        <v>0</v>
      </c>
      <c r="DX208">
        <v>1</v>
      </c>
      <c r="DY208">
        <v>1</v>
      </c>
      <c r="DZ208">
        <v>1</v>
      </c>
      <c r="EA208">
        <v>20</v>
      </c>
      <c r="EB208">
        <f>IF(EA208&gt;=30,1,IF(EA208&gt;=20,2,IF(EA208&gt;=15,3,IF(EA208&gt;=10,4,IF(EA208&gt;=5,5,IF(EA208&gt;0,6,0))))))</f>
        <v>2</v>
      </c>
      <c r="EC208">
        <v>2</v>
      </c>
      <c r="EE208">
        <v>20</v>
      </c>
      <c r="EL208">
        <v>1</v>
      </c>
      <c r="EM208">
        <v>3</v>
      </c>
      <c r="EN208">
        <v>1</v>
      </c>
      <c r="EO208">
        <v>2</v>
      </c>
      <c r="EP208">
        <v>1</v>
      </c>
      <c r="EQ208">
        <v>1</v>
      </c>
      <c r="ER208">
        <v>1</v>
      </c>
      <c r="EZ208">
        <v>1</v>
      </c>
      <c r="FA208">
        <v>2</v>
      </c>
      <c r="FB208">
        <v>1</v>
      </c>
      <c r="FC208">
        <v>2</v>
      </c>
      <c r="FD208">
        <v>5</v>
      </c>
      <c r="FG208">
        <v>0</v>
      </c>
      <c r="FH208" t="s">
        <v>3179</v>
      </c>
      <c r="FI208">
        <v>1</v>
      </c>
      <c r="FJ208" t="s">
        <v>204</v>
      </c>
      <c r="FK208">
        <v>20</v>
      </c>
      <c r="FL208">
        <v>12</v>
      </c>
      <c r="FM208">
        <v>12</v>
      </c>
      <c r="FN208">
        <v>20</v>
      </c>
      <c r="FO208" t="s">
        <v>2206</v>
      </c>
      <c r="FP208">
        <v>3.5</v>
      </c>
      <c r="FQ208" t="s">
        <v>3180</v>
      </c>
      <c r="FR208" t="s">
        <v>3189</v>
      </c>
      <c r="FS208">
        <v>0</v>
      </c>
      <c r="FT208">
        <v>1</v>
      </c>
      <c r="FU208" t="s">
        <v>2221</v>
      </c>
      <c r="FV208" t="s">
        <v>3182</v>
      </c>
      <c r="FW208">
        <v>0</v>
      </c>
      <c r="FX208">
        <v>1</v>
      </c>
      <c r="FY208">
        <v>0</v>
      </c>
      <c r="FZ208">
        <v>0</v>
      </c>
      <c r="GA208">
        <v>59048</v>
      </c>
      <c r="GB208">
        <v>201</v>
      </c>
      <c r="GC208">
        <v>293.7711443</v>
      </c>
      <c r="GD208" t="s">
        <v>2401</v>
      </c>
      <c r="GE208">
        <v>1</v>
      </c>
      <c r="HG208" t="s">
        <v>202</v>
      </c>
      <c r="HJ208">
        <v>0</v>
      </c>
    </row>
    <row r="209" spans="1:218" x14ac:dyDescent="0.3">
      <c r="A209">
        <v>1478</v>
      </c>
      <c r="B209" t="s">
        <v>3279</v>
      </c>
      <c r="C209" t="s">
        <v>5415</v>
      </c>
      <c r="D209" t="s">
        <v>212</v>
      </c>
      <c r="E209">
        <v>1</v>
      </c>
      <c r="F209" t="s">
        <v>202</v>
      </c>
      <c r="H209">
        <v>1</v>
      </c>
      <c r="M209">
        <v>1</v>
      </c>
      <c r="N209">
        <v>1</v>
      </c>
      <c r="U209">
        <v>1</v>
      </c>
      <c r="W209">
        <v>1</v>
      </c>
      <c r="X209" t="s">
        <v>3174</v>
      </c>
      <c r="Y209">
        <v>1</v>
      </c>
      <c r="Z209">
        <v>1</v>
      </c>
      <c r="AA209">
        <v>2</v>
      </c>
      <c r="AD209" t="s">
        <v>202</v>
      </c>
      <c r="AE209">
        <v>1</v>
      </c>
      <c r="AF209">
        <v>2</v>
      </c>
      <c r="AG209">
        <v>1</v>
      </c>
      <c r="AH209">
        <v>1</v>
      </c>
      <c r="AI209">
        <v>1</v>
      </c>
      <c r="AJ209">
        <v>1</v>
      </c>
      <c r="AK209" t="s">
        <v>5416</v>
      </c>
      <c r="AL209">
        <v>1</v>
      </c>
      <c r="AM209">
        <v>1</v>
      </c>
      <c r="AN209">
        <v>2</v>
      </c>
      <c r="AO209">
        <v>2</v>
      </c>
      <c r="AP209">
        <v>2</v>
      </c>
      <c r="AQ209">
        <v>1</v>
      </c>
      <c r="AR209" t="s">
        <v>5417</v>
      </c>
      <c r="AS209">
        <v>2</v>
      </c>
      <c r="AT209">
        <v>1</v>
      </c>
      <c r="AU209">
        <v>1</v>
      </c>
      <c r="AV209">
        <v>2</v>
      </c>
      <c r="AW209">
        <v>7</v>
      </c>
      <c r="AX209">
        <v>1</v>
      </c>
      <c r="AY209">
        <v>3</v>
      </c>
      <c r="BE209">
        <v>1</v>
      </c>
      <c r="BF209">
        <v>1</v>
      </c>
      <c r="BG209">
        <v>1</v>
      </c>
      <c r="BH209">
        <v>1</v>
      </c>
      <c r="BI209">
        <v>1</v>
      </c>
      <c r="BJ209">
        <v>0</v>
      </c>
      <c r="BM209">
        <v>2</v>
      </c>
      <c r="BN209">
        <v>1</v>
      </c>
      <c r="BO209">
        <v>3</v>
      </c>
      <c r="BP209">
        <v>1</v>
      </c>
      <c r="BQ209">
        <v>25</v>
      </c>
      <c r="BR209">
        <v>3</v>
      </c>
      <c r="BS209">
        <v>1</v>
      </c>
      <c r="BT209">
        <v>2</v>
      </c>
      <c r="BV209">
        <v>0</v>
      </c>
      <c r="BX209">
        <v>0</v>
      </c>
      <c r="BZ209">
        <v>0</v>
      </c>
      <c r="CB209">
        <v>0</v>
      </c>
      <c r="CD209">
        <v>0</v>
      </c>
      <c r="CF209">
        <v>2</v>
      </c>
      <c r="CJ209">
        <v>1</v>
      </c>
      <c r="CK209">
        <v>2</v>
      </c>
      <c r="CL209">
        <v>6</v>
      </c>
      <c r="CM209">
        <v>1</v>
      </c>
      <c r="CR209">
        <v>2</v>
      </c>
      <c r="CS209">
        <v>7</v>
      </c>
      <c r="CT209">
        <v>1</v>
      </c>
      <c r="CU209">
        <v>2</v>
      </c>
      <c r="CV209" t="s">
        <v>1486</v>
      </c>
      <c r="CW209">
        <v>573</v>
      </c>
      <c r="CX209">
        <v>9.5500000000000007</v>
      </c>
      <c r="CY209">
        <v>2</v>
      </c>
      <c r="CZ209">
        <v>1</v>
      </c>
      <c r="DA209" t="s">
        <v>1913</v>
      </c>
      <c r="DC209">
        <v>1</v>
      </c>
      <c r="DD209">
        <v>1</v>
      </c>
      <c r="DE209">
        <v>2</v>
      </c>
      <c r="DN209" t="s">
        <v>5411</v>
      </c>
      <c r="DO209" t="s">
        <v>5411</v>
      </c>
      <c r="DP209" t="s">
        <v>3178</v>
      </c>
      <c r="DQ209" t="s">
        <v>202</v>
      </c>
      <c r="DR209" t="s">
        <v>202</v>
      </c>
      <c r="DT209">
        <v>1</v>
      </c>
      <c r="DV209">
        <v>1</v>
      </c>
      <c r="DW209">
        <v>0</v>
      </c>
      <c r="DX209">
        <v>2</v>
      </c>
      <c r="DY209">
        <v>1</v>
      </c>
      <c r="DZ209">
        <v>1</v>
      </c>
      <c r="EA209">
        <v>9</v>
      </c>
      <c r="EB209">
        <f>IF(EA209&gt;=30,1,IF(EA209&gt;=20,2,IF(EA209&gt;=15,3,IF(EA209&gt;=10,4,IF(EA209&gt;=5,5,IF(EA209&gt;0,6,0))))))</f>
        <v>5</v>
      </c>
      <c r="EC209">
        <v>2</v>
      </c>
      <c r="EE209">
        <v>9</v>
      </c>
      <c r="EL209">
        <v>1</v>
      </c>
      <c r="EM209">
        <v>3</v>
      </c>
      <c r="EN209">
        <v>1</v>
      </c>
      <c r="EO209">
        <v>1</v>
      </c>
      <c r="EP209">
        <v>1</v>
      </c>
      <c r="EQ209">
        <v>1</v>
      </c>
      <c r="ER209">
        <v>1</v>
      </c>
      <c r="EZ209">
        <v>1</v>
      </c>
      <c r="FA209">
        <v>1</v>
      </c>
      <c r="FD209">
        <v>5</v>
      </c>
      <c r="FG209">
        <v>0</v>
      </c>
      <c r="FH209" t="s">
        <v>3179</v>
      </c>
      <c r="FI209">
        <v>1</v>
      </c>
      <c r="FJ209" t="s">
        <v>204</v>
      </c>
      <c r="FK209">
        <v>9</v>
      </c>
      <c r="FL209">
        <v>12</v>
      </c>
      <c r="FM209">
        <v>12</v>
      </c>
      <c r="FN209">
        <v>9</v>
      </c>
      <c r="FO209" t="s">
        <v>2206</v>
      </c>
      <c r="FP209">
        <v>3.5</v>
      </c>
      <c r="FQ209" t="s">
        <v>3180</v>
      </c>
      <c r="FR209" t="s">
        <v>3196</v>
      </c>
      <c r="FS209">
        <v>1</v>
      </c>
      <c r="FT209">
        <v>1</v>
      </c>
      <c r="FU209" t="s">
        <v>2221</v>
      </c>
      <c r="FV209" t="s">
        <v>3182</v>
      </c>
      <c r="FW209">
        <v>0</v>
      </c>
      <c r="FX209">
        <v>1</v>
      </c>
      <c r="FY209">
        <v>0</v>
      </c>
      <c r="FZ209">
        <v>0</v>
      </c>
      <c r="GA209">
        <v>59048</v>
      </c>
      <c r="GB209">
        <v>201</v>
      </c>
      <c r="GC209">
        <v>293.7711443</v>
      </c>
      <c r="GD209" t="s">
        <v>2401</v>
      </c>
      <c r="GE209">
        <v>1</v>
      </c>
      <c r="HG209" t="s">
        <v>202</v>
      </c>
      <c r="HJ209">
        <v>0</v>
      </c>
    </row>
    <row r="210" spans="1:218" x14ac:dyDescent="0.3">
      <c r="A210">
        <v>1575</v>
      </c>
      <c r="B210" t="s">
        <v>3312</v>
      </c>
      <c r="C210" t="s">
        <v>5436</v>
      </c>
      <c r="D210" t="s">
        <v>212</v>
      </c>
      <c r="E210">
        <v>1</v>
      </c>
      <c r="F210" t="s">
        <v>202</v>
      </c>
      <c r="H210">
        <v>1</v>
      </c>
      <c r="M210">
        <v>1</v>
      </c>
      <c r="N210">
        <v>1</v>
      </c>
      <c r="U210">
        <v>1</v>
      </c>
      <c r="W210">
        <v>1</v>
      </c>
      <c r="X210" t="s">
        <v>3174</v>
      </c>
      <c r="Y210">
        <v>1</v>
      </c>
      <c r="Z210">
        <v>1</v>
      </c>
      <c r="AA210">
        <v>1</v>
      </c>
      <c r="AD210" t="s">
        <v>202</v>
      </c>
      <c r="AE210">
        <v>1</v>
      </c>
      <c r="AF210">
        <v>2</v>
      </c>
      <c r="AG210">
        <v>1</v>
      </c>
      <c r="AH210">
        <v>2</v>
      </c>
      <c r="AI210">
        <v>2</v>
      </c>
      <c r="AJ210">
        <v>2</v>
      </c>
      <c r="AK210" t="s">
        <v>5437</v>
      </c>
      <c r="AL210">
        <v>1</v>
      </c>
      <c r="AM210">
        <v>1</v>
      </c>
      <c r="AN210">
        <v>2</v>
      </c>
      <c r="AO210">
        <v>2</v>
      </c>
      <c r="AP210">
        <v>2</v>
      </c>
      <c r="AQ210">
        <v>1</v>
      </c>
      <c r="AR210" t="s">
        <v>5438</v>
      </c>
      <c r="AS210">
        <v>2</v>
      </c>
      <c r="AT210">
        <v>1</v>
      </c>
      <c r="AU210">
        <v>1</v>
      </c>
      <c r="AV210">
        <v>2</v>
      </c>
      <c r="AW210">
        <v>7</v>
      </c>
      <c r="AX210">
        <v>1</v>
      </c>
      <c r="AY210">
        <v>3</v>
      </c>
      <c r="BE210">
        <v>1</v>
      </c>
      <c r="BF210">
        <v>1</v>
      </c>
      <c r="BG210">
        <v>1</v>
      </c>
      <c r="BH210">
        <v>1</v>
      </c>
      <c r="BI210">
        <v>1</v>
      </c>
      <c r="BJ210">
        <v>0</v>
      </c>
      <c r="BM210">
        <v>1</v>
      </c>
      <c r="BN210">
        <v>1</v>
      </c>
      <c r="BO210">
        <v>3</v>
      </c>
      <c r="BP210">
        <v>1</v>
      </c>
      <c r="BQ210">
        <v>3</v>
      </c>
      <c r="BR210">
        <v>3</v>
      </c>
      <c r="BS210">
        <v>1</v>
      </c>
      <c r="BT210">
        <v>2</v>
      </c>
      <c r="BV210">
        <v>0</v>
      </c>
      <c r="BX210">
        <v>0</v>
      </c>
      <c r="BZ210">
        <v>0</v>
      </c>
      <c r="CB210">
        <v>2</v>
      </c>
      <c r="CJ210">
        <v>1</v>
      </c>
      <c r="CK210">
        <v>1</v>
      </c>
      <c r="CL210">
        <v>6</v>
      </c>
      <c r="CM210">
        <v>2</v>
      </c>
      <c r="CR210">
        <v>2</v>
      </c>
      <c r="CS210">
        <v>8</v>
      </c>
      <c r="CT210">
        <v>1</v>
      </c>
      <c r="CU210">
        <v>1</v>
      </c>
      <c r="CV210" t="s">
        <v>2983</v>
      </c>
      <c r="CW210">
        <v>648</v>
      </c>
      <c r="CX210">
        <v>10.8</v>
      </c>
      <c r="CY210">
        <v>2</v>
      </c>
      <c r="CZ210">
        <v>1</v>
      </c>
      <c r="DA210" t="s">
        <v>275</v>
      </c>
      <c r="DC210">
        <v>1</v>
      </c>
      <c r="DD210">
        <v>1</v>
      </c>
      <c r="DE210">
        <v>5</v>
      </c>
      <c r="DN210" t="s">
        <v>5429</v>
      </c>
      <c r="DO210" t="s">
        <v>5429</v>
      </c>
      <c r="DP210" t="s">
        <v>3178</v>
      </c>
      <c r="DQ210" t="s">
        <v>202</v>
      </c>
      <c r="DR210" t="s">
        <v>202</v>
      </c>
      <c r="DT210">
        <v>1</v>
      </c>
      <c r="DV210">
        <v>1</v>
      </c>
      <c r="DW210">
        <v>0</v>
      </c>
      <c r="DX210">
        <v>1</v>
      </c>
      <c r="DY210">
        <v>1</v>
      </c>
      <c r="DZ210">
        <v>1</v>
      </c>
      <c r="EA210">
        <v>7</v>
      </c>
      <c r="EB210">
        <f>IF(EA210&gt;=30,1,IF(EA210&gt;=20,2,IF(EA210&gt;=15,3,IF(EA210&gt;=10,4,IF(EA210&gt;=5,5,IF(EA210&gt;0,6,0))))))</f>
        <v>5</v>
      </c>
      <c r="EC210">
        <v>2</v>
      </c>
      <c r="EE210">
        <v>7</v>
      </c>
      <c r="EL210">
        <v>1</v>
      </c>
      <c r="EM210">
        <v>3</v>
      </c>
      <c r="EN210">
        <v>1</v>
      </c>
      <c r="EO210">
        <v>1</v>
      </c>
      <c r="EP210">
        <v>1</v>
      </c>
      <c r="EQ210">
        <v>1</v>
      </c>
      <c r="ER210">
        <v>1</v>
      </c>
      <c r="EZ210">
        <v>1</v>
      </c>
      <c r="FA210">
        <v>2</v>
      </c>
      <c r="FB210">
        <v>1</v>
      </c>
      <c r="FC210">
        <v>3</v>
      </c>
      <c r="FD210">
        <v>5</v>
      </c>
      <c r="FG210">
        <v>0</v>
      </c>
      <c r="FH210" t="s">
        <v>3179</v>
      </c>
      <c r="FI210">
        <v>1</v>
      </c>
      <c r="FJ210" t="s">
        <v>204</v>
      </c>
      <c r="FK210">
        <v>7</v>
      </c>
      <c r="FL210">
        <v>12</v>
      </c>
      <c r="FM210">
        <v>12</v>
      </c>
      <c r="FN210">
        <v>7</v>
      </c>
      <c r="FO210" t="s">
        <v>2206</v>
      </c>
      <c r="FP210">
        <v>3.5</v>
      </c>
      <c r="FQ210" t="s">
        <v>3180</v>
      </c>
      <c r="FR210" t="s">
        <v>3196</v>
      </c>
      <c r="FS210">
        <v>1</v>
      </c>
      <c r="FT210">
        <v>1</v>
      </c>
      <c r="FU210" t="s">
        <v>2221</v>
      </c>
      <c r="FV210" t="s">
        <v>3182</v>
      </c>
      <c r="FW210">
        <v>0</v>
      </c>
      <c r="FX210">
        <v>1</v>
      </c>
      <c r="FY210">
        <v>0</v>
      </c>
      <c r="FZ210">
        <v>0</v>
      </c>
      <c r="GA210">
        <v>20418</v>
      </c>
      <c r="GB210">
        <v>71</v>
      </c>
      <c r="GC210">
        <v>287.57746479999997</v>
      </c>
      <c r="GD210" t="s">
        <v>2401</v>
      </c>
      <c r="GE210">
        <v>1</v>
      </c>
      <c r="HG210" t="s">
        <v>202</v>
      </c>
      <c r="HJ210">
        <v>0</v>
      </c>
    </row>
    <row r="211" spans="1:218" x14ac:dyDescent="0.3">
      <c r="A211">
        <v>1642</v>
      </c>
      <c r="B211" t="s">
        <v>3312</v>
      </c>
      <c r="C211" t="s">
        <v>5451</v>
      </c>
      <c r="D211" t="s">
        <v>212</v>
      </c>
      <c r="E211">
        <v>1</v>
      </c>
      <c r="F211" t="s">
        <v>202</v>
      </c>
      <c r="H211">
        <v>1</v>
      </c>
      <c r="M211">
        <v>1</v>
      </c>
      <c r="N211">
        <v>1</v>
      </c>
      <c r="U211">
        <v>1</v>
      </c>
      <c r="W211">
        <v>1</v>
      </c>
      <c r="X211" t="s">
        <v>3174</v>
      </c>
      <c r="Y211">
        <v>1</v>
      </c>
      <c r="Z211">
        <v>1</v>
      </c>
      <c r="AA211">
        <v>5</v>
      </c>
      <c r="AD211" t="s">
        <v>202</v>
      </c>
      <c r="AE211">
        <v>1</v>
      </c>
      <c r="AF211">
        <v>1</v>
      </c>
      <c r="AG211">
        <v>1</v>
      </c>
      <c r="AH211">
        <v>1</v>
      </c>
      <c r="AI211">
        <v>1</v>
      </c>
      <c r="AJ211">
        <v>1</v>
      </c>
      <c r="AK211" t="s">
        <v>5452</v>
      </c>
      <c r="AL211">
        <v>1</v>
      </c>
      <c r="AM211">
        <v>1</v>
      </c>
      <c r="AN211">
        <v>1</v>
      </c>
      <c r="AO211">
        <v>2</v>
      </c>
      <c r="AP211">
        <v>2</v>
      </c>
      <c r="AQ211">
        <v>2</v>
      </c>
      <c r="AR211" t="s">
        <v>5453</v>
      </c>
      <c r="AS211">
        <v>2</v>
      </c>
      <c r="AT211">
        <v>1</v>
      </c>
      <c r="AU211">
        <v>1</v>
      </c>
      <c r="AV211">
        <v>1</v>
      </c>
      <c r="AW211">
        <v>7</v>
      </c>
      <c r="AX211">
        <v>1</v>
      </c>
      <c r="AY211">
        <v>4</v>
      </c>
      <c r="BE211">
        <v>1</v>
      </c>
      <c r="BF211">
        <v>1</v>
      </c>
      <c r="BG211">
        <v>1</v>
      </c>
      <c r="BH211">
        <v>1</v>
      </c>
      <c r="BI211">
        <v>1</v>
      </c>
      <c r="BJ211">
        <v>0</v>
      </c>
      <c r="BM211">
        <v>1</v>
      </c>
      <c r="BN211">
        <v>1</v>
      </c>
      <c r="BO211">
        <v>4</v>
      </c>
      <c r="BP211">
        <v>1</v>
      </c>
      <c r="BQ211">
        <v>5</v>
      </c>
      <c r="BR211">
        <v>3</v>
      </c>
      <c r="BS211">
        <v>1</v>
      </c>
      <c r="BT211">
        <v>6</v>
      </c>
      <c r="BV211">
        <v>4</v>
      </c>
      <c r="BX211">
        <v>0</v>
      </c>
      <c r="BZ211">
        <v>0</v>
      </c>
      <c r="CB211">
        <v>2</v>
      </c>
      <c r="CJ211">
        <v>1</v>
      </c>
      <c r="CK211">
        <v>1</v>
      </c>
      <c r="CL211">
        <v>6</v>
      </c>
      <c r="CM211">
        <v>6</v>
      </c>
      <c r="CS211">
        <v>2</v>
      </c>
      <c r="CT211">
        <v>10</v>
      </c>
      <c r="CU211">
        <v>1</v>
      </c>
      <c r="CV211" t="s">
        <v>552</v>
      </c>
      <c r="CW211">
        <v>860</v>
      </c>
      <c r="CX211">
        <v>14.33</v>
      </c>
      <c r="CY211">
        <v>2</v>
      </c>
      <c r="CZ211">
        <v>1</v>
      </c>
      <c r="DA211" t="s">
        <v>619</v>
      </c>
      <c r="DC211">
        <v>1</v>
      </c>
      <c r="DD211">
        <v>1</v>
      </c>
      <c r="DE211">
        <v>5</v>
      </c>
      <c r="DN211" t="s">
        <v>5429</v>
      </c>
      <c r="DO211" t="s">
        <v>5429</v>
      </c>
      <c r="DP211" t="s">
        <v>3178</v>
      </c>
      <c r="DQ211" t="s">
        <v>202</v>
      </c>
      <c r="DR211" t="s">
        <v>202</v>
      </c>
      <c r="DT211">
        <v>1</v>
      </c>
      <c r="DV211">
        <v>1</v>
      </c>
      <c r="DW211">
        <v>0</v>
      </c>
      <c r="DX211">
        <v>5</v>
      </c>
      <c r="DY211">
        <v>1</v>
      </c>
      <c r="DZ211">
        <v>1</v>
      </c>
      <c r="EA211">
        <v>10</v>
      </c>
      <c r="EB211">
        <f>IF(EA211&gt;=30,1,IF(EA211&gt;=20,2,IF(EA211&gt;=15,3,IF(EA211&gt;=10,4,IF(EA211&gt;=5,5,IF(EA211&gt;0,6,0))))))</f>
        <v>4</v>
      </c>
      <c r="EC211">
        <v>2</v>
      </c>
      <c r="EE211">
        <v>8</v>
      </c>
      <c r="EL211">
        <v>1</v>
      </c>
      <c r="EM211">
        <v>2</v>
      </c>
      <c r="EN211">
        <v>1</v>
      </c>
      <c r="EO211">
        <v>3</v>
      </c>
      <c r="EP211">
        <v>1</v>
      </c>
      <c r="EQ211">
        <v>1</v>
      </c>
      <c r="ER211">
        <v>1</v>
      </c>
      <c r="EZ211">
        <v>1</v>
      </c>
      <c r="FA211">
        <v>1</v>
      </c>
      <c r="FD211">
        <v>5</v>
      </c>
      <c r="FG211">
        <v>0</v>
      </c>
      <c r="FH211" t="s">
        <v>3179</v>
      </c>
      <c r="FI211">
        <v>1</v>
      </c>
      <c r="FJ211" t="s">
        <v>204</v>
      </c>
      <c r="FK211">
        <v>8</v>
      </c>
      <c r="FL211">
        <v>12</v>
      </c>
      <c r="FM211">
        <v>12</v>
      </c>
      <c r="FN211">
        <v>10</v>
      </c>
      <c r="FO211" t="s">
        <v>2206</v>
      </c>
      <c r="FP211">
        <v>1.5</v>
      </c>
      <c r="FQ211" t="s">
        <v>3180</v>
      </c>
      <c r="FR211" t="s">
        <v>3181</v>
      </c>
      <c r="FS211">
        <v>1</v>
      </c>
      <c r="FT211">
        <v>1</v>
      </c>
      <c r="FU211" t="s">
        <v>2221</v>
      </c>
      <c r="FV211" t="s">
        <v>3182</v>
      </c>
      <c r="FW211">
        <v>0</v>
      </c>
      <c r="FX211">
        <v>1</v>
      </c>
      <c r="FY211">
        <v>0</v>
      </c>
      <c r="FZ211">
        <v>0</v>
      </c>
      <c r="GA211">
        <v>20418</v>
      </c>
      <c r="GB211">
        <v>71</v>
      </c>
      <c r="GC211">
        <v>287.57746479999997</v>
      </c>
      <c r="GD211" t="s">
        <v>2401</v>
      </c>
      <c r="GE211">
        <v>1</v>
      </c>
      <c r="HG211" t="s">
        <v>202</v>
      </c>
      <c r="HJ211">
        <v>0</v>
      </c>
    </row>
    <row r="212" spans="1:218" x14ac:dyDescent="0.3">
      <c r="A212">
        <v>425</v>
      </c>
      <c r="B212" t="s">
        <v>3225</v>
      </c>
      <c r="C212" t="s">
        <v>3875</v>
      </c>
      <c r="D212" t="s">
        <v>212</v>
      </c>
      <c r="E212">
        <v>1</v>
      </c>
      <c r="F212" t="s">
        <v>202</v>
      </c>
      <c r="H212">
        <v>1</v>
      </c>
      <c r="M212">
        <v>1</v>
      </c>
      <c r="N212">
        <v>1</v>
      </c>
      <c r="U212">
        <v>1</v>
      </c>
      <c r="W212">
        <v>1</v>
      </c>
      <c r="X212" t="s">
        <v>3174</v>
      </c>
      <c r="Y212">
        <v>1</v>
      </c>
      <c r="Z212">
        <v>1</v>
      </c>
      <c r="AA212">
        <v>1</v>
      </c>
      <c r="AD212" t="s">
        <v>202</v>
      </c>
      <c r="AE212">
        <v>1</v>
      </c>
      <c r="AF212">
        <v>2</v>
      </c>
      <c r="AG212">
        <v>1</v>
      </c>
      <c r="AH212">
        <v>1</v>
      </c>
      <c r="AI212">
        <v>2</v>
      </c>
      <c r="AJ212">
        <v>2</v>
      </c>
      <c r="AK212" t="s">
        <v>3876</v>
      </c>
      <c r="AL212">
        <v>1</v>
      </c>
      <c r="AM212">
        <v>1</v>
      </c>
      <c r="AN212">
        <v>2</v>
      </c>
      <c r="AO212">
        <v>2</v>
      </c>
      <c r="AP212">
        <v>2</v>
      </c>
      <c r="AQ212">
        <v>2</v>
      </c>
      <c r="AR212" t="s">
        <v>3877</v>
      </c>
      <c r="AS212">
        <v>2</v>
      </c>
      <c r="AT212">
        <v>2</v>
      </c>
      <c r="AU212">
        <v>2</v>
      </c>
      <c r="AV212">
        <v>2</v>
      </c>
      <c r="AW212">
        <v>7</v>
      </c>
      <c r="AX212">
        <v>1</v>
      </c>
      <c r="AY212">
        <v>3</v>
      </c>
      <c r="BE212">
        <v>1</v>
      </c>
      <c r="BF212">
        <v>1</v>
      </c>
      <c r="BG212">
        <v>1</v>
      </c>
      <c r="BH212">
        <v>1</v>
      </c>
      <c r="BI212">
        <v>1</v>
      </c>
      <c r="BJ212">
        <v>0</v>
      </c>
      <c r="BM212">
        <v>1</v>
      </c>
      <c r="BN212">
        <v>1</v>
      </c>
      <c r="BO212">
        <v>3</v>
      </c>
      <c r="BP212">
        <v>1</v>
      </c>
      <c r="BQ212">
        <v>24</v>
      </c>
      <c r="BR212">
        <v>3</v>
      </c>
      <c r="BS212">
        <v>1</v>
      </c>
      <c r="BT212">
        <v>1</v>
      </c>
      <c r="BU212">
        <v>1</v>
      </c>
      <c r="BV212">
        <v>0</v>
      </c>
      <c r="BW212">
        <v>1</v>
      </c>
      <c r="BX212">
        <v>0</v>
      </c>
      <c r="BY212">
        <v>1</v>
      </c>
      <c r="BZ212">
        <v>0</v>
      </c>
      <c r="CA212">
        <v>1</v>
      </c>
      <c r="CB212">
        <v>0</v>
      </c>
      <c r="CC212">
        <v>1</v>
      </c>
      <c r="CD212">
        <v>0</v>
      </c>
      <c r="CE212">
        <v>1</v>
      </c>
      <c r="CF212">
        <v>0</v>
      </c>
      <c r="CG212">
        <v>1</v>
      </c>
      <c r="CH212">
        <v>1</v>
      </c>
      <c r="CI212">
        <v>1</v>
      </c>
      <c r="CJ212">
        <v>1</v>
      </c>
      <c r="CK212">
        <v>2</v>
      </c>
      <c r="CL212">
        <v>5</v>
      </c>
      <c r="CM212">
        <v>7</v>
      </c>
      <c r="CR212">
        <v>1</v>
      </c>
      <c r="CS212">
        <v>-97</v>
      </c>
      <c r="CT212">
        <v>1</v>
      </c>
      <c r="CU212">
        <v>2</v>
      </c>
      <c r="CV212" t="s">
        <v>3878</v>
      </c>
      <c r="CW212">
        <v>736</v>
      </c>
      <c r="CX212">
        <v>12.27</v>
      </c>
      <c r="CY212">
        <v>2</v>
      </c>
      <c r="CZ212">
        <v>1</v>
      </c>
      <c r="DA212" t="s">
        <v>3220</v>
      </c>
      <c r="DC212">
        <v>1</v>
      </c>
      <c r="DD212">
        <v>1</v>
      </c>
      <c r="DE212">
        <v>3</v>
      </c>
      <c r="DN212" t="s">
        <v>3836</v>
      </c>
      <c r="DO212" t="s">
        <v>3836</v>
      </c>
      <c r="DP212" t="s">
        <v>3178</v>
      </c>
      <c r="DQ212" t="s">
        <v>202</v>
      </c>
      <c r="DR212" t="s">
        <v>202</v>
      </c>
      <c r="DT212">
        <v>1</v>
      </c>
      <c r="DV212">
        <v>1</v>
      </c>
      <c r="DW212">
        <v>0</v>
      </c>
      <c r="DX212">
        <v>1</v>
      </c>
      <c r="DY212">
        <v>1</v>
      </c>
      <c r="DZ212">
        <v>-97</v>
      </c>
      <c r="EB212">
        <v>4</v>
      </c>
      <c r="EC212">
        <v>2</v>
      </c>
      <c r="EE212">
        <v>15</v>
      </c>
      <c r="EL212">
        <v>1</v>
      </c>
      <c r="EM212">
        <v>3</v>
      </c>
      <c r="EN212">
        <v>1</v>
      </c>
      <c r="EO212">
        <v>4</v>
      </c>
      <c r="EP212">
        <v>1</v>
      </c>
      <c r="EQ212">
        <v>1</v>
      </c>
      <c r="ER212">
        <v>1</v>
      </c>
      <c r="EZ212">
        <v>2</v>
      </c>
      <c r="FE212">
        <v>1</v>
      </c>
      <c r="FG212">
        <v>0</v>
      </c>
      <c r="FH212" t="s">
        <v>3179</v>
      </c>
      <c r="FI212">
        <v>1</v>
      </c>
      <c r="FJ212" t="s">
        <v>204</v>
      </c>
      <c r="FK212">
        <v>15</v>
      </c>
      <c r="FL212">
        <v>12</v>
      </c>
      <c r="FM212">
        <v>12</v>
      </c>
      <c r="FN212">
        <v>12.5</v>
      </c>
      <c r="FO212" t="s">
        <v>2206</v>
      </c>
      <c r="FP212">
        <v>3.5</v>
      </c>
      <c r="FQ212" t="s">
        <v>3180</v>
      </c>
      <c r="FR212" t="s">
        <v>3201</v>
      </c>
      <c r="FS212">
        <v>1</v>
      </c>
      <c r="FT212">
        <v>1</v>
      </c>
      <c r="FU212" t="s">
        <v>2221</v>
      </c>
      <c r="FV212" t="s">
        <v>3182</v>
      </c>
      <c r="FW212">
        <v>1</v>
      </c>
      <c r="FX212">
        <v>0</v>
      </c>
      <c r="FY212">
        <v>1</v>
      </c>
      <c r="FZ212">
        <v>0</v>
      </c>
      <c r="GA212">
        <v>39021</v>
      </c>
      <c r="GB212">
        <v>133</v>
      </c>
      <c r="GC212">
        <v>293.3909774</v>
      </c>
      <c r="GD212" t="s">
        <v>2401</v>
      </c>
      <c r="GE212">
        <v>1</v>
      </c>
      <c r="HG212" t="s">
        <v>202</v>
      </c>
      <c r="HI212">
        <v>1</v>
      </c>
      <c r="HJ212">
        <v>1</v>
      </c>
    </row>
    <row r="213" spans="1:218" x14ac:dyDescent="0.3">
      <c r="A213">
        <v>1771</v>
      </c>
      <c r="B213" t="s">
        <v>3312</v>
      </c>
      <c r="C213" t="s">
        <v>5468</v>
      </c>
      <c r="D213" t="s">
        <v>212</v>
      </c>
      <c r="E213">
        <v>1</v>
      </c>
      <c r="F213" t="s">
        <v>202</v>
      </c>
      <c r="H213">
        <v>1</v>
      </c>
      <c r="M213">
        <v>1</v>
      </c>
      <c r="N213">
        <v>1</v>
      </c>
      <c r="U213">
        <v>1</v>
      </c>
      <c r="W213">
        <v>1</v>
      </c>
      <c r="X213" t="s">
        <v>3174</v>
      </c>
      <c r="Y213">
        <v>1</v>
      </c>
      <c r="Z213">
        <v>1</v>
      </c>
      <c r="AA213">
        <v>1</v>
      </c>
      <c r="AD213" t="s">
        <v>202</v>
      </c>
      <c r="AE213">
        <v>1</v>
      </c>
      <c r="AF213">
        <v>2</v>
      </c>
      <c r="AG213">
        <v>1</v>
      </c>
      <c r="AH213">
        <v>2</v>
      </c>
      <c r="AI213">
        <v>2</v>
      </c>
      <c r="AJ213">
        <v>1</v>
      </c>
      <c r="AK213" t="s">
        <v>5469</v>
      </c>
      <c r="AL213">
        <v>1</v>
      </c>
      <c r="AM213">
        <v>1</v>
      </c>
      <c r="AN213">
        <v>1</v>
      </c>
      <c r="AO213">
        <v>2</v>
      </c>
      <c r="AP213">
        <v>2</v>
      </c>
      <c r="AQ213">
        <v>2</v>
      </c>
      <c r="AR213" t="s">
        <v>5470</v>
      </c>
      <c r="AS213">
        <v>2</v>
      </c>
      <c r="AT213">
        <v>2</v>
      </c>
      <c r="AU213">
        <v>1</v>
      </c>
      <c r="AV213">
        <v>2</v>
      </c>
      <c r="AW213">
        <v>7</v>
      </c>
      <c r="AX213">
        <v>2</v>
      </c>
      <c r="AY213">
        <v>5</v>
      </c>
      <c r="BE213">
        <v>1</v>
      </c>
      <c r="BF213">
        <v>1</v>
      </c>
      <c r="BG213">
        <v>1</v>
      </c>
      <c r="BH213">
        <v>1</v>
      </c>
      <c r="BI213">
        <v>1</v>
      </c>
      <c r="BJ213">
        <v>0</v>
      </c>
      <c r="BM213">
        <v>5</v>
      </c>
      <c r="BN213">
        <v>1</v>
      </c>
      <c r="BO213">
        <v>3</v>
      </c>
      <c r="BP213">
        <v>1</v>
      </c>
      <c r="BQ213">
        <v>2</v>
      </c>
      <c r="BR213">
        <v>1</v>
      </c>
      <c r="BS213">
        <v>1</v>
      </c>
      <c r="BT213">
        <v>5</v>
      </c>
      <c r="BV213">
        <v>3</v>
      </c>
      <c r="BX213">
        <v>2</v>
      </c>
      <c r="CJ213">
        <v>2</v>
      </c>
      <c r="CK213">
        <v>2</v>
      </c>
      <c r="CL213">
        <v>5</v>
      </c>
      <c r="CM213">
        <v>7</v>
      </c>
      <c r="CR213">
        <v>2</v>
      </c>
      <c r="CS213">
        <v>-97</v>
      </c>
      <c r="CT213">
        <v>1</v>
      </c>
      <c r="CU213">
        <v>1</v>
      </c>
      <c r="CV213" t="s">
        <v>5471</v>
      </c>
      <c r="CW213">
        <v>673</v>
      </c>
      <c r="CX213">
        <v>11.22</v>
      </c>
      <c r="CY213">
        <v>2</v>
      </c>
      <c r="CZ213">
        <v>1</v>
      </c>
      <c r="DA213" t="s">
        <v>619</v>
      </c>
      <c r="DC213">
        <v>1</v>
      </c>
      <c r="DD213">
        <v>1</v>
      </c>
      <c r="DE213">
        <v>5</v>
      </c>
      <c r="DN213" t="s">
        <v>5464</v>
      </c>
      <c r="DO213" t="s">
        <v>5464</v>
      </c>
      <c r="DP213" t="s">
        <v>3178</v>
      </c>
      <c r="DQ213" t="s">
        <v>202</v>
      </c>
      <c r="DR213" t="s">
        <v>202</v>
      </c>
      <c r="DT213">
        <v>1</v>
      </c>
      <c r="DV213">
        <v>1</v>
      </c>
      <c r="DW213">
        <v>0</v>
      </c>
      <c r="DX213">
        <v>1</v>
      </c>
      <c r="DY213">
        <v>1</v>
      </c>
      <c r="DZ213">
        <v>-97</v>
      </c>
      <c r="EB213">
        <v>6</v>
      </c>
      <c r="EC213">
        <v>2</v>
      </c>
      <c r="EE213">
        <v>1</v>
      </c>
      <c r="EL213">
        <v>1</v>
      </c>
      <c r="EM213">
        <v>3</v>
      </c>
      <c r="EN213">
        <v>1</v>
      </c>
      <c r="EO213">
        <v>1</v>
      </c>
      <c r="EP213">
        <v>1</v>
      </c>
      <c r="EQ213">
        <v>1</v>
      </c>
      <c r="ER213">
        <v>1</v>
      </c>
      <c r="EZ213">
        <v>1</v>
      </c>
      <c r="FA213">
        <v>1</v>
      </c>
      <c r="FD213">
        <v>5</v>
      </c>
      <c r="FG213">
        <v>0</v>
      </c>
      <c r="FH213" t="s">
        <v>3179</v>
      </c>
      <c r="FI213">
        <v>1</v>
      </c>
      <c r="FJ213" t="s">
        <v>204</v>
      </c>
      <c r="FK213">
        <v>1</v>
      </c>
      <c r="FL213">
        <v>12</v>
      </c>
      <c r="FM213">
        <v>12</v>
      </c>
      <c r="FN213">
        <v>2.5</v>
      </c>
      <c r="FO213" t="s">
        <v>2206</v>
      </c>
      <c r="FP213">
        <v>3.5</v>
      </c>
      <c r="FQ213" t="s">
        <v>3180</v>
      </c>
      <c r="FR213" t="s">
        <v>3196</v>
      </c>
      <c r="FS213">
        <v>1</v>
      </c>
      <c r="FT213">
        <v>1</v>
      </c>
      <c r="FU213" t="s">
        <v>2221</v>
      </c>
      <c r="FV213" t="s">
        <v>3182</v>
      </c>
      <c r="FW213">
        <v>0</v>
      </c>
      <c r="FX213">
        <v>1</v>
      </c>
      <c r="FY213">
        <v>0</v>
      </c>
      <c r="FZ213">
        <v>0</v>
      </c>
      <c r="GA213">
        <v>20418</v>
      </c>
      <c r="GB213">
        <v>71</v>
      </c>
      <c r="GC213">
        <v>287.57746479999997</v>
      </c>
      <c r="GD213" t="s">
        <v>2401</v>
      </c>
      <c r="GE213">
        <v>1</v>
      </c>
      <c r="HG213" t="s">
        <v>202</v>
      </c>
      <c r="HJ213">
        <v>0</v>
      </c>
    </row>
    <row r="214" spans="1:218" x14ac:dyDescent="0.3">
      <c r="A214">
        <v>538</v>
      </c>
      <c r="B214" t="s">
        <v>3320</v>
      </c>
      <c r="C214" t="s">
        <v>5561</v>
      </c>
      <c r="D214" t="s">
        <v>212</v>
      </c>
      <c r="E214">
        <v>1</v>
      </c>
      <c r="F214" t="s">
        <v>202</v>
      </c>
      <c r="H214">
        <v>1</v>
      </c>
      <c r="M214">
        <v>1</v>
      </c>
      <c r="N214">
        <v>1</v>
      </c>
      <c r="U214">
        <v>1</v>
      </c>
      <c r="W214">
        <v>1</v>
      </c>
      <c r="X214" t="s">
        <v>5507</v>
      </c>
      <c r="Y214">
        <v>1</v>
      </c>
      <c r="Z214">
        <v>1</v>
      </c>
      <c r="AA214">
        <v>1</v>
      </c>
      <c r="AB214">
        <v>-97</v>
      </c>
      <c r="AD214" t="s">
        <v>202</v>
      </c>
      <c r="AE214">
        <v>1</v>
      </c>
      <c r="AF214">
        <v>1</v>
      </c>
      <c r="AG214">
        <v>1</v>
      </c>
      <c r="AH214">
        <v>1</v>
      </c>
      <c r="AI214">
        <v>1</v>
      </c>
      <c r="AJ214">
        <v>2</v>
      </c>
      <c r="AK214" t="s">
        <v>5562</v>
      </c>
      <c r="AL214">
        <v>1</v>
      </c>
      <c r="AM214">
        <v>1</v>
      </c>
      <c r="AN214">
        <v>1</v>
      </c>
      <c r="AO214">
        <v>2</v>
      </c>
      <c r="AP214">
        <v>1</v>
      </c>
      <c r="AQ214">
        <v>1</v>
      </c>
      <c r="AR214" t="s">
        <v>5563</v>
      </c>
      <c r="AS214">
        <v>1</v>
      </c>
      <c r="AT214">
        <v>1</v>
      </c>
      <c r="AU214">
        <v>1</v>
      </c>
      <c r="AV214">
        <v>1</v>
      </c>
      <c r="AW214">
        <v>7</v>
      </c>
      <c r="AX214">
        <v>2</v>
      </c>
      <c r="AY214">
        <v>4</v>
      </c>
      <c r="AZ214">
        <v>1</v>
      </c>
      <c r="BE214">
        <v>1</v>
      </c>
      <c r="BF214">
        <v>1</v>
      </c>
      <c r="BG214">
        <v>1</v>
      </c>
      <c r="BH214">
        <v>1</v>
      </c>
      <c r="BI214">
        <v>1</v>
      </c>
      <c r="BJ214">
        <v>0</v>
      </c>
      <c r="BM214">
        <v>1</v>
      </c>
      <c r="BN214">
        <v>1</v>
      </c>
      <c r="BO214">
        <v>2</v>
      </c>
      <c r="BP214">
        <v>1</v>
      </c>
      <c r="BQ214">
        <v>13</v>
      </c>
      <c r="BR214">
        <v>1</v>
      </c>
      <c r="BS214">
        <v>1</v>
      </c>
      <c r="BT214">
        <v>3</v>
      </c>
      <c r="BV214">
        <v>1</v>
      </c>
      <c r="BX214">
        <v>0</v>
      </c>
      <c r="BZ214">
        <v>0</v>
      </c>
      <c r="CB214">
        <v>2</v>
      </c>
      <c r="CJ214">
        <v>1</v>
      </c>
      <c r="CK214">
        <v>2</v>
      </c>
      <c r="CL214">
        <v>8</v>
      </c>
      <c r="CM214">
        <v>1</v>
      </c>
      <c r="CR214">
        <v>2</v>
      </c>
      <c r="CS214">
        <v>-98</v>
      </c>
      <c r="CT214">
        <v>1</v>
      </c>
      <c r="CU214">
        <v>1</v>
      </c>
      <c r="CV214" t="s">
        <v>1035</v>
      </c>
      <c r="CW214">
        <v>1060</v>
      </c>
      <c r="CX214">
        <v>17.670000000000002</v>
      </c>
      <c r="CY214">
        <v>2</v>
      </c>
      <c r="CZ214">
        <v>1</v>
      </c>
      <c r="DA214" t="s">
        <v>3729</v>
      </c>
      <c r="DC214">
        <v>1</v>
      </c>
      <c r="DD214">
        <v>1</v>
      </c>
      <c r="DE214">
        <v>11</v>
      </c>
      <c r="DN214" t="s">
        <v>3912</v>
      </c>
      <c r="DO214" t="s">
        <v>3912</v>
      </c>
      <c r="DP214" t="s">
        <v>3178</v>
      </c>
      <c r="DQ214" t="s">
        <v>202</v>
      </c>
      <c r="DR214" t="s">
        <v>202</v>
      </c>
      <c r="DT214">
        <v>1</v>
      </c>
      <c r="DV214">
        <v>1</v>
      </c>
      <c r="DW214">
        <v>0</v>
      </c>
      <c r="DX214">
        <v>1</v>
      </c>
      <c r="DY214">
        <v>1</v>
      </c>
      <c r="DZ214">
        <v>1</v>
      </c>
      <c r="EA214">
        <v>9</v>
      </c>
      <c r="EB214">
        <f t="shared" ref="EB214:EB221" si="8">IF(EA214&gt;=30,1,IF(EA214&gt;=20,2,IF(EA214&gt;=15,3,IF(EA214&gt;=10,4,IF(EA214&gt;=5,5,IF(EA214&gt;0,6,0))))))</f>
        <v>5</v>
      </c>
      <c r="EC214">
        <v>2</v>
      </c>
      <c r="EE214">
        <v>9</v>
      </c>
      <c r="EL214">
        <v>1</v>
      </c>
      <c r="EM214">
        <v>4</v>
      </c>
      <c r="EN214">
        <v>1</v>
      </c>
      <c r="EO214">
        <v>3</v>
      </c>
      <c r="EP214">
        <v>1</v>
      </c>
      <c r="EQ214">
        <v>1</v>
      </c>
      <c r="ER214">
        <v>1</v>
      </c>
      <c r="EZ214">
        <v>1</v>
      </c>
      <c r="FA214">
        <v>1</v>
      </c>
      <c r="FD214">
        <v>5</v>
      </c>
      <c r="FG214">
        <v>0</v>
      </c>
      <c r="FH214" t="s">
        <v>5510</v>
      </c>
      <c r="FI214">
        <v>2</v>
      </c>
      <c r="FJ214" t="s">
        <v>204</v>
      </c>
      <c r="FK214">
        <v>9</v>
      </c>
      <c r="FL214">
        <v>12</v>
      </c>
      <c r="FM214">
        <v>12</v>
      </c>
      <c r="FN214">
        <v>9</v>
      </c>
      <c r="FO214" t="s">
        <v>2206</v>
      </c>
      <c r="FP214">
        <v>7.5</v>
      </c>
      <c r="FQ214" t="s">
        <v>3180</v>
      </c>
      <c r="FR214" t="s">
        <v>3181</v>
      </c>
      <c r="FS214">
        <v>1</v>
      </c>
      <c r="FT214">
        <v>1</v>
      </c>
      <c r="FU214" t="s">
        <v>2221</v>
      </c>
      <c r="FV214" t="s">
        <v>3182</v>
      </c>
      <c r="FW214">
        <v>0</v>
      </c>
      <c r="FX214">
        <v>1</v>
      </c>
      <c r="FY214">
        <v>0</v>
      </c>
      <c r="FZ214">
        <v>0</v>
      </c>
      <c r="GA214">
        <v>4970</v>
      </c>
      <c r="GB214">
        <v>32</v>
      </c>
      <c r="GC214">
        <v>155.3125</v>
      </c>
      <c r="GD214" t="s">
        <v>2401</v>
      </c>
      <c r="GE214">
        <v>1</v>
      </c>
      <c r="HG214" t="s">
        <v>202</v>
      </c>
      <c r="HJ214">
        <v>0</v>
      </c>
    </row>
    <row r="215" spans="1:218" x14ac:dyDescent="0.3">
      <c r="A215">
        <v>994</v>
      </c>
      <c r="B215" t="s">
        <v>3984</v>
      </c>
      <c r="C215" t="s">
        <v>5592</v>
      </c>
      <c r="D215" t="s">
        <v>265</v>
      </c>
      <c r="E215">
        <v>1</v>
      </c>
      <c r="F215" t="s">
        <v>202</v>
      </c>
      <c r="H215">
        <v>1</v>
      </c>
      <c r="M215">
        <v>1</v>
      </c>
      <c r="N215">
        <v>1</v>
      </c>
      <c r="U215">
        <v>1</v>
      </c>
      <c r="W215">
        <v>1</v>
      </c>
      <c r="X215" t="s">
        <v>5507</v>
      </c>
      <c r="Y215">
        <v>1</v>
      </c>
      <c r="Z215">
        <v>1</v>
      </c>
      <c r="AA215">
        <v>1</v>
      </c>
      <c r="AB215">
        <v>3</v>
      </c>
      <c r="AD215" t="s">
        <v>202</v>
      </c>
      <c r="AE215">
        <v>1</v>
      </c>
      <c r="AF215">
        <v>1</v>
      </c>
      <c r="AG215">
        <v>1</v>
      </c>
      <c r="AH215">
        <v>2</v>
      </c>
      <c r="AI215">
        <v>1</v>
      </c>
      <c r="AJ215">
        <v>2</v>
      </c>
      <c r="AK215" t="s">
        <v>5593</v>
      </c>
      <c r="AL215">
        <v>1</v>
      </c>
      <c r="AM215">
        <v>1</v>
      </c>
      <c r="AN215">
        <v>1</v>
      </c>
      <c r="AO215">
        <v>2</v>
      </c>
      <c r="AP215">
        <v>1</v>
      </c>
      <c r="AQ215">
        <v>1</v>
      </c>
      <c r="AR215" t="s">
        <v>5594</v>
      </c>
      <c r="AS215">
        <v>1</v>
      </c>
      <c r="AT215">
        <v>1</v>
      </c>
      <c r="AU215">
        <v>3</v>
      </c>
      <c r="AV215">
        <v>2</v>
      </c>
      <c r="AW215">
        <v>7</v>
      </c>
      <c r="AX215">
        <v>1</v>
      </c>
      <c r="AY215">
        <v>5</v>
      </c>
      <c r="BE215">
        <v>1</v>
      </c>
      <c r="BF215">
        <v>1</v>
      </c>
      <c r="BG215">
        <v>1</v>
      </c>
      <c r="BH215">
        <v>1</v>
      </c>
      <c r="BI215">
        <v>1</v>
      </c>
      <c r="BJ215">
        <v>0</v>
      </c>
      <c r="BM215">
        <v>1</v>
      </c>
      <c r="BN215">
        <v>1</v>
      </c>
      <c r="BO215">
        <v>3</v>
      </c>
      <c r="BP215">
        <v>1</v>
      </c>
      <c r="BQ215">
        <v>11</v>
      </c>
      <c r="BR215">
        <v>1</v>
      </c>
      <c r="BS215">
        <v>1</v>
      </c>
      <c r="BT215">
        <v>2</v>
      </c>
      <c r="BV215">
        <v>0</v>
      </c>
      <c r="BX215">
        <v>0</v>
      </c>
      <c r="BZ215">
        <v>0</v>
      </c>
      <c r="CB215">
        <v>0</v>
      </c>
      <c r="CD215">
        <v>1</v>
      </c>
      <c r="CF215">
        <v>1</v>
      </c>
      <c r="CJ215">
        <v>2</v>
      </c>
      <c r="CK215">
        <v>2</v>
      </c>
      <c r="CL215">
        <v>6</v>
      </c>
      <c r="CM215">
        <v>1</v>
      </c>
      <c r="CR215">
        <v>2</v>
      </c>
      <c r="CS215">
        <v>7</v>
      </c>
      <c r="CT215">
        <v>1</v>
      </c>
      <c r="CU215">
        <v>1</v>
      </c>
      <c r="CV215" t="s">
        <v>4066</v>
      </c>
      <c r="CW215">
        <v>1030</v>
      </c>
      <c r="CX215">
        <v>17.170000000000002</v>
      </c>
      <c r="CY215">
        <v>2</v>
      </c>
      <c r="CZ215">
        <v>1</v>
      </c>
      <c r="DA215" t="s">
        <v>3419</v>
      </c>
      <c r="DC215">
        <v>1</v>
      </c>
      <c r="DD215">
        <v>1</v>
      </c>
      <c r="DE215">
        <v>36</v>
      </c>
      <c r="DN215" t="s">
        <v>4657</v>
      </c>
      <c r="DO215" t="s">
        <v>4657</v>
      </c>
      <c r="DP215" t="s">
        <v>3178</v>
      </c>
      <c r="DQ215" t="s">
        <v>202</v>
      </c>
      <c r="DR215" t="s">
        <v>202</v>
      </c>
      <c r="DT215">
        <v>1</v>
      </c>
      <c r="DV215">
        <v>1</v>
      </c>
      <c r="DW215">
        <v>0</v>
      </c>
      <c r="DX215">
        <v>1</v>
      </c>
      <c r="DY215">
        <v>1</v>
      </c>
      <c r="DZ215">
        <v>1</v>
      </c>
      <c r="EA215">
        <v>12</v>
      </c>
      <c r="EB215">
        <f t="shared" si="8"/>
        <v>4</v>
      </c>
      <c r="EC215">
        <v>-97</v>
      </c>
      <c r="EL215">
        <v>1</v>
      </c>
      <c r="EM215">
        <v>4</v>
      </c>
      <c r="EN215">
        <v>1</v>
      </c>
      <c r="EO215">
        <v>3</v>
      </c>
      <c r="EP215">
        <v>1</v>
      </c>
      <c r="EQ215">
        <v>1</v>
      </c>
      <c r="ER215">
        <v>1</v>
      </c>
      <c r="EZ215">
        <v>1</v>
      </c>
      <c r="FA215">
        <v>1</v>
      </c>
      <c r="FD215">
        <v>5</v>
      </c>
      <c r="FG215">
        <v>0</v>
      </c>
      <c r="FH215" t="s">
        <v>5510</v>
      </c>
      <c r="FI215">
        <v>2</v>
      </c>
      <c r="FJ215" t="s">
        <v>204</v>
      </c>
      <c r="FN215">
        <v>12</v>
      </c>
      <c r="FO215" t="s">
        <v>2206</v>
      </c>
      <c r="FP215">
        <v>7.5</v>
      </c>
      <c r="FQ215" t="s">
        <v>3180</v>
      </c>
      <c r="FR215" t="s">
        <v>3181</v>
      </c>
      <c r="FS215">
        <v>1</v>
      </c>
      <c r="FT215">
        <v>1</v>
      </c>
      <c r="FU215" t="s">
        <v>2221</v>
      </c>
      <c r="FV215" t="s">
        <v>3182</v>
      </c>
      <c r="FW215">
        <v>0</v>
      </c>
      <c r="FX215">
        <v>1</v>
      </c>
      <c r="FY215">
        <v>0</v>
      </c>
      <c r="FZ215">
        <v>0</v>
      </c>
      <c r="GA215">
        <v>1938</v>
      </c>
      <c r="GB215">
        <v>20</v>
      </c>
      <c r="GC215">
        <v>96.9</v>
      </c>
      <c r="GD215" t="s">
        <v>2401</v>
      </c>
      <c r="GE215">
        <v>1</v>
      </c>
      <c r="HG215" t="s">
        <v>202</v>
      </c>
      <c r="HJ215">
        <v>0</v>
      </c>
    </row>
    <row r="216" spans="1:218" x14ac:dyDescent="0.3">
      <c r="A216">
        <v>1012</v>
      </c>
      <c r="B216" t="s">
        <v>4040</v>
      </c>
      <c r="C216" t="s">
        <v>5595</v>
      </c>
      <c r="D216" t="s">
        <v>194</v>
      </c>
      <c r="E216">
        <v>1</v>
      </c>
      <c r="F216" t="s">
        <v>202</v>
      </c>
      <c r="H216">
        <v>1</v>
      </c>
      <c r="M216">
        <v>1</v>
      </c>
      <c r="N216">
        <v>1</v>
      </c>
      <c r="U216">
        <v>1</v>
      </c>
      <c r="W216">
        <v>1</v>
      </c>
      <c r="X216" t="s">
        <v>5507</v>
      </c>
      <c r="Y216">
        <v>1</v>
      </c>
      <c r="Z216">
        <v>1</v>
      </c>
      <c r="AA216">
        <v>1</v>
      </c>
      <c r="AB216">
        <v>7</v>
      </c>
      <c r="AD216" t="s">
        <v>202</v>
      </c>
      <c r="AE216">
        <v>1</v>
      </c>
      <c r="AF216">
        <v>2</v>
      </c>
      <c r="AG216">
        <v>1</v>
      </c>
      <c r="AH216">
        <v>2</v>
      </c>
      <c r="AI216">
        <v>1</v>
      </c>
      <c r="AJ216">
        <v>2</v>
      </c>
      <c r="AK216" t="s">
        <v>5261</v>
      </c>
      <c r="AL216">
        <v>1</v>
      </c>
      <c r="AM216">
        <v>1</v>
      </c>
      <c r="AN216">
        <v>2</v>
      </c>
      <c r="AO216">
        <v>2</v>
      </c>
      <c r="AP216">
        <v>2</v>
      </c>
      <c r="AQ216">
        <v>2</v>
      </c>
      <c r="AR216" t="s">
        <v>5262</v>
      </c>
      <c r="AS216">
        <v>2</v>
      </c>
      <c r="AT216">
        <v>1</v>
      </c>
      <c r="AU216">
        <v>2</v>
      </c>
      <c r="AV216">
        <v>1</v>
      </c>
      <c r="AW216">
        <v>6</v>
      </c>
      <c r="AX216">
        <v>3</v>
      </c>
      <c r="AY216">
        <v>2</v>
      </c>
      <c r="BE216">
        <v>1</v>
      </c>
      <c r="BF216">
        <v>2</v>
      </c>
      <c r="BG216">
        <v>1</v>
      </c>
      <c r="BH216">
        <v>2</v>
      </c>
      <c r="BI216">
        <v>1</v>
      </c>
      <c r="BJ216">
        <v>0</v>
      </c>
      <c r="BM216">
        <v>1</v>
      </c>
      <c r="BN216">
        <v>1</v>
      </c>
      <c r="BO216">
        <v>4</v>
      </c>
      <c r="BP216">
        <v>1</v>
      </c>
      <c r="BQ216">
        <v>23</v>
      </c>
      <c r="BR216">
        <v>3</v>
      </c>
      <c r="BS216">
        <v>1</v>
      </c>
      <c r="BT216">
        <v>2</v>
      </c>
      <c r="BV216">
        <v>0</v>
      </c>
      <c r="BX216">
        <v>0</v>
      </c>
      <c r="BZ216">
        <v>0</v>
      </c>
      <c r="CB216">
        <v>0</v>
      </c>
      <c r="CD216">
        <v>0</v>
      </c>
      <c r="CF216">
        <v>2</v>
      </c>
      <c r="CJ216">
        <v>1</v>
      </c>
      <c r="CK216">
        <v>1</v>
      </c>
      <c r="CL216">
        <v>6</v>
      </c>
      <c r="CM216">
        <v>4</v>
      </c>
      <c r="CR216">
        <v>2</v>
      </c>
      <c r="CS216">
        <v>8</v>
      </c>
      <c r="CT216">
        <v>7</v>
      </c>
      <c r="CU216">
        <v>2</v>
      </c>
      <c r="CV216" t="s">
        <v>5596</v>
      </c>
      <c r="CW216">
        <v>1088</v>
      </c>
      <c r="CX216">
        <v>18.13</v>
      </c>
      <c r="CY216">
        <v>2</v>
      </c>
      <c r="CZ216">
        <v>1</v>
      </c>
      <c r="DA216" t="s">
        <v>4745</v>
      </c>
      <c r="DC216">
        <v>1</v>
      </c>
      <c r="DD216">
        <v>1</v>
      </c>
      <c r="DE216">
        <v>24</v>
      </c>
      <c r="DN216" t="s">
        <v>4710</v>
      </c>
      <c r="DO216" t="s">
        <v>4710</v>
      </c>
      <c r="DP216" t="s">
        <v>3178</v>
      </c>
      <c r="DQ216" t="s">
        <v>202</v>
      </c>
      <c r="DR216" t="s">
        <v>202</v>
      </c>
      <c r="DT216">
        <v>1</v>
      </c>
      <c r="DV216">
        <v>1</v>
      </c>
      <c r="DW216">
        <v>0</v>
      </c>
      <c r="DX216">
        <v>1</v>
      </c>
      <c r="DY216">
        <v>1</v>
      </c>
      <c r="DZ216">
        <v>1</v>
      </c>
      <c r="EA216">
        <v>15</v>
      </c>
      <c r="EB216">
        <f t="shared" si="8"/>
        <v>3</v>
      </c>
      <c r="EC216">
        <v>2</v>
      </c>
      <c r="EE216">
        <v>15</v>
      </c>
      <c r="EL216">
        <v>1</v>
      </c>
      <c r="EM216">
        <v>3</v>
      </c>
      <c r="EN216">
        <v>10</v>
      </c>
      <c r="EO216">
        <v>2</v>
      </c>
      <c r="EP216">
        <v>1</v>
      </c>
      <c r="EQ216">
        <v>1</v>
      </c>
      <c r="ER216">
        <v>1</v>
      </c>
      <c r="EZ216">
        <v>1</v>
      </c>
      <c r="FA216">
        <v>1</v>
      </c>
      <c r="FD216">
        <v>5</v>
      </c>
      <c r="FG216">
        <v>0</v>
      </c>
      <c r="FH216" t="s">
        <v>5510</v>
      </c>
      <c r="FI216">
        <v>2</v>
      </c>
      <c r="FJ216" t="s">
        <v>204</v>
      </c>
      <c r="FK216">
        <v>15</v>
      </c>
      <c r="FL216">
        <v>12</v>
      </c>
      <c r="FM216">
        <v>12</v>
      </c>
      <c r="FN216">
        <v>15</v>
      </c>
      <c r="FO216" t="s">
        <v>2206</v>
      </c>
      <c r="FP216">
        <v>3.5</v>
      </c>
      <c r="FQ216" t="s">
        <v>5597</v>
      </c>
      <c r="FR216" t="s">
        <v>3189</v>
      </c>
      <c r="FS216">
        <v>0</v>
      </c>
      <c r="FT216">
        <v>1</v>
      </c>
      <c r="FU216" t="s">
        <v>2221</v>
      </c>
      <c r="FV216" t="s">
        <v>3182</v>
      </c>
      <c r="FW216">
        <v>0</v>
      </c>
      <c r="FX216">
        <v>1</v>
      </c>
      <c r="FY216">
        <v>0</v>
      </c>
      <c r="FZ216">
        <v>0</v>
      </c>
      <c r="GA216">
        <v>1601</v>
      </c>
      <c r="GB216">
        <v>16</v>
      </c>
      <c r="GC216">
        <v>100.0625</v>
      </c>
      <c r="GD216" t="s">
        <v>2401</v>
      </c>
      <c r="GE216">
        <v>1</v>
      </c>
      <c r="HG216" t="s">
        <v>202</v>
      </c>
      <c r="HJ216">
        <v>0</v>
      </c>
    </row>
    <row r="217" spans="1:218" x14ac:dyDescent="0.3">
      <c r="A217">
        <v>1297</v>
      </c>
      <c r="B217" t="s">
        <v>3221</v>
      </c>
      <c r="C217" t="s">
        <v>5610</v>
      </c>
      <c r="D217" t="s">
        <v>212</v>
      </c>
      <c r="E217">
        <v>1</v>
      </c>
      <c r="F217" t="s">
        <v>202</v>
      </c>
      <c r="H217">
        <v>1</v>
      </c>
      <c r="M217">
        <v>1</v>
      </c>
      <c r="N217">
        <v>1</v>
      </c>
      <c r="U217">
        <v>1</v>
      </c>
      <c r="W217">
        <v>1</v>
      </c>
      <c r="X217" t="s">
        <v>5507</v>
      </c>
      <c r="Y217">
        <v>1</v>
      </c>
      <c r="Z217">
        <v>1</v>
      </c>
      <c r="AA217">
        <v>5</v>
      </c>
      <c r="AB217">
        <v>1</v>
      </c>
      <c r="AD217" t="s">
        <v>202</v>
      </c>
      <c r="AE217">
        <v>1</v>
      </c>
      <c r="AF217">
        <v>2</v>
      </c>
      <c r="AG217">
        <v>2</v>
      </c>
      <c r="AH217">
        <v>2</v>
      </c>
      <c r="AI217">
        <v>2</v>
      </c>
      <c r="AJ217">
        <v>2</v>
      </c>
      <c r="AK217" t="s">
        <v>5611</v>
      </c>
      <c r="AL217">
        <v>1</v>
      </c>
      <c r="AM217">
        <v>2</v>
      </c>
      <c r="AN217">
        <v>1</v>
      </c>
      <c r="AO217">
        <v>2</v>
      </c>
      <c r="AP217">
        <v>2</v>
      </c>
      <c r="AQ217">
        <v>1</v>
      </c>
      <c r="AR217" t="s">
        <v>4857</v>
      </c>
      <c r="AS217">
        <v>2</v>
      </c>
      <c r="AT217">
        <v>1</v>
      </c>
      <c r="AU217">
        <v>1</v>
      </c>
      <c r="AV217">
        <v>2</v>
      </c>
      <c r="AW217">
        <v>7</v>
      </c>
      <c r="AX217">
        <v>2</v>
      </c>
      <c r="AY217">
        <v>3</v>
      </c>
      <c r="BE217">
        <v>1</v>
      </c>
      <c r="BF217">
        <v>2</v>
      </c>
      <c r="BG217">
        <v>1</v>
      </c>
      <c r="BH217">
        <v>2</v>
      </c>
      <c r="BI217">
        <v>1</v>
      </c>
      <c r="BJ217">
        <v>0</v>
      </c>
      <c r="BM217">
        <v>1</v>
      </c>
      <c r="BN217">
        <v>1</v>
      </c>
      <c r="BO217">
        <v>5</v>
      </c>
      <c r="BP217">
        <v>1</v>
      </c>
      <c r="BQ217">
        <v>13</v>
      </c>
      <c r="BR217">
        <v>6</v>
      </c>
      <c r="BS217">
        <v>1</v>
      </c>
      <c r="BT217">
        <v>5</v>
      </c>
      <c r="BV217">
        <v>3</v>
      </c>
      <c r="BX217">
        <v>0</v>
      </c>
      <c r="BZ217">
        <v>0</v>
      </c>
      <c r="CB217">
        <v>1</v>
      </c>
      <c r="CD217">
        <v>1</v>
      </c>
      <c r="CJ217">
        <v>1</v>
      </c>
      <c r="CK217">
        <v>2</v>
      </c>
      <c r="CL217">
        <v>5</v>
      </c>
      <c r="CM217">
        <v>1</v>
      </c>
      <c r="CR217">
        <v>2</v>
      </c>
      <c r="CS217">
        <v>4</v>
      </c>
      <c r="CT217">
        <v>1</v>
      </c>
      <c r="CU217">
        <v>1</v>
      </c>
      <c r="CV217" t="s">
        <v>528</v>
      </c>
      <c r="CW217">
        <v>1089</v>
      </c>
      <c r="CX217">
        <v>18.149999999999999</v>
      </c>
      <c r="CY217">
        <v>2</v>
      </c>
      <c r="CZ217">
        <v>1</v>
      </c>
      <c r="DA217" t="s">
        <v>553</v>
      </c>
      <c r="DC217">
        <v>1</v>
      </c>
      <c r="DD217">
        <v>1</v>
      </c>
      <c r="DE217">
        <v>10</v>
      </c>
      <c r="DN217" t="s">
        <v>5161</v>
      </c>
      <c r="DO217" t="s">
        <v>5161</v>
      </c>
      <c r="DP217" t="s">
        <v>3178</v>
      </c>
      <c r="DQ217" t="s">
        <v>202</v>
      </c>
      <c r="DR217" t="s">
        <v>202</v>
      </c>
      <c r="DT217">
        <v>1</v>
      </c>
      <c r="DV217">
        <v>1</v>
      </c>
      <c r="DW217">
        <v>0</v>
      </c>
      <c r="DX217">
        <v>5</v>
      </c>
      <c r="DY217">
        <v>1</v>
      </c>
      <c r="DZ217">
        <v>1</v>
      </c>
      <c r="EA217">
        <v>12</v>
      </c>
      <c r="EB217">
        <f t="shared" si="8"/>
        <v>4</v>
      </c>
      <c r="EC217">
        <v>2</v>
      </c>
      <c r="EE217">
        <v>12</v>
      </c>
      <c r="EL217">
        <v>2</v>
      </c>
      <c r="EM217">
        <v>3</v>
      </c>
      <c r="EN217">
        <v>1</v>
      </c>
      <c r="EO217">
        <v>1</v>
      </c>
      <c r="EP217">
        <v>1</v>
      </c>
      <c r="EQ217">
        <v>1</v>
      </c>
      <c r="ER217">
        <v>1</v>
      </c>
      <c r="EZ217">
        <v>1</v>
      </c>
      <c r="FA217">
        <v>1</v>
      </c>
      <c r="FD217">
        <v>5</v>
      </c>
      <c r="FG217">
        <v>0</v>
      </c>
      <c r="FH217" t="s">
        <v>5510</v>
      </c>
      <c r="FI217">
        <v>2</v>
      </c>
      <c r="FJ217" t="s">
        <v>204</v>
      </c>
      <c r="FK217">
        <v>12</v>
      </c>
      <c r="FL217">
        <v>12</v>
      </c>
      <c r="FM217">
        <v>12</v>
      </c>
      <c r="FN217">
        <v>12</v>
      </c>
      <c r="FO217" t="s">
        <v>2212</v>
      </c>
      <c r="FP217">
        <v>3.5</v>
      </c>
      <c r="FQ217" t="s">
        <v>3180</v>
      </c>
      <c r="FR217" t="s">
        <v>3196</v>
      </c>
      <c r="FS217">
        <v>1</v>
      </c>
      <c r="FT217">
        <v>1</v>
      </c>
      <c r="FU217" t="s">
        <v>2221</v>
      </c>
      <c r="FV217" t="s">
        <v>3182</v>
      </c>
      <c r="FW217">
        <v>0</v>
      </c>
      <c r="FX217">
        <v>1</v>
      </c>
      <c r="FY217">
        <v>0</v>
      </c>
      <c r="FZ217">
        <v>0</v>
      </c>
      <c r="GA217">
        <v>7861</v>
      </c>
      <c r="GB217">
        <v>71</v>
      </c>
      <c r="GC217">
        <v>110.71830989999999</v>
      </c>
      <c r="GD217" t="s">
        <v>2401</v>
      </c>
      <c r="GE217">
        <v>1</v>
      </c>
      <c r="HG217" t="s">
        <v>202</v>
      </c>
      <c r="HJ217">
        <v>0</v>
      </c>
    </row>
    <row r="218" spans="1:218" x14ac:dyDescent="0.3">
      <c r="A218">
        <v>1800</v>
      </c>
      <c r="B218" t="s">
        <v>3303</v>
      </c>
      <c r="C218" t="s">
        <v>5635</v>
      </c>
      <c r="D218" t="s">
        <v>212</v>
      </c>
      <c r="E218">
        <v>1</v>
      </c>
      <c r="F218" t="s">
        <v>202</v>
      </c>
      <c r="H218">
        <v>2</v>
      </c>
      <c r="I218">
        <v>1</v>
      </c>
      <c r="M218">
        <v>1</v>
      </c>
      <c r="N218">
        <v>1</v>
      </c>
      <c r="U218">
        <v>1</v>
      </c>
      <c r="W218">
        <v>1</v>
      </c>
      <c r="X218" t="s">
        <v>5507</v>
      </c>
      <c r="Y218">
        <v>1</v>
      </c>
      <c r="Z218">
        <v>1</v>
      </c>
      <c r="AA218">
        <v>1</v>
      </c>
      <c r="AB218">
        <v>2</v>
      </c>
      <c r="AD218" t="s">
        <v>202</v>
      </c>
      <c r="AE218">
        <v>1</v>
      </c>
      <c r="AF218">
        <v>1</v>
      </c>
      <c r="AG218">
        <v>2</v>
      </c>
      <c r="AH218">
        <v>1</v>
      </c>
      <c r="AI218">
        <v>1</v>
      </c>
      <c r="AJ218">
        <v>1</v>
      </c>
      <c r="AK218" t="s">
        <v>3476</v>
      </c>
      <c r="AL218">
        <v>1</v>
      </c>
      <c r="AM218">
        <v>2</v>
      </c>
      <c r="AN218">
        <v>2</v>
      </c>
      <c r="AO218">
        <v>2</v>
      </c>
      <c r="AP218">
        <v>2</v>
      </c>
      <c r="AQ218">
        <v>2</v>
      </c>
      <c r="AR218" t="s">
        <v>3477</v>
      </c>
      <c r="AS218">
        <v>1</v>
      </c>
      <c r="AT218">
        <v>1</v>
      </c>
      <c r="AU218">
        <v>2</v>
      </c>
      <c r="AV218">
        <v>2</v>
      </c>
      <c r="AW218">
        <v>6</v>
      </c>
      <c r="AX218">
        <v>1</v>
      </c>
      <c r="AY218">
        <v>3</v>
      </c>
      <c r="BE218">
        <v>1</v>
      </c>
      <c r="BF218">
        <v>2</v>
      </c>
      <c r="BG218">
        <v>1</v>
      </c>
      <c r="BH218">
        <v>2</v>
      </c>
      <c r="BI218">
        <v>1</v>
      </c>
      <c r="BJ218">
        <v>0</v>
      </c>
      <c r="BM218">
        <v>5</v>
      </c>
      <c r="BN218">
        <v>1</v>
      </c>
      <c r="BO218">
        <v>5</v>
      </c>
      <c r="BP218">
        <v>1</v>
      </c>
      <c r="BQ218">
        <v>6</v>
      </c>
      <c r="BR218">
        <v>5</v>
      </c>
      <c r="BS218">
        <v>1</v>
      </c>
      <c r="BT218">
        <v>10</v>
      </c>
      <c r="BV218">
        <v>5</v>
      </c>
      <c r="BX218">
        <v>0</v>
      </c>
      <c r="BZ218">
        <v>1</v>
      </c>
      <c r="CB218">
        <v>2</v>
      </c>
      <c r="CD218">
        <v>2</v>
      </c>
      <c r="CJ218">
        <v>1</v>
      </c>
      <c r="CK218">
        <v>2</v>
      </c>
      <c r="CL218">
        <v>4</v>
      </c>
      <c r="CM218">
        <v>1</v>
      </c>
      <c r="CR218">
        <v>2</v>
      </c>
      <c r="CS218">
        <v>7</v>
      </c>
      <c r="CT218">
        <v>10</v>
      </c>
      <c r="CU218">
        <v>1</v>
      </c>
      <c r="CV218" t="s">
        <v>1686</v>
      </c>
      <c r="CW218">
        <v>1033</v>
      </c>
      <c r="CX218">
        <v>17.22</v>
      </c>
      <c r="CY218">
        <v>2</v>
      </c>
      <c r="CZ218">
        <v>1</v>
      </c>
      <c r="DA218" t="s">
        <v>1027</v>
      </c>
      <c r="DC218">
        <v>1</v>
      </c>
      <c r="DD218">
        <v>1</v>
      </c>
      <c r="DE218">
        <v>12</v>
      </c>
      <c r="DN218" t="s">
        <v>5498</v>
      </c>
      <c r="DO218" t="s">
        <v>5498</v>
      </c>
      <c r="DP218" t="s">
        <v>3178</v>
      </c>
      <c r="DQ218" t="s">
        <v>202</v>
      </c>
      <c r="DR218" t="s">
        <v>202</v>
      </c>
      <c r="DT218">
        <v>1</v>
      </c>
      <c r="DV218">
        <v>1</v>
      </c>
      <c r="DW218">
        <v>0</v>
      </c>
      <c r="DX218">
        <v>1</v>
      </c>
      <c r="DY218">
        <v>1</v>
      </c>
      <c r="DZ218">
        <v>1</v>
      </c>
      <c r="EA218">
        <v>10</v>
      </c>
      <c r="EB218">
        <f t="shared" si="8"/>
        <v>4</v>
      </c>
      <c r="EC218">
        <v>2</v>
      </c>
      <c r="EE218">
        <v>10</v>
      </c>
      <c r="EL218">
        <v>2</v>
      </c>
      <c r="EM218">
        <v>2</v>
      </c>
      <c r="EN218">
        <v>1</v>
      </c>
      <c r="EO218">
        <v>4</v>
      </c>
      <c r="EP218">
        <v>1</v>
      </c>
      <c r="EQ218">
        <v>1</v>
      </c>
      <c r="ER218">
        <v>1</v>
      </c>
      <c r="EZ218">
        <v>1</v>
      </c>
      <c r="FA218">
        <v>-97</v>
      </c>
      <c r="FD218">
        <v>5</v>
      </c>
      <c r="FG218">
        <v>0</v>
      </c>
      <c r="FH218" t="s">
        <v>5510</v>
      </c>
      <c r="FI218">
        <v>2</v>
      </c>
      <c r="FJ218" t="s">
        <v>204</v>
      </c>
      <c r="FK218">
        <v>10</v>
      </c>
      <c r="FL218">
        <v>12</v>
      </c>
      <c r="FM218">
        <v>12</v>
      </c>
      <c r="FN218">
        <v>10</v>
      </c>
      <c r="FO218" t="s">
        <v>2212</v>
      </c>
      <c r="FP218">
        <v>1.5</v>
      </c>
      <c r="FQ218" t="s">
        <v>3180</v>
      </c>
      <c r="FR218" t="s">
        <v>3201</v>
      </c>
      <c r="FS218">
        <v>1</v>
      </c>
      <c r="FT218">
        <v>1</v>
      </c>
      <c r="FU218" t="s">
        <v>2221</v>
      </c>
      <c r="FV218" t="s">
        <v>3182</v>
      </c>
      <c r="FW218">
        <v>0</v>
      </c>
      <c r="FX218">
        <v>1</v>
      </c>
      <c r="FY218">
        <v>0</v>
      </c>
      <c r="FZ218">
        <v>0</v>
      </c>
      <c r="GA218">
        <v>4824</v>
      </c>
      <c r="GB218">
        <v>17</v>
      </c>
      <c r="GC218">
        <v>283.76470590000002</v>
      </c>
      <c r="GD218" t="s">
        <v>2401</v>
      </c>
      <c r="GE218">
        <v>1</v>
      </c>
      <c r="HG218" t="s">
        <v>202</v>
      </c>
      <c r="HJ218">
        <v>0</v>
      </c>
    </row>
    <row r="219" spans="1:218" x14ac:dyDescent="0.3">
      <c r="A219">
        <v>452</v>
      </c>
      <c r="B219" t="s">
        <v>3202</v>
      </c>
      <c r="C219" t="s">
        <v>3898</v>
      </c>
      <c r="D219" t="s">
        <v>194</v>
      </c>
      <c r="E219">
        <v>1</v>
      </c>
      <c r="F219" t="s">
        <v>202</v>
      </c>
      <c r="H219">
        <v>1</v>
      </c>
      <c r="M219">
        <v>1</v>
      </c>
      <c r="N219">
        <v>1</v>
      </c>
      <c r="U219">
        <v>1</v>
      </c>
      <c r="W219">
        <v>1</v>
      </c>
      <c r="X219" t="s">
        <v>3174</v>
      </c>
      <c r="Y219">
        <v>1</v>
      </c>
      <c r="Z219">
        <v>1</v>
      </c>
      <c r="AA219">
        <v>1</v>
      </c>
      <c r="AD219" t="s">
        <v>202</v>
      </c>
      <c r="AE219">
        <v>1</v>
      </c>
      <c r="AF219">
        <v>1</v>
      </c>
      <c r="AG219">
        <v>1</v>
      </c>
      <c r="AH219">
        <v>1</v>
      </c>
      <c r="AI219">
        <v>-97</v>
      </c>
      <c r="AJ219">
        <v>2</v>
      </c>
      <c r="AK219" t="s">
        <v>3899</v>
      </c>
      <c r="AL219">
        <v>2</v>
      </c>
      <c r="AM219">
        <v>2</v>
      </c>
      <c r="AN219">
        <v>2</v>
      </c>
      <c r="AO219">
        <v>2</v>
      </c>
      <c r="AP219">
        <v>2</v>
      </c>
      <c r="AQ219">
        <v>1</v>
      </c>
      <c r="AR219" t="s">
        <v>3900</v>
      </c>
      <c r="AS219">
        <v>1</v>
      </c>
      <c r="AT219">
        <v>2</v>
      </c>
      <c r="AU219">
        <v>2</v>
      </c>
      <c r="AV219">
        <v>1</v>
      </c>
      <c r="AW219">
        <v>6</v>
      </c>
      <c r="AX219">
        <v>1</v>
      </c>
      <c r="AY219">
        <v>5</v>
      </c>
      <c r="AZ219">
        <v>1</v>
      </c>
      <c r="BA219">
        <v>3</v>
      </c>
      <c r="BB219">
        <v>2</v>
      </c>
      <c r="BC219">
        <v>4</v>
      </c>
      <c r="BD219">
        <v>6</v>
      </c>
      <c r="BE219">
        <v>1</v>
      </c>
      <c r="BF219">
        <v>2</v>
      </c>
      <c r="BG219">
        <v>1</v>
      </c>
      <c r="BH219">
        <v>2</v>
      </c>
      <c r="BI219">
        <v>1</v>
      </c>
      <c r="BJ219">
        <v>0</v>
      </c>
      <c r="BM219">
        <v>1</v>
      </c>
      <c r="BN219">
        <v>1</v>
      </c>
      <c r="BO219">
        <v>3</v>
      </c>
      <c r="BP219">
        <v>1</v>
      </c>
      <c r="BQ219">
        <v>38</v>
      </c>
      <c r="BR219">
        <v>1</v>
      </c>
      <c r="BS219">
        <v>1</v>
      </c>
      <c r="BT219">
        <v>2</v>
      </c>
      <c r="BU219">
        <v>2</v>
      </c>
      <c r="BV219">
        <v>0</v>
      </c>
      <c r="BW219">
        <v>2</v>
      </c>
      <c r="BX219">
        <v>0</v>
      </c>
      <c r="BY219">
        <v>2</v>
      </c>
      <c r="BZ219">
        <v>0</v>
      </c>
      <c r="CA219">
        <v>2</v>
      </c>
      <c r="CB219">
        <v>0</v>
      </c>
      <c r="CC219">
        <v>2</v>
      </c>
      <c r="CD219">
        <v>0</v>
      </c>
      <c r="CE219">
        <v>2</v>
      </c>
      <c r="CF219">
        <v>0</v>
      </c>
      <c r="CG219">
        <v>2</v>
      </c>
      <c r="CH219">
        <v>2</v>
      </c>
      <c r="CI219">
        <v>2</v>
      </c>
      <c r="CJ219">
        <v>1</v>
      </c>
      <c r="CK219">
        <v>2</v>
      </c>
      <c r="CL219">
        <v>7</v>
      </c>
      <c r="CM219">
        <v>1</v>
      </c>
      <c r="CR219">
        <v>2</v>
      </c>
      <c r="CS219">
        <v>9</v>
      </c>
      <c r="CT219">
        <v>1</v>
      </c>
      <c r="CU219">
        <v>1</v>
      </c>
      <c r="CV219" t="s">
        <v>3901</v>
      </c>
      <c r="CW219">
        <v>605</v>
      </c>
      <c r="CX219">
        <v>10.08</v>
      </c>
      <c r="CY219">
        <v>2</v>
      </c>
      <c r="CZ219">
        <v>1</v>
      </c>
      <c r="DA219" t="s">
        <v>397</v>
      </c>
      <c r="DC219">
        <v>1</v>
      </c>
      <c r="DD219">
        <v>1</v>
      </c>
      <c r="DE219">
        <v>15</v>
      </c>
      <c r="DN219" t="s">
        <v>3884</v>
      </c>
      <c r="DO219" t="s">
        <v>3884</v>
      </c>
      <c r="DP219" t="s">
        <v>3178</v>
      </c>
      <c r="DQ219" t="s">
        <v>202</v>
      </c>
      <c r="DR219" t="s">
        <v>202</v>
      </c>
      <c r="DT219">
        <v>1</v>
      </c>
      <c r="DV219">
        <v>1</v>
      </c>
      <c r="DW219">
        <v>0</v>
      </c>
      <c r="DX219">
        <v>1</v>
      </c>
      <c r="DY219">
        <v>1</v>
      </c>
      <c r="DZ219">
        <v>1</v>
      </c>
      <c r="EA219">
        <v>15</v>
      </c>
      <c r="EB219">
        <f t="shared" si="8"/>
        <v>3</v>
      </c>
      <c r="EC219">
        <v>2</v>
      </c>
      <c r="EE219">
        <v>15</v>
      </c>
      <c r="EL219">
        <v>1</v>
      </c>
      <c r="EM219">
        <v>4</v>
      </c>
      <c r="EN219">
        <v>1</v>
      </c>
      <c r="EO219">
        <v>2</v>
      </c>
      <c r="EP219">
        <v>1</v>
      </c>
      <c r="EQ219">
        <v>1</v>
      </c>
      <c r="ER219">
        <v>1</v>
      </c>
      <c r="EZ219">
        <v>-97</v>
      </c>
      <c r="FA219">
        <v>1</v>
      </c>
      <c r="FD219">
        <v>-97</v>
      </c>
      <c r="FG219">
        <v>0</v>
      </c>
      <c r="FH219" t="s">
        <v>3179</v>
      </c>
      <c r="FI219">
        <v>1</v>
      </c>
      <c r="FJ219" t="s">
        <v>204</v>
      </c>
      <c r="FK219">
        <v>15</v>
      </c>
      <c r="FL219">
        <v>12</v>
      </c>
      <c r="FM219">
        <v>12</v>
      </c>
      <c r="FN219">
        <v>15</v>
      </c>
      <c r="FO219" t="s">
        <v>2206</v>
      </c>
      <c r="FP219">
        <v>7.5</v>
      </c>
      <c r="FQ219" t="s">
        <v>3180</v>
      </c>
      <c r="FR219" t="s">
        <v>3189</v>
      </c>
      <c r="FS219">
        <v>0</v>
      </c>
      <c r="FT219">
        <v>1</v>
      </c>
      <c r="FU219" t="s">
        <v>2221</v>
      </c>
      <c r="FV219" t="s">
        <v>3182</v>
      </c>
      <c r="FW219">
        <v>0</v>
      </c>
      <c r="FX219">
        <v>1</v>
      </c>
      <c r="FY219">
        <v>0</v>
      </c>
      <c r="FZ219">
        <v>0</v>
      </c>
      <c r="GA219">
        <v>20830</v>
      </c>
      <c r="GB219">
        <v>83</v>
      </c>
      <c r="GC219">
        <v>250.9638554</v>
      </c>
      <c r="GD219" t="s">
        <v>2401</v>
      </c>
      <c r="GE219">
        <v>1</v>
      </c>
      <c r="HG219" t="s">
        <v>202</v>
      </c>
      <c r="HJ219">
        <v>0</v>
      </c>
    </row>
    <row r="220" spans="1:218" x14ac:dyDescent="0.3">
      <c r="A220">
        <v>1803</v>
      </c>
      <c r="B220" t="s">
        <v>3303</v>
      </c>
      <c r="C220" t="s">
        <v>5636</v>
      </c>
      <c r="D220" t="s">
        <v>212</v>
      </c>
      <c r="E220">
        <v>1</v>
      </c>
      <c r="F220" t="s">
        <v>202</v>
      </c>
      <c r="H220">
        <v>1</v>
      </c>
      <c r="M220">
        <v>1</v>
      </c>
      <c r="N220">
        <v>1</v>
      </c>
      <c r="U220">
        <v>1</v>
      </c>
      <c r="W220">
        <v>3</v>
      </c>
      <c r="X220" t="s">
        <v>5507</v>
      </c>
      <c r="Y220">
        <v>1</v>
      </c>
      <c r="Z220">
        <v>1</v>
      </c>
      <c r="AA220">
        <v>1</v>
      </c>
      <c r="AB220">
        <v>2</v>
      </c>
      <c r="AD220" t="s">
        <v>202</v>
      </c>
      <c r="AE220">
        <v>1</v>
      </c>
      <c r="AF220">
        <v>1</v>
      </c>
      <c r="AG220">
        <v>1</v>
      </c>
      <c r="AH220">
        <v>2</v>
      </c>
      <c r="AI220">
        <v>2</v>
      </c>
      <c r="AJ220">
        <v>2</v>
      </c>
      <c r="AK220" t="s">
        <v>5637</v>
      </c>
      <c r="AL220">
        <v>1</v>
      </c>
      <c r="AM220">
        <v>1</v>
      </c>
      <c r="AN220">
        <v>1</v>
      </c>
      <c r="AO220">
        <v>2</v>
      </c>
      <c r="AP220">
        <v>2</v>
      </c>
      <c r="AQ220">
        <v>1</v>
      </c>
      <c r="AR220" t="s">
        <v>5638</v>
      </c>
      <c r="AS220">
        <v>2</v>
      </c>
      <c r="AT220">
        <v>2</v>
      </c>
      <c r="AU220">
        <v>1</v>
      </c>
      <c r="AV220">
        <v>2</v>
      </c>
      <c r="AW220">
        <v>7</v>
      </c>
      <c r="AX220">
        <v>1</v>
      </c>
      <c r="AY220">
        <v>1</v>
      </c>
      <c r="BE220">
        <v>1</v>
      </c>
      <c r="BF220">
        <v>1</v>
      </c>
      <c r="BG220">
        <v>1</v>
      </c>
      <c r="BH220">
        <v>1</v>
      </c>
      <c r="BI220">
        <v>1</v>
      </c>
      <c r="BJ220">
        <v>0</v>
      </c>
      <c r="BM220">
        <v>2</v>
      </c>
      <c r="BN220">
        <v>1</v>
      </c>
      <c r="BO220">
        <v>1</v>
      </c>
      <c r="BP220">
        <v>1</v>
      </c>
      <c r="BQ220">
        <v>1</v>
      </c>
      <c r="BR220">
        <v>1</v>
      </c>
      <c r="BS220">
        <v>1</v>
      </c>
      <c r="BT220">
        <v>1</v>
      </c>
      <c r="BV220">
        <v>0</v>
      </c>
      <c r="BX220">
        <v>0</v>
      </c>
      <c r="BZ220">
        <v>0</v>
      </c>
      <c r="CB220">
        <v>0</v>
      </c>
      <c r="CD220">
        <v>1</v>
      </c>
      <c r="CJ220">
        <v>2</v>
      </c>
      <c r="CK220">
        <v>2</v>
      </c>
      <c r="CL220">
        <v>6</v>
      </c>
      <c r="CM220">
        <v>1</v>
      </c>
      <c r="CR220">
        <v>2</v>
      </c>
      <c r="CS220">
        <v>3</v>
      </c>
      <c r="CT220">
        <v>1</v>
      </c>
      <c r="CU220">
        <v>1</v>
      </c>
      <c r="CV220" t="s">
        <v>700</v>
      </c>
      <c r="CW220">
        <v>609</v>
      </c>
      <c r="CX220">
        <v>10.15</v>
      </c>
      <c r="CY220">
        <v>2</v>
      </c>
      <c r="CZ220">
        <v>1</v>
      </c>
      <c r="DA220" t="s">
        <v>243</v>
      </c>
      <c r="DC220">
        <v>1</v>
      </c>
      <c r="DD220">
        <v>1</v>
      </c>
      <c r="DE220">
        <v>12</v>
      </c>
      <c r="DN220" t="s">
        <v>5639</v>
      </c>
      <c r="DO220" t="s">
        <v>5639</v>
      </c>
      <c r="DP220" t="s">
        <v>3178</v>
      </c>
      <c r="DQ220" t="s">
        <v>202</v>
      </c>
      <c r="DR220" t="s">
        <v>202</v>
      </c>
      <c r="DT220">
        <v>1</v>
      </c>
      <c r="DV220">
        <v>1</v>
      </c>
      <c r="DW220">
        <v>0</v>
      </c>
      <c r="DX220">
        <v>1</v>
      </c>
      <c r="DY220">
        <v>1</v>
      </c>
      <c r="DZ220">
        <v>1</v>
      </c>
      <c r="EA220">
        <v>4</v>
      </c>
      <c r="EB220">
        <f t="shared" si="8"/>
        <v>6</v>
      </c>
      <c r="EC220">
        <v>2</v>
      </c>
      <c r="EE220">
        <v>4</v>
      </c>
      <c r="EL220">
        <v>1</v>
      </c>
      <c r="EM220">
        <v>3</v>
      </c>
      <c r="EN220">
        <v>1</v>
      </c>
      <c r="EO220">
        <v>1</v>
      </c>
      <c r="EP220">
        <v>1</v>
      </c>
      <c r="EQ220">
        <v>1</v>
      </c>
      <c r="ER220">
        <v>1</v>
      </c>
      <c r="EZ220">
        <v>1</v>
      </c>
      <c r="FA220">
        <v>1</v>
      </c>
      <c r="FD220">
        <v>5</v>
      </c>
      <c r="FG220">
        <v>0</v>
      </c>
      <c r="FH220" t="s">
        <v>5510</v>
      </c>
      <c r="FI220">
        <v>2</v>
      </c>
      <c r="FJ220" t="s">
        <v>204</v>
      </c>
      <c r="FK220">
        <v>4</v>
      </c>
      <c r="FL220">
        <v>12</v>
      </c>
      <c r="FM220">
        <v>12</v>
      </c>
      <c r="FN220">
        <v>4</v>
      </c>
      <c r="FO220" t="s">
        <v>2206</v>
      </c>
      <c r="FP220">
        <v>3.5</v>
      </c>
      <c r="FQ220" t="s">
        <v>3180</v>
      </c>
      <c r="FR220" t="s">
        <v>3196</v>
      </c>
      <c r="FS220">
        <v>1</v>
      </c>
      <c r="FT220">
        <v>1</v>
      </c>
      <c r="FU220" t="s">
        <v>2221</v>
      </c>
      <c r="FV220" t="s">
        <v>3182</v>
      </c>
      <c r="FW220">
        <v>0</v>
      </c>
      <c r="FX220">
        <v>1</v>
      </c>
      <c r="FY220">
        <v>0</v>
      </c>
      <c r="FZ220">
        <v>0</v>
      </c>
      <c r="GA220">
        <v>4824</v>
      </c>
      <c r="GB220">
        <v>17</v>
      </c>
      <c r="GC220">
        <v>283.76470590000002</v>
      </c>
      <c r="GD220" t="s">
        <v>2401</v>
      </c>
      <c r="GE220">
        <v>1</v>
      </c>
      <c r="HG220" t="s">
        <v>202</v>
      </c>
      <c r="HJ220">
        <v>0</v>
      </c>
    </row>
    <row r="221" spans="1:218" x14ac:dyDescent="0.3">
      <c r="A221">
        <v>459</v>
      </c>
      <c r="B221" t="s">
        <v>3312</v>
      </c>
      <c r="C221" t="s">
        <v>3903</v>
      </c>
      <c r="D221" t="s">
        <v>212</v>
      </c>
      <c r="E221">
        <v>1</v>
      </c>
      <c r="F221" t="s">
        <v>202</v>
      </c>
      <c r="H221">
        <v>1</v>
      </c>
      <c r="M221">
        <v>1</v>
      </c>
      <c r="N221">
        <v>1</v>
      </c>
      <c r="U221">
        <v>1</v>
      </c>
      <c r="W221">
        <v>1</v>
      </c>
      <c r="X221" t="s">
        <v>3174</v>
      </c>
      <c r="Y221">
        <v>1</v>
      </c>
      <c r="Z221">
        <v>1</v>
      </c>
      <c r="AA221">
        <v>1</v>
      </c>
      <c r="AD221" t="s">
        <v>202</v>
      </c>
      <c r="AE221">
        <v>1</v>
      </c>
      <c r="AF221">
        <v>2</v>
      </c>
      <c r="AG221">
        <v>2</v>
      </c>
      <c r="AH221">
        <v>1</v>
      </c>
      <c r="AI221">
        <v>1</v>
      </c>
      <c r="AJ221">
        <v>1</v>
      </c>
      <c r="AK221" t="s">
        <v>3904</v>
      </c>
      <c r="AL221">
        <v>2</v>
      </c>
      <c r="AM221">
        <v>1</v>
      </c>
      <c r="AN221">
        <v>1</v>
      </c>
      <c r="AO221">
        <v>2</v>
      </c>
      <c r="AP221">
        <v>2</v>
      </c>
      <c r="AQ221">
        <v>1</v>
      </c>
      <c r="AR221" t="s">
        <v>3905</v>
      </c>
      <c r="AS221">
        <v>2</v>
      </c>
      <c r="AT221">
        <v>2</v>
      </c>
      <c r="AU221">
        <v>2</v>
      </c>
      <c r="AV221">
        <v>2</v>
      </c>
      <c r="AW221">
        <v>7</v>
      </c>
      <c r="AX221">
        <v>7</v>
      </c>
      <c r="AY221">
        <v>6</v>
      </c>
      <c r="AZ221">
        <v>1</v>
      </c>
      <c r="BE221">
        <v>1</v>
      </c>
      <c r="BF221">
        <v>1</v>
      </c>
      <c r="BG221">
        <v>1</v>
      </c>
      <c r="BH221">
        <v>1</v>
      </c>
      <c r="BI221">
        <v>1</v>
      </c>
      <c r="BJ221">
        <v>0</v>
      </c>
      <c r="BM221">
        <v>1</v>
      </c>
      <c r="BN221">
        <v>1</v>
      </c>
      <c r="BO221">
        <v>3</v>
      </c>
      <c r="BP221">
        <v>1</v>
      </c>
      <c r="BQ221">
        <v>6</v>
      </c>
      <c r="BR221">
        <v>-98</v>
      </c>
      <c r="BS221">
        <v>1</v>
      </c>
      <c r="BT221">
        <v>7</v>
      </c>
      <c r="BV221">
        <v>0</v>
      </c>
      <c r="BX221">
        <v>4</v>
      </c>
      <c r="BZ221">
        <v>0</v>
      </c>
      <c r="CB221">
        <v>0</v>
      </c>
      <c r="CD221">
        <v>3</v>
      </c>
      <c r="CJ221">
        <v>2</v>
      </c>
      <c r="CK221">
        <v>2</v>
      </c>
      <c r="CL221">
        <v>4</v>
      </c>
      <c r="CM221">
        <v>6</v>
      </c>
      <c r="CS221">
        <v>-97</v>
      </c>
      <c r="CT221">
        <v>1</v>
      </c>
      <c r="CU221">
        <v>1</v>
      </c>
      <c r="CV221" t="s">
        <v>1705</v>
      </c>
      <c r="CW221">
        <v>646</v>
      </c>
      <c r="CX221">
        <v>10.77</v>
      </c>
      <c r="CY221">
        <v>2</v>
      </c>
      <c r="CZ221">
        <v>1</v>
      </c>
      <c r="DA221" t="s">
        <v>397</v>
      </c>
      <c r="DC221">
        <v>1</v>
      </c>
      <c r="DD221">
        <v>1</v>
      </c>
      <c r="DE221">
        <v>5</v>
      </c>
      <c r="DN221" t="s">
        <v>3884</v>
      </c>
      <c r="DO221" t="s">
        <v>3884</v>
      </c>
      <c r="DP221" t="s">
        <v>3178</v>
      </c>
      <c r="DQ221" t="s">
        <v>202</v>
      </c>
      <c r="DR221" t="s">
        <v>202</v>
      </c>
      <c r="DT221">
        <v>1</v>
      </c>
      <c r="DV221">
        <v>1</v>
      </c>
      <c r="DW221">
        <v>0</v>
      </c>
      <c r="DX221">
        <v>1</v>
      </c>
      <c r="DY221">
        <v>1</v>
      </c>
      <c r="DZ221">
        <v>1</v>
      </c>
      <c r="EA221">
        <v>3</v>
      </c>
      <c r="EB221">
        <f t="shared" si="8"/>
        <v>6</v>
      </c>
      <c r="EC221">
        <v>2</v>
      </c>
      <c r="EE221">
        <v>2</v>
      </c>
      <c r="EL221">
        <v>1</v>
      </c>
      <c r="EM221">
        <v>-97</v>
      </c>
      <c r="EN221">
        <v>1</v>
      </c>
      <c r="EO221">
        <v>1</v>
      </c>
      <c r="EP221">
        <v>1</v>
      </c>
      <c r="EQ221">
        <v>1</v>
      </c>
      <c r="ER221">
        <v>2</v>
      </c>
      <c r="ES221">
        <v>-97</v>
      </c>
      <c r="EU221">
        <v>6</v>
      </c>
      <c r="EV221">
        <v>1</v>
      </c>
      <c r="EW221">
        <v>1</v>
      </c>
      <c r="EY221">
        <v>2</v>
      </c>
      <c r="EZ221">
        <v>1</v>
      </c>
      <c r="FA221">
        <v>1</v>
      </c>
      <c r="FD221">
        <v>3</v>
      </c>
      <c r="FG221">
        <v>0</v>
      </c>
      <c r="FH221" t="s">
        <v>3179</v>
      </c>
      <c r="FI221">
        <v>1</v>
      </c>
      <c r="FJ221" t="s">
        <v>204</v>
      </c>
      <c r="FK221">
        <v>2</v>
      </c>
      <c r="FL221">
        <v>12</v>
      </c>
      <c r="FM221">
        <v>12</v>
      </c>
      <c r="FN221">
        <v>3</v>
      </c>
      <c r="FO221" t="s">
        <v>2206</v>
      </c>
      <c r="FQ221" t="s">
        <v>3180</v>
      </c>
      <c r="FR221" t="s">
        <v>3196</v>
      </c>
      <c r="FS221">
        <v>1</v>
      </c>
      <c r="FT221">
        <v>1</v>
      </c>
      <c r="FU221" t="s">
        <v>2213</v>
      </c>
      <c r="FV221" t="s">
        <v>3182</v>
      </c>
      <c r="FW221">
        <v>0</v>
      </c>
      <c r="FX221">
        <v>1</v>
      </c>
      <c r="FY221">
        <v>0</v>
      </c>
      <c r="FZ221">
        <v>0</v>
      </c>
      <c r="GA221">
        <v>20418</v>
      </c>
      <c r="GB221">
        <v>71</v>
      </c>
      <c r="GC221">
        <v>287.57746479999997</v>
      </c>
      <c r="GD221" t="s">
        <v>2401</v>
      </c>
      <c r="GE221">
        <v>1</v>
      </c>
      <c r="HG221" t="s">
        <v>202</v>
      </c>
      <c r="HJ221">
        <v>0</v>
      </c>
    </row>
    <row r="222" spans="1:218" hidden="1" x14ac:dyDescent="0.3">
      <c r="A222">
        <v>87</v>
      </c>
      <c r="B222" t="s">
        <v>3279</v>
      </c>
      <c r="C222" t="s">
        <v>5710</v>
      </c>
      <c r="D222" t="s">
        <v>212</v>
      </c>
      <c r="E222">
        <v>1</v>
      </c>
      <c r="F222" t="s">
        <v>202</v>
      </c>
      <c r="H222">
        <v>1</v>
      </c>
      <c r="M222">
        <v>1</v>
      </c>
      <c r="N222">
        <v>-97</v>
      </c>
      <c r="U222">
        <v>1</v>
      </c>
      <c r="W222">
        <v>1</v>
      </c>
      <c r="X222" t="s">
        <v>3174</v>
      </c>
      <c r="Y222">
        <v>1</v>
      </c>
      <c r="Z222">
        <v>1</v>
      </c>
      <c r="AA222">
        <v>1</v>
      </c>
      <c r="AD222" t="s">
        <v>202</v>
      </c>
      <c r="AE222">
        <v>1</v>
      </c>
      <c r="AF222">
        <v>2</v>
      </c>
      <c r="AG222">
        <v>1</v>
      </c>
      <c r="AH222">
        <v>2</v>
      </c>
      <c r="AI222">
        <v>2</v>
      </c>
      <c r="AJ222">
        <v>2</v>
      </c>
      <c r="AK222" t="s">
        <v>5711</v>
      </c>
      <c r="AL222">
        <v>1</v>
      </c>
      <c r="AM222">
        <v>2</v>
      </c>
      <c r="AN222">
        <v>2</v>
      </c>
      <c r="AO222">
        <v>2</v>
      </c>
      <c r="AP222">
        <v>2</v>
      </c>
      <c r="AQ222">
        <v>1</v>
      </c>
      <c r="AR222" t="s">
        <v>5712</v>
      </c>
      <c r="AS222">
        <v>-97</v>
      </c>
      <c r="AT222">
        <v>2</v>
      </c>
      <c r="AU222">
        <v>1</v>
      </c>
      <c r="AV222">
        <v>1</v>
      </c>
      <c r="AW222">
        <v>4</v>
      </c>
      <c r="AX222">
        <v>4</v>
      </c>
      <c r="AY222">
        <v>6</v>
      </c>
      <c r="BE222">
        <v>1</v>
      </c>
      <c r="BF222">
        <v>3</v>
      </c>
      <c r="BG222">
        <v>1</v>
      </c>
      <c r="BH222">
        <v>3</v>
      </c>
      <c r="BI222">
        <v>1</v>
      </c>
      <c r="BJ222">
        <v>1</v>
      </c>
      <c r="BK222">
        <v>1</v>
      </c>
      <c r="BL222">
        <v>1</v>
      </c>
      <c r="BM222">
        <v>1</v>
      </c>
      <c r="BN222">
        <v>1</v>
      </c>
      <c r="BO222">
        <v>4</v>
      </c>
      <c r="BP222">
        <v>1</v>
      </c>
      <c r="BQ222">
        <v>12</v>
      </c>
      <c r="BR222">
        <v>6</v>
      </c>
      <c r="BS222">
        <v>1</v>
      </c>
      <c r="BT222">
        <v>4</v>
      </c>
      <c r="BU222">
        <v>4</v>
      </c>
      <c r="BV222">
        <v>0</v>
      </c>
      <c r="BW222">
        <v>4</v>
      </c>
      <c r="BX222">
        <v>0</v>
      </c>
      <c r="BY222">
        <v>4</v>
      </c>
      <c r="BZ222">
        <v>2</v>
      </c>
      <c r="CA222">
        <v>4</v>
      </c>
      <c r="CB222">
        <v>0</v>
      </c>
      <c r="CC222">
        <v>4</v>
      </c>
      <c r="CD222">
        <v>0</v>
      </c>
      <c r="CE222">
        <v>4</v>
      </c>
      <c r="CF222">
        <v>1</v>
      </c>
      <c r="CG222">
        <v>4</v>
      </c>
      <c r="CH222">
        <v>1</v>
      </c>
      <c r="CI222">
        <v>4</v>
      </c>
      <c r="CJ222">
        <v>1</v>
      </c>
      <c r="CK222">
        <v>2</v>
      </c>
      <c r="CL222">
        <v>7</v>
      </c>
      <c r="CM222">
        <v>1</v>
      </c>
      <c r="CR222">
        <v>2</v>
      </c>
      <c r="CS222">
        <v>5</v>
      </c>
      <c r="CT222">
        <v>1</v>
      </c>
      <c r="CU222">
        <v>1</v>
      </c>
      <c r="CV222" t="s">
        <v>2009</v>
      </c>
      <c r="CW222">
        <v>617</v>
      </c>
      <c r="CX222">
        <v>10.28</v>
      </c>
      <c r="CY222">
        <v>2</v>
      </c>
      <c r="CZ222">
        <v>1</v>
      </c>
      <c r="DA222" t="s">
        <v>3195</v>
      </c>
      <c r="DC222">
        <v>1</v>
      </c>
      <c r="DD222">
        <v>1</v>
      </c>
      <c r="DE222">
        <v>2</v>
      </c>
      <c r="DN222" t="s">
        <v>3177</v>
      </c>
      <c r="DO222" t="s">
        <v>3177</v>
      </c>
      <c r="DP222" t="s">
        <v>3178</v>
      </c>
      <c r="DQ222" t="s">
        <v>202</v>
      </c>
      <c r="DR222" t="s">
        <v>202</v>
      </c>
      <c r="DT222">
        <v>-97</v>
      </c>
      <c r="DV222">
        <v>1</v>
      </c>
      <c r="DW222">
        <v>0</v>
      </c>
      <c r="DX222">
        <v>1</v>
      </c>
      <c r="DY222">
        <v>-97</v>
      </c>
      <c r="DZ222">
        <v>-97</v>
      </c>
      <c r="EB222">
        <v>4</v>
      </c>
      <c r="EC222">
        <v>-97</v>
      </c>
      <c r="EL222">
        <v>-97</v>
      </c>
      <c r="EM222">
        <v>3</v>
      </c>
      <c r="EN222">
        <v>-97</v>
      </c>
      <c r="EO222">
        <v>-97</v>
      </c>
      <c r="EP222">
        <v>1</v>
      </c>
      <c r="EQ222">
        <v>-97</v>
      </c>
      <c r="ER222">
        <v>1</v>
      </c>
      <c r="EZ222">
        <v>1</v>
      </c>
      <c r="FA222">
        <v>-97</v>
      </c>
      <c r="FD222">
        <v>5</v>
      </c>
      <c r="FG222">
        <v>0</v>
      </c>
      <c r="FH222" t="s">
        <v>3179</v>
      </c>
      <c r="FI222">
        <v>1</v>
      </c>
      <c r="FJ222" t="s">
        <v>204</v>
      </c>
      <c r="FN222">
        <v>12.5</v>
      </c>
      <c r="FO222" t="s">
        <v>202</v>
      </c>
      <c r="FP222">
        <v>3.5</v>
      </c>
      <c r="FQ222" t="s">
        <v>202</v>
      </c>
      <c r="FR222" t="s">
        <v>202</v>
      </c>
      <c r="FT222">
        <v>1</v>
      </c>
      <c r="FU222" t="s">
        <v>2221</v>
      </c>
      <c r="FV222" t="s">
        <v>2207</v>
      </c>
      <c r="FW222">
        <v>0</v>
      </c>
      <c r="FX222">
        <v>1</v>
      </c>
      <c r="FY222">
        <v>0</v>
      </c>
      <c r="FZ222">
        <v>0</v>
      </c>
      <c r="GA222">
        <v>59048</v>
      </c>
      <c r="GB222">
        <v>201</v>
      </c>
      <c r="GC222">
        <v>293.7711443</v>
      </c>
      <c r="GD222" t="s">
        <v>2407</v>
      </c>
      <c r="HG222" t="s">
        <v>202</v>
      </c>
      <c r="HJ222">
        <v>0</v>
      </c>
    </row>
    <row r="223" spans="1:218" x14ac:dyDescent="0.3">
      <c r="A223">
        <v>461</v>
      </c>
      <c r="B223" t="s">
        <v>3183</v>
      </c>
      <c r="C223" t="s">
        <v>3909</v>
      </c>
      <c r="D223" t="s">
        <v>212</v>
      </c>
      <c r="E223">
        <v>1</v>
      </c>
      <c r="F223" t="s">
        <v>202</v>
      </c>
      <c r="H223">
        <v>1</v>
      </c>
      <c r="M223">
        <v>1</v>
      </c>
      <c r="N223">
        <v>1</v>
      </c>
      <c r="U223">
        <v>1</v>
      </c>
      <c r="W223">
        <v>1</v>
      </c>
      <c r="X223" t="s">
        <v>3174</v>
      </c>
      <c r="Y223">
        <v>1</v>
      </c>
      <c r="Z223">
        <v>1</v>
      </c>
      <c r="AA223">
        <v>1</v>
      </c>
      <c r="AD223" t="s">
        <v>202</v>
      </c>
      <c r="AE223">
        <v>1</v>
      </c>
      <c r="AF223">
        <v>1</v>
      </c>
      <c r="AG223">
        <v>1</v>
      </c>
      <c r="AH223">
        <v>1</v>
      </c>
      <c r="AI223">
        <v>1</v>
      </c>
      <c r="AJ223">
        <v>1</v>
      </c>
      <c r="AK223" t="s">
        <v>3910</v>
      </c>
      <c r="AL223">
        <v>1</v>
      </c>
      <c r="AM223">
        <v>1</v>
      </c>
      <c r="AN223">
        <v>1</v>
      </c>
      <c r="AO223">
        <v>2</v>
      </c>
      <c r="AP223">
        <v>2</v>
      </c>
      <c r="AQ223">
        <v>1</v>
      </c>
      <c r="AR223" t="s">
        <v>3911</v>
      </c>
      <c r="AS223">
        <v>2</v>
      </c>
      <c r="AT223">
        <v>1</v>
      </c>
      <c r="AU223">
        <v>1</v>
      </c>
      <c r="AV223">
        <v>1</v>
      </c>
      <c r="AW223">
        <v>7</v>
      </c>
      <c r="AX223">
        <v>1</v>
      </c>
      <c r="AY223">
        <v>4</v>
      </c>
      <c r="BE223">
        <v>1</v>
      </c>
      <c r="BF223">
        <v>1</v>
      </c>
      <c r="BG223">
        <v>1</v>
      </c>
      <c r="BH223">
        <v>1</v>
      </c>
      <c r="BI223">
        <v>1</v>
      </c>
      <c r="BJ223">
        <v>1</v>
      </c>
      <c r="BK223">
        <v>1</v>
      </c>
      <c r="BL223">
        <v>1</v>
      </c>
      <c r="BM223">
        <v>1</v>
      </c>
      <c r="BN223">
        <v>1</v>
      </c>
      <c r="BO223">
        <v>4</v>
      </c>
      <c r="BP223">
        <v>1</v>
      </c>
      <c r="BQ223">
        <v>7</v>
      </c>
      <c r="BR223">
        <v>6</v>
      </c>
      <c r="BS223">
        <v>1</v>
      </c>
      <c r="BT223">
        <v>4</v>
      </c>
      <c r="BV223">
        <v>2</v>
      </c>
      <c r="BX223">
        <v>0</v>
      </c>
      <c r="BZ223">
        <v>0</v>
      </c>
      <c r="CB223">
        <v>2</v>
      </c>
      <c r="CJ223">
        <v>1</v>
      </c>
      <c r="CK223">
        <v>2</v>
      </c>
      <c r="CL223">
        <v>6</v>
      </c>
      <c r="CM223">
        <v>1</v>
      </c>
      <c r="CR223">
        <v>2</v>
      </c>
      <c r="CS223">
        <v>-98</v>
      </c>
      <c r="CT223">
        <v>1</v>
      </c>
      <c r="CU223">
        <v>2</v>
      </c>
      <c r="CV223" t="s">
        <v>566</v>
      </c>
      <c r="CW223">
        <v>633</v>
      </c>
      <c r="CX223">
        <v>10.55</v>
      </c>
      <c r="CY223">
        <v>2</v>
      </c>
      <c r="CZ223">
        <v>1</v>
      </c>
      <c r="DA223" t="s">
        <v>2399</v>
      </c>
      <c r="DC223">
        <v>1</v>
      </c>
      <c r="DD223">
        <v>1</v>
      </c>
      <c r="DE223">
        <v>4</v>
      </c>
      <c r="DN223" t="s">
        <v>3912</v>
      </c>
      <c r="DO223" t="s">
        <v>3912</v>
      </c>
      <c r="DP223" t="s">
        <v>3178</v>
      </c>
      <c r="DQ223" t="s">
        <v>202</v>
      </c>
      <c r="DR223" t="s">
        <v>202</v>
      </c>
      <c r="DT223">
        <v>1</v>
      </c>
      <c r="DV223">
        <v>1</v>
      </c>
      <c r="DW223">
        <v>0</v>
      </c>
      <c r="DX223">
        <v>1</v>
      </c>
      <c r="DY223">
        <v>1</v>
      </c>
      <c r="DZ223">
        <v>1</v>
      </c>
      <c r="EA223">
        <v>12</v>
      </c>
      <c r="EB223">
        <f>IF(EA223&gt;=30,1,IF(EA223&gt;=20,2,IF(EA223&gt;=15,3,IF(EA223&gt;=10,4,IF(EA223&gt;=5,5,IF(EA223&gt;0,6,0))))))</f>
        <v>4</v>
      </c>
      <c r="EC223">
        <v>1</v>
      </c>
      <c r="ED223">
        <v>11</v>
      </c>
      <c r="EL223">
        <v>1</v>
      </c>
      <c r="EM223">
        <v>2</v>
      </c>
      <c r="EN223">
        <v>1</v>
      </c>
      <c r="EO223">
        <v>1</v>
      </c>
      <c r="EP223">
        <v>1</v>
      </c>
      <c r="EQ223">
        <v>1</v>
      </c>
      <c r="ER223">
        <v>1</v>
      </c>
      <c r="EZ223">
        <v>2</v>
      </c>
      <c r="FE223">
        <v>3</v>
      </c>
      <c r="FG223">
        <v>0</v>
      </c>
      <c r="FH223" t="s">
        <v>3179</v>
      </c>
      <c r="FI223">
        <v>1</v>
      </c>
      <c r="FJ223" t="s">
        <v>204</v>
      </c>
      <c r="FK223">
        <v>0.91666669999999995</v>
      </c>
      <c r="FL223">
        <v>11</v>
      </c>
      <c r="FM223">
        <v>11</v>
      </c>
      <c r="FN223">
        <v>12</v>
      </c>
      <c r="FO223" t="s">
        <v>2206</v>
      </c>
      <c r="FP223">
        <v>1.5</v>
      </c>
      <c r="FQ223" t="s">
        <v>3180</v>
      </c>
      <c r="FR223" t="s">
        <v>3196</v>
      </c>
      <c r="FS223">
        <v>1</v>
      </c>
      <c r="FT223">
        <v>1</v>
      </c>
      <c r="FU223" t="s">
        <v>2221</v>
      </c>
      <c r="FV223" t="s">
        <v>3182</v>
      </c>
      <c r="FW223">
        <v>1</v>
      </c>
      <c r="FX223">
        <v>0</v>
      </c>
      <c r="FY223">
        <v>1</v>
      </c>
      <c r="FZ223">
        <v>0</v>
      </c>
      <c r="GA223">
        <v>37408</v>
      </c>
      <c r="GB223">
        <v>127</v>
      </c>
      <c r="GC223">
        <v>294.55118110000001</v>
      </c>
      <c r="GD223" t="s">
        <v>2401</v>
      </c>
      <c r="GE223">
        <v>1</v>
      </c>
      <c r="HG223" t="s">
        <v>202</v>
      </c>
      <c r="HI223">
        <v>1</v>
      </c>
      <c r="HJ223">
        <v>1</v>
      </c>
    </row>
    <row r="224" spans="1:218" x14ac:dyDescent="0.3">
      <c r="A224">
        <v>126</v>
      </c>
      <c r="B224" t="s">
        <v>3212</v>
      </c>
      <c r="C224" t="s">
        <v>5730</v>
      </c>
      <c r="D224" t="s">
        <v>265</v>
      </c>
      <c r="E224">
        <v>1</v>
      </c>
      <c r="F224" t="s">
        <v>202</v>
      </c>
      <c r="H224">
        <v>1</v>
      </c>
      <c r="M224">
        <v>3</v>
      </c>
      <c r="N224">
        <v>1</v>
      </c>
      <c r="U224">
        <v>2</v>
      </c>
      <c r="V224">
        <v>1</v>
      </c>
      <c r="W224">
        <v>1</v>
      </c>
      <c r="X224" t="s">
        <v>3174</v>
      </c>
      <c r="Y224">
        <v>1</v>
      </c>
      <c r="Z224">
        <v>1</v>
      </c>
      <c r="AA224">
        <v>5</v>
      </c>
      <c r="AD224" t="s">
        <v>3174</v>
      </c>
      <c r="AE224">
        <v>1</v>
      </c>
      <c r="AF224">
        <v>1</v>
      </c>
      <c r="AG224">
        <v>1</v>
      </c>
      <c r="AH224">
        <v>2</v>
      </c>
      <c r="AI224">
        <v>1</v>
      </c>
      <c r="AJ224">
        <v>2</v>
      </c>
      <c r="AK224" t="s">
        <v>5731</v>
      </c>
      <c r="AL224">
        <v>1</v>
      </c>
      <c r="AM224">
        <v>1</v>
      </c>
      <c r="AN224">
        <v>2</v>
      </c>
      <c r="AO224">
        <v>2</v>
      </c>
      <c r="AP224">
        <v>2</v>
      </c>
      <c r="AQ224">
        <v>1</v>
      </c>
      <c r="AR224" t="s">
        <v>5732</v>
      </c>
      <c r="AS224">
        <v>3</v>
      </c>
      <c r="AT224">
        <v>2</v>
      </c>
      <c r="AU224">
        <v>1</v>
      </c>
      <c r="AV224">
        <v>2</v>
      </c>
      <c r="AW224">
        <v>7</v>
      </c>
      <c r="AX224">
        <v>1</v>
      </c>
      <c r="AY224">
        <v>1</v>
      </c>
      <c r="BE224">
        <v>1</v>
      </c>
      <c r="BF224">
        <v>2</v>
      </c>
      <c r="BG224">
        <v>1</v>
      </c>
      <c r="BH224">
        <v>2</v>
      </c>
      <c r="BI224">
        <v>1</v>
      </c>
      <c r="BJ224">
        <v>1</v>
      </c>
      <c r="BK224">
        <v>1</v>
      </c>
      <c r="BL224">
        <v>1</v>
      </c>
      <c r="BM224">
        <v>1</v>
      </c>
      <c r="BN224">
        <v>1</v>
      </c>
      <c r="BO224">
        <v>4</v>
      </c>
      <c r="BP224">
        <v>1</v>
      </c>
      <c r="BQ224">
        <v>1</v>
      </c>
      <c r="BR224">
        <v>3</v>
      </c>
      <c r="BS224">
        <v>1</v>
      </c>
      <c r="BT224">
        <v>3</v>
      </c>
      <c r="BU224">
        <v>5</v>
      </c>
      <c r="BV224">
        <v>0</v>
      </c>
      <c r="BW224">
        <v>5</v>
      </c>
      <c r="BX224">
        <v>1</v>
      </c>
      <c r="BY224">
        <v>5</v>
      </c>
      <c r="BZ224">
        <v>0</v>
      </c>
      <c r="CA224">
        <v>5</v>
      </c>
      <c r="CB224">
        <v>0</v>
      </c>
      <c r="CC224">
        <v>5</v>
      </c>
      <c r="CD224">
        <v>0</v>
      </c>
      <c r="CE224">
        <v>5</v>
      </c>
      <c r="CF224">
        <v>2</v>
      </c>
      <c r="CG224">
        <v>5</v>
      </c>
      <c r="CH224">
        <v>2</v>
      </c>
      <c r="CI224">
        <v>5</v>
      </c>
      <c r="CJ224">
        <v>1</v>
      </c>
      <c r="CK224">
        <v>1</v>
      </c>
      <c r="CL224">
        <v>7</v>
      </c>
      <c r="CM224">
        <v>1</v>
      </c>
      <c r="CR224">
        <v>2</v>
      </c>
      <c r="CS224">
        <v>-98</v>
      </c>
      <c r="CT224">
        <v>1</v>
      </c>
      <c r="CU224">
        <v>2</v>
      </c>
      <c r="CV224" t="s">
        <v>566</v>
      </c>
      <c r="CW224">
        <v>790</v>
      </c>
      <c r="CX224">
        <v>13.17</v>
      </c>
      <c r="CY224">
        <v>2</v>
      </c>
      <c r="CZ224">
        <v>1</v>
      </c>
      <c r="DA224" t="s">
        <v>3278</v>
      </c>
      <c r="DC224">
        <v>1</v>
      </c>
      <c r="DD224">
        <v>1</v>
      </c>
      <c r="DE224">
        <v>37</v>
      </c>
      <c r="DN224" t="s">
        <v>3177</v>
      </c>
      <c r="DO224" t="s">
        <v>3177</v>
      </c>
      <c r="DP224" t="s">
        <v>3178</v>
      </c>
      <c r="DQ224" t="s">
        <v>202</v>
      </c>
      <c r="DR224" t="s">
        <v>202</v>
      </c>
      <c r="DT224">
        <v>1</v>
      </c>
      <c r="DV224">
        <v>1</v>
      </c>
      <c r="DW224">
        <v>0</v>
      </c>
      <c r="DX224">
        <v>5</v>
      </c>
      <c r="DY224">
        <v>2</v>
      </c>
      <c r="DZ224">
        <v>1</v>
      </c>
      <c r="EA224">
        <v>6.5</v>
      </c>
      <c r="EB224">
        <f>IF(EA224&gt;=30,1,IF(EA224&gt;=20,2,IF(EA224&gt;=15,3,IF(EA224&gt;=10,4,IF(EA224&gt;=5,5,IF(EA224&gt;0,6,0))))))</f>
        <v>5</v>
      </c>
      <c r="EC224">
        <v>2</v>
      </c>
      <c r="EE224">
        <v>7</v>
      </c>
      <c r="EF224">
        <v>2</v>
      </c>
      <c r="EH224">
        <v>2</v>
      </c>
      <c r="EI224">
        <v>1</v>
      </c>
      <c r="EL224">
        <v>1</v>
      </c>
      <c r="EM224">
        <v>3</v>
      </c>
      <c r="EN224">
        <v>2</v>
      </c>
      <c r="EO224">
        <v>2</v>
      </c>
      <c r="EP224">
        <v>1</v>
      </c>
      <c r="EQ224">
        <v>1</v>
      </c>
      <c r="ER224">
        <v>1</v>
      </c>
      <c r="EZ224">
        <v>1</v>
      </c>
      <c r="FA224">
        <v>1</v>
      </c>
      <c r="FD224">
        <v>5</v>
      </c>
      <c r="FG224">
        <v>0</v>
      </c>
      <c r="FH224" t="s">
        <v>3179</v>
      </c>
      <c r="FI224">
        <v>1</v>
      </c>
      <c r="FJ224" t="s">
        <v>204</v>
      </c>
      <c r="FK224">
        <v>7</v>
      </c>
      <c r="FL224">
        <v>12</v>
      </c>
      <c r="FM224">
        <v>12</v>
      </c>
      <c r="FN224">
        <v>6.5</v>
      </c>
      <c r="FO224" t="s">
        <v>2206</v>
      </c>
      <c r="FP224">
        <v>3.5</v>
      </c>
      <c r="FQ224" t="s">
        <v>3287</v>
      </c>
      <c r="FR224" t="s">
        <v>3189</v>
      </c>
      <c r="FS224">
        <v>0</v>
      </c>
      <c r="FT224">
        <v>1</v>
      </c>
      <c r="FU224" t="s">
        <v>2221</v>
      </c>
      <c r="FV224" t="s">
        <v>3182</v>
      </c>
      <c r="FW224">
        <v>0</v>
      </c>
      <c r="FX224">
        <v>1</v>
      </c>
      <c r="FY224">
        <v>0</v>
      </c>
      <c r="FZ224">
        <v>0</v>
      </c>
      <c r="GA224">
        <v>3156</v>
      </c>
      <c r="GB224">
        <v>17</v>
      </c>
      <c r="GC224">
        <v>185.6470588</v>
      </c>
      <c r="GD224" t="s">
        <v>2407</v>
      </c>
      <c r="GE224">
        <v>1</v>
      </c>
      <c r="HG224" t="s">
        <v>202</v>
      </c>
      <c r="HJ224">
        <v>0</v>
      </c>
    </row>
    <row r="225" spans="1:218" x14ac:dyDescent="0.3">
      <c r="A225">
        <v>306</v>
      </c>
      <c r="B225" t="s">
        <v>3190</v>
      </c>
      <c r="C225" t="s">
        <v>4782</v>
      </c>
      <c r="D225" t="s">
        <v>265</v>
      </c>
      <c r="E225">
        <v>1</v>
      </c>
      <c r="F225" t="s">
        <v>202</v>
      </c>
      <c r="H225">
        <v>1</v>
      </c>
      <c r="M225">
        <v>1</v>
      </c>
      <c r="N225">
        <v>1</v>
      </c>
      <c r="U225">
        <v>1</v>
      </c>
      <c r="W225">
        <v>1</v>
      </c>
      <c r="X225" t="s">
        <v>3174</v>
      </c>
      <c r="Y225">
        <v>1</v>
      </c>
      <c r="Z225">
        <v>1</v>
      </c>
      <c r="AA225">
        <v>1</v>
      </c>
      <c r="AD225" t="s">
        <v>202</v>
      </c>
      <c r="AE225">
        <v>1</v>
      </c>
      <c r="AF225">
        <v>2</v>
      </c>
      <c r="AG225">
        <v>2</v>
      </c>
      <c r="AH225">
        <v>2</v>
      </c>
      <c r="AI225">
        <v>2</v>
      </c>
      <c r="AJ225">
        <v>1</v>
      </c>
      <c r="AK225" t="s">
        <v>5830</v>
      </c>
      <c r="AL225">
        <v>1</v>
      </c>
      <c r="AM225">
        <v>2</v>
      </c>
      <c r="AN225">
        <v>2</v>
      </c>
      <c r="AO225">
        <v>2</v>
      </c>
      <c r="AP225">
        <v>2</v>
      </c>
      <c r="AQ225">
        <v>1</v>
      </c>
      <c r="AR225" t="s">
        <v>5831</v>
      </c>
      <c r="AS225">
        <v>2</v>
      </c>
      <c r="AT225">
        <v>2</v>
      </c>
      <c r="AU225">
        <v>1</v>
      </c>
      <c r="AV225">
        <v>2</v>
      </c>
      <c r="AW225">
        <v>7</v>
      </c>
      <c r="AX225">
        <v>1</v>
      </c>
      <c r="AY225">
        <v>5</v>
      </c>
      <c r="BE225">
        <v>1</v>
      </c>
      <c r="BF225">
        <v>1</v>
      </c>
      <c r="BG225">
        <v>1</v>
      </c>
      <c r="BH225">
        <v>1</v>
      </c>
      <c r="BI225">
        <v>1</v>
      </c>
      <c r="BJ225">
        <v>0</v>
      </c>
      <c r="BM225">
        <v>4</v>
      </c>
      <c r="BN225">
        <v>1</v>
      </c>
      <c r="BO225">
        <v>4</v>
      </c>
      <c r="BP225">
        <v>1</v>
      </c>
      <c r="BQ225">
        <v>3</v>
      </c>
      <c r="BR225">
        <v>2</v>
      </c>
      <c r="BS225">
        <v>1</v>
      </c>
      <c r="BT225">
        <v>1</v>
      </c>
      <c r="BV225">
        <v>0</v>
      </c>
      <c r="BX225">
        <v>0</v>
      </c>
      <c r="BZ225">
        <v>0</v>
      </c>
      <c r="CB225">
        <v>1</v>
      </c>
      <c r="CJ225">
        <v>2</v>
      </c>
      <c r="CK225">
        <v>2</v>
      </c>
      <c r="CL225">
        <v>6</v>
      </c>
      <c r="CM225">
        <v>1</v>
      </c>
      <c r="CR225">
        <v>2</v>
      </c>
      <c r="CS225">
        <v>1</v>
      </c>
      <c r="CT225">
        <v>1</v>
      </c>
      <c r="CU225">
        <v>1</v>
      </c>
      <c r="CV225" t="s">
        <v>336</v>
      </c>
      <c r="CW225">
        <v>684</v>
      </c>
      <c r="CX225">
        <v>11.4</v>
      </c>
      <c r="CY225">
        <v>2</v>
      </c>
      <c r="CZ225">
        <v>1</v>
      </c>
      <c r="DA225" t="s">
        <v>3632</v>
      </c>
      <c r="DC225">
        <v>1</v>
      </c>
      <c r="DD225">
        <v>1</v>
      </c>
      <c r="DE225">
        <v>29</v>
      </c>
      <c r="DN225" t="s">
        <v>3622</v>
      </c>
      <c r="DO225" t="s">
        <v>3622</v>
      </c>
      <c r="DP225" t="s">
        <v>3178</v>
      </c>
      <c r="DQ225" t="s">
        <v>202</v>
      </c>
      <c r="DR225" t="s">
        <v>202</v>
      </c>
      <c r="DT225">
        <v>1</v>
      </c>
      <c r="DV225">
        <v>1</v>
      </c>
      <c r="DW225">
        <v>0</v>
      </c>
      <c r="DX225">
        <v>1</v>
      </c>
      <c r="DY225">
        <v>2</v>
      </c>
      <c r="DZ225">
        <v>1</v>
      </c>
      <c r="EA225">
        <v>9</v>
      </c>
      <c r="EB225">
        <f>IF(EA225&gt;=30,1,IF(EA225&gt;=20,2,IF(EA225&gt;=15,3,IF(EA225&gt;=10,4,IF(EA225&gt;=5,5,IF(EA225&gt;0,6,0))))))</f>
        <v>5</v>
      </c>
      <c r="EC225">
        <v>2</v>
      </c>
      <c r="EE225">
        <v>9</v>
      </c>
      <c r="EF225">
        <v>2</v>
      </c>
      <c r="EH225">
        <v>2</v>
      </c>
      <c r="EI225">
        <v>1</v>
      </c>
      <c r="EL225">
        <v>1</v>
      </c>
      <c r="EM225">
        <v>3</v>
      </c>
      <c r="EN225">
        <v>2</v>
      </c>
      <c r="EO225">
        <v>4</v>
      </c>
      <c r="EP225">
        <v>1</v>
      </c>
      <c r="EQ225">
        <v>1</v>
      </c>
      <c r="ER225">
        <v>1</v>
      </c>
      <c r="EZ225">
        <v>1</v>
      </c>
      <c r="FA225">
        <v>1</v>
      </c>
      <c r="FD225">
        <v>5</v>
      </c>
      <c r="FG225">
        <v>0</v>
      </c>
      <c r="FH225" t="s">
        <v>3179</v>
      </c>
      <c r="FI225">
        <v>1</v>
      </c>
      <c r="FJ225" t="s">
        <v>204</v>
      </c>
      <c r="FK225">
        <v>9</v>
      </c>
      <c r="FL225">
        <v>12</v>
      </c>
      <c r="FM225">
        <v>12</v>
      </c>
      <c r="FN225">
        <v>9</v>
      </c>
      <c r="FO225" t="s">
        <v>2206</v>
      </c>
      <c r="FP225">
        <v>3.5</v>
      </c>
      <c r="FQ225" t="s">
        <v>3287</v>
      </c>
      <c r="FR225" t="s">
        <v>3201</v>
      </c>
      <c r="FS225">
        <v>1</v>
      </c>
      <c r="FT225">
        <v>1</v>
      </c>
      <c r="FU225" t="s">
        <v>2221</v>
      </c>
      <c r="FV225" t="s">
        <v>3182</v>
      </c>
      <c r="FW225">
        <v>0</v>
      </c>
      <c r="FX225">
        <v>1</v>
      </c>
      <c r="FY225">
        <v>0</v>
      </c>
      <c r="FZ225">
        <v>0</v>
      </c>
      <c r="GA225">
        <v>15709</v>
      </c>
      <c r="GB225">
        <v>72</v>
      </c>
      <c r="GC225">
        <v>218.18055559999999</v>
      </c>
      <c r="GD225" t="s">
        <v>2407</v>
      </c>
      <c r="GE225">
        <v>1</v>
      </c>
      <c r="HG225" t="s">
        <v>202</v>
      </c>
      <c r="HJ225">
        <v>0</v>
      </c>
    </row>
    <row r="226" spans="1:218" x14ac:dyDescent="0.3">
      <c r="A226">
        <v>466</v>
      </c>
      <c r="B226" t="s">
        <v>3279</v>
      </c>
      <c r="C226" t="s">
        <v>3920</v>
      </c>
      <c r="D226" t="s">
        <v>212</v>
      </c>
      <c r="E226">
        <v>1</v>
      </c>
      <c r="F226" t="s">
        <v>202</v>
      </c>
      <c r="H226">
        <v>1</v>
      </c>
      <c r="M226">
        <v>1</v>
      </c>
      <c r="N226">
        <v>1</v>
      </c>
      <c r="U226">
        <v>1</v>
      </c>
      <c r="W226">
        <v>1</v>
      </c>
      <c r="X226" t="s">
        <v>3174</v>
      </c>
      <c r="Y226">
        <v>1</v>
      </c>
      <c r="Z226">
        <v>1</v>
      </c>
      <c r="AA226">
        <v>2</v>
      </c>
      <c r="AD226" t="s">
        <v>202</v>
      </c>
      <c r="AE226">
        <v>1</v>
      </c>
      <c r="AF226">
        <v>1</v>
      </c>
      <c r="AG226">
        <v>1</v>
      </c>
      <c r="AH226">
        <v>2</v>
      </c>
      <c r="AI226">
        <v>2</v>
      </c>
      <c r="AJ226">
        <v>1</v>
      </c>
      <c r="AK226" t="s">
        <v>3921</v>
      </c>
      <c r="AL226">
        <v>1</v>
      </c>
      <c r="AM226">
        <v>-97</v>
      </c>
      <c r="AN226">
        <v>1</v>
      </c>
      <c r="AO226">
        <v>2</v>
      </c>
      <c r="AP226">
        <v>2</v>
      </c>
      <c r="AQ226">
        <v>2</v>
      </c>
      <c r="AR226" t="s">
        <v>3922</v>
      </c>
      <c r="AS226">
        <v>1</v>
      </c>
      <c r="AT226">
        <v>2</v>
      </c>
      <c r="AU226">
        <v>1</v>
      </c>
      <c r="AV226">
        <v>1</v>
      </c>
      <c r="AW226">
        <v>7</v>
      </c>
      <c r="AX226">
        <v>1</v>
      </c>
      <c r="AY226">
        <v>5</v>
      </c>
      <c r="BE226">
        <v>1</v>
      </c>
      <c r="BF226">
        <v>1</v>
      </c>
      <c r="BG226">
        <v>1</v>
      </c>
      <c r="BH226">
        <v>1</v>
      </c>
      <c r="BI226">
        <v>1</v>
      </c>
      <c r="BJ226">
        <v>0</v>
      </c>
      <c r="BM226">
        <v>1</v>
      </c>
      <c r="BN226">
        <v>1</v>
      </c>
      <c r="BO226">
        <v>3</v>
      </c>
      <c r="BP226">
        <v>1</v>
      </c>
      <c r="BQ226">
        <v>25</v>
      </c>
      <c r="BR226">
        <v>1</v>
      </c>
      <c r="BS226">
        <v>1</v>
      </c>
      <c r="BT226">
        <v>4</v>
      </c>
      <c r="BV226">
        <v>1</v>
      </c>
      <c r="BX226">
        <v>0</v>
      </c>
      <c r="BZ226">
        <v>1</v>
      </c>
      <c r="CB226">
        <v>0</v>
      </c>
      <c r="CD226">
        <v>0</v>
      </c>
      <c r="CF226">
        <v>2</v>
      </c>
      <c r="CJ226">
        <v>1</v>
      </c>
      <c r="CK226">
        <v>2</v>
      </c>
      <c r="CL226">
        <v>5</v>
      </c>
      <c r="CM226">
        <v>6</v>
      </c>
      <c r="CS226">
        <v>4</v>
      </c>
      <c r="CT226">
        <v>1</v>
      </c>
      <c r="CU226">
        <v>2</v>
      </c>
      <c r="CV226" t="s">
        <v>1586</v>
      </c>
      <c r="CW226">
        <v>807</v>
      </c>
      <c r="CX226">
        <v>13.45</v>
      </c>
      <c r="CY226">
        <v>2</v>
      </c>
      <c r="CZ226">
        <v>1</v>
      </c>
      <c r="DA226" t="s">
        <v>275</v>
      </c>
      <c r="DC226">
        <v>1</v>
      </c>
      <c r="DD226">
        <v>1</v>
      </c>
      <c r="DE226">
        <v>2</v>
      </c>
      <c r="DN226" t="s">
        <v>3912</v>
      </c>
      <c r="DO226" t="s">
        <v>3912</v>
      </c>
      <c r="DP226" t="s">
        <v>3178</v>
      </c>
      <c r="DQ226" t="s">
        <v>202</v>
      </c>
      <c r="DR226" t="s">
        <v>202</v>
      </c>
      <c r="DT226">
        <v>1</v>
      </c>
      <c r="DV226">
        <v>1</v>
      </c>
      <c r="DW226">
        <v>0</v>
      </c>
      <c r="DX226">
        <v>2</v>
      </c>
      <c r="DY226">
        <v>1</v>
      </c>
      <c r="DZ226">
        <v>1</v>
      </c>
      <c r="EA226">
        <v>20</v>
      </c>
      <c r="EB226">
        <f>IF(EA226&gt;=30,1,IF(EA226&gt;=20,2,IF(EA226&gt;=15,3,IF(EA226&gt;=10,4,IF(EA226&gt;=5,5,IF(EA226&gt;0,6,0))))))</f>
        <v>2</v>
      </c>
      <c r="EC226">
        <v>2</v>
      </c>
      <c r="EE226">
        <v>20</v>
      </c>
      <c r="EL226">
        <v>3</v>
      </c>
      <c r="EM226">
        <v>1</v>
      </c>
      <c r="EN226">
        <v>1</v>
      </c>
      <c r="EO226">
        <v>2</v>
      </c>
      <c r="EP226">
        <v>1</v>
      </c>
      <c r="EQ226">
        <v>1</v>
      </c>
      <c r="ER226">
        <v>2</v>
      </c>
      <c r="ES226">
        <v>1</v>
      </c>
      <c r="ET226">
        <v>7</v>
      </c>
      <c r="EU226">
        <f>IF(ET226&gt;=30,1,IF(ET226&gt;=20,2,IF(ET226&gt;=15,3,IF(ET226&gt;=10,4,IF(ET226&gt;=5,5,IF(ET226&gt;0,6,0))))))</f>
        <v>5</v>
      </c>
      <c r="EV226">
        <v>8</v>
      </c>
      <c r="EX226">
        <v>1</v>
      </c>
      <c r="EY226">
        <v>2</v>
      </c>
      <c r="EZ226">
        <v>1</v>
      </c>
      <c r="FA226">
        <v>1</v>
      </c>
      <c r="FD226">
        <v>3</v>
      </c>
      <c r="FG226">
        <v>0</v>
      </c>
      <c r="FH226" t="s">
        <v>3179</v>
      </c>
      <c r="FI226">
        <v>1</v>
      </c>
      <c r="FJ226" t="s">
        <v>204</v>
      </c>
      <c r="FK226">
        <v>20</v>
      </c>
      <c r="FL226">
        <v>12</v>
      </c>
      <c r="FM226">
        <v>12</v>
      </c>
      <c r="FN226">
        <v>20</v>
      </c>
      <c r="FO226" t="s">
        <v>2220</v>
      </c>
      <c r="FP226">
        <v>0.5</v>
      </c>
      <c r="FQ226" t="s">
        <v>3180</v>
      </c>
      <c r="FR226" t="s">
        <v>3189</v>
      </c>
      <c r="FS226">
        <v>0</v>
      </c>
      <c r="FT226">
        <v>1</v>
      </c>
      <c r="FU226" t="s">
        <v>2213</v>
      </c>
      <c r="FV226" t="s">
        <v>3182</v>
      </c>
      <c r="FW226">
        <v>0</v>
      </c>
      <c r="FX226">
        <v>1</v>
      </c>
      <c r="FY226">
        <v>0</v>
      </c>
      <c r="FZ226">
        <v>0</v>
      </c>
      <c r="GA226">
        <v>59048</v>
      </c>
      <c r="GB226">
        <v>201</v>
      </c>
      <c r="GC226">
        <v>293.7711443</v>
      </c>
      <c r="GD226" t="s">
        <v>2401</v>
      </c>
      <c r="GE226">
        <v>1</v>
      </c>
      <c r="HG226" t="s">
        <v>202</v>
      </c>
      <c r="HJ226">
        <v>0</v>
      </c>
    </row>
    <row r="227" spans="1:218" x14ac:dyDescent="0.3">
      <c r="A227">
        <v>344</v>
      </c>
      <c r="B227" t="s">
        <v>3225</v>
      </c>
      <c r="C227" t="s">
        <v>5832</v>
      </c>
      <c r="D227" t="s">
        <v>212</v>
      </c>
      <c r="E227">
        <v>1</v>
      </c>
      <c r="F227" t="s">
        <v>202</v>
      </c>
      <c r="H227">
        <v>1</v>
      </c>
      <c r="M227">
        <v>1</v>
      </c>
      <c r="N227">
        <v>1</v>
      </c>
      <c r="U227">
        <v>1</v>
      </c>
      <c r="W227">
        <v>1</v>
      </c>
      <c r="X227" t="s">
        <v>3174</v>
      </c>
      <c r="Y227">
        <v>1</v>
      </c>
      <c r="Z227">
        <v>1</v>
      </c>
      <c r="AA227">
        <v>1</v>
      </c>
      <c r="AD227" t="s">
        <v>202</v>
      </c>
      <c r="AE227">
        <v>1</v>
      </c>
      <c r="AF227">
        <v>1</v>
      </c>
      <c r="AG227">
        <v>1</v>
      </c>
      <c r="AH227">
        <v>1</v>
      </c>
      <c r="AI227">
        <v>1</v>
      </c>
      <c r="AJ227">
        <v>2</v>
      </c>
      <c r="AK227" t="s">
        <v>5833</v>
      </c>
      <c r="AL227">
        <v>1</v>
      </c>
      <c r="AM227">
        <v>1</v>
      </c>
      <c r="AN227">
        <v>2</v>
      </c>
      <c r="AO227">
        <v>2</v>
      </c>
      <c r="AP227">
        <v>1</v>
      </c>
      <c r="AQ227">
        <v>2</v>
      </c>
      <c r="AR227" t="s">
        <v>5834</v>
      </c>
      <c r="AS227">
        <v>1</v>
      </c>
      <c r="AT227">
        <v>1</v>
      </c>
      <c r="AU227">
        <v>1</v>
      </c>
      <c r="AV227">
        <v>2</v>
      </c>
      <c r="AW227">
        <v>7</v>
      </c>
      <c r="AX227">
        <v>1</v>
      </c>
      <c r="AY227">
        <v>6</v>
      </c>
      <c r="BE227">
        <v>1</v>
      </c>
      <c r="BF227">
        <v>2</v>
      </c>
      <c r="BG227">
        <v>1</v>
      </c>
      <c r="BH227">
        <v>2</v>
      </c>
      <c r="BI227">
        <v>1</v>
      </c>
      <c r="BJ227">
        <v>0</v>
      </c>
      <c r="BM227">
        <v>1</v>
      </c>
      <c r="BN227">
        <v>1</v>
      </c>
      <c r="BO227">
        <v>5</v>
      </c>
      <c r="BP227">
        <v>1</v>
      </c>
      <c r="BQ227">
        <v>10</v>
      </c>
      <c r="BR227">
        <v>2</v>
      </c>
      <c r="BS227">
        <v>1</v>
      </c>
      <c r="BT227">
        <v>6</v>
      </c>
      <c r="BV227">
        <v>4</v>
      </c>
      <c r="BX227">
        <v>1</v>
      </c>
      <c r="BZ227">
        <v>1</v>
      </c>
      <c r="CJ227">
        <v>2</v>
      </c>
      <c r="CK227">
        <v>2</v>
      </c>
      <c r="CL227">
        <v>6</v>
      </c>
      <c r="CM227">
        <v>6</v>
      </c>
      <c r="CS227">
        <v>-97</v>
      </c>
      <c r="CT227">
        <v>1</v>
      </c>
      <c r="CU227">
        <v>2</v>
      </c>
      <c r="CV227" t="s">
        <v>1771</v>
      </c>
      <c r="CW227">
        <v>709</v>
      </c>
      <c r="CX227">
        <v>11.82</v>
      </c>
      <c r="CY227">
        <v>1</v>
      </c>
      <c r="CZ227">
        <v>1</v>
      </c>
      <c r="DA227" t="s">
        <v>3658</v>
      </c>
      <c r="DC227">
        <v>1</v>
      </c>
      <c r="DD227">
        <v>1</v>
      </c>
      <c r="DE227">
        <v>3</v>
      </c>
      <c r="DN227" t="s">
        <v>3622</v>
      </c>
      <c r="DO227" t="s">
        <v>3622</v>
      </c>
      <c r="DP227" t="s">
        <v>3178</v>
      </c>
      <c r="DQ227" t="s">
        <v>202</v>
      </c>
      <c r="DR227" t="s">
        <v>202</v>
      </c>
      <c r="DT227">
        <v>1</v>
      </c>
      <c r="DV227">
        <v>1</v>
      </c>
      <c r="DW227">
        <v>0</v>
      </c>
      <c r="DX227">
        <v>1</v>
      </c>
      <c r="DY227">
        <v>2</v>
      </c>
      <c r="DZ227">
        <v>-98</v>
      </c>
      <c r="EB227">
        <v>5</v>
      </c>
      <c r="EC227">
        <v>2</v>
      </c>
      <c r="EE227">
        <v>10</v>
      </c>
      <c r="EF227">
        <v>2</v>
      </c>
      <c r="EH227">
        <v>4</v>
      </c>
      <c r="EI227">
        <v>1</v>
      </c>
      <c r="EL227">
        <v>1</v>
      </c>
      <c r="EM227">
        <v>3</v>
      </c>
      <c r="EN227">
        <v>2</v>
      </c>
      <c r="EO227">
        <v>1</v>
      </c>
      <c r="EP227">
        <v>1</v>
      </c>
      <c r="EQ227">
        <v>2</v>
      </c>
      <c r="ER227">
        <v>1</v>
      </c>
      <c r="EZ227">
        <v>1</v>
      </c>
      <c r="FA227">
        <v>1</v>
      </c>
      <c r="FD227">
        <v>5</v>
      </c>
      <c r="FG227">
        <v>0</v>
      </c>
      <c r="FH227" t="s">
        <v>3179</v>
      </c>
      <c r="FI227">
        <v>1</v>
      </c>
      <c r="FJ227" t="s">
        <v>204</v>
      </c>
      <c r="FK227">
        <v>10</v>
      </c>
      <c r="FL227">
        <v>12</v>
      </c>
      <c r="FM227">
        <v>12</v>
      </c>
      <c r="FN227">
        <v>7.5</v>
      </c>
      <c r="FO227" t="s">
        <v>2206</v>
      </c>
      <c r="FP227">
        <v>3.5</v>
      </c>
      <c r="FQ227" t="s">
        <v>3287</v>
      </c>
      <c r="FR227" t="s">
        <v>3196</v>
      </c>
      <c r="FS227">
        <v>1</v>
      </c>
      <c r="FT227">
        <v>1</v>
      </c>
      <c r="FU227" t="s">
        <v>2221</v>
      </c>
      <c r="FV227" t="s">
        <v>4754</v>
      </c>
      <c r="FW227">
        <v>0</v>
      </c>
      <c r="FX227">
        <v>1</v>
      </c>
      <c r="FY227">
        <v>0</v>
      </c>
      <c r="FZ227">
        <v>0</v>
      </c>
      <c r="GA227">
        <v>39021</v>
      </c>
      <c r="GB227">
        <v>133</v>
      </c>
      <c r="GC227">
        <v>293.3909774</v>
      </c>
      <c r="GD227" t="s">
        <v>2407</v>
      </c>
      <c r="GE227">
        <v>1</v>
      </c>
      <c r="HG227" t="s">
        <v>202</v>
      </c>
      <c r="HJ227">
        <v>0</v>
      </c>
    </row>
    <row r="228" spans="1:218" x14ac:dyDescent="0.3">
      <c r="A228">
        <v>571</v>
      </c>
      <c r="B228" t="s">
        <v>3264</v>
      </c>
      <c r="C228" t="s">
        <v>5966</v>
      </c>
      <c r="D228" t="s">
        <v>194</v>
      </c>
      <c r="E228">
        <v>1</v>
      </c>
      <c r="F228" t="s">
        <v>202</v>
      </c>
      <c r="H228">
        <v>1</v>
      </c>
      <c r="M228">
        <v>1</v>
      </c>
      <c r="N228">
        <v>1</v>
      </c>
      <c r="U228">
        <v>1</v>
      </c>
      <c r="W228">
        <v>1</v>
      </c>
      <c r="X228" t="s">
        <v>3174</v>
      </c>
      <c r="Y228">
        <v>1</v>
      </c>
      <c r="Z228">
        <v>1</v>
      </c>
      <c r="AA228">
        <v>1</v>
      </c>
      <c r="AD228" t="s">
        <v>202</v>
      </c>
      <c r="AE228">
        <v>1</v>
      </c>
      <c r="AF228">
        <v>2</v>
      </c>
      <c r="AG228">
        <v>1</v>
      </c>
      <c r="AH228">
        <v>2</v>
      </c>
      <c r="AI228">
        <v>2</v>
      </c>
      <c r="AJ228">
        <v>2</v>
      </c>
      <c r="AK228" t="s">
        <v>5967</v>
      </c>
      <c r="AL228">
        <v>1</v>
      </c>
      <c r="AM228">
        <v>1</v>
      </c>
      <c r="AN228">
        <v>2</v>
      </c>
      <c r="AO228">
        <v>2</v>
      </c>
      <c r="AP228">
        <v>2</v>
      </c>
      <c r="AQ228">
        <v>2</v>
      </c>
      <c r="AR228" t="s">
        <v>5968</v>
      </c>
      <c r="AS228">
        <v>2</v>
      </c>
      <c r="AT228">
        <v>2</v>
      </c>
      <c r="AU228">
        <v>2</v>
      </c>
      <c r="AV228">
        <v>2</v>
      </c>
      <c r="AW228">
        <v>7</v>
      </c>
      <c r="AX228">
        <v>1</v>
      </c>
      <c r="AY228">
        <v>4</v>
      </c>
      <c r="AZ228">
        <v>1</v>
      </c>
      <c r="BA228">
        <v>2</v>
      </c>
      <c r="BB228">
        <v>5</v>
      </c>
      <c r="BC228">
        <v>3</v>
      </c>
      <c r="BD228">
        <v>6</v>
      </c>
      <c r="BE228">
        <v>1</v>
      </c>
      <c r="BF228">
        <v>1</v>
      </c>
      <c r="BG228">
        <v>1</v>
      </c>
      <c r="BH228">
        <v>1</v>
      </c>
      <c r="BI228">
        <v>1</v>
      </c>
      <c r="BJ228">
        <v>1</v>
      </c>
      <c r="BK228">
        <v>1</v>
      </c>
      <c r="BL228">
        <v>1</v>
      </c>
      <c r="BM228">
        <v>1</v>
      </c>
      <c r="BN228">
        <v>1</v>
      </c>
      <c r="BO228">
        <v>4</v>
      </c>
      <c r="BP228">
        <v>1</v>
      </c>
      <c r="BQ228">
        <v>5</v>
      </c>
      <c r="BR228">
        <v>2</v>
      </c>
      <c r="BS228">
        <v>1</v>
      </c>
      <c r="BT228">
        <v>7</v>
      </c>
      <c r="BU228">
        <v>7</v>
      </c>
      <c r="BV228">
        <v>3</v>
      </c>
      <c r="BW228">
        <v>7</v>
      </c>
      <c r="BX228">
        <v>0</v>
      </c>
      <c r="BY228">
        <v>7</v>
      </c>
      <c r="BZ228">
        <v>0</v>
      </c>
      <c r="CA228">
        <v>7</v>
      </c>
      <c r="CB228">
        <v>2</v>
      </c>
      <c r="CC228">
        <v>7</v>
      </c>
      <c r="CD228">
        <v>0</v>
      </c>
      <c r="CE228">
        <v>7</v>
      </c>
      <c r="CF228">
        <v>0</v>
      </c>
      <c r="CG228">
        <v>7</v>
      </c>
      <c r="CH228">
        <v>2</v>
      </c>
      <c r="CI228">
        <v>7</v>
      </c>
      <c r="CJ228">
        <v>1</v>
      </c>
      <c r="CK228">
        <v>2</v>
      </c>
      <c r="CL228">
        <v>8</v>
      </c>
      <c r="CM228">
        <v>3</v>
      </c>
      <c r="CR228">
        <v>2</v>
      </c>
      <c r="CS228">
        <v>8</v>
      </c>
      <c r="CT228">
        <v>10</v>
      </c>
      <c r="CU228">
        <v>1</v>
      </c>
      <c r="CV228" t="s">
        <v>5969</v>
      </c>
      <c r="CW228">
        <v>1094</v>
      </c>
      <c r="CX228">
        <v>18.23</v>
      </c>
      <c r="CY228">
        <v>2</v>
      </c>
      <c r="CZ228">
        <v>1</v>
      </c>
      <c r="DA228" t="s">
        <v>3729</v>
      </c>
      <c r="DC228">
        <v>1</v>
      </c>
      <c r="DD228">
        <v>1</v>
      </c>
      <c r="DE228">
        <v>16</v>
      </c>
      <c r="DN228" t="s">
        <v>3912</v>
      </c>
      <c r="DO228" t="s">
        <v>3912</v>
      </c>
      <c r="DP228" t="s">
        <v>3178</v>
      </c>
      <c r="DQ228" t="s">
        <v>202</v>
      </c>
      <c r="DR228" t="s">
        <v>202</v>
      </c>
      <c r="DT228">
        <v>1</v>
      </c>
      <c r="DV228">
        <v>1</v>
      </c>
      <c r="DW228">
        <v>0</v>
      </c>
      <c r="DX228">
        <v>1</v>
      </c>
      <c r="DY228">
        <v>2</v>
      </c>
      <c r="DZ228">
        <v>1</v>
      </c>
      <c r="EA228">
        <v>10</v>
      </c>
      <c r="EB228">
        <f>IF(EA228&gt;=30,1,IF(EA228&gt;=20,2,IF(EA228&gt;=15,3,IF(EA228&gt;=10,4,IF(EA228&gt;=5,5,IF(EA228&gt;0,6,0))))))</f>
        <v>4</v>
      </c>
      <c r="EC228">
        <v>2</v>
      </c>
      <c r="EE228">
        <v>10</v>
      </c>
      <c r="EF228">
        <v>2</v>
      </c>
      <c r="EH228">
        <v>2</v>
      </c>
      <c r="EI228">
        <v>1</v>
      </c>
      <c r="EL228">
        <v>2</v>
      </c>
      <c r="EM228">
        <v>3</v>
      </c>
      <c r="EN228">
        <v>3</v>
      </c>
      <c r="EO228">
        <v>2</v>
      </c>
      <c r="EP228">
        <v>1</v>
      </c>
      <c r="EQ228">
        <v>1</v>
      </c>
      <c r="ER228">
        <v>1</v>
      </c>
      <c r="EZ228">
        <v>1</v>
      </c>
      <c r="FA228">
        <v>1</v>
      </c>
      <c r="FD228">
        <v>5</v>
      </c>
      <c r="FG228">
        <v>0</v>
      </c>
      <c r="FH228" t="s">
        <v>3179</v>
      </c>
      <c r="FI228">
        <v>1</v>
      </c>
      <c r="FJ228" t="s">
        <v>204</v>
      </c>
      <c r="FK228">
        <v>10</v>
      </c>
      <c r="FL228">
        <v>12</v>
      </c>
      <c r="FM228">
        <v>12</v>
      </c>
      <c r="FN228">
        <v>10</v>
      </c>
      <c r="FO228" t="s">
        <v>2212</v>
      </c>
      <c r="FP228">
        <v>3.5</v>
      </c>
      <c r="FQ228" t="s">
        <v>3638</v>
      </c>
      <c r="FR228" t="s">
        <v>3189</v>
      </c>
      <c r="FS228">
        <v>0</v>
      </c>
      <c r="FT228">
        <v>1</v>
      </c>
      <c r="FU228" t="s">
        <v>2221</v>
      </c>
      <c r="FV228" t="s">
        <v>3182</v>
      </c>
      <c r="FW228">
        <v>0</v>
      </c>
      <c r="FX228">
        <v>1</v>
      </c>
      <c r="FY228">
        <v>0</v>
      </c>
      <c r="FZ228">
        <v>0</v>
      </c>
      <c r="GA228">
        <v>14027</v>
      </c>
      <c r="GB228">
        <v>56</v>
      </c>
      <c r="GC228">
        <v>250.48214290000001</v>
      </c>
      <c r="GD228" t="s">
        <v>2407</v>
      </c>
      <c r="GE228">
        <v>1</v>
      </c>
      <c r="HG228" t="s">
        <v>202</v>
      </c>
      <c r="HJ228">
        <v>0</v>
      </c>
    </row>
    <row r="229" spans="1:218" x14ac:dyDescent="0.3">
      <c r="A229">
        <v>1199</v>
      </c>
      <c r="B229" t="s">
        <v>3190</v>
      </c>
      <c r="C229" t="s">
        <v>6276</v>
      </c>
      <c r="D229" t="s">
        <v>265</v>
      </c>
      <c r="E229">
        <v>1</v>
      </c>
      <c r="F229" t="s">
        <v>202</v>
      </c>
      <c r="H229">
        <v>1</v>
      </c>
      <c r="M229">
        <v>1</v>
      </c>
      <c r="N229">
        <v>1</v>
      </c>
      <c r="U229">
        <v>1</v>
      </c>
      <c r="W229">
        <v>1</v>
      </c>
      <c r="X229" t="s">
        <v>3174</v>
      </c>
      <c r="Y229">
        <v>1</v>
      </c>
      <c r="Z229">
        <v>1</v>
      </c>
      <c r="AA229">
        <v>8</v>
      </c>
      <c r="AD229" t="s">
        <v>202</v>
      </c>
      <c r="AE229">
        <v>1</v>
      </c>
      <c r="AF229">
        <v>2</v>
      </c>
      <c r="AG229">
        <v>1</v>
      </c>
      <c r="AH229">
        <v>1</v>
      </c>
      <c r="AI229">
        <v>1</v>
      </c>
      <c r="AJ229">
        <v>2</v>
      </c>
      <c r="AK229" t="s">
        <v>6277</v>
      </c>
      <c r="AL229">
        <v>1</v>
      </c>
      <c r="AM229">
        <v>2</v>
      </c>
      <c r="AN229">
        <v>1</v>
      </c>
      <c r="AO229">
        <v>2</v>
      </c>
      <c r="AP229">
        <v>2</v>
      </c>
      <c r="AQ229">
        <v>1</v>
      </c>
      <c r="AR229" t="s">
        <v>6278</v>
      </c>
      <c r="AS229">
        <v>2</v>
      </c>
      <c r="AT229">
        <v>1</v>
      </c>
      <c r="AU229">
        <v>1</v>
      </c>
      <c r="AV229">
        <v>2</v>
      </c>
      <c r="AW229">
        <v>7</v>
      </c>
      <c r="AX229">
        <v>1</v>
      </c>
      <c r="AY229">
        <v>2</v>
      </c>
      <c r="BE229">
        <v>1</v>
      </c>
      <c r="BF229">
        <v>1</v>
      </c>
      <c r="BG229">
        <v>1</v>
      </c>
      <c r="BH229">
        <v>1</v>
      </c>
      <c r="BI229">
        <v>1</v>
      </c>
      <c r="BJ229">
        <v>0</v>
      </c>
      <c r="BM229">
        <v>1</v>
      </c>
      <c r="BN229">
        <v>1</v>
      </c>
      <c r="BO229">
        <v>3</v>
      </c>
      <c r="BP229">
        <v>1</v>
      </c>
      <c r="BQ229">
        <v>2</v>
      </c>
      <c r="BR229">
        <v>6</v>
      </c>
      <c r="BS229">
        <v>1</v>
      </c>
      <c r="BT229">
        <v>3</v>
      </c>
      <c r="BV229">
        <v>1</v>
      </c>
      <c r="BX229">
        <v>0</v>
      </c>
      <c r="BZ229">
        <v>0</v>
      </c>
      <c r="CB229">
        <v>2</v>
      </c>
      <c r="CJ229">
        <v>1</v>
      </c>
      <c r="CK229">
        <v>1</v>
      </c>
      <c r="CL229">
        <v>6</v>
      </c>
      <c r="CM229">
        <v>1</v>
      </c>
      <c r="CR229">
        <v>2</v>
      </c>
      <c r="CS229">
        <v>10</v>
      </c>
      <c r="CT229">
        <v>1</v>
      </c>
      <c r="CU229">
        <v>1</v>
      </c>
      <c r="CV229" t="s">
        <v>1148</v>
      </c>
      <c r="CW229">
        <v>769</v>
      </c>
      <c r="CX229">
        <v>12.82</v>
      </c>
      <c r="CY229">
        <v>2</v>
      </c>
      <c r="CZ229">
        <v>1</v>
      </c>
      <c r="DA229" t="s">
        <v>1806</v>
      </c>
      <c r="DC229">
        <v>1</v>
      </c>
      <c r="DD229">
        <v>1</v>
      </c>
      <c r="DE229">
        <v>29</v>
      </c>
      <c r="DN229" t="s">
        <v>4995</v>
      </c>
      <c r="DO229" t="s">
        <v>4995</v>
      </c>
      <c r="DP229" t="s">
        <v>3178</v>
      </c>
      <c r="DQ229" t="s">
        <v>202</v>
      </c>
      <c r="DR229" t="s">
        <v>202</v>
      </c>
      <c r="DT229">
        <v>1</v>
      </c>
      <c r="DV229">
        <v>1</v>
      </c>
      <c r="DW229">
        <v>0</v>
      </c>
      <c r="DX229">
        <v>8</v>
      </c>
      <c r="DY229">
        <v>2</v>
      </c>
      <c r="DZ229">
        <v>-97</v>
      </c>
      <c r="EB229">
        <v>5</v>
      </c>
      <c r="EC229">
        <v>1</v>
      </c>
      <c r="ED229">
        <v>1</v>
      </c>
      <c r="EF229">
        <v>1</v>
      </c>
      <c r="EG229">
        <v>1</v>
      </c>
      <c r="EI229">
        <v>1</v>
      </c>
      <c r="EL229">
        <v>1</v>
      </c>
      <c r="EM229">
        <v>5</v>
      </c>
      <c r="EN229">
        <v>1</v>
      </c>
      <c r="EO229">
        <v>1</v>
      </c>
      <c r="EP229">
        <v>1</v>
      </c>
      <c r="EQ229">
        <v>1</v>
      </c>
      <c r="ER229">
        <v>1</v>
      </c>
      <c r="EZ229">
        <v>1</v>
      </c>
      <c r="FA229">
        <v>1</v>
      </c>
      <c r="FD229">
        <v>5</v>
      </c>
      <c r="FG229">
        <v>0</v>
      </c>
      <c r="FH229" t="s">
        <v>3179</v>
      </c>
      <c r="FI229">
        <v>1</v>
      </c>
      <c r="FJ229" t="s">
        <v>204</v>
      </c>
      <c r="FK229">
        <v>8.3333299999999999E-2</v>
      </c>
      <c r="FL229">
        <v>1</v>
      </c>
      <c r="FM229">
        <v>1</v>
      </c>
      <c r="FN229">
        <v>7.5</v>
      </c>
      <c r="FO229" t="s">
        <v>2206</v>
      </c>
      <c r="FP229">
        <v>20</v>
      </c>
      <c r="FQ229" t="s">
        <v>3180</v>
      </c>
      <c r="FR229" t="s">
        <v>3196</v>
      </c>
      <c r="FS229">
        <v>1</v>
      </c>
      <c r="FT229">
        <v>1</v>
      </c>
      <c r="FU229" t="s">
        <v>2221</v>
      </c>
      <c r="FV229" t="s">
        <v>3182</v>
      </c>
      <c r="FW229">
        <v>0</v>
      </c>
      <c r="FX229">
        <v>1</v>
      </c>
      <c r="FY229">
        <v>0</v>
      </c>
      <c r="FZ229">
        <v>0</v>
      </c>
      <c r="GA229">
        <v>15709</v>
      </c>
      <c r="GB229">
        <v>72</v>
      </c>
      <c r="GC229">
        <v>218.18055559999999</v>
      </c>
      <c r="GD229" t="s">
        <v>2407</v>
      </c>
      <c r="GE229">
        <v>1</v>
      </c>
      <c r="HG229" t="s">
        <v>202</v>
      </c>
      <c r="HJ229">
        <v>0</v>
      </c>
    </row>
    <row r="230" spans="1:218" x14ac:dyDescent="0.3">
      <c r="A230">
        <v>1289</v>
      </c>
      <c r="B230" t="s">
        <v>3183</v>
      </c>
      <c r="C230" t="s">
        <v>6315</v>
      </c>
      <c r="D230" t="s">
        <v>212</v>
      </c>
      <c r="E230">
        <v>1</v>
      </c>
      <c r="F230" t="s">
        <v>202</v>
      </c>
      <c r="H230">
        <v>1</v>
      </c>
      <c r="M230">
        <v>1</v>
      </c>
      <c r="N230">
        <v>1</v>
      </c>
      <c r="U230">
        <v>1</v>
      </c>
      <c r="W230">
        <v>1</v>
      </c>
      <c r="X230" t="s">
        <v>3174</v>
      </c>
      <c r="Y230">
        <v>1</v>
      </c>
      <c r="Z230">
        <v>1</v>
      </c>
      <c r="AA230">
        <v>1</v>
      </c>
      <c r="AD230" t="s">
        <v>202</v>
      </c>
      <c r="AE230">
        <v>1</v>
      </c>
      <c r="AF230">
        <v>1</v>
      </c>
      <c r="AG230">
        <v>1</v>
      </c>
      <c r="AH230">
        <v>2</v>
      </c>
      <c r="AI230">
        <v>1</v>
      </c>
      <c r="AJ230">
        <v>2</v>
      </c>
      <c r="AK230" t="s">
        <v>6316</v>
      </c>
      <c r="AL230">
        <v>1</v>
      </c>
      <c r="AM230">
        <v>2</v>
      </c>
      <c r="AN230">
        <v>1</v>
      </c>
      <c r="AO230">
        <v>1</v>
      </c>
      <c r="AP230">
        <v>2</v>
      </c>
      <c r="AQ230">
        <v>1</v>
      </c>
      <c r="AR230" t="s">
        <v>6317</v>
      </c>
      <c r="AS230">
        <v>1</v>
      </c>
      <c r="AT230">
        <v>1</v>
      </c>
      <c r="AU230">
        <v>1</v>
      </c>
      <c r="AV230">
        <v>2</v>
      </c>
      <c r="AW230">
        <v>7</v>
      </c>
      <c r="AX230">
        <v>2</v>
      </c>
      <c r="AY230">
        <v>3</v>
      </c>
      <c r="BE230">
        <v>1</v>
      </c>
      <c r="BF230">
        <v>2</v>
      </c>
      <c r="BG230">
        <v>1</v>
      </c>
      <c r="BH230">
        <v>2</v>
      </c>
      <c r="BI230">
        <v>1</v>
      </c>
      <c r="BJ230">
        <v>0</v>
      </c>
      <c r="BM230">
        <v>1</v>
      </c>
      <c r="BN230">
        <v>1</v>
      </c>
      <c r="BO230">
        <v>4</v>
      </c>
      <c r="BP230">
        <v>1</v>
      </c>
      <c r="BQ230">
        <v>26</v>
      </c>
      <c r="BR230">
        <v>1</v>
      </c>
      <c r="BS230">
        <v>1</v>
      </c>
      <c r="BT230">
        <v>3</v>
      </c>
      <c r="BV230">
        <v>0</v>
      </c>
      <c r="BX230">
        <v>1</v>
      </c>
      <c r="BZ230">
        <v>0</v>
      </c>
      <c r="CB230">
        <v>0</v>
      </c>
      <c r="CD230">
        <v>2</v>
      </c>
      <c r="CJ230">
        <v>1</v>
      </c>
      <c r="CK230">
        <v>2</v>
      </c>
      <c r="CL230">
        <v>6</v>
      </c>
      <c r="CM230">
        <v>1</v>
      </c>
      <c r="CR230">
        <v>2</v>
      </c>
      <c r="CS230">
        <v>8</v>
      </c>
      <c r="CT230">
        <v>1</v>
      </c>
      <c r="CU230">
        <v>1</v>
      </c>
      <c r="CV230" t="s">
        <v>1534</v>
      </c>
      <c r="CW230">
        <v>581</v>
      </c>
      <c r="CX230">
        <v>9.68</v>
      </c>
      <c r="CY230">
        <v>2</v>
      </c>
      <c r="CZ230">
        <v>1</v>
      </c>
      <c r="DA230" t="s">
        <v>4962</v>
      </c>
      <c r="DC230">
        <v>1</v>
      </c>
      <c r="DD230">
        <v>1</v>
      </c>
      <c r="DE230">
        <v>4</v>
      </c>
      <c r="DN230" t="s">
        <v>5141</v>
      </c>
      <c r="DO230" t="s">
        <v>5141</v>
      </c>
      <c r="DP230" t="s">
        <v>3178</v>
      </c>
      <c r="DQ230" t="s">
        <v>202</v>
      </c>
      <c r="DR230" t="s">
        <v>202</v>
      </c>
      <c r="DT230">
        <v>1</v>
      </c>
      <c r="DV230">
        <v>1</v>
      </c>
      <c r="DW230">
        <v>0</v>
      </c>
      <c r="DX230">
        <v>1</v>
      </c>
      <c r="DY230">
        <v>2</v>
      </c>
      <c r="DZ230">
        <v>1</v>
      </c>
      <c r="EA230">
        <v>8</v>
      </c>
      <c r="EB230">
        <f>IF(EA230&gt;=30,1,IF(EA230&gt;=20,2,IF(EA230&gt;=15,3,IF(EA230&gt;=10,4,IF(EA230&gt;=5,5,IF(EA230&gt;0,6,0))))))</f>
        <v>5</v>
      </c>
      <c r="EC230">
        <v>2</v>
      </c>
      <c r="EE230">
        <v>2</v>
      </c>
      <c r="EF230">
        <v>2</v>
      </c>
      <c r="EH230">
        <v>1</v>
      </c>
      <c r="EI230">
        <v>1</v>
      </c>
      <c r="EL230">
        <v>2</v>
      </c>
      <c r="EM230">
        <v>3</v>
      </c>
      <c r="EN230">
        <v>2</v>
      </c>
      <c r="EO230">
        <v>2</v>
      </c>
      <c r="EP230">
        <v>1</v>
      </c>
      <c r="EQ230">
        <v>2</v>
      </c>
      <c r="ER230">
        <v>1</v>
      </c>
      <c r="EZ230">
        <v>1</v>
      </c>
      <c r="FA230">
        <v>1</v>
      </c>
      <c r="FD230">
        <v>5</v>
      </c>
      <c r="FG230">
        <v>0</v>
      </c>
      <c r="FH230" t="s">
        <v>3179</v>
      </c>
      <c r="FI230">
        <v>1</v>
      </c>
      <c r="FJ230" t="s">
        <v>204</v>
      </c>
      <c r="FK230">
        <v>2</v>
      </c>
      <c r="FL230">
        <v>12</v>
      </c>
      <c r="FM230">
        <v>12</v>
      </c>
      <c r="FN230">
        <v>8</v>
      </c>
      <c r="FO230" t="s">
        <v>2212</v>
      </c>
      <c r="FP230">
        <v>3.5</v>
      </c>
      <c r="FQ230" t="s">
        <v>3287</v>
      </c>
      <c r="FR230" t="s">
        <v>3189</v>
      </c>
      <c r="FS230">
        <v>0</v>
      </c>
      <c r="FT230">
        <v>1</v>
      </c>
      <c r="FU230" t="s">
        <v>2221</v>
      </c>
      <c r="FV230" t="s">
        <v>4754</v>
      </c>
      <c r="FW230">
        <v>0</v>
      </c>
      <c r="FX230">
        <v>1</v>
      </c>
      <c r="FY230">
        <v>0</v>
      </c>
      <c r="FZ230">
        <v>0</v>
      </c>
      <c r="GA230">
        <v>37408</v>
      </c>
      <c r="GB230">
        <v>127</v>
      </c>
      <c r="GC230">
        <v>294.55118110000001</v>
      </c>
      <c r="GD230" t="s">
        <v>2407</v>
      </c>
      <c r="GE230">
        <v>1</v>
      </c>
      <c r="HG230" t="s">
        <v>202</v>
      </c>
      <c r="HJ230">
        <v>0</v>
      </c>
    </row>
    <row r="231" spans="1:218" x14ac:dyDescent="0.3">
      <c r="A231">
        <v>1509</v>
      </c>
      <c r="B231" t="s">
        <v>3279</v>
      </c>
      <c r="C231" t="s">
        <v>6434</v>
      </c>
      <c r="D231" t="s">
        <v>212</v>
      </c>
      <c r="E231">
        <v>1</v>
      </c>
      <c r="F231" t="s">
        <v>202</v>
      </c>
      <c r="H231">
        <v>1</v>
      </c>
      <c r="M231">
        <v>1</v>
      </c>
      <c r="N231">
        <v>1</v>
      </c>
      <c r="U231">
        <v>1</v>
      </c>
      <c r="W231">
        <v>1</v>
      </c>
      <c r="X231" t="s">
        <v>3174</v>
      </c>
      <c r="Y231">
        <v>1</v>
      </c>
      <c r="Z231">
        <v>1</v>
      </c>
      <c r="AA231">
        <v>1</v>
      </c>
      <c r="AD231" t="s">
        <v>202</v>
      </c>
      <c r="AE231">
        <v>1</v>
      </c>
      <c r="AF231">
        <v>1</v>
      </c>
      <c r="AG231">
        <v>1</v>
      </c>
      <c r="AH231">
        <v>1</v>
      </c>
      <c r="AI231">
        <v>1</v>
      </c>
      <c r="AJ231">
        <v>1</v>
      </c>
      <c r="AK231" t="s">
        <v>6435</v>
      </c>
      <c r="AL231">
        <v>1</v>
      </c>
      <c r="AM231">
        <v>1</v>
      </c>
      <c r="AN231">
        <v>1</v>
      </c>
      <c r="AO231">
        <v>2</v>
      </c>
      <c r="AP231">
        <v>1</v>
      </c>
      <c r="AQ231">
        <v>1</v>
      </c>
      <c r="AR231" t="s">
        <v>6436</v>
      </c>
      <c r="AS231">
        <v>2</v>
      </c>
      <c r="AT231">
        <v>1</v>
      </c>
      <c r="AU231">
        <v>1</v>
      </c>
      <c r="AV231">
        <v>2</v>
      </c>
      <c r="AW231">
        <v>7</v>
      </c>
      <c r="AX231">
        <v>3</v>
      </c>
      <c r="AY231">
        <v>1</v>
      </c>
      <c r="BE231">
        <v>1</v>
      </c>
      <c r="BF231">
        <v>2</v>
      </c>
      <c r="BG231">
        <v>1</v>
      </c>
      <c r="BH231">
        <v>2</v>
      </c>
      <c r="BI231">
        <v>1</v>
      </c>
      <c r="BJ231">
        <v>0</v>
      </c>
      <c r="BM231">
        <v>1</v>
      </c>
      <c r="BN231">
        <v>1</v>
      </c>
      <c r="BO231">
        <v>4</v>
      </c>
      <c r="BP231">
        <v>1</v>
      </c>
      <c r="BQ231">
        <v>2</v>
      </c>
      <c r="BR231">
        <v>3</v>
      </c>
      <c r="BS231">
        <v>1</v>
      </c>
      <c r="BT231">
        <v>3</v>
      </c>
      <c r="BV231">
        <v>0</v>
      </c>
      <c r="BX231">
        <v>1</v>
      </c>
      <c r="BZ231">
        <v>0</v>
      </c>
      <c r="CB231">
        <v>0</v>
      </c>
      <c r="CD231">
        <v>0</v>
      </c>
      <c r="CF231">
        <v>2</v>
      </c>
      <c r="CJ231">
        <v>1</v>
      </c>
      <c r="CK231">
        <v>2</v>
      </c>
      <c r="CL231">
        <v>6</v>
      </c>
      <c r="CM231">
        <v>1</v>
      </c>
      <c r="CR231">
        <v>2</v>
      </c>
      <c r="CS231">
        <v>10</v>
      </c>
      <c r="CT231">
        <v>1</v>
      </c>
      <c r="CU231">
        <v>1</v>
      </c>
      <c r="CV231" t="s">
        <v>973</v>
      </c>
      <c r="CW231">
        <v>643</v>
      </c>
      <c r="CX231">
        <v>10.72</v>
      </c>
      <c r="CY231">
        <v>2</v>
      </c>
      <c r="CZ231">
        <v>1</v>
      </c>
      <c r="DA231" t="s">
        <v>374</v>
      </c>
      <c r="DC231">
        <v>1</v>
      </c>
      <c r="DD231">
        <v>1</v>
      </c>
      <c r="DE231">
        <v>2</v>
      </c>
      <c r="DN231" t="s">
        <v>5429</v>
      </c>
      <c r="DO231" t="s">
        <v>5429</v>
      </c>
      <c r="DP231" t="s">
        <v>3178</v>
      </c>
      <c r="DQ231" t="s">
        <v>202</v>
      </c>
      <c r="DR231" t="s">
        <v>202</v>
      </c>
      <c r="DT231">
        <v>1</v>
      </c>
      <c r="DV231">
        <v>1</v>
      </c>
      <c r="DW231">
        <v>0</v>
      </c>
      <c r="DX231">
        <v>1</v>
      </c>
      <c r="DY231">
        <v>2</v>
      </c>
      <c r="DZ231">
        <v>1</v>
      </c>
      <c r="EA231">
        <v>8</v>
      </c>
      <c r="EB231">
        <f>IF(EA231&gt;=30,1,IF(EA231&gt;=20,2,IF(EA231&gt;=15,3,IF(EA231&gt;=10,4,IF(EA231&gt;=5,5,IF(EA231&gt;0,6,0))))))</f>
        <v>5</v>
      </c>
      <c r="EC231">
        <v>2</v>
      </c>
      <c r="EE231">
        <v>8</v>
      </c>
      <c r="EF231">
        <v>2</v>
      </c>
      <c r="EH231">
        <v>2</v>
      </c>
      <c r="EI231">
        <v>1</v>
      </c>
      <c r="EL231">
        <v>1</v>
      </c>
      <c r="EM231">
        <v>4</v>
      </c>
      <c r="EN231">
        <v>2</v>
      </c>
      <c r="EO231">
        <v>4</v>
      </c>
      <c r="EP231">
        <v>1</v>
      </c>
      <c r="EQ231">
        <v>2</v>
      </c>
      <c r="ER231">
        <v>1</v>
      </c>
      <c r="EZ231">
        <v>1</v>
      </c>
      <c r="FA231">
        <v>1</v>
      </c>
      <c r="FD231">
        <v>5</v>
      </c>
      <c r="FG231">
        <v>0</v>
      </c>
      <c r="FH231" t="s">
        <v>3179</v>
      </c>
      <c r="FI231">
        <v>1</v>
      </c>
      <c r="FJ231" t="s">
        <v>204</v>
      </c>
      <c r="FK231">
        <v>8</v>
      </c>
      <c r="FL231">
        <v>12</v>
      </c>
      <c r="FM231">
        <v>12</v>
      </c>
      <c r="FN231">
        <v>8</v>
      </c>
      <c r="FO231" t="s">
        <v>2206</v>
      </c>
      <c r="FP231">
        <v>7.5</v>
      </c>
      <c r="FQ231" t="s">
        <v>3287</v>
      </c>
      <c r="FR231" t="s">
        <v>3201</v>
      </c>
      <c r="FS231">
        <v>1</v>
      </c>
      <c r="FT231">
        <v>1</v>
      </c>
      <c r="FU231" t="s">
        <v>2221</v>
      </c>
      <c r="FV231" t="s">
        <v>4754</v>
      </c>
      <c r="FW231">
        <v>0</v>
      </c>
      <c r="FX231">
        <v>1</v>
      </c>
      <c r="FY231">
        <v>0</v>
      </c>
      <c r="FZ231">
        <v>0</v>
      </c>
      <c r="GA231">
        <v>59048</v>
      </c>
      <c r="GB231">
        <v>201</v>
      </c>
      <c r="GC231">
        <v>293.7711443</v>
      </c>
      <c r="GD231" t="s">
        <v>2407</v>
      </c>
      <c r="GE231">
        <v>1</v>
      </c>
      <c r="HG231" t="s">
        <v>202</v>
      </c>
      <c r="HJ231">
        <v>0</v>
      </c>
    </row>
    <row r="232" spans="1:218" x14ac:dyDescent="0.3">
      <c r="A232">
        <v>123</v>
      </c>
      <c r="B232" t="s">
        <v>3401</v>
      </c>
      <c r="C232" t="s">
        <v>3402</v>
      </c>
      <c r="D232" t="s">
        <v>194</v>
      </c>
      <c r="E232">
        <v>1</v>
      </c>
      <c r="F232" t="s">
        <v>202</v>
      </c>
      <c r="H232">
        <v>1</v>
      </c>
      <c r="M232">
        <v>3</v>
      </c>
      <c r="N232">
        <v>1</v>
      </c>
      <c r="U232">
        <v>1</v>
      </c>
      <c r="W232">
        <v>1</v>
      </c>
      <c r="X232" t="s">
        <v>3174</v>
      </c>
      <c r="Y232">
        <v>1</v>
      </c>
      <c r="Z232">
        <v>1</v>
      </c>
      <c r="AA232">
        <v>5</v>
      </c>
      <c r="AD232" t="s">
        <v>3174</v>
      </c>
      <c r="AE232">
        <v>1</v>
      </c>
      <c r="AF232">
        <v>1</v>
      </c>
      <c r="AG232">
        <v>1</v>
      </c>
      <c r="AH232">
        <v>1</v>
      </c>
      <c r="AI232">
        <v>1</v>
      </c>
      <c r="AJ232">
        <v>1</v>
      </c>
      <c r="AK232" t="s">
        <v>3403</v>
      </c>
      <c r="AL232">
        <v>1</v>
      </c>
      <c r="AM232">
        <v>2</v>
      </c>
      <c r="AN232">
        <v>1</v>
      </c>
      <c r="AO232">
        <v>1</v>
      </c>
      <c r="AP232">
        <v>2</v>
      </c>
      <c r="AQ232">
        <v>1</v>
      </c>
      <c r="AR232" t="s">
        <v>3404</v>
      </c>
      <c r="AS232">
        <v>2</v>
      </c>
      <c r="AT232">
        <v>2</v>
      </c>
      <c r="AU232">
        <v>1</v>
      </c>
      <c r="AV232">
        <v>2</v>
      </c>
      <c r="AW232">
        <v>7</v>
      </c>
      <c r="AX232">
        <v>1</v>
      </c>
      <c r="AY232">
        <v>5</v>
      </c>
      <c r="BE232">
        <v>1</v>
      </c>
      <c r="BF232">
        <v>1</v>
      </c>
      <c r="BG232">
        <v>1</v>
      </c>
      <c r="BH232">
        <v>1</v>
      </c>
      <c r="BI232">
        <v>1</v>
      </c>
      <c r="BJ232">
        <v>0</v>
      </c>
      <c r="BM232">
        <v>1</v>
      </c>
      <c r="BN232">
        <v>1</v>
      </c>
      <c r="BO232">
        <v>2</v>
      </c>
      <c r="BP232">
        <v>1</v>
      </c>
      <c r="BQ232">
        <v>12</v>
      </c>
      <c r="BR232">
        <v>1</v>
      </c>
      <c r="BS232">
        <v>1</v>
      </c>
      <c r="BT232">
        <v>2</v>
      </c>
      <c r="BV232">
        <v>0</v>
      </c>
      <c r="BX232">
        <v>0</v>
      </c>
      <c r="BZ232">
        <v>0</v>
      </c>
      <c r="CB232">
        <v>0</v>
      </c>
      <c r="CD232">
        <v>1</v>
      </c>
      <c r="CF232">
        <v>1</v>
      </c>
      <c r="CJ232">
        <v>2</v>
      </c>
      <c r="CK232">
        <v>2</v>
      </c>
      <c r="CL232">
        <v>6</v>
      </c>
      <c r="CM232">
        <v>3</v>
      </c>
      <c r="CR232">
        <v>2</v>
      </c>
      <c r="CS232">
        <v>-98</v>
      </c>
      <c r="CT232">
        <v>1</v>
      </c>
      <c r="CU232">
        <v>1</v>
      </c>
      <c r="CV232" t="s">
        <v>499</v>
      </c>
      <c r="CW232">
        <v>650</v>
      </c>
      <c r="CX232">
        <v>10.83</v>
      </c>
      <c r="CY232">
        <v>2</v>
      </c>
      <c r="CZ232">
        <v>1</v>
      </c>
      <c r="DA232" t="s">
        <v>3405</v>
      </c>
      <c r="DC232">
        <v>1</v>
      </c>
      <c r="DD232">
        <v>1</v>
      </c>
      <c r="DE232">
        <v>22</v>
      </c>
      <c r="DN232" t="s">
        <v>3177</v>
      </c>
      <c r="DO232" t="s">
        <v>3177</v>
      </c>
      <c r="DP232" t="s">
        <v>3178</v>
      </c>
      <c r="DQ232" t="s">
        <v>202</v>
      </c>
      <c r="DR232" t="s">
        <v>202</v>
      </c>
      <c r="DT232">
        <v>1</v>
      </c>
      <c r="DV232">
        <v>1</v>
      </c>
      <c r="DW232">
        <v>0</v>
      </c>
      <c r="DX232">
        <v>5</v>
      </c>
      <c r="DY232">
        <v>1</v>
      </c>
      <c r="DZ232">
        <v>1</v>
      </c>
      <c r="EA232">
        <v>10</v>
      </c>
      <c r="EB232">
        <f>IF(EA232&gt;=30,1,IF(EA232&gt;=20,2,IF(EA232&gt;=15,3,IF(EA232&gt;=10,4,IF(EA232&gt;=5,5,IF(EA232&gt;0,6,0))))))</f>
        <v>4</v>
      </c>
      <c r="EC232">
        <v>2</v>
      </c>
      <c r="EE232">
        <v>10</v>
      </c>
      <c r="EL232">
        <v>3</v>
      </c>
      <c r="EM232">
        <v>1</v>
      </c>
      <c r="EN232">
        <v>1</v>
      </c>
      <c r="EO232">
        <v>3</v>
      </c>
      <c r="EP232">
        <v>1</v>
      </c>
      <c r="EQ232">
        <v>1</v>
      </c>
      <c r="ER232">
        <v>1</v>
      </c>
      <c r="EZ232">
        <v>1</v>
      </c>
      <c r="FA232">
        <v>2</v>
      </c>
      <c r="FB232">
        <v>1</v>
      </c>
      <c r="FC232">
        <v>6</v>
      </c>
      <c r="FD232">
        <v>4</v>
      </c>
      <c r="FF232">
        <v>1</v>
      </c>
      <c r="FG232">
        <v>0</v>
      </c>
      <c r="FH232" t="s">
        <v>3179</v>
      </c>
      <c r="FI232">
        <v>1</v>
      </c>
      <c r="FJ232" t="s">
        <v>204</v>
      </c>
      <c r="FK232">
        <v>10</v>
      </c>
      <c r="FL232">
        <v>12</v>
      </c>
      <c r="FM232">
        <v>12</v>
      </c>
      <c r="FN232">
        <v>10</v>
      </c>
      <c r="FO232" t="s">
        <v>2220</v>
      </c>
      <c r="FP232">
        <v>0.5</v>
      </c>
      <c r="FQ232" t="s">
        <v>3180</v>
      </c>
      <c r="FR232" t="s">
        <v>3181</v>
      </c>
      <c r="FS232">
        <v>1</v>
      </c>
      <c r="FT232">
        <v>1</v>
      </c>
      <c r="FU232" t="s">
        <v>2221</v>
      </c>
      <c r="FV232" t="s">
        <v>3182</v>
      </c>
      <c r="FW232">
        <v>0</v>
      </c>
      <c r="FX232">
        <v>1</v>
      </c>
      <c r="FY232">
        <v>0</v>
      </c>
      <c r="FZ232">
        <v>0</v>
      </c>
      <c r="GA232">
        <v>1473</v>
      </c>
      <c r="GB232">
        <v>6</v>
      </c>
      <c r="GC232">
        <v>245.5</v>
      </c>
      <c r="GD232" t="s">
        <v>2401</v>
      </c>
      <c r="GE232">
        <v>1</v>
      </c>
      <c r="HG232" t="s">
        <v>202</v>
      </c>
      <c r="HJ232">
        <v>0</v>
      </c>
    </row>
    <row r="233" spans="1:218" x14ac:dyDescent="0.3">
      <c r="A233">
        <v>162</v>
      </c>
      <c r="B233" t="s">
        <v>3279</v>
      </c>
      <c r="C233" t="s">
        <v>3456</v>
      </c>
      <c r="D233" t="s">
        <v>212</v>
      </c>
      <c r="E233">
        <v>1</v>
      </c>
      <c r="F233" t="s">
        <v>202</v>
      </c>
      <c r="H233">
        <v>1</v>
      </c>
      <c r="M233">
        <v>1</v>
      </c>
      <c r="N233">
        <v>1</v>
      </c>
      <c r="U233">
        <v>1</v>
      </c>
      <c r="W233">
        <v>1</v>
      </c>
      <c r="X233" t="s">
        <v>3174</v>
      </c>
      <c r="Y233">
        <v>1</v>
      </c>
      <c r="Z233">
        <v>1</v>
      </c>
      <c r="AA233">
        <v>7</v>
      </c>
      <c r="AD233" t="s">
        <v>202</v>
      </c>
      <c r="AE233">
        <v>1</v>
      </c>
      <c r="AF233">
        <v>1</v>
      </c>
      <c r="AG233">
        <v>2</v>
      </c>
      <c r="AH233">
        <v>2</v>
      </c>
      <c r="AI233">
        <v>1</v>
      </c>
      <c r="AJ233">
        <v>2</v>
      </c>
      <c r="AK233" t="s">
        <v>3457</v>
      </c>
      <c r="AL233">
        <v>1</v>
      </c>
      <c r="AM233">
        <v>1</v>
      </c>
      <c r="AN233">
        <v>1</v>
      </c>
      <c r="AO233">
        <v>1</v>
      </c>
      <c r="AP233">
        <v>2</v>
      </c>
      <c r="AQ233">
        <v>1</v>
      </c>
      <c r="AR233" t="s">
        <v>3458</v>
      </c>
      <c r="AS233">
        <v>2</v>
      </c>
      <c r="AT233">
        <v>1</v>
      </c>
      <c r="AU233">
        <v>1</v>
      </c>
      <c r="AV233">
        <v>2</v>
      </c>
      <c r="AW233">
        <v>7</v>
      </c>
      <c r="AX233">
        <v>1</v>
      </c>
      <c r="AY233">
        <v>4</v>
      </c>
      <c r="AZ233">
        <v>3</v>
      </c>
      <c r="BA233">
        <v>5</v>
      </c>
      <c r="BB233">
        <v>1</v>
      </c>
      <c r="BE233">
        <v>1</v>
      </c>
      <c r="BF233">
        <v>1</v>
      </c>
      <c r="BG233">
        <v>1</v>
      </c>
      <c r="BH233">
        <v>1</v>
      </c>
      <c r="BI233">
        <v>1</v>
      </c>
      <c r="BJ233">
        <v>0</v>
      </c>
      <c r="BM233">
        <v>1</v>
      </c>
      <c r="BN233">
        <v>1</v>
      </c>
      <c r="BO233">
        <v>3</v>
      </c>
      <c r="BP233">
        <v>1</v>
      </c>
      <c r="BQ233">
        <v>12</v>
      </c>
      <c r="BR233">
        <v>2</v>
      </c>
      <c r="BS233">
        <v>1</v>
      </c>
      <c r="BT233">
        <v>2</v>
      </c>
      <c r="BV233">
        <v>1</v>
      </c>
      <c r="BX233">
        <v>0</v>
      </c>
      <c r="BZ233">
        <v>0</v>
      </c>
      <c r="CB233">
        <v>0</v>
      </c>
      <c r="CD233">
        <v>0</v>
      </c>
      <c r="CF233">
        <v>1</v>
      </c>
      <c r="CJ233">
        <v>1</v>
      </c>
      <c r="CK233">
        <v>2</v>
      </c>
      <c r="CL233">
        <v>8</v>
      </c>
      <c r="CM233">
        <v>1</v>
      </c>
      <c r="CR233">
        <v>2</v>
      </c>
      <c r="CS233">
        <v>6</v>
      </c>
      <c r="CT233">
        <v>1</v>
      </c>
      <c r="CU233">
        <v>2</v>
      </c>
      <c r="CV233" t="s">
        <v>2764</v>
      </c>
      <c r="CW233">
        <v>965</v>
      </c>
      <c r="CX233">
        <v>16.079999999999998</v>
      </c>
      <c r="CY233">
        <v>2</v>
      </c>
      <c r="CZ233">
        <v>1</v>
      </c>
      <c r="DA233" t="s">
        <v>473</v>
      </c>
      <c r="DC233">
        <v>1</v>
      </c>
      <c r="DD233">
        <v>1</v>
      </c>
      <c r="DE233">
        <v>2</v>
      </c>
      <c r="DN233" t="s">
        <v>3177</v>
      </c>
      <c r="DO233" t="s">
        <v>3177</v>
      </c>
      <c r="DP233" t="s">
        <v>3178</v>
      </c>
      <c r="DQ233" t="s">
        <v>202</v>
      </c>
      <c r="DR233" t="s">
        <v>202</v>
      </c>
      <c r="DT233">
        <v>1</v>
      </c>
      <c r="DV233">
        <v>1</v>
      </c>
      <c r="DW233">
        <v>0</v>
      </c>
      <c r="DX233">
        <v>7</v>
      </c>
      <c r="DY233">
        <v>1</v>
      </c>
      <c r="DZ233">
        <v>-97</v>
      </c>
      <c r="EB233">
        <v>4</v>
      </c>
      <c r="EC233">
        <v>2</v>
      </c>
      <c r="EE233">
        <v>11</v>
      </c>
      <c r="EL233">
        <v>3</v>
      </c>
      <c r="EM233">
        <v>-97</v>
      </c>
      <c r="EN233">
        <v>1</v>
      </c>
      <c r="EO233">
        <v>1</v>
      </c>
      <c r="EP233">
        <v>1</v>
      </c>
      <c r="EQ233">
        <v>1</v>
      </c>
      <c r="ER233">
        <v>1</v>
      </c>
      <c r="EZ233">
        <v>1</v>
      </c>
      <c r="FA233">
        <v>1</v>
      </c>
      <c r="FD233">
        <v>4</v>
      </c>
      <c r="FF233">
        <v>1</v>
      </c>
      <c r="FG233">
        <v>0</v>
      </c>
      <c r="FH233" t="s">
        <v>3179</v>
      </c>
      <c r="FI233">
        <v>1</v>
      </c>
      <c r="FJ233" t="s">
        <v>204</v>
      </c>
      <c r="FK233">
        <v>11</v>
      </c>
      <c r="FL233">
        <v>12</v>
      </c>
      <c r="FM233">
        <v>12</v>
      </c>
      <c r="FN233">
        <v>12.5</v>
      </c>
      <c r="FO233" t="s">
        <v>2220</v>
      </c>
      <c r="FQ233" t="s">
        <v>3180</v>
      </c>
      <c r="FR233" t="s">
        <v>3196</v>
      </c>
      <c r="FS233">
        <v>1</v>
      </c>
      <c r="FT233">
        <v>1</v>
      </c>
      <c r="FU233" t="s">
        <v>2221</v>
      </c>
      <c r="FV233" t="s">
        <v>3182</v>
      </c>
      <c r="FW233">
        <v>0</v>
      </c>
      <c r="FX233">
        <v>1</v>
      </c>
      <c r="FY233">
        <v>0</v>
      </c>
      <c r="FZ233">
        <v>0</v>
      </c>
      <c r="GA233">
        <v>59048</v>
      </c>
      <c r="GB233">
        <v>201</v>
      </c>
      <c r="GC233">
        <v>293.7711443</v>
      </c>
      <c r="GD233" t="s">
        <v>2401</v>
      </c>
      <c r="GE233">
        <v>1</v>
      </c>
      <c r="HG233" t="s">
        <v>202</v>
      </c>
      <c r="HJ233">
        <v>0</v>
      </c>
    </row>
    <row r="234" spans="1:218" x14ac:dyDescent="0.3">
      <c r="A234">
        <v>491</v>
      </c>
      <c r="B234" t="s">
        <v>3279</v>
      </c>
      <c r="C234" t="s">
        <v>3948</v>
      </c>
      <c r="D234" t="s">
        <v>212</v>
      </c>
      <c r="E234">
        <v>1</v>
      </c>
      <c r="F234" t="s">
        <v>202</v>
      </c>
      <c r="H234">
        <v>1</v>
      </c>
      <c r="M234">
        <v>1</v>
      </c>
      <c r="N234">
        <v>1</v>
      </c>
      <c r="U234">
        <v>1</v>
      </c>
      <c r="W234">
        <v>1</v>
      </c>
      <c r="X234" t="s">
        <v>3174</v>
      </c>
      <c r="Y234">
        <v>1</v>
      </c>
      <c r="Z234">
        <v>1</v>
      </c>
      <c r="AA234">
        <v>1</v>
      </c>
      <c r="AD234" t="s">
        <v>202</v>
      </c>
      <c r="AE234">
        <v>1</v>
      </c>
      <c r="AF234">
        <v>1</v>
      </c>
      <c r="AG234">
        <v>2</v>
      </c>
      <c r="AH234">
        <v>2</v>
      </c>
      <c r="AI234">
        <v>1</v>
      </c>
      <c r="AJ234">
        <v>2</v>
      </c>
      <c r="AK234" t="s">
        <v>3949</v>
      </c>
      <c r="AL234">
        <v>1</v>
      </c>
      <c r="AM234">
        <v>2</v>
      </c>
      <c r="AN234">
        <v>1</v>
      </c>
      <c r="AO234">
        <v>2</v>
      </c>
      <c r="AP234">
        <v>2</v>
      </c>
      <c r="AQ234">
        <v>1</v>
      </c>
      <c r="AR234" t="s">
        <v>3950</v>
      </c>
      <c r="AS234">
        <v>2</v>
      </c>
      <c r="AT234">
        <v>1</v>
      </c>
      <c r="AU234">
        <v>1</v>
      </c>
      <c r="AV234">
        <v>2</v>
      </c>
      <c r="AW234">
        <v>7</v>
      </c>
      <c r="AX234">
        <v>7</v>
      </c>
      <c r="AY234">
        <v>5</v>
      </c>
      <c r="BE234">
        <v>1</v>
      </c>
      <c r="BF234">
        <v>1</v>
      </c>
      <c r="BG234">
        <v>1</v>
      </c>
      <c r="BH234">
        <v>1</v>
      </c>
      <c r="BI234">
        <v>1</v>
      </c>
      <c r="BJ234">
        <v>0</v>
      </c>
      <c r="BM234">
        <v>1</v>
      </c>
      <c r="BN234">
        <v>1</v>
      </c>
      <c r="BO234">
        <v>3</v>
      </c>
      <c r="BP234">
        <v>1</v>
      </c>
      <c r="BQ234">
        <v>26</v>
      </c>
      <c r="BR234">
        <v>2</v>
      </c>
      <c r="BS234">
        <v>1</v>
      </c>
      <c r="BT234">
        <v>3</v>
      </c>
      <c r="BU234">
        <v>3</v>
      </c>
      <c r="BV234">
        <v>0</v>
      </c>
      <c r="BW234">
        <v>3</v>
      </c>
      <c r="BX234">
        <v>0</v>
      </c>
      <c r="BY234">
        <v>3</v>
      </c>
      <c r="BZ234">
        <v>0</v>
      </c>
      <c r="CA234">
        <v>3</v>
      </c>
      <c r="CB234">
        <v>1</v>
      </c>
      <c r="CC234">
        <v>3</v>
      </c>
      <c r="CD234">
        <v>0</v>
      </c>
      <c r="CE234">
        <v>3</v>
      </c>
      <c r="CF234">
        <v>1</v>
      </c>
      <c r="CG234">
        <v>3</v>
      </c>
      <c r="CH234">
        <v>1</v>
      </c>
      <c r="CI234">
        <v>3</v>
      </c>
      <c r="CJ234">
        <v>1</v>
      </c>
      <c r="CK234">
        <v>2</v>
      </c>
      <c r="CL234">
        <v>4</v>
      </c>
      <c r="CM234">
        <v>1</v>
      </c>
      <c r="CR234">
        <v>2</v>
      </c>
      <c r="CS234">
        <v>1</v>
      </c>
      <c r="CT234">
        <v>1</v>
      </c>
      <c r="CU234">
        <v>1</v>
      </c>
      <c r="CV234" t="s">
        <v>336</v>
      </c>
      <c r="CW234">
        <v>1033</v>
      </c>
      <c r="CX234">
        <v>17.22</v>
      </c>
      <c r="CY234">
        <v>2</v>
      </c>
      <c r="CZ234">
        <v>1</v>
      </c>
      <c r="DA234" t="s">
        <v>1260</v>
      </c>
      <c r="DC234">
        <v>1</v>
      </c>
      <c r="DD234">
        <v>1</v>
      </c>
      <c r="DE234">
        <v>2</v>
      </c>
      <c r="DN234" t="s">
        <v>3912</v>
      </c>
      <c r="DO234" t="s">
        <v>3912</v>
      </c>
      <c r="DP234" t="s">
        <v>3178</v>
      </c>
      <c r="DQ234" t="s">
        <v>202</v>
      </c>
      <c r="DR234" t="s">
        <v>202</v>
      </c>
      <c r="DT234">
        <v>1</v>
      </c>
      <c r="DV234">
        <v>1</v>
      </c>
      <c r="DW234">
        <v>0</v>
      </c>
      <c r="DX234">
        <v>1</v>
      </c>
      <c r="DY234">
        <v>1</v>
      </c>
      <c r="DZ234">
        <v>1</v>
      </c>
      <c r="EA234">
        <v>15</v>
      </c>
      <c r="EB234">
        <f>IF(EA234&gt;=30,1,IF(EA234&gt;=20,2,IF(EA234&gt;=15,3,IF(EA234&gt;=10,4,IF(EA234&gt;=5,5,IF(EA234&gt;0,6,0))))))</f>
        <v>3</v>
      </c>
      <c r="EC234">
        <v>2</v>
      </c>
      <c r="EE234">
        <v>15</v>
      </c>
      <c r="EL234">
        <v>3</v>
      </c>
      <c r="EM234">
        <v>1</v>
      </c>
      <c r="EN234">
        <v>1</v>
      </c>
      <c r="EO234">
        <v>1</v>
      </c>
      <c r="EP234">
        <v>1</v>
      </c>
      <c r="EQ234">
        <v>1</v>
      </c>
      <c r="ER234">
        <v>2</v>
      </c>
      <c r="ES234">
        <v>1</v>
      </c>
      <c r="ET234">
        <v>8</v>
      </c>
      <c r="EU234">
        <f>IF(ET234&gt;=30,1,IF(ET234&gt;=20,2,IF(ET234&gt;=15,3,IF(ET234&gt;=10,4,IF(ET234&gt;=5,5,IF(ET234&gt;0,6,0))))))</f>
        <v>5</v>
      </c>
      <c r="EV234">
        <v>1</v>
      </c>
      <c r="EW234">
        <v>2</v>
      </c>
      <c r="EX234">
        <v>1</v>
      </c>
      <c r="EY234">
        <v>4</v>
      </c>
      <c r="EZ234">
        <v>1</v>
      </c>
      <c r="FA234">
        <v>1</v>
      </c>
      <c r="FD234">
        <v>1</v>
      </c>
      <c r="FG234">
        <v>0</v>
      </c>
      <c r="FH234" t="s">
        <v>3179</v>
      </c>
      <c r="FI234">
        <v>1</v>
      </c>
      <c r="FJ234" t="s">
        <v>204</v>
      </c>
      <c r="FK234">
        <v>15</v>
      </c>
      <c r="FL234">
        <v>12</v>
      </c>
      <c r="FM234">
        <v>12</v>
      </c>
      <c r="FN234">
        <v>15</v>
      </c>
      <c r="FO234" t="s">
        <v>2220</v>
      </c>
      <c r="FP234">
        <v>0.5</v>
      </c>
      <c r="FQ234" t="s">
        <v>3180</v>
      </c>
      <c r="FR234" t="s">
        <v>3196</v>
      </c>
      <c r="FS234">
        <v>1</v>
      </c>
      <c r="FT234">
        <v>1</v>
      </c>
      <c r="FU234" t="s">
        <v>2213</v>
      </c>
      <c r="FV234" t="s">
        <v>3182</v>
      </c>
      <c r="FW234">
        <v>0</v>
      </c>
      <c r="FX234">
        <v>1</v>
      </c>
      <c r="FY234">
        <v>0</v>
      </c>
      <c r="FZ234">
        <v>0</v>
      </c>
      <c r="GA234">
        <v>59048</v>
      </c>
      <c r="GB234">
        <v>201</v>
      </c>
      <c r="GC234">
        <v>293.7711443</v>
      </c>
      <c r="GD234" t="s">
        <v>2401</v>
      </c>
      <c r="GE234">
        <v>1</v>
      </c>
      <c r="HG234" t="s">
        <v>202</v>
      </c>
      <c r="HJ234">
        <v>0</v>
      </c>
    </row>
    <row r="235" spans="1:218" x14ac:dyDescent="0.3">
      <c r="A235">
        <v>384</v>
      </c>
      <c r="B235" t="s">
        <v>3279</v>
      </c>
      <c r="C235" t="s">
        <v>3805</v>
      </c>
      <c r="D235" t="s">
        <v>212</v>
      </c>
      <c r="E235">
        <v>1</v>
      </c>
      <c r="F235" t="s">
        <v>202</v>
      </c>
      <c r="H235">
        <v>1</v>
      </c>
      <c r="M235">
        <v>1</v>
      </c>
      <c r="N235">
        <v>1</v>
      </c>
      <c r="U235">
        <v>1</v>
      </c>
      <c r="W235">
        <v>1</v>
      </c>
      <c r="X235" t="s">
        <v>3174</v>
      </c>
      <c r="Y235">
        <v>1</v>
      </c>
      <c r="Z235">
        <v>1</v>
      </c>
      <c r="AA235">
        <v>7</v>
      </c>
      <c r="AD235" t="s">
        <v>202</v>
      </c>
      <c r="AE235">
        <v>1</v>
      </c>
      <c r="AF235">
        <v>-97</v>
      </c>
      <c r="AG235">
        <v>1</v>
      </c>
      <c r="AH235">
        <v>2</v>
      </c>
      <c r="AI235">
        <v>2</v>
      </c>
      <c r="AJ235">
        <v>2</v>
      </c>
      <c r="AK235" t="s">
        <v>3806</v>
      </c>
      <c r="AL235">
        <v>2</v>
      </c>
      <c r="AM235">
        <v>2</v>
      </c>
      <c r="AN235">
        <v>2</v>
      </c>
      <c r="AO235">
        <v>2</v>
      </c>
      <c r="AP235">
        <v>2</v>
      </c>
      <c r="AQ235">
        <v>1</v>
      </c>
      <c r="AR235" t="s">
        <v>3807</v>
      </c>
      <c r="AS235">
        <v>2</v>
      </c>
      <c r="AT235">
        <v>1</v>
      </c>
      <c r="AU235">
        <v>3</v>
      </c>
      <c r="AV235">
        <v>2</v>
      </c>
      <c r="AW235">
        <v>7</v>
      </c>
      <c r="AX235">
        <v>1</v>
      </c>
      <c r="AY235">
        <v>1</v>
      </c>
      <c r="AZ235">
        <v>5</v>
      </c>
      <c r="BA235">
        <v>6</v>
      </c>
      <c r="BB235">
        <v>2</v>
      </c>
      <c r="BC235">
        <v>3</v>
      </c>
      <c r="BD235">
        <v>4</v>
      </c>
      <c r="BE235">
        <v>1</v>
      </c>
      <c r="BF235">
        <v>1</v>
      </c>
      <c r="BG235">
        <v>1</v>
      </c>
      <c r="BH235">
        <v>1</v>
      </c>
      <c r="BI235">
        <v>1</v>
      </c>
      <c r="BJ235">
        <v>1</v>
      </c>
      <c r="BK235">
        <v>1</v>
      </c>
      <c r="BL235">
        <v>1</v>
      </c>
      <c r="BM235">
        <v>1</v>
      </c>
      <c r="BN235">
        <v>1</v>
      </c>
      <c r="BO235">
        <v>3</v>
      </c>
      <c r="BP235">
        <v>1</v>
      </c>
      <c r="BQ235">
        <v>11</v>
      </c>
      <c r="BR235">
        <v>3</v>
      </c>
      <c r="BS235">
        <v>1</v>
      </c>
      <c r="BT235">
        <v>2</v>
      </c>
      <c r="BV235">
        <v>0</v>
      </c>
      <c r="BX235">
        <v>2</v>
      </c>
      <c r="CJ235">
        <v>1</v>
      </c>
      <c r="CK235">
        <v>2</v>
      </c>
      <c r="CL235">
        <v>5</v>
      </c>
      <c r="CM235">
        <v>1</v>
      </c>
      <c r="CR235">
        <v>2</v>
      </c>
      <c r="CS235">
        <v>-98</v>
      </c>
      <c r="CT235">
        <v>1</v>
      </c>
      <c r="CU235">
        <v>1</v>
      </c>
      <c r="CV235" t="s">
        <v>216</v>
      </c>
      <c r="CW235">
        <v>886</v>
      </c>
      <c r="CX235">
        <v>14.77</v>
      </c>
      <c r="CY235">
        <v>2</v>
      </c>
      <c r="CZ235">
        <v>1</v>
      </c>
      <c r="DA235" t="s">
        <v>500</v>
      </c>
      <c r="DC235">
        <v>1</v>
      </c>
      <c r="DD235">
        <v>1</v>
      </c>
      <c r="DE235">
        <v>2</v>
      </c>
      <c r="DN235" t="s">
        <v>3622</v>
      </c>
      <c r="DO235" t="s">
        <v>3622</v>
      </c>
      <c r="DP235" t="s">
        <v>3178</v>
      </c>
      <c r="DQ235" t="s">
        <v>202</v>
      </c>
      <c r="DR235" t="s">
        <v>202</v>
      </c>
      <c r="DT235">
        <v>1</v>
      </c>
      <c r="DV235">
        <v>1</v>
      </c>
      <c r="DW235">
        <v>0</v>
      </c>
      <c r="DX235">
        <v>7</v>
      </c>
      <c r="DY235">
        <v>1</v>
      </c>
      <c r="DZ235">
        <v>1</v>
      </c>
      <c r="EA235">
        <v>20</v>
      </c>
      <c r="EB235">
        <f>IF(EA235&gt;=30,1,IF(EA235&gt;=20,2,IF(EA235&gt;=15,3,IF(EA235&gt;=10,4,IF(EA235&gt;=5,5,IF(EA235&gt;0,6,0))))))</f>
        <v>2</v>
      </c>
      <c r="EC235">
        <v>1</v>
      </c>
      <c r="ED235">
        <v>6</v>
      </c>
      <c r="EL235">
        <v>1</v>
      </c>
      <c r="EM235">
        <v>-97</v>
      </c>
      <c r="EN235">
        <v>1</v>
      </c>
      <c r="EO235">
        <v>1</v>
      </c>
      <c r="EP235">
        <v>1</v>
      </c>
      <c r="EQ235">
        <v>1</v>
      </c>
      <c r="ER235">
        <v>1</v>
      </c>
      <c r="EZ235">
        <v>1</v>
      </c>
      <c r="FA235">
        <v>1</v>
      </c>
      <c r="FD235">
        <v>4</v>
      </c>
      <c r="FF235">
        <v>1</v>
      </c>
      <c r="FG235">
        <v>0</v>
      </c>
      <c r="FH235" t="s">
        <v>3179</v>
      </c>
      <c r="FI235">
        <v>1</v>
      </c>
      <c r="FJ235" t="s">
        <v>204</v>
      </c>
      <c r="FK235">
        <v>0.5</v>
      </c>
      <c r="FL235">
        <v>6</v>
      </c>
      <c r="FM235">
        <v>6</v>
      </c>
      <c r="FN235">
        <v>20</v>
      </c>
      <c r="FO235" t="s">
        <v>2206</v>
      </c>
      <c r="FQ235" t="s">
        <v>3180</v>
      </c>
      <c r="FR235" t="s">
        <v>3196</v>
      </c>
      <c r="FS235">
        <v>1</v>
      </c>
      <c r="FT235">
        <v>1</v>
      </c>
      <c r="FU235" t="s">
        <v>2221</v>
      </c>
      <c r="FV235" t="s">
        <v>3182</v>
      </c>
      <c r="FW235">
        <v>0</v>
      </c>
      <c r="FX235">
        <v>1</v>
      </c>
      <c r="FY235">
        <v>0</v>
      </c>
      <c r="FZ235">
        <v>0</v>
      </c>
      <c r="GA235">
        <v>59048</v>
      </c>
      <c r="GB235">
        <v>201</v>
      </c>
      <c r="GC235">
        <v>293.7711443</v>
      </c>
      <c r="GD235" t="s">
        <v>2401</v>
      </c>
      <c r="GE235">
        <v>1</v>
      </c>
      <c r="HG235" t="s">
        <v>202</v>
      </c>
      <c r="HJ235">
        <v>0</v>
      </c>
    </row>
    <row r="236" spans="1:218" x14ac:dyDescent="0.3">
      <c r="A236">
        <v>494</v>
      </c>
      <c r="B236" t="s">
        <v>3183</v>
      </c>
      <c r="C236" t="s">
        <v>3794</v>
      </c>
      <c r="D236" t="s">
        <v>212</v>
      </c>
      <c r="E236">
        <v>1</v>
      </c>
      <c r="F236" t="s">
        <v>202</v>
      </c>
      <c r="H236">
        <v>1</v>
      </c>
      <c r="M236">
        <v>1</v>
      </c>
      <c r="N236">
        <v>1</v>
      </c>
      <c r="U236">
        <v>1</v>
      </c>
      <c r="W236">
        <v>1</v>
      </c>
      <c r="X236" t="s">
        <v>3174</v>
      </c>
      <c r="Y236">
        <v>1</v>
      </c>
      <c r="Z236">
        <v>1</v>
      </c>
      <c r="AA236">
        <v>7</v>
      </c>
      <c r="AD236" t="s">
        <v>202</v>
      </c>
      <c r="AE236">
        <v>1</v>
      </c>
      <c r="AF236">
        <v>2</v>
      </c>
      <c r="AG236">
        <v>1</v>
      </c>
      <c r="AH236">
        <v>2</v>
      </c>
      <c r="AI236">
        <v>1</v>
      </c>
      <c r="AJ236">
        <v>1</v>
      </c>
      <c r="AK236" t="s">
        <v>3759</v>
      </c>
      <c r="AL236">
        <v>1</v>
      </c>
      <c r="AM236">
        <v>2</v>
      </c>
      <c r="AN236">
        <v>2</v>
      </c>
      <c r="AO236">
        <v>-97</v>
      </c>
      <c r="AP236">
        <v>-97</v>
      </c>
      <c r="AQ236">
        <v>1</v>
      </c>
      <c r="AR236" t="s">
        <v>3760</v>
      </c>
      <c r="AS236">
        <v>2</v>
      </c>
      <c r="AT236">
        <v>2</v>
      </c>
      <c r="AU236">
        <v>2</v>
      </c>
      <c r="AV236">
        <v>2</v>
      </c>
      <c r="AW236">
        <v>5</v>
      </c>
      <c r="AX236">
        <v>4</v>
      </c>
      <c r="AY236">
        <v>4</v>
      </c>
      <c r="BE236">
        <v>1</v>
      </c>
      <c r="BF236">
        <v>1</v>
      </c>
      <c r="BG236">
        <v>1</v>
      </c>
      <c r="BH236">
        <v>1</v>
      </c>
      <c r="BI236">
        <v>1</v>
      </c>
      <c r="BJ236">
        <v>0</v>
      </c>
      <c r="BM236">
        <v>4</v>
      </c>
      <c r="BN236">
        <v>1</v>
      </c>
      <c r="BO236">
        <v>2</v>
      </c>
      <c r="BP236">
        <v>1</v>
      </c>
      <c r="BQ236">
        <v>8</v>
      </c>
      <c r="BR236">
        <v>-97</v>
      </c>
      <c r="BS236">
        <v>1</v>
      </c>
      <c r="BT236">
        <v>5</v>
      </c>
      <c r="BV236">
        <v>3</v>
      </c>
      <c r="BX236">
        <v>0</v>
      </c>
      <c r="BZ236">
        <v>0</v>
      </c>
      <c r="CB236">
        <v>2</v>
      </c>
      <c r="CJ236">
        <v>2</v>
      </c>
      <c r="CK236">
        <v>2</v>
      </c>
      <c r="CL236">
        <v>5</v>
      </c>
      <c r="CM236">
        <v>6</v>
      </c>
      <c r="CS236">
        <v>-98</v>
      </c>
      <c r="CT236">
        <v>2</v>
      </c>
      <c r="CU236">
        <v>2</v>
      </c>
      <c r="CV236" t="s">
        <v>485</v>
      </c>
      <c r="CW236">
        <v>1132</v>
      </c>
      <c r="CX236">
        <v>18.87</v>
      </c>
      <c r="CY236">
        <v>2</v>
      </c>
      <c r="CZ236">
        <v>1</v>
      </c>
      <c r="DA236" t="s">
        <v>3812</v>
      </c>
      <c r="DC236">
        <v>1</v>
      </c>
      <c r="DD236">
        <v>1</v>
      </c>
      <c r="DE236">
        <v>4</v>
      </c>
      <c r="DN236" t="s">
        <v>3912</v>
      </c>
      <c r="DO236" t="s">
        <v>3912</v>
      </c>
      <c r="DP236" t="s">
        <v>3178</v>
      </c>
      <c r="DQ236" t="s">
        <v>202</v>
      </c>
      <c r="DR236" t="s">
        <v>202</v>
      </c>
      <c r="DT236">
        <v>1</v>
      </c>
      <c r="DV236">
        <v>1</v>
      </c>
      <c r="DW236">
        <v>0</v>
      </c>
      <c r="DX236">
        <v>7</v>
      </c>
      <c r="DY236">
        <v>1</v>
      </c>
      <c r="DZ236">
        <v>1</v>
      </c>
      <c r="EA236">
        <v>10</v>
      </c>
      <c r="EB236">
        <f>IF(EA236&gt;=30,1,IF(EA236&gt;=20,2,IF(EA236&gt;=15,3,IF(EA236&gt;=10,4,IF(EA236&gt;=5,5,IF(EA236&gt;0,6,0))))))</f>
        <v>4</v>
      </c>
      <c r="EC236">
        <v>2</v>
      </c>
      <c r="EE236">
        <v>6</v>
      </c>
      <c r="EL236">
        <v>1</v>
      </c>
      <c r="EM236">
        <v>3</v>
      </c>
      <c r="EN236">
        <v>1</v>
      </c>
      <c r="EO236">
        <v>1</v>
      </c>
      <c r="EP236">
        <v>1</v>
      </c>
      <c r="EQ236">
        <v>1</v>
      </c>
      <c r="ER236">
        <v>2</v>
      </c>
      <c r="ES236">
        <v>1</v>
      </c>
      <c r="ET236">
        <v>5</v>
      </c>
      <c r="EU236">
        <f>IF(ET236&gt;=30,1,IF(ET236&gt;=20,2,IF(ET236&gt;=15,3,IF(ET236&gt;=10,4,IF(ET236&gt;=5,5,IF(ET236&gt;0,6,0))))))</f>
        <v>5</v>
      </c>
      <c r="EV236">
        <v>1</v>
      </c>
      <c r="EW236">
        <v>2</v>
      </c>
      <c r="EX236">
        <v>1</v>
      </c>
      <c r="EY236">
        <v>4</v>
      </c>
      <c r="EZ236">
        <v>2</v>
      </c>
      <c r="FE236">
        <v>1</v>
      </c>
      <c r="FG236">
        <v>0</v>
      </c>
      <c r="FH236" t="s">
        <v>3179</v>
      </c>
      <c r="FI236">
        <v>1</v>
      </c>
      <c r="FJ236" t="s">
        <v>204</v>
      </c>
      <c r="FK236">
        <v>6</v>
      </c>
      <c r="FL236">
        <v>12</v>
      </c>
      <c r="FM236">
        <v>12</v>
      </c>
      <c r="FN236">
        <v>10</v>
      </c>
      <c r="FO236" t="s">
        <v>2206</v>
      </c>
      <c r="FP236">
        <v>3.5</v>
      </c>
      <c r="FQ236" t="s">
        <v>3180</v>
      </c>
      <c r="FR236" t="s">
        <v>3196</v>
      </c>
      <c r="FS236">
        <v>1</v>
      </c>
      <c r="FT236">
        <v>1</v>
      </c>
      <c r="FU236" t="s">
        <v>2213</v>
      </c>
      <c r="FV236" t="s">
        <v>3182</v>
      </c>
      <c r="FW236">
        <v>1</v>
      </c>
      <c r="FX236">
        <v>0</v>
      </c>
      <c r="FY236">
        <v>1</v>
      </c>
      <c r="FZ236">
        <v>0</v>
      </c>
      <c r="GA236">
        <v>37408</v>
      </c>
      <c r="GB236">
        <v>127</v>
      </c>
      <c r="GC236">
        <v>294.55118110000001</v>
      </c>
      <c r="GD236" t="s">
        <v>2401</v>
      </c>
      <c r="GE236">
        <v>1</v>
      </c>
      <c r="HG236" t="s">
        <v>202</v>
      </c>
      <c r="HI236">
        <v>1</v>
      </c>
      <c r="HJ236">
        <v>1</v>
      </c>
    </row>
    <row r="237" spans="1:218" x14ac:dyDescent="0.3">
      <c r="A237">
        <v>396</v>
      </c>
      <c r="B237" t="s">
        <v>3225</v>
      </c>
      <c r="C237" t="s">
        <v>3826</v>
      </c>
      <c r="D237" t="s">
        <v>212</v>
      </c>
      <c r="E237">
        <v>1</v>
      </c>
      <c r="F237" t="s">
        <v>202</v>
      </c>
      <c r="H237">
        <v>1</v>
      </c>
      <c r="M237">
        <v>1</v>
      </c>
      <c r="N237">
        <v>1</v>
      </c>
      <c r="U237">
        <v>1</v>
      </c>
      <c r="W237">
        <v>1</v>
      </c>
      <c r="X237" t="s">
        <v>3174</v>
      </c>
      <c r="Y237">
        <v>1</v>
      </c>
      <c r="Z237">
        <v>1</v>
      </c>
      <c r="AA237">
        <v>1</v>
      </c>
      <c r="AD237" t="s">
        <v>202</v>
      </c>
      <c r="AE237">
        <v>1</v>
      </c>
      <c r="AF237">
        <v>1</v>
      </c>
      <c r="AG237">
        <v>1</v>
      </c>
      <c r="AH237">
        <v>1</v>
      </c>
      <c r="AI237">
        <v>1</v>
      </c>
      <c r="AJ237">
        <v>1</v>
      </c>
      <c r="AK237" t="s">
        <v>3827</v>
      </c>
      <c r="AL237">
        <v>1</v>
      </c>
      <c r="AM237">
        <v>2</v>
      </c>
      <c r="AN237">
        <v>2</v>
      </c>
      <c r="AO237">
        <v>2</v>
      </c>
      <c r="AP237">
        <v>1</v>
      </c>
      <c r="AQ237">
        <v>1</v>
      </c>
      <c r="AR237" t="s">
        <v>3828</v>
      </c>
      <c r="AS237">
        <v>1</v>
      </c>
      <c r="AT237">
        <v>1</v>
      </c>
      <c r="AU237">
        <v>1</v>
      </c>
      <c r="AV237">
        <v>1</v>
      </c>
      <c r="AW237">
        <v>7</v>
      </c>
      <c r="AX237">
        <v>1</v>
      </c>
      <c r="AY237">
        <v>6</v>
      </c>
      <c r="AZ237">
        <v>3</v>
      </c>
      <c r="BA237">
        <v>2</v>
      </c>
      <c r="BB237">
        <v>1</v>
      </c>
      <c r="BC237">
        <v>4</v>
      </c>
      <c r="BD237">
        <v>5</v>
      </c>
      <c r="BE237">
        <v>1</v>
      </c>
      <c r="BF237">
        <v>2</v>
      </c>
      <c r="BG237">
        <v>1</v>
      </c>
      <c r="BH237">
        <v>2</v>
      </c>
      <c r="BI237">
        <v>1</v>
      </c>
      <c r="BJ237">
        <v>1</v>
      </c>
      <c r="BK237">
        <v>1</v>
      </c>
      <c r="BL237">
        <v>1</v>
      </c>
      <c r="BM237">
        <v>1</v>
      </c>
      <c r="BN237">
        <v>1</v>
      </c>
      <c r="BO237">
        <v>5</v>
      </c>
      <c r="BP237">
        <v>1</v>
      </c>
      <c r="BQ237">
        <v>1</v>
      </c>
      <c r="BR237">
        <v>4</v>
      </c>
      <c r="BS237">
        <v>1</v>
      </c>
      <c r="BT237">
        <v>4</v>
      </c>
      <c r="BV237">
        <v>0</v>
      </c>
      <c r="BX237">
        <v>2</v>
      </c>
      <c r="BZ237">
        <v>0</v>
      </c>
      <c r="CB237">
        <v>0</v>
      </c>
      <c r="CD237">
        <v>0</v>
      </c>
      <c r="CF237">
        <v>2</v>
      </c>
      <c r="CJ237">
        <v>1</v>
      </c>
      <c r="CK237">
        <v>1</v>
      </c>
      <c r="CL237">
        <v>8</v>
      </c>
      <c r="CM237">
        <v>1</v>
      </c>
      <c r="CR237">
        <v>-98</v>
      </c>
      <c r="CS237">
        <v>8</v>
      </c>
      <c r="CT237">
        <v>1</v>
      </c>
      <c r="CU237">
        <v>1</v>
      </c>
      <c r="CV237" t="s">
        <v>1686</v>
      </c>
      <c r="CW237">
        <v>889</v>
      </c>
      <c r="CX237">
        <v>14.82</v>
      </c>
      <c r="CY237">
        <v>2</v>
      </c>
      <c r="CZ237">
        <v>1</v>
      </c>
      <c r="DA237" t="s">
        <v>3238</v>
      </c>
      <c r="DC237">
        <v>1</v>
      </c>
      <c r="DD237">
        <v>1</v>
      </c>
      <c r="DE237">
        <v>3</v>
      </c>
      <c r="DN237" t="s">
        <v>3622</v>
      </c>
      <c r="DO237" t="s">
        <v>3622</v>
      </c>
      <c r="DP237" t="s">
        <v>3178</v>
      </c>
      <c r="DQ237" t="s">
        <v>202</v>
      </c>
      <c r="DR237" t="s">
        <v>202</v>
      </c>
      <c r="DT237">
        <v>1</v>
      </c>
      <c r="DV237">
        <v>1</v>
      </c>
      <c r="DW237">
        <v>0</v>
      </c>
      <c r="DX237">
        <v>1</v>
      </c>
      <c r="DY237">
        <v>1</v>
      </c>
      <c r="DZ237">
        <v>-97</v>
      </c>
      <c r="EB237">
        <v>5</v>
      </c>
      <c r="EC237">
        <v>1</v>
      </c>
      <c r="ED237">
        <v>10</v>
      </c>
      <c r="EL237">
        <v>4</v>
      </c>
      <c r="EM237">
        <v>1</v>
      </c>
      <c r="EN237">
        <v>1</v>
      </c>
      <c r="EO237">
        <v>4</v>
      </c>
      <c r="EP237">
        <v>1</v>
      </c>
      <c r="EQ237">
        <v>1</v>
      </c>
      <c r="ER237">
        <v>1</v>
      </c>
      <c r="EZ237">
        <v>1</v>
      </c>
      <c r="FA237">
        <v>1</v>
      </c>
      <c r="FD237">
        <v>4</v>
      </c>
      <c r="FF237">
        <v>7</v>
      </c>
      <c r="FG237">
        <v>0</v>
      </c>
      <c r="FH237" t="s">
        <v>3179</v>
      </c>
      <c r="FI237">
        <v>1</v>
      </c>
      <c r="FJ237" t="s">
        <v>204</v>
      </c>
      <c r="FK237">
        <v>0.83333330000000005</v>
      </c>
      <c r="FL237">
        <v>10</v>
      </c>
      <c r="FM237">
        <v>10</v>
      </c>
      <c r="FN237">
        <v>7.5</v>
      </c>
      <c r="FO237" t="s">
        <v>2233</v>
      </c>
      <c r="FP237">
        <v>0.5</v>
      </c>
      <c r="FQ237" t="s">
        <v>3180</v>
      </c>
      <c r="FR237" t="s">
        <v>3201</v>
      </c>
      <c r="FS237">
        <v>1</v>
      </c>
      <c r="FT237">
        <v>1</v>
      </c>
      <c r="FU237" t="s">
        <v>2221</v>
      </c>
      <c r="FV237" t="s">
        <v>3182</v>
      </c>
      <c r="FW237">
        <v>0</v>
      </c>
      <c r="FX237">
        <v>1</v>
      </c>
      <c r="FY237">
        <v>0</v>
      </c>
      <c r="FZ237">
        <v>0</v>
      </c>
      <c r="GA237">
        <v>39021</v>
      </c>
      <c r="GB237">
        <v>133</v>
      </c>
      <c r="GC237">
        <v>293.3909774</v>
      </c>
      <c r="GD237" t="s">
        <v>2401</v>
      </c>
      <c r="GE237">
        <v>1</v>
      </c>
      <c r="HG237" t="s">
        <v>202</v>
      </c>
      <c r="HJ237">
        <v>0</v>
      </c>
    </row>
    <row r="238" spans="1:218" x14ac:dyDescent="0.3">
      <c r="A238">
        <v>535</v>
      </c>
      <c r="B238" t="s">
        <v>3225</v>
      </c>
      <c r="C238" t="s">
        <v>4018</v>
      </c>
      <c r="D238" t="s">
        <v>212</v>
      </c>
      <c r="E238">
        <v>1</v>
      </c>
      <c r="F238" t="s">
        <v>202</v>
      </c>
      <c r="H238">
        <v>1</v>
      </c>
      <c r="M238">
        <v>1</v>
      </c>
      <c r="N238">
        <v>1</v>
      </c>
      <c r="U238">
        <v>1</v>
      </c>
      <c r="W238">
        <v>1</v>
      </c>
      <c r="X238" t="s">
        <v>3174</v>
      </c>
      <c r="Y238">
        <v>1</v>
      </c>
      <c r="Z238">
        <v>1</v>
      </c>
      <c r="AA238">
        <v>2</v>
      </c>
      <c r="AD238" t="s">
        <v>202</v>
      </c>
      <c r="AE238">
        <v>1</v>
      </c>
      <c r="AF238">
        <v>2</v>
      </c>
      <c r="AG238">
        <v>2</v>
      </c>
      <c r="AH238">
        <v>2</v>
      </c>
      <c r="AI238">
        <v>2</v>
      </c>
      <c r="AJ238">
        <v>2</v>
      </c>
      <c r="AK238" t="s">
        <v>3624</v>
      </c>
      <c r="AL238">
        <v>1</v>
      </c>
      <c r="AM238">
        <v>2</v>
      </c>
      <c r="AN238">
        <v>1</v>
      </c>
      <c r="AO238">
        <v>2</v>
      </c>
      <c r="AP238">
        <v>2</v>
      </c>
      <c r="AQ238">
        <v>1</v>
      </c>
      <c r="AR238" t="s">
        <v>3625</v>
      </c>
      <c r="AS238">
        <v>1</v>
      </c>
      <c r="AT238">
        <v>1</v>
      </c>
      <c r="AU238">
        <v>1</v>
      </c>
      <c r="AV238">
        <v>2</v>
      </c>
      <c r="AW238">
        <v>7</v>
      </c>
      <c r="AX238">
        <v>1</v>
      </c>
      <c r="AY238">
        <v>1</v>
      </c>
      <c r="BE238">
        <v>1</v>
      </c>
      <c r="BF238">
        <v>1</v>
      </c>
      <c r="BG238">
        <v>1</v>
      </c>
      <c r="BH238">
        <v>1</v>
      </c>
      <c r="BI238">
        <v>1</v>
      </c>
      <c r="BJ238">
        <v>1</v>
      </c>
      <c r="BK238">
        <v>1</v>
      </c>
      <c r="BL238">
        <v>1</v>
      </c>
      <c r="BM238">
        <v>1</v>
      </c>
      <c r="BN238">
        <v>1</v>
      </c>
      <c r="BO238">
        <v>3</v>
      </c>
      <c r="BP238">
        <v>1</v>
      </c>
      <c r="BQ238">
        <v>30</v>
      </c>
      <c r="BR238">
        <v>1</v>
      </c>
      <c r="BS238">
        <v>1</v>
      </c>
      <c r="BT238">
        <v>4</v>
      </c>
      <c r="BV238">
        <v>2</v>
      </c>
      <c r="BX238">
        <v>0</v>
      </c>
      <c r="BZ238">
        <v>0</v>
      </c>
      <c r="CB238">
        <v>0</v>
      </c>
      <c r="CD238">
        <v>1</v>
      </c>
      <c r="CF238">
        <v>1</v>
      </c>
      <c r="CJ238">
        <v>1</v>
      </c>
      <c r="CK238">
        <v>1</v>
      </c>
      <c r="CL238">
        <v>6</v>
      </c>
      <c r="CM238">
        <v>1</v>
      </c>
      <c r="CR238">
        <v>2</v>
      </c>
      <c r="CS238">
        <v>8</v>
      </c>
      <c r="CT238">
        <v>1</v>
      </c>
      <c r="CU238">
        <v>2</v>
      </c>
      <c r="CV238" t="s">
        <v>4019</v>
      </c>
      <c r="CW238">
        <v>705</v>
      </c>
      <c r="CX238">
        <v>11.75</v>
      </c>
      <c r="CY238">
        <v>2</v>
      </c>
      <c r="CZ238">
        <v>1</v>
      </c>
      <c r="DA238" t="s">
        <v>379</v>
      </c>
      <c r="DC238">
        <v>1</v>
      </c>
      <c r="DD238">
        <v>1</v>
      </c>
      <c r="DE238">
        <v>3</v>
      </c>
      <c r="DN238" t="s">
        <v>3912</v>
      </c>
      <c r="DO238" t="s">
        <v>3912</v>
      </c>
      <c r="DP238" t="s">
        <v>3178</v>
      </c>
      <c r="DQ238" t="s">
        <v>202</v>
      </c>
      <c r="DR238" t="s">
        <v>202</v>
      </c>
      <c r="DT238">
        <v>1</v>
      </c>
      <c r="DV238">
        <v>1</v>
      </c>
      <c r="DW238">
        <v>0</v>
      </c>
      <c r="DX238">
        <v>2</v>
      </c>
      <c r="DY238">
        <v>1</v>
      </c>
      <c r="DZ238">
        <v>1</v>
      </c>
      <c r="EA238">
        <v>8</v>
      </c>
      <c r="EB238">
        <f>IF(EA238&gt;=30,1,IF(EA238&gt;=20,2,IF(EA238&gt;=15,3,IF(EA238&gt;=10,4,IF(EA238&gt;=5,5,IF(EA238&gt;0,6,0))))))</f>
        <v>5</v>
      </c>
      <c r="EC238">
        <v>2</v>
      </c>
      <c r="EE238">
        <v>8</v>
      </c>
      <c r="EL238">
        <v>2</v>
      </c>
      <c r="EM238">
        <v>2</v>
      </c>
      <c r="EN238">
        <v>1</v>
      </c>
      <c r="EO238">
        <v>3</v>
      </c>
      <c r="EP238">
        <v>1</v>
      </c>
      <c r="EQ238">
        <v>1</v>
      </c>
      <c r="ER238">
        <v>1</v>
      </c>
      <c r="EZ238">
        <v>1</v>
      </c>
      <c r="FA238">
        <v>1</v>
      </c>
      <c r="FD238">
        <v>4</v>
      </c>
      <c r="FG238">
        <v>0</v>
      </c>
      <c r="FH238" t="s">
        <v>3179</v>
      </c>
      <c r="FI238">
        <v>1</v>
      </c>
      <c r="FJ238" t="s">
        <v>204</v>
      </c>
      <c r="FK238">
        <v>8</v>
      </c>
      <c r="FL238">
        <v>12</v>
      </c>
      <c r="FM238">
        <v>12</v>
      </c>
      <c r="FN238">
        <v>8</v>
      </c>
      <c r="FO238" t="s">
        <v>2212</v>
      </c>
      <c r="FP238">
        <v>1.5</v>
      </c>
      <c r="FQ238" t="s">
        <v>3180</v>
      </c>
      <c r="FR238" t="s">
        <v>3181</v>
      </c>
      <c r="FS238">
        <v>1</v>
      </c>
      <c r="FT238">
        <v>1</v>
      </c>
      <c r="FU238" t="s">
        <v>2221</v>
      </c>
      <c r="FV238" t="s">
        <v>3182</v>
      </c>
      <c r="FW238">
        <v>0</v>
      </c>
      <c r="FX238">
        <v>1</v>
      </c>
      <c r="FY238">
        <v>0</v>
      </c>
      <c r="FZ238">
        <v>0</v>
      </c>
      <c r="GA238">
        <v>39021</v>
      </c>
      <c r="GB238">
        <v>133</v>
      </c>
      <c r="GC238">
        <v>293.3909774</v>
      </c>
      <c r="GD238" t="s">
        <v>2401</v>
      </c>
      <c r="GE238">
        <v>1</v>
      </c>
      <c r="HG238" t="s">
        <v>202</v>
      </c>
      <c r="HJ238">
        <v>0</v>
      </c>
    </row>
    <row r="239" spans="1:218" x14ac:dyDescent="0.3">
      <c r="A239">
        <v>545</v>
      </c>
      <c r="B239" t="s">
        <v>3264</v>
      </c>
      <c r="C239" t="s">
        <v>4029</v>
      </c>
      <c r="D239" t="s">
        <v>194</v>
      </c>
      <c r="E239">
        <v>1</v>
      </c>
      <c r="F239" t="s">
        <v>202</v>
      </c>
      <c r="H239">
        <v>1</v>
      </c>
      <c r="M239">
        <v>1</v>
      </c>
      <c r="N239">
        <v>1</v>
      </c>
      <c r="U239">
        <v>1</v>
      </c>
      <c r="W239">
        <v>1</v>
      </c>
      <c r="X239" t="s">
        <v>3174</v>
      </c>
      <c r="Y239">
        <v>1</v>
      </c>
      <c r="Z239">
        <v>1</v>
      </c>
      <c r="AA239">
        <v>2</v>
      </c>
      <c r="AD239" t="s">
        <v>202</v>
      </c>
      <c r="AE239">
        <v>1</v>
      </c>
      <c r="AF239">
        <v>1</v>
      </c>
      <c r="AG239">
        <v>1</v>
      </c>
      <c r="AH239">
        <v>1</v>
      </c>
      <c r="AI239">
        <v>1</v>
      </c>
      <c r="AJ239">
        <v>1</v>
      </c>
      <c r="AK239" t="s">
        <v>4030</v>
      </c>
      <c r="AL239">
        <v>1</v>
      </c>
      <c r="AM239">
        <v>1</v>
      </c>
      <c r="AN239">
        <v>1</v>
      </c>
      <c r="AO239">
        <v>2</v>
      </c>
      <c r="AP239">
        <v>2</v>
      </c>
      <c r="AQ239">
        <v>1</v>
      </c>
      <c r="AR239" t="s">
        <v>4031</v>
      </c>
      <c r="AS239">
        <v>1</v>
      </c>
      <c r="AT239">
        <v>1</v>
      </c>
      <c r="AU239">
        <v>2</v>
      </c>
      <c r="AV239">
        <v>2</v>
      </c>
      <c r="AW239">
        <v>4</v>
      </c>
      <c r="AX239">
        <v>1</v>
      </c>
      <c r="AY239">
        <v>1</v>
      </c>
      <c r="BE239">
        <v>1</v>
      </c>
      <c r="BF239">
        <v>1</v>
      </c>
      <c r="BG239">
        <v>1</v>
      </c>
      <c r="BH239">
        <v>1</v>
      </c>
      <c r="BI239">
        <v>1</v>
      </c>
      <c r="BJ239">
        <v>1</v>
      </c>
      <c r="BK239">
        <v>1</v>
      </c>
      <c r="BL239">
        <v>1</v>
      </c>
      <c r="BM239">
        <v>1</v>
      </c>
      <c r="BN239">
        <v>1</v>
      </c>
      <c r="BO239">
        <v>2</v>
      </c>
      <c r="BP239">
        <v>1</v>
      </c>
      <c r="BQ239">
        <v>12</v>
      </c>
      <c r="BR239">
        <v>1</v>
      </c>
      <c r="BS239">
        <v>1</v>
      </c>
      <c r="BT239">
        <v>2</v>
      </c>
      <c r="BV239">
        <v>0</v>
      </c>
      <c r="BX239">
        <v>0</v>
      </c>
      <c r="BZ239">
        <v>1</v>
      </c>
      <c r="CB239">
        <v>0</v>
      </c>
      <c r="CD239">
        <v>0</v>
      </c>
      <c r="CF239">
        <v>1</v>
      </c>
      <c r="CJ239">
        <v>1</v>
      </c>
      <c r="CK239">
        <v>2</v>
      </c>
      <c r="CL239">
        <v>6</v>
      </c>
      <c r="CM239">
        <v>1</v>
      </c>
      <c r="CR239">
        <v>2</v>
      </c>
      <c r="CS239">
        <v>5</v>
      </c>
      <c r="CT239">
        <v>1</v>
      </c>
      <c r="CU239">
        <v>2</v>
      </c>
      <c r="CV239" t="s">
        <v>4032</v>
      </c>
      <c r="CW239">
        <v>810</v>
      </c>
      <c r="CX239">
        <v>13.5</v>
      </c>
      <c r="CY239">
        <v>2</v>
      </c>
      <c r="CZ239">
        <v>1</v>
      </c>
      <c r="DA239" t="s">
        <v>1336</v>
      </c>
      <c r="DC239">
        <v>1</v>
      </c>
      <c r="DD239">
        <v>1</v>
      </c>
      <c r="DE239">
        <v>16</v>
      </c>
      <c r="DN239" t="s">
        <v>3912</v>
      </c>
      <c r="DO239" t="s">
        <v>3912</v>
      </c>
      <c r="DP239" t="s">
        <v>3178</v>
      </c>
      <c r="DQ239" t="s">
        <v>202</v>
      </c>
      <c r="DR239" t="s">
        <v>202</v>
      </c>
      <c r="DT239">
        <v>1</v>
      </c>
      <c r="DV239">
        <v>1</v>
      </c>
      <c r="DW239">
        <v>0</v>
      </c>
      <c r="DX239">
        <v>2</v>
      </c>
      <c r="DY239">
        <v>1</v>
      </c>
      <c r="DZ239">
        <v>1</v>
      </c>
      <c r="EA239">
        <v>15</v>
      </c>
      <c r="EB239">
        <f>IF(EA239&gt;=30,1,IF(EA239&gt;=20,2,IF(EA239&gt;=15,3,IF(EA239&gt;=10,4,IF(EA239&gt;=5,5,IF(EA239&gt;0,6,0))))))</f>
        <v>3</v>
      </c>
      <c r="EC239">
        <v>2</v>
      </c>
      <c r="EE239">
        <v>14</v>
      </c>
      <c r="EL239">
        <v>3</v>
      </c>
      <c r="EM239">
        <v>1</v>
      </c>
      <c r="EN239">
        <v>1</v>
      </c>
      <c r="EO239">
        <v>3</v>
      </c>
      <c r="EP239">
        <v>1</v>
      </c>
      <c r="EQ239">
        <v>1</v>
      </c>
      <c r="ER239">
        <v>1</v>
      </c>
      <c r="EZ239">
        <v>1</v>
      </c>
      <c r="FA239">
        <v>1</v>
      </c>
      <c r="FD239">
        <v>4</v>
      </c>
      <c r="FF239">
        <v>1</v>
      </c>
      <c r="FG239">
        <v>0</v>
      </c>
      <c r="FH239" t="s">
        <v>3179</v>
      </c>
      <c r="FI239">
        <v>1</v>
      </c>
      <c r="FJ239" t="s">
        <v>204</v>
      </c>
      <c r="FK239">
        <v>14</v>
      </c>
      <c r="FL239">
        <v>12</v>
      </c>
      <c r="FM239">
        <v>12</v>
      </c>
      <c r="FN239">
        <v>15</v>
      </c>
      <c r="FO239" t="s">
        <v>2220</v>
      </c>
      <c r="FP239">
        <v>0.5</v>
      </c>
      <c r="FQ239" t="s">
        <v>3180</v>
      </c>
      <c r="FR239" t="s">
        <v>3181</v>
      </c>
      <c r="FS239">
        <v>1</v>
      </c>
      <c r="FT239">
        <v>1</v>
      </c>
      <c r="FU239" t="s">
        <v>2221</v>
      </c>
      <c r="FV239" t="s">
        <v>3182</v>
      </c>
      <c r="FW239">
        <v>0</v>
      </c>
      <c r="FX239">
        <v>1</v>
      </c>
      <c r="FY239">
        <v>0</v>
      </c>
      <c r="FZ239">
        <v>0</v>
      </c>
      <c r="GA239">
        <v>14027</v>
      </c>
      <c r="GB239">
        <v>56</v>
      </c>
      <c r="GC239">
        <v>250.48214290000001</v>
      </c>
      <c r="GD239" t="s">
        <v>2401</v>
      </c>
      <c r="GE239">
        <v>1</v>
      </c>
      <c r="HG239" t="s">
        <v>202</v>
      </c>
      <c r="HJ239">
        <v>0</v>
      </c>
    </row>
    <row r="240" spans="1:218" x14ac:dyDescent="0.3">
      <c r="A240">
        <v>800</v>
      </c>
      <c r="B240" t="s">
        <v>3279</v>
      </c>
      <c r="C240" t="s">
        <v>4400</v>
      </c>
      <c r="D240" t="s">
        <v>212</v>
      </c>
      <c r="E240">
        <v>1</v>
      </c>
      <c r="F240" t="s">
        <v>202</v>
      </c>
      <c r="H240">
        <v>1</v>
      </c>
      <c r="M240">
        <v>1</v>
      </c>
      <c r="N240">
        <v>1</v>
      </c>
      <c r="U240">
        <v>1</v>
      </c>
      <c r="W240">
        <v>1</v>
      </c>
      <c r="X240" t="s">
        <v>3174</v>
      </c>
      <c r="Y240">
        <v>1</v>
      </c>
      <c r="Z240">
        <v>1</v>
      </c>
      <c r="AA240">
        <v>1</v>
      </c>
      <c r="AD240" t="s">
        <v>202</v>
      </c>
      <c r="AE240">
        <v>1</v>
      </c>
      <c r="AF240">
        <v>2</v>
      </c>
      <c r="AG240">
        <v>1</v>
      </c>
      <c r="AH240">
        <v>1</v>
      </c>
      <c r="AI240">
        <v>1</v>
      </c>
      <c r="AJ240">
        <v>2</v>
      </c>
      <c r="AK240" t="s">
        <v>4401</v>
      </c>
      <c r="AL240">
        <v>1</v>
      </c>
      <c r="AM240">
        <v>2</v>
      </c>
      <c r="AN240">
        <v>1</v>
      </c>
      <c r="AO240">
        <v>1</v>
      </c>
      <c r="AP240">
        <v>2</v>
      </c>
      <c r="AQ240">
        <v>1</v>
      </c>
      <c r="AR240" t="s">
        <v>4402</v>
      </c>
      <c r="AS240">
        <v>2</v>
      </c>
      <c r="AT240">
        <v>2</v>
      </c>
      <c r="AU240">
        <v>1</v>
      </c>
      <c r="AV240">
        <v>2</v>
      </c>
      <c r="AW240">
        <v>7</v>
      </c>
      <c r="AX240">
        <v>1</v>
      </c>
      <c r="AY240">
        <v>4</v>
      </c>
      <c r="BE240">
        <v>1</v>
      </c>
      <c r="BF240">
        <v>1</v>
      </c>
      <c r="BG240">
        <v>1</v>
      </c>
      <c r="BH240">
        <v>1</v>
      </c>
      <c r="BI240">
        <v>1</v>
      </c>
      <c r="BJ240">
        <v>0</v>
      </c>
      <c r="BM240">
        <v>5</v>
      </c>
      <c r="BN240">
        <v>1</v>
      </c>
      <c r="BO240">
        <v>2</v>
      </c>
      <c r="BP240">
        <v>1</v>
      </c>
      <c r="BQ240">
        <v>1</v>
      </c>
      <c r="BR240">
        <v>1</v>
      </c>
      <c r="BS240">
        <v>1</v>
      </c>
      <c r="BT240">
        <v>4</v>
      </c>
      <c r="BV240">
        <v>2</v>
      </c>
      <c r="BX240">
        <v>0</v>
      </c>
      <c r="BZ240">
        <v>1</v>
      </c>
      <c r="CB240">
        <v>2</v>
      </c>
      <c r="CJ240">
        <v>2</v>
      </c>
      <c r="CK240">
        <v>2</v>
      </c>
      <c r="CL240">
        <v>7</v>
      </c>
      <c r="CM240">
        <v>1</v>
      </c>
      <c r="CR240">
        <v>2</v>
      </c>
      <c r="CS240">
        <v>6</v>
      </c>
      <c r="CT240">
        <v>1</v>
      </c>
      <c r="CU240">
        <v>2</v>
      </c>
      <c r="CV240" t="s">
        <v>3789</v>
      </c>
      <c r="CW240">
        <v>920</v>
      </c>
      <c r="CX240">
        <v>15.33</v>
      </c>
      <c r="CY240">
        <v>2</v>
      </c>
      <c r="CZ240">
        <v>1</v>
      </c>
      <c r="DA240" t="s">
        <v>1582</v>
      </c>
      <c r="DC240">
        <v>1</v>
      </c>
      <c r="DD240">
        <v>1</v>
      </c>
      <c r="DE240">
        <v>2</v>
      </c>
      <c r="DN240" t="s">
        <v>4264</v>
      </c>
      <c r="DO240" t="s">
        <v>4264</v>
      </c>
      <c r="DP240" t="s">
        <v>3178</v>
      </c>
      <c r="DQ240" t="s">
        <v>202</v>
      </c>
      <c r="DR240" t="s">
        <v>202</v>
      </c>
      <c r="DT240">
        <v>1</v>
      </c>
      <c r="DV240">
        <v>1</v>
      </c>
      <c r="DW240">
        <v>0</v>
      </c>
      <c r="DX240">
        <v>1</v>
      </c>
      <c r="DY240">
        <v>1</v>
      </c>
      <c r="DZ240">
        <v>-97</v>
      </c>
      <c r="EB240">
        <v>-97</v>
      </c>
      <c r="EC240">
        <v>-97</v>
      </c>
      <c r="EL240">
        <v>3</v>
      </c>
      <c r="EM240">
        <v>1</v>
      </c>
      <c r="EN240">
        <v>1</v>
      </c>
      <c r="EO240">
        <v>3</v>
      </c>
      <c r="EP240">
        <v>1</v>
      </c>
      <c r="EQ240">
        <v>1</v>
      </c>
      <c r="ER240">
        <v>1</v>
      </c>
      <c r="EZ240">
        <v>1</v>
      </c>
      <c r="FA240">
        <v>1</v>
      </c>
      <c r="FD240">
        <v>4</v>
      </c>
      <c r="FF240">
        <v>7</v>
      </c>
      <c r="FG240">
        <v>0</v>
      </c>
      <c r="FH240" t="s">
        <v>3179</v>
      </c>
      <c r="FI240">
        <v>1</v>
      </c>
      <c r="FJ240" t="s">
        <v>204</v>
      </c>
      <c r="FN240">
        <v>20</v>
      </c>
      <c r="FO240" t="s">
        <v>2220</v>
      </c>
      <c r="FP240">
        <v>0.5</v>
      </c>
      <c r="FQ240" t="s">
        <v>3180</v>
      </c>
      <c r="FR240" t="s">
        <v>3181</v>
      </c>
      <c r="FS240">
        <v>1</v>
      </c>
      <c r="FT240">
        <v>1</v>
      </c>
      <c r="FU240" t="s">
        <v>2221</v>
      </c>
      <c r="FV240" t="s">
        <v>3182</v>
      </c>
      <c r="FW240">
        <v>0</v>
      </c>
      <c r="FX240">
        <v>1</v>
      </c>
      <c r="FY240">
        <v>0</v>
      </c>
      <c r="FZ240">
        <v>0</v>
      </c>
      <c r="GA240">
        <v>59048</v>
      </c>
      <c r="GB240">
        <v>201</v>
      </c>
      <c r="GC240">
        <v>293.7711443</v>
      </c>
      <c r="GD240" t="s">
        <v>2401</v>
      </c>
      <c r="GE240">
        <v>1</v>
      </c>
      <c r="HG240" t="s">
        <v>202</v>
      </c>
      <c r="HJ240">
        <v>0</v>
      </c>
    </row>
    <row r="241" spans="1:218" x14ac:dyDescent="0.3">
      <c r="A241">
        <v>1128</v>
      </c>
      <c r="B241" t="s">
        <v>3339</v>
      </c>
      <c r="C241" t="s">
        <v>4865</v>
      </c>
      <c r="D241" t="s">
        <v>194</v>
      </c>
      <c r="E241">
        <v>1</v>
      </c>
      <c r="F241" t="s">
        <v>202</v>
      </c>
      <c r="H241">
        <v>1</v>
      </c>
      <c r="M241">
        <v>1</v>
      </c>
      <c r="N241">
        <v>1</v>
      </c>
      <c r="U241">
        <v>1</v>
      </c>
      <c r="W241">
        <v>1</v>
      </c>
      <c r="X241" t="s">
        <v>3174</v>
      </c>
      <c r="Y241">
        <v>1</v>
      </c>
      <c r="Z241">
        <v>1</v>
      </c>
      <c r="AA241">
        <v>1</v>
      </c>
      <c r="AD241" t="s">
        <v>202</v>
      </c>
      <c r="AE241">
        <v>1</v>
      </c>
      <c r="AF241">
        <v>1</v>
      </c>
      <c r="AG241">
        <v>1</v>
      </c>
      <c r="AH241">
        <v>2</v>
      </c>
      <c r="AI241">
        <v>1</v>
      </c>
      <c r="AJ241">
        <v>2</v>
      </c>
      <c r="AK241" t="s">
        <v>4866</v>
      </c>
      <c r="AL241">
        <v>1</v>
      </c>
      <c r="AM241">
        <v>1</v>
      </c>
      <c r="AN241">
        <v>1</v>
      </c>
      <c r="AO241">
        <v>2</v>
      </c>
      <c r="AP241">
        <v>2</v>
      </c>
      <c r="AQ241">
        <v>1</v>
      </c>
      <c r="AR241" t="s">
        <v>4867</v>
      </c>
      <c r="AS241">
        <v>1</v>
      </c>
      <c r="AT241">
        <v>1</v>
      </c>
      <c r="AU241">
        <v>2</v>
      </c>
      <c r="AV241">
        <v>2</v>
      </c>
      <c r="AW241">
        <v>7</v>
      </c>
      <c r="AX241">
        <v>1</v>
      </c>
      <c r="AY241">
        <v>1</v>
      </c>
      <c r="BE241">
        <v>1</v>
      </c>
      <c r="BF241">
        <v>1</v>
      </c>
      <c r="BG241">
        <v>1</v>
      </c>
      <c r="BH241">
        <v>1</v>
      </c>
      <c r="BI241">
        <v>1</v>
      </c>
      <c r="BJ241">
        <v>0</v>
      </c>
      <c r="BM241">
        <v>2</v>
      </c>
      <c r="BN241">
        <v>1</v>
      </c>
      <c r="BO241">
        <v>3</v>
      </c>
      <c r="BP241">
        <v>1</v>
      </c>
      <c r="BQ241">
        <v>9</v>
      </c>
      <c r="BR241">
        <v>5</v>
      </c>
      <c r="BS241">
        <v>1</v>
      </c>
      <c r="BT241">
        <v>4</v>
      </c>
      <c r="BU241">
        <v>4</v>
      </c>
      <c r="BV241">
        <v>1</v>
      </c>
      <c r="BW241">
        <v>4</v>
      </c>
      <c r="BX241">
        <v>0</v>
      </c>
      <c r="BY241">
        <v>4</v>
      </c>
      <c r="BZ241">
        <v>0</v>
      </c>
      <c r="CA241">
        <v>4</v>
      </c>
      <c r="CB241">
        <v>2</v>
      </c>
      <c r="CC241">
        <v>4</v>
      </c>
      <c r="CD241">
        <v>0</v>
      </c>
      <c r="CE241">
        <v>4</v>
      </c>
      <c r="CF241">
        <v>0</v>
      </c>
      <c r="CG241">
        <v>4</v>
      </c>
      <c r="CH241">
        <v>1</v>
      </c>
      <c r="CI241">
        <v>4</v>
      </c>
      <c r="CJ241">
        <v>1</v>
      </c>
      <c r="CK241">
        <v>2</v>
      </c>
      <c r="CL241">
        <v>8</v>
      </c>
      <c r="CM241">
        <v>4</v>
      </c>
      <c r="CR241">
        <v>2</v>
      </c>
      <c r="CS241">
        <v>9</v>
      </c>
      <c r="CT241">
        <v>1</v>
      </c>
      <c r="CU241">
        <v>2</v>
      </c>
      <c r="CV241" t="s">
        <v>1302</v>
      </c>
      <c r="CW241">
        <v>673</v>
      </c>
      <c r="CX241">
        <v>11.22</v>
      </c>
      <c r="CY241">
        <v>2</v>
      </c>
      <c r="CZ241">
        <v>1</v>
      </c>
      <c r="DA241" t="s">
        <v>217</v>
      </c>
      <c r="DC241">
        <v>1</v>
      </c>
      <c r="DD241">
        <v>1</v>
      </c>
      <c r="DE241">
        <v>17</v>
      </c>
      <c r="DN241" t="s">
        <v>4823</v>
      </c>
      <c r="DO241" t="s">
        <v>4823</v>
      </c>
      <c r="DP241" t="s">
        <v>3178</v>
      </c>
      <c r="DQ241" t="s">
        <v>202</v>
      </c>
      <c r="DR241" t="s">
        <v>202</v>
      </c>
      <c r="DT241">
        <v>1</v>
      </c>
      <c r="DV241">
        <v>1</v>
      </c>
      <c r="DW241">
        <v>0</v>
      </c>
      <c r="DX241">
        <v>1</v>
      </c>
      <c r="DY241">
        <v>1</v>
      </c>
      <c r="DZ241">
        <v>-97</v>
      </c>
      <c r="EB241">
        <v>3</v>
      </c>
      <c r="EC241">
        <v>2</v>
      </c>
      <c r="EE241">
        <v>8</v>
      </c>
      <c r="EL241">
        <v>1</v>
      </c>
      <c r="EM241">
        <v>2</v>
      </c>
      <c r="EN241">
        <v>1</v>
      </c>
      <c r="EO241">
        <v>3</v>
      </c>
      <c r="EP241">
        <v>1</v>
      </c>
      <c r="EQ241">
        <v>1</v>
      </c>
      <c r="ER241">
        <v>1</v>
      </c>
      <c r="EZ241">
        <v>1</v>
      </c>
      <c r="FA241">
        <v>1</v>
      </c>
      <c r="FD241">
        <v>4</v>
      </c>
      <c r="FF241">
        <v>1</v>
      </c>
      <c r="FG241">
        <v>0</v>
      </c>
      <c r="FH241" t="s">
        <v>3179</v>
      </c>
      <c r="FI241">
        <v>1</v>
      </c>
      <c r="FJ241" t="s">
        <v>204</v>
      </c>
      <c r="FK241">
        <v>8</v>
      </c>
      <c r="FL241">
        <v>12</v>
      </c>
      <c r="FM241">
        <v>12</v>
      </c>
      <c r="FN241">
        <v>17.5</v>
      </c>
      <c r="FO241" t="s">
        <v>2206</v>
      </c>
      <c r="FP241">
        <v>1.5</v>
      </c>
      <c r="FQ241" t="s">
        <v>3180</v>
      </c>
      <c r="FR241" t="s">
        <v>3181</v>
      </c>
      <c r="FS241">
        <v>1</v>
      </c>
      <c r="FT241">
        <v>1</v>
      </c>
      <c r="FU241" t="s">
        <v>2221</v>
      </c>
      <c r="FV241" t="s">
        <v>3182</v>
      </c>
      <c r="FW241">
        <v>0</v>
      </c>
      <c r="FX241">
        <v>1</v>
      </c>
      <c r="FY241">
        <v>0</v>
      </c>
      <c r="FZ241">
        <v>0</v>
      </c>
      <c r="GA241">
        <v>4862</v>
      </c>
      <c r="GB241">
        <v>19</v>
      </c>
      <c r="GC241">
        <v>255.8947368</v>
      </c>
      <c r="GD241" t="s">
        <v>2401</v>
      </c>
      <c r="GE241">
        <v>1</v>
      </c>
      <c r="HG241" t="s">
        <v>202</v>
      </c>
      <c r="HJ241">
        <v>0</v>
      </c>
    </row>
    <row r="242" spans="1:218" x14ac:dyDescent="0.3">
      <c r="A242">
        <v>508</v>
      </c>
      <c r="B242" t="s">
        <v>3172</v>
      </c>
      <c r="C242" t="s">
        <v>3203</v>
      </c>
      <c r="D242" t="s">
        <v>194</v>
      </c>
      <c r="E242">
        <v>1</v>
      </c>
      <c r="F242" t="s">
        <v>202</v>
      </c>
      <c r="H242">
        <v>1</v>
      </c>
      <c r="M242">
        <v>1</v>
      </c>
      <c r="N242">
        <v>1</v>
      </c>
      <c r="U242">
        <v>1</v>
      </c>
      <c r="W242">
        <v>1</v>
      </c>
      <c r="X242" t="s">
        <v>3174</v>
      </c>
      <c r="Y242">
        <v>1</v>
      </c>
      <c r="Z242">
        <v>1</v>
      </c>
      <c r="AA242">
        <v>1</v>
      </c>
      <c r="AD242" t="s">
        <v>202</v>
      </c>
      <c r="AE242">
        <v>1</v>
      </c>
      <c r="AF242">
        <v>1</v>
      </c>
      <c r="AG242">
        <v>1</v>
      </c>
      <c r="AH242">
        <v>2</v>
      </c>
      <c r="AI242">
        <v>1</v>
      </c>
      <c r="AJ242">
        <v>1</v>
      </c>
      <c r="AK242" t="s">
        <v>3971</v>
      </c>
      <c r="AL242">
        <v>1</v>
      </c>
      <c r="AM242">
        <v>1</v>
      </c>
      <c r="AN242">
        <v>1</v>
      </c>
      <c r="AO242">
        <v>2</v>
      </c>
      <c r="AP242">
        <v>1</v>
      </c>
      <c r="AQ242">
        <v>1</v>
      </c>
      <c r="AR242" t="s">
        <v>3972</v>
      </c>
      <c r="AS242">
        <v>1</v>
      </c>
      <c r="AT242">
        <v>1</v>
      </c>
      <c r="AU242">
        <v>1</v>
      </c>
      <c r="AV242">
        <v>1</v>
      </c>
      <c r="AW242">
        <v>7</v>
      </c>
      <c r="AX242">
        <v>7</v>
      </c>
      <c r="AY242">
        <v>4</v>
      </c>
      <c r="BE242">
        <v>1</v>
      </c>
      <c r="BF242">
        <v>2</v>
      </c>
      <c r="BG242">
        <v>1</v>
      </c>
      <c r="BH242">
        <v>2</v>
      </c>
      <c r="BI242">
        <v>1</v>
      </c>
      <c r="BJ242">
        <v>1</v>
      </c>
      <c r="BK242">
        <v>1</v>
      </c>
      <c r="BL242">
        <v>1</v>
      </c>
      <c r="BM242">
        <v>1</v>
      </c>
      <c r="BN242">
        <v>1</v>
      </c>
      <c r="BO242">
        <v>3</v>
      </c>
      <c r="BP242">
        <v>1</v>
      </c>
      <c r="BQ242">
        <v>25</v>
      </c>
      <c r="BR242">
        <v>3</v>
      </c>
      <c r="BS242">
        <v>1</v>
      </c>
      <c r="BT242">
        <v>2</v>
      </c>
      <c r="BU242">
        <v>2</v>
      </c>
      <c r="BV242">
        <v>0</v>
      </c>
      <c r="BW242">
        <v>2</v>
      </c>
      <c r="BX242">
        <v>0</v>
      </c>
      <c r="BY242">
        <v>2</v>
      </c>
      <c r="BZ242">
        <v>0</v>
      </c>
      <c r="CA242">
        <v>2</v>
      </c>
      <c r="CB242">
        <v>0</v>
      </c>
      <c r="CC242">
        <v>2</v>
      </c>
      <c r="CD242">
        <v>0</v>
      </c>
      <c r="CE242">
        <v>2</v>
      </c>
      <c r="CF242">
        <v>0</v>
      </c>
      <c r="CG242">
        <v>2</v>
      </c>
      <c r="CH242">
        <v>2</v>
      </c>
      <c r="CI242">
        <v>2</v>
      </c>
      <c r="CJ242">
        <v>1</v>
      </c>
      <c r="CK242">
        <v>2</v>
      </c>
      <c r="CL242">
        <v>5</v>
      </c>
      <c r="CM242">
        <v>1</v>
      </c>
      <c r="CR242">
        <v>2</v>
      </c>
      <c r="CS242">
        <v>-98</v>
      </c>
      <c r="CT242">
        <v>1</v>
      </c>
      <c r="CU242">
        <v>2</v>
      </c>
      <c r="CV242" t="s">
        <v>3973</v>
      </c>
      <c r="CW242">
        <v>877</v>
      </c>
      <c r="CX242">
        <v>14.62</v>
      </c>
      <c r="CY242">
        <v>2</v>
      </c>
      <c r="CZ242">
        <v>1</v>
      </c>
      <c r="DA242" t="s">
        <v>275</v>
      </c>
      <c r="DC242">
        <v>1</v>
      </c>
      <c r="DD242">
        <v>1</v>
      </c>
      <c r="DE242">
        <v>14</v>
      </c>
      <c r="DN242" t="s">
        <v>3912</v>
      </c>
      <c r="DO242" t="s">
        <v>3912</v>
      </c>
      <c r="DP242" t="s">
        <v>3178</v>
      </c>
      <c r="DQ242" t="s">
        <v>202</v>
      </c>
      <c r="DR242" t="s">
        <v>202</v>
      </c>
      <c r="DT242">
        <v>1</v>
      </c>
      <c r="DV242">
        <v>1</v>
      </c>
      <c r="DW242">
        <v>0</v>
      </c>
      <c r="DX242">
        <v>1</v>
      </c>
      <c r="DY242">
        <v>1</v>
      </c>
      <c r="DZ242">
        <v>1</v>
      </c>
      <c r="EA242">
        <v>5</v>
      </c>
      <c r="EB242">
        <f>IF(EA242&gt;=30,1,IF(EA242&gt;=20,2,IF(EA242&gt;=15,3,IF(EA242&gt;=10,4,IF(EA242&gt;=5,5,IF(EA242&gt;0,6,0))))))</f>
        <v>5</v>
      </c>
      <c r="EC242">
        <v>2</v>
      </c>
      <c r="EE242">
        <v>7</v>
      </c>
      <c r="EL242">
        <v>1</v>
      </c>
      <c r="EM242">
        <v>4</v>
      </c>
      <c r="EN242">
        <v>1</v>
      </c>
      <c r="EO242">
        <v>3</v>
      </c>
      <c r="EP242">
        <v>1</v>
      </c>
      <c r="EQ242">
        <v>1</v>
      </c>
      <c r="ER242">
        <v>1</v>
      </c>
      <c r="EZ242">
        <v>2</v>
      </c>
      <c r="FE242">
        <v>2</v>
      </c>
      <c r="FG242">
        <v>0</v>
      </c>
      <c r="FH242" t="s">
        <v>3179</v>
      </c>
      <c r="FI242">
        <v>1</v>
      </c>
      <c r="FJ242" t="s">
        <v>204</v>
      </c>
      <c r="FK242">
        <v>7</v>
      </c>
      <c r="FL242">
        <v>12</v>
      </c>
      <c r="FM242">
        <v>12</v>
      </c>
      <c r="FN242">
        <v>5</v>
      </c>
      <c r="FO242" t="s">
        <v>2206</v>
      </c>
      <c r="FP242">
        <v>7.5</v>
      </c>
      <c r="FQ242" t="s">
        <v>3180</v>
      </c>
      <c r="FR242" t="s">
        <v>3181</v>
      </c>
      <c r="FS242">
        <v>1</v>
      </c>
      <c r="FT242">
        <v>1</v>
      </c>
      <c r="FU242" t="s">
        <v>2221</v>
      </c>
      <c r="FV242" t="s">
        <v>3182</v>
      </c>
      <c r="FW242">
        <v>1</v>
      </c>
      <c r="FX242">
        <v>0</v>
      </c>
      <c r="FY242">
        <v>0</v>
      </c>
      <c r="FZ242">
        <v>1</v>
      </c>
      <c r="GA242">
        <v>9502</v>
      </c>
      <c r="GB242">
        <v>38</v>
      </c>
      <c r="GC242">
        <v>250.05263160000001</v>
      </c>
      <c r="GD242" t="s">
        <v>2401</v>
      </c>
      <c r="GE242">
        <v>1</v>
      </c>
      <c r="HG242" t="s">
        <v>202</v>
      </c>
      <c r="HI242">
        <v>0</v>
      </c>
      <c r="HJ242">
        <v>1</v>
      </c>
    </row>
    <row r="243" spans="1:218" x14ac:dyDescent="0.3">
      <c r="A243">
        <v>1222</v>
      </c>
      <c r="B243" t="s">
        <v>3264</v>
      </c>
      <c r="C243" t="s">
        <v>5037</v>
      </c>
      <c r="D243" t="s">
        <v>194</v>
      </c>
      <c r="E243">
        <v>1</v>
      </c>
      <c r="F243" t="s">
        <v>202</v>
      </c>
      <c r="H243">
        <v>1</v>
      </c>
      <c r="M243">
        <v>1</v>
      </c>
      <c r="N243">
        <v>1</v>
      </c>
      <c r="U243">
        <v>1</v>
      </c>
      <c r="W243">
        <v>1</v>
      </c>
      <c r="X243" t="s">
        <v>3174</v>
      </c>
      <c r="Y243">
        <v>1</v>
      </c>
      <c r="Z243">
        <v>1</v>
      </c>
      <c r="AA243">
        <v>1</v>
      </c>
      <c r="AD243" t="s">
        <v>202</v>
      </c>
      <c r="AE243">
        <v>1</v>
      </c>
      <c r="AF243">
        <v>1</v>
      </c>
      <c r="AG243">
        <v>1</v>
      </c>
      <c r="AH243">
        <v>1</v>
      </c>
      <c r="AI243">
        <v>1</v>
      </c>
      <c r="AJ243">
        <v>2</v>
      </c>
      <c r="AK243" t="s">
        <v>3620</v>
      </c>
      <c r="AL243">
        <v>1</v>
      </c>
      <c r="AM243">
        <v>2</v>
      </c>
      <c r="AN243">
        <v>1</v>
      </c>
      <c r="AO243">
        <v>2</v>
      </c>
      <c r="AP243">
        <v>1</v>
      </c>
      <c r="AQ243">
        <v>1</v>
      </c>
      <c r="AR243" t="s">
        <v>3621</v>
      </c>
      <c r="AS243">
        <v>1</v>
      </c>
      <c r="AT243">
        <v>1</v>
      </c>
      <c r="AU243">
        <v>1</v>
      </c>
      <c r="AV243">
        <v>1</v>
      </c>
      <c r="AW243">
        <v>7</v>
      </c>
      <c r="AX243">
        <v>1</v>
      </c>
      <c r="AY243">
        <v>3</v>
      </c>
      <c r="BE243">
        <v>1</v>
      </c>
      <c r="BF243">
        <v>1</v>
      </c>
      <c r="BG243">
        <v>1</v>
      </c>
      <c r="BH243">
        <v>1</v>
      </c>
      <c r="BI243">
        <v>1</v>
      </c>
      <c r="BJ243">
        <v>0</v>
      </c>
      <c r="BM243">
        <v>1</v>
      </c>
      <c r="BN243">
        <v>1</v>
      </c>
      <c r="BO243">
        <v>2</v>
      </c>
      <c r="BP243">
        <v>1</v>
      </c>
      <c r="BQ243">
        <v>20</v>
      </c>
      <c r="BR243">
        <v>1</v>
      </c>
      <c r="BS243">
        <v>1</v>
      </c>
      <c r="BT243">
        <v>2</v>
      </c>
      <c r="BU243">
        <v>2</v>
      </c>
      <c r="BV243">
        <v>1</v>
      </c>
      <c r="BW243">
        <v>2</v>
      </c>
      <c r="BX243">
        <v>0</v>
      </c>
      <c r="BY243">
        <v>2</v>
      </c>
      <c r="BZ243">
        <v>0</v>
      </c>
      <c r="CA243">
        <v>2</v>
      </c>
      <c r="CB243">
        <v>0</v>
      </c>
      <c r="CC243">
        <v>2</v>
      </c>
      <c r="CD243">
        <v>0</v>
      </c>
      <c r="CE243">
        <v>2</v>
      </c>
      <c r="CF243">
        <v>0</v>
      </c>
      <c r="CG243">
        <v>2</v>
      </c>
      <c r="CH243">
        <v>1</v>
      </c>
      <c r="CI243">
        <v>2</v>
      </c>
      <c r="CJ243">
        <v>1</v>
      </c>
      <c r="CK243">
        <v>1</v>
      </c>
      <c r="CL243">
        <v>8</v>
      </c>
      <c r="CM243">
        <v>1</v>
      </c>
      <c r="CR243">
        <v>2</v>
      </c>
      <c r="CS243">
        <v>-98</v>
      </c>
      <c r="CT243">
        <v>1</v>
      </c>
      <c r="CU243">
        <v>2</v>
      </c>
      <c r="CV243" t="s">
        <v>2764</v>
      </c>
      <c r="CW243">
        <v>767</v>
      </c>
      <c r="CX243">
        <v>12.78</v>
      </c>
      <c r="CY243">
        <v>2</v>
      </c>
      <c r="CZ243">
        <v>1</v>
      </c>
      <c r="DA243" t="s">
        <v>1806</v>
      </c>
      <c r="DC243">
        <v>1</v>
      </c>
      <c r="DD243">
        <v>1</v>
      </c>
      <c r="DE243">
        <v>16</v>
      </c>
      <c r="DN243" t="s">
        <v>4995</v>
      </c>
      <c r="DO243" t="s">
        <v>4995</v>
      </c>
      <c r="DP243" t="s">
        <v>3178</v>
      </c>
      <c r="DQ243" t="s">
        <v>202</v>
      </c>
      <c r="DR243" t="s">
        <v>202</v>
      </c>
      <c r="DT243">
        <v>1</v>
      </c>
      <c r="DV243">
        <v>1</v>
      </c>
      <c r="DW243">
        <v>0</v>
      </c>
      <c r="DX243">
        <v>1</v>
      </c>
      <c r="DY243">
        <v>1</v>
      </c>
      <c r="DZ243">
        <v>1</v>
      </c>
      <c r="EA243">
        <v>16</v>
      </c>
      <c r="EB243">
        <f>IF(EA243&gt;=30,1,IF(EA243&gt;=20,2,IF(EA243&gt;=15,3,IF(EA243&gt;=10,4,IF(EA243&gt;=5,5,IF(EA243&gt;0,6,0))))))</f>
        <v>3</v>
      </c>
      <c r="EC243">
        <v>2</v>
      </c>
      <c r="EE243">
        <v>16</v>
      </c>
      <c r="EL243">
        <v>1</v>
      </c>
      <c r="EM243">
        <v>3</v>
      </c>
      <c r="EN243">
        <v>1</v>
      </c>
      <c r="EO243">
        <v>3</v>
      </c>
      <c r="EP243">
        <v>1</v>
      </c>
      <c r="EQ243">
        <v>1</v>
      </c>
      <c r="ER243">
        <v>1</v>
      </c>
      <c r="EZ243">
        <v>1</v>
      </c>
      <c r="FA243">
        <v>-97</v>
      </c>
      <c r="FD243">
        <v>4</v>
      </c>
      <c r="FF243">
        <v>1</v>
      </c>
      <c r="FG243">
        <v>0</v>
      </c>
      <c r="FH243" t="s">
        <v>3179</v>
      </c>
      <c r="FI243">
        <v>1</v>
      </c>
      <c r="FJ243" t="s">
        <v>204</v>
      </c>
      <c r="FK243">
        <v>16</v>
      </c>
      <c r="FL243">
        <v>12</v>
      </c>
      <c r="FM243">
        <v>12</v>
      </c>
      <c r="FN243">
        <v>16</v>
      </c>
      <c r="FO243" t="s">
        <v>2206</v>
      </c>
      <c r="FP243">
        <v>3.5</v>
      </c>
      <c r="FQ243" t="s">
        <v>3180</v>
      </c>
      <c r="FR243" t="s">
        <v>3181</v>
      </c>
      <c r="FS243">
        <v>1</v>
      </c>
      <c r="FT243">
        <v>1</v>
      </c>
      <c r="FU243" t="s">
        <v>2221</v>
      </c>
      <c r="FV243" t="s">
        <v>3182</v>
      </c>
      <c r="FW243">
        <v>0</v>
      </c>
      <c r="FX243">
        <v>1</v>
      </c>
      <c r="FY243">
        <v>0</v>
      </c>
      <c r="FZ243">
        <v>0</v>
      </c>
      <c r="GA243">
        <v>14027</v>
      </c>
      <c r="GB243">
        <v>56</v>
      </c>
      <c r="GC243">
        <v>250.48214290000001</v>
      </c>
      <c r="GD243" t="s">
        <v>2401</v>
      </c>
      <c r="GE243">
        <v>1</v>
      </c>
      <c r="HG243" t="s">
        <v>202</v>
      </c>
      <c r="HJ243">
        <v>0</v>
      </c>
    </row>
    <row r="244" spans="1:218" hidden="1" x14ac:dyDescent="0.3">
      <c r="A244">
        <v>514</v>
      </c>
      <c r="B244" t="s">
        <v>3264</v>
      </c>
      <c r="C244" t="s">
        <v>3977</v>
      </c>
      <c r="D244" t="s">
        <v>194</v>
      </c>
      <c r="E244">
        <v>1</v>
      </c>
      <c r="F244" t="s">
        <v>202</v>
      </c>
      <c r="H244">
        <v>1</v>
      </c>
      <c r="M244">
        <v>1</v>
      </c>
      <c r="N244">
        <v>1</v>
      </c>
      <c r="U244">
        <v>1</v>
      </c>
      <c r="W244">
        <v>1</v>
      </c>
      <c r="X244" t="s">
        <v>3174</v>
      </c>
      <c r="Y244">
        <v>1</v>
      </c>
      <c r="Z244">
        <v>1</v>
      </c>
      <c r="AA244">
        <v>1</v>
      </c>
      <c r="AD244" t="s">
        <v>202</v>
      </c>
      <c r="AE244">
        <v>1</v>
      </c>
      <c r="AF244">
        <v>2</v>
      </c>
      <c r="AG244">
        <v>1</v>
      </c>
      <c r="AH244">
        <v>1</v>
      </c>
      <c r="AI244">
        <v>1</v>
      </c>
      <c r="AJ244">
        <v>1</v>
      </c>
      <c r="AK244" t="s">
        <v>3978</v>
      </c>
      <c r="AL244">
        <v>-97</v>
      </c>
      <c r="AM244">
        <v>2</v>
      </c>
      <c r="AN244">
        <v>1</v>
      </c>
      <c r="AO244">
        <v>2</v>
      </c>
      <c r="AP244">
        <v>2</v>
      </c>
      <c r="AQ244">
        <v>1</v>
      </c>
      <c r="AR244" t="s">
        <v>3979</v>
      </c>
      <c r="AS244">
        <v>1</v>
      </c>
      <c r="AT244">
        <v>1</v>
      </c>
      <c r="AU244">
        <v>2</v>
      </c>
      <c r="AV244">
        <v>1</v>
      </c>
      <c r="AW244">
        <v>7</v>
      </c>
      <c r="AX244">
        <v>1</v>
      </c>
      <c r="AY244">
        <v>4</v>
      </c>
      <c r="BE244">
        <v>1</v>
      </c>
      <c r="BF244">
        <v>3</v>
      </c>
      <c r="BG244">
        <v>1</v>
      </c>
      <c r="BH244">
        <v>3</v>
      </c>
      <c r="BI244">
        <v>1</v>
      </c>
      <c r="BJ244">
        <v>0</v>
      </c>
      <c r="BM244">
        <v>1</v>
      </c>
      <c r="BN244">
        <v>1</v>
      </c>
      <c r="BO244">
        <v>4</v>
      </c>
      <c r="BP244">
        <v>1</v>
      </c>
      <c r="BQ244">
        <v>50</v>
      </c>
      <c r="BR244">
        <v>1</v>
      </c>
      <c r="BS244">
        <v>1</v>
      </c>
      <c r="BT244">
        <v>5</v>
      </c>
      <c r="BV244">
        <v>2</v>
      </c>
      <c r="BX244">
        <v>0</v>
      </c>
      <c r="BZ244">
        <v>0</v>
      </c>
      <c r="CB244">
        <v>1</v>
      </c>
      <c r="CD244">
        <v>1</v>
      </c>
      <c r="CF244">
        <v>1</v>
      </c>
      <c r="CJ244">
        <v>1</v>
      </c>
      <c r="CK244">
        <v>2</v>
      </c>
      <c r="CL244">
        <v>-98</v>
      </c>
      <c r="CM244">
        <v>-98</v>
      </c>
      <c r="CR244">
        <v>-98</v>
      </c>
      <c r="CS244">
        <v>-98</v>
      </c>
      <c r="CT244">
        <v>-98</v>
      </c>
      <c r="CU244">
        <v>2</v>
      </c>
      <c r="CV244" t="s">
        <v>229</v>
      </c>
      <c r="CW244">
        <v>717</v>
      </c>
      <c r="CX244">
        <v>11.95</v>
      </c>
      <c r="CY244">
        <v>1</v>
      </c>
      <c r="CZ244">
        <v>1</v>
      </c>
      <c r="DA244" t="s">
        <v>3980</v>
      </c>
      <c r="DC244">
        <v>1</v>
      </c>
      <c r="DD244">
        <v>1</v>
      </c>
      <c r="DE244">
        <v>16</v>
      </c>
      <c r="DN244" t="s">
        <v>3912</v>
      </c>
      <c r="DO244" t="s">
        <v>3912</v>
      </c>
      <c r="DP244" t="s">
        <v>3178</v>
      </c>
      <c r="DQ244" t="s">
        <v>202</v>
      </c>
      <c r="DR244" t="s">
        <v>758</v>
      </c>
      <c r="DT244">
        <v>1</v>
      </c>
      <c r="DV244">
        <v>1</v>
      </c>
      <c r="DW244">
        <v>0</v>
      </c>
      <c r="DX244">
        <v>1</v>
      </c>
      <c r="DY244">
        <v>1</v>
      </c>
      <c r="DZ244">
        <v>-97</v>
      </c>
      <c r="EB244">
        <v>4</v>
      </c>
      <c r="EC244">
        <v>-97</v>
      </c>
      <c r="EL244">
        <v>2</v>
      </c>
      <c r="EM244">
        <v>-97</v>
      </c>
      <c r="EN244">
        <v>2</v>
      </c>
      <c r="EO244">
        <v>-97</v>
      </c>
      <c r="EP244">
        <v>1</v>
      </c>
      <c r="EQ244">
        <v>1</v>
      </c>
      <c r="ER244">
        <v>1</v>
      </c>
      <c r="EZ244">
        <v>-97</v>
      </c>
      <c r="FA244">
        <v>-97</v>
      </c>
      <c r="FD244">
        <v>-97</v>
      </c>
      <c r="FG244">
        <v>0</v>
      </c>
      <c r="FH244" t="s">
        <v>3179</v>
      </c>
      <c r="FI244">
        <v>1</v>
      </c>
      <c r="FJ244" t="s">
        <v>204</v>
      </c>
      <c r="FN244">
        <v>12.5</v>
      </c>
      <c r="FO244" t="s">
        <v>2212</v>
      </c>
      <c r="FQ244" t="s">
        <v>3287</v>
      </c>
      <c r="FR244" t="s">
        <v>3189</v>
      </c>
      <c r="FS244">
        <v>0</v>
      </c>
      <c r="FT244">
        <v>1</v>
      </c>
      <c r="FU244" t="s">
        <v>2221</v>
      </c>
      <c r="FV244" t="s">
        <v>3182</v>
      </c>
      <c r="FW244">
        <v>1</v>
      </c>
      <c r="FX244">
        <v>0</v>
      </c>
      <c r="FY244">
        <v>1</v>
      </c>
      <c r="FZ244">
        <v>0</v>
      </c>
      <c r="GA244">
        <v>14027</v>
      </c>
      <c r="GB244">
        <v>56</v>
      </c>
      <c r="GC244">
        <v>250.48214290000001</v>
      </c>
      <c r="GD244" t="s">
        <v>2401</v>
      </c>
      <c r="GE244">
        <v>1</v>
      </c>
      <c r="HG244" t="s">
        <v>202</v>
      </c>
      <c r="HI244">
        <v>1</v>
      </c>
      <c r="HJ244">
        <v>1</v>
      </c>
    </row>
    <row r="245" spans="1:218" x14ac:dyDescent="0.3">
      <c r="A245">
        <v>516</v>
      </c>
      <c r="B245" t="s">
        <v>3183</v>
      </c>
      <c r="C245" t="s">
        <v>3981</v>
      </c>
      <c r="D245" t="s">
        <v>212</v>
      </c>
      <c r="E245">
        <v>1</v>
      </c>
      <c r="F245" t="s">
        <v>202</v>
      </c>
      <c r="H245">
        <v>1</v>
      </c>
      <c r="M245">
        <v>1</v>
      </c>
      <c r="N245">
        <v>1</v>
      </c>
      <c r="U245">
        <v>1</v>
      </c>
      <c r="W245">
        <v>1</v>
      </c>
      <c r="X245" t="s">
        <v>3174</v>
      </c>
      <c r="Y245">
        <v>1</v>
      </c>
      <c r="Z245">
        <v>1</v>
      </c>
      <c r="AA245">
        <v>1</v>
      </c>
      <c r="AD245" t="s">
        <v>202</v>
      </c>
      <c r="AE245">
        <v>1</v>
      </c>
      <c r="AF245">
        <v>1</v>
      </c>
      <c r="AG245">
        <v>1</v>
      </c>
      <c r="AH245">
        <v>2</v>
      </c>
      <c r="AI245">
        <v>2</v>
      </c>
      <c r="AJ245">
        <v>2</v>
      </c>
      <c r="AK245" t="s">
        <v>3982</v>
      </c>
      <c r="AL245">
        <v>1</v>
      </c>
      <c r="AM245">
        <v>2</v>
      </c>
      <c r="AN245">
        <v>1</v>
      </c>
      <c r="AO245">
        <v>2</v>
      </c>
      <c r="AP245">
        <v>2</v>
      </c>
      <c r="AQ245">
        <v>1</v>
      </c>
      <c r="AR245" t="s">
        <v>3983</v>
      </c>
      <c r="AS245">
        <v>1</v>
      </c>
      <c r="AT245">
        <v>2</v>
      </c>
      <c r="AU245">
        <v>1</v>
      </c>
      <c r="AV245">
        <v>2</v>
      </c>
      <c r="AW245">
        <v>2</v>
      </c>
      <c r="AX245">
        <v>1</v>
      </c>
      <c r="AY245">
        <v>3</v>
      </c>
      <c r="BE245">
        <v>1</v>
      </c>
      <c r="BF245">
        <v>1</v>
      </c>
      <c r="BG245">
        <v>1</v>
      </c>
      <c r="BH245">
        <v>1</v>
      </c>
      <c r="BI245">
        <v>1</v>
      </c>
      <c r="BJ245">
        <v>0</v>
      </c>
      <c r="BM245">
        <v>1</v>
      </c>
      <c r="BN245">
        <v>1</v>
      </c>
      <c r="BO245">
        <v>2</v>
      </c>
      <c r="BP245">
        <v>1</v>
      </c>
      <c r="BQ245">
        <v>5</v>
      </c>
      <c r="BR245">
        <v>1</v>
      </c>
      <c r="BS245">
        <v>1</v>
      </c>
      <c r="BT245">
        <v>3</v>
      </c>
      <c r="BV245">
        <v>1</v>
      </c>
      <c r="BX245">
        <v>0</v>
      </c>
      <c r="BZ245">
        <v>0</v>
      </c>
      <c r="CB245">
        <v>1</v>
      </c>
      <c r="CD245">
        <v>1</v>
      </c>
      <c r="CJ245">
        <v>1</v>
      </c>
      <c r="CK245">
        <v>1</v>
      </c>
      <c r="CL245">
        <v>4</v>
      </c>
      <c r="CM245">
        <v>1</v>
      </c>
      <c r="CR245">
        <v>2</v>
      </c>
      <c r="CS245">
        <v>1</v>
      </c>
      <c r="CT245">
        <v>1</v>
      </c>
      <c r="CU245">
        <v>1</v>
      </c>
      <c r="CV245" t="s">
        <v>1634</v>
      </c>
      <c r="CW245">
        <v>687</v>
      </c>
      <c r="CX245">
        <v>11.45</v>
      </c>
      <c r="CY245">
        <v>2</v>
      </c>
      <c r="CZ245">
        <v>1</v>
      </c>
      <c r="DA245" t="s">
        <v>379</v>
      </c>
      <c r="DC245">
        <v>1</v>
      </c>
      <c r="DD245">
        <v>1</v>
      </c>
      <c r="DE245">
        <v>4</v>
      </c>
      <c r="DN245" t="s">
        <v>3912</v>
      </c>
      <c r="DO245" t="s">
        <v>3912</v>
      </c>
      <c r="DP245" t="s">
        <v>3178</v>
      </c>
      <c r="DQ245" t="s">
        <v>202</v>
      </c>
      <c r="DR245" t="s">
        <v>202</v>
      </c>
      <c r="DT245">
        <v>1</v>
      </c>
      <c r="DV245">
        <v>1</v>
      </c>
      <c r="DW245">
        <v>0</v>
      </c>
      <c r="DX245">
        <v>1</v>
      </c>
      <c r="DY245">
        <v>1</v>
      </c>
      <c r="DZ245">
        <v>1</v>
      </c>
      <c r="EA245">
        <v>11</v>
      </c>
      <c r="EB245">
        <f>IF(EA245&gt;=30,1,IF(EA245&gt;=20,2,IF(EA245&gt;=15,3,IF(EA245&gt;=10,4,IF(EA245&gt;=5,5,IF(EA245&gt;0,6,0))))))</f>
        <v>4</v>
      </c>
      <c r="EC245">
        <v>2</v>
      </c>
      <c r="EE245">
        <v>11</v>
      </c>
      <c r="EL245">
        <v>2</v>
      </c>
      <c r="EM245">
        <v>2</v>
      </c>
      <c r="EN245">
        <v>1</v>
      </c>
      <c r="EO245">
        <v>2</v>
      </c>
      <c r="EP245">
        <v>1</v>
      </c>
      <c r="EQ245">
        <v>1</v>
      </c>
      <c r="ER245">
        <v>2</v>
      </c>
      <c r="ES245">
        <v>1</v>
      </c>
      <c r="ET245">
        <v>4</v>
      </c>
      <c r="EU245">
        <f>IF(ET245&gt;=30,1,IF(ET245&gt;=20,2,IF(ET245&gt;=15,3,IF(ET245&gt;=10,4,IF(ET245&gt;=5,5,IF(ET245&gt;0,6,0))))))</f>
        <v>6</v>
      </c>
      <c r="EV245">
        <v>1</v>
      </c>
      <c r="EW245">
        <v>1</v>
      </c>
      <c r="EY245">
        <v>4</v>
      </c>
      <c r="EZ245">
        <v>1</v>
      </c>
      <c r="FA245">
        <v>1</v>
      </c>
      <c r="FD245">
        <v>1</v>
      </c>
      <c r="FG245">
        <v>0</v>
      </c>
      <c r="FH245" t="s">
        <v>3179</v>
      </c>
      <c r="FI245">
        <v>1</v>
      </c>
      <c r="FJ245" t="s">
        <v>204</v>
      </c>
      <c r="FK245">
        <v>11</v>
      </c>
      <c r="FL245">
        <v>12</v>
      </c>
      <c r="FM245">
        <v>12</v>
      </c>
      <c r="FN245">
        <v>11</v>
      </c>
      <c r="FO245" t="s">
        <v>2212</v>
      </c>
      <c r="FP245">
        <v>1.5</v>
      </c>
      <c r="FQ245" t="s">
        <v>3180</v>
      </c>
      <c r="FR245" t="s">
        <v>3189</v>
      </c>
      <c r="FS245">
        <v>0</v>
      </c>
      <c r="FT245">
        <v>1</v>
      </c>
      <c r="FU245" t="s">
        <v>2213</v>
      </c>
      <c r="FV245" t="s">
        <v>3182</v>
      </c>
      <c r="FW245">
        <v>0</v>
      </c>
      <c r="FX245">
        <v>1</v>
      </c>
      <c r="FY245">
        <v>0</v>
      </c>
      <c r="FZ245">
        <v>0</v>
      </c>
      <c r="GA245">
        <v>37408</v>
      </c>
      <c r="GB245">
        <v>127</v>
      </c>
      <c r="GC245">
        <v>294.55118110000001</v>
      </c>
      <c r="GD245" t="s">
        <v>2401</v>
      </c>
      <c r="GE245">
        <v>1</v>
      </c>
      <c r="HG245" t="s">
        <v>202</v>
      </c>
      <c r="HJ245">
        <v>0</v>
      </c>
    </row>
    <row r="246" spans="1:218" x14ac:dyDescent="0.3">
      <c r="A246">
        <v>1285</v>
      </c>
      <c r="B246" t="s">
        <v>3279</v>
      </c>
      <c r="C246" t="s">
        <v>5138</v>
      </c>
      <c r="D246" t="s">
        <v>212</v>
      </c>
      <c r="E246">
        <v>1</v>
      </c>
      <c r="F246" t="s">
        <v>202</v>
      </c>
      <c r="H246">
        <v>1</v>
      </c>
      <c r="M246">
        <v>1</v>
      </c>
      <c r="N246">
        <v>1</v>
      </c>
      <c r="U246">
        <v>1</v>
      </c>
      <c r="W246">
        <v>1</v>
      </c>
      <c r="X246" t="s">
        <v>3174</v>
      </c>
      <c r="Y246">
        <v>1</v>
      </c>
      <c r="Z246">
        <v>1</v>
      </c>
      <c r="AA246">
        <v>2</v>
      </c>
      <c r="AD246" t="s">
        <v>202</v>
      </c>
      <c r="AE246">
        <v>1</v>
      </c>
      <c r="AF246">
        <v>2</v>
      </c>
      <c r="AG246">
        <v>1</v>
      </c>
      <c r="AH246">
        <v>1</v>
      </c>
      <c r="AI246">
        <v>1</v>
      </c>
      <c r="AJ246">
        <v>2</v>
      </c>
      <c r="AK246" t="s">
        <v>5139</v>
      </c>
      <c r="AL246">
        <v>2</v>
      </c>
      <c r="AM246">
        <v>2</v>
      </c>
      <c r="AN246">
        <v>2</v>
      </c>
      <c r="AO246">
        <v>2</v>
      </c>
      <c r="AP246">
        <v>2</v>
      </c>
      <c r="AQ246">
        <v>1</v>
      </c>
      <c r="AR246" t="s">
        <v>5140</v>
      </c>
      <c r="AS246">
        <v>2</v>
      </c>
      <c r="AT246">
        <v>1</v>
      </c>
      <c r="AU246">
        <v>1</v>
      </c>
      <c r="AV246">
        <v>1</v>
      </c>
      <c r="AW246">
        <v>7</v>
      </c>
      <c r="AX246">
        <v>1</v>
      </c>
      <c r="AY246">
        <v>5</v>
      </c>
      <c r="BE246">
        <v>1</v>
      </c>
      <c r="BF246">
        <v>1</v>
      </c>
      <c r="BG246">
        <v>1</v>
      </c>
      <c r="BH246">
        <v>1</v>
      </c>
      <c r="BI246">
        <v>1</v>
      </c>
      <c r="BJ246">
        <v>0</v>
      </c>
      <c r="BM246">
        <v>1</v>
      </c>
      <c r="BN246">
        <v>1</v>
      </c>
      <c r="BO246">
        <v>2</v>
      </c>
      <c r="BP246">
        <v>1</v>
      </c>
      <c r="BQ246">
        <v>16</v>
      </c>
      <c r="BR246">
        <v>5</v>
      </c>
      <c r="BS246">
        <v>1</v>
      </c>
      <c r="BT246">
        <v>1</v>
      </c>
      <c r="BU246">
        <v>1</v>
      </c>
      <c r="BV246">
        <v>0</v>
      </c>
      <c r="BW246">
        <v>1</v>
      </c>
      <c r="BX246">
        <v>0</v>
      </c>
      <c r="BY246">
        <v>1</v>
      </c>
      <c r="BZ246">
        <v>0</v>
      </c>
      <c r="CA246">
        <v>1</v>
      </c>
      <c r="CB246">
        <v>0</v>
      </c>
      <c r="CC246">
        <v>1</v>
      </c>
      <c r="CD246">
        <v>0</v>
      </c>
      <c r="CE246">
        <v>1</v>
      </c>
      <c r="CF246">
        <v>0</v>
      </c>
      <c r="CG246">
        <v>1</v>
      </c>
      <c r="CH246">
        <v>1</v>
      </c>
      <c r="CI246">
        <v>1</v>
      </c>
      <c r="CJ246">
        <v>1</v>
      </c>
      <c r="CK246">
        <v>2</v>
      </c>
      <c r="CL246">
        <v>5</v>
      </c>
      <c r="CM246">
        <v>1</v>
      </c>
      <c r="CR246">
        <v>2</v>
      </c>
      <c r="CS246">
        <v>3</v>
      </c>
      <c r="CT246">
        <v>1</v>
      </c>
      <c r="CU246">
        <v>2</v>
      </c>
      <c r="CV246" t="s">
        <v>2505</v>
      </c>
      <c r="CW246">
        <v>501</v>
      </c>
      <c r="CX246">
        <v>8.35</v>
      </c>
      <c r="CY246">
        <v>2</v>
      </c>
      <c r="CZ246">
        <v>1</v>
      </c>
      <c r="DA246" t="s">
        <v>4962</v>
      </c>
      <c r="DC246">
        <v>1</v>
      </c>
      <c r="DD246">
        <v>1</v>
      </c>
      <c r="DE246">
        <v>2</v>
      </c>
      <c r="DN246" t="s">
        <v>5141</v>
      </c>
      <c r="DO246" t="s">
        <v>5141</v>
      </c>
      <c r="DP246" t="s">
        <v>3178</v>
      </c>
      <c r="DQ246" t="s">
        <v>202</v>
      </c>
      <c r="DR246" t="s">
        <v>202</v>
      </c>
      <c r="DT246">
        <v>1</v>
      </c>
      <c r="DV246">
        <v>1</v>
      </c>
      <c r="DW246">
        <v>0</v>
      </c>
      <c r="DX246">
        <v>2</v>
      </c>
      <c r="DY246">
        <v>1</v>
      </c>
      <c r="DZ246">
        <v>-97</v>
      </c>
      <c r="EB246">
        <v>5</v>
      </c>
      <c r="EC246">
        <v>2</v>
      </c>
      <c r="EE246">
        <v>10</v>
      </c>
      <c r="EL246">
        <v>3</v>
      </c>
      <c r="EM246">
        <v>1</v>
      </c>
      <c r="EN246">
        <v>1</v>
      </c>
      <c r="EO246">
        <v>4</v>
      </c>
      <c r="EP246">
        <v>1</v>
      </c>
      <c r="EQ246">
        <v>1</v>
      </c>
      <c r="ER246">
        <v>1</v>
      </c>
      <c r="EZ246">
        <v>1</v>
      </c>
      <c r="FA246">
        <v>1</v>
      </c>
      <c r="FD246">
        <v>4</v>
      </c>
      <c r="FF246">
        <v>4</v>
      </c>
      <c r="FG246">
        <v>0</v>
      </c>
      <c r="FH246" t="s">
        <v>3179</v>
      </c>
      <c r="FI246">
        <v>1</v>
      </c>
      <c r="FJ246" t="s">
        <v>204</v>
      </c>
      <c r="FK246">
        <v>10</v>
      </c>
      <c r="FL246">
        <v>12</v>
      </c>
      <c r="FM246">
        <v>12</v>
      </c>
      <c r="FN246">
        <v>7.5</v>
      </c>
      <c r="FO246" t="s">
        <v>2220</v>
      </c>
      <c r="FP246">
        <v>0.5</v>
      </c>
      <c r="FQ246" t="s">
        <v>3180</v>
      </c>
      <c r="FR246" t="s">
        <v>3201</v>
      </c>
      <c r="FS246">
        <v>1</v>
      </c>
      <c r="FT246">
        <v>1</v>
      </c>
      <c r="FU246" t="s">
        <v>2221</v>
      </c>
      <c r="FV246" t="s">
        <v>3182</v>
      </c>
      <c r="FW246">
        <v>0</v>
      </c>
      <c r="FX246">
        <v>1</v>
      </c>
      <c r="FY246">
        <v>0</v>
      </c>
      <c r="FZ246">
        <v>0</v>
      </c>
      <c r="GA246">
        <v>59048</v>
      </c>
      <c r="GB246">
        <v>201</v>
      </c>
      <c r="GC246">
        <v>293.7711443</v>
      </c>
      <c r="GD246" t="s">
        <v>2401</v>
      </c>
      <c r="GE246">
        <v>1</v>
      </c>
      <c r="HG246" t="s">
        <v>202</v>
      </c>
      <c r="HJ246">
        <v>0</v>
      </c>
    </row>
    <row r="247" spans="1:218" x14ac:dyDescent="0.3">
      <c r="A247">
        <v>1293</v>
      </c>
      <c r="B247" t="s">
        <v>3279</v>
      </c>
      <c r="C247" t="s">
        <v>5154</v>
      </c>
      <c r="D247" t="s">
        <v>212</v>
      </c>
      <c r="E247">
        <v>1</v>
      </c>
      <c r="F247" t="s">
        <v>202</v>
      </c>
      <c r="H247">
        <v>1</v>
      </c>
      <c r="M247">
        <v>1</v>
      </c>
      <c r="N247">
        <v>1</v>
      </c>
      <c r="U247">
        <v>-98</v>
      </c>
      <c r="W247">
        <v>-98</v>
      </c>
      <c r="X247" t="s">
        <v>3174</v>
      </c>
      <c r="Y247">
        <v>1</v>
      </c>
      <c r="Z247">
        <v>1</v>
      </c>
      <c r="AA247">
        <v>5</v>
      </c>
      <c r="AD247" t="s">
        <v>202</v>
      </c>
      <c r="AE247">
        <v>1</v>
      </c>
      <c r="AF247">
        <v>2</v>
      </c>
      <c r="AG247">
        <v>1</v>
      </c>
      <c r="AH247">
        <v>1</v>
      </c>
      <c r="AI247">
        <v>1</v>
      </c>
      <c r="AJ247">
        <v>1</v>
      </c>
      <c r="AK247" t="s">
        <v>5155</v>
      </c>
      <c r="AL247">
        <v>1</v>
      </c>
      <c r="AM247">
        <v>1</v>
      </c>
      <c r="AN247">
        <v>2</v>
      </c>
      <c r="AO247">
        <v>2</v>
      </c>
      <c r="AP247">
        <v>1</v>
      </c>
      <c r="AQ247">
        <v>2</v>
      </c>
      <c r="AR247" t="s">
        <v>5156</v>
      </c>
      <c r="AS247">
        <v>2</v>
      </c>
      <c r="AT247">
        <v>1</v>
      </c>
      <c r="AU247">
        <v>1</v>
      </c>
      <c r="AV247">
        <v>1</v>
      </c>
      <c r="AW247">
        <v>7</v>
      </c>
      <c r="AX247">
        <v>1</v>
      </c>
      <c r="AY247">
        <v>3</v>
      </c>
      <c r="BE247">
        <v>1</v>
      </c>
      <c r="BF247">
        <v>1</v>
      </c>
      <c r="BG247">
        <v>1</v>
      </c>
      <c r="BH247">
        <v>1</v>
      </c>
      <c r="BI247">
        <v>1</v>
      </c>
      <c r="BJ247">
        <v>0</v>
      </c>
      <c r="BM247">
        <v>1</v>
      </c>
      <c r="BN247">
        <v>1</v>
      </c>
      <c r="BO247">
        <v>4</v>
      </c>
      <c r="BP247">
        <v>1</v>
      </c>
      <c r="BQ247">
        <v>33</v>
      </c>
      <c r="BR247">
        <v>1</v>
      </c>
      <c r="BS247">
        <v>-98</v>
      </c>
      <c r="CJ247">
        <v>-98</v>
      </c>
      <c r="CK247">
        <v>2</v>
      </c>
      <c r="CL247">
        <v>-98</v>
      </c>
      <c r="CM247">
        <v>1</v>
      </c>
      <c r="CR247">
        <v>2</v>
      </c>
      <c r="CS247">
        <v>-98</v>
      </c>
      <c r="CT247">
        <v>1</v>
      </c>
      <c r="CU247">
        <v>2</v>
      </c>
      <c r="CV247" t="s">
        <v>3307</v>
      </c>
      <c r="CW247">
        <v>691</v>
      </c>
      <c r="CX247">
        <v>11.52</v>
      </c>
      <c r="CY247">
        <v>2</v>
      </c>
      <c r="CZ247">
        <v>1</v>
      </c>
      <c r="DA247" t="s">
        <v>4962</v>
      </c>
      <c r="DC247">
        <v>1</v>
      </c>
      <c r="DD247">
        <v>1</v>
      </c>
      <c r="DE247">
        <v>2</v>
      </c>
      <c r="DN247" t="s">
        <v>5141</v>
      </c>
      <c r="DO247" t="s">
        <v>5141</v>
      </c>
      <c r="DP247" t="s">
        <v>3178</v>
      </c>
      <c r="DQ247" t="s">
        <v>202</v>
      </c>
      <c r="DR247" t="s">
        <v>202</v>
      </c>
      <c r="DT247">
        <v>1</v>
      </c>
      <c r="DV247">
        <v>1</v>
      </c>
      <c r="DW247">
        <v>0</v>
      </c>
      <c r="DX247">
        <v>5</v>
      </c>
      <c r="DY247">
        <v>1</v>
      </c>
      <c r="DZ247">
        <v>-97</v>
      </c>
      <c r="EB247">
        <v>3</v>
      </c>
      <c r="EC247">
        <v>2</v>
      </c>
      <c r="EE247">
        <v>16</v>
      </c>
      <c r="EL247">
        <v>1</v>
      </c>
      <c r="EM247">
        <v>1</v>
      </c>
      <c r="EN247">
        <v>1</v>
      </c>
      <c r="EO247">
        <v>1</v>
      </c>
      <c r="EP247">
        <v>1</v>
      </c>
      <c r="EQ247">
        <v>1</v>
      </c>
      <c r="ER247">
        <v>1</v>
      </c>
      <c r="EZ247">
        <v>1</v>
      </c>
      <c r="FA247">
        <v>1</v>
      </c>
      <c r="FD247">
        <v>4</v>
      </c>
      <c r="FF247">
        <v>1</v>
      </c>
      <c r="FG247">
        <v>0</v>
      </c>
      <c r="FH247" t="s">
        <v>3179</v>
      </c>
      <c r="FI247">
        <v>1</v>
      </c>
      <c r="FJ247" t="s">
        <v>204</v>
      </c>
      <c r="FK247">
        <v>16</v>
      </c>
      <c r="FL247">
        <v>12</v>
      </c>
      <c r="FM247">
        <v>12</v>
      </c>
      <c r="FN247">
        <v>17.5</v>
      </c>
      <c r="FO247" t="s">
        <v>2206</v>
      </c>
      <c r="FP247">
        <v>0.5</v>
      </c>
      <c r="FQ247" t="s">
        <v>3180</v>
      </c>
      <c r="FR247" t="s">
        <v>3196</v>
      </c>
      <c r="FS247">
        <v>1</v>
      </c>
      <c r="FT247">
        <v>1</v>
      </c>
      <c r="FU247" t="s">
        <v>2221</v>
      </c>
      <c r="FV247" t="s">
        <v>3182</v>
      </c>
      <c r="FW247">
        <v>0</v>
      </c>
      <c r="FX247">
        <v>1</v>
      </c>
      <c r="FY247">
        <v>0</v>
      </c>
      <c r="FZ247">
        <v>0</v>
      </c>
      <c r="GA247">
        <v>59048</v>
      </c>
      <c r="GB247">
        <v>201</v>
      </c>
      <c r="GC247">
        <v>293.7711443</v>
      </c>
      <c r="GD247" t="s">
        <v>2401</v>
      </c>
      <c r="GE247">
        <v>1</v>
      </c>
      <c r="HG247" t="s">
        <v>202</v>
      </c>
      <c r="HJ247">
        <v>0</v>
      </c>
    </row>
    <row r="248" spans="1:218" x14ac:dyDescent="0.3">
      <c r="A248">
        <v>1626</v>
      </c>
      <c r="B248" t="s">
        <v>3320</v>
      </c>
      <c r="C248" t="s">
        <v>5445</v>
      </c>
      <c r="D248" t="s">
        <v>212</v>
      </c>
      <c r="E248">
        <v>1</v>
      </c>
      <c r="F248" t="s">
        <v>202</v>
      </c>
      <c r="H248">
        <v>1</v>
      </c>
      <c r="M248">
        <v>3</v>
      </c>
      <c r="N248">
        <v>1</v>
      </c>
      <c r="U248">
        <v>1</v>
      </c>
      <c r="W248">
        <v>1</v>
      </c>
      <c r="X248" t="s">
        <v>3174</v>
      </c>
      <c r="Y248">
        <v>1</v>
      </c>
      <c r="Z248">
        <v>1</v>
      </c>
      <c r="AA248">
        <v>2</v>
      </c>
      <c r="AD248" t="s">
        <v>3174</v>
      </c>
      <c r="AE248">
        <v>1</v>
      </c>
      <c r="AF248">
        <v>1</v>
      </c>
      <c r="AG248">
        <v>1</v>
      </c>
      <c r="AH248">
        <v>1</v>
      </c>
      <c r="AI248">
        <v>1</v>
      </c>
      <c r="AJ248">
        <v>2</v>
      </c>
      <c r="AK248" t="s">
        <v>5446</v>
      </c>
      <c r="AL248">
        <v>1</v>
      </c>
      <c r="AM248">
        <v>1</v>
      </c>
      <c r="AN248">
        <v>1</v>
      </c>
      <c r="AO248">
        <v>2</v>
      </c>
      <c r="AP248">
        <v>2</v>
      </c>
      <c r="AQ248">
        <v>1</v>
      </c>
      <c r="AR248" t="s">
        <v>5447</v>
      </c>
      <c r="AS248">
        <v>1</v>
      </c>
      <c r="AT248">
        <v>1</v>
      </c>
      <c r="AU248">
        <v>1</v>
      </c>
      <c r="AV248">
        <v>1</v>
      </c>
      <c r="AW248">
        <v>7</v>
      </c>
      <c r="AX248">
        <v>1</v>
      </c>
      <c r="AY248">
        <v>1</v>
      </c>
      <c r="BE248">
        <v>1</v>
      </c>
      <c r="BF248">
        <v>1</v>
      </c>
      <c r="BG248">
        <v>1</v>
      </c>
      <c r="BH248">
        <v>1</v>
      </c>
      <c r="BI248">
        <v>1</v>
      </c>
      <c r="BJ248">
        <v>1</v>
      </c>
      <c r="BK248">
        <v>1</v>
      </c>
      <c r="BL248">
        <v>1</v>
      </c>
      <c r="BM248">
        <v>1</v>
      </c>
      <c r="BN248">
        <v>1</v>
      </c>
      <c r="BO248">
        <v>4</v>
      </c>
      <c r="BP248">
        <v>1</v>
      </c>
      <c r="BQ248">
        <v>10</v>
      </c>
      <c r="BR248">
        <v>6</v>
      </c>
      <c r="BS248">
        <v>1</v>
      </c>
      <c r="BT248">
        <v>4</v>
      </c>
      <c r="BV248">
        <v>2</v>
      </c>
      <c r="BX248">
        <v>0</v>
      </c>
      <c r="BZ248">
        <v>0</v>
      </c>
      <c r="CB248">
        <v>2</v>
      </c>
      <c r="CJ248">
        <v>1</v>
      </c>
      <c r="CK248">
        <v>2</v>
      </c>
      <c r="CL248">
        <v>5</v>
      </c>
      <c r="CM248">
        <v>1</v>
      </c>
      <c r="CR248">
        <v>2</v>
      </c>
      <c r="CS248">
        <v>7</v>
      </c>
      <c r="CT248">
        <v>1</v>
      </c>
      <c r="CU248">
        <v>2</v>
      </c>
      <c r="CV248" t="s">
        <v>695</v>
      </c>
      <c r="CW248">
        <v>905</v>
      </c>
      <c r="CX248">
        <v>15.08</v>
      </c>
      <c r="CY248">
        <v>2</v>
      </c>
      <c r="CZ248">
        <v>1</v>
      </c>
      <c r="DA248" t="s">
        <v>1736</v>
      </c>
      <c r="DC248">
        <v>1</v>
      </c>
      <c r="DD248">
        <v>1</v>
      </c>
      <c r="DE248">
        <v>11</v>
      </c>
      <c r="DN248" t="s">
        <v>5429</v>
      </c>
      <c r="DO248" t="s">
        <v>5429</v>
      </c>
      <c r="DP248" t="s">
        <v>3178</v>
      </c>
      <c r="DQ248" t="s">
        <v>202</v>
      </c>
      <c r="DR248" t="s">
        <v>202</v>
      </c>
      <c r="DT248">
        <v>1</v>
      </c>
      <c r="DV248">
        <v>1</v>
      </c>
      <c r="DW248">
        <v>0</v>
      </c>
      <c r="DX248">
        <v>2</v>
      </c>
      <c r="DY248">
        <v>1</v>
      </c>
      <c r="DZ248">
        <v>1</v>
      </c>
      <c r="EA248">
        <v>8</v>
      </c>
      <c r="EB248">
        <f t="shared" ref="EB248:EB254" si="9">IF(EA248&gt;=30,1,IF(EA248&gt;=20,2,IF(EA248&gt;=15,3,IF(EA248&gt;=10,4,IF(EA248&gt;=5,5,IF(EA248&gt;0,6,0))))))</f>
        <v>5</v>
      </c>
      <c r="EC248">
        <v>2</v>
      </c>
      <c r="EE248">
        <v>8</v>
      </c>
      <c r="EL248">
        <v>1</v>
      </c>
      <c r="EM248">
        <v>2</v>
      </c>
      <c r="EN248">
        <v>1</v>
      </c>
      <c r="EO248">
        <v>1</v>
      </c>
      <c r="EP248">
        <v>1</v>
      </c>
      <c r="EQ248">
        <v>1</v>
      </c>
      <c r="ER248">
        <v>1</v>
      </c>
      <c r="EZ248">
        <v>1</v>
      </c>
      <c r="FA248">
        <v>1</v>
      </c>
      <c r="FD248">
        <v>4</v>
      </c>
      <c r="FF248">
        <v>2</v>
      </c>
      <c r="FG248">
        <v>0</v>
      </c>
      <c r="FH248" t="s">
        <v>3179</v>
      </c>
      <c r="FI248">
        <v>1</v>
      </c>
      <c r="FJ248" t="s">
        <v>204</v>
      </c>
      <c r="FK248">
        <v>8</v>
      </c>
      <c r="FL248">
        <v>12</v>
      </c>
      <c r="FM248">
        <v>12</v>
      </c>
      <c r="FN248">
        <v>8</v>
      </c>
      <c r="FO248" t="s">
        <v>2206</v>
      </c>
      <c r="FP248">
        <v>1.5</v>
      </c>
      <c r="FQ248" t="s">
        <v>3180</v>
      </c>
      <c r="FR248" t="s">
        <v>3196</v>
      </c>
      <c r="FS248">
        <v>1</v>
      </c>
      <c r="FT248">
        <v>1</v>
      </c>
      <c r="FU248" t="s">
        <v>2221</v>
      </c>
      <c r="FV248" t="s">
        <v>3182</v>
      </c>
      <c r="FW248">
        <v>0</v>
      </c>
      <c r="FX248">
        <v>1</v>
      </c>
      <c r="FY248">
        <v>0</v>
      </c>
      <c r="FZ248">
        <v>0</v>
      </c>
      <c r="GA248">
        <v>4970</v>
      </c>
      <c r="GB248">
        <v>32</v>
      </c>
      <c r="GC248">
        <v>155.3125</v>
      </c>
      <c r="GD248" t="s">
        <v>2401</v>
      </c>
      <c r="GE248">
        <v>1</v>
      </c>
      <c r="HG248" t="s">
        <v>202</v>
      </c>
      <c r="HJ248">
        <v>0</v>
      </c>
    </row>
    <row r="249" spans="1:218" x14ac:dyDescent="0.3">
      <c r="A249">
        <v>388</v>
      </c>
      <c r="B249" t="s">
        <v>3320</v>
      </c>
      <c r="C249" t="s">
        <v>5547</v>
      </c>
      <c r="D249" t="s">
        <v>212</v>
      </c>
      <c r="E249">
        <v>1</v>
      </c>
      <c r="F249" t="s">
        <v>202</v>
      </c>
      <c r="H249">
        <v>1</v>
      </c>
      <c r="M249">
        <v>1</v>
      </c>
      <c r="N249">
        <v>1</v>
      </c>
      <c r="U249">
        <v>1</v>
      </c>
      <c r="W249">
        <v>1</v>
      </c>
      <c r="X249" t="s">
        <v>5507</v>
      </c>
      <c r="Y249">
        <v>1</v>
      </c>
      <c r="Z249">
        <v>1</v>
      </c>
      <c r="AA249">
        <v>2</v>
      </c>
      <c r="AB249">
        <v>2</v>
      </c>
      <c r="AD249" t="s">
        <v>202</v>
      </c>
      <c r="AE249">
        <v>1</v>
      </c>
      <c r="AF249">
        <v>2</v>
      </c>
      <c r="AG249">
        <v>1</v>
      </c>
      <c r="AH249">
        <v>1</v>
      </c>
      <c r="AI249">
        <v>2</v>
      </c>
      <c r="AJ249">
        <v>1</v>
      </c>
      <c r="AK249" t="s">
        <v>3834</v>
      </c>
      <c r="AL249">
        <v>1</v>
      </c>
      <c r="AM249">
        <v>1</v>
      </c>
      <c r="AN249">
        <v>2</v>
      </c>
      <c r="AO249">
        <v>2</v>
      </c>
      <c r="AP249">
        <v>2</v>
      </c>
      <c r="AQ249">
        <v>1</v>
      </c>
      <c r="AR249" t="s">
        <v>3835</v>
      </c>
      <c r="AS249">
        <v>2</v>
      </c>
      <c r="AT249">
        <v>1</v>
      </c>
      <c r="AU249">
        <v>1</v>
      </c>
      <c r="AV249">
        <v>2</v>
      </c>
      <c r="AW249">
        <v>7</v>
      </c>
      <c r="AX249">
        <v>1</v>
      </c>
      <c r="AY249">
        <v>4</v>
      </c>
      <c r="BE249">
        <v>1</v>
      </c>
      <c r="BF249">
        <v>1</v>
      </c>
      <c r="BG249">
        <v>1</v>
      </c>
      <c r="BH249">
        <v>1</v>
      </c>
      <c r="BI249">
        <v>1</v>
      </c>
      <c r="BJ249">
        <v>1</v>
      </c>
      <c r="BK249">
        <v>1</v>
      </c>
      <c r="BL249">
        <v>0</v>
      </c>
      <c r="BM249">
        <v>1</v>
      </c>
      <c r="BN249">
        <v>1</v>
      </c>
      <c r="BO249">
        <v>4</v>
      </c>
      <c r="BP249">
        <v>1</v>
      </c>
      <c r="BQ249">
        <v>10</v>
      </c>
      <c r="BR249">
        <v>3</v>
      </c>
      <c r="BS249">
        <v>1</v>
      </c>
      <c r="BT249">
        <v>5</v>
      </c>
      <c r="BV249">
        <v>1</v>
      </c>
      <c r="BX249">
        <v>2</v>
      </c>
      <c r="BZ249">
        <v>0</v>
      </c>
      <c r="CB249">
        <v>1</v>
      </c>
      <c r="CD249">
        <v>1</v>
      </c>
      <c r="CJ249">
        <v>1</v>
      </c>
      <c r="CK249">
        <v>2</v>
      </c>
      <c r="CL249">
        <v>5</v>
      </c>
      <c r="CM249">
        <v>1</v>
      </c>
      <c r="CR249">
        <v>2</v>
      </c>
      <c r="CS249">
        <v>7</v>
      </c>
      <c r="CT249">
        <v>1</v>
      </c>
      <c r="CU249">
        <v>2</v>
      </c>
      <c r="CV249" t="s">
        <v>3848</v>
      </c>
      <c r="CW249">
        <v>858</v>
      </c>
      <c r="CX249">
        <v>14.3</v>
      </c>
      <c r="CY249">
        <v>2</v>
      </c>
      <c r="CZ249">
        <v>1</v>
      </c>
      <c r="DA249" t="s">
        <v>3658</v>
      </c>
      <c r="DC249">
        <v>1</v>
      </c>
      <c r="DD249">
        <v>1</v>
      </c>
      <c r="DE249">
        <v>11</v>
      </c>
      <c r="DN249" t="s">
        <v>3622</v>
      </c>
      <c r="DO249" t="s">
        <v>3622</v>
      </c>
      <c r="DP249" t="s">
        <v>3178</v>
      </c>
      <c r="DQ249" t="s">
        <v>202</v>
      </c>
      <c r="DR249" t="s">
        <v>202</v>
      </c>
      <c r="DT249">
        <v>1</v>
      </c>
      <c r="DV249">
        <v>1</v>
      </c>
      <c r="DW249">
        <v>0</v>
      </c>
      <c r="DX249">
        <v>2</v>
      </c>
      <c r="DY249">
        <v>1</v>
      </c>
      <c r="DZ249">
        <v>1</v>
      </c>
      <c r="EA249">
        <v>5</v>
      </c>
      <c r="EB249">
        <f t="shared" si="9"/>
        <v>5</v>
      </c>
      <c r="EC249">
        <v>2</v>
      </c>
      <c r="EE249">
        <v>5</v>
      </c>
      <c r="EL249">
        <v>4</v>
      </c>
      <c r="EM249">
        <v>3</v>
      </c>
      <c r="EN249">
        <v>1</v>
      </c>
      <c r="EO249">
        <v>1</v>
      </c>
      <c r="EP249">
        <v>1</v>
      </c>
      <c r="EQ249">
        <v>1</v>
      </c>
      <c r="ER249">
        <v>1</v>
      </c>
      <c r="EZ249">
        <v>1</v>
      </c>
      <c r="FA249">
        <v>1</v>
      </c>
      <c r="FD249">
        <v>4</v>
      </c>
      <c r="FF249">
        <v>3</v>
      </c>
      <c r="FG249">
        <v>0</v>
      </c>
      <c r="FH249" t="s">
        <v>5655</v>
      </c>
      <c r="FI249">
        <v>2</v>
      </c>
      <c r="FJ249" t="s">
        <v>204</v>
      </c>
      <c r="FK249">
        <v>5</v>
      </c>
      <c r="FL249">
        <v>12</v>
      </c>
      <c r="FM249">
        <v>12</v>
      </c>
      <c r="FN249">
        <v>5</v>
      </c>
      <c r="FO249" t="s">
        <v>2233</v>
      </c>
      <c r="FP249">
        <v>3.5</v>
      </c>
      <c r="FQ249" t="s">
        <v>3180</v>
      </c>
      <c r="FR249" t="s">
        <v>3196</v>
      </c>
      <c r="FS249">
        <v>1</v>
      </c>
      <c r="FT249">
        <v>1</v>
      </c>
      <c r="FU249" t="s">
        <v>2221</v>
      </c>
      <c r="FV249" t="s">
        <v>3182</v>
      </c>
      <c r="FW249">
        <v>0</v>
      </c>
      <c r="FX249">
        <v>1</v>
      </c>
      <c r="FY249">
        <v>0</v>
      </c>
      <c r="FZ249">
        <v>0</v>
      </c>
      <c r="GA249">
        <v>4970</v>
      </c>
      <c r="GB249">
        <v>32</v>
      </c>
      <c r="GC249">
        <v>155.3125</v>
      </c>
      <c r="GD249" t="s">
        <v>2401</v>
      </c>
      <c r="GE249">
        <v>1</v>
      </c>
      <c r="HG249" t="s">
        <v>202</v>
      </c>
      <c r="HJ249">
        <v>0</v>
      </c>
    </row>
    <row r="250" spans="1:218" x14ac:dyDescent="0.3">
      <c r="A250">
        <v>896</v>
      </c>
      <c r="B250" t="s">
        <v>3984</v>
      </c>
      <c r="C250" t="s">
        <v>5671</v>
      </c>
      <c r="D250" t="s">
        <v>265</v>
      </c>
      <c r="E250">
        <v>1</v>
      </c>
      <c r="F250" t="s">
        <v>202</v>
      </c>
      <c r="H250">
        <v>1</v>
      </c>
      <c r="M250">
        <v>1</v>
      </c>
      <c r="N250">
        <v>1</v>
      </c>
      <c r="U250">
        <v>1</v>
      </c>
      <c r="W250">
        <v>1</v>
      </c>
      <c r="X250" t="s">
        <v>5507</v>
      </c>
      <c r="Y250">
        <v>1</v>
      </c>
      <c r="Z250">
        <v>1</v>
      </c>
      <c r="AA250">
        <v>5</v>
      </c>
      <c r="AB250">
        <v>2</v>
      </c>
      <c r="AD250" t="s">
        <v>202</v>
      </c>
      <c r="AE250">
        <v>1</v>
      </c>
      <c r="AF250">
        <v>2</v>
      </c>
      <c r="AG250">
        <v>1</v>
      </c>
      <c r="AH250">
        <v>1</v>
      </c>
      <c r="AI250">
        <v>1</v>
      </c>
      <c r="AJ250">
        <v>1</v>
      </c>
      <c r="AK250" t="s">
        <v>5672</v>
      </c>
      <c r="AL250">
        <v>1</v>
      </c>
      <c r="AM250">
        <v>1</v>
      </c>
      <c r="AN250">
        <v>1</v>
      </c>
      <c r="AO250">
        <v>2</v>
      </c>
      <c r="AP250">
        <v>2</v>
      </c>
      <c r="AQ250">
        <v>1</v>
      </c>
      <c r="AR250" t="s">
        <v>5673</v>
      </c>
      <c r="AS250">
        <v>1</v>
      </c>
      <c r="AT250">
        <v>1</v>
      </c>
      <c r="AU250">
        <v>1</v>
      </c>
      <c r="AV250">
        <v>2</v>
      </c>
      <c r="AW250">
        <v>7</v>
      </c>
      <c r="AX250">
        <v>1</v>
      </c>
      <c r="AY250">
        <v>3</v>
      </c>
      <c r="BE250">
        <v>1</v>
      </c>
      <c r="BF250">
        <v>1</v>
      </c>
      <c r="BG250">
        <v>1</v>
      </c>
      <c r="BH250">
        <v>1</v>
      </c>
      <c r="BI250">
        <v>1</v>
      </c>
      <c r="BJ250">
        <v>0</v>
      </c>
      <c r="BM250">
        <v>1</v>
      </c>
      <c r="BN250">
        <v>1</v>
      </c>
      <c r="BO250">
        <v>3</v>
      </c>
      <c r="BP250">
        <v>1</v>
      </c>
      <c r="BQ250">
        <v>13</v>
      </c>
      <c r="BR250">
        <v>6</v>
      </c>
      <c r="BS250">
        <v>1</v>
      </c>
      <c r="BT250">
        <v>2</v>
      </c>
      <c r="BU250">
        <v>2</v>
      </c>
      <c r="BV250">
        <v>0</v>
      </c>
      <c r="BW250">
        <v>2</v>
      </c>
      <c r="BX250">
        <v>0</v>
      </c>
      <c r="BY250">
        <v>2</v>
      </c>
      <c r="BZ250">
        <v>0</v>
      </c>
      <c r="CA250">
        <v>2</v>
      </c>
      <c r="CB250">
        <v>0</v>
      </c>
      <c r="CC250">
        <v>2</v>
      </c>
      <c r="CD250">
        <v>0</v>
      </c>
      <c r="CE250">
        <v>2</v>
      </c>
      <c r="CF250">
        <v>1</v>
      </c>
      <c r="CG250">
        <v>2</v>
      </c>
      <c r="CH250">
        <v>1</v>
      </c>
      <c r="CI250">
        <v>2</v>
      </c>
      <c r="CJ250">
        <v>1</v>
      </c>
      <c r="CK250">
        <v>2</v>
      </c>
      <c r="CL250">
        <v>7</v>
      </c>
      <c r="CM250">
        <v>7</v>
      </c>
      <c r="CR250">
        <v>2</v>
      </c>
      <c r="CS250">
        <v>4</v>
      </c>
      <c r="CT250">
        <v>1</v>
      </c>
      <c r="CU250">
        <v>1</v>
      </c>
      <c r="CV250" t="s">
        <v>1239</v>
      </c>
      <c r="CW250">
        <v>1180</v>
      </c>
      <c r="CX250">
        <v>19.670000000000002</v>
      </c>
      <c r="CY250">
        <v>2</v>
      </c>
      <c r="CZ250">
        <v>1</v>
      </c>
      <c r="DA250" t="s">
        <v>4286</v>
      </c>
      <c r="DC250">
        <v>1</v>
      </c>
      <c r="DD250">
        <v>1</v>
      </c>
      <c r="DE250">
        <v>36</v>
      </c>
      <c r="DN250" t="s">
        <v>4535</v>
      </c>
      <c r="DO250" t="s">
        <v>4535</v>
      </c>
      <c r="DP250" t="s">
        <v>3178</v>
      </c>
      <c r="DQ250" t="s">
        <v>202</v>
      </c>
      <c r="DR250" t="s">
        <v>202</v>
      </c>
      <c r="DT250">
        <v>1</v>
      </c>
      <c r="DV250">
        <v>1</v>
      </c>
      <c r="DW250">
        <v>0</v>
      </c>
      <c r="DX250">
        <v>2</v>
      </c>
      <c r="DY250">
        <v>1</v>
      </c>
      <c r="DZ250">
        <v>1</v>
      </c>
      <c r="EA250">
        <v>8</v>
      </c>
      <c r="EB250">
        <f t="shared" si="9"/>
        <v>5</v>
      </c>
      <c r="EC250">
        <v>2</v>
      </c>
      <c r="EE250">
        <v>8</v>
      </c>
      <c r="EL250">
        <v>3</v>
      </c>
      <c r="EM250">
        <v>1</v>
      </c>
      <c r="EN250">
        <v>1</v>
      </c>
      <c r="EO250">
        <v>3</v>
      </c>
      <c r="EP250">
        <v>1</v>
      </c>
      <c r="EQ250">
        <v>1</v>
      </c>
      <c r="ER250">
        <v>1</v>
      </c>
      <c r="EZ250">
        <v>1</v>
      </c>
      <c r="FA250">
        <v>1</v>
      </c>
      <c r="FD250">
        <v>4</v>
      </c>
      <c r="FF250">
        <v>1</v>
      </c>
      <c r="FG250">
        <v>0</v>
      </c>
      <c r="FH250" t="s">
        <v>5655</v>
      </c>
      <c r="FI250">
        <v>2</v>
      </c>
      <c r="FJ250" t="s">
        <v>204</v>
      </c>
      <c r="FK250">
        <v>8</v>
      </c>
      <c r="FL250">
        <v>12</v>
      </c>
      <c r="FM250">
        <v>12</v>
      </c>
      <c r="FN250">
        <v>8</v>
      </c>
      <c r="FO250" t="s">
        <v>2220</v>
      </c>
      <c r="FP250">
        <v>0.5</v>
      </c>
      <c r="FQ250" t="s">
        <v>3180</v>
      </c>
      <c r="FR250" t="s">
        <v>3181</v>
      </c>
      <c r="FS250">
        <v>1</v>
      </c>
      <c r="FT250">
        <v>1</v>
      </c>
      <c r="FU250" t="s">
        <v>2221</v>
      </c>
      <c r="FV250" t="s">
        <v>3182</v>
      </c>
      <c r="FW250">
        <v>0</v>
      </c>
      <c r="FX250">
        <v>1</v>
      </c>
      <c r="FY250">
        <v>0</v>
      </c>
      <c r="FZ250">
        <v>0</v>
      </c>
      <c r="GA250">
        <v>1938</v>
      </c>
      <c r="GB250">
        <v>20</v>
      </c>
      <c r="GC250">
        <v>96.9</v>
      </c>
      <c r="GD250" t="s">
        <v>2401</v>
      </c>
      <c r="GE250">
        <v>1</v>
      </c>
      <c r="HG250" t="s">
        <v>202</v>
      </c>
      <c r="HJ250">
        <v>0</v>
      </c>
    </row>
    <row r="251" spans="1:218" x14ac:dyDescent="0.3">
      <c r="A251">
        <v>209</v>
      </c>
      <c r="B251" t="s">
        <v>3264</v>
      </c>
      <c r="C251" t="s">
        <v>5768</v>
      </c>
      <c r="D251" t="s">
        <v>194</v>
      </c>
      <c r="E251">
        <v>1</v>
      </c>
      <c r="F251" t="s">
        <v>202</v>
      </c>
      <c r="H251">
        <v>1</v>
      </c>
      <c r="M251">
        <v>1</v>
      </c>
      <c r="N251">
        <v>1</v>
      </c>
      <c r="U251">
        <v>1</v>
      </c>
      <c r="W251">
        <v>1</v>
      </c>
      <c r="X251" t="s">
        <v>3174</v>
      </c>
      <c r="Y251">
        <v>1</v>
      </c>
      <c r="Z251">
        <v>1</v>
      </c>
      <c r="AA251">
        <v>2</v>
      </c>
      <c r="AD251" t="s">
        <v>202</v>
      </c>
      <c r="AE251">
        <v>1</v>
      </c>
      <c r="AF251">
        <v>1</v>
      </c>
      <c r="AG251">
        <v>1</v>
      </c>
      <c r="AH251">
        <v>1</v>
      </c>
      <c r="AI251">
        <v>1</v>
      </c>
      <c r="AJ251">
        <v>2</v>
      </c>
      <c r="AK251" t="s">
        <v>5769</v>
      </c>
      <c r="AL251">
        <v>2</v>
      </c>
      <c r="AM251">
        <v>2</v>
      </c>
      <c r="AN251">
        <v>1</v>
      </c>
      <c r="AO251">
        <v>2</v>
      </c>
      <c r="AP251">
        <v>2</v>
      </c>
      <c r="AQ251">
        <v>1</v>
      </c>
      <c r="AR251" t="s">
        <v>5770</v>
      </c>
      <c r="AS251">
        <v>1</v>
      </c>
      <c r="AT251">
        <v>1</v>
      </c>
      <c r="AU251">
        <v>1</v>
      </c>
      <c r="AV251">
        <v>2</v>
      </c>
      <c r="AW251">
        <v>7</v>
      </c>
      <c r="AX251">
        <v>1</v>
      </c>
      <c r="AY251">
        <v>1</v>
      </c>
      <c r="BE251">
        <v>1</v>
      </c>
      <c r="BF251">
        <v>2</v>
      </c>
      <c r="BG251">
        <v>1</v>
      </c>
      <c r="BH251">
        <v>2</v>
      </c>
      <c r="BI251">
        <v>1</v>
      </c>
      <c r="BJ251">
        <v>0</v>
      </c>
      <c r="BM251">
        <v>1</v>
      </c>
      <c r="BN251">
        <v>1</v>
      </c>
      <c r="BO251">
        <v>4</v>
      </c>
      <c r="BP251">
        <v>1</v>
      </c>
      <c r="BQ251">
        <v>28</v>
      </c>
      <c r="BR251">
        <v>2</v>
      </c>
      <c r="BS251">
        <v>1</v>
      </c>
      <c r="BT251">
        <v>2</v>
      </c>
      <c r="BU251">
        <v>2</v>
      </c>
      <c r="BV251">
        <v>0</v>
      </c>
      <c r="BW251">
        <v>2</v>
      </c>
      <c r="BX251">
        <v>0</v>
      </c>
      <c r="BY251">
        <v>2</v>
      </c>
      <c r="BZ251">
        <v>0</v>
      </c>
      <c r="CA251">
        <v>2</v>
      </c>
      <c r="CB251">
        <v>0</v>
      </c>
      <c r="CC251">
        <v>2</v>
      </c>
      <c r="CD251">
        <v>0</v>
      </c>
      <c r="CE251">
        <v>2</v>
      </c>
      <c r="CF251">
        <v>0</v>
      </c>
      <c r="CG251">
        <v>2</v>
      </c>
      <c r="CH251">
        <v>2</v>
      </c>
      <c r="CI251">
        <v>2</v>
      </c>
      <c r="CJ251">
        <v>1</v>
      </c>
      <c r="CK251">
        <v>1</v>
      </c>
      <c r="CL251">
        <v>7</v>
      </c>
      <c r="CM251">
        <v>1</v>
      </c>
      <c r="CR251">
        <v>2</v>
      </c>
      <c r="CS251">
        <v>8</v>
      </c>
      <c r="CT251">
        <v>1</v>
      </c>
      <c r="CU251">
        <v>1</v>
      </c>
      <c r="CV251" t="s">
        <v>1239</v>
      </c>
      <c r="CW251">
        <v>1018</v>
      </c>
      <c r="CX251">
        <v>16.97</v>
      </c>
      <c r="CY251">
        <v>1</v>
      </c>
      <c r="CZ251">
        <v>1</v>
      </c>
      <c r="DA251" t="s">
        <v>1736</v>
      </c>
      <c r="DC251">
        <v>1</v>
      </c>
      <c r="DD251">
        <v>1</v>
      </c>
      <c r="DE251">
        <v>16</v>
      </c>
      <c r="DN251" t="s">
        <v>3177</v>
      </c>
      <c r="DO251" t="s">
        <v>3177</v>
      </c>
      <c r="DP251" t="s">
        <v>3178</v>
      </c>
      <c r="DQ251" t="s">
        <v>202</v>
      </c>
      <c r="DR251" t="s">
        <v>202</v>
      </c>
      <c r="DT251">
        <v>1</v>
      </c>
      <c r="DV251">
        <v>1</v>
      </c>
      <c r="DW251">
        <v>0</v>
      </c>
      <c r="DX251">
        <v>2</v>
      </c>
      <c r="DY251">
        <v>2</v>
      </c>
      <c r="DZ251">
        <v>1</v>
      </c>
      <c r="EA251">
        <v>25</v>
      </c>
      <c r="EB251">
        <f t="shared" si="9"/>
        <v>2</v>
      </c>
      <c r="EC251">
        <v>1</v>
      </c>
      <c r="ED251">
        <v>11</v>
      </c>
      <c r="EF251">
        <v>1</v>
      </c>
      <c r="EG251">
        <v>11</v>
      </c>
      <c r="EI251">
        <v>1</v>
      </c>
      <c r="EL251">
        <v>2</v>
      </c>
      <c r="EM251">
        <v>2</v>
      </c>
      <c r="EN251">
        <v>6</v>
      </c>
      <c r="EO251">
        <v>2</v>
      </c>
      <c r="EP251">
        <v>1</v>
      </c>
      <c r="EQ251">
        <v>2</v>
      </c>
      <c r="ER251">
        <v>1</v>
      </c>
      <c r="EZ251">
        <v>1</v>
      </c>
      <c r="FA251">
        <v>2</v>
      </c>
      <c r="FB251">
        <v>1</v>
      </c>
      <c r="FC251">
        <v>24</v>
      </c>
      <c r="FD251">
        <v>4</v>
      </c>
      <c r="FF251">
        <v>7</v>
      </c>
      <c r="FG251">
        <v>0</v>
      </c>
      <c r="FH251" t="s">
        <v>3179</v>
      </c>
      <c r="FI251">
        <v>1</v>
      </c>
      <c r="FJ251" t="s">
        <v>204</v>
      </c>
      <c r="FK251">
        <v>0.91666669999999995</v>
      </c>
      <c r="FL251">
        <v>11</v>
      </c>
      <c r="FM251">
        <v>11</v>
      </c>
      <c r="FN251">
        <v>25</v>
      </c>
      <c r="FO251" t="s">
        <v>2212</v>
      </c>
      <c r="FP251">
        <v>1.5</v>
      </c>
      <c r="FQ251" t="s">
        <v>5062</v>
      </c>
      <c r="FR251" t="s">
        <v>3189</v>
      </c>
      <c r="FS251">
        <v>0</v>
      </c>
      <c r="FT251">
        <v>1</v>
      </c>
      <c r="FU251" t="s">
        <v>2221</v>
      </c>
      <c r="FV251" t="s">
        <v>4754</v>
      </c>
      <c r="FW251">
        <v>1</v>
      </c>
      <c r="FX251">
        <v>0</v>
      </c>
      <c r="FY251">
        <v>1</v>
      </c>
      <c r="FZ251">
        <v>0</v>
      </c>
      <c r="GA251">
        <v>14027</v>
      </c>
      <c r="GB251">
        <v>56</v>
      </c>
      <c r="GC251">
        <v>250.48214290000001</v>
      </c>
      <c r="GD251" t="s">
        <v>2407</v>
      </c>
      <c r="GE251">
        <v>1</v>
      </c>
      <c r="HG251" t="s">
        <v>202</v>
      </c>
      <c r="HI251">
        <v>1</v>
      </c>
      <c r="HJ251">
        <v>1</v>
      </c>
    </row>
    <row r="252" spans="1:218" x14ac:dyDescent="0.3">
      <c r="A252">
        <v>456</v>
      </c>
      <c r="B252" t="s">
        <v>3279</v>
      </c>
      <c r="C252" t="s">
        <v>5880</v>
      </c>
      <c r="D252" t="s">
        <v>212</v>
      </c>
      <c r="E252">
        <v>1</v>
      </c>
      <c r="F252" t="s">
        <v>202</v>
      </c>
      <c r="H252">
        <v>1</v>
      </c>
      <c r="M252">
        <v>1</v>
      </c>
      <c r="N252">
        <v>1</v>
      </c>
      <c r="U252">
        <v>1</v>
      </c>
      <c r="W252">
        <v>1</v>
      </c>
      <c r="X252" t="s">
        <v>3174</v>
      </c>
      <c r="Y252">
        <v>1</v>
      </c>
      <c r="Z252">
        <v>1</v>
      </c>
      <c r="AA252">
        <v>8</v>
      </c>
      <c r="AD252" t="s">
        <v>202</v>
      </c>
      <c r="AE252">
        <v>1</v>
      </c>
      <c r="AF252">
        <v>1</v>
      </c>
      <c r="AG252">
        <v>1</v>
      </c>
      <c r="AH252">
        <v>1</v>
      </c>
      <c r="AI252">
        <v>1</v>
      </c>
      <c r="AJ252">
        <v>1</v>
      </c>
      <c r="AK252" t="s">
        <v>5881</v>
      </c>
      <c r="AL252">
        <v>1</v>
      </c>
      <c r="AM252">
        <v>1</v>
      </c>
      <c r="AN252">
        <v>2</v>
      </c>
      <c r="AO252">
        <v>2</v>
      </c>
      <c r="AP252">
        <v>1</v>
      </c>
      <c r="AQ252">
        <v>1</v>
      </c>
      <c r="AR252" t="s">
        <v>5882</v>
      </c>
      <c r="AS252">
        <v>2</v>
      </c>
      <c r="AT252">
        <v>1</v>
      </c>
      <c r="AU252">
        <v>1</v>
      </c>
      <c r="AV252">
        <v>1</v>
      </c>
      <c r="AW252">
        <v>7</v>
      </c>
      <c r="AX252">
        <v>2</v>
      </c>
      <c r="AY252">
        <v>1</v>
      </c>
      <c r="BE252">
        <v>1</v>
      </c>
      <c r="BF252">
        <v>2</v>
      </c>
      <c r="BG252">
        <v>1</v>
      </c>
      <c r="BH252">
        <v>2</v>
      </c>
      <c r="BI252">
        <v>1</v>
      </c>
      <c r="BJ252">
        <v>0</v>
      </c>
      <c r="BM252">
        <v>1</v>
      </c>
      <c r="BN252">
        <v>1</v>
      </c>
      <c r="BO252">
        <v>5</v>
      </c>
      <c r="BP252">
        <v>1</v>
      </c>
      <c r="BQ252">
        <v>19</v>
      </c>
      <c r="BR252">
        <v>4</v>
      </c>
      <c r="BS252">
        <v>1</v>
      </c>
      <c r="BT252">
        <v>4</v>
      </c>
      <c r="BV252">
        <v>0</v>
      </c>
      <c r="BX252">
        <v>1</v>
      </c>
      <c r="BZ252">
        <v>1</v>
      </c>
      <c r="CB252">
        <v>0</v>
      </c>
      <c r="CD252">
        <v>2</v>
      </c>
      <c r="CJ252">
        <v>1</v>
      </c>
      <c r="CK252">
        <v>1</v>
      </c>
      <c r="CL252">
        <v>6</v>
      </c>
      <c r="CM252">
        <v>2</v>
      </c>
      <c r="CR252">
        <v>2</v>
      </c>
      <c r="CS252">
        <v>10</v>
      </c>
      <c r="CT252">
        <v>1</v>
      </c>
      <c r="CU252">
        <v>1</v>
      </c>
      <c r="CV252" t="s">
        <v>5883</v>
      </c>
      <c r="CW252">
        <v>552</v>
      </c>
      <c r="CX252">
        <v>9.1999999999999993</v>
      </c>
      <c r="CY252">
        <v>2</v>
      </c>
      <c r="CZ252">
        <v>1</v>
      </c>
      <c r="DA252" t="s">
        <v>397</v>
      </c>
      <c r="DC252">
        <v>1</v>
      </c>
      <c r="DD252">
        <v>1</v>
      </c>
      <c r="DE252">
        <v>2</v>
      </c>
      <c r="DN252" t="s">
        <v>3884</v>
      </c>
      <c r="DO252" t="s">
        <v>3884</v>
      </c>
      <c r="DP252" t="s">
        <v>3178</v>
      </c>
      <c r="DQ252" t="s">
        <v>202</v>
      </c>
      <c r="DR252" t="s">
        <v>202</v>
      </c>
      <c r="DT252">
        <v>1</v>
      </c>
      <c r="DV252">
        <v>1</v>
      </c>
      <c r="DW252">
        <v>0</v>
      </c>
      <c r="DX252">
        <v>8</v>
      </c>
      <c r="DY252">
        <v>2</v>
      </c>
      <c r="DZ252">
        <v>1</v>
      </c>
      <c r="EA252">
        <v>10</v>
      </c>
      <c r="EB252">
        <f t="shared" si="9"/>
        <v>4</v>
      </c>
      <c r="EC252">
        <v>2</v>
      </c>
      <c r="EE252">
        <v>10</v>
      </c>
      <c r="EF252">
        <v>2</v>
      </c>
      <c r="EH252">
        <v>1</v>
      </c>
      <c r="EI252">
        <v>4</v>
      </c>
      <c r="EL252">
        <v>2</v>
      </c>
      <c r="EM252">
        <v>3</v>
      </c>
      <c r="EN252">
        <v>1</v>
      </c>
      <c r="EO252">
        <v>1</v>
      </c>
      <c r="EP252">
        <v>1</v>
      </c>
      <c r="EQ252">
        <v>1</v>
      </c>
      <c r="ER252">
        <v>1</v>
      </c>
      <c r="EZ252">
        <v>1</v>
      </c>
      <c r="FA252">
        <v>1</v>
      </c>
      <c r="FD252">
        <v>4</v>
      </c>
      <c r="FF252">
        <v>2</v>
      </c>
      <c r="FG252">
        <v>0</v>
      </c>
      <c r="FH252" t="s">
        <v>3179</v>
      </c>
      <c r="FI252">
        <v>1</v>
      </c>
      <c r="FJ252" t="s">
        <v>204</v>
      </c>
      <c r="FK252">
        <v>10</v>
      </c>
      <c r="FL252">
        <v>12</v>
      </c>
      <c r="FM252">
        <v>0</v>
      </c>
      <c r="FN252">
        <v>10</v>
      </c>
      <c r="FO252" t="s">
        <v>2212</v>
      </c>
      <c r="FP252">
        <v>3.5</v>
      </c>
      <c r="FQ252" t="s">
        <v>3180</v>
      </c>
      <c r="FR252" t="s">
        <v>3196</v>
      </c>
      <c r="FS252">
        <v>1</v>
      </c>
      <c r="FT252">
        <v>1</v>
      </c>
      <c r="FU252" t="s">
        <v>2221</v>
      </c>
      <c r="FV252" t="s">
        <v>3182</v>
      </c>
      <c r="FW252">
        <v>0</v>
      </c>
      <c r="FX252">
        <v>1</v>
      </c>
      <c r="FY252">
        <v>0</v>
      </c>
      <c r="FZ252">
        <v>0</v>
      </c>
      <c r="GA252">
        <v>59048</v>
      </c>
      <c r="GB252">
        <v>201</v>
      </c>
      <c r="GC252">
        <v>293.7711443</v>
      </c>
      <c r="GD252" t="s">
        <v>2407</v>
      </c>
      <c r="GE252">
        <v>0</v>
      </c>
      <c r="HG252" t="s">
        <v>202</v>
      </c>
      <c r="HJ252">
        <v>0</v>
      </c>
    </row>
    <row r="253" spans="1:218" x14ac:dyDescent="0.3">
      <c r="A253">
        <v>528</v>
      </c>
      <c r="B253" t="s">
        <v>3264</v>
      </c>
      <c r="C253" t="s">
        <v>4009</v>
      </c>
      <c r="D253" t="s">
        <v>194</v>
      </c>
      <c r="E253">
        <v>1</v>
      </c>
      <c r="F253" t="s">
        <v>202</v>
      </c>
      <c r="H253">
        <v>1</v>
      </c>
      <c r="M253">
        <v>1</v>
      </c>
      <c r="N253">
        <v>1</v>
      </c>
      <c r="U253">
        <v>1</v>
      </c>
      <c r="W253">
        <v>1</v>
      </c>
      <c r="X253" t="s">
        <v>3174</v>
      </c>
      <c r="Y253">
        <v>1</v>
      </c>
      <c r="Z253">
        <v>1</v>
      </c>
      <c r="AA253">
        <v>1</v>
      </c>
      <c r="AD253" t="s">
        <v>202</v>
      </c>
      <c r="AE253">
        <v>1</v>
      </c>
      <c r="AF253">
        <v>2</v>
      </c>
      <c r="AG253">
        <v>1</v>
      </c>
      <c r="AH253">
        <v>1</v>
      </c>
      <c r="AI253">
        <v>1</v>
      </c>
      <c r="AJ253">
        <v>2</v>
      </c>
      <c r="AK253" t="s">
        <v>4010</v>
      </c>
      <c r="AL253">
        <v>1</v>
      </c>
      <c r="AM253">
        <v>2</v>
      </c>
      <c r="AN253">
        <v>1</v>
      </c>
      <c r="AO253">
        <v>2</v>
      </c>
      <c r="AP253">
        <v>2</v>
      </c>
      <c r="AQ253">
        <v>1</v>
      </c>
      <c r="AR253" t="s">
        <v>4011</v>
      </c>
      <c r="AS253">
        <v>2</v>
      </c>
      <c r="AT253">
        <v>1</v>
      </c>
      <c r="AU253">
        <v>2</v>
      </c>
      <c r="AV253">
        <v>2</v>
      </c>
      <c r="AW253">
        <v>7</v>
      </c>
      <c r="AX253">
        <v>1</v>
      </c>
      <c r="AY253">
        <v>4</v>
      </c>
      <c r="BE253">
        <v>1</v>
      </c>
      <c r="BF253">
        <v>1</v>
      </c>
      <c r="BG253">
        <v>1</v>
      </c>
      <c r="BH253">
        <v>1</v>
      </c>
      <c r="BI253">
        <v>1</v>
      </c>
      <c r="BJ253">
        <v>1</v>
      </c>
      <c r="BK253">
        <v>1</v>
      </c>
      <c r="BL253">
        <v>1</v>
      </c>
      <c r="BM253">
        <v>1</v>
      </c>
      <c r="BN253">
        <v>1</v>
      </c>
      <c r="BO253">
        <v>3</v>
      </c>
      <c r="BP253">
        <v>1</v>
      </c>
      <c r="BQ253">
        <v>18</v>
      </c>
      <c r="BR253">
        <v>2</v>
      </c>
      <c r="BS253">
        <v>1</v>
      </c>
      <c r="BT253">
        <v>2</v>
      </c>
      <c r="BU253">
        <v>2</v>
      </c>
      <c r="BV253">
        <v>0</v>
      </c>
      <c r="BW253">
        <v>2</v>
      </c>
      <c r="BX253">
        <v>0</v>
      </c>
      <c r="BY253">
        <v>2</v>
      </c>
      <c r="BZ253">
        <v>0</v>
      </c>
      <c r="CA253">
        <v>2</v>
      </c>
      <c r="CB253">
        <v>0</v>
      </c>
      <c r="CC253">
        <v>2</v>
      </c>
      <c r="CD253">
        <v>0</v>
      </c>
      <c r="CE253">
        <v>2</v>
      </c>
      <c r="CF253">
        <v>1</v>
      </c>
      <c r="CG253">
        <v>2</v>
      </c>
      <c r="CH253">
        <v>1</v>
      </c>
      <c r="CI253">
        <v>2</v>
      </c>
      <c r="CJ253">
        <v>1</v>
      </c>
      <c r="CK253">
        <v>2</v>
      </c>
      <c r="CL253">
        <v>5</v>
      </c>
      <c r="CM253">
        <v>1</v>
      </c>
      <c r="CR253">
        <v>2</v>
      </c>
      <c r="CS253">
        <v>-98</v>
      </c>
      <c r="CT253">
        <v>1</v>
      </c>
      <c r="CU253">
        <v>1</v>
      </c>
      <c r="CV253" t="s">
        <v>262</v>
      </c>
      <c r="CW253">
        <v>674</v>
      </c>
      <c r="CX253">
        <v>11.23</v>
      </c>
      <c r="CY253">
        <v>2</v>
      </c>
      <c r="CZ253">
        <v>1</v>
      </c>
      <c r="DA253" t="s">
        <v>3812</v>
      </c>
      <c r="DC253">
        <v>1</v>
      </c>
      <c r="DD253">
        <v>1</v>
      </c>
      <c r="DE253">
        <v>16</v>
      </c>
      <c r="DN253" t="s">
        <v>3912</v>
      </c>
      <c r="DO253" t="s">
        <v>3912</v>
      </c>
      <c r="DP253" t="s">
        <v>3178</v>
      </c>
      <c r="DQ253" t="s">
        <v>202</v>
      </c>
      <c r="DR253" t="s">
        <v>202</v>
      </c>
      <c r="DT253">
        <v>1</v>
      </c>
      <c r="DV253">
        <v>1</v>
      </c>
      <c r="DW253">
        <v>0</v>
      </c>
      <c r="DX253">
        <v>1</v>
      </c>
      <c r="DY253">
        <v>1</v>
      </c>
      <c r="DZ253">
        <v>1</v>
      </c>
      <c r="EA253">
        <v>12</v>
      </c>
      <c r="EB253">
        <f t="shared" si="9"/>
        <v>4</v>
      </c>
      <c r="EC253">
        <v>2</v>
      </c>
      <c r="EE253">
        <v>12</v>
      </c>
      <c r="EL253">
        <v>1</v>
      </c>
      <c r="EM253">
        <v>2</v>
      </c>
      <c r="EN253">
        <v>1</v>
      </c>
      <c r="EO253">
        <v>3</v>
      </c>
      <c r="EP253">
        <v>1</v>
      </c>
      <c r="EQ253">
        <v>1</v>
      </c>
      <c r="ER253">
        <v>2</v>
      </c>
      <c r="ES253">
        <v>1</v>
      </c>
      <c r="ET253">
        <v>2</v>
      </c>
      <c r="EU253">
        <f>IF(ET253&gt;=30,1,IF(ET253&gt;=20,2,IF(ET253&gt;=15,3,IF(ET253&gt;=10,4,IF(ET253&gt;=5,5,IF(ET253&gt;0,6,0))))))</f>
        <v>6</v>
      </c>
      <c r="EV253">
        <v>1</v>
      </c>
      <c r="EW253">
        <v>1</v>
      </c>
      <c r="EY253">
        <v>2</v>
      </c>
      <c r="EZ253">
        <v>1</v>
      </c>
      <c r="FA253">
        <v>2</v>
      </c>
      <c r="FB253">
        <v>1</v>
      </c>
      <c r="FC253">
        <v>9</v>
      </c>
      <c r="FD253">
        <v>2</v>
      </c>
      <c r="FG253">
        <v>0</v>
      </c>
      <c r="FH253" t="s">
        <v>3179</v>
      </c>
      <c r="FI253">
        <v>1</v>
      </c>
      <c r="FJ253" t="s">
        <v>204</v>
      </c>
      <c r="FK253">
        <v>12</v>
      </c>
      <c r="FL253">
        <v>12</v>
      </c>
      <c r="FM253">
        <v>12</v>
      </c>
      <c r="FN253">
        <v>12</v>
      </c>
      <c r="FO253" t="s">
        <v>2206</v>
      </c>
      <c r="FP253">
        <v>1.5</v>
      </c>
      <c r="FQ253" t="s">
        <v>3180</v>
      </c>
      <c r="FR253" t="s">
        <v>3181</v>
      </c>
      <c r="FS253">
        <v>1</v>
      </c>
      <c r="FT253">
        <v>1</v>
      </c>
      <c r="FU253" t="s">
        <v>2213</v>
      </c>
      <c r="FV253" t="s">
        <v>3182</v>
      </c>
      <c r="FW253">
        <v>0</v>
      </c>
      <c r="FX253">
        <v>1</v>
      </c>
      <c r="FY253">
        <v>0</v>
      </c>
      <c r="FZ253">
        <v>0</v>
      </c>
      <c r="GA253">
        <v>14027</v>
      </c>
      <c r="GB253">
        <v>56</v>
      </c>
      <c r="GC253">
        <v>250.48214290000001</v>
      </c>
      <c r="GD253" t="s">
        <v>2401</v>
      </c>
      <c r="GE253">
        <v>1</v>
      </c>
      <c r="HG253" t="s">
        <v>202</v>
      </c>
      <c r="HJ253">
        <v>0</v>
      </c>
    </row>
    <row r="254" spans="1:218" x14ac:dyDescent="0.3">
      <c r="A254">
        <v>924</v>
      </c>
      <c r="B254" t="s">
        <v>3250</v>
      </c>
      <c r="C254" t="s">
        <v>5891</v>
      </c>
      <c r="D254" t="s">
        <v>265</v>
      </c>
      <c r="E254">
        <v>1</v>
      </c>
      <c r="F254" t="s">
        <v>202</v>
      </c>
      <c r="H254">
        <v>1</v>
      </c>
      <c r="M254">
        <v>1</v>
      </c>
      <c r="N254">
        <v>1</v>
      </c>
      <c r="U254">
        <v>1</v>
      </c>
      <c r="W254">
        <v>1</v>
      </c>
      <c r="X254" t="s">
        <v>3174</v>
      </c>
      <c r="Y254">
        <v>1</v>
      </c>
      <c r="Z254">
        <v>1</v>
      </c>
      <c r="AA254">
        <v>2</v>
      </c>
      <c r="AD254" t="s">
        <v>202</v>
      </c>
      <c r="AE254">
        <v>1</v>
      </c>
      <c r="AF254">
        <v>2</v>
      </c>
      <c r="AG254">
        <v>1</v>
      </c>
      <c r="AH254">
        <v>2</v>
      </c>
      <c r="AI254">
        <v>1</v>
      </c>
      <c r="AJ254">
        <v>2</v>
      </c>
      <c r="AK254" t="s">
        <v>6136</v>
      </c>
      <c r="AL254">
        <v>1</v>
      </c>
      <c r="AM254">
        <v>2</v>
      </c>
      <c r="AN254">
        <v>2</v>
      </c>
      <c r="AO254">
        <v>2</v>
      </c>
      <c r="AP254">
        <v>2</v>
      </c>
      <c r="AQ254">
        <v>1</v>
      </c>
      <c r="AR254" t="s">
        <v>6137</v>
      </c>
      <c r="AS254">
        <v>2</v>
      </c>
      <c r="AT254">
        <v>1</v>
      </c>
      <c r="AU254">
        <v>1</v>
      </c>
      <c r="AV254">
        <v>2</v>
      </c>
      <c r="AW254">
        <v>7</v>
      </c>
      <c r="AX254">
        <v>1</v>
      </c>
      <c r="AY254">
        <v>3</v>
      </c>
      <c r="BE254">
        <v>1</v>
      </c>
      <c r="BF254">
        <v>2</v>
      </c>
      <c r="BG254">
        <v>1</v>
      </c>
      <c r="BH254">
        <v>2</v>
      </c>
      <c r="BI254">
        <v>1</v>
      </c>
      <c r="BJ254">
        <v>0</v>
      </c>
      <c r="BM254">
        <v>2</v>
      </c>
      <c r="BN254">
        <v>1</v>
      </c>
      <c r="BO254">
        <v>2</v>
      </c>
      <c r="BP254">
        <v>1</v>
      </c>
      <c r="BQ254">
        <v>13</v>
      </c>
      <c r="BR254">
        <v>3</v>
      </c>
      <c r="BS254">
        <v>1</v>
      </c>
      <c r="BT254">
        <v>2</v>
      </c>
      <c r="BU254">
        <v>2</v>
      </c>
      <c r="BV254">
        <v>0</v>
      </c>
      <c r="BW254">
        <v>2</v>
      </c>
      <c r="BX254">
        <v>0</v>
      </c>
      <c r="BY254">
        <v>2</v>
      </c>
      <c r="BZ254">
        <v>0</v>
      </c>
      <c r="CA254">
        <v>2</v>
      </c>
      <c r="CB254">
        <v>0</v>
      </c>
      <c r="CC254">
        <v>2</v>
      </c>
      <c r="CD254">
        <v>0</v>
      </c>
      <c r="CE254">
        <v>2</v>
      </c>
      <c r="CF254">
        <v>0</v>
      </c>
      <c r="CG254">
        <v>2</v>
      </c>
      <c r="CH254">
        <v>2</v>
      </c>
      <c r="CI254">
        <v>2</v>
      </c>
      <c r="CJ254">
        <v>1</v>
      </c>
      <c r="CK254">
        <v>1</v>
      </c>
      <c r="CL254">
        <v>6</v>
      </c>
      <c r="CM254">
        <v>1</v>
      </c>
      <c r="CR254">
        <v>2</v>
      </c>
      <c r="CS254">
        <v>-98</v>
      </c>
      <c r="CT254">
        <v>1</v>
      </c>
      <c r="CU254">
        <v>1</v>
      </c>
      <c r="CV254" t="s">
        <v>229</v>
      </c>
      <c r="CW254">
        <v>657</v>
      </c>
      <c r="CX254">
        <v>10.95</v>
      </c>
      <c r="CY254">
        <v>2</v>
      </c>
      <c r="CZ254">
        <v>1</v>
      </c>
      <c r="DA254" t="s">
        <v>4607</v>
      </c>
      <c r="DC254">
        <v>1</v>
      </c>
      <c r="DD254">
        <v>1</v>
      </c>
      <c r="DE254">
        <v>27</v>
      </c>
      <c r="DN254" t="s">
        <v>4593</v>
      </c>
      <c r="DO254" t="s">
        <v>4593</v>
      </c>
      <c r="DP254" t="s">
        <v>3178</v>
      </c>
      <c r="DQ254" t="s">
        <v>202</v>
      </c>
      <c r="DR254" t="s">
        <v>202</v>
      </c>
      <c r="DT254">
        <v>1</v>
      </c>
      <c r="DV254">
        <v>1</v>
      </c>
      <c r="DW254">
        <v>0</v>
      </c>
      <c r="DX254">
        <v>2</v>
      </c>
      <c r="DY254">
        <v>2</v>
      </c>
      <c r="DZ254">
        <v>1</v>
      </c>
      <c r="EA254">
        <v>10</v>
      </c>
      <c r="EB254">
        <f t="shared" si="9"/>
        <v>4</v>
      </c>
      <c r="EC254">
        <v>1</v>
      </c>
      <c r="ED254">
        <v>10</v>
      </c>
      <c r="EF254">
        <v>1</v>
      </c>
      <c r="EG254">
        <v>10</v>
      </c>
      <c r="EI254">
        <v>1</v>
      </c>
      <c r="EL254">
        <v>1</v>
      </c>
      <c r="EM254">
        <v>2</v>
      </c>
      <c r="EN254">
        <v>2</v>
      </c>
      <c r="EO254">
        <v>2</v>
      </c>
      <c r="EP254">
        <v>1</v>
      </c>
      <c r="EQ254">
        <v>2</v>
      </c>
      <c r="ER254">
        <v>1</v>
      </c>
      <c r="EZ254">
        <v>1</v>
      </c>
      <c r="FA254">
        <v>1</v>
      </c>
      <c r="FD254">
        <v>4</v>
      </c>
      <c r="FF254">
        <v>6</v>
      </c>
      <c r="FG254">
        <v>0</v>
      </c>
      <c r="FH254" t="s">
        <v>3179</v>
      </c>
      <c r="FI254">
        <v>1</v>
      </c>
      <c r="FJ254" t="s">
        <v>204</v>
      </c>
      <c r="FK254">
        <v>0.83333330000000005</v>
      </c>
      <c r="FL254">
        <v>10</v>
      </c>
      <c r="FM254">
        <v>10</v>
      </c>
      <c r="FN254">
        <v>10</v>
      </c>
      <c r="FO254" t="s">
        <v>2206</v>
      </c>
      <c r="FP254">
        <v>1.5</v>
      </c>
      <c r="FQ254" t="s">
        <v>3287</v>
      </c>
      <c r="FR254" t="s">
        <v>3189</v>
      </c>
      <c r="FS254">
        <v>0</v>
      </c>
      <c r="FT254">
        <v>1</v>
      </c>
      <c r="FU254" t="s">
        <v>2221</v>
      </c>
      <c r="FV254" t="s">
        <v>4754</v>
      </c>
      <c r="FW254">
        <v>0</v>
      </c>
      <c r="FX254">
        <v>1</v>
      </c>
      <c r="FY254">
        <v>0</v>
      </c>
      <c r="FZ254">
        <v>0</v>
      </c>
      <c r="GA254">
        <v>6214</v>
      </c>
      <c r="GB254">
        <v>28</v>
      </c>
      <c r="GC254">
        <v>221.92857140000001</v>
      </c>
      <c r="GD254" t="s">
        <v>2407</v>
      </c>
      <c r="GE254">
        <v>1</v>
      </c>
      <c r="HG254" t="s">
        <v>202</v>
      </c>
      <c r="HJ254">
        <v>0</v>
      </c>
    </row>
    <row r="255" spans="1:218" x14ac:dyDescent="0.3">
      <c r="A255">
        <v>48</v>
      </c>
      <c r="B255" t="s">
        <v>3172</v>
      </c>
      <c r="C255" t="s">
        <v>3268</v>
      </c>
      <c r="D255" t="s">
        <v>194</v>
      </c>
      <c r="E255">
        <v>1</v>
      </c>
      <c r="F255" t="s">
        <v>202</v>
      </c>
      <c r="H255">
        <v>1</v>
      </c>
      <c r="M255">
        <v>1</v>
      </c>
      <c r="N255">
        <v>1</v>
      </c>
      <c r="U255">
        <v>1</v>
      </c>
      <c r="W255">
        <v>1</v>
      </c>
      <c r="X255" t="s">
        <v>3174</v>
      </c>
      <c r="Y255">
        <v>1</v>
      </c>
      <c r="Z255">
        <v>1</v>
      </c>
      <c r="AA255">
        <v>9</v>
      </c>
      <c r="AD255" t="s">
        <v>202</v>
      </c>
      <c r="AE255">
        <v>1</v>
      </c>
      <c r="AF255">
        <v>1</v>
      </c>
      <c r="AG255">
        <v>1</v>
      </c>
      <c r="AH255">
        <v>2</v>
      </c>
      <c r="AI255">
        <v>2</v>
      </c>
      <c r="AJ255">
        <v>2</v>
      </c>
      <c r="AK255" t="s">
        <v>3269</v>
      </c>
      <c r="AL255">
        <v>1</v>
      </c>
      <c r="AM255">
        <v>1</v>
      </c>
      <c r="AN255">
        <v>2</v>
      </c>
      <c r="AO255">
        <v>2</v>
      </c>
      <c r="AP255">
        <v>2</v>
      </c>
      <c r="AQ255">
        <v>1</v>
      </c>
      <c r="AR255" t="s">
        <v>3270</v>
      </c>
      <c r="AS255">
        <v>2</v>
      </c>
      <c r="AT255">
        <v>1</v>
      </c>
      <c r="AU255">
        <v>1</v>
      </c>
      <c r="AV255">
        <v>1</v>
      </c>
      <c r="AW255">
        <v>7</v>
      </c>
      <c r="AX255">
        <v>1</v>
      </c>
      <c r="AY255">
        <v>1</v>
      </c>
      <c r="BE255">
        <v>1</v>
      </c>
      <c r="BF255">
        <v>1</v>
      </c>
      <c r="BG255">
        <v>1</v>
      </c>
      <c r="BH255">
        <v>1</v>
      </c>
      <c r="BI255">
        <v>1</v>
      </c>
      <c r="BJ255">
        <v>0</v>
      </c>
      <c r="BM255">
        <v>4</v>
      </c>
      <c r="BN255">
        <v>1</v>
      </c>
      <c r="BO255">
        <v>3</v>
      </c>
      <c r="BP255">
        <v>1</v>
      </c>
      <c r="BQ255">
        <v>5</v>
      </c>
      <c r="BR255">
        <v>3</v>
      </c>
      <c r="BS255">
        <v>1</v>
      </c>
      <c r="BT255">
        <v>1</v>
      </c>
      <c r="BU255">
        <v>1</v>
      </c>
      <c r="BV255">
        <v>0</v>
      </c>
      <c r="BW255">
        <v>1</v>
      </c>
      <c r="BX255">
        <v>0</v>
      </c>
      <c r="BY255">
        <v>1</v>
      </c>
      <c r="BZ255">
        <v>0</v>
      </c>
      <c r="CA255">
        <v>1</v>
      </c>
      <c r="CB255">
        <v>0</v>
      </c>
      <c r="CC255">
        <v>1</v>
      </c>
      <c r="CD255">
        <v>0</v>
      </c>
      <c r="CE255">
        <v>1</v>
      </c>
      <c r="CF255">
        <v>0</v>
      </c>
      <c r="CG255">
        <v>1</v>
      </c>
      <c r="CH255">
        <v>1</v>
      </c>
      <c r="CI255">
        <v>1</v>
      </c>
      <c r="CJ255">
        <v>1</v>
      </c>
      <c r="CK255">
        <v>2</v>
      </c>
      <c r="CL255">
        <v>5</v>
      </c>
      <c r="CM255">
        <v>1</v>
      </c>
      <c r="CR255">
        <v>2</v>
      </c>
      <c r="CS255">
        <v>6</v>
      </c>
      <c r="CT255">
        <v>1</v>
      </c>
      <c r="CU255">
        <v>2</v>
      </c>
      <c r="CV255" t="s">
        <v>3271</v>
      </c>
      <c r="CW255">
        <v>688</v>
      </c>
      <c r="CX255">
        <v>11.47</v>
      </c>
      <c r="CY255">
        <v>2</v>
      </c>
      <c r="CZ255">
        <v>1</v>
      </c>
      <c r="DA255" t="s">
        <v>3234</v>
      </c>
      <c r="DC255">
        <v>1</v>
      </c>
      <c r="DD255">
        <v>1</v>
      </c>
      <c r="DE255">
        <v>14</v>
      </c>
      <c r="DN255" t="s">
        <v>3177</v>
      </c>
      <c r="DO255" t="s">
        <v>3177</v>
      </c>
      <c r="DP255" t="s">
        <v>3178</v>
      </c>
      <c r="DQ255" t="s">
        <v>202</v>
      </c>
      <c r="DR255" t="s">
        <v>202</v>
      </c>
      <c r="DT255">
        <v>1</v>
      </c>
      <c r="DV255">
        <v>1</v>
      </c>
      <c r="DW255">
        <v>0</v>
      </c>
      <c r="DX255">
        <v>9</v>
      </c>
      <c r="DY255">
        <v>1</v>
      </c>
      <c r="DZ255">
        <v>-97</v>
      </c>
      <c r="EB255">
        <v>3</v>
      </c>
      <c r="EC255">
        <v>2</v>
      </c>
      <c r="EE255">
        <v>4</v>
      </c>
      <c r="EL255">
        <v>1</v>
      </c>
      <c r="EM255">
        <v>3</v>
      </c>
      <c r="EN255">
        <v>1</v>
      </c>
      <c r="EO255">
        <v>4</v>
      </c>
      <c r="EP255">
        <v>1</v>
      </c>
      <c r="EQ255">
        <v>1</v>
      </c>
      <c r="ER255">
        <v>1</v>
      </c>
      <c r="EZ255">
        <v>1</v>
      </c>
      <c r="FA255">
        <v>1</v>
      </c>
      <c r="FD255">
        <v>3</v>
      </c>
      <c r="FG255">
        <v>0</v>
      </c>
      <c r="FH255" t="s">
        <v>3179</v>
      </c>
      <c r="FI255">
        <v>1</v>
      </c>
      <c r="FJ255" t="s">
        <v>204</v>
      </c>
      <c r="FK255">
        <v>4</v>
      </c>
      <c r="FL255">
        <v>12</v>
      </c>
      <c r="FM255">
        <v>12</v>
      </c>
      <c r="FN255">
        <v>17.5</v>
      </c>
      <c r="FO255" t="s">
        <v>2206</v>
      </c>
      <c r="FP255">
        <v>3.5</v>
      </c>
      <c r="FQ255" t="s">
        <v>3180</v>
      </c>
      <c r="FR255" t="s">
        <v>3201</v>
      </c>
      <c r="FS255">
        <v>1</v>
      </c>
      <c r="FT255">
        <v>1</v>
      </c>
      <c r="FU255" t="s">
        <v>2221</v>
      </c>
      <c r="FV255" t="s">
        <v>3182</v>
      </c>
      <c r="FW255">
        <v>0</v>
      </c>
      <c r="FX255">
        <v>1</v>
      </c>
      <c r="FY255">
        <v>0</v>
      </c>
      <c r="FZ255">
        <v>0</v>
      </c>
      <c r="GA255">
        <v>9502</v>
      </c>
      <c r="GB255">
        <v>38</v>
      </c>
      <c r="GC255">
        <v>250.05263160000001</v>
      </c>
      <c r="GD255" t="s">
        <v>2401</v>
      </c>
      <c r="GE255">
        <v>1</v>
      </c>
      <c r="HG255" t="s">
        <v>202</v>
      </c>
      <c r="HJ255">
        <v>0</v>
      </c>
    </row>
    <row r="256" spans="1:218" x14ac:dyDescent="0.3">
      <c r="A256">
        <v>79</v>
      </c>
      <c r="B256" t="s">
        <v>3264</v>
      </c>
      <c r="C256" t="s">
        <v>3332</v>
      </c>
      <c r="D256" t="s">
        <v>194</v>
      </c>
      <c r="E256">
        <v>1</v>
      </c>
      <c r="F256" t="s">
        <v>202</v>
      </c>
      <c r="H256">
        <v>1</v>
      </c>
      <c r="M256">
        <v>1</v>
      </c>
      <c r="N256">
        <v>1</v>
      </c>
      <c r="U256">
        <v>1</v>
      </c>
      <c r="W256">
        <v>1</v>
      </c>
      <c r="X256" t="s">
        <v>3174</v>
      </c>
      <c r="Y256">
        <v>1</v>
      </c>
      <c r="Z256">
        <v>1</v>
      </c>
      <c r="AA256">
        <v>1</v>
      </c>
      <c r="AD256" t="s">
        <v>202</v>
      </c>
      <c r="AE256">
        <v>1</v>
      </c>
      <c r="AF256">
        <v>1</v>
      </c>
      <c r="AG256">
        <v>1</v>
      </c>
      <c r="AH256">
        <v>2</v>
      </c>
      <c r="AI256">
        <v>1</v>
      </c>
      <c r="AJ256">
        <v>1</v>
      </c>
      <c r="AK256" t="s">
        <v>3333</v>
      </c>
      <c r="AL256">
        <v>2</v>
      </c>
      <c r="AM256">
        <v>1</v>
      </c>
      <c r="AN256">
        <v>2</v>
      </c>
      <c r="AO256">
        <v>1</v>
      </c>
      <c r="AP256">
        <v>1</v>
      </c>
      <c r="AQ256">
        <v>1</v>
      </c>
      <c r="AR256" t="s">
        <v>3334</v>
      </c>
      <c r="AS256">
        <v>2</v>
      </c>
      <c r="AT256">
        <v>1</v>
      </c>
      <c r="AU256">
        <v>1</v>
      </c>
      <c r="AV256">
        <v>2</v>
      </c>
      <c r="AW256">
        <v>7</v>
      </c>
      <c r="AX256">
        <v>1</v>
      </c>
      <c r="AY256">
        <v>4</v>
      </c>
      <c r="BE256">
        <v>1</v>
      </c>
      <c r="BF256">
        <v>1</v>
      </c>
      <c r="BG256">
        <v>1</v>
      </c>
      <c r="BH256">
        <v>1</v>
      </c>
      <c r="BI256">
        <v>1</v>
      </c>
      <c r="BJ256">
        <v>0</v>
      </c>
      <c r="BM256">
        <v>6</v>
      </c>
      <c r="BN256">
        <v>1</v>
      </c>
      <c r="BO256">
        <v>2</v>
      </c>
      <c r="BP256">
        <v>1</v>
      </c>
      <c r="BQ256">
        <v>3.6</v>
      </c>
      <c r="BR256">
        <v>3</v>
      </c>
      <c r="BS256">
        <v>1</v>
      </c>
      <c r="BT256">
        <v>2</v>
      </c>
      <c r="BU256">
        <v>2</v>
      </c>
      <c r="BV256">
        <v>0</v>
      </c>
      <c r="BW256">
        <v>2</v>
      </c>
      <c r="BX256">
        <v>0</v>
      </c>
      <c r="BY256">
        <v>2</v>
      </c>
      <c r="BZ256">
        <v>0</v>
      </c>
      <c r="CA256">
        <v>2</v>
      </c>
      <c r="CB256">
        <v>0</v>
      </c>
      <c r="CC256">
        <v>2</v>
      </c>
      <c r="CD256">
        <v>0</v>
      </c>
      <c r="CE256">
        <v>2</v>
      </c>
      <c r="CF256">
        <v>0</v>
      </c>
      <c r="CG256">
        <v>2</v>
      </c>
      <c r="CH256">
        <v>2</v>
      </c>
      <c r="CI256">
        <v>2</v>
      </c>
      <c r="CJ256">
        <v>1</v>
      </c>
      <c r="CK256">
        <v>1</v>
      </c>
      <c r="CL256">
        <v>4</v>
      </c>
      <c r="CM256">
        <v>1</v>
      </c>
      <c r="CR256">
        <v>2</v>
      </c>
      <c r="CS256">
        <v>1</v>
      </c>
      <c r="CT256">
        <v>1</v>
      </c>
      <c r="CU256">
        <v>1</v>
      </c>
      <c r="CV256" t="s">
        <v>3335</v>
      </c>
      <c r="CW256">
        <v>755</v>
      </c>
      <c r="CX256">
        <v>12.58</v>
      </c>
      <c r="CY256">
        <v>2</v>
      </c>
      <c r="CZ256">
        <v>1</v>
      </c>
      <c r="DA256" t="s">
        <v>217</v>
      </c>
      <c r="DC256">
        <v>1</v>
      </c>
      <c r="DD256">
        <v>1</v>
      </c>
      <c r="DE256">
        <v>16</v>
      </c>
      <c r="DN256" t="s">
        <v>3177</v>
      </c>
      <c r="DO256" t="s">
        <v>3177</v>
      </c>
      <c r="DP256" t="s">
        <v>3178</v>
      </c>
      <c r="DQ256" t="s">
        <v>202</v>
      </c>
      <c r="DR256" t="s">
        <v>202</v>
      </c>
      <c r="DT256">
        <v>1</v>
      </c>
      <c r="DV256">
        <v>1</v>
      </c>
      <c r="DW256">
        <v>0</v>
      </c>
      <c r="DX256">
        <v>1</v>
      </c>
      <c r="DY256">
        <v>1</v>
      </c>
      <c r="DZ256">
        <v>1</v>
      </c>
      <c r="EA256">
        <v>20</v>
      </c>
      <c r="EB256">
        <f>IF(EA256&gt;=30,1,IF(EA256&gt;=20,2,IF(EA256&gt;=15,3,IF(EA256&gt;=10,4,IF(EA256&gt;=5,5,IF(EA256&gt;0,6,0))))))</f>
        <v>2</v>
      </c>
      <c r="EC256">
        <v>1</v>
      </c>
      <c r="ED256">
        <v>6</v>
      </c>
      <c r="EL256">
        <v>1</v>
      </c>
      <c r="EM256">
        <v>2</v>
      </c>
      <c r="EN256">
        <v>1</v>
      </c>
      <c r="EO256">
        <v>3</v>
      </c>
      <c r="EP256">
        <v>1</v>
      </c>
      <c r="EQ256">
        <v>1</v>
      </c>
      <c r="ER256">
        <v>1</v>
      </c>
      <c r="EZ256">
        <v>1</v>
      </c>
      <c r="FA256">
        <v>1</v>
      </c>
      <c r="FD256">
        <v>3</v>
      </c>
      <c r="FG256">
        <v>0</v>
      </c>
      <c r="FH256" t="s">
        <v>3179</v>
      </c>
      <c r="FI256">
        <v>1</v>
      </c>
      <c r="FJ256" t="s">
        <v>204</v>
      </c>
      <c r="FK256">
        <v>0.5</v>
      </c>
      <c r="FL256">
        <v>6</v>
      </c>
      <c r="FM256">
        <v>6</v>
      </c>
      <c r="FN256">
        <v>20</v>
      </c>
      <c r="FO256" t="s">
        <v>2206</v>
      </c>
      <c r="FP256">
        <v>1.5</v>
      </c>
      <c r="FQ256" t="s">
        <v>3180</v>
      </c>
      <c r="FR256" t="s">
        <v>3181</v>
      </c>
      <c r="FS256">
        <v>1</v>
      </c>
      <c r="FT256">
        <v>1</v>
      </c>
      <c r="FU256" t="s">
        <v>2221</v>
      </c>
      <c r="FV256" t="s">
        <v>3182</v>
      </c>
      <c r="FW256">
        <v>0</v>
      </c>
      <c r="FX256">
        <v>1</v>
      </c>
      <c r="FY256">
        <v>0</v>
      </c>
      <c r="FZ256">
        <v>0</v>
      </c>
      <c r="GA256">
        <v>14027</v>
      </c>
      <c r="GB256">
        <v>56</v>
      </c>
      <c r="GC256">
        <v>250.48214290000001</v>
      </c>
      <c r="GD256" t="s">
        <v>2401</v>
      </c>
      <c r="GE256">
        <v>1</v>
      </c>
      <c r="HG256" t="s">
        <v>202</v>
      </c>
      <c r="HJ256">
        <v>0</v>
      </c>
    </row>
    <row r="257" spans="1:218" x14ac:dyDescent="0.3">
      <c r="A257">
        <v>537</v>
      </c>
      <c r="B257" t="s">
        <v>3312</v>
      </c>
      <c r="C257" t="s">
        <v>4020</v>
      </c>
      <c r="D257" t="s">
        <v>212</v>
      </c>
      <c r="E257">
        <v>1</v>
      </c>
      <c r="F257" t="s">
        <v>202</v>
      </c>
      <c r="H257">
        <v>1</v>
      </c>
      <c r="M257">
        <v>1</v>
      </c>
      <c r="N257">
        <v>-97</v>
      </c>
      <c r="U257">
        <v>-97</v>
      </c>
      <c r="W257">
        <v>1</v>
      </c>
      <c r="X257" t="s">
        <v>3174</v>
      </c>
      <c r="Y257">
        <v>1</v>
      </c>
      <c r="Z257">
        <v>1</v>
      </c>
      <c r="AA257">
        <v>5</v>
      </c>
      <c r="AD257" t="s">
        <v>202</v>
      </c>
      <c r="AE257">
        <v>1</v>
      </c>
      <c r="AF257">
        <v>1</v>
      </c>
      <c r="AG257">
        <v>1</v>
      </c>
      <c r="AH257">
        <v>1</v>
      </c>
      <c r="AI257">
        <v>1</v>
      </c>
      <c r="AJ257">
        <v>1</v>
      </c>
      <c r="AK257" t="s">
        <v>4021</v>
      </c>
      <c r="AL257">
        <v>1</v>
      </c>
      <c r="AM257">
        <v>1</v>
      </c>
      <c r="AN257">
        <v>2</v>
      </c>
      <c r="AO257">
        <v>2</v>
      </c>
      <c r="AP257">
        <v>1</v>
      </c>
      <c r="AQ257">
        <v>1</v>
      </c>
      <c r="AR257" t="s">
        <v>4022</v>
      </c>
      <c r="AS257">
        <v>2</v>
      </c>
      <c r="AT257">
        <v>2</v>
      </c>
      <c r="AU257">
        <v>1</v>
      </c>
      <c r="AV257">
        <v>2</v>
      </c>
      <c r="AW257">
        <v>7</v>
      </c>
      <c r="AX257">
        <v>7</v>
      </c>
      <c r="AY257">
        <v>-98</v>
      </c>
      <c r="BE257">
        <v>1</v>
      </c>
      <c r="BF257">
        <v>1</v>
      </c>
      <c r="BG257">
        <v>1</v>
      </c>
      <c r="BH257">
        <v>1</v>
      </c>
      <c r="BI257">
        <v>1</v>
      </c>
      <c r="BJ257">
        <v>0</v>
      </c>
      <c r="BM257">
        <v>5</v>
      </c>
      <c r="BN257">
        <v>1</v>
      </c>
      <c r="BO257">
        <v>1</v>
      </c>
      <c r="BP257">
        <v>1</v>
      </c>
      <c r="BQ257">
        <v>8</v>
      </c>
      <c r="BR257">
        <v>1</v>
      </c>
      <c r="BS257">
        <v>1</v>
      </c>
      <c r="BT257">
        <v>1</v>
      </c>
      <c r="BV257">
        <v>0</v>
      </c>
      <c r="BX257">
        <v>0</v>
      </c>
      <c r="BZ257">
        <v>0</v>
      </c>
      <c r="CB257">
        <v>1</v>
      </c>
      <c r="CJ257">
        <v>2</v>
      </c>
      <c r="CK257">
        <v>2</v>
      </c>
      <c r="CL257">
        <v>4</v>
      </c>
      <c r="CM257">
        <v>7</v>
      </c>
      <c r="CR257">
        <v>1</v>
      </c>
      <c r="CS257">
        <v>-98</v>
      </c>
      <c r="CT257">
        <v>1</v>
      </c>
      <c r="CU257">
        <v>1</v>
      </c>
      <c r="CV257" t="s">
        <v>229</v>
      </c>
      <c r="CW257">
        <v>804</v>
      </c>
      <c r="CX257">
        <v>13.4</v>
      </c>
      <c r="CY257">
        <v>1</v>
      </c>
      <c r="CZ257">
        <v>1</v>
      </c>
      <c r="DA257" t="s">
        <v>3961</v>
      </c>
      <c r="DC257">
        <v>1</v>
      </c>
      <c r="DD257">
        <v>1</v>
      </c>
      <c r="DE257">
        <v>5</v>
      </c>
      <c r="DN257" t="s">
        <v>3912</v>
      </c>
      <c r="DO257" t="s">
        <v>3912</v>
      </c>
      <c r="DP257" t="s">
        <v>3178</v>
      </c>
      <c r="DQ257" t="s">
        <v>202</v>
      </c>
      <c r="DR257" t="s">
        <v>202</v>
      </c>
      <c r="DT257">
        <v>-97</v>
      </c>
      <c r="DV257">
        <v>1</v>
      </c>
      <c r="DW257">
        <v>0</v>
      </c>
      <c r="DX257">
        <v>5</v>
      </c>
      <c r="DY257">
        <v>1</v>
      </c>
      <c r="DZ257">
        <v>-97</v>
      </c>
      <c r="EB257">
        <v>1</v>
      </c>
      <c r="EC257">
        <v>2</v>
      </c>
      <c r="EE257">
        <v>2</v>
      </c>
      <c r="EL257">
        <v>1</v>
      </c>
      <c r="EM257">
        <v>4</v>
      </c>
      <c r="EN257">
        <v>1</v>
      </c>
      <c r="EO257">
        <v>1</v>
      </c>
      <c r="EP257">
        <v>1</v>
      </c>
      <c r="EQ257">
        <v>1</v>
      </c>
      <c r="ER257">
        <v>2</v>
      </c>
      <c r="ES257">
        <v>1</v>
      </c>
      <c r="ET257">
        <v>4</v>
      </c>
      <c r="EU257">
        <f>IF(ET257&gt;=30,1,IF(ET257&gt;=20,2,IF(ET257&gt;=15,3,IF(ET257&gt;=10,4,IF(ET257&gt;=5,5,IF(ET257&gt;0,6,0))))))</f>
        <v>6</v>
      </c>
      <c r="EV257">
        <v>1</v>
      </c>
      <c r="EW257">
        <v>3</v>
      </c>
      <c r="EY257">
        <v>1</v>
      </c>
      <c r="EZ257">
        <v>2</v>
      </c>
      <c r="FE257">
        <v>1</v>
      </c>
      <c r="FG257">
        <v>0</v>
      </c>
      <c r="FH257" t="s">
        <v>3179</v>
      </c>
      <c r="FI257">
        <v>1</v>
      </c>
      <c r="FJ257" t="s">
        <v>204</v>
      </c>
      <c r="FK257">
        <v>2</v>
      </c>
      <c r="FL257">
        <v>12</v>
      </c>
      <c r="FM257">
        <v>12</v>
      </c>
      <c r="FN257">
        <v>40</v>
      </c>
      <c r="FO257" t="s">
        <v>2206</v>
      </c>
      <c r="FP257">
        <v>7.5</v>
      </c>
      <c r="FQ257" t="s">
        <v>3180</v>
      </c>
      <c r="FR257" t="s">
        <v>3196</v>
      </c>
      <c r="FS257">
        <v>1</v>
      </c>
      <c r="FT257">
        <v>1</v>
      </c>
      <c r="FU257" t="s">
        <v>2213</v>
      </c>
      <c r="FV257" t="s">
        <v>3182</v>
      </c>
      <c r="FW257">
        <v>1</v>
      </c>
      <c r="FX257">
        <v>0</v>
      </c>
      <c r="FY257">
        <v>1</v>
      </c>
      <c r="FZ257">
        <v>0</v>
      </c>
      <c r="GA257">
        <v>20418</v>
      </c>
      <c r="GB257">
        <v>71</v>
      </c>
      <c r="GC257">
        <v>287.57746479999997</v>
      </c>
      <c r="GD257" t="s">
        <v>2401</v>
      </c>
      <c r="GE257">
        <v>1</v>
      </c>
      <c r="HG257" t="s">
        <v>202</v>
      </c>
      <c r="HI257">
        <v>1</v>
      </c>
      <c r="HJ257">
        <v>1</v>
      </c>
    </row>
    <row r="258" spans="1:218" x14ac:dyDescent="0.3">
      <c r="A258">
        <v>80</v>
      </c>
      <c r="B258" t="s">
        <v>3264</v>
      </c>
      <c r="C258" t="s">
        <v>3336</v>
      </c>
      <c r="D258" t="s">
        <v>194</v>
      </c>
      <c r="E258">
        <v>1</v>
      </c>
      <c r="F258" t="s">
        <v>202</v>
      </c>
      <c r="H258">
        <v>1</v>
      </c>
      <c r="M258">
        <v>1</v>
      </c>
      <c r="N258">
        <v>1</v>
      </c>
      <c r="U258">
        <v>1</v>
      </c>
      <c r="W258">
        <v>1</v>
      </c>
      <c r="X258" t="s">
        <v>3174</v>
      </c>
      <c r="Y258">
        <v>1</v>
      </c>
      <c r="Z258">
        <v>1</v>
      </c>
      <c r="AA258">
        <v>1</v>
      </c>
      <c r="AD258" t="s">
        <v>202</v>
      </c>
      <c r="AE258">
        <v>1</v>
      </c>
      <c r="AF258">
        <v>1</v>
      </c>
      <c r="AG258">
        <v>1</v>
      </c>
      <c r="AH258">
        <v>1</v>
      </c>
      <c r="AI258">
        <v>1</v>
      </c>
      <c r="AJ258">
        <v>2</v>
      </c>
      <c r="AK258" t="s">
        <v>3337</v>
      </c>
      <c r="AL258">
        <v>1</v>
      </c>
      <c r="AM258">
        <v>2</v>
      </c>
      <c r="AN258">
        <v>1</v>
      </c>
      <c r="AO258">
        <v>2</v>
      </c>
      <c r="AP258">
        <v>2</v>
      </c>
      <c r="AQ258">
        <v>1</v>
      </c>
      <c r="AR258" t="s">
        <v>3338</v>
      </c>
      <c r="AS258">
        <v>1</v>
      </c>
      <c r="AT258">
        <v>1</v>
      </c>
      <c r="AU258">
        <v>2</v>
      </c>
      <c r="AV258">
        <v>2</v>
      </c>
      <c r="AW258">
        <v>7</v>
      </c>
      <c r="AX258">
        <v>1</v>
      </c>
      <c r="AY258">
        <v>3</v>
      </c>
      <c r="BE258">
        <v>1</v>
      </c>
      <c r="BF258">
        <v>2</v>
      </c>
      <c r="BG258">
        <v>1</v>
      </c>
      <c r="BH258">
        <v>2</v>
      </c>
      <c r="BI258">
        <v>1</v>
      </c>
      <c r="BJ258">
        <v>0</v>
      </c>
      <c r="BM258">
        <v>1</v>
      </c>
      <c r="BN258">
        <v>1</v>
      </c>
      <c r="BO258">
        <v>3</v>
      </c>
      <c r="BP258">
        <v>1</v>
      </c>
      <c r="BQ258">
        <v>6</v>
      </c>
      <c r="BR258">
        <v>1</v>
      </c>
      <c r="BS258">
        <v>1</v>
      </c>
      <c r="BT258">
        <v>2</v>
      </c>
      <c r="BV258">
        <v>0</v>
      </c>
      <c r="BX258">
        <v>0</v>
      </c>
      <c r="BZ258">
        <v>0</v>
      </c>
      <c r="CB258">
        <v>0</v>
      </c>
      <c r="CD258">
        <v>1</v>
      </c>
      <c r="CF258">
        <v>1</v>
      </c>
      <c r="CJ258">
        <v>1</v>
      </c>
      <c r="CK258">
        <v>1</v>
      </c>
      <c r="CL258">
        <v>6</v>
      </c>
      <c r="CM258">
        <v>1</v>
      </c>
      <c r="CR258">
        <v>2</v>
      </c>
      <c r="CS258">
        <v>8</v>
      </c>
      <c r="CT258">
        <v>1</v>
      </c>
      <c r="CU258">
        <v>2</v>
      </c>
      <c r="CV258" t="s">
        <v>695</v>
      </c>
      <c r="CW258">
        <v>664</v>
      </c>
      <c r="CX258">
        <v>11.07</v>
      </c>
      <c r="CY258">
        <v>2</v>
      </c>
      <c r="CZ258">
        <v>1</v>
      </c>
      <c r="DA258" t="s">
        <v>3246</v>
      </c>
      <c r="DC258">
        <v>1</v>
      </c>
      <c r="DD258">
        <v>1</v>
      </c>
      <c r="DE258">
        <v>16</v>
      </c>
      <c r="DN258" t="s">
        <v>3177</v>
      </c>
      <c r="DO258" t="s">
        <v>3177</v>
      </c>
      <c r="DP258" t="s">
        <v>3178</v>
      </c>
      <c r="DQ258" t="s">
        <v>202</v>
      </c>
      <c r="DR258" t="s">
        <v>202</v>
      </c>
      <c r="DT258">
        <v>1</v>
      </c>
      <c r="DV258">
        <v>1</v>
      </c>
      <c r="DW258">
        <v>0</v>
      </c>
      <c r="DX258">
        <v>1</v>
      </c>
      <c r="DY258">
        <v>1</v>
      </c>
      <c r="DZ258">
        <v>1</v>
      </c>
      <c r="EA258">
        <v>10</v>
      </c>
      <c r="EB258">
        <f t="shared" ref="EB258:EB267" si="10">IF(EA258&gt;=30,1,IF(EA258&gt;=20,2,IF(EA258&gt;=15,3,IF(EA258&gt;=10,4,IF(EA258&gt;=5,5,IF(EA258&gt;0,6,0))))))</f>
        <v>4</v>
      </c>
      <c r="EC258">
        <v>2</v>
      </c>
      <c r="EE258">
        <v>10</v>
      </c>
      <c r="EL258">
        <v>1</v>
      </c>
      <c r="EM258">
        <v>3</v>
      </c>
      <c r="EN258">
        <v>1</v>
      </c>
      <c r="EO258">
        <v>1</v>
      </c>
      <c r="EP258">
        <v>1</v>
      </c>
      <c r="EQ258">
        <v>1</v>
      </c>
      <c r="ER258">
        <v>1</v>
      </c>
      <c r="EZ258">
        <v>1</v>
      </c>
      <c r="FA258">
        <v>2</v>
      </c>
      <c r="FB258">
        <v>1</v>
      </c>
      <c r="FC258">
        <v>12</v>
      </c>
      <c r="FD258">
        <v>3</v>
      </c>
      <c r="FG258">
        <v>0</v>
      </c>
      <c r="FH258" t="s">
        <v>3179</v>
      </c>
      <c r="FI258">
        <v>1</v>
      </c>
      <c r="FJ258" t="s">
        <v>204</v>
      </c>
      <c r="FK258">
        <v>10</v>
      </c>
      <c r="FL258">
        <v>12</v>
      </c>
      <c r="FM258">
        <v>12</v>
      </c>
      <c r="FN258">
        <v>10</v>
      </c>
      <c r="FO258" t="s">
        <v>2206</v>
      </c>
      <c r="FP258">
        <v>3.5</v>
      </c>
      <c r="FQ258" t="s">
        <v>3180</v>
      </c>
      <c r="FR258" t="s">
        <v>3196</v>
      </c>
      <c r="FS258">
        <v>1</v>
      </c>
      <c r="FT258">
        <v>1</v>
      </c>
      <c r="FU258" t="s">
        <v>2221</v>
      </c>
      <c r="FV258" t="s">
        <v>3182</v>
      </c>
      <c r="FW258">
        <v>0</v>
      </c>
      <c r="FX258">
        <v>1</v>
      </c>
      <c r="FY258">
        <v>0</v>
      </c>
      <c r="FZ258">
        <v>0</v>
      </c>
      <c r="GA258">
        <v>14027</v>
      </c>
      <c r="GB258">
        <v>56</v>
      </c>
      <c r="GC258">
        <v>250.48214290000001</v>
      </c>
      <c r="GD258" t="s">
        <v>2401</v>
      </c>
      <c r="GE258">
        <v>1</v>
      </c>
      <c r="HG258" t="s">
        <v>202</v>
      </c>
      <c r="HJ258">
        <v>0</v>
      </c>
    </row>
    <row r="259" spans="1:218" x14ac:dyDescent="0.3">
      <c r="A259">
        <v>84</v>
      </c>
      <c r="B259" t="s">
        <v>3339</v>
      </c>
      <c r="C259" t="s">
        <v>3340</v>
      </c>
      <c r="D259" t="s">
        <v>194</v>
      </c>
      <c r="E259">
        <v>1</v>
      </c>
      <c r="F259" t="s">
        <v>202</v>
      </c>
      <c r="H259">
        <v>1</v>
      </c>
      <c r="M259">
        <v>1</v>
      </c>
      <c r="N259">
        <v>1</v>
      </c>
      <c r="U259">
        <v>1</v>
      </c>
      <c r="W259">
        <v>1</v>
      </c>
      <c r="X259" t="s">
        <v>3174</v>
      </c>
      <c r="Y259">
        <v>1</v>
      </c>
      <c r="Z259">
        <v>1</v>
      </c>
      <c r="AA259">
        <v>6</v>
      </c>
      <c r="AD259" t="s">
        <v>202</v>
      </c>
      <c r="AE259">
        <v>1</v>
      </c>
      <c r="AF259">
        <v>1</v>
      </c>
      <c r="AG259">
        <v>1</v>
      </c>
      <c r="AH259">
        <v>2</v>
      </c>
      <c r="AI259">
        <v>2</v>
      </c>
      <c r="AJ259">
        <v>1</v>
      </c>
      <c r="AK259" t="s">
        <v>3341</v>
      </c>
      <c r="AL259">
        <v>2</v>
      </c>
      <c r="AM259">
        <v>2</v>
      </c>
      <c r="AN259">
        <v>2</v>
      </c>
      <c r="AO259">
        <v>2</v>
      </c>
      <c r="AP259">
        <v>2</v>
      </c>
      <c r="AQ259">
        <v>2</v>
      </c>
      <c r="AR259" t="s">
        <v>3342</v>
      </c>
      <c r="AS259">
        <v>1</v>
      </c>
      <c r="AT259">
        <v>1</v>
      </c>
      <c r="AU259">
        <v>1</v>
      </c>
      <c r="AV259">
        <v>2</v>
      </c>
      <c r="AW259">
        <v>5</v>
      </c>
      <c r="AX259">
        <v>7</v>
      </c>
      <c r="AY259">
        <v>5</v>
      </c>
      <c r="BE259">
        <v>1</v>
      </c>
      <c r="BF259">
        <v>1</v>
      </c>
      <c r="BG259">
        <v>1</v>
      </c>
      <c r="BH259">
        <v>1</v>
      </c>
      <c r="BI259">
        <v>1</v>
      </c>
      <c r="BJ259">
        <v>1</v>
      </c>
      <c r="BK259">
        <v>1</v>
      </c>
      <c r="BL259">
        <v>1</v>
      </c>
      <c r="BM259">
        <v>1</v>
      </c>
      <c r="BN259">
        <v>1</v>
      </c>
      <c r="BO259">
        <v>2</v>
      </c>
      <c r="BP259">
        <v>1</v>
      </c>
      <c r="BQ259">
        <v>30</v>
      </c>
      <c r="BR259">
        <v>1</v>
      </c>
      <c r="BS259">
        <v>1</v>
      </c>
      <c r="BT259">
        <v>1</v>
      </c>
      <c r="BU259">
        <v>1</v>
      </c>
      <c r="BV259">
        <v>0</v>
      </c>
      <c r="BW259">
        <v>1</v>
      </c>
      <c r="BX259">
        <v>0</v>
      </c>
      <c r="BY259">
        <v>1</v>
      </c>
      <c r="BZ259">
        <v>0</v>
      </c>
      <c r="CA259">
        <v>1</v>
      </c>
      <c r="CB259">
        <v>0</v>
      </c>
      <c r="CC259">
        <v>1</v>
      </c>
      <c r="CD259">
        <v>0</v>
      </c>
      <c r="CE259">
        <v>1</v>
      </c>
      <c r="CF259">
        <v>0</v>
      </c>
      <c r="CG259">
        <v>1</v>
      </c>
      <c r="CH259">
        <v>1</v>
      </c>
      <c r="CI259">
        <v>1</v>
      </c>
      <c r="CJ259">
        <v>1</v>
      </c>
      <c r="CK259">
        <v>1</v>
      </c>
      <c r="CL259">
        <v>5</v>
      </c>
      <c r="CM259">
        <v>1</v>
      </c>
      <c r="CR259">
        <v>2</v>
      </c>
      <c r="CS259">
        <v>-98</v>
      </c>
      <c r="CT259">
        <v>1</v>
      </c>
      <c r="CU259">
        <v>1</v>
      </c>
      <c r="CV259" t="s">
        <v>351</v>
      </c>
      <c r="CW259">
        <v>731</v>
      </c>
      <c r="CX259">
        <v>12.18</v>
      </c>
      <c r="CY259">
        <v>2</v>
      </c>
      <c r="CZ259">
        <v>1</v>
      </c>
      <c r="DA259" t="s">
        <v>3278</v>
      </c>
      <c r="DC259">
        <v>1</v>
      </c>
      <c r="DD259">
        <v>1</v>
      </c>
      <c r="DE259">
        <v>17</v>
      </c>
      <c r="DN259" t="s">
        <v>3177</v>
      </c>
      <c r="DO259" t="s">
        <v>3177</v>
      </c>
      <c r="DP259" t="s">
        <v>3178</v>
      </c>
      <c r="DQ259" t="s">
        <v>202</v>
      </c>
      <c r="DR259" t="s">
        <v>202</v>
      </c>
      <c r="DT259">
        <v>1</v>
      </c>
      <c r="DV259">
        <v>1</v>
      </c>
      <c r="DW259">
        <v>0</v>
      </c>
      <c r="DX259">
        <v>6</v>
      </c>
      <c r="DY259">
        <v>1</v>
      </c>
      <c r="DZ259">
        <v>1</v>
      </c>
      <c r="EA259">
        <v>12</v>
      </c>
      <c r="EB259">
        <f t="shared" si="10"/>
        <v>4</v>
      </c>
      <c r="EC259">
        <v>2</v>
      </c>
      <c r="EE259">
        <v>12</v>
      </c>
      <c r="EL259">
        <v>1</v>
      </c>
      <c r="EM259">
        <v>3</v>
      </c>
      <c r="EN259">
        <v>1</v>
      </c>
      <c r="EO259">
        <v>2</v>
      </c>
      <c r="EP259">
        <v>1</v>
      </c>
      <c r="EQ259">
        <v>1</v>
      </c>
      <c r="ER259">
        <v>1</v>
      </c>
      <c r="EZ259">
        <v>1</v>
      </c>
      <c r="FA259">
        <v>1</v>
      </c>
      <c r="FD259">
        <v>3</v>
      </c>
      <c r="FG259">
        <v>0</v>
      </c>
      <c r="FH259" t="s">
        <v>3179</v>
      </c>
      <c r="FI259">
        <v>1</v>
      </c>
      <c r="FJ259" t="s">
        <v>204</v>
      </c>
      <c r="FK259">
        <v>12</v>
      </c>
      <c r="FL259">
        <v>12</v>
      </c>
      <c r="FM259">
        <v>12</v>
      </c>
      <c r="FN259">
        <v>12</v>
      </c>
      <c r="FO259" t="s">
        <v>2206</v>
      </c>
      <c r="FP259">
        <v>3.5</v>
      </c>
      <c r="FQ259" t="s">
        <v>3180</v>
      </c>
      <c r="FR259" t="s">
        <v>3189</v>
      </c>
      <c r="FS259">
        <v>0</v>
      </c>
      <c r="FT259">
        <v>1</v>
      </c>
      <c r="FU259" t="s">
        <v>2221</v>
      </c>
      <c r="FV259" t="s">
        <v>3182</v>
      </c>
      <c r="FW259">
        <v>0</v>
      </c>
      <c r="FX259">
        <v>1</v>
      </c>
      <c r="FY259">
        <v>0</v>
      </c>
      <c r="FZ259">
        <v>0</v>
      </c>
      <c r="GA259">
        <v>4862</v>
      </c>
      <c r="GB259">
        <v>19</v>
      </c>
      <c r="GC259">
        <v>255.8947368</v>
      </c>
      <c r="GD259" t="s">
        <v>2401</v>
      </c>
      <c r="GE259">
        <v>1</v>
      </c>
      <c r="HG259" t="s">
        <v>202</v>
      </c>
      <c r="HJ259">
        <v>0</v>
      </c>
    </row>
    <row r="260" spans="1:218" x14ac:dyDescent="0.3">
      <c r="A260">
        <v>174</v>
      </c>
      <c r="B260" t="s">
        <v>3183</v>
      </c>
      <c r="C260" t="s">
        <v>3475</v>
      </c>
      <c r="D260" t="s">
        <v>212</v>
      </c>
      <c r="E260">
        <v>1</v>
      </c>
      <c r="F260" t="s">
        <v>202</v>
      </c>
      <c r="H260">
        <v>1</v>
      </c>
      <c r="M260">
        <v>1</v>
      </c>
      <c r="N260">
        <v>1</v>
      </c>
      <c r="U260">
        <v>1</v>
      </c>
      <c r="W260">
        <v>1</v>
      </c>
      <c r="X260" t="s">
        <v>3174</v>
      </c>
      <c r="Y260">
        <v>1</v>
      </c>
      <c r="Z260">
        <v>1</v>
      </c>
      <c r="AA260">
        <v>1</v>
      </c>
      <c r="AD260" t="s">
        <v>202</v>
      </c>
      <c r="AE260">
        <v>1</v>
      </c>
      <c r="AF260">
        <v>1</v>
      </c>
      <c r="AG260">
        <v>1</v>
      </c>
      <c r="AH260">
        <v>1</v>
      </c>
      <c r="AI260">
        <v>1</v>
      </c>
      <c r="AJ260">
        <v>1</v>
      </c>
      <c r="AK260" t="s">
        <v>3476</v>
      </c>
      <c r="AL260">
        <v>1</v>
      </c>
      <c r="AM260">
        <v>2</v>
      </c>
      <c r="AN260">
        <v>2</v>
      </c>
      <c r="AO260">
        <v>2</v>
      </c>
      <c r="AP260">
        <v>2</v>
      </c>
      <c r="AQ260">
        <v>2</v>
      </c>
      <c r="AR260" t="s">
        <v>3477</v>
      </c>
      <c r="AS260">
        <v>2</v>
      </c>
      <c r="AT260">
        <v>2</v>
      </c>
      <c r="AU260">
        <v>1</v>
      </c>
      <c r="AV260">
        <v>1</v>
      </c>
      <c r="AW260">
        <v>7</v>
      </c>
      <c r="AX260">
        <v>1</v>
      </c>
      <c r="AY260">
        <v>1</v>
      </c>
      <c r="AZ260">
        <v>2</v>
      </c>
      <c r="BA260">
        <v>3</v>
      </c>
      <c r="BB260">
        <v>4</v>
      </c>
      <c r="BC260">
        <v>5</v>
      </c>
      <c r="BE260">
        <v>1</v>
      </c>
      <c r="BF260">
        <v>2</v>
      </c>
      <c r="BG260">
        <v>1</v>
      </c>
      <c r="BH260">
        <v>2</v>
      </c>
      <c r="BI260">
        <v>1</v>
      </c>
      <c r="BJ260">
        <v>2</v>
      </c>
      <c r="BK260">
        <v>1</v>
      </c>
      <c r="BL260">
        <v>2</v>
      </c>
      <c r="BM260">
        <v>1</v>
      </c>
      <c r="BN260">
        <v>1</v>
      </c>
      <c r="BO260">
        <v>5</v>
      </c>
      <c r="BP260">
        <v>1</v>
      </c>
      <c r="BQ260">
        <v>15</v>
      </c>
      <c r="BR260">
        <v>5</v>
      </c>
      <c r="BS260">
        <v>1</v>
      </c>
      <c r="BT260">
        <v>2</v>
      </c>
      <c r="BV260">
        <v>0</v>
      </c>
      <c r="BX260">
        <v>0</v>
      </c>
      <c r="BZ260">
        <v>0</v>
      </c>
      <c r="CB260">
        <v>0</v>
      </c>
      <c r="CD260">
        <v>0</v>
      </c>
      <c r="CF260">
        <v>2</v>
      </c>
      <c r="CJ260">
        <v>1</v>
      </c>
      <c r="CK260">
        <v>1</v>
      </c>
      <c r="CL260">
        <v>5</v>
      </c>
      <c r="CM260">
        <v>1</v>
      </c>
      <c r="CR260">
        <v>2</v>
      </c>
      <c r="CS260">
        <v>-98</v>
      </c>
      <c r="CT260">
        <v>1</v>
      </c>
      <c r="CU260">
        <v>1</v>
      </c>
      <c r="CV260" t="s">
        <v>1644</v>
      </c>
      <c r="CW260">
        <v>704</v>
      </c>
      <c r="CX260">
        <v>11.73</v>
      </c>
      <c r="CY260">
        <v>2</v>
      </c>
      <c r="CZ260">
        <v>1</v>
      </c>
      <c r="DA260" t="s">
        <v>624</v>
      </c>
      <c r="DC260">
        <v>1</v>
      </c>
      <c r="DD260">
        <v>1</v>
      </c>
      <c r="DE260">
        <v>4</v>
      </c>
      <c r="DN260" t="s">
        <v>3177</v>
      </c>
      <c r="DO260" t="s">
        <v>3177</v>
      </c>
      <c r="DP260" t="s">
        <v>3178</v>
      </c>
      <c r="DQ260" t="s">
        <v>202</v>
      </c>
      <c r="DR260" t="s">
        <v>202</v>
      </c>
      <c r="DT260">
        <v>1</v>
      </c>
      <c r="DV260">
        <v>1</v>
      </c>
      <c r="DW260">
        <v>0</v>
      </c>
      <c r="DX260">
        <v>1</v>
      </c>
      <c r="DY260">
        <v>1</v>
      </c>
      <c r="DZ260">
        <v>1</v>
      </c>
      <c r="EA260">
        <v>15</v>
      </c>
      <c r="EB260">
        <f t="shared" si="10"/>
        <v>3</v>
      </c>
      <c r="EC260">
        <v>2</v>
      </c>
      <c r="EE260">
        <v>15</v>
      </c>
      <c r="EL260">
        <v>1</v>
      </c>
      <c r="EM260">
        <v>3</v>
      </c>
      <c r="EN260">
        <v>1</v>
      </c>
      <c r="EO260">
        <v>1</v>
      </c>
      <c r="EP260">
        <v>1</v>
      </c>
      <c r="EQ260">
        <v>1</v>
      </c>
      <c r="ER260">
        <v>1</v>
      </c>
      <c r="EZ260">
        <v>1</v>
      </c>
      <c r="FA260">
        <v>1</v>
      </c>
      <c r="FD260">
        <v>3</v>
      </c>
      <c r="FG260">
        <v>0</v>
      </c>
      <c r="FH260" t="s">
        <v>3179</v>
      </c>
      <c r="FI260">
        <v>1</v>
      </c>
      <c r="FJ260" t="s">
        <v>204</v>
      </c>
      <c r="FK260">
        <v>15</v>
      </c>
      <c r="FL260">
        <v>12</v>
      </c>
      <c r="FM260">
        <v>12</v>
      </c>
      <c r="FN260">
        <v>15</v>
      </c>
      <c r="FO260" t="s">
        <v>2206</v>
      </c>
      <c r="FP260">
        <v>3.5</v>
      </c>
      <c r="FQ260" t="s">
        <v>3180</v>
      </c>
      <c r="FR260" t="s">
        <v>3196</v>
      </c>
      <c r="FS260">
        <v>1</v>
      </c>
      <c r="FT260">
        <v>1</v>
      </c>
      <c r="FU260" t="s">
        <v>2221</v>
      </c>
      <c r="FV260" t="s">
        <v>3182</v>
      </c>
      <c r="FW260">
        <v>0</v>
      </c>
      <c r="FX260">
        <v>1</v>
      </c>
      <c r="FY260">
        <v>0</v>
      </c>
      <c r="FZ260">
        <v>0</v>
      </c>
      <c r="GA260">
        <v>37408</v>
      </c>
      <c r="GB260">
        <v>127</v>
      </c>
      <c r="GC260">
        <v>294.55118110000001</v>
      </c>
      <c r="GD260" t="s">
        <v>2401</v>
      </c>
      <c r="GE260">
        <v>1</v>
      </c>
      <c r="HG260" t="s">
        <v>202</v>
      </c>
      <c r="HJ260">
        <v>0</v>
      </c>
    </row>
    <row r="261" spans="1:218" x14ac:dyDescent="0.3">
      <c r="A261">
        <v>546</v>
      </c>
      <c r="B261" t="s">
        <v>3183</v>
      </c>
      <c r="C261" t="s">
        <v>4033</v>
      </c>
      <c r="D261" t="s">
        <v>212</v>
      </c>
      <c r="E261">
        <v>1</v>
      </c>
      <c r="F261" t="s">
        <v>202</v>
      </c>
      <c r="H261">
        <v>1</v>
      </c>
      <c r="M261">
        <v>1</v>
      </c>
      <c r="N261">
        <v>1</v>
      </c>
      <c r="U261">
        <v>1</v>
      </c>
      <c r="W261">
        <v>1</v>
      </c>
      <c r="X261" t="s">
        <v>3174</v>
      </c>
      <c r="Y261">
        <v>1</v>
      </c>
      <c r="Z261">
        <v>1</v>
      </c>
      <c r="AA261">
        <v>5</v>
      </c>
      <c r="AD261" t="s">
        <v>202</v>
      </c>
      <c r="AE261">
        <v>1</v>
      </c>
      <c r="AF261">
        <v>1</v>
      </c>
      <c r="AG261">
        <v>1</v>
      </c>
      <c r="AH261">
        <v>2</v>
      </c>
      <c r="AI261">
        <v>1</v>
      </c>
      <c r="AJ261">
        <v>2</v>
      </c>
      <c r="AK261" t="s">
        <v>3660</v>
      </c>
      <c r="AL261">
        <v>1</v>
      </c>
      <c r="AM261">
        <v>1</v>
      </c>
      <c r="AN261">
        <v>1</v>
      </c>
      <c r="AO261">
        <v>2</v>
      </c>
      <c r="AP261">
        <v>2</v>
      </c>
      <c r="AQ261">
        <v>1</v>
      </c>
      <c r="AR261" t="s">
        <v>3661</v>
      </c>
      <c r="AS261">
        <v>1</v>
      </c>
      <c r="AT261">
        <v>1</v>
      </c>
      <c r="AU261">
        <v>2</v>
      </c>
      <c r="AV261">
        <v>2</v>
      </c>
      <c r="AW261">
        <v>6</v>
      </c>
      <c r="AX261">
        <v>2</v>
      </c>
      <c r="AY261">
        <v>1</v>
      </c>
      <c r="BE261">
        <v>1</v>
      </c>
      <c r="BF261">
        <v>2</v>
      </c>
      <c r="BG261">
        <v>1</v>
      </c>
      <c r="BH261">
        <v>2</v>
      </c>
      <c r="BI261">
        <v>1</v>
      </c>
      <c r="BJ261">
        <v>1</v>
      </c>
      <c r="BK261">
        <v>1</v>
      </c>
      <c r="BL261">
        <v>1</v>
      </c>
      <c r="BM261">
        <v>1</v>
      </c>
      <c r="BN261">
        <v>1</v>
      </c>
      <c r="BO261">
        <v>4</v>
      </c>
      <c r="BP261">
        <v>1</v>
      </c>
      <c r="BQ261">
        <v>5</v>
      </c>
      <c r="BR261">
        <v>3</v>
      </c>
      <c r="BS261">
        <v>1</v>
      </c>
      <c r="BT261">
        <v>6</v>
      </c>
      <c r="BV261">
        <v>4</v>
      </c>
      <c r="BX261">
        <v>0</v>
      </c>
      <c r="BZ261">
        <v>0</v>
      </c>
      <c r="CB261">
        <v>2</v>
      </c>
      <c r="CJ261">
        <v>1</v>
      </c>
      <c r="CK261">
        <v>1</v>
      </c>
      <c r="CL261">
        <v>8</v>
      </c>
      <c r="CM261">
        <v>1</v>
      </c>
      <c r="CR261">
        <v>2</v>
      </c>
      <c r="CS261">
        <v>-98</v>
      </c>
      <c r="CT261">
        <v>1</v>
      </c>
      <c r="CU261">
        <v>1</v>
      </c>
      <c r="CV261" t="s">
        <v>1117</v>
      </c>
      <c r="CW261">
        <v>654</v>
      </c>
      <c r="CX261">
        <v>10.9</v>
      </c>
      <c r="CY261">
        <v>2</v>
      </c>
      <c r="CZ261">
        <v>1</v>
      </c>
      <c r="DA261" t="s">
        <v>936</v>
      </c>
      <c r="DC261">
        <v>1</v>
      </c>
      <c r="DD261">
        <v>1</v>
      </c>
      <c r="DE261">
        <v>4</v>
      </c>
      <c r="DN261" t="s">
        <v>3912</v>
      </c>
      <c r="DO261" t="s">
        <v>3912</v>
      </c>
      <c r="DP261" t="s">
        <v>3178</v>
      </c>
      <c r="DQ261" t="s">
        <v>202</v>
      </c>
      <c r="DR261" t="s">
        <v>202</v>
      </c>
      <c r="DT261">
        <v>1</v>
      </c>
      <c r="DV261">
        <v>1</v>
      </c>
      <c r="DW261">
        <v>0</v>
      </c>
      <c r="DX261">
        <v>5</v>
      </c>
      <c r="DY261">
        <v>1</v>
      </c>
      <c r="DZ261">
        <v>1</v>
      </c>
      <c r="EA261">
        <v>15</v>
      </c>
      <c r="EB261">
        <f t="shared" si="10"/>
        <v>3</v>
      </c>
      <c r="EC261">
        <v>2</v>
      </c>
      <c r="EE261">
        <v>15</v>
      </c>
      <c r="EL261">
        <v>1</v>
      </c>
      <c r="EM261">
        <v>3</v>
      </c>
      <c r="EN261">
        <v>1</v>
      </c>
      <c r="EO261">
        <v>1</v>
      </c>
      <c r="EP261">
        <v>1</v>
      </c>
      <c r="EQ261">
        <v>1</v>
      </c>
      <c r="ER261">
        <v>1</v>
      </c>
      <c r="EZ261">
        <v>2</v>
      </c>
      <c r="FE261">
        <v>1</v>
      </c>
      <c r="FG261">
        <v>0</v>
      </c>
      <c r="FH261" t="s">
        <v>3179</v>
      </c>
      <c r="FI261">
        <v>1</v>
      </c>
      <c r="FJ261" t="s">
        <v>204</v>
      </c>
      <c r="FK261">
        <v>15</v>
      </c>
      <c r="FL261">
        <v>12</v>
      </c>
      <c r="FM261">
        <v>12</v>
      </c>
      <c r="FN261">
        <v>15</v>
      </c>
      <c r="FO261" t="s">
        <v>2206</v>
      </c>
      <c r="FP261">
        <v>3.5</v>
      </c>
      <c r="FQ261" t="s">
        <v>3180</v>
      </c>
      <c r="FR261" t="s">
        <v>3196</v>
      </c>
      <c r="FS261">
        <v>1</v>
      </c>
      <c r="FT261">
        <v>1</v>
      </c>
      <c r="FU261" t="s">
        <v>2221</v>
      </c>
      <c r="FV261" t="s">
        <v>3182</v>
      </c>
      <c r="FW261">
        <v>1</v>
      </c>
      <c r="FX261">
        <v>0</v>
      </c>
      <c r="FY261">
        <v>1</v>
      </c>
      <c r="FZ261">
        <v>0</v>
      </c>
      <c r="GA261">
        <v>37408</v>
      </c>
      <c r="GB261">
        <v>127</v>
      </c>
      <c r="GC261">
        <v>294.55118110000001</v>
      </c>
      <c r="GD261" t="s">
        <v>2401</v>
      </c>
      <c r="GE261">
        <v>1</v>
      </c>
      <c r="HG261" t="s">
        <v>202</v>
      </c>
      <c r="HI261">
        <v>1</v>
      </c>
      <c r="HJ261">
        <v>1</v>
      </c>
    </row>
    <row r="262" spans="1:218" x14ac:dyDescent="0.3">
      <c r="A262">
        <v>194</v>
      </c>
      <c r="B262" t="s">
        <v>3183</v>
      </c>
      <c r="C262" t="s">
        <v>3484</v>
      </c>
      <c r="D262" t="s">
        <v>212</v>
      </c>
      <c r="E262">
        <v>1</v>
      </c>
      <c r="F262" t="s">
        <v>202</v>
      </c>
      <c r="H262">
        <v>1</v>
      </c>
      <c r="M262">
        <v>1</v>
      </c>
      <c r="N262">
        <v>1</v>
      </c>
      <c r="U262">
        <v>1</v>
      </c>
      <c r="W262">
        <v>3</v>
      </c>
      <c r="X262" t="s">
        <v>3174</v>
      </c>
      <c r="Y262">
        <v>1</v>
      </c>
      <c r="Z262">
        <v>1</v>
      </c>
      <c r="AA262">
        <v>7</v>
      </c>
      <c r="AD262" t="s">
        <v>202</v>
      </c>
      <c r="AE262">
        <v>1</v>
      </c>
      <c r="AF262">
        <v>1</v>
      </c>
      <c r="AG262">
        <v>2</v>
      </c>
      <c r="AH262">
        <v>1</v>
      </c>
      <c r="AI262">
        <v>1</v>
      </c>
      <c r="AJ262">
        <v>2</v>
      </c>
      <c r="AK262" t="s">
        <v>3485</v>
      </c>
      <c r="AL262">
        <v>-97</v>
      </c>
      <c r="AM262">
        <v>2</v>
      </c>
      <c r="AN262">
        <v>1</v>
      </c>
      <c r="AO262">
        <v>2</v>
      </c>
      <c r="AP262">
        <v>2</v>
      </c>
      <c r="AQ262">
        <v>2</v>
      </c>
      <c r="AR262" t="s">
        <v>3486</v>
      </c>
      <c r="AS262">
        <v>2</v>
      </c>
      <c r="AT262">
        <v>2</v>
      </c>
      <c r="AU262">
        <v>1</v>
      </c>
      <c r="AV262">
        <v>2</v>
      </c>
      <c r="AW262">
        <v>5</v>
      </c>
      <c r="AX262">
        <v>2</v>
      </c>
      <c r="AY262">
        <v>1</v>
      </c>
      <c r="BE262">
        <v>1</v>
      </c>
      <c r="BF262">
        <v>1</v>
      </c>
      <c r="BG262">
        <v>1</v>
      </c>
      <c r="BH262">
        <v>1</v>
      </c>
      <c r="BI262">
        <v>1</v>
      </c>
      <c r="BJ262">
        <v>0</v>
      </c>
      <c r="BM262">
        <v>1</v>
      </c>
      <c r="BN262">
        <v>1</v>
      </c>
      <c r="BO262">
        <v>4</v>
      </c>
      <c r="BP262">
        <v>1</v>
      </c>
      <c r="BQ262">
        <v>2</v>
      </c>
      <c r="BR262">
        <v>1</v>
      </c>
      <c r="BS262">
        <v>1</v>
      </c>
      <c r="BT262">
        <v>3</v>
      </c>
      <c r="BV262">
        <v>1</v>
      </c>
      <c r="BX262">
        <v>0</v>
      </c>
      <c r="BZ262">
        <v>2</v>
      </c>
      <c r="CJ262">
        <v>1</v>
      </c>
      <c r="CK262">
        <v>1</v>
      </c>
      <c r="CL262">
        <v>7</v>
      </c>
      <c r="CM262">
        <v>4</v>
      </c>
      <c r="CR262">
        <v>2</v>
      </c>
      <c r="CS262">
        <v>5</v>
      </c>
      <c r="CT262">
        <v>3</v>
      </c>
      <c r="CU262">
        <v>2</v>
      </c>
      <c r="CV262" t="s">
        <v>3487</v>
      </c>
      <c r="CW262">
        <v>746</v>
      </c>
      <c r="CX262">
        <v>12.43</v>
      </c>
      <c r="CY262">
        <v>2</v>
      </c>
      <c r="CZ262">
        <v>1</v>
      </c>
      <c r="DA262" t="s">
        <v>3331</v>
      </c>
      <c r="DC262">
        <v>1</v>
      </c>
      <c r="DD262">
        <v>1</v>
      </c>
      <c r="DE262">
        <v>4</v>
      </c>
      <c r="DN262" t="s">
        <v>3177</v>
      </c>
      <c r="DO262" t="s">
        <v>3177</v>
      </c>
      <c r="DP262" t="s">
        <v>3178</v>
      </c>
      <c r="DQ262" t="s">
        <v>202</v>
      </c>
      <c r="DR262" t="s">
        <v>202</v>
      </c>
      <c r="DT262">
        <v>1</v>
      </c>
      <c r="DV262">
        <v>1</v>
      </c>
      <c r="DW262">
        <v>0</v>
      </c>
      <c r="DX262">
        <v>7</v>
      </c>
      <c r="DY262">
        <v>1</v>
      </c>
      <c r="DZ262">
        <v>1</v>
      </c>
      <c r="EA262">
        <v>5</v>
      </c>
      <c r="EB262">
        <f t="shared" si="10"/>
        <v>5</v>
      </c>
      <c r="EC262">
        <v>2</v>
      </c>
      <c r="EE262">
        <v>2</v>
      </c>
      <c r="EL262">
        <v>2</v>
      </c>
      <c r="EM262">
        <v>3</v>
      </c>
      <c r="EN262">
        <v>1</v>
      </c>
      <c r="EO262">
        <v>1</v>
      </c>
      <c r="EP262">
        <v>1</v>
      </c>
      <c r="EQ262">
        <v>1</v>
      </c>
      <c r="ER262">
        <v>1</v>
      </c>
      <c r="EZ262">
        <v>1</v>
      </c>
      <c r="FA262">
        <v>1</v>
      </c>
      <c r="FD262">
        <v>3</v>
      </c>
      <c r="FG262">
        <v>0</v>
      </c>
      <c r="FH262" t="s">
        <v>3179</v>
      </c>
      <c r="FI262">
        <v>1</v>
      </c>
      <c r="FJ262" t="s">
        <v>204</v>
      </c>
      <c r="FK262">
        <v>2</v>
      </c>
      <c r="FL262">
        <v>12</v>
      </c>
      <c r="FM262">
        <v>12</v>
      </c>
      <c r="FN262">
        <v>5</v>
      </c>
      <c r="FO262" t="s">
        <v>2212</v>
      </c>
      <c r="FP262">
        <v>3.5</v>
      </c>
      <c r="FQ262" t="s">
        <v>3180</v>
      </c>
      <c r="FR262" t="s">
        <v>3196</v>
      </c>
      <c r="FS262">
        <v>1</v>
      </c>
      <c r="FT262">
        <v>1</v>
      </c>
      <c r="FU262" t="s">
        <v>2221</v>
      </c>
      <c r="FV262" t="s">
        <v>3182</v>
      </c>
      <c r="FW262">
        <v>0</v>
      </c>
      <c r="FX262">
        <v>1</v>
      </c>
      <c r="FY262">
        <v>0</v>
      </c>
      <c r="FZ262">
        <v>0</v>
      </c>
      <c r="GA262">
        <v>37408</v>
      </c>
      <c r="GB262">
        <v>127</v>
      </c>
      <c r="GC262">
        <v>294.55118110000001</v>
      </c>
      <c r="GD262" t="s">
        <v>2401</v>
      </c>
      <c r="GE262">
        <v>1</v>
      </c>
      <c r="HG262" t="s">
        <v>202</v>
      </c>
      <c r="HJ262">
        <v>0</v>
      </c>
    </row>
    <row r="263" spans="1:218" x14ac:dyDescent="0.3">
      <c r="A263">
        <v>220</v>
      </c>
      <c r="B263" t="s">
        <v>3264</v>
      </c>
      <c r="C263" t="s">
        <v>3519</v>
      </c>
      <c r="D263" t="s">
        <v>194</v>
      </c>
      <c r="E263">
        <v>1</v>
      </c>
      <c r="F263" t="s">
        <v>202</v>
      </c>
      <c r="H263">
        <v>1</v>
      </c>
      <c r="M263">
        <v>1</v>
      </c>
      <c r="N263">
        <v>1</v>
      </c>
      <c r="U263">
        <v>1</v>
      </c>
      <c r="W263">
        <v>1</v>
      </c>
      <c r="X263" t="s">
        <v>3174</v>
      </c>
      <c r="Y263">
        <v>1</v>
      </c>
      <c r="Z263">
        <v>1</v>
      </c>
      <c r="AA263">
        <v>1</v>
      </c>
      <c r="AD263" t="s">
        <v>202</v>
      </c>
      <c r="AE263">
        <v>1</v>
      </c>
      <c r="AF263">
        <v>2</v>
      </c>
      <c r="AG263">
        <v>1</v>
      </c>
      <c r="AH263">
        <v>1</v>
      </c>
      <c r="AI263">
        <v>1</v>
      </c>
      <c r="AJ263">
        <v>1</v>
      </c>
      <c r="AK263" t="s">
        <v>3520</v>
      </c>
      <c r="AL263">
        <v>1</v>
      </c>
      <c r="AM263">
        <v>1</v>
      </c>
      <c r="AN263">
        <v>2</v>
      </c>
      <c r="AO263">
        <v>2</v>
      </c>
      <c r="AP263">
        <v>1</v>
      </c>
      <c r="AQ263">
        <v>2</v>
      </c>
      <c r="AR263" t="s">
        <v>3521</v>
      </c>
      <c r="AS263">
        <v>2</v>
      </c>
      <c r="AT263">
        <v>1</v>
      </c>
      <c r="AU263">
        <v>1</v>
      </c>
      <c r="AV263">
        <v>1</v>
      </c>
      <c r="AW263">
        <v>7</v>
      </c>
      <c r="AX263">
        <v>7</v>
      </c>
      <c r="AY263">
        <v>5</v>
      </c>
      <c r="BE263">
        <v>1</v>
      </c>
      <c r="BF263">
        <v>1</v>
      </c>
      <c r="BG263">
        <v>1</v>
      </c>
      <c r="BH263">
        <v>1</v>
      </c>
      <c r="BI263">
        <v>1</v>
      </c>
      <c r="BJ263">
        <v>1</v>
      </c>
      <c r="BK263">
        <v>1</v>
      </c>
      <c r="BL263">
        <v>1</v>
      </c>
      <c r="BM263">
        <v>1</v>
      </c>
      <c r="BN263">
        <v>1</v>
      </c>
      <c r="BO263">
        <v>3</v>
      </c>
      <c r="BP263">
        <v>1</v>
      </c>
      <c r="BQ263">
        <v>17</v>
      </c>
      <c r="BR263">
        <v>1</v>
      </c>
      <c r="BS263">
        <v>1</v>
      </c>
      <c r="BT263">
        <v>4</v>
      </c>
      <c r="BV263">
        <v>2</v>
      </c>
      <c r="BX263">
        <v>0</v>
      </c>
      <c r="BZ263">
        <v>0</v>
      </c>
      <c r="CB263">
        <v>0</v>
      </c>
      <c r="CD263">
        <v>0</v>
      </c>
      <c r="CF263">
        <v>2</v>
      </c>
      <c r="CJ263">
        <v>1</v>
      </c>
      <c r="CK263">
        <v>1</v>
      </c>
      <c r="CL263">
        <v>3</v>
      </c>
      <c r="CM263">
        <v>4</v>
      </c>
      <c r="CN263">
        <v>3</v>
      </c>
      <c r="CR263">
        <v>2</v>
      </c>
      <c r="CS263">
        <v>2</v>
      </c>
      <c r="CT263">
        <v>10</v>
      </c>
      <c r="CU263">
        <v>1</v>
      </c>
      <c r="CV263" t="s">
        <v>3522</v>
      </c>
      <c r="CW263">
        <v>1090</v>
      </c>
      <c r="CX263">
        <v>18.170000000000002</v>
      </c>
      <c r="CY263">
        <v>2</v>
      </c>
      <c r="CZ263">
        <v>1</v>
      </c>
      <c r="DA263" t="s">
        <v>3291</v>
      </c>
      <c r="DC263">
        <v>1</v>
      </c>
      <c r="DD263">
        <v>1</v>
      </c>
      <c r="DE263">
        <v>16</v>
      </c>
      <c r="DN263" t="s">
        <v>3177</v>
      </c>
      <c r="DO263" t="s">
        <v>3177</v>
      </c>
      <c r="DP263" t="s">
        <v>3178</v>
      </c>
      <c r="DQ263" t="s">
        <v>202</v>
      </c>
      <c r="DR263" t="s">
        <v>202</v>
      </c>
      <c r="DS263">
        <v>1</v>
      </c>
      <c r="DT263">
        <v>1</v>
      </c>
      <c r="DV263">
        <v>1</v>
      </c>
      <c r="DW263">
        <v>0</v>
      </c>
      <c r="DX263">
        <v>1</v>
      </c>
      <c r="DY263">
        <v>1</v>
      </c>
      <c r="DZ263">
        <v>1</v>
      </c>
      <c r="EA263">
        <v>12</v>
      </c>
      <c r="EB263">
        <f t="shared" si="10"/>
        <v>4</v>
      </c>
      <c r="EC263">
        <v>1</v>
      </c>
      <c r="ED263">
        <v>11</v>
      </c>
      <c r="EL263">
        <v>2</v>
      </c>
      <c r="EM263">
        <v>2</v>
      </c>
      <c r="EN263">
        <v>1</v>
      </c>
      <c r="EO263">
        <v>3</v>
      </c>
      <c r="EP263">
        <v>1</v>
      </c>
      <c r="EQ263">
        <v>1</v>
      </c>
      <c r="ER263">
        <v>1</v>
      </c>
      <c r="EZ263">
        <v>1</v>
      </c>
      <c r="FA263">
        <v>2</v>
      </c>
      <c r="FB263">
        <v>1</v>
      </c>
      <c r="FC263">
        <v>2</v>
      </c>
      <c r="FD263">
        <v>3</v>
      </c>
      <c r="FG263">
        <v>0</v>
      </c>
      <c r="FH263" t="s">
        <v>3179</v>
      </c>
      <c r="FI263">
        <v>1</v>
      </c>
      <c r="FJ263" t="s">
        <v>204</v>
      </c>
      <c r="FK263">
        <v>0.91666669999999995</v>
      </c>
      <c r="FL263">
        <v>11</v>
      </c>
      <c r="FM263">
        <v>11</v>
      </c>
      <c r="FN263">
        <v>12</v>
      </c>
      <c r="FO263" t="s">
        <v>2212</v>
      </c>
      <c r="FP263">
        <v>1.5</v>
      </c>
      <c r="FQ263" t="s">
        <v>3180</v>
      </c>
      <c r="FR263" t="s">
        <v>3181</v>
      </c>
      <c r="FS263">
        <v>1</v>
      </c>
      <c r="FT263">
        <v>1</v>
      </c>
      <c r="FU263" t="s">
        <v>2221</v>
      </c>
      <c r="FV263" t="s">
        <v>3182</v>
      </c>
      <c r="FW263">
        <v>0</v>
      </c>
      <c r="FX263">
        <v>1</v>
      </c>
      <c r="FY263">
        <v>0</v>
      </c>
      <c r="FZ263">
        <v>0</v>
      </c>
      <c r="GA263">
        <v>14027</v>
      </c>
      <c r="GB263">
        <v>56</v>
      </c>
      <c r="GC263">
        <v>250.48214290000001</v>
      </c>
      <c r="GD263" t="s">
        <v>2401</v>
      </c>
      <c r="GE263">
        <v>1</v>
      </c>
      <c r="HG263" t="s">
        <v>202</v>
      </c>
      <c r="HJ263">
        <v>0</v>
      </c>
    </row>
    <row r="264" spans="1:218" x14ac:dyDescent="0.3">
      <c r="A264">
        <v>224</v>
      </c>
      <c r="B264" t="s">
        <v>3202</v>
      </c>
      <c r="C264" t="s">
        <v>3532</v>
      </c>
      <c r="D264" t="s">
        <v>194</v>
      </c>
      <c r="E264">
        <v>1</v>
      </c>
      <c r="F264" t="s">
        <v>202</v>
      </c>
      <c r="H264">
        <v>1</v>
      </c>
      <c r="M264">
        <v>1</v>
      </c>
      <c r="N264">
        <v>1</v>
      </c>
      <c r="U264">
        <v>1</v>
      </c>
      <c r="W264">
        <v>1</v>
      </c>
      <c r="X264" t="s">
        <v>3174</v>
      </c>
      <c r="Y264">
        <v>1</v>
      </c>
      <c r="Z264">
        <v>1</v>
      </c>
      <c r="AA264">
        <v>6</v>
      </c>
      <c r="AD264" t="s">
        <v>202</v>
      </c>
      <c r="AE264">
        <v>1</v>
      </c>
      <c r="AF264">
        <v>1</v>
      </c>
      <c r="AG264">
        <v>1</v>
      </c>
      <c r="AH264">
        <v>1</v>
      </c>
      <c r="AI264">
        <v>1</v>
      </c>
      <c r="AJ264">
        <v>1</v>
      </c>
      <c r="AK264" t="s">
        <v>3533</v>
      </c>
      <c r="AL264">
        <v>1</v>
      </c>
      <c r="AM264">
        <v>2</v>
      </c>
      <c r="AN264">
        <v>1</v>
      </c>
      <c r="AO264">
        <v>2</v>
      </c>
      <c r="AP264">
        <v>1</v>
      </c>
      <c r="AQ264">
        <v>1</v>
      </c>
      <c r="AR264" t="s">
        <v>3534</v>
      </c>
      <c r="AS264">
        <v>1</v>
      </c>
      <c r="AT264">
        <v>1</v>
      </c>
      <c r="AU264">
        <v>1</v>
      </c>
      <c r="AV264">
        <v>1</v>
      </c>
      <c r="AW264">
        <v>6</v>
      </c>
      <c r="AX264">
        <v>1</v>
      </c>
      <c r="AY264">
        <v>4</v>
      </c>
      <c r="BE264">
        <v>1</v>
      </c>
      <c r="BF264">
        <v>1</v>
      </c>
      <c r="BG264">
        <v>1</v>
      </c>
      <c r="BH264">
        <v>1</v>
      </c>
      <c r="BI264">
        <v>1</v>
      </c>
      <c r="BJ264">
        <v>0</v>
      </c>
      <c r="BM264">
        <v>1</v>
      </c>
      <c r="BN264">
        <v>1</v>
      </c>
      <c r="BO264">
        <v>3</v>
      </c>
      <c r="BP264">
        <v>1</v>
      </c>
      <c r="BQ264">
        <v>23</v>
      </c>
      <c r="BR264">
        <v>1</v>
      </c>
      <c r="BS264">
        <v>1</v>
      </c>
      <c r="BT264">
        <v>3</v>
      </c>
      <c r="BU264">
        <v>3</v>
      </c>
      <c r="BV264">
        <v>0</v>
      </c>
      <c r="BW264">
        <v>3</v>
      </c>
      <c r="BX264">
        <v>1</v>
      </c>
      <c r="BY264">
        <v>3</v>
      </c>
      <c r="BZ264">
        <v>0</v>
      </c>
      <c r="CA264">
        <v>3</v>
      </c>
      <c r="CB264">
        <v>0</v>
      </c>
      <c r="CC264">
        <v>3</v>
      </c>
      <c r="CD264">
        <v>1</v>
      </c>
      <c r="CE264">
        <v>3</v>
      </c>
      <c r="CF264">
        <v>0</v>
      </c>
      <c r="CG264">
        <v>3</v>
      </c>
      <c r="CH264">
        <v>1</v>
      </c>
      <c r="CI264">
        <v>3</v>
      </c>
      <c r="CJ264">
        <v>1</v>
      </c>
      <c r="CK264">
        <v>2</v>
      </c>
      <c r="CL264">
        <v>6</v>
      </c>
      <c r="CM264">
        <v>1</v>
      </c>
      <c r="CR264">
        <v>2</v>
      </c>
      <c r="CS264">
        <v>8</v>
      </c>
      <c r="CT264">
        <v>1</v>
      </c>
      <c r="CU264">
        <v>2</v>
      </c>
      <c r="CV264" t="s">
        <v>1771</v>
      </c>
      <c r="CW264">
        <v>550</v>
      </c>
      <c r="CX264">
        <v>9.17</v>
      </c>
      <c r="CY264">
        <v>2</v>
      </c>
      <c r="CZ264">
        <v>1</v>
      </c>
      <c r="DA264" t="s">
        <v>3347</v>
      </c>
      <c r="DC264">
        <v>1</v>
      </c>
      <c r="DD264">
        <v>1</v>
      </c>
      <c r="DE264">
        <v>15</v>
      </c>
      <c r="DN264" t="s">
        <v>3177</v>
      </c>
      <c r="DO264" t="s">
        <v>3177</v>
      </c>
      <c r="DP264" t="s">
        <v>3178</v>
      </c>
      <c r="DQ264" t="s">
        <v>202</v>
      </c>
      <c r="DR264" t="s">
        <v>202</v>
      </c>
      <c r="DT264">
        <v>1</v>
      </c>
      <c r="DV264">
        <v>1</v>
      </c>
      <c r="DW264">
        <v>0</v>
      </c>
      <c r="DX264">
        <v>6</v>
      </c>
      <c r="DY264">
        <v>1</v>
      </c>
      <c r="DZ264">
        <v>1</v>
      </c>
      <c r="EA264">
        <v>8</v>
      </c>
      <c r="EB264">
        <f t="shared" si="10"/>
        <v>5</v>
      </c>
      <c r="EC264">
        <v>2</v>
      </c>
      <c r="EE264">
        <v>8</v>
      </c>
      <c r="EL264">
        <v>3</v>
      </c>
      <c r="EM264">
        <v>1</v>
      </c>
      <c r="EN264">
        <v>1</v>
      </c>
      <c r="EO264">
        <v>2</v>
      </c>
      <c r="EP264">
        <v>1</v>
      </c>
      <c r="EQ264">
        <v>1</v>
      </c>
      <c r="ER264">
        <v>1</v>
      </c>
      <c r="EZ264">
        <v>1</v>
      </c>
      <c r="FA264">
        <v>1</v>
      </c>
      <c r="FD264">
        <v>3</v>
      </c>
      <c r="FG264">
        <v>0</v>
      </c>
      <c r="FH264" t="s">
        <v>3179</v>
      </c>
      <c r="FI264">
        <v>1</v>
      </c>
      <c r="FJ264" t="s">
        <v>204</v>
      </c>
      <c r="FK264">
        <v>8</v>
      </c>
      <c r="FL264">
        <v>12</v>
      </c>
      <c r="FM264">
        <v>12</v>
      </c>
      <c r="FN264">
        <v>8</v>
      </c>
      <c r="FO264" t="s">
        <v>2220</v>
      </c>
      <c r="FP264">
        <v>0.5</v>
      </c>
      <c r="FQ264" t="s">
        <v>3180</v>
      </c>
      <c r="FR264" t="s">
        <v>3189</v>
      </c>
      <c r="FS264">
        <v>0</v>
      </c>
      <c r="FT264">
        <v>1</v>
      </c>
      <c r="FU264" t="s">
        <v>2221</v>
      </c>
      <c r="FV264" t="s">
        <v>3182</v>
      </c>
      <c r="FW264">
        <v>0</v>
      </c>
      <c r="FX264">
        <v>1</v>
      </c>
      <c r="FY264">
        <v>0</v>
      </c>
      <c r="FZ264">
        <v>0</v>
      </c>
      <c r="GA264">
        <v>20830</v>
      </c>
      <c r="GB264">
        <v>83</v>
      </c>
      <c r="GC264">
        <v>250.9638554</v>
      </c>
      <c r="GD264" t="s">
        <v>2401</v>
      </c>
      <c r="GE264">
        <v>1</v>
      </c>
      <c r="HG264" t="s">
        <v>202</v>
      </c>
      <c r="HJ264">
        <v>0</v>
      </c>
    </row>
    <row r="265" spans="1:218" x14ac:dyDescent="0.3">
      <c r="A265">
        <v>305</v>
      </c>
      <c r="B265" t="s">
        <v>3202</v>
      </c>
      <c r="C265" t="s">
        <v>3652</v>
      </c>
      <c r="D265" t="s">
        <v>194</v>
      </c>
      <c r="E265">
        <v>1</v>
      </c>
      <c r="F265" t="s">
        <v>202</v>
      </c>
      <c r="H265">
        <v>1</v>
      </c>
      <c r="M265">
        <v>1</v>
      </c>
      <c r="N265">
        <v>1</v>
      </c>
      <c r="U265">
        <v>1</v>
      </c>
      <c r="W265">
        <v>1</v>
      </c>
      <c r="X265" t="s">
        <v>3174</v>
      </c>
      <c r="Y265">
        <v>1</v>
      </c>
      <c r="Z265">
        <v>1</v>
      </c>
      <c r="AA265">
        <v>1</v>
      </c>
      <c r="AD265" t="s">
        <v>202</v>
      </c>
      <c r="AE265">
        <v>1</v>
      </c>
      <c r="AF265">
        <v>1</v>
      </c>
      <c r="AG265">
        <v>1</v>
      </c>
      <c r="AH265">
        <v>2</v>
      </c>
      <c r="AI265">
        <v>2</v>
      </c>
      <c r="AJ265">
        <v>2</v>
      </c>
      <c r="AK265" t="s">
        <v>3653</v>
      </c>
      <c r="AL265">
        <v>1</v>
      </c>
      <c r="AM265">
        <v>1</v>
      </c>
      <c r="AN265">
        <v>1</v>
      </c>
      <c r="AO265">
        <v>2</v>
      </c>
      <c r="AP265">
        <v>2</v>
      </c>
      <c r="AQ265">
        <v>1</v>
      </c>
      <c r="AR265" t="s">
        <v>3654</v>
      </c>
      <c r="AS265">
        <v>2</v>
      </c>
      <c r="AT265">
        <v>1</v>
      </c>
      <c r="AU265">
        <v>1</v>
      </c>
      <c r="AV265">
        <v>2</v>
      </c>
      <c r="AW265">
        <v>7</v>
      </c>
      <c r="AX265">
        <v>3</v>
      </c>
      <c r="AY265">
        <v>1</v>
      </c>
      <c r="BE265">
        <v>1</v>
      </c>
      <c r="BF265">
        <v>1</v>
      </c>
      <c r="BG265">
        <v>1</v>
      </c>
      <c r="BH265">
        <v>1</v>
      </c>
      <c r="BI265">
        <v>1</v>
      </c>
      <c r="BJ265">
        <v>0</v>
      </c>
      <c r="BM265">
        <v>1</v>
      </c>
      <c r="BN265">
        <v>-98</v>
      </c>
      <c r="BP265">
        <v>1</v>
      </c>
      <c r="BQ265">
        <v>0</v>
      </c>
      <c r="BR265">
        <v>-97</v>
      </c>
      <c r="BS265">
        <v>-98</v>
      </c>
      <c r="CJ265">
        <v>-98</v>
      </c>
      <c r="CK265">
        <v>1</v>
      </c>
      <c r="CL265">
        <v>8</v>
      </c>
      <c r="CM265">
        <v>1</v>
      </c>
      <c r="CR265">
        <v>2</v>
      </c>
      <c r="CS265">
        <v>-98</v>
      </c>
      <c r="CT265">
        <v>1</v>
      </c>
      <c r="CU265">
        <v>1</v>
      </c>
      <c r="CV265" t="s">
        <v>425</v>
      </c>
      <c r="CW265">
        <v>545</v>
      </c>
      <c r="CX265">
        <v>9.08</v>
      </c>
      <c r="CY265">
        <v>2</v>
      </c>
      <c r="CZ265">
        <v>1</v>
      </c>
      <c r="DA265" t="s">
        <v>3254</v>
      </c>
      <c r="DC265">
        <v>1</v>
      </c>
      <c r="DD265">
        <v>1</v>
      </c>
      <c r="DE265">
        <v>15</v>
      </c>
      <c r="DN265" t="s">
        <v>3622</v>
      </c>
      <c r="DO265" t="s">
        <v>3622</v>
      </c>
      <c r="DP265" t="s">
        <v>3178</v>
      </c>
      <c r="DQ265" t="s">
        <v>202</v>
      </c>
      <c r="DR265" t="s">
        <v>202</v>
      </c>
      <c r="DT265">
        <v>1</v>
      </c>
      <c r="DV265">
        <v>1</v>
      </c>
      <c r="DW265">
        <v>0</v>
      </c>
      <c r="DX265">
        <v>1</v>
      </c>
      <c r="DY265">
        <v>1</v>
      </c>
      <c r="DZ265">
        <v>1</v>
      </c>
      <c r="EA265">
        <v>6.5</v>
      </c>
      <c r="EB265">
        <f t="shared" si="10"/>
        <v>5</v>
      </c>
      <c r="EC265">
        <v>2</v>
      </c>
      <c r="EE265">
        <v>6</v>
      </c>
      <c r="EL265">
        <v>1</v>
      </c>
      <c r="EM265">
        <v>3</v>
      </c>
      <c r="EN265">
        <v>1</v>
      </c>
      <c r="EO265">
        <v>1</v>
      </c>
      <c r="EP265">
        <v>1</v>
      </c>
      <c r="EQ265">
        <v>1</v>
      </c>
      <c r="ER265">
        <v>1</v>
      </c>
      <c r="EZ265">
        <v>1</v>
      </c>
      <c r="FA265">
        <v>1</v>
      </c>
      <c r="FD265">
        <v>3</v>
      </c>
      <c r="FG265">
        <v>0</v>
      </c>
      <c r="FH265" t="s">
        <v>3179</v>
      </c>
      <c r="FI265">
        <v>1</v>
      </c>
      <c r="FJ265" t="s">
        <v>204</v>
      </c>
      <c r="FK265">
        <v>6</v>
      </c>
      <c r="FL265">
        <v>12</v>
      </c>
      <c r="FM265">
        <v>12</v>
      </c>
      <c r="FN265">
        <v>6.5</v>
      </c>
      <c r="FO265" t="s">
        <v>2206</v>
      </c>
      <c r="FP265">
        <v>3.5</v>
      </c>
      <c r="FQ265" t="s">
        <v>3180</v>
      </c>
      <c r="FR265" t="s">
        <v>3196</v>
      </c>
      <c r="FS265">
        <v>1</v>
      </c>
      <c r="FT265">
        <v>1</v>
      </c>
      <c r="FU265" t="s">
        <v>2221</v>
      </c>
      <c r="FV265" t="s">
        <v>3182</v>
      </c>
      <c r="FW265">
        <v>0</v>
      </c>
      <c r="FX265">
        <v>1</v>
      </c>
      <c r="FY265">
        <v>0</v>
      </c>
      <c r="FZ265">
        <v>0</v>
      </c>
      <c r="GA265">
        <v>20830</v>
      </c>
      <c r="GB265">
        <v>83</v>
      </c>
      <c r="GC265">
        <v>250.9638554</v>
      </c>
      <c r="GD265" t="s">
        <v>2401</v>
      </c>
      <c r="GE265">
        <v>1</v>
      </c>
      <c r="HG265" t="s">
        <v>202</v>
      </c>
      <c r="HJ265">
        <v>0</v>
      </c>
    </row>
    <row r="266" spans="1:218" x14ac:dyDescent="0.3">
      <c r="A266">
        <v>560</v>
      </c>
      <c r="B266" t="s">
        <v>3312</v>
      </c>
      <c r="C266" t="s">
        <v>4047</v>
      </c>
      <c r="D266" t="s">
        <v>212</v>
      </c>
      <c r="E266">
        <v>1</v>
      </c>
      <c r="F266" t="s">
        <v>202</v>
      </c>
      <c r="H266">
        <v>1</v>
      </c>
      <c r="M266">
        <v>1</v>
      </c>
      <c r="N266">
        <v>1</v>
      </c>
      <c r="U266">
        <v>1</v>
      </c>
      <c r="W266">
        <v>1</v>
      </c>
      <c r="X266" t="s">
        <v>3174</v>
      </c>
      <c r="Y266">
        <v>1</v>
      </c>
      <c r="Z266">
        <v>1</v>
      </c>
      <c r="AA266">
        <v>1</v>
      </c>
      <c r="AD266" t="s">
        <v>202</v>
      </c>
      <c r="AE266">
        <v>1</v>
      </c>
      <c r="AF266">
        <v>1</v>
      </c>
      <c r="AG266">
        <v>1</v>
      </c>
      <c r="AH266">
        <v>2</v>
      </c>
      <c r="AI266">
        <v>2</v>
      </c>
      <c r="AJ266">
        <v>2</v>
      </c>
      <c r="AK266" t="s">
        <v>4048</v>
      </c>
      <c r="AL266">
        <v>1</v>
      </c>
      <c r="AM266">
        <v>2</v>
      </c>
      <c r="AN266">
        <v>2</v>
      </c>
      <c r="AO266">
        <v>2</v>
      </c>
      <c r="AP266">
        <v>2</v>
      </c>
      <c r="AQ266">
        <v>2</v>
      </c>
      <c r="AR266" t="s">
        <v>4049</v>
      </c>
      <c r="AS266">
        <v>2</v>
      </c>
      <c r="AT266">
        <v>1</v>
      </c>
      <c r="AU266">
        <v>1</v>
      </c>
      <c r="AV266">
        <v>2</v>
      </c>
      <c r="AW266">
        <v>2</v>
      </c>
      <c r="AX266">
        <v>7</v>
      </c>
      <c r="AY266">
        <v>3</v>
      </c>
      <c r="BE266">
        <v>1</v>
      </c>
      <c r="BF266">
        <v>1</v>
      </c>
      <c r="BG266">
        <v>1</v>
      </c>
      <c r="BH266">
        <v>1</v>
      </c>
      <c r="BI266">
        <v>1</v>
      </c>
      <c r="BJ266">
        <v>0</v>
      </c>
      <c r="BM266">
        <v>1</v>
      </c>
      <c r="BN266">
        <v>1</v>
      </c>
      <c r="BO266">
        <v>3</v>
      </c>
      <c r="BP266">
        <v>1</v>
      </c>
      <c r="BQ266">
        <v>14</v>
      </c>
      <c r="BR266">
        <v>1</v>
      </c>
      <c r="BS266">
        <v>1</v>
      </c>
      <c r="BT266">
        <v>4</v>
      </c>
      <c r="BV266">
        <v>2</v>
      </c>
      <c r="BX266">
        <v>0</v>
      </c>
      <c r="BZ266">
        <v>0</v>
      </c>
      <c r="CB266">
        <v>2</v>
      </c>
      <c r="CJ266">
        <v>1</v>
      </c>
      <c r="CK266">
        <v>2</v>
      </c>
      <c r="CL266">
        <v>6</v>
      </c>
      <c r="CM266">
        <v>1</v>
      </c>
      <c r="CR266">
        <v>2</v>
      </c>
      <c r="CS266">
        <v>7</v>
      </c>
      <c r="CT266">
        <v>1</v>
      </c>
      <c r="CU266">
        <v>1</v>
      </c>
      <c r="CV266" t="s">
        <v>1294</v>
      </c>
      <c r="CW266">
        <v>763</v>
      </c>
      <c r="CX266">
        <v>12.72</v>
      </c>
      <c r="CY266">
        <v>2</v>
      </c>
      <c r="CZ266">
        <v>1</v>
      </c>
      <c r="DA266" t="s">
        <v>3254</v>
      </c>
      <c r="DC266">
        <v>1</v>
      </c>
      <c r="DD266">
        <v>1</v>
      </c>
      <c r="DE266">
        <v>5</v>
      </c>
      <c r="DN266" t="s">
        <v>3912</v>
      </c>
      <c r="DO266" t="s">
        <v>3912</v>
      </c>
      <c r="DP266" t="s">
        <v>3178</v>
      </c>
      <c r="DQ266" t="s">
        <v>202</v>
      </c>
      <c r="DR266" t="s">
        <v>202</v>
      </c>
      <c r="DT266">
        <v>1</v>
      </c>
      <c r="DV266">
        <v>1</v>
      </c>
      <c r="DW266">
        <v>0</v>
      </c>
      <c r="DX266">
        <v>1</v>
      </c>
      <c r="DY266">
        <v>1</v>
      </c>
      <c r="DZ266">
        <v>1</v>
      </c>
      <c r="EA266">
        <v>5</v>
      </c>
      <c r="EB266">
        <f t="shared" si="10"/>
        <v>5</v>
      </c>
      <c r="EC266">
        <v>2</v>
      </c>
      <c r="EE266">
        <v>5</v>
      </c>
      <c r="EL266">
        <v>2</v>
      </c>
      <c r="EM266">
        <v>4</v>
      </c>
      <c r="EN266">
        <v>1</v>
      </c>
      <c r="EO266">
        <v>4</v>
      </c>
      <c r="EP266">
        <v>1</v>
      </c>
      <c r="EQ266">
        <v>1</v>
      </c>
      <c r="ER266">
        <v>1</v>
      </c>
      <c r="EZ266">
        <v>-97</v>
      </c>
      <c r="FA266">
        <v>2</v>
      </c>
      <c r="FB266">
        <v>1</v>
      </c>
      <c r="FC266">
        <v>36</v>
      </c>
      <c r="FD266">
        <v>6</v>
      </c>
      <c r="FG266">
        <v>0</v>
      </c>
      <c r="FH266" t="s">
        <v>3179</v>
      </c>
      <c r="FI266">
        <v>1</v>
      </c>
      <c r="FJ266" t="s">
        <v>204</v>
      </c>
      <c r="FK266">
        <v>5</v>
      </c>
      <c r="FL266">
        <v>12</v>
      </c>
      <c r="FM266">
        <v>12</v>
      </c>
      <c r="FN266">
        <v>5</v>
      </c>
      <c r="FO266" t="s">
        <v>2212</v>
      </c>
      <c r="FP266">
        <v>7.5</v>
      </c>
      <c r="FQ266" t="s">
        <v>3180</v>
      </c>
      <c r="FR266" t="s">
        <v>3201</v>
      </c>
      <c r="FS266">
        <v>1</v>
      </c>
      <c r="FT266">
        <v>1</v>
      </c>
      <c r="FU266" t="s">
        <v>2221</v>
      </c>
      <c r="FV266" t="s">
        <v>3182</v>
      </c>
      <c r="FW266">
        <v>1</v>
      </c>
      <c r="FX266">
        <v>0</v>
      </c>
      <c r="FY266">
        <v>1</v>
      </c>
      <c r="FZ266">
        <v>0</v>
      </c>
      <c r="GA266">
        <v>20418</v>
      </c>
      <c r="GB266">
        <v>71</v>
      </c>
      <c r="GC266">
        <v>287.57746479999997</v>
      </c>
      <c r="GD266" t="s">
        <v>2401</v>
      </c>
      <c r="GE266">
        <v>1</v>
      </c>
      <c r="HG266" t="s">
        <v>202</v>
      </c>
      <c r="HI266">
        <v>1</v>
      </c>
      <c r="HJ266">
        <v>1</v>
      </c>
    </row>
    <row r="267" spans="1:218" x14ac:dyDescent="0.3">
      <c r="A267">
        <v>359</v>
      </c>
      <c r="B267" t="s">
        <v>3225</v>
      </c>
      <c r="C267" t="s">
        <v>3755</v>
      </c>
      <c r="D267" t="s">
        <v>212</v>
      </c>
      <c r="E267">
        <v>1</v>
      </c>
      <c r="F267" t="s">
        <v>202</v>
      </c>
      <c r="H267">
        <v>1</v>
      </c>
      <c r="M267">
        <v>1</v>
      </c>
      <c r="N267">
        <v>1</v>
      </c>
      <c r="U267">
        <v>1</v>
      </c>
      <c r="W267">
        <v>1</v>
      </c>
      <c r="X267" t="s">
        <v>3174</v>
      </c>
      <c r="Y267">
        <v>1</v>
      </c>
      <c r="Z267">
        <v>1</v>
      </c>
      <c r="AA267">
        <v>1</v>
      </c>
      <c r="AD267" t="s">
        <v>202</v>
      </c>
      <c r="AE267">
        <v>1</v>
      </c>
      <c r="AF267">
        <v>1</v>
      </c>
      <c r="AG267">
        <v>1</v>
      </c>
      <c r="AH267">
        <v>1</v>
      </c>
      <c r="AI267">
        <v>1</v>
      </c>
      <c r="AJ267">
        <v>1</v>
      </c>
      <c r="AK267" t="s">
        <v>3756</v>
      </c>
      <c r="AL267">
        <v>1</v>
      </c>
      <c r="AM267">
        <v>2</v>
      </c>
      <c r="AN267">
        <v>2</v>
      </c>
      <c r="AO267">
        <v>2</v>
      </c>
      <c r="AP267">
        <v>2</v>
      </c>
      <c r="AQ267">
        <v>1</v>
      </c>
      <c r="AR267" t="s">
        <v>3757</v>
      </c>
      <c r="AS267">
        <v>1</v>
      </c>
      <c r="AT267">
        <v>2</v>
      </c>
      <c r="AU267">
        <v>2</v>
      </c>
      <c r="AV267">
        <v>1</v>
      </c>
      <c r="AW267">
        <v>7</v>
      </c>
      <c r="AX267">
        <v>1</v>
      </c>
      <c r="AY267">
        <v>4</v>
      </c>
      <c r="BE267">
        <v>1</v>
      </c>
      <c r="BF267">
        <v>1</v>
      </c>
      <c r="BG267">
        <v>1</v>
      </c>
      <c r="BH267">
        <v>1</v>
      </c>
      <c r="BI267">
        <v>1</v>
      </c>
      <c r="BJ267">
        <v>0</v>
      </c>
      <c r="BM267">
        <v>1</v>
      </c>
      <c r="BN267">
        <v>1</v>
      </c>
      <c r="BO267">
        <v>3</v>
      </c>
      <c r="BP267">
        <v>1</v>
      </c>
      <c r="BQ267">
        <v>20</v>
      </c>
      <c r="BR267">
        <v>3</v>
      </c>
      <c r="BS267">
        <v>1</v>
      </c>
      <c r="BT267">
        <v>3</v>
      </c>
      <c r="BV267">
        <v>0</v>
      </c>
      <c r="BX267">
        <v>0</v>
      </c>
      <c r="BZ267">
        <v>0</v>
      </c>
      <c r="CB267">
        <v>0</v>
      </c>
      <c r="CD267">
        <v>2</v>
      </c>
      <c r="CF267">
        <v>2</v>
      </c>
      <c r="CJ267">
        <v>1</v>
      </c>
      <c r="CK267">
        <v>1</v>
      </c>
      <c r="CL267">
        <v>6</v>
      </c>
      <c r="CM267">
        <v>4</v>
      </c>
      <c r="CR267">
        <v>2</v>
      </c>
      <c r="CS267">
        <v>-98</v>
      </c>
      <c r="CT267">
        <v>1</v>
      </c>
      <c r="CU267">
        <v>2</v>
      </c>
      <c r="CV267" t="s">
        <v>3758</v>
      </c>
      <c r="CW267">
        <v>879</v>
      </c>
      <c r="CX267">
        <v>14.65</v>
      </c>
      <c r="CY267">
        <v>2</v>
      </c>
      <c r="CZ267">
        <v>1</v>
      </c>
      <c r="DA267" t="s">
        <v>3677</v>
      </c>
      <c r="DC267">
        <v>1</v>
      </c>
      <c r="DD267">
        <v>1</v>
      </c>
      <c r="DE267">
        <v>3</v>
      </c>
      <c r="DN267" t="s">
        <v>3622</v>
      </c>
      <c r="DO267" t="s">
        <v>3622</v>
      </c>
      <c r="DP267" t="s">
        <v>3178</v>
      </c>
      <c r="DQ267" t="s">
        <v>202</v>
      </c>
      <c r="DR267" t="s">
        <v>202</v>
      </c>
      <c r="DT267">
        <v>1</v>
      </c>
      <c r="DV267">
        <v>1</v>
      </c>
      <c r="DW267">
        <v>0</v>
      </c>
      <c r="DX267">
        <v>1</v>
      </c>
      <c r="DY267">
        <v>1</v>
      </c>
      <c r="DZ267">
        <v>1</v>
      </c>
      <c r="EA267">
        <v>10</v>
      </c>
      <c r="EB267">
        <f t="shared" si="10"/>
        <v>4</v>
      </c>
      <c r="EC267">
        <v>1</v>
      </c>
      <c r="ED267">
        <v>10</v>
      </c>
      <c r="EL267">
        <v>1</v>
      </c>
      <c r="EM267">
        <v>3</v>
      </c>
      <c r="EN267">
        <v>1</v>
      </c>
      <c r="EO267">
        <v>1</v>
      </c>
      <c r="EP267">
        <v>1</v>
      </c>
      <c r="EQ267">
        <v>1</v>
      </c>
      <c r="ER267">
        <v>1</v>
      </c>
      <c r="EZ267">
        <v>1</v>
      </c>
      <c r="FA267">
        <v>1</v>
      </c>
      <c r="FD267">
        <v>3</v>
      </c>
      <c r="FG267">
        <v>0</v>
      </c>
      <c r="FH267" t="s">
        <v>3179</v>
      </c>
      <c r="FI267">
        <v>1</v>
      </c>
      <c r="FJ267" t="s">
        <v>204</v>
      </c>
      <c r="FK267">
        <v>0.83333330000000005</v>
      </c>
      <c r="FL267">
        <v>10</v>
      </c>
      <c r="FM267">
        <v>10</v>
      </c>
      <c r="FN267">
        <v>10</v>
      </c>
      <c r="FO267" t="s">
        <v>2206</v>
      </c>
      <c r="FP267">
        <v>3.5</v>
      </c>
      <c r="FQ267" t="s">
        <v>3180</v>
      </c>
      <c r="FR267" t="s">
        <v>3196</v>
      </c>
      <c r="FS267">
        <v>1</v>
      </c>
      <c r="FT267">
        <v>1</v>
      </c>
      <c r="FU267" t="s">
        <v>2221</v>
      </c>
      <c r="FV267" t="s">
        <v>3182</v>
      </c>
      <c r="FW267">
        <v>0</v>
      </c>
      <c r="FX267">
        <v>1</v>
      </c>
      <c r="FY267">
        <v>0</v>
      </c>
      <c r="FZ267">
        <v>0</v>
      </c>
      <c r="GA267">
        <v>39021</v>
      </c>
      <c r="GB267">
        <v>133</v>
      </c>
      <c r="GC267">
        <v>293.3909774</v>
      </c>
      <c r="GD267" t="s">
        <v>2401</v>
      </c>
      <c r="GE267">
        <v>1</v>
      </c>
      <c r="HG267" t="s">
        <v>202</v>
      </c>
      <c r="HJ267">
        <v>0</v>
      </c>
    </row>
    <row r="268" spans="1:218" x14ac:dyDescent="0.3">
      <c r="A268">
        <v>564</v>
      </c>
      <c r="B268" t="s">
        <v>3279</v>
      </c>
      <c r="C268" t="s">
        <v>3833</v>
      </c>
      <c r="D268" t="s">
        <v>212</v>
      </c>
      <c r="E268">
        <v>1</v>
      </c>
      <c r="F268" t="s">
        <v>202</v>
      </c>
      <c r="H268">
        <v>1</v>
      </c>
      <c r="M268">
        <v>1</v>
      </c>
      <c r="N268">
        <v>1</v>
      </c>
      <c r="U268">
        <v>1</v>
      </c>
      <c r="W268">
        <v>1</v>
      </c>
      <c r="X268" t="s">
        <v>3174</v>
      </c>
      <c r="Y268">
        <v>1</v>
      </c>
      <c r="Z268">
        <v>1</v>
      </c>
      <c r="AA268">
        <v>1</v>
      </c>
      <c r="AD268" t="s">
        <v>202</v>
      </c>
      <c r="AE268">
        <v>1</v>
      </c>
      <c r="AF268">
        <v>2</v>
      </c>
      <c r="AG268">
        <v>1</v>
      </c>
      <c r="AH268">
        <v>1</v>
      </c>
      <c r="AI268">
        <v>1</v>
      </c>
      <c r="AJ268">
        <v>2</v>
      </c>
      <c r="AK268" t="s">
        <v>4054</v>
      </c>
      <c r="AL268">
        <v>1</v>
      </c>
      <c r="AM268">
        <v>2</v>
      </c>
      <c r="AN268">
        <v>1</v>
      </c>
      <c r="AO268">
        <v>2</v>
      </c>
      <c r="AP268">
        <v>2</v>
      </c>
      <c r="AQ268">
        <v>1</v>
      </c>
      <c r="AR268" t="s">
        <v>4055</v>
      </c>
      <c r="AS268">
        <v>2</v>
      </c>
      <c r="AT268">
        <v>1</v>
      </c>
      <c r="AU268">
        <v>2</v>
      </c>
      <c r="AV268">
        <v>1</v>
      </c>
      <c r="AW268">
        <v>7</v>
      </c>
      <c r="AX268">
        <v>2</v>
      </c>
      <c r="AY268">
        <v>3</v>
      </c>
      <c r="BE268">
        <v>1</v>
      </c>
      <c r="BF268">
        <v>1</v>
      </c>
      <c r="BG268">
        <v>1</v>
      </c>
      <c r="BH268">
        <v>1</v>
      </c>
      <c r="BI268">
        <v>1</v>
      </c>
      <c r="BJ268">
        <v>0</v>
      </c>
      <c r="BM268">
        <v>1</v>
      </c>
      <c r="BN268">
        <v>1</v>
      </c>
      <c r="BO268">
        <v>2</v>
      </c>
      <c r="BP268">
        <v>1</v>
      </c>
      <c r="BQ268">
        <v>5</v>
      </c>
      <c r="BR268">
        <v>1</v>
      </c>
      <c r="BS268">
        <v>1</v>
      </c>
      <c r="BT268">
        <v>1</v>
      </c>
      <c r="BV268">
        <v>0</v>
      </c>
      <c r="BX268">
        <v>0</v>
      </c>
      <c r="BZ268">
        <v>0</v>
      </c>
      <c r="CB268">
        <v>0</v>
      </c>
      <c r="CD268">
        <v>0</v>
      </c>
      <c r="CF268">
        <v>1</v>
      </c>
      <c r="CJ268">
        <v>1</v>
      </c>
      <c r="CK268">
        <v>1</v>
      </c>
      <c r="CL268">
        <v>6</v>
      </c>
      <c r="CM268">
        <v>1</v>
      </c>
      <c r="CR268">
        <v>2</v>
      </c>
      <c r="CS268">
        <v>6</v>
      </c>
      <c r="CT268">
        <v>1</v>
      </c>
      <c r="CU268">
        <v>1</v>
      </c>
      <c r="CV268" t="s">
        <v>1644</v>
      </c>
      <c r="CW268">
        <v>777</v>
      </c>
      <c r="CX268">
        <v>12.95</v>
      </c>
      <c r="CY268">
        <v>2</v>
      </c>
      <c r="CZ268">
        <v>1</v>
      </c>
      <c r="DA268" t="s">
        <v>2399</v>
      </c>
      <c r="DC268">
        <v>1</v>
      </c>
      <c r="DD268">
        <v>1</v>
      </c>
      <c r="DE268">
        <v>2</v>
      </c>
      <c r="DN268" t="s">
        <v>3912</v>
      </c>
      <c r="DO268" t="s">
        <v>3912</v>
      </c>
      <c r="DP268" t="s">
        <v>3178</v>
      </c>
      <c r="DQ268" t="s">
        <v>202</v>
      </c>
      <c r="DR268" t="s">
        <v>202</v>
      </c>
      <c r="DT268">
        <v>1</v>
      </c>
      <c r="DV268">
        <v>1</v>
      </c>
      <c r="DW268">
        <v>0</v>
      </c>
      <c r="DX268">
        <v>1</v>
      </c>
      <c r="DY268">
        <v>1</v>
      </c>
      <c r="DZ268">
        <v>-97</v>
      </c>
      <c r="EB268">
        <v>5</v>
      </c>
      <c r="EC268">
        <v>1</v>
      </c>
      <c r="ED268">
        <v>6</v>
      </c>
      <c r="EL268">
        <v>1</v>
      </c>
      <c r="EM268">
        <v>2</v>
      </c>
      <c r="EN268">
        <v>1</v>
      </c>
      <c r="EO268">
        <v>1</v>
      </c>
      <c r="EP268">
        <v>1</v>
      </c>
      <c r="EQ268">
        <v>1</v>
      </c>
      <c r="ER268">
        <v>2</v>
      </c>
      <c r="ES268">
        <v>1</v>
      </c>
      <c r="ET268">
        <v>3</v>
      </c>
      <c r="EU268">
        <f>IF(ET268&gt;=30,1,IF(ET268&gt;=20,2,IF(ET268&gt;=15,3,IF(ET268&gt;=10,4,IF(ET268&gt;=5,5,IF(ET268&gt;0,6,0))))))</f>
        <v>6</v>
      </c>
      <c r="EV268">
        <v>1</v>
      </c>
      <c r="EW268">
        <v>1</v>
      </c>
      <c r="EY268">
        <v>1</v>
      </c>
      <c r="EZ268">
        <v>1</v>
      </c>
      <c r="FA268">
        <v>2</v>
      </c>
      <c r="FB268">
        <v>1</v>
      </c>
      <c r="FC268">
        <v>12</v>
      </c>
      <c r="FD268">
        <v>1</v>
      </c>
      <c r="FG268">
        <v>0</v>
      </c>
      <c r="FH268" t="s">
        <v>3179</v>
      </c>
      <c r="FI268">
        <v>1</v>
      </c>
      <c r="FJ268" t="s">
        <v>204</v>
      </c>
      <c r="FK268">
        <v>0.5</v>
      </c>
      <c r="FL268">
        <v>6</v>
      </c>
      <c r="FM268">
        <v>6</v>
      </c>
      <c r="FN268">
        <v>7.5</v>
      </c>
      <c r="FO268" t="s">
        <v>2206</v>
      </c>
      <c r="FP268">
        <v>1.5</v>
      </c>
      <c r="FQ268" t="s">
        <v>3180</v>
      </c>
      <c r="FR268" t="s">
        <v>3196</v>
      </c>
      <c r="FS268">
        <v>1</v>
      </c>
      <c r="FT268">
        <v>1</v>
      </c>
      <c r="FU268" t="s">
        <v>2213</v>
      </c>
      <c r="FV268" t="s">
        <v>3182</v>
      </c>
      <c r="FW268">
        <v>0</v>
      </c>
      <c r="FX268">
        <v>1</v>
      </c>
      <c r="FY268">
        <v>0</v>
      </c>
      <c r="FZ268">
        <v>0</v>
      </c>
      <c r="GA268">
        <v>59048</v>
      </c>
      <c r="GB268">
        <v>201</v>
      </c>
      <c r="GC268">
        <v>293.7711443</v>
      </c>
      <c r="GD268" t="s">
        <v>2401</v>
      </c>
      <c r="GE268">
        <v>1</v>
      </c>
      <c r="HG268" t="s">
        <v>202</v>
      </c>
      <c r="HJ268">
        <v>0</v>
      </c>
    </row>
    <row r="269" spans="1:218" x14ac:dyDescent="0.3">
      <c r="A269">
        <v>566</v>
      </c>
      <c r="B269" t="s">
        <v>3279</v>
      </c>
      <c r="C269" t="s">
        <v>4056</v>
      </c>
      <c r="D269" t="s">
        <v>212</v>
      </c>
      <c r="E269">
        <v>1</v>
      </c>
      <c r="F269" t="s">
        <v>202</v>
      </c>
      <c r="H269">
        <v>1</v>
      </c>
      <c r="M269">
        <v>1</v>
      </c>
      <c r="N269">
        <v>1</v>
      </c>
      <c r="U269">
        <v>1</v>
      </c>
      <c r="W269">
        <v>1</v>
      </c>
      <c r="X269" t="s">
        <v>3174</v>
      </c>
      <c r="Y269">
        <v>1</v>
      </c>
      <c r="Z269">
        <v>1</v>
      </c>
      <c r="AA269">
        <v>5</v>
      </c>
      <c r="AD269" t="s">
        <v>202</v>
      </c>
      <c r="AE269">
        <v>1</v>
      </c>
      <c r="AF269">
        <v>2</v>
      </c>
      <c r="AG269">
        <v>2</v>
      </c>
      <c r="AH269">
        <v>2</v>
      </c>
      <c r="AI269">
        <v>1</v>
      </c>
      <c r="AJ269">
        <v>2</v>
      </c>
      <c r="AK269" t="s">
        <v>4057</v>
      </c>
      <c r="AL269">
        <v>1</v>
      </c>
      <c r="AM269">
        <v>2</v>
      </c>
      <c r="AN269">
        <v>2</v>
      </c>
      <c r="AO269">
        <v>1</v>
      </c>
      <c r="AP269">
        <v>2</v>
      </c>
      <c r="AQ269">
        <v>2</v>
      </c>
      <c r="AR269" t="s">
        <v>4058</v>
      </c>
      <c r="AS269">
        <v>1</v>
      </c>
      <c r="AT269">
        <v>1</v>
      </c>
      <c r="AU269">
        <v>1</v>
      </c>
      <c r="AV269">
        <v>2</v>
      </c>
      <c r="AW269">
        <v>7</v>
      </c>
      <c r="AX269">
        <v>1</v>
      </c>
      <c r="AY269">
        <v>6</v>
      </c>
      <c r="AZ269">
        <v>2</v>
      </c>
      <c r="BA269">
        <v>5</v>
      </c>
      <c r="BB269">
        <v>1</v>
      </c>
      <c r="BC269">
        <v>4</v>
      </c>
      <c r="BD269">
        <v>3</v>
      </c>
      <c r="BE269">
        <v>1</v>
      </c>
      <c r="BF269">
        <v>1</v>
      </c>
      <c r="BG269">
        <v>1</v>
      </c>
      <c r="BH269">
        <v>1</v>
      </c>
      <c r="BI269">
        <v>1</v>
      </c>
      <c r="BJ269">
        <v>0</v>
      </c>
      <c r="BM269">
        <v>1</v>
      </c>
      <c r="BN269">
        <v>1</v>
      </c>
      <c r="BO269">
        <v>2</v>
      </c>
      <c r="BP269">
        <v>1</v>
      </c>
      <c r="BQ269">
        <v>7</v>
      </c>
      <c r="BR269">
        <v>3</v>
      </c>
      <c r="BS269">
        <v>1</v>
      </c>
      <c r="BT269">
        <v>2</v>
      </c>
      <c r="BV269">
        <v>0</v>
      </c>
      <c r="BX269">
        <v>0</v>
      </c>
      <c r="BZ269">
        <v>0</v>
      </c>
      <c r="CB269">
        <v>1</v>
      </c>
      <c r="CD269">
        <v>1</v>
      </c>
      <c r="CJ269">
        <v>1</v>
      </c>
      <c r="CK269">
        <v>2</v>
      </c>
      <c r="CL269">
        <v>6</v>
      </c>
      <c r="CM269">
        <v>1</v>
      </c>
      <c r="CR269">
        <v>2</v>
      </c>
      <c r="CS269">
        <v>2</v>
      </c>
      <c r="CT269">
        <v>1</v>
      </c>
      <c r="CU269">
        <v>1</v>
      </c>
      <c r="CV269" t="s">
        <v>1192</v>
      </c>
      <c r="CW269">
        <v>955</v>
      </c>
      <c r="CX269">
        <v>15.92</v>
      </c>
      <c r="CY269">
        <v>2</v>
      </c>
      <c r="CZ269">
        <v>1</v>
      </c>
      <c r="DA269" t="s">
        <v>729</v>
      </c>
      <c r="DC269">
        <v>1</v>
      </c>
      <c r="DD269">
        <v>1</v>
      </c>
      <c r="DE269">
        <v>2</v>
      </c>
      <c r="DN269" t="s">
        <v>3912</v>
      </c>
      <c r="DO269" t="s">
        <v>3912</v>
      </c>
      <c r="DP269" t="s">
        <v>3178</v>
      </c>
      <c r="DQ269" t="s">
        <v>202</v>
      </c>
      <c r="DR269" t="s">
        <v>202</v>
      </c>
      <c r="DT269">
        <v>1</v>
      </c>
      <c r="DV269">
        <v>1</v>
      </c>
      <c r="DW269">
        <v>0</v>
      </c>
      <c r="DX269">
        <v>5</v>
      </c>
      <c r="DY269">
        <v>1</v>
      </c>
      <c r="DZ269">
        <v>1</v>
      </c>
      <c r="EA269">
        <v>16</v>
      </c>
      <c r="EB269">
        <f>IF(EA269&gt;=30,1,IF(EA269&gt;=20,2,IF(EA269&gt;=15,3,IF(EA269&gt;=10,4,IF(EA269&gt;=5,5,IF(EA269&gt;0,6,0))))))</f>
        <v>3</v>
      </c>
      <c r="EC269">
        <v>2</v>
      </c>
      <c r="EE269">
        <v>10</v>
      </c>
      <c r="EL269">
        <v>2</v>
      </c>
      <c r="EM269">
        <v>-97</v>
      </c>
      <c r="EN269">
        <v>1</v>
      </c>
      <c r="EO269">
        <v>1</v>
      </c>
      <c r="EP269">
        <v>1</v>
      </c>
      <c r="EQ269">
        <v>1</v>
      </c>
      <c r="ER269">
        <v>1</v>
      </c>
      <c r="EZ269">
        <v>-97</v>
      </c>
      <c r="FA269">
        <v>3</v>
      </c>
      <c r="FD269">
        <v>-97</v>
      </c>
      <c r="FG269">
        <v>0</v>
      </c>
      <c r="FH269" t="s">
        <v>3179</v>
      </c>
      <c r="FI269">
        <v>1</v>
      </c>
      <c r="FJ269" t="s">
        <v>204</v>
      </c>
      <c r="FK269">
        <v>10</v>
      </c>
      <c r="FL269">
        <v>12</v>
      </c>
      <c r="FM269">
        <v>12</v>
      </c>
      <c r="FN269">
        <v>16</v>
      </c>
      <c r="FO269" t="s">
        <v>2212</v>
      </c>
      <c r="FQ269" t="s">
        <v>3180</v>
      </c>
      <c r="FR269" t="s">
        <v>3196</v>
      </c>
      <c r="FS269">
        <v>1</v>
      </c>
      <c r="FT269">
        <v>1</v>
      </c>
      <c r="FU269" t="s">
        <v>2221</v>
      </c>
      <c r="FV269" t="s">
        <v>3182</v>
      </c>
      <c r="FW269">
        <v>0</v>
      </c>
      <c r="FX269">
        <v>1</v>
      </c>
      <c r="FY269">
        <v>0</v>
      </c>
      <c r="FZ269">
        <v>0</v>
      </c>
      <c r="GA269">
        <v>59048</v>
      </c>
      <c r="GB269">
        <v>201</v>
      </c>
      <c r="GC269">
        <v>293.7711443</v>
      </c>
      <c r="GD269" t="s">
        <v>2401</v>
      </c>
      <c r="GE269">
        <v>1</v>
      </c>
      <c r="HG269" t="s">
        <v>202</v>
      </c>
      <c r="HJ269">
        <v>0</v>
      </c>
    </row>
    <row r="270" spans="1:218" x14ac:dyDescent="0.3">
      <c r="A270">
        <v>397</v>
      </c>
      <c r="B270" t="s">
        <v>3207</v>
      </c>
      <c r="C270" t="s">
        <v>3829</v>
      </c>
      <c r="D270" t="s">
        <v>265</v>
      </c>
      <c r="E270">
        <v>1</v>
      </c>
      <c r="F270" t="s">
        <v>202</v>
      </c>
      <c r="H270">
        <v>1</v>
      </c>
      <c r="M270">
        <v>1</v>
      </c>
      <c r="N270">
        <v>1</v>
      </c>
      <c r="U270">
        <v>1</v>
      </c>
      <c r="W270">
        <v>1</v>
      </c>
      <c r="X270" t="s">
        <v>3174</v>
      </c>
      <c r="Y270">
        <v>1</v>
      </c>
      <c r="Z270">
        <v>1</v>
      </c>
      <c r="AA270">
        <v>7</v>
      </c>
      <c r="AD270" t="s">
        <v>202</v>
      </c>
      <c r="AE270">
        <v>1</v>
      </c>
      <c r="AF270">
        <v>2</v>
      </c>
      <c r="AG270">
        <v>1</v>
      </c>
      <c r="AH270">
        <v>2</v>
      </c>
      <c r="AI270">
        <v>2</v>
      </c>
      <c r="AJ270">
        <v>2</v>
      </c>
      <c r="AK270" t="s">
        <v>3830</v>
      </c>
      <c r="AL270">
        <v>1</v>
      </c>
      <c r="AM270">
        <v>1</v>
      </c>
      <c r="AN270">
        <v>1</v>
      </c>
      <c r="AO270">
        <v>2</v>
      </c>
      <c r="AP270">
        <v>2</v>
      </c>
      <c r="AQ270">
        <v>1</v>
      </c>
      <c r="AR270" t="s">
        <v>3831</v>
      </c>
      <c r="AS270">
        <v>2</v>
      </c>
      <c r="AT270">
        <v>2</v>
      </c>
      <c r="AU270">
        <v>2</v>
      </c>
      <c r="AV270">
        <v>2</v>
      </c>
      <c r="AW270">
        <v>7</v>
      </c>
      <c r="AX270">
        <v>2</v>
      </c>
      <c r="AY270">
        <v>1</v>
      </c>
      <c r="AZ270">
        <v>4</v>
      </c>
      <c r="BA270">
        <v>3</v>
      </c>
      <c r="BB270">
        <v>6</v>
      </c>
      <c r="BC270">
        <v>5</v>
      </c>
      <c r="BD270">
        <v>2</v>
      </c>
      <c r="BE270">
        <v>1</v>
      </c>
      <c r="BF270">
        <v>1</v>
      </c>
      <c r="BG270">
        <v>1</v>
      </c>
      <c r="BH270">
        <v>1</v>
      </c>
      <c r="BI270">
        <v>1</v>
      </c>
      <c r="BJ270">
        <v>0</v>
      </c>
      <c r="BM270">
        <v>5</v>
      </c>
      <c r="BN270">
        <v>1</v>
      </c>
      <c r="BO270">
        <v>2</v>
      </c>
      <c r="BP270">
        <v>1</v>
      </c>
      <c r="BQ270">
        <v>2</v>
      </c>
      <c r="BR270">
        <v>2</v>
      </c>
      <c r="BS270">
        <v>1</v>
      </c>
      <c r="BT270">
        <v>2</v>
      </c>
      <c r="BV270">
        <v>2</v>
      </c>
      <c r="CJ270">
        <v>1</v>
      </c>
      <c r="CK270">
        <v>1</v>
      </c>
      <c r="CL270">
        <v>6</v>
      </c>
      <c r="CM270">
        <v>1</v>
      </c>
      <c r="CR270">
        <v>2</v>
      </c>
      <c r="CS270">
        <v>4</v>
      </c>
      <c r="CT270">
        <v>1</v>
      </c>
      <c r="CU270">
        <v>2</v>
      </c>
      <c r="CV270" t="s">
        <v>3832</v>
      </c>
      <c r="CW270">
        <v>938</v>
      </c>
      <c r="CX270">
        <v>15.63</v>
      </c>
      <c r="CY270">
        <v>2</v>
      </c>
      <c r="CZ270">
        <v>1</v>
      </c>
      <c r="DA270" t="s">
        <v>500</v>
      </c>
      <c r="DC270">
        <v>1</v>
      </c>
      <c r="DD270">
        <v>1</v>
      </c>
      <c r="DE270">
        <v>28</v>
      </c>
      <c r="DN270" t="s">
        <v>3622</v>
      </c>
      <c r="DO270" t="s">
        <v>3622</v>
      </c>
      <c r="DP270" t="s">
        <v>3178</v>
      </c>
      <c r="DQ270" t="s">
        <v>202</v>
      </c>
      <c r="DR270" t="s">
        <v>202</v>
      </c>
      <c r="DT270">
        <v>1</v>
      </c>
      <c r="DV270">
        <v>1</v>
      </c>
      <c r="DW270">
        <v>0</v>
      </c>
      <c r="DX270">
        <v>7</v>
      </c>
      <c r="DY270">
        <v>1</v>
      </c>
      <c r="DZ270">
        <v>-97</v>
      </c>
      <c r="EB270">
        <v>5</v>
      </c>
      <c r="EC270">
        <v>1</v>
      </c>
      <c r="ED270">
        <v>11</v>
      </c>
      <c r="EL270">
        <v>1</v>
      </c>
      <c r="EM270">
        <v>4</v>
      </c>
      <c r="EN270">
        <v>1</v>
      </c>
      <c r="EO270">
        <v>2</v>
      </c>
      <c r="EP270">
        <v>1</v>
      </c>
      <c r="EQ270">
        <v>1</v>
      </c>
      <c r="ER270">
        <v>1</v>
      </c>
      <c r="EZ270">
        <v>1</v>
      </c>
      <c r="FA270">
        <v>1</v>
      </c>
      <c r="FD270">
        <v>3</v>
      </c>
      <c r="FG270">
        <v>0</v>
      </c>
      <c r="FH270" t="s">
        <v>3179</v>
      </c>
      <c r="FI270">
        <v>1</v>
      </c>
      <c r="FJ270" t="s">
        <v>204</v>
      </c>
      <c r="FK270">
        <v>0.91666669999999995</v>
      </c>
      <c r="FL270">
        <v>11</v>
      </c>
      <c r="FM270">
        <v>11</v>
      </c>
      <c r="FN270">
        <v>7.5</v>
      </c>
      <c r="FO270" t="s">
        <v>2206</v>
      </c>
      <c r="FP270">
        <v>7.5</v>
      </c>
      <c r="FQ270" t="s">
        <v>3180</v>
      </c>
      <c r="FR270" t="s">
        <v>3189</v>
      </c>
      <c r="FS270">
        <v>0</v>
      </c>
      <c r="FT270">
        <v>1</v>
      </c>
      <c r="FU270" t="s">
        <v>2221</v>
      </c>
      <c r="FV270" t="s">
        <v>3182</v>
      </c>
      <c r="FW270">
        <v>0</v>
      </c>
      <c r="FX270">
        <v>1</v>
      </c>
      <c r="FY270">
        <v>0</v>
      </c>
      <c r="FZ270">
        <v>0</v>
      </c>
      <c r="GA270">
        <v>11328</v>
      </c>
      <c r="GB270">
        <v>52</v>
      </c>
      <c r="GC270">
        <v>217.8461538</v>
      </c>
      <c r="GD270" t="s">
        <v>2401</v>
      </c>
      <c r="GE270">
        <v>1</v>
      </c>
      <c r="HG270" t="s">
        <v>202</v>
      </c>
      <c r="HJ270">
        <v>0</v>
      </c>
    </row>
    <row r="271" spans="1:218" x14ac:dyDescent="0.3">
      <c r="A271">
        <v>573</v>
      </c>
      <c r="B271" t="s">
        <v>3279</v>
      </c>
      <c r="C271" t="s">
        <v>4063</v>
      </c>
      <c r="D271" t="s">
        <v>212</v>
      </c>
      <c r="E271">
        <v>1</v>
      </c>
      <c r="F271" t="s">
        <v>202</v>
      </c>
      <c r="H271">
        <v>1</v>
      </c>
      <c r="M271">
        <v>1</v>
      </c>
      <c r="N271">
        <v>1</v>
      </c>
      <c r="U271">
        <v>1</v>
      </c>
      <c r="W271">
        <v>1</v>
      </c>
      <c r="X271" t="s">
        <v>3174</v>
      </c>
      <c r="Y271">
        <v>1</v>
      </c>
      <c r="Z271">
        <v>1</v>
      </c>
      <c r="AA271">
        <v>1</v>
      </c>
      <c r="AD271" t="s">
        <v>202</v>
      </c>
      <c r="AE271">
        <v>1</v>
      </c>
      <c r="AF271">
        <v>2</v>
      </c>
      <c r="AG271">
        <v>1</v>
      </c>
      <c r="AH271">
        <v>2</v>
      </c>
      <c r="AI271">
        <v>2</v>
      </c>
      <c r="AJ271">
        <v>2</v>
      </c>
      <c r="AK271" t="s">
        <v>4064</v>
      </c>
      <c r="AL271">
        <v>1</v>
      </c>
      <c r="AM271">
        <v>2</v>
      </c>
      <c r="AN271">
        <v>2</v>
      </c>
      <c r="AO271">
        <v>2</v>
      </c>
      <c r="AP271">
        <v>2</v>
      </c>
      <c r="AQ271">
        <v>1</v>
      </c>
      <c r="AR271" t="s">
        <v>4065</v>
      </c>
      <c r="AS271">
        <v>2</v>
      </c>
      <c r="AT271">
        <v>1</v>
      </c>
      <c r="AU271">
        <v>1</v>
      </c>
      <c r="AV271">
        <v>2</v>
      </c>
      <c r="AW271">
        <v>7</v>
      </c>
      <c r="AX271">
        <v>7</v>
      </c>
      <c r="AY271">
        <v>1</v>
      </c>
      <c r="BE271">
        <v>1</v>
      </c>
      <c r="BF271">
        <v>1</v>
      </c>
      <c r="BG271">
        <v>1</v>
      </c>
      <c r="BH271">
        <v>1</v>
      </c>
      <c r="BI271">
        <v>1</v>
      </c>
      <c r="BJ271">
        <v>0</v>
      </c>
      <c r="BM271">
        <v>1</v>
      </c>
      <c r="BN271">
        <v>1</v>
      </c>
      <c r="BO271">
        <v>4</v>
      </c>
      <c r="BP271">
        <v>1</v>
      </c>
      <c r="BQ271">
        <v>15</v>
      </c>
      <c r="BR271">
        <v>1</v>
      </c>
      <c r="BS271">
        <v>1</v>
      </c>
      <c r="BT271">
        <v>3</v>
      </c>
      <c r="BV271">
        <v>0</v>
      </c>
      <c r="BX271">
        <v>0</v>
      </c>
      <c r="BZ271">
        <v>0</v>
      </c>
      <c r="CB271">
        <v>3</v>
      </c>
      <c r="CJ271">
        <v>1</v>
      </c>
      <c r="CK271">
        <v>2</v>
      </c>
      <c r="CL271">
        <v>3</v>
      </c>
      <c r="CM271">
        <v>1</v>
      </c>
      <c r="CR271">
        <v>2</v>
      </c>
      <c r="CS271">
        <v>4</v>
      </c>
      <c r="CT271">
        <v>1</v>
      </c>
      <c r="CU271">
        <v>1</v>
      </c>
      <c r="CV271" t="s">
        <v>4066</v>
      </c>
      <c r="CW271">
        <v>906</v>
      </c>
      <c r="CX271">
        <v>15.1</v>
      </c>
      <c r="CY271">
        <v>2</v>
      </c>
      <c r="CZ271">
        <v>1</v>
      </c>
      <c r="DA271" t="s">
        <v>3677</v>
      </c>
      <c r="DC271">
        <v>1</v>
      </c>
      <c r="DD271">
        <v>1</v>
      </c>
      <c r="DE271">
        <v>2</v>
      </c>
      <c r="DN271" t="s">
        <v>3912</v>
      </c>
      <c r="DO271" t="s">
        <v>3912</v>
      </c>
      <c r="DP271" t="s">
        <v>3178</v>
      </c>
      <c r="DQ271" t="s">
        <v>202</v>
      </c>
      <c r="DR271" t="s">
        <v>202</v>
      </c>
      <c r="DT271">
        <v>1</v>
      </c>
      <c r="DV271">
        <v>1</v>
      </c>
      <c r="DW271">
        <v>0</v>
      </c>
      <c r="DX271">
        <v>1</v>
      </c>
      <c r="DY271">
        <v>1</v>
      </c>
      <c r="DZ271">
        <v>1</v>
      </c>
      <c r="EA271">
        <v>15</v>
      </c>
      <c r="EB271">
        <f>IF(EA271&gt;=30,1,IF(EA271&gt;=20,2,IF(EA271&gt;=15,3,IF(EA271&gt;=10,4,IF(EA271&gt;=5,5,IF(EA271&gt;0,6,0))))))</f>
        <v>3</v>
      </c>
      <c r="EC271">
        <v>1</v>
      </c>
      <c r="ED271">
        <v>11</v>
      </c>
      <c r="EL271">
        <v>1</v>
      </c>
      <c r="EM271">
        <v>3</v>
      </c>
      <c r="EN271">
        <v>1</v>
      </c>
      <c r="EO271">
        <v>1</v>
      </c>
      <c r="EP271">
        <v>1</v>
      </c>
      <c r="EQ271">
        <v>1</v>
      </c>
      <c r="ER271">
        <v>2</v>
      </c>
      <c r="ES271">
        <v>-97</v>
      </c>
      <c r="EU271">
        <v>6</v>
      </c>
      <c r="EV271">
        <v>1</v>
      </c>
      <c r="EW271">
        <v>3</v>
      </c>
      <c r="EY271">
        <v>2</v>
      </c>
      <c r="EZ271">
        <v>1</v>
      </c>
      <c r="FA271">
        <v>1</v>
      </c>
      <c r="FD271">
        <v>4</v>
      </c>
      <c r="FF271">
        <v>-97</v>
      </c>
      <c r="FG271">
        <v>0</v>
      </c>
      <c r="FH271" t="s">
        <v>3179</v>
      </c>
      <c r="FI271">
        <v>1</v>
      </c>
      <c r="FJ271" t="s">
        <v>204</v>
      </c>
      <c r="FK271">
        <v>0.91666669999999995</v>
      </c>
      <c r="FL271">
        <v>11</v>
      </c>
      <c r="FM271">
        <v>11</v>
      </c>
      <c r="FN271">
        <v>15</v>
      </c>
      <c r="FO271" t="s">
        <v>2206</v>
      </c>
      <c r="FP271">
        <v>3.5</v>
      </c>
      <c r="FQ271" t="s">
        <v>3180</v>
      </c>
      <c r="FR271" t="s">
        <v>3196</v>
      </c>
      <c r="FS271">
        <v>1</v>
      </c>
      <c r="FT271">
        <v>1</v>
      </c>
      <c r="FU271" t="s">
        <v>2213</v>
      </c>
      <c r="FV271" t="s">
        <v>3182</v>
      </c>
      <c r="FW271">
        <v>0</v>
      </c>
      <c r="FX271">
        <v>1</v>
      </c>
      <c r="FY271">
        <v>0</v>
      </c>
      <c r="FZ271">
        <v>0</v>
      </c>
      <c r="GA271">
        <v>59048</v>
      </c>
      <c r="GB271">
        <v>201</v>
      </c>
      <c r="GC271">
        <v>293.7711443</v>
      </c>
      <c r="GD271" t="s">
        <v>2401</v>
      </c>
      <c r="GE271">
        <v>1</v>
      </c>
      <c r="HG271" t="s">
        <v>202</v>
      </c>
      <c r="HJ271">
        <v>0</v>
      </c>
    </row>
    <row r="272" spans="1:218" x14ac:dyDescent="0.3">
      <c r="A272">
        <v>418</v>
      </c>
      <c r="B272" t="s">
        <v>3312</v>
      </c>
      <c r="C272" t="s">
        <v>3869</v>
      </c>
      <c r="D272" t="s">
        <v>212</v>
      </c>
      <c r="E272">
        <v>1</v>
      </c>
      <c r="F272" t="s">
        <v>202</v>
      </c>
      <c r="H272">
        <v>1</v>
      </c>
      <c r="M272">
        <v>1</v>
      </c>
      <c r="N272">
        <v>1</v>
      </c>
      <c r="U272">
        <v>1</v>
      </c>
      <c r="W272">
        <v>1</v>
      </c>
      <c r="X272" t="s">
        <v>3174</v>
      </c>
      <c r="Y272">
        <v>1</v>
      </c>
      <c r="Z272">
        <v>1</v>
      </c>
      <c r="AA272">
        <v>1</v>
      </c>
      <c r="AD272" t="s">
        <v>202</v>
      </c>
      <c r="AE272">
        <v>1</v>
      </c>
      <c r="AF272">
        <v>1</v>
      </c>
      <c r="AG272">
        <v>1</v>
      </c>
      <c r="AH272">
        <v>2</v>
      </c>
      <c r="AI272">
        <v>2</v>
      </c>
      <c r="AJ272">
        <v>2</v>
      </c>
      <c r="AK272" t="s">
        <v>3598</v>
      </c>
      <c r="AL272">
        <v>1</v>
      </c>
      <c r="AM272">
        <v>2</v>
      </c>
      <c r="AN272">
        <v>1</v>
      </c>
      <c r="AO272">
        <v>2</v>
      </c>
      <c r="AP272">
        <v>2</v>
      </c>
      <c r="AQ272">
        <v>2</v>
      </c>
      <c r="AR272" t="s">
        <v>3599</v>
      </c>
      <c r="AS272">
        <v>2</v>
      </c>
      <c r="AT272">
        <v>2</v>
      </c>
      <c r="AU272">
        <v>2</v>
      </c>
      <c r="AV272">
        <v>2</v>
      </c>
      <c r="AW272">
        <v>7</v>
      </c>
      <c r="AX272">
        <v>1</v>
      </c>
      <c r="AY272">
        <v>1</v>
      </c>
      <c r="BE272">
        <v>1</v>
      </c>
      <c r="BF272">
        <v>1</v>
      </c>
      <c r="BG272">
        <v>1</v>
      </c>
      <c r="BH272">
        <v>1</v>
      </c>
      <c r="BI272">
        <v>1</v>
      </c>
      <c r="BJ272">
        <v>0</v>
      </c>
      <c r="BM272">
        <v>1</v>
      </c>
      <c r="BN272">
        <v>1</v>
      </c>
      <c r="BO272">
        <v>3</v>
      </c>
      <c r="BP272">
        <v>1</v>
      </c>
      <c r="BQ272">
        <v>3</v>
      </c>
      <c r="BR272">
        <v>-97</v>
      </c>
      <c r="BS272">
        <v>1</v>
      </c>
      <c r="BT272">
        <v>2</v>
      </c>
      <c r="BU272">
        <v>2</v>
      </c>
      <c r="BV272">
        <v>0</v>
      </c>
      <c r="BW272">
        <v>2</v>
      </c>
      <c r="BX272">
        <v>0</v>
      </c>
      <c r="BY272">
        <v>2</v>
      </c>
      <c r="BZ272">
        <v>0</v>
      </c>
      <c r="CA272">
        <v>2</v>
      </c>
      <c r="CB272">
        <v>0</v>
      </c>
      <c r="CC272">
        <v>2</v>
      </c>
      <c r="CD272">
        <v>0</v>
      </c>
      <c r="CE272">
        <v>2</v>
      </c>
      <c r="CF272">
        <v>1</v>
      </c>
      <c r="CG272">
        <v>2</v>
      </c>
      <c r="CH272">
        <v>1</v>
      </c>
      <c r="CI272">
        <v>2</v>
      </c>
      <c r="CJ272">
        <v>2</v>
      </c>
      <c r="CK272">
        <v>2</v>
      </c>
      <c r="CL272">
        <v>7</v>
      </c>
      <c r="CM272">
        <v>2</v>
      </c>
      <c r="CR272">
        <v>2</v>
      </c>
      <c r="CS272">
        <v>-97</v>
      </c>
      <c r="CT272">
        <v>1</v>
      </c>
      <c r="CU272">
        <v>2</v>
      </c>
      <c r="CV272" t="s">
        <v>3870</v>
      </c>
      <c r="CW272">
        <v>899</v>
      </c>
      <c r="CX272">
        <v>14.98</v>
      </c>
      <c r="CY272">
        <v>2</v>
      </c>
      <c r="CZ272">
        <v>1</v>
      </c>
      <c r="DA272" t="s">
        <v>3220</v>
      </c>
      <c r="DC272">
        <v>1</v>
      </c>
      <c r="DD272">
        <v>1</v>
      </c>
      <c r="DE272">
        <v>5</v>
      </c>
      <c r="DN272" t="s">
        <v>3836</v>
      </c>
      <c r="DO272" t="s">
        <v>3836</v>
      </c>
      <c r="DP272" t="s">
        <v>3178</v>
      </c>
      <c r="DQ272" t="s">
        <v>202</v>
      </c>
      <c r="DR272" t="s">
        <v>3871</v>
      </c>
      <c r="DT272">
        <v>1</v>
      </c>
      <c r="DV272">
        <v>1</v>
      </c>
      <c r="DW272">
        <v>0</v>
      </c>
      <c r="DX272">
        <v>1</v>
      </c>
      <c r="DY272">
        <v>1</v>
      </c>
      <c r="DZ272">
        <v>-97</v>
      </c>
      <c r="EB272">
        <v>-97</v>
      </c>
      <c r="EC272">
        <v>-97</v>
      </c>
      <c r="EL272">
        <v>1</v>
      </c>
      <c r="EM272">
        <v>3</v>
      </c>
      <c r="EN272">
        <v>1</v>
      </c>
      <c r="EO272">
        <v>1</v>
      </c>
      <c r="EP272">
        <v>1</v>
      </c>
      <c r="EQ272">
        <v>1</v>
      </c>
      <c r="ER272">
        <v>1</v>
      </c>
      <c r="EZ272">
        <v>1</v>
      </c>
      <c r="FA272">
        <v>1</v>
      </c>
      <c r="FD272">
        <v>3</v>
      </c>
      <c r="FG272">
        <v>0</v>
      </c>
      <c r="FH272" t="s">
        <v>3179</v>
      </c>
      <c r="FI272">
        <v>1</v>
      </c>
      <c r="FJ272" t="s">
        <v>204</v>
      </c>
      <c r="FN272">
        <v>20</v>
      </c>
      <c r="FO272" t="s">
        <v>2206</v>
      </c>
      <c r="FP272">
        <v>3.5</v>
      </c>
      <c r="FQ272" t="s">
        <v>3180</v>
      </c>
      <c r="FR272" t="s">
        <v>3196</v>
      </c>
      <c r="FS272">
        <v>1</v>
      </c>
      <c r="FT272">
        <v>1</v>
      </c>
      <c r="FU272" t="s">
        <v>2221</v>
      </c>
      <c r="FV272" t="s">
        <v>3182</v>
      </c>
      <c r="FW272">
        <v>0</v>
      </c>
      <c r="FX272">
        <v>1</v>
      </c>
      <c r="FY272">
        <v>0</v>
      </c>
      <c r="FZ272">
        <v>0</v>
      </c>
      <c r="GA272">
        <v>20418</v>
      </c>
      <c r="GB272">
        <v>71</v>
      </c>
      <c r="GC272">
        <v>287.57746479999997</v>
      </c>
      <c r="GD272" t="s">
        <v>2401</v>
      </c>
      <c r="GE272">
        <v>1</v>
      </c>
      <c r="HG272" t="s">
        <v>202</v>
      </c>
      <c r="HJ272">
        <v>0</v>
      </c>
    </row>
    <row r="273" spans="1:218" x14ac:dyDescent="0.3">
      <c r="A273">
        <v>462</v>
      </c>
      <c r="B273" t="s">
        <v>3207</v>
      </c>
      <c r="C273" t="s">
        <v>3913</v>
      </c>
      <c r="D273" t="s">
        <v>265</v>
      </c>
      <c r="E273">
        <v>1</v>
      </c>
      <c r="F273" t="s">
        <v>202</v>
      </c>
      <c r="H273">
        <v>1</v>
      </c>
      <c r="M273">
        <v>1</v>
      </c>
      <c r="N273">
        <v>1</v>
      </c>
      <c r="U273">
        <v>1</v>
      </c>
      <c r="W273">
        <v>1</v>
      </c>
      <c r="X273" t="s">
        <v>3174</v>
      </c>
      <c r="Y273">
        <v>1</v>
      </c>
      <c r="Z273">
        <v>1</v>
      </c>
      <c r="AA273">
        <v>1</v>
      </c>
      <c r="AD273" t="s">
        <v>202</v>
      </c>
      <c r="AE273">
        <v>1</v>
      </c>
      <c r="AF273">
        <v>1</v>
      </c>
      <c r="AG273">
        <v>1</v>
      </c>
      <c r="AH273">
        <v>1</v>
      </c>
      <c r="AI273">
        <v>1</v>
      </c>
      <c r="AJ273">
        <v>1</v>
      </c>
      <c r="AK273" t="s">
        <v>3914</v>
      </c>
      <c r="AL273">
        <v>1</v>
      </c>
      <c r="AM273">
        <v>1</v>
      </c>
      <c r="AN273">
        <v>1</v>
      </c>
      <c r="AO273">
        <v>2</v>
      </c>
      <c r="AP273">
        <v>1</v>
      </c>
      <c r="AQ273">
        <v>1</v>
      </c>
      <c r="AR273" t="s">
        <v>3915</v>
      </c>
      <c r="AS273">
        <v>1</v>
      </c>
      <c r="AT273">
        <v>1</v>
      </c>
      <c r="AU273">
        <v>1</v>
      </c>
      <c r="AV273">
        <v>2</v>
      </c>
      <c r="AW273">
        <v>7</v>
      </c>
      <c r="AX273">
        <v>1</v>
      </c>
      <c r="AY273">
        <v>5</v>
      </c>
      <c r="BE273">
        <v>1</v>
      </c>
      <c r="BF273">
        <v>2</v>
      </c>
      <c r="BG273">
        <v>1</v>
      </c>
      <c r="BH273">
        <v>2</v>
      </c>
      <c r="BI273">
        <v>1</v>
      </c>
      <c r="BJ273">
        <v>2</v>
      </c>
      <c r="BK273">
        <v>1</v>
      </c>
      <c r="BL273">
        <v>1</v>
      </c>
      <c r="BM273">
        <v>1</v>
      </c>
      <c r="BN273">
        <v>1</v>
      </c>
      <c r="BO273">
        <v>5</v>
      </c>
      <c r="BP273">
        <v>1</v>
      </c>
      <c r="BQ273">
        <v>11</v>
      </c>
      <c r="BR273">
        <v>3</v>
      </c>
      <c r="BS273">
        <v>1</v>
      </c>
      <c r="BT273">
        <v>3</v>
      </c>
      <c r="BU273">
        <v>3</v>
      </c>
      <c r="BV273">
        <v>1</v>
      </c>
      <c r="BW273">
        <v>3</v>
      </c>
      <c r="BX273">
        <v>0</v>
      </c>
      <c r="BY273">
        <v>3</v>
      </c>
      <c r="BZ273">
        <v>0</v>
      </c>
      <c r="CA273">
        <v>3</v>
      </c>
      <c r="CB273">
        <v>0</v>
      </c>
      <c r="CC273">
        <v>3</v>
      </c>
      <c r="CD273">
        <v>0</v>
      </c>
      <c r="CE273">
        <v>3</v>
      </c>
      <c r="CF273">
        <v>0</v>
      </c>
      <c r="CG273">
        <v>3</v>
      </c>
      <c r="CH273">
        <v>2</v>
      </c>
      <c r="CI273">
        <v>3</v>
      </c>
      <c r="CJ273">
        <v>1</v>
      </c>
      <c r="CK273">
        <v>1</v>
      </c>
      <c r="CL273">
        <v>7</v>
      </c>
      <c r="CM273">
        <v>1</v>
      </c>
      <c r="CR273">
        <v>2</v>
      </c>
      <c r="CS273">
        <v>9</v>
      </c>
      <c r="CT273">
        <v>1</v>
      </c>
      <c r="CU273">
        <v>1</v>
      </c>
      <c r="CV273" t="s">
        <v>3916</v>
      </c>
      <c r="CW273">
        <v>640</v>
      </c>
      <c r="CX273">
        <v>10.67</v>
      </c>
      <c r="CY273">
        <v>2</v>
      </c>
      <c r="CZ273">
        <v>1</v>
      </c>
      <c r="DA273" t="s">
        <v>2399</v>
      </c>
      <c r="DC273">
        <v>1</v>
      </c>
      <c r="DD273">
        <v>1</v>
      </c>
      <c r="DE273">
        <v>28</v>
      </c>
      <c r="DN273" t="s">
        <v>3912</v>
      </c>
      <c r="DO273" t="s">
        <v>3912</v>
      </c>
      <c r="DP273" t="s">
        <v>3178</v>
      </c>
      <c r="DQ273" t="s">
        <v>202</v>
      </c>
      <c r="DR273" t="s">
        <v>202</v>
      </c>
      <c r="DT273">
        <v>1</v>
      </c>
      <c r="DV273">
        <v>1</v>
      </c>
      <c r="DW273">
        <v>0</v>
      </c>
      <c r="DX273">
        <v>1</v>
      </c>
      <c r="DY273">
        <v>1</v>
      </c>
      <c r="DZ273">
        <v>1</v>
      </c>
      <c r="EA273">
        <v>10</v>
      </c>
      <c r="EB273">
        <f>IF(EA273&gt;=30,1,IF(EA273&gt;=20,2,IF(EA273&gt;=15,3,IF(EA273&gt;=10,4,IF(EA273&gt;=5,5,IF(EA273&gt;0,6,0))))))</f>
        <v>4</v>
      </c>
      <c r="EC273">
        <v>2</v>
      </c>
      <c r="EE273">
        <v>10</v>
      </c>
      <c r="EL273">
        <v>1</v>
      </c>
      <c r="EM273">
        <v>4</v>
      </c>
      <c r="EN273">
        <v>1</v>
      </c>
      <c r="EO273">
        <v>1</v>
      </c>
      <c r="EP273">
        <v>1</v>
      </c>
      <c r="EQ273">
        <v>1</v>
      </c>
      <c r="ER273">
        <v>1</v>
      </c>
      <c r="EZ273">
        <v>1</v>
      </c>
      <c r="FA273">
        <v>1</v>
      </c>
      <c r="FD273">
        <v>3</v>
      </c>
      <c r="FG273">
        <v>0</v>
      </c>
      <c r="FH273" t="s">
        <v>3179</v>
      </c>
      <c r="FI273">
        <v>1</v>
      </c>
      <c r="FJ273" t="s">
        <v>204</v>
      </c>
      <c r="FK273">
        <v>10</v>
      </c>
      <c r="FL273">
        <v>12</v>
      </c>
      <c r="FM273">
        <v>12</v>
      </c>
      <c r="FN273">
        <v>10</v>
      </c>
      <c r="FO273" t="s">
        <v>2206</v>
      </c>
      <c r="FP273">
        <v>7.5</v>
      </c>
      <c r="FQ273" t="s">
        <v>3180</v>
      </c>
      <c r="FR273" t="s">
        <v>3196</v>
      </c>
      <c r="FS273">
        <v>1</v>
      </c>
      <c r="FT273">
        <v>1</v>
      </c>
      <c r="FU273" t="s">
        <v>2221</v>
      </c>
      <c r="FV273" t="s">
        <v>3182</v>
      </c>
      <c r="FW273">
        <v>0</v>
      </c>
      <c r="FX273">
        <v>1</v>
      </c>
      <c r="FY273">
        <v>0</v>
      </c>
      <c r="FZ273">
        <v>0</v>
      </c>
      <c r="GA273">
        <v>11328</v>
      </c>
      <c r="GB273">
        <v>52</v>
      </c>
      <c r="GC273">
        <v>217.8461538</v>
      </c>
      <c r="GD273" t="s">
        <v>2401</v>
      </c>
      <c r="GE273">
        <v>1</v>
      </c>
      <c r="HG273" t="s">
        <v>202</v>
      </c>
      <c r="HJ273">
        <v>0</v>
      </c>
    </row>
    <row r="274" spans="1:218" x14ac:dyDescent="0.3">
      <c r="A274">
        <v>472</v>
      </c>
      <c r="B274" t="s">
        <v>3183</v>
      </c>
      <c r="C274" t="s">
        <v>3923</v>
      </c>
      <c r="D274" t="s">
        <v>212</v>
      </c>
      <c r="E274">
        <v>1</v>
      </c>
      <c r="F274" t="s">
        <v>202</v>
      </c>
      <c r="H274">
        <v>1</v>
      </c>
      <c r="M274">
        <v>1</v>
      </c>
      <c r="N274">
        <v>1</v>
      </c>
      <c r="U274">
        <v>1</v>
      </c>
      <c r="W274">
        <v>3</v>
      </c>
      <c r="X274" t="s">
        <v>3174</v>
      </c>
      <c r="Y274">
        <v>1</v>
      </c>
      <c r="Z274">
        <v>1</v>
      </c>
      <c r="AA274">
        <v>1</v>
      </c>
      <c r="AD274" t="s">
        <v>202</v>
      </c>
      <c r="AE274">
        <v>1</v>
      </c>
      <c r="AF274">
        <v>1</v>
      </c>
      <c r="AG274">
        <v>1</v>
      </c>
      <c r="AH274">
        <v>2</v>
      </c>
      <c r="AI274">
        <v>1</v>
      </c>
      <c r="AJ274">
        <v>2</v>
      </c>
      <c r="AK274" t="s">
        <v>3924</v>
      </c>
      <c r="AL274">
        <v>1</v>
      </c>
      <c r="AM274">
        <v>2</v>
      </c>
      <c r="AN274">
        <v>2</v>
      </c>
      <c r="AO274">
        <v>2</v>
      </c>
      <c r="AP274">
        <v>2</v>
      </c>
      <c r="AQ274">
        <v>2</v>
      </c>
      <c r="AR274" t="s">
        <v>3925</v>
      </c>
      <c r="AS274">
        <v>3</v>
      </c>
      <c r="AT274">
        <v>1</v>
      </c>
      <c r="AU274">
        <v>1</v>
      </c>
      <c r="AV274">
        <v>2</v>
      </c>
      <c r="AW274">
        <v>6</v>
      </c>
      <c r="AX274">
        <v>5</v>
      </c>
      <c r="AY274">
        <v>1</v>
      </c>
      <c r="BE274">
        <v>1</v>
      </c>
      <c r="BF274">
        <v>1</v>
      </c>
      <c r="BG274">
        <v>1</v>
      </c>
      <c r="BH274">
        <v>1</v>
      </c>
      <c r="BI274">
        <v>1</v>
      </c>
      <c r="BJ274">
        <v>1</v>
      </c>
      <c r="BK274">
        <v>1</v>
      </c>
      <c r="BL274">
        <v>1</v>
      </c>
      <c r="BM274">
        <v>1</v>
      </c>
      <c r="BN274">
        <v>1</v>
      </c>
      <c r="BO274">
        <v>3</v>
      </c>
      <c r="BP274">
        <v>1</v>
      </c>
      <c r="BQ274">
        <v>2</v>
      </c>
      <c r="BR274">
        <v>3</v>
      </c>
      <c r="BS274">
        <v>1</v>
      </c>
      <c r="BT274">
        <v>5</v>
      </c>
      <c r="BV274">
        <v>2</v>
      </c>
      <c r="BX274">
        <v>0</v>
      </c>
      <c r="BZ274">
        <v>2</v>
      </c>
      <c r="CB274">
        <v>0</v>
      </c>
      <c r="CD274">
        <v>0</v>
      </c>
      <c r="CF274">
        <v>1</v>
      </c>
      <c r="CJ274">
        <v>2</v>
      </c>
      <c r="CK274">
        <v>2</v>
      </c>
      <c r="CL274">
        <v>5</v>
      </c>
      <c r="CM274">
        <v>2</v>
      </c>
      <c r="CR274">
        <v>2</v>
      </c>
      <c r="CS274">
        <v>2</v>
      </c>
      <c r="CT274">
        <v>1</v>
      </c>
      <c r="CU274">
        <v>2</v>
      </c>
      <c r="CV274" t="s">
        <v>3926</v>
      </c>
      <c r="CW274">
        <v>1035</v>
      </c>
      <c r="CX274">
        <v>17.25</v>
      </c>
      <c r="CY274">
        <v>2</v>
      </c>
      <c r="CZ274">
        <v>1</v>
      </c>
      <c r="DA274" t="s">
        <v>652</v>
      </c>
      <c r="DC274">
        <v>1</v>
      </c>
      <c r="DD274">
        <v>1</v>
      </c>
      <c r="DE274">
        <v>4</v>
      </c>
      <c r="DN274" t="s">
        <v>3912</v>
      </c>
      <c r="DO274" t="s">
        <v>3912</v>
      </c>
      <c r="DP274" t="s">
        <v>3178</v>
      </c>
      <c r="DQ274" t="s">
        <v>202</v>
      </c>
      <c r="DR274" t="s">
        <v>202</v>
      </c>
      <c r="DT274">
        <v>1</v>
      </c>
      <c r="DV274">
        <v>1</v>
      </c>
      <c r="DW274">
        <v>0</v>
      </c>
      <c r="DX274">
        <v>1</v>
      </c>
      <c r="DY274">
        <v>1</v>
      </c>
      <c r="DZ274">
        <v>1</v>
      </c>
      <c r="EA274">
        <v>25</v>
      </c>
      <c r="EB274">
        <f>IF(EA274&gt;=30,1,IF(EA274&gt;=20,2,IF(EA274&gt;=15,3,IF(EA274&gt;=10,4,IF(EA274&gt;=5,5,IF(EA274&gt;0,6,0))))))</f>
        <v>2</v>
      </c>
      <c r="EC274">
        <v>2</v>
      </c>
      <c r="EE274">
        <v>25</v>
      </c>
      <c r="EL274">
        <v>3</v>
      </c>
      <c r="EM274">
        <v>2</v>
      </c>
      <c r="EN274">
        <v>1</v>
      </c>
      <c r="EO274">
        <v>1</v>
      </c>
      <c r="EP274">
        <v>1</v>
      </c>
      <c r="EQ274">
        <v>1</v>
      </c>
      <c r="ER274">
        <v>1</v>
      </c>
      <c r="EZ274">
        <v>1</v>
      </c>
      <c r="FA274">
        <v>1</v>
      </c>
      <c r="FD274">
        <v>3</v>
      </c>
      <c r="FG274">
        <v>0</v>
      </c>
      <c r="FH274" t="s">
        <v>3179</v>
      </c>
      <c r="FI274">
        <v>1</v>
      </c>
      <c r="FJ274" t="s">
        <v>204</v>
      </c>
      <c r="FK274">
        <v>25</v>
      </c>
      <c r="FL274">
        <v>12</v>
      </c>
      <c r="FM274">
        <v>12</v>
      </c>
      <c r="FN274">
        <v>25</v>
      </c>
      <c r="FO274" t="s">
        <v>2220</v>
      </c>
      <c r="FP274">
        <v>1.5</v>
      </c>
      <c r="FQ274" t="s">
        <v>3180</v>
      </c>
      <c r="FR274" t="s">
        <v>3196</v>
      </c>
      <c r="FS274">
        <v>1</v>
      </c>
      <c r="FT274">
        <v>1</v>
      </c>
      <c r="FU274" t="s">
        <v>2221</v>
      </c>
      <c r="FV274" t="s">
        <v>3182</v>
      </c>
      <c r="FW274">
        <v>0</v>
      </c>
      <c r="FX274">
        <v>1</v>
      </c>
      <c r="FY274">
        <v>0</v>
      </c>
      <c r="FZ274">
        <v>0</v>
      </c>
      <c r="GA274">
        <v>37408</v>
      </c>
      <c r="GB274">
        <v>127</v>
      </c>
      <c r="GC274">
        <v>294.55118110000001</v>
      </c>
      <c r="GD274" t="s">
        <v>2401</v>
      </c>
      <c r="GE274">
        <v>1</v>
      </c>
      <c r="HG274" t="s">
        <v>202</v>
      </c>
      <c r="HJ274">
        <v>0</v>
      </c>
    </row>
    <row r="275" spans="1:218" x14ac:dyDescent="0.3">
      <c r="A275">
        <v>507</v>
      </c>
      <c r="B275" t="s">
        <v>3207</v>
      </c>
      <c r="C275" t="s">
        <v>3406</v>
      </c>
      <c r="D275" t="s">
        <v>265</v>
      </c>
      <c r="E275">
        <v>1</v>
      </c>
      <c r="F275" t="s">
        <v>202</v>
      </c>
      <c r="H275">
        <v>1</v>
      </c>
      <c r="M275">
        <v>1</v>
      </c>
      <c r="N275">
        <v>1</v>
      </c>
      <c r="U275">
        <v>1</v>
      </c>
      <c r="W275">
        <v>1</v>
      </c>
      <c r="X275" t="s">
        <v>3174</v>
      </c>
      <c r="Y275">
        <v>1</v>
      </c>
      <c r="Z275">
        <v>1</v>
      </c>
      <c r="AA275">
        <v>1</v>
      </c>
      <c r="AD275" t="s">
        <v>202</v>
      </c>
      <c r="AE275">
        <v>1</v>
      </c>
      <c r="AF275">
        <v>1</v>
      </c>
      <c r="AG275">
        <v>1</v>
      </c>
      <c r="AH275">
        <v>2</v>
      </c>
      <c r="AI275">
        <v>2</v>
      </c>
      <c r="AJ275">
        <v>2</v>
      </c>
      <c r="AK275" t="s">
        <v>3969</v>
      </c>
      <c r="AL275">
        <v>1</v>
      </c>
      <c r="AM275">
        <v>1</v>
      </c>
      <c r="AN275">
        <v>2</v>
      </c>
      <c r="AO275">
        <v>2</v>
      </c>
      <c r="AP275">
        <v>2</v>
      </c>
      <c r="AQ275">
        <v>2</v>
      </c>
      <c r="AR275" t="s">
        <v>3970</v>
      </c>
      <c r="AS275">
        <v>1</v>
      </c>
      <c r="AT275">
        <v>2</v>
      </c>
      <c r="AU275">
        <v>1</v>
      </c>
      <c r="AV275">
        <v>2</v>
      </c>
      <c r="AW275">
        <v>7</v>
      </c>
      <c r="AX275">
        <v>1</v>
      </c>
      <c r="AY275">
        <v>1</v>
      </c>
      <c r="BE275">
        <v>1</v>
      </c>
      <c r="BF275">
        <v>1</v>
      </c>
      <c r="BG275">
        <v>1</v>
      </c>
      <c r="BH275">
        <v>1</v>
      </c>
      <c r="BI275">
        <v>1</v>
      </c>
      <c r="BJ275">
        <v>0</v>
      </c>
      <c r="BM275">
        <v>1</v>
      </c>
      <c r="BN275">
        <v>1</v>
      </c>
      <c r="BO275">
        <v>4</v>
      </c>
      <c r="BP275">
        <v>1</v>
      </c>
      <c r="BQ275">
        <v>20</v>
      </c>
      <c r="BR275">
        <v>2</v>
      </c>
      <c r="BS275">
        <v>1</v>
      </c>
      <c r="BT275">
        <v>4</v>
      </c>
      <c r="BV275">
        <v>0</v>
      </c>
      <c r="BX275">
        <v>2</v>
      </c>
      <c r="BZ275">
        <v>0</v>
      </c>
      <c r="CB275">
        <v>0</v>
      </c>
      <c r="CD275">
        <v>0</v>
      </c>
      <c r="CF275">
        <v>2</v>
      </c>
      <c r="CJ275">
        <v>1</v>
      </c>
      <c r="CK275">
        <v>2</v>
      </c>
      <c r="CL275">
        <v>5</v>
      </c>
      <c r="CM275">
        <v>1</v>
      </c>
      <c r="CR275">
        <v>2</v>
      </c>
      <c r="CS275">
        <v>-98</v>
      </c>
      <c r="CT275">
        <v>1</v>
      </c>
      <c r="CU275">
        <v>2</v>
      </c>
      <c r="CV275" t="s">
        <v>2950</v>
      </c>
      <c r="CW275">
        <v>785</v>
      </c>
      <c r="CX275">
        <v>13.08</v>
      </c>
      <c r="CY275">
        <v>2</v>
      </c>
      <c r="CZ275">
        <v>1</v>
      </c>
      <c r="DA275" t="s">
        <v>936</v>
      </c>
      <c r="DC275">
        <v>1</v>
      </c>
      <c r="DD275">
        <v>1</v>
      </c>
      <c r="DE275">
        <v>28</v>
      </c>
      <c r="DN275" t="s">
        <v>3912</v>
      </c>
      <c r="DO275" t="s">
        <v>3912</v>
      </c>
      <c r="DP275" t="s">
        <v>3178</v>
      </c>
      <c r="DQ275" t="s">
        <v>202</v>
      </c>
      <c r="DR275" t="s">
        <v>202</v>
      </c>
      <c r="DT275">
        <v>1</v>
      </c>
      <c r="DV275">
        <v>1</v>
      </c>
      <c r="DW275">
        <v>0</v>
      </c>
      <c r="DX275">
        <v>1</v>
      </c>
      <c r="DY275">
        <v>1</v>
      </c>
      <c r="DZ275">
        <v>-97</v>
      </c>
      <c r="EB275">
        <v>-97</v>
      </c>
      <c r="EC275">
        <v>-97</v>
      </c>
      <c r="EL275">
        <v>1</v>
      </c>
      <c r="EM275">
        <v>3</v>
      </c>
      <c r="EN275">
        <v>1</v>
      </c>
      <c r="EO275">
        <v>3</v>
      </c>
      <c r="EP275">
        <v>1</v>
      </c>
      <c r="EQ275">
        <v>1</v>
      </c>
      <c r="ER275">
        <v>1</v>
      </c>
      <c r="EZ275">
        <v>1</v>
      </c>
      <c r="FA275">
        <v>1</v>
      </c>
      <c r="FD275">
        <v>3</v>
      </c>
      <c r="FG275">
        <v>0</v>
      </c>
      <c r="FH275" t="s">
        <v>3179</v>
      </c>
      <c r="FI275">
        <v>1</v>
      </c>
      <c r="FJ275" t="s">
        <v>204</v>
      </c>
      <c r="FN275">
        <v>20</v>
      </c>
      <c r="FO275" t="s">
        <v>2206</v>
      </c>
      <c r="FP275">
        <v>3.5</v>
      </c>
      <c r="FQ275" t="s">
        <v>3180</v>
      </c>
      <c r="FR275" t="s">
        <v>3181</v>
      </c>
      <c r="FS275">
        <v>1</v>
      </c>
      <c r="FT275">
        <v>1</v>
      </c>
      <c r="FU275" t="s">
        <v>2221</v>
      </c>
      <c r="FV275" t="s">
        <v>3182</v>
      </c>
      <c r="FW275">
        <v>0</v>
      </c>
      <c r="FX275">
        <v>1</v>
      </c>
      <c r="FY275">
        <v>0</v>
      </c>
      <c r="FZ275">
        <v>0</v>
      </c>
      <c r="GA275">
        <v>11328</v>
      </c>
      <c r="GB275">
        <v>52</v>
      </c>
      <c r="GC275">
        <v>217.8461538</v>
      </c>
      <c r="GD275" t="s">
        <v>2401</v>
      </c>
      <c r="GE275">
        <v>1</v>
      </c>
      <c r="HG275" t="s">
        <v>202</v>
      </c>
      <c r="HJ275">
        <v>0</v>
      </c>
    </row>
    <row r="276" spans="1:218" x14ac:dyDescent="0.3">
      <c r="A276">
        <v>599</v>
      </c>
      <c r="B276" t="s">
        <v>3225</v>
      </c>
      <c r="C276" t="s">
        <v>4108</v>
      </c>
      <c r="D276" t="s">
        <v>212</v>
      </c>
      <c r="E276">
        <v>1</v>
      </c>
      <c r="F276" t="s">
        <v>202</v>
      </c>
      <c r="H276">
        <v>1</v>
      </c>
      <c r="M276">
        <v>1</v>
      </c>
      <c r="N276">
        <v>1</v>
      </c>
      <c r="U276">
        <v>1</v>
      </c>
      <c r="W276">
        <v>1</v>
      </c>
      <c r="X276" t="s">
        <v>3174</v>
      </c>
      <c r="Y276">
        <v>1</v>
      </c>
      <c r="Z276">
        <v>1</v>
      </c>
      <c r="AA276">
        <v>1</v>
      </c>
      <c r="AD276" t="s">
        <v>202</v>
      </c>
      <c r="AE276">
        <v>1</v>
      </c>
      <c r="AF276">
        <v>1</v>
      </c>
      <c r="AG276">
        <v>1</v>
      </c>
      <c r="AH276">
        <v>1</v>
      </c>
      <c r="AI276">
        <v>1</v>
      </c>
      <c r="AJ276">
        <v>1</v>
      </c>
      <c r="AK276" t="s">
        <v>4109</v>
      </c>
      <c r="AL276">
        <v>1</v>
      </c>
      <c r="AM276">
        <v>2</v>
      </c>
      <c r="AN276">
        <v>1</v>
      </c>
      <c r="AO276">
        <v>2</v>
      </c>
      <c r="AP276">
        <v>2</v>
      </c>
      <c r="AQ276">
        <v>1</v>
      </c>
      <c r="AR276" t="s">
        <v>4110</v>
      </c>
      <c r="AS276">
        <v>1</v>
      </c>
      <c r="AT276">
        <v>1</v>
      </c>
      <c r="AU276">
        <v>1</v>
      </c>
      <c r="AV276">
        <v>1</v>
      </c>
      <c r="AW276">
        <v>7</v>
      </c>
      <c r="AX276">
        <v>1</v>
      </c>
      <c r="AY276">
        <v>3</v>
      </c>
      <c r="BE276">
        <v>1</v>
      </c>
      <c r="BF276">
        <v>2</v>
      </c>
      <c r="BG276">
        <v>1</v>
      </c>
      <c r="BH276">
        <v>2</v>
      </c>
      <c r="BI276">
        <v>1</v>
      </c>
      <c r="BJ276">
        <v>0</v>
      </c>
      <c r="BM276">
        <v>1</v>
      </c>
      <c r="BN276">
        <v>1</v>
      </c>
      <c r="BO276">
        <v>3</v>
      </c>
      <c r="BP276">
        <v>1</v>
      </c>
      <c r="BQ276">
        <v>0.3</v>
      </c>
      <c r="BR276">
        <v>6</v>
      </c>
      <c r="BS276">
        <v>1</v>
      </c>
      <c r="BT276">
        <v>4</v>
      </c>
      <c r="BV276">
        <v>2</v>
      </c>
      <c r="BX276">
        <v>0</v>
      </c>
      <c r="BZ276">
        <v>0</v>
      </c>
      <c r="CB276">
        <v>2</v>
      </c>
      <c r="CJ276">
        <v>1</v>
      </c>
      <c r="CK276">
        <v>2</v>
      </c>
      <c r="CL276">
        <v>6</v>
      </c>
      <c r="CM276">
        <v>-98</v>
      </c>
      <c r="CR276">
        <v>-98</v>
      </c>
      <c r="CS276">
        <v>-98</v>
      </c>
      <c r="CT276">
        <v>1</v>
      </c>
      <c r="CU276">
        <v>2</v>
      </c>
      <c r="CV276" t="s">
        <v>387</v>
      </c>
      <c r="CW276">
        <v>659</v>
      </c>
      <c r="CX276">
        <v>10.98</v>
      </c>
      <c r="CY276">
        <v>2</v>
      </c>
      <c r="CZ276">
        <v>1</v>
      </c>
      <c r="DA276" t="s">
        <v>4111</v>
      </c>
      <c r="DC276">
        <v>1</v>
      </c>
      <c r="DD276">
        <v>1</v>
      </c>
      <c r="DE276">
        <v>3</v>
      </c>
      <c r="DN276" t="s">
        <v>4107</v>
      </c>
      <c r="DO276" t="s">
        <v>4107</v>
      </c>
      <c r="DP276" t="s">
        <v>3178</v>
      </c>
      <c r="DQ276" t="s">
        <v>202</v>
      </c>
      <c r="DR276" t="s">
        <v>202</v>
      </c>
      <c r="DT276">
        <v>1</v>
      </c>
      <c r="DV276">
        <v>1</v>
      </c>
      <c r="DW276">
        <v>0</v>
      </c>
      <c r="DX276">
        <v>1</v>
      </c>
      <c r="DY276">
        <v>1</v>
      </c>
      <c r="DZ276">
        <v>-97</v>
      </c>
      <c r="EB276">
        <v>-97</v>
      </c>
      <c r="EC276">
        <v>-97</v>
      </c>
      <c r="EL276">
        <v>1</v>
      </c>
      <c r="EM276">
        <v>5</v>
      </c>
      <c r="EN276">
        <v>1</v>
      </c>
      <c r="EO276">
        <v>1</v>
      </c>
      <c r="EP276">
        <v>1</v>
      </c>
      <c r="EQ276">
        <v>1</v>
      </c>
      <c r="ER276">
        <v>1</v>
      </c>
      <c r="EZ276">
        <v>1</v>
      </c>
      <c r="FA276">
        <v>1</v>
      </c>
      <c r="FD276">
        <v>3</v>
      </c>
      <c r="FG276">
        <v>0</v>
      </c>
      <c r="FH276" t="s">
        <v>3179</v>
      </c>
      <c r="FI276">
        <v>1</v>
      </c>
      <c r="FJ276" t="s">
        <v>204</v>
      </c>
      <c r="FN276">
        <v>20</v>
      </c>
      <c r="FO276" t="s">
        <v>2206</v>
      </c>
      <c r="FP276">
        <v>20</v>
      </c>
      <c r="FQ276" t="s">
        <v>3180</v>
      </c>
      <c r="FR276" t="s">
        <v>3196</v>
      </c>
      <c r="FS276">
        <v>1</v>
      </c>
      <c r="FT276">
        <v>1</v>
      </c>
      <c r="FU276" t="s">
        <v>2221</v>
      </c>
      <c r="FV276" t="s">
        <v>3182</v>
      </c>
      <c r="FW276">
        <v>0</v>
      </c>
      <c r="FX276">
        <v>1</v>
      </c>
      <c r="FY276">
        <v>0</v>
      </c>
      <c r="FZ276">
        <v>0</v>
      </c>
      <c r="GA276">
        <v>39021</v>
      </c>
      <c r="GB276">
        <v>133</v>
      </c>
      <c r="GC276">
        <v>293.3909774</v>
      </c>
      <c r="GD276" t="s">
        <v>2401</v>
      </c>
      <c r="GE276">
        <v>1</v>
      </c>
      <c r="HG276" t="s">
        <v>202</v>
      </c>
      <c r="HJ276">
        <v>0</v>
      </c>
    </row>
    <row r="277" spans="1:218" x14ac:dyDescent="0.3">
      <c r="A277">
        <v>585</v>
      </c>
      <c r="B277" t="s">
        <v>3202</v>
      </c>
      <c r="C277" t="s">
        <v>4086</v>
      </c>
      <c r="D277" t="s">
        <v>194</v>
      </c>
      <c r="E277">
        <v>1</v>
      </c>
      <c r="F277" t="s">
        <v>202</v>
      </c>
      <c r="H277">
        <v>1</v>
      </c>
      <c r="M277">
        <v>1</v>
      </c>
      <c r="N277">
        <v>1</v>
      </c>
      <c r="U277">
        <v>1</v>
      </c>
      <c r="W277">
        <v>-97</v>
      </c>
      <c r="X277" t="s">
        <v>3174</v>
      </c>
      <c r="Y277">
        <v>1</v>
      </c>
      <c r="Z277">
        <v>1</v>
      </c>
      <c r="AA277">
        <v>6</v>
      </c>
      <c r="AD277" t="s">
        <v>202</v>
      </c>
      <c r="AE277">
        <v>1</v>
      </c>
      <c r="AF277">
        <v>1</v>
      </c>
      <c r="AG277">
        <v>1</v>
      </c>
      <c r="AH277">
        <v>1</v>
      </c>
      <c r="AI277">
        <v>2</v>
      </c>
      <c r="AJ277">
        <v>1</v>
      </c>
      <c r="AK277" t="s">
        <v>4087</v>
      </c>
      <c r="AL277">
        <v>1</v>
      </c>
      <c r="AM277">
        <v>2</v>
      </c>
      <c r="AN277">
        <v>2</v>
      </c>
      <c r="AO277">
        <v>2</v>
      </c>
      <c r="AP277">
        <v>2</v>
      </c>
      <c r="AQ277">
        <v>2</v>
      </c>
      <c r="AR277" t="s">
        <v>4088</v>
      </c>
      <c r="AS277">
        <v>-97</v>
      </c>
      <c r="AT277">
        <v>-97</v>
      </c>
      <c r="AU277">
        <v>2</v>
      </c>
      <c r="AV277">
        <v>-97</v>
      </c>
      <c r="AW277">
        <v>5</v>
      </c>
      <c r="AX277">
        <v>5</v>
      </c>
      <c r="AY277">
        <v>6</v>
      </c>
      <c r="BE277">
        <v>1</v>
      </c>
      <c r="BF277">
        <v>1</v>
      </c>
      <c r="BG277">
        <v>1</v>
      </c>
      <c r="BH277">
        <v>0</v>
      </c>
      <c r="BI277">
        <v>1</v>
      </c>
      <c r="BJ277">
        <v>0</v>
      </c>
      <c r="BM277">
        <v>4</v>
      </c>
      <c r="BN277">
        <v>1</v>
      </c>
      <c r="BO277">
        <v>2</v>
      </c>
      <c r="BP277">
        <v>1</v>
      </c>
      <c r="BQ277">
        <v>15</v>
      </c>
      <c r="BR277">
        <v>-97</v>
      </c>
      <c r="BS277">
        <v>1</v>
      </c>
      <c r="BT277">
        <v>2</v>
      </c>
      <c r="BV277">
        <v>1</v>
      </c>
      <c r="BX277">
        <v>1</v>
      </c>
      <c r="CJ277">
        <v>2</v>
      </c>
      <c r="CK277">
        <v>2</v>
      </c>
      <c r="CL277">
        <v>4</v>
      </c>
      <c r="CM277">
        <v>7</v>
      </c>
      <c r="CR277">
        <v>2</v>
      </c>
      <c r="CS277">
        <v>1</v>
      </c>
      <c r="CT277">
        <v>1</v>
      </c>
      <c r="CU277">
        <v>1</v>
      </c>
      <c r="CV277" t="s">
        <v>605</v>
      </c>
      <c r="CW277">
        <v>1213</v>
      </c>
      <c r="CX277">
        <v>20.22</v>
      </c>
      <c r="CY277">
        <v>2</v>
      </c>
      <c r="CZ277">
        <v>1</v>
      </c>
      <c r="DA277" t="s">
        <v>210</v>
      </c>
      <c r="DC277">
        <v>1</v>
      </c>
      <c r="DD277">
        <v>1</v>
      </c>
      <c r="DE277">
        <v>15</v>
      </c>
      <c r="DN277" t="s">
        <v>3912</v>
      </c>
      <c r="DO277" t="s">
        <v>3912</v>
      </c>
      <c r="DP277" t="s">
        <v>3178</v>
      </c>
      <c r="DQ277" t="s">
        <v>202</v>
      </c>
      <c r="DR277" t="s">
        <v>202</v>
      </c>
      <c r="DT277">
        <v>1</v>
      </c>
      <c r="DV277">
        <v>1</v>
      </c>
      <c r="DW277">
        <v>0</v>
      </c>
      <c r="DX277">
        <v>6</v>
      </c>
      <c r="DY277">
        <v>1</v>
      </c>
      <c r="DZ277">
        <v>-97</v>
      </c>
      <c r="EB277">
        <v>-97</v>
      </c>
      <c r="EC277">
        <v>2</v>
      </c>
      <c r="EE277">
        <v>7</v>
      </c>
      <c r="EL277">
        <v>1</v>
      </c>
      <c r="EM277">
        <v>-97</v>
      </c>
      <c r="EN277">
        <v>1</v>
      </c>
      <c r="EO277">
        <v>1</v>
      </c>
      <c r="EP277">
        <v>1</v>
      </c>
      <c r="EQ277">
        <v>1</v>
      </c>
      <c r="ER277">
        <v>2</v>
      </c>
      <c r="ES277">
        <v>-97</v>
      </c>
      <c r="EU277">
        <v>-97</v>
      </c>
      <c r="EV277">
        <v>7</v>
      </c>
      <c r="EW277">
        <v>-97</v>
      </c>
      <c r="EX277">
        <v>-97</v>
      </c>
      <c r="EY277">
        <v>2</v>
      </c>
      <c r="EZ277">
        <v>-97</v>
      </c>
      <c r="FA277">
        <v>-97</v>
      </c>
      <c r="FD277">
        <v>-97</v>
      </c>
      <c r="FG277">
        <v>0</v>
      </c>
      <c r="FH277" t="s">
        <v>3179</v>
      </c>
      <c r="FI277">
        <v>1</v>
      </c>
      <c r="FJ277" t="s">
        <v>204</v>
      </c>
      <c r="FK277">
        <v>7</v>
      </c>
      <c r="FL277">
        <v>12</v>
      </c>
      <c r="FM277">
        <v>12</v>
      </c>
      <c r="FN277">
        <v>20</v>
      </c>
      <c r="FO277" t="s">
        <v>2206</v>
      </c>
      <c r="FQ277" t="s">
        <v>3180</v>
      </c>
      <c r="FR277" t="s">
        <v>3196</v>
      </c>
      <c r="FS277">
        <v>1</v>
      </c>
      <c r="FT277">
        <v>1</v>
      </c>
      <c r="FU277" t="s">
        <v>2213</v>
      </c>
      <c r="FV277" t="s">
        <v>3182</v>
      </c>
      <c r="FW277">
        <v>1</v>
      </c>
      <c r="FX277">
        <v>0</v>
      </c>
      <c r="FY277">
        <v>1</v>
      </c>
      <c r="FZ277">
        <v>0</v>
      </c>
      <c r="GA277">
        <v>20830</v>
      </c>
      <c r="GB277">
        <v>83</v>
      </c>
      <c r="GC277">
        <v>250.9638554</v>
      </c>
      <c r="GD277" t="s">
        <v>2401</v>
      </c>
      <c r="GE277">
        <v>1</v>
      </c>
      <c r="HG277" t="s">
        <v>202</v>
      </c>
      <c r="HI277">
        <v>1</v>
      </c>
      <c r="HJ277">
        <v>1</v>
      </c>
    </row>
    <row r="278" spans="1:218" x14ac:dyDescent="0.3">
      <c r="A278">
        <v>600</v>
      </c>
      <c r="B278" t="s">
        <v>3279</v>
      </c>
      <c r="C278" t="s">
        <v>4112</v>
      </c>
      <c r="D278" t="s">
        <v>212</v>
      </c>
      <c r="E278">
        <v>1</v>
      </c>
      <c r="F278" t="s">
        <v>202</v>
      </c>
      <c r="H278">
        <v>1</v>
      </c>
      <c r="M278">
        <v>1</v>
      </c>
      <c r="N278">
        <v>1</v>
      </c>
      <c r="U278">
        <v>1</v>
      </c>
      <c r="W278">
        <v>1</v>
      </c>
      <c r="X278" t="s">
        <v>3174</v>
      </c>
      <c r="Y278">
        <v>1</v>
      </c>
      <c r="Z278">
        <v>1</v>
      </c>
      <c r="AA278">
        <v>5</v>
      </c>
      <c r="AD278" t="s">
        <v>202</v>
      </c>
      <c r="AE278">
        <v>1</v>
      </c>
      <c r="AF278">
        <v>1</v>
      </c>
      <c r="AG278">
        <v>1</v>
      </c>
      <c r="AH278">
        <v>1</v>
      </c>
      <c r="AI278">
        <v>1</v>
      </c>
      <c r="AJ278">
        <v>1</v>
      </c>
      <c r="AK278" t="s">
        <v>4113</v>
      </c>
      <c r="AL278">
        <v>1</v>
      </c>
      <c r="AM278">
        <v>2</v>
      </c>
      <c r="AN278">
        <v>1</v>
      </c>
      <c r="AO278">
        <v>2</v>
      </c>
      <c r="AP278">
        <v>2</v>
      </c>
      <c r="AQ278">
        <v>1</v>
      </c>
      <c r="AR278" t="s">
        <v>4114</v>
      </c>
      <c r="AS278">
        <v>1</v>
      </c>
      <c r="AT278">
        <v>1</v>
      </c>
      <c r="AU278">
        <v>1</v>
      </c>
      <c r="AV278">
        <v>2</v>
      </c>
      <c r="AW278">
        <v>1</v>
      </c>
      <c r="AX278">
        <v>7</v>
      </c>
      <c r="AY278">
        <v>1</v>
      </c>
      <c r="BE278">
        <v>1</v>
      </c>
      <c r="BF278">
        <v>1</v>
      </c>
      <c r="BG278">
        <v>1</v>
      </c>
      <c r="BH278">
        <v>1</v>
      </c>
      <c r="BI278">
        <v>1</v>
      </c>
      <c r="BJ278">
        <v>0</v>
      </c>
      <c r="BM278">
        <v>1</v>
      </c>
      <c r="BN278">
        <v>1</v>
      </c>
      <c r="BO278">
        <v>3</v>
      </c>
      <c r="BP278">
        <v>1</v>
      </c>
      <c r="BQ278">
        <v>3</v>
      </c>
      <c r="BR278">
        <v>3</v>
      </c>
      <c r="BS278">
        <v>1</v>
      </c>
      <c r="BT278">
        <v>2</v>
      </c>
      <c r="BV278">
        <v>0</v>
      </c>
      <c r="BX278">
        <v>0</v>
      </c>
      <c r="BZ278">
        <v>0</v>
      </c>
      <c r="CB278">
        <v>0</v>
      </c>
      <c r="CD278">
        <v>2</v>
      </c>
      <c r="CJ278">
        <v>1</v>
      </c>
      <c r="CK278">
        <v>2</v>
      </c>
      <c r="CL278">
        <v>5</v>
      </c>
      <c r="CM278">
        <v>1</v>
      </c>
      <c r="CR278">
        <v>2</v>
      </c>
      <c r="CS278">
        <v>-98</v>
      </c>
      <c r="CT278">
        <v>1</v>
      </c>
      <c r="CU278">
        <v>1</v>
      </c>
      <c r="CV278" t="s">
        <v>1686</v>
      </c>
      <c r="CW278">
        <v>523</v>
      </c>
      <c r="CX278">
        <v>8.7200000000000006</v>
      </c>
      <c r="CY278">
        <v>2</v>
      </c>
      <c r="CZ278">
        <v>1</v>
      </c>
      <c r="DA278" t="s">
        <v>3658</v>
      </c>
      <c r="DC278">
        <v>1</v>
      </c>
      <c r="DD278">
        <v>1</v>
      </c>
      <c r="DE278">
        <v>2</v>
      </c>
      <c r="DN278" t="s">
        <v>4107</v>
      </c>
      <c r="DO278" t="s">
        <v>4107</v>
      </c>
      <c r="DP278" t="s">
        <v>3178</v>
      </c>
      <c r="DQ278" t="s">
        <v>202</v>
      </c>
      <c r="DR278" t="s">
        <v>202</v>
      </c>
      <c r="DT278">
        <v>1</v>
      </c>
      <c r="DV278">
        <v>1</v>
      </c>
      <c r="DW278">
        <v>0</v>
      </c>
      <c r="DX278">
        <v>5</v>
      </c>
      <c r="DY278">
        <v>1</v>
      </c>
      <c r="DZ278">
        <v>1</v>
      </c>
      <c r="EA278">
        <v>15</v>
      </c>
      <c r="EB278">
        <f>IF(EA278&gt;=30,1,IF(EA278&gt;=20,2,IF(EA278&gt;=15,3,IF(EA278&gt;=10,4,IF(EA278&gt;=5,5,IF(EA278&gt;0,6,0))))))</f>
        <v>3</v>
      </c>
      <c r="EC278">
        <v>2</v>
      </c>
      <c r="EE278">
        <v>15</v>
      </c>
      <c r="EL278">
        <v>1</v>
      </c>
      <c r="EM278">
        <v>3</v>
      </c>
      <c r="EN278">
        <v>1</v>
      </c>
      <c r="EO278">
        <v>1</v>
      </c>
      <c r="EP278">
        <v>1</v>
      </c>
      <c r="EQ278">
        <v>1</v>
      </c>
      <c r="ER278">
        <v>1</v>
      </c>
      <c r="EZ278">
        <v>1</v>
      </c>
      <c r="FA278">
        <v>1</v>
      </c>
      <c r="FD278">
        <v>3</v>
      </c>
      <c r="FG278">
        <v>0</v>
      </c>
      <c r="FH278" t="s">
        <v>3179</v>
      </c>
      <c r="FI278">
        <v>1</v>
      </c>
      <c r="FJ278" t="s">
        <v>204</v>
      </c>
      <c r="FK278">
        <v>15</v>
      </c>
      <c r="FL278">
        <v>12</v>
      </c>
      <c r="FM278">
        <v>12</v>
      </c>
      <c r="FN278">
        <v>15</v>
      </c>
      <c r="FO278" t="s">
        <v>2206</v>
      </c>
      <c r="FP278">
        <v>3.5</v>
      </c>
      <c r="FQ278" t="s">
        <v>3180</v>
      </c>
      <c r="FR278" t="s">
        <v>3196</v>
      </c>
      <c r="FS278">
        <v>1</v>
      </c>
      <c r="FT278">
        <v>1</v>
      </c>
      <c r="FU278" t="s">
        <v>2221</v>
      </c>
      <c r="FV278" t="s">
        <v>3182</v>
      </c>
      <c r="FW278">
        <v>0</v>
      </c>
      <c r="FX278">
        <v>1</v>
      </c>
      <c r="FY278">
        <v>0</v>
      </c>
      <c r="FZ278">
        <v>0</v>
      </c>
      <c r="GA278">
        <v>59048</v>
      </c>
      <c r="GB278">
        <v>201</v>
      </c>
      <c r="GC278">
        <v>293.7711443</v>
      </c>
      <c r="GD278" t="s">
        <v>2401</v>
      </c>
      <c r="GE278">
        <v>1</v>
      </c>
      <c r="HG278" t="s">
        <v>202</v>
      </c>
      <c r="HJ278">
        <v>0</v>
      </c>
    </row>
    <row r="279" spans="1:218" x14ac:dyDescent="0.3">
      <c r="A279">
        <v>647</v>
      </c>
      <c r="B279" t="s">
        <v>3221</v>
      </c>
      <c r="C279" t="s">
        <v>4180</v>
      </c>
      <c r="D279" t="s">
        <v>212</v>
      </c>
      <c r="E279">
        <v>1</v>
      </c>
      <c r="F279" t="s">
        <v>202</v>
      </c>
      <c r="H279">
        <v>1</v>
      </c>
      <c r="M279">
        <v>1</v>
      </c>
      <c r="N279">
        <v>2</v>
      </c>
      <c r="O279">
        <v>1</v>
      </c>
      <c r="U279">
        <v>1</v>
      </c>
      <c r="W279">
        <v>1</v>
      </c>
      <c r="X279" t="s">
        <v>3174</v>
      </c>
      <c r="Y279">
        <v>1</v>
      </c>
      <c r="Z279">
        <v>1</v>
      </c>
      <c r="AA279">
        <v>1</v>
      </c>
      <c r="AD279" t="s">
        <v>202</v>
      </c>
      <c r="AE279">
        <v>1</v>
      </c>
      <c r="AF279">
        <v>1</v>
      </c>
      <c r="AG279">
        <v>2</v>
      </c>
      <c r="AH279">
        <v>2</v>
      </c>
      <c r="AI279">
        <v>2</v>
      </c>
      <c r="AJ279">
        <v>2</v>
      </c>
      <c r="AK279" t="s">
        <v>4181</v>
      </c>
      <c r="AL279">
        <v>2</v>
      </c>
      <c r="AM279">
        <v>2</v>
      </c>
      <c r="AN279">
        <v>2</v>
      </c>
      <c r="AO279">
        <v>2</v>
      </c>
      <c r="AP279">
        <v>2</v>
      </c>
      <c r="AQ279">
        <v>2</v>
      </c>
      <c r="AR279" t="s">
        <v>4182</v>
      </c>
      <c r="AS279">
        <v>1</v>
      </c>
      <c r="AT279">
        <v>1</v>
      </c>
      <c r="AU279">
        <v>1</v>
      </c>
      <c r="AV279">
        <v>1</v>
      </c>
      <c r="AW279">
        <v>7</v>
      </c>
      <c r="AX279">
        <v>1</v>
      </c>
      <c r="AY279">
        <v>3</v>
      </c>
      <c r="AZ279">
        <v>2</v>
      </c>
      <c r="BA279">
        <v>6</v>
      </c>
      <c r="BB279">
        <v>4</v>
      </c>
      <c r="BE279">
        <v>1</v>
      </c>
      <c r="BF279">
        <v>1</v>
      </c>
      <c r="BG279">
        <v>1</v>
      </c>
      <c r="BH279">
        <v>1</v>
      </c>
      <c r="BI279">
        <v>1</v>
      </c>
      <c r="BJ279">
        <v>1</v>
      </c>
      <c r="BK279">
        <v>1</v>
      </c>
      <c r="BL279">
        <v>1</v>
      </c>
      <c r="BM279">
        <v>1</v>
      </c>
      <c r="BN279">
        <v>1</v>
      </c>
      <c r="BO279">
        <v>3</v>
      </c>
      <c r="BP279">
        <v>1</v>
      </c>
      <c r="BQ279">
        <v>30.5</v>
      </c>
      <c r="BR279">
        <v>1</v>
      </c>
      <c r="BS279">
        <v>1</v>
      </c>
      <c r="BT279">
        <v>3</v>
      </c>
      <c r="BU279">
        <v>3</v>
      </c>
      <c r="BV279">
        <v>0</v>
      </c>
      <c r="BW279">
        <v>3</v>
      </c>
      <c r="BX279">
        <v>0</v>
      </c>
      <c r="BY279">
        <v>3</v>
      </c>
      <c r="BZ279">
        <v>1</v>
      </c>
      <c r="CA279">
        <v>3</v>
      </c>
      <c r="CB279">
        <v>0</v>
      </c>
      <c r="CC279">
        <v>3</v>
      </c>
      <c r="CD279">
        <v>0</v>
      </c>
      <c r="CE279">
        <v>3</v>
      </c>
      <c r="CF279">
        <v>0</v>
      </c>
      <c r="CG279">
        <v>3</v>
      </c>
      <c r="CH279">
        <v>2</v>
      </c>
      <c r="CI279">
        <v>3</v>
      </c>
      <c r="CJ279">
        <v>1</v>
      </c>
      <c r="CK279">
        <v>2</v>
      </c>
      <c r="CL279">
        <v>3</v>
      </c>
      <c r="CM279">
        <v>2</v>
      </c>
      <c r="CR279">
        <v>2</v>
      </c>
      <c r="CS279">
        <v>-97</v>
      </c>
      <c r="CT279">
        <v>1</v>
      </c>
      <c r="CU279">
        <v>2</v>
      </c>
      <c r="CV279" t="s">
        <v>1009</v>
      </c>
      <c r="CW279">
        <v>1209</v>
      </c>
      <c r="CX279">
        <v>20.149999999999999</v>
      </c>
      <c r="CY279">
        <v>2</v>
      </c>
      <c r="CZ279">
        <v>1</v>
      </c>
      <c r="DA279" t="s">
        <v>500</v>
      </c>
      <c r="DC279">
        <v>1</v>
      </c>
      <c r="DD279">
        <v>1</v>
      </c>
      <c r="DE279">
        <v>10</v>
      </c>
      <c r="DN279" t="s">
        <v>4107</v>
      </c>
      <c r="DO279" t="s">
        <v>4107</v>
      </c>
      <c r="DP279" t="s">
        <v>3178</v>
      </c>
      <c r="DQ279" t="s">
        <v>202</v>
      </c>
      <c r="DR279" t="s">
        <v>4183</v>
      </c>
      <c r="DT279">
        <v>2</v>
      </c>
      <c r="DU279">
        <v>1</v>
      </c>
      <c r="DV279">
        <v>1</v>
      </c>
      <c r="DW279">
        <v>0</v>
      </c>
      <c r="DX279">
        <v>1</v>
      </c>
      <c r="DY279">
        <v>1</v>
      </c>
      <c r="DZ279">
        <v>-97</v>
      </c>
      <c r="EB279">
        <v>5</v>
      </c>
      <c r="EC279">
        <v>-97</v>
      </c>
      <c r="EL279">
        <v>1</v>
      </c>
      <c r="EM279">
        <v>-97</v>
      </c>
      <c r="EN279">
        <v>1</v>
      </c>
      <c r="EO279">
        <v>2</v>
      </c>
      <c r="EP279">
        <v>1</v>
      </c>
      <c r="EQ279">
        <v>1</v>
      </c>
      <c r="ER279">
        <v>1</v>
      </c>
      <c r="EZ279">
        <v>1</v>
      </c>
      <c r="FA279">
        <v>1</v>
      </c>
      <c r="FD279">
        <v>3</v>
      </c>
      <c r="FG279">
        <v>0</v>
      </c>
      <c r="FH279" t="s">
        <v>3179</v>
      </c>
      <c r="FI279">
        <v>1</v>
      </c>
      <c r="FJ279" t="s">
        <v>204</v>
      </c>
      <c r="FN279">
        <v>7.5</v>
      </c>
      <c r="FO279" t="s">
        <v>2206</v>
      </c>
      <c r="FQ279" t="s">
        <v>3180</v>
      </c>
      <c r="FR279" t="s">
        <v>3189</v>
      </c>
      <c r="FS279">
        <v>0</v>
      </c>
      <c r="FT279">
        <v>1</v>
      </c>
      <c r="FU279" t="s">
        <v>2221</v>
      </c>
      <c r="FV279" t="s">
        <v>3182</v>
      </c>
      <c r="FW279">
        <v>0</v>
      </c>
      <c r="FX279">
        <v>1</v>
      </c>
      <c r="FY279">
        <v>0</v>
      </c>
      <c r="FZ279">
        <v>0</v>
      </c>
      <c r="GA279">
        <v>7861</v>
      </c>
      <c r="GB279">
        <v>71</v>
      </c>
      <c r="GC279">
        <v>110.71830989999999</v>
      </c>
      <c r="GD279" t="s">
        <v>2401</v>
      </c>
      <c r="GE279">
        <v>1</v>
      </c>
      <c r="HG279" t="s">
        <v>202</v>
      </c>
      <c r="HJ279">
        <v>0</v>
      </c>
    </row>
    <row r="280" spans="1:218" x14ac:dyDescent="0.3">
      <c r="A280">
        <v>656</v>
      </c>
      <c r="B280" t="s">
        <v>3225</v>
      </c>
      <c r="C280" t="s">
        <v>4191</v>
      </c>
      <c r="D280" t="s">
        <v>212</v>
      </c>
      <c r="E280">
        <v>1</v>
      </c>
      <c r="F280" t="s">
        <v>202</v>
      </c>
      <c r="H280">
        <v>1</v>
      </c>
      <c r="M280">
        <v>1</v>
      </c>
      <c r="N280">
        <v>1</v>
      </c>
      <c r="U280">
        <v>-97</v>
      </c>
      <c r="W280">
        <v>1</v>
      </c>
      <c r="X280" t="s">
        <v>3174</v>
      </c>
      <c r="Y280">
        <v>1</v>
      </c>
      <c r="Z280">
        <v>1</v>
      </c>
      <c r="AA280">
        <v>1</v>
      </c>
      <c r="AD280" t="s">
        <v>202</v>
      </c>
      <c r="AE280">
        <v>1</v>
      </c>
      <c r="AF280">
        <v>1</v>
      </c>
      <c r="AG280">
        <v>1</v>
      </c>
      <c r="AH280">
        <v>2</v>
      </c>
      <c r="AI280">
        <v>2</v>
      </c>
      <c r="AJ280">
        <v>2</v>
      </c>
      <c r="AK280" t="s">
        <v>4192</v>
      </c>
      <c r="AL280">
        <v>1</v>
      </c>
      <c r="AM280">
        <v>2</v>
      </c>
      <c r="AN280">
        <v>1</v>
      </c>
      <c r="AO280">
        <v>2</v>
      </c>
      <c r="AP280">
        <v>1</v>
      </c>
      <c r="AQ280">
        <v>1</v>
      </c>
      <c r="AR280" t="s">
        <v>4193</v>
      </c>
      <c r="AS280">
        <v>1</v>
      </c>
      <c r="AT280">
        <v>1</v>
      </c>
      <c r="AU280">
        <v>1</v>
      </c>
      <c r="AV280">
        <v>1</v>
      </c>
      <c r="AW280">
        <v>7</v>
      </c>
      <c r="AX280">
        <v>1</v>
      </c>
      <c r="AY280">
        <v>3</v>
      </c>
      <c r="BE280">
        <v>1</v>
      </c>
      <c r="BF280">
        <v>1</v>
      </c>
      <c r="BG280">
        <v>1</v>
      </c>
      <c r="BH280">
        <v>1</v>
      </c>
      <c r="BI280">
        <v>1</v>
      </c>
      <c r="BJ280">
        <v>1</v>
      </c>
      <c r="BK280">
        <v>1</v>
      </c>
      <c r="BL280">
        <v>1</v>
      </c>
      <c r="BM280">
        <v>1</v>
      </c>
      <c r="BN280">
        <v>1</v>
      </c>
      <c r="BO280">
        <v>2</v>
      </c>
      <c r="BP280">
        <v>1</v>
      </c>
      <c r="BQ280">
        <v>12</v>
      </c>
      <c r="BR280">
        <v>1</v>
      </c>
      <c r="BS280">
        <v>1</v>
      </c>
      <c r="BT280">
        <v>3</v>
      </c>
      <c r="BV280">
        <v>0</v>
      </c>
      <c r="BX280">
        <v>0</v>
      </c>
      <c r="BZ280">
        <v>2</v>
      </c>
      <c r="CB280">
        <v>0</v>
      </c>
      <c r="CD280">
        <v>0</v>
      </c>
      <c r="CF280">
        <v>1</v>
      </c>
      <c r="CJ280">
        <v>1</v>
      </c>
      <c r="CK280">
        <v>2</v>
      </c>
      <c r="CL280">
        <v>6</v>
      </c>
      <c r="CM280">
        <v>1</v>
      </c>
      <c r="CR280">
        <v>2</v>
      </c>
      <c r="CS280">
        <v>-98</v>
      </c>
      <c r="CT280">
        <v>1</v>
      </c>
      <c r="CU280">
        <v>2</v>
      </c>
      <c r="CV280" t="s">
        <v>2924</v>
      </c>
      <c r="CW280">
        <v>715</v>
      </c>
      <c r="CX280">
        <v>11.92</v>
      </c>
      <c r="CY280">
        <v>2</v>
      </c>
      <c r="CZ280">
        <v>1</v>
      </c>
      <c r="DA280" t="s">
        <v>3546</v>
      </c>
      <c r="DC280">
        <v>1</v>
      </c>
      <c r="DD280">
        <v>1</v>
      </c>
      <c r="DE280">
        <v>3</v>
      </c>
      <c r="DN280" t="s">
        <v>4107</v>
      </c>
      <c r="DO280" t="s">
        <v>4107</v>
      </c>
      <c r="DP280" t="s">
        <v>3178</v>
      </c>
      <c r="DQ280" t="s">
        <v>202</v>
      </c>
      <c r="DR280" t="s">
        <v>202</v>
      </c>
      <c r="DT280">
        <v>1</v>
      </c>
      <c r="DV280">
        <v>1</v>
      </c>
      <c r="DW280">
        <v>0</v>
      </c>
      <c r="DX280">
        <v>1</v>
      </c>
      <c r="DY280">
        <v>1</v>
      </c>
      <c r="DZ280">
        <v>1</v>
      </c>
      <c r="EA280">
        <v>10</v>
      </c>
      <c r="EB280">
        <f>IF(EA280&gt;=30,1,IF(EA280&gt;=20,2,IF(EA280&gt;=15,3,IF(EA280&gt;=10,4,IF(EA280&gt;=5,5,IF(EA280&gt;0,6,0))))))</f>
        <v>4</v>
      </c>
      <c r="EC280">
        <v>2</v>
      </c>
      <c r="EE280">
        <v>10</v>
      </c>
      <c r="EL280">
        <v>1</v>
      </c>
      <c r="EM280">
        <v>-97</v>
      </c>
      <c r="EN280">
        <v>1</v>
      </c>
      <c r="EO280">
        <v>1</v>
      </c>
      <c r="EP280">
        <v>1</v>
      </c>
      <c r="EQ280">
        <v>1</v>
      </c>
      <c r="ER280">
        <v>1</v>
      </c>
      <c r="EZ280">
        <v>1</v>
      </c>
      <c r="FA280">
        <v>1</v>
      </c>
      <c r="FD280">
        <v>3</v>
      </c>
      <c r="FG280">
        <v>0</v>
      </c>
      <c r="FH280" t="s">
        <v>3179</v>
      </c>
      <c r="FI280">
        <v>1</v>
      </c>
      <c r="FJ280" t="s">
        <v>204</v>
      </c>
      <c r="FK280">
        <v>10</v>
      </c>
      <c r="FL280">
        <v>12</v>
      </c>
      <c r="FM280">
        <v>12</v>
      </c>
      <c r="FN280">
        <v>10</v>
      </c>
      <c r="FO280" t="s">
        <v>2206</v>
      </c>
      <c r="FQ280" t="s">
        <v>3180</v>
      </c>
      <c r="FR280" t="s">
        <v>3196</v>
      </c>
      <c r="FS280">
        <v>1</v>
      </c>
      <c r="FT280">
        <v>1</v>
      </c>
      <c r="FU280" t="s">
        <v>2221</v>
      </c>
      <c r="FV280" t="s">
        <v>3182</v>
      </c>
      <c r="FW280">
        <v>0</v>
      </c>
      <c r="FX280">
        <v>1</v>
      </c>
      <c r="FY280">
        <v>0</v>
      </c>
      <c r="FZ280">
        <v>0</v>
      </c>
      <c r="GA280">
        <v>39021</v>
      </c>
      <c r="GB280">
        <v>133</v>
      </c>
      <c r="GC280">
        <v>293.3909774</v>
      </c>
      <c r="GD280" t="s">
        <v>2401</v>
      </c>
      <c r="GE280">
        <v>1</v>
      </c>
      <c r="HG280" t="s">
        <v>202</v>
      </c>
      <c r="HJ280">
        <v>0</v>
      </c>
    </row>
    <row r="281" spans="1:218" x14ac:dyDescent="0.3">
      <c r="A281">
        <v>665</v>
      </c>
      <c r="B281" t="s">
        <v>3279</v>
      </c>
      <c r="C281" t="s">
        <v>4203</v>
      </c>
      <c r="D281" t="s">
        <v>212</v>
      </c>
      <c r="E281">
        <v>1</v>
      </c>
      <c r="F281" t="s">
        <v>202</v>
      </c>
      <c r="H281">
        <v>1</v>
      </c>
      <c r="M281">
        <v>1</v>
      </c>
      <c r="N281">
        <v>1</v>
      </c>
      <c r="U281">
        <v>1</v>
      </c>
      <c r="W281">
        <v>1</v>
      </c>
      <c r="X281" t="s">
        <v>3174</v>
      </c>
      <c r="Y281">
        <v>1</v>
      </c>
      <c r="Z281">
        <v>1</v>
      </c>
      <c r="AA281">
        <v>1</v>
      </c>
      <c r="AD281" t="s">
        <v>202</v>
      </c>
      <c r="AE281">
        <v>1</v>
      </c>
      <c r="AF281">
        <v>1</v>
      </c>
      <c r="AG281">
        <v>1</v>
      </c>
      <c r="AH281">
        <v>-97</v>
      </c>
      <c r="AI281">
        <v>1</v>
      </c>
      <c r="AJ281">
        <v>2</v>
      </c>
      <c r="AK281" t="s">
        <v>4204</v>
      </c>
      <c r="AL281">
        <v>1</v>
      </c>
      <c r="AM281">
        <v>2</v>
      </c>
      <c r="AN281">
        <v>1</v>
      </c>
      <c r="AO281">
        <v>2</v>
      </c>
      <c r="AP281">
        <v>2</v>
      </c>
      <c r="AQ281">
        <v>1</v>
      </c>
      <c r="AR281" t="s">
        <v>4205</v>
      </c>
      <c r="AS281">
        <v>2</v>
      </c>
      <c r="AT281">
        <v>1</v>
      </c>
      <c r="AU281">
        <v>2</v>
      </c>
      <c r="AV281">
        <v>2</v>
      </c>
      <c r="AW281">
        <v>7</v>
      </c>
      <c r="AX281">
        <v>3</v>
      </c>
      <c r="AY281">
        <v>1</v>
      </c>
      <c r="BE281">
        <v>1</v>
      </c>
      <c r="BF281">
        <v>2</v>
      </c>
      <c r="BG281">
        <v>1</v>
      </c>
      <c r="BH281">
        <v>2</v>
      </c>
      <c r="BI281">
        <v>1</v>
      </c>
      <c r="BJ281">
        <v>0</v>
      </c>
      <c r="BM281">
        <v>2</v>
      </c>
      <c r="BN281">
        <v>1</v>
      </c>
      <c r="BO281">
        <v>2</v>
      </c>
      <c r="BP281">
        <v>1</v>
      </c>
      <c r="BQ281">
        <v>15</v>
      </c>
      <c r="BR281">
        <v>3</v>
      </c>
      <c r="BS281">
        <v>1</v>
      </c>
      <c r="BT281">
        <v>1</v>
      </c>
      <c r="BV281">
        <v>0</v>
      </c>
      <c r="BX281">
        <v>0</v>
      </c>
      <c r="BZ281">
        <v>0</v>
      </c>
      <c r="CB281">
        <v>0</v>
      </c>
      <c r="CD281">
        <v>0</v>
      </c>
      <c r="CF281">
        <v>1</v>
      </c>
      <c r="CJ281">
        <v>1</v>
      </c>
      <c r="CK281">
        <v>1</v>
      </c>
      <c r="CL281">
        <v>7</v>
      </c>
      <c r="CM281">
        <v>1</v>
      </c>
      <c r="CR281">
        <v>2</v>
      </c>
      <c r="CS281">
        <v>9</v>
      </c>
      <c r="CT281">
        <v>1</v>
      </c>
      <c r="CU281">
        <v>2</v>
      </c>
      <c r="CV281" t="s">
        <v>1009</v>
      </c>
      <c r="CW281">
        <v>806</v>
      </c>
      <c r="CX281">
        <v>13.43</v>
      </c>
      <c r="CY281">
        <v>2</v>
      </c>
      <c r="CZ281">
        <v>1</v>
      </c>
      <c r="DA281" t="s">
        <v>624</v>
      </c>
      <c r="DC281">
        <v>1</v>
      </c>
      <c r="DD281">
        <v>1</v>
      </c>
      <c r="DE281">
        <v>2</v>
      </c>
      <c r="DN281" t="s">
        <v>4107</v>
      </c>
      <c r="DO281" t="s">
        <v>4107</v>
      </c>
      <c r="DP281" t="s">
        <v>3178</v>
      </c>
      <c r="DQ281" t="s">
        <v>202</v>
      </c>
      <c r="DR281" t="s">
        <v>202</v>
      </c>
      <c r="DT281">
        <v>1</v>
      </c>
      <c r="DV281">
        <v>1</v>
      </c>
      <c r="DW281">
        <v>0</v>
      </c>
      <c r="DX281">
        <v>1</v>
      </c>
      <c r="DY281">
        <v>1</v>
      </c>
      <c r="DZ281">
        <v>1</v>
      </c>
      <c r="EA281">
        <v>15</v>
      </c>
      <c r="EB281">
        <f>IF(EA281&gt;=30,1,IF(EA281&gt;=20,2,IF(EA281&gt;=15,3,IF(EA281&gt;=10,4,IF(EA281&gt;=5,5,IF(EA281&gt;0,6,0))))))</f>
        <v>3</v>
      </c>
      <c r="EC281">
        <v>2</v>
      </c>
      <c r="EE281">
        <v>15</v>
      </c>
      <c r="EL281">
        <v>2</v>
      </c>
      <c r="EM281">
        <v>4</v>
      </c>
      <c r="EN281">
        <v>1</v>
      </c>
      <c r="EO281">
        <v>1</v>
      </c>
      <c r="EP281">
        <v>1</v>
      </c>
      <c r="EQ281">
        <v>1</v>
      </c>
      <c r="ER281">
        <v>1</v>
      </c>
      <c r="EZ281">
        <v>1</v>
      </c>
      <c r="FA281">
        <v>1</v>
      </c>
      <c r="FD281">
        <v>3</v>
      </c>
      <c r="FG281">
        <v>0</v>
      </c>
      <c r="FH281" t="s">
        <v>3179</v>
      </c>
      <c r="FI281">
        <v>1</v>
      </c>
      <c r="FJ281" t="s">
        <v>204</v>
      </c>
      <c r="FK281">
        <v>15</v>
      </c>
      <c r="FL281">
        <v>12</v>
      </c>
      <c r="FM281">
        <v>12</v>
      </c>
      <c r="FN281">
        <v>15</v>
      </c>
      <c r="FO281" t="s">
        <v>2212</v>
      </c>
      <c r="FP281">
        <v>7.5</v>
      </c>
      <c r="FQ281" t="s">
        <v>3180</v>
      </c>
      <c r="FR281" t="s">
        <v>3196</v>
      </c>
      <c r="FS281">
        <v>1</v>
      </c>
      <c r="FT281">
        <v>1</v>
      </c>
      <c r="FU281" t="s">
        <v>2221</v>
      </c>
      <c r="FV281" t="s">
        <v>3182</v>
      </c>
      <c r="FW281">
        <v>0</v>
      </c>
      <c r="FX281">
        <v>1</v>
      </c>
      <c r="FY281">
        <v>0</v>
      </c>
      <c r="FZ281">
        <v>0</v>
      </c>
      <c r="GA281">
        <v>59048</v>
      </c>
      <c r="GB281">
        <v>201</v>
      </c>
      <c r="GC281">
        <v>293.7711443</v>
      </c>
      <c r="GD281" t="s">
        <v>2401</v>
      </c>
      <c r="GE281">
        <v>1</v>
      </c>
      <c r="HG281" t="s">
        <v>202</v>
      </c>
      <c r="HJ281">
        <v>0</v>
      </c>
    </row>
    <row r="282" spans="1:218" x14ac:dyDescent="0.3">
      <c r="A282">
        <v>695</v>
      </c>
      <c r="B282" t="s">
        <v>3279</v>
      </c>
      <c r="C282" t="s">
        <v>3292</v>
      </c>
      <c r="D282" t="s">
        <v>212</v>
      </c>
      <c r="E282">
        <v>1</v>
      </c>
      <c r="F282" t="s">
        <v>202</v>
      </c>
      <c r="H282">
        <v>1</v>
      </c>
      <c r="M282">
        <v>1</v>
      </c>
      <c r="N282">
        <v>1</v>
      </c>
      <c r="U282">
        <v>1</v>
      </c>
      <c r="W282">
        <v>1</v>
      </c>
      <c r="X282" t="s">
        <v>3174</v>
      </c>
      <c r="Y282">
        <v>1</v>
      </c>
      <c r="Z282">
        <v>1</v>
      </c>
      <c r="AA282">
        <v>2</v>
      </c>
      <c r="AD282" t="s">
        <v>202</v>
      </c>
      <c r="AE282">
        <v>1</v>
      </c>
      <c r="AF282">
        <v>1</v>
      </c>
      <c r="AG282">
        <v>1</v>
      </c>
      <c r="AH282">
        <v>1</v>
      </c>
      <c r="AI282">
        <v>1</v>
      </c>
      <c r="AJ282">
        <v>1</v>
      </c>
      <c r="AK282" t="s">
        <v>4237</v>
      </c>
      <c r="AL282">
        <v>1</v>
      </c>
      <c r="AM282">
        <v>1</v>
      </c>
      <c r="AN282">
        <v>2</v>
      </c>
      <c r="AO282">
        <v>1</v>
      </c>
      <c r="AP282">
        <v>1</v>
      </c>
      <c r="AQ282">
        <v>1</v>
      </c>
      <c r="AR282" t="s">
        <v>4238</v>
      </c>
      <c r="AS282">
        <v>1</v>
      </c>
      <c r="AT282">
        <v>1</v>
      </c>
      <c r="AU282">
        <v>1</v>
      </c>
      <c r="AV282">
        <v>2</v>
      </c>
      <c r="AW282">
        <v>7</v>
      </c>
      <c r="AX282">
        <v>1</v>
      </c>
      <c r="AY282">
        <v>1</v>
      </c>
      <c r="AZ282">
        <v>3</v>
      </c>
      <c r="BA282">
        <v>2</v>
      </c>
      <c r="BB282">
        <v>6</v>
      </c>
      <c r="BC282">
        <v>4</v>
      </c>
      <c r="BD282">
        <v>5</v>
      </c>
      <c r="BE282">
        <v>1</v>
      </c>
      <c r="BF282">
        <v>1</v>
      </c>
      <c r="BG282">
        <v>1</v>
      </c>
      <c r="BH282">
        <v>1</v>
      </c>
      <c r="BI282">
        <v>1</v>
      </c>
      <c r="BJ282">
        <v>1</v>
      </c>
      <c r="BK282">
        <v>1</v>
      </c>
      <c r="BL282">
        <v>1</v>
      </c>
      <c r="BM282">
        <v>1</v>
      </c>
      <c r="BN282">
        <v>1</v>
      </c>
      <c r="BO282">
        <v>3</v>
      </c>
      <c r="BP282">
        <v>1</v>
      </c>
      <c r="BQ282">
        <v>52</v>
      </c>
      <c r="BR282">
        <v>1</v>
      </c>
      <c r="BS282">
        <v>1</v>
      </c>
      <c r="BT282">
        <v>7</v>
      </c>
      <c r="BU282">
        <v>7</v>
      </c>
      <c r="BV282">
        <v>0</v>
      </c>
      <c r="BW282">
        <v>7</v>
      </c>
      <c r="BX282">
        <v>2</v>
      </c>
      <c r="BY282">
        <v>7</v>
      </c>
      <c r="BZ282">
        <v>2</v>
      </c>
      <c r="CA282">
        <v>7</v>
      </c>
      <c r="CB282">
        <v>0</v>
      </c>
      <c r="CC282">
        <v>7</v>
      </c>
      <c r="CD282">
        <v>0</v>
      </c>
      <c r="CE282">
        <v>7</v>
      </c>
      <c r="CF282">
        <v>1</v>
      </c>
      <c r="CG282">
        <v>7</v>
      </c>
      <c r="CH282">
        <v>2</v>
      </c>
      <c r="CI282">
        <v>7</v>
      </c>
      <c r="CJ282">
        <v>1</v>
      </c>
      <c r="CK282">
        <v>2</v>
      </c>
      <c r="CL282">
        <v>5</v>
      </c>
      <c r="CM282">
        <v>1</v>
      </c>
      <c r="CR282">
        <v>2</v>
      </c>
      <c r="CS282">
        <v>3</v>
      </c>
      <c r="CT282">
        <v>1</v>
      </c>
      <c r="CU282">
        <v>2</v>
      </c>
      <c r="CV282" t="s">
        <v>2924</v>
      </c>
      <c r="CW282">
        <v>710</v>
      </c>
      <c r="CX282">
        <v>11.83</v>
      </c>
      <c r="CY282">
        <v>2</v>
      </c>
      <c r="CZ282">
        <v>1</v>
      </c>
      <c r="DA282" t="s">
        <v>3957</v>
      </c>
      <c r="DC282">
        <v>1</v>
      </c>
      <c r="DD282">
        <v>1</v>
      </c>
      <c r="DE282">
        <v>2</v>
      </c>
      <c r="DN282" t="s">
        <v>4107</v>
      </c>
      <c r="DO282" t="s">
        <v>4107</v>
      </c>
      <c r="DP282" t="s">
        <v>3178</v>
      </c>
      <c r="DQ282" t="s">
        <v>202</v>
      </c>
      <c r="DR282" t="s">
        <v>202</v>
      </c>
      <c r="DT282">
        <v>1</v>
      </c>
      <c r="DV282">
        <v>1</v>
      </c>
      <c r="DW282">
        <v>0</v>
      </c>
      <c r="DX282">
        <v>2</v>
      </c>
      <c r="DY282">
        <v>1</v>
      </c>
      <c r="DZ282">
        <v>1</v>
      </c>
      <c r="EA282">
        <v>15</v>
      </c>
      <c r="EB282">
        <f>IF(EA282&gt;=30,1,IF(EA282&gt;=20,2,IF(EA282&gt;=15,3,IF(EA282&gt;=10,4,IF(EA282&gt;=5,5,IF(EA282&gt;0,6,0))))))</f>
        <v>3</v>
      </c>
      <c r="EC282">
        <v>2</v>
      </c>
      <c r="EE282">
        <v>15</v>
      </c>
      <c r="EL282">
        <v>2</v>
      </c>
      <c r="EM282">
        <v>2</v>
      </c>
      <c r="EN282">
        <v>1</v>
      </c>
      <c r="EO282">
        <v>1</v>
      </c>
      <c r="EP282">
        <v>1</v>
      </c>
      <c r="EQ282">
        <v>1</v>
      </c>
      <c r="ER282">
        <v>1</v>
      </c>
      <c r="EZ282">
        <v>1</v>
      </c>
      <c r="FA282">
        <v>1</v>
      </c>
      <c r="FD282">
        <v>3</v>
      </c>
      <c r="FG282">
        <v>0</v>
      </c>
      <c r="FH282" t="s">
        <v>3179</v>
      </c>
      <c r="FI282">
        <v>1</v>
      </c>
      <c r="FJ282" t="s">
        <v>204</v>
      </c>
      <c r="FK282">
        <v>15</v>
      </c>
      <c r="FL282">
        <v>12</v>
      </c>
      <c r="FM282">
        <v>12</v>
      </c>
      <c r="FN282">
        <v>15</v>
      </c>
      <c r="FO282" t="s">
        <v>2212</v>
      </c>
      <c r="FP282">
        <v>1.5</v>
      </c>
      <c r="FQ282" t="s">
        <v>3180</v>
      </c>
      <c r="FR282" t="s">
        <v>3196</v>
      </c>
      <c r="FS282">
        <v>1</v>
      </c>
      <c r="FT282">
        <v>1</v>
      </c>
      <c r="FU282" t="s">
        <v>2221</v>
      </c>
      <c r="FV282" t="s">
        <v>3182</v>
      </c>
      <c r="FW282">
        <v>0</v>
      </c>
      <c r="FX282">
        <v>1</v>
      </c>
      <c r="FY282">
        <v>0</v>
      </c>
      <c r="FZ282">
        <v>0</v>
      </c>
      <c r="GA282">
        <v>59048</v>
      </c>
      <c r="GB282">
        <v>201</v>
      </c>
      <c r="GC282">
        <v>293.7711443</v>
      </c>
      <c r="GD282" t="s">
        <v>2401</v>
      </c>
      <c r="GE282">
        <v>1</v>
      </c>
      <c r="HG282" t="s">
        <v>202</v>
      </c>
      <c r="HJ282">
        <v>0</v>
      </c>
    </row>
    <row r="283" spans="1:218" x14ac:dyDescent="0.3">
      <c r="A283">
        <v>711</v>
      </c>
      <c r="B283" t="s">
        <v>3207</v>
      </c>
      <c r="C283" t="s">
        <v>4255</v>
      </c>
      <c r="D283" t="s">
        <v>265</v>
      </c>
      <c r="E283">
        <v>1</v>
      </c>
      <c r="F283" t="s">
        <v>202</v>
      </c>
      <c r="H283">
        <v>1</v>
      </c>
      <c r="M283">
        <v>1</v>
      </c>
      <c r="N283">
        <v>1</v>
      </c>
      <c r="U283">
        <v>1</v>
      </c>
      <c r="W283">
        <v>1</v>
      </c>
      <c r="X283" t="s">
        <v>3174</v>
      </c>
      <c r="Y283">
        <v>1</v>
      </c>
      <c r="Z283">
        <v>1</v>
      </c>
      <c r="AA283">
        <v>1</v>
      </c>
      <c r="AD283" t="s">
        <v>202</v>
      </c>
      <c r="AE283">
        <v>1</v>
      </c>
      <c r="AF283">
        <v>1</v>
      </c>
      <c r="AG283">
        <v>1</v>
      </c>
      <c r="AH283">
        <v>2</v>
      </c>
      <c r="AI283">
        <v>2</v>
      </c>
      <c r="AJ283">
        <v>2</v>
      </c>
      <c r="AK283" t="s">
        <v>4256</v>
      </c>
      <c r="AL283">
        <v>1</v>
      </c>
      <c r="AM283">
        <v>1</v>
      </c>
      <c r="AN283">
        <v>-97</v>
      </c>
      <c r="AO283">
        <v>2</v>
      </c>
      <c r="AP283">
        <v>1</v>
      </c>
      <c r="AQ283">
        <v>1</v>
      </c>
      <c r="AR283" t="s">
        <v>4257</v>
      </c>
      <c r="AS283">
        <v>3</v>
      </c>
      <c r="AT283">
        <v>2</v>
      </c>
      <c r="AU283">
        <v>3</v>
      </c>
      <c r="AV283">
        <v>1</v>
      </c>
      <c r="AW283">
        <v>7</v>
      </c>
      <c r="AX283">
        <v>1</v>
      </c>
      <c r="AY283">
        <v>3</v>
      </c>
      <c r="BE283">
        <v>1</v>
      </c>
      <c r="BF283">
        <v>1</v>
      </c>
      <c r="BG283">
        <v>1</v>
      </c>
      <c r="BH283">
        <v>1</v>
      </c>
      <c r="BI283">
        <v>1</v>
      </c>
      <c r="BJ283">
        <v>0</v>
      </c>
      <c r="BM283">
        <v>2</v>
      </c>
      <c r="BN283">
        <v>1</v>
      </c>
      <c r="BO283">
        <v>3</v>
      </c>
      <c r="BP283">
        <v>1</v>
      </c>
      <c r="BQ283">
        <v>5</v>
      </c>
      <c r="BR283">
        <v>3</v>
      </c>
      <c r="BS283">
        <v>1</v>
      </c>
      <c r="BT283">
        <v>2</v>
      </c>
      <c r="BV283">
        <v>0</v>
      </c>
      <c r="BX283">
        <v>0</v>
      </c>
      <c r="BZ283">
        <v>0</v>
      </c>
      <c r="CB283">
        <v>0</v>
      </c>
      <c r="CD283">
        <v>0</v>
      </c>
      <c r="CF283">
        <v>2</v>
      </c>
      <c r="CJ283">
        <v>1</v>
      </c>
      <c r="CK283">
        <v>1</v>
      </c>
      <c r="CL283">
        <v>5</v>
      </c>
      <c r="CM283">
        <v>1</v>
      </c>
      <c r="CR283">
        <v>2</v>
      </c>
      <c r="CS283">
        <v>-98</v>
      </c>
      <c r="CT283">
        <v>1</v>
      </c>
      <c r="CU283">
        <v>2</v>
      </c>
      <c r="CV283" t="s">
        <v>1001</v>
      </c>
      <c r="CW283">
        <v>914</v>
      </c>
      <c r="CX283">
        <v>15.23</v>
      </c>
      <c r="CY283">
        <v>2</v>
      </c>
      <c r="CZ283">
        <v>1</v>
      </c>
      <c r="DA283" t="s">
        <v>624</v>
      </c>
      <c r="DC283">
        <v>1</v>
      </c>
      <c r="DD283">
        <v>1</v>
      </c>
      <c r="DE283">
        <v>28</v>
      </c>
      <c r="DN283" t="s">
        <v>4107</v>
      </c>
      <c r="DO283" t="s">
        <v>4107</v>
      </c>
      <c r="DP283" t="s">
        <v>3178</v>
      </c>
      <c r="DQ283" t="s">
        <v>202</v>
      </c>
      <c r="DR283" t="s">
        <v>202</v>
      </c>
      <c r="DT283">
        <v>1</v>
      </c>
      <c r="DV283">
        <v>1</v>
      </c>
      <c r="DW283">
        <v>0</v>
      </c>
      <c r="DX283">
        <v>1</v>
      </c>
      <c r="DY283">
        <v>1</v>
      </c>
      <c r="DZ283">
        <v>1</v>
      </c>
      <c r="EA283">
        <v>10</v>
      </c>
      <c r="EB283">
        <f>IF(EA283&gt;=30,1,IF(EA283&gt;=20,2,IF(EA283&gt;=15,3,IF(EA283&gt;=10,4,IF(EA283&gt;=5,5,IF(EA283&gt;0,6,0))))))</f>
        <v>4</v>
      </c>
      <c r="EC283">
        <v>2</v>
      </c>
      <c r="EE283">
        <v>16</v>
      </c>
      <c r="EL283">
        <v>1</v>
      </c>
      <c r="EM283">
        <v>4</v>
      </c>
      <c r="EN283">
        <v>1</v>
      </c>
      <c r="EO283">
        <v>1</v>
      </c>
      <c r="EP283">
        <v>1</v>
      </c>
      <c r="EQ283">
        <v>1</v>
      </c>
      <c r="ER283">
        <v>1</v>
      </c>
      <c r="EZ283">
        <v>1</v>
      </c>
      <c r="FA283">
        <v>1</v>
      </c>
      <c r="FD283">
        <v>3</v>
      </c>
      <c r="FG283">
        <v>0</v>
      </c>
      <c r="FH283" t="s">
        <v>3179</v>
      </c>
      <c r="FI283">
        <v>1</v>
      </c>
      <c r="FJ283" t="s">
        <v>204</v>
      </c>
      <c r="FK283">
        <v>16</v>
      </c>
      <c r="FL283">
        <v>12</v>
      </c>
      <c r="FM283">
        <v>12</v>
      </c>
      <c r="FN283">
        <v>10</v>
      </c>
      <c r="FO283" t="s">
        <v>2206</v>
      </c>
      <c r="FP283">
        <v>7.5</v>
      </c>
      <c r="FQ283" t="s">
        <v>3180</v>
      </c>
      <c r="FR283" t="s">
        <v>3196</v>
      </c>
      <c r="FS283">
        <v>1</v>
      </c>
      <c r="FT283">
        <v>1</v>
      </c>
      <c r="FU283" t="s">
        <v>2221</v>
      </c>
      <c r="FV283" t="s">
        <v>3182</v>
      </c>
      <c r="FW283">
        <v>0</v>
      </c>
      <c r="FX283">
        <v>1</v>
      </c>
      <c r="FY283">
        <v>0</v>
      </c>
      <c r="FZ283">
        <v>0</v>
      </c>
      <c r="GA283">
        <v>11328</v>
      </c>
      <c r="GB283">
        <v>52</v>
      </c>
      <c r="GC283">
        <v>217.8461538</v>
      </c>
      <c r="GD283" t="s">
        <v>2401</v>
      </c>
      <c r="GE283">
        <v>1</v>
      </c>
      <c r="HG283" t="s">
        <v>202</v>
      </c>
      <c r="HJ283">
        <v>0</v>
      </c>
    </row>
    <row r="284" spans="1:218" x14ac:dyDescent="0.3">
      <c r="A284">
        <v>712</v>
      </c>
      <c r="B284" t="s">
        <v>3207</v>
      </c>
      <c r="C284" t="s">
        <v>4258</v>
      </c>
      <c r="D284" t="s">
        <v>265</v>
      </c>
      <c r="E284">
        <v>1</v>
      </c>
      <c r="F284" t="s">
        <v>202</v>
      </c>
      <c r="H284">
        <v>1</v>
      </c>
      <c r="M284">
        <v>1</v>
      </c>
      <c r="N284">
        <v>1</v>
      </c>
      <c r="U284">
        <v>1</v>
      </c>
      <c r="W284">
        <v>1</v>
      </c>
      <c r="X284" t="s">
        <v>3174</v>
      </c>
      <c r="Y284">
        <v>1</v>
      </c>
      <c r="Z284">
        <v>1</v>
      </c>
      <c r="AA284">
        <v>7</v>
      </c>
      <c r="AD284" t="s">
        <v>202</v>
      </c>
      <c r="AE284">
        <v>1</v>
      </c>
      <c r="AF284">
        <v>1</v>
      </c>
      <c r="AG284">
        <v>1</v>
      </c>
      <c r="AH284">
        <v>1</v>
      </c>
      <c r="AI284">
        <v>1</v>
      </c>
      <c r="AJ284">
        <v>1</v>
      </c>
      <c r="AK284" t="s">
        <v>4259</v>
      </c>
      <c r="AL284">
        <v>1</v>
      </c>
      <c r="AM284">
        <v>1</v>
      </c>
      <c r="AN284">
        <v>1</v>
      </c>
      <c r="AO284">
        <v>2</v>
      </c>
      <c r="AP284">
        <v>1</v>
      </c>
      <c r="AQ284">
        <v>1</v>
      </c>
      <c r="AR284" t="s">
        <v>4260</v>
      </c>
      <c r="AS284">
        <v>2</v>
      </c>
      <c r="AT284">
        <v>1</v>
      </c>
      <c r="AU284">
        <v>1</v>
      </c>
      <c r="AV284">
        <v>1</v>
      </c>
      <c r="AW284">
        <v>7</v>
      </c>
      <c r="AX284">
        <v>1</v>
      </c>
      <c r="AY284">
        <v>1</v>
      </c>
      <c r="AZ284">
        <v>2</v>
      </c>
      <c r="BA284">
        <v>3</v>
      </c>
      <c r="BB284">
        <v>4</v>
      </c>
      <c r="BC284">
        <v>5</v>
      </c>
      <c r="BD284">
        <v>6</v>
      </c>
      <c r="BE284">
        <v>1</v>
      </c>
      <c r="BF284">
        <v>1</v>
      </c>
      <c r="BG284">
        <v>1</v>
      </c>
      <c r="BH284">
        <v>1</v>
      </c>
      <c r="BI284">
        <v>1</v>
      </c>
      <c r="BJ284">
        <v>0</v>
      </c>
      <c r="BM284">
        <v>2</v>
      </c>
      <c r="BN284">
        <v>1</v>
      </c>
      <c r="BO284">
        <v>3</v>
      </c>
      <c r="BP284">
        <v>1</v>
      </c>
      <c r="BQ284">
        <v>3</v>
      </c>
      <c r="BR284">
        <v>3</v>
      </c>
      <c r="BS284">
        <v>1</v>
      </c>
      <c r="BT284">
        <v>4</v>
      </c>
      <c r="BV284">
        <v>2</v>
      </c>
      <c r="BX284">
        <v>0</v>
      </c>
      <c r="BZ284">
        <v>1</v>
      </c>
      <c r="CB284">
        <v>1</v>
      </c>
      <c r="CJ284">
        <v>1</v>
      </c>
      <c r="CK284">
        <v>2</v>
      </c>
      <c r="CL284">
        <v>5</v>
      </c>
      <c r="CM284">
        <v>1</v>
      </c>
      <c r="CR284">
        <v>2</v>
      </c>
      <c r="CS284">
        <v>-97</v>
      </c>
      <c r="CT284">
        <v>1</v>
      </c>
      <c r="CU284">
        <v>1</v>
      </c>
      <c r="CV284" t="s">
        <v>1547</v>
      </c>
      <c r="CW284">
        <v>805</v>
      </c>
      <c r="CX284">
        <v>13.42</v>
      </c>
      <c r="CY284">
        <v>2</v>
      </c>
      <c r="CZ284">
        <v>1</v>
      </c>
      <c r="DA284" t="s">
        <v>3546</v>
      </c>
      <c r="DC284">
        <v>1</v>
      </c>
      <c r="DD284">
        <v>1</v>
      </c>
      <c r="DE284">
        <v>28</v>
      </c>
      <c r="DN284" t="s">
        <v>4107</v>
      </c>
      <c r="DO284" t="s">
        <v>4107</v>
      </c>
      <c r="DP284" t="s">
        <v>3178</v>
      </c>
      <c r="DQ284" t="s">
        <v>202</v>
      </c>
      <c r="DR284" t="s">
        <v>202</v>
      </c>
      <c r="DT284">
        <v>1</v>
      </c>
      <c r="DV284">
        <v>1</v>
      </c>
      <c r="DW284">
        <v>0</v>
      </c>
      <c r="DX284">
        <v>7</v>
      </c>
      <c r="DY284">
        <v>1</v>
      </c>
      <c r="DZ284">
        <v>-97</v>
      </c>
      <c r="EB284">
        <v>3</v>
      </c>
      <c r="EC284">
        <v>2</v>
      </c>
      <c r="EE284">
        <v>2</v>
      </c>
      <c r="EL284">
        <v>1</v>
      </c>
      <c r="EM284">
        <v>3</v>
      </c>
      <c r="EN284">
        <v>1</v>
      </c>
      <c r="EO284">
        <v>1</v>
      </c>
      <c r="EP284">
        <v>1</v>
      </c>
      <c r="EQ284">
        <v>1</v>
      </c>
      <c r="ER284">
        <v>1</v>
      </c>
      <c r="EZ284">
        <v>1</v>
      </c>
      <c r="FA284">
        <v>1</v>
      </c>
      <c r="FD284">
        <v>3</v>
      </c>
      <c r="FG284">
        <v>0</v>
      </c>
      <c r="FH284" t="s">
        <v>3179</v>
      </c>
      <c r="FI284">
        <v>1</v>
      </c>
      <c r="FJ284" t="s">
        <v>204</v>
      </c>
      <c r="FK284">
        <v>2</v>
      </c>
      <c r="FL284">
        <v>12</v>
      </c>
      <c r="FM284">
        <v>12</v>
      </c>
      <c r="FN284">
        <v>17.5</v>
      </c>
      <c r="FO284" t="s">
        <v>2206</v>
      </c>
      <c r="FP284">
        <v>3.5</v>
      </c>
      <c r="FQ284" t="s">
        <v>3180</v>
      </c>
      <c r="FR284" t="s">
        <v>3196</v>
      </c>
      <c r="FS284">
        <v>1</v>
      </c>
      <c r="FT284">
        <v>1</v>
      </c>
      <c r="FU284" t="s">
        <v>2221</v>
      </c>
      <c r="FV284" t="s">
        <v>3182</v>
      </c>
      <c r="FW284">
        <v>0</v>
      </c>
      <c r="FX284">
        <v>1</v>
      </c>
      <c r="FY284">
        <v>0</v>
      </c>
      <c r="FZ284">
        <v>0</v>
      </c>
      <c r="GA284">
        <v>11328</v>
      </c>
      <c r="GB284">
        <v>52</v>
      </c>
      <c r="GC284">
        <v>217.8461538</v>
      </c>
      <c r="GD284" t="s">
        <v>2401</v>
      </c>
      <c r="GE284">
        <v>1</v>
      </c>
      <c r="HG284" t="s">
        <v>202</v>
      </c>
      <c r="HJ284">
        <v>0</v>
      </c>
    </row>
    <row r="285" spans="1:218" x14ac:dyDescent="0.3">
      <c r="A285">
        <v>605</v>
      </c>
      <c r="B285" t="s">
        <v>3221</v>
      </c>
      <c r="C285" t="s">
        <v>4115</v>
      </c>
      <c r="D285" t="s">
        <v>212</v>
      </c>
      <c r="E285">
        <v>1</v>
      </c>
      <c r="F285" t="s">
        <v>202</v>
      </c>
      <c r="H285">
        <v>1</v>
      </c>
      <c r="M285">
        <v>3</v>
      </c>
      <c r="N285">
        <v>2</v>
      </c>
      <c r="O285">
        <v>4</v>
      </c>
      <c r="U285">
        <v>1</v>
      </c>
      <c r="W285">
        <v>1</v>
      </c>
      <c r="X285" t="s">
        <v>3174</v>
      </c>
      <c r="Y285">
        <v>1</v>
      </c>
      <c r="Z285">
        <v>1</v>
      </c>
      <c r="AA285">
        <v>1</v>
      </c>
      <c r="AD285" t="s">
        <v>3174</v>
      </c>
      <c r="AE285">
        <v>1</v>
      </c>
      <c r="AF285">
        <v>1</v>
      </c>
      <c r="AG285">
        <v>2</v>
      </c>
      <c r="AH285">
        <v>2</v>
      </c>
      <c r="AI285">
        <v>2</v>
      </c>
      <c r="AJ285">
        <v>2</v>
      </c>
      <c r="AK285" t="s">
        <v>3955</v>
      </c>
      <c r="AL285">
        <v>1</v>
      </c>
      <c r="AM285">
        <v>-97</v>
      </c>
      <c r="AN285">
        <v>2</v>
      </c>
      <c r="AO285">
        <v>2</v>
      </c>
      <c r="AP285">
        <v>2</v>
      </c>
      <c r="AQ285">
        <v>2</v>
      </c>
      <c r="AR285" t="s">
        <v>3956</v>
      </c>
      <c r="AS285">
        <v>2</v>
      </c>
      <c r="AT285">
        <v>2</v>
      </c>
      <c r="AU285">
        <v>3</v>
      </c>
      <c r="AV285">
        <v>1</v>
      </c>
      <c r="AW285">
        <v>3</v>
      </c>
      <c r="AX285">
        <v>5</v>
      </c>
      <c r="AY285">
        <v>6</v>
      </c>
      <c r="BE285">
        <v>1</v>
      </c>
      <c r="BF285">
        <v>1</v>
      </c>
      <c r="BG285">
        <v>1</v>
      </c>
      <c r="BH285">
        <v>1</v>
      </c>
      <c r="BI285">
        <v>1</v>
      </c>
      <c r="BJ285">
        <v>0</v>
      </c>
      <c r="BM285">
        <v>3</v>
      </c>
      <c r="BN285">
        <v>1</v>
      </c>
      <c r="BO285">
        <v>2</v>
      </c>
      <c r="BP285">
        <v>1</v>
      </c>
      <c r="BQ285">
        <v>3</v>
      </c>
      <c r="BR285">
        <v>-97</v>
      </c>
      <c r="BS285">
        <v>1</v>
      </c>
      <c r="BT285">
        <v>2</v>
      </c>
      <c r="BU285">
        <v>2</v>
      </c>
      <c r="BV285">
        <v>0</v>
      </c>
      <c r="BW285">
        <v>2</v>
      </c>
      <c r="BX285">
        <v>0</v>
      </c>
      <c r="BY285">
        <v>2</v>
      </c>
      <c r="BZ285">
        <v>0</v>
      </c>
      <c r="CA285">
        <v>2</v>
      </c>
      <c r="CB285">
        <v>0</v>
      </c>
      <c r="CC285">
        <v>2</v>
      </c>
      <c r="CD285">
        <v>0</v>
      </c>
      <c r="CE285">
        <v>2</v>
      </c>
      <c r="CF285">
        <v>0</v>
      </c>
      <c r="CG285">
        <v>2</v>
      </c>
      <c r="CH285">
        <v>2</v>
      </c>
      <c r="CI285">
        <v>2</v>
      </c>
      <c r="CJ285">
        <v>2</v>
      </c>
      <c r="CK285">
        <v>2</v>
      </c>
      <c r="CL285">
        <v>6</v>
      </c>
      <c r="CM285">
        <v>2</v>
      </c>
      <c r="CR285">
        <v>2</v>
      </c>
      <c r="CS285">
        <v>-97</v>
      </c>
      <c r="CT285">
        <v>-98</v>
      </c>
      <c r="CU285">
        <v>2</v>
      </c>
      <c r="CV285" t="s">
        <v>204</v>
      </c>
      <c r="CW285">
        <v>1310</v>
      </c>
      <c r="CX285">
        <v>21.83</v>
      </c>
      <c r="CY285">
        <v>1</v>
      </c>
      <c r="CZ285">
        <v>1</v>
      </c>
      <c r="DA285" t="s">
        <v>3419</v>
      </c>
      <c r="DC285">
        <v>1</v>
      </c>
      <c r="DD285">
        <v>1</v>
      </c>
      <c r="DE285">
        <v>10</v>
      </c>
      <c r="DN285" t="s">
        <v>4107</v>
      </c>
      <c r="DO285" t="s">
        <v>4107</v>
      </c>
      <c r="DP285" t="s">
        <v>3178</v>
      </c>
      <c r="DQ285" t="s">
        <v>202</v>
      </c>
      <c r="DR285" t="s">
        <v>758</v>
      </c>
      <c r="DT285">
        <v>2</v>
      </c>
      <c r="DU285">
        <v>4</v>
      </c>
      <c r="DV285">
        <v>1</v>
      </c>
      <c r="DW285">
        <v>0</v>
      </c>
      <c r="DX285">
        <v>1</v>
      </c>
      <c r="DY285">
        <v>1</v>
      </c>
      <c r="DZ285">
        <v>-97</v>
      </c>
      <c r="EB285">
        <v>6</v>
      </c>
      <c r="EC285">
        <v>2</v>
      </c>
      <c r="EE285">
        <v>2</v>
      </c>
      <c r="EL285">
        <v>1</v>
      </c>
      <c r="EM285">
        <v>3</v>
      </c>
      <c r="EN285">
        <v>1</v>
      </c>
      <c r="EO285">
        <v>3</v>
      </c>
      <c r="EP285">
        <v>2</v>
      </c>
      <c r="EZ285">
        <v>1</v>
      </c>
      <c r="FA285">
        <v>-97</v>
      </c>
      <c r="FD285">
        <v>5</v>
      </c>
      <c r="FG285">
        <v>0</v>
      </c>
      <c r="FH285" t="s">
        <v>3179</v>
      </c>
      <c r="FI285">
        <v>1</v>
      </c>
      <c r="FJ285" t="s">
        <v>204</v>
      </c>
      <c r="FK285">
        <v>2</v>
      </c>
      <c r="FL285">
        <v>12</v>
      </c>
      <c r="FM285">
        <v>12</v>
      </c>
      <c r="FN285">
        <v>2.5</v>
      </c>
      <c r="FO285" t="s">
        <v>2206</v>
      </c>
      <c r="FP285">
        <v>3.5</v>
      </c>
      <c r="FQ285" t="s">
        <v>3180</v>
      </c>
      <c r="FR285" t="s">
        <v>3181</v>
      </c>
      <c r="FS285">
        <v>1</v>
      </c>
      <c r="FT285">
        <v>0</v>
      </c>
      <c r="FU285" t="s">
        <v>2207</v>
      </c>
      <c r="FV285" t="s">
        <v>2207</v>
      </c>
      <c r="FW285">
        <v>0</v>
      </c>
      <c r="FX285">
        <v>1</v>
      </c>
      <c r="FY285">
        <v>0</v>
      </c>
      <c r="FZ285">
        <v>0</v>
      </c>
      <c r="GA285">
        <v>7861</v>
      </c>
      <c r="GB285">
        <v>71</v>
      </c>
      <c r="GC285">
        <v>110.71830989999999</v>
      </c>
      <c r="GD285" t="s">
        <v>2401</v>
      </c>
      <c r="GE285">
        <v>1</v>
      </c>
      <c r="HG285" t="s">
        <v>202</v>
      </c>
      <c r="HJ285">
        <v>0</v>
      </c>
    </row>
    <row r="286" spans="1:218" x14ac:dyDescent="0.3">
      <c r="A286">
        <v>723</v>
      </c>
      <c r="B286" t="s">
        <v>3279</v>
      </c>
      <c r="C286" t="s">
        <v>4283</v>
      </c>
      <c r="D286" t="s">
        <v>212</v>
      </c>
      <c r="E286">
        <v>1</v>
      </c>
      <c r="F286" t="s">
        <v>202</v>
      </c>
      <c r="H286">
        <v>1</v>
      </c>
      <c r="M286">
        <v>1</v>
      </c>
      <c r="N286">
        <v>1</v>
      </c>
      <c r="U286">
        <v>1</v>
      </c>
      <c r="W286">
        <v>1</v>
      </c>
      <c r="X286" t="s">
        <v>3174</v>
      </c>
      <c r="Y286">
        <v>1</v>
      </c>
      <c r="Z286">
        <v>1</v>
      </c>
      <c r="AA286">
        <v>1</v>
      </c>
      <c r="AD286" t="s">
        <v>202</v>
      </c>
      <c r="AE286">
        <v>1</v>
      </c>
      <c r="AF286">
        <v>2</v>
      </c>
      <c r="AG286">
        <v>2</v>
      </c>
      <c r="AH286">
        <v>2</v>
      </c>
      <c r="AI286">
        <v>2</v>
      </c>
      <c r="AJ286">
        <v>2</v>
      </c>
      <c r="AK286" t="s">
        <v>4284</v>
      </c>
      <c r="AL286">
        <v>2</v>
      </c>
      <c r="AM286">
        <v>1</v>
      </c>
      <c r="AN286">
        <v>2</v>
      </c>
      <c r="AO286">
        <v>2</v>
      </c>
      <c r="AP286">
        <v>2</v>
      </c>
      <c r="AQ286">
        <v>1</v>
      </c>
      <c r="AR286" t="s">
        <v>4285</v>
      </c>
      <c r="AS286">
        <v>2</v>
      </c>
      <c r="AT286">
        <v>2</v>
      </c>
      <c r="AU286">
        <v>1</v>
      </c>
      <c r="AV286">
        <v>2</v>
      </c>
      <c r="AW286">
        <v>7</v>
      </c>
      <c r="AX286">
        <v>1</v>
      </c>
      <c r="AY286">
        <v>3</v>
      </c>
      <c r="BE286">
        <v>1</v>
      </c>
      <c r="BF286">
        <v>1</v>
      </c>
      <c r="BG286">
        <v>1</v>
      </c>
      <c r="BH286">
        <v>1</v>
      </c>
      <c r="BI286">
        <v>1</v>
      </c>
      <c r="BJ286">
        <v>0</v>
      </c>
      <c r="BM286">
        <v>4</v>
      </c>
      <c r="BN286">
        <v>1</v>
      </c>
      <c r="BO286">
        <v>1</v>
      </c>
      <c r="BP286">
        <v>1</v>
      </c>
      <c r="BQ286">
        <v>16</v>
      </c>
      <c r="BR286">
        <v>2</v>
      </c>
      <c r="BS286">
        <v>1</v>
      </c>
      <c r="BT286">
        <v>1</v>
      </c>
      <c r="BV286">
        <v>0</v>
      </c>
      <c r="BX286">
        <v>0</v>
      </c>
      <c r="BZ286">
        <v>0</v>
      </c>
      <c r="CB286">
        <v>0</v>
      </c>
      <c r="CD286">
        <v>0</v>
      </c>
      <c r="CF286">
        <v>1</v>
      </c>
      <c r="CJ286">
        <v>1</v>
      </c>
      <c r="CK286">
        <v>2</v>
      </c>
      <c r="CL286">
        <v>7</v>
      </c>
      <c r="CM286">
        <v>1</v>
      </c>
      <c r="CR286">
        <v>2</v>
      </c>
      <c r="CS286">
        <v>1</v>
      </c>
      <c r="CT286">
        <v>1</v>
      </c>
      <c r="CU286">
        <v>2</v>
      </c>
      <c r="CV286" t="s">
        <v>2533</v>
      </c>
      <c r="CW286">
        <v>741</v>
      </c>
      <c r="CX286">
        <v>12.35</v>
      </c>
      <c r="CY286">
        <v>2</v>
      </c>
      <c r="CZ286">
        <v>1</v>
      </c>
      <c r="DA286" t="s">
        <v>4286</v>
      </c>
      <c r="DC286">
        <v>1</v>
      </c>
      <c r="DD286">
        <v>1</v>
      </c>
      <c r="DE286">
        <v>2</v>
      </c>
      <c r="DN286" t="s">
        <v>4264</v>
      </c>
      <c r="DO286" t="s">
        <v>4264</v>
      </c>
      <c r="DP286" t="s">
        <v>3178</v>
      </c>
      <c r="DQ286" t="s">
        <v>202</v>
      </c>
      <c r="DR286" t="s">
        <v>202</v>
      </c>
      <c r="DT286">
        <v>1</v>
      </c>
      <c r="DV286">
        <v>1</v>
      </c>
      <c r="DW286">
        <v>0</v>
      </c>
      <c r="DX286">
        <v>1</v>
      </c>
      <c r="DY286">
        <v>1</v>
      </c>
      <c r="DZ286">
        <v>1</v>
      </c>
      <c r="EA286">
        <v>40</v>
      </c>
      <c r="EB286">
        <f>IF(EA286&gt;=30,1,IF(EA286&gt;=20,2,IF(EA286&gt;=15,3,IF(EA286&gt;=10,4,IF(EA286&gt;=5,5,IF(EA286&gt;0,6,0))))))</f>
        <v>1</v>
      </c>
      <c r="EC286">
        <v>2</v>
      </c>
      <c r="EE286">
        <v>16</v>
      </c>
      <c r="EL286">
        <v>2</v>
      </c>
      <c r="EM286">
        <v>3</v>
      </c>
      <c r="EN286">
        <v>1</v>
      </c>
      <c r="EO286">
        <v>3</v>
      </c>
      <c r="EP286">
        <v>1</v>
      </c>
      <c r="EQ286">
        <v>1</v>
      </c>
      <c r="ER286">
        <v>1</v>
      </c>
      <c r="EZ286">
        <v>1</v>
      </c>
      <c r="FA286">
        <v>1</v>
      </c>
      <c r="FD286">
        <v>3</v>
      </c>
      <c r="FG286">
        <v>0</v>
      </c>
      <c r="FH286" t="s">
        <v>3179</v>
      </c>
      <c r="FI286">
        <v>1</v>
      </c>
      <c r="FJ286" t="s">
        <v>204</v>
      </c>
      <c r="FK286">
        <v>16</v>
      </c>
      <c r="FL286">
        <v>12</v>
      </c>
      <c r="FM286">
        <v>12</v>
      </c>
      <c r="FN286">
        <v>40</v>
      </c>
      <c r="FO286" t="s">
        <v>2212</v>
      </c>
      <c r="FP286">
        <v>3.5</v>
      </c>
      <c r="FQ286" t="s">
        <v>3180</v>
      </c>
      <c r="FR286" t="s">
        <v>3181</v>
      </c>
      <c r="FS286">
        <v>1</v>
      </c>
      <c r="FT286">
        <v>1</v>
      </c>
      <c r="FU286" t="s">
        <v>2221</v>
      </c>
      <c r="FV286" t="s">
        <v>3182</v>
      </c>
      <c r="FW286">
        <v>0</v>
      </c>
      <c r="FX286">
        <v>1</v>
      </c>
      <c r="FY286">
        <v>0</v>
      </c>
      <c r="FZ286">
        <v>0</v>
      </c>
      <c r="GA286">
        <v>59048</v>
      </c>
      <c r="GB286">
        <v>201</v>
      </c>
      <c r="GC286">
        <v>293.7711443</v>
      </c>
      <c r="GD286" t="s">
        <v>2401</v>
      </c>
      <c r="GE286">
        <v>1</v>
      </c>
      <c r="HG286" t="s">
        <v>202</v>
      </c>
      <c r="HJ286">
        <v>0</v>
      </c>
    </row>
    <row r="287" spans="1:218" x14ac:dyDescent="0.3">
      <c r="A287">
        <v>611</v>
      </c>
      <c r="B287" t="s">
        <v>3183</v>
      </c>
      <c r="C287" t="s">
        <v>4119</v>
      </c>
      <c r="D287" t="s">
        <v>212</v>
      </c>
      <c r="E287">
        <v>1</v>
      </c>
      <c r="F287" t="s">
        <v>202</v>
      </c>
      <c r="H287">
        <v>1</v>
      </c>
      <c r="M287">
        <v>1</v>
      </c>
      <c r="N287">
        <v>1</v>
      </c>
      <c r="U287">
        <v>1</v>
      </c>
      <c r="W287">
        <v>1</v>
      </c>
      <c r="X287" t="s">
        <v>3174</v>
      </c>
      <c r="Y287">
        <v>1</v>
      </c>
      <c r="Z287">
        <v>1</v>
      </c>
      <c r="AA287">
        <v>2</v>
      </c>
      <c r="AD287" t="s">
        <v>202</v>
      </c>
      <c r="AE287">
        <v>1</v>
      </c>
      <c r="AF287">
        <v>2</v>
      </c>
      <c r="AG287">
        <v>2</v>
      </c>
      <c r="AH287">
        <v>1</v>
      </c>
      <c r="AI287">
        <v>1</v>
      </c>
      <c r="AJ287">
        <v>-97</v>
      </c>
      <c r="AK287" t="s">
        <v>4120</v>
      </c>
      <c r="AL287">
        <v>1</v>
      </c>
      <c r="AM287">
        <v>1</v>
      </c>
      <c r="AN287">
        <v>1</v>
      </c>
      <c r="AO287">
        <v>1</v>
      </c>
      <c r="AP287">
        <v>2</v>
      </c>
      <c r="AQ287">
        <v>2</v>
      </c>
      <c r="AR287" t="s">
        <v>4121</v>
      </c>
      <c r="AS287">
        <v>2</v>
      </c>
      <c r="AT287">
        <v>2</v>
      </c>
      <c r="AU287">
        <v>1</v>
      </c>
      <c r="AV287">
        <v>2</v>
      </c>
      <c r="AW287">
        <v>7</v>
      </c>
      <c r="AX287">
        <v>1</v>
      </c>
      <c r="AY287">
        <v>1</v>
      </c>
      <c r="BE287">
        <v>1</v>
      </c>
      <c r="BF287">
        <v>1</v>
      </c>
      <c r="BG287">
        <v>1</v>
      </c>
      <c r="BH287">
        <v>1</v>
      </c>
      <c r="BI287">
        <v>1</v>
      </c>
      <c r="BJ287">
        <v>0</v>
      </c>
      <c r="BM287">
        <v>1</v>
      </c>
      <c r="BN287">
        <v>1</v>
      </c>
      <c r="BO287">
        <v>3</v>
      </c>
      <c r="BP287">
        <v>1</v>
      </c>
      <c r="BQ287">
        <v>15</v>
      </c>
      <c r="BR287">
        <v>1</v>
      </c>
      <c r="BS287">
        <v>1</v>
      </c>
      <c r="BT287">
        <v>5</v>
      </c>
      <c r="BV287">
        <v>1</v>
      </c>
      <c r="BX287">
        <v>1</v>
      </c>
      <c r="BZ287">
        <v>1</v>
      </c>
      <c r="CB287">
        <v>0</v>
      </c>
      <c r="CD287">
        <v>2</v>
      </c>
      <c r="CJ287">
        <v>1</v>
      </c>
      <c r="CK287">
        <v>1</v>
      </c>
      <c r="CL287">
        <v>5</v>
      </c>
      <c r="CM287">
        <v>6</v>
      </c>
      <c r="CS287">
        <v>3</v>
      </c>
      <c r="CT287">
        <v>1</v>
      </c>
      <c r="CU287">
        <v>2</v>
      </c>
      <c r="CV287" t="s">
        <v>4122</v>
      </c>
      <c r="CW287">
        <v>682</v>
      </c>
      <c r="CX287">
        <v>11.37</v>
      </c>
      <c r="CY287">
        <v>2</v>
      </c>
      <c r="CZ287">
        <v>1</v>
      </c>
      <c r="DA287" t="s">
        <v>805</v>
      </c>
      <c r="DC287">
        <v>1</v>
      </c>
      <c r="DD287">
        <v>1</v>
      </c>
      <c r="DE287">
        <v>4</v>
      </c>
      <c r="DN287" t="s">
        <v>4107</v>
      </c>
      <c r="DO287" t="s">
        <v>4107</v>
      </c>
      <c r="DP287" t="s">
        <v>3178</v>
      </c>
      <c r="DQ287" t="s">
        <v>202</v>
      </c>
      <c r="DR287" t="s">
        <v>202</v>
      </c>
      <c r="DT287">
        <v>1</v>
      </c>
      <c r="DV287">
        <v>1</v>
      </c>
      <c r="DW287">
        <v>0</v>
      </c>
      <c r="DX287">
        <v>2</v>
      </c>
      <c r="DY287">
        <v>1</v>
      </c>
      <c r="DZ287">
        <v>-97</v>
      </c>
      <c r="EB287">
        <v>4</v>
      </c>
      <c r="EC287">
        <v>2</v>
      </c>
      <c r="EE287">
        <v>10</v>
      </c>
      <c r="EL287">
        <v>3</v>
      </c>
      <c r="EM287">
        <v>1</v>
      </c>
      <c r="EN287">
        <v>1</v>
      </c>
      <c r="EO287">
        <v>1</v>
      </c>
      <c r="EP287">
        <v>1</v>
      </c>
      <c r="EQ287">
        <v>1</v>
      </c>
      <c r="ER287">
        <v>2</v>
      </c>
      <c r="ES287">
        <v>-97</v>
      </c>
      <c r="EU287">
        <v>5</v>
      </c>
      <c r="EV287">
        <v>7</v>
      </c>
      <c r="EW287">
        <v>1</v>
      </c>
      <c r="EY287">
        <v>2</v>
      </c>
      <c r="EZ287">
        <v>1</v>
      </c>
      <c r="FA287">
        <v>1</v>
      </c>
      <c r="FD287">
        <v>1</v>
      </c>
      <c r="FG287">
        <v>0</v>
      </c>
      <c r="FH287" t="s">
        <v>3179</v>
      </c>
      <c r="FI287">
        <v>1</v>
      </c>
      <c r="FJ287" t="s">
        <v>204</v>
      </c>
      <c r="FK287">
        <v>10</v>
      </c>
      <c r="FL287">
        <v>12</v>
      </c>
      <c r="FM287">
        <v>12</v>
      </c>
      <c r="FN287">
        <v>12.5</v>
      </c>
      <c r="FO287" t="s">
        <v>2220</v>
      </c>
      <c r="FP287">
        <v>0.5</v>
      </c>
      <c r="FQ287" t="s">
        <v>3180</v>
      </c>
      <c r="FR287" t="s">
        <v>3196</v>
      </c>
      <c r="FS287">
        <v>1</v>
      </c>
      <c r="FT287">
        <v>1</v>
      </c>
      <c r="FU287" t="s">
        <v>2213</v>
      </c>
      <c r="FV287" t="s">
        <v>3182</v>
      </c>
      <c r="FW287">
        <v>0</v>
      </c>
      <c r="FX287">
        <v>1</v>
      </c>
      <c r="FY287">
        <v>0</v>
      </c>
      <c r="FZ287">
        <v>0</v>
      </c>
      <c r="GA287">
        <v>37408</v>
      </c>
      <c r="GB287">
        <v>127</v>
      </c>
      <c r="GC287">
        <v>294.55118110000001</v>
      </c>
      <c r="GD287" t="s">
        <v>2401</v>
      </c>
      <c r="GE287">
        <v>1</v>
      </c>
      <c r="HG287" t="s">
        <v>202</v>
      </c>
      <c r="HJ287">
        <v>0</v>
      </c>
    </row>
    <row r="288" spans="1:218" x14ac:dyDescent="0.3">
      <c r="A288">
        <v>612</v>
      </c>
      <c r="B288" t="s">
        <v>3183</v>
      </c>
      <c r="C288" t="s">
        <v>4123</v>
      </c>
      <c r="D288" t="s">
        <v>212</v>
      </c>
      <c r="E288">
        <v>1</v>
      </c>
      <c r="F288" t="s">
        <v>202</v>
      </c>
      <c r="H288">
        <v>1</v>
      </c>
      <c r="M288">
        <v>1</v>
      </c>
      <c r="N288">
        <v>1</v>
      </c>
      <c r="U288">
        <v>-97</v>
      </c>
      <c r="W288">
        <v>1</v>
      </c>
      <c r="X288" t="s">
        <v>3174</v>
      </c>
      <c r="Y288">
        <v>1</v>
      </c>
      <c r="Z288">
        <v>1</v>
      </c>
      <c r="AA288">
        <v>2</v>
      </c>
      <c r="AD288" t="s">
        <v>202</v>
      </c>
      <c r="AE288">
        <v>1</v>
      </c>
      <c r="AF288">
        <v>2</v>
      </c>
      <c r="AG288">
        <v>2</v>
      </c>
      <c r="AH288">
        <v>1</v>
      </c>
      <c r="AI288">
        <v>1</v>
      </c>
      <c r="AJ288">
        <v>2</v>
      </c>
      <c r="AK288" t="s">
        <v>4124</v>
      </c>
      <c r="AL288">
        <v>1</v>
      </c>
      <c r="AM288">
        <v>2</v>
      </c>
      <c r="AN288">
        <v>1</v>
      </c>
      <c r="AO288">
        <v>2</v>
      </c>
      <c r="AP288">
        <v>2</v>
      </c>
      <c r="AQ288">
        <v>2</v>
      </c>
      <c r="AR288" t="s">
        <v>4125</v>
      </c>
      <c r="AS288">
        <v>2</v>
      </c>
      <c r="AT288">
        <v>1</v>
      </c>
      <c r="AU288">
        <v>2</v>
      </c>
      <c r="AV288">
        <v>1</v>
      </c>
      <c r="AW288">
        <v>7</v>
      </c>
      <c r="AX288">
        <v>3</v>
      </c>
      <c r="AY288">
        <v>1</v>
      </c>
      <c r="BE288">
        <v>1</v>
      </c>
      <c r="BF288">
        <v>1</v>
      </c>
      <c r="BG288">
        <v>1</v>
      </c>
      <c r="BH288">
        <v>1</v>
      </c>
      <c r="BI288">
        <v>1</v>
      </c>
      <c r="BJ288">
        <v>0</v>
      </c>
      <c r="BM288">
        <v>1</v>
      </c>
      <c r="BN288">
        <v>1</v>
      </c>
      <c r="BO288">
        <v>3</v>
      </c>
      <c r="BP288">
        <v>1</v>
      </c>
      <c r="BQ288">
        <v>1.5</v>
      </c>
      <c r="BR288">
        <v>2</v>
      </c>
      <c r="BS288">
        <v>1</v>
      </c>
      <c r="BT288">
        <v>6</v>
      </c>
      <c r="BV288">
        <v>2</v>
      </c>
      <c r="BX288">
        <v>2</v>
      </c>
      <c r="BZ288">
        <v>0</v>
      </c>
      <c r="CB288">
        <v>2</v>
      </c>
      <c r="CJ288">
        <v>2</v>
      </c>
      <c r="CK288">
        <v>1</v>
      </c>
      <c r="CL288">
        <v>6</v>
      </c>
      <c r="CM288">
        <v>6</v>
      </c>
      <c r="CS288">
        <v>7</v>
      </c>
      <c r="CT288">
        <v>1</v>
      </c>
      <c r="CU288">
        <v>2</v>
      </c>
      <c r="CV288" t="s">
        <v>1064</v>
      </c>
      <c r="CW288">
        <v>612</v>
      </c>
      <c r="CX288">
        <v>10.199999999999999</v>
      </c>
      <c r="CY288">
        <v>2</v>
      </c>
      <c r="CZ288">
        <v>1</v>
      </c>
      <c r="DA288" t="s">
        <v>275</v>
      </c>
      <c r="DC288">
        <v>1</v>
      </c>
      <c r="DD288">
        <v>1</v>
      </c>
      <c r="DE288">
        <v>4</v>
      </c>
      <c r="DN288" t="s">
        <v>4107</v>
      </c>
      <c r="DO288" t="s">
        <v>4107</v>
      </c>
      <c r="DP288" t="s">
        <v>3178</v>
      </c>
      <c r="DQ288" t="s">
        <v>202</v>
      </c>
      <c r="DR288" t="s">
        <v>202</v>
      </c>
      <c r="DT288">
        <v>1</v>
      </c>
      <c r="DV288">
        <v>1</v>
      </c>
      <c r="DW288">
        <v>0</v>
      </c>
      <c r="DX288">
        <v>2</v>
      </c>
      <c r="DY288">
        <v>1</v>
      </c>
      <c r="DZ288">
        <v>1</v>
      </c>
      <c r="EA288">
        <v>5</v>
      </c>
      <c r="EB288">
        <f>IF(EA288&gt;=30,1,IF(EA288&gt;=20,2,IF(EA288&gt;=15,3,IF(EA288&gt;=10,4,IF(EA288&gt;=5,5,IF(EA288&gt;0,6,0))))))</f>
        <v>5</v>
      </c>
      <c r="EC288">
        <v>1</v>
      </c>
      <c r="ED288">
        <v>5</v>
      </c>
      <c r="EL288">
        <v>3</v>
      </c>
      <c r="EM288">
        <v>1</v>
      </c>
      <c r="EN288">
        <v>1</v>
      </c>
      <c r="EO288">
        <v>4</v>
      </c>
      <c r="EP288">
        <v>1</v>
      </c>
      <c r="EQ288">
        <v>1</v>
      </c>
      <c r="ER288">
        <v>1</v>
      </c>
      <c r="EZ288">
        <v>2</v>
      </c>
      <c r="FE288">
        <v>3</v>
      </c>
      <c r="FG288">
        <v>0</v>
      </c>
      <c r="FH288" t="s">
        <v>3179</v>
      </c>
      <c r="FI288">
        <v>1</v>
      </c>
      <c r="FJ288" t="s">
        <v>204</v>
      </c>
      <c r="FK288">
        <v>0.4166667</v>
      </c>
      <c r="FL288">
        <v>5</v>
      </c>
      <c r="FM288">
        <v>5</v>
      </c>
      <c r="FN288">
        <v>5</v>
      </c>
      <c r="FO288" t="s">
        <v>2220</v>
      </c>
      <c r="FP288">
        <v>0.5</v>
      </c>
      <c r="FQ288" t="s">
        <v>3180</v>
      </c>
      <c r="FR288" t="s">
        <v>3201</v>
      </c>
      <c r="FS288">
        <v>1</v>
      </c>
      <c r="FT288">
        <v>1</v>
      </c>
      <c r="FU288" t="s">
        <v>2221</v>
      </c>
      <c r="FV288" t="s">
        <v>3182</v>
      </c>
      <c r="FW288">
        <v>1</v>
      </c>
      <c r="FX288">
        <v>0</v>
      </c>
      <c r="FY288">
        <v>1</v>
      </c>
      <c r="FZ288">
        <v>0</v>
      </c>
      <c r="GA288">
        <v>37408</v>
      </c>
      <c r="GB288">
        <v>127</v>
      </c>
      <c r="GC288">
        <v>294.55118110000001</v>
      </c>
      <c r="GD288" t="s">
        <v>2401</v>
      </c>
      <c r="GE288">
        <v>1</v>
      </c>
      <c r="HG288" t="s">
        <v>202</v>
      </c>
      <c r="HI288">
        <v>1</v>
      </c>
      <c r="HJ288">
        <v>1</v>
      </c>
    </row>
    <row r="289" spans="1:218" x14ac:dyDescent="0.3">
      <c r="A289">
        <v>724</v>
      </c>
      <c r="B289" t="s">
        <v>3225</v>
      </c>
      <c r="C289" t="s">
        <v>4287</v>
      </c>
      <c r="D289" t="s">
        <v>212</v>
      </c>
      <c r="E289">
        <v>1</v>
      </c>
      <c r="F289" t="s">
        <v>202</v>
      </c>
      <c r="H289">
        <v>1</v>
      </c>
      <c r="M289">
        <v>1</v>
      </c>
      <c r="N289">
        <v>1</v>
      </c>
      <c r="U289">
        <v>1</v>
      </c>
      <c r="W289">
        <v>1</v>
      </c>
      <c r="X289" t="s">
        <v>3174</v>
      </c>
      <c r="Y289">
        <v>1</v>
      </c>
      <c r="Z289">
        <v>1</v>
      </c>
      <c r="AA289">
        <v>1</v>
      </c>
      <c r="AD289" t="s">
        <v>202</v>
      </c>
      <c r="AE289">
        <v>1</v>
      </c>
      <c r="AF289">
        <v>1</v>
      </c>
      <c r="AG289">
        <v>1</v>
      </c>
      <c r="AH289">
        <v>2</v>
      </c>
      <c r="AI289">
        <v>1</v>
      </c>
      <c r="AJ289">
        <v>2</v>
      </c>
      <c r="AK289" t="s">
        <v>4288</v>
      </c>
      <c r="AL289">
        <v>1</v>
      </c>
      <c r="AM289">
        <v>2</v>
      </c>
      <c r="AN289">
        <v>1</v>
      </c>
      <c r="AO289">
        <v>2</v>
      </c>
      <c r="AP289">
        <v>2</v>
      </c>
      <c r="AQ289">
        <v>1</v>
      </c>
      <c r="AR289" t="s">
        <v>4289</v>
      </c>
      <c r="AS289">
        <v>1</v>
      </c>
      <c r="AT289">
        <v>1</v>
      </c>
      <c r="AU289">
        <v>2</v>
      </c>
      <c r="AV289">
        <v>2</v>
      </c>
      <c r="AW289">
        <v>7</v>
      </c>
      <c r="AX289">
        <v>2</v>
      </c>
      <c r="AY289">
        <v>1</v>
      </c>
      <c r="BE289">
        <v>1</v>
      </c>
      <c r="BF289">
        <v>2</v>
      </c>
      <c r="BG289">
        <v>1</v>
      </c>
      <c r="BH289">
        <v>2</v>
      </c>
      <c r="BI289">
        <v>1</v>
      </c>
      <c r="BJ289">
        <v>1</v>
      </c>
      <c r="BK289">
        <v>1</v>
      </c>
      <c r="BL289">
        <v>1</v>
      </c>
      <c r="BM289">
        <v>1</v>
      </c>
      <c r="BN289">
        <v>1</v>
      </c>
      <c r="BO289">
        <v>3</v>
      </c>
      <c r="BP289">
        <v>1</v>
      </c>
      <c r="BQ289">
        <v>6</v>
      </c>
      <c r="BR289">
        <v>1</v>
      </c>
      <c r="BS289">
        <v>1</v>
      </c>
      <c r="BT289">
        <v>5</v>
      </c>
      <c r="BU289">
        <v>5</v>
      </c>
      <c r="BV289">
        <v>1</v>
      </c>
      <c r="BW289">
        <v>5</v>
      </c>
      <c r="BX289">
        <v>1</v>
      </c>
      <c r="BY289">
        <v>5</v>
      </c>
      <c r="BZ289">
        <v>0</v>
      </c>
      <c r="CA289">
        <v>5</v>
      </c>
      <c r="CB289">
        <v>2</v>
      </c>
      <c r="CC289">
        <v>5</v>
      </c>
      <c r="CD289">
        <v>0</v>
      </c>
      <c r="CE289">
        <v>5</v>
      </c>
      <c r="CF289">
        <v>0</v>
      </c>
      <c r="CG289">
        <v>5</v>
      </c>
      <c r="CH289">
        <v>1</v>
      </c>
      <c r="CI289">
        <v>5</v>
      </c>
      <c r="CJ289">
        <v>1</v>
      </c>
      <c r="CK289">
        <v>2</v>
      </c>
      <c r="CL289">
        <v>6</v>
      </c>
      <c r="CM289">
        <v>1</v>
      </c>
      <c r="CR289">
        <v>2</v>
      </c>
      <c r="CS289">
        <v>7</v>
      </c>
      <c r="CT289">
        <v>1</v>
      </c>
      <c r="CU289">
        <v>2</v>
      </c>
      <c r="CV289" t="s">
        <v>2924</v>
      </c>
      <c r="CW289">
        <v>591</v>
      </c>
      <c r="CX289">
        <v>9.85</v>
      </c>
      <c r="CY289">
        <v>2</v>
      </c>
      <c r="CZ289">
        <v>1</v>
      </c>
      <c r="DA289" t="s">
        <v>3632</v>
      </c>
      <c r="DC289">
        <v>1</v>
      </c>
      <c r="DD289">
        <v>1</v>
      </c>
      <c r="DE289">
        <v>3</v>
      </c>
      <c r="DN289" t="s">
        <v>4264</v>
      </c>
      <c r="DO289" t="s">
        <v>4264</v>
      </c>
      <c r="DP289" t="s">
        <v>3178</v>
      </c>
      <c r="DQ289" t="s">
        <v>202</v>
      </c>
      <c r="DR289" t="s">
        <v>4290</v>
      </c>
      <c r="DT289">
        <v>1</v>
      </c>
      <c r="DV289">
        <v>1</v>
      </c>
      <c r="DW289">
        <v>0</v>
      </c>
      <c r="DX289">
        <v>1</v>
      </c>
      <c r="DY289">
        <v>1</v>
      </c>
      <c r="DZ289">
        <v>1</v>
      </c>
      <c r="EA289">
        <v>10</v>
      </c>
      <c r="EB289">
        <f>IF(EA289&gt;=30,1,IF(EA289&gt;=20,2,IF(EA289&gt;=15,3,IF(EA289&gt;=10,4,IF(EA289&gt;=5,5,IF(EA289&gt;0,6,0))))))</f>
        <v>4</v>
      </c>
      <c r="EC289">
        <v>2</v>
      </c>
      <c r="EE289">
        <v>6</v>
      </c>
      <c r="EL289">
        <v>1</v>
      </c>
      <c r="EM289">
        <v>3</v>
      </c>
      <c r="EN289">
        <v>1</v>
      </c>
      <c r="EO289">
        <v>1</v>
      </c>
      <c r="EP289">
        <v>1</v>
      </c>
      <c r="EQ289">
        <v>1</v>
      </c>
      <c r="ER289">
        <v>1</v>
      </c>
      <c r="EZ289">
        <v>1</v>
      </c>
      <c r="FA289">
        <v>1</v>
      </c>
      <c r="FD289">
        <v>3</v>
      </c>
      <c r="FG289">
        <v>0</v>
      </c>
      <c r="FH289" t="s">
        <v>3179</v>
      </c>
      <c r="FI289">
        <v>1</v>
      </c>
      <c r="FJ289" t="s">
        <v>204</v>
      </c>
      <c r="FK289">
        <v>6</v>
      </c>
      <c r="FL289">
        <v>12</v>
      </c>
      <c r="FM289">
        <v>12</v>
      </c>
      <c r="FN289">
        <v>10</v>
      </c>
      <c r="FO289" t="s">
        <v>2206</v>
      </c>
      <c r="FP289">
        <v>3.5</v>
      </c>
      <c r="FQ289" t="s">
        <v>3180</v>
      </c>
      <c r="FR289" t="s">
        <v>3196</v>
      </c>
      <c r="FS289">
        <v>1</v>
      </c>
      <c r="FT289">
        <v>1</v>
      </c>
      <c r="FU289" t="s">
        <v>2221</v>
      </c>
      <c r="FV289" t="s">
        <v>3182</v>
      </c>
      <c r="FW289">
        <v>0</v>
      </c>
      <c r="FX289">
        <v>1</v>
      </c>
      <c r="FY289">
        <v>0</v>
      </c>
      <c r="FZ289">
        <v>0</v>
      </c>
      <c r="GA289">
        <v>39021</v>
      </c>
      <c r="GB289">
        <v>133</v>
      </c>
      <c r="GC289">
        <v>293.3909774</v>
      </c>
      <c r="GD289" t="s">
        <v>2401</v>
      </c>
      <c r="GE289">
        <v>1</v>
      </c>
      <c r="HG289" t="s">
        <v>202</v>
      </c>
      <c r="HJ289">
        <v>0</v>
      </c>
    </row>
    <row r="290" spans="1:218" x14ac:dyDescent="0.3">
      <c r="A290">
        <v>744</v>
      </c>
      <c r="B290" t="s">
        <v>3183</v>
      </c>
      <c r="C290" t="s">
        <v>4320</v>
      </c>
      <c r="D290" t="s">
        <v>212</v>
      </c>
      <c r="E290">
        <v>1</v>
      </c>
      <c r="F290" t="s">
        <v>202</v>
      </c>
      <c r="H290">
        <v>1</v>
      </c>
      <c r="M290">
        <v>1</v>
      </c>
      <c r="N290">
        <v>1</v>
      </c>
      <c r="U290">
        <v>1</v>
      </c>
      <c r="W290">
        <v>1</v>
      </c>
      <c r="X290" t="s">
        <v>3174</v>
      </c>
      <c r="Y290">
        <v>1</v>
      </c>
      <c r="Z290">
        <v>1</v>
      </c>
      <c r="AA290">
        <v>6</v>
      </c>
      <c r="AD290" t="s">
        <v>202</v>
      </c>
      <c r="AE290">
        <v>1</v>
      </c>
      <c r="AF290">
        <v>2</v>
      </c>
      <c r="AG290">
        <v>2</v>
      </c>
      <c r="AH290">
        <v>1</v>
      </c>
      <c r="AI290">
        <v>2</v>
      </c>
      <c r="AJ290">
        <v>1</v>
      </c>
      <c r="AK290" t="s">
        <v>4321</v>
      </c>
      <c r="AL290">
        <v>1</v>
      </c>
      <c r="AM290">
        <v>1</v>
      </c>
      <c r="AN290">
        <v>1</v>
      </c>
      <c r="AO290">
        <v>2</v>
      </c>
      <c r="AP290">
        <v>2</v>
      </c>
      <c r="AQ290">
        <v>1</v>
      </c>
      <c r="AR290" t="s">
        <v>4322</v>
      </c>
      <c r="AS290">
        <v>2</v>
      </c>
      <c r="AT290">
        <v>1</v>
      </c>
      <c r="AU290">
        <v>2</v>
      </c>
      <c r="AV290">
        <v>2</v>
      </c>
      <c r="AW290">
        <v>5</v>
      </c>
      <c r="AX290">
        <v>4</v>
      </c>
      <c r="AY290">
        <v>1</v>
      </c>
      <c r="BE290">
        <v>1</v>
      </c>
      <c r="BF290">
        <v>1</v>
      </c>
      <c r="BG290">
        <v>1</v>
      </c>
      <c r="BH290">
        <v>1</v>
      </c>
      <c r="BI290">
        <v>1</v>
      </c>
      <c r="BJ290">
        <v>0</v>
      </c>
      <c r="BM290">
        <v>1</v>
      </c>
      <c r="BN290">
        <v>1</v>
      </c>
      <c r="BO290">
        <v>5</v>
      </c>
      <c r="BP290">
        <v>1</v>
      </c>
      <c r="BQ290">
        <v>12</v>
      </c>
      <c r="BR290">
        <v>6</v>
      </c>
      <c r="BS290">
        <v>1</v>
      </c>
      <c r="BT290">
        <v>6</v>
      </c>
      <c r="BV290">
        <v>1</v>
      </c>
      <c r="BX290">
        <v>2</v>
      </c>
      <c r="BZ290">
        <v>1</v>
      </c>
      <c r="CB290">
        <v>0</v>
      </c>
      <c r="CD290">
        <v>2</v>
      </c>
      <c r="CJ290">
        <v>1</v>
      </c>
      <c r="CK290">
        <v>2</v>
      </c>
      <c r="CL290">
        <v>6</v>
      </c>
      <c r="CM290">
        <v>1</v>
      </c>
      <c r="CR290">
        <v>2</v>
      </c>
      <c r="CS290">
        <v>8</v>
      </c>
      <c r="CT290">
        <v>1</v>
      </c>
      <c r="CU290">
        <v>2</v>
      </c>
      <c r="CV290" t="s">
        <v>404</v>
      </c>
      <c r="CW290">
        <v>656</v>
      </c>
      <c r="CX290">
        <v>10.93</v>
      </c>
      <c r="CY290">
        <v>2</v>
      </c>
      <c r="CZ290">
        <v>1</v>
      </c>
      <c r="DA290" t="s">
        <v>3331</v>
      </c>
      <c r="DC290">
        <v>1</v>
      </c>
      <c r="DD290">
        <v>1</v>
      </c>
      <c r="DE290">
        <v>4</v>
      </c>
      <c r="DN290" t="s">
        <v>4264</v>
      </c>
      <c r="DO290" t="s">
        <v>4264</v>
      </c>
      <c r="DP290" t="s">
        <v>3178</v>
      </c>
      <c r="DQ290" t="s">
        <v>202</v>
      </c>
      <c r="DR290" t="s">
        <v>202</v>
      </c>
      <c r="DT290">
        <v>1</v>
      </c>
      <c r="DV290">
        <v>1</v>
      </c>
      <c r="DW290">
        <v>0</v>
      </c>
      <c r="DX290">
        <v>6</v>
      </c>
      <c r="DY290">
        <v>1</v>
      </c>
      <c r="DZ290">
        <v>1</v>
      </c>
      <c r="EA290">
        <v>12</v>
      </c>
      <c r="EB290">
        <f>IF(EA290&gt;=30,1,IF(EA290&gt;=20,2,IF(EA290&gt;=15,3,IF(EA290&gt;=10,4,IF(EA290&gt;=5,5,IF(EA290&gt;0,6,0))))))</f>
        <v>4</v>
      </c>
      <c r="EC290">
        <v>2</v>
      </c>
      <c r="EE290">
        <v>12</v>
      </c>
      <c r="EL290">
        <v>2</v>
      </c>
      <c r="EM290">
        <v>2</v>
      </c>
      <c r="EN290">
        <v>1</v>
      </c>
      <c r="EO290">
        <v>1</v>
      </c>
      <c r="EP290">
        <v>1</v>
      </c>
      <c r="EQ290">
        <v>1</v>
      </c>
      <c r="ER290">
        <v>1</v>
      </c>
      <c r="EZ290">
        <v>1</v>
      </c>
      <c r="FA290">
        <v>1</v>
      </c>
      <c r="FD290">
        <v>3</v>
      </c>
      <c r="FG290">
        <v>0</v>
      </c>
      <c r="FH290" t="s">
        <v>3179</v>
      </c>
      <c r="FI290">
        <v>1</v>
      </c>
      <c r="FJ290" t="s">
        <v>204</v>
      </c>
      <c r="FK290">
        <v>12</v>
      </c>
      <c r="FL290">
        <v>12</v>
      </c>
      <c r="FM290">
        <v>12</v>
      </c>
      <c r="FN290">
        <v>12</v>
      </c>
      <c r="FO290" t="s">
        <v>2212</v>
      </c>
      <c r="FP290">
        <v>1.5</v>
      </c>
      <c r="FQ290" t="s">
        <v>3180</v>
      </c>
      <c r="FR290" t="s">
        <v>3196</v>
      </c>
      <c r="FS290">
        <v>1</v>
      </c>
      <c r="FT290">
        <v>1</v>
      </c>
      <c r="FU290" t="s">
        <v>2221</v>
      </c>
      <c r="FV290" t="s">
        <v>3182</v>
      </c>
      <c r="FW290">
        <v>0</v>
      </c>
      <c r="FX290">
        <v>1</v>
      </c>
      <c r="FY290">
        <v>0</v>
      </c>
      <c r="FZ290">
        <v>0</v>
      </c>
      <c r="GA290">
        <v>37408</v>
      </c>
      <c r="GB290">
        <v>127</v>
      </c>
      <c r="GC290">
        <v>294.55118110000001</v>
      </c>
      <c r="GD290" t="s">
        <v>2401</v>
      </c>
      <c r="GE290">
        <v>1</v>
      </c>
      <c r="HG290" t="s">
        <v>202</v>
      </c>
      <c r="HJ290">
        <v>0</v>
      </c>
    </row>
    <row r="291" spans="1:218" x14ac:dyDescent="0.3">
      <c r="A291">
        <v>621</v>
      </c>
      <c r="B291" t="s">
        <v>3279</v>
      </c>
      <c r="C291" t="s">
        <v>4134</v>
      </c>
      <c r="D291" t="s">
        <v>212</v>
      </c>
      <c r="E291">
        <v>1</v>
      </c>
      <c r="F291" t="s">
        <v>202</v>
      </c>
      <c r="H291">
        <v>1</v>
      </c>
      <c r="M291">
        <v>1</v>
      </c>
      <c r="N291">
        <v>1</v>
      </c>
      <c r="U291">
        <v>1</v>
      </c>
      <c r="W291">
        <v>1</v>
      </c>
      <c r="X291" t="s">
        <v>3174</v>
      </c>
      <c r="Y291">
        <v>1</v>
      </c>
      <c r="Z291">
        <v>1</v>
      </c>
      <c r="AA291">
        <v>2</v>
      </c>
      <c r="AD291" t="s">
        <v>202</v>
      </c>
      <c r="AE291">
        <v>1</v>
      </c>
      <c r="AF291">
        <v>1</v>
      </c>
      <c r="AG291">
        <v>1</v>
      </c>
      <c r="AH291">
        <v>2</v>
      </c>
      <c r="AI291">
        <v>1</v>
      </c>
      <c r="AJ291">
        <v>2</v>
      </c>
      <c r="AK291" t="s">
        <v>4135</v>
      </c>
      <c r="AL291">
        <v>1</v>
      </c>
      <c r="AM291">
        <v>2</v>
      </c>
      <c r="AN291">
        <v>1</v>
      </c>
      <c r="AO291">
        <v>2</v>
      </c>
      <c r="AP291">
        <v>2</v>
      </c>
      <c r="AQ291">
        <v>1</v>
      </c>
      <c r="AR291" t="s">
        <v>4136</v>
      </c>
      <c r="AS291">
        <v>2</v>
      </c>
      <c r="AT291">
        <v>2</v>
      </c>
      <c r="AU291">
        <v>1</v>
      </c>
      <c r="AV291">
        <v>2</v>
      </c>
      <c r="AW291">
        <v>1</v>
      </c>
      <c r="AX291">
        <v>7</v>
      </c>
      <c r="AY291">
        <v>3</v>
      </c>
      <c r="BE291">
        <v>1</v>
      </c>
      <c r="BF291">
        <v>1</v>
      </c>
      <c r="BG291">
        <v>1</v>
      </c>
      <c r="BH291">
        <v>1</v>
      </c>
      <c r="BI291">
        <v>1</v>
      </c>
      <c r="BJ291">
        <v>0</v>
      </c>
      <c r="BM291">
        <v>4</v>
      </c>
      <c r="BN291">
        <v>1</v>
      </c>
      <c r="BO291">
        <v>2</v>
      </c>
      <c r="BP291">
        <v>1</v>
      </c>
      <c r="BQ291">
        <v>12</v>
      </c>
      <c r="BR291">
        <v>1</v>
      </c>
      <c r="BS291">
        <v>1</v>
      </c>
      <c r="BT291">
        <v>2</v>
      </c>
      <c r="BV291">
        <v>0</v>
      </c>
      <c r="BX291">
        <v>0</v>
      </c>
      <c r="BZ291">
        <v>0</v>
      </c>
      <c r="CB291">
        <v>1</v>
      </c>
      <c r="CD291">
        <v>1</v>
      </c>
      <c r="CJ291">
        <v>2</v>
      </c>
      <c r="CK291">
        <v>2</v>
      </c>
      <c r="CL291">
        <v>8</v>
      </c>
      <c r="CM291">
        <v>6</v>
      </c>
      <c r="CS291">
        <v>8</v>
      </c>
      <c r="CT291">
        <v>1</v>
      </c>
      <c r="CU291">
        <v>2</v>
      </c>
      <c r="CV291" t="s">
        <v>1064</v>
      </c>
      <c r="CW291">
        <v>731</v>
      </c>
      <c r="CX291">
        <v>12.18</v>
      </c>
      <c r="CY291">
        <v>2</v>
      </c>
      <c r="CZ291">
        <v>1</v>
      </c>
      <c r="DA291" t="s">
        <v>3957</v>
      </c>
      <c r="DC291">
        <v>1</v>
      </c>
      <c r="DD291">
        <v>1</v>
      </c>
      <c r="DE291">
        <v>2</v>
      </c>
      <c r="DN291" t="s">
        <v>4107</v>
      </c>
      <c r="DO291" t="s">
        <v>4107</v>
      </c>
      <c r="DP291" t="s">
        <v>3178</v>
      </c>
      <c r="DQ291" t="s">
        <v>202</v>
      </c>
      <c r="DR291" t="s">
        <v>202</v>
      </c>
      <c r="DT291">
        <v>1</v>
      </c>
      <c r="DV291">
        <v>1</v>
      </c>
      <c r="DW291">
        <v>0</v>
      </c>
      <c r="DX291">
        <v>2</v>
      </c>
      <c r="DY291">
        <v>1</v>
      </c>
      <c r="DZ291">
        <v>1</v>
      </c>
      <c r="EA291">
        <v>15</v>
      </c>
      <c r="EB291">
        <f>IF(EA291&gt;=30,1,IF(EA291&gt;=20,2,IF(EA291&gt;=15,3,IF(EA291&gt;=10,4,IF(EA291&gt;=5,5,IF(EA291&gt;0,6,0))))))</f>
        <v>3</v>
      </c>
      <c r="EC291">
        <v>2</v>
      </c>
      <c r="EE291">
        <v>10</v>
      </c>
      <c r="EL291">
        <v>4</v>
      </c>
      <c r="EM291">
        <v>1</v>
      </c>
      <c r="EN291">
        <v>1</v>
      </c>
      <c r="EO291">
        <v>2</v>
      </c>
      <c r="EP291">
        <v>1</v>
      </c>
      <c r="EQ291">
        <v>1</v>
      </c>
      <c r="ER291">
        <v>2</v>
      </c>
      <c r="ES291">
        <v>1</v>
      </c>
      <c r="ET291">
        <v>10</v>
      </c>
      <c r="EU291">
        <f>IF(ET291&gt;=30,1,IF(ET291&gt;=20,2,IF(ET291&gt;=15,3,IF(ET291&gt;=10,4,IF(ET291&gt;=5,5,IF(ET291&gt;0,6,0))))))</f>
        <v>4</v>
      </c>
      <c r="EV291">
        <v>1</v>
      </c>
      <c r="EW291">
        <v>1</v>
      </c>
      <c r="EY291">
        <v>2</v>
      </c>
      <c r="EZ291">
        <v>1</v>
      </c>
      <c r="FA291">
        <v>1</v>
      </c>
      <c r="FD291">
        <v>2</v>
      </c>
      <c r="FG291">
        <v>0</v>
      </c>
      <c r="FH291" t="s">
        <v>3179</v>
      </c>
      <c r="FI291">
        <v>1</v>
      </c>
      <c r="FJ291" t="s">
        <v>204</v>
      </c>
      <c r="FK291">
        <v>10</v>
      </c>
      <c r="FL291">
        <v>12</v>
      </c>
      <c r="FM291">
        <v>12</v>
      </c>
      <c r="FN291">
        <v>15</v>
      </c>
      <c r="FO291" t="s">
        <v>2233</v>
      </c>
      <c r="FP291">
        <v>0.5</v>
      </c>
      <c r="FQ291" t="s">
        <v>3180</v>
      </c>
      <c r="FR291" t="s">
        <v>3189</v>
      </c>
      <c r="FS291">
        <v>0</v>
      </c>
      <c r="FT291">
        <v>1</v>
      </c>
      <c r="FU291" t="s">
        <v>2213</v>
      </c>
      <c r="FV291" t="s">
        <v>3182</v>
      </c>
      <c r="FW291">
        <v>0</v>
      </c>
      <c r="FX291">
        <v>1</v>
      </c>
      <c r="FY291">
        <v>0</v>
      </c>
      <c r="FZ291">
        <v>0</v>
      </c>
      <c r="GA291">
        <v>59048</v>
      </c>
      <c r="GB291">
        <v>201</v>
      </c>
      <c r="GC291">
        <v>293.7711443</v>
      </c>
      <c r="GD291" t="s">
        <v>2401</v>
      </c>
      <c r="GE291">
        <v>1</v>
      </c>
      <c r="HG291" t="s">
        <v>202</v>
      </c>
      <c r="HJ291">
        <v>0</v>
      </c>
    </row>
    <row r="292" spans="1:218" x14ac:dyDescent="0.3">
      <c r="A292">
        <v>622</v>
      </c>
      <c r="B292" t="s">
        <v>3312</v>
      </c>
      <c r="C292" t="s">
        <v>4137</v>
      </c>
      <c r="D292" t="s">
        <v>212</v>
      </c>
      <c r="E292">
        <v>1</v>
      </c>
      <c r="F292" t="s">
        <v>202</v>
      </c>
      <c r="H292">
        <v>1</v>
      </c>
      <c r="M292">
        <v>1</v>
      </c>
      <c r="N292">
        <v>1</v>
      </c>
      <c r="U292">
        <v>1</v>
      </c>
      <c r="W292">
        <v>1</v>
      </c>
      <c r="X292" t="s">
        <v>3174</v>
      </c>
      <c r="Y292">
        <v>1</v>
      </c>
      <c r="Z292">
        <v>1</v>
      </c>
      <c r="AA292">
        <v>2</v>
      </c>
      <c r="AD292" t="s">
        <v>202</v>
      </c>
      <c r="AE292">
        <v>1</v>
      </c>
      <c r="AF292">
        <v>2</v>
      </c>
      <c r="AG292">
        <v>2</v>
      </c>
      <c r="AH292">
        <v>2</v>
      </c>
      <c r="AI292">
        <v>1</v>
      </c>
      <c r="AJ292">
        <v>1</v>
      </c>
      <c r="AK292" t="s">
        <v>3982</v>
      </c>
      <c r="AL292">
        <v>2</v>
      </c>
      <c r="AM292">
        <v>2</v>
      </c>
      <c r="AN292">
        <v>2</v>
      </c>
      <c r="AO292">
        <v>2</v>
      </c>
      <c r="AP292">
        <v>2</v>
      </c>
      <c r="AQ292">
        <v>2</v>
      </c>
      <c r="AR292" t="s">
        <v>3983</v>
      </c>
      <c r="AS292">
        <v>1</v>
      </c>
      <c r="AT292">
        <v>1</v>
      </c>
      <c r="AU292">
        <v>1</v>
      </c>
      <c r="AV292">
        <v>2</v>
      </c>
      <c r="AW292">
        <v>7</v>
      </c>
      <c r="AX292">
        <v>-97</v>
      </c>
      <c r="AY292">
        <v>6</v>
      </c>
      <c r="BE292">
        <v>1</v>
      </c>
      <c r="BF292">
        <v>1</v>
      </c>
      <c r="BG292">
        <v>1</v>
      </c>
      <c r="BH292">
        <v>1</v>
      </c>
      <c r="BI292">
        <v>1</v>
      </c>
      <c r="BJ292">
        <v>0</v>
      </c>
      <c r="BM292">
        <v>1</v>
      </c>
      <c r="BN292">
        <v>1</v>
      </c>
      <c r="BO292">
        <v>3</v>
      </c>
      <c r="BP292">
        <v>1</v>
      </c>
      <c r="BQ292">
        <v>0.3</v>
      </c>
      <c r="BR292">
        <v>6</v>
      </c>
      <c r="BS292">
        <v>1</v>
      </c>
      <c r="BT292">
        <v>4</v>
      </c>
      <c r="BV292">
        <v>42</v>
      </c>
      <c r="CJ292">
        <v>1</v>
      </c>
      <c r="CK292">
        <v>2</v>
      </c>
      <c r="CL292">
        <v>5</v>
      </c>
      <c r="CM292">
        <v>6</v>
      </c>
      <c r="CS292">
        <v>-97</v>
      </c>
      <c r="CT292">
        <v>1</v>
      </c>
      <c r="CU292">
        <v>2</v>
      </c>
      <c r="CV292" t="s">
        <v>4138</v>
      </c>
      <c r="CW292">
        <v>916</v>
      </c>
      <c r="CX292">
        <v>15.27</v>
      </c>
      <c r="CY292">
        <v>2</v>
      </c>
      <c r="CZ292">
        <v>1</v>
      </c>
      <c r="DA292" t="s">
        <v>4111</v>
      </c>
      <c r="DC292">
        <v>1</v>
      </c>
      <c r="DD292">
        <v>1</v>
      </c>
      <c r="DE292">
        <v>5</v>
      </c>
      <c r="DN292" t="s">
        <v>4107</v>
      </c>
      <c r="DO292" t="s">
        <v>4107</v>
      </c>
      <c r="DP292" t="s">
        <v>3178</v>
      </c>
      <c r="DQ292" t="s">
        <v>202</v>
      </c>
      <c r="DR292" t="s">
        <v>4139</v>
      </c>
      <c r="DT292">
        <v>1</v>
      </c>
      <c r="DV292">
        <v>1</v>
      </c>
      <c r="DW292">
        <v>0</v>
      </c>
      <c r="DX292">
        <v>2</v>
      </c>
      <c r="DY292">
        <v>1</v>
      </c>
      <c r="DZ292">
        <v>-97</v>
      </c>
      <c r="EB292">
        <v>-97</v>
      </c>
      <c r="EC292">
        <v>-97</v>
      </c>
      <c r="EL292">
        <v>2</v>
      </c>
      <c r="EM292">
        <v>2</v>
      </c>
      <c r="EN292">
        <v>1</v>
      </c>
      <c r="EO292">
        <v>4</v>
      </c>
      <c r="EP292">
        <v>1</v>
      </c>
      <c r="EQ292">
        <v>1</v>
      </c>
      <c r="ER292">
        <v>1</v>
      </c>
      <c r="EZ292">
        <v>2</v>
      </c>
      <c r="FE292">
        <v>3</v>
      </c>
      <c r="FG292">
        <v>0</v>
      </c>
      <c r="FH292" t="s">
        <v>3179</v>
      </c>
      <c r="FI292">
        <v>1</v>
      </c>
      <c r="FJ292" t="s">
        <v>204</v>
      </c>
      <c r="FN292">
        <v>20</v>
      </c>
      <c r="FO292" t="s">
        <v>2212</v>
      </c>
      <c r="FP292">
        <v>1.5</v>
      </c>
      <c r="FQ292" t="s">
        <v>3180</v>
      </c>
      <c r="FR292" t="s">
        <v>3201</v>
      </c>
      <c r="FS292">
        <v>1</v>
      </c>
      <c r="FT292">
        <v>1</v>
      </c>
      <c r="FU292" t="s">
        <v>2221</v>
      </c>
      <c r="FV292" t="s">
        <v>3182</v>
      </c>
      <c r="FW292">
        <v>1</v>
      </c>
      <c r="FX292">
        <v>0</v>
      </c>
      <c r="FY292">
        <v>1</v>
      </c>
      <c r="FZ292">
        <v>0</v>
      </c>
      <c r="GA292">
        <v>20418</v>
      </c>
      <c r="GB292">
        <v>71</v>
      </c>
      <c r="GC292">
        <v>287.57746479999997</v>
      </c>
      <c r="GD292" t="s">
        <v>2401</v>
      </c>
      <c r="GE292">
        <v>1</v>
      </c>
      <c r="HG292" t="s">
        <v>202</v>
      </c>
      <c r="HI292">
        <v>1</v>
      </c>
      <c r="HJ292">
        <v>1</v>
      </c>
    </row>
    <row r="293" spans="1:218" x14ac:dyDescent="0.3">
      <c r="A293">
        <v>754</v>
      </c>
      <c r="B293" t="s">
        <v>3183</v>
      </c>
      <c r="C293" t="s">
        <v>4339</v>
      </c>
      <c r="D293" t="s">
        <v>212</v>
      </c>
      <c r="E293">
        <v>1</v>
      </c>
      <c r="F293" t="s">
        <v>202</v>
      </c>
      <c r="H293">
        <v>1</v>
      </c>
      <c r="M293">
        <v>1</v>
      </c>
      <c r="N293">
        <v>1</v>
      </c>
      <c r="U293">
        <v>1</v>
      </c>
      <c r="W293">
        <v>1</v>
      </c>
      <c r="X293" t="s">
        <v>3174</v>
      </c>
      <c r="Y293">
        <v>1</v>
      </c>
      <c r="Z293">
        <v>1</v>
      </c>
      <c r="AA293">
        <v>1</v>
      </c>
      <c r="AD293" t="s">
        <v>202</v>
      </c>
      <c r="AE293">
        <v>1</v>
      </c>
      <c r="AF293">
        <v>2</v>
      </c>
      <c r="AG293">
        <v>1</v>
      </c>
      <c r="AH293">
        <v>2</v>
      </c>
      <c r="AI293">
        <v>2</v>
      </c>
      <c r="AJ293">
        <v>2</v>
      </c>
      <c r="AK293" t="s">
        <v>4340</v>
      </c>
      <c r="AL293">
        <v>1</v>
      </c>
      <c r="AM293">
        <v>2</v>
      </c>
      <c r="AN293">
        <v>2</v>
      </c>
      <c r="AO293">
        <v>2</v>
      </c>
      <c r="AP293">
        <v>2</v>
      </c>
      <c r="AQ293">
        <v>2</v>
      </c>
      <c r="AR293" t="s">
        <v>4341</v>
      </c>
      <c r="AS293">
        <v>-97</v>
      </c>
      <c r="AT293">
        <v>2</v>
      </c>
      <c r="AU293">
        <v>1</v>
      </c>
      <c r="AV293">
        <v>2</v>
      </c>
      <c r="AW293">
        <v>4</v>
      </c>
      <c r="AX293">
        <v>1</v>
      </c>
      <c r="AY293">
        <v>1</v>
      </c>
      <c r="BE293">
        <v>1</v>
      </c>
      <c r="BF293">
        <v>1</v>
      </c>
      <c r="BG293">
        <v>1</v>
      </c>
      <c r="BH293">
        <v>1</v>
      </c>
      <c r="BI293">
        <v>1</v>
      </c>
      <c r="BJ293">
        <v>1</v>
      </c>
      <c r="BK293">
        <v>1</v>
      </c>
      <c r="BL293">
        <v>1</v>
      </c>
      <c r="BM293">
        <v>2</v>
      </c>
      <c r="BN293">
        <v>1</v>
      </c>
      <c r="BO293">
        <v>4</v>
      </c>
      <c r="BP293">
        <v>1</v>
      </c>
      <c r="BQ293">
        <v>19</v>
      </c>
      <c r="BR293">
        <v>4</v>
      </c>
      <c r="BS293">
        <v>1</v>
      </c>
      <c r="BT293">
        <v>7</v>
      </c>
      <c r="BV293">
        <v>4</v>
      </c>
      <c r="BX293">
        <v>3</v>
      </c>
      <c r="CJ293">
        <v>2</v>
      </c>
      <c r="CK293">
        <v>2</v>
      </c>
      <c r="CL293">
        <v>5</v>
      </c>
      <c r="CM293">
        <v>6</v>
      </c>
      <c r="CS293">
        <v>2</v>
      </c>
      <c r="CT293">
        <v>2</v>
      </c>
      <c r="CU293">
        <v>2</v>
      </c>
      <c r="CV293" t="s">
        <v>4342</v>
      </c>
      <c r="CW293">
        <v>825</v>
      </c>
      <c r="CX293">
        <v>13.75</v>
      </c>
      <c r="CY293">
        <v>2</v>
      </c>
      <c r="CZ293">
        <v>1</v>
      </c>
      <c r="DA293" t="s">
        <v>4286</v>
      </c>
      <c r="DC293">
        <v>1</v>
      </c>
      <c r="DD293">
        <v>1</v>
      </c>
      <c r="DE293">
        <v>4</v>
      </c>
      <c r="DN293" t="s">
        <v>4264</v>
      </c>
      <c r="DO293" t="s">
        <v>4264</v>
      </c>
      <c r="DP293" t="s">
        <v>3178</v>
      </c>
      <c r="DQ293" t="s">
        <v>202</v>
      </c>
      <c r="DR293" t="s">
        <v>202</v>
      </c>
      <c r="DT293">
        <v>1</v>
      </c>
      <c r="DV293">
        <v>1</v>
      </c>
      <c r="DW293">
        <v>0</v>
      </c>
      <c r="DX293">
        <v>1</v>
      </c>
      <c r="DY293">
        <v>1</v>
      </c>
      <c r="DZ293">
        <v>1</v>
      </c>
      <c r="EA293">
        <v>6</v>
      </c>
      <c r="EB293">
        <f>IF(EA293&gt;=30,1,IF(EA293&gt;=20,2,IF(EA293&gt;=15,3,IF(EA293&gt;=10,4,IF(EA293&gt;=5,5,IF(EA293&gt;0,6,0))))))</f>
        <v>5</v>
      </c>
      <c r="EC293">
        <v>2</v>
      </c>
      <c r="EE293">
        <v>6</v>
      </c>
      <c r="EL293">
        <v>1</v>
      </c>
      <c r="EM293">
        <v>3</v>
      </c>
      <c r="EN293">
        <v>1</v>
      </c>
      <c r="EO293">
        <v>1</v>
      </c>
      <c r="EP293">
        <v>1</v>
      </c>
      <c r="EQ293">
        <v>1</v>
      </c>
      <c r="ER293">
        <v>1</v>
      </c>
      <c r="EZ293">
        <v>1</v>
      </c>
      <c r="FA293">
        <v>2</v>
      </c>
      <c r="FB293">
        <v>1</v>
      </c>
      <c r="FC293">
        <v>4</v>
      </c>
      <c r="FD293">
        <v>3</v>
      </c>
      <c r="FG293">
        <v>0</v>
      </c>
      <c r="FH293" t="s">
        <v>3179</v>
      </c>
      <c r="FI293">
        <v>1</v>
      </c>
      <c r="FJ293" t="s">
        <v>204</v>
      </c>
      <c r="FK293">
        <v>6</v>
      </c>
      <c r="FL293">
        <v>12</v>
      </c>
      <c r="FM293">
        <v>12</v>
      </c>
      <c r="FN293">
        <v>6</v>
      </c>
      <c r="FO293" t="s">
        <v>2206</v>
      </c>
      <c r="FP293">
        <v>3.5</v>
      </c>
      <c r="FQ293" t="s">
        <v>3180</v>
      </c>
      <c r="FR293" t="s">
        <v>3196</v>
      </c>
      <c r="FS293">
        <v>1</v>
      </c>
      <c r="FT293">
        <v>1</v>
      </c>
      <c r="FU293" t="s">
        <v>2221</v>
      </c>
      <c r="FV293" t="s">
        <v>3182</v>
      </c>
      <c r="FW293">
        <v>0</v>
      </c>
      <c r="FX293">
        <v>1</v>
      </c>
      <c r="FY293">
        <v>0</v>
      </c>
      <c r="FZ293">
        <v>0</v>
      </c>
      <c r="GA293">
        <v>37408</v>
      </c>
      <c r="GB293">
        <v>127</v>
      </c>
      <c r="GC293">
        <v>294.55118110000001</v>
      </c>
      <c r="GD293" t="s">
        <v>2401</v>
      </c>
      <c r="GE293">
        <v>1</v>
      </c>
      <c r="HG293" t="s">
        <v>202</v>
      </c>
      <c r="HJ293">
        <v>0</v>
      </c>
    </row>
    <row r="294" spans="1:218" x14ac:dyDescent="0.3">
      <c r="A294">
        <v>627</v>
      </c>
      <c r="B294" t="s">
        <v>3312</v>
      </c>
      <c r="C294" t="s">
        <v>4144</v>
      </c>
      <c r="D294" t="s">
        <v>212</v>
      </c>
      <c r="E294">
        <v>1</v>
      </c>
      <c r="F294" t="s">
        <v>202</v>
      </c>
      <c r="H294">
        <v>1</v>
      </c>
      <c r="M294">
        <v>1</v>
      </c>
      <c r="N294">
        <v>1</v>
      </c>
      <c r="U294">
        <v>1</v>
      </c>
      <c r="W294">
        <v>3</v>
      </c>
      <c r="X294" t="s">
        <v>3174</v>
      </c>
      <c r="Y294">
        <v>1</v>
      </c>
      <c r="Z294">
        <v>1</v>
      </c>
      <c r="AA294">
        <v>2</v>
      </c>
      <c r="AD294" t="s">
        <v>202</v>
      </c>
      <c r="AE294">
        <v>1</v>
      </c>
      <c r="AF294">
        <v>2</v>
      </c>
      <c r="AG294">
        <v>1</v>
      </c>
      <c r="AH294">
        <v>2</v>
      </c>
      <c r="AI294">
        <v>2</v>
      </c>
      <c r="AJ294">
        <v>2</v>
      </c>
      <c r="AK294" t="s">
        <v>3606</v>
      </c>
      <c r="AL294">
        <v>1</v>
      </c>
      <c r="AM294">
        <v>1</v>
      </c>
      <c r="AN294">
        <v>2</v>
      </c>
      <c r="AO294">
        <v>1</v>
      </c>
      <c r="AP294">
        <v>1</v>
      </c>
      <c r="AQ294">
        <v>1</v>
      </c>
      <c r="AR294" t="s">
        <v>3607</v>
      </c>
      <c r="AS294">
        <v>2</v>
      </c>
      <c r="AT294">
        <v>1</v>
      </c>
      <c r="AU294">
        <v>1</v>
      </c>
      <c r="AV294">
        <v>1</v>
      </c>
      <c r="AW294">
        <v>7</v>
      </c>
      <c r="AX294">
        <v>7</v>
      </c>
      <c r="AY294">
        <v>2</v>
      </c>
      <c r="BE294">
        <v>1</v>
      </c>
      <c r="BF294">
        <v>1</v>
      </c>
      <c r="BG294">
        <v>1</v>
      </c>
      <c r="BH294">
        <v>1</v>
      </c>
      <c r="BI294">
        <v>1</v>
      </c>
      <c r="BJ294">
        <v>0</v>
      </c>
      <c r="BM294">
        <v>3</v>
      </c>
      <c r="BN294">
        <v>1</v>
      </c>
      <c r="BO294">
        <v>2</v>
      </c>
      <c r="BP294">
        <v>1</v>
      </c>
      <c r="BQ294">
        <v>2</v>
      </c>
      <c r="BR294">
        <v>-97</v>
      </c>
      <c r="BS294">
        <v>1</v>
      </c>
      <c r="BT294">
        <v>3</v>
      </c>
      <c r="BV294">
        <v>2</v>
      </c>
      <c r="BX294">
        <v>0</v>
      </c>
      <c r="BZ294">
        <v>0</v>
      </c>
      <c r="CB294">
        <v>0</v>
      </c>
      <c r="CD294">
        <v>1</v>
      </c>
      <c r="CJ294">
        <v>2</v>
      </c>
      <c r="CK294">
        <v>2</v>
      </c>
      <c r="CL294">
        <v>4</v>
      </c>
      <c r="CM294">
        <v>2</v>
      </c>
      <c r="CR294">
        <v>2</v>
      </c>
      <c r="CS294">
        <v>1</v>
      </c>
      <c r="CT294">
        <v>1</v>
      </c>
      <c r="CU294">
        <v>1</v>
      </c>
      <c r="CV294" t="s">
        <v>4145</v>
      </c>
      <c r="CW294">
        <v>1271</v>
      </c>
      <c r="CX294">
        <v>21.18</v>
      </c>
      <c r="CY294">
        <v>2</v>
      </c>
      <c r="CZ294">
        <v>1</v>
      </c>
      <c r="DA294" t="s">
        <v>2501</v>
      </c>
      <c r="DC294">
        <v>1</v>
      </c>
      <c r="DD294">
        <v>1</v>
      </c>
      <c r="DE294">
        <v>5</v>
      </c>
      <c r="DN294" t="s">
        <v>4107</v>
      </c>
      <c r="DO294" t="s">
        <v>4107</v>
      </c>
      <c r="DP294" t="s">
        <v>3178</v>
      </c>
      <c r="DQ294" t="s">
        <v>202</v>
      </c>
      <c r="DR294" t="s">
        <v>3868</v>
      </c>
      <c r="DT294">
        <v>1</v>
      </c>
      <c r="DV294">
        <v>1</v>
      </c>
      <c r="DW294">
        <v>0</v>
      </c>
      <c r="DX294">
        <v>2</v>
      </c>
      <c r="DY294">
        <v>1</v>
      </c>
      <c r="DZ294">
        <v>1</v>
      </c>
      <c r="EA294">
        <v>10</v>
      </c>
      <c r="EB294">
        <f>IF(EA294&gt;=30,1,IF(EA294&gt;=20,2,IF(EA294&gt;=15,3,IF(EA294&gt;=10,4,IF(EA294&gt;=5,5,IF(EA294&gt;0,6,0))))))</f>
        <v>4</v>
      </c>
      <c r="EC294">
        <v>2</v>
      </c>
      <c r="EE294">
        <v>2</v>
      </c>
      <c r="EL294">
        <v>2</v>
      </c>
      <c r="EM294">
        <v>2</v>
      </c>
      <c r="EN294">
        <v>1</v>
      </c>
      <c r="EO294">
        <v>1</v>
      </c>
      <c r="EP294">
        <v>1</v>
      </c>
      <c r="EQ294">
        <v>1</v>
      </c>
      <c r="ER294">
        <v>2</v>
      </c>
      <c r="ES294">
        <v>1</v>
      </c>
      <c r="ET294">
        <v>10</v>
      </c>
      <c r="EU294">
        <f>IF(ET294&gt;=30,1,IF(ET294&gt;=20,2,IF(ET294&gt;=15,3,IF(ET294&gt;=10,4,IF(ET294&gt;=5,5,IF(ET294&gt;0,6,0))))))</f>
        <v>4</v>
      </c>
      <c r="EV294">
        <v>1</v>
      </c>
      <c r="EW294">
        <v>2</v>
      </c>
      <c r="EX294">
        <v>1</v>
      </c>
      <c r="EY294">
        <v>2</v>
      </c>
      <c r="EZ294">
        <v>1</v>
      </c>
      <c r="FA294">
        <v>3</v>
      </c>
      <c r="FD294">
        <v>1</v>
      </c>
      <c r="FG294">
        <v>0</v>
      </c>
      <c r="FH294" t="s">
        <v>3179</v>
      </c>
      <c r="FI294">
        <v>1</v>
      </c>
      <c r="FJ294" t="s">
        <v>204</v>
      </c>
      <c r="FK294">
        <v>2</v>
      </c>
      <c r="FL294">
        <v>12</v>
      </c>
      <c r="FM294">
        <v>12</v>
      </c>
      <c r="FN294">
        <v>10</v>
      </c>
      <c r="FO294" t="s">
        <v>2212</v>
      </c>
      <c r="FP294">
        <v>1.5</v>
      </c>
      <c r="FQ294" t="s">
        <v>3180</v>
      </c>
      <c r="FR294" t="s">
        <v>3196</v>
      </c>
      <c r="FS294">
        <v>1</v>
      </c>
      <c r="FT294">
        <v>1</v>
      </c>
      <c r="FU294" t="s">
        <v>2213</v>
      </c>
      <c r="FV294" t="s">
        <v>3182</v>
      </c>
      <c r="FW294">
        <v>0</v>
      </c>
      <c r="FX294">
        <v>1</v>
      </c>
      <c r="FY294">
        <v>0</v>
      </c>
      <c r="FZ294">
        <v>0</v>
      </c>
      <c r="GA294">
        <v>20418</v>
      </c>
      <c r="GB294">
        <v>71</v>
      </c>
      <c r="GC294">
        <v>287.57746479999997</v>
      </c>
      <c r="GD294" t="s">
        <v>2401</v>
      </c>
      <c r="GE294">
        <v>1</v>
      </c>
      <c r="HG294" t="s">
        <v>202</v>
      </c>
      <c r="HJ294">
        <v>0</v>
      </c>
    </row>
    <row r="295" spans="1:218" x14ac:dyDescent="0.3">
      <c r="A295">
        <v>629</v>
      </c>
      <c r="B295" t="s">
        <v>3225</v>
      </c>
      <c r="C295" t="s">
        <v>4146</v>
      </c>
      <c r="D295" t="s">
        <v>212</v>
      </c>
      <c r="E295">
        <v>1</v>
      </c>
      <c r="F295" t="s">
        <v>202</v>
      </c>
      <c r="H295">
        <v>1</v>
      </c>
      <c r="M295">
        <v>1</v>
      </c>
      <c r="N295">
        <v>1</v>
      </c>
      <c r="U295">
        <v>1</v>
      </c>
      <c r="W295">
        <v>1</v>
      </c>
      <c r="X295" t="s">
        <v>3174</v>
      </c>
      <c r="Y295">
        <v>1</v>
      </c>
      <c r="Z295">
        <v>1</v>
      </c>
      <c r="AA295">
        <v>1</v>
      </c>
      <c r="AD295" t="s">
        <v>202</v>
      </c>
      <c r="AE295">
        <v>1</v>
      </c>
      <c r="AF295">
        <v>1</v>
      </c>
      <c r="AG295">
        <v>1</v>
      </c>
      <c r="AH295">
        <v>2</v>
      </c>
      <c r="AI295">
        <v>1</v>
      </c>
      <c r="AJ295">
        <v>2</v>
      </c>
      <c r="AK295" t="s">
        <v>4147</v>
      </c>
      <c r="AL295">
        <v>1</v>
      </c>
      <c r="AM295">
        <v>1</v>
      </c>
      <c r="AN295">
        <v>1</v>
      </c>
      <c r="AO295">
        <v>2</v>
      </c>
      <c r="AP295">
        <v>1</v>
      </c>
      <c r="AQ295">
        <v>1</v>
      </c>
      <c r="AR295" t="s">
        <v>4148</v>
      </c>
      <c r="AS295">
        <v>1</v>
      </c>
      <c r="AT295">
        <v>1</v>
      </c>
      <c r="AU295">
        <v>1</v>
      </c>
      <c r="AV295">
        <v>2</v>
      </c>
      <c r="AW295">
        <v>7</v>
      </c>
      <c r="AX295">
        <v>6</v>
      </c>
      <c r="AY295">
        <v>2</v>
      </c>
      <c r="BE295">
        <v>1</v>
      </c>
      <c r="BF295">
        <v>1</v>
      </c>
      <c r="BG295">
        <v>1</v>
      </c>
      <c r="BH295">
        <v>1</v>
      </c>
      <c r="BI295">
        <v>1</v>
      </c>
      <c r="BJ295">
        <v>0</v>
      </c>
      <c r="BM295">
        <v>2</v>
      </c>
      <c r="BN295">
        <v>1</v>
      </c>
      <c r="BO295">
        <v>4</v>
      </c>
      <c r="BP295">
        <v>1</v>
      </c>
      <c r="BQ295">
        <v>2</v>
      </c>
      <c r="BR295">
        <v>5</v>
      </c>
      <c r="BS295">
        <v>1</v>
      </c>
      <c r="BT295">
        <v>4</v>
      </c>
      <c r="BV295">
        <v>2</v>
      </c>
      <c r="BX295">
        <v>0</v>
      </c>
      <c r="BZ295">
        <v>0</v>
      </c>
      <c r="CB295">
        <v>2</v>
      </c>
      <c r="CJ295">
        <v>1</v>
      </c>
      <c r="CK295">
        <v>1</v>
      </c>
      <c r="CL295">
        <v>6</v>
      </c>
      <c r="CM295">
        <v>7</v>
      </c>
      <c r="CR295">
        <v>2</v>
      </c>
      <c r="CS295">
        <v>8</v>
      </c>
      <c r="CT295">
        <v>1</v>
      </c>
      <c r="CU295">
        <v>2</v>
      </c>
      <c r="CV295" t="s">
        <v>4149</v>
      </c>
      <c r="CW295">
        <v>672</v>
      </c>
      <c r="CX295">
        <v>11.2</v>
      </c>
      <c r="CY295">
        <v>2</v>
      </c>
      <c r="CZ295">
        <v>1</v>
      </c>
      <c r="DA295" t="s">
        <v>275</v>
      </c>
      <c r="DC295">
        <v>1</v>
      </c>
      <c r="DD295">
        <v>1</v>
      </c>
      <c r="DE295">
        <v>3</v>
      </c>
      <c r="DN295" t="s">
        <v>4107</v>
      </c>
      <c r="DO295" t="s">
        <v>4107</v>
      </c>
      <c r="DP295" t="s">
        <v>3178</v>
      </c>
      <c r="DQ295" t="s">
        <v>202</v>
      </c>
      <c r="DR295" t="s">
        <v>202</v>
      </c>
      <c r="DT295">
        <v>1</v>
      </c>
      <c r="DV295">
        <v>1</v>
      </c>
      <c r="DW295">
        <v>0</v>
      </c>
      <c r="DX295">
        <v>1</v>
      </c>
      <c r="DY295">
        <v>1</v>
      </c>
      <c r="DZ295">
        <v>1</v>
      </c>
      <c r="EA295">
        <v>10</v>
      </c>
      <c r="EB295">
        <f>IF(EA295&gt;=30,1,IF(EA295&gt;=20,2,IF(EA295&gt;=15,3,IF(EA295&gt;=10,4,IF(EA295&gt;=5,5,IF(EA295&gt;0,6,0))))))</f>
        <v>4</v>
      </c>
      <c r="EC295">
        <v>2</v>
      </c>
      <c r="EE295">
        <v>10</v>
      </c>
      <c r="EL295">
        <v>1</v>
      </c>
      <c r="EM295">
        <v>3</v>
      </c>
      <c r="EN295">
        <v>1</v>
      </c>
      <c r="EO295">
        <v>1</v>
      </c>
      <c r="EP295">
        <v>1</v>
      </c>
      <c r="EQ295">
        <v>1</v>
      </c>
      <c r="ER295">
        <v>1</v>
      </c>
      <c r="EZ295">
        <v>2</v>
      </c>
      <c r="FE295">
        <v>1</v>
      </c>
      <c r="FG295">
        <v>0</v>
      </c>
      <c r="FH295" t="s">
        <v>3179</v>
      </c>
      <c r="FI295">
        <v>1</v>
      </c>
      <c r="FJ295" t="s">
        <v>204</v>
      </c>
      <c r="FK295">
        <v>10</v>
      </c>
      <c r="FL295">
        <v>12</v>
      </c>
      <c r="FM295">
        <v>12</v>
      </c>
      <c r="FN295">
        <v>10</v>
      </c>
      <c r="FO295" t="s">
        <v>2206</v>
      </c>
      <c r="FP295">
        <v>3.5</v>
      </c>
      <c r="FQ295" t="s">
        <v>3180</v>
      </c>
      <c r="FR295" t="s">
        <v>3196</v>
      </c>
      <c r="FS295">
        <v>1</v>
      </c>
      <c r="FT295">
        <v>1</v>
      </c>
      <c r="FU295" t="s">
        <v>2221</v>
      </c>
      <c r="FV295" t="s">
        <v>3182</v>
      </c>
      <c r="FW295">
        <v>1</v>
      </c>
      <c r="FX295">
        <v>0</v>
      </c>
      <c r="FY295">
        <v>1</v>
      </c>
      <c r="FZ295">
        <v>0</v>
      </c>
      <c r="GA295">
        <v>39021</v>
      </c>
      <c r="GB295">
        <v>133</v>
      </c>
      <c r="GC295">
        <v>293.3909774</v>
      </c>
      <c r="GD295" t="s">
        <v>2401</v>
      </c>
      <c r="GE295">
        <v>1</v>
      </c>
      <c r="HG295" t="s">
        <v>202</v>
      </c>
      <c r="HI295">
        <v>1</v>
      </c>
      <c r="HJ295">
        <v>1</v>
      </c>
    </row>
    <row r="296" spans="1:218" x14ac:dyDescent="0.3">
      <c r="A296">
        <v>630</v>
      </c>
      <c r="B296" t="s">
        <v>3279</v>
      </c>
      <c r="C296" t="s">
        <v>4150</v>
      </c>
      <c r="D296" t="s">
        <v>212</v>
      </c>
      <c r="E296">
        <v>1</v>
      </c>
      <c r="F296" t="s">
        <v>202</v>
      </c>
      <c r="H296">
        <v>1</v>
      </c>
      <c r="M296">
        <v>1</v>
      </c>
      <c r="N296">
        <v>2</v>
      </c>
      <c r="O296">
        <v>-97</v>
      </c>
      <c r="U296">
        <v>1</v>
      </c>
      <c r="W296">
        <v>1</v>
      </c>
      <c r="X296" t="s">
        <v>3174</v>
      </c>
      <c r="Y296">
        <v>1</v>
      </c>
      <c r="Z296">
        <v>1</v>
      </c>
      <c r="AA296">
        <v>1</v>
      </c>
      <c r="AD296" t="s">
        <v>202</v>
      </c>
      <c r="AE296">
        <v>1</v>
      </c>
      <c r="AF296">
        <v>2</v>
      </c>
      <c r="AG296">
        <v>1</v>
      </c>
      <c r="AH296">
        <v>2</v>
      </c>
      <c r="AI296">
        <v>2</v>
      </c>
      <c r="AJ296">
        <v>2</v>
      </c>
      <c r="AK296" t="s">
        <v>4151</v>
      </c>
      <c r="AL296">
        <v>1</v>
      </c>
      <c r="AM296">
        <v>1</v>
      </c>
      <c r="AN296">
        <v>2</v>
      </c>
      <c r="AO296">
        <v>2</v>
      </c>
      <c r="AP296">
        <v>2</v>
      </c>
      <c r="AQ296">
        <v>2</v>
      </c>
      <c r="AR296" t="s">
        <v>4152</v>
      </c>
      <c r="AS296">
        <v>-97</v>
      </c>
      <c r="AT296">
        <v>2</v>
      </c>
      <c r="AU296">
        <v>2</v>
      </c>
      <c r="AV296">
        <v>2</v>
      </c>
      <c r="AW296">
        <v>7</v>
      </c>
      <c r="AX296">
        <v>4</v>
      </c>
      <c r="AY296">
        <v>3</v>
      </c>
      <c r="BE296">
        <v>1</v>
      </c>
      <c r="BF296">
        <v>1</v>
      </c>
      <c r="BG296">
        <v>1</v>
      </c>
      <c r="BH296">
        <v>1</v>
      </c>
      <c r="BI296">
        <v>1</v>
      </c>
      <c r="BJ296">
        <v>1</v>
      </c>
      <c r="BK296">
        <v>1</v>
      </c>
      <c r="BL296">
        <v>1</v>
      </c>
      <c r="BM296">
        <v>3</v>
      </c>
      <c r="BN296">
        <v>1</v>
      </c>
      <c r="BO296">
        <v>2</v>
      </c>
      <c r="BP296">
        <v>1</v>
      </c>
      <c r="BQ296">
        <v>1.5</v>
      </c>
      <c r="BR296">
        <v>-97</v>
      </c>
      <c r="BS296">
        <v>1</v>
      </c>
      <c r="BT296">
        <v>4</v>
      </c>
      <c r="BV296">
        <v>3</v>
      </c>
      <c r="BX296">
        <v>0</v>
      </c>
      <c r="BZ296">
        <v>0</v>
      </c>
      <c r="CB296">
        <v>0</v>
      </c>
      <c r="CD296">
        <v>1</v>
      </c>
      <c r="CJ296">
        <v>2</v>
      </c>
      <c r="CK296">
        <v>2</v>
      </c>
      <c r="CL296">
        <v>6</v>
      </c>
      <c r="CM296">
        <v>6</v>
      </c>
      <c r="CS296">
        <v>3</v>
      </c>
      <c r="CT296">
        <v>2</v>
      </c>
      <c r="CU296">
        <v>2</v>
      </c>
      <c r="CV296" t="s">
        <v>3444</v>
      </c>
      <c r="CW296">
        <v>1199</v>
      </c>
      <c r="CX296">
        <v>19.98</v>
      </c>
      <c r="CY296">
        <v>2</v>
      </c>
      <c r="CZ296">
        <v>1</v>
      </c>
      <c r="DA296" t="s">
        <v>4153</v>
      </c>
      <c r="DC296">
        <v>1</v>
      </c>
      <c r="DD296">
        <v>1</v>
      </c>
      <c r="DE296">
        <v>2</v>
      </c>
      <c r="DN296" t="s">
        <v>4107</v>
      </c>
      <c r="DO296" t="s">
        <v>4107</v>
      </c>
      <c r="DP296" t="s">
        <v>3178</v>
      </c>
      <c r="DQ296" t="s">
        <v>202</v>
      </c>
      <c r="DR296" t="s">
        <v>2050</v>
      </c>
      <c r="DT296">
        <v>2</v>
      </c>
      <c r="DU296">
        <v>-97</v>
      </c>
      <c r="DV296">
        <v>1</v>
      </c>
      <c r="DW296">
        <v>0</v>
      </c>
      <c r="DX296">
        <v>1</v>
      </c>
      <c r="DY296">
        <v>1</v>
      </c>
      <c r="DZ296">
        <v>-97</v>
      </c>
      <c r="EB296">
        <v>4</v>
      </c>
      <c r="EC296">
        <v>2</v>
      </c>
      <c r="EE296">
        <v>15</v>
      </c>
      <c r="EL296">
        <v>1</v>
      </c>
      <c r="EM296">
        <v>4</v>
      </c>
      <c r="EN296">
        <v>1</v>
      </c>
      <c r="EO296">
        <v>2</v>
      </c>
      <c r="EP296">
        <v>1</v>
      </c>
      <c r="EQ296">
        <v>1</v>
      </c>
      <c r="ER296">
        <v>1</v>
      </c>
      <c r="EZ296">
        <v>-97</v>
      </c>
      <c r="FA296">
        <v>1</v>
      </c>
      <c r="FD296">
        <v>3</v>
      </c>
      <c r="FG296">
        <v>0</v>
      </c>
      <c r="FH296" t="s">
        <v>3179</v>
      </c>
      <c r="FI296">
        <v>1</v>
      </c>
      <c r="FJ296" t="s">
        <v>204</v>
      </c>
      <c r="FK296">
        <v>15</v>
      </c>
      <c r="FL296">
        <v>12</v>
      </c>
      <c r="FM296">
        <v>12</v>
      </c>
      <c r="FN296">
        <v>12.5</v>
      </c>
      <c r="FO296" t="s">
        <v>2206</v>
      </c>
      <c r="FP296">
        <v>7.5</v>
      </c>
      <c r="FQ296" t="s">
        <v>3180</v>
      </c>
      <c r="FR296" t="s">
        <v>3189</v>
      </c>
      <c r="FS296">
        <v>0</v>
      </c>
      <c r="FT296">
        <v>1</v>
      </c>
      <c r="FU296" t="s">
        <v>2221</v>
      </c>
      <c r="FV296" t="s">
        <v>3182</v>
      </c>
      <c r="FW296">
        <v>0</v>
      </c>
      <c r="FX296">
        <v>1</v>
      </c>
      <c r="FY296">
        <v>0</v>
      </c>
      <c r="FZ296">
        <v>0</v>
      </c>
      <c r="GA296">
        <v>59048</v>
      </c>
      <c r="GB296">
        <v>201</v>
      </c>
      <c r="GC296">
        <v>293.7711443</v>
      </c>
      <c r="GD296" t="s">
        <v>2401</v>
      </c>
      <c r="GE296">
        <v>1</v>
      </c>
      <c r="HG296" t="s">
        <v>202</v>
      </c>
      <c r="HJ296">
        <v>0</v>
      </c>
    </row>
    <row r="297" spans="1:218" x14ac:dyDescent="0.3">
      <c r="A297">
        <v>774</v>
      </c>
      <c r="B297" t="s">
        <v>3279</v>
      </c>
      <c r="C297" t="s">
        <v>4369</v>
      </c>
      <c r="D297" t="s">
        <v>212</v>
      </c>
      <c r="E297">
        <v>1</v>
      </c>
      <c r="F297" t="s">
        <v>202</v>
      </c>
      <c r="H297">
        <v>1</v>
      </c>
      <c r="M297">
        <v>1</v>
      </c>
      <c r="N297">
        <v>1</v>
      </c>
      <c r="U297">
        <v>1</v>
      </c>
      <c r="W297">
        <v>1</v>
      </c>
      <c r="X297" t="s">
        <v>3174</v>
      </c>
      <c r="Y297">
        <v>1</v>
      </c>
      <c r="Z297">
        <v>1</v>
      </c>
      <c r="AA297">
        <v>5</v>
      </c>
      <c r="AD297" t="s">
        <v>202</v>
      </c>
      <c r="AE297">
        <v>1</v>
      </c>
      <c r="AF297">
        <v>1</v>
      </c>
      <c r="AG297">
        <v>1</v>
      </c>
      <c r="AH297">
        <v>2</v>
      </c>
      <c r="AI297">
        <v>2</v>
      </c>
      <c r="AJ297">
        <v>2</v>
      </c>
      <c r="AK297" t="s">
        <v>4370</v>
      </c>
      <c r="AL297">
        <v>1</v>
      </c>
      <c r="AM297">
        <v>2</v>
      </c>
      <c r="AN297">
        <v>2</v>
      </c>
      <c r="AO297">
        <v>2</v>
      </c>
      <c r="AP297">
        <v>2</v>
      </c>
      <c r="AQ297">
        <v>1</v>
      </c>
      <c r="AR297" t="s">
        <v>4371</v>
      </c>
      <c r="AS297">
        <v>2</v>
      </c>
      <c r="AT297">
        <v>1</v>
      </c>
      <c r="AU297">
        <v>2</v>
      </c>
      <c r="AV297">
        <v>2</v>
      </c>
      <c r="AW297">
        <v>6</v>
      </c>
      <c r="AX297">
        <v>1</v>
      </c>
      <c r="AY297">
        <v>3</v>
      </c>
      <c r="BE297">
        <v>1</v>
      </c>
      <c r="BF297">
        <v>1</v>
      </c>
      <c r="BG297">
        <v>1</v>
      </c>
      <c r="BH297">
        <v>1</v>
      </c>
      <c r="BI297">
        <v>1</v>
      </c>
      <c r="BJ297">
        <v>0</v>
      </c>
      <c r="BM297">
        <v>4</v>
      </c>
      <c r="BN297">
        <v>1</v>
      </c>
      <c r="BO297">
        <v>2</v>
      </c>
      <c r="BP297">
        <v>1</v>
      </c>
      <c r="BQ297">
        <v>0.5</v>
      </c>
      <c r="BR297">
        <v>3</v>
      </c>
      <c r="BS297">
        <v>1</v>
      </c>
      <c r="BT297">
        <v>2</v>
      </c>
      <c r="BV297">
        <v>0</v>
      </c>
      <c r="BX297">
        <v>0</v>
      </c>
      <c r="BZ297">
        <v>2</v>
      </c>
      <c r="CJ297">
        <v>2</v>
      </c>
      <c r="CK297">
        <v>2</v>
      </c>
      <c r="CL297">
        <v>7</v>
      </c>
      <c r="CM297">
        <v>1</v>
      </c>
      <c r="CR297">
        <v>2</v>
      </c>
      <c r="CS297">
        <v>9</v>
      </c>
      <c r="CT297">
        <v>1</v>
      </c>
      <c r="CU297">
        <v>2</v>
      </c>
      <c r="CV297" t="s">
        <v>1267</v>
      </c>
      <c r="CW297">
        <v>775</v>
      </c>
      <c r="CX297">
        <v>12.92</v>
      </c>
      <c r="CY297">
        <v>2</v>
      </c>
      <c r="CZ297">
        <v>1</v>
      </c>
      <c r="DA297" t="s">
        <v>4286</v>
      </c>
      <c r="DC297">
        <v>1</v>
      </c>
      <c r="DD297">
        <v>1</v>
      </c>
      <c r="DE297">
        <v>2</v>
      </c>
      <c r="DN297" t="s">
        <v>4264</v>
      </c>
      <c r="DO297" t="s">
        <v>4264</v>
      </c>
      <c r="DP297" t="s">
        <v>3178</v>
      </c>
      <c r="DQ297" t="s">
        <v>202</v>
      </c>
      <c r="DR297" t="s">
        <v>202</v>
      </c>
      <c r="DT297">
        <v>1</v>
      </c>
      <c r="DV297">
        <v>1</v>
      </c>
      <c r="DW297">
        <v>0</v>
      </c>
      <c r="DX297">
        <v>5</v>
      </c>
      <c r="DY297">
        <v>1</v>
      </c>
      <c r="DZ297">
        <v>-97</v>
      </c>
      <c r="EB297">
        <v>2</v>
      </c>
      <c r="EC297">
        <v>2</v>
      </c>
      <c r="EE297">
        <v>2</v>
      </c>
      <c r="EL297">
        <v>1</v>
      </c>
      <c r="EM297">
        <v>3</v>
      </c>
      <c r="EN297">
        <v>1</v>
      </c>
      <c r="EO297">
        <v>2</v>
      </c>
      <c r="EP297">
        <v>1</v>
      </c>
      <c r="EQ297">
        <v>1</v>
      </c>
      <c r="ER297">
        <v>1</v>
      </c>
      <c r="EZ297">
        <v>1</v>
      </c>
      <c r="FA297">
        <v>1</v>
      </c>
      <c r="FD297">
        <v>3</v>
      </c>
      <c r="FG297">
        <v>0</v>
      </c>
      <c r="FH297" t="s">
        <v>3179</v>
      </c>
      <c r="FI297">
        <v>1</v>
      </c>
      <c r="FJ297" t="s">
        <v>204</v>
      </c>
      <c r="FK297">
        <v>2</v>
      </c>
      <c r="FL297">
        <v>12</v>
      </c>
      <c r="FM297">
        <v>12</v>
      </c>
      <c r="FN297">
        <v>25</v>
      </c>
      <c r="FO297" t="s">
        <v>2206</v>
      </c>
      <c r="FP297">
        <v>3.5</v>
      </c>
      <c r="FQ297" t="s">
        <v>3180</v>
      </c>
      <c r="FR297" t="s">
        <v>3189</v>
      </c>
      <c r="FS297">
        <v>0</v>
      </c>
      <c r="FT297">
        <v>1</v>
      </c>
      <c r="FU297" t="s">
        <v>2221</v>
      </c>
      <c r="FV297" t="s">
        <v>3182</v>
      </c>
      <c r="FW297">
        <v>0</v>
      </c>
      <c r="FX297">
        <v>1</v>
      </c>
      <c r="FY297">
        <v>0</v>
      </c>
      <c r="FZ297">
        <v>0</v>
      </c>
      <c r="GA297">
        <v>59048</v>
      </c>
      <c r="GB297">
        <v>201</v>
      </c>
      <c r="GC297">
        <v>293.7711443</v>
      </c>
      <c r="GD297" t="s">
        <v>2401</v>
      </c>
      <c r="GE297">
        <v>1</v>
      </c>
      <c r="HG297" t="s">
        <v>202</v>
      </c>
      <c r="HJ297">
        <v>0</v>
      </c>
    </row>
    <row r="298" spans="1:218" x14ac:dyDescent="0.3">
      <c r="A298">
        <v>633</v>
      </c>
      <c r="B298" t="s">
        <v>3202</v>
      </c>
      <c r="C298" t="s">
        <v>4158</v>
      </c>
      <c r="D298" t="s">
        <v>194</v>
      </c>
      <c r="E298">
        <v>1</v>
      </c>
      <c r="F298" t="s">
        <v>202</v>
      </c>
      <c r="H298">
        <v>1</v>
      </c>
      <c r="M298">
        <v>1</v>
      </c>
      <c r="N298">
        <v>1</v>
      </c>
      <c r="U298">
        <v>1</v>
      </c>
      <c r="W298">
        <v>1</v>
      </c>
      <c r="X298" t="s">
        <v>3174</v>
      </c>
      <c r="Y298">
        <v>1</v>
      </c>
      <c r="Z298">
        <v>1</v>
      </c>
      <c r="AA298">
        <v>1</v>
      </c>
      <c r="AD298" t="s">
        <v>202</v>
      </c>
      <c r="AE298">
        <v>1</v>
      </c>
      <c r="AF298">
        <v>1</v>
      </c>
      <c r="AG298">
        <v>1</v>
      </c>
      <c r="AH298">
        <v>1</v>
      </c>
      <c r="AI298">
        <v>1</v>
      </c>
      <c r="AJ298">
        <v>1</v>
      </c>
      <c r="AK298" t="s">
        <v>4159</v>
      </c>
      <c r="AL298">
        <v>1</v>
      </c>
      <c r="AM298">
        <v>1</v>
      </c>
      <c r="AN298">
        <v>1</v>
      </c>
      <c r="AO298">
        <v>2</v>
      </c>
      <c r="AP298">
        <v>2</v>
      </c>
      <c r="AQ298">
        <v>1</v>
      </c>
      <c r="AR298" t="s">
        <v>4160</v>
      </c>
      <c r="AS298">
        <v>2</v>
      </c>
      <c r="AT298">
        <v>1</v>
      </c>
      <c r="AU298">
        <v>1</v>
      </c>
      <c r="AV298">
        <v>2</v>
      </c>
      <c r="AW298">
        <v>7</v>
      </c>
      <c r="AX298">
        <v>7</v>
      </c>
      <c r="AY298">
        <v>2</v>
      </c>
      <c r="AZ298">
        <v>3</v>
      </c>
      <c r="BA298">
        <v>4</v>
      </c>
      <c r="BB298">
        <v>5</v>
      </c>
      <c r="BC298">
        <v>6</v>
      </c>
      <c r="BD298">
        <v>1</v>
      </c>
      <c r="BE298">
        <v>1</v>
      </c>
      <c r="BF298">
        <v>1</v>
      </c>
      <c r="BG298">
        <v>1</v>
      </c>
      <c r="BH298">
        <v>1</v>
      </c>
      <c r="BI298">
        <v>1</v>
      </c>
      <c r="BJ298">
        <v>0</v>
      </c>
      <c r="BM298">
        <v>6</v>
      </c>
      <c r="BN298">
        <v>1</v>
      </c>
      <c r="BO298">
        <v>2</v>
      </c>
      <c r="BP298">
        <v>1</v>
      </c>
      <c r="BQ298">
        <v>6</v>
      </c>
      <c r="BR298">
        <v>2</v>
      </c>
      <c r="BS298">
        <v>1</v>
      </c>
      <c r="BT298">
        <v>2</v>
      </c>
      <c r="BV298">
        <v>0</v>
      </c>
      <c r="BX298">
        <v>0</v>
      </c>
      <c r="BZ298">
        <v>0</v>
      </c>
      <c r="CB298">
        <v>0</v>
      </c>
      <c r="CD298">
        <v>2</v>
      </c>
      <c r="CJ298">
        <v>2</v>
      </c>
      <c r="CK298">
        <v>2</v>
      </c>
      <c r="CL298">
        <v>4</v>
      </c>
      <c r="CM298">
        <v>1</v>
      </c>
      <c r="CR298">
        <v>2</v>
      </c>
      <c r="CS298">
        <v>7</v>
      </c>
      <c r="CT298">
        <v>1</v>
      </c>
      <c r="CU298">
        <v>1</v>
      </c>
      <c r="CV298" t="s">
        <v>716</v>
      </c>
      <c r="CW298">
        <v>817</v>
      </c>
      <c r="CX298">
        <v>13.62</v>
      </c>
      <c r="CY298">
        <v>2</v>
      </c>
      <c r="CZ298">
        <v>1</v>
      </c>
      <c r="DA298" t="s">
        <v>450</v>
      </c>
      <c r="DC298">
        <v>1</v>
      </c>
      <c r="DD298">
        <v>1</v>
      </c>
      <c r="DE298">
        <v>15</v>
      </c>
      <c r="DN298" t="s">
        <v>4107</v>
      </c>
      <c r="DO298" t="s">
        <v>4107</v>
      </c>
      <c r="DP298" t="s">
        <v>3178</v>
      </c>
      <c r="DQ298" t="s">
        <v>202</v>
      </c>
      <c r="DR298" t="s">
        <v>202</v>
      </c>
      <c r="DT298">
        <v>1</v>
      </c>
      <c r="DV298">
        <v>1</v>
      </c>
      <c r="DW298">
        <v>0</v>
      </c>
      <c r="DX298">
        <v>1</v>
      </c>
      <c r="DY298">
        <v>1</v>
      </c>
      <c r="DZ298">
        <v>1</v>
      </c>
      <c r="EA298">
        <v>10</v>
      </c>
      <c r="EB298">
        <f>IF(EA298&gt;=30,1,IF(EA298&gt;=20,2,IF(EA298&gt;=15,3,IF(EA298&gt;=10,4,IF(EA298&gt;=5,5,IF(EA298&gt;0,6,0))))))</f>
        <v>4</v>
      </c>
      <c r="EC298">
        <v>2</v>
      </c>
      <c r="EE298">
        <v>5</v>
      </c>
      <c r="EL298">
        <v>1</v>
      </c>
      <c r="EM298">
        <v>3</v>
      </c>
      <c r="EN298">
        <v>1</v>
      </c>
      <c r="EO298">
        <v>1</v>
      </c>
      <c r="EP298">
        <v>1</v>
      </c>
      <c r="EQ298">
        <v>1</v>
      </c>
      <c r="ER298">
        <v>1</v>
      </c>
      <c r="EZ298">
        <v>2</v>
      </c>
      <c r="FE298">
        <v>2</v>
      </c>
      <c r="FG298">
        <v>0</v>
      </c>
      <c r="FH298" t="s">
        <v>3179</v>
      </c>
      <c r="FI298">
        <v>1</v>
      </c>
      <c r="FJ298" t="s">
        <v>204</v>
      </c>
      <c r="FK298">
        <v>5</v>
      </c>
      <c r="FL298">
        <v>12</v>
      </c>
      <c r="FM298">
        <v>12</v>
      </c>
      <c r="FN298">
        <v>10</v>
      </c>
      <c r="FO298" t="s">
        <v>2206</v>
      </c>
      <c r="FP298">
        <v>3.5</v>
      </c>
      <c r="FQ298" t="s">
        <v>3180</v>
      </c>
      <c r="FR298" t="s">
        <v>3196</v>
      </c>
      <c r="FS298">
        <v>1</v>
      </c>
      <c r="FT298">
        <v>1</v>
      </c>
      <c r="FU298" t="s">
        <v>2221</v>
      </c>
      <c r="FV298" t="s">
        <v>3182</v>
      </c>
      <c r="FW298">
        <v>1</v>
      </c>
      <c r="FX298">
        <v>0</v>
      </c>
      <c r="FY298">
        <v>0</v>
      </c>
      <c r="FZ298">
        <v>1</v>
      </c>
      <c r="GA298">
        <v>20830</v>
      </c>
      <c r="GB298">
        <v>83</v>
      </c>
      <c r="GC298">
        <v>250.9638554</v>
      </c>
      <c r="GD298" t="s">
        <v>2401</v>
      </c>
      <c r="GE298">
        <v>1</v>
      </c>
      <c r="HG298" t="s">
        <v>202</v>
      </c>
      <c r="HI298">
        <v>0</v>
      </c>
      <c r="HJ298">
        <v>1</v>
      </c>
    </row>
    <row r="299" spans="1:218" x14ac:dyDescent="0.3">
      <c r="A299">
        <v>798</v>
      </c>
      <c r="B299" t="s">
        <v>3207</v>
      </c>
      <c r="C299" t="s">
        <v>4396</v>
      </c>
      <c r="D299" t="s">
        <v>265</v>
      </c>
      <c r="E299">
        <v>1</v>
      </c>
      <c r="F299" t="s">
        <v>202</v>
      </c>
      <c r="H299">
        <v>1</v>
      </c>
      <c r="M299">
        <v>1</v>
      </c>
      <c r="N299">
        <v>1</v>
      </c>
      <c r="U299">
        <v>1</v>
      </c>
      <c r="W299">
        <v>1</v>
      </c>
      <c r="X299" t="s">
        <v>3174</v>
      </c>
      <c r="Y299">
        <v>1</v>
      </c>
      <c r="Z299">
        <v>1</v>
      </c>
      <c r="AA299">
        <v>1</v>
      </c>
      <c r="AD299" t="s">
        <v>202</v>
      </c>
      <c r="AE299">
        <v>1</v>
      </c>
      <c r="AF299">
        <v>2</v>
      </c>
      <c r="AG299">
        <v>1</v>
      </c>
      <c r="AH299">
        <v>2</v>
      </c>
      <c r="AI299">
        <v>1</v>
      </c>
      <c r="AJ299">
        <v>2</v>
      </c>
      <c r="AK299" t="s">
        <v>4397</v>
      </c>
      <c r="AL299">
        <v>1</v>
      </c>
      <c r="AM299">
        <v>2</v>
      </c>
      <c r="AN299">
        <v>2</v>
      </c>
      <c r="AO299">
        <v>2</v>
      </c>
      <c r="AP299">
        <v>2</v>
      </c>
      <c r="AQ299">
        <v>1</v>
      </c>
      <c r="AR299" t="s">
        <v>4398</v>
      </c>
      <c r="AS299">
        <v>2</v>
      </c>
      <c r="AT299">
        <v>3</v>
      </c>
      <c r="AU299">
        <v>1</v>
      </c>
      <c r="AV299">
        <v>2</v>
      </c>
      <c r="AW299">
        <v>4</v>
      </c>
      <c r="AX299">
        <v>7</v>
      </c>
      <c r="AY299">
        <v>3</v>
      </c>
      <c r="BE299">
        <v>1</v>
      </c>
      <c r="BF299">
        <v>1</v>
      </c>
      <c r="BG299">
        <v>1</v>
      </c>
      <c r="BH299">
        <v>1</v>
      </c>
      <c r="BI299">
        <v>1</v>
      </c>
      <c r="BJ299">
        <v>0</v>
      </c>
      <c r="BM299">
        <v>1</v>
      </c>
      <c r="BN299">
        <v>1</v>
      </c>
      <c r="BO299">
        <v>4</v>
      </c>
      <c r="BP299">
        <v>1</v>
      </c>
      <c r="BQ299">
        <v>20</v>
      </c>
      <c r="BR299">
        <v>3</v>
      </c>
      <c r="BS299">
        <v>1</v>
      </c>
      <c r="BT299">
        <v>1</v>
      </c>
      <c r="BV299">
        <v>0</v>
      </c>
      <c r="BX299">
        <v>0</v>
      </c>
      <c r="BZ299">
        <v>0</v>
      </c>
      <c r="CB299">
        <v>0</v>
      </c>
      <c r="CD299">
        <v>0</v>
      </c>
      <c r="CF299">
        <v>1</v>
      </c>
      <c r="CJ299">
        <v>1</v>
      </c>
      <c r="CK299">
        <v>1</v>
      </c>
      <c r="CL299">
        <v>6</v>
      </c>
      <c r="CM299">
        <v>1</v>
      </c>
      <c r="CR299">
        <v>2</v>
      </c>
      <c r="CS299">
        <v>8</v>
      </c>
      <c r="CT299">
        <v>1</v>
      </c>
      <c r="CU299">
        <v>1</v>
      </c>
      <c r="CV299" t="s">
        <v>4399</v>
      </c>
      <c r="CW299">
        <v>821</v>
      </c>
      <c r="CX299">
        <v>13.68</v>
      </c>
      <c r="CY299">
        <v>2</v>
      </c>
      <c r="CZ299">
        <v>1</v>
      </c>
      <c r="DA299" t="s">
        <v>534</v>
      </c>
      <c r="DC299">
        <v>1</v>
      </c>
      <c r="DD299">
        <v>1</v>
      </c>
      <c r="DE299">
        <v>28</v>
      </c>
      <c r="DN299" t="s">
        <v>4264</v>
      </c>
      <c r="DO299" t="s">
        <v>4264</v>
      </c>
      <c r="DP299" t="s">
        <v>3178</v>
      </c>
      <c r="DQ299" t="s">
        <v>202</v>
      </c>
      <c r="DR299" t="s">
        <v>202</v>
      </c>
      <c r="DT299">
        <v>1</v>
      </c>
      <c r="DV299">
        <v>1</v>
      </c>
      <c r="DW299">
        <v>0</v>
      </c>
      <c r="DX299">
        <v>1</v>
      </c>
      <c r="DY299">
        <v>1</v>
      </c>
      <c r="DZ299">
        <v>-97</v>
      </c>
      <c r="EB299">
        <v>4</v>
      </c>
      <c r="EC299">
        <v>2</v>
      </c>
      <c r="EE299">
        <v>3</v>
      </c>
      <c r="EL299">
        <v>1</v>
      </c>
      <c r="EM299">
        <v>3</v>
      </c>
      <c r="EN299">
        <v>1</v>
      </c>
      <c r="EO299">
        <v>2</v>
      </c>
      <c r="EP299">
        <v>1</v>
      </c>
      <c r="EQ299">
        <v>1</v>
      </c>
      <c r="ER299">
        <v>1</v>
      </c>
      <c r="EZ299">
        <v>1</v>
      </c>
      <c r="FA299">
        <v>1</v>
      </c>
      <c r="FD299">
        <v>3</v>
      </c>
      <c r="FG299">
        <v>0</v>
      </c>
      <c r="FH299" t="s">
        <v>3179</v>
      </c>
      <c r="FI299">
        <v>1</v>
      </c>
      <c r="FJ299" t="s">
        <v>204</v>
      </c>
      <c r="FK299">
        <v>3</v>
      </c>
      <c r="FL299">
        <v>12</v>
      </c>
      <c r="FM299">
        <v>12</v>
      </c>
      <c r="FN299">
        <v>12.5</v>
      </c>
      <c r="FO299" t="s">
        <v>2206</v>
      </c>
      <c r="FP299">
        <v>3.5</v>
      </c>
      <c r="FQ299" t="s">
        <v>3180</v>
      </c>
      <c r="FR299" t="s">
        <v>3189</v>
      </c>
      <c r="FS299">
        <v>0</v>
      </c>
      <c r="FT299">
        <v>1</v>
      </c>
      <c r="FU299" t="s">
        <v>2221</v>
      </c>
      <c r="FV299" t="s">
        <v>3182</v>
      </c>
      <c r="FW299">
        <v>0</v>
      </c>
      <c r="FX299">
        <v>1</v>
      </c>
      <c r="FY299">
        <v>0</v>
      </c>
      <c r="FZ299">
        <v>0</v>
      </c>
      <c r="GA299">
        <v>11328</v>
      </c>
      <c r="GB299">
        <v>52</v>
      </c>
      <c r="GC299">
        <v>217.8461538</v>
      </c>
      <c r="GD299" t="s">
        <v>2401</v>
      </c>
      <c r="GE299">
        <v>1</v>
      </c>
      <c r="HG299" t="s">
        <v>202</v>
      </c>
      <c r="HJ299">
        <v>0</v>
      </c>
    </row>
    <row r="300" spans="1:218" x14ac:dyDescent="0.3">
      <c r="A300">
        <v>829</v>
      </c>
      <c r="B300" t="s">
        <v>3225</v>
      </c>
      <c r="C300" t="s">
        <v>4444</v>
      </c>
      <c r="D300" t="s">
        <v>212</v>
      </c>
      <c r="E300">
        <v>1</v>
      </c>
      <c r="F300" t="s">
        <v>202</v>
      </c>
      <c r="H300">
        <v>1</v>
      </c>
      <c r="M300">
        <v>1</v>
      </c>
      <c r="N300">
        <v>1</v>
      </c>
      <c r="U300">
        <v>1</v>
      </c>
      <c r="W300">
        <v>1</v>
      </c>
      <c r="X300" t="s">
        <v>3174</v>
      </c>
      <c r="Y300">
        <v>1</v>
      </c>
      <c r="Z300">
        <v>1</v>
      </c>
      <c r="AA300">
        <v>1</v>
      </c>
      <c r="AD300" t="s">
        <v>202</v>
      </c>
      <c r="AE300">
        <v>1</v>
      </c>
      <c r="AF300">
        <v>1</v>
      </c>
      <c r="AG300">
        <v>1</v>
      </c>
      <c r="AH300">
        <v>1</v>
      </c>
      <c r="AI300">
        <v>1</v>
      </c>
      <c r="AJ300">
        <v>1</v>
      </c>
      <c r="AK300" t="s">
        <v>4445</v>
      </c>
      <c r="AL300">
        <v>1</v>
      </c>
      <c r="AM300">
        <v>-97</v>
      </c>
      <c r="AN300">
        <v>2</v>
      </c>
      <c r="AO300">
        <v>2</v>
      </c>
      <c r="AP300">
        <v>2</v>
      </c>
      <c r="AQ300">
        <v>2</v>
      </c>
      <c r="AR300" t="s">
        <v>4446</v>
      </c>
      <c r="AS300">
        <v>2</v>
      </c>
      <c r="AT300">
        <v>2</v>
      </c>
      <c r="AU300">
        <v>1</v>
      </c>
      <c r="AV300">
        <v>2</v>
      </c>
      <c r="AW300">
        <v>7</v>
      </c>
      <c r="AX300">
        <v>1</v>
      </c>
      <c r="AY300">
        <v>3</v>
      </c>
      <c r="BE300">
        <v>1</v>
      </c>
      <c r="BF300">
        <v>1</v>
      </c>
      <c r="BG300">
        <v>1</v>
      </c>
      <c r="BH300">
        <v>1</v>
      </c>
      <c r="BI300">
        <v>1</v>
      </c>
      <c r="BJ300">
        <v>0</v>
      </c>
      <c r="BM300">
        <v>1</v>
      </c>
      <c r="BN300">
        <v>1</v>
      </c>
      <c r="BO300">
        <v>1</v>
      </c>
      <c r="BP300">
        <v>1</v>
      </c>
      <c r="BQ300">
        <v>5</v>
      </c>
      <c r="BR300">
        <v>-97</v>
      </c>
      <c r="BS300">
        <v>1</v>
      </c>
      <c r="BT300">
        <v>2</v>
      </c>
      <c r="BV300">
        <v>0</v>
      </c>
      <c r="BX300">
        <v>0</v>
      </c>
      <c r="BZ300">
        <v>0</v>
      </c>
      <c r="CB300">
        <v>0</v>
      </c>
      <c r="CD300">
        <v>1</v>
      </c>
      <c r="CF300">
        <v>1</v>
      </c>
      <c r="CJ300">
        <v>2</v>
      </c>
      <c r="CK300">
        <v>2</v>
      </c>
      <c r="CL300">
        <v>5</v>
      </c>
      <c r="CM300">
        <v>1</v>
      </c>
      <c r="CR300">
        <v>2</v>
      </c>
      <c r="CS300">
        <v>2</v>
      </c>
      <c r="CT300">
        <v>1</v>
      </c>
      <c r="CU300">
        <v>2</v>
      </c>
      <c r="CV300" t="s">
        <v>1009</v>
      </c>
      <c r="CW300">
        <v>595</v>
      </c>
      <c r="CX300">
        <v>9.92</v>
      </c>
      <c r="CY300">
        <v>2</v>
      </c>
      <c r="CZ300">
        <v>1</v>
      </c>
      <c r="DA300" t="s">
        <v>4447</v>
      </c>
      <c r="DC300">
        <v>1</v>
      </c>
      <c r="DD300">
        <v>1</v>
      </c>
      <c r="DE300">
        <v>3</v>
      </c>
      <c r="DN300" t="s">
        <v>4423</v>
      </c>
      <c r="DO300" t="s">
        <v>4423</v>
      </c>
      <c r="DP300" t="s">
        <v>3178</v>
      </c>
      <c r="DQ300" t="s">
        <v>202</v>
      </c>
      <c r="DR300" t="s">
        <v>202</v>
      </c>
      <c r="DT300">
        <v>1</v>
      </c>
      <c r="DV300">
        <v>1</v>
      </c>
      <c r="DW300">
        <v>0</v>
      </c>
      <c r="DX300">
        <v>1</v>
      </c>
      <c r="DY300">
        <v>1</v>
      </c>
      <c r="DZ300">
        <v>1</v>
      </c>
      <c r="EA300">
        <v>10</v>
      </c>
      <c r="EB300">
        <f>IF(EA300&gt;=30,1,IF(EA300&gt;=20,2,IF(EA300&gt;=15,3,IF(EA300&gt;=10,4,IF(EA300&gt;=5,5,IF(EA300&gt;0,6,0))))))</f>
        <v>4</v>
      </c>
      <c r="EC300">
        <v>2</v>
      </c>
      <c r="EE300">
        <v>10</v>
      </c>
      <c r="EL300">
        <v>1</v>
      </c>
      <c r="EM300">
        <v>3</v>
      </c>
      <c r="EN300">
        <v>1</v>
      </c>
      <c r="EO300">
        <v>1</v>
      </c>
      <c r="EP300">
        <v>1</v>
      </c>
      <c r="EQ300">
        <v>1</v>
      </c>
      <c r="ER300">
        <v>1</v>
      </c>
      <c r="EZ300">
        <v>1</v>
      </c>
      <c r="FA300">
        <v>1</v>
      </c>
      <c r="FD300">
        <v>3</v>
      </c>
      <c r="FG300">
        <v>0</v>
      </c>
      <c r="FH300" t="s">
        <v>3179</v>
      </c>
      <c r="FI300">
        <v>1</v>
      </c>
      <c r="FJ300" t="s">
        <v>204</v>
      </c>
      <c r="FK300">
        <v>10</v>
      </c>
      <c r="FL300">
        <v>12</v>
      </c>
      <c r="FM300">
        <v>12</v>
      </c>
      <c r="FN300">
        <v>10</v>
      </c>
      <c r="FO300" t="s">
        <v>2206</v>
      </c>
      <c r="FP300">
        <v>3.5</v>
      </c>
      <c r="FQ300" t="s">
        <v>3180</v>
      </c>
      <c r="FR300" t="s">
        <v>3196</v>
      </c>
      <c r="FS300">
        <v>1</v>
      </c>
      <c r="FT300">
        <v>1</v>
      </c>
      <c r="FU300" t="s">
        <v>2221</v>
      </c>
      <c r="FV300" t="s">
        <v>3182</v>
      </c>
      <c r="FW300">
        <v>0</v>
      </c>
      <c r="FX300">
        <v>1</v>
      </c>
      <c r="FY300">
        <v>0</v>
      </c>
      <c r="FZ300">
        <v>0</v>
      </c>
      <c r="GA300">
        <v>39021</v>
      </c>
      <c r="GB300">
        <v>133</v>
      </c>
      <c r="GC300">
        <v>293.3909774</v>
      </c>
      <c r="GD300" t="s">
        <v>2401</v>
      </c>
      <c r="GE300">
        <v>1</v>
      </c>
      <c r="HG300" t="s">
        <v>202</v>
      </c>
      <c r="HJ300">
        <v>0</v>
      </c>
    </row>
    <row r="301" spans="1:218" x14ac:dyDescent="0.3">
      <c r="A301">
        <v>641</v>
      </c>
      <c r="B301" t="s">
        <v>3202</v>
      </c>
      <c r="C301" t="s">
        <v>4169</v>
      </c>
      <c r="D301" t="s">
        <v>194</v>
      </c>
      <c r="E301">
        <v>1</v>
      </c>
      <c r="F301" t="s">
        <v>202</v>
      </c>
      <c r="H301">
        <v>1</v>
      </c>
      <c r="M301">
        <v>1</v>
      </c>
      <c r="N301">
        <v>1</v>
      </c>
      <c r="U301">
        <v>1</v>
      </c>
      <c r="W301">
        <v>1</v>
      </c>
      <c r="X301" t="s">
        <v>3174</v>
      </c>
      <c r="Y301">
        <v>1</v>
      </c>
      <c r="Z301">
        <v>1</v>
      </c>
      <c r="AA301">
        <v>1</v>
      </c>
      <c r="AD301" t="s">
        <v>202</v>
      </c>
      <c r="AE301">
        <v>1</v>
      </c>
      <c r="AF301">
        <v>2</v>
      </c>
      <c r="AG301">
        <v>1</v>
      </c>
      <c r="AH301">
        <v>2</v>
      </c>
      <c r="AI301">
        <v>2</v>
      </c>
      <c r="AJ301">
        <v>2</v>
      </c>
      <c r="AK301" t="s">
        <v>4170</v>
      </c>
      <c r="AL301">
        <v>1</v>
      </c>
      <c r="AM301">
        <v>2</v>
      </c>
      <c r="AN301">
        <v>2</v>
      </c>
      <c r="AO301">
        <v>2</v>
      </c>
      <c r="AP301">
        <v>2</v>
      </c>
      <c r="AQ301">
        <v>1</v>
      </c>
      <c r="AR301" t="s">
        <v>4171</v>
      </c>
      <c r="AS301">
        <v>2</v>
      </c>
      <c r="AT301">
        <v>2</v>
      </c>
      <c r="AU301">
        <v>2</v>
      </c>
      <c r="AV301">
        <v>2</v>
      </c>
      <c r="AW301">
        <v>7</v>
      </c>
      <c r="AX301">
        <v>3</v>
      </c>
      <c r="AY301">
        <v>5</v>
      </c>
      <c r="BE301">
        <v>1</v>
      </c>
      <c r="BF301">
        <v>1</v>
      </c>
      <c r="BG301">
        <v>1</v>
      </c>
      <c r="BH301">
        <v>1</v>
      </c>
      <c r="BI301">
        <v>1</v>
      </c>
      <c r="BJ301">
        <v>0</v>
      </c>
      <c r="BM301">
        <v>1</v>
      </c>
      <c r="BN301">
        <v>1</v>
      </c>
      <c r="BO301">
        <v>4</v>
      </c>
      <c r="BP301">
        <v>1</v>
      </c>
      <c r="BQ301">
        <v>8</v>
      </c>
      <c r="BR301">
        <v>1</v>
      </c>
      <c r="BS301">
        <v>1</v>
      </c>
      <c r="BT301">
        <v>2</v>
      </c>
      <c r="BV301">
        <v>0</v>
      </c>
      <c r="BX301">
        <v>1</v>
      </c>
      <c r="BZ301">
        <v>1</v>
      </c>
      <c r="CJ301">
        <v>1</v>
      </c>
      <c r="CK301">
        <v>2</v>
      </c>
      <c r="CL301">
        <v>8</v>
      </c>
      <c r="CM301">
        <v>5</v>
      </c>
      <c r="CR301">
        <v>2</v>
      </c>
      <c r="CS301">
        <v>9</v>
      </c>
      <c r="CT301">
        <v>1</v>
      </c>
      <c r="CU301">
        <v>1</v>
      </c>
      <c r="CV301" t="s">
        <v>4172</v>
      </c>
      <c r="CW301">
        <v>645</v>
      </c>
      <c r="CX301">
        <v>10.75</v>
      </c>
      <c r="CY301">
        <v>2</v>
      </c>
      <c r="CZ301">
        <v>1</v>
      </c>
      <c r="DA301" t="s">
        <v>624</v>
      </c>
      <c r="DC301">
        <v>1</v>
      </c>
      <c r="DD301">
        <v>1</v>
      </c>
      <c r="DE301">
        <v>15</v>
      </c>
      <c r="DN301" t="s">
        <v>4107</v>
      </c>
      <c r="DO301" t="s">
        <v>4107</v>
      </c>
      <c r="DP301" t="s">
        <v>3178</v>
      </c>
      <c r="DQ301" t="s">
        <v>202</v>
      </c>
      <c r="DR301" t="s">
        <v>202</v>
      </c>
      <c r="DT301">
        <v>1</v>
      </c>
      <c r="DV301">
        <v>1</v>
      </c>
      <c r="DW301">
        <v>0</v>
      </c>
      <c r="DX301">
        <v>1</v>
      </c>
      <c r="DY301">
        <v>1</v>
      </c>
      <c r="DZ301">
        <v>1</v>
      </c>
      <c r="EA301">
        <v>20</v>
      </c>
      <c r="EB301">
        <f>IF(EA301&gt;=30,1,IF(EA301&gt;=20,2,IF(EA301&gt;=15,3,IF(EA301&gt;=10,4,IF(EA301&gt;=5,5,IF(EA301&gt;0,6,0))))))</f>
        <v>2</v>
      </c>
      <c r="EC301">
        <v>2</v>
      </c>
      <c r="EE301">
        <v>8</v>
      </c>
      <c r="EL301">
        <v>1</v>
      </c>
      <c r="EM301">
        <v>5</v>
      </c>
      <c r="EN301">
        <v>1</v>
      </c>
      <c r="EO301">
        <v>3</v>
      </c>
      <c r="EP301">
        <v>1</v>
      </c>
      <c r="EQ301">
        <v>1</v>
      </c>
      <c r="ER301">
        <v>1</v>
      </c>
      <c r="EZ301">
        <v>-97</v>
      </c>
      <c r="FA301">
        <v>-97</v>
      </c>
      <c r="FD301">
        <v>1</v>
      </c>
      <c r="FG301">
        <v>0</v>
      </c>
      <c r="FH301" t="s">
        <v>3179</v>
      </c>
      <c r="FI301">
        <v>1</v>
      </c>
      <c r="FJ301" t="s">
        <v>204</v>
      </c>
      <c r="FK301">
        <v>8</v>
      </c>
      <c r="FL301">
        <v>12</v>
      </c>
      <c r="FM301">
        <v>12</v>
      </c>
      <c r="FN301">
        <v>20</v>
      </c>
      <c r="FO301" t="s">
        <v>2206</v>
      </c>
      <c r="FP301">
        <v>20</v>
      </c>
      <c r="FQ301" t="s">
        <v>3180</v>
      </c>
      <c r="FR301" t="s">
        <v>3181</v>
      </c>
      <c r="FS301">
        <v>1</v>
      </c>
      <c r="FT301">
        <v>1</v>
      </c>
      <c r="FU301" t="s">
        <v>2221</v>
      </c>
      <c r="FV301" t="s">
        <v>3182</v>
      </c>
      <c r="FW301">
        <v>1</v>
      </c>
      <c r="FX301">
        <v>0</v>
      </c>
      <c r="FY301">
        <v>1</v>
      </c>
      <c r="FZ301">
        <v>0</v>
      </c>
      <c r="GA301">
        <v>20830</v>
      </c>
      <c r="GB301">
        <v>83</v>
      </c>
      <c r="GC301">
        <v>250.9638554</v>
      </c>
      <c r="GD301" t="s">
        <v>2401</v>
      </c>
      <c r="GE301">
        <v>1</v>
      </c>
      <c r="HG301" t="s">
        <v>202</v>
      </c>
      <c r="HI301">
        <v>1</v>
      </c>
      <c r="HJ301">
        <v>1</v>
      </c>
    </row>
    <row r="302" spans="1:218" x14ac:dyDescent="0.3">
      <c r="A302">
        <v>643</v>
      </c>
      <c r="B302" t="s">
        <v>3190</v>
      </c>
      <c r="C302" t="s">
        <v>4173</v>
      </c>
      <c r="D302" t="s">
        <v>265</v>
      </c>
      <c r="E302">
        <v>1</v>
      </c>
      <c r="F302" t="s">
        <v>202</v>
      </c>
      <c r="H302">
        <v>1</v>
      </c>
      <c r="M302">
        <v>1</v>
      </c>
      <c r="N302">
        <v>1</v>
      </c>
      <c r="U302">
        <v>1</v>
      </c>
      <c r="W302">
        <v>1</v>
      </c>
      <c r="X302" t="s">
        <v>3174</v>
      </c>
      <c r="Y302">
        <v>1</v>
      </c>
      <c r="Z302">
        <v>1</v>
      </c>
      <c r="AA302">
        <v>2</v>
      </c>
      <c r="AD302" t="s">
        <v>202</v>
      </c>
      <c r="AE302">
        <v>1</v>
      </c>
      <c r="AF302">
        <v>2</v>
      </c>
      <c r="AG302">
        <v>1</v>
      </c>
      <c r="AH302">
        <v>2</v>
      </c>
      <c r="AI302">
        <v>1</v>
      </c>
      <c r="AJ302">
        <v>2</v>
      </c>
      <c r="AK302" t="s">
        <v>4174</v>
      </c>
      <c r="AL302">
        <v>2</v>
      </c>
      <c r="AM302">
        <v>2</v>
      </c>
      <c r="AN302">
        <v>1</v>
      </c>
      <c r="AO302">
        <v>2</v>
      </c>
      <c r="AP302">
        <v>2</v>
      </c>
      <c r="AQ302">
        <v>2</v>
      </c>
      <c r="AR302" t="s">
        <v>4175</v>
      </c>
      <c r="AS302">
        <v>1</v>
      </c>
      <c r="AT302">
        <v>1</v>
      </c>
      <c r="AU302">
        <v>2</v>
      </c>
      <c r="AV302">
        <v>2</v>
      </c>
      <c r="AW302">
        <v>7</v>
      </c>
      <c r="AX302">
        <v>4</v>
      </c>
      <c r="AY302">
        <v>1</v>
      </c>
      <c r="BE302">
        <v>1</v>
      </c>
      <c r="BF302">
        <v>1</v>
      </c>
      <c r="BG302">
        <v>1</v>
      </c>
      <c r="BH302">
        <v>1</v>
      </c>
      <c r="BI302">
        <v>1</v>
      </c>
      <c r="BJ302">
        <v>0</v>
      </c>
      <c r="BM302">
        <v>5</v>
      </c>
      <c r="BN302">
        <v>1</v>
      </c>
      <c r="BO302">
        <v>2</v>
      </c>
      <c r="BP302">
        <v>1</v>
      </c>
      <c r="BQ302">
        <v>8</v>
      </c>
      <c r="BR302">
        <v>1</v>
      </c>
      <c r="BS302">
        <v>1</v>
      </c>
      <c r="BT302">
        <v>3</v>
      </c>
      <c r="BV302">
        <v>1</v>
      </c>
      <c r="BX302">
        <v>0</v>
      </c>
      <c r="BZ302">
        <v>0</v>
      </c>
      <c r="CB302">
        <v>1</v>
      </c>
      <c r="CD302">
        <v>1</v>
      </c>
      <c r="CJ302">
        <v>2</v>
      </c>
      <c r="CK302">
        <v>2</v>
      </c>
      <c r="CL302">
        <v>4</v>
      </c>
      <c r="CM302">
        <v>2</v>
      </c>
      <c r="CR302">
        <v>2</v>
      </c>
      <c r="CS302">
        <v>1</v>
      </c>
      <c r="CT302">
        <v>1</v>
      </c>
      <c r="CU302">
        <v>1</v>
      </c>
      <c r="CV302" t="s">
        <v>351</v>
      </c>
      <c r="CW302">
        <v>1201</v>
      </c>
      <c r="CX302">
        <v>20.02</v>
      </c>
      <c r="CY302">
        <v>2</v>
      </c>
      <c r="CZ302">
        <v>1</v>
      </c>
      <c r="DA302" t="s">
        <v>2501</v>
      </c>
      <c r="DC302">
        <v>1</v>
      </c>
      <c r="DD302">
        <v>1</v>
      </c>
      <c r="DE302">
        <v>29</v>
      </c>
      <c r="DN302" t="s">
        <v>4107</v>
      </c>
      <c r="DO302" t="s">
        <v>4107</v>
      </c>
      <c r="DP302" t="s">
        <v>3178</v>
      </c>
      <c r="DQ302" t="s">
        <v>202</v>
      </c>
      <c r="DR302" t="s">
        <v>4176</v>
      </c>
      <c r="DT302">
        <v>1</v>
      </c>
      <c r="DV302">
        <v>1</v>
      </c>
      <c r="DW302">
        <v>0</v>
      </c>
      <c r="DX302">
        <v>2</v>
      </c>
      <c r="DY302">
        <v>1</v>
      </c>
      <c r="DZ302">
        <v>-97</v>
      </c>
      <c r="EB302">
        <v>4</v>
      </c>
      <c r="EC302">
        <v>2</v>
      </c>
      <c r="EE302">
        <v>7</v>
      </c>
      <c r="EL302">
        <v>2</v>
      </c>
      <c r="EM302">
        <v>3</v>
      </c>
      <c r="EN302">
        <v>1</v>
      </c>
      <c r="EO302">
        <v>3</v>
      </c>
      <c r="EP302">
        <v>1</v>
      </c>
      <c r="EQ302">
        <v>1</v>
      </c>
      <c r="ER302">
        <v>2</v>
      </c>
      <c r="ES302">
        <v>1</v>
      </c>
      <c r="ET302">
        <v>8</v>
      </c>
      <c r="EU302">
        <f>IF(ET302&gt;=30,1,IF(ET302&gt;=20,2,IF(ET302&gt;=15,3,IF(ET302&gt;=10,4,IF(ET302&gt;=5,5,IF(ET302&gt;0,6,0))))))</f>
        <v>5</v>
      </c>
      <c r="EV302">
        <v>8</v>
      </c>
      <c r="EX302">
        <v>2</v>
      </c>
      <c r="EY302">
        <v>1</v>
      </c>
      <c r="EZ302">
        <v>1</v>
      </c>
      <c r="FA302">
        <v>2</v>
      </c>
      <c r="FB302">
        <v>1</v>
      </c>
      <c r="FC302">
        <v>1</v>
      </c>
      <c r="FD302">
        <v>1</v>
      </c>
      <c r="FG302">
        <v>0</v>
      </c>
      <c r="FH302" t="s">
        <v>3179</v>
      </c>
      <c r="FI302">
        <v>1</v>
      </c>
      <c r="FJ302" t="s">
        <v>204</v>
      </c>
      <c r="FK302">
        <v>7</v>
      </c>
      <c r="FL302">
        <v>12</v>
      </c>
      <c r="FM302">
        <v>12</v>
      </c>
      <c r="FN302">
        <v>12.5</v>
      </c>
      <c r="FO302" t="s">
        <v>2212</v>
      </c>
      <c r="FP302">
        <v>3.5</v>
      </c>
      <c r="FQ302" t="s">
        <v>3180</v>
      </c>
      <c r="FR302" t="s">
        <v>3181</v>
      </c>
      <c r="FS302">
        <v>1</v>
      </c>
      <c r="FT302">
        <v>1</v>
      </c>
      <c r="FU302" t="s">
        <v>2213</v>
      </c>
      <c r="FV302" t="s">
        <v>3182</v>
      </c>
      <c r="FW302">
        <v>0</v>
      </c>
      <c r="FX302">
        <v>1</v>
      </c>
      <c r="FY302">
        <v>0</v>
      </c>
      <c r="FZ302">
        <v>0</v>
      </c>
      <c r="GA302">
        <v>15709</v>
      </c>
      <c r="GB302">
        <v>72</v>
      </c>
      <c r="GC302">
        <v>218.18055559999999</v>
      </c>
      <c r="GD302" t="s">
        <v>2401</v>
      </c>
      <c r="GE302">
        <v>1</v>
      </c>
      <c r="HG302" t="s">
        <v>202</v>
      </c>
      <c r="HJ302">
        <v>0</v>
      </c>
    </row>
    <row r="303" spans="1:218" x14ac:dyDescent="0.3">
      <c r="A303">
        <v>838</v>
      </c>
      <c r="B303" t="s">
        <v>3190</v>
      </c>
      <c r="C303" t="s">
        <v>4456</v>
      </c>
      <c r="D303" t="s">
        <v>265</v>
      </c>
      <c r="E303">
        <v>1</v>
      </c>
      <c r="F303" t="s">
        <v>202</v>
      </c>
      <c r="H303">
        <v>1</v>
      </c>
      <c r="M303">
        <v>1</v>
      </c>
      <c r="N303">
        <v>1</v>
      </c>
      <c r="U303">
        <v>1</v>
      </c>
      <c r="W303">
        <v>1</v>
      </c>
      <c r="X303" t="s">
        <v>3174</v>
      </c>
      <c r="Y303">
        <v>1</v>
      </c>
      <c r="Z303">
        <v>1</v>
      </c>
      <c r="AA303">
        <v>5</v>
      </c>
      <c r="AD303" t="s">
        <v>202</v>
      </c>
      <c r="AE303">
        <v>1</v>
      </c>
      <c r="AF303">
        <v>1</v>
      </c>
      <c r="AG303">
        <v>1</v>
      </c>
      <c r="AH303">
        <v>1</v>
      </c>
      <c r="AI303">
        <v>2</v>
      </c>
      <c r="AJ303">
        <v>1</v>
      </c>
      <c r="AK303" t="s">
        <v>4457</v>
      </c>
      <c r="AL303">
        <v>1</v>
      </c>
      <c r="AM303">
        <v>2</v>
      </c>
      <c r="AN303">
        <v>1</v>
      </c>
      <c r="AO303">
        <v>2</v>
      </c>
      <c r="AP303">
        <v>2</v>
      </c>
      <c r="AQ303">
        <v>1</v>
      </c>
      <c r="AR303" t="s">
        <v>4458</v>
      </c>
      <c r="AS303">
        <v>1</v>
      </c>
      <c r="AT303">
        <v>1</v>
      </c>
      <c r="AU303">
        <v>1</v>
      </c>
      <c r="AV303">
        <v>1</v>
      </c>
      <c r="AW303">
        <v>7</v>
      </c>
      <c r="AX303">
        <v>1</v>
      </c>
      <c r="AY303">
        <v>5</v>
      </c>
      <c r="AZ303">
        <v>4</v>
      </c>
      <c r="BA303">
        <v>3</v>
      </c>
      <c r="BB303">
        <v>2</v>
      </c>
      <c r="BE303">
        <v>1</v>
      </c>
      <c r="BF303">
        <v>2</v>
      </c>
      <c r="BG303">
        <v>1</v>
      </c>
      <c r="BH303">
        <v>2</v>
      </c>
      <c r="BI303">
        <v>1</v>
      </c>
      <c r="BJ303">
        <v>2</v>
      </c>
      <c r="BK303">
        <v>1</v>
      </c>
      <c r="BL303">
        <v>1</v>
      </c>
      <c r="BM303">
        <v>1</v>
      </c>
      <c r="BN303">
        <v>1</v>
      </c>
      <c r="BO303">
        <v>3</v>
      </c>
      <c r="BP303">
        <v>1</v>
      </c>
      <c r="BQ303">
        <v>27</v>
      </c>
      <c r="BR303">
        <v>3</v>
      </c>
      <c r="BS303">
        <v>1</v>
      </c>
      <c r="BT303">
        <v>2</v>
      </c>
      <c r="BU303">
        <v>2</v>
      </c>
      <c r="BV303">
        <v>0</v>
      </c>
      <c r="BW303">
        <v>2</v>
      </c>
      <c r="BX303">
        <v>0</v>
      </c>
      <c r="BY303">
        <v>2</v>
      </c>
      <c r="BZ303">
        <v>0</v>
      </c>
      <c r="CA303">
        <v>2</v>
      </c>
      <c r="CB303">
        <v>0</v>
      </c>
      <c r="CC303">
        <v>2</v>
      </c>
      <c r="CD303">
        <v>0</v>
      </c>
      <c r="CE303">
        <v>2</v>
      </c>
      <c r="CF303">
        <v>1</v>
      </c>
      <c r="CG303">
        <v>2</v>
      </c>
      <c r="CH303">
        <v>1</v>
      </c>
      <c r="CI303">
        <v>2</v>
      </c>
      <c r="CJ303">
        <v>1</v>
      </c>
      <c r="CK303">
        <v>1</v>
      </c>
      <c r="CL303">
        <v>8</v>
      </c>
      <c r="CM303">
        <v>4</v>
      </c>
      <c r="CR303">
        <v>2</v>
      </c>
      <c r="CS303">
        <v>8</v>
      </c>
      <c r="CT303">
        <v>1</v>
      </c>
      <c r="CU303">
        <v>1</v>
      </c>
      <c r="CV303" t="s">
        <v>229</v>
      </c>
      <c r="CW303">
        <v>1059</v>
      </c>
      <c r="CX303">
        <v>17.649999999999999</v>
      </c>
      <c r="CY303">
        <v>2</v>
      </c>
      <c r="CZ303">
        <v>1</v>
      </c>
      <c r="DA303" t="s">
        <v>4081</v>
      </c>
      <c r="DC303">
        <v>1</v>
      </c>
      <c r="DD303">
        <v>1</v>
      </c>
      <c r="DE303">
        <v>29</v>
      </c>
      <c r="DN303" t="s">
        <v>4423</v>
      </c>
      <c r="DO303" t="s">
        <v>4423</v>
      </c>
      <c r="DP303" t="s">
        <v>3178</v>
      </c>
      <c r="DQ303" t="s">
        <v>202</v>
      </c>
      <c r="DR303" t="s">
        <v>202</v>
      </c>
      <c r="DT303">
        <v>1</v>
      </c>
      <c r="DV303">
        <v>1</v>
      </c>
      <c r="DW303">
        <v>0</v>
      </c>
      <c r="DX303">
        <v>5</v>
      </c>
      <c r="DY303">
        <v>1</v>
      </c>
      <c r="DZ303">
        <v>1</v>
      </c>
      <c r="EA303">
        <v>7</v>
      </c>
      <c r="EB303">
        <f>IF(EA303&gt;=30,1,IF(EA303&gt;=20,2,IF(EA303&gt;=15,3,IF(EA303&gt;=10,4,IF(EA303&gt;=5,5,IF(EA303&gt;0,6,0))))))</f>
        <v>5</v>
      </c>
      <c r="EC303">
        <v>1</v>
      </c>
      <c r="ED303">
        <v>6</v>
      </c>
      <c r="EL303">
        <v>1</v>
      </c>
      <c r="EM303">
        <v>1</v>
      </c>
      <c r="EN303">
        <v>1</v>
      </c>
      <c r="EO303">
        <v>1</v>
      </c>
      <c r="EP303">
        <v>1</v>
      </c>
      <c r="EQ303">
        <v>1</v>
      </c>
      <c r="ER303">
        <v>1</v>
      </c>
      <c r="EZ303">
        <v>1</v>
      </c>
      <c r="FA303">
        <v>1</v>
      </c>
      <c r="FD303">
        <v>3</v>
      </c>
      <c r="FG303">
        <v>0</v>
      </c>
      <c r="FH303" t="s">
        <v>3179</v>
      </c>
      <c r="FI303">
        <v>1</v>
      </c>
      <c r="FJ303" t="s">
        <v>204</v>
      </c>
      <c r="FK303">
        <v>0.5</v>
      </c>
      <c r="FL303">
        <v>6</v>
      </c>
      <c r="FM303">
        <v>6</v>
      </c>
      <c r="FN303">
        <v>7</v>
      </c>
      <c r="FO303" t="s">
        <v>2206</v>
      </c>
      <c r="FP303">
        <v>0.5</v>
      </c>
      <c r="FQ303" t="s">
        <v>3180</v>
      </c>
      <c r="FR303" t="s">
        <v>3196</v>
      </c>
      <c r="FS303">
        <v>1</v>
      </c>
      <c r="FT303">
        <v>1</v>
      </c>
      <c r="FU303" t="s">
        <v>2221</v>
      </c>
      <c r="FV303" t="s">
        <v>3182</v>
      </c>
      <c r="FW303">
        <v>0</v>
      </c>
      <c r="FX303">
        <v>1</v>
      </c>
      <c r="FY303">
        <v>0</v>
      </c>
      <c r="FZ303">
        <v>0</v>
      </c>
      <c r="GA303">
        <v>15709</v>
      </c>
      <c r="GB303">
        <v>72</v>
      </c>
      <c r="GC303">
        <v>218.18055559999999</v>
      </c>
      <c r="GD303" t="s">
        <v>2401</v>
      </c>
      <c r="GE303">
        <v>1</v>
      </c>
      <c r="HG303" t="s">
        <v>202</v>
      </c>
      <c r="HJ303">
        <v>0</v>
      </c>
    </row>
    <row r="304" spans="1:218" x14ac:dyDescent="0.3">
      <c r="A304">
        <v>859</v>
      </c>
      <c r="B304" t="s">
        <v>3279</v>
      </c>
      <c r="C304" t="s">
        <v>4484</v>
      </c>
      <c r="D304" t="s">
        <v>212</v>
      </c>
      <c r="E304">
        <v>1</v>
      </c>
      <c r="F304" t="s">
        <v>202</v>
      </c>
      <c r="H304">
        <v>1</v>
      </c>
      <c r="M304">
        <v>1</v>
      </c>
      <c r="N304">
        <v>1</v>
      </c>
      <c r="U304">
        <v>1</v>
      </c>
      <c r="W304">
        <v>1</v>
      </c>
      <c r="X304" t="s">
        <v>3174</v>
      </c>
      <c r="Y304">
        <v>1</v>
      </c>
      <c r="Z304">
        <v>1</v>
      </c>
      <c r="AA304">
        <v>1</v>
      </c>
      <c r="AD304" t="s">
        <v>202</v>
      </c>
      <c r="AE304">
        <v>1</v>
      </c>
      <c r="AF304">
        <v>1</v>
      </c>
      <c r="AG304">
        <v>1</v>
      </c>
      <c r="AH304">
        <v>2</v>
      </c>
      <c r="AI304">
        <v>1</v>
      </c>
      <c r="AJ304">
        <v>2</v>
      </c>
      <c r="AK304" t="s">
        <v>4485</v>
      </c>
      <c r="AL304">
        <v>1</v>
      </c>
      <c r="AM304">
        <v>2</v>
      </c>
      <c r="AN304">
        <v>1</v>
      </c>
      <c r="AO304">
        <v>2</v>
      </c>
      <c r="AP304">
        <v>2</v>
      </c>
      <c r="AQ304">
        <v>1</v>
      </c>
      <c r="AR304" t="s">
        <v>4486</v>
      </c>
      <c r="AS304">
        <v>2</v>
      </c>
      <c r="AT304">
        <v>2</v>
      </c>
      <c r="AU304">
        <v>1</v>
      </c>
      <c r="AV304">
        <v>2</v>
      </c>
      <c r="AW304">
        <v>7</v>
      </c>
      <c r="AX304">
        <v>7</v>
      </c>
      <c r="AY304">
        <v>2</v>
      </c>
      <c r="AZ304">
        <v>1</v>
      </c>
      <c r="BA304">
        <v>6</v>
      </c>
      <c r="BB304">
        <v>5</v>
      </c>
      <c r="BE304">
        <v>1</v>
      </c>
      <c r="BF304">
        <v>2</v>
      </c>
      <c r="BG304">
        <v>1</v>
      </c>
      <c r="BH304">
        <v>2</v>
      </c>
      <c r="BI304">
        <v>1</v>
      </c>
      <c r="BJ304">
        <v>0</v>
      </c>
      <c r="BM304">
        <v>1</v>
      </c>
      <c r="BN304">
        <v>1</v>
      </c>
      <c r="BO304">
        <v>3</v>
      </c>
      <c r="BP304">
        <v>1</v>
      </c>
      <c r="BQ304">
        <v>3</v>
      </c>
      <c r="BR304">
        <v>1</v>
      </c>
      <c r="BS304">
        <v>1</v>
      </c>
      <c r="BT304">
        <v>5</v>
      </c>
      <c r="BV304">
        <v>0</v>
      </c>
      <c r="BX304">
        <v>3</v>
      </c>
      <c r="BZ304">
        <v>0</v>
      </c>
      <c r="CB304">
        <v>0</v>
      </c>
      <c r="CD304">
        <v>1</v>
      </c>
      <c r="CF304">
        <v>1</v>
      </c>
      <c r="CJ304">
        <v>1</v>
      </c>
      <c r="CK304">
        <v>2</v>
      </c>
      <c r="CL304">
        <v>7</v>
      </c>
      <c r="CM304">
        <v>1</v>
      </c>
      <c r="CR304">
        <v>2</v>
      </c>
      <c r="CS304">
        <v>7</v>
      </c>
      <c r="CT304">
        <v>1</v>
      </c>
      <c r="CU304">
        <v>1</v>
      </c>
      <c r="CV304" t="s">
        <v>216</v>
      </c>
      <c r="CW304">
        <v>749</v>
      </c>
      <c r="CX304">
        <v>12.48</v>
      </c>
      <c r="CY304">
        <v>2</v>
      </c>
      <c r="CZ304">
        <v>1</v>
      </c>
      <c r="DA304" t="s">
        <v>4447</v>
      </c>
      <c r="DC304">
        <v>1</v>
      </c>
      <c r="DD304">
        <v>1</v>
      </c>
      <c r="DE304">
        <v>2</v>
      </c>
      <c r="DN304" t="s">
        <v>4423</v>
      </c>
      <c r="DO304" t="s">
        <v>4423</v>
      </c>
      <c r="DP304" t="s">
        <v>3178</v>
      </c>
      <c r="DQ304" t="s">
        <v>202</v>
      </c>
      <c r="DR304" t="s">
        <v>202</v>
      </c>
      <c r="DT304">
        <v>1</v>
      </c>
      <c r="DV304">
        <v>1</v>
      </c>
      <c r="DW304">
        <v>0</v>
      </c>
      <c r="DX304">
        <v>1</v>
      </c>
      <c r="DY304">
        <v>1</v>
      </c>
      <c r="DZ304">
        <v>1</v>
      </c>
      <c r="EA304">
        <v>8</v>
      </c>
      <c r="EB304">
        <f>IF(EA304&gt;=30,1,IF(EA304&gt;=20,2,IF(EA304&gt;=15,3,IF(EA304&gt;=10,4,IF(EA304&gt;=5,5,IF(EA304&gt;0,6,0))))))</f>
        <v>5</v>
      </c>
      <c r="EC304">
        <v>2</v>
      </c>
      <c r="EE304">
        <v>8</v>
      </c>
      <c r="EL304">
        <v>2</v>
      </c>
      <c r="EM304">
        <v>2</v>
      </c>
      <c r="EN304">
        <v>1</v>
      </c>
      <c r="EO304">
        <v>1</v>
      </c>
      <c r="EP304">
        <v>1</v>
      </c>
      <c r="EQ304">
        <v>1</v>
      </c>
      <c r="ER304">
        <v>1</v>
      </c>
      <c r="EZ304">
        <v>1</v>
      </c>
      <c r="FA304">
        <v>2</v>
      </c>
      <c r="FB304">
        <v>1</v>
      </c>
      <c r="FC304">
        <v>1</v>
      </c>
      <c r="FD304">
        <v>3</v>
      </c>
      <c r="FG304">
        <v>0</v>
      </c>
      <c r="FH304" t="s">
        <v>3179</v>
      </c>
      <c r="FI304">
        <v>1</v>
      </c>
      <c r="FJ304" t="s">
        <v>204</v>
      </c>
      <c r="FK304">
        <v>8</v>
      </c>
      <c r="FL304">
        <v>12</v>
      </c>
      <c r="FM304">
        <v>12</v>
      </c>
      <c r="FN304">
        <v>8</v>
      </c>
      <c r="FO304" t="s">
        <v>2212</v>
      </c>
      <c r="FP304">
        <v>1.5</v>
      </c>
      <c r="FQ304" t="s">
        <v>3180</v>
      </c>
      <c r="FR304" t="s">
        <v>3196</v>
      </c>
      <c r="FS304">
        <v>1</v>
      </c>
      <c r="FT304">
        <v>1</v>
      </c>
      <c r="FU304" t="s">
        <v>2221</v>
      </c>
      <c r="FV304" t="s">
        <v>3182</v>
      </c>
      <c r="FW304">
        <v>0</v>
      </c>
      <c r="FX304">
        <v>1</v>
      </c>
      <c r="FY304">
        <v>0</v>
      </c>
      <c r="FZ304">
        <v>0</v>
      </c>
      <c r="GA304">
        <v>59048</v>
      </c>
      <c r="GB304">
        <v>201</v>
      </c>
      <c r="GC304">
        <v>293.7711443</v>
      </c>
      <c r="GD304" t="s">
        <v>2401</v>
      </c>
      <c r="GE304">
        <v>1</v>
      </c>
      <c r="HG304" t="s">
        <v>202</v>
      </c>
      <c r="HJ304">
        <v>0</v>
      </c>
    </row>
    <row r="305" spans="1:218" x14ac:dyDescent="0.3">
      <c r="A305">
        <v>864</v>
      </c>
      <c r="B305" t="s">
        <v>3202</v>
      </c>
      <c r="C305" t="s">
        <v>4496</v>
      </c>
      <c r="D305" t="s">
        <v>194</v>
      </c>
      <c r="E305">
        <v>1</v>
      </c>
      <c r="F305" t="s">
        <v>202</v>
      </c>
      <c r="H305">
        <v>1</v>
      </c>
      <c r="M305">
        <v>1</v>
      </c>
      <c r="N305">
        <v>1</v>
      </c>
      <c r="U305">
        <v>1</v>
      </c>
      <c r="W305">
        <v>1</v>
      </c>
      <c r="X305" t="s">
        <v>3174</v>
      </c>
      <c r="Y305">
        <v>1</v>
      </c>
      <c r="Z305">
        <v>1</v>
      </c>
      <c r="AA305">
        <v>2</v>
      </c>
      <c r="AD305" t="s">
        <v>202</v>
      </c>
      <c r="AE305">
        <v>1</v>
      </c>
      <c r="AF305">
        <v>2</v>
      </c>
      <c r="AG305">
        <v>1</v>
      </c>
      <c r="AH305">
        <v>1</v>
      </c>
      <c r="AI305">
        <v>1</v>
      </c>
      <c r="AJ305">
        <v>2</v>
      </c>
      <c r="AK305" t="s">
        <v>4497</v>
      </c>
      <c r="AL305">
        <v>1</v>
      </c>
      <c r="AM305">
        <v>1</v>
      </c>
      <c r="AN305">
        <v>2</v>
      </c>
      <c r="AO305">
        <v>2</v>
      </c>
      <c r="AP305">
        <v>2</v>
      </c>
      <c r="AQ305">
        <v>2</v>
      </c>
      <c r="AR305" t="s">
        <v>4498</v>
      </c>
      <c r="AS305">
        <v>1</v>
      </c>
      <c r="AT305">
        <v>1</v>
      </c>
      <c r="AU305">
        <v>1</v>
      </c>
      <c r="AV305">
        <v>1</v>
      </c>
      <c r="AW305">
        <v>7</v>
      </c>
      <c r="AX305">
        <v>1</v>
      </c>
      <c r="AY305">
        <v>4</v>
      </c>
      <c r="AZ305">
        <v>3</v>
      </c>
      <c r="BA305">
        <v>5</v>
      </c>
      <c r="BB305">
        <v>6</v>
      </c>
      <c r="BC305">
        <v>2</v>
      </c>
      <c r="BE305">
        <v>1</v>
      </c>
      <c r="BF305">
        <v>1</v>
      </c>
      <c r="BG305">
        <v>1</v>
      </c>
      <c r="BH305">
        <v>1</v>
      </c>
      <c r="BI305">
        <v>1</v>
      </c>
      <c r="BJ305">
        <v>1</v>
      </c>
      <c r="BK305">
        <v>1</v>
      </c>
      <c r="BL305">
        <v>1</v>
      </c>
      <c r="BM305">
        <v>1</v>
      </c>
      <c r="BN305">
        <v>1</v>
      </c>
      <c r="BO305">
        <v>4</v>
      </c>
      <c r="BP305">
        <v>1</v>
      </c>
      <c r="BQ305">
        <v>33</v>
      </c>
      <c r="BR305">
        <v>2</v>
      </c>
      <c r="BS305">
        <v>1</v>
      </c>
      <c r="BT305">
        <v>2</v>
      </c>
      <c r="BU305">
        <v>2</v>
      </c>
      <c r="BV305">
        <v>0</v>
      </c>
      <c r="BW305">
        <v>2</v>
      </c>
      <c r="BX305">
        <v>0</v>
      </c>
      <c r="BY305">
        <v>2</v>
      </c>
      <c r="BZ305">
        <v>0</v>
      </c>
      <c r="CA305">
        <v>2</v>
      </c>
      <c r="CB305">
        <v>0</v>
      </c>
      <c r="CC305">
        <v>2</v>
      </c>
      <c r="CD305">
        <v>0</v>
      </c>
      <c r="CE305">
        <v>2</v>
      </c>
      <c r="CF305">
        <v>0</v>
      </c>
      <c r="CG305">
        <v>2</v>
      </c>
      <c r="CH305">
        <v>2</v>
      </c>
      <c r="CI305">
        <v>2</v>
      </c>
      <c r="CJ305">
        <v>1</v>
      </c>
      <c r="CK305">
        <v>2</v>
      </c>
      <c r="CL305">
        <v>5</v>
      </c>
      <c r="CM305">
        <v>1</v>
      </c>
      <c r="CR305">
        <v>2</v>
      </c>
      <c r="CS305">
        <v>7</v>
      </c>
      <c r="CT305">
        <v>1</v>
      </c>
      <c r="CU305">
        <v>1</v>
      </c>
      <c r="CV305" t="s">
        <v>4499</v>
      </c>
      <c r="CW305">
        <v>726</v>
      </c>
      <c r="CX305">
        <v>12.1</v>
      </c>
      <c r="CY305">
        <v>2</v>
      </c>
      <c r="CZ305">
        <v>1</v>
      </c>
      <c r="DA305" t="s">
        <v>4447</v>
      </c>
      <c r="DC305">
        <v>1</v>
      </c>
      <c r="DD305">
        <v>1</v>
      </c>
      <c r="DE305">
        <v>15</v>
      </c>
      <c r="DN305" t="s">
        <v>4423</v>
      </c>
      <c r="DO305" t="s">
        <v>4423</v>
      </c>
      <c r="DP305" t="s">
        <v>3178</v>
      </c>
      <c r="DQ305" t="s">
        <v>202</v>
      </c>
      <c r="DR305" t="s">
        <v>202</v>
      </c>
      <c r="DT305">
        <v>1</v>
      </c>
      <c r="DV305">
        <v>1</v>
      </c>
      <c r="DW305">
        <v>0</v>
      </c>
      <c r="DX305">
        <v>2</v>
      </c>
      <c r="DY305">
        <v>1</v>
      </c>
      <c r="DZ305">
        <v>1</v>
      </c>
      <c r="EA305">
        <v>5</v>
      </c>
      <c r="EB305">
        <f>IF(EA305&gt;=30,1,IF(EA305&gt;=20,2,IF(EA305&gt;=15,3,IF(EA305&gt;=10,4,IF(EA305&gt;=5,5,IF(EA305&gt;0,6,0))))))</f>
        <v>5</v>
      </c>
      <c r="EC305">
        <v>2</v>
      </c>
      <c r="EE305">
        <v>5</v>
      </c>
      <c r="EL305">
        <v>2</v>
      </c>
      <c r="EM305">
        <v>3</v>
      </c>
      <c r="EN305">
        <v>1</v>
      </c>
      <c r="EO305">
        <v>1</v>
      </c>
      <c r="EP305">
        <v>1</v>
      </c>
      <c r="EQ305">
        <v>1</v>
      </c>
      <c r="ER305">
        <v>1</v>
      </c>
      <c r="EZ305">
        <v>1</v>
      </c>
      <c r="FA305">
        <v>2</v>
      </c>
      <c r="FB305">
        <v>1</v>
      </c>
      <c r="FC305">
        <v>1</v>
      </c>
      <c r="FD305">
        <v>3</v>
      </c>
      <c r="FG305">
        <v>0</v>
      </c>
      <c r="FH305" t="s">
        <v>3179</v>
      </c>
      <c r="FI305">
        <v>1</v>
      </c>
      <c r="FJ305" t="s">
        <v>204</v>
      </c>
      <c r="FK305">
        <v>5</v>
      </c>
      <c r="FL305">
        <v>12</v>
      </c>
      <c r="FM305">
        <v>12</v>
      </c>
      <c r="FN305">
        <v>5</v>
      </c>
      <c r="FO305" t="s">
        <v>2212</v>
      </c>
      <c r="FP305">
        <v>3.5</v>
      </c>
      <c r="FQ305" t="s">
        <v>3180</v>
      </c>
      <c r="FR305" t="s">
        <v>3196</v>
      </c>
      <c r="FS305">
        <v>1</v>
      </c>
      <c r="FT305">
        <v>1</v>
      </c>
      <c r="FU305" t="s">
        <v>2221</v>
      </c>
      <c r="FV305" t="s">
        <v>3182</v>
      </c>
      <c r="FW305">
        <v>0</v>
      </c>
      <c r="FX305">
        <v>1</v>
      </c>
      <c r="FY305">
        <v>0</v>
      </c>
      <c r="FZ305">
        <v>0</v>
      </c>
      <c r="GA305">
        <v>20830</v>
      </c>
      <c r="GB305">
        <v>83</v>
      </c>
      <c r="GC305">
        <v>250.9638554</v>
      </c>
      <c r="GD305" t="s">
        <v>2401</v>
      </c>
      <c r="GE305">
        <v>1</v>
      </c>
      <c r="HG305" t="s">
        <v>202</v>
      </c>
      <c r="HJ305">
        <v>0</v>
      </c>
    </row>
    <row r="306" spans="1:218" x14ac:dyDescent="0.3">
      <c r="A306">
        <v>908</v>
      </c>
      <c r="B306" t="s">
        <v>3190</v>
      </c>
      <c r="C306" t="s">
        <v>4574</v>
      </c>
      <c r="D306" t="s">
        <v>265</v>
      </c>
      <c r="E306">
        <v>1</v>
      </c>
      <c r="F306" t="s">
        <v>202</v>
      </c>
      <c r="H306">
        <v>1</v>
      </c>
      <c r="M306">
        <v>1</v>
      </c>
      <c r="N306">
        <v>1</v>
      </c>
      <c r="U306">
        <v>1</v>
      </c>
      <c r="W306">
        <v>1</v>
      </c>
      <c r="X306" t="s">
        <v>3174</v>
      </c>
      <c r="Y306">
        <v>1</v>
      </c>
      <c r="Z306">
        <v>1</v>
      </c>
      <c r="AA306">
        <v>7</v>
      </c>
      <c r="AD306" t="s">
        <v>202</v>
      </c>
      <c r="AE306">
        <v>1</v>
      </c>
      <c r="AF306">
        <v>2</v>
      </c>
      <c r="AG306">
        <v>1</v>
      </c>
      <c r="AH306">
        <v>2</v>
      </c>
      <c r="AI306">
        <v>2</v>
      </c>
      <c r="AJ306">
        <v>2</v>
      </c>
      <c r="AK306" t="s">
        <v>4488</v>
      </c>
      <c r="AL306">
        <v>1</v>
      </c>
      <c r="AM306">
        <v>1</v>
      </c>
      <c r="AN306">
        <v>1</v>
      </c>
      <c r="AO306">
        <v>2</v>
      </c>
      <c r="AP306">
        <v>2</v>
      </c>
      <c r="AQ306">
        <v>1</v>
      </c>
      <c r="AR306" t="s">
        <v>4489</v>
      </c>
      <c r="AS306">
        <v>2</v>
      </c>
      <c r="AT306">
        <v>2</v>
      </c>
      <c r="AU306">
        <v>2</v>
      </c>
      <c r="AV306">
        <v>1</v>
      </c>
      <c r="AW306">
        <v>7</v>
      </c>
      <c r="AX306">
        <v>5</v>
      </c>
      <c r="AY306">
        <v>3</v>
      </c>
      <c r="BE306">
        <v>1</v>
      </c>
      <c r="BF306">
        <v>1</v>
      </c>
      <c r="BG306">
        <v>1</v>
      </c>
      <c r="BH306">
        <v>1</v>
      </c>
      <c r="BI306">
        <v>1</v>
      </c>
      <c r="BJ306">
        <v>0</v>
      </c>
      <c r="BM306">
        <v>1</v>
      </c>
      <c r="BN306">
        <v>1</v>
      </c>
      <c r="BO306">
        <v>3</v>
      </c>
      <c r="BP306">
        <v>1</v>
      </c>
      <c r="BQ306">
        <v>3</v>
      </c>
      <c r="BR306">
        <v>1</v>
      </c>
      <c r="BS306">
        <v>1</v>
      </c>
      <c r="BT306">
        <v>4</v>
      </c>
      <c r="BV306">
        <v>0</v>
      </c>
      <c r="BX306">
        <v>1</v>
      </c>
      <c r="BZ306">
        <v>2</v>
      </c>
      <c r="CB306">
        <v>0</v>
      </c>
      <c r="CD306">
        <v>1</v>
      </c>
      <c r="CJ306">
        <v>1</v>
      </c>
      <c r="CK306">
        <v>2</v>
      </c>
      <c r="CL306">
        <v>5</v>
      </c>
      <c r="CM306">
        <v>6</v>
      </c>
      <c r="CS306">
        <v>4</v>
      </c>
      <c r="CT306">
        <v>1</v>
      </c>
      <c r="CU306">
        <v>2</v>
      </c>
      <c r="CV306" t="s">
        <v>4575</v>
      </c>
      <c r="CW306">
        <v>678</v>
      </c>
      <c r="CX306">
        <v>11.3</v>
      </c>
      <c r="CY306">
        <v>2</v>
      </c>
      <c r="CZ306">
        <v>1</v>
      </c>
      <c r="DA306" t="s">
        <v>548</v>
      </c>
      <c r="DC306">
        <v>1</v>
      </c>
      <c r="DD306">
        <v>1</v>
      </c>
      <c r="DE306">
        <v>29</v>
      </c>
      <c r="DN306" t="s">
        <v>4535</v>
      </c>
      <c r="DO306" t="s">
        <v>4535</v>
      </c>
      <c r="DP306" t="s">
        <v>3178</v>
      </c>
      <c r="DQ306" t="s">
        <v>202</v>
      </c>
      <c r="DR306" t="s">
        <v>202</v>
      </c>
      <c r="DT306">
        <v>1</v>
      </c>
      <c r="DV306">
        <v>1</v>
      </c>
      <c r="DW306">
        <v>0</v>
      </c>
      <c r="DX306">
        <v>7</v>
      </c>
      <c r="DY306">
        <v>1</v>
      </c>
      <c r="DZ306">
        <v>-97</v>
      </c>
      <c r="EB306">
        <v>5</v>
      </c>
      <c r="EC306">
        <v>2</v>
      </c>
      <c r="EE306">
        <v>4</v>
      </c>
      <c r="EL306">
        <v>1</v>
      </c>
      <c r="EM306">
        <v>2</v>
      </c>
      <c r="EN306">
        <v>1</v>
      </c>
      <c r="EO306">
        <v>3</v>
      </c>
      <c r="EP306">
        <v>1</v>
      </c>
      <c r="EQ306">
        <v>1</v>
      </c>
      <c r="ER306">
        <v>1</v>
      </c>
      <c r="EZ306">
        <v>1</v>
      </c>
      <c r="FA306">
        <v>2</v>
      </c>
      <c r="FB306">
        <v>1</v>
      </c>
      <c r="FC306">
        <v>1</v>
      </c>
      <c r="FD306">
        <v>3</v>
      </c>
      <c r="FG306">
        <v>0</v>
      </c>
      <c r="FH306" t="s">
        <v>3179</v>
      </c>
      <c r="FI306">
        <v>1</v>
      </c>
      <c r="FJ306" t="s">
        <v>204</v>
      </c>
      <c r="FK306">
        <v>4</v>
      </c>
      <c r="FL306">
        <v>12</v>
      </c>
      <c r="FM306">
        <v>12</v>
      </c>
      <c r="FN306">
        <v>7.5</v>
      </c>
      <c r="FO306" t="s">
        <v>2206</v>
      </c>
      <c r="FP306">
        <v>1.5</v>
      </c>
      <c r="FQ306" t="s">
        <v>3180</v>
      </c>
      <c r="FR306" t="s">
        <v>3181</v>
      </c>
      <c r="FS306">
        <v>1</v>
      </c>
      <c r="FT306">
        <v>1</v>
      </c>
      <c r="FU306" t="s">
        <v>2221</v>
      </c>
      <c r="FV306" t="s">
        <v>3182</v>
      </c>
      <c r="FW306">
        <v>0</v>
      </c>
      <c r="FX306">
        <v>1</v>
      </c>
      <c r="FY306">
        <v>0</v>
      </c>
      <c r="FZ306">
        <v>0</v>
      </c>
      <c r="GA306">
        <v>15709</v>
      </c>
      <c r="GB306">
        <v>72</v>
      </c>
      <c r="GC306">
        <v>218.18055559999999</v>
      </c>
      <c r="GD306" t="s">
        <v>2401</v>
      </c>
      <c r="GE306">
        <v>1</v>
      </c>
      <c r="HG306" t="s">
        <v>202</v>
      </c>
      <c r="HJ306">
        <v>0</v>
      </c>
    </row>
    <row r="307" spans="1:218" x14ac:dyDescent="0.3">
      <c r="A307">
        <v>938</v>
      </c>
      <c r="B307" t="s">
        <v>3207</v>
      </c>
      <c r="C307" t="s">
        <v>4633</v>
      </c>
      <c r="D307" t="s">
        <v>265</v>
      </c>
      <c r="E307">
        <v>1</v>
      </c>
      <c r="F307" t="s">
        <v>202</v>
      </c>
      <c r="H307">
        <v>1</v>
      </c>
      <c r="M307">
        <v>1</v>
      </c>
      <c r="N307">
        <v>1</v>
      </c>
      <c r="U307">
        <v>1</v>
      </c>
      <c r="W307">
        <v>1</v>
      </c>
      <c r="X307" t="s">
        <v>3174</v>
      </c>
      <c r="Y307">
        <v>1</v>
      </c>
      <c r="Z307">
        <v>1</v>
      </c>
      <c r="AA307">
        <v>1</v>
      </c>
      <c r="AD307" t="s">
        <v>202</v>
      </c>
      <c r="AE307">
        <v>1</v>
      </c>
      <c r="AF307">
        <v>1</v>
      </c>
      <c r="AG307">
        <v>1</v>
      </c>
      <c r="AH307">
        <v>1</v>
      </c>
      <c r="AI307">
        <v>1</v>
      </c>
      <c r="AJ307">
        <v>1</v>
      </c>
      <c r="AK307" t="s">
        <v>4634</v>
      </c>
      <c r="AL307">
        <v>1</v>
      </c>
      <c r="AM307">
        <v>1</v>
      </c>
      <c r="AN307">
        <v>1</v>
      </c>
      <c r="AO307">
        <v>2</v>
      </c>
      <c r="AP307">
        <v>1</v>
      </c>
      <c r="AQ307">
        <v>1</v>
      </c>
      <c r="AR307" t="s">
        <v>4635</v>
      </c>
      <c r="AS307">
        <v>1</v>
      </c>
      <c r="AT307">
        <v>1</v>
      </c>
      <c r="AU307">
        <v>1</v>
      </c>
      <c r="AV307">
        <v>1</v>
      </c>
      <c r="AW307">
        <v>7</v>
      </c>
      <c r="AX307">
        <v>1</v>
      </c>
      <c r="AY307">
        <v>1</v>
      </c>
      <c r="BE307">
        <v>1</v>
      </c>
      <c r="BF307">
        <v>1</v>
      </c>
      <c r="BG307">
        <v>1</v>
      </c>
      <c r="BH307">
        <v>1</v>
      </c>
      <c r="BI307">
        <v>1</v>
      </c>
      <c r="BJ307">
        <v>1</v>
      </c>
      <c r="BK307">
        <v>1</v>
      </c>
      <c r="BL307">
        <v>1</v>
      </c>
      <c r="BM307">
        <v>1</v>
      </c>
      <c r="BN307">
        <v>1</v>
      </c>
      <c r="BO307">
        <v>3</v>
      </c>
      <c r="BP307">
        <v>1</v>
      </c>
      <c r="BQ307">
        <v>43</v>
      </c>
      <c r="BR307">
        <v>1</v>
      </c>
      <c r="BS307">
        <v>1</v>
      </c>
      <c r="BT307">
        <v>2</v>
      </c>
      <c r="BU307">
        <v>2</v>
      </c>
      <c r="BV307">
        <v>0</v>
      </c>
      <c r="BW307">
        <v>2</v>
      </c>
      <c r="BX307">
        <v>0</v>
      </c>
      <c r="BY307">
        <v>2</v>
      </c>
      <c r="BZ307">
        <v>0</v>
      </c>
      <c r="CA307">
        <v>2</v>
      </c>
      <c r="CB307">
        <v>0</v>
      </c>
      <c r="CC307">
        <v>2</v>
      </c>
      <c r="CD307">
        <v>0</v>
      </c>
      <c r="CE307">
        <v>2</v>
      </c>
      <c r="CF307">
        <v>0</v>
      </c>
      <c r="CG307">
        <v>2</v>
      </c>
      <c r="CH307">
        <v>2</v>
      </c>
      <c r="CI307">
        <v>2</v>
      </c>
      <c r="CJ307">
        <v>1</v>
      </c>
      <c r="CK307">
        <v>1</v>
      </c>
      <c r="CL307">
        <v>6</v>
      </c>
      <c r="CM307">
        <v>6</v>
      </c>
      <c r="CS307">
        <v>6</v>
      </c>
      <c r="CT307">
        <v>1</v>
      </c>
      <c r="CU307">
        <v>1</v>
      </c>
      <c r="CV307" t="s">
        <v>229</v>
      </c>
      <c r="CW307">
        <v>720</v>
      </c>
      <c r="CX307">
        <v>12</v>
      </c>
      <c r="CY307">
        <v>2</v>
      </c>
      <c r="CZ307">
        <v>1</v>
      </c>
      <c r="DA307" t="s">
        <v>4607</v>
      </c>
      <c r="DC307">
        <v>1</v>
      </c>
      <c r="DD307">
        <v>1</v>
      </c>
      <c r="DE307">
        <v>28</v>
      </c>
      <c r="DN307" t="s">
        <v>4593</v>
      </c>
      <c r="DO307" t="s">
        <v>4593</v>
      </c>
      <c r="DP307" t="s">
        <v>3178</v>
      </c>
      <c r="DQ307" t="s">
        <v>202</v>
      </c>
      <c r="DR307" t="s">
        <v>202</v>
      </c>
      <c r="DT307">
        <v>1</v>
      </c>
      <c r="DV307">
        <v>1</v>
      </c>
      <c r="DW307">
        <v>0</v>
      </c>
      <c r="DX307">
        <v>1</v>
      </c>
      <c r="DY307">
        <v>1</v>
      </c>
      <c r="DZ307">
        <v>1</v>
      </c>
      <c r="EA307">
        <v>8</v>
      </c>
      <c r="EB307">
        <f>IF(EA307&gt;=30,1,IF(EA307&gt;=20,2,IF(EA307&gt;=15,3,IF(EA307&gt;=10,4,IF(EA307&gt;=5,5,IF(EA307&gt;0,6,0))))))</f>
        <v>5</v>
      </c>
      <c r="EC307">
        <v>1</v>
      </c>
      <c r="ED307">
        <v>8</v>
      </c>
      <c r="EL307">
        <v>1</v>
      </c>
      <c r="EM307">
        <v>2</v>
      </c>
      <c r="EN307">
        <v>1</v>
      </c>
      <c r="EO307">
        <v>1</v>
      </c>
      <c r="EP307">
        <v>1</v>
      </c>
      <c r="EQ307">
        <v>1</v>
      </c>
      <c r="ER307">
        <v>1</v>
      </c>
      <c r="EZ307">
        <v>1</v>
      </c>
      <c r="FA307">
        <v>1</v>
      </c>
      <c r="FD307">
        <v>3</v>
      </c>
      <c r="FG307">
        <v>0</v>
      </c>
      <c r="FH307" t="s">
        <v>3179</v>
      </c>
      <c r="FI307">
        <v>1</v>
      </c>
      <c r="FJ307" t="s">
        <v>204</v>
      </c>
      <c r="FK307">
        <v>0.66666669999999995</v>
      </c>
      <c r="FL307">
        <v>8</v>
      </c>
      <c r="FM307">
        <v>8</v>
      </c>
      <c r="FN307">
        <v>8</v>
      </c>
      <c r="FO307" t="s">
        <v>2206</v>
      </c>
      <c r="FP307">
        <v>1.5</v>
      </c>
      <c r="FQ307" t="s">
        <v>3180</v>
      </c>
      <c r="FR307" t="s">
        <v>3196</v>
      </c>
      <c r="FS307">
        <v>1</v>
      </c>
      <c r="FT307">
        <v>1</v>
      </c>
      <c r="FU307" t="s">
        <v>2221</v>
      </c>
      <c r="FV307" t="s">
        <v>3182</v>
      </c>
      <c r="FW307">
        <v>0</v>
      </c>
      <c r="FX307">
        <v>1</v>
      </c>
      <c r="FY307">
        <v>0</v>
      </c>
      <c r="FZ307">
        <v>0</v>
      </c>
      <c r="GA307">
        <v>11328</v>
      </c>
      <c r="GB307">
        <v>52</v>
      </c>
      <c r="GC307">
        <v>217.8461538</v>
      </c>
      <c r="GD307" t="s">
        <v>2401</v>
      </c>
      <c r="GE307">
        <v>1</v>
      </c>
      <c r="HG307" t="s">
        <v>202</v>
      </c>
      <c r="HJ307">
        <v>0</v>
      </c>
    </row>
    <row r="308" spans="1:218" x14ac:dyDescent="0.3">
      <c r="A308">
        <v>657</v>
      </c>
      <c r="B308" t="s">
        <v>3183</v>
      </c>
      <c r="C308" t="s">
        <v>4194</v>
      </c>
      <c r="D308" t="s">
        <v>212</v>
      </c>
      <c r="E308">
        <v>1</v>
      </c>
      <c r="F308" t="s">
        <v>202</v>
      </c>
      <c r="H308">
        <v>1</v>
      </c>
      <c r="M308">
        <v>1</v>
      </c>
      <c r="N308">
        <v>1</v>
      </c>
      <c r="U308">
        <v>1</v>
      </c>
      <c r="W308">
        <v>4</v>
      </c>
      <c r="X308" t="s">
        <v>3174</v>
      </c>
      <c r="Y308">
        <v>1</v>
      </c>
      <c r="Z308">
        <v>1</v>
      </c>
      <c r="AA308">
        <v>2</v>
      </c>
      <c r="AD308" t="s">
        <v>202</v>
      </c>
      <c r="AE308">
        <v>1</v>
      </c>
      <c r="AF308">
        <v>1</v>
      </c>
      <c r="AG308">
        <v>2</v>
      </c>
      <c r="AH308">
        <v>2</v>
      </c>
      <c r="AI308">
        <v>2</v>
      </c>
      <c r="AJ308">
        <v>2</v>
      </c>
      <c r="AK308" t="s">
        <v>4195</v>
      </c>
      <c r="AL308">
        <v>2</v>
      </c>
      <c r="AM308">
        <v>1</v>
      </c>
      <c r="AN308">
        <v>2</v>
      </c>
      <c r="AO308">
        <v>2</v>
      </c>
      <c r="AP308">
        <v>2</v>
      </c>
      <c r="AQ308">
        <v>2</v>
      </c>
      <c r="AR308" t="s">
        <v>4196</v>
      </c>
      <c r="AS308">
        <v>2</v>
      </c>
      <c r="AT308">
        <v>2</v>
      </c>
      <c r="AU308">
        <v>1</v>
      </c>
      <c r="AV308">
        <v>1</v>
      </c>
      <c r="AW308">
        <v>5</v>
      </c>
      <c r="AX308">
        <v>5</v>
      </c>
      <c r="AY308">
        <v>5</v>
      </c>
      <c r="BE308">
        <v>1</v>
      </c>
      <c r="BF308">
        <v>3</v>
      </c>
      <c r="BG308">
        <v>1</v>
      </c>
      <c r="BH308">
        <v>3</v>
      </c>
      <c r="BI308">
        <v>1</v>
      </c>
      <c r="BJ308">
        <v>1</v>
      </c>
      <c r="BK308">
        <v>1</v>
      </c>
      <c r="BL308">
        <v>1</v>
      </c>
      <c r="BM308">
        <v>7</v>
      </c>
      <c r="BN308">
        <v>1</v>
      </c>
      <c r="BO308">
        <v>6</v>
      </c>
      <c r="BP308">
        <v>1</v>
      </c>
      <c r="BQ308">
        <v>12</v>
      </c>
      <c r="BR308">
        <v>5</v>
      </c>
      <c r="BS308">
        <v>1</v>
      </c>
      <c r="BT308">
        <v>6</v>
      </c>
      <c r="BU308">
        <v>6</v>
      </c>
      <c r="BV308">
        <v>0</v>
      </c>
      <c r="BW308">
        <v>6</v>
      </c>
      <c r="BX308">
        <v>0</v>
      </c>
      <c r="BY308">
        <v>6</v>
      </c>
      <c r="BZ308">
        <v>1</v>
      </c>
      <c r="CA308">
        <v>6</v>
      </c>
      <c r="CB308">
        <v>0</v>
      </c>
      <c r="CC308">
        <v>6</v>
      </c>
      <c r="CD308">
        <v>0</v>
      </c>
      <c r="CE308">
        <v>6</v>
      </c>
      <c r="CF308">
        <v>4</v>
      </c>
      <c r="CG308">
        <v>6</v>
      </c>
      <c r="CH308">
        <v>1</v>
      </c>
      <c r="CI308">
        <v>6</v>
      </c>
      <c r="CJ308">
        <v>1</v>
      </c>
      <c r="CK308">
        <v>2</v>
      </c>
      <c r="CL308">
        <v>5</v>
      </c>
      <c r="CM308">
        <v>6</v>
      </c>
      <c r="CS308">
        <v>1</v>
      </c>
      <c r="CT308">
        <v>1</v>
      </c>
      <c r="CU308">
        <v>2</v>
      </c>
      <c r="CV308" t="s">
        <v>4197</v>
      </c>
      <c r="CW308">
        <v>911</v>
      </c>
      <c r="CX308">
        <v>15.18</v>
      </c>
      <c r="CY308">
        <v>2</v>
      </c>
      <c r="CZ308">
        <v>1</v>
      </c>
      <c r="DA308" t="s">
        <v>379</v>
      </c>
      <c r="DC308">
        <v>1</v>
      </c>
      <c r="DD308">
        <v>1</v>
      </c>
      <c r="DE308">
        <v>4</v>
      </c>
      <c r="DN308" t="s">
        <v>4107</v>
      </c>
      <c r="DO308" t="s">
        <v>4107</v>
      </c>
      <c r="DP308" t="s">
        <v>3178</v>
      </c>
      <c r="DQ308" t="s">
        <v>202</v>
      </c>
      <c r="DR308" t="s">
        <v>4198</v>
      </c>
      <c r="DT308">
        <v>1</v>
      </c>
      <c r="DV308">
        <v>1</v>
      </c>
      <c r="DW308">
        <v>0</v>
      </c>
      <c r="DX308">
        <v>2</v>
      </c>
      <c r="DY308">
        <v>1</v>
      </c>
      <c r="DZ308">
        <v>1</v>
      </c>
      <c r="EA308">
        <v>3</v>
      </c>
      <c r="EB308">
        <f>IF(EA308&gt;=30,1,IF(EA308&gt;=20,2,IF(EA308&gt;=15,3,IF(EA308&gt;=10,4,IF(EA308&gt;=5,5,IF(EA308&gt;0,6,0))))))</f>
        <v>6</v>
      </c>
      <c r="EC308">
        <v>2</v>
      </c>
      <c r="EE308">
        <v>2</v>
      </c>
      <c r="EL308">
        <v>2</v>
      </c>
      <c r="EM308">
        <v>1</v>
      </c>
      <c r="EN308">
        <v>1</v>
      </c>
      <c r="EO308">
        <v>1</v>
      </c>
      <c r="EP308">
        <v>1</v>
      </c>
      <c r="EQ308">
        <v>1</v>
      </c>
      <c r="ER308">
        <v>2</v>
      </c>
      <c r="ES308">
        <v>-97</v>
      </c>
      <c r="EU308">
        <v>6</v>
      </c>
      <c r="EV308">
        <v>1</v>
      </c>
      <c r="EW308">
        <v>1</v>
      </c>
      <c r="EY308">
        <v>2</v>
      </c>
      <c r="EZ308">
        <v>1</v>
      </c>
      <c r="FA308">
        <v>1</v>
      </c>
      <c r="FD308">
        <v>2</v>
      </c>
      <c r="FG308">
        <v>0</v>
      </c>
      <c r="FH308" t="s">
        <v>3179</v>
      </c>
      <c r="FI308">
        <v>1</v>
      </c>
      <c r="FJ308" t="s">
        <v>204</v>
      </c>
      <c r="FK308">
        <v>2</v>
      </c>
      <c r="FL308">
        <v>12</v>
      </c>
      <c r="FM308">
        <v>12</v>
      </c>
      <c r="FN308">
        <v>3</v>
      </c>
      <c r="FO308" t="s">
        <v>2212</v>
      </c>
      <c r="FP308">
        <v>0.5</v>
      </c>
      <c r="FQ308" t="s">
        <v>3180</v>
      </c>
      <c r="FR308" t="s">
        <v>3196</v>
      </c>
      <c r="FS308">
        <v>1</v>
      </c>
      <c r="FT308">
        <v>1</v>
      </c>
      <c r="FU308" t="s">
        <v>2213</v>
      </c>
      <c r="FV308" t="s">
        <v>3182</v>
      </c>
      <c r="FW308">
        <v>0</v>
      </c>
      <c r="FX308">
        <v>1</v>
      </c>
      <c r="FY308">
        <v>0</v>
      </c>
      <c r="FZ308">
        <v>0</v>
      </c>
      <c r="GA308">
        <v>37408</v>
      </c>
      <c r="GB308">
        <v>127</v>
      </c>
      <c r="GC308">
        <v>294.55118110000001</v>
      </c>
      <c r="GD308" t="s">
        <v>2401</v>
      </c>
      <c r="GE308">
        <v>1</v>
      </c>
      <c r="HG308" t="s">
        <v>202</v>
      </c>
      <c r="HJ308">
        <v>0</v>
      </c>
    </row>
    <row r="309" spans="1:218" x14ac:dyDescent="0.3">
      <c r="A309">
        <v>662</v>
      </c>
      <c r="B309" t="s">
        <v>3190</v>
      </c>
      <c r="C309" t="s">
        <v>4199</v>
      </c>
      <c r="D309" t="s">
        <v>265</v>
      </c>
      <c r="E309">
        <v>1</v>
      </c>
      <c r="F309" t="s">
        <v>202</v>
      </c>
      <c r="H309">
        <v>1</v>
      </c>
      <c r="M309">
        <v>1</v>
      </c>
      <c r="N309">
        <v>1</v>
      </c>
      <c r="U309">
        <v>1</v>
      </c>
      <c r="W309">
        <v>3</v>
      </c>
      <c r="X309" t="s">
        <v>3174</v>
      </c>
      <c r="Y309">
        <v>1</v>
      </c>
      <c r="Z309">
        <v>1</v>
      </c>
      <c r="AA309">
        <v>2</v>
      </c>
      <c r="AD309" t="s">
        <v>202</v>
      </c>
      <c r="AE309">
        <v>1</v>
      </c>
      <c r="AF309">
        <v>2</v>
      </c>
      <c r="AG309">
        <v>1</v>
      </c>
      <c r="AH309">
        <v>2</v>
      </c>
      <c r="AI309">
        <v>2</v>
      </c>
      <c r="AJ309">
        <v>2</v>
      </c>
      <c r="AK309" t="s">
        <v>4200</v>
      </c>
      <c r="AL309">
        <v>1</v>
      </c>
      <c r="AM309">
        <v>1</v>
      </c>
      <c r="AN309">
        <v>2</v>
      </c>
      <c r="AO309">
        <v>2</v>
      </c>
      <c r="AP309">
        <v>2</v>
      </c>
      <c r="AQ309">
        <v>1</v>
      </c>
      <c r="AR309" t="s">
        <v>4201</v>
      </c>
      <c r="AS309">
        <v>1</v>
      </c>
      <c r="AT309">
        <v>2</v>
      </c>
      <c r="AU309">
        <v>1</v>
      </c>
      <c r="AV309">
        <v>1</v>
      </c>
      <c r="AW309">
        <v>7</v>
      </c>
      <c r="AX309">
        <v>2</v>
      </c>
      <c r="AY309">
        <v>3</v>
      </c>
      <c r="AZ309">
        <v>6</v>
      </c>
      <c r="BA309">
        <v>1</v>
      </c>
      <c r="BB309">
        <v>4</v>
      </c>
      <c r="BC309">
        <v>5</v>
      </c>
      <c r="BE309">
        <v>1</v>
      </c>
      <c r="BF309">
        <v>1</v>
      </c>
      <c r="BG309">
        <v>1</v>
      </c>
      <c r="BH309">
        <v>1</v>
      </c>
      <c r="BI309">
        <v>1</v>
      </c>
      <c r="BJ309">
        <v>0</v>
      </c>
      <c r="BM309">
        <v>1</v>
      </c>
      <c r="BN309">
        <v>1</v>
      </c>
      <c r="BO309">
        <v>4</v>
      </c>
      <c r="BP309">
        <v>1</v>
      </c>
      <c r="BQ309">
        <v>2</v>
      </c>
      <c r="BR309">
        <v>1</v>
      </c>
      <c r="BS309">
        <v>1</v>
      </c>
      <c r="BT309">
        <v>4</v>
      </c>
      <c r="BV309">
        <v>0</v>
      </c>
      <c r="BX309">
        <v>1</v>
      </c>
      <c r="BZ309">
        <v>2</v>
      </c>
      <c r="CB309">
        <v>1</v>
      </c>
      <c r="CJ309">
        <v>2</v>
      </c>
      <c r="CK309">
        <v>1</v>
      </c>
      <c r="CL309">
        <v>6</v>
      </c>
      <c r="CM309">
        <v>1</v>
      </c>
      <c r="CR309">
        <v>2</v>
      </c>
      <c r="CS309">
        <v>9</v>
      </c>
      <c r="CT309">
        <v>1</v>
      </c>
      <c r="CU309">
        <v>1</v>
      </c>
      <c r="CV309" t="s">
        <v>4202</v>
      </c>
      <c r="CW309">
        <v>892</v>
      </c>
      <c r="CX309">
        <v>14.87</v>
      </c>
      <c r="CY309">
        <v>2</v>
      </c>
      <c r="CZ309">
        <v>1</v>
      </c>
      <c r="DA309" t="s">
        <v>450</v>
      </c>
      <c r="DC309">
        <v>1</v>
      </c>
      <c r="DD309">
        <v>1</v>
      </c>
      <c r="DE309">
        <v>29</v>
      </c>
      <c r="DN309" t="s">
        <v>4107</v>
      </c>
      <c r="DO309" t="s">
        <v>4107</v>
      </c>
      <c r="DP309" t="s">
        <v>3178</v>
      </c>
      <c r="DQ309" t="s">
        <v>202</v>
      </c>
      <c r="DR309" t="s">
        <v>202</v>
      </c>
      <c r="DT309">
        <v>1</v>
      </c>
      <c r="DV309">
        <v>1</v>
      </c>
      <c r="DW309">
        <v>0</v>
      </c>
      <c r="DX309">
        <v>2</v>
      </c>
      <c r="DY309">
        <v>1</v>
      </c>
      <c r="DZ309">
        <v>-97</v>
      </c>
      <c r="EB309">
        <v>4</v>
      </c>
      <c r="EC309">
        <v>1</v>
      </c>
      <c r="ED309">
        <v>8</v>
      </c>
      <c r="EL309">
        <v>3</v>
      </c>
      <c r="EM309">
        <v>3</v>
      </c>
      <c r="EN309">
        <v>1</v>
      </c>
      <c r="EO309">
        <v>2</v>
      </c>
      <c r="EP309">
        <v>1</v>
      </c>
      <c r="EQ309">
        <v>1</v>
      </c>
      <c r="ER309">
        <v>2</v>
      </c>
      <c r="ES309">
        <v>1</v>
      </c>
      <c r="ET309">
        <v>10</v>
      </c>
      <c r="EU309">
        <f>IF(ET309&gt;=30,1,IF(ET309&gt;=20,2,IF(ET309&gt;=15,3,IF(ET309&gt;=10,4,IF(ET309&gt;=5,5,IF(ET309&gt;0,6,0))))))</f>
        <v>4</v>
      </c>
      <c r="EV309">
        <v>1</v>
      </c>
      <c r="EW309">
        <v>2</v>
      </c>
      <c r="EX309">
        <v>-98</v>
      </c>
      <c r="EY309">
        <v>1</v>
      </c>
      <c r="EZ309">
        <v>1</v>
      </c>
      <c r="FA309">
        <v>1</v>
      </c>
      <c r="FD309">
        <v>1</v>
      </c>
      <c r="FG309">
        <v>0</v>
      </c>
      <c r="FH309" t="s">
        <v>3179</v>
      </c>
      <c r="FI309">
        <v>1</v>
      </c>
      <c r="FJ309" t="s">
        <v>204</v>
      </c>
      <c r="FK309">
        <v>0.66666669999999995</v>
      </c>
      <c r="FL309">
        <v>8</v>
      </c>
      <c r="FM309">
        <v>8</v>
      </c>
      <c r="FN309">
        <v>12.5</v>
      </c>
      <c r="FO309" t="s">
        <v>2220</v>
      </c>
      <c r="FP309">
        <v>3.5</v>
      </c>
      <c r="FQ309" t="s">
        <v>3180</v>
      </c>
      <c r="FR309" t="s">
        <v>3189</v>
      </c>
      <c r="FS309">
        <v>0</v>
      </c>
      <c r="FT309">
        <v>1</v>
      </c>
      <c r="FU309" t="s">
        <v>2213</v>
      </c>
      <c r="FV309" t="s">
        <v>3182</v>
      </c>
      <c r="FW309">
        <v>0</v>
      </c>
      <c r="FX309">
        <v>1</v>
      </c>
      <c r="FY309">
        <v>0</v>
      </c>
      <c r="FZ309">
        <v>0</v>
      </c>
      <c r="GA309">
        <v>15709</v>
      </c>
      <c r="GB309">
        <v>72</v>
      </c>
      <c r="GC309">
        <v>218.18055559999999</v>
      </c>
      <c r="GD309" t="s">
        <v>2401</v>
      </c>
      <c r="GE309">
        <v>1</v>
      </c>
      <c r="HG309" t="s">
        <v>202</v>
      </c>
      <c r="HJ309">
        <v>0</v>
      </c>
    </row>
    <row r="310" spans="1:218" x14ac:dyDescent="0.3">
      <c r="A310">
        <v>939</v>
      </c>
      <c r="B310" t="s">
        <v>3183</v>
      </c>
      <c r="C310" t="s">
        <v>4636</v>
      </c>
      <c r="D310" t="s">
        <v>212</v>
      </c>
      <c r="E310">
        <v>1</v>
      </c>
      <c r="F310" t="s">
        <v>202</v>
      </c>
      <c r="H310">
        <v>1</v>
      </c>
      <c r="M310">
        <v>1</v>
      </c>
      <c r="N310">
        <v>1</v>
      </c>
      <c r="U310">
        <v>1</v>
      </c>
      <c r="W310">
        <v>1</v>
      </c>
      <c r="X310" t="s">
        <v>3174</v>
      </c>
      <c r="Y310">
        <v>1</v>
      </c>
      <c r="Z310">
        <v>1</v>
      </c>
      <c r="AA310">
        <v>1</v>
      </c>
      <c r="AD310" t="s">
        <v>202</v>
      </c>
      <c r="AE310">
        <v>1</v>
      </c>
      <c r="AF310">
        <v>1</v>
      </c>
      <c r="AG310">
        <v>1</v>
      </c>
      <c r="AH310">
        <v>2</v>
      </c>
      <c r="AI310">
        <v>2</v>
      </c>
      <c r="AJ310">
        <v>2</v>
      </c>
      <c r="AK310" t="s">
        <v>4637</v>
      </c>
      <c r="AL310">
        <v>1</v>
      </c>
      <c r="AM310">
        <v>2</v>
      </c>
      <c r="AN310">
        <v>2</v>
      </c>
      <c r="AO310">
        <v>2</v>
      </c>
      <c r="AP310">
        <v>2</v>
      </c>
      <c r="AQ310">
        <v>1</v>
      </c>
      <c r="AR310" t="s">
        <v>4638</v>
      </c>
      <c r="AS310">
        <v>2</v>
      </c>
      <c r="AT310">
        <v>1</v>
      </c>
      <c r="AU310">
        <v>2</v>
      </c>
      <c r="AV310">
        <v>2</v>
      </c>
      <c r="AW310">
        <v>7</v>
      </c>
      <c r="AX310">
        <v>1</v>
      </c>
      <c r="AY310">
        <v>4</v>
      </c>
      <c r="AZ310">
        <v>3</v>
      </c>
      <c r="BE310">
        <v>1</v>
      </c>
      <c r="BF310">
        <v>1</v>
      </c>
      <c r="BG310">
        <v>1</v>
      </c>
      <c r="BH310">
        <v>1</v>
      </c>
      <c r="BI310">
        <v>1</v>
      </c>
      <c r="BJ310">
        <v>0</v>
      </c>
      <c r="BM310">
        <v>1</v>
      </c>
      <c r="BN310">
        <v>1</v>
      </c>
      <c r="BO310">
        <v>4</v>
      </c>
      <c r="BP310">
        <v>1</v>
      </c>
      <c r="BQ310">
        <v>6</v>
      </c>
      <c r="BR310">
        <v>2</v>
      </c>
      <c r="BS310">
        <v>1</v>
      </c>
      <c r="BT310">
        <v>2</v>
      </c>
      <c r="BV310">
        <v>0</v>
      </c>
      <c r="BX310">
        <v>0</v>
      </c>
      <c r="BZ310">
        <v>0</v>
      </c>
      <c r="CB310">
        <v>2</v>
      </c>
      <c r="CJ310">
        <v>-98</v>
      </c>
      <c r="CK310">
        <v>1</v>
      </c>
      <c r="CL310">
        <v>6</v>
      </c>
      <c r="CM310">
        <v>7</v>
      </c>
      <c r="CR310">
        <v>1</v>
      </c>
      <c r="CS310">
        <v>-98</v>
      </c>
      <c r="CT310">
        <v>1</v>
      </c>
      <c r="CU310">
        <v>2</v>
      </c>
      <c r="CV310" t="s">
        <v>3187</v>
      </c>
      <c r="CW310">
        <v>650</v>
      </c>
      <c r="CX310">
        <v>10.83</v>
      </c>
      <c r="CY310">
        <v>2</v>
      </c>
      <c r="CZ310">
        <v>1</v>
      </c>
      <c r="DA310" t="s">
        <v>3234</v>
      </c>
      <c r="DC310">
        <v>1</v>
      </c>
      <c r="DD310">
        <v>1</v>
      </c>
      <c r="DE310">
        <v>4</v>
      </c>
      <c r="DN310" t="s">
        <v>4593</v>
      </c>
      <c r="DO310" t="s">
        <v>4593</v>
      </c>
      <c r="DP310" t="s">
        <v>3178</v>
      </c>
      <c r="DQ310" t="s">
        <v>202</v>
      </c>
      <c r="DR310" t="s">
        <v>202</v>
      </c>
      <c r="DT310">
        <v>1</v>
      </c>
      <c r="DV310">
        <v>1</v>
      </c>
      <c r="DW310">
        <v>0</v>
      </c>
      <c r="DX310">
        <v>1</v>
      </c>
      <c r="DY310">
        <v>1</v>
      </c>
      <c r="DZ310">
        <v>1</v>
      </c>
      <c r="EA310">
        <v>8</v>
      </c>
      <c r="EB310">
        <f>IF(EA310&gt;=30,1,IF(EA310&gt;=20,2,IF(EA310&gt;=15,3,IF(EA310&gt;=10,4,IF(EA310&gt;=5,5,IF(EA310&gt;0,6,0))))))</f>
        <v>5</v>
      </c>
      <c r="EC310">
        <v>2</v>
      </c>
      <c r="EE310">
        <v>5</v>
      </c>
      <c r="EL310">
        <v>1</v>
      </c>
      <c r="EM310">
        <v>3</v>
      </c>
      <c r="EN310">
        <v>1</v>
      </c>
      <c r="EO310">
        <v>1</v>
      </c>
      <c r="EP310">
        <v>1</v>
      </c>
      <c r="EQ310">
        <v>1</v>
      </c>
      <c r="ER310">
        <v>1</v>
      </c>
      <c r="EZ310">
        <v>1</v>
      </c>
      <c r="FA310">
        <v>1</v>
      </c>
      <c r="FD310">
        <v>3</v>
      </c>
      <c r="FG310">
        <v>0</v>
      </c>
      <c r="FH310" t="s">
        <v>3179</v>
      </c>
      <c r="FI310">
        <v>1</v>
      </c>
      <c r="FJ310" t="s">
        <v>204</v>
      </c>
      <c r="FK310">
        <v>5</v>
      </c>
      <c r="FL310">
        <v>12</v>
      </c>
      <c r="FM310">
        <v>12</v>
      </c>
      <c r="FN310">
        <v>8</v>
      </c>
      <c r="FO310" t="s">
        <v>2206</v>
      </c>
      <c r="FP310">
        <v>3.5</v>
      </c>
      <c r="FQ310" t="s">
        <v>3180</v>
      </c>
      <c r="FR310" t="s">
        <v>3196</v>
      </c>
      <c r="FS310">
        <v>1</v>
      </c>
      <c r="FT310">
        <v>1</v>
      </c>
      <c r="FU310" t="s">
        <v>2221</v>
      </c>
      <c r="FV310" t="s">
        <v>3182</v>
      </c>
      <c r="FW310">
        <v>0</v>
      </c>
      <c r="FX310">
        <v>1</v>
      </c>
      <c r="FY310">
        <v>0</v>
      </c>
      <c r="FZ310">
        <v>0</v>
      </c>
      <c r="GA310">
        <v>37408</v>
      </c>
      <c r="GB310">
        <v>127</v>
      </c>
      <c r="GC310">
        <v>294.55118110000001</v>
      </c>
      <c r="GD310" t="s">
        <v>2401</v>
      </c>
      <c r="GE310">
        <v>1</v>
      </c>
      <c r="HG310" t="s">
        <v>202</v>
      </c>
      <c r="HJ310">
        <v>0</v>
      </c>
    </row>
    <row r="311" spans="1:218" x14ac:dyDescent="0.3">
      <c r="A311">
        <v>941</v>
      </c>
      <c r="B311" t="s">
        <v>3225</v>
      </c>
      <c r="C311" t="s">
        <v>4639</v>
      </c>
      <c r="D311" t="s">
        <v>212</v>
      </c>
      <c r="E311">
        <v>1</v>
      </c>
      <c r="F311" t="s">
        <v>202</v>
      </c>
      <c r="H311">
        <v>1</v>
      </c>
      <c r="M311">
        <v>1</v>
      </c>
      <c r="N311">
        <v>1</v>
      </c>
      <c r="U311">
        <v>1</v>
      </c>
      <c r="W311">
        <v>1</v>
      </c>
      <c r="X311" t="s">
        <v>3174</v>
      </c>
      <c r="Y311">
        <v>1</v>
      </c>
      <c r="Z311">
        <v>1</v>
      </c>
      <c r="AA311">
        <v>1</v>
      </c>
      <c r="AD311" t="s">
        <v>202</v>
      </c>
      <c r="AE311">
        <v>1</v>
      </c>
      <c r="AF311">
        <v>1</v>
      </c>
      <c r="AG311">
        <v>1</v>
      </c>
      <c r="AH311">
        <v>1</v>
      </c>
      <c r="AI311">
        <v>2</v>
      </c>
      <c r="AJ311">
        <v>2</v>
      </c>
      <c r="AK311" t="s">
        <v>4640</v>
      </c>
      <c r="AL311">
        <v>1</v>
      </c>
      <c r="AM311">
        <v>1</v>
      </c>
      <c r="AN311">
        <v>1</v>
      </c>
      <c r="AO311">
        <v>2</v>
      </c>
      <c r="AP311">
        <v>2</v>
      </c>
      <c r="AQ311">
        <v>1</v>
      </c>
      <c r="AR311" t="s">
        <v>4641</v>
      </c>
      <c r="AS311">
        <v>2</v>
      </c>
      <c r="AT311">
        <v>1</v>
      </c>
      <c r="AU311">
        <v>2</v>
      </c>
      <c r="AV311">
        <v>2</v>
      </c>
      <c r="AW311">
        <v>5</v>
      </c>
      <c r="AX311">
        <v>2</v>
      </c>
      <c r="AY311">
        <v>3</v>
      </c>
      <c r="BE311">
        <v>1</v>
      </c>
      <c r="BF311">
        <v>1</v>
      </c>
      <c r="BG311">
        <v>1</v>
      </c>
      <c r="BH311">
        <v>1</v>
      </c>
      <c r="BI311">
        <v>1</v>
      </c>
      <c r="BJ311">
        <v>0</v>
      </c>
      <c r="BM311">
        <v>2</v>
      </c>
      <c r="BN311">
        <v>1</v>
      </c>
      <c r="BO311">
        <v>2</v>
      </c>
      <c r="BP311">
        <v>1</v>
      </c>
      <c r="BQ311">
        <v>8</v>
      </c>
      <c r="BR311">
        <v>4</v>
      </c>
      <c r="BS311">
        <v>1</v>
      </c>
      <c r="BT311">
        <v>2</v>
      </c>
      <c r="BV311">
        <v>0</v>
      </c>
      <c r="BX311">
        <v>0</v>
      </c>
      <c r="BZ311">
        <v>2</v>
      </c>
      <c r="CJ311">
        <v>1</v>
      </c>
      <c r="CK311">
        <v>1</v>
      </c>
      <c r="CL311">
        <v>5</v>
      </c>
      <c r="CM311">
        <v>1</v>
      </c>
      <c r="CR311">
        <v>2</v>
      </c>
      <c r="CS311">
        <v>8</v>
      </c>
      <c r="CT311">
        <v>1</v>
      </c>
      <c r="CU311">
        <v>2</v>
      </c>
      <c r="CV311" t="s">
        <v>4642</v>
      </c>
      <c r="CW311">
        <v>722</v>
      </c>
      <c r="CX311">
        <v>12.03</v>
      </c>
      <c r="CY311">
        <v>2</v>
      </c>
      <c r="CZ311">
        <v>1</v>
      </c>
      <c r="DA311" t="s">
        <v>3234</v>
      </c>
      <c r="DC311">
        <v>1</v>
      </c>
      <c r="DD311">
        <v>1</v>
      </c>
      <c r="DE311">
        <v>3</v>
      </c>
      <c r="DN311" t="s">
        <v>4593</v>
      </c>
      <c r="DO311" t="s">
        <v>4593</v>
      </c>
      <c r="DP311" t="s">
        <v>3178</v>
      </c>
      <c r="DQ311" t="s">
        <v>202</v>
      </c>
      <c r="DR311" t="s">
        <v>202</v>
      </c>
      <c r="DT311">
        <v>1</v>
      </c>
      <c r="DV311">
        <v>1</v>
      </c>
      <c r="DW311">
        <v>0</v>
      </c>
      <c r="DX311">
        <v>1</v>
      </c>
      <c r="DY311">
        <v>1</v>
      </c>
      <c r="DZ311">
        <v>1</v>
      </c>
      <c r="EA311">
        <v>10</v>
      </c>
      <c r="EB311">
        <f>IF(EA311&gt;=30,1,IF(EA311&gt;=20,2,IF(EA311&gt;=15,3,IF(EA311&gt;=10,4,IF(EA311&gt;=5,5,IF(EA311&gt;0,6,0))))))</f>
        <v>4</v>
      </c>
      <c r="EC311">
        <v>2</v>
      </c>
      <c r="EE311">
        <v>6</v>
      </c>
      <c r="EL311">
        <v>1</v>
      </c>
      <c r="EM311">
        <v>3</v>
      </c>
      <c r="EN311">
        <v>1</v>
      </c>
      <c r="EO311">
        <v>1</v>
      </c>
      <c r="EP311">
        <v>1</v>
      </c>
      <c r="EQ311">
        <v>1</v>
      </c>
      <c r="ER311">
        <v>1</v>
      </c>
      <c r="EZ311">
        <v>1</v>
      </c>
      <c r="FA311">
        <v>1</v>
      </c>
      <c r="FD311">
        <v>3</v>
      </c>
      <c r="FG311">
        <v>0</v>
      </c>
      <c r="FH311" t="s">
        <v>3179</v>
      </c>
      <c r="FI311">
        <v>1</v>
      </c>
      <c r="FJ311" t="s">
        <v>204</v>
      </c>
      <c r="FK311">
        <v>6</v>
      </c>
      <c r="FL311">
        <v>12</v>
      </c>
      <c r="FM311">
        <v>12</v>
      </c>
      <c r="FN311">
        <v>10</v>
      </c>
      <c r="FO311" t="s">
        <v>2206</v>
      </c>
      <c r="FP311">
        <v>3.5</v>
      </c>
      <c r="FQ311" t="s">
        <v>3180</v>
      </c>
      <c r="FR311" t="s">
        <v>3196</v>
      </c>
      <c r="FS311">
        <v>1</v>
      </c>
      <c r="FT311">
        <v>1</v>
      </c>
      <c r="FU311" t="s">
        <v>2221</v>
      </c>
      <c r="FV311" t="s">
        <v>3182</v>
      </c>
      <c r="FW311">
        <v>0</v>
      </c>
      <c r="FX311">
        <v>1</v>
      </c>
      <c r="FY311">
        <v>0</v>
      </c>
      <c r="FZ311">
        <v>0</v>
      </c>
      <c r="GA311">
        <v>39021</v>
      </c>
      <c r="GB311">
        <v>133</v>
      </c>
      <c r="GC311">
        <v>293.3909774</v>
      </c>
      <c r="GD311" t="s">
        <v>2401</v>
      </c>
      <c r="GE311">
        <v>1</v>
      </c>
      <c r="HG311" t="s">
        <v>202</v>
      </c>
      <c r="HJ311">
        <v>0</v>
      </c>
    </row>
    <row r="312" spans="1:218" x14ac:dyDescent="0.3">
      <c r="A312">
        <v>668</v>
      </c>
      <c r="B312" t="s">
        <v>3279</v>
      </c>
      <c r="C312" t="s">
        <v>4209</v>
      </c>
      <c r="D312" t="s">
        <v>212</v>
      </c>
      <c r="E312">
        <v>1</v>
      </c>
      <c r="F312" t="s">
        <v>202</v>
      </c>
      <c r="H312">
        <v>1</v>
      </c>
      <c r="M312">
        <v>1</v>
      </c>
      <c r="N312">
        <v>1</v>
      </c>
      <c r="U312">
        <v>1</v>
      </c>
      <c r="W312">
        <v>1</v>
      </c>
      <c r="X312" t="s">
        <v>3174</v>
      </c>
      <c r="Y312">
        <v>1</v>
      </c>
      <c r="Z312">
        <v>1</v>
      </c>
      <c r="AA312">
        <v>7</v>
      </c>
      <c r="AD312" t="s">
        <v>202</v>
      </c>
      <c r="AE312">
        <v>1</v>
      </c>
      <c r="AF312">
        <v>1</v>
      </c>
      <c r="AG312">
        <v>1</v>
      </c>
      <c r="AH312">
        <v>1</v>
      </c>
      <c r="AI312">
        <v>1</v>
      </c>
      <c r="AJ312">
        <v>1</v>
      </c>
      <c r="AK312" t="s">
        <v>4210</v>
      </c>
      <c r="AL312">
        <v>1</v>
      </c>
      <c r="AM312">
        <v>1</v>
      </c>
      <c r="AN312">
        <v>2</v>
      </c>
      <c r="AO312">
        <v>2</v>
      </c>
      <c r="AP312">
        <v>1</v>
      </c>
      <c r="AQ312">
        <v>2</v>
      </c>
      <c r="AR312" t="s">
        <v>4211</v>
      </c>
      <c r="AS312">
        <v>1</v>
      </c>
      <c r="AT312">
        <v>1</v>
      </c>
      <c r="AU312">
        <v>1</v>
      </c>
      <c r="AV312">
        <v>1</v>
      </c>
      <c r="AW312">
        <v>6</v>
      </c>
      <c r="AX312">
        <v>1</v>
      </c>
      <c r="AY312">
        <v>1</v>
      </c>
      <c r="BE312">
        <v>1</v>
      </c>
      <c r="BF312">
        <v>1</v>
      </c>
      <c r="BG312">
        <v>1</v>
      </c>
      <c r="BH312">
        <v>1</v>
      </c>
      <c r="BI312">
        <v>1</v>
      </c>
      <c r="BJ312">
        <v>0</v>
      </c>
      <c r="BM312">
        <v>2</v>
      </c>
      <c r="BN312">
        <v>1</v>
      </c>
      <c r="BO312">
        <v>4</v>
      </c>
      <c r="BP312">
        <v>1</v>
      </c>
      <c r="BQ312">
        <v>3</v>
      </c>
      <c r="BR312">
        <v>6</v>
      </c>
      <c r="BS312">
        <v>1</v>
      </c>
      <c r="BT312">
        <v>4</v>
      </c>
      <c r="BV312">
        <v>3</v>
      </c>
      <c r="BX312">
        <v>1</v>
      </c>
      <c r="CJ312">
        <v>1</v>
      </c>
      <c r="CK312">
        <v>1</v>
      </c>
      <c r="CL312">
        <v>6</v>
      </c>
      <c r="CM312">
        <v>1</v>
      </c>
      <c r="CR312">
        <v>2</v>
      </c>
      <c r="CS312">
        <v>7</v>
      </c>
      <c r="CT312">
        <v>1</v>
      </c>
      <c r="CU312">
        <v>1</v>
      </c>
      <c r="CV312" t="s">
        <v>2433</v>
      </c>
      <c r="CW312">
        <v>777</v>
      </c>
      <c r="CX312">
        <v>12.95</v>
      </c>
      <c r="CY312">
        <v>2</v>
      </c>
      <c r="CZ312">
        <v>1</v>
      </c>
      <c r="DA312" t="s">
        <v>619</v>
      </c>
      <c r="DC312">
        <v>1</v>
      </c>
      <c r="DD312">
        <v>1</v>
      </c>
      <c r="DE312">
        <v>2</v>
      </c>
      <c r="DN312" t="s">
        <v>4107</v>
      </c>
      <c r="DO312" t="s">
        <v>4107</v>
      </c>
      <c r="DP312" t="s">
        <v>3178</v>
      </c>
      <c r="DQ312" t="s">
        <v>202</v>
      </c>
      <c r="DR312" t="s">
        <v>202</v>
      </c>
      <c r="DT312">
        <v>1</v>
      </c>
      <c r="DV312">
        <v>1</v>
      </c>
      <c r="DW312">
        <v>0</v>
      </c>
      <c r="DX312">
        <v>7</v>
      </c>
      <c r="DY312">
        <v>1</v>
      </c>
      <c r="DZ312">
        <v>1</v>
      </c>
      <c r="EA312">
        <v>10</v>
      </c>
      <c r="EB312">
        <f>IF(EA312&gt;=30,1,IF(EA312&gt;=20,2,IF(EA312&gt;=15,3,IF(EA312&gt;=10,4,IF(EA312&gt;=5,5,IF(EA312&gt;0,6,0))))))</f>
        <v>4</v>
      </c>
      <c r="EC312">
        <v>1</v>
      </c>
      <c r="ED312">
        <v>10</v>
      </c>
      <c r="EL312">
        <v>2</v>
      </c>
      <c r="EM312">
        <v>1</v>
      </c>
      <c r="EN312">
        <v>1</v>
      </c>
      <c r="EO312">
        <v>1</v>
      </c>
      <c r="EP312">
        <v>1</v>
      </c>
      <c r="EQ312">
        <v>1</v>
      </c>
      <c r="ER312">
        <v>1</v>
      </c>
      <c r="EZ312">
        <v>2</v>
      </c>
      <c r="FE312">
        <v>1</v>
      </c>
      <c r="FG312">
        <v>0</v>
      </c>
      <c r="FH312" t="s">
        <v>3179</v>
      </c>
      <c r="FI312">
        <v>1</v>
      </c>
      <c r="FJ312" t="s">
        <v>204</v>
      </c>
      <c r="FK312">
        <v>0.83333330000000005</v>
      </c>
      <c r="FL312">
        <v>10</v>
      </c>
      <c r="FM312">
        <v>10</v>
      </c>
      <c r="FN312">
        <v>10</v>
      </c>
      <c r="FO312" t="s">
        <v>2212</v>
      </c>
      <c r="FP312">
        <v>0.5</v>
      </c>
      <c r="FQ312" t="s">
        <v>3180</v>
      </c>
      <c r="FR312" t="s">
        <v>3196</v>
      </c>
      <c r="FS312">
        <v>1</v>
      </c>
      <c r="FT312">
        <v>1</v>
      </c>
      <c r="FU312" t="s">
        <v>2221</v>
      </c>
      <c r="FV312" t="s">
        <v>3182</v>
      </c>
      <c r="FW312">
        <v>1</v>
      </c>
      <c r="FX312">
        <v>0</v>
      </c>
      <c r="FY312">
        <v>1</v>
      </c>
      <c r="FZ312">
        <v>0</v>
      </c>
      <c r="GA312">
        <v>59048</v>
      </c>
      <c r="GB312">
        <v>201</v>
      </c>
      <c r="GC312">
        <v>293.7711443</v>
      </c>
      <c r="GD312" t="s">
        <v>2401</v>
      </c>
      <c r="GE312">
        <v>1</v>
      </c>
      <c r="HG312" t="s">
        <v>202</v>
      </c>
      <c r="HI312">
        <v>1</v>
      </c>
      <c r="HJ312">
        <v>1</v>
      </c>
    </row>
    <row r="313" spans="1:218" x14ac:dyDescent="0.3">
      <c r="A313">
        <v>671</v>
      </c>
      <c r="B313" t="s">
        <v>3207</v>
      </c>
      <c r="C313" t="s">
        <v>4212</v>
      </c>
      <c r="D313" t="s">
        <v>265</v>
      </c>
      <c r="E313">
        <v>1</v>
      </c>
      <c r="F313" t="s">
        <v>202</v>
      </c>
      <c r="H313">
        <v>1</v>
      </c>
      <c r="M313">
        <v>1</v>
      </c>
      <c r="N313">
        <v>1</v>
      </c>
      <c r="U313">
        <v>1</v>
      </c>
      <c r="W313">
        <v>1</v>
      </c>
      <c r="X313" t="s">
        <v>3174</v>
      </c>
      <c r="Y313">
        <v>1</v>
      </c>
      <c r="Z313">
        <v>1</v>
      </c>
      <c r="AA313">
        <v>2</v>
      </c>
      <c r="AD313" t="s">
        <v>202</v>
      </c>
      <c r="AE313">
        <v>1</v>
      </c>
      <c r="AF313">
        <v>1</v>
      </c>
      <c r="AG313">
        <v>1</v>
      </c>
      <c r="AH313">
        <v>1</v>
      </c>
      <c r="AI313">
        <v>1</v>
      </c>
      <c r="AJ313">
        <v>2</v>
      </c>
      <c r="AK313" t="s">
        <v>3993</v>
      </c>
      <c r="AL313">
        <v>2</v>
      </c>
      <c r="AM313">
        <v>2</v>
      </c>
      <c r="AN313">
        <v>1</v>
      </c>
      <c r="AO313">
        <v>2</v>
      </c>
      <c r="AP313">
        <v>2</v>
      </c>
      <c r="AQ313">
        <v>1</v>
      </c>
      <c r="AR313" t="s">
        <v>3994</v>
      </c>
      <c r="AS313">
        <v>2</v>
      </c>
      <c r="AT313">
        <v>1</v>
      </c>
      <c r="AU313">
        <v>1</v>
      </c>
      <c r="AV313">
        <v>1</v>
      </c>
      <c r="AW313">
        <v>5</v>
      </c>
      <c r="AX313">
        <v>1</v>
      </c>
      <c r="AY313">
        <v>3</v>
      </c>
      <c r="BE313">
        <v>1</v>
      </c>
      <c r="BF313">
        <v>1</v>
      </c>
      <c r="BG313">
        <v>1</v>
      </c>
      <c r="BH313">
        <v>1</v>
      </c>
      <c r="BI313">
        <v>1</v>
      </c>
      <c r="BJ313">
        <v>0</v>
      </c>
      <c r="BM313">
        <v>4</v>
      </c>
      <c r="BN313">
        <v>1</v>
      </c>
      <c r="BO313">
        <v>1</v>
      </c>
      <c r="BP313">
        <v>1</v>
      </c>
      <c r="BQ313">
        <v>17</v>
      </c>
      <c r="BR313">
        <v>1</v>
      </c>
      <c r="BS313">
        <v>1</v>
      </c>
      <c r="BT313">
        <v>1</v>
      </c>
      <c r="BU313">
        <v>0</v>
      </c>
      <c r="BV313">
        <v>-99</v>
      </c>
      <c r="BW313">
        <v>0</v>
      </c>
      <c r="BY313">
        <v>0</v>
      </c>
      <c r="CA313">
        <v>0</v>
      </c>
      <c r="CC313">
        <v>0</v>
      </c>
      <c r="CE313">
        <v>0</v>
      </c>
      <c r="CG313">
        <v>0</v>
      </c>
      <c r="CI313">
        <v>0</v>
      </c>
      <c r="CJ313">
        <v>2</v>
      </c>
      <c r="CK313">
        <v>1</v>
      </c>
      <c r="CL313">
        <v>5</v>
      </c>
      <c r="CM313">
        <v>1</v>
      </c>
      <c r="CR313">
        <v>2</v>
      </c>
      <c r="CS313">
        <v>-98</v>
      </c>
      <c r="CT313">
        <v>1</v>
      </c>
      <c r="CU313">
        <v>1</v>
      </c>
      <c r="CV313" t="s">
        <v>4213</v>
      </c>
      <c r="CW313">
        <v>1076</v>
      </c>
      <c r="CX313">
        <v>17.93</v>
      </c>
      <c r="CY313">
        <v>2</v>
      </c>
      <c r="CZ313">
        <v>1</v>
      </c>
      <c r="DA313" t="s">
        <v>379</v>
      </c>
      <c r="DC313">
        <v>1</v>
      </c>
      <c r="DD313">
        <v>1</v>
      </c>
      <c r="DE313">
        <v>28</v>
      </c>
      <c r="DN313" t="s">
        <v>4107</v>
      </c>
      <c r="DO313" t="s">
        <v>4107</v>
      </c>
      <c r="DP313" t="s">
        <v>3178</v>
      </c>
      <c r="DQ313" t="s">
        <v>202</v>
      </c>
      <c r="DR313" t="s">
        <v>3853</v>
      </c>
      <c r="DT313">
        <v>1</v>
      </c>
      <c r="DV313">
        <v>1</v>
      </c>
      <c r="DW313">
        <v>0</v>
      </c>
      <c r="DX313">
        <v>2</v>
      </c>
      <c r="DY313">
        <v>1</v>
      </c>
      <c r="DZ313">
        <v>-97</v>
      </c>
      <c r="EB313">
        <v>3</v>
      </c>
      <c r="EC313">
        <v>-97</v>
      </c>
      <c r="EL313">
        <v>2</v>
      </c>
      <c r="EM313">
        <v>-97</v>
      </c>
      <c r="EN313">
        <v>1</v>
      </c>
      <c r="EO313">
        <v>3</v>
      </c>
      <c r="EP313">
        <v>1</v>
      </c>
      <c r="EQ313">
        <v>1</v>
      </c>
      <c r="ER313">
        <v>2</v>
      </c>
      <c r="ES313">
        <v>1</v>
      </c>
      <c r="ET313">
        <v>10</v>
      </c>
      <c r="EU313">
        <f>IF(ET313&gt;=30,1,IF(ET313&gt;=20,2,IF(ET313&gt;=15,3,IF(ET313&gt;=10,4,IF(ET313&gt;=5,5,IF(ET313&gt;0,6,0))))))</f>
        <v>4</v>
      </c>
      <c r="EV313">
        <v>6</v>
      </c>
      <c r="EW313">
        <v>2</v>
      </c>
      <c r="EX313">
        <v>-98</v>
      </c>
      <c r="EY313">
        <v>2</v>
      </c>
      <c r="EZ313">
        <v>1</v>
      </c>
      <c r="FA313">
        <v>1</v>
      </c>
      <c r="FD313">
        <v>1</v>
      </c>
      <c r="FG313">
        <v>0</v>
      </c>
      <c r="FH313" t="s">
        <v>3179</v>
      </c>
      <c r="FI313">
        <v>1</v>
      </c>
      <c r="FJ313" t="s">
        <v>204</v>
      </c>
      <c r="FN313">
        <v>17.5</v>
      </c>
      <c r="FO313" t="s">
        <v>2212</v>
      </c>
      <c r="FQ313" t="s">
        <v>3180</v>
      </c>
      <c r="FR313" t="s">
        <v>3181</v>
      </c>
      <c r="FS313">
        <v>1</v>
      </c>
      <c r="FT313">
        <v>1</v>
      </c>
      <c r="FU313" t="s">
        <v>2213</v>
      </c>
      <c r="FV313" t="s">
        <v>3182</v>
      </c>
      <c r="FW313">
        <v>0</v>
      </c>
      <c r="FX313">
        <v>1</v>
      </c>
      <c r="FY313">
        <v>0</v>
      </c>
      <c r="FZ313">
        <v>0</v>
      </c>
      <c r="GA313">
        <v>11328</v>
      </c>
      <c r="GB313">
        <v>52</v>
      </c>
      <c r="GC313">
        <v>217.8461538</v>
      </c>
      <c r="GD313" t="s">
        <v>2401</v>
      </c>
      <c r="GE313">
        <v>1</v>
      </c>
      <c r="HG313" t="s">
        <v>202</v>
      </c>
      <c r="HJ313">
        <v>0</v>
      </c>
    </row>
    <row r="314" spans="1:218" hidden="1" x14ac:dyDescent="0.3">
      <c r="A314">
        <v>673</v>
      </c>
      <c r="B314" t="s">
        <v>3207</v>
      </c>
      <c r="C314" t="s">
        <v>4214</v>
      </c>
      <c r="D314" t="s">
        <v>265</v>
      </c>
      <c r="E314">
        <v>1</v>
      </c>
      <c r="F314" t="s">
        <v>202</v>
      </c>
      <c r="H314">
        <v>1</v>
      </c>
      <c r="M314">
        <v>1</v>
      </c>
      <c r="N314">
        <v>1</v>
      </c>
      <c r="U314">
        <v>1</v>
      </c>
      <c r="W314">
        <v>1</v>
      </c>
      <c r="X314" t="s">
        <v>3174</v>
      </c>
      <c r="Y314">
        <v>1</v>
      </c>
      <c r="Z314">
        <v>1</v>
      </c>
      <c r="AA314">
        <v>1</v>
      </c>
      <c r="AD314" t="s">
        <v>202</v>
      </c>
      <c r="AE314">
        <v>1</v>
      </c>
      <c r="AF314">
        <v>2</v>
      </c>
      <c r="AG314">
        <v>1</v>
      </c>
      <c r="AH314">
        <v>2</v>
      </c>
      <c r="AI314">
        <v>2</v>
      </c>
      <c r="AJ314">
        <v>2</v>
      </c>
      <c r="AK314" t="s">
        <v>3476</v>
      </c>
      <c r="AL314">
        <v>1</v>
      </c>
      <c r="AM314">
        <v>2</v>
      </c>
      <c r="AN314">
        <v>1</v>
      </c>
      <c r="AO314">
        <v>2</v>
      </c>
      <c r="AP314">
        <v>2</v>
      </c>
      <c r="AQ314">
        <v>1</v>
      </c>
      <c r="AR314" t="s">
        <v>3477</v>
      </c>
      <c r="AS314">
        <v>2</v>
      </c>
      <c r="AT314">
        <v>1</v>
      </c>
      <c r="AU314">
        <v>2</v>
      </c>
      <c r="AV314">
        <v>1</v>
      </c>
      <c r="AW314">
        <v>7</v>
      </c>
      <c r="AX314">
        <v>1</v>
      </c>
      <c r="AY314">
        <v>3</v>
      </c>
      <c r="BE314">
        <v>1</v>
      </c>
      <c r="BF314">
        <v>1</v>
      </c>
      <c r="BG314">
        <v>1</v>
      </c>
      <c r="BH314">
        <v>1</v>
      </c>
      <c r="BI314">
        <v>1</v>
      </c>
      <c r="BJ314">
        <v>0</v>
      </c>
      <c r="BM314">
        <v>1</v>
      </c>
      <c r="BN314">
        <v>1</v>
      </c>
      <c r="BO314">
        <v>4</v>
      </c>
      <c r="BP314">
        <v>1</v>
      </c>
      <c r="BQ314">
        <v>22</v>
      </c>
      <c r="BR314">
        <v>1</v>
      </c>
      <c r="BS314">
        <v>1</v>
      </c>
      <c r="BT314">
        <v>2</v>
      </c>
      <c r="BV314">
        <v>0</v>
      </c>
      <c r="BX314">
        <v>2</v>
      </c>
      <c r="CJ314">
        <v>1</v>
      </c>
      <c r="CK314">
        <v>2</v>
      </c>
      <c r="CL314">
        <v>6</v>
      </c>
      <c r="CM314">
        <v>1</v>
      </c>
      <c r="CR314">
        <v>2</v>
      </c>
      <c r="CS314">
        <v>-98</v>
      </c>
      <c r="CT314">
        <v>1</v>
      </c>
      <c r="CU314">
        <v>2</v>
      </c>
      <c r="CV314" t="s">
        <v>4215</v>
      </c>
      <c r="CW314">
        <v>747</v>
      </c>
      <c r="CX314">
        <v>12.45</v>
      </c>
      <c r="CY314">
        <v>2</v>
      </c>
      <c r="CZ314">
        <v>1</v>
      </c>
      <c r="DA314" t="s">
        <v>3361</v>
      </c>
      <c r="DC314">
        <v>1</v>
      </c>
      <c r="DD314">
        <v>1</v>
      </c>
      <c r="DE314">
        <v>28</v>
      </c>
      <c r="DN314" t="s">
        <v>4107</v>
      </c>
      <c r="DO314" t="s">
        <v>4107</v>
      </c>
      <c r="DP314" t="s">
        <v>3178</v>
      </c>
      <c r="DQ314" t="s">
        <v>202</v>
      </c>
      <c r="DR314" t="s">
        <v>202</v>
      </c>
      <c r="DT314">
        <v>1</v>
      </c>
      <c r="DV314">
        <v>1</v>
      </c>
      <c r="DW314">
        <v>0</v>
      </c>
      <c r="DX314">
        <v>1</v>
      </c>
      <c r="DY314">
        <v>1</v>
      </c>
      <c r="DZ314">
        <v>1</v>
      </c>
      <c r="EA314">
        <v>15</v>
      </c>
      <c r="EB314">
        <f>IF(EA314&gt;=30,1,IF(EA314&gt;=20,2,IF(EA314&gt;=15,3,IF(EA314&gt;=10,4,IF(EA314&gt;=5,5,IF(EA314&gt;0,6,0))))))</f>
        <v>3</v>
      </c>
      <c r="EC314">
        <v>-97</v>
      </c>
      <c r="EL314">
        <v>1</v>
      </c>
      <c r="EM314">
        <v>3</v>
      </c>
      <c r="EN314">
        <v>1</v>
      </c>
      <c r="EO314">
        <v>-97</v>
      </c>
      <c r="EP314">
        <v>1</v>
      </c>
      <c r="EQ314">
        <v>1</v>
      </c>
      <c r="ER314">
        <v>1</v>
      </c>
      <c r="EZ314">
        <v>2</v>
      </c>
      <c r="FE314">
        <v>3</v>
      </c>
      <c r="FG314">
        <v>0</v>
      </c>
      <c r="FH314" t="s">
        <v>3179</v>
      </c>
      <c r="FI314">
        <v>1</v>
      </c>
      <c r="FJ314" t="s">
        <v>204</v>
      </c>
      <c r="FN314">
        <v>15</v>
      </c>
      <c r="FO314" t="s">
        <v>2206</v>
      </c>
      <c r="FP314">
        <v>3.5</v>
      </c>
      <c r="FQ314" t="s">
        <v>3180</v>
      </c>
      <c r="FR314" t="s">
        <v>3362</v>
      </c>
      <c r="FS314">
        <v>1</v>
      </c>
      <c r="FT314">
        <v>1</v>
      </c>
      <c r="FU314" t="s">
        <v>2221</v>
      </c>
      <c r="FV314" t="s">
        <v>3182</v>
      </c>
      <c r="FW314">
        <v>1</v>
      </c>
      <c r="FX314">
        <v>0</v>
      </c>
      <c r="FY314">
        <v>1</v>
      </c>
      <c r="FZ314">
        <v>0</v>
      </c>
      <c r="GA314">
        <v>11328</v>
      </c>
      <c r="GB314">
        <v>52</v>
      </c>
      <c r="GC314">
        <v>217.8461538</v>
      </c>
      <c r="GD314" t="s">
        <v>2401</v>
      </c>
      <c r="GE314">
        <v>1</v>
      </c>
      <c r="HG314" t="s">
        <v>202</v>
      </c>
      <c r="HI314">
        <v>1</v>
      </c>
      <c r="HJ314">
        <v>1</v>
      </c>
    </row>
    <row r="315" spans="1:218" x14ac:dyDescent="0.3">
      <c r="A315">
        <v>948</v>
      </c>
      <c r="B315" t="s">
        <v>3190</v>
      </c>
      <c r="C315" t="s">
        <v>4647</v>
      </c>
      <c r="D315" t="s">
        <v>265</v>
      </c>
      <c r="E315">
        <v>1</v>
      </c>
      <c r="F315" t="s">
        <v>202</v>
      </c>
      <c r="H315">
        <v>1</v>
      </c>
      <c r="M315">
        <v>1</v>
      </c>
      <c r="N315">
        <v>1</v>
      </c>
      <c r="U315">
        <v>1</v>
      </c>
      <c r="W315">
        <v>1</v>
      </c>
      <c r="X315" t="s">
        <v>3174</v>
      </c>
      <c r="Y315">
        <v>1</v>
      </c>
      <c r="Z315">
        <v>1</v>
      </c>
      <c r="AA315">
        <v>2</v>
      </c>
      <c r="AD315" t="s">
        <v>202</v>
      </c>
      <c r="AE315">
        <v>1</v>
      </c>
      <c r="AF315">
        <v>1</v>
      </c>
      <c r="AG315">
        <v>1</v>
      </c>
      <c r="AH315">
        <v>1</v>
      </c>
      <c r="AI315">
        <v>1</v>
      </c>
      <c r="AJ315">
        <v>1</v>
      </c>
      <c r="AK315" t="s">
        <v>4648</v>
      </c>
      <c r="AL315">
        <v>1</v>
      </c>
      <c r="AM315">
        <v>1</v>
      </c>
      <c r="AN315">
        <v>1</v>
      </c>
      <c r="AO315">
        <v>1</v>
      </c>
      <c r="AP315">
        <v>2</v>
      </c>
      <c r="AQ315">
        <v>1</v>
      </c>
      <c r="AR315" t="s">
        <v>4649</v>
      </c>
      <c r="AS315">
        <v>2</v>
      </c>
      <c r="AT315">
        <v>1</v>
      </c>
      <c r="AU315">
        <v>1</v>
      </c>
      <c r="AV315">
        <v>2</v>
      </c>
      <c r="AW315">
        <v>7</v>
      </c>
      <c r="AX315">
        <v>1</v>
      </c>
      <c r="AY315">
        <v>4</v>
      </c>
      <c r="BE315">
        <v>1</v>
      </c>
      <c r="BF315">
        <v>1</v>
      </c>
      <c r="BG315">
        <v>1</v>
      </c>
      <c r="BH315">
        <v>1</v>
      </c>
      <c r="BI315">
        <v>1</v>
      </c>
      <c r="BJ315">
        <v>1</v>
      </c>
      <c r="BK315">
        <v>1</v>
      </c>
      <c r="BL315">
        <v>1</v>
      </c>
      <c r="BM315">
        <v>1</v>
      </c>
      <c r="BN315">
        <v>1</v>
      </c>
      <c r="BO315">
        <v>3</v>
      </c>
      <c r="BP315">
        <v>1</v>
      </c>
      <c r="BQ315">
        <v>10</v>
      </c>
      <c r="BR315">
        <v>1</v>
      </c>
      <c r="BS315">
        <v>1</v>
      </c>
      <c r="BT315">
        <v>3</v>
      </c>
      <c r="BV315">
        <v>2</v>
      </c>
      <c r="BX315">
        <v>0</v>
      </c>
      <c r="BZ315">
        <v>0</v>
      </c>
      <c r="CB315">
        <v>0</v>
      </c>
      <c r="CD315">
        <v>1</v>
      </c>
      <c r="CJ315">
        <v>1</v>
      </c>
      <c r="CK315">
        <v>2</v>
      </c>
      <c r="CL315">
        <v>8</v>
      </c>
      <c r="CM315">
        <v>1</v>
      </c>
      <c r="CR315">
        <v>2</v>
      </c>
      <c r="CS315">
        <v>6</v>
      </c>
      <c r="CT315">
        <v>1</v>
      </c>
      <c r="CU315">
        <v>2</v>
      </c>
      <c r="CV315" t="s">
        <v>1004</v>
      </c>
      <c r="CW315">
        <v>635</v>
      </c>
      <c r="CX315">
        <v>10.58</v>
      </c>
      <c r="CY315">
        <v>2</v>
      </c>
      <c r="CZ315">
        <v>1</v>
      </c>
      <c r="DA315" t="s">
        <v>4607</v>
      </c>
      <c r="DC315">
        <v>1</v>
      </c>
      <c r="DD315">
        <v>1</v>
      </c>
      <c r="DE315">
        <v>29</v>
      </c>
      <c r="DN315" t="s">
        <v>4593</v>
      </c>
      <c r="DO315" t="s">
        <v>4593</v>
      </c>
      <c r="DP315" t="s">
        <v>3178</v>
      </c>
      <c r="DQ315" t="s">
        <v>202</v>
      </c>
      <c r="DR315" t="s">
        <v>202</v>
      </c>
      <c r="DT315">
        <v>1</v>
      </c>
      <c r="DV315">
        <v>1</v>
      </c>
      <c r="DW315">
        <v>0</v>
      </c>
      <c r="DX315">
        <v>2</v>
      </c>
      <c r="DY315">
        <v>1</v>
      </c>
      <c r="DZ315">
        <v>1</v>
      </c>
      <c r="EA315">
        <v>6</v>
      </c>
      <c r="EB315">
        <f>IF(EA315&gt;=30,1,IF(EA315&gt;=20,2,IF(EA315&gt;=15,3,IF(EA315&gt;=10,4,IF(EA315&gt;=5,5,IF(EA315&gt;0,6,0))))))</f>
        <v>5</v>
      </c>
      <c r="EC315">
        <v>1</v>
      </c>
      <c r="ED315">
        <v>6</v>
      </c>
      <c r="EL315">
        <v>3</v>
      </c>
      <c r="EM315">
        <v>1</v>
      </c>
      <c r="EN315">
        <v>1</v>
      </c>
      <c r="EO315">
        <v>1</v>
      </c>
      <c r="EP315">
        <v>1</v>
      </c>
      <c r="EQ315">
        <v>1</v>
      </c>
      <c r="ER315">
        <v>1</v>
      </c>
      <c r="EZ315">
        <v>1</v>
      </c>
      <c r="FA315">
        <v>1</v>
      </c>
      <c r="FD315">
        <v>3</v>
      </c>
      <c r="FG315">
        <v>0</v>
      </c>
      <c r="FH315" t="s">
        <v>3179</v>
      </c>
      <c r="FI315">
        <v>1</v>
      </c>
      <c r="FJ315" t="s">
        <v>204</v>
      </c>
      <c r="FK315">
        <v>0.5</v>
      </c>
      <c r="FL315">
        <v>6</v>
      </c>
      <c r="FM315">
        <v>6</v>
      </c>
      <c r="FN315">
        <v>6</v>
      </c>
      <c r="FO315" t="s">
        <v>2220</v>
      </c>
      <c r="FP315">
        <v>0.5</v>
      </c>
      <c r="FQ315" t="s">
        <v>3180</v>
      </c>
      <c r="FR315" t="s">
        <v>3196</v>
      </c>
      <c r="FS315">
        <v>1</v>
      </c>
      <c r="FT315">
        <v>1</v>
      </c>
      <c r="FU315" t="s">
        <v>2221</v>
      </c>
      <c r="FV315" t="s">
        <v>3182</v>
      </c>
      <c r="FW315">
        <v>0</v>
      </c>
      <c r="FX315">
        <v>1</v>
      </c>
      <c r="FY315">
        <v>0</v>
      </c>
      <c r="FZ315">
        <v>0</v>
      </c>
      <c r="GA315">
        <v>15709</v>
      </c>
      <c r="GB315">
        <v>72</v>
      </c>
      <c r="GC315">
        <v>218.18055559999999</v>
      </c>
      <c r="GD315" t="s">
        <v>2401</v>
      </c>
      <c r="GE315">
        <v>1</v>
      </c>
      <c r="HG315" t="s">
        <v>202</v>
      </c>
      <c r="HJ315">
        <v>0</v>
      </c>
    </row>
    <row r="316" spans="1:218" x14ac:dyDescent="0.3">
      <c r="A316">
        <v>958</v>
      </c>
      <c r="B316" t="s">
        <v>3190</v>
      </c>
      <c r="C316" t="s">
        <v>4660</v>
      </c>
      <c r="D316" t="s">
        <v>265</v>
      </c>
      <c r="E316">
        <v>1</v>
      </c>
      <c r="F316" t="s">
        <v>202</v>
      </c>
      <c r="H316">
        <v>1</v>
      </c>
      <c r="M316">
        <v>1</v>
      </c>
      <c r="N316">
        <v>1</v>
      </c>
      <c r="U316">
        <v>1</v>
      </c>
      <c r="W316">
        <v>1</v>
      </c>
      <c r="X316" t="s">
        <v>3174</v>
      </c>
      <c r="Y316">
        <v>1</v>
      </c>
      <c r="Z316">
        <v>1</v>
      </c>
      <c r="AA316">
        <v>2</v>
      </c>
      <c r="AD316" t="s">
        <v>202</v>
      </c>
      <c r="AE316">
        <v>1</v>
      </c>
      <c r="AF316">
        <v>1</v>
      </c>
      <c r="AG316">
        <v>1</v>
      </c>
      <c r="AH316">
        <v>2</v>
      </c>
      <c r="AI316">
        <v>1</v>
      </c>
      <c r="AJ316">
        <v>2</v>
      </c>
      <c r="AK316" t="s">
        <v>4661</v>
      </c>
      <c r="AL316">
        <v>1</v>
      </c>
      <c r="AM316">
        <v>2</v>
      </c>
      <c r="AN316">
        <v>2</v>
      </c>
      <c r="AO316">
        <v>2</v>
      </c>
      <c r="AP316">
        <v>2</v>
      </c>
      <c r="AQ316">
        <v>2</v>
      </c>
      <c r="AR316" t="s">
        <v>4662</v>
      </c>
      <c r="AS316">
        <v>2</v>
      </c>
      <c r="AT316">
        <v>2</v>
      </c>
      <c r="AU316">
        <v>2</v>
      </c>
      <c r="AV316">
        <v>2</v>
      </c>
      <c r="AW316">
        <v>7</v>
      </c>
      <c r="AX316">
        <v>1</v>
      </c>
      <c r="AY316">
        <v>1</v>
      </c>
      <c r="BE316">
        <v>1</v>
      </c>
      <c r="BF316">
        <v>1</v>
      </c>
      <c r="BG316">
        <v>1</v>
      </c>
      <c r="BH316">
        <v>1</v>
      </c>
      <c r="BI316">
        <v>1</v>
      </c>
      <c r="BJ316">
        <v>1</v>
      </c>
      <c r="BK316">
        <v>1</v>
      </c>
      <c r="BL316">
        <v>1</v>
      </c>
      <c r="BM316">
        <v>6</v>
      </c>
      <c r="BN316">
        <v>1</v>
      </c>
      <c r="BO316">
        <v>3</v>
      </c>
      <c r="BP316">
        <v>1</v>
      </c>
      <c r="BQ316">
        <v>7</v>
      </c>
      <c r="BR316">
        <v>2</v>
      </c>
      <c r="BS316">
        <v>1</v>
      </c>
      <c r="BT316">
        <v>2</v>
      </c>
      <c r="BV316">
        <v>0</v>
      </c>
      <c r="BX316">
        <v>0</v>
      </c>
      <c r="BZ316">
        <v>0</v>
      </c>
      <c r="CB316">
        <v>0</v>
      </c>
      <c r="CD316">
        <v>2</v>
      </c>
      <c r="CJ316">
        <v>1</v>
      </c>
      <c r="CK316">
        <v>1</v>
      </c>
      <c r="CL316">
        <v>6</v>
      </c>
      <c r="CM316">
        <v>6</v>
      </c>
      <c r="CS316">
        <v>3</v>
      </c>
      <c r="CT316">
        <v>2</v>
      </c>
      <c r="CU316">
        <v>2</v>
      </c>
      <c r="CV316" t="s">
        <v>4663</v>
      </c>
      <c r="CW316">
        <v>780</v>
      </c>
      <c r="CX316">
        <v>13</v>
      </c>
      <c r="CY316">
        <v>2</v>
      </c>
      <c r="CZ316">
        <v>1</v>
      </c>
      <c r="DA316" t="s">
        <v>3419</v>
      </c>
      <c r="DC316">
        <v>1</v>
      </c>
      <c r="DD316">
        <v>1</v>
      </c>
      <c r="DE316">
        <v>29</v>
      </c>
      <c r="DN316" t="s">
        <v>4657</v>
      </c>
      <c r="DO316" t="s">
        <v>4657</v>
      </c>
      <c r="DP316" t="s">
        <v>3178</v>
      </c>
      <c r="DQ316" t="s">
        <v>202</v>
      </c>
      <c r="DR316" t="s">
        <v>2265</v>
      </c>
      <c r="DT316">
        <v>1</v>
      </c>
      <c r="DV316">
        <v>1</v>
      </c>
      <c r="DW316">
        <v>0</v>
      </c>
      <c r="DX316">
        <v>2</v>
      </c>
      <c r="DY316">
        <v>1</v>
      </c>
      <c r="DZ316">
        <v>-97</v>
      </c>
      <c r="EB316">
        <v>3</v>
      </c>
      <c r="EC316">
        <v>2</v>
      </c>
      <c r="EE316">
        <v>7</v>
      </c>
      <c r="EL316">
        <v>2</v>
      </c>
      <c r="EM316">
        <v>2</v>
      </c>
      <c r="EN316">
        <v>1</v>
      </c>
      <c r="EO316">
        <v>1</v>
      </c>
      <c r="EP316">
        <v>1</v>
      </c>
      <c r="EQ316">
        <v>1</v>
      </c>
      <c r="ER316">
        <v>1</v>
      </c>
      <c r="EZ316">
        <v>1</v>
      </c>
      <c r="FA316">
        <v>1</v>
      </c>
      <c r="FD316">
        <v>3</v>
      </c>
      <c r="FG316">
        <v>0</v>
      </c>
      <c r="FH316" t="s">
        <v>3179</v>
      </c>
      <c r="FI316">
        <v>1</v>
      </c>
      <c r="FJ316" t="s">
        <v>204</v>
      </c>
      <c r="FK316">
        <v>7</v>
      </c>
      <c r="FL316">
        <v>12</v>
      </c>
      <c r="FM316">
        <v>12</v>
      </c>
      <c r="FN316">
        <v>17.5</v>
      </c>
      <c r="FO316" t="s">
        <v>2212</v>
      </c>
      <c r="FP316">
        <v>1.5</v>
      </c>
      <c r="FQ316" t="s">
        <v>3180</v>
      </c>
      <c r="FR316" t="s">
        <v>3196</v>
      </c>
      <c r="FS316">
        <v>1</v>
      </c>
      <c r="FT316">
        <v>1</v>
      </c>
      <c r="FU316" t="s">
        <v>2221</v>
      </c>
      <c r="FV316" t="s">
        <v>3182</v>
      </c>
      <c r="FW316">
        <v>0</v>
      </c>
      <c r="FX316">
        <v>1</v>
      </c>
      <c r="FY316">
        <v>0</v>
      </c>
      <c r="FZ316">
        <v>0</v>
      </c>
      <c r="GA316">
        <v>15709</v>
      </c>
      <c r="GB316">
        <v>72</v>
      </c>
      <c r="GC316">
        <v>218.18055559999999</v>
      </c>
      <c r="GD316" t="s">
        <v>2401</v>
      </c>
      <c r="GE316">
        <v>1</v>
      </c>
      <c r="HG316" t="s">
        <v>202</v>
      </c>
      <c r="HJ316">
        <v>0</v>
      </c>
    </row>
    <row r="317" spans="1:218" x14ac:dyDescent="0.3">
      <c r="A317">
        <v>1191</v>
      </c>
      <c r="B317" t="s">
        <v>3279</v>
      </c>
      <c r="C317" t="s">
        <v>4974</v>
      </c>
      <c r="D317" t="s">
        <v>212</v>
      </c>
      <c r="E317">
        <v>1</v>
      </c>
      <c r="F317" t="s">
        <v>202</v>
      </c>
      <c r="H317">
        <v>1</v>
      </c>
      <c r="M317">
        <v>1</v>
      </c>
      <c r="N317">
        <v>1</v>
      </c>
      <c r="U317">
        <v>1</v>
      </c>
      <c r="W317">
        <v>1</v>
      </c>
      <c r="X317" t="s">
        <v>3174</v>
      </c>
      <c r="Y317">
        <v>1</v>
      </c>
      <c r="Z317">
        <v>1</v>
      </c>
      <c r="AA317">
        <v>1</v>
      </c>
      <c r="AD317" t="s">
        <v>202</v>
      </c>
      <c r="AE317">
        <v>1</v>
      </c>
      <c r="AF317">
        <v>1</v>
      </c>
      <c r="AG317">
        <v>1</v>
      </c>
      <c r="AH317">
        <v>1</v>
      </c>
      <c r="AI317">
        <v>1</v>
      </c>
      <c r="AJ317">
        <v>2</v>
      </c>
      <c r="AK317" t="s">
        <v>4975</v>
      </c>
      <c r="AL317">
        <v>1</v>
      </c>
      <c r="AM317">
        <v>1</v>
      </c>
      <c r="AN317">
        <v>1</v>
      </c>
      <c r="AO317">
        <v>1</v>
      </c>
      <c r="AP317">
        <v>2</v>
      </c>
      <c r="AQ317">
        <v>1</v>
      </c>
      <c r="AR317" t="s">
        <v>4976</v>
      </c>
      <c r="AS317">
        <v>1</v>
      </c>
      <c r="AT317">
        <v>1</v>
      </c>
      <c r="AU317">
        <v>1</v>
      </c>
      <c r="AV317">
        <v>2</v>
      </c>
      <c r="AW317">
        <v>7</v>
      </c>
      <c r="AX317">
        <v>1</v>
      </c>
      <c r="AY317">
        <v>2</v>
      </c>
      <c r="BE317">
        <v>1</v>
      </c>
      <c r="BF317">
        <v>1</v>
      </c>
      <c r="BG317">
        <v>1</v>
      </c>
      <c r="BH317">
        <v>1</v>
      </c>
      <c r="BI317">
        <v>1</v>
      </c>
      <c r="BJ317">
        <v>1</v>
      </c>
      <c r="BK317">
        <v>1</v>
      </c>
      <c r="BL317">
        <v>1</v>
      </c>
      <c r="BM317">
        <v>1</v>
      </c>
      <c r="BN317">
        <v>1</v>
      </c>
      <c r="BO317">
        <v>4</v>
      </c>
      <c r="BP317">
        <v>1</v>
      </c>
      <c r="BQ317">
        <v>20</v>
      </c>
      <c r="BR317">
        <v>4</v>
      </c>
      <c r="BS317">
        <v>1</v>
      </c>
      <c r="BT317">
        <v>2</v>
      </c>
      <c r="BU317">
        <v>2</v>
      </c>
      <c r="BV317">
        <v>0</v>
      </c>
      <c r="BW317">
        <v>2</v>
      </c>
      <c r="BX317">
        <v>0</v>
      </c>
      <c r="BY317">
        <v>2</v>
      </c>
      <c r="BZ317">
        <v>0</v>
      </c>
      <c r="CA317">
        <v>2</v>
      </c>
      <c r="CB317">
        <v>0</v>
      </c>
      <c r="CC317">
        <v>2</v>
      </c>
      <c r="CD317">
        <v>0</v>
      </c>
      <c r="CE317">
        <v>2</v>
      </c>
      <c r="CF317">
        <v>1</v>
      </c>
      <c r="CG317">
        <v>2</v>
      </c>
      <c r="CH317">
        <v>1</v>
      </c>
      <c r="CI317">
        <v>2</v>
      </c>
      <c r="CJ317">
        <v>1</v>
      </c>
      <c r="CK317">
        <v>2</v>
      </c>
      <c r="CL317">
        <v>6</v>
      </c>
      <c r="CM317">
        <v>6</v>
      </c>
      <c r="CS317">
        <v>-98</v>
      </c>
      <c r="CT317">
        <v>1</v>
      </c>
      <c r="CU317">
        <v>1</v>
      </c>
      <c r="CV317" t="s">
        <v>1013</v>
      </c>
      <c r="CW317">
        <v>625</v>
      </c>
      <c r="CX317">
        <v>10.42</v>
      </c>
      <c r="CY317">
        <v>2</v>
      </c>
      <c r="CZ317">
        <v>1</v>
      </c>
      <c r="DA317" t="s">
        <v>374</v>
      </c>
      <c r="DC317">
        <v>1</v>
      </c>
      <c r="DD317">
        <v>1</v>
      </c>
      <c r="DE317">
        <v>2</v>
      </c>
      <c r="DN317" t="s">
        <v>4897</v>
      </c>
      <c r="DO317" t="s">
        <v>4897</v>
      </c>
      <c r="DP317" t="s">
        <v>3178</v>
      </c>
      <c r="DQ317" t="s">
        <v>202</v>
      </c>
      <c r="DR317" t="s">
        <v>202</v>
      </c>
      <c r="DT317">
        <v>1</v>
      </c>
      <c r="DV317">
        <v>1</v>
      </c>
      <c r="DW317">
        <v>0</v>
      </c>
      <c r="DX317">
        <v>1</v>
      </c>
      <c r="DY317">
        <v>1</v>
      </c>
      <c r="DZ317">
        <v>1</v>
      </c>
      <c r="EA317">
        <v>15</v>
      </c>
      <c r="EB317">
        <f t="shared" ref="EB317:EB323" si="11">IF(EA317&gt;=30,1,IF(EA317&gt;=20,2,IF(EA317&gt;=15,3,IF(EA317&gt;=10,4,IF(EA317&gt;=5,5,IF(EA317&gt;0,6,0))))))</f>
        <v>3</v>
      </c>
      <c r="EC317">
        <v>2</v>
      </c>
      <c r="EE317">
        <v>15</v>
      </c>
      <c r="EL317">
        <v>1</v>
      </c>
      <c r="EM317">
        <v>3</v>
      </c>
      <c r="EN317">
        <v>2</v>
      </c>
      <c r="EO317">
        <v>2</v>
      </c>
      <c r="EP317">
        <v>1</v>
      </c>
      <c r="EQ317">
        <v>2</v>
      </c>
      <c r="ER317">
        <v>1</v>
      </c>
      <c r="EZ317">
        <v>1</v>
      </c>
      <c r="FA317">
        <v>1</v>
      </c>
      <c r="FD317">
        <v>3</v>
      </c>
      <c r="FG317">
        <v>0</v>
      </c>
      <c r="FH317" t="s">
        <v>3179</v>
      </c>
      <c r="FI317">
        <v>1</v>
      </c>
      <c r="FJ317" t="s">
        <v>204</v>
      </c>
      <c r="FK317">
        <v>15</v>
      </c>
      <c r="FL317">
        <v>12</v>
      </c>
      <c r="FM317">
        <v>12</v>
      </c>
      <c r="FN317">
        <v>15</v>
      </c>
      <c r="FO317" t="s">
        <v>2206</v>
      </c>
      <c r="FP317">
        <v>3.5</v>
      </c>
      <c r="FQ317" t="s">
        <v>3287</v>
      </c>
      <c r="FR317" t="s">
        <v>3189</v>
      </c>
      <c r="FS317">
        <v>0</v>
      </c>
      <c r="FT317">
        <v>1</v>
      </c>
      <c r="FU317" t="s">
        <v>2221</v>
      </c>
      <c r="FV317" t="s">
        <v>4754</v>
      </c>
      <c r="FW317">
        <v>0</v>
      </c>
      <c r="FX317">
        <v>1</v>
      </c>
      <c r="FY317">
        <v>0</v>
      </c>
      <c r="FZ317">
        <v>0</v>
      </c>
      <c r="GA317">
        <v>59048</v>
      </c>
      <c r="GB317">
        <v>201</v>
      </c>
      <c r="GC317">
        <v>293.7711443</v>
      </c>
      <c r="GD317" t="s">
        <v>2401</v>
      </c>
      <c r="GE317">
        <v>1</v>
      </c>
      <c r="HG317" t="s">
        <v>202</v>
      </c>
      <c r="HJ317">
        <v>0</v>
      </c>
    </row>
    <row r="318" spans="1:218" x14ac:dyDescent="0.3">
      <c r="A318">
        <v>1194</v>
      </c>
      <c r="B318" t="s">
        <v>3279</v>
      </c>
      <c r="C318" t="s">
        <v>4985</v>
      </c>
      <c r="D318" t="s">
        <v>212</v>
      </c>
      <c r="E318">
        <v>1</v>
      </c>
      <c r="F318" t="s">
        <v>202</v>
      </c>
      <c r="H318">
        <v>1</v>
      </c>
      <c r="M318">
        <v>1</v>
      </c>
      <c r="N318">
        <v>1</v>
      </c>
      <c r="U318">
        <v>1</v>
      </c>
      <c r="W318">
        <v>1</v>
      </c>
      <c r="X318" t="s">
        <v>3174</v>
      </c>
      <c r="Y318">
        <v>1</v>
      </c>
      <c r="Z318">
        <v>1</v>
      </c>
      <c r="AA318">
        <v>5</v>
      </c>
      <c r="AD318" t="s">
        <v>202</v>
      </c>
      <c r="AE318">
        <v>1</v>
      </c>
      <c r="AF318">
        <v>1</v>
      </c>
      <c r="AG318">
        <v>1</v>
      </c>
      <c r="AH318">
        <v>1</v>
      </c>
      <c r="AI318">
        <v>1</v>
      </c>
      <c r="AJ318">
        <v>1</v>
      </c>
      <c r="AK318" t="s">
        <v>4986</v>
      </c>
      <c r="AL318">
        <v>1</v>
      </c>
      <c r="AM318">
        <v>2</v>
      </c>
      <c r="AN318">
        <v>1</v>
      </c>
      <c r="AO318">
        <v>2</v>
      </c>
      <c r="AP318">
        <v>1</v>
      </c>
      <c r="AQ318">
        <v>1</v>
      </c>
      <c r="AR318" t="s">
        <v>4987</v>
      </c>
      <c r="AS318">
        <v>1</v>
      </c>
      <c r="AT318">
        <v>1</v>
      </c>
      <c r="AU318">
        <v>1</v>
      </c>
      <c r="AV318">
        <v>1</v>
      </c>
      <c r="AW318">
        <v>7</v>
      </c>
      <c r="AX318">
        <v>7</v>
      </c>
      <c r="AY318">
        <v>4</v>
      </c>
      <c r="AZ318">
        <v>3</v>
      </c>
      <c r="BA318">
        <v>6</v>
      </c>
      <c r="BB318">
        <v>5</v>
      </c>
      <c r="BC318">
        <v>1</v>
      </c>
      <c r="BD318">
        <v>2</v>
      </c>
      <c r="BE318">
        <v>1</v>
      </c>
      <c r="BF318">
        <v>1</v>
      </c>
      <c r="BG318">
        <v>1</v>
      </c>
      <c r="BH318">
        <v>1</v>
      </c>
      <c r="BI318">
        <v>1</v>
      </c>
      <c r="BJ318">
        <v>1</v>
      </c>
      <c r="BK318">
        <v>1</v>
      </c>
      <c r="BL318">
        <v>1</v>
      </c>
      <c r="BM318">
        <v>1</v>
      </c>
      <c r="BN318">
        <v>1</v>
      </c>
      <c r="BO318">
        <v>4</v>
      </c>
      <c r="BP318">
        <v>1</v>
      </c>
      <c r="BQ318">
        <v>53</v>
      </c>
      <c r="BR318">
        <v>1</v>
      </c>
      <c r="BS318">
        <v>1</v>
      </c>
      <c r="BT318">
        <v>2</v>
      </c>
      <c r="BU318">
        <v>2</v>
      </c>
      <c r="BV318">
        <v>0</v>
      </c>
      <c r="BW318">
        <v>2</v>
      </c>
      <c r="BX318">
        <v>0</v>
      </c>
      <c r="BY318">
        <v>2</v>
      </c>
      <c r="BZ318">
        <v>1</v>
      </c>
      <c r="CA318">
        <v>2</v>
      </c>
      <c r="CB318">
        <v>0</v>
      </c>
      <c r="CC318">
        <v>2</v>
      </c>
      <c r="CD318">
        <v>0</v>
      </c>
      <c r="CE318">
        <v>2</v>
      </c>
      <c r="CF318">
        <v>0</v>
      </c>
      <c r="CG318">
        <v>2</v>
      </c>
      <c r="CH318">
        <v>1</v>
      </c>
      <c r="CI318">
        <v>2</v>
      </c>
      <c r="CJ318">
        <v>1</v>
      </c>
      <c r="CK318">
        <v>2</v>
      </c>
      <c r="CL318">
        <v>5</v>
      </c>
      <c r="CM318">
        <v>1</v>
      </c>
      <c r="CR318">
        <v>2</v>
      </c>
      <c r="CS318">
        <v>6</v>
      </c>
      <c r="CT318">
        <v>1</v>
      </c>
      <c r="CU318">
        <v>2</v>
      </c>
      <c r="CV318" t="s">
        <v>1264</v>
      </c>
      <c r="CW318">
        <v>582</v>
      </c>
      <c r="CX318">
        <v>9.6999999999999993</v>
      </c>
      <c r="CY318">
        <v>2</v>
      </c>
      <c r="CZ318">
        <v>1</v>
      </c>
      <c r="DA318" t="s">
        <v>4962</v>
      </c>
      <c r="DC318">
        <v>1</v>
      </c>
      <c r="DD318">
        <v>1</v>
      </c>
      <c r="DE318">
        <v>2</v>
      </c>
      <c r="DN318" t="s">
        <v>4897</v>
      </c>
      <c r="DO318" t="s">
        <v>4897</v>
      </c>
      <c r="DP318" t="s">
        <v>3178</v>
      </c>
      <c r="DQ318" t="s">
        <v>202</v>
      </c>
      <c r="DR318" t="s">
        <v>202</v>
      </c>
      <c r="DT318">
        <v>1</v>
      </c>
      <c r="DV318">
        <v>1</v>
      </c>
      <c r="DW318">
        <v>0</v>
      </c>
      <c r="DX318">
        <v>5</v>
      </c>
      <c r="DY318">
        <v>1</v>
      </c>
      <c r="DZ318">
        <v>1</v>
      </c>
      <c r="EA318">
        <v>30</v>
      </c>
      <c r="EB318">
        <f t="shared" si="11"/>
        <v>1</v>
      </c>
      <c r="EC318">
        <v>2</v>
      </c>
      <c r="EE318">
        <v>30</v>
      </c>
      <c r="EL318">
        <v>1</v>
      </c>
      <c r="EM318">
        <v>3</v>
      </c>
      <c r="EN318">
        <v>5</v>
      </c>
      <c r="EO318">
        <v>1</v>
      </c>
      <c r="EP318">
        <v>1</v>
      </c>
      <c r="EQ318">
        <v>1</v>
      </c>
      <c r="ER318">
        <v>1</v>
      </c>
      <c r="EZ318">
        <v>1</v>
      </c>
      <c r="FA318">
        <v>1</v>
      </c>
      <c r="FD318">
        <v>3</v>
      </c>
      <c r="FG318">
        <v>0</v>
      </c>
      <c r="FH318" t="s">
        <v>3179</v>
      </c>
      <c r="FI318">
        <v>1</v>
      </c>
      <c r="FJ318" t="s">
        <v>204</v>
      </c>
      <c r="FK318">
        <v>30</v>
      </c>
      <c r="FL318">
        <v>12</v>
      </c>
      <c r="FM318">
        <v>12</v>
      </c>
      <c r="FN318">
        <v>30</v>
      </c>
      <c r="FO318" t="s">
        <v>2206</v>
      </c>
      <c r="FP318">
        <v>3.5</v>
      </c>
      <c r="FQ318" t="s">
        <v>4988</v>
      </c>
      <c r="FR318" t="s">
        <v>3196</v>
      </c>
      <c r="FS318">
        <v>1</v>
      </c>
      <c r="FT318">
        <v>1</v>
      </c>
      <c r="FU318" t="s">
        <v>2221</v>
      </c>
      <c r="FV318" t="s">
        <v>3182</v>
      </c>
      <c r="FW318">
        <v>0</v>
      </c>
      <c r="FX318">
        <v>1</v>
      </c>
      <c r="FY318">
        <v>0</v>
      </c>
      <c r="FZ318">
        <v>0</v>
      </c>
      <c r="GA318">
        <v>59048</v>
      </c>
      <c r="GB318">
        <v>201</v>
      </c>
      <c r="GC318">
        <v>293.7711443</v>
      </c>
      <c r="GD318" t="s">
        <v>2401</v>
      </c>
      <c r="GE318">
        <v>1</v>
      </c>
      <c r="HG318" t="s">
        <v>202</v>
      </c>
      <c r="HJ318">
        <v>0</v>
      </c>
    </row>
    <row r="319" spans="1:218" x14ac:dyDescent="0.3">
      <c r="A319">
        <v>1201</v>
      </c>
      <c r="B319" t="s">
        <v>3264</v>
      </c>
      <c r="C319" t="s">
        <v>5000</v>
      </c>
      <c r="D319" t="s">
        <v>194</v>
      </c>
      <c r="E319">
        <v>1</v>
      </c>
      <c r="F319" t="s">
        <v>202</v>
      </c>
      <c r="H319">
        <v>1</v>
      </c>
      <c r="M319">
        <v>1</v>
      </c>
      <c r="N319">
        <v>1</v>
      </c>
      <c r="U319">
        <v>1</v>
      </c>
      <c r="W319">
        <v>1</v>
      </c>
      <c r="X319" t="s">
        <v>3174</v>
      </c>
      <c r="Y319">
        <v>1</v>
      </c>
      <c r="Z319">
        <v>1</v>
      </c>
      <c r="AA319">
        <v>5</v>
      </c>
      <c r="AD319" t="s">
        <v>202</v>
      </c>
      <c r="AE319">
        <v>1</v>
      </c>
      <c r="AF319">
        <v>1</v>
      </c>
      <c r="AG319">
        <v>1</v>
      </c>
      <c r="AH319">
        <v>2</v>
      </c>
      <c r="AI319">
        <v>1</v>
      </c>
      <c r="AJ319">
        <v>2</v>
      </c>
      <c r="AK319" t="s">
        <v>5001</v>
      </c>
      <c r="AL319">
        <v>1</v>
      </c>
      <c r="AM319">
        <v>1</v>
      </c>
      <c r="AN319">
        <v>2</v>
      </c>
      <c r="AO319">
        <v>2</v>
      </c>
      <c r="AP319">
        <v>2</v>
      </c>
      <c r="AQ319">
        <v>1</v>
      </c>
      <c r="AR319" t="s">
        <v>5002</v>
      </c>
      <c r="AS319">
        <v>2</v>
      </c>
      <c r="AT319">
        <v>2</v>
      </c>
      <c r="AU319">
        <v>1</v>
      </c>
      <c r="AV319">
        <v>2</v>
      </c>
      <c r="AW319">
        <v>7</v>
      </c>
      <c r="AX319">
        <v>3</v>
      </c>
      <c r="AY319">
        <v>5</v>
      </c>
      <c r="AZ319">
        <v>2</v>
      </c>
      <c r="BA319">
        <v>3</v>
      </c>
      <c r="BB319">
        <v>4</v>
      </c>
      <c r="BE319">
        <v>1</v>
      </c>
      <c r="BF319">
        <v>1</v>
      </c>
      <c r="BG319">
        <v>1</v>
      </c>
      <c r="BH319">
        <v>1</v>
      </c>
      <c r="BI319">
        <v>1</v>
      </c>
      <c r="BJ319">
        <v>0</v>
      </c>
      <c r="BM319">
        <v>1</v>
      </c>
      <c r="BN319">
        <v>1</v>
      </c>
      <c r="BO319">
        <v>2</v>
      </c>
      <c r="BP319">
        <v>1</v>
      </c>
      <c r="BQ319">
        <v>12</v>
      </c>
      <c r="BR319">
        <v>1</v>
      </c>
      <c r="BS319">
        <v>1</v>
      </c>
      <c r="BT319">
        <v>2</v>
      </c>
      <c r="BV319">
        <v>0</v>
      </c>
      <c r="BX319">
        <v>0</v>
      </c>
      <c r="BZ319">
        <v>0</v>
      </c>
      <c r="CB319">
        <v>0</v>
      </c>
      <c r="CD319">
        <v>0</v>
      </c>
      <c r="CF319">
        <v>2</v>
      </c>
      <c r="CJ319">
        <v>1</v>
      </c>
      <c r="CK319">
        <v>2</v>
      </c>
      <c r="CL319">
        <v>7</v>
      </c>
      <c r="CM319">
        <v>1</v>
      </c>
      <c r="CR319">
        <v>2</v>
      </c>
      <c r="CS319">
        <v>4</v>
      </c>
      <c r="CT319">
        <v>1</v>
      </c>
      <c r="CU319">
        <v>2</v>
      </c>
      <c r="CV319" t="s">
        <v>1093</v>
      </c>
      <c r="CW319">
        <v>809</v>
      </c>
      <c r="CX319">
        <v>13.48</v>
      </c>
      <c r="CY319">
        <v>2</v>
      </c>
      <c r="CZ319">
        <v>1</v>
      </c>
      <c r="DA319" t="s">
        <v>3812</v>
      </c>
      <c r="DC319">
        <v>1</v>
      </c>
      <c r="DD319">
        <v>1</v>
      </c>
      <c r="DE319">
        <v>16</v>
      </c>
      <c r="DN319" t="s">
        <v>4995</v>
      </c>
      <c r="DO319" t="s">
        <v>4995</v>
      </c>
      <c r="DP319" t="s">
        <v>3178</v>
      </c>
      <c r="DQ319" t="s">
        <v>202</v>
      </c>
      <c r="DR319" t="s">
        <v>202</v>
      </c>
      <c r="DT319">
        <v>1</v>
      </c>
      <c r="DV319">
        <v>1</v>
      </c>
      <c r="DW319">
        <v>0</v>
      </c>
      <c r="DX319">
        <v>5</v>
      </c>
      <c r="DY319">
        <v>1</v>
      </c>
      <c r="DZ319">
        <v>1</v>
      </c>
      <c r="EA319">
        <v>15</v>
      </c>
      <c r="EB319">
        <f t="shared" si="11"/>
        <v>3</v>
      </c>
      <c r="EC319">
        <v>2</v>
      </c>
      <c r="EE319">
        <v>15</v>
      </c>
      <c r="EL319">
        <v>1</v>
      </c>
      <c r="EM319">
        <v>1</v>
      </c>
      <c r="EN319">
        <v>1</v>
      </c>
      <c r="EO319">
        <v>3</v>
      </c>
      <c r="EP319">
        <v>1</v>
      </c>
      <c r="EQ319">
        <v>1</v>
      </c>
      <c r="ER319">
        <v>1</v>
      </c>
      <c r="EZ319">
        <v>1</v>
      </c>
      <c r="FA319">
        <v>1</v>
      </c>
      <c r="FD319">
        <v>3</v>
      </c>
      <c r="FG319">
        <v>0</v>
      </c>
      <c r="FH319" t="s">
        <v>3179</v>
      </c>
      <c r="FI319">
        <v>1</v>
      </c>
      <c r="FJ319" t="s">
        <v>204</v>
      </c>
      <c r="FK319">
        <v>15</v>
      </c>
      <c r="FL319">
        <v>12</v>
      </c>
      <c r="FM319">
        <v>12</v>
      </c>
      <c r="FN319">
        <v>15</v>
      </c>
      <c r="FO319" t="s">
        <v>2206</v>
      </c>
      <c r="FP319">
        <v>0.5</v>
      </c>
      <c r="FQ319" t="s">
        <v>3180</v>
      </c>
      <c r="FR319" t="s">
        <v>3181</v>
      </c>
      <c r="FS319">
        <v>1</v>
      </c>
      <c r="FT319">
        <v>1</v>
      </c>
      <c r="FU319" t="s">
        <v>2221</v>
      </c>
      <c r="FV319" t="s">
        <v>3182</v>
      </c>
      <c r="FW319">
        <v>0</v>
      </c>
      <c r="FX319">
        <v>1</v>
      </c>
      <c r="FY319">
        <v>0</v>
      </c>
      <c r="FZ319">
        <v>0</v>
      </c>
      <c r="GA319">
        <v>14027</v>
      </c>
      <c r="GB319">
        <v>56</v>
      </c>
      <c r="GC319">
        <v>250.48214290000001</v>
      </c>
      <c r="GD319" t="s">
        <v>2401</v>
      </c>
      <c r="GE319">
        <v>1</v>
      </c>
      <c r="HG319" t="s">
        <v>202</v>
      </c>
      <c r="HJ319">
        <v>0</v>
      </c>
    </row>
    <row r="320" spans="1:218" x14ac:dyDescent="0.3">
      <c r="A320">
        <v>1235</v>
      </c>
      <c r="B320" t="s">
        <v>3183</v>
      </c>
      <c r="C320" t="s">
        <v>5063</v>
      </c>
      <c r="D320" t="s">
        <v>212</v>
      </c>
      <c r="E320">
        <v>1</v>
      </c>
      <c r="F320" t="s">
        <v>202</v>
      </c>
      <c r="H320">
        <v>1</v>
      </c>
      <c r="M320">
        <v>1</v>
      </c>
      <c r="N320">
        <v>1</v>
      </c>
      <c r="U320">
        <v>1</v>
      </c>
      <c r="W320">
        <v>1</v>
      </c>
      <c r="X320" t="s">
        <v>3174</v>
      </c>
      <c r="Y320">
        <v>1</v>
      </c>
      <c r="Z320">
        <v>1</v>
      </c>
      <c r="AA320">
        <v>1</v>
      </c>
      <c r="AD320" t="s">
        <v>202</v>
      </c>
      <c r="AE320">
        <v>1</v>
      </c>
      <c r="AF320">
        <v>2</v>
      </c>
      <c r="AG320">
        <v>1</v>
      </c>
      <c r="AH320">
        <v>2</v>
      </c>
      <c r="AI320">
        <v>2</v>
      </c>
      <c r="AJ320">
        <v>2</v>
      </c>
      <c r="AK320" t="s">
        <v>5064</v>
      </c>
      <c r="AL320">
        <v>1</v>
      </c>
      <c r="AM320">
        <v>1</v>
      </c>
      <c r="AN320">
        <v>1</v>
      </c>
      <c r="AO320">
        <v>2</v>
      </c>
      <c r="AP320">
        <v>2</v>
      </c>
      <c r="AQ320">
        <v>1</v>
      </c>
      <c r="AR320" t="s">
        <v>5065</v>
      </c>
      <c r="AS320">
        <v>1</v>
      </c>
      <c r="AT320">
        <v>1</v>
      </c>
      <c r="AU320">
        <v>1</v>
      </c>
      <c r="AV320">
        <v>2</v>
      </c>
      <c r="AW320">
        <v>7</v>
      </c>
      <c r="AX320">
        <v>1</v>
      </c>
      <c r="AY320">
        <v>1</v>
      </c>
      <c r="BE320">
        <v>1</v>
      </c>
      <c r="BF320">
        <v>1</v>
      </c>
      <c r="BG320">
        <v>1</v>
      </c>
      <c r="BH320">
        <v>1</v>
      </c>
      <c r="BI320">
        <v>1</v>
      </c>
      <c r="BJ320">
        <v>0</v>
      </c>
      <c r="BM320">
        <v>2</v>
      </c>
      <c r="BN320">
        <v>1</v>
      </c>
      <c r="BO320">
        <v>4</v>
      </c>
      <c r="BP320">
        <v>1</v>
      </c>
      <c r="BQ320">
        <v>10</v>
      </c>
      <c r="BR320">
        <v>5</v>
      </c>
      <c r="BS320">
        <v>1</v>
      </c>
      <c r="BT320">
        <v>4</v>
      </c>
      <c r="BV320">
        <v>1</v>
      </c>
      <c r="BX320">
        <v>1</v>
      </c>
      <c r="BZ320">
        <v>0</v>
      </c>
      <c r="CB320">
        <v>2</v>
      </c>
      <c r="CJ320">
        <v>1</v>
      </c>
      <c r="CK320">
        <v>2</v>
      </c>
      <c r="CL320">
        <v>6</v>
      </c>
      <c r="CM320">
        <v>1</v>
      </c>
      <c r="CR320">
        <v>2</v>
      </c>
      <c r="CS320">
        <v>8</v>
      </c>
      <c r="CT320">
        <v>1</v>
      </c>
      <c r="CU320">
        <v>1</v>
      </c>
      <c r="CV320" t="s">
        <v>5066</v>
      </c>
      <c r="CW320">
        <v>564</v>
      </c>
      <c r="CX320">
        <v>9.4</v>
      </c>
      <c r="CY320">
        <v>2</v>
      </c>
      <c r="CZ320">
        <v>1</v>
      </c>
      <c r="DA320" t="s">
        <v>768</v>
      </c>
      <c r="DC320">
        <v>1</v>
      </c>
      <c r="DD320">
        <v>1</v>
      </c>
      <c r="DE320">
        <v>4</v>
      </c>
      <c r="DN320" t="s">
        <v>4995</v>
      </c>
      <c r="DO320" t="s">
        <v>4995</v>
      </c>
      <c r="DP320" t="s">
        <v>3178</v>
      </c>
      <c r="DQ320" t="s">
        <v>202</v>
      </c>
      <c r="DR320" t="s">
        <v>202</v>
      </c>
      <c r="DT320">
        <v>1</v>
      </c>
      <c r="DV320">
        <v>1</v>
      </c>
      <c r="DW320">
        <v>0</v>
      </c>
      <c r="DX320">
        <v>1</v>
      </c>
      <c r="DY320">
        <v>1</v>
      </c>
      <c r="DZ320">
        <v>1</v>
      </c>
      <c r="EA320">
        <v>8</v>
      </c>
      <c r="EB320">
        <f t="shared" si="11"/>
        <v>5</v>
      </c>
      <c r="EC320">
        <v>2</v>
      </c>
      <c r="EE320">
        <v>8</v>
      </c>
      <c r="EL320">
        <v>1</v>
      </c>
      <c r="EM320">
        <v>4</v>
      </c>
      <c r="EN320">
        <v>1</v>
      </c>
      <c r="EO320">
        <v>1</v>
      </c>
      <c r="EP320">
        <v>1</v>
      </c>
      <c r="EQ320">
        <v>1</v>
      </c>
      <c r="ER320">
        <v>1</v>
      </c>
      <c r="EZ320">
        <v>1</v>
      </c>
      <c r="FA320">
        <v>-97</v>
      </c>
      <c r="FD320">
        <v>3</v>
      </c>
      <c r="FG320">
        <v>0</v>
      </c>
      <c r="FH320" t="s">
        <v>3179</v>
      </c>
      <c r="FI320">
        <v>1</v>
      </c>
      <c r="FJ320" t="s">
        <v>204</v>
      </c>
      <c r="FK320">
        <v>8</v>
      </c>
      <c r="FL320">
        <v>12</v>
      </c>
      <c r="FM320">
        <v>12</v>
      </c>
      <c r="FN320">
        <v>8</v>
      </c>
      <c r="FO320" t="s">
        <v>2206</v>
      </c>
      <c r="FP320">
        <v>7.5</v>
      </c>
      <c r="FQ320" t="s">
        <v>3180</v>
      </c>
      <c r="FR320" t="s">
        <v>3196</v>
      </c>
      <c r="FS320">
        <v>1</v>
      </c>
      <c r="FT320">
        <v>1</v>
      </c>
      <c r="FU320" t="s">
        <v>2221</v>
      </c>
      <c r="FV320" t="s">
        <v>3182</v>
      </c>
      <c r="FW320">
        <v>0</v>
      </c>
      <c r="FX320">
        <v>1</v>
      </c>
      <c r="FY320">
        <v>0</v>
      </c>
      <c r="FZ320">
        <v>0</v>
      </c>
      <c r="GA320">
        <v>37408</v>
      </c>
      <c r="GB320">
        <v>127</v>
      </c>
      <c r="GC320">
        <v>294.55118110000001</v>
      </c>
      <c r="GD320" t="s">
        <v>2401</v>
      </c>
      <c r="GE320">
        <v>1</v>
      </c>
      <c r="HG320" t="s">
        <v>202</v>
      </c>
      <c r="HJ320">
        <v>0</v>
      </c>
    </row>
    <row r="321" spans="1:218" x14ac:dyDescent="0.3">
      <c r="A321">
        <v>690</v>
      </c>
      <c r="B321" t="s">
        <v>3250</v>
      </c>
      <c r="C321" t="s">
        <v>4232</v>
      </c>
      <c r="D321" t="s">
        <v>265</v>
      </c>
      <c r="E321">
        <v>1</v>
      </c>
      <c r="F321" t="s">
        <v>202</v>
      </c>
      <c r="H321">
        <v>1</v>
      </c>
      <c r="M321">
        <v>1</v>
      </c>
      <c r="N321">
        <v>-97</v>
      </c>
      <c r="U321">
        <v>-97</v>
      </c>
      <c r="W321">
        <v>1</v>
      </c>
      <c r="X321" t="s">
        <v>3174</v>
      </c>
      <c r="Y321">
        <v>1</v>
      </c>
      <c r="Z321">
        <v>1</v>
      </c>
      <c r="AA321">
        <v>1</v>
      </c>
      <c r="AD321" t="s">
        <v>202</v>
      </c>
      <c r="AE321">
        <v>1</v>
      </c>
      <c r="AF321">
        <v>1</v>
      </c>
      <c r="AG321">
        <v>1</v>
      </c>
      <c r="AH321">
        <v>1</v>
      </c>
      <c r="AI321">
        <v>1</v>
      </c>
      <c r="AJ321">
        <v>1</v>
      </c>
      <c r="AK321" t="s">
        <v>4233</v>
      </c>
      <c r="AL321">
        <v>1</v>
      </c>
      <c r="AM321">
        <v>2</v>
      </c>
      <c r="AN321">
        <v>1</v>
      </c>
      <c r="AO321">
        <v>2</v>
      </c>
      <c r="AP321">
        <v>2</v>
      </c>
      <c r="AQ321">
        <v>1</v>
      </c>
      <c r="AR321" t="s">
        <v>4234</v>
      </c>
      <c r="AS321">
        <v>2</v>
      </c>
      <c r="AT321">
        <v>2</v>
      </c>
      <c r="AU321">
        <v>2</v>
      </c>
      <c r="AV321">
        <v>1</v>
      </c>
      <c r="AW321">
        <v>7</v>
      </c>
      <c r="AX321">
        <v>1</v>
      </c>
      <c r="AY321">
        <v>3</v>
      </c>
      <c r="BE321">
        <v>1</v>
      </c>
      <c r="BF321">
        <v>1</v>
      </c>
      <c r="BG321">
        <v>1</v>
      </c>
      <c r="BH321">
        <v>1</v>
      </c>
      <c r="BI321">
        <v>1</v>
      </c>
      <c r="BJ321">
        <v>0</v>
      </c>
      <c r="BM321">
        <v>4</v>
      </c>
      <c r="BN321">
        <v>1</v>
      </c>
      <c r="BO321">
        <v>3</v>
      </c>
      <c r="BP321">
        <v>1</v>
      </c>
      <c r="BQ321">
        <v>2</v>
      </c>
      <c r="BR321">
        <v>1</v>
      </c>
      <c r="BS321">
        <v>1</v>
      </c>
      <c r="BT321">
        <v>2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-99</v>
      </c>
      <c r="CE321">
        <v>0</v>
      </c>
      <c r="CG321">
        <v>0</v>
      </c>
      <c r="CI321">
        <v>0</v>
      </c>
      <c r="CJ321">
        <v>-98</v>
      </c>
      <c r="CK321">
        <v>-98</v>
      </c>
      <c r="CL321">
        <v>-98</v>
      </c>
      <c r="CM321">
        <v>-98</v>
      </c>
      <c r="CR321">
        <v>-98</v>
      </c>
      <c r="CS321">
        <v>-98</v>
      </c>
      <c r="CT321">
        <v>-98</v>
      </c>
      <c r="CU321">
        <v>2</v>
      </c>
      <c r="CV321" t="s">
        <v>229</v>
      </c>
      <c r="CW321">
        <v>1118</v>
      </c>
      <c r="CX321">
        <v>18.63</v>
      </c>
      <c r="CY321">
        <v>1</v>
      </c>
      <c r="CZ321">
        <v>1</v>
      </c>
      <c r="DA321" t="s">
        <v>352</v>
      </c>
      <c r="DC321">
        <v>1</v>
      </c>
      <c r="DD321">
        <v>1</v>
      </c>
      <c r="DE321">
        <v>27</v>
      </c>
      <c r="DN321" t="s">
        <v>4107</v>
      </c>
      <c r="DO321" t="s">
        <v>4107</v>
      </c>
      <c r="DP321" t="s">
        <v>3178</v>
      </c>
      <c r="DQ321" t="s">
        <v>202</v>
      </c>
      <c r="DR321" t="s">
        <v>202</v>
      </c>
      <c r="DT321">
        <v>-97</v>
      </c>
      <c r="DV321">
        <v>1</v>
      </c>
      <c r="DW321">
        <v>0</v>
      </c>
      <c r="DX321">
        <v>1</v>
      </c>
      <c r="DY321">
        <v>1</v>
      </c>
      <c r="DZ321">
        <v>1</v>
      </c>
      <c r="EA321">
        <v>10</v>
      </c>
      <c r="EB321">
        <f t="shared" si="11"/>
        <v>4</v>
      </c>
      <c r="EC321">
        <v>2</v>
      </c>
      <c r="EE321">
        <v>10</v>
      </c>
      <c r="EL321">
        <v>2</v>
      </c>
      <c r="EM321">
        <v>4</v>
      </c>
      <c r="EN321">
        <v>1</v>
      </c>
      <c r="EO321">
        <v>2</v>
      </c>
      <c r="EP321">
        <v>1</v>
      </c>
      <c r="EQ321">
        <v>-98</v>
      </c>
      <c r="ER321">
        <v>2</v>
      </c>
      <c r="ES321">
        <v>1</v>
      </c>
      <c r="ET321">
        <v>2</v>
      </c>
      <c r="EU321">
        <f>IF(ET321&gt;=30,1,IF(ET321&gt;=20,2,IF(ET321&gt;=15,3,IF(ET321&gt;=10,4,IF(ET321&gt;=5,5,IF(ET321&gt;0,6,0))))))</f>
        <v>6</v>
      </c>
      <c r="EV321">
        <v>1</v>
      </c>
      <c r="EW321">
        <v>-97</v>
      </c>
      <c r="EX321">
        <v>-98</v>
      </c>
      <c r="EY321">
        <v>2</v>
      </c>
      <c r="EZ321">
        <v>1</v>
      </c>
      <c r="FA321">
        <v>1</v>
      </c>
      <c r="FD321">
        <v>9</v>
      </c>
      <c r="FG321">
        <v>0</v>
      </c>
      <c r="FH321" t="s">
        <v>3179</v>
      </c>
      <c r="FI321">
        <v>1</v>
      </c>
      <c r="FJ321" t="s">
        <v>204</v>
      </c>
      <c r="FK321">
        <v>10</v>
      </c>
      <c r="FL321">
        <v>12</v>
      </c>
      <c r="FM321">
        <v>12</v>
      </c>
      <c r="FN321">
        <v>10</v>
      </c>
      <c r="FO321" t="s">
        <v>2212</v>
      </c>
      <c r="FP321">
        <v>7.5</v>
      </c>
      <c r="FQ321" t="s">
        <v>3180</v>
      </c>
      <c r="FR321" t="s">
        <v>3189</v>
      </c>
      <c r="FS321">
        <v>0</v>
      </c>
      <c r="FT321">
        <v>1</v>
      </c>
      <c r="FU321" t="s">
        <v>2213</v>
      </c>
      <c r="FV321" t="s">
        <v>2207</v>
      </c>
      <c r="FW321">
        <v>0</v>
      </c>
      <c r="FX321">
        <v>1</v>
      </c>
      <c r="FY321">
        <v>0</v>
      </c>
      <c r="FZ321">
        <v>0</v>
      </c>
      <c r="GA321">
        <v>6214</v>
      </c>
      <c r="GB321">
        <v>28</v>
      </c>
      <c r="GC321">
        <v>221.92857140000001</v>
      </c>
      <c r="GD321" t="s">
        <v>2401</v>
      </c>
      <c r="GE321">
        <v>1</v>
      </c>
      <c r="HG321" t="s">
        <v>202</v>
      </c>
      <c r="HJ321">
        <v>0</v>
      </c>
    </row>
    <row r="322" spans="1:218" x14ac:dyDescent="0.3">
      <c r="A322">
        <v>1256</v>
      </c>
      <c r="B322" t="s">
        <v>3190</v>
      </c>
      <c r="C322" t="s">
        <v>5100</v>
      </c>
      <c r="D322" t="s">
        <v>265</v>
      </c>
      <c r="E322">
        <v>1</v>
      </c>
      <c r="F322" t="s">
        <v>202</v>
      </c>
      <c r="H322">
        <v>1</v>
      </c>
      <c r="M322">
        <v>1</v>
      </c>
      <c r="N322">
        <v>1</v>
      </c>
      <c r="U322">
        <v>1</v>
      </c>
      <c r="W322">
        <v>1</v>
      </c>
      <c r="X322" t="s">
        <v>3174</v>
      </c>
      <c r="Y322">
        <v>1</v>
      </c>
      <c r="Z322">
        <v>1</v>
      </c>
      <c r="AA322">
        <v>1</v>
      </c>
      <c r="AD322" t="s">
        <v>202</v>
      </c>
      <c r="AE322">
        <v>1</v>
      </c>
      <c r="AF322">
        <v>1</v>
      </c>
      <c r="AG322">
        <v>1</v>
      </c>
      <c r="AH322">
        <v>1</v>
      </c>
      <c r="AI322">
        <v>2</v>
      </c>
      <c r="AJ322">
        <v>1</v>
      </c>
      <c r="AK322" t="s">
        <v>5101</v>
      </c>
      <c r="AL322">
        <v>1</v>
      </c>
      <c r="AM322">
        <v>2</v>
      </c>
      <c r="AN322">
        <v>1</v>
      </c>
      <c r="AO322">
        <v>2</v>
      </c>
      <c r="AP322">
        <v>2</v>
      </c>
      <c r="AQ322">
        <v>1</v>
      </c>
      <c r="AR322" t="s">
        <v>5102</v>
      </c>
      <c r="AS322">
        <v>1</v>
      </c>
      <c r="AT322">
        <v>1</v>
      </c>
      <c r="AU322">
        <v>1</v>
      </c>
      <c r="AV322">
        <v>2</v>
      </c>
      <c r="AW322">
        <v>7</v>
      </c>
      <c r="AX322">
        <v>1</v>
      </c>
      <c r="AY322">
        <v>2</v>
      </c>
      <c r="AZ322">
        <v>4</v>
      </c>
      <c r="BA322">
        <v>6</v>
      </c>
      <c r="BB322">
        <v>5</v>
      </c>
      <c r="BC322">
        <v>1</v>
      </c>
      <c r="BD322">
        <v>3</v>
      </c>
      <c r="BE322">
        <v>1</v>
      </c>
      <c r="BF322">
        <v>1</v>
      </c>
      <c r="BG322">
        <v>1</v>
      </c>
      <c r="BH322">
        <v>1</v>
      </c>
      <c r="BI322">
        <v>1</v>
      </c>
      <c r="BJ322">
        <v>0</v>
      </c>
      <c r="BM322">
        <v>1</v>
      </c>
      <c r="BN322">
        <v>1</v>
      </c>
      <c r="BO322">
        <v>3</v>
      </c>
      <c r="BP322">
        <v>1</v>
      </c>
      <c r="BQ322">
        <v>24.5</v>
      </c>
      <c r="BR322">
        <v>3</v>
      </c>
      <c r="BS322">
        <v>1</v>
      </c>
      <c r="BT322">
        <v>3</v>
      </c>
      <c r="BU322">
        <v>3</v>
      </c>
      <c r="BV322">
        <v>0</v>
      </c>
      <c r="BW322">
        <v>3</v>
      </c>
      <c r="BX322">
        <v>1</v>
      </c>
      <c r="BY322">
        <v>3</v>
      </c>
      <c r="BZ322">
        <v>0</v>
      </c>
      <c r="CA322">
        <v>3</v>
      </c>
      <c r="CB322">
        <v>1</v>
      </c>
      <c r="CC322">
        <v>3</v>
      </c>
      <c r="CD322">
        <v>0</v>
      </c>
      <c r="CE322">
        <v>3</v>
      </c>
      <c r="CF322">
        <v>1</v>
      </c>
      <c r="CG322">
        <v>3</v>
      </c>
      <c r="CH322">
        <v>0</v>
      </c>
      <c r="CI322">
        <v>3</v>
      </c>
      <c r="CJ322">
        <v>1</v>
      </c>
      <c r="CK322">
        <v>1</v>
      </c>
      <c r="CL322">
        <v>6</v>
      </c>
      <c r="CM322">
        <v>1</v>
      </c>
      <c r="CR322">
        <v>2</v>
      </c>
      <c r="CS322">
        <v>-98</v>
      </c>
      <c r="CT322">
        <v>1</v>
      </c>
      <c r="CU322">
        <v>2</v>
      </c>
      <c r="CV322" t="s">
        <v>5103</v>
      </c>
      <c r="CW322">
        <v>675</v>
      </c>
      <c r="CX322">
        <v>11.25</v>
      </c>
      <c r="CY322">
        <v>2</v>
      </c>
      <c r="CZ322">
        <v>1</v>
      </c>
      <c r="DA322" t="s">
        <v>4555</v>
      </c>
      <c r="DC322">
        <v>1</v>
      </c>
      <c r="DD322">
        <v>1</v>
      </c>
      <c r="DE322">
        <v>29</v>
      </c>
      <c r="DN322" t="s">
        <v>5092</v>
      </c>
      <c r="DO322" t="s">
        <v>5092</v>
      </c>
      <c r="DP322" t="s">
        <v>3178</v>
      </c>
      <c r="DQ322" t="s">
        <v>202</v>
      </c>
      <c r="DR322" t="s">
        <v>202</v>
      </c>
      <c r="DT322">
        <v>1</v>
      </c>
      <c r="DV322">
        <v>1</v>
      </c>
      <c r="DW322">
        <v>0</v>
      </c>
      <c r="DX322">
        <v>1</v>
      </c>
      <c r="DY322">
        <v>1</v>
      </c>
      <c r="DZ322">
        <v>1</v>
      </c>
      <c r="EA322">
        <v>7.5</v>
      </c>
      <c r="EB322">
        <f t="shared" si="11"/>
        <v>5</v>
      </c>
      <c r="EC322">
        <v>1</v>
      </c>
      <c r="ED322">
        <v>8</v>
      </c>
      <c r="EL322">
        <v>1</v>
      </c>
      <c r="EM322">
        <v>3</v>
      </c>
      <c r="EN322">
        <v>1</v>
      </c>
      <c r="EO322">
        <v>4</v>
      </c>
      <c r="EP322">
        <v>1</v>
      </c>
      <c r="EQ322">
        <v>1</v>
      </c>
      <c r="ER322">
        <v>1</v>
      </c>
      <c r="EZ322">
        <v>1</v>
      </c>
      <c r="FA322">
        <v>1</v>
      </c>
      <c r="FD322">
        <v>3</v>
      </c>
      <c r="FG322">
        <v>0</v>
      </c>
      <c r="FH322" t="s">
        <v>3179</v>
      </c>
      <c r="FI322">
        <v>1</v>
      </c>
      <c r="FJ322" t="s">
        <v>204</v>
      </c>
      <c r="FK322">
        <v>0.66666669999999995</v>
      </c>
      <c r="FL322">
        <v>8</v>
      </c>
      <c r="FM322">
        <v>8</v>
      </c>
      <c r="FN322">
        <v>7.5</v>
      </c>
      <c r="FO322" t="s">
        <v>2206</v>
      </c>
      <c r="FP322">
        <v>3.5</v>
      </c>
      <c r="FQ322" t="s">
        <v>3180</v>
      </c>
      <c r="FR322" t="s">
        <v>3201</v>
      </c>
      <c r="FS322">
        <v>1</v>
      </c>
      <c r="FT322">
        <v>1</v>
      </c>
      <c r="FU322" t="s">
        <v>2221</v>
      </c>
      <c r="FV322" t="s">
        <v>3182</v>
      </c>
      <c r="FW322">
        <v>0</v>
      </c>
      <c r="FX322">
        <v>1</v>
      </c>
      <c r="FY322">
        <v>0</v>
      </c>
      <c r="FZ322">
        <v>0</v>
      </c>
      <c r="GA322">
        <v>15709</v>
      </c>
      <c r="GB322">
        <v>72</v>
      </c>
      <c r="GC322">
        <v>218.18055559999999</v>
      </c>
      <c r="GD322" t="s">
        <v>2401</v>
      </c>
      <c r="GE322">
        <v>1</v>
      </c>
      <c r="HG322" t="s">
        <v>202</v>
      </c>
      <c r="HJ322">
        <v>0</v>
      </c>
    </row>
    <row r="323" spans="1:218" x14ac:dyDescent="0.3">
      <c r="A323">
        <v>1304</v>
      </c>
      <c r="B323" t="s">
        <v>3279</v>
      </c>
      <c r="C323" t="s">
        <v>5177</v>
      </c>
      <c r="D323" t="s">
        <v>212</v>
      </c>
      <c r="E323">
        <v>1</v>
      </c>
      <c r="F323" t="s">
        <v>202</v>
      </c>
      <c r="H323">
        <v>1</v>
      </c>
      <c r="M323">
        <v>1</v>
      </c>
      <c r="N323">
        <v>1</v>
      </c>
      <c r="U323">
        <v>1</v>
      </c>
      <c r="W323">
        <v>1</v>
      </c>
      <c r="X323" t="s">
        <v>3174</v>
      </c>
      <c r="Y323">
        <v>1</v>
      </c>
      <c r="Z323">
        <v>1</v>
      </c>
      <c r="AA323">
        <v>5</v>
      </c>
      <c r="AD323" t="s">
        <v>202</v>
      </c>
      <c r="AE323">
        <v>1</v>
      </c>
      <c r="AF323">
        <v>1</v>
      </c>
      <c r="AG323">
        <v>1</v>
      </c>
      <c r="AH323">
        <v>1</v>
      </c>
      <c r="AI323">
        <v>1</v>
      </c>
      <c r="AJ323">
        <v>2</v>
      </c>
      <c r="AK323" t="s">
        <v>5178</v>
      </c>
      <c r="AL323">
        <v>1</v>
      </c>
      <c r="AM323">
        <v>1</v>
      </c>
      <c r="AN323">
        <v>1</v>
      </c>
      <c r="AO323">
        <v>1</v>
      </c>
      <c r="AP323">
        <v>1</v>
      </c>
      <c r="AQ323">
        <v>1</v>
      </c>
      <c r="AR323" t="s">
        <v>5179</v>
      </c>
      <c r="AS323">
        <v>1</v>
      </c>
      <c r="AT323">
        <v>1</v>
      </c>
      <c r="AU323">
        <v>1</v>
      </c>
      <c r="AV323">
        <v>1</v>
      </c>
      <c r="AW323">
        <v>7</v>
      </c>
      <c r="AX323">
        <v>1</v>
      </c>
      <c r="AY323">
        <v>5</v>
      </c>
      <c r="BE323">
        <v>1</v>
      </c>
      <c r="BF323">
        <v>1</v>
      </c>
      <c r="BG323">
        <v>1</v>
      </c>
      <c r="BH323">
        <v>1</v>
      </c>
      <c r="BI323">
        <v>1</v>
      </c>
      <c r="BJ323">
        <v>1</v>
      </c>
      <c r="BK323">
        <v>1</v>
      </c>
      <c r="BL323">
        <v>1</v>
      </c>
      <c r="BM323">
        <v>1</v>
      </c>
      <c r="BN323">
        <v>1</v>
      </c>
      <c r="BO323">
        <v>3</v>
      </c>
      <c r="BP323">
        <v>1</v>
      </c>
      <c r="BQ323">
        <v>25</v>
      </c>
      <c r="BR323">
        <v>1</v>
      </c>
      <c r="BS323">
        <v>1</v>
      </c>
      <c r="BT323">
        <v>2</v>
      </c>
      <c r="BU323">
        <v>2</v>
      </c>
      <c r="BV323">
        <v>0</v>
      </c>
      <c r="BW323">
        <v>2</v>
      </c>
      <c r="BX323">
        <v>0</v>
      </c>
      <c r="BY323">
        <v>2</v>
      </c>
      <c r="BZ323">
        <v>0</v>
      </c>
      <c r="CA323">
        <v>2</v>
      </c>
      <c r="CB323">
        <v>0</v>
      </c>
      <c r="CC323">
        <v>2</v>
      </c>
      <c r="CD323">
        <v>0</v>
      </c>
      <c r="CE323">
        <v>2</v>
      </c>
      <c r="CF323">
        <v>0</v>
      </c>
      <c r="CG323">
        <v>2</v>
      </c>
      <c r="CH323">
        <v>2</v>
      </c>
      <c r="CI323">
        <v>2</v>
      </c>
      <c r="CJ323">
        <v>1</v>
      </c>
      <c r="CK323">
        <v>2</v>
      </c>
      <c r="CL323">
        <v>5</v>
      </c>
      <c r="CM323">
        <v>1</v>
      </c>
      <c r="CR323">
        <v>2</v>
      </c>
      <c r="CS323">
        <v>-98</v>
      </c>
      <c r="CT323">
        <v>1</v>
      </c>
      <c r="CU323">
        <v>1</v>
      </c>
      <c r="CV323" t="s">
        <v>1653</v>
      </c>
      <c r="CW323">
        <v>523</v>
      </c>
      <c r="CX323">
        <v>8.7200000000000006</v>
      </c>
      <c r="CY323">
        <v>2</v>
      </c>
      <c r="CZ323">
        <v>1</v>
      </c>
      <c r="DA323" t="s">
        <v>553</v>
      </c>
      <c r="DC323">
        <v>1</v>
      </c>
      <c r="DD323">
        <v>1</v>
      </c>
      <c r="DE323">
        <v>2</v>
      </c>
      <c r="DN323" t="s">
        <v>5161</v>
      </c>
      <c r="DO323" t="s">
        <v>5161</v>
      </c>
      <c r="DP323" t="s">
        <v>3178</v>
      </c>
      <c r="DQ323" t="s">
        <v>202</v>
      </c>
      <c r="DR323" t="s">
        <v>202</v>
      </c>
      <c r="DT323">
        <v>1</v>
      </c>
      <c r="DV323">
        <v>1</v>
      </c>
      <c r="DW323">
        <v>0</v>
      </c>
      <c r="DX323">
        <v>5</v>
      </c>
      <c r="DY323">
        <v>1</v>
      </c>
      <c r="DZ323">
        <v>1</v>
      </c>
      <c r="EA323">
        <v>16</v>
      </c>
      <c r="EB323">
        <f t="shared" si="11"/>
        <v>3</v>
      </c>
      <c r="EC323">
        <v>2</v>
      </c>
      <c r="EE323">
        <v>16</v>
      </c>
      <c r="EL323">
        <v>1</v>
      </c>
      <c r="EM323">
        <v>3</v>
      </c>
      <c r="EN323">
        <v>1</v>
      </c>
      <c r="EO323">
        <v>1</v>
      </c>
      <c r="EP323">
        <v>1</v>
      </c>
      <c r="EQ323">
        <v>1</v>
      </c>
      <c r="ER323">
        <v>1</v>
      </c>
      <c r="EZ323">
        <v>1</v>
      </c>
      <c r="FA323">
        <v>1</v>
      </c>
      <c r="FD323">
        <v>3</v>
      </c>
      <c r="FG323">
        <v>0</v>
      </c>
      <c r="FH323" t="s">
        <v>3179</v>
      </c>
      <c r="FI323">
        <v>1</v>
      </c>
      <c r="FJ323" t="s">
        <v>204</v>
      </c>
      <c r="FK323">
        <v>16</v>
      </c>
      <c r="FL323">
        <v>12</v>
      </c>
      <c r="FM323">
        <v>12</v>
      </c>
      <c r="FN323">
        <v>16</v>
      </c>
      <c r="FO323" t="s">
        <v>2206</v>
      </c>
      <c r="FP323">
        <v>3.5</v>
      </c>
      <c r="FQ323" t="s">
        <v>3180</v>
      </c>
      <c r="FR323" t="s">
        <v>3196</v>
      </c>
      <c r="FS323">
        <v>1</v>
      </c>
      <c r="FT323">
        <v>1</v>
      </c>
      <c r="FU323" t="s">
        <v>2221</v>
      </c>
      <c r="FV323" t="s">
        <v>3182</v>
      </c>
      <c r="FW323">
        <v>0</v>
      </c>
      <c r="FX323">
        <v>1</v>
      </c>
      <c r="FY323">
        <v>0</v>
      </c>
      <c r="FZ323">
        <v>0</v>
      </c>
      <c r="GA323">
        <v>59048</v>
      </c>
      <c r="GB323">
        <v>201</v>
      </c>
      <c r="GC323">
        <v>293.7711443</v>
      </c>
      <c r="GD323" t="s">
        <v>2401</v>
      </c>
      <c r="GE323">
        <v>1</v>
      </c>
      <c r="HG323" t="s">
        <v>202</v>
      </c>
      <c r="HJ323">
        <v>0</v>
      </c>
    </row>
    <row r="324" spans="1:218" x14ac:dyDescent="0.3">
      <c r="A324">
        <v>696</v>
      </c>
      <c r="B324" t="s">
        <v>3183</v>
      </c>
      <c r="C324" t="s">
        <v>4239</v>
      </c>
      <c r="D324" t="s">
        <v>212</v>
      </c>
      <c r="E324">
        <v>1</v>
      </c>
      <c r="F324" t="s">
        <v>202</v>
      </c>
      <c r="H324">
        <v>1</v>
      </c>
      <c r="M324">
        <v>1</v>
      </c>
      <c r="N324">
        <v>1</v>
      </c>
      <c r="U324">
        <v>1</v>
      </c>
      <c r="W324">
        <v>1</v>
      </c>
      <c r="X324" t="s">
        <v>3174</v>
      </c>
      <c r="Y324">
        <v>1</v>
      </c>
      <c r="Z324">
        <v>1</v>
      </c>
      <c r="AA324">
        <v>1</v>
      </c>
      <c r="AD324" t="s">
        <v>202</v>
      </c>
      <c r="AE324">
        <v>1</v>
      </c>
      <c r="AF324">
        <v>2</v>
      </c>
      <c r="AG324">
        <v>1</v>
      </c>
      <c r="AH324">
        <v>2</v>
      </c>
      <c r="AI324">
        <v>1</v>
      </c>
      <c r="AJ324">
        <v>2</v>
      </c>
      <c r="AK324" t="s">
        <v>4240</v>
      </c>
      <c r="AL324">
        <v>1</v>
      </c>
      <c r="AM324">
        <v>2</v>
      </c>
      <c r="AN324">
        <v>2</v>
      </c>
      <c r="AO324">
        <v>2</v>
      </c>
      <c r="AP324">
        <v>2</v>
      </c>
      <c r="AQ324">
        <v>2</v>
      </c>
      <c r="AR324" t="s">
        <v>4241</v>
      </c>
      <c r="AS324">
        <v>1</v>
      </c>
      <c r="AT324">
        <v>1</v>
      </c>
      <c r="AU324">
        <v>2</v>
      </c>
      <c r="AV324">
        <v>2</v>
      </c>
      <c r="AW324">
        <v>7</v>
      </c>
      <c r="AX324">
        <v>1</v>
      </c>
      <c r="AY324">
        <v>1</v>
      </c>
      <c r="BE324">
        <v>1</v>
      </c>
      <c r="BF324">
        <v>1</v>
      </c>
      <c r="BG324">
        <v>1</v>
      </c>
      <c r="BH324">
        <v>1</v>
      </c>
      <c r="BI324">
        <v>1</v>
      </c>
      <c r="BJ324">
        <v>0</v>
      </c>
      <c r="BM324">
        <v>1</v>
      </c>
      <c r="BN324">
        <v>1</v>
      </c>
      <c r="BO324">
        <v>3</v>
      </c>
      <c r="BP324">
        <v>1</v>
      </c>
      <c r="BQ324">
        <v>1</v>
      </c>
      <c r="BR324">
        <v>1</v>
      </c>
      <c r="BS324">
        <v>1</v>
      </c>
      <c r="BT324">
        <v>4</v>
      </c>
      <c r="BV324">
        <v>2</v>
      </c>
      <c r="BX324">
        <v>0</v>
      </c>
      <c r="BZ324">
        <v>2</v>
      </c>
      <c r="CJ324">
        <v>1</v>
      </c>
      <c r="CK324">
        <v>2</v>
      </c>
      <c r="CL324">
        <v>6</v>
      </c>
      <c r="CM324">
        <v>1</v>
      </c>
      <c r="CR324">
        <v>2</v>
      </c>
      <c r="CS324">
        <v>1</v>
      </c>
      <c r="CT324">
        <v>1</v>
      </c>
      <c r="CU324">
        <v>2</v>
      </c>
      <c r="CV324" t="s">
        <v>4242</v>
      </c>
      <c r="CW324">
        <v>1016</v>
      </c>
      <c r="CX324">
        <v>16.93</v>
      </c>
      <c r="CY324">
        <v>2</v>
      </c>
      <c r="CZ324">
        <v>1</v>
      </c>
      <c r="DA324" t="s">
        <v>2501</v>
      </c>
      <c r="DC324">
        <v>1</v>
      </c>
      <c r="DD324">
        <v>1</v>
      </c>
      <c r="DE324">
        <v>4</v>
      </c>
      <c r="DN324" t="s">
        <v>4107</v>
      </c>
      <c r="DO324" t="s">
        <v>4107</v>
      </c>
      <c r="DP324" t="s">
        <v>3178</v>
      </c>
      <c r="DQ324" t="s">
        <v>202</v>
      </c>
      <c r="DR324" t="s">
        <v>202</v>
      </c>
      <c r="DT324">
        <v>1</v>
      </c>
      <c r="DV324">
        <v>1</v>
      </c>
      <c r="DW324">
        <v>0</v>
      </c>
      <c r="DX324">
        <v>1</v>
      </c>
      <c r="DY324">
        <v>1</v>
      </c>
      <c r="DZ324">
        <v>-97</v>
      </c>
      <c r="EB324">
        <v>3</v>
      </c>
      <c r="EC324">
        <v>2</v>
      </c>
      <c r="EE324">
        <v>5</v>
      </c>
      <c r="EL324">
        <v>2</v>
      </c>
      <c r="EM324">
        <v>-97</v>
      </c>
      <c r="EN324">
        <v>1</v>
      </c>
      <c r="EO324">
        <v>1</v>
      </c>
      <c r="EP324">
        <v>1</v>
      </c>
      <c r="EQ324">
        <v>1</v>
      </c>
      <c r="ER324">
        <v>1</v>
      </c>
      <c r="EZ324">
        <v>2</v>
      </c>
      <c r="FE324">
        <v>3</v>
      </c>
      <c r="FG324">
        <v>0</v>
      </c>
      <c r="FH324" t="s">
        <v>3179</v>
      </c>
      <c r="FI324">
        <v>1</v>
      </c>
      <c r="FJ324" t="s">
        <v>204</v>
      </c>
      <c r="FK324">
        <v>5</v>
      </c>
      <c r="FL324">
        <v>12</v>
      </c>
      <c r="FM324">
        <v>12</v>
      </c>
      <c r="FN324">
        <v>17.5</v>
      </c>
      <c r="FO324" t="s">
        <v>2212</v>
      </c>
      <c r="FQ324" t="s">
        <v>3180</v>
      </c>
      <c r="FR324" t="s">
        <v>3196</v>
      </c>
      <c r="FS324">
        <v>1</v>
      </c>
      <c r="FT324">
        <v>1</v>
      </c>
      <c r="FU324" t="s">
        <v>2221</v>
      </c>
      <c r="FV324" t="s">
        <v>3182</v>
      </c>
      <c r="FW324">
        <v>1</v>
      </c>
      <c r="FX324">
        <v>0</v>
      </c>
      <c r="FY324">
        <v>1</v>
      </c>
      <c r="FZ324">
        <v>0</v>
      </c>
      <c r="GA324">
        <v>37408</v>
      </c>
      <c r="GB324">
        <v>127</v>
      </c>
      <c r="GC324">
        <v>294.55118110000001</v>
      </c>
      <c r="GD324" t="s">
        <v>2401</v>
      </c>
      <c r="GE324">
        <v>1</v>
      </c>
      <c r="HG324" t="s">
        <v>202</v>
      </c>
      <c r="HI324">
        <v>1</v>
      </c>
      <c r="HJ324">
        <v>1</v>
      </c>
    </row>
    <row r="325" spans="1:218" x14ac:dyDescent="0.3">
      <c r="A325">
        <v>698</v>
      </c>
      <c r="B325" t="s">
        <v>3183</v>
      </c>
      <c r="C325" t="s">
        <v>3872</v>
      </c>
      <c r="D325" t="s">
        <v>212</v>
      </c>
      <c r="E325">
        <v>1</v>
      </c>
      <c r="F325" t="s">
        <v>202</v>
      </c>
      <c r="H325">
        <v>1</v>
      </c>
      <c r="M325">
        <v>1</v>
      </c>
      <c r="N325">
        <v>1</v>
      </c>
      <c r="U325">
        <v>1</v>
      </c>
      <c r="W325">
        <v>1</v>
      </c>
      <c r="X325" t="s">
        <v>3174</v>
      </c>
      <c r="Y325">
        <v>1</v>
      </c>
      <c r="Z325">
        <v>1</v>
      </c>
      <c r="AA325">
        <v>8</v>
      </c>
      <c r="AD325" t="s">
        <v>202</v>
      </c>
      <c r="AE325">
        <v>1</v>
      </c>
      <c r="AF325">
        <v>1</v>
      </c>
      <c r="AG325">
        <v>1</v>
      </c>
      <c r="AH325">
        <v>2</v>
      </c>
      <c r="AI325">
        <v>1</v>
      </c>
      <c r="AJ325">
        <v>2</v>
      </c>
      <c r="AK325" t="s">
        <v>4243</v>
      </c>
      <c r="AL325">
        <v>1</v>
      </c>
      <c r="AM325">
        <v>2</v>
      </c>
      <c r="AN325">
        <v>2</v>
      </c>
      <c r="AO325">
        <v>1</v>
      </c>
      <c r="AP325">
        <v>2</v>
      </c>
      <c r="AQ325">
        <v>1</v>
      </c>
      <c r="AR325" t="s">
        <v>4244</v>
      </c>
      <c r="AS325">
        <v>2</v>
      </c>
      <c r="AT325">
        <v>2</v>
      </c>
      <c r="AU325">
        <v>1</v>
      </c>
      <c r="AV325">
        <v>2</v>
      </c>
      <c r="AW325">
        <v>7</v>
      </c>
      <c r="AX325">
        <v>5</v>
      </c>
      <c r="AY325">
        <v>1</v>
      </c>
      <c r="AZ325">
        <v>4</v>
      </c>
      <c r="BE325">
        <v>1</v>
      </c>
      <c r="BF325">
        <v>1</v>
      </c>
      <c r="BG325">
        <v>1</v>
      </c>
      <c r="BH325">
        <v>1</v>
      </c>
      <c r="BI325">
        <v>1</v>
      </c>
      <c r="BJ325">
        <v>0</v>
      </c>
      <c r="BM325">
        <v>2</v>
      </c>
      <c r="BN325">
        <v>1</v>
      </c>
      <c r="BO325">
        <v>3</v>
      </c>
      <c r="BP325">
        <v>1</v>
      </c>
      <c r="BQ325">
        <v>1</v>
      </c>
      <c r="BR325">
        <v>2</v>
      </c>
      <c r="BS325">
        <v>1</v>
      </c>
      <c r="BT325">
        <v>4</v>
      </c>
      <c r="BV325">
        <v>1</v>
      </c>
      <c r="BX325">
        <v>0</v>
      </c>
      <c r="BZ325">
        <v>2</v>
      </c>
      <c r="CB325">
        <v>0</v>
      </c>
      <c r="CD325">
        <v>0</v>
      </c>
      <c r="CF325">
        <v>1</v>
      </c>
      <c r="CJ325">
        <v>2</v>
      </c>
      <c r="CK325">
        <v>2</v>
      </c>
      <c r="CL325">
        <v>7</v>
      </c>
      <c r="CM325">
        <v>3</v>
      </c>
      <c r="CN325">
        <v>1</v>
      </c>
      <c r="CR325">
        <v>2</v>
      </c>
      <c r="CS325">
        <v>6</v>
      </c>
      <c r="CT325">
        <v>1</v>
      </c>
      <c r="CU325">
        <v>2</v>
      </c>
      <c r="CV325" t="s">
        <v>2016</v>
      </c>
      <c r="CW325">
        <v>682</v>
      </c>
      <c r="CX325">
        <v>11.37</v>
      </c>
      <c r="CY325">
        <v>2</v>
      </c>
      <c r="CZ325">
        <v>1</v>
      </c>
      <c r="DA325" t="s">
        <v>3812</v>
      </c>
      <c r="DC325">
        <v>1</v>
      </c>
      <c r="DD325">
        <v>1</v>
      </c>
      <c r="DE325">
        <v>4</v>
      </c>
      <c r="DN325" t="s">
        <v>4107</v>
      </c>
      <c r="DO325" t="s">
        <v>4107</v>
      </c>
      <c r="DP325" t="s">
        <v>3178</v>
      </c>
      <c r="DQ325" t="s">
        <v>202</v>
      </c>
      <c r="DR325" t="s">
        <v>202</v>
      </c>
      <c r="DT325">
        <v>1</v>
      </c>
      <c r="DV325">
        <v>1</v>
      </c>
      <c r="DW325">
        <v>0</v>
      </c>
      <c r="DX325">
        <v>8</v>
      </c>
      <c r="DY325">
        <v>1</v>
      </c>
      <c r="DZ325">
        <v>1</v>
      </c>
      <c r="EA325">
        <v>10</v>
      </c>
      <c r="EB325">
        <f>IF(EA325&gt;=30,1,IF(EA325&gt;=20,2,IF(EA325&gt;=15,3,IF(EA325&gt;=10,4,IF(EA325&gt;=5,5,IF(EA325&gt;0,6,0))))))</f>
        <v>4</v>
      </c>
      <c r="EC325">
        <v>2</v>
      </c>
      <c r="EE325">
        <v>3</v>
      </c>
      <c r="EL325">
        <v>1</v>
      </c>
      <c r="EM325">
        <v>2</v>
      </c>
      <c r="EN325">
        <v>1</v>
      </c>
      <c r="EO325">
        <v>2</v>
      </c>
      <c r="EP325">
        <v>1</v>
      </c>
      <c r="EQ325">
        <v>1</v>
      </c>
      <c r="ER325">
        <v>2</v>
      </c>
      <c r="ES325">
        <v>1</v>
      </c>
      <c r="ET325">
        <v>3</v>
      </c>
      <c r="EU325">
        <f>IF(ET325&gt;=30,1,IF(ET325&gt;=20,2,IF(ET325&gt;=15,3,IF(ET325&gt;=10,4,IF(ET325&gt;=5,5,IF(ET325&gt;0,6,0))))))</f>
        <v>6</v>
      </c>
      <c r="EV325">
        <v>6</v>
      </c>
      <c r="EW325">
        <v>2</v>
      </c>
      <c r="EX325">
        <v>1</v>
      </c>
      <c r="EY325">
        <v>4</v>
      </c>
      <c r="EZ325">
        <v>1</v>
      </c>
      <c r="FA325">
        <v>1</v>
      </c>
      <c r="FD325">
        <v>3</v>
      </c>
      <c r="FG325">
        <v>0</v>
      </c>
      <c r="FH325" t="s">
        <v>3179</v>
      </c>
      <c r="FI325">
        <v>1</v>
      </c>
      <c r="FJ325" t="s">
        <v>204</v>
      </c>
      <c r="FK325">
        <v>3</v>
      </c>
      <c r="FL325">
        <v>12</v>
      </c>
      <c r="FM325">
        <v>12</v>
      </c>
      <c r="FN325">
        <v>10</v>
      </c>
      <c r="FO325" t="s">
        <v>2206</v>
      </c>
      <c r="FP325">
        <v>1.5</v>
      </c>
      <c r="FQ325" t="s">
        <v>3180</v>
      </c>
      <c r="FR325" t="s">
        <v>3189</v>
      </c>
      <c r="FS325">
        <v>0</v>
      </c>
      <c r="FT325">
        <v>1</v>
      </c>
      <c r="FU325" t="s">
        <v>2213</v>
      </c>
      <c r="FV325" t="s">
        <v>3182</v>
      </c>
      <c r="FW325">
        <v>0</v>
      </c>
      <c r="FX325">
        <v>1</v>
      </c>
      <c r="FY325">
        <v>0</v>
      </c>
      <c r="FZ325">
        <v>0</v>
      </c>
      <c r="GA325">
        <v>37408</v>
      </c>
      <c r="GB325">
        <v>127</v>
      </c>
      <c r="GC325">
        <v>294.55118110000001</v>
      </c>
      <c r="GD325" t="s">
        <v>2401</v>
      </c>
      <c r="GE325">
        <v>1</v>
      </c>
      <c r="HG325" t="s">
        <v>202</v>
      </c>
      <c r="HJ325">
        <v>0</v>
      </c>
    </row>
    <row r="326" spans="1:218" x14ac:dyDescent="0.3">
      <c r="A326">
        <v>1346</v>
      </c>
      <c r="B326" t="s">
        <v>3225</v>
      </c>
      <c r="C326" t="s">
        <v>5227</v>
      </c>
      <c r="D326" t="s">
        <v>212</v>
      </c>
      <c r="E326">
        <v>1</v>
      </c>
      <c r="F326" t="s">
        <v>202</v>
      </c>
      <c r="H326">
        <v>1</v>
      </c>
      <c r="M326">
        <v>1</v>
      </c>
      <c r="N326">
        <v>1</v>
      </c>
      <c r="U326">
        <v>1</v>
      </c>
      <c r="W326">
        <v>1</v>
      </c>
      <c r="X326" t="s">
        <v>3174</v>
      </c>
      <c r="Y326">
        <v>1</v>
      </c>
      <c r="Z326">
        <v>1</v>
      </c>
      <c r="AA326">
        <v>5</v>
      </c>
      <c r="AD326" t="s">
        <v>202</v>
      </c>
      <c r="AE326">
        <v>1</v>
      </c>
      <c r="AF326">
        <v>1</v>
      </c>
      <c r="AG326">
        <v>1</v>
      </c>
      <c r="AH326">
        <v>2</v>
      </c>
      <c r="AI326">
        <v>2</v>
      </c>
      <c r="AJ326">
        <v>2</v>
      </c>
      <c r="AK326" t="s">
        <v>5228</v>
      </c>
      <c r="AL326">
        <v>2</v>
      </c>
      <c r="AM326">
        <v>2</v>
      </c>
      <c r="AN326">
        <v>2</v>
      </c>
      <c r="AO326">
        <v>2</v>
      </c>
      <c r="AP326">
        <v>2</v>
      </c>
      <c r="AQ326">
        <v>2</v>
      </c>
      <c r="AR326" t="s">
        <v>5229</v>
      </c>
      <c r="AS326">
        <v>1</v>
      </c>
      <c r="AT326">
        <v>2</v>
      </c>
      <c r="AU326">
        <v>1</v>
      </c>
      <c r="AV326">
        <v>2</v>
      </c>
      <c r="AW326">
        <v>7</v>
      </c>
      <c r="AX326">
        <v>1</v>
      </c>
      <c r="AY326">
        <v>1</v>
      </c>
      <c r="BE326">
        <v>1</v>
      </c>
      <c r="BF326">
        <v>1</v>
      </c>
      <c r="BG326">
        <v>1</v>
      </c>
      <c r="BH326">
        <v>1</v>
      </c>
      <c r="BI326">
        <v>1</v>
      </c>
      <c r="BJ326">
        <v>0</v>
      </c>
      <c r="BM326">
        <v>1</v>
      </c>
      <c r="BN326">
        <v>1</v>
      </c>
      <c r="BO326">
        <v>1</v>
      </c>
      <c r="BP326">
        <v>1</v>
      </c>
      <c r="BQ326">
        <v>10</v>
      </c>
      <c r="BR326">
        <v>-97</v>
      </c>
      <c r="BS326">
        <v>1</v>
      </c>
      <c r="BT326">
        <v>1</v>
      </c>
      <c r="BV326">
        <v>0</v>
      </c>
      <c r="BX326">
        <v>0</v>
      </c>
      <c r="BZ326">
        <v>0</v>
      </c>
      <c r="CB326">
        <v>0</v>
      </c>
      <c r="CD326">
        <v>0</v>
      </c>
      <c r="CF326">
        <v>1</v>
      </c>
      <c r="CJ326">
        <v>2</v>
      </c>
      <c r="CK326">
        <v>2</v>
      </c>
      <c r="CL326">
        <v>6</v>
      </c>
      <c r="CM326">
        <v>1</v>
      </c>
      <c r="CR326">
        <v>2</v>
      </c>
      <c r="CS326">
        <v>-98</v>
      </c>
      <c r="CT326">
        <v>1</v>
      </c>
      <c r="CU326">
        <v>2</v>
      </c>
      <c r="CV326" t="s">
        <v>477</v>
      </c>
      <c r="CW326">
        <v>996</v>
      </c>
      <c r="CX326">
        <v>16.600000000000001</v>
      </c>
      <c r="CY326">
        <v>2</v>
      </c>
      <c r="CZ326">
        <v>1</v>
      </c>
      <c r="DA326" t="s">
        <v>210</v>
      </c>
      <c r="DC326">
        <v>1</v>
      </c>
      <c r="DD326">
        <v>1</v>
      </c>
      <c r="DE326">
        <v>3</v>
      </c>
      <c r="DN326" t="s">
        <v>5226</v>
      </c>
      <c r="DO326" t="s">
        <v>5226</v>
      </c>
      <c r="DP326" t="s">
        <v>3178</v>
      </c>
      <c r="DQ326" t="s">
        <v>202</v>
      </c>
      <c r="DR326" t="s">
        <v>202</v>
      </c>
      <c r="DT326">
        <v>1</v>
      </c>
      <c r="DV326">
        <v>1</v>
      </c>
      <c r="DW326">
        <v>0</v>
      </c>
      <c r="DX326">
        <v>5</v>
      </c>
      <c r="DY326">
        <v>1</v>
      </c>
      <c r="DZ326">
        <v>1</v>
      </c>
      <c r="EA326">
        <v>11</v>
      </c>
      <c r="EB326">
        <f>IF(EA326&gt;=30,1,IF(EA326&gt;=20,2,IF(EA326&gt;=15,3,IF(EA326&gt;=10,4,IF(EA326&gt;=5,5,IF(EA326&gt;0,6,0))))))</f>
        <v>4</v>
      </c>
      <c r="EC326">
        <v>2</v>
      </c>
      <c r="EE326">
        <v>11</v>
      </c>
      <c r="EL326">
        <v>1</v>
      </c>
      <c r="EM326">
        <v>5</v>
      </c>
      <c r="EN326">
        <v>1</v>
      </c>
      <c r="EO326">
        <v>3</v>
      </c>
      <c r="EP326">
        <v>1</v>
      </c>
      <c r="EQ326">
        <v>1</v>
      </c>
      <c r="ER326">
        <v>1</v>
      </c>
      <c r="EZ326">
        <v>1</v>
      </c>
      <c r="FA326">
        <v>-97</v>
      </c>
      <c r="FD326">
        <v>3</v>
      </c>
      <c r="FG326">
        <v>0</v>
      </c>
      <c r="FH326" t="s">
        <v>3179</v>
      </c>
      <c r="FI326">
        <v>1</v>
      </c>
      <c r="FJ326" t="s">
        <v>204</v>
      </c>
      <c r="FK326">
        <v>11</v>
      </c>
      <c r="FL326">
        <v>12</v>
      </c>
      <c r="FM326">
        <v>12</v>
      </c>
      <c r="FN326">
        <v>11</v>
      </c>
      <c r="FO326" t="s">
        <v>2206</v>
      </c>
      <c r="FP326">
        <v>20</v>
      </c>
      <c r="FQ326" t="s">
        <v>3180</v>
      </c>
      <c r="FR326" t="s">
        <v>3181</v>
      </c>
      <c r="FS326">
        <v>1</v>
      </c>
      <c r="FT326">
        <v>1</v>
      </c>
      <c r="FU326" t="s">
        <v>2221</v>
      </c>
      <c r="FV326" t="s">
        <v>3182</v>
      </c>
      <c r="FW326">
        <v>0</v>
      </c>
      <c r="FX326">
        <v>1</v>
      </c>
      <c r="FY326">
        <v>0</v>
      </c>
      <c r="FZ326">
        <v>0</v>
      </c>
      <c r="GA326">
        <v>39021</v>
      </c>
      <c r="GB326">
        <v>133</v>
      </c>
      <c r="GC326">
        <v>293.3909774</v>
      </c>
      <c r="GD326" t="s">
        <v>2401</v>
      </c>
      <c r="GE326">
        <v>1</v>
      </c>
      <c r="HG326" t="s">
        <v>202</v>
      </c>
      <c r="HJ326">
        <v>0</v>
      </c>
    </row>
    <row r="327" spans="1:218" x14ac:dyDescent="0.3">
      <c r="A327">
        <v>705</v>
      </c>
      <c r="B327" t="s">
        <v>3183</v>
      </c>
      <c r="C327" t="s">
        <v>4248</v>
      </c>
      <c r="D327" t="s">
        <v>212</v>
      </c>
      <c r="E327">
        <v>1</v>
      </c>
      <c r="F327" t="s">
        <v>202</v>
      </c>
      <c r="H327">
        <v>1</v>
      </c>
      <c r="M327">
        <v>1</v>
      </c>
      <c r="N327">
        <v>1</v>
      </c>
      <c r="U327">
        <v>1</v>
      </c>
      <c r="W327">
        <v>1</v>
      </c>
      <c r="X327" t="s">
        <v>3174</v>
      </c>
      <c r="Y327">
        <v>1</v>
      </c>
      <c r="Z327">
        <v>1</v>
      </c>
      <c r="AA327">
        <v>2</v>
      </c>
      <c r="AD327" t="s">
        <v>202</v>
      </c>
      <c r="AE327">
        <v>1</v>
      </c>
      <c r="AF327">
        <v>2</v>
      </c>
      <c r="AG327">
        <v>1</v>
      </c>
      <c r="AH327">
        <v>1</v>
      </c>
      <c r="AI327">
        <v>1</v>
      </c>
      <c r="AJ327">
        <v>2</v>
      </c>
      <c r="AK327" t="s">
        <v>4249</v>
      </c>
      <c r="AL327">
        <v>1</v>
      </c>
      <c r="AM327">
        <v>2</v>
      </c>
      <c r="AN327">
        <v>1</v>
      </c>
      <c r="AO327">
        <v>2</v>
      </c>
      <c r="AP327">
        <v>1</v>
      </c>
      <c r="AQ327">
        <v>1</v>
      </c>
      <c r="AR327" t="s">
        <v>4250</v>
      </c>
      <c r="AS327">
        <v>2</v>
      </c>
      <c r="AT327">
        <v>1</v>
      </c>
      <c r="AU327">
        <v>1</v>
      </c>
      <c r="AV327">
        <v>2</v>
      </c>
      <c r="AW327">
        <v>7</v>
      </c>
      <c r="AX327">
        <v>1</v>
      </c>
      <c r="AY327">
        <v>4</v>
      </c>
      <c r="BE327">
        <v>1</v>
      </c>
      <c r="BF327">
        <v>1</v>
      </c>
      <c r="BG327">
        <v>1</v>
      </c>
      <c r="BH327">
        <v>1</v>
      </c>
      <c r="BI327">
        <v>1</v>
      </c>
      <c r="BJ327">
        <v>0</v>
      </c>
      <c r="BM327">
        <v>1</v>
      </c>
      <c r="BN327">
        <v>1</v>
      </c>
      <c r="BO327">
        <v>3</v>
      </c>
      <c r="BP327">
        <v>1</v>
      </c>
      <c r="BQ327">
        <v>2</v>
      </c>
      <c r="BR327">
        <v>-97</v>
      </c>
      <c r="BS327">
        <v>1</v>
      </c>
      <c r="BT327">
        <v>4</v>
      </c>
      <c r="BV327">
        <v>0</v>
      </c>
      <c r="BX327">
        <v>1</v>
      </c>
      <c r="BZ327">
        <v>3</v>
      </c>
      <c r="CJ327">
        <v>2</v>
      </c>
      <c r="CK327">
        <v>2</v>
      </c>
      <c r="CL327">
        <v>5</v>
      </c>
      <c r="CM327">
        <v>1</v>
      </c>
      <c r="CR327">
        <v>2</v>
      </c>
      <c r="CS327">
        <v>-98</v>
      </c>
      <c r="CT327">
        <v>1</v>
      </c>
      <c r="CU327">
        <v>2</v>
      </c>
      <c r="CV327" t="s">
        <v>887</v>
      </c>
      <c r="CW327">
        <v>552</v>
      </c>
      <c r="CX327">
        <v>9.1999999999999993</v>
      </c>
      <c r="CY327">
        <v>2</v>
      </c>
      <c r="CZ327">
        <v>1</v>
      </c>
      <c r="DA327" t="s">
        <v>473</v>
      </c>
      <c r="DC327">
        <v>1</v>
      </c>
      <c r="DD327">
        <v>1</v>
      </c>
      <c r="DE327">
        <v>4</v>
      </c>
      <c r="DN327" t="s">
        <v>4107</v>
      </c>
      <c r="DO327" t="s">
        <v>4107</v>
      </c>
      <c r="DP327" t="s">
        <v>3178</v>
      </c>
      <c r="DQ327" t="s">
        <v>202</v>
      </c>
      <c r="DR327" t="s">
        <v>202</v>
      </c>
      <c r="DT327">
        <v>1</v>
      </c>
      <c r="DV327">
        <v>1</v>
      </c>
      <c r="DW327">
        <v>0</v>
      </c>
      <c r="DX327">
        <v>2</v>
      </c>
      <c r="DY327">
        <v>1</v>
      </c>
      <c r="DZ327">
        <v>-97</v>
      </c>
      <c r="EB327">
        <v>2</v>
      </c>
      <c r="EC327">
        <v>1</v>
      </c>
      <c r="ED327">
        <v>1</v>
      </c>
      <c r="EL327">
        <v>4</v>
      </c>
      <c r="EM327">
        <v>1</v>
      </c>
      <c r="EN327">
        <v>1</v>
      </c>
      <c r="EO327">
        <v>2</v>
      </c>
      <c r="EP327">
        <v>2</v>
      </c>
      <c r="EZ327">
        <v>1</v>
      </c>
      <c r="FA327">
        <v>1</v>
      </c>
      <c r="FD327">
        <v>-97</v>
      </c>
      <c r="FG327">
        <v>0</v>
      </c>
      <c r="FH327" t="s">
        <v>3179</v>
      </c>
      <c r="FI327">
        <v>1</v>
      </c>
      <c r="FJ327" t="s">
        <v>204</v>
      </c>
      <c r="FK327">
        <v>8.3333299999999999E-2</v>
      </c>
      <c r="FL327">
        <v>1</v>
      </c>
      <c r="FM327">
        <v>1</v>
      </c>
      <c r="FN327">
        <v>25</v>
      </c>
      <c r="FO327" t="s">
        <v>2233</v>
      </c>
      <c r="FP327">
        <v>0.5</v>
      </c>
      <c r="FQ327" t="s">
        <v>3180</v>
      </c>
      <c r="FR327" t="s">
        <v>3189</v>
      </c>
      <c r="FS327">
        <v>0</v>
      </c>
      <c r="FT327">
        <v>0</v>
      </c>
      <c r="FU327" t="s">
        <v>2207</v>
      </c>
      <c r="FV327" t="s">
        <v>2207</v>
      </c>
      <c r="FW327">
        <v>0</v>
      </c>
      <c r="FX327">
        <v>1</v>
      </c>
      <c r="FY327">
        <v>0</v>
      </c>
      <c r="FZ327">
        <v>0</v>
      </c>
      <c r="GA327">
        <v>37408</v>
      </c>
      <c r="GB327">
        <v>127</v>
      </c>
      <c r="GC327">
        <v>294.55118110000001</v>
      </c>
      <c r="GD327" t="s">
        <v>2401</v>
      </c>
      <c r="GE327">
        <v>1</v>
      </c>
      <c r="HG327" t="s">
        <v>202</v>
      </c>
      <c r="HJ327">
        <v>0</v>
      </c>
    </row>
    <row r="328" spans="1:218" x14ac:dyDescent="0.3">
      <c r="A328">
        <v>1371</v>
      </c>
      <c r="B328" t="s">
        <v>3279</v>
      </c>
      <c r="C328" t="s">
        <v>5260</v>
      </c>
      <c r="D328" t="s">
        <v>212</v>
      </c>
      <c r="E328">
        <v>1</v>
      </c>
      <c r="F328" t="s">
        <v>202</v>
      </c>
      <c r="H328">
        <v>1</v>
      </c>
      <c r="M328">
        <v>1</v>
      </c>
      <c r="N328">
        <v>1</v>
      </c>
      <c r="U328">
        <v>1</v>
      </c>
      <c r="W328">
        <v>1</v>
      </c>
      <c r="X328" t="s">
        <v>3174</v>
      </c>
      <c r="Y328">
        <v>1</v>
      </c>
      <c r="Z328">
        <v>1</v>
      </c>
      <c r="AA328">
        <v>1</v>
      </c>
      <c r="AD328" t="s">
        <v>202</v>
      </c>
      <c r="AE328">
        <v>1</v>
      </c>
      <c r="AF328">
        <v>1</v>
      </c>
      <c r="AG328">
        <v>1</v>
      </c>
      <c r="AH328">
        <v>2</v>
      </c>
      <c r="AI328">
        <v>2</v>
      </c>
      <c r="AJ328">
        <v>2</v>
      </c>
      <c r="AK328" t="s">
        <v>5261</v>
      </c>
      <c r="AL328">
        <v>1</v>
      </c>
      <c r="AM328">
        <v>1</v>
      </c>
      <c r="AN328">
        <v>2</v>
      </c>
      <c r="AO328">
        <v>2</v>
      </c>
      <c r="AP328">
        <v>2</v>
      </c>
      <c r="AQ328">
        <v>2</v>
      </c>
      <c r="AR328" t="s">
        <v>5262</v>
      </c>
      <c r="AS328">
        <v>1</v>
      </c>
      <c r="AT328">
        <v>1</v>
      </c>
      <c r="AU328">
        <v>2</v>
      </c>
      <c r="AV328">
        <v>1</v>
      </c>
      <c r="AW328">
        <v>7</v>
      </c>
      <c r="AX328">
        <v>1</v>
      </c>
      <c r="AY328">
        <v>3</v>
      </c>
      <c r="AZ328">
        <v>2</v>
      </c>
      <c r="BA328">
        <v>4</v>
      </c>
      <c r="BB328">
        <v>5</v>
      </c>
      <c r="BC328">
        <v>6</v>
      </c>
      <c r="BD328">
        <v>1</v>
      </c>
      <c r="BE328">
        <v>1</v>
      </c>
      <c r="BF328">
        <v>2</v>
      </c>
      <c r="BG328">
        <v>1</v>
      </c>
      <c r="BH328">
        <v>2</v>
      </c>
      <c r="BI328">
        <v>1</v>
      </c>
      <c r="BJ328">
        <v>1</v>
      </c>
      <c r="BK328">
        <v>1</v>
      </c>
      <c r="BL328">
        <v>1</v>
      </c>
      <c r="BM328">
        <v>2</v>
      </c>
      <c r="BN328">
        <v>1</v>
      </c>
      <c r="BO328">
        <v>4</v>
      </c>
      <c r="BP328">
        <v>1</v>
      </c>
      <c r="BQ328">
        <v>2</v>
      </c>
      <c r="BR328">
        <v>1</v>
      </c>
      <c r="BS328">
        <v>1</v>
      </c>
      <c r="BT328">
        <v>3</v>
      </c>
      <c r="BV328">
        <v>0</v>
      </c>
      <c r="BX328">
        <v>1</v>
      </c>
      <c r="BZ328">
        <v>1</v>
      </c>
      <c r="CB328">
        <v>0</v>
      </c>
      <c r="CD328">
        <v>1</v>
      </c>
      <c r="CJ328">
        <v>2</v>
      </c>
      <c r="CK328">
        <v>2</v>
      </c>
      <c r="CL328">
        <v>8</v>
      </c>
      <c r="CM328">
        <v>6</v>
      </c>
      <c r="CS328">
        <v>-98</v>
      </c>
      <c r="CT328">
        <v>1</v>
      </c>
      <c r="CU328">
        <v>2</v>
      </c>
      <c r="CV328" t="s">
        <v>574</v>
      </c>
      <c r="CW328">
        <v>623</v>
      </c>
      <c r="CX328">
        <v>10.38</v>
      </c>
      <c r="CY328">
        <v>2</v>
      </c>
      <c r="CZ328">
        <v>1</v>
      </c>
      <c r="DA328" t="s">
        <v>243</v>
      </c>
      <c r="DC328">
        <v>1</v>
      </c>
      <c r="DD328">
        <v>1</v>
      </c>
      <c r="DE328">
        <v>2</v>
      </c>
      <c r="DN328" t="s">
        <v>5240</v>
      </c>
      <c r="DO328" t="s">
        <v>5240</v>
      </c>
      <c r="DP328" t="s">
        <v>3178</v>
      </c>
      <c r="DQ328" t="s">
        <v>202</v>
      </c>
      <c r="DR328" t="s">
        <v>5263</v>
      </c>
      <c r="DT328">
        <v>1</v>
      </c>
      <c r="DV328">
        <v>1</v>
      </c>
      <c r="DW328">
        <v>0</v>
      </c>
      <c r="DX328">
        <v>1</v>
      </c>
      <c r="DY328">
        <v>1</v>
      </c>
      <c r="DZ328">
        <v>-97</v>
      </c>
      <c r="EB328">
        <v>5</v>
      </c>
      <c r="EC328">
        <v>2</v>
      </c>
      <c r="EE328">
        <v>7</v>
      </c>
      <c r="EL328">
        <v>1</v>
      </c>
      <c r="EM328">
        <v>3</v>
      </c>
      <c r="EN328">
        <v>1</v>
      </c>
      <c r="EO328">
        <v>4</v>
      </c>
      <c r="EP328">
        <v>1</v>
      </c>
      <c r="EQ328">
        <v>1</v>
      </c>
      <c r="ER328">
        <v>1</v>
      </c>
      <c r="EZ328">
        <v>1</v>
      </c>
      <c r="FA328">
        <v>2</v>
      </c>
      <c r="FB328">
        <v>1</v>
      </c>
      <c r="FC328">
        <v>1</v>
      </c>
      <c r="FD328">
        <v>3</v>
      </c>
      <c r="FG328">
        <v>0</v>
      </c>
      <c r="FH328" t="s">
        <v>3179</v>
      </c>
      <c r="FI328">
        <v>1</v>
      </c>
      <c r="FJ328" t="s">
        <v>204</v>
      </c>
      <c r="FK328">
        <v>7</v>
      </c>
      <c r="FL328">
        <v>12</v>
      </c>
      <c r="FM328">
        <v>12</v>
      </c>
      <c r="FN328">
        <v>7.5</v>
      </c>
      <c r="FO328" t="s">
        <v>2206</v>
      </c>
      <c r="FP328">
        <v>3.5</v>
      </c>
      <c r="FQ328" t="s">
        <v>3180</v>
      </c>
      <c r="FR328" t="s">
        <v>3201</v>
      </c>
      <c r="FS328">
        <v>1</v>
      </c>
      <c r="FT328">
        <v>1</v>
      </c>
      <c r="FU328" t="s">
        <v>2221</v>
      </c>
      <c r="FV328" t="s">
        <v>3182</v>
      </c>
      <c r="FW328">
        <v>0</v>
      </c>
      <c r="FX328">
        <v>1</v>
      </c>
      <c r="FY328">
        <v>0</v>
      </c>
      <c r="FZ328">
        <v>0</v>
      </c>
      <c r="GA328">
        <v>59048</v>
      </c>
      <c r="GB328">
        <v>201</v>
      </c>
      <c r="GC328">
        <v>293.7711443</v>
      </c>
      <c r="GD328" t="s">
        <v>2401</v>
      </c>
      <c r="GE328">
        <v>1</v>
      </c>
      <c r="HG328" t="s">
        <v>202</v>
      </c>
      <c r="HJ328">
        <v>0</v>
      </c>
    </row>
    <row r="329" spans="1:218" x14ac:dyDescent="0.3">
      <c r="A329">
        <v>1388</v>
      </c>
      <c r="B329" t="s">
        <v>3207</v>
      </c>
      <c r="C329" t="s">
        <v>5283</v>
      </c>
      <c r="D329" t="s">
        <v>265</v>
      </c>
      <c r="E329">
        <v>1</v>
      </c>
      <c r="F329" t="s">
        <v>202</v>
      </c>
      <c r="H329">
        <v>2</v>
      </c>
      <c r="I329">
        <v>1</v>
      </c>
      <c r="M329">
        <v>1</v>
      </c>
      <c r="N329">
        <v>1</v>
      </c>
      <c r="U329">
        <v>1</v>
      </c>
      <c r="W329">
        <v>1</v>
      </c>
      <c r="X329" t="s">
        <v>3174</v>
      </c>
      <c r="Y329">
        <v>1</v>
      </c>
      <c r="Z329">
        <v>1</v>
      </c>
      <c r="AA329">
        <v>6</v>
      </c>
      <c r="AD329" t="s">
        <v>202</v>
      </c>
      <c r="AE329">
        <v>1</v>
      </c>
      <c r="AF329">
        <v>2</v>
      </c>
      <c r="AG329">
        <v>2</v>
      </c>
      <c r="AH329">
        <v>2</v>
      </c>
      <c r="AI329">
        <v>2</v>
      </c>
      <c r="AJ329">
        <v>2</v>
      </c>
      <c r="AK329" t="s">
        <v>4617</v>
      </c>
      <c r="AL329">
        <v>2</v>
      </c>
      <c r="AM329">
        <v>2</v>
      </c>
      <c r="AN329">
        <v>2</v>
      </c>
      <c r="AO329">
        <v>2</v>
      </c>
      <c r="AP329">
        <v>2</v>
      </c>
      <c r="AQ329">
        <v>2</v>
      </c>
      <c r="AR329" t="s">
        <v>4618</v>
      </c>
      <c r="AS329">
        <v>2</v>
      </c>
      <c r="AT329">
        <v>2</v>
      </c>
      <c r="AU329">
        <v>3</v>
      </c>
      <c r="AV329">
        <v>1</v>
      </c>
      <c r="AW329">
        <v>7</v>
      </c>
      <c r="AX329">
        <v>5</v>
      </c>
      <c r="AY329">
        <v>3</v>
      </c>
      <c r="BE329">
        <v>1</v>
      </c>
      <c r="BF329">
        <v>2</v>
      </c>
      <c r="BG329">
        <v>1</v>
      </c>
      <c r="BH329">
        <v>1</v>
      </c>
      <c r="BI329">
        <v>1</v>
      </c>
      <c r="BJ329">
        <v>1</v>
      </c>
      <c r="BK329">
        <v>1</v>
      </c>
      <c r="BL329">
        <v>1</v>
      </c>
      <c r="BM329">
        <v>2</v>
      </c>
      <c r="BN329">
        <v>1</v>
      </c>
      <c r="BO329">
        <v>4</v>
      </c>
      <c r="BP329">
        <v>1</v>
      </c>
      <c r="BQ329">
        <v>4</v>
      </c>
      <c r="BR329">
        <v>-97</v>
      </c>
      <c r="BS329">
        <v>1</v>
      </c>
      <c r="BT329">
        <v>5</v>
      </c>
      <c r="BV329">
        <v>3</v>
      </c>
      <c r="BX329">
        <v>2</v>
      </c>
      <c r="CJ329">
        <v>1</v>
      </c>
      <c r="CK329">
        <v>2</v>
      </c>
      <c r="CL329">
        <v>4</v>
      </c>
      <c r="CM329">
        <v>2</v>
      </c>
      <c r="CR329">
        <v>2</v>
      </c>
      <c r="CS329">
        <v>-97</v>
      </c>
      <c r="CT329">
        <v>1</v>
      </c>
      <c r="CU329">
        <v>2</v>
      </c>
      <c r="CV329" t="s">
        <v>5284</v>
      </c>
      <c r="CW329">
        <v>887</v>
      </c>
      <c r="CX329">
        <v>14.78</v>
      </c>
      <c r="CY329">
        <v>2</v>
      </c>
      <c r="CZ329">
        <v>1</v>
      </c>
      <c r="DA329" t="s">
        <v>2574</v>
      </c>
      <c r="DC329">
        <v>1</v>
      </c>
      <c r="DD329">
        <v>1</v>
      </c>
      <c r="DE329">
        <v>28</v>
      </c>
      <c r="DN329" t="s">
        <v>5285</v>
      </c>
      <c r="DO329" t="s">
        <v>5285</v>
      </c>
      <c r="DP329" t="s">
        <v>3178</v>
      </c>
      <c r="DQ329" t="s">
        <v>202</v>
      </c>
      <c r="DR329" t="s">
        <v>4290</v>
      </c>
      <c r="DT329">
        <v>1</v>
      </c>
      <c r="DV329">
        <v>1</v>
      </c>
      <c r="DW329">
        <v>0</v>
      </c>
      <c r="DX329">
        <v>6</v>
      </c>
      <c r="DY329">
        <v>1</v>
      </c>
      <c r="DZ329">
        <v>1</v>
      </c>
      <c r="EA329">
        <v>4</v>
      </c>
      <c r="EB329">
        <f>IF(EA329&gt;=30,1,IF(EA329&gt;=20,2,IF(EA329&gt;=15,3,IF(EA329&gt;=10,4,IF(EA329&gt;=5,5,IF(EA329&gt;0,6,0))))))</f>
        <v>6</v>
      </c>
      <c r="EC329">
        <v>2</v>
      </c>
      <c r="EE329">
        <v>4</v>
      </c>
      <c r="EL329">
        <v>2</v>
      </c>
      <c r="EM329">
        <v>3</v>
      </c>
      <c r="EN329">
        <v>1</v>
      </c>
      <c r="EO329">
        <v>2</v>
      </c>
      <c r="EP329">
        <v>1</v>
      </c>
      <c r="EQ329">
        <v>1</v>
      </c>
      <c r="ER329">
        <v>1</v>
      </c>
      <c r="EZ329">
        <v>1</v>
      </c>
      <c r="FA329">
        <v>-97</v>
      </c>
      <c r="FD329">
        <v>3</v>
      </c>
      <c r="FG329">
        <v>0</v>
      </c>
      <c r="FH329" t="s">
        <v>3179</v>
      </c>
      <c r="FI329">
        <v>1</v>
      </c>
      <c r="FJ329" t="s">
        <v>204</v>
      </c>
      <c r="FK329">
        <v>4</v>
      </c>
      <c r="FL329">
        <v>12</v>
      </c>
      <c r="FM329">
        <v>12</v>
      </c>
      <c r="FN329">
        <v>4</v>
      </c>
      <c r="FO329" t="s">
        <v>2212</v>
      </c>
      <c r="FP329">
        <v>3.5</v>
      </c>
      <c r="FQ329" t="s">
        <v>3180</v>
      </c>
      <c r="FR329" t="s">
        <v>3189</v>
      </c>
      <c r="FS329">
        <v>0</v>
      </c>
      <c r="FT329">
        <v>1</v>
      </c>
      <c r="FU329" t="s">
        <v>2221</v>
      </c>
      <c r="FV329" t="s">
        <v>3182</v>
      </c>
      <c r="FW329">
        <v>0</v>
      </c>
      <c r="FX329">
        <v>1</v>
      </c>
      <c r="FY329">
        <v>0</v>
      </c>
      <c r="FZ329">
        <v>0</v>
      </c>
      <c r="GA329">
        <v>11328</v>
      </c>
      <c r="GB329">
        <v>52</v>
      </c>
      <c r="GC329">
        <v>217.8461538</v>
      </c>
      <c r="GD329" t="s">
        <v>2401</v>
      </c>
      <c r="GE329">
        <v>1</v>
      </c>
      <c r="HG329" t="s">
        <v>202</v>
      </c>
      <c r="HJ329">
        <v>0</v>
      </c>
    </row>
    <row r="330" spans="1:218" x14ac:dyDescent="0.3">
      <c r="A330">
        <v>1389</v>
      </c>
      <c r="B330" t="s">
        <v>3183</v>
      </c>
      <c r="C330" t="s">
        <v>5286</v>
      </c>
      <c r="D330" t="s">
        <v>212</v>
      </c>
      <c r="E330">
        <v>1</v>
      </c>
      <c r="F330" t="s">
        <v>202</v>
      </c>
      <c r="H330">
        <v>1</v>
      </c>
      <c r="M330">
        <v>1</v>
      </c>
      <c r="N330">
        <v>1</v>
      </c>
      <c r="U330">
        <v>1</v>
      </c>
      <c r="W330">
        <v>1</v>
      </c>
      <c r="X330" t="s">
        <v>3174</v>
      </c>
      <c r="Y330">
        <v>1</v>
      </c>
      <c r="Z330">
        <v>1</v>
      </c>
      <c r="AA330">
        <v>1</v>
      </c>
      <c r="AD330" t="s">
        <v>202</v>
      </c>
      <c r="AE330">
        <v>1</v>
      </c>
      <c r="AF330">
        <v>1</v>
      </c>
      <c r="AG330">
        <v>2</v>
      </c>
      <c r="AH330">
        <v>2</v>
      </c>
      <c r="AI330">
        <v>2</v>
      </c>
      <c r="AJ330">
        <v>2</v>
      </c>
      <c r="AK330" t="s">
        <v>5287</v>
      </c>
      <c r="AL330">
        <v>1</v>
      </c>
      <c r="AM330">
        <v>1</v>
      </c>
      <c r="AN330">
        <v>1</v>
      </c>
      <c r="AO330">
        <v>2</v>
      </c>
      <c r="AP330">
        <v>2</v>
      </c>
      <c r="AQ330">
        <v>2</v>
      </c>
      <c r="AR330" t="s">
        <v>5288</v>
      </c>
      <c r="AS330">
        <v>3</v>
      </c>
      <c r="AT330">
        <v>1</v>
      </c>
      <c r="AU330">
        <v>2</v>
      </c>
      <c r="AV330">
        <v>3</v>
      </c>
      <c r="AW330">
        <v>7</v>
      </c>
      <c r="AX330">
        <v>1</v>
      </c>
      <c r="AY330">
        <v>3</v>
      </c>
      <c r="BE330">
        <v>1</v>
      </c>
      <c r="BF330">
        <v>1</v>
      </c>
      <c r="BG330">
        <v>1</v>
      </c>
      <c r="BH330">
        <v>1</v>
      </c>
      <c r="BI330">
        <v>1</v>
      </c>
      <c r="BJ330">
        <v>0</v>
      </c>
      <c r="BM330">
        <v>1</v>
      </c>
      <c r="BN330">
        <v>1</v>
      </c>
      <c r="BO330">
        <v>5</v>
      </c>
      <c r="BP330">
        <v>1</v>
      </c>
      <c r="BQ330">
        <v>30</v>
      </c>
      <c r="BR330">
        <v>6</v>
      </c>
      <c r="BS330">
        <v>1</v>
      </c>
      <c r="BT330">
        <v>3</v>
      </c>
      <c r="BV330">
        <v>0</v>
      </c>
      <c r="BX330">
        <v>0</v>
      </c>
      <c r="BZ330">
        <v>1</v>
      </c>
      <c r="CB330">
        <v>0</v>
      </c>
      <c r="CD330">
        <v>1</v>
      </c>
      <c r="CF330">
        <v>1</v>
      </c>
      <c r="CJ330">
        <v>2</v>
      </c>
      <c r="CK330">
        <v>2</v>
      </c>
      <c r="CL330">
        <v>5</v>
      </c>
      <c r="CM330">
        <v>6</v>
      </c>
      <c r="CS330">
        <v>8</v>
      </c>
      <c r="CT330">
        <v>2</v>
      </c>
      <c r="CU330">
        <v>1</v>
      </c>
      <c r="CV330" t="s">
        <v>5289</v>
      </c>
      <c r="CW330">
        <v>864</v>
      </c>
      <c r="CX330">
        <v>14.4</v>
      </c>
      <c r="CY330">
        <v>2</v>
      </c>
      <c r="CZ330">
        <v>1</v>
      </c>
      <c r="DA330" t="s">
        <v>199</v>
      </c>
      <c r="DC330">
        <v>1</v>
      </c>
      <c r="DD330">
        <v>1</v>
      </c>
      <c r="DE330">
        <v>4</v>
      </c>
      <c r="DN330" t="s">
        <v>5285</v>
      </c>
      <c r="DO330" t="s">
        <v>5285</v>
      </c>
      <c r="DP330" t="s">
        <v>3178</v>
      </c>
      <c r="DQ330" t="s">
        <v>202</v>
      </c>
      <c r="DR330" t="s">
        <v>5263</v>
      </c>
      <c r="DT330">
        <v>1</v>
      </c>
      <c r="DV330">
        <v>1</v>
      </c>
      <c r="DW330">
        <v>0</v>
      </c>
      <c r="DX330">
        <v>1</v>
      </c>
      <c r="DY330">
        <v>1</v>
      </c>
      <c r="DZ330">
        <v>-97</v>
      </c>
      <c r="EB330">
        <v>-97</v>
      </c>
      <c r="EC330">
        <v>2</v>
      </c>
      <c r="EE330">
        <v>20</v>
      </c>
      <c r="EL330">
        <v>1</v>
      </c>
      <c r="EM330">
        <v>2</v>
      </c>
      <c r="EN330">
        <v>1</v>
      </c>
      <c r="EO330">
        <v>1</v>
      </c>
      <c r="EP330">
        <v>1</v>
      </c>
      <c r="EQ330">
        <v>1</v>
      </c>
      <c r="ER330">
        <v>1</v>
      </c>
      <c r="EZ330">
        <v>1</v>
      </c>
      <c r="FA330">
        <v>1</v>
      </c>
      <c r="FD330">
        <v>3</v>
      </c>
      <c r="FG330">
        <v>0</v>
      </c>
      <c r="FH330" t="s">
        <v>3179</v>
      </c>
      <c r="FI330">
        <v>1</v>
      </c>
      <c r="FJ330" t="s">
        <v>204</v>
      </c>
      <c r="FK330">
        <v>20</v>
      </c>
      <c r="FL330">
        <v>12</v>
      </c>
      <c r="FM330">
        <v>12</v>
      </c>
      <c r="FN330">
        <v>20</v>
      </c>
      <c r="FO330" t="s">
        <v>2206</v>
      </c>
      <c r="FP330">
        <v>1.5</v>
      </c>
      <c r="FQ330" t="s">
        <v>3180</v>
      </c>
      <c r="FR330" t="s">
        <v>3196</v>
      </c>
      <c r="FS330">
        <v>1</v>
      </c>
      <c r="FT330">
        <v>1</v>
      </c>
      <c r="FU330" t="s">
        <v>2221</v>
      </c>
      <c r="FV330" t="s">
        <v>3182</v>
      </c>
      <c r="FW330">
        <v>0</v>
      </c>
      <c r="FX330">
        <v>1</v>
      </c>
      <c r="FY330">
        <v>0</v>
      </c>
      <c r="FZ330">
        <v>0</v>
      </c>
      <c r="GA330">
        <v>37408</v>
      </c>
      <c r="GB330">
        <v>127</v>
      </c>
      <c r="GC330">
        <v>294.55118110000001</v>
      </c>
      <c r="GD330" t="s">
        <v>2401</v>
      </c>
      <c r="GE330">
        <v>1</v>
      </c>
      <c r="HG330" t="s">
        <v>202</v>
      </c>
      <c r="HJ330">
        <v>0</v>
      </c>
    </row>
    <row r="331" spans="1:218" x14ac:dyDescent="0.3">
      <c r="A331">
        <v>714</v>
      </c>
      <c r="B331" t="s">
        <v>3202</v>
      </c>
      <c r="C331" t="s">
        <v>4261</v>
      </c>
      <c r="D331" t="s">
        <v>194</v>
      </c>
      <c r="E331">
        <v>1</v>
      </c>
      <c r="F331" t="s">
        <v>202</v>
      </c>
      <c r="H331">
        <v>1</v>
      </c>
      <c r="M331">
        <v>1</v>
      </c>
      <c r="N331">
        <v>1</v>
      </c>
      <c r="U331">
        <v>1</v>
      </c>
      <c r="W331">
        <v>1</v>
      </c>
      <c r="X331" t="s">
        <v>3174</v>
      </c>
      <c r="Y331">
        <v>1</v>
      </c>
      <c r="Z331">
        <v>1</v>
      </c>
      <c r="AA331">
        <v>2</v>
      </c>
      <c r="AD331" t="s">
        <v>202</v>
      </c>
      <c r="AE331">
        <v>1</v>
      </c>
      <c r="AF331">
        <v>2</v>
      </c>
      <c r="AG331">
        <v>1</v>
      </c>
      <c r="AH331">
        <v>1</v>
      </c>
      <c r="AI331">
        <v>-97</v>
      </c>
      <c r="AJ331">
        <v>2</v>
      </c>
      <c r="AK331" t="s">
        <v>4262</v>
      </c>
      <c r="AL331">
        <v>1</v>
      </c>
      <c r="AM331">
        <v>2</v>
      </c>
      <c r="AN331">
        <v>1</v>
      </c>
      <c r="AO331">
        <v>2</v>
      </c>
      <c r="AP331">
        <v>2</v>
      </c>
      <c r="AQ331">
        <v>2</v>
      </c>
      <c r="AR331" t="s">
        <v>4263</v>
      </c>
      <c r="AS331">
        <v>2</v>
      </c>
      <c r="AT331">
        <v>2</v>
      </c>
      <c r="AU331">
        <v>2</v>
      </c>
      <c r="AV331">
        <v>2</v>
      </c>
      <c r="AW331">
        <v>7</v>
      </c>
      <c r="AX331">
        <v>1</v>
      </c>
      <c r="AY331">
        <v>3</v>
      </c>
      <c r="AZ331">
        <v>4</v>
      </c>
      <c r="BA331">
        <v>1</v>
      </c>
      <c r="BB331">
        <v>6</v>
      </c>
      <c r="BE331">
        <v>1</v>
      </c>
      <c r="BF331">
        <v>1</v>
      </c>
      <c r="BG331">
        <v>1</v>
      </c>
      <c r="BH331">
        <v>1</v>
      </c>
      <c r="BI331">
        <v>1</v>
      </c>
      <c r="BJ331">
        <v>1</v>
      </c>
      <c r="BK331">
        <v>1</v>
      </c>
      <c r="BL331">
        <v>1</v>
      </c>
      <c r="BM331">
        <v>3</v>
      </c>
      <c r="BN331">
        <v>1</v>
      </c>
      <c r="BO331">
        <v>2</v>
      </c>
      <c r="BP331">
        <v>1</v>
      </c>
      <c r="BQ331">
        <v>7</v>
      </c>
      <c r="BR331">
        <v>1</v>
      </c>
      <c r="BS331">
        <v>1</v>
      </c>
      <c r="BT331">
        <v>3</v>
      </c>
      <c r="BV331">
        <v>1</v>
      </c>
      <c r="BX331">
        <v>0</v>
      </c>
      <c r="BZ331">
        <v>0</v>
      </c>
      <c r="CB331">
        <v>2</v>
      </c>
      <c r="CJ331">
        <v>2</v>
      </c>
      <c r="CK331">
        <v>2</v>
      </c>
      <c r="CL331">
        <v>6</v>
      </c>
      <c r="CM331">
        <v>1</v>
      </c>
      <c r="CR331">
        <v>2</v>
      </c>
      <c r="CS331">
        <v>3</v>
      </c>
      <c r="CT331">
        <v>1</v>
      </c>
      <c r="CU331">
        <v>1</v>
      </c>
      <c r="CV331" t="s">
        <v>1828</v>
      </c>
      <c r="CW331">
        <v>1070</v>
      </c>
      <c r="CX331">
        <v>17.829999999999998</v>
      </c>
      <c r="CY331">
        <v>2</v>
      </c>
      <c r="CZ331">
        <v>1</v>
      </c>
      <c r="DA331" t="s">
        <v>3400</v>
      </c>
      <c r="DC331">
        <v>1</v>
      </c>
      <c r="DD331">
        <v>1</v>
      </c>
      <c r="DE331">
        <v>15</v>
      </c>
      <c r="DN331" t="s">
        <v>4264</v>
      </c>
      <c r="DO331" t="s">
        <v>4264</v>
      </c>
      <c r="DP331" t="s">
        <v>3178</v>
      </c>
      <c r="DQ331" t="s">
        <v>202</v>
      </c>
      <c r="DR331" t="s">
        <v>202</v>
      </c>
      <c r="DT331">
        <v>1</v>
      </c>
      <c r="DV331">
        <v>1</v>
      </c>
      <c r="DW331">
        <v>0</v>
      </c>
      <c r="DX331">
        <v>2</v>
      </c>
      <c r="DY331">
        <v>1</v>
      </c>
      <c r="DZ331">
        <v>1</v>
      </c>
      <c r="EA331">
        <v>0</v>
      </c>
      <c r="EB331">
        <f>IF(EA331&gt;=30,1,IF(EA331&gt;=20,2,IF(EA331&gt;=15,3,IF(EA331&gt;=10,4,IF(EA331&gt;=5,5,IF(EA331&gt;0,6,0))))))</f>
        <v>0</v>
      </c>
      <c r="EC331">
        <v>2</v>
      </c>
      <c r="EE331">
        <v>20</v>
      </c>
      <c r="EL331">
        <v>3</v>
      </c>
      <c r="EM331">
        <v>1</v>
      </c>
      <c r="EN331">
        <v>1</v>
      </c>
      <c r="EO331">
        <v>3</v>
      </c>
      <c r="EP331">
        <v>1</v>
      </c>
      <c r="EQ331">
        <v>1</v>
      </c>
      <c r="ER331">
        <v>1</v>
      </c>
      <c r="EZ331">
        <v>-97</v>
      </c>
      <c r="FA331">
        <v>1</v>
      </c>
      <c r="FD331">
        <v>-97</v>
      </c>
      <c r="FG331">
        <v>0</v>
      </c>
      <c r="FH331" t="s">
        <v>3179</v>
      </c>
      <c r="FI331">
        <v>1</v>
      </c>
      <c r="FJ331" t="s">
        <v>204</v>
      </c>
      <c r="FK331">
        <v>20</v>
      </c>
      <c r="FL331">
        <v>12</v>
      </c>
      <c r="FM331">
        <v>12</v>
      </c>
      <c r="FN331">
        <v>20</v>
      </c>
      <c r="FO331" t="s">
        <v>2220</v>
      </c>
      <c r="FP331">
        <v>0.5</v>
      </c>
      <c r="FQ331" t="s">
        <v>3180</v>
      </c>
      <c r="FR331" t="s">
        <v>3181</v>
      </c>
      <c r="FS331">
        <v>1</v>
      </c>
      <c r="FT331">
        <v>1</v>
      </c>
      <c r="FU331" t="s">
        <v>2221</v>
      </c>
      <c r="FV331" t="s">
        <v>3182</v>
      </c>
      <c r="FW331">
        <v>0</v>
      </c>
      <c r="FX331">
        <v>1</v>
      </c>
      <c r="FY331">
        <v>0</v>
      </c>
      <c r="FZ331">
        <v>0</v>
      </c>
      <c r="GA331">
        <v>20830</v>
      </c>
      <c r="GB331">
        <v>83</v>
      </c>
      <c r="GC331">
        <v>250.9638554</v>
      </c>
      <c r="GD331" t="s">
        <v>2401</v>
      </c>
      <c r="GE331">
        <v>1</v>
      </c>
      <c r="HG331" t="s">
        <v>202</v>
      </c>
      <c r="HJ331">
        <v>0</v>
      </c>
    </row>
    <row r="332" spans="1:218" x14ac:dyDescent="0.3">
      <c r="A332">
        <v>1395</v>
      </c>
      <c r="B332" t="s">
        <v>3212</v>
      </c>
      <c r="C332" t="s">
        <v>5296</v>
      </c>
      <c r="D332" t="s">
        <v>265</v>
      </c>
      <c r="E332">
        <v>1</v>
      </c>
      <c r="F332" t="s">
        <v>202</v>
      </c>
      <c r="H332">
        <v>1</v>
      </c>
      <c r="M332">
        <v>1</v>
      </c>
      <c r="N332">
        <v>2</v>
      </c>
      <c r="O332">
        <v>1</v>
      </c>
      <c r="U332">
        <v>1</v>
      </c>
      <c r="W332">
        <v>1</v>
      </c>
      <c r="X332" t="s">
        <v>3174</v>
      </c>
      <c r="Y332">
        <v>1</v>
      </c>
      <c r="Z332">
        <v>1</v>
      </c>
      <c r="AA332">
        <v>1</v>
      </c>
      <c r="AD332" t="s">
        <v>202</v>
      </c>
      <c r="AE332">
        <v>1</v>
      </c>
      <c r="AF332">
        <v>2</v>
      </c>
      <c r="AG332">
        <v>1</v>
      </c>
      <c r="AH332">
        <v>1</v>
      </c>
      <c r="AI332">
        <v>1</v>
      </c>
      <c r="AJ332">
        <v>1</v>
      </c>
      <c r="AK332" t="s">
        <v>5297</v>
      </c>
      <c r="AL332">
        <v>1</v>
      </c>
      <c r="AM332">
        <v>1</v>
      </c>
      <c r="AN332">
        <v>1</v>
      </c>
      <c r="AO332">
        <v>2</v>
      </c>
      <c r="AP332">
        <v>2</v>
      </c>
      <c r="AQ332">
        <v>1</v>
      </c>
      <c r="AR332" t="s">
        <v>5298</v>
      </c>
      <c r="AS332">
        <v>1</v>
      </c>
      <c r="AT332">
        <v>1</v>
      </c>
      <c r="AU332">
        <v>2</v>
      </c>
      <c r="AV332">
        <v>1</v>
      </c>
      <c r="AW332">
        <v>7</v>
      </c>
      <c r="AX332">
        <v>1</v>
      </c>
      <c r="AY332">
        <v>1</v>
      </c>
      <c r="BE332">
        <v>1</v>
      </c>
      <c r="BF332">
        <v>1</v>
      </c>
      <c r="BG332">
        <v>1</v>
      </c>
      <c r="BH332">
        <v>1</v>
      </c>
      <c r="BI332">
        <v>1</v>
      </c>
      <c r="BJ332">
        <v>0</v>
      </c>
      <c r="BM332">
        <v>1</v>
      </c>
      <c r="BN332">
        <v>1</v>
      </c>
      <c r="BO332">
        <v>3</v>
      </c>
      <c r="BP332">
        <v>1</v>
      </c>
      <c r="BQ332">
        <v>7</v>
      </c>
      <c r="BR332">
        <v>2</v>
      </c>
      <c r="BS332">
        <v>1</v>
      </c>
      <c r="BT332">
        <v>6</v>
      </c>
      <c r="BU332">
        <v>6</v>
      </c>
      <c r="BV332">
        <v>0</v>
      </c>
      <c r="BW332">
        <v>6</v>
      </c>
      <c r="BX332">
        <v>3</v>
      </c>
      <c r="BY332">
        <v>6</v>
      </c>
      <c r="BZ332">
        <v>0</v>
      </c>
      <c r="CA332">
        <v>6</v>
      </c>
      <c r="CB332">
        <v>0</v>
      </c>
      <c r="CC332">
        <v>6</v>
      </c>
      <c r="CD332">
        <v>2</v>
      </c>
      <c r="CE332">
        <v>6</v>
      </c>
      <c r="CF332">
        <v>0</v>
      </c>
      <c r="CG332">
        <v>6</v>
      </c>
      <c r="CH332">
        <v>1</v>
      </c>
      <c r="CI332">
        <v>6</v>
      </c>
      <c r="CJ332">
        <v>1</v>
      </c>
      <c r="CK332">
        <v>2</v>
      </c>
      <c r="CL332">
        <v>6</v>
      </c>
      <c r="CM332">
        <v>6</v>
      </c>
      <c r="CS332">
        <v>4</v>
      </c>
      <c r="CT332">
        <v>2</v>
      </c>
      <c r="CU332">
        <v>1</v>
      </c>
      <c r="CV332" t="s">
        <v>973</v>
      </c>
      <c r="CW332">
        <v>905</v>
      </c>
      <c r="CX332">
        <v>15.08</v>
      </c>
      <c r="CY332">
        <v>2</v>
      </c>
      <c r="CZ332">
        <v>1</v>
      </c>
      <c r="DA332" t="s">
        <v>2574</v>
      </c>
      <c r="DC332">
        <v>1</v>
      </c>
      <c r="DD332">
        <v>1</v>
      </c>
      <c r="DE332">
        <v>37</v>
      </c>
      <c r="DN332" t="s">
        <v>5285</v>
      </c>
      <c r="DO332" t="s">
        <v>5285</v>
      </c>
      <c r="DP332" t="s">
        <v>3178</v>
      </c>
      <c r="DQ332" t="s">
        <v>202</v>
      </c>
      <c r="DR332" t="s">
        <v>202</v>
      </c>
      <c r="DT332">
        <v>2</v>
      </c>
      <c r="DU332">
        <v>1</v>
      </c>
      <c r="DV332">
        <v>1</v>
      </c>
      <c r="DW332">
        <v>0</v>
      </c>
      <c r="DX332">
        <v>1</v>
      </c>
      <c r="DY332">
        <v>1</v>
      </c>
      <c r="DZ332">
        <v>-97</v>
      </c>
      <c r="EB332">
        <v>4</v>
      </c>
      <c r="EC332">
        <v>2</v>
      </c>
      <c r="EE332">
        <v>5</v>
      </c>
      <c r="EL332">
        <v>1</v>
      </c>
      <c r="EM332">
        <v>3</v>
      </c>
      <c r="EN332">
        <v>1</v>
      </c>
      <c r="EO332">
        <v>1</v>
      </c>
      <c r="EP332">
        <v>1</v>
      </c>
      <c r="EQ332">
        <v>1</v>
      </c>
      <c r="ER332">
        <v>1</v>
      </c>
      <c r="EZ332">
        <v>1</v>
      </c>
      <c r="FA332">
        <v>1</v>
      </c>
      <c r="FD332">
        <v>3</v>
      </c>
      <c r="FG332">
        <v>0</v>
      </c>
      <c r="FH332" t="s">
        <v>3179</v>
      </c>
      <c r="FI332">
        <v>1</v>
      </c>
      <c r="FJ332" t="s">
        <v>204</v>
      </c>
      <c r="FK332">
        <v>5</v>
      </c>
      <c r="FL332">
        <v>12</v>
      </c>
      <c r="FM332">
        <v>12</v>
      </c>
      <c r="FN332">
        <v>12.5</v>
      </c>
      <c r="FO332" t="s">
        <v>2206</v>
      </c>
      <c r="FP332">
        <v>3.5</v>
      </c>
      <c r="FQ332" t="s">
        <v>3180</v>
      </c>
      <c r="FR332" t="s">
        <v>3196</v>
      </c>
      <c r="FS332">
        <v>1</v>
      </c>
      <c r="FT332">
        <v>1</v>
      </c>
      <c r="FU332" t="s">
        <v>2221</v>
      </c>
      <c r="FV332" t="s">
        <v>3182</v>
      </c>
      <c r="FW332">
        <v>0</v>
      </c>
      <c r="FX332">
        <v>1</v>
      </c>
      <c r="FY332">
        <v>0</v>
      </c>
      <c r="FZ332">
        <v>0</v>
      </c>
      <c r="GA332">
        <v>3156</v>
      </c>
      <c r="GB332">
        <v>17</v>
      </c>
      <c r="GC332">
        <v>185.6470588</v>
      </c>
      <c r="GD332" t="s">
        <v>2401</v>
      </c>
      <c r="GE332">
        <v>1</v>
      </c>
      <c r="HG332" t="s">
        <v>202</v>
      </c>
      <c r="HJ332">
        <v>0</v>
      </c>
    </row>
    <row r="333" spans="1:218" x14ac:dyDescent="0.3">
      <c r="A333">
        <v>1403</v>
      </c>
      <c r="B333" t="s">
        <v>3183</v>
      </c>
      <c r="C333" t="s">
        <v>5309</v>
      </c>
      <c r="D333" t="s">
        <v>212</v>
      </c>
      <c r="E333">
        <v>1</v>
      </c>
      <c r="F333" t="s">
        <v>202</v>
      </c>
      <c r="H333">
        <v>1</v>
      </c>
      <c r="M333">
        <v>1</v>
      </c>
      <c r="N333">
        <v>1</v>
      </c>
      <c r="U333">
        <v>1</v>
      </c>
      <c r="W333">
        <v>2</v>
      </c>
      <c r="X333" t="s">
        <v>3174</v>
      </c>
      <c r="Y333">
        <v>1</v>
      </c>
      <c r="Z333">
        <v>1</v>
      </c>
      <c r="AA333">
        <v>1</v>
      </c>
      <c r="AD333" t="s">
        <v>202</v>
      </c>
      <c r="AE333">
        <v>1</v>
      </c>
      <c r="AF333">
        <v>1</v>
      </c>
      <c r="AG333">
        <v>1</v>
      </c>
      <c r="AH333">
        <v>1</v>
      </c>
      <c r="AI333">
        <v>1</v>
      </c>
      <c r="AJ333">
        <v>1</v>
      </c>
      <c r="AK333" t="s">
        <v>5310</v>
      </c>
      <c r="AL333">
        <v>1</v>
      </c>
      <c r="AM333">
        <v>1</v>
      </c>
      <c r="AN333">
        <v>1</v>
      </c>
      <c r="AO333">
        <v>2</v>
      </c>
      <c r="AP333">
        <v>2</v>
      </c>
      <c r="AQ333">
        <v>1</v>
      </c>
      <c r="AR333" t="s">
        <v>5311</v>
      </c>
      <c r="AS333">
        <v>3</v>
      </c>
      <c r="AT333">
        <v>1</v>
      </c>
      <c r="AU333">
        <v>1</v>
      </c>
      <c r="AV333">
        <v>1</v>
      </c>
      <c r="AW333">
        <v>6</v>
      </c>
      <c r="AX333">
        <v>1</v>
      </c>
      <c r="AY333">
        <v>5</v>
      </c>
      <c r="BE333">
        <v>1</v>
      </c>
      <c r="BF333">
        <v>1</v>
      </c>
      <c r="BG333">
        <v>1</v>
      </c>
      <c r="BH333">
        <v>1</v>
      </c>
      <c r="BI333">
        <v>1</v>
      </c>
      <c r="BJ333">
        <v>0</v>
      </c>
      <c r="BM333">
        <v>2</v>
      </c>
      <c r="BN333">
        <v>1</v>
      </c>
      <c r="BO333">
        <v>2</v>
      </c>
      <c r="BP333">
        <v>1</v>
      </c>
      <c r="BQ333">
        <v>13</v>
      </c>
      <c r="BR333">
        <v>3</v>
      </c>
      <c r="BS333">
        <v>1</v>
      </c>
      <c r="BT333">
        <v>2</v>
      </c>
      <c r="BU333">
        <v>2</v>
      </c>
      <c r="BV333">
        <v>0</v>
      </c>
      <c r="BW333">
        <v>2</v>
      </c>
      <c r="BX333">
        <v>0</v>
      </c>
      <c r="BY333">
        <v>2</v>
      </c>
      <c r="BZ333">
        <v>0</v>
      </c>
      <c r="CA333">
        <v>2</v>
      </c>
      <c r="CB333">
        <v>0</v>
      </c>
      <c r="CC333">
        <v>2</v>
      </c>
      <c r="CD333">
        <v>0</v>
      </c>
      <c r="CE333">
        <v>2</v>
      </c>
      <c r="CF333">
        <v>0</v>
      </c>
      <c r="CG333">
        <v>2</v>
      </c>
      <c r="CH333">
        <v>2</v>
      </c>
      <c r="CI333">
        <v>2</v>
      </c>
      <c r="CJ333">
        <v>1</v>
      </c>
      <c r="CK333">
        <v>1</v>
      </c>
      <c r="CL333">
        <v>7</v>
      </c>
      <c r="CM333">
        <v>1</v>
      </c>
      <c r="CR333">
        <v>2</v>
      </c>
      <c r="CS333">
        <v>7</v>
      </c>
      <c r="CT333">
        <v>1</v>
      </c>
      <c r="CU333">
        <v>2</v>
      </c>
      <c r="CV333" t="s">
        <v>2914</v>
      </c>
      <c r="CW333">
        <v>844</v>
      </c>
      <c r="CX333">
        <v>14.07</v>
      </c>
      <c r="CY333">
        <v>2</v>
      </c>
      <c r="CZ333">
        <v>1</v>
      </c>
      <c r="DA333" t="s">
        <v>252</v>
      </c>
      <c r="DC333">
        <v>1</v>
      </c>
      <c r="DD333">
        <v>1</v>
      </c>
      <c r="DE333">
        <v>4</v>
      </c>
      <c r="DN333" t="s">
        <v>5312</v>
      </c>
      <c r="DO333" t="s">
        <v>5312</v>
      </c>
      <c r="DP333" t="s">
        <v>3178</v>
      </c>
      <c r="DQ333" t="s">
        <v>202</v>
      </c>
      <c r="DR333" t="s">
        <v>202</v>
      </c>
      <c r="DT333">
        <v>1</v>
      </c>
      <c r="DV333">
        <v>1</v>
      </c>
      <c r="DW333">
        <v>0</v>
      </c>
      <c r="DX333">
        <v>1</v>
      </c>
      <c r="DY333">
        <v>1</v>
      </c>
      <c r="DZ333">
        <v>1</v>
      </c>
      <c r="EA333">
        <v>10</v>
      </c>
      <c r="EB333">
        <f>IF(EA333&gt;=30,1,IF(EA333&gt;=20,2,IF(EA333&gt;=15,3,IF(EA333&gt;=10,4,IF(EA333&gt;=5,5,IF(EA333&gt;0,6,0))))))</f>
        <v>4</v>
      </c>
      <c r="EC333">
        <v>2</v>
      </c>
      <c r="EE333">
        <v>2</v>
      </c>
      <c r="EL333">
        <v>1</v>
      </c>
      <c r="EM333">
        <v>3</v>
      </c>
      <c r="EN333">
        <v>1</v>
      </c>
      <c r="EO333">
        <v>1</v>
      </c>
      <c r="EP333">
        <v>1</v>
      </c>
      <c r="EQ333">
        <v>1</v>
      </c>
      <c r="ER333">
        <v>1</v>
      </c>
      <c r="EZ333">
        <v>1</v>
      </c>
      <c r="FA333">
        <v>1</v>
      </c>
      <c r="FD333">
        <v>3</v>
      </c>
      <c r="FG333">
        <v>0</v>
      </c>
      <c r="FH333" t="s">
        <v>3179</v>
      </c>
      <c r="FI333">
        <v>1</v>
      </c>
      <c r="FJ333" t="s">
        <v>204</v>
      </c>
      <c r="FK333">
        <v>2</v>
      </c>
      <c r="FL333">
        <v>12</v>
      </c>
      <c r="FM333">
        <v>12</v>
      </c>
      <c r="FN333">
        <v>10</v>
      </c>
      <c r="FO333" t="s">
        <v>2206</v>
      </c>
      <c r="FP333">
        <v>3.5</v>
      </c>
      <c r="FQ333" t="s">
        <v>3180</v>
      </c>
      <c r="FR333" t="s">
        <v>3196</v>
      </c>
      <c r="FS333">
        <v>1</v>
      </c>
      <c r="FT333">
        <v>1</v>
      </c>
      <c r="FU333" t="s">
        <v>2221</v>
      </c>
      <c r="FV333" t="s">
        <v>3182</v>
      </c>
      <c r="FW333">
        <v>0</v>
      </c>
      <c r="FX333">
        <v>1</v>
      </c>
      <c r="FY333">
        <v>0</v>
      </c>
      <c r="FZ333">
        <v>0</v>
      </c>
      <c r="GA333">
        <v>37408</v>
      </c>
      <c r="GB333">
        <v>127</v>
      </c>
      <c r="GC333">
        <v>294.55118110000001</v>
      </c>
      <c r="GD333" t="s">
        <v>2401</v>
      </c>
      <c r="GE333">
        <v>1</v>
      </c>
      <c r="HG333" t="s">
        <v>202</v>
      </c>
      <c r="HJ333">
        <v>0</v>
      </c>
    </row>
    <row r="334" spans="1:218" x14ac:dyDescent="0.3">
      <c r="A334">
        <v>1447</v>
      </c>
      <c r="B334" t="s">
        <v>3312</v>
      </c>
      <c r="C334" t="s">
        <v>5376</v>
      </c>
      <c r="D334" t="s">
        <v>212</v>
      </c>
      <c r="E334">
        <v>1</v>
      </c>
      <c r="F334" t="s">
        <v>202</v>
      </c>
      <c r="H334">
        <v>1</v>
      </c>
      <c r="M334">
        <v>1</v>
      </c>
      <c r="N334">
        <v>1</v>
      </c>
      <c r="U334">
        <v>1</v>
      </c>
      <c r="W334">
        <v>1</v>
      </c>
      <c r="X334" t="s">
        <v>3174</v>
      </c>
      <c r="Y334">
        <v>1</v>
      </c>
      <c r="Z334">
        <v>1</v>
      </c>
      <c r="AA334">
        <v>9</v>
      </c>
      <c r="AD334" t="s">
        <v>202</v>
      </c>
      <c r="AE334">
        <v>1</v>
      </c>
      <c r="AF334">
        <v>2</v>
      </c>
      <c r="AG334">
        <v>1</v>
      </c>
      <c r="AH334">
        <v>1</v>
      </c>
      <c r="AI334">
        <v>1</v>
      </c>
      <c r="AJ334">
        <v>1</v>
      </c>
      <c r="AK334" t="s">
        <v>5377</v>
      </c>
      <c r="AL334">
        <v>1</v>
      </c>
      <c r="AM334">
        <v>1</v>
      </c>
      <c r="AN334">
        <v>1</v>
      </c>
      <c r="AO334">
        <v>2</v>
      </c>
      <c r="AP334">
        <v>1</v>
      </c>
      <c r="AQ334">
        <v>2</v>
      </c>
      <c r="AR334" t="s">
        <v>5378</v>
      </c>
      <c r="AS334">
        <v>2</v>
      </c>
      <c r="AT334">
        <v>2</v>
      </c>
      <c r="AU334">
        <v>1</v>
      </c>
      <c r="AV334">
        <v>2</v>
      </c>
      <c r="AW334">
        <v>7</v>
      </c>
      <c r="AX334">
        <v>1</v>
      </c>
      <c r="AY334">
        <v>3</v>
      </c>
      <c r="BE334">
        <v>1</v>
      </c>
      <c r="BF334">
        <v>1</v>
      </c>
      <c r="BG334">
        <v>1</v>
      </c>
      <c r="BH334">
        <v>1</v>
      </c>
      <c r="BI334">
        <v>1</v>
      </c>
      <c r="BJ334">
        <v>0</v>
      </c>
      <c r="BM334">
        <v>5</v>
      </c>
      <c r="BN334">
        <v>1</v>
      </c>
      <c r="BO334">
        <v>1</v>
      </c>
      <c r="BP334">
        <v>1</v>
      </c>
      <c r="BQ334">
        <v>2</v>
      </c>
      <c r="BR334">
        <v>1</v>
      </c>
      <c r="BS334">
        <v>1</v>
      </c>
      <c r="BT334">
        <v>1</v>
      </c>
      <c r="BV334">
        <v>0</v>
      </c>
      <c r="BX334">
        <v>0</v>
      </c>
      <c r="BZ334">
        <v>0</v>
      </c>
      <c r="CB334">
        <v>0</v>
      </c>
      <c r="CD334">
        <v>0</v>
      </c>
      <c r="CF334">
        <v>1</v>
      </c>
      <c r="CJ334">
        <v>1</v>
      </c>
      <c r="CK334">
        <v>1</v>
      </c>
      <c r="CL334">
        <v>4</v>
      </c>
      <c r="CM334">
        <v>7</v>
      </c>
      <c r="CR334">
        <v>1</v>
      </c>
      <c r="CS334">
        <v>1</v>
      </c>
      <c r="CT334">
        <v>1</v>
      </c>
      <c r="CU334">
        <v>2</v>
      </c>
      <c r="CV334" t="s">
        <v>5379</v>
      </c>
      <c r="CW334">
        <v>873</v>
      </c>
      <c r="CX334">
        <v>14.55</v>
      </c>
      <c r="CY334">
        <v>2</v>
      </c>
      <c r="CZ334">
        <v>1</v>
      </c>
      <c r="DA334" t="s">
        <v>2501</v>
      </c>
      <c r="DC334">
        <v>1</v>
      </c>
      <c r="DD334">
        <v>1</v>
      </c>
      <c r="DE334">
        <v>5</v>
      </c>
      <c r="DN334" t="s">
        <v>5362</v>
      </c>
      <c r="DO334" t="s">
        <v>5362</v>
      </c>
      <c r="DP334" t="s">
        <v>3178</v>
      </c>
      <c r="DQ334" t="s">
        <v>202</v>
      </c>
      <c r="DR334" t="s">
        <v>202</v>
      </c>
      <c r="DT334">
        <v>1</v>
      </c>
      <c r="DV334">
        <v>1</v>
      </c>
      <c r="DW334">
        <v>0</v>
      </c>
      <c r="DX334">
        <v>9</v>
      </c>
      <c r="DY334">
        <v>1</v>
      </c>
      <c r="DZ334">
        <v>1</v>
      </c>
      <c r="EA334">
        <v>10</v>
      </c>
      <c r="EB334">
        <f>IF(EA334&gt;=30,1,IF(EA334&gt;=20,2,IF(EA334&gt;=15,3,IF(EA334&gt;=10,4,IF(EA334&gt;=5,5,IF(EA334&gt;0,6,0))))))</f>
        <v>4</v>
      </c>
      <c r="EC334">
        <v>2</v>
      </c>
      <c r="EE334">
        <v>10</v>
      </c>
      <c r="EL334">
        <v>1</v>
      </c>
      <c r="EM334">
        <v>4</v>
      </c>
      <c r="EN334">
        <v>1</v>
      </c>
      <c r="EO334">
        <v>2</v>
      </c>
      <c r="EP334">
        <v>1</v>
      </c>
      <c r="EQ334">
        <v>1</v>
      </c>
      <c r="ER334">
        <v>1</v>
      </c>
      <c r="EZ334">
        <v>1</v>
      </c>
      <c r="FA334">
        <v>1</v>
      </c>
      <c r="FD334">
        <v>3</v>
      </c>
      <c r="FG334">
        <v>0</v>
      </c>
      <c r="FH334" t="s">
        <v>3179</v>
      </c>
      <c r="FI334">
        <v>1</v>
      </c>
      <c r="FJ334" t="s">
        <v>204</v>
      </c>
      <c r="FK334">
        <v>10</v>
      </c>
      <c r="FL334">
        <v>12</v>
      </c>
      <c r="FM334">
        <v>12</v>
      </c>
      <c r="FN334">
        <v>10</v>
      </c>
      <c r="FO334" t="s">
        <v>2206</v>
      </c>
      <c r="FP334">
        <v>7.5</v>
      </c>
      <c r="FQ334" t="s">
        <v>3180</v>
      </c>
      <c r="FR334" t="s">
        <v>3189</v>
      </c>
      <c r="FS334">
        <v>0</v>
      </c>
      <c r="FT334">
        <v>1</v>
      </c>
      <c r="FU334" t="s">
        <v>2221</v>
      </c>
      <c r="FV334" t="s">
        <v>3182</v>
      </c>
      <c r="FW334">
        <v>0</v>
      </c>
      <c r="FX334">
        <v>1</v>
      </c>
      <c r="FY334">
        <v>0</v>
      </c>
      <c r="FZ334">
        <v>0</v>
      </c>
      <c r="GA334">
        <v>20418</v>
      </c>
      <c r="GB334">
        <v>71</v>
      </c>
      <c r="GC334">
        <v>287.57746479999997</v>
      </c>
      <c r="GD334" t="s">
        <v>2401</v>
      </c>
      <c r="GE334">
        <v>1</v>
      </c>
      <c r="HG334" t="s">
        <v>202</v>
      </c>
      <c r="HJ334">
        <v>0</v>
      </c>
    </row>
    <row r="335" spans="1:218" x14ac:dyDescent="0.3">
      <c r="A335">
        <v>718</v>
      </c>
      <c r="B335" t="s">
        <v>3183</v>
      </c>
      <c r="C335" t="s">
        <v>4275</v>
      </c>
      <c r="D335" t="s">
        <v>212</v>
      </c>
      <c r="E335">
        <v>1</v>
      </c>
      <c r="F335" t="s">
        <v>202</v>
      </c>
      <c r="H335">
        <v>1</v>
      </c>
      <c r="M335">
        <v>1</v>
      </c>
      <c r="N335">
        <v>1</v>
      </c>
      <c r="U335">
        <v>1</v>
      </c>
      <c r="W335">
        <v>1</v>
      </c>
      <c r="X335" t="s">
        <v>3174</v>
      </c>
      <c r="Y335">
        <v>1</v>
      </c>
      <c r="Z335">
        <v>1</v>
      </c>
      <c r="AA335">
        <v>5</v>
      </c>
      <c r="AD335" t="s">
        <v>202</v>
      </c>
      <c r="AE335">
        <v>1</v>
      </c>
      <c r="AF335">
        <v>2</v>
      </c>
      <c r="AG335">
        <v>1</v>
      </c>
      <c r="AH335">
        <v>1</v>
      </c>
      <c r="AI335">
        <v>1</v>
      </c>
      <c r="AJ335">
        <v>-97</v>
      </c>
      <c r="AK335" t="s">
        <v>4276</v>
      </c>
      <c r="AL335">
        <v>2</v>
      </c>
      <c r="AM335">
        <v>2</v>
      </c>
      <c r="AN335">
        <v>2</v>
      </c>
      <c r="AO335">
        <v>2</v>
      </c>
      <c r="AP335">
        <v>1</v>
      </c>
      <c r="AQ335">
        <v>2</v>
      </c>
      <c r="AR335" t="s">
        <v>4277</v>
      </c>
      <c r="AS335">
        <v>2</v>
      </c>
      <c r="AT335">
        <v>1</v>
      </c>
      <c r="AU335">
        <v>1</v>
      </c>
      <c r="AV335">
        <v>2</v>
      </c>
      <c r="AW335">
        <v>6</v>
      </c>
      <c r="AX335">
        <v>1</v>
      </c>
      <c r="AY335">
        <v>4</v>
      </c>
      <c r="BE335">
        <v>1</v>
      </c>
      <c r="BF335">
        <v>1</v>
      </c>
      <c r="BG335">
        <v>1</v>
      </c>
      <c r="BH335">
        <v>1</v>
      </c>
      <c r="BI335">
        <v>1</v>
      </c>
      <c r="BJ335">
        <v>0</v>
      </c>
      <c r="BM335">
        <v>4</v>
      </c>
      <c r="BN335">
        <v>1</v>
      </c>
      <c r="BO335">
        <v>2</v>
      </c>
      <c r="BP335">
        <v>1</v>
      </c>
      <c r="BQ335">
        <v>4</v>
      </c>
      <c r="BR335">
        <v>3</v>
      </c>
      <c r="BS335">
        <v>1</v>
      </c>
      <c r="BT335">
        <v>2</v>
      </c>
      <c r="BV335">
        <v>0</v>
      </c>
      <c r="BX335">
        <v>0</v>
      </c>
      <c r="BZ335">
        <v>0</v>
      </c>
      <c r="CB335">
        <v>1</v>
      </c>
      <c r="CD335">
        <v>1</v>
      </c>
      <c r="CJ335">
        <v>2</v>
      </c>
      <c r="CK335">
        <v>2</v>
      </c>
      <c r="CL335">
        <v>4</v>
      </c>
      <c r="CM335">
        <v>3</v>
      </c>
      <c r="CR335">
        <v>2</v>
      </c>
      <c r="CS335">
        <v>2</v>
      </c>
      <c r="CT335">
        <v>1</v>
      </c>
      <c r="CU335">
        <v>1</v>
      </c>
      <c r="CV335" t="s">
        <v>4278</v>
      </c>
      <c r="CW335">
        <v>1044</v>
      </c>
      <c r="CX335">
        <v>17.399999999999999</v>
      </c>
      <c r="CY335">
        <v>2</v>
      </c>
      <c r="CZ335">
        <v>1</v>
      </c>
      <c r="DA335" t="s">
        <v>3546</v>
      </c>
      <c r="DC335">
        <v>1</v>
      </c>
      <c r="DD335">
        <v>1</v>
      </c>
      <c r="DE335">
        <v>4</v>
      </c>
      <c r="DN335" t="s">
        <v>4264</v>
      </c>
      <c r="DO335" t="s">
        <v>4264</v>
      </c>
      <c r="DP335" t="s">
        <v>3178</v>
      </c>
      <c r="DQ335" t="s">
        <v>202</v>
      </c>
      <c r="DR335" t="s">
        <v>202</v>
      </c>
      <c r="DT335">
        <v>1</v>
      </c>
      <c r="DV335">
        <v>1</v>
      </c>
      <c r="DW335">
        <v>0</v>
      </c>
      <c r="DX335">
        <v>5</v>
      </c>
      <c r="DY335">
        <v>1</v>
      </c>
      <c r="DZ335">
        <v>-97</v>
      </c>
      <c r="EB335">
        <v>3</v>
      </c>
      <c r="EC335">
        <v>2</v>
      </c>
      <c r="EE335">
        <v>2</v>
      </c>
      <c r="EL335">
        <v>2</v>
      </c>
      <c r="EM335">
        <v>1</v>
      </c>
      <c r="EN335">
        <v>1</v>
      </c>
      <c r="EO335">
        <v>2</v>
      </c>
      <c r="EP335">
        <v>1</v>
      </c>
      <c r="EQ335">
        <v>1</v>
      </c>
      <c r="ER335">
        <v>2</v>
      </c>
      <c r="ES335">
        <v>1</v>
      </c>
      <c r="ET335">
        <v>9</v>
      </c>
      <c r="EU335">
        <f>IF(ET335&gt;=30,1,IF(ET335&gt;=20,2,IF(ET335&gt;=15,3,IF(ET335&gt;=10,4,IF(ET335&gt;=5,5,IF(ET335&gt;0,6,0))))))</f>
        <v>5</v>
      </c>
      <c r="EV335">
        <v>8</v>
      </c>
      <c r="EW335">
        <v>3</v>
      </c>
      <c r="EY335">
        <v>2</v>
      </c>
      <c r="EZ335">
        <v>1</v>
      </c>
      <c r="FA335">
        <v>1</v>
      </c>
      <c r="FD335">
        <v>1</v>
      </c>
      <c r="FG335">
        <v>0</v>
      </c>
      <c r="FH335" t="s">
        <v>3179</v>
      </c>
      <c r="FI335">
        <v>1</v>
      </c>
      <c r="FJ335" t="s">
        <v>204</v>
      </c>
      <c r="FK335">
        <v>2</v>
      </c>
      <c r="FL335">
        <v>12</v>
      </c>
      <c r="FM335">
        <v>12</v>
      </c>
      <c r="FN335">
        <v>17.5</v>
      </c>
      <c r="FO335" t="s">
        <v>2212</v>
      </c>
      <c r="FP335">
        <v>0.5</v>
      </c>
      <c r="FQ335" t="s">
        <v>3180</v>
      </c>
      <c r="FR335" t="s">
        <v>3189</v>
      </c>
      <c r="FS335">
        <v>0</v>
      </c>
      <c r="FT335">
        <v>1</v>
      </c>
      <c r="FU335" t="s">
        <v>2213</v>
      </c>
      <c r="FV335" t="s">
        <v>3182</v>
      </c>
      <c r="FW335">
        <v>0</v>
      </c>
      <c r="FX335">
        <v>1</v>
      </c>
      <c r="FY335">
        <v>0</v>
      </c>
      <c r="FZ335">
        <v>0</v>
      </c>
      <c r="GA335">
        <v>37408</v>
      </c>
      <c r="GB335">
        <v>127</v>
      </c>
      <c r="GC335">
        <v>294.55118110000001</v>
      </c>
      <c r="GD335" t="s">
        <v>2401</v>
      </c>
      <c r="GE335">
        <v>1</v>
      </c>
      <c r="HG335" t="s">
        <v>202</v>
      </c>
      <c r="HJ335">
        <v>0</v>
      </c>
    </row>
    <row r="336" spans="1:218" x14ac:dyDescent="0.3">
      <c r="A336">
        <v>1778</v>
      </c>
      <c r="B336" t="s">
        <v>3401</v>
      </c>
      <c r="C336" t="s">
        <v>5479</v>
      </c>
      <c r="D336" t="s">
        <v>194</v>
      </c>
      <c r="E336">
        <v>1</v>
      </c>
      <c r="F336" t="s">
        <v>202</v>
      </c>
      <c r="H336">
        <v>1</v>
      </c>
      <c r="M336">
        <v>1</v>
      </c>
      <c r="N336">
        <v>2</v>
      </c>
      <c r="O336">
        <v>1</v>
      </c>
      <c r="U336">
        <v>1</v>
      </c>
      <c r="W336">
        <v>1</v>
      </c>
      <c r="X336" t="s">
        <v>3174</v>
      </c>
      <c r="Y336">
        <v>1</v>
      </c>
      <c r="Z336">
        <v>1</v>
      </c>
      <c r="AA336">
        <v>5</v>
      </c>
      <c r="AD336" t="s">
        <v>202</v>
      </c>
      <c r="AE336">
        <v>1</v>
      </c>
      <c r="AF336">
        <v>2</v>
      </c>
      <c r="AG336">
        <v>1</v>
      </c>
      <c r="AH336">
        <v>2</v>
      </c>
      <c r="AI336">
        <v>2</v>
      </c>
      <c r="AJ336">
        <v>1</v>
      </c>
      <c r="AK336" t="s">
        <v>5480</v>
      </c>
      <c r="AL336">
        <v>1</v>
      </c>
      <c r="AM336">
        <v>1</v>
      </c>
      <c r="AN336">
        <v>1</v>
      </c>
      <c r="AO336">
        <v>2</v>
      </c>
      <c r="AP336">
        <v>1</v>
      </c>
      <c r="AQ336">
        <v>1</v>
      </c>
      <c r="AR336" t="s">
        <v>3850</v>
      </c>
      <c r="AS336">
        <v>3</v>
      </c>
      <c r="AT336">
        <v>1</v>
      </c>
      <c r="AU336">
        <v>3</v>
      </c>
      <c r="AV336">
        <v>3</v>
      </c>
      <c r="AW336">
        <v>7</v>
      </c>
      <c r="AX336">
        <v>1</v>
      </c>
      <c r="AY336">
        <v>1</v>
      </c>
      <c r="BE336">
        <v>1</v>
      </c>
      <c r="BF336">
        <v>1</v>
      </c>
      <c r="BG336">
        <v>1</v>
      </c>
      <c r="BH336">
        <v>1</v>
      </c>
      <c r="BI336">
        <v>1</v>
      </c>
      <c r="BJ336">
        <v>0</v>
      </c>
      <c r="BM336">
        <v>1</v>
      </c>
      <c r="BN336">
        <v>1</v>
      </c>
      <c r="BO336">
        <v>0</v>
      </c>
      <c r="BP336">
        <v>1</v>
      </c>
      <c r="BQ336">
        <v>2</v>
      </c>
      <c r="BR336">
        <v>2</v>
      </c>
      <c r="BS336">
        <v>-98</v>
      </c>
      <c r="CJ336">
        <v>1</v>
      </c>
      <c r="CK336">
        <v>-98</v>
      </c>
      <c r="CL336">
        <v>6</v>
      </c>
      <c r="CM336">
        <v>-98</v>
      </c>
      <c r="CR336">
        <v>-98</v>
      </c>
      <c r="CS336">
        <v>-98</v>
      </c>
      <c r="CT336">
        <v>1</v>
      </c>
      <c r="CU336">
        <v>2</v>
      </c>
      <c r="CV336" t="s">
        <v>3754</v>
      </c>
      <c r="CW336">
        <v>843</v>
      </c>
      <c r="CX336">
        <v>14.05</v>
      </c>
      <c r="CY336">
        <v>1</v>
      </c>
      <c r="CZ336">
        <v>1</v>
      </c>
      <c r="DA336" t="s">
        <v>619</v>
      </c>
      <c r="DC336">
        <v>1</v>
      </c>
      <c r="DD336">
        <v>1</v>
      </c>
      <c r="DE336">
        <v>22</v>
      </c>
      <c r="DN336" t="s">
        <v>5464</v>
      </c>
      <c r="DO336" t="s">
        <v>5464</v>
      </c>
      <c r="DP336" t="s">
        <v>3178</v>
      </c>
      <c r="DQ336" t="s">
        <v>202</v>
      </c>
      <c r="DR336" t="s">
        <v>202</v>
      </c>
      <c r="DT336">
        <v>2</v>
      </c>
      <c r="DU336">
        <v>1</v>
      </c>
      <c r="DV336">
        <v>1</v>
      </c>
      <c r="DW336">
        <v>0</v>
      </c>
      <c r="DX336">
        <v>5</v>
      </c>
      <c r="DY336">
        <v>1</v>
      </c>
      <c r="DZ336">
        <v>-97</v>
      </c>
      <c r="EB336">
        <v>4</v>
      </c>
      <c r="EC336">
        <v>1</v>
      </c>
      <c r="ED336">
        <v>1</v>
      </c>
      <c r="EL336">
        <v>1</v>
      </c>
      <c r="EM336">
        <v>2</v>
      </c>
      <c r="EN336">
        <v>1</v>
      </c>
      <c r="EO336">
        <v>1</v>
      </c>
      <c r="EP336">
        <v>1</v>
      </c>
      <c r="EQ336">
        <v>1</v>
      </c>
      <c r="ER336">
        <v>1</v>
      </c>
      <c r="EZ336">
        <v>1</v>
      </c>
      <c r="FA336">
        <v>1</v>
      </c>
      <c r="FD336">
        <v>3</v>
      </c>
      <c r="FG336">
        <v>0</v>
      </c>
      <c r="FH336" t="s">
        <v>3179</v>
      </c>
      <c r="FI336">
        <v>1</v>
      </c>
      <c r="FJ336" t="s">
        <v>204</v>
      </c>
      <c r="FK336">
        <v>8.3333299999999999E-2</v>
      </c>
      <c r="FL336">
        <v>1</v>
      </c>
      <c r="FM336">
        <v>1</v>
      </c>
      <c r="FN336">
        <v>12.5</v>
      </c>
      <c r="FO336" t="s">
        <v>2206</v>
      </c>
      <c r="FP336">
        <v>1.5</v>
      </c>
      <c r="FQ336" t="s">
        <v>3180</v>
      </c>
      <c r="FR336" t="s">
        <v>3196</v>
      </c>
      <c r="FS336">
        <v>1</v>
      </c>
      <c r="FT336">
        <v>1</v>
      </c>
      <c r="FU336" t="s">
        <v>2221</v>
      </c>
      <c r="FV336" t="s">
        <v>3182</v>
      </c>
      <c r="FW336">
        <v>0</v>
      </c>
      <c r="FX336">
        <v>1</v>
      </c>
      <c r="FY336">
        <v>0</v>
      </c>
      <c r="FZ336">
        <v>0</v>
      </c>
      <c r="GA336">
        <v>1473</v>
      </c>
      <c r="GB336">
        <v>6</v>
      </c>
      <c r="GC336">
        <v>245.5</v>
      </c>
      <c r="GD336" t="s">
        <v>2401</v>
      </c>
      <c r="GE336">
        <v>1</v>
      </c>
      <c r="HG336" t="s">
        <v>202</v>
      </c>
      <c r="HJ336">
        <v>0</v>
      </c>
    </row>
    <row r="337" spans="1:218" x14ac:dyDescent="0.3">
      <c r="A337">
        <v>722</v>
      </c>
      <c r="B337" t="s">
        <v>3312</v>
      </c>
      <c r="C337" t="s">
        <v>4282</v>
      </c>
      <c r="D337" t="s">
        <v>212</v>
      </c>
      <c r="E337">
        <v>1</v>
      </c>
      <c r="F337" t="s">
        <v>202</v>
      </c>
      <c r="H337">
        <v>1</v>
      </c>
      <c r="M337">
        <v>1</v>
      </c>
      <c r="N337">
        <v>1</v>
      </c>
      <c r="U337">
        <v>1</v>
      </c>
      <c r="W337">
        <v>1</v>
      </c>
      <c r="X337" t="s">
        <v>3174</v>
      </c>
      <c r="Y337">
        <v>1</v>
      </c>
      <c r="Z337">
        <v>1</v>
      </c>
      <c r="AA337">
        <v>2</v>
      </c>
      <c r="AD337" t="s">
        <v>202</v>
      </c>
      <c r="AE337">
        <v>1</v>
      </c>
      <c r="AF337">
        <v>2</v>
      </c>
      <c r="AG337">
        <v>1</v>
      </c>
      <c r="AH337">
        <v>2</v>
      </c>
      <c r="AI337">
        <v>2</v>
      </c>
      <c r="AJ337">
        <v>2</v>
      </c>
      <c r="AK337" t="s">
        <v>4109</v>
      </c>
      <c r="AL337">
        <v>2</v>
      </c>
      <c r="AM337">
        <v>2</v>
      </c>
      <c r="AN337">
        <v>2</v>
      </c>
      <c r="AO337">
        <v>2</v>
      </c>
      <c r="AP337">
        <v>2</v>
      </c>
      <c r="AQ337">
        <v>2</v>
      </c>
      <c r="AR337" t="s">
        <v>4110</v>
      </c>
      <c r="AS337">
        <v>2</v>
      </c>
      <c r="AT337">
        <v>2</v>
      </c>
      <c r="AU337">
        <v>2</v>
      </c>
      <c r="AV337">
        <v>2</v>
      </c>
      <c r="AW337">
        <v>7</v>
      </c>
      <c r="AX337">
        <v>7</v>
      </c>
      <c r="AY337">
        <v>6</v>
      </c>
      <c r="BE337">
        <v>1</v>
      </c>
      <c r="BF337">
        <v>1</v>
      </c>
      <c r="BG337">
        <v>1</v>
      </c>
      <c r="BH337">
        <v>1</v>
      </c>
      <c r="BI337">
        <v>1</v>
      </c>
      <c r="BJ337">
        <v>0</v>
      </c>
      <c r="BM337">
        <v>1</v>
      </c>
      <c r="BN337">
        <v>1</v>
      </c>
      <c r="BO337">
        <v>2</v>
      </c>
      <c r="BP337">
        <v>1</v>
      </c>
      <c r="BQ337">
        <v>10.5</v>
      </c>
      <c r="BR337">
        <v>1</v>
      </c>
      <c r="BS337">
        <v>1</v>
      </c>
      <c r="BT337">
        <v>3</v>
      </c>
      <c r="BV337">
        <v>0</v>
      </c>
      <c r="BX337">
        <v>0</v>
      </c>
      <c r="BZ337">
        <v>1</v>
      </c>
      <c r="CB337">
        <v>0</v>
      </c>
      <c r="CD337">
        <v>2</v>
      </c>
      <c r="CJ337">
        <v>2</v>
      </c>
      <c r="CK337">
        <v>1</v>
      </c>
      <c r="CL337">
        <v>3</v>
      </c>
      <c r="CM337">
        <v>2</v>
      </c>
      <c r="CR337">
        <v>2</v>
      </c>
      <c r="CS337">
        <v>1</v>
      </c>
      <c r="CT337">
        <v>1</v>
      </c>
      <c r="CU337">
        <v>2</v>
      </c>
      <c r="CV337" t="s">
        <v>2874</v>
      </c>
      <c r="CW337">
        <v>781</v>
      </c>
      <c r="CX337">
        <v>13.02</v>
      </c>
      <c r="CY337">
        <v>2</v>
      </c>
      <c r="CZ337">
        <v>1</v>
      </c>
      <c r="DA337" t="s">
        <v>3658</v>
      </c>
      <c r="DC337">
        <v>1</v>
      </c>
      <c r="DD337">
        <v>1</v>
      </c>
      <c r="DE337">
        <v>5</v>
      </c>
      <c r="DN337" t="s">
        <v>4264</v>
      </c>
      <c r="DO337" t="s">
        <v>4264</v>
      </c>
      <c r="DP337" t="s">
        <v>3178</v>
      </c>
      <c r="DQ337" t="s">
        <v>202</v>
      </c>
      <c r="DR337" t="s">
        <v>202</v>
      </c>
      <c r="DT337">
        <v>1</v>
      </c>
      <c r="DV337">
        <v>1</v>
      </c>
      <c r="DW337">
        <v>0</v>
      </c>
      <c r="DX337">
        <v>2</v>
      </c>
      <c r="DY337">
        <v>1</v>
      </c>
      <c r="DZ337">
        <v>1</v>
      </c>
      <c r="EA337">
        <v>5</v>
      </c>
      <c r="EB337">
        <f>IF(EA337&gt;=30,1,IF(EA337&gt;=20,2,IF(EA337&gt;=15,3,IF(EA337&gt;=10,4,IF(EA337&gt;=5,5,IF(EA337&gt;0,6,0))))))</f>
        <v>5</v>
      </c>
      <c r="EC337">
        <v>2</v>
      </c>
      <c r="EE337">
        <v>6</v>
      </c>
      <c r="EL337">
        <v>2</v>
      </c>
      <c r="EM337">
        <v>2</v>
      </c>
      <c r="EN337">
        <v>2</v>
      </c>
      <c r="EO337">
        <v>2</v>
      </c>
      <c r="EP337">
        <v>1</v>
      </c>
      <c r="EQ337">
        <v>1</v>
      </c>
      <c r="ER337">
        <v>2</v>
      </c>
      <c r="ES337">
        <v>1</v>
      </c>
      <c r="ET337">
        <v>4</v>
      </c>
      <c r="EU337">
        <f>IF(ET337&gt;=30,1,IF(ET337&gt;=20,2,IF(ET337&gt;=15,3,IF(ET337&gt;=10,4,IF(ET337&gt;=5,5,IF(ET337&gt;0,6,0))))))</f>
        <v>6</v>
      </c>
      <c r="EV337">
        <v>8</v>
      </c>
      <c r="EX337">
        <v>2</v>
      </c>
      <c r="EY337">
        <v>1</v>
      </c>
      <c r="EZ337">
        <v>2</v>
      </c>
      <c r="FE337">
        <v>1</v>
      </c>
      <c r="FG337">
        <v>0</v>
      </c>
      <c r="FH337" t="s">
        <v>3179</v>
      </c>
      <c r="FI337">
        <v>1</v>
      </c>
      <c r="FJ337" t="s">
        <v>204</v>
      </c>
      <c r="FK337">
        <v>6</v>
      </c>
      <c r="FL337">
        <v>12</v>
      </c>
      <c r="FM337">
        <v>12</v>
      </c>
      <c r="FN337">
        <v>5</v>
      </c>
      <c r="FO337" t="s">
        <v>2212</v>
      </c>
      <c r="FP337">
        <v>1.5</v>
      </c>
      <c r="FQ337" t="s">
        <v>3287</v>
      </c>
      <c r="FR337" t="s">
        <v>3189</v>
      </c>
      <c r="FS337">
        <v>0</v>
      </c>
      <c r="FT337">
        <v>1</v>
      </c>
      <c r="FU337" t="s">
        <v>2213</v>
      </c>
      <c r="FV337" t="s">
        <v>3182</v>
      </c>
      <c r="FW337">
        <v>1</v>
      </c>
      <c r="FX337">
        <v>0</v>
      </c>
      <c r="FY337">
        <v>1</v>
      </c>
      <c r="FZ337">
        <v>0</v>
      </c>
      <c r="GA337">
        <v>20418</v>
      </c>
      <c r="GB337">
        <v>71</v>
      </c>
      <c r="GC337">
        <v>287.57746479999997</v>
      </c>
      <c r="GD337" t="s">
        <v>2401</v>
      </c>
      <c r="GE337">
        <v>1</v>
      </c>
      <c r="HG337" t="s">
        <v>202</v>
      </c>
      <c r="HI337">
        <v>1</v>
      </c>
      <c r="HJ337">
        <v>1</v>
      </c>
    </row>
    <row r="338" spans="1:218" x14ac:dyDescent="0.3">
      <c r="A338">
        <v>107</v>
      </c>
      <c r="B338" t="s">
        <v>3221</v>
      </c>
      <c r="C338" t="s">
        <v>5515</v>
      </c>
      <c r="D338" t="s">
        <v>212</v>
      </c>
      <c r="E338">
        <v>1</v>
      </c>
      <c r="F338" t="s">
        <v>202</v>
      </c>
      <c r="H338">
        <v>1</v>
      </c>
      <c r="M338">
        <v>1</v>
      </c>
      <c r="N338">
        <v>1</v>
      </c>
      <c r="U338">
        <v>1</v>
      </c>
      <c r="W338">
        <v>1</v>
      </c>
      <c r="X338" t="s">
        <v>5507</v>
      </c>
      <c r="Y338">
        <v>1</v>
      </c>
      <c r="Z338">
        <v>1</v>
      </c>
      <c r="AA338">
        <v>5</v>
      </c>
      <c r="AB338">
        <v>2</v>
      </c>
      <c r="AD338" t="s">
        <v>202</v>
      </c>
      <c r="AE338">
        <v>1</v>
      </c>
      <c r="AF338">
        <v>1</v>
      </c>
      <c r="AG338">
        <v>1</v>
      </c>
      <c r="AH338">
        <v>1</v>
      </c>
      <c r="AI338">
        <v>1</v>
      </c>
      <c r="AJ338">
        <v>1</v>
      </c>
      <c r="AK338" t="s">
        <v>5516</v>
      </c>
      <c r="AL338">
        <v>1</v>
      </c>
      <c r="AM338">
        <v>1</v>
      </c>
      <c r="AN338">
        <v>1</v>
      </c>
      <c r="AO338">
        <v>2</v>
      </c>
      <c r="AP338">
        <v>1</v>
      </c>
      <c r="AQ338">
        <v>1</v>
      </c>
      <c r="AR338" t="s">
        <v>5517</v>
      </c>
      <c r="AS338">
        <v>2</v>
      </c>
      <c r="AT338">
        <v>2</v>
      </c>
      <c r="AU338">
        <v>1</v>
      </c>
      <c r="AV338">
        <v>1</v>
      </c>
      <c r="AW338">
        <v>7</v>
      </c>
      <c r="AX338">
        <v>5</v>
      </c>
      <c r="AY338">
        <v>4</v>
      </c>
      <c r="BE338">
        <v>1</v>
      </c>
      <c r="BF338">
        <v>2</v>
      </c>
      <c r="BG338">
        <v>1</v>
      </c>
      <c r="BH338">
        <v>2</v>
      </c>
      <c r="BI338">
        <v>1</v>
      </c>
      <c r="BJ338">
        <v>0</v>
      </c>
      <c r="BM338">
        <v>1</v>
      </c>
      <c r="BN338">
        <v>1</v>
      </c>
      <c r="BO338">
        <v>4</v>
      </c>
      <c r="BP338">
        <v>1</v>
      </c>
      <c r="BQ338">
        <v>13</v>
      </c>
      <c r="BR338">
        <v>3</v>
      </c>
      <c r="BS338">
        <v>1</v>
      </c>
      <c r="BT338">
        <v>4</v>
      </c>
      <c r="BV338">
        <v>0</v>
      </c>
      <c r="BX338">
        <v>2</v>
      </c>
      <c r="BZ338">
        <v>0</v>
      </c>
      <c r="CB338">
        <v>0</v>
      </c>
      <c r="CD338">
        <v>2</v>
      </c>
      <c r="CJ338">
        <v>1</v>
      </c>
      <c r="CK338">
        <v>1</v>
      </c>
      <c r="CL338">
        <v>5</v>
      </c>
      <c r="CM338">
        <v>4</v>
      </c>
      <c r="CR338">
        <v>2</v>
      </c>
      <c r="CS338">
        <v>8</v>
      </c>
      <c r="CT338">
        <v>1</v>
      </c>
      <c r="CU338">
        <v>2</v>
      </c>
      <c r="CV338" t="s">
        <v>1461</v>
      </c>
      <c r="CW338">
        <v>1021</v>
      </c>
      <c r="CX338">
        <v>17.02</v>
      </c>
      <c r="CY338">
        <v>2</v>
      </c>
      <c r="CZ338">
        <v>1</v>
      </c>
      <c r="DA338" t="s">
        <v>3316</v>
      </c>
      <c r="DC338">
        <v>1</v>
      </c>
      <c r="DD338">
        <v>1</v>
      </c>
      <c r="DE338">
        <v>10</v>
      </c>
      <c r="DN338" t="s">
        <v>3177</v>
      </c>
      <c r="DO338" t="s">
        <v>3177</v>
      </c>
      <c r="DP338" t="s">
        <v>3178</v>
      </c>
      <c r="DQ338" t="s">
        <v>202</v>
      </c>
      <c r="DR338" t="s">
        <v>202</v>
      </c>
      <c r="DT338">
        <v>1</v>
      </c>
      <c r="DV338">
        <v>1</v>
      </c>
      <c r="DW338">
        <v>0</v>
      </c>
      <c r="DX338">
        <v>5</v>
      </c>
      <c r="DY338">
        <v>1</v>
      </c>
      <c r="DZ338">
        <v>1</v>
      </c>
      <c r="EA338">
        <v>24</v>
      </c>
      <c r="EB338">
        <f>IF(EA338&gt;=30,1,IF(EA338&gt;=20,2,IF(EA338&gt;=15,3,IF(EA338&gt;=10,4,IF(EA338&gt;=5,5,IF(EA338&gt;0,6,0))))))</f>
        <v>2</v>
      </c>
      <c r="EC338">
        <v>2</v>
      </c>
      <c r="EE338">
        <v>24</v>
      </c>
      <c r="EL338">
        <v>1</v>
      </c>
      <c r="EM338">
        <v>3</v>
      </c>
      <c r="EN338">
        <v>1</v>
      </c>
      <c r="EO338">
        <v>1</v>
      </c>
      <c r="EP338">
        <v>1</v>
      </c>
      <c r="EQ338">
        <v>1</v>
      </c>
      <c r="ER338">
        <v>1</v>
      </c>
      <c r="EZ338">
        <v>1</v>
      </c>
      <c r="FA338">
        <v>1</v>
      </c>
      <c r="FD338">
        <v>3</v>
      </c>
      <c r="FG338">
        <v>0</v>
      </c>
      <c r="FH338" t="s">
        <v>5510</v>
      </c>
      <c r="FI338">
        <v>2</v>
      </c>
      <c r="FJ338" t="s">
        <v>204</v>
      </c>
      <c r="FK338">
        <v>24</v>
      </c>
      <c r="FL338">
        <v>12</v>
      </c>
      <c r="FM338">
        <v>12</v>
      </c>
      <c r="FN338">
        <v>24</v>
      </c>
      <c r="FO338" t="s">
        <v>2206</v>
      </c>
      <c r="FP338">
        <v>3.5</v>
      </c>
      <c r="FQ338" t="s">
        <v>3180</v>
      </c>
      <c r="FR338" t="s">
        <v>3196</v>
      </c>
      <c r="FS338">
        <v>1</v>
      </c>
      <c r="FT338">
        <v>1</v>
      </c>
      <c r="FU338" t="s">
        <v>2221</v>
      </c>
      <c r="FV338" t="s">
        <v>3182</v>
      </c>
      <c r="FW338">
        <v>0</v>
      </c>
      <c r="FX338">
        <v>1</v>
      </c>
      <c r="FY338">
        <v>0</v>
      </c>
      <c r="FZ338">
        <v>0</v>
      </c>
      <c r="GA338">
        <v>7861</v>
      </c>
      <c r="GB338">
        <v>71</v>
      </c>
      <c r="GC338">
        <v>110.71830989999999</v>
      </c>
      <c r="GD338" t="s">
        <v>2401</v>
      </c>
      <c r="GE338">
        <v>1</v>
      </c>
      <c r="HG338" t="s">
        <v>202</v>
      </c>
      <c r="HJ338">
        <v>0</v>
      </c>
    </row>
    <row r="339" spans="1:218" x14ac:dyDescent="0.3">
      <c r="A339">
        <v>511</v>
      </c>
      <c r="B339" t="s">
        <v>3401</v>
      </c>
      <c r="C339" t="s">
        <v>5554</v>
      </c>
      <c r="D339" t="s">
        <v>194</v>
      </c>
      <c r="E339">
        <v>1</v>
      </c>
      <c r="F339" t="s">
        <v>202</v>
      </c>
      <c r="H339">
        <v>1</v>
      </c>
      <c r="M339">
        <v>1</v>
      </c>
      <c r="N339">
        <v>1</v>
      </c>
      <c r="U339">
        <v>1</v>
      </c>
      <c r="W339">
        <v>1</v>
      </c>
      <c r="X339" t="s">
        <v>5507</v>
      </c>
      <c r="Y339">
        <v>1</v>
      </c>
      <c r="Z339">
        <v>1</v>
      </c>
      <c r="AA339">
        <v>1</v>
      </c>
      <c r="AB339">
        <v>1</v>
      </c>
      <c r="AD339" t="s">
        <v>202</v>
      </c>
      <c r="AE339">
        <v>1</v>
      </c>
      <c r="AF339">
        <v>1</v>
      </c>
      <c r="AG339">
        <v>1</v>
      </c>
      <c r="AH339">
        <v>1</v>
      </c>
      <c r="AI339">
        <v>1</v>
      </c>
      <c r="AJ339">
        <v>1</v>
      </c>
      <c r="AK339" t="s">
        <v>5555</v>
      </c>
      <c r="AL339">
        <v>1</v>
      </c>
      <c r="AM339">
        <v>2</v>
      </c>
      <c r="AN339">
        <v>2</v>
      </c>
      <c r="AO339">
        <v>2</v>
      </c>
      <c r="AP339">
        <v>1</v>
      </c>
      <c r="AQ339">
        <v>1</v>
      </c>
      <c r="AR339" t="s">
        <v>5556</v>
      </c>
      <c r="AS339">
        <v>1</v>
      </c>
      <c r="AT339">
        <v>1</v>
      </c>
      <c r="AU339">
        <v>3</v>
      </c>
      <c r="AV339">
        <v>1</v>
      </c>
      <c r="AW339">
        <v>7</v>
      </c>
      <c r="AX339">
        <v>7</v>
      </c>
      <c r="AY339">
        <v>1</v>
      </c>
      <c r="BE339">
        <v>1</v>
      </c>
      <c r="BF339">
        <v>3</v>
      </c>
      <c r="BG339">
        <v>1</v>
      </c>
      <c r="BH339">
        <v>2</v>
      </c>
      <c r="BI339">
        <v>1</v>
      </c>
      <c r="BJ339">
        <v>1</v>
      </c>
      <c r="BK339">
        <v>1</v>
      </c>
      <c r="BL339">
        <v>1</v>
      </c>
      <c r="BM339">
        <v>1</v>
      </c>
      <c r="BN339">
        <v>1</v>
      </c>
      <c r="BO339">
        <v>3</v>
      </c>
      <c r="BP339">
        <v>1</v>
      </c>
      <c r="BQ339">
        <v>10</v>
      </c>
      <c r="BR339">
        <v>2</v>
      </c>
      <c r="BS339">
        <v>1</v>
      </c>
      <c r="BT339">
        <v>2</v>
      </c>
      <c r="BU339">
        <v>2</v>
      </c>
      <c r="BV339">
        <v>0</v>
      </c>
      <c r="BW339">
        <v>2</v>
      </c>
      <c r="BX339">
        <v>0</v>
      </c>
      <c r="BY339">
        <v>2</v>
      </c>
      <c r="BZ339">
        <v>0</v>
      </c>
      <c r="CA339">
        <v>2</v>
      </c>
      <c r="CB339">
        <v>0</v>
      </c>
      <c r="CC339">
        <v>2</v>
      </c>
      <c r="CD339">
        <v>0</v>
      </c>
      <c r="CE339">
        <v>2</v>
      </c>
      <c r="CF339">
        <v>0</v>
      </c>
      <c r="CG339">
        <v>2</v>
      </c>
      <c r="CH339">
        <v>2</v>
      </c>
      <c r="CI339">
        <v>2</v>
      </c>
      <c r="CJ339">
        <v>1</v>
      </c>
      <c r="CK339">
        <v>1</v>
      </c>
      <c r="CL339">
        <v>5</v>
      </c>
      <c r="CM339">
        <v>-98</v>
      </c>
      <c r="CR339">
        <v>2</v>
      </c>
      <c r="CS339">
        <v>-98</v>
      </c>
      <c r="CT339">
        <v>1</v>
      </c>
      <c r="CU339">
        <v>1</v>
      </c>
      <c r="CV339" t="s">
        <v>229</v>
      </c>
      <c r="CW339">
        <v>1117</v>
      </c>
      <c r="CX339">
        <v>18.62</v>
      </c>
      <c r="CY339">
        <v>2</v>
      </c>
      <c r="CZ339">
        <v>1</v>
      </c>
      <c r="DA339" t="s">
        <v>3405</v>
      </c>
      <c r="DC339">
        <v>1</v>
      </c>
      <c r="DD339">
        <v>1</v>
      </c>
      <c r="DE339">
        <v>22</v>
      </c>
      <c r="DN339" t="s">
        <v>3912</v>
      </c>
      <c r="DO339" t="s">
        <v>3912</v>
      </c>
      <c r="DP339" t="s">
        <v>3178</v>
      </c>
      <c r="DQ339" t="s">
        <v>202</v>
      </c>
      <c r="DR339" t="s">
        <v>202</v>
      </c>
      <c r="DT339">
        <v>1</v>
      </c>
      <c r="DV339">
        <v>1</v>
      </c>
      <c r="DW339">
        <v>0</v>
      </c>
      <c r="DX339">
        <v>1</v>
      </c>
      <c r="DY339">
        <v>1</v>
      </c>
      <c r="DZ339">
        <v>1</v>
      </c>
      <c r="EA339">
        <v>20</v>
      </c>
      <c r="EB339">
        <f>IF(EA339&gt;=30,1,IF(EA339&gt;=20,2,IF(EA339&gt;=15,3,IF(EA339&gt;=10,4,IF(EA339&gt;=5,5,IF(EA339&gt;0,6,0))))))</f>
        <v>2</v>
      </c>
      <c r="EC339">
        <v>2</v>
      </c>
      <c r="EE339">
        <v>4</v>
      </c>
      <c r="EL339">
        <v>1</v>
      </c>
      <c r="EM339">
        <v>3</v>
      </c>
      <c r="EN339">
        <v>1</v>
      </c>
      <c r="EO339">
        <v>4</v>
      </c>
      <c r="EP339">
        <v>1</v>
      </c>
      <c r="EQ339">
        <v>1</v>
      </c>
      <c r="ER339">
        <v>1</v>
      </c>
      <c r="EZ339">
        <v>1</v>
      </c>
      <c r="FA339">
        <v>1</v>
      </c>
      <c r="FD339">
        <v>3</v>
      </c>
      <c r="FG339">
        <v>0</v>
      </c>
      <c r="FH339" t="s">
        <v>5510</v>
      </c>
      <c r="FI339">
        <v>2</v>
      </c>
      <c r="FJ339" t="s">
        <v>204</v>
      </c>
      <c r="FK339">
        <v>4</v>
      </c>
      <c r="FL339">
        <v>12</v>
      </c>
      <c r="FM339">
        <v>12</v>
      </c>
      <c r="FN339">
        <v>20</v>
      </c>
      <c r="FO339" t="s">
        <v>2206</v>
      </c>
      <c r="FP339">
        <v>3.5</v>
      </c>
      <c r="FQ339" t="s">
        <v>3180</v>
      </c>
      <c r="FR339" t="s">
        <v>3201</v>
      </c>
      <c r="FS339">
        <v>1</v>
      </c>
      <c r="FT339">
        <v>1</v>
      </c>
      <c r="FU339" t="s">
        <v>2221</v>
      </c>
      <c r="FV339" t="s">
        <v>3182</v>
      </c>
      <c r="FW339">
        <v>0</v>
      </c>
      <c r="FX339">
        <v>1</v>
      </c>
      <c r="FY339">
        <v>0</v>
      </c>
      <c r="FZ339">
        <v>0</v>
      </c>
      <c r="GA339">
        <v>1473</v>
      </c>
      <c r="GB339">
        <v>6</v>
      </c>
      <c r="GC339">
        <v>245.5</v>
      </c>
      <c r="GD339" t="s">
        <v>2401</v>
      </c>
      <c r="GE339">
        <v>1</v>
      </c>
      <c r="HG339" t="s">
        <v>202</v>
      </c>
      <c r="HJ339">
        <v>0</v>
      </c>
    </row>
    <row r="340" spans="1:218" x14ac:dyDescent="0.3">
      <c r="A340">
        <v>1484</v>
      </c>
      <c r="B340" t="s">
        <v>3303</v>
      </c>
      <c r="C340" t="s">
        <v>5626</v>
      </c>
      <c r="D340" t="s">
        <v>212</v>
      </c>
      <c r="E340">
        <v>1</v>
      </c>
      <c r="F340" t="s">
        <v>202</v>
      </c>
      <c r="H340">
        <v>1</v>
      </c>
      <c r="M340">
        <v>1</v>
      </c>
      <c r="N340">
        <v>1</v>
      </c>
      <c r="U340">
        <v>1</v>
      </c>
      <c r="W340">
        <v>1</v>
      </c>
      <c r="X340" t="s">
        <v>5507</v>
      </c>
      <c r="Y340">
        <v>1</v>
      </c>
      <c r="Z340">
        <v>1</v>
      </c>
      <c r="AA340">
        <v>5</v>
      </c>
      <c r="AB340">
        <v>1</v>
      </c>
      <c r="AD340" t="s">
        <v>202</v>
      </c>
      <c r="AE340">
        <v>1</v>
      </c>
      <c r="AF340">
        <v>1</v>
      </c>
      <c r="AG340">
        <v>1</v>
      </c>
      <c r="AH340">
        <v>2</v>
      </c>
      <c r="AI340">
        <v>2</v>
      </c>
      <c r="AJ340">
        <v>2</v>
      </c>
      <c r="AK340" t="s">
        <v>5627</v>
      </c>
      <c r="AL340">
        <v>1</v>
      </c>
      <c r="AM340">
        <v>2</v>
      </c>
      <c r="AN340">
        <v>1</v>
      </c>
      <c r="AO340">
        <v>2</v>
      </c>
      <c r="AP340">
        <v>2</v>
      </c>
      <c r="AQ340">
        <v>1</v>
      </c>
      <c r="AR340" t="s">
        <v>5628</v>
      </c>
      <c r="AS340">
        <v>1</v>
      </c>
      <c r="AT340">
        <v>1</v>
      </c>
      <c r="AU340">
        <v>1</v>
      </c>
      <c r="AV340">
        <v>2</v>
      </c>
      <c r="AW340">
        <v>6</v>
      </c>
      <c r="AX340">
        <v>2</v>
      </c>
      <c r="AY340">
        <v>1</v>
      </c>
      <c r="BE340">
        <v>1</v>
      </c>
      <c r="BF340">
        <v>1</v>
      </c>
      <c r="BG340">
        <v>1</v>
      </c>
      <c r="BH340">
        <v>1</v>
      </c>
      <c r="BI340">
        <v>1</v>
      </c>
      <c r="BJ340">
        <v>0</v>
      </c>
      <c r="BM340">
        <v>1</v>
      </c>
      <c r="BN340">
        <v>1</v>
      </c>
      <c r="BO340">
        <v>5</v>
      </c>
      <c r="BP340">
        <v>1</v>
      </c>
      <c r="BQ340">
        <v>8</v>
      </c>
      <c r="BR340">
        <v>5</v>
      </c>
      <c r="BS340">
        <v>1</v>
      </c>
      <c r="BT340">
        <v>5</v>
      </c>
      <c r="BV340">
        <v>1</v>
      </c>
      <c r="BX340">
        <v>2</v>
      </c>
      <c r="BZ340">
        <v>2</v>
      </c>
      <c r="CJ340">
        <v>1</v>
      </c>
      <c r="CK340">
        <v>1</v>
      </c>
      <c r="CL340">
        <v>8</v>
      </c>
      <c r="CM340">
        <v>6</v>
      </c>
      <c r="CS340">
        <v>9</v>
      </c>
      <c r="CT340">
        <v>1</v>
      </c>
      <c r="CU340">
        <v>1</v>
      </c>
      <c r="CV340" t="s">
        <v>2132</v>
      </c>
      <c r="CW340">
        <v>1020</v>
      </c>
      <c r="CX340">
        <v>17</v>
      </c>
      <c r="CY340">
        <v>2</v>
      </c>
      <c r="CZ340">
        <v>1</v>
      </c>
      <c r="DA340" t="s">
        <v>275</v>
      </c>
      <c r="DC340">
        <v>1</v>
      </c>
      <c r="DD340">
        <v>1</v>
      </c>
      <c r="DE340">
        <v>12</v>
      </c>
      <c r="DN340" t="s">
        <v>5429</v>
      </c>
      <c r="DO340" t="s">
        <v>5429</v>
      </c>
      <c r="DP340" t="s">
        <v>3178</v>
      </c>
      <c r="DQ340" t="s">
        <v>202</v>
      </c>
      <c r="DR340" t="s">
        <v>202</v>
      </c>
      <c r="DT340">
        <v>1</v>
      </c>
      <c r="DV340">
        <v>1</v>
      </c>
      <c r="DW340">
        <v>0</v>
      </c>
      <c r="DX340">
        <v>5</v>
      </c>
      <c r="DY340">
        <v>1</v>
      </c>
      <c r="DZ340">
        <v>1</v>
      </c>
      <c r="EA340">
        <v>10</v>
      </c>
      <c r="EB340">
        <f>IF(EA340&gt;=30,1,IF(EA340&gt;=20,2,IF(EA340&gt;=15,3,IF(EA340&gt;=10,4,IF(EA340&gt;=5,5,IF(EA340&gt;0,6,0))))))</f>
        <v>4</v>
      </c>
      <c r="EC340">
        <v>2</v>
      </c>
      <c r="EE340">
        <v>10</v>
      </c>
      <c r="EL340">
        <v>1</v>
      </c>
      <c r="EM340">
        <v>3</v>
      </c>
      <c r="EN340">
        <v>2</v>
      </c>
      <c r="EO340">
        <v>2</v>
      </c>
      <c r="EP340">
        <v>1</v>
      </c>
      <c r="EQ340">
        <v>1</v>
      </c>
      <c r="ER340">
        <v>1</v>
      </c>
      <c r="EZ340">
        <v>1</v>
      </c>
      <c r="FA340">
        <v>2</v>
      </c>
      <c r="FB340">
        <v>1</v>
      </c>
      <c r="FC340">
        <v>12</v>
      </c>
      <c r="FD340">
        <v>3</v>
      </c>
      <c r="FG340">
        <v>0</v>
      </c>
      <c r="FH340" t="s">
        <v>5510</v>
      </c>
      <c r="FI340">
        <v>2</v>
      </c>
      <c r="FJ340" t="s">
        <v>204</v>
      </c>
      <c r="FK340">
        <v>10</v>
      </c>
      <c r="FL340">
        <v>12</v>
      </c>
      <c r="FM340">
        <v>12</v>
      </c>
      <c r="FN340">
        <v>10</v>
      </c>
      <c r="FO340" t="s">
        <v>2206</v>
      </c>
      <c r="FP340">
        <v>3.5</v>
      </c>
      <c r="FQ340" t="s">
        <v>3287</v>
      </c>
      <c r="FR340" t="s">
        <v>3189</v>
      </c>
      <c r="FS340">
        <v>0</v>
      </c>
      <c r="FT340">
        <v>1</v>
      </c>
      <c r="FU340" t="s">
        <v>2221</v>
      </c>
      <c r="FV340" t="s">
        <v>3182</v>
      </c>
      <c r="FW340">
        <v>0</v>
      </c>
      <c r="FX340">
        <v>1</v>
      </c>
      <c r="FY340">
        <v>0</v>
      </c>
      <c r="FZ340">
        <v>0</v>
      </c>
      <c r="GA340">
        <v>4824</v>
      </c>
      <c r="GB340">
        <v>17</v>
      </c>
      <c r="GC340">
        <v>283.76470590000002</v>
      </c>
      <c r="GD340" t="s">
        <v>2401</v>
      </c>
      <c r="GE340">
        <v>1</v>
      </c>
      <c r="HG340" t="s">
        <v>202</v>
      </c>
      <c r="HJ340">
        <v>0</v>
      </c>
    </row>
    <row r="341" spans="1:218" x14ac:dyDescent="0.3">
      <c r="A341">
        <v>354</v>
      </c>
      <c r="B341" t="s">
        <v>3221</v>
      </c>
      <c r="C341" t="s">
        <v>5666</v>
      </c>
      <c r="D341" t="s">
        <v>212</v>
      </c>
      <c r="E341">
        <v>1</v>
      </c>
      <c r="F341" t="s">
        <v>202</v>
      </c>
      <c r="H341">
        <v>1</v>
      </c>
      <c r="M341">
        <v>1</v>
      </c>
      <c r="N341">
        <v>1</v>
      </c>
      <c r="U341">
        <v>1</v>
      </c>
      <c r="W341">
        <v>1</v>
      </c>
      <c r="X341" t="s">
        <v>5507</v>
      </c>
      <c r="Y341">
        <v>1</v>
      </c>
      <c r="Z341">
        <v>1</v>
      </c>
      <c r="AA341">
        <v>5</v>
      </c>
      <c r="AB341">
        <v>5</v>
      </c>
      <c r="AD341" t="s">
        <v>202</v>
      </c>
      <c r="AE341">
        <v>1</v>
      </c>
      <c r="AF341">
        <v>1</v>
      </c>
      <c r="AG341">
        <v>1</v>
      </c>
      <c r="AH341">
        <v>2</v>
      </c>
      <c r="AI341">
        <v>1</v>
      </c>
      <c r="AJ341">
        <v>2</v>
      </c>
      <c r="AK341" t="s">
        <v>5667</v>
      </c>
      <c r="AL341">
        <v>1</v>
      </c>
      <c r="AM341">
        <v>1</v>
      </c>
      <c r="AN341">
        <v>1</v>
      </c>
      <c r="AO341">
        <v>2</v>
      </c>
      <c r="AP341">
        <v>2</v>
      </c>
      <c r="AQ341">
        <v>1</v>
      </c>
      <c r="AR341" t="s">
        <v>5668</v>
      </c>
      <c r="AS341">
        <v>1</v>
      </c>
      <c r="AT341">
        <v>1</v>
      </c>
      <c r="AU341">
        <v>1</v>
      </c>
      <c r="AV341">
        <v>2</v>
      </c>
      <c r="AW341">
        <v>7</v>
      </c>
      <c r="AX341">
        <v>1</v>
      </c>
      <c r="AY341">
        <v>6</v>
      </c>
      <c r="BE341">
        <v>1</v>
      </c>
      <c r="BF341">
        <v>1</v>
      </c>
      <c r="BG341">
        <v>1</v>
      </c>
      <c r="BH341">
        <v>1</v>
      </c>
      <c r="BI341">
        <v>1</v>
      </c>
      <c r="BJ341">
        <v>0</v>
      </c>
      <c r="BM341">
        <v>1</v>
      </c>
      <c r="BN341">
        <v>1</v>
      </c>
      <c r="BO341">
        <v>4</v>
      </c>
      <c r="BP341">
        <v>1</v>
      </c>
      <c r="BQ341">
        <v>38</v>
      </c>
      <c r="BR341">
        <v>1</v>
      </c>
      <c r="BS341">
        <v>1</v>
      </c>
      <c r="BT341">
        <v>2</v>
      </c>
      <c r="BV341">
        <v>0</v>
      </c>
      <c r="BX341">
        <v>0</v>
      </c>
      <c r="BZ341">
        <v>0</v>
      </c>
      <c r="CB341">
        <v>0</v>
      </c>
      <c r="CD341">
        <v>0</v>
      </c>
      <c r="CF341">
        <v>2</v>
      </c>
      <c r="CJ341">
        <v>1</v>
      </c>
      <c r="CK341">
        <v>1</v>
      </c>
      <c r="CL341">
        <v>5</v>
      </c>
      <c r="CM341">
        <v>6</v>
      </c>
      <c r="CS341">
        <v>10</v>
      </c>
      <c r="CT341">
        <v>1</v>
      </c>
      <c r="CU341">
        <v>2</v>
      </c>
      <c r="CV341" t="s">
        <v>2697</v>
      </c>
      <c r="CW341">
        <v>796</v>
      </c>
      <c r="CX341">
        <v>13.27</v>
      </c>
      <c r="CY341">
        <v>2</v>
      </c>
      <c r="CZ341">
        <v>1</v>
      </c>
      <c r="DA341" t="s">
        <v>553</v>
      </c>
      <c r="DC341">
        <v>1</v>
      </c>
      <c r="DD341">
        <v>1</v>
      </c>
      <c r="DE341">
        <v>10</v>
      </c>
      <c r="DN341" t="s">
        <v>3622</v>
      </c>
      <c r="DO341" t="s">
        <v>3622</v>
      </c>
      <c r="DP341" t="s">
        <v>3178</v>
      </c>
      <c r="DQ341" t="s">
        <v>202</v>
      </c>
      <c r="DR341" t="s">
        <v>202</v>
      </c>
      <c r="DT341">
        <v>1</v>
      </c>
      <c r="DV341">
        <v>1</v>
      </c>
      <c r="DW341">
        <v>0</v>
      </c>
      <c r="DX341">
        <v>5</v>
      </c>
      <c r="DY341">
        <v>1</v>
      </c>
      <c r="DZ341">
        <v>1</v>
      </c>
      <c r="EA341">
        <v>12</v>
      </c>
      <c r="EB341">
        <f>IF(EA341&gt;=30,1,IF(EA341&gt;=20,2,IF(EA341&gt;=15,3,IF(EA341&gt;=10,4,IF(EA341&gt;=5,5,IF(EA341&gt;0,6,0))))))</f>
        <v>4</v>
      </c>
      <c r="EC341">
        <v>2</v>
      </c>
      <c r="EE341">
        <v>12</v>
      </c>
      <c r="EL341">
        <v>2</v>
      </c>
      <c r="EM341">
        <v>4</v>
      </c>
      <c r="EN341">
        <v>1</v>
      </c>
      <c r="EO341">
        <v>1</v>
      </c>
      <c r="EP341">
        <v>1</v>
      </c>
      <c r="EQ341">
        <v>1</v>
      </c>
      <c r="ER341">
        <v>1</v>
      </c>
      <c r="EZ341">
        <v>1</v>
      </c>
      <c r="FA341">
        <v>2</v>
      </c>
      <c r="FB341">
        <v>1</v>
      </c>
      <c r="FC341">
        <v>6</v>
      </c>
      <c r="FD341">
        <v>3</v>
      </c>
      <c r="FG341">
        <v>0</v>
      </c>
      <c r="FH341" t="s">
        <v>5655</v>
      </c>
      <c r="FI341">
        <v>2</v>
      </c>
      <c r="FJ341" t="s">
        <v>204</v>
      </c>
      <c r="FK341">
        <v>12</v>
      </c>
      <c r="FL341">
        <v>12</v>
      </c>
      <c r="FM341">
        <v>12</v>
      </c>
      <c r="FN341">
        <v>12</v>
      </c>
      <c r="FO341" t="s">
        <v>2212</v>
      </c>
      <c r="FP341">
        <v>7.5</v>
      </c>
      <c r="FQ341" t="s">
        <v>3180</v>
      </c>
      <c r="FR341" t="s">
        <v>3196</v>
      </c>
      <c r="FS341">
        <v>1</v>
      </c>
      <c r="FT341">
        <v>1</v>
      </c>
      <c r="FU341" t="s">
        <v>2221</v>
      </c>
      <c r="FV341" t="s">
        <v>3182</v>
      </c>
      <c r="FW341">
        <v>0</v>
      </c>
      <c r="FX341">
        <v>1</v>
      </c>
      <c r="FY341">
        <v>0</v>
      </c>
      <c r="FZ341">
        <v>0</v>
      </c>
      <c r="GA341">
        <v>7861</v>
      </c>
      <c r="GB341">
        <v>71</v>
      </c>
      <c r="GC341">
        <v>110.71830989999999</v>
      </c>
      <c r="GD341" t="s">
        <v>2401</v>
      </c>
      <c r="GE341">
        <v>1</v>
      </c>
      <c r="HG341" t="s">
        <v>202</v>
      </c>
      <c r="HJ341">
        <v>0</v>
      </c>
    </row>
    <row r="342" spans="1:218" x14ac:dyDescent="0.3">
      <c r="A342">
        <v>193</v>
      </c>
      <c r="B342" t="s">
        <v>3279</v>
      </c>
      <c r="C342" t="s">
        <v>5757</v>
      </c>
      <c r="D342" t="s">
        <v>212</v>
      </c>
      <c r="E342">
        <v>1</v>
      </c>
      <c r="F342" t="s">
        <v>202</v>
      </c>
      <c r="H342">
        <v>1</v>
      </c>
      <c r="M342">
        <v>1</v>
      </c>
      <c r="N342">
        <v>1</v>
      </c>
      <c r="U342">
        <v>1</v>
      </c>
      <c r="W342">
        <v>1</v>
      </c>
      <c r="X342" t="s">
        <v>3174</v>
      </c>
      <c r="Y342">
        <v>1</v>
      </c>
      <c r="Z342">
        <v>1</v>
      </c>
      <c r="AA342">
        <v>3</v>
      </c>
      <c r="AD342" t="s">
        <v>202</v>
      </c>
      <c r="AE342">
        <v>1</v>
      </c>
      <c r="AF342">
        <v>2</v>
      </c>
      <c r="AG342">
        <v>2</v>
      </c>
      <c r="AH342">
        <v>2</v>
      </c>
      <c r="AI342">
        <v>2</v>
      </c>
      <c r="AJ342">
        <v>2</v>
      </c>
      <c r="AK342" t="s">
        <v>3982</v>
      </c>
      <c r="AL342">
        <v>1</v>
      </c>
      <c r="AM342">
        <v>1</v>
      </c>
      <c r="AN342">
        <v>2</v>
      </c>
      <c r="AO342">
        <v>1</v>
      </c>
      <c r="AP342">
        <v>1</v>
      </c>
      <c r="AQ342">
        <v>1</v>
      </c>
      <c r="AR342" t="s">
        <v>3983</v>
      </c>
      <c r="AS342">
        <v>1</v>
      </c>
      <c r="AT342">
        <v>1</v>
      </c>
      <c r="AU342">
        <v>1</v>
      </c>
      <c r="AV342">
        <v>2</v>
      </c>
      <c r="AW342">
        <v>7</v>
      </c>
      <c r="AX342">
        <v>1</v>
      </c>
      <c r="AY342">
        <v>6</v>
      </c>
      <c r="BE342">
        <v>1</v>
      </c>
      <c r="BF342">
        <v>2</v>
      </c>
      <c r="BG342">
        <v>1</v>
      </c>
      <c r="BH342">
        <v>2</v>
      </c>
      <c r="BI342">
        <v>1</v>
      </c>
      <c r="BJ342">
        <v>0</v>
      </c>
      <c r="BM342">
        <v>1</v>
      </c>
      <c r="BN342">
        <v>1</v>
      </c>
      <c r="BO342">
        <v>7</v>
      </c>
      <c r="BP342">
        <v>1</v>
      </c>
      <c r="BQ342">
        <v>5.5</v>
      </c>
      <c r="BR342">
        <v>1</v>
      </c>
      <c r="BS342">
        <v>1</v>
      </c>
      <c r="BT342">
        <v>4</v>
      </c>
      <c r="BV342">
        <v>2</v>
      </c>
      <c r="BX342">
        <v>0</v>
      </c>
      <c r="BZ342">
        <v>0</v>
      </c>
      <c r="CB342">
        <v>0</v>
      </c>
      <c r="CD342">
        <v>2</v>
      </c>
      <c r="CJ342">
        <v>1</v>
      </c>
      <c r="CK342">
        <v>1</v>
      </c>
      <c r="CL342">
        <v>6</v>
      </c>
      <c r="CM342">
        <v>6</v>
      </c>
      <c r="CS342">
        <v>10</v>
      </c>
      <c r="CT342">
        <v>1</v>
      </c>
      <c r="CU342">
        <v>1</v>
      </c>
      <c r="CV342" t="s">
        <v>4941</v>
      </c>
      <c r="CW342">
        <v>633</v>
      </c>
      <c r="CX342">
        <v>10.55</v>
      </c>
      <c r="CY342">
        <v>2</v>
      </c>
      <c r="CZ342">
        <v>1</v>
      </c>
      <c r="DA342" t="s">
        <v>4777</v>
      </c>
      <c r="DC342">
        <v>1</v>
      </c>
      <c r="DD342">
        <v>1</v>
      </c>
      <c r="DE342">
        <v>2</v>
      </c>
      <c r="DN342" t="s">
        <v>3177</v>
      </c>
      <c r="DO342" t="s">
        <v>3177</v>
      </c>
      <c r="DP342" t="s">
        <v>3178</v>
      </c>
      <c r="DQ342" t="s">
        <v>202</v>
      </c>
      <c r="DR342" t="s">
        <v>202</v>
      </c>
      <c r="DT342">
        <v>1</v>
      </c>
      <c r="DV342">
        <v>1</v>
      </c>
      <c r="DW342">
        <v>0</v>
      </c>
      <c r="DX342">
        <v>3</v>
      </c>
      <c r="DY342">
        <v>2</v>
      </c>
      <c r="DZ342">
        <v>-97</v>
      </c>
      <c r="EB342">
        <v>5</v>
      </c>
      <c r="EC342">
        <v>-97</v>
      </c>
      <c r="EF342">
        <v>-97</v>
      </c>
      <c r="EI342">
        <v>1</v>
      </c>
      <c r="EL342">
        <v>1</v>
      </c>
      <c r="EM342">
        <v>2</v>
      </c>
      <c r="EN342">
        <v>2</v>
      </c>
      <c r="EO342">
        <v>2</v>
      </c>
      <c r="EP342">
        <v>1</v>
      </c>
      <c r="EQ342">
        <v>1</v>
      </c>
      <c r="ER342">
        <v>1</v>
      </c>
      <c r="EZ342">
        <v>1</v>
      </c>
      <c r="FA342">
        <v>1</v>
      </c>
      <c r="FD342">
        <v>3</v>
      </c>
      <c r="FG342">
        <v>0</v>
      </c>
      <c r="FH342" t="s">
        <v>3179</v>
      </c>
      <c r="FI342">
        <v>1</v>
      </c>
      <c r="FJ342" t="s">
        <v>204</v>
      </c>
      <c r="FN342">
        <v>7.5</v>
      </c>
      <c r="FO342" t="s">
        <v>2206</v>
      </c>
      <c r="FP342">
        <v>1.5</v>
      </c>
      <c r="FQ342" t="s">
        <v>3287</v>
      </c>
      <c r="FR342" t="s">
        <v>3189</v>
      </c>
      <c r="FS342">
        <v>0</v>
      </c>
      <c r="FT342">
        <v>1</v>
      </c>
      <c r="FU342" t="s">
        <v>2221</v>
      </c>
      <c r="FV342" t="s">
        <v>3182</v>
      </c>
      <c r="FW342">
        <v>0</v>
      </c>
      <c r="FX342">
        <v>1</v>
      </c>
      <c r="FY342">
        <v>0</v>
      </c>
      <c r="FZ342">
        <v>0</v>
      </c>
      <c r="GA342">
        <v>59048</v>
      </c>
      <c r="GB342">
        <v>201</v>
      </c>
      <c r="GC342">
        <v>293.7711443</v>
      </c>
      <c r="GD342" t="s">
        <v>2407</v>
      </c>
      <c r="HG342" t="s">
        <v>202</v>
      </c>
      <c r="HJ342">
        <v>0</v>
      </c>
    </row>
    <row r="343" spans="1:218" x14ac:dyDescent="0.3">
      <c r="A343">
        <v>219</v>
      </c>
      <c r="B343" t="s">
        <v>3225</v>
      </c>
      <c r="C343" t="s">
        <v>5776</v>
      </c>
      <c r="D343" t="s">
        <v>212</v>
      </c>
      <c r="E343">
        <v>1</v>
      </c>
      <c r="F343" t="s">
        <v>202</v>
      </c>
      <c r="H343">
        <v>1</v>
      </c>
      <c r="M343">
        <v>1</v>
      </c>
      <c r="N343">
        <v>1</v>
      </c>
      <c r="U343">
        <v>1</v>
      </c>
      <c r="W343">
        <v>1</v>
      </c>
      <c r="X343" t="s">
        <v>3174</v>
      </c>
      <c r="Y343">
        <v>1</v>
      </c>
      <c r="Z343">
        <v>1</v>
      </c>
      <c r="AA343">
        <v>1</v>
      </c>
      <c r="AD343" t="s">
        <v>202</v>
      </c>
      <c r="AE343">
        <v>1</v>
      </c>
      <c r="AF343">
        <v>1</v>
      </c>
      <c r="AG343">
        <v>1</v>
      </c>
      <c r="AH343">
        <v>1</v>
      </c>
      <c r="AI343">
        <v>1</v>
      </c>
      <c r="AJ343">
        <v>1</v>
      </c>
      <c r="AK343" t="s">
        <v>5777</v>
      </c>
      <c r="AL343">
        <v>1</v>
      </c>
      <c r="AM343">
        <v>1</v>
      </c>
      <c r="AN343">
        <v>2</v>
      </c>
      <c r="AO343">
        <v>2</v>
      </c>
      <c r="AP343">
        <v>1</v>
      </c>
      <c r="AQ343">
        <v>2</v>
      </c>
      <c r="AR343" t="s">
        <v>5778</v>
      </c>
      <c r="AS343">
        <v>1</v>
      </c>
      <c r="AT343">
        <v>1</v>
      </c>
      <c r="AU343">
        <v>1</v>
      </c>
      <c r="AV343">
        <v>1</v>
      </c>
      <c r="AW343">
        <v>7</v>
      </c>
      <c r="AX343">
        <v>1</v>
      </c>
      <c r="AY343">
        <v>3</v>
      </c>
      <c r="BE343">
        <v>1</v>
      </c>
      <c r="BF343">
        <v>2</v>
      </c>
      <c r="BG343">
        <v>1</v>
      </c>
      <c r="BH343">
        <v>2</v>
      </c>
      <c r="BI343">
        <v>1</v>
      </c>
      <c r="BJ343">
        <v>0</v>
      </c>
      <c r="BM343">
        <v>1</v>
      </c>
      <c r="BN343">
        <v>1</v>
      </c>
      <c r="BO343">
        <v>4</v>
      </c>
      <c r="BP343">
        <v>1</v>
      </c>
      <c r="BQ343">
        <v>25</v>
      </c>
      <c r="BR343">
        <v>1</v>
      </c>
      <c r="BS343">
        <v>1</v>
      </c>
      <c r="BT343">
        <v>2</v>
      </c>
      <c r="BU343">
        <v>2</v>
      </c>
      <c r="BV343">
        <v>0</v>
      </c>
      <c r="BW343">
        <v>2</v>
      </c>
      <c r="BX343">
        <v>0</v>
      </c>
      <c r="BY343">
        <v>2</v>
      </c>
      <c r="BZ343">
        <v>0</v>
      </c>
      <c r="CA343">
        <v>2</v>
      </c>
      <c r="CB343">
        <v>0</v>
      </c>
      <c r="CC343">
        <v>2</v>
      </c>
      <c r="CD343">
        <v>0</v>
      </c>
      <c r="CE343">
        <v>2</v>
      </c>
      <c r="CF343">
        <v>0</v>
      </c>
      <c r="CG343">
        <v>2</v>
      </c>
      <c r="CH343">
        <v>2</v>
      </c>
      <c r="CI343">
        <v>2</v>
      </c>
      <c r="CJ343">
        <v>1</v>
      </c>
      <c r="CK343">
        <v>2</v>
      </c>
      <c r="CL343">
        <v>8</v>
      </c>
      <c r="CM343">
        <v>4</v>
      </c>
      <c r="CR343">
        <v>2</v>
      </c>
      <c r="CS343">
        <v>10</v>
      </c>
      <c r="CT343">
        <v>1</v>
      </c>
      <c r="CU343">
        <v>2</v>
      </c>
      <c r="CV343" t="s">
        <v>485</v>
      </c>
      <c r="CW343">
        <v>733</v>
      </c>
      <c r="CX343">
        <v>12.22</v>
      </c>
      <c r="CY343">
        <v>2</v>
      </c>
      <c r="CZ343">
        <v>1</v>
      </c>
      <c r="DA343" t="s">
        <v>553</v>
      </c>
      <c r="DC343">
        <v>1</v>
      </c>
      <c r="DD343">
        <v>1</v>
      </c>
      <c r="DE343">
        <v>3</v>
      </c>
      <c r="DN343" t="s">
        <v>3177</v>
      </c>
      <c r="DO343" t="s">
        <v>3177</v>
      </c>
      <c r="DP343" t="s">
        <v>3178</v>
      </c>
      <c r="DQ343" t="s">
        <v>202</v>
      </c>
      <c r="DR343" t="s">
        <v>202</v>
      </c>
      <c r="DT343">
        <v>1</v>
      </c>
      <c r="DV343">
        <v>1</v>
      </c>
      <c r="DW343">
        <v>0</v>
      </c>
      <c r="DX343">
        <v>1</v>
      </c>
      <c r="DY343">
        <v>2</v>
      </c>
      <c r="DZ343">
        <v>1</v>
      </c>
      <c r="EA343">
        <v>10</v>
      </c>
      <c r="EB343">
        <f>IF(EA343&gt;=30,1,IF(EA343&gt;=20,2,IF(EA343&gt;=15,3,IF(EA343&gt;=10,4,IF(EA343&gt;=5,5,IF(EA343&gt;0,6,0))))))</f>
        <v>4</v>
      </c>
      <c r="EC343">
        <v>2</v>
      </c>
      <c r="EE343">
        <v>10</v>
      </c>
      <c r="EF343">
        <v>2</v>
      </c>
      <c r="EH343">
        <v>10</v>
      </c>
      <c r="EI343">
        <v>1</v>
      </c>
      <c r="EL343">
        <v>1</v>
      </c>
      <c r="EM343">
        <v>3</v>
      </c>
      <c r="EN343">
        <v>7</v>
      </c>
      <c r="EO343">
        <v>3</v>
      </c>
      <c r="EP343">
        <v>1</v>
      </c>
      <c r="EQ343">
        <v>2</v>
      </c>
      <c r="ER343">
        <v>1</v>
      </c>
      <c r="EZ343">
        <v>1</v>
      </c>
      <c r="FA343">
        <v>1</v>
      </c>
      <c r="FD343">
        <v>3</v>
      </c>
      <c r="FG343">
        <v>0</v>
      </c>
      <c r="FH343" t="s">
        <v>3179</v>
      </c>
      <c r="FI343">
        <v>1</v>
      </c>
      <c r="FJ343" t="s">
        <v>204</v>
      </c>
      <c r="FK343">
        <v>10</v>
      </c>
      <c r="FL343">
        <v>12</v>
      </c>
      <c r="FM343">
        <v>12</v>
      </c>
      <c r="FN343">
        <v>10</v>
      </c>
      <c r="FO343" t="s">
        <v>2206</v>
      </c>
      <c r="FP343">
        <v>3.5</v>
      </c>
      <c r="FQ343" t="s">
        <v>5677</v>
      </c>
      <c r="FR343" t="s">
        <v>3181</v>
      </c>
      <c r="FS343">
        <v>1</v>
      </c>
      <c r="FT343">
        <v>1</v>
      </c>
      <c r="FU343" t="s">
        <v>2221</v>
      </c>
      <c r="FV343" t="s">
        <v>4754</v>
      </c>
      <c r="FW343">
        <v>0</v>
      </c>
      <c r="FX343">
        <v>1</v>
      </c>
      <c r="FY343">
        <v>0</v>
      </c>
      <c r="FZ343">
        <v>0</v>
      </c>
      <c r="GA343">
        <v>39021</v>
      </c>
      <c r="GB343">
        <v>133</v>
      </c>
      <c r="GC343">
        <v>293.3909774</v>
      </c>
      <c r="GD343" t="s">
        <v>2407</v>
      </c>
      <c r="GE343">
        <v>1</v>
      </c>
      <c r="HG343" t="s">
        <v>202</v>
      </c>
      <c r="HJ343">
        <v>0</v>
      </c>
    </row>
    <row r="344" spans="1:218" x14ac:dyDescent="0.3">
      <c r="A344">
        <v>294</v>
      </c>
      <c r="B344" t="s">
        <v>3183</v>
      </c>
      <c r="C344" t="s">
        <v>5827</v>
      </c>
      <c r="D344" t="s">
        <v>212</v>
      </c>
      <c r="E344">
        <v>1</v>
      </c>
      <c r="F344" t="s">
        <v>202</v>
      </c>
      <c r="H344">
        <v>1</v>
      </c>
      <c r="M344">
        <v>1</v>
      </c>
      <c r="N344">
        <v>1</v>
      </c>
      <c r="U344">
        <v>1</v>
      </c>
      <c r="W344">
        <v>1</v>
      </c>
      <c r="X344" t="s">
        <v>3174</v>
      </c>
      <c r="Y344">
        <v>1</v>
      </c>
      <c r="Z344">
        <v>1</v>
      </c>
      <c r="AA344">
        <v>5</v>
      </c>
      <c r="AD344" t="s">
        <v>202</v>
      </c>
      <c r="AE344">
        <v>1</v>
      </c>
      <c r="AF344">
        <v>1</v>
      </c>
      <c r="AG344">
        <v>1</v>
      </c>
      <c r="AH344">
        <v>1</v>
      </c>
      <c r="AI344">
        <v>1</v>
      </c>
      <c r="AJ344">
        <v>2</v>
      </c>
      <c r="AK344" t="s">
        <v>5828</v>
      </c>
      <c r="AL344">
        <v>1</v>
      </c>
      <c r="AM344">
        <v>1</v>
      </c>
      <c r="AN344">
        <v>1</v>
      </c>
      <c r="AO344">
        <v>2</v>
      </c>
      <c r="AP344">
        <v>2</v>
      </c>
      <c r="AQ344">
        <v>1</v>
      </c>
      <c r="AR344" t="s">
        <v>5829</v>
      </c>
      <c r="AS344">
        <v>1</v>
      </c>
      <c r="AT344">
        <v>1</v>
      </c>
      <c r="AU344">
        <v>1</v>
      </c>
      <c r="AV344">
        <v>2</v>
      </c>
      <c r="AW344">
        <v>7</v>
      </c>
      <c r="AX344">
        <v>2</v>
      </c>
      <c r="AY344">
        <v>2</v>
      </c>
      <c r="BE344">
        <v>1</v>
      </c>
      <c r="BF344">
        <v>2</v>
      </c>
      <c r="BG344">
        <v>1</v>
      </c>
      <c r="BH344">
        <v>2</v>
      </c>
      <c r="BI344">
        <v>1</v>
      </c>
      <c r="BJ344">
        <v>1</v>
      </c>
      <c r="BK344">
        <v>1</v>
      </c>
      <c r="BL344">
        <v>1</v>
      </c>
      <c r="BM344">
        <v>1</v>
      </c>
      <c r="BN344">
        <v>1</v>
      </c>
      <c r="BO344">
        <v>5</v>
      </c>
      <c r="BP344">
        <v>1</v>
      </c>
      <c r="BQ344">
        <v>7</v>
      </c>
      <c r="BR344">
        <v>6</v>
      </c>
      <c r="BS344">
        <v>1</v>
      </c>
      <c r="BT344">
        <v>9</v>
      </c>
      <c r="BV344">
        <v>5</v>
      </c>
      <c r="BX344">
        <v>1</v>
      </c>
      <c r="BZ344">
        <v>1</v>
      </c>
      <c r="CB344">
        <v>1</v>
      </c>
      <c r="CD344">
        <v>1</v>
      </c>
      <c r="CJ344">
        <v>1</v>
      </c>
      <c r="CK344">
        <v>2</v>
      </c>
      <c r="CL344">
        <v>6</v>
      </c>
      <c r="CM344">
        <v>1</v>
      </c>
      <c r="CR344">
        <v>2</v>
      </c>
      <c r="CS344">
        <v>6</v>
      </c>
      <c r="CT344">
        <v>1</v>
      </c>
      <c r="CU344">
        <v>1</v>
      </c>
      <c r="CV344" t="s">
        <v>509</v>
      </c>
      <c r="CW344">
        <v>708</v>
      </c>
      <c r="CX344">
        <v>11.8</v>
      </c>
      <c r="CY344">
        <v>2</v>
      </c>
      <c r="CZ344">
        <v>1</v>
      </c>
      <c r="DA344" t="s">
        <v>1963</v>
      </c>
      <c r="DC344">
        <v>1</v>
      </c>
      <c r="DD344">
        <v>1</v>
      </c>
      <c r="DE344">
        <v>4</v>
      </c>
      <c r="DN344" t="s">
        <v>3177</v>
      </c>
      <c r="DO344" t="s">
        <v>3177</v>
      </c>
      <c r="DP344" t="s">
        <v>3178</v>
      </c>
      <c r="DQ344" t="s">
        <v>202</v>
      </c>
      <c r="DR344" t="s">
        <v>202</v>
      </c>
      <c r="DT344">
        <v>1</v>
      </c>
      <c r="DV344">
        <v>1</v>
      </c>
      <c r="DW344">
        <v>0</v>
      </c>
      <c r="DX344">
        <v>5</v>
      </c>
      <c r="DY344">
        <v>2</v>
      </c>
      <c r="DZ344">
        <v>1</v>
      </c>
      <c r="EA344">
        <v>30</v>
      </c>
      <c r="EB344">
        <f>IF(EA344&gt;=30,1,IF(EA344&gt;=20,2,IF(EA344&gt;=15,3,IF(EA344&gt;=10,4,IF(EA344&gt;=5,5,IF(EA344&gt;0,6,0))))))</f>
        <v>1</v>
      </c>
      <c r="EC344">
        <v>2</v>
      </c>
      <c r="EE344">
        <v>15</v>
      </c>
      <c r="EF344">
        <v>2</v>
      </c>
      <c r="EH344">
        <v>8</v>
      </c>
      <c r="EI344">
        <v>1</v>
      </c>
      <c r="EL344">
        <v>1</v>
      </c>
      <c r="EM344">
        <v>1</v>
      </c>
      <c r="EN344">
        <v>2</v>
      </c>
      <c r="EO344">
        <v>2</v>
      </c>
      <c r="EP344">
        <v>1</v>
      </c>
      <c r="EQ344">
        <v>1</v>
      </c>
      <c r="ER344">
        <v>1</v>
      </c>
      <c r="EZ344">
        <v>1</v>
      </c>
      <c r="FA344">
        <v>1</v>
      </c>
      <c r="FD344">
        <v>3</v>
      </c>
      <c r="FG344">
        <v>0</v>
      </c>
      <c r="FH344" t="s">
        <v>3179</v>
      </c>
      <c r="FI344">
        <v>1</v>
      </c>
      <c r="FJ344" t="s">
        <v>204</v>
      </c>
      <c r="FK344">
        <v>15</v>
      </c>
      <c r="FL344">
        <v>12</v>
      </c>
      <c r="FM344">
        <v>12</v>
      </c>
      <c r="FN344">
        <v>30</v>
      </c>
      <c r="FO344" t="s">
        <v>2206</v>
      </c>
      <c r="FP344">
        <v>0.5</v>
      </c>
      <c r="FQ344" t="s">
        <v>3287</v>
      </c>
      <c r="FR344" t="s">
        <v>3189</v>
      </c>
      <c r="FS344">
        <v>0</v>
      </c>
      <c r="FT344">
        <v>1</v>
      </c>
      <c r="FU344" t="s">
        <v>2221</v>
      </c>
      <c r="FV344" t="s">
        <v>3182</v>
      </c>
      <c r="FW344">
        <v>0</v>
      </c>
      <c r="FX344">
        <v>1</v>
      </c>
      <c r="FY344">
        <v>0</v>
      </c>
      <c r="FZ344">
        <v>0</v>
      </c>
      <c r="GA344">
        <v>37408</v>
      </c>
      <c r="GB344">
        <v>127</v>
      </c>
      <c r="GC344">
        <v>294.55118110000001</v>
      </c>
      <c r="GD344" t="s">
        <v>2407</v>
      </c>
      <c r="GE344">
        <v>1</v>
      </c>
      <c r="HG344" t="s">
        <v>202</v>
      </c>
      <c r="HJ344">
        <v>0</v>
      </c>
    </row>
    <row r="345" spans="1:218" x14ac:dyDescent="0.3">
      <c r="A345">
        <v>436</v>
      </c>
      <c r="B345" t="s">
        <v>3312</v>
      </c>
      <c r="C345" t="s">
        <v>5863</v>
      </c>
      <c r="D345" t="s">
        <v>212</v>
      </c>
      <c r="E345">
        <v>1</v>
      </c>
      <c r="F345" t="s">
        <v>202</v>
      </c>
      <c r="H345">
        <v>1</v>
      </c>
      <c r="M345">
        <v>1</v>
      </c>
      <c r="N345">
        <v>1</v>
      </c>
      <c r="U345">
        <v>1</v>
      </c>
      <c r="W345">
        <v>1</v>
      </c>
      <c r="X345" t="s">
        <v>3174</v>
      </c>
      <c r="Y345">
        <v>1</v>
      </c>
      <c r="Z345">
        <v>1</v>
      </c>
      <c r="AA345">
        <v>-97</v>
      </c>
      <c r="AD345" t="s">
        <v>202</v>
      </c>
      <c r="AE345">
        <v>1</v>
      </c>
      <c r="AF345">
        <v>1</v>
      </c>
      <c r="AG345">
        <v>2</v>
      </c>
      <c r="AH345">
        <v>1</v>
      </c>
      <c r="AI345">
        <v>2</v>
      </c>
      <c r="AJ345">
        <v>2</v>
      </c>
      <c r="AK345" t="s">
        <v>5708</v>
      </c>
      <c r="AL345">
        <v>1</v>
      </c>
      <c r="AM345">
        <v>2</v>
      </c>
      <c r="AN345">
        <v>2</v>
      </c>
      <c r="AO345">
        <v>2</v>
      </c>
      <c r="AP345">
        <v>2</v>
      </c>
      <c r="AQ345">
        <v>2</v>
      </c>
      <c r="AR345" t="s">
        <v>5709</v>
      </c>
      <c r="AS345">
        <v>3</v>
      </c>
      <c r="AT345">
        <v>1</v>
      </c>
      <c r="AU345">
        <v>1</v>
      </c>
      <c r="AV345">
        <v>1</v>
      </c>
      <c r="AW345">
        <v>7</v>
      </c>
      <c r="AX345">
        <v>1</v>
      </c>
      <c r="AY345">
        <v>1</v>
      </c>
      <c r="AZ345">
        <v>2</v>
      </c>
      <c r="BA345">
        <v>3</v>
      </c>
      <c r="BB345">
        <v>4</v>
      </c>
      <c r="BC345">
        <v>5</v>
      </c>
      <c r="BD345">
        <v>6</v>
      </c>
      <c r="BE345">
        <v>1</v>
      </c>
      <c r="BF345">
        <v>1</v>
      </c>
      <c r="BG345">
        <v>1</v>
      </c>
      <c r="BH345">
        <v>1</v>
      </c>
      <c r="BI345">
        <v>1</v>
      </c>
      <c r="BJ345">
        <v>0</v>
      </c>
      <c r="BM345">
        <v>1</v>
      </c>
      <c r="BN345">
        <v>1</v>
      </c>
      <c r="BO345">
        <v>3</v>
      </c>
      <c r="BP345">
        <v>-98</v>
      </c>
      <c r="BR345">
        <v>-98</v>
      </c>
      <c r="BS345">
        <v>-98</v>
      </c>
      <c r="CJ345">
        <v>-98</v>
      </c>
      <c r="CK345">
        <v>-98</v>
      </c>
      <c r="CL345">
        <v>-98</v>
      </c>
      <c r="CM345">
        <v>-98</v>
      </c>
      <c r="CR345">
        <v>-98</v>
      </c>
      <c r="CS345">
        <v>-98</v>
      </c>
      <c r="CT345">
        <v>-98</v>
      </c>
      <c r="CU345">
        <v>2</v>
      </c>
      <c r="CV345" t="s">
        <v>229</v>
      </c>
      <c r="CW345">
        <v>678</v>
      </c>
      <c r="CX345">
        <v>11.3</v>
      </c>
      <c r="CY345">
        <v>1</v>
      </c>
      <c r="CZ345">
        <v>1</v>
      </c>
      <c r="DA345" t="s">
        <v>3211</v>
      </c>
      <c r="DC345">
        <v>1</v>
      </c>
      <c r="DD345">
        <v>1</v>
      </c>
      <c r="DE345">
        <v>5</v>
      </c>
      <c r="DN345" t="s">
        <v>3884</v>
      </c>
      <c r="DO345" t="s">
        <v>3884</v>
      </c>
      <c r="DP345" t="s">
        <v>3178</v>
      </c>
      <c r="DQ345" t="s">
        <v>202</v>
      </c>
      <c r="DR345" t="s">
        <v>758</v>
      </c>
      <c r="DT345">
        <v>1</v>
      </c>
      <c r="DV345">
        <v>1</v>
      </c>
      <c r="DW345">
        <v>0</v>
      </c>
      <c r="DX345">
        <v>-97</v>
      </c>
      <c r="DY345">
        <v>-97</v>
      </c>
      <c r="DZ345">
        <v>-97</v>
      </c>
      <c r="EB345">
        <v>4</v>
      </c>
      <c r="EC345">
        <v>2</v>
      </c>
      <c r="EE345">
        <v>12</v>
      </c>
      <c r="EL345">
        <v>1</v>
      </c>
      <c r="EM345">
        <v>-97</v>
      </c>
      <c r="EN345">
        <v>2</v>
      </c>
      <c r="EO345">
        <v>2</v>
      </c>
      <c r="EP345">
        <v>1</v>
      </c>
      <c r="EQ345">
        <v>-97</v>
      </c>
      <c r="ER345">
        <v>1</v>
      </c>
      <c r="EZ345">
        <v>1</v>
      </c>
      <c r="FA345">
        <v>-97</v>
      </c>
      <c r="FD345">
        <v>3</v>
      </c>
      <c r="FG345">
        <v>0</v>
      </c>
      <c r="FH345" t="s">
        <v>3179</v>
      </c>
      <c r="FI345">
        <v>1</v>
      </c>
      <c r="FJ345" t="s">
        <v>204</v>
      </c>
      <c r="FK345">
        <v>12</v>
      </c>
      <c r="FL345">
        <v>12</v>
      </c>
      <c r="FN345">
        <v>12.5</v>
      </c>
      <c r="FO345" t="s">
        <v>2206</v>
      </c>
      <c r="FQ345" t="s">
        <v>3287</v>
      </c>
      <c r="FR345" t="s">
        <v>3189</v>
      </c>
      <c r="FS345">
        <v>0</v>
      </c>
      <c r="FT345">
        <v>1</v>
      </c>
      <c r="FU345" t="s">
        <v>2221</v>
      </c>
      <c r="FV345" t="s">
        <v>2207</v>
      </c>
      <c r="FW345">
        <v>0</v>
      </c>
      <c r="FX345">
        <v>1</v>
      </c>
      <c r="FY345">
        <v>0</v>
      </c>
      <c r="FZ345">
        <v>0</v>
      </c>
      <c r="GA345">
        <v>20418</v>
      </c>
      <c r="GB345">
        <v>71</v>
      </c>
      <c r="GC345">
        <v>287.57746479999997</v>
      </c>
      <c r="GD345" t="s">
        <v>2407</v>
      </c>
      <c r="HG345" t="s">
        <v>202</v>
      </c>
      <c r="HJ345">
        <v>0</v>
      </c>
    </row>
    <row r="346" spans="1:218" x14ac:dyDescent="0.3">
      <c r="A346">
        <v>650</v>
      </c>
      <c r="B346" t="s">
        <v>3221</v>
      </c>
      <c r="C346" t="s">
        <v>6019</v>
      </c>
      <c r="D346" t="s">
        <v>212</v>
      </c>
      <c r="E346">
        <v>1</v>
      </c>
      <c r="F346" t="s">
        <v>202</v>
      </c>
      <c r="H346">
        <v>1</v>
      </c>
      <c r="M346">
        <v>3</v>
      </c>
      <c r="N346">
        <v>1</v>
      </c>
      <c r="U346">
        <v>1</v>
      </c>
      <c r="W346">
        <v>1</v>
      </c>
      <c r="X346" t="s">
        <v>3174</v>
      </c>
      <c r="Y346">
        <v>1</v>
      </c>
      <c r="Z346">
        <v>1</v>
      </c>
      <c r="AA346">
        <v>2</v>
      </c>
      <c r="AD346" t="s">
        <v>3174</v>
      </c>
      <c r="AE346">
        <v>1</v>
      </c>
      <c r="AF346">
        <v>1</v>
      </c>
      <c r="AG346">
        <v>1</v>
      </c>
      <c r="AH346">
        <v>2</v>
      </c>
      <c r="AI346">
        <v>1</v>
      </c>
      <c r="AJ346">
        <v>1</v>
      </c>
      <c r="AK346" t="s">
        <v>6020</v>
      </c>
      <c r="AL346">
        <v>1</v>
      </c>
      <c r="AM346">
        <v>-97</v>
      </c>
      <c r="AN346">
        <v>2</v>
      </c>
      <c r="AO346">
        <v>2</v>
      </c>
      <c r="AP346">
        <v>2</v>
      </c>
      <c r="AQ346">
        <v>2</v>
      </c>
      <c r="AR346" t="s">
        <v>6021</v>
      </c>
      <c r="AS346">
        <v>1</v>
      </c>
      <c r="AT346">
        <v>1</v>
      </c>
      <c r="AU346">
        <v>1</v>
      </c>
      <c r="AV346">
        <v>1</v>
      </c>
      <c r="AW346">
        <v>7</v>
      </c>
      <c r="AX346">
        <v>1</v>
      </c>
      <c r="AY346">
        <v>4</v>
      </c>
      <c r="AZ346">
        <v>1</v>
      </c>
      <c r="BA346">
        <v>3</v>
      </c>
      <c r="BB346">
        <v>6</v>
      </c>
      <c r="BC346">
        <v>2</v>
      </c>
      <c r="BD346">
        <v>5</v>
      </c>
      <c r="BE346">
        <v>1</v>
      </c>
      <c r="BF346">
        <v>2</v>
      </c>
      <c r="BG346">
        <v>1</v>
      </c>
      <c r="BH346">
        <v>2</v>
      </c>
      <c r="BI346">
        <v>1</v>
      </c>
      <c r="BJ346">
        <v>0</v>
      </c>
      <c r="BM346">
        <v>1</v>
      </c>
      <c r="BN346">
        <v>1</v>
      </c>
      <c r="BO346">
        <v>5</v>
      </c>
      <c r="BP346">
        <v>1</v>
      </c>
      <c r="BQ346">
        <v>2</v>
      </c>
      <c r="BR346">
        <v>6</v>
      </c>
      <c r="BS346">
        <v>1</v>
      </c>
      <c r="BT346">
        <v>4</v>
      </c>
      <c r="BV346">
        <v>1</v>
      </c>
      <c r="BX346">
        <v>1</v>
      </c>
      <c r="BZ346">
        <v>0</v>
      </c>
      <c r="CB346">
        <v>0</v>
      </c>
      <c r="CD346">
        <v>2</v>
      </c>
      <c r="CJ346">
        <v>1</v>
      </c>
      <c r="CK346">
        <v>2</v>
      </c>
      <c r="CL346">
        <v>5</v>
      </c>
      <c r="CM346">
        <v>1</v>
      </c>
      <c r="CR346">
        <v>2</v>
      </c>
      <c r="CS346">
        <v>8</v>
      </c>
      <c r="CT346">
        <v>1</v>
      </c>
      <c r="CU346">
        <v>2</v>
      </c>
      <c r="CV346" t="s">
        <v>6022</v>
      </c>
      <c r="CW346">
        <v>1051</v>
      </c>
      <c r="CX346">
        <v>17.52</v>
      </c>
      <c r="CY346">
        <v>2</v>
      </c>
      <c r="CZ346">
        <v>1</v>
      </c>
      <c r="DA346" t="s">
        <v>450</v>
      </c>
      <c r="DC346">
        <v>1</v>
      </c>
      <c r="DD346">
        <v>1</v>
      </c>
      <c r="DE346">
        <v>10</v>
      </c>
      <c r="DN346" t="s">
        <v>4107</v>
      </c>
      <c r="DO346" t="s">
        <v>4107</v>
      </c>
      <c r="DP346" t="s">
        <v>3178</v>
      </c>
      <c r="DQ346" t="s">
        <v>202</v>
      </c>
      <c r="DR346" t="s">
        <v>202</v>
      </c>
      <c r="DT346">
        <v>1</v>
      </c>
      <c r="DV346">
        <v>1</v>
      </c>
      <c r="DW346">
        <v>0</v>
      </c>
      <c r="DX346">
        <v>2</v>
      </c>
      <c r="DY346">
        <v>2</v>
      </c>
      <c r="DZ346">
        <v>1</v>
      </c>
      <c r="EA346">
        <v>14</v>
      </c>
      <c r="EB346">
        <f>IF(EA346&gt;=30,1,IF(EA346&gt;=20,2,IF(EA346&gt;=15,3,IF(EA346&gt;=10,4,IF(EA346&gt;=5,5,IF(EA346&gt;0,6,0))))))</f>
        <v>4</v>
      </c>
      <c r="EC346">
        <v>1</v>
      </c>
      <c r="ED346">
        <v>11</v>
      </c>
      <c r="EF346">
        <v>1</v>
      </c>
      <c r="EG346">
        <v>6</v>
      </c>
      <c r="EI346">
        <v>1</v>
      </c>
      <c r="EL346">
        <v>2</v>
      </c>
      <c r="EM346">
        <v>3</v>
      </c>
      <c r="EN346">
        <v>2</v>
      </c>
      <c r="EO346">
        <v>2</v>
      </c>
      <c r="EP346">
        <v>1</v>
      </c>
      <c r="EQ346">
        <v>2</v>
      </c>
      <c r="ER346">
        <v>1</v>
      </c>
      <c r="EZ346">
        <v>1</v>
      </c>
      <c r="FA346">
        <v>1</v>
      </c>
      <c r="FD346">
        <v>3</v>
      </c>
      <c r="FG346">
        <v>0</v>
      </c>
      <c r="FH346" t="s">
        <v>3179</v>
      </c>
      <c r="FI346">
        <v>1</v>
      </c>
      <c r="FJ346" t="s">
        <v>204</v>
      </c>
      <c r="FK346">
        <v>0.91666669999999995</v>
      </c>
      <c r="FL346">
        <v>11</v>
      </c>
      <c r="FM346">
        <v>11</v>
      </c>
      <c r="FN346">
        <v>14</v>
      </c>
      <c r="FO346" t="s">
        <v>2212</v>
      </c>
      <c r="FP346">
        <v>3.5</v>
      </c>
      <c r="FQ346" t="s">
        <v>3287</v>
      </c>
      <c r="FR346" t="s">
        <v>3189</v>
      </c>
      <c r="FS346">
        <v>0</v>
      </c>
      <c r="FT346">
        <v>1</v>
      </c>
      <c r="FU346" t="s">
        <v>2221</v>
      </c>
      <c r="FV346" t="s">
        <v>4754</v>
      </c>
      <c r="FW346">
        <v>0</v>
      </c>
      <c r="FX346">
        <v>1</v>
      </c>
      <c r="FY346">
        <v>0</v>
      </c>
      <c r="FZ346">
        <v>0</v>
      </c>
      <c r="GA346">
        <v>7861</v>
      </c>
      <c r="GB346">
        <v>71</v>
      </c>
      <c r="GC346">
        <v>110.71830989999999</v>
      </c>
      <c r="GD346" t="s">
        <v>2407</v>
      </c>
      <c r="GE346">
        <v>1</v>
      </c>
      <c r="HG346" t="s">
        <v>202</v>
      </c>
      <c r="HJ346">
        <v>0</v>
      </c>
    </row>
    <row r="347" spans="1:218" x14ac:dyDescent="0.3">
      <c r="A347">
        <v>737</v>
      </c>
      <c r="B347" t="s">
        <v>3183</v>
      </c>
      <c r="C347" t="s">
        <v>4313</v>
      </c>
      <c r="D347" t="s">
        <v>212</v>
      </c>
      <c r="E347">
        <v>1</v>
      </c>
      <c r="F347" t="s">
        <v>202</v>
      </c>
      <c r="H347">
        <v>1</v>
      </c>
      <c r="M347">
        <v>1</v>
      </c>
      <c r="N347">
        <v>1</v>
      </c>
      <c r="U347">
        <v>1</v>
      </c>
      <c r="W347">
        <v>1</v>
      </c>
      <c r="X347" t="s">
        <v>3174</v>
      </c>
      <c r="Y347">
        <v>1</v>
      </c>
      <c r="Z347">
        <v>1</v>
      </c>
      <c r="AA347">
        <v>1</v>
      </c>
      <c r="AD347" t="s">
        <v>202</v>
      </c>
      <c r="AE347">
        <v>1</v>
      </c>
      <c r="AF347">
        <v>1</v>
      </c>
      <c r="AG347">
        <v>1</v>
      </c>
      <c r="AH347">
        <v>1</v>
      </c>
      <c r="AI347">
        <v>1</v>
      </c>
      <c r="AJ347">
        <v>2</v>
      </c>
      <c r="AK347" t="s">
        <v>4314</v>
      </c>
      <c r="AL347">
        <v>1</v>
      </c>
      <c r="AM347">
        <v>2</v>
      </c>
      <c r="AN347">
        <v>2</v>
      </c>
      <c r="AO347">
        <v>2</v>
      </c>
      <c r="AP347">
        <v>2</v>
      </c>
      <c r="AQ347">
        <v>2</v>
      </c>
      <c r="AR347" t="s">
        <v>4315</v>
      </c>
      <c r="AS347">
        <v>2</v>
      </c>
      <c r="AT347">
        <v>2</v>
      </c>
      <c r="AU347">
        <v>1</v>
      </c>
      <c r="AV347">
        <v>1</v>
      </c>
      <c r="AW347">
        <v>7</v>
      </c>
      <c r="AX347">
        <v>1</v>
      </c>
      <c r="AY347">
        <v>5</v>
      </c>
      <c r="BE347">
        <v>1</v>
      </c>
      <c r="BF347">
        <v>1</v>
      </c>
      <c r="BG347">
        <v>1</v>
      </c>
      <c r="BH347">
        <v>1</v>
      </c>
      <c r="BI347">
        <v>1</v>
      </c>
      <c r="BJ347">
        <v>1</v>
      </c>
      <c r="BK347">
        <v>1</v>
      </c>
      <c r="BL347">
        <v>1</v>
      </c>
      <c r="BM347">
        <v>1</v>
      </c>
      <c r="BN347">
        <v>1</v>
      </c>
      <c r="BO347">
        <v>4</v>
      </c>
      <c r="BP347">
        <v>1</v>
      </c>
      <c r="BQ347">
        <v>5</v>
      </c>
      <c r="BR347">
        <v>6</v>
      </c>
      <c r="BS347">
        <v>1</v>
      </c>
      <c r="BT347">
        <v>5</v>
      </c>
      <c r="BV347">
        <v>2</v>
      </c>
      <c r="BX347">
        <v>1</v>
      </c>
      <c r="BZ347">
        <v>0</v>
      </c>
      <c r="CB347">
        <v>0</v>
      </c>
      <c r="CD347">
        <v>1</v>
      </c>
      <c r="CF347">
        <v>1</v>
      </c>
      <c r="CJ347">
        <v>1</v>
      </c>
      <c r="CK347">
        <v>1</v>
      </c>
      <c r="CL347">
        <v>4</v>
      </c>
      <c r="CM347">
        <v>1</v>
      </c>
      <c r="CR347">
        <v>2</v>
      </c>
      <c r="CS347">
        <v>-98</v>
      </c>
      <c r="CT347">
        <v>1</v>
      </c>
      <c r="CU347">
        <v>1</v>
      </c>
      <c r="CV347" t="s">
        <v>1534</v>
      </c>
      <c r="CW347">
        <v>595</v>
      </c>
      <c r="CX347">
        <v>9.92</v>
      </c>
      <c r="CY347">
        <v>2</v>
      </c>
      <c r="CZ347">
        <v>1</v>
      </c>
      <c r="DA347" t="s">
        <v>548</v>
      </c>
      <c r="DC347">
        <v>1</v>
      </c>
      <c r="DD347">
        <v>1</v>
      </c>
      <c r="DE347">
        <v>4</v>
      </c>
      <c r="DN347" t="s">
        <v>4264</v>
      </c>
      <c r="DO347" t="s">
        <v>4264</v>
      </c>
      <c r="DP347" t="s">
        <v>3178</v>
      </c>
      <c r="DQ347" t="s">
        <v>202</v>
      </c>
      <c r="DR347" t="s">
        <v>202</v>
      </c>
      <c r="DT347">
        <v>1</v>
      </c>
      <c r="DV347">
        <v>1</v>
      </c>
      <c r="DW347">
        <v>0</v>
      </c>
      <c r="DX347">
        <v>1</v>
      </c>
      <c r="DY347">
        <v>1</v>
      </c>
      <c r="DZ347">
        <v>-97</v>
      </c>
      <c r="EB347">
        <v>3</v>
      </c>
      <c r="EC347">
        <v>2</v>
      </c>
      <c r="EE347">
        <v>20</v>
      </c>
      <c r="EL347">
        <v>1</v>
      </c>
      <c r="EM347">
        <v>4</v>
      </c>
      <c r="EN347">
        <v>1</v>
      </c>
      <c r="EO347">
        <v>1</v>
      </c>
      <c r="EP347">
        <v>1</v>
      </c>
      <c r="EQ347">
        <v>1</v>
      </c>
      <c r="ER347">
        <v>1</v>
      </c>
      <c r="EZ347">
        <v>2</v>
      </c>
      <c r="FE347">
        <v>2</v>
      </c>
      <c r="FG347">
        <v>0</v>
      </c>
      <c r="FH347" t="s">
        <v>3179</v>
      </c>
      <c r="FI347">
        <v>1</v>
      </c>
      <c r="FJ347" t="s">
        <v>204</v>
      </c>
      <c r="FK347">
        <v>20</v>
      </c>
      <c r="FL347">
        <v>12</v>
      </c>
      <c r="FM347">
        <v>12</v>
      </c>
      <c r="FN347">
        <v>17.5</v>
      </c>
      <c r="FO347" t="s">
        <v>2206</v>
      </c>
      <c r="FP347">
        <v>7.5</v>
      </c>
      <c r="FQ347" t="s">
        <v>3180</v>
      </c>
      <c r="FR347" t="s">
        <v>3196</v>
      </c>
      <c r="FS347">
        <v>1</v>
      </c>
      <c r="FT347">
        <v>1</v>
      </c>
      <c r="FU347" t="s">
        <v>2221</v>
      </c>
      <c r="FV347" t="s">
        <v>3182</v>
      </c>
      <c r="FW347">
        <v>1</v>
      </c>
      <c r="FX347">
        <v>0</v>
      </c>
      <c r="FY347">
        <v>0</v>
      </c>
      <c r="FZ347">
        <v>1</v>
      </c>
      <c r="GA347">
        <v>37408</v>
      </c>
      <c r="GB347">
        <v>127</v>
      </c>
      <c r="GC347">
        <v>294.55118110000001</v>
      </c>
      <c r="GD347" t="s">
        <v>2401</v>
      </c>
      <c r="GE347">
        <v>1</v>
      </c>
      <c r="HG347" t="s">
        <v>202</v>
      </c>
      <c r="HI347">
        <v>0</v>
      </c>
      <c r="HJ347">
        <v>1</v>
      </c>
    </row>
    <row r="348" spans="1:218" x14ac:dyDescent="0.3">
      <c r="A348">
        <v>651</v>
      </c>
      <c r="B348" t="s">
        <v>3190</v>
      </c>
      <c r="C348" t="s">
        <v>6023</v>
      </c>
      <c r="D348" t="s">
        <v>265</v>
      </c>
      <c r="E348">
        <v>1</v>
      </c>
      <c r="F348" t="s">
        <v>202</v>
      </c>
      <c r="H348">
        <v>1</v>
      </c>
      <c r="M348">
        <v>1</v>
      </c>
      <c r="N348">
        <v>1</v>
      </c>
      <c r="U348">
        <v>1</v>
      </c>
      <c r="W348">
        <v>1</v>
      </c>
      <c r="X348" t="s">
        <v>3174</v>
      </c>
      <c r="Y348">
        <v>1</v>
      </c>
      <c r="Z348">
        <v>1</v>
      </c>
      <c r="AA348">
        <v>5</v>
      </c>
      <c r="AD348" t="s">
        <v>202</v>
      </c>
      <c r="AE348">
        <v>1</v>
      </c>
      <c r="AF348">
        <v>1</v>
      </c>
      <c r="AG348">
        <v>1</v>
      </c>
      <c r="AH348">
        <v>1</v>
      </c>
      <c r="AI348">
        <v>1</v>
      </c>
      <c r="AJ348">
        <v>1</v>
      </c>
      <c r="AK348" t="s">
        <v>6024</v>
      </c>
      <c r="AL348">
        <v>1</v>
      </c>
      <c r="AM348">
        <v>1</v>
      </c>
      <c r="AN348">
        <v>1</v>
      </c>
      <c r="AO348">
        <v>2</v>
      </c>
      <c r="AP348">
        <v>2</v>
      </c>
      <c r="AQ348">
        <v>1</v>
      </c>
      <c r="AR348" t="s">
        <v>6025</v>
      </c>
      <c r="AS348">
        <v>1</v>
      </c>
      <c r="AT348">
        <v>1</v>
      </c>
      <c r="AU348">
        <v>1</v>
      </c>
      <c r="AV348">
        <v>2</v>
      </c>
      <c r="AW348">
        <v>7</v>
      </c>
      <c r="AX348">
        <v>1</v>
      </c>
      <c r="AY348">
        <v>1</v>
      </c>
      <c r="BE348">
        <v>1</v>
      </c>
      <c r="BF348">
        <v>2</v>
      </c>
      <c r="BG348">
        <v>1</v>
      </c>
      <c r="BH348">
        <v>2</v>
      </c>
      <c r="BI348">
        <v>1</v>
      </c>
      <c r="BJ348">
        <v>0</v>
      </c>
      <c r="BM348">
        <v>1</v>
      </c>
      <c r="BN348">
        <v>1</v>
      </c>
      <c r="BO348">
        <v>3</v>
      </c>
      <c r="BP348">
        <v>1</v>
      </c>
      <c r="BQ348">
        <v>17</v>
      </c>
      <c r="BR348">
        <v>2</v>
      </c>
      <c r="BS348">
        <v>1</v>
      </c>
      <c r="BT348">
        <v>1</v>
      </c>
      <c r="BV348">
        <v>0</v>
      </c>
      <c r="BX348">
        <v>0</v>
      </c>
      <c r="BZ348">
        <v>0</v>
      </c>
      <c r="CB348">
        <v>0</v>
      </c>
      <c r="CD348">
        <v>0</v>
      </c>
      <c r="CF348">
        <v>1</v>
      </c>
      <c r="CJ348">
        <v>1</v>
      </c>
      <c r="CK348">
        <v>2</v>
      </c>
      <c r="CL348">
        <v>6</v>
      </c>
      <c r="CM348">
        <v>1</v>
      </c>
      <c r="CR348">
        <v>2</v>
      </c>
      <c r="CS348">
        <v>6</v>
      </c>
      <c r="CT348">
        <v>1</v>
      </c>
      <c r="CU348">
        <v>1</v>
      </c>
      <c r="CV348" t="s">
        <v>582</v>
      </c>
      <c r="CW348">
        <v>617</v>
      </c>
      <c r="CX348">
        <v>10.28</v>
      </c>
      <c r="CY348">
        <v>2</v>
      </c>
      <c r="CZ348">
        <v>1</v>
      </c>
      <c r="DA348" t="s">
        <v>275</v>
      </c>
      <c r="DC348">
        <v>1</v>
      </c>
      <c r="DD348">
        <v>1</v>
      </c>
      <c r="DE348">
        <v>29</v>
      </c>
      <c r="DN348" t="s">
        <v>4107</v>
      </c>
      <c r="DO348" t="s">
        <v>4107</v>
      </c>
      <c r="DP348" t="s">
        <v>3178</v>
      </c>
      <c r="DQ348" t="s">
        <v>202</v>
      </c>
      <c r="DR348" t="s">
        <v>202</v>
      </c>
      <c r="DT348">
        <v>1</v>
      </c>
      <c r="DV348">
        <v>1</v>
      </c>
      <c r="DW348">
        <v>0</v>
      </c>
      <c r="DX348">
        <v>5</v>
      </c>
      <c r="DY348">
        <v>2</v>
      </c>
      <c r="DZ348">
        <v>1</v>
      </c>
      <c r="EA348">
        <v>20</v>
      </c>
      <c r="EB348">
        <f>IF(EA348&gt;=30,1,IF(EA348&gt;=20,2,IF(EA348&gt;=15,3,IF(EA348&gt;=10,4,IF(EA348&gt;=5,5,IF(EA348&gt;0,6,0))))))</f>
        <v>2</v>
      </c>
      <c r="EC348">
        <v>2</v>
      </c>
      <c r="EE348">
        <v>15</v>
      </c>
      <c r="EF348">
        <v>2</v>
      </c>
      <c r="EH348">
        <v>15</v>
      </c>
      <c r="EI348">
        <v>1</v>
      </c>
      <c r="EL348">
        <v>1</v>
      </c>
      <c r="EM348">
        <v>4</v>
      </c>
      <c r="EN348">
        <v>2</v>
      </c>
      <c r="EO348">
        <v>2</v>
      </c>
      <c r="EP348">
        <v>1</v>
      </c>
      <c r="EQ348">
        <v>2</v>
      </c>
      <c r="ER348">
        <v>1</v>
      </c>
      <c r="EZ348">
        <v>1</v>
      </c>
      <c r="FA348">
        <v>1</v>
      </c>
      <c r="FD348">
        <v>3</v>
      </c>
      <c r="FG348">
        <v>0</v>
      </c>
      <c r="FH348" t="s">
        <v>3179</v>
      </c>
      <c r="FI348">
        <v>1</v>
      </c>
      <c r="FJ348" t="s">
        <v>204</v>
      </c>
      <c r="FK348">
        <v>15</v>
      </c>
      <c r="FL348">
        <v>12</v>
      </c>
      <c r="FM348">
        <v>12</v>
      </c>
      <c r="FN348">
        <v>20</v>
      </c>
      <c r="FO348" t="s">
        <v>2206</v>
      </c>
      <c r="FP348">
        <v>7.5</v>
      </c>
      <c r="FQ348" t="s">
        <v>3287</v>
      </c>
      <c r="FR348" t="s">
        <v>3189</v>
      </c>
      <c r="FS348">
        <v>0</v>
      </c>
      <c r="FT348">
        <v>1</v>
      </c>
      <c r="FU348" t="s">
        <v>2221</v>
      </c>
      <c r="FV348" t="s">
        <v>4754</v>
      </c>
      <c r="FW348">
        <v>0</v>
      </c>
      <c r="FX348">
        <v>1</v>
      </c>
      <c r="FY348">
        <v>0</v>
      </c>
      <c r="FZ348">
        <v>0</v>
      </c>
      <c r="GA348">
        <v>15709</v>
      </c>
      <c r="GB348">
        <v>72</v>
      </c>
      <c r="GC348">
        <v>218.18055559999999</v>
      </c>
      <c r="GD348" t="s">
        <v>2407</v>
      </c>
      <c r="GE348">
        <v>1</v>
      </c>
      <c r="HG348" t="s">
        <v>202</v>
      </c>
      <c r="HJ348">
        <v>0</v>
      </c>
    </row>
    <row r="349" spans="1:218" x14ac:dyDescent="0.3">
      <c r="A349">
        <v>694</v>
      </c>
      <c r="B349" t="s">
        <v>3279</v>
      </c>
      <c r="C349" t="s">
        <v>6037</v>
      </c>
      <c r="D349" t="s">
        <v>212</v>
      </c>
      <c r="E349">
        <v>1</v>
      </c>
      <c r="F349" t="s">
        <v>202</v>
      </c>
      <c r="H349">
        <v>1</v>
      </c>
      <c r="M349">
        <v>1</v>
      </c>
      <c r="N349">
        <v>1</v>
      </c>
      <c r="U349">
        <v>1</v>
      </c>
      <c r="W349">
        <v>1</v>
      </c>
      <c r="X349" t="s">
        <v>3174</v>
      </c>
      <c r="Y349">
        <v>1</v>
      </c>
      <c r="Z349">
        <v>1</v>
      </c>
      <c r="AA349">
        <v>1</v>
      </c>
      <c r="AD349" t="s">
        <v>202</v>
      </c>
      <c r="AE349">
        <v>1</v>
      </c>
      <c r="AF349">
        <v>1</v>
      </c>
      <c r="AG349">
        <v>1</v>
      </c>
      <c r="AH349">
        <v>2</v>
      </c>
      <c r="AI349">
        <v>2</v>
      </c>
      <c r="AJ349">
        <v>2</v>
      </c>
      <c r="AK349" t="s">
        <v>3555</v>
      </c>
      <c r="AL349">
        <v>1</v>
      </c>
      <c r="AM349">
        <v>1</v>
      </c>
      <c r="AN349">
        <v>1</v>
      </c>
      <c r="AO349">
        <v>2</v>
      </c>
      <c r="AP349">
        <v>2</v>
      </c>
      <c r="AQ349">
        <v>1</v>
      </c>
      <c r="AR349" t="s">
        <v>3556</v>
      </c>
      <c r="AS349">
        <v>2</v>
      </c>
      <c r="AT349">
        <v>2</v>
      </c>
      <c r="AU349">
        <v>1</v>
      </c>
      <c r="AV349">
        <v>2</v>
      </c>
      <c r="AW349">
        <v>7</v>
      </c>
      <c r="AX349">
        <v>1</v>
      </c>
      <c r="AY349">
        <v>4</v>
      </c>
      <c r="BE349">
        <v>1</v>
      </c>
      <c r="BF349">
        <v>2</v>
      </c>
      <c r="BG349">
        <v>1</v>
      </c>
      <c r="BH349">
        <v>2</v>
      </c>
      <c r="BI349">
        <v>1</v>
      </c>
      <c r="BJ349">
        <v>0</v>
      </c>
      <c r="BM349">
        <v>1</v>
      </c>
      <c r="BN349">
        <v>1</v>
      </c>
      <c r="BO349">
        <v>3</v>
      </c>
      <c r="BP349">
        <v>1</v>
      </c>
      <c r="BQ349">
        <v>10</v>
      </c>
      <c r="BR349">
        <v>1</v>
      </c>
      <c r="BS349">
        <v>1</v>
      </c>
      <c r="BT349">
        <v>2</v>
      </c>
      <c r="BV349">
        <v>0</v>
      </c>
      <c r="BX349">
        <v>0</v>
      </c>
      <c r="BZ349">
        <v>0</v>
      </c>
      <c r="CB349">
        <v>0</v>
      </c>
      <c r="CD349">
        <v>1</v>
      </c>
      <c r="CF349">
        <v>1</v>
      </c>
      <c r="CJ349">
        <v>1</v>
      </c>
      <c r="CK349">
        <v>2</v>
      </c>
      <c r="CL349">
        <v>6</v>
      </c>
      <c r="CM349">
        <v>1</v>
      </c>
      <c r="CR349">
        <v>2</v>
      </c>
      <c r="CS349">
        <v>-98</v>
      </c>
      <c r="CT349">
        <v>1</v>
      </c>
      <c r="CU349">
        <v>2</v>
      </c>
      <c r="CV349" t="s">
        <v>4765</v>
      </c>
      <c r="CW349">
        <v>609</v>
      </c>
      <c r="CX349">
        <v>10.15</v>
      </c>
      <c r="CY349">
        <v>2</v>
      </c>
      <c r="CZ349">
        <v>1</v>
      </c>
      <c r="DA349" t="s">
        <v>210</v>
      </c>
      <c r="DC349">
        <v>1</v>
      </c>
      <c r="DD349">
        <v>1</v>
      </c>
      <c r="DE349">
        <v>2</v>
      </c>
      <c r="DN349" t="s">
        <v>4107</v>
      </c>
      <c r="DO349" t="s">
        <v>4107</v>
      </c>
      <c r="DP349" t="s">
        <v>3178</v>
      </c>
      <c r="DQ349" t="s">
        <v>202</v>
      </c>
      <c r="DR349" t="s">
        <v>202</v>
      </c>
      <c r="DT349">
        <v>1</v>
      </c>
      <c r="DV349">
        <v>1</v>
      </c>
      <c r="DW349">
        <v>0</v>
      </c>
      <c r="DX349">
        <v>1</v>
      </c>
      <c r="DY349">
        <v>2</v>
      </c>
      <c r="DZ349">
        <v>-97</v>
      </c>
      <c r="EB349">
        <v>1</v>
      </c>
      <c r="EC349">
        <v>2</v>
      </c>
      <c r="EE349">
        <v>8</v>
      </c>
      <c r="EF349">
        <v>2</v>
      </c>
      <c r="EH349">
        <v>3</v>
      </c>
      <c r="EI349">
        <v>1</v>
      </c>
      <c r="EL349">
        <v>1</v>
      </c>
      <c r="EM349">
        <v>3</v>
      </c>
      <c r="EN349">
        <v>3</v>
      </c>
      <c r="EO349">
        <v>2</v>
      </c>
      <c r="EP349">
        <v>1</v>
      </c>
      <c r="EQ349">
        <v>1</v>
      </c>
      <c r="ER349">
        <v>1</v>
      </c>
      <c r="EZ349">
        <v>1</v>
      </c>
      <c r="FA349">
        <v>-97</v>
      </c>
      <c r="FD349">
        <v>3</v>
      </c>
      <c r="FG349">
        <v>0</v>
      </c>
      <c r="FH349" t="s">
        <v>3179</v>
      </c>
      <c r="FI349">
        <v>1</v>
      </c>
      <c r="FJ349" t="s">
        <v>204</v>
      </c>
      <c r="FK349">
        <v>8</v>
      </c>
      <c r="FL349">
        <v>12</v>
      </c>
      <c r="FM349">
        <v>12</v>
      </c>
      <c r="FN349">
        <v>40</v>
      </c>
      <c r="FO349" t="s">
        <v>2206</v>
      </c>
      <c r="FP349">
        <v>3.5</v>
      </c>
      <c r="FQ349" t="s">
        <v>3638</v>
      </c>
      <c r="FR349" t="s">
        <v>3189</v>
      </c>
      <c r="FS349">
        <v>0</v>
      </c>
      <c r="FT349">
        <v>1</v>
      </c>
      <c r="FU349" t="s">
        <v>2221</v>
      </c>
      <c r="FV349" t="s">
        <v>3182</v>
      </c>
      <c r="FW349">
        <v>0</v>
      </c>
      <c r="FX349">
        <v>1</v>
      </c>
      <c r="FY349">
        <v>0</v>
      </c>
      <c r="FZ349">
        <v>0</v>
      </c>
      <c r="GA349">
        <v>59048</v>
      </c>
      <c r="GB349">
        <v>201</v>
      </c>
      <c r="GC349">
        <v>293.7711443</v>
      </c>
      <c r="GD349" t="s">
        <v>2407</v>
      </c>
      <c r="GE349">
        <v>1</v>
      </c>
      <c r="HG349" t="s">
        <v>202</v>
      </c>
      <c r="HJ349">
        <v>0</v>
      </c>
    </row>
    <row r="350" spans="1:218" x14ac:dyDescent="0.3">
      <c r="A350">
        <v>720</v>
      </c>
      <c r="B350" t="s">
        <v>3279</v>
      </c>
      <c r="C350" t="s">
        <v>6052</v>
      </c>
      <c r="D350" t="s">
        <v>212</v>
      </c>
      <c r="E350">
        <v>1</v>
      </c>
      <c r="F350" t="s">
        <v>202</v>
      </c>
      <c r="H350">
        <v>1</v>
      </c>
      <c r="M350">
        <v>1</v>
      </c>
      <c r="N350">
        <v>1</v>
      </c>
      <c r="U350">
        <v>1</v>
      </c>
      <c r="W350">
        <v>1</v>
      </c>
      <c r="X350" t="s">
        <v>3174</v>
      </c>
      <c r="Y350">
        <v>1</v>
      </c>
      <c r="Z350">
        <v>1</v>
      </c>
      <c r="AA350">
        <v>1</v>
      </c>
      <c r="AD350" t="s">
        <v>202</v>
      </c>
      <c r="AE350">
        <v>1</v>
      </c>
      <c r="AF350">
        <v>2</v>
      </c>
      <c r="AG350">
        <v>1</v>
      </c>
      <c r="AH350">
        <v>1</v>
      </c>
      <c r="AI350">
        <v>1</v>
      </c>
      <c r="AJ350">
        <v>1</v>
      </c>
      <c r="AK350" t="s">
        <v>3578</v>
      </c>
      <c r="AL350">
        <v>1</v>
      </c>
      <c r="AM350">
        <v>2</v>
      </c>
      <c r="AN350">
        <v>1</v>
      </c>
      <c r="AO350">
        <v>2</v>
      </c>
      <c r="AP350">
        <v>2</v>
      </c>
      <c r="AQ350">
        <v>2</v>
      </c>
      <c r="AR350" t="s">
        <v>3579</v>
      </c>
      <c r="AS350">
        <v>2</v>
      </c>
      <c r="AT350">
        <v>2</v>
      </c>
      <c r="AU350">
        <v>1</v>
      </c>
      <c r="AV350">
        <v>1</v>
      </c>
      <c r="AW350">
        <v>6</v>
      </c>
      <c r="AX350">
        <v>1</v>
      </c>
      <c r="AY350">
        <v>6</v>
      </c>
      <c r="AZ350">
        <v>1</v>
      </c>
      <c r="BA350">
        <v>3</v>
      </c>
      <c r="BB350">
        <v>2</v>
      </c>
      <c r="BC350">
        <v>4</v>
      </c>
      <c r="BE350">
        <v>1</v>
      </c>
      <c r="BF350">
        <v>3</v>
      </c>
      <c r="BG350">
        <v>1</v>
      </c>
      <c r="BH350">
        <v>3</v>
      </c>
      <c r="BI350">
        <v>1</v>
      </c>
      <c r="BJ350">
        <v>0</v>
      </c>
      <c r="BM350">
        <v>1</v>
      </c>
      <c r="BN350">
        <v>1</v>
      </c>
      <c r="BO350">
        <v>4</v>
      </c>
      <c r="BP350">
        <v>1</v>
      </c>
      <c r="BQ350">
        <v>1</v>
      </c>
      <c r="BR350">
        <v>1</v>
      </c>
      <c r="BS350">
        <v>1</v>
      </c>
      <c r="BT350">
        <v>3</v>
      </c>
      <c r="BV350">
        <v>0</v>
      </c>
      <c r="BX350">
        <v>1</v>
      </c>
      <c r="BZ350">
        <v>0</v>
      </c>
      <c r="CB350">
        <v>0</v>
      </c>
      <c r="CD350">
        <v>1</v>
      </c>
      <c r="CF350">
        <v>1</v>
      </c>
      <c r="CJ350">
        <v>1</v>
      </c>
      <c r="CK350">
        <v>1</v>
      </c>
      <c r="CL350">
        <v>6</v>
      </c>
      <c r="CM350">
        <v>4</v>
      </c>
      <c r="CR350">
        <v>2</v>
      </c>
      <c r="CS350">
        <v>4</v>
      </c>
      <c r="CT350">
        <v>10</v>
      </c>
      <c r="CU350">
        <v>1</v>
      </c>
      <c r="CV350" t="s">
        <v>262</v>
      </c>
      <c r="CW350">
        <v>1008</v>
      </c>
      <c r="CX350">
        <v>16.8</v>
      </c>
      <c r="CY350">
        <v>2</v>
      </c>
      <c r="CZ350">
        <v>1</v>
      </c>
      <c r="DA350" t="s">
        <v>548</v>
      </c>
      <c r="DC350">
        <v>1</v>
      </c>
      <c r="DD350">
        <v>1</v>
      </c>
      <c r="DE350">
        <v>2</v>
      </c>
      <c r="DN350" t="s">
        <v>4264</v>
      </c>
      <c r="DO350" t="s">
        <v>4264</v>
      </c>
      <c r="DP350" t="s">
        <v>3178</v>
      </c>
      <c r="DQ350" t="s">
        <v>202</v>
      </c>
      <c r="DR350" t="s">
        <v>6053</v>
      </c>
      <c r="DS350">
        <v>2</v>
      </c>
      <c r="DT350">
        <v>1</v>
      </c>
      <c r="DV350">
        <v>1</v>
      </c>
      <c r="DW350">
        <v>0</v>
      </c>
      <c r="DX350">
        <v>1</v>
      </c>
      <c r="DY350">
        <v>2</v>
      </c>
      <c r="DZ350">
        <v>1</v>
      </c>
      <c r="EA350">
        <v>20</v>
      </c>
      <c r="EB350">
        <f t="shared" ref="EB350:EB357" si="12">IF(EA350&gt;=30,1,IF(EA350&gt;=20,2,IF(EA350&gt;=15,3,IF(EA350&gt;=10,4,IF(EA350&gt;=5,5,IF(EA350&gt;0,6,0))))))</f>
        <v>2</v>
      </c>
      <c r="EC350">
        <v>2</v>
      </c>
      <c r="EE350">
        <v>23</v>
      </c>
      <c r="EF350">
        <v>2</v>
      </c>
      <c r="EH350">
        <v>19</v>
      </c>
      <c r="EI350">
        <v>1</v>
      </c>
      <c r="EL350">
        <v>1</v>
      </c>
      <c r="EM350">
        <v>3</v>
      </c>
      <c r="EN350">
        <v>2</v>
      </c>
      <c r="EO350">
        <v>2</v>
      </c>
      <c r="EP350">
        <v>1</v>
      </c>
      <c r="EQ350">
        <v>2</v>
      </c>
      <c r="ER350">
        <v>1</v>
      </c>
      <c r="EZ350">
        <v>1</v>
      </c>
      <c r="FA350">
        <v>-97</v>
      </c>
      <c r="FD350">
        <v>3</v>
      </c>
      <c r="FG350">
        <v>0</v>
      </c>
      <c r="FH350" t="s">
        <v>3179</v>
      </c>
      <c r="FI350">
        <v>1</v>
      </c>
      <c r="FJ350" t="s">
        <v>204</v>
      </c>
      <c r="FK350">
        <v>23</v>
      </c>
      <c r="FL350">
        <v>12</v>
      </c>
      <c r="FM350">
        <v>12</v>
      </c>
      <c r="FN350">
        <v>20</v>
      </c>
      <c r="FO350" t="s">
        <v>2206</v>
      </c>
      <c r="FP350">
        <v>3.5</v>
      </c>
      <c r="FQ350" t="s">
        <v>3287</v>
      </c>
      <c r="FR350" t="s">
        <v>3189</v>
      </c>
      <c r="FS350">
        <v>0</v>
      </c>
      <c r="FT350">
        <v>1</v>
      </c>
      <c r="FU350" t="s">
        <v>2221</v>
      </c>
      <c r="FV350" t="s">
        <v>4754</v>
      </c>
      <c r="FW350">
        <v>0</v>
      </c>
      <c r="FX350">
        <v>1</v>
      </c>
      <c r="FY350">
        <v>0</v>
      </c>
      <c r="FZ350">
        <v>0</v>
      </c>
      <c r="GA350">
        <v>59048</v>
      </c>
      <c r="GB350">
        <v>201</v>
      </c>
      <c r="GC350">
        <v>293.7711443</v>
      </c>
      <c r="GD350" t="s">
        <v>2407</v>
      </c>
      <c r="GE350">
        <v>1</v>
      </c>
      <c r="HG350" t="s">
        <v>202</v>
      </c>
      <c r="HJ350">
        <v>0</v>
      </c>
    </row>
    <row r="351" spans="1:218" x14ac:dyDescent="0.3">
      <c r="A351">
        <v>902</v>
      </c>
      <c r="B351" t="s">
        <v>3279</v>
      </c>
      <c r="C351" t="s">
        <v>6126</v>
      </c>
      <c r="D351" t="s">
        <v>212</v>
      </c>
      <c r="E351">
        <v>1</v>
      </c>
      <c r="F351" t="s">
        <v>202</v>
      </c>
      <c r="H351">
        <v>1</v>
      </c>
      <c r="M351">
        <v>1</v>
      </c>
      <c r="N351">
        <v>1</v>
      </c>
      <c r="U351">
        <v>1</v>
      </c>
      <c r="W351">
        <v>7</v>
      </c>
      <c r="X351" t="s">
        <v>3174</v>
      </c>
      <c r="Y351">
        <v>1</v>
      </c>
      <c r="Z351">
        <v>1</v>
      </c>
      <c r="AA351">
        <v>7</v>
      </c>
      <c r="AD351" t="s">
        <v>202</v>
      </c>
      <c r="AE351">
        <v>1</v>
      </c>
      <c r="AF351">
        <v>2</v>
      </c>
      <c r="AG351">
        <v>1</v>
      </c>
      <c r="AH351">
        <v>1</v>
      </c>
      <c r="AI351">
        <v>1</v>
      </c>
      <c r="AJ351">
        <v>1</v>
      </c>
      <c r="AK351" t="s">
        <v>6127</v>
      </c>
      <c r="AL351">
        <v>1</v>
      </c>
      <c r="AM351">
        <v>2</v>
      </c>
      <c r="AN351">
        <v>1</v>
      </c>
      <c r="AO351">
        <v>2</v>
      </c>
      <c r="AP351">
        <v>2</v>
      </c>
      <c r="AQ351">
        <v>1</v>
      </c>
      <c r="AR351" t="s">
        <v>6128</v>
      </c>
      <c r="AS351">
        <v>1</v>
      </c>
      <c r="AT351">
        <v>1</v>
      </c>
      <c r="AU351">
        <v>1</v>
      </c>
      <c r="AV351">
        <v>1</v>
      </c>
      <c r="AW351">
        <v>7</v>
      </c>
      <c r="AX351">
        <v>1</v>
      </c>
      <c r="AY351">
        <v>1</v>
      </c>
      <c r="BE351">
        <v>1</v>
      </c>
      <c r="BF351">
        <v>2</v>
      </c>
      <c r="BG351">
        <v>1</v>
      </c>
      <c r="BH351">
        <v>2</v>
      </c>
      <c r="BI351">
        <v>1</v>
      </c>
      <c r="BJ351">
        <v>0</v>
      </c>
      <c r="BM351">
        <v>1</v>
      </c>
      <c r="BN351">
        <v>1</v>
      </c>
      <c r="BO351">
        <v>3</v>
      </c>
      <c r="BP351">
        <v>1</v>
      </c>
      <c r="BQ351">
        <v>37</v>
      </c>
      <c r="BR351">
        <v>1</v>
      </c>
      <c r="BS351">
        <v>1</v>
      </c>
      <c r="BT351">
        <v>1</v>
      </c>
      <c r="BU351">
        <v>1</v>
      </c>
      <c r="BV351">
        <v>0</v>
      </c>
      <c r="BW351">
        <v>1</v>
      </c>
      <c r="BX351">
        <v>0</v>
      </c>
      <c r="BY351">
        <v>1</v>
      </c>
      <c r="BZ351">
        <v>0</v>
      </c>
      <c r="CA351">
        <v>1</v>
      </c>
      <c r="CB351">
        <v>0</v>
      </c>
      <c r="CC351">
        <v>1</v>
      </c>
      <c r="CD351">
        <v>0</v>
      </c>
      <c r="CE351">
        <v>1</v>
      </c>
      <c r="CF351">
        <v>0</v>
      </c>
      <c r="CG351">
        <v>1</v>
      </c>
      <c r="CH351">
        <v>1</v>
      </c>
      <c r="CI351">
        <v>1</v>
      </c>
      <c r="CJ351">
        <v>1</v>
      </c>
      <c r="CK351">
        <v>2</v>
      </c>
      <c r="CL351">
        <v>5</v>
      </c>
      <c r="CM351">
        <v>1</v>
      </c>
      <c r="CR351">
        <v>2</v>
      </c>
      <c r="CS351">
        <v>3</v>
      </c>
      <c r="CT351">
        <v>1</v>
      </c>
      <c r="CU351">
        <v>1</v>
      </c>
      <c r="CV351" t="s">
        <v>360</v>
      </c>
      <c r="CW351">
        <v>752</v>
      </c>
      <c r="CX351">
        <v>12.53</v>
      </c>
      <c r="CY351">
        <v>2</v>
      </c>
      <c r="CZ351">
        <v>1</v>
      </c>
      <c r="DA351" t="s">
        <v>285</v>
      </c>
      <c r="DC351">
        <v>1</v>
      </c>
      <c r="DD351">
        <v>1</v>
      </c>
      <c r="DE351">
        <v>2</v>
      </c>
      <c r="DN351" t="s">
        <v>4535</v>
      </c>
      <c r="DO351" t="s">
        <v>4535</v>
      </c>
      <c r="DP351" t="s">
        <v>3178</v>
      </c>
      <c r="DQ351" t="s">
        <v>202</v>
      </c>
      <c r="DR351" t="s">
        <v>202</v>
      </c>
      <c r="DT351">
        <v>1</v>
      </c>
      <c r="DV351">
        <v>1</v>
      </c>
      <c r="DW351">
        <v>0</v>
      </c>
      <c r="DX351">
        <v>7</v>
      </c>
      <c r="DY351">
        <v>2</v>
      </c>
      <c r="DZ351">
        <v>1</v>
      </c>
      <c r="EA351">
        <v>50</v>
      </c>
      <c r="EB351">
        <f t="shared" si="12"/>
        <v>1</v>
      </c>
      <c r="EC351">
        <v>2</v>
      </c>
      <c r="EE351">
        <v>50</v>
      </c>
      <c r="EF351">
        <v>2</v>
      </c>
      <c r="EH351">
        <v>25</v>
      </c>
      <c r="EI351">
        <v>1</v>
      </c>
      <c r="EL351">
        <v>2</v>
      </c>
      <c r="EM351">
        <v>5</v>
      </c>
      <c r="EN351">
        <v>2</v>
      </c>
      <c r="EO351">
        <v>2</v>
      </c>
      <c r="EP351">
        <v>1</v>
      </c>
      <c r="EQ351">
        <v>1</v>
      </c>
      <c r="ER351">
        <v>1</v>
      </c>
      <c r="EZ351">
        <v>1</v>
      </c>
      <c r="FA351">
        <v>3</v>
      </c>
      <c r="FD351">
        <v>3</v>
      </c>
      <c r="FG351">
        <v>0</v>
      </c>
      <c r="FH351" t="s">
        <v>3179</v>
      </c>
      <c r="FI351">
        <v>1</v>
      </c>
      <c r="FJ351" t="s">
        <v>204</v>
      </c>
      <c r="FK351">
        <v>50</v>
      </c>
      <c r="FL351">
        <v>12</v>
      </c>
      <c r="FM351">
        <v>12</v>
      </c>
      <c r="FN351">
        <v>50</v>
      </c>
      <c r="FO351" t="s">
        <v>2212</v>
      </c>
      <c r="FP351">
        <v>20</v>
      </c>
      <c r="FQ351" t="s">
        <v>3287</v>
      </c>
      <c r="FR351" t="s">
        <v>3189</v>
      </c>
      <c r="FS351">
        <v>0</v>
      </c>
      <c r="FT351">
        <v>1</v>
      </c>
      <c r="FU351" t="s">
        <v>2221</v>
      </c>
      <c r="FV351" t="s">
        <v>3182</v>
      </c>
      <c r="FW351">
        <v>0</v>
      </c>
      <c r="FX351">
        <v>1</v>
      </c>
      <c r="FY351">
        <v>0</v>
      </c>
      <c r="FZ351">
        <v>0</v>
      </c>
      <c r="GA351">
        <v>59048</v>
      </c>
      <c r="GB351">
        <v>201</v>
      </c>
      <c r="GC351">
        <v>293.7711443</v>
      </c>
      <c r="GD351" t="s">
        <v>2407</v>
      </c>
      <c r="GE351">
        <v>1</v>
      </c>
      <c r="HG351" t="s">
        <v>202</v>
      </c>
      <c r="HJ351">
        <v>0</v>
      </c>
    </row>
    <row r="352" spans="1:218" x14ac:dyDescent="0.3">
      <c r="A352">
        <v>1067</v>
      </c>
      <c r="B352" t="s">
        <v>3279</v>
      </c>
      <c r="C352" t="s">
        <v>6188</v>
      </c>
      <c r="D352" t="s">
        <v>212</v>
      </c>
      <c r="E352">
        <v>1</v>
      </c>
      <c r="F352" t="s">
        <v>202</v>
      </c>
      <c r="H352">
        <v>1</v>
      </c>
      <c r="M352">
        <v>1</v>
      </c>
      <c r="N352">
        <v>1</v>
      </c>
      <c r="U352">
        <v>1</v>
      </c>
      <c r="W352">
        <v>1</v>
      </c>
      <c r="X352" t="s">
        <v>3174</v>
      </c>
      <c r="Y352">
        <v>1</v>
      </c>
      <c r="Z352">
        <v>1</v>
      </c>
      <c r="AA352">
        <v>3</v>
      </c>
      <c r="AD352" t="s">
        <v>202</v>
      </c>
      <c r="AE352">
        <v>1</v>
      </c>
      <c r="AF352">
        <v>1</v>
      </c>
      <c r="AG352">
        <v>1</v>
      </c>
      <c r="AH352">
        <v>2</v>
      </c>
      <c r="AI352">
        <v>2</v>
      </c>
      <c r="AJ352">
        <v>2</v>
      </c>
      <c r="AK352" t="s">
        <v>6189</v>
      </c>
      <c r="AL352">
        <v>1</v>
      </c>
      <c r="AM352">
        <v>2</v>
      </c>
      <c r="AN352">
        <v>1</v>
      </c>
      <c r="AO352">
        <v>2</v>
      </c>
      <c r="AP352">
        <v>2</v>
      </c>
      <c r="AQ352">
        <v>2</v>
      </c>
      <c r="AR352" t="s">
        <v>6190</v>
      </c>
      <c r="AS352">
        <v>2</v>
      </c>
      <c r="AT352">
        <v>1</v>
      </c>
      <c r="AU352">
        <v>1</v>
      </c>
      <c r="AV352">
        <v>2</v>
      </c>
      <c r="AW352">
        <v>7</v>
      </c>
      <c r="AX352">
        <v>1</v>
      </c>
      <c r="AY352">
        <v>1</v>
      </c>
      <c r="BE352">
        <v>1</v>
      </c>
      <c r="BF352">
        <v>2</v>
      </c>
      <c r="BG352">
        <v>1</v>
      </c>
      <c r="BH352">
        <v>2</v>
      </c>
      <c r="BI352">
        <v>1</v>
      </c>
      <c r="BJ352">
        <v>0</v>
      </c>
      <c r="BM352">
        <v>1</v>
      </c>
      <c r="BN352">
        <v>1</v>
      </c>
      <c r="BO352">
        <v>5</v>
      </c>
      <c r="BP352">
        <v>1</v>
      </c>
      <c r="BQ352">
        <v>12</v>
      </c>
      <c r="BR352">
        <v>6</v>
      </c>
      <c r="BS352">
        <v>1</v>
      </c>
      <c r="BT352">
        <v>3</v>
      </c>
      <c r="BV352">
        <v>0</v>
      </c>
      <c r="BX352">
        <v>1</v>
      </c>
      <c r="BZ352">
        <v>0</v>
      </c>
      <c r="CB352">
        <v>0</v>
      </c>
      <c r="CD352">
        <v>1</v>
      </c>
      <c r="CF352">
        <v>1</v>
      </c>
      <c r="CJ352">
        <v>1</v>
      </c>
      <c r="CK352">
        <v>2</v>
      </c>
      <c r="CL352">
        <v>6</v>
      </c>
      <c r="CM352">
        <v>1</v>
      </c>
      <c r="CR352">
        <v>2</v>
      </c>
      <c r="CS352">
        <v>9</v>
      </c>
      <c r="CT352">
        <v>1</v>
      </c>
      <c r="CU352">
        <v>1</v>
      </c>
      <c r="CV352" t="s">
        <v>935</v>
      </c>
      <c r="CW352">
        <v>893</v>
      </c>
      <c r="CX352">
        <v>14.88</v>
      </c>
      <c r="CY352">
        <v>2</v>
      </c>
      <c r="CZ352">
        <v>1</v>
      </c>
      <c r="DA352" t="s">
        <v>235</v>
      </c>
      <c r="DC352">
        <v>1</v>
      </c>
      <c r="DD352">
        <v>1</v>
      </c>
      <c r="DE352">
        <v>2</v>
      </c>
      <c r="DN352" t="s">
        <v>4797</v>
      </c>
      <c r="DO352" t="s">
        <v>4797</v>
      </c>
      <c r="DP352" t="s">
        <v>3178</v>
      </c>
      <c r="DQ352" t="s">
        <v>202</v>
      </c>
      <c r="DR352" t="s">
        <v>202</v>
      </c>
      <c r="DT352">
        <v>1</v>
      </c>
      <c r="DV352">
        <v>1</v>
      </c>
      <c r="DW352">
        <v>0</v>
      </c>
      <c r="DX352">
        <v>3</v>
      </c>
      <c r="DY352">
        <v>2</v>
      </c>
      <c r="DZ352">
        <v>1</v>
      </c>
      <c r="EA352">
        <v>10</v>
      </c>
      <c r="EB352">
        <f t="shared" si="12"/>
        <v>4</v>
      </c>
      <c r="EC352">
        <v>1</v>
      </c>
      <c r="ED352">
        <v>11</v>
      </c>
      <c r="EF352">
        <v>1</v>
      </c>
      <c r="EG352">
        <v>10</v>
      </c>
      <c r="EI352">
        <v>1</v>
      </c>
      <c r="EL352">
        <v>1</v>
      </c>
      <c r="EM352">
        <v>2</v>
      </c>
      <c r="EN352">
        <v>2</v>
      </c>
      <c r="EO352">
        <v>2</v>
      </c>
      <c r="EP352">
        <v>1</v>
      </c>
      <c r="EQ352">
        <v>2</v>
      </c>
      <c r="ER352">
        <v>1</v>
      </c>
      <c r="EZ352">
        <v>1</v>
      </c>
      <c r="FA352">
        <v>-97</v>
      </c>
      <c r="FD352">
        <v>3</v>
      </c>
      <c r="FG352">
        <v>0</v>
      </c>
      <c r="FH352" t="s">
        <v>3179</v>
      </c>
      <c r="FI352">
        <v>1</v>
      </c>
      <c r="FJ352" t="s">
        <v>204</v>
      </c>
      <c r="FK352">
        <v>0.91666669999999995</v>
      </c>
      <c r="FL352">
        <v>11</v>
      </c>
      <c r="FM352">
        <v>11</v>
      </c>
      <c r="FN352">
        <v>10</v>
      </c>
      <c r="FO352" t="s">
        <v>2206</v>
      </c>
      <c r="FP352">
        <v>1.5</v>
      </c>
      <c r="FQ352" t="s">
        <v>3287</v>
      </c>
      <c r="FR352" t="s">
        <v>3189</v>
      </c>
      <c r="FS352">
        <v>0</v>
      </c>
      <c r="FT352">
        <v>1</v>
      </c>
      <c r="FU352" t="s">
        <v>2221</v>
      </c>
      <c r="FV352" t="s">
        <v>4754</v>
      </c>
      <c r="FW352">
        <v>0</v>
      </c>
      <c r="FX352">
        <v>1</v>
      </c>
      <c r="FY352">
        <v>0</v>
      </c>
      <c r="FZ352">
        <v>0</v>
      </c>
      <c r="GA352">
        <v>59048</v>
      </c>
      <c r="GB352">
        <v>201</v>
      </c>
      <c r="GC352">
        <v>293.7711443</v>
      </c>
      <c r="GD352" t="s">
        <v>2407</v>
      </c>
      <c r="GE352">
        <v>1</v>
      </c>
      <c r="HG352" t="s">
        <v>202</v>
      </c>
      <c r="HJ352">
        <v>0</v>
      </c>
    </row>
    <row r="353" spans="1:218" x14ac:dyDescent="0.3">
      <c r="A353">
        <v>1079</v>
      </c>
      <c r="B353" t="s">
        <v>3190</v>
      </c>
      <c r="C353" t="s">
        <v>6207</v>
      </c>
      <c r="D353" t="s">
        <v>265</v>
      </c>
      <c r="E353">
        <v>1</v>
      </c>
      <c r="F353" t="s">
        <v>202</v>
      </c>
      <c r="H353">
        <v>1</v>
      </c>
      <c r="M353">
        <v>1</v>
      </c>
      <c r="N353">
        <v>1</v>
      </c>
      <c r="U353">
        <v>1</v>
      </c>
      <c r="W353">
        <v>1</v>
      </c>
      <c r="X353" t="s">
        <v>3174</v>
      </c>
      <c r="Y353">
        <v>1</v>
      </c>
      <c r="Z353">
        <v>1</v>
      </c>
      <c r="AA353">
        <v>1</v>
      </c>
      <c r="AD353" t="s">
        <v>202</v>
      </c>
      <c r="AE353">
        <v>1</v>
      </c>
      <c r="AF353">
        <v>1</v>
      </c>
      <c r="AG353">
        <v>1</v>
      </c>
      <c r="AH353">
        <v>1</v>
      </c>
      <c r="AI353">
        <v>1</v>
      </c>
      <c r="AJ353">
        <v>2</v>
      </c>
      <c r="AK353" t="s">
        <v>4808</v>
      </c>
      <c r="AL353">
        <v>1</v>
      </c>
      <c r="AM353">
        <v>2</v>
      </c>
      <c r="AN353">
        <v>1</v>
      </c>
      <c r="AO353">
        <v>2</v>
      </c>
      <c r="AP353">
        <v>2</v>
      </c>
      <c r="AQ353">
        <v>1</v>
      </c>
      <c r="AR353" t="s">
        <v>4809</v>
      </c>
      <c r="AS353">
        <v>2</v>
      </c>
      <c r="AT353">
        <v>1</v>
      </c>
      <c r="AU353">
        <v>1</v>
      </c>
      <c r="AV353">
        <v>2</v>
      </c>
      <c r="AW353">
        <v>1</v>
      </c>
      <c r="AX353">
        <v>1</v>
      </c>
      <c r="AY353">
        <v>3</v>
      </c>
      <c r="BE353">
        <v>1</v>
      </c>
      <c r="BF353">
        <v>2</v>
      </c>
      <c r="BG353">
        <v>1</v>
      </c>
      <c r="BH353">
        <v>2</v>
      </c>
      <c r="BI353">
        <v>1</v>
      </c>
      <c r="BJ353">
        <v>0</v>
      </c>
      <c r="BM353">
        <v>1</v>
      </c>
      <c r="BN353">
        <v>1</v>
      </c>
      <c r="BO353">
        <v>6</v>
      </c>
      <c r="BP353">
        <v>1</v>
      </c>
      <c r="BQ353">
        <v>14</v>
      </c>
      <c r="BR353">
        <v>5</v>
      </c>
      <c r="BS353">
        <v>1</v>
      </c>
      <c r="BT353">
        <v>2</v>
      </c>
      <c r="BV353">
        <v>0</v>
      </c>
      <c r="BX353">
        <v>0</v>
      </c>
      <c r="BZ353">
        <v>0</v>
      </c>
      <c r="CB353">
        <v>0</v>
      </c>
      <c r="CD353">
        <v>0</v>
      </c>
      <c r="CF353">
        <v>2</v>
      </c>
      <c r="CJ353">
        <v>1</v>
      </c>
      <c r="CK353">
        <v>2</v>
      </c>
      <c r="CL353">
        <v>4</v>
      </c>
      <c r="CM353">
        <v>1</v>
      </c>
      <c r="CR353">
        <v>2</v>
      </c>
      <c r="CS353">
        <v>10</v>
      </c>
      <c r="CT353">
        <v>1</v>
      </c>
      <c r="CU353">
        <v>2</v>
      </c>
      <c r="CV353" t="s">
        <v>6208</v>
      </c>
      <c r="CW353">
        <v>814</v>
      </c>
      <c r="CX353">
        <v>13.57</v>
      </c>
      <c r="CY353">
        <v>2</v>
      </c>
      <c r="CZ353">
        <v>1</v>
      </c>
      <c r="DA353" t="s">
        <v>4794</v>
      </c>
      <c r="DC353">
        <v>1</v>
      </c>
      <c r="DD353">
        <v>1</v>
      </c>
      <c r="DE353">
        <v>29</v>
      </c>
      <c r="DN353" t="s">
        <v>4814</v>
      </c>
      <c r="DO353" t="s">
        <v>4814</v>
      </c>
      <c r="DP353" t="s">
        <v>3178</v>
      </c>
      <c r="DQ353" t="s">
        <v>202</v>
      </c>
      <c r="DR353" t="s">
        <v>3868</v>
      </c>
      <c r="DT353">
        <v>1</v>
      </c>
      <c r="DV353">
        <v>1</v>
      </c>
      <c r="DW353">
        <v>0</v>
      </c>
      <c r="DX353">
        <v>1</v>
      </c>
      <c r="DY353">
        <v>2</v>
      </c>
      <c r="DZ353">
        <v>1</v>
      </c>
      <c r="EA353">
        <v>6</v>
      </c>
      <c r="EB353">
        <f t="shared" si="12"/>
        <v>5</v>
      </c>
      <c r="EC353">
        <v>1</v>
      </c>
      <c r="ED353">
        <v>6</v>
      </c>
      <c r="EF353">
        <v>1</v>
      </c>
      <c r="EG353">
        <v>6</v>
      </c>
      <c r="EI353">
        <v>1</v>
      </c>
      <c r="EL353">
        <v>1</v>
      </c>
      <c r="EM353">
        <v>3</v>
      </c>
      <c r="EN353">
        <v>2</v>
      </c>
      <c r="EO353">
        <v>2</v>
      </c>
      <c r="EP353">
        <v>1</v>
      </c>
      <c r="EQ353">
        <v>2</v>
      </c>
      <c r="ER353">
        <v>1</v>
      </c>
      <c r="EZ353">
        <v>1</v>
      </c>
      <c r="FA353">
        <v>1</v>
      </c>
      <c r="FD353">
        <v>3</v>
      </c>
      <c r="FG353">
        <v>0</v>
      </c>
      <c r="FH353" t="s">
        <v>3179</v>
      </c>
      <c r="FI353">
        <v>1</v>
      </c>
      <c r="FJ353" t="s">
        <v>204</v>
      </c>
      <c r="FK353">
        <v>0.5</v>
      </c>
      <c r="FL353">
        <v>6</v>
      </c>
      <c r="FM353">
        <v>6</v>
      </c>
      <c r="FN353">
        <v>6</v>
      </c>
      <c r="FO353" t="s">
        <v>2206</v>
      </c>
      <c r="FP353">
        <v>3.5</v>
      </c>
      <c r="FQ353" t="s">
        <v>3287</v>
      </c>
      <c r="FR353" t="s">
        <v>3189</v>
      </c>
      <c r="FS353">
        <v>0</v>
      </c>
      <c r="FT353">
        <v>1</v>
      </c>
      <c r="FU353" t="s">
        <v>2221</v>
      </c>
      <c r="FV353" t="s">
        <v>4754</v>
      </c>
      <c r="FW353">
        <v>0</v>
      </c>
      <c r="FX353">
        <v>1</v>
      </c>
      <c r="FY353">
        <v>0</v>
      </c>
      <c r="FZ353">
        <v>0</v>
      </c>
      <c r="GA353">
        <v>15709</v>
      </c>
      <c r="GB353">
        <v>72</v>
      </c>
      <c r="GC353">
        <v>218.18055559999999</v>
      </c>
      <c r="GD353" t="s">
        <v>2407</v>
      </c>
      <c r="GE353">
        <v>1</v>
      </c>
      <c r="HG353" t="s">
        <v>202</v>
      </c>
      <c r="HJ353">
        <v>0</v>
      </c>
    </row>
    <row r="354" spans="1:218" x14ac:dyDescent="0.3">
      <c r="A354">
        <v>753</v>
      </c>
      <c r="B354" t="s">
        <v>3225</v>
      </c>
      <c r="C354" t="s">
        <v>4335</v>
      </c>
      <c r="D354" t="s">
        <v>212</v>
      </c>
      <c r="E354">
        <v>1</v>
      </c>
      <c r="F354" t="s">
        <v>202</v>
      </c>
      <c r="H354">
        <v>1</v>
      </c>
      <c r="M354">
        <v>1</v>
      </c>
      <c r="N354">
        <v>1</v>
      </c>
      <c r="U354">
        <v>1</v>
      </c>
      <c r="W354">
        <v>1</v>
      </c>
      <c r="X354" t="s">
        <v>3174</v>
      </c>
      <c r="Y354">
        <v>1</v>
      </c>
      <c r="Z354">
        <v>1</v>
      </c>
      <c r="AA354">
        <v>5</v>
      </c>
      <c r="AD354" t="s">
        <v>202</v>
      </c>
      <c r="AE354">
        <v>1</v>
      </c>
      <c r="AF354">
        <v>1</v>
      </c>
      <c r="AG354">
        <v>1</v>
      </c>
      <c r="AH354">
        <v>1</v>
      </c>
      <c r="AI354">
        <v>1</v>
      </c>
      <c r="AJ354">
        <v>1</v>
      </c>
      <c r="AK354" t="s">
        <v>4336</v>
      </c>
      <c r="AL354">
        <v>2</v>
      </c>
      <c r="AM354">
        <v>2</v>
      </c>
      <c r="AN354">
        <v>1</v>
      </c>
      <c r="AO354">
        <v>2</v>
      </c>
      <c r="AP354">
        <v>1</v>
      </c>
      <c r="AQ354">
        <v>1</v>
      </c>
      <c r="AR354" t="s">
        <v>4337</v>
      </c>
      <c r="AS354">
        <v>2</v>
      </c>
      <c r="AT354">
        <v>1</v>
      </c>
      <c r="AU354">
        <v>1</v>
      </c>
      <c r="AV354">
        <v>2</v>
      </c>
      <c r="AW354">
        <v>7</v>
      </c>
      <c r="AX354">
        <v>1</v>
      </c>
      <c r="AY354">
        <v>5</v>
      </c>
      <c r="AZ354">
        <v>6</v>
      </c>
      <c r="BA354">
        <v>4</v>
      </c>
      <c r="BB354">
        <v>3</v>
      </c>
      <c r="BC354">
        <v>2</v>
      </c>
      <c r="BD354">
        <v>1</v>
      </c>
      <c r="BE354">
        <v>1</v>
      </c>
      <c r="BF354">
        <v>1</v>
      </c>
      <c r="BG354">
        <v>1</v>
      </c>
      <c r="BH354">
        <v>1</v>
      </c>
      <c r="BI354">
        <v>1</v>
      </c>
      <c r="BJ354">
        <v>0</v>
      </c>
      <c r="BM354">
        <v>2</v>
      </c>
      <c r="BN354">
        <v>1</v>
      </c>
      <c r="BO354">
        <v>2</v>
      </c>
      <c r="BP354">
        <v>1</v>
      </c>
      <c r="BQ354">
        <v>3</v>
      </c>
      <c r="BR354">
        <v>2</v>
      </c>
      <c r="BS354">
        <v>1</v>
      </c>
      <c r="BT354">
        <v>3</v>
      </c>
      <c r="BV354">
        <v>0</v>
      </c>
      <c r="BX354">
        <v>0</v>
      </c>
      <c r="BZ354">
        <v>0</v>
      </c>
      <c r="CB354">
        <v>1</v>
      </c>
      <c r="CD354">
        <v>0</v>
      </c>
      <c r="CF354">
        <v>2</v>
      </c>
      <c r="CJ354">
        <v>1</v>
      </c>
      <c r="CK354">
        <v>2</v>
      </c>
      <c r="CL354">
        <v>4</v>
      </c>
      <c r="CM354">
        <v>1</v>
      </c>
      <c r="CR354">
        <v>2</v>
      </c>
      <c r="CS354">
        <v>-98</v>
      </c>
      <c r="CT354">
        <v>1</v>
      </c>
      <c r="CU354">
        <v>2</v>
      </c>
      <c r="CV354" t="s">
        <v>4338</v>
      </c>
      <c r="CW354">
        <v>745</v>
      </c>
      <c r="CX354">
        <v>12.42</v>
      </c>
      <c r="CY354">
        <v>2</v>
      </c>
      <c r="CZ354">
        <v>1</v>
      </c>
      <c r="DA354" t="s">
        <v>473</v>
      </c>
      <c r="DC354">
        <v>1</v>
      </c>
      <c r="DD354">
        <v>1</v>
      </c>
      <c r="DE354">
        <v>3</v>
      </c>
      <c r="DN354" t="s">
        <v>4264</v>
      </c>
      <c r="DO354" t="s">
        <v>4264</v>
      </c>
      <c r="DP354" t="s">
        <v>3178</v>
      </c>
      <c r="DQ354" t="s">
        <v>202</v>
      </c>
      <c r="DR354" t="s">
        <v>202</v>
      </c>
      <c r="DT354">
        <v>1</v>
      </c>
      <c r="DV354">
        <v>1</v>
      </c>
      <c r="DW354">
        <v>0</v>
      </c>
      <c r="DX354">
        <v>5</v>
      </c>
      <c r="DY354">
        <v>1</v>
      </c>
      <c r="DZ354">
        <v>1</v>
      </c>
      <c r="EA354">
        <v>10</v>
      </c>
      <c r="EB354">
        <f t="shared" si="12"/>
        <v>4</v>
      </c>
      <c r="EC354">
        <v>1</v>
      </c>
      <c r="ED354">
        <v>3</v>
      </c>
      <c r="EL354">
        <v>1</v>
      </c>
      <c r="EM354">
        <v>2</v>
      </c>
      <c r="EN354">
        <v>1</v>
      </c>
      <c r="EO354">
        <v>2</v>
      </c>
      <c r="EP354">
        <v>1</v>
      </c>
      <c r="EQ354">
        <v>1</v>
      </c>
      <c r="ER354">
        <v>2</v>
      </c>
      <c r="ES354">
        <v>1</v>
      </c>
      <c r="ET354">
        <v>6</v>
      </c>
      <c r="EU354">
        <f>IF(ET354&gt;=30,1,IF(ET354&gt;=20,2,IF(ET354&gt;=15,3,IF(ET354&gt;=10,4,IF(ET354&gt;=5,5,IF(ET354&gt;0,6,0))))))</f>
        <v>5</v>
      </c>
      <c r="EV354">
        <v>1</v>
      </c>
      <c r="EW354">
        <v>2</v>
      </c>
      <c r="EX354">
        <v>1</v>
      </c>
      <c r="EY354">
        <v>4</v>
      </c>
      <c r="EZ354">
        <v>1</v>
      </c>
      <c r="FA354">
        <v>1</v>
      </c>
      <c r="FD354">
        <v>5</v>
      </c>
      <c r="FG354">
        <v>0</v>
      </c>
      <c r="FH354" t="s">
        <v>3179</v>
      </c>
      <c r="FI354">
        <v>1</v>
      </c>
      <c r="FJ354" t="s">
        <v>204</v>
      </c>
      <c r="FK354">
        <v>0.25</v>
      </c>
      <c r="FL354">
        <v>3</v>
      </c>
      <c r="FM354">
        <v>3</v>
      </c>
      <c r="FN354">
        <v>10</v>
      </c>
      <c r="FO354" t="s">
        <v>2206</v>
      </c>
      <c r="FP354">
        <v>1.5</v>
      </c>
      <c r="FQ354" t="s">
        <v>3180</v>
      </c>
      <c r="FR354" t="s">
        <v>3189</v>
      </c>
      <c r="FS354">
        <v>0</v>
      </c>
      <c r="FT354">
        <v>1</v>
      </c>
      <c r="FU354" t="s">
        <v>2213</v>
      </c>
      <c r="FV354" t="s">
        <v>3182</v>
      </c>
      <c r="FW354">
        <v>0</v>
      </c>
      <c r="FX354">
        <v>1</v>
      </c>
      <c r="FY354">
        <v>0</v>
      </c>
      <c r="FZ354">
        <v>0</v>
      </c>
      <c r="GA354">
        <v>39021</v>
      </c>
      <c r="GB354">
        <v>133</v>
      </c>
      <c r="GC354">
        <v>293.3909774</v>
      </c>
      <c r="GD354" t="s">
        <v>2401</v>
      </c>
      <c r="GE354">
        <v>1</v>
      </c>
      <c r="HG354" t="s">
        <v>202</v>
      </c>
      <c r="HJ354">
        <v>0</v>
      </c>
    </row>
    <row r="355" spans="1:218" x14ac:dyDescent="0.3">
      <c r="A355">
        <v>1262</v>
      </c>
      <c r="B355" t="s">
        <v>3183</v>
      </c>
      <c r="C355" t="s">
        <v>6299</v>
      </c>
      <c r="D355" t="s">
        <v>212</v>
      </c>
      <c r="E355">
        <v>1</v>
      </c>
      <c r="F355" t="s">
        <v>202</v>
      </c>
      <c r="H355">
        <v>1</v>
      </c>
      <c r="M355">
        <v>1</v>
      </c>
      <c r="N355">
        <v>1</v>
      </c>
      <c r="U355">
        <v>2</v>
      </c>
      <c r="V355">
        <v>1</v>
      </c>
      <c r="W355">
        <v>3</v>
      </c>
      <c r="X355" t="s">
        <v>3174</v>
      </c>
      <c r="Y355">
        <v>1</v>
      </c>
      <c r="Z355">
        <v>1</v>
      </c>
      <c r="AA355">
        <v>1</v>
      </c>
      <c r="AD355" t="s">
        <v>202</v>
      </c>
      <c r="AE355">
        <v>1</v>
      </c>
      <c r="AF355">
        <v>2</v>
      </c>
      <c r="AG355">
        <v>2</v>
      </c>
      <c r="AH355">
        <v>1</v>
      </c>
      <c r="AI355">
        <v>2</v>
      </c>
      <c r="AJ355">
        <v>2</v>
      </c>
      <c r="AK355" t="s">
        <v>6300</v>
      </c>
      <c r="AL355">
        <v>1</v>
      </c>
      <c r="AM355">
        <v>2</v>
      </c>
      <c r="AN355">
        <v>2</v>
      </c>
      <c r="AO355">
        <v>2</v>
      </c>
      <c r="AP355">
        <v>-97</v>
      </c>
      <c r="AQ355">
        <v>2</v>
      </c>
      <c r="AR355" t="s">
        <v>6301</v>
      </c>
      <c r="AS355">
        <v>2</v>
      </c>
      <c r="AT355">
        <v>1</v>
      </c>
      <c r="AU355">
        <v>1</v>
      </c>
      <c r="AV355">
        <v>2</v>
      </c>
      <c r="AW355">
        <v>7</v>
      </c>
      <c r="AX355">
        <v>1</v>
      </c>
      <c r="AY355">
        <v>2</v>
      </c>
      <c r="AZ355">
        <v>1</v>
      </c>
      <c r="BA355">
        <v>6</v>
      </c>
      <c r="BB355">
        <v>3</v>
      </c>
      <c r="BC355">
        <v>5</v>
      </c>
      <c r="BD355">
        <v>4</v>
      </c>
      <c r="BE355">
        <v>1</v>
      </c>
      <c r="BF355">
        <v>1</v>
      </c>
      <c r="BG355">
        <v>1</v>
      </c>
      <c r="BH355">
        <v>1</v>
      </c>
      <c r="BI355">
        <v>1</v>
      </c>
      <c r="BJ355">
        <v>0</v>
      </c>
      <c r="BM355">
        <v>8</v>
      </c>
      <c r="BN355">
        <v>1</v>
      </c>
      <c r="BO355">
        <v>2</v>
      </c>
      <c r="BP355">
        <v>1</v>
      </c>
      <c r="BQ355">
        <v>1.5</v>
      </c>
      <c r="BR355">
        <v>-97</v>
      </c>
      <c r="BS355">
        <v>1</v>
      </c>
      <c r="BT355">
        <v>4</v>
      </c>
      <c r="BV355">
        <v>2</v>
      </c>
      <c r="BX355">
        <v>2</v>
      </c>
      <c r="CJ355">
        <v>2</v>
      </c>
      <c r="CK355">
        <v>2</v>
      </c>
      <c r="CL355">
        <v>5</v>
      </c>
      <c r="CM355">
        <v>6</v>
      </c>
      <c r="CS355">
        <v>4</v>
      </c>
      <c r="CT355">
        <v>-98</v>
      </c>
      <c r="CU355">
        <v>2</v>
      </c>
      <c r="CV355" t="s">
        <v>229</v>
      </c>
      <c r="CW355">
        <v>1088</v>
      </c>
      <c r="CX355">
        <v>18.13</v>
      </c>
      <c r="CY355">
        <v>1</v>
      </c>
      <c r="CZ355">
        <v>1</v>
      </c>
      <c r="DA355" t="s">
        <v>4555</v>
      </c>
      <c r="DC355">
        <v>1</v>
      </c>
      <c r="DD355">
        <v>1</v>
      </c>
      <c r="DE355">
        <v>4</v>
      </c>
      <c r="DN355" t="s">
        <v>5092</v>
      </c>
      <c r="DO355" t="s">
        <v>5092</v>
      </c>
      <c r="DP355" t="s">
        <v>3178</v>
      </c>
      <c r="DQ355" t="s">
        <v>202</v>
      </c>
      <c r="DR355" t="s">
        <v>202</v>
      </c>
      <c r="DT355">
        <v>1</v>
      </c>
      <c r="DV355">
        <v>1</v>
      </c>
      <c r="DW355">
        <v>0</v>
      </c>
      <c r="DX355">
        <v>1</v>
      </c>
      <c r="DY355">
        <v>2</v>
      </c>
      <c r="DZ355">
        <v>1</v>
      </c>
      <c r="EA355">
        <v>7</v>
      </c>
      <c r="EB355">
        <f t="shared" si="12"/>
        <v>5</v>
      </c>
      <c r="EC355">
        <v>2</v>
      </c>
      <c r="EE355">
        <v>2</v>
      </c>
      <c r="EF355">
        <v>1</v>
      </c>
      <c r="EG355">
        <v>4</v>
      </c>
      <c r="EI355">
        <v>1</v>
      </c>
      <c r="EL355">
        <v>1</v>
      </c>
      <c r="EM355">
        <v>2</v>
      </c>
      <c r="EN355">
        <v>2</v>
      </c>
      <c r="EO355">
        <v>1</v>
      </c>
      <c r="EP355">
        <v>1</v>
      </c>
      <c r="EQ355">
        <v>-97</v>
      </c>
      <c r="ER355">
        <v>1</v>
      </c>
      <c r="EZ355">
        <v>1</v>
      </c>
      <c r="FA355">
        <v>2</v>
      </c>
      <c r="FB355">
        <v>1</v>
      </c>
      <c r="FC355">
        <v>12</v>
      </c>
      <c r="FD355">
        <v>3</v>
      </c>
      <c r="FG355">
        <v>0</v>
      </c>
      <c r="FH355" t="s">
        <v>3179</v>
      </c>
      <c r="FI355">
        <v>1</v>
      </c>
      <c r="FJ355" t="s">
        <v>204</v>
      </c>
      <c r="FK355">
        <v>2</v>
      </c>
      <c r="FL355">
        <v>12</v>
      </c>
      <c r="FM355">
        <v>12</v>
      </c>
      <c r="FN355">
        <v>7</v>
      </c>
      <c r="FO355" t="s">
        <v>2206</v>
      </c>
      <c r="FP355">
        <v>1.5</v>
      </c>
      <c r="FQ355" t="s">
        <v>3287</v>
      </c>
      <c r="FR355" t="s">
        <v>3196</v>
      </c>
      <c r="FS355">
        <v>1</v>
      </c>
      <c r="FT355">
        <v>1</v>
      </c>
      <c r="FU355" t="s">
        <v>2221</v>
      </c>
      <c r="FV355" t="s">
        <v>2207</v>
      </c>
      <c r="FW355">
        <v>0</v>
      </c>
      <c r="FX355">
        <v>1</v>
      </c>
      <c r="FY355">
        <v>0</v>
      </c>
      <c r="FZ355">
        <v>0</v>
      </c>
      <c r="GA355">
        <v>37408</v>
      </c>
      <c r="GB355">
        <v>127</v>
      </c>
      <c r="GC355">
        <v>294.55118110000001</v>
      </c>
      <c r="GD355" t="s">
        <v>2407</v>
      </c>
      <c r="GE355">
        <v>1</v>
      </c>
      <c r="HG355" t="s">
        <v>202</v>
      </c>
      <c r="HJ355">
        <v>0</v>
      </c>
    </row>
    <row r="356" spans="1:218" x14ac:dyDescent="0.3">
      <c r="A356">
        <v>107</v>
      </c>
      <c r="B356" t="s">
        <v>3221</v>
      </c>
      <c r="C356" t="s">
        <v>5515</v>
      </c>
      <c r="D356" t="s">
        <v>212</v>
      </c>
      <c r="E356">
        <v>1</v>
      </c>
      <c r="F356" t="s">
        <v>202</v>
      </c>
      <c r="H356">
        <v>1</v>
      </c>
      <c r="M356">
        <v>1</v>
      </c>
      <c r="N356">
        <v>1</v>
      </c>
      <c r="U356">
        <v>1</v>
      </c>
      <c r="W356">
        <v>1</v>
      </c>
      <c r="X356" t="s">
        <v>5507</v>
      </c>
      <c r="Y356">
        <v>1</v>
      </c>
      <c r="Z356">
        <v>1</v>
      </c>
      <c r="AA356">
        <v>5</v>
      </c>
      <c r="AB356">
        <v>2</v>
      </c>
      <c r="AD356" t="s">
        <v>202</v>
      </c>
      <c r="AE356">
        <v>1</v>
      </c>
      <c r="AF356">
        <v>1</v>
      </c>
      <c r="AG356">
        <v>1</v>
      </c>
      <c r="AH356">
        <v>1</v>
      </c>
      <c r="AI356">
        <v>1</v>
      </c>
      <c r="AJ356">
        <v>1</v>
      </c>
      <c r="AK356" t="s">
        <v>5516</v>
      </c>
      <c r="AL356">
        <v>1</v>
      </c>
      <c r="AM356">
        <v>1</v>
      </c>
      <c r="AN356">
        <v>1</v>
      </c>
      <c r="AO356">
        <v>2</v>
      </c>
      <c r="AP356">
        <v>1</v>
      </c>
      <c r="AQ356">
        <v>1</v>
      </c>
      <c r="AR356" t="s">
        <v>5517</v>
      </c>
      <c r="AS356">
        <v>2</v>
      </c>
      <c r="AT356">
        <v>2</v>
      </c>
      <c r="AU356">
        <v>1</v>
      </c>
      <c r="AV356">
        <v>1</v>
      </c>
      <c r="AW356">
        <v>7</v>
      </c>
      <c r="AX356">
        <v>5</v>
      </c>
      <c r="AY356">
        <v>4</v>
      </c>
      <c r="BE356">
        <v>1</v>
      </c>
      <c r="BF356">
        <v>2</v>
      </c>
      <c r="BG356">
        <v>1</v>
      </c>
      <c r="BH356">
        <v>2</v>
      </c>
      <c r="BI356">
        <v>1</v>
      </c>
      <c r="BJ356">
        <v>0</v>
      </c>
      <c r="BM356">
        <v>1</v>
      </c>
      <c r="BN356">
        <v>1</v>
      </c>
      <c r="BO356">
        <v>4</v>
      </c>
      <c r="BP356">
        <v>1</v>
      </c>
      <c r="BQ356">
        <v>13</v>
      </c>
      <c r="BR356">
        <v>3</v>
      </c>
      <c r="BS356">
        <v>1</v>
      </c>
      <c r="BT356">
        <v>4</v>
      </c>
      <c r="BV356">
        <v>0</v>
      </c>
      <c r="BX356">
        <v>2</v>
      </c>
      <c r="BZ356">
        <v>0</v>
      </c>
      <c r="CB356">
        <v>0</v>
      </c>
      <c r="CD356">
        <v>2</v>
      </c>
      <c r="CJ356">
        <v>1</v>
      </c>
      <c r="CK356">
        <v>1</v>
      </c>
      <c r="CL356">
        <v>5</v>
      </c>
      <c r="CM356">
        <v>4</v>
      </c>
      <c r="CR356">
        <v>2</v>
      </c>
      <c r="CS356">
        <v>8</v>
      </c>
      <c r="CT356">
        <v>1</v>
      </c>
      <c r="CU356">
        <v>2</v>
      </c>
      <c r="CV356" t="s">
        <v>1461</v>
      </c>
      <c r="CW356">
        <v>1021</v>
      </c>
      <c r="CX356">
        <v>17.02</v>
      </c>
      <c r="CY356">
        <v>2</v>
      </c>
      <c r="CZ356">
        <v>1</v>
      </c>
      <c r="DA356" t="s">
        <v>3316</v>
      </c>
      <c r="DC356">
        <v>1</v>
      </c>
      <c r="DD356">
        <v>1</v>
      </c>
      <c r="DE356">
        <v>10</v>
      </c>
      <c r="DN356" t="s">
        <v>3177</v>
      </c>
      <c r="DO356" t="s">
        <v>3177</v>
      </c>
      <c r="DP356" t="s">
        <v>3178</v>
      </c>
      <c r="DQ356" t="s">
        <v>202</v>
      </c>
      <c r="DR356" t="s">
        <v>202</v>
      </c>
      <c r="DT356">
        <v>1</v>
      </c>
      <c r="DV356">
        <v>1</v>
      </c>
      <c r="DW356">
        <v>0</v>
      </c>
      <c r="DX356">
        <v>2</v>
      </c>
      <c r="DY356">
        <v>2</v>
      </c>
      <c r="DZ356">
        <v>1</v>
      </c>
      <c r="EA356">
        <v>15</v>
      </c>
      <c r="EB356">
        <f t="shared" si="12"/>
        <v>3</v>
      </c>
      <c r="EC356">
        <v>2</v>
      </c>
      <c r="EE356">
        <v>15</v>
      </c>
      <c r="EF356">
        <v>2</v>
      </c>
      <c r="EH356">
        <v>15</v>
      </c>
      <c r="EI356">
        <v>1</v>
      </c>
      <c r="EL356">
        <v>2</v>
      </c>
      <c r="EM356">
        <v>3</v>
      </c>
      <c r="EN356">
        <v>2</v>
      </c>
      <c r="EO356">
        <v>2</v>
      </c>
      <c r="EP356">
        <v>1</v>
      </c>
      <c r="EQ356">
        <v>2</v>
      </c>
      <c r="ER356">
        <v>1</v>
      </c>
      <c r="EZ356">
        <v>1</v>
      </c>
      <c r="FA356">
        <v>1</v>
      </c>
      <c r="FD356">
        <v>3</v>
      </c>
      <c r="FG356">
        <v>0</v>
      </c>
      <c r="FH356" t="s">
        <v>5655</v>
      </c>
      <c r="FI356">
        <v>2</v>
      </c>
      <c r="FJ356" t="s">
        <v>204</v>
      </c>
      <c r="FK356">
        <v>15</v>
      </c>
      <c r="FL356">
        <v>12</v>
      </c>
      <c r="FM356">
        <v>12</v>
      </c>
      <c r="FN356">
        <v>15</v>
      </c>
      <c r="FO356" t="s">
        <v>2212</v>
      </c>
      <c r="FP356">
        <v>3.5</v>
      </c>
      <c r="FQ356" t="s">
        <v>3287</v>
      </c>
      <c r="FR356" t="s">
        <v>3189</v>
      </c>
      <c r="FS356">
        <v>0</v>
      </c>
      <c r="FT356">
        <v>1</v>
      </c>
      <c r="FU356" t="s">
        <v>2221</v>
      </c>
      <c r="FV356" t="s">
        <v>4754</v>
      </c>
      <c r="FW356">
        <v>0</v>
      </c>
      <c r="FX356">
        <v>1</v>
      </c>
      <c r="FY356">
        <v>0</v>
      </c>
      <c r="FZ356">
        <v>0</v>
      </c>
      <c r="GA356">
        <v>7861</v>
      </c>
      <c r="GB356">
        <v>71</v>
      </c>
      <c r="GC356">
        <v>110.71830989999999</v>
      </c>
      <c r="GD356" t="s">
        <v>2407</v>
      </c>
      <c r="GE356">
        <v>1</v>
      </c>
      <c r="HG356" t="s">
        <v>202</v>
      </c>
      <c r="HJ356">
        <v>0</v>
      </c>
    </row>
    <row r="357" spans="1:218" x14ac:dyDescent="0.3">
      <c r="A357">
        <v>765</v>
      </c>
      <c r="B357" t="s">
        <v>3250</v>
      </c>
      <c r="C357" t="s">
        <v>4346</v>
      </c>
      <c r="D357" t="s">
        <v>265</v>
      </c>
      <c r="E357">
        <v>1</v>
      </c>
      <c r="F357" t="s">
        <v>202</v>
      </c>
      <c r="H357">
        <v>1</v>
      </c>
      <c r="M357">
        <v>1</v>
      </c>
      <c r="N357">
        <v>1</v>
      </c>
      <c r="U357">
        <v>1</v>
      </c>
      <c r="W357">
        <v>1</v>
      </c>
      <c r="X357" t="s">
        <v>3174</v>
      </c>
      <c r="Y357">
        <v>1</v>
      </c>
      <c r="Z357">
        <v>1</v>
      </c>
      <c r="AA357">
        <v>3</v>
      </c>
      <c r="AD357" t="s">
        <v>202</v>
      </c>
      <c r="AE357">
        <v>1</v>
      </c>
      <c r="AF357">
        <v>1</v>
      </c>
      <c r="AG357">
        <v>1</v>
      </c>
      <c r="AH357">
        <v>1</v>
      </c>
      <c r="AI357">
        <v>1</v>
      </c>
      <c r="AJ357">
        <v>2</v>
      </c>
      <c r="AK357" t="s">
        <v>4347</v>
      </c>
      <c r="AL357">
        <v>2</v>
      </c>
      <c r="AM357">
        <v>2</v>
      </c>
      <c r="AN357">
        <v>1</v>
      </c>
      <c r="AO357">
        <v>2</v>
      </c>
      <c r="AP357">
        <v>2</v>
      </c>
      <c r="AQ357">
        <v>1</v>
      </c>
      <c r="AR357" t="s">
        <v>4348</v>
      </c>
      <c r="AS357">
        <v>1</v>
      </c>
      <c r="AT357">
        <v>1</v>
      </c>
      <c r="AU357">
        <v>1</v>
      </c>
      <c r="AV357">
        <v>1</v>
      </c>
      <c r="AW357">
        <v>7</v>
      </c>
      <c r="AX357">
        <v>2</v>
      </c>
      <c r="AY357">
        <v>2</v>
      </c>
      <c r="BE357">
        <v>1</v>
      </c>
      <c r="BF357">
        <v>2</v>
      </c>
      <c r="BG357">
        <v>1</v>
      </c>
      <c r="BH357">
        <v>2</v>
      </c>
      <c r="BI357">
        <v>1</v>
      </c>
      <c r="BJ357">
        <v>1</v>
      </c>
      <c r="BK357">
        <v>1</v>
      </c>
      <c r="BL357">
        <v>0</v>
      </c>
      <c r="BM357">
        <v>1</v>
      </c>
      <c r="BN357">
        <v>1</v>
      </c>
      <c r="BO357">
        <v>4</v>
      </c>
      <c r="BP357">
        <v>1</v>
      </c>
      <c r="BQ357">
        <v>2</v>
      </c>
      <c r="BR357">
        <v>3</v>
      </c>
      <c r="BS357">
        <v>1</v>
      </c>
      <c r="BT357">
        <v>2</v>
      </c>
      <c r="BV357">
        <v>0</v>
      </c>
      <c r="BX357">
        <v>0</v>
      </c>
      <c r="BZ357">
        <v>0</v>
      </c>
      <c r="CB357">
        <v>0</v>
      </c>
      <c r="CD357">
        <v>0</v>
      </c>
      <c r="CF357">
        <v>2</v>
      </c>
      <c r="CJ357">
        <v>1</v>
      </c>
      <c r="CK357">
        <v>2</v>
      </c>
      <c r="CL357">
        <v>5</v>
      </c>
      <c r="CM357">
        <v>1</v>
      </c>
      <c r="CR357">
        <v>2</v>
      </c>
      <c r="CS357">
        <v>8</v>
      </c>
      <c r="CT357">
        <v>1</v>
      </c>
      <c r="CU357">
        <v>1</v>
      </c>
      <c r="CV357" t="s">
        <v>4349</v>
      </c>
      <c r="CW357">
        <v>773</v>
      </c>
      <c r="CX357">
        <v>12.88</v>
      </c>
      <c r="CY357">
        <v>2</v>
      </c>
      <c r="CZ357">
        <v>1</v>
      </c>
      <c r="DA357" t="s">
        <v>275</v>
      </c>
      <c r="DC357">
        <v>1</v>
      </c>
      <c r="DD357">
        <v>1</v>
      </c>
      <c r="DE357">
        <v>27</v>
      </c>
      <c r="DN357" t="s">
        <v>4264</v>
      </c>
      <c r="DO357" t="s">
        <v>4264</v>
      </c>
      <c r="DP357" t="s">
        <v>3178</v>
      </c>
      <c r="DQ357" t="s">
        <v>202</v>
      </c>
      <c r="DR357" t="s">
        <v>202</v>
      </c>
      <c r="DT357">
        <v>1</v>
      </c>
      <c r="DV357">
        <v>1</v>
      </c>
      <c r="DW357">
        <v>0</v>
      </c>
      <c r="DX357">
        <v>3</v>
      </c>
      <c r="DY357">
        <v>1</v>
      </c>
      <c r="DZ357">
        <v>1</v>
      </c>
      <c r="EA357">
        <v>10</v>
      </c>
      <c r="EB357">
        <f t="shared" si="12"/>
        <v>4</v>
      </c>
      <c r="EC357">
        <v>1</v>
      </c>
      <c r="ED357">
        <v>6</v>
      </c>
      <c r="EL357">
        <v>1</v>
      </c>
      <c r="EM357">
        <v>3</v>
      </c>
      <c r="EN357">
        <v>1</v>
      </c>
      <c r="EO357">
        <v>1</v>
      </c>
      <c r="EP357">
        <v>2</v>
      </c>
      <c r="EZ357">
        <v>1</v>
      </c>
      <c r="FA357">
        <v>1</v>
      </c>
      <c r="FD357">
        <v>5</v>
      </c>
      <c r="FG357">
        <v>0</v>
      </c>
      <c r="FH357" t="s">
        <v>3179</v>
      </c>
      <c r="FI357">
        <v>1</v>
      </c>
      <c r="FJ357" t="s">
        <v>204</v>
      </c>
      <c r="FK357">
        <v>0.5</v>
      </c>
      <c r="FL357">
        <v>6</v>
      </c>
      <c r="FM357">
        <v>6</v>
      </c>
      <c r="FN357">
        <v>10</v>
      </c>
      <c r="FO357" t="s">
        <v>2206</v>
      </c>
      <c r="FP357">
        <v>3.5</v>
      </c>
      <c r="FQ357" t="s">
        <v>3180</v>
      </c>
      <c r="FR357" t="s">
        <v>3196</v>
      </c>
      <c r="FS357">
        <v>1</v>
      </c>
      <c r="FT357">
        <v>0</v>
      </c>
      <c r="FU357" t="s">
        <v>2207</v>
      </c>
      <c r="FV357" t="s">
        <v>2207</v>
      </c>
      <c r="FW357">
        <v>0</v>
      </c>
      <c r="FX357">
        <v>1</v>
      </c>
      <c r="FY357">
        <v>0</v>
      </c>
      <c r="FZ357">
        <v>0</v>
      </c>
      <c r="GA357">
        <v>6214</v>
      </c>
      <c r="GB357">
        <v>28</v>
      </c>
      <c r="GC357">
        <v>221.92857140000001</v>
      </c>
      <c r="GD357" t="s">
        <v>2401</v>
      </c>
      <c r="GE357">
        <v>1</v>
      </c>
      <c r="HG357" t="s">
        <v>202</v>
      </c>
      <c r="HJ357">
        <v>0</v>
      </c>
    </row>
    <row r="358" spans="1:218" x14ac:dyDescent="0.3">
      <c r="A358">
        <v>766</v>
      </c>
      <c r="B358" t="s">
        <v>3225</v>
      </c>
      <c r="C358" t="s">
        <v>4350</v>
      </c>
      <c r="D358" t="s">
        <v>212</v>
      </c>
      <c r="E358">
        <v>1</v>
      </c>
      <c r="F358" t="s">
        <v>202</v>
      </c>
      <c r="H358">
        <v>1</v>
      </c>
      <c r="M358">
        <v>1</v>
      </c>
      <c r="N358">
        <v>-97</v>
      </c>
      <c r="U358">
        <v>1</v>
      </c>
      <c r="W358">
        <v>1</v>
      </c>
      <c r="X358" t="s">
        <v>3174</v>
      </c>
      <c r="Y358">
        <v>1</v>
      </c>
      <c r="Z358">
        <v>1</v>
      </c>
      <c r="AA358">
        <v>2</v>
      </c>
      <c r="AD358" t="s">
        <v>202</v>
      </c>
      <c r="AE358">
        <v>1</v>
      </c>
      <c r="AF358">
        <v>2</v>
      </c>
      <c r="AG358">
        <v>1</v>
      </c>
      <c r="AH358">
        <v>2</v>
      </c>
      <c r="AI358">
        <v>2</v>
      </c>
      <c r="AJ358">
        <v>2</v>
      </c>
      <c r="AK358" t="s">
        <v>4351</v>
      </c>
      <c r="AL358">
        <v>1</v>
      </c>
      <c r="AM358">
        <v>2</v>
      </c>
      <c r="AN358">
        <v>1</v>
      </c>
      <c r="AO358">
        <v>2</v>
      </c>
      <c r="AP358">
        <v>2</v>
      </c>
      <c r="AQ358">
        <v>1</v>
      </c>
      <c r="AR358" t="s">
        <v>4352</v>
      </c>
      <c r="AS358">
        <v>-97</v>
      </c>
      <c r="AT358">
        <v>2</v>
      </c>
      <c r="AU358">
        <v>2</v>
      </c>
      <c r="AV358">
        <v>2</v>
      </c>
      <c r="AW358">
        <v>7</v>
      </c>
      <c r="AX358">
        <v>1</v>
      </c>
      <c r="AY358">
        <v>6</v>
      </c>
      <c r="BE358">
        <v>1</v>
      </c>
      <c r="BF358">
        <v>2</v>
      </c>
      <c r="BG358">
        <v>1</v>
      </c>
      <c r="BH358">
        <v>2</v>
      </c>
      <c r="BI358">
        <v>1</v>
      </c>
      <c r="BJ358">
        <v>1</v>
      </c>
      <c r="BK358">
        <v>1</v>
      </c>
      <c r="BL358">
        <v>1</v>
      </c>
      <c r="BM358">
        <v>2</v>
      </c>
      <c r="BN358">
        <v>1</v>
      </c>
      <c r="BO358">
        <v>3</v>
      </c>
      <c r="BP358">
        <v>1</v>
      </c>
      <c r="BQ358">
        <v>8</v>
      </c>
      <c r="BR358">
        <v>3</v>
      </c>
      <c r="BS358">
        <v>1</v>
      </c>
      <c r="BT358">
        <v>2</v>
      </c>
      <c r="BV358">
        <v>0</v>
      </c>
      <c r="BX358">
        <v>1</v>
      </c>
      <c r="BZ358">
        <v>0</v>
      </c>
      <c r="CB358">
        <v>1</v>
      </c>
      <c r="CJ358">
        <v>1</v>
      </c>
      <c r="CK358">
        <v>1</v>
      </c>
      <c r="CL358">
        <v>6</v>
      </c>
      <c r="CM358">
        <v>4</v>
      </c>
      <c r="CR358">
        <v>2</v>
      </c>
      <c r="CS358">
        <v>1</v>
      </c>
      <c r="CT358">
        <v>3</v>
      </c>
      <c r="CU358">
        <v>1</v>
      </c>
      <c r="CV358" t="s">
        <v>1595</v>
      </c>
      <c r="CW358">
        <v>1013</v>
      </c>
      <c r="CX358">
        <v>16.88</v>
      </c>
      <c r="CY358">
        <v>2</v>
      </c>
      <c r="CZ358">
        <v>1</v>
      </c>
      <c r="DA358" t="s">
        <v>4353</v>
      </c>
      <c r="DC358">
        <v>1</v>
      </c>
      <c r="DD358">
        <v>1</v>
      </c>
      <c r="DE358">
        <v>3</v>
      </c>
      <c r="DN358" t="s">
        <v>4264</v>
      </c>
      <c r="DO358" t="s">
        <v>4264</v>
      </c>
      <c r="DP358" t="s">
        <v>3178</v>
      </c>
      <c r="DQ358" t="s">
        <v>202</v>
      </c>
      <c r="DR358" t="s">
        <v>202</v>
      </c>
      <c r="DT358">
        <v>-97</v>
      </c>
      <c r="DV358">
        <v>1</v>
      </c>
      <c r="DW358">
        <v>0</v>
      </c>
      <c r="DX358">
        <v>2</v>
      </c>
      <c r="DY358">
        <v>1</v>
      </c>
      <c r="DZ358">
        <v>-97</v>
      </c>
      <c r="EB358">
        <v>1</v>
      </c>
      <c r="EC358">
        <v>-97</v>
      </c>
      <c r="EL358">
        <v>1</v>
      </c>
      <c r="EM358">
        <v>1</v>
      </c>
      <c r="EN358">
        <v>1</v>
      </c>
      <c r="EO358">
        <v>2</v>
      </c>
      <c r="EP358">
        <v>2</v>
      </c>
      <c r="EZ358">
        <v>-97</v>
      </c>
      <c r="FA358">
        <v>-97</v>
      </c>
      <c r="FD358">
        <v>-97</v>
      </c>
      <c r="FG358">
        <v>0</v>
      </c>
      <c r="FH358" t="s">
        <v>3179</v>
      </c>
      <c r="FI358">
        <v>1</v>
      </c>
      <c r="FJ358" t="s">
        <v>204</v>
      </c>
      <c r="FN358">
        <v>40</v>
      </c>
      <c r="FO358" t="s">
        <v>2206</v>
      </c>
      <c r="FP358">
        <v>0.5</v>
      </c>
      <c r="FQ358" t="s">
        <v>3180</v>
      </c>
      <c r="FR358" t="s">
        <v>3189</v>
      </c>
      <c r="FS358">
        <v>0</v>
      </c>
      <c r="FT358">
        <v>0</v>
      </c>
      <c r="FU358" t="s">
        <v>2207</v>
      </c>
      <c r="FV358" t="s">
        <v>2207</v>
      </c>
      <c r="FW358">
        <v>1</v>
      </c>
      <c r="FX358">
        <v>0</v>
      </c>
      <c r="FY358">
        <v>1</v>
      </c>
      <c r="FZ358">
        <v>0</v>
      </c>
      <c r="GA358">
        <v>39021</v>
      </c>
      <c r="GB358">
        <v>133</v>
      </c>
      <c r="GC358">
        <v>293.3909774</v>
      </c>
      <c r="GD358" t="s">
        <v>2401</v>
      </c>
      <c r="GE358">
        <v>1</v>
      </c>
      <c r="HG358" t="s">
        <v>202</v>
      </c>
      <c r="HI358">
        <v>1</v>
      </c>
      <c r="HJ358">
        <v>1</v>
      </c>
    </row>
    <row r="359" spans="1:218" x14ac:dyDescent="0.3">
      <c r="A359">
        <v>9</v>
      </c>
      <c r="B359" t="s">
        <v>3190</v>
      </c>
      <c r="C359" t="s">
        <v>3191</v>
      </c>
      <c r="D359" t="s">
        <v>265</v>
      </c>
      <c r="E359">
        <v>1</v>
      </c>
      <c r="F359" t="s">
        <v>202</v>
      </c>
      <c r="H359">
        <v>1</v>
      </c>
      <c r="M359">
        <v>1</v>
      </c>
      <c r="N359">
        <v>1</v>
      </c>
      <c r="U359">
        <v>1</v>
      </c>
      <c r="W359">
        <v>1</v>
      </c>
      <c r="X359" t="s">
        <v>3174</v>
      </c>
      <c r="Y359">
        <v>1</v>
      </c>
      <c r="Z359">
        <v>1</v>
      </c>
      <c r="AA359">
        <v>2</v>
      </c>
      <c r="AD359" t="s">
        <v>202</v>
      </c>
      <c r="AE359">
        <v>1</v>
      </c>
      <c r="AF359">
        <v>1</v>
      </c>
      <c r="AG359">
        <v>1</v>
      </c>
      <c r="AH359">
        <v>1</v>
      </c>
      <c r="AI359">
        <v>2</v>
      </c>
      <c r="AJ359">
        <v>2</v>
      </c>
      <c r="AK359" t="s">
        <v>3192</v>
      </c>
      <c r="AL359">
        <v>1</v>
      </c>
      <c r="AM359">
        <v>1</v>
      </c>
      <c r="AN359">
        <v>1</v>
      </c>
      <c r="AO359">
        <v>2</v>
      </c>
      <c r="AP359">
        <v>1</v>
      </c>
      <c r="AQ359">
        <v>1</v>
      </c>
      <c r="AR359" t="s">
        <v>3193</v>
      </c>
      <c r="AS359">
        <v>2</v>
      </c>
      <c r="AT359">
        <v>1</v>
      </c>
      <c r="AU359">
        <v>1</v>
      </c>
      <c r="AV359">
        <v>2</v>
      </c>
      <c r="AW359">
        <v>7</v>
      </c>
      <c r="AX359">
        <v>1</v>
      </c>
      <c r="AY359">
        <v>1</v>
      </c>
      <c r="BE359">
        <v>1</v>
      </c>
      <c r="BF359">
        <v>1</v>
      </c>
      <c r="BG359">
        <v>1</v>
      </c>
      <c r="BH359">
        <v>1</v>
      </c>
      <c r="BI359">
        <v>1</v>
      </c>
      <c r="BJ359">
        <v>1</v>
      </c>
      <c r="BK359">
        <v>1</v>
      </c>
      <c r="BL359">
        <v>1</v>
      </c>
      <c r="BM359">
        <v>5</v>
      </c>
      <c r="BN359">
        <v>1</v>
      </c>
      <c r="BO359">
        <v>4</v>
      </c>
      <c r="BP359">
        <v>1</v>
      </c>
      <c r="BQ359">
        <v>10</v>
      </c>
      <c r="BR359">
        <v>3</v>
      </c>
      <c r="BS359">
        <v>1</v>
      </c>
      <c r="BT359">
        <v>5</v>
      </c>
      <c r="BV359">
        <v>3</v>
      </c>
      <c r="BX359">
        <v>0</v>
      </c>
      <c r="BZ359">
        <v>0</v>
      </c>
      <c r="CB359">
        <v>1</v>
      </c>
      <c r="CD359">
        <v>1</v>
      </c>
      <c r="CJ359">
        <v>1</v>
      </c>
      <c r="CK359">
        <v>2</v>
      </c>
      <c r="CL359">
        <v>7</v>
      </c>
      <c r="CM359">
        <v>6</v>
      </c>
      <c r="CS359">
        <v>7</v>
      </c>
      <c r="CT359">
        <v>1</v>
      </c>
      <c r="CU359">
        <v>2</v>
      </c>
      <c r="CV359" t="s">
        <v>3194</v>
      </c>
      <c r="CW359">
        <v>751</v>
      </c>
      <c r="CX359">
        <v>12.52</v>
      </c>
      <c r="CY359">
        <v>2</v>
      </c>
      <c r="CZ359">
        <v>1</v>
      </c>
      <c r="DA359" t="s">
        <v>3195</v>
      </c>
      <c r="DC359">
        <v>1</v>
      </c>
      <c r="DD359">
        <v>1</v>
      </c>
      <c r="DE359">
        <v>29</v>
      </c>
      <c r="DN359" t="s">
        <v>3177</v>
      </c>
      <c r="DO359" t="s">
        <v>3177</v>
      </c>
      <c r="DP359" t="s">
        <v>3178</v>
      </c>
      <c r="DQ359" t="s">
        <v>202</v>
      </c>
      <c r="DR359" t="s">
        <v>202</v>
      </c>
      <c r="DT359">
        <v>1</v>
      </c>
      <c r="DV359">
        <v>1</v>
      </c>
      <c r="DW359">
        <v>0</v>
      </c>
      <c r="DX359">
        <v>2</v>
      </c>
      <c r="DY359">
        <v>1</v>
      </c>
      <c r="DZ359">
        <v>1</v>
      </c>
      <c r="EA359">
        <v>5</v>
      </c>
      <c r="EB359">
        <f>IF(EA359&gt;=30,1,IF(EA359&gt;=20,2,IF(EA359&gt;=15,3,IF(EA359&gt;=10,4,IF(EA359&gt;=5,5,IF(EA359&gt;0,6,0))))))</f>
        <v>5</v>
      </c>
      <c r="EC359">
        <v>2</v>
      </c>
      <c r="EE359">
        <v>5</v>
      </c>
      <c r="EL359">
        <v>4</v>
      </c>
      <c r="EM359">
        <v>5</v>
      </c>
      <c r="EN359">
        <v>1</v>
      </c>
      <c r="EO359">
        <v>1</v>
      </c>
      <c r="EP359">
        <v>1</v>
      </c>
      <c r="EQ359">
        <v>1</v>
      </c>
      <c r="ER359">
        <v>1</v>
      </c>
      <c r="EZ359">
        <v>1</v>
      </c>
      <c r="FA359">
        <v>1</v>
      </c>
      <c r="FD359">
        <v>2</v>
      </c>
      <c r="FG359">
        <v>0</v>
      </c>
      <c r="FH359" t="s">
        <v>3179</v>
      </c>
      <c r="FI359">
        <v>1</v>
      </c>
      <c r="FJ359" t="s">
        <v>204</v>
      </c>
      <c r="FK359">
        <v>5</v>
      </c>
      <c r="FL359">
        <v>12</v>
      </c>
      <c r="FM359">
        <v>12</v>
      </c>
      <c r="FN359">
        <v>5</v>
      </c>
      <c r="FO359" t="s">
        <v>2233</v>
      </c>
      <c r="FP359">
        <v>20</v>
      </c>
      <c r="FQ359" t="s">
        <v>3180</v>
      </c>
      <c r="FR359" t="s">
        <v>3196</v>
      </c>
      <c r="FS359">
        <v>1</v>
      </c>
      <c r="FT359">
        <v>1</v>
      </c>
      <c r="FU359" t="s">
        <v>2221</v>
      </c>
      <c r="FV359" t="s">
        <v>3182</v>
      </c>
      <c r="FW359">
        <v>0</v>
      </c>
      <c r="FX359">
        <v>1</v>
      </c>
      <c r="FY359">
        <v>0</v>
      </c>
      <c r="FZ359">
        <v>0</v>
      </c>
      <c r="GA359">
        <v>15709</v>
      </c>
      <c r="GB359">
        <v>72</v>
      </c>
      <c r="GC359">
        <v>218.18055559999999</v>
      </c>
      <c r="GD359" t="s">
        <v>2401</v>
      </c>
      <c r="GE359">
        <v>1</v>
      </c>
      <c r="HG359" t="s">
        <v>202</v>
      </c>
      <c r="HJ359">
        <v>0</v>
      </c>
    </row>
    <row r="360" spans="1:218" x14ac:dyDescent="0.3">
      <c r="A360">
        <v>16</v>
      </c>
      <c r="B360" t="s">
        <v>3207</v>
      </c>
      <c r="C360" t="s">
        <v>3208</v>
      </c>
      <c r="D360" t="s">
        <v>265</v>
      </c>
      <c r="E360">
        <v>1</v>
      </c>
      <c r="F360" t="s">
        <v>202</v>
      </c>
      <c r="H360">
        <v>1</v>
      </c>
      <c r="M360">
        <v>1</v>
      </c>
      <c r="N360">
        <v>1</v>
      </c>
      <c r="U360">
        <v>1</v>
      </c>
      <c r="W360">
        <v>3</v>
      </c>
      <c r="X360" t="s">
        <v>3174</v>
      </c>
      <c r="Y360">
        <v>1</v>
      </c>
      <c r="Z360">
        <v>1</v>
      </c>
      <c r="AA360">
        <v>1</v>
      </c>
      <c r="AD360" t="s">
        <v>202</v>
      </c>
      <c r="AE360">
        <v>1</v>
      </c>
      <c r="AF360">
        <v>2</v>
      </c>
      <c r="AG360">
        <v>1</v>
      </c>
      <c r="AH360">
        <v>1</v>
      </c>
      <c r="AI360">
        <v>1</v>
      </c>
      <c r="AJ360">
        <v>2</v>
      </c>
      <c r="AK360" t="s">
        <v>3209</v>
      </c>
      <c r="AL360">
        <v>1</v>
      </c>
      <c r="AM360">
        <v>1</v>
      </c>
      <c r="AN360">
        <v>2</v>
      </c>
      <c r="AO360">
        <v>2</v>
      </c>
      <c r="AP360">
        <v>2</v>
      </c>
      <c r="AQ360">
        <v>1</v>
      </c>
      <c r="AR360" t="s">
        <v>3210</v>
      </c>
      <c r="AS360">
        <v>2</v>
      </c>
      <c r="AT360">
        <v>1</v>
      </c>
      <c r="AU360">
        <v>2</v>
      </c>
      <c r="AV360">
        <v>1</v>
      </c>
      <c r="AW360">
        <v>7</v>
      </c>
      <c r="AX360">
        <v>1</v>
      </c>
      <c r="AY360">
        <v>4</v>
      </c>
      <c r="AZ360">
        <v>1</v>
      </c>
      <c r="BE360">
        <v>1</v>
      </c>
      <c r="BF360">
        <v>2</v>
      </c>
      <c r="BG360">
        <v>1</v>
      </c>
      <c r="BH360">
        <v>2</v>
      </c>
      <c r="BI360">
        <v>1</v>
      </c>
      <c r="BJ360">
        <v>0</v>
      </c>
      <c r="BM360">
        <v>1</v>
      </c>
      <c r="BN360">
        <v>1</v>
      </c>
      <c r="BO360">
        <v>3</v>
      </c>
      <c r="BP360">
        <v>1</v>
      </c>
      <c r="BQ360">
        <v>4</v>
      </c>
      <c r="BR360">
        <v>2</v>
      </c>
      <c r="BS360">
        <v>1</v>
      </c>
      <c r="BT360">
        <v>4</v>
      </c>
      <c r="BV360">
        <v>2</v>
      </c>
      <c r="BX360">
        <v>0</v>
      </c>
      <c r="BZ360">
        <v>2</v>
      </c>
      <c r="CJ360">
        <v>2</v>
      </c>
      <c r="CK360">
        <v>2</v>
      </c>
      <c r="CL360">
        <v>-98</v>
      </c>
      <c r="CM360">
        <v>7</v>
      </c>
      <c r="CR360">
        <v>2</v>
      </c>
      <c r="CS360">
        <v>-98</v>
      </c>
      <c r="CT360">
        <v>1</v>
      </c>
      <c r="CU360">
        <v>2</v>
      </c>
      <c r="CV360" t="s">
        <v>964</v>
      </c>
      <c r="CW360">
        <v>680</v>
      </c>
      <c r="CX360">
        <v>11.33</v>
      </c>
      <c r="CY360">
        <v>2</v>
      </c>
      <c r="CZ360">
        <v>1</v>
      </c>
      <c r="DA360" t="s">
        <v>3211</v>
      </c>
      <c r="DC360">
        <v>1</v>
      </c>
      <c r="DD360">
        <v>1</v>
      </c>
      <c r="DE360">
        <v>28</v>
      </c>
      <c r="DN360" t="s">
        <v>3177</v>
      </c>
      <c r="DO360" t="s">
        <v>3177</v>
      </c>
      <c r="DP360" t="s">
        <v>3178</v>
      </c>
      <c r="DQ360" t="s">
        <v>202</v>
      </c>
      <c r="DR360" t="s">
        <v>202</v>
      </c>
      <c r="DT360">
        <v>1</v>
      </c>
      <c r="DV360">
        <v>1</v>
      </c>
      <c r="DW360">
        <v>0</v>
      </c>
      <c r="DX360">
        <v>1</v>
      </c>
      <c r="DY360">
        <v>1</v>
      </c>
      <c r="DZ360">
        <v>-97</v>
      </c>
      <c r="EB360">
        <v>-97</v>
      </c>
      <c r="EC360">
        <v>1</v>
      </c>
      <c r="ED360">
        <v>1</v>
      </c>
      <c r="EL360">
        <v>1</v>
      </c>
      <c r="EM360">
        <v>2</v>
      </c>
      <c r="EN360">
        <v>1</v>
      </c>
      <c r="EO360">
        <v>2</v>
      </c>
      <c r="EP360">
        <v>1</v>
      </c>
      <c r="EQ360">
        <v>1</v>
      </c>
      <c r="ER360">
        <v>1</v>
      </c>
      <c r="EZ360">
        <v>1</v>
      </c>
      <c r="FA360">
        <v>2</v>
      </c>
      <c r="FB360">
        <v>1</v>
      </c>
      <c r="FC360">
        <v>4</v>
      </c>
      <c r="FD360">
        <v>2</v>
      </c>
      <c r="FG360">
        <v>0</v>
      </c>
      <c r="FH360" t="s">
        <v>3179</v>
      </c>
      <c r="FI360">
        <v>1</v>
      </c>
      <c r="FJ360" t="s">
        <v>204</v>
      </c>
      <c r="FK360">
        <v>8.3333299999999999E-2</v>
      </c>
      <c r="FL360">
        <v>1</v>
      </c>
      <c r="FM360">
        <v>1</v>
      </c>
      <c r="FN360">
        <v>20</v>
      </c>
      <c r="FO360" t="s">
        <v>2206</v>
      </c>
      <c r="FP360">
        <v>1.5</v>
      </c>
      <c r="FQ360" t="s">
        <v>3180</v>
      </c>
      <c r="FR360" t="s">
        <v>3189</v>
      </c>
      <c r="FS360">
        <v>0</v>
      </c>
      <c r="FT360">
        <v>1</v>
      </c>
      <c r="FU360" t="s">
        <v>2221</v>
      </c>
      <c r="FV360" t="s">
        <v>3182</v>
      </c>
      <c r="FW360">
        <v>0</v>
      </c>
      <c r="FX360">
        <v>1</v>
      </c>
      <c r="FY360">
        <v>0</v>
      </c>
      <c r="FZ360">
        <v>0</v>
      </c>
      <c r="GA360">
        <v>11328</v>
      </c>
      <c r="GB360">
        <v>52</v>
      </c>
      <c r="GC360">
        <v>217.8461538</v>
      </c>
      <c r="GD360" t="s">
        <v>2401</v>
      </c>
      <c r="GE360">
        <v>1</v>
      </c>
      <c r="HG360" t="s">
        <v>202</v>
      </c>
      <c r="HJ360">
        <v>0</v>
      </c>
    </row>
    <row r="361" spans="1:218" x14ac:dyDescent="0.3">
      <c r="A361">
        <v>771</v>
      </c>
      <c r="B361" t="s">
        <v>3202</v>
      </c>
      <c r="C361" t="s">
        <v>4361</v>
      </c>
      <c r="D361" t="s">
        <v>194</v>
      </c>
      <c r="E361">
        <v>1</v>
      </c>
      <c r="F361" t="s">
        <v>202</v>
      </c>
      <c r="H361">
        <v>1</v>
      </c>
      <c r="M361">
        <v>1</v>
      </c>
      <c r="N361">
        <v>1</v>
      </c>
      <c r="U361">
        <v>1</v>
      </c>
      <c r="W361">
        <v>1</v>
      </c>
      <c r="X361" t="s">
        <v>3174</v>
      </c>
      <c r="Y361">
        <v>1</v>
      </c>
      <c r="Z361">
        <v>1</v>
      </c>
      <c r="AA361">
        <v>1</v>
      </c>
      <c r="AD361" t="s">
        <v>202</v>
      </c>
      <c r="AE361">
        <v>1</v>
      </c>
      <c r="AF361">
        <v>1</v>
      </c>
      <c r="AG361">
        <v>1</v>
      </c>
      <c r="AH361">
        <v>1</v>
      </c>
      <c r="AI361">
        <v>1</v>
      </c>
      <c r="AJ361">
        <v>1</v>
      </c>
      <c r="AK361" t="s">
        <v>4362</v>
      </c>
      <c r="AL361">
        <v>1</v>
      </c>
      <c r="AM361">
        <v>1</v>
      </c>
      <c r="AN361">
        <v>2</v>
      </c>
      <c r="AO361">
        <v>2</v>
      </c>
      <c r="AP361">
        <v>-97</v>
      </c>
      <c r="AQ361">
        <v>1</v>
      </c>
      <c r="AR361" t="s">
        <v>4363</v>
      </c>
      <c r="AS361">
        <v>2</v>
      </c>
      <c r="AT361">
        <v>1</v>
      </c>
      <c r="AU361">
        <v>2</v>
      </c>
      <c r="AV361">
        <v>1</v>
      </c>
      <c r="AW361">
        <v>7</v>
      </c>
      <c r="AX361">
        <v>1</v>
      </c>
      <c r="AY361">
        <v>3</v>
      </c>
      <c r="BE361">
        <v>1</v>
      </c>
      <c r="BF361">
        <v>1</v>
      </c>
      <c r="BG361">
        <v>1</v>
      </c>
      <c r="BH361">
        <v>1</v>
      </c>
      <c r="BI361">
        <v>1</v>
      </c>
      <c r="BJ361">
        <v>0</v>
      </c>
      <c r="BM361">
        <v>2</v>
      </c>
      <c r="BN361">
        <v>1</v>
      </c>
      <c r="BO361">
        <v>3</v>
      </c>
      <c r="BP361">
        <v>1</v>
      </c>
      <c r="BQ361">
        <v>20</v>
      </c>
      <c r="BR361">
        <v>-97</v>
      </c>
      <c r="BS361">
        <v>1</v>
      </c>
      <c r="BT361">
        <v>2</v>
      </c>
      <c r="BV361">
        <v>0</v>
      </c>
      <c r="BX361">
        <v>0</v>
      </c>
      <c r="BZ361">
        <v>0</v>
      </c>
      <c r="CB361">
        <v>0</v>
      </c>
      <c r="CD361">
        <v>0</v>
      </c>
      <c r="CF361">
        <v>2</v>
      </c>
      <c r="CJ361">
        <v>1</v>
      </c>
      <c r="CK361">
        <v>2</v>
      </c>
      <c r="CL361">
        <v>6</v>
      </c>
      <c r="CM361">
        <v>1</v>
      </c>
      <c r="CR361">
        <v>2</v>
      </c>
      <c r="CS361">
        <v>-98</v>
      </c>
      <c r="CT361">
        <v>1</v>
      </c>
      <c r="CU361">
        <v>2</v>
      </c>
      <c r="CV361" t="s">
        <v>2764</v>
      </c>
      <c r="CW361">
        <v>766</v>
      </c>
      <c r="CX361">
        <v>12.77</v>
      </c>
      <c r="CY361">
        <v>2</v>
      </c>
      <c r="CZ361">
        <v>1</v>
      </c>
      <c r="DA361" t="s">
        <v>4364</v>
      </c>
      <c r="DC361">
        <v>1</v>
      </c>
      <c r="DD361">
        <v>1</v>
      </c>
      <c r="DE361">
        <v>15</v>
      </c>
      <c r="DN361" t="s">
        <v>4264</v>
      </c>
      <c r="DO361" t="s">
        <v>4264</v>
      </c>
      <c r="DP361" t="s">
        <v>3178</v>
      </c>
      <c r="DQ361" t="s">
        <v>202</v>
      </c>
      <c r="DR361" t="s">
        <v>202</v>
      </c>
      <c r="DT361">
        <v>1</v>
      </c>
      <c r="DV361">
        <v>1</v>
      </c>
      <c r="DW361">
        <v>0</v>
      </c>
      <c r="DX361">
        <v>1</v>
      </c>
      <c r="DY361">
        <v>1</v>
      </c>
      <c r="DZ361">
        <v>1</v>
      </c>
      <c r="EA361">
        <v>30</v>
      </c>
      <c r="EB361">
        <f t="shared" ref="EB361:EB367" si="13">IF(EA361&gt;=30,1,IF(EA361&gt;=20,2,IF(EA361&gt;=15,3,IF(EA361&gt;=10,4,IF(EA361&gt;=5,5,IF(EA361&gt;0,6,0))))))</f>
        <v>1</v>
      </c>
      <c r="EC361">
        <v>2</v>
      </c>
      <c r="EE361">
        <v>30</v>
      </c>
      <c r="EL361">
        <v>1</v>
      </c>
      <c r="EM361">
        <v>2</v>
      </c>
      <c r="EN361">
        <v>1</v>
      </c>
      <c r="EO361">
        <v>2</v>
      </c>
      <c r="EP361">
        <v>1</v>
      </c>
      <c r="EQ361">
        <v>1</v>
      </c>
      <c r="ER361">
        <v>1</v>
      </c>
      <c r="EZ361">
        <v>2</v>
      </c>
      <c r="FE361">
        <v>2</v>
      </c>
      <c r="FG361">
        <v>0</v>
      </c>
      <c r="FH361" t="s">
        <v>3179</v>
      </c>
      <c r="FI361">
        <v>1</v>
      </c>
      <c r="FJ361" t="s">
        <v>204</v>
      </c>
      <c r="FK361">
        <v>30</v>
      </c>
      <c r="FL361">
        <v>12</v>
      </c>
      <c r="FM361">
        <v>12</v>
      </c>
      <c r="FN361">
        <v>30</v>
      </c>
      <c r="FO361" t="s">
        <v>2206</v>
      </c>
      <c r="FP361">
        <v>1.5</v>
      </c>
      <c r="FQ361" t="s">
        <v>3180</v>
      </c>
      <c r="FR361" t="s">
        <v>3189</v>
      </c>
      <c r="FS361">
        <v>0</v>
      </c>
      <c r="FT361">
        <v>1</v>
      </c>
      <c r="FU361" t="s">
        <v>2221</v>
      </c>
      <c r="FV361" t="s">
        <v>3182</v>
      </c>
      <c r="FW361">
        <v>1</v>
      </c>
      <c r="FX361">
        <v>0</v>
      </c>
      <c r="FY361">
        <v>0</v>
      </c>
      <c r="FZ361">
        <v>1</v>
      </c>
      <c r="GA361">
        <v>20830</v>
      </c>
      <c r="GB361">
        <v>83</v>
      </c>
      <c r="GC361">
        <v>250.9638554</v>
      </c>
      <c r="GD361" t="s">
        <v>2401</v>
      </c>
      <c r="GE361">
        <v>1</v>
      </c>
      <c r="HG361" t="s">
        <v>202</v>
      </c>
      <c r="HI361">
        <v>0</v>
      </c>
      <c r="HJ361">
        <v>1</v>
      </c>
    </row>
    <row r="362" spans="1:218" x14ac:dyDescent="0.3">
      <c r="A362">
        <v>773</v>
      </c>
      <c r="B362" t="s">
        <v>3279</v>
      </c>
      <c r="C362" t="s">
        <v>4365</v>
      </c>
      <c r="D362" t="s">
        <v>212</v>
      </c>
      <c r="E362">
        <v>1</v>
      </c>
      <c r="F362" t="s">
        <v>202</v>
      </c>
      <c r="H362">
        <v>1</v>
      </c>
      <c r="M362">
        <v>1</v>
      </c>
      <c r="N362">
        <v>1</v>
      </c>
      <c r="U362">
        <v>1</v>
      </c>
      <c r="W362">
        <v>1</v>
      </c>
      <c r="X362" t="s">
        <v>3174</v>
      </c>
      <c r="Y362">
        <v>1</v>
      </c>
      <c r="Z362">
        <v>1</v>
      </c>
      <c r="AA362">
        <v>1</v>
      </c>
      <c r="AD362" t="s">
        <v>202</v>
      </c>
      <c r="AE362">
        <v>1</v>
      </c>
      <c r="AF362">
        <v>1</v>
      </c>
      <c r="AG362">
        <v>1</v>
      </c>
      <c r="AH362">
        <v>1</v>
      </c>
      <c r="AI362">
        <v>1</v>
      </c>
      <c r="AJ362">
        <v>1</v>
      </c>
      <c r="AK362" t="s">
        <v>4366</v>
      </c>
      <c r="AL362">
        <v>1</v>
      </c>
      <c r="AM362">
        <v>2</v>
      </c>
      <c r="AN362">
        <v>1</v>
      </c>
      <c r="AO362">
        <v>2</v>
      </c>
      <c r="AP362">
        <v>2</v>
      </c>
      <c r="AQ362">
        <v>1</v>
      </c>
      <c r="AR362" t="s">
        <v>4367</v>
      </c>
      <c r="AS362">
        <v>2</v>
      </c>
      <c r="AT362">
        <v>1</v>
      </c>
      <c r="AU362">
        <v>1</v>
      </c>
      <c r="AV362">
        <v>2</v>
      </c>
      <c r="AW362">
        <v>7</v>
      </c>
      <c r="AX362">
        <v>1</v>
      </c>
      <c r="AY362">
        <v>3</v>
      </c>
      <c r="BE362">
        <v>1</v>
      </c>
      <c r="BF362">
        <v>1</v>
      </c>
      <c r="BG362">
        <v>1</v>
      </c>
      <c r="BH362">
        <v>1</v>
      </c>
      <c r="BI362">
        <v>1</v>
      </c>
      <c r="BJ362">
        <v>0</v>
      </c>
      <c r="BM362">
        <v>1</v>
      </c>
      <c r="BN362">
        <v>1</v>
      </c>
      <c r="BO362">
        <v>4</v>
      </c>
      <c r="BP362">
        <v>1</v>
      </c>
      <c r="BQ362">
        <v>4</v>
      </c>
      <c r="BR362">
        <v>3</v>
      </c>
      <c r="BS362">
        <v>1</v>
      </c>
      <c r="BT362">
        <v>2</v>
      </c>
      <c r="BV362">
        <v>0</v>
      </c>
      <c r="BX362">
        <v>0</v>
      </c>
      <c r="BZ362">
        <v>2</v>
      </c>
      <c r="CJ362">
        <v>1</v>
      </c>
      <c r="CK362">
        <v>1</v>
      </c>
      <c r="CL362">
        <v>6</v>
      </c>
      <c r="CM362">
        <v>1</v>
      </c>
      <c r="CR362">
        <v>2</v>
      </c>
      <c r="CS362">
        <v>5</v>
      </c>
      <c r="CT362">
        <v>1</v>
      </c>
      <c r="CU362">
        <v>1</v>
      </c>
      <c r="CV362" t="s">
        <v>4368</v>
      </c>
      <c r="CW362">
        <v>618</v>
      </c>
      <c r="CX362">
        <v>10.3</v>
      </c>
      <c r="CY362">
        <v>2</v>
      </c>
      <c r="CZ362">
        <v>1</v>
      </c>
      <c r="DA362" t="s">
        <v>275</v>
      </c>
      <c r="DC362">
        <v>1</v>
      </c>
      <c r="DD362">
        <v>1</v>
      </c>
      <c r="DE362">
        <v>2</v>
      </c>
      <c r="DN362" t="s">
        <v>4264</v>
      </c>
      <c r="DO362" t="s">
        <v>4264</v>
      </c>
      <c r="DP362" t="s">
        <v>3178</v>
      </c>
      <c r="DQ362" t="s">
        <v>202</v>
      </c>
      <c r="DR362" t="s">
        <v>202</v>
      </c>
      <c r="DT362">
        <v>1</v>
      </c>
      <c r="DV362">
        <v>1</v>
      </c>
      <c r="DW362">
        <v>0</v>
      </c>
      <c r="DX362">
        <v>1</v>
      </c>
      <c r="DY362">
        <v>1</v>
      </c>
      <c r="DZ362">
        <v>1</v>
      </c>
      <c r="EA362">
        <v>10</v>
      </c>
      <c r="EB362">
        <f t="shared" si="13"/>
        <v>4</v>
      </c>
      <c r="EC362">
        <v>2</v>
      </c>
      <c r="EE362">
        <v>6</v>
      </c>
      <c r="EL362">
        <v>1</v>
      </c>
      <c r="EM362">
        <v>4</v>
      </c>
      <c r="EN362">
        <v>1</v>
      </c>
      <c r="EO362">
        <v>1</v>
      </c>
      <c r="EP362">
        <v>1</v>
      </c>
      <c r="EQ362">
        <v>1</v>
      </c>
      <c r="ER362">
        <v>2</v>
      </c>
      <c r="ES362">
        <v>1</v>
      </c>
      <c r="ET362">
        <v>6</v>
      </c>
      <c r="EU362">
        <f>IF(ET362&gt;=30,1,IF(ET362&gt;=20,2,IF(ET362&gt;=15,3,IF(ET362&gt;=10,4,IF(ET362&gt;=5,5,IF(ET362&gt;0,6,0))))))</f>
        <v>5</v>
      </c>
      <c r="EV362">
        <v>2</v>
      </c>
      <c r="EW362">
        <v>1</v>
      </c>
      <c r="EY362">
        <v>2</v>
      </c>
      <c r="EZ362">
        <v>2</v>
      </c>
      <c r="FE362">
        <v>3</v>
      </c>
      <c r="FG362">
        <v>0</v>
      </c>
      <c r="FH362" t="s">
        <v>3179</v>
      </c>
      <c r="FI362">
        <v>1</v>
      </c>
      <c r="FJ362" t="s">
        <v>204</v>
      </c>
      <c r="FK362">
        <v>6</v>
      </c>
      <c r="FL362">
        <v>12</v>
      </c>
      <c r="FM362">
        <v>12</v>
      </c>
      <c r="FN362">
        <v>10</v>
      </c>
      <c r="FO362" t="s">
        <v>2206</v>
      </c>
      <c r="FP362">
        <v>7.5</v>
      </c>
      <c r="FQ362" t="s">
        <v>3180</v>
      </c>
      <c r="FR362" t="s">
        <v>3196</v>
      </c>
      <c r="FS362">
        <v>1</v>
      </c>
      <c r="FT362">
        <v>1</v>
      </c>
      <c r="FU362" t="s">
        <v>2213</v>
      </c>
      <c r="FV362" t="s">
        <v>3182</v>
      </c>
      <c r="FW362">
        <v>1</v>
      </c>
      <c r="FX362">
        <v>0</v>
      </c>
      <c r="FY362">
        <v>1</v>
      </c>
      <c r="FZ362">
        <v>0</v>
      </c>
      <c r="GA362">
        <v>59048</v>
      </c>
      <c r="GB362">
        <v>201</v>
      </c>
      <c r="GC362">
        <v>293.7711443</v>
      </c>
      <c r="GD362" t="s">
        <v>2401</v>
      </c>
      <c r="GE362">
        <v>1</v>
      </c>
      <c r="HG362" t="s">
        <v>202</v>
      </c>
      <c r="HI362">
        <v>1</v>
      </c>
      <c r="HJ362">
        <v>1</v>
      </c>
    </row>
    <row r="363" spans="1:218" x14ac:dyDescent="0.3">
      <c r="A363">
        <v>26</v>
      </c>
      <c r="B363" t="s">
        <v>3225</v>
      </c>
      <c r="C363" t="s">
        <v>3230</v>
      </c>
      <c r="D363" t="s">
        <v>212</v>
      </c>
      <c r="E363">
        <v>1</v>
      </c>
      <c r="F363" t="s">
        <v>202</v>
      </c>
      <c r="H363">
        <v>1</v>
      </c>
      <c r="M363">
        <v>1</v>
      </c>
      <c r="N363">
        <v>1</v>
      </c>
      <c r="U363">
        <v>1</v>
      </c>
      <c r="W363">
        <v>1</v>
      </c>
      <c r="X363" t="s">
        <v>3174</v>
      </c>
      <c r="Y363">
        <v>1</v>
      </c>
      <c r="Z363">
        <v>1</v>
      </c>
      <c r="AA363">
        <v>5</v>
      </c>
      <c r="AD363" t="s">
        <v>202</v>
      </c>
      <c r="AE363">
        <v>1</v>
      </c>
      <c r="AF363">
        <v>1</v>
      </c>
      <c r="AG363">
        <v>1</v>
      </c>
      <c r="AH363">
        <v>2</v>
      </c>
      <c r="AI363">
        <v>1</v>
      </c>
      <c r="AJ363">
        <v>2</v>
      </c>
      <c r="AK363" t="s">
        <v>3231</v>
      </c>
      <c r="AL363">
        <v>2</v>
      </c>
      <c r="AM363">
        <v>1</v>
      </c>
      <c r="AN363">
        <v>1</v>
      </c>
      <c r="AO363">
        <v>2</v>
      </c>
      <c r="AP363">
        <v>2</v>
      </c>
      <c r="AQ363">
        <v>2</v>
      </c>
      <c r="AR363" t="s">
        <v>3232</v>
      </c>
      <c r="AS363">
        <v>1</v>
      </c>
      <c r="AT363">
        <v>1</v>
      </c>
      <c r="AU363">
        <v>1</v>
      </c>
      <c r="AV363">
        <v>1</v>
      </c>
      <c r="AW363">
        <v>5</v>
      </c>
      <c r="AX363">
        <v>1</v>
      </c>
      <c r="AY363">
        <v>3</v>
      </c>
      <c r="BE363">
        <v>1</v>
      </c>
      <c r="BF363">
        <v>1</v>
      </c>
      <c r="BG363">
        <v>1</v>
      </c>
      <c r="BH363">
        <v>1</v>
      </c>
      <c r="BI363">
        <v>1</v>
      </c>
      <c r="BJ363">
        <v>0</v>
      </c>
      <c r="BM363">
        <v>1</v>
      </c>
      <c r="BN363">
        <v>1</v>
      </c>
      <c r="BO363">
        <v>4</v>
      </c>
      <c r="BP363">
        <v>1</v>
      </c>
      <c r="BQ363">
        <v>32</v>
      </c>
      <c r="BR363">
        <v>1</v>
      </c>
      <c r="BS363">
        <v>1</v>
      </c>
      <c r="BT363">
        <v>3</v>
      </c>
      <c r="BV363">
        <v>0</v>
      </c>
      <c r="BX363">
        <v>0</v>
      </c>
      <c r="BZ363">
        <v>1</v>
      </c>
      <c r="CB363">
        <v>0</v>
      </c>
      <c r="CD363">
        <v>0</v>
      </c>
      <c r="CF363">
        <v>2</v>
      </c>
      <c r="CJ363">
        <v>1</v>
      </c>
      <c r="CK363">
        <v>1</v>
      </c>
      <c r="CL363">
        <v>4</v>
      </c>
      <c r="CM363">
        <v>4</v>
      </c>
      <c r="CR363">
        <v>2</v>
      </c>
      <c r="CS363">
        <v>5</v>
      </c>
      <c r="CT363">
        <v>10</v>
      </c>
      <c r="CU363">
        <v>1</v>
      </c>
      <c r="CV363" t="s">
        <v>3233</v>
      </c>
      <c r="CW363">
        <v>1050</v>
      </c>
      <c r="CX363">
        <v>17.5</v>
      </c>
      <c r="CY363">
        <v>2</v>
      </c>
      <c r="CZ363">
        <v>1</v>
      </c>
      <c r="DA363" t="s">
        <v>3234</v>
      </c>
      <c r="DC363">
        <v>1</v>
      </c>
      <c r="DD363">
        <v>1</v>
      </c>
      <c r="DE363">
        <v>3</v>
      </c>
      <c r="DN363" t="s">
        <v>3177</v>
      </c>
      <c r="DO363" t="s">
        <v>3177</v>
      </c>
      <c r="DP363" t="s">
        <v>3178</v>
      </c>
      <c r="DQ363" t="s">
        <v>202</v>
      </c>
      <c r="DR363" t="s">
        <v>202</v>
      </c>
      <c r="DT363">
        <v>1</v>
      </c>
      <c r="DV363">
        <v>1</v>
      </c>
      <c r="DW363">
        <v>0</v>
      </c>
      <c r="DX363">
        <v>5</v>
      </c>
      <c r="DY363">
        <v>1</v>
      </c>
      <c r="DZ363">
        <v>1</v>
      </c>
      <c r="EA363">
        <v>8</v>
      </c>
      <c r="EB363">
        <f t="shared" si="13"/>
        <v>5</v>
      </c>
      <c r="EC363">
        <v>2</v>
      </c>
      <c r="EE363">
        <v>8</v>
      </c>
      <c r="EL363">
        <v>1</v>
      </c>
      <c r="EM363">
        <v>3</v>
      </c>
      <c r="EN363">
        <v>1</v>
      </c>
      <c r="EO363">
        <v>1</v>
      </c>
      <c r="EP363">
        <v>1</v>
      </c>
      <c r="EQ363">
        <v>1</v>
      </c>
      <c r="ER363">
        <v>1</v>
      </c>
      <c r="EZ363">
        <v>1</v>
      </c>
      <c r="FA363">
        <v>-97</v>
      </c>
      <c r="FD363">
        <v>2</v>
      </c>
      <c r="FG363">
        <v>0</v>
      </c>
      <c r="FH363" t="s">
        <v>3179</v>
      </c>
      <c r="FI363">
        <v>1</v>
      </c>
      <c r="FJ363" t="s">
        <v>204</v>
      </c>
      <c r="FK363">
        <v>8</v>
      </c>
      <c r="FL363">
        <v>12</v>
      </c>
      <c r="FM363">
        <v>12</v>
      </c>
      <c r="FN363">
        <v>8</v>
      </c>
      <c r="FO363" t="s">
        <v>2206</v>
      </c>
      <c r="FP363">
        <v>3.5</v>
      </c>
      <c r="FQ363" t="s">
        <v>3180</v>
      </c>
      <c r="FR363" t="s">
        <v>3196</v>
      </c>
      <c r="FS363">
        <v>1</v>
      </c>
      <c r="FT363">
        <v>1</v>
      </c>
      <c r="FU363" t="s">
        <v>2221</v>
      </c>
      <c r="FV363" t="s">
        <v>3182</v>
      </c>
      <c r="FW363">
        <v>0</v>
      </c>
      <c r="FX363">
        <v>1</v>
      </c>
      <c r="FY363">
        <v>0</v>
      </c>
      <c r="FZ363">
        <v>0</v>
      </c>
      <c r="GA363">
        <v>39021</v>
      </c>
      <c r="GB363">
        <v>133</v>
      </c>
      <c r="GC363">
        <v>293.3909774</v>
      </c>
      <c r="GD363" t="s">
        <v>2401</v>
      </c>
      <c r="GE363">
        <v>1</v>
      </c>
      <c r="HG363" t="s">
        <v>202</v>
      </c>
      <c r="HJ363">
        <v>0</v>
      </c>
    </row>
    <row r="364" spans="1:218" x14ac:dyDescent="0.3">
      <c r="A364">
        <v>31</v>
      </c>
      <c r="B364" t="s">
        <v>3225</v>
      </c>
      <c r="C364" t="s">
        <v>3242</v>
      </c>
      <c r="D364" t="s">
        <v>212</v>
      </c>
      <c r="E364">
        <v>1</v>
      </c>
      <c r="F364" t="s">
        <v>202</v>
      </c>
      <c r="H364">
        <v>1</v>
      </c>
      <c r="M364">
        <v>1</v>
      </c>
      <c r="N364">
        <v>1</v>
      </c>
      <c r="U364">
        <v>1</v>
      </c>
      <c r="W364">
        <v>1</v>
      </c>
      <c r="X364" t="s">
        <v>3174</v>
      </c>
      <c r="Y364">
        <v>1</v>
      </c>
      <c r="Z364">
        <v>1</v>
      </c>
      <c r="AA364">
        <v>2</v>
      </c>
      <c r="AD364" t="s">
        <v>202</v>
      </c>
      <c r="AE364">
        <v>1</v>
      </c>
      <c r="AF364">
        <v>1</v>
      </c>
      <c r="AG364">
        <v>2</v>
      </c>
      <c r="AH364">
        <v>1</v>
      </c>
      <c r="AI364">
        <v>1</v>
      </c>
      <c r="AJ364">
        <v>2</v>
      </c>
      <c r="AK364" t="s">
        <v>3243</v>
      </c>
      <c r="AL364">
        <v>2</v>
      </c>
      <c r="AM364">
        <v>2</v>
      </c>
      <c r="AN364">
        <v>2</v>
      </c>
      <c r="AO364">
        <v>2</v>
      </c>
      <c r="AP364">
        <v>2</v>
      </c>
      <c r="AQ364">
        <v>2</v>
      </c>
      <c r="AR364" t="s">
        <v>3244</v>
      </c>
      <c r="AS364">
        <v>3</v>
      </c>
      <c r="AT364">
        <v>2</v>
      </c>
      <c r="AU364">
        <v>2</v>
      </c>
      <c r="AV364">
        <v>2</v>
      </c>
      <c r="AW364">
        <v>5</v>
      </c>
      <c r="AX364">
        <v>4</v>
      </c>
      <c r="AY364">
        <v>5</v>
      </c>
      <c r="BE364">
        <v>1</v>
      </c>
      <c r="BF364">
        <v>1</v>
      </c>
      <c r="BG364">
        <v>1</v>
      </c>
      <c r="BH364">
        <v>1</v>
      </c>
      <c r="BI364">
        <v>1</v>
      </c>
      <c r="BJ364">
        <v>1</v>
      </c>
      <c r="BK364">
        <v>1</v>
      </c>
      <c r="BL364">
        <v>1</v>
      </c>
      <c r="BM364">
        <v>1</v>
      </c>
      <c r="BN364">
        <v>1</v>
      </c>
      <c r="BO364">
        <v>4</v>
      </c>
      <c r="BP364">
        <v>1</v>
      </c>
      <c r="BQ364">
        <v>20</v>
      </c>
      <c r="BR364">
        <v>2</v>
      </c>
      <c r="BS364">
        <v>1</v>
      </c>
      <c r="BT364">
        <v>1</v>
      </c>
      <c r="BV364">
        <v>0</v>
      </c>
      <c r="BX364">
        <v>0</v>
      </c>
      <c r="BZ364">
        <v>0</v>
      </c>
      <c r="CB364">
        <v>0</v>
      </c>
      <c r="CD364">
        <v>0</v>
      </c>
      <c r="CF364">
        <v>1</v>
      </c>
      <c r="CJ364">
        <v>1</v>
      </c>
      <c r="CK364">
        <v>2</v>
      </c>
      <c r="CL364">
        <v>5</v>
      </c>
      <c r="CM364">
        <v>1</v>
      </c>
      <c r="CR364">
        <v>2</v>
      </c>
      <c r="CS364">
        <v>4</v>
      </c>
      <c r="CT364">
        <v>8</v>
      </c>
      <c r="CU364">
        <v>1</v>
      </c>
      <c r="CV364" t="s">
        <v>3245</v>
      </c>
      <c r="CW364">
        <v>856</v>
      </c>
      <c r="CX364">
        <v>14.27</v>
      </c>
      <c r="CY364">
        <v>2</v>
      </c>
      <c r="CZ364">
        <v>1</v>
      </c>
      <c r="DA364" t="s">
        <v>3246</v>
      </c>
      <c r="DC364">
        <v>1</v>
      </c>
      <c r="DD364">
        <v>1</v>
      </c>
      <c r="DE364">
        <v>3</v>
      </c>
      <c r="DN364" t="s">
        <v>3177</v>
      </c>
      <c r="DO364" t="s">
        <v>3177</v>
      </c>
      <c r="DP364" t="s">
        <v>3178</v>
      </c>
      <c r="DQ364" t="s">
        <v>202</v>
      </c>
      <c r="DR364" t="s">
        <v>202</v>
      </c>
      <c r="DT364">
        <v>1</v>
      </c>
      <c r="DV364">
        <v>1</v>
      </c>
      <c r="DW364">
        <v>0</v>
      </c>
      <c r="DX364">
        <v>2</v>
      </c>
      <c r="DY364">
        <v>1</v>
      </c>
      <c r="DZ364">
        <v>1</v>
      </c>
      <c r="EA364">
        <v>17</v>
      </c>
      <c r="EB364">
        <f t="shared" si="13"/>
        <v>3</v>
      </c>
      <c r="EC364">
        <v>2</v>
      </c>
      <c r="EE364">
        <v>17</v>
      </c>
      <c r="EL364">
        <v>4</v>
      </c>
      <c r="EM364">
        <v>1</v>
      </c>
      <c r="EN364">
        <v>1</v>
      </c>
      <c r="EO364">
        <v>3</v>
      </c>
      <c r="EP364">
        <v>1</v>
      </c>
      <c r="EQ364">
        <v>1</v>
      </c>
      <c r="ER364">
        <v>1</v>
      </c>
      <c r="EZ364">
        <v>1</v>
      </c>
      <c r="FA364">
        <v>1</v>
      </c>
      <c r="FD364">
        <v>2</v>
      </c>
      <c r="FG364">
        <v>0</v>
      </c>
      <c r="FH364" t="s">
        <v>3179</v>
      </c>
      <c r="FI364">
        <v>1</v>
      </c>
      <c r="FJ364" t="s">
        <v>204</v>
      </c>
      <c r="FK364">
        <v>17</v>
      </c>
      <c r="FL364">
        <v>12</v>
      </c>
      <c r="FM364">
        <v>12</v>
      </c>
      <c r="FN364">
        <v>17</v>
      </c>
      <c r="FO364" t="s">
        <v>2233</v>
      </c>
      <c r="FP364">
        <v>0.5</v>
      </c>
      <c r="FQ364" t="s">
        <v>3180</v>
      </c>
      <c r="FR364" t="s">
        <v>3181</v>
      </c>
      <c r="FS364">
        <v>1</v>
      </c>
      <c r="FT364">
        <v>1</v>
      </c>
      <c r="FU364" t="s">
        <v>2221</v>
      </c>
      <c r="FV364" t="s">
        <v>3182</v>
      </c>
      <c r="FW364">
        <v>0</v>
      </c>
      <c r="FX364">
        <v>1</v>
      </c>
      <c r="FY364">
        <v>0</v>
      </c>
      <c r="FZ364">
        <v>0</v>
      </c>
      <c r="GA364">
        <v>39021</v>
      </c>
      <c r="GB364">
        <v>133</v>
      </c>
      <c r="GC364">
        <v>293.3909774</v>
      </c>
      <c r="GD364" t="s">
        <v>2401</v>
      </c>
      <c r="GE364">
        <v>1</v>
      </c>
      <c r="HG364" t="s">
        <v>202</v>
      </c>
      <c r="HJ364">
        <v>0</v>
      </c>
    </row>
    <row r="365" spans="1:218" x14ac:dyDescent="0.3">
      <c r="A365">
        <v>38</v>
      </c>
      <c r="B365" t="s">
        <v>3183</v>
      </c>
      <c r="C365" t="s">
        <v>3255</v>
      </c>
      <c r="D365" t="s">
        <v>212</v>
      </c>
      <c r="E365">
        <v>1</v>
      </c>
      <c r="F365" t="s">
        <v>202</v>
      </c>
      <c r="H365">
        <v>1</v>
      </c>
      <c r="M365">
        <v>1</v>
      </c>
      <c r="N365">
        <v>1</v>
      </c>
      <c r="U365">
        <v>1</v>
      </c>
      <c r="W365">
        <v>1</v>
      </c>
      <c r="X365" t="s">
        <v>3174</v>
      </c>
      <c r="Y365">
        <v>1</v>
      </c>
      <c r="Z365">
        <v>1</v>
      </c>
      <c r="AA365">
        <v>1</v>
      </c>
      <c r="AD365" t="s">
        <v>202</v>
      </c>
      <c r="AE365">
        <v>1</v>
      </c>
      <c r="AF365">
        <v>2</v>
      </c>
      <c r="AG365">
        <v>1</v>
      </c>
      <c r="AH365">
        <v>2</v>
      </c>
      <c r="AI365">
        <v>2</v>
      </c>
      <c r="AJ365">
        <v>2</v>
      </c>
      <c r="AK365" t="s">
        <v>3256</v>
      </c>
      <c r="AL365">
        <v>2</v>
      </c>
      <c r="AM365">
        <v>2</v>
      </c>
      <c r="AN365">
        <v>1</v>
      </c>
      <c r="AO365">
        <v>2</v>
      </c>
      <c r="AP365">
        <v>2</v>
      </c>
      <c r="AQ365">
        <v>1</v>
      </c>
      <c r="AR365" t="s">
        <v>3257</v>
      </c>
      <c r="AS365">
        <v>1</v>
      </c>
      <c r="AT365">
        <v>2</v>
      </c>
      <c r="AU365">
        <v>1</v>
      </c>
      <c r="AV365">
        <v>1</v>
      </c>
      <c r="AW365">
        <v>7</v>
      </c>
      <c r="AX365">
        <v>1</v>
      </c>
      <c r="AY365">
        <v>3</v>
      </c>
      <c r="BE365">
        <v>1</v>
      </c>
      <c r="BF365">
        <v>1</v>
      </c>
      <c r="BG365">
        <v>1</v>
      </c>
      <c r="BH365">
        <v>1</v>
      </c>
      <c r="BI365">
        <v>1</v>
      </c>
      <c r="BJ365">
        <v>1</v>
      </c>
      <c r="BK365">
        <v>1</v>
      </c>
      <c r="BL365">
        <v>1</v>
      </c>
      <c r="BM365">
        <v>1</v>
      </c>
      <c r="BN365">
        <v>1</v>
      </c>
      <c r="BO365">
        <v>3</v>
      </c>
      <c r="BP365">
        <v>1</v>
      </c>
      <c r="BQ365">
        <v>13</v>
      </c>
      <c r="BR365">
        <v>4</v>
      </c>
      <c r="BS365">
        <v>1</v>
      </c>
      <c r="BT365">
        <v>2</v>
      </c>
      <c r="BV365">
        <v>0</v>
      </c>
      <c r="BX365">
        <v>0</v>
      </c>
      <c r="BZ365">
        <v>0</v>
      </c>
      <c r="CB365">
        <v>0</v>
      </c>
      <c r="CD365">
        <v>1</v>
      </c>
      <c r="CF365">
        <v>1</v>
      </c>
      <c r="CJ365">
        <v>1</v>
      </c>
      <c r="CK365">
        <v>1</v>
      </c>
      <c r="CL365">
        <v>8</v>
      </c>
      <c r="CM365">
        <v>1</v>
      </c>
      <c r="CR365">
        <v>2</v>
      </c>
      <c r="CS365">
        <v>-98</v>
      </c>
      <c r="CT365">
        <v>1</v>
      </c>
      <c r="CU365">
        <v>2</v>
      </c>
      <c r="CV365" t="s">
        <v>3258</v>
      </c>
      <c r="CW365">
        <v>662</v>
      </c>
      <c r="CX365">
        <v>11.03</v>
      </c>
      <c r="CY365">
        <v>2</v>
      </c>
      <c r="CZ365">
        <v>1</v>
      </c>
      <c r="DA365" t="s">
        <v>3259</v>
      </c>
      <c r="DC365">
        <v>1</v>
      </c>
      <c r="DD365">
        <v>1</v>
      </c>
      <c r="DE365">
        <v>4</v>
      </c>
      <c r="DN365" t="s">
        <v>3177</v>
      </c>
      <c r="DO365" t="s">
        <v>3177</v>
      </c>
      <c r="DP365" t="s">
        <v>3178</v>
      </c>
      <c r="DQ365" t="s">
        <v>202</v>
      </c>
      <c r="DR365" t="s">
        <v>202</v>
      </c>
      <c r="DT365">
        <v>1</v>
      </c>
      <c r="DV365">
        <v>1</v>
      </c>
      <c r="DW365">
        <v>0</v>
      </c>
      <c r="DX365">
        <v>1</v>
      </c>
      <c r="DY365">
        <v>1</v>
      </c>
      <c r="DZ365">
        <v>1</v>
      </c>
      <c r="EA365">
        <v>2</v>
      </c>
      <c r="EB365">
        <f t="shared" si="13"/>
        <v>6</v>
      </c>
      <c r="EC365">
        <v>1</v>
      </c>
      <c r="ED365">
        <v>2</v>
      </c>
      <c r="EL365">
        <v>1</v>
      </c>
      <c r="EM365">
        <v>4</v>
      </c>
      <c r="EN365">
        <v>1</v>
      </c>
      <c r="EO365">
        <v>4</v>
      </c>
      <c r="EP365">
        <v>1</v>
      </c>
      <c r="EQ365">
        <v>1</v>
      </c>
      <c r="ER365">
        <v>1</v>
      </c>
      <c r="EZ365">
        <v>1</v>
      </c>
      <c r="FA365">
        <v>1</v>
      </c>
      <c r="FD365">
        <v>2</v>
      </c>
      <c r="FG365">
        <v>0</v>
      </c>
      <c r="FH365" t="s">
        <v>3179</v>
      </c>
      <c r="FI365">
        <v>1</v>
      </c>
      <c r="FJ365" t="s">
        <v>204</v>
      </c>
      <c r="FK365">
        <v>0.1666667</v>
      </c>
      <c r="FL365">
        <v>2</v>
      </c>
      <c r="FM365">
        <v>2</v>
      </c>
      <c r="FN365">
        <v>2</v>
      </c>
      <c r="FO365" t="s">
        <v>2206</v>
      </c>
      <c r="FP365">
        <v>7.5</v>
      </c>
      <c r="FQ365" t="s">
        <v>3180</v>
      </c>
      <c r="FR365" t="s">
        <v>3201</v>
      </c>
      <c r="FS365">
        <v>1</v>
      </c>
      <c r="FT365">
        <v>1</v>
      </c>
      <c r="FU365" t="s">
        <v>2221</v>
      </c>
      <c r="FV365" t="s">
        <v>3182</v>
      </c>
      <c r="FW365">
        <v>0</v>
      </c>
      <c r="FX365">
        <v>1</v>
      </c>
      <c r="FY365">
        <v>0</v>
      </c>
      <c r="FZ365">
        <v>0</v>
      </c>
      <c r="GA365">
        <v>37408</v>
      </c>
      <c r="GB365">
        <v>127</v>
      </c>
      <c r="GC365">
        <v>294.55118110000001</v>
      </c>
      <c r="GD365" t="s">
        <v>2401</v>
      </c>
      <c r="GE365">
        <v>1</v>
      </c>
      <c r="HG365" t="s">
        <v>202</v>
      </c>
      <c r="HJ365">
        <v>0</v>
      </c>
    </row>
    <row r="366" spans="1:218" x14ac:dyDescent="0.3">
      <c r="A366">
        <v>777</v>
      </c>
      <c r="B366" t="s">
        <v>3190</v>
      </c>
      <c r="C366" t="s">
        <v>4377</v>
      </c>
      <c r="D366" t="s">
        <v>265</v>
      </c>
      <c r="E366">
        <v>1</v>
      </c>
      <c r="F366" t="s">
        <v>202</v>
      </c>
      <c r="H366">
        <v>1</v>
      </c>
      <c r="M366">
        <v>1</v>
      </c>
      <c r="N366">
        <v>1</v>
      </c>
      <c r="U366">
        <v>1</v>
      </c>
      <c r="W366">
        <v>1</v>
      </c>
      <c r="X366" t="s">
        <v>3174</v>
      </c>
      <c r="Y366">
        <v>1</v>
      </c>
      <c r="Z366">
        <v>1</v>
      </c>
      <c r="AA366">
        <v>6</v>
      </c>
      <c r="AD366" t="s">
        <v>202</v>
      </c>
      <c r="AE366">
        <v>1</v>
      </c>
      <c r="AF366">
        <v>1</v>
      </c>
      <c r="AG366">
        <v>1</v>
      </c>
      <c r="AH366">
        <v>2</v>
      </c>
      <c r="AI366">
        <v>2</v>
      </c>
      <c r="AJ366">
        <v>2</v>
      </c>
      <c r="AK366" t="s">
        <v>4378</v>
      </c>
      <c r="AL366">
        <v>1</v>
      </c>
      <c r="AM366">
        <v>2</v>
      </c>
      <c r="AN366">
        <v>1</v>
      </c>
      <c r="AO366">
        <v>2</v>
      </c>
      <c r="AP366">
        <v>2</v>
      </c>
      <c r="AQ366">
        <v>1</v>
      </c>
      <c r="AR366" t="s">
        <v>4379</v>
      </c>
      <c r="AS366">
        <v>2</v>
      </c>
      <c r="AT366">
        <v>1</v>
      </c>
      <c r="AU366">
        <v>2</v>
      </c>
      <c r="AV366">
        <v>2</v>
      </c>
      <c r="AW366">
        <v>7</v>
      </c>
      <c r="AX366">
        <v>1</v>
      </c>
      <c r="AY366">
        <v>3</v>
      </c>
      <c r="BE366">
        <v>1</v>
      </c>
      <c r="BF366">
        <v>2</v>
      </c>
      <c r="BG366">
        <v>1</v>
      </c>
      <c r="BH366">
        <v>1</v>
      </c>
      <c r="BI366">
        <v>1</v>
      </c>
      <c r="BJ366">
        <v>0</v>
      </c>
      <c r="BM366">
        <v>1</v>
      </c>
      <c r="BN366">
        <v>1</v>
      </c>
      <c r="BO366">
        <v>3</v>
      </c>
      <c r="BP366">
        <v>1</v>
      </c>
      <c r="BQ366">
        <v>2</v>
      </c>
      <c r="BR366">
        <v>2</v>
      </c>
      <c r="BS366">
        <v>1</v>
      </c>
      <c r="BT366">
        <v>4</v>
      </c>
      <c r="BV366">
        <v>2</v>
      </c>
      <c r="BX366">
        <v>0</v>
      </c>
      <c r="BZ366">
        <v>0</v>
      </c>
      <c r="CB366">
        <v>1</v>
      </c>
      <c r="CD366">
        <v>1</v>
      </c>
      <c r="CJ366">
        <v>2</v>
      </c>
      <c r="CK366">
        <v>2</v>
      </c>
      <c r="CL366">
        <v>4</v>
      </c>
      <c r="CM366">
        <v>6</v>
      </c>
      <c r="CS366">
        <v>6</v>
      </c>
      <c r="CT366">
        <v>1</v>
      </c>
      <c r="CU366">
        <v>1</v>
      </c>
      <c r="CV366" t="s">
        <v>3696</v>
      </c>
      <c r="CW366">
        <v>966</v>
      </c>
      <c r="CX366">
        <v>16.100000000000001</v>
      </c>
      <c r="CY366">
        <v>2</v>
      </c>
      <c r="CZ366">
        <v>1</v>
      </c>
      <c r="DA366" t="s">
        <v>4358</v>
      </c>
      <c r="DC366">
        <v>1</v>
      </c>
      <c r="DD366">
        <v>1</v>
      </c>
      <c r="DE366">
        <v>29</v>
      </c>
      <c r="DN366" t="s">
        <v>4264</v>
      </c>
      <c r="DO366" t="s">
        <v>4264</v>
      </c>
      <c r="DP366" t="s">
        <v>3178</v>
      </c>
      <c r="DQ366" t="s">
        <v>202</v>
      </c>
      <c r="DR366" t="s">
        <v>202</v>
      </c>
      <c r="DT366">
        <v>1</v>
      </c>
      <c r="DV366">
        <v>1</v>
      </c>
      <c r="DW366">
        <v>0</v>
      </c>
      <c r="DX366">
        <v>6</v>
      </c>
      <c r="DY366">
        <v>1</v>
      </c>
      <c r="DZ366">
        <v>1</v>
      </c>
      <c r="EA366">
        <v>20</v>
      </c>
      <c r="EB366">
        <f t="shared" si="13"/>
        <v>2</v>
      </c>
      <c r="EC366">
        <v>-97</v>
      </c>
      <c r="EL366">
        <v>3</v>
      </c>
      <c r="EM366">
        <v>3</v>
      </c>
      <c r="EN366">
        <v>1</v>
      </c>
      <c r="EO366">
        <v>1</v>
      </c>
      <c r="EP366">
        <v>1</v>
      </c>
      <c r="EQ366">
        <v>1</v>
      </c>
      <c r="ER366">
        <v>2</v>
      </c>
      <c r="ES366">
        <v>1</v>
      </c>
      <c r="ET366">
        <v>3</v>
      </c>
      <c r="EU366">
        <f>IF(ET366&gt;=30,1,IF(ET366&gt;=20,2,IF(ET366&gt;=15,3,IF(ET366&gt;=10,4,IF(ET366&gt;=5,5,IF(ET366&gt;0,6,0))))))</f>
        <v>6</v>
      </c>
      <c r="EV366">
        <v>6</v>
      </c>
      <c r="EW366">
        <v>1</v>
      </c>
      <c r="EY366">
        <v>-97</v>
      </c>
      <c r="EZ366">
        <v>1</v>
      </c>
      <c r="FA366">
        <v>2</v>
      </c>
      <c r="FB366">
        <v>1</v>
      </c>
      <c r="FC366">
        <v>2</v>
      </c>
      <c r="FD366">
        <v>1</v>
      </c>
      <c r="FG366">
        <v>0</v>
      </c>
      <c r="FH366" t="s">
        <v>3179</v>
      </c>
      <c r="FI366">
        <v>1</v>
      </c>
      <c r="FJ366" t="s">
        <v>204</v>
      </c>
      <c r="FN366">
        <v>20</v>
      </c>
      <c r="FO366" t="s">
        <v>2220</v>
      </c>
      <c r="FP366">
        <v>3.5</v>
      </c>
      <c r="FQ366" t="s">
        <v>3180</v>
      </c>
      <c r="FR366" t="s">
        <v>3196</v>
      </c>
      <c r="FS366">
        <v>1</v>
      </c>
      <c r="FT366">
        <v>1</v>
      </c>
      <c r="FU366" t="s">
        <v>2213</v>
      </c>
      <c r="FV366" t="s">
        <v>3182</v>
      </c>
      <c r="FW366">
        <v>0</v>
      </c>
      <c r="FX366">
        <v>1</v>
      </c>
      <c r="FY366">
        <v>0</v>
      </c>
      <c r="FZ366">
        <v>0</v>
      </c>
      <c r="GA366">
        <v>15709</v>
      </c>
      <c r="GB366">
        <v>72</v>
      </c>
      <c r="GC366">
        <v>218.18055559999999</v>
      </c>
      <c r="GD366" t="s">
        <v>2401</v>
      </c>
      <c r="GE366">
        <v>1</v>
      </c>
      <c r="HG366" t="s">
        <v>202</v>
      </c>
      <c r="HJ366">
        <v>0</v>
      </c>
    </row>
    <row r="367" spans="1:218" x14ac:dyDescent="0.3">
      <c r="A367">
        <v>40</v>
      </c>
      <c r="B367" t="s">
        <v>3183</v>
      </c>
      <c r="C367" t="s">
        <v>3260</v>
      </c>
      <c r="D367" t="s">
        <v>212</v>
      </c>
      <c r="E367">
        <v>1</v>
      </c>
      <c r="F367" t="s">
        <v>202</v>
      </c>
      <c r="H367">
        <v>1</v>
      </c>
      <c r="M367">
        <v>1</v>
      </c>
      <c r="N367">
        <v>1</v>
      </c>
      <c r="U367">
        <v>1</v>
      </c>
      <c r="W367">
        <v>1</v>
      </c>
      <c r="X367" t="s">
        <v>3174</v>
      </c>
      <c r="Y367">
        <v>1</v>
      </c>
      <c r="Z367">
        <v>1</v>
      </c>
      <c r="AA367">
        <v>2</v>
      </c>
      <c r="AD367" t="s">
        <v>202</v>
      </c>
      <c r="AE367">
        <v>1</v>
      </c>
      <c r="AF367">
        <v>-97</v>
      </c>
      <c r="AG367">
        <v>1</v>
      </c>
      <c r="AH367">
        <v>-97</v>
      </c>
      <c r="AI367">
        <v>1</v>
      </c>
      <c r="AJ367">
        <v>-97</v>
      </c>
      <c r="AK367" t="s">
        <v>3261</v>
      </c>
      <c r="AL367">
        <v>1</v>
      </c>
      <c r="AM367">
        <v>1</v>
      </c>
      <c r="AN367">
        <v>2</v>
      </c>
      <c r="AO367">
        <v>2</v>
      </c>
      <c r="AP367">
        <v>2</v>
      </c>
      <c r="AQ367">
        <v>1</v>
      </c>
      <c r="AR367" t="s">
        <v>3262</v>
      </c>
      <c r="AS367">
        <v>2</v>
      </c>
      <c r="AT367">
        <v>1</v>
      </c>
      <c r="AU367">
        <v>1</v>
      </c>
      <c r="AV367">
        <v>2</v>
      </c>
      <c r="AW367">
        <v>7</v>
      </c>
      <c r="AX367">
        <v>1</v>
      </c>
      <c r="AY367">
        <v>1</v>
      </c>
      <c r="BE367">
        <v>1</v>
      </c>
      <c r="BF367">
        <v>1</v>
      </c>
      <c r="BG367">
        <v>1</v>
      </c>
      <c r="BH367">
        <v>1</v>
      </c>
      <c r="BI367">
        <v>1</v>
      </c>
      <c r="BJ367">
        <v>0</v>
      </c>
      <c r="BM367">
        <v>5</v>
      </c>
      <c r="BN367">
        <v>1</v>
      </c>
      <c r="BO367">
        <v>3</v>
      </c>
      <c r="BP367">
        <v>1</v>
      </c>
      <c r="BQ367">
        <v>13</v>
      </c>
      <c r="BR367">
        <v>3</v>
      </c>
      <c r="BS367">
        <v>1</v>
      </c>
      <c r="BT367">
        <v>2</v>
      </c>
      <c r="BU367">
        <v>2</v>
      </c>
      <c r="BV367">
        <v>0</v>
      </c>
      <c r="BW367">
        <v>2</v>
      </c>
      <c r="BX367">
        <v>0</v>
      </c>
      <c r="BY367">
        <v>2</v>
      </c>
      <c r="BZ367">
        <v>0</v>
      </c>
      <c r="CA367">
        <v>2</v>
      </c>
      <c r="CB367">
        <v>0</v>
      </c>
      <c r="CC367">
        <v>2</v>
      </c>
      <c r="CD367">
        <v>0</v>
      </c>
      <c r="CE367">
        <v>2</v>
      </c>
      <c r="CF367">
        <v>1</v>
      </c>
      <c r="CG367">
        <v>2</v>
      </c>
      <c r="CH367">
        <v>1</v>
      </c>
      <c r="CI367">
        <v>2</v>
      </c>
      <c r="CJ367">
        <v>1</v>
      </c>
      <c r="CK367">
        <v>2</v>
      </c>
      <c r="CL367">
        <v>6</v>
      </c>
      <c r="CM367">
        <v>-98</v>
      </c>
      <c r="CR367">
        <v>2</v>
      </c>
      <c r="CS367">
        <v>2</v>
      </c>
      <c r="CT367">
        <v>1</v>
      </c>
      <c r="CU367">
        <v>2</v>
      </c>
      <c r="CV367" t="s">
        <v>3263</v>
      </c>
      <c r="CW367">
        <v>741</v>
      </c>
      <c r="CX367">
        <v>12.35</v>
      </c>
      <c r="CY367">
        <v>2</v>
      </c>
      <c r="CZ367">
        <v>1</v>
      </c>
      <c r="DA367" t="s">
        <v>721</v>
      </c>
      <c r="DC367">
        <v>1</v>
      </c>
      <c r="DD367">
        <v>1</v>
      </c>
      <c r="DE367">
        <v>4</v>
      </c>
      <c r="DN367" t="s">
        <v>3177</v>
      </c>
      <c r="DO367" t="s">
        <v>3177</v>
      </c>
      <c r="DP367" t="s">
        <v>3178</v>
      </c>
      <c r="DQ367" t="s">
        <v>202</v>
      </c>
      <c r="DR367" t="s">
        <v>202</v>
      </c>
      <c r="DT367">
        <v>1</v>
      </c>
      <c r="DV367">
        <v>1</v>
      </c>
      <c r="DW367">
        <v>0</v>
      </c>
      <c r="DX367">
        <v>2</v>
      </c>
      <c r="DY367">
        <v>1</v>
      </c>
      <c r="DZ367">
        <v>1</v>
      </c>
      <c r="EA367">
        <v>0.3</v>
      </c>
      <c r="EB367">
        <f t="shared" si="13"/>
        <v>6</v>
      </c>
      <c r="EC367">
        <v>1</v>
      </c>
      <c r="ED367">
        <v>1</v>
      </c>
      <c r="EL367">
        <v>2</v>
      </c>
      <c r="EM367">
        <v>3</v>
      </c>
      <c r="EN367">
        <v>1</v>
      </c>
      <c r="EO367">
        <v>3</v>
      </c>
      <c r="EP367">
        <v>1</v>
      </c>
      <c r="EQ367">
        <v>1</v>
      </c>
      <c r="ER367">
        <v>1</v>
      </c>
      <c r="EZ367">
        <v>1</v>
      </c>
      <c r="FA367">
        <v>3</v>
      </c>
      <c r="FD367">
        <v>2</v>
      </c>
      <c r="FG367">
        <v>0</v>
      </c>
      <c r="FH367" t="s">
        <v>3179</v>
      </c>
      <c r="FI367">
        <v>1</v>
      </c>
      <c r="FJ367" t="s">
        <v>204</v>
      </c>
      <c r="FK367">
        <v>8.3333299999999999E-2</v>
      </c>
      <c r="FL367">
        <v>1</v>
      </c>
      <c r="FM367">
        <v>1</v>
      </c>
      <c r="FN367">
        <v>0.3</v>
      </c>
      <c r="FO367" t="s">
        <v>2212</v>
      </c>
      <c r="FP367">
        <v>3.5</v>
      </c>
      <c r="FQ367" t="s">
        <v>3180</v>
      </c>
      <c r="FR367" t="s">
        <v>3181</v>
      </c>
      <c r="FS367">
        <v>1</v>
      </c>
      <c r="FT367">
        <v>1</v>
      </c>
      <c r="FU367" t="s">
        <v>2221</v>
      </c>
      <c r="FV367" t="s">
        <v>3182</v>
      </c>
      <c r="FW367">
        <v>0</v>
      </c>
      <c r="FX367">
        <v>1</v>
      </c>
      <c r="FY367">
        <v>0</v>
      </c>
      <c r="FZ367">
        <v>0</v>
      </c>
      <c r="GA367">
        <v>37408</v>
      </c>
      <c r="GB367">
        <v>127</v>
      </c>
      <c r="GC367">
        <v>294.55118110000001</v>
      </c>
      <c r="GD367" t="s">
        <v>2401</v>
      </c>
      <c r="GE367">
        <v>1</v>
      </c>
      <c r="HG367" t="s">
        <v>202</v>
      </c>
      <c r="HJ367">
        <v>0</v>
      </c>
    </row>
    <row r="368" spans="1:218" x14ac:dyDescent="0.3">
      <c r="A368">
        <v>54</v>
      </c>
      <c r="B368" t="s">
        <v>3279</v>
      </c>
      <c r="C368" t="s">
        <v>3283</v>
      </c>
      <c r="D368" t="s">
        <v>212</v>
      </c>
      <c r="E368">
        <v>1</v>
      </c>
      <c r="F368" t="s">
        <v>202</v>
      </c>
      <c r="H368">
        <v>1</v>
      </c>
      <c r="M368">
        <v>1</v>
      </c>
      <c r="N368">
        <v>1</v>
      </c>
      <c r="U368">
        <v>1</v>
      </c>
      <c r="W368">
        <v>1</v>
      </c>
      <c r="X368" t="s">
        <v>3174</v>
      </c>
      <c r="Y368">
        <v>1</v>
      </c>
      <c r="Z368">
        <v>1</v>
      </c>
      <c r="AA368">
        <v>5</v>
      </c>
      <c r="AD368" t="s">
        <v>202</v>
      </c>
      <c r="AE368">
        <v>1</v>
      </c>
      <c r="AF368">
        <v>1</v>
      </c>
      <c r="AG368">
        <v>1</v>
      </c>
      <c r="AH368">
        <v>1</v>
      </c>
      <c r="AI368">
        <v>1</v>
      </c>
      <c r="AJ368">
        <v>1</v>
      </c>
      <c r="AK368" t="s">
        <v>3284</v>
      </c>
      <c r="AL368">
        <v>1</v>
      </c>
      <c r="AM368">
        <v>2</v>
      </c>
      <c r="AN368">
        <v>1</v>
      </c>
      <c r="AO368">
        <v>2</v>
      </c>
      <c r="AP368">
        <v>2</v>
      </c>
      <c r="AQ368">
        <v>2</v>
      </c>
      <c r="AR368" t="s">
        <v>3285</v>
      </c>
      <c r="AS368">
        <v>1</v>
      </c>
      <c r="AT368">
        <v>1</v>
      </c>
      <c r="AU368">
        <v>1</v>
      </c>
      <c r="AV368">
        <v>1</v>
      </c>
      <c r="AW368">
        <v>5</v>
      </c>
      <c r="AX368">
        <v>5</v>
      </c>
      <c r="AY368">
        <v>6</v>
      </c>
      <c r="BE368">
        <v>1</v>
      </c>
      <c r="BF368">
        <v>1</v>
      </c>
      <c r="BG368">
        <v>1</v>
      </c>
      <c r="BH368">
        <v>1</v>
      </c>
      <c r="BI368">
        <v>1</v>
      </c>
      <c r="BJ368">
        <v>0</v>
      </c>
      <c r="BM368">
        <v>1</v>
      </c>
      <c r="BN368">
        <v>1</v>
      </c>
      <c r="BO368">
        <v>2</v>
      </c>
      <c r="BP368">
        <v>1</v>
      </c>
      <c r="BQ368">
        <v>35</v>
      </c>
      <c r="BR368">
        <v>1</v>
      </c>
      <c r="BS368">
        <v>1</v>
      </c>
      <c r="BT368">
        <v>1</v>
      </c>
      <c r="BU368">
        <v>1</v>
      </c>
      <c r="BV368">
        <v>0</v>
      </c>
      <c r="BW368">
        <v>1</v>
      </c>
      <c r="BX368">
        <v>0</v>
      </c>
      <c r="BY368">
        <v>1</v>
      </c>
      <c r="BZ368">
        <v>0</v>
      </c>
      <c r="CA368">
        <v>1</v>
      </c>
      <c r="CB368">
        <v>0</v>
      </c>
      <c r="CC368">
        <v>1</v>
      </c>
      <c r="CD368">
        <v>0</v>
      </c>
      <c r="CE368">
        <v>1</v>
      </c>
      <c r="CF368">
        <v>0</v>
      </c>
      <c r="CG368">
        <v>1</v>
      </c>
      <c r="CH368">
        <v>1</v>
      </c>
      <c r="CI368">
        <v>1</v>
      </c>
      <c r="CJ368">
        <v>1</v>
      </c>
      <c r="CK368">
        <v>1</v>
      </c>
      <c r="CL368">
        <v>4</v>
      </c>
      <c r="CM368">
        <v>6</v>
      </c>
      <c r="CS368">
        <v>1</v>
      </c>
      <c r="CT368">
        <v>1</v>
      </c>
      <c r="CU368">
        <v>2</v>
      </c>
      <c r="CV368" t="s">
        <v>3286</v>
      </c>
      <c r="CW368">
        <v>1124</v>
      </c>
      <c r="CX368">
        <v>18.73</v>
      </c>
      <c r="CY368">
        <v>2</v>
      </c>
      <c r="CZ368">
        <v>1</v>
      </c>
      <c r="DA368" t="s">
        <v>1260</v>
      </c>
      <c r="DC368">
        <v>1</v>
      </c>
      <c r="DD368">
        <v>1</v>
      </c>
      <c r="DE368">
        <v>2</v>
      </c>
      <c r="DN368" t="s">
        <v>3177</v>
      </c>
      <c r="DO368" t="s">
        <v>3177</v>
      </c>
      <c r="DP368" t="s">
        <v>3178</v>
      </c>
      <c r="DQ368" t="s">
        <v>202</v>
      </c>
      <c r="DR368" t="s">
        <v>202</v>
      </c>
      <c r="DT368">
        <v>1</v>
      </c>
      <c r="DV368">
        <v>1</v>
      </c>
      <c r="DW368">
        <v>0</v>
      </c>
      <c r="DX368">
        <v>5</v>
      </c>
      <c r="DY368">
        <v>1</v>
      </c>
      <c r="DZ368">
        <v>-97</v>
      </c>
      <c r="EB368">
        <v>4</v>
      </c>
      <c r="EC368">
        <v>2</v>
      </c>
      <c r="EE368">
        <v>10</v>
      </c>
      <c r="EL368">
        <v>1</v>
      </c>
      <c r="EM368">
        <v>4</v>
      </c>
      <c r="EN368">
        <v>2</v>
      </c>
      <c r="EO368">
        <v>3</v>
      </c>
      <c r="EP368">
        <v>1</v>
      </c>
      <c r="EQ368">
        <v>1</v>
      </c>
      <c r="ER368">
        <v>1</v>
      </c>
      <c r="EZ368">
        <v>1</v>
      </c>
      <c r="FA368">
        <v>-98</v>
      </c>
      <c r="FD368">
        <v>2</v>
      </c>
      <c r="FG368">
        <v>0</v>
      </c>
      <c r="FH368" t="s">
        <v>3179</v>
      </c>
      <c r="FI368">
        <v>1</v>
      </c>
      <c r="FJ368" t="s">
        <v>204</v>
      </c>
      <c r="FK368">
        <v>10</v>
      </c>
      <c r="FL368">
        <v>12</v>
      </c>
      <c r="FM368">
        <v>12</v>
      </c>
      <c r="FN368">
        <v>12.5</v>
      </c>
      <c r="FO368" t="s">
        <v>2206</v>
      </c>
      <c r="FP368">
        <v>7.5</v>
      </c>
      <c r="FQ368" t="s">
        <v>3287</v>
      </c>
      <c r="FR368" t="s">
        <v>3181</v>
      </c>
      <c r="FS368">
        <v>1</v>
      </c>
      <c r="FT368">
        <v>1</v>
      </c>
      <c r="FU368" t="s">
        <v>2221</v>
      </c>
      <c r="FV368" t="s">
        <v>3182</v>
      </c>
      <c r="FW368">
        <v>0</v>
      </c>
      <c r="FX368">
        <v>1</v>
      </c>
      <c r="FY368">
        <v>0</v>
      </c>
      <c r="FZ368">
        <v>0</v>
      </c>
      <c r="GA368">
        <v>59048</v>
      </c>
      <c r="GB368">
        <v>201</v>
      </c>
      <c r="GC368">
        <v>293.7711443</v>
      </c>
      <c r="GD368" t="s">
        <v>2401</v>
      </c>
      <c r="GE368">
        <v>1</v>
      </c>
      <c r="HG368" t="s">
        <v>202</v>
      </c>
      <c r="HJ368">
        <v>0</v>
      </c>
    </row>
    <row r="369" spans="1:218" x14ac:dyDescent="0.3">
      <c r="A369">
        <v>68</v>
      </c>
      <c r="B369" t="s">
        <v>3312</v>
      </c>
      <c r="C369" t="s">
        <v>3313</v>
      </c>
      <c r="D369" t="s">
        <v>212</v>
      </c>
      <c r="E369">
        <v>1</v>
      </c>
      <c r="F369" t="s">
        <v>202</v>
      </c>
      <c r="H369">
        <v>1</v>
      </c>
      <c r="M369">
        <v>1</v>
      </c>
      <c r="N369">
        <v>1</v>
      </c>
      <c r="U369">
        <v>1</v>
      </c>
      <c r="W369">
        <v>1</v>
      </c>
      <c r="X369" t="s">
        <v>3174</v>
      </c>
      <c r="Y369">
        <v>1</v>
      </c>
      <c r="Z369">
        <v>1</v>
      </c>
      <c r="AA369">
        <v>2</v>
      </c>
      <c r="AD369" t="s">
        <v>202</v>
      </c>
      <c r="AE369">
        <v>1</v>
      </c>
      <c r="AF369">
        <v>1</v>
      </c>
      <c r="AG369">
        <v>1</v>
      </c>
      <c r="AH369">
        <v>1</v>
      </c>
      <c r="AI369">
        <v>1</v>
      </c>
      <c r="AJ369">
        <v>1</v>
      </c>
      <c r="AK369" t="s">
        <v>3314</v>
      </c>
      <c r="AL369">
        <v>1</v>
      </c>
      <c r="AM369">
        <v>2</v>
      </c>
      <c r="AN369">
        <v>1</v>
      </c>
      <c r="AO369">
        <v>2</v>
      </c>
      <c r="AP369">
        <v>2</v>
      </c>
      <c r="AQ369">
        <v>1</v>
      </c>
      <c r="AR369" t="s">
        <v>3315</v>
      </c>
      <c r="AS369">
        <v>1</v>
      </c>
      <c r="AT369">
        <v>2</v>
      </c>
      <c r="AU369">
        <v>1</v>
      </c>
      <c r="AV369">
        <v>2</v>
      </c>
      <c r="AW369">
        <v>7</v>
      </c>
      <c r="AX369">
        <v>1</v>
      </c>
      <c r="AY369">
        <v>1</v>
      </c>
      <c r="BE369">
        <v>1</v>
      </c>
      <c r="BF369">
        <v>2</v>
      </c>
      <c r="BG369">
        <v>1</v>
      </c>
      <c r="BH369">
        <v>2</v>
      </c>
      <c r="BI369">
        <v>1</v>
      </c>
      <c r="BJ369">
        <v>0</v>
      </c>
      <c r="BM369">
        <v>1</v>
      </c>
      <c r="BN369">
        <v>1</v>
      </c>
      <c r="BO369">
        <v>3</v>
      </c>
      <c r="BP369">
        <v>1</v>
      </c>
      <c r="BQ369">
        <v>22</v>
      </c>
      <c r="BR369">
        <v>2</v>
      </c>
      <c r="BS369">
        <v>1</v>
      </c>
      <c r="BT369">
        <v>2</v>
      </c>
      <c r="BU369">
        <v>2</v>
      </c>
      <c r="BV369">
        <v>0</v>
      </c>
      <c r="BW369">
        <v>2</v>
      </c>
      <c r="BX369">
        <v>0</v>
      </c>
      <c r="BY369">
        <v>2</v>
      </c>
      <c r="BZ369">
        <v>0</v>
      </c>
      <c r="CA369">
        <v>2</v>
      </c>
      <c r="CB369">
        <v>0</v>
      </c>
      <c r="CC369">
        <v>2</v>
      </c>
      <c r="CD369">
        <v>0</v>
      </c>
      <c r="CE369">
        <v>2</v>
      </c>
      <c r="CF369">
        <v>1</v>
      </c>
      <c r="CG369">
        <v>2</v>
      </c>
      <c r="CH369">
        <v>1</v>
      </c>
      <c r="CI369">
        <v>2</v>
      </c>
      <c r="CJ369">
        <v>2</v>
      </c>
      <c r="CK369">
        <v>2</v>
      </c>
      <c r="CL369">
        <v>7</v>
      </c>
      <c r="CM369">
        <v>1</v>
      </c>
      <c r="CR369">
        <v>2</v>
      </c>
      <c r="CS369">
        <v>6</v>
      </c>
      <c r="CT369">
        <v>1</v>
      </c>
      <c r="CU369">
        <v>1</v>
      </c>
      <c r="CV369" t="s">
        <v>351</v>
      </c>
      <c r="CW369">
        <v>638</v>
      </c>
      <c r="CX369">
        <v>10.63</v>
      </c>
      <c r="CY369">
        <v>2</v>
      </c>
      <c r="CZ369">
        <v>1</v>
      </c>
      <c r="DA369" t="s">
        <v>3316</v>
      </c>
      <c r="DC369">
        <v>1</v>
      </c>
      <c r="DD369">
        <v>1</v>
      </c>
      <c r="DE369">
        <v>5</v>
      </c>
      <c r="DN369" t="s">
        <v>3177</v>
      </c>
      <c r="DO369" t="s">
        <v>3177</v>
      </c>
      <c r="DP369" t="s">
        <v>3178</v>
      </c>
      <c r="DQ369" t="s">
        <v>202</v>
      </c>
      <c r="DR369" t="s">
        <v>202</v>
      </c>
      <c r="DT369">
        <v>1</v>
      </c>
      <c r="DV369">
        <v>1</v>
      </c>
      <c r="DW369">
        <v>0</v>
      </c>
      <c r="DX369">
        <v>2</v>
      </c>
      <c r="DY369">
        <v>1</v>
      </c>
      <c r="DZ369">
        <v>1</v>
      </c>
      <c r="EA369">
        <v>8</v>
      </c>
      <c r="EB369">
        <f t="shared" ref="EB369:EB374" si="14">IF(EA369&gt;=30,1,IF(EA369&gt;=20,2,IF(EA369&gt;=15,3,IF(EA369&gt;=10,4,IF(EA369&gt;=5,5,IF(EA369&gt;0,6,0))))))</f>
        <v>5</v>
      </c>
      <c r="EC369">
        <v>2</v>
      </c>
      <c r="EE369">
        <v>8</v>
      </c>
      <c r="EL369">
        <v>2</v>
      </c>
      <c r="EM369">
        <v>2</v>
      </c>
      <c r="EN369">
        <v>1</v>
      </c>
      <c r="EO369">
        <v>2</v>
      </c>
      <c r="EP369">
        <v>1</v>
      </c>
      <c r="EQ369">
        <v>1</v>
      </c>
      <c r="ER369">
        <v>1</v>
      </c>
      <c r="EZ369">
        <v>1</v>
      </c>
      <c r="FA369">
        <v>1</v>
      </c>
      <c r="FD369">
        <v>2</v>
      </c>
      <c r="FG369">
        <v>0</v>
      </c>
      <c r="FH369" t="s">
        <v>3179</v>
      </c>
      <c r="FI369">
        <v>1</v>
      </c>
      <c r="FJ369" t="s">
        <v>204</v>
      </c>
      <c r="FK369">
        <v>8</v>
      </c>
      <c r="FL369">
        <v>12</v>
      </c>
      <c r="FM369">
        <v>12</v>
      </c>
      <c r="FN369">
        <v>8</v>
      </c>
      <c r="FO369" t="s">
        <v>2212</v>
      </c>
      <c r="FP369">
        <v>1.5</v>
      </c>
      <c r="FQ369" t="s">
        <v>3180</v>
      </c>
      <c r="FR369" t="s">
        <v>3189</v>
      </c>
      <c r="FS369">
        <v>0</v>
      </c>
      <c r="FT369">
        <v>1</v>
      </c>
      <c r="FU369" t="s">
        <v>2221</v>
      </c>
      <c r="FV369" t="s">
        <v>3182</v>
      </c>
      <c r="FW369">
        <v>0</v>
      </c>
      <c r="FX369">
        <v>1</v>
      </c>
      <c r="FY369">
        <v>0</v>
      </c>
      <c r="FZ369">
        <v>0</v>
      </c>
      <c r="GA369">
        <v>20418</v>
      </c>
      <c r="GB369">
        <v>71</v>
      </c>
      <c r="GC369">
        <v>287.57746479999997</v>
      </c>
      <c r="GD369" t="s">
        <v>2401</v>
      </c>
      <c r="GE369">
        <v>1</v>
      </c>
      <c r="HG369" t="s">
        <v>202</v>
      </c>
      <c r="HJ369">
        <v>0</v>
      </c>
    </row>
    <row r="370" spans="1:218" x14ac:dyDescent="0.3">
      <c r="A370">
        <v>100</v>
      </c>
      <c r="B370" t="s">
        <v>3202</v>
      </c>
      <c r="C370" t="s">
        <v>3372</v>
      </c>
      <c r="D370" t="s">
        <v>194</v>
      </c>
      <c r="E370">
        <v>1</v>
      </c>
      <c r="F370" t="s">
        <v>202</v>
      </c>
      <c r="H370">
        <v>1</v>
      </c>
      <c r="M370">
        <v>1</v>
      </c>
      <c r="N370">
        <v>1</v>
      </c>
      <c r="U370">
        <v>1</v>
      </c>
      <c r="W370">
        <v>1</v>
      </c>
      <c r="X370" t="s">
        <v>3174</v>
      </c>
      <c r="Y370">
        <v>1</v>
      </c>
      <c r="Z370">
        <v>1</v>
      </c>
      <c r="AA370">
        <v>2</v>
      </c>
      <c r="AD370" t="s">
        <v>202</v>
      </c>
      <c r="AE370">
        <v>1</v>
      </c>
      <c r="AF370">
        <v>1</v>
      </c>
      <c r="AG370">
        <v>1</v>
      </c>
      <c r="AH370">
        <v>1</v>
      </c>
      <c r="AI370">
        <v>1</v>
      </c>
      <c r="AJ370">
        <v>2</v>
      </c>
      <c r="AK370" t="s">
        <v>3373</v>
      </c>
      <c r="AL370">
        <v>1</v>
      </c>
      <c r="AM370">
        <v>2</v>
      </c>
      <c r="AN370">
        <v>1</v>
      </c>
      <c r="AO370">
        <v>2</v>
      </c>
      <c r="AP370">
        <v>1</v>
      </c>
      <c r="AQ370">
        <v>1</v>
      </c>
      <c r="AR370" t="s">
        <v>3374</v>
      </c>
      <c r="AS370">
        <v>2</v>
      </c>
      <c r="AT370">
        <v>1</v>
      </c>
      <c r="AU370">
        <v>1</v>
      </c>
      <c r="AV370">
        <v>2</v>
      </c>
      <c r="AW370">
        <v>6</v>
      </c>
      <c r="AX370">
        <v>3</v>
      </c>
      <c r="AY370">
        <v>5</v>
      </c>
      <c r="BE370">
        <v>1</v>
      </c>
      <c r="BF370">
        <v>1</v>
      </c>
      <c r="BG370">
        <v>1</v>
      </c>
      <c r="BH370">
        <v>1</v>
      </c>
      <c r="BI370">
        <v>1</v>
      </c>
      <c r="BJ370">
        <v>1</v>
      </c>
      <c r="BK370">
        <v>1</v>
      </c>
      <c r="BL370">
        <v>1</v>
      </c>
      <c r="BM370">
        <v>1</v>
      </c>
      <c r="BN370">
        <v>1</v>
      </c>
      <c r="BO370">
        <v>4</v>
      </c>
      <c r="BP370">
        <v>1</v>
      </c>
      <c r="BQ370">
        <v>41</v>
      </c>
      <c r="BR370">
        <v>2</v>
      </c>
      <c r="BS370">
        <v>1</v>
      </c>
      <c r="BT370">
        <v>3</v>
      </c>
      <c r="BU370">
        <v>3</v>
      </c>
      <c r="BV370">
        <v>0</v>
      </c>
      <c r="BW370">
        <v>3</v>
      </c>
      <c r="BX370">
        <v>0</v>
      </c>
      <c r="BY370">
        <v>3</v>
      </c>
      <c r="BZ370">
        <v>0</v>
      </c>
      <c r="CA370">
        <v>3</v>
      </c>
      <c r="CB370">
        <v>1</v>
      </c>
      <c r="CC370">
        <v>3</v>
      </c>
      <c r="CD370">
        <v>0</v>
      </c>
      <c r="CE370">
        <v>3</v>
      </c>
      <c r="CF370">
        <v>0</v>
      </c>
      <c r="CG370">
        <v>3</v>
      </c>
      <c r="CH370">
        <v>2</v>
      </c>
      <c r="CI370">
        <v>3</v>
      </c>
      <c r="CJ370">
        <v>1</v>
      </c>
      <c r="CK370">
        <v>2</v>
      </c>
      <c r="CL370">
        <v>4</v>
      </c>
      <c r="CM370">
        <v>1</v>
      </c>
      <c r="CR370">
        <v>2</v>
      </c>
      <c r="CS370">
        <v>-98</v>
      </c>
      <c r="CT370">
        <v>1</v>
      </c>
      <c r="CU370">
        <v>2</v>
      </c>
      <c r="CV370" t="s">
        <v>3375</v>
      </c>
      <c r="CW370">
        <v>858</v>
      </c>
      <c r="CX370">
        <v>14.3</v>
      </c>
      <c r="CY370">
        <v>2</v>
      </c>
      <c r="CZ370">
        <v>1</v>
      </c>
      <c r="DA370" t="s">
        <v>3291</v>
      </c>
      <c r="DC370">
        <v>1</v>
      </c>
      <c r="DD370">
        <v>1</v>
      </c>
      <c r="DE370">
        <v>15</v>
      </c>
      <c r="DN370" t="s">
        <v>3177</v>
      </c>
      <c r="DO370" t="s">
        <v>3177</v>
      </c>
      <c r="DP370" t="s">
        <v>3178</v>
      </c>
      <c r="DQ370" t="s">
        <v>202</v>
      </c>
      <c r="DR370" t="s">
        <v>202</v>
      </c>
      <c r="DT370">
        <v>1</v>
      </c>
      <c r="DV370">
        <v>1</v>
      </c>
      <c r="DW370">
        <v>0</v>
      </c>
      <c r="DX370">
        <v>2</v>
      </c>
      <c r="DY370">
        <v>1</v>
      </c>
      <c r="DZ370">
        <v>1</v>
      </c>
      <c r="EA370">
        <v>30</v>
      </c>
      <c r="EB370">
        <f t="shared" si="14"/>
        <v>1</v>
      </c>
      <c r="EC370">
        <v>1</v>
      </c>
      <c r="ED370">
        <v>11</v>
      </c>
      <c r="EL370">
        <v>3</v>
      </c>
      <c r="EM370">
        <v>1</v>
      </c>
      <c r="EN370">
        <v>1</v>
      </c>
      <c r="EO370">
        <v>1</v>
      </c>
      <c r="EP370">
        <v>1</v>
      </c>
      <c r="EQ370">
        <v>1</v>
      </c>
      <c r="ER370">
        <v>1</v>
      </c>
      <c r="EZ370">
        <v>1</v>
      </c>
      <c r="FA370">
        <v>-97</v>
      </c>
      <c r="FD370">
        <v>2</v>
      </c>
      <c r="FG370">
        <v>0</v>
      </c>
      <c r="FH370" t="s">
        <v>3179</v>
      </c>
      <c r="FI370">
        <v>1</v>
      </c>
      <c r="FJ370" t="s">
        <v>204</v>
      </c>
      <c r="FK370">
        <v>0.91666669999999995</v>
      </c>
      <c r="FL370">
        <v>11</v>
      </c>
      <c r="FM370">
        <v>11</v>
      </c>
      <c r="FN370">
        <v>30</v>
      </c>
      <c r="FO370" t="s">
        <v>2220</v>
      </c>
      <c r="FP370">
        <v>0.5</v>
      </c>
      <c r="FQ370" t="s">
        <v>3180</v>
      </c>
      <c r="FR370" t="s">
        <v>3196</v>
      </c>
      <c r="FS370">
        <v>1</v>
      </c>
      <c r="FT370">
        <v>1</v>
      </c>
      <c r="FU370" t="s">
        <v>2221</v>
      </c>
      <c r="FV370" t="s">
        <v>3182</v>
      </c>
      <c r="FW370">
        <v>0</v>
      </c>
      <c r="FX370">
        <v>1</v>
      </c>
      <c r="FY370">
        <v>0</v>
      </c>
      <c r="FZ370">
        <v>0</v>
      </c>
      <c r="GA370">
        <v>20830</v>
      </c>
      <c r="GB370">
        <v>83</v>
      </c>
      <c r="GC370">
        <v>250.9638554</v>
      </c>
      <c r="GD370" t="s">
        <v>2401</v>
      </c>
      <c r="GE370">
        <v>1</v>
      </c>
      <c r="HG370" t="s">
        <v>202</v>
      </c>
      <c r="HJ370">
        <v>0</v>
      </c>
    </row>
    <row r="371" spans="1:218" x14ac:dyDescent="0.3">
      <c r="A371">
        <v>105</v>
      </c>
      <c r="B371" t="s">
        <v>3250</v>
      </c>
      <c r="C371" t="s">
        <v>3383</v>
      </c>
      <c r="D371" t="s">
        <v>265</v>
      </c>
      <c r="E371">
        <v>1</v>
      </c>
      <c r="F371" t="s">
        <v>202</v>
      </c>
      <c r="H371">
        <v>1</v>
      </c>
      <c r="M371">
        <v>1</v>
      </c>
      <c r="N371">
        <v>1</v>
      </c>
      <c r="U371">
        <v>1</v>
      </c>
      <c r="W371">
        <v>1</v>
      </c>
      <c r="X371" t="s">
        <v>3174</v>
      </c>
      <c r="Y371">
        <v>1</v>
      </c>
      <c r="Z371">
        <v>1</v>
      </c>
      <c r="AA371">
        <v>2</v>
      </c>
      <c r="AD371" t="s">
        <v>202</v>
      </c>
      <c r="AE371">
        <v>1</v>
      </c>
      <c r="AF371">
        <v>1</v>
      </c>
      <c r="AG371">
        <v>1</v>
      </c>
      <c r="AH371">
        <v>1</v>
      </c>
      <c r="AI371">
        <v>1</v>
      </c>
      <c r="AJ371">
        <v>1</v>
      </c>
      <c r="AK371" t="s">
        <v>3384</v>
      </c>
      <c r="AL371">
        <v>1</v>
      </c>
      <c r="AM371">
        <v>2</v>
      </c>
      <c r="AN371">
        <v>2</v>
      </c>
      <c r="AO371">
        <v>2</v>
      </c>
      <c r="AP371">
        <v>2</v>
      </c>
      <c r="AQ371">
        <v>1</v>
      </c>
      <c r="AR371" t="s">
        <v>3385</v>
      </c>
      <c r="AS371">
        <v>2</v>
      </c>
      <c r="AT371">
        <v>3</v>
      </c>
      <c r="AU371">
        <v>2</v>
      </c>
      <c r="AV371">
        <v>2</v>
      </c>
      <c r="AW371">
        <v>6</v>
      </c>
      <c r="AX371">
        <v>1</v>
      </c>
      <c r="AY371">
        <v>1</v>
      </c>
      <c r="BE371">
        <v>1</v>
      </c>
      <c r="BF371">
        <v>1</v>
      </c>
      <c r="BG371">
        <v>1</v>
      </c>
      <c r="BH371">
        <v>1</v>
      </c>
      <c r="BI371">
        <v>1</v>
      </c>
      <c r="BJ371">
        <v>0</v>
      </c>
      <c r="BM371">
        <v>5</v>
      </c>
      <c r="BN371">
        <v>1</v>
      </c>
      <c r="BO371">
        <v>2</v>
      </c>
      <c r="BP371">
        <v>1</v>
      </c>
      <c r="BQ371">
        <v>17</v>
      </c>
      <c r="BR371">
        <v>5</v>
      </c>
      <c r="BS371">
        <v>1</v>
      </c>
      <c r="BT371">
        <v>2</v>
      </c>
      <c r="BV371">
        <v>0</v>
      </c>
      <c r="BX371">
        <v>0</v>
      </c>
      <c r="BZ371">
        <v>0</v>
      </c>
      <c r="CB371">
        <v>0</v>
      </c>
      <c r="CD371">
        <v>2</v>
      </c>
      <c r="CJ371">
        <v>1</v>
      </c>
      <c r="CK371">
        <v>2</v>
      </c>
      <c r="CL371">
        <v>8</v>
      </c>
      <c r="CM371">
        <v>1</v>
      </c>
      <c r="CR371">
        <v>2</v>
      </c>
      <c r="CS371">
        <v>-98</v>
      </c>
      <c r="CT371">
        <v>10</v>
      </c>
      <c r="CU371">
        <v>1</v>
      </c>
      <c r="CV371" t="s">
        <v>3386</v>
      </c>
      <c r="CW371">
        <v>823</v>
      </c>
      <c r="CX371">
        <v>13.72</v>
      </c>
      <c r="CY371">
        <v>2</v>
      </c>
      <c r="CZ371">
        <v>1</v>
      </c>
      <c r="DA371" t="s">
        <v>3246</v>
      </c>
      <c r="DC371">
        <v>1</v>
      </c>
      <c r="DD371">
        <v>1</v>
      </c>
      <c r="DE371">
        <v>27</v>
      </c>
      <c r="DN371" t="s">
        <v>3177</v>
      </c>
      <c r="DO371" t="s">
        <v>3177</v>
      </c>
      <c r="DP371" t="s">
        <v>3178</v>
      </c>
      <c r="DQ371" t="s">
        <v>202</v>
      </c>
      <c r="DR371" t="s">
        <v>202</v>
      </c>
      <c r="DT371">
        <v>1</v>
      </c>
      <c r="DV371">
        <v>1</v>
      </c>
      <c r="DW371">
        <v>0</v>
      </c>
      <c r="DX371">
        <v>2</v>
      </c>
      <c r="DY371">
        <v>1</v>
      </c>
      <c r="DZ371">
        <v>1</v>
      </c>
      <c r="EA371">
        <v>15</v>
      </c>
      <c r="EB371">
        <f t="shared" si="14"/>
        <v>3</v>
      </c>
      <c r="EC371">
        <v>2</v>
      </c>
      <c r="EE371">
        <v>15</v>
      </c>
      <c r="EL371">
        <v>2</v>
      </c>
      <c r="EM371">
        <v>5</v>
      </c>
      <c r="EN371">
        <v>1</v>
      </c>
      <c r="EO371">
        <v>1</v>
      </c>
      <c r="EP371">
        <v>1</v>
      </c>
      <c r="EQ371">
        <v>1</v>
      </c>
      <c r="ER371">
        <v>1</v>
      </c>
      <c r="EZ371">
        <v>1</v>
      </c>
      <c r="FA371">
        <v>1</v>
      </c>
      <c r="FD371">
        <v>2</v>
      </c>
      <c r="FG371">
        <v>0</v>
      </c>
      <c r="FH371" t="s">
        <v>3179</v>
      </c>
      <c r="FI371">
        <v>1</v>
      </c>
      <c r="FJ371" t="s">
        <v>204</v>
      </c>
      <c r="FK371">
        <v>15</v>
      </c>
      <c r="FL371">
        <v>12</v>
      </c>
      <c r="FM371">
        <v>12</v>
      </c>
      <c r="FN371">
        <v>15</v>
      </c>
      <c r="FO371" t="s">
        <v>2212</v>
      </c>
      <c r="FP371">
        <v>20</v>
      </c>
      <c r="FQ371" t="s">
        <v>3180</v>
      </c>
      <c r="FR371" t="s">
        <v>3196</v>
      </c>
      <c r="FS371">
        <v>1</v>
      </c>
      <c r="FT371">
        <v>1</v>
      </c>
      <c r="FU371" t="s">
        <v>2221</v>
      </c>
      <c r="FV371" t="s">
        <v>3182</v>
      </c>
      <c r="FW371">
        <v>0</v>
      </c>
      <c r="FX371">
        <v>1</v>
      </c>
      <c r="FY371">
        <v>0</v>
      </c>
      <c r="FZ371">
        <v>0</v>
      </c>
      <c r="GA371">
        <v>6214</v>
      </c>
      <c r="GB371">
        <v>28</v>
      </c>
      <c r="GC371">
        <v>221.92857140000001</v>
      </c>
      <c r="GD371" t="s">
        <v>2401</v>
      </c>
      <c r="GE371">
        <v>1</v>
      </c>
      <c r="HG371" t="s">
        <v>202</v>
      </c>
      <c r="HJ371">
        <v>0</v>
      </c>
    </row>
    <row r="372" spans="1:218" x14ac:dyDescent="0.3">
      <c r="A372">
        <v>110</v>
      </c>
      <c r="B372" t="s">
        <v>3225</v>
      </c>
      <c r="C372" t="s">
        <v>3390</v>
      </c>
      <c r="D372" t="s">
        <v>212</v>
      </c>
      <c r="E372">
        <v>1</v>
      </c>
      <c r="F372" t="s">
        <v>202</v>
      </c>
      <c r="H372">
        <v>1</v>
      </c>
      <c r="M372">
        <v>1</v>
      </c>
      <c r="N372">
        <v>1</v>
      </c>
      <c r="U372">
        <v>1</v>
      </c>
      <c r="W372">
        <v>1</v>
      </c>
      <c r="X372" t="s">
        <v>3174</v>
      </c>
      <c r="Y372">
        <v>1</v>
      </c>
      <c r="Z372">
        <v>1</v>
      </c>
      <c r="AA372">
        <v>1</v>
      </c>
      <c r="AD372" t="s">
        <v>202</v>
      </c>
      <c r="AE372">
        <v>1</v>
      </c>
      <c r="AF372">
        <v>2</v>
      </c>
      <c r="AG372">
        <v>1</v>
      </c>
      <c r="AH372">
        <v>2</v>
      </c>
      <c r="AI372">
        <v>2</v>
      </c>
      <c r="AJ372">
        <v>2</v>
      </c>
      <c r="AK372" t="s">
        <v>3391</v>
      </c>
      <c r="AL372">
        <v>1</v>
      </c>
      <c r="AM372">
        <v>1</v>
      </c>
      <c r="AN372">
        <v>1</v>
      </c>
      <c r="AO372">
        <v>2</v>
      </c>
      <c r="AP372">
        <v>2</v>
      </c>
      <c r="AQ372">
        <v>1</v>
      </c>
      <c r="AR372" t="s">
        <v>3392</v>
      </c>
      <c r="AS372">
        <v>1</v>
      </c>
      <c r="AT372">
        <v>2</v>
      </c>
      <c r="AU372">
        <v>2</v>
      </c>
      <c r="AV372">
        <v>2</v>
      </c>
      <c r="AW372">
        <v>1</v>
      </c>
      <c r="AX372">
        <v>1</v>
      </c>
      <c r="AY372">
        <v>3</v>
      </c>
      <c r="BE372">
        <v>1</v>
      </c>
      <c r="BF372">
        <v>1</v>
      </c>
      <c r="BG372">
        <v>1</v>
      </c>
      <c r="BH372">
        <v>1</v>
      </c>
      <c r="BI372">
        <v>1</v>
      </c>
      <c r="BJ372">
        <v>1</v>
      </c>
      <c r="BK372">
        <v>1</v>
      </c>
      <c r="BL372">
        <v>1</v>
      </c>
      <c r="BM372">
        <v>1</v>
      </c>
      <c r="BN372">
        <v>1</v>
      </c>
      <c r="BO372">
        <v>4</v>
      </c>
      <c r="BP372">
        <v>1</v>
      </c>
      <c r="BQ372">
        <v>40</v>
      </c>
      <c r="BR372">
        <v>1</v>
      </c>
      <c r="BS372">
        <v>1</v>
      </c>
      <c r="BT372">
        <v>2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-99</v>
      </c>
      <c r="CC372">
        <v>0</v>
      </c>
      <c r="CE372">
        <v>0</v>
      </c>
      <c r="CG372">
        <v>0</v>
      </c>
      <c r="CI372">
        <v>0</v>
      </c>
      <c r="CJ372">
        <v>1</v>
      </c>
      <c r="CK372">
        <v>1</v>
      </c>
      <c r="CL372">
        <v>6</v>
      </c>
      <c r="CM372">
        <v>1</v>
      </c>
      <c r="CR372">
        <v>2</v>
      </c>
      <c r="CS372">
        <v>-98</v>
      </c>
      <c r="CT372">
        <v>1</v>
      </c>
      <c r="CU372">
        <v>2</v>
      </c>
      <c r="CV372" t="s">
        <v>1586</v>
      </c>
      <c r="CW372">
        <v>842</v>
      </c>
      <c r="CX372">
        <v>14.03</v>
      </c>
      <c r="CY372">
        <v>2</v>
      </c>
      <c r="CZ372">
        <v>1</v>
      </c>
      <c r="DA372" t="s">
        <v>379</v>
      </c>
      <c r="DC372">
        <v>1</v>
      </c>
      <c r="DD372">
        <v>1</v>
      </c>
      <c r="DE372">
        <v>3</v>
      </c>
      <c r="DN372" t="s">
        <v>3177</v>
      </c>
      <c r="DO372" t="s">
        <v>3177</v>
      </c>
      <c r="DP372" t="s">
        <v>3178</v>
      </c>
      <c r="DQ372" t="s">
        <v>202</v>
      </c>
      <c r="DR372" t="s">
        <v>202</v>
      </c>
      <c r="DT372">
        <v>1</v>
      </c>
      <c r="DV372">
        <v>1</v>
      </c>
      <c r="DW372">
        <v>0</v>
      </c>
      <c r="DX372">
        <v>1</v>
      </c>
      <c r="DY372">
        <v>1</v>
      </c>
      <c r="DZ372">
        <v>1</v>
      </c>
      <c r="EA372">
        <v>10</v>
      </c>
      <c r="EB372">
        <f t="shared" si="14"/>
        <v>4</v>
      </c>
      <c r="EC372">
        <v>2</v>
      </c>
      <c r="EE372">
        <v>10</v>
      </c>
      <c r="EL372">
        <v>1</v>
      </c>
      <c r="EM372">
        <v>-97</v>
      </c>
      <c r="EN372">
        <v>1</v>
      </c>
      <c r="EO372">
        <v>3</v>
      </c>
      <c r="EP372">
        <v>1</v>
      </c>
      <c r="EQ372">
        <v>1</v>
      </c>
      <c r="ER372">
        <v>1</v>
      </c>
      <c r="EZ372">
        <v>1</v>
      </c>
      <c r="FA372">
        <v>1</v>
      </c>
      <c r="FD372">
        <v>2</v>
      </c>
      <c r="FG372">
        <v>0</v>
      </c>
      <c r="FH372" t="s">
        <v>3179</v>
      </c>
      <c r="FI372">
        <v>1</v>
      </c>
      <c r="FJ372" t="s">
        <v>204</v>
      </c>
      <c r="FK372">
        <v>10</v>
      </c>
      <c r="FL372">
        <v>12</v>
      </c>
      <c r="FM372">
        <v>12</v>
      </c>
      <c r="FN372">
        <v>10</v>
      </c>
      <c r="FO372" t="s">
        <v>2206</v>
      </c>
      <c r="FQ372" t="s">
        <v>3180</v>
      </c>
      <c r="FR372" t="s">
        <v>3181</v>
      </c>
      <c r="FS372">
        <v>1</v>
      </c>
      <c r="FT372">
        <v>1</v>
      </c>
      <c r="FU372" t="s">
        <v>2221</v>
      </c>
      <c r="FV372" t="s">
        <v>3182</v>
      </c>
      <c r="FW372">
        <v>0</v>
      </c>
      <c r="FX372">
        <v>1</v>
      </c>
      <c r="FY372">
        <v>0</v>
      </c>
      <c r="FZ372">
        <v>0</v>
      </c>
      <c r="GA372">
        <v>39021</v>
      </c>
      <c r="GB372">
        <v>133</v>
      </c>
      <c r="GC372">
        <v>293.3909774</v>
      </c>
      <c r="GD372" t="s">
        <v>2401</v>
      </c>
      <c r="GE372">
        <v>1</v>
      </c>
      <c r="HG372" t="s">
        <v>202</v>
      </c>
      <c r="HJ372">
        <v>0</v>
      </c>
    </row>
    <row r="373" spans="1:218" x14ac:dyDescent="0.3">
      <c r="A373">
        <v>128</v>
      </c>
      <c r="B373" t="s">
        <v>3225</v>
      </c>
      <c r="C373" t="s">
        <v>3409</v>
      </c>
      <c r="D373" t="s">
        <v>212</v>
      </c>
      <c r="E373">
        <v>1</v>
      </c>
      <c r="F373" t="s">
        <v>202</v>
      </c>
      <c r="H373">
        <v>1</v>
      </c>
      <c r="M373">
        <v>1</v>
      </c>
      <c r="N373">
        <v>1</v>
      </c>
      <c r="U373">
        <v>1</v>
      </c>
      <c r="W373">
        <v>1</v>
      </c>
      <c r="X373" t="s">
        <v>3174</v>
      </c>
      <c r="Y373">
        <v>1</v>
      </c>
      <c r="Z373">
        <v>1</v>
      </c>
      <c r="AA373">
        <v>1</v>
      </c>
      <c r="AD373" t="s">
        <v>202</v>
      </c>
      <c r="AE373">
        <v>1</v>
      </c>
      <c r="AF373">
        <v>1</v>
      </c>
      <c r="AG373">
        <v>1</v>
      </c>
      <c r="AH373">
        <v>1</v>
      </c>
      <c r="AI373">
        <v>1</v>
      </c>
      <c r="AJ373">
        <v>1</v>
      </c>
      <c r="AK373" t="s">
        <v>3410</v>
      </c>
      <c r="AL373">
        <v>1</v>
      </c>
      <c r="AM373">
        <v>-97</v>
      </c>
      <c r="AN373">
        <v>2</v>
      </c>
      <c r="AO373">
        <v>2</v>
      </c>
      <c r="AP373">
        <v>2</v>
      </c>
      <c r="AQ373">
        <v>1</v>
      </c>
      <c r="AR373" t="s">
        <v>3411</v>
      </c>
      <c r="AS373">
        <v>1</v>
      </c>
      <c r="AT373">
        <v>3</v>
      </c>
      <c r="AU373">
        <v>1</v>
      </c>
      <c r="AV373">
        <v>2</v>
      </c>
      <c r="AW373">
        <v>7</v>
      </c>
      <c r="AX373">
        <v>2</v>
      </c>
      <c r="AY373">
        <v>1</v>
      </c>
      <c r="BE373">
        <v>1</v>
      </c>
      <c r="BF373">
        <v>1</v>
      </c>
      <c r="BG373">
        <v>1</v>
      </c>
      <c r="BH373">
        <v>1</v>
      </c>
      <c r="BI373">
        <v>1</v>
      </c>
      <c r="BJ373">
        <v>0</v>
      </c>
      <c r="BM373">
        <v>1</v>
      </c>
      <c r="BN373">
        <v>1</v>
      </c>
      <c r="BO373">
        <v>3</v>
      </c>
      <c r="BP373">
        <v>1</v>
      </c>
      <c r="BQ373">
        <v>3</v>
      </c>
      <c r="BR373">
        <v>6</v>
      </c>
      <c r="BS373">
        <v>1</v>
      </c>
      <c r="BT373">
        <v>2</v>
      </c>
      <c r="BV373">
        <v>0</v>
      </c>
      <c r="BX373">
        <v>0</v>
      </c>
      <c r="BZ373">
        <v>0</v>
      </c>
      <c r="CB373">
        <v>0</v>
      </c>
      <c r="CD373">
        <v>0</v>
      </c>
      <c r="CF373">
        <v>2</v>
      </c>
      <c r="CJ373">
        <v>1</v>
      </c>
      <c r="CK373">
        <v>2</v>
      </c>
      <c r="CL373">
        <v>5</v>
      </c>
      <c r="CM373">
        <v>1</v>
      </c>
      <c r="CR373">
        <v>2</v>
      </c>
      <c r="CS373">
        <v>-98</v>
      </c>
      <c r="CT373">
        <v>1</v>
      </c>
      <c r="CU373">
        <v>1</v>
      </c>
      <c r="CV373" t="s">
        <v>2881</v>
      </c>
      <c r="CW373">
        <v>801</v>
      </c>
      <c r="CX373">
        <v>13.35</v>
      </c>
      <c r="CY373">
        <v>2</v>
      </c>
      <c r="CZ373">
        <v>1</v>
      </c>
      <c r="DA373" t="s">
        <v>1260</v>
      </c>
      <c r="DC373">
        <v>1</v>
      </c>
      <c r="DD373">
        <v>1</v>
      </c>
      <c r="DE373">
        <v>3</v>
      </c>
      <c r="DN373" t="s">
        <v>3177</v>
      </c>
      <c r="DO373" t="s">
        <v>3177</v>
      </c>
      <c r="DP373" t="s">
        <v>3178</v>
      </c>
      <c r="DQ373" t="s">
        <v>202</v>
      </c>
      <c r="DR373" t="s">
        <v>202</v>
      </c>
      <c r="DT373">
        <v>1</v>
      </c>
      <c r="DV373">
        <v>1</v>
      </c>
      <c r="DW373">
        <v>0</v>
      </c>
      <c r="DX373">
        <v>1</v>
      </c>
      <c r="DY373">
        <v>1</v>
      </c>
      <c r="DZ373">
        <v>1</v>
      </c>
      <c r="EA373">
        <v>8</v>
      </c>
      <c r="EB373">
        <f t="shared" si="14"/>
        <v>5</v>
      </c>
      <c r="EC373">
        <v>2</v>
      </c>
      <c r="EE373">
        <v>8</v>
      </c>
      <c r="EL373">
        <v>2</v>
      </c>
      <c r="EM373">
        <v>3</v>
      </c>
      <c r="EN373">
        <v>1</v>
      </c>
      <c r="EO373">
        <v>3</v>
      </c>
      <c r="EP373">
        <v>1</v>
      </c>
      <c r="EQ373">
        <v>1</v>
      </c>
      <c r="ER373">
        <v>1</v>
      </c>
      <c r="EZ373">
        <v>1</v>
      </c>
      <c r="FA373">
        <v>-98</v>
      </c>
      <c r="FD373">
        <v>2</v>
      </c>
      <c r="FG373">
        <v>0</v>
      </c>
      <c r="FH373" t="s">
        <v>3179</v>
      </c>
      <c r="FI373">
        <v>1</v>
      </c>
      <c r="FJ373" t="s">
        <v>204</v>
      </c>
      <c r="FK373">
        <v>8</v>
      </c>
      <c r="FL373">
        <v>12</v>
      </c>
      <c r="FM373">
        <v>12</v>
      </c>
      <c r="FN373">
        <v>8</v>
      </c>
      <c r="FO373" t="s">
        <v>2212</v>
      </c>
      <c r="FP373">
        <v>3.5</v>
      </c>
      <c r="FQ373" t="s">
        <v>3180</v>
      </c>
      <c r="FR373" t="s">
        <v>3181</v>
      </c>
      <c r="FS373">
        <v>1</v>
      </c>
      <c r="FT373">
        <v>1</v>
      </c>
      <c r="FU373" t="s">
        <v>2221</v>
      </c>
      <c r="FV373" t="s">
        <v>3182</v>
      </c>
      <c r="FW373">
        <v>0</v>
      </c>
      <c r="FX373">
        <v>1</v>
      </c>
      <c r="FY373">
        <v>0</v>
      </c>
      <c r="FZ373">
        <v>0</v>
      </c>
      <c r="GA373">
        <v>39021</v>
      </c>
      <c r="GB373">
        <v>133</v>
      </c>
      <c r="GC373">
        <v>293.3909774</v>
      </c>
      <c r="GD373" t="s">
        <v>2401</v>
      </c>
      <c r="GE373">
        <v>1</v>
      </c>
      <c r="HG373" t="s">
        <v>202</v>
      </c>
      <c r="HJ373">
        <v>0</v>
      </c>
    </row>
    <row r="374" spans="1:218" x14ac:dyDescent="0.3">
      <c r="A374">
        <v>802</v>
      </c>
      <c r="B374" t="s">
        <v>3183</v>
      </c>
      <c r="C374" t="s">
        <v>4403</v>
      </c>
      <c r="D374" t="s">
        <v>212</v>
      </c>
      <c r="E374">
        <v>1</v>
      </c>
      <c r="F374" t="s">
        <v>202</v>
      </c>
      <c r="H374">
        <v>1</v>
      </c>
      <c r="M374">
        <v>1</v>
      </c>
      <c r="N374">
        <v>1</v>
      </c>
      <c r="U374">
        <v>1</v>
      </c>
      <c r="W374">
        <v>1</v>
      </c>
      <c r="X374" t="s">
        <v>3174</v>
      </c>
      <c r="Y374">
        <v>1</v>
      </c>
      <c r="Z374">
        <v>1</v>
      </c>
      <c r="AA374">
        <v>5</v>
      </c>
      <c r="AD374" t="s">
        <v>202</v>
      </c>
      <c r="AE374">
        <v>1</v>
      </c>
      <c r="AF374">
        <v>1</v>
      </c>
      <c r="AG374">
        <v>1</v>
      </c>
      <c r="AH374">
        <v>2</v>
      </c>
      <c r="AI374">
        <v>2</v>
      </c>
      <c r="AJ374">
        <v>2</v>
      </c>
      <c r="AK374" t="s">
        <v>4404</v>
      </c>
      <c r="AL374">
        <v>1</v>
      </c>
      <c r="AM374">
        <v>1</v>
      </c>
      <c r="AN374">
        <v>1</v>
      </c>
      <c r="AO374">
        <v>2</v>
      </c>
      <c r="AP374">
        <v>2</v>
      </c>
      <c r="AQ374">
        <v>1</v>
      </c>
      <c r="AR374" t="s">
        <v>4405</v>
      </c>
      <c r="AS374">
        <v>2</v>
      </c>
      <c r="AT374">
        <v>2</v>
      </c>
      <c r="AU374">
        <v>1</v>
      </c>
      <c r="AV374">
        <v>2</v>
      </c>
      <c r="AW374">
        <v>7</v>
      </c>
      <c r="AX374">
        <v>5</v>
      </c>
      <c r="AY374">
        <v>3</v>
      </c>
      <c r="BE374">
        <v>1</v>
      </c>
      <c r="BF374">
        <v>1</v>
      </c>
      <c r="BG374">
        <v>1</v>
      </c>
      <c r="BH374">
        <v>1</v>
      </c>
      <c r="BI374">
        <v>1</v>
      </c>
      <c r="BJ374">
        <v>0</v>
      </c>
      <c r="BM374">
        <v>1</v>
      </c>
      <c r="BN374">
        <v>1</v>
      </c>
      <c r="BO374">
        <v>2</v>
      </c>
      <c r="BP374">
        <v>1</v>
      </c>
      <c r="BQ374">
        <v>5</v>
      </c>
      <c r="BR374">
        <v>1</v>
      </c>
      <c r="BS374">
        <v>1</v>
      </c>
      <c r="BT374">
        <v>3</v>
      </c>
      <c r="BV374">
        <v>1</v>
      </c>
      <c r="BX374">
        <v>0</v>
      </c>
      <c r="BZ374">
        <v>1</v>
      </c>
      <c r="CB374">
        <v>1</v>
      </c>
      <c r="CJ374">
        <v>2</v>
      </c>
      <c r="CK374">
        <v>2</v>
      </c>
      <c r="CL374">
        <v>6</v>
      </c>
      <c r="CM374">
        <v>6</v>
      </c>
      <c r="CS374">
        <v>3</v>
      </c>
      <c r="CT374">
        <v>1</v>
      </c>
      <c r="CU374">
        <v>1</v>
      </c>
      <c r="CV374" t="s">
        <v>4406</v>
      </c>
      <c r="CW374">
        <v>654</v>
      </c>
      <c r="CX374">
        <v>10.9</v>
      </c>
      <c r="CY374">
        <v>2</v>
      </c>
      <c r="CZ374">
        <v>1</v>
      </c>
      <c r="DA374" t="s">
        <v>473</v>
      </c>
      <c r="DC374">
        <v>1</v>
      </c>
      <c r="DD374">
        <v>1</v>
      </c>
      <c r="DE374">
        <v>4</v>
      </c>
      <c r="DN374" t="s">
        <v>4264</v>
      </c>
      <c r="DO374" t="s">
        <v>4264</v>
      </c>
      <c r="DP374" t="s">
        <v>3178</v>
      </c>
      <c r="DQ374" t="s">
        <v>202</v>
      </c>
      <c r="DR374" t="s">
        <v>202</v>
      </c>
      <c r="DT374">
        <v>1</v>
      </c>
      <c r="DV374">
        <v>1</v>
      </c>
      <c r="DW374">
        <v>0</v>
      </c>
      <c r="DX374">
        <v>5</v>
      </c>
      <c r="DY374">
        <v>1</v>
      </c>
      <c r="DZ374">
        <v>1</v>
      </c>
      <c r="EA374">
        <v>16</v>
      </c>
      <c r="EB374">
        <f t="shared" si="14"/>
        <v>3</v>
      </c>
      <c r="EC374">
        <v>2</v>
      </c>
      <c r="EE374">
        <v>5</v>
      </c>
      <c r="EL374">
        <v>1</v>
      </c>
      <c r="EM374">
        <v>4</v>
      </c>
      <c r="EN374">
        <v>1</v>
      </c>
      <c r="EO374">
        <v>2</v>
      </c>
      <c r="EP374">
        <v>1</v>
      </c>
      <c r="EQ374">
        <v>1</v>
      </c>
      <c r="ER374">
        <v>2</v>
      </c>
      <c r="ES374">
        <v>1</v>
      </c>
      <c r="ET374">
        <v>1</v>
      </c>
      <c r="EU374">
        <f>IF(ET374&gt;=30,1,IF(ET374&gt;=20,2,IF(ET374&gt;=15,3,IF(ET374&gt;=10,4,IF(ET374&gt;=5,5,IF(ET374&gt;0,6,0))))))</f>
        <v>6</v>
      </c>
      <c r="EV374">
        <v>1</v>
      </c>
      <c r="EW374">
        <v>3</v>
      </c>
      <c r="EY374">
        <v>4</v>
      </c>
      <c r="EZ374">
        <v>2</v>
      </c>
      <c r="FE374">
        <v>1</v>
      </c>
      <c r="FG374">
        <v>0</v>
      </c>
      <c r="FH374" t="s">
        <v>3179</v>
      </c>
      <c r="FI374">
        <v>1</v>
      </c>
      <c r="FJ374" t="s">
        <v>204</v>
      </c>
      <c r="FK374">
        <v>5</v>
      </c>
      <c r="FL374">
        <v>12</v>
      </c>
      <c r="FM374">
        <v>12</v>
      </c>
      <c r="FN374">
        <v>16</v>
      </c>
      <c r="FO374" t="s">
        <v>2206</v>
      </c>
      <c r="FP374">
        <v>7.5</v>
      </c>
      <c r="FQ374" t="s">
        <v>3180</v>
      </c>
      <c r="FR374" t="s">
        <v>3189</v>
      </c>
      <c r="FS374">
        <v>0</v>
      </c>
      <c r="FT374">
        <v>1</v>
      </c>
      <c r="FU374" t="s">
        <v>2213</v>
      </c>
      <c r="FV374" t="s">
        <v>3182</v>
      </c>
      <c r="FW374">
        <v>1</v>
      </c>
      <c r="FX374">
        <v>0</v>
      </c>
      <c r="FY374">
        <v>1</v>
      </c>
      <c r="FZ374">
        <v>0</v>
      </c>
      <c r="GA374">
        <v>37408</v>
      </c>
      <c r="GB374">
        <v>127</v>
      </c>
      <c r="GC374">
        <v>294.55118110000001</v>
      </c>
      <c r="GD374" t="s">
        <v>2401</v>
      </c>
      <c r="GE374">
        <v>1</v>
      </c>
      <c r="HG374" t="s">
        <v>202</v>
      </c>
      <c r="HI374">
        <v>1</v>
      </c>
      <c r="HJ374">
        <v>1</v>
      </c>
    </row>
    <row r="375" spans="1:218" x14ac:dyDescent="0.3">
      <c r="A375">
        <v>804</v>
      </c>
      <c r="B375" t="s">
        <v>3190</v>
      </c>
      <c r="C375" t="s">
        <v>4407</v>
      </c>
      <c r="D375" t="s">
        <v>265</v>
      </c>
      <c r="E375">
        <v>1</v>
      </c>
      <c r="F375" t="s">
        <v>202</v>
      </c>
      <c r="H375">
        <v>1</v>
      </c>
      <c r="M375">
        <v>1</v>
      </c>
      <c r="N375">
        <v>1</v>
      </c>
      <c r="U375">
        <v>1</v>
      </c>
      <c r="W375">
        <v>3</v>
      </c>
      <c r="X375" t="s">
        <v>3174</v>
      </c>
      <c r="Y375">
        <v>1</v>
      </c>
      <c r="Z375">
        <v>1</v>
      </c>
      <c r="AA375">
        <v>6</v>
      </c>
      <c r="AD375" t="s">
        <v>202</v>
      </c>
      <c r="AE375">
        <v>1</v>
      </c>
      <c r="AF375">
        <v>1</v>
      </c>
      <c r="AG375">
        <v>1</v>
      </c>
      <c r="AH375">
        <v>2</v>
      </c>
      <c r="AI375">
        <v>2</v>
      </c>
      <c r="AJ375">
        <v>2</v>
      </c>
      <c r="AK375" t="s">
        <v>4408</v>
      </c>
      <c r="AL375">
        <v>1</v>
      </c>
      <c r="AM375">
        <v>1</v>
      </c>
      <c r="AN375">
        <v>1</v>
      </c>
      <c r="AO375">
        <v>2</v>
      </c>
      <c r="AP375">
        <v>2</v>
      </c>
      <c r="AQ375">
        <v>1</v>
      </c>
      <c r="AR375" t="s">
        <v>4409</v>
      </c>
      <c r="AS375">
        <v>1</v>
      </c>
      <c r="AT375">
        <v>2</v>
      </c>
      <c r="AU375">
        <v>1</v>
      </c>
      <c r="AV375">
        <v>1</v>
      </c>
      <c r="AW375">
        <v>7</v>
      </c>
      <c r="AX375">
        <v>1</v>
      </c>
      <c r="AY375">
        <v>1</v>
      </c>
      <c r="BE375">
        <v>1</v>
      </c>
      <c r="BF375">
        <v>1</v>
      </c>
      <c r="BG375">
        <v>1</v>
      </c>
      <c r="BH375">
        <v>1</v>
      </c>
      <c r="BI375">
        <v>1</v>
      </c>
      <c r="BJ375">
        <v>0</v>
      </c>
      <c r="BM375">
        <v>1</v>
      </c>
      <c r="BN375">
        <v>1</v>
      </c>
      <c r="BO375">
        <v>5</v>
      </c>
      <c r="BP375">
        <v>1</v>
      </c>
      <c r="BQ375">
        <v>21</v>
      </c>
      <c r="BR375">
        <v>1</v>
      </c>
      <c r="BS375">
        <v>1</v>
      </c>
      <c r="BT375">
        <v>5</v>
      </c>
      <c r="BV375">
        <v>0</v>
      </c>
      <c r="BX375">
        <v>5</v>
      </c>
      <c r="CJ375">
        <v>2</v>
      </c>
      <c r="CK375">
        <v>1</v>
      </c>
      <c r="CL375">
        <v>6</v>
      </c>
      <c r="CM375">
        <v>6</v>
      </c>
      <c r="CS375">
        <v>6</v>
      </c>
      <c r="CT375">
        <v>1</v>
      </c>
      <c r="CU375">
        <v>1</v>
      </c>
      <c r="CV375" t="s">
        <v>681</v>
      </c>
      <c r="CW375">
        <v>884</v>
      </c>
      <c r="CX375">
        <v>14.73</v>
      </c>
      <c r="CY375">
        <v>2</v>
      </c>
      <c r="CZ375">
        <v>1</v>
      </c>
      <c r="DA375" t="s">
        <v>450</v>
      </c>
      <c r="DC375">
        <v>1</v>
      </c>
      <c r="DD375">
        <v>1</v>
      </c>
      <c r="DE375">
        <v>29</v>
      </c>
      <c r="DN375" t="s">
        <v>4264</v>
      </c>
      <c r="DO375" t="s">
        <v>4264</v>
      </c>
      <c r="DP375" t="s">
        <v>3178</v>
      </c>
      <c r="DQ375" t="s">
        <v>202</v>
      </c>
      <c r="DR375" t="s">
        <v>202</v>
      </c>
      <c r="DT375">
        <v>1</v>
      </c>
      <c r="DV375">
        <v>1</v>
      </c>
      <c r="DW375">
        <v>0</v>
      </c>
      <c r="DX375">
        <v>6</v>
      </c>
      <c r="DY375">
        <v>1</v>
      </c>
      <c r="DZ375">
        <v>-97</v>
      </c>
      <c r="EB375">
        <v>5</v>
      </c>
      <c r="EC375">
        <v>2</v>
      </c>
      <c r="EE375">
        <v>10</v>
      </c>
      <c r="EL375">
        <v>1</v>
      </c>
      <c r="EM375">
        <v>3</v>
      </c>
      <c r="EN375">
        <v>1</v>
      </c>
      <c r="EO375">
        <v>3</v>
      </c>
      <c r="EP375">
        <v>1</v>
      </c>
      <c r="EQ375">
        <v>1</v>
      </c>
      <c r="ER375">
        <v>1</v>
      </c>
      <c r="EZ375">
        <v>2</v>
      </c>
      <c r="FE375">
        <v>1</v>
      </c>
      <c r="FG375">
        <v>0</v>
      </c>
      <c r="FH375" t="s">
        <v>3179</v>
      </c>
      <c r="FI375">
        <v>1</v>
      </c>
      <c r="FJ375" t="s">
        <v>204</v>
      </c>
      <c r="FK375">
        <v>10</v>
      </c>
      <c r="FL375">
        <v>12</v>
      </c>
      <c r="FM375">
        <v>12</v>
      </c>
      <c r="FN375">
        <v>7.5</v>
      </c>
      <c r="FO375" t="s">
        <v>2206</v>
      </c>
      <c r="FP375">
        <v>3.5</v>
      </c>
      <c r="FQ375" t="s">
        <v>3180</v>
      </c>
      <c r="FR375" t="s">
        <v>3181</v>
      </c>
      <c r="FS375">
        <v>1</v>
      </c>
      <c r="FT375">
        <v>1</v>
      </c>
      <c r="FU375" t="s">
        <v>2221</v>
      </c>
      <c r="FV375" t="s">
        <v>3182</v>
      </c>
      <c r="FW375">
        <v>1</v>
      </c>
      <c r="FX375">
        <v>0</v>
      </c>
      <c r="FY375">
        <v>1</v>
      </c>
      <c r="FZ375">
        <v>0</v>
      </c>
      <c r="GA375">
        <v>15709</v>
      </c>
      <c r="GB375">
        <v>72</v>
      </c>
      <c r="GC375">
        <v>218.18055559999999</v>
      </c>
      <c r="GD375" t="s">
        <v>2401</v>
      </c>
      <c r="GE375">
        <v>1</v>
      </c>
      <c r="HG375" t="s">
        <v>202</v>
      </c>
      <c r="HI375">
        <v>1</v>
      </c>
      <c r="HJ375">
        <v>1</v>
      </c>
    </row>
    <row r="376" spans="1:218" x14ac:dyDescent="0.3">
      <c r="A376">
        <v>129</v>
      </c>
      <c r="B376" t="s">
        <v>3183</v>
      </c>
      <c r="C376" t="s">
        <v>3412</v>
      </c>
      <c r="D376" t="s">
        <v>212</v>
      </c>
      <c r="E376">
        <v>1</v>
      </c>
      <c r="F376" t="s">
        <v>202</v>
      </c>
      <c r="H376">
        <v>1</v>
      </c>
      <c r="M376">
        <v>1</v>
      </c>
      <c r="N376">
        <v>1</v>
      </c>
      <c r="U376">
        <v>1</v>
      </c>
      <c r="W376">
        <v>1</v>
      </c>
      <c r="X376" t="s">
        <v>3174</v>
      </c>
      <c r="Y376">
        <v>1</v>
      </c>
      <c r="Z376">
        <v>1</v>
      </c>
      <c r="AA376">
        <v>3</v>
      </c>
      <c r="AD376" t="s">
        <v>202</v>
      </c>
      <c r="AE376">
        <v>1</v>
      </c>
      <c r="AF376">
        <v>1</v>
      </c>
      <c r="AG376">
        <v>1</v>
      </c>
      <c r="AH376">
        <v>2</v>
      </c>
      <c r="AI376">
        <v>2</v>
      </c>
      <c r="AJ376">
        <v>2</v>
      </c>
      <c r="AK376" t="s">
        <v>3413</v>
      </c>
      <c r="AL376">
        <v>1</v>
      </c>
      <c r="AM376">
        <v>2</v>
      </c>
      <c r="AN376">
        <v>1</v>
      </c>
      <c r="AO376">
        <v>2</v>
      </c>
      <c r="AP376">
        <v>2</v>
      </c>
      <c r="AQ376">
        <v>2</v>
      </c>
      <c r="AR376" t="s">
        <v>3414</v>
      </c>
      <c r="AS376">
        <v>2</v>
      </c>
      <c r="AT376">
        <v>1</v>
      </c>
      <c r="AU376">
        <v>1</v>
      </c>
      <c r="AV376">
        <v>1</v>
      </c>
      <c r="AW376">
        <v>7</v>
      </c>
      <c r="AX376">
        <v>1</v>
      </c>
      <c r="AY376">
        <v>1</v>
      </c>
      <c r="BE376">
        <v>1</v>
      </c>
      <c r="BF376">
        <v>1</v>
      </c>
      <c r="BG376">
        <v>1</v>
      </c>
      <c r="BH376">
        <v>1</v>
      </c>
      <c r="BI376">
        <v>1</v>
      </c>
      <c r="BJ376">
        <v>0</v>
      </c>
      <c r="BM376">
        <v>1</v>
      </c>
      <c r="BN376">
        <v>1</v>
      </c>
      <c r="BO376">
        <v>5</v>
      </c>
      <c r="BP376">
        <v>1</v>
      </c>
      <c r="BQ376">
        <v>20</v>
      </c>
      <c r="BR376">
        <v>1</v>
      </c>
      <c r="BS376">
        <v>1</v>
      </c>
      <c r="BT376">
        <v>5</v>
      </c>
      <c r="BU376">
        <v>5</v>
      </c>
      <c r="BV376">
        <v>0</v>
      </c>
      <c r="BW376">
        <v>5</v>
      </c>
      <c r="BX376">
        <v>1</v>
      </c>
      <c r="BY376">
        <v>5</v>
      </c>
      <c r="BZ376">
        <v>0</v>
      </c>
      <c r="CA376">
        <v>5</v>
      </c>
      <c r="CB376">
        <v>0</v>
      </c>
      <c r="CC376">
        <v>5</v>
      </c>
      <c r="CD376">
        <v>3</v>
      </c>
      <c r="CE376">
        <v>5</v>
      </c>
      <c r="CF376">
        <v>0</v>
      </c>
      <c r="CG376">
        <v>5</v>
      </c>
      <c r="CH376">
        <v>1</v>
      </c>
      <c r="CI376">
        <v>5</v>
      </c>
      <c r="CJ376">
        <v>1</v>
      </c>
      <c r="CK376">
        <v>2</v>
      </c>
      <c r="CL376">
        <v>5</v>
      </c>
      <c r="CM376">
        <v>6</v>
      </c>
      <c r="CS376">
        <v>3</v>
      </c>
      <c r="CT376">
        <v>2</v>
      </c>
      <c r="CU376">
        <v>2</v>
      </c>
      <c r="CV376" t="s">
        <v>3415</v>
      </c>
      <c r="CW376">
        <v>682</v>
      </c>
      <c r="CX376">
        <v>11.37</v>
      </c>
      <c r="CY376">
        <v>2</v>
      </c>
      <c r="CZ376">
        <v>1</v>
      </c>
      <c r="DA376" t="s">
        <v>3254</v>
      </c>
      <c r="DC376">
        <v>1</v>
      </c>
      <c r="DD376">
        <v>1</v>
      </c>
      <c r="DE376">
        <v>4</v>
      </c>
      <c r="DN376" t="s">
        <v>3177</v>
      </c>
      <c r="DO376" t="s">
        <v>3177</v>
      </c>
      <c r="DP376" t="s">
        <v>3178</v>
      </c>
      <c r="DQ376" t="s">
        <v>202</v>
      </c>
      <c r="DR376" t="s">
        <v>202</v>
      </c>
      <c r="DT376">
        <v>1</v>
      </c>
      <c r="DV376">
        <v>1</v>
      </c>
      <c r="DW376">
        <v>0</v>
      </c>
      <c r="DX376">
        <v>3</v>
      </c>
      <c r="DY376">
        <v>1</v>
      </c>
      <c r="DZ376">
        <v>1</v>
      </c>
      <c r="EA376">
        <v>7.5</v>
      </c>
      <c r="EB376">
        <f>IF(EA376&gt;=30,1,IF(EA376&gt;=20,2,IF(EA376&gt;=15,3,IF(EA376&gt;=10,4,IF(EA376&gt;=5,5,IF(EA376&gt;0,6,0))))))</f>
        <v>5</v>
      </c>
      <c r="EC376">
        <v>1</v>
      </c>
      <c r="ED376">
        <v>11</v>
      </c>
      <c r="EL376">
        <v>1</v>
      </c>
      <c r="EM376">
        <v>3</v>
      </c>
      <c r="EN376">
        <v>1</v>
      </c>
      <c r="EO376">
        <v>2</v>
      </c>
      <c r="EP376">
        <v>1</v>
      </c>
      <c r="EQ376">
        <v>1</v>
      </c>
      <c r="ER376">
        <v>1</v>
      </c>
      <c r="EZ376">
        <v>1</v>
      </c>
      <c r="FA376">
        <v>1</v>
      </c>
      <c r="FD376">
        <v>2</v>
      </c>
      <c r="FG376">
        <v>0</v>
      </c>
      <c r="FH376" t="s">
        <v>3179</v>
      </c>
      <c r="FI376">
        <v>1</v>
      </c>
      <c r="FJ376" t="s">
        <v>204</v>
      </c>
      <c r="FK376">
        <v>0.91666669999999995</v>
      </c>
      <c r="FL376">
        <v>11</v>
      </c>
      <c r="FM376">
        <v>11</v>
      </c>
      <c r="FN376">
        <v>7.5</v>
      </c>
      <c r="FO376" t="s">
        <v>2206</v>
      </c>
      <c r="FP376">
        <v>3.5</v>
      </c>
      <c r="FQ376" t="s">
        <v>3180</v>
      </c>
      <c r="FR376" t="s">
        <v>3189</v>
      </c>
      <c r="FS376">
        <v>0</v>
      </c>
      <c r="FT376">
        <v>1</v>
      </c>
      <c r="FU376" t="s">
        <v>2221</v>
      </c>
      <c r="FV376" t="s">
        <v>3182</v>
      </c>
      <c r="FW376">
        <v>0</v>
      </c>
      <c r="FX376">
        <v>1</v>
      </c>
      <c r="FY376">
        <v>0</v>
      </c>
      <c r="FZ376">
        <v>0</v>
      </c>
      <c r="GA376">
        <v>37408</v>
      </c>
      <c r="GB376">
        <v>127</v>
      </c>
      <c r="GC376">
        <v>294.55118110000001</v>
      </c>
      <c r="GD376" t="s">
        <v>2401</v>
      </c>
      <c r="GE376">
        <v>1</v>
      </c>
      <c r="HG376" t="s">
        <v>202</v>
      </c>
      <c r="HJ376">
        <v>0</v>
      </c>
    </row>
    <row r="377" spans="1:218" x14ac:dyDescent="0.3">
      <c r="A377">
        <v>131</v>
      </c>
      <c r="B377" t="s">
        <v>3339</v>
      </c>
      <c r="C377" t="s">
        <v>3416</v>
      </c>
      <c r="D377" t="s">
        <v>194</v>
      </c>
      <c r="E377">
        <v>1</v>
      </c>
      <c r="F377" t="s">
        <v>202</v>
      </c>
      <c r="H377">
        <v>1</v>
      </c>
      <c r="M377">
        <v>1</v>
      </c>
      <c r="N377">
        <v>1</v>
      </c>
      <c r="U377">
        <v>1</v>
      </c>
      <c r="W377">
        <v>1</v>
      </c>
      <c r="X377" t="s">
        <v>3174</v>
      </c>
      <c r="Y377">
        <v>1</v>
      </c>
      <c r="Z377">
        <v>1</v>
      </c>
      <c r="AA377">
        <v>2</v>
      </c>
      <c r="AD377" t="s">
        <v>202</v>
      </c>
      <c r="AE377">
        <v>1</v>
      </c>
      <c r="AF377">
        <v>1</v>
      </c>
      <c r="AG377">
        <v>1</v>
      </c>
      <c r="AH377">
        <v>1</v>
      </c>
      <c r="AI377">
        <v>1</v>
      </c>
      <c r="AJ377">
        <v>1</v>
      </c>
      <c r="AK377" t="s">
        <v>3417</v>
      </c>
      <c r="AL377">
        <v>1</v>
      </c>
      <c r="AM377">
        <v>1</v>
      </c>
      <c r="AN377">
        <v>1</v>
      </c>
      <c r="AO377">
        <v>2</v>
      </c>
      <c r="AP377">
        <v>1</v>
      </c>
      <c r="AQ377">
        <v>1</v>
      </c>
      <c r="AR377" t="s">
        <v>3418</v>
      </c>
      <c r="AS377">
        <v>1</v>
      </c>
      <c r="AT377">
        <v>1</v>
      </c>
      <c r="AU377">
        <v>1</v>
      </c>
      <c r="AV377">
        <v>1</v>
      </c>
      <c r="AW377">
        <v>7</v>
      </c>
      <c r="AX377">
        <v>2</v>
      </c>
      <c r="AY377">
        <v>1</v>
      </c>
      <c r="BE377">
        <v>1</v>
      </c>
      <c r="BF377">
        <v>1</v>
      </c>
      <c r="BG377">
        <v>1</v>
      </c>
      <c r="BH377">
        <v>1</v>
      </c>
      <c r="BI377">
        <v>1</v>
      </c>
      <c r="BJ377">
        <v>0</v>
      </c>
      <c r="BM377">
        <v>1</v>
      </c>
      <c r="BN377">
        <v>1</v>
      </c>
      <c r="BO377">
        <v>3</v>
      </c>
      <c r="BP377">
        <v>1</v>
      </c>
      <c r="BQ377">
        <v>27</v>
      </c>
      <c r="BR377">
        <v>2</v>
      </c>
      <c r="BS377">
        <v>1</v>
      </c>
      <c r="BT377">
        <v>3</v>
      </c>
      <c r="BU377">
        <v>3</v>
      </c>
      <c r="BV377">
        <v>1</v>
      </c>
      <c r="BW377">
        <v>3</v>
      </c>
      <c r="BX377">
        <v>1</v>
      </c>
      <c r="BY377">
        <v>3</v>
      </c>
      <c r="BZ377">
        <v>0</v>
      </c>
      <c r="CA377">
        <v>3</v>
      </c>
      <c r="CB377">
        <v>0</v>
      </c>
      <c r="CC377">
        <v>3</v>
      </c>
      <c r="CD377">
        <v>0</v>
      </c>
      <c r="CE377">
        <v>3</v>
      </c>
      <c r="CF377">
        <v>0</v>
      </c>
      <c r="CG377">
        <v>3</v>
      </c>
      <c r="CH377">
        <v>1</v>
      </c>
      <c r="CI377">
        <v>3</v>
      </c>
      <c r="CJ377">
        <v>1</v>
      </c>
      <c r="CK377">
        <v>2</v>
      </c>
      <c r="CL377">
        <v>8</v>
      </c>
      <c r="CM377">
        <v>7</v>
      </c>
      <c r="CR377">
        <v>2</v>
      </c>
      <c r="CS377">
        <v>6</v>
      </c>
      <c r="CT377">
        <v>1</v>
      </c>
      <c r="CU377">
        <v>1</v>
      </c>
      <c r="CV377" t="s">
        <v>1857</v>
      </c>
      <c r="CW377">
        <v>679</v>
      </c>
      <c r="CX377">
        <v>11.32</v>
      </c>
      <c r="CY377">
        <v>2</v>
      </c>
      <c r="CZ377">
        <v>1</v>
      </c>
      <c r="DA377" t="s">
        <v>3419</v>
      </c>
      <c r="DC377">
        <v>1</v>
      </c>
      <c r="DD377">
        <v>1</v>
      </c>
      <c r="DE377">
        <v>17</v>
      </c>
      <c r="DN377" t="s">
        <v>3177</v>
      </c>
      <c r="DO377" t="s">
        <v>3177</v>
      </c>
      <c r="DP377" t="s">
        <v>3178</v>
      </c>
      <c r="DQ377" t="s">
        <v>202</v>
      </c>
      <c r="DR377" t="s">
        <v>202</v>
      </c>
      <c r="DT377">
        <v>1</v>
      </c>
      <c r="DV377">
        <v>1</v>
      </c>
      <c r="DW377">
        <v>0</v>
      </c>
      <c r="DX377">
        <v>2</v>
      </c>
      <c r="DY377">
        <v>1</v>
      </c>
      <c r="DZ377">
        <v>1</v>
      </c>
      <c r="EA377">
        <v>15</v>
      </c>
      <c r="EB377">
        <f>IF(EA377&gt;=30,1,IF(EA377&gt;=20,2,IF(EA377&gt;=15,3,IF(EA377&gt;=10,4,IF(EA377&gt;=5,5,IF(EA377&gt;0,6,0))))))</f>
        <v>3</v>
      </c>
      <c r="EC377">
        <v>2</v>
      </c>
      <c r="EE377">
        <v>15</v>
      </c>
      <c r="EL377">
        <v>2</v>
      </c>
      <c r="EM377">
        <v>3</v>
      </c>
      <c r="EN377">
        <v>1</v>
      </c>
      <c r="EO377">
        <v>4</v>
      </c>
      <c r="EP377">
        <v>1</v>
      </c>
      <c r="EQ377">
        <v>1</v>
      </c>
      <c r="ER377">
        <v>1</v>
      </c>
      <c r="EZ377">
        <v>1</v>
      </c>
      <c r="FA377">
        <v>1</v>
      </c>
      <c r="FD377">
        <v>2</v>
      </c>
      <c r="FG377">
        <v>0</v>
      </c>
      <c r="FH377" t="s">
        <v>3179</v>
      </c>
      <c r="FI377">
        <v>1</v>
      </c>
      <c r="FJ377" t="s">
        <v>204</v>
      </c>
      <c r="FK377">
        <v>15</v>
      </c>
      <c r="FL377">
        <v>12</v>
      </c>
      <c r="FM377">
        <v>12</v>
      </c>
      <c r="FN377">
        <v>15</v>
      </c>
      <c r="FO377" t="s">
        <v>2212</v>
      </c>
      <c r="FP377">
        <v>3.5</v>
      </c>
      <c r="FQ377" t="s">
        <v>3180</v>
      </c>
      <c r="FR377" t="s">
        <v>3201</v>
      </c>
      <c r="FS377">
        <v>1</v>
      </c>
      <c r="FT377">
        <v>1</v>
      </c>
      <c r="FU377" t="s">
        <v>2221</v>
      </c>
      <c r="FV377" t="s">
        <v>3182</v>
      </c>
      <c r="FW377">
        <v>0</v>
      </c>
      <c r="FX377">
        <v>1</v>
      </c>
      <c r="FY377">
        <v>0</v>
      </c>
      <c r="FZ377">
        <v>0</v>
      </c>
      <c r="GA377">
        <v>4862</v>
      </c>
      <c r="GB377">
        <v>19</v>
      </c>
      <c r="GC377">
        <v>255.8947368</v>
      </c>
      <c r="GD377" t="s">
        <v>2401</v>
      </c>
      <c r="GE377">
        <v>1</v>
      </c>
      <c r="HG377" t="s">
        <v>202</v>
      </c>
      <c r="HJ377">
        <v>0</v>
      </c>
    </row>
    <row r="378" spans="1:218" x14ac:dyDescent="0.3">
      <c r="A378">
        <v>163</v>
      </c>
      <c r="B378" t="s">
        <v>3339</v>
      </c>
      <c r="C378" t="s">
        <v>3308</v>
      </c>
      <c r="D378" t="s">
        <v>194</v>
      </c>
      <c r="E378">
        <v>1</v>
      </c>
      <c r="F378" t="s">
        <v>202</v>
      </c>
      <c r="H378">
        <v>1</v>
      </c>
      <c r="M378">
        <v>1</v>
      </c>
      <c r="N378">
        <v>1</v>
      </c>
      <c r="U378">
        <v>1</v>
      </c>
      <c r="W378">
        <v>1</v>
      </c>
      <c r="X378" t="s">
        <v>3174</v>
      </c>
      <c r="Y378">
        <v>1</v>
      </c>
      <c r="Z378">
        <v>1</v>
      </c>
      <c r="AA378">
        <v>2</v>
      </c>
      <c r="AD378" t="s">
        <v>202</v>
      </c>
      <c r="AE378">
        <v>1</v>
      </c>
      <c r="AF378">
        <v>1</v>
      </c>
      <c r="AG378">
        <v>1</v>
      </c>
      <c r="AH378">
        <v>1</v>
      </c>
      <c r="AI378">
        <v>1</v>
      </c>
      <c r="AJ378">
        <v>2</v>
      </c>
      <c r="AK378" t="s">
        <v>3459</v>
      </c>
      <c r="AL378">
        <v>1</v>
      </c>
      <c r="AM378">
        <v>1</v>
      </c>
      <c r="AN378">
        <v>1</v>
      </c>
      <c r="AO378">
        <v>2</v>
      </c>
      <c r="AP378">
        <v>2</v>
      </c>
      <c r="AQ378">
        <v>1</v>
      </c>
      <c r="AR378" t="s">
        <v>3460</v>
      </c>
      <c r="AS378">
        <v>2</v>
      </c>
      <c r="AT378">
        <v>1</v>
      </c>
      <c r="AU378">
        <v>2</v>
      </c>
      <c r="AV378">
        <v>1</v>
      </c>
      <c r="AW378">
        <v>7</v>
      </c>
      <c r="AX378">
        <v>1</v>
      </c>
      <c r="AY378">
        <v>3</v>
      </c>
      <c r="BE378">
        <v>1</v>
      </c>
      <c r="BF378">
        <v>2</v>
      </c>
      <c r="BG378">
        <v>1</v>
      </c>
      <c r="BH378">
        <v>2</v>
      </c>
      <c r="BI378">
        <v>1</v>
      </c>
      <c r="BJ378">
        <v>1</v>
      </c>
      <c r="BK378">
        <v>1</v>
      </c>
      <c r="BL378">
        <v>1</v>
      </c>
      <c r="BM378">
        <v>1</v>
      </c>
      <c r="BN378">
        <v>1</v>
      </c>
      <c r="BO378">
        <v>6</v>
      </c>
      <c r="BP378">
        <v>1</v>
      </c>
      <c r="BQ378">
        <v>1.3</v>
      </c>
      <c r="BR378">
        <v>3</v>
      </c>
      <c r="BS378">
        <v>1</v>
      </c>
      <c r="BT378">
        <v>4</v>
      </c>
      <c r="BU378">
        <v>4</v>
      </c>
      <c r="BV378">
        <v>0</v>
      </c>
      <c r="BW378">
        <v>4</v>
      </c>
      <c r="BX378">
        <v>0</v>
      </c>
      <c r="BY378">
        <v>4</v>
      </c>
      <c r="BZ378">
        <v>0</v>
      </c>
      <c r="CA378">
        <v>4</v>
      </c>
      <c r="CB378">
        <v>0</v>
      </c>
      <c r="CC378">
        <v>4</v>
      </c>
      <c r="CD378">
        <v>0</v>
      </c>
      <c r="CE378">
        <v>4</v>
      </c>
      <c r="CF378">
        <v>3</v>
      </c>
      <c r="CG378">
        <v>4</v>
      </c>
      <c r="CH378">
        <v>1</v>
      </c>
      <c r="CI378">
        <v>4</v>
      </c>
      <c r="CJ378">
        <v>1</v>
      </c>
      <c r="CK378">
        <v>2</v>
      </c>
      <c r="CL378">
        <v>-98</v>
      </c>
      <c r="CM378">
        <v>-98</v>
      </c>
      <c r="CR378">
        <v>-98</v>
      </c>
      <c r="CS378">
        <v>-98</v>
      </c>
      <c r="CT378">
        <v>-98</v>
      </c>
      <c r="CU378">
        <v>2</v>
      </c>
      <c r="CV378" t="s">
        <v>229</v>
      </c>
      <c r="CW378">
        <v>983</v>
      </c>
      <c r="CX378">
        <v>16.38</v>
      </c>
      <c r="CY378">
        <v>1</v>
      </c>
      <c r="CZ378">
        <v>1</v>
      </c>
      <c r="DA378" t="s">
        <v>1582</v>
      </c>
      <c r="DC378">
        <v>1</v>
      </c>
      <c r="DD378">
        <v>1</v>
      </c>
      <c r="DE378">
        <v>17</v>
      </c>
      <c r="DN378" t="s">
        <v>3177</v>
      </c>
      <c r="DO378" t="s">
        <v>3177</v>
      </c>
      <c r="DP378" t="s">
        <v>3178</v>
      </c>
      <c r="DQ378" t="s">
        <v>202</v>
      </c>
      <c r="DR378" t="s">
        <v>202</v>
      </c>
      <c r="DT378">
        <v>1</v>
      </c>
      <c r="DV378">
        <v>1</v>
      </c>
      <c r="DW378">
        <v>0</v>
      </c>
      <c r="DX378">
        <v>2</v>
      </c>
      <c r="DY378">
        <v>1</v>
      </c>
      <c r="DZ378">
        <v>1</v>
      </c>
      <c r="EA378">
        <v>1</v>
      </c>
      <c r="EB378">
        <f>IF(EA378&gt;=30,1,IF(EA378&gt;=20,2,IF(EA378&gt;=15,3,IF(EA378&gt;=10,4,IF(EA378&gt;=5,5,IF(EA378&gt;0,6,0))))))</f>
        <v>6</v>
      </c>
      <c r="EC378">
        <v>2</v>
      </c>
      <c r="EE378">
        <v>10</v>
      </c>
      <c r="EL378">
        <v>4</v>
      </c>
      <c r="EM378">
        <v>1</v>
      </c>
      <c r="EN378">
        <v>1</v>
      </c>
      <c r="EO378">
        <v>3</v>
      </c>
      <c r="EP378">
        <v>1</v>
      </c>
      <c r="EQ378">
        <v>1</v>
      </c>
      <c r="ER378">
        <v>1</v>
      </c>
      <c r="EZ378">
        <v>1</v>
      </c>
      <c r="FA378">
        <v>1</v>
      </c>
      <c r="FD378">
        <v>2</v>
      </c>
      <c r="FG378">
        <v>0</v>
      </c>
      <c r="FH378" t="s">
        <v>3179</v>
      </c>
      <c r="FI378">
        <v>1</v>
      </c>
      <c r="FJ378" t="s">
        <v>204</v>
      </c>
      <c r="FK378">
        <v>10</v>
      </c>
      <c r="FL378">
        <v>12</v>
      </c>
      <c r="FM378">
        <v>12</v>
      </c>
      <c r="FN378">
        <v>1</v>
      </c>
      <c r="FO378" t="s">
        <v>2233</v>
      </c>
      <c r="FP378">
        <v>0.5</v>
      </c>
      <c r="FQ378" t="s">
        <v>3180</v>
      </c>
      <c r="FR378" t="s">
        <v>3181</v>
      </c>
      <c r="FS378">
        <v>1</v>
      </c>
      <c r="FT378">
        <v>1</v>
      </c>
      <c r="FU378" t="s">
        <v>2221</v>
      </c>
      <c r="FV378" t="s">
        <v>3182</v>
      </c>
      <c r="FW378">
        <v>0</v>
      </c>
      <c r="FX378">
        <v>1</v>
      </c>
      <c r="FY378">
        <v>0</v>
      </c>
      <c r="FZ378">
        <v>0</v>
      </c>
      <c r="GA378">
        <v>4862</v>
      </c>
      <c r="GB378">
        <v>19</v>
      </c>
      <c r="GC378">
        <v>255.8947368</v>
      </c>
      <c r="GD378" t="s">
        <v>2401</v>
      </c>
      <c r="GE378">
        <v>1</v>
      </c>
      <c r="HG378" t="s">
        <v>202</v>
      </c>
      <c r="HJ378">
        <v>0</v>
      </c>
    </row>
    <row r="379" spans="1:218" hidden="1" x14ac:dyDescent="0.3">
      <c r="A379">
        <v>811</v>
      </c>
      <c r="B379" t="s">
        <v>3190</v>
      </c>
      <c r="C379" t="s">
        <v>4419</v>
      </c>
      <c r="D379" t="s">
        <v>265</v>
      </c>
      <c r="E379">
        <v>1</v>
      </c>
      <c r="F379" t="s">
        <v>202</v>
      </c>
      <c r="H379">
        <v>1</v>
      </c>
      <c r="M379">
        <v>1</v>
      </c>
      <c r="N379">
        <v>1</v>
      </c>
      <c r="U379">
        <v>1</v>
      </c>
      <c r="W379">
        <v>1</v>
      </c>
      <c r="X379" t="s">
        <v>3174</v>
      </c>
      <c r="Y379">
        <v>1</v>
      </c>
      <c r="Z379">
        <v>1</v>
      </c>
      <c r="AA379">
        <v>1</v>
      </c>
      <c r="AD379" t="s">
        <v>202</v>
      </c>
      <c r="AE379">
        <v>1</v>
      </c>
      <c r="AF379">
        <v>1</v>
      </c>
      <c r="AG379">
        <v>1</v>
      </c>
      <c r="AH379">
        <v>2</v>
      </c>
      <c r="AI379">
        <v>1</v>
      </c>
      <c r="AJ379">
        <v>1</v>
      </c>
      <c r="AK379" t="s">
        <v>4420</v>
      </c>
      <c r="AL379">
        <v>1</v>
      </c>
      <c r="AM379">
        <v>2</v>
      </c>
      <c r="AN379">
        <v>2</v>
      </c>
      <c r="AO379">
        <v>2</v>
      </c>
      <c r="AP379">
        <v>2</v>
      </c>
      <c r="AQ379">
        <v>2</v>
      </c>
      <c r="AR379" t="s">
        <v>4421</v>
      </c>
      <c r="AS379">
        <v>1</v>
      </c>
      <c r="AT379">
        <v>2</v>
      </c>
      <c r="AU379">
        <v>2</v>
      </c>
      <c r="AV379">
        <v>2</v>
      </c>
      <c r="AW379">
        <v>7</v>
      </c>
      <c r="AX379">
        <v>-97</v>
      </c>
      <c r="AY379">
        <v>-98</v>
      </c>
      <c r="BE379">
        <v>1</v>
      </c>
      <c r="BF379">
        <v>2</v>
      </c>
      <c r="BG379">
        <v>1</v>
      </c>
      <c r="BH379">
        <v>2</v>
      </c>
      <c r="BI379">
        <v>1</v>
      </c>
      <c r="BJ379">
        <v>0</v>
      </c>
      <c r="BM379">
        <v>1</v>
      </c>
      <c r="BN379">
        <v>1</v>
      </c>
      <c r="BO379">
        <v>3</v>
      </c>
      <c r="BP379">
        <v>1</v>
      </c>
      <c r="BQ379">
        <v>3</v>
      </c>
      <c r="BR379">
        <v>2</v>
      </c>
      <c r="BS379">
        <v>1</v>
      </c>
      <c r="BT379">
        <v>4</v>
      </c>
      <c r="BV379">
        <v>2</v>
      </c>
      <c r="BX379">
        <v>0</v>
      </c>
      <c r="BZ379">
        <v>0</v>
      </c>
      <c r="CB379">
        <v>2</v>
      </c>
      <c r="CJ379">
        <v>1</v>
      </c>
      <c r="CK379">
        <v>2</v>
      </c>
      <c r="CL379">
        <v>-98</v>
      </c>
      <c r="CM379">
        <v>4</v>
      </c>
      <c r="CR379">
        <v>2</v>
      </c>
      <c r="CS379">
        <v>-98</v>
      </c>
      <c r="CT379">
        <v>7</v>
      </c>
      <c r="CU379">
        <v>2</v>
      </c>
      <c r="CV379" t="s">
        <v>4422</v>
      </c>
      <c r="CW379">
        <v>853</v>
      </c>
      <c r="CX379">
        <v>14.22</v>
      </c>
      <c r="CY379">
        <v>2</v>
      </c>
      <c r="CZ379">
        <v>1</v>
      </c>
      <c r="DA379" t="s">
        <v>729</v>
      </c>
      <c r="DC379">
        <v>1</v>
      </c>
      <c r="DD379">
        <v>1</v>
      </c>
      <c r="DE379">
        <v>29</v>
      </c>
      <c r="DN379" t="s">
        <v>4423</v>
      </c>
      <c r="DO379" t="s">
        <v>4423</v>
      </c>
      <c r="DP379" t="s">
        <v>3178</v>
      </c>
      <c r="DQ379" t="s">
        <v>202</v>
      </c>
      <c r="DR379" t="s">
        <v>202</v>
      </c>
      <c r="DT379">
        <v>1</v>
      </c>
      <c r="DV379">
        <v>1</v>
      </c>
      <c r="DW379">
        <v>0</v>
      </c>
      <c r="DX379">
        <v>1</v>
      </c>
      <c r="DY379">
        <v>1</v>
      </c>
      <c r="DZ379">
        <v>-97</v>
      </c>
      <c r="EB379">
        <v>-97</v>
      </c>
      <c r="EC379">
        <v>-97</v>
      </c>
      <c r="EL379">
        <v>1</v>
      </c>
      <c r="EM379">
        <v>-97</v>
      </c>
      <c r="EN379">
        <v>1</v>
      </c>
      <c r="EO379">
        <v>-97</v>
      </c>
      <c r="EP379">
        <v>1</v>
      </c>
      <c r="EQ379">
        <v>1</v>
      </c>
      <c r="ER379">
        <v>1</v>
      </c>
      <c r="EZ379">
        <v>-97</v>
      </c>
      <c r="FA379">
        <v>-97</v>
      </c>
      <c r="FD379">
        <v>-97</v>
      </c>
      <c r="FG379">
        <v>0</v>
      </c>
      <c r="FH379" t="s">
        <v>3179</v>
      </c>
      <c r="FI379">
        <v>1</v>
      </c>
      <c r="FJ379" t="s">
        <v>204</v>
      </c>
      <c r="FN379">
        <v>20</v>
      </c>
      <c r="FO379" t="s">
        <v>2206</v>
      </c>
      <c r="FQ379" t="s">
        <v>3180</v>
      </c>
      <c r="FR379" t="s">
        <v>3362</v>
      </c>
      <c r="FS379">
        <v>1</v>
      </c>
      <c r="FT379">
        <v>1</v>
      </c>
      <c r="FU379" t="s">
        <v>2221</v>
      </c>
      <c r="FV379" t="s">
        <v>3182</v>
      </c>
      <c r="FW379">
        <v>1</v>
      </c>
      <c r="FX379">
        <v>0</v>
      </c>
      <c r="FY379">
        <v>1</v>
      </c>
      <c r="FZ379">
        <v>0</v>
      </c>
      <c r="GA379">
        <v>15709</v>
      </c>
      <c r="GB379">
        <v>72</v>
      </c>
      <c r="GC379">
        <v>218.18055559999999</v>
      </c>
      <c r="GD379" t="s">
        <v>2401</v>
      </c>
      <c r="GE379">
        <v>1</v>
      </c>
      <c r="HG379" t="s">
        <v>202</v>
      </c>
      <c r="HI379">
        <v>1</v>
      </c>
      <c r="HJ379">
        <v>1</v>
      </c>
    </row>
    <row r="380" spans="1:218" x14ac:dyDescent="0.3">
      <c r="A380">
        <v>168</v>
      </c>
      <c r="B380" t="s">
        <v>3312</v>
      </c>
      <c r="C380" t="s">
        <v>3461</v>
      </c>
      <c r="D380" t="s">
        <v>212</v>
      </c>
      <c r="E380">
        <v>1</v>
      </c>
      <c r="F380" t="s">
        <v>202</v>
      </c>
      <c r="H380">
        <v>1</v>
      </c>
      <c r="M380">
        <v>1</v>
      </c>
      <c r="N380">
        <v>1</v>
      </c>
      <c r="U380">
        <v>1</v>
      </c>
      <c r="W380">
        <v>1</v>
      </c>
      <c r="X380" t="s">
        <v>3174</v>
      </c>
      <c r="Y380">
        <v>1</v>
      </c>
      <c r="Z380">
        <v>1</v>
      </c>
      <c r="AA380">
        <v>1</v>
      </c>
      <c r="AD380" t="s">
        <v>202</v>
      </c>
      <c r="AE380">
        <v>1</v>
      </c>
      <c r="AF380">
        <v>2</v>
      </c>
      <c r="AG380">
        <v>2</v>
      </c>
      <c r="AH380">
        <v>2</v>
      </c>
      <c r="AI380">
        <v>2</v>
      </c>
      <c r="AJ380">
        <v>2</v>
      </c>
      <c r="AK380" t="s">
        <v>3462</v>
      </c>
      <c r="AL380">
        <v>1</v>
      </c>
      <c r="AM380">
        <v>1</v>
      </c>
      <c r="AN380">
        <v>2</v>
      </c>
      <c r="AO380">
        <v>2</v>
      </c>
      <c r="AP380">
        <v>1</v>
      </c>
      <c r="AQ380">
        <v>2</v>
      </c>
      <c r="AR380" t="s">
        <v>3463</v>
      </c>
      <c r="AS380">
        <v>1</v>
      </c>
      <c r="AT380">
        <v>1</v>
      </c>
      <c r="AU380">
        <v>1</v>
      </c>
      <c r="AV380">
        <v>2</v>
      </c>
      <c r="AW380">
        <v>7</v>
      </c>
      <c r="AX380">
        <v>1</v>
      </c>
      <c r="AY380">
        <v>3</v>
      </c>
      <c r="BE380">
        <v>1</v>
      </c>
      <c r="BF380">
        <v>1</v>
      </c>
      <c r="BG380">
        <v>1</v>
      </c>
      <c r="BH380">
        <v>1</v>
      </c>
      <c r="BI380">
        <v>1</v>
      </c>
      <c r="BJ380">
        <v>1</v>
      </c>
      <c r="BK380">
        <v>1</v>
      </c>
      <c r="BL380">
        <v>0</v>
      </c>
      <c r="BM380">
        <v>1</v>
      </c>
      <c r="BN380">
        <v>1</v>
      </c>
      <c r="BO380">
        <v>4</v>
      </c>
      <c r="BP380">
        <v>1</v>
      </c>
      <c r="BQ380">
        <v>13</v>
      </c>
      <c r="BR380">
        <v>5</v>
      </c>
      <c r="BS380">
        <v>1</v>
      </c>
      <c r="BT380">
        <v>5</v>
      </c>
      <c r="BV380">
        <v>1</v>
      </c>
      <c r="BX380">
        <v>2</v>
      </c>
      <c r="BZ380">
        <v>0</v>
      </c>
      <c r="CB380">
        <v>0</v>
      </c>
      <c r="CD380">
        <v>2</v>
      </c>
      <c r="CJ380">
        <v>1</v>
      </c>
      <c r="CK380">
        <v>2</v>
      </c>
      <c r="CL380">
        <v>5</v>
      </c>
      <c r="CM380">
        <v>1</v>
      </c>
      <c r="CR380">
        <v>2</v>
      </c>
      <c r="CS380">
        <v>3</v>
      </c>
      <c r="CT380">
        <v>1</v>
      </c>
      <c r="CU380">
        <v>2</v>
      </c>
      <c r="CV380" t="s">
        <v>3464</v>
      </c>
      <c r="CW380">
        <v>696</v>
      </c>
      <c r="CX380">
        <v>11.6</v>
      </c>
      <c r="CY380">
        <v>2</v>
      </c>
      <c r="CZ380">
        <v>1</v>
      </c>
      <c r="DA380" t="s">
        <v>3361</v>
      </c>
      <c r="DC380">
        <v>1</v>
      </c>
      <c r="DD380">
        <v>1</v>
      </c>
      <c r="DE380">
        <v>5</v>
      </c>
      <c r="DN380" t="s">
        <v>3177</v>
      </c>
      <c r="DO380" t="s">
        <v>3177</v>
      </c>
      <c r="DP380" t="s">
        <v>3178</v>
      </c>
      <c r="DQ380" t="s">
        <v>202</v>
      </c>
      <c r="DR380" t="s">
        <v>202</v>
      </c>
      <c r="DT380">
        <v>1</v>
      </c>
      <c r="DV380">
        <v>1</v>
      </c>
      <c r="DW380">
        <v>0</v>
      </c>
      <c r="DX380">
        <v>1</v>
      </c>
      <c r="DY380">
        <v>1</v>
      </c>
      <c r="DZ380">
        <v>1</v>
      </c>
      <c r="EA380">
        <v>8</v>
      </c>
      <c r="EB380">
        <f t="shared" ref="EB380:EB387" si="15">IF(EA380&gt;=30,1,IF(EA380&gt;=20,2,IF(EA380&gt;=15,3,IF(EA380&gt;=10,4,IF(EA380&gt;=5,5,IF(EA380&gt;0,6,0))))))</f>
        <v>5</v>
      </c>
      <c r="EC380">
        <v>1</v>
      </c>
      <c r="ED380">
        <v>8</v>
      </c>
      <c r="EL380">
        <v>1</v>
      </c>
      <c r="EM380">
        <v>2</v>
      </c>
      <c r="EN380">
        <v>1</v>
      </c>
      <c r="EO380">
        <v>1</v>
      </c>
      <c r="EP380">
        <v>1</v>
      </c>
      <c r="EQ380">
        <v>1</v>
      </c>
      <c r="ER380">
        <v>1</v>
      </c>
      <c r="EZ380">
        <v>1</v>
      </c>
      <c r="FA380">
        <v>2</v>
      </c>
      <c r="FB380">
        <v>1</v>
      </c>
      <c r="FC380">
        <v>1</v>
      </c>
      <c r="FD380">
        <v>2</v>
      </c>
      <c r="FG380">
        <v>0</v>
      </c>
      <c r="FH380" t="s">
        <v>3179</v>
      </c>
      <c r="FI380">
        <v>1</v>
      </c>
      <c r="FJ380" t="s">
        <v>204</v>
      </c>
      <c r="FK380">
        <v>0.66666669999999995</v>
      </c>
      <c r="FL380">
        <v>8</v>
      </c>
      <c r="FM380">
        <v>8</v>
      </c>
      <c r="FN380">
        <v>8</v>
      </c>
      <c r="FO380" t="s">
        <v>2206</v>
      </c>
      <c r="FP380">
        <v>1.5</v>
      </c>
      <c r="FQ380" t="s">
        <v>3180</v>
      </c>
      <c r="FR380" t="s">
        <v>3196</v>
      </c>
      <c r="FS380">
        <v>1</v>
      </c>
      <c r="FT380">
        <v>1</v>
      </c>
      <c r="FU380" t="s">
        <v>2221</v>
      </c>
      <c r="FV380" t="s">
        <v>3182</v>
      </c>
      <c r="FW380">
        <v>0</v>
      </c>
      <c r="FX380">
        <v>1</v>
      </c>
      <c r="FY380">
        <v>0</v>
      </c>
      <c r="FZ380">
        <v>0</v>
      </c>
      <c r="GA380">
        <v>20418</v>
      </c>
      <c r="GB380">
        <v>71</v>
      </c>
      <c r="GC380">
        <v>287.57746479999997</v>
      </c>
      <c r="GD380" t="s">
        <v>2401</v>
      </c>
      <c r="GE380">
        <v>1</v>
      </c>
      <c r="HG380" t="s">
        <v>202</v>
      </c>
      <c r="HJ380">
        <v>0</v>
      </c>
    </row>
    <row r="381" spans="1:218" x14ac:dyDescent="0.3">
      <c r="A381">
        <v>815</v>
      </c>
      <c r="B381" t="s">
        <v>3225</v>
      </c>
      <c r="C381" t="s">
        <v>4426</v>
      </c>
      <c r="D381" t="s">
        <v>212</v>
      </c>
      <c r="E381">
        <v>1</v>
      </c>
      <c r="F381" t="s">
        <v>202</v>
      </c>
      <c r="H381">
        <v>1</v>
      </c>
      <c r="M381">
        <v>1</v>
      </c>
      <c r="N381">
        <v>1</v>
      </c>
      <c r="U381">
        <v>1</v>
      </c>
      <c r="W381">
        <v>1</v>
      </c>
      <c r="X381" t="s">
        <v>3174</v>
      </c>
      <c r="Y381">
        <v>1</v>
      </c>
      <c r="Z381">
        <v>1</v>
      </c>
      <c r="AA381">
        <v>1</v>
      </c>
      <c r="AD381" t="s">
        <v>202</v>
      </c>
      <c r="AE381">
        <v>1</v>
      </c>
      <c r="AF381">
        <v>2</v>
      </c>
      <c r="AG381">
        <v>1</v>
      </c>
      <c r="AH381">
        <v>2</v>
      </c>
      <c r="AI381">
        <v>2</v>
      </c>
      <c r="AJ381">
        <v>2</v>
      </c>
      <c r="AK381" t="s">
        <v>4427</v>
      </c>
      <c r="AL381">
        <v>1</v>
      </c>
      <c r="AM381">
        <v>1</v>
      </c>
      <c r="AN381">
        <v>2</v>
      </c>
      <c r="AO381">
        <v>-97</v>
      </c>
      <c r="AP381">
        <v>-97</v>
      </c>
      <c r="AQ381">
        <v>2</v>
      </c>
      <c r="AR381" t="s">
        <v>4428</v>
      </c>
      <c r="AS381">
        <v>1</v>
      </c>
      <c r="AT381">
        <v>1</v>
      </c>
      <c r="AU381">
        <v>1</v>
      </c>
      <c r="AV381">
        <v>1</v>
      </c>
      <c r="AW381">
        <v>7</v>
      </c>
      <c r="AX381">
        <v>1</v>
      </c>
      <c r="AY381">
        <v>1</v>
      </c>
      <c r="AZ381">
        <v>2</v>
      </c>
      <c r="BA381">
        <v>3</v>
      </c>
      <c r="BB381">
        <v>4</v>
      </c>
      <c r="BC381">
        <v>5</v>
      </c>
      <c r="BD381">
        <v>6</v>
      </c>
      <c r="BE381">
        <v>1</v>
      </c>
      <c r="BF381">
        <v>1</v>
      </c>
      <c r="BG381">
        <v>1</v>
      </c>
      <c r="BH381">
        <v>1</v>
      </c>
      <c r="BI381">
        <v>1</v>
      </c>
      <c r="BJ381">
        <v>0</v>
      </c>
      <c r="BM381">
        <v>4</v>
      </c>
      <c r="BN381">
        <v>1</v>
      </c>
      <c r="BO381">
        <v>2</v>
      </c>
      <c r="BP381">
        <v>1</v>
      </c>
      <c r="BQ381">
        <v>2</v>
      </c>
      <c r="BR381">
        <v>-97</v>
      </c>
      <c r="BS381">
        <v>-97</v>
      </c>
      <c r="CJ381">
        <v>2</v>
      </c>
      <c r="CK381">
        <v>2</v>
      </c>
      <c r="CL381">
        <v>6</v>
      </c>
      <c r="CM381">
        <v>7</v>
      </c>
      <c r="CR381">
        <v>2</v>
      </c>
      <c r="CS381">
        <v>-98</v>
      </c>
      <c r="CT381">
        <v>1</v>
      </c>
      <c r="CU381">
        <v>2</v>
      </c>
      <c r="CV381" t="s">
        <v>1716</v>
      </c>
      <c r="CW381">
        <v>911</v>
      </c>
      <c r="CX381">
        <v>15.18</v>
      </c>
      <c r="CY381">
        <v>2</v>
      </c>
      <c r="CZ381">
        <v>1</v>
      </c>
      <c r="DA381" t="s">
        <v>4429</v>
      </c>
      <c r="DC381">
        <v>1</v>
      </c>
      <c r="DD381">
        <v>1</v>
      </c>
      <c r="DE381">
        <v>3</v>
      </c>
      <c r="DN381" t="s">
        <v>4423</v>
      </c>
      <c r="DO381" t="s">
        <v>4423</v>
      </c>
      <c r="DP381" t="s">
        <v>3178</v>
      </c>
      <c r="DQ381" t="s">
        <v>202</v>
      </c>
      <c r="DR381" t="s">
        <v>202</v>
      </c>
      <c r="DT381">
        <v>1</v>
      </c>
      <c r="DV381">
        <v>1</v>
      </c>
      <c r="DW381">
        <v>0</v>
      </c>
      <c r="DX381">
        <v>1</v>
      </c>
      <c r="DY381">
        <v>1</v>
      </c>
      <c r="DZ381">
        <v>1</v>
      </c>
      <c r="EA381">
        <v>30</v>
      </c>
      <c r="EB381">
        <f t="shared" si="15"/>
        <v>1</v>
      </c>
      <c r="EC381">
        <v>2</v>
      </c>
      <c r="EE381">
        <v>8</v>
      </c>
      <c r="EL381">
        <v>2</v>
      </c>
      <c r="EM381">
        <v>2</v>
      </c>
      <c r="EN381">
        <v>1</v>
      </c>
      <c r="EO381">
        <v>1</v>
      </c>
      <c r="EP381">
        <v>1</v>
      </c>
      <c r="EQ381">
        <v>-97</v>
      </c>
      <c r="ER381">
        <v>2</v>
      </c>
      <c r="ES381">
        <v>1</v>
      </c>
      <c r="ET381">
        <v>10</v>
      </c>
      <c r="EU381">
        <f>IF(ET381&gt;=30,1,IF(ET381&gt;=20,2,IF(ET381&gt;=15,3,IF(ET381&gt;=10,4,IF(ET381&gt;=5,5,IF(ET381&gt;0,6,0))))))</f>
        <v>4</v>
      </c>
      <c r="EV381">
        <v>1</v>
      </c>
      <c r="EW381">
        <v>1</v>
      </c>
      <c r="EY381">
        <v>4</v>
      </c>
      <c r="EZ381">
        <v>-97</v>
      </c>
      <c r="FA381">
        <v>-97</v>
      </c>
      <c r="FD381">
        <v>2</v>
      </c>
      <c r="FG381">
        <v>0</v>
      </c>
      <c r="FH381" t="s">
        <v>3179</v>
      </c>
      <c r="FI381">
        <v>1</v>
      </c>
      <c r="FJ381" t="s">
        <v>204</v>
      </c>
      <c r="FK381">
        <v>8</v>
      </c>
      <c r="FL381">
        <v>12</v>
      </c>
      <c r="FM381">
        <v>12</v>
      </c>
      <c r="FN381">
        <v>30</v>
      </c>
      <c r="FO381" t="s">
        <v>2212</v>
      </c>
      <c r="FP381">
        <v>1.5</v>
      </c>
      <c r="FQ381" t="s">
        <v>3180</v>
      </c>
      <c r="FR381" t="s">
        <v>3196</v>
      </c>
      <c r="FS381">
        <v>1</v>
      </c>
      <c r="FT381">
        <v>1</v>
      </c>
      <c r="FU381" t="s">
        <v>2213</v>
      </c>
      <c r="FV381" t="s">
        <v>2207</v>
      </c>
      <c r="FW381">
        <v>1</v>
      </c>
      <c r="FX381">
        <v>0</v>
      </c>
      <c r="FY381">
        <v>1</v>
      </c>
      <c r="FZ381">
        <v>0</v>
      </c>
      <c r="GA381">
        <v>39021</v>
      </c>
      <c r="GB381">
        <v>133</v>
      </c>
      <c r="GC381">
        <v>293.3909774</v>
      </c>
      <c r="GD381" t="s">
        <v>2401</v>
      </c>
      <c r="GE381">
        <v>1</v>
      </c>
      <c r="HG381" t="s">
        <v>202</v>
      </c>
      <c r="HI381">
        <v>1</v>
      </c>
      <c r="HJ381">
        <v>1</v>
      </c>
    </row>
    <row r="382" spans="1:218" x14ac:dyDescent="0.3">
      <c r="A382">
        <v>187</v>
      </c>
      <c r="B382" t="s">
        <v>3279</v>
      </c>
      <c r="C382" t="s">
        <v>3478</v>
      </c>
      <c r="D382" t="s">
        <v>212</v>
      </c>
      <c r="E382">
        <v>1</v>
      </c>
      <c r="F382" t="s">
        <v>202</v>
      </c>
      <c r="H382">
        <v>1</v>
      </c>
      <c r="M382">
        <v>1</v>
      </c>
      <c r="N382">
        <v>1</v>
      </c>
      <c r="U382">
        <v>1</v>
      </c>
      <c r="W382">
        <v>1</v>
      </c>
      <c r="X382" t="s">
        <v>3174</v>
      </c>
      <c r="Y382">
        <v>1</v>
      </c>
      <c r="Z382">
        <v>1</v>
      </c>
      <c r="AA382">
        <v>6</v>
      </c>
      <c r="AD382" t="s">
        <v>202</v>
      </c>
      <c r="AE382">
        <v>1</v>
      </c>
      <c r="AF382">
        <v>1</v>
      </c>
      <c r="AG382">
        <v>1</v>
      </c>
      <c r="AH382">
        <v>2</v>
      </c>
      <c r="AI382">
        <v>1</v>
      </c>
      <c r="AJ382">
        <v>2</v>
      </c>
      <c r="AK382" t="s">
        <v>3479</v>
      </c>
      <c r="AL382">
        <v>1</v>
      </c>
      <c r="AM382">
        <v>1</v>
      </c>
      <c r="AN382">
        <v>1</v>
      </c>
      <c r="AO382">
        <v>2</v>
      </c>
      <c r="AP382">
        <v>1</v>
      </c>
      <c r="AQ382">
        <v>1</v>
      </c>
      <c r="AR382" t="s">
        <v>3480</v>
      </c>
      <c r="AS382">
        <v>1</v>
      </c>
      <c r="AT382">
        <v>1</v>
      </c>
      <c r="AU382">
        <v>1</v>
      </c>
      <c r="AV382">
        <v>2</v>
      </c>
      <c r="AW382">
        <v>7</v>
      </c>
      <c r="AX382">
        <v>7</v>
      </c>
      <c r="AY382">
        <v>5</v>
      </c>
      <c r="BE382">
        <v>1</v>
      </c>
      <c r="BF382">
        <v>2</v>
      </c>
      <c r="BG382">
        <v>1</v>
      </c>
      <c r="BH382">
        <v>2</v>
      </c>
      <c r="BI382">
        <v>1</v>
      </c>
      <c r="BJ382">
        <v>0</v>
      </c>
      <c r="BM382">
        <v>1</v>
      </c>
      <c r="BN382">
        <v>1</v>
      </c>
      <c r="BO382">
        <v>3</v>
      </c>
      <c r="BP382">
        <v>1</v>
      </c>
      <c r="BQ382">
        <v>51</v>
      </c>
      <c r="BR382">
        <v>1</v>
      </c>
      <c r="BS382">
        <v>1</v>
      </c>
      <c r="BT382">
        <v>5</v>
      </c>
      <c r="BU382">
        <v>5</v>
      </c>
      <c r="BV382">
        <v>1</v>
      </c>
      <c r="BW382">
        <v>5</v>
      </c>
      <c r="BX382">
        <v>1</v>
      </c>
      <c r="BY382">
        <v>5</v>
      </c>
      <c r="BZ382">
        <v>0</v>
      </c>
      <c r="CA382">
        <v>5</v>
      </c>
      <c r="CB382">
        <v>0</v>
      </c>
      <c r="CC382">
        <v>5</v>
      </c>
      <c r="CD382">
        <v>2</v>
      </c>
      <c r="CE382">
        <v>5</v>
      </c>
      <c r="CF382">
        <v>0</v>
      </c>
      <c r="CG382">
        <v>5</v>
      </c>
      <c r="CH382">
        <v>1</v>
      </c>
      <c r="CI382">
        <v>5</v>
      </c>
      <c r="CJ382">
        <v>1</v>
      </c>
      <c r="CK382">
        <v>2</v>
      </c>
      <c r="CL382">
        <v>4</v>
      </c>
      <c r="CM382">
        <v>1</v>
      </c>
      <c r="CR382">
        <v>2</v>
      </c>
      <c r="CS382">
        <v>5</v>
      </c>
      <c r="CT382">
        <v>1</v>
      </c>
      <c r="CU382">
        <v>2</v>
      </c>
      <c r="CV382" t="s">
        <v>2232</v>
      </c>
      <c r="CW382">
        <v>936</v>
      </c>
      <c r="CX382">
        <v>15.6</v>
      </c>
      <c r="CY382">
        <v>2</v>
      </c>
      <c r="CZ382">
        <v>1</v>
      </c>
      <c r="DA382" t="s">
        <v>3254</v>
      </c>
      <c r="DC382">
        <v>1</v>
      </c>
      <c r="DD382">
        <v>1</v>
      </c>
      <c r="DE382">
        <v>2</v>
      </c>
      <c r="DN382" t="s">
        <v>3177</v>
      </c>
      <c r="DO382" t="s">
        <v>3177</v>
      </c>
      <c r="DP382" t="s">
        <v>3178</v>
      </c>
      <c r="DQ382" t="s">
        <v>202</v>
      </c>
      <c r="DR382" t="s">
        <v>202</v>
      </c>
      <c r="DT382">
        <v>1</v>
      </c>
      <c r="DV382">
        <v>1</v>
      </c>
      <c r="DW382">
        <v>0</v>
      </c>
      <c r="DX382">
        <v>6</v>
      </c>
      <c r="DY382">
        <v>1</v>
      </c>
      <c r="DZ382">
        <v>1</v>
      </c>
      <c r="EA382">
        <v>20</v>
      </c>
      <c r="EB382">
        <f t="shared" si="15"/>
        <v>2</v>
      </c>
      <c r="EC382">
        <v>2</v>
      </c>
      <c r="EE382">
        <v>20</v>
      </c>
      <c r="EL382">
        <v>2</v>
      </c>
      <c r="EM382">
        <v>-97</v>
      </c>
      <c r="EN382">
        <v>1</v>
      </c>
      <c r="EO382">
        <v>1</v>
      </c>
      <c r="EP382">
        <v>1</v>
      </c>
      <c r="EQ382">
        <v>1</v>
      </c>
      <c r="ER382">
        <v>1</v>
      </c>
      <c r="EZ382">
        <v>1</v>
      </c>
      <c r="FA382">
        <v>-97</v>
      </c>
      <c r="FD382">
        <v>2</v>
      </c>
      <c r="FG382">
        <v>0</v>
      </c>
      <c r="FH382" t="s">
        <v>3179</v>
      </c>
      <c r="FI382">
        <v>1</v>
      </c>
      <c r="FJ382" t="s">
        <v>204</v>
      </c>
      <c r="FK382">
        <v>20</v>
      </c>
      <c r="FL382">
        <v>12</v>
      </c>
      <c r="FM382">
        <v>12</v>
      </c>
      <c r="FN382">
        <v>20</v>
      </c>
      <c r="FO382" t="s">
        <v>2212</v>
      </c>
      <c r="FQ382" t="s">
        <v>3180</v>
      </c>
      <c r="FR382" t="s">
        <v>3196</v>
      </c>
      <c r="FS382">
        <v>1</v>
      </c>
      <c r="FT382">
        <v>1</v>
      </c>
      <c r="FU382" t="s">
        <v>2221</v>
      </c>
      <c r="FV382" t="s">
        <v>3182</v>
      </c>
      <c r="FW382">
        <v>0</v>
      </c>
      <c r="FX382">
        <v>1</v>
      </c>
      <c r="FY382">
        <v>0</v>
      </c>
      <c r="FZ382">
        <v>0</v>
      </c>
      <c r="GA382">
        <v>59048</v>
      </c>
      <c r="GB382">
        <v>201</v>
      </c>
      <c r="GC382">
        <v>293.7711443</v>
      </c>
      <c r="GD382" t="s">
        <v>2401</v>
      </c>
      <c r="GE382">
        <v>1</v>
      </c>
      <c r="HG382" t="s">
        <v>202</v>
      </c>
      <c r="HJ382">
        <v>0</v>
      </c>
    </row>
    <row r="383" spans="1:218" x14ac:dyDescent="0.3">
      <c r="A383">
        <v>195</v>
      </c>
      <c r="B383" t="s">
        <v>3225</v>
      </c>
      <c r="C383" t="s">
        <v>3420</v>
      </c>
      <c r="D383" t="s">
        <v>212</v>
      </c>
      <c r="E383">
        <v>1</v>
      </c>
      <c r="F383" t="s">
        <v>202</v>
      </c>
      <c r="H383">
        <v>1</v>
      </c>
      <c r="M383">
        <v>1</v>
      </c>
      <c r="N383">
        <v>1</v>
      </c>
      <c r="U383">
        <v>1</v>
      </c>
      <c r="W383">
        <v>1</v>
      </c>
      <c r="X383" t="s">
        <v>3174</v>
      </c>
      <c r="Y383">
        <v>1</v>
      </c>
      <c r="Z383">
        <v>1</v>
      </c>
      <c r="AA383">
        <v>2</v>
      </c>
      <c r="AD383" t="s">
        <v>202</v>
      </c>
      <c r="AE383">
        <v>1</v>
      </c>
      <c r="AF383">
        <v>1</v>
      </c>
      <c r="AG383">
        <v>1</v>
      </c>
      <c r="AH383">
        <v>1</v>
      </c>
      <c r="AI383">
        <v>1</v>
      </c>
      <c r="AJ383">
        <v>2</v>
      </c>
      <c r="AK383" t="s">
        <v>3488</v>
      </c>
      <c r="AL383">
        <v>1</v>
      </c>
      <c r="AM383">
        <v>2</v>
      </c>
      <c r="AN383">
        <v>1</v>
      </c>
      <c r="AO383">
        <v>2</v>
      </c>
      <c r="AP383">
        <v>-97</v>
      </c>
      <c r="AQ383">
        <v>1</v>
      </c>
      <c r="AR383" t="s">
        <v>3489</v>
      </c>
      <c r="AS383">
        <v>1</v>
      </c>
      <c r="AT383">
        <v>1</v>
      </c>
      <c r="AU383">
        <v>1</v>
      </c>
      <c r="AV383">
        <v>1</v>
      </c>
      <c r="AW383">
        <v>6</v>
      </c>
      <c r="AX383">
        <v>1</v>
      </c>
      <c r="AY383">
        <v>3</v>
      </c>
      <c r="BE383">
        <v>1</v>
      </c>
      <c r="BF383">
        <v>2</v>
      </c>
      <c r="BG383">
        <v>1</v>
      </c>
      <c r="BH383">
        <v>2</v>
      </c>
      <c r="BI383">
        <v>1</v>
      </c>
      <c r="BJ383">
        <v>1</v>
      </c>
      <c r="BK383">
        <v>1</v>
      </c>
      <c r="BL383">
        <v>1</v>
      </c>
      <c r="BM383">
        <v>1</v>
      </c>
      <c r="BN383">
        <v>1</v>
      </c>
      <c r="BO383">
        <v>3</v>
      </c>
      <c r="BP383">
        <v>1</v>
      </c>
      <c r="BQ383">
        <v>31</v>
      </c>
      <c r="BR383">
        <v>3</v>
      </c>
      <c r="BS383">
        <v>1</v>
      </c>
      <c r="BT383">
        <v>2</v>
      </c>
      <c r="BU383">
        <v>2</v>
      </c>
      <c r="BV383">
        <v>0</v>
      </c>
      <c r="BW383">
        <v>2</v>
      </c>
      <c r="BX383">
        <v>0</v>
      </c>
      <c r="BY383">
        <v>2</v>
      </c>
      <c r="BZ383">
        <v>0</v>
      </c>
      <c r="CA383">
        <v>2</v>
      </c>
      <c r="CB383">
        <v>0</v>
      </c>
      <c r="CC383">
        <v>2</v>
      </c>
      <c r="CD383">
        <v>0</v>
      </c>
      <c r="CE383">
        <v>2</v>
      </c>
      <c r="CF383">
        <v>0</v>
      </c>
      <c r="CG383">
        <v>2</v>
      </c>
      <c r="CH383">
        <v>2</v>
      </c>
      <c r="CI383">
        <v>2</v>
      </c>
      <c r="CJ383">
        <v>1</v>
      </c>
      <c r="CK383">
        <v>1</v>
      </c>
      <c r="CL383">
        <v>8</v>
      </c>
      <c r="CM383">
        <v>1</v>
      </c>
      <c r="CR383">
        <v>2</v>
      </c>
      <c r="CS383">
        <v>8</v>
      </c>
      <c r="CT383">
        <v>1</v>
      </c>
      <c r="CU383">
        <v>2</v>
      </c>
      <c r="CV383" t="s">
        <v>463</v>
      </c>
      <c r="CW383">
        <v>603</v>
      </c>
      <c r="CX383">
        <v>10.050000000000001</v>
      </c>
      <c r="CY383">
        <v>2</v>
      </c>
      <c r="CZ383">
        <v>1</v>
      </c>
      <c r="DA383" t="s">
        <v>3347</v>
      </c>
      <c r="DC383">
        <v>1</v>
      </c>
      <c r="DD383">
        <v>1</v>
      </c>
      <c r="DE383">
        <v>3</v>
      </c>
      <c r="DN383" t="s">
        <v>3177</v>
      </c>
      <c r="DO383" t="s">
        <v>3177</v>
      </c>
      <c r="DP383" t="s">
        <v>3178</v>
      </c>
      <c r="DQ383" t="s">
        <v>202</v>
      </c>
      <c r="DR383" t="s">
        <v>202</v>
      </c>
      <c r="DT383">
        <v>1</v>
      </c>
      <c r="DV383">
        <v>1</v>
      </c>
      <c r="DW383">
        <v>0</v>
      </c>
      <c r="DX383">
        <v>2</v>
      </c>
      <c r="DY383">
        <v>1</v>
      </c>
      <c r="DZ383">
        <v>1</v>
      </c>
      <c r="EA383">
        <v>22</v>
      </c>
      <c r="EB383">
        <f t="shared" si="15"/>
        <v>2</v>
      </c>
      <c r="EC383">
        <v>2</v>
      </c>
      <c r="EE383">
        <v>22</v>
      </c>
      <c r="EL383">
        <v>2</v>
      </c>
      <c r="EM383">
        <v>2</v>
      </c>
      <c r="EN383">
        <v>1</v>
      </c>
      <c r="EO383">
        <v>1</v>
      </c>
      <c r="EP383">
        <v>1</v>
      </c>
      <c r="EQ383">
        <v>1</v>
      </c>
      <c r="ER383">
        <v>1</v>
      </c>
      <c r="EZ383">
        <v>1</v>
      </c>
      <c r="FA383">
        <v>1</v>
      </c>
      <c r="FD383">
        <v>2</v>
      </c>
      <c r="FG383">
        <v>0</v>
      </c>
      <c r="FH383" t="s">
        <v>3179</v>
      </c>
      <c r="FI383">
        <v>1</v>
      </c>
      <c r="FJ383" t="s">
        <v>204</v>
      </c>
      <c r="FK383">
        <v>22</v>
      </c>
      <c r="FL383">
        <v>12</v>
      </c>
      <c r="FM383">
        <v>12</v>
      </c>
      <c r="FN383">
        <v>22</v>
      </c>
      <c r="FO383" t="s">
        <v>2212</v>
      </c>
      <c r="FP383">
        <v>1.5</v>
      </c>
      <c r="FQ383" t="s">
        <v>3180</v>
      </c>
      <c r="FR383" t="s">
        <v>3196</v>
      </c>
      <c r="FS383">
        <v>1</v>
      </c>
      <c r="FT383">
        <v>1</v>
      </c>
      <c r="FU383" t="s">
        <v>2221</v>
      </c>
      <c r="FV383" t="s">
        <v>3182</v>
      </c>
      <c r="FW383">
        <v>0</v>
      </c>
      <c r="FX383">
        <v>1</v>
      </c>
      <c r="FY383">
        <v>0</v>
      </c>
      <c r="FZ383">
        <v>0</v>
      </c>
      <c r="GA383">
        <v>39021</v>
      </c>
      <c r="GB383">
        <v>133</v>
      </c>
      <c r="GC383">
        <v>293.3909774</v>
      </c>
      <c r="GD383" t="s">
        <v>2401</v>
      </c>
      <c r="GE383">
        <v>1</v>
      </c>
      <c r="HG383" t="s">
        <v>202</v>
      </c>
      <c r="HJ383">
        <v>0</v>
      </c>
    </row>
    <row r="384" spans="1:218" x14ac:dyDescent="0.3">
      <c r="A384">
        <v>819</v>
      </c>
      <c r="B384" t="s">
        <v>3279</v>
      </c>
      <c r="C384" t="s">
        <v>4435</v>
      </c>
      <c r="D384" t="s">
        <v>212</v>
      </c>
      <c r="E384">
        <v>1</v>
      </c>
      <c r="F384" t="s">
        <v>202</v>
      </c>
      <c r="H384">
        <v>1</v>
      </c>
      <c r="M384">
        <v>1</v>
      </c>
      <c r="N384">
        <v>1</v>
      </c>
      <c r="U384">
        <v>1</v>
      </c>
      <c r="W384">
        <v>1</v>
      </c>
      <c r="X384" t="s">
        <v>3174</v>
      </c>
      <c r="Y384">
        <v>1</v>
      </c>
      <c r="Z384">
        <v>1</v>
      </c>
      <c r="AA384">
        <v>1</v>
      </c>
      <c r="AD384" t="s">
        <v>202</v>
      </c>
      <c r="AE384">
        <v>1</v>
      </c>
      <c r="AF384">
        <v>2</v>
      </c>
      <c r="AG384">
        <v>1</v>
      </c>
      <c r="AH384">
        <v>2</v>
      </c>
      <c r="AI384">
        <v>1</v>
      </c>
      <c r="AJ384">
        <v>1</v>
      </c>
      <c r="AK384" t="s">
        <v>4436</v>
      </c>
      <c r="AL384">
        <v>1</v>
      </c>
      <c r="AM384">
        <v>1</v>
      </c>
      <c r="AN384">
        <v>1</v>
      </c>
      <c r="AO384">
        <v>2</v>
      </c>
      <c r="AP384">
        <v>2</v>
      </c>
      <c r="AQ384">
        <v>1</v>
      </c>
      <c r="AR384" t="s">
        <v>4437</v>
      </c>
      <c r="AS384">
        <v>2</v>
      </c>
      <c r="AT384">
        <v>2</v>
      </c>
      <c r="AU384">
        <v>1</v>
      </c>
      <c r="AV384">
        <v>1</v>
      </c>
      <c r="AW384">
        <v>7</v>
      </c>
      <c r="AX384">
        <v>1</v>
      </c>
      <c r="AY384">
        <v>5</v>
      </c>
      <c r="BE384">
        <v>1</v>
      </c>
      <c r="BF384">
        <v>1</v>
      </c>
      <c r="BG384">
        <v>1</v>
      </c>
      <c r="BH384">
        <v>1</v>
      </c>
      <c r="BI384">
        <v>1</v>
      </c>
      <c r="BJ384">
        <v>0</v>
      </c>
      <c r="BM384">
        <v>5</v>
      </c>
      <c r="BN384">
        <v>1</v>
      </c>
      <c r="BO384">
        <v>1</v>
      </c>
      <c r="BP384">
        <v>1</v>
      </c>
      <c r="BQ384">
        <v>13</v>
      </c>
      <c r="BR384">
        <v>2</v>
      </c>
      <c r="BS384">
        <v>1</v>
      </c>
      <c r="BT384">
        <v>1</v>
      </c>
      <c r="BV384">
        <v>0</v>
      </c>
      <c r="BX384">
        <v>0</v>
      </c>
      <c r="BZ384">
        <v>0</v>
      </c>
      <c r="CB384">
        <v>0</v>
      </c>
      <c r="CD384">
        <v>1</v>
      </c>
      <c r="CJ384">
        <v>1</v>
      </c>
      <c r="CK384">
        <v>2</v>
      </c>
      <c r="CL384">
        <v>6</v>
      </c>
      <c r="CM384">
        <v>1</v>
      </c>
      <c r="CR384">
        <v>2</v>
      </c>
      <c r="CS384">
        <v>4</v>
      </c>
      <c r="CT384">
        <v>1</v>
      </c>
      <c r="CU384">
        <v>2</v>
      </c>
      <c r="CV384" t="s">
        <v>485</v>
      </c>
      <c r="CW384">
        <v>774</v>
      </c>
      <c r="CX384">
        <v>12.9</v>
      </c>
      <c r="CY384">
        <v>2</v>
      </c>
      <c r="CZ384">
        <v>1</v>
      </c>
      <c r="DA384" t="s">
        <v>2574</v>
      </c>
      <c r="DC384">
        <v>1</v>
      </c>
      <c r="DD384">
        <v>1</v>
      </c>
      <c r="DE384">
        <v>2</v>
      </c>
      <c r="DN384" t="s">
        <v>4423</v>
      </c>
      <c r="DO384" t="s">
        <v>4423</v>
      </c>
      <c r="DP384" t="s">
        <v>3178</v>
      </c>
      <c r="DQ384" t="s">
        <v>202</v>
      </c>
      <c r="DR384" t="s">
        <v>202</v>
      </c>
      <c r="DT384">
        <v>1</v>
      </c>
      <c r="DV384">
        <v>1</v>
      </c>
      <c r="DW384">
        <v>0</v>
      </c>
      <c r="DX384">
        <v>1</v>
      </c>
      <c r="DY384">
        <v>1</v>
      </c>
      <c r="DZ384">
        <v>1</v>
      </c>
      <c r="EA384">
        <v>20</v>
      </c>
      <c r="EB384">
        <f t="shared" si="15"/>
        <v>2</v>
      </c>
      <c r="EC384">
        <v>2</v>
      </c>
      <c r="EE384">
        <v>9</v>
      </c>
      <c r="EL384">
        <v>1</v>
      </c>
      <c r="EM384">
        <v>3</v>
      </c>
      <c r="EN384">
        <v>1</v>
      </c>
      <c r="EO384">
        <v>2</v>
      </c>
      <c r="EP384">
        <v>1</v>
      </c>
      <c r="EQ384">
        <v>1</v>
      </c>
      <c r="ER384">
        <v>1</v>
      </c>
      <c r="EZ384">
        <v>2</v>
      </c>
      <c r="FE384">
        <v>1</v>
      </c>
      <c r="FG384">
        <v>0</v>
      </c>
      <c r="FH384" t="s">
        <v>3179</v>
      </c>
      <c r="FI384">
        <v>1</v>
      </c>
      <c r="FJ384" t="s">
        <v>204</v>
      </c>
      <c r="FK384">
        <v>9</v>
      </c>
      <c r="FL384">
        <v>12</v>
      </c>
      <c r="FM384">
        <v>12</v>
      </c>
      <c r="FN384">
        <v>20</v>
      </c>
      <c r="FO384" t="s">
        <v>2206</v>
      </c>
      <c r="FP384">
        <v>3.5</v>
      </c>
      <c r="FQ384" t="s">
        <v>3180</v>
      </c>
      <c r="FR384" t="s">
        <v>3189</v>
      </c>
      <c r="FS384">
        <v>0</v>
      </c>
      <c r="FT384">
        <v>1</v>
      </c>
      <c r="FU384" t="s">
        <v>2221</v>
      </c>
      <c r="FV384" t="s">
        <v>3182</v>
      </c>
      <c r="FW384">
        <v>1</v>
      </c>
      <c r="FX384">
        <v>0</v>
      </c>
      <c r="FY384">
        <v>1</v>
      </c>
      <c r="FZ384">
        <v>0</v>
      </c>
      <c r="GA384">
        <v>59048</v>
      </c>
      <c r="GB384">
        <v>201</v>
      </c>
      <c r="GC384">
        <v>293.7711443</v>
      </c>
      <c r="GD384" t="s">
        <v>2401</v>
      </c>
      <c r="GE384">
        <v>1</v>
      </c>
      <c r="HG384" t="s">
        <v>202</v>
      </c>
      <c r="HI384">
        <v>1</v>
      </c>
      <c r="HJ384">
        <v>1</v>
      </c>
    </row>
    <row r="385" spans="1:218" x14ac:dyDescent="0.3">
      <c r="A385">
        <v>206</v>
      </c>
      <c r="B385" t="s">
        <v>3264</v>
      </c>
      <c r="C385" t="s">
        <v>3498</v>
      </c>
      <c r="D385" t="s">
        <v>194</v>
      </c>
      <c r="E385">
        <v>1</v>
      </c>
      <c r="F385" t="s">
        <v>202</v>
      </c>
      <c r="H385">
        <v>1</v>
      </c>
      <c r="M385">
        <v>1</v>
      </c>
      <c r="N385">
        <v>1</v>
      </c>
      <c r="U385">
        <v>1</v>
      </c>
      <c r="W385">
        <v>3</v>
      </c>
      <c r="X385" t="s">
        <v>3174</v>
      </c>
      <c r="Y385">
        <v>1</v>
      </c>
      <c r="Z385">
        <v>1</v>
      </c>
      <c r="AA385">
        <v>7</v>
      </c>
      <c r="AD385" t="s">
        <v>202</v>
      </c>
      <c r="AE385">
        <v>1</v>
      </c>
      <c r="AF385">
        <v>1</v>
      </c>
      <c r="AG385">
        <v>1</v>
      </c>
      <c r="AH385">
        <v>1</v>
      </c>
      <c r="AI385">
        <v>1</v>
      </c>
      <c r="AJ385">
        <v>2</v>
      </c>
      <c r="AK385" t="s">
        <v>3499</v>
      </c>
      <c r="AL385">
        <v>1</v>
      </c>
      <c r="AM385">
        <v>2</v>
      </c>
      <c r="AN385">
        <v>1</v>
      </c>
      <c r="AO385">
        <v>2</v>
      </c>
      <c r="AP385">
        <v>2</v>
      </c>
      <c r="AQ385">
        <v>1</v>
      </c>
      <c r="AR385" t="s">
        <v>3500</v>
      </c>
      <c r="AS385">
        <v>1</v>
      </c>
      <c r="AT385">
        <v>2</v>
      </c>
      <c r="AU385">
        <v>2</v>
      </c>
      <c r="AV385">
        <v>1</v>
      </c>
      <c r="AW385">
        <v>7</v>
      </c>
      <c r="AX385">
        <v>1</v>
      </c>
      <c r="AY385">
        <v>1</v>
      </c>
      <c r="BE385">
        <v>1</v>
      </c>
      <c r="BF385">
        <v>1</v>
      </c>
      <c r="BG385">
        <v>1</v>
      </c>
      <c r="BH385">
        <v>1</v>
      </c>
      <c r="BI385">
        <v>1</v>
      </c>
      <c r="BJ385">
        <v>1</v>
      </c>
      <c r="BK385">
        <v>1</v>
      </c>
      <c r="BL385">
        <v>1</v>
      </c>
      <c r="BM385">
        <v>4</v>
      </c>
      <c r="BN385">
        <v>1</v>
      </c>
      <c r="BO385">
        <v>2</v>
      </c>
      <c r="BP385">
        <v>1</v>
      </c>
      <c r="BQ385">
        <v>0</v>
      </c>
      <c r="BR385">
        <v>1</v>
      </c>
      <c r="BS385">
        <v>1</v>
      </c>
      <c r="BT385">
        <v>1</v>
      </c>
      <c r="BV385">
        <v>0</v>
      </c>
      <c r="BX385">
        <v>0</v>
      </c>
      <c r="BZ385">
        <v>0</v>
      </c>
      <c r="CB385">
        <v>0</v>
      </c>
      <c r="CD385">
        <v>0</v>
      </c>
      <c r="CF385">
        <v>1</v>
      </c>
      <c r="CJ385">
        <v>1</v>
      </c>
      <c r="CK385">
        <v>2</v>
      </c>
      <c r="CL385">
        <v>6</v>
      </c>
      <c r="CM385">
        <v>1</v>
      </c>
      <c r="CR385">
        <v>2</v>
      </c>
      <c r="CS385">
        <v>-98</v>
      </c>
      <c r="CT385">
        <v>1</v>
      </c>
      <c r="CU385">
        <v>2</v>
      </c>
      <c r="CV385" t="s">
        <v>3501</v>
      </c>
      <c r="CW385">
        <v>716</v>
      </c>
      <c r="CX385">
        <v>11.93</v>
      </c>
      <c r="CY385">
        <v>2</v>
      </c>
      <c r="CZ385">
        <v>1</v>
      </c>
      <c r="DA385" t="s">
        <v>3361</v>
      </c>
      <c r="DC385">
        <v>1</v>
      </c>
      <c r="DD385">
        <v>1</v>
      </c>
      <c r="DE385">
        <v>16</v>
      </c>
      <c r="DN385" t="s">
        <v>3177</v>
      </c>
      <c r="DO385" t="s">
        <v>3177</v>
      </c>
      <c r="DP385" t="s">
        <v>3178</v>
      </c>
      <c r="DQ385" t="s">
        <v>202</v>
      </c>
      <c r="DR385" t="s">
        <v>202</v>
      </c>
      <c r="DT385">
        <v>1</v>
      </c>
      <c r="DV385">
        <v>1</v>
      </c>
      <c r="DW385">
        <v>0</v>
      </c>
      <c r="DX385">
        <v>7</v>
      </c>
      <c r="DY385">
        <v>1</v>
      </c>
      <c r="DZ385">
        <v>1</v>
      </c>
      <c r="EA385">
        <v>15</v>
      </c>
      <c r="EB385">
        <f t="shared" si="15"/>
        <v>3</v>
      </c>
      <c r="EC385">
        <v>1</v>
      </c>
      <c r="ED385">
        <v>5</v>
      </c>
      <c r="EL385">
        <v>-97</v>
      </c>
      <c r="EM385">
        <v>3</v>
      </c>
      <c r="EN385">
        <v>1</v>
      </c>
      <c r="EO385">
        <v>2</v>
      </c>
      <c r="EP385">
        <v>1</v>
      </c>
      <c r="EQ385">
        <v>1</v>
      </c>
      <c r="ER385">
        <v>1</v>
      </c>
      <c r="EZ385">
        <v>1</v>
      </c>
      <c r="FA385">
        <v>-97</v>
      </c>
      <c r="FD385">
        <v>2</v>
      </c>
      <c r="FG385">
        <v>0</v>
      </c>
      <c r="FH385" t="s">
        <v>3179</v>
      </c>
      <c r="FI385">
        <v>1</v>
      </c>
      <c r="FJ385" t="s">
        <v>204</v>
      </c>
      <c r="FK385">
        <v>0.4166667</v>
      </c>
      <c r="FL385">
        <v>5</v>
      </c>
      <c r="FM385">
        <v>5</v>
      </c>
      <c r="FN385">
        <v>15</v>
      </c>
      <c r="FO385" t="s">
        <v>202</v>
      </c>
      <c r="FP385">
        <v>3.5</v>
      </c>
      <c r="FQ385" t="s">
        <v>3180</v>
      </c>
      <c r="FR385" t="s">
        <v>3189</v>
      </c>
      <c r="FS385">
        <v>0</v>
      </c>
      <c r="FT385">
        <v>1</v>
      </c>
      <c r="FU385" t="s">
        <v>2221</v>
      </c>
      <c r="FV385" t="s">
        <v>3182</v>
      </c>
      <c r="FW385">
        <v>0</v>
      </c>
      <c r="FX385">
        <v>1</v>
      </c>
      <c r="FY385">
        <v>0</v>
      </c>
      <c r="FZ385">
        <v>0</v>
      </c>
      <c r="GA385">
        <v>14027</v>
      </c>
      <c r="GB385">
        <v>56</v>
      </c>
      <c r="GC385">
        <v>250.48214290000001</v>
      </c>
      <c r="GD385" t="s">
        <v>2401</v>
      </c>
      <c r="GE385">
        <v>1</v>
      </c>
      <c r="HG385" t="s">
        <v>202</v>
      </c>
      <c r="HJ385">
        <v>0</v>
      </c>
    </row>
    <row r="386" spans="1:218" x14ac:dyDescent="0.3">
      <c r="A386">
        <v>825</v>
      </c>
      <c r="B386" t="s">
        <v>3190</v>
      </c>
      <c r="C386" t="s">
        <v>4440</v>
      </c>
      <c r="D386" t="s">
        <v>265</v>
      </c>
      <c r="E386">
        <v>1</v>
      </c>
      <c r="F386" t="s">
        <v>202</v>
      </c>
      <c r="H386">
        <v>1</v>
      </c>
      <c r="M386">
        <v>1</v>
      </c>
      <c r="N386">
        <v>1</v>
      </c>
      <c r="U386">
        <v>1</v>
      </c>
      <c r="W386">
        <v>1</v>
      </c>
      <c r="X386" t="s">
        <v>3174</v>
      </c>
      <c r="Y386">
        <v>1</v>
      </c>
      <c r="Z386">
        <v>1</v>
      </c>
      <c r="AA386">
        <v>2</v>
      </c>
      <c r="AD386" t="s">
        <v>202</v>
      </c>
      <c r="AE386">
        <v>1</v>
      </c>
      <c r="AF386">
        <v>2</v>
      </c>
      <c r="AG386">
        <v>2</v>
      </c>
      <c r="AH386">
        <v>2</v>
      </c>
      <c r="AI386">
        <v>-97</v>
      </c>
      <c r="AJ386">
        <v>2</v>
      </c>
      <c r="AK386" t="s">
        <v>4441</v>
      </c>
      <c r="AL386">
        <v>1</v>
      </c>
      <c r="AM386">
        <v>2</v>
      </c>
      <c r="AN386">
        <v>1</v>
      </c>
      <c r="AO386">
        <v>2</v>
      </c>
      <c r="AP386">
        <v>1</v>
      </c>
      <c r="AQ386">
        <v>1</v>
      </c>
      <c r="AR386" t="s">
        <v>4442</v>
      </c>
      <c r="AS386">
        <v>2</v>
      </c>
      <c r="AT386">
        <v>2</v>
      </c>
      <c r="AU386">
        <v>1</v>
      </c>
      <c r="AV386">
        <v>1</v>
      </c>
      <c r="AW386">
        <v>7</v>
      </c>
      <c r="AX386">
        <v>1</v>
      </c>
      <c r="AY386">
        <v>6</v>
      </c>
      <c r="BE386">
        <v>1</v>
      </c>
      <c r="BF386">
        <v>1</v>
      </c>
      <c r="BG386">
        <v>1</v>
      </c>
      <c r="BH386">
        <v>1</v>
      </c>
      <c r="BI386">
        <v>1</v>
      </c>
      <c r="BJ386">
        <v>0</v>
      </c>
      <c r="BM386">
        <v>5</v>
      </c>
      <c r="BN386">
        <v>1</v>
      </c>
      <c r="BO386">
        <v>2</v>
      </c>
      <c r="BP386">
        <v>1</v>
      </c>
      <c r="BQ386">
        <v>8</v>
      </c>
      <c r="BR386">
        <v>2</v>
      </c>
      <c r="BS386">
        <v>1</v>
      </c>
      <c r="BT386">
        <v>3</v>
      </c>
      <c r="BV386">
        <v>0</v>
      </c>
      <c r="BX386">
        <v>0</v>
      </c>
      <c r="BZ386">
        <v>1</v>
      </c>
      <c r="CB386">
        <v>0</v>
      </c>
      <c r="CD386">
        <v>1</v>
      </c>
      <c r="CF386">
        <v>1</v>
      </c>
      <c r="CJ386">
        <v>2</v>
      </c>
      <c r="CK386">
        <v>1</v>
      </c>
      <c r="CL386">
        <v>5</v>
      </c>
      <c r="CM386">
        <v>2</v>
      </c>
      <c r="CR386">
        <v>2</v>
      </c>
      <c r="CS386">
        <v>1</v>
      </c>
      <c r="CT386">
        <v>1</v>
      </c>
      <c r="CU386">
        <v>1</v>
      </c>
      <c r="CV386" t="s">
        <v>4443</v>
      </c>
      <c r="CW386">
        <v>782</v>
      </c>
      <c r="CX386">
        <v>13.03</v>
      </c>
      <c r="CY386">
        <v>2</v>
      </c>
      <c r="CZ386">
        <v>1</v>
      </c>
      <c r="DA386" t="s">
        <v>4081</v>
      </c>
      <c r="DC386">
        <v>1</v>
      </c>
      <c r="DD386">
        <v>1</v>
      </c>
      <c r="DE386">
        <v>29</v>
      </c>
      <c r="DN386" t="s">
        <v>4423</v>
      </c>
      <c r="DO386" t="s">
        <v>4423</v>
      </c>
      <c r="DP386" t="s">
        <v>3178</v>
      </c>
      <c r="DQ386" t="s">
        <v>202</v>
      </c>
      <c r="DR386" t="s">
        <v>202</v>
      </c>
      <c r="DT386">
        <v>1</v>
      </c>
      <c r="DV386">
        <v>1</v>
      </c>
      <c r="DW386">
        <v>0</v>
      </c>
      <c r="DX386">
        <v>2</v>
      </c>
      <c r="DY386">
        <v>1</v>
      </c>
      <c r="DZ386">
        <v>1</v>
      </c>
      <c r="EA386">
        <v>8</v>
      </c>
      <c r="EB386">
        <f t="shared" si="15"/>
        <v>5</v>
      </c>
      <c r="EC386">
        <v>1</v>
      </c>
      <c r="ED386">
        <v>6</v>
      </c>
      <c r="EL386">
        <v>4</v>
      </c>
      <c r="EM386">
        <v>1</v>
      </c>
      <c r="EN386">
        <v>1</v>
      </c>
      <c r="EO386">
        <v>4</v>
      </c>
      <c r="EP386">
        <v>1</v>
      </c>
      <c r="EQ386">
        <v>1</v>
      </c>
      <c r="ER386">
        <v>2</v>
      </c>
      <c r="ES386">
        <v>1</v>
      </c>
      <c r="ET386">
        <v>4</v>
      </c>
      <c r="EU386">
        <f>IF(ET386&gt;=30,1,IF(ET386&gt;=20,2,IF(ET386&gt;=15,3,IF(ET386&gt;=10,4,IF(ET386&gt;=5,5,IF(ET386&gt;0,6,0))))))</f>
        <v>6</v>
      </c>
      <c r="EV386">
        <v>8</v>
      </c>
      <c r="EX386">
        <v>1</v>
      </c>
      <c r="EY386">
        <v>1</v>
      </c>
      <c r="EZ386">
        <v>1</v>
      </c>
      <c r="FA386">
        <v>2</v>
      </c>
      <c r="FB386">
        <v>1</v>
      </c>
      <c r="FC386">
        <v>2</v>
      </c>
      <c r="FD386">
        <v>1</v>
      </c>
      <c r="FG386">
        <v>0</v>
      </c>
      <c r="FH386" t="s">
        <v>3179</v>
      </c>
      <c r="FI386">
        <v>1</v>
      </c>
      <c r="FJ386" t="s">
        <v>204</v>
      </c>
      <c r="FK386">
        <v>0.5</v>
      </c>
      <c r="FL386">
        <v>6</v>
      </c>
      <c r="FM386">
        <v>6</v>
      </c>
      <c r="FN386">
        <v>8</v>
      </c>
      <c r="FO386" t="s">
        <v>2233</v>
      </c>
      <c r="FP386">
        <v>0.5</v>
      </c>
      <c r="FQ386" t="s">
        <v>3180</v>
      </c>
      <c r="FR386" t="s">
        <v>3201</v>
      </c>
      <c r="FS386">
        <v>1</v>
      </c>
      <c r="FT386">
        <v>1</v>
      </c>
      <c r="FU386" t="s">
        <v>2213</v>
      </c>
      <c r="FV386" t="s">
        <v>3182</v>
      </c>
      <c r="FW386">
        <v>0</v>
      </c>
      <c r="FX386">
        <v>1</v>
      </c>
      <c r="FY386">
        <v>0</v>
      </c>
      <c r="FZ386">
        <v>0</v>
      </c>
      <c r="GA386">
        <v>15709</v>
      </c>
      <c r="GB386">
        <v>72</v>
      </c>
      <c r="GC386">
        <v>218.18055559999999</v>
      </c>
      <c r="GD386" t="s">
        <v>2401</v>
      </c>
      <c r="GE386">
        <v>1</v>
      </c>
      <c r="HG386" t="s">
        <v>202</v>
      </c>
      <c r="HJ386">
        <v>0</v>
      </c>
    </row>
    <row r="387" spans="1:218" x14ac:dyDescent="0.3">
      <c r="A387">
        <v>235</v>
      </c>
      <c r="B387" t="s">
        <v>3172</v>
      </c>
      <c r="C387" t="s">
        <v>3547</v>
      </c>
      <c r="D387" t="s">
        <v>194</v>
      </c>
      <c r="E387">
        <v>1</v>
      </c>
      <c r="F387" t="s">
        <v>202</v>
      </c>
      <c r="H387">
        <v>1</v>
      </c>
      <c r="M387">
        <v>1</v>
      </c>
      <c r="N387">
        <v>1</v>
      </c>
      <c r="U387">
        <v>1</v>
      </c>
      <c r="W387">
        <v>1</v>
      </c>
      <c r="X387" t="s">
        <v>3174</v>
      </c>
      <c r="Y387">
        <v>1</v>
      </c>
      <c r="Z387">
        <v>1</v>
      </c>
      <c r="AA387">
        <v>2</v>
      </c>
      <c r="AD387" t="s">
        <v>202</v>
      </c>
      <c r="AE387">
        <v>1</v>
      </c>
      <c r="AF387">
        <v>1</v>
      </c>
      <c r="AG387">
        <v>1</v>
      </c>
      <c r="AH387">
        <v>-97</v>
      </c>
      <c r="AI387">
        <v>-97</v>
      </c>
      <c r="AJ387">
        <v>-97</v>
      </c>
      <c r="AK387" t="s">
        <v>3548</v>
      </c>
      <c r="AL387">
        <v>1</v>
      </c>
      <c r="AM387">
        <v>2</v>
      </c>
      <c r="AN387">
        <v>2</v>
      </c>
      <c r="AO387">
        <v>2</v>
      </c>
      <c r="AP387">
        <v>2</v>
      </c>
      <c r="AQ387">
        <v>1</v>
      </c>
      <c r="AR387" t="s">
        <v>3549</v>
      </c>
      <c r="AS387">
        <v>1</v>
      </c>
      <c r="AT387">
        <v>1</v>
      </c>
      <c r="AU387">
        <v>2</v>
      </c>
      <c r="AV387">
        <v>2</v>
      </c>
      <c r="AW387">
        <v>7</v>
      </c>
      <c r="AX387">
        <v>1</v>
      </c>
      <c r="AY387">
        <v>3</v>
      </c>
      <c r="BE387">
        <v>1</v>
      </c>
      <c r="BF387">
        <v>1</v>
      </c>
      <c r="BG387">
        <v>1</v>
      </c>
      <c r="BH387">
        <v>1</v>
      </c>
      <c r="BI387">
        <v>1</v>
      </c>
      <c r="BJ387">
        <v>0</v>
      </c>
      <c r="BM387">
        <v>1</v>
      </c>
      <c r="BN387">
        <v>1</v>
      </c>
      <c r="BO387">
        <v>4</v>
      </c>
      <c r="BP387">
        <v>1</v>
      </c>
      <c r="BQ387">
        <v>10</v>
      </c>
      <c r="BR387">
        <v>2</v>
      </c>
      <c r="BS387">
        <v>1</v>
      </c>
      <c r="BT387">
        <v>4</v>
      </c>
      <c r="BV387">
        <v>2</v>
      </c>
      <c r="BX387">
        <v>0</v>
      </c>
      <c r="BZ387">
        <v>0</v>
      </c>
      <c r="CB387">
        <v>2</v>
      </c>
      <c r="CJ387">
        <v>1</v>
      </c>
      <c r="CK387">
        <v>2</v>
      </c>
      <c r="CL387">
        <v>6</v>
      </c>
      <c r="CM387">
        <v>4</v>
      </c>
      <c r="CR387">
        <v>2</v>
      </c>
      <c r="CS387">
        <v>8</v>
      </c>
      <c r="CT387">
        <v>1</v>
      </c>
      <c r="CU387">
        <v>1</v>
      </c>
      <c r="CV387" t="s">
        <v>3550</v>
      </c>
      <c r="CW387">
        <v>943</v>
      </c>
      <c r="CX387">
        <v>15.72</v>
      </c>
      <c r="CY387">
        <v>2</v>
      </c>
      <c r="CZ387">
        <v>1</v>
      </c>
      <c r="DA387" t="s">
        <v>1963</v>
      </c>
      <c r="DC387">
        <v>1</v>
      </c>
      <c r="DD387">
        <v>1</v>
      </c>
      <c r="DE387">
        <v>14</v>
      </c>
      <c r="DN387" t="s">
        <v>3177</v>
      </c>
      <c r="DO387" t="s">
        <v>3177</v>
      </c>
      <c r="DP387" t="s">
        <v>3178</v>
      </c>
      <c r="DQ387" t="s">
        <v>202</v>
      </c>
      <c r="DR387" t="s">
        <v>202</v>
      </c>
      <c r="DT387">
        <v>1</v>
      </c>
      <c r="DV387">
        <v>1</v>
      </c>
      <c r="DW387">
        <v>0</v>
      </c>
      <c r="DX387">
        <v>2</v>
      </c>
      <c r="DY387">
        <v>1</v>
      </c>
      <c r="DZ387">
        <v>1</v>
      </c>
      <c r="EA387">
        <v>10</v>
      </c>
      <c r="EB387">
        <f t="shared" si="15"/>
        <v>4</v>
      </c>
      <c r="EC387">
        <v>2</v>
      </c>
      <c r="EE387">
        <v>10</v>
      </c>
      <c r="EL387">
        <v>3</v>
      </c>
      <c r="EM387">
        <v>2</v>
      </c>
      <c r="EN387">
        <v>1</v>
      </c>
      <c r="EO387">
        <v>3</v>
      </c>
      <c r="EP387">
        <v>1</v>
      </c>
      <c r="EQ387">
        <v>1</v>
      </c>
      <c r="ER387">
        <v>1</v>
      </c>
      <c r="EZ387">
        <v>1</v>
      </c>
      <c r="FA387">
        <v>1</v>
      </c>
      <c r="FD387">
        <v>2</v>
      </c>
      <c r="FG387">
        <v>0</v>
      </c>
      <c r="FH387" t="s">
        <v>3179</v>
      </c>
      <c r="FI387">
        <v>1</v>
      </c>
      <c r="FJ387" t="s">
        <v>204</v>
      </c>
      <c r="FK387">
        <v>10</v>
      </c>
      <c r="FL387">
        <v>12</v>
      </c>
      <c r="FM387">
        <v>12</v>
      </c>
      <c r="FN387">
        <v>10</v>
      </c>
      <c r="FO387" t="s">
        <v>2220</v>
      </c>
      <c r="FP387">
        <v>1.5</v>
      </c>
      <c r="FQ387" t="s">
        <v>3180</v>
      </c>
      <c r="FR387" t="s">
        <v>3181</v>
      </c>
      <c r="FS387">
        <v>1</v>
      </c>
      <c r="FT387">
        <v>1</v>
      </c>
      <c r="FU387" t="s">
        <v>2221</v>
      </c>
      <c r="FV387" t="s">
        <v>3182</v>
      </c>
      <c r="FW387">
        <v>0</v>
      </c>
      <c r="FX387">
        <v>1</v>
      </c>
      <c r="FY387">
        <v>0</v>
      </c>
      <c r="FZ387">
        <v>0</v>
      </c>
      <c r="GA387">
        <v>9502</v>
      </c>
      <c r="GB387">
        <v>38</v>
      </c>
      <c r="GC387">
        <v>250.05263160000001</v>
      </c>
      <c r="GD387" t="s">
        <v>2401</v>
      </c>
      <c r="GE387">
        <v>1</v>
      </c>
      <c r="HG387" t="s">
        <v>202</v>
      </c>
      <c r="HJ387">
        <v>0</v>
      </c>
    </row>
    <row r="388" spans="1:218" x14ac:dyDescent="0.3">
      <c r="A388">
        <v>255</v>
      </c>
      <c r="B388" t="s">
        <v>3250</v>
      </c>
      <c r="C388" t="s">
        <v>3569</v>
      </c>
      <c r="D388" t="s">
        <v>265</v>
      </c>
      <c r="E388">
        <v>1</v>
      </c>
      <c r="F388" t="s">
        <v>202</v>
      </c>
      <c r="H388">
        <v>1</v>
      </c>
      <c r="M388">
        <v>1</v>
      </c>
      <c r="N388">
        <v>1</v>
      </c>
      <c r="U388">
        <v>1</v>
      </c>
      <c r="W388">
        <v>1</v>
      </c>
      <c r="X388" t="s">
        <v>3174</v>
      </c>
      <c r="Y388">
        <v>1</v>
      </c>
      <c r="Z388">
        <v>1</v>
      </c>
      <c r="AA388">
        <v>1</v>
      </c>
      <c r="AD388" t="s">
        <v>202</v>
      </c>
      <c r="AE388">
        <v>1</v>
      </c>
      <c r="AF388">
        <v>1</v>
      </c>
      <c r="AG388">
        <v>1</v>
      </c>
      <c r="AH388">
        <v>1</v>
      </c>
      <c r="AI388">
        <v>1</v>
      </c>
      <c r="AJ388">
        <v>1</v>
      </c>
      <c r="AK388" t="s">
        <v>3570</v>
      </c>
      <c r="AL388">
        <v>1</v>
      </c>
      <c r="AM388">
        <v>-97</v>
      </c>
      <c r="AN388">
        <v>1</v>
      </c>
      <c r="AO388">
        <v>2</v>
      </c>
      <c r="AP388">
        <v>1</v>
      </c>
      <c r="AQ388">
        <v>1</v>
      </c>
      <c r="AR388" t="s">
        <v>3571</v>
      </c>
      <c r="AS388">
        <v>2</v>
      </c>
      <c r="AT388">
        <v>1</v>
      </c>
      <c r="AU388">
        <v>1</v>
      </c>
      <c r="AV388">
        <v>2</v>
      </c>
      <c r="AW388">
        <v>7</v>
      </c>
      <c r="AX388">
        <v>1</v>
      </c>
      <c r="AY388">
        <v>5</v>
      </c>
      <c r="BE388">
        <v>1</v>
      </c>
      <c r="BF388">
        <v>1</v>
      </c>
      <c r="BG388">
        <v>1</v>
      </c>
      <c r="BH388">
        <v>1</v>
      </c>
      <c r="BI388">
        <v>1</v>
      </c>
      <c r="BJ388">
        <v>1</v>
      </c>
      <c r="BK388">
        <v>1</v>
      </c>
      <c r="BL388">
        <v>1</v>
      </c>
      <c r="BM388">
        <v>1</v>
      </c>
      <c r="BN388">
        <v>1</v>
      </c>
      <c r="BO388">
        <v>4</v>
      </c>
      <c r="BP388">
        <v>1</v>
      </c>
      <c r="BQ388">
        <v>0.9</v>
      </c>
      <c r="BR388">
        <v>1</v>
      </c>
      <c r="BS388">
        <v>1</v>
      </c>
      <c r="BT388">
        <v>2</v>
      </c>
      <c r="BU388">
        <v>2</v>
      </c>
      <c r="BV388">
        <v>0</v>
      </c>
      <c r="BW388">
        <v>2</v>
      </c>
      <c r="BX388">
        <v>0</v>
      </c>
      <c r="BY388">
        <v>2</v>
      </c>
      <c r="BZ388">
        <v>0</v>
      </c>
      <c r="CA388">
        <v>2</v>
      </c>
      <c r="CB388">
        <v>0</v>
      </c>
      <c r="CC388">
        <v>2</v>
      </c>
      <c r="CD388">
        <v>1</v>
      </c>
      <c r="CE388">
        <v>2</v>
      </c>
      <c r="CF388">
        <v>0</v>
      </c>
      <c r="CG388">
        <v>2</v>
      </c>
      <c r="CH388">
        <v>1</v>
      </c>
      <c r="CI388">
        <v>2</v>
      </c>
      <c r="CJ388">
        <v>1</v>
      </c>
      <c r="CK388">
        <v>1</v>
      </c>
      <c r="CL388">
        <v>6</v>
      </c>
      <c r="CM388">
        <v>1</v>
      </c>
      <c r="CR388">
        <v>2</v>
      </c>
      <c r="CS388">
        <v>4</v>
      </c>
      <c r="CT388">
        <v>1</v>
      </c>
      <c r="CU388">
        <v>2</v>
      </c>
      <c r="CV388" t="s">
        <v>3572</v>
      </c>
      <c r="CW388">
        <v>1023</v>
      </c>
      <c r="CX388">
        <v>17.05</v>
      </c>
      <c r="CY388">
        <v>2</v>
      </c>
      <c r="CZ388">
        <v>1</v>
      </c>
      <c r="DA388" t="s">
        <v>1582</v>
      </c>
      <c r="DC388">
        <v>1</v>
      </c>
      <c r="DD388">
        <v>1</v>
      </c>
      <c r="DE388">
        <v>27</v>
      </c>
      <c r="DN388" t="s">
        <v>3177</v>
      </c>
      <c r="DO388" t="s">
        <v>3177</v>
      </c>
      <c r="DP388" t="s">
        <v>3178</v>
      </c>
      <c r="DQ388" t="s">
        <v>202</v>
      </c>
      <c r="DR388" t="s">
        <v>202</v>
      </c>
      <c r="DT388">
        <v>1</v>
      </c>
      <c r="DV388">
        <v>1</v>
      </c>
      <c r="DW388">
        <v>0</v>
      </c>
      <c r="DX388">
        <v>1</v>
      </c>
      <c r="DY388">
        <v>1</v>
      </c>
      <c r="DZ388">
        <v>-97</v>
      </c>
      <c r="EB388">
        <v>-97</v>
      </c>
      <c r="EC388">
        <v>-97</v>
      </c>
      <c r="EL388">
        <v>1</v>
      </c>
      <c r="EM388">
        <v>5</v>
      </c>
      <c r="EN388">
        <v>1</v>
      </c>
      <c r="EO388">
        <v>1</v>
      </c>
      <c r="EP388">
        <v>1</v>
      </c>
      <c r="EQ388">
        <v>1</v>
      </c>
      <c r="ER388">
        <v>1</v>
      </c>
      <c r="EZ388">
        <v>1</v>
      </c>
      <c r="FA388">
        <v>1</v>
      </c>
      <c r="FD388">
        <v>2</v>
      </c>
      <c r="FG388">
        <v>0</v>
      </c>
      <c r="FH388" t="s">
        <v>3179</v>
      </c>
      <c r="FI388">
        <v>1</v>
      </c>
      <c r="FJ388" t="s">
        <v>204</v>
      </c>
      <c r="FN388">
        <v>20</v>
      </c>
      <c r="FO388" t="s">
        <v>2206</v>
      </c>
      <c r="FP388">
        <v>20</v>
      </c>
      <c r="FQ388" t="s">
        <v>3180</v>
      </c>
      <c r="FR388" t="s">
        <v>3196</v>
      </c>
      <c r="FS388">
        <v>1</v>
      </c>
      <c r="FT388">
        <v>1</v>
      </c>
      <c r="FU388" t="s">
        <v>2221</v>
      </c>
      <c r="FV388" t="s">
        <v>3182</v>
      </c>
      <c r="FW388">
        <v>0</v>
      </c>
      <c r="FX388">
        <v>1</v>
      </c>
      <c r="FY388">
        <v>0</v>
      </c>
      <c r="FZ388">
        <v>0</v>
      </c>
      <c r="GA388">
        <v>6214</v>
      </c>
      <c r="GB388">
        <v>28</v>
      </c>
      <c r="GC388">
        <v>221.92857140000001</v>
      </c>
      <c r="GD388" t="s">
        <v>2401</v>
      </c>
      <c r="GE388">
        <v>1</v>
      </c>
      <c r="HG388" t="s">
        <v>202</v>
      </c>
      <c r="HJ388">
        <v>0</v>
      </c>
    </row>
    <row r="389" spans="1:218" x14ac:dyDescent="0.3">
      <c r="A389">
        <v>833</v>
      </c>
      <c r="B389" t="s">
        <v>3279</v>
      </c>
      <c r="C389" t="s">
        <v>4451</v>
      </c>
      <c r="D389" t="s">
        <v>212</v>
      </c>
      <c r="E389">
        <v>1</v>
      </c>
      <c r="F389" t="s">
        <v>202</v>
      </c>
      <c r="H389">
        <v>1</v>
      </c>
      <c r="M389">
        <v>1</v>
      </c>
      <c r="N389">
        <v>1</v>
      </c>
      <c r="U389">
        <v>1</v>
      </c>
      <c r="W389">
        <v>6</v>
      </c>
      <c r="X389" t="s">
        <v>3174</v>
      </c>
      <c r="Y389">
        <v>1</v>
      </c>
      <c r="Z389">
        <v>1</v>
      </c>
      <c r="AA389">
        <v>2</v>
      </c>
      <c r="AD389" t="s">
        <v>202</v>
      </c>
      <c r="AE389">
        <v>1</v>
      </c>
      <c r="AF389">
        <v>1</v>
      </c>
      <c r="AG389">
        <v>1</v>
      </c>
      <c r="AH389">
        <v>1</v>
      </c>
      <c r="AI389">
        <v>1</v>
      </c>
      <c r="AJ389">
        <v>2</v>
      </c>
      <c r="AK389" t="s">
        <v>4452</v>
      </c>
      <c r="AL389">
        <v>1</v>
      </c>
      <c r="AM389">
        <v>2</v>
      </c>
      <c r="AN389">
        <v>2</v>
      </c>
      <c r="AO389">
        <v>2</v>
      </c>
      <c r="AP389">
        <v>2</v>
      </c>
      <c r="AQ389">
        <v>2</v>
      </c>
      <c r="AR389" t="s">
        <v>4453</v>
      </c>
      <c r="AS389">
        <v>1</v>
      </c>
      <c r="AT389">
        <v>1</v>
      </c>
      <c r="AU389">
        <v>1</v>
      </c>
      <c r="AV389">
        <v>1</v>
      </c>
      <c r="AW389">
        <v>7</v>
      </c>
      <c r="AX389">
        <v>1</v>
      </c>
      <c r="AY389">
        <v>4</v>
      </c>
      <c r="BE389">
        <v>1</v>
      </c>
      <c r="BF389">
        <v>2</v>
      </c>
      <c r="BG389">
        <v>1</v>
      </c>
      <c r="BH389">
        <v>2</v>
      </c>
      <c r="BI389">
        <v>1</v>
      </c>
      <c r="BJ389">
        <v>0</v>
      </c>
      <c r="BM389">
        <v>1</v>
      </c>
      <c r="BN389">
        <v>1</v>
      </c>
      <c r="BO389">
        <v>3</v>
      </c>
      <c r="BP389">
        <v>1</v>
      </c>
      <c r="BQ389">
        <v>3</v>
      </c>
      <c r="BR389">
        <v>3</v>
      </c>
      <c r="BS389">
        <v>1</v>
      </c>
      <c r="BT389">
        <v>5</v>
      </c>
      <c r="BV389">
        <v>1</v>
      </c>
      <c r="BX389">
        <v>2</v>
      </c>
      <c r="BZ389">
        <v>0</v>
      </c>
      <c r="CB389">
        <v>0</v>
      </c>
      <c r="CD389">
        <v>2</v>
      </c>
      <c r="CJ389">
        <v>1</v>
      </c>
      <c r="CK389">
        <v>2</v>
      </c>
      <c r="CL389">
        <v>4</v>
      </c>
      <c r="CM389">
        <v>4</v>
      </c>
      <c r="CR389">
        <v>2</v>
      </c>
      <c r="CS389">
        <v>-98</v>
      </c>
      <c r="CT389">
        <v>1</v>
      </c>
      <c r="CU389">
        <v>1</v>
      </c>
      <c r="CV389" t="s">
        <v>4454</v>
      </c>
      <c r="CW389">
        <v>686</v>
      </c>
      <c r="CX389">
        <v>11.43</v>
      </c>
      <c r="CY389">
        <v>2</v>
      </c>
      <c r="CZ389">
        <v>1</v>
      </c>
      <c r="DA389" t="s">
        <v>548</v>
      </c>
      <c r="DC389">
        <v>1</v>
      </c>
      <c r="DD389">
        <v>1</v>
      </c>
      <c r="DE389">
        <v>2</v>
      </c>
      <c r="DN389" t="s">
        <v>4423</v>
      </c>
      <c r="DO389" t="s">
        <v>4423</v>
      </c>
      <c r="DP389" t="s">
        <v>3178</v>
      </c>
      <c r="DQ389" t="s">
        <v>202</v>
      </c>
      <c r="DR389" t="s">
        <v>202</v>
      </c>
      <c r="DT389">
        <v>1</v>
      </c>
      <c r="DV389">
        <v>1</v>
      </c>
      <c r="DW389">
        <v>0</v>
      </c>
      <c r="DX389">
        <v>2</v>
      </c>
      <c r="DY389">
        <v>1</v>
      </c>
      <c r="DZ389">
        <v>1</v>
      </c>
      <c r="EA389">
        <v>20</v>
      </c>
      <c r="EB389">
        <f>IF(EA389&gt;=30,1,IF(EA389&gt;=20,2,IF(EA389&gt;=15,3,IF(EA389&gt;=10,4,IF(EA389&gt;=5,5,IF(EA389&gt;0,6,0))))))</f>
        <v>2</v>
      </c>
      <c r="EC389">
        <v>2</v>
      </c>
      <c r="EE389">
        <v>20</v>
      </c>
      <c r="EL389">
        <v>2</v>
      </c>
      <c r="EM389">
        <v>4</v>
      </c>
      <c r="EN389">
        <v>1</v>
      </c>
      <c r="EO389">
        <v>1</v>
      </c>
      <c r="EP389">
        <v>1</v>
      </c>
      <c r="EQ389">
        <v>1</v>
      </c>
      <c r="ER389">
        <v>1</v>
      </c>
      <c r="EZ389">
        <v>2</v>
      </c>
      <c r="FE389">
        <v>1</v>
      </c>
      <c r="FG389">
        <v>0</v>
      </c>
      <c r="FH389" t="s">
        <v>3179</v>
      </c>
      <c r="FI389">
        <v>1</v>
      </c>
      <c r="FJ389" t="s">
        <v>204</v>
      </c>
      <c r="FK389">
        <v>20</v>
      </c>
      <c r="FL389">
        <v>12</v>
      </c>
      <c r="FM389">
        <v>12</v>
      </c>
      <c r="FN389">
        <v>20</v>
      </c>
      <c r="FO389" t="s">
        <v>2212</v>
      </c>
      <c r="FP389">
        <v>7.5</v>
      </c>
      <c r="FQ389" t="s">
        <v>3180</v>
      </c>
      <c r="FR389" t="s">
        <v>3196</v>
      </c>
      <c r="FS389">
        <v>1</v>
      </c>
      <c r="FT389">
        <v>1</v>
      </c>
      <c r="FU389" t="s">
        <v>2221</v>
      </c>
      <c r="FV389" t="s">
        <v>3182</v>
      </c>
      <c r="FW389">
        <v>1</v>
      </c>
      <c r="FX389">
        <v>0</v>
      </c>
      <c r="FY389">
        <v>1</v>
      </c>
      <c r="FZ389">
        <v>0</v>
      </c>
      <c r="GA389">
        <v>59048</v>
      </c>
      <c r="GB389">
        <v>201</v>
      </c>
      <c r="GC389">
        <v>293.7711443</v>
      </c>
      <c r="GD389" t="s">
        <v>2401</v>
      </c>
      <c r="GE389">
        <v>1</v>
      </c>
      <c r="HG389" t="s">
        <v>202</v>
      </c>
      <c r="HI389">
        <v>1</v>
      </c>
      <c r="HJ389">
        <v>1</v>
      </c>
    </row>
    <row r="390" spans="1:218" x14ac:dyDescent="0.3">
      <c r="A390">
        <v>269</v>
      </c>
      <c r="B390" t="s">
        <v>3264</v>
      </c>
      <c r="C390" t="s">
        <v>3588</v>
      </c>
      <c r="D390" t="s">
        <v>194</v>
      </c>
      <c r="E390">
        <v>1</v>
      </c>
      <c r="F390" t="s">
        <v>202</v>
      </c>
      <c r="H390">
        <v>1</v>
      </c>
      <c r="M390">
        <v>1</v>
      </c>
      <c r="N390">
        <v>1</v>
      </c>
      <c r="U390">
        <v>1</v>
      </c>
      <c r="W390">
        <v>7</v>
      </c>
      <c r="X390" t="s">
        <v>3174</v>
      </c>
      <c r="Y390">
        <v>1</v>
      </c>
      <c r="Z390">
        <v>1</v>
      </c>
      <c r="AA390">
        <v>2</v>
      </c>
      <c r="AD390" t="s">
        <v>202</v>
      </c>
      <c r="AE390">
        <v>1</v>
      </c>
      <c r="AF390">
        <v>1</v>
      </c>
      <c r="AG390">
        <v>1</v>
      </c>
      <c r="AH390">
        <v>1</v>
      </c>
      <c r="AI390">
        <v>1</v>
      </c>
      <c r="AJ390">
        <v>1</v>
      </c>
      <c r="AK390" t="s">
        <v>3589</v>
      </c>
      <c r="AL390">
        <v>1</v>
      </c>
      <c r="AM390">
        <v>2</v>
      </c>
      <c r="AN390">
        <v>2</v>
      </c>
      <c r="AO390">
        <v>2</v>
      </c>
      <c r="AP390">
        <v>2</v>
      </c>
      <c r="AQ390">
        <v>1</v>
      </c>
      <c r="AR390" t="s">
        <v>3590</v>
      </c>
      <c r="AS390">
        <v>1</v>
      </c>
      <c r="AT390">
        <v>2</v>
      </c>
      <c r="AU390">
        <v>2</v>
      </c>
      <c r="AV390">
        <v>2</v>
      </c>
      <c r="AW390">
        <v>5</v>
      </c>
      <c r="AX390">
        <v>2</v>
      </c>
      <c r="AY390">
        <v>1</v>
      </c>
      <c r="BE390">
        <v>1</v>
      </c>
      <c r="BF390">
        <v>1</v>
      </c>
      <c r="BG390">
        <v>1</v>
      </c>
      <c r="BH390">
        <v>1</v>
      </c>
      <c r="BI390">
        <v>1</v>
      </c>
      <c r="BJ390">
        <v>0</v>
      </c>
      <c r="BM390">
        <v>1</v>
      </c>
      <c r="BN390">
        <v>1</v>
      </c>
      <c r="BO390">
        <v>4</v>
      </c>
      <c r="BP390">
        <v>1</v>
      </c>
      <c r="BQ390">
        <v>37</v>
      </c>
      <c r="BR390">
        <v>2</v>
      </c>
      <c r="BS390">
        <v>1</v>
      </c>
      <c r="BT390">
        <v>2</v>
      </c>
      <c r="BU390">
        <v>2</v>
      </c>
      <c r="BV390">
        <v>0</v>
      </c>
      <c r="BW390">
        <v>2</v>
      </c>
      <c r="BX390">
        <v>0</v>
      </c>
      <c r="BY390">
        <v>2</v>
      </c>
      <c r="BZ390">
        <v>0</v>
      </c>
      <c r="CA390">
        <v>2</v>
      </c>
      <c r="CB390">
        <v>0</v>
      </c>
      <c r="CC390">
        <v>2</v>
      </c>
      <c r="CD390">
        <v>0</v>
      </c>
      <c r="CE390">
        <v>2</v>
      </c>
      <c r="CF390">
        <v>0</v>
      </c>
      <c r="CG390">
        <v>2</v>
      </c>
      <c r="CH390">
        <v>2</v>
      </c>
      <c r="CI390">
        <v>2</v>
      </c>
      <c r="CJ390">
        <v>1</v>
      </c>
      <c r="CK390">
        <v>2</v>
      </c>
      <c r="CL390">
        <v>5</v>
      </c>
      <c r="CM390">
        <v>1</v>
      </c>
      <c r="CR390">
        <v>2</v>
      </c>
      <c r="CS390">
        <v>10</v>
      </c>
      <c r="CT390">
        <v>1</v>
      </c>
      <c r="CU390">
        <v>1</v>
      </c>
      <c r="CV390" t="s">
        <v>3229</v>
      </c>
      <c r="CW390">
        <v>629</v>
      </c>
      <c r="CX390">
        <v>10.48</v>
      </c>
      <c r="CY390">
        <v>2</v>
      </c>
      <c r="CZ390">
        <v>1</v>
      </c>
      <c r="DA390" t="s">
        <v>848</v>
      </c>
      <c r="DC390">
        <v>1</v>
      </c>
      <c r="DD390">
        <v>1</v>
      </c>
      <c r="DE390">
        <v>16</v>
      </c>
      <c r="DN390" t="s">
        <v>3177</v>
      </c>
      <c r="DO390" t="s">
        <v>3177</v>
      </c>
      <c r="DP390" t="s">
        <v>3178</v>
      </c>
      <c r="DQ390" t="s">
        <v>202</v>
      </c>
      <c r="DR390" t="s">
        <v>202</v>
      </c>
      <c r="DT390">
        <v>1</v>
      </c>
      <c r="DV390">
        <v>1</v>
      </c>
      <c r="DW390">
        <v>0</v>
      </c>
      <c r="DX390">
        <v>2</v>
      </c>
      <c r="DY390">
        <v>1</v>
      </c>
      <c r="DZ390">
        <v>-97</v>
      </c>
      <c r="EB390">
        <v>4</v>
      </c>
      <c r="EC390">
        <v>2</v>
      </c>
      <c r="EE390">
        <v>1</v>
      </c>
      <c r="EL390">
        <v>3</v>
      </c>
      <c r="EM390">
        <v>2</v>
      </c>
      <c r="EN390">
        <v>1</v>
      </c>
      <c r="EO390">
        <v>3</v>
      </c>
      <c r="EP390">
        <v>1</v>
      </c>
      <c r="EQ390">
        <v>1</v>
      </c>
      <c r="ER390">
        <v>1</v>
      </c>
      <c r="EZ390">
        <v>1</v>
      </c>
      <c r="FA390">
        <v>1</v>
      </c>
      <c r="FD390">
        <v>2</v>
      </c>
      <c r="FG390">
        <v>0</v>
      </c>
      <c r="FH390" t="s">
        <v>3179</v>
      </c>
      <c r="FI390">
        <v>1</v>
      </c>
      <c r="FJ390" t="s">
        <v>204</v>
      </c>
      <c r="FK390">
        <v>1</v>
      </c>
      <c r="FL390">
        <v>12</v>
      </c>
      <c r="FM390">
        <v>12</v>
      </c>
      <c r="FN390">
        <v>12.5</v>
      </c>
      <c r="FO390" t="s">
        <v>2220</v>
      </c>
      <c r="FP390">
        <v>1.5</v>
      </c>
      <c r="FQ390" t="s">
        <v>3180</v>
      </c>
      <c r="FR390" t="s">
        <v>3181</v>
      </c>
      <c r="FS390">
        <v>1</v>
      </c>
      <c r="FT390">
        <v>1</v>
      </c>
      <c r="FU390" t="s">
        <v>2221</v>
      </c>
      <c r="FV390" t="s">
        <v>3182</v>
      </c>
      <c r="FW390">
        <v>0</v>
      </c>
      <c r="FX390">
        <v>1</v>
      </c>
      <c r="FY390">
        <v>0</v>
      </c>
      <c r="FZ390">
        <v>0</v>
      </c>
      <c r="GA390">
        <v>14027</v>
      </c>
      <c r="GB390">
        <v>56</v>
      </c>
      <c r="GC390">
        <v>250.48214290000001</v>
      </c>
      <c r="GD390" t="s">
        <v>2401</v>
      </c>
      <c r="GE390">
        <v>1</v>
      </c>
      <c r="HG390" t="s">
        <v>202</v>
      </c>
      <c r="HJ390">
        <v>0</v>
      </c>
    </row>
    <row r="391" spans="1:218" x14ac:dyDescent="0.3">
      <c r="A391">
        <v>280</v>
      </c>
      <c r="B391" t="s">
        <v>3264</v>
      </c>
      <c r="C391" t="s">
        <v>3601</v>
      </c>
      <c r="D391" t="s">
        <v>194</v>
      </c>
      <c r="E391">
        <v>1</v>
      </c>
      <c r="F391" t="s">
        <v>202</v>
      </c>
      <c r="H391">
        <v>1</v>
      </c>
      <c r="M391">
        <v>1</v>
      </c>
      <c r="N391">
        <v>1</v>
      </c>
      <c r="U391">
        <v>1</v>
      </c>
      <c r="W391">
        <v>1</v>
      </c>
      <c r="X391" t="s">
        <v>3174</v>
      </c>
      <c r="Y391">
        <v>1</v>
      </c>
      <c r="Z391">
        <v>1</v>
      </c>
      <c r="AA391">
        <v>2</v>
      </c>
      <c r="AD391" t="s">
        <v>202</v>
      </c>
      <c r="AE391">
        <v>1</v>
      </c>
      <c r="AF391">
        <v>1</v>
      </c>
      <c r="AG391">
        <v>1</v>
      </c>
      <c r="AH391">
        <v>-97</v>
      </c>
      <c r="AI391">
        <v>2</v>
      </c>
      <c r="AJ391">
        <v>2</v>
      </c>
      <c r="AK391" t="s">
        <v>3602</v>
      </c>
      <c r="AL391">
        <v>1</v>
      </c>
      <c r="AM391">
        <v>2</v>
      </c>
      <c r="AN391">
        <v>2</v>
      </c>
      <c r="AO391">
        <v>2</v>
      </c>
      <c r="AP391">
        <v>2</v>
      </c>
      <c r="AQ391">
        <v>2</v>
      </c>
      <c r="AR391" t="s">
        <v>3603</v>
      </c>
      <c r="AS391">
        <v>2</v>
      </c>
      <c r="AT391">
        <v>1</v>
      </c>
      <c r="AU391">
        <v>2</v>
      </c>
      <c r="AV391">
        <v>2</v>
      </c>
      <c r="AW391">
        <v>7</v>
      </c>
      <c r="AX391">
        <v>1</v>
      </c>
      <c r="AY391">
        <v>4</v>
      </c>
      <c r="BE391">
        <v>1</v>
      </c>
      <c r="BF391">
        <v>2</v>
      </c>
      <c r="BG391">
        <v>1</v>
      </c>
      <c r="BH391">
        <v>2</v>
      </c>
      <c r="BI391">
        <v>1</v>
      </c>
      <c r="BJ391">
        <v>1</v>
      </c>
      <c r="BK391">
        <v>1</v>
      </c>
      <c r="BL391">
        <v>1</v>
      </c>
      <c r="BM391">
        <v>1</v>
      </c>
      <c r="BN391">
        <v>1</v>
      </c>
      <c r="BO391">
        <v>5</v>
      </c>
      <c r="BP391">
        <v>1</v>
      </c>
      <c r="BQ391">
        <v>40</v>
      </c>
      <c r="BR391">
        <v>1</v>
      </c>
      <c r="BS391">
        <v>1</v>
      </c>
      <c r="BT391">
        <v>3</v>
      </c>
      <c r="BU391">
        <v>3</v>
      </c>
      <c r="BV391">
        <v>0</v>
      </c>
      <c r="BW391">
        <v>3</v>
      </c>
      <c r="BX391">
        <v>1</v>
      </c>
      <c r="BY391">
        <v>3</v>
      </c>
      <c r="BZ391">
        <v>0</v>
      </c>
      <c r="CA391">
        <v>3</v>
      </c>
      <c r="CB391">
        <v>0</v>
      </c>
      <c r="CC391">
        <v>3</v>
      </c>
      <c r="CD391">
        <v>0</v>
      </c>
      <c r="CE391">
        <v>3</v>
      </c>
      <c r="CF391">
        <v>0</v>
      </c>
      <c r="CG391">
        <v>3</v>
      </c>
      <c r="CH391">
        <v>2</v>
      </c>
      <c r="CI391">
        <v>3</v>
      </c>
      <c r="CJ391">
        <v>1</v>
      </c>
      <c r="CK391">
        <v>2</v>
      </c>
      <c r="CL391">
        <v>6</v>
      </c>
      <c r="CM391">
        <v>1</v>
      </c>
      <c r="CR391">
        <v>2</v>
      </c>
      <c r="CS391">
        <v>4</v>
      </c>
      <c r="CT391">
        <v>1</v>
      </c>
      <c r="CU391">
        <v>1</v>
      </c>
      <c r="CV391" t="s">
        <v>3604</v>
      </c>
      <c r="CW391">
        <v>881</v>
      </c>
      <c r="CX391">
        <v>14.68</v>
      </c>
      <c r="CY391">
        <v>2</v>
      </c>
      <c r="CZ391">
        <v>1</v>
      </c>
      <c r="DA391" t="s">
        <v>1963</v>
      </c>
      <c r="DC391">
        <v>1</v>
      </c>
      <c r="DD391">
        <v>1</v>
      </c>
      <c r="DE391">
        <v>16</v>
      </c>
      <c r="DN391" t="s">
        <v>3177</v>
      </c>
      <c r="DO391" t="s">
        <v>3177</v>
      </c>
      <c r="DP391" t="s">
        <v>3178</v>
      </c>
      <c r="DQ391" t="s">
        <v>202</v>
      </c>
      <c r="DR391" t="s">
        <v>202</v>
      </c>
      <c r="DT391">
        <v>1</v>
      </c>
      <c r="DV391">
        <v>1</v>
      </c>
      <c r="DW391">
        <v>0</v>
      </c>
      <c r="DX391">
        <v>2</v>
      </c>
      <c r="DY391">
        <v>1</v>
      </c>
      <c r="DZ391">
        <v>1</v>
      </c>
      <c r="EA391">
        <v>10</v>
      </c>
      <c r="EB391">
        <f>IF(EA391&gt;=30,1,IF(EA391&gt;=20,2,IF(EA391&gt;=15,3,IF(EA391&gt;=10,4,IF(EA391&gt;=5,5,IF(EA391&gt;0,6,0))))))</f>
        <v>4</v>
      </c>
      <c r="EC391">
        <v>2</v>
      </c>
      <c r="EE391">
        <v>10</v>
      </c>
      <c r="EL391">
        <v>3</v>
      </c>
      <c r="EM391">
        <v>2</v>
      </c>
      <c r="EN391">
        <v>1</v>
      </c>
      <c r="EO391">
        <v>2</v>
      </c>
      <c r="EP391">
        <v>1</v>
      </c>
      <c r="EQ391">
        <v>1</v>
      </c>
      <c r="ER391">
        <v>1</v>
      </c>
      <c r="EZ391">
        <v>1</v>
      </c>
      <c r="FA391">
        <v>1</v>
      </c>
      <c r="FD391">
        <v>2</v>
      </c>
      <c r="FG391">
        <v>0</v>
      </c>
      <c r="FH391" t="s">
        <v>3179</v>
      </c>
      <c r="FI391">
        <v>1</v>
      </c>
      <c r="FJ391" t="s">
        <v>204</v>
      </c>
      <c r="FK391">
        <v>10</v>
      </c>
      <c r="FL391">
        <v>12</v>
      </c>
      <c r="FM391">
        <v>12</v>
      </c>
      <c r="FN391">
        <v>10</v>
      </c>
      <c r="FO391" t="s">
        <v>2220</v>
      </c>
      <c r="FP391">
        <v>1.5</v>
      </c>
      <c r="FQ391" t="s">
        <v>3180</v>
      </c>
      <c r="FR391" t="s">
        <v>3189</v>
      </c>
      <c r="FS391">
        <v>0</v>
      </c>
      <c r="FT391">
        <v>1</v>
      </c>
      <c r="FU391" t="s">
        <v>2221</v>
      </c>
      <c r="FV391" t="s">
        <v>3182</v>
      </c>
      <c r="FW391">
        <v>0</v>
      </c>
      <c r="FX391">
        <v>1</v>
      </c>
      <c r="FY391">
        <v>0</v>
      </c>
      <c r="FZ391">
        <v>0</v>
      </c>
      <c r="GA391">
        <v>14027</v>
      </c>
      <c r="GB391">
        <v>56</v>
      </c>
      <c r="GC391">
        <v>250.48214290000001</v>
      </c>
      <c r="GD391" t="s">
        <v>2401</v>
      </c>
      <c r="GE391">
        <v>1</v>
      </c>
      <c r="HG391" t="s">
        <v>202</v>
      </c>
      <c r="HJ391">
        <v>0</v>
      </c>
    </row>
    <row r="392" spans="1:218" x14ac:dyDescent="0.3">
      <c r="A392">
        <v>296</v>
      </c>
      <c r="B392" t="s">
        <v>3279</v>
      </c>
      <c r="C392" t="s">
        <v>3623</v>
      </c>
      <c r="D392" t="s">
        <v>212</v>
      </c>
      <c r="E392">
        <v>1</v>
      </c>
      <c r="F392" t="s">
        <v>202</v>
      </c>
      <c r="H392">
        <v>1</v>
      </c>
      <c r="M392">
        <v>1</v>
      </c>
      <c r="N392">
        <v>1</v>
      </c>
      <c r="U392">
        <v>1</v>
      </c>
      <c r="W392">
        <v>1</v>
      </c>
      <c r="X392" t="s">
        <v>3174</v>
      </c>
      <c r="Y392">
        <v>1</v>
      </c>
      <c r="Z392">
        <v>1</v>
      </c>
      <c r="AA392">
        <v>2</v>
      </c>
      <c r="AD392" t="s">
        <v>202</v>
      </c>
      <c r="AE392">
        <v>1</v>
      </c>
      <c r="AF392">
        <v>1</v>
      </c>
      <c r="AG392">
        <v>1</v>
      </c>
      <c r="AH392">
        <v>1</v>
      </c>
      <c r="AI392">
        <v>1</v>
      </c>
      <c r="AJ392">
        <v>1</v>
      </c>
      <c r="AK392" t="s">
        <v>3624</v>
      </c>
      <c r="AL392">
        <v>1</v>
      </c>
      <c r="AM392">
        <v>2</v>
      </c>
      <c r="AN392">
        <v>1</v>
      </c>
      <c r="AO392">
        <v>2</v>
      </c>
      <c r="AP392">
        <v>2</v>
      </c>
      <c r="AQ392">
        <v>2</v>
      </c>
      <c r="AR392" t="s">
        <v>3625</v>
      </c>
      <c r="AS392">
        <v>1</v>
      </c>
      <c r="AT392">
        <v>1</v>
      </c>
      <c r="AU392">
        <v>1</v>
      </c>
      <c r="AV392">
        <v>1</v>
      </c>
      <c r="AW392">
        <v>7</v>
      </c>
      <c r="AX392">
        <v>7</v>
      </c>
      <c r="AY392">
        <v>1</v>
      </c>
      <c r="BE392">
        <v>1</v>
      </c>
      <c r="BF392">
        <v>1</v>
      </c>
      <c r="BG392">
        <v>1</v>
      </c>
      <c r="BH392">
        <v>1</v>
      </c>
      <c r="BI392">
        <v>1</v>
      </c>
      <c r="BJ392">
        <v>1</v>
      </c>
      <c r="BK392">
        <v>1</v>
      </c>
      <c r="BL392">
        <v>1</v>
      </c>
      <c r="BM392">
        <v>1</v>
      </c>
      <c r="BN392">
        <v>1</v>
      </c>
      <c r="BO392">
        <v>2</v>
      </c>
      <c r="BP392">
        <v>1</v>
      </c>
      <c r="BQ392">
        <v>1.2</v>
      </c>
      <c r="BR392">
        <v>1</v>
      </c>
      <c r="BS392">
        <v>1</v>
      </c>
      <c r="BT392">
        <v>4</v>
      </c>
      <c r="BV392">
        <v>3</v>
      </c>
      <c r="BX392">
        <v>3</v>
      </c>
      <c r="CJ392">
        <v>1</v>
      </c>
      <c r="CK392">
        <v>2</v>
      </c>
      <c r="CL392">
        <v>1</v>
      </c>
      <c r="CM392">
        <v>1</v>
      </c>
      <c r="CR392">
        <v>2</v>
      </c>
      <c r="CS392">
        <v>2</v>
      </c>
      <c r="CT392">
        <v>1</v>
      </c>
      <c r="CU392">
        <v>1</v>
      </c>
      <c r="CV392" t="s">
        <v>3626</v>
      </c>
      <c r="CW392">
        <v>772</v>
      </c>
      <c r="CX392">
        <v>12.87</v>
      </c>
      <c r="CY392">
        <v>2</v>
      </c>
      <c r="CZ392">
        <v>1</v>
      </c>
      <c r="DA392" t="s">
        <v>3627</v>
      </c>
      <c r="DC392">
        <v>1</v>
      </c>
      <c r="DD392">
        <v>1</v>
      </c>
      <c r="DE392">
        <v>2</v>
      </c>
      <c r="DN392" t="s">
        <v>3622</v>
      </c>
      <c r="DO392" t="s">
        <v>3622</v>
      </c>
      <c r="DP392" t="s">
        <v>3178</v>
      </c>
      <c r="DQ392" t="s">
        <v>202</v>
      </c>
      <c r="DR392" t="s">
        <v>3628</v>
      </c>
      <c r="DT392">
        <v>1</v>
      </c>
      <c r="DV392">
        <v>1</v>
      </c>
      <c r="DW392">
        <v>0</v>
      </c>
      <c r="DX392">
        <v>2</v>
      </c>
      <c r="DY392">
        <v>1</v>
      </c>
      <c r="DZ392">
        <v>1</v>
      </c>
      <c r="EA392">
        <v>20</v>
      </c>
      <c r="EB392">
        <f>IF(EA392&gt;=30,1,IF(EA392&gt;=20,2,IF(EA392&gt;=15,3,IF(EA392&gt;=10,4,IF(EA392&gt;=5,5,IF(EA392&gt;0,6,0))))))</f>
        <v>2</v>
      </c>
      <c r="EC392">
        <v>2</v>
      </c>
      <c r="EE392">
        <v>13</v>
      </c>
      <c r="EL392">
        <v>3</v>
      </c>
      <c r="EM392">
        <v>1</v>
      </c>
      <c r="EN392">
        <v>1</v>
      </c>
      <c r="EO392">
        <v>1</v>
      </c>
      <c r="EP392">
        <v>1</v>
      </c>
      <c r="EQ392">
        <v>1</v>
      </c>
      <c r="ER392">
        <v>1</v>
      </c>
      <c r="EZ392">
        <v>1</v>
      </c>
      <c r="FA392">
        <v>1</v>
      </c>
      <c r="FD392">
        <v>2</v>
      </c>
      <c r="FG392">
        <v>0</v>
      </c>
      <c r="FH392" t="s">
        <v>3179</v>
      </c>
      <c r="FI392">
        <v>1</v>
      </c>
      <c r="FJ392" t="s">
        <v>204</v>
      </c>
      <c r="FK392">
        <v>13</v>
      </c>
      <c r="FL392">
        <v>12</v>
      </c>
      <c r="FM392">
        <v>12</v>
      </c>
      <c r="FN392">
        <v>20</v>
      </c>
      <c r="FO392" t="s">
        <v>2220</v>
      </c>
      <c r="FP392">
        <v>0.5</v>
      </c>
      <c r="FQ392" t="s">
        <v>3180</v>
      </c>
      <c r="FR392" t="s">
        <v>3196</v>
      </c>
      <c r="FS392">
        <v>1</v>
      </c>
      <c r="FT392">
        <v>1</v>
      </c>
      <c r="FU392" t="s">
        <v>2221</v>
      </c>
      <c r="FV392" t="s">
        <v>3182</v>
      </c>
      <c r="FW392">
        <v>0</v>
      </c>
      <c r="FX392">
        <v>1</v>
      </c>
      <c r="FY392">
        <v>0</v>
      </c>
      <c r="FZ392">
        <v>0</v>
      </c>
      <c r="GA392">
        <v>59048</v>
      </c>
      <c r="GB392">
        <v>201</v>
      </c>
      <c r="GC392">
        <v>293.7711443</v>
      </c>
      <c r="GD392" t="s">
        <v>2401</v>
      </c>
      <c r="GE392">
        <v>1</v>
      </c>
      <c r="HG392" t="s">
        <v>202</v>
      </c>
      <c r="HJ392">
        <v>0</v>
      </c>
    </row>
    <row r="393" spans="1:218" x14ac:dyDescent="0.3">
      <c r="A393">
        <v>307</v>
      </c>
      <c r="B393" t="s">
        <v>3279</v>
      </c>
      <c r="C393" t="s">
        <v>3655</v>
      </c>
      <c r="D393" t="s">
        <v>212</v>
      </c>
      <c r="E393">
        <v>1</v>
      </c>
      <c r="F393" t="s">
        <v>202</v>
      </c>
      <c r="H393">
        <v>1</v>
      </c>
      <c r="M393">
        <v>1</v>
      </c>
      <c r="N393">
        <v>1</v>
      </c>
      <c r="U393">
        <v>1</v>
      </c>
      <c r="W393">
        <v>1</v>
      </c>
      <c r="X393" t="s">
        <v>3174</v>
      </c>
      <c r="Y393">
        <v>1</v>
      </c>
      <c r="Z393">
        <v>1</v>
      </c>
      <c r="AA393">
        <v>2</v>
      </c>
      <c r="AD393" t="s">
        <v>202</v>
      </c>
      <c r="AE393">
        <v>1</v>
      </c>
      <c r="AF393">
        <v>2</v>
      </c>
      <c r="AG393">
        <v>1</v>
      </c>
      <c r="AH393">
        <v>2</v>
      </c>
      <c r="AI393">
        <v>1</v>
      </c>
      <c r="AJ393">
        <v>2</v>
      </c>
      <c r="AK393" t="s">
        <v>3656</v>
      </c>
      <c r="AL393">
        <v>1</v>
      </c>
      <c r="AM393">
        <v>1</v>
      </c>
      <c r="AN393">
        <v>1</v>
      </c>
      <c r="AO393">
        <v>1</v>
      </c>
      <c r="AP393">
        <v>1</v>
      </c>
      <c r="AQ393">
        <v>1</v>
      </c>
      <c r="AR393" t="s">
        <v>3657</v>
      </c>
      <c r="AS393">
        <v>1</v>
      </c>
      <c r="AT393">
        <v>1</v>
      </c>
      <c r="AU393">
        <v>1</v>
      </c>
      <c r="AV393">
        <v>1</v>
      </c>
      <c r="AW393">
        <v>7</v>
      </c>
      <c r="AX393">
        <v>1</v>
      </c>
      <c r="AY393">
        <v>3</v>
      </c>
      <c r="BE393">
        <v>1</v>
      </c>
      <c r="BF393">
        <v>1</v>
      </c>
      <c r="BG393">
        <v>1</v>
      </c>
      <c r="BH393">
        <v>1</v>
      </c>
      <c r="BI393">
        <v>1</v>
      </c>
      <c r="BJ393">
        <v>0</v>
      </c>
      <c r="BM393">
        <v>1</v>
      </c>
      <c r="BN393">
        <v>1</v>
      </c>
      <c r="BO393">
        <v>3</v>
      </c>
      <c r="BP393">
        <v>1</v>
      </c>
      <c r="BQ393">
        <v>14</v>
      </c>
      <c r="BR393">
        <v>-97</v>
      </c>
      <c r="BS393">
        <v>1</v>
      </c>
      <c r="BT393">
        <v>2</v>
      </c>
      <c r="BV393">
        <v>0</v>
      </c>
      <c r="BX393">
        <v>0</v>
      </c>
      <c r="BZ393">
        <v>0</v>
      </c>
      <c r="CB393">
        <v>0</v>
      </c>
      <c r="CD393">
        <v>1</v>
      </c>
      <c r="CF393">
        <v>1</v>
      </c>
      <c r="CJ393">
        <v>2</v>
      </c>
      <c r="CK393">
        <v>2</v>
      </c>
      <c r="CL393">
        <v>5</v>
      </c>
      <c r="CM393">
        <v>1</v>
      </c>
      <c r="CR393">
        <v>2</v>
      </c>
      <c r="CS393">
        <v>1</v>
      </c>
      <c r="CT393">
        <v>1</v>
      </c>
      <c r="CU393">
        <v>1</v>
      </c>
      <c r="CV393" t="s">
        <v>229</v>
      </c>
      <c r="CW393">
        <v>708</v>
      </c>
      <c r="CX393">
        <v>11.8</v>
      </c>
      <c r="CY393">
        <v>2</v>
      </c>
      <c r="CZ393">
        <v>1</v>
      </c>
      <c r="DA393" t="s">
        <v>3658</v>
      </c>
      <c r="DC393">
        <v>1</v>
      </c>
      <c r="DD393">
        <v>1</v>
      </c>
      <c r="DE393">
        <v>2</v>
      </c>
      <c r="DN393" t="s">
        <v>3622</v>
      </c>
      <c r="DO393" t="s">
        <v>3622</v>
      </c>
      <c r="DP393" t="s">
        <v>3178</v>
      </c>
      <c r="DQ393" t="s">
        <v>202</v>
      </c>
      <c r="DR393" t="s">
        <v>202</v>
      </c>
      <c r="DT393">
        <v>1</v>
      </c>
      <c r="DV393">
        <v>1</v>
      </c>
      <c r="DW393">
        <v>0</v>
      </c>
      <c r="DX393">
        <v>2</v>
      </c>
      <c r="DY393">
        <v>1</v>
      </c>
      <c r="DZ393">
        <v>-97</v>
      </c>
      <c r="EB393">
        <v>-97</v>
      </c>
      <c r="EC393">
        <v>-97</v>
      </c>
      <c r="EL393">
        <v>4</v>
      </c>
      <c r="EM393">
        <v>-97</v>
      </c>
      <c r="EN393">
        <v>1</v>
      </c>
      <c r="EO393">
        <v>1</v>
      </c>
      <c r="EP393">
        <v>1</v>
      </c>
      <c r="EQ393">
        <v>1</v>
      </c>
      <c r="ER393">
        <v>1</v>
      </c>
      <c r="EZ393">
        <v>1</v>
      </c>
      <c r="FA393">
        <v>3</v>
      </c>
      <c r="FD393">
        <v>2</v>
      </c>
      <c r="FG393">
        <v>0</v>
      </c>
      <c r="FH393" t="s">
        <v>3179</v>
      </c>
      <c r="FI393">
        <v>1</v>
      </c>
      <c r="FJ393" t="s">
        <v>204</v>
      </c>
      <c r="FN393">
        <v>20</v>
      </c>
      <c r="FO393" t="s">
        <v>2233</v>
      </c>
      <c r="FQ393" t="s">
        <v>3180</v>
      </c>
      <c r="FR393" t="s">
        <v>3196</v>
      </c>
      <c r="FS393">
        <v>1</v>
      </c>
      <c r="FT393">
        <v>1</v>
      </c>
      <c r="FU393" t="s">
        <v>2221</v>
      </c>
      <c r="FV393" t="s">
        <v>3182</v>
      </c>
      <c r="FW393">
        <v>0</v>
      </c>
      <c r="FX393">
        <v>1</v>
      </c>
      <c r="FY393">
        <v>0</v>
      </c>
      <c r="FZ393">
        <v>0</v>
      </c>
      <c r="GA393">
        <v>59048</v>
      </c>
      <c r="GB393">
        <v>201</v>
      </c>
      <c r="GC393">
        <v>293.7711443</v>
      </c>
      <c r="GD393" t="s">
        <v>2401</v>
      </c>
      <c r="GE393">
        <v>1</v>
      </c>
      <c r="HG393" t="s">
        <v>202</v>
      </c>
      <c r="HJ393">
        <v>0</v>
      </c>
    </row>
    <row r="394" spans="1:218" x14ac:dyDescent="0.3">
      <c r="A394">
        <v>845</v>
      </c>
      <c r="B394" t="s">
        <v>3190</v>
      </c>
      <c r="C394" t="s">
        <v>4466</v>
      </c>
      <c r="D394" t="s">
        <v>265</v>
      </c>
      <c r="E394">
        <v>1</v>
      </c>
      <c r="F394" t="s">
        <v>202</v>
      </c>
      <c r="H394">
        <v>1</v>
      </c>
      <c r="M394">
        <v>1</v>
      </c>
      <c r="N394">
        <v>1</v>
      </c>
      <c r="U394">
        <v>1</v>
      </c>
      <c r="W394">
        <v>-98</v>
      </c>
      <c r="X394" t="s">
        <v>3174</v>
      </c>
      <c r="Y394">
        <v>1</v>
      </c>
      <c r="Z394">
        <v>1</v>
      </c>
      <c r="AA394">
        <v>5</v>
      </c>
      <c r="AD394" t="s">
        <v>202</v>
      </c>
      <c r="AE394">
        <v>1</v>
      </c>
      <c r="AF394">
        <v>1</v>
      </c>
      <c r="AG394">
        <v>1</v>
      </c>
      <c r="AH394">
        <v>1</v>
      </c>
      <c r="AI394">
        <v>2</v>
      </c>
      <c r="AJ394">
        <v>2</v>
      </c>
      <c r="AK394" t="s">
        <v>4467</v>
      </c>
      <c r="AL394">
        <v>1</v>
      </c>
      <c r="AM394">
        <v>-97</v>
      </c>
      <c r="AN394">
        <v>2</v>
      </c>
      <c r="AO394">
        <v>2</v>
      </c>
      <c r="AP394">
        <v>1</v>
      </c>
      <c r="AQ394">
        <v>1</v>
      </c>
      <c r="AR394" t="s">
        <v>4468</v>
      </c>
      <c r="AS394">
        <v>1</v>
      </c>
      <c r="AT394">
        <v>1</v>
      </c>
      <c r="AU394">
        <v>1</v>
      </c>
      <c r="AV394">
        <v>2</v>
      </c>
      <c r="AW394">
        <v>7</v>
      </c>
      <c r="AX394">
        <v>1</v>
      </c>
      <c r="AY394">
        <v>1</v>
      </c>
      <c r="BE394">
        <v>1</v>
      </c>
      <c r="BF394">
        <v>1</v>
      </c>
      <c r="BG394">
        <v>1</v>
      </c>
      <c r="BH394">
        <v>1</v>
      </c>
      <c r="BI394">
        <v>1</v>
      </c>
      <c r="BJ394">
        <v>0</v>
      </c>
      <c r="BM394">
        <v>1</v>
      </c>
      <c r="BN394">
        <v>1</v>
      </c>
      <c r="BO394">
        <v>3</v>
      </c>
      <c r="BP394">
        <v>1</v>
      </c>
      <c r="BQ394">
        <v>8</v>
      </c>
      <c r="BR394">
        <v>1</v>
      </c>
      <c r="BS394">
        <v>1</v>
      </c>
      <c r="BT394">
        <v>2</v>
      </c>
      <c r="BU394">
        <v>2</v>
      </c>
      <c r="BV394">
        <v>0</v>
      </c>
      <c r="BW394">
        <v>2</v>
      </c>
      <c r="BX394">
        <v>0</v>
      </c>
      <c r="BY394">
        <v>2</v>
      </c>
      <c r="BZ394">
        <v>0</v>
      </c>
      <c r="CA394">
        <v>2</v>
      </c>
      <c r="CB394">
        <v>0</v>
      </c>
      <c r="CC394">
        <v>2</v>
      </c>
      <c r="CD394">
        <v>0</v>
      </c>
      <c r="CE394">
        <v>2</v>
      </c>
      <c r="CF394">
        <v>1</v>
      </c>
      <c r="CG394">
        <v>2</v>
      </c>
      <c r="CH394">
        <v>1</v>
      </c>
      <c r="CI394">
        <v>2</v>
      </c>
      <c r="CJ394">
        <v>1</v>
      </c>
      <c r="CK394">
        <v>1</v>
      </c>
      <c r="CL394">
        <v>-98</v>
      </c>
      <c r="CM394">
        <v>-98</v>
      </c>
      <c r="CR394">
        <v>-98</v>
      </c>
      <c r="CS394">
        <v>-98</v>
      </c>
      <c r="CT394">
        <v>1</v>
      </c>
      <c r="CU394">
        <v>1</v>
      </c>
      <c r="CV394" t="s">
        <v>229</v>
      </c>
      <c r="CW394">
        <v>770</v>
      </c>
      <c r="CX394">
        <v>12.83</v>
      </c>
      <c r="CY394">
        <v>2</v>
      </c>
      <c r="CZ394">
        <v>1</v>
      </c>
      <c r="DA394" t="s">
        <v>473</v>
      </c>
      <c r="DC394">
        <v>1</v>
      </c>
      <c r="DD394">
        <v>1</v>
      </c>
      <c r="DE394">
        <v>29</v>
      </c>
      <c r="DN394" t="s">
        <v>4423</v>
      </c>
      <c r="DO394" t="s">
        <v>4423</v>
      </c>
      <c r="DP394" t="s">
        <v>3178</v>
      </c>
      <c r="DQ394" t="s">
        <v>202</v>
      </c>
      <c r="DR394" t="s">
        <v>202</v>
      </c>
      <c r="DT394">
        <v>1</v>
      </c>
      <c r="DV394">
        <v>1</v>
      </c>
      <c r="DW394">
        <v>0</v>
      </c>
      <c r="DX394">
        <v>5</v>
      </c>
      <c r="DY394">
        <v>1</v>
      </c>
      <c r="DZ394">
        <v>-97</v>
      </c>
      <c r="EB394">
        <v>3</v>
      </c>
      <c r="EC394">
        <v>2</v>
      </c>
      <c r="EE394">
        <v>16</v>
      </c>
      <c r="EL394">
        <v>2</v>
      </c>
      <c r="EM394">
        <v>3</v>
      </c>
      <c r="EN394">
        <v>2</v>
      </c>
      <c r="EO394">
        <v>2</v>
      </c>
      <c r="EP394">
        <v>2</v>
      </c>
      <c r="EZ394">
        <v>1</v>
      </c>
      <c r="FA394">
        <v>1</v>
      </c>
      <c r="FD394">
        <v>3</v>
      </c>
      <c r="FG394">
        <v>0</v>
      </c>
      <c r="FH394" t="s">
        <v>3179</v>
      </c>
      <c r="FI394">
        <v>1</v>
      </c>
      <c r="FJ394" t="s">
        <v>204</v>
      </c>
      <c r="FK394">
        <v>16</v>
      </c>
      <c r="FL394">
        <v>12</v>
      </c>
      <c r="FM394">
        <v>12</v>
      </c>
      <c r="FN394">
        <v>17.5</v>
      </c>
      <c r="FO394" t="s">
        <v>2212</v>
      </c>
      <c r="FP394">
        <v>3.5</v>
      </c>
      <c r="FQ394" t="s">
        <v>3287</v>
      </c>
      <c r="FR394" t="s">
        <v>3189</v>
      </c>
      <c r="FS394">
        <v>0</v>
      </c>
      <c r="FT394">
        <v>0</v>
      </c>
      <c r="FU394" t="s">
        <v>2207</v>
      </c>
      <c r="FV394" t="s">
        <v>2207</v>
      </c>
      <c r="FW394">
        <v>0</v>
      </c>
      <c r="FX394">
        <v>1</v>
      </c>
      <c r="FY394">
        <v>0</v>
      </c>
      <c r="FZ394">
        <v>0</v>
      </c>
      <c r="GA394">
        <v>15709</v>
      </c>
      <c r="GB394">
        <v>72</v>
      </c>
      <c r="GC394">
        <v>218.18055559999999</v>
      </c>
      <c r="GD394" t="s">
        <v>2401</v>
      </c>
      <c r="GE394">
        <v>1</v>
      </c>
      <c r="HG394" t="s">
        <v>202</v>
      </c>
      <c r="HJ394">
        <v>0</v>
      </c>
    </row>
    <row r="395" spans="1:218" x14ac:dyDescent="0.3">
      <c r="A395">
        <v>324</v>
      </c>
      <c r="B395" t="s">
        <v>3225</v>
      </c>
      <c r="C395" t="s">
        <v>3686</v>
      </c>
      <c r="D395" t="s">
        <v>212</v>
      </c>
      <c r="E395">
        <v>1</v>
      </c>
      <c r="F395" t="s">
        <v>202</v>
      </c>
      <c r="H395">
        <v>1</v>
      </c>
      <c r="M395">
        <v>1</v>
      </c>
      <c r="N395">
        <v>1</v>
      </c>
      <c r="U395">
        <v>1</v>
      </c>
      <c r="W395">
        <v>1</v>
      </c>
      <c r="X395" t="s">
        <v>3174</v>
      </c>
      <c r="Y395">
        <v>1</v>
      </c>
      <c r="Z395">
        <v>1</v>
      </c>
      <c r="AA395">
        <v>1</v>
      </c>
      <c r="AD395" t="s">
        <v>202</v>
      </c>
      <c r="AE395">
        <v>1</v>
      </c>
      <c r="AF395">
        <v>1</v>
      </c>
      <c r="AG395">
        <v>1</v>
      </c>
      <c r="AH395">
        <v>1</v>
      </c>
      <c r="AI395">
        <v>1</v>
      </c>
      <c r="AJ395">
        <v>1</v>
      </c>
      <c r="AK395" t="s">
        <v>3687</v>
      </c>
      <c r="AL395">
        <v>1</v>
      </c>
      <c r="AM395">
        <v>1</v>
      </c>
      <c r="AN395">
        <v>2</v>
      </c>
      <c r="AO395">
        <v>1</v>
      </c>
      <c r="AP395">
        <v>1</v>
      </c>
      <c r="AQ395">
        <v>1</v>
      </c>
      <c r="AR395" t="s">
        <v>3688</v>
      </c>
      <c r="AS395">
        <v>1</v>
      </c>
      <c r="AT395">
        <v>1</v>
      </c>
      <c r="AU395">
        <v>1</v>
      </c>
      <c r="AV395">
        <v>1</v>
      </c>
      <c r="AW395">
        <v>6</v>
      </c>
      <c r="AX395">
        <v>1</v>
      </c>
      <c r="AY395">
        <v>3</v>
      </c>
      <c r="BE395">
        <v>1</v>
      </c>
      <c r="BF395">
        <v>2</v>
      </c>
      <c r="BG395">
        <v>1</v>
      </c>
      <c r="BH395">
        <v>2</v>
      </c>
      <c r="BI395">
        <v>1</v>
      </c>
      <c r="BJ395">
        <v>0</v>
      </c>
      <c r="BM395">
        <v>1</v>
      </c>
      <c r="BN395">
        <v>1</v>
      </c>
      <c r="BO395">
        <v>5</v>
      </c>
      <c r="BP395">
        <v>1</v>
      </c>
      <c r="BQ395">
        <v>3.5</v>
      </c>
      <c r="BR395">
        <v>4</v>
      </c>
      <c r="BS395">
        <v>1</v>
      </c>
      <c r="BT395">
        <v>5</v>
      </c>
      <c r="BV395">
        <v>3</v>
      </c>
      <c r="BX395">
        <v>0</v>
      </c>
      <c r="BZ395">
        <v>0</v>
      </c>
      <c r="CB395">
        <v>2</v>
      </c>
      <c r="CJ395">
        <v>1</v>
      </c>
      <c r="CK395">
        <v>2</v>
      </c>
      <c r="CL395">
        <v>-98</v>
      </c>
      <c r="CM395">
        <v>-98</v>
      </c>
      <c r="CR395">
        <v>-98</v>
      </c>
      <c r="CS395">
        <v>-98</v>
      </c>
      <c r="CT395">
        <v>-98</v>
      </c>
      <c r="CU395">
        <v>2</v>
      </c>
      <c r="CV395" t="s">
        <v>229</v>
      </c>
      <c r="CW395">
        <v>806</v>
      </c>
      <c r="CX395">
        <v>13.43</v>
      </c>
      <c r="CY395">
        <v>1</v>
      </c>
      <c r="CZ395">
        <v>1</v>
      </c>
      <c r="DA395" t="s">
        <v>1806</v>
      </c>
      <c r="DC395">
        <v>1</v>
      </c>
      <c r="DD395">
        <v>1</v>
      </c>
      <c r="DE395">
        <v>3</v>
      </c>
      <c r="DN395" t="s">
        <v>3622</v>
      </c>
      <c r="DO395" t="s">
        <v>3622</v>
      </c>
      <c r="DP395" t="s">
        <v>3178</v>
      </c>
      <c r="DQ395" t="s">
        <v>202</v>
      </c>
      <c r="DR395" t="s">
        <v>202</v>
      </c>
      <c r="DT395">
        <v>1</v>
      </c>
      <c r="DV395">
        <v>1</v>
      </c>
      <c r="DW395">
        <v>0</v>
      </c>
      <c r="DX395">
        <v>1</v>
      </c>
      <c r="DY395">
        <v>1</v>
      </c>
      <c r="DZ395">
        <v>1</v>
      </c>
      <c r="EA395">
        <v>10</v>
      </c>
      <c r="EB395">
        <f>IF(EA395&gt;=30,1,IF(EA395&gt;=20,2,IF(EA395&gt;=15,3,IF(EA395&gt;=10,4,IF(EA395&gt;=5,5,IF(EA395&gt;0,6,0))))))</f>
        <v>4</v>
      </c>
      <c r="EC395">
        <v>2</v>
      </c>
      <c r="EE395">
        <v>10</v>
      </c>
      <c r="EL395">
        <v>1</v>
      </c>
      <c r="EM395">
        <v>2</v>
      </c>
      <c r="EN395">
        <v>1</v>
      </c>
      <c r="EO395">
        <v>1</v>
      </c>
      <c r="EP395">
        <v>1</v>
      </c>
      <c r="EQ395">
        <v>1</v>
      </c>
      <c r="ER395">
        <v>1</v>
      </c>
      <c r="EZ395">
        <v>1</v>
      </c>
      <c r="FA395">
        <v>2</v>
      </c>
      <c r="FB395">
        <v>1</v>
      </c>
      <c r="FC395">
        <v>3</v>
      </c>
      <c r="FD395">
        <v>2</v>
      </c>
      <c r="FG395">
        <v>0</v>
      </c>
      <c r="FH395" t="s">
        <v>3179</v>
      </c>
      <c r="FI395">
        <v>1</v>
      </c>
      <c r="FJ395" t="s">
        <v>204</v>
      </c>
      <c r="FK395">
        <v>10</v>
      </c>
      <c r="FL395">
        <v>12</v>
      </c>
      <c r="FM395">
        <v>12</v>
      </c>
      <c r="FN395">
        <v>10</v>
      </c>
      <c r="FO395" t="s">
        <v>2206</v>
      </c>
      <c r="FP395">
        <v>1.5</v>
      </c>
      <c r="FQ395" t="s">
        <v>3180</v>
      </c>
      <c r="FR395" t="s">
        <v>3196</v>
      </c>
      <c r="FS395">
        <v>1</v>
      </c>
      <c r="FT395">
        <v>1</v>
      </c>
      <c r="FU395" t="s">
        <v>2221</v>
      </c>
      <c r="FV395" t="s">
        <v>3182</v>
      </c>
      <c r="FW395">
        <v>0</v>
      </c>
      <c r="FX395">
        <v>1</v>
      </c>
      <c r="FY395">
        <v>0</v>
      </c>
      <c r="FZ395">
        <v>0</v>
      </c>
      <c r="GA395">
        <v>39021</v>
      </c>
      <c r="GB395">
        <v>133</v>
      </c>
      <c r="GC395">
        <v>293.3909774</v>
      </c>
      <c r="GD395" t="s">
        <v>2401</v>
      </c>
      <c r="GE395">
        <v>1</v>
      </c>
      <c r="HG395" t="s">
        <v>202</v>
      </c>
      <c r="HJ395">
        <v>0</v>
      </c>
    </row>
    <row r="396" spans="1:218" x14ac:dyDescent="0.3">
      <c r="A396">
        <v>332</v>
      </c>
      <c r="B396" t="s">
        <v>3172</v>
      </c>
      <c r="C396" t="s">
        <v>3706</v>
      </c>
      <c r="D396" t="s">
        <v>194</v>
      </c>
      <c r="E396">
        <v>1</v>
      </c>
      <c r="F396" t="s">
        <v>202</v>
      </c>
      <c r="H396">
        <v>1</v>
      </c>
      <c r="M396">
        <v>1</v>
      </c>
      <c r="N396">
        <v>1</v>
      </c>
      <c r="U396">
        <v>1</v>
      </c>
      <c r="W396">
        <v>1</v>
      </c>
      <c r="X396" t="s">
        <v>3174</v>
      </c>
      <c r="Y396">
        <v>1</v>
      </c>
      <c r="Z396">
        <v>1</v>
      </c>
      <c r="AA396">
        <v>1</v>
      </c>
      <c r="AD396" t="s">
        <v>202</v>
      </c>
      <c r="AE396">
        <v>1</v>
      </c>
      <c r="AF396">
        <v>1</v>
      </c>
      <c r="AG396">
        <v>1</v>
      </c>
      <c r="AH396">
        <v>1</v>
      </c>
      <c r="AI396">
        <v>1</v>
      </c>
      <c r="AJ396">
        <v>1</v>
      </c>
      <c r="AK396" t="s">
        <v>3707</v>
      </c>
      <c r="AL396">
        <v>1</v>
      </c>
      <c r="AM396">
        <v>1</v>
      </c>
      <c r="AN396">
        <v>1</v>
      </c>
      <c r="AO396">
        <v>2</v>
      </c>
      <c r="AP396">
        <v>1</v>
      </c>
      <c r="AQ396">
        <v>1</v>
      </c>
      <c r="AR396" t="s">
        <v>3708</v>
      </c>
      <c r="AS396">
        <v>1</v>
      </c>
      <c r="AT396">
        <v>1</v>
      </c>
      <c r="AU396">
        <v>1</v>
      </c>
      <c r="AV396">
        <v>1</v>
      </c>
      <c r="AW396">
        <v>7</v>
      </c>
      <c r="AX396">
        <v>6</v>
      </c>
      <c r="AY396">
        <v>4</v>
      </c>
      <c r="BE396">
        <v>1</v>
      </c>
      <c r="BF396">
        <v>1</v>
      </c>
      <c r="BG396">
        <v>1</v>
      </c>
      <c r="BH396">
        <v>1</v>
      </c>
      <c r="BI396">
        <v>1</v>
      </c>
      <c r="BJ396">
        <v>0</v>
      </c>
      <c r="BM396">
        <v>1</v>
      </c>
      <c r="BN396">
        <v>1</v>
      </c>
      <c r="BO396">
        <v>4</v>
      </c>
      <c r="BP396">
        <v>1</v>
      </c>
      <c r="BQ396">
        <v>7</v>
      </c>
      <c r="BR396">
        <v>2</v>
      </c>
      <c r="BS396">
        <v>1</v>
      </c>
      <c r="BT396">
        <v>4</v>
      </c>
      <c r="BV396">
        <v>2</v>
      </c>
      <c r="BX396">
        <v>0</v>
      </c>
      <c r="BZ396">
        <v>2</v>
      </c>
      <c r="CJ396">
        <v>1</v>
      </c>
      <c r="CK396">
        <v>1</v>
      </c>
      <c r="CL396">
        <v>8</v>
      </c>
      <c r="CM396">
        <v>4</v>
      </c>
      <c r="CR396">
        <v>2</v>
      </c>
      <c r="CS396">
        <v>8</v>
      </c>
      <c r="CT396">
        <v>1</v>
      </c>
      <c r="CU396">
        <v>1</v>
      </c>
      <c r="CV396" t="s">
        <v>3709</v>
      </c>
      <c r="CW396">
        <v>979</v>
      </c>
      <c r="CX396">
        <v>16.32</v>
      </c>
      <c r="CY396">
        <v>2</v>
      </c>
      <c r="CZ396">
        <v>1</v>
      </c>
      <c r="DA396" t="s">
        <v>328</v>
      </c>
      <c r="DC396">
        <v>1</v>
      </c>
      <c r="DD396">
        <v>1</v>
      </c>
      <c r="DE396">
        <v>14</v>
      </c>
      <c r="DN396" t="s">
        <v>3622</v>
      </c>
      <c r="DO396" t="s">
        <v>3622</v>
      </c>
      <c r="DP396" t="s">
        <v>3178</v>
      </c>
      <c r="DQ396" t="s">
        <v>202</v>
      </c>
      <c r="DR396" t="s">
        <v>202</v>
      </c>
      <c r="DT396">
        <v>1</v>
      </c>
      <c r="DV396">
        <v>1</v>
      </c>
      <c r="DW396">
        <v>0</v>
      </c>
      <c r="DX396">
        <v>1</v>
      </c>
      <c r="DY396">
        <v>1</v>
      </c>
      <c r="DZ396">
        <v>-97</v>
      </c>
      <c r="EB396">
        <v>3</v>
      </c>
      <c r="EC396">
        <v>2</v>
      </c>
      <c r="EE396">
        <v>4</v>
      </c>
      <c r="EL396">
        <v>1</v>
      </c>
      <c r="EM396">
        <v>2</v>
      </c>
      <c r="EN396">
        <v>1</v>
      </c>
      <c r="EO396">
        <v>3</v>
      </c>
      <c r="EP396">
        <v>1</v>
      </c>
      <c r="EQ396">
        <v>1</v>
      </c>
      <c r="ER396">
        <v>1</v>
      </c>
      <c r="EZ396">
        <v>1</v>
      </c>
      <c r="FA396">
        <v>3</v>
      </c>
      <c r="FD396">
        <v>2</v>
      </c>
      <c r="FG396">
        <v>0</v>
      </c>
      <c r="FH396" t="s">
        <v>3179</v>
      </c>
      <c r="FI396">
        <v>1</v>
      </c>
      <c r="FJ396" t="s">
        <v>204</v>
      </c>
      <c r="FK396">
        <v>4</v>
      </c>
      <c r="FL396">
        <v>12</v>
      </c>
      <c r="FM396">
        <v>12</v>
      </c>
      <c r="FN396">
        <v>17.5</v>
      </c>
      <c r="FO396" t="s">
        <v>2206</v>
      </c>
      <c r="FP396">
        <v>1.5</v>
      </c>
      <c r="FQ396" t="s">
        <v>3180</v>
      </c>
      <c r="FR396" t="s">
        <v>3181</v>
      </c>
      <c r="FS396">
        <v>1</v>
      </c>
      <c r="FT396">
        <v>1</v>
      </c>
      <c r="FU396" t="s">
        <v>2221</v>
      </c>
      <c r="FV396" t="s">
        <v>3182</v>
      </c>
      <c r="FW396">
        <v>0</v>
      </c>
      <c r="FX396">
        <v>1</v>
      </c>
      <c r="FY396">
        <v>0</v>
      </c>
      <c r="FZ396">
        <v>0</v>
      </c>
      <c r="GA396">
        <v>9502</v>
      </c>
      <c r="GB396">
        <v>38</v>
      </c>
      <c r="GC396">
        <v>250.05263160000001</v>
      </c>
      <c r="GD396" t="s">
        <v>2401</v>
      </c>
      <c r="GE396">
        <v>1</v>
      </c>
      <c r="HG396" t="s">
        <v>202</v>
      </c>
      <c r="HJ396">
        <v>0</v>
      </c>
    </row>
    <row r="397" spans="1:218" x14ac:dyDescent="0.3">
      <c r="A397">
        <v>334</v>
      </c>
      <c r="B397" t="s">
        <v>3225</v>
      </c>
      <c r="C397" t="s">
        <v>3710</v>
      </c>
      <c r="D397" t="s">
        <v>212</v>
      </c>
      <c r="E397">
        <v>1</v>
      </c>
      <c r="F397" t="s">
        <v>202</v>
      </c>
      <c r="H397">
        <v>1</v>
      </c>
      <c r="M397">
        <v>1</v>
      </c>
      <c r="N397">
        <v>1</v>
      </c>
      <c r="U397">
        <v>1</v>
      </c>
      <c r="W397">
        <v>1</v>
      </c>
      <c r="X397" t="s">
        <v>3174</v>
      </c>
      <c r="Y397">
        <v>1</v>
      </c>
      <c r="Z397">
        <v>1</v>
      </c>
      <c r="AA397">
        <v>2</v>
      </c>
      <c r="AD397" t="s">
        <v>202</v>
      </c>
      <c r="AE397">
        <v>1</v>
      </c>
      <c r="AF397">
        <v>1</v>
      </c>
      <c r="AG397">
        <v>1</v>
      </c>
      <c r="AH397">
        <v>1</v>
      </c>
      <c r="AI397">
        <v>1</v>
      </c>
      <c r="AJ397">
        <v>1</v>
      </c>
      <c r="AK397" t="s">
        <v>3711</v>
      </c>
      <c r="AL397">
        <v>1</v>
      </c>
      <c r="AM397">
        <v>2</v>
      </c>
      <c r="AN397">
        <v>1</v>
      </c>
      <c r="AO397">
        <v>2</v>
      </c>
      <c r="AP397">
        <v>1</v>
      </c>
      <c r="AQ397">
        <v>1</v>
      </c>
      <c r="AR397" t="s">
        <v>3712</v>
      </c>
      <c r="AS397">
        <v>1</v>
      </c>
      <c r="AT397">
        <v>1</v>
      </c>
      <c r="AU397">
        <v>1</v>
      </c>
      <c r="AV397">
        <v>2</v>
      </c>
      <c r="AW397">
        <v>7</v>
      </c>
      <c r="AX397">
        <v>1</v>
      </c>
      <c r="AY397">
        <v>1</v>
      </c>
      <c r="BE397">
        <v>1</v>
      </c>
      <c r="BF397">
        <v>1</v>
      </c>
      <c r="BG397">
        <v>1</v>
      </c>
      <c r="BH397">
        <v>1</v>
      </c>
      <c r="BI397">
        <v>1</v>
      </c>
      <c r="BJ397">
        <v>0</v>
      </c>
      <c r="BM397">
        <v>1</v>
      </c>
      <c r="BN397">
        <v>1</v>
      </c>
      <c r="BO397">
        <v>4</v>
      </c>
      <c r="BP397">
        <v>1</v>
      </c>
      <c r="BQ397">
        <v>19</v>
      </c>
      <c r="BR397">
        <v>1</v>
      </c>
      <c r="BS397">
        <v>1</v>
      </c>
      <c r="BT397">
        <v>3</v>
      </c>
      <c r="BU397">
        <v>3</v>
      </c>
      <c r="BV397">
        <v>0</v>
      </c>
      <c r="BW397">
        <v>3</v>
      </c>
      <c r="BX397">
        <v>1</v>
      </c>
      <c r="BY397">
        <v>3</v>
      </c>
      <c r="BZ397">
        <v>0</v>
      </c>
      <c r="CA397">
        <v>3</v>
      </c>
      <c r="CB397">
        <v>0</v>
      </c>
      <c r="CC397">
        <v>3</v>
      </c>
      <c r="CD397">
        <v>0</v>
      </c>
      <c r="CE397">
        <v>3</v>
      </c>
      <c r="CF397">
        <v>1</v>
      </c>
      <c r="CG397">
        <v>3</v>
      </c>
      <c r="CH397">
        <v>1</v>
      </c>
      <c r="CI397">
        <v>3</v>
      </c>
      <c r="CJ397">
        <v>1</v>
      </c>
      <c r="CK397">
        <v>2</v>
      </c>
      <c r="CL397">
        <v>6</v>
      </c>
      <c r="CM397">
        <v>1</v>
      </c>
      <c r="CR397">
        <v>2</v>
      </c>
      <c r="CS397">
        <v>2</v>
      </c>
      <c r="CT397">
        <v>1</v>
      </c>
      <c r="CU397">
        <v>2</v>
      </c>
      <c r="CV397" t="s">
        <v>3713</v>
      </c>
      <c r="CW397">
        <v>626</v>
      </c>
      <c r="CX397">
        <v>10.43</v>
      </c>
      <c r="CY397">
        <v>2</v>
      </c>
      <c r="CZ397">
        <v>1</v>
      </c>
      <c r="DA397" t="s">
        <v>252</v>
      </c>
      <c r="DC397">
        <v>1</v>
      </c>
      <c r="DD397">
        <v>1</v>
      </c>
      <c r="DE397">
        <v>3</v>
      </c>
      <c r="DN397" t="s">
        <v>3622</v>
      </c>
      <c r="DO397" t="s">
        <v>3622</v>
      </c>
      <c r="DP397" t="s">
        <v>3178</v>
      </c>
      <c r="DQ397" t="s">
        <v>202</v>
      </c>
      <c r="DR397" t="s">
        <v>202</v>
      </c>
      <c r="DT397">
        <v>1</v>
      </c>
      <c r="DV397">
        <v>1</v>
      </c>
      <c r="DW397">
        <v>0</v>
      </c>
      <c r="DX397">
        <v>2</v>
      </c>
      <c r="DY397">
        <v>1</v>
      </c>
      <c r="DZ397">
        <v>1</v>
      </c>
      <c r="EA397">
        <v>10</v>
      </c>
      <c r="EB397">
        <f t="shared" ref="EB397:EB402" si="16">IF(EA397&gt;=30,1,IF(EA397&gt;=20,2,IF(EA397&gt;=15,3,IF(EA397&gt;=10,4,IF(EA397&gt;=5,5,IF(EA397&gt;0,6,0))))))</f>
        <v>4</v>
      </c>
      <c r="EC397">
        <v>1</v>
      </c>
      <c r="ED397">
        <v>10</v>
      </c>
      <c r="EL397">
        <v>3</v>
      </c>
      <c r="EM397">
        <v>-97</v>
      </c>
      <c r="EN397">
        <v>1</v>
      </c>
      <c r="EO397">
        <v>1</v>
      </c>
      <c r="EP397">
        <v>1</v>
      </c>
      <c r="EQ397">
        <v>1</v>
      </c>
      <c r="ER397">
        <v>1</v>
      </c>
      <c r="EZ397">
        <v>1</v>
      </c>
      <c r="FA397">
        <v>1</v>
      </c>
      <c r="FD397">
        <v>2</v>
      </c>
      <c r="FG397">
        <v>0</v>
      </c>
      <c r="FH397" t="s">
        <v>3179</v>
      </c>
      <c r="FI397">
        <v>1</v>
      </c>
      <c r="FJ397" t="s">
        <v>204</v>
      </c>
      <c r="FK397">
        <v>0.83333330000000005</v>
      </c>
      <c r="FL397">
        <v>10</v>
      </c>
      <c r="FM397">
        <v>10</v>
      </c>
      <c r="FN397">
        <v>10</v>
      </c>
      <c r="FO397" t="s">
        <v>2220</v>
      </c>
      <c r="FQ397" t="s">
        <v>3180</v>
      </c>
      <c r="FR397" t="s">
        <v>3196</v>
      </c>
      <c r="FS397">
        <v>1</v>
      </c>
      <c r="FT397">
        <v>1</v>
      </c>
      <c r="FU397" t="s">
        <v>2221</v>
      </c>
      <c r="FV397" t="s">
        <v>3182</v>
      </c>
      <c r="FW397">
        <v>0</v>
      </c>
      <c r="FX397">
        <v>1</v>
      </c>
      <c r="FY397">
        <v>0</v>
      </c>
      <c r="FZ397">
        <v>0</v>
      </c>
      <c r="GA397">
        <v>39021</v>
      </c>
      <c r="GB397">
        <v>133</v>
      </c>
      <c r="GC397">
        <v>293.3909774</v>
      </c>
      <c r="GD397" t="s">
        <v>2401</v>
      </c>
      <c r="GE397">
        <v>1</v>
      </c>
      <c r="HG397" t="s">
        <v>202</v>
      </c>
      <c r="HJ397">
        <v>0</v>
      </c>
    </row>
    <row r="398" spans="1:218" x14ac:dyDescent="0.3">
      <c r="A398">
        <v>346</v>
      </c>
      <c r="B398" t="s">
        <v>3633</v>
      </c>
      <c r="C398" t="s">
        <v>3730</v>
      </c>
      <c r="D398" t="s">
        <v>194</v>
      </c>
      <c r="E398">
        <v>1</v>
      </c>
      <c r="F398" t="s">
        <v>202</v>
      </c>
      <c r="H398">
        <v>1</v>
      </c>
      <c r="M398">
        <v>3</v>
      </c>
      <c r="N398">
        <v>1</v>
      </c>
      <c r="U398">
        <v>1</v>
      </c>
      <c r="W398">
        <v>1</v>
      </c>
      <c r="X398" t="s">
        <v>3174</v>
      </c>
      <c r="Y398">
        <v>1</v>
      </c>
      <c r="Z398">
        <v>1</v>
      </c>
      <c r="AA398">
        <v>2</v>
      </c>
      <c r="AD398" t="s">
        <v>3174</v>
      </c>
      <c r="AE398">
        <v>1</v>
      </c>
      <c r="AF398">
        <v>1</v>
      </c>
      <c r="AG398">
        <v>1</v>
      </c>
      <c r="AH398">
        <v>2</v>
      </c>
      <c r="AI398">
        <v>2</v>
      </c>
      <c r="AJ398">
        <v>2</v>
      </c>
      <c r="AK398" t="s">
        <v>3731</v>
      </c>
      <c r="AL398">
        <v>1</v>
      </c>
      <c r="AM398">
        <v>2</v>
      </c>
      <c r="AN398">
        <v>1</v>
      </c>
      <c r="AO398">
        <v>2</v>
      </c>
      <c r="AP398">
        <v>1</v>
      </c>
      <c r="AQ398">
        <v>1</v>
      </c>
      <c r="AR398" t="s">
        <v>3732</v>
      </c>
      <c r="AS398">
        <v>2</v>
      </c>
      <c r="AT398">
        <v>1</v>
      </c>
      <c r="AU398">
        <v>1</v>
      </c>
      <c r="AV398">
        <v>2</v>
      </c>
      <c r="AW398">
        <v>7</v>
      </c>
      <c r="AX398">
        <v>1</v>
      </c>
      <c r="AY398">
        <v>3</v>
      </c>
      <c r="BE398">
        <v>1</v>
      </c>
      <c r="BF398">
        <v>2</v>
      </c>
      <c r="BG398">
        <v>1</v>
      </c>
      <c r="BH398">
        <v>1</v>
      </c>
      <c r="BI398">
        <v>1</v>
      </c>
      <c r="BJ398">
        <v>0</v>
      </c>
      <c r="BM398">
        <v>1</v>
      </c>
      <c r="BN398">
        <v>1</v>
      </c>
      <c r="BO398">
        <v>3</v>
      </c>
      <c r="BP398">
        <v>1</v>
      </c>
      <c r="BQ398">
        <v>23</v>
      </c>
      <c r="BR398">
        <v>1</v>
      </c>
      <c r="BS398">
        <v>1</v>
      </c>
      <c r="BT398">
        <v>2</v>
      </c>
      <c r="BV398">
        <v>0</v>
      </c>
      <c r="BX398">
        <v>0</v>
      </c>
      <c r="BZ398">
        <v>0</v>
      </c>
      <c r="CB398">
        <v>0</v>
      </c>
      <c r="CD398">
        <v>0</v>
      </c>
      <c r="CF398">
        <v>2</v>
      </c>
      <c r="CJ398">
        <v>1</v>
      </c>
      <c r="CK398">
        <v>1</v>
      </c>
      <c r="CL398">
        <v>6</v>
      </c>
      <c r="CM398">
        <v>1</v>
      </c>
      <c r="CR398">
        <v>2</v>
      </c>
      <c r="CS398">
        <v>-98</v>
      </c>
      <c r="CT398">
        <v>1</v>
      </c>
      <c r="CU398">
        <v>2</v>
      </c>
      <c r="CV398" t="s">
        <v>3733</v>
      </c>
      <c r="CW398">
        <v>787</v>
      </c>
      <c r="CX398">
        <v>13.12</v>
      </c>
      <c r="CY398">
        <v>2</v>
      </c>
      <c r="CZ398">
        <v>1</v>
      </c>
      <c r="DA398" t="s">
        <v>1806</v>
      </c>
      <c r="DC398">
        <v>1</v>
      </c>
      <c r="DD398">
        <v>1</v>
      </c>
      <c r="DE398">
        <v>23</v>
      </c>
      <c r="DN398" t="s">
        <v>3622</v>
      </c>
      <c r="DO398" t="s">
        <v>3622</v>
      </c>
      <c r="DP398" t="s">
        <v>3178</v>
      </c>
      <c r="DQ398" t="s">
        <v>202</v>
      </c>
      <c r="DR398" t="s">
        <v>202</v>
      </c>
      <c r="DT398">
        <v>1</v>
      </c>
      <c r="DV398">
        <v>1</v>
      </c>
      <c r="DW398">
        <v>0</v>
      </c>
      <c r="DX398">
        <v>2</v>
      </c>
      <c r="DY398">
        <v>1</v>
      </c>
      <c r="DZ398">
        <v>1</v>
      </c>
      <c r="EA398">
        <v>15</v>
      </c>
      <c r="EB398">
        <f t="shared" si="16"/>
        <v>3</v>
      </c>
      <c r="EC398">
        <v>2</v>
      </c>
      <c r="EE398">
        <v>15</v>
      </c>
      <c r="EL398">
        <v>3</v>
      </c>
      <c r="EM398">
        <v>1</v>
      </c>
      <c r="EN398">
        <v>1</v>
      </c>
      <c r="EO398">
        <v>3</v>
      </c>
      <c r="EP398">
        <v>1</v>
      </c>
      <c r="EQ398">
        <v>1</v>
      </c>
      <c r="ER398">
        <v>1</v>
      </c>
      <c r="EZ398">
        <v>1</v>
      </c>
      <c r="FA398">
        <v>-97</v>
      </c>
      <c r="FD398">
        <v>2</v>
      </c>
      <c r="FG398">
        <v>0</v>
      </c>
      <c r="FH398" t="s">
        <v>3179</v>
      </c>
      <c r="FI398">
        <v>1</v>
      </c>
      <c r="FJ398" t="s">
        <v>204</v>
      </c>
      <c r="FK398">
        <v>15</v>
      </c>
      <c r="FL398">
        <v>12</v>
      </c>
      <c r="FM398">
        <v>12</v>
      </c>
      <c r="FN398">
        <v>15</v>
      </c>
      <c r="FO398" t="s">
        <v>2220</v>
      </c>
      <c r="FP398">
        <v>0.5</v>
      </c>
      <c r="FQ398" t="s">
        <v>3180</v>
      </c>
      <c r="FR398" t="s">
        <v>3181</v>
      </c>
      <c r="FS398">
        <v>1</v>
      </c>
      <c r="FT398">
        <v>1</v>
      </c>
      <c r="FU398" t="s">
        <v>2221</v>
      </c>
      <c r="FV398" t="s">
        <v>3182</v>
      </c>
      <c r="FW398">
        <v>0</v>
      </c>
      <c r="FX398">
        <v>1</v>
      </c>
      <c r="FY398">
        <v>0</v>
      </c>
      <c r="FZ398">
        <v>0</v>
      </c>
      <c r="GA398">
        <v>2784</v>
      </c>
      <c r="GB398">
        <v>14</v>
      </c>
      <c r="GC398">
        <v>198.85714290000001</v>
      </c>
      <c r="GD398" t="s">
        <v>2401</v>
      </c>
      <c r="GE398">
        <v>1</v>
      </c>
      <c r="HG398" t="s">
        <v>202</v>
      </c>
      <c r="HJ398">
        <v>0</v>
      </c>
    </row>
    <row r="399" spans="1:218" hidden="1" x14ac:dyDescent="0.3">
      <c r="A399">
        <v>367</v>
      </c>
      <c r="B399" t="s">
        <v>3312</v>
      </c>
      <c r="C399" t="s">
        <v>3773</v>
      </c>
      <c r="D399" t="s">
        <v>212</v>
      </c>
      <c r="E399">
        <v>1</v>
      </c>
      <c r="F399" t="s">
        <v>202</v>
      </c>
      <c r="H399">
        <v>1</v>
      </c>
      <c r="M399">
        <v>1</v>
      </c>
      <c r="N399">
        <v>1</v>
      </c>
      <c r="U399">
        <v>1</v>
      </c>
      <c r="W399">
        <v>1</v>
      </c>
      <c r="X399" t="s">
        <v>3174</v>
      </c>
      <c r="Y399">
        <v>1</v>
      </c>
      <c r="Z399">
        <v>1</v>
      </c>
      <c r="AA399">
        <v>2</v>
      </c>
      <c r="AD399" t="s">
        <v>202</v>
      </c>
      <c r="AE399">
        <v>1</v>
      </c>
      <c r="AF399">
        <v>1</v>
      </c>
      <c r="AG399">
        <v>1</v>
      </c>
      <c r="AH399">
        <v>1</v>
      </c>
      <c r="AI399">
        <v>1</v>
      </c>
      <c r="AJ399">
        <v>1</v>
      </c>
      <c r="AK399" t="s">
        <v>3774</v>
      </c>
      <c r="AL399">
        <v>1</v>
      </c>
      <c r="AM399">
        <v>2</v>
      </c>
      <c r="AN399">
        <v>1</v>
      </c>
      <c r="AO399">
        <v>2</v>
      </c>
      <c r="AP399">
        <v>2</v>
      </c>
      <c r="AQ399">
        <v>1</v>
      </c>
      <c r="AR399" t="s">
        <v>3775</v>
      </c>
      <c r="AS399">
        <v>2</v>
      </c>
      <c r="AT399">
        <v>2</v>
      </c>
      <c r="AU399">
        <v>2</v>
      </c>
      <c r="AV399">
        <v>1</v>
      </c>
      <c r="AW399">
        <v>7</v>
      </c>
      <c r="AX399">
        <v>7</v>
      </c>
      <c r="AY399">
        <v>3</v>
      </c>
      <c r="AZ399">
        <v>4</v>
      </c>
      <c r="BA399">
        <v>1</v>
      </c>
      <c r="BE399">
        <v>1</v>
      </c>
      <c r="BF399">
        <v>2</v>
      </c>
      <c r="BG399">
        <v>1</v>
      </c>
      <c r="BH399">
        <v>1</v>
      </c>
      <c r="BI399">
        <v>1</v>
      </c>
      <c r="BJ399">
        <v>0</v>
      </c>
      <c r="BM399">
        <v>1</v>
      </c>
      <c r="BN399">
        <v>1</v>
      </c>
      <c r="BO399">
        <v>3</v>
      </c>
      <c r="BP399">
        <v>1</v>
      </c>
      <c r="BQ399">
        <v>10</v>
      </c>
      <c r="BR399">
        <v>1</v>
      </c>
      <c r="BS399">
        <v>1</v>
      </c>
      <c r="BT399">
        <v>3</v>
      </c>
      <c r="BV399">
        <v>2</v>
      </c>
      <c r="BX399">
        <v>0</v>
      </c>
      <c r="BZ399">
        <v>0</v>
      </c>
      <c r="CB399">
        <v>1</v>
      </c>
      <c r="CJ399">
        <v>1</v>
      </c>
      <c r="CK399">
        <v>2</v>
      </c>
      <c r="CL399">
        <v>7</v>
      </c>
      <c r="CM399">
        <v>4</v>
      </c>
      <c r="CR399">
        <v>2</v>
      </c>
      <c r="CS399">
        <v>1</v>
      </c>
      <c r="CT399">
        <v>1</v>
      </c>
      <c r="CU399">
        <v>2</v>
      </c>
      <c r="CV399" t="s">
        <v>3776</v>
      </c>
      <c r="CW399">
        <v>931</v>
      </c>
      <c r="CX399">
        <v>15.52</v>
      </c>
      <c r="CY399">
        <v>2</v>
      </c>
      <c r="CZ399">
        <v>1</v>
      </c>
      <c r="DA399" t="s">
        <v>500</v>
      </c>
      <c r="DC399">
        <v>1</v>
      </c>
      <c r="DD399">
        <v>1</v>
      </c>
      <c r="DE399">
        <v>5</v>
      </c>
      <c r="DN399" t="s">
        <v>3622</v>
      </c>
      <c r="DO399" t="s">
        <v>3622</v>
      </c>
      <c r="DP399" t="s">
        <v>3178</v>
      </c>
      <c r="DQ399" t="s">
        <v>202</v>
      </c>
      <c r="DR399" t="s">
        <v>202</v>
      </c>
      <c r="DT399">
        <v>1</v>
      </c>
      <c r="DV399">
        <v>1</v>
      </c>
      <c r="DW399">
        <v>0</v>
      </c>
      <c r="DX399">
        <v>2</v>
      </c>
      <c r="DY399">
        <v>1</v>
      </c>
      <c r="DZ399">
        <v>1</v>
      </c>
      <c r="EA399">
        <v>7</v>
      </c>
      <c r="EB399">
        <f t="shared" si="16"/>
        <v>5</v>
      </c>
      <c r="EC399">
        <v>1</v>
      </c>
      <c r="ED399">
        <v>6</v>
      </c>
      <c r="EL399">
        <v>4</v>
      </c>
      <c r="EM399">
        <v>1</v>
      </c>
      <c r="EN399">
        <v>1</v>
      </c>
      <c r="EO399">
        <v>-97</v>
      </c>
      <c r="EP399">
        <v>1</v>
      </c>
      <c r="EQ399">
        <v>1</v>
      </c>
      <c r="ER399">
        <v>1</v>
      </c>
      <c r="EZ399">
        <v>1</v>
      </c>
      <c r="FA399">
        <v>1</v>
      </c>
      <c r="FD399">
        <v>2</v>
      </c>
      <c r="FG399">
        <v>0</v>
      </c>
      <c r="FH399" t="s">
        <v>3179</v>
      </c>
      <c r="FI399">
        <v>1</v>
      </c>
      <c r="FJ399" t="s">
        <v>204</v>
      </c>
      <c r="FK399">
        <v>0.5</v>
      </c>
      <c r="FL399">
        <v>6</v>
      </c>
      <c r="FM399">
        <v>6</v>
      </c>
      <c r="FN399">
        <v>7</v>
      </c>
      <c r="FO399" t="s">
        <v>2233</v>
      </c>
      <c r="FP399">
        <v>0.5</v>
      </c>
      <c r="FQ399" t="s">
        <v>3180</v>
      </c>
      <c r="FR399" t="s">
        <v>3362</v>
      </c>
      <c r="FS399">
        <v>1</v>
      </c>
      <c r="FT399">
        <v>1</v>
      </c>
      <c r="FU399" t="s">
        <v>2221</v>
      </c>
      <c r="FV399" t="s">
        <v>3182</v>
      </c>
      <c r="FW399">
        <v>0</v>
      </c>
      <c r="FX399">
        <v>1</v>
      </c>
      <c r="FY399">
        <v>0</v>
      </c>
      <c r="FZ399">
        <v>0</v>
      </c>
      <c r="GA399">
        <v>20418</v>
      </c>
      <c r="GB399">
        <v>71</v>
      </c>
      <c r="GC399">
        <v>287.57746479999997</v>
      </c>
      <c r="GD399" t="s">
        <v>2401</v>
      </c>
      <c r="GE399">
        <v>1</v>
      </c>
      <c r="HG399" t="s">
        <v>202</v>
      </c>
      <c r="HJ399">
        <v>0</v>
      </c>
    </row>
    <row r="400" spans="1:218" x14ac:dyDescent="0.3">
      <c r="A400">
        <v>439</v>
      </c>
      <c r="B400" t="s">
        <v>3264</v>
      </c>
      <c r="C400" t="s">
        <v>3889</v>
      </c>
      <c r="D400" t="s">
        <v>194</v>
      </c>
      <c r="E400">
        <v>1</v>
      </c>
      <c r="F400" t="s">
        <v>202</v>
      </c>
      <c r="H400">
        <v>1</v>
      </c>
      <c r="M400">
        <v>1</v>
      </c>
      <c r="N400">
        <v>1</v>
      </c>
      <c r="U400">
        <v>1</v>
      </c>
      <c r="W400">
        <v>1</v>
      </c>
      <c r="X400" t="s">
        <v>3174</v>
      </c>
      <c r="Y400">
        <v>1</v>
      </c>
      <c r="Z400">
        <v>1</v>
      </c>
      <c r="AA400">
        <v>1</v>
      </c>
      <c r="AD400" t="s">
        <v>202</v>
      </c>
      <c r="AE400">
        <v>1</v>
      </c>
      <c r="AF400">
        <v>2</v>
      </c>
      <c r="AG400">
        <v>1</v>
      </c>
      <c r="AH400">
        <v>1</v>
      </c>
      <c r="AI400">
        <v>1</v>
      </c>
      <c r="AJ400">
        <v>1</v>
      </c>
      <c r="AK400" t="s">
        <v>3890</v>
      </c>
      <c r="AL400">
        <v>1</v>
      </c>
      <c r="AM400">
        <v>1</v>
      </c>
      <c r="AN400">
        <v>2</v>
      </c>
      <c r="AO400">
        <v>2</v>
      </c>
      <c r="AP400">
        <v>2</v>
      </c>
      <c r="AQ400">
        <v>1</v>
      </c>
      <c r="AR400" t="s">
        <v>3891</v>
      </c>
      <c r="AS400">
        <v>2</v>
      </c>
      <c r="AT400">
        <v>2</v>
      </c>
      <c r="AU400">
        <v>1</v>
      </c>
      <c r="AV400">
        <v>1</v>
      </c>
      <c r="AW400">
        <v>7</v>
      </c>
      <c r="AX400">
        <v>1</v>
      </c>
      <c r="AY400">
        <v>3</v>
      </c>
      <c r="BE400">
        <v>1</v>
      </c>
      <c r="BF400">
        <v>1</v>
      </c>
      <c r="BG400">
        <v>1</v>
      </c>
      <c r="BH400">
        <v>1</v>
      </c>
      <c r="BI400">
        <v>1</v>
      </c>
      <c r="BJ400">
        <v>0</v>
      </c>
      <c r="BM400">
        <v>1</v>
      </c>
      <c r="BN400">
        <v>1</v>
      </c>
      <c r="BO400">
        <v>4</v>
      </c>
      <c r="BP400">
        <v>1</v>
      </c>
      <c r="BQ400">
        <v>16</v>
      </c>
      <c r="BR400">
        <v>3</v>
      </c>
      <c r="BS400">
        <v>1</v>
      </c>
      <c r="BT400">
        <v>3</v>
      </c>
      <c r="BV400">
        <v>0</v>
      </c>
      <c r="BX400">
        <v>1</v>
      </c>
      <c r="BZ400">
        <v>0</v>
      </c>
      <c r="CB400">
        <v>0</v>
      </c>
      <c r="CD400">
        <v>1</v>
      </c>
      <c r="CF400">
        <v>1</v>
      </c>
      <c r="CJ400">
        <v>1</v>
      </c>
      <c r="CK400">
        <v>1</v>
      </c>
      <c r="CL400">
        <v>6</v>
      </c>
      <c r="CM400">
        <v>1</v>
      </c>
      <c r="CR400">
        <v>2</v>
      </c>
      <c r="CS400">
        <v>7</v>
      </c>
      <c r="CT400">
        <v>1</v>
      </c>
      <c r="CU400">
        <v>2</v>
      </c>
      <c r="CV400" t="s">
        <v>3892</v>
      </c>
      <c r="CW400">
        <v>783</v>
      </c>
      <c r="CX400">
        <v>13.05</v>
      </c>
      <c r="CY400">
        <v>2</v>
      </c>
      <c r="CZ400">
        <v>1</v>
      </c>
      <c r="DA400" t="s">
        <v>3291</v>
      </c>
      <c r="DC400">
        <v>1</v>
      </c>
      <c r="DD400">
        <v>1</v>
      </c>
      <c r="DE400">
        <v>16</v>
      </c>
      <c r="DN400" t="s">
        <v>3884</v>
      </c>
      <c r="DO400" t="s">
        <v>3884</v>
      </c>
      <c r="DP400" t="s">
        <v>3178</v>
      </c>
      <c r="DQ400" t="s">
        <v>202</v>
      </c>
      <c r="DR400" t="s">
        <v>202</v>
      </c>
      <c r="DT400">
        <v>1</v>
      </c>
      <c r="DV400">
        <v>1</v>
      </c>
      <c r="DW400">
        <v>0</v>
      </c>
      <c r="DX400">
        <v>1</v>
      </c>
      <c r="DY400">
        <v>1</v>
      </c>
      <c r="DZ400">
        <v>1</v>
      </c>
      <c r="EA400">
        <v>12</v>
      </c>
      <c r="EB400">
        <f t="shared" si="16"/>
        <v>4</v>
      </c>
      <c r="EC400">
        <v>1</v>
      </c>
      <c r="ED400">
        <v>11</v>
      </c>
      <c r="EL400">
        <v>2</v>
      </c>
      <c r="EM400">
        <v>2</v>
      </c>
      <c r="EN400">
        <v>1</v>
      </c>
      <c r="EO400">
        <v>1</v>
      </c>
      <c r="EP400">
        <v>1</v>
      </c>
      <c r="EQ400">
        <v>1</v>
      </c>
      <c r="ER400">
        <v>1</v>
      </c>
      <c r="EZ400">
        <v>1</v>
      </c>
      <c r="FA400">
        <v>2</v>
      </c>
      <c r="FB400">
        <v>1</v>
      </c>
      <c r="FC400">
        <v>3</v>
      </c>
      <c r="FD400">
        <v>2</v>
      </c>
      <c r="FG400">
        <v>0</v>
      </c>
      <c r="FH400" t="s">
        <v>3179</v>
      </c>
      <c r="FI400">
        <v>1</v>
      </c>
      <c r="FJ400" t="s">
        <v>204</v>
      </c>
      <c r="FK400">
        <v>0.91666669999999995</v>
      </c>
      <c r="FL400">
        <v>11</v>
      </c>
      <c r="FM400">
        <v>11</v>
      </c>
      <c r="FN400">
        <v>12</v>
      </c>
      <c r="FO400" t="s">
        <v>2212</v>
      </c>
      <c r="FP400">
        <v>1.5</v>
      </c>
      <c r="FQ400" t="s">
        <v>3180</v>
      </c>
      <c r="FR400" t="s">
        <v>3196</v>
      </c>
      <c r="FS400">
        <v>1</v>
      </c>
      <c r="FT400">
        <v>1</v>
      </c>
      <c r="FU400" t="s">
        <v>2221</v>
      </c>
      <c r="FV400" t="s">
        <v>3182</v>
      </c>
      <c r="FW400">
        <v>0</v>
      </c>
      <c r="FX400">
        <v>1</v>
      </c>
      <c r="FY400">
        <v>0</v>
      </c>
      <c r="FZ400">
        <v>0</v>
      </c>
      <c r="GA400">
        <v>14027</v>
      </c>
      <c r="GB400">
        <v>56</v>
      </c>
      <c r="GC400">
        <v>250.48214290000001</v>
      </c>
      <c r="GD400" t="s">
        <v>2401</v>
      </c>
      <c r="GE400">
        <v>1</v>
      </c>
      <c r="HG400" t="s">
        <v>202</v>
      </c>
      <c r="HJ400">
        <v>0</v>
      </c>
    </row>
    <row r="401" spans="1:218" x14ac:dyDescent="0.3">
      <c r="A401">
        <v>490</v>
      </c>
      <c r="B401" t="s">
        <v>3312</v>
      </c>
      <c r="C401" t="s">
        <v>3944</v>
      </c>
      <c r="D401" t="s">
        <v>212</v>
      </c>
      <c r="E401">
        <v>1</v>
      </c>
      <c r="F401" t="s">
        <v>202</v>
      </c>
      <c r="H401">
        <v>1</v>
      </c>
      <c r="M401">
        <v>1</v>
      </c>
      <c r="N401">
        <v>1</v>
      </c>
      <c r="U401">
        <v>1</v>
      </c>
      <c r="W401">
        <v>1</v>
      </c>
      <c r="X401" t="s">
        <v>3174</v>
      </c>
      <c r="Y401">
        <v>1</v>
      </c>
      <c r="Z401">
        <v>1</v>
      </c>
      <c r="AA401">
        <v>2</v>
      </c>
      <c r="AD401" t="s">
        <v>202</v>
      </c>
      <c r="AE401">
        <v>1</v>
      </c>
      <c r="AF401">
        <v>2</v>
      </c>
      <c r="AG401">
        <v>2</v>
      </c>
      <c r="AH401">
        <v>2</v>
      </c>
      <c r="AI401">
        <v>2</v>
      </c>
      <c r="AJ401">
        <v>2</v>
      </c>
      <c r="AK401" t="s">
        <v>3945</v>
      </c>
      <c r="AL401">
        <v>2</v>
      </c>
      <c r="AM401">
        <v>2</v>
      </c>
      <c r="AN401">
        <v>2</v>
      </c>
      <c r="AO401">
        <v>2</v>
      </c>
      <c r="AP401">
        <v>2</v>
      </c>
      <c r="AQ401">
        <v>2</v>
      </c>
      <c r="AR401" t="s">
        <v>3946</v>
      </c>
      <c r="AS401">
        <v>2</v>
      </c>
      <c r="AT401">
        <v>2</v>
      </c>
      <c r="AU401">
        <v>2</v>
      </c>
      <c r="AV401">
        <v>2</v>
      </c>
      <c r="AW401">
        <v>7</v>
      </c>
      <c r="AX401">
        <v>7</v>
      </c>
      <c r="AY401">
        <v>2</v>
      </c>
      <c r="BE401">
        <v>1</v>
      </c>
      <c r="BF401">
        <v>1</v>
      </c>
      <c r="BG401">
        <v>1</v>
      </c>
      <c r="BH401">
        <v>1</v>
      </c>
      <c r="BI401">
        <v>1</v>
      </c>
      <c r="BJ401">
        <v>0</v>
      </c>
      <c r="BM401">
        <v>5</v>
      </c>
      <c r="BN401">
        <v>1</v>
      </c>
      <c r="BO401">
        <v>1</v>
      </c>
      <c r="BP401">
        <v>1</v>
      </c>
      <c r="BQ401">
        <v>2</v>
      </c>
      <c r="BR401">
        <v>-97</v>
      </c>
      <c r="BS401">
        <v>1</v>
      </c>
      <c r="BT401">
        <v>1</v>
      </c>
      <c r="BV401">
        <v>0</v>
      </c>
      <c r="BX401">
        <v>0</v>
      </c>
      <c r="BZ401">
        <v>0</v>
      </c>
      <c r="CB401">
        <v>0</v>
      </c>
      <c r="CD401">
        <v>0</v>
      </c>
      <c r="CF401">
        <v>1</v>
      </c>
      <c r="CJ401">
        <v>2</v>
      </c>
      <c r="CK401">
        <v>2</v>
      </c>
      <c r="CL401">
        <v>4</v>
      </c>
      <c r="CM401">
        <v>2</v>
      </c>
      <c r="CR401">
        <v>2</v>
      </c>
      <c r="CS401">
        <v>1</v>
      </c>
      <c r="CT401">
        <v>1</v>
      </c>
      <c r="CU401">
        <v>2</v>
      </c>
      <c r="CV401" t="s">
        <v>3947</v>
      </c>
      <c r="CW401">
        <v>840</v>
      </c>
      <c r="CX401">
        <v>14</v>
      </c>
      <c r="CY401">
        <v>2</v>
      </c>
      <c r="CZ401">
        <v>1</v>
      </c>
      <c r="DA401" t="s">
        <v>3419</v>
      </c>
      <c r="DC401">
        <v>1</v>
      </c>
      <c r="DD401">
        <v>1</v>
      </c>
      <c r="DE401">
        <v>5</v>
      </c>
      <c r="DN401" t="s">
        <v>3912</v>
      </c>
      <c r="DO401" t="s">
        <v>3912</v>
      </c>
      <c r="DP401" t="s">
        <v>3178</v>
      </c>
      <c r="DQ401" t="s">
        <v>202</v>
      </c>
      <c r="DR401" t="s">
        <v>202</v>
      </c>
      <c r="DT401">
        <v>1</v>
      </c>
      <c r="DV401">
        <v>1</v>
      </c>
      <c r="DW401">
        <v>0</v>
      </c>
      <c r="DX401">
        <v>2</v>
      </c>
      <c r="DY401">
        <v>1</v>
      </c>
      <c r="DZ401">
        <v>1</v>
      </c>
      <c r="EA401">
        <v>3</v>
      </c>
      <c r="EB401">
        <f t="shared" si="16"/>
        <v>6</v>
      </c>
      <c r="EC401">
        <v>2</v>
      </c>
      <c r="EE401">
        <v>3</v>
      </c>
      <c r="EL401">
        <v>2</v>
      </c>
      <c r="EM401">
        <v>4</v>
      </c>
      <c r="EN401">
        <v>1</v>
      </c>
      <c r="EO401">
        <v>1</v>
      </c>
      <c r="EP401">
        <v>1</v>
      </c>
      <c r="EQ401">
        <v>1</v>
      </c>
      <c r="ER401">
        <v>1</v>
      </c>
      <c r="EZ401">
        <v>1</v>
      </c>
      <c r="FA401">
        <v>1</v>
      </c>
      <c r="FD401">
        <v>2</v>
      </c>
      <c r="FG401">
        <v>0</v>
      </c>
      <c r="FH401" t="s">
        <v>3179</v>
      </c>
      <c r="FI401">
        <v>1</v>
      </c>
      <c r="FJ401" t="s">
        <v>204</v>
      </c>
      <c r="FK401">
        <v>3</v>
      </c>
      <c r="FL401">
        <v>12</v>
      </c>
      <c r="FM401">
        <v>12</v>
      </c>
      <c r="FN401">
        <v>3</v>
      </c>
      <c r="FO401" t="s">
        <v>2212</v>
      </c>
      <c r="FP401">
        <v>7.5</v>
      </c>
      <c r="FQ401" t="s">
        <v>3180</v>
      </c>
      <c r="FR401" t="s">
        <v>3196</v>
      </c>
      <c r="FS401">
        <v>1</v>
      </c>
      <c r="FT401">
        <v>1</v>
      </c>
      <c r="FU401" t="s">
        <v>2221</v>
      </c>
      <c r="FV401" t="s">
        <v>3182</v>
      </c>
      <c r="FW401">
        <v>0</v>
      </c>
      <c r="FX401">
        <v>1</v>
      </c>
      <c r="FY401">
        <v>0</v>
      </c>
      <c r="FZ401">
        <v>0</v>
      </c>
      <c r="GA401">
        <v>20418</v>
      </c>
      <c r="GB401">
        <v>71</v>
      </c>
      <c r="GC401">
        <v>287.57746479999997</v>
      </c>
      <c r="GD401" t="s">
        <v>2401</v>
      </c>
      <c r="GE401">
        <v>1</v>
      </c>
      <c r="HG401" t="s">
        <v>202</v>
      </c>
      <c r="HJ401">
        <v>0</v>
      </c>
    </row>
    <row r="402" spans="1:218" hidden="1" x14ac:dyDescent="0.3">
      <c r="A402">
        <v>503</v>
      </c>
      <c r="B402" t="s">
        <v>3279</v>
      </c>
      <c r="C402" t="s">
        <v>3958</v>
      </c>
      <c r="D402" t="s">
        <v>212</v>
      </c>
      <c r="E402">
        <v>1</v>
      </c>
      <c r="F402" t="s">
        <v>202</v>
      </c>
      <c r="H402">
        <v>1</v>
      </c>
      <c r="M402">
        <v>1</v>
      </c>
      <c r="N402">
        <v>1</v>
      </c>
      <c r="U402">
        <v>1</v>
      </c>
      <c r="W402">
        <v>1</v>
      </c>
      <c r="X402" t="s">
        <v>3174</v>
      </c>
      <c r="Y402">
        <v>1</v>
      </c>
      <c r="Z402">
        <v>1</v>
      </c>
      <c r="AA402">
        <v>5</v>
      </c>
      <c r="AD402" t="s">
        <v>202</v>
      </c>
      <c r="AE402">
        <v>1</v>
      </c>
      <c r="AF402">
        <v>1</v>
      </c>
      <c r="AG402">
        <v>1</v>
      </c>
      <c r="AH402">
        <v>1</v>
      </c>
      <c r="AI402">
        <v>1</v>
      </c>
      <c r="AJ402">
        <v>2</v>
      </c>
      <c r="AK402" t="s">
        <v>3959</v>
      </c>
      <c r="AL402">
        <v>1</v>
      </c>
      <c r="AM402">
        <v>2</v>
      </c>
      <c r="AN402">
        <v>1</v>
      </c>
      <c r="AO402">
        <v>2</v>
      </c>
      <c r="AP402">
        <v>2</v>
      </c>
      <c r="AQ402">
        <v>1</v>
      </c>
      <c r="AR402" t="s">
        <v>3960</v>
      </c>
      <c r="AS402">
        <v>2</v>
      </c>
      <c r="AT402">
        <v>2</v>
      </c>
      <c r="AU402">
        <v>2</v>
      </c>
      <c r="AV402">
        <v>1</v>
      </c>
      <c r="AW402">
        <v>7</v>
      </c>
      <c r="AX402">
        <v>1</v>
      </c>
      <c r="AY402">
        <v>1</v>
      </c>
      <c r="BE402">
        <v>1</v>
      </c>
      <c r="BF402">
        <v>1</v>
      </c>
      <c r="BG402">
        <v>1</v>
      </c>
      <c r="BH402">
        <v>1</v>
      </c>
      <c r="BI402">
        <v>1</v>
      </c>
      <c r="BJ402">
        <v>0</v>
      </c>
      <c r="BM402">
        <v>1</v>
      </c>
      <c r="BN402">
        <v>1</v>
      </c>
      <c r="BO402">
        <v>3</v>
      </c>
      <c r="BP402">
        <v>1</v>
      </c>
      <c r="BQ402">
        <v>31</v>
      </c>
      <c r="BR402">
        <v>1</v>
      </c>
      <c r="BS402">
        <v>1</v>
      </c>
      <c r="BT402">
        <v>1</v>
      </c>
      <c r="BV402">
        <v>0</v>
      </c>
      <c r="BX402">
        <v>0</v>
      </c>
      <c r="BZ402">
        <v>0</v>
      </c>
      <c r="CB402">
        <v>0</v>
      </c>
      <c r="CD402">
        <v>0</v>
      </c>
      <c r="CF402">
        <v>1</v>
      </c>
      <c r="CJ402">
        <v>1</v>
      </c>
      <c r="CK402">
        <v>2</v>
      </c>
      <c r="CL402">
        <v>6</v>
      </c>
      <c r="CM402">
        <v>-98</v>
      </c>
      <c r="CR402">
        <v>-98</v>
      </c>
      <c r="CS402">
        <v>-98</v>
      </c>
      <c r="CT402">
        <v>1</v>
      </c>
      <c r="CU402">
        <v>1</v>
      </c>
      <c r="CV402" t="s">
        <v>229</v>
      </c>
      <c r="CW402">
        <v>1221</v>
      </c>
      <c r="CX402">
        <v>20.350000000000001</v>
      </c>
      <c r="CY402">
        <v>2</v>
      </c>
      <c r="CZ402">
        <v>1</v>
      </c>
      <c r="DA402" t="s">
        <v>3961</v>
      </c>
      <c r="DC402">
        <v>1</v>
      </c>
      <c r="DD402">
        <v>1</v>
      </c>
      <c r="DE402">
        <v>2</v>
      </c>
      <c r="DN402" t="s">
        <v>3912</v>
      </c>
      <c r="DO402" t="s">
        <v>3912</v>
      </c>
      <c r="DP402" t="s">
        <v>3178</v>
      </c>
      <c r="DQ402" t="s">
        <v>202</v>
      </c>
      <c r="DR402" t="s">
        <v>202</v>
      </c>
      <c r="DT402">
        <v>1</v>
      </c>
      <c r="DV402">
        <v>1</v>
      </c>
      <c r="DW402">
        <v>0</v>
      </c>
      <c r="DX402">
        <v>5</v>
      </c>
      <c r="DY402">
        <v>1</v>
      </c>
      <c r="DZ402">
        <v>1</v>
      </c>
      <c r="EA402">
        <v>23</v>
      </c>
      <c r="EB402">
        <f t="shared" si="16"/>
        <v>2</v>
      </c>
      <c r="EC402">
        <v>2</v>
      </c>
      <c r="EE402">
        <v>23</v>
      </c>
      <c r="EL402">
        <v>1</v>
      </c>
      <c r="EM402">
        <v>-97</v>
      </c>
      <c r="EN402">
        <v>1</v>
      </c>
      <c r="EO402">
        <v>-97</v>
      </c>
      <c r="EP402">
        <v>1</v>
      </c>
      <c r="EQ402">
        <v>1</v>
      </c>
      <c r="ER402">
        <v>1</v>
      </c>
      <c r="EZ402">
        <v>1</v>
      </c>
      <c r="FA402">
        <v>1</v>
      </c>
      <c r="FD402">
        <v>2</v>
      </c>
      <c r="FG402">
        <v>0</v>
      </c>
      <c r="FH402" t="s">
        <v>3179</v>
      </c>
      <c r="FI402">
        <v>1</v>
      </c>
      <c r="FJ402" t="s">
        <v>204</v>
      </c>
      <c r="FK402">
        <v>23</v>
      </c>
      <c r="FL402">
        <v>12</v>
      </c>
      <c r="FM402">
        <v>12</v>
      </c>
      <c r="FN402">
        <v>23</v>
      </c>
      <c r="FO402" t="s">
        <v>2206</v>
      </c>
      <c r="FQ402" t="s">
        <v>3180</v>
      </c>
      <c r="FR402" t="s">
        <v>3362</v>
      </c>
      <c r="FS402">
        <v>1</v>
      </c>
      <c r="FT402">
        <v>1</v>
      </c>
      <c r="FU402" t="s">
        <v>2221</v>
      </c>
      <c r="FV402" t="s">
        <v>3182</v>
      </c>
      <c r="FW402">
        <v>0</v>
      </c>
      <c r="FX402">
        <v>1</v>
      </c>
      <c r="FY402">
        <v>0</v>
      </c>
      <c r="FZ402">
        <v>0</v>
      </c>
      <c r="GA402">
        <v>59048</v>
      </c>
      <c r="GB402">
        <v>201</v>
      </c>
      <c r="GC402">
        <v>293.7711443</v>
      </c>
      <c r="GD402" t="s">
        <v>2401</v>
      </c>
      <c r="GE402">
        <v>1</v>
      </c>
      <c r="HG402" t="s">
        <v>202</v>
      </c>
      <c r="HJ402">
        <v>0</v>
      </c>
    </row>
    <row r="403" spans="1:218" x14ac:dyDescent="0.3">
      <c r="A403">
        <v>517</v>
      </c>
      <c r="B403" t="s">
        <v>3984</v>
      </c>
      <c r="C403" t="s">
        <v>3985</v>
      </c>
      <c r="D403" t="s">
        <v>265</v>
      </c>
      <c r="E403">
        <v>1</v>
      </c>
      <c r="F403" t="s">
        <v>202</v>
      </c>
      <c r="H403">
        <v>1</v>
      </c>
      <c r="M403">
        <v>1</v>
      </c>
      <c r="N403">
        <v>2</v>
      </c>
      <c r="O403">
        <v>1</v>
      </c>
      <c r="U403">
        <v>1</v>
      </c>
      <c r="W403">
        <v>1</v>
      </c>
      <c r="X403" t="s">
        <v>3174</v>
      </c>
      <c r="Y403">
        <v>1</v>
      </c>
      <c r="Z403">
        <v>1</v>
      </c>
      <c r="AA403">
        <v>1</v>
      </c>
      <c r="AD403" t="s">
        <v>202</v>
      </c>
      <c r="AE403">
        <v>1</v>
      </c>
      <c r="AF403">
        <v>2</v>
      </c>
      <c r="AG403">
        <v>2</v>
      </c>
      <c r="AH403">
        <v>1</v>
      </c>
      <c r="AI403">
        <v>1</v>
      </c>
      <c r="AJ403">
        <v>2</v>
      </c>
      <c r="AK403" t="s">
        <v>3986</v>
      </c>
      <c r="AL403">
        <v>2</v>
      </c>
      <c r="AM403">
        <v>2</v>
      </c>
      <c r="AN403">
        <v>2</v>
      </c>
      <c r="AO403">
        <v>2</v>
      </c>
      <c r="AP403">
        <v>2</v>
      </c>
      <c r="AQ403">
        <v>2</v>
      </c>
      <c r="AR403" t="s">
        <v>3987</v>
      </c>
      <c r="AS403">
        <v>2</v>
      </c>
      <c r="AT403">
        <v>1</v>
      </c>
      <c r="AU403">
        <v>1</v>
      </c>
      <c r="AV403">
        <v>1</v>
      </c>
      <c r="AW403">
        <v>7</v>
      </c>
      <c r="AX403">
        <v>7</v>
      </c>
      <c r="AY403">
        <v>1</v>
      </c>
      <c r="BE403">
        <v>1</v>
      </c>
      <c r="BF403">
        <v>1</v>
      </c>
      <c r="BG403">
        <v>1</v>
      </c>
      <c r="BH403">
        <v>1</v>
      </c>
      <c r="BI403">
        <v>1</v>
      </c>
      <c r="BJ403">
        <v>0</v>
      </c>
      <c r="BM403">
        <v>1</v>
      </c>
      <c r="BN403">
        <v>1</v>
      </c>
      <c r="BO403">
        <v>3</v>
      </c>
      <c r="BP403">
        <v>1</v>
      </c>
      <c r="BQ403">
        <v>50</v>
      </c>
      <c r="BR403">
        <v>1</v>
      </c>
      <c r="BS403">
        <v>1</v>
      </c>
      <c r="BT403">
        <v>1</v>
      </c>
      <c r="BU403">
        <v>1</v>
      </c>
      <c r="BV403">
        <v>0</v>
      </c>
      <c r="BW403">
        <v>1</v>
      </c>
      <c r="BX403">
        <v>0</v>
      </c>
      <c r="BY403">
        <v>1</v>
      </c>
      <c r="BZ403">
        <v>0</v>
      </c>
      <c r="CA403">
        <v>1</v>
      </c>
      <c r="CB403">
        <v>0</v>
      </c>
      <c r="CC403">
        <v>1</v>
      </c>
      <c r="CD403">
        <v>0</v>
      </c>
      <c r="CE403">
        <v>1</v>
      </c>
      <c r="CF403">
        <v>0</v>
      </c>
      <c r="CG403">
        <v>1</v>
      </c>
      <c r="CH403">
        <v>1</v>
      </c>
      <c r="CI403">
        <v>1</v>
      </c>
      <c r="CJ403">
        <v>1</v>
      </c>
      <c r="CK403">
        <v>2</v>
      </c>
      <c r="CL403">
        <v>4</v>
      </c>
      <c r="CM403">
        <v>6</v>
      </c>
      <c r="CS403">
        <v>2</v>
      </c>
      <c r="CT403">
        <v>1</v>
      </c>
      <c r="CU403">
        <v>2</v>
      </c>
      <c r="CV403" t="s">
        <v>1113</v>
      </c>
      <c r="CW403">
        <v>855</v>
      </c>
      <c r="CX403">
        <v>14.25</v>
      </c>
      <c r="CY403">
        <v>2</v>
      </c>
      <c r="CZ403">
        <v>1</v>
      </c>
      <c r="DA403" t="s">
        <v>217</v>
      </c>
      <c r="DC403">
        <v>1</v>
      </c>
      <c r="DD403">
        <v>1</v>
      </c>
      <c r="DE403">
        <v>36</v>
      </c>
      <c r="DN403" t="s">
        <v>3912</v>
      </c>
      <c r="DO403" t="s">
        <v>3912</v>
      </c>
      <c r="DP403" t="s">
        <v>3178</v>
      </c>
      <c r="DQ403" t="s">
        <v>202</v>
      </c>
      <c r="DR403" t="s">
        <v>202</v>
      </c>
      <c r="DT403">
        <v>2</v>
      </c>
      <c r="DU403">
        <v>1</v>
      </c>
      <c r="DV403">
        <v>1</v>
      </c>
      <c r="DW403">
        <v>0</v>
      </c>
      <c r="DX403">
        <v>1</v>
      </c>
      <c r="DY403">
        <v>1</v>
      </c>
      <c r="DZ403">
        <v>-97</v>
      </c>
      <c r="EB403">
        <v>5</v>
      </c>
      <c r="EC403">
        <v>2</v>
      </c>
      <c r="EE403">
        <v>10</v>
      </c>
      <c r="EL403">
        <v>1</v>
      </c>
      <c r="EM403">
        <v>3</v>
      </c>
      <c r="EN403">
        <v>1</v>
      </c>
      <c r="EO403">
        <v>3</v>
      </c>
      <c r="EP403">
        <v>1</v>
      </c>
      <c r="EQ403">
        <v>1</v>
      </c>
      <c r="ER403">
        <v>1</v>
      </c>
      <c r="EZ403">
        <v>1</v>
      </c>
      <c r="FA403">
        <v>1</v>
      </c>
      <c r="FD403">
        <v>2</v>
      </c>
      <c r="FG403">
        <v>0</v>
      </c>
      <c r="FH403" t="s">
        <v>3179</v>
      </c>
      <c r="FI403">
        <v>1</v>
      </c>
      <c r="FJ403" t="s">
        <v>204</v>
      </c>
      <c r="FK403">
        <v>10</v>
      </c>
      <c r="FL403">
        <v>12</v>
      </c>
      <c r="FM403">
        <v>12</v>
      </c>
      <c r="FN403">
        <v>7.5</v>
      </c>
      <c r="FO403" t="s">
        <v>2206</v>
      </c>
      <c r="FP403">
        <v>3.5</v>
      </c>
      <c r="FQ403" t="s">
        <v>3180</v>
      </c>
      <c r="FR403" t="s">
        <v>3181</v>
      </c>
      <c r="FS403">
        <v>1</v>
      </c>
      <c r="FT403">
        <v>1</v>
      </c>
      <c r="FU403" t="s">
        <v>2221</v>
      </c>
      <c r="FV403" t="s">
        <v>3182</v>
      </c>
      <c r="FW403">
        <v>0</v>
      </c>
      <c r="FX403">
        <v>1</v>
      </c>
      <c r="FY403">
        <v>0</v>
      </c>
      <c r="FZ403">
        <v>0</v>
      </c>
      <c r="GA403">
        <v>1938</v>
      </c>
      <c r="GB403">
        <v>20</v>
      </c>
      <c r="GC403">
        <v>96.9</v>
      </c>
      <c r="GD403" t="s">
        <v>2401</v>
      </c>
      <c r="GE403">
        <v>1</v>
      </c>
      <c r="HG403" t="s">
        <v>202</v>
      </c>
      <c r="HJ403">
        <v>0</v>
      </c>
    </row>
    <row r="404" spans="1:218" x14ac:dyDescent="0.3">
      <c r="A404">
        <v>539</v>
      </c>
      <c r="B404" t="s">
        <v>3225</v>
      </c>
      <c r="C404" t="s">
        <v>4023</v>
      </c>
      <c r="D404" t="s">
        <v>212</v>
      </c>
      <c r="E404">
        <v>1</v>
      </c>
      <c r="F404" t="s">
        <v>202</v>
      </c>
      <c r="H404">
        <v>1</v>
      </c>
      <c r="M404">
        <v>1</v>
      </c>
      <c r="N404">
        <v>1</v>
      </c>
      <c r="U404">
        <v>1</v>
      </c>
      <c r="W404">
        <v>1</v>
      </c>
      <c r="X404" t="s">
        <v>3174</v>
      </c>
      <c r="Y404">
        <v>1</v>
      </c>
      <c r="Z404">
        <v>1</v>
      </c>
      <c r="AA404">
        <v>2</v>
      </c>
      <c r="AD404" t="s">
        <v>202</v>
      </c>
      <c r="AE404">
        <v>1</v>
      </c>
      <c r="AF404">
        <v>2</v>
      </c>
      <c r="AG404">
        <v>2</v>
      </c>
      <c r="AH404">
        <v>2</v>
      </c>
      <c r="AI404">
        <v>2</v>
      </c>
      <c r="AJ404">
        <v>2</v>
      </c>
      <c r="AK404" t="s">
        <v>3842</v>
      </c>
      <c r="AL404">
        <v>1</v>
      </c>
      <c r="AM404">
        <v>2</v>
      </c>
      <c r="AN404">
        <v>2</v>
      </c>
      <c r="AO404">
        <v>2</v>
      </c>
      <c r="AP404">
        <v>2</v>
      </c>
      <c r="AQ404">
        <v>2</v>
      </c>
      <c r="AR404" t="s">
        <v>3843</v>
      </c>
      <c r="AS404">
        <v>2</v>
      </c>
      <c r="AT404">
        <v>2</v>
      </c>
      <c r="AU404">
        <v>2</v>
      </c>
      <c r="AV404">
        <v>2</v>
      </c>
      <c r="AW404">
        <v>4</v>
      </c>
      <c r="AX404">
        <v>6</v>
      </c>
      <c r="AY404">
        <v>5</v>
      </c>
      <c r="BE404">
        <v>1</v>
      </c>
      <c r="BF404">
        <v>1</v>
      </c>
      <c r="BG404">
        <v>1</v>
      </c>
      <c r="BH404">
        <v>1</v>
      </c>
      <c r="BI404">
        <v>1</v>
      </c>
      <c r="BJ404">
        <v>0</v>
      </c>
      <c r="BM404">
        <v>5</v>
      </c>
      <c r="BN404">
        <v>1</v>
      </c>
      <c r="BO404">
        <v>2</v>
      </c>
      <c r="BP404">
        <v>1</v>
      </c>
      <c r="BQ404">
        <v>0</v>
      </c>
      <c r="BR404">
        <v>-97</v>
      </c>
      <c r="BS404">
        <v>1</v>
      </c>
      <c r="BT404">
        <v>2</v>
      </c>
      <c r="BV404">
        <v>1</v>
      </c>
      <c r="BX404">
        <v>0</v>
      </c>
      <c r="BZ404">
        <v>0</v>
      </c>
      <c r="CB404">
        <v>1</v>
      </c>
      <c r="CJ404">
        <v>2</v>
      </c>
      <c r="CK404">
        <v>2</v>
      </c>
      <c r="CL404">
        <v>6</v>
      </c>
      <c r="CM404">
        <v>2</v>
      </c>
      <c r="CR404">
        <v>2</v>
      </c>
      <c r="CS404">
        <v>4</v>
      </c>
      <c r="CT404">
        <v>1</v>
      </c>
      <c r="CU404">
        <v>2</v>
      </c>
      <c r="CV404" t="s">
        <v>4024</v>
      </c>
      <c r="CW404">
        <v>702</v>
      </c>
      <c r="CX404">
        <v>11.7</v>
      </c>
      <c r="CY404">
        <v>2</v>
      </c>
      <c r="CZ404">
        <v>1</v>
      </c>
      <c r="DA404" t="s">
        <v>252</v>
      </c>
      <c r="DC404">
        <v>1</v>
      </c>
      <c r="DD404">
        <v>1</v>
      </c>
      <c r="DE404">
        <v>3</v>
      </c>
      <c r="DN404" t="s">
        <v>3912</v>
      </c>
      <c r="DO404" t="s">
        <v>3912</v>
      </c>
      <c r="DP404" t="s">
        <v>3178</v>
      </c>
      <c r="DQ404" t="s">
        <v>202</v>
      </c>
      <c r="DR404" t="s">
        <v>202</v>
      </c>
      <c r="DT404">
        <v>1</v>
      </c>
      <c r="DV404">
        <v>1</v>
      </c>
      <c r="DW404">
        <v>0</v>
      </c>
      <c r="DX404">
        <v>2</v>
      </c>
      <c r="DY404">
        <v>1</v>
      </c>
      <c r="DZ404">
        <v>1</v>
      </c>
      <c r="EA404">
        <v>10</v>
      </c>
      <c r="EB404">
        <f t="shared" ref="EB404:EB409" si="17">IF(EA404&gt;=30,1,IF(EA404&gt;=20,2,IF(EA404&gt;=15,3,IF(EA404&gt;=10,4,IF(EA404&gt;=5,5,IF(EA404&gt;0,6,0))))))</f>
        <v>4</v>
      </c>
      <c r="EC404">
        <v>1</v>
      </c>
      <c r="ED404">
        <v>10</v>
      </c>
      <c r="EL404">
        <v>4</v>
      </c>
      <c r="EM404">
        <v>2</v>
      </c>
      <c r="EN404">
        <v>1</v>
      </c>
      <c r="EO404">
        <v>2</v>
      </c>
      <c r="EP404">
        <v>1</v>
      </c>
      <c r="EQ404">
        <v>1</v>
      </c>
      <c r="ER404">
        <v>1</v>
      </c>
      <c r="EZ404">
        <v>1</v>
      </c>
      <c r="FA404">
        <v>1</v>
      </c>
      <c r="FD404">
        <v>2</v>
      </c>
      <c r="FG404">
        <v>0</v>
      </c>
      <c r="FH404" t="s">
        <v>3179</v>
      </c>
      <c r="FI404">
        <v>1</v>
      </c>
      <c r="FJ404" t="s">
        <v>204</v>
      </c>
      <c r="FK404">
        <v>0.83333330000000005</v>
      </c>
      <c r="FL404">
        <v>10</v>
      </c>
      <c r="FM404">
        <v>10</v>
      </c>
      <c r="FN404">
        <v>10</v>
      </c>
      <c r="FO404" t="s">
        <v>2233</v>
      </c>
      <c r="FP404">
        <v>1.5</v>
      </c>
      <c r="FQ404" t="s">
        <v>3180</v>
      </c>
      <c r="FR404" t="s">
        <v>3189</v>
      </c>
      <c r="FS404">
        <v>0</v>
      </c>
      <c r="FT404">
        <v>1</v>
      </c>
      <c r="FU404" t="s">
        <v>2221</v>
      </c>
      <c r="FV404" t="s">
        <v>3182</v>
      </c>
      <c r="FW404">
        <v>0</v>
      </c>
      <c r="FX404">
        <v>1</v>
      </c>
      <c r="FY404">
        <v>0</v>
      </c>
      <c r="FZ404">
        <v>0</v>
      </c>
      <c r="GA404">
        <v>39021</v>
      </c>
      <c r="GB404">
        <v>133</v>
      </c>
      <c r="GC404">
        <v>293.3909774</v>
      </c>
      <c r="GD404" t="s">
        <v>2401</v>
      </c>
      <c r="GE404">
        <v>1</v>
      </c>
      <c r="HG404" t="s">
        <v>202</v>
      </c>
      <c r="HJ404">
        <v>0</v>
      </c>
    </row>
    <row r="405" spans="1:218" x14ac:dyDescent="0.3">
      <c r="A405">
        <v>555</v>
      </c>
      <c r="B405" t="s">
        <v>3225</v>
      </c>
      <c r="C405" t="s">
        <v>4037</v>
      </c>
      <c r="D405" t="s">
        <v>212</v>
      </c>
      <c r="E405">
        <v>1</v>
      </c>
      <c r="F405" t="s">
        <v>202</v>
      </c>
      <c r="H405">
        <v>1</v>
      </c>
      <c r="M405">
        <v>1</v>
      </c>
      <c r="N405">
        <v>1</v>
      </c>
      <c r="U405">
        <v>1</v>
      </c>
      <c r="W405">
        <v>1</v>
      </c>
      <c r="X405" t="s">
        <v>3174</v>
      </c>
      <c r="Y405">
        <v>1</v>
      </c>
      <c r="Z405">
        <v>1</v>
      </c>
      <c r="AA405">
        <v>1</v>
      </c>
      <c r="AD405" t="s">
        <v>202</v>
      </c>
      <c r="AE405">
        <v>1</v>
      </c>
      <c r="AF405">
        <v>1</v>
      </c>
      <c r="AG405">
        <v>1</v>
      </c>
      <c r="AH405">
        <v>2</v>
      </c>
      <c r="AI405">
        <v>2</v>
      </c>
      <c r="AJ405">
        <v>2</v>
      </c>
      <c r="AK405" t="s">
        <v>4038</v>
      </c>
      <c r="AL405">
        <v>1</v>
      </c>
      <c r="AM405">
        <v>2</v>
      </c>
      <c r="AN405">
        <v>-97</v>
      </c>
      <c r="AO405">
        <v>2</v>
      </c>
      <c r="AP405">
        <v>2</v>
      </c>
      <c r="AQ405">
        <v>2</v>
      </c>
      <c r="AR405" t="s">
        <v>4039</v>
      </c>
      <c r="AS405">
        <v>2</v>
      </c>
      <c r="AT405">
        <v>1</v>
      </c>
      <c r="AU405">
        <v>1</v>
      </c>
      <c r="AV405">
        <v>2</v>
      </c>
      <c r="AW405">
        <v>4</v>
      </c>
      <c r="AX405">
        <v>1</v>
      </c>
      <c r="AY405">
        <v>5</v>
      </c>
      <c r="BE405">
        <v>1</v>
      </c>
      <c r="BF405">
        <v>1</v>
      </c>
      <c r="BG405">
        <v>1</v>
      </c>
      <c r="BH405">
        <v>1</v>
      </c>
      <c r="BI405">
        <v>1</v>
      </c>
      <c r="BJ405">
        <v>0</v>
      </c>
      <c r="BM405">
        <v>1</v>
      </c>
      <c r="BN405">
        <v>1</v>
      </c>
      <c r="BO405">
        <v>4</v>
      </c>
      <c r="BP405">
        <v>1</v>
      </c>
      <c r="BQ405">
        <v>13</v>
      </c>
      <c r="BR405">
        <v>5</v>
      </c>
      <c r="BS405">
        <v>1</v>
      </c>
      <c r="BT405">
        <v>1</v>
      </c>
      <c r="BV405">
        <v>0</v>
      </c>
      <c r="BX405">
        <v>0</v>
      </c>
      <c r="BZ405">
        <v>0</v>
      </c>
      <c r="CB405">
        <v>0</v>
      </c>
      <c r="CD405">
        <v>0</v>
      </c>
      <c r="CF405">
        <v>1</v>
      </c>
      <c r="CJ405">
        <v>1</v>
      </c>
      <c r="CK405">
        <v>2</v>
      </c>
      <c r="CL405">
        <v>4</v>
      </c>
      <c r="CM405">
        <v>1</v>
      </c>
      <c r="CR405">
        <v>2</v>
      </c>
      <c r="CS405">
        <v>1</v>
      </c>
      <c r="CT405">
        <v>1</v>
      </c>
      <c r="CU405">
        <v>2</v>
      </c>
      <c r="CV405" t="s">
        <v>2795</v>
      </c>
      <c r="CW405">
        <v>705</v>
      </c>
      <c r="CX405">
        <v>11.75</v>
      </c>
      <c r="CY405">
        <v>2</v>
      </c>
      <c r="CZ405">
        <v>1</v>
      </c>
      <c r="DA405" t="s">
        <v>210</v>
      </c>
      <c r="DC405">
        <v>1</v>
      </c>
      <c r="DD405">
        <v>1</v>
      </c>
      <c r="DE405">
        <v>3</v>
      </c>
      <c r="DN405" t="s">
        <v>3912</v>
      </c>
      <c r="DO405" t="s">
        <v>3912</v>
      </c>
      <c r="DP405" t="s">
        <v>3178</v>
      </c>
      <c r="DQ405" t="s">
        <v>202</v>
      </c>
      <c r="DR405" t="s">
        <v>202</v>
      </c>
      <c r="DT405">
        <v>1</v>
      </c>
      <c r="DV405">
        <v>1</v>
      </c>
      <c r="DW405">
        <v>0</v>
      </c>
      <c r="DX405">
        <v>1</v>
      </c>
      <c r="DY405">
        <v>1</v>
      </c>
      <c r="DZ405">
        <v>1</v>
      </c>
      <c r="EA405">
        <v>15</v>
      </c>
      <c r="EB405">
        <f t="shared" si="17"/>
        <v>3</v>
      </c>
      <c r="EC405">
        <v>2</v>
      </c>
      <c r="EE405">
        <v>15</v>
      </c>
      <c r="EL405">
        <v>3</v>
      </c>
      <c r="EM405">
        <v>1</v>
      </c>
      <c r="EN405">
        <v>1</v>
      </c>
      <c r="EO405">
        <v>4</v>
      </c>
      <c r="EP405">
        <v>1</v>
      </c>
      <c r="EQ405">
        <v>1</v>
      </c>
      <c r="ER405">
        <v>1</v>
      </c>
      <c r="EZ405">
        <v>1</v>
      </c>
      <c r="FA405">
        <v>1</v>
      </c>
      <c r="FD405">
        <v>2</v>
      </c>
      <c r="FG405">
        <v>0</v>
      </c>
      <c r="FH405" t="s">
        <v>3179</v>
      </c>
      <c r="FI405">
        <v>1</v>
      </c>
      <c r="FJ405" t="s">
        <v>204</v>
      </c>
      <c r="FK405">
        <v>15</v>
      </c>
      <c r="FL405">
        <v>12</v>
      </c>
      <c r="FM405">
        <v>12</v>
      </c>
      <c r="FN405">
        <v>15</v>
      </c>
      <c r="FO405" t="s">
        <v>2220</v>
      </c>
      <c r="FP405">
        <v>0.5</v>
      </c>
      <c r="FQ405" t="s">
        <v>3180</v>
      </c>
      <c r="FR405" t="s">
        <v>3201</v>
      </c>
      <c r="FS405">
        <v>1</v>
      </c>
      <c r="FT405">
        <v>1</v>
      </c>
      <c r="FU405" t="s">
        <v>2221</v>
      </c>
      <c r="FV405" t="s">
        <v>3182</v>
      </c>
      <c r="FW405">
        <v>0</v>
      </c>
      <c r="FX405">
        <v>1</v>
      </c>
      <c r="FY405">
        <v>0</v>
      </c>
      <c r="FZ405">
        <v>0</v>
      </c>
      <c r="GA405">
        <v>39021</v>
      </c>
      <c r="GB405">
        <v>133</v>
      </c>
      <c r="GC405">
        <v>293.3909774</v>
      </c>
      <c r="GD405" t="s">
        <v>2401</v>
      </c>
      <c r="GE405">
        <v>1</v>
      </c>
      <c r="HG405" t="s">
        <v>202</v>
      </c>
      <c r="HJ405">
        <v>0</v>
      </c>
    </row>
    <row r="406" spans="1:218" x14ac:dyDescent="0.3">
      <c r="A406">
        <v>631</v>
      </c>
      <c r="B406" t="s">
        <v>3225</v>
      </c>
      <c r="C406" t="s">
        <v>4154</v>
      </c>
      <c r="D406" t="s">
        <v>212</v>
      </c>
      <c r="E406">
        <v>1</v>
      </c>
      <c r="F406" t="s">
        <v>202</v>
      </c>
      <c r="H406">
        <v>1</v>
      </c>
      <c r="M406">
        <v>1</v>
      </c>
      <c r="N406">
        <v>1</v>
      </c>
      <c r="U406">
        <v>1</v>
      </c>
      <c r="W406">
        <v>-98</v>
      </c>
      <c r="X406" t="s">
        <v>3174</v>
      </c>
      <c r="Y406">
        <v>1</v>
      </c>
      <c r="Z406">
        <v>1</v>
      </c>
      <c r="AA406">
        <v>1</v>
      </c>
      <c r="AD406" t="s">
        <v>202</v>
      </c>
      <c r="AE406">
        <v>1</v>
      </c>
      <c r="AF406">
        <v>1</v>
      </c>
      <c r="AG406">
        <v>1</v>
      </c>
      <c r="AH406">
        <v>2</v>
      </c>
      <c r="AI406">
        <v>1</v>
      </c>
      <c r="AJ406">
        <v>1</v>
      </c>
      <c r="AK406" t="s">
        <v>4155</v>
      </c>
      <c r="AL406">
        <v>1</v>
      </c>
      <c r="AM406">
        <v>2</v>
      </c>
      <c r="AN406">
        <v>1</v>
      </c>
      <c r="AO406">
        <v>2</v>
      </c>
      <c r="AP406">
        <v>2</v>
      </c>
      <c r="AQ406">
        <v>1</v>
      </c>
      <c r="AR406" t="s">
        <v>4156</v>
      </c>
      <c r="AS406">
        <v>2</v>
      </c>
      <c r="AT406">
        <v>-98</v>
      </c>
      <c r="AU406">
        <v>-98</v>
      </c>
      <c r="AV406">
        <v>-98</v>
      </c>
      <c r="AW406">
        <v>7</v>
      </c>
      <c r="AX406">
        <v>1</v>
      </c>
      <c r="AY406">
        <v>1</v>
      </c>
      <c r="BE406">
        <v>1</v>
      </c>
      <c r="BF406">
        <v>1</v>
      </c>
      <c r="BG406">
        <v>1</v>
      </c>
      <c r="BH406">
        <v>1</v>
      </c>
      <c r="BI406">
        <v>1</v>
      </c>
      <c r="BJ406">
        <v>0</v>
      </c>
      <c r="BM406">
        <v>-98</v>
      </c>
      <c r="BN406">
        <v>-98</v>
      </c>
      <c r="BP406">
        <v>-98</v>
      </c>
      <c r="BR406">
        <v>-98</v>
      </c>
      <c r="BS406">
        <v>-98</v>
      </c>
      <c r="CJ406">
        <v>-98</v>
      </c>
      <c r="CK406">
        <v>-98</v>
      </c>
      <c r="CL406">
        <v>8</v>
      </c>
      <c r="CM406">
        <v>-98</v>
      </c>
      <c r="CR406">
        <v>-98</v>
      </c>
      <c r="CS406">
        <v>-98</v>
      </c>
      <c r="CT406">
        <v>1</v>
      </c>
      <c r="CU406">
        <v>2</v>
      </c>
      <c r="CV406" t="s">
        <v>4157</v>
      </c>
      <c r="CW406">
        <v>513</v>
      </c>
      <c r="CX406">
        <v>8.5500000000000007</v>
      </c>
      <c r="CY406">
        <v>2</v>
      </c>
      <c r="CZ406">
        <v>1</v>
      </c>
      <c r="DA406" t="s">
        <v>3632</v>
      </c>
      <c r="DC406">
        <v>1</v>
      </c>
      <c r="DD406">
        <v>1</v>
      </c>
      <c r="DE406">
        <v>3</v>
      </c>
      <c r="DN406" t="s">
        <v>4107</v>
      </c>
      <c r="DO406" t="s">
        <v>4107</v>
      </c>
      <c r="DP406" t="s">
        <v>3178</v>
      </c>
      <c r="DQ406" t="s">
        <v>202</v>
      </c>
      <c r="DR406" t="s">
        <v>202</v>
      </c>
      <c r="DT406">
        <v>1</v>
      </c>
      <c r="DV406">
        <v>1</v>
      </c>
      <c r="DW406">
        <v>0</v>
      </c>
      <c r="DX406">
        <v>1</v>
      </c>
      <c r="DY406">
        <v>1</v>
      </c>
      <c r="DZ406">
        <v>1</v>
      </c>
      <c r="EA406">
        <v>13</v>
      </c>
      <c r="EB406">
        <f t="shared" si="17"/>
        <v>4</v>
      </c>
      <c r="EC406">
        <v>2</v>
      </c>
      <c r="EE406">
        <v>13</v>
      </c>
      <c r="EL406">
        <v>1</v>
      </c>
      <c r="EM406">
        <v>3</v>
      </c>
      <c r="EN406">
        <v>1</v>
      </c>
      <c r="EO406">
        <v>2</v>
      </c>
      <c r="EP406">
        <v>1</v>
      </c>
      <c r="EQ406">
        <v>1</v>
      </c>
      <c r="ER406">
        <v>1</v>
      </c>
      <c r="EZ406">
        <v>1</v>
      </c>
      <c r="FA406">
        <v>1</v>
      </c>
      <c r="FD406">
        <v>2</v>
      </c>
      <c r="FG406">
        <v>0</v>
      </c>
      <c r="FH406" t="s">
        <v>3179</v>
      </c>
      <c r="FI406">
        <v>1</v>
      </c>
      <c r="FJ406" t="s">
        <v>204</v>
      </c>
      <c r="FK406">
        <v>13</v>
      </c>
      <c r="FL406">
        <v>12</v>
      </c>
      <c r="FM406">
        <v>12</v>
      </c>
      <c r="FN406">
        <v>13</v>
      </c>
      <c r="FO406" t="s">
        <v>2206</v>
      </c>
      <c r="FP406">
        <v>3.5</v>
      </c>
      <c r="FQ406" t="s">
        <v>3180</v>
      </c>
      <c r="FR406" t="s">
        <v>3189</v>
      </c>
      <c r="FS406">
        <v>0</v>
      </c>
      <c r="FT406">
        <v>1</v>
      </c>
      <c r="FU406" t="s">
        <v>2221</v>
      </c>
      <c r="FV406" t="s">
        <v>3182</v>
      </c>
      <c r="FW406">
        <v>0</v>
      </c>
      <c r="FX406">
        <v>1</v>
      </c>
      <c r="FY406">
        <v>0</v>
      </c>
      <c r="FZ406">
        <v>0</v>
      </c>
      <c r="GA406">
        <v>39021</v>
      </c>
      <c r="GB406">
        <v>133</v>
      </c>
      <c r="GC406">
        <v>293.3909774</v>
      </c>
      <c r="GD406" t="s">
        <v>2401</v>
      </c>
      <c r="GE406">
        <v>1</v>
      </c>
      <c r="HG406" t="s">
        <v>202</v>
      </c>
      <c r="HJ406">
        <v>0</v>
      </c>
    </row>
    <row r="407" spans="1:218" x14ac:dyDescent="0.3">
      <c r="A407">
        <v>654</v>
      </c>
      <c r="B407" t="s">
        <v>3225</v>
      </c>
      <c r="C407" t="s">
        <v>4187</v>
      </c>
      <c r="D407" t="s">
        <v>212</v>
      </c>
      <c r="E407">
        <v>1</v>
      </c>
      <c r="F407" t="s">
        <v>202</v>
      </c>
      <c r="H407">
        <v>1</v>
      </c>
      <c r="M407">
        <v>1</v>
      </c>
      <c r="N407">
        <v>1</v>
      </c>
      <c r="U407">
        <v>1</v>
      </c>
      <c r="W407">
        <v>1</v>
      </c>
      <c r="X407" t="s">
        <v>3174</v>
      </c>
      <c r="Y407">
        <v>1</v>
      </c>
      <c r="Z407">
        <v>1</v>
      </c>
      <c r="AA407">
        <v>2</v>
      </c>
      <c r="AD407" t="s">
        <v>202</v>
      </c>
      <c r="AE407">
        <v>1</v>
      </c>
      <c r="AF407">
        <v>2</v>
      </c>
      <c r="AG407">
        <v>2</v>
      </c>
      <c r="AH407">
        <v>2</v>
      </c>
      <c r="AI407">
        <v>2</v>
      </c>
      <c r="AJ407">
        <v>2</v>
      </c>
      <c r="AK407" t="s">
        <v>4188</v>
      </c>
      <c r="AL407">
        <v>1</v>
      </c>
      <c r="AM407">
        <v>1</v>
      </c>
      <c r="AN407">
        <v>2</v>
      </c>
      <c r="AO407">
        <v>2</v>
      </c>
      <c r="AP407">
        <v>2</v>
      </c>
      <c r="AQ407">
        <v>2</v>
      </c>
      <c r="AR407" t="s">
        <v>4189</v>
      </c>
      <c r="AS407">
        <v>3</v>
      </c>
      <c r="AT407">
        <v>2</v>
      </c>
      <c r="AU407">
        <v>1</v>
      </c>
      <c r="AV407">
        <v>2</v>
      </c>
      <c r="AW407">
        <v>7</v>
      </c>
      <c r="AX407">
        <v>1</v>
      </c>
      <c r="AY407">
        <v>1</v>
      </c>
      <c r="BE407">
        <v>1</v>
      </c>
      <c r="BF407">
        <v>2</v>
      </c>
      <c r="BG407">
        <v>1</v>
      </c>
      <c r="BH407">
        <v>2</v>
      </c>
      <c r="BI407">
        <v>1</v>
      </c>
      <c r="BJ407">
        <v>1</v>
      </c>
      <c r="BK407">
        <v>1</v>
      </c>
      <c r="BL407">
        <v>1</v>
      </c>
      <c r="BM407">
        <v>1</v>
      </c>
      <c r="BN407">
        <v>1</v>
      </c>
      <c r="BO407">
        <v>4</v>
      </c>
      <c r="BP407">
        <v>1</v>
      </c>
      <c r="BQ407">
        <v>7</v>
      </c>
      <c r="BR407">
        <v>4</v>
      </c>
      <c r="BS407">
        <v>1</v>
      </c>
      <c r="BT407">
        <v>6</v>
      </c>
      <c r="BV407">
        <v>3</v>
      </c>
      <c r="BX407">
        <v>1</v>
      </c>
      <c r="BZ407">
        <v>0</v>
      </c>
      <c r="CB407">
        <v>2</v>
      </c>
      <c r="CJ407">
        <v>2</v>
      </c>
      <c r="CK407">
        <v>2</v>
      </c>
      <c r="CL407">
        <v>4</v>
      </c>
      <c r="CM407">
        <v>6</v>
      </c>
      <c r="CS407">
        <v>-98</v>
      </c>
      <c r="CT407">
        <v>1</v>
      </c>
      <c r="CU407">
        <v>2</v>
      </c>
      <c r="CV407" t="s">
        <v>4190</v>
      </c>
      <c r="CW407">
        <v>621</v>
      </c>
      <c r="CX407">
        <v>10.35</v>
      </c>
      <c r="CY407">
        <v>2</v>
      </c>
      <c r="CZ407">
        <v>1</v>
      </c>
      <c r="DA407" t="s">
        <v>3812</v>
      </c>
      <c r="DC407">
        <v>1</v>
      </c>
      <c r="DD407">
        <v>1</v>
      </c>
      <c r="DE407">
        <v>3</v>
      </c>
      <c r="DN407" t="s">
        <v>4107</v>
      </c>
      <c r="DO407" t="s">
        <v>4107</v>
      </c>
      <c r="DP407" t="s">
        <v>3178</v>
      </c>
      <c r="DQ407" t="s">
        <v>202</v>
      </c>
      <c r="DR407" t="s">
        <v>202</v>
      </c>
      <c r="DT407">
        <v>1</v>
      </c>
      <c r="DV407">
        <v>1</v>
      </c>
      <c r="DW407">
        <v>0</v>
      </c>
      <c r="DX407">
        <v>2</v>
      </c>
      <c r="DY407">
        <v>1</v>
      </c>
      <c r="DZ407">
        <v>1</v>
      </c>
      <c r="EA407">
        <v>18</v>
      </c>
      <c r="EB407">
        <f t="shared" si="17"/>
        <v>3</v>
      </c>
      <c r="EC407">
        <v>2</v>
      </c>
      <c r="EE407">
        <v>18</v>
      </c>
      <c r="EL407">
        <v>1</v>
      </c>
      <c r="EM407">
        <v>3</v>
      </c>
      <c r="EN407">
        <v>1</v>
      </c>
      <c r="EO407">
        <v>1</v>
      </c>
      <c r="EP407">
        <v>1</v>
      </c>
      <c r="EQ407">
        <v>1</v>
      </c>
      <c r="ER407">
        <v>1</v>
      </c>
      <c r="EZ407">
        <v>1</v>
      </c>
      <c r="FA407">
        <v>1</v>
      </c>
      <c r="FD407">
        <v>2</v>
      </c>
      <c r="FG407">
        <v>0</v>
      </c>
      <c r="FH407" t="s">
        <v>3179</v>
      </c>
      <c r="FI407">
        <v>1</v>
      </c>
      <c r="FJ407" t="s">
        <v>204</v>
      </c>
      <c r="FK407">
        <v>18</v>
      </c>
      <c r="FL407">
        <v>12</v>
      </c>
      <c r="FM407">
        <v>12</v>
      </c>
      <c r="FN407">
        <v>18</v>
      </c>
      <c r="FO407" t="s">
        <v>2206</v>
      </c>
      <c r="FP407">
        <v>3.5</v>
      </c>
      <c r="FQ407" t="s">
        <v>3180</v>
      </c>
      <c r="FR407" t="s">
        <v>3196</v>
      </c>
      <c r="FS407">
        <v>1</v>
      </c>
      <c r="FT407">
        <v>1</v>
      </c>
      <c r="FU407" t="s">
        <v>2221</v>
      </c>
      <c r="FV407" t="s">
        <v>3182</v>
      </c>
      <c r="FW407">
        <v>0</v>
      </c>
      <c r="FX407">
        <v>1</v>
      </c>
      <c r="FY407">
        <v>0</v>
      </c>
      <c r="FZ407">
        <v>0</v>
      </c>
      <c r="GA407">
        <v>39021</v>
      </c>
      <c r="GB407">
        <v>133</v>
      </c>
      <c r="GC407">
        <v>293.3909774</v>
      </c>
      <c r="GD407" t="s">
        <v>2401</v>
      </c>
      <c r="GE407">
        <v>1</v>
      </c>
      <c r="HG407" t="s">
        <v>202</v>
      </c>
      <c r="HJ407">
        <v>0</v>
      </c>
    </row>
    <row r="408" spans="1:218" x14ac:dyDescent="0.3">
      <c r="A408">
        <v>667</v>
      </c>
      <c r="B408" t="s">
        <v>3183</v>
      </c>
      <c r="C408" t="s">
        <v>4206</v>
      </c>
      <c r="D408" t="s">
        <v>212</v>
      </c>
      <c r="E408">
        <v>1</v>
      </c>
      <c r="F408" t="s">
        <v>202</v>
      </c>
      <c r="H408">
        <v>1</v>
      </c>
      <c r="M408">
        <v>1</v>
      </c>
      <c r="N408">
        <v>1</v>
      </c>
      <c r="U408">
        <v>1</v>
      </c>
      <c r="W408">
        <v>1</v>
      </c>
      <c r="X408" t="s">
        <v>3174</v>
      </c>
      <c r="Y408">
        <v>1</v>
      </c>
      <c r="Z408">
        <v>1</v>
      </c>
      <c r="AA408">
        <v>2</v>
      </c>
      <c r="AD408" t="s">
        <v>202</v>
      </c>
      <c r="AE408">
        <v>1</v>
      </c>
      <c r="AF408">
        <v>2</v>
      </c>
      <c r="AG408">
        <v>2</v>
      </c>
      <c r="AH408">
        <v>2</v>
      </c>
      <c r="AI408">
        <v>2</v>
      </c>
      <c r="AJ408">
        <v>2</v>
      </c>
      <c r="AK408" t="s">
        <v>4207</v>
      </c>
      <c r="AL408">
        <v>1</v>
      </c>
      <c r="AM408">
        <v>2</v>
      </c>
      <c r="AN408">
        <v>1</v>
      </c>
      <c r="AO408">
        <v>2</v>
      </c>
      <c r="AP408">
        <v>2</v>
      </c>
      <c r="AQ408">
        <v>2</v>
      </c>
      <c r="AR408" t="s">
        <v>4208</v>
      </c>
      <c r="AS408">
        <v>2</v>
      </c>
      <c r="AT408">
        <v>2</v>
      </c>
      <c r="AU408">
        <v>2</v>
      </c>
      <c r="AV408">
        <v>2</v>
      </c>
      <c r="AW408">
        <v>7</v>
      </c>
      <c r="AX408">
        <v>1</v>
      </c>
      <c r="AY408">
        <v>2</v>
      </c>
      <c r="AZ408">
        <v>3</v>
      </c>
      <c r="BE408">
        <v>1</v>
      </c>
      <c r="BF408">
        <v>1</v>
      </c>
      <c r="BG408">
        <v>1</v>
      </c>
      <c r="BH408">
        <v>1</v>
      </c>
      <c r="BI408">
        <v>1</v>
      </c>
      <c r="BJ408">
        <v>0</v>
      </c>
      <c r="BM408">
        <v>1</v>
      </c>
      <c r="BN408">
        <v>1</v>
      </c>
      <c r="BO408">
        <v>5</v>
      </c>
      <c r="BP408">
        <v>1</v>
      </c>
      <c r="BQ408">
        <v>3</v>
      </c>
      <c r="BR408">
        <v>1</v>
      </c>
      <c r="BS408">
        <v>1</v>
      </c>
      <c r="BT408">
        <v>6</v>
      </c>
      <c r="BV408">
        <v>4</v>
      </c>
      <c r="BX408">
        <v>0</v>
      </c>
      <c r="BZ408">
        <v>0</v>
      </c>
      <c r="CB408">
        <v>2</v>
      </c>
      <c r="CJ408">
        <v>1</v>
      </c>
      <c r="CK408">
        <v>2</v>
      </c>
      <c r="CL408">
        <v>8</v>
      </c>
      <c r="CM408">
        <v>1</v>
      </c>
      <c r="CR408">
        <v>2</v>
      </c>
      <c r="CS408">
        <v>8</v>
      </c>
      <c r="CT408">
        <v>1</v>
      </c>
      <c r="CU408">
        <v>2</v>
      </c>
      <c r="CV408" t="s">
        <v>733</v>
      </c>
      <c r="CW408">
        <v>658</v>
      </c>
      <c r="CX408">
        <v>10.97</v>
      </c>
      <c r="CY408">
        <v>2</v>
      </c>
      <c r="CZ408">
        <v>1</v>
      </c>
      <c r="DA408" t="s">
        <v>3546</v>
      </c>
      <c r="DC408">
        <v>1</v>
      </c>
      <c r="DD408">
        <v>1</v>
      </c>
      <c r="DE408">
        <v>4</v>
      </c>
      <c r="DN408" t="s">
        <v>4107</v>
      </c>
      <c r="DO408" t="s">
        <v>4107</v>
      </c>
      <c r="DP408" t="s">
        <v>3178</v>
      </c>
      <c r="DQ408" t="s">
        <v>202</v>
      </c>
      <c r="DR408" t="s">
        <v>202</v>
      </c>
      <c r="DT408">
        <v>1</v>
      </c>
      <c r="DV408">
        <v>1</v>
      </c>
      <c r="DW408">
        <v>0</v>
      </c>
      <c r="DX408">
        <v>2</v>
      </c>
      <c r="DY408">
        <v>1</v>
      </c>
      <c r="DZ408">
        <v>1</v>
      </c>
      <c r="EA408">
        <v>10</v>
      </c>
      <c r="EB408">
        <f t="shared" si="17"/>
        <v>4</v>
      </c>
      <c r="EC408">
        <v>2</v>
      </c>
      <c r="EE408">
        <v>10</v>
      </c>
      <c r="EL408">
        <v>3</v>
      </c>
      <c r="EM408">
        <v>1</v>
      </c>
      <c r="EN408">
        <v>1</v>
      </c>
      <c r="EO408">
        <v>2</v>
      </c>
      <c r="EP408">
        <v>1</v>
      </c>
      <c r="EQ408">
        <v>1</v>
      </c>
      <c r="ER408">
        <v>1</v>
      </c>
      <c r="EZ408">
        <v>1</v>
      </c>
      <c r="FA408">
        <v>1</v>
      </c>
      <c r="FD408">
        <v>2</v>
      </c>
      <c r="FG408">
        <v>0</v>
      </c>
      <c r="FH408" t="s">
        <v>3179</v>
      </c>
      <c r="FI408">
        <v>1</v>
      </c>
      <c r="FJ408" t="s">
        <v>204</v>
      </c>
      <c r="FK408">
        <v>10</v>
      </c>
      <c r="FL408">
        <v>12</v>
      </c>
      <c r="FM408">
        <v>12</v>
      </c>
      <c r="FN408">
        <v>10</v>
      </c>
      <c r="FO408" t="s">
        <v>2220</v>
      </c>
      <c r="FP408">
        <v>0.5</v>
      </c>
      <c r="FQ408" t="s">
        <v>3180</v>
      </c>
      <c r="FR408" t="s">
        <v>3189</v>
      </c>
      <c r="FS408">
        <v>0</v>
      </c>
      <c r="FT408">
        <v>1</v>
      </c>
      <c r="FU408" t="s">
        <v>2221</v>
      </c>
      <c r="FV408" t="s">
        <v>3182</v>
      </c>
      <c r="FW408">
        <v>0</v>
      </c>
      <c r="FX408">
        <v>1</v>
      </c>
      <c r="FY408">
        <v>0</v>
      </c>
      <c r="FZ408">
        <v>0</v>
      </c>
      <c r="GA408">
        <v>37408</v>
      </c>
      <c r="GB408">
        <v>127</v>
      </c>
      <c r="GC408">
        <v>294.55118110000001</v>
      </c>
      <c r="GD408" t="s">
        <v>2401</v>
      </c>
      <c r="GE408">
        <v>1</v>
      </c>
      <c r="HG408" t="s">
        <v>202</v>
      </c>
      <c r="HJ408">
        <v>0</v>
      </c>
    </row>
    <row r="409" spans="1:218" x14ac:dyDescent="0.3">
      <c r="A409">
        <v>872</v>
      </c>
      <c r="B409" t="s">
        <v>3190</v>
      </c>
      <c r="C409" t="s">
        <v>4515</v>
      </c>
      <c r="D409" t="s">
        <v>265</v>
      </c>
      <c r="E409">
        <v>1</v>
      </c>
      <c r="F409" t="s">
        <v>202</v>
      </c>
      <c r="H409">
        <v>1</v>
      </c>
      <c r="M409">
        <v>1</v>
      </c>
      <c r="N409">
        <v>1</v>
      </c>
      <c r="U409">
        <v>1</v>
      </c>
      <c r="W409">
        <v>1</v>
      </c>
      <c r="X409" t="s">
        <v>3174</v>
      </c>
      <c r="Y409">
        <v>1</v>
      </c>
      <c r="Z409">
        <v>1</v>
      </c>
      <c r="AA409">
        <v>1</v>
      </c>
      <c r="AD409" t="s">
        <v>202</v>
      </c>
      <c r="AE409">
        <v>1</v>
      </c>
      <c r="AF409">
        <v>1</v>
      </c>
      <c r="AG409">
        <v>1</v>
      </c>
      <c r="AH409">
        <v>1</v>
      </c>
      <c r="AI409">
        <v>1</v>
      </c>
      <c r="AJ409">
        <v>2</v>
      </c>
      <c r="AK409" t="s">
        <v>4516</v>
      </c>
      <c r="AL409">
        <v>1</v>
      </c>
      <c r="AM409">
        <v>1</v>
      </c>
      <c r="AN409">
        <v>2</v>
      </c>
      <c r="AO409">
        <v>2</v>
      </c>
      <c r="AP409">
        <v>2</v>
      </c>
      <c r="AQ409">
        <v>1</v>
      </c>
      <c r="AR409" t="s">
        <v>4517</v>
      </c>
      <c r="AS409">
        <v>1</v>
      </c>
      <c r="AT409">
        <v>3</v>
      </c>
      <c r="AU409">
        <v>1</v>
      </c>
      <c r="AV409">
        <v>1</v>
      </c>
      <c r="AW409">
        <v>5</v>
      </c>
      <c r="AX409">
        <v>1</v>
      </c>
      <c r="AY409">
        <v>4</v>
      </c>
      <c r="BE409">
        <v>1</v>
      </c>
      <c r="BF409">
        <v>2</v>
      </c>
      <c r="BG409">
        <v>1</v>
      </c>
      <c r="BH409">
        <v>2</v>
      </c>
      <c r="BI409">
        <v>1</v>
      </c>
      <c r="BJ409">
        <v>0</v>
      </c>
      <c r="BM409">
        <v>1</v>
      </c>
      <c r="BN409">
        <v>1</v>
      </c>
      <c r="BO409">
        <v>3</v>
      </c>
      <c r="BP409">
        <v>1</v>
      </c>
      <c r="BQ409">
        <v>3</v>
      </c>
      <c r="BR409">
        <v>1</v>
      </c>
      <c r="BS409">
        <v>1</v>
      </c>
      <c r="BT409">
        <v>4</v>
      </c>
      <c r="BV409">
        <v>3</v>
      </c>
      <c r="BX409">
        <v>0</v>
      </c>
      <c r="BZ409">
        <v>2</v>
      </c>
      <c r="CJ409">
        <v>1</v>
      </c>
      <c r="CK409">
        <v>1</v>
      </c>
      <c r="CL409">
        <v>6</v>
      </c>
      <c r="CM409">
        <v>-98</v>
      </c>
      <c r="CR409">
        <v>-98</v>
      </c>
      <c r="CS409">
        <v>-98</v>
      </c>
      <c r="CT409">
        <v>1</v>
      </c>
      <c r="CU409">
        <v>1</v>
      </c>
      <c r="CV409" t="s">
        <v>4518</v>
      </c>
      <c r="CW409">
        <v>645</v>
      </c>
      <c r="CX409">
        <v>10.75</v>
      </c>
      <c r="CY409">
        <v>2</v>
      </c>
      <c r="CZ409">
        <v>1</v>
      </c>
      <c r="DA409" t="s">
        <v>210</v>
      </c>
      <c r="DC409">
        <v>1</v>
      </c>
      <c r="DD409">
        <v>1</v>
      </c>
      <c r="DE409">
        <v>29</v>
      </c>
      <c r="DN409" t="s">
        <v>4423</v>
      </c>
      <c r="DO409" t="s">
        <v>4423</v>
      </c>
      <c r="DP409" t="s">
        <v>3178</v>
      </c>
      <c r="DQ409" t="s">
        <v>202</v>
      </c>
      <c r="DR409" t="s">
        <v>202</v>
      </c>
      <c r="DT409">
        <v>1</v>
      </c>
      <c r="DV409">
        <v>1</v>
      </c>
      <c r="DW409">
        <v>0</v>
      </c>
      <c r="DX409">
        <v>1</v>
      </c>
      <c r="DY409">
        <v>1</v>
      </c>
      <c r="DZ409">
        <v>1</v>
      </c>
      <c r="EA409">
        <v>10</v>
      </c>
      <c r="EB409">
        <f t="shared" si="17"/>
        <v>4</v>
      </c>
      <c r="EC409">
        <v>2</v>
      </c>
      <c r="EE409">
        <v>2</v>
      </c>
      <c r="EL409">
        <v>1</v>
      </c>
      <c r="EM409">
        <v>3</v>
      </c>
      <c r="EN409">
        <v>1</v>
      </c>
      <c r="EO409">
        <v>1</v>
      </c>
      <c r="EP409">
        <v>1</v>
      </c>
      <c r="EQ409">
        <v>1</v>
      </c>
      <c r="ER409">
        <v>1</v>
      </c>
      <c r="EZ409">
        <v>2</v>
      </c>
      <c r="FE409">
        <v>3</v>
      </c>
      <c r="FG409">
        <v>0</v>
      </c>
      <c r="FH409" t="s">
        <v>3179</v>
      </c>
      <c r="FI409">
        <v>1</v>
      </c>
      <c r="FJ409" t="s">
        <v>204</v>
      </c>
      <c r="FK409">
        <v>2</v>
      </c>
      <c r="FL409">
        <v>12</v>
      </c>
      <c r="FM409">
        <v>12</v>
      </c>
      <c r="FN409">
        <v>10</v>
      </c>
      <c r="FO409" t="s">
        <v>2206</v>
      </c>
      <c r="FP409">
        <v>3.5</v>
      </c>
      <c r="FQ409" t="s">
        <v>3180</v>
      </c>
      <c r="FR409" t="s">
        <v>3196</v>
      </c>
      <c r="FS409">
        <v>1</v>
      </c>
      <c r="FT409">
        <v>1</v>
      </c>
      <c r="FU409" t="s">
        <v>2221</v>
      </c>
      <c r="FV409" t="s">
        <v>3182</v>
      </c>
      <c r="FW409">
        <v>1</v>
      </c>
      <c r="FX409">
        <v>0</v>
      </c>
      <c r="FY409">
        <v>1</v>
      </c>
      <c r="FZ409">
        <v>0</v>
      </c>
      <c r="GA409">
        <v>15709</v>
      </c>
      <c r="GB409">
        <v>72</v>
      </c>
      <c r="GC409">
        <v>218.18055559999999</v>
      </c>
      <c r="GD409" t="s">
        <v>2401</v>
      </c>
      <c r="GE409">
        <v>1</v>
      </c>
      <c r="HG409" t="s">
        <v>202</v>
      </c>
      <c r="HI409">
        <v>1</v>
      </c>
      <c r="HJ409">
        <v>1</v>
      </c>
    </row>
    <row r="410" spans="1:218" x14ac:dyDescent="0.3">
      <c r="A410">
        <v>874</v>
      </c>
      <c r="B410" t="s">
        <v>3183</v>
      </c>
      <c r="C410" t="s">
        <v>4369</v>
      </c>
      <c r="D410" t="s">
        <v>212</v>
      </c>
      <c r="E410">
        <v>1</v>
      </c>
      <c r="F410" t="s">
        <v>202</v>
      </c>
      <c r="H410">
        <v>1</v>
      </c>
      <c r="M410">
        <v>1</v>
      </c>
      <c r="N410">
        <v>1</v>
      </c>
      <c r="U410">
        <v>1</v>
      </c>
      <c r="W410">
        <v>1</v>
      </c>
      <c r="X410" t="s">
        <v>3174</v>
      </c>
      <c r="Y410">
        <v>1</v>
      </c>
      <c r="Z410">
        <v>1</v>
      </c>
      <c r="AA410">
        <v>1</v>
      </c>
      <c r="AD410" t="s">
        <v>202</v>
      </c>
      <c r="AE410">
        <v>1</v>
      </c>
      <c r="AF410">
        <v>-97</v>
      </c>
      <c r="AG410">
        <v>1</v>
      </c>
      <c r="AH410">
        <v>1</v>
      </c>
      <c r="AI410">
        <v>1</v>
      </c>
      <c r="AJ410">
        <v>2</v>
      </c>
      <c r="AK410" t="s">
        <v>4519</v>
      </c>
      <c r="AL410">
        <v>1</v>
      </c>
      <c r="AM410">
        <v>2</v>
      </c>
      <c r="AN410">
        <v>1</v>
      </c>
      <c r="AO410">
        <v>2</v>
      </c>
      <c r="AP410">
        <v>2</v>
      </c>
      <c r="AQ410">
        <v>1</v>
      </c>
      <c r="AR410" t="s">
        <v>4520</v>
      </c>
      <c r="AS410">
        <v>2</v>
      </c>
      <c r="AT410">
        <v>2</v>
      </c>
      <c r="AU410">
        <v>3</v>
      </c>
      <c r="AV410">
        <v>2</v>
      </c>
      <c r="AW410">
        <v>7</v>
      </c>
      <c r="AX410">
        <v>1</v>
      </c>
      <c r="AY410">
        <v>2</v>
      </c>
      <c r="BE410">
        <v>1</v>
      </c>
      <c r="BF410">
        <v>1</v>
      </c>
      <c r="BG410">
        <v>1</v>
      </c>
      <c r="BH410">
        <v>1</v>
      </c>
      <c r="BI410">
        <v>1</v>
      </c>
      <c r="BJ410">
        <v>0</v>
      </c>
      <c r="BM410">
        <v>3</v>
      </c>
      <c r="BN410">
        <v>1</v>
      </c>
      <c r="BO410">
        <v>2</v>
      </c>
      <c r="BP410">
        <v>1</v>
      </c>
      <c r="BQ410">
        <v>3</v>
      </c>
      <c r="BR410">
        <v>-97</v>
      </c>
      <c r="BS410">
        <v>1</v>
      </c>
      <c r="BT410">
        <v>2</v>
      </c>
      <c r="BV410">
        <v>0</v>
      </c>
      <c r="BX410">
        <v>0</v>
      </c>
      <c r="BZ410">
        <v>0</v>
      </c>
      <c r="CB410">
        <v>0</v>
      </c>
      <c r="CD410">
        <v>2</v>
      </c>
      <c r="CJ410">
        <v>2</v>
      </c>
      <c r="CK410">
        <v>2</v>
      </c>
      <c r="CL410">
        <v>6</v>
      </c>
      <c r="CM410">
        <v>1</v>
      </c>
      <c r="CR410">
        <v>2</v>
      </c>
      <c r="CS410">
        <v>3</v>
      </c>
      <c r="CT410">
        <v>1</v>
      </c>
      <c r="CU410">
        <v>2</v>
      </c>
      <c r="CV410" t="s">
        <v>1004</v>
      </c>
      <c r="CW410">
        <v>779</v>
      </c>
      <c r="CX410">
        <v>12.98</v>
      </c>
      <c r="CY410">
        <v>2</v>
      </c>
      <c r="CZ410">
        <v>1</v>
      </c>
      <c r="DA410" t="s">
        <v>505</v>
      </c>
      <c r="DC410">
        <v>1</v>
      </c>
      <c r="DD410">
        <v>1</v>
      </c>
      <c r="DE410">
        <v>4</v>
      </c>
      <c r="DN410" t="s">
        <v>4423</v>
      </c>
      <c r="DO410" t="s">
        <v>4423</v>
      </c>
      <c r="DP410" t="s">
        <v>3178</v>
      </c>
      <c r="DQ410" t="s">
        <v>202</v>
      </c>
      <c r="DR410" t="s">
        <v>202</v>
      </c>
      <c r="DT410">
        <v>1</v>
      </c>
      <c r="DV410">
        <v>1</v>
      </c>
      <c r="DW410">
        <v>0</v>
      </c>
      <c r="DX410">
        <v>1</v>
      </c>
      <c r="DY410">
        <v>1</v>
      </c>
      <c r="DZ410">
        <v>-97</v>
      </c>
      <c r="EB410">
        <v>3</v>
      </c>
      <c r="EC410">
        <v>-97</v>
      </c>
      <c r="EL410">
        <v>2</v>
      </c>
      <c r="EM410">
        <v>2</v>
      </c>
      <c r="EN410">
        <v>1</v>
      </c>
      <c r="EO410">
        <v>2</v>
      </c>
      <c r="EP410">
        <v>-97</v>
      </c>
      <c r="EZ410">
        <v>1</v>
      </c>
      <c r="FA410">
        <v>1</v>
      </c>
      <c r="FD410">
        <v>2</v>
      </c>
      <c r="FG410">
        <v>0</v>
      </c>
      <c r="FH410" t="s">
        <v>3179</v>
      </c>
      <c r="FI410">
        <v>1</v>
      </c>
      <c r="FJ410" t="s">
        <v>204</v>
      </c>
      <c r="FN410">
        <v>17.5</v>
      </c>
      <c r="FO410" t="s">
        <v>2212</v>
      </c>
      <c r="FP410">
        <v>1.5</v>
      </c>
      <c r="FQ410" t="s">
        <v>3180</v>
      </c>
      <c r="FR410" t="s">
        <v>3189</v>
      </c>
      <c r="FS410">
        <v>0</v>
      </c>
      <c r="FU410" t="s">
        <v>2207</v>
      </c>
      <c r="FV410" t="s">
        <v>2207</v>
      </c>
      <c r="FW410">
        <v>0</v>
      </c>
      <c r="FX410">
        <v>1</v>
      </c>
      <c r="FY410">
        <v>0</v>
      </c>
      <c r="FZ410">
        <v>0</v>
      </c>
      <c r="GA410">
        <v>37408</v>
      </c>
      <c r="GB410">
        <v>127</v>
      </c>
      <c r="GC410">
        <v>294.55118110000001</v>
      </c>
      <c r="GD410" t="s">
        <v>2401</v>
      </c>
      <c r="GE410">
        <v>1</v>
      </c>
      <c r="HG410" t="s">
        <v>202</v>
      </c>
      <c r="HJ410">
        <v>0</v>
      </c>
    </row>
    <row r="411" spans="1:218" x14ac:dyDescent="0.3">
      <c r="A411">
        <v>716</v>
      </c>
      <c r="B411" t="s">
        <v>3202</v>
      </c>
      <c r="C411" t="s">
        <v>4268</v>
      </c>
      <c r="D411" t="s">
        <v>194</v>
      </c>
      <c r="E411">
        <v>1</v>
      </c>
      <c r="F411" t="s">
        <v>202</v>
      </c>
      <c r="H411">
        <v>1</v>
      </c>
      <c r="M411">
        <v>1</v>
      </c>
      <c r="N411">
        <v>1</v>
      </c>
      <c r="U411">
        <v>1</v>
      </c>
      <c r="W411">
        <v>1</v>
      </c>
      <c r="X411" t="s">
        <v>3174</v>
      </c>
      <c r="Y411">
        <v>1</v>
      </c>
      <c r="Z411">
        <v>1</v>
      </c>
      <c r="AA411">
        <v>1</v>
      </c>
      <c r="AD411" t="s">
        <v>202</v>
      </c>
      <c r="AE411">
        <v>1</v>
      </c>
      <c r="AF411">
        <v>2</v>
      </c>
      <c r="AG411">
        <v>1</v>
      </c>
      <c r="AH411">
        <v>2</v>
      </c>
      <c r="AI411">
        <v>2</v>
      </c>
      <c r="AJ411">
        <v>2</v>
      </c>
      <c r="AK411" t="s">
        <v>4269</v>
      </c>
      <c r="AL411">
        <v>-97</v>
      </c>
      <c r="AM411">
        <v>-97</v>
      </c>
      <c r="AN411">
        <v>2</v>
      </c>
      <c r="AO411">
        <v>2</v>
      </c>
      <c r="AP411">
        <v>-97</v>
      </c>
      <c r="AQ411">
        <v>2</v>
      </c>
      <c r="AR411" t="s">
        <v>4270</v>
      </c>
      <c r="AS411">
        <v>2</v>
      </c>
      <c r="AT411">
        <v>2</v>
      </c>
      <c r="AU411">
        <v>1</v>
      </c>
      <c r="AV411">
        <v>1</v>
      </c>
      <c r="AW411">
        <v>7</v>
      </c>
      <c r="AX411">
        <v>-97</v>
      </c>
      <c r="AY411">
        <v>3</v>
      </c>
      <c r="AZ411">
        <v>6</v>
      </c>
      <c r="BA411">
        <v>5</v>
      </c>
      <c r="BB411">
        <v>1</v>
      </c>
      <c r="BC411">
        <v>2</v>
      </c>
      <c r="BD411">
        <v>4</v>
      </c>
      <c r="BE411">
        <v>1</v>
      </c>
      <c r="BF411">
        <v>2</v>
      </c>
      <c r="BG411">
        <v>1</v>
      </c>
      <c r="BH411">
        <v>2</v>
      </c>
      <c r="BI411">
        <v>1</v>
      </c>
      <c r="BJ411">
        <v>1</v>
      </c>
      <c r="BK411">
        <v>1</v>
      </c>
      <c r="BL411">
        <v>1</v>
      </c>
      <c r="BM411">
        <v>1</v>
      </c>
      <c r="BN411">
        <v>1</v>
      </c>
      <c r="BO411">
        <v>3</v>
      </c>
      <c r="BP411">
        <v>1</v>
      </c>
      <c r="BQ411">
        <v>50</v>
      </c>
      <c r="BR411">
        <v>1</v>
      </c>
      <c r="BS411">
        <v>1</v>
      </c>
      <c r="BT411">
        <v>1</v>
      </c>
      <c r="BU411">
        <v>1</v>
      </c>
      <c r="BV411">
        <v>0</v>
      </c>
      <c r="BW411">
        <v>1</v>
      </c>
      <c r="BX411">
        <v>0</v>
      </c>
      <c r="BY411">
        <v>1</v>
      </c>
      <c r="BZ411">
        <v>0</v>
      </c>
      <c r="CA411">
        <v>1</v>
      </c>
      <c r="CB411">
        <v>0</v>
      </c>
      <c r="CC411">
        <v>1</v>
      </c>
      <c r="CD411">
        <v>0</v>
      </c>
      <c r="CE411">
        <v>1</v>
      </c>
      <c r="CF411">
        <v>0</v>
      </c>
      <c r="CG411">
        <v>1</v>
      </c>
      <c r="CH411">
        <v>1</v>
      </c>
      <c r="CI411">
        <v>1</v>
      </c>
      <c r="CJ411">
        <v>1</v>
      </c>
      <c r="CK411">
        <v>2</v>
      </c>
      <c r="CL411">
        <v>5</v>
      </c>
      <c r="CM411">
        <v>1</v>
      </c>
      <c r="CR411">
        <v>2</v>
      </c>
      <c r="CS411">
        <v>1</v>
      </c>
      <c r="CT411">
        <v>1</v>
      </c>
      <c r="CU411">
        <v>2</v>
      </c>
      <c r="CV411" t="s">
        <v>2874</v>
      </c>
      <c r="CW411">
        <v>1116</v>
      </c>
      <c r="CX411">
        <v>18.600000000000001</v>
      </c>
      <c r="CY411">
        <v>2</v>
      </c>
      <c r="CZ411">
        <v>1</v>
      </c>
      <c r="DA411" t="s">
        <v>450</v>
      </c>
      <c r="DC411">
        <v>1</v>
      </c>
      <c r="DD411">
        <v>1</v>
      </c>
      <c r="DE411">
        <v>15</v>
      </c>
      <c r="DN411" t="s">
        <v>4264</v>
      </c>
      <c r="DO411" t="s">
        <v>4264</v>
      </c>
      <c r="DP411" t="s">
        <v>3178</v>
      </c>
      <c r="DQ411" t="s">
        <v>202</v>
      </c>
      <c r="DR411" t="s">
        <v>202</v>
      </c>
      <c r="DT411">
        <v>1</v>
      </c>
      <c r="DV411">
        <v>1</v>
      </c>
      <c r="DW411">
        <v>0</v>
      </c>
      <c r="DX411">
        <v>1</v>
      </c>
      <c r="DY411">
        <v>1</v>
      </c>
      <c r="DZ411">
        <v>-97</v>
      </c>
      <c r="EB411">
        <v>4</v>
      </c>
      <c r="EC411">
        <v>2</v>
      </c>
      <c r="EE411">
        <v>12</v>
      </c>
      <c r="EL411">
        <v>1</v>
      </c>
      <c r="EM411">
        <v>5</v>
      </c>
      <c r="EN411">
        <v>1</v>
      </c>
      <c r="EO411">
        <v>4</v>
      </c>
      <c r="EP411">
        <v>1</v>
      </c>
      <c r="EQ411">
        <v>1</v>
      </c>
      <c r="ER411">
        <v>1</v>
      </c>
      <c r="EZ411">
        <v>1</v>
      </c>
      <c r="FA411">
        <v>-97</v>
      </c>
      <c r="FD411">
        <v>2</v>
      </c>
      <c r="FG411">
        <v>0</v>
      </c>
      <c r="FH411" t="s">
        <v>3179</v>
      </c>
      <c r="FI411">
        <v>1</v>
      </c>
      <c r="FJ411" t="s">
        <v>204</v>
      </c>
      <c r="FK411">
        <v>12</v>
      </c>
      <c r="FL411">
        <v>12</v>
      </c>
      <c r="FM411">
        <v>12</v>
      </c>
      <c r="FN411">
        <v>12.5</v>
      </c>
      <c r="FO411" t="s">
        <v>2206</v>
      </c>
      <c r="FP411">
        <v>20</v>
      </c>
      <c r="FQ411" t="s">
        <v>3180</v>
      </c>
      <c r="FR411" t="s">
        <v>3201</v>
      </c>
      <c r="FS411">
        <v>1</v>
      </c>
      <c r="FT411">
        <v>1</v>
      </c>
      <c r="FU411" t="s">
        <v>2221</v>
      </c>
      <c r="FV411" t="s">
        <v>3182</v>
      </c>
      <c r="FW411">
        <v>0</v>
      </c>
      <c r="FX411">
        <v>1</v>
      </c>
      <c r="FY411">
        <v>0</v>
      </c>
      <c r="FZ411">
        <v>0</v>
      </c>
      <c r="GA411">
        <v>20830</v>
      </c>
      <c r="GB411">
        <v>83</v>
      </c>
      <c r="GC411">
        <v>250.9638554</v>
      </c>
      <c r="GD411" t="s">
        <v>2401</v>
      </c>
      <c r="GE411">
        <v>1</v>
      </c>
      <c r="HG411" t="s">
        <v>202</v>
      </c>
      <c r="HJ411">
        <v>0</v>
      </c>
    </row>
    <row r="412" spans="1:218" x14ac:dyDescent="0.3">
      <c r="A412">
        <v>876</v>
      </c>
      <c r="B412" t="s">
        <v>3225</v>
      </c>
      <c r="C412" t="s">
        <v>4525</v>
      </c>
      <c r="D412" t="s">
        <v>212</v>
      </c>
      <c r="E412">
        <v>1</v>
      </c>
      <c r="F412" t="s">
        <v>202</v>
      </c>
      <c r="H412">
        <v>1</v>
      </c>
      <c r="M412">
        <v>1</v>
      </c>
      <c r="N412">
        <v>1</v>
      </c>
      <c r="U412">
        <v>1</v>
      </c>
      <c r="W412">
        <v>1</v>
      </c>
      <c r="X412" t="s">
        <v>3174</v>
      </c>
      <c r="Y412">
        <v>1</v>
      </c>
      <c r="Z412">
        <v>1</v>
      </c>
      <c r="AA412">
        <v>1</v>
      </c>
      <c r="AD412" t="s">
        <v>202</v>
      </c>
      <c r="AE412">
        <v>1</v>
      </c>
      <c r="AF412">
        <v>1</v>
      </c>
      <c r="AG412">
        <v>1</v>
      </c>
      <c r="AH412">
        <v>1</v>
      </c>
      <c r="AI412">
        <v>1</v>
      </c>
      <c r="AJ412">
        <v>1</v>
      </c>
      <c r="AK412" t="s">
        <v>4526</v>
      </c>
      <c r="AL412">
        <v>1</v>
      </c>
      <c r="AM412">
        <v>1</v>
      </c>
      <c r="AN412">
        <v>2</v>
      </c>
      <c r="AO412">
        <v>2</v>
      </c>
      <c r="AP412">
        <v>2</v>
      </c>
      <c r="AQ412">
        <v>1</v>
      </c>
      <c r="AR412" t="s">
        <v>4527</v>
      </c>
      <c r="AS412">
        <v>1</v>
      </c>
      <c r="AT412">
        <v>1</v>
      </c>
      <c r="AU412">
        <v>1</v>
      </c>
      <c r="AV412">
        <v>1</v>
      </c>
      <c r="AW412">
        <v>7</v>
      </c>
      <c r="AX412">
        <v>1</v>
      </c>
      <c r="AY412">
        <v>-97</v>
      </c>
      <c r="BE412">
        <v>1</v>
      </c>
      <c r="BF412">
        <v>2</v>
      </c>
      <c r="BG412">
        <v>1</v>
      </c>
      <c r="BH412">
        <v>2</v>
      </c>
      <c r="BI412">
        <v>1</v>
      </c>
      <c r="BJ412">
        <v>0</v>
      </c>
      <c r="BM412">
        <v>2</v>
      </c>
      <c r="BN412">
        <v>1</v>
      </c>
      <c r="BO412">
        <v>5</v>
      </c>
      <c r="BP412">
        <v>1</v>
      </c>
      <c r="BQ412">
        <v>20</v>
      </c>
      <c r="BR412">
        <v>1</v>
      </c>
      <c r="BS412">
        <v>1</v>
      </c>
      <c r="BT412">
        <v>4</v>
      </c>
      <c r="BV412">
        <v>2</v>
      </c>
      <c r="BX412">
        <v>2</v>
      </c>
      <c r="CJ412">
        <v>1</v>
      </c>
      <c r="CK412">
        <v>1</v>
      </c>
      <c r="CL412">
        <v>1</v>
      </c>
      <c r="CM412">
        <v>-98</v>
      </c>
      <c r="CR412">
        <v>-98</v>
      </c>
      <c r="CS412">
        <v>-98</v>
      </c>
      <c r="CT412">
        <v>-98</v>
      </c>
      <c r="CU412">
        <v>1</v>
      </c>
      <c r="CV412" t="s">
        <v>229</v>
      </c>
      <c r="CW412">
        <v>892</v>
      </c>
      <c r="CX412">
        <v>14.87</v>
      </c>
      <c r="CY412">
        <v>1</v>
      </c>
      <c r="CZ412">
        <v>1</v>
      </c>
      <c r="DA412" t="s">
        <v>4153</v>
      </c>
      <c r="DC412">
        <v>1</v>
      </c>
      <c r="DD412">
        <v>1</v>
      </c>
      <c r="DE412">
        <v>3</v>
      </c>
      <c r="DN412" t="s">
        <v>4423</v>
      </c>
      <c r="DO412" t="s">
        <v>4423</v>
      </c>
      <c r="DP412" t="s">
        <v>3178</v>
      </c>
      <c r="DQ412" t="s">
        <v>202</v>
      </c>
      <c r="DR412" t="s">
        <v>202</v>
      </c>
      <c r="DT412">
        <v>1</v>
      </c>
      <c r="DV412">
        <v>1</v>
      </c>
      <c r="DW412">
        <v>0</v>
      </c>
      <c r="DX412">
        <v>1</v>
      </c>
      <c r="DY412">
        <v>1</v>
      </c>
      <c r="DZ412">
        <v>-97</v>
      </c>
      <c r="EB412">
        <v>5</v>
      </c>
      <c r="EC412">
        <v>2</v>
      </c>
      <c r="EE412">
        <v>10</v>
      </c>
      <c r="EL412">
        <v>1</v>
      </c>
      <c r="EM412">
        <v>3</v>
      </c>
      <c r="EN412">
        <v>1</v>
      </c>
      <c r="EO412">
        <v>2</v>
      </c>
      <c r="EP412">
        <v>1</v>
      </c>
      <c r="EQ412">
        <v>1</v>
      </c>
      <c r="ER412">
        <v>1</v>
      </c>
      <c r="EZ412">
        <v>2</v>
      </c>
      <c r="FE412">
        <v>-97</v>
      </c>
      <c r="FG412">
        <v>0</v>
      </c>
      <c r="FH412" t="s">
        <v>3179</v>
      </c>
      <c r="FI412">
        <v>1</v>
      </c>
      <c r="FJ412" t="s">
        <v>204</v>
      </c>
      <c r="FK412">
        <v>10</v>
      </c>
      <c r="FL412">
        <v>12</v>
      </c>
      <c r="FM412">
        <v>12</v>
      </c>
      <c r="FN412">
        <v>7.5</v>
      </c>
      <c r="FO412" t="s">
        <v>2206</v>
      </c>
      <c r="FP412">
        <v>3.5</v>
      </c>
      <c r="FQ412" t="s">
        <v>3180</v>
      </c>
      <c r="FR412" t="s">
        <v>3189</v>
      </c>
      <c r="FS412">
        <v>0</v>
      </c>
      <c r="FT412">
        <v>1</v>
      </c>
      <c r="FU412" t="s">
        <v>2221</v>
      </c>
      <c r="FV412" t="s">
        <v>3182</v>
      </c>
      <c r="FW412">
        <v>1</v>
      </c>
      <c r="FX412">
        <v>0</v>
      </c>
      <c r="FY412">
        <v>1</v>
      </c>
      <c r="FZ412">
        <v>0</v>
      </c>
      <c r="GA412">
        <v>39021</v>
      </c>
      <c r="GB412">
        <v>133</v>
      </c>
      <c r="GC412">
        <v>293.3909774</v>
      </c>
      <c r="GD412" t="s">
        <v>2401</v>
      </c>
      <c r="GE412">
        <v>1</v>
      </c>
      <c r="HG412" t="s">
        <v>202</v>
      </c>
      <c r="HI412">
        <v>1</v>
      </c>
      <c r="HJ412">
        <v>1</v>
      </c>
    </row>
    <row r="413" spans="1:218" x14ac:dyDescent="0.3">
      <c r="A413">
        <v>877</v>
      </c>
      <c r="B413" t="s">
        <v>3279</v>
      </c>
      <c r="C413" t="s">
        <v>4528</v>
      </c>
      <c r="D413" t="s">
        <v>212</v>
      </c>
      <c r="E413">
        <v>1</v>
      </c>
      <c r="F413" t="s">
        <v>202</v>
      </c>
      <c r="H413">
        <v>1</v>
      </c>
      <c r="M413">
        <v>1</v>
      </c>
      <c r="N413">
        <v>1</v>
      </c>
      <c r="U413">
        <v>1</v>
      </c>
      <c r="W413">
        <v>1</v>
      </c>
      <c r="X413" t="s">
        <v>3174</v>
      </c>
      <c r="Y413">
        <v>1</v>
      </c>
      <c r="Z413">
        <v>1</v>
      </c>
      <c r="AA413">
        <v>2</v>
      </c>
      <c r="AD413" t="s">
        <v>202</v>
      </c>
      <c r="AE413">
        <v>1</v>
      </c>
      <c r="AF413">
        <v>1</v>
      </c>
      <c r="AG413">
        <v>1</v>
      </c>
      <c r="AH413">
        <v>1</v>
      </c>
      <c r="AI413">
        <v>1</v>
      </c>
      <c r="AJ413">
        <v>1</v>
      </c>
      <c r="AK413" t="s">
        <v>4529</v>
      </c>
      <c r="AL413">
        <v>1</v>
      </c>
      <c r="AM413">
        <v>1</v>
      </c>
      <c r="AN413">
        <v>1</v>
      </c>
      <c r="AO413">
        <v>2</v>
      </c>
      <c r="AP413">
        <v>1</v>
      </c>
      <c r="AQ413">
        <v>1</v>
      </c>
      <c r="AR413" t="s">
        <v>4530</v>
      </c>
      <c r="AS413">
        <v>2</v>
      </c>
      <c r="AT413">
        <v>1</v>
      </c>
      <c r="AU413">
        <v>1</v>
      </c>
      <c r="AV413">
        <v>1</v>
      </c>
      <c r="AW413">
        <v>7</v>
      </c>
      <c r="AX413">
        <v>1</v>
      </c>
      <c r="AY413">
        <v>4</v>
      </c>
      <c r="AZ413">
        <v>3</v>
      </c>
      <c r="BE413">
        <v>1</v>
      </c>
      <c r="BF413">
        <v>1</v>
      </c>
      <c r="BG413">
        <v>1</v>
      </c>
      <c r="BH413">
        <v>1</v>
      </c>
      <c r="BI413">
        <v>1</v>
      </c>
      <c r="BJ413">
        <v>0</v>
      </c>
      <c r="BM413">
        <v>1</v>
      </c>
      <c r="BN413">
        <v>1</v>
      </c>
      <c r="BO413">
        <v>3</v>
      </c>
      <c r="BP413">
        <v>1</v>
      </c>
      <c r="BQ413">
        <v>10</v>
      </c>
      <c r="BR413">
        <v>4</v>
      </c>
      <c r="BS413">
        <v>1</v>
      </c>
      <c r="BT413">
        <v>1</v>
      </c>
      <c r="BV413">
        <v>0</v>
      </c>
      <c r="BX413">
        <v>0</v>
      </c>
      <c r="BZ413">
        <v>0</v>
      </c>
      <c r="CB413">
        <v>1</v>
      </c>
      <c r="CJ413">
        <v>1</v>
      </c>
      <c r="CK413">
        <v>1</v>
      </c>
      <c r="CL413">
        <v>5</v>
      </c>
      <c r="CM413">
        <v>1</v>
      </c>
      <c r="CR413">
        <v>2</v>
      </c>
      <c r="CS413">
        <v>1</v>
      </c>
      <c r="CT413">
        <v>1</v>
      </c>
      <c r="CU413">
        <v>1</v>
      </c>
      <c r="CV413" t="s">
        <v>4531</v>
      </c>
      <c r="CW413">
        <v>636</v>
      </c>
      <c r="CX413">
        <v>10.6</v>
      </c>
      <c r="CY413">
        <v>2</v>
      </c>
      <c r="CZ413">
        <v>1</v>
      </c>
      <c r="DA413" t="s">
        <v>548</v>
      </c>
      <c r="DC413">
        <v>1</v>
      </c>
      <c r="DD413">
        <v>1</v>
      </c>
      <c r="DE413">
        <v>2</v>
      </c>
      <c r="DN413" t="s">
        <v>4423</v>
      </c>
      <c r="DO413" t="s">
        <v>4423</v>
      </c>
      <c r="DP413" t="s">
        <v>3178</v>
      </c>
      <c r="DQ413" t="s">
        <v>202</v>
      </c>
      <c r="DR413" t="s">
        <v>202</v>
      </c>
      <c r="DT413">
        <v>1</v>
      </c>
      <c r="DV413">
        <v>1</v>
      </c>
      <c r="DW413">
        <v>0</v>
      </c>
      <c r="DX413">
        <v>2</v>
      </c>
      <c r="DY413">
        <v>1</v>
      </c>
      <c r="DZ413">
        <v>1</v>
      </c>
      <c r="EA413">
        <v>10</v>
      </c>
      <c r="EB413">
        <f>IF(EA413&gt;=30,1,IF(EA413&gt;=20,2,IF(EA413&gt;=15,3,IF(EA413&gt;=10,4,IF(EA413&gt;=5,5,IF(EA413&gt;0,6,0))))))</f>
        <v>4</v>
      </c>
      <c r="EC413">
        <v>2</v>
      </c>
      <c r="EE413">
        <v>10</v>
      </c>
      <c r="EL413">
        <v>1</v>
      </c>
      <c r="EM413">
        <v>2</v>
      </c>
      <c r="EN413">
        <v>1</v>
      </c>
      <c r="EO413">
        <v>1</v>
      </c>
      <c r="EP413">
        <v>1</v>
      </c>
      <c r="EQ413">
        <v>1</v>
      </c>
      <c r="ER413">
        <v>1</v>
      </c>
      <c r="EZ413">
        <v>2</v>
      </c>
      <c r="FE413">
        <v>2</v>
      </c>
      <c r="FG413">
        <v>0</v>
      </c>
      <c r="FH413" t="s">
        <v>3179</v>
      </c>
      <c r="FI413">
        <v>1</v>
      </c>
      <c r="FJ413" t="s">
        <v>204</v>
      </c>
      <c r="FK413">
        <v>10</v>
      </c>
      <c r="FL413">
        <v>12</v>
      </c>
      <c r="FM413">
        <v>12</v>
      </c>
      <c r="FN413">
        <v>10</v>
      </c>
      <c r="FO413" t="s">
        <v>2206</v>
      </c>
      <c r="FP413">
        <v>1.5</v>
      </c>
      <c r="FQ413" t="s">
        <v>3180</v>
      </c>
      <c r="FR413" t="s">
        <v>3196</v>
      </c>
      <c r="FS413">
        <v>1</v>
      </c>
      <c r="FT413">
        <v>1</v>
      </c>
      <c r="FU413" t="s">
        <v>2221</v>
      </c>
      <c r="FV413" t="s">
        <v>3182</v>
      </c>
      <c r="FW413">
        <v>1</v>
      </c>
      <c r="FX413">
        <v>0</v>
      </c>
      <c r="FY413">
        <v>0</v>
      </c>
      <c r="FZ413">
        <v>1</v>
      </c>
      <c r="GA413">
        <v>59048</v>
      </c>
      <c r="GB413">
        <v>201</v>
      </c>
      <c r="GC413">
        <v>293.7711443</v>
      </c>
      <c r="GD413" t="s">
        <v>2401</v>
      </c>
      <c r="GE413">
        <v>1</v>
      </c>
      <c r="HG413" t="s">
        <v>202</v>
      </c>
      <c r="HI413">
        <v>0</v>
      </c>
      <c r="HJ413">
        <v>1</v>
      </c>
    </row>
    <row r="414" spans="1:218" x14ac:dyDescent="0.3">
      <c r="A414">
        <v>726</v>
      </c>
      <c r="B414" t="s">
        <v>3190</v>
      </c>
      <c r="C414" t="s">
        <v>4291</v>
      </c>
      <c r="D414" t="s">
        <v>265</v>
      </c>
      <c r="E414">
        <v>1</v>
      </c>
      <c r="F414" t="s">
        <v>202</v>
      </c>
      <c r="H414">
        <v>1</v>
      </c>
      <c r="M414">
        <v>1</v>
      </c>
      <c r="N414">
        <v>1</v>
      </c>
      <c r="U414">
        <v>1</v>
      </c>
      <c r="W414">
        <v>1</v>
      </c>
      <c r="X414" t="s">
        <v>3174</v>
      </c>
      <c r="Y414">
        <v>1</v>
      </c>
      <c r="Z414">
        <v>1</v>
      </c>
      <c r="AA414">
        <v>2</v>
      </c>
      <c r="AD414" t="s">
        <v>202</v>
      </c>
      <c r="AE414">
        <v>1</v>
      </c>
      <c r="AF414">
        <v>1</v>
      </c>
      <c r="AG414">
        <v>1</v>
      </c>
      <c r="AH414">
        <v>1</v>
      </c>
      <c r="AI414">
        <v>1</v>
      </c>
      <c r="AJ414">
        <v>1</v>
      </c>
      <c r="AK414" t="s">
        <v>4292</v>
      </c>
      <c r="AL414">
        <v>1</v>
      </c>
      <c r="AM414">
        <v>1</v>
      </c>
      <c r="AN414">
        <v>2</v>
      </c>
      <c r="AO414">
        <v>2</v>
      </c>
      <c r="AP414">
        <v>1</v>
      </c>
      <c r="AQ414">
        <v>1</v>
      </c>
      <c r="AR414" t="s">
        <v>4293</v>
      </c>
      <c r="AS414">
        <v>1</v>
      </c>
      <c r="AT414">
        <v>1</v>
      </c>
      <c r="AU414">
        <v>2</v>
      </c>
      <c r="AV414">
        <v>2</v>
      </c>
      <c r="AW414">
        <v>5</v>
      </c>
      <c r="AX414">
        <v>7</v>
      </c>
      <c r="AY414">
        <v>1</v>
      </c>
      <c r="BE414">
        <v>1</v>
      </c>
      <c r="BF414">
        <v>2</v>
      </c>
      <c r="BG414">
        <v>1</v>
      </c>
      <c r="BH414">
        <v>2</v>
      </c>
      <c r="BI414">
        <v>1</v>
      </c>
      <c r="BJ414">
        <v>0</v>
      </c>
      <c r="BM414">
        <v>1</v>
      </c>
      <c r="BN414">
        <v>1</v>
      </c>
      <c r="BO414">
        <v>3</v>
      </c>
      <c r="BP414">
        <v>1</v>
      </c>
      <c r="BQ414">
        <v>2.9</v>
      </c>
      <c r="BR414">
        <v>3</v>
      </c>
      <c r="BS414">
        <v>1</v>
      </c>
      <c r="BT414">
        <v>1</v>
      </c>
      <c r="BU414">
        <v>1</v>
      </c>
      <c r="BV414">
        <v>0</v>
      </c>
      <c r="BW414">
        <v>1</v>
      </c>
      <c r="BX414">
        <v>0</v>
      </c>
      <c r="BY414">
        <v>1</v>
      </c>
      <c r="BZ414">
        <v>0</v>
      </c>
      <c r="CA414">
        <v>1</v>
      </c>
      <c r="CB414">
        <v>0</v>
      </c>
      <c r="CC414">
        <v>1</v>
      </c>
      <c r="CD414">
        <v>0</v>
      </c>
      <c r="CE414">
        <v>1</v>
      </c>
      <c r="CF414">
        <v>0</v>
      </c>
      <c r="CG414">
        <v>1</v>
      </c>
      <c r="CH414">
        <v>1</v>
      </c>
      <c r="CI414">
        <v>1</v>
      </c>
      <c r="CJ414">
        <v>1</v>
      </c>
      <c r="CK414">
        <v>1</v>
      </c>
      <c r="CL414">
        <v>5</v>
      </c>
      <c r="CM414">
        <v>1</v>
      </c>
      <c r="CR414">
        <v>2</v>
      </c>
      <c r="CS414">
        <v>7</v>
      </c>
      <c r="CT414">
        <v>1</v>
      </c>
      <c r="CU414">
        <v>1</v>
      </c>
      <c r="CV414" t="s">
        <v>4294</v>
      </c>
      <c r="CW414">
        <v>988</v>
      </c>
      <c r="CX414">
        <v>16.47</v>
      </c>
      <c r="CY414">
        <v>2</v>
      </c>
      <c r="CZ414">
        <v>1</v>
      </c>
      <c r="DA414" t="s">
        <v>1582</v>
      </c>
      <c r="DC414">
        <v>1</v>
      </c>
      <c r="DD414">
        <v>1</v>
      </c>
      <c r="DE414">
        <v>29</v>
      </c>
      <c r="DN414" t="s">
        <v>4264</v>
      </c>
      <c r="DO414" t="s">
        <v>4264</v>
      </c>
      <c r="DP414" t="s">
        <v>3178</v>
      </c>
      <c r="DQ414" t="s">
        <v>202</v>
      </c>
      <c r="DR414" t="s">
        <v>202</v>
      </c>
      <c r="DT414">
        <v>1</v>
      </c>
      <c r="DV414">
        <v>1</v>
      </c>
      <c r="DW414">
        <v>0</v>
      </c>
      <c r="DX414">
        <v>2</v>
      </c>
      <c r="DY414">
        <v>1</v>
      </c>
      <c r="DZ414">
        <v>-97</v>
      </c>
      <c r="EB414">
        <v>2</v>
      </c>
      <c r="EC414">
        <v>2</v>
      </c>
      <c r="EE414">
        <v>25</v>
      </c>
      <c r="EL414">
        <v>3</v>
      </c>
      <c r="EM414">
        <v>3</v>
      </c>
      <c r="EN414">
        <v>1</v>
      </c>
      <c r="EO414">
        <v>1</v>
      </c>
      <c r="EP414">
        <v>1</v>
      </c>
      <c r="EQ414">
        <v>1</v>
      </c>
      <c r="ER414">
        <v>1</v>
      </c>
      <c r="EZ414">
        <v>1</v>
      </c>
      <c r="FA414">
        <v>1</v>
      </c>
      <c r="FD414">
        <v>2</v>
      </c>
      <c r="FG414">
        <v>0</v>
      </c>
      <c r="FH414" t="s">
        <v>3179</v>
      </c>
      <c r="FI414">
        <v>1</v>
      </c>
      <c r="FJ414" t="s">
        <v>204</v>
      </c>
      <c r="FK414">
        <v>25</v>
      </c>
      <c r="FL414">
        <v>12</v>
      </c>
      <c r="FM414">
        <v>12</v>
      </c>
      <c r="FN414">
        <v>25</v>
      </c>
      <c r="FO414" t="s">
        <v>2220</v>
      </c>
      <c r="FP414">
        <v>3.5</v>
      </c>
      <c r="FQ414" t="s">
        <v>3180</v>
      </c>
      <c r="FR414" t="s">
        <v>3196</v>
      </c>
      <c r="FS414">
        <v>1</v>
      </c>
      <c r="FT414">
        <v>1</v>
      </c>
      <c r="FU414" t="s">
        <v>2221</v>
      </c>
      <c r="FV414" t="s">
        <v>3182</v>
      </c>
      <c r="FW414">
        <v>0</v>
      </c>
      <c r="FX414">
        <v>1</v>
      </c>
      <c r="FY414">
        <v>0</v>
      </c>
      <c r="FZ414">
        <v>0</v>
      </c>
      <c r="GA414">
        <v>15709</v>
      </c>
      <c r="GB414">
        <v>72</v>
      </c>
      <c r="GC414">
        <v>218.18055559999999</v>
      </c>
      <c r="GD414" t="s">
        <v>2401</v>
      </c>
      <c r="GE414">
        <v>1</v>
      </c>
      <c r="HG414" t="s">
        <v>202</v>
      </c>
      <c r="HJ414">
        <v>0</v>
      </c>
    </row>
    <row r="415" spans="1:218" x14ac:dyDescent="0.3">
      <c r="A415">
        <v>752</v>
      </c>
      <c r="B415" t="s">
        <v>3221</v>
      </c>
      <c r="C415" t="s">
        <v>4331</v>
      </c>
      <c r="D415" t="s">
        <v>212</v>
      </c>
      <c r="E415">
        <v>1</v>
      </c>
      <c r="F415" t="s">
        <v>202</v>
      </c>
      <c r="H415">
        <v>1</v>
      </c>
      <c r="M415">
        <v>3</v>
      </c>
      <c r="N415">
        <v>1</v>
      </c>
      <c r="U415">
        <v>1</v>
      </c>
      <c r="W415">
        <v>3</v>
      </c>
      <c r="X415" t="s">
        <v>3174</v>
      </c>
      <c r="Y415">
        <v>1</v>
      </c>
      <c r="Z415">
        <v>1</v>
      </c>
      <c r="AA415">
        <v>6</v>
      </c>
      <c r="AD415" t="s">
        <v>3174</v>
      </c>
      <c r="AE415">
        <v>1</v>
      </c>
      <c r="AF415">
        <v>1</v>
      </c>
      <c r="AG415">
        <v>1</v>
      </c>
      <c r="AH415">
        <v>1</v>
      </c>
      <c r="AI415">
        <v>2</v>
      </c>
      <c r="AJ415">
        <v>2</v>
      </c>
      <c r="AK415" t="s">
        <v>4332</v>
      </c>
      <c r="AL415">
        <v>1</v>
      </c>
      <c r="AM415">
        <v>1</v>
      </c>
      <c r="AN415">
        <v>2</v>
      </c>
      <c r="AO415">
        <v>2</v>
      </c>
      <c r="AP415">
        <v>1</v>
      </c>
      <c r="AQ415">
        <v>2</v>
      </c>
      <c r="AR415" t="s">
        <v>4333</v>
      </c>
      <c r="AS415">
        <v>2</v>
      </c>
      <c r="AT415">
        <v>2</v>
      </c>
      <c r="AU415">
        <v>3</v>
      </c>
      <c r="AV415">
        <v>2</v>
      </c>
      <c r="AW415">
        <v>7</v>
      </c>
      <c r="AX415">
        <v>1</v>
      </c>
      <c r="AY415">
        <v>3</v>
      </c>
      <c r="BE415">
        <v>1</v>
      </c>
      <c r="BF415">
        <v>1</v>
      </c>
      <c r="BG415">
        <v>1</v>
      </c>
      <c r="BH415">
        <v>1</v>
      </c>
      <c r="BI415">
        <v>1</v>
      </c>
      <c r="BJ415">
        <v>1</v>
      </c>
      <c r="BK415">
        <v>1</v>
      </c>
      <c r="BL415">
        <v>1</v>
      </c>
      <c r="BM415">
        <v>1</v>
      </c>
      <c r="BN415">
        <v>1</v>
      </c>
      <c r="BO415">
        <v>3</v>
      </c>
      <c r="BP415">
        <v>1</v>
      </c>
      <c r="BQ415">
        <v>21</v>
      </c>
      <c r="BR415">
        <v>-97</v>
      </c>
      <c r="BS415">
        <v>1</v>
      </c>
      <c r="BT415">
        <v>1</v>
      </c>
      <c r="BU415">
        <v>1</v>
      </c>
      <c r="BV415">
        <v>0</v>
      </c>
      <c r="BW415">
        <v>1</v>
      </c>
      <c r="BX415">
        <v>0</v>
      </c>
      <c r="BY415">
        <v>1</v>
      </c>
      <c r="BZ415">
        <v>0</v>
      </c>
      <c r="CA415">
        <v>1</v>
      </c>
      <c r="CB415">
        <v>0</v>
      </c>
      <c r="CC415">
        <v>1</v>
      </c>
      <c r="CD415">
        <v>0</v>
      </c>
      <c r="CE415">
        <v>1</v>
      </c>
      <c r="CF415">
        <v>0</v>
      </c>
      <c r="CG415">
        <v>1</v>
      </c>
      <c r="CH415">
        <v>1</v>
      </c>
      <c r="CI415">
        <v>1</v>
      </c>
      <c r="CJ415">
        <v>2</v>
      </c>
      <c r="CK415">
        <v>2</v>
      </c>
      <c r="CL415">
        <v>4</v>
      </c>
      <c r="CM415">
        <v>1</v>
      </c>
      <c r="CR415">
        <v>1</v>
      </c>
      <c r="CS415">
        <v>1</v>
      </c>
      <c r="CT415">
        <v>1</v>
      </c>
      <c r="CU415">
        <v>2</v>
      </c>
      <c r="CV415" t="s">
        <v>4334</v>
      </c>
      <c r="CW415">
        <v>977</v>
      </c>
      <c r="CX415">
        <v>16.28</v>
      </c>
      <c r="CY415">
        <v>2</v>
      </c>
      <c r="CZ415">
        <v>1</v>
      </c>
      <c r="DA415" t="s">
        <v>450</v>
      </c>
      <c r="DC415">
        <v>1</v>
      </c>
      <c r="DD415">
        <v>1</v>
      </c>
      <c r="DE415">
        <v>10</v>
      </c>
      <c r="DN415" t="s">
        <v>4264</v>
      </c>
      <c r="DO415" t="s">
        <v>4264</v>
      </c>
      <c r="DP415" t="s">
        <v>3178</v>
      </c>
      <c r="DQ415" t="s">
        <v>202</v>
      </c>
      <c r="DR415" t="s">
        <v>202</v>
      </c>
      <c r="DT415">
        <v>1</v>
      </c>
      <c r="DV415">
        <v>1</v>
      </c>
      <c r="DW415">
        <v>0</v>
      </c>
      <c r="DX415">
        <v>6</v>
      </c>
      <c r="DY415">
        <v>1</v>
      </c>
      <c r="DZ415">
        <v>1</v>
      </c>
      <c r="EA415">
        <v>13</v>
      </c>
      <c r="EB415">
        <f>IF(EA415&gt;=30,1,IF(EA415&gt;=20,2,IF(EA415&gt;=15,3,IF(EA415&gt;=10,4,IF(EA415&gt;=5,5,IF(EA415&gt;0,6,0))))))</f>
        <v>4</v>
      </c>
      <c r="EC415">
        <v>2</v>
      </c>
      <c r="EE415">
        <v>13</v>
      </c>
      <c r="EL415">
        <v>3</v>
      </c>
      <c r="EM415">
        <v>4</v>
      </c>
      <c r="EN415">
        <v>1</v>
      </c>
      <c r="EO415">
        <v>3</v>
      </c>
      <c r="EP415">
        <v>1</v>
      </c>
      <c r="EQ415">
        <v>1</v>
      </c>
      <c r="ER415">
        <v>1</v>
      </c>
      <c r="EZ415">
        <v>1</v>
      </c>
      <c r="FA415">
        <v>1</v>
      </c>
      <c r="FD415">
        <v>2</v>
      </c>
      <c r="FG415">
        <v>0</v>
      </c>
      <c r="FH415" t="s">
        <v>3179</v>
      </c>
      <c r="FI415">
        <v>1</v>
      </c>
      <c r="FJ415" t="s">
        <v>204</v>
      </c>
      <c r="FK415">
        <v>13</v>
      </c>
      <c r="FL415">
        <v>12</v>
      </c>
      <c r="FM415">
        <v>12</v>
      </c>
      <c r="FN415">
        <v>13</v>
      </c>
      <c r="FO415" t="s">
        <v>2220</v>
      </c>
      <c r="FP415">
        <v>7.5</v>
      </c>
      <c r="FQ415" t="s">
        <v>3180</v>
      </c>
      <c r="FR415" t="s">
        <v>3181</v>
      </c>
      <c r="FS415">
        <v>1</v>
      </c>
      <c r="FT415">
        <v>1</v>
      </c>
      <c r="FU415" t="s">
        <v>2221</v>
      </c>
      <c r="FV415" t="s">
        <v>3182</v>
      </c>
      <c r="FW415">
        <v>0</v>
      </c>
      <c r="FX415">
        <v>1</v>
      </c>
      <c r="FY415">
        <v>0</v>
      </c>
      <c r="FZ415">
        <v>0</v>
      </c>
      <c r="GA415">
        <v>7861</v>
      </c>
      <c r="GB415">
        <v>71</v>
      </c>
      <c r="GC415">
        <v>110.71830989999999</v>
      </c>
      <c r="GD415" t="s">
        <v>2401</v>
      </c>
      <c r="GE415">
        <v>1</v>
      </c>
      <c r="HG415" t="s">
        <v>202</v>
      </c>
      <c r="HJ415">
        <v>0</v>
      </c>
    </row>
    <row r="416" spans="1:218" x14ac:dyDescent="0.3">
      <c r="A416">
        <v>886</v>
      </c>
      <c r="B416" t="s">
        <v>3279</v>
      </c>
      <c r="C416" t="s">
        <v>3554</v>
      </c>
      <c r="D416" t="s">
        <v>212</v>
      </c>
      <c r="E416">
        <v>1</v>
      </c>
      <c r="F416" t="s">
        <v>202</v>
      </c>
      <c r="H416">
        <v>1</v>
      </c>
      <c r="M416">
        <v>1</v>
      </c>
      <c r="N416">
        <v>1</v>
      </c>
      <c r="U416">
        <v>1</v>
      </c>
      <c r="W416">
        <v>1</v>
      </c>
      <c r="X416" t="s">
        <v>3174</v>
      </c>
      <c r="Y416">
        <v>1</v>
      </c>
      <c r="Z416">
        <v>1</v>
      </c>
      <c r="AA416">
        <v>1</v>
      </c>
      <c r="AD416" t="s">
        <v>202</v>
      </c>
      <c r="AE416">
        <v>1</v>
      </c>
      <c r="AF416">
        <v>1</v>
      </c>
      <c r="AG416">
        <v>1</v>
      </c>
      <c r="AH416">
        <v>2</v>
      </c>
      <c r="AI416">
        <v>2</v>
      </c>
      <c r="AJ416">
        <v>2</v>
      </c>
      <c r="AK416" t="s">
        <v>4539</v>
      </c>
      <c r="AL416">
        <v>1</v>
      </c>
      <c r="AM416">
        <v>1</v>
      </c>
      <c r="AN416">
        <v>1</v>
      </c>
      <c r="AO416">
        <v>2</v>
      </c>
      <c r="AP416">
        <v>1</v>
      </c>
      <c r="AQ416">
        <v>1</v>
      </c>
      <c r="AR416" t="s">
        <v>4540</v>
      </c>
      <c r="AS416">
        <v>-97</v>
      </c>
      <c r="AT416">
        <v>2</v>
      </c>
      <c r="AU416">
        <v>2</v>
      </c>
      <c r="AV416">
        <v>2</v>
      </c>
      <c r="AW416">
        <v>7</v>
      </c>
      <c r="AX416">
        <v>1</v>
      </c>
      <c r="AY416">
        <v>5</v>
      </c>
      <c r="AZ416">
        <v>3</v>
      </c>
      <c r="BE416">
        <v>1</v>
      </c>
      <c r="BF416">
        <v>1</v>
      </c>
      <c r="BG416">
        <v>1</v>
      </c>
      <c r="BH416">
        <v>1</v>
      </c>
      <c r="BI416">
        <v>1</v>
      </c>
      <c r="BJ416">
        <v>0</v>
      </c>
      <c r="BM416">
        <v>1</v>
      </c>
      <c r="BN416">
        <v>1</v>
      </c>
      <c r="BO416">
        <v>3</v>
      </c>
      <c r="BP416">
        <v>1</v>
      </c>
      <c r="BQ416">
        <v>4</v>
      </c>
      <c r="BR416">
        <v>1</v>
      </c>
      <c r="BS416">
        <v>-98</v>
      </c>
      <c r="CJ416">
        <v>2</v>
      </c>
      <c r="CK416">
        <v>2</v>
      </c>
      <c r="CL416">
        <v>7</v>
      </c>
      <c r="CM416">
        <v>2</v>
      </c>
      <c r="CR416">
        <v>2</v>
      </c>
      <c r="CS416">
        <v>6</v>
      </c>
      <c r="CT416">
        <v>1</v>
      </c>
      <c r="CU416">
        <v>2</v>
      </c>
      <c r="CV416" t="s">
        <v>4541</v>
      </c>
      <c r="CW416">
        <v>895</v>
      </c>
      <c r="CX416">
        <v>14.92</v>
      </c>
      <c r="CY416">
        <v>2</v>
      </c>
      <c r="CZ416">
        <v>1</v>
      </c>
      <c r="DA416" t="s">
        <v>729</v>
      </c>
      <c r="DC416">
        <v>1</v>
      </c>
      <c r="DD416">
        <v>1</v>
      </c>
      <c r="DE416">
        <v>2</v>
      </c>
      <c r="DN416" t="s">
        <v>4535</v>
      </c>
      <c r="DO416" t="s">
        <v>4535</v>
      </c>
      <c r="DP416" t="s">
        <v>3178</v>
      </c>
      <c r="DQ416" t="s">
        <v>202</v>
      </c>
      <c r="DR416" t="s">
        <v>4542</v>
      </c>
      <c r="DT416">
        <v>1</v>
      </c>
      <c r="DV416">
        <v>1</v>
      </c>
      <c r="DW416">
        <v>0</v>
      </c>
      <c r="DX416">
        <v>1</v>
      </c>
      <c r="DY416">
        <v>1</v>
      </c>
      <c r="DZ416">
        <v>1</v>
      </c>
      <c r="EA416">
        <v>10</v>
      </c>
      <c r="EB416">
        <f>IF(EA416&gt;=30,1,IF(EA416&gt;=20,2,IF(EA416&gt;=15,3,IF(EA416&gt;=10,4,IF(EA416&gt;=5,5,IF(EA416&gt;0,6,0))))))</f>
        <v>4</v>
      </c>
      <c r="EC416">
        <v>2</v>
      </c>
      <c r="EE416">
        <v>2</v>
      </c>
      <c r="EL416">
        <v>3</v>
      </c>
      <c r="EM416">
        <v>2</v>
      </c>
      <c r="EN416">
        <v>1</v>
      </c>
      <c r="EO416">
        <v>1</v>
      </c>
      <c r="EP416">
        <v>2</v>
      </c>
      <c r="EZ416">
        <v>2</v>
      </c>
      <c r="FE416">
        <v>1</v>
      </c>
      <c r="FG416">
        <v>0</v>
      </c>
      <c r="FH416" t="s">
        <v>3179</v>
      </c>
      <c r="FI416">
        <v>1</v>
      </c>
      <c r="FJ416" t="s">
        <v>204</v>
      </c>
      <c r="FK416">
        <v>2</v>
      </c>
      <c r="FL416">
        <v>12</v>
      </c>
      <c r="FM416">
        <v>12</v>
      </c>
      <c r="FN416">
        <v>10</v>
      </c>
      <c r="FO416" t="s">
        <v>2220</v>
      </c>
      <c r="FP416">
        <v>1.5</v>
      </c>
      <c r="FQ416" t="s">
        <v>3180</v>
      </c>
      <c r="FR416" t="s">
        <v>3196</v>
      </c>
      <c r="FS416">
        <v>1</v>
      </c>
      <c r="FT416">
        <v>0</v>
      </c>
      <c r="FU416" t="s">
        <v>2207</v>
      </c>
      <c r="FV416" t="s">
        <v>2207</v>
      </c>
      <c r="FW416">
        <v>1</v>
      </c>
      <c r="FX416">
        <v>0</v>
      </c>
      <c r="FY416">
        <v>1</v>
      </c>
      <c r="FZ416">
        <v>0</v>
      </c>
      <c r="GA416">
        <v>59048</v>
      </c>
      <c r="GB416">
        <v>201</v>
      </c>
      <c r="GC416">
        <v>293.7711443</v>
      </c>
      <c r="GD416" t="s">
        <v>2401</v>
      </c>
      <c r="GE416">
        <v>1</v>
      </c>
      <c r="HG416" t="s">
        <v>202</v>
      </c>
      <c r="HI416">
        <v>1</v>
      </c>
      <c r="HJ416">
        <v>1</v>
      </c>
    </row>
    <row r="417" spans="1:218" x14ac:dyDescent="0.3">
      <c r="A417">
        <v>889</v>
      </c>
      <c r="B417" t="s">
        <v>3172</v>
      </c>
      <c r="C417" t="s">
        <v>4543</v>
      </c>
      <c r="D417" t="s">
        <v>194</v>
      </c>
      <c r="E417">
        <v>1</v>
      </c>
      <c r="F417" t="s">
        <v>202</v>
      </c>
      <c r="H417">
        <v>1</v>
      </c>
      <c r="M417">
        <v>1</v>
      </c>
      <c r="N417">
        <v>1</v>
      </c>
      <c r="U417">
        <v>1</v>
      </c>
      <c r="W417">
        <v>1</v>
      </c>
      <c r="X417" t="s">
        <v>3174</v>
      </c>
      <c r="Y417">
        <v>1</v>
      </c>
      <c r="Z417">
        <v>1</v>
      </c>
      <c r="AA417">
        <v>2</v>
      </c>
      <c r="AD417" t="s">
        <v>202</v>
      </c>
      <c r="AE417">
        <v>1</v>
      </c>
      <c r="AF417">
        <v>1</v>
      </c>
      <c r="AG417">
        <v>1</v>
      </c>
      <c r="AH417">
        <v>1</v>
      </c>
      <c r="AI417">
        <v>1</v>
      </c>
      <c r="AJ417">
        <v>1</v>
      </c>
      <c r="AK417" t="s">
        <v>4544</v>
      </c>
      <c r="AL417">
        <v>1</v>
      </c>
      <c r="AM417">
        <v>1</v>
      </c>
      <c r="AN417">
        <v>2</v>
      </c>
      <c r="AO417">
        <v>2</v>
      </c>
      <c r="AP417">
        <v>1</v>
      </c>
      <c r="AQ417">
        <v>1</v>
      </c>
      <c r="AR417" t="s">
        <v>4545</v>
      </c>
      <c r="AS417">
        <v>-97</v>
      </c>
      <c r="AT417">
        <v>1</v>
      </c>
      <c r="AU417">
        <v>1</v>
      </c>
      <c r="AV417">
        <v>2</v>
      </c>
      <c r="AW417">
        <v>7</v>
      </c>
      <c r="AX417">
        <v>2</v>
      </c>
      <c r="AY417">
        <v>4</v>
      </c>
      <c r="BE417">
        <v>1</v>
      </c>
      <c r="BF417">
        <v>2</v>
      </c>
      <c r="BG417">
        <v>1</v>
      </c>
      <c r="BH417">
        <v>2</v>
      </c>
      <c r="BI417">
        <v>1</v>
      </c>
      <c r="BJ417">
        <v>0</v>
      </c>
      <c r="BM417">
        <v>1</v>
      </c>
      <c r="BN417">
        <v>1</v>
      </c>
      <c r="BO417">
        <v>3</v>
      </c>
      <c r="BP417">
        <v>1</v>
      </c>
      <c r="BQ417">
        <v>13</v>
      </c>
      <c r="BR417">
        <v>1</v>
      </c>
      <c r="BS417">
        <v>1</v>
      </c>
      <c r="BT417">
        <v>4</v>
      </c>
      <c r="BV417">
        <v>0</v>
      </c>
      <c r="BX417">
        <v>0</v>
      </c>
      <c r="BZ417">
        <v>3</v>
      </c>
      <c r="CB417">
        <v>0</v>
      </c>
      <c r="CD417">
        <v>0</v>
      </c>
      <c r="CF417">
        <v>1</v>
      </c>
      <c r="CJ417">
        <v>1</v>
      </c>
      <c r="CK417">
        <v>2</v>
      </c>
      <c r="CL417">
        <v>6</v>
      </c>
      <c r="CM417">
        <v>1</v>
      </c>
      <c r="CR417">
        <v>2</v>
      </c>
      <c r="CS417">
        <v>-97</v>
      </c>
      <c r="CT417">
        <v>1</v>
      </c>
      <c r="CU417">
        <v>2</v>
      </c>
      <c r="CV417" t="s">
        <v>404</v>
      </c>
      <c r="CW417">
        <v>770</v>
      </c>
      <c r="CX417">
        <v>12.83</v>
      </c>
      <c r="CY417">
        <v>2</v>
      </c>
      <c r="CZ417">
        <v>1</v>
      </c>
      <c r="DA417" t="s">
        <v>285</v>
      </c>
      <c r="DC417">
        <v>1</v>
      </c>
      <c r="DD417">
        <v>1</v>
      </c>
      <c r="DE417">
        <v>14</v>
      </c>
      <c r="DN417" t="s">
        <v>4535</v>
      </c>
      <c r="DO417" t="s">
        <v>4535</v>
      </c>
      <c r="DP417" t="s">
        <v>3178</v>
      </c>
      <c r="DQ417" t="s">
        <v>202</v>
      </c>
      <c r="DR417" t="s">
        <v>202</v>
      </c>
      <c r="DT417">
        <v>1</v>
      </c>
      <c r="DV417">
        <v>1</v>
      </c>
      <c r="DW417">
        <v>0</v>
      </c>
      <c r="DX417">
        <v>2</v>
      </c>
      <c r="DY417">
        <v>1</v>
      </c>
      <c r="DZ417">
        <v>1</v>
      </c>
      <c r="EA417">
        <v>10</v>
      </c>
      <c r="EB417">
        <f>IF(EA417&gt;=30,1,IF(EA417&gt;=20,2,IF(EA417&gt;=15,3,IF(EA417&gt;=10,4,IF(EA417&gt;=5,5,IF(EA417&gt;0,6,0))))))</f>
        <v>4</v>
      </c>
      <c r="EC417">
        <v>2</v>
      </c>
      <c r="EE417">
        <v>8</v>
      </c>
      <c r="EL417">
        <v>4</v>
      </c>
      <c r="EM417">
        <v>1</v>
      </c>
      <c r="EN417">
        <v>1</v>
      </c>
      <c r="EO417">
        <v>1</v>
      </c>
      <c r="EP417">
        <v>1</v>
      </c>
      <c r="EQ417">
        <v>1</v>
      </c>
      <c r="ER417">
        <v>2</v>
      </c>
      <c r="ES417">
        <v>1</v>
      </c>
      <c r="ET417">
        <v>5</v>
      </c>
      <c r="EU417">
        <f>IF(ET417&gt;=30,1,IF(ET417&gt;=20,2,IF(ET417&gt;=15,3,IF(ET417&gt;=10,4,IF(ET417&gt;=5,5,IF(ET417&gt;0,6,0))))))</f>
        <v>5</v>
      </c>
      <c r="EV417">
        <v>6</v>
      </c>
      <c r="EW417">
        <v>2</v>
      </c>
      <c r="EX417">
        <v>1</v>
      </c>
      <c r="EY417">
        <v>4</v>
      </c>
      <c r="EZ417">
        <v>1</v>
      </c>
      <c r="FA417">
        <v>1</v>
      </c>
      <c r="FD417">
        <v>2</v>
      </c>
      <c r="FG417">
        <v>0</v>
      </c>
      <c r="FH417" t="s">
        <v>3179</v>
      </c>
      <c r="FI417">
        <v>1</v>
      </c>
      <c r="FJ417" t="s">
        <v>204</v>
      </c>
      <c r="FK417">
        <v>8</v>
      </c>
      <c r="FL417">
        <v>12</v>
      </c>
      <c r="FM417">
        <v>12</v>
      </c>
      <c r="FN417">
        <v>10</v>
      </c>
      <c r="FO417" t="s">
        <v>2233</v>
      </c>
      <c r="FP417">
        <v>0.5</v>
      </c>
      <c r="FQ417" t="s">
        <v>3180</v>
      </c>
      <c r="FR417" t="s">
        <v>3196</v>
      </c>
      <c r="FS417">
        <v>1</v>
      </c>
      <c r="FT417">
        <v>1</v>
      </c>
      <c r="FU417" t="s">
        <v>2213</v>
      </c>
      <c r="FV417" t="s">
        <v>3182</v>
      </c>
      <c r="FW417">
        <v>0</v>
      </c>
      <c r="FX417">
        <v>1</v>
      </c>
      <c r="FY417">
        <v>0</v>
      </c>
      <c r="FZ417">
        <v>0</v>
      </c>
      <c r="GA417">
        <v>9502</v>
      </c>
      <c r="GB417">
        <v>38</v>
      </c>
      <c r="GC417">
        <v>250.05263160000001</v>
      </c>
      <c r="GD417" t="s">
        <v>2401</v>
      </c>
      <c r="GE417">
        <v>1</v>
      </c>
      <c r="HG417" t="s">
        <v>202</v>
      </c>
      <c r="HJ417">
        <v>0</v>
      </c>
    </row>
    <row r="418" spans="1:218" x14ac:dyDescent="0.3">
      <c r="A418">
        <v>797</v>
      </c>
      <c r="B418" t="s">
        <v>3225</v>
      </c>
      <c r="C418" t="s">
        <v>4393</v>
      </c>
      <c r="D418" t="s">
        <v>212</v>
      </c>
      <c r="E418">
        <v>1</v>
      </c>
      <c r="F418" t="s">
        <v>202</v>
      </c>
      <c r="H418">
        <v>1</v>
      </c>
      <c r="M418">
        <v>1</v>
      </c>
      <c r="N418">
        <v>1</v>
      </c>
      <c r="U418">
        <v>1</v>
      </c>
      <c r="W418">
        <v>1</v>
      </c>
      <c r="X418" t="s">
        <v>3174</v>
      </c>
      <c r="Y418">
        <v>1</v>
      </c>
      <c r="Z418">
        <v>1</v>
      </c>
      <c r="AA418">
        <v>1</v>
      </c>
      <c r="AD418" t="s">
        <v>202</v>
      </c>
      <c r="AE418">
        <v>1</v>
      </c>
      <c r="AF418">
        <v>2</v>
      </c>
      <c r="AG418">
        <v>1</v>
      </c>
      <c r="AH418">
        <v>2</v>
      </c>
      <c r="AI418">
        <v>2</v>
      </c>
      <c r="AJ418">
        <v>1</v>
      </c>
      <c r="AK418" t="s">
        <v>4394</v>
      </c>
      <c r="AL418">
        <v>1</v>
      </c>
      <c r="AM418">
        <v>2</v>
      </c>
      <c r="AN418">
        <v>2</v>
      </c>
      <c r="AO418">
        <v>2</v>
      </c>
      <c r="AP418">
        <v>2</v>
      </c>
      <c r="AQ418">
        <v>2</v>
      </c>
      <c r="AR418" t="s">
        <v>4395</v>
      </c>
      <c r="AS418">
        <v>2</v>
      </c>
      <c r="AT418">
        <v>2</v>
      </c>
      <c r="AU418">
        <v>1</v>
      </c>
      <c r="AV418">
        <v>1</v>
      </c>
      <c r="AW418">
        <v>7</v>
      </c>
      <c r="AX418">
        <v>1</v>
      </c>
      <c r="AY418">
        <v>3</v>
      </c>
      <c r="BE418">
        <v>1</v>
      </c>
      <c r="BF418">
        <v>1</v>
      </c>
      <c r="BG418">
        <v>1</v>
      </c>
      <c r="BH418">
        <v>1</v>
      </c>
      <c r="BI418">
        <v>1</v>
      </c>
      <c r="BJ418">
        <v>1</v>
      </c>
      <c r="BK418">
        <v>1</v>
      </c>
      <c r="BL418">
        <v>1</v>
      </c>
      <c r="BM418">
        <v>1</v>
      </c>
      <c r="BN418">
        <v>1</v>
      </c>
      <c r="BO418">
        <v>2</v>
      </c>
      <c r="BP418">
        <v>1</v>
      </c>
      <c r="BQ418">
        <v>40</v>
      </c>
      <c r="BR418">
        <v>1</v>
      </c>
      <c r="BS418">
        <v>1</v>
      </c>
      <c r="BT418">
        <v>2</v>
      </c>
      <c r="BU418">
        <v>2</v>
      </c>
      <c r="BV418">
        <v>0</v>
      </c>
      <c r="BW418">
        <v>2</v>
      </c>
      <c r="BX418">
        <v>0</v>
      </c>
      <c r="BY418">
        <v>2</v>
      </c>
      <c r="BZ418">
        <v>0</v>
      </c>
      <c r="CA418">
        <v>2</v>
      </c>
      <c r="CB418">
        <v>0</v>
      </c>
      <c r="CC418">
        <v>2</v>
      </c>
      <c r="CD418">
        <v>0</v>
      </c>
      <c r="CE418">
        <v>2</v>
      </c>
      <c r="CF418">
        <v>0</v>
      </c>
      <c r="CG418">
        <v>2</v>
      </c>
      <c r="CH418">
        <v>2</v>
      </c>
      <c r="CI418">
        <v>2</v>
      </c>
      <c r="CJ418">
        <v>1</v>
      </c>
      <c r="CK418">
        <v>2</v>
      </c>
      <c r="CL418">
        <v>4</v>
      </c>
      <c r="CM418">
        <v>6</v>
      </c>
      <c r="CS418">
        <v>1</v>
      </c>
      <c r="CT418">
        <v>2</v>
      </c>
      <c r="CU418">
        <v>2</v>
      </c>
      <c r="CV418" t="s">
        <v>795</v>
      </c>
      <c r="CW418">
        <v>883</v>
      </c>
      <c r="CX418">
        <v>14.72</v>
      </c>
      <c r="CY418">
        <v>2</v>
      </c>
      <c r="CZ418">
        <v>1</v>
      </c>
      <c r="DA418" t="s">
        <v>4286</v>
      </c>
      <c r="DC418">
        <v>1</v>
      </c>
      <c r="DD418">
        <v>1</v>
      </c>
      <c r="DE418">
        <v>3</v>
      </c>
      <c r="DN418" t="s">
        <v>4264</v>
      </c>
      <c r="DO418" t="s">
        <v>4264</v>
      </c>
      <c r="DP418" t="s">
        <v>3178</v>
      </c>
      <c r="DQ418" t="s">
        <v>202</v>
      </c>
      <c r="DR418" t="s">
        <v>202</v>
      </c>
      <c r="DT418">
        <v>1</v>
      </c>
      <c r="DV418">
        <v>1</v>
      </c>
      <c r="DW418">
        <v>0</v>
      </c>
      <c r="DX418">
        <v>1</v>
      </c>
      <c r="DY418">
        <v>1</v>
      </c>
      <c r="DZ418">
        <v>-97</v>
      </c>
      <c r="EB418">
        <v>4</v>
      </c>
      <c r="EC418">
        <v>2</v>
      </c>
      <c r="EE418">
        <v>15</v>
      </c>
      <c r="EL418">
        <v>3</v>
      </c>
      <c r="EM418">
        <v>2</v>
      </c>
      <c r="EN418">
        <v>1</v>
      </c>
      <c r="EO418">
        <v>3</v>
      </c>
      <c r="EP418">
        <v>1</v>
      </c>
      <c r="EQ418">
        <v>1</v>
      </c>
      <c r="ER418">
        <v>1</v>
      </c>
      <c r="EZ418">
        <v>1</v>
      </c>
      <c r="FA418">
        <v>2</v>
      </c>
      <c r="FB418">
        <v>1</v>
      </c>
      <c r="FC418">
        <v>1</v>
      </c>
      <c r="FD418">
        <v>2</v>
      </c>
      <c r="FG418">
        <v>0</v>
      </c>
      <c r="FH418" t="s">
        <v>3179</v>
      </c>
      <c r="FI418">
        <v>1</v>
      </c>
      <c r="FJ418" t="s">
        <v>204</v>
      </c>
      <c r="FK418">
        <v>15</v>
      </c>
      <c r="FL418">
        <v>12</v>
      </c>
      <c r="FM418">
        <v>12</v>
      </c>
      <c r="FN418">
        <v>12.5</v>
      </c>
      <c r="FO418" t="s">
        <v>2220</v>
      </c>
      <c r="FP418">
        <v>1.5</v>
      </c>
      <c r="FQ418" t="s">
        <v>3180</v>
      </c>
      <c r="FR418" t="s">
        <v>3181</v>
      </c>
      <c r="FS418">
        <v>1</v>
      </c>
      <c r="FT418">
        <v>1</v>
      </c>
      <c r="FU418" t="s">
        <v>2221</v>
      </c>
      <c r="FV418" t="s">
        <v>3182</v>
      </c>
      <c r="FW418">
        <v>0</v>
      </c>
      <c r="FX418">
        <v>1</v>
      </c>
      <c r="FY418">
        <v>0</v>
      </c>
      <c r="FZ418">
        <v>0</v>
      </c>
      <c r="GA418">
        <v>39021</v>
      </c>
      <c r="GB418">
        <v>133</v>
      </c>
      <c r="GC418">
        <v>293.3909774</v>
      </c>
      <c r="GD418" t="s">
        <v>2401</v>
      </c>
      <c r="GE418">
        <v>1</v>
      </c>
      <c r="HG418" t="s">
        <v>202</v>
      </c>
      <c r="HJ418">
        <v>0</v>
      </c>
    </row>
    <row r="419" spans="1:218" x14ac:dyDescent="0.3">
      <c r="A419">
        <v>848</v>
      </c>
      <c r="B419" t="s">
        <v>3172</v>
      </c>
      <c r="C419" t="s">
        <v>4473</v>
      </c>
      <c r="D419" t="s">
        <v>194</v>
      </c>
      <c r="E419">
        <v>1</v>
      </c>
      <c r="F419" t="s">
        <v>202</v>
      </c>
      <c r="H419">
        <v>1</v>
      </c>
      <c r="M419">
        <v>1</v>
      </c>
      <c r="N419">
        <v>1</v>
      </c>
      <c r="U419">
        <v>1</v>
      </c>
      <c r="W419">
        <v>1</v>
      </c>
      <c r="X419" t="s">
        <v>3174</v>
      </c>
      <c r="Y419">
        <v>1</v>
      </c>
      <c r="Z419">
        <v>1</v>
      </c>
      <c r="AA419">
        <v>1</v>
      </c>
      <c r="AD419" t="s">
        <v>202</v>
      </c>
      <c r="AE419">
        <v>1</v>
      </c>
      <c r="AF419">
        <v>2</v>
      </c>
      <c r="AG419">
        <v>1</v>
      </c>
      <c r="AH419">
        <v>2</v>
      </c>
      <c r="AI419">
        <v>2</v>
      </c>
      <c r="AJ419">
        <v>2</v>
      </c>
      <c r="AK419" t="s">
        <v>4474</v>
      </c>
      <c r="AL419">
        <v>1</v>
      </c>
      <c r="AM419">
        <v>1</v>
      </c>
      <c r="AN419">
        <v>2</v>
      </c>
      <c r="AO419">
        <v>2</v>
      </c>
      <c r="AP419">
        <v>2</v>
      </c>
      <c r="AQ419">
        <v>2</v>
      </c>
      <c r="AR419" t="s">
        <v>4475</v>
      </c>
      <c r="AS419">
        <v>2</v>
      </c>
      <c r="AT419">
        <v>2</v>
      </c>
      <c r="AU419">
        <v>2</v>
      </c>
      <c r="AV419">
        <v>2</v>
      </c>
      <c r="AW419">
        <v>7</v>
      </c>
      <c r="AX419">
        <v>1</v>
      </c>
      <c r="AY419">
        <v>4</v>
      </c>
      <c r="BE419">
        <v>1</v>
      </c>
      <c r="BF419">
        <v>2</v>
      </c>
      <c r="BG419">
        <v>1</v>
      </c>
      <c r="BH419">
        <v>2</v>
      </c>
      <c r="BI419">
        <v>1</v>
      </c>
      <c r="BJ419">
        <v>1</v>
      </c>
      <c r="BK419">
        <v>1</v>
      </c>
      <c r="BL419">
        <v>1</v>
      </c>
      <c r="BM419">
        <v>1</v>
      </c>
      <c r="BN419">
        <v>1</v>
      </c>
      <c r="BO419">
        <v>3</v>
      </c>
      <c r="BP419">
        <v>1</v>
      </c>
      <c r="BQ419">
        <v>15</v>
      </c>
      <c r="BR419">
        <v>1</v>
      </c>
      <c r="BS419">
        <v>1</v>
      </c>
      <c r="BT419">
        <v>4</v>
      </c>
      <c r="BV419">
        <v>3</v>
      </c>
      <c r="BX419">
        <v>0</v>
      </c>
      <c r="BZ419">
        <v>0</v>
      </c>
      <c r="CB419">
        <v>0</v>
      </c>
      <c r="CD419">
        <v>2</v>
      </c>
      <c r="CJ419">
        <v>1</v>
      </c>
      <c r="CK419">
        <v>2</v>
      </c>
      <c r="CL419">
        <v>7</v>
      </c>
      <c r="CM419">
        <v>4</v>
      </c>
      <c r="CR419">
        <v>2</v>
      </c>
      <c r="CS419">
        <v>8</v>
      </c>
      <c r="CT419">
        <v>1</v>
      </c>
      <c r="CU419">
        <v>2</v>
      </c>
      <c r="CV419" t="s">
        <v>3464</v>
      </c>
      <c r="CW419">
        <v>729</v>
      </c>
      <c r="CX419">
        <v>12.15</v>
      </c>
      <c r="CY419">
        <v>2</v>
      </c>
      <c r="CZ419">
        <v>1</v>
      </c>
      <c r="DA419" t="s">
        <v>405</v>
      </c>
      <c r="DC419">
        <v>1</v>
      </c>
      <c r="DD419">
        <v>1</v>
      </c>
      <c r="DE419">
        <v>14</v>
      </c>
      <c r="DN419" t="s">
        <v>4423</v>
      </c>
      <c r="DO419" t="s">
        <v>4423</v>
      </c>
      <c r="DP419" t="s">
        <v>3178</v>
      </c>
      <c r="DQ419" t="s">
        <v>202</v>
      </c>
      <c r="DR419" t="s">
        <v>202</v>
      </c>
      <c r="DT419">
        <v>1</v>
      </c>
      <c r="DV419">
        <v>1</v>
      </c>
      <c r="DW419">
        <v>0</v>
      </c>
      <c r="DX419">
        <v>1</v>
      </c>
      <c r="DY419">
        <v>1</v>
      </c>
      <c r="DZ419">
        <v>1</v>
      </c>
      <c r="EA419">
        <v>16</v>
      </c>
      <c r="EB419">
        <f>IF(EA419&gt;=30,1,IF(EA419&gt;=20,2,IF(EA419&gt;=15,3,IF(EA419&gt;=10,4,IF(EA419&gt;=5,5,IF(EA419&gt;0,6,0))))))</f>
        <v>3</v>
      </c>
      <c r="EC419">
        <v>2</v>
      </c>
      <c r="EE419">
        <v>15</v>
      </c>
      <c r="EL419">
        <v>2</v>
      </c>
      <c r="EM419">
        <v>4</v>
      </c>
      <c r="EN419">
        <v>1</v>
      </c>
      <c r="EO419">
        <v>2</v>
      </c>
      <c r="EP419">
        <v>1</v>
      </c>
      <c r="EQ419">
        <v>1</v>
      </c>
      <c r="ER419">
        <v>1</v>
      </c>
      <c r="EZ419">
        <v>1</v>
      </c>
      <c r="FA419">
        <v>2</v>
      </c>
      <c r="FB419">
        <v>1</v>
      </c>
      <c r="FC419">
        <v>6</v>
      </c>
      <c r="FD419">
        <v>2</v>
      </c>
      <c r="FG419">
        <v>0</v>
      </c>
      <c r="FH419" t="s">
        <v>3179</v>
      </c>
      <c r="FI419">
        <v>1</v>
      </c>
      <c r="FJ419" t="s">
        <v>204</v>
      </c>
      <c r="FK419">
        <v>15</v>
      </c>
      <c r="FL419">
        <v>12</v>
      </c>
      <c r="FM419">
        <v>12</v>
      </c>
      <c r="FN419">
        <v>16</v>
      </c>
      <c r="FO419" t="s">
        <v>2212</v>
      </c>
      <c r="FP419">
        <v>7.5</v>
      </c>
      <c r="FQ419" t="s">
        <v>3180</v>
      </c>
      <c r="FR419" t="s">
        <v>3189</v>
      </c>
      <c r="FS419">
        <v>0</v>
      </c>
      <c r="FT419">
        <v>1</v>
      </c>
      <c r="FU419" t="s">
        <v>2221</v>
      </c>
      <c r="FV419" t="s">
        <v>3182</v>
      </c>
      <c r="FW419">
        <v>0</v>
      </c>
      <c r="FX419">
        <v>1</v>
      </c>
      <c r="FY419">
        <v>0</v>
      </c>
      <c r="FZ419">
        <v>0</v>
      </c>
      <c r="GA419">
        <v>9502</v>
      </c>
      <c r="GB419">
        <v>38</v>
      </c>
      <c r="GC419">
        <v>250.05263160000001</v>
      </c>
      <c r="GD419" t="s">
        <v>2401</v>
      </c>
      <c r="GE419">
        <v>1</v>
      </c>
      <c r="HG419" t="s">
        <v>202</v>
      </c>
      <c r="HJ419">
        <v>0</v>
      </c>
    </row>
    <row r="420" spans="1:218" x14ac:dyDescent="0.3">
      <c r="A420">
        <v>851</v>
      </c>
      <c r="B420" t="s">
        <v>3183</v>
      </c>
      <c r="C420" t="s">
        <v>4476</v>
      </c>
      <c r="D420" t="s">
        <v>212</v>
      </c>
      <c r="E420">
        <v>1</v>
      </c>
      <c r="F420" t="s">
        <v>202</v>
      </c>
      <c r="H420">
        <v>1</v>
      </c>
      <c r="M420">
        <v>1</v>
      </c>
      <c r="N420">
        <v>1</v>
      </c>
      <c r="U420">
        <v>1</v>
      </c>
      <c r="W420">
        <v>1</v>
      </c>
      <c r="X420" t="s">
        <v>3174</v>
      </c>
      <c r="Y420">
        <v>1</v>
      </c>
      <c r="Z420">
        <v>1</v>
      </c>
      <c r="AA420">
        <v>5</v>
      </c>
      <c r="AD420" t="s">
        <v>202</v>
      </c>
      <c r="AE420">
        <v>1</v>
      </c>
      <c r="AF420">
        <v>1</v>
      </c>
      <c r="AG420">
        <v>1</v>
      </c>
      <c r="AH420">
        <v>1</v>
      </c>
      <c r="AI420">
        <v>1</v>
      </c>
      <c r="AJ420">
        <v>1</v>
      </c>
      <c r="AK420" t="s">
        <v>4477</v>
      </c>
      <c r="AL420">
        <v>1</v>
      </c>
      <c r="AM420">
        <v>2</v>
      </c>
      <c r="AN420">
        <v>2</v>
      </c>
      <c r="AO420">
        <v>2</v>
      </c>
      <c r="AP420">
        <v>2</v>
      </c>
      <c r="AQ420">
        <v>1</v>
      </c>
      <c r="AR420" t="s">
        <v>4478</v>
      </c>
      <c r="AS420">
        <v>2</v>
      </c>
      <c r="AT420">
        <v>2</v>
      </c>
      <c r="AU420">
        <v>2</v>
      </c>
      <c r="AV420">
        <v>1</v>
      </c>
      <c r="AW420">
        <v>5</v>
      </c>
      <c r="AX420">
        <v>2</v>
      </c>
      <c r="AY420">
        <v>6</v>
      </c>
      <c r="BE420">
        <v>1</v>
      </c>
      <c r="BF420">
        <v>1</v>
      </c>
      <c r="BG420">
        <v>1</v>
      </c>
      <c r="BH420">
        <v>1</v>
      </c>
      <c r="BI420">
        <v>1</v>
      </c>
      <c r="BJ420">
        <v>0</v>
      </c>
      <c r="BM420">
        <v>5</v>
      </c>
      <c r="BN420">
        <v>1</v>
      </c>
      <c r="BO420">
        <v>1</v>
      </c>
      <c r="BP420">
        <v>1</v>
      </c>
      <c r="BQ420">
        <v>2.5</v>
      </c>
      <c r="BR420">
        <v>1</v>
      </c>
      <c r="BS420">
        <v>1</v>
      </c>
      <c r="BT420">
        <v>1</v>
      </c>
      <c r="BV420">
        <v>0</v>
      </c>
      <c r="BX420">
        <v>0</v>
      </c>
      <c r="BZ420">
        <v>0</v>
      </c>
      <c r="CB420">
        <v>0</v>
      </c>
      <c r="CD420">
        <v>1</v>
      </c>
      <c r="CJ420">
        <v>2</v>
      </c>
      <c r="CK420">
        <v>2</v>
      </c>
      <c r="CL420">
        <v>8</v>
      </c>
      <c r="CM420">
        <v>1</v>
      </c>
      <c r="CR420">
        <v>2</v>
      </c>
      <c r="CS420">
        <v>-98</v>
      </c>
      <c r="CT420">
        <v>1</v>
      </c>
      <c r="CU420">
        <v>1</v>
      </c>
      <c r="CV420" t="s">
        <v>4479</v>
      </c>
      <c r="CW420">
        <v>727</v>
      </c>
      <c r="CX420">
        <v>12.12</v>
      </c>
      <c r="CY420">
        <v>2</v>
      </c>
      <c r="CZ420">
        <v>1</v>
      </c>
      <c r="DA420" t="s">
        <v>3419</v>
      </c>
      <c r="DC420">
        <v>1</v>
      </c>
      <c r="DD420">
        <v>1</v>
      </c>
      <c r="DE420">
        <v>4</v>
      </c>
      <c r="DN420" t="s">
        <v>4423</v>
      </c>
      <c r="DO420" t="s">
        <v>4423</v>
      </c>
      <c r="DP420" t="s">
        <v>3178</v>
      </c>
      <c r="DQ420" t="s">
        <v>202</v>
      </c>
      <c r="DR420" t="s">
        <v>202</v>
      </c>
      <c r="DT420">
        <v>1</v>
      </c>
      <c r="DV420">
        <v>1</v>
      </c>
      <c r="DW420">
        <v>0</v>
      </c>
      <c r="DX420">
        <v>5</v>
      </c>
      <c r="DY420">
        <v>1</v>
      </c>
      <c r="DZ420">
        <v>1</v>
      </c>
      <c r="EA420">
        <v>10</v>
      </c>
      <c r="EB420">
        <f>IF(EA420&gt;=30,1,IF(EA420&gt;=20,2,IF(EA420&gt;=15,3,IF(EA420&gt;=10,4,IF(EA420&gt;=5,5,IF(EA420&gt;0,6,0))))))</f>
        <v>4</v>
      </c>
      <c r="EC420">
        <v>2</v>
      </c>
      <c r="EE420">
        <v>10</v>
      </c>
      <c r="EL420">
        <v>2</v>
      </c>
      <c r="EM420">
        <v>3</v>
      </c>
      <c r="EN420">
        <v>1</v>
      </c>
      <c r="EO420">
        <v>3</v>
      </c>
      <c r="EP420">
        <v>1</v>
      </c>
      <c r="EQ420">
        <v>1</v>
      </c>
      <c r="ER420">
        <v>1</v>
      </c>
      <c r="EZ420">
        <v>1</v>
      </c>
      <c r="FA420">
        <v>1</v>
      </c>
      <c r="FD420">
        <v>2</v>
      </c>
      <c r="FG420">
        <v>0</v>
      </c>
      <c r="FH420" t="s">
        <v>3179</v>
      </c>
      <c r="FI420">
        <v>1</v>
      </c>
      <c r="FJ420" t="s">
        <v>204</v>
      </c>
      <c r="FK420">
        <v>10</v>
      </c>
      <c r="FL420">
        <v>12</v>
      </c>
      <c r="FM420">
        <v>12</v>
      </c>
      <c r="FN420">
        <v>10</v>
      </c>
      <c r="FO420" t="s">
        <v>2212</v>
      </c>
      <c r="FP420">
        <v>3.5</v>
      </c>
      <c r="FQ420" t="s">
        <v>3180</v>
      </c>
      <c r="FR420" t="s">
        <v>3181</v>
      </c>
      <c r="FS420">
        <v>1</v>
      </c>
      <c r="FT420">
        <v>1</v>
      </c>
      <c r="FU420" t="s">
        <v>2221</v>
      </c>
      <c r="FV420" t="s">
        <v>3182</v>
      </c>
      <c r="FW420">
        <v>0</v>
      </c>
      <c r="FX420">
        <v>1</v>
      </c>
      <c r="FY420">
        <v>0</v>
      </c>
      <c r="FZ420">
        <v>0</v>
      </c>
      <c r="GA420">
        <v>37408</v>
      </c>
      <c r="GB420">
        <v>127</v>
      </c>
      <c r="GC420">
        <v>294.55118110000001</v>
      </c>
      <c r="GD420" t="s">
        <v>2401</v>
      </c>
      <c r="GE420">
        <v>1</v>
      </c>
      <c r="HG420" t="s">
        <v>202</v>
      </c>
      <c r="HJ420">
        <v>0</v>
      </c>
    </row>
    <row r="421" spans="1:218" x14ac:dyDescent="0.3">
      <c r="A421">
        <v>858</v>
      </c>
      <c r="B421" t="s">
        <v>3312</v>
      </c>
      <c r="C421" t="s">
        <v>4480</v>
      </c>
      <c r="D421" t="s">
        <v>212</v>
      </c>
      <c r="E421">
        <v>1</v>
      </c>
      <c r="F421" t="s">
        <v>202</v>
      </c>
      <c r="H421">
        <v>1</v>
      </c>
      <c r="M421">
        <v>1</v>
      </c>
      <c r="N421">
        <v>1</v>
      </c>
      <c r="U421">
        <v>1</v>
      </c>
      <c r="W421">
        <v>1</v>
      </c>
      <c r="X421" t="s">
        <v>3174</v>
      </c>
      <c r="Y421">
        <v>1</v>
      </c>
      <c r="Z421">
        <v>1</v>
      </c>
      <c r="AA421">
        <v>2</v>
      </c>
      <c r="AD421" t="s">
        <v>202</v>
      </c>
      <c r="AE421">
        <v>1</v>
      </c>
      <c r="AF421">
        <v>2</v>
      </c>
      <c r="AG421">
        <v>2</v>
      </c>
      <c r="AH421">
        <v>1</v>
      </c>
      <c r="AI421">
        <v>1</v>
      </c>
      <c r="AJ421">
        <v>1</v>
      </c>
      <c r="AK421" t="s">
        <v>4481</v>
      </c>
      <c r="AL421">
        <v>1</v>
      </c>
      <c r="AM421">
        <v>1</v>
      </c>
      <c r="AN421">
        <v>2</v>
      </c>
      <c r="AO421">
        <v>2</v>
      </c>
      <c r="AP421">
        <v>2</v>
      </c>
      <c r="AQ421">
        <v>2</v>
      </c>
      <c r="AR421" t="s">
        <v>4482</v>
      </c>
      <c r="AS421">
        <v>2</v>
      </c>
      <c r="AT421">
        <v>2</v>
      </c>
      <c r="AU421">
        <v>2</v>
      </c>
      <c r="AV421">
        <v>2</v>
      </c>
      <c r="AW421">
        <v>7</v>
      </c>
      <c r="AX421">
        <v>2</v>
      </c>
      <c r="AY421">
        <v>2</v>
      </c>
      <c r="BE421">
        <v>1</v>
      </c>
      <c r="BF421">
        <v>1</v>
      </c>
      <c r="BG421">
        <v>1</v>
      </c>
      <c r="BH421">
        <v>1</v>
      </c>
      <c r="BI421">
        <v>1</v>
      </c>
      <c r="BJ421">
        <v>0</v>
      </c>
      <c r="BM421">
        <v>2</v>
      </c>
      <c r="BN421">
        <v>1</v>
      </c>
      <c r="BO421">
        <v>3</v>
      </c>
      <c r="BP421">
        <v>1</v>
      </c>
      <c r="BQ421">
        <v>1</v>
      </c>
      <c r="BR421">
        <v>-97</v>
      </c>
      <c r="BS421">
        <v>1</v>
      </c>
      <c r="BT421">
        <v>6</v>
      </c>
      <c r="BV421">
        <v>4</v>
      </c>
      <c r="BX421">
        <v>0</v>
      </c>
      <c r="BZ421">
        <v>2</v>
      </c>
      <c r="CJ421">
        <v>2</v>
      </c>
      <c r="CK421">
        <v>2</v>
      </c>
      <c r="CL421">
        <v>5</v>
      </c>
      <c r="CM421">
        <v>6</v>
      </c>
      <c r="CS421">
        <v>5</v>
      </c>
      <c r="CT421">
        <v>1</v>
      </c>
      <c r="CU421">
        <v>2</v>
      </c>
      <c r="CV421" t="s">
        <v>4483</v>
      </c>
      <c r="CW421">
        <v>720</v>
      </c>
      <c r="CX421">
        <v>12</v>
      </c>
      <c r="CY421">
        <v>2</v>
      </c>
      <c r="CZ421">
        <v>1</v>
      </c>
      <c r="DA421" t="s">
        <v>505</v>
      </c>
      <c r="DC421">
        <v>1</v>
      </c>
      <c r="DD421">
        <v>1</v>
      </c>
      <c r="DE421">
        <v>5</v>
      </c>
      <c r="DN421" t="s">
        <v>4423</v>
      </c>
      <c r="DO421" t="s">
        <v>4423</v>
      </c>
      <c r="DP421" t="s">
        <v>3178</v>
      </c>
      <c r="DQ421" t="s">
        <v>202</v>
      </c>
      <c r="DR421" t="s">
        <v>202</v>
      </c>
      <c r="DT421">
        <v>1</v>
      </c>
      <c r="DV421">
        <v>1</v>
      </c>
      <c r="DW421">
        <v>0</v>
      </c>
      <c r="DX421">
        <v>2</v>
      </c>
      <c r="DY421">
        <v>1</v>
      </c>
      <c r="DZ421">
        <v>1</v>
      </c>
      <c r="EA421">
        <v>7</v>
      </c>
      <c r="EB421">
        <f>IF(EA421&gt;=30,1,IF(EA421&gt;=20,2,IF(EA421&gt;=15,3,IF(EA421&gt;=10,4,IF(EA421&gt;=5,5,IF(EA421&gt;0,6,0))))))</f>
        <v>5</v>
      </c>
      <c r="EC421">
        <v>2</v>
      </c>
      <c r="EE421">
        <v>7</v>
      </c>
      <c r="EL421">
        <v>3</v>
      </c>
      <c r="EM421">
        <v>-97</v>
      </c>
      <c r="EN421">
        <v>1</v>
      </c>
      <c r="EO421">
        <v>1</v>
      </c>
      <c r="EP421">
        <v>1</v>
      </c>
      <c r="EQ421">
        <v>1</v>
      </c>
      <c r="ER421">
        <v>1</v>
      </c>
      <c r="EZ421">
        <v>1</v>
      </c>
      <c r="FA421">
        <v>1</v>
      </c>
      <c r="FD421">
        <v>2</v>
      </c>
      <c r="FG421">
        <v>0</v>
      </c>
      <c r="FH421" t="s">
        <v>3179</v>
      </c>
      <c r="FI421">
        <v>1</v>
      </c>
      <c r="FJ421" t="s">
        <v>204</v>
      </c>
      <c r="FK421">
        <v>7</v>
      </c>
      <c r="FL421">
        <v>12</v>
      </c>
      <c r="FM421">
        <v>12</v>
      </c>
      <c r="FN421">
        <v>7</v>
      </c>
      <c r="FO421" t="s">
        <v>2220</v>
      </c>
      <c r="FQ421" t="s">
        <v>3180</v>
      </c>
      <c r="FR421" t="s">
        <v>3196</v>
      </c>
      <c r="FS421">
        <v>1</v>
      </c>
      <c r="FT421">
        <v>1</v>
      </c>
      <c r="FU421" t="s">
        <v>2221</v>
      </c>
      <c r="FV421" t="s">
        <v>3182</v>
      </c>
      <c r="FW421">
        <v>0</v>
      </c>
      <c r="FX421">
        <v>1</v>
      </c>
      <c r="FY421">
        <v>0</v>
      </c>
      <c r="FZ421">
        <v>0</v>
      </c>
      <c r="GA421">
        <v>20418</v>
      </c>
      <c r="GB421">
        <v>71</v>
      </c>
      <c r="GC421">
        <v>287.57746479999997</v>
      </c>
      <c r="GD421" t="s">
        <v>2401</v>
      </c>
      <c r="GE421">
        <v>1</v>
      </c>
      <c r="HG421" t="s">
        <v>202</v>
      </c>
      <c r="HJ421">
        <v>0</v>
      </c>
    </row>
    <row r="422" spans="1:218" x14ac:dyDescent="0.3">
      <c r="A422">
        <v>867</v>
      </c>
      <c r="B422" t="s">
        <v>3279</v>
      </c>
      <c r="C422" t="s">
        <v>4500</v>
      </c>
      <c r="D422" t="s">
        <v>212</v>
      </c>
      <c r="E422">
        <v>1</v>
      </c>
      <c r="F422" t="s">
        <v>202</v>
      </c>
      <c r="H422">
        <v>1</v>
      </c>
      <c r="M422">
        <v>1</v>
      </c>
      <c r="N422">
        <v>1</v>
      </c>
      <c r="U422">
        <v>1</v>
      </c>
      <c r="W422">
        <v>1</v>
      </c>
      <c r="X422" t="s">
        <v>3174</v>
      </c>
      <c r="Y422">
        <v>1</v>
      </c>
      <c r="Z422">
        <v>1</v>
      </c>
      <c r="AA422">
        <v>7</v>
      </c>
      <c r="AD422" t="s">
        <v>202</v>
      </c>
      <c r="AE422">
        <v>1</v>
      </c>
      <c r="AF422">
        <v>1</v>
      </c>
      <c r="AG422">
        <v>1</v>
      </c>
      <c r="AH422">
        <v>2</v>
      </c>
      <c r="AI422">
        <v>1</v>
      </c>
      <c r="AJ422">
        <v>2</v>
      </c>
      <c r="AK422" t="s">
        <v>4501</v>
      </c>
      <c r="AL422">
        <v>1</v>
      </c>
      <c r="AM422">
        <v>1</v>
      </c>
      <c r="AN422">
        <v>2</v>
      </c>
      <c r="AO422">
        <v>2</v>
      </c>
      <c r="AP422">
        <v>2</v>
      </c>
      <c r="AQ422">
        <v>2</v>
      </c>
      <c r="AR422" t="s">
        <v>4502</v>
      </c>
      <c r="AS422">
        <v>2</v>
      </c>
      <c r="AT422">
        <v>2</v>
      </c>
      <c r="AU422">
        <v>3</v>
      </c>
      <c r="AV422">
        <v>2</v>
      </c>
      <c r="AW422">
        <v>7</v>
      </c>
      <c r="AX422">
        <v>7</v>
      </c>
      <c r="AY422">
        <v>4</v>
      </c>
      <c r="BE422">
        <v>1</v>
      </c>
      <c r="BF422">
        <v>2</v>
      </c>
      <c r="BG422">
        <v>1</v>
      </c>
      <c r="BH422">
        <v>2</v>
      </c>
      <c r="BI422">
        <v>1</v>
      </c>
      <c r="BJ422">
        <v>0</v>
      </c>
      <c r="BM422">
        <v>1</v>
      </c>
      <c r="BN422">
        <v>1</v>
      </c>
      <c r="BO422">
        <v>5</v>
      </c>
      <c r="BP422">
        <v>1</v>
      </c>
      <c r="BQ422">
        <v>9</v>
      </c>
      <c r="BR422">
        <v>6</v>
      </c>
      <c r="BS422">
        <v>1</v>
      </c>
      <c r="BT422">
        <v>5</v>
      </c>
      <c r="BV422">
        <v>1</v>
      </c>
      <c r="BX422">
        <v>2</v>
      </c>
      <c r="BZ422">
        <v>0</v>
      </c>
      <c r="CB422">
        <v>0</v>
      </c>
      <c r="CD422">
        <v>2</v>
      </c>
      <c r="CJ422">
        <v>1</v>
      </c>
      <c r="CK422">
        <v>2</v>
      </c>
      <c r="CL422">
        <v>5</v>
      </c>
      <c r="CM422">
        <v>6</v>
      </c>
      <c r="CS422">
        <v>-98</v>
      </c>
      <c r="CT422">
        <v>-98</v>
      </c>
      <c r="CU422">
        <v>1</v>
      </c>
      <c r="CV422" t="s">
        <v>229</v>
      </c>
      <c r="CW422">
        <v>804</v>
      </c>
      <c r="CX422">
        <v>13.4</v>
      </c>
      <c r="CY422">
        <v>1</v>
      </c>
      <c r="CZ422">
        <v>1</v>
      </c>
      <c r="DA422" t="s">
        <v>3419</v>
      </c>
      <c r="DC422">
        <v>1</v>
      </c>
      <c r="DD422">
        <v>1</v>
      </c>
      <c r="DE422">
        <v>2</v>
      </c>
      <c r="DN422" t="s">
        <v>4423</v>
      </c>
      <c r="DO422" t="s">
        <v>4423</v>
      </c>
      <c r="DP422" t="s">
        <v>3178</v>
      </c>
      <c r="DQ422" t="s">
        <v>202</v>
      </c>
      <c r="DR422" t="s">
        <v>202</v>
      </c>
      <c r="DT422">
        <v>1</v>
      </c>
      <c r="DV422">
        <v>1</v>
      </c>
      <c r="DW422">
        <v>0</v>
      </c>
      <c r="DX422">
        <v>7</v>
      </c>
      <c r="DY422">
        <v>1</v>
      </c>
      <c r="DZ422">
        <v>1</v>
      </c>
      <c r="EA422">
        <v>23</v>
      </c>
      <c r="EB422">
        <f>IF(EA422&gt;=30,1,IF(EA422&gt;=20,2,IF(EA422&gt;=15,3,IF(EA422&gt;=10,4,IF(EA422&gt;=5,5,IF(EA422&gt;0,6,0))))))</f>
        <v>2</v>
      </c>
      <c r="EC422">
        <v>2</v>
      </c>
      <c r="EE422">
        <v>32</v>
      </c>
      <c r="EL422">
        <v>1</v>
      </c>
      <c r="EM422">
        <v>3</v>
      </c>
      <c r="EN422">
        <v>1</v>
      </c>
      <c r="EO422">
        <v>3</v>
      </c>
      <c r="EP422">
        <v>1</v>
      </c>
      <c r="EQ422">
        <v>1</v>
      </c>
      <c r="ER422">
        <v>1</v>
      </c>
      <c r="EZ422">
        <v>1</v>
      </c>
      <c r="FA422">
        <v>1</v>
      </c>
      <c r="FD422">
        <v>2</v>
      </c>
      <c r="FG422">
        <v>0</v>
      </c>
      <c r="FH422" t="s">
        <v>3179</v>
      </c>
      <c r="FI422">
        <v>1</v>
      </c>
      <c r="FJ422" t="s">
        <v>204</v>
      </c>
      <c r="FK422">
        <v>32</v>
      </c>
      <c r="FL422">
        <v>12</v>
      </c>
      <c r="FM422">
        <v>12</v>
      </c>
      <c r="FN422">
        <v>23</v>
      </c>
      <c r="FO422" t="s">
        <v>2206</v>
      </c>
      <c r="FP422">
        <v>3.5</v>
      </c>
      <c r="FQ422" t="s">
        <v>3180</v>
      </c>
      <c r="FR422" t="s">
        <v>3181</v>
      </c>
      <c r="FS422">
        <v>1</v>
      </c>
      <c r="FT422">
        <v>1</v>
      </c>
      <c r="FU422" t="s">
        <v>2221</v>
      </c>
      <c r="FV422" t="s">
        <v>3182</v>
      </c>
      <c r="FW422">
        <v>0</v>
      </c>
      <c r="FX422">
        <v>1</v>
      </c>
      <c r="FY422">
        <v>0</v>
      </c>
      <c r="FZ422">
        <v>0</v>
      </c>
      <c r="GA422">
        <v>59048</v>
      </c>
      <c r="GB422">
        <v>201</v>
      </c>
      <c r="GC422">
        <v>293.7711443</v>
      </c>
      <c r="GD422" t="s">
        <v>2401</v>
      </c>
      <c r="GE422">
        <v>1</v>
      </c>
      <c r="HG422" t="s">
        <v>202</v>
      </c>
      <c r="HJ422">
        <v>0</v>
      </c>
    </row>
    <row r="423" spans="1:218" x14ac:dyDescent="0.3">
      <c r="A423">
        <v>891</v>
      </c>
      <c r="B423" t="s">
        <v>3225</v>
      </c>
      <c r="C423" t="s">
        <v>4546</v>
      </c>
      <c r="D423" t="s">
        <v>212</v>
      </c>
      <c r="E423">
        <v>1</v>
      </c>
      <c r="F423" t="s">
        <v>202</v>
      </c>
      <c r="H423">
        <v>1</v>
      </c>
      <c r="M423">
        <v>1</v>
      </c>
      <c r="N423">
        <v>1</v>
      </c>
      <c r="U423">
        <v>1</v>
      </c>
      <c r="W423">
        <v>1</v>
      </c>
      <c r="X423" t="s">
        <v>3174</v>
      </c>
      <c r="Y423">
        <v>1</v>
      </c>
      <c r="Z423">
        <v>1</v>
      </c>
      <c r="AA423">
        <v>1</v>
      </c>
      <c r="AD423" t="s">
        <v>202</v>
      </c>
      <c r="AE423">
        <v>1</v>
      </c>
      <c r="AF423">
        <v>1</v>
      </c>
      <c r="AG423">
        <v>1</v>
      </c>
      <c r="AH423">
        <v>1</v>
      </c>
      <c r="AI423">
        <v>1</v>
      </c>
      <c r="AJ423">
        <v>1</v>
      </c>
      <c r="AK423" t="s">
        <v>4547</v>
      </c>
      <c r="AL423">
        <v>1</v>
      </c>
      <c r="AM423">
        <v>1</v>
      </c>
      <c r="AN423">
        <v>1</v>
      </c>
      <c r="AO423">
        <v>2</v>
      </c>
      <c r="AP423">
        <v>1</v>
      </c>
      <c r="AQ423">
        <v>1</v>
      </c>
      <c r="AR423" t="s">
        <v>4548</v>
      </c>
      <c r="AS423">
        <v>2</v>
      </c>
      <c r="AT423">
        <v>3</v>
      </c>
      <c r="AU423">
        <v>1</v>
      </c>
      <c r="AV423">
        <v>2</v>
      </c>
      <c r="AW423">
        <v>7</v>
      </c>
      <c r="AX423">
        <v>1</v>
      </c>
      <c r="AY423">
        <v>3</v>
      </c>
      <c r="BE423">
        <v>1</v>
      </c>
      <c r="BF423">
        <v>2</v>
      </c>
      <c r="BG423">
        <v>1</v>
      </c>
      <c r="BH423">
        <v>2</v>
      </c>
      <c r="BI423">
        <v>1</v>
      </c>
      <c r="BJ423">
        <v>0</v>
      </c>
      <c r="BM423">
        <v>1</v>
      </c>
      <c r="BN423">
        <v>1</v>
      </c>
      <c r="BO423">
        <v>3</v>
      </c>
      <c r="BP423">
        <v>1</v>
      </c>
      <c r="BQ423">
        <v>7</v>
      </c>
      <c r="BR423">
        <v>6</v>
      </c>
      <c r="BS423">
        <v>1</v>
      </c>
      <c r="BT423">
        <v>3</v>
      </c>
      <c r="BV423">
        <v>0</v>
      </c>
      <c r="BX423">
        <v>0</v>
      </c>
      <c r="BZ423">
        <v>1</v>
      </c>
      <c r="CB423">
        <v>0</v>
      </c>
      <c r="CD423">
        <v>2</v>
      </c>
      <c r="CJ423">
        <v>1</v>
      </c>
      <c r="CK423">
        <v>2</v>
      </c>
      <c r="CL423">
        <v>7</v>
      </c>
      <c r="CM423">
        <v>1</v>
      </c>
      <c r="CR423">
        <v>2</v>
      </c>
      <c r="CS423">
        <v>-98</v>
      </c>
      <c r="CT423">
        <v>1</v>
      </c>
      <c r="CU423">
        <v>1</v>
      </c>
      <c r="CV423" t="s">
        <v>4549</v>
      </c>
      <c r="CW423">
        <v>732</v>
      </c>
      <c r="CX423">
        <v>12.2</v>
      </c>
      <c r="CY423">
        <v>2</v>
      </c>
      <c r="CZ423">
        <v>1</v>
      </c>
      <c r="DA423" t="s">
        <v>729</v>
      </c>
      <c r="DC423">
        <v>1</v>
      </c>
      <c r="DD423">
        <v>1</v>
      </c>
      <c r="DE423">
        <v>3</v>
      </c>
      <c r="DN423" t="s">
        <v>4535</v>
      </c>
      <c r="DO423" t="s">
        <v>4535</v>
      </c>
      <c r="DP423" t="s">
        <v>3178</v>
      </c>
      <c r="DQ423" t="s">
        <v>202</v>
      </c>
      <c r="DR423" t="s">
        <v>202</v>
      </c>
      <c r="DT423">
        <v>1</v>
      </c>
      <c r="DV423">
        <v>1</v>
      </c>
      <c r="DW423">
        <v>0</v>
      </c>
      <c r="DX423">
        <v>1</v>
      </c>
      <c r="DY423">
        <v>1</v>
      </c>
      <c r="DZ423">
        <v>-97</v>
      </c>
      <c r="EB423">
        <v>2</v>
      </c>
      <c r="EC423">
        <v>2</v>
      </c>
      <c r="EE423">
        <v>4</v>
      </c>
      <c r="EL423">
        <v>1</v>
      </c>
      <c r="EM423">
        <v>4</v>
      </c>
      <c r="EN423">
        <v>1</v>
      </c>
      <c r="EO423">
        <v>1</v>
      </c>
      <c r="EP423">
        <v>1</v>
      </c>
      <c r="EQ423">
        <v>1</v>
      </c>
      <c r="ER423">
        <v>1</v>
      </c>
      <c r="EZ423">
        <v>1</v>
      </c>
      <c r="FA423">
        <v>1</v>
      </c>
      <c r="FD423">
        <v>2</v>
      </c>
      <c r="FG423">
        <v>0</v>
      </c>
      <c r="FH423" t="s">
        <v>3179</v>
      </c>
      <c r="FI423">
        <v>1</v>
      </c>
      <c r="FJ423" t="s">
        <v>204</v>
      </c>
      <c r="FK423">
        <v>4</v>
      </c>
      <c r="FL423">
        <v>12</v>
      </c>
      <c r="FM423">
        <v>12</v>
      </c>
      <c r="FN423">
        <v>25</v>
      </c>
      <c r="FO423" t="s">
        <v>2206</v>
      </c>
      <c r="FP423">
        <v>7.5</v>
      </c>
      <c r="FQ423" t="s">
        <v>3180</v>
      </c>
      <c r="FR423" t="s">
        <v>3196</v>
      </c>
      <c r="FS423">
        <v>1</v>
      </c>
      <c r="FT423">
        <v>1</v>
      </c>
      <c r="FU423" t="s">
        <v>2221</v>
      </c>
      <c r="FV423" t="s">
        <v>3182</v>
      </c>
      <c r="FW423">
        <v>0</v>
      </c>
      <c r="FX423">
        <v>1</v>
      </c>
      <c r="FY423">
        <v>0</v>
      </c>
      <c r="FZ423">
        <v>0</v>
      </c>
      <c r="GA423">
        <v>39021</v>
      </c>
      <c r="GB423">
        <v>133</v>
      </c>
      <c r="GC423">
        <v>293.3909774</v>
      </c>
      <c r="GD423" t="s">
        <v>2401</v>
      </c>
      <c r="GE423">
        <v>1</v>
      </c>
      <c r="HG423" t="s">
        <v>202</v>
      </c>
      <c r="HJ423">
        <v>0</v>
      </c>
    </row>
    <row r="424" spans="1:218" x14ac:dyDescent="0.3">
      <c r="A424">
        <v>906</v>
      </c>
      <c r="B424" t="s">
        <v>3183</v>
      </c>
      <c r="C424" t="s">
        <v>4567</v>
      </c>
      <c r="D424" t="s">
        <v>212</v>
      </c>
      <c r="E424">
        <v>1</v>
      </c>
      <c r="F424" t="s">
        <v>202</v>
      </c>
      <c r="H424">
        <v>1</v>
      </c>
      <c r="M424">
        <v>1</v>
      </c>
      <c r="N424">
        <v>1</v>
      </c>
      <c r="U424">
        <v>1</v>
      </c>
      <c r="W424">
        <v>1</v>
      </c>
      <c r="X424" t="s">
        <v>3174</v>
      </c>
      <c r="Y424">
        <v>1</v>
      </c>
      <c r="Z424">
        <v>1</v>
      </c>
      <c r="AA424">
        <v>2</v>
      </c>
      <c r="AD424" t="s">
        <v>202</v>
      </c>
      <c r="AE424">
        <v>1</v>
      </c>
      <c r="AF424">
        <v>1</v>
      </c>
      <c r="AG424">
        <v>1</v>
      </c>
      <c r="AH424">
        <v>1</v>
      </c>
      <c r="AI424">
        <v>2</v>
      </c>
      <c r="AJ424">
        <v>1</v>
      </c>
      <c r="AK424" t="s">
        <v>4568</v>
      </c>
      <c r="AL424">
        <v>1</v>
      </c>
      <c r="AM424">
        <v>2</v>
      </c>
      <c r="AN424">
        <v>1</v>
      </c>
      <c r="AO424">
        <v>2</v>
      </c>
      <c r="AP424">
        <v>1</v>
      </c>
      <c r="AQ424">
        <v>1</v>
      </c>
      <c r="AR424" t="s">
        <v>4569</v>
      </c>
      <c r="AS424">
        <v>1</v>
      </c>
      <c r="AT424">
        <v>2</v>
      </c>
      <c r="AU424">
        <v>2</v>
      </c>
      <c r="AV424">
        <v>2</v>
      </c>
      <c r="AW424">
        <v>7</v>
      </c>
      <c r="AX424">
        <v>7</v>
      </c>
      <c r="AY424">
        <v>3</v>
      </c>
      <c r="BE424">
        <v>1</v>
      </c>
      <c r="BF424">
        <v>1</v>
      </c>
      <c r="BG424">
        <v>1</v>
      </c>
      <c r="BH424">
        <v>1</v>
      </c>
      <c r="BI424">
        <v>1</v>
      </c>
      <c r="BJ424">
        <v>0</v>
      </c>
      <c r="BM424">
        <v>2</v>
      </c>
      <c r="BN424">
        <v>1</v>
      </c>
      <c r="BO424">
        <v>2</v>
      </c>
      <c r="BP424">
        <v>1</v>
      </c>
      <c r="BQ424">
        <v>3</v>
      </c>
      <c r="BR424">
        <v>1</v>
      </c>
      <c r="BS424">
        <v>1</v>
      </c>
      <c r="BT424">
        <v>2</v>
      </c>
      <c r="BV424">
        <v>0</v>
      </c>
      <c r="BX424">
        <v>2</v>
      </c>
      <c r="CJ424">
        <v>2</v>
      </c>
      <c r="CK424">
        <v>2</v>
      </c>
      <c r="CL424">
        <v>5</v>
      </c>
      <c r="CM424">
        <v>1</v>
      </c>
      <c r="CN424">
        <v>4</v>
      </c>
      <c r="CO424">
        <v>5</v>
      </c>
      <c r="CP424">
        <v>6</v>
      </c>
      <c r="CQ424">
        <v>3</v>
      </c>
      <c r="CS424">
        <v>4</v>
      </c>
      <c r="CT424">
        <v>1</v>
      </c>
      <c r="CU424">
        <v>1</v>
      </c>
      <c r="CV424" t="s">
        <v>449</v>
      </c>
      <c r="CW424">
        <v>1049</v>
      </c>
      <c r="CX424">
        <v>17.48</v>
      </c>
      <c r="CY424">
        <v>2</v>
      </c>
      <c r="CZ424">
        <v>1</v>
      </c>
      <c r="DA424" t="s">
        <v>4286</v>
      </c>
      <c r="DC424">
        <v>1</v>
      </c>
      <c r="DD424">
        <v>1</v>
      </c>
      <c r="DE424">
        <v>4</v>
      </c>
      <c r="DN424" t="s">
        <v>4535</v>
      </c>
      <c r="DO424" t="s">
        <v>4535</v>
      </c>
      <c r="DP424" t="s">
        <v>3178</v>
      </c>
      <c r="DQ424" t="s">
        <v>202</v>
      </c>
      <c r="DR424" t="s">
        <v>202</v>
      </c>
      <c r="DT424">
        <v>1</v>
      </c>
      <c r="DV424">
        <v>1</v>
      </c>
      <c r="DW424">
        <v>0</v>
      </c>
      <c r="DX424">
        <v>2</v>
      </c>
      <c r="DY424">
        <v>1</v>
      </c>
      <c r="DZ424">
        <v>1</v>
      </c>
      <c r="EA424">
        <v>4</v>
      </c>
      <c r="EB424">
        <f>IF(EA424&gt;=30,1,IF(EA424&gt;=20,2,IF(EA424&gt;=15,3,IF(EA424&gt;=10,4,IF(EA424&gt;=5,5,IF(EA424&gt;0,6,0))))))</f>
        <v>6</v>
      </c>
      <c r="EC424">
        <v>2</v>
      </c>
      <c r="EE424">
        <v>1</v>
      </c>
      <c r="EL424">
        <v>2</v>
      </c>
      <c r="EM424">
        <v>2</v>
      </c>
      <c r="EN424">
        <v>1</v>
      </c>
      <c r="EO424">
        <v>2</v>
      </c>
      <c r="EP424">
        <v>1</v>
      </c>
      <c r="EQ424">
        <v>1</v>
      </c>
      <c r="ER424">
        <v>2</v>
      </c>
      <c r="ES424">
        <v>1</v>
      </c>
      <c r="ET424">
        <v>2</v>
      </c>
      <c r="EU424">
        <f>IF(ET424&gt;=30,1,IF(ET424&gt;=20,2,IF(ET424&gt;=15,3,IF(ET424&gt;=10,4,IF(ET424&gt;=5,5,IF(ET424&gt;0,6,0))))))</f>
        <v>6</v>
      </c>
      <c r="EV424">
        <v>1</v>
      </c>
      <c r="EW424">
        <v>-98</v>
      </c>
      <c r="EX424">
        <v>-98</v>
      </c>
      <c r="EY424">
        <v>2</v>
      </c>
      <c r="EZ424">
        <v>1</v>
      </c>
      <c r="FA424">
        <v>2</v>
      </c>
      <c r="FB424">
        <v>1</v>
      </c>
      <c r="FC424">
        <v>24</v>
      </c>
      <c r="FD424">
        <v>9</v>
      </c>
      <c r="FG424">
        <v>0</v>
      </c>
      <c r="FH424" t="s">
        <v>3179</v>
      </c>
      <c r="FI424">
        <v>1</v>
      </c>
      <c r="FJ424" t="s">
        <v>204</v>
      </c>
      <c r="FK424">
        <v>1</v>
      </c>
      <c r="FL424">
        <v>12</v>
      </c>
      <c r="FM424">
        <v>12</v>
      </c>
      <c r="FN424">
        <v>4</v>
      </c>
      <c r="FO424" t="s">
        <v>2212</v>
      </c>
      <c r="FP424">
        <v>1.5</v>
      </c>
      <c r="FQ424" t="s">
        <v>3180</v>
      </c>
      <c r="FR424" t="s">
        <v>3189</v>
      </c>
      <c r="FS424">
        <v>0</v>
      </c>
      <c r="FT424">
        <v>1</v>
      </c>
      <c r="FU424" t="s">
        <v>2213</v>
      </c>
      <c r="FV424" t="s">
        <v>3182</v>
      </c>
      <c r="FW424">
        <v>1</v>
      </c>
      <c r="FX424">
        <v>0</v>
      </c>
      <c r="FY424">
        <v>1</v>
      </c>
      <c r="FZ424">
        <v>0</v>
      </c>
      <c r="GA424">
        <v>37408</v>
      </c>
      <c r="GB424">
        <v>127</v>
      </c>
      <c r="GC424">
        <v>294.55118110000001</v>
      </c>
      <c r="GD424" t="s">
        <v>2401</v>
      </c>
      <c r="GE424">
        <v>1</v>
      </c>
      <c r="HG424" t="s">
        <v>202</v>
      </c>
      <c r="HI424">
        <v>1</v>
      </c>
      <c r="HJ424">
        <v>1</v>
      </c>
    </row>
    <row r="425" spans="1:218" x14ac:dyDescent="0.3">
      <c r="A425">
        <v>907</v>
      </c>
      <c r="B425" t="s">
        <v>3225</v>
      </c>
      <c r="C425" t="s">
        <v>4570</v>
      </c>
      <c r="D425" t="s">
        <v>212</v>
      </c>
      <c r="E425">
        <v>1</v>
      </c>
      <c r="F425" t="s">
        <v>202</v>
      </c>
      <c r="H425">
        <v>1</v>
      </c>
      <c r="M425">
        <v>1</v>
      </c>
      <c r="N425">
        <v>1</v>
      </c>
      <c r="U425">
        <v>1</v>
      </c>
      <c r="W425">
        <v>1</v>
      </c>
      <c r="X425" t="s">
        <v>3174</v>
      </c>
      <c r="Y425">
        <v>1</v>
      </c>
      <c r="Z425">
        <v>1</v>
      </c>
      <c r="AA425">
        <v>8</v>
      </c>
      <c r="AD425" t="s">
        <v>202</v>
      </c>
      <c r="AE425">
        <v>1</v>
      </c>
      <c r="AF425">
        <v>1</v>
      </c>
      <c r="AG425">
        <v>1</v>
      </c>
      <c r="AH425">
        <v>1</v>
      </c>
      <c r="AI425">
        <v>1</v>
      </c>
      <c r="AJ425">
        <v>2</v>
      </c>
      <c r="AK425" t="s">
        <v>4571</v>
      </c>
      <c r="AL425">
        <v>1</v>
      </c>
      <c r="AM425">
        <v>2</v>
      </c>
      <c r="AN425">
        <v>1</v>
      </c>
      <c r="AO425">
        <v>1</v>
      </c>
      <c r="AP425">
        <v>1</v>
      </c>
      <c r="AQ425">
        <v>2</v>
      </c>
      <c r="AR425" t="s">
        <v>4572</v>
      </c>
      <c r="AS425">
        <v>2</v>
      </c>
      <c r="AT425">
        <v>-97</v>
      </c>
      <c r="AU425">
        <v>1</v>
      </c>
      <c r="AV425">
        <v>1</v>
      </c>
      <c r="AW425">
        <v>7</v>
      </c>
      <c r="AX425">
        <v>5</v>
      </c>
      <c r="AY425">
        <v>3</v>
      </c>
      <c r="BE425">
        <v>1</v>
      </c>
      <c r="BF425">
        <v>1</v>
      </c>
      <c r="BG425">
        <v>1</v>
      </c>
      <c r="BH425">
        <v>1</v>
      </c>
      <c r="BI425">
        <v>1</v>
      </c>
      <c r="BJ425">
        <v>0</v>
      </c>
      <c r="BM425">
        <v>1</v>
      </c>
      <c r="BN425">
        <v>1</v>
      </c>
      <c r="BO425">
        <v>2</v>
      </c>
      <c r="BP425">
        <v>1</v>
      </c>
      <c r="BQ425">
        <v>1</v>
      </c>
      <c r="BR425">
        <v>1</v>
      </c>
      <c r="BS425">
        <v>1</v>
      </c>
      <c r="BT425">
        <v>3</v>
      </c>
      <c r="BV425">
        <v>1</v>
      </c>
      <c r="BX425">
        <v>1</v>
      </c>
      <c r="BZ425">
        <v>1</v>
      </c>
      <c r="CJ425">
        <v>2</v>
      </c>
      <c r="CK425">
        <v>1</v>
      </c>
      <c r="CL425">
        <v>4</v>
      </c>
      <c r="CM425">
        <v>1</v>
      </c>
      <c r="CR425">
        <v>2</v>
      </c>
      <c r="CS425">
        <v>1</v>
      </c>
      <c r="CT425">
        <v>1</v>
      </c>
      <c r="CU425">
        <v>2</v>
      </c>
      <c r="CV425" t="s">
        <v>4573</v>
      </c>
      <c r="CW425">
        <v>799</v>
      </c>
      <c r="CX425">
        <v>13.32</v>
      </c>
      <c r="CY425">
        <v>2</v>
      </c>
      <c r="CZ425">
        <v>1</v>
      </c>
      <c r="DA425" t="s">
        <v>285</v>
      </c>
      <c r="DC425">
        <v>1</v>
      </c>
      <c r="DD425">
        <v>1</v>
      </c>
      <c r="DE425">
        <v>3</v>
      </c>
      <c r="DN425" t="s">
        <v>4535</v>
      </c>
      <c r="DO425" t="s">
        <v>4535</v>
      </c>
      <c r="DP425" t="s">
        <v>3178</v>
      </c>
      <c r="DQ425" t="s">
        <v>202</v>
      </c>
      <c r="DR425" t="s">
        <v>202</v>
      </c>
      <c r="DT425">
        <v>1</v>
      </c>
      <c r="DV425">
        <v>1</v>
      </c>
      <c r="DW425">
        <v>0</v>
      </c>
      <c r="DX425">
        <v>8</v>
      </c>
      <c r="DY425">
        <v>1</v>
      </c>
      <c r="DZ425">
        <v>1</v>
      </c>
      <c r="EA425">
        <v>2</v>
      </c>
      <c r="EB425">
        <f>IF(EA425&gt;=30,1,IF(EA425&gt;=20,2,IF(EA425&gt;=15,3,IF(EA425&gt;=10,4,IF(EA425&gt;=5,5,IF(EA425&gt;0,6,0))))))</f>
        <v>6</v>
      </c>
      <c r="EC425">
        <v>2</v>
      </c>
      <c r="EE425">
        <v>2</v>
      </c>
      <c r="EL425">
        <v>1</v>
      </c>
      <c r="EM425">
        <v>4</v>
      </c>
      <c r="EN425">
        <v>1</v>
      </c>
      <c r="EO425">
        <v>2</v>
      </c>
      <c r="EP425">
        <v>2</v>
      </c>
      <c r="EZ425">
        <v>1</v>
      </c>
      <c r="FA425">
        <v>1</v>
      </c>
      <c r="FD425">
        <v>5</v>
      </c>
      <c r="FG425">
        <v>0</v>
      </c>
      <c r="FH425" t="s">
        <v>3179</v>
      </c>
      <c r="FI425">
        <v>1</v>
      </c>
      <c r="FJ425" t="s">
        <v>204</v>
      </c>
      <c r="FK425">
        <v>2</v>
      </c>
      <c r="FL425">
        <v>12</v>
      </c>
      <c r="FM425">
        <v>12</v>
      </c>
      <c r="FN425">
        <v>2</v>
      </c>
      <c r="FO425" t="s">
        <v>2206</v>
      </c>
      <c r="FP425">
        <v>7.5</v>
      </c>
      <c r="FQ425" t="s">
        <v>3180</v>
      </c>
      <c r="FR425" t="s">
        <v>3189</v>
      </c>
      <c r="FS425">
        <v>0</v>
      </c>
      <c r="FT425">
        <v>0</v>
      </c>
      <c r="FU425" t="s">
        <v>2207</v>
      </c>
      <c r="FV425" t="s">
        <v>2207</v>
      </c>
      <c r="FW425">
        <v>0</v>
      </c>
      <c r="FX425">
        <v>1</v>
      </c>
      <c r="FY425">
        <v>0</v>
      </c>
      <c r="FZ425">
        <v>0</v>
      </c>
      <c r="GA425">
        <v>39021</v>
      </c>
      <c r="GB425">
        <v>133</v>
      </c>
      <c r="GC425">
        <v>293.3909774</v>
      </c>
      <c r="GD425" t="s">
        <v>2401</v>
      </c>
      <c r="GE425">
        <v>1</v>
      </c>
      <c r="HG425" t="s">
        <v>202</v>
      </c>
      <c r="HJ425">
        <v>0</v>
      </c>
    </row>
    <row r="426" spans="1:218" x14ac:dyDescent="0.3">
      <c r="A426">
        <v>895</v>
      </c>
      <c r="B426" t="s">
        <v>3225</v>
      </c>
      <c r="C426" t="s">
        <v>4554</v>
      </c>
      <c r="D426" t="s">
        <v>212</v>
      </c>
      <c r="E426">
        <v>1</v>
      </c>
      <c r="F426" t="s">
        <v>202</v>
      </c>
      <c r="H426">
        <v>1</v>
      </c>
      <c r="M426">
        <v>1</v>
      </c>
      <c r="N426">
        <v>1</v>
      </c>
      <c r="U426">
        <v>1</v>
      </c>
      <c r="W426">
        <v>1</v>
      </c>
      <c r="X426" t="s">
        <v>3174</v>
      </c>
      <c r="Y426">
        <v>1</v>
      </c>
      <c r="Z426">
        <v>1</v>
      </c>
      <c r="AA426">
        <v>2</v>
      </c>
      <c r="AD426" t="s">
        <v>202</v>
      </c>
      <c r="AE426">
        <v>1</v>
      </c>
      <c r="AF426">
        <v>2</v>
      </c>
      <c r="AG426">
        <v>1</v>
      </c>
      <c r="AH426">
        <v>1</v>
      </c>
      <c r="AI426">
        <v>1</v>
      </c>
      <c r="AJ426">
        <v>2</v>
      </c>
      <c r="AK426" t="s">
        <v>4373</v>
      </c>
      <c r="AL426">
        <v>1</v>
      </c>
      <c r="AM426">
        <v>1</v>
      </c>
      <c r="AN426">
        <v>1</v>
      </c>
      <c r="AO426">
        <v>2</v>
      </c>
      <c r="AP426">
        <v>2</v>
      </c>
      <c r="AQ426">
        <v>2</v>
      </c>
      <c r="AR426" t="s">
        <v>4374</v>
      </c>
      <c r="AS426">
        <v>2</v>
      </c>
      <c r="AT426">
        <v>1</v>
      </c>
      <c r="AU426">
        <v>1</v>
      </c>
      <c r="AV426">
        <v>1</v>
      </c>
      <c r="AW426">
        <v>5</v>
      </c>
      <c r="AX426">
        <v>1</v>
      </c>
      <c r="AY426">
        <v>2</v>
      </c>
      <c r="AZ426">
        <v>3</v>
      </c>
      <c r="BA426">
        <v>4</v>
      </c>
      <c r="BE426">
        <v>1</v>
      </c>
      <c r="BF426">
        <v>1</v>
      </c>
      <c r="BG426">
        <v>1</v>
      </c>
      <c r="BH426">
        <v>1</v>
      </c>
      <c r="BI426">
        <v>1</v>
      </c>
      <c r="BJ426">
        <v>1</v>
      </c>
      <c r="BK426">
        <v>1</v>
      </c>
      <c r="BL426">
        <v>1</v>
      </c>
      <c r="BM426">
        <v>5</v>
      </c>
      <c r="BN426">
        <v>1</v>
      </c>
      <c r="BO426">
        <v>1</v>
      </c>
      <c r="BP426">
        <v>1</v>
      </c>
      <c r="BQ426">
        <v>1</v>
      </c>
      <c r="BR426">
        <v>-97</v>
      </c>
      <c r="BS426">
        <v>1</v>
      </c>
      <c r="BT426">
        <v>1</v>
      </c>
      <c r="BV426">
        <v>0</v>
      </c>
      <c r="BX426">
        <v>0</v>
      </c>
      <c r="BZ426">
        <v>0</v>
      </c>
      <c r="CB426">
        <v>0</v>
      </c>
      <c r="CD426">
        <v>1</v>
      </c>
      <c r="CJ426">
        <v>2</v>
      </c>
      <c r="CK426">
        <v>2</v>
      </c>
      <c r="CL426">
        <v>4</v>
      </c>
      <c r="CM426">
        <v>7</v>
      </c>
      <c r="CR426">
        <v>2</v>
      </c>
      <c r="CS426">
        <v>1</v>
      </c>
      <c r="CT426">
        <v>10</v>
      </c>
      <c r="CU426">
        <v>2</v>
      </c>
      <c r="CV426" t="s">
        <v>229</v>
      </c>
      <c r="CW426">
        <v>890</v>
      </c>
      <c r="CX426">
        <v>14.83</v>
      </c>
      <c r="CY426">
        <v>2</v>
      </c>
      <c r="CZ426">
        <v>1</v>
      </c>
      <c r="DA426" t="s">
        <v>4555</v>
      </c>
      <c r="DC426">
        <v>1</v>
      </c>
      <c r="DD426">
        <v>1</v>
      </c>
      <c r="DE426">
        <v>3</v>
      </c>
      <c r="DN426" t="s">
        <v>4535</v>
      </c>
      <c r="DO426" t="s">
        <v>4535</v>
      </c>
      <c r="DP426" t="s">
        <v>3178</v>
      </c>
      <c r="DQ426" t="s">
        <v>202</v>
      </c>
      <c r="DR426" t="s">
        <v>202</v>
      </c>
      <c r="DT426">
        <v>1</v>
      </c>
      <c r="DV426">
        <v>1</v>
      </c>
      <c r="DW426">
        <v>0</v>
      </c>
      <c r="DX426">
        <v>2</v>
      </c>
      <c r="DY426">
        <v>1</v>
      </c>
      <c r="DZ426">
        <v>-97</v>
      </c>
      <c r="EB426">
        <v>4</v>
      </c>
      <c r="EC426">
        <v>2</v>
      </c>
      <c r="EE426">
        <v>2</v>
      </c>
      <c r="EL426">
        <v>3</v>
      </c>
      <c r="EM426">
        <v>1</v>
      </c>
      <c r="EN426">
        <v>1</v>
      </c>
      <c r="EO426">
        <v>4</v>
      </c>
      <c r="EP426">
        <v>1</v>
      </c>
      <c r="EQ426">
        <v>1</v>
      </c>
      <c r="ER426">
        <v>1</v>
      </c>
      <c r="EZ426">
        <v>1</v>
      </c>
      <c r="FA426">
        <v>1</v>
      </c>
      <c r="FD426">
        <v>2</v>
      </c>
      <c r="FG426">
        <v>0</v>
      </c>
      <c r="FH426" t="s">
        <v>3179</v>
      </c>
      <c r="FI426">
        <v>1</v>
      </c>
      <c r="FJ426" t="s">
        <v>204</v>
      </c>
      <c r="FK426">
        <v>2</v>
      </c>
      <c r="FL426">
        <v>12</v>
      </c>
      <c r="FM426">
        <v>12</v>
      </c>
      <c r="FN426">
        <v>12.5</v>
      </c>
      <c r="FO426" t="s">
        <v>2220</v>
      </c>
      <c r="FP426">
        <v>0.5</v>
      </c>
      <c r="FQ426" t="s">
        <v>3180</v>
      </c>
      <c r="FR426" t="s">
        <v>3201</v>
      </c>
      <c r="FS426">
        <v>1</v>
      </c>
      <c r="FT426">
        <v>1</v>
      </c>
      <c r="FU426" t="s">
        <v>2221</v>
      </c>
      <c r="FV426" t="s">
        <v>3182</v>
      </c>
      <c r="FW426">
        <v>0</v>
      </c>
      <c r="FX426">
        <v>1</v>
      </c>
      <c r="FY426">
        <v>0</v>
      </c>
      <c r="FZ426">
        <v>0</v>
      </c>
      <c r="GA426">
        <v>39021</v>
      </c>
      <c r="GB426">
        <v>133</v>
      </c>
      <c r="GC426">
        <v>293.3909774</v>
      </c>
      <c r="GD426" t="s">
        <v>2401</v>
      </c>
      <c r="GE426">
        <v>1</v>
      </c>
      <c r="HG426" t="s">
        <v>202</v>
      </c>
      <c r="HJ426">
        <v>0</v>
      </c>
    </row>
    <row r="427" spans="1:218" x14ac:dyDescent="0.3">
      <c r="A427">
        <v>909</v>
      </c>
      <c r="B427" t="s">
        <v>3312</v>
      </c>
      <c r="C427" t="s">
        <v>3697</v>
      </c>
      <c r="D427" t="s">
        <v>212</v>
      </c>
      <c r="E427">
        <v>1</v>
      </c>
      <c r="F427" t="s">
        <v>202</v>
      </c>
      <c r="H427">
        <v>1</v>
      </c>
      <c r="M427">
        <v>1</v>
      </c>
      <c r="N427">
        <v>1</v>
      </c>
      <c r="U427">
        <v>1</v>
      </c>
      <c r="W427">
        <v>1</v>
      </c>
      <c r="X427" t="s">
        <v>3174</v>
      </c>
      <c r="Y427">
        <v>1</v>
      </c>
      <c r="Z427">
        <v>1</v>
      </c>
      <c r="AA427">
        <v>2</v>
      </c>
      <c r="AD427" t="s">
        <v>202</v>
      </c>
      <c r="AE427">
        <v>1</v>
      </c>
      <c r="AF427">
        <v>2</v>
      </c>
      <c r="AG427">
        <v>1</v>
      </c>
      <c r="AH427">
        <v>1</v>
      </c>
      <c r="AI427">
        <v>1</v>
      </c>
      <c r="AJ427">
        <v>1</v>
      </c>
      <c r="AK427" t="s">
        <v>4576</v>
      </c>
      <c r="AL427">
        <v>1</v>
      </c>
      <c r="AM427">
        <v>1</v>
      </c>
      <c r="AN427">
        <v>1</v>
      </c>
      <c r="AO427">
        <v>2</v>
      </c>
      <c r="AP427">
        <v>2</v>
      </c>
      <c r="AQ427">
        <v>2</v>
      </c>
      <c r="AR427" t="s">
        <v>4577</v>
      </c>
      <c r="AS427">
        <v>1</v>
      </c>
      <c r="AT427">
        <v>1</v>
      </c>
      <c r="AU427">
        <v>2</v>
      </c>
      <c r="AV427">
        <v>2</v>
      </c>
      <c r="AW427">
        <v>5</v>
      </c>
      <c r="AX427">
        <v>7</v>
      </c>
      <c r="AY427">
        <v>3</v>
      </c>
      <c r="BE427">
        <v>1</v>
      </c>
      <c r="BF427">
        <v>1</v>
      </c>
      <c r="BG427">
        <v>1</v>
      </c>
      <c r="BH427">
        <v>1</v>
      </c>
      <c r="BI427">
        <v>1</v>
      </c>
      <c r="BJ427">
        <v>0</v>
      </c>
      <c r="BM427">
        <v>1</v>
      </c>
      <c r="BN427">
        <v>1</v>
      </c>
      <c r="BO427">
        <v>4</v>
      </c>
      <c r="BP427">
        <v>1</v>
      </c>
      <c r="BQ427">
        <v>22</v>
      </c>
      <c r="BR427">
        <v>1</v>
      </c>
      <c r="BS427">
        <v>1</v>
      </c>
      <c r="BT427">
        <v>4</v>
      </c>
      <c r="BU427">
        <v>4</v>
      </c>
      <c r="BV427">
        <v>0</v>
      </c>
      <c r="BW427">
        <v>4</v>
      </c>
      <c r="BX427">
        <v>1</v>
      </c>
      <c r="BY427">
        <v>4</v>
      </c>
      <c r="BZ427">
        <v>0</v>
      </c>
      <c r="CA427">
        <v>4</v>
      </c>
      <c r="CB427">
        <v>0</v>
      </c>
      <c r="CC427">
        <v>4</v>
      </c>
      <c r="CD427">
        <v>1</v>
      </c>
      <c r="CE427">
        <v>4</v>
      </c>
      <c r="CF427">
        <v>1</v>
      </c>
      <c r="CG427">
        <v>4</v>
      </c>
      <c r="CH427">
        <v>1</v>
      </c>
      <c r="CI427">
        <v>4</v>
      </c>
      <c r="CJ427">
        <v>1</v>
      </c>
      <c r="CK427">
        <v>2</v>
      </c>
      <c r="CL427">
        <v>6</v>
      </c>
      <c r="CM427">
        <v>1</v>
      </c>
      <c r="CR427">
        <v>-97</v>
      </c>
      <c r="CS427">
        <v>7</v>
      </c>
      <c r="CT427">
        <v>1</v>
      </c>
      <c r="CU427">
        <v>1</v>
      </c>
      <c r="CV427" t="s">
        <v>4578</v>
      </c>
      <c r="CW427">
        <v>903</v>
      </c>
      <c r="CX427">
        <v>15.05</v>
      </c>
      <c r="CY427">
        <v>2</v>
      </c>
      <c r="CZ427">
        <v>1</v>
      </c>
      <c r="DA427" t="s">
        <v>347</v>
      </c>
      <c r="DC427">
        <v>1</v>
      </c>
      <c r="DD427">
        <v>1</v>
      </c>
      <c r="DE427">
        <v>5</v>
      </c>
      <c r="DN427" t="s">
        <v>4535</v>
      </c>
      <c r="DO427" t="s">
        <v>4535</v>
      </c>
      <c r="DP427" t="s">
        <v>3178</v>
      </c>
      <c r="DQ427" t="s">
        <v>202</v>
      </c>
      <c r="DR427" t="s">
        <v>202</v>
      </c>
      <c r="DT427">
        <v>1</v>
      </c>
      <c r="DV427">
        <v>1</v>
      </c>
      <c r="DW427">
        <v>0</v>
      </c>
      <c r="DX427">
        <v>2</v>
      </c>
      <c r="DY427">
        <v>1</v>
      </c>
      <c r="DZ427">
        <v>1</v>
      </c>
      <c r="EA427">
        <v>10</v>
      </c>
      <c r="EB427">
        <f t="shared" ref="EB427:EB432" si="18">IF(EA427&gt;=30,1,IF(EA427&gt;=20,2,IF(EA427&gt;=15,3,IF(EA427&gt;=10,4,IF(EA427&gt;=5,5,IF(EA427&gt;0,6,0))))))</f>
        <v>4</v>
      </c>
      <c r="EC427">
        <v>2</v>
      </c>
      <c r="EE427">
        <v>10</v>
      </c>
      <c r="EL427">
        <v>4</v>
      </c>
      <c r="EM427">
        <v>1</v>
      </c>
      <c r="EN427">
        <v>1</v>
      </c>
      <c r="EO427">
        <v>1</v>
      </c>
      <c r="EP427">
        <v>1</v>
      </c>
      <c r="EQ427">
        <v>1</v>
      </c>
      <c r="ER427">
        <v>1</v>
      </c>
      <c r="EZ427">
        <v>1</v>
      </c>
      <c r="FA427">
        <v>1</v>
      </c>
      <c r="FD427">
        <v>2</v>
      </c>
      <c r="FG427">
        <v>0</v>
      </c>
      <c r="FH427" t="s">
        <v>3179</v>
      </c>
      <c r="FI427">
        <v>1</v>
      </c>
      <c r="FJ427" t="s">
        <v>204</v>
      </c>
      <c r="FK427">
        <v>10</v>
      </c>
      <c r="FL427">
        <v>12</v>
      </c>
      <c r="FM427">
        <v>12</v>
      </c>
      <c r="FN427">
        <v>10</v>
      </c>
      <c r="FO427" t="s">
        <v>2233</v>
      </c>
      <c r="FP427">
        <v>0.5</v>
      </c>
      <c r="FQ427" t="s">
        <v>3180</v>
      </c>
      <c r="FR427" t="s">
        <v>3196</v>
      </c>
      <c r="FS427">
        <v>1</v>
      </c>
      <c r="FT427">
        <v>1</v>
      </c>
      <c r="FU427" t="s">
        <v>2221</v>
      </c>
      <c r="FV427" t="s">
        <v>3182</v>
      </c>
      <c r="FW427">
        <v>0</v>
      </c>
      <c r="FX427">
        <v>1</v>
      </c>
      <c r="FY427">
        <v>0</v>
      </c>
      <c r="FZ427">
        <v>0</v>
      </c>
      <c r="GA427">
        <v>20418</v>
      </c>
      <c r="GB427">
        <v>71</v>
      </c>
      <c r="GC427">
        <v>287.57746479999997</v>
      </c>
      <c r="GD427" t="s">
        <v>2401</v>
      </c>
      <c r="GE427">
        <v>1</v>
      </c>
      <c r="HG427" t="s">
        <v>202</v>
      </c>
      <c r="HJ427">
        <v>0</v>
      </c>
    </row>
    <row r="428" spans="1:218" x14ac:dyDescent="0.3">
      <c r="A428">
        <v>919</v>
      </c>
      <c r="B428" t="s">
        <v>3207</v>
      </c>
      <c r="C428" t="s">
        <v>4596</v>
      </c>
      <c r="D428" t="s">
        <v>265</v>
      </c>
      <c r="E428">
        <v>1</v>
      </c>
      <c r="F428" t="s">
        <v>202</v>
      </c>
      <c r="H428">
        <v>1</v>
      </c>
      <c r="M428">
        <v>1</v>
      </c>
      <c r="N428">
        <v>1</v>
      </c>
      <c r="U428">
        <v>1</v>
      </c>
      <c r="W428">
        <v>1</v>
      </c>
      <c r="X428" t="s">
        <v>3174</v>
      </c>
      <c r="Y428">
        <v>1</v>
      </c>
      <c r="Z428">
        <v>1</v>
      </c>
      <c r="AA428">
        <v>6</v>
      </c>
      <c r="AD428" t="s">
        <v>202</v>
      </c>
      <c r="AE428">
        <v>1</v>
      </c>
      <c r="AF428">
        <v>1</v>
      </c>
      <c r="AG428">
        <v>1</v>
      </c>
      <c r="AH428">
        <v>2</v>
      </c>
      <c r="AI428">
        <v>2</v>
      </c>
      <c r="AJ428">
        <v>2</v>
      </c>
      <c r="AK428" t="s">
        <v>4597</v>
      </c>
      <c r="AL428">
        <v>1</v>
      </c>
      <c r="AM428">
        <v>1</v>
      </c>
      <c r="AN428">
        <v>1</v>
      </c>
      <c r="AO428">
        <v>2</v>
      </c>
      <c r="AP428">
        <v>1</v>
      </c>
      <c r="AQ428">
        <v>1</v>
      </c>
      <c r="AR428" t="s">
        <v>4598</v>
      </c>
      <c r="AS428">
        <v>1</v>
      </c>
      <c r="AT428">
        <v>1</v>
      </c>
      <c r="AU428">
        <v>1</v>
      </c>
      <c r="AV428">
        <v>2</v>
      </c>
      <c r="AW428">
        <v>7</v>
      </c>
      <c r="AX428">
        <v>7</v>
      </c>
      <c r="AY428">
        <v>-97</v>
      </c>
      <c r="BE428">
        <v>1</v>
      </c>
      <c r="BF428">
        <v>1</v>
      </c>
      <c r="BG428">
        <v>1</v>
      </c>
      <c r="BH428">
        <v>1</v>
      </c>
      <c r="BI428">
        <v>1</v>
      </c>
      <c r="BJ428">
        <v>0</v>
      </c>
      <c r="BM428">
        <v>1</v>
      </c>
      <c r="BN428">
        <v>1</v>
      </c>
      <c r="BO428">
        <v>3</v>
      </c>
      <c r="BP428">
        <v>1</v>
      </c>
      <c r="BQ428">
        <v>20</v>
      </c>
      <c r="BR428">
        <v>1</v>
      </c>
      <c r="BS428">
        <v>1</v>
      </c>
      <c r="BT428">
        <v>3</v>
      </c>
      <c r="BV428">
        <v>0</v>
      </c>
      <c r="BX428">
        <v>0</v>
      </c>
      <c r="BZ428">
        <v>1</v>
      </c>
      <c r="CB428">
        <v>0</v>
      </c>
      <c r="CD428">
        <v>0</v>
      </c>
      <c r="CF428">
        <v>2</v>
      </c>
      <c r="CJ428">
        <v>1</v>
      </c>
      <c r="CK428">
        <v>2</v>
      </c>
      <c r="CL428">
        <v>8</v>
      </c>
      <c r="CM428">
        <v>1</v>
      </c>
      <c r="CR428">
        <v>2</v>
      </c>
      <c r="CS428">
        <v>-98</v>
      </c>
      <c r="CT428">
        <v>1</v>
      </c>
      <c r="CU428">
        <v>1</v>
      </c>
      <c r="CV428" t="s">
        <v>4599</v>
      </c>
      <c r="CW428">
        <v>775</v>
      </c>
      <c r="CX428">
        <v>12.92</v>
      </c>
      <c r="CY428">
        <v>2</v>
      </c>
      <c r="CZ428">
        <v>1</v>
      </c>
      <c r="DA428" t="s">
        <v>3234</v>
      </c>
      <c r="DC428">
        <v>1</v>
      </c>
      <c r="DD428">
        <v>1</v>
      </c>
      <c r="DE428">
        <v>28</v>
      </c>
      <c r="DN428" t="s">
        <v>4593</v>
      </c>
      <c r="DO428" t="s">
        <v>4593</v>
      </c>
      <c r="DP428" t="s">
        <v>3178</v>
      </c>
      <c r="DQ428" t="s">
        <v>202</v>
      </c>
      <c r="DR428" t="s">
        <v>202</v>
      </c>
      <c r="DT428">
        <v>1</v>
      </c>
      <c r="DV428">
        <v>1</v>
      </c>
      <c r="DW428">
        <v>0</v>
      </c>
      <c r="DX428">
        <v>6</v>
      </c>
      <c r="DY428">
        <v>1</v>
      </c>
      <c r="DZ428">
        <v>1</v>
      </c>
      <c r="EA428">
        <v>17</v>
      </c>
      <c r="EB428">
        <f t="shared" si="18"/>
        <v>3</v>
      </c>
      <c r="EC428">
        <v>2</v>
      </c>
      <c r="EE428">
        <v>17</v>
      </c>
      <c r="EL428">
        <v>1</v>
      </c>
      <c r="EM428">
        <v>-97</v>
      </c>
      <c r="EN428">
        <v>1</v>
      </c>
      <c r="EO428">
        <v>1</v>
      </c>
      <c r="EP428">
        <v>1</v>
      </c>
      <c r="EQ428">
        <v>1</v>
      </c>
      <c r="ER428">
        <v>1</v>
      </c>
      <c r="EZ428">
        <v>1</v>
      </c>
      <c r="FA428">
        <v>1</v>
      </c>
      <c r="FD428">
        <v>2</v>
      </c>
      <c r="FG428">
        <v>0</v>
      </c>
      <c r="FH428" t="s">
        <v>3179</v>
      </c>
      <c r="FI428">
        <v>1</v>
      </c>
      <c r="FJ428" t="s">
        <v>204</v>
      </c>
      <c r="FK428">
        <v>17</v>
      </c>
      <c r="FL428">
        <v>12</v>
      </c>
      <c r="FM428">
        <v>12</v>
      </c>
      <c r="FN428">
        <v>17</v>
      </c>
      <c r="FO428" t="s">
        <v>2206</v>
      </c>
      <c r="FQ428" t="s">
        <v>3180</v>
      </c>
      <c r="FR428" t="s">
        <v>3196</v>
      </c>
      <c r="FS428">
        <v>1</v>
      </c>
      <c r="FT428">
        <v>1</v>
      </c>
      <c r="FU428" t="s">
        <v>2221</v>
      </c>
      <c r="FV428" t="s">
        <v>3182</v>
      </c>
      <c r="FW428">
        <v>0</v>
      </c>
      <c r="FX428">
        <v>1</v>
      </c>
      <c r="FY428">
        <v>0</v>
      </c>
      <c r="FZ428">
        <v>0</v>
      </c>
      <c r="GA428">
        <v>11328</v>
      </c>
      <c r="GB428">
        <v>52</v>
      </c>
      <c r="GC428">
        <v>217.8461538</v>
      </c>
      <c r="GD428" t="s">
        <v>2401</v>
      </c>
      <c r="GE428">
        <v>1</v>
      </c>
      <c r="HG428" t="s">
        <v>202</v>
      </c>
      <c r="HJ428">
        <v>0</v>
      </c>
    </row>
    <row r="429" spans="1:218" x14ac:dyDescent="0.3">
      <c r="A429">
        <v>912</v>
      </c>
      <c r="B429" t="s">
        <v>3183</v>
      </c>
      <c r="C429" t="s">
        <v>4582</v>
      </c>
      <c r="D429" t="s">
        <v>212</v>
      </c>
      <c r="E429">
        <v>1</v>
      </c>
      <c r="F429" t="s">
        <v>202</v>
      </c>
      <c r="H429">
        <v>1</v>
      </c>
      <c r="M429">
        <v>1</v>
      </c>
      <c r="N429">
        <v>1</v>
      </c>
      <c r="U429">
        <v>1</v>
      </c>
      <c r="W429">
        <v>1</v>
      </c>
      <c r="X429" t="s">
        <v>3174</v>
      </c>
      <c r="Y429">
        <v>1</v>
      </c>
      <c r="Z429">
        <v>1</v>
      </c>
      <c r="AA429">
        <v>1</v>
      </c>
      <c r="AD429" t="s">
        <v>202</v>
      </c>
      <c r="AE429">
        <v>1</v>
      </c>
      <c r="AF429">
        <v>1</v>
      </c>
      <c r="AG429">
        <v>1</v>
      </c>
      <c r="AH429">
        <v>1</v>
      </c>
      <c r="AI429">
        <v>2</v>
      </c>
      <c r="AJ429">
        <v>2</v>
      </c>
      <c r="AK429" t="s">
        <v>4583</v>
      </c>
      <c r="AL429">
        <v>1</v>
      </c>
      <c r="AM429">
        <v>1</v>
      </c>
      <c r="AN429">
        <v>1</v>
      </c>
      <c r="AO429">
        <v>2</v>
      </c>
      <c r="AP429">
        <v>1</v>
      </c>
      <c r="AQ429">
        <v>1</v>
      </c>
      <c r="AR429" t="s">
        <v>4584</v>
      </c>
      <c r="AS429">
        <v>2</v>
      </c>
      <c r="AT429">
        <v>1</v>
      </c>
      <c r="AU429">
        <v>1</v>
      </c>
      <c r="AV429">
        <v>1</v>
      </c>
      <c r="AW429">
        <v>7</v>
      </c>
      <c r="AX429">
        <v>1</v>
      </c>
      <c r="AY429">
        <v>1</v>
      </c>
      <c r="AZ429">
        <v>3</v>
      </c>
      <c r="BA429">
        <v>5</v>
      </c>
      <c r="BE429">
        <v>1</v>
      </c>
      <c r="BF429">
        <v>1</v>
      </c>
      <c r="BG429">
        <v>1</v>
      </c>
      <c r="BH429">
        <v>1</v>
      </c>
      <c r="BI429">
        <v>1</v>
      </c>
      <c r="BJ429">
        <v>0</v>
      </c>
      <c r="BM429">
        <v>1</v>
      </c>
      <c r="BN429">
        <v>1</v>
      </c>
      <c r="BO429">
        <v>2</v>
      </c>
      <c r="BP429">
        <v>1</v>
      </c>
      <c r="BQ429">
        <v>4</v>
      </c>
      <c r="BR429">
        <v>1</v>
      </c>
      <c r="BS429">
        <v>1</v>
      </c>
      <c r="BT429">
        <v>2</v>
      </c>
      <c r="BV429">
        <v>0</v>
      </c>
      <c r="BX429">
        <v>0</v>
      </c>
      <c r="BZ429">
        <v>1</v>
      </c>
      <c r="CB429">
        <v>0</v>
      </c>
      <c r="CD429">
        <v>0</v>
      </c>
      <c r="CF429">
        <v>1</v>
      </c>
      <c r="CJ429">
        <v>1</v>
      </c>
      <c r="CK429">
        <v>1</v>
      </c>
      <c r="CL429">
        <v>6</v>
      </c>
      <c r="CM429">
        <v>-98</v>
      </c>
      <c r="CR429">
        <v>-98</v>
      </c>
      <c r="CS429">
        <v>6</v>
      </c>
      <c r="CT429">
        <v>1</v>
      </c>
      <c r="CU429">
        <v>2</v>
      </c>
      <c r="CV429" t="s">
        <v>4585</v>
      </c>
      <c r="CW429">
        <v>834</v>
      </c>
      <c r="CX429">
        <v>13.9</v>
      </c>
      <c r="CY429">
        <v>2</v>
      </c>
      <c r="CZ429">
        <v>1</v>
      </c>
      <c r="DA429" t="s">
        <v>729</v>
      </c>
      <c r="DC429">
        <v>1</v>
      </c>
      <c r="DD429">
        <v>1</v>
      </c>
      <c r="DE429">
        <v>4</v>
      </c>
      <c r="DN429" t="s">
        <v>4535</v>
      </c>
      <c r="DO429" t="s">
        <v>4535</v>
      </c>
      <c r="DP429" t="s">
        <v>3178</v>
      </c>
      <c r="DQ429" t="s">
        <v>202</v>
      </c>
      <c r="DR429" t="s">
        <v>202</v>
      </c>
      <c r="DT429">
        <v>1</v>
      </c>
      <c r="DV429">
        <v>1</v>
      </c>
      <c r="DW429">
        <v>0</v>
      </c>
      <c r="DX429">
        <v>1</v>
      </c>
      <c r="DY429">
        <v>1</v>
      </c>
      <c r="DZ429">
        <v>1</v>
      </c>
      <c r="EA429">
        <v>10</v>
      </c>
      <c r="EB429">
        <f t="shared" si="18"/>
        <v>4</v>
      </c>
      <c r="EC429">
        <v>1</v>
      </c>
      <c r="ED429">
        <v>10</v>
      </c>
      <c r="EL429">
        <v>2</v>
      </c>
      <c r="EM429">
        <v>2</v>
      </c>
      <c r="EN429">
        <v>1</v>
      </c>
      <c r="EO429">
        <v>2</v>
      </c>
      <c r="EP429">
        <v>1</v>
      </c>
      <c r="EQ429">
        <v>1</v>
      </c>
      <c r="ER429">
        <v>2</v>
      </c>
      <c r="ES429">
        <v>1</v>
      </c>
      <c r="ET429">
        <v>5</v>
      </c>
      <c r="EU429">
        <f t="shared" ref="EU429:EU430" si="19">IF(ET429&gt;=30,1,IF(ET429&gt;=20,2,IF(ET429&gt;=15,3,IF(ET429&gt;=10,4,IF(ET429&gt;=5,5,IF(ET429&gt;0,6,0))))))</f>
        <v>5</v>
      </c>
      <c r="EV429">
        <v>8</v>
      </c>
      <c r="EX429">
        <v>1</v>
      </c>
      <c r="EY429">
        <v>2</v>
      </c>
      <c r="EZ429">
        <v>1</v>
      </c>
      <c r="FA429">
        <v>1</v>
      </c>
      <c r="FD429">
        <v>5</v>
      </c>
      <c r="FG429">
        <v>0</v>
      </c>
      <c r="FH429" t="s">
        <v>3179</v>
      </c>
      <c r="FI429">
        <v>1</v>
      </c>
      <c r="FJ429" t="s">
        <v>204</v>
      </c>
      <c r="FK429">
        <v>0.83333330000000005</v>
      </c>
      <c r="FL429">
        <v>10</v>
      </c>
      <c r="FM429">
        <v>10</v>
      </c>
      <c r="FN429">
        <v>10</v>
      </c>
      <c r="FO429" t="s">
        <v>2212</v>
      </c>
      <c r="FP429">
        <v>1.5</v>
      </c>
      <c r="FQ429" t="s">
        <v>3180</v>
      </c>
      <c r="FR429" t="s">
        <v>3189</v>
      </c>
      <c r="FS429">
        <v>0</v>
      </c>
      <c r="FT429">
        <v>1</v>
      </c>
      <c r="FU429" t="s">
        <v>2213</v>
      </c>
      <c r="FV429" t="s">
        <v>3182</v>
      </c>
      <c r="FW429">
        <v>0</v>
      </c>
      <c r="FX429">
        <v>1</v>
      </c>
      <c r="FY429">
        <v>0</v>
      </c>
      <c r="FZ429">
        <v>0</v>
      </c>
      <c r="GA429">
        <v>37408</v>
      </c>
      <c r="GB429">
        <v>127</v>
      </c>
      <c r="GC429">
        <v>294.55118110000001</v>
      </c>
      <c r="GD429" t="s">
        <v>2401</v>
      </c>
      <c r="GE429">
        <v>1</v>
      </c>
      <c r="HG429" t="s">
        <v>202</v>
      </c>
      <c r="HJ429">
        <v>0</v>
      </c>
    </row>
    <row r="430" spans="1:218" x14ac:dyDescent="0.3">
      <c r="A430">
        <v>915</v>
      </c>
      <c r="B430" t="s">
        <v>3202</v>
      </c>
      <c r="C430" t="s">
        <v>4586</v>
      </c>
      <c r="D430" t="s">
        <v>194</v>
      </c>
      <c r="E430">
        <v>1</v>
      </c>
      <c r="F430" t="s">
        <v>202</v>
      </c>
      <c r="H430">
        <v>1</v>
      </c>
      <c r="M430">
        <v>1</v>
      </c>
      <c r="N430">
        <v>1</v>
      </c>
      <c r="U430">
        <v>1</v>
      </c>
      <c r="W430">
        <v>1</v>
      </c>
      <c r="X430" t="s">
        <v>3174</v>
      </c>
      <c r="Y430">
        <v>1</v>
      </c>
      <c r="Z430">
        <v>1</v>
      </c>
      <c r="AA430">
        <v>2</v>
      </c>
      <c r="AD430" t="s">
        <v>202</v>
      </c>
      <c r="AE430">
        <v>1</v>
      </c>
      <c r="AF430">
        <v>1</v>
      </c>
      <c r="AG430">
        <v>1</v>
      </c>
      <c r="AH430">
        <v>1</v>
      </c>
      <c r="AI430">
        <v>1</v>
      </c>
      <c r="AJ430">
        <v>1</v>
      </c>
      <c r="AK430" t="s">
        <v>4587</v>
      </c>
      <c r="AL430">
        <v>1</v>
      </c>
      <c r="AM430">
        <v>2</v>
      </c>
      <c r="AN430">
        <v>1</v>
      </c>
      <c r="AO430">
        <v>2</v>
      </c>
      <c r="AP430">
        <v>2</v>
      </c>
      <c r="AQ430">
        <v>1</v>
      </c>
      <c r="AR430" t="s">
        <v>4588</v>
      </c>
      <c r="AS430">
        <v>2</v>
      </c>
      <c r="AT430">
        <v>2</v>
      </c>
      <c r="AU430">
        <v>1</v>
      </c>
      <c r="AV430">
        <v>2</v>
      </c>
      <c r="AW430">
        <v>7</v>
      </c>
      <c r="AX430">
        <v>4</v>
      </c>
      <c r="AY430">
        <v>5</v>
      </c>
      <c r="AZ430">
        <v>1</v>
      </c>
      <c r="BE430">
        <v>1</v>
      </c>
      <c r="BF430">
        <v>1</v>
      </c>
      <c r="BG430">
        <v>1</v>
      </c>
      <c r="BH430">
        <v>1</v>
      </c>
      <c r="BI430">
        <v>1</v>
      </c>
      <c r="BJ430">
        <v>1</v>
      </c>
      <c r="BK430">
        <v>1</v>
      </c>
      <c r="BL430">
        <v>1</v>
      </c>
      <c r="BM430">
        <v>1</v>
      </c>
      <c r="BN430">
        <v>1</v>
      </c>
      <c r="BO430">
        <v>2</v>
      </c>
      <c r="BP430">
        <v>1</v>
      </c>
      <c r="BQ430">
        <v>12</v>
      </c>
      <c r="BR430">
        <v>1</v>
      </c>
      <c r="BS430">
        <v>1</v>
      </c>
      <c r="BT430">
        <v>3</v>
      </c>
      <c r="BV430">
        <v>1</v>
      </c>
      <c r="BX430">
        <v>0</v>
      </c>
      <c r="BZ430">
        <v>1</v>
      </c>
      <c r="CB430">
        <v>1</v>
      </c>
      <c r="CJ430">
        <v>1</v>
      </c>
      <c r="CK430">
        <v>2</v>
      </c>
      <c r="CL430">
        <v>4</v>
      </c>
      <c r="CM430">
        <v>1</v>
      </c>
      <c r="CR430">
        <v>2</v>
      </c>
      <c r="CS430">
        <v>3</v>
      </c>
      <c r="CT430">
        <v>1</v>
      </c>
      <c r="CU430">
        <v>1</v>
      </c>
      <c r="CV430" t="s">
        <v>3880</v>
      </c>
      <c r="CW430">
        <v>935</v>
      </c>
      <c r="CX430">
        <v>15.58</v>
      </c>
      <c r="CY430">
        <v>2</v>
      </c>
      <c r="CZ430">
        <v>1</v>
      </c>
      <c r="DA430" t="s">
        <v>500</v>
      </c>
      <c r="DC430">
        <v>1</v>
      </c>
      <c r="DD430">
        <v>1</v>
      </c>
      <c r="DE430">
        <v>15</v>
      </c>
      <c r="DN430" t="s">
        <v>4535</v>
      </c>
      <c r="DO430" t="s">
        <v>4535</v>
      </c>
      <c r="DP430" t="s">
        <v>3178</v>
      </c>
      <c r="DQ430" t="s">
        <v>202</v>
      </c>
      <c r="DR430" t="s">
        <v>202</v>
      </c>
      <c r="DT430">
        <v>1</v>
      </c>
      <c r="DV430">
        <v>1</v>
      </c>
      <c r="DW430">
        <v>0</v>
      </c>
      <c r="DX430">
        <v>2</v>
      </c>
      <c r="DY430">
        <v>1</v>
      </c>
      <c r="DZ430">
        <v>1</v>
      </c>
      <c r="EA430">
        <v>5</v>
      </c>
      <c r="EB430">
        <f t="shared" si="18"/>
        <v>5</v>
      </c>
      <c r="EC430">
        <v>1</v>
      </c>
      <c r="ED430">
        <v>5</v>
      </c>
      <c r="EL430">
        <v>2</v>
      </c>
      <c r="EM430">
        <v>1</v>
      </c>
      <c r="EN430">
        <v>1</v>
      </c>
      <c r="EO430">
        <v>1</v>
      </c>
      <c r="EP430">
        <v>1</v>
      </c>
      <c r="EQ430">
        <v>1</v>
      </c>
      <c r="ER430">
        <v>2</v>
      </c>
      <c r="ES430">
        <v>1</v>
      </c>
      <c r="ET430">
        <v>16</v>
      </c>
      <c r="EU430">
        <f t="shared" si="19"/>
        <v>3</v>
      </c>
      <c r="EV430">
        <v>1</v>
      </c>
      <c r="EW430">
        <v>2</v>
      </c>
      <c r="EX430">
        <v>-97</v>
      </c>
      <c r="EY430">
        <v>1</v>
      </c>
      <c r="EZ430">
        <v>1</v>
      </c>
      <c r="FA430">
        <v>2</v>
      </c>
      <c r="FB430">
        <v>1</v>
      </c>
      <c r="FC430">
        <v>6</v>
      </c>
      <c r="FD430">
        <v>1</v>
      </c>
      <c r="FG430">
        <v>0</v>
      </c>
      <c r="FH430" t="s">
        <v>3179</v>
      </c>
      <c r="FI430">
        <v>1</v>
      </c>
      <c r="FJ430" t="s">
        <v>204</v>
      </c>
      <c r="FK430">
        <v>0.4166667</v>
      </c>
      <c r="FL430">
        <v>5</v>
      </c>
      <c r="FM430">
        <v>5</v>
      </c>
      <c r="FN430">
        <v>5</v>
      </c>
      <c r="FO430" t="s">
        <v>2212</v>
      </c>
      <c r="FP430">
        <v>0.5</v>
      </c>
      <c r="FQ430" t="s">
        <v>3180</v>
      </c>
      <c r="FR430" t="s">
        <v>3196</v>
      </c>
      <c r="FS430">
        <v>1</v>
      </c>
      <c r="FT430">
        <v>1</v>
      </c>
      <c r="FU430" t="s">
        <v>2213</v>
      </c>
      <c r="FV430" t="s">
        <v>3182</v>
      </c>
      <c r="FW430">
        <v>0</v>
      </c>
      <c r="FX430">
        <v>1</v>
      </c>
      <c r="FY430">
        <v>0</v>
      </c>
      <c r="FZ430">
        <v>0</v>
      </c>
      <c r="GA430">
        <v>20830</v>
      </c>
      <c r="GB430">
        <v>83</v>
      </c>
      <c r="GC430">
        <v>250.9638554</v>
      </c>
      <c r="GD430" t="s">
        <v>2401</v>
      </c>
      <c r="GE430">
        <v>1</v>
      </c>
      <c r="HG430" t="s">
        <v>202</v>
      </c>
      <c r="HJ430">
        <v>0</v>
      </c>
    </row>
    <row r="431" spans="1:218" x14ac:dyDescent="0.3">
      <c r="A431">
        <v>916</v>
      </c>
      <c r="B431" t="s">
        <v>3190</v>
      </c>
      <c r="C431" t="s">
        <v>4589</v>
      </c>
      <c r="D431" t="s">
        <v>265</v>
      </c>
      <c r="E431">
        <v>1</v>
      </c>
      <c r="F431" t="s">
        <v>202</v>
      </c>
      <c r="H431">
        <v>1</v>
      </c>
      <c r="M431">
        <v>1</v>
      </c>
      <c r="N431">
        <v>1</v>
      </c>
      <c r="U431">
        <v>1</v>
      </c>
      <c r="W431">
        <v>1</v>
      </c>
      <c r="X431" t="s">
        <v>3174</v>
      </c>
      <c r="Y431">
        <v>1</v>
      </c>
      <c r="Z431">
        <v>1</v>
      </c>
      <c r="AA431">
        <v>3</v>
      </c>
      <c r="AD431" t="s">
        <v>202</v>
      </c>
      <c r="AE431">
        <v>1</v>
      </c>
      <c r="AF431">
        <v>1</v>
      </c>
      <c r="AG431">
        <v>1</v>
      </c>
      <c r="AH431">
        <v>2</v>
      </c>
      <c r="AI431">
        <v>2</v>
      </c>
      <c r="AJ431">
        <v>1</v>
      </c>
      <c r="AK431" t="s">
        <v>4590</v>
      </c>
      <c r="AL431">
        <v>2</v>
      </c>
      <c r="AM431">
        <v>2</v>
      </c>
      <c r="AN431">
        <v>2</v>
      </c>
      <c r="AO431">
        <v>2</v>
      </c>
      <c r="AP431">
        <v>2</v>
      </c>
      <c r="AQ431">
        <v>1</v>
      </c>
      <c r="AR431" t="s">
        <v>4591</v>
      </c>
      <c r="AS431">
        <v>2</v>
      </c>
      <c r="AT431">
        <v>1</v>
      </c>
      <c r="AU431">
        <v>1</v>
      </c>
      <c r="AV431">
        <v>2</v>
      </c>
      <c r="AW431">
        <v>7</v>
      </c>
      <c r="AX431">
        <v>1</v>
      </c>
      <c r="AY431">
        <v>3</v>
      </c>
      <c r="AZ431">
        <v>6</v>
      </c>
      <c r="BA431">
        <v>4</v>
      </c>
      <c r="BB431">
        <v>2</v>
      </c>
      <c r="BC431">
        <v>1</v>
      </c>
      <c r="BD431">
        <v>5</v>
      </c>
      <c r="BE431">
        <v>1</v>
      </c>
      <c r="BF431">
        <v>1</v>
      </c>
      <c r="BG431">
        <v>1</v>
      </c>
      <c r="BH431">
        <v>1</v>
      </c>
      <c r="BI431">
        <v>1</v>
      </c>
      <c r="BJ431">
        <v>0</v>
      </c>
      <c r="BM431">
        <v>1</v>
      </c>
      <c r="BN431">
        <v>1</v>
      </c>
      <c r="BO431">
        <v>4</v>
      </c>
      <c r="BP431">
        <v>1</v>
      </c>
      <c r="BQ431">
        <v>3</v>
      </c>
      <c r="BR431">
        <v>6</v>
      </c>
      <c r="BS431">
        <v>1</v>
      </c>
      <c r="BT431">
        <v>5</v>
      </c>
      <c r="BV431">
        <v>2</v>
      </c>
      <c r="BX431">
        <v>0</v>
      </c>
      <c r="BZ431">
        <v>2</v>
      </c>
      <c r="CB431">
        <v>1</v>
      </c>
      <c r="CJ431">
        <v>1</v>
      </c>
      <c r="CK431">
        <v>2</v>
      </c>
      <c r="CL431">
        <v>5</v>
      </c>
      <c r="CM431">
        <v>2</v>
      </c>
      <c r="CR431">
        <v>2</v>
      </c>
      <c r="CS431">
        <v>4</v>
      </c>
      <c r="CT431">
        <v>10</v>
      </c>
      <c r="CU431">
        <v>1</v>
      </c>
      <c r="CV431" t="s">
        <v>4592</v>
      </c>
      <c r="CW431">
        <v>786</v>
      </c>
      <c r="CX431">
        <v>13.1</v>
      </c>
      <c r="CY431">
        <v>2</v>
      </c>
      <c r="CZ431">
        <v>1</v>
      </c>
      <c r="DA431" t="s">
        <v>548</v>
      </c>
      <c r="DC431">
        <v>1</v>
      </c>
      <c r="DD431">
        <v>1</v>
      </c>
      <c r="DE431">
        <v>29</v>
      </c>
      <c r="DN431" t="s">
        <v>4593</v>
      </c>
      <c r="DO431" t="s">
        <v>4593</v>
      </c>
      <c r="DP431" t="s">
        <v>3178</v>
      </c>
      <c r="DQ431" t="s">
        <v>202</v>
      </c>
      <c r="DR431" t="s">
        <v>4594</v>
      </c>
      <c r="DT431">
        <v>1</v>
      </c>
      <c r="DV431">
        <v>1</v>
      </c>
      <c r="DW431">
        <v>0</v>
      </c>
      <c r="DX431">
        <v>3</v>
      </c>
      <c r="DY431">
        <v>1</v>
      </c>
      <c r="DZ431">
        <v>1</v>
      </c>
      <c r="EA431">
        <v>5</v>
      </c>
      <c r="EB431">
        <f t="shared" si="18"/>
        <v>5</v>
      </c>
      <c r="EC431">
        <v>2</v>
      </c>
      <c r="EE431">
        <v>2</v>
      </c>
      <c r="EL431">
        <v>1</v>
      </c>
      <c r="EM431">
        <v>5</v>
      </c>
      <c r="EN431">
        <v>2</v>
      </c>
      <c r="EO431">
        <v>4</v>
      </c>
      <c r="EP431">
        <v>2</v>
      </c>
      <c r="EZ431">
        <v>2</v>
      </c>
      <c r="FE431">
        <v>1</v>
      </c>
      <c r="FG431">
        <v>0</v>
      </c>
      <c r="FH431" t="s">
        <v>3179</v>
      </c>
      <c r="FI431">
        <v>1</v>
      </c>
      <c r="FJ431" t="s">
        <v>204</v>
      </c>
      <c r="FK431">
        <v>2</v>
      </c>
      <c r="FL431">
        <v>12</v>
      </c>
      <c r="FM431">
        <v>12</v>
      </c>
      <c r="FN431">
        <v>5</v>
      </c>
      <c r="FO431" t="s">
        <v>2206</v>
      </c>
      <c r="FP431">
        <v>20</v>
      </c>
      <c r="FQ431" t="s">
        <v>3287</v>
      </c>
      <c r="FR431" t="s">
        <v>3201</v>
      </c>
      <c r="FS431">
        <v>1</v>
      </c>
      <c r="FT431">
        <v>0</v>
      </c>
      <c r="FU431" t="s">
        <v>2207</v>
      </c>
      <c r="FV431" t="s">
        <v>2207</v>
      </c>
      <c r="FW431">
        <v>1</v>
      </c>
      <c r="FX431">
        <v>0</v>
      </c>
      <c r="FY431">
        <v>1</v>
      </c>
      <c r="FZ431">
        <v>0</v>
      </c>
      <c r="GA431">
        <v>15709</v>
      </c>
      <c r="GB431">
        <v>72</v>
      </c>
      <c r="GC431">
        <v>218.18055559999999</v>
      </c>
      <c r="GD431" t="s">
        <v>2401</v>
      </c>
      <c r="GE431">
        <v>1</v>
      </c>
      <c r="HG431" t="s">
        <v>202</v>
      </c>
      <c r="HI431">
        <v>1</v>
      </c>
      <c r="HJ431">
        <v>1</v>
      </c>
    </row>
    <row r="432" spans="1:218" x14ac:dyDescent="0.3">
      <c r="A432">
        <v>927</v>
      </c>
      <c r="B432" t="s">
        <v>3183</v>
      </c>
      <c r="C432" t="s">
        <v>3826</v>
      </c>
      <c r="D432" t="s">
        <v>212</v>
      </c>
      <c r="E432">
        <v>1</v>
      </c>
      <c r="F432" t="s">
        <v>202</v>
      </c>
      <c r="H432">
        <v>1</v>
      </c>
      <c r="M432">
        <v>1</v>
      </c>
      <c r="N432">
        <v>1</v>
      </c>
      <c r="U432">
        <v>1</v>
      </c>
      <c r="W432">
        <v>1</v>
      </c>
      <c r="X432" t="s">
        <v>3174</v>
      </c>
      <c r="Y432">
        <v>1</v>
      </c>
      <c r="Z432">
        <v>1</v>
      </c>
      <c r="AA432">
        <v>1</v>
      </c>
      <c r="AD432" t="s">
        <v>202</v>
      </c>
      <c r="AE432">
        <v>1</v>
      </c>
      <c r="AF432">
        <v>1</v>
      </c>
      <c r="AG432">
        <v>1</v>
      </c>
      <c r="AH432">
        <v>2</v>
      </c>
      <c r="AI432">
        <v>1</v>
      </c>
      <c r="AJ432">
        <v>2</v>
      </c>
      <c r="AK432" t="s">
        <v>4614</v>
      </c>
      <c r="AL432">
        <v>1</v>
      </c>
      <c r="AM432">
        <v>1</v>
      </c>
      <c r="AN432">
        <v>1</v>
      </c>
      <c r="AO432">
        <v>2</v>
      </c>
      <c r="AP432">
        <v>1</v>
      </c>
      <c r="AQ432">
        <v>2</v>
      </c>
      <c r="AR432" t="s">
        <v>4615</v>
      </c>
      <c r="AS432">
        <v>1</v>
      </c>
      <c r="AT432">
        <v>1</v>
      </c>
      <c r="AU432">
        <v>1</v>
      </c>
      <c r="AV432">
        <v>2</v>
      </c>
      <c r="AW432">
        <v>7</v>
      </c>
      <c r="AX432">
        <v>1</v>
      </c>
      <c r="AY432">
        <v>5</v>
      </c>
      <c r="BE432">
        <v>1</v>
      </c>
      <c r="BF432">
        <v>2</v>
      </c>
      <c r="BG432">
        <v>1</v>
      </c>
      <c r="BH432">
        <v>2</v>
      </c>
      <c r="BI432">
        <v>1</v>
      </c>
      <c r="BJ432">
        <v>0</v>
      </c>
      <c r="BM432">
        <v>1</v>
      </c>
      <c r="BN432">
        <v>1</v>
      </c>
      <c r="BO432">
        <v>4</v>
      </c>
      <c r="BP432">
        <v>1</v>
      </c>
      <c r="BQ432">
        <v>17</v>
      </c>
      <c r="BR432">
        <v>4</v>
      </c>
      <c r="BS432">
        <v>1</v>
      </c>
      <c r="BT432">
        <v>4</v>
      </c>
      <c r="BV432">
        <v>0</v>
      </c>
      <c r="BX432">
        <v>2</v>
      </c>
      <c r="BZ432">
        <v>0</v>
      </c>
      <c r="CB432">
        <v>0</v>
      </c>
      <c r="CD432">
        <v>2</v>
      </c>
      <c r="CJ432">
        <v>1</v>
      </c>
      <c r="CK432">
        <v>2</v>
      </c>
      <c r="CL432">
        <v>6</v>
      </c>
      <c r="CM432">
        <v>6</v>
      </c>
      <c r="CS432">
        <v>8</v>
      </c>
      <c r="CT432">
        <v>1</v>
      </c>
      <c r="CU432">
        <v>1</v>
      </c>
      <c r="CV432" t="s">
        <v>1602</v>
      </c>
      <c r="CW432">
        <v>623</v>
      </c>
      <c r="CX432">
        <v>10.38</v>
      </c>
      <c r="CY432">
        <v>2</v>
      </c>
      <c r="CZ432">
        <v>1</v>
      </c>
      <c r="DA432" t="s">
        <v>4607</v>
      </c>
      <c r="DC432">
        <v>1</v>
      </c>
      <c r="DD432">
        <v>1</v>
      </c>
      <c r="DE432">
        <v>4</v>
      </c>
      <c r="DN432" t="s">
        <v>4593</v>
      </c>
      <c r="DO432" t="s">
        <v>4593</v>
      </c>
      <c r="DP432" t="s">
        <v>3178</v>
      </c>
      <c r="DQ432" t="s">
        <v>202</v>
      </c>
      <c r="DR432" t="s">
        <v>202</v>
      </c>
      <c r="DT432">
        <v>1</v>
      </c>
      <c r="DV432">
        <v>1</v>
      </c>
      <c r="DW432">
        <v>0</v>
      </c>
      <c r="DX432">
        <v>1</v>
      </c>
      <c r="DY432">
        <v>1</v>
      </c>
      <c r="DZ432">
        <v>1</v>
      </c>
      <c r="EA432">
        <v>15</v>
      </c>
      <c r="EB432">
        <f t="shared" si="18"/>
        <v>3</v>
      </c>
      <c r="EC432">
        <v>1</v>
      </c>
      <c r="ED432">
        <v>1</v>
      </c>
      <c r="EL432">
        <v>2</v>
      </c>
      <c r="EM432">
        <v>2</v>
      </c>
      <c r="EN432">
        <v>1</v>
      </c>
      <c r="EO432">
        <v>4</v>
      </c>
      <c r="EP432">
        <v>1</v>
      </c>
      <c r="EQ432">
        <v>1</v>
      </c>
      <c r="ER432">
        <v>1</v>
      </c>
      <c r="EZ432">
        <v>1</v>
      </c>
      <c r="FA432">
        <v>2</v>
      </c>
      <c r="FB432">
        <v>1</v>
      </c>
      <c r="FC432">
        <v>1</v>
      </c>
      <c r="FD432">
        <v>2</v>
      </c>
      <c r="FG432">
        <v>0</v>
      </c>
      <c r="FH432" t="s">
        <v>3179</v>
      </c>
      <c r="FI432">
        <v>1</v>
      </c>
      <c r="FJ432" t="s">
        <v>204</v>
      </c>
      <c r="FK432">
        <v>8.3333299999999999E-2</v>
      </c>
      <c r="FL432">
        <v>1</v>
      </c>
      <c r="FM432">
        <v>1</v>
      </c>
      <c r="FN432">
        <v>15</v>
      </c>
      <c r="FO432" t="s">
        <v>2212</v>
      </c>
      <c r="FP432">
        <v>1.5</v>
      </c>
      <c r="FQ432" t="s">
        <v>3180</v>
      </c>
      <c r="FR432" t="s">
        <v>3201</v>
      </c>
      <c r="FS432">
        <v>1</v>
      </c>
      <c r="FT432">
        <v>1</v>
      </c>
      <c r="FU432" t="s">
        <v>2221</v>
      </c>
      <c r="FV432" t="s">
        <v>3182</v>
      </c>
      <c r="FW432">
        <v>0</v>
      </c>
      <c r="FX432">
        <v>1</v>
      </c>
      <c r="FY432">
        <v>0</v>
      </c>
      <c r="FZ432">
        <v>0</v>
      </c>
      <c r="GA432">
        <v>37408</v>
      </c>
      <c r="GB432">
        <v>127</v>
      </c>
      <c r="GC432">
        <v>294.55118110000001</v>
      </c>
      <c r="GD432" t="s">
        <v>2401</v>
      </c>
      <c r="GE432">
        <v>1</v>
      </c>
      <c r="HG432" t="s">
        <v>202</v>
      </c>
      <c r="HJ432">
        <v>0</v>
      </c>
    </row>
    <row r="433" spans="1:218" x14ac:dyDescent="0.3">
      <c r="A433">
        <v>934</v>
      </c>
      <c r="B433" t="s">
        <v>3172</v>
      </c>
      <c r="C433" t="s">
        <v>4628</v>
      </c>
      <c r="D433" t="s">
        <v>194</v>
      </c>
      <c r="E433">
        <v>1</v>
      </c>
      <c r="F433" t="s">
        <v>202</v>
      </c>
      <c r="H433">
        <v>1</v>
      </c>
      <c r="M433">
        <v>1</v>
      </c>
      <c r="N433">
        <v>-97</v>
      </c>
      <c r="U433">
        <v>1</v>
      </c>
      <c r="W433">
        <v>3</v>
      </c>
      <c r="X433" t="s">
        <v>3174</v>
      </c>
      <c r="Y433">
        <v>1</v>
      </c>
      <c r="Z433">
        <v>1</v>
      </c>
      <c r="AA433">
        <v>5</v>
      </c>
      <c r="AD433" t="s">
        <v>202</v>
      </c>
      <c r="AE433">
        <v>1</v>
      </c>
      <c r="AF433">
        <v>1</v>
      </c>
      <c r="AG433">
        <v>1</v>
      </c>
      <c r="AH433">
        <v>1</v>
      </c>
      <c r="AI433">
        <v>1</v>
      </c>
      <c r="AJ433">
        <v>2</v>
      </c>
      <c r="AK433" t="s">
        <v>4629</v>
      </c>
      <c r="AL433">
        <v>1</v>
      </c>
      <c r="AM433">
        <v>2</v>
      </c>
      <c r="AN433">
        <v>1</v>
      </c>
      <c r="AO433">
        <v>2</v>
      </c>
      <c r="AP433">
        <v>2</v>
      </c>
      <c r="AQ433">
        <v>1</v>
      </c>
      <c r="AR433" t="s">
        <v>4630</v>
      </c>
      <c r="AS433">
        <v>2</v>
      </c>
      <c r="AT433">
        <v>2</v>
      </c>
      <c r="AU433">
        <v>2</v>
      </c>
      <c r="AV433">
        <v>2</v>
      </c>
      <c r="AW433">
        <v>7</v>
      </c>
      <c r="AX433">
        <v>1</v>
      </c>
      <c r="AY433">
        <v>4</v>
      </c>
      <c r="BE433">
        <v>1</v>
      </c>
      <c r="BF433">
        <v>1</v>
      </c>
      <c r="BG433">
        <v>1</v>
      </c>
      <c r="BH433">
        <v>1</v>
      </c>
      <c r="BI433">
        <v>1</v>
      </c>
      <c r="BJ433">
        <v>0</v>
      </c>
      <c r="BM433">
        <v>2</v>
      </c>
      <c r="BN433">
        <v>1</v>
      </c>
      <c r="BO433">
        <v>2</v>
      </c>
      <c r="BP433">
        <v>1</v>
      </c>
      <c r="BQ433">
        <v>4</v>
      </c>
      <c r="BR433">
        <v>-97</v>
      </c>
      <c r="BS433">
        <v>1</v>
      </c>
      <c r="BT433">
        <v>2</v>
      </c>
      <c r="BV433">
        <v>0</v>
      </c>
      <c r="BX433">
        <v>0</v>
      </c>
      <c r="BZ433">
        <v>0</v>
      </c>
      <c r="CB433">
        <v>0</v>
      </c>
      <c r="CD433">
        <v>2</v>
      </c>
      <c r="CJ433">
        <v>-98</v>
      </c>
      <c r="CK433">
        <v>-98</v>
      </c>
      <c r="CL433">
        <v>-98</v>
      </c>
      <c r="CM433">
        <v>-98</v>
      </c>
      <c r="CR433">
        <v>-98</v>
      </c>
      <c r="CS433">
        <v>-98</v>
      </c>
      <c r="CT433">
        <v>-98</v>
      </c>
      <c r="CU433">
        <v>1</v>
      </c>
      <c r="CV433" t="s">
        <v>229</v>
      </c>
      <c r="CW433">
        <v>720</v>
      </c>
      <c r="CX433">
        <v>12</v>
      </c>
      <c r="CY433">
        <v>2</v>
      </c>
      <c r="CZ433">
        <v>1</v>
      </c>
      <c r="DA433" t="s">
        <v>4607</v>
      </c>
      <c r="DC433">
        <v>1</v>
      </c>
      <c r="DD433">
        <v>1</v>
      </c>
      <c r="DE433">
        <v>14</v>
      </c>
      <c r="DN433" t="s">
        <v>4593</v>
      </c>
      <c r="DO433" t="s">
        <v>4593</v>
      </c>
      <c r="DP433" t="s">
        <v>3178</v>
      </c>
      <c r="DQ433" t="s">
        <v>202</v>
      </c>
      <c r="DR433" t="s">
        <v>202</v>
      </c>
      <c r="DT433">
        <v>-97</v>
      </c>
      <c r="DV433">
        <v>1</v>
      </c>
      <c r="DW433">
        <v>0</v>
      </c>
      <c r="DX433">
        <v>5</v>
      </c>
      <c r="DY433">
        <v>1</v>
      </c>
      <c r="DZ433">
        <v>-97</v>
      </c>
      <c r="EB433">
        <v>-97</v>
      </c>
      <c r="EC433">
        <v>1</v>
      </c>
      <c r="ED433">
        <v>4</v>
      </c>
      <c r="EL433">
        <v>2</v>
      </c>
      <c r="EM433">
        <v>3</v>
      </c>
      <c r="EN433">
        <v>1</v>
      </c>
      <c r="EO433">
        <v>3</v>
      </c>
      <c r="EP433">
        <v>1</v>
      </c>
      <c r="EQ433">
        <v>1</v>
      </c>
      <c r="ER433">
        <v>1</v>
      </c>
      <c r="EZ433">
        <v>1</v>
      </c>
      <c r="FA433">
        <v>1</v>
      </c>
      <c r="FD433">
        <v>2</v>
      </c>
      <c r="FG433">
        <v>0</v>
      </c>
      <c r="FH433" t="s">
        <v>3179</v>
      </c>
      <c r="FI433">
        <v>1</v>
      </c>
      <c r="FJ433" t="s">
        <v>204</v>
      </c>
      <c r="FK433">
        <v>0.3333333</v>
      </c>
      <c r="FL433">
        <v>4</v>
      </c>
      <c r="FM433">
        <v>4</v>
      </c>
      <c r="FN433">
        <v>20</v>
      </c>
      <c r="FO433" t="s">
        <v>2212</v>
      </c>
      <c r="FP433">
        <v>3.5</v>
      </c>
      <c r="FQ433" t="s">
        <v>3180</v>
      </c>
      <c r="FR433" t="s">
        <v>3181</v>
      </c>
      <c r="FS433">
        <v>1</v>
      </c>
      <c r="FT433">
        <v>1</v>
      </c>
      <c r="FU433" t="s">
        <v>2221</v>
      </c>
      <c r="FV433" t="s">
        <v>3182</v>
      </c>
      <c r="FW433">
        <v>0</v>
      </c>
      <c r="FX433">
        <v>1</v>
      </c>
      <c r="FY433">
        <v>0</v>
      </c>
      <c r="FZ433">
        <v>0</v>
      </c>
      <c r="GA433">
        <v>9502</v>
      </c>
      <c r="GB433">
        <v>38</v>
      </c>
      <c r="GC433">
        <v>250.05263160000001</v>
      </c>
      <c r="GD433" t="s">
        <v>2401</v>
      </c>
      <c r="GE433">
        <v>1</v>
      </c>
      <c r="HG433" t="s">
        <v>202</v>
      </c>
      <c r="HJ433">
        <v>0</v>
      </c>
    </row>
    <row r="434" spans="1:218" x14ac:dyDescent="0.3">
      <c r="A434">
        <v>935</v>
      </c>
      <c r="B434" t="s">
        <v>3190</v>
      </c>
      <c r="C434" t="s">
        <v>3551</v>
      </c>
      <c r="D434" t="s">
        <v>265</v>
      </c>
      <c r="E434">
        <v>1</v>
      </c>
      <c r="F434" t="s">
        <v>202</v>
      </c>
      <c r="H434">
        <v>1</v>
      </c>
      <c r="M434">
        <v>1</v>
      </c>
      <c r="N434">
        <v>1</v>
      </c>
      <c r="U434">
        <v>1</v>
      </c>
      <c r="W434">
        <v>1</v>
      </c>
      <c r="X434" t="s">
        <v>3174</v>
      </c>
      <c r="Y434">
        <v>1</v>
      </c>
      <c r="Z434">
        <v>1</v>
      </c>
      <c r="AA434">
        <v>6</v>
      </c>
      <c r="AD434" t="s">
        <v>202</v>
      </c>
      <c r="AE434">
        <v>1</v>
      </c>
      <c r="AF434">
        <v>2</v>
      </c>
      <c r="AG434">
        <v>2</v>
      </c>
      <c r="AH434">
        <v>2</v>
      </c>
      <c r="AI434">
        <v>2</v>
      </c>
      <c r="AJ434">
        <v>2</v>
      </c>
      <c r="AK434" t="s">
        <v>4631</v>
      </c>
      <c r="AL434">
        <v>1</v>
      </c>
      <c r="AM434">
        <v>2</v>
      </c>
      <c r="AN434">
        <v>1</v>
      </c>
      <c r="AO434">
        <v>2</v>
      </c>
      <c r="AP434">
        <v>2</v>
      </c>
      <c r="AQ434">
        <v>2</v>
      </c>
      <c r="AR434" t="s">
        <v>4632</v>
      </c>
      <c r="AS434">
        <v>2</v>
      </c>
      <c r="AT434">
        <v>1</v>
      </c>
      <c r="AU434">
        <v>1</v>
      </c>
      <c r="AV434">
        <v>2</v>
      </c>
      <c r="AW434">
        <v>7</v>
      </c>
      <c r="AX434">
        <v>1</v>
      </c>
      <c r="AY434">
        <v>4</v>
      </c>
      <c r="BE434">
        <v>1</v>
      </c>
      <c r="BF434">
        <v>1</v>
      </c>
      <c r="BG434">
        <v>1</v>
      </c>
      <c r="BH434">
        <v>1</v>
      </c>
      <c r="BI434">
        <v>1</v>
      </c>
      <c r="BJ434">
        <v>0</v>
      </c>
      <c r="BM434">
        <v>1</v>
      </c>
      <c r="BN434">
        <v>1</v>
      </c>
      <c r="BO434">
        <v>4</v>
      </c>
      <c r="BP434">
        <v>1</v>
      </c>
      <c r="BQ434">
        <v>1</v>
      </c>
      <c r="BR434">
        <v>6</v>
      </c>
      <c r="BS434">
        <v>1</v>
      </c>
      <c r="BT434">
        <v>4</v>
      </c>
      <c r="BV434">
        <v>2</v>
      </c>
      <c r="BX434">
        <v>0</v>
      </c>
      <c r="BZ434">
        <v>1</v>
      </c>
      <c r="CB434">
        <v>1</v>
      </c>
      <c r="CJ434">
        <v>2</v>
      </c>
      <c r="CK434">
        <v>2</v>
      </c>
      <c r="CL434">
        <v>5</v>
      </c>
      <c r="CM434">
        <v>1</v>
      </c>
      <c r="CR434">
        <v>2</v>
      </c>
      <c r="CS434">
        <v>7</v>
      </c>
      <c r="CT434">
        <v>1</v>
      </c>
      <c r="CU434">
        <v>2</v>
      </c>
      <c r="CV434" t="s">
        <v>781</v>
      </c>
      <c r="CW434">
        <v>674</v>
      </c>
      <c r="CX434">
        <v>11.23</v>
      </c>
      <c r="CY434">
        <v>2</v>
      </c>
      <c r="CZ434">
        <v>1</v>
      </c>
      <c r="DA434" t="s">
        <v>3234</v>
      </c>
      <c r="DC434">
        <v>1</v>
      </c>
      <c r="DD434">
        <v>1</v>
      </c>
      <c r="DE434">
        <v>29</v>
      </c>
      <c r="DN434" t="s">
        <v>4593</v>
      </c>
      <c r="DO434" t="s">
        <v>4593</v>
      </c>
      <c r="DP434" t="s">
        <v>3178</v>
      </c>
      <c r="DQ434" t="s">
        <v>202</v>
      </c>
      <c r="DR434" t="s">
        <v>202</v>
      </c>
      <c r="DT434">
        <v>1</v>
      </c>
      <c r="DV434">
        <v>1</v>
      </c>
      <c r="DW434">
        <v>0</v>
      </c>
      <c r="DX434">
        <v>6</v>
      </c>
      <c r="DY434">
        <v>1</v>
      </c>
      <c r="DZ434">
        <v>1</v>
      </c>
      <c r="EA434">
        <v>5</v>
      </c>
      <c r="EB434">
        <f>IF(EA434&gt;=30,1,IF(EA434&gt;=20,2,IF(EA434&gt;=15,3,IF(EA434&gt;=10,4,IF(EA434&gt;=5,5,IF(EA434&gt;0,6,0))))))</f>
        <v>5</v>
      </c>
      <c r="EC434">
        <v>2</v>
      </c>
      <c r="EE434">
        <v>5</v>
      </c>
      <c r="EL434">
        <v>2</v>
      </c>
      <c r="EM434">
        <v>3</v>
      </c>
      <c r="EN434">
        <v>1</v>
      </c>
      <c r="EO434">
        <v>2</v>
      </c>
      <c r="EP434">
        <v>1</v>
      </c>
      <c r="EQ434">
        <v>1</v>
      </c>
      <c r="ER434">
        <v>1</v>
      </c>
      <c r="EZ434">
        <v>1</v>
      </c>
      <c r="FA434">
        <v>1</v>
      </c>
      <c r="FD434">
        <v>2</v>
      </c>
      <c r="FG434">
        <v>0</v>
      </c>
      <c r="FH434" t="s">
        <v>3179</v>
      </c>
      <c r="FI434">
        <v>1</v>
      </c>
      <c r="FJ434" t="s">
        <v>204</v>
      </c>
      <c r="FK434">
        <v>5</v>
      </c>
      <c r="FL434">
        <v>12</v>
      </c>
      <c r="FM434">
        <v>12</v>
      </c>
      <c r="FN434">
        <v>5</v>
      </c>
      <c r="FO434" t="s">
        <v>2212</v>
      </c>
      <c r="FP434">
        <v>3.5</v>
      </c>
      <c r="FQ434" t="s">
        <v>3180</v>
      </c>
      <c r="FR434" t="s">
        <v>3189</v>
      </c>
      <c r="FS434">
        <v>0</v>
      </c>
      <c r="FT434">
        <v>1</v>
      </c>
      <c r="FU434" t="s">
        <v>2221</v>
      </c>
      <c r="FV434" t="s">
        <v>3182</v>
      </c>
      <c r="FW434">
        <v>0</v>
      </c>
      <c r="FX434">
        <v>1</v>
      </c>
      <c r="FY434">
        <v>0</v>
      </c>
      <c r="FZ434">
        <v>0</v>
      </c>
      <c r="GA434">
        <v>15709</v>
      </c>
      <c r="GB434">
        <v>72</v>
      </c>
      <c r="GC434">
        <v>218.18055559999999</v>
      </c>
      <c r="GD434" t="s">
        <v>2401</v>
      </c>
      <c r="GE434">
        <v>1</v>
      </c>
      <c r="HG434" t="s">
        <v>202</v>
      </c>
      <c r="HJ434">
        <v>0</v>
      </c>
    </row>
    <row r="435" spans="1:218" x14ac:dyDescent="0.3">
      <c r="A435">
        <v>974</v>
      </c>
      <c r="B435" t="s">
        <v>3183</v>
      </c>
      <c r="C435" t="s">
        <v>4676</v>
      </c>
      <c r="D435" t="s">
        <v>212</v>
      </c>
      <c r="E435">
        <v>1</v>
      </c>
      <c r="F435" t="s">
        <v>202</v>
      </c>
      <c r="H435">
        <v>1</v>
      </c>
      <c r="M435">
        <v>1</v>
      </c>
      <c r="N435">
        <v>1</v>
      </c>
      <c r="U435">
        <v>1</v>
      </c>
      <c r="W435">
        <v>1</v>
      </c>
      <c r="X435" t="s">
        <v>3174</v>
      </c>
      <c r="Y435">
        <v>1</v>
      </c>
      <c r="Z435">
        <v>1</v>
      </c>
      <c r="AA435">
        <v>1</v>
      </c>
      <c r="AD435" t="s">
        <v>202</v>
      </c>
      <c r="AE435">
        <v>1</v>
      </c>
      <c r="AF435">
        <v>2</v>
      </c>
      <c r="AG435">
        <v>2</v>
      </c>
      <c r="AH435">
        <v>2</v>
      </c>
      <c r="AI435">
        <v>2</v>
      </c>
      <c r="AJ435">
        <v>2</v>
      </c>
      <c r="AK435" t="s">
        <v>4677</v>
      </c>
      <c r="AL435">
        <v>1</v>
      </c>
      <c r="AM435">
        <v>2</v>
      </c>
      <c r="AN435">
        <v>1</v>
      </c>
      <c r="AO435">
        <v>2</v>
      </c>
      <c r="AP435">
        <v>2</v>
      </c>
      <c r="AQ435">
        <v>1</v>
      </c>
      <c r="AR435" t="s">
        <v>4678</v>
      </c>
      <c r="AS435">
        <v>1</v>
      </c>
      <c r="AT435">
        <v>1</v>
      </c>
      <c r="AU435">
        <v>1</v>
      </c>
      <c r="AV435">
        <v>2</v>
      </c>
      <c r="AW435">
        <v>7</v>
      </c>
      <c r="AX435">
        <v>1</v>
      </c>
      <c r="AY435">
        <v>1</v>
      </c>
      <c r="BE435">
        <v>1</v>
      </c>
      <c r="BF435">
        <v>1</v>
      </c>
      <c r="BG435">
        <v>1</v>
      </c>
      <c r="BH435">
        <v>1</v>
      </c>
      <c r="BI435">
        <v>1</v>
      </c>
      <c r="BJ435">
        <v>0</v>
      </c>
      <c r="BM435">
        <v>2</v>
      </c>
      <c r="BN435">
        <v>1</v>
      </c>
      <c r="BO435">
        <v>3</v>
      </c>
      <c r="BP435">
        <v>1</v>
      </c>
      <c r="BQ435">
        <v>2</v>
      </c>
      <c r="BR435">
        <v>1</v>
      </c>
      <c r="BS435">
        <v>1</v>
      </c>
      <c r="BT435">
        <v>4</v>
      </c>
      <c r="BV435">
        <v>0</v>
      </c>
      <c r="BX435">
        <v>0</v>
      </c>
      <c r="BZ435">
        <v>4</v>
      </c>
      <c r="CJ435">
        <v>1</v>
      </c>
      <c r="CK435">
        <v>1</v>
      </c>
      <c r="CL435">
        <v>6</v>
      </c>
      <c r="CM435">
        <v>1</v>
      </c>
      <c r="CR435">
        <v>1</v>
      </c>
      <c r="CS435">
        <v>6</v>
      </c>
      <c r="CT435">
        <v>1</v>
      </c>
      <c r="CU435">
        <v>1</v>
      </c>
      <c r="CV435" t="s">
        <v>1634</v>
      </c>
      <c r="CW435">
        <v>689</v>
      </c>
      <c r="CX435">
        <v>11.48</v>
      </c>
      <c r="CY435">
        <v>2</v>
      </c>
      <c r="CZ435">
        <v>1</v>
      </c>
      <c r="DA435" t="s">
        <v>2501</v>
      </c>
      <c r="DC435">
        <v>1</v>
      </c>
      <c r="DD435">
        <v>1</v>
      </c>
      <c r="DE435">
        <v>4</v>
      </c>
      <c r="DN435" t="s">
        <v>4657</v>
      </c>
      <c r="DO435" t="s">
        <v>4657</v>
      </c>
      <c r="DP435" t="s">
        <v>3178</v>
      </c>
      <c r="DQ435" t="s">
        <v>202</v>
      </c>
      <c r="DR435" t="s">
        <v>202</v>
      </c>
      <c r="DT435">
        <v>1</v>
      </c>
      <c r="DV435">
        <v>1</v>
      </c>
      <c r="DW435">
        <v>0</v>
      </c>
      <c r="DX435">
        <v>1</v>
      </c>
      <c r="DY435">
        <v>1</v>
      </c>
      <c r="DZ435">
        <v>1</v>
      </c>
      <c r="EA435">
        <v>7</v>
      </c>
      <c r="EB435">
        <f>IF(EA435&gt;=30,1,IF(EA435&gt;=20,2,IF(EA435&gt;=15,3,IF(EA435&gt;=10,4,IF(EA435&gt;=5,5,IF(EA435&gt;0,6,0))))))</f>
        <v>5</v>
      </c>
      <c r="EC435">
        <v>1</v>
      </c>
      <c r="ED435">
        <v>7</v>
      </c>
      <c r="EL435">
        <v>2</v>
      </c>
      <c r="EM435">
        <v>3</v>
      </c>
      <c r="EN435">
        <v>1</v>
      </c>
      <c r="EO435">
        <v>1</v>
      </c>
      <c r="EP435">
        <v>1</v>
      </c>
      <c r="EQ435">
        <v>1</v>
      </c>
      <c r="ER435">
        <v>1</v>
      </c>
      <c r="EZ435">
        <v>1</v>
      </c>
      <c r="FA435">
        <v>-97</v>
      </c>
      <c r="FD435">
        <v>2</v>
      </c>
      <c r="FG435">
        <v>0</v>
      </c>
      <c r="FH435" t="s">
        <v>3179</v>
      </c>
      <c r="FI435">
        <v>1</v>
      </c>
      <c r="FJ435" t="s">
        <v>204</v>
      </c>
      <c r="FK435">
        <v>0.58333330000000005</v>
      </c>
      <c r="FL435">
        <v>7</v>
      </c>
      <c r="FM435">
        <v>7</v>
      </c>
      <c r="FN435">
        <v>7</v>
      </c>
      <c r="FO435" t="s">
        <v>2212</v>
      </c>
      <c r="FP435">
        <v>3.5</v>
      </c>
      <c r="FQ435" t="s">
        <v>3180</v>
      </c>
      <c r="FR435" t="s">
        <v>3196</v>
      </c>
      <c r="FS435">
        <v>1</v>
      </c>
      <c r="FT435">
        <v>1</v>
      </c>
      <c r="FU435" t="s">
        <v>2221</v>
      </c>
      <c r="FV435" t="s">
        <v>3182</v>
      </c>
      <c r="FW435">
        <v>0</v>
      </c>
      <c r="FX435">
        <v>1</v>
      </c>
      <c r="FY435">
        <v>0</v>
      </c>
      <c r="FZ435">
        <v>0</v>
      </c>
      <c r="GA435">
        <v>37408</v>
      </c>
      <c r="GB435">
        <v>127</v>
      </c>
      <c r="GC435">
        <v>294.55118110000001</v>
      </c>
      <c r="GD435" t="s">
        <v>2401</v>
      </c>
      <c r="GE435">
        <v>1</v>
      </c>
      <c r="HG435" t="s">
        <v>202</v>
      </c>
      <c r="HJ435">
        <v>0</v>
      </c>
    </row>
    <row r="436" spans="1:218" x14ac:dyDescent="0.3">
      <c r="A436">
        <v>976</v>
      </c>
      <c r="B436" t="s">
        <v>3172</v>
      </c>
      <c r="C436" t="s">
        <v>3217</v>
      </c>
      <c r="D436" t="s">
        <v>194</v>
      </c>
      <c r="E436">
        <v>1</v>
      </c>
      <c r="F436" t="s">
        <v>202</v>
      </c>
      <c r="H436">
        <v>1</v>
      </c>
      <c r="M436">
        <v>1</v>
      </c>
      <c r="N436">
        <v>1</v>
      </c>
      <c r="U436">
        <v>1</v>
      </c>
      <c r="W436">
        <v>1</v>
      </c>
      <c r="X436" t="s">
        <v>3174</v>
      </c>
      <c r="Y436">
        <v>1</v>
      </c>
      <c r="Z436">
        <v>1</v>
      </c>
      <c r="AA436">
        <v>1</v>
      </c>
      <c r="AD436" t="s">
        <v>202</v>
      </c>
      <c r="AE436">
        <v>1</v>
      </c>
      <c r="AF436">
        <v>1</v>
      </c>
      <c r="AG436">
        <v>1</v>
      </c>
      <c r="AH436">
        <v>1</v>
      </c>
      <c r="AI436">
        <v>-97</v>
      </c>
      <c r="AJ436">
        <v>-97</v>
      </c>
      <c r="AK436" t="s">
        <v>4075</v>
      </c>
      <c r="AL436">
        <v>1</v>
      </c>
      <c r="AM436">
        <v>1</v>
      </c>
      <c r="AN436">
        <v>2</v>
      </c>
      <c r="AO436">
        <v>2</v>
      </c>
      <c r="AP436">
        <v>2</v>
      </c>
      <c r="AQ436">
        <v>1</v>
      </c>
      <c r="AR436" t="s">
        <v>4076</v>
      </c>
      <c r="AS436">
        <v>1</v>
      </c>
      <c r="AT436">
        <v>1</v>
      </c>
      <c r="AU436">
        <v>1</v>
      </c>
      <c r="AV436">
        <v>2</v>
      </c>
      <c r="AW436">
        <v>7</v>
      </c>
      <c r="AX436">
        <v>1</v>
      </c>
      <c r="AY436">
        <v>1</v>
      </c>
      <c r="BE436">
        <v>1</v>
      </c>
      <c r="BF436">
        <v>2</v>
      </c>
      <c r="BG436">
        <v>1</v>
      </c>
      <c r="BH436">
        <v>2</v>
      </c>
      <c r="BI436">
        <v>1</v>
      </c>
      <c r="BJ436">
        <v>1</v>
      </c>
      <c r="BK436">
        <v>1</v>
      </c>
      <c r="BL436">
        <v>1</v>
      </c>
      <c r="BM436">
        <v>1</v>
      </c>
      <c r="BN436">
        <v>1</v>
      </c>
      <c r="BO436">
        <v>3</v>
      </c>
      <c r="BP436">
        <v>1</v>
      </c>
      <c r="BQ436">
        <v>3</v>
      </c>
      <c r="BR436">
        <v>1</v>
      </c>
      <c r="BS436">
        <v>1</v>
      </c>
      <c r="BT436">
        <v>1</v>
      </c>
      <c r="BV436">
        <v>0</v>
      </c>
      <c r="BX436">
        <v>0</v>
      </c>
      <c r="BZ436">
        <v>0</v>
      </c>
      <c r="CB436">
        <v>0</v>
      </c>
      <c r="CD436">
        <v>0</v>
      </c>
      <c r="CF436">
        <v>1</v>
      </c>
      <c r="CJ436">
        <v>1</v>
      </c>
      <c r="CK436">
        <v>2</v>
      </c>
      <c r="CL436">
        <v>6</v>
      </c>
      <c r="CM436">
        <v>1</v>
      </c>
      <c r="CR436">
        <v>2</v>
      </c>
      <c r="CS436">
        <v>8</v>
      </c>
      <c r="CT436">
        <v>1</v>
      </c>
      <c r="CU436">
        <v>1</v>
      </c>
      <c r="CV436" t="s">
        <v>262</v>
      </c>
      <c r="CW436">
        <v>1064</v>
      </c>
      <c r="CX436">
        <v>17.73</v>
      </c>
      <c r="CY436">
        <v>2</v>
      </c>
      <c r="CZ436">
        <v>1</v>
      </c>
      <c r="DA436" t="s">
        <v>3220</v>
      </c>
      <c r="DC436">
        <v>1</v>
      </c>
      <c r="DD436">
        <v>1</v>
      </c>
      <c r="DE436">
        <v>14</v>
      </c>
      <c r="DN436" t="s">
        <v>4657</v>
      </c>
      <c r="DO436" t="s">
        <v>4657</v>
      </c>
      <c r="DP436" t="s">
        <v>3178</v>
      </c>
      <c r="DQ436" t="s">
        <v>202</v>
      </c>
      <c r="DR436" t="s">
        <v>202</v>
      </c>
      <c r="DT436">
        <v>1</v>
      </c>
      <c r="DV436">
        <v>1</v>
      </c>
      <c r="DW436">
        <v>0</v>
      </c>
      <c r="DX436">
        <v>1</v>
      </c>
      <c r="DY436">
        <v>1</v>
      </c>
      <c r="DZ436">
        <v>1</v>
      </c>
      <c r="EA436">
        <v>10</v>
      </c>
      <c r="EB436">
        <f>IF(EA436&gt;=30,1,IF(EA436&gt;=20,2,IF(EA436&gt;=15,3,IF(EA436&gt;=10,4,IF(EA436&gt;=5,5,IF(EA436&gt;0,6,0))))))</f>
        <v>4</v>
      </c>
      <c r="EC436">
        <v>2</v>
      </c>
      <c r="EE436">
        <v>1</v>
      </c>
      <c r="EL436">
        <v>2</v>
      </c>
      <c r="EM436">
        <v>-97</v>
      </c>
      <c r="EN436">
        <v>1</v>
      </c>
      <c r="EO436">
        <v>3</v>
      </c>
      <c r="EP436">
        <v>1</v>
      </c>
      <c r="EQ436">
        <v>1</v>
      </c>
      <c r="ER436">
        <v>1</v>
      </c>
      <c r="EZ436">
        <v>1</v>
      </c>
      <c r="FA436">
        <v>3</v>
      </c>
      <c r="FD436">
        <v>2</v>
      </c>
      <c r="FG436">
        <v>0</v>
      </c>
      <c r="FH436" t="s">
        <v>3179</v>
      </c>
      <c r="FI436">
        <v>1</v>
      </c>
      <c r="FJ436" t="s">
        <v>204</v>
      </c>
      <c r="FK436">
        <v>1</v>
      </c>
      <c r="FL436">
        <v>12</v>
      </c>
      <c r="FM436">
        <v>12</v>
      </c>
      <c r="FN436">
        <v>10</v>
      </c>
      <c r="FO436" t="s">
        <v>2212</v>
      </c>
      <c r="FQ436" t="s">
        <v>3180</v>
      </c>
      <c r="FR436" t="s">
        <v>3181</v>
      </c>
      <c r="FS436">
        <v>1</v>
      </c>
      <c r="FT436">
        <v>1</v>
      </c>
      <c r="FU436" t="s">
        <v>2221</v>
      </c>
      <c r="FV436" t="s">
        <v>3182</v>
      </c>
      <c r="FW436">
        <v>0</v>
      </c>
      <c r="FX436">
        <v>1</v>
      </c>
      <c r="FY436">
        <v>0</v>
      </c>
      <c r="FZ436">
        <v>0</v>
      </c>
      <c r="GA436">
        <v>9502</v>
      </c>
      <c r="GB436">
        <v>38</v>
      </c>
      <c r="GC436">
        <v>250.05263160000001</v>
      </c>
      <c r="GD436" t="s">
        <v>2401</v>
      </c>
      <c r="GE436">
        <v>1</v>
      </c>
      <c r="HG436" t="s">
        <v>202</v>
      </c>
      <c r="HJ436">
        <v>0</v>
      </c>
    </row>
    <row r="437" spans="1:218" x14ac:dyDescent="0.3">
      <c r="A437">
        <v>925</v>
      </c>
      <c r="B437" t="s">
        <v>3279</v>
      </c>
      <c r="C437" t="s">
        <v>4611</v>
      </c>
      <c r="D437" t="s">
        <v>212</v>
      </c>
      <c r="E437">
        <v>1</v>
      </c>
      <c r="F437" t="s">
        <v>202</v>
      </c>
      <c r="H437">
        <v>1</v>
      </c>
      <c r="M437">
        <v>1</v>
      </c>
      <c r="N437">
        <v>1</v>
      </c>
      <c r="U437">
        <v>1</v>
      </c>
      <c r="W437">
        <v>3</v>
      </c>
      <c r="X437" t="s">
        <v>3174</v>
      </c>
      <c r="Y437">
        <v>1</v>
      </c>
      <c r="Z437">
        <v>1</v>
      </c>
      <c r="AA437">
        <v>8</v>
      </c>
      <c r="AD437" t="s">
        <v>202</v>
      </c>
      <c r="AE437">
        <v>1</v>
      </c>
      <c r="AF437">
        <v>1</v>
      </c>
      <c r="AG437">
        <v>1</v>
      </c>
      <c r="AH437">
        <v>1</v>
      </c>
      <c r="AI437">
        <v>1</v>
      </c>
      <c r="AJ437">
        <v>2</v>
      </c>
      <c r="AK437" t="s">
        <v>4612</v>
      </c>
      <c r="AL437">
        <v>1</v>
      </c>
      <c r="AM437">
        <v>1</v>
      </c>
      <c r="AN437">
        <v>2</v>
      </c>
      <c r="AO437">
        <v>2</v>
      </c>
      <c r="AP437">
        <v>2</v>
      </c>
      <c r="AQ437">
        <v>2</v>
      </c>
      <c r="AR437" t="s">
        <v>4613</v>
      </c>
      <c r="AS437">
        <v>1</v>
      </c>
      <c r="AT437">
        <v>1</v>
      </c>
      <c r="AU437">
        <v>1</v>
      </c>
      <c r="AV437">
        <v>2</v>
      </c>
      <c r="AW437">
        <v>7</v>
      </c>
      <c r="AX437">
        <v>1</v>
      </c>
      <c r="AY437">
        <v>1</v>
      </c>
      <c r="BE437">
        <v>1</v>
      </c>
      <c r="BF437">
        <v>1</v>
      </c>
      <c r="BG437">
        <v>1</v>
      </c>
      <c r="BH437">
        <v>1</v>
      </c>
      <c r="BI437">
        <v>1</v>
      </c>
      <c r="BJ437">
        <v>0</v>
      </c>
      <c r="BM437">
        <v>2</v>
      </c>
      <c r="BN437">
        <v>1</v>
      </c>
      <c r="BO437">
        <v>2</v>
      </c>
      <c r="BP437">
        <v>1</v>
      </c>
      <c r="BQ437">
        <v>1.4</v>
      </c>
      <c r="BR437">
        <v>2</v>
      </c>
      <c r="BS437">
        <v>1</v>
      </c>
      <c r="BT437">
        <v>3</v>
      </c>
      <c r="BV437">
        <v>1</v>
      </c>
      <c r="BX437">
        <v>0</v>
      </c>
      <c r="BZ437">
        <v>1</v>
      </c>
      <c r="CB437">
        <v>1</v>
      </c>
      <c r="CJ437">
        <v>2</v>
      </c>
      <c r="CK437">
        <v>2</v>
      </c>
      <c r="CL437">
        <v>6</v>
      </c>
      <c r="CM437">
        <v>6</v>
      </c>
      <c r="CS437">
        <v>6</v>
      </c>
      <c r="CT437">
        <v>1</v>
      </c>
      <c r="CU437">
        <v>2</v>
      </c>
      <c r="CV437" t="s">
        <v>1586</v>
      </c>
      <c r="CW437">
        <v>681</v>
      </c>
      <c r="CX437">
        <v>11.35</v>
      </c>
      <c r="CY437">
        <v>2</v>
      </c>
      <c r="CZ437">
        <v>1</v>
      </c>
      <c r="DA437" t="s">
        <v>4607</v>
      </c>
      <c r="DC437">
        <v>1</v>
      </c>
      <c r="DD437">
        <v>1</v>
      </c>
      <c r="DE437">
        <v>2</v>
      </c>
      <c r="DN437" t="s">
        <v>4593</v>
      </c>
      <c r="DO437" t="s">
        <v>4593</v>
      </c>
      <c r="DP437" t="s">
        <v>3178</v>
      </c>
      <c r="DQ437" t="s">
        <v>202</v>
      </c>
      <c r="DR437" t="s">
        <v>202</v>
      </c>
      <c r="DT437">
        <v>1</v>
      </c>
      <c r="DV437">
        <v>1</v>
      </c>
      <c r="DW437">
        <v>0</v>
      </c>
      <c r="DX437">
        <v>8</v>
      </c>
      <c r="DY437">
        <v>1</v>
      </c>
      <c r="DZ437">
        <v>-97</v>
      </c>
      <c r="EB437">
        <v>5</v>
      </c>
      <c r="EC437">
        <v>1</v>
      </c>
      <c r="ED437">
        <v>5</v>
      </c>
      <c r="EL437">
        <v>1</v>
      </c>
      <c r="EM437">
        <v>5</v>
      </c>
      <c r="EN437">
        <v>1</v>
      </c>
      <c r="EO437">
        <v>4</v>
      </c>
      <c r="EP437">
        <v>2</v>
      </c>
      <c r="EZ437">
        <v>1</v>
      </c>
      <c r="FA437">
        <v>1</v>
      </c>
      <c r="FD437">
        <v>3</v>
      </c>
      <c r="FG437">
        <v>0</v>
      </c>
      <c r="FH437" t="s">
        <v>3179</v>
      </c>
      <c r="FI437">
        <v>1</v>
      </c>
      <c r="FJ437" t="s">
        <v>204</v>
      </c>
      <c r="FK437">
        <v>0.4166667</v>
      </c>
      <c r="FL437">
        <v>5</v>
      </c>
      <c r="FM437">
        <v>5</v>
      </c>
      <c r="FN437">
        <v>7.5</v>
      </c>
      <c r="FO437" t="s">
        <v>2206</v>
      </c>
      <c r="FP437">
        <v>20</v>
      </c>
      <c r="FQ437" t="s">
        <v>3180</v>
      </c>
      <c r="FR437" t="s">
        <v>3201</v>
      </c>
      <c r="FS437">
        <v>1</v>
      </c>
      <c r="FT437">
        <v>0</v>
      </c>
      <c r="FU437" t="s">
        <v>2207</v>
      </c>
      <c r="FV437" t="s">
        <v>2207</v>
      </c>
      <c r="FW437">
        <v>0</v>
      </c>
      <c r="FX437">
        <v>1</v>
      </c>
      <c r="FY437">
        <v>0</v>
      </c>
      <c r="FZ437">
        <v>0</v>
      </c>
      <c r="GA437">
        <v>59048</v>
      </c>
      <c r="GB437">
        <v>201</v>
      </c>
      <c r="GC437">
        <v>293.7711443</v>
      </c>
      <c r="GD437" t="s">
        <v>2401</v>
      </c>
      <c r="GE437">
        <v>1</v>
      </c>
      <c r="HG437" t="s">
        <v>202</v>
      </c>
      <c r="HJ437">
        <v>0</v>
      </c>
    </row>
    <row r="438" spans="1:218" x14ac:dyDescent="0.3">
      <c r="A438">
        <v>1010</v>
      </c>
      <c r="B438" t="s">
        <v>3279</v>
      </c>
      <c r="C438" t="s">
        <v>4720</v>
      </c>
      <c r="D438" t="s">
        <v>212</v>
      </c>
      <c r="E438">
        <v>1</v>
      </c>
      <c r="F438" t="s">
        <v>202</v>
      </c>
      <c r="H438">
        <v>1</v>
      </c>
      <c r="M438">
        <v>1</v>
      </c>
      <c r="N438">
        <v>1</v>
      </c>
      <c r="U438">
        <v>1</v>
      </c>
      <c r="W438">
        <v>1</v>
      </c>
      <c r="X438" t="s">
        <v>3174</v>
      </c>
      <c r="Y438">
        <v>1</v>
      </c>
      <c r="Z438">
        <v>1</v>
      </c>
      <c r="AA438">
        <v>2</v>
      </c>
      <c r="AD438" t="s">
        <v>202</v>
      </c>
      <c r="AE438">
        <v>1</v>
      </c>
      <c r="AF438">
        <v>1</v>
      </c>
      <c r="AG438">
        <v>1</v>
      </c>
      <c r="AH438">
        <v>1</v>
      </c>
      <c r="AI438">
        <v>1</v>
      </c>
      <c r="AJ438">
        <v>2</v>
      </c>
      <c r="AK438" t="s">
        <v>4721</v>
      </c>
      <c r="AL438">
        <v>1</v>
      </c>
      <c r="AM438">
        <v>2</v>
      </c>
      <c r="AN438">
        <v>1</v>
      </c>
      <c r="AO438">
        <v>2</v>
      </c>
      <c r="AP438">
        <v>1</v>
      </c>
      <c r="AQ438">
        <v>1</v>
      </c>
      <c r="AR438" t="s">
        <v>4722</v>
      </c>
      <c r="AS438">
        <v>2</v>
      </c>
      <c r="AT438">
        <v>1</v>
      </c>
      <c r="AU438">
        <v>1</v>
      </c>
      <c r="AV438">
        <v>1</v>
      </c>
      <c r="AW438">
        <v>7</v>
      </c>
      <c r="AX438">
        <v>1</v>
      </c>
      <c r="AY438">
        <v>1</v>
      </c>
      <c r="BE438">
        <v>1</v>
      </c>
      <c r="BF438">
        <v>1</v>
      </c>
      <c r="BG438">
        <v>1</v>
      </c>
      <c r="BH438">
        <v>1</v>
      </c>
      <c r="BI438">
        <v>1</v>
      </c>
      <c r="BJ438">
        <v>0</v>
      </c>
      <c r="BM438">
        <v>1</v>
      </c>
      <c r="BN438">
        <v>1</v>
      </c>
      <c r="BO438">
        <v>4</v>
      </c>
      <c r="BP438">
        <v>1</v>
      </c>
      <c r="BQ438">
        <v>15</v>
      </c>
      <c r="BR438">
        <v>3</v>
      </c>
      <c r="BS438">
        <v>1</v>
      </c>
      <c r="BT438">
        <v>7</v>
      </c>
      <c r="BV438">
        <v>1</v>
      </c>
      <c r="BX438">
        <v>1</v>
      </c>
      <c r="BZ438">
        <v>5</v>
      </c>
      <c r="CJ438">
        <v>1</v>
      </c>
      <c r="CK438">
        <v>2</v>
      </c>
      <c r="CL438">
        <v>6</v>
      </c>
      <c r="CM438">
        <v>4</v>
      </c>
      <c r="CR438">
        <v>2</v>
      </c>
      <c r="CS438">
        <v>6</v>
      </c>
      <c r="CT438">
        <v>1</v>
      </c>
      <c r="CU438">
        <v>1</v>
      </c>
      <c r="CV438" t="s">
        <v>4723</v>
      </c>
      <c r="CW438">
        <v>578</v>
      </c>
      <c r="CX438">
        <v>9.6300000000000008</v>
      </c>
      <c r="CY438">
        <v>2</v>
      </c>
      <c r="CZ438">
        <v>1</v>
      </c>
      <c r="DA438" t="s">
        <v>3812</v>
      </c>
      <c r="DC438">
        <v>1</v>
      </c>
      <c r="DD438">
        <v>1</v>
      </c>
      <c r="DE438">
        <v>2</v>
      </c>
      <c r="DN438" t="s">
        <v>4710</v>
      </c>
      <c r="DO438" t="s">
        <v>4710</v>
      </c>
      <c r="DP438" t="s">
        <v>3178</v>
      </c>
      <c r="DQ438" t="s">
        <v>202</v>
      </c>
      <c r="DR438" t="s">
        <v>202</v>
      </c>
      <c r="DT438">
        <v>1</v>
      </c>
      <c r="DV438">
        <v>1</v>
      </c>
      <c r="DW438">
        <v>0</v>
      </c>
      <c r="DX438">
        <v>2</v>
      </c>
      <c r="DY438">
        <v>1</v>
      </c>
      <c r="DZ438">
        <v>1</v>
      </c>
      <c r="EA438">
        <v>10</v>
      </c>
      <c r="EB438">
        <f>IF(EA438&gt;=30,1,IF(EA438&gt;=20,2,IF(EA438&gt;=15,3,IF(EA438&gt;=10,4,IF(EA438&gt;=5,5,IF(EA438&gt;0,6,0))))))</f>
        <v>4</v>
      </c>
      <c r="EC438">
        <v>2</v>
      </c>
      <c r="EE438">
        <v>10</v>
      </c>
      <c r="EL438">
        <v>4</v>
      </c>
      <c r="EM438">
        <v>5</v>
      </c>
      <c r="EN438">
        <v>1</v>
      </c>
      <c r="EO438">
        <v>1</v>
      </c>
      <c r="EP438">
        <v>1</v>
      </c>
      <c r="EQ438">
        <v>1</v>
      </c>
      <c r="ER438">
        <v>1</v>
      </c>
      <c r="EZ438">
        <v>1</v>
      </c>
      <c r="FA438">
        <v>1</v>
      </c>
      <c r="FD438">
        <v>2</v>
      </c>
      <c r="FG438">
        <v>0</v>
      </c>
      <c r="FH438" t="s">
        <v>3179</v>
      </c>
      <c r="FI438">
        <v>1</v>
      </c>
      <c r="FJ438" t="s">
        <v>204</v>
      </c>
      <c r="FK438">
        <v>10</v>
      </c>
      <c r="FL438">
        <v>12</v>
      </c>
      <c r="FM438">
        <v>12</v>
      </c>
      <c r="FN438">
        <v>10</v>
      </c>
      <c r="FO438" t="s">
        <v>2233</v>
      </c>
      <c r="FP438">
        <v>20</v>
      </c>
      <c r="FQ438" t="s">
        <v>3180</v>
      </c>
      <c r="FR438" t="s">
        <v>3196</v>
      </c>
      <c r="FS438">
        <v>1</v>
      </c>
      <c r="FT438">
        <v>1</v>
      </c>
      <c r="FU438" t="s">
        <v>2221</v>
      </c>
      <c r="FV438" t="s">
        <v>3182</v>
      </c>
      <c r="FW438">
        <v>0</v>
      </c>
      <c r="FX438">
        <v>1</v>
      </c>
      <c r="FY438">
        <v>0</v>
      </c>
      <c r="FZ438">
        <v>0</v>
      </c>
      <c r="GA438">
        <v>59048</v>
      </c>
      <c r="GB438">
        <v>201</v>
      </c>
      <c r="GC438">
        <v>293.7711443</v>
      </c>
      <c r="GD438" t="s">
        <v>2401</v>
      </c>
      <c r="GE438">
        <v>1</v>
      </c>
      <c r="HG438" t="s">
        <v>202</v>
      </c>
      <c r="HJ438">
        <v>0</v>
      </c>
    </row>
    <row r="439" spans="1:218" x14ac:dyDescent="0.3">
      <c r="A439">
        <v>1011</v>
      </c>
      <c r="B439" t="s">
        <v>3279</v>
      </c>
      <c r="C439" t="s">
        <v>4724</v>
      </c>
      <c r="D439" t="s">
        <v>212</v>
      </c>
      <c r="E439">
        <v>1</v>
      </c>
      <c r="F439" t="s">
        <v>202</v>
      </c>
      <c r="H439">
        <v>1</v>
      </c>
      <c r="M439">
        <v>1</v>
      </c>
      <c r="N439">
        <v>1</v>
      </c>
      <c r="U439">
        <v>1</v>
      </c>
      <c r="W439">
        <v>1</v>
      </c>
      <c r="X439" t="s">
        <v>3174</v>
      </c>
      <c r="Y439">
        <v>1</v>
      </c>
      <c r="Z439">
        <v>1</v>
      </c>
      <c r="AA439">
        <v>2</v>
      </c>
      <c r="AD439" t="s">
        <v>202</v>
      </c>
      <c r="AE439">
        <v>1</v>
      </c>
      <c r="AF439">
        <v>1</v>
      </c>
      <c r="AG439">
        <v>1</v>
      </c>
      <c r="AH439">
        <v>1</v>
      </c>
      <c r="AI439">
        <v>1</v>
      </c>
      <c r="AJ439">
        <v>1</v>
      </c>
      <c r="AK439" t="s">
        <v>4686</v>
      </c>
      <c r="AL439">
        <v>1</v>
      </c>
      <c r="AM439">
        <v>1</v>
      </c>
      <c r="AN439">
        <v>1</v>
      </c>
      <c r="AO439">
        <v>2</v>
      </c>
      <c r="AP439">
        <v>1</v>
      </c>
      <c r="AQ439">
        <v>2</v>
      </c>
      <c r="AR439" t="s">
        <v>4687</v>
      </c>
      <c r="AS439">
        <v>2</v>
      </c>
      <c r="AT439">
        <v>2</v>
      </c>
      <c r="AU439">
        <v>2</v>
      </c>
      <c r="AV439">
        <v>2</v>
      </c>
      <c r="AW439">
        <v>5</v>
      </c>
      <c r="AX439">
        <v>1</v>
      </c>
      <c r="AY439">
        <v>1</v>
      </c>
      <c r="BE439">
        <v>1</v>
      </c>
      <c r="BF439">
        <v>1</v>
      </c>
      <c r="BG439">
        <v>1</v>
      </c>
      <c r="BH439">
        <v>1</v>
      </c>
      <c r="BI439">
        <v>1</v>
      </c>
      <c r="BJ439">
        <v>1</v>
      </c>
      <c r="BK439">
        <v>1</v>
      </c>
      <c r="BL439">
        <v>1</v>
      </c>
      <c r="BM439">
        <v>4</v>
      </c>
      <c r="BN439">
        <v>1</v>
      </c>
      <c r="BO439">
        <v>3</v>
      </c>
      <c r="BP439">
        <v>1</v>
      </c>
      <c r="BQ439">
        <v>3</v>
      </c>
      <c r="BR439">
        <v>1</v>
      </c>
      <c r="BS439">
        <v>1</v>
      </c>
      <c r="BT439">
        <v>6</v>
      </c>
      <c r="BV439">
        <v>2</v>
      </c>
      <c r="BX439">
        <v>4</v>
      </c>
      <c r="CJ439">
        <v>2</v>
      </c>
      <c r="CK439">
        <v>2</v>
      </c>
      <c r="CL439">
        <v>6</v>
      </c>
      <c r="CM439">
        <v>6</v>
      </c>
      <c r="CS439">
        <v>2</v>
      </c>
      <c r="CT439">
        <v>2</v>
      </c>
      <c r="CU439">
        <v>1</v>
      </c>
      <c r="CV439" t="s">
        <v>4725</v>
      </c>
      <c r="CW439">
        <v>843</v>
      </c>
      <c r="CX439">
        <v>14.05</v>
      </c>
      <c r="CY439">
        <v>2</v>
      </c>
      <c r="CZ439">
        <v>1</v>
      </c>
      <c r="DA439" t="s">
        <v>388</v>
      </c>
      <c r="DC439">
        <v>1</v>
      </c>
      <c r="DD439">
        <v>1</v>
      </c>
      <c r="DE439">
        <v>2</v>
      </c>
      <c r="DN439" t="s">
        <v>4710</v>
      </c>
      <c r="DO439" t="s">
        <v>4710</v>
      </c>
      <c r="DP439" t="s">
        <v>3178</v>
      </c>
      <c r="DQ439" t="s">
        <v>202</v>
      </c>
      <c r="DR439" t="s">
        <v>202</v>
      </c>
      <c r="DT439">
        <v>1</v>
      </c>
      <c r="DV439">
        <v>1</v>
      </c>
      <c r="DW439">
        <v>0</v>
      </c>
      <c r="DX439">
        <v>2</v>
      </c>
      <c r="DY439">
        <v>1</v>
      </c>
      <c r="DZ439">
        <v>1</v>
      </c>
      <c r="EA439">
        <v>10</v>
      </c>
      <c r="EB439">
        <f>IF(EA439&gt;=30,1,IF(EA439&gt;=20,2,IF(EA439&gt;=15,3,IF(EA439&gt;=10,4,IF(EA439&gt;=5,5,IF(EA439&gt;0,6,0))))))</f>
        <v>4</v>
      </c>
      <c r="EC439">
        <v>2</v>
      </c>
      <c r="EE439">
        <v>10</v>
      </c>
      <c r="EL439">
        <v>3</v>
      </c>
      <c r="EM439">
        <v>1</v>
      </c>
      <c r="EN439">
        <v>1</v>
      </c>
      <c r="EO439">
        <v>4</v>
      </c>
      <c r="EP439">
        <v>1</v>
      </c>
      <c r="EQ439">
        <v>1</v>
      </c>
      <c r="ER439">
        <v>1</v>
      </c>
      <c r="EZ439">
        <v>1</v>
      </c>
      <c r="FA439">
        <v>1</v>
      </c>
      <c r="FD439">
        <v>2</v>
      </c>
      <c r="FG439">
        <v>0</v>
      </c>
      <c r="FH439" t="s">
        <v>3179</v>
      </c>
      <c r="FI439">
        <v>1</v>
      </c>
      <c r="FJ439" t="s">
        <v>204</v>
      </c>
      <c r="FK439">
        <v>10</v>
      </c>
      <c r="FL439">
        <v>12</v>
      </c>
      <c r="FM439">
        <v>12</v>
      </c>
      <c r="FN439">
        <v>10</v>
      </c>
      <c r="FO439" t="s">
        <v>2220</v>
      </c>
      <c r="FP439">
        <v>0.5</v>
      </c>
      <c r="FQ439" t="s">
        <v>3180</v>
      </c>
      <c r="FR439" t="s">
        <v>3201</v>
      </c>
      <c r="FS439">
        <v>1</v>
      </c>
      <c r="FT439">
        <v>1</v>
      </c>
      <c r="FU439" t="s">
        <v>2221</v>
      </c>
      <c r="FV439" t="s">
        <v>3182</v>
      </c>
      <c r="FW439">
        <v>0</v>
      </c>
      <c r="FX439">
        <v>1</v>
      </c>
      <c r="FY439">
        <v>0</v>
      </c>
      <c r="FZ439">
        <v>0</v>
      </c>
      <c r="GA439">
        <v>59048</v>
      </c>
      <c r="GB439">
        <v>201</v>
      </c>
      <c r="GC439">
        <v>293.7711443</v>
      </c>
      <c r="GD439" t="s">
        <v>2401</v>
      </c>
      <c r="GE439">
        <v>1</v>
      </c>
      <c r="HG439" t="s">
        <v>202</v>
      </c>
      <c r="HJ439">
        <v>0</v>
      </c>
    </row>
    <row r="440" spans="1:218" hidden="1" x14ac:dyDescent="0.3">
      <c r="A440">
        <v>1057</v>
      </c>
      <c r="B440" t="s">
        <v>3207</v>
      </c>
      <c r="C440" t="s">
        <v>4782</v>
      </c>
      <c r="D440" t="s">
        <v>265</v>
      </c>
      <c r="E440">
        <v>1</v>
      </c>
      <c r="F440" t="s">
        <v>202</v>
      </c>
      <c r="H440">
        <v>1</v>
      </c>
      <c r="M440">
        <v>1</v>
      </c>
      <c r="N440">
        <v>1</v>
      </c>
      <c r="U440">
        <v>1</v>
      </c>
      <c r="W440">
        <v>1</v>
      </c>
      <c r="X440" t="s">
        <v>3174</v>
      </c>
      <c r="Y440">
        <v>1</v>
      </c>
      <c r="Z440">
        <v>1</v>
      </c>
      <c r="AA440">
        <v>1</v>
      </c>
      <c r="AD440" t="s">
        <v>202</v>
      </c>
      <c r="AE440">
        <v>1</v>
      </c>
      <c r="AF440">
        <v>1</v>
      </c>
      <c r="AG440">
        <v>1</v>
      </c>
      <c r="AH440">
        <v>2</v>
      </c>
      <c r="AI440">
        <v>2</v>
      </c>
      <c r="AJ440">
        <v>2</v>
      </c>
      <c r="AK440" t="s">
        <v>4783</v>
      </c>
      <c r="AL440">
        <v>1</v>
      </c>
      <c r="AM440">
        <v>1</v>
      </c>
      <c r="AN440">
        <v>2</v>
      </c>
      <c r="AO440">
        <v>2</v>
      </c>
      <c r="AP440">
        <v>2</v>
      </c>
      <c r="AQ440">
        <v>2</v>
      </c>
      <c r="AR440" t="s">
        <v>4784</v>
      </c>
      <c r="AS440">
        <v>2</v>
      </c>
      <c r="AT440">
        <v>2</v>
      </c>
      <c r="AU440">
        <v>2</v>
      </c>
      <c r="AV440">
        <v>2</v>
      </c>
      <c r="AW440">
        <v>7</v>
      </c>
      <c r="AX440">
        <v>2</v>
      </c>
      <c r="AY440">
        <v>1</v>
      </c>
      <c r="BE440">
        <v>1</v>
      </c>
      <c r="BF440">
        <v>1</v>
      </c>
      <c r="BG440">
        <v>1</v>
      </c>
      <c r="BH440">
        <v>1</v>
      </c>
      <c r="BI440">
        <v>1</v>
      </c>
      <c r="BJ440">
        <v>0</v>
      </c>
      <c r="BM440">
        <v>2</v>
      </c>
      <c r="BN440">
        <v>1</v>
      </c>
      <c r="BO440">
        <v>3</v>
      </c>
      <c r="BP440">
        <v>1</v>
      </c>
      <c r="BQ440">
        <v>3</v>
      </c>
      <c r="BR440">
        <v>3</v>
      </c>
      <c r="BS440">
        <v>1</v>
      </c>
      <c r="BT440">
        <v>2</v>
      </c>
      <c r="BV440">
        <v>0</v>
      </c>
      <c r="BX440">
        <v>0</v>
      </c>
      <c r="BZ440">
        <v>1</v>
      </c>
      <c r="CB440">
        <v>1</v>
      </c>
      <c r="CJ440">
        <v>1</v>
      </c>
      <c r="CK440">
        <v>1</v>
      </c>
      <c r="CL440">
        <v>6</v>
      </c>
      <c r="CM440">
        <v>1</v>
      </c>
      <c r="CR440">
        <v>2</v>
      </c>
      <c r="CS440">
        <v>8</v>
      </c>
      <c r="CT440">
        <v>1</v>
      </c>
      <c r="CU440">
        <v>1</v>
      </c>
      <c r="CV440" t="s">
        <v>4785</v>
      </c>
      <c r="CW440">
        <v>627</v>
      </c>
      <c r="CX440">
        <v>10.45</v>
      </c>
      <c r="CY440">
        <v>2</v>
      </c>
      <c r="CZ440">
        <v>1</v>
      </c>
      <c r="DA440" t="s">
        <v>624</v>
      </c>
      <c r="DC440">
        <v>1</v>
      </c>
      <c r="DD440">
        <v>1</v>
      </c>
      <c r="DE440">
        <v>28</v>
      </c>
      <c r="DN440" t="s">
        <v>4766</v>
      </c>
      <c r="DO440" t="s">
        <v>4766</v>
      </c>
      <c r="DP440" t="s">
        <v>3178</v>
      </c>
      <c r="DQ440" t="s">
        <v>202</v>
      </c>
      <c r="DR440" t="s">
        <v>202</v>
      </c>
      <c r="DT440">
        <v>1</v>
      </c>
      <c r="DV440">
        <v>1</v>
      </c>
      <c r="DW440">
        <v>0</v>
      </c>
      <c r="DX440">
        <v>1</v>
      </c>
      <c r="DY440">
        <v>1</v>
      </c>
      <c r="DZ440">
        <v>1</v>
      </c>
      <c r="EA440">
        <v>0.5</v>
      </c>
      <c r="EB440">
        <f>IF(EA440&gt;=30,1,IF(EA440&gt;=20,2,IF(EA440&gt;=15,3,IF(EA440&gt;=10,4,IF(EA440&gt;=5,5,IF(EA440&gt;0,6,0))))))</f>
        <v>6</v>
      </c>
      <c r="EC440">
        <v>-97</v>
      </c>
      <c r="EL440">
        <v>1</v>
      </c>
      <c r="EM440">
        <v>3</v>
      </c>
      <c r="EN440">
        <v>1</v>
      </c>
      <c r="EO440">
        <v>-97</v>
      </c>
      <c r="EP440">
        <v>1</v>
      </c>
      <c r="EQ440">
        <v>1</v>
      </c>
      <c r="ER440">
        <v>1</v>
      </c>
      <c r="EZ440">
        <v>1</v>
      </c>
      <c r="FA440">
        <v>1</v>
      </c>
      <c r="FD440">
        <v>2</v>
      </c>
      <c r="FG440">
        <v>0</v>
      </c>
      <c r="FH440" t="s">
        <v>3179</v>
      </c>
      <c r="FI440">
        <v>1</v>
      </c>
      <c r="FJ440" t="s">
        <v>204</v>
      </c>
      <c r="FN440">
        <v>0.5</v>
      </c>
      <c r="FO440" t="s">
        <v>2206</v>
      </c>
      <c r="FP440">
        <v>3.5</v>
      </c>
      <c r="FQ440" t="s">
        <v>3180</v>
      </c>
      <c r="FR440" t="s">
        <v>3362</v>
      </c>
      <c r="FS440">
        <v>1</v>
      </c>
      <c r="FT440">
        <v>1</v>
      </c>
      <c r="FU440" t="s">
        <v>2221</v>
      </c>
      <c r="FV440" t="s">
        <v>3182</v>
      </c>
      <c r="FW440">
        <v>0</v>
      </c>
      <c r="FX440">
        <v>1</v>
      </c>
      <c r="FY440">
        <v>0</v>
      </c>
      <c r="FZ440">
        <v>0</v>
      </c>
      <c r="GA440">
        <v>11328</v>
      </c>
      <c r="GB440">
        <v>52</v>
      </c>
      <c r="GC440">
        <v>217.8461538</v>
      </c>
      <c r="GD440" t="s">
        <v>2401</v>
      </c>
      <c r="GE440">
        <v>1</v>
      </c>
      <c r="HG440" t="s">
        <v>202</v>
      </c>
      <c r="HJ440">
        <v>0</v>
      </c>
    </row>
    <row r="441" spans="1:218" x14ac:dyDescent="0.3">
      <c r="A441">
        <v>1120</v>
      </c>
      <c r="B441" t="s">
        <v>3183</v>
      </c>
      <c r="C441" t="s">
        <v>4847</v>
      </c>
      <c r="D441" t="s">
        <v>212</v>
      </c>
      <c r="E441">
        <v>1</v>
      </c>
      <c r="F441" t="s">
        <v>202</v>
      </c>
      <c r="H441">
        <v>1</v>
      </c>
      <c r="M441">
        <v>1</v>
      </c>
      <c r="N441">
        <v>1</v>
      </c>
      <c r="U441">
        <v>1</v>
      </c>
      <c r="W441">
        <v>1</v>
      </c>
      <c r="X441" t="s">
        <v>3174</v>
      </c>
      <c r="Y441">
        <v>1</v>
      </c>
      <c r="Z441">
        <v>1</v>
      </c>
      <c r="AA441">
        <v>6</v>
      </c>
      <c r="AD441" t="s">
        <v>202</v>
      </c>
      <c r="AE441">
        <v>1</v>
      </c>
      <c r="AF441">
        <v>2</v>
      </c>
      <c r="AG441">
        <v>1</v>
      </c>
      <c r="AH441">
        <v>1</v>
      </c>
      <c r="AI441">
        <v>1</v>
      </c>
      <c r="AJ441">
        <v>2</v>
      </c>
      <c r="AK441" t="s">
        <v>4848</v>
      </c>
      <c r="AL441">
        <v>1</v>
      </c>
      <c r="AM441">
        <v>2</v>
      </c>
      <c r="AN441">
        <v>1</v>
      </c>
      <c r="AO441">
        <v>2</v>
      </c>
      <c r="AP441">
        <v>2</v>
      </c>
      <c r="AQ441">
        <v>1</v>
      </c>
      <c r="AR441" t="s">
        <v>4849</v>
      </c>
      <c r="AS441">
        <v>3</v>
      </c>
      <c r="AT441">
        <v>1</v>
      </c>
      <c r="AU441">
        <v>1</v>
      </c>
      <c r="AV441">
        <v>2</v>
      </c>
      <c r="AW441">
        <v>7</v>
      </c>
      <c r="AX441">
        <v>2</v>
      </c>
      <c r="AY441">
        <v>3</v>
      </c>
      <c r="BE441">
        <v>1</v>
      </c>
      <c r="BF441">
        <v>1</v>
      </c>
      <c r="BG441">
        <v>1</v>
      </c>
      <c r="BH441">
        <v>1</v>
      </c>
      <c r="BI441">
        <v>1</v>
      </c>
      <c r="BJ441">
        <v>0</v>
      </c>
      <c r="BM441">
        <v>1</v>
      </c>
      <c r="BN441">
        <v>1</v>
      </c>
      <c r="BO441">
        <v>2</v>
      </c>
      <c r="BP441">
        <v>1</v>
      </c>
      <c r="BQ441">
        <v>12</v>
      </c>
      <c r="BR441">
        <v>5</v>
      </c>
      <c r="BS441">
        <v>1</v>
      </c>
      <c r="BT441">
        <v>1</v>
      </c>
      <c r="BV441">
        <v>1</v>
      </c>
      <c r="CJ441">
        <v>1</v>
      </c>
      <c r="CK441">
        <v>1</v>
      </c>
      <c r="CL441">
        <v>6</v>
      </c>
      <c r="CM441">
        <v>1</v>
      </c>
      <c r="CR441">
        <v>2</v>
      </c>
      <c r="CS441">
        <v>7</v>
      </c>
      <c r="CT441">
        <v>1</v>
      </c>
      <c r="CU441">
        <v>2</v>
      </c>
      <c r="CV441" t="s">
        <v>2550</v>
      </c>
      <c r="CW441">
        <v>813</v>
      </c>
      <c r="CX441">
        <v>13.55</v>
      </c>
      <c r="CY441">
        <v>2</v>
      </c>
      <c r="CZ441">
        <v>1</v>
      </c>
      <c r="DA441" t="s">
        <v>4827</v>
      </c>
      <c r="DC441">
        <v>1</v>
      </c>
      <c r="DD441">
        <v>1</v>
      </c>
      <c r="DE441">
        <v>4</v>
      </c>
      <c r="DN441" t="s">
        <v>4823</v>
      </c>
      <c r="DO441" t="s">
        <v>4823</v>
      </c>
      <c r="DP441" t="s">
        <v>3178</v>
      </c>
      <c r="DQ441" t="s">
        <v>202</v>
      </c>
      <c r="DR441" t="s">
        <v>202</v>
      </c>
      <c r="DT441">
        <v>1</v>
      </c>
      <c r="DV441">
        <v>1</v>
      </c>
      <c r="DW441">
        <v>0</v>
      </c>
      <c r="DX441">
        <v>6</v>
      </c>
      <c r="DY441">
        <v>1</v>
      </c>
      <c r="DZ441">
        <v>1</v>
      </c>
      <c r="EA441">
        <v>11</v>
      </c>
      <c r="EB441">
        <f>IF(EA441&gt;=30,1,IF(EA441&gt;=20,2,IF(EA441&gt;=15,3,IF(EA441&gt;=10,4,IF(EA441&gt;=5,5,IF(EA441&gt;0,6,0))))))</f>
        <v>4</v>
      </c>
      <c r="EC441">
        <v>1</v>
      </c>
      <c r="ED441">
        <v>11</v>
      </c>
      <c r="EL441">
        <v>4</v>
      </c>
      <c r="EM441">
        <v>1</v>
      </c>
      <c r="EN441">
        <v>1</v>
      </c>
      <c r="EO441">
        <v>1</v>
      </c>
      <c r="EP441">
        <v>1</v>
      </c>
      <c r="EQ441">
        <v>1</v>
      </c>
      <c r="ER441">
        <v>1</v>
      </c>
      <c r="EZ441">
        <v>1</v>
      </c>
      <c r="FA441">
        <v>1</v>
      </c>
      <c r="FD441">
        <v>2</v>
      </c>
      <c r="FG441">
        <v>0</v>
      </c>
      <c r="FH441" t="s">
        <v>3179</v>
      </c>
      <c r="FI441">
        <v>1</v>
      </c>
      <c r="FJ441" t="s">
        <v>204</v>
      </c>
      <c r="FK441">
        <v>0.91666669999999995</v>
      </c>
      <c r="FL441">
        <v>11</v>
      </c>
      <c r="FM441">
        <v>11</v>
      </c>
      <c r="FN441">
        <v>11</v>
      </c>
      <c r="FO441" t="s">
        <v>2233</v>
      </c>
      <c r="FP441">
        <v>0.5</v>
      </c>
      <c r="FQ441" t="s">
        <v>3180</v>
      </c>
      <c r="FR441" t="s">
        <v>3196</v>
      </c>
      <c r="FS441">
        <v>1</v>
      </c>
      <c r="FT441">
        <v>1</v>
      </c>
      <c r="FU441" t="s">
        <v>2221</v>
      </c>
      <c r="FV441" t="s">
        <v>3182</v>
      </c>
      <c r="FW441">
        <v>0</v>
      </c>
      <c r="FX441">
        <v>1</v>
      </c>
      <c r="FY441">
        <v>0</v>
      </c>
      <c r="FZ441">
        <v>0</v>
      </c>
      <c r="GA441">
        <v>37408</v>
      </c>
      <c r="GB441">
        <v>127</v>
      </c>
      <c r="GC441">
        <v>294.55118110000001</v>
      </c>
      <c r="GD441" t="s">
        <v>2401</v>
      </c>
      <c r="GE441">
        <v>1</v>
      </c>
      <c r="HG441" t="s">
        <v>202</v>
      </c>
      <c r="HJ441">
        <v>0</v>
      </c>
    </row>
    <row r="442" spans="1:218" x14ac:dyDescent="0.3">
      <c r="A442">
        <v>933</v>
      </c>
      <c r="B442" t="s">
        <v>3264</v>
      </c>
      <c r="C442" t="s">
        <v>4625</v>
      </c>
      <c r="D442" t="s">
        <v>194</v>
      </c>
      <c r="E442">
        <v>1</v>
      </c>
      <c r="F442" t="s">
        <v>202</v>
      </c>
      <c r="H442">
        <v>1</v>
      </c>
      <c r="M442">
        <v>1</v>
      </c>
      <c r="N442">
        <v>1</v>
      </c>
      <c r="U442">
        <v>1</v>
      </c>
      <c r="W442">
        <v>1</v>
      </c>
      <c r="X442" t="s">
        <v>3174</v>
      </c>
      <c r="Y442">
        <v>1</v>
      </c>
      <c r="Z442">
        <v>1</v>
      </c>
      <c r="AA442">
        <v>1</v>
      </c>
      <c r="AD442" t="s">
        <v>202</v>
      </c>
      <c r="AE442">
        <v>1</v>
      </c>
      <c r="AF442">
        <v>2</v>
      </c>
      <c r="AG442">
        <v>1</v>
      </c>
      <c r="AH442">
        <v>1</v>
      </c>
      <c r="AI442">
        <v>1</v>
      </c>
      <c r="AJ442">
        <v>2</v>
      </c>
      <c r="AK442" t="s">
        <v>4626</v>
      </c>
      <c r="AL442">
        <v>1</v>
      </c>
      <c r="AM442">
        <v>1</v>
      </c>
      <c r="AN442">
        <v>1</v>
      </c>
      <c r="AO442">
        <v>2</v>
      </c>
      <c r="AP442">
        <v>2</v>
      </c>
      <c r="AQ442">
        <v>1</v>
      </c>
      <c r="AR442" t="s">
        <v>4627</v>
      </c>
      <c r="AS442">
        <v>2</v>
      </c>
      <c r="AT442">
        <v>2</v>
      </c>
      <c r="AU442">
        <v>1</v>
      </c>
      <c r="AV442">
        <v>2</v>
      </c>
      <c r="AW442">
        <v>7</v>
      </c>
      <c r="AX442">
        <v>2</v>
      </c>
      <c r="AY442">
        <v>1</v>
      </c>
      <c r="BE442">
        <v>1</v>
      </c>
      <c r="BF442">
        <v>2</v>
      </c>
      <c r="BG442">
        <v>1</v>
      </c>
      <c r="BH442">
        <v>1</v>
      </c>
      <c r="BI442">
        <v>1</v>
      </c>
      <c r="BJ442">
        <v>1</v>
      </c>
      <c r="BK442">
        <v>1</v>
      </c>
      <c r="BL442">
        <v>1</v>
      </c>
      <c r="BM442">
        <v>1</v>
      </c>
      <c r="BN442">
        <v>1</v>
      </c>
      <c r="BO442">
        <v>4</v>
      </c>
      <c r="BP442">
        <v>1</v>
      </c>
      <c r="BQ442">
        <v>1</v>
      </c>
      <c r="BR442">
        <v>2</v>
      </c>
      <c r="BS442">
        <v>1</v>
      </c>
      <c r="BT442">
        <v>3</v>
      </c>
      <c r="BV442">
        <v>1</v>
      </c>
      <c r="BX442">
        <v>0</v>
      </c>
      <c r="BZ442">
        <v>0</v>
      </c>
      <c r="CB442">
        <v>2</v>
      </c>
      <c r="CJ442">
        <v>1</v>
      </c>
      <c r="CK442">
        <v>2</v>
      </c>
      <c r="CL442">
        <v>5</v>
      </c>
      <c r="CM442">
        <v>1</v>
      </c>
      <c r="CR442">
        <v>2</v>
      </c>
      <c r="CS442">
        <v>9</v>
      </c>
      <c r="CT442">
        <v>1</v>
      </c>
      <c r="CU442">
        <v>1</v>
      </c>
      <c r="CV442" t="s">
        <v>700</v>
      </c>
      <c r="CW442">
        <v>685</v>
      </c>
      <c r="CX442">
        <v>11.42</v>
      </c>
      <c r="CY442">
        <v>2</v>
      </c>
      <c r="CZ442">
        <v>1</v>
      </c>
      <c r="DA442" t="s">
        <v>4607</v>
      </c>
      <c r="DC442">
        <v>1</v>
      </c>
      <c r="DD442">
        <v>1</v>
      </c>
      <c r="DE442">
        <v>16</v>
      </c>
      <c r="DN442" t="s">
        <v>4593</v>
      </c>
      <c r="DO442" t="s">
        <v>4593</v>
      </c>
      <c r="DP442" t="s">
        <v>3178</v>
      </c>
      <c r="DQ442" t="s">
        <v>202</v>
      </c>
      <c r="DR442" t="s">
        <v>202</v>
      </c>
      <c r="DT442">
        <v>1</v>
      </c>
      <c r="DV442">
        <v>1</v>
      </c>
      <c r="DW442">
        <v>0</v>
      </c>
      <c r="DX442">
        <v>1</v>
      </c>
      <c r="DY442">
        <v>1</v>
      </c>
      <c r="DZ442">
        <v>-97</v>
      </c>
      <c r="EB442">
        <v>4</v>
      </c>
      <c r="EC442">
        <v>1</v>
      </c>
      <c r="ED442">
        <v>1</v>
      </c>
      <c r="EL442">
        <v>1</v>
      </c>
      <c r="EM442">
        <v>3</v>
      </c>
      <c r="EN442">
        <v>1</v>
      </c>
      <c r="EO442">
        <v>3</v>
      </c>
      <c r="EP442">
        <v>1</v>
      </c>
      <c r="EQ442">
        <v>1</v>
      </c>
      <c r="ER442">
        <v>2</v>
      </c>
      <c r="ES442">
        <v>1</v>
      </c>
      <c r="ET442">
        <v>5</v>
      </c>
      <c r="EU442">
        <f>IF(ET442&gt;=30,1,IF(ET442&gt;=20,2,IF(ET442&gt;=15,3,IF(ET442&gt;=10,4,IF(ET442&gt;=5,5,IF(ET442&gt;0,6,0))))))</f>
        <v>5</v>
      </c>
      <c r="EV442">
        <v>1</v>
      </c>
      <c r="EW442">
        <v>1</v>
      </c>
      <c r="EY442">
        <v>2</v>
      </c>
      <c r="EZ442">
        <v>1</v>
      </c>
      <c r="FA442">
        <v>2</v>
      </c>
      <c r="FB442">
        <v>1</v>
      </c>
      <c r="FC442">
        <v>1</v>
      </c>
      <c r="FD442">
        <v>6</v>
      </c>
      <c r="FG442">
        <v>0</v>
      </c>
      <c r="FH442" t="s">
        <v>3179</v>
      </c>
      <c r="FI442">
        <v>1</v>
      </c>
      <c r="FJ442" t="s">
        <v>204</v>
      </c>
      <c r="FK442">
        <v>8.3333299999999999E-2</v>
      </c>
      <c r="FL442">
        <v>1</v>
      </c>
      <c r="FM442">
        <v>1</v>
      </c>
      <c r="FN442">
        <v>12.5</v>
      </c>
      <c r="FO442" t="s">
        <v>2206</v>
      </c>
      <c r="FP442">
        <v>3.5</v>
      </c>
      <c r="FQ442" t="s">
        <v>3180</v>
      </c>
      <c r="FR442" t="s">
        <v>3181</v>
      </c>
      <c r="FS442">
        <v>1</v>
      </c>
      <c r="FT442">
        <v>1</v>
      </c>
      <c r="FU442" t="s">
        <v>2213</v>
      </c>
      <c r="FV442" t="s">
        <v>3182</v>
      </c>
      <c r="FW442">
        <v>0</v>
      </c>
      <c r="FX442">
        <v>1</v>
      </c>
      <c r="FY442">
        <v>0</v>
      </c>
      <c r="FZ442">
        <v>0</v>
      </c>
      <c r="GA442">
        <v>14027</v>
      </c>
      <c r="GB442">
        <v>56</v>
      </c>
      <c r="GC442">
        <v>250.48214290000001</v>
      </c>
      <c r="GD442" t="s">
        <v>2401</v>
      </c>
      <c r="GE442">
        <v>1</v>
      </c>
      <c r="HG442" t="s">
        <v>202</v>
      </c>
      <c r="HJ442">
        <v>0</v>
      </c>
    </row>
    <row r="443" spans="1:218" x14ac:dyDescent="0.3">
      <c r="A443">
        <v>1126</v>
      </c>
      <c r="B443" t="s">
        <v>3207</v>
      </c>
      <c r="C443" t="s">
        <v>4860</v>
      </c>
      <c r="D443" t="s">
        <v>265</v>
      </c>
      <c r="E443">
        <v>1</v>
      </c>
      <c r="F443" t="s">
        <v>202</v>
      </c>
      <c r="H443">
        <v>2</v>
      </c>
      <c r="I443">
        <v>1</v>
      </c>
      <c r="M443">
        <v>1</v>
      </c>
      <c r="N443">
        <v>1</v>
      </c>
      <c r="U443">
        <v>1</v>
      </c>
      <c r="W443">
        <v>1</v>
      </c>
      <c r="X443" t="s">
        <v>3174</v>
      </c>
      <c r="Y443">
        <v>1</v>
      </c>
      <c r="Z443">
        <v>1</v>
      </c>
      <c r="AA443">
        <v>1</v>
      </c>
      <c r="AD443" t="s">
        <v>202</v>
      </c>
      <c r="AE443">
        <v>1</v>
      </c>
      <c r="AF443">
        <v>1</v>
      </c>
      <c r="AG443">
        <v>1</v>
      </c>
      <c r="AH443">
        <v>1</v>
      </c>
      <c r="AI443">
        <v>1</v>
      </c>
      <c r="AJ443">
        <v>1</v>
      </c>
      <c r="AK443" t="s">
        <v>4861</v>
      </c>
      <c r="AL443">
        <v>1</v>
      </c>
      <c r="AM443">
        <v>1</v>
      </c>
      <c r="AN443">
        <v>1</v>
      </c>
      <c r="AO443">
        <v>2</v>
      </c>
      <c r="AP443">
        <v>2</v>
      </c>
      <c r="AQ443">
        <v>1</v>
      </c>
      <c r="AR443" t="s">
        <v>4862</v>
      </c>
      <c r="AS443">
        <v>1</v>
      </c>
      <c r="AT443">
        <v>1</v>
      </c>
      <c r="AU443">
        <v>1</v>
      </c>
      <c r="AV443">
        <v>1</v>
      </c>
      <c r="AW443">
        <v>1</v>
      </c>
      <c r="AX443">
        <v>3</v>
      </c>
      <c r="AY443">
        <v>4</v>
      </c>
      <c r="BE443">
        <v>1</v>
      </c>
      <c r="BF443">
        <v>3</v>
      </c>
      <c r="BG443">
        <v>1</v>
      </c>
      <c r="BH443">
        <v>2</v>
      </c>
      <c r="BI443">
        <v>1</v>
      </c>
      <c r="BJ443">
        <v>0</v>
      </c>
      <c r="BM443">
        <v>1</v>
      </c>
      <c r="BN443">
        <v>1</v>
      </c>
      <c r="BO443">
        <v>3</v>
      </c>
      <c r="BP443">
        <v>1</v>
      </c>
      <c r="BQ443">
        <v>7</v>
      </c>
      <c r="BR443">
        <v>1</v>
      </c>
      <c r="BS443">
        <v>1</v>
      </c>
      <c r="BT443">
        <v>2</v>
      </c>
      <c r="BV443">
        <v>0</v>
      </c>
      <c r="BX443">
        <v>0</v>
      </c>
      <c r="BZ443">
        <v>0</v>
      </c>
      <c r="CB443">
        <v>0</v>
      </c>
      <c r="CD443">
        <v>0</v>
      </c>
      <c r="CF443">
        <v>2</v>
      </c>
      <c r="CJ443">
        <v>1</v>
      </c>
      <c r="CK443">
        <v>1</v>
      </c>
      <c r="CL443">
        <v>6</v>
      </c>
      <c r="CM443">
        <v>1</v>
      </c>
      <c r="CR443">
        <v>2</v>
      </c>
      <c r="CS443">
        <v>-98</v>
      </c>
      <c r="CT443">
        <v>1</v>
      </c>
      <c r="CU443">
        <v>2</v>
      </c>
      <c r="CV443" t="s">
        <v>4863</v>
      </c>
      <c r="CW443">
        <v>1314</v>
      </c>
      <c r="CX443">
        <v>21.9</v>
      </c>
      <c r="CY443">
        <v>2</v>
      </c>
      <c r="CZ443">
        <v>1</v>
      </c>
      <c r="DA443" t="s">
        <v>4864</v>
      </c>
      <c r="DC443">
        <v>1</v>
      </c>
      <c r="DD443">
        <v>1</v>
      </c>
      <c r="DE443">
        <v>28</v>
      </c>
      <c r="DN443" t="s">
        <v>4823</v>
      </c>
      <c r="DO443" t="s">
        <v>4823</v>
      </c>
      <c r="DP443" t="s">
        <v>3178</v>
      </c>
      <c r="DQ443" t="s">
        <v>202</v>
      </c>
      <c r="DR443" t="s">
        <v>202</v>
      </c>
      <c r="DT443">
        <v>1</v>
      </c>
      <c r="DV443">
        <v>1</v>
      </c>
      <c r="DW443">
        <v>0</v>
      </c>
      <c r="DX443">
        <v>1</v>
      </c>
      <c r="DY443">
        <v>1</v>
      </c>
      <c r="DZ443">
        <v>1</v>
      </c>
      <c r="EA443">
        <v>10</v>
      </c>
      <c r="EB443">
        <f>IF(EA443&gt;=30,1,IF(EA443&gt;=20,2,IF(EA443&gt;=15,3,IF(EA443&gt;=10,4,IF(EA443&gt;=5,5,IF(EA443&gt;0,6,0))))))</f>
        <v>4</v>
      </c>
      <c r="EC443">
        <v>2</v>
      </c>
      <c r="EE443">
        <v>4</v>
      </c>
      <c r="EL443">
        <v>-97</v>
      </c>
      <c r="EM443">
        <v>1</v>
      </c>
      <c r="EN443">
        <v>1</v>
      </c>
      <c r="EO443">
        <v>4</v>
      </c>
      <c r="EP443">
        <v>1</v>
      </c>
      <c r="EQ443">
        <v>1</v>
      </c>
      <c r="ER443">
        <v>1</v>
      </c>
      <c r="EZ443">
        <v>1</v>
      </c>
      <c r="FA443">
        <v>3</v>
      </c>
      <c r="FD443">
        <v>2</v>
      </c>
      <c r="FG443">
        <v>0</v>
      </c>
      <c r="FH443" t="s">
        <v>3179</v>
      </c>
      <c r="FI443">
        <v>1</v>
      </c>
      <c r="FJ443" t="s">
        <v>204</v>
      </c>
      <c r="FK443">
        <v>4</v>
      </c>
      <c r="FL443">
        <v>12</v>
      </c>
      <c r="FM443">
        <v>12</v>
      </c>
      <c r="FN443">
        <v>10</v>
      </c>
      <c r="FO443" t="s">
        <v>202</v>
      </c>
      <c r="FP443">
        <v>0.5</v>
      </c>
      <c r="FQ443" t="s">
        <v>3180</v>
      </c>
      <c r="FR443" t="s">
        <v>3201</v>
      </c>
      <c r="FS443">
        <v>1</v>
      </c>
      <c r="FT443">
        <v>1</v>
      </c>
      <c r="FU443" t="s">
        <v>2221</v>
      </c>
      <c r="FV443" t="s">
        <v>3182</v>
      </c>
      <c r="FW443">
        <v>0</v>
      </c>
      <c r="FX443">
        <v>1</v>
      </c>
      <c r="FY443">
        <v>0</v>
      </c>
      <c r="FZ443">
        <v>0</v>
      </c>
      <c r="GA443">
        <v>11328</v>
      </c>
      <c r="GB443">
        <v>52</v>
      </c>
      <c r="GC443">
        <v>217.8461538</v>
      </c>
      <c r="GD443" t="s">
        <v>2401</v>
      </c>
      <c r="GE443">
        <v>1</v>
      </c>
      <c r="HG443" t="s">
        <v>202</v>
      </c>
      <c r="HJ443">
        <v>0</v>
      </c>
    </row>
    <row r="444" spans="1:218" x14ac:dyDescent="0.3">
      <c r="A444">
        <v>1139</v>
      </c>
      <c r="B444" t="s">
        <v>3190</v>
      </c>
      <c r="C444" t="s">
        <v>4885</v>
      </c>
      <c r="D444" t="s">
        <v>265</v>
      </c>
      <c r="E444">
        <v>1</v>
      </c>
      <c r="F444" t="s">
        <v>202</v>
      </c>
      <c r="H444">
        <v>1</v>
      </c>
      <c r="M444">
        <v>1</v>
      </c>
      <c r="N444">
        <v>1</v>
      </c>
      <c r="U444">
        <v>1</v>
      </c>
      <c r="W444">
        <v>3</v>
      </c>
      <c r="X444" t="s">
        <v>3174</v>
      </c>
      <c r="Y444">
        <v>1</v>
      </c>
      <c r="Z444">
        <v>1</v>
      </c>
      <c r="AA444">
        <v>2</v>
      </c>
      <c r="AD444" t="s">
        <v>202</v>
      </c>
      <c r="AE444">
        <v>1</v>
      </c>
      <c r="AF444">
        <v>2</v>
      </c>
      <c r="AG444">
        <v>1</v>
      </c>
      <c r="AH444">
        <v>2</v>
      </c>
      <c r="AI444">
        <v>2</v>
      </c>
      <c r="AJ444">
        <v>2</v>
      </c>
      <c r="AK444" t="s">
        <v>4886</v>
      </c>
      <c r="AL444">
        <v>2</v>
      </c>
      <c r="AM444">
        <v>2</v>
      </c>
      <c r="AN444">
        <v>2</v>
      </c>
      <c r="AO444">
        <v>2</v>
      </c>
      <c r="AP444">
        <v>2</v>
      </c>
      <c r="AQ444">
        <v>2</v>
      </c>
      <c r="AR444" t="s">
        <v>4887</v>
      </c>
      <c r="AS444">
        <v>2</v>
      </c>
      <c r="AT444">
        <v>2</v>
      </c>
      <c r="AU444">
        <v>-98</v>
      </c>
      <c r="AV444">
        <v>-97</v>
      </c>
      <c r="AW444">
        <v>7</v>
      </c>
      <c r="AX444">
        <v>1</v>
      </c>
      <c r="AY444">
        <v>5</v>
      </c>
      <c r="BE444">
        <v>1</v>
      </c>
      <c r="BF444">
        <v>1</v>
      </c>
      <c r="BG444">
        <v>1</v>
      </c>
      <c r="BH444">
        <v>1</v>
      </c>
      <c r="BI444">
        <v>1</v>
      </c>
      <c r="BJ444">
        <v>1</v>
      </c>
      <c r="BK444">
        <v>1</v>
      </c>
      <c r="BL444">
        <v>1</v>
      </c>
      <c r="BM444">
        <v>-97</v>
      </c>
      <c r="BN444">
        <v>1</v>
      </c>
      <c r="BO444">
        <v>2</v>
      </c>
      <c r="BP444">
        <v>1</v>
      </c>
      <c r="BQ444">
        <v>18</v>
      </c>
      <c r="BR444">
        <v>-97</v>
      </c>
      <c r="BS444">
        <v>1</v>
      </c>
      <c r="BT444">
        <v>4</v>
      </c>
      <c r="BU444">
        <v>4</v>
      </c>
      <c r="BV444">
        <v>0</v>
      </c>
      <c r="BW444">
        <v>4</v>
      </c>
      <c r="BX444">
        <v>0</v>
      </c>
      <c r="BY444">
        <v>4</v>
      </c>
      <c r="BZ444">
        <v>0</v>
      </c>
      <c r="CA444">
        <v>4</v>
      </c>
      <c r="CB444">
        <v>0</v>
      </c>
      <c r="CC444">
        <v>4</v>
      </c>
      <c r="CD444">
        <v>0</v>
      </c>
      <c r="CE444">
        <v>4</v>
      </c>
      <c r="CF444">
        <v>0</v>
      </c>
      <c r="CG444">
        <v>4</v>
      </c>
      <c r="CH444">
        <v>4</v>
      </c>
      <c r="CI444">
        <v>4</v>
      </c>
      <c r="CJ444">
        <v>1</v>
      </c>
      <c r="CK444">
        <v>2</v>
      </c>
      <c r="CL444">
        <v>6</v>
      </c>
      <c r="CM444">
        <v>-97</v>
      </c>
      <c r="CR444">
        <v>2</v>
      </c>
      <c r="CS444">
        <v>-97</v>
      </c>
      <c r="CT444">
        <v>1</v>
      </c>
      <c r="CU444">
        <v>2</v>
      </c>
      <c r="CV444" t="s">
        <v>557</v>
      </c>
      <c r="CW444">
        <v>1076</v>
      </c>
      <c r="CX444">
        <v>17.93</v>
      </c>
      <c r="CY444">
        <v>2</v>
      </c>
      <c r="CZ444">
        <v>1</v>
      </c>
      <c r="DA444" t="s">
        <v>725</v>
      </c>
      <c r="DC444">
        <v>1</v>
      </c>
      <c r="DD444">
        <v>1</v>
      </c>
      <c r="DE444">
        <v>29</v>
      </c>
      <c r="DN444" t="s">
        <v>4823</v>
      </c>
      <c r="DO444" t="s">
        <v>4823</v>
      </c>
      <c r="DP444" t="s">
        <v>3178</v>
      </c>
      <c r="DQ444" t="s">
        <v>202</v>
      </c>
      <c r="DR444" t="s">
        <v>202</v>
      </c>
      <c r="DT444">
        <v>1</v>
      </c>
      <c r="DV444">
        <v>1</v>
      </c>
      <c r="DW444">
        <v>0</v>
      </c>
      <c r="DX444">
        <v>2</v>
      </c>
      <c r="DY444">
        <v>1</v>
      </c>
      <c r="DZ444">
        <v>-97</v>
      </c>
      <c r="EB444">
        <v>5</v>
      </c>
      <c r="EC444">
        <v>2</v>
      </c>
      <c r="EE444">
        <v>7</v>
      </c>
      <c r="EL444">
        <v>4</v>
      </c>
      <c r="EM444">
        <v>-97</v>
      </c>
      <c r="EN444">
        <v>1</v>
      </c>
      <c r="EO444">
        <v>1</v>
      </c>
      <c r="EP444">
        <v>1</v>
      </c>
      <c r="EQ444">
        <v>1</v>
      </c>
      <c r="ER444">
        <v>1</v>
      </c>
      <c r="EZ444">
        <v>1</v>
      </c>
      <c r="FA444">
        <v>3</v>
      </c>
      <c r="FD444">
        <v>2</v>
      </c>
      <c r="FG444">
        <v>0</v>
      </c>
      <c r="FH444" t="s">
        <v>3179</v>
      </c>
      <c r="FI444">
        <v>1</v>
      </c>
      <c r="FJ444" t="s">
        <v>204</v>
      </c>
      <c r="FK444">
        <v>7</v>
      </c>
      <c r="FL444">
        <v>12</v>
      </c>
      <c r="FM444">
        <v>12</v>
      </c>
      <c r="FN444">
        <v>7.5</v>
      </c>
      <c r="FO444" t="s">
        <v>2233</v>
      </c>
      <c r="FQ444" t="s">
        <v>3180</v>
      </c>
      <c r="FR444" t="s">
        <v>3196</v>
      </c>
      <c r="FS444">
        <v>1</v>
      </c>
      <c r="FT444">
        <v>1</v>
      </c>
      <c r="FU444" t="s">
        <v>2221</v>
      </c>
      <c r="FV444" t="s">
        <v>3182</v>
      </c>
      <c r="FW444">
        <v>0</v>
      </c>
      <c r="FX444">
        <v>1</v>
      </c>
      <c r="FY444">
        <v>0</v>
      </c>
      <c r="FZ444">
        <v>0</v>
      </c>
      <c r="GA444">
        <v>15709</v>
      </c>
      <c r="GB444">
        <v>72</v>
      </c>
      <c r="GC444">
        <v>218.18055559999999</v>
      </c>
      <c r="GD444" t="s">
        <v>2401</v>
      </c>
      <c r="GE444">
        <v>1</v>
      </c>
      <c r="HG444" t="s">
        <v>202</v>
      </c>
      <c r="HJ444">
        <v>0</v>
      </c>
    </row>
    <row r="445" spans="1:218" x14ac:dyDescent="0.3">
      <c r="A445">
        <v>1160</v>
      </c>
      <c r="B445" t="s">
        <v>3279</v>
      </c>
      <c r="C445" t="s">
        <v>4912</v>
      </c>
      <c r="D445" t="s">
        <v>212</v>
      </c>
      <c r="E445">
        <v>1</v>
      </c>
      <c r="F445" t="s">
        <v>202</v>
      </c>
      <c r="H445">
        <v>1</v>
      </c>
      <c r="M445">
        <v>1</v>
      </c>
      <c r="N445">
        <v>1</v>
      </c>
      <c r="U445">
        <v>1</v>
      </c>
      <c r="W445">
        <v>1</v>
      </c>
      <c r="X445" t="s">
        <v>3174</v>
      </c>
      <c r="Y445">
        <v>1</v>
      </c>
      <c r="Z445">
        <v>1</v>
      </c>
      <c r="AA445">
        <v>2</v>
      </c>
      <c r="AD445" t="s">
        <v>202</v>
      </c>
      <c r="AE445">
        <v>1</v>
      </c>
      <c r="AF445">
        <v>1</v>
      </c>
      <c r="AG445">
        <v>1</v>
      </c>
      <c r="AH445">
        <v>2</v>
      </c>
      <c r="AI445">
        <v>1</v>
      </c>
      <c r="AJ445">
        <v>2</v>
      </c>
      <c r="AK445" t="s">
        <v>4913</v>
      </c>
      <c r="AL445">
        <v>1</v>
      </c>
      <c r="AM445">
        <v>1</v>
      </c>
      <c r="AN445">
        <v>1</v>
      </c>
      <c r="AO445">
        <v>1</v>
      </c>
      <c r="AP445">
        <v>1</v>
      </c>
      <c r="AQ445">
        <v>1</v>
      </c>
      <c r="AR445" t="s">
        <v>4914</v>
      </c>
      <c r="AS445">
        <v>2</v>
      </c>
      <c r="AT445">
        <v>1</v>
      </c>
      <c r="AU445">
        <v>1</v>
      </c>
      <c r="AV445">
        <v>2</v>
      </c>
      <c r="AW445">
        <v>4</v>
      </c>
      <c r="AX445">
        <v>5</v>
      </c>
      <c r="AY445">
        <v>2</v>
      </c>
      <c r="BE445">
        <v>1</v>
      </c>
      <c r="BF445">
        <v>1</v>
      </c>
      <c r="BG445">
        <v>1</v>
      </c>
      <c r="BH445">
        <v>1</v>
      </c>
      <c r="BI445">
        <v>1</v>
      </c>
      <c r="BJ445">
        <v>1</v>
      </c>
      <c r="BK445">
        <v>1</v>
      </c>
      <c r="BL445">
        <v>1</v>
      </c>
      <c r="BM445">
        <v>1</v>
      </c>
      <c r="BN445">
        <v>1</v>
      </c>
      <c r="BO445">
        <v>4</v>
      </c>
      <c r="BP445">
        <v>1</v>
      </c>
      <c r="BQ445">
        <v>35</v>
      </c>
      <c r="BR445">
        <v>1</v>
      </c>
      <c r="BS445">
        <v>1</v>
      </c>
      <c r="BT445">
        <v>2</v>
      </c>
      <c r="BU445">
        <v>2</v>
      </c>
      <c r="BV445">
        <v>0</v>
      </c>
      <c r="BW445">
        <v>2</v>
      </c>
      <c r="BX445">
        <v>0</v>
      </c>
      <c r="BY445">
        <v>2</v>
      </c>
      <c r="BZ445">
        <v>0</v>
      </c>
      <c r="CA445">
        <v>2</v>
      </c>
      <c r="CB445">
        <v>0</v>
      </c>
      <c r="CC445">
        <v>2</v>
      </c>
      <c r="CD445">
        <v>0</v>
      </c>
      <c r="CE445">
        <v>2</v>
      </c>
      <c r="CF445">
        <v>0</v>
      </c>
      <c r="CG445">
        <v>2</v>
      </c>
      <c r="CH445">
        <v>2</v>
      </c>
      <c r="CI445">
        <v>2</v>
      </c>
      <c r="CJ445">
        <v>1</v>
      </c>
      <c r="CK445">
        <v>2</v>
      </c>
      <c r="CL445">
        <v>5</v>
      </c>
      <c r="CM445">
        <v>2</v>
      </c>
      <c r="CR445">
        <v>2</v>
      </c>
      <c r="CS445">
        <v>7</v>
      </c>
      <c r="CT445">
        <v>1</v>
      </c>
      <c r="CU445">
        <v>1</v>
      </c>
      <c r="CV445" t="s">
        <v>2845</v>
      </c>
      <c r="CW445">
        <v>712</v>
      </c>
      <c r="CX445">
        <v>11.87</v>
      </c>
      <c r="CY445">
        <v>2</v>
      </c>
      <c r="CZ445">
        <v>1</v>
      </c>
      <c r="DA445" t="s">
        <v>3419</v>
      </c>
      <c r="DC445">
        <v>1</v>
      </c>
      <c r="DD445">
        <v>1</v>
      </c>
      <c r="DE445">
        <v>2</v>
      </c>
      <c r="DN445" t="s">
        <v>4897</v>
      </c>
      <c r="DO445" t="s">
        <v>4897</v>
      </c>
      <c r="DP445" t="s">
        <v>3178</v>
      </c>
      <c r="DQ445" t="s">
        <v>202</v>
      </c>
      <c r="DR445" t="s">
        <v>202</v>
      </c>
      <c r="DT445">
        <v>1</v>
      </c>
      <c r="DV445">
        <v>1</v>
      </c>
      <c r="DW445">
        <v>0</v>
      </c>
      <c r="DX445">
        <v>2</v>
      </c>
      <c r="DY445">
        <v>1</v>
      </c>
      <c r="DZ445">
        <v>1</v>
      </c>
      <c r="EA445">
        <v>17</v>
      </c>
      <c r="EB445">
        <f t="shared" ref="EB445:EB450" si="20">IF(EA445&gt;=30,1,IF(EA445&gt;=20,2,IF(EA445&gt;=15,3,IF(EA445&gt;=10,4,IF(EA445&gt;=5,5,IF(EA445&gt;0,6,0))))))</f>
        <v>3</v>
      </c>
      <c r="EC445">
        <v>2</v>
      </c>
      <c r="EE445">
        <v>17</v>
      </c>
      <c r="EL445">
        <v>2</v>
      </c>
      <c r="EM445">
        <v>-97</v>
      </c>
      <c r="EN445">
        <v>1</v>
      </c>
      <c r="EO445">
        <v>2</v>
      </c>
      <c r="EP445">
        <v>1</v>
      </c>
      <c r="EQ445">
        <v>1</v>
      </c>
      <c r="ER445">
        <v>1</v>
      </c>
      <c r="EZ445">
        <v>1</v>
      </c>
      <c r="FA445">
        <v>1</v>
      </c>
      <c r="FD445">
        <v>2</v>
      </c>
      <c r="FG445">
        <v>0</v>
      </c>
      <c r="FH445" t="s">
        <v>3179</v>
      </c>
      <c r="FI445">
        <v>1</v>
      </c>
      <c r="FJ445" t="s">
        <v>204</v>
      </c>
      <c r="FK445">
        <v>17</v>
      </c>
      <c r="FL445">
        <v>12</v>
      </c>
      <c r="FM445">
        <v>12</v>
      </c>
      <c r="FN445">
        <v>17</v>
      </c>
      <c r="FO445" t="s">
        <v>2212</v>
      </c>
      <c r="FQ445" t="s">
        <v>3180</v>
      </c>
      <c r="FR445" t="s">
        <v>3189</v>
      </c>
      <c r="FS445">
        <v>0</v>
      </c>
      <c r="FT445">
        <v>1</v>
      </c>
      <c r="FU445" t="s">
        <v>2221</v>
      </c>
      <c r="FV445" t="s">
        <v>3182</v>
      </c>
      <c r="FW445">
        <v>0</v>
      </c>
      <c r="FX445">
        <v>1</v>
      </c>
      <c r="FY445">
        <v>0</v>
      </c>
      <c r="FZ445">
        <v>0</v>
      </c>
      <c r="GA445">
        <v>59048</v>
      </c>
      <c r="GB445">
        <v>201</v>
      </c>
      <c r="GC445">
        <v>293.7711443</v>
      </c>
      <c r="GD445" t="s">
        <v>2401</v>
      </c>
      <c r="GE445">
        <v>1</v>
      </c>
      <c r="HG445" t="s">
        <v>202</v>
      </c>
      <c r="HJ445">
        <v>0</v>
      </c>
    </row>
    <row r="446" spans="1:218" x14ac:dyDescent="0.3">
      <c r="A446">
        <v>1163</v>
      </c>
      <c r="B446" t="s">
        <v>3264</v>
      </c>
      <c r="C446" t="s">
        <v>4918</v>
      </c>
      <c r="D446" t="s">
        <v>194</v>
      </c>
      <c r="E446">
        <v>1</v>
      </c>
      <c r="F446" t="s">
        <v>202</v>
      </c>
      <c r="H446">
        <v>1</v>
      </c>
      <c r="M446">
        <v>1</v>
      </c>
      <c r="N446">
        <v>1</v>
      </c>
      <c r="U446">
        <v>1</v>
      </c>
      <c r="W446">
        <v>1</v>
      </c>
      <c r="X446" t="s">
        <v>3174</v>
      </c>
      <c r="Y446">
        <v>1</v>
      </c>
      <c r="Z446">
        <v>1</v>
      </c>
      <c r="AA446">
        <v>1</v>
      </c>
      <c r="AD446" t="s">
        <v>202</v>
      </c>
      <c r="AE446">
        <v>1</v>
      </c>
      <c r="AF446">
        <v>2</v>
      </c>
      <c r="AG446">
        <v>1</v>
      </c>
      <c r="AH446">
        <v>2</v>
      </c>
      <c r="AI446">
        <v>2</v>
      </c>
      <c r="AJ446">
        <v>2</v>
      </c>
      <c r="AK446" t="s">
        <v>4919</v>
      </c>
      <c r="AL446">
        <v>1</v>
      </c>
      <c r="AM446">
        <v>1</v>
      </c>
      <c r="AN446">
        <v>1</v>
      </c>
      <c r="AO446">
        <v>2</v>
      </c>
      <c r="AP446">
        <v>2</v>
      </c>
      <c r="AQ446">
        <v>1</v>
      </c>
      <c r="AR446" t="s">
        <v>4920</v>
      </c>
      <c r="AS446">
        <v>1</v>
      </c>
      <c r="AT446">
        <v>1</v>
      </c>
      <c r="AU446">
        <v>1</v>
      </c>
      <c r="AV446">
        <v>2</v>
      </c>
      <c r="AW446">
        <v>7</v>
      </c>
      <c r="AX446">
        <v>1</v>
      </c>
      <c r="AY446">
        <v>4</v>
      </c>
      <c r="BE446">
        <v>1</v>
      </c>
      <c r="BF446">
        <v>1</v>
      </c>
      <c r="BG446">
        <v>1</v>
      </c>
      <c r="BH446">
        <v>1</v>
      </c>
      <c r="BI446">
        <v>1</v>
      </c>
      <c r="BJ446">
        <v>1</v>
      </c>
      <c r="BK446">
        <v>1</v>
      </c>
      <c r="BL446">
        <v>0</v>
      </c>
      <c r="BM446">
        <v>1</v>
      </c>
      <c r="BN446">
        <v>1</v>
      </c>
      <c r="BO446">
        <v>4</v>
      </c>
      <c r="BP446">
        <v>1</v>
      </c>
      <c r="BQ446">
        <v>7</v>
      </c>
      <c r="BR446">
        <v>-97</v>
      </c>
      <c r="BS446">
        <v>1</v>
      </c>
      <c r="BT446">
        <v>2</v>
      </c>
      <c r="BV446">
        <v>0</v>
      </c>
      <c r="BX446">
        <v>0</v>
      </c>
      <c r="BZ446">
        <v>0</v>
      </c>
      <c r="CB446">
        <v>0</v>
      </c>
      <c r="CD446">
        <v>2</v>
      </c>
      <c r="CJ446">
        <v>1</v>
      </c>
      <c r="CK446">
        <v>2</v>
      </c>
      <c r="CL446">
        <v>4</v>
      </c>
      <c r="CM446">
        <v>1</v>
      </c>
      <c r="CR446">
        <v>2</v>
      </c>
      <c r="CS446">
        <v>8</v>
      </c>
      <c r="CT446">
        <v>1</v>
      </c>
      <c r="CU446">
        <v>2</v>
      </c>
      <c r="CV446" t="s">
        <v>4921</v>
      </c>
      <c r="CW446">
        <v>837</v>
      </c>
      <c r="CX446">
        <v>13.95</v>
      </c>
      <c r="CY446">
        <v>2</v>
      </c>
      <c r="CZ446">
        <v>1</v>
      </c>
      <c r="DA446" t="s">
        <v>725</v>
      </c>
      <c r="DC446">
        <v>1</v>
      </c>
      <c r="DD446">
        <v>1</v>
      </c>
      <c r="DE446">
        <v>16</v>
      </c>
      <c r="DN446" t="s">
        <v>4897</v>
      </c>
      <c r="DO446" t="s">
        <v>4897</v>
      </c>
      <c r="DP446" t="s">
        <v>3178</v>
      </c>
      <c r="DQ446" t="s">
        <v>202</v>
      </c>
      <c r="DR446" t="s">
        <v>202</v>
      </c>
      <c r="DT446">
        <v>1</v>
      </c>
      <c r="DV446">
        <v>1</v>
      </c>
      <c r="DW446">
        <v>0</v>
      </c>
      <c r="DX446">
        <v>1</v>
      </c>
      <c r="DY446">
        <v>1</v>
      </c>
      <c r="DZ446">
        <v>1</v>
      </c>
      <c r="EA446">
        <v>6</v>
      </c>
      <c r="EB446">
        <f t="shared" si="20"/>
        <v>5</v>
      </c>
      <c r="EC446">
        <v>2</v>
      </c>
      <c r="EE446">
        <v>6</v>
      </c>
      <c r="EL446">
        <v>1</v>
      </c>
      <c r="EM446">
        <v>4</v>
      </c>
      <c r="EN446">
        <v>1</v>
      </c>
      <c r="EO446">
        <v>1</v>
      </c>
      <c r="EP446">
        <v>1</v>
      </c>
      <c r="EQ446">
        <v>1</v>
      </c>
      <c r="ER446">
        <v>1</v>
      </c>
      <c r="EZ446">
        <v>1</v>
      </c>
      <c r="FA446">
        <v>1</v>
      </c>
      <c r="FD446">
        <v>2</v>
      </c>
      <c r="FG446">
        <v>0</v>
      </c>
      <c r="FH446" t="s">
        <v>3179</v>
      </c>
      <c r="FI446">
        <v>1</v>
      </c>
      <c r="FJ446" t="s">
        <v>204</v>
      </c>
      <c r="FK446">
        <v>6</v>
      </c>
      <c r="FL446">
        <v>12</v>
      </c>
      <c r="FM446">
        <v>12</v>
      </c>
      <c r="FN446">
        <v>6</v>
      </c>
      <c r="FO446" t="s">
        <v>2206</v>
      </c>
      <c r="FP446">
        <v>7.5</v>
      </c>
      <c r="FQ446" t="s">
        <v>3180</v>
      </c>
      <c r="FR446" t="s">
        <v>3196</v>
      </c>
      <c r="FS446">
        <v>1</v>
      </c>
      <c r="FT446">
        <v>1</v>
      </c>
      <c r="FU446" t="s">
        <v>2221</v>
      </c>
      <c r="FV446" t="s">
        <v>3182</v>
      </c>
      <c r="FW446">
        <v>0</v>
      </c>
      <c r="FX446">
        <v>1</v>
      </c>
      <c r="FY446">
        <v>0</v>
      </c>
      <c r="FZ446">
        <v>0</v>
      </c>
      <c r="GA446">
        <v>14027</v>
      </c>
      <c r="GB446">
        <v>56</v>
      </c>
      <c r="GC446">
        <v>250.48214290000001</v>
      </c>
      <c r="GD446" t="s">
        <v>2401</v>
      </c>
      <c r="GE446">
        <v>1</v>
      </c>
      <c r="HG446" t="s">
        <v>202</v>
      </c>
      <c r="HJ446">
        <v>0</v>
      </c>
    </row>
    <row r="447" spans="1:218" x14ac:dyDescent="0.3">
      <c r="A447">
        <v>1186</v>
      </c>
      <c r="B447" t="s">
        <v>3320</v>
      </c>
      <c r="C447" t="s">
        <v>4955</v>
      </c>
      <c r="D447" t="s">
        <v>212</v>
      </c>
      <c r="E447">
        <v>1</v>
      </c>
      <c r="F447" t="s">
        <v>202</v>
      </c>
      <c r="H447">
        <v>1</v>
      </c>
      <c r="M447">
        <v>1</v>
      </c>
      <c r="N447">
        <v>2</v>
      </c>
      <c r="O447">
        <v>1</v>
      </c>
      <c r="U447">
        <v>1</v>
      </c>
      <c r="W447">
        <v>1</v>
      </c>
      <c r="X447" t="s">
        <v>3174</v>
      </c>
      <c r="Y447">
        <v>1</v>
      </c>
      <c r="Z447">
        <v>1</v>
      </c>
      <c r="AA447">
        <v>7</v>
      </c>
      <c r="AD447" t="s">
        <v>202</v>
      </c>
      <c r="AE447">
        <v>1</v>
      </c>
      <c r="AF447">
        <v>1</v>
      </c>
      <c r="AG447">
        <v>1</v>
      </c>
      <c r="AH447">
        <v>1</v>
      </c>
      <c r="AI447">
        <v>2</v>
      </c>
      <c r="AJ447">
        <v>2</v>
      </c>
      <c r="AK447" t="s">
        <v>4956</v>
      </c>
      <c r="AL447">
        <v>1</v>
      </c>
      <c r="AM447">
        <v>1</v>
      </c>
      <c r="AN447">
        <v>1</v>
      </c>
      <c r="AO447">
        <v>1</v>
      </c>
      <c r="AP447">
        <v>2</v>
      </c>
      <c r="AQ447">
        <v>2</v>
      </c>
      <c r="AR447" t="s">
        <v>4957</v>
      </c>
      <c r="AS447">
        <v>1</v>
      </c>
      <c r="AT447">
        <v>2</v>
      </c>
      <c r="AU447">
        <v>2</v>
      </c>
      <c r="AV447">
        <v>2</v>
      </c>
      <c r="AW447">
        <v>6</v>
      </c>
      <c r="AX447">
        <v>2</v>
      </c>
      <c r="AY447">
        <v>5</v>
      </c>
      <c r="BE447">
        <v>1</v>
      </c>
      <c r="BF447">
        <v>1</v>
      </c>
      <c r="BG447">
        <v>1</v>
      </c>
      <c r="BH447">
        <v>1</v>
      </c>
      <c r="BI447">
        <v>1</v>
      </c>
      <c r="BJ447">
        <v>0</v>
      </c>
      <c r="BM447">
        <v>1</v>
      </c>
      <c r="BN447">
        <v>1</v>
      </c>
      <c r="BO447">
        <v>2</v>
      </c>
      <c r="BP447">
        <v>1</v>
      </c>
      <c r="BQ447">
        <v>9</v>
      </c>
      <c r="BR447">
        <v>-97</v>
      </c>
      <c r="BS447">
        <v>1</v>
      </c>
      <c r="BT447">
        <v>4</v>
      </c>
      <c r="BV447">
        <v>2</v>
      </c>
      <c r="BX447">
        <v>1</v>
      </c>
      <c r="BZ447">
        <v>0</v>
      </c>
      <c r="CB447">
        <v>1</v>
      </c>
      <c r="CJ447">
        <v>2</v>
      </c>
      <c r="CK447">
        <v>2</v>
      </c>
      <c r="CL447">
        <v>4</v>
      </c>
      <c r="CM447">
        <v>6</v>
      </c>
      <c r="CS447">
        <v>1</v>
      </c>
      <c r="CT447">
        <v>1</v>
      </c>
      <c r="CU447">
        <v>2</v>
      </c>
      <c r="CV447" t="s">
        <v>4958</v>
      </c>
      <c r="CW447">
        <v>648</v>
      </c>
      <c r="CX447">
        <v>10.8</v>
      </c>
      <c r="CY447">
        <v>2</v>
      </c>
      <c r="CZ447">
        <v>1</v>
      </c>
      <c r="DA447" t="s">
        <v>3419</v>
      </c>
      <c r="DC447">
        <v>1</v>
      </c>
      <c r="DD447">
        <v>1</v>
      </c>
      <c r="DE447">
        <v>11</v>
      </c>
      <c r="DN447" t="s">
        <v>4897</v>
      </c>
      <c r="DO447" t="s">
        <v>4897</v>
      </c>
      <c r="DP447" t="s">
        <v>3178</v>
      </c>
      <c r="DQ447" t="s">
        <v>202</v>
      </c>
      <c r="DR447" t="s">
        <v>202</v>
      </c>
      <c r="DT447">
        <v>2</v>
      </c>
      <c r="DU447">
        <v>1</v>
      </c>
      <c r="DV447">
        <v>1</v>
      </c>
      <c r="DW447">
        <v>0</v>
      </c>
      <c r="DX447">
        <v>7</v>
      </c>
      <c r="DY447">
        <v>1</v>
      </c>
      <c r="DZ447">
        <v>1</v>
      </c>
      <c r="EA447">
        <v>7</v>
      </c>
      <c r="EB447">
        <f t="shared" si="20"/>
        <v>5</v>
      </c>
      <c r="EC447">
        <v>2</v>
      </c>
      <c r="EE447">
        <v>7</v>
      </c>
      <c r="EL447">
        <v>3</v>
      </c>
      <c r="EM447">
        <v>2</v>
      </c>
      <c r="EN447">
        <v>1</v>
      </c>
      <c r="EO447">
        <v>3</v>
      </c>
      <c r="EP447">
        <v>1</v>
      </c>
      <c r="EQ447">
        <v>1</v>
      </c>
      <c r="ER447">
        <v>1</v>
      </c>
      <c r="EZ447">
        <v>1</v>
      </c>
      <c r="FA447">
        <v>1</v>
      </c>
      <c r="FD447">
        <v>2</v>
      </c>
      <c r="FG447">
        <v>0</v>
      </c>
      <c r="FH447" t="s">
        <v>3179</v>
      </c>
      <c r="FI447">
        <v>1</v>
      </c>
      <c r="FJ447" t="s">
        <v>204</v>
      </c>
      <c r="FK447">
        <v>7</v>
      </c>
      <c r="FL447">
        <v>12</v>
      </c>
      <c r="FM447">
        <v>12</v>
      </c>
      <c r="FN447">
        <v>7</v>
      </c>
      <c r="FO447" t="s">
        <v>2220</v>
      </c>
      <c r="FP447">
        <v>1.5</v>
      </c>
      <c r="FQ447" t="s">
        <v>3180</v>
      </c>
      <c r="FR447" t="s">
        <v>3181</v>
      </c>
      <c r="FS447">
        <v>1</v>
      </c>
      <c r="FT447">
        <v>1</v>
      </c>
      <c r="FU447" t="s">
        <v>2221</v>
      </c>
      <c r="FV447" t="s">
        <v>3182</v>
      </c>
      <c r="FW447">
        <v>0</v>
      </c>
      <c r="FX447">
        <v>1</v>
      </c>
      <c r="FY447">
        <v>0</v>
      </c>
      <c r="FZ447">
        <v>0</v>
      </c>
      <c r="GA447">
        <v>4970</v>
      </c>
      <c r="GB447">
        <v>32</v>
      </c>
      <c r="GC447">
        <v>155.3125</v>
      </c>
      <c r="GD447" t="s">
        <v>2401</v>
      </c>
      <c r="GE447">
        <v>1</v>
      </c>
      <c r="HG447" t="s">
        <v>202</v>
      </c>
      <c r="HJ447">
        <v>0</v>
      </c>
    </row>
    <row r="448" spans="1:218" x14ac:dyDescent="0.3">
      <c r="A448">
        <v>1213</v>
      </c>
      <c r="B448" t="s">
        <v>3190</v>
      </c>
      <c r="C448" t="s">
        <v>5019</v>
      </c>
      <c r="D448" t="s">
        <v>265</v>
      </c>
      <c r="E448">
        <v>1</v>
      </c>
      <c r="F448" t="s">
        <v>202</v>
      </c>
      <c r="H448">
        <v>1</v>
      </c>
      <c r="M448">
        <v>1</v>
      </c>
      <c r="N448">
        <v>1</v>
      </c>
      <c r="U448">
        <v>1</v>
      </c>
      <c r="W448">
        <v>1</v>
      </c>
      <c r="X448" t="s">
        <v>3174</v>
      </c>
      <c r="Y448">
        <v>1</v>
      </c>
      <c r="Z448">
        <v>1</v>
      </c>
      <c r="AA448">
        <v>1</v>
      </c>
      <c r="AD448" t="s">
        <v>202</v>
      </c>
      <c r="AE448">
        <v>1</v>
      </c>
      <c r="AF448">
        <v>2</v>
      </c>
      <c r="AG448">
        <v>1</v>
      </c>
      <c r="AH448">
        <v>1</v>
      </c>
      <c r="AI448">
        <v>1</v>
      </c>
      <c r="AJ448">
        <v>1</v>
      </c>
      <c r="AK448" t="s">
        <v>5020</v>
      </c>
      <c r="AL448">
        <v>1</v>
      </c>
      <c r="AM448">
        <v>-97</v>
      </c>
      <c r="AN448">
        <v>1</v>
      </c>
      <c r="AO448">
        <v>2</v>
      </c>
      <c r="AP448">
        <v>2</v>
      </c>
      <c r="AQ448">
        <v>1</v>
      </c>
      <c r="AR448" t="s">
        <v>5021</v>
      </c>
      <c r="AS448">
        <v>1</v>
      </c>
      <c r="AT448">
        <v>1</v>
      </c>
      <c r="AU448">
        <v>1</v>
      </c>
      <c r="AV448">
        <v>1</v>
      </c>
      <c r="AW448">
        <v>1</v>
      </c>
      <c r="AX448">
        <v>6</v>
      </c>
      <c r="AY448">
        <v>3</v>
      </c>
      <c r="BE448">
        <v>1</v>
      </c>
      <c r="BF448">
        <v>1</v>
      </c>
      <c r="BG448">
        <v>1</v>
      </c>
      <c r="BH448">
        <v>1</v>
      </c>
      <c r="BI448">
        <v>1</v>
      </c>
      <c r="BJ448">
        <v>0</v>
      </c>
      <c r="BM448">
        <v>2</v>
      </c>
      <c r="BN448">
        <v>1</v>
      </c>
      <c r="BO448">
        <v>3</v>
      </c>
      <c r="BP448">
        <v>1</v>
      </c>
      <c r="BQ448">
        <v>4</v>
      </c>
      <c r="BR448">
        <v>6</v>
      </c>
      <c r="BS448">
        <v>1</v>
      </c>
      <c r="BT448">
        <v>1</v>
      </c>
      <c r="BV448">
        <v>0</v>
      </c>
      <c r="BX448">
        <v>0</v>
      </c>
      <c r="BZ448">
        <v>0</v>
      </c>
      <c r="CB448">
        <v>0</v>
      </c>
      <c r="CD448">
        <v>0</v>
      </c>
      <c r="CF448">
        <v>1</v>
      </c>
      <c r="CJ448">
        <v>1</v>
      </c>
      <c r="CK448">
        <v>2</v>
      </c>
      <c r="CL448">
        <v>6</v>
      </c>
      <c r="CM448">
        <v>1</v>
      </c>
      <c r="CR448">
        <v>2</v>
      </c>
      <c r="CS448">
        <v>-98</v>
      </c>
      <c r="CT448">
        <v>1</v>
      </c>
      <c r="CU448">
        <v>2</v>
      </c>
      <c r="CV448" t="s">
        <v>2760</v>
      </c>
      <c r="CW448">
        <v>855</v>
      </c>
      <c r="CX448">
        <v>14.25</v>
      </c>
      <c r="CY448">
        <v>2</v>
      </c>
      <c r="CZ448">
        <v>1</v>
      </c>
      <c r="DA448" t="s">
        <v>4864</v>
      </c>
      <c r="DC448">
        <v>1</v>
      </c>
      <c r="DD448">
        <v>1</v>
      </c>
      <c r="DE448">
        <v>29</v>
      </c>
      <c r="DN448" t="s">
        <v>4995</v>
      </c>
      <c r="DO448" t="s">
        <v>4995</v>
      </c>
      <c r="DP448" t="s">
        <v>3178</v>
      </c>
      <c r="DQ448" t="s">
        <v>202</v>
      </c>
      <c r="DR448" t="s">
        <v>202</v>
      </c>
      <c r="DT448">
        <v>1</v>
      </c>
      <c r="DV448">
        <v>1</v>
      </c>
      <c r="DW448">
        <v>0</v>
      </c>
      <c r="DX448">
        <v>1</v>
      </c>
      <c r="DY448">
        <v>1</v>
      </c>
      <c r="DZ448">
        <v>1</v>
      </c>
      <c r="EA448">
        <v>10</v>
      </c>
      <c r="EB448">
        <f t="shared" si="20"/>
        <v>4</v>
      </c>
      <c r="EC448">
        <v>2</v>
      </c>
      <c r="EE448">
        <v>10</v>
      </c>
      <c r="EL448">
        <v>1</v>
      </c>
      <c r="EM448">
        <v>2</v>
      </c>
      <c r="EN448">
        <v>1</v>
      </c>
      <c r="EO448">
        <v>4</v>
      </c>
      <c r="EP448">
        <v>1</v>
      </c>
      <c r="EQ448">
        <v>1</v>
      </c>
      <c r="ER448">
        <v>1</v>
      </c>
      <c r="EZ448">
        <v>1</v>
      </c>
      <c r="FA448">
        <v>-97</v>
      </c>
      <c r="FD448">
        <v>2</v>
      </c>
      <c r="FG448">
        <v>0</v>
      </c>
      <c r="FH448" t="s">
        <v>3179</v>
      </c>
      <c r="FI448">
        <v>1</v>
      </c>
      <c r="FJ448" t="s">
        <v>204</v>
      </c>
      <c r="FK448">
        <v>10</v>
      </c>
      <c r="FL448">
        <v>12</v>
      </c>
      <c r="FM448">
        <v>12</v>
      </c>
      <c r="FN448">
        <v>10</v>
      </c>
      <c r="FO448" t="s">
        <v>2206</v>
      </c>
      <c r="FP448">
        <v>1.5</v>
      </c>
      <c r="FQ448" t="s">
        <v>3180</v>
      </c>
      <c r="FR448" t="s">
        <v>3201</v>
      </c>
      <c r="FS448">
        <v>1</v>
      </c>
      <c r="FT448">
        <v>1</v>
      </c>
      <c r="FU448" t="s">
        <v>2221</v>
      </c>
      <c r="FV448" t="s">
        <v>3182</v>
      </c>
      <c r="FW448">
        <v>0</v>
      </c>
      <c r="FX448">
        <v>1</v>
      </c>
      <c r="FY448">
        <v>0</v>
      </c>
      <c r="FZ448">
        <v>0</v>
      </c>
      <c r="GA448">
        <v>15709</v>
      </c>
      <c r="GB448">
        <v>72</v>
      </c>
      <c r="GC448">
        <v>218.18055559999999</v>
      </c>
      <c r="GD448" t="s">
        <v>2401</v>
      </c>
      <c r="GE448">
        <v>1</v>
      </c>
      <c r="HG448" t="s">
        <v>202</v>
      </c>
      <c r="HJ448">
        <v>0</v>
      </c>
    </row>
    <row r="449" spans="1:218" x14ac:dyDescent="0.3">
      <c r="A449">
        <v>1227</v>
      </c>
      <c r="B449" t="s">
        <v>3183</v>
      </c>
      <c r="C449" t="s">
        <v>5043</v>
      </c>
      <c r="D449" t="s">
        <v>212</v>
      </c>
      <c r="E449">
        <v>1</v>
      </c>
      <c r="F449" t="s">
        <v>202</v>
      </c>
      <c r="H449">
        <v>1</v>
      </c>
      <c r="M449">
        <v>1</v>
      </c>
      <c r="N449">
        <v>1</v>
      </c>
      <c r="U449">
        <v>1</v>
      </c>
      <c r="W449">
        <v>1</v>
      </c>
      <c r="X449" t="s">
        <v>3174</v>
      </c>
      <c r="Y449">
        <v>1</v>
      </c>
      <c r="Z449">
        <v>1</v>
      </c>
      <c r="AA449">
        <v>6</v>
      </c>
      <c r="AD449" t="s">
        <v>202</v>
      </c>
      <c r="AE449">
        <v>1</v>
      </c>
      <c r="AF449">
        <v>1</v>
      </c>
      <c r="AG449">
        <v>1</v>
      </c>
      <c r="AH449">
        <v>1</v>
      </c>
      <c r="AI449">
        <v>1</v>
      </c>
      <c r="AJ449">
        <v>1</v>
      </c>
      <c r="AK449" t="s">
        <v>5044</v>
      </c>
      <c r="AL449">
        <v>1</v>
      </c>
      <c r="AM449">
        <v>2</v>
      </c>
      <c r="AN449">
        <v>1</v>
      </c>
      <c r="AO449">
        <v>2</v>
      </c>
      <c r="AP449">
        <v>1</v>
      </c>
      <c r="AQ449">
        <v>1</v>
      </c>
      <c r="AR449" t="s">
        <v>5045</v>
      </c>
      <c r="AS449">
        <v>2</v>
      </c>
      <c r="AT449">
        <v>1</v>
      </c>
      <c r="AU449">
        <v>1</v>
      </c>
      <c r="AV449">
        <v>2</v>
      </c>
      <c r="AW449">
        <v>7</v>
      </c>
      <c r="AX449">
        <v>1</v>
      </c>
      <c r="AY449">
        <v>1</v>
      </c>
      <c r="BE449">
        <v>1</v>
      </c>
      <c r="BF449">
        <v>2</v>
      </c>
      <c r="BG449">
        <v>1</v>
      </c>
      <c r="BH449">
        <v>2</v>
      </c>
      <c r="BI449">
        <v>1</v>
      </c>
      <c r="BJ449">
        <v>0</v>
      </c>
      <c r="BM449">
        <v>1</v>
      </c>
      <c r="BN449">
        <v>1</v>
      </c>
      <c r="BO449">
        <v>4</v>
      </c>
      <c r="BP449">
        <v>1</v>
      </c>
      <c r="BQ449">
        <v>19</v>
      </c>
      <c r="BR449">
        <v>6</v>
      </c>
      <c r="BS449">
        <v>1</v>
      </c>
      <c r="BT449">
        <v>4</v>
      </c>
      <c r="BU449">
        <v>4</v>
      </c>
      <c r="BV449">
        <v>1</v>
      </c>
      <c r="BW449">
        <v>4</v>
      </c>
      <c r="BX449">
        <v>0</v>
      </c>
      <c r="BY449">
        <v>4</v>
      </c>
      <c r="BZ449">
        <v>0</v>
      </c>
      <c r="CA449">
        <v>4</v>
      </c>
      <c r="CB449">
        <v>0</v>
      </c>
      <c r="CC449">
        <v>4</v>
      </c>
      <c r="CD449">
        <v>1</v>
      </c>
      <c r="CE449">
        <v>4</v>
      </c>
      <c r="CF449">
        <v>1</v>
      </c>
      <c r="CG449">
        <v>4</v>
      </c>
      <c r="CH449">
        <v>1</v>
      </c>
      <c r="CI449">
        <v>4</v>
      </c>
      <c r="CJ449">
        <v>1</v>
      </c>
      <c r="CK449">
        <v>2</v>
      </c>
      <c r="CL449">
        <v>6</v>
      </c>
      <c r="CM449">
        <v>7</v>
      </c>
      <c r="CR449">
        <v>2</v>
      </c>
      <c r="CS449">
        <v>10</v>
      </c>
      <c r="CT449">
        <v>1</v>
      </c>
      <c r="CU449">
        <v>1</v>
      </c>
      <c r="CV449" t="s">
        <v>5046</v>
      </c>
      <c r="CW449">
        <v>745</v>
      </c>
      <c r="CX449">
        <v>12.42</v>
      </c>
      <c r="CY449">
        <v>2</v>
      </c>
      <c r="CZ449">
        <v>1</v>
      </c>
      <c r="DA449" t="s">
        <v>210</v>
      </c>
      <c r="DC449">
        <v>1</v>
      </c>
      <c r="DD449">
        <v>1</v>
      </c>
      <c r="DE449">
        <v>4</v>
      </c>
      <c r="DN449" t="s">
        <v>4995</v>
      </c>
      <c r="DO449" t="s">
        <v>4995</v>
      </c>
      <c r="DP449" t="s">
        <v>3178</v>
      </c>
      <c r="DQ449" t="s">
        <v>202</v>
      </c>
      <c r="DR449" t="s">
        <v>202</v>
      </c>
      <c r="DT449">
        <v>1</v>
      </c>
      <c r="DV449">
        <v>1</v>
      </c>
      <c r="DW449">
        <v>0</v>
      </c>
      <c r="DX449">
        <v>6</v>
      </c>
      <c r="DY449">
        <v>1</v>
      </c>
      <c r="DZ449">
        <v>1</v>
      </c>
      <c r="EA449">
        <v>9</v>
      </c>
      <c r="EB449">
        <f t="shared" si="20"/>
        <v>5</v>
      </c>
      <c r="EC449">
        <v>2</v>
      </c>
      <c r="EE449">
        <v>9</v>
      </c>
      <c r="EL449">
        <v>2</v>
      </c>
      <c r="EM449">
        <v>3</v>
      </c>
      <c r="EN449">
        <v>1</v>
      </c>
      <c r="EO449">
        <v>3</v>
      </c>
      <c r="EP449">
        <v>1</v>
      </c>
      <c r="EQ449">
        <v>1</v>
      </c>
      <c r="ER449">
        <v>1</v>
      </c>
      <c r="EZ449">
        <v>1</v>
      </c>
      <c r="FA449">
        <v>1</v>
      </c>
      <c r="FD449">
        <v>2</v>
      </c>
      <c r="FG449">
        <v>0</v>
      </c>
      <c r="FH449" t="s">
        <v>3179</v>
      </c>
      <c r="FI449">
        <v>1</v>
      </c>
      <c r="FJ449" t="s">
        <v>204</v>
      </c>
      <c r="FK449">
        <v>9</v>
      </c>
      <c r="FL449">
        <v>12</v>
      </c>
      <c r="FM449">
        <v>12</v>
      </c>
      <c r="FN449">
        <v>9</v>
      </c>
      <c r="FO449" t="s">
        <v>2212</v>
      </c>
      <c r="FP449">
        <v>3.5</v>
      </c>
      <c r="FQ449" t="s">
        <v>3180</v>
      </c>
      <c r="FR449" t="s">
        <v>3181</v>
      </c>
      <c r="FS449">
        <v>1</v>
      </c>
      <c r="FT449">
        <v>1</v>
      </c>
      <c r="FU449" t="s">
        <v>2221</v>
      </c>
      <c r="FV449" t="s">
        <v>3182</v>
      </c>
      <c r="FW449">
        <v>0</v>
      </c>
      <c r="FX449">
        <v>1</v>
      </c>
      <c r="FY449">
        <v>0</v>
      </c>
      <c r="FZ449">
        <v>0</v>
      </c>
      <c r="GA449">
        <v>37408</v>
      </c>
      <c r="GB449">
        <v>127</v>
      </c>
      <c r="GC449">
        <v>294.55118110000001</v>
      </c>
      <c r="GD449" t="s">
        <v>2401</v>
      </c>
      <c r="GE449">
        <v>1</v>
      </c>
      <c r="HG449" t="s">
        <v>202</v>
      </c>
      <c r="HJ449">
        <v>0</v>
      </c>
    </row>
    <row r="450" spans="1:218" x14ac:dyDescent="0.3">
      <c r="A450">
        <v>1287</v>
      </c>
      <c r="B450" t="s">
        <v>3250</v>
      </c>
      <c r="C450" t="s">
        <v>5146</v>
      </c>
      <c r="D450" t="s">
        <v>265</v>
      </c>
      <c r="E450">
        <v>1</v>
      </c>
      <c r="F450" t="s">
        <v>202</v>
      </c>
      <c r="H450">
        <v>1</v>
      </c>
      <c r="M450">
        <v>1</v>
      </c>
      <c r="N450">
        <v>1</v>
      </c>
      <c r="U450">
        <v>1</v>
      </c>
      <c r="W450">
        <v>1</v>
      </c>
      <c r="X450" t="s">
        <v>3174</v>
      </c>
      <c r="Y450">
        <v>1</v>
      </c>
      <c r="Z450">
        <v>1</v>
      </c>
      <c r="AA450">
        <v>1</v>
      </c>
      <c r="AD450" t="s">
        <v>202</v>
      </c>
      <c r="AE450">
        <v>1</v>
      </c>
      <c r="AF450">
        <v>1</v>
      </c>
      <c r="AG450">
        <v>1</v>
      </c>
      <c r="AH450">
        <v>2</v>
      </c>
      <c r="AI450">
        <v>2</v>
      </c>
      <c r="AJ450">
        <v>1</v>
      </c>
      <c r="AK450" t="s">
        <v>5147</v>
      </c>
      <c r="AL450">
        <v>1</v>
      </c>
      <c r="AM450">
        <v>1</v>
      </c>
      <c r="AN450">
        <v>1</v>
      </c>
      <c r="AO450">
        <v>2</v>
      </c>
      <c r="AP450">
        <v>1</v>
      </c>
      <c r="AQ450">
        <v>1</v>
      </c>
      <c r="AR450" t="s">
        <v>5148</v>
      </c>
      <c r="AS450">
        <v>1</v>
      </c>
      <c r="AT450">
        <v>1</v>
      </c>
      <c r="AU450">
        <v>1</v>
      </c>
      <c r="AV450">
        <v>2</v>
      </c>
      <c r="AW450">
        <v>7</v>
      </c>
      <c r="AX450">
        <v>1</v>
      </c>
      <c r="AY450">
        <v>4</v>
      </c>
      <c r="BE450">
        <v>1</v>
      </c>
      <c r="BF450">
        <v>1</v>
      </c>
      <c r="BG450">
        <v>1</v>
      </c>
      <c r="BH450">
        <v>1</v>
      </c>
      <c r="BI450">
        <v>1</v>
      </c>
      <c r="BJ450">
        <v>0</v>
      </c>
      <c r="BM450">
        <v>1</v>
      </c>
      <c r="BN450">
        <v>1</v>
      </c>
      <c r="BO450">
        <v>4</v>
      </c>
      <c r="BP450">
        <v>1</v>
      </c>
      <c r="BQ450">
        <v>40</v>
      </c>
      <c r="BR450">
        <v>2</v>
      </c>
      <c r="BS450">
        <v>1</v>
      </c>
      <c r="BT450">
        <v>1</v>
      </c>
      <c r="BU450">
        <v>1</v>
      </c>
      <c r="BV450">
        <v>0</v>
      </c>
      <c r="BW450">
        <v>1</v>
      </c>
      <c r="BX450">
        <v>0</v>
      </c>
      <c r="BY450">
        <v>1</v>
      </c>
      <c r="BZ450">
        <v>0</v>
      </c>
      <c r="CA450">
        <v>1</v>
      </c>
      <c r="CB450">
        <v>0</v>
      </c>
      <c r="CC450">
        <v>1</v>
      </c>
      <c r="CD450">
        <v>0</v>
      </c>
      <c r="CE450">
        <v>1</v>
      </c>
      <c r="CF450">
        <v>0</v>
      </c>
      <c r="CG450">
        <v>1</v>
      </c>
      <c r="CH450">
        <v>1</v>
      </c>
      <c r="CI450">
        <v>1</v>
      </c>
      <c r="CJ450">
        <v>1</v>
      </c>
      <c r="CK450">
        <v>2</v>
      </c>
      <c r="CL450">
        <v>6</v>
      </c>
      <c r="CM450">
        <v>1</v>
      </c>
      <c r="CR450">
        <v>2</v>
      </c>
      <c r="CS450">
        <v>-98</v>
      </c>
      <c r="CT450">
        <v>1</v>
      </c>
      <c r="CU450">
        <v>2</v>
      </c>
      <c r="CV450" t="s">
        <v>5149</v>
      </c>
      <c r="CW450">
        <v>687</v>
      </c>
      <c r="CX450">
        <v>11.45</v>
      </c>
      <c r="CY450">
        <v>2</v>
      </c>
      <c r="CZ450">
        <v>1</v>
      </c>
      <c r="DA450" t="s">
        <v>4962</v>
      </c>
      <c r="DC450">
        <v>1</v>
      </c>
      <c r="DD450">
        <v>1</v>
      </c>
      <c r="DE450">
        <v>27</v>
      </c>
      <c r="DN450" t="s">
        <v>5141</v>
      </c>
      <c r="DO450" t="s">
        <v>5141</v>
      </c>
      <c r="DP450" t="s">
        <v>3178</v>
      </c>
      <c r="DQ450" t="s">
        <v>202</v>
      </c>
      <c r="DR450" t="s">
        <v>5150</v>
      </c>
      <c r="DT450">
        <v>1</v>
      </c>
      <c r="DV450">
        <v>1</v>
      </c>
      <c r="DW450">
        <v>0</v>
      </c>
      <c r="DX450">
        <v>1</v>
      </c>
      <c r="DY450">
        <v>1</v>
      </c>
      <c r="DZ450">
        <v>1</v>
      </c>
      <c r="EA450">
        <v>15</v>
      </c>
      <c r="EB450">
        <f t="shared" si="20"/>
        <v>3</v>
      </c>
      <c r="EC450">
        <v>2</v>
      </c>
      <c r="EE450">
        <v>15</v>
      </c>
      <c r="EL450">
        <v>1</v>
      </c>
      <c r="EM450">
        <v>3</v>
      </c>
      <c r="EN450">
        <v>1</v>
      </c>
      <c r="EO450">
        <v>1</v>
      </c>
      <c r="EP450">
        <v>1</v>
      </c>
      <c r="EQ450">
        <v>1</v>
      </c>
      <c r="ER450">
        <v>1</v>
      </c>
      <c r="EZ450">
        <v>1</v>
      </c>
      <c r="FA450">
        <v>1</v>
      </c>
      <c r="FD450">
        <v>2</v>
      </c>
      <c r="FG450">
        <v>0</v>
      </c>
      <c r="FH450" t="s">
        <v>3179</v>
      </c>
      <c r="FI450">
        <v>1</v>
      </c>
      <c r="FJ450" t="s">
        <v>204</v>
      </c>
      <c r="FK450">
        <v>15</v>
      </c>
      <c r="FL450">
        <v>12</v>
      </c>
      <c r="FM450">
        <v>12</v>
      </c>
      <c r="FN450">
        <v>15</v>
      </c>
      <c r="FO450" t="s">
        <v>2206</v>
      </c>
      <c r="FP450">
        <v>3.5</v>
      </c>
      <c r="FQ450" t="s">
        <v>3180</v>
      </c>
      <c r="FR450" t="s">
        <v>3196</v>
      </c>
      <c r="FS450">
        <v>1</v>
      </c>
      <c r="FT450">
        <v>1</v>
      </c>
      <c r="FU450" t="s">
        <v>2221</v>
      </c>
      <c r="FV450" t="s">
        <v>3182</v>
      </c>
      <c r="FW450">
        <v>0</v>
      </c>
      <c r="FX450">
        <v>1</v>
      </c>
      <c r="FY450">
        <v>0</v>
      </c>
      <c r="FZ450">
        <v>0</v>
      </c>
      <c r="GA450">
        <v>6214</v>
      </c>
      <c r="GB450">
        <v>28</v>
      </c>
      <c r="GC450">
        <v>221.92857140000001</v>
      </c>
      <c r="GD450" t="s">
        <v>2401</v>
      </c>
      <c r="GE450">
        <v>1</v>
      </c>
      <c r="HG450" t="s">
        <v>202</v>
      </c>
      <c r="HJ450">
        <v>0</v>
      </c>
    </row>
    <row r="451" spans="1:218" x14ac:dyDescent="0.3">
      <c r="A451">
        <v>1299</v>
      </c>
      <c r="B451" t="s">
        <v>3172</v>
      </c>
      <c r="C451" t="s">
        <v>5165</v>
      </c>
      <c r="D451" t="s">
        <v>194</v>
      </c>
      <c r="E451">
        <v>1</v>
      </c>
      <c r="F451" t="s">
        <v>202</v>
      </c>
      <c r="H451">
        <v>1</v>
      </c>
      <c r="M451">
        <v>1</v>
      </c>
      <c r="N451">
        <v>1</v>
      </c>
      <c r="U451">
        <v>1</v>
      </c>
      <c r="W451">
        <v>1</v>
      </c>
      <c r="X451" t="s">
        <v>3174</v>
      </c>
      <c r="Y451">
        <v>1</v>
      </c>
      <c r="Z451">
        <v>1</v>
      </c>
      <c r="AA451">
        <v>2</v>
      </c>
      <c r="AD451" t="s">
        <v>202</v>
      </c>
      <c r="AE451">
        <v>1</v>
      </c>
      <c r="AF451">
        <v>2</v>
      </c>
      <c r="AG451">
        <v>1</v>
      </c>
      <c r="AH451">
        <v>1</v>
      </c>
      <c r="AI451">
        <v>1</v>
      </c>
      <c r="AJ451">
        <v>2</v>
      </c>
      <c r="AK451" t="s">
        <v>5166</v>
      </c>
      <c r="AL451">
        <v>1</v>
      </c>
      <c r="AM451">
        <v>2</v>
      </c>
      <c r="AN451">
        <v>2</v>
      </c>
      <c r="AO451">
        <v>2</v>
      </c>
      <c r="AP451">
        <v>1</v>
      </c>
      <c r="AQ451">
        <v>1</v>
      </c>
      <c r="AR451" t="s">
        <v>5167</v>
      </c>
      <c r="AS451">
        <v>1</v>
      </c>
      <c r="AT451">
        <v>1</v>
      </c>
      <c r="AU451">
        <v>1</v>
      </c>
      <c r="AV451">
        <v>2</v>
      </c>
      <c r="AW451">
        <v>6</v>
      </c>
      <c r="AX451">
        <v>1</v>
      </c>
      <c r="AY451">
        <v>3</v>
      </c>
      <c r="BE451">
        <v>1</v>
      </c>
      <c r="BF451">
        <v>2</v>
      </c>
      <c r="BG451">
        <v>1</v>
      </c>
      <c r="BH451">
        <v>2</v>
      </c>
      <c r="BI451">
        <v>1</v>
      </c>
      <c r="BJ451">
        <v>1</v>
      </c>
      <c r="BK451">
        <v>1</v>
      </c>
      <c r="BL451">
        <v>1</v>
      </c>
      <c r="BM451">
        <v>1</v>
      </c>
      <c r="BN451">
        <v>1</v>
      </c>
      <c r="BO451">
        <v>3</v>
      </c>
      <c r="BP451">
        <v>1</v>
      </c>
      <c r="BQ451">
        <v>40</v>
      </c>
      <c r="BR451">
        <v>1</v>
      </c>
      <c r="BS451">
        <v>1</v>
      </c>
      <c r="BT451">
        <v>2</v>
      </c>
      <c r="BU451">
        <v>2</v>
      </c>
      <c r="BV451">
        <v>0</v>
      </c>
      <c r="BW451">
        <v>2</v>
      </c>
      <c r="BX451">
        <v>0</v>
      </c>
      <c r="BY451">
        <v>2</v>
      </c>
      <c r="BZ451">
        <v>0</v>
      </c>
      <c r="CA451">
        <v>2</v>
      </c>
      <c r="CB451">
        <v>0</v>
      </c>
      <c r="CC451">
        <v>2</v>
      </c>
      <c r="CD451">
        <v>0</v>
      </c>
      <c r="CE451">
        <v>2</v>
      </c>
      <c r="CF451">
        <v>0</v>
      </c>
      <c r="CG451">
        <v>2</v>
      </c>
      <c r="CH451">
        <v>2</v>
      </c>
      <c r="CI451">
        <v>2</v>
      </c>
      <c r="CJ451">
        <v>1</v>
      </c>
      <c r="CK451">
        <v>2</v>
      </c>
      <c r="CL451">
        <v>5</v>
      </c>
      <c r="CM451">
        <v>1</v>
      </c>
      <c r="CR451">
        <v>2</v>
      </c>
      <c r="CS451">
        <v>6</v>
      </c>
      <c r="CT451">
        <v>1</v>
      </c>
      <c r="CU451">
        <v>1</v>
      </c>
      <c r="CV451" t="s">
        <v>1928</v>
      </c>
      <c r="CW451">
        <v>566</v>
      </c>
      <c r="CX451">
        <v>9.43</v>
      </c>
      <c r="CY451">
        <v>2</v>
      </c>
      <c r="CZ451">
        <v>1</v>
      </c>
      <c r="DA451" t="s">
        <v>553</v>
      </c>
      <c r="DC451">
        <v>1</v>
      </c>
      <c r="DD451">
        <v>1</v>
      </c>
      <c r="DE451">
        <v>14</v>
      </c>
      <c r="DN451" t="s">
        <v>5161</v>
      </c>
      <c r="DO451" t="s">
        <v>5161</v>
      </c>
      <c r="DP451" t="s">
        <v>3178</v>
      </c>
      <c r="DQ451" t="s">
        <v>202</v>
      </c>
      <c r="DR451" t="s">
        <v>202</v>
      </c>
      <c r="DT451">
        <v>1</v>
      </c>
      <c r="DV451">
        <v>1</v>
      </c>
      <c r="DW451">
        <v>0</v>
      </c>
      <c r="DX451">
        <v>2</v>
      </c>
      <c r="DY451">
        <v>1</v>
      </c>
      <c r="DZ451">
        <v>-97</v>
      </c>
      <c r="EB451">
        <v>4</v>
      </c>
      <c r="EC451">
        <v>-97</v>
      </c>
      <c r="EL451">
        <v>3</v>
      </c>
      <c r="EM451">
        <v>3</v>
      </c>
      <c r="EN451">
        <v>1</v>
      </c>
      <c r="EO451">
        <v>1</v>
      </c>
      <c r="EP451">
        <v>1</v>
      </c>
      <c r="EQ451">
        <v>1</v>
      </c>
      <c r="ER451">
        <v>1</v>
      </c>
      <c r="EZ451">
        <v>1</v>
      </c>
      <c r="FA451">
        <v>1</v>
      </c>
      <c r="FD451">
        <v>2</v>
      </c>
      <c r="FG451">
        <v>0</v>
      </c>
      <c r="FH451" t="s">
        <v>3179</v>
      </c>
      <c r="FI451">
        <v>1</v>
      </c>
      <c r="FJ451" t="s">
        <v>204</v>
      </c>
      <c r="FN451">
        <v>12.5</v>
      </c>
      <c r="FO451" t="s">
        <v>2220</v>
      </c>
      <c r="FP451">
        <v>3.5</v>
      </c>
      <c r="FQ451" t="s">
        <v>3180</v>
      </c>
      <c r="FR451" t="s">
        <v>3196</v>
      </c>
      <c r="FS451">
        <v>1</v>
      </c>
      <c r="FT451">
        <v>1</v>
      </c>
      <c r="FU451" t="s">
        <v>2221</v>
      </c>
      <c r="FV451" t="s">
        <v>3182</v>
      </c>
      <c r="FW451">
        <v>0</v>
      </c>
      <c r="FX451">
        <v>1</v>
      </c>
      <c r="FY451">
        <v>0</v>
      </c>
      <c r="FZ451">
        <v>0</v>
      </c>
      <c r="GA451">
        <v>9502</v>
      </c>
      <c r="GB451">
        <v>38</v>
      </c>
      <c r="GC451">
        <v>250.05263160000001</v>
      </c>
      <c r="GD451" t="s">
        <v>2401</v>
      </c>
      <c r="GE451">
        <v>1</v>
      </c>
      <c r="HG451" t="s">
        <v>202</v>
      </c>
      <c r="HJ451">
        <v>0</v>
      </c>
    </row>
    <row r="452" spans="1:218" x14ac:dyDescent="0.3">
      <c r="A452">
        <v>1301</v>
      </c>
      <c r="B452" t="s">
        <v>3183</v>
      </c>
      <c r="C452" t="s">
        <v>5172</v>
      </c>
      <c r="D452" t="s">
        <v>212</v>
      </c>
      <c r="E452">
        <v>1</v>
      </c>
      <c r="F452" t="s">
        <v>202</v>
      </c>
      <c r="H452">
        <v>1</v>
      </c>
      <c r="M452">
        <v>1</v>
      </c>
      <c r="N452">
        <v>1</v>
      </c>
      <c r="U452">
        <v>1</v>
      </c>
      <c r="W452">
        <v>1</v>
      </c>
      <c r="X452" t="s">
        <v>3174</v>
      </c>
      <c r="Y452">
        <v>1</v>
      </c>
      <c r="Z452">
        <v>1</v>
      </c>
      <c r="AA452">
        <v>2</v>
      </c>
      <c r="AD452" t="s">
        <v>202</v>
      </c>
      <c r="AE452">
        <v>1</v>
      </c>
      <c r="AF452">
        <v>1</v>
      </c>
      <c r="AG452">
        <v>1</v>
      </c>
      <c r="AH452">
        <v>2</v>
      </c>
      <c r="AI452">
        <v>2</v>
      </c>
      <c r="AJ452">
        <v>2</v>
      </c>
      <c r="AK452" t="s">
        <v>5089</v>
      </c>
      <c r="AL452">
        <v>1</v>
      </c>
      <c r="AM452">
        <v>1</v>
      </c>
      <c r="AN452">
        <v>1</v>
      </c>
      <c r="AO452">
        <v>2</v>
      </c>
      <c r="AP452">
        <v>1</v>
      </c>
      <c r="AQ452">
        <v>1</v>
      </c>
      <c r="AR452" t="s">
        <v>5090</v>
      </c>
      <c r="AS452">
        <v>2</v>
      </c>
      <c r="AT452">
        <v>3</v>
      </c>
      <c r="AU452">
        <v>1</v>
      </c>
      <c r="AV452">
        <v>2</v>
      </c>
      <c r="AW452">
        <v>7</v>
      </c>
      <c r="AX452">
        <v>1</v>
      </c>
      <c r="AY452">
        <v>1</v>
      </c>
      <c r="BE452">
        <v>1</v>
      </c>
      <c r="BF452">
        <v>1</v>
      </c>
      <c r="BG452">
        <v>1</v>
      </c>
      <c r="BH452">
        <v>1</v>
      </c>
      <c r="BI452">
        <v>1</v>
      </c>
      <c r="BJ452">
        <v>1</v>
      </c>
      <c r="BK452">
        <v>1</v>
      </c>
      <c r="BL452">
        <v>1</v>
      </c>
      <c r="BM452">
        <v>1</v>
      </c>
      <c r="BN452">
        <v>1</v>
      </c>
      <c r="BO452">
        <v>4</v>
      </c>
      <c r="BP452">
        <v>1</v>
      </c>
      <c r="BQ452">
        <v>13</v>
      </c>
      <c r="BR452">
        <v>6</v>
      </c>
      <c r="BS452">
        <v>1</v>
      </c>
      <c r="BT452">
        <v>5</v>
      </c>
      <c r="BV452">
        <v>3</v>
      </c>
      <c r="BX452">
        <v>0</v>
      </c>
      <c r="BZ452">
        <v>0</v>
      </c>
      <c r="CB452">
        <v>2</v>
      </c>
      <c r="CJ452">
        <v>1</v>
      </c>
      <c r="CK452">
        <v>2</v>
      </c>
      <c r="CL452">
        <v>4</v>
      </c>
      <c r="CM452">
        <v>1</v>
      </c>
      <c r="CR452">
        <v>2</v>
      </c>
      <c r="CS452">
        <v>-98</v>
      </c>
      <c r="CT452">
        <v>1</v>
      </c>
      <c r="CU452">
        <v>2</v>
      </c>
      <c r="CV452" t="s">
        <v>431</v>
      </c>
      <c r="CW452">
        <v>542</v>
      </c>
      <c r="CX452">
        <v>9.0299999999999994</v>
      </c>
      <c r="CY452">
        <v>2</v>
      </c>
      <c r="CZ452">
        <v>1</v>
      </c>
      <c r="DA452" t="s">
        <v>553</v>
      </c>
      <c r="DC452">
        <v>1</v>
      </c>
      <c r="DD452">
        <v>1</v>
      </c>
      <c r="DE452">
        <v>4</v>
      </c>
      <c r="DN452" t="s">
        <v>5161</v>
      </c>
      <c r="DO452" t="s">
        <v>5161</v>
      </c>
      <c r="DP452" t="s">
        <v>3178</v>
      </c>
      <c r="DQ452" t="s">
        <v>202</v>
      </c>
      <c r="DR452" t="s">
        <v>202</v>
      </c>
      <c r="DT452">
        <v>1</v>
      </c>
      <c r="DV452">
        <v>1</v>
      </c>
      <c r="DW452">
        <v>0</v>
      </c>
      <c r="DX452">
        <v>2</v>
      </c>
      <c r="DY452">
        <v>1</v>
      </c>
      <c r="DZ452">
        <v>1</v>
      </c>
      <c r="EA452">
        <v>10</v>
      </c>
      <c r="EB452">
        <f>IF(EA452&gt;=30,1,IF(EA452&gt;=20,2,IF(EA452&gt;=15,3,IF(EA452&gt;=10,4,IF(EA452&gt;=5,5,IF(EA452&gt;0,6,0))))))</f>
        <v>4</v>
      </c>
      <c r="EC452">
        <v>2</v>
      </c>
      <c r="EE452">
        <v>10</v>
      </c>
      <c r="EL452">
        <v>3</v>
      </c>
      <c r="EM452">
        <v>3</v>
      </c>
      <c r="EN452">
        <v>1</v>
      </c>
      <c r="EO452">
        <v>1</v>
      </c>
      <c r="EP452">
        <v>1</v>
      </c>
      <c r="EQ452">
        <v>1</v>
      </c>
      <c r="ER452">
        <v>1</v>
      </c>
      <c r="EZ452">
        <v>1</v>
      </c>
      <c r="FA452">
        <v>1</v>
      </c>
      <c r="FD452">
        <v>2</v>
      </c>
      <c r="FG452">
        <v>0</v>
      </c>
      <c r="FH452" t="s">
        <v>3179</v>
      </c>
      <c r="FI452">
        <v>1</v>
      </c>
      <c r="FJ452" t="s">
        <v>204</v>
      </c>
      <c r="FK452">
        <v>10</v>
      </c>
      <c r="FL452">
        <v>12</v>
      </c>
      <c r="FM452">
        <v>12</v>
      </c>
      <c r="FN452">
        <v>10</v>
      </c>
      <c r="FO452" t="s">
        <v>2220</v>
      </c>
      <c r="FP452">
        <v>3.5</v>
      </c>
      <c r="FQ452" t="s">
        <v>3180</v>
      </c>
      <c r="FR452" t="s">
        <v>3196</v>
      </c>
      <c r="FS452">
        <v>1</v>
      </c>
      <c r="FT452">
        <v>1</v>
      </c>
      <c r="FU452" t="s">
        <v>2221</v>
      </c>
      <c r="FV452" t="s">
        <v>3182</v>
      </c>
      <c r="FW452">
        <v>0</v>
      </c>
      <c r="FX452">
        <v>1</v>
      </c>
      <c r="FY452">
        <v>0</v>
      </c>
      <c r="FZ452">
        <v>0</v>
      </c>
      <c r="GA452">
        <v>37408</v>
      </c>
      <c r="GB452">
        <v>127</v>
      </c>
      <c r="GC452">
        <v>294.55118110000001</v>
      </c>
      <c r="GD452" t="s">
        <v>2401</v>
      </c>
      <c r="GE452">
        <v>1</v>
      </c>
      <c r="HG452" t="s">
        <v>202</v>
      </c>
      <c r="HJ452">
        <v>0</v>
      </c>
    </row>
    <row r="453" spans="1:218" x14ac:dyDescent="0.3">
      <c r="A453">
        <v>1306</v>
      </c>
      <c r="B453" t="s">
        <v>3202</v>
      </c>
      <c r="C453" t="s">
        <v>5185</v>
      </c>
      <c r="D453" t="s">
        <v>194</v>
      </c>
      <c r="E453">
        <v>1</v>
      </c>
      <c r="F453" t="s">
        <v>202</v>
      </c>
      <c r="H453">
        <v>1</v>
      </c>
      <c r="M453">
        <v>1</v>
      </c>
      <c r="N453">
        <v>1</v>
      </c>
      <c r="U453">
        <v>1</v>
      </c>
      <c r="W453">
        <v>1</v>
      </c>
      <c r="X453" t="s">
        <v>3174</v>
      </c>
      <c r="Y453">
        <v>1</v>
      </c>
      <c r="Z453">
        <v>1</v>
      </c>
      <c r="AA453">
        <v>2</v>
      </c>
      <c r="AD453" t="s">
        <v>202</v>
      </c>
      <c r="AE453">
        <v>1</v>
      </c>
      <c r="AF453">
        <v>1</v>
      </c>
      <c r="AG453">
        <v>1</v>
      </c>
      <c r="AH453">
        <v>2</v>
      </c>
      <c r="AI453">
        <v>2</v>
      </c>
      <c r="AJ453">
        <v>2</v>
      </c>
      <c r="AK453" t="s">
        <v>5186</v>
      </c>
      <c r="AL453">
        <v>1</v>
      </c>
      <c r="AM453">
        <v>2</v>
      </c>
      <c r="AN453">
        <v>1</v>
      </c>
      <c r="AO453">
        <v>2</v>
      </c>
      <c r="AP453">
        <v>2</v>
      </c>
      <c r="AQ453">
        <v>1</v>
      </c>
      <c r="AR453" t="s">
        <v>5187</v>
      </c>
      <c r="AS453">
        <v>1</v>
      </c>
      <c r="AT453">
        <v>1</v>
      </c>
      <c r="AU453">
        <v>2</v>
      </c>
      <c r="AV453">
        <v>2</v>
      </c>
      <c r="AW453">
        <v>7</v>
      </c>
      <c r="AX453">
        <v>1</v>
      </c>
      <c r="AY453">
        <v>4</v>
      </c>
      <c r="BE453">
        <v>1</v>
      </c>
      <c r="BF453">
        <v>1</v>
      </c>
      <c r="BG453">
        <v>1</v>
      </c>
      <c r="BH453">
        <v>1</v>
      </c>
      <c r="BI453">
        <v>1</v>
      </c>
      <c r="BJ453">
        <v>0</v>
      </c>
      <c r="BM453">
        <v>1</v>
      </c>
      <c r="BN453">
        <v>1</v>
      </c>
      <c r="BO453">
        <v>4</v>
      </c>
      <c r="BP453">
        <v>1</v>
      </c>
      <c r="BQ453">
        <v>17</v>
      </c>
      <c r="BR453">
        <v>1</v>
      </c>
      <c r="BS453">
        <v>1</v>
      </c>
      <c r="BT453">
        <v>4</v>
      </c>
      <c r="BV453">
        <v>2</v>
      </c>
      <c r="BX453">
        <v>0</v>
      </c>
      <c r="BZ453">
        <v>0</v>
      </c>
      <c r="CB453">
        <v>0</v>
      </c>
      <c r="CD453">
        <v>2</v>
      </c>
      <c r="CJ453">
        <v>1</v>
      </c>
      <c r="CK453">
        <v>2</v>
      </c>
      <c r="CL453">
        <v>6</v>
      </c>
      <c r="CM453">
        <v>1</v>
      </c>
      <c r="CR453">
        <v>2</v>
      </c>
      <c r="CS453">
        <v>9</v>
      </c>
      <c r="CT453">
        <v>1</v>
      </c>
      <c r="CU453">
        <v>1</v>
      </c>
      <c r="CV453" t="s">
        <v>561</v>
      </c>
      <c r="CW453">
        <v>523</v>
      </c>
      <c r="CX453">
        <v>8.7200000000000006</v>
      </c>
      <c r="CY453">
        <v>2</v>
      </c>
      <c r="CZ453">
        <v>1</v>
      </c>
      <c r="DA453" t="s">
        <v>4153</v>
      </c>
      <c r="DC453">
        <v>1</v>
      </c>
      <c r="DD453">
        <v>1</v>
      </c>
      <c r="DE453">
        <v>15</v>
      </c>
      <c r="DN453" t="s">
        <v>5184</v>
      </c>
      <c r="DO453" t="s">
        <v>5184</v>
      </c>
      <c r="DP453" t="s">
        <v>3178</v>
      </c>
      <c r="DQ453" t="s">
        <v>202</v>
      </c>
      <c r="DR453" t="s">
        <v>202</v>
      </c>
      <c r="DT453">
        <v>1</v>
      </c>
      <c r="DV453">
        <v>1</v>
      </c>
      <c r="DW453">
        <v>0</v>
      </c>
      <c r="DX453">
        <v>2</v>
      </c>
      <c r="DY453">
        <v>1</v>
      </c>
      <c r="DZ453">
        <v>1</v>
      </c>
      <c r="EA453">
        <v>14</v>
      </c>
      <c r="EB453">
        <f>IF(EA453&gt;=30,1,IF(EA453&gt;=20,2,IF(EA453&gt;=15,3,IF(EA453&gt;=10,4,IF(EA453&gt;=5,5,IF(EA453&gt;0,6,0))))))</f>
        <v>4</v>
      </c>
      <c r="EC453">
        <v>2</v>
      </c>
      <c r="EE453">
        <v>14</v>
      </c>
      <c r="EL453">
        <v>3</v>
      </c>
      <c r="EM453">
        <v>1</v>
      </c>
      <c r="EN453">
        <v>1</v>
      </c>
      <c r="EO453">
        <v>1</v>
      </c>
      <c r="EP453">
        <v>1</v>
      </c>
      <c r="EQ453">
        <v>1</v>
      </c>
      <c r="ER453">
        <v>1</v>
      </c>
      <c r="EZ453">
        <v>1</v>
      </c>
      <c r="FA453">
        <v>1</v>
      </c>
      <c r="FD453">
        <v>2</v>
      </c>
      <c r="FG453">
        <v>0</v>
      </c>
      <c r="FH453" t="s">
        <v>3179</v>
      </c>
      <c r="FI453">
        <v>1</v>
      </c>
      <c r="FJ453" t="s">
        <v>204</v>
      </c>
      <c r="FK453">
        <v>14</v>
      </c>
      <c r="FL453">
        <v>12</v>
      </c>
      <c r="FM453">
        <v>12</v>
      </c>
      <c r="FN453">
        <v>14</v>
      </c>
      <c r="FO453" t="s">
        <v>2220</v>
      </c>
      <c r="FP453">
        <v>0.5</v>
      </c>
      <c r="FQ453" t="s">
        <v>3180</v>
      </c>
      <c r="FR453" t="s">
        <v>3196</v>
      </c>
      <c r="FS453">
        <v>1</v>
      </c>
      <c r="FT453">
        <v>1</v>
      </c>
      <c r="FU453" t="s">
        <v>2221</v>
      </c>
      <c r="FV453" t="s">
        <v>3182</v>
      </c>
      <c r="FW453">
        <v>0</v>
      </c>
      <c r="FX453">
        <v>1</v>
      </c>
      <c r="FY453">
        <v>0</v>
      </c>
      <c r="FZ453">
        <v>0</v>
      </c>
      <c r="GA453">
        <v>20830</v>
      </c>
      <c r="GB453">
        <v>83</v>
      </c>
      <c r="GC453">
        <v>250.9638554</v>
      </c>
      <c r="GD453" t="s">
        <v>2401</v>
      </c>
      <c r="GE453">
        <v>1</v>
      </c>
      <c r="HG453" t="s">
        <v>202</v>
      </c>
      <c r="HJ453">
        <v>0</v>
      </c>
    </row>
    <row r="454" spans="1:218" x14ac:dyDescent="0.3">
      <c r="A454">
        <v>1312</v>
      </c>
      <c r="B454" t="s">
        <v>3172</v>
      </c>
      <c r="C454" t="s">
        <v>5195</v>
      </c>
      <c r="D454" t="s">
        <v>194</v>
      </c>
      <c r="E454">
        <v>1</v>
      </c>
      <c r="F454" t="s">
        <v>202</v>
      </c>
      <c r="H454">
        <v>1</v>
      </c>
      <c r="M454">
        <v>1</v>
      </c>
      <c r="N454">
        <v>1</v>
      </c>
      <c r="U454">
        <v>1</v>
      </c>
      <c r="W454">
        <v>1</v>
      </c>
      <c r="X454" t="s">
        <v>3174</v>
      </c>
      <c r="Y454">
        <v>1</v>
      </c>
      <c r="Z454">
        <v>1</v>
      </c>
      <c r="AA454">
        <v>2</v>
      </c>
      <c r="AD454" t="s">
        <v>202</v>
      </c>
      <c r="AE454">
        <v>1</v>
      </c>
      <c r="AF454">
        <v>1</v>
      </c>
      <c r="AG454">
        <v>1</v>
      </c>
      <c r="AH454">
        <v>-97</v>
      </c>
      <c r="AI454">
        <v>1</v>
      </c>
      <c r="AJ454">
        <v>2</v>
      </c>
      <c r="AK454" t="s">
        <v>5196</v>
      </c>
      <c r="AL454">
        <v>1</v>
      </c>
      <c r="AM454">
        <v>2</v>
      </c>
      <c r="AN454">
        <v>1</v>
      </c>
      <c r="AO454">
        <v>2</v>
      </c>
      <c r="AP454">
        <v>1</v>
      </c>
      <c r="AQ454">
        <v>1</v>
      </c>
      <c r="AR454" t="s">
        <v>5197</v>
      </c>
      <c r="AS454">
        <v>1</v>
      </c>
      <c r="AT454">
        <v>1</v>
      </c>
      <c r="AU454">
        <v>1</v>
      </c>
      <c r="AV454">
        <v>1</v>
      </c>
      <c r="AW454">
        <v>7</v>
      </c>
      <c r="AX454">
        <v>1</v>
      </c>
      <c r="AY454">
        <v>3</v>
      </c>
      <c r="BE454">
        <v>1</v>
      </c>
      <c r="BF454">
        <v>1</v>
      </c>
      <c r="BG454">
        <v>1</v>
      </c>
      <c r="BH454">
        <v>1</v>
      </c>
      <c r="BI454">
        <v>1</v>
      </c>
      <c r="BJ454">
        <v>0</v>
      </c>
      <c r="BM454">
        <v>1</v>
      </c>
      <c r="BN454">
        <v>1</v>
      </c>
      <c r="BO454">
        <v>3</v>
      </c>
      <c r="BP454">
        <v>1</v>
      </c>
      <c r="BQ454">
        <v>10</v>
      </c>
      <c r="BR454">
        <v>1</v>
      </c>
      <c r="BS454">
        <v>1</v>
      </c>
      <c r="BT454">
        <v>2</v>
      </c>
      <c r="BU454">
        <v>2</v>
      </c>
      <c r="BV454">
        <v>0</v>
      </c>
      <c r="BW454">
        <v>2</v>
      </c>
      <c r="BX454">
        <v>0</v>
      </c>
      <c r="BY454">
        <v>2</v>
      </c>
      <c r="BZ454">
        <v>0</v>
      </c>
      <c r="CA454">
        <v>2</v>
      </c>
      <c r="CB454">
        <v>0</v>
      </c>
      <c r="CC454">
        <v>2</v>
      </c>
      <c r="CD454">
        <v>0</v>
      </c>
      <c r="CE454">
        <v>2</v>
      </c>
      <c r="CF454">
        <v>0</v>
      </c>
      <c r="CG454">
        <v>2</v>
      </c>
      <c r="CH454">
        <v>2</v>
      </c>
      <c r="CI454">
        <v>2</v>
      </c>
      <c r="CJ454">
        <v>1</v>
      </c>
      <c r="CK454">
        <v>2</v>
      </c>
      <c r="CL454">
        <v>6</v>
      </c>
      <c r="CM454">
        <v>1</v>
      </c>
      <c r="CR454">
        <v>2</v>
      </c>
      <c r="CS454">
        <v>-98</v>
      </c>
      <c r="CT454">
        <v>1</v>
      </c>
      <c r="CU454">
        <v>1</v>
      </c>
      <c r="CV454" t="s">
        <v>5198</v>
      </c>
      <c r="CW454">
        <v>709</v>
      </c>
      <c r="CX454">
        <v>11.82</v>
      </c>
      <c r="CY454">
        <v>2</v>
      </c>
      <c r="CZ454">
        <v>1</v>
      </c>
      <c r="DA454" t="s">
        <v>4153</v>
      </c>
      <c r="DC454">
        <v>1</v>
      </c>
      <c r="DD454">
        <v>1</v>
      </c>
      <c r="DE454">
        <v>14</v>
      </c>
      <c r="DN454" t="s">
        <v>5184</v>
      </c>
      <c r="DO454" t="s">
        <v>5184</v>
      </c>
      <c r="DP454" t="s">
        <v>3178</v>
      </c>
      <c r="DQ454" t="s">
        <v>202</v>
      </c>
      <c r="DR454" t="s">
        <v>202</v>
      </c>
      <c r="DT454">
        <v>1</v>
      </c>
      <c r="DV454">
        <v>1</v>
      </c>
      <c r="DW454">
        <v>0</v>
      </c>
      <c r="DX454">
        <v>2</v>
      </c>
      <c r="DY454">
        <v>1</v>
      </c>
      <c r="DZ454">
        <v>1</v>
      </c>
      <c r="EA454">
        <v>2</v>
      </c>
      <c r="EB454">
        <f>IF(EA454&gt;=30,1,IF(EA454&gt;=20,2,IF(EA454&gt;=15,3,IF(EA454&gt;=10,4,IF(EA454&gt;=5,5,IF(EA454&gt;0,6,0))))))</f>
        <v>6</v>
      </c>
      <c r="EC454">
        <v>2</v>
      </c>
      <c r="EE454">
        <v>3</v>
      </c>
      <c r="EL454">
        <v>3</v>
      </c>
      <c r="EM454">
        <v>2</v>
      </c>
      <c r="EN454">
        <v>1</v>
      </c>
      <c r="EO454">
        <v>4</v>
      </c>
      <c r="EP454">
        <v>1</v>
      </c>
      <c r="EQ454">
        <v>1</v>
      </c>
      <c r="ER454">
        <v>1</v>
      </c>
      <c r="EZ454">
        <v>1</v>
      </c>
      <c r="FA454">
        <v>-97</v>
      </c>
      <c r="FD454">
        <v>2</v>
      </c>
      <c r="FG454">
        <v>0</v>
      </c>
      <c r="FH454" t="s">
        <v>3179</v>
      </c>
      <c r="FI454">
        <v>1</v>
      </c>
      <c r="FJ454" t="s">
        <v>204</v>
      </c>
      <c r="FK454">
        <v>3</v>
      </c>
      <c r="FL454">
        <v>12</v>
      </c>
      <c r="FM454">
        <v>12</v>
      </c>
      <c r="FN454">
        <v>2</v>
      </c>
      <c r="FO454" t="s">
        <v>2220</v>
      </c>
      <c r="FP454">
        <v>1.5</v>
      </c>
      <c r="FQ454" t="s">
        <v>3180</v>
      </c>
      <c r="FR454" t="s">
        <v>3201</v>
      </c>
      <c r="FS454">
        <v>1</v>
      </c>
      <c r="FT454">
        <v>1</v>
      </c>
      <c r="FU454" t="s">
        <v>2221</v>
      </c>
      <c r="FV454" t="s">
        <v>3182</v>
      </c>
      <c r="FW454">
        <v>0</v>
      </c>
      <c r="FX454">
        <v>1</v>
      </c>
      <c r="FY454">
        <v>0</v>
      </c>
      <c r="FZ454">
        <v>0</v>
      </c>
      <c r="GA454">
        <v>9502</v>
      </c>
      <c r="GB454">
        <v>38</v>
      </c>
      <c r="GC454">
        <v>250.05263160000001</v>
      </c>
      <c r="GD454" t="s">
        <v>2401</v>
      </c>
      <c r="GE454">
        <v>1</v>
      </c>
      <c r="HG454" t="s">
        <v>202</v>
      </c>
      <c r="HJ454">
        <v>0</v>
      </c>
    </row>
    <row r="455" spans="1:218" x14ac:dyDescent="0.3">
      <c r="A455">
        <v>963</v>
      </c>
      <c r="B455" t="s">
        <v>3225</v>
      </c>
      <c r="C455" t="s">
        <v>4664</v>
      </c>
      <c r="D455" t="s">
        <v>212</v>
      </c>
      <c r="E455">
        <v>1</v>
      </c>
      <c r="F455" t="s">
        <v>202</v>
      </c>
      <c r="H455">
        <v>1</v>
      </c>
      <c r="M455">
        <v>1</v>
      </c>
      <c r="N455">
        <v>1</v>
      </c>
      <c r="U455">
        <v>1</v>
      </c>
      <c r="W455">
        <v>1</v>
      </c>
      <c r="X455" t="s">
        <v>3174</v>
      </c>
      <c r="Y455">
        <v>1</v>
      </c>
      <c r="Z455">
        <v>1</v>
      </c>
      <c r="AA455">
        <v>5</v>
      </c>
      <c r="AD455" t="s">
        <v>202</v>
      </c>
      <c r="AE455">
        <v>1</v>
      </c>
      <c r="AF455">
        <v>1</v>
      </c>
      <c r="AG455">
        <v>1</v>
      </c>
      <c r="AH455">
        <v>1</v>
      </c>
      <c r="AI455">
        <v>2</v>
      </c>
      <c r="AJ455">
        <v>1</v>
      </c>
      <c r="AK455" t="s">
        <v>4665</v>
      </c>
      <c r="AL455">
        <v>1</v>
      </c>
      <c r="AM455">
        <v>1</v>
      </c>
      <c r="AN455">
        <v>1</v>
      </c>
      <c r="AO455">
        <v>2</v>
      </c>
      <c r="AP455">
        <v>2</v>
      </c>
      <c r="AQ455">
        <v>1</v>
      </c>
      <c r="AR455" t="s">
        <v>4666</v>
      </c>
      <c r="AS455">
        <v>1</v>
      </c>
      <c r="AT455">
        <v>1</v>
      </c>
      <c r="AU455">
        <v>1</v>
      </c>
      <c r="AV455">
        <v>2</v>
      </c>
      <c r="AW455">
        <v>7</v>
      </c>
      <c r="AX455">
        <v>1</v>
      </c>
      <c r="AY455">
        <v>3</v>
      </c>
      <c r="BE455">
        <v>1</v>
      </c>
      <c r="BF455">
        <v>1</v>
      </c>
      <c r="BG455">
        <v>1</v>
      </c>
      <c r="BH455">
        <v>1</v>
      </c>
      <c r="BI455">
        <v>1</v>
      </c>
      <c r="BJ455">
        <v>0</v>
      </c>
      <c r="BM455">
        <v>1</v>
      </c>
      <c r="BN455">
        <v>1</v>
      </c>
      <c r="BO455">
        <v>3</v>
      </c>
      <c r="BP455">
        <v>1</v>
      </c>
      <c r="BQ455">
        <v>13</v>
      </c>
      <c r="BR455">
        <v>1</v>
      </c>
      <c r="BS455">
        <v>1</v>
      </c>
      <c r="BT455">
        <v>1</v>
      </c>
      <c r="BV455">
        <v>0</v>
      </c>
      <c r="BX455">
        <v>1</v>
      </c>
      <c r="CJ455">
        <v>1</v>
      </c>
      <c r="CK455">
        <v>1</v>
      </c>
      <c r="CL455">
        <v>8</v>
      </c>
      <c r="CM455">
        <v>6</v>
      </c>
      <c r="CS455">
        <v>7</v>
      </c>
      <c r="CT455">
        <v>1</v>
      </c>
      <c r="CU455">
        <v>1</v>
      </c>
      <c r="CV455" t="s">
        <v>4667</v>
      </c>
      <c r="CW455">
        <v>628</v>
      </c>
      <c r="CX455">
        <v>10.47</v>
      </c>
      <c r="CY455">
        <v>2</v>
      </c>
      <c r="CZ455">
        <v>1</v>
      </c>
      <c r="DA455" t="s">
        <v>3419</v>
      </c>
      <c r="DC455">
        <v>1</v>
      </c>
      <c r="DD455">
        <v>1</v>
      </c>
      <c r="DE455">
        <v>3</v>
      </c>
      <c r="DN455" t="s">
        <v>4657</v>
      </c>
      <c r="DO455" t="s">
        <v>4657</v>
      </c>
      <c r="DP455" t="s">
        <v>3178</v>
      </c>
      <c r="DQ455" t="s">
        <v>202</v>
      </c>
      <c r="DR455" t="s">
        <v>202</v>
      </c>
      <c r="DT455">
        <v>1</v>
      </c>
      <c r="DV455">
        <v>1</v>
      </c>
      <c r="DW455">
        <v>0</v>
      </c>
      <c r="DX455">
        <v>5</v>
      </c>
      <c r="DY455">
        <v>1</v>
      </c>
      <c r="DZ455">
        <v>1</v>
      </c>
      <c r="EA455">
        <v>10</v>
      </c>
      <c r="EB455">
        <f>IF(EA455&gt;=30,1,IF(EA455&gt;=20,2,IF(EA455&gt;=15,3,IF(EA455&gt;=10,4,IF(EA455&gt;=5,5,IF(EA455&gt;0,6,0))))))</f>
        <v>4</v>
      </c>
      <c r="EC455">
        <v>2</v>
      </c>
      <c r="EE455">
        <v>6</v>
      </c>
      <c r="EL455">
        <v>2</v>
      </c>
      <c r="EM455">
        <v>3</v>
      </c>
      <c r="EN455">
        <v>1</v>
      </c>
      <c r="EO455">
        <v>4</v>
      </c>
      <c r="EP455">
        <v>1</v>
      </c>
      <c r="EQ455">
        <v>1</v>
      </c>
      <c r="ER455">
        <v>1</v>
      </c>
      <c r="EZ455">
        <v>2</v>
      </c>
      <c r="FE455">
        <v>2</v>
      </c>
      <c r="FG455">
        <v>0</v>
      </c>
      <c r="FH455" t="s">
        <v>3179</v>
      </c>
      <c r="FI455">
        <v>1</v>
      </c>
      <c r="FJ455" t="s">
        <v>204</v>
      </c>
      <c r="FK455">
        <v>6</v>
      </c>
      <c r="FL455">
        <v>12</v>
      </c>
      <c r="FM455">
        <v>12</v>
      </c>
      <c r="FN455">
        <v>10</v>
      </c>
      <c r="FO455" t="s">
        <v>2212</v>
      </c>
      <c r="FP455">
        <v>3.5</v>
      </c>
      <c r="FQ455" t="s">
        <v>3180</v>
      </c>
      <c r="FR455" t="s">
        <v>3201</v>
      </c>
      <c r="FS455">
        <v>1</v>
      </c>
      <c r="FT455">
        <v>1</v>
      </c>
      <c r="FU455" t="s">
        <v>2221</v>
      </c>
      <c r="FV455" t="s">
        <v>3182</v>
      </c>
      <c r="FW455">
        <v>1</v>
      </c>
      <c r="FX455">
        <v>0</v>
      </c>
      <c r="FY455">
        <v>0</v>
      </c>
      <c r="FZ455">
        <v>1</v>
      </c>
      <c r="GA455">
        <v>39021</v>
      </c>
      <c r="GB455">
        <v>133</v>
      </c>
      <c r="GC455">
        <v>293.3909774</v>
      </c>
      <c r="GD455" t="s">
        <v>2401</v>
      </c>
      <c r="GE455">
        <v>1</v>
      </c>
      <c r="HG455" t="s">
        <v>202</v>
      </c>
      <c r="HI455">
        <v>0</v>
      </c>
      <c r="HJ455">
        <v>1</v>
      </c>
    </row>
    <row r="456" spans="1:218" x14ac:dyDescent="0.3">
      <c r="A456">
        <v>964</v>
      </c>
      <c r="B456" t="s">
        <v>3279</v>
      </c>
      <c r="C456" t="s">
        <v>4668</v>
      </c>
      <c r="D456" t="s">
        <v>212</v>
      </c>
      <c r="E456">
        <v>1</v>
      </c>
      <c r="F456" t="s">
        <v>202</v>
      </c>
      <c r="H456">
        <v>1</v>
      </c>
      <c r="M456">
        <v>1</v>
      </c>
      <c r="N456">
        <v>1</v>
      </c>
      <c r="U456">
        <v>1</v>
      </c>
      <c r="W456">
        <v>1</v>
      </c>
      <c r="X456" t="s">
        <v>3174</v>
      </c>
      <c r="Y456">
        <v>1</v>
      </c>
      <c r="Z456">
        <v>1</v>
      </c>
      <c r="AA456">
        <v>5</v>
      </c>
      <c r="AD456" t="s">
        <v>202</v>
      </c>
      <c r="AE456">
        <v>1</v>
      </c>
      <c r="AF456">
        <v>1</v>
      </c>
      <c r="AG456">
        <v>1</v>
      </c>
      <c r="AH456">
        <v>1</v>
      </c>
      <c r="AI456">
        <v>-97</v>
      </c>
      <c r="AJ456">
        <v>1</v>
      </c>
      <c r="AK456" t="s">
        <v>4669</v>
      </c>
      <c r="AL456">
        <v>1</v>
      </c>
      <c r="AM456">
        <v>2</v>
      </c>
      <c r="AN456">
        <v>1</v>
      </c>
      <c r="AO456">
        <v>2</v>
      </c>
      <c r="AP456">
        <v>2</v>
      </c>
      <c r="AQ456">
        <v>1</v>
      </c>
      <c r="AR456" t="s">
        <v>4670</v>
      </c>
      <c r="AS456">
        <v>2</v>
      </c>
      <c r="AT456">
        <v>1</v>
      </c>
      <c r="AU456">
        <v>2</v>
      </c>
      <c r="AV456">
        <v>2</v>
      </c>
      <c r="AW456">
        <v>7</v>
      </c>
      <c r="AX456">
        <v>1</v>
      </c>
      <c r="AY456">
        <v>1</v>
      </c>
      <c r="BE456">
        <v>1</v>
      </c>
      <c r="BF456">
        <v>2</v>
      </c>
      <c r="BG456">
        <v>1</v>
      </c>
      <c r="BH456">
        <v>2</v>
      </c>
      <c r="BI456">
        <v>1</v>
      </c>
      <c r="BJ456">
        <v>0</v>
      </c>
      <c r="BM456">
        <v>1</v>
      </c>
      <c r="BN456">
        <v>1</v>
      </c>
      <c r="BO456">
        <v>4</v>
      </c>
      <c r="BP456">
        <v>1</v>
      </c>
      <c r="BQ456">
        <v>30</v>
      </c>
      <c r="BR456">
        <v>2</v>
      </c>
      <c r="BS456">
        <v>1</v>
      </c>
      <c r="BT456">
        <v>4</v>
      </c>
      <c r="BU456">
        <v>4</v>
      </c>
      <c r="BV456">
        <v>2</v>
      </c>
      <c r="BW456">
        <v>4</v>
      </c>
      <c r="BX456">
        <v>0</v>
      </c>
      <c r="BY456">
        <v>4</v>
      </c>
      <c r="BZ456">
        <v>0</v>
      </c>
      <c r="CA456">
        <v>4</v>
      </c>
      <c r="CB456">
        <v>1</v>
      </c>
      <c r="CC456">
        <v>4</v>
      </c>
      <c r="CD456">
        <v>0</v>
      </c>
      <c r="CE456">
        <v>4</v>
      </c>
      <c r="CF456">
        <v>0</v>
      </c>
      <c r="CG456">
        <v>4</v>
      </c>
      <c r="CH456">
        <v>1</v>
      </c>
      <c r="CI456">
        <v>4</v>
      </c>
      <c r="CJ456">
        <v>1</v>
      </c>
      <c r="CK456">
        <v>2</v>
      </c>
      <c r="CL456">
        <v>5</v>
      </c>
      <c r="CM456">
        <v>7</v>
      </c>
      <c r="CR456">
        <v>2</v>
      </c>
      <c r="CS456">
        <v>9</v>
      </c>
      <c r="CT456">
        <v>1</v>
      </c>
      <c r="CU456">
        <v>2</v>
      </c>
      <c r="CV456" t="s">
        <v>1009</v>
      </c>
      <c r="CW456">
        <v>986</v>
      </c>
      <c r="CX456">
        <v>16.43</v>
      </c>
      <c r="CY456">
        <v>2</v>
      </c>
      <c r="CZ456">
        <v>1</v>
      </c>
      <c r="DA456" t="s">
        <v>2501</v>
      </c>
      <c r="DC456">
        <v>1</v>
      </c>
      <c r="DD456">
        <v>1</v>
      </c>
      <c r="DE456">
        <v>2</v>
      </c>
      <c r="DN456" t="s">
        <v>4657</v>
      </c>
      <c r="DO456" t="s">
        <v>4657</v>
      </c>
      <c r="DP456" t="s">
        <v>3178</v>
      </c>
      <c r="DQ456" t="s">
        <v>202</v>
      </c>
      <c r="DR456" t="s">
        <v>202</v>
      </c>
      <c r="DT456">
        <v>1</v>
      </c>
      <c r="DV456">
        <v>1</v>
      </c>
      <c r="DW456">
        <v>0</v>
      </c>
      <c r="DX456">
        <v>5</v>
      </c>
      <c r="DY456">
        <v>1</v>
      </c>
      <c r="DZ456">
        <v>1</v>
      </c>
      <c r="EA456">
        <v>30</v>
      </c>
      <c r="EB456">
        <f>IF(EA456&gt;=30,1,IF(EA456&gt;=20,2,IF(EA456&gt;=15,3,IF(EA456&gt;=10,4,IF(EA456&gt;=5,5,IF(EA456&gt;0,6,0))))))</f>
        <v>1</v>
      </c>
      <c r="EC456">
        <v>2</v>
      </c>
      <c r="EE456">
        <v>30</v>
      </c>
      <c r="EL456">
        <v>2</v>
      </c>
      <c r="EM456">
        <v>3</v>
      </c>
      <c r="EN456">
        <v>1</v>
      </c>
      <c r="EO456">
        <v>1</v>
      </c>
      <c r="EP456">
        <v>1</v>
      </c>
      <c r="EQ456">
        <v>1</v>
      </c>
      <c r="ER456">
        <v>2</v>
      </c>
      <c r="ES456">
        <v>1</v>
      </c>
      <c r="ET456">
        <v>1</v>
      </c>
      <c r="EU456">
        <f>IF(ET456&gt;=30,1,IF(ET456&gt;=20,2,IF(ET456&gt;=15,3,IF(ET456&gt;=10,4,IF(ET456&gt;=5,5,IF(ET456&gt;0,6,0))))))</f>
        <v>6</v>
      </c>
      <c r="EV456">
        <v>1</v>
      </c>
      <c r="EW456">
        <v>3</v>
      </c>
      <c r="EY456">
        <v>2</v>
      </c>
      <c r="EZ456">
        <v>1</v>
      </c>
      <c r="FA456">
        <v>3</v>
      </c>
      <c r="FD456">
        <v>2</v>
      </c>
      <c r="FG456">
        <v>0</v>
      </c>
      <c r="FH456" t="s">
        <v>3179</v>
      </c>
      <c r="FI456">
        <v>1</v>
      </c>
      <c r="FJ456" t="s">
        <v>204</v>
      </c>
      <c r="FK456">
        <v>30</v>
      </c>
      <c r="FL456">
        <v>12</v>
      </c>
      <c r="FM456">
        <v>12</v>
      </c>
      <c r="FN456">
        <v>30</v>
      </c>
      <c r="FO456" t="s">
        <v>2212</v>
      </c>
      <c r="FP456">
        <v>3.5</v>
      </c>
      <c r="FQ456" t="s">
        <v>3180</v>
      </c>
      <c r="FR456" t="s">
        <v>3196</v>
      </c>
      <c r="FS456">
        <v>1</v>
      </c>
      <c r="FT456">
        <v>1</v>
      </c>
      <c r="FU456" t="s">
        <v>2213</v>
      </c>
      <c r="FV456" t="s">
        <v>3182</v>
      </c>
      <c r="FW456">
        <v>0</v>
      </c>
      <c r="FX456">
        <v>1</v>
      </c>
      <c r="FY456">
        <v>0</v>
      </c>
      <c r="FZ456">
        <v>0</v>
      </c>
      <c r="GA456">
        <v>59048</v>
      </c>
      <c r="GB456">
        <v>201</v>
      </c>
      <c r="GC456">
        <v>293.7711443</v>
      </c>
      <c r="GD456" t="s">
        <v>2401</v>
      </c>
      <c r="GE456">
        <v>1</v>
      </c>
      <c r="HG456" t="s">
        <v>202</v>
      </c>
      <c r="HJ456">
        <v>0</v>
      </c>
    </row>
    <row r="457" spans="1:218" x14ac:dyDescent="0.3">
      <c r="A457">
        <v>965</v>
      </c>
      <c r="B457" t="s">
        <v>3183</v>
      </c>
      <c r="C457" t="s">
        <v>4671</v>
      </c>
      <c r="D457" t="s">
        <v>212</v>
      </c>
      <c r="E457">
        <v>1</v>
      </c>
      <c r="F457" t="s">
        <v>202</v>
      </c>
      <c r="H457">
        <v>1</v>
      </c>
      <c r="M457">
        <v>1</v>
      </c>
      <c r="N457">
        <v>1</v>
      </c>
      <c r="U457">
        <v>1</v>
      </c>
      <c r="W457">
        <v>1</v>
      </c>
      <c r="X457" t="s">
        <v>3174</v>
      </c>
      <c r="Y457">
        <v>1</v>
      </c>
      <c r="Z457">
        <v>1</v>
      </c>
      <c r="AA457">
        <v>1</v>
      </c>
      <c r="AD457" t="s">
        <v>202</v>
      </c>
      <c r="AE457">
        <v>1</v>
      </c>
      <c r="AF457">
        <v>1</v>
      </c>
      <c r="AG457">
        <v>1</v>
      </c>
      <c r="AH457">
        <v>1</v>
      </c>
      <c r="AI457">
        <v>1</v>
      </c>
      <c r="AJ457">
        <v>1</v>
      </c>
      <c r="AK457" t="s">
        <v>4060</v>
      </c>
      <c r="AL457">
        <v>1</v>
      </c>
      <c r="AM457">
        <v>1</v>
      </c>
      <c r="AN457">
        <v>1</v>
      </c>
      <c r="AO457">
        <v>2</v>
      </c>
      <c r="AP457">
        <v>1</v>
      </c>
      <c r="AQ457">
        <v>1</v>
      </c>
      <c r="AR457" t="s">
        <v>4061</v>
      </c>
      <c r="AS457">
        <v>2</v>
      </c>
      <c r="AT457">
        <v>2</v>
      </c>
      <c r="AU457">
        <v>2</v>
      </c>
      <c r="AV457">
        <v>2</v>
      </c>
      <c r="AW457">
        <v>7</v>
      </c>
      <c r="AX457">
        <v>1</v>
      </c>
      <c r="AY457">
        <v>1</v>
      </c>
      <c r="AZ457">
        <v>3</v>
      </c>
      <c r="BE457">
        <v>1</v>
      </c>
      <c r="BF457">
        <v>1</v>
      </c>
      <c r="BG457">
        <v>1</v>
      </c>
      <c r="BH457">
        <v>1</v>
      </c>
      <c r="BI457">
        <v>1</v>
      </c>
      <c r="BJ457">
        <v>0</v>
      </c>
      <c r="BM457">
        <v>2</v>
      </c>
      <c r="BN457">
        <v>1</v>
      </c>
      <c r="BO457">
        <v>2</v>
      </c>
      <c r="BP457">
        <v>1</v>
      </c>
      <c r="BQ457">
        <v>3</v>
      </c>
      <c r="BR457">
        <v>-97</v>
      </c>
      <c r="BS457">
        <v>1</v>
      </c>
      <c r="BT457">
        <v>4</v>
      </c>
      <c r="BV457">
        <v>2</v>
      </c>
      <c r="BX457">
        <v>0</v>
      </c>
      <c r="BZ457">
        <v>2</v>
      </c>
      <c r="CJ457">
        <v>2</v>
      </c>
      <c r="CK457">
        <v>2</v>
      </c>
      <c r="CL457">
        <v>5</v>
      </c>
      <c r="CM457">
        <v>1</v>
      </c>
      <c r="CR457">
        <v>2</v>
      </c>
      <c r="CS457">
        <v>-98</v>
      </c>
      <c r="CT457">
        <v>-98</v>
      </c>
      <c r="CU457">
        <v>2</v>
      </c>
      <c r="CV457" t="s">
        <v>229</v>
      </c>
      <c r="CW457">
        <v>867</v>
      </c>
      <c r="CX457">
        <v>14.45</v>
      </c>
      <c r="CY457">
        <v>2</v>
      </c>
      <c r="CZ457">
        <v>1</v>
      </c>
      <c r="DA457" t="s">
        <v>3220</v>
      </c>
      <c r="DC457">
        <v>1</v>
      </c>
      <c r="DD457">
        <v>1</v>
      </c>
      <c r="DE457">
        <v>4</v>
      </c>
      <c r="DN457" t="s">
        <v>4657</v>
      </c>
      <c r="DO457" t="s">
        <v>4657</v>
      </c>
      <c r="DP457" t="s">
        <v>3178</v>
      </c>
      <c r="DQ457" t="s">
        <v>202</v>
      </c>
      <c r="DR457" t="s">
        <v>202</v>
      </c>
      <c r="DT457">
        <v>1</v>
      </c>
      <c r="DV457">
        <v>1</v>
      </c>
      <c r="DW457">
        <v>0</v>
      </c>
      <c r="DX457">
        <v>1</v>
      </c>
      <c r="DY457">
        <v>1</v>
      </c>
      <c r="DZ457">
        <v>-97</v>
      </c>
      <c r="EB457">
        <v>4</v>
      </c>
      <c r="EC457">
        <v>2</v>
      </c>
      <c r="EE457">
        <v>2</v>
      </c>
      <c r="EL457">
        <v>2</v>
      </c>
      <c r="EM457">
        <v>2</v>
      </c>
      <c r="EN457">
        <v>1</v>
      </c>
      <c r="EO457">
        <v>1</v>
      </c>
      <c r="EP457">
        <v>1</v>
      </c>
      <c r="EQ457">
        <v>1</v>
      </c>
      <c r="ER457">
        <v>2</v>
      </c>
      <c r="ES457">
        <v>-97</v>
      </c>
      <c r="EU457">
        <v>5</v>
      </c>
      <c r="EV457">
        <v>2</v>
      </c>
      <c r="EW457">
        <v>2</v>
      </c>
      <c r="EX457">
        <v>1</v>
      </c>
      <c r="EY457">
        <v>1</v>
      </c>
      <c r="EZ457">
        <v>1</v>
      </c>
      <c r="FA457">
        <v>-97</v>
      </c>
      <c r="FD457">
        <v>1</v>
      </c>
      <c r="FG457">
        <v>0</v>
      </c>
      <c r="FH457" t="s">
        <v>3179</v>
      </c>
      <c r="FI457">
        <v>1</v>
      </c>
      <c r="FJ457" t="s">
        <v>204</v>
      </c>
      <c r="FK457">
        <v>2</v>
      </c>
      <c r="FL457">
        <v>12</v>
      </c>
      <c r="FM457">
        <v>12</v>
      </c>
      <c r="FN457">
        <v>12.5</v>
      </c>
      <c r="FO457" t="s">
        <v>2212</v>
      </c>
      <c r="FP457">
        <v>1.5</v>
      </c>
      <c r="FQ457" t="s">
        <v>3180</v>
      </c>
      <c r="FR457" t="s">
        <v>3196</v>
      </c>
      <c r="FS457">
        <v>1</v>
      </c>
      <c r="FT457">
        <v>1</v>
      </c>
      <c r="FU457" t="s">
        <v>2213</v>
      </c>
      <c r="FV457" t="s">
        <v>3182</v>
      </c>
      <c r="FW457">
        <v>0</v>
      </c>
      <c r="FX457">
        <v>1</v>
      </c>
      <c r="FY457">
        <v>0</v>
      </c>
      <c r="FZ457">
        <v>0</v>
      </c>
      <c r="GA457">
        <v>37408</v>
      </c>
      <c r="GB457">
        <v>127</v>
      </c>
      <c r="GC457">
        <v>294.55118110000001</v>
      </c>
      <c r="GD457" t="s">
        <v>2401</v>
      </c>
      <c r="GE457">
        <v>1</v>
      </c>
      <c r="HG457" t="s">
        <v>202</v>
      </c>
      <c r="HJ457">
        <v>0</v>
      </c>
    </row>
    <row r="458" spans="1:218" x14ac:dyDescent="0.3">
      <c r="A458">
        <v>966</v>
      </c>
      <c r="B458" t="s">
        <v>3279</v>
      </c>
      <c r="C458" t="s">
        <v>4672</v>
      </c>
      <c r="D458" t="s">
        <v>212</v>
      </c>
      <c r="E458">
        <v>1</v>
      </c>
      <c r="F458" t="s">
        <v>202</v>
      </c>
      <c r="H458">
        <v>1</v>
      </c>
      <c r="M458">
        <v>1</v>
      </c>
      <c r="N458">
        <v>1</v>
      </c>
      <c r="U458">
        <v>1</v>
      </c>
      <c r="W458">
        <v>1</v>
      </c>
      <c r="X458" t="s">
        <v>3174</v>
      </c>
      <c r="Y458">
        <v>1</v>
      </c>
      <c r="Z458">
        <v>1</v>
      </c>
      <c r="AA458">
        <v>8</v>
      </c>
      <c r="AD458" t="s">
        <v>202</v>
      </c>
      <c r="AE458">
        <v>1</v>
      </c>
      <c r="AF458">
        <v>2</v>
      </c>
      <c r="AG458">
        <v>1</v>
      </c>
      <c r="AH458">
        <v>2</v>
      </c>
      <c r="AI458">
        <v>1</v>
      </c>
      <c r="AJ458">
        <v>1</v>
      </c>
      <c r="AK458" t="s">
        <v>4673</v>
      </c>
      <c r="AL458">
        <v>1</v>
      </c>
      <c r="AM458">
        <v>2</v>
      </c>
      <c r="AN458">
        <v>2</v>
      </c>
      <c r="AO458">
        <v>2</v>
      </c>
      <c r="AP458">
        <v>1</v>
      </c>
      <c r="AQ458">
        <v>2</v>
      </c>
      <c r="AR458" t="s">
        <v>4674</v>
      </c>
      <c r="AS458">
        <v>2</v>
      </c>
      <c r="AT458">
        <v>2</v>
      </c>
      <c r="AU458">
        <v>2</v>
      </c>
      <c r="AV458">
        <v>2</v>
      </c>
      <c r="AW458">
        <v>6</v>
      </c>
      <c r="AX458">
        <v>1</v>
      </c>
      <c r="AY458">
        <v>6</v>
      </c>
      <c r="BE458">
        <v>1</v>
      </c>
      <c r="BF458">
        <v>1</v>
      </c>
      <c r="BG458">
        <v>1</v>
      </c>
      <c r="BH458">
        <v>0</v>
      </c>
      <c r="BI458">
        <v>1</v>
      </c>
      <c r="BJ458">
        <v>0</v>
      </c>
      <c r="BM458">
        <v>5</v>
      </c>
      <c r="BN458">
        <v>1</v>
      </c>
      <c r="BO458">
        <v>0</v>
      </c>
      <c r="BP458">
        <v>1</v>
      </c>
      <c r="BQ458">
        <v>0.5</v>
      </c>
      <c r="BR458">
        <v>-97</v>
      </c>
      <c r="BS458">
        <v>1</v>
      </c>
      <c r="BT458">
        <v>1</v>
      </c>
      <c r="BV458">
        <v>0</v>
      </c>
      <c r="BX458">
        <v>0</v>
      </c>
      <c r="BZ458">
        <v>0</v>
      </c>
      <c r="CB458">
        <v>0</v>
      </c>
      <c r="CD458">
        <v>0</v>
      </c>
      <c r="CF458">
        <v>1</v>
      </c>
      <c r="CJ458">
        <v>2</v>
      </c>
      <c r="CK458">
        <v>2</v>
      </c>
      <c r="CL458">
        <v>6</v>
      </c>
      <c r="CM458">
        <v>1</v>
      </c>
      <c r="CR458">
        <v>2</v>
      </c>
      <c r="CS458">
        <v>3</v>
      </c>
      <c r="CT458">
        <v>1</v>
      </c>
      <c r="CU458">
        <v>2</v>
      </c>
      <c r="CV458" t="s">
        <v>4675</v>
      </c>
      <c r="CW458">
        <v>793</v>
      </c>
      <c r="CX458">
        <v>13.22</v>
      </c>
      <c r="CY458">
        <v>2</v>
      </c>
      <c r="CZ458">
        <v>1</v>
      </c>
      <c r="DA458" t="s">
        <v>945</v>
      </c>
      <c r="DC458">
        <v>1</v>
      </c>
      <c r="DD458">
        <v>1</v>
      </c>
      <c r="DE458">
        <v>2</v>
      </c>
      <c r="DN458" t="s">
        <v>4657</v>
      </c>
      <c r="DO458" t="s">
        <v>4657</v>
      </c>
      <c r="DP458" t="s">
        <v>3178</v>
      </c>
      <c r="DQ458" t="s">
        <v>202</v>
      </c>
      <c r="DR458" t="s">
        <v>202</v>
      </c>
      <c r="DT458">
        <v>1</v>
      </c>
      <c r="DV458">
        <v>1</v>
      </c>
      <c r="DW458">
        <v>0</v>
      </c>
      <c r="DX458">
        <v>8</v>
      </c>
      <c r="DY458">
        <v>1</v>
      </c>
      <c r="DZ458">
        <v>-97</v>
      </c>
      <c r="EB458">
        <v>-97</v>
      </c>
      <c r="EC458">
        <v>2</v>
      </c>
      <c r="EE458">
        <v>2</v>
      </c>
      <c r="EL458">
        <v>1</v>
      </c>
      <c r="EM458">
        <v>3</v>
      </c>
      <c r="EN458">
        <v>1</v>
      </c>
      <c r="EO458">
        <v>4</v>
      </c>
      <c r="EP458">
        <v>2</v>
      </c>
      <c r="EZ458">
        <v>1</v>
      </c>
      <c r="FA458">
        <v>3</v>
      </c>
      <c r="FD458">
        <v>9</v>
      </c>
      <c r="FG458">
        <v>0</v>
      </c>
      <c r="FH458" t="s">
        <v>3179</v>
      </c>
      <c r="FI458">
        <v>1</v>
      </c>
      <c r="FJ458" t="s">
        <v>204</v>
      </c>
      <c r="FK458">
        <v>2</v>
      </c>
      <c r="FL458">
        <v>12</v>
      </c>
      <c r="FM458">
        <v>12</v>
      </c>
      <c r="FN458">
        <v>20</v>
      </c>
      <c r="FO458" t="s">
        <v>2206</v>
      </c>
      <c r="FP458">
        <v>3.5</v>
      </c>
      <c r="FQ458" t="s">
        <v>3180</v>
      </c>
      <c r="FR458" t="s">
        <v>3201</v>
      </c>
      <c r="FS458">
        <v>1</v>
      </c>
      <c r="FT458">
        <v>0</v>
      </c>
      <c r="FU458" t="s">
        <v>2207</v>
      </c>
      <c r="FV458" t="s">
        <v>2207</v>
      </c>
      <c r="FW458">
        <v>0</v>
      </c>
      <c r="FX458">
        <v>1</v>
      </c>
      <c r="FY458">
        <v>0</v>
      </c>
      <c r="FZ458">
        <v>0</v>
      </c>
      <c r="GA458">
        <v>59048</v>
      </c>
      <c r="GB458">
        <v>201</v>
      </c>
      <c r="GC458">
        <v>293.7711443</v>
      </c>
      <c r="GD458" t="s">
        <v>2401</v>
      </c>
      <c r="GE458">
        <v>1</v>
      </c>
      <c r="HG458" t="s">
        <v>202</v>
      </c>
      <c r="HJ458">
        <v>0</v>
      </c>
    </row>
    <row r="459" spans="1:218" x14ac:dyDescent="0.3">
      <c r="A459">
        <v>1409</v>
      </c>
      <c r="B459" t="s">
        <v>3221</v>
      </c>
      <c r="C459" t="s">
        <v>5320</v>
      </c>
      <c r="D459" t="s">
        <v>212</v>
      </c>
      <c r="E459">
        <v>1</v>
      </c>
      <c r="F459" t="s">
        <v>202</v>
      </c>
      <c r="H459">
        <v>1</v>
      </c>
      <c r="M459">
        <v>3</v>
      </c>
      <c r="N459">
        <v>1</v>
      </c>
      <c r="U459">
        <v>1</v>
      </c>
      <c r="W459">
        <v>1</v>
      </c>
      <c r="X459" t="s">
        <v>3174</v>
      </c>
      <c r="Y459">
        <v>1</v>
      </c>
      <c r="Z459">
        <v>1</v>
      </c>
      <c r="AA459">
        <v>1</v>
      </c>
      <c r="AD459" t="s">
        <v>3174</v>
      </c>
      <c r="AE459">
        <v>1</v>
      </c>
      <c r="AF459">
        <v>1</v>
      </c>
      <c r="AG459">
        <v>1</v>
      </c>
      <c r="AH459">
        <v>1</v>
      </c>
      <c r="AI459">
        <v>1</v>
      </c>
      <c r="AJ459">
        <v>1</v>
      </c>
      <c r="AK459" t="s">
        <v>5321</v>
      </c>
      <c r="AL459">
        <v>1</v>
      </c>
      <c r="AM459">
        <v>1</v>
      </c>
      <c r="AN459">
        <v>1</v>
      </c>
      <c r="AO459">
        <v>2</v>
      </c>
      <c r="AP459">
        <v>2</v>
      </c>
      <c r="AQ459">
        <v>2</v>
      </c>
      <c r="AR459" t="s">
        <v>5322</v>
      </c>
      <c r="AS459">
        <v>2</v>
      </c>
      <c r="AT459">
        <v>1</v>
      </c>
      <c r="AU459">
        <v>2</v>
      </c>
      <c r="AV459">
        <v>1</v>
      </c>
      <c r="AW459">
        <v>7</v>
      </c>
      <c r="AX459">
        <v>1</v>
      </c>
      <c r="AY459">
        <v>1</v>
      </c>
      <c r="BE459">
        <v>1</v>
      </c>
      <c r="BF459">
        <v>2</v>
      </c>
      <c r="BG459">
        <v>1</v>
      </c>
      <c r="BH459">
        <v>2</v>
      </c>
      <c r="BI459">
        <v>1</v>
      </c>
      <c r="BJ459">
        <v>1</v>
      </c>
      <c r="BK459">
        <v>1</v>
      </c>
      <c r="BL459">
        <v>1</v>
      </c>
      <c r="BM459">
        <v>1</v>
      </c>
      <c r="BN459">
        <v>1</v>
      </c>
      <c r="BO459">
        <v>4</v>
      </c>
      <c r="BP459">
        <v>1</v>
      </c>
      <c r="BQ459">
        <v>0.1</v>
      </c>
      <c r="BR459">
        <v>2</v>
      </c>
      <c r="BS459">
        <v>1</v>
      </c>
      <c r="BT459">
        <v>5</v>
      </c>
      <c r="BU459">
        <v>5</v>
      </c>
      <c r="BV459">
        <v>0</v>
      </c>
      <c r="BW459">
        <v>5</v>
      </c>
      <c r="BX459">
        <v>2</v>
      </c>
      <c r="BY459">
        <v>5</v>
      </c>
      <c r="BZ459">
        <v>0</v>
      </c>
      <c r="CA459">
        <v>5</v>
      </c>
      <c r="CB459">
        <v>0</v>
      </c>
      <c r="CC459">
        <v>5</v>
      </c>
      <c r="CD459">
        <v>2</v>
      </c>
      <c r="CE459">
        <v>5</v>
      </c>
      <c r="CF459">
        <v>0</v>
      </c>
      <c r="CG459">
        <v>5</v>
      </c>
      <c r="CH459">
        <v>1</v>
      </c>
      <c r="CI459">
        <v>5</v>
      </c>
      <c r="CJ459">
        <v>2</v>
      </c>
      <c r="CK459">
        <v>2</v>
      </c>
      <c r="CL459">
        <v>8</v>
      </c>
      <c r="CM459">
        <v>1</v>
      </c>
      <c r="CR459">
        <v>2</v>
      </c>
      <c r="CS459">
        <v>9</v>
      </c>
      <c r="CT459">
        <v>1</v>
      </c>
      <c r="CU459">
        <v>1</v>
      </c>
      <c r="CV459" t="s">
        <v>5323</v>
      </c>
      <c r="CW459">
        <v>1041</v>
      </c>
      <c r="CX459">
        <v>17.350000000000001</v>
      </c>
      <c r="CY459">
        <v>2</v>
      </c>
      <c r="CZ459">
        <v>1</v>
      </c>
      <c r="DA459" t="s">
        <v>717</v>
      </c>
      <c r="DC459">
        <v>1</v>
      </c>
      <c r="DD459">
        <v>1</v>
      </c>
      <c r="DE459">
        <v>10</v>
      </c>
      <c r="DN459" t="s">
        <v>5312</v>
      </c>
      <c r="DO459" t="s">
        <v>5312</v>
      </c>
      <c r="DP459" t="s">
        <v>3178</v>
      </c>
      <c r="DQ459" t="s">
        <v>202</v>
      </c>
      <c r="DR459" t="s">
        <v>202</v>
      </c>
      <c r="DT459">
        <v>1</v>
      </c>
      <c r="DV459">
        <v>1</v>
      </c>
      <c r="DW459">
        <v>0</v>
      </c>
      <c r="DX459">
        <v>1</v>
      </c>
      <c r="DY459">
        <v>1</v>
      </c>
      <c r="DZ459">
        <v>1</v>
      </c>
      <c r="EA459">
        <v>20</v>
      </c>
      <c r="EB459">
        <f>IF(EA459&gt;=30,1,IF(EA459&gt;=20,2,IF(EA459&gt;=15,3,IF(EA459&gt;=10,4,IF(EA459&gt;=5,5,IF(EA459&gt;0,6,0))))))</f>
        <v>2</v>
      </c>
      <c r="EC459">
        <v>2</v>
      </c>
      <c r="EE459">
        <v>20</v>
      </c>
      <c r="EL459">
        <v>2</v>
      </c>
      <c r="EM459">
        <v>2</v>
      </c>
      <c r="EN459">
        <v>1</v>
      </c>
      <c r="EO459">
        <v>4</v>
      </c>
      <c r="EP459">
        <v>1</v>
      </c>
      <c r="EQ459">
        <v>1</v>
      </c>
      <c r="ER459">
        <v>1</v>
      </c>
      <c r="EZ459">
        <v>1</v>
      </c>
      <c r="FA459">
        <v>1</v>
      </c>
      <c r="FD459">
        <v>2</v>
      </c>
      <c r="FG459">
        <v>0</v>
      </c>
      <c r="FH459" t="s">
        <v>3179</v>
      </c>
      <c r="FI459">
        <v>1</v>
      </c>
      <c r="FJ459" t="s">
        <v>204</v>
      </c>
      <c r="FK459">
        <v>20</v>
      </c>
      <c r="FL459">
        <v>12</v>
      </c>
      <c r="FM459">
        <v>12</v>
      </c>
      <c r="FN459">
        <v>20</v>
      </c>
      <c r="FO459" t="s">
        <v>2212</v>
      </c>
      <c r="FP459">
        <v>1.5</v>
      </c>
      <c r="FQ459" t="s">
        <v>3180</v>
      </c>
      <c r="FR459" t="s">
        <v>3201</v>
      </c>
      <c r="FS459">
        <v>1</v>
      </c>
      <c r="FT459">
        <v>1</v>
      </c>
      <c r="FU459" t="s">
        <v>2221</v>
      </c>
      <c r="FV459" t="s">
        <v>3182</v>
      </c>
      <c r="FW459">
        <v>0</v>
      </c>
      <c r="FX459">
        <v>1</v>
      </c>
      <c r="FY459">
        <v>0</v>
      </c>
      <c r="FZ459">
        <v>0</v>
      </c>
      <c r="GA459">
        <v>7861</v>
      </c>
      <c r="GB459">
        <v>71</v>
      </c>
      <c r="GC459">
        <v>110.71830989999999</v>
      </c>
      <c r="GD459" t="s">
        <v>2401</v>
      </c>
      <c r="GE459">
        <v>1</v>
      </c>
      <c r="HG459" t="s">
        <v>202</v>
      </c>
      <c r="HJ459">
        <v>0</v>
      </c>
    </row>
    <row r="460" spans="1:218" x14ac:dyDescent="0.3">
      <c r="A460">
        <v>975</v>
      </c>
      <c r="B460" t="s">
        <v>3183</v>
      </c>
      <c r="C460" t="s">
        <v>3502</v>
      </c>
      <c r="D460" t="s">
        <v>212</v>
      </c>
      <c r="E460">
        <v>1</v>
      </c>
      <c r="F460" t="s">
        <v>202</v>
      </c>
      <c r="H460">
        <v>1</v>
      </c>
      <c r="M460">
        <v>1</v>
      </c>
      <c r="N460">
        <v>-97</v>
      </c>
      <c r="U460">
        <v>1</v>
      </c>
      <c r="W460">
        <v>1</v>
      </c>
      <c r="X460" t="s">
        <v>3174</v>
      </c>
      <c r="Y460">
        <v>1</v>
      </c>
      <c r="Z460">
        <v>1</v>
      </c>
      <c r="AA460">
        <v>1</v>
      </c>
      <c r="AD460" t="s">
        <v>202</v>
      </c>
      <c r="AE460">
        <v>1</v>
      </c>
      <c r="AF460">
        <v>2</v>
      </c>
      <c r="AG460">
        <v>1</v>
      </c>
      <c r="AH460">
        <v>2</v>
      </c>
      <c r="AI460">
        <v>1</v>
      </c>
      <c r="AJ460">
        <v>2</v>
      </c>
      <c r="AK460" t="s">
        <v>4679</v>
      </c>
      <c r="AL460">
        <v>2</v>
      </c>
      <c r="AM460">
        <v>2</v>
      </c>
      <c r="AN460">
        <v>2</v>
      </c>
      <c r="AO460">
        <v>2</v>
      </c>
      <c r="AP460">
        <v>2</v>
      </c>
      <c r="AQ460">
        <v>2</v>
      </c>
      <c r="AR460" t="s">
        <v>4680</v>
      </c>
      <c r="AS460">
        <v>2</v>
      </c>
      <c r="AT460">
        <v>1</v>
      </c>
      <c r="AU460">
        <v>1</v>
      </c>
      <c r="AV460">
        <v>2</v>
      </c>
      <c r="AW460">
        <v>7</v>
      </c>
      <c r="AX460">
        <v>1</v>
      </c>
      <c r="AY460">
        <v>4</v>
      </c>
      <c r="AZ460">
        <v>5</v>
      </c>
      <c r="BE460">
        <v>1</v>
      </c>
      <c r="BF460">
        <v>1</v>
      </c>
      <c r="BG460">
        <v>1</v>
      </c>
      <c r="BH460">
        <v>1</v>
      </c>
      <c r="BI460">
        <v>1</v>
      </c>
      <c r="BJ460">
        <v>0</v>
      </c>
      <c r="BM460">
        <v>1</v>
      </c>
      <c r="BN460">
        <v>1</v>
      </c>
      <c r="BO460">
        <v>4</v>
      </c>
      <c r="BP460">
        <v>1</v>
      </c>
      <c r="BQ460">
        <v>5</v>
      </c>
      <c r="BR460">
        <v>1</v>
      </c>
      <c r="BS460">
        <v>1</v>
      </c>
      <c r="BT460">
        <v>4</v>
      </c>
      <c r="BV460">
        <v>3</v>
      </c>
      <c r="BX460">
        <v>0</v>
      </c>
      <c r="BZ460">
        <v>0</v>
      </c>
      <c r="CB460">
        <v>0</v>
      </c>
      <c r="CD460">
        <v>0</v>
      </c>
      <c r="CF460">
        <v>1</v>
      </c>
      <c r="CJ460">
        <v>2</v>
      </c>
      <c r="CK460">
        <v>2</v>
      </c>
      <c r="CL460">
        <v>5</v>
      </c>
      <c r="CM460">
        <v>7</v>
      </c>
      <c r="CR460">
        <v>2</v>
      </c>
      <c r="CS460">
        <v>2</v>
      </c>
      <c r="CT460">
        <v>1</v>
      </c>
      <c r="CU460">
        <v>1</v>
      </c>
      <c r="CV460" t="s">
        <v>1570</v>
      </c>
      <c r="CW460">
        <v>1134</v>
      </c>
      <c r="CX460">
        <v>18.899999999999999</v>
      </c>
      <c r="CY460">
        <v>2</v>
      </c>
      <c r="CZ460">
        <v>1</v>
      </c>
      <c r="DA460" t="s">
        <v>3419</v>
      </c>
      <c r="DC460">
        <v>1</v>
      </c>
      <c r="DD460">
        <v>1</v>
      </c>
      <c r="DE460">
        <v>4</v>
      </c>
      <c r="DN460" t="s">
        <v>4657</v>
      </c>
      <c r="DO460" t="s">
        <v>4657</v>
      </c>
      <c r="DP460" t="s">
        <v>3178</v>
      </c>
      <c r="DQ460" t="s">
        <v>202</v>
      </c>
      <c r="DR460" t="s">
        <v>4681</v>
      </c>
      <c r="DT460">
        <v>-97</v>
      </c>
      <c r="DV460">
        <v>1</v>
      </c>
      <c r="DW460">
        <v>0</v>
      </c>
      <c r="DX460">
        <v>1</v>
      </c>
      <c r="DY460">
        <v>1</v>
      </c>
      <c r="DZ460">
        <v>-97</v>
      </c>
      <c r="EB460">
        <v>4</v>
      </c>
      <c r="EC460">
        <v>-97</v>
      </c>
      <c r="EL460">
        <v>2</v>
      </c>
      <c r="EM460">
        <v>3</v>
      </c>
      <c r="EN460">
        <v>1</v>
      </c>
      <c r="EO460">
        <v>2</v>
      </c>
      <c r="EP460">
        <v>1</v>
      </c>
      <c r="EQ460">
        <v>1</v>
      </c>
      <c r="ER460">
        <v>2</v>
      </c>
      <c r="ES460">
        <v>-97</v>
      </c>
      <c r="EU460">
        <v>5</v>
      </c>
      <c r="EV460">
        <v>1</v>
      </c>
      <c r="EW460">
        <v>1</v>
      </c>
      <c r="EY460">
        <v>2</v>
      </c>
      <c r="EZ460">
        <v>2</v>
      </c>
      <c r="FE460">
        <v>3</v>
      </c>
      <c r="FG460">
        <v>0</v>
      </c>
      <c r="FH460" t="s">
        <v>3179</v>
      </c>
      <c r="FI460">
        <v>1</v>
      </c>
      <c r="FJ460" t="s">
        <v>204</v>
      </c>
      <c r="FN460">
        <v>12.5</v>
      </c>
      <c r="FO460" t="s">
        <v>2212</v>
      </c>
      <c r="FP460">
        <v>3.5</v>
      </c>
      <c r="FQ460" t="s">
        <v>3180</v>
      </c>
      <c r="FR460" t="s">
        <v>3189</v>
      </c>
      <c r="FS460">
        <v>0</v>
      </c>
      <c r="FT460">
        <v>1</v>
      </c>
      <c r="FU460" t="s">
        <v>2213</v>
      </c>
      <c r="FV460" t="s">
        <v>3182</v>
      </c>
      <c r="FW460">
        <v>1</v>
      </c>
      <c r="FX460">
        <v>0</v>
      </c>
      <c r="FY460">
        <v>1</v>
      </c>
      <c r="FZ460">
        <v>0</v>
      </c>
      <c r="GA460">
        <v>37408</v>
      </c>
      <c r="GB460">
        <v>127</v>
      </c>
      <c r="GC460">
        <v>294.55118110000001</v>
      </c>
      <c r="GD460" t="s">
        <v>2401</v>
      </c>
      <c r="GE460">
        <v>1</v>
      </c>
      <c r="HG460" t="s">
        <v>202</v>
      </c>
      <c r="HI460">
        <v>1</v>
      </c>
      <c r="HJ460">
        <v>1</v>
      </c>
    </row>
    <row r="461" spans="1:218" x14ac:dyDescent="0.3">
      <c r="A461">
        <v>1416</v>
      </c>
      <c r="B461" t="s">
        <v>3225</v>
      </c>
      <c r="C461" t="s">
        <v>5339</v>
      </c>
      <c r="D461" t="s">
        <v>212</v>
      </c>
      <c r="E461">
        <v>1</v>
      </c>
      <c r="F461" t="s">
        <v>202</v>
      </c>
      <c r="H461">
        <v>1</v>
      </c>
      <c r="M461">
        <v>1</v>
      </c>
      <c r="N461">
        <v>1</v>
      </c>
      <c r="U461">
        <v>1</v>
      </c>
      <c r="W461">
        <v>1</v>
      </c>
      <c r="X461" t="s">
        <v>3174</v>
      </c>
      <c r="Y461">
        <v>1</v>
      </c>
      <c r="Z461">
        <v>1</v>
      </c>
      <c r="AA461">
        <v>2</v>
      </c>
      <c r="AD461" t="s">
        <v>202</v>
      </c>
      <c r="AE461">
        <v>1</v>
      </c>
      <c r="AF461">
        <v>1</v>
      </c>
      <c r="AG461">
        <v>1</v>
      </c>
      <c r="AH461">
        <v>1</v>
      </c>
      <c r="AI461">
        <v>1</v>
      </c>
      <c r="AJ461">
        <v>1</v>
      </c>
      <c r="AK461" t="s">
        <v>5340</v>
      </c>
      <c r="AL461">
        <v>1</v>
      </c>
      <c r="AM461">
        <v>1</v>
      </c>
      <c r="AN461">
        <v>1</v>
      </c>
      <c r="AO461">
        <v>1</v>
      </c>
      <c r="AP461">
        <v>1</v>
      </c>
      <c r="AQ461">
        <v>2</v>
      </c>
      <c r="AR461" t="s">
        <v>5341</v>
      </c>
      <c r="AS461">
        <v>2</v>
      </c>
      <c r="AT461">
        <v>2</v>
      </c>
      <c r="AU461">
        <v>2</v>
      </c>
      <c r="AV461">
        <v>2</v>
      </c>
      <c r="AW461">
        <v>7</v>
      </c>
      <c r="AX461">
        <v>7</v>
      </c>
      <c r="AY461">
        <v>3</v>
      </c>
      <c r="BE461">
        <v>1</v>
      </c>
      <c r="BF461">
        <v>1</v>
      </c>
      <c r="BG461">
        <v>1</v>
      </c>
      <c r="BH461">
        <v>1</v>
      </c>
      <c r="BI461">
        <v>1</v>
      </c>
      <c r="BJ461">
        <v>1</v>
      </c>
      <c r="BK461">
        <v>1</v>
      </c>
      <c r="BL461">
        <v>1</v>
      </c>
      <c r="BM461">
        <v>2</v>
      </c>
      <c r="BN461">
        <v>1</v>
      </c>
      <c r="BO461">
        <v>4</v>
      </c>
      <c r="BP461">
        <v>1</v>
      </c>
      <c r="BQ461">
        <v>25</v>
      </c>
      <c r="BR461">
        <v>1</v>
      </c>
      <c r="BS461">
        <v>1</v>
      </c>
      <c r="BT461">
        <v>6</v>
      </c>
      <c r="BU461">
        <v>8</v>
      </c>
      <c r="BV461">
        <v>0</v>
      </c>
      <c r="BW461">
        <v>8</v>
      </c>
      <c r="BX461">
        <v>2</v>
      </c>
      <c r="BY461">
        <v>8</v>
      </c>
      <c r="BZ461">
        <v>0</v>
      </c>
      <c r="CA461">
        <v>8</v>
      </c>
      <c r="CB461">
        <v>1</v>
      </c>
      <c r="CC461">
        <v>8</v>
      </c>
      <c r="CD461">
        <v>1</v>
      </c>
      <c r="CE461">
        <v>8</v>
      </c>
      <c r="CF461">
        <v>2</v>
      </c>
      <c r="CG461">
        <v>8</v>
      </c>
      <c r="CH461">
        <v>2</v>
      </c>
      <c r="CI461">
        <v>8</v>
      </c>
      <c r="CJ461">
        <v>1</v>
      </c>
      <c r="CK461">
        <v>2</v>
      </c>
      <c r="CL461">
        <v>4</v>
      </c>
      <c r="CM461">
        <v>6</v>
      </c>
      <c r="CS461">
        <v>4</v>
      </c>
      <c r="CT461">
        <v>2</v>
      </c>
      <c r="CU461">
        <v>2</v>
      </c>
      <c r="CV461" t="s">
        <v>5342</v>
      </c>
      <c r="CW461">
        <v>683</v>
      </c>
      <c r="CX461">
        <v>11.38</v>
      </c>
      <c r="CY461">
        <v>2</v>
      </c>
      <c r="CZ461">
        <v>1</v>
      </c>
      <c r="DA461" t="s">
        <v>1913</v>
      </c>
      <c r="DC461">
        <v>1</v>
      </c>
      <c r="DD461">
        <v>1</v>
      </c>
      <c r="DE461">
        <v>3</v>
      </c>
      <c r="DN461" t="s">
        <v>5312</v>
      </c>
      <c r="DO461" t="s">
        <v>5312</v>
      </c>
      <c r="DP461" t="s">
        <v>3178</v>
      </c>
      <c r="DQ461" t="s">
        <v>202</v>
      </c>
      <c r="DR461" t="s">
        <v>202</v>
      </c>
      <c r="DT461">
        <v>1</v>
      </c>
      <c r="DV461">
        <v>1</v>
      </c>
      <c r="DW461">
        <v>0</v>
      </c>
      <c r="DX461">
        <v>2</v>
      </c>
      <c r="DY461">
        <v>1</v>
      </c>
      <c r="DZ461">
        <v>1</v>
      </c>
      <c r="EA461">
        <v>5</v>
      </c>
      <c r="EB461">
        <f>IF(EA461&gt;=30,1,IF(EA461&gt;=20,2,IF(EA461&gt;=15,3,IF(EA461&gt;=10,4,IF(EA461&gt;=5,5,IF(EA461&gt;0,6,0))))))</f>
        <v>5</v>
      </c>
      <c r="EC461">
        <v>2</v>
      </c>
      <c r="EE461">
        <v>5</v>
      </c>
      <c r="EL461">
        <v>3</v>
      </c>
      <c r="EM461">
        <v>3</v>
      </c>
      <c r="EN461">
        <v>1</v>
      </c>
      <c r="EO461">
        <v>3</v>
      </c>
      <c r="EP461">
        <v>1</v>
      </c>
      <c r="EQ461">
        <v>1</v>
      </c>
      <c r="ER461">
        <v>1</v>
      </c>
      <c r="EZ461">
        <v>1</v>
      </c>
      <c r="FA461">
        <v>1</v>
      </c>
      <c r="FD461">
        <v>2</v>
      </c>
      <c r="FG461">
        <v>0</v>
      </c>
      <c r="FH461" t="s">
        <v>3179</v>
      </c>
      <c r="FI461">
        <v>1</v>
      </c>
      <c r="FJ461" t="s">
        <v>204</v>
      </c>
      <c r="FK461">
        <v>5</v>
      </c>
      <c r="FL461">
        <v>12</v>
      </c>
      <c r="FM461">
        <v>12</v>
      </c>
      <c r="FN461">
        <v>5</v>
      </c>
      <c r="FO461" t="s">
        <v>2220</v>
      </c>
      <c r="FP461">
        <v>3.5</v>
      </c>
      <c r="FQ461" t="s">
        <v>3180</v>
      </c>
      <c r="FR461" t="s">
        <v>3181</v>
      </c>
      <c r="FS461">
        <v>1</v>
      </c>
      <c r="FT461">
        <v>1</v>
      </c>
      <c r="FU461" t="s">
        <v>2221</v>
      </c>
      <c r="FV461" t="s">
        <v>3182</v>
      </c>
      <c r="FW461">
        <v>0</v>
      </c>
      <c r="FX461">
        <v>1</v>
      </c>
      <c r="FY461">
        <v>0</v>
      </c>
      <c r="FZ461">
        <v>0</v>
      </c>
      <c r="GA461">
        <v>39021</v>
      </c>
      <c r="GB461">
        <v>133</v>
      </c>
      <c r="GC461">
        <v>293.3909774</v>
      </c>
      <c r="GD461" t="s">
        <v>2401</v>
      </c>
      <c r="GE461">
        <v>1</v>
      </c>
      <c r="HG461" t="s">
        <v>202</v>
      </c>
      <c r="HJ461">
        <v>0</v>
      </c>
    </row>
    <row r="462" spans="1:218" x14ac:dyDescent="0.3">
      <c r="A462">
        <v>1422</v>
      </c>
      <c r="B462" t="s">
        <v>3279</v>
      </c>
      <c r="C462" t="s">
        <v>5346</v>
      </c>
      <c r="D462" t="s">
        <v>212</v>
      </c>
      <c r="E462">
        <v>1</v>
      </c>
      <c r="F462" t="s">
        <v>202</v>
      </c>
      <c r="H462">
        <v>1</v>
      </c>
      <c r="M462">
        <v>1</v>
      </c>
      <c r="N462">
        <v>1</v>
      </c>
      <c r="U462">
        <v>1</v>
      </c>
      <c r="W462">
        <v>1</v>
      </c>
      <c r="X462" t="s">
        <v>3174</v>
      </c>
      <c r="Y462">
        <v>1</v>
      </c>
      <c r="Z462">
        <v>1</v>
      </c>
      <c r="AA462">
        <v>2</v>
      </c>
      <c r="AD462" t="s">
        <v>202</v>
      </c>
      <c r="AE462">
        <v>1</v>
      </c>
      <c r="AF462">
        <v>1</v>
      </c>
      <c r="AG462">
        <v>1</v>
      </c>
      <c r="AH462">
        <v>2</v>
      </c>
      <c r="AI462">
        <v>2</v>
      </c>
      <c r="AJ462">
        <v>1</v>
      </c>
      <c r="AK462" t="s">
        <v>5347</v>
      </c>
      <c r="AL462">
        <v>1</v>
      </c>
      <c r="AM462">
        <v>2</v>
      </c>
      <c r="AN462">
        <v>1</v>
      </c>
      <c r="AO462">
        <v>2</v>
      </c>
      <c r="AP462">
        <v>2</v>
      </c>
      <c r="AQ462">
        <v>1</v>
      </c>
      <c r="AR462" t="s">
        <v>5348</v>
      </c>
      <c r="AS462">
        <v>1</v>
      </c>
      <c r="AT462">
        <v>1</v>
      </c>
      <c r="AU462">
        <v>1</v>
      </c>
      <c r="AV462">
        <v>2</v>
      </c>
      <c r="AW462">
        <v>6</v>
      </c>
      <c r="AX462">
        <v>1</v>
      </c>
      <c r="AY462">
        <v>3</v>
      </c>
      <c r="BE462">
        <v>1</v>
      </c>
      <c r="BF462">
        <v>1</v>
      </c>
      <c r="BG462">
        <v>1</v>
      </c>
      <c r="BH462">
        <v>1</v>
      </c>
      <c r="BI462">
        <v>1</v>
      </c>
      <c r="BJ462">
        <v>0</v>
      </c>
      <c r="BM462">
        <v>1</v>
      </c>
      <c r="BN462">
        <v>1</v>
      </c>
      <c r="BO462">
        <v>5</v>
      </c>
      <c r="BP462">
        <v>1</v>
      </c>
      <c r="BQ462">
        <v>3</v>
      </c>
      <c r="BR462">
        <v>1</v>
      </c>
      <c r="BS462">
        <v>1</v>
      </c>
      <c r="BT462">
        <v>6</v>
      </c>
      <c r="BV462">
        <v>4</v>
      </c>
      <c r="BX462">
        <v>0</v>
      </c>
      <c r="BZ462">
        <v>0</v>
      </c>
      <c r="CB462">
        <v>0</v>
      </c>
      <c r="CD462">
        <v>2</v>
      </c>
      <c r="CJ462">
        <v>1</v>
      </c>
      <c r="CK462">
        <v>1</v>
      </c>
      <c r="CL462">
        <v>5</v>
      </c>
      <c r="CM462">
        <v>1</v>
      </c>
      <c r="CR462">
        <v>2</v>
      </c>
      <c r="CS462">
        <v>9</v>
      </c>
      <c r="CT462">
        <v>1</v>
      </c>
      <c r="CU462">
        <v>1</v>
      </c>
      <c r="CV462" t="s">
        <v>1653</v>
      </c>
      <c r="CW462">
        <v>609</v>
      </c>
      <c r="CX462">
        <v>10.15</v>
      </c>
      <c r="CY462">
        <v>2</v>
      </c>
      <c r="CZ462">
        <v>1</v>
      </c>
      <c r="DA462" t="s">
        <v>210</v>
      </c>
      <c r="DC462">
        <v>1</v>
      </c>
      <c r="DD462">
        <v>1</v>
      </c>
      <c r="DE462">
        <v>2</v>
      </c>
      <c r="DN462" t="s">
        <v>5345</v>
      </c>
      <c r="DO462" t="s">
        <v>5345</v>
      </c>
      <c r="DP462" t="s">
        <v>3178</v>
      </c>
      <c r="DQ462" t="s">
        <v>202</v>
      </c>
      <c r="DR462" t="s">
        <v>202</v>
      </c>
      <c r="DT462">
        <v>1</v>
      </c>
      <c r="DV462">
        <v>1</v>
      </c>
      <c r="DW462">
        <v>0</v>
      </c>
      <c r="DX462">
        <v>2</v>
      </c>
      <c r="DY462">
        <v>1</v>
      </c>
      <c r="DZ462">
        <v>1</v>
      </c>
      <c r="EA462">
        <v>20</v>
      </c>
      <c r="EB462">
        <f>IF(EA462&gt;=30,1,IF(EA462&gt;=20,2,IF(EA462&gt;=15,3,IF(EA462&gt;=10,4,IF(EA462&gt;=5,5,IF(EA462&gt;0,6,0))))))</f>
        <v>2</v>
      </c>
      <c r="EC462">
        <v>2</v>
      </c>
      <c r="EE462">
        <v>15</v>
      </c>
      <c r="EL462">
        <v>1</v>
      </c>
      <c r="EM462">
        <v>3</v>
      </c>
      <c r="EN462">
        <v>1</v>
      </c>
      <c r="EO462">
        <v>4</v>
      </c>
      <c r="EP462">
        <v>1</v>
      </c>
      <c r="EQ462">
        <v>1</v>
      </c>
      <c r="ER462">
        <v>1</v>
      </c>
      <c r="EZ462">
        <v>1</v>
      </c>
      <c r="FA462">
        <v>1</v>
      </c>
      <c r="FD462">
        <v>2</v>
      </c>
      <c r="FG462">
        <v>0</v>
      </c>
      <c r="FH462" t="s">
        <v>3179</v>
      </c>
      <c r="FI462">
        <v>1</v>
      </c>
      <c r="FJ462" t="s">
        <v>204</v>
      </c>
      <c r="FK462">
        <v>15</v>
      </c>
      <c r="FL462">
        <v>12</v>
      </c>
      <c r="FM462">
        <v>12</v>
      </c>
      <c r="FN462">
        <v>20</v>
      </c>
      <c r="FO462" t="s">
        <v>2206</v>
      </c>
      <c r="FP462">
        <v>3.5</v>
      </c>
      <c r="FQ462" t="s">
        <v>3180</v>
      </c>
      <c r="FR462" t="s">
        <v>3201</v>
      </c>
      <c r="FS462">
        <v>1</v>
      </c>
      <c r="FT462">
        <v>1</v>
      </c>
      <c r="FU462" t="s">
        <v>2221</v>
      </c>
      <c r="FV462" t="s">
        <v>3182</v>
      </c>
      <c r="FW462">
        <v>0</v>
      </c>
      <c r="FX462">
        <v>1</v>
      </c>
      <c r="FY462">
        <v>0</v>
      </c>
      <c r="FZ462">
        <v>0</v>
      </c>
      <c r="GA462">
        <v>59048</v>
      </c>
      <c r="GB462">
        <v>201</v>
      </c>
      <c r="GC462">
        <v>293.7711443</v>
      </c>
      <c r="GD462" t="s">
        <v>2401</v>
      </c>
      <c r="GE462">
        <v>1</v>
      </c>
      <c r="HG462" t="s">
        <v>202</v>
      </c>
      <c r="HJ462">
        <v>0</v>
      </c>
    </row>
    <row r="463" spans="1:218" x14ac:dyDescent="0.3">
      <c r="A463">
        <v>1433</v>
      </c>
      <c r="B463" t="s">
        <v>3225</v>
      </c>
      <c r="C463" t="s">
        <v>4828</v>
      </c>
      <c r="D463" t="s">
        <v>212</v>
      </c>
      <c r="E463">
        <v>1</v>
      </c>
      <c r="F463" t="s">
        <v>202</v>
      </c>
      <c r="H463">
        <v>2</v>
      </c>
      <c r="I463">
        <v>1</v>
      </c>
      <c r="M463">
        <v>1</v>
      </c>
      <c r="N463">
        <v>1</v>
      </c>
      <c r="U463">
        <v>1</v>
      </c>
      <c r="W463">
        <v>1</v>
      </c>
      <c r="X463" t="s">
        <v>3174</v>
      </c>
      <c r="Y463">
        <v>1</v>
      </c>
      <c r="Z463">
        <v>1</v>
      </c>
      <c r="AA463">
        <v>1</v>
      </c>
      <c r="AD463" t="s">
        <v>202</v>
      </c>
      <c r="AE463">
        <v>1</v>
      </c>
      <c r="AF463">
        <v>1</v>
      </c>
      <c r="AG463">
        <v>1</v>
      </c>
      <c r="AH463">
        <v>1</v>
      </c>
      <c r="AI463">
        <v>1</v>
      </c>
      <c r="AJ463">
        <v>2</v>
      </c>
      <c r="AK463" t="s">
        <v>5358</v>
      </c>
      <c r="AL463">
        <v>1</v>
      </c>
      <c r="AM463">
        <v>1</v>
      </c>
      <c r="AN463">
        <v>2</v>
      </c>
      <c r="AO463">
        <v>2</v>
      </c>
      <c r="AP463">
        <v>2</v>
      </c>
      <c r="AQ463">
        <v>1</v>
      </c>
      <c r="AR463" t="s">
        <v>5359</v>
      </c>
      <c r="AS463">
        <v>2</v>
      </c>
      <c r="AT463">
        <v>2</v>
      </c>
      <c r="AU463">
        <v>1</v>
      </c>
      <c r="AV463">
        <v>2</v>
      </c>
      <c r="AW463">
        <v>7</v>
      </c>
      <c r="AX463">
        <v>1</v>
      </c>
      <c r="AY463">
        <v>3</v>
      </c>
      <c r="BE463">
        <v>1</v>
      </c>
      <c r="BF463">
        <v>1</v>
      </c>
      <c r="BG463">
        <v>1</v>
      </c>
      <c r="BH463">
        <v>1</v>
      </c>
      <c r="BI463">
        <v>1</v>
      </c>
      <c r="BJ463">
        <v>0</v>
      </c>
      <c r="BM463">
        <v>5</v>
      </c>
      <c r="BN463">
        <v>1</v>
      </c>
      <c r="BO463">
        <v>2</v>
      </c>
      <c r="BP463">
        <v>1</v>
      </c>
      <c r="BQ463">
        <v>5</v>
      </c>
      <c r="BR463">
        <v>2</v>
      </c>
      <c r="BS463">
        <v>1</v>
      </c>
      <c r="BT463">
        <v>2</v>
      </c>
      <c r="BV463">
        <v>0</v>
      </c>
      <c r="BX463">
        <v>0</v>
      </c>
      <c r="BZ463">
        <v>2</v>
      </c>
      <c r="CJ463">
        <v>1</v>
      </c>
      <c r="CK463">
        <v>2</v>
      </c>
      <c r="CL463">
        <v>6</v>
      </c>
      <c r="CM463">
        <v>1</v>
      </c>
      <c r="CR463">
        <v>2</v>
      </c>
      <c r="CS463">
        <v>8</v>
      </c>
      <c r="CT463">
        <v>1</v>
      </c>
      <c r="CU463">
        <v>2</v>
      </c>
      <c r="CV463" t="s">
        <v>341</v>
      </c>
      <c r="CW463">
        <v>881</v>
      </c>
      <c r="CX463">
        <v>14.68</v>
      </c>
      <c r="CY463">
        <v>2</v>
      </c>
      <c r="CZ463">
        <v>1</v>
      </c>
      <c r="DA463" t="s">
        <v>318</v>
      </c>
      <c r="DC463">
        <v>1</v>
      </c>
      <c r="DD463">
        <v>1</v>
      </c>
      <c r="DE463">
        <v>3</v>
      </c>
      <c r="DN463" t="s">
        <v>5354</v>
      </c>
      <c r="DO463" t="s">
        <v>5354</v>
      </c>
      <c r="DP463" t="s">
        <v>3178</v>
      </c>
      <c r="DQ463" t="s">
        <v>202</v>
      </c>
      <c r="DR463" t="s">
        <v>202</v>
      </c>
      <c r="DT463">
        <v>1</v>
      </c>
      <c r="DV463">
        <v>1</v>
      </c>
      <c r="DW463">
        <v>0</v>
      </c>
      <c r="DX463">
        <v>1</v>
      </c>
      <c r="DY463">
        <v>1</v>
      </c>
      <c r="DZ463">
        <v>-97</v>
      </c>
      <c r="EB463">
        <v>5</v>
      </c>
      <c r="EC463">
        <v>2</v>
      </c>
      <c r="EE463">
        <v>2</v>
      </c>
      <c r="EL463">
        <v>1</v>
      </c>
      <c r="EM463">
        <v>2</v>
      </c>
      <c r="EN463">
        <v>1</v>
      </c>
      <c r="EO463">
        <v>3</v>
      </c>
      <c r="EP463">
        <v>1</v>
      </c>
      <c r="EQ463">
        <v>-98</v>
      </c>
      <c r="ER463">
        <v>1</v>
      </c>
      <c r="EZ463">
        <v>1</v>
      </c>
      <c r="FA463">
        <v>1</v>
      </c>
      <c r="FD463">
        <v>2</v>
      </c>
      <c r="FG463">
        <v>0</v>
      </c>
      <c r="FH463" t="s">
        <v>3179</v>
      </c>
      <c r="FI463">
        <v>1</v>
      </c>
      <c r="FJ463" t="s">
        <v>204</v>
      </c>
      <c r="FK463">
        <v>2</v>
      </c>
      <c r="FL463">
        <v>12</v>
      </c>
      <c r="FM463">
        <v>12</v>
      </c>
      <c r="FN463">
        <v>7.5</v>
      </c>
      <c r="FO463" t="s">
        <v>2206</v>
      </c>
      <c r="FP463">
        <v>1.5</v>
      </c>
      <c r="FQ463" t="s">
        <v>3180</v>
      </c>
      <c r="FR463" t="s">
        <v>3181</v>
      </c>
      <c r="FS463">
        <v>1</v>
      </c>
      <c r="FT463">
        <v>1</v>
      </c>
      <c r="FU463" t="s">
        <v>2221</v>
      </c>
      <c r="FV463" t="s">
        <v>2207</v>
      </c>
      <c r="FW463">
        <v>0</v>
      </c>
      <c r="FX463">
        <v>1</v>
      </c>
      <c r="FY463">
        <v>0</v>
      </c>
      <c r="FZ463">
        <v>0</v>
      </c>
      <c r="GA463">
        <v>39021</v>
      </c>
      <c r="GB463">
        <v>133</v>
      </c>
      <c r="GC463">
        <v>293.3909774</v>
      </c>
      <c r="GD463" t="s">
        <v>2401</v>
      </c>
      <c r="GE463">
        <v>1</v>
      </c>
      <c r="HG463" t="s">
        <v>202</v>
      </c>
      <c r="HJ463">
        <v>0</v>
      </c>
    </row>
    <row r="464" spans="1:218" x14ac:dyDescent="0.3">
      <c r="A464">
        <v>981</v>
      </c>
      <c r="B464" t="s">
        <v>3202</v>
      </c>
      <c r="C464" t="s">
        <v>4688</v>
      </c>
      <c r="D464" t="s">
        <v>194</v>
      </c>
      <c r="E464">
        <v>1</v>
      </c>
      <c r="F464" t="s">
        <v>202</v>
      </c>
      <c r="H464">
        <v>1</v>
      </c>
      <c r="M464">
        <v>1</v>
      </c>
      <c r="N464">
        <v>1</v>
      </c>
      <c r="U464">
        <v>1</v>
      </c>
      <c r="W464">
        <v>7</v>
      </c>
      <c r="X464" t="s">
        <v>3174</v>
      </c>
      <c r="Y464">
        <v>1</v>
      </c>
      <c r="Z464">
        <v>1</v>
      </c>
      <c r="AA464">
        <v>2</v>
      </c>
      <c r="AD464" t="s">
        <v>202</v>
      </c>
      <c r="AE464">
        <v>1</v>
      </c>
      <c r="AF464">
        <v>1</v>
      </c>
      <c r="AG464">
        <v>1</v>
      </c>
      <c r="AH464">
        <v>1</v>
      </c>
      <c r="AI464">
        <v>1</v>
      </c>
      <c r="AJ464">
        <v>1</v>
      </c>
      <c r="AK464" t="s">
        <v>4689</v>
      </c>
      <c r="AL464">
        <v>1</v>
      </c>
      <c r="AM464">
        <v>2</v>
      </c>
      <c r="AN464">
        <v>1</v>
      </c>
      <c r="AO464">
        <v>2</v>
      </c>
      <c r="AP464">
        <v>1</v>
      </c>
      <c r="AQ464">
        <v>1</v>
      </c>
      <c r="AR464" t="s">
        <v>4690</v>
      </c>
      <c r="AS464">
        <v>1</v>
      </c>
      <c r="AT464">
        <v>1</v>
      </c>
      <c r="AU464">
        <v>1</v>
      </c>
      <c r="AV464">
        <v>1</v>
      </c>
      <c r="AW464">
        <v>7</v>
      </c>
      <c r="AX464">
        <v>1</v>
      </c>
      <c r="AY464">
        <v>3</v>
      </c>
      <c r="BE464">
        <v>1</v>
      </c>
      <c r="BF464">
        <v>1</v>
      </c>
      <c r="BG464">
        <v>1</v>
      </c>
      <c r="BH464">
        <v>1</v>
      </c>
      <c r="BI464">
        <v>1</v>
      </c>
      <c r="BJ464">
        <v>1</v>
      </c>
      <c r="BK464">
        <v>1</v>
      </c>
      <c r="BL464">
        <v>1</v>
      </c>
      <c r="BM464">
        <v>1</v>
      </c>
      <c r="BN464">
        <v>1</v>
      </c>
      <c r="BO464">
        <v>3</v>
      </c>
      <c r="BP464">
        <v>1</v>
      </c>
      <c r="BQ464">
        <v>22</v>
      </c>
      <c r="BR464">
        <v>1</v>
      </c>
      <c r="BS464">
        <v>1</v>
      </c>
      <c r="BT464">
        <v>2</v>
      </c>
      <c r="BV464">
        <v>0</v>
      </c>
      <c r="BX464">
        <v>0</v>
      </c>
      <c r="BZ464">
        <v>0</v>
      </c>
      <c r="CB464">
        <v>0</v>
      </c>
      <c r="CD464">
        <v>0</v>
      </c>
      <c r="CF464">
        <v>2</v>
      </c>
      <c r="CJ464">
        <v>1</v>
      </c>
      <c r="CK464">
        <v>1</v>
      </c>
      <c r="CL464">
        <v>6</v>
      </c>
      <c r="CM464">
        <v>1</v>
      </c>
      <c r="CR464">
        <v>2</v>
      </c>
      <c r="CS464">
        <v>-98</v>
      </c>
      <c r="CT464">
        <v>1</v>
      </c>
      <c r="CU464">
        <v>2</v>
      </c>
      <c r="CV464" t="s">
        <v>751</v>
      </c>
      <c r="CW464">
        <v>534</v>
      </c>
      <c r="CX464">
        <v>8.9</v>
      </c>
      <c r="CY464">
        <v>2</v>
      </c>
      <c r="CZ464">
        <v>1</v>
      </c>
      <c r="DA464" t="s">
        <v>945</v>
      </c>
      <c r="DC464">
        <v>1</v>
      </c>
      <c r="DD464">
        <v>1</v>
      </c>
      <c r="DE464">
        <v>15</v>
      </c>
      <c r="DN464" t="s">
        <v>4657</v>
      </c>
      <c r="DO464" t="s">
        <v>4657</v>
      </c>
      <c r="DP464" t="s">
        <v>3178</v>
      </c>
      <c r="DQ464" t="s">
        <v>202</v>
      </c>
      <c r="DR464" t="s">
        <v>202</v>
      </c>
      <c r="DT464">
        <v>1</v>
      </c>
      <c r="DV464">
        <v>1</v>
      </c>
      <c r="DW464">
        <v>0</v>
      </c>
      <c r="DX464">
        <v>2</v>
      </c>
      <c r="DY464">
        <v>1</v>
      </c>
      <c r="DZ464">
        <v>-97</v>
      </c>
      <c r="EB464">
        <v>3</v>
      </c>
      <c r="EC464">
        <v>-97</v>
      </c>
      <c r="EL464">
        <v>2</v>
      </c>
      <c r="EM464">
        <v>3</v>
      </c>
      <c r="EN464">
        <v>1</v>
      </c>
      <c r="EO464">
        <v>1</v>
      </c>
      <c r="EP464">
        <v>2</v>
      </c>
      <c r="EZ464">
        <v>1</v>
      </c>
      <c r="FA464">
        <v>1</v>
      </c>
      <c r="FD464">
        <v>1</v>
      </c>
      <c r="FG464">
        <v>0</v>
      </c>
      <c r="FH464" t="s">
        <v>3179</v>
      </c>
      <c r="FI464">
        <v>1</v>
      </c>
      <c r="FJ464" t="s">
        <v>204</v>
      </c>
      <c r="FN464">
        <v>17.5</v>
      </c>
      <c r="FO464" t="s">
        <v>2212</v>
      </c>
      <c r="FP464">
        <v>3.5</v>
      </c>
      <c r="FQ464" t="s">
        <v>3180</v>
      </c>
      <c r="FR464" t="s">
        <v>3196</v>
      </c>
      <c r="FS464">
        <v>1</v>
      </c>
      <c r="FT464">
        <v>0</v>
      </c>
      <c r="FU464" t="s">
        <v>2207</v>
      </c>
      <c r="FV464" t="s">
        <v>2207</v>
      </c>
      <c r="FW464">
        <v>0</v>
      </c>
      <c r="FX464">
        <v>1</v>
      </c>
      <c r="FY464">
        <v>0</v>
      </c>
      <c r="FZ464">
        <v>0</v>
      </c>
      <c r="GA464">
        <v>20830</v>
      </c>
      <c r="GB464">
        <v>83</v>
      </c>
      <c r="GC464">
        <v>250.9638554</v>
      </c>
      <c r="GD464" t="s">
        <v>2401</v>
      </c>
      <c r="GE464">
        <v>1</v>
      </c>
      <c r="HG464" t="s">
        <v>202</v>
      </c>
      <c r="HJ464">
        <v>0</v>
      </c>
    </row>
    <row r="465" spans="1:218" x14ac:dyDescent="0.3">
      <c r="A465">
        <v>1435</v>
      </c>
      <c r="B465" t="s">
        <v>3279</v>
      </c>
      <c r="C465" t="s">
        <v>5363</v>
      </c>
      <c r="D465" t="s">
        <v>212</v>
      </c>
      <c r="E465">
        <v>1</v>
      </c>
      <c r="F465" t="s">
        <v>202</v>
      </c>
      <c r="H465">
        <v>1</v>
      </c>
      <c r="M465">
        <v>1</v>
      </c>
      <c r="N465">
        <v>1</v>
      </c>
      <c r="U465">
        <v>1</v>
      </c>
      <c r="W465">
        <v>2</v>
      </c>
      <c r="X465" t="s">
        <v>3174</v>
      </c>
      <c r="Y465">
        <v>1</v>
      </c>
      <c r="Z465">
        <v>1</v>
      </c>
      <c r="AA465">
        <v>2</v>
      </c>
      <c r="AD465" t="s">
        <v>202</v>
      </c>
      <c r="AE465">
        <v>1</v>
      </c>
      <c r="AF465">
        <v>1</v>
      </c>
      <c r="AG465">
        <v>1</v>
      </c>
      <c r="AH465">
        <v>1</v>
      </c>
      <c r="AI465">
        <v>1</v>
      </c>
      <c r="AJ465">
        <v>1</v>
      </c>
      <c r="AK465" t="s">
        <v>5364</v>
      </c>
      <c r="AL465">
        <v>2</v>
      </c>
      <c r="AM465">
        <v>2</v>
      </c>
      <c r="AN465">
        <v>2</v>
      </c>
      <c r="AO465">
        <v>2</v>
      </c>
      <c r="AP465">
        <v>1</v>
      </c>
      <c r="AQ465">
        <v>1</v>
      </c>
      <c r="AR465" t="s">
        <v>5365</v>
      </c>
      <c r="AS465">
        <v>1</v>
      </c>
      <c r="AT465">
        <v>1</v>
      </c>
      <c r="AU465">
        <v>1</v>
      </c>
      <c r="AV465">
        <v>1</v>
      </c>
      <c r="AW465">
        <v>7</v>
      </c>
      <c r="AX465">
        <v>1</v>
      </c>
      <c r="AY465">
        <v>3</v>
      </c>
      <c r="BE465">
        <v>1</v>
      </c>
      <c r="BF465">
        <v>1</v>
      </c>
      <c r="BG465">
        <v>1</v>
      </c>
      <c r="BH465">
        <v>1</v>
      </c>
      <c r="BI465">
        <v>1</v>
      </c>
      <c r="BJ465">
        <v>0</v>
      </c>
      <c r="BM465">
        <v>1</v>
      </c>
      <c r="BN465">
        <v>1</v>
      </c>
      <c r="BO465">
        <v>5</v>
      </c>
      <c r="BP465">
        <v>1</v>
      </c>
      <c r="BQ465">
        <v>4</v>
      </c>
      <c r="BR465">
        <v>1</v>
      </c>
      <c r="BS465">
        <v>1</v>
      </c>
      <c r="BT465">
        <v>2</v>
      </c>
      <c r="BU465">
        <v>2</v>
      </c>
      <c r="BV465">
        <v>0</v>
      </c>
      <c r="BW465">
        <v>2</v>
      </c>
      <c r="BX465">
        <v>0</v>
      </c>
      <c r="BY465">
        <v>2</v>
      </c>
      <c r="BZ465">
        <v>0</v>
      </c>
      <c r="CA465">
        <v>2</v>
      </c>
      <c r="CB465">
        <v>0</v>
      </c>
      <c r="CC465">
        <v>2</v>
      </c>
      <c r="CD465">
        <v>0</v>
      </c>
      <c r="CE465">
        <v>2</v>
      </c>
      <c r="CF465">
        <v>0</v>
      </c>
      <c r="CG465">
        <v>2</v>
      </c>
      <c r="CH465">
        <v>2</v>
      </c>
      <c r="CI465">
        <v>2</v>
      </c>
      <c r="CJ465">
        <v>2</v>
      </c>
      <c r="CK465">
        <v>2</v>
      </c>
      <c r="CL465">
        <v>8</v>
      </c>
      <c r="CM465">
        <v>1</v>
      </c>
      <c r="CR465">
        <v>2</v>
      </c>
      <c r="CS465">
        <v>-98</v>
      </c>
      <c r="CT465">
        <v>1</v>
      </c>
      <c r="CU465">
        <v>1</v>
      </c>
      <c r="CV465" t="s">
        <v>2495</v>
      </c>
      <c r="CW465">
        <v>959</v>
      </c>
      <c r="CX465">
        <v>15.98</v>
      </c>
      <c r="CY465">
        <v>2</v>
      </c>
      <c r="CZ465">
        <v>1</v>
      </c>
      <c r="DA465" t="s">
        <v>2501</v>
      </c>
      <c r="DC465">
        <v>1</v>
      </c>
      <c r="DD465">
        <v>1</v>
      </c>
      <c r="DE465">
        <v>2</v>
      </c>
      <c r="DN465" t="s">
        <v>5362</v>
      </c>
      <c r="DO465" t="s">
        <v>5362</v>
      </c>
      <c r="DP465" t="s">
        <v>3178</v>
      </c>
      <c r="DQ465" t="s">
        <v>202</v>
      </c>
      <c r="DR465" t="s">
        <v>202</v>
      </c>
      <c r="DT465">
        <v>1</v>
      </c>
      <c r="DV465">
        <v>1</v>
      </c>
      <c r="DW465">
        <v>0</v>
      </c>
      <c r="DX465">
        <v>2</v>
      </c>
      <c r="DY465">
        <v>1</v>
      </c>
      <c r="DZ465">
        <v>-97</v>
      </c>
      <c r="EB465">
        <v>-97</v>
      </c>
      <c r="EC465">
        <v>2</v>
      </c>
      <c r="EE465">
        <v>2</v>
      </c>
      <c r="EL465">
        <v>3</v>
      </c>
      <c r="EM465">
        <v>3</v>
      </c>
      <c r="EN465">
        <v>1</v>
      </c>
      <c r="EO465">
        <v>3</v>
      </c>
      <c r="EP465">
        <v>1</v>
      </c>
      <c r="EQ465">
        <v>1</v>
      </c>
      <c r="ER465">
        <v>1</v>
      </c>
      <c r="EZ465">
        <v>1</v>
      </c>
      <c r="FA465">
        <v>3</v>
      </c>
      <c r="FD465">
        <v>2</v>
      </c>
      <c r="FG465">
        <v>0</v>
      </c>
      <c r="FH465" t="s">
        <v>3179</v>
      </c>
      <c r="FI465">
        <v>1</v>
      </c>
      <c r="FJ465" t="s">
        <v>204</v>
      </c>
      <c r="FK465">
        <v>2</v>
      </c>
      <c r="FL465">
        <v>12</v>
      </c>
      <c r="FM465">
        <v>12</v>
      </c>
      <c r="FN465">
        <v>20</v>
      </c>
      <c r="FO465" t="s">
        <v>2220</v>
      </c>
      <c r="FP465">
        <v>3.5</v>
      </c>
      <c r="FQ465" t="s">
        <v>3180</v>
      </c>
      <c r="FR465" t="s">
        <v>3181</v>
      </c>
      <c r="FS465">
        <v>1</v>
      </c>
      <c r="FT465">
        <v>1</v>
      </c>
      <c r="FU465" t="s">
        <v>2221</v>
      </c>
      <c r="FV465" t="s">
        <v>3182</v>
      </c>
      <c r="FW465">
        <v>0</v>
      </c>
      <c r="FX465">
        <v>1</v>
      </c>
      <c r="FY465">
        <v>0</v>
      </c>
      <c r="FZ465">
        <v>0</v>
      </c>
      <c r="GA465">
        <v>59048</v>
      </c>
      <c r="GB465">
        <v>201</v>
      </c>
      <c r="GC465">
        <v>293.7711443</v>
      </c>
      <c r="GD465" t="s">
        <v>2401</v>
      </c>
      <c r="GE465">
        <v>1</v>
      </c>
      <c r="HG465" t="s">
        <v>202</v>
      </c>
      <c r="HJ465">
        <v>0</v>
      </c>
    </row>
    <row r="466" spans="1:218" x14ac:dyDescent="0.3">
      <c r="A466">
        <v>1479</v>
      </c>
      <c r="B466" t="s">
        <v>3279</v>
      </c>
      <c r="C466" t="s">
        <v>5418</v>
      </c>
      <c r="D466" t="s">
        <v>212</v>
      </c>
      <c r="E466">
        <v>1</v>
      </c>
      <c r="F466" t="s">
        <v>202</v>
      </c>
      <c r="H466">
        <v>1</v>
      </c>
      <c r="M466">
        <v>1</v>
      </c>
      <c r="N466">
        <v>1</v>
      </c>
      <c r="U466">
        <v>1</v>
      </c>
      <c r="W466">
        <v>1</v>
      </c>
      <c r="X466" t="s">
        <v>3174</v>
      </c>
      <c r="Y466">
        <v>1</v>
      </c>
      <c r="Z466">
        <v>1</v>
      </c>
      <c r="AA466">
        <v>1</v>
      </c>
      <c r="AD466" t="s">
        <v>202</v>
      </c>
      <c r="AE466">
        <v>1</v>
      </c>
      <c r="AF466">
        <v>2</v>
      </c>
      <c r="AG466">
        <v>1</v>
      </c>
      <c r="AH466">
        <v>2</v>
      </c>
      <c r="AI466">
        <v>2</v>
      </c>
      <c r="AJ466">
        <v>2</v>
      </c>
      <c r="AK466" t="s">
        <v>5419</v>
      </c>
      <c r="AL466">
        <v>1</v>
      </c>
      <c r="AM466">
        <v>2</v>
      </c>
      <c r="AN466">
        <v>2</v>
      </c>
      <c r="AO466">
        <v>2</v>
      </c>
      <c r="AP466">
        <v>1</v>
      </c>
      <c r="AQ466">
        <v>1</v>
      </c>
      <c r="AR466" t="s">
        <v>5420</v>
      </c>
      <c r="AS466">
        <v>2</v>
      </c>
      <c r="AT466">
        <v>1</v>
      </c>
      <c r="AU466">
        <v>1</v>
      </c>
      <c r="AV466">
        <v>2</v>
      </c>
      <c r="AW466">
        <v>7</v>
      </c>
      <c r="AX466">
        <v>3</v>
      </c>
      <c r="AY466">
        <v>1</v>
      </c>
      <c r="BE466">
        <v>1</v>
      </c>
      <c r="BF466">
        <v>1</v>
      </c>
      <c r="BG466">
        <v>1</v>
      </c>
      <c r="BH466">
        <v>1</v>
      </c>
      <c r="BI466">
        <v>1</v>
      </c>
      <c r="BJ466">
        <v>0</v>
      </c>
      <c r="BM466">
        <v>4</v>
      </c>
      <c r="BN466">
        <v>1</v>
      </c>
      <c r="BO466">
        <v>1</v>
      </c>
      <c r="BP466">
        <v>1</v>
      </c>
      <c r="BQ466">
        <v>3</v>
      </c>
      <c r="BR466">
        <v>2</v>
      </c>
      <c r="BS466">
        <v>1</v>
      </c>
      <c r="BT466">
        <v>1</v>
      </c>
      <c r="BV466">
        <v>0</v>
      </c>
      <c r="BX466">
        <v>0</v>
      </c>
      <c r="BZ466">
        <v>0</v>
      </c>
      <c r="CB466">
        <v>0</v>
      </c>
      <c r="CD466">
        <v>1</v>
      </c>
      <c r="CJ466">
        <v>1</v>
      </c>
      <c r="CK466">
        <v>2</v>
      </c>
      <c r="CL466">
        <v>4</v>
      </c>
      <c r="CM466">
        <v>6</v>
      </c>
      <c r="CS466">
        <v>7</v>
      </c>
      <c r="CT466">
        <v>1</v>
      </c>
      <c r="CU466">
        <v>2</v>
      </c>
      <c r="CV466" t="s">
        <v>5421</v>
      </c>
      <c r="CW466">
        <v>721</v>
      </c>
      <c r="CX466">
        <v>12.02</v>
      </c>
      <c r="CY466">
        <v>2</v>
      </c>
      <c r="CZ466">
        <v>1</v>
      </c>
      <c r="DA466" t="s">
        <v>3980</v>
      </c>
      <c r="DC466">
        <v>1</v>
      </c>
      <c r="DD466">
        <v>1</v>
      </c>
      <c r="DE466">
        <v>2</v>
      </c>
      <c r="DN466" t="s">
        <v>5411</v>
      </c>
      <c r="DO466" t="s">
        <v>5411</v>
      </c>
      <c r="DP466" t="s">
        <v>3178</v>
      </c>
      <c r="DQ466" t="s">
        <v>202</v>
      </c>
      <c r="DR466" t="s">
        <v>202</v>
      </c>
      <c r="DT466">
        <v>1</v>
      </c>
      <c r="DV466">
        <v>1</v>
      </c>
      <c r="DW466">
        <v>0</v>
      </c>
      <c r="DX466">
        <v>1</v>
      </c>
      <c r="DY466">
        <v>1</v>
      </c>
      <c r="DZ466">
        <v>-97</v>
      </c>
      <c r="EB466">
        <v>6</v>
      </c>
      <c r="EC466">
        <v>2</v>
      </c>
      <c r="EE466">
        <v>2</v>
      </c>
      <c r="EL466">
        <v>1</v>
      </c>
      <c r="EM466">
        <v>3</v>
      </c>
      <c r="EN466">
        <v>1</v>
      </c>
      <c r="EO466">
        <v>2</v>
      </c>
      <c r="EP466">
        <v>1</v>
      </c>
      <c r="EQ466">
        <v>1</v>
      </c>
      <c r="ER466">
        <v>1</v>
      </c>
      <c r="EZ466">
        <v>1</v>
      </c>
      <c r="FA466">
        <v>1</v>
      </c>
      <c r="FD466">
        <v>2</v>
      </c>
      <c r="FG466">
        <v>0</v>
      </c>
      <c r="FH466" t="s">
        <v>3179</v>
      </c>
      <c r="FI466">
        <v>1</v>
      </c>
      <c r="FJ466" t="s">
        <v>204</v>
      </c>
      <c r="FK466">
        <v>2</v>
      </c>
      <c r="FL466">
        <v>12</v>
      </c>
      <c r="FM466">
        <v>12</v>
      </c>
      <c r="FN466">
        <v>2.5</v>
      </c>
      <c r="FO466" t="s">
        <v>2206</v>
      </c>
      <c r="FP466">
        <v>3.5</v>
      </c>
      <c r="FQ466" t="s">
        <v>3180</v>
      </c>
      <c r="FR466" t="s">
        <v>3189</v>
      </c>
      <c r="FS466">
        <v>0</v>
      </c>
      <c r="FT466">
        <v>1</v>
      </c>
      <c r="FU466" t="s">
        <v>2221</v>
      </c>
      <c r="FV466" t="s">
        <v>3182</v>
      </c>
      <c r="FW466">
        <v>0</v>
      </c>
      <c r="FX466">
        <v>1</v>
      </c>
      <c r="FY466">
        <v>0</v>
      </c>
      <c r="FZ466">
        <v>0</v>
      </c>
      <c r="GA466">
        <v>59048</v>
      </c>
      <c r="GB466">
        <v>201</v>
      </c>
      <c r="GC466">
        <v>293.7711443</v>
      </c>
      <c r="GD466" t="s">
        <v>2401</v>
      </c>
      <c r="GE466">
        <v>1</v>
      </c>
      <c r="HG466" t="s">
        <v>202</v>
      </c>
      <c r="HJ466">
        <v>0</v>
      </c>
    </row>
    <row r="467" spans="1:218" x14ac:dyDescent="0.3">
      <c r="A467">
        <v>1480</v>
      </c>
      <c r="B467" t="s">
        <v>3279</v>
      </c>
      <c r="C467" t="s">
        <v>5422</v>
      </c>
      <c r="D467" t="s">
        <v>212</v>
      </c>
      <c r="E467">
        <v>1</v>
      </c>
      <c r="F467" t="s">
        <v>202</v>
      </c>
      <c r="H467">
        <v>1</v>
      </c>
      <c r="M467">
        <v>1</v>
      </c>
      <c r="N467">
        <v>1</v>
      </c>
      <c r="U467">
        <v>1</v>
      </c>
      <c r="W467">
        <v>4</v>
      </c>
      <c r="X467" t="s">
        <v>3174</v>
      </c>
      <c r="Y467">
        <v>1</v>
      </c>
      <c r="Z467">
        <v>1</v>
      </c>
      <c r="AA467">
        <v>1</v>
      </c>
      <c r="AD467" t="s">
        <v>202</v>
      </c>
      <c r="AE467">
        <v>1</v>
      </c>
      <c r="AF467">
        <v>1</v>
      </c>
      <c r="AG467">
        <v>1</v>
      </c>
      <c r="AH467">
        <v>2</v>
      </c>
      <c r="AI467">
        <v>1</v>
      </c>
      <c r="AJ467">
        <v>2</v>
      </c>
      <c r="AK467" t="s">
        <v>5423</v>
      </c>
      <c r="AL467">
        <v>2</v>
      </c>
      <c r="AM467">
        <v>2</v>
      </c>
      <c r="AN467">
        <v>1</v>
      </c>
      <c r="AO467">
        <v>2</v>
      </c>
      <c r="AP467">
        <v>2</v>
      </c>
      <c r="AQ467">
        <v>1</v>
      </c>
      <c r="AR467" t="s">
        <v>5424</v>
      </c>
      <c r="AS467">
        <v>1</v>
      </c>
      <c r="AT467">
        <v>1</v>
      </c>
      <c r="AU467">
        <v>1</v>
      </c>
      <c r="AV467">
        <v>1</v>
      </c>
      <c r="AW467">
        <v>7</v>
      </c>
      <c r="AX467">
        <v>1</v>
      </c>
      <c r="AY467">
        <v>6</v>
      </c>
      <c r="BE467">
        <v>1</v>
      </c>
      <c r="BF467">
        <v>4</v>
      </c>
      <c r="BG467">
        <v>1</v>
      </c>
      <c r="BH467">
        <v>2</v>
      </c>
      <c r="BI467">
        <v>1</v>
      </c>
      <c r="BJ467">
        <v>1</v>
      </c>
      <c r="BK467">
        <v>1</v>
      </c>
      <c r="BL467">
        <v>1</v>
      </c>
      <c r="BM467">
        <v>1</v>
      </c>
      <c r="BN467">
        <v>1</v>
      </c>
      <c r="BO467">
        <v>4</v>
      </c>
      <c r="BP467">
        <v>1</v>
      </c>
      <c r="BQ467">
        <v>30</v>
      </c>
      <c r="BR467">
        <v>1</v>
      </c>
      <c r="BS467">
        <v>1</v>
      </c>
      <c r="BT467">
        <v>3</v>
      </c>
      <c r="BV467">
        <v>1</v>
      </c>
      <c r="BX467">
        <v>0</v>
      </c>
      <c r="BZ467">
        <v>0</v>
      </c>
      <c r="CB467">
        <v>0</v>
      </c>
      <c r="CD467">
        <v>1</v>
      </c>
      <c r="CF467">
        <v>1</v>
      </c>
      <c r="CJ467">
        <v>1</v>
      </c>
      <c r="CK467">
        <v>2</v>
      </c>
      <c r="CL467">
        <v>6</v>
      </c>
      <c r="CM467">
        <v>1</v>
      </c>
      <c r="CR467">
        <v>2</v>
      </c>
      <c r="CS467">
        <v>8</v>
      </c>
      <c r="CT467">
        <v>1</v>
      </c>
      <c r="CU467">
        <v>2</v>
      </c>
      <c r="CV467" t="s">
        <v>4434</v>
      </c>
      <c r="CW467">
        <v>610</v>
      </c>
      <c r="CX467">
        <v>10.17</v>
      </c>
      <c r="CY467">
        <v>2</v>
      </c>
      <c r="CZ467">
        <v>1</v>
      </c>
      <c r="DA467" t="s">
        <v>1913</v>
      </c>
      <c r="DC467">
        <v>1</v>
      </c>
      <c r="DD467">
        <v>1</v>
      </c>
      <c r="DE467">
        <v>2</v>
      </c>
      <c r="DN467" t="s">
        <v>5411</v>
      </c>
      <c r="DO467" t="s">
        <v>5411</v>
      </c>
      <c r="DP467" t="s">
        <v>3178</v>
      </c>
      <c r="DQ467" t="s">
        <v>202</v>
      </c>
      <c r="DR467" t="s">
        <v>202</v>
      </c>
      <c r="DT467">
        <v>1</v>
      </c>
      <c r="DV467">
        <v>1</v>
      </c>
      <c r="DW467">
        <v>0</v>
      </c>
      <c r="DX467">
        <v>1</v>
      </c>
      <c r="DY467">
        <v>1</v>
      </c>
      <c r="DZ467">
        <v>1</v>
      </c>
      <c r="EA467">
        <v>10</v>
      </c>
      <c r="EB467">
        <f>IF(EA467&gt;=30,1,IF(EA467&gt;=20,2,IF(EA467&gt;=15,3,IF(EA467&gt;=10,4,IF(EA467&gt;=5,5,IF(EA467&gt;0,6,0))))))</f>
        <v>4</v>
      </c>
      <c r="EC467">
        <v>2</v>
      </c>
      <c r="EE467">
        <v>10</v>
      </c>
      <c r="EL467">
        <v>2</v>
      </c>
      <c r="EM467">
        <v>2</v>
      </c>
      <c r="EN467">
        <v>1</v>
      </c>
      <c r="EO467">
        <v>1</v>
      </c>
      <c r="EP467">
        <v>1</v>
      </c>
      <c r="EQ467">
        <v>1</v>
      </c>
      <c r="ER467">
        <v>1</v>
      </c>
      <c r="EZ467">
        <v>1</v>
      </c>
      <c r="FA467">
        <v>1</v>
      </c>
      <c r="FD467">
        <v>2</v>
      </c>
      <c r="FG467">
        <v>0</v>
      </c>
      <c r="FH467" t="s">
        <v>3179</v>
      </c>
      <c r="FI467">
        <v>1</v>
      </c>
      <c r="FJ467" t="s">
        <v>204</v>
      </c>
      <c r="FK467">
        <v>10</v>
      </c>
      <c r="FL467">
        <v>12</v>
      </c>
      <c r="FM467">
        <v>12</v>
      </c>
      <c r="FN467">
        <v>10</v>
      </c>
      <c r="FO467" t="s">
        <v>2212</v>
      </c>
      <c r="FP467">
        <v>1.5</v>
      </c>
      <c r="FQ467" t="s">
        <v>3180</v>
      </c>
      <c r="FR467" t="s">
        <v>3196</v>
      </c>
      <c r="FS467">
        <v>1</v>
      </c>
      <c r="FT467">
        <v>1</v>
      </c>
      <c r="FU467" t="s">
        <v>2221</v>
      </c>
      <c r="FV467" t="s">
        <v>3182</v>
      </c>
      <c r="FW467">
        <v>0</v>
      </c>
      <c r="FX467">
        <v>1</v>
      </c>
      <c r="FY467">
        <v>0</v>
      </c>
      <c r="FZ467">
        <v>0</v>
      </c>
      <c r="GA467">
        <v>59048</v>
      </c>
      <c r="GB467">
        <v>201</v>
      </c>
      <c r="GC467">
        <v>293.7711443</v>
      </c>
      <c r="GD467" t="s">
        <v>2401</v>
      </c>
      <c r="GE467">
        <v>1</v>
      </c>
      <c r="HG467" t="s">
        <v>202</v>
      </c>
      <c r="HJ467">
        <v>0</v>
      </c>
    </row>
    <row r="468" spans="1:218" x14ac:dyDescent="0.3">
      <c r="A468">
        <v>1581</v>
      </c>
      <c r="B468" t="s">
        <v>3303</v>
      </c>
      <c r="C468" t="s">
        <v>5439</v>
      </c>
      <c r="D468" t="s">
        <v>212</v>
      </c>
      <c r="E468">
        <v>1</v>
      </c>
      <c r="F468" t="s">
        <v>202</v>
      </c>
      <c r="H468">
        <v>1</v>
      </c>
      <c r="M468">
        <v>3</v>
      </c>
      <c r="N468">
        <v>1</v>
      </c>
      <c r="U468">
        <v>1</v>
      </c>
      <c r="W468">
        <v>1</v>
      </c>
      <c r="X468" t="s">
        <v>3174</v>
      </c>
      <c r="Y468">
        <v>1</v>
      </c>
      <c r="Z468">
        <v>1</v>
      </c>
      <c r="AA468">
        <v>3</v>
      </c>
      <c r="AD468" t="s">
        <v>3174</v>
      </c>
      <c r="AE468">
        <v>1</v>
      </c>
      <c r="AF468">
        <v>1</v>
      </c>
      <c r="AG468">
        <v>1</v>
      </c>
      <c r="AH468">
        <v>1</v>
      </c>
      <c r="AI468">
        <v>1</v>
      </c>
      <c r="AJ468">
        <v>2</v>
      </c>
      <c r="AK468" t="s">
        <v>5440</v>
      </c>
      <c r="AL468">
        <v>1</v>
      </c>
      <c r="AM468">
        <v>1</v>
      </c>
      <c r="AN468">
        <v>1</v>
      </c>
      <c r="AO468">
        <v>2</v>
      </c>
      <c r="AP468">
        <v>2</v>
      </c>
      <c r="AQ468">
        <v>1</v>
      </c>
      <c r="AR468" t="s">
        <v>5441</v>
      </c>
      <c r="AS468">
        <v>1</v>
      </c>
      <c r="AT468">
        <v>1</v>
      </c>
      <c r="AU468">
        <v>1</v>
      </c>
      <c r="AV468">
        <v>2</v>
      </c>
      <c r="AW468">
        <v>6</v>
      </c>
      <c r="AX468">
        <v>2</v>
      </c>
      <c r="AY468">
        <v>5</v>
      </c>
      <c r="BE468">
        <v>1</v>
      </c>
      <c r="BF468">
        <v>1</v>
      </c>
      <c r="BG468">
        <v>1</v>
      </c>
      <c r="BH468">
        <v>1</v>
      </c>
      <c r="BI468">
        <v>1</v>
      </c>
      <c r="BJ468">
        <v>0</v>
      </c>
      <c r="BM468">
        <v>1</v>
      </c>
      <c r="BN468">
        <v>1</v>
      </c>
      <c r="BO468">
        <v>3</v>
      </c>
      <c r="BP468">
        <v>1</v>
      </c>
      <c r="BQ468">
        <v>23</v>
      </c>
      <c r="BR468">
        <v>1</v>
      </c>
      <c r="BS468">
        <v>1</v>
      </c>
      <c r="BT468">
        <v>1</v>
      </c>
      <c r="BV468">
        <v>0</v>
      </c>
      <c r="BX468">
        <v>0</v>
      </c>
      <c r="BZ468">
        <v>0</v>
      </c>
      <c r="CB468">
        <v>0</v>
      </c>
      <c r="CD468">
        <v>1</v>
      </c>
      <c r="CJ468">
        <v>1</v>
      </c>
      <c r="CK468">
        <v>2</v>
      </c>
      <c r="CL468">
        <v>8</v>
      </c>
      <c r="CM468">
        <v>1</v>
      </c>
      <c r="CR468">
        <v>2</v>
      </c>
      <c r="CS468">
        <v>6</v>
      </c>
      <c r="CT468">
        <v>1</v>
      </c>
      <c r="CU468">
        <v>2</v>
      </c>
      <c r="CV468" t="s">
        <v>4744</v>
      </c>
      <c r="CW468">
        <v>1081</v>
      </c>
      <c r="CX468">
        <v>18.02</v>
      </c>
      <c r="CY468">
        <v>2</v>
      </c>
      <c r="CZ468">
        <v>1</v>
      </c>
      <c r="DA468" t="s">
        <v>1736</v>
      </c>
      <c r="DC468">
        <v>1</v>
      </c>
      <c r="DD468">
        <v>1</v>
      </c>
      <c r="DE468">
        <v>12</v>
      </c>
      <c r="DN468" t="s">
        <v>5429</v>
      </c>
      <c r="DO468" t="s">
        <v>5429</v>
      </c>
      <c r="DP468" t="s">
        <v>3178</v>
      </c>
      <c r="DQ468" t="s">
        <v>202</v>
      </c>
      <c r="DR468" t="s">
        <v>202</v>
      </c>
      <c r="DT468">
        <v>1</v>
      </c>
      <c r="DV468">
        <v>1</v>
      </c>
      <c r="DW468">
        <v>0</v>
      </c>
      <c r="DX468">
        <v>3</v>
      </c>
      <c r="DY468">
        <v>1</v>
      </c>
      <c r="DZ468">
        <v>1</v>
      </c>
      <c r="EA468">
        <v>8</v>
      </c>
      <c r="EB468">
        <f>IF(EA468&gt;=30,1,IF(EA468&gt;=20,2,IF(EA468&gt;=15,3,IF(EA468&gt;=10,4,IF(EA468&gt;=5,5,IF(EA468&gt;0,6,0))))))</f>
        <v>5</v>
      </c>
      <c r="EC468">
        <v>2</v>
      </c>
      <c r="EE468">
        <v>8</v>
      </c>
      <c r="EL468">
        <v>1</v>
      </c>
      <c r="EM468">
        <v>3</v>
      </c>
      <c r="EN468">
        <v>1</v>
      </c>
      <c r="EO468">
        <v>1</v>
      </c>
      <c r="EP468">
        <v>1</v>
      </c>
      <c r="EQ468">
        <v>1</v>
      </c>
      <c r="ER468">
        <v>1</v>
      </c>
      <c r="EZ468">
        <v>1</v>
      </c>
      <c r="FA468">
        <v>2</v>
      </c>
      <c r="FB468">
        <v>1</v>
      </c>
      <c r="FC468">
        <v>12</v>
      </c>
      <c r="FD468">
        <v>2</v>
      </c>
      <c r="FG468">
        <v>0</v>
      </c>
      <c r="FH468" t="s">
        <v>3179</v>
      </c>
      <c r="FI468">
        <v>1</v>
      </c>
      <c r="FJ468" t="s">
        <v>204</v>
      </c>
      <c r="FK468">
        <v>8</v>
      </c>
      <c r="FL468">
        <v>12</v>
      </c>
      <c r="FM468">
        <v>12</v>
      </c>
      <c r="FN468">
        <v>8</v>
      </c>
      <c r="FO468" t="s">
        <v>2206</v>
      </c>
      <c r="FP468">
        <v>3.5</v>
      </c>
      <c r="FQ468" t="s">
        <v>3180</v>
      </c>
      <c r="FR468" t="s">
        <v>3196</v>
      </c>
      <c r="FS468">
        <v>1</v>
      </c>
      <c r="FT468">
        <v>1</v>
      </c>
      <c r="FU468" t="s">
        <v>2221</v>
      </c>
      <c r="FV468" t="s">
        <v>3182</v>
      </c>
      <c r="FW468">
        <v>0</v>
      </c>
      <c r="FX468">
        <v>1</v>
      </c>
      <c r="FY468">
        <v>0</v>
      </c>
      <c r="FZ468">
        <v>0</v>
      </c>
      <c r="GA468">
        <v>4824</v>
      </c>
      <c r="GB468">
        <v>17</v>
      </c>
      <c r="GC468">
        <v>283.76470590000002</v>
      </c>
      <c r="GD468" t="s">
        <v>2401</v>
      </c>
      <c r="GE468">
        <v>1</v>
      </c>
      <c r="HG468" t="s">
        <v>202</v>
      </c>
      <c r="HJ468">
        <v>0</v>
      </c>
    </row>
    <row r="469" spans="1:218" x14ac:dyDescent="0.3">
      <c r="A469">
        <v>190</v>
      </c>
      <c r="B469" t="s">
        <v>4695</v>
      </c>
      <c r="C469" t="s">
        <v>5526</v>
      </c>
      <c r="D469" t="s">
        <v>194</v>
      </c>
      <c r="E469">
        <v>1</v>
      </c>
      <c r="F469" t="s">
        <v>202</v>
      </c>
      <c r="H469">
        <v>1</v>
      </c>
      <c r="M469">
        <v>1</v>
      </c>
      <c r="N469">
        <v>1</v>
      </c>
      <c r="U469">
        <v>1</v>
      </c>
      <c r="W469">
        <v>1</v>
      </c>
      <c r="X469" t="s">
        <v>5507</v>
      </c>
      <c r="Y469">
        <v>1</v>
      </c>
      <c r="Z469">
        <v>1</v>
      </c>
      <c r="AA469">
        <v>2</v>
      </c>
      <c r="AB469">
        <v>8</v>
      </c>
      <c r="AD469" t="s">
        <v>202</v>
      </c>
      <c r="AE469">
        <v>1</v>
      </c>
      <c r="AF469">
        <v>1</v>
      </c>
      <c r="AG469">
        <v>1</v>
      </c>
      <c r="AH469">
        <v>2</v>
      </c>
      <c r="AI469">
        <v>1</v>
      </c>
      <c r="AJ469">
        <v>2</v>
      </c>
      <c r="AK469" t="s">
        <v>5527</v>
      </c>
      <c r="AL469">
        <v>1</v>
      </c>
      <c r="AM469">
        <v>2</v>
      </c>
      <c r="AN469">
        <v>2</v>
      </c>
      <c r="AO469">
        <v>2</v>
      </c>
      <c r="AP469">
        <v>2</v>
      </c>
      <c r="AQ469">
        <v>1</v>
      </c>
      <c r="AR469" t="s">
        <v>5528</v>
      </c>
      <c r="AS469">
        <v>-97</v>
      </c>
      <c r="AT469">
        <v>1</v>
      </c>
      <c r="AU469">
        <v>2</v>
      </c>
      <c r="AV469">
        <v>1</v>
      </c>
      <c r="AW469">
        <v>7</v>
      </c>
      <c r="AX469">
        <v>1</v>
      </c>
      <c r="AY469">
        <v>4</v>
      </c>
      <c r="BE469">
        <v>1</v>
      </c>
      <c r="BF469">
        <v>1</v>
      </c>
      <c r="BG469">
        <v>1</v>
      </c>
      <c r="BH469">
        <v>1</v>
      </c>
      <c r="BI469">
        <v>1</v>
      </c>
      <c r="BJ469">
        <v>0</v>
      </c>
      <c r="BM469">
        <v>2</v>
      </c>
      <c r="BN469">
        <v>1</v>
      </c>
      <c r="BO469">
        <v>4</v>
      </c>
      <c r="BP469">
        <v>1</v>
      </c>
      <c r="BQ469">
        <v>9</v>
      </c>
      <c r="BR469">
        <v>2</v>
      </c>
      <c r="BS469">
        <v>1</v>
      </c>
      <c r="BT469">
        <v>3</v>
      </c>
      <c r="BV469">
        <v>1</v>
      </c>
      <c r="BX469">
        <v>0</v>
      </c>
      <c r="BZ469">
        <v>0</v>
      </c>
      <c r="CB469">
        <v>2</v>
      </c>
      <c r="CJ469">
        <v>1</v>
      </c>
      <c r="CK469">
        <v>1</v>
      </c>
      <c r="CL469">
        <v>6</v>
      </c>
      <c r="CM469">
        <v>4</v>
      </c>
      <c r="CR469">
        <v>2</v>
      </c>
      <c r="CS469">
        <v>10</v>
      </c>
      <c r="CT469">
        <v>1</v>
      </c>
      <c r="CU469">
        <v>2</v>
      </c>
      <c r="CV469" t="s">
        <v>5529</v>
      </c>
      <c r="CW469">
        <v>815</v>
      </c>
      <c r="CX469">
        <v>13.58</v>
      </c>
      <c r="CY469">
        <v>2</v>
      </c>
      <c r="CZ469">
        <v>1</v>
      </c>
      <c r="DA469" t="s">
        <v>3238</v>
      </c>
      <c r="DC469">
        <v>1</v>
      </c>
      <c r="DD469">
        <v>1</v>
      </c>
      <c r="DE469">
        <v>25</v>
      </c>
      <c r="DN469" t="s">
        <v>3177</v>
      </c>
      <c r="DO469" t="s">
        <v>3177</v>
      </c>
      <c r="DP469" t="s">
        <v>3178</v>
      </c>
      <c r="DQ469" t="s">
        <v>202</v>
      </c>
      <c r="DR469" t="s">
        <v>202</v>
      </c>
      <c r="DT469">
        <v>1</v>
      </c>
      <c r="DV469">
        <v>1</v>
      </c>
      <c r="DW469">
        <v>0</v>
      </c>
      <c r="DX469">
        <v>2</v>
      </c>
      <c r="DY469">
        <v>1</v>
      </c>
      <c r="DZ469">
        <v>1</v>
      </c>
      <c r="EA469">
        <v>7</v>
      </c>
      <c r="EB469">
        <f>IF(EA469&gt;=30,1,IF(EA469&gt;=20,2,IF(EA469&gt;=15,3,IF(EA469&gt;=10,4,IF(EA469&gt;=5,5,IF(EA469&gt;0,6,0))))))</f>
        <v>5</v>
      </c>
      <c r="EC469">
        <v>1</v>
      </c>
      <c r="ED469">
        <v>7</v>
      </c>
      <c r="EL469">
        <v>1</v>
      </c>
      <c r="EM469">
        <v>3</v>
      </c>
      <c r="EN469">
        <v>1</v>
      </c>
      <c r="EO469">
        <v>2</v>
      </c>
      <c r="EP469">
        <v>1</v>
      </c>
      <c r="EQ469">
        <v>1</v>
      </c>
      <c r="ER469">
        <v>1</v>
      </c>
      <c r="EZ469">
        <v>1</v>
      </c>
      <c r="FA469">
        <v>1</v>
      </c>
      <c r="FD469">
        <v>2</v>
      </c>
      <c r="FG469">
        <v>0</v>
      </c>
      <c r="FH469" t="s">
        <v>5510</v>
      </c>
      <c r="FI469">
        <v>2</v>
      </c>
      <c r="FJ469" t="s">
        <v>204</v>
      </c>
      <c r="FK469">
        <v>0.58333330000000005</v>
      </c>
      <c r="FL469">
        <v>7</v>
      </c>
      <c r="FM469">
        <v>7</v>
      </c>
      <c r="FN469">
        <v>7</v>
      </c>
      <c r="FO469" t="s">
        <v>2206</v>
      </c>
      <c r="FP469">
        <v>3.5</v>
      </c>
      <c r="FQ469" t="s">
        <v>3180</v>
      </c>
      <c r="FR469" t="s">
        <v>3189</v>
      </c>
      <c r="FS469">
        <v>0</v>
      </c>
      <c r="FT469">
        <v>1</v>
      </c>
      <c r="FU469" t="s">
        <v>2221</v>
      </c>
      <c r="FV469" t="s">
        <v>3182</v>
      </c>
      <c r="FW469">
        <v>0</v>
      </c>
      <c r="FX469">
        <v>1</v>
      </c>
      <c r="FY469">
        <v>0</v>
      </c>
      <c r="FZ469">
        <v>0</v>
      </c>
      <c r="GA469">
        <v>322</v>
      </c>
      <c r="GB469">
        <v>4</v>
      </c>
      <c r="GC469">
        <v>80.5</v>
      </c>
      <c r="GD469" t="s">
        <v>2401</v>
      </c>
      <c r="GE469">
        <v>1</v>
      </c>
      <c r="HG469" t="s">
        <v>202</v>
      </c>
      <c r="HJ469">
        <v>0</v>
      </c>
    </row>
    <row r="470" spans="1:218" x14ac:dyDescent="0.3">
      <c r="A470">
        <v>1001</v>
      </c>
      <c r="B470" t="s">
        <v>3183</v>
      </c>
      <c r="C470" t="s">
        <v>4137</v>
      </c>
      <c r="D470" t="s">
        <v>212</v>
      </c>
      <c r="E470">
        <v>1</v>
      </c>
      <c r="F470" t="s">
        <v>202</v>
      </c>
      <c r="H470">
        <v>2</v>
      </c>
      <c r="I470">
        <v>1</v>
      </c>
      <c r="M470">
        <v>1</v>
      </c>
      <c r="N470">
        <v>1</v>
      </c>
      <c r="U470">
        <v>1</v>
      </c>
      <c r="W470">
        <v>1</v>
      </c>
      <c r="X470" t="s">
        <v>3174</v>
      </c>
      <c r="Y470">
        <v>1</v>
      </c>
      <c r="Z470">
        <v>1</v>
      </c>
      <c r="AA470">
        <v>2</v>
      </c>
      <c r="AD470" t="s">
        <v>202</v>
      </c>
      <c r="AE470">
        <v>1</v>
      </c>
      <c r="AF470">
        <v>1</v>
      </c>
      <c r="AG470">
        <v>1</v>
      </c>
      <c r="AH470">
        <v>1</v>
      </c>
      <c r="AI470">
        <v>1</v>
      </c>
      <c r="AJ470">
        <v>1</v>
      </c>
      <c r="AK470" t="s">
        <v>4708</v>
      </c>
      <c r="AL470">
        <v>1</v>
      </c>
      <c r="AM470">
        <v>1</v>
      </c>
      <c r="AN470">
        <v>1</v>
      </c>
      <c r="AO470">
        <v>2</v>
      </c>
      <c r="AP470">
        <v>2</v>
      </c>
      <c r="AQ470">
        <v>1</v>
      </c>
      <c r="AR470" t="s">
        <v>4709</v>
      </c>
      <c r="AS470">
        <v>2</v>
      </c>
      <c r="AT470">
        <v>1</v>
      </c>
      <c r="AU470">
        <v>1</v>
      </c>
      <c r="AV470">
        <v>2</v>
      </c>
      <c r="AW470">
        <v>7</v>
      </c>
      <c r="AX470">
        <v>1</v>
      </c>
      <c r="AY470">
        <v>2</v>
      </c>
      <c r="BE470">
        <v>1</v>
      </c>
      <c r="BF470">
        <v>1</v>
      </c>
      <c r="BG470">
        <v>1</v>
      </c>
      <c r="BH470">
        <v>1</v>
      </c>
      <c r="BI470">
        <v>1</v>
      </c>
      <c r="BJ470">
        <v>0</v>
      </c>
      <c r="BM470">
        <v>2</v>
      </c>
      <c r="BN470">
        <v>1</v>
      </c>
      <c r="BO470">
        <v>3</v>
      </c>
      <c r="BP470">
        <v>1</v>
      </c>
      <c r="BQ470">
        <v>1</v>
      </c>
      <c r="BR470">
        <v>6</v>
      </c>
      <c r="BS470">
        <v>1</v>
      </c>
      <c r="BT470">
        <v>4</v>
      </c>
      <c r="BV470">
        <v>2</v>
      </c>
      <c r="BX470">
        <v>0</v>
      </c>
      <c r="BZ470">
        <v>1</v>
      </c>
      <c r="CB470">
        <v>1</v>
      </c>
      <c r="CJ470">
        <v>1</v>
      </c>
      <c r="CK470">
        <v>2</v>
      </c>
      <c r="CL470">
        <v>6</v>
      </c>
      <c r="CM470">
        <v>7</v>
      </c>
      <c r="CR470">
        <v>1</v>
      </c>
      <c r="CS470">
        <v>-98</v>
      </c>
      <c r="CT470">
        <v>-98</v>
      </c>
      <c r="CU470">
        <v>1</v>
      </c>
      <c r="CV470" t="s">
        <v>229</v>
      </c>
      <c r="CW470">
        <v>762</v>
      </c>
      <c r="CX470">
        <v>12.7</v>
      </c>
      <c r="CY470">
        <v>1</v>
      </c>
      <c r="CZ470">
        <v>1</v>
      </c>
      <c r="DA470" t="s">
        <v>450</v>
      </c>
      <c r="DC470">
        <v>1</v>
      </c>
      <c r="DD470">
        <v>1</v>
      </c>
      <c r="DE470">
        <v>4</v>
      </c>
      <c r="DN470" t="s">
        <v>4710</v>
      </c>
      <c r="DO470" t="s">
        <v>4710</v>
      </c>
      <c r="DP470" t="s">
        <v>3178</v>
      </c>
      <c r="DQ470" t="s">
        <v>202</v>
      </c>
      <c r="DR470" t="s">
        <v>202</v>
      </c>
      <c r="DT470">
        <v>1</v>
      </c>
      <c r="DV470">
        <v>1</v>
      </c>
      <c r="DW470">
        <v>0</v>
      </c>
      <c r="DX470">
        <v>2</v>
      </c>
      <c r="DY470">
        <v>1</v>
      </c>
      <c r="DZ470">
        <v>-97</v>
      </c>
      <c r="EB470">
        <v>4</v>
      </c>
      <c r="EC470">
        <v>2</v>
      </c>
      <c r="EE470">
        <v>15</v>
      </c>
      <c r="EL470">
        <v>3</v>
      </c>
      <c r="EM470">
        <v>1</v>
      </c>
      <c r="EN470">
        <v>1</v>
      </c>
      <c r="EO470">
        <v>1</v>
      </c>
      <c r="EP470">
        <v>2</v>
      </c>
      <c r="EZ470">
        <v>1</v>
      </c>
      <c r="FA470">
        <v>-97</v>
      </c>
      <c r="FD470">
        <v>1</v>
      </c>
      <c r="FG470">
        <v>0</v>
      </c>
      <c r="FH470" t="s">
        <v>3179</v>
      </c>
      <c r="FI470">
        <v>1</v>
      </c>
      <c r="FJ470" t="s">
        <v>204</v>
      </c>
      <c r="FK470">
        <v>15</v>
      </c>
      <c r="FL470">
        <v>12</v>
      </c>
      <c r="FM470">
        <v>12</v>
      </c>
      <c r="FN470">
        <v>12.5</v>
      </c>
      <c r="FO470" t="s">
        <v>2220</v>
      </c>
      <c r="FP470">
        <v>0.5</v>
      </c>
      <c r="FQ470" t="s">
        <v>3180</v>
      </c>
      <c r="FR470" t="s">
        <v>3196</v>
      </c>
      <c r="FS470">
        <v>1</v>
      </c>
      <c r="FT470">
        <v>0</v>
      </c>
      <c r="FU470" t="s">
        <v>2207</v>
      </c>
      <c r="FV470" t="s">
        <v>2207</v>
      </c>
      <c r="FW470">
        <v>0</v>
      </c>
      <c r="FX470">
        <v>1</v>
      </c>
      <c r="FY470">
        <v>0</v>
      </c>
      <c r="FZ470">
        <v>0</v>
      </c>
      <c r="GA470">
        <v>37408</v>
      </c>
      <c r="GB470">
        <v>127</v>
      </c>
      <c r="GC470">
        <v>294.55118110000001</v>
      </c>
      <c r="GD470" t="s">
        <v>2401</v>
      </c>
      <c r="GE470">
        <v>1</v>
      </c>
      <c r="HG470" t="s">
        <v>202</v>
      </c>
      <c r="HJ470">
        <v>0</v>
      </c>
    </row>
    <row r="471" spans="1:218" x14ac:dyDescent="0.3">
      <c r="A471">
        <v>1005</v>
      </c>
      <c r="B471" t="s">
        <v>3202</v>
      </c>
      <c r="C471" t="s">
        <v>4711</v>
      </c>
      <c r="D471" t="s">
        <v>194</v>
      </c>
      <c r="E471">
        <v>1</v>
      </c>
      <c r="F471" t="s">
        <v>202</v>
      </c>
      <c r="H471">
        <v>1</v>
      </c>
      <c r="M471">
        <v>1</v>
      </c>
      <c r="N471">
        <v>1</v>
      </c>
      <c r="U471">
        <v>1</v>
      </c>
      <c r="W471">
        <v>1</v>
      </c>
      <c r="X471" t="s">
        <v>3174</v>
      </c>
      <c r="Y471">
        <v>1</v>
      </c>
      <c r="Z471">
        <v>1</v>
      </c>
      <c r="AA471">
        <v>8</v>
      </c>
      <c r="AD471" t="s">
        <v>202</v>
      </c>
      <c r="AE471">
        <v>1</v>
      </c>
      <c r="AF471">
        <v>1</v>
      </c>
      <c r="AG471">
        <v>1</v>
      </c>
      <c r="AH471">
        <v>2</v>
      </c>
      <c r="AI471">
        <v>2</v>
      </c>
      <c r="AJ471">
        <v>2</v>
      </c>
      <c r="AK471" t="s">
        <v>4712</v>
      </c>
      <c r="AL471">
        <v>1</v>
      </c>
      <c r="AM471">
        <v>1</v>
      </c>
      <c r="AN471">
        <v>1</v>
      </c>
      <c r="AO471">
        <v>2</v>
      </c>
      <c r="AP471">
        <v>2</v>
      </c>
      <c r="AQ471">
        <v>1</v>
      </c>
      <c r="AR471" t="s">
        <v>4713</v>
      </c>
      <c r="AS471">
        <v>2</v>
      </c>
      <c r="AT471">
        <v>1</v>
      </c>
      <c r="AU471">
        <v>2</v>
      </c>
      <c r="AV471">
        <v>1</v>
      </c>
      <c r="AW471">
        <v>7</v>
      </c>
      <c r="AX471">
        <v>1</v>
      </c>
      <c r="AY471">
        <v>5</v>
      </c>
      <c r="BE471">
        <v>1</v>
      </c>
      <c r="BF471">
        <v>3</v>
      </c>
      <c r="BG471">
        <v>1</v>
      </c>
      <c r="BH471">
        <v>0</v>
      </c>
      <c r="BI471">
        <v>1</v>
      </c>
      <c r="BJ471">
        <v>0</v>
      </c>
      <c r="BM471">
        <v>1</v>
      </c>
      <c r="BN471">
        <v>1</v>
      </c>
      <c r="BO471">
        <v>5</v>
      </c>
      <c r="BP471">
        <v>1</v>
      </c>
      <c r="BQ471">
        <v>46</v>
      </c>
      <c r="BR471">
        <v>1</v>
      </c>
      <c r="BS471">
        <v>1</v>
      </c>
      <c r="BT471">
        <v>0</v>
      </c>
      <c r="CJ471">
        <v>1</v>
      </c>
      <c r="CK471">
        <v>2</v>
      </c>
      <c r="CL471">
        <v>7</v>
      </c>
      <c r="CM471">
        <v>1</v>
      </c>
      <c r="CR471">
        <v>2</v>
      </c>
      <c r="CS471">
        <v>4</v>
      </c>
      <c r="CT471">
        <v>1</v>
      </c>
      <c r="CU471">
        <v>2</v>
      </c>
      <c r="CV471" t="s">
        <v>897</v>
      </c>
      <c r="CW471">
        <v>658</v>
      </c>
      <c r="CX471">
        <v>10.97</v>
      </c>
      <c r="CY471">
        <v>2</v>
      </c>
      <c r="CZ471">
        <v>1</v>
      </c>
      <c r="DA471" t="s">
        <v>450</v>
      </c>
      <c r="DC471">
        <v>1</v>
      </c>
      <c r="DD471">
        <v>1</v>
      </c>
      <c r="DE471">
        <v>15</v>
      </c>
      <c r="DN471" t="s">
        <v>4710</v>
      </c>
      <c r="DO471" t="s">
        <v>4710</v>
      </c>
      <c r="DP471" t="s">
        <v>3178</v>
      </c>
      <c r="DQ471" t="s">
        <v>202</v>
      </c>
      <c r="DR471" t="s">
        <v>202</v>
      </c>
      <c r="DT471">
        <v>1</v>
      </c>
      <c r="DV471">
        <v>1</v>
      </c>
      <c r="DW471">
        <v>0</v>
      </c>
      <c r="DX471">
        <v>8</v>
      </c>
      <c r="DY471">
        <v>1</v>
      </c>
      <c r="DZ471">
        <v>1</v>
      </c>
      <c r="EA471">
        <v>20</v>
      </c>
      <c r="EB471">
        <f>IF(EA471&gt;=30,1,IF(EA471&gt;=20,2,IF(EA471&gt;=15,3,IF(EA471&gt;=10,4,IF(EA471&gt;=5,5,IF(EA471&gt;0,6,0))))))</f>
        <v>2</v>
      </c>
      <c r="EC471">
        <v>2</v>
      </c>
      <c r="EE471">
        <v>20</v>
      </c>
      <c r="EL471">
        <v>1</v>
      </c>
      <c r="EM471">
        <v>4</v>
      </c>
      <c r="EN471">
        <v>1</v>
      </c>
      <c r="EO471">
        <v>3</v>
      </c>
      <c r="EP471">
        <v>2</v>
      </c>
      <c r="EZ471">
        <v>1</v>
      </c>
      <c r="FA471">
        <v>1</v>
      </c>
      <c r="FD471">
        <v>1</v>
      </c>
      <c r="FG471">
        <v>0</v>
      </c>
      <c r="FH471" t="s">
        <v>3179</v>
      </c>
      <c r="FI471">
        <v>1</v>
      </c>
      <c r="FJ471" t="s">
        <v>204</v>
      </c>
      <c r="FK471">
        <v>20</v>
      </c>
      <c r="FL471">
        <v>12</v>
      </c>
      <c r="FM471">
        <v>12</v>
      </c>
      <c r="FN471">
        <v>20</v>
      </c>
      <c r="FO471" t="s">
        <v>2206</v>
      </c>
      <c r="FP471">
        <v>7.5</v>
      </c>
      <c r="FQ471" t="s">
        <v>3180</v>
      </c>
      <c r="FR471" t="s">
        <v>3181</v>
      </c>
      <c r="FS471">
        <v>1</v>
      </c>
      <c r="FT471">
        <v>0</v>
      </c>
      <c r="FU471" t="s">
        <v>2207</v>
      </c>
      <c r="FV471" t="s">
        <v>2207</v>
      </c>
      <c r="FW471">
        <v>0</v>
      </c>
      <c r="FX471">
        <v>1</v>
      </c>
      <c r="FY471">
        <v>0</v>
      </c>
      <c r="FZ471">
        <v>0</v>
      </c>
      <c r="GA471">
        <v>20830</v>
      </c>
      <c r="GB471">
        <v>83</v>
      </c>
      <c r="GC471">
        <v>250.9638554</v>
      </c>
      <c r="GD471" t="s">
        <v>2401</v>
      </c>
      <c r="GE471">
        <v>1</v>
      </c>
      <c r="HG471" t="s">
        <v>202</v>
      </c>
      <c r="HJ471">
        <v>0</v>
      </c>
    </row>
    <row r="472" spans="1:218" x14ac:dyDescent="0.3">
      <c r="A472">
        <v>407</v>
      </c>
      <c r="B472" t="s">
        <v>3212</v>
      </c>
      <c r="C472" t="s">
        <v>3985</v>
      </c>
      <c r="D472" t="s">
        <v>265</v>
      </c>
      <c r="E472">
        <v>1</v>
      </c>
      <c r="F472" t="s">
        <v>202</v>
      </c>
      <c r="H472">
        <v>1</v>
      </c>
      <c r="M472">
        <v>1</v>
      </c>
      <c r="N472">
        <v>1</v>
      </c>
      <c r="U472">
        <v>1</v>
      </c>
      <c r="W472">
        <v>1</v>
      </c>
      <c r="X472" t="s">
        <v>5507</v>
      </c>
      <c r="Y472">
        <v>1</v>
      </c>
      <c r="Z472">
        <v>1</v>
      </c>
      <c r="AA472">
        <v>7</v>
      </c>
      <c r="AB472">
        <v>7</v>
      </c>
      <c r="AD472" t="s">
        <v>202</v>
      </c>
      <c r="AE472">
        <v>1</v>
      </c>
      <c r="AF472">
        <v>1</v>
      </c>
      <c r="AG472">
        <v>1</v>
      </c>
      <c r="AH472">
        <v>1</v>
      </c>
      <c r="AI472">
        <v>1</v>
      </c>
      <c r="AJ472">
        <v>1</v>
      </c>
      <c r="AK472" t="s">
        <v>5548</v>
      </c>
      <c r="AL472">
        <v>1</v>
      </c>
      <c r="AM472">
        <v>1</v>
      </c>
      <c r="AN472">
        <v>1</v>
      </c>
      <c r="AO472">
        <v>1</v>
      </c>
      <c r="AP472">
        <v>1</v>
      </c>
      <c r="AQ472">
        <v>1</v>
      </c>
      <c r="AR472" t="s">
        <v>5549</v>
      </c>
      <c r="AS472">
        <v>2</v>
      </c>
      <c r="AT472">
        <v>1</v>
      </c>
      <c r="AU472">
        <v>1</v>
      </c>
      <c r="AV472">
        <v>2</v>
      </c>
      <c r="AW472">
        <v>7</v>
      </c>
      <c r="AX472">
        <v>1</v>
      </c>
      <c r="AY472">
        <v>1</v>
      </c>
      <c r="BE472">
        <v>1</v>
      </c>
      <c r="BF472">
        <v>2</v>
      </c>
      <c r="BG472">
        <v>1</v>
      </c>
      <c r="BH472">
        <v>2</v>
      </c>
      <c r="BI472">
        <v>1</v>
      </c>
      <c r="BJ472">
        <v>0</v>
      </c>
      <c r="BM472">
        <v>5</v>
      </c>
      <c r="BN472">
        <v>1</v>
      </c>
      <c r="BO472">
        <v>3</v>
      </c>
      <c r="BP472">
        <v>1</v>
      </c>
      <c r="BQ472">
        <v>13</v>
      </c>
      <c r="BR472">
        <v>1</v>
      </c>
      <c r="BS472">
        <v>1</v>
      </c>
      <c r="BT472">
        <v>3</v>
      </c>
      <c r="BV472">
        <v>0</v>
      </c>
      <c r="BX472">
        <v>1</v>
      </c>
      <c r="BZ472">
        <v>0</v>
      </c>
      <c r="CB472">
        <v>0</v>
      </c>
      <c r="CD472">
        <v>0</v>
      </c>
      <c r="CF472">
        <v>2</v>
      </c>
      <c r="CJ472">
        <v>3</v>
      </c>
      <c r="CK472">
        <v>2</v>
      </c>
      <c r="CL472">
        <v>4</v>
      </c>
      <c r="CM472">
        <v>1</v>
      </c>
      <c r="CR472">
        <v>2</v>
      </c>
      <c r="CS472">
        <v>3</v>
      </c>
      <c r="CT472">
        <v>1</v>
      </c>
      <c r="CU472">
        <v>2</v>
      </c>
      <c r="CV472" t="s">
        <v>5550</v>
      </c>
      <c r="CW472">
        <v>858</v>
      </c>
      <c r="CX472">
        <v>14.3</v>
      </c>
      <c r="CY472">
        <v>2</v>
      </c>
      <c r="CZ472">
        <v>1</v>
      </c>
      <c r="DA472" t="s">
        <v>3234</v>
      </c>
      <c r="DC472">
        <v>1</v>
      </c>
      <c r="DD472">
        <v>1</v>
      </c>
      <c r="DE472">
        <v>37</v>
      </c>
      <c r="DN472" t="s">
        <v>3836</v>
      </c>
      <c r="DO472" t="s">
        <v>3836</v>
      </c>
      <c r="DP472" t="s">
        <v>3178</v>
      </c>
      <c r="DQ472" t="s">
        <v>202</v>
      </c>
      <c r="DR472" t="s">
        <v>202</v>
      </c>
      <c r="DT472">
        <v>1</v>
      </c>
      <c r="DV472">
        <v>1</v>
      </c>
      <c r="DW472">
        <v>0</v>
      </c>
      <c r="DX472">
        <v>7</v>
      </c>
      <c r="DY472">
        <v>1</v>
      </c>
      <c r="DZ472">
        <v>1</v>
      </c>
      <c r="EA472">
        <v>10</v>
      </c>
      <c r="EB472">
        <f>IF(EA472&gt;=30,1,IF(EA472&gt;=20,2,IF(EA472&gt;=15,3,IF(EA472&gt;=10,4,IF(EA472&gt;=5,5,IF(EA472&gt;0,6,0))))))</f>
        <v>4</v>
      </c>
      <c r="EC472">
        <v>2</v>
      </c>
      <c r="EE472">
        <v>10</v>
      </c>
      <c r="EL472">
        <v>1</v>
      </c>
      <c r="EM472">
        <v>2</v>
      </c>
      <c r="EN472">
        <v>1</v>
      </c>
      <c r="EO472">
        <v>4</v>
      </c>
      <c r="EP472">
        <v>1</v>
      </c>
      <c r="EQ472">
        <v>1</v>
      </c>
      <c r="ER472">
        <v>1</v>
      </c>
      <c r="EZ472">
        <v>1</v>
      </c>
      <c r="FA472">
        <v>1</v>
      </c>
      <c r="FD472">
        <v>2</v>
      </c>
      <c r="FG472">
        <v>0</v>
      </c>
      <c r="FH472" t="s">
        <v>5510</v>
      </c>
      <c r="FI472">
        <v>2</v>
      </c>
      <c r="FJ472" t="s">
        <v>204</v>
      </c>
      <c r="FK472">
        <v>10</v>
      </c>
      <c r="FL472">
        <v>12</v>
      </c>
      <c r="FM472">
        <v>12</v>
      </c>
      <c r="FN472">
        <v>10</v>
      </c>
      <c r="FO472" t="s">
        <v>2206</v>
      </c>
      <c r="FP472">
        <v>1.5</v>
      </c>
      <c r="FQ472" t="s">
        <v>3180</v>
      </c>
      <c r="FR472" t="s">
        <v>3201</v>
      </c>
      <c r="FS472">
        <v>1</v>
      </c>
      <c r="FT472">
        <v>1</v>
      </c>
      <c r="FU472" t="s">
        <v>2221</v>
      </c>
      <c r="FV472" t="s">
        <v>3182</v>
      </c>
      <c r="FW472">
        <v>0</v>
      </c>
      <c r="FX472">
        <v>1</v>
      </c>
      <c r="FY472">
        <v>0</v>
      </c>
      <c r="FZ472">
        <v>0</v>
      </c>
      <c r="GA472">
        <v>3156</v>
      </c>
      <c r="GB472">
        <v>17</v>
      </c>
      <c r="GC472">
        <v>185.6470588</v>
      </c>
      <c r="GD472" t="s">
        <v>2401</v>
      </c>
      <c r="GE472">
        <v>1</v>
      </c>
      <c r="HG472" t="s">
        <v>202</v>
      </c>
      <c r="HJ472">
        <v>0</v>
      </c>
    </row>
    <row r="473" spans="1:218" x14ac:dyDescent="0.3">
      <c r="A473">
        <v>1007</v>
      </c>
      <c r="B473" t="s">
        <v>3279</v>
      </c>
      <c r="C473" t="s">
        <v>4717</v>
      </c>
      <c r="D473" t="s">
        <v>212</v>
      </c>
      <c r="E473">
        <v>1</v>
      </c>
      <c r="F473" t="s">
        <v>202</v>
      </c>
      <c r="H473">
        <v>1</v>
      </c>
      <c r="M473">
        <v>1</v>
      </c>
      <c r="N473">
        <v>1</v>
      </c>
      <c r="U473">
        <v>1</v>
      </c>
      <c r="W473">
        <v>3</v>
      </c>
      <c r="X473" t="s">
        <v>3174</v>
      </c>
      <c r="Y473">
        <v>1</v>
      </c>
      <c r="Z473">
        <v>1</v>
      </c>
      <c r="AA473">
        <v>5</v>
      </c>
      <c r="AD473" t="s">
        <v>202</v>
      </c>
      <c r="AE473">
        <v>1</v>
      </c>
      <c r="AF473">
        <v>1</v>
      </c>
      <c r="AG473">
        <v>1</v>
      </c>
      <c r="AH473">
        <v>2</v>
      </c>
      <c r="AI473">
        <v>1</v>
      </c>
      <c r="AJ473">
        <v>2</v>
      </c>
      <c r="AK473" t="s">
        <v>4718</v>
      </c>
      <c r="AL473">
        <v>1</v>
      </c>
      <c r="AM473">
        <v>1</v>
      </c>
      <c r="AN473">
        <v>1</v>
      </c>
      <c r="AO473">
        <v>2</v>
      </c>
      <c r="AP473">
        <v>2</v>
      </c>
      <c r="AQ473">
        <v>1</v>
      </c>
      <c r="AR473" t="s">
        <v>4719</v>
      </c>
      <c r="AS473">
        <v>1</v>
      </c>
      <c r="AT473">
        <v>1</v>
      </c>
      <c r="AU473">
        <v>1</v>
      </c>
      <c r="AV473">
        <v>1</v>
      </c>
      <c r="AW473">
        <v>7</v>
      </c>
      <c r="AX473">
        <v>6</v>
      </c>
      <c r="AY473">
        <v>1</v>
      </c>
      <c r="BE473">
        <v>1</v>
      </c>
      <c r="BF473">
        <v>1</v>
      </c>
      <c r="BG473">
        <v>1</v>
      </c>
      <c r="BH473">
        <v>1</v>
      </c>
      <c r="BI473">
        <v>1</v>
      </c>
      <c r="BJ473">
        <v>1</v>
      </c>
      <c r="BK473">
        <v>1</v>
      </c>
      <c r="BL473">
        <v>1</v>
      </c>
      <c r="BM473">
        <v>1</v>
      </c>
      <c r="BN473">
        <v>1</v>
      </c>
      <c r="BO473">
        <v>5</v>
      </c>
      <c r="BP473">
        <v>1</v>
      </c>
      <c r="BQ473">
        <v>7</v>
      </c>
      <c r="BR473">
        <v>6</v>
      </c>
      <c r="BS473">
        <v>1</v>
      </c>
      <c r="BT473">
        <v>5</v>
      </c>
      <c r="BV473">
        <v>2</v>
      </c>
      <c r="BX473">
        <v>1</v>
      </c>
      <c r="BZ473">
        <v>0</v>
      </c>
      <c r="CB473">
        <v>0</v>
      </c>
      <c r="CD473">
        <v>0</v>
      </c>
      <c r="CF473">
        <v>2</v>
      </c>
      <c r="CJ473">
        <v>1</v>
      </c>
      <c r="CK473">
        <v>2</v>
      </c>
      <c r="CL473">
        <v>5</v>
      </c>
      <c r="CM473">
        <v>1</v>
      </c>
      <c r="CR473">
        <v>2</v>
      </c>
      <c r="CS473">
        <v>6</v>
      </c>
      <c r="CT473">
        <v>1</v>
      </c>
      <c r="CU473">
        <v>1</v>
      </c>
      <c r="CV473" t="s">
        <v>1031</v>
      </c>
      <c r="CW473">
        <v>668</v>
      </c>
      <c r="CX473">
        <v>11.13</v>
      </c>
      <c r="CY473">
        <v>2</v>
      </c>
      <c r="CZ473">
        <v>1</v>
      </c>
      <c r="DA473" t="s">
        <v>1075</v>
      </c>
      <c r="DC473">
        <v>1</v>
      </c>
      <c r="DD473">
        <v>1</v>
      </c>
      <c r="DE473">
        <v>2</v>
      </c>
      <c r="DN473" t="s">
        <v>4710</v>
      </c>
      <c r="DO473" t="s">
        <v>4710</v>
      </c>
      <c r="DP473" t="s">
        <v>3178</v>
      </c>
      <c r="DQ473" t="s">
        <v>202</v>
      </c>
      <c r="DR473" t="s">
        <v>202</v>
      </c>
      <c r="DT473">
        <v>1</v>
      </c>
      <c r="DV473">
        <v>1</v>
      </c>
      <c r="DW473">
        <v>0</v>
      </c>
      <c r="DX473">
        <v>5</v>
      </c>
      <c r="DY473">
        <v>1</v>
      </c>
      <c r="DZ473">
        <v>1</v>
      </c>
      <c r="EA473">
        <v>15</v>
      </c>
      <c r="EB473">
        <f>IF(EA473&gt;=30,1,IF(EA473&gt;=20,2,IF(EA473&gt;=15,3,IF(EA473&gt;=10,4,IF(EA473&gt;=5,5,IF(EA473&gt;0,6,0))))))</f>
        <v>3</v>
      </c>
      <c r="EC473">
        <v>2</v>
      </c>
      <c r="EE473">
        <v>15</v>
      </c>
      <c r="EL473">
        <v>2</v>
      </c>
      <c r="EM473">
        <v>3</v>
      </c>
      <c r="EN473">
        <v>1</v>
      </c>
      <c r="EO473">
        <v>1</v>
      </c>
      <c r="EP473">
        <v>1</v>
      </c>
      <c r="EQ473">
        <v>1</v>
      </c>
      <c r="ER473">
        <v>1</v>
      </c>
      <c r="EZ473">
        <v>2</v>
      </c>
      <c r="FE473">
        <v>1</v>
      </c>
      <c r="FG473">
        <v>0</v>
      </c>
      <c r="FH473" t="s">
        <v>3179</v>
      </c>
      <c r="FI473">
        <v>1</v>
      </c>
      <c r="FJ473" t="s">
        <v>204</v>
      </c>
      <c r="FK473">
        <v>15</v>
      </c>
      <c r="FL473">
        <v>12</v>
      </c>
      <c r="FM473">
        <v>12</v>
      </c>
      <c r="FN473">
        <v>15</v>
      </c>
      <c r="FO473" t="s">
        <v>2212</v>
      </c>
      <c r="FP473">
        <v>3.5</v>
      </c>
      <c r="FQ473" t="s">
        <v>3180</v>
      </c>
      <c r="FR473" t="s">
        <v>3196</v>
      </c>
      <c r="FS473">
        <v>1</v>
      </c>
      <c r="FT473">
        <v>1</v>
      </c>
      <c r="FU473" t="s">
        <v>2221</v>
      </c>
      <c r="FV473" t="s">
        <v>3182</v>
      </c>
      <c r="FW473">
        <v>1</v>
      </c>
      <c r="FX473">
        <v>0</v>
      </c>
      <c r="FY473">
        <v>1</v>
      </c>
      <c r="FZ473">
        <v>0</v>
      </c>
      <c r="GA473">
        <v>59048</v>
      </c>
      <c r="GB473">
        <v>201</v>
      </c>
      <c r="GC473">
        <v>293.7711443</v>
      </c>
      <c r="GD473" t="s">
        <v>2401</v>
      </c>
      <c r="GE473">
        <v>1</v>
      </c>
      <c r="HG473" t="s">
        <v>202</v>
      </c>
      <c r="HI473">
        <v>1</v>
      </c>
      <c r="HJ473">
        <v>1</v>
      </c>
    </row>
    <row r="474" spans="1:218" x14ac:dyDescent="0.3">
      <c r="A474">
        <v>480</v>
      </c>
      <c r="B474" t="s">
        <v>3221</v>
      </c>
      <c r="C474" t="s">
        <v>5551</v>
      </c>
      <c r="D474" t="s">
        <v>212</v>
      </c>
      <c r="E474">
        <v>1</v>
      </c>
      <c r="F474" t="s">
        <v>202</v>
      </c>
      <c r="H474">
        <v>1</v>
      </c>
      <c r="M474">
        <v>1</v>
      </c>
      <c r="N474">
        <v>1</v>
      </c>
      <c r="U474">
        <v>1</v>
      </c>
      <c r="W474">
        <v>1</v>
      </c>
      <c r="X474" t="s">
        <v>5507</v>
      </c>
      <c r="Y474">
        <v>1</v>
      </c>
      <c r="Z474">
        <v>1</v>
      </c>
      <c r="AA474">
        <v>7</v>
      </c>
      <c r="AB474">
        <v>7</v>
      </c>
      <c r="AD474" t="s">
        <v>202</v>
      </c>
      <c r="AE474">
        <v>1</v>
      </c>
      <c r="AF474">
        <v>1</v>
      </c>
      <c r="AG474">
        <v>1</v>
      </c>
      <c r="AH474">
        <v>1</v>
      </c>
      <c r="AI474">
        <v>1</v>
      </c>
      <c r="AJ474">
        <v>2</v>
      </c>
      <c r="AK474" t="s">
        <v>5552</v>
      </c>
      <c r="AL474">
        <v>1</v>
      </c>
      <c r="AM474">
        <v>1</v>
      </c>
      <c r="AN474">
        <v>2</v>
      </c>
      <c r="AO474">
        <v>2</v>
      </c>
      <c r="AP474">
        <v>2</v>
      </c>
      <c r="AQ474">
        <v>1</v>
      </c>
      <c r="AR474" t="s">
        <v>5553</v>
      </c>
      <c r="AS474">
        <v>2</v>
      </c>
      <c r="AT474">
        <v>1</v>
      </c>
      <c r="AU474">
        <v>1</v>
      </c>
      <c r="AV474">
        <v>1</v>
      </c>
      <c r="AW474">
        <v>7</v>
      </c>
      <c r="AX474">
        <v>1</v>
      </c>
      <c r="AY474">
        <v>5</v>
      </c>
      <c r="BE474">
        <v>1</v>
      </c>
      <c r="BF474">
        <v>2</v>
      </c>
      <c r="BG474">
        <v>1</v>
      </c>
      <c r="BH474">
        <v>2</v>
      </c>
      <c r="BI474">
        <v>1</v>
      </c>
      <c r="BJ474">
        <v>0</v>
      </c>
      <c r="BM474">
        <v>1</v>
      </c>
      <c r="BN474">
        <v>1</v>
      </c>
      <c r="BO474">
        <v>2</v>
      </c>
      <c r="BP474">
        <v>1</v>
      </c>
      <c r="BQ474">
        <v>22</v>
      </c>
      <c r="BR474">
        <v>1</v>
      </c>
      <c r="BS474">
        <v>1</v>
      </c>
      <c r="BT474">
        <v>1</v>
      </c>
      <c r="BU474">
        <v>1</v>
      </c>
      <c r="BV474">
        <v>0</v>
      </c>
      <c r="BW474">
        <v>1</v>
      </c>
      <c r="BX474">
        <v>0</v>
      </c>
      <c r="BY474">
        <v>1</v>
      </c>
      <c r="BZ474">
        <v>0</v>
      </c>
      <c r="CA474">
        <v>1</v>
      </c>
      <c r="CB474">
        <v>0</v>
      </c>
      <c r="CC474">
        <v>1</v>
      </c>
      <c r="CD474">
        <v>0</v>
      </c>
      <c r="CE474">
        <v>1</v>
      </c>
      <c r="CF474">
        <v>0</v>
      </c>
      <c r="CG474">
        <v>1</v>
      </c>
      <c r="CH474">
        <v>1</v>
      </c>
      <c r="CI474">
        <v>1</v>
      </c>
      <c r="CJ474">
        <v>1</v>
      </c>
      <c r="CK474">
        <v>1</v>
      </c>
      <c r="CL474">
        <v>5</v>
      </c>
      <c r="CM474">
        <v>1</v>
      </c>
      <c r="CR474">
        <v>2</v>
      </c>
      <c r="CS474">
        <v>2</v>
      </c>
      <c r="CT474">
        <v>1</v>
      </c>
      <c r="CU474">
        <v>2</v>
      </c>
      <c r="CV474" t="s">
        <v>2744</v>
      </c>
      <c r="CW474">
        <v>795</v>
      </c>
      <c r="CX474">
        <v>13.25</v>
      </c>
      <c r="CY474">
        <v>2</v>
      </c>
      <c r="CZ474">
        <v>1</v>
      </c>
      <c r="DA474" t="s">
        <v>3246</v>
      </c>
      <c r="DC474">
        <v>1</v>
      </c>
      <c r="DD474">
        <v>1</v>
      </c>
      <c r="DE474">
        <v>10</v>
      </c>
      <c r="DN474" t="s">
        <v>3912</v>
      </c>
      <c r="DO474" t="s">
        <v>3912</v>
      </c>
      <c r="DP474" t="s">
        <v>3178</v>
      </c>
      <c r="DQ474" t="s">
        <v>202</v>
      </c>
      <c r="DR474" t="s">
        <v>202</v>
      </c>
      <c r="DT474">
        <v>1</v>
      </c>
      <c r="DV474">
        <v>1</v>
      </c>
      <c r="DW474">
        <v>0</v>
      </c>
      <c r="DX474">
        <v>7</v>
      </c>
      <c r="DY474">
        <v>1</v>
      </c>
      <c r="DZ474">
        <v>1</v>
      </c>
      <c r="EA474">
        <v>21</v>
      </c>
      <c r="EB474">
        <f>IF(EA474&gt;=30,1,IF(EA474&gt;=20,2,IF(EA474&gt;=15,3,IF(EA474&gt;=10,4,IF(EA474&gt;=5,5,IF(EA474&gt;0,6,0))))))</f>
        <v>2</v>
      </c>
      <c r="EC474">
        <v>2</v>
      </c>
      <c r="EE474">
        <v>21</v>
      </c>
      <c r="EL474">
        <v>1</v>
      </c>
      <c r="EM474">
        <v>2</v>
      </c>
      <c r="EN474">
        <v>1</v>
      </c>
      <c r="EO474">
        <v>1</v>
      </c>
      <c r="EP474">
        <v>1</v>
      </c>
      <c r="EQ474">
        <v>1</v>
      </c>
      <c r="ER474">
        <v>1</v>
      </c>
      <c r="EZ474">
        <v>1</v>
      </c>
      <c r="FA474">
        <v>1</v>
      </c>
      <c r="FD474">
        <v>2</v>
      </c>
      <c r="FG474">
        <v>0</v>
      </c>
      <c r="FH474" t="s">
        <v>5510</v>
      </c>
      <c r="FI474">
        <v>2</v>
      </c>
      <c r="FJ474" t="s">
        <v>204</v>
      </c>
      <c r="FK474">
        <v>21</v>
      </c>
      <c r="FL474">
        <v>12</v>
      </c>
      <c r="FM474">
        <v>12</v>
      </c>
      <c r="FN474">
        <v>21</v>
      </c>
      <c r="FO474" t="s">
        <v>2206</v>
      </c>
      <c r="FP474">
        <v>1.5</v>
      </c>
      <c r="FQ474" t="s">
        <v>3180</v>
      </c>
      <c r="FR474" t="s">
        <v>3196</v>
      </c>
      <c r="FS474">
        <v>1</v>
      </c>
      <c r="FT474">
        <v>1</v>
      </c>
      <c r="FU474" t="s">
        <v>2221</v>
      </c>
      <c r="FV474" t="s">
        <v>3182</v>
      </c>
      <c r="FW474">
        <v>0</v>
      </c>
      <c r="FX474">
        <v>1</v>
      </c>
      <c r="FY474">
        <v>0</v>
      </c>
      <c r="FZ474">
        <v>0</v>
      </c>
      <c r="GA474">
        <v>7861</v>
      </c>
      <c r="GB474">
        <v>71</v>
      </c>
      <c r="GC474">
        <v>110.71830989999999</v>
      </c>
      <c r="GD474" t="s">
        <v>2401</v>
      </c>
      <c r="GE474">
        <v>1</v>
      </c>
      <c r="HG474" t="s">
        <v>202</v>
      </c>
      <c r="HJ474">
        <v>0</v>
      </c>
    </row>
    <row r="475" spans="1:218" x14ac:dyDescent="0.3">
      <c r="A475">
        <v>967</v>
      </c>
      <c r="B475" t="s">
        <v>3212</v>
      </c>
      <c r="C475" t="s">
        <v>5582</v>
      </c>
      <c r="D475" t="s">
        <v>265</v>
      </c>
      <c r="E475">
        <v>1</v>
      </c>
      <c r="F475" t="s">
        <v>202</v>
      </c>
      <c r="H475">
        <v>1</v>
      </c>
      <c r="M475">
        <v>1</v>
      </c>
      <c r="N475">
        <v>1</v>
      </c>
      <c r="U475">
        <v>1</v>
      </c>
      <c r="W475">
        <v>2</v>
      </c>
      <c r="X475" t="s">
        <v>5507</v>
      </c>
      <c r="Y475">
        <v>1</v>
      </c>
      <c r="Z475">
        <v>1</v>
      </c>
      <c r="AA475">
        <v>5</v>
      </c>
      <c r="AB475">
        <v>6</v>
      </c>
      <c r="AD475" t="s">
        <v>202</v>
      </c>
      <c r="AE475">
        <v>1</v>
      </c>
      <c r="AF475">
        <v>1</v>
      </c>
      <c r="AG475">
        <v>1</v>
      </c>
      <c r="AH475">
        <v>1</v>
      </c>
      <c r="AI475">
        <v>1</v>
      </c>
      <c r="AJ475">
        <v>1</v>
      </c>
      <c r="AK475" t="s">
        <v>4238</v>
      </c>
      <c r="AL475">
        <v>1</v>
      </c>
      <c r="AM475">
        <v>1</v>
      </c>
      <c r="AN475">
        <v>1</v>
      </c>
      <c r="AO475">
        <v>2</v>
      </c>
      <c r="AP475">
        <v>1</v>
      </c>
      <c r="AQ475">
        <v>1</v>
      </c>
      <c r="AR475" t="s">
        <v>5583</v>
      </c>
      <c r="AS475">
        <v>1</v>
      </c>
      <c r="AT475">
        <v>1</v>
      </c>
      <c r="AU475">
        <v>1</v>
      </c>
      <c r="AV475">
        <v>1</v>
      </c>
      <c r="AW475">
        <v>6</v>
      </c>
      <c r="AX475">
        <v>7</v>
      </c>
      <c r="AY475">
        <v>3</v>
      </c>
      <c r="BE475">
        <v>1</v>
      </c>
      <c r="BF475">
        <v>1</v>
      </c>
      <c r="BG475">
        <v>1</v>
      </c>
      <c r="BH475">
        <v>1</v>
      </c>
      <c r="BI475">
        <v>1</v>
      </c>
      <c r="BJ475">
        <v>0</v>
      </c>
      <c r="BM475">
        <v>1</v>
      </c>
      <c r="BN475">
        <v>1</v>
      </c>
      <c r="BO475">
        <v>4</v>
      </c>
      <c r="BP475">
        <v>1</v>
      </c>
      <c r="BQ475">
        <v>17</v>
      </c>
      <c r="BR475">
        <v>5</v>
      </c>
      <c r="BS475">
        <v>1</v>
      </c>
      <c r="BT475">
        <v>1</v>
      </c>
      <c r="BU475">
        <v>1</v>
      </c>
      <c r="BV475">
        <v>0</v>
      </c>
      <c r="BW475">
        <v>1</v>
      </c>
      <c r="BX475">
        <v>0</v>
      </c>
      <c r="BY475">
        <v>1</v>
      </c>
      <c r="BZ475">
        <v>0</v>
      </c>
      <c r="CA475">
        <v>1</v>
      </c>
      <c r="CB475">
        <v>0</v>
      </c>
      <c r="CC475">
        <v>1</v>
      </c>
      <c r="CD475">
        <v>0</v>
      </c>
      <c r="CE475">
        <v>1</v>
      </c>
      <c r="CF475">
        <v>0</v>
      </c>
      <c r="CG475">
        <v>1</v>
      </c>
      <c r="CH475">
        <v>1</v>
      </c>
      <c r="CI475">
        <v>1</v>
      </c>
      <c r="CJ475">
        <v>1</v>
      </c>
      <c r="CK475">
        <v>1</v>
      </c>
      <c r="CL475">
        <v>5</v>
      </c>
      <c r="CM475">
        <v>1</v>
      </c>
      <c r="CR475">
        <v>2</v>
      </c>
      <c r="CS475">
        <v>6</v>
      </c>
      <c r="CT475">
        <v>1</v>
      </c>
      <c r="CU475">
        <v>1</v>
      </c>
      <c r="CV475" t="s">
        <v>5584</v>
      </c>
      <c r="CW475">
        <v>1177</v>
      </c>
      <c r="CX475">
        <v>19.62</v>
      </c>
      <c r="CY475">
        <v>2</v>
      </c>
      <c r="CZ475">
        <v>1</v>
      </c>
      <c r="DA475" t="s">
        <v>3419</v>
      </c>
      <c r="DC475">
        <v>1</v>
      </c>
      <c r="DD475">
        <v>1</v>
      </c>
      <c r="DE475">
        <v>37</v>
      </c>
      <c r="DN475" t="s">
        <v>4657</v>
      </c>
      <c r="DO475" t="s">
        <v>4657</v>
      </c>
      <c r="DP475" t="s">
        <v>3178</v>
      </c>
      <c r="DQ475" t="s">
        <v>202</v>
      </c>
      <c r="DR475" t="s">
        <v>4168</v>
      </c>
      <c r="DT475">
        <v>1</v>
      </c>
      <c r="DV475">
        <v>1</v>
      </c>
      <c r="DW475">
        <v>0</v>
      </c>
      <c r="DX475">
        <v>5</v>
      </c>
      <c r="DY475">
        <v>1</v>
      </c>
      <c r="DZ475">
        <v>-97</v>
      </c>
      <c r="EB475">
        <v>4</v>
      </c>
      <c r="EC475">
        <v>-97</v>
      </c>
      <c r="EL475">
        <v>1</v>
      </c>
      <c r="EM475">
        <v>3</v>
      </c>
      <c r="EN475">
        <v>1</v>
      </c>
      <c r="EO475">
        <v>2</v>
      </c>
      <c r="EP475">
        <v>1</v>
      </c>
      <c r="EQ475">
        <v>1</v>
      </c>
      <c r="ER475">
        <v>1</v>
      </c>
      <c r="EZ475">
        <v>1</v>
      </c>
      <c r="FA475">
        <v>1</v>
      </c>
      <c r="FD475">
        <v>2</v>
      </c>
      <c r="FG475">
        <v>0</v>
      </c>
      <c r="FH475" t="s">
        <v>5510</v>
      </c>
      <c r="FI475">
        <v>2</v>
      </c>
      <c r="FJ475" t="s">
        <v>204</v>
      </c>
      <c r="FN475">
        <v>12.5</v>
      </c>
      <c r="FO475" t="s">
        <v>2206</v>
      </c>
      <c r="FP475">
        <v>3.5</v>
      </c>
      <c r="FQ475" t="s">
        <v>3180</v>
      </c>
      <c r="FR475" t="s">
        <v>3189</v>
      </c>
      <c r="FS475">
        <v>0</v>
      </c>
      <c r="FT475">
        <v>1</v>
      </c>
      <c r="FU475" t="s">
        <v>2221</v>
      </c>
      <c r="FV475" t="s">
        <v>3182</v>
      </c>
      <c r="FW475">
        <v>0</v>
      </c>
      <c r="FX475">
        <v>1</v>
      </c>
      <c r="FY475">
        <v>0</v>
      </c>
      <c r="FZ475">
        <v>0</v>
      </c>
      <c r="GA475">
        <v>3156</v>
      </c>
      <c r="GB475">
        <v>17</v>
      </c>
      <c r="GC475">
        <v>185.6470588</v>
      </c>
      <c r="GD475" t="s">
        <v>2401</v>
      </c>
      <c r="GE475">
        <v>1</v>
      </c>
      <c r="HG475" t="s">
        <v>202</v>
      </c>
      <c r="HJ475">
        <v>0</v>
      </c>
    </row>
    <row r="476" spans="1:218" x14ac:dyDescent="0.3">
      <c r="A476">
        <v>1294</v>
      </c>
      <c r="B476" t="s">
        <v>3212</v>
      </c>
      <c r="C476" t="s">
        <v>5607</v>
      </c>
      <c r="D476" t="s">
        <v>265</v>
      </c>
      <c r="E476">
        <v>1</v>
      </c>
      <c r="F476" t="s">
        <v>202</v>
      </c>
      <c r="H476">
        <v>1</v>
      </c>
      <c r="M476">
        <v>1</v>
      </c>
      <c r="N476">
        <v>1</v>
      </c>
      <c r="U476">
        <v>1</v>
      </c>
      <c r="W476">
        <v>1</v>
      </c>
      <c r="X476" t="s">
        <v>5507</v>
      </c>
      <c r="Y476">
        <v>1</v>
      </c>
      <c r="Z476">
        <v>1</v>
      </c>
      <c r="AA476">
        <v>2</v>
      </c>
      <c r="AB476">
        <v>2</v>
      </c>
      <c r="AD476" t="s">
        <v>202</v>
      </c>
      <c r="AE476">
        <v>1</v>
      </c>
      <c r="AF476">
        <v>1</v>
      </c>
      <c r="AG476">
        <v>1</v>
      </c>
      <c r="AH476">
        <v>1</v>
      </c>
      <c r="AI476">
        <v>2</v>
      </c>
      <c r="AJ476">
        <v>2</v>
      </c>
      <c r="AK476" t="s">
        <v>5608</v>
      </c>
      <c r="AL476">
        <v>2</v>
      </c>
      <c r="AM476">
        <v>2</v>
      </c>
      <c r="AN476">
        <v>2</v>
      </c>
      <c r="AO476">
        <v>2</v>
      </c>
      <c r="AP476">
        <v>2</v>
      </c>
      <c r="AQ476">
        <v>2</v>
      </c>
      <c r="AR476" t="s">
        <v>5609</v>
      </c>
      <c r="AS476">
        <v>-98</v>
      </c>
      <c r="AT476">
        <v>2</v>
      </c>
      <c r="AU476">
        <v>2</v>
      </c>
      <c r="AV476">
        <v>1</v>
      </c>
      <c r="AW476">
        <v>7</v>
      </c>
      <c r="AX476">
        <v>1</v>
      </c>
      <c r="AY476">
        <v>2</v>
      </c>
      <c r="BE476">
        <v>1</v>
      </c>
      <c r="BF476">
        <v>1</v>
      </c>
      <c r="BG476">
        <v>1</v>
      </c>
      <c r="BH476">
        <v>1</v>
      </c>
      <c r="BI476">
        <v>1</v>
      </c>
      <c r="BJ476">
        <v>0</v>
      </c>
      <c r="BM476">
        <v>5</v>
      </c>
      <c r="BN476">
        <v>1</v>
      </c>
      <c r="BO476">
        <v>1</v>
      </c>
      <c r="BP476">
        <v>1</v>
      </c>
      <c r="BQ476">
        <v>7</v>
      </c>
      <c r="BR476">
        <v>-97</v>
      </c>
      <c r="BS476">
        <v>1</v>
      </c>
      <c r="BT476">
        <v>2</v>
      </c>
      <c r="BV476">
        <v>0</v>
      </c>
      <c r="BX476">
        <v>0</v>
      </c>
      <c r="BZ476">
        <v>0</v>
      </c>
      <c r="CB476">
        <v>1</v>
      </c>
      <c r="CD476">
        <v>0</v>
      </c>
      <c r="CF476">
        <v>1</v>
      </c>
      <c r="CJ476">
        <v>2</v>
      </c>
      <c r="CK476">
        <v>2</v>
      </c>
      <c r="CL476">
        <v>-98</v>
      </c>
      <c r="CM476">
        <v>-98</v>
      </c>
      <c r="CR476">
        <v>-98</v>
      </c>
      <c r="CS476">
        <v>-98</v>
      </c>
      <c r="CT476">
        <v>-98</v>
      </c>
      <c r="CU476">
        <v>1</v>
      </c>
      <c r="CV476" t="s">
        <v>229</v>
      </c>
      <c r="CW476">
        <v>774</v>
      </c>
      <c r="CX476">
        <v>12.9</v>
      </c>
      <c r="CY476">
        <v>1</v>
      </c>
      <c r="CZ476">
        <v>1</v>
      </c>
      <c r="DA476" t="s">
        <v>553</v>
      </c>
      <c r="DC476">
        <v>1</v>
      </c>
      <c r="DD476">
        <v>1</v>
      </c>
      <c r="DE476">
        <v>37</v>
      </c>
      <c r="DN476" t="s">
        <v>5161</v>
      </c>
      <c r="DO476" t="s">
        <v>5161</v>
      </c>
      <c r="DP476" t="s">
        <v>3178</v>
      </c>
      <c r="DQ476" t="s">
        <v>202</v>
      </c>
      <c r="DR476" t="s">
        <v>202</v>
      </c>
      <c r="DT476">
        <v>1</v>
      </c>
      <c r="DV476">
        <v>1</v>
      </c>
      <c r="DW476">
        <v>0</v>
      </c>
      <c r="DX476">
        <v>2</v>
      </c>
      <c r="DY476">
        <v>1</v>
      </c>
      <c r="DZ476">
        <v>1</v>
      </c>
      <c r="EA476">
        <v>9</v>
      </c>
      <c r="EB476">
        <f>IF(EA476&gt;=30,1,IF(EA476&gt;=20,2,IF(EA476&gt;=15,3,IF(EA476&gt;=10,4,IF(EA476&gt;=5,5,IF(EA476&gt;0,6,0))))))</f>
        <v>5</v>
      </c>
      <c r="EC476">
        <v>-97</v>
      </c>
      <c r="EL476">
        <v>3</v>
      </c>
      <c r="EM476">
        <v>1</v>
      </c>
      <c r="EN476">
        <v>1</v>
      </c>
      <c r="EO476">
        <v>3</v>
      </c>
      <c r="EP476">
        <v>1</v>
      </c>
      <c r="EQ476">
        <v>1</v>
      </c>
      <c r="ER476">
        <v>1</v>
      </c>
      <c r="EZ476">
        <v>1</v>
      </c>
      <c r="FA476">
        <v>-97</v>
      </c>
      <c r="FD476">
        <v>2</v>
      </c>
      <c r="FG476">
        <v>0</v>
      </c>
      <c r="FH476" t="s">
        <v>5510</v>
      </c>
      <c r="FI476">
        <v>2</v>
      </c>
      <c r="FJ476" t="s">
        <v>204</v>
      </c>
      <c r="FN476">
        <v>9</v>
      </c>
      <c r="FO476" t="s">
        <v>2220</v>
      </c>
      <c r="FP476">
        <v>0.5</v>
      </c>
      <c r="FQ476" t="s">
        <v>3180</v>
      </c>
      <c r="FR476" t="s">
        <v>3181</v>
      </c>
      <c r="FS476">
        <v>1</v>
      </c>
      <c r="FT476">
        <v>1</v>
      </c>
      <c r="FU476" t="s">
        <v>2221</v>
      </c>
      <c r="FV476" t="s">
        <v>3182</v>
      </c>
      <c r="FW476">
        <v>0</v>
      </c>
      <c r="FX476">
        <v>1</v>
      </c>
      <c r="FY476">
        <v>0</v>
      </c>
      <c r="FZ476">
        <v>0</v>
      </c>
      <c r="GA476">
        <v>3156</v>
      </c>
      <c r="GB476">
        <v>17</v>
      </c>
      <c r="GC476">
        <v>185.6470588</v>
      </c>
      <c r="GD476" t="s">
        <v>2401</v>
      </c>
      <c r="GE476">
        <v>1</v>
      </c>
      <c r="HG476" t="s">
        <v>202</v>
      </c>
      <c r="HJ476">
        <v>0</v>
      </c>
    </row>
    <row r="477" spans="1:218" x14ac:dyDescent="0.3">
      <c r="A477">
        <v>1016</v>
      </c>
      <c r="B477" t="s">
        <v>3250</v>
      </c>
      <c r="C477" t="s">
        <v>4730</v>
      </c>
      <c r="D477" t="s">
        <v>265</v>
      </c>
      <c r="E477">
        <v>1</v>
      </c>
      <c r="F477" t="s">
        <v>202</v>
      </c>
      <c r="H477">
        <v>1</v>
      </c>
      <c r="M477">
        <v>1</v>
      </c>
      <c r="N477">
        <v>1</v>
      </c>
      <c r="U477">
        <v>1</v>
      </c>
      <c r="W477">
        <v>1</v>
      </c>
      <c r="X477" t="s">
        <v>3174</v>
      </c>
      <c r="Y477">
        <v>1</v>
      </c>
      <c r="Z477">
        <v>1</v>
      </c>
      <c r="AA477">
        <v>7</v>
      </c>
      <c r="AD477" t="s">
        <v>202</v>
      </c>
      <c r="AE477">
        <v>1</v>
      </c>
      <c r="AF477">
        <v>1</v>
      </c>
      <c r="AG477">
        <v>1</v>
      </c>
      <c r="AH477">
        <v>2</v>
      </c>
      <c r="AI477">
        <v>1</v>
      </c>
      <c r="AJ477">
        <v>2</v>
      </c>
      <c r="AK477" t="s">
        <v>4731</v>
      </c>
      <c r="AL477">
        <v>1</v>
      </c>
      <c r="AM477">
        <v>-97</v>
      </c>
      <c r="AN477">
        <v>1</v>
      </c>
      <c r="AO477">
        <v>2</v>
      </c>
      <c r="AP477">
        <v>2</v>
      </c>
      <c r="AQ477">
        <v>1</v>
      </c>
      <c r="AR477" t="s">
        <v>4732</v>
      </c>
      <c r="AS477">
        <v>2</v>
      </c>
      <c r="AT477">
        <v>1</v>
      </c>
      <c r="AU477">
        <v>1</v>
      </c>
      <c r="AV477">
        <v>2</v>
      </c>
      <c r="AW477">
        <v>7</v>
      </c>
      <c r="AX477">
        <v>2</v>
      </c>
      <c r="AY477">
        <v>5</v>
      </c>
      <c r="AZ477">
        <v>1</v>
      </c>
      <c r="BE477">
        <v>1</v>
      </c>
      <c r="BF477">
        <v>1</v>
      </c>
      <c r="BG477">
        <v>1</v>
      </c>
      <c r="BH477">
        <v>1</v>
      </c>
      <c r="BI477">
        <v>1</v>
      </c>
      <c r="BJ477">
        <v>0</v>
      </c>
      <c r="BM477">
        <v>1</v>
      </c>
      <c r="BN477">
        <v>1</v>
      </c>
      <c r="BO477">
        <v>4</v>
      </c>
      <c r="BP477">
        <v>1</v>
      </c>
      <c r="BQ477">
        <v>20</v>
      </c>
      <c r="BR477">
        <v>4</v>
      </c>
      <c r="BS477">
        <v>1</v>
      </c>
      <c r="BT477">
        <v>4</v>
      </c>
      <c r="BV477">
        <v>1</v>
      </c>
      <c r="BX477">
        <v>1</v>
      </c>
      <c r="BZ477">
        <v>0</v>
      </c>
      <c r="CB477">
        <v>0</v>
      </c>
      <c r="CD477">
        <v>2</v>
      </c>
      <c r="CJ477">
        <v>1</v>
      </c>
      <c r="CK477">
        <v>2</v>
      </c>
      <c r="CL477">
        <v>6</v>
      </c>
      <c r="CM477">
        <v>1</v>
      </c>
      <c r="CR477">
        <v>2</v>
      </c>
      <c r="CS477">
        <v>-98</v>
      </c>
      <c r="CT477">
        <v>1</v>
      </c>
      <c r="CU477">
        <v>1</v>
      </c>
      <c r="CV477" t="s">
        <v>4563</v>
      </c>
      <c r="CW477">
        <v>804</v>
      </c>
      <c r="CX477">
        <v>13.4</v>
      </c>
      <c r="CY477">
        <v>2</v>
      </c>
      <c r="CZ477">
        <v>1</v>
      </c>
      <c r="DA477" t="s">
        <v>3812</v>
      </c>
      <c r="DC477">
        <v>1</v>
      </c>
      <c r="DD477">
        <v>1</v>
      </c>
      <c r="DE477">
        <v>27</v>
      </c>
      <c r="DN477" t="s">
        <v>4710</v>
      </c>
      <c r="DO477" t="s">
        <v>4710</v>
      </c>
      <c r="DP477" t="s">
        <v>3178</v>
      </c>
      <c r="DQ477" t="s">
        <v>202</v>
      </c>
      <c r="DR477" t="s">
        <v>202</v>
      </c>
      <c r="DT477">
        <v>1</v>
      </c>
      <c r="DV477">
        <v>1</v>
      </c>
      <c r="DW477">
        <v>0</v>
      </c>
      <c r="DX477">
        <v>7</v>
      </c>
      <c r="DY477">
        <v>1</v>
      </c>
      <c r="DZ477">
        <v>1</v>
      </c>
      <c r="EA477">
        <v>20</v>
      </c>
      <c r="EB477">
        <f>IF(EA477&gt;=30,1,IF(EA477&gt;=20,2,IF(EA477&gt;=15,3,IF(EA477&gt;=10,4,IF(EA477&gt;=5,5,IF(EA477&gt;0,6,0))))))</f>
        <v>2</v>
      </c>
      <c r="EC477">
        <v>2</v>
      </c>
      <c r="EE477">
        <v>20</v>
      </c>
      <c r="EL477">
        <v>1</v>
      </c>
      <c r="EM477">
        <v>3</v>
      </c>
      <c r="EN477">
        <v>1</v>
      </c>
      <c r="EO477">
        <v>1</v>
      </c>
      <c r="EP477">
        <v>1</v>
      </c>
      <c r="EQ477">
        <v>1</v>
      </c>
      <c r="ER477">
        <v>2</v>
      </c>
      <c r="ES477">
        <v>1</v>
      </c>
      <c r="ET477">
        <v>5</v>
      </c>
      <c r="EU477">
        <f>IF(ET477&gt;=30,1,IF(ET477&gt;=20,2,IF(ET477&gt;=15,3,IF(ET477&gt;=10,4,IF(ET477&gt;=5,5,IF(ET477&gt;0,6,0))))))</f>
        <v>5</v>
      </c>
      <c r="EV477">
        <v>1</v>
      </c>
      <c r="EW477">
        <v>3</v>
      </c>
      <c r="EY477">
        <v>2</v>
      </c>
      <c r="EZ477">
        <v>1</v>
      </c>
      <c r="FA477">
        <v>1</v>
      </c>
      <c r="FD477">
        <v>2</v>
      </c>
      <c r="FG477">
        <v>0</v>
      </c>
      <c r="FH477" t="s">
        <v>3179</v>
      </c>
      <c r="FI477">
        <v>1</v>
      </c>
      <c r="FJ477" t="s">
        <v>204</v>
      </c>
      <c r="FK477">
        <v>20</v>
      </c>
      <c r="FL477">
        <v>12</v>
      </c>
      <c r="FM477">
        <v>12</v>
      </c>
      <c r="FN477">
        <v>20</v>
      </c>
      <c r="FO477" t="s">
        <v>2206</v>
      </c>
      <c r="FP477">
        <v>3.5</v>
      </c>
      <c r="FQ477" t="s">
        <v>3180</v>
      </c>
      <c r="FR477" t="s">
        <v>3196</v>
      </c>
      <c r="FS477">
        <v>1</v>
      </c>
      <c r="FT477">
        <v>1</v>
      </c>
      <c r="FU477" t="s">
        <v>2213</v>
      </c>
      <c r="FV477" t="s">
        <v>3182</v>
      </c>
      <c r="FW477">
        <v>0</v>
      </c>
      <c r="FX477">
        <v>1</v>
      </c>
      <c r="FY477">
        <v>0</v>
      </c>
      <c r="FZ477">
        <v>0</v>
      </c>
      <c r="GA477">
        <v>6214</v>
      </c>
      <c r="GB477">
        <v>28</v>
      </c>
      <c r="GC477">
        <v>221.92857140000001</v>
      </c>
      <c r="GD477" t="s">
        <v>2401</v>
      </c>
      <c r="GE477">
        <v>1</v>
      </c>
      <c r="HG477" t="s">
        <v>202</v>
      </c>
      <c r="HJ477">
        <v>0</v>
      </c>
    </row>
    <row r="478" spans="1:218" x14ac:dyDescent="0.3">
      <c r="A478">
        <v>1483</v>
      </c>
      <c r="B478" t="s">
        <v>3320</v>
      </c>
      <c r="C478" t="s">
        <v>5623</v>
      </c>
      <c r="D478" t="s">
        <v>212</v>
      </c>
      <c r="E478">
        <v>1</v>
      </c>
      <c r="F478" t="s">
        <v>202</v>
      </c>
      <c r="H478">
        <v>1</v>
      </c>
      <c r="M478">
        <v>1</v>
      </c>
      <c r="N478">
        <v>1</v>
      </c>
      <c r="U478">
        <v>1</v>
      </c>
      <c r="W478">
        <v>1</v>
      </c>
      <c r="X478" t="s">
        <v>5507</v>
      </c>
      <c r="Y478">
        <v>1</v>
      </c>
      <c r="Z478">
        <v>1</v>
      </c>
      <c r="AA478">
        <v>2</v>
      </c>
      <c r="AB478">
        <v>2</v>
      </c>
      <c r="AD478" t="s">
        <v>202</v>
      </c>
      <c r="AE478">
        <v>1</v>
      </c>
      <c r="AF478">
        <v>2</v>
      </c>
      <c r="AG478">
        <v>2</v>
      </c>
      <c r="AH478">
        <v>1</v>
      </c>
      <c r="AI478">
        <v>2</v>
      </c>
      <c r="AJ478">
        <v>2</v>
      </c>
      <c r="AK478" t="s">
        <v>5624</v>
      </c>
      <c r="AL478">
        <v>1</v>
      </c>
      <c r="AM478">
        <v>2</v>
      </c>
      <c r="AN478">
        <v>2</v>
      </c>
      <c r="AO478">
        <v>2</v>
      </c>
      <c r="AP478">
        <v>2</v>
      </c>
      <c r="AQ478">
        <v>1</v>
      </c>
      <c r="AR478" t="s">
        <v>5625</v>
      </c>
      <c r="AS478">
        <v>2</v>
      </c>
      <c r="AT478">
        <v>2</v>
      </c>
      <c r="AU478">
        <v>2</v>
      </c>
      <c r="AV478">
        <v>2</v>
      </c>
      <c r="AW478">
        <v>3</v>
      </c>
      <c r="AX478">
        <v>1</v>
      </c>
      <c r="AY478">
        <v>3</v>
      </c>
      <c r="AZ478">
        <v>2</v>
      </c>
      <c r="BA478">
        <v>4</v>
      </c>
      <c r="BB478">
        <v>5</v>
      </c>
      <c r="BC478">
        <v>1</v>
      </c>
      <c r="BD478">
        <v>6</v>
      </c>
      <c r="BE478">
        <v>1</v>
      </c>
      <c r="BF478">
        <v>2</v>
      </c>
      <c r="BG478">
        <v>1</v>
      </c>
      <c r="BH478">
        <v>2</v>
      </c>
      <c r="BI478">
        <v>1</v>
      </c>
      <c r="BJ478">
        <v>0</v>
      </c>
      <c r="BM478">
        <v>1</v>
      </c>
      <c r="BN478">
        <v>1</v>
      </c>
      <c r="BO478">
        <v>2</v>
      </c>
      <c r="BP478">
        <v>1</v>
      </c>
      <c r="BQ478">
        <v>20</v>
      </c>
      <c r="BR478">
        <v>3</v>
      </c>
      <c r="BS478">
        <v>1</v>
      </c>
      <c r="BT478">
        <v>2</v>
      </c>
      <c r="BV478">
        <v>0</v>
      </c>
      <c r="BX478">
        <v>0</v>
      </c>
      <c r="BZ478">
        <v>0</v>
      </c>
      <c r="CB478">
        <v>0</v>
      </c>
      <c r="CD478">
        <v>2</v>
      </c>
      <c r="CJ478">
        <v>1</v>
      </c>
      <c r="CK478">
        <v>2</v>
      </c>
      <c r="CL478">
        <v>6</v>
      </c>
      <c r="CM478">
        <v>1</v>
      </c>
      <c r="CR478">
        <v>2</v>
      </c>
      <c r="CS478">
        <v>-98</v>
      </c>
      <c r="CT478">
        <v>1</v>
      </c>
      <c r="CU478">
        <v>2</v>
      </c>
      <c r="CV478" t="s">
        <v>229</v>
      </c>
      <c r="CW478">
        <v>663</v>
      </c>
      <c r="CX478">
        <v>11.05</v>
      </c>
      <c r="CY478">
        <v>2</v>
      </c>
      <c r="CZ478">
        <v>1</v>
      </c>
      <c r="DA478" t="s">
        <v>243</v>
      </c>
      <c r="DC478">
        <v>1</v>
      </c>
      <c r="DD478">
        <v>1</v>
      </c>
      <c r="DE478">
        <v>11</v>
      </c>
      <c r="DN478" t="s">
        <v>5429</v>
      </c>
      <c r="DO478" t="s">
        <v>5429</v>
      </c>
      <c r="DP478" t="s">
        <v>3178</v>
      </c>
      <c r="DQ478" t="s">
        <v>202</v>
      </c>
      <c r="DR478" t="s">
        <v>202</v>
      </c>
      <c r="DT478">
        <v>1</v>
      </c>
      <c r="DV478">
        <v>1</v>
      </c>
      <c r="DW478">
        <v>0</v>
      </c>
      <c r="DX478">
        <v>2</v>
      </c>
      <c r="DY478">
        <v>1</v>
      </c>
      <c r="DZ478">
        <v>1</v>
      </c>
      <c r="EA478">
        <v>2</v>
      </c>
      <c r="EB478">
        <f>IF(EA478&gt;=30,1,IF(EA478&gt;=20,2,IF(EA478&gt;=15,3,IF(EA478&gt;=10,4,IF(EA478&gt;=5,5,IF(EA478&gt;0,6,0))))))</f>
        <v>6</v>
      </c>
      <c r="EC478">
        <v>2</v>
      </c>
      <c r="EE478">
        <v>2</v>
      </c>
      <c r="EL478">
        <v>3</v>
      </c>
      <c r="EM478">
        <v>1</v>
      </c>
      <c r="EN478">
        <v>1</v>
      </c>
      <c r="EO478">
        <v>2</v>
      </c>
      <c r="EP478">
        <v>1</v>
      </c>
      <c r="EQ478">
        <v>1</v>
      </c>
      <c r="ER478">
        <v>1</v>
      </c>
      <c r="EZ478">
        <v>1</v>
      </c>
      <c r="FA478">
        <v>3</v>
      </c>
      <c r="FD478">
        <v>2</v>
      </c>
      <c r="FG478">
        <v>0</v>
      </c>
      <c r="FH478" t="s">
        <v>5510</v>
      </c>
      <c r="FI478">
        <v>2</v>
      </c>
      <c r="FJ478" t="s">
        <v>204</v>
      </c>
      <c r="FK478">
        <v>2</v>
      </c>
      <c r="FL478">
        <v>12</v>
      </c>
      <c r="FM478">
        <v>12</v>
      </c>
      <c r="FN478">
        <v>2</v>
      </c>
      <c r="FO478" t="s">
        <v>2220</v>
      </c>
      <c r="FP478">
        <v>0.5</v>
      </c>
      <c r="FQ478" t="s">
        <v>3180</v>
      </c>
      <c r="FR478" t="s">
        <v>3189</v>
      </c>
      <c r="FS478">
        <v>0</v>
      </c>
      <c r="FT478">
        <v>1</v>
      </c>
      <c r="FU478" t="s">
        <v>2221</v>
      </c>
      <c r="FV478" t="s">
        <v>3182</v>
      </c>
      <c r="FW478">
        <v>0</v>
      </c>
      <c r="FX478">
        <v>1</v>
      </c>
      <c r="FY478">
        <v>0</v>
      </c>
      <c r="FZ478">
        <v>0</v>
      </c>
      <c r="GA478">
        <v>4970</v>
      </c>
      <c r="GB478">
        <v>32</v>
      </c>
      <c r="GC478">
        <v>155.3125</v>
      </c>
      <c r="GD478" t="s">
        <v>2401</v>
      </c>
      <c r="GE478">
        <v>1</v>
      </c>
      <c r="HG478" t="s">
        <v>202</v>
      </c>
      <c r="HJ478">
        <v>0</v>
      </c>
    </row>
    <row r="479" spans="1:218" x14ac:dyDescent="0.3">
      <c r="A479">
        <v>967</v>
      </c>
      <c r="B479" t="s">
        <v>3212</v>
      </c>
      <c r="C479" t="s">
        <v>5582</v>
      </c>
      <c r="D479" t="s">
        <v>265</v>
      </c>
      <c r="E479">
        <v>1</v>
      </c>
      <c r="F479" t="s">
        <v>202</v>
      </c>
      <c r="H479">
        <v>1</v>
      </c>
      <c r="M479">
        <v>1</v>
      </c>
      <c r="N479">
        <v>1</v>
      </c>
      <c r="U479">
        <v>1</v>
      </c>
      <c r="W479">
        <v>2</v>
      </c>
      <c r="X479" t="s">
        <v>5507</v>
      </c>
      <c r="Y479">
        <v>1</v>
      </c>
      <c r="Z479">
        <v>1</v>
      </c>
      <c r="AA479">
        <v>5</v>
      </c>
      <c r="AB479">
        <v>6</v>
      </c>
      <c r="AD479" t="s">
        <v>202</v>
      </c>
      <c r="AE479">
        <v>1</v>
      </c>
      <c r="AF479">
        <v>1</v>
      </c>
      <c r="AG479">
        <v>1</v>
      </c>
      <c r="AH479">
        <v>1</v>
      </c>
      <c r="AI479">
        <v>1</v>
      </c>
      <c r="AJ479">
        <v>1</v>
      </c>
      <c r="AK479" t="s">
        <v>4238</v>
      </c>
      <c r="AL479">
        <v>1</v>
      </c>
      <c r="AM479">
        <v>1</v>
      </c>
      <c r="AN479">
        <v>1</v>
      </c>
      <c r="AO479">
        <v>2</v>
      </c>
      <c r="AP479">
        <v>1</v>
      </c>
      <c r="AQ479">
        <v>1</v>
      </c>
      <c r="AR479" t="s">
        <v>5583</v>
      </c>
      <c r="AS479">
        <v>1</v>
      </c>
      <c r="AT479">
        <v>1</v>
      </c>
      <c r="AU479">
        <v>1</v>
      </c>
      <c r="AV479">
        <v>1</v>
      </c>
      <c r="AW479">
        <v>6</v>
      </c>
      <c r="AX479">
        <v>7</v>
      </c>
      <c r="AY479">
        <v>3</v>
      </c>
      <c r="BE479">
        <v>1</v>
      </c>
      <c r="BF479">
        <v>1</v>
      </c>
      <c r="BG479">
        <v>1</v>
      </c>
      <c r="BH479">
        <v>1</v>
      </c>
      <c r="BI479">
        <v>1</v>
      </c>
      <c r="BJ479">
        <v>0</v>
      </c>
      <c r="BM479">
        <v>1</v>
      </c>
      <c r="BN479">
        <v>1</v>
      </c>
      <c r="BO479">
        <v>4</v>
      </c>
      <c r="BP479">
        <v>1</v>
      </c>
      <c r="BQ479">
        <v>17</v>
      </c>
      <c r="BR479">
        <v>5</v>
      </c>
      <c r="BS479">
        <v>1</v>
      </c>
      <c r="BT479">
        <v>1</v>
      </c>
      <c r="BU479">
        <v>1</v>
      </c>
      <c r="BV479">
        <v>0</v>
      </c>
      <c r="BW479">
        <v>1</v>
      </c>
      <c r="BX479">
        <v>0</v>
      </c>
      <c r="BY479">
        <v>1</v>
      </c>
      <c r="BZ479">
        <v>0</v>
      </c>
      <c r="CA479">
        <v>1</v>
      </c>
      <c r="CB479">
        <v>0</v>
      </c>
      <c r="CC479">
        <v>1</v>
      </c>
      <c r="CD479">
        <v>0</v>
      </c>
      <c r="CE479">
        <v>1</v>
      </c>
      <c r="CF479">
        <v>0</v>
      </c>
      <c r="CG479">
        <v>1</v>
      </c>
      <c r="CH479">
        <v>1</v>
      </c>
      <c r="CI479">
        <v>1</v>
      </c>
      <c r="CJ479">
        <v>1</v>
      </c>
      <c r="CK479">
        <v>1</v>
      </c>
      <c r="CL479">
        <v>5</v>
      </c>
      <c r="CM479">
        <v>1</v>
      </c>
      <c r="CR479">
        <v>2</v>
      </c>
      <c r="CS479">
        <v>6</v>
      </c>
      <c r="CT479">
        <v>1</v>
      </c>
      <c r="CU479">
        <v>1</v>
      </c>
      <c r="CV479" t="s">
        <v>5584</v>
      </c>
      <c r="CW479">
        <v>1177</v>
      </c>
      <c r="CX479">
        <v>19.62</v>
      </c>
      <c r="CY479">
        <v>2</v>
      </c>
      <c r="CZ479">
        <v>1</v>
      </c>
      <c r="DA479" t="s">
        <v>3419</v>
      </c>
      <c r="DC479">
        <v>1</v>
      </c>
      <c r="DD479">
        <v>1</v>
      </c>
      <c r="DE479">
        <v>37</v>
      </c>
      <c r="DN479" t="s">
        <v>4657</v>
      </c>
      <c r="DO479" t="s">
        <v>4657</v>
      </c>
      <c r="DP479" t="s">
        <v>3178</v>
      </c>
      <c r="DQ479" t="s">
        <v>202</v>
      </c>
      <c r="DR479" t="s">
        <v>4168</v>
      </c>
      <c r="DT479">
        <v>1</v>
      </c>
      <c r="DV479">
        <v>1</v>
      </c>
      <c r="DW479">
        <v>0</v>
      </c>
      <c r="DX479">
        <v>6</v>
      </c>
      <c r="DY479">
        <v>1</v>
      </c>
      <c r="DZ479">
        <v>1</v>
      </c>
      <c r="EA479">
        <v>8</v>
      </c>
      <c r="EB479">
        <f>IF(EA479&gt;=30,1,IF(EA479&gt;=20,2,IF(EA479&gt;=15,3,IF(EA479&gt;=10,4,IF(EA479&gt;=5,5,IF(EA479&gt;0,6,0))))))</f>
        <v>5</v>
      </c>
      <c r="EC479">
        <v>-97</v>
      </c>
      <c r="EL479">
        <v>1</v>
      </c>
      <c r="EM479">
        <v>3</v>
      </c>
      <c r="EN479">
        <v>1</v>
      </c>
      <c r="EO479">
        <v>2</v>
      </c>
      <c r="EP479">
        <v>1</v>
      </c>
      <c r="EQ479">
        <v>1</v>
      </c>
      <c r="ER479">
        <v>1</v>
      </c>
      <c r="EZ479">
        <v>1</v>
      </c>
      <c r="FA479">
        <v>2</v>
      </c>
      <c r="FB479">
        <v>1</v>
      </c>
      <c r="FC479">
        <v>1</v>
      </c>
      <c r="FD479">
        <v>2</v>
      </c>
      <c r="FG479">
        <v>0</v>
      </c>
      <c r="FH479" t="s">
        <v>5655</v>
      </c>
      <c r="FI479">
        <v>2</v>
      </c>
      <c r="FJ479" t="s">
        <v>204</v>
      </c>
      <c r="FN479">
        <v>8</v>
      </c>
      <c r="FO479" t="s">
        <v>2206</v>
      </c>
      <c r="FP479">
        <v>3.5</v>
      </c>
      <c r="FQ479" t="s">
        <v>3180</v>
      </c>
      <c r="FR479" t="s">
        <v>3189</v>
      </c>
      <c r="FS479">
        <v>0</v>
      </c>
      <c r="FT479">
        <v>1</v>
      </c>
      <c r="FU479" t="s">
        <v>2221</v>
      </c>
      <c r="FV479" t="s">
        <v>3182</v>
      </c>
      <c r="FW479">
        <v>0</v>
      </c>
      <c r="FX479">
        <v>1</v>
      </c>
      <c r="FY479">
        <v>0</v>
      </c>
      <c r="FZ479">
        <v>0</v>
      </c>
      <c r="GA479">
        <v>3156</v>
      </c>
      <c r="GB479">
        <v>17</v>
      </c>
      <c r="GC479">
        <v>185.6470588</v>
      </c>
      <c r="GD479" t="s">
        <v>2401</v>
      </c>
      <c r="GE479">
        <v>1</v>
      </c>
      <c r="HG479" t="s">
        <v>202</v>
      </c>
      <c r="HJ479">
        <v>0</v>
      </c>
    </row>
    <row r="480" spans="1:218" x14ac:dyDescent="0.3">
      <c r="A480">
        <v>1022</v>
      </c>
      <c r="B480" t="s">
        <v>3183</v>
      </c>
      <c r="C480" t="s">
        <v>4737</v>
      </c>
      <c r="D480" t="s">
        <v>212</v>
      </c>
      <c r="E480">
        <v>1</v>
      </c>
      <c r="F480" t="s">
        <v>202</v>
      </c>
      <c r="H480">
        <v>1</v>
      </c>
      <c r="M480">
        <v>1</v>
      </c>
      <c r="N480">
        <v>1</v>
      </c>
      <c r="U480">
        <v>1</v>
      </c>
      <c r="W480">
        <v>1</v>
      </c>
      <c r="X480" t="s">
        <v>3174</v>
      </c>
      <c r="Y480">
        <v>1</v>
      </c>
      <c r="Z480">
        <v>1</v>
      </c>
      <c r="AA480">
        <v>4</v>
      </c>
      <c r="AD480" t="s">
        <v>202</v>
      </c>
      <c r="AE480">
        <v>1</v>
      </c>
      <c r="AF480">
        <v>2</v>
      </c>
      <c r="AG480">
        <v>2</v>
      </c>
      <c r="AH480">
        <v>2</v>
      </c>
      <c r="AI480">
        <v>2</v>
      </c>
      <c r="AJ480">
        <v>2</v>
      </c>
      <c r="AK480" t="s">
        <v>4738</v>
      </c>
      <c r="AL480">
        <v>1</v>
      </c>
      <c r="AM480">
        <v>1</v>
      </c>
      <c r="AN480">
        <v>2</v>
      </c>
      <c r="AO480">
        <v>2</v>
      </c>
      <c r="AP480">
        <v>2</v>
      </c>
      <c r="AQ480">
        <v>1</v>
      </c>
      <c r="AR480" t="s">
        <v>4739</v>
      </c>
      <c r="AS480">
        <v>2</v>
      </c>
      <c r="AT480">
        <v>2</v>
      </c>
      <c r="AU480">
        <v>1</v>
      </c>
      <c r="AV480">
        <v>2</v>
      </c>
      <c r="AW480">
        <v>7</v>
      </c>
      <c r="AX480">
        <v>1</v>
      </c>
      <c r="AY480">
        <v>1</v>
      </c>
      <c r="BE480">
        <v>1</v>
      </c>
      <c r="BF480">
        <v>2</v>
      </c>
      <c r="BG480">
        <v>1</v>
      </c>
      <c r="BH480">
        <v>1</v>
      </c>
      <c r="BI480">
        <v>1</v>
      </c>
      <c r="BJ480">
        <v>0</v>
      </c>
      <c r="BM480">
        <v>1</v>
      </c>
      <c r="BN480">
        <v>1</v>
      </c>
      <c r="BO480">
        <v>3</v>
      </c>
      <c r="BP480">
        <v>1</v>
      </c>
      <c r="BQ480">
        <v>2</v>
      </c>
      <c r="BR480">
        <v>1</v>
      </c>
      <c r="BS480">
        <v>1</v>
      </c>
      <c r="BT480">
        <v>4</v>
      </c>
      <c r="BU480">
        <v>4</v>
      </c>
      <c r="BV480">
        <v>0</v>
      </c>
      <c r="BW480">
        <v>4</v>
      </c>
      <c r="BX480">
        <v>0</v>
      </c>
      <c r="BY480">
        <v>4</v>
      </c>
      <c r="BZ480">
        <v>2</v>
      </c>
      <c r="CA480">
        <v>4</v>
      </c>
      <c r="CB480">
        <v>0</v>
      </c>
      <c r="CC480">
        <v>4</v>
      </c>
      <c r="CD480">
        <v>0</v>
      </c>
      <c r="CE480">
        <v>4</v>
      </c>
      <c r="CF480">
        <v>2</v>
      </c>
      <c r="CG480">
        <v>4</v>
      </c>
      <c r="CH480">
        <v>0</v>
      </c>
      <c r="CI480">
        <v>4</v>
      </c>
      <c r="CJ480">
        <v>1</v>
      </c>
      <c r="CK480">
        <v>2</v>
      </c>
      <c r="CL480">
        <v>8</v>
      </c>
      <c r="CM480">
        <v>4</v>
      </c>
      <c r="CR480">
        <v>2</v>
      </c>
      <c r="CS480">
        <v>6</v>
      </c>
      <c r="CT480">
        <v>7</v>
      </c>
      <c r="CU480">
        <v>2</v>
      </c>
      <c r="CV480" t="s">
        <v>4740</v>
      </c>
      <c r="CW480">
        <v>639</v>
      </c>
      <c r="CX480">
        <v>10.65</v>
      </c>
      <c r="CY480">
        <v>2</v>
      </c>
      <c r="CZ480">
        <v>1</v>
      </c>
      <c r="DA480" t="s">
        <v>3812</v>
      </c>
      <c r="DC480">
        <v>1</v>
      </c>
      <c r="DD480">
        <v>1</v>
      </c>
      <c r="DE480">
        <v>4</v>
      </c>
      <c r="DN480" t="s">
        <v>4710</v>
      </c>
      <c r="DO480" t="s">
        <v>4710</v>
      </c>
      <c r="DP480" t="s">
        <v>3178</v>
      </c>
      <c r="DQ480" t="s">
        <v>202</v>
      </c>
      <c r="DR480" t="s">
        <v>202</v>
      </c>
      <c r="DT480">
        <v>1</v>
      </c>
      <c r="DV480">
        <v>1</v>
      </c>
      <c r="DW480">
        <v>0</v>
      </c>
      <c r="DX480">
        <v>4</v>
      </c>
      <c r="DY480">
        <v>1</v>
      </c>
      <c r="DZ480">
        <v>-97</v>
      </c>
      <c r="EB480">
        <v>5</v>
      </c>
      <c r="EC480">
        <v>2</v>
      </c>
      <c r="EE480">
        <v>1</v>
      </c>
      <c r="EL480">
        <v>1</v>
      </c>
      <c r="EM480">
        <v>3</v>
      </c>
      <c r="EN480">
        <v>1</v>
      </c>
      <c r="EO480">
        <v>2</v>
      </c>
      <c r="EP480">
        <v>1</v>
      </c>
      <c r="EQ480">
        <v>1</v>
      </c>
      <c r="ER480">
        <v>1</v>
      </c>
      <c r="EZ480">
        <v>2</v>
      </c>
      <c r="FE480">
        <v>2</v>
      </c>
      <c r="FG480">
        <v>0</v>
      </c>
      <c r="FH480" t="s">
        <v>3179</v>
      </c>
      <c r="FI480">
        <v>1</v>
      </c>
      <c r="FJ480" t="s">
        <v>204</v>
      </c>
      <c r="FK480">
        <v>1</v>
      </c>
      <c r="FL480">
        <v>12</v>
      </c>
      <c r="FM480">
        <v>12</v>
      </c>
      <c r="FN480">
        <v>7.5</v>
      </c>
      <c r="FO480" t="s">
        <v>2206</v>
      </c>
      <c r="FP480">
        <v>3.5</v>
      </c>
      <c r="FQ480" t="s">
        <v>3180</v>
      </c>
      <c r="FR480" t="s">
        <v>3189</v>
      </c>
      <c r="FS480">
        <v>0</v>
      </c>
      <c r="FT480">
        <v>1</v>
      </c>
      <c r="FU480" t="s">
        <v>2221</v>
      </c>
      <c r="FV480" t="s">
        <v>3182</v>
      </c>
      <c r="FW480">
        <v>1</v>
      </c>
      <c r="FX480">
        <v>0</v>
      </c>
      <c r="FY480">
        <v>0</v>
      </c>
      <c r="FZ480">
        <v>1</v>
      </c>
      <c r="GA480">
        <v>37408</v>
      </c>
      <c r="GB480">
        <v>127</v>
      </c>
      <c r="GC480">
        <v>294.55118110000001</v>
      </c>
      <c r="GD480" t="s">
        <v>2401</v>
      </c>
      <c r="GE480">
        <v>1</v>
      </c>
      <c r="HG480" t="s">
        <v>202</v>
      </c>
      <c r="HI480">
        <v>0</v>
      </c>
      <c r="HJ480">
        <v>1</v>
      </c>
    </row>
    <row r="481" spans="1:218" x14ac:dyDescent="0.3">
      <c r="A481">
        <v>1294</v>
      </c>
      <c r="B481" t="s">
        <v>3212</v>
      </c>
      <c r="C481" t="s">
        <v>5607</v>
      </c>
      <c r="D481" t="s">
        <v>265</v>
      </c>
      <c r="E481">
        <v>1</v>
      </c>
      <c r="F481" t="s">
        <v>202</v>
      </c>
      <c r="H481">
        <v>1</v>
      </c>
      <c r="M481">
        <v>1</v>
      </c>
      <c r="N481">
        <v>1</v>
      </c>
      <c r="U481">
        <v>1</v>
      </c>
      <c r="W481">
        <v>1</v>
      </c>
      <c r="X481" t="s">
        <v>5507</v>
      </c>
      <c r="Y481">
        <v>1</v>
      </c>
      <c r="Z481">
        <v>1</v>
      </c>
      <c r="AA481">
        <v>2</v>
      </c>
      <c r="AB481">
        <v>2</v>
      </c>
      <c r="AD481" t="s">
        <v>202</v>
      </c>
      <c r="AE481">
        <v>1</v>
      </c>
      <c r="AF481">
        <v>1</v>
      </c>
      <c r="AG481">
        <v>1</v>
      </c>
      <c r="AH481">
        <v>1</v>
      </c>
      <c r="AI481">
        <v>2</v>
      </c>
      <c r="AJ481">
        <v>2</v>
      </c>
      <c r="AK481" t="s">
        <v>5608</v>
      </c>
      <c r="AL481">
        <v>2</v>
      </c>
      <c r="AM481">
        <v>2</v>
      </c>
      <c r="AN481">
        <v>2</v>
      </c>
      <c r="AO481">
        <v>2</v>
      </c>
      <c r="AP481">
        <v>2</v>
      </c>
      <c r="AQ481">
        <v>2</v>
      </c>
      <c r="AR481" t="s">
        <v>5609</v>
      </c>
      <c r="AS481">
        <v>-98</v>
      </c>
      <c r="AT481">
        <v>2</v>
      </c>
      <c r="AU481">
        <v>2</v>
      </c>
      <c r="AV481">
        <v>1</v>
      </c>
      <c r="AW481">
        <v>7</v>
      </c>
      <c r="AX481">
        <v>1</v>
      </c>
      <c r="AY481">
        <v>2</v>
      </c>
      <c r="BE481">
        <v>1</v>
      </c>
      <c r="BF481">
        <v>1</v>
      </c>
      <c r="BG481">
        <v>1</v>
      </c>
      <c r="BH481">
        <v>1</v>
      </c>
      <c r="BI481">
        <v>1</v>
      </c>
      <c r="BJ481">
        <v>0</v>
      </c>
      <c r="BM481">
        <v>5</v>
      </c>
      <c r="BN481">
        <v>1</v>
      </c>
      <c r="BO481">
        <v>1</v>
      </c>
      <c r="BP481">
        <v>1</v>
      </c>
      <c r="BQ481">
        <v>7</v>
      </c>
      <c r="BR481">
        <v>-97</v>
      </c>
      <c r="BS481">
        <v>1</v>
      </c>
      <c r="BT481">
        <v>2</v>
      </c>
      <c r="BV481">
        <v>0</v>
      </c>
      <c r="BX481">
        <v>0</v>
      </c>
      <c r="BZ481">
        <v>0</v>
      </c>
      <c r="CB481">
        <v>1</v>
      </c>
      <c r="CD481">
        <v>0</v>
      </c>
      <c r="CF481">
        <v>1</v>
      </c>
      <c r="CJ481">
        <v>2</v>
      </c>
      <c r="CK481">
        <v>2</v>
      </c>
      <c r="CL481">
        <v>-98</v>
      </c>
      <c r="CM481">
        <v>-98</v>
      </c>
      <c r="CR481">
        <v>-98</v>
      </c>
      <c r="CS481">
        <v>-98</v>
      </c>
      <c r="CT481">
        <v>-98</v>
      </c>
      <c r="CU481">
        <v>1</v>
      </c>
      <c r="CV481" t="s">
        <v>229</v>
      </c>
      <c r="CW481">
        <v>774</v>
      </c>
      <c r="CX481">
        <v>12.9</v>
      </c>
      <c r="CY481">
        <v>1</v>
      </c>
      <c r="CZ481">
        <v>1</v>
      </c>
      <c r="DA481" t="s">
        <v>553</v>
      </c>
      <c r="DC481">
        <v>1</v>
      </c>
      <c r="DD481">
        <v>1</v>
      </c>
      <c r="DE481">
        <v>37</v>
      </c>
      <c r="DN481" t="s">
        <v>5161</v>
      </c>
      <c r="DO481" t="s">
        <v>5161</v>
      </c>
      <c r="DP481" t="s">
        <v>3178</v>
      </c>
      <c r="DQ481" t="s">
        <v>202</v>
      </c>
      <c r="DR481" t="s">
        <v>202</v>
      </c>
      <c r="DT481">
        <v>1</v>
      </c>
      <c r="DV481">
        <v>1</v>
      </c>
      <c r="DW481">
        <v>0</v>
      </c>
      <c r="DX481">
        <v>2</v>
      </c>
      <c r="DY481">
        <v>1</v>
      </c>
      <c r="DZ481">
        <v>1</v>
      </c>
      <c r="EA481">
        <v>12</v>
      </c>
      <c r="EB481">
        <f>IF(EA481&gt;=30,1,IF(EA481&gt;=20,2,IF(EA481&gt;=15,3,IF(EA481&gt;=10,4,IF(EA481&gt;=5,5,IF(EA481&gt;0,6,0))))))</f>
        <v>4</v>
      </c>
      <c r="EC481">
        <v>2</v>
      </c>
      <c r="EE481">
        <v>4</v>
      </c>
      <c r="EL481">
        <v>3</v>
      </c>
      <c r="EM481">
        <v>1</v>
      </c>
      <c r="EN481">
        <v>1</v>
      </c>
      <c r="EO481">
        <v>3</v>
      </c>
      <c r="EP481">
        <v>1</v>
      </c>
      <c r="EQ481">
        <v>1</v>
      </c>
      <c r="ER481">
        <v>1</v>
      </c>
      <c r="EZ481">
        <v>1</v>
      </c>
      <c r="FA481">
        <v>1</v>
      </c>
      <c r="FD481">
        <v>2</v>
      </c>
      <c r="FG481">
        <v>0</v>
      </c>
      <c r="FH481" t="s">
        <v>5655</v>
      </c>
      <c r="FI481">
        <v>2</v>
      </c>
      <c r="FJ481" t="s">
        <v>204</v>
      </c>
      <c r="FK481">
        <v>4</v>
      </c>
      <c r="FL481">
        <v>12</v>
      </c>
      <c r="FM481">
        <v>12</v>
      </c>
      <c r="FN481">
        <v>12</v>
      </c>
      <c r="FO481" t="s">
        <v>2220</v>
      </c>
      <c r="FP481">
        <v>0.5</v>
      </c>
      <c r="FQ481" t="s">
        <v>3180</v>
      </c>
      <c r="FR481" t="s">
        <v>3181</v>
      </c>
      <c r="FS481">
        <v>1</v>
      </c>
      <c r="FT481">
        <v>1</v>
      </c>
      <c r="FU481" t="s">
        <v>2221</v>
      </c>
      <c r="FV481" t="s">
        <v>3182</v>
      </c>
      <c r="FW481">
        <v>0</v>
      </c>
      <c r="FX481">
        <v>1</v>
      </c>
      <c r="FY481">
        <v>0</v>
      </c>
      <c r="FZ481">
        <v>0</v>
      </c>
      <c r="GA481">
        <v>3156</v>
      </c>
      <c r="GB481">
        <v>17</v>
      </c>
      <c r="GC481">
        <v>185.6470588</v>
      </c>
      <c r="GD481" t="s">
        <v>2401</v>
      </c>
      <c r="GE481">
        <v>1</v>
      </c>
      <c r="HG481" t="s">
        <v>202</v>
      </c>
      <c r="HJ481">
        <v>0</v>
      </c>
    </row>
    <row r="482" spans="1:218" x14ac:dyDescent="0.3">
      <c r="A482">
        <v>88</v>
      </c>
      <c r="B482" t="s">
        <v>3279</v>
      </c>
      <c r="C482" t="s">
        <v>5713</v>
      </c>
      <c r="D482" t="s">
        <v>212</v>
      </c>
      <c r="E482">
        <v>1</v>
      </c>
      <c r="F482" t="s">
        <v>202</v>
      </c>
      <c r="H482">
        <v>1</v>
      </c>
      <c r="M482">
        <v>1</v>
      </c>
      <c r="N482">
        <v>1</v>
      </c>
      <c r="U482">
        <v>1</v>
      </c>
      <c r="W482">
        <v>1</v>
      </c>
      <c r="X482" t="s">
        <v>3174</v>
      </c>
      <c r="Y482">
        <v>1</v>
      </c>
      <c r="Z482">
        <v>1</v>
      </c>
      <c r="AA482">
        <v>2</v>
      </c>
      <c r="AD482" t="s">
        <v>202</v>
      </c>
      <c r="AE482">
        <v>1</v>
      </c>
      <c r="AF482">
        <v>1</v>
      </c>
      <c r="AG482">
        <v>1</v>
      </c>
      <c r="AH482">
        <v>2</v>
      </c>
      <c r="AI482">
        <v>2</v>
      </c>
      <c r="AJ482">
        <v>2</v>
      </c>
      <c r="AK482" t="s">
        <v>5714</v>
      </c>
      <c r="AL482">
        <v>2</v>
      </c>
      <c r="AM482">
        <v>1</v>
      </c>
      <c r="AN482">
        <v>2</v>
      </c>
      <c r="AO482">
        <v>2</v>
      </c>
      <c r="AP482">
        <v>2</v>
      </c>
      <c r="AQ482">
        <v>1</v>
      </c>
      <c r="AR482" t="s">
        <v>5715</v>
      </c>
      <c r="AS482">
        <v>1</v>
      </c>
      <c r="AT482">
        <v>1</v>
      </c>
      <c r="AU482">
        <v>1</v>
      </c>
      <c r="AV482">
        <v>1</v>
      </c>
      <c r="AW482">
        <v>6</v>
      </c>
      <c r="AX482">
        <v>1</v>
      </c>
      <c r="AY482">
        <v>5</v>
      </c>
      <c r="AZ482">
        <v>6</v>
      </c>
      <c r="BA482">
        <v>4</v>
      </c>
      <c r="BB482">
        <v>3</v>
      </c>
      <c r="BC482">
        <v>2</v>
      </c>
      <c r="BD482">
        <v>1</v>
      </c>
      <c r="BE482">
        <v>1</v>
      </c>
      <c r="BF482">
        <v>2</v>
      </c>
      <c r="BG482">
        <v>1</v>
      </c>
      <c r="BH482">
        <v>2</v>
      </c>
      <c r="BI482">
        <v>1</v>
      </c>
      <c r="BJ482">
        <v>0</v>
      </c>
      <c r="BM482">
        <v>1</v>
      </c>
      <c r="BN482">
        <v>1</v>
      </c>
      <c r="BO482">
        <v>4</v>
      </c>
      <c r="BP482">
        <v>1</v>
      </c>
      <c r="BQ482">
        <v>18</v>
      </c>
      <c r="BR482">
        <v>3</v>
      </c>
      <c r="BS482">
        <v>1</v>
      </c>
      <c r="BT482">
        <v>4</v>
      </c>
      <c r="BV482">
        <v>1</v>
      </c>
      <c r="BX482">
        <v>1</v>
      </c>
      <c r="BZ482">
        <v>0</v>
      </c>
      <c r="CB482">
        <v>0</v>
      </c>
      <c r="CD482">
        <v>1</v>
      </c>
      <c r="CF482">
        <v>1</v>
      </c>
      <c r="CJ482">
        <v>1</v>
      </c>
      <c r="CK482">
        <v>2</v>
      </c>
      <c r="CL482">
        <v>6</v>
      </c>
      <c r="CM482">
        <v>1</v>
      </c>
      <c r="CR482">
        <v>2</v>
      </c>
      <c r="CS482">
        <v>-97</v>
      </c>
      <c r="CT482">
        <v>1</v>
      </c>
      <c r="CU482">
        <v>2</v>
      </c>
      <c r="CV482" t="s">
        <v>931</v>
      </c>
      <c r="CW482">
        <v>741</v>
      </c>
      <c r="CX482">
        <v>12.35</v>
      </c>
      <c r="CY482">
        <v>2</v>
      </c>
      <c r="CZ482">
        <v>1</v>
      </c>
      <c r="DA482" t="s">
        <v>473</v>
      </c>
      <c r="DC482">
        <v>1</v>
      </c>
      <c r="DD482">
        <v>1</v>
      </c>
      <c r="DE482">
        <v>2</v>
      </c>
      <c r="DN482" t="s">
        <v>3177</v>
      </c>
      <c r="DO482" t="s">
        <v>3177</v>
      </c>
      <c r="DP482" t="s">
        <v>3178</v>
      </c>
      <c r="DQ482" t="s">
        <v>202</v>
      </c>
      <c r="DR482" t="s">
        <v>202</v>
      </c>
      <c r="DT482">
        <v>1</v>
      </c>
      <c r="DV482">
        <v>1</v>
      </c>
      <c r="DW482">
        <v>0</v>
      </c>
      <c r="DX482">
        <v>2</v>
      </c>
      <c r="DY482">
        <v>2</v>
      </c>
      <c r="DZ482">
        <v>1</v>
      </c>
      <c r="EA482">
        <v>25</v>
      </c>
      <c r="EB482">
        <f>IF(EA482&gt;=30,1,IF(EA482&gt;=20,2,IF(EA482&gt;=15,3,IF(EA482&gt;=10,4,IF(EA482&gt;=5,5,IF(EA482&gt;0,6,0))))))</f>
        <v>2</v>
      </c>
      <c r="EC482">
        <v>2</v>
      </c>
      <c r="EE482">
        <v>2</v>
      </c>
      <c r="EF482">
        <v>2</v>
      </c>
      <c r="EH482">
        <v>6</v>
      </c>
      <c r="EI482">
        <v>1</v>
      </c>
      <c r="EL482">
        <v>3</v>
      </c>
      <c r="EM482">
        <v>1</v>
      </c>
      <c r="EN482">
        <v>2</v>
      </c>
      <c r="EO482">
        <v>2</v>
      </c>
      <c r="EP482">
        <v>1</v>
      </c>
      <c r="EQ482">
        <v>2</v>
      </c>
      <c r="ER482">
        <v>1</v>
      </c>
      <c r="EZ482">
        <v>1</v>
      </c>
      <c r="FA482">
        <v>-97</v>
      </c>
      <c r="FD482">
        <v>2</v>
      </c>
      <c r="FG482">
        <v>0</v>
      </c>
      <c r="FH482" t="s">
        <v>3179</v>
      </c>
      <c r="FI482">
        <v>1</v>
      </c>
      <c r="FJ482" t="s">
        <v>204</v>
      </c>
      <c r="FK482">
        <v>2</v>
      </c>
      <c r="FL482">
        <v>12</v>
      </c>
      <c r="FM482">
        <v>12</v>
      </c>
      <c r="FN482">
        <v>25</v>
      </c>
      <c r="FO482" t="s">
        <v>2220</v>
      </c>
      <c r="FP482">
        <v>0.5</v>
      </c>
      <c r="FQ482" t="s">
        <v>3287</v>
      </c>
      <c r="FR482" t="s">
        <v>3189</v>
      </c>
      <c r="FS482">
        <v>0</v>
      </c>
      <c r="FT482">
        <v>1</v>
      </c>
      <c r="FU482" t="s">
        <v>2221</v>
      </c>
      <c r="FV482" t="s">
        <v>4754</v>
      </c>
      <c r="FW482">
        <v>0</v>
      </c>
      <c r="FX482">
        <v>1</v>
      </c>
      <c r="FY482">
        <v>0</v>
      </c>
      <c r="FZ482">
        <v>0</v>
      </c>
      <c r="GA482">
        <v>59048</v>
      </c>
      <c r="GB482">
        <v>201</v>
      </c>
      <c r="GC482">
        <v>293.7711443</v>
      </c>
      <c r="GD482" t="s">
        <v>2407</v>
      </c>
      <c r="GE482">
        <v>1</v>
      </c>
      <c r="HG482" t="s">
        <v>202</v>
      </c>
      <c r="HJ482">
        <v>0</v>
      </c>
    </row>
    <row r="483" spans="1:218" x14ac:dyDescent="0.3">
      <c r="A483">
        <v>104</v>
      </c>
      <c r="B483" t="s">
        <v>3221</v>
      </c>
      <c r="C483" t="s">
        <v>5724</v>
      </c>
      <c r="D483" t="s">
        <v>212</v>
      </c>
      <c r="E483">
        <v>1</v>
      </c>
      <c r="F483" t="s">
        <v>202</v>
      </c>
      <c r="H483">
        <v>1</v>
      </c>
      <c r="M483">
        <v>3</v>
      </c>
      <c r="N483">
        <v>1</v>
      </c>
      <c r="U483">
        <v>1</v>
      </c>
      <c r="W483">
        <v>1</v>
      </c>
      <c r="X483" t="s">
        <v>3174</v>
      </c>
      <c r="Y483">
        <v>1</v>
      </c>
      <c r="Z483">
        <v>1</v>
      </c>
      <c r="AA483">
        <v>5</v>
      </c>
      <c r="AD483" t="s">
        <v>3174</v>
      </c>
      <c r="AE483">
        <v>1</v>
      </c>
      <c r="AF483">
        <v>1</v>
      </c>
      <c r="AG483">
        <v>1</v>
      </c>
      <c r="AH483">
        <v>1</v>
      </c>
      <c r="AI483">
        <v>1</v>
      </c>
      <c r="AJ483">
        <v>2</v>
      </c>
      <c r="AK483" t="s">
        <v>5027</v>
      </c>
      <c r="AL483">
        <v>1</v>
      </c>
      <c r="AM483">
        <v>2</v>
      </c>
      <c r="AN483">
        <v>1</v>
      </c>
      <c r="AO483">
        <v>2</v>
      </c>
      <c r="AP483">
        <v>2</v>
      </c>
      <c r="AQ483">
        <v>1</v>
      </c>
      <c r="AR483" t="s">
        <v>5028</v>
      </c>
      <c r="AS483">
        <v>1</v>
      </c>
      <c r="AT483">
        <v>1</v>
      </c>
      <c r="AU483">
        <v>1</v>
      </c>
      <c r="AV483">
        <v>2</v>
      </c>
      <c r="AW483">
        <v>7</v>
      </c>
      <c r="AX483">
        <v>1</v>
      </c>
      <c r="AY483">
        <v>1</v>
      </c>
      <c r="BE483">
        <v>1</v>
      </c>
      <c r="BF483">
        <v>2</v>
      </c>
      <c r="BG483">
        <v>1</v>
      </c>
      <c r="BH483">
        <v>2</v>
      </c>
      <c r="BI483">
        <v>1</v>
      </c>
      <c r="BJ483">
        <v>0</v>
      </c>
      <c r="BM483">
        <v>1</v>
      </c>
      <c r="BN483">
        <v>1</v>
      </c>
      <c r="BO483">
        <v>3</v>
      </c>
      <c r="BP483">
        <v>1</v>
      </c>
      <c r="BQ483">
        <v>32</v>
      </c>
      <c r="BR483">
        <v>3</v>
      </c>
      <c r="BS483">
        <v>1</v>
      </c>
      <c r="BT483">
        <v>2</v>
      </c>
      <c r="BU483">
        <v>2</v>
      </c>
      <c r="BV483">
        <v>0</v>
      </c>
      <c r="BW483">
        <v>2</v>
      </c>
      <c r="BX483">
        <v>0</v>
      </c>
      <c r="BY483">
        <v>2</v>
      </c>
      <c r="BZ483">
        <v>0</v>
      </c>
      <c r="CA483">
        <v>2</v>
      </c>
      <c r="CB483">
        <v>0</v>
      </c>
      <c r="CC483">
        <v>2</v>
      </c>
      <c r="CD483">
        <v>0</v>
      </c>
      <c r="CE483">
        <v>2</v>
      </c>
      <c r="CF483">
        <v>1</v>
      </c>
      <c r="CG483">
        <v>2</v>
      </c>
      <c r="CH483">
        <v>1</v>
      </c>
      <c r="CI483">
        <v>2</v>
      </c>
      <c r="CJ483">
        <v>1</v>
      </c>
      <c r="CK483">
        <v>2</v>
      </c>
      <c r="CL483">
        <v>5</v>
      </c>
      <c r="CM483">
        <v>7</v>
      </c>
      <c r="CR483">
        <v>1</v>
      </c>
      <c r="CS483">
        <v>6</v>
      </c>
      <c r="CT483">
        <v>1</v>
      </c>
      <c r="CU483">
        <v>1</v>
      </c>
      <c r="CV483" t="s">
        <v>1035</v>
      </c>
      <c r="CW483">
        <v>692</v>
      </c>
      <c r="CX483">
        <v>11.53</v>
      </c>
      <c r="CY483">
        <v>2</v>
      </c>
      <c r="CZ483">
        <v>1</v>
      </c>
      <c r="DA483" t="s">
        <v>3497</v>
      </c>
      <c r="DC483">
        <v>1</v>
      </c>
      <c r="DD483">
        <v>1</v>
      </c>
      <c r="DE483">
        <v>10</v>
      </c>
      <c r="DN483" t="s">
        <v>3177</v>
      </c>
      <c r="DO483" t="s">
        <v>3177</v>
      </c>
      <c r="DP483" t="s">
        <v>3178</v>
      </c>
      <c r="DQ483" t="s">
        <v>202</v>
      </c>
      <c r="DR483" t="s">
        <v>202</v>
      </c>
      <c r="DT483">
        <v>1</v>
      </c>
      <c r="DV483">
        <v>1</v>
      </c>
      <c r="DW483">
        <v>0</v>
      </c>
      <c r="DX483">
        <v>5</v>
      </c>
      <c r="DY483">
        <v>2</v>
      </c>
      <c r="DZ483">
        <v>1</v>
      </c>
      <c r="EA483">
        <v>15</v>
      </c>
      <c r="EB483">
        <f>IF(EA483&gt;=30,1,IF(EA483&gt;=20,2,IF(EA483&gt;=15,3,IF(EA483&gt;=10,4,IF(EA483&gt;=5,5,IF(EA483&gt;0,6,0))))))</f>
        <v>3</v>
      </c>
      <c r="EC483">
        <v>2</v>
      </c>
      <c r="EE483">
        <v>15</v>
      </c>
      <c r="EF483">
        <v>2</v>
      </c>
      <c r="EH483">
        <v>4</v>
      </c>
      <c r="EI483">
        <v>1</v>
      </c>
      <c r="EL483">
        <v>1</v>
      </c>
      <c r="EM483">
        <v>3</v>
      </c>
      <c r="EN483">
        <v>3</v>
      </c>
      <c r="EO483">
        <v>2</v>
      </c>
      <c r="EP483">
        <v>1</v>
      </c>
      <c r="EQ483">
        <v>2</v>
      </c>
      <c r="ER483">
        <v>1</v>
      </c>
      <c r="EZ483">
        <v>1</v>
      </c>
      <c r="FA483">
        <v>-98</v>
      </c>
      <c r="FD483">
        <v>2</v>
      </c>
      <c r="FG483">
        <v>0</v>
      </c>
      <c r="FH483" t="s">
        <v>3179</v>
      </c>
      <c r="FI483">
        <v>1</v>
      </c>
      <c r="FJ483" t="s">
        <v>204</v>
      </c>
      <c r="FK483">
        <v>15</v>
      </c>
      <c r="FL483">
        <v>12</v>
      </c>
      <c r="FM483">
        <v>12</v>
      </c>
      <c r="FN483">
        <v>15</v>
      </c>
      <c r="FO483" t="s">
        <v>2206</v>
      </c>
      <c r="FP483">
        <v>3.5</v>
      </c>
      <c r="FQ483" t="s">
        <v>3638</v>
      </c>
      <c r="FR483" t="s">
        <v>3189</v>
      </c>
      <c r="FS483">
        <v>0</v>
      </c>
      <c r="FT483">
        <v>1</v>
      </c>
      <c r="FU483" t="s">
        <v>2221</v>
      </c>
      <c r="FV483" t="s">
        <v>4754</v>
      </c>
      <c r="FW483">
        <v>0</v>
      </c>
      <c r="FX483">
        <v>1</v>
      </c>
      <c r="FY483">
        <v>0</v>
      </c>
      <c r="FZ483">
        <v>0</v>
      </c>
      <c r="GA483">
        <v>7861</v>
      </c>
      <c r="GB483">
        <v>71</v>
      </c>
      <c r="GC483">
        <v>110.71830989999999</v>
      </c>
      <c r="GD483" t="s">
        <v>2407</v>
      </c>
      <c r="GE483">
        <v>1</v>
      </c>
      <c r="HG483" t="s">
        <v>202</v>
      </c>
      <c r="HJ483">
        <v>0</v>
      </c>
    </row>
    <row r="484" spans="1:218" x14ac:dyDescent="0.3">
      <c r="A484">
        <v>201</v>
      </c>
      <c r="B484" t="s">
        <v>3279</v>
      </c>
      <c r="C484" t="s">
        <v>5761</v>
      </c>
      <c r="D484" t="s">
        <v>212</v>
      </c>
      <c r="E484">
        <v>1</v>
      </c>
      <c r="F484" t="s">
        <v>202</v>
      </c>
      <c r="H484">
        <v>1</v>
      </c>
      <c r="M484">
        <v>1</v>
      </c>
      <c r="N484">
        <v>1</v>
      </c>
      <c r="U484">
        <v>1</v>
      </c>
      <c r="W484">
        <v>1</v>
      </c>
      <c r="X484" t="s">
        <v>3174</v>
      </c>
      <c r="Y484">
        <v>1</v>
      </c>
      <c r="Z484">
        <v>1</v>
      </c>
      <c r="AA484">
        <v>2</v>
      </c>
      <c r="AD484" t="s">
        <v>202</v>
      </c>
      <c r="AE484">
        <v>1</v>
      </c>
      <c r="AF484">
        <v>1</v>
      </c>
      <c r="AG484">
        <v>1</v>
      </c>
      <c r="AH484">
        <v>1</v>
      </c>
      <c r="AI484">
        <v>1</v>
      </c>
      <c r="AJ484">
        <v>2</v>
      </c>
      <c r="AK484" t="s">
        <v>5762</v>
      </c>
      <c r="AL484">
        <v>1</v>
      </c>
      <c r="AM484">
        <v>2</v>
      </c>
      <c r="AN484">
        <v>1</v>
      </c>
      <c r="AO484">
        <v>2</v>
      </c>
      <c r="AP484">
        <v>2</v>
      </c>
      <c r="AQ484">
        <v>1</v>
      </c>
      <c r="AR484" t="s">
        <v>5763</v>
      </c>
      <c r="AS484">
        <v>1</v>
      </c>
      <c r="AT484">
        <v>1</v>
      </c>
      <c r="AU484">
        <v>1</v>
      </c>
      <c r="AV484">
        <v>1</v>
      </c>
      <c r="AW484">
        <v>7</v>
      </c>
      <c r="AX484">
        <v>3</v>
      </c>
      <c r="AY484">
        <v>1</v>
      </c>
      <c r="BE484">
        <v>1</v>
      </c>
      <c r="BF484">
        <v>2</v>
      </c>
      <c r="BG484">
        <v>1</v>
      </c>
      <c r="BH484">
        <v>2</v>
      </c>
      <c r="BI484">
        <v>1</v>
      </c>
      <c r="BJ484">
        <v>1</v>
      </c>
      <c r="BK484">
        <v>1</v>
      </c>
      <c r="BL484">
        <v>1</v>
      </c>
      <c r="BM484">
        <v>1</v>
      </c>
      <c r="BN484">
        <v>1</v>
      </c>
      <c r="BO484">
        <v>4</v>
      </c>
      <c r="BP484">
        <v>1</v>
      </c>
      <c r="BQ484">
        <v>24</v>
      </c>
      <c r="BR484">
        <v>1</v>
      </c>
      <c r="BS484">
        <v>1</v>
      </c>
      <c r="BT484">
        <v>2</v>
      </c>
      <c r="BU484">
        <v>2</v>
      </c>
      <c r="BV484">
        <v>0</v>
      </c>
      <c r="BW484">
        <v>2</v>
      </c>
      <c r="BX484">
        <v>0</v>
      </c>
      <c r="BY484">
        <v>2</v>
      </c>
      <c r="BZ484">
        <v>0</v>
      </c>
      <c r="CA484">
        <v>2</v>
      </c>
      <c r="CB484">
        <v>0</v>
      </c>
      <c r="CC484">
        <v>2</v>
      </c>
      <c r="CD484">
        <v>1</v>
      </c>
      <c r="CE484">
        <v>2</v>
      </c>
      <c r="CF484">
        <v>0</v>
      </c>
      <c r="CG484">
        <v>2</v>
      </c>
      <c r="CH484">
        <v>1</v>
      </c>
      <c r="CI484">
        <v>2</v>
      </c>
      <c r="CJ484">
        <v>1</v>
      </c>
      <c r="CK484">
        <v>1</v>
      </c>
      <c r="CL484">
        <v>6</v>
      </c>
      <c r="CM484">
        <v>1</v>
      </c>
      <c r="CR484">
        <v>2</v>
      </c>
      <c r="CS484">
        <v>8</v>
      </c>
      <c r="CT484">
        <v>1</v>
      </c>
      <c r="CU484">
        <v>1</v>
      </c>
      <c r="CV484" t="s">
        <v>5764</v>
      </c>
      <c r="CW484">
        <v>731</v>
      </c>
      <c r="CX484">
        <v>12.18</v>
      </c>
      <c r="CY484">
        <v>2</v>
      </c>
      <c r="CZ484">
        <v>1</v>
      </c>
      <c r="DA484" t="s">
        <v>379</v>
      </c>
      <c r="DC484">
        <v>1</v>
      </c>
      <c r="DD484">
        <v>1</v>
      </c>
      <c r="DE484">
        <v>2</v>
      </c>
      <c r="DN484" t="s">
        <v>3177</v>
      </c>
      <c r="DO484" t="s">
        <v>3177</v>
      </c>
      <c r="DP484" t="s">
        <v>3178</v>
      </c>
      <c r="DQ484" t="s">
        <v>202</v>
      </c>
      <c r="DR484" t="s">
        <v>202</v>
      </c>
      <c r="DT484">
        <v>1</v>
      </c>
      <c r="DV484">
        <v>1</v>
      </c>
      <c r="DW484">
        <v>0</v>
      </c>
      <c r="DX484">
        <v>2</v>
      </c>
      <c r="DY484">
        <v>2</v>
      </c>
      <c r="DZ484">
        <v>1</v>
      </c>
      <c r="EA484">
        <v>20</v>
      </c>
      <c r="EB484">
        <f>IF(EA484&gt;=30,1,IF(EA484&gt;=20,2,IF(EA484&gt;=15,3,IF(EA484&gt;=10,4,IF(EA484&gt;=5,5,IF(EA484&gt;0,6,0))))))</f>
        <v>2</v>
      </c>
      <c r="EC484">
        <v>2</v>
      </c>
      <c r="EE484">
        <v>20</v>
      </c>
      <c r="EF484">
        <v>2</v>
      </c>
      <c r="EH484">
        <v>10</v>
      </c>
      <c r="EI484">
        <v>1</v>
      </c>
      <c r="EL484">
        <v>3</v>
      </c>
      <c r="EM484">
        <v>5</v>
      </c>
      <c r="EN484">
        <v>2</v>
      </c>
      <c r="EO484">
        <v>2</v>
      </c>
      <c r="EP484">
        <v>1</v>
      </c>
      <c r="EQ484">
        <v>2</v>
      </c>
      <c r="ER484">
        <v>1</v>
      </c>
      <c r="EZ484">
        <v>1</v>
      </c>
      <c r="FA484">
        <v>1</v>
      </c>
      <c r="FD484">
        <v>2</v>
      </c>
      <c r="FG484">
        <v>0</v>
      </c>
      <c r="FH484" t="s">
        <v>3179</v>
      </c>
      <c r="FI484">
        <v>1</v>
      </c>
      <c r="FJ484" t="s">
        <v>204</v>
      </c>
      <c r="FK484">
        <v>20</v>
      </c>
      <c r="FL484">
        <v>12</v>
      </c>
      <c r="FM484">
        <v>12</v>
      </c>
      <c r="FN484">
        <v>20</v>
      </c>
      <c r="FO484" t="s">
        <v>2220</v>
      </c>
      <c r="FP484">
        <v>20</v>
      </c>
      <c r="FQ484" t="s">
        <v>3287</v>
      </c>
      <c r="FR484" t="s">
        <v>3189</v>
      </c>
      <c r="FS484">
        <v>0</v>
      </c>
      <c r="FT484">
        <v>1</v>
      </c>
      <c r="FU484" t="s">
        <v>2221</v>
      </c>
      <c r="FV484" t="s">
        <v>4754</v>
      </c>
      <c r="FW484">
        <v>0</v>
      </c>
      <c r="FX484">
        <v>1</v>
      </c>
      <c r="FY484">
        <v>0</v>
      </c>
      <c r="FZ484">
        <v>0</v>
      </c>
      <c r="GA484">
        <v>59048</v>
      </c>
      <c r="GB484">
        <v>201</v>
      </c>
      <c r="GC484">
        <v>293.7711443</v>
      </c>
      <c r="GD484" t="s">
        <v>2407</v>
      </c>
      <c r="GE484">
        <v>1</v>
      </c>
      <c r="HG484" t="s">
        <v>202</v>
      </c>
      <c r="HJ484">
        <v>0</v>
      </c>
    </row>
    <row r="485" spans="1:218" x14ac:dyDescent="0.3">
      <c r="A485">
        <v>217</v>
      </c>
      <c r="B485" t="s">
        <v>3279</v>
      </c>
      <c r="C485" t="s">
        <v>4327</v>
      </c>
      <c r="D485" t="s">
        <v>212</v>
      </c>
      <c r="E485">
        <v>1</v>
      </c>
      <c r="F485" t="s">
        <v>202</v>
      </c>
      <c r="H485">
        <v>1</v>
      </c>
      <c r="M485">
        <v>1</v>
      </c>
      <c r="N485">
        <v>1</v>
      </c>
      <c r="U485">
        <v>1</v>
      </c>
      <c r="W485">
        <v>1</v>
      </c>
      <c r="X485" t="s">
        <v>3174</v>
      </c>
      <c r="Y485">
        <v>1</v>
      </c>
      <c r="Z485">
        <v>1</v>
      </c>
      <c r="AA485">
        <v>1</v>
      </c>
      <c r="AD485" t="s">
        <v>202</v>
      </c>
      <c r="AE485">
        <v>1</v>
      </c>
      <c r="AF485">
        <v>1</v>
      </c>
      <c r="AG485">
        <v>1</v>
      </c>
      <c r="AH485">
        <v>1</v>
      </c>
      <c r="AI485">
        <v>1</v>
      </c>
      <c r="AJ485">
        <v>1</v>
      </c>
      <c r="AK485" t="s">
        <v>5774</v>
      </c>
      <c r="AL485">
        <v>1</v>
      </c>
      <c r="AM485">
        <v>2</v>
      </c>
      <c r="AN485">
        <v>1</v>
      </c>
      <c r="AO485">
        <v>2</v>
      </c>
      <c r="AP485">
        <v>1</v>
      </c>
      <c r="AQ485">
        <v>1</v>
      </c>
      <c r="AR485" t="s">
        <v>5775</v>
      </c>
      <c r="AS485">
        <v>1</v>
      </c>
      <c r="AT485">
        <v>1</v>
      </c>
      <c r="AU485">
        <v>1</v>
      </c>
      <c r="AV485">
        <v>1</v>
      </c>
      <c r="AW485">
        <v>7</v>
      </c>
      <c r="AX485">
        <v>1</v>
      </c>
      <c r="AY485">
        <v>1</v>
      </c>
      <c r="BE485">
        <v>1</v>
      </c>
      <c r="BF485">
        <v>2</v>
      </c>
      <c r="BG485">
        <v>1</v>
      </c>
      <c r="BH485">
        <v>2</v>
      </c>
      <c r="BI485">
        <v>1</v>
      </c>
      <c r="BJ485">
        <v>0</v>
      </c>
      <c r="BM485">
        <v>1</v>
      </c>
      <c r="BN485">
        <v>1</v>
      </c>
      <c r="BO485">
        <v>2</v>
      </c>
      <c r="BP485">
        <v>1</v>
      </c>
      <c r="BQ485">
        <v>3.5</v>
      </c>
      <c r="BR485">
        <v>2</v>
      </c>
      <c r="BS485">
        <v>1</v>
      </c>
      <c r="BT485">
        <v>2</v>
      </c>
      <c r="BV485">
        <v>0</v>
      </c>
      <c r="BX485">
        <v>0</v>
      </c>
      <c r="BZ485">
        <v>0</v>
      </c>
      <c r="CB485">
        <v>1</v>
      </c>
      <c r="CD485">
        <v>1</v>
      </c>
      <c r="CJ485">
        <v>1</v>
      </c>
      <c r="CK485">
        <v>1</v>
      </c>
      <c r="CL485">
        <v>6</v>
      </c>
      <c r="CM485">
        <v>-98</v>
      </c>
      <c r="CR485">
        <v>-98</v>
      </c>
      <c r="CS485">
        <v>-98</v>
      </c>
      <c r="CT485">
        <v>1</v>
      </c>
      <c r="CU485">
        <v>1</v>
      </c>
      <c r="CV485" t="s">
        <v>504</v>
      </c>
      <c r="CW485">
        <v>695</v>
      </c>
      <c r="CX485">
        <v>11.58</v>
      </c>
      <c r="CY485">
        <v>2</v>
      </c>
      <c r="CZ485">
        <v>1</v>
      </c>
      <c r="DA485" t="s">
        <v>3254</v>
      </c>
      <c r="DC485">
        <v>1</v>
      </c>
      <c r="DD485">
        <v>1</v>
      </c>
      <c r="DE485">
        <v>2</v>
      </c>
      <c r="DN485" t="s">
        <v>3177</v>
      </c>
      <c r="DO485" t="s">
        <v>3177</v>
      </c>
      <c r="DP485" t="s">
        <v>3178</v>
      </c>
      <c r="DQ485" t="s">
        <v>202</v>
      </c>
      <c r="DR485" t="s">
        <v>202</v>
      </c>
      <c r="DT485">
        <v>1</v>
      </c>
      <c r="DV485">
        <v>1</v>
      </c>
      <c r="DW485">
        <v>0</v>
      </c>
      <c r="DX485">
        <v>1</v>
      </c>
      <c r="DY485">
        <v>-97</v>
      </c>
      <c r="DZ485">
        <v>-97</v>
      </c>
      <c r="EB485">
        <v>-97</v>
      </c>
      <c r="EC485">
        <v>1</v>
      </c>
      <c r="ED485">
        <v>3</v>
      </c>
      <c r="EL485">
        <v>-97</v>
      </c>
      <c r="EM485">
        <v>3</v>
      </c>
      <c r="EN485">
        <v>1</v>
      </c>
      <c r="EO485">
        <v>3</v>
      </c>
      <c r="EP485">
        <v>1</v>
      </c>
      <c r="EQ485">
        <v>1</v>
      </c>
      <c r="ER485">
        <v>1</v>
      </c>
      <c r="EZ485">
        <v>1</v>
      </c>
      <c r="FA485">
        <v>1</v>
      </c>
      <c r="FD485">
        <v>2</v>
      </c>
      <c r="FG485">
        <v>0</v>
      </c>
      <c r="FH485" t="s">
        <v>3179</v>
      </c>
      <c r="FI485">
        <v>1</v>
      </c>
      <c r="FJ485" t="s">
        <v>204</v>
      </c>
      <c r="FK485">
        <v>0.25</v>
      </c>
      <c r="FL485">
        <v>3</v>
      </c>
      <c r="FN485">
        <v>20</v>
      </c>
      <c r="FO485" t="s">
        <v>202</v>
      </c>
      <c r="FP485">
        <v>3.5</v>
      </c>
      <c r="FQ485" t="s">
        <v>3180</v>
      </c>
      <c r="FR485" t="s">
        <v>3181</v>
      </c>
      <c r="FS485">
        <v>1</v>
      </c>
      <c r="FT485">
        <v>1</v>
      </c>
      <c r="FU485" t="s">
        <v>2221</v>
      </c>
      <c r="FV485" t="s">
        <v>3182</v>
      </c>
      <c r="FW485">
        <v>0</v>
      </c>
      <c r="FX485">
        <v>1</v>
      </c>
      <c r="FY485">
        <v>0</v>
      </c>
      <c r="FZ485">
        <v>0</v>
      </c>
      <c r="GA485">
        <v>59048</v>
      </c>
      <c r="GB485">
        <v>201</v>
      </c>
      <c r="GC485">
        <v>293.7711443</v>
      </c>
      <c r="GD485" t="s">
        <v>2407</v>
      </c>
      <c r="HG485" t="s">
        <v>202</v>
      </c>
      <c r="HJ485">
        <v>0</v>
      </c>
    </row>
    <row r="486" spans="1:218" x14ac:dyDescent="0.3">
      <c r="A486">
        <v>1045</v>
      </c>
      <c r="B486" t="s">
        <v>3207</v>
      </c>
      <c r="C486" t="s">
        <v>4762</v>
      </c>
      <c r="D486" t="s">
        <v>265</v>
      </c>
      <c r="E486">
        <v>1</v>
      </c>
      <c r="F486" t="s">
        <v>202</v>
      </c>
      <c r="H486">
        <v>1</v>
      </c>
      <c r="M486">
        <v>1</v>
      </c>
      <c r="N486">
        <v>1</v>
      </c>
      <c r="U486">
        <v>1</v>
      </c>
      <c r="W486">
        <v>1</v>
      </c>
      <c r="X486" t="s">
        <v>3174</v>
      </c>
      <c r="Y486">
        <v>1</v>
      </c>
      <c r="Z486">
        <v>1</v>
      </c>
      <c r="AA486">
        <v>2</v>
      </c>
      <c r="AD486" t="s">
        <v>202</v>
      </c>
      <c r="AE486">
        <v>1</v>
      </c>
      <c r="AF486">
        <v>1</v>
      </c>
      <c r="AG486">
        <v>1</v>
      </c>
      <c r="AH486">
        <v>-97</v>
      </c>
      <c r="AI486">
        <v>1</v>
      </c>
      <c r="AJ486">
        <v>2</v>
      </c>
      <c r="AK486" t="s">
        <v>4763</v>
      </c>
      <c r="AL486">
        <v>1</v>
      </c>
      <c r="AM486">
        <v>1</v>
      </c>
      <c r="AN486">
        <v>1</v>
      </c>
      <c r="AO486">
        <v>2</v>
      </c>
      <c r="AP486">
        <v>-97</v>
      </c>
      <c r="AQ486">
        <v>1</v>
      </c>
      <c r="AR486" t="s">
        <v>4764</v>
      </c>
      <c r="AS486">
        <v>2</v>
      </c>
      <c r="AT486">
        <v>1</v>
      </c>
      <c r="AU486">
        <v>2</v>
      </c>
      <c r="AV486">
        <v>2</v>
      </c>
      <c r="AW486">
        <v>7</v>
      </c>
      <c r="AX486">
        <v>1</v>
      </c>
      <c r="AY486">
        <v>1</v>
      </c>
      <c r="BE486">
        <v>1</v>
      </c>
      <c r="BF486">
        <v>2</v>
      </c>
      <c r="BG486">
        <v>1</v>
      </c>
      <c r="BH486">
        <v>2</v>
      </c>
      <c r="BI486">
        <v>1</v>
      </c>
      <c r="BJ486">
        <v>1</v>
      </c>
      <c r="BK486">
        <v>1</v>
      </c>
      <c r="BL486">
        <v>1</v>
      </c>
      <c r="BM486">
        <v>1</v>
      </c>
      <c r="BN486">
        <v>1</v>
      </c>
      <c r="BO486">
        <v>3</v>
      </c>
      <c r="BP486">
        <v>1</v>
      </c>
      <c r="BQ486">
        <v>28</v>
      </c>
      <c r="BR486">
        <v>3</v>
      </c>
      <c r="BS486">
        <v>1</v>
      </c>
      <c r="BT486">
        <v>2</v>
      </c>
      <c r="BV486">
        <v>1</v>
      </c>
      <c r="BX486">
        <v>0</v>
      </c>
      <c r="BZ486">
        <v>0</v>
      </c>
      <c r="CB486">
        <v>0</v>
      </c>
      <c r="CD486">
        <v>0</v>
      </c>
      <c r="CF486">
        <v>2</v>
      </c>
      <c r="CJ486">
        <v>1</v>
      </c>
      <c r="CK486">
        <v>2</v>
      </c>
      <c r="CL486">
        <v>5</v>
      </c>
      <c r="CM486">
        <v>1</v>
      </c>
      <c r="CR486">
        <v>2</v>
      </c>
      <c r="CS486">
        <v>6</v>
      </c>
      <c r="CT486">
        <v>1</v>
      </c>
      <c r="CU486">
        <v>2</v>
      </c>
      <c r="CV486" t="s">
        <v>4765</v>
      </c>
      <c r="CW486">
        <v>896</v>
      </c>
      <c r="CX486">
        <v>14.93</v>
      </c>
      <c r="CY486">
        <v>2</v>
      </c>
      <c r="CZ486">
        <v>1</v>
      </c>
      <c r="DA486" t="s">
        <v>624</v>
      </c>
      <c r="DC486">
        <v>1</v>
      </c>
      <c r="DD486">
        <v>1</v>
      </c>
      <c r="DE486">
        <v>28</v>
      </c>
      <c r="DN486" t="s">
        <v>4766</v>
      </c>
      <c r="DO486" t="s">
        <v>4766</v>
      </c>
      <c r="DP486" t="s">
        <v>3178</v>
      </c>
      <c r="DQ486" t="s">
        <v>202</v>
      </c>
      <c r="DR486" t="s">
        <v>202</v>
      </c>
      <c r="DT486">
        <v>1</v>
      </c>
      <c r="DV486">
        <v>1</v>
      </c>
      <c r="DW486">
        <v>0</v>
      </c>
      <c r="DX486">
        <v>2</v>
      </c>
      <c r="DY486">
        <v>1</v>
      </c>
      <c r="DZ486">
        <v>1</v>
      </c>
      <c r="EA486">
        <v>10</v>
      </c>
      <c r="EB486">
        <f t="shared" ref="EB486:EB504" si="21">IF(EA486&gt;=30,1,IF(EA486&gt;=20,2,IF(EA486&gt;=15,3,IF(EA486&gt;=10,4,IF(EA486&gt;=5,5,IF(EA486&gt;0,6,0))))))</f>
        <v>4</v>
      </c>
      <c r="EC486">
        <v>2</v>
      </c>
      <c r="EE486">
        <v>10</v>
      </c>
      <c r="EL486">
        <v>2</v>
      </c>
      <c r="EM486">
        <v>1</v>
      </c>
      <c r="EN486">
        <v>1</v>
      </c>
      <c r="EO486">
        <v>3</v>
      </c>
      <c r="EP486">
        <v>1</v>
      </c>
      <c r="EQ486">
        <v>-97</v>
      </c>
      <c r="ER486">
        <v>2</v>
      </c>
      <c r="ES486">
        <v>1</v>
      </c>
      <c r="ET486">
        <v>6</v>
      </c>
      <c r="EU486">
        <f>IF(ET486&gt;=30,1,IF(ET486&gt;=20,2,IF(ET486&gt;=15,3,IF(ET486&gt;=10,4,IF(ET486&gt;=5,5,IF(ET486&gt;0,6,0))))))</f>
        <v>5</v>
      </c>
      <c r="EV486">
        <v>1</v>
      </c>
      <c r="EW486">
        <v>1</v>
      </c>
      <c r="EY486">
        <v>2</v>
      </c>
      <c r="EZ486">
        <v>1</v>
      </c>
      <c r="FA486">
        <v>1</v>
      </c>
      <c r="FD486">
        <v>1</v>
      </c>
      <c r="FG486">
        <v>0</v>
      </c>
      <c r="FH486" t="s">
        <v>3179</v>
      </c>
      <c r="FI486">
        <v>1</v>
      </c>
      <c r="FJ486" t="s">
        <v>204</v>
      </c>
      <c r="FK486">
        <v>10</v>
      </c>
      <c r="FL486">
        <v>12</v>
      </c>
      <c r="FM486">
        <v>12</v>
      </c>
      <c r="FN486">
        <v>10</v>
      </c>
      <c r="FO486" t="s">
        <v>2212</v>
      </c>
      <c r="FP486">
        <v>0.5</v>
      </c>
      <c r="FQ486" t="s">
        <v>3180</v>
      </c>
      <c r="FR486" t="s">
        <v>3181</v>
      </c>
      <c r="FS486">
        <v>1</v>
      </c>
      <c r="FT486">
        <v>1</v>
      </c>
      <c r="FU486" t="s">
        <v>2213</v>
      </c>
      <c r="FV486" t="s">
        <v>2207</v>
      </c>
      <c r="FW486">
        <v>0</v>
      </c>
      <c r="FX486">
        <v>1</v>
      </c>
      <c r="FY486">
        <v>0</v>
      </c>
      <c r="FZ486">
        <v>0</v>
      </c>
      <c r="GA486">
        <v>11328</v>
      </c>
      <c r="GB486">
        <v>52</v>
      </c>
      <c r="GC486">
        <v>217.8461538</v>
      </c>
      <c r="GD486" t="s">
        <v>2401</v>
      </c>
      <c r="GE486">
        <v>1</v>
      </c>
      <c r="HG486" t="s">
        <v>202</v>
      </c>
      <c r="HJ486">
        <v>0</v>
      </c>
    </row>
    <row r="487" spans="1:218" x14ac:dyDescent="0.3">
      <c r="A487">
        <v>275</v>
      </c>
      <c r="B487" t="s">
        <v>3279</v>
      </c>
      <c r="C487" t="s">
        <v>5811</v>
      </c>
      <c r="D487" t="s">
        <v>212</v>
      </c>
      <c r="E487">
        <v>1</v>
      </c>
      <c r="F487" t="s">
        <v>202</v>
      </c>
      <c r="H487">
        <v>1</v>
      </c>
      <c r="M487">
        <v>1</v>
      </c>
      <c r="N487">
        <v>1</v>
      </c>
      <c r="U487">
        <v>1</v>
      </c>
      <c r="W487">
        <v>1</v>
      </c>
      <c r="X487" t="s">
        <v>3174</v>
      </c>
      <c r="Y487">
        <v>1</v>
      </c>
      <c r="Z487">
        <v>1</v>
      </c>
      <c r="AA487">
        <v>5</v>
      </c>
      <c r="AD487" t="s">
        <v>202</v>
      </c>
      <c r="AE487">
        <v>1</v>
      </c>
      <c r="AF487">
        <v>1</v>
      </c>
      <c r="AG487">
        <v>1</v>
      </c>
      <c r="AH487">
        <v>1</v>
      </c>
      <c r="AI487">
        <v>1</v>
      </c>
      <c r="AJ487">
        <v>2</v>
      </c>
      <c r="AK487" t="s">
        <v>5812</v>
      </c>
      <c r="AL487">
        <v>1</v>
      </c>
      <c r="AM487">
        <v>2</v>
      </c>
      <c r="AN487">
        <v>1</v>
      </c>
      <c r="AO487">
        <v>2</v>
      </c>
      <c r="AP487">
        <v>2</v>
      </c>
      <c r="AQ487">
        <v>1</v>
      </c>
      <c r="AR487" t="s">
        <v>5813</v>
      </c>
      <c r="AS487">
        <v>1</v>
      </c>
      <c r="AT487">
        <v>1</v>
      </c>
      <c r="AU487">
        <v>1</v>
      </c>
      <c r="AV487">
        <v>1</v>
      </c>
      <c r="AW487">
        <v>7</v>
      </c>
      <c r="AX487">
        <v>1</v>
      </c>
      <c r="AY487">
        <v>1</v>
      </c>
      <c r="BE487">
        <v>1</v>
      </c>
      <c r="BF487">
        <v>2</v>
      </c>
      <c r="BG487">
        <v>1</v>
      </c>
      <c r="BH487">
        <v>2</v>
      </c>
      <c r="BI487">
        <v>1</v>
      </c>
      <c r="BJ487">
        <v>0</v>
      </c>
      <c r="BM487">
        <v>1</v>
      </c>
      <c r="BN487">
        <v>1</v>
      </c>
      <c r="BO487">
        <v>4</v>
      </c>
      <c r="BP487">
        <v>1</v>
      </c>
      <c r="BQ487">
        <v>15</v>
      </c>
      <c r="BR487">
        <v>3</v>
      </c>
      <c r="BS487">
        <v>1</v>
      </c>
      <c r="BT487">
        <v>5</v>
      </c>
      <c r="BV487">
        <v>2</v>
      </c>
      <c r="BX487">
        <v>1</v>
      </c>
      <c r="BZ487">
        <v>0</v>
      </c>
      <c r="CB487">
        <v>0</v>
      </c>
      <c r="CD487">
        <v>2</v>
      </c>
      <c r="CJ487">
        <v>1</v>
      </c>
      <c r="CK487">
        <v>2</v>
      </c>
      <c r="CL487">
        <v>8</v>
      </c>
      <c r="CM487">
        <v>1</v>
      </c>
      <c r="CR487">
        <v>2</v>
      </c>
      <c r="CS487">
        <v>8</v>
      </c>
      <c r="CT487">
        <v>1</v>
      </c>
      <c r="CU487">
        <v>1</v>
      </c>
      <c r="CV487" t="s">
        <v>973</v>
      </c>
      <c r="CW487">
        <v>655</v>
      </c>
      <c r="CX487">
        <v>10.92</v>
      </c>
      <c r="CY487">
        <v>2</v>
      </c>
      <c r="CZ487">
        <v>1</v>
      </c>
      <c r="DA487" t="s">
        <v>3254</v>
      </c>
      <c r="DC487">
        <v>1</v>
      </c>
      <c r="DD487">
        <v>1</v>
      </c>
      <c r="DE487">
        <v>2</v>
      </c>
      <c r="DN487" t="s">
        <v>3177</v>
      </c>
      <c r="DO487" t="s">
        <v>3177</v>
      </c>
      <c r="DP487" t="s">
        <v>3178</v>
      </c>
      <c r="DQ487" t="s">
        <v>202</v>
      </c>
      <c r="DR487" t="s">
        <v>202</v>
      </c>
      <c r="DT487">
        <v>1</v>
      </c>
      <c r="DV487">
        <v>1</v>
      </c>
      <c r="DW487">
        <v>0</v>
      </c>
      <c r="DX487">
        <v>5</v>
      </c>
      <c r="DY487">
        <v>2</v>
      </c>
      <c r="DZ487">
        <v>1</v>
      </c>
      <c r="EA487">
        <v>18</v>
      </c>
      <c r="EB487">
        <f t="shared" si="21"/>
        <v>3</v>
      </c>
      <c r="EC487">
        <v>2</v>
      </c>
      <c r="EE487">
        <v>18</v>
      </c>
      <c r="EF487">
        <v>2</v>
      </c>
      <c r="EH487">
        <v>12</v>
      </c>
      <c r="EI487">
        <v>1</v>
      </c>
      <c r="EL487">
        <v>2</v>
      </c>
      <c r="EM487">
        <v>3</v>
      </c>
      <c r="EN487">
        <v>2</v>
      </c>
      <c r="EO487">
        <v>2</v>
      </c>
      <c r="EP487">
        <v>1</v>
      </c>
      <c r="EQ487">
        <v>2</v>
      </c>
      <c r="ER487">
        <v>1</v>
      </c>
      <c r="EZ487">
        <v>1</v>
      </c>
      <c r="FA487">
        <v>1</v>
      </c>
      <c r="FD487">
        <v>2</v>
      </c>
      <c r="FG487">
        <v>0</v>
      </c>
      <c r="FH487" t="s">
        <v>3179</v>
      </c>
      <c r="FI487">
        <v>1</v>
      </c>
      <c r="FJ487" t="s">
        <v>204</v>
      </c>
      <c r="FK487">
        <v>18</v>
      </c>
      <c r="FL487">
        <v>12</v>
      </c>
      <c r="FM487">
        <v>12</v>
      </c>
      <c r="FN487">
        <v>18</v>
      </c>
      <c r="FO487" t="s">
        <v>2212</v>
      </c>
      <c r="FP487">
        <v>3.5</v>
      </c>
      <c r="FQ487" t="s">
        <v>3287</v>
      </c>
      <c r="FR487" t="s">
        <v>3189</v>
      </c>
      <c r="FS487">
        <v>0</v>
      </c>
      <c r="FT487">
        <v>1</v>
      </c>
      <c r="FU487" t="s">
        <v>2221</v>
      </c>
      <c r="FV487" t="s">
        <v>4754</v>
      </c>
      <c r="FW487">
        <v>0</v>
      </c>
      <c r="FX487">
        <v>1</v>
      </c>
      <c r="FY487">
        <v>0</v>
      </c>
      <c r="FZ487">
        <v>0</v>
      </c>
      <c r="GA487">
        <v>59048</v>
      </c>
      <c r="GB487">
        <v>201</v>
      </c>
      <c r="GC487">
        <v>293.7711443</v>
      </c>
      <c r="GD487" t="s">
        <v>2407</v>
      </c>
      <c r="GE487">
        <v>1</v>
      </c>
      <c r="HG487" t="s">
        <v>202</v>
      </c>
      <c r="HJ487">
        <v>0</v>
      </c>
    </row>
    <row r="488" spans="1:218" x14ac:dyDescent="0.3">
      <c r="A488">
        <v>1047</v>
      </c>
      <c r="B488" t="s">
        <v>3225</v>
      </c>
      <c r="C488" t="s">
        <v>4769</v>
      </c>
      <c r="D488" t="s">
        <v>212</v>
      </c>
      <c r="E488">
        <v>1</v>
      </c>
      <c r="F488" t="s">
        <v>202</v>
      </c>
      <c r="H488">
        <v>1</v>
      </c>
      <c r="M488">
        <v>1</v>
      </c>
      <c r="N488">
        <v>1</v>
      </c>
      <c r="U488">
        <v>1</v>
      </c>
      <c r="W488">
        <v>1</v>
      </c>
      <c r="X488" t="s">
        <v>3174</v>
      </c>
      <c r="Y488">
        <v>1</v>
      </c>
      <c r="Z488">
        <v>1</v>
      </c>
      <c r="AA488">
        <v>1</v>
      </c>
      <c r="AD488" t="s">
        <v>202</v>
      </c>
      <c r="AE488">
        <v>1</v>
      </c>
      <c r="AF488">
        <v>1</v>
      </c>
      <c r="AG488">
        <v>1</v>
      </c>
      <c r="AH488">
        <v>1</v>
      </c>
      <c r="AI488">
        <v>1</v>
      </c>
      <c r="AJ488">
        <v>1</v>
      </c>
      <c r="AK488" t="s">
        <v>4770</v>
      </c>
      <c r="AL488">
        <v>1</v>
      </c>
      <c r="AM488">
        <v>1</v>
      </c>
      <c r="AN488">
        <v>1</v>
      </c>
      <c r="AO488">
        <v>2</v>
      </c>
      <c r="AP488">
        <v>1</v>
      </c>
      <c r="AQ488">
        <v>1</v>
      </c>
      <c r="AR488" t="s">
        <v>4771</v>
      </c>
      <c r="AS488">
        <v>1</v>
      </c>
      <c r="AT488">
        <v>1</v>
      </c>
      <c r="AU488">
        <v>1</v>
      </c>
      <c r="AV488">
        <v>1</v>
      </c>
      <c r="AW488">
        <v>7</v>
      </c>
      <c r="AX488">
        <v>4</v>
      </c>
      <c r="AY488">
        <v>3</v>
      </c>
      <c r="BE488">
        <v>1</v>
      </c>
      <c r="BF488">
        <v>1</v>
      </c>
      <c r="BG488">
        <v>1</v>
      </c>
      <c r="BH488">
        <v>1</v>
      </c>
      <c r="BI488">
        <v>1</v>
      </c>
      <c r="BJ488">
        <v>1</v>
      </c>
      <c r="BK488">
        <v>1</v>
      </c>
      <c r="BL488">
        <v>1</v>
      </c>
      <c r="BM488">
        <v>2</v>
      </c>
      <c r="BN488">
        <v>1</v>
      </c>
      <c r="BO488">
        <v>2</v>
      </c>
      <c r="BP488">
        <v>1</v>
      </c>
      <c r="BQ488">
        <v>3</v>
      </c>
      <c r="BR488">
        <v>6</v>
      </c>
      <c r="BS488">
        <v>1</v>
      </c>
      <c r="BT488">
        <v>2</v>
      </c>
      <c r="BV488">
        <v>1</v>
      </c>
      <c r="BX488">
        <v>0</v>
      </c>
      <c r="BZ488">
        <v>1</v>
      </c>
      <c r="CJ488">
        <v>1</v>
      </c>
      <c r="CK488">
        <v>2</v>
      </c>
      <c r="CL488">
        <v>6</v>
      </c>
      <c r="CM488">
        <v>6</v>
      </c>
      <c r="CS488">
        <v>4</v>
      </c>
      <c r="CT488">
        <v>1</v>
      </c>
      <c r="CU488">
        <v>1</v>
      </c>
      <c r="CV488" t="s">
        <v>2573</v>
      </c>
      <c r="CW488">
        <v>653</v>
      </c>
      <c r="CX488">
        <v>10.88</v>
      </c>
      <c r="CY488">
        <v>2</v>
      </c>
      <c r="CZ488">
        <v>1</v>
      </c>
      <c r="DA488" t="s">
        <v>426</v>
      </c>
      <c r="DC488">
        <v>1</v>
      </c>
      <c r="DD488">
        <v>1</v>
      </c>
      <c r="DE488">
        <v>3</v>
      </c>
      <c r="DN488" t="s">
        <v>4766</v>
      </c>
      <c r="DO488" t="s">
        <v>4766</v>
      </c>
      <c r="DP488" t="s">
        <v>3178</v>
      </c>
      <c r="DQ488" t="s">
        <v>202</v>
      </c>
      <c r="DR488" t="s">
        <v>202</v>
      </c>
      <c r="DT488">
        <v>1</v>
      </c>
      <c r="DV488">
        <v>1</v>
      </c>
      <c r="DW488">
        <v>0</v>
      </c>
      <c r="DX488">
        <v>1</v>
      </c>
      <c r="DY488">
        <v>1</v>
      </c>
      <c r="DZ488">
        <v>1</v>
      </c>
      <c r="EA488">
        <v>3</v>
      </c>
      <c r="EB488">
        <f t="shared" si="21"/>
        <v>6</v>
      </c>
      <c r="EC488">
        <v>2</v>
      </c>
      <c r="EE488">
        <v>6</v>
      </c>
      <c r="EL488">
        <v>1</v>
      </c>
      <c r="EM488">
        <v>4</v>
      </c>
      <c r="EN488">
        <v>1</v>
      </c>
      <c r="EO488">
        <v>1</v>
      </c>
      <c r="EP488">
        <v>1</v>
      </c>
      <c r="EQ488">
        <v>1</v>
      </c>
      <c r="ER488">
        <v>1</v>
      </c>
      <c r="EZ488">
        <v>2</v>
      </c>
      <c r="FE488">
        <v>2</v>
      </c>
      <c r="FG488">
        <v>0</v>
      </c>
      <c r="FH488" t="s">
        <v>3179</v>
      </c>
      <c r="FI488">
        <v>1</v>
      </c>
      <c r="FJ488" t="s">
        <v>204</v>
      </c>
      <c r="FK488">
        <v>6</v>
      </c>
      <c r="FL488">
        <v>12</v>
      </c>
      <c r="FM488">
        <v>12</v>
      </c>
      <c r="FN488">
        <v>3</v>
      </c>
      <c r="FO488" t="s">
        <v>2206</v>
      </c>
      <c r="FP488">
        <v>7.5</v>
      </c>
      <c r="FQ488" t="s">
        <v>3180</v>
      </c>
      <c r="FR488" t="s">
        <v>3196</v>
      </c>
      <c r="FS488">
        <v>1</v>
      </c>
      <c r="FT488">
        <v>1</v>
      </c>
      <c r="FU488" t="s">
        <v>2221</v>
      </c>
      <c r="FV488" t="s">
        <v>3182</v>
      </c>
      <c r="FW488">
        <v>1</v>
      </c>
      <c r="FX488">
        <v>0</v>
      </c>
      <c r="FY488">
        <v>0</v>
      </c>
      <c r="FZ488">
        <v>1</v>
      </c>
      <c r="GA488">
        <v>39021</v>
      </c>
      <c r="GB488">
        <v>133</v>
      </c>
      <c r="GC488">
        <v>293.3909774</v>
      </c>
      <c r="GD488" t="s">
        <v>2401</v>
      </c>
      <c r="GE488">
        <v>1</v>
      </c>
      <c r="HG488" t="s">
        <v>202</v>
      </c>
      <c r="HI488">
        <v>0</v>
      </c>
      <c r="HJ488">
        <v>1</v>
      </c>
    </row>
    <row r="489" spans="1:218" x14ac:dyDescent="0.3">
      <c r="A489">
        <v>433</v>
      </c>
      <c r="B489" t="s">
        <v>3264</v>
      </c>
      <c r="C489" t="s">
        <v>5748</v>
      </c>
      <c r="D489" t="s">
        <v>194</v>
      </c>
      <c r="E489">
        <v>1</v>
      </c>
      <c r="F489" t="s">
        <v>202</v>
      </c>
      <c r="H489">
        <v>1</v>
      </c>
      <c r="M489">
        <v>1</v>
      </c>
      <c r="N489">
        <v>1</v>
      </c>
      <c r="U489">
        <v>1</v>
      </c>
      <c r="W489">
        <v>1</v>
      </c>
      <c r="X489" t="s">
        <v>3174</v>
      </c>
      <c r="Y489">
        <v>1</v>
      </c>
      <c r="Z489">
        <v>1</v>
      </c>
      <c r="AA489">
        <v>1</v>
      </c>
      <c r="AD489" t="s">
        <v>202</v>
      </c>
      <c r="AE489">
        <v>1</v>
      </c>
      <c r="AF489">
        <v>1</v>
      </c>
      <c r="AG489">
        <v>1</v>
      </c>
      <c r="AH489">
        <v>2</v>
      </c>
      <c r="AI489">
        <v>1</v>
      </c>
      <c r="AJ489">
        <v>2</v>
      </c>
      <c r="AK489" t="s">
        <v>4296</v>
      </c>
      <c r="AL489">
        <v>1</v>
      </c>
      <c r="AM489">
        <v>2</v>
      </c>
      <c r="AN489">
        <v>2</v>
      </c>
      <c r="AO489">
        <v>2</v>
      </c>
      <c r="AP489">
        <v>2</v>
      </c>
      <c r="AQ489">
        <v>1</v>
      </c>
      <c r="AR489" t="s">
        <v>4297</v>
      </c>
      <c r="AS489">
        <v>2</v>
      </c>
      <c r="AT489">
        <v>1</v>
      </c>
      <c r="AU489">
        <v>1</v>
      </c>
      <c r="AV489">
        <v>1</v>
      </c>
      <c r="AW489">
        <v>5</v>
      </c>
      <c r="AX489">
        <v>7</v>
      </c>
      <c r="AY489">
        <v>3</v>
      </c>
      <c r="BE489">
        <v>1</v>
      </c>
      <c r="BF489">
        <v>2</v>
      </c>
      <c r="BG489">
        <v>1</v>
      </c>
      <c r="BH489">
        <v>2</v>
      </c>
      <c r="BI489">
        <v>1</v>
      </c>
      <c r="BJ489">
        <v>1</v>
      </c>
      <c r="BK489">
        <v>1</v>
      </c>
      <c r="BL489">
        <v>1</v>
      </c>
      <c r="BM489">
        <v>1</v>
      </c>
      <c r="BN489">
        <v>1</v>
      </c>
      <c r="BO489">
        <v>2</v>
      </c>
      <c r="BP489">
        <v>1</v>
      </c>
      <c r="BQ489">
        <v>50</v>
      </c>
      <c r="BR489">
        <v>1</v>
      </c>
      <c r="BS489">
        <v>1</v>
      </c>
      <c r="BT489">
        <v>2</v>
      </c>
      <c r="BU489">
        <v>2</v>
      </c>
      <c r="BV489">
        <v>0</v>
      </c>
      <c r="BW489">
        <v>2</v>
      </c>
      <c r="BX489">
        <v>0</v>
      </c>
      <c r="BY489">
        <v>2</v>
      </c>
      <c r="BZ489">
        <v>0</v>
      </c>
      <c r="CA489">
        <v>2</v>
      </c>
      <c r="CB489">
        <v>0</v>
      </c>
      <c r="CC489">
        <v>2</v>
      </c>
      <c r="CD489">
        <v>0</v>
      </c>
      <c r="CE489">
        <v>2</v>
      </c>
      <c r="CF489">
        <v>0</v>
      </c>
      <c r="CG489">
        <v>2</v>
      </c>
      <c r="CH489">
        <v>2</v>
      </c>
      <c r="CI489">
        <v>2</v>
      </c>
      <c r="CJ489">
        <v>1</v>
      </c>
      <c r="CK489">
        <v>1</v>
      </c>
      <c r="CL489">
        <v>4</v>
      </c>
      <c r="CM489">
        <v>1</v>
      </c>
      <c r="CR489">
        <v>2</v>
      </c>
      <c r="CS489">
        <v>3</v>
      </c>
      <c r="CT489">
        <v>1</v>
      </c>
      <c r="CU489">
        <v>2</v>
      </c>
      <c r="CV489" t="s">
        <v>1267</v>
      </c>
      <c r="CW489">
        <v>935</v>
      </c>
      <c r="CX489">
        <v>15.58</v>
      </c>
      <c r="CY489">
        <v>2</v>
      </c>
      <c r="CZ489">
        <v>1</v>
      </c>
      <c r="DA489" t="s">
        <v>3291</v>
      </c>
      <c r="DC489">
        <v>1</v>
      </c>
      <c r="DD489">
        <v>1</v>
      </c>
      <c r="DE489">
        <v>16</v>
      </c>
      <c r="DN489" t="s">
        <v>3884</v>
      </c>
      <c r="DO489" t="s">
        <v>3884</v>
      </c>
      <c r="DP489" t="s">
        <v>3178</v>
      </c>
      <c r="DQ489" t="s">
        <v>202</v>
      </c>
      <c r="DR489" t="s">
        <v>202</v>
      </c>
      <c r="DT489">
        <v>1</v>
      </c>
      <c r="DV489">
        <v>1</v>
      </c>
      <c r="DW489">
        <v>0</v>
      </c>
      <c r="DX489">
        <v>1</v>
      </c>
      <c r="DY489">
        <v>2</v>
      </c>
      <c r="DZ489">
        <v>1</v>
      </c>
      <c r="EA489">
        <v>10</v>
      </c>
      <c r="EB489">
        <f t="shared" si="21"/>
        <v>4</v>
      </c>
      <c r="EC489">
        <v>1</v>
      </c>
      <c r="ED489">
        <v>10</v>
      </c>
      <c r="EF489">
        <v>1</v>
      </c>
      <c r="EG489">
        <v>11</v>
      </c>
      <c r="EI489">
        <v>1</v>
      </c>
      <c r="EL489">
        <v>1</v>
      </c>
      <c r="EM489">
        <v>3</v>
      </c>
      <c r="EN489">
        <v>2</v>
      </c>
      <c r="EO489">
        <v>2</v>
      </c>
      <c r="EP489">
        <v>1</v>
      </c>
      <c r="EQ489">
        <v>1</v>
      </c>
      <c r="ER489">
        <v>1</v>
      </c>
      <c r="EZ489">
        <v>1</v>
      </c>
      <c r="FA489">
        <v>2</v>
      </c>
      <c r="FB489">
        <v>1</v>
      </c>
      <c r="FC489">
        <v>1</v>
      </c>
      <c r="FD489">
        <v>2</v>
      </c>
      <c r="FG489">
        <v>0</v>
      </c>
      <c r="FH489" t="s">
        <v>3179</v>
      </c>
      <c r="FI489">
        <v>1</v>
      </c>
      <c r="FJ489" t="s">
        <v>204</v>
      </c>
      <c r="FK489">
        <v>0.83333330000000005</v>
      </c>
      <c r="FL489">
        <v>10</v>
      </c>
      <c r="FM489">
        <v>10</v>
      </c>
      <c r="FN489">
        <v>10</v>
      </c>
      <c r="FO489" t="s">
        <v>2206</v>
      </c>
      <c r="FP489">
        <v>3.5</v>
      </c>
      <c r="FQ489" t="s">
        <v>3287</v>
      </c>
      <c r="FR489" t="s">
        <v>3189</v>
      </c>
      <c r="FS489">
        <v>0</v>
      </c>
      <c r="FT489">
        <v>1</v>
      </c>
      <c r="FU489" t="s">
        <v>2221</v>
      </c>
      <c r="FV489" t="s">
        <v>3182</v>
      </c>
      <c r="FW489">
        <v>0</v>
      </c>
      <c r="FX489">
        <v>1</v>
      </c>
      <c r="FY489">
        <v>0</v>
      </c>
      <c r="FZ489">
        <v>0</v>
      </c>
      <c r="GA489">
        <v>14027</v>
      </c>
      <c r="GB489">
        <v>56</v>
      </c>
      <c r="GC489">
        <v>250.48214290000001</v>
      </c>
      <c r="GD489" t="s">
        <v>2407</v>
      </c>
      <c r="GE489">
        <v>1</v>
      </c>
      <c r="HG489" t="s">
        <v>202</v>
      </c>
      <c r="HJ489">
        <v>0</v>
      </c>
    </row>
    <row r="490" spans="1:218" x14ac:dyDescent="0.3">
      <c r="A490">
        <v>1053</v>
      </c>
      <c r="B490" t="s">
        <v>3183</v>
      </c>
      <c r="C490" t="s">
        <v>4774</v>
      </c>
      <c r="D490" t="s">
        <v>212</v>
      </c>
      <c r="E490">
        <v>1</v>
      </c>
      <c r="F490" t="s">
        <v>202</v>
      </c>
      <c r="H490">
        <v>1</v>
      </c>
      <c r="M490">
        <v>1</v>
      </c>
      <c r="N490">
        <v>1</v>
      </c>
      <c r="U490">
        <v>1</v>
      </c>
      <c r="W490">
        <v>1</v>
      </c>
      <c r="X490" t="s">
        <v>3174</v>
      </c>
      <c r="Y490">
        <v>1</v>
      </c>
      <c r="Z490">
        <v>1</v>
      </c>
      <c r="AA490">
        <v>2</v>
      </c>
      <c r="AD490" t="s">
        <v>202</v>
      </c>
      <c r="AE490">
        <v>1</v>
      </c>
      <c r="AF490">
        <v>1</v>
      </c>
      <c r="AG490">
        <v>1</v>
      </c>
      <c r="AH490">
        <v>1</v>
      </c>
      <c r="AI490">
        <v>1</v>
      </c>
      <c r="AJ490">
        <v>1</v>
      </c>
      <c r="AK490" t="s">
        <v>4775</v>
      </c>
      <c r="AL490">
        <v>1</v>
      </c>
      <c r="AM490">
        <v>2</v>
      </c>
      <c r="AN490">
        <v>1</v>
      </c>
      <c r="AO490">
        <v>2</v>
      </c>
      <c r="AP490">
        <v>2</v>
      </c>
      <c r="AQ490">
        <v>1</v>
      </c>
      <c r="AR490" t="s">
        <v>4776</v>
      </c>
      <c r="AS490">
        <v>2</v>
      </c>
      <c r="AT490">
        <v>2</v>
      </c>
      <c r="AU490">
        <v>1</v>
      </c>
      <c r="AV490">
        <v>2</v>
      </c>
      <c r="AW490">
        <v>7</v>
      </c>
      <c r="AX490">
        <v>2</v>
      </c>
      <c r="AY490">
        <v>3</v>
      </c>
      <c r="BE490">
        <v>1</v>
      </c>
      <c r="BF490">
        <v>1</v>
      </c>
      <c r="BG490">
        <v>1</v>
      </c>
      <c r="BH490">
        <v>1</v>
      </c>
      <c r="BI490">
        <v>1</v>
      </c>
      <c r="BJ490">
        <v>0</v>
      </c>
      <c r="BM490">
        <v>5</v>
      </c>
      <c r="BN490">
        <v>1</v>
      </c>
      <c r="BO490">
        <v>2</v>
      </c>
      <c r="BP490">
        <v>1</v>
      </c>
      <c r="BQ490">
        <v>2</v>
      </c>
      <c r="BR490">
        <v>1</v>
      </c>
      <c r="BS490">
        <v>1</v>
      </c>
      <c r="BT490">
        <v>2</v>
      </c>
      <c r="BU490">
        <v>2</v>
      </c>
      <c r="BV490">
        <v>0</v>
      </c>
      <c r="BW490">
        <v>2</v>
      </c>
      <c r="BX490">
        <v>0</v>
      </c>
      <c r="BY490">
        <v>2</v>
      </c>
      <c r="BZ490">
        <v>1</v>
      </c>
      <c r="CA490">
        <v>2</v>
      </c>
      <c r="CB490">
        <v>0</v>
      </c>
      <c r="CC490">
        <v>2</v>
      </c>
      <c r="CD490">
        <v>0</v>
      </c>
      <c r="CE490">
        <v>2</v>
      </c>
      <c r="CF490">
        <v>0</v>
      </c>
      <c r="CG490">
        <v>2</v>
      </c>
      <c r="CH490">
        <v>1</v>
      </c>
      <c r="CI490">
        <v>2</v>
      </c>
      <c r="CJ490">
        <v>2</v>
      </c>
      <c r="CK490">
        <v>2</v>
      </c>
      <c r="CL490">
        <v>8</v>
      </c>
      <c r="CM490">
        <v>6</v>
      </c>
      <c r="CS490">
        <v>7</v>
      </c>
      <c r="CT490">
        <v>1</v>
      </c>
      <c r="CU490">
        <v>1</v>
      </c>
      <c r="CV490" t="s">
        <v>912</v>
      </c>
      <c r="CW490">
        <v>722</v>
      </c>
      <c r="CX490">
        <v>12.03</v>
      </c>
      <c r="CY490">
        <v>2</v>
      </c>
      <c r="CZ490">
        <v>1</v>
      </c>
      <c r="DA490" t="s">
        <v>4777</v>
      </c>
      <c r="DC490">
        <v>1</v>
      </c>
      <c r="DD490">
        <v>1</v>
      </c>
      <c r="DE490">
        <v>4</v>
      </c>
      <c r="DN490" t="s">
        <v>4766</v>
      </c>
      <c r="DO490" t="s">
        <v>4766</v>
      </c>
      <c r="DP490" t="s">
        <v>3178</v>
      </c>
      <c r="DQ490" t="s">
        <v>202</v>
      </c>
      <c r="DR490" t="s">
        <v>202</v>
      </c>
      <c r="DT490">
        <v>1</v>
      </c>
      <c r="DV490">
        <v>1</v>
      </c>
      <c r="DW490">
        <v>0</v>
      </c>
      <c r="DX490">
        <v>2</v>
      </c>
      <c r="DY490">
        <v>1</v>
      </c>
      <c r="DZ490">
        <v>1</v>
      </c>
      <c r="EA490">
        <v>20</v>
      </c>
      <c r="EB490">
        <f t="shared" si="21"/>
        <v>2</v>
      </c>
      <c r="EC490">
        <v>2</v>
      </c>
      <c r="EE490">
        <v>1</v>
      </c>
      <c r="EL490">
        <v>3</v>
      </c>
      <c r="EM490">
        <v>2</v>
      </c>
      <c r="EN490">
        <v>1</v>
      </c>
      <c r="EO490">
        <v>2</v>
      </c>
      <c r="EP490">
        <v>2</v>
      </c>
      <c r="EZ490">
        <v>1</v>
      </c>
      <c r="FA490">
        <v>1</v>
      </c>
      <c r="FD490">
        <v>1</v>
      </c>
      <c r="FG490">
        <v>0</v>
      </c>
      <c r="FH490" t="s">
        <v>3179</v>
      </c>
      <c r="FI490">
        <v>1</v>
      </c>
      <c r="FJ490" t="s">
        <v>204</v>
      </c>
      <c r="FK490">
        <v>1</v>
      </c>
      <c r="FL490">
        <v>12</v>
      </c>
      <c r="FM490">
        <v>12</v>
      </c>
      <c r="FN490">
        <v>20</v>
      </c>
      <c r="FO490" t="s">
        <v>2220</v>
      </c>
      <c r="FP490">
        <v>1.5</v>
      </c>
      <c r="FQ490" t="s">
        <v>3180</v>
      </c>
      <c r="FR490" t="s">
        <v>3189</v>
      </c>
      <c r="FS490">
        <v>0</v>
      </c>
      <c r="FT490">
        <v>0</v>
      </c>
      <c r="FU490" t="s">
        <v>2207</v>
      </c>
      <c r="FV490" t="s">
        <v>2207</v>
      </c>
      <c r="FW490">
        <v>0</v>
      </c>
      <c r="FX490">
        <v>1</v>
      </c>
      <c r="FY490">
        <v>0</v>
      </c>
      <c r="FZ490">
        <v>0</v>
      </c>
      <c r="GA490">
        <v>37408</v>
      </c>
      <c r="GB490">
        <v>127</v>
      </c>
      <c r="GC490">
        <v>294.55118110000001</v>
      </c>
      <c r="GD490" t="s">
        <v>2401</v>
      </c>
      <c r="GE490">
        <v>1</v>
      </c>
      <c r="HG490" t="s">
        <v>202</v>
      </c>
      <c r="HJ490">
        <v>0</v>
      </c>
    </row>
    <row r="491" spans="1:218" x14ac:dyDescent="0.3">
      <c r="A491">
        <v>1056</v>
      </c>
      <c r="B491" t="s">
        <v>3279</v>
      </c>
      <c r="C491" t="s">
        <v>4778</v>
      </c>
      <c r="D491" t="s">
        <v>212</v>
      </c>
      <c r="E491">
        <v>1</v>
      </c>
      <c r="F491" t="s">
        <v>202</v>
      </c>
      <c r="H491">
        <v>1</v>
      </c>
      <c r="M491">
        <v>1</v>
      </c>
      <c r="N491">
        <v>1</v>
      </c>
      <c r="U491">
        <v>1</v>
      </c>
      <c r="W491">
        <v>1</v>
      </c>
      <c r="X491" t="s">
        <v>3174</v>
      </c>
      <c r="Y491">
        <v>1</v>
      </c>
      <c r="Z491">
        <v>1</v>
      </c>
      <c r="AA491">
        <v>1</v>
      </c>
      <c r="AD491" t="s">
        <v>202</v>
      </c>
      <c r="AE491">
        <v>1</v>
      </c>
      <c r="AF491">
        <v>1</v>
      </c>
      <c r="AG491">
        <v>1</v>
      </c>
      <c r="AH491">
        <v>2</v>
      </c>
      <c r="AI491">
        <v>2</v>
      </c>
      <c r="AJ491">
        <v>2</v>
      </c>
      <c r="AK491" t="s">
        <v>4779</v>
      </c>
      <c r="AL491">
        <v>2</v>
      </c>
      <c r="AM491">
        <v>2</v>
      </c>
      <c r="AN491">
        <v>1</v>
      </c>
      <c r="AO491">
        <v>2</v>
      </c>
      <c r="AP491">
        <v>2</v>
      </c>
      <c r="AQ491">
        <v>2</v>
      </c>
      <c r="AR491" t="s">
        <v>4780</v>
      </c>
      <c r="AS491">
        <v>2</v>
      </c>
      <c r="AT491">
        <v>2</v>
      </c>
      <c r="AU491">
        <v>2</v>
      </c>
      <c r="AV491">
        <v>2</v>
      </c>
      <c r="AW491">
        <v>7</v>
      </c>
      <c r="AX491">
        <v>2</v>
      </c>
      <c r="AY491">
        <v>1</v>
      </c>
      <c r="BE491">
        <v>1</v>
      </c>
      <c r="BF491">
        <v>1</v>
      </c>
      <c r="BG491">
        <v>1</v>
      </c>
      <c r="BH491">
        <v>1</v>
      </c>
      <c r="BI491">
        <v>1</v>
      </c>
      <c r="BJ491">
        <v>0</v>
      </c>
      <c r="BM491">
        <v>4</v>
      </c>
      <c r="BN491">
        <v>1</v>
      </c>
      <c r="BO491">
        <v>1</v>
      </c>
      <c r="BP491">
        <v>1</v>
      </c>
      <c r="BQ491">
        <v>1</v>
      </c>
      <c r="BR491">
        <v>2</v>
      </c>
      <c r="BS491">
        <v>1</v>
      </c>
      <c r="BT491">
        <v>1</v>
      </c>
      <c r="BV491">
        <v>0</v>
      </c>
      <c r="BX491">
        <v>0</v>
      </c>
      <c r="BZ491">
        <v>0</v>
      </c>
      <c r="CB491">
        <v>0</v>
      </c>
      <c r="CD491">
        <v>1</v>
      </c>
      <c r="CJ491">
        <v>2</v>
      </c>
      <c r="CK491">
        <v>2</v>
      </c>
      <c r="CL491">
        <v>5</v>
      </c>
      <c r="CM491">
        <v>1</v>
      </c>
      <c r="CR491">
        <v>2</v>
      </c>
      <c r="CS491">
        <v>6</v>
      </c>
      <c r="CT491">
        <v>1</v>
      </c>
      <c r="CU491">
        <v>2</v>
      </c>
      <c r="CV491" t="s">
        <v>4781</v>
      </c>
      <c r="CW491">
        <v>614</v>
      </c>
      <c r="CX491">
        <v>10.23</v>
      </c>
      <c r="CY491">
        <v>2</v>
      </c>
      <c r="CZ491">
        <v>1</v>
      </c>
      <c r="DA491" t="s">
        <v>1913</v>
      </c>
      <c r="DC491">
        <v>1</v>
      </c>
      <c r="DD491">
        <v>1</v>
      </c>
      <c r="DE491">
        <v>2</v>
      </c>
      <c r="DN491" t="s">
        <v>4766</v>
      </c>
      <c r="DO491" t="s">
        <v>4766</v>
      </c>
      <c r="DP491" t="s">
        <v>3178</v>
      </c>
      <c r="DQ491" t="s">
        <v>202</v>
      </c>
      <c r="DR491" t="s">
        <v>202</v>
      </c>
      <c r="DT491">
        <v>1</v>
      </c>
      <c r="DV491">
        <v>1</v>
      </c>
      <c r="DW491">
        <v>0</v>
      </c>
      <c r="DX491">
        <v>1</v>
      </c>
      <c r="DY491">
        <v>1</v>
      </c>
      <c r="DZ491">
        <v>1</v>
      </c>
      <c r="EA491">
        <v>15</v>
      </c>
      <c r="EB491">
        <f t="shared" si="21"/>
        <v>3</v>
      </c>
      <c r="EC491">
        <v>2</v>
      </c>
      <c r="EE491">
        <v>15</v>
      </c>
      <c r="EL491">
        <v>1</v>
      </c>
      <c r="EM491">
        <v>3</v>
      </c>
      <c r="EN491">
        <v>1</v>
      </c>
      <c r="EO491">
        <v>1</v>
      </c>
      <c r="EP491">
        <v>2</v>
      </c>
      <c r="EZ491">
        <v>1</v>
      </c>
      <c r="FA491">
        <v>1</v>
      </c>
      <c r="FD491">
        <v>9</v>
      </c>
      <c r="FG491">
        <v>0</v>
      </c>
      <c r="FH491" t="s">
        <v>3179</v>
      </c>
      <c r="FI491">
        <v>1</v>
      </c>
      <c r="FJ491" t="s">
        <v>204</v>
      </c>
      <c r="FK491">
        <v>15</v>
      </c>
      <c r="FL491">
        <v>12</v>
      </c>
      <c r="FM491">
        <v>12</v>
      </c>
      <c r="FN491">
        <v>15</v>
      </c>
      <c r="FO491" t="s">
        <v>2206</v>
      </c>
      <c r="FP491">
        <v>3.5</v>
      </c>
      <c r="FQ491" t="s">
        <v>3180</v>
      </c>
      <c r="FR491" t="s">
        <v>3196</v>
      </c>
      <c r="FS491">
        <v>1</v>
      </c>
      <c r="FT491">
        <v>0</v>
      </c>
      <c r="FU491" t="s">
        <v>2207</v>
      </c>
      <c r="FV491" t="s">
        <v>2207</v>
      </c>
      <c r="FW491">
        <v>0</v>
      </c>
      <c r="FX491">
        <v>1</v>
      </c>
      <c r="FY491">
        <v>0</v>
      </c>
      <c r="FZ491">
        <v>0</v>
      </c>
      <c r="GA491">
        <v>59048</v>
      </c>
      <c r="GB491">
        <v>201</v>
      </c>
      <c r="GC491">
        <v>293.7711443</v>
      </c>
      <c r="GD491" t="s">
        <v>2401</v>
      </c>
      <c r="GE491">
        <v>1</v>
      </c>
      <c r="HG491" t="s">
        <v>202</v>
      </c>
      <c r="HJ491">
        <v>0</v>
      </c>
    </row>
    <row r="492" spans="1:218" x14ac:dyDescent="0.3">
      <c r="A492">
        <v>510</v>
      </c>
      <c r="B492" t="s">
        <v>3190</v>
      </c>
      <c r="C492" t="s">
        <v>5914</v>
      </c>
      <c r="D492" t="s">
        <v>265</v>
      </c>
      <c r="E492">
        <v>1</v>
      </c>
      <c r="F492" t="s">
        <v>202</v>
      </c>
      <c r="H492">
        <v>1</v>
      </c>
      <c r="M492">
        <v>1</v>
      </c>
      <c r="N492">
        <v>1</v>
      </c>
      <c r="U492">
        <v>1</v>
      </c>
      <c r="W492">
        <v>1</v>
      </c>
      <c r="X492" t="s">
        <v>3174</v>
      </c>
      <c r="Y492">
        <v>1</v>
      </c>
      <c r="Z492">
        <v>1</v>
      </c>
      <c r="AA492">
        <v>7</v>
      </c>
      <c r="AD492" t="s">
        <v>202</v>
      </c>
      <c r="AE492">
        <v>1</v>
      </c>
      <c r="AF492">
        <v>1</v>
      </c>
      <c r="AG492">
        <v>1</v>
      </c>
      <c r="AH492">
        <v>1</v>
      </c>
      <c r="AI492">
        <v>1</v>
      </c>
      <c r="AJ492">
        <v>1</v>
      </c>
      <c r="AK492" t="s">
        <v>5915</v>
      </c>
      <c r="AL492">
        <v>1</v>
      </c>
      <c r="AM492">
        <v>1</v>
      </c>
      <c r="AN492">
        <v>1</v>
      </c>
      <c r="AO492">
        <v>2</v>
      </c>
      <c r="AP492">
        <v>2</v>
      </c>
      <c r="AQ492">
        <v>1</v>
      </c>
      <c r="AR492" t="s">
        <v>5916</v>
      </c>
      <c r="AS492">
        <v>1</v>
      </c>
      <c r="AT492">
        <v>1</v>
      </c>
      <c r="AU492">
        <v>1</v>
      </c>
      <c r="AV492">
        <v>2</v>
      </c>
      <c r="AW492">
        <v>7</v>
      </c>
      <c r="AX492">
        <v>2</v>
      </c>
      <c r="AY492">
        <v>1</v>
      </c>
      <c r="BE492">
        <v>1</v>
      </c>
      <c r="BF492">
        <v>3</v>
      </c>
      <c r="BG492">
        <v>1</v>
      </c>
      <c r="BH492">
        <v>3</v>
      </c>
      <c r="BI492">
        <v>1</v>
      </c>
      <c r="BJ492">
        <v>0</v>
      </c>
      <c r="BM492">
        <v>1</v>
      </c>
      <c r="BN492">
        <v>1</v>
      </c>
      <c r="BO492">
        <v>3</v>
      </c>
      <c r="BP492">
        <v>1</v>
      </c>
      <c r="BQ492">
        <v>15</v>
      </c>
      <c r="BR492">
        <v>3</v>
      </c>
      <c r="BS492">
        <v>1</v>
      </c>
      <c r="BT492">
        <v>2</v>
      </c>
      <c r="BU492">
        <v>2</v>
      </c>
      <c r="BV492">
        <v>0</v>
      </c>
      <c r="BW492">
        <v>2</v>
      </c>
      <c r="BX492">
        <v>0</v>
      </c>
      <c r="BY492">
        <v>2</v>
      </c>
      <c r="BZ492">
        <v>0</v>
      </c>
      <c r="CA492">
        <v>2</v>
      </c>
      <c r="CB492">
        <v>0</v>
      </c>
      <c r="CC492">
        <v>2</v>
      </c>
      <c r="CD492">
        <v>0</v>
      </c>
      <c r="CE492">
        <v>2</v>
      </c>
      <c r="CF492">
        <v>0</v>
      </c>
      <c r="CG492">
        <v>2</v>
      </c>
      <c r="CH492">
        <v>2</v>
      </c>
      <c r="CI492">
        <v>2</v>
      </c>
      <c r="CJ492">
        <v>1</v>
      </c>
      <c r="CK492">
        <v>1</v>
      </c>
      <c r="CL492">
        <v>6</v>
      </c>
      <c r="CM492">
        <v>1</v>
      </c>
      <c r="CR492">
        <v>2</v>
      </c>
      <c r="CS492">
        <v>8</v>
      </c>
      <c r="CT492">
        <v>1</v>
      </c>
      <c r="CU492">
        <v>2</v>
      </c>
      <c r="CV492" t="s">
        <v>2795</v>
      </c>
      <c r="CW492">
        <v>712</v>
      </c>
      <c r="CX492">
        <v>11.87</v>
      </c>
      <c r="CY492">
        <v>2</v>
      </c>
      <c r="CZ492">
        <v>1</v>
      </c>
      <c r="DA492" t="s">
        <v>1806</v>
      </c>
      <c r="DC492">
        <v>1</v>
      </c>
      <c r="DD492">
        <v>1</v>
      </c>
      <c r="DE492">
        <v>29</v>
      </c>
      <c r="DN492" t="s">
        <v>3912</v>
      </c>
      <c r="DO492" t="s">
        <v>3912</v>
      </c>
      <c r="DP492" t="s">
        <v>3178</v>
      </c>
      <c r="DQ492" t="s">
        <v>202</v>
      </c>
      <c r="DR492" t="s">
        <v>202</v>
      </c>
      <c r="DT492">
        <v>1</v>
      </c>
      <c r="DV492">
        <v>1</v>
      </c>
      <c r="DW492">
        <v>0</v>
      </c>
      <c r="DX492">
        <v>7</v>
      </c>
      <c r="DY492">
        <v>2</v>
      </c>
      <c r="DZ492">
        <v>1</v>
      </c>
      <c r="EA492">
        <v>6</v>
      </c>
      <c r="EB492">
        <f t="shared" si="21"/>
        <v>5</v>
      </c>
      <c r="EC492">
        <v>2</v>
      </c>
      <c r="EE492">
        <v>6</v>
      </c>
      <c r="EF492">
        <v>2</v>
      </c>
      <c r="EH492">
        <v>6</v>
      </c>
      <c r="EI492">
        <v>1</v>
      </c>
      <c r="EL492">
        <v>1</v>
      </c>
      <c r="EM492">
        <v>3</v>
      </c>
      <c r="EN492">
        <v>2</v>
      </c>
      <c r="EO492">
        <v>2</v>
      </c>
      <c r="EP492">
        <v>1</v>
      </c>
      <c r="EQ492">
        <v>2</v>
      </c>
      <c r="ER492">
        <v>1</v>
      </c>
      <c r="EZ492">
        <v>1</v>
      </c>
      <c r="FA492">
        <v>1</v>
      </c>
      <c r="FD492">
        <v>2</v>
      </c>
      <c r="FG492">
        <v>0</v>
      </c>
      <c r="FH492" t="s">
        <v>3179</v>
      </c>
      <c r="FI492">
        <v>1</v>
      </c>
      <c r="FJ492" t="s">
        <v>204</v>
      </c>
      <c r="FK492">
        <v>6</v>
      </c>
      <c r="FL492">
        <v>12</v>
      </c>
      <c r="FM492">
        <v>12</v>
      </c>
      <c r="FN492">
        <v>6</v>
      </c>
      <c r="FO492" t="s">
        <v>2206</v>
      </c>
      <c r="FP492">
        <v>3.5</v>
      </c>
      <c r="FQ492" t="s">
        <v>3287</v>
      </c>
      <c r="FR492" t="s">
        <v>3189</v>
      </c>
      <c r="FS492">
        <v>0</v>
      </c>
      <c r="FT492">
        <v>1</v>
      </c>
      <c r="FU492" t="s">
        <v>2221</v>
      </c>
      <c r="FV492" t="s">
        <v>4754</v>
      </c>
      <c r="FW492">
        <v>0</v>
      </c>
      <c r="FX492">
        <v>1</v>
      </c>
      <c r="FY492">
        <v>0</v>
      </c>
      <c r="FZ492">
        <v>0</v>
      </c>
      <c r="GA492">
        <v>15709</v>
      </c>
      <c r="GB492">
        <v>72</v>
      </c>
      <c r="GC492">
        <v>218.18055559999999</v>
      </c>
      <c r="GD492" t="s">
        <v>2407</v>
      </c>
      <c r="GE492">
        <v>1</v>
      </c>
      <c r="HG492" t="s">
        <v>202</v>
      </c>
      <c r="HJ492">
        <v>0</v>
      </c>
    </row>
    <row r="493" spans="1:218" x14ac:dyDescent="0.3">
      <c r="A493">
        <v>532</v>
      </c>
      <c r="B493" t="s">
        <v>5494</v>
      </c>
      <c r="C493" t="s">
        <v>5924</v>
      </c>
      <c r="D493" t="s">
        <v>212</v>
      </c>
      <c r="E493">
        <v>1</v>
      </c>
      <c r="F493" t="s">
        <v>202</v>
      </c>
      <c r="H493">
        <v>1</v>
      </c>
      <c r="M493">
        <v>3</v>
      </c>
      <c r="N493">
        <v>1</v>
      </c>
      <c r="U493">
        <v>1</v>
      </c>
      <c r="W493">
        <v>1</v>
      </c>
      <c r="X493" t="s">
        <v>3174</v>
      </c>
      <c r="Y493">
        <v>1</v>
      </c>
      <c r="Z493">
        <v>1</v>
      </c>
      <c r="AA493">
        <v>5</v>
      </c>
      <c r="AD493" t="s">
        <v>3174</v>
      </c>
      <c r="AE493">
        <v>1</v>
      </c>
      <c r="AF493">
        <v>1</v>
      </c>
      <c r="AG493">
        <v>1</v>
      </c>
      <c r="AH493">
        <v>2</v>
      </c>
      <c r="AI493">
        <v>-97</v>
      </c>
      <c r="AJ493">
        <v>2</v>
      </c>
      <c r="AK493" t="s">
        <v>5925</v>
      </c>
      <c r="AL493">
        <v>1</v>
      </c>
      <c r="AM493">
        <v>2</v>
      </c>
      <c r="AN493">
        <v>1</v>
      </c>
      <c r="AO493">
        <v>2</v>
      </c>
      <c r="AP493">
        <v>2</v>
      </c>
      <c r="AQ493">
        <v>1</v>
      </c>
      <c r="AR493" t="s">
        <v>5926</v>
      </c>
      <c r="AS493">
        <v>2</v>
      </c>
      <c r="AT493">
        <v>1</v>
      </c>
      <c r="AU493">
        <v>1</v>
      </c>
      <c r="AV493">
        <v>2</v>
      </c>
      <c r="AW493">
        <v>7</v>
      </c>
      <c r="AX493">
        <v>1</v>
      </c>
      <c r="AY493">
        <v>3</v>
      </c>
      <c r="AZ493">
        <v>1</v>
      </c>
      <c r="BE493">
        <v>1</v>
      </c>
      <c r="BF493">
        <v>2</v>
      </c>
      <c r="BG493">
        <v>1</v>
      </c>
      <c r="BH493">
        <v>2</v>
      </c>
      <c r="BI493">
        <v>1</v>
      </c>
      <c r="BJ493">
        <v>1</v>
      </c>
      <c r="BK493">
        <v>1</v>
      </c>
      <c r="BL493">
        <v>1</v>
      </c>
      <c r="BM493">
        <v>1</v>
      </c>
      <c r="BN493">
        <v>1</v>
      </c>
      <c r="BO493">
        <v>3</v>
      </c>
      <c r="BP493">
        <v>1</v>
      </c>
      <c r="BQ493">
        <v>1.5</v>
      </c>
      <c r="BR493">
        <v>1</v>
      </c>
      <c r="BS493">
        <v>1</v>
      </c>
      <c r="BT493">
        <v>4</v>
      </c>
      <c r="BU493">
        <v>4</v>
      </c>
      <c r="BV493">
        <v>0</v>
      </c>
      <c r="BW493">
        <v>4</v>
      </c>
      <c r="BX493">
        <v>0</v>
      </c>
      <c r="BY493">
        <v>4</v>
      </c>
      <c r="BZ493">
        <v>2</v>
      </c>
      <c r="CA493">
        <v>4</v>
      </c>
      <c r="CB493">
        <v>0</v>
      </c>
      <c r="CC493">
        <v>4</v>
      </c>
      <c r="CD493">
        <v>0</v>
      </c>
      <c r="CE493">
        <v>4</v>
      </c>
      <c r="CF493">
        <v>0</v>
      </c>
      <c r="CG493">
        <v>4</v>
      </c>
      <c r="CH493">
        <v>2</v>
      </c>
      <c r="CI493">
        <v>4</v>
      </c>
      <c r="CJ493">
        <v>1</v>
      </c>
      <c r="CK493">
        <v>1</v>
      </c>
      <c r="CL493">
        <v>6</v>
      </c>
      <c r="CM493">
        <v>4</v>
      </c>
      <c r="CR493">
        <v>2</v>
      </c>
      <c r="CS493">
        <v>-98</v>
      </c>
      <c r="CT493">
        <v>7</v>
      </c>
      <c r="CU493">
        <v>1</v>
      </c>
      <c r="CV493" t="s">
        <v>5927</v>
      </c>
      <c r="CW493">
        <v>1079</v>
      </c>
      <c r="CX493">
        <v>17.98</v>
      </c>
      <c r="CY493">
        <v>2</v>
      </c>
      <c r="CZ493">
        <v>1</v>
      </c>
      <c r="DA493" t="s">
        <v>500</v>
      </c>
      <c r="DC493">
        <v>1</v>
      </c>
      <c r="DD493">
        <v>1</v>
      </c>
      <c r="DE493">
        <v>13</v>
      </c>
      <c r="DN493" t="s">
        <v>3912</v>
      </c>
      <c r="DO493" t="s">
        <v>3912</v>
      </c>
      <c r="DP493" t="s">
        <v>3178</v>
      </c>
      <c r="DQ493" t="s">
        <v>202</v>
      </c>
      <c r="DR493" t="s">
        <v>202</v>
      </c>
      <c r="DT493">
        <v>1</v>
      </c>
      <c r="DV493">
        <v>1</v>
      </c>
      <c r="DW493">
        <v>0</v>
      </c>
      <c r="DX493">
        <v>5</v>
      </c>
      <c r="DY493">
        <v>2</v>
      </c>
      <c r="DZ493">
        <v>1</v>
      </c>
      <c r="EA493">
        <v>5.6</v>
      </c>
      <c r="EB493">
        <f t="shared" si="21"/>
        <v>5</v>
      </c>
      <c r="EC493">
        <v>1</v>
      </c>
      <c r="ED493">
        <v>6</v>
      </c>
      <c r="EF493">
        <v>1</v>
      </c>
      <c r="EG493">
        <v>6</v>
      </c>
      <c r="EI493">
        <v>1</v>
      </c>
      <c r="EL493">
        <v>3</v>
      </c>
      <c r="EM493">
        <v>4</v>
      </c>
      <c r="EN493">
        <v>2</v>
      </c>
      <c r="EO493">
        <v>2</v>
      </c>
      <c r="EP493">
        <v>1</v>
      </c>
      <c r="EQ493">
        <v>2</v>
      </c>
      <c r="ER493">
        <v>1</v>
      </c>
      <c r="EZ493">
        <v>1</v>
      </c>
      <c r="FA493">
        <v>1</v>
      </c>
      <c r="FD493">
        <v>2</v>
      </c>
      <c r="FG493">
        <v>0</v>
      </c>
      <c r="FH493" t="s">
        <v>3179</v>
      </c>
      <c r="FI493">
        <v>1</v>
      </c>
      <c r="FJ493" t="s">
        <v>204</v>
      </c>
      <c r="FK493">
        <v>0.5</v>
      </c>
      <c r="FL493">
        <v>6</v>
      </c>
      <c r="FM493">
        <v>6</v>
      </c>
      <c r="FN493">
        <v>5.6</v>
      </c>
      <c r="FO493" t="s">
        <v>2220</v>
      </c>
      <c r="FP493">
        <v>7.5</v>
      </c>
      <c r="FQ493" t="s">
        <v>3287</v>
      </c>
      <c r="FR493" t="s">
        <v>3189</v>
      </c>
      <c r="FS493">
        <v>0</v>
      </c>
      <c r="FT493">
        <v>1</v>
      </c>
      <c r="FU493" t="s">
        <v>2221</v>
      </c>
      <c r="FV493" t="s">
        <v>4754</v>
      </c>
      <c r="FW493">
        <v>0</v>
      </c>
      <c r="FX493">
        <v>1</v>
      </c>
      <c r="FY493">
        <v>0</v>
      </c>
      <c r="FZ493">
        <v>0</v>
      </c>
      <c r="GA493">
        <v>2636</v>
      </c>
      <c r="GB493">
        <v>2</v>
      </c>
      <c r="GC493">
        <v>1318</v>
      </c>
      <c r="GD493" t="s">
        <v>2407</v>
      </c>
      <c r="GE493">
        <v>1</v>
      </c>
      <c r="HG493" t="s">
        <v>202</v>
      </c>
      <c r="HJ493">
        <v>0</v>
      </c>
    </row>
    <row r="494" spans="1:218" x14ac:dyDescent="0.3">
      <c r="A494">
        <v>569</v>
      </c>
      <c r="B494" t="s">
        <v>3225</v>
      </c>
      <c r="C494" t="s">
        <v>5959</v>
      </c>
      <c r="D494" t="s">
        <v>212</v>
      </c>
      <c r="E494">
        <v>1</v>
      </c>
      <c r="F494" t="s">
        <v>202</v>
      </c>
      <c r="H494">
        <v>1</v>
      </c>
      <c r="M494">
        <v>1</v>
      </c>
      <c r="N494">
        <v>1</v>
      </c>
      <c r="U494">
        <v>1</v>
      </c>
      <c r="W494">
        <v>1</v>
      </c>
      <c r="X494" t="s">
        <v>3174</v>
      </c>
      <c r="Y494">
        <v>1</v>
      </c>
      <c r="Z494">
        <v>1</v>
      </c>
      <c r="AA494">
        <v>2</v>
      </c>
      <c r="AD494" t="s">
        <v>202</v>
      </c>
      <c r="AE494">
        <v>1</v>
      </c>
      <c r="AF494">
        <v>1</v>
      </c>
      <c r="AG494">
        <v>1</v>
      </c>
      <c r="AH494">
        <v>1</v>
      </c>
      <c r="AI494">
        <v>2</v>
      </c>
      <c r="AJ494">
        <v>2</v>
      </c>
      <c r="AK494" t="s">
        <v>5960</v>
      </c>
      <c r="AL494">
        <v>1</v>
      </c>
      <c r="AM494">
        <v>1</v>
      </c>
      <c r="AN494">
        <v>1</v>
      </c>
      <c r="AO494">
        <v>2</v>
      </c>
      <c r="AP494">
        <v>2</v>
      </c>
      <c r="AQ494">
        <v>2</v>
      </c>
      <c r="AR494" t="s">
        <v>5961</v>
      </c>
      <c r="AS494">
        <v>1</v>
      </c>
      <c r="AT494">
        <v>1</v>
      </c>
      <c r="AU494">
        <v>1</v>
      </c>
      <c r="AV494">
        <v>1</v>
      </c>
      <c r="AW494">
        <v>7</v>
      </c>
      <c r="AX494">
        <v>1</v>
      </c>
      <c r="AY494">
        <v>3</v>
      </c>
      <c r="BE494">
        <v>1</v>
      </c>
      <c r="BF494">
        <v>2</v>
      </c>
      <c r="BG494">
        <v>1</v>
      </c>
      <c r="BH494">
        <v>2</v>
      </c>
      <c r="BI494">
        <v>1</v>
      </c>
      <c r="BJ494">
        <v>0</v>
      </c>
      <c r="BM494">
        <v>1</v>
      </c>
      <c r="BN494">
        <v>1</v>
      </c>
      <c r="BO494">
        <v>3</v>
      </c>
      <c r="BP494">
        <v>1</v>
      </c>
      <c r="BQ494">
        <v>28</v>
      </c>
      <c r="BR494">
        <v>2</v>
      </c>
      <c r="BS494">
        <v>1</v>
      </c>
      <c r="BT494">
        <v>4</v>
      </c>
      <c r="BV494">
        <v>0</v>
      </c>
      <c r="BX494">
        <v>0</v>
      </c>
      <c r="BZ494">
        <v>0</v>
      </c>
      <c r="CB494">
        <v>1</v>
      </c>
      <c r="CD494">
        <v>0</v>
      </c>
      <c r="CF494">
        <v>3</v>
      </c>
      <c r="CJ494">
        <v>1</v>
      </c>
      <c r="CK494">
        <v>1</v>
      </c>
      <c r="CL494">
        <v>4</v>
      </c>
      <c r="CM494">
        <v>1</v>
      </c>
      <c r="CR494">
        <v>2</v>
      </c>
      <c r="CS494">
        <v>7</v>
      </c>
      <c r="CT494">
        <v>1</v>
      </c>
      <c r="CU494">
        <v>2</v>
      </c>
      <c r="CV494" t="s">
        <v>751</v>
      </c>
      <c r="CW494">
        <v>829</v>
      </c>
      <c r="CX494">
        <v>13.82</v>
      </c>
      <c r="CY494">
        <v>2</v>
      </c>
      <c r="CZ494">
        <v>1</v>
      </c>
      <c r="DA494" t="s">
        <v>3254</v>
      </c>
      <c r="DC494">
        <v>1</v>
      </c>
      <c r="DD494">
        <v>1</v>
      </c>
      <c r="DE494">
        <v>3</v>
      </c>
      <c r="DN494" t="s">
        <v>3912</v>
      </c>
      <c r="DO494" t="s">
        <v>3912</v>
      </c>
      <c r="DP494" t="s">
        <v>3178</v>
      </c>
      <c r="DQ494" t="s">
        <v>202</v>
      </c>
      <c r="DR494" t="s">
        <v>202</v>
      </c>
      <c r="DT494">
        <v>1</v>
      </c>
      <c r="DV494">
        <v>1</v>
      </c>
      <c r="DW494">
        <v>0</v>
      </c>
      <c r="DX494">
        <v>2</v>
      </c>
      <c r="DY494">
        <v>2</v>
      </c>
      <c r="DZ494">
        <v>1</v>
      </c>
      <c r="EA494">
        <v>20</v>
      </c>
      <c r="EB494">
        <f t="shared" si="21"/>
        <v>2</v>
      </c>
      <c r="EC494">
        <v>2</v>
      </c>
      <c r="EE494">
        <v>10</v>
      </c>
      <c r="EF494">
        <v>2</v>
      </c>
      <c r="EH494">
        <v>5</v>
      </c>
      <c r="EI494">
        <v>1</v>
      </c>
      <c r="EL494">
        <v>1</v>
      </c>
      <c r="EM494">
        <v>3</v>
      </c>
      <c r="EN494">
        <v>2</v>
      </c>
      <c r="EO494">
        <v>2</v>
      </c>
      <c r="EP494">
        <v>1</v>
      </c>
      <c r="EQ494">
        <v>2</v>
      </c>
      <c r="ER494">
        <v>1</v>
      </c>
      <c r="EZ494">
        <v>1</v>
      </c>
      <c r="FA494">
        <v>1</v>
      </c>
      <c r="FD494">
        <v>2</v>
      </c>
      <c r="FG494">
        <v>0</v>
      </c>
      <c r="FH494" t="s">
        <v>3179</v>
      </c>
      <c r="FI494">
        <v>1</v>
      </c>
      <c r="FJ494" t="s">
        <v>204</v>
      </c>
      <c r="FK494">
        <v>10</v>
      </c>
      <c r="FL494">
        <v>12</v>
      </c>
      <c r="FM494">
        <v>12</v>
      </c>
      <c r="FN494">
        <v>20</v>
      </c>
      <c r="FO494" t="s">
        <v>2206</v>
      </c>
      <c r="FP494">
        <v>3.5</v>
      </c>
      <c r="FQ494" t="s">
        <v>3287</v>
      </c>
      <c r="FR494" t="s">
        <v>3189</v>
      </c>
      <c r="FS494">
        <v>0</v>
      </c>
      <c r="FT494">
        <v>1</v>
      </c>
      <c r="FU494" t="s">
        <v>2221</v>
      </c>
      <c r="FV494" t="s">
        <v>4754</v>
      </c>
      <c r="FW494">
        <v>0</v>
      </c>
      <c r="FX494">
        <v>1</v>
      </c>
      <c r="FY494">
        <v>0</v>
      </c>
      <c r="FZ494">
        <v>0</v>
      </c>
      <c r="GA494">
        <v>39021</v>
      </c>
      <c r="GB494">
        <v>133</v>
      </c>
      <c r="GC494">
        <v>293.3909774</v>
      </c>
      <c r="GD494" t="s">
        <v>2407</v>
      </c>
      <c r="GE494">
        <v>1</v>
      </c>
      <c r="HG494" t="s">
        <v>202</v>
      </c>
      <c r="HJ494">
        <v>0</v>
      </c>
    </row>
    <row r="495" spans="1:218" x14ac:dyDescent="0.3">
      <c r="A495">
        <v>1065</v>
      </c>
      <c r="B495" t="s">
        <v>3339</v>
      </c>
      <c r="C495" t="s">
        <v>4795</v>
      </c>
      <c r="D495" t="s">
        <v>194</v>
      </c>
      <c r="E495">
        <v>1</v>
      </c>
      <c r="F495" t="s">
        <v>202</v>
      </c>
      <c r="H495">
        <v>1</v>
      </c>
      <c r="M495">
        <v>1</v>
      </c>
      <c r="N495">
        <v>1</v>
      </c>
      <c r="U495">
        <v>1</v>
      </c>
      <c r="W495">
        <v>1</v>
      </c>
      <c r="X495" t="s">
        <v>3174</v>
      </c>
      <c r="Y495">
        <v>1</v>
      </c>
      <c r="Z495">
        <v>1</v>
      </c>
      <c r="AA495">
        <v>2</v>
      </c>
      <c r="AD495" t="s">
        <v>202</v>
      </c>
      <c r="AE495">
        <v>1</v>
      </c>
      <c r="AF495">
        <v>1</v>
      </c>
      <c r="AG495">
        <v>1</v>
      </c>
      <c r="AH495">
        <v>1</v>
      </c>
      <c r="AI495">
        <v>1</v>
      </c>
      <c r="AJ495">
        <v>2</v>
      </c>
      <c r="AK495" t="s">
        <v>3635</v>
      </c>
      <c r="AL495">
        <v>1</v>
      </c>
      <c r="AM495">
        <v>2</v>
      </c>
      <c r="AN495">
        <v>1</v>
      </c>
      <c r="AO495">
        <v>2</v>
      </c>
      <c r="AP495">
        <v>2</v>
      </c>
      <c r="AQ495">
        <v>1</v>
      </c>
      <c r="AR495" t="s">
        <v>3636</v>
      </c>
      <c r="AS495">
        <v>2</v>
      </c>
      <c r="AT495">
        <v>1</v>
      </c>
      <c r="AU495">
        <v>2</v>
      </c>
      <c r="AV495">
        <v>2</v>
      </c>
      <c r="AW495">
        <v>7</v>
      </c>
      <c r="AX495">
        <v>1</v>
      </c>
      <c r="AY495">
        <v>4</v>
      </c>
      <c r="BE495">
        <v>1</v>
      </c>
      <c r="BF495">
        <v>2</v>
      </c>
      <c r="BG495">
        <v>1</v>
      </c>
      <c r="BH495">
        <v>2</v>
      </c>
      <c r="BI495">
        <v>1</v>
      </c>
      <c r="BJ495">
        <v>0</v>
      </c>
      <c r="BM495">
        <v>1</v>
      </c>
      <c r="BN495">
        <v>1</v>
      </c>
      <c r="BO495">
        <v>4</v>
      </c>
      <c r="BP495">
        <v>1</v>
      </c>
      <c r="BQ495">
        <v>20</v>
      </c>
      <c r="BR495">
        <v>4</v>
      </c>
      <c r="BS495">
        <v>1</v>
      </c>
      <c r="BT495">
        <v>2</v>
      </c>
      <c r="BU495">
        <v>2</v>
      </c>
      <c r="BV495">
        <v>0</v>
      </c>
      <c r="BW495">
        <v>2</v>
      </c>
      <c r="BX495">
        <v>0</v>
      </c>
      <c r="BY495">
        <v>2</v>
      </c>
      <c r="BZ495">
        <v>0</v>
      </c>
      <c r="CA495">
        <v>2</v>
      </c>
      <c r="CB495">
        <v>0</v>
      </c>
      <c r="CC495">
        <v>2</v>
      </c>
      <c r="CD495">
        <v>0</v>
      </c>
      <c r="CE495">
        <v>2</v>
      </c>
      <c r="CF495">
        <v>1</v>
      </c>
      <c r="CG495">
        <v>2</v>
      </c>
      <c r="CH495">
        <v>1</v>
      </c>
      <c r="CI495">
        <v>2</v>
      </c>
      <c r="CJ495">
        <v>1</v>
      </c>
      <c r="CK495">
        <v>1</v>
      </c>
      <c r="CL495">
        <v>6</v>
      </c>
      <c r="CM495">
        <v>-98</v>
      </c>
      <c r="CR495">
        <v>-98</v>
      </c>
      <c r="CS495">
        <v>-98</v>
      </c>
      <c r="CT495">
        <v>1</v>
      </c>
      <c r="CU495">
        <v>2</v>
      </c>
      <c r="CV495" t="s">
        <v>4796</v>
      </c>
      <c r="CW495">
        <v>600</v>
      </c>
      <c r="CX495">
        <v>10</v>
      </c>
      <c r="CY495">
        <v>2</v>
      </c>
      <c r="CZ495">
        <v>1</v>
      </c>
      <c r="DA495" t="s">
        <v>4153</v>
      </c>
      <c r="DC495">
        <v>1</v>
      </c>
      <c r="DD495">
        <v>1</v>
      </c>
      <c r="DE495">
        <v>17</v>
      </c>
      <c r="DN495" t="s">
        <v>4797</v>
      </c>
      <c r="DO495" t="s">
        <v>4797</v>
      </c>
      <c r="DP495" t="s">
        <v>3178</v>
      </c>
      <c r="DQ495" t="s">
        <v>202</v>
      </c>
      <c r="DR495" t="s">
        <v>202</v>
      </c>
      <c r="DT495">
        <v>1</v>
      </c>
      <c r="DV495">
        <v>1</v>
      </c>
      <c r="DW495">
        <v>0</v>
      </c>
      <c r="DX495">
        <v>2</v>
      </c>
      <c r="DY495">
        <v>1</v>
      </c>
      <c r="DZ495">
        <v>1</v>
      </c>
      <c r="EA495">
        <v>5</v>
      </c>
      <c r="EB495">
        <f t="shared" si="21"/>
        <v>5</v>
      </c>
      <c r="EC495">
        <v>2</v>
      </c>
      <c r="EE495">
        <v>5</v>
      </c>
      <c r="EL495">
        <v>3</v>
      </c>
      <c r="EM495">
        <v>3</v>
      </c>
      <c r="EN495">
        <v>1</v>
      </c>
      <c r="EO495">
        <v>1</v>
      </c>
      <c r="EP495">
        <v>1</v>
      </c>
      <c r="EQ495">
        <v>1</v>
      </c>
      <c r="ER495">
        <v>1</v>
      </c>
      <c r="EZ495">
        <v>-97</v>
      </c>
      <c r="FA495">
        <v>1</v>
      </c>
      <c r="FD495">
        <v>-97</v>
      </c>
      <c r="FG495">
        <v>0</v>
      </c>
      <c r="FH495" t="s">
        <v>3179</v>
      </c>
      <c r="FI495">
        <v>1</v>
      </c>
      <c r="FJ495" t="s">
        <v>204</v>
      </c>
      <c r="FK495">
        <v>5</v>
      </c>
      <c r="FL495">
        <v>12</v>
      </c>
      <c r="FM495">
        <v>12</v>
      </c>
      <c r="FN495">
        <v>5</v>
      </c>
      <c r="FO495" t="s">
        <v>2220</v>
      </c>
      <c r="FP495">
        <v>3.5</v>
      </c>
      <c r="FQ495" t="s">
        <v>3180</v>
      </c>
      <c r="FR495" t="s">
        <v>3196</v>
      </c>
      <c r="FS495">
        <v>1</v>
      </c>
      <c r="FT495">
        <v>1</v>
      </c>
      <c r="FU495" t="s">
        <v>2221</v>
      </c>
      <c r="FV495" t="s">
        <v>3182</v>
      </c>
      <c r="FW495">
        <v>0</v>
      </c>
      <c r="FX495">
        <v>1</v>
      </c>
      <c r="FY495">
        <v>0</v>
      </c>
      <c r="FZ495">
        <v>0</v>
      </c>
      <c r="GA495">
        <v>4862</v>
      </c>
      <c r="GB495">
        <v>19</v>
      </c>
      <c r="GC495">
        <v>255.8947368</v>
      </c>
      <c r="GD495" t="s">
        <v>2401</v>
      </c>
      <c r="GE495">
        <v>1</v>
      </c>
      <c r="HG495" t="s">
        <v>202</v>
      </c>
      <c r="HJ495">
        <v>0</v>
      </c>
    </row>
    <row r="496" spans="1:218" x14ac:dyDescent="0.3">
      <c r="A496">
        <v>1066</v>
      </c>
      <c r="B496" t="s">
        <v>3264</v>
      </c>
      <c r="C496" t="s">
        <v>4798</v>
      </c>
      <c r="D496" t="s">
        <v>194</v>
      </c>
      <c r="E496">
        <v>1</v>
      </c>
      <c r="F496" t="s">
        <v>202</v>
      </c>
      <c r="H496">
        <v>1</v>
      </c>
      <c r="M496">
        <v>1</v>
      </c>
      <c r="N496">
        <v>1</v>
      </c>
      <c r="U496">
        <v>1</v>
      </c>
      <c r="W496">
        <v>1</v>
      </c>
      <c r="X496" t="s">
        <v>3174</v>
      </c>
      <c r="Y496">
        <v>1</v>
      </c>
      <c r="Z496">
        <v>1</v>
      </c>
      <c r="AA496">
        <v>2</v>
      </c>
      <c r="AD496" t="s">
        <v>202</v>
      </c>
      <c r="AE496">
        <v>1</v>
      </c>
      <c r="AF496">
        <v>1</v>
      </c>
      <c r="AG496">
        <v>1</v>
      </c>
      <c r="AH496">
        <v>2</v>
      </c>
      <c r="AI496">
        <v>2</v>
      </c>
      <c r="AJ496">
        <v>2</v>
      </c>
      <c r="AK496" t="s">
        <v>4799</v>
      </c>
      <c r="AL496">
        <v>1</v>
      </c>
      <c r="AM496">
        <v>2</v>
      </c>
      <c r="AN496">
        <v>1</v>
      </c>
      <c r="AO496">
        <v>2</v>
      </c>
      <c r="AP496">
        <v>2</v>
      </c>
      <c r="AQ496">
        <v>1</v>
      </c>
      <c r="AR496" t="s">
        <v>4800</v>
      </c>
      <c r="AS496">
        <v>2</v>
      </c>
      <c r="AT496">
        <v>1</v>
      </c>
      <c r="AU496">
        <v>1</v>
      </c>
      <c r="AV496">
        <v>1</v>
      </c>
      <c r="AW496">
        <v>7</v>
      </c>
      <c r="AX496">
        <v>1</v>
      </c>
      <c r="AY496">
        <v>4</v>
      </c>
      <c r="BE496">
        <v>1</v>
      </c>
      <c r="BF496">
        <v>1</v>
      </c>
      <c r="BG496">
        <v>1</v>
      </c>
      <c r="BH496">
        <v>1</v>
      </c>
      <c r="BI496">
        <v>1</v>
      </c>
      <c r="BJ496">
        <v>0</v>
      </c>
      <c r="BM496">
        <v>1</v>
      </c>
      <c r="BN496">
        <v>1</v>
      </c>
      <c r="BO496">
        <v>5</v>
      </c>
      <c r="BP496">
        <v>1</v>
      </c>
      <c r="BQ496">
        <v>0.1</v>
      </c>
      <c r="BR496">
        <v>1</v>
      </c>
      <c r="BS496">
        <v>1</v>
      </c>
      <c r="BT496">
        <v>4</v>
      </c>
      <c r="BV496">
        <v>2</v>
      </c>
      <c r="BX496">
        <v>0</v>
      </c>
      <c r="BZ496">
        <v>0</v>
      </c>
      <c r="CB496">
        <v>2</v>
      </c>
      <c r="CJ496">
        <v>1</v>
      </c>
      <c r="CK496">
        <v>2</v>
      </c>
      <c r="CL496">
        <v>6</v>
      </c>
      <c r="CM496">
        <v>1</v>
      </c>
      <c r="CR496">
        <v>2</v>
      </c>
      <c r="CS496">
        <v>6</v>
      </c>
      <c r="CT496">
        <v>1</v>
      </c>
      <c r="CU496">
        <v>1</v>
      </c>
      <c r="CV496" t="s">
        <v>4070</v>
      </c>
      <c r="CW496">
        <v>864</v>
      </c>
      <c r="CX496">
        <v>14.4</v>
      </c>
      <c r="CY496">
        <v>2</v>
      </c>
      <c r="CZ496">
        <v>1</v>
      </c>
      <c r="DA496" t="s">
        <v>4607</v>
      </c>
      <c r="DC496">
        <v>1</v>
      </c>
      <c r="DD496">
        <v>1</v>
      </c>
      <c r="DE496">
        <v>16</v>
      </c>
      <c r="DN496" t="s">
        <v>4797</v>
      </c>
      <c r="DO496" t="s">
        <v>4797</v>
      </c>
      <c r="DP496" t="s">
        <v>3178</v>
      </c>
      <c r="DQ496" t="s">
        <v>202</v>
      </c>
      <c r="DR496" t="s">
        <v>202</v>
      </c>
      <c r="DT496">
        <v>1</v>
      </c>
      <c r="DV496">
        <v>1</v>
      </c>
      <c r="DW496">
        <v>0</v>
      </c>
      <c r="DX496">
        <v>2</v>
      </c>
      <c r="DY496">
        <v>1</v>
      </c>
      <c r="DZ496">
        <v>1</v>
      </c>
      <c r="EA496">
        <v>8</v>
      </c>
      <c r="EB496">
        <f t="shared" si="21"/>
        <v>5</v>
      </c>
      <c r="EC496">
        <v>1</v>
      </c>
      <c r="ED496">
        <v>6</v>
      </c>
      <c r="EL496">
        <v>1</v>
      </c>
      <c r="EM496">
        <v>3</v>
      </c>
      <c r="EN496">
        <v>1</v>
      </c>
      <c r="EO496">
        <v>1</v>
      </c>
      <c r="EP496">
        <v>1</v>
      </c>
      <c r="EQ496">
        <v>1</v>
      </c>
      <c r="ER496">
        <v>2</v>
      </c>
      <c r="ES496">
        <v>1</v>
      </c>
      <c r="ET496">
        <v>1</v>
      </c>
      <c r="EU496">
        <f>IF(ET496&gt;=30,1,IF(ET496&gt;=20,2,IF(ET496&gt;=15,3,IF(ET496&gt;=10,4,IF(ET496&gt;=5,5,IF(ET496&gt;0,6,0))))))</f>
        <v>6</v>
      </c>
      <c r="EV496">
        <v>10</v>
      </c>
      <c r="EW496">
        <v>3</v>
      </c>
      <c r="EY496">
        <v>2</v>
      </c>
      <c r="EZ496">
        <v>1</v>
      </c>
      <c r="FA496">
        <v>1</v>
      </c>
      <c r="FD496">
        <v>5</v>
      </c>
      <c r="FG496">
        <v>0</v>
      </c>
      <c r="FH496" t="s">
        <v>3179</v>
      </c>
      <c r="FI496">
        <v>1</v>
      </c>
      <c r="FJ496" t="s">
        <v>204</v>
      </c>
      <c r="FK496">
        <v>0.5</v>
      </c>
      <c r="FL496">
        <v>6</v>
      </c>
      <c r="FM496">
        <v>6</v>
      </c>
      <c r="FN496">
        <v>8</v>
      </c>
      <c r="FO496" t="s">
        <v>2206</v>
      </c>
      <c r="FP496">
        <v>3.5</v>
      </c>
      <c r="FQ496" t="s">
        <v>3180</v>
      </c>
      <c r="FR496" t="s">
        <v>3196</v>
      </c>
      <c r="FS496">
        <v>1</v>
      </c>
      <c r="FT496">
        <v>1</v>
      </c>
      <c r="FU496" t="s">
        <v>2213</v>
      </c>
      <c r="FV496" t="s">
        <v>3182</v>
      </c>
      <c r="FW496">
        <v>0</v>
      </c>
      <c r="FX496">
        <v>1</v>
      </c>
      <c r="FY496">
        <v>0</v>
      </c>
      <c r="FZ496">
        <v>0</v>
      </c>
      <c r="GA496">
        <v>14027</v>
      </c>
      <c r="GB496">
        <v>56</v>
      </c>
      <c r="GC496">
        <v>250.48214290000001</v>
      </c>
      <c r="GD496" t="s">
        <v>2401</v>
      </c>
      <c r="GE496">
        <v>1</v>
      </c>
      <c r="HG496" t="s">
        <v>202</v>
      </c>
      <c r="HJ496">
        <v>0</v>
      </c>
    </row>
    <row r="497" spans="1:218" x14ac:dyDescent="0.3">
      <c r="A497">
        <v>1068</v>
      </c>
      <c r="B497" t="s">
        <v>3221</v>
      </c>
      <c r="C497" t="s">
        <v>4801</v>
      </c>
      <c r="D497" t="s">
        <v>212</v>
      </c>
      <c r="E497">
        <v>1</v>
      </c>
      <c r="F497" t="s">
        <v>202</v>
      </c>
      <c r="H497">
        <v>1</v>
      </c>
      <c r="M497">
        <v>1</v>
      </c>
      <c r="N497">
        <v>2</v>
      </c>
      <c r="O497">
        <v>1</v>
      </c>
      <c r="U497">
        <v>1</v>
      </c>
      <c r="W497">
        <v>1</v>
      </c>
      <c r="X497" t="s">
        <v>3174</v>
      </c>
      <c r="Y497">
        <v>1</v>
      </c>
      <c r="Z497">
        <v>1</v>
      </c>
      <c r="AA497">
        <v>1</v>
      </c>
      <c r="AD497" t="s">
        <v>202</v>
      </c>
      <c r="AE497">
        <v>1</v>
      </c>
      <c r="AF497">
        <v>1</v>
      </c>
      <c r="AG497">
        <v>1</v>
      </c>
      <c r="AH497">
        <v>2</v>
      </c>
      <c r="AI497">
        <v>2</v>
      </c>
      <c r="AJ497">
        <v>1</v>
      </c>
      <c r="AK497" t="s">
        <v>4802</v>
      </c>
      <c r="AL497">
        <v>1</v>
      </c>
      <c r="AM497">
        <v>1</v>
      </c>
      <c r="AN497">
        <v>1</v>
      </c>
      <c r="AO497">
        <v>2</v>
      </c>
      <c r="AP497">
        <v>2</v>
      </c>
      <c r="AQ497">
        <v>1</v>
      </c>
      <c r="AR497" t="s">
        <v>4803</v>
      </c>
      <c r="AS497">
        <v>2</v>
      </c>
      <c r="AT497">
        <v>1</v>
      </c>
      <c r="AU497">
        <v>1</v>
      </c>
      <c r="AV497">
        <v>1</v>
      </c>
      <c r="AW497">
        <v>7</v>
      </c>
      <c r="AX497">
        <v>2</v>
      </c>
      <c r="AY497">
        <v>1</v>
      </c>
      <c r="BE497">
        <v>1</v>
      </c>
      <c r="BF497">
        <v>1</v>
      </c>
      <c r="BG497">
        <v>1</v>
      </c>
      <c r="BH497">
        <v>1</v>
      </c>
      <c r="BI497">
        <v>1</v>
      </c>
      <c r="BJ497">
        <v>0</v>
      </c>
      <c r="BM497">
        <v>1</v>
      </c>
      <c r="BN497">
        <v>1</v>
      </c>
      <c r="BO497">
        <v>5</v>
      </c>
      <c r="BP497">
        <v>1</v>
      </c>
      <c r="BQ497">
        <v>10</v>
      </c>
      <c r="BR497">
        <v>6</v>
      </c>
      <c r="BS497">
        <v>1</v>
      </c>
      <c r="BT497">
        <v>4</v>
      </c>
      <c r="BV497">
        <v>0</v>
      </c>
      <c r="BX497">
        <v>2</v>
      </c>
      <c r="BZ497">
        <v>0</v>
      </c>
      <c r="CB497">
        <v>0</v>
      </c>
      <c r="CD497">
        <v>2</v>
      </c>
      <c r="CJ497">
        <v>1</v>
      </c>
      <c r="CK497">
        <v>2</v>
      </c>
      <c r="CL497">
        <v>6</v>
      </c>
      <c r="CM497">
        <v>1</v>
      </c>
      <c r="CR497">
        <v>2</v>
      </c>
      <c r="CS497">
        <v>-98</v>
      </c>
      <c r="CT497">
        <v>1</v>
      </c>
      <c r="CU497">
        <v>2</v>
      </c>
      <c r="CV497" t="s">
        <v>1879</v>
      </c>
      <c r="CW497">
        <v>634</v>
      </c>
      <c r="CX497">
        <v>10.57</v>
      </c>
      <c r="CY497">
        <v>2</v>
      </c>
      <c r="CZ497">
        <v>1</v>
      </c>
      <c r="DA497" t="s">
        <v>4607</v>
      </c>
      <c r="DC497">
        <v>1</v>
      </c>
      <c r="DD497">
        <v>1</v>
      </c>
      <c r="DE497">
        <v>10</v>
      </c>
      <c r="DN497" t="s">
        <v>4797</v>
      </c>
      <c r="DO497" t="s">
        <v>4797</v>
      </c>
      <c r="DP497" t="s">
        <v>3178</v>
      </c>
      <c r="DQ497" t="s">
        <v>202</v>
      </c>
      <c r="DR497" t="s">
        <v>202</v>
      </c>
      <c r="DT497">
        <v>2</v>
      </c>
      <c r="DU497">
        <v>1</v>
      </c>
      <c r="DV497">
        <v>1</v>
      </c>
      <c r="DW497">
        <v>0</v>
      </c>
      <c r="DX497">
        <v>1</v>
      </c>
      <c r="DY497">
        <v>1</v>
      </c>
      <c r="DZ497">
        <v>1</v>
      </c>
      <c r="EA497">
        <v>20</v>
      </c>
      <c r="EB497">
        <f t="shared" si="21"/>
        <v>2</v>
      </c>
      <c r="EC497">
        <v>1</v>
      </c>
      <c r="ED497">
        <v>11</v>
      </c>
      <c r="EL497">
        <v>1</v>
      </c>
      <c r="EM497">
        <v>2</v>
      </c>
      <c r="EN497">
        <v>1</v>
      </c>
      <c r="EO497">
        <v>1</v>
      </c>
      <c r="EP497">
        <v>1</v>
      </c>
      <c r="EQ497">
        <v>1</v>
      </c>
      <c r="ER497">
        <v>1</v>
      </c>
      <c r="EZ497">
        <v>2</v>
      </c>
      <c r="FE497">
        <v>1</v>
      </c>
      <c r="FG497">
        <v>0</v>
      </c>
      <c r="FH497" t="s">
        <v>3179</v>
      </c>
      <c r="FI497">
        <v>1</v>
      </c>
      <c r="FJ497" t="s">
        <v>204</v>
      </c>
      <c r="FK497">
        <v>0.91666669999999995</v>
      </c>
      <c r="FL497">
        <v>11</v>
      </c>
      <c r="FM497">
        <v>11</v>
      </c>
      <c r="FN497">
        <v>20</v>
      </c>
      <c r="FO497" t="s">
        <v>2206</v>
      </c>
      <c r="FP497">
        <v>1.5</v>
      </c>
      <c r="FQ497" t="s">
        <v>3180</v>
      </c>
      <c r="FR497" t="s">
        <v>3196</v>
      </c>
      <c r="FS497">
        <v>1</v>
      </c>
      <c r="FT497">
        <v>1</v>
      </c>
      <c r="FU497" t="s">
        <v>2221</v>
      </c>
      <c r="FV497" t="s">
        <v>3182</v>
      </c>
      <c r="FW497">
        <v>1</v>
      </c>
      <c r="FX497">
        <v>0</v>
      </c>
      <c r="FY497">
        <v>1</v>
      </c>
      <c r="FZ497">
        <v>0</v>
      </c>
      <c r="GA497">
        <v>7861</v>
      </c>
      <c r="GB497">
        <v>71</v>
      </c>
      <c r="GC497">
        <v>110.71830989999999</v>
      </c>
      <c r="GD497" t="s">
        <v>2401</v>
      </c>
      <c r="GE497">
        <v>1</v>
      </c>
      <c r="HG497" t="s">
        <v>202</v>
      </c>
      <c r="HI497">
        <v>1</v>
      </c>
      <c r="HJ497">
        <v>1</v>
      </c>
    </row>
    <row r="498" spans="1:218" x14ac:dyDescent="0.3">
      <c r="A498">
        <v>780</v>
      </c>
      <c r="B498" t="s">
        <v>3984</v>
      </c>
      <c r="C498" t="s">
        <v>6065</v>
      </c>
      <c r="D498" t="s">
        <v>265</v>
      </c>
      <c r="E498">
        <v>1</v>
      </c>
      <c r="F498" t="s">
        <v>202</v>
      </c>
      <c r="H498">
        <v>1</v>
      </c>
      <c r="M498">
        <v>3</v>
      </c>
      <c r="N498">
        <v>1</v>
      </c>
      <c r="U498">
        <v>1</v>
      </c>
      <c r="W498">
        <v>1</v>
      </c>
      <c r="X498" t="s">
        <v>3174</v>
      </c>
      <c r="Y498">
        <v>1</v>
      </c>
      <c r="Z498">
        <v>1</v>
      </c>
      <c r="AA498">
        <v>5</v>
      </c>
      <c r="AD498" t="s">
        <v>3174</v>
      </c>
      <c r="AE498">
        <v>1</v>
      </c>
      <c r="AF498">
        <v>2</v>
      </c>
      <c r="AG498">
        <v>1</v>
      </c>
      <c r="AH498">
        <v>2</v>
      </c>
      <c r="AI498">
        <v>2</v>
      </c>
      <c r="AJ498">
        <v>2</v>
      </c>
      <c r="AK498" t="s">
        <v>6066</v>
      </c>
      <c r="AL498">
        <v>1</v>
      </c>
      <c r="AM498">
        <v>2</v>
      </c>
      <c r="AN498">
        <v>1</v>
      </c>
      <c r="AO498">
        <v>2</v>
      </c>
      <c r="AP498">
        <v>2</v>
      </c>
      <c r="AQ498">
        <v>1</v>
      </c>
      <c r="AR498" t="s">
        <v>6067</v>
      </c>
      <c r="AS498">
        <v>1</v>
      </c>
      <c r="AT498">
        <v>1</v>
      </c>
      <c r="AU498">
        <v>2</v>
      </c>
      <c r="AV498">
        <v>1</v>
      </c>
      <c r="AW498">
        <v>6</v>
      </c>
      <c r="AX498">
        <v>1</v>
      </c>
      <c r="AY498">
        <v>1</v>
      </c>
      <c r="AZ498">
        <v>3</v>
      </c>
      <c r="BA498">
        <v>6</v>
      </c>
      <c r="BB498">
        <v>5</v>
      </c>
      <c r="BC498">
        <v>2</v>
      </c>
      <c r="BE498">
        <v>1</v>
      </c>
      <c r="BF498">
        <v>1</v>
      </c>
      <c r="BG498">
        <v>1</v>
      </c>
      <c r="BH498">
        <v>1</v>
      </c>
      <c r="BI498">
        <v>1</v>
      </c>
      <c r="BJ498">
        <v>1</v>
      </c>
      <c r="BK498">
        <v>1</v>
      </c>
      <c r="BL498">
        <v>1</v>
      </c>
      <c r="BM498">
        <v>1</v>
      </c>
      <c r="BN498">
        <v>1</v>
      </c>
      <c r="BO498">
        <v>3</v>
      </c>
      <c r="BP498">
        <v>1</v>
      </c>
      <c r="BQ498">
        <v>15</v>
      </c>
      <c r="BR498">
        <v>2</v>
      </c>
      <c r="BS498">
        <v>1</v>
      </c>
      <c r="BT498">
        <v>3</v>
      </c>
      <c r="BV498">
        <v>1</v>
      </c>
      <c r="BX498">
        <v>0</v>
      </c>
      <c r="BZ498">
        <v>0</v>
      </c>
      <c r="CB498">
        <v>0</v>
      </c>
      <c r="CD498">
        <v>2</v>
      </c>
      <c r="CJ498">
        <v>1</v>
      </c>
      <c r="CK498">
        <v>1</v>
      </c>
      <c r="CL498">
        <v>8</v>
      </c>
      <c r="CM498">
        <v>1</v>
      </c>
      <c r="CN498">
        <v>3</v>
      </c>
      <c r="CR498">
        <v>2</v>
      </c>
      <c r="CS498">
        <v>-98</v>
      </c>
      <c r="CT498">
        <v>1</v>
      </c>
      <c r="CU498">
        <v>2</v>
      </c>
      <c r="CV498" t="s">
        <v>6068</v>
      </c>
      <c r="CW498">
        <v>777</v>
      </c>
      <c r="CX498">
        <v>12.95</v>
      </c>
      <c r="CY498">
        <v>2</v>
      </c>
      <c r="CZ498">
        <v>1</v>
      </c>
      <c r="DA498" t="s">
        <v>473</v>
      </c>
      <c r="DC498">
        <v>1</v>
      </c>
      <c r="DD498">
        <v>1</v>
      </c>
      <c r="DE498">
        <v>36</v>
      </c>
      <c r="DN498" t="s">
        <v>4264</v>
      </c>
      <c r="DO498" t="s">
        <v>4264</v>
      </c>
      <c r="DP498" t="s">
        <v>3178</v>
      </c>
      <c r="DQ498" t="s">
        <v>202</v>
      </c>
      <c r="DR498" t="s">
        <v>202</v>
      </c>
      <c r="DT498">
        <v>1</v>
      </c>
      <c r="DV498">
        <v>1</v>
      </c>
      <c r="DW498">
        <v>0</v>
      </c>
      <c r="DX498">
        <v>5</v>
      </c>
      <c r="DY498">
        <v>2</v>
      </c>
      <c r="DZ498">
        <v>1</v>
      </c>
      <c r="EA498">
        <v>15</v>
      </c>
      <c r="EB498">
        <f t="shared" si="21"/>
        <v>3</v>
      </c>
      <c r="EC498">
        <v>2</v>
      </c>
      <c r="EE498">
        <v>15</v>
      </c>
      <c r="EF498">
        <v>2</v>
      </c>
      <c r="EH498">
        <v>13</v>
      </c>
      <c r="EI498">
        <v>1</v>
      </c>
      <c r="EL498">
        <v>1</v>
      </c>
      <c r="EM498">
        <v>3</v>
      </c>
      <c r="EN498">
        <v>2</v>
      </c>
      <c r="EO498">
        <v>1</v>
      </c>
      <c r="EP498">
        <v>1</v>
      </c>
      <c r="EQ498">
        <v>2</v>
      </c>
      <c r="ER498">
        <v>1</v>
      </c>
      <c r="EZ498">
        <v>1</v>
      </c>
      <c r="FA498">
        <v>1</v>
      </c>
      <c r="FD498">
        <v>2</v>
      </c>
      <c r="FG498">
        <v>0</v>
      </c>
      <c r="FH498" t="s">
        <v>3179</v>
      </c>
      <c r="FI498">
        <v>1</v>
      </c>
      <c r="FJ498" t="s">
        <v>204</v>
      </c>
      <c r="FK498">
        <v>15</v>
      </c>
      <c r="FL498">
        <v>12</v>
      </c>
      <c r="FM498">
        <v>12</v>
      </c>
      <c r="FN498">
        <v>15</v>
      </c>
      <c r="FO498" t="s">
        <v>2206</v>
      </c>
      <c r="FP498">
        <v>3.5</v>
      </c>
      <c r="FQ498" t="s">
        <v>3287</v>
      </c>
      <c r="FR498" t="s">
        <v>3196</v>
      </c>
      <c r="FS498">
        <v>1</v>
      </c>
      <c r="FT498">
        <v>1</v>
      </c>
      <c r="FU498" t="s">
        <v>2221</v>
      </c>
      <c r="FV498" t="s">
        <v>4754</v>
      </c>
      <c r="FW498">
        <v>0</v>
      </c>
      <c r="FX498">
        <v>1</v>
      </c>
      <c r="FY498">
        <v>0</v>
      </c>
      <c r="FZ498">
        <v>0</v>
      </c>
      <c r="GA498">
        <v>1938</v>
      </c>
      <c r="GB498">
        <v>20</v>
      </c>
      <c r="GC498">
        <v>96.9</v>
      </c>
      <c r="GD498" t="s">
        <v>2407</v>
      </c>
      <c r="GE498">
        <v>1</v>
      </c>
      <c r="HG498" t="s">
        <v>202</v>
      </c>
      <c r="HJ498">
        <v>0</v>
      </c>
    </row>
    <row r="499" spans="1:218" x14ac:dyDescent="0.3">
      <c r="A499">
        <v>883</v>
      </c>
      <c r="B499" t="s">
        <v>3207</v>
      </c>
      <c r="C499" t="s">
        <v>6117</v>
      </c>
      <c r="D499" t="s">
        <v>265</v>
      </c>
      <c r="E499">
        <v>1</v>
      </c>
      <c r="F499" t="s">
        <v>202</v>
      </c>
      <c r="H499">
        <v>1</v>
      </c>
      <c r="M499">
        <v>1</v>
      </c>
      <c r="N499">
        <v>1</v>
      </c>
      <c r="U499">
        <v>1</v>
      </c>
      <c r="W499">
        <v>1</v>
      </c>
      <c r="X499" t="s">
        <v>3174</v>
      </c>
      <c r="Y499">
        <v>1</v>
      </c>
      <c r="Z499">
        <v>1</v>
      </c>
      <c r="AA499">
        <v>1</v>
      </c>
      <c r="AD499" t="s">
        <v>202</v>
      </c>
      <c r="AE499">
        <v>1</v>
      </c>
      <c r="AF499">
        <v>2</v>
      </c>
      <c r="AG499">
        <v>2</v>
      </c>
      <c r="AH499">
        <v>2</v>
      </c>
      <c r="AI499">
        <v>2</v>
      </c>
      <c r="AJ499">
        <v>2</v>
      </c>
      <c r="AK499" t="s">
        <v>6118</v>
      </c>
      <c r="AL499">
        <v>2</v>
      </c>
      <c r="AM499">
        <v>2</v>
      </c>
      <c r="AN499">
        <v>2</v>
      </c>
      <c r="AO499">
        <v>2</v>
      </c>
      <c r="AP499">
        <v>2</v>
      </c>
      <c r="AQ499">
        <v>2</v>
      </c>
      <c r="AR499" t="s">
        <v>6119</v>
      </c>
      <c r="AS499">
        <v>2</v>
      </c>
      <c r="AT499">
        <v>2</v>
      </c>
      <c r="AU499">
        <v>2</v>
      </c>
      <c r="AV499">
        <v>1</v>
      </c>
      <c r="AW499">
        <v>7</v>
      </c>
      <c r="AX499">
        <v>1</v>
      </c>
      <c r="AY499">
        <v>1</v>
      </c>
      <c r="BE499">
        <v>1</v>
      </c>
      <c r="BF499">
        <v>2</v>
      </c>
      <c r="BG499">
        <v>1</v>
      </c>
      <c r="BH499">
        <v>2</v>
      </c>
      <c r="BI499">
        <v>1</v>
      </c>
      <c r="BJ499">
        <v>1</v>
      </c>
      <c r="BK499">
        <v>1</v>
      </c>
      <c r="BL499">
        <v>1</v>
      </c>
      <c r="BM499">
        <v>3</v>
      </c>
      <c r="BN499">
        <v>1</v>
      </c>
      <c r="BO499">
        <v>3</v>
      </c>
      <c r="BP499">
        <v>1</v>
      </c>
      <c r="BQ499">
        <v>11</v>
      </c>
      <c r="BR499">
        <v>1</v>
      </c>
      <c r="BS499">
        <v>1</v>
      </c>
      <c r="BT499">
        <v>5</v>
      </c>
      <c r="BV499">
        <v>0</v>
      </c>
      <c r="BX499">
        <v>4</v>
      </c>
      <c r="BZ499">
        <v>2</v>
      </c>
      <c r="CJ499">
        <v>1</v>
      </c>
      <c r="CK499">
        <v>2</v>
      </c>
      <c r="CL499">
        <v>6</v>
      </c>
      <c r="CM499">
        <v>4</v>
      </c>
      <c r="CN499">
        <v>3</v>
      </c>
      <c r="CR499">
        <v>2</v>
      </c>
      <c r="CS499">
        <v>4</v>
      </c>
      <c r="CT499">
        <v>1</v>
      </c>
      <c r="CU499">
        <v>2</v>
      </c>
      <c r="CV499" t="s">
        <v>229</v>
      </c>
      <c r="CW499">
        <v>932</v>
      </c>
      <c r="CX499">
        <v>15.53</v>
      </c>
      <c r="CY499">
        <v>2</v>
      </c>
      <c r="CZ499">
        <v>1</v>
      </c>
      <c r="DA499" t="s">
        <v>285</v>
      </c>
      <c r="DC499">
        <v>1</v>
      </c>
      <c r="DD499">
        <v>1</v>
      </c>
      <c r="DE499">
        <v>28</v>
      </c>
      <c r="DN499" t="s">
        <v>4535</v>
      </c>
      <c r="DO499" t="s">
        <v>4535</v>
      </c>
      <c r="DP499" t="s">
        <v>3178</v>
      </c>
      <c r="DQ499" t="s">
        <v>202</v>
      </c>
      <c r="DR499" t="s">
        <v>6053</v>
      </c>
      <c r="DT499">
        <v>1</v>
      </c>
      <c r="DV499">
        <v>1</v>
      </c>
      <c r="DW499">
        <v>0</v>
      </c>
      <c r="DX499">
        <v>1</v>
      </c>
      <c r="DY499">
        <v>2</v>
      </c>
      <c r="DZ499">
        <v>1</v>
      </c>
      <c r="EA499">
        <v>15</v>
      </c>
      <c r="EB499">
        <f t="shared" si="21"/>
        <v>3</v>
      </c>
      <c r="EC499">
        <v>2</v>
      </c>
      <c r="EE499">
        <v>13</v>
      </c>
      <c r="EF499">
        <v>2</v>
      </c>
      <c r="EH499">
        <v>15</v>
      </c>
      <c r="EI499">
        <v>2</v>
      </c>
      <c r="EJ499">
        <v>1</v>
      </c>
      <c r="EK499">
        <v>7</v>
      </c>
      <c r="EL499">
        <v>2</v>
      </c>
      <c r="EM499">
        <v>2</v>
      </c>
      <c r="EN499">
        <v>1</v>
      </c>
      <c r="EO499">
        <v>2</v>
      </c>
      <c r="EP499">
        <v>1</v>
      </c>
      <c r="EQ499">
        <v>1</v>
      </c>
      <c r="ER499">
        <v>1</v>
      </c>
      <c r="EZ499">
        <v>1</v>
      </c>
      <c r="FA499">
        <v>1</v>
      </c>
      <c r="FD499">
        <v>2</v>
      </c>
      <c r="FG499">
        <v>1</v>
      </c>
      <c r="FH499" t="s">
        <v>3179</v>
      </c>
      <c r="FI499">
        <v>1</v>
      </c>
      <c r="FJ499" t="s">
        <v>204</v>
      </c>
      <c r="FK499">
        <v>13</v>
      </c>
      <c r="FL499">
        <v>12</v>
      </c>
      <c r="FM499">
        <v>7</v>
      </c>
      <c r="FN499">
        <v>15</v>
      </c>
      <c r="FO499" t="s">
        <v>2212</v>
      </c>
      <c r="FP499">
        <v>1.5</v>
      </c>
      <c r="FQ499" t="s">
        <v>3180</v>
      </c>
      <c r="FR499" t="s">
        <v>3189</v>
      </c>
      <c r="FS499">
        <v>0</v>
      </c>
      <c r="FT499">
        <v>1</v>
      </c>
      <c r="FU499" t="s">
        <v>2221</v>
      </c>
      <c r="FV499" t="s">
        <v>3182</v>
      </c>
      <c r="FW499">
        <v>0</v>
      </c>
      <c r="FX499">
        <v>1</v>
      </c>
      <c r="FY499">
        <v>0</v>
      </c>
      <c r="FZ499">
        <v>0</v>
      </c>
      <c r="GA499">
        <v>11328</v>
      </c>
      <c r="GB499">
        <v>52</v>
      </c>
      <c r="GC499">
        <v>217.8461538</v>
      </c>
      <c r="GD499" t="s">
        <v>2407</v>
      </c>
      <c r="GE499">
        <v>0.58333330000000005</v>
      </c>
      <c r="HG499" t="s">
        <v>202</v>
      </c>
      <c r="HJ499">
        <v>0</v>
      </c>
    </row>
    <row r="500" spans="1:218" x14ac:dyDescent="0.3">
      <c r="A500">
        <v>1277</v>
      </c>
      <c r="B500" t="s">
        <v>3264</v>
      </c>
      <c r="C500" t="s">
        <v>6310</v>
      </c>
      <c r="D500" t="s">
        <v>194</v>
      </c>
      <c r="E500">
        <v>1</v>
      </c>
      <c r="F500" t="s">
        <v>202</v>
      </c>
      <c r="H500">
        <v>1</v>
      </c>
      <c r="M500">
        <v>1</v>
      </c>
      <c r="N500">
        <v>1</v>
      </c>
      <c r="U500">
        <v>1</v>
      </c>
      <c r="W500">
        <v>3</v>
      </c>
      <c r="X500" t="s">
        <v>3174</v>
      </c>
      <c r="Y500">
        <v>1</v>
      </c>
      <c r="Z500">
        <v>1</v>
      </c>
      <c r="AA500">
        <v>1</v>
      </c>
      <c r="AD500" t="s">
        <v>202</v>
      </c>
      <c r="AE500">
        <v>1</v>
      </c>
      <c r="AF500">
        <v>2</v>
      </c>
      <c r="AG500">
        <v>1</v>
      </c>
      <c r="AH500">
        <v>1</v>
      </c>
      <c r="AI500">
        <v>1</v>
      </c>
      <c r="AJ500">
        <v>1</v>
      </c>
      <c r="AK500" t="s">
        <v>5077</v>
      </c>
      <c r="AL500">
        <v>1</v>
      </c>
      <c r="AM500">
        <v>1</v>
      </c>
      <c r="AN500">
        <v>1</v>
      </c>
      <c r="AO500">
        <v>2</v>
      </c>
      <c r="AP500">
        <v>1</v>
      </c>
      <c r="AQ500">
        <v>1</v>
      </c>
      <c r="AR500" t="s">
        <v>5078</v>
      </c>
      <c r="AS500">
        <v>2</v>
      </c>
      <c r="AT500">
        <v>2</v>
      </c>
      <c r="AU500">
        <v>2</v>
      </c>
      <c r="AV500">
        <v>2</v>
      </c>
      <c r="AW500">
        <v>7</v>
      </c>
      <c r="AX500">
        <v>1</v>
      </c>
      <c r="AY500">
        <v>3</v>
      </c>
      <c r="BE500">
        <v>1</v>
      </c>
      <c r="BF500">
        <v>1</v>
      </c>
      <c r="BG500">
        <v>1</v>
      </c>
      <c r="BH500">
        <v>1</v>
      </c>
      <c r="BI500">
        <v>1</v>
      </c>
      <c r="BJ500">
        <v>1</v>
      </c>
      <c r="BK500">
        <v>1</v>
      </c>
      <c r="BL500">
        <v>0</v>
      </c>
      <c r="BM500">
        <v>4</v>
      </c>
      <c r="BN500">
        <v>1</v>
      </c>
      <c r="BO500">
        <v>2</v>
      </c>
      <c r="BP500">
        <v>1</v>
      </c>
      <c r="BQ500">
        <v>1</v>
      </c>
      <c r="BR500">
        <v>6</v>
      </c>
      <c r="BS500">
        <v>1</v>
      </c>
      <c r="BT500">
        <v>2</v>
      </c>
      <c r="BV500">
        <v>0</v>
      </c>
      <c r="BX500">
        <v>0</v>
      </c>
      <c r="BZ500">
        <v>1</v>
      </c>
      <c r="CB500">
        <v>1</v>
      </c>
      <c r="CJ500">
        <v>2</v>
      </c>
      <c r="CK500">
        <v>2</v>
      </c>
      <c r="CL500">
        <v>4</v>
      </c>
      <c r="CM500">
        <v>2</v>
      </c>
      <c r="CR500">
        <v>2</v>
      </c>
      <c r="CS500">
        <v>2</v>
      </c>
      <c r="CT500">
        <v>1</v>
      </c>
      <c r="CU500">
        <v>1</v>
      </c>
      <c r="CV500" t="s">
        <v>6311</v>
      </c>
      <c r="CW500">
        <v>803</v>
      </c>
      <c r="CX500">
        <v>13.38</v>
      </c>
      <c r="CY500">
        <v>2</v>
      </c>
      <c r="CZ500">
        <v>1</v>
      </c>
      <c r="DA500" t="s">
        <v>263</v>
      </c>
      <c r="DC500">
        <v>1</v>
      </c>
      <c r="DD500">
        <v>1</v>
      </c>
      <c r="DE500">
        <v>16</v>
      </c>
      <c r="DN500" t="s">
        <v>5122</v>
      </c>
      <c r="DO500" t="s">
        <v>5122</v>
      </c>
      <c r="DP500" t="s">
        <v>3178</v>
      </c>
      <c r="DQ500" t="s">
        <v>202</v>
      </c>
      <c r="DR500" t="s">
        <v>202</v>
      </c>
      <c r="DT500">
        <v>1</v>
      </c>
      <c r="DV500">
        <v>1</v>
      </c>
      <c r="DW500">
        <v>0</v>
      </c>
      <c r="DX500">
        <v>1</v>
      </c>
      <c r="DY500">
        <v>2</v>
      </c>
      <c r="DZ500">
        <v>1</v>
      </c>
      <c r="EA500">
        <v>2</v>
      </c>
      <c r="EB500">
        <f t="shared" si="21"/>
        <v>6</v>
      </c>
      <c r="EC500">
        <v>2</v>
      </c>
      <c r="EE500">
        <v>3</v>
      </c>
      <c r="EF500">
        <v>2</v>
      </c>
      <c r="EH500">
        <v>1</v>
      </c>
      <c r="EI500">
        <v>1</v>
      </c>
      <c r="EL500">
        <v>1</v>
      </c>
      <c r="EM500">
        <v>3</v>
      </c>
      <c r="EN500">
        <v>2</v>
      </c>
      <c r="EO500">
        <v>2</v>
      </c>
      <c r="EP500">
        <v>1</v>
      </c>
      <c r="EQ500">
        <v>2</v>
      </c>
      <c r="ER500">
        <v>1</v>
      </c>
      <c r="EZ500">
        <v>1</v>
      </c>
      <c r="FA500">
        <v>1</v>
      </c>
      <c r="FD500">
        <v>2</v>
      </c>
      <c r="FG500">
        <v>0</v>
      </c>
      <c r="FH500" t="s">
        <v>3179</v>
      </c>
      <c r="FI500">
        <v>1</v>
      </c>
      <c r="FJ500" t="s">
        <v>204</v>
      </c>
      <c r="FK500">
        <v>3</v>
      </c>
      <c r="FL500">
        <v>12</v>
      </c>
      <c r="FM500">
        <v>12</v>
      </c>
      <c r="FN500">
        <v>2</v>
      </c>
      <c r="FO500" t="s">
        <v>2206</v>
      </c>
      <c r="FP500">
        <v>3.5</v>
      </c>
      <c r="FQ500" t="s">
        <v>3287</v>
      </c>
      <c r="FR500" t="s">
        <v>3189</v>
      </c>
      <c r="FS500">
        <v>0</v>
      </c>
      <c r="FT500">
        <v>1</v>
      </c>
      <c r="FU500" t="s">
        <v>2221</v>
      </c>
      <c r="FV500" t="s">
        <v>4754</v>
      </c>
      <c r="FW500">
        <v>0</v>
      </c>
      <c r="FX500">
        <v>1</v>
      </c>
      <c r="FY500">
        <v>0</v>
      </c>
      <c r="FZ500">
        <v>0</v>
      </c>
      <c r="GA500">
        <v>14027</v>
      </c>
      <c r="GB500">
        <v>56</v>
      </c>
      <c r="GC500">
        <v>250.48214290000001</v>
      </c>
      <c r="GD500" t="s">
        <v>2407</v>
      </c>
      <c r="GE500">
        <v>1</v>
      </c>
      <c r="HG500" t="s">
        <v>202</v>
      </c>
      <c r="HJ500">
        <v>0</v>
      </c>
    </row>
    <row r="501" spans="1:218" x14ac:dyDescent="0.3">
      <c r="A501">
        <v>1084</v>
      </c>
      <c r="B501" t="s">
        <v>3190</v>
      </c>
      <c r="C501" t="s">
        <v>4813</v>
      </c>
      <c r="D501" t="s">
        <v>265</v>
      </c>
      <c r="E501">
        <v>1</v>
      </c>
      <c r="F501" t="s">
        <v>202</v>
      </c>
      <c r="H501">
        <v>1</v>
      </c>
      <c r="M501">
        <v>1</v>
      </c>
      <c r="N501">
        <v>1</v>
      </c>
      <c r="U501">
        <v>1</v>
      </c>
      <c r="W501">
        <v>1</v>
      </c>
      <c r="X501" t="s">
        <v>3174</v>
      </c>
      <c r="Y501">
        <v>1</v>
      </c>
      <c r="Z501">
        <v>1</v>
      </c>
      <c r="AA501">
        <v>1</v>
      </c>
      <c r="AD501" t="s">
        <v>202</v>
      </c>
      <c r="AE501">
        <v>1</v>
      </c>
      <c r="AF501">
        <v>2</v>
      </c>
      <c r="AG501">
        <v>1</v>
      </c>
      <c r="AH501">
        <v>1</v>
      </c>
      <c r="AI501">
        <v>1</v>
      </c>
      <c r="AJ501">
        <v>-97</v>
      </c>
      <c r="AK501" t="s">
        <v>3998</v>
      </c>
      <c r="AL501">
        <v>1</v>
      </c>
      <c r="AM501">
        <v>1</v>
      </c>
      <c r="AN501">
        <v>2</v>
      </c>
      <c r="AO501">
        <v>2</v>
      </c>
      <c r="AP501">
        <v>2</v>
      </c>
      <c r="AQ501">
        <v>2</v>
      </c>
      <c r="AR501" t="s">
        <v>3999</v>
      </c>
      <c r="AS501">
        <v>2</v>
      </c>
      <c r="AT501">
        <v>1</v>
      </c>
      <c r="AU501">
        <v>1</v>
      </c>
      <c r="AV501">
        <v>1</v>
      </c>
      <c r="AW501">
        <v>2</v>
      </c>
      <c r="AX501">
        <v>7</v>
      </c>
      <c r="AY501">
        <v>3</v>
      </c>
      <c r="AZ501">
        <v>5</v>
      </c>
      <c r="BA501">
        <v>4</v>
      </c>
      <c r="BB501">
        <v>6</v>
      </c>
      <c r="BC501">
        <v>1</v>
      </c>
      <c r="BE501">
        <v>1</v>
      </c>
      <c r="BF501">
        <v>1</v>
      </c>
      <c r="BG501">
        <v>1</v>
      </c>
      <c r="BH501">
        <v>1</v>
      </c>
      <c r="BI501">
        <v>1</v>
      </c>
      <c r="BJ501">
        <v>2</v>
      </c>
      <c r="BK501">
        <v>1</v>
      </c>
      <c r="BL501">
        <v>2</v>
      </c>
      <c r="BM501">
        <v>1</v>
      </c>
      <c r="BN501">
        <v>1</v>
      </c>
      <c r="BO501">
        <v>4</v>
      </c>
      <c r="BP501">
        <v>1</v>
      </c>
      <c r="BQ501">
        <v>6</v>
      </c>
      <c r="BR501">
        <v>-97</v>
      </c>
      <c r="BS501">
        <v>-98</v>
      </c>
      <c r="CJ501">
        <v>-98</v>
      </c>
      <c r="CK501">
        <v>-98</v>
      </c>
      <c r="CL501">
        <v>-98</v>
      </c>
      <c r="CM501">
        <v>-98</v>
      </c>
      <c r="CR501">
        <v>-98</v>
      </c>
      <c r="CS501">
        <v>-98</v>
      </c>
      <c r="CT501">
        <v>1</v>
      </c>
      <c r="CU501">
        <v>2</v>
      </c>
      <c r="CV501" t="s">
        <v>229</v>
      </c>
      <c r="CW501">
        <v>1169</v>
      </c>
      <c r="CX501">
        <v>19.48</v>
      </c>
      <c r="CY501">
        <v>1</v>
      </c>
      <c r="CZ501">
        <v>1</v>
      </c>
      <c r="DA501" t="s">
        <v>4794</v>
      </c>
      <c r="DC501">
        <v>1</v>
      </c>
      <c r="DD501">
        <v>1</v>
      </c>
      <c r="DE501">
        <v>29</v>
      </c>
      <c r="DN501" t="s">
        <v>4814</v>
      </c>
      <c r="DO501" t="s">
        <v>4814</v>
      </c>
      <c r="DP501" t="s">
        <v>3178</v>
      </c>
      <c r="DQ501" t="s">
        <v>202</v>
      </c>
      <c r="DR501" t="s">
        <v>4815</v>
      </c>
      <c r="DT501">
        <v>1</v>
      </c>
      <c r="DV501">
        <v>1</v>
      </c>
      <c r="DW501">
        <v>0</v>
      </c>
      <c r="DX501">
        <v>1</v>
      </c>
      <c r="DY501">
        <v>1</v>
      </c>
      <c r="DZ501">
        <v>1</v>
      </c>
      <c r="EA501">
        <v>3</v>
      </c>
      <c r="EB501">
        <f t="shared" si="21"/>
        <v>6</v>
      </c>
      <c r="EC501">
        <v>2</v>
      </c>
      <c r="EE501">
        <v>3</v>
      </c>
      <c r="EL501">
        <v>1</v>
      </c>
      <c r="EM501">
        <v>3</v>
      </c>
      <c r="EN501">
        <v>-97</v>
      </c>
      <c r="EO501">
        <v>4</v>
      </c>
      <c r="EP501">
        <v>2</v>
      </c>
      <c r="EZ501">
        <v>1</v>
      </c>
      <c r="FA501">
        <v>1</v>
      </c>
      <c r="FD501">
        <v>8</v>
      </c>
      <c r="FG501">
        <v>0</v>
      </c>
      <c r="FH501" t="s">
        <v>3179</v>
      </c>
      <c r="FI501">
        <v>1</v>
      </c>
      <c r="FJ501" t="s">
        <v>204</v>
      </c>
      <c r="FK501">
        <v>3</v>
      </c>
      <c r="FL501">
        <v>12</v>
      </c>
      <c r="FM501">
        <v>12</v>
      </c>
      <c r="FN501">
        <v>3</v>
      </c>
      <c r="FO501" t="s">
        <v>2206</v>
      </c>
      <c r="FP501">
        <v>3.5</v>
      </c>
      <c r="FQ501" t="s">
        <v>202</v>
      </c>
      <c r="FR501" t="s">
        <v>3201</v>
      </c>
      <c r="FS501">
        <v>1</v>
      </c>
      <c r="FT501">
        <v>0</v>
      </c>
      <c r="FU501" t="s">
        <v>2207</v>
      </c>
      <c r="FV501" t="s">
        <v>2207</v>
      </c>
      <c r="FW501">
        <v>0</v>
      </c>
      <c r="FX501">
        <v>1</v>
      </c>
      <c r="FY501">
        <v>0</v>
      </c>
      <c r="FZ501">
        <v>0</v>
      </c>
      <c r="GA501">
        <v>15709</v>
      </c>
      <c r="GB501">
        <v>72</v>
      </c>
      <c r="GC501">
        <v>218.18055559999999</v>
      </c>
      <c r="GD501" t="s">
        <v>2401</v>
      </c>
      <c r="GE501">
        <v>1</v>
      </c>
      <c r="HG501" t="s">
        <v>202</v>
      </c>
      <c r="HJ501">
        <v>0</v>
      </c>
    </row>
    <row r="502" spans="1:218" x14ac:dyDescent="0.3">
      <c r="A502">
        <v>1087</v>
      </c>
      <c r="B502" t="s">
        <v>3202</v>
      </c>
      <c r="C502" t="s">
        <v>4816</v>
      </c>
      <c r="D502" t="s">
        <v>194</v>
      </c>
      <c r="E502">
        <v>1</v>
      </c>
      <c r="F502" t="s">
        <v>202</v>
      </c>
      <c r="H502">
        <v>1</v>
      </c>
      <c r="M502">
        <v>1</v>
      </c>
      <c r="N502">
        <v>1</v>
      </c>
      <c r="U502">
        <v>1</v>
      </c>
      <c r="W502">
        <v>1</v>
      </c>
      <c r="X502" t="s">
        <v>3174</v>
      </c>
      <c r="Y502">
        <v>1</v>
      </c>
      <c r="Z502">
        <v>1</v>
      </c>
      <c r="AA502">
        <v>5</v>
      </c>
      <c r="AD502" t="s">
        <v>202</v>
      </c>
      <c r="AE502">
        <v>1</v>
      </c>
      <c r="AF502">
        <v>1</v>
      </c>
      <c r="AG502">
        <v>1</v>
      </c>
      <c r="AH502">
        <v>1</v>
      </c>
      <c r="AI502">
        <v>1</v>
      </c>
      <c r="AJ502">
        <v>1</v>
      </c>
      <c r="AK502" t="s">
        <v>4817</v>
      </c>
      <c r="AL502">
        <v>1</v>
      </c>
      <c r="AM502">
        <v>2</v>
      </c>
      <c r="AN502">
        <v>-97</v>
      </c>
      <c r="AO502">
        <v>2</v>
      </c>
      <c r="AP502">
        <v>2</v>
      </c>
      <c r="AQ502">
        <v>2</v>
      </c>
      <c r="AR502" t="s">
        <v>4818</v>
      </c>
      <c r="AS502">
        <v>2</v>
      </c>
      <c r="AT502">
        <v>2</v>
      </c>
      <c r="AU502">
        <v>1</v>
      </c>
      <c r="AV502">
        <v>1</v>
      </c>
      <c r="AW502">
        <v>7</v>
      </c>
      <c r="AX502">
        <v>1</v>
      </c>
      <c r="AY502">
        <v>3</v>
      </c>
      <c r="AZ502">
        <v>4</v>
      </c>
      <c r="BA502">
        <v>2</v>
      </c>
      <c r="BB502">
        <v>6</v>
      </c>
      <c r="BC502">
        <v>1</v>
      </c>
      <c r="BD502">
        <v>5</v>
      </c>
      <c r="BE502">
        <v>1</v>
      </c>
      <c r="BF502">
        <v>2</v>
      </c>
      <c r="BG502">
        <v>1</v>
      </c>
      <c r="BH502">
        <v>1</v>
      </c>
      <c r="BI502">
        <v>1</v>
      </c>
      <c r="BJ502">
        <v>0</v>
      </c>
      <c r="BM502">
        <v>2</v>
      </c>
      <c r="BN502">
        <v>1</v>
      </c>
      <c r="BO502">
        <v>4</v>
      </c>
      <c r="BP502">
        <v>1</v>
      </c>
      <c r="BQ502">
        <v>20.5</v>
      </c>
      <c r="BR502">
        <v>3</v>
      </c>
      <c r="BS502">
        <v>1</v>
      </c>
      <c r="BT502">
        <v>1</v>
      </c>
      <c r="BV502">
        <v>0</v>
      </c>
      <c r="BX502">
        <v>0</v>
      </c>
      <c r="BZ502">
        <v>0</v>
      </c>
      <c r="CB502">
        <v>0</v>
      </c>
      <c r="CD502">
        <v>0</v>
      </c>
      <c r="CF502">
        <v>1</v>
      </c>
      <c r="CJ502">
        <v>1</v>
      </c>
      <c r="CK502">
        <v>1</v>
      </c>
      <c r="CL502">
        <v>-97</v>
      </c>
      <c r="CM502">
        <v>4</v>
      </c>
      <c r="CR502">
        <v>2</v>
      </c>
      <c r="CS502">
        <v>8</v>
      </c>
      <c r="CT502">
        <v>10</v>
      </c>
      <c r="CU502">
        <v>1</v>
      </c>
      <c r="CV502" t="s">
        <v>1117</v>
      </c>
      <c r="CW502">
        <v>784</v>
      </c>
      <c r="CX502">
        <v>13.07</v>
      </c>
      <c r="CY502">
        <v>2</v>
      </c>
      <c r="CZ502">
        <v>1</v>
      </c>
      <c r="DA502" t="s">
        <v>4794</v>
      </c>
      <c r="DC502">
        <v>1</v>
      </c>
      <c r="DD502">
        <v>1</v>
      </c>
      <c r="DE502">
        <v>15</v>
      </c>
      <c r="DN502" t="s">
        <v>4814</v>
      </c>
      <c r="DO502" t="s">
        <v>4814</v>
      </c>
      <c r="DP502" t="s">
        <v>3178</v>
      </c>
      <c r="DQ502" t="s">
        <v>202</v>
      </c>
      <c r="DR502" t="s">
        <v>202</v>
      </c>
      <c r="DT502">
        <v>1</v>
      </c>
      <c r="DV502">
        <v>1</v>
      </c>
      <c r="DW502">
        <v>0</v>
      </c>
      <c r="DX502">
        <v>5</v>
      </c>
      <c r="DY502">
        <v>1</v>
      </c>
      <c r="DZ502">
        <v>1</v>
      </c>
      <c r="EA502">
        <v>20</v>
      </c>
      <c r="EB502">
        <f t="shared" si="21"/>
        <v>2</v>
      </c>
      <c r="EC502">
        <v>2</v>
      </c>
      <c r="EE502">
        <v>19</v>
      </c>
      <c r="EL502">
        <v>1</v>
      </c>
      <c r="EM502">
        <v>5</v>
      </c>
      <c r="EN502">
        <v>1</v>
      </c>
      <c r="EO502">
        <v>2</v>
      </c>
      <c r="EP502">
        <v>1</v>
      </c>
      <c r="EQ502">
        <v>1</v>
      </c>
      <c r="ER502">
        <v>1</v>
      </c>
      <c r="EZ502">
        <v>2</v>
      </c>
      <c r="FE502">
        <v>3</v>
      </c>
      <c r="FG502">
        <v>0</v>
      </c>
      <c r="FH502" t="s">
        <v>3179</v>
      </c>
      <c r="FI502">
        <v>1</v>
      </c>
      <c r="FJ502" t="s">
        <v>204</v>
      </c>
      <c r="FK502">
        <v>19</v>
      </c>
      <c r="FL502">
        <v>12</v>
      </c>
      <c r="FM502">
        <v>12</v>
      </c>
      <c r="FN502">
        <v>20</v>
      </c>
      <c r="FO502" t="s">
        <v>2206</v>
      </c>
      <c r="FP502">
        <v>20</v>
      </c>
      <c r="FQ502" t="s">
        <v>3180</v>
      </c>
      <c r="FR502" t="s">
        <v>3189</v>
      </c>
      <c r="FS502">
        <v>0</v>
      </c>
      <c r="FT502">
        <v>1</v>
      </c>
      <c r="FU502" t="s">
        <v>2221</v>
      </c>
      <c r="FV502" t="s">
        <v>3182</v>
      </c>
      <c r="FW502">
        <v>1</v>
      </c>
      <c r="FX502">
        <v>0</v>
      </c>
      <c r="FY502">
        <v>1</v>
      </c>
      <c r="FZ502">
        <v>0</v>
      </c>
      <c r="GA502">
        <v>20830</v>
      </c>
      <c r="GB502">
        <v>83</v>
      </c>
      <c r="GC502">
        <v>250.9638554</v>
      </c>
      <c r="GD502" t="s">
        <v>2401</v>
      </c>
      <c r="GE502">
        <v>1</v>
      </c>
      <c r="HG502" t="s">
        <v>202</v>
      </c>
      <c r="HI502">
        <v>1</v>
      </c>
      <c r="HJ502">
        <v>1</v>
      </c>
    </row>
    <row r="503" spans="1:218" x14ac:dyDescent="0.3">
      <c r="A503">
        <v>1090</v>
      </c>
      <c r="B503" t="s">
        <v>3225</v>
      </c>
      <c r="C503" t="s">
        <v>4819</v>
      </c>
      <c r="D503" t="s">
        <v>212</v>
      </c>
      <c r="E503">
        <v>1</v>
      </c>
      <c r="F503" t="s">
        <v>202</v>
      </c>
      <c r="H503">
        <v>1</v>
      </c>
      <c r="M503">
        <v>1</v>
      </c>
      <c r="N503">
        <v>1</v>
      </c>
      <c r="U503">
        <v>1</v>
      </c>
      <c r="W503">
        <v>1</v>
      </c>
      <c r="X503" t="s">
        <v>3174</v>
      </c>
      <c r="Y503">
        <v>1</v>
      </c>
      <c r="Z503">
        <v>1</v>
      </c>
      <c r="AA503">
        <v>1</v>
      </c>
      <c r="AD503" t="s">
        <v>202</v>
      </c>
      <c r="AE503">
        <v>1</v>
      </c>
      <c r="AF503">
        <v>1</v>
      </c>
      <c r="AG503">
        <v>1</v>
      </c>
      <c r="AH503">
        <v>2</v>
      </c>
      <c r="AI503">
        <v>2</v>
      </c>
      <c r="AJ503">
        <v>1</v>
      </c>
      <c r="AK503" t="s">
        <v>4820</v>
      </c>
      <c r="AL503">
        <v>1</v>
      </c>
      <c r="AM503">
        <v>1</v>
      </c>
      <c r="AN503">
        <v>1</v>
      </c>
      <c r="AO503">
        <v>1</v>
      </c>
      <c r="AP503">
        <v>2</v>
      </c>
      <c r="AQ503">
        <v>2</v>
      </c>
      <c r="AR503" t="s">
        <v>4821</v>
      </c>
      <c r="AS503">
        <v>1</v>
      </c>
      <c r="AT503">
        <v>1</v>
      </c>
      <c r="AU503">
        <v>2</v>
      </c>
      <c r="AV503">
        <v>1</v>
      </c>
      <c r="AW503">
        <v>6</v>
      </c>
      <c r="AX503">
        <v>1</v>
      </c>
      <c r="AY503">
        <v>4</v>
      </c>
      <c r="BE503">
        <v>1</v>
      </c>
      <c r="BF503">
        <v>1</v>
      </c>
      <c r="BG503">
        <v>1</v>
      </c>
      <c r="BH503">
        <v>1</v>
      </c>
      <c r="BI503">
        <v>1</v>
      </c>
      <c r="BJ503">
        <v>0</v>
      </c>
      <c r="BM503">
        <v>5</v>
      </c>
      <c r="BN503">
        <v>1</v>
      </c>
      <c r="BO503">
        <v>3</v>
      </c>
      <c r="BP503">
        <v>1</v>
      </c>
      <c r="BQ503">
        <v>8</v>
      </c>
      <c r="BR503">
        <v>2</v>
      </c>
      <c r="BS503">
        <v>1</v>
      </c>
      <c r="BT503">
        <v>5</v>
      </c>
      <c r="BV503">
        <v>0</v>
      </c>
      <c r="BX503">
        <v>3</v>
      </c>
      <c r="BZ503">
        <v>0</v>
      </c>
      <c r="CB503">
        <v>1</v>
      </c>
      <c r="CD503">
        <v>1</v>
      </c>
      <c r="CJ503">
        <v>2</v>
      </c>
      <c r="CK503">
        <v>1</v>
      </c>
      <c r="CL503">
        <v>4</v>
      </c>
      <c r="CM503">
        <v>6</v>
      </c>
      <c r="CS503">
        <v>7</v>
      </c>
      <c r="CT503">
        <v>2</v>
      </c>
      <c r="CU503">
        <v>1</v>
      </c>
      <c r="CV503" t="s">
        <v>4822</v>
      </c>
      <c r="CW503">
        <v>657</v>
      </c>
      <c r="CX503">
        <v>10.95</v>
      </c>
      <c r="CY503">
        <v>2</v>
      </c>
      <c r="CZ503">
        <v>1</v>
      </c>
      <c r="DA503" t="s">
        <v>374</v>
      </c>
      <c r="DC503">
        <v>1</v>
      </c>
      <c r="DD503">
        <v>1</v>
      </c>
      <c r="DE503">
        <v>3</v>
      </c>
      <c r="DN503" t="s">
        <v>4823</v>
      </c>
      <c r="DO503" t="s">
        <v>4823</v>
      </c>
      <c r="DP503" t="s">
        <v>3178</v>
      </c>
      <c r="DQ503" t="s">
        <v>202</v>
      </c>
      <c r="DR503" t="s">
        <v>202</v>
      </c>
      <c r="DT503">
        <v>1</v>
      </c>
      <c r="DV503">
        <v>1</v>
      </c>
      <c r="DW503">
        <v>0</v>
      </c>
      <c r="DX503">
        <v>1</v>
      </c>
      <c r="DY503">
        <v>1</v>
      </c>
      <c r="DZ503">
        <v>1</v>
      </c>
      <c r="EA503">
        <v>5.5</v>
      </c>
      <c r="EB503">
        <f t="shared" si="21"/>
        <v>5</v>
      </c>
      <c r="EC503">
        <v>2</v>
      </c>
      <c r="EE503">
        <v>5</v>
      </c>
      <c r="EL503">
        <v>2</v>
      </c>
      <c r="EM503">
        <v>2</v>
      </c>
      <c r="EN503">
        <v>1</v>
      </c>
      <c r="EO503">
        <v>4</v>
      </c>
      <c r="EP503">
        <v>1</v>
      </c>
      <c r="EQ503">
        <v>1</v>
      </c>
      <c r="ER503">
        <v>1</v>
      </c>
      <c r="EZ503">
        <v>2</v>
      </c>
      <c r="FE503">
        <v>2</v>
      </c>
      <c r="FG503">
        <v>0</v>
      </c>
      <c r="FH503" t="s">
        <v>3179</v>
      </c>
      <c r="FI503">
        <v>1</v>
      </c>
      <c r="FJ503" t="s">
        <v>204</v>
      </c>
      <c r="FK503">
        <v>5</v>
      </c>
      <c r="FL503">
        <v>12</v>
      </c>
      <c r="FM503">
        <v>12</v>
      </c>
      <c r="FN503">
        <v>5.5</v>
      </c>
      <c r="FO503" t="s">
        <v>2212</v>
      </c>
      <c r="FP503">
        <v>1.5</v>
      </c>
      <c r="FQ503" t="s">
        <v>3180</v>
      </c>
      <c r="FR503" t="s">
        <v>3201</v>
      </c>
      <c r="FS503">
        <v>1</v>
      </c>
      <c r="FT503">
        <v>1</v>
      </c>
      <c r="FU503" t="s">
        <v>2221</v>
      </c>
      <c r="FV503" t="s">
        <v>3182</v>
      </c>
      <c r="FW503">
        <v>1</v>
      </c>
      <c r="FX503">
        <v>0</v>
      </c>
      <c r="FY503">
        <v>0</v>
      </c>
      <c r="FZ503">
        <v>1</v>
      </c>
      <c r="GA503">
        <v>39021</v>
      </c>
      <c r="GB503">
        <v>133</v>
      </c>
      <c r="GC503">
        <v>293.3909774</v>
      </c>
      <c r="GD503" t="s">
        <v>2401</v>
      </c>
      <c r="GE503">
        <v>1</v>
      </c>
      <c r="HG503" t="s">
        <v>202</v>
      </c>
      <c r="HI503">
        <v>0</v>
      </c>
      <c r="HJ503">
        <v>1</v>
      </c>
    </row>
    <row r="504" spans="1:218" x14ac:dyDescent="0.3">
      <c r="A504">
        <v>1386</v>
      </c>
      <c r="B504" t="s">
        <v>3225</v>
      </c>
      <c r="C504" t="s">
        <v>6357</v>
      </c>
      <c r="D504" t="s">
        <v>212</v>
      </c>
      <c r="E504">
        <v>1</v>
      </c>
      <c r="F504" t="s">
        <v>202</v>
      </c>
      <c r="H504">
        <v>1</v>
      </c>
      <c r="M504">
        <v>1</v>
      </c>
      <c r="N504">
        <v>1</v>
      </c>
      <c r="U504">
        <v>1</v>
      </c>
      <c r="W504">
        <v>1</v>
      </c>
      <c r="X504" t="s">
        <v>3174</v>
      </c>
      <c r="Y504">
        <v>1</v>
      </c>
      <c r="Z504">
        <v>1</v>
      </c>
      <c r="AA504">
        <v>2</v>
      </c>
      <c r="AD504" t="s">
        <v>202</v>
      </c>
      <c r="AE504">
        <v>1</v>
      </c>
      <c r="AF504">
        <v>2</v>
      </c>
      <c r="AG504">
        <v>1</v>
      </c>
      <c r="AH504">
        <v>2</v>
      </c>
      <c r="AI504">
        <v>2</v>
      </c>
      <c r="AJ504">
        <v>2</v>
      </c>
      <c r="AK504" t="s">
        <v>6358</v>
      </c>
      <c r="AL504">
        <v>1</v>
      </c>
      <c r="AM504">
        <v>2</v>
      </c>
      <c r="AN504">
        <v>1</v>
      </c>
      <c r="AO504">
        <v>2</v>
      </c>
      <c r="AP504">
        <v>1</v>
      </c>
      <c r="AQ504">
        <v>1</v>
      </c>
      <c r="AR504" t="s">
        <v>6359</v>
      </c>
      <c r="AS504">
        <v>2</v>
      </c>
      <c r="AT504">
        <v>1</v>
      </c>
      <c r="AU504">
        <v>2</v>
      </c>
      <c r="AV504">
        <v>2</v>
      </c>
      <c r="AW504">
        <v>5</v>
      </c>
      <c r="AX504">
        <v>1</v>
      </c>
      <c r="AY504">
        <v>3</v>
      </c>
      <c r="BE504">
        <v>1</v>
      </c>
      <c r="BF504">
        <v>2</v>
      </c>
      <c r="BG504">
        <v>1</v>
      </c>
      <c r="BH504">
        <v>2</v>
      </c>
      <c r="BI504">
        <v>1</v>
      </c>
      <c r="BJ504">
        <v>0</v>
      </c>
      <c r="BM504">
        <v>1</v>
      </c>
      <c r="BN504">
        <v>1</v>
      </c>
      <c r="BO504">
        <v>5</v>
      </c>
      <c r="BP504">
        <v>1</v>
      </c>
      <c r="BQ504">
        <v>13</v>
      </c>
      <c r="BR504">
        <v>6</v>
      </c>
      <c r="BS504">
        <v>1</v>
      </c>
      <c r="BT504">
        <v>4</v>
      </c>
      <c r="BV504">
        <v>1</v>
      </c>
      <c r="BX504">
        <v>1</v>
      </c>
      <c r="BZ504">
        <v>0</v>
      </c>
      <c r="CB504">
        <v>1</v>
      </c>
      <c r="CD504">
        <v>1</v>
      </c>
      <c r="CJ504">
        <v>1</v>
      </c>
      <c r="CK504">
        <v>2</v>
      </c>
      <c r="CL504">
        <v>6</v>
      </c>
      <c r="CM504">
        <v>1</v>
      </c>
      <c r="CR504">
        <v>2</v>
      </c>
      <c r="CS504">
        <v>10</v>
      </c>
      <c r="CT504">
        <v>1</v>
      </c>
      <c r="CU504">
        <v>1</v>
      </c>
      <c r="CV504" t="s">
        <v>2004</v>
      </c>
      <c r="CW504">
        <v>772</v>
      </c>
      <c r="CX504">
        <v>12.87</v>
      </c>
      <c r="CY504">
        <v>2</v>
      </c>
      <c r="CZ504">
        <v>1</v>
      </c>
      <c r="DA504" t="s">
        <v>369</v>
      </c>
      <c r="DC504">
        <v>1</v>
      </c>
      <c r="DD504">
        <v>1</v>
      </c>
      <c r="DE504">
        <v>3</v>
      </c>
      <c r="DN504" t="s">
        <v>5277</v>
      </c>
      <c r="DO504" t="s">
        <v>5277</v>
      </c>
      <c r="DP504" t="s">
        <v>3178</v>
      </c>
      <c r="DQ504" t="s">
        <v>202</v>
      </c>
      <c r="DR504" t="s">
        <v>202</v>
      </c>
      <c r="DT504">
        <v>1</v>
      </c>
      <c r="DV504">
        <v>1</v>
      </c>
      <c r="DW504">
        <v>0</v>
      </c>
      <c r="DX504">
        <v>2</v>
      </c>
      <c r="DY504">
        <v>2</v>
      </c>
      <c r="DZ504">
        <v>1</v>
      </c>
      <c r="EA504">
        <v>10</v>
      </c>
      <c r="EB504">
        <f t="shared" si="21"/>
        <v>4</v>
      </c>
      <c r="EC504">
        <v>2</v>
      </c>
      <c r="EE504">
        <v>10</v>
      </c>
      <c r="EF504">
        <v>2</v>
      </c>
      <c r="EH504">
        <v>5</v>
      </c>
      <c r="EI504">
        <v>1</v>
      </c>
      <c r="EL504">
        <v>3</v>
      </c>
      <c r="EM504">
        <v>1</v>
      </c>
      <c r="EN504">
        <v>2</v>
      </c>
      <c r="EO504">
        <v>2</v>
      </c>
      <c r="EP504">
        <v>1</v>
      </c>
      <c r="EQ504">
        <v>2</v>
      </c>
      <c r="ER504">
        <v>1</v>
      </c>
      <c r="EZ504">
        <v>1</v>
      </c>
      <c r="FA504">
        <v>-97</v>
      </c>
      <c r="FD504">
        <v>2</v>
      </c>
      <c r="FG504">
        <v>0</v>
      </c>
      <c r="FH504" t="s">
        <v>3179</v>
      </c>
      <c r="FI504">
        <v>1</v>
      </c>
      <c r="FJ504" t="s">
        <v>204</v>
      </c>
      <c r="FK504">
        <v>10</v>
      </c>
      <c r="FL504">
        <v>12</v>
      </c>
      <c r="FM504">
        <v>12</v>
      </c>
      <c r="FN504">
        <v>10</v>
      </c>
      <c r="FO504" t="s">
        <v>2220</v>
      </c>
      <c r="FP504">
        <v>0.5</v>
      </c>
      <c r="FQ504" t="s">
        <v>3287</v>
      </c>
      <c r="FR504" t="s">
        <v>3189</v>
      </c>
      <c r="FS504">
        <v>0</v>
      </c>
      <c r="FT504">
        <v>1</v>
      </c>
      <c r="FU504" t="s">
        <v>2221</v>
      </c>
      <c r="FV504" t="s">
        <v>4754</v>
      </c>
      <c r="FW504">
        <v>0</v>
      </c>
      <c r="FX504">
        <v>1</v>
      </c>
      <c r="FY504">
        <v>0</v>
      </c>
      <c r="FZ504">
        <v>0</v>
      </c>
      <c r="GA504">
        <v>39021</v>
      </c>
      <c r="GB504">
        <v>133</v>
      </c>
      <c r="GC504">
        <v>293.3909774</v>
      </c>
      <c r="GD504" t="s">
        <v>2407</v>
      </c>
      <c r="GE504">
        <v>1</v>
      </c>
      <c r="HG504" t="s">
        <v>202</v>
      </c>
      <c r="HJ504">
        <v>0</v>
      </c>
    </row>
    <row r="505" spans="1:218" x14ac:dyDescent="0.3">
      <c r="A505">
        <v>1430</v>
      </c>
      <c r="B505" t="s">
        <v>3279</v>
      </c>
      <c r="C505" t="s">
        <v>6385</v>
      </c>
      <c r="D505" t="s">
        <v>212</v>
      </c>
      <c r="E505">
        <v>1</v>
      </c>
      <c r="F505" t="s">
        <v>202</v>
      </c>
      <c r="H505">
        <v>1</v>
      </c>
      <c r="M505">
        <v>1</v>
      </c>
      <c r="N505">
        <v>1</v>
      </c>
      <c r="U505">
        <v>1</v>
      </c>
      <c r="W505">
        <v>1</v>
      </c>
      <c r="X505" t="s">
        <v>3174</v>
      </c>
      <c r="Y505">
        <v>1</v>
      </c>
      <c r="Z505">
        <v>1</v>
      </c>
      <c r="AA505">
        <v>5</v>
      </c>
      <c r="AD505" t="s">
        <v>202</v>
      </c>
      <c r="AE505">
        <v>1</v>
      </c>
      <c r="AF505">
        <v>1</v>
      </c>
      <c r="AG505">
        <v>1</v>
      </c>
      <c r="AH505">
        <v>1</v>
      </c>
      <c r="AI505">
        <v>2</v>
      </c>
      <c r="AJ505">
        <v>1</v>
      </c>
      <c r="AK505" t="s">
        <v>6386</v>
      </c>
      <c r="AL505">
        <v>1</v>
      </c>
      <c r="AM505">
        <v>1</v>
      </c>
      <c r="AN505">
        <v>2</v>
      </c>
      <c r="AO505">
        <v>2</v>
      </c>
      <c r="AP505">
        <v>2</v>
      </c>
      <c r="AQ505">
        <v>2</v>
      </c>
      <c r="AR505" t="s">
        <v>6387</v>
      </c>
      <c r="AS505">
        <v>1</v>
      </c>
      <c r="AT505">
        <v>1</v>
      </c>
      <c r="AU505">
        <v>1</v>
      </c>
      <c r="AV505">
        <v>1</v>
      </c>
      <c r="AW505">
        <v>7</v>
      </c>
      <c r="AX505">
        <v>1</v>
      </c>
      <c r="AY505">
        <v>5</v>
      </c>
      <c r="BE505">
        <v>1</v>
      </c>
      <c r="BF505">
        <v>2</v>
      </c>
      <c r="BG505">
        <v>1</v>
      </c>
      <c r="BH505">
        <v>2</v>
      </c>
      <c r="BI505">
        <v>1</v>
      </c>
      <c r="BJ505">
        <v>0</v>
      </c>
      <c r="BM505">
        <v>1</v>
      </c>
      <c r="BN505">
        <v>1</v>
      </c>
      <c r="BO505">
        <v>3</v>
      </c>
      <c r="BP505">
        <v>1</v>
      </c>
      <c r="BQ505">
        <v>35</v>
      </c>
      <c r="BR505">
        <v>1</v>
      </c>
      <c r="BS505">
        <v>1</v>
      </c>
      <c r="BT505">
        <v>3</v>
      </c>
      <c r="BV505">
        <v>0</v>
      </c>
      <c r="BX505">
        <v>0</v>
      </c>
      <c r="BZ505">
        <v>1</v>
      </c>
      <c r="CB505">
        <v>0</v>
      </c>
      <c r="CD505">
        <v>1</v>
      </c>
      <c r="CF505">
        <v>1</v>
      </c>
      <c r="CJ505">
        <v>1</v>
      </c>
      <c r="CK505">
        <v>2</v>
      </c>
      <c r="CL505">
        <v>6</v>
      </c>
      <c r="CM505">
        <v>1</v>
      </c>
      <c r="CR505">
        <v>2</v>
      </c>
      <c r="CS505">
        <v>7</v>
      </c>
      <c r="CT505">
        <v>1</v>
      </c>
      <c r="CU505">
        <v>2</v>
      </c>
      <c r="CV505" t="s">
        <v>431</v>
      </c>
      <c r="CW505">
        <v>803</v>
      </c>
      <c r="CX505">
        <v>13.38</v>
      </c>
      <c r="CY505">
        <v>2</v>
      </c>
      <c r="CZ505">
        <v>1</v>
      </c>
      <c r="DA505" t="s">
        <v>318</v>
      </c>
      <c r="DC505">
        <v>1</v>
      </c>
      <c r="DD505">
        <v>1</v>
      </c>
      <c r="DE505">
        <v>2</v>
      </c>
      <c r="DN505" t="s">
        <v>5354</v>
      </c>
      <c r="DO505" t="s">
        <v>5354</v>
      </c>
      <c r="DP505" t="s">
        <v>3178</v>
      </c>
      <c r="DQ505" t="s">
        <v>202</v>
      </c>
      <c r="DR505" t="s">
        <v>202</v>
      </c>
      <c r="DT505">
        <v>1</v>
      </c>
      <c r="DV505">
        <v>1</v>
      </c>
      <c r="DW505">
        <v>0</v>
      </c>
      <c r="DX505">
        <v>5</v>
      </c>
      <c r="DY505">
        <v>2</v>
      </c>
      <c r="DZ505">
        <v>-97</v>
      </c>
      <c r="EB505">
        <v>4</v>
      </c>
      <c r="EC505">
        <v>2</v>
      </c>
      <c r="EE505">
        <v>10</v>
      </c>
      <c r="EF505">
        <v>2</v>
      </c>
      <c r="EH505">
        <v>10</v>
      </c>
      <c r="EI505">
        <v>1</v>
      </c>
      <c r="EL505">
        <v>1</v>
      </c>
      <c r="EM505">
        <v>3</v>
      </c>
      <c r="EN505">
        <v>2</v>
      </c>
      <c r="EO505">
        <v>2</v>
      </c>
      <c r="EP505">
        <v>1</v>
      </c>
      <c r="EQ505">
        <v>2</v>
      </c>
      <c r="ER505">
        <v>1</v>
      </c>
      <c r="EZ505">
        <v>1</v>
      </c>
      <c r="FA505">
        <v>1</v>
      </c>
      <c r="FD505">
        <v>2</v>
      </c>
      <c r="FG505">
        <v>0</v>
      </c>
      <c r="FH505" t="s">
        <v>3179</v>
      </c>
      <c r="FI505">
        <v>1</v>
      </c>
      <c r="FJ505" t="s">
        <v>204</v>
      </c>
      <c r="FK505">
        <v>10</v>
      </c>
      <c r="FL505">
        <v>12</v>
      </c>
      <c r="FM505">
        <v>12</v>
      </c>
      <c r="FN505">
        <v>12.5</v>
      </c>
      <c r="FO505" t="s">
        <v>2206</v>
      </c>
      <c r="FP505">
        <v>3.5</v>
      </c>
      <c r="FQ505" t="s">
        <v>3287</v>
      </c>
      <c r="FR505" t="s">
        <v>3189</v>
      </c>
      <c r="FS505">
        <v>0</v>
      </c>
      <c r="FT505">
        <v>1</v>
      </c>
      <c r="FU505" t="s">
        <v>2221</v>
      </c>
      <c r="FV505" t="s">
        <v>4754</v>
      </c>
      <c r="FW505">
        <v>0</v>
      </c>
      <c r="FX505">
        <v>1</v>
      </c>
      <c r="FY505">
        <v>0</v>
      </c>
      <c r="FZ505">
        <v>0</v>
      </c>
      <c r="GA505">
        <v>59048</v>
      </c>
      <c r="GB505">
        <v>201</v>
      </c>
      <c r="GC505">
        <v>293.7711443</v>
      </c>
      <c r="GD505" t="s">
        <v>2407</v>
      </c>
      <c r="GE505">
        <v>1</v>
      </c>
      <c r="HG505" t="s">
        <v>202</v>
      </c>
      <c r="HJ505">
        <v>0</v>
      </c>
    </row>
    <row r="506" spans="1:218" x14ac:dyDescent="0.3">
      <c r="A506">
        <v>748</v>
      </c>
      <c r="B506" t="s">
        <v>4040</v>
      </c>
      <c r="C506" t="s">
        <v>6464</v>
      </c>
      <c r="D506" t="s">
        <v>194</v>
      </c>
      <c r="E506">
        <v>1</v>
      </c>
      <c r="F506" t="s">
        <v>202</v>
      </c>
      <c r="H506">
        <v>1</v>
      </c>
      <c r="M506">
        <v>1</v>
      </c>
      <c r="N506">
        <v>1</v>
      </c>
      <c r="U506">
        <v>1</v>
      </c>
      <c r="W506">
        <v>1</v>
      </c>
      <c r="X506" t="s">
        <v>5507</v>
      </c>
      <c r="Y506">
        <v>1</v>
      </c>
      <c r="Z506">
        <v>1</v>
      </c>
      <c r="AA506">
        <v>1</v>
      </c>
      <c r="AB506">
        <v>1</v>
      </c>
      <c r="AD506" t="s">
        <v>202</v>
      </c>
      <c r="AE506">
        <v>1</v>
      </c>
      <c r="AF506">
        <v>1</v>
      </c>
      <c r="AG506">
        <v>1</v>
      </c>
      <c r="AH506">
        <v>1</v>
      </c>
      <c r="AI506">
        <v>2</v>
      </c>
      <c r="AJ506">
        <v>2</v>
      </c>
      <c r="AK506" t="s">
        <v>6465</v>
      </c>
      <c r="AL506">
        <v>1</v>
      </c>
      <c r="AM506">
        <v>2</v>
      </c>
      <c r="AN506">
        <v>1</v>
      </c>
      <c r="AO506">
        <v>2</v>
      </c>
      <c r="AP506">
        <v>1</v>
      </c>
      <c r="AQ506">
        <v>1</v>
      </c>
      <c r="AR506" t="s">
        <v>6466</v>
      </c>
      <c r="AS506">
        <v>2</v>
      </c>
      <c r="AT506">
        <v>1</v>
      </c>
      <c r="AU506">
        <v>2</v>
      </c>
      <c r="AV506">
        <v>1</v>
      </c>
      <c r="AW506">
        <v>7</v>
      </c>
      <c r="AX506">
        <v>5</v>
      </c>
      <c r="AY506">
        <v>-98</v>
      </c>
      <c r="BE506">
        <v>1</v>
      </c>
      <c r="BF506">
        <v>1</v>
      </c>
      <c r="BG506">
        <v>1</v>
      </c>
      <c r="BH506">
        <v>1</v>
      </c>
      <c r="BI506">
        <v>1</v>
      </c>
      <c r="BJ506">
        <v>1</v>
      </c>
      <c r="BK506">
        <v>1</v>
      </c>
      <c r="BL506">
        <v>1</v>
      </c>
      <c r="BM506">
        <v>1</v>
      </c>
      <c r="BN506">
        <v>1</v>
      </c>
      <c r="BO506">
        <v>4</v>
      </c>
      <c r="BP506">
        <v>1</v>
      </c>
      <c r="BQ506">
        <v>12</v>
      </c>
      <c r="BR506">
        <v>1</v>
      </c>
      <c r="BS506">
        <v>1</v>
      </c>
      <c r="BT506">
        <v>2</v>
      </c>
      <c r="BU506">
        <v>2</v>
      </c>
      <c r="BV506">
        <v>0</v>
      </c>
      <c r="BW506">
        <v>2</v>
      </c>
      <c r="BX506">
        <v>0</v>
      </c>
      <c r="BY506">
        <v>2</v>
      </c>
      <c r="BZ506">
        <v>0</v>
      </c>
      <c r="CA506">
        <v>2</v>
      </c>
      <c r="CB506">
        <v>0</v>
      </c>
      <c r="CC506">
        <v>2</v>
      </c>
      <c r="CD506">
        <v>0</v>
      </c>
      <c r="CE506">
        <v>2</v>
      </c>
      <c r="CF506">
        <v>0</v>
      </c>
      <c r="CG506">
        <v>2</v>
      </c>
      <c r="CH506">
        <v>2</v>
      </c>
      <c r="CI506">
        <v>2</v>
      </c>
      <c r="CJ506">
        <v>1</v>
      </c>
      <c r="CK506">
        <v>2</v>
      </c>
      <c r="CL506">
        <v>8</v>
      </c>
      <c r="CM506">
        <v>1</v>
      </c>
      <c r="CR506">
        <v>2</v>
      </c>
      <c r="CS506">
        <v>-98</v>
      </c>
      <c r="CT506">
        <v>1</v>
      </c>
      <c r="CU506">
        <v>1</v>
      </c>
      <c r="CV506" t="s">
        <v>518</v>
      </c>
      <c r="CW506">
        <v>905</v>
      </c>
      <c r="CX506">
        <v>15.08</v>
      </c>
      <c r="CY506">
        <v>2</v>
      </c>
      <c r="CZ506">
        <v>1</v>
      </c>
      <c r="DA506" t="s">
        <v>548</v>
      </c>
      <c r="DC506">
        <v>1</v>
      </c>
      <c r="DD506">
        <v>1</v>
      </c>
      <c r="DE506">
        <v>24</v>
      </c>
      <c r="DN506" t="s">
        <v>4264</v>
      </c>
      <c r="DO506" t="s">
        <v>4264</v>
      </c>
      <c r="DP506" t="s">
        <v>3178</v>
      </c>
      <c r="DQ506" t="s">
        <v>202</v>
      </c>
      <c r="DR506" t="s">
        <v>202</v>
      </c>
      <c r="DT506">
        <v>1</v>
      </c>
      <c r="DV506">
        <v>1</v>
      </c>
      <c r="DW506">
        <v>0</v>
      </c>
      <c r="DX506">
        <v>1</v>
      </c>
      <c r="DY506">
        <v>2</v>
      </c>
      <c r="DZ506">
        <v>-97</v>
      </c>
      <c r="EB506">
        <v>3</v>
      </c>
      <c r="EC506">
        <v>2</v>
      </c>
      <c r="EE506">
        <v>20</v>
      </c>
      <c r="EF506">
        <v>1</v>
      </c>
      <c r="EG506">
        <v>10</v>
      </c>
      <c r="EI506">
        <v>1</v>
      </c>
      <c r="EL506">
        <v>1</v>
      </c>
      <c r="EM506">
        <v>3</v>
      </c>
      <c r="EN506">
        <v>2</v>
      </c>
      <c r="EO506">
        <v>2</v>
      </c>
      <c r="EP506">
        <v>1</v>
      </c>
      <c r="EQ506">
        <v>1</v>
      </c>
      <c r="ER506">
        <v>1</v>
      </c>
      <c r="EZ506">
        <v>1</v>
      </c>
      <c r="FA506">
        <v>-97</v>
      </c>
      <c r="FD506">
        <v>2</v>
      </c>
      <c r="FG506">
        <v>0</v>
      </c>
      <c r="FH506" t="s">
        <v>5510</v>
      </c>
      <c r="FI506">
        <v>2</v>
      </c>
      <c r="FJ506" t="s">
        <v>204</v>
      </c>
      <c r="FK506">
        <v>20</v>
      </c>
      <c r="FL506">
        <v>12</v>
      </c>
      <c r="FM506">
        <v>12</v>
      </c>
      <c r="FN506">
        <v>17.5</v>
      </c>
      <c r="FO506" t="s">
        <v>2206</v>
      </c>
      <c r="FP506">
        <v>3.5</v>
      </c>
      <c r="FQ506" t="s">
        <v>3287</v>
      </c>
      <c r="FR506" t="s">
        <v>3189</v>
      </c>
      <c r="FS506">
        <v>0</v>
      </c>
      <c r="FT506">
        <v>1</v>
      </c>
      <c r="FU506" t="s">
        <v>2221</v>
      </c>
      <c r="FV506" t="s">
        <v>3182</v>
      </c>
      <c r="FW506">
        <v>0</v>
      </c>
      <c r="FX506">
        <v>1</v>
      </c>
      <c r="FY506">
        <v>0</v>
      </c>
      <c r="FZ506">
        <v>0</v>
      </c>
      <c r="GA506">
        <v>1601</v>
      </c>
      <c r="GB506">
        <v>16</v>
      </c>
      <c r="GC506">
        <v>100.0625</v>
      </c>
      <c r="GD506" t="s">
        <v>2407</v>
      </c>
      <c r="GE506">
        <v>1</v>
      </c>
      <c r="HG506" t="s">
        <v>202</v>
      </c>
      <c r="HJ506">
        <v>0</v>
      </c>
    </row>
    <row r="507" spans="1:218" x14ac:dyDescent="0.3">
      <c r="A507">
        <v>480</v>
      </c>
      <c r="B507" t="s">
        <v>3221</v>
      </c>
      <c r="C507" t="s">
        <v>5551</v>
      </c>
      <c r="D507" t="s">
        <v>212</v>
      </c>
      <c r="E507">
        <v>1</v>
      </c>
      <c r="F507" t="s">
        <v>202</v>
      </c>
      <c r="H507">
        <v>1</v>
      </c>
      <c r="M507">
        <v>1</v>
      </c>
      <c r="N507">
        <v>1</v>
      </c>
      <c r="U507">
        <v>1</v>
      </c>
      <c r="W507">
        <v>1</v>
      </c>
      <c r="X507" t="s">
        <v>5507</v>
      </c>
      <c r="Y507">
        <v>1</v>
      </c>
      <c r="Z507">
        <v>1</v>
      </c>
      <c r="AA507">
        <v>7</v>
      </c>
      <c r="AB507">
        <v>7</v>
      </c>
      <c r="AD507" t="s">
        <v>202</v>
      </c>
      <c r="AE507">
        <v>1</v>
      </c>
      <c r="AF507">
        <v>1</v>
      </c>
      <c r="AG507">
        <v>1</v>
      </c>
      <c r="AH507">
        <v>1</v>
      </c>
      <c r="AI507">
        <v>1</v>
      </c>
      <c r="AJ507">
        <v>2</v>
      </c>
      <c r="AK507" t="s">
        <v>5552</v>
      </c>
      <c r="AL507">
        <v>1</v>
      </c>
      <c r="AM507">
        <v>1</v>
      </c>
      <c r="AN507">
        <v>2</v>
      </c>
      <c r="AO507">
        <v>2</v>
      </c>
      <c r="AP507">
        <v>2</v>
      </c>
      <c r="AQ507">
        <v>1</v>
      </c>
      <c r="AR507" t="s">
        <v>5553</v>
      </c>
      <c r="AS507">
        <v>2</v>
      </c>
      <c r="AT507">
        <v>1</v>
      </c>
      <c r="AU507">
        <v>1</v>
      </c>
      <c r="AV507">
        <v>1</v>
      </c>
      <c r="AW507">
        <v>7</v>
      </c>
      <c r="AX507">
        <v>1</v>
      </c>
      <c r="AY507">
        <v>5</v>
      </c>
      <c r="BE507">
        <v>1</v>
      </c>
      <c r="BF507">
        <v>2</v>
      </c>
      <c r="BG507">
        <v>1</v>
      </c>
      <c r="BH507">
        <v>2</v>
      </c>
      <c r="BI507">
        <v>1</v>
      </c>
      <c r="BJ507">
        <v>0</v>
      </c>
      <c r="BM507">
        <v>1</v>
      </c>
      <c r="BN507">
        <v>1</v>
      </c>
      <c r="BO507">
        <v>2</v>
      </c>
      <c r="BP507">
        <v>1</v>
      </c>
      <c r="BQ507">
        <v>22</v>
      </c>
      <c r="BR507">
        <v>1</v>
      </c>
      <c r="BS507">
        <v>1</v>
      </c>
      <c r="BT507">
        <v>1</v>
      </c>
      <c r="BU507">
        <v>1</v>
      </c>
      <c r="BV507">
        <v>0</v>
      </c>
      <c r="BW507">
        <v>1</v>
      </c>
      <c r="BX507">
        <v>0</v>
      </c>
      <c r="BY507">
        <v>1</v>
      </c>
      <c r="BZ507">
        <v>0</v>
      </c>
      <c r="CA507">
        <v>1</v>
      </c>
      <c r="CB507">
        <v>0</v>
      </c>
      <c r="CC507">
        <v>1</v>
      </c>
      <c r="CD507">
        <v>0</v>
      </c>
      <c r="CE507">
        <v>1</v>
      </c>
      <c r="CF507">
        <v>0</v>
      </c>
      <c r="CG507">
        <v>1</v>
      </c>
      <c r="CH507">
        <v>1</v>
      </c>
      <c r="CI507">
        <v>1</v>
      </c>
      <c r="CJ507">
        <v>1</v>
      </c>
      <c r="CK507">
        <v>1</v>
      </c>
      <c r="CL507">
        <v>5</v>
      </c>
      <c r="CM507">
        <v>1</v>
      </c>
      <c r="CR507">
        <v>2</v>
      </c>
      <c r="CS507">
        <v>2</v>
      </c>
      <c r="CT507">
        <v>1</v>
      </c>
      <c r="CU507">
        <v>2</v>
      </c>
      <c r="CV507" t="s">
        <v>2744</v>
      </c>
      <c r="CW507">
        <v>795</v>
      </c>
      <c r="CX507">
        <v>13.25</v>
      </c>
      <c r="CY507">
        <v>2</v>
      </c>
      <c r="CZ507">
        <v>1</v>
      </c>
      <c r="DA507" t="s">
        <v>3246</v>
      </c>
      <c r="DC507">
        <v>1</v>
      </c>
      <c r="DD507">
        <v>1</v>
      </c>
      <c r="DE507">
        <v>10</v>
      </c>
      <c r="DN507" t="s">
        <v>3912</v>
      </c>
      <c r="DO507" t="s">
        <v>3912</v>
      </c>
      <c r="DP507" t="s">
        <v>3178</v>
      </c>
      <c r="DQ507" t="s">
        <v>202</v>
      </c>
      <c r="DR507" t="s">
        <v>202</v>
      </c>
      <c r="DT507">
        <v>1</v>
      </c>
      <c r="DV507">
        <v>1</v>
      </c>
      <c r="DW507">
        <v>0</v>
      </c>
      <c r="DX507">
        <v>7</v>
      </c>
      <c r="DY507">
        <v>2</v>
      </c>
      <c r="DZ507">
        <v>-97</v>
      </c>
      <c r="EB507">
        <v>1</v>
      </c>
      <c r="EC507">
        <v>2</v>
      </c>
      <c r="EE507">
        <v>21</v>
      </c>
      <c r="EF507">
        <v>2</v>
      </c>
      <c r="EH507">
        <v>21</v>
      </c>
      <c r="EI507">
        <v>1</v>
      </c>
      <c r="EL507">
        <v>1</v>
      </c>
      <c r="EM507">
        <v>2</v>
      </c>
      <c r="EN507">
        <v>2</v>
      </c>
      <c r="EO507">
        <v>2</v>
      </c>
      <c r="EP507">
        <v>1</v>
      </c>
      <c r="EQ507">
        <v>2</v>
      </c>
      <c r="ER507">
        <v>1</v>
      </c>
      <c r="EZ507">
        <v>1</v>
      </c>
      <c r="FA507">
        <v>1</v>
      </c>
      <c r="FD507">
        <v>2</v>
      </c>
      <c r="FG507">
        <v>0</v>
      </c>
      <c r="FH507" t="s">
        <v>5655</v>
      </c>
      <c r="FI507">
        <v>2</v>
      </c>
      <c r="FJ507" t="s">
        <v>204</v>
      </c>
      <c r="FK507">
        <v>21</v>
      </c>
      <c r="FL507">
        <v>12</v>
      </c>
      <c r="FM507">
        <v>12</v>
      </c>
      <c r="FN507">
        <v>40</v>
      </c>
      <c r="FO507" t="s">
        <v>2206</v>
      </c>
      <c r="FP507">
        <v>1.5</v>
      </c>
      <c r="FQ507" t="s">
        <v>3287</v>
      </c>
      <c r="FR507" t="s">
        <v>3189</v>
      </c>
      <c r="FS507">
        <v>0</v>
      </c>
      <c r="FT507">
        <v>1</v>
      </c>
      <c r="FU507" t="s">
        <v>2221</v>
      </c>
      <c r="FV507" t="s">
        <v>4754</v>
      </c>
      <c r="FW507">
        <v>0</v>
      </c>
      <c r="FX507">
        <v>1</v>
      </c>
      <c r="FY507">
        <v>0</v>
      </c>
      <c r="FZ507">
        <v>0</v>
      </c>
      <c r="GA507">
        <v>7861</v>
      </c>
      <c r="GB507">
        <v>71</v>
      </c>
      <c r="GC507">
        <v>110.71830989999999</v>
      </c>
      <c r="GD507" t="s">
        <v>2407</v>
      </c>
      <c r="GE507">
        <v>1</v>
      </c>
      <c r="HG507" t="s">
        <v>202</v>
      </c>
      <c r="HJ507">
        <v>0</v>
      </c>
    </row>
    <row r="508" spans="1:218" x14ac:dyDescent="0.3">
      <c r="A508">
        <v>1483</v>
      </c>
      <c r="B508" t="s">
        <v>3320</v>
      </c>
      <c r="C508" t="s">
        <v>5623</v>
      </c>
      <c r="D508" t="s">
        <v>212</v>
      </c>
      <c r="E508">
        <v>1</v>
      </c>
      <c r="F508" t="s">
        <v>202</v>
      </c>
      <c r="H508">
        <v>1</v>
      </c>
      <c r="M508">
        <v>1</v>
      </c>
      <c r="N508">
        <v>1</v>
      </c>
      <c r="U508">
        <v>1</v>
      </c>
      <c r="W508">
        <v>1</v>
      </c>
      <c r="X508" t="s">
        <v>5507</v>
      </c>
      <c r="Y508">
        <v>1</v>
      </c>
      <c r="Z508">
        <v>1</v>
      </c>
      <c r="AA508">
        <v>2</v>
      </c>
      <c r="AB508">
        <v>2</v>
      </c>
      <c r="AD508" t="s">
        <v>202</v>
      </c>
      <c r="AE508">
        <v>1</v>
      </c>
      <c r="AF508">
        <v>2</v>
      </c>
      <c r="AG508">
        <v>2</v>
      </c>
      <c r="AH508">
        <v>1</v>
      </c>
      <c r="AI508">
        <v>2</v>
      </c>
      <c r="AJ508">
        <v>2</v>
      </c>
      <c r="AK508" t="s">
        <v>5624</v>
      </c>
      <c r="AL508">
        <v>1</v>
      </c>
      <c r="AM508">
        <v>2</v>
      </c>
      <c r="AN508">
        <v>2</v>
      </c>
      <c r="AO508">
        <v>2</v>
      </c>
      <c r="AP508">
        <v>2</v>
      </c>
      <c r="AQ508">
        <v>1</v>
      </c>
      <c r="AR508" t="s">
        <v>5625</v>
      </c>
      <c r="AS508">
        <v>2</v>
      </c>
      <c r="AT508">
        <v>2</v>
      </c>
      <c r="AU508">
        <v>2</v>
      </c>
      <c r="AV508">
        <v>2</v>
      </c>
      <c r="AW508">
        <v>3</v>
      </c>
      <c r="AX508">
        <v>1</v>
      </c>
      <c r="AY508">
        <v>3</v>
      </c>
      <c r="AZ508">
        <v>2</v>
      </c>
      <c r="BA508">
        <v>4</v>
      </c>
      <c r="BB508">
        <v>5</v>
      </c>
      <c r="BC508">
        <v>1</v>
      </c>
      <c r="BD508">
        <v>6</v>
      </c>
      <c r="BE508">
        <v>1</v>
      </c>
      <c r="BF508">
        <v>2</v>
      </c>
      <c r="BG508">
        <v>1</v>
      </c>
      <c r="BH508">
        <v>2</v>
      </c>
      <c r="BI508">
        <v>1</v>
      </c>
      <c r="BJ508">
        <v>0</v>
      </c>
      <c r="BM508">
        <v>1</v>
      </c>
      <c r="BN508">
        <v>1</v>
      </c>
      <c r="BO508">
        <v>2</v>
      </c>
      <c r="BP508">
        <v>1</v>
      </c>
      <c r="BQ508">
        <v>20</v>
      </c>
      <c r="BR508">
        <v>3</v>
      </c>
      <c r="BS508">
        <v>1</v>
      </c>
      <c r="BT508">
        <v>2</v>
      </c>
      <c r="BV508">
        <v>0</v>
      </c>
      <c r="BX508">
        <v>0</v>
      </c>
      <c r="BZ508">
        <v>0</v>
      </c>
      <c r="CB508">
        <v>0</v>
      </c>
      <c r="CD508">
        <v>2</v>
      </c>
      <c r="CJ508">
        <v>1</v>
      </c>
      <c r="CK508">
        <v>2</v>
      </c>
      <c r="CL508">
        <v>6</v>
      </c>
      <c r="CM508">
        <v>1</v>
      </c>
      <c r="CR508">
        <v>2</v>
      </c>
      <c r="CS508">
        <v>-98</v>
      </c>
      <c r="CT508">
        <v>1</v>
      </c>
      <c r="CU508">
        <v>2</v>
      </c>
      <c r="CV508" t="s">
        <v>229</v>
      </c>
      <c r="CW508">
        <v>663</v>
      </c>
      <c r="CX508">
        <v>11.05</v>
      </c>
      <c r="CY508">
        <v>2</v>
      </c>
      <c r="CZ508">
        <v>1</v>
      </c>
      <c r="DA508" t="s">
        <v>243</v>
      </c>
      <c r="DC508">
        <v>1</v>
      </c>
      <c r="DD508">
        <v>1</v>
      </c>
      <c r="DE508">
        <v>11</v>
      </c>
      <c r="DN508" t="s">
        <v>5429</v>
      </c>
      <c r="DO508" t="s">
        <v>5429</v>
      </c>
      <c r="DP508" t="s">
        <v>3178</v>
      </c>
      <c r="DQ508" t="s">
        <v>202</v>
      </c>
      <c r="DR508" t="s">
        <v>202</v>
      </c>
      <c r="DT508">
        <v>1</v>
      </c>
      <c r="DV508">
        <v>1</v>
      </c>
      <c r="DW508">
        <v>0</v>
      </c>
      <c r="DX508">
        <v>2</v>
      </c>
      <c r="DY508">
        <v>2</v>
      </c>
      <c r="DZ508">
        <v>1</v>
      </c>
      <c r="EA508">
        <v>20</v>
      </c>
      <c r="EB508">
        <f>IF(EA508&gt;=30,1,IF(EA508&gt;=20,2,IF(EA508&gt;=15,3,IF(EA508&gt;=10,4,IF(EA508&gt;=5,5,IF(EA508&gt;0,6,0))))))</f>
        <v>2</v>
      </c>
      <c r="EC508">
        <v>2</v>
      </c>
      <c r="EE508">
        <v>2</v>
      </c>
      <c r="EF508">
        <v>2</v>
      </c>
      <c r="EH508">
        <v>2</v>
      </c>
      <c r="EI508">
        <v>1</v>
      </c>
      <c r="EL508">
        <v>3</v>
      </c>
      <c r="EM508">
        <v>1</v>
      </c>
      <c r="EN508">
        <v>2</v>
      </c>
      <c r="EO508">
        <v>2</v>
      </c>
      <c r="EP508">
        <v>1</v>
      </c>
      <c r="EQ508">
        <v>2</v>
      </c>
      <c r="ER508">
        <v>1</v>
      </c>
      <c r="EZ508">
        <v>1</v>
      </c>
      <c r="FA508">
        <v>3</v>
      </c>
      <c r="FD508">
        <v>2</v>
      </c>
      <c r="FG508">
        <v>0</v>
      </c>
      <c r="FH508" t="s">
        <v>5655</v>
      </c>
      <c r="FI508">
        <v>2</v>
      </c>
      <c r="FJ508" t="s">
        <v>204</v>
      </c>
      <c r="FK508">
        <v>2</v>
      </c>
      <c r="FL508">
        <v>12</v>
      </c>
      <c r="FM508">
        <v>12</v>
      </c>
      <c r="FN508">
        <v>20</v>
      </c>
      <c r="FO508" t="s">
        <v>2220</v>
      </c>
      <c r="FP508">
        <v>0.5</v>
      </c>
      <c r="FQ508" t="s">
        <v>3287</v>
      </c>
      <c r="FR508" t="s">
        <v>3189</v>
      </c>
      <c r="FS508">
        <v>0</v>
      </c>
      <c r="FT508">
        <v>1</v>
      </c>
      <c r="FU508" t="s">
        <v>2221</v>
      </c>
      <c r="FV508" t="s">
        <v>4754</v>
      </c>
      <c r="FW508">
        <v>0</v>
      </c>
      <c r="FX508">
        <v>1</v>
      </c>
      <c r="FY508">
        <v>0</v>
      </c>
      <c r="FZ508">
        <v>0</v>
      </c>
      <c r="GA508">
        <v>4970</v>
      </c>
      <c r="GB508">
        <v>32</v>
      </c>
      <c r="GC508">
        <v>155.3125</v>
      </c>
      <c r="GD508" t="s">
        <v>2407</v>
      </c>
      <c r="GE508">
        <v>1</v>
      </c>
      <c r="HG508" t="s">
        <v>202</v>
      </c>
      <c r="HJ508">
        <v>0</v>
      </c>
    </row>
    <row r="509" spans="1:218" x14ac:dyDescent="0.3">
      <c r="A509">
        <v>2</v>
      </c>
      <c r="B509" t="s">
        <v>3172</v>
      </c>
      <c r="C509" t="s">
        <v>3173</v>
      </c>
      <c r="D509" t="s">
        <v>194</v>
      </c>
      <c r="E509">
        <v>1</v>
      </c>
      <c r="F509" t="s">
        <v>202</v>
      </c>
      <c r="H509">
        <v>1</v>
      </c>
      <c r="M509">
        <v>1</v>
      </c>
      <c r="N509">
        <v>1</v>
      </c>
      <c r="U509">
        <v>1</v>
      </c>
      <c r="W509">
        <v>3</v>
      </c>
      <c r="X509" t="s">
        <v>3174</v>
      </c>
      <c r="Y509">
        <v>1</v>
      </c>
      <c r="Z509">
        <v>1</v>
      </c>
      <c r="AA509">
        <v>1</v>
      </c>
      <c r="AD509" t="s">
        <v>202</v>
      </c>
      <c r="AE509">
        <v>1</v>
      </c>
      <c r="AF509">
        <v>1</v>
      </c>
      <c r="AG509">
        <v>1</v>
      </c>
      <c r="AH509">
        <v>1</v>
      </c>
      <c r="AI509">
        <v>1</v>
      </c>
      <c r="AJ509">
        <v>1</v>
      </c>
      <c r="AK509" t="s">
        <v>3175</v>
      </c>
      <c r="AL509">
        <v>1</v>
      </c>
      <c r="AM509">
        <v>1</v>
      </c>
      <c r="AN509">
        <v>1</v>
      </c>
      <c r="AO509">
        <v>2</v>
      </c>
      <c r="AP509">
        <v>1</v>
      </c>
      <c r="AQ509">
        <v>1</v>
      </c>
      <c r="AR509" t="s">
        <v>3176</v>
      </c>
      <c r="AS509">
        <v>1</v>
      </c>
      <c r="AT509">
        <v>1</v>
      </c>
      <c r="AU509">
        <v>2</v>
      </c>
      <c r="AV509">
        <v>2</v>
      </c>
      <c r="AW509">
        <v>7</v>
      </c>
      <c r="AX509">
        <v>1</v>
      </c>
      <c r="AY509">
        <v>3</v>
      </c>
      <c r="BE509">
        <v>1</v>
      </c>
      <c r="BF509">
        <v>1</v>
      </c>
      <c r="BG509">
        <v>1</v>
      </c>
      <c r="BH509">
        <v>1</v>
      </c>
      <c r="BI509">
        <v>1</v>
      </c>
      <c r="BJ509">
        <v>0</v>
      </c>
      <c r="BM509">
        <v>5</v>
      </c>
      <c r="BN509">
        <v>1</v>
      </c>
      <c r="BO509">
        <v>1</v>
      </c>
      <c r="BP509">
        <v>1</v>
      </c>
      <c r="BQ509">
        <v>4</v>
      </c>
      <c r="BR509">
        <v>1</v>
      </c>
      <c r="BS509">
        <v>1</v>
      </c>
      <c r="BT509">
        <v>2</v>
      </c>
      <c r="BV509">
        <v>0</v>
      </c>
      <c r="BX509">
        <v>0</v>
      </c>
      <c r="BZ509">
        <v>0</v>
      </c>
      <c r="CB509">
        <v>2</v>
      </c>
      <c r="CJ509">
        <v>2</v>
      </c>
      <c r="CK509">
        <v>1</v>
      </c>
      <c r="CL509">
        <v>5</v>
      </c>
      <c r="CM509">
        <v>1</v>
      </c>
      <c r="CR509">
        <v>2</v>
      </c>
      <c r="CS509">
        <v>5</v>
      </c>
      <c r="CT509">
        <v>1</v>
      </c>
      <c r="CU509">
        <v>1</v>
      </c>
      <c r="CV509" t="s">
        <v>262</v>
      </c>
      <c r="CW509">
        <v>664</v>
      </c>
      <c r="CX509">
        <v>11.07</v>
      </c>
      <c r="CY509">
        <v>2</v>
      </c>
      <c r="CZ509">
        <v>1</v>
      </c>
      <c r="DA509" t="s">
        <v>721</v>
      </c>
      <c r="DC509">
        <v>1</v>
      </c>
      <c r="DD509">
        <v>1</v>
      </c>
      <c r="DE509">
        <v>14</v>
      </c>
      <c r="DN509" t="s">
        <v>3177</v>
      </c>
      <c r="DO509" t="s">
        <v>3177</v>
      </c>
      <c r="DP509" t="s">
        <v>3178</v>
      </c>
      <c r="DQ509" t="s">
        <v>202</v>
      </c>
      <c r="DR509" t="s">
        <v>202</v>
      </c>
      <c r="DT509">
        <v>1</v>
      </c>
      <c r="DV509">
        <v>1</v>
      </c>
      <c r="DW509">
        <v>0</v>
      </c>
      <c r="DX509">
        <v>1</v>
      </c>
      <c r="DY509">
        <v>1</v>
      </c>
      <c r="DZ509">
        <v>1</v>
      </c>
      <c r="EA509">
        <v>10</v>
      </c>
      <c r="EB509">
        <f>IF(EA509&gt;=30,1,IF(EA509&gt;=20,2,IF(EA509&gt;=15,3,IF(EA509&gt;=10,4,IF(EA509&gt;=5,5,IF(EA509&gt;0,6,0))))))</f>
        <v>4</v>
      </c>
      <c r="EC509">
        <v>2</v>
      </c>
      <c r="EE509">
        <v>10</v>
      </c>
      <c r="EL509">
        <v>1</v>
      </c>
      <c r="EM509">
        <v>3</v>
      </c>
      <c r="EN509">
        <v>1</v>
      </c>
      <c r="EO509">
        <v>3</v>
      </c>
      <c r="EP509">
        <v>1</v>
      </c>
      <c r="EQ509">
        <v>1</v>
      </c>
      <c r="ER509">
        <v>1</v>
      </c>
      <c r="EZ509">
        <v>1</v>
      </c>
      <c r="FA509">
        <v>1</v>
      </c>
      <c r="FD509">
        <v>1</v>
      </c>
      <c r="FG509">
        <v>0</v>
      </c>
      <c r="FH509" t="s">
        <v>3179</v>
      </c>
      <c r="FI509">
        <v>1</v>
      </c>
      <c r="FJ509" t="s">
        <v>204</v>
      </c>
      <c r="FK509">
        <v>10</v>
      </c>
      <c r="FL509">
        <v>12</v>
      </c>
      <c r="FM509">
        <v>12</v>
      </c>
      <c r="FN509">
        <v>10</v>
      </c>
      <c r="FO509" t="s">
        <v>2206</v>
      </c>
      <c r="FP509">
        <v>3.5</v>
      </c>
      <c r="FQ509" t="s">
        <v>3180</v>
      </c>
      <c r="FR509" t="s">
        <v>3181</v>
      </c>
      <c r="FS509">
        <v>1</v>
      </c>
      <c r="FT509">
        <v>1</v>
      </c>
      <c r="FU509" t="s">
        <v>2221</v>
      </c>
      <c r="FV509" t="s">
        <v>3182</v>
      </c>
      <c r="FW509">
        <v>0</v>
      </c>
      <c r="FX509">
        <v>1</v>
      </c>
      <c r="FY509">
        <v>0</v>
      </c>
      <c r="FZ509">
        <v>0</v>
      </c>
      <c r="GA509">
        <v>9502</v>
      </c>
      <c r="GB509">
        <v>38</v>
      </c>
      <c r="GC509">
        <v>250.05263160000001</v>
      </c>
      <c r="GD509" t="s">
        <v>2401</v>
      </c>
      <c r="GE509">
        <v>1</v>
      </c>
      <c r="HG509" t="s">
        <v>202</v>
      </c>
      <c r="HJ509">
        <v>0</v>
      </c>
    </row>
    <row r="510" spans="1:218" x14ac:dyDescent="0.3">
      <c r="A510">
        <v>18</v>
      </c>
      <c r="B510" t="s">
        <v>3212</v>
      </c>
      <c r="C510" t="s">
        <v>3213</v>
      </c>
      <c r="D510" t="s">
        <v>265</v>
      </c>
      <c r="E510">
        <v>1</v>
      </c>
      <c r="F510" t="s">
        <v>202</v>
      </c>
      <c r="H510">
        <v>1</v>
      </c>
      <c r="M510">
        <v>3</v>
      </c>
      <c r="N510">
        <v>1</v>
      </c>
      <c r="U510">
        <v>2</v>
      </c>
      <c r="V510">
        <v>1</v>
      </c>
      <c r="W510">
        <v>1</v>
      </c>
      <c r="X510" t="s">
        <v>3174</v>
      </c>
      <c r="Y510">
        <v>1</v>
      </c>
      <c r="Z510">
        <v>1</v>
      </c>
      <c r="AA510">
        <v>1</v>
      </c>
      <c r="AD510" t="s">
        <v>3174</v>
      </c>
      <c r="AE510">
        <v>1</v>
      </c>
      <c r="AF510">
        <v>1</v>
      </c>
      <c r="AG510">
        <v>1</v>
      </c>
      <c r="AH510">
        <v>2</v>
      </c>
      <c r="AI510">
        <v>1</v>
      </c>
      <c r="AJ510">
        <v>2</v>
      </c>
      <c r="AK510" t="s">
        <v>3214</v>
      </c>
      <c r="AL510">
        <v>1</v>
      </c>
      <c r="AM510">
        <v>2</v>
      </c>
      <c r="AN510">
        <v>1</v>
      </c>
      <c r="AO510">
        <v>2</v>
      </c>
      <c r="AP510">
        <v>1</v>
      </c>
      <c r="AQ510">
        <v>1</v>
      </c>
      <c r="AR510" t="s">
        <v>3215</v>
      </c>
      <c r="AS510">
        <v>1</v>
      </c>
      <c r="AT510">
        <v>1</v>
      </c>
      <c r="AU510">
        <v>1</v>
      </c>
      <c r="AV510">
        <v>2</v>
      </c>
      <c r="AW510">
        <v>7</v>
      </c>
      <c r="AX510">
        <v>1</v>
      </c>
      <c r="AY510">
        <v>1</v>
      </c>
      <c r="BE510">
        <v>1</v>
      </c>
      <c r="BF510">
        <v>1</v>
      </c>
      <c r="BG510">
        <v>1</v>
      </c>
      <c r="BH510">
        <v>1</v>
      </c>
      <c r="BI510">
        <v>1</v>
      </c>
      <c r="BJ510">
        <v>1</v>
      </c>
      <c r="BK510">
        <v>1</v>
      </c>
      <c r="BL510">
        <v>1</v>
      </c>
      <c r="BM510">
        <v>1</v>
      </c>
      <c r="BN510">
        <v>1</v>
      </c>
      <c r="BO510">
        <v>3</v>
      </c>
      <c r="BP510">
        <v>1</v>
      </c>
      <c r="BQ510">
        <v>3</v>
      </c>
      <c r="BR510">
        <v>-97</v>
      </c>
      <c r="BS510">
        <v>1</v>
      </c>
      <c r="BT510">
        <v>2</v>
      </c>
      <c r="BV510">
        <v>0</v>
      </c>
      <c r="BX510">
        <v>0</v>
      </c>
      <c r="BZ510">
        <v>0</v>
      </c>
      <c r="CB510">
        <v>0</v>
      </c>
      <c r="CD510">
        <v>2</v>
      </c>
      <c r="CJ510">
        <v>1</v>
      </c>
      <c r="CK510">
        <v>2</v>
      </c>
      <c r="CL510">
        <v>8</v>
      </c>
      <c r="CM510">
        <v>-98</v>
      </c>
      <c r="CR510">
        <v>1</v>
      </c>
      <c r="CS510">
        <v>-98</v>
      </c>
      <c r="CT510">
        <v>1</v>
      </c>
      <c r="CU510">
        <v>1</v>
      </c>
      <c r="CV510" t="s">
        <v>3216</v>
      </c>
      <c r="CW510">
        <v>843</v>
      </c>
      <c r="CX510">
        <v>14.05</v>
      </c>
      <c r="CY510">
        <v>2</v>
      </c>
      <c r="CZ510">
        <v>1</v>
      </c>
      <c r="DA510" t="s">
        <v>1260</v>
      </c>
      <c r="DC510">
        <v>1</v>
      </c>
      <c r="DD510">
        <v>1</v>
      </c>
      <c r="DE510">
        <v>37</v>
      </c>
      <c r="DN510" t="s">
        <v>3177</v>
      </c>
      <c r="DO510" t="s">
        <v>3177</v>
      </c>
      <c r="DP510" t="s">
        <v>3178</v>
      </c>
      <c r="DQ510" t="s">
        <v>202</v>
      </c>
      <c r="DR510" t="s">
        <v>202</v>
      </c>
      <c r="DT510">
        <v>1</v>
      </c>
      <c r="DV510">
        <v>1</v>
      </c>
      <c r="DW510">
        <v>0</v>
      </c>
      <c r="DX510">
        <v>1</v>
      </c>
      <c r="DY510">
        <v>1</v>
      </c>
      <c r="DZ510">
        <v>-97</v>
      </c>
      <c r="EB510">
        <v>4</v>
      </c>
      <c r="EC510">
        <v>2</v>
      </c>
      <c r="EE510">
        <v>5</v>
      </c>
      <c r="EL510">
        <v>1</v>
      </c>
      <c r="EM510">
        <v>3</v>
      </c>
      <c r="EN510">
        <v>1</v>
      </c>
      <c r="EO510">
        <v>1</v>
      </c>
      <c r="EP510">
        <v>1</v>
      </c>
      <c r="EQ510">
        <v>1</v>
      </c>
      <c r="ER510">
        <v>1</v>
      </c>
      <c r="EZ510">
        <v>1</v>
      </c>
      <c r="FA510">
        <v>-97</v>
      </c>
      <c r="FD510">
        <v>1</v>
      </c>
      <c r="FG510">
        <v>0</v>
      </c>
      <c r="FH510" t="s">
        <v>3179</v>
      </c>
      <c r="FI510">
        <v>1</v>
      </c>
      <c r="FJ510" t="s">
        <v>204</v>
      </c>
      <c r="FK510">
        <v>5</v>
      </c>
      <c r="FL510">
        <v>12</v>
      </c>
      <c r="FM510">
        <v>12</v>
      </c>
      <c r="FN510">
        <v>12.5</v>
      </c>
      <c r="FO510" t="s">
        <v>2206</v>
      </c>
      <c r="FP510">
        <v>3.5</v>
      </c>
      <c r="FQ510" t="s">
        <v>3180</v>
      </c>
      <c r="FR510" t="s">
        <v>3196</v>
      </c>
      <c r="FS510">
        <v>1</v>
      </c>
      <c r="FT510">
        <v>1</v>
      </c>
      <c r="FU510" t="s">
        <v>2221</v>
      </c>
      <c r="FV510" t="s">
        <v>3182</v>
      </c>
      <c r="FW510">
        <v>0</v>
      </c>
      <c r="FX510">
        <v>1</v>
      </c>
      <c r="FY510">
        <v>0</v>
      </c>
      <c r="FZ510">
        <v>0</v>
      </c>
      <c r="GA510">
        <v>3156</v>
      </c>
      <c r="GB510">
        <v>17</v>
      </c>
      <c r="GC510">
        <v>185.6470588</v>
      </c>
      <c r="GD510" t="s">
        <v>2401</v>
      </c>
      <c r="GE510">
        <v>1</v>
      </c>
      <c r="HG510" t="s">
        <v>202</v>
      </c>
      <c r="HJ510">
        <v>0</v>
      </c>
    </row>
    <row r="511" spans="1:218" x14ac:dyDescent="0.3">
      <c r="A511">
        <v>19</v>
      </c>
      <c r="B511" t="s">
        <v>3202</v>
      </c>
      <c r="C511" t="s">
        <v>3217</v>
      </c>
      <c r="D511" t="s">
        <v>194</v>
      </c>
      <c r="E511">
        <v>1</v>
      </c>
      <c r="F511" t="s">
        <v>202</v>
      </c>
      <c r="H511">
        <v>1</v>
      </c>
      <c r="M511">
        <v>1</v>
      </c>
      <c r="N511">
        <v>1</v>
      </c>
      <c r="U511">
        <v>1</v>
      </c>
      <c r="W511">
        <v>1</v>
      </c>
      <c r="X511" t="s">
        <v>3174</v>
      </c>
      <c r="Y511">
        <v>1</v>
      </c>
      <c r="Z511">
        <v>1</v>
      </c>
      <c r="AA511">
        <v>1</v>
      </c>
      <c r="AD511" t="s">
        <v>202</v>
      </c>
      <c r="AE511">
        <v>1</v>
      </c>
      <c r="AF511">
        <v>1</v>
      </c>
      <c r="AG511">
        <v>1</v>
      </c>
      <c r="AH511">
        <v>1</v>
      </c>
      <c r="AI511">
        <v>1</v>
      </c>
      <c r="AJ511">
        <v>1</v>
      </c>
      <c r="AK511" t="s">
        <v>3218</v>
      </c>
      <c r="AL511">
        <v>1</v>
      </c>
      <c r="AM511">
        <v>2</v>
      </c>
      <c r="AN511">
        <v>2</v>
      </c>
      <c r="AO511">
        <v>2</v>
      </c>
      <c r="AP511">
        <v>1</v>
      </c>
      <c r="AQ511">
        <v>1</v>
      </c>
      <c r="AR511" t="s">
        <v>3219</v>
      </c>
      <c r="AS511">
        <v>2</v>
      </c>
      <c r="AT511">
        <v>2</v>
      </c>
      <c r="AU511">
        <v>1</v>
      </c>
      <c r="AV511">
        <v>1</v>
      </c>
      <c r="AW511">
        <v>7</v>
      </c>
      <c r="AX511">
        <v>1</v>
      </c>
      <c r="AY511">
        <v>5</v>
      </c>
      <c r="BE511">
        <v>1</v>
      </c>
      <c r="BF511">
        <v>1</v>
      </c>
      <c r="BG511">
        <v>1</v>
      </c>
      <c r="BH511">
        <v>1</v>
      </c>
      <c r="BI511">
        <v>1</v>
      </c>
      <c r="BJ511">
        <v>0</v>
      </c>
      <c r="BM511">
        <v>1</v>
      </c>
      <c r="BN511">
        <v>1</v>
      </c>
      <c r="BO511">
        <v>2</v>
      </c>
      <c r="BP511">
        <v>1</v>
      </c>
      <c r="BQ511">
        <v>23</v>
      </c>
      <c r="BR511">
        <v>2</v>
      </c>
      <c r="BS511">
        <v>1</v>
      </c>
      <c r="BT511">
        <v>0</v>
      </c>
      <c r="CJ511">
        <v>1</v>
      </c>
      <c r="CK511">
        <v>2</v>
      </c>
      <c r="CL511">
        <v>8</v>
      </c>
      <c r="CM511">
        <v>7</v>
      </c>
      <c r="CR511">
        <v>2</v>
      </c>
      <c r="CS511">
        <v>7</v>
      </c>
      <c r="CT511">
        <v>1</v>
      </c>
      <c r="CU511">
        <v>2</v>
      </c>
      <c r="CV511" t="s">
        <v>2914</v>
      </c>
      <c r="CW511">
        <v>744</v>
      </c>
      <c r="CX511">
        <v>12.4</v>
      </c>
      <c r="CY511">
        <v>2</v>
      </c>
      <c r="CZ511">
        <v>1</v>
      </c>
      <c r="DA511" t="s">
        <v>3220</v>
      </c>
      <c r="DC511">
        <v>1</v>
      </c>
      <c r="DD511">
        <v>1</v>
      </c>
      <c r="DE511">
        <v>15</v>
      </c>
      <c r="DN511" t="s">
        <v>3177</v>
      </c>
      <c r="DO511" t="s">
        <v>3177</v>
      </c>
      <c r="DP511" t="s">
        <v>3178</v>
      </c>
      <c r="DQ511" t="s">
        <v>202</v>
      </c>
      <c r="DR511" t="s">
        <v>202</v>
      </c>
      <c r="DT511">
        <v>1</v>
      </c>
      <c r="DV511">
        <v>1</v>
      </c>
      <c r="DW511">
        <v>0</v>
      </c>
      <c r="DX511">
        <v>1</v>
      </c>
      <c r="DY511">
        <v>1</v>
      </c>
      <c r="DZ511">
        <v>1</v>
      </c>
      <c r="EA511">
        <v>17.100000000000001</v>
      </c>
      <c r="EB511">
        <f>IF(EA511&gt;=30,1,IF(EA511&gt;=20,2,IF(EA511&gt;=15,3,IF(EA511&gt;=10,4,IF(EA511&gt;=5,5,IF(EA511&gt;0,6,0))))))</f>
        <v>3</v>
      </c>
      <c r="EC511">
        <v>2</v>
      </c>
      <c r="EE511">
        <v>17</v>
      </c>
      <c r="EL511">
        <v>3</v>
      </c>
      <c r="EM511">
        <v>1</v>
      </c>
      <c r="EN511">
        <v>1</v>
      </c>
      <c r="EO511">
        <v>3</v>
      </c>
      <c r="EP511">
        <v>1</v>
      </c>
      <c r="EQ511">
        <v>1</v>
      </c>
      <c r="ER511">
        <v>1</v>
      </c>
      <c r="EZ511">
        <v>1</v>
      </c>
      <c r="FA511">
        <v>3</v>
      </c>
      <c r="FD511">
        <v>1</v>
      </c>
      <c r="FG511">
        <v>0</v>
      </c>
      <c r="FH511" t="s">
        <v>3179</v>
      </c>
      <c r="FI511">
        <v>1</v>
      </c>
      <c r="FJ511" t="s">
        <v>204</v>
      </c>
      <c r="FK511">
        <v>17</v>
      </c>
      <c r="FL511">
        <v>12</v>
      </c>
      <c r="FM511">
        <v>12</v>
      </c>
      <c r="FN511">
        <v>17.100000000000001</v>
      </c>
      <c r="FO511" t="s">
        <v>2220</v>
      </c>
      <c r="FP511">
        <v>0.5</v>
      </c>
      <c r="FQ511" t="s">
        <v>3180</v>
      </c>
      <c r="FR511" t="s">
        <v>3181</v>
      </c>
      <c r="FS511">
        <v>1</v>
      </c>
      <c r="FT511">
        <v>1</v>
      </c>
      <c r="FU511" t="s">
        <v>2221</v>
      </c>
      <c r="FV511" t="s">
        <v>3182</v>
      </c>
      <c r="FW511">
        <v>0</v>
      </c>
      <c r="FX511">
        <v>1</v>
      </c>
      <c r="FY511">
        <v>0</v>
      </c>
      <c r="FZ511">
        <v>0</v>
      </c>
      <c r="GA511">
        <v>20830</v>
      </c>
      <c r="GB511">
        <v>83</v>
      </c>
      <c r="GC511">
        <v>250.9638554</v>
      </c>
      <c r="GD511" t="s">
        <v>2401</v>
      </c>
      <c r="GE511">
        <v>1</v>
      </c>
      <c r="HG511" t="s">
        <v>202</v>
      </c>
      <c r="HJ511">
        <v>0</v>
      </c>
    </row>
    <row r="512" spans="1:218" x14ac:dyDescent="0.3">
      <c r="A512">
        <v>1121</v>
      </c>
      <c r="B512" t="s">
        <v>3312</v>
      </c>
      <c r="C512" t="s">
        <v>4850</v>
      </c>
      <c r="D512" t="s">
        <v>212</v>
      </c>
      <c r="E512">
        <v>1</v>
      </c>
      <c r="F512" t="s">
        <v>202</v>
      </c>
      <c r="H512">
        <v>1</v>
      </c>
      <c r="M512">
        <v>1</v>
      </c>
      <c r="N512">
        <v>1</v>
      </c>
      <c r="U512">
        <v>1</v>
      </c>
      <c r="W512">
        <v>1</v>
      </c>
      <c r="X512" t="s">
        <v>3174</v>
      </c>
      <c r="Y512">
        <v>1</v>
      </c>
      <c r="Z512">
        <v>1</v>
      </c>
      <c r="AA512">
        <v>-97</v>
      </c>
      <c r="AD512" t="s">
        <v>202</v>
      </c>
      <c r="AE512">
        <v>1</v>
      </c>
      <c r="AF512">
        <v>1</v>
      </c>
      <c r="AG512">
        <v>1</v>
      </c>
      <c r="AH512">
        <v>1</v>
      </c>
      <c r="AI512">
        <v>2</v>
      </c>
      <c r="AJ512">
        <v>2</v>
      </c>
      <c r="AK512" t="s">
        <v>4851</v>
      </c>
      <c r="AL512">
        <v>1</v>
      </c>
      <c r="AM512">
        <v>2</v>
      </c>
      <c r="AN512">
        <v>1</v>
      </c>
      <c r="AO512">
        <v>2</v>
      </c>
      <c r="AP512">
        <v>2</v>
      </c>
      <c r="AQ512">
        <v>1</v>
      </c>
      <c r="AR512" t="s">
        <v>4852</v>
      </c>
      <c r="AS512">
        <v>2</v>
      </c>
      <c r="AT512">
        <v>1</v>
      </c>
      <c r="AU512">
        <v>1</v>
      </c>
      <c r="AV512">
        <v>2</v>
      </c>
      <c r="AW512">
        <v>7</v>
      </c>
      <c r="AX512">
        <v>3</v>
      </c>
      <c r="AY512">
        <v>1</v>
      </c>
      <c r="BE512">
        <v>1</v>
      </c>
      <c r="BF512">
        <v>1</v>
      </c>
      <c r="BG512">
        <v>1</v>
      </c>
      <c r="BH512">
        <v>1</v>
      </c>
      <c r="BI512">
        <v>1</v>
      </c>
      <c r="BJ512">
        <v>0</v>
      </c>
      <c r="BM512">
        <v>2</v>
      </c>
      <c r="BN512">
        <v>1</v>
      </c>
      <c r="BO512">
        <v>3</v>
      </c>
      <c r="BP512">
        <v>1</v>
      </c>
      <c r="BQ512">
        <v>2</v>
      </c>
      <c r="BR512">
        <v>4</v>
      </c>
      <c r="BS512">
        <v>1</v>
      </c>
      <c r="BT512">
        <v>4</v>
      </c>
      <c r="BV512">
        <v>2</v>
      </c>
      <c r="BX512">
        <v>0</v>
      </c>
      <c r="BZ512">
        <v>1</v>
      </c>
      <c r="CB512">
        <v>1</v>
      </c>
      <c r="CJ512">
        <v>2</v>
      </c>
      <c r="CK512">
        <v>2</v>
      </c>
      <c r="CL512">
        <v>6</v>
      </c>
      <c r="CM512">
        <v>1</v>
      </c>
      <c r="CR512">
        <v>2</v>
      </c>
      <c r="CS512">
        <v>7</v>
      </c>
      <c r="CT512">
        <v>1</v>
      </c>
      <c r="CU512">
        <v>1</v>
      </c>
      <c r="CV512" t="s">
        <v>891</v>
      </c>
      <c r="CW512">
        <v>927</v>
      </c>
      <c r="CX512">
        <v>15.45</v>
      </c>
      <c r="CY512">
        <v>2</v>
      </c>
      <c r="CZ512">
        <v>1</v>
      </c>
      <c r="DA512" t="s">
        <v>725</v>
      </c>
      <c r="DC512">
        <v>1</v>
      </c>
      <c r="DD512">
        <v>1</v>
      </c>
      <c r="DE512">
        <v>5</v>
      </c>
      <c r="DN512" t="s">
        <v>4823</v>
      </c>
      <c r="DO512" t="s">
        <v>4823</v>
      </c>
      <c r="DP512" t="s">
        <v>3178</v>
      </c>
      <c r="DQ512" t="s">
        <v>202</v>
      </c>
      <c r="DR512" t="s">
        <v>202</v>
      </c>
      <c r="DT512">
        <v>1</v>
      </c>
      <c r="DV512">
        <v>1</v>
      </c>
      <c r="DW512">
        <v>0</v>
      </c>
      <c r="DX512">
        <v>-97</v>
      </c>
      <c r="DY512">
        <v>1</v>
      </c>
      <c r="DZ512">
        <v>-97</v>
      </c>
      <c r="EB512">
        <v>5</v>
      </c>
      <c r="EC512">
        <v>-97</v>
      </c>
      <c r="EL512">
        <v>1</v>
      </c>
      <c r="EM512">
        <v>-97</v>
      </c>
      <c r="EN512">
        <v>1</v>
      </c>
      <c r="EO512">
        <v>2</v>
      </c>
      <c r="EP512">
        <v>1</v>
      </c>
      <c r="EQ512">
        <v>1</v>
      </c>
      <c r="ER512">
        <v>2</v>
      </c>
      <c r="ES512">
        <v>1</v>
      </c>
      <c r="ET512">
        <v>10</v>
      </c>
      <c r="EU512">
        <f>IF(ET512&gt;=30,1,IF(ET512&gt;=20,2,IF(ET512&gt;=15,3,IF(ET512&gt;=10,4,IF(ET512&gt;=5,5,IF(ET512&gt;0,6,0))))))</f>
        <v>4</v>
      </c>
      <c r="EV512">
        <v>1</v>
      </c>
      <c r="EW512">
        <v>1</v>
      </c>
      <c r="EY512">
        <v>2</v>
      </c>
      <c r="EZ512">
        <v>1</v>
      </c>
      <c r="FA512">
        <v>3</v>
      </c>
      <c r="FD512">
        <v>3</v>
      </c>
      <c r="FG512">
        <v>0</v>
      </c>
      <c r="FH512" t="s">
        <v>3179</v>
      </c>
      <c r="FI512">
        <v>1</v>
      </c>
      <c r="FJ512" t="s">
        <v>204</v>
      </c>
      <c r="FN512">
        <v>7.5</v>
      </c>
      <c r="FO512" t="s">
        <v>2206</v>
      </c>
      <c r="FQ512" t="s">
        <v>3180</v>
      </c>
      <c r="FR512" t="s">
        <v>3189</v>
      </c>
      <c r="FS512">
        <v>0</v>
      </c>
      <c r="FT512">
        <v>1</v>
      </c>
      <c r="FU512" t="s">
        <v>2213</v>
      </c>
      <c r="FV512" t="s">
        <v>3182</v>
      </c>
      <c r="FW512">
        <v>0</v>
      </c>
      <c r="FX512">
        <v>1</v>
      </c>
      <c r="FY512">
        <v>0</v>
      </c>
      <c r="FZ512">
        <v>0</v>
      </c>
      <c r="GA512">
        <v>20418</v>
      </c>
      <c r="GB512">
        <v>71</v>
      </c>
      <c r="GC512">
        <v>287.57746479999997</v>
      </c>
      <c r="GD512" t="s">
        <v>2401</v>
      </c>
      <c r="GE512">
        <v>1</v>
      </c>
      <c r="HG512" t="s">
        <v>202</v>
      </c>
      <c r="HJ512">
        <v>0</v>
      </c>
    </row>
    <row r="513" spans="1:218" x14ac:dyDescent="0.3">
      <c r="A513">
        <v>27</v>
      </c>
      <c r="B513" t="s">
        <v>3190</v>
      </c>
      <c r="C513" t="s">
        <v>3235</v>
      </c>
      <c r="D513" t="s">
        <v>265</v>
      </c>
      <c r="E513">
        <v>1</v>
      </c>
      <c r="F513" t="s">
        <v>202</v>
      </c>
      <c r="H513">
        <v>1</v>
      </c>
      <c r="M513">
        <v>1</v>
      </c>
      <c r="N513">
        <v>1</v>
      </c>
      <c r="U513">
        <v>1</v>
      </c>
      <c r="W513">
        <v>1</v>
      </c>
      <c r="X513" t="s">
        <v>3174</v>
      </c>
      <c r="Y513">
        <v>1</v>
      </c>
      <c r="Z513">
        <v>1</v>
      </c>
      <c r="AA513">
        <v>1</v>
      </c>
      <c r="AD513" t="s">
        <v>202</v>
      </c>
      <c r="AE513">
        <v>1</v>
      </c>
      <c r="AF513">
        <v>1</v>
      </c>
      <c r="AG513">
        <v>1</v>
      </c>
      <c r="AH513">
        <v>1</v>
      </c>
      <c r="AI513">
        <v>1</v>
      </c>
      <c r="AJ513">
        <v>1</v>
      </c>
      <c r="AK513" t="s">
        <v>3236</v>
      </c>
      <c r="AL513">
        <v>1</v>
      </c>
      <c r="AM513">
        <v>1</v>
      </c>
      <c r="AN513">
        <v>2</v>
      </c>
      <c r="AO513">
        <v>2</v>
      </c>
      <c r="AP513">
        <v>2</v>
      </c>
      <c r="AQ513">
        <v>1</v>
      </c>
      <c r="AR513" t="s">
        <v>3237</v>
      </c>
      <c r="AS513">
        <v>2</v>
      </c>
      <c r="AT513">
        <v>1</v>
      </c>
      <c r="AU513">
        <v>1</v>
      </c>
      <c r="AV513">
        <v>2</v>
      </c>
      <c r="AW513">
        <v>7</v>
      </c>
      <c r="AX513">
        <v>5</v>
      </c>
      <c r="AY513">
        <v>1</v>
      </c>
      <c r="BE513">
        <v>1</v>
      </c>
      <c r="BF513">
        <v>2</v>
      </c>
      <c r="BG513">
        <v>1</v>
      </c>
      <c r="BH513">
        <v>2</v>
      </c>
      <c r="BI513">
        <v>1</v>
      </c>
      <c r="BJ513">
        <v>1</v>
      </c>
      <c r="BK513">
        <v>1</v>
      </c>
      <c r="BL513">
        <v>1</v>
      </c>
      <c r="BM513">
        <v>1</v>
      </c>
      <c r="BN513">
        <v>1</v>
      </c>
      <c r="BO513">
        <v>4</v>
      </c>
      <c r="BP513">
        <v>1</v>
      </c>
      <c r="BQ513">
        <v>6</v>
      </c>
      <c r="BR513">
        <v>2</v>
      </c>
      <c r="BS513">
        <v>1</v>
      </c>
      <c r="BT513">
        <v>4</v>
      </c>
      <c r="BV513">
        <v>0</v>
      </c>
      <c r="BX513">
        <v>2</v>
      </c>
      <c r="BZ513">
        <v>0</v>
      </c>
      <c r="CB513">
        <v>0</v>
      </c>
      <c r="CD513">
        <v>2</v>
      </c>
      <c r="CJ513">
        <v>1</v>
      </c>
      <c r="CK513">
        <v>2</v>
      </c>
      <c r="CL513">
        <v>6</v>
      </c>
      <c r="CM513">
        <v>1</v>
      </c>
      <c r="CR513">
        <v>2</v>
      </c>
      <c r="CS513">
        <v>8</v>
      </c>
      <c r="CT513">
        <v>1</v>
      </c>
      <c r="CU513">
        <v>1</v>
      </c>
      <c r="CV513" t="s">
        <v>216</v>
      </c>
      <c r="CW513">
        <v>688</v>
      </c>
      <c r="CX513">
        <v>11.47</v>
      </c>
      <c r="CY513">
        <v>2</v>
      </c>
      <c r="CZ513">
        <v>1</v>
      </c>
      <c r="DA513" t="s">
        <v>3238</v>
      </c>
      <c r="DC513">
        <v>1</v>
      </c>
      <c r="DD513">
        <v>1</v>
      </c>
      <c r="DE513">
        <v>29</v>
      </c>
      <c r="DN513" t="s">
        <v>3177</v>
      </c>
      <c r="DO513" t="s">
        <v>3177</v>
      </c>
      <c r="DP513" t="s">
        <v>3178</v>
      </c>
      <c r="DQ513" t="s">
        <v>202</v>
      </c>
      <c r="DR513" t="s">
        <v>202</v>
      </c>
      <c r="DT513">
        <v>1</v>
      </c>
      <c r="DV513">
        <v>1</v>
      </c>
      <c r="DW513">
        <v>0</v>
      </c>
      <c r="DX513">
        <v>1</v>
      </c>
      <c r="DY513">
        <v>1</v>
      </c>
      <c r="DZ513">
        <v>1</v>
      </c>
      <c r="EA513">
        <v>10</v>
      </c>
      <c r="EB513">
        <f t="shared" ref="EB513:EB524" si="22">IF(EA513&gt;=30,1,IF(EA513&gt;=20,2,IF(EA513&gt;=15,3,IF(EA513&gt;=10,4,IF(EA513&gt;=5,5,IF(EA513&gt;0,6,0))))))</f>
        <v>4</v>
      </c>
      <c r="EC513">
        <v>1</v>
      </c>
      <c r="ED513">
        <v>10</v>
      </c>
      <c r="EL513">
        <v>1</v>
      </c>
      <c r="EM513">
        <v>3</v>
      </c>
      <c r="EN513">
        <v>1</v>
      </c>
      <c r="EO513">
        <v>2</v>
      </c>
      <c r="EP513">
        <v>1</v>
      </c>
      <c r="EQ513">
        <v>1</v>
      </c>
      <c r="ER513">
        <v>1</v>
      </c>
      <c r="EZ513">
        <v>1</v>
      </c>
      <c r="FA513">
        <v>1</v>
      </c>
      <c r="FD513">
        <v>1</v>
      </c>
      <c r="FG513">
        <v>0</v>
      </c>
      <c r="FH513" t="s">
        <v>3179</v>
      </c>
      <c r="FI513">
        <v>1</v>
      </c>
      <c r="FJ513" t="s">
        <v>204</v>
      </c>
      <c r="FK513">
        <v>0.83333330000000005</v>
      </c>
      <c r="FL513">
        <v>10</v>
      </c>
      <c r="FM513">
        <v>10</v>
      </c>
      <c r="FN513">
        <v>10</v>
      </c>
      <c r="FO513" t="s">
        <v>2206</v>
      </c>
      <c r="FP513">
        <v>3.5</v>
      </c>
      <c r="FQ513" t="s">
        <v>3180</v>
      </c>
      <c r="FR513" t="s">
        <v>3189</v>
      </c>
      <c r="FS513">
        <v>0</v>
      </c>
      <c r="FT513">
        <v>1</v>
      </c>
      <c r="FU513" t="s">
        <v>2221</v>
      </c>
      <c r="FV513" t="s">
        <v>3182</v>
      </c>
      <c r="FW513">
        <v>0</v>
      </c>
      <c r="FX513">
        <v>1</v>
      </c>
      <c r="FY513">
        <v>0</v>
      </c>
      <c r="FZ513">
        <v>0</v>
      </c>
      <c r="GA513">
        <v>15709</v>
      </c>
      <c r="GB513">
        <v>72</v>
      </c>
      <c r="GC513">
        <v>218.18055559999999</v>
      </c>
      <c r="GD513" t="s">
        <v>2401</v>
      </c>
      <c r="GE513">
        <v>1</v>
      </c>
      <c r="HG513" t="s">
        <v>202</v>
      </c>
      <c r="HJ513">
        <v>0</v>
      </c>
    </row>
    <row r="514" spans="1:218" x14ac:dyDescent="0.3">
      <c r="A514">
        <v>1125</v>
      </c>
      <c r="B514" t="s">
        <v>3202</v>
      </c>
      <c r="C514" t="s">
        <v>4856</v>
      </c>
      <c r="D514" t="s">
        <v>194</v>
      </c>
      <c r="E514">
        <v>1</v>
      </c>
      <c r="F514" t="s">
        <v>202</v>
      </c>
      <c r="H514">
        <v>1</v>
      </c>
      <c r="M514">
        <v>1</v>
      </c>
      <c r="N514">
        <v>1</v>
      </c>
      <c r="U514">
        <v>1</v>
      </c>
      <c r="W514">
        <v>1</v>
      </c>
      <c r="X514" t="s">
        <v>3174</v>
      </c>
      <c r="Y514">
        <v>1</v>
      </c>
      <c r="Z514">
        <v>1</v>
      </c>
      <c r="AA514">
        <v>9</v>
      </c>
      <c r="AD514" t="s">
        <v>202</v>
      </c>
      <c r="AE514">
        <v>1</v>
      </c>
      <c r="AF514">
        <v>1</v>
      </c>
      <c r="AG514">
        <v>2</v>
      </c>
      <c r="AH514">
        <v>2</v>
      </c>
      <c r="AI514">
        <v>2</v>
      </c>
      <c r="AJ514">
        <v>2</v>
      </c>
      <c r="AK514" t="s">
        <v>4857</v>
      </c>
      <c r="AL514">
        <v>1</v>
      </c>
      <c r="AM514">
        <v>1</v>
      </c>
      <c r="AN514">
        <v>2</v>
      </c>
      <c r="AO514">
        <v>2</v>
      </c>
      <c r="AP514">
        <v>2</v>
      </c>
      <c r="AQ514">
        <v>2</v>
      </c>
      <c r="AR514" t="s">
        <v>4858</v>
      </c>
      <c r="AS514">
        <v>2</v>
      </c>
      <c r="AT514">
        <v>1</v>
      </c>
      <c r="AU514">
        <v>1</v>
      </c>
      <c r="AV514">
        <v>1</v>
      </c>
      <c r="AW514">
        <v>7</v>
      </c>
      <c r="AX514">
        <v>7</v>
      </c>
      <c r="AY514">
        <v>1</v>
      </c>
      <c r="BE514">
        <v>1</v>
      </c>
      <c r="BF514">
        <v>2</v>
      </c>
      <c r="BG514">
        <v>1</v>
      </c>
      <c r="BH514">
        <v>2</v>
      </c>
      <c r="BI514">
        <v>1</v>
      </c>
      <c r="BJ514">
        <v>0</v>
      </c>
      <c r="BM514">
        <v>1</v>
      </c>
      <c r="BN514">
        <v>1</v>
      </c>
      <c r="BO514">
        <v>3</v>
      </c>
      <c r="BP514">
        <v>1</v>
      </c>
      <c r="BQ514">
        <v>25</v>
      </c>
      <c r="BR514">
        <v>1</v>
      </c>
      <c r="BS514">
        <v>1</v>
      </c>
      <c r="BT514">
        <v>1</v>
      </c>
      <c r="BU514">
        <v>1</v>
      </c>
      <c r="BV514">
        <v>0</v>
      </c>
      <c r="BW514">
        <v>1</v>
      </c>
      <c r="BX514">
        <v>0</v>
      </c>
      <c r="BY514">
        <v>1</v>
      </c>
      <c r="BZ514">
        <v>0</v>
      </c>
      <c r="CA514">
        <v>1</v>
      </c>
      <c r="CB514">
        <v>0</v>
      </c>
      <c r="CC514">
        <v>1</v>
      </c>
      <c r="CD514">
        <v>0</v>
      </c>
      <c r="CE514">
        <v>1</v>
      </c>
      <c r="CF514">
        <v>0</v>
      </c>
      <c r="CG514">
        <v>1</v>
      </c>
      <c r="CH514">
        <v>1</v>
      </c>
      <c r="CI514">
        <v>1</v>
      </c>
      <c r="CJ514">
        <v>1</v>
      </c>
      <c r="CK514">
        <v>2</v>
      </c>
      <c r="CL514">
        <v>4</v>
      </c>
      <c r="CM514">
        <v>6</v>
      </c>
      <c r="CS514">
        <v>1</v>
      </c>
      <c r="CT514">
        <v>1</v>
      </c>
      <c r="CU514">
        <v>2</v>
      </c>
      <c r="CV514" t="s">
        <v>4859</v>
      </c>
      <c r="CW514">
        <v>884</v>
      </c>
      <c r="CX514">
        <v>14.73</v>
      </c>
      <c r="CY514">
        <v>2</v>
      </c>
      <c r="CZ514">
        <v>1</v>
      </c>
      <c r="DA514" t="s">
        <v>374</v>
      </c>
      <c r="DC514">
        <v>1</v>
      </c>
      <c r="DD514">
        <v>1</v>
      </c>
      <c r="DE514">
        <v>15</v>
      </c>
      <c r="DN514" t="s">
        <v>4823</v>
      </c>
      <c r="DO514" t="s">
        <v>4823</v>
      </c>
      <c r="DP514" t="s">
        <v>3178</v>
      </c>
      <c r="DQ514" t="s">
        <v>202</v>
      </c>
      <c r="DR514" t="s">
        <v>202</v>
      </c>
      <c r="DT514">
        <v>1</v>
      </c>
      <c r="DV514">
        <v>1</v>
      </c>
      <c r="DW514">
        <v>0</v>
      </c>
      <c r="DX514">
        <v>9</v>
      </c>
      <c r="DY514">
        <v>1</v>
      </c>
      <c r="DZ514">
        <v>1</v>
      </c>
      <c r="EA514">
        <v>10</v>
      </c>
      <c r="EB514">
        <f t="shared" si="22"/>
        <v>4</v>
      </c>
      <c r="EC514">
        <v>2</v>
      </c>
      <c r="EE514">
        <v>10</v>
      </c>
      <c r="EL514">
        <v>1</v>
      </c>
      <c r="EM514">
        <v>3</v>
      </c>
      <c r="EN514">
        <v>3</v>
      </c>
      <c r="EO514">
        <v>2</v>
      </c>
      <c r="EP514">
        <v>1</v>
      </c>
      <c r="EQ514">
        <v>1</v>
      </c>
      <c r="ER514">
        <v>1</v>
      </c>
      <c r="EZ514">
        <v>2</v>
      </c>
      <c r="FE514">
        <v>1</v>
      </c>
      <c r="FG514">
        <v>0</v>
      </c>
      <c r="FH514" t="s">
        <v>3179</v>
      </c>
      <c r="FI514">
        <v>1</v>
      </c>
      <c r="FJ514" t="s">
        <v>204</v>
      </c>
      <c r="FK514">
        <v>10</v>
      </c>
      <c r="FL514">
        <v>12</v>
      </c>
      <c r="FM514">
        <v>12</v>
      </c>
      <c r="FN514">
        <v>10</v>
      </c>
      <c r="FO514" t="s">
        <v>2206</v>
      </c>
      <c r="FP514">
        <v>3.5</v>
      </c>
      <c r="FQ514" t="s">
        <v>3638</v>
      </c>
      <c r="FR514" t="s">
        <v>3189</v>
      </c>
      <c r="FS514">
        <v>0</v>
      </c>
      <c r="FT514">
        <v>1</v>
      </c>
      <c r="FU514" t="s">
        <v>2221</v>
      </c>
      <c r="FV514" t="s">
        <v>3182</v>
      </c>
      <c r="FW514">
        <v>1</v>
      </c>
      <c r="FX514">
        <v>0</v>
      </c>
      <c r="FY514">
        <v>1</v>
      </c>
      <c r="FZ514">
        <v>0</v>
      </c>
      <c r="GA514">
        <v>20830</v>
      </c>
      <c r="GB514">
        <v>83</v>
      </c>
      <c r="GC514">
        <v>250.9638554</v>
      </c>
      <c r="GD514" t="s">
        <v>2401</v>
      </c>
      <c r="GE514">
        <v>1</v>
      </c>
      <c r="HG514" t="s">
        <v>202</v>
      </c>
      <c r="HI514">
        <v>1</v>
      </c>
      <c r="HJ514">
        <v>1</v>
      </c>
    </row>
    <row r="515" spans="1:218" x14ac:dyDescent="0.3">
      <c r="A515">
        <v>30</v>
      </c>
      <c r="B515" t="s">
        <v>3225</v>
      </c>
      <c r="C515" t="s">
        <v>3239</v>
      </c>
      <c r="D515" t="s">
        <v>212</v>
      </c>
      <c r="E515">
        <v>1</v>
      </c>
      <c r="F515" t="s">
        <v>202</v>
      </c>
      <c r="H515">
        <v>1</v>
      </c>
      <c r="M515">
        <v>1</v>
      </c>
      <c r="N515">
        <v>1</v>
      </c>
      <c r="U515">
        <v>1</v>
      </c>
      <c r="W515">
        <v>1</v>
      </c>
      <c r="X515" t="s">
        <v>3174</v>
      </c>
      <c r="Y515">
        <v>1</v>
      </c>
      <c r="Z515">
        <v>1</v>
      </c>
      <c r="AA515">
        <v>2</v>
      </c>
      <c r="AD515" t="s">
        <v>202</v>
      </c>
      <c r="AE515">
        <v>1</v>
      </c>
      <c r="AF515">
        <v>1</v>
      </c>
      <c r="AG515">
        <v>1</v>
      </c>
      <c r="AH515">
        <v>1</v>
      </c>
      <c r="AI515">
        <v>1</v>
      </c>
      <c r="AJ515">
        <v>1</v>
      </c>
      <c r="AK515" t="s">
        <v>3240</v>
      </c>
      <c r="AL515">
        <v>1</v>
      </c>
      <c r="AM515">
        <v>1</v>
      </c>
      <c r="AN515">
        <v>2</v>
      </c>
      <c r="AO515">
        <v>2</v>
      </c>
      <c r="AP515">
        <v>1</v>
      </c>
      <c r="AQ515">
        <v>1</v>
      </c>
      <c r="AR515" t="s">
        <v>3241</v>
      </c>
      <c r="AS515">
        <v>1</v>
      </c>
      <c r="AT515">
        <v>1</v>
      </c>
      <c r="AU515">
        <v>1</v>
      </c>
      <c r="AV515">
        <v>1</v>
      </c>
      <c r="AW515">
        <v>7</v>
      </c>
      <c r="AX515">
        <v>7</v>
      </c>
      <c r="AY515">
        <v>1</v>
      </c>
      <c r="BE515">
        <v>1</v>
      </c>
      <c r="BF515">
        <v>2</v>
      </c>
      <c r="BG515">
        <v>1</v>
      </c>
      <c r="BH515">
        <v>2</v>
      </c>
      <c r="BI515">
        <v>1</v>
      </c>
      <c r="BJ515">
        <v>0</v>
      </c>
      <c r="BM515">
        <v>1</v>
      </c>
      <c r="BN515">
        <v>1</v>
      </c>
      <c r="BO515">
        <v>4</v>
      </c>
      <c r="BP515">
        <v>1</v>
      </c>
      <c r="BQ515">
        <v>3.9</v>
      </c>
      <c r="BR515">
        <v>2</v>
      </c>
      <c r="BS515">
        <v>1</v>
      </c>
      <c r="BT515">
        <v>9</v>
      </c>
      <c r="BU515">
        <v>9</v>
      </c>
      <c r="BV515">
        <v>4</v>
      </c>
      <c r="BW515">
        <v>9</v>
      </c>
      <c r="BX515">
        <v>1</v>
      </c>
      <c r="BY515">
        <v>9</v>
      </c>
      <c r="BZ515">
        <v>2</v>
      </c>
      <c r="CA515">
        <v>9</v>
      </c>
      <c r="CB515">
        <v>0</v>
      </c>
      <c r="CC515">
        <v>9</v>
      </c>
      <c r="CD515">
        <v>0</v>
      </c>
      <c r="CE515">
        <v>9</v>
      </c>
      <c r="CF515">
        <v>1</v>
      </c>
      <c r="CG515">
        <v>9</v>
      </c>
      <c r="CH515">
        <v>1</v>
      </c>
      <c r="CI515">
        <v>9</v>
      </c>
      <c r="CJ515">
        <v>1</v>
      </c>
      <c r="CK515">
        <v>2</v>
      </c>
      <c r="CL515">
        <v>4</v>
      </c>
      <c r="CM515">
        <v>6</v>
      </c>
      <c r="CS515">
        <v>8</v>
      </c>
      <c r="CT515">
        <v>1</v>
      </c>
      <c r="CU515">
        <v>2</v>
      </c>
      <c r="CV515" t="s">
        <v>404</v>
      </c>
      <c r="CW515">
        <v>1014</v>
      </c>
      <c r="CX515">
        <v>16.899999999999999</v>
      </c>
      <c r="CY515">
        <v>2</v>
      </c>
      <c r="CZ515">
        <v>1</v>
      </c>
      <c r="DA515" t="s">
        <v>1582</v>
      </c>
      <c r="DC515">
        <v>1</v>
      </c>
      <c r="DD515">
        <v>1</v>
      </c>
      <c r="DE515">
        <v>3</v>
      </c>
      <c r="DN515" t="s">
        <v>3177</v>
      </c>
      <c r="DO515" t="s">
        <v>3177</v>
      </c>
      <c r="DP515" t="s">
        <v>3178</v>
      </c>
      <c r="DQ515" t="s">
        <v>202</v>
      </c>
      <c r="DR515" t="s">
        <v>202</v>
      </c>
      <c r="DT515">
        <v>1</v>
      </c>
      <c r="DV515">
        <v>1</v>
      </c>
      <c r="DW515">
        <v>0</v>
      </c>
      <c r="DX515">
        <v>2</v>
      </c>
      <c r="DY515">
        <v>1</v>
      </c>
      <c r="DZ515">
        <v>1</v>
      </c>
      <c r="EA515">
        <v>1.2</v>
      </c>
      <c r="EB515">
        <f t="shared" si="22"/>
        <v>6</v>
      </c>
      <c r="EC515">
        <v>2</v>
      </c>
      <c r="EE515">
        <v>12</v>
      </c>
      <c r="EL515">
        <v>3</v>
      </c>
      <c r="EM515">
        <v>1</v>
      </c>
      <c r="EN515">
        <v>1</v>
      </c>
      <c r="EO515">
        <v>3</v>
      </c>
      <c r="EP515">
        <v>1</v>
      </c>
      <c r="EQ515">
        <v>1</v>
      </c>
      <c r="ER515">
        <v>1</v>
      </c>
      <c r="EZ515">
        <v>1</v>
      </c>
      <c r="FA515">
        <v>1</v>
      </c>
      <c r="FD515">
        <v>1</v>
      </c>
      <c r="FG515">
        <v>0</v>
      </c>
      <c r="FH515" t="s">
        <v>3179</v>
      </c>
      <c r="FI515">
        <v>1</v>
      </c>
      <c r="FJ515" t="s">
        <v>204</v>
      </c>
      <c r="FK515">
        <v>12</v>
      </c>
      <c r="FL515">
        <v>12</v>
      </c>
      <c r="FM515">
        <v>12</v>
      </c>
      <c r="FN515">
        <v>1.2</v>
      </c>
      <c r="FO515" t="s">
        <v>2220</v>
      </c>
      <c r="FP515">
        <v>0.5</v>
      </c>
      <c r="FQ515" t="s">
        <v>3180</v>
      </c>
      <c r="FR515" t="s">
        <v>3181</v>
      </c>
      <c r="FS515">
        <v>1</v>
      </c>
      <c r="FT515">
        <v>1</v>
      </c>
      <c r="FU515" t="s">
        <v>2221</v>
      </c>
      <c r="FV515" t="s">
        <v>3182</v>
      </c>
      <c r="FW515">
        <v>0</v>
      </c>
      <c r="FX515">
        <v>1</v>
      </c>
      <c r="FY515">
        <v>0</v>
      </c>
      <c r="FZ515">
        <v>0</v>
      </c>
      <c r="GA515">
        <v>39021</v>
      </c>
      <c r="GB515">
        <v>133</v>
      </c>
      <c r="GC515">
        <v>293.3909774</v>
      </c>
      <c r="GD515" t="s">
        <v>2401</v>
      </c>
      <c r="GE515">
        <v>1</v>
      </c>
      <c r="HG515" t="s">
        <v>202</v>
      </c>
      <c r="HJ515">
        <v>0</v>
      </c>
    </row>
    <row r="516" spans="1:218" x14ac:dyDescent="0.3">
      <c r="A516">
        <v>51</v>
      </c>
      <c r="B516" t="s">
        <v>3207</v>
      </c>
      <c r="C516" t="s">
        <v>3275</v>
      </c>
      <c r="D516" t="s">
        <v>265</v>
      </c>
      <c r="E516">
        <v>1</v>
      </c>
      <c r="F516" t="s">
        <v>202</v>
      </c>
      <c r="H516">
        <v>1</v>
      </c>
      <c r="M516">
        <v>1</v>
      </c>
      <c r="N516">
        <v>1</v>
      </c>
      <c r="U516">
        <v>1</v>
      </c>
      <c r="W516">
        <v>1</v>
      </c>
      <c r="X516" t="s">
        <v>3174</v>
      </c>
      <c r="Y516">
        <v>1</v>
      </c>
      <c r="Z516">
        <v>1</v>
      </c>
      <c r="AA516">
        <v>2</v>
      </c>
      <c r="AD516" t="s">
        <v>202</v>
      </c>
      <c r="AE516">
        <v>1</v>
      </c>
      <c r="AF516">
        <v>1</v>
      </c>
      <c r="AG516">
        <v>1</v>
      </c>
      <c r="AH516">
        <v>2</v>
      </c>
      <c r="AI516">
        <v>1</v>
      </c>
      <c r="AJ516">
        <v>2</v>
      </c>
      <c r="AK516" t="s">
        <v>3276</v>
      </c>
      <c r="AL516">
        <v>1</v>
      </c>
      <c r="AM516">
        <v>2</v>
      </c>
      <c r="AN516">
        <v>1</v>
      </c>
      <c r="AO516">
        <v>2</v>
      </c>
      <c r="AP516">
        <v>2</v>
      </c>
      <c r="AQ516">
        <v>1</v>
      </c>
      <c r="AR516" t="s">
        <v>3277</v>
      </c>
      <c r="AS516">
        <v>1</v>
      </c>
      <c r="AT516">
        <v>1</v>
      </c>
      <c r="AU516">
        <v>1</v>
      </c>
      <c r="AV516">
        <v>2</v>
      </c>
      <c r="AW516">
        <v>7</v>
      </c>
      <c r="AX516">
        <v>2</v>
      </c>
      <c r="AY516">
        <v>5</v>
      </c>
      <c r="BE516">
        <v>1</v>
      </c>
      <c r="BF516">
        <v>1</v>
      </c>
      <c r="BG516">
        <v>1</v>
      </c>
      <c r="BH516">
        <v>1</v>
      </c>
      <c r="BI516">
        <v>1</v>
      </c>
      <c r="BJ516">
        <v>0</v>
      </c>
      <c r="BM516">
        <v>1</v>
      </c>
      <c r="BN516">
        <v>1</v>
      </c>
      <c r="BO516">
        <v>4</v>
      </c>
      <c r="BP516">
        <v>1</v>
      </c>
      <c r="BQ516">
        <v>21</v>
      </c>
      <c r="BR516">
        <v>2</v>
      </c>
      <c r="BS516">
        <v>1</v>
      </c>
      <c r="BT516">
        <v>2</v>
      </c>
      <c r="BU516">
        <v>2</v>
      </c>
      <c r="BV516">
        <v>0</v>
      </c>
      <c r="BW516">
        <v>2</v>
      </c>
      <c r="BX516">
        <v>0</v>
      </c>
      <c r="BY516">
        <v>2</v>
      </c>
      <c r="BZ516">
        <v>0</v>
      </c>
      <c r="CA516">
        <v>2</v>
      </c>
      <c r="CB516">
        <v>0</v>
      </c>
      <c r="CC516">
        <v>2</v>
      </c>
      <c r="CD516">
        <v>0</v>
      </c>
      <c r="CE516">
        <v>2</v>
      </c>
      <c r="CF516">
        <v>0</v>
      </c>
      <c r="CG516">
        <v>2</v>
      </c>
      <c r="CH516">
        <v>2</v>
      </c>
      <c r="CI516">
        <v>2</v>
      </c>
      <c r="CJ516">
        <v>1</v>
      </c>
      <c r="CK516">
        <v>2</v>
      </c>
      <c r="CL516">
        <v>6</v>
      </c>
      <c r="CM516">
        <v>1</v>
      </c>
      <c r="CR516">
        <v>2</v>
      </c>
      <c r="CS516">
        <v>-98</v>
      </c>
      <c r="CT516">
        <v>1</v>
      </c>
      <c r="CU516">
        <v>1</v>
      </c>
      <c r="CV516" t="s">
        <v>2433</v>
      </c>
      <c r="CW516">
        <v>726</v>
      </c>
      <c r="CX516">
        <v>12.1</v>
      </c>
      <c r="CY516">
        <v>2</v>
      </c>
      <c r="CZ516">
        <v>1</v>
      </c>
      <c r="DA516" t="s">
        <v>3278</v>
      </c>
      <c r="DC516">
        <v>1</v>
      </c>
      <c r="DD516">
        <v>1</v>
      </c>
      <c r="DE516">
        <v>28</v>
      </c>
      <c r="DN516" t="s">
        <v>3177</v>
      </c>
      <c r="DO516" t="s">
        <v>3177</v>
      </c>
      <c r="DP516" t="s">
        <v>3178</v>
      </c>
      <c r="DQ516" t="s">
        <v>202</v>
      </c>
      <c r="DR516" t="s">
        <v>202</v>
      </c>
      <c r="DT516">
        <v>1</v>
      </c>
      <c r="DV516">
        <v>1</v>
      </c>
      <c r="DW516">
        <v>0</v>
      </c>
      <c r="DX516">
        <v>2</v>
      </c>
      <c r="DY516">
        <v>1</v>
      </c>
      <c r="DZ516">
        <v>1</v>
      </c>
      <c r="EA516">
        <v>15</v>
      </c>
      <c r="EB516">
        <f t="shared" si="22"/>
        <v>3</v>
      </c>
      <c r="EC516">
        <v>2</v>
      </c>
      <c r="EE516">
        <v>15</v>
      </c>
      <c r="EL516">
        <v>3</v>
      </c>
      <c r="EM516">
        <v>3</v>
      </c>
      <c r="EN516">
        <v>1</v>
      </c>
      <c r="EO516">
        <v>3</v>
      </c>
      <c r="EP516">
        <v>1</v>
      </c>
      <c r="EQ516">
        <v>1</v>
      </c>
      <c r="ER516">
        <v>1</v>
      </c>
      <c r="EZ516">
        <v>1</v>
      </c>
      <c r="FA516">
        <v>2</v>
      </c>
      <c r="FB516">
        <v>1</v>
      </c>
      <c r="FC516">
        <v>1</v>
      </c>
      <c r="FD516">
        <v>1</v>
      </c>
      <c r="FG516">
        <v>0</v>
      </c>
      <c r="FH516" t="s">
        <v>3179</v>
      </c>
      <c r="FI516">
        <v>1</v>
      </c>
      <c r="FJ516" t="s">
        <v>204</v>
      </c>
      <c r="FK516">
        <v>15</v>
      </c>
      <c r="FL516">
        <v>12</v>
      </c>
      <c r="FM516">
        <v>12</v>
      </c>
      <c r="FN516">
        <v>15</v>
      </c>
      <c r="FO516" t="s">
        <v>2220</v>
      </c>
      <c r="FP516">
        <v>3.5</v>
      </c>
      <c r="FQ516" t="s">
        <v>3180</v>
      </c>
      <c r="FR516" t="s">
        <v>3181</v>
      </c>
      <c r="FS516">
        <v>1</v>
      </c>
      <c r="FT516">
        <v>1</v>
      </c>
      <c r="FU516" t="s">
        <v>2221</v>
      </c>
      <c r="FV516" t="s">
        <v>3182</v>
      </c>
      <c r="FW516">
        <v>0</v>
      </c>
      <c r="FX516">
        <v>1</v>
      </c>
      <c r="FY516">
        <v>0</v>
      </c>
      <c r="FZ516">
        <v>0</v>
      </c>
      <c r="GA516">
        <v>11328</v>
      </c>
      <c r="GB516">
        <v>52</v>
      </c>
      <c r="GC516">
        <v>217.8461538</v>
      </c>
      <c r="GD516" t="s">
        <v>2401</v>
      </c>
      <c r="GE516">
        <v>1</v>
      </c>
      <c r="HG516" t="s">
        <v>202</v>
      </c>
      <c r="HJ516">
        <v>0</v>
      </c>
    </row>
    <row r="517" spans="1:218" x14ac:dyDescent="0.3">
      <c r="A517">
        <v>57</v>
      </c>
      <c r="B517" t="s">
        <v>3225</v>
      </c>
      <c r="C517" t="s">
        <v>3288</v>
      </c>
      <c r="D517" t="s">
        <v>212</v>
      </c>
      <c r="E517">
        <v>1</v>
      </c>
      <c r="F517" t="s">
        <v>202</v>
      </c>
      <c r="H517">
        <v>1</v>
      </c>
      <c r="M517">
        <v>1</v>
      </c>
      <c r="N517">
        <v>1</v>
      </c>
      <c r="U517">
        <v>1</v>
      </c>
      <c r="W517">
        <v>1</v>
      </c>
      <c r="X517" t="s">
        <v>3174</v>
      </c>
      <c r="Y517">
        <v>1</v>
      </c>
      <c r="Z517">
        <v>1</v>
      </c>
      <c r="AA517">
        <v>1</v>
      </c>
      <c r="AD517" t="s">
        <v>202</v>
      </c>
      <c r="AE517">
        <v>1</v>
      </c>
      <c r="AF517">
        <v>1</v>
      </c>
      <c r="AG517">
        <v>1</v>
      </c>
      <c r="AH517">
        <v>1</v>
      </c>
      <c r="AI517">
        <v>1</v>
      </c>
      <c r="AJ517">
        <v>2</v>
      </c>
      <c r="AK517" t="s">
        <v>3289</v>
      </c>
      <c r="AL517">
        <v>1</v>
      </c>
      <c r="AM517">
        <v>1</v>
      </c>
      <c r="AN517">
        <v>2</v>
      </c>
      <c r="AO517">
        <v>2</v>
      </c>
      <c r="AP517">
        <v>2</v>
      </c>
      <c r="AQ517">
        <v>2</v>
      </c>
      <c r="AR517" t="s">
        <v>3290</v>
      </c>
      <c r="AS517">
        <v>2</v>
      </c>
      <c r="AT517">
        <v>2</v>
      </c>
      <c r="AU517">
        <v>2</v>
      </c>
      <c r="AV517">
        <v>2</v>
      </c>
      <c r="AW517">
        <v>7</v>
      </c>
      <c r="AX517">
        <v>7</v>
      </c>
      <c r="AY517">
        <v>4</v>
      </c>
      <c r="BE517">
        <v>1</v>
      </c>
      <c r="BF517">
        <v>1</v>
      </c>
      <c r="BG517">
        <v>1</v>
      </c>
      <c r="BH517">
        <v>1</v>
      </c>
      <c r="BI517">
        <v>1</v>
      </c>
      <c r="BJ517">
        <v>1</v>
      </c>
      <c r="BK517">
        <v>1</v>
      </c>
      <c r="BL517">
        <v>1</v>
      </c>
      <c r="BM517">
        <v>1</v>
      </c>
      <c r="BN517">
        <v>1</v>
      </c>
      <c r="BO517">
        <v>3</v>
      </c>
      <c r="BP517">
        <v>1</v>
      </c>
      <c r="BQ517">
        <v>12</v>
      </c>
      <c r="BR517">
        <v>3</v>
      </c>
      <c r="BS517">
        <v>1</v>
      </c>
      <c r="BT517">
        <v>6</v>
      </c>
      <c r="BU517">
        <v>0</v>
      </c>
      <c r="BV517">
        <v>-99</v>
      </c>
      <c r="BW517">
        <v>0</v>
      </c>
      <c r="BY517">
        <v>0</v>
      </c>
      <c r="CA517">
        <v>0</v>
      </c>
      <c r="CC517">
        <v>0</v>
      </c>
      <c r="CE517">
        <v>0</v>
      </c>
      <c r="CG517">
        <v>0</v>
      </c>
      <c r="CI517">
        <v>0</v>
      </c>
      <c r="CJ517">
        <v>-98</v>
      </c>
      <c r="CK517">
        <v>-98</v>
      </c>
      <c r="CL517">
        <v>-98</v>
      </c>
      <c r="CM517">
        <v>-98</v>
      </c>
      <c r="CR517">
        <v>-98</v>
      </c>
      <c r="CS517">
        <v>-98</v>
      </c>
      <c r="CT517">
        <v>-98</v>
      </c>
      <c r="CU517">
        <v>2</v>
      </c>
      <c r="CV517" t="s">
        <v>229</v>
      </c>
      <c r="CW517">
        <v>733</v>
      </c>
      <c r="CX517">
        <v>12.22</v>
      </c>
      <c r="CY517">
        <v>1</v>
      </c>
      <c r="CZ517">
        <v>1</v>
      </c>
      <c r="DA517" t="s">
        <v>3291</v>
      </c>
      <c r="DC517">
        <v>1</v>
      </c>
      <c r="DD517">
        <v>1</v>
      </c>
      <c r="DE517">
        <v>3</v>
      </c>
      <c r="DN517" t="s">
        <v>3177</v>
      </c>
      <c r="DO517" t="s">
        <v>3177</v>
      </c>
      <c r="DP517" t="s">
        <v>3178</v>
      </c>
      <c r="DQ517" t="s">
        <v>202</v>
      </c>
      <c r="DR517" t="s">
        <v>202</v>
      </c>
      <c r="DT517">
        <v>1</v>
      </c>
      <c r="DV517">
        <v>1</v>
      </c>
      <c r="DW517">
        <v>0</v>
      </c>
      <c r="DX517">
        <v>1</v>
      </c>
      <c r="DY517">
        <v>1</v>
      </c>
      <c r="DZ517">
        <v>1</v>
      </c>
      <c r="EA517">
        <v>10</v>
      </c>
      <c r="EB517">
        <f t="shared" si="22"/>
        <v>4</v>
      </c>
      <c r="EC517">
        <v>1</v>
      </c>
      <c r="ED517">
        <v>10</v>
      </c>
      <c r="EL517">
        <v>1</v>
      </c>
      <c r="EM517">
        <v>2</v>
      </c>
      <c r="EN517">
        <v>1</v>
      </c>
      <c r="EO517">
        <v>4</v>
      </c>
      <c r="EP517">
        <v>1</v>
      </c>
      <c r="EQ517">
        <v>1</v>
      </c>
      <c r="ER517">
        <v>1</v>
      </c>
      <c r="EZ517">
        <v>1</v>
      </c>
      <c r="FA517">
        <v>1</v>
      </c>
      <c r="FD517">
        <v>1</v>
      </c>
      <c r="FG517">
        <v>0</v>
      </c>
      <c r="FH517" t="s">
        <v>3179</v>
      </c>
      <c r="FI517">
        <v>1</v>
      </c>
      <c r="FJ517" t="s">
        <v>204</v>
      </c>
      <c r="FK517">
        <v>0.83333330000000005</v>
      </c>
      <c r="FL517">
        <v>10</v>
      </c>
      <c r="FM517">
        <v>10</v>
      </c>
      <c r="FN517">
        <v>10</v>
      </c>
      <c r="FO517" t="s">
        <v>2206</v>
      </c>
      <c r="FP517">
        <v>1.5</v>
      </c>
      <c r="FQ517" t="s">
        <v>3180</v>
      </c>
      <c r="FR517" t="s">
        <v>3201</v>
      </c>
      <c r="FS517">
        <v>1</v>
      </c>
      <c r="FT517">
        <v>1</v>
      </c>
      <c r="FU517" t="s">
        <v>2221</v>
      </c>
      <c r="FV517" t="s">
        <v>3182</v>
      </c>
      <c r="FW517">
        <v>0</v>
      </c>
      <c r="FX517">
        <v>1</v>
      </c>
      <c r="FY517">
        <v>0</v>
      </c>
      <c r="FZ517">
        <v>0</v>
      </c>
      <c r="GA517">
        <v>39021</v>
      </c>
      <c r="GB517">
        <v>133</v>
      </c>
      <c r="GC517">
        <v>293.3909774</v>
      </c>
      <c r="GD517" t="s">
        <v>2401</v>
      </c>
      <c r="GE517">
        <v>1</v>
      </c>
      <c r="HG517" t="s">
        <v>202</v>
      </c>
      <c r="HJ517">
        <v>0</v>
      </c>
    </row>
    <row r="518" spans="1:218" x14ac:dyDescent="0.3">
      <c r="A518">
        <v>66</v>
      </c>
      <c r="B518" t="s">
        <v>3264</v>
      </c>
      <c r="C518" t="s">
        <v>3308</v>
      </c>
      <c r="D518" t="s">
        <v>194</v>
      </c>
      <c r="E518">
        <v>1</v>
      </c>
      <c r="F518" t="s">
        <v>202</v>
      </c>
      <c r="H518">
        <v>1</v>
      </c>
      <c r="M518">
        <v>1</v>
      </c>
      <c r="N518">
        <v>1</v>
      </c>
      <c r="U518">
        <v>1</v>
      </c>
      <c r="W518">
        <v>1</v>
      </c>
      <c r="X518" t="s">
        <v>3174</v>
      </c>
      <c r="Y518">
        <v>1</v>
      </c>
      <c r="Z518">
        <v>1</v>
      </c>
      <c r="AA518">
        <v>1</v>
      </c>
      <c r="AD518" t="s">
        <v>202</v>
      </c>
      <c r="AE518">
        <v>1</v>
      </c>
      <c r="AF518">
        <v>1</v>
      </c>
      <c r="AG518">
        <v>1</v>
      </c>
      <c r="AH518">
        <v>1</v>
      </c>
      <c r="AI518">
        <v>1</v>
      </c>
      <c r="AJ518">
        <v>2</v>
      </c>
      <c r="AK518" t="s">
        <v>3309</v>
      </c>
      <c r="AL518">
        <v>1</v>
      </c>
      <c r="AM518">
        <v>2</v>
      </c>
      <c r="AN518">
        <v>2</v>
      </c>
      <c r="AO518">
        <v>2</v>
      </c>
      <c r="AP518">
        <v>1</v>
      </c>
      <c r="AQ518">
        <v>1</v>
      </c>
      <c r="AR518" t="s">
        <v>3310</v>
      </c>
      <c r="AS518">
        <v>1</v>
      </c>
      <c r="AT518">
        <v>1</v>
      </c>
      <c r="AU518">
        <v>1</v>
      </c>
      <c r="AV518">
        <v>1</v>
      </c>
      <c r="AW518">
        <v>7</v>
      </c>
      <c r="AX518">
        <v>1</v>
      </c>
      <c r="AY518">
        <v>4</v>
      </c>
      <c r="BE518">
        <v>1</v>
      </c>
      <c r="BF518">
        <v>1</v>
      </c>
      <c r="BG518">
        <v>1</v>
      </c>
      <c r="BH518">
        <v>1</v>
      </c>
      <c r="BI518">
        <v>1</v>
      </c>
      <c r="BJ518">
        <v>0</v>
      </c>
      <c r="BM518">
        <v>1</v>
      </c>
      <c r="BN518">
        <v>1</v>
      </c>
      <c r="BO518">
        <v>3</v>
      </c>
      <c r="BP518">
        <v>1</v>
      </c>
      <c r="BQ518">
        <v>2.7</v>
      </c>
      <c r="BR518">
        <v>1</v>
      </c>
      <c r="BS518">
        <v>1</v>
      </c>
      <c r="BT518">
        <v>2</v>
      </c>
      <c r="BU518">
        <v>2</v>
      </c>
      <c r="BV518">
        <v>0</v>
      </c>
      <c r="BW518">
        <v>2</v>
      </c>
      <c r="BX518">
        <v>0</v>
      </c>
      <c r="BY518">
        <v>2</v>
      </c>
      <c r="BZ518">
        <v>0</v>
      </c>
      <c r="CA518">
        <v>2</v>
      </c>
      <c r="CB518">
        <v>0</v>
      </c>
      <c r="CC518">
        <v>2</v>
      </c>
      <c r="CD518">
        <v>0</v>
      </c>
      <c r="CE518">
        <v>2</v>
      </c>
      <c r="CF518">
        <v>1</v>
      </c>
      <c r="CG518">
        <v>2</v>
      </c>
      <c r="CH518">
        <v>1</v>
      </c>
      <c r="CI518">
        <v>2</v>
      </c>
      <c r="CJ518">
        <v>1</v>
      </c>
      <c r="CK518">
        <v>1</v>
      </c>
      <c r="CL518">
        <v>5</v>
      </c>
      <c r="CM518">
        <v>1</v>
      </c>
      <c r="CR518">
        <v>2</v>
      </c>
      <c r="CS518">
        <v>7</v>
      </c>
      <c r="CT518">
        <v>1</v>
      </c>
      <c r="CU518">
        <v>1</v>
      </c>
      <c r="CV518" t="s">
        <v>3311</v>
      </c>
      <c r="CW518">
        <v>1011</v>
      </c>
      <c r="CX518">
        <v>16.850000000000001</v>
      </c>
      <c r="CY518">
        <v>2</v>
      </c>
      <c r="CZ518">
        <v>1</v>
      </c>
      <c r="DA518" t="s">
        <v>1582</v>
      </c>
      <c r="DC518">
        <v>1</v>
      </c>
      <c r="DD518">
        <v>1</v>
      </c>
      <c r="DE518">
        <v>16</v>
      </c>
      <c r="DN518" t="s">
        <v>3177</v>
      </c>
      <c r="DO518" t="s">
        <v>3177</v>
      </c>
      <c r="DP518" t="s">
        <v>3178</v>
      </c>
      <c r="DQ518" t="s">
        <v>202</v>
      </c>
      <c r="DR518" t="s">
        <v>202</v>
      </c>
      <c r="DT518">
        <v>1</v>
      </c>
      <c r="DV518">
        <v>1</v>
      </c>
      <c r="DW518">
        <v>0</v>
      </c>
      <c r="DX518">
        <v>1</v>
      </c>
      <c r="DY518">
        <v>1</v>
      </c>
      <c r="DZ518">
        <v>1</v>
      </c>
      <c r="EA518">
        <v>2.4</v>
      </c>
      <c r="EB518">
        <f t="shared" si="22"/>
        <v>6</v>
      </c>
      <c r="EC518">
        <v>2</v>
      </c>
      <c r="EE518">
        <v>24</v>
      </c>
      <c r="EL518">
        <v>2</v>
      </c>
      <c r="EM518">
        <v>-97</v>
      </c>
      <c r="EN518">
        <v>1</v>
      </c>
      <c r="EO518">
        <v>3</v>
      </c>
      <c r="EP518">
        <v>1</v>
      </c>
      <c r="EQ518">
        <v>1</v>
      </c>
      <c r="ER518">
        <v>1</v>
      </c>
      <c r="EZ518">
        <v>1</v>
      </c>
      <c r="FA518">
        <v>1</v>
      </c>
      <c r="FD518">
        <v>1</v>
      </c>
      <c r="FG518">
        <v>0</v>
      </c>
      <c r="FH518" t="s">
        <v>3179</v>
      </c>
      <c r="FI518">
        <v>1</v>
      </c>
      <c r="FJ518" t="s">
        <v>204</v>
      </c>
      <c r="FK518">
        <v>24</v>
      </c>
      <c r="FL518">
        <v>12</v>
      </c>
      <c r="FM518">
        <v>12</v>
      </c>
      <c r="FN518">
        <v>2.4</v>
      </c>
      <c r="FO518" t="s">
        <v>2212</v>
      </c>
      <c r="FQ518" t="s">
        <v>3180</v>
      </c>
      <c r="FR518" t="s">
        <v>3181</v>
      </c>
      <c r="FS518">
        <v>1</v>
      </c>
      <c r="FT518">
        <v>1</v>
      </c>
      <c r="FU518" t="s">
        <v>2221</v>
      </c>
      <c r="FV518" t="s">
        <v>3182</v>
      </c>
      <c r="FW518">
        <v>0</v>
      </c>
      <c r="FX518">
        <v>1</v>
      </c>
      <c r="FY518">
        <v>0</v>
      </c>
      <c r="FZ518">
        <v>0</v>
      </c>
      <c r="GA518">
        <v>14027</v>
      </c>
      <c r="GB518">
        <v>56</v>
      </c>
      <c r="GC518">
        <v>250.48214290000001</v>
      </c>
      <c r="GD518" t="s">
        <v>2401</v>
      </c>
      <c r="GE518">
        <v>1</v>
      </c>
      <c r="HG518" t="s">
        <v>202</v>
      </c>
      <c r="HJ518">
        <v>0</v>
      </c>
    </row>
    <row r="519" spans="1:218" x14ac:dyDescent="0.3">
      <c r="A519">
        <v>69</v>
      </c>
      <c r="B519" t="s">
        <v>3202</v>
      </c>
      <c r="C519" t="s">
        <v>3317</v>
      </c>
      <c r="D519" t="s">
        <v>194</v>
      </c>
      <c r="E519">
        <v>1</v>
      </c>
      <c r="F519" t="s">
        <v>202</v>
      </c>
      <c r="H519">
        <v>1</v>
      </c>
      <c r="M519">
        <v>1</v>
      </c>
      <c r="N519">
        <v>1</v>
      </c>
      <c r="U519">
        <v>1</v>
      </c>
      <c r="W519">
        <v>1</v>
      </c>
      <c r="X519" t="s">
        <v>3174</v>
      </c>
      <c r="Y519">
        <v>1</v>
      </c>
      <c r="Z519">
        <v>1</v>
      </c>
      <c r="AA519">
        <v>1</v>
      </c>
      <c r="AD519" t="s">
        <v>202</v>
      </c>
      <c r="AE519">
        <v>1</v>
      </c>
      <c r="AF519">
        <v>1</v>
      </c>
      <c r="AG519">
        <v>1</v>
      </c>
      <c r="AH519">
        <v>1</v>
      </c>
      <c r="AI519">
        <v>1</v>
      </c>
      <c r="AJ519">
        <v>1</v>
      </c>
      <c r="AK519" t="s">
        <v>3318</v>
      </c>
      <c r="AL519">
        <v>1</v>
      </c>
      <c r="AM519">
        <v>2</v>
      </c>
      <c r="AN519">
        <v>1</v>
      </c>
      <c r="AO519">
        <v>1</v>
      </c>
      <c r="AP519">
        <v>1</v>
      </c>
      <c r="AQ519">
        <v>1</v>
      </c>
      <c r="AR519" t="s">
        <v>3319</v>
      </c>
      <c r="AS519">
        <v>2</v>
      </c>
      <c r="AT519">
        <v>1</v>
      </c>
      <c r="AU519">
        <v>1</v>
      </c>
      <c r="AV519">
        <v>1</v>
      </c>
      <c r="AW519">
        <v>7</v>
      </c>
      <c r="AX519">
        <v>1</v>
      </c>
      <c r="AY519">
        <v>1</v>
      </c>
      <c r="BE519">
        <v>1</v>
      </c>
      <c r="BF519">
        <v>1</v>
      </c>
      <c r="BG519">
        <v>1</v>
      </c>
      <c r="BH519">
        <v>1</v>
      </c>
      <c r="BI519">
        <v>1</v>
      </c>
      <c r="BJ519">
        <v>0</v>
      </c>
      <c r="BM519">
        <v>1</v>
      </c>
      <c r="BN519">
        <v>1</v>
      </c>
      <c r="BO519">
        <v>4</v>
      </c>
      <c r="BP519">
        <v>1</v>
      </c>
      <c r="BQ519">
        <v>20</v>
      </c>
      <c r="BR519">
        <v>1</v>
      </c>
      <c r="BS519">
        <v>1</v>
      </c>
      <c r="BT519">
        <v>2</v>
      </c>
      <c r="BV519">
        <v>0</v>
      </c>
      <c r="BX519">
        <v>0</v>
      </c>
      <c r="BZ519">
        <v>0</v>
      </c>
      <c r="CB519">
        <v>0</v>
      </c>
      <c r="CD519">
        <v>1</v>
      </c>
      <c r="CF519">
        <v>1</v>
      </c>
      <c r="CJ519">
        <v>1</v>
      </c>
      <c r="CK519">
        <v>1</v>
      </c>
      <c r="CL519">
        <v>7</v>
      </c>
      <c r="CM519">
        <v>1</v>
      </c>
      <c r="CR519">
        <v>1</v>
      </c>
      <c r="CS519">
        <v>10</v>
      </c>
      <c r="CT519">
        <v>1</v>
      </c>
      <c r="CU519">
        <v>2</v>
      </c>
      <c r="CV519" t="s">
        <v>262</v>
      </c>
      <c r="CW519">
        <v>592</v>
      </c>
      <c r="CX519">
        <v>9.8699999999999992</v>
      </c>
      <c r="CY519">
        <v>2</v>
      </c>
      <c r="CZ519">
        <v>1</v>
      </c>
      <c r="DA519" t="s">
        <v>2399</v>
      </c>
      <c r="DC519">
        <v>1</v>
      </c>
      <c r="DD519">
        <v>1</v>
      </c>
      <c r="DE519">
        <v>15</v>
      </c>
      <c r="DN519" t="s">
        <v>3177</v>
      </c>
      <c r="DO519" t="s">
        <v>3177</v>
      </c>
      <c r="DP519" t="s">
        <v>3178</v>
      </c>
      <c r="DQ519" t="s">
        <v>202</v>
      </c>
      <c r="DR519" t="s">
        <v>202</v>
      </c>
      <c r="DT519">
        <v>1</v>
      </c>
      <c r="DV519">
        <v>1</v>
      </c>
      <c r="DW519">
        <v>0</v>
      </c>
      <c r="DX519">
        <v>1</v>
      </c>
      <c r="DY519">
        <v>1</v>
      </c>
      <c r="DZ519">
        <v>1</v>
      </c>
      <c r="EA519">
        <v>20</v>
      </c>
      <c r="EB519">
        <f t="shared" si="22"/>
        <v>2</v>
      </c>
      <c r="EC519">
        <v>1</v>
      </c>
      <c r="ED519">
        <v>11</v>
      </c>
      <c r="EL519">
        <v>1</v>
      </c>
      <c r="EM519">
        <v>1</v>
      </c>
      <c r="EN519">
        <v>1</v>
      </c>
      <c r="EO519">
        <v>1</v>
      </c>
      <c r="EP519">
        <v>1</v>
      </c>
      <c r="EQ519">
        <v>1</v>
      </c>
      <c r="ER519">
        <v>1</v>
      </c>
      <c r="EZ519">
        <v>1</v>
      </c>
      <c r="FA519">
        <v>-97</v>
      </c>
      <c r="FD519">
        <v>1</v>
      </c>
      <c r="FG519">
        <v>0</v>
      </c>
      <c r="FH519" t="s">
        <v>3179</v>
      </c>
      <c r="FI519">
        <v>1</v>
      </c>
      <c r="FJ519" t="s">
        <v>204</v>
      </c>
      <c r="FK519">
        <v>0.91666669999999995</v>
      </c>
      <c r="FL519">
        <v>11</v>
      </c>
      <c r="FM519">
        <v>11</v>
      </c>
      <c r="FN519">
        <v>20</v>
      </c>
      <c r="FO519" t="s">
        <v>2206</v>
      </c>
      <c r="FP519">
        <v>0.5</v>
      </c>
      <c r="FQ519" t="s">
        <v>3180</v>
      </c>
      <c r="FR519" t="s">
        <v>3196</v>
      </c>
      <c r="FS519">
        <v>1</v>
      </c>
      <c r="FT519">
        <v>1</v>
      </c>
      <c r="FU519" t="s">
        <v>2221</v>
      </c>
      <c r="FV519" t="s">
        <v>3182</v>
      </c>
      <c r="FW519">
        <v>0</v>
      </c>
      <c r="FX519">
        <v>1</v>
      </c>
      <c r="FY519">
        <v>0</v>
      </c>
      <c r="FZ519">
        <v>0</v>
      </c>
      <c r="GA519">
        <v>20830</v>
      </c>
      <c r="GB519">
        <v>83</v>
      </c>
      <c r="GC519">
        <v>250.9638554</v>
      </c>
      <c r="GD519" t="s">
        <v>2401</v>
      </c>
      <c r="GE519">
        <v>1</v>
      </c>
      <c r="HG519" t="s">
        <v>202</v>
      </c>
      <c r="HJ519">
        <v>0</v>
      </c>
    </row>
    <row r="520" spans="1:218" x14ac:dyDescent="0.3">
      <c r="A520">
        <v>74</v>
      </c>
      <c r="B520" t="s">
        <v>3207</v>
      </c>
      <c r="C520" t="s">
        <v>3328</v>
      </c>
      <c r="D520" t="s">
        <v>265</v>
      </c>
      <c r="E520">
        <v>1</v>
      </c>
      <c r="F520" t="s">
        <v>202</v>
      </c>
      <c r="H520">
        <v>2</v>
      </c>
      <c r="I520">
        <v>1</v>
      </c>
      <c r="M520">
        <v>1</v>
      </c>
      <c r="N520">
        <v>1</v>
      </c>
      <c r="U520">
        <v>1</v>
      </c>
      <c r="W520">
        <v>3</v>
      </c>
      <c r="X520" t="s">
        <v>3174</v>
      </c>
      <c r="Y520">
        <v>1</v>
      </c>
      <c r="Z520">
        <v>1</v>
      </c>
      <c r="AA520">
        <v>2</v>
      </c>
      <c r="AD520" t="s">
        <v>202</v>
      </c>
      <c r="AE520">
        <v>1</v>
      </c>
      <c r="AF520">
        <v>1</v>
      </c>
      <c r="AG520">
        <v>1</v>
      </c>
      <c r="AH520">
        <v>1</v>
      </c>
      <c r="AI520">
        <v>1</v>
      </c>
      <c r="AJ520">
        <v>2</v>
      </c>
      <c r="AK520" t="s">
        <v>3329</v>
      </c>
      <c r="AL520">
        <v>1</v>
      </c>
      <c r="AM520">
        <v>1</v>
      </c>
      <c r="AN520">
        <v>1</v>
      </c>
      <c r="AO520">
        <v>2</v>
      </c>
      <c r="AP520">
        <v>2</v>
      </c>
      <c r="AQ520">
        <v>1</v>
      </c>
      <c r="AR520" t="s">
        <v>3330</v>
      </c>
      <c r="AS520">
        <v>1</v>
      </c>
      <c r="AT520">
        <v>1</v>
      </c>
      <c r="AU520">
        <v>1</v>
      </c>
      <c r="AV520">
        <v>1</v>
      </c>
      <c r="AW520">
        <v>7</v>
      </c>
      <c r="AX520">
        <v>1</v>
      </c>
      <c r="AY520">
        <v>5</v>
      </c>
      <c r="BE520">
        <v>1</v>
      </c>
      <c r="BF520">
        <v>2</v>
      </c>
      <c r="BG520">
        <v>1</v>
      </c>
      <c r="BH520">
        <v>2</v>
      </c>
      <c r="BI520">
        <v>1</v>
      </c>
      <c r="BJ520">
        <v>0</v>
      </c>
      <c r="BM520">
        <v>1</v>
      </c>
      <c r="BN520">
        <v>1</v>
      </c>
      <c r="BO520">
        <v>3</v>
      </c>
      <c r="BP520">
        <v>1</v>
      </c>
      <c r="BQ520">
        <v>12</v>
      </c>
      <c r="BR520">
        <v>6</v>
      </c>
      <c r="BS520">
        <v>1</v>
      </c>
      <c r="BT520">
        <v>4</v>
      </c>
      <c r="BV520">
        <v>2</v>
      </c>
      <c r="BX520">
        <v>0</v>
      </c>
      <c r="BZ520">
        <v>0</v>
      </c>
      <c r="CB520">
        <v>1</v>
      </c>
      <c r="CD520">
        <v>1</v>
      </c>
      <c r="CJ520">
        <v>1</v>
      </c>
      <c r="CK520">
        <v>2</v>
      </c>
      <c r="CL520">
        <v>6</v>
      </c>
      <c r="CM520">
        <v>1</v>
      </c>
      <c r="CR520">
        <v>2</v>
      </c>
      <c r="CS520">
        <v>9</v>
      </c>
      <c r="CT520">
        <v>1</v>
      </c>
      <c r="CU520">
        <v>2</v>
      </c>
      <c r="CV520" t="s">
        <v>1001</v>
      </c>
      <c r="CW520">
        <v>683</v>
      </c>
      <c r="CX520">
        <v>11.38</v>
      </c>
      <c r="CY520">
        <v>2</v>
      </c>
      <c r="CZ520">
        <v>1</v>
      </c>
      <c r="DA520" t="s">
        <v>3331</v>
      </c>
      <c r="DC520">
        <v>1</v>
      </c>
      <c r="DD520">
        <v>1</v>
      </c>
      <c r="DE520">
        <v>28</v>
      </c>
      <c r="DN520" t="s">
        <v>3177</v>
      </c>
      <c r="DO520" t="s">
        <v>3177</v>
      </c>
      <c r="DP520" t="s">
        <v>3178</v>
      </c>
      <c r="DQ520" t="s">
        <v>202</v>
      </c>
      <c r="DR520" t="s">
        <v>202</v>
      </c>
      <c r="DT520">
        <v>1</v>
      </c>
      <c r="DV520">
        <v>1</v>
      </c>
      <c r="DW520">
        <v>0</v>
      </c>
      <c r="DX520">
        <v>2</v>
      </c>
      <c r="DY520">
        <v>1</v>
      </c>
      <c r="DZ520">
        <v>1</v>
      </c>
      <c r="EA520">
        <v>10</v>
      </c>
      <c r="EB520">
        <f t="shared" si="22"/>
        <v>4</v>
      </c>
      <c r="EC520">
        <v>2</v>
      </c>
      <c r="EE520">
        <v>10</v>
      </c>
      <c r="EL520">
        <v>4</v>
      </c>
      <c r="EM520">
        <v>1</v>
      </c>
      <c r="EN520">
        <v>1</v>
      </c>
      <c r="EO520">
        <v>1</v>
      </c>
      <c r="EP520">
        <v>1</v>
      </c>
      <c r="EQ520">
        <v>1</v>
      </c>
      <c r="ER520">
        <v>1</v>
      </c>
      <c r="EZ520">
        <v>1</v>
      </c>
      <c r="FA520">
        <v>1</v>
      </c>
      <c r="FD520">
        <v>1</v>
      </c>
      <c r="FG520">
        <v>0</v>
      </c>
      <c r="FH520" t="s">
        <v>3179</v>
      </c>
      <c r="FI520">
        <v>1</v>
      </c>
      <c r="FJ520" t="s">
        <v>204</v>
      </c>
      <c r="FK520">
        <v>10</v>
      </c>
      <c r="FL520">
        <v>12</v>
      </c>
      <c r="FM520">
        <v>12</v>
      </c>
      <c r="FN520">
        <v>10</v>
      </c>
      <c r="FO520" t="s">
        <v>2233</v>
      </c>
      <c r="FP520">
        <v>0.5</v>
      </c>
      <c r="FQ520" t="s">
        <v>3180</v>
      </c>
      <c r="FR520" t="s">
        <v>3196</v>
      </c>
      <c r="FS520">
        <v>1</v>
      </c>
      <c r="FT520">
        <v>1</v>
      </c>
      <c r="FU520" t="s">
        <v>2221</v>
      </c>
      <c r="FV520" t="s">
        <v>3182</v>
      </c>
      <c r="FW520">
        <v>0</v>
      </c>
      <c r="FX520">
        <v>1</v>
      </c>
      <c r="FY520">
        <v>0</v>
      </c>
      <c r="FZ520">
        <v>0</v>
      </c>
      <c r="GA520">
        <v>11328</v>
      </c>
      <c r="GB520">
        <v>52</v>
      </c>
      <c r="GC520">
        <v>217.8461538</v>
      </c>
      <c r="GD520" t="s">
        <v>2401</v>
      </c>
      <c r="GE520">
        <v>1</v>
      </c>
      <c r="HG520" t="s">
        <v>202</v>
      </c>
      <c r="HJ520">
        <v>0</v>
      </c>
    </row>
    <row r="521" spans="1:218" x14ac:dyDescent="0.3">
      <c r="A521">
        <v>95</v>
      </c>
      <c r="B521" t="s">
        <v>3264</v>
      </c>
      <c r="C521" t="s">
        <v>3354</v>
      </c>
      <c r="D521" t="s">
        <v>194</v>
      </c>
      <c r="E521">
        <v>1</v>
      </c>
      <c r="F521" t="s">
        <v>202</v>
      </c>
      <c r="H521">
        <v>1</v>
      </c>
      <c r="M521">
        <v>1</v>
      </c>
      <c r="N521">
        <v>1</v>
      </c>
      <c r="U521">
        <v>1</v>
      </c>
      <c r="W521">
        <v>1</v>
      </c>
      <c r="X521" t="s">
        <v>3174</v>
      </c>
      <c r="Y521">
        <v>1</v>
      </c>
      <c r="Z521">
        <v>1</v>
      </c>
      <c r="AA521">
        <v>2</v>
      </c>
      <c r="AD521" t="s">
        <v>202</v>
      </c>
      <c r="AE521">
        <v>1</v>
      </c>
      <c r="AF521">
        <v>1</v>
      </c>
      <c r="AG521">
        <v>1</v>
      </c>
      <c r="AH521">
        <v>2</v>
      </c>
      <c r="AI521">
        <v>2</v>
      </c>
      <c r="AJ521">
        <v>2</v>
      </c>
      <c r="AK521" t="s">
        <v>3355</v>
      </c>
      <c r="AL521">
        <v>1</v>
      </c>
      <c r="AM521">
        <v>-97</v>
      </c>
      <c r="AN521">
        <v>1</v>
      </c>
      <c r="AO521">
        <v>2</v>
      </c>
      <c r="AP521">
        <v>2</v>
      </c>
      <c r="AQ521">
        <v>1</v>
      </c>
      <c r="AR521" t="s">
        <v>3356</v>
      </c>
      <c r="AS521">
        <v>2</v>
      </c>
      <c r="AT521">
        <v>1</v>
      </c>
      <c r="AU521">
        <v>1</v>
      </c>
      <c r="AV521">
        <v>2</v>
      </c>
      <c r="AW521">
        <v>5</v>
      </c>
      <c r="AX521">
        <v>1</v>
      </c>
      <c r="AY521">
        <v>5</v>
      </c>
      <c r="BE521">
        <v>1</v>
      </c>
      <c r="BF521">
        <v>1</v>
      </c>
      <c r="BG521">
        <v>1</v>
      </c>
      <c r="BH521">
        <v>1</v>
      </c>
      <c r="BI521">
        <v>1</v>
      </c>
      <c r="BJ521">
        <v>0</v>
      </c>
      <c r="BM521">
        <v>1</v>
      </c>
      <c r="BN521">
        <v>1</v>
      </c>
      <c r="BO521">
        <v>2</v>
      </c>
      <c r="BP521">
        <v>1</v>
      </c>
      <c r="BQ521">
        <v>43</v>
      </c>
      <c r="BR521">
        <v>1</v>
      </c>
      <c r="BS521">
        <v>1</v>
      </c>
      <c r="BT521">
        <v>3</v>
      </c>
      <c r="BU521">
        <v>3</v>
      </c>
      <c r="BV521">
        <v>0</v>
      </c>
      <c r="BW521">
        <v>3</v>
      </c>
      <c r="BX521">
        <v>0</v>
      </c>
      <c r="BY521">
        <v>3</v>
      </c>
      <c r="BZ521">
        <v>0</v>
      </c>
      <c r="CA521">
        <v>3</v>
      </c>
      <c r="CB521">
        <v>0</v>
      </c>
      <c r="CC521">
        <v>3</v>
      </c>
      <c r="CD521">
        <v>1</v>
      </c>
      <c r="CE521">
        <v>3</v>
      </c>
      <c r="CF521">
        <v>0</v>
      </c>
      <c r="CG521">
        <v>3</v>
      </c>
      <c r="CH521">
        <v>2</v>
      </c>
      <c r="CI521">
        <v>3</v>
      </c>
      <c r="CJ521">
        <v>1</v>
      </c>
      <c r="CK521">
        <v>2</v>
      </c>
      <c r="CL521">
        <v>4</v>
      </c>
      <c r="CM521">
        <v>1</v>
      </c>
      <c r="CR521">
        <v>2</v>
      </c>
      <c r="CS521">
        <v>3</v>
      </c>
      <c r="CT521">
        <v>1</v>
      </c>
      <c r="CU521">
        <v>2</v>
      </c>
      <c r="CV521" t="s">
        <v>1009</v>
      </c>
      <c r="CW521">
        <v>732</v>
      </c>
      <c r="CX521">
        <v>12.2</v>
      </c>
      <c r="CY521">
        <v>2</v>
      </c>
      <c r="CZ521">
        <v>1</v>
      </c>
      <c r="DA521" t="s">
        <v>721</v>
      </c>
      <c r="DC521">
        <v>1</v>
      </c>
      <c r="DD521">
        <v>1</v>
      </c>
      <c r="DE521">
        <v>16</v>
      </c>
      <c r="DN521" t="s">
        <v>3177</v>
      </c>
      <c r="DO521" t="s">
        <v>3177</v>
      </c>
      <c r="DP521" t="s">
        <v>3178</v>
      </c>
      <c r="DQ521" t="s">
        <v>202</v>
      </c>
      <c r="DR521" t="s">
        <v>202</v>
      </c>
      <c r="DT521">
        <v>1</v>
      </c>
      <c r="DV521">
        <v>1</v>
      </c>
      <c r="DW521">
        <v>0</v>
      </c>
      <c r="DX521">
        <v>2</v>
      </c>
      <c r="DY521">
        <v>1</v>
      </c>
      <c r="DZ521">
        <v>1</v>
      </c>
      <c r="EA521">
        <v>19</v>
      </c>
      <c r="EB521">
        <f t="shared" si="22"/>
        <v>3</v>
      </c>
      <c r="EC521">
        <v>2</v>
      </c>
      <c r="EE521">
        <v>19</v>
      </c>
      <c r="EL521">
        <v>2</v>
      </c>
      <c r="EM521">
        <v>1</v>
      </c>
      <c r="EN521">
        <v>1</v>
      </c>
      <c r="EO521">
        <v>4</v>
      </c>
      <c r="EP521">
        <v>1</v>
      </c>
      <c r="EQ521">
        <v>1</v>
      </c>
      <c r="ER521">
        <v>1</v>
      </c>
      <c r="EZ521">
        <v>1</v>
      </c>
      <c r="FA521">
        <v>3</v>
      </c>
      <c r="FD521">
        <v>1</v>
      </c>
      <c r="FG521">
        <v>0</v>
      </c>
      <c r="FH521" t="s">
        <v>3179</v>
      </c>
      <c r="FI521">
        <v>1</v>
      </c>
      <c r="FJ521" t="s">
        <v>204</v>
      </c>
      <c r="FK521">
        <v>19</v>
      </c>
      <c r="FL521">
        <v>12</v>
      </c>
      <c r="FM521">
        <v>12</v>
      </c>
      <c r="FN521">
        <v>19</v>
      </c>
      <c r="FO521" t="s">
        <v>2212</v>
      </c>
      <c r="FP521">
        <v>0.5</v>
      </c>
      <c r="FQ521" t="s">
        <v>3180</v>
      </c>
      <c r="FR521" t="s">
        <v>3201</v>
      </c>
      <c r="FS521">
        <v>1</v>
      </c>
      <c r="FT521">
        <v>1</v>
      </c>
      <c r="FU521" t="s">
        <v>2221</v>
      </c>
      <c r="FV521" t="s">
        <v>3182</v>
      </c>
      <c r="FW521">
        <v>0</v>
      </c>
      <c r="FX521">
        <v>1</v>
      </c>
      <c r="FY521">
        <v>0</v>
      </c>
      <c r="FZ521">
        <v>0</v>
      </c>
      <c r="GA521">
        <v>14027</v>
      </c>
      <c r="GB521">
        <v>56</v>
      </c>
      <c r="GC521">
        <v>250.48214290000001</v>
      </c>
      <c r="GD521" t="s">
        <v>2401</v>
      </c>
      <c r="GE521">
        <v>1</v>
      </c>
      <c r="HG521" t="s">
        <v>202</v>
      </c>
      <c r="HJ521">
        <v>0</v>
      </c>
    </row>
    <row r="522" spans="1:218" x14ac:dyDescent="0.3">
      <c r="A522">
        <v>101</v>
      </c>
      <c r="B522" t="s">
        <v>3264</v>
      </c>
      <c r="C522" t="s">
        <v>3376</v>
      </c>
      <c r="D522" t="s">
        <v>194</v>
      </c>
      <c r="E522">
        <v>1</v>
      </c>
      <c r="F522" t="s">
        <v>202</v>
      </c>
      <c r="H522">
        <v>1</v>
      </c>
      <c r="M522">
        <v>1</v>
      </c>
      <c r="N522">
        <v>1</v>
      </c>
      <c r="U522">
        <v>1</v>
      </c>
      <c r="W522">
        <v>3</v>
      </c>
      <c r="X522" t="s">
        <v>3174</v>
      </c>
      <c r="Y522">
        <v>1</v>
      </c>
      <c r="Z522">
        <v>1</v>
      </c>
      <c r="AA522">
        <v>2</v>
      </c>
      <c r="AD522" t="s">
        <v>202</v>
      </c>
      <c r="AE522">
        <v>1</v>
      </c>
      <c r="AF522">
        <v>1</v>
      </c>
      <c r="AG522">
        <v>1</v>
      </c>
      <c r="AH522">
        <v>2</v>
      </c>
      <c r="AI522">
        <v>2</v>
      </c>
      <c r="AJ522">
        <v>2</v>
      </c>
      <c r="AK522" t="s">
        <v>3377</v>
      </c>
      <c r="AL522">
        <v>1</v>
      </c>
      <c r="AM522">
        <v>2</v>
      </c>
      <c r="AN522">
        <v>2</v>
      </c>
      <c r="AO522">
        <v>2</v>
      </c>
      <c r="AP522">
        <v>2</v>
      </c>
      <c r="AQ522">
        <v>2</v>
      </c>
      <c r="AR522" t="s">
        <v>3378</v>
      </c>
      <c r="AS522">
        <v>1</v>
      </c>
      <c r="AT522">
        <v>2</v>
      </c>
      <c r="AU522">
        <v>1</v>
      </c>
      <c r="AV522">
        <v>2</v>
      </c>
      <c r="AW522">
        <v>6</v>
      </c>
      <c r="AX522">
        <v>1</v>
      </c>
      <c r="AY522">
        <v>1</v>
      </c>
      <c r="BE522">
        <v>1</v>
      </c>
      <c r="BF522">
        <v>1</v>
      </c>
      <c r="BG522">
        <v>1</v>
      </c>
      <c r="BH522">
        <v>1</v>
      </c>
      <c r="BI522">
        <v>1</v>
      </c>
      <c r="BJ522">
        <v>2</v>
      </c>
      <c r="BK522">
        <v>1</v>
      </c>
      <c r="BL522">
        <v>1</v>
      </c>
      <c r="BM522">
        <v>-98</v>
      </c>
      <c r="BN522">
        <v>1</v>
      </c>
      <c r="BO522">
        <v>5</v>
      </c>
      <c r="BP522">
        <v>1</v>
      </c>
      <c r="BQ522">
        <v>25</v>
      </c>
      <c r="BR522">
        <v>1</v>
      </c>
      <c r="BS522">
        <v>1</v>
      </c>
      <c r="BT522">
        <v>4</v>
      </c>
      <c r="BU522">
        <v>4</v>
      </c>
      <c r="BV522">
        <v>0</v>
      </c>
      <c r="BW522">
        <v>4</v>
      </c>
      <c r="BX522">
        <v>1</v>
      </c>
      <c r="BY522">
        <v>4</v>
      </c>
      <c r="BZ522">
        <v>0</v>
      </c>
      <c r="CA522">
        <v>4</v>
      </c>
      <c r="CB522">
        <v>1</v>
      </c>
      <c r="CC522">
        <v>4</v>
      </c>
      <c r="CD522">
        <v>0</v>
      </c>
      <c r="CE522">
        <v>4</v>
      </c>
      <c r="CF522">
        <v>0</v>
      </c>
      <c r="CG522">
        <v>4</v>
      </c>
      <c r="CH522">
        <v>2</v>
      </c>
      <c r="CI522">
        <v>4</v>
      </c>
      <c r="CJ522">
        <v>1</v>
      </c>
      <c r="CK522">
        <v>1</v>
      </c>
      <c r="CL522">
        <v>-97</v>
      </c>
      <c r="CM522">
        <v>1</v>
      </c>
      <c r="CR522">
        <v>2</v>
      </c>
      <c r="CS522">
        <v>-97</v>
      </c>
      <c r="CT522">
        <v>1</v>
      </c>
      <c r="CU522">
        <v>1</v>
      </c>
      <c r="CV522" t="s">
        <v>2809</v>
      </c>
      <c r="CW522">
        <v>1007</v>
      </c>
      <c r="CX522">
        <v>16.78</v>
      </c>
      <c r="CY522">
        <v>2</v>
      </c>
      <c r="CZ522">
        <v>1</v>
      </c>
      <c r="DA522" t="s">
        <v>1260</v>
      </c>
      <c r="DC522">
        <v>1</v>
      </c>
      <c r="DD522">
        <v>1</v>
      </c>
      <c r="DE522">
        <v>16</v>
      </c>
      <c r="DN522" t="s">
        <v>3177</v>
      </c>
      <c r="DO522" t="s">
        <v>3177</v>
      </c>
      <c r="DP522" t="s">
        <v>3178</v>
      </c>
      <c r="DQ522" t="s">
        <v>202</v>
      </c>
      <c r="DR522" t="s">
        <v>202</v>
      </c>
      <c r="DT522">
        <v>1</v>
      </c>
      <c r="DV522">
        <v>1</v>
      </c>
      <c r="DW522">
        <v>0</v>
      </c>
      <c r="DX522">
        <v>2</v>
      </c>
      <c r="DY522">
        <v>1</v>
      </c>
      <c r="DZ522">
        <v>1</v>
      </c>
      <c r="EA522">
        <v>5</v>
      </c>
      <c r="EB522">
        <f t="shared" si="22"/>
        <v>5</v>
      </c>
      <c r="EC522">
        <v>2</v>
      </c>
      <c r="EE522">
        <v>5</v>
      </c>
      <c r="EL522">
        <v>3</v>
      </c>
      <c r="EM522">
        <v>-98</v>
      </c>
      <c r="EN522">
        <v>1</v>
      </c>
      <c r="EO522">
        <v>3</v>
      </c>
      <c r="EP522">
        <v>1</v>
      </c>
      <c r="EQ522">
        <v>1</v>
      </c>
      <c r="ER522">
        <v>1</v>
      </c>
      <c r="EZ522">
        <v>1</v>
      </c>
      <c r="FA522">
        <v>-98</v>
      </c>
      <c r="FD522">
        <v>1</v>
      </c>
      <c r="FG522">
        <v>0</v>
      </c>
      <c r="FH522" t="s">
        <v>3179</v>
      </c>
      <c r="FI522">
        <v>1</v>
      </c>
      <c r="FJ522" t="s">
        <v>204</v>
      </c>
      <c r="FK522">
        <v>5</v>
      </c>
      <c r="FL522">
        <v>12</v>
      </c>
      <c r="FM522">
        <v>12</v>
      </c>
      <c r="FN522">
        <v>5</v>
      </c>
      <c r="FO522" t="s">
        <v>2220</v>
      </c>
      <c r="FQ522" t="s">
        <v>3180</v>
      </c>
      <c r="FR522" t="s">
        <v>3181</v>
      </c>
      <c r="FS522">
        <v>1</v>
      </c>
      <c r="FT522">
        <v>1</v>
      </c>
      <c r="FU522" t="s">
        <v>2221</v>
      </c>
      <c r="FV522" t="s">
        <v>3182</v>
      </c>
      <c r="FW522">
        <v>0</v>
      </c>
      <c r="FX522">
        <v>1</v>
      </c>
      <c r="FY522">
        <v>0</v>
      </c>
      <c r="FZ522">
        <v>0</v>
      </c>
      <c r="GA522">
        <v>14027</v>
      </c>
      <c r="GB522">
        <v>56</v>
      </c>
      <c r="GC522">
        <v>250.48214290000001</v>
      </c>
      <c r="GD522" t="s">
        <v>2401</v>
      </c>
      <c r="GE522">
        <v>1</v>
      </c>
      <c r="HG522" t="s">
        <v>202</v>
      </c>
      <c r="HJ522">
        <v>0</v>
      </c>
    </row>
    <row r="523" spans="1:218" x14ac:dyDescent="0.3">
      <c r="A523">
        <v>102</v>
      </c>
      <c r="B523" t="s">
        <v>3183</v>
      </c>
      <c r="C523" t="s">
        <v>3379</v>
      </c>
      <c r="D523" t="s">
        <v>212</v>
      </c>
      <c r="E523">
        <v>1</v>
      </c>
      <c r="F523" t="s">
        <v>202</v>
      </c>
      <c r="H523">
        <v>1</v>
      </c>
      <c r="M523">
        <v>1</v>
      </c>
      <c r="N523">
        <v>1</v>
      </c>
      <c r="U523">
        <v>1</v>
      </c>
      <c r="W523">
        <v>1</v>
      </c>
      <c r="X523" t="s">
        <v>3174</v>
      </c>
      <c r="Y523">
        <v>1</v>
      </c>
      <c r="Z523">
        <v>1</v>
      </c>
      <c r="AA523">
        <v>2</v>
      </c>
      <c r="AD523" t="s">
        <v>202</v>
      </c>
      <c r="AE523">
        <v>1</v>
      </c>
      <c r="AF523">
        <v>1</v>
      </c>
      <c r="AG523">
        <v>1</v>
      </c>
      <c r="AH523">
        <v>1</v>
      </c>
      <c r="AI523">
        <v>1</v>
      </c>
      <c r="AJ523">
        <v>1</v>
      </c>
      <c r="AK523" t="s">
        <v>3380</v>
      </c>
      <c r="AL523">
        <v>1</v>
      </c>
      <c r="AM523">
        <v>1</v>
      </c>
      <c r="AN523">
        <v>2</v>
      </c>
      <c r="AO523">
        <v>2</v>
      </c>
      <c r="AP523">
        <v>2</v>
      </c>
      <c r="AQ523">
        <v>1</v>
      </c>
      <c r="AR523" t="s">
        <v>3381</v>
      </c>
      <c r="AS523">
        <v>2</v>
      </c>
      <c r="AT523">
        <v>1</v>
      </c>
      <c r="AU523">
        <v>2</v>
      </c>
      <c r="AV523">
        <v>2</v>
      </c>
      <c r="AW523">
        <v>7</v>
      </c>
      <c r="AX523">
        <v>1</v>
      </c>
      <c r="AY523">
        <v>1</v>
      </c>
      <c r="BE523">
        <v>1</v>
      </c>
      <c r="BF523">
        <v>1</v>
      </c>
      <c r="BG523">
        <v>1</v>
      </c>
      <c r="BH523">
        <v>1</v>
      </c>
      <c r="BI523">
        <v>1</v>
      </c>
      <c r="BJ523">
        <v>1</v>
      </c>
      <c r="BK523">
        <v>1</v>
      </c>
      <c r="BL523">
        <v>0</v>
      </c>
      <c r="BM523">
        <v>1</v>
      </c>
      <c r="BN523">
        <v>1</v>
      </c>
      <c r="BO523">
        <v>3</v>
      </c>
      <c r="BP523">
        <v>1</v>
      </c>
      <c r="BQ523">
        <v>10</v>
      </c>
      <c r="BR523">
        <v>1</v>
      </c>
      <c r="BS523">
        <v>1</v>
      </c>
      <c r="BT523">
        <v>4</v>
      </c>
      <c r="BV523">
        <v>2</v>
      </c>
      <c r="BX523">
        <v>0</v>
      </c>
      <c r="BZ523">
        <v>2</v>
      </c>
      <c r="CJ523">
        <v>1</v>
      </c>
      <c r="CK523">
        <v>2</v>
      </c>
      <c r="CL523">
        <v>6</v>
      </c>
      <c r="CM523">
        <v>4</v>
      </c>
      <c r="CR523">
        <v>2</v>
      </c>
      <c r="CS523">
        <v>8</v>
      </c>
      <c r="CT523">
        <v>1</v>
      </c>
      <c r="CU523">
        <v>1</v>
      </c>
      <c r="CV523" t="s">
        <v>3382</v>
      </c>
      <c r="CW523">
        <v>705</v>
      </c>
      <c r="CX523">
        <v>11.75</v>
      </c>
      <c r="CY523">
        <v>2</v>
      </c>
      <c r="CZ523">
        <v>1</v>
      </c>
      <c r="DA523" t="s">
        <v>1313</v>
      </c>
      <c r="DC523">
        <v>1</v>
      </c>
      <c r="DD523">
        <v>1</v>
      </c>
      <c r="DE523">
        <v>4</v>
      </c>
      <c r="DN523" t="s">
        <v>3177</v>
      </c>
      <c r="DO523" t="s">
        <v>3177</v>
      </c>
      <c r="DP523" t="s">
        <v>3178</v>
      </c>
      <c r="DQ523" t="s">
        <v>202</v>
      </c>
      <c r="DR523" t="s">
        <v>202</v>
      </c>
      <c r="DT523">
        <v>1</v>
      </c>
      <c r="DV523">
        <v>1</v>
      </c>
      <c r="DW523">
        <v>0</v>
      </c>
      <c r="DX523">
        <v>2</v>
      </c>
      <c r="DY523">
        <v>1</v>
      </c>
      <c r="DZ523">
        <v>1</v>
      </c>
      <c r="EA523">
        <v>15</v>
      </c>
      <c r="EB523">
        <f t="shared" si="22"/>
        <v>3</v>
      </c>
      <c r="EC523">
        <v>2</v>
      </c>
      <c r="EE523">
        <v>15</v>
      </c>
      <c r="EL523">
        <v>3</v>
      </c>
      <c r="EM523">
        <v>1</v>
      </c>
      <c r="EN523">
        <v>1</v>
      </c>
      <c r="EO523">
        <v>1</v>
      </c>
      <c r="EP523">
        <v>1</v>
      </c>
      <c r="EQ523">
        <v>1</v>
      </c>
      <c r="ER523">
        <v>1</v>
      </c>
      <c r="EZ523">
        <v>1</v>
      </c>
      <c r="FA523">
        <v>1</v>
      </c>
      <c r="FD523">
        <v>1</v>
      </c>
      <c r="FG523">
        <v>0</v>
      </c>
      <c r="FH523" t="s">
        <v>3179</v>
      </c>
      <c r="FI523">
        <v>1</v>
      </c>
      <c r="FJ523" t="s">
        <v>204</v>
      </c>
      <c r="FK523">
        <v>15</v>
      </c>
      <c r="FL523">
        <v>12</v>
      </c>
      <c r="FM523">
        <v>12</v>
      </c>
      <c r="FN523">
        <v>15</v>
      </c>
      <c r="FO523" t="s">
        <v>2220</v>
      </c>
      <c r="FP523">
        <v>0.5</v>
      </c>
      <c r="FQ523" t="s">
        <v>3180</v>
      </c>
      <c r="FR523" t="s">
        <v>3196</v>
      </c>
      <c r="FS523">
        <v>1</v>
      </c>
      <c r="FT523">
        <v>1</v>
      </c>
      <c r="FU523" t="s">
        <v>2221</v>
      </c>
      <c r="FV523" t="s">
        <v>3182</v>
      </c>
      <c r="FW523">
        <v>0</v>
      </c>
      <c r="FX523">
        <v>1</v>
      </c>
      <c r="FY523">
        <v>0</v>
      </c>
      <c r="FZ523">
        <v>0</v>
      </c>
      <c r="GA523">
        <v>37408</v>
      </c>
      <c r="GB523">
        <v>127</v>
      </c>
      <c r="GC523">
        <v>294.55118110000001</v>
      </c>
      <c r="GD523" t="s">
        <v>2401</v>
      </c>
      <c r="GE523">
        <v>1</v>
      </c>
      <c r="HG523" t="s">
        <v>202</v>
      </c>
      <c r="HJ523">
        <v>0</v>
      </c>
    </row>
    <row r="524" spans="1:218" x14ac:dyDescent="0.3">
      <c r="A524">
        <v>109</v>
      </c>
      <c r="B524" t="s">
        <v>3202</v>
      </c>
      <c r="C524" t="s">
        <v>3387</v>
      </c>
      <c r="D524" t="s">
        <v>194</v>
      </c>
      <c r="E524">
        <v>1</v>
      </c>
      <c r="F524" t="s">
        <v>202</v>
      </c>
      <c r="H524">
        <v>1</v>
      </c>
      <c r="M524">
        <v>1</v>
      </c>
      <c r="N524">
        <v>1</v>
      </c>
      <c r="U524">
        <v>1</v>
      </c>
      <c r="W524">
        <v>1</v>
      </c>
      <c r="X524" t="s">
        <v>3174</v>
      </c>
      <c r="Y524">
        <v>1</v>
      </c>
      <c r="Z524">
        <v>1</v>
      </c>
      <c r="AA524">
        <v>6</v>
      </c>
      <c r="AD524" t="s">
        <v>202</v>
      </c>
      <c r="AE524">
        <v>1</v>
      </c>
      <c r="AF524">
        <v>1</v>
      </c>
      <c r="AG524">
        <v>1</v>
      </c>
      <c r="AH524">
        <v>1</v>
      </c>
      <c r="AI524">
        <v>1</v>
      </c>
      <c r="AJ524">
        <v>2</v>
      </c>
      <c r="AK524" t="s">
        <v>3388</v>
      </c>
      <c r="AL524">
        <v>1</v>
      </c>
      <c r="AM524">
        <v>1</v>
      </c>
      <c r="AN524">
        <v>2</v>
      </c>
      <c r="AO524">
        <v>2</v>
      </c>
      <c r="AP524">
        <v>2</v>
      </c>
      <c r="AQ524">
        <v>1</v>
      </c>
      <c r="AR524" t="s">
        <v>3389</v>
      </c>
      <c r="AS524">
        <v>2</v>
      </c>
      <c r="AT524">
        <v>1</v>
      </c>
      <c r="AU524">
        <v>1</v>
      </c>
      <c r="AV524">
        <v>1</v>
      </c>
      <c r="AW524">
        <v>7</v>
      </c>
      <c r="AX524">
        <v>1</v>
      </c>
      <c r="AY524">
        <v>-98</v>
      </c>
      <c r="BE524">
        <v>1</v>
      </c>
      <c r="BF524">
        <v>1</v>
      </c>
      <c r="BG524">
        <v>1</v>
      </c>
      <c r="BH524">
        <v>1</v>
      </c>
      <c r="BI524">
        <v>1</v>
      </c>
      <c r="BJ524">
        <v>0</v>
      </c>
      <c r="BM524">
        <v>1</v>
      </c>
      <c r="BN524">
        <v>1</v>
      </c>
      <c r="BO524">
        <v>3</v>
      </c>
      <c r="BP524">
        <v>1</v>
      </c>
      <c r="BQ524">
        <v>17</v>
      </c>
      <c r="BR524">
        <v>4</v>
      </c>
      <c r="BS524">
        <v>-97</v>
      </c>
      <c r="CJ524">
        <v>1</v>
      </c>
      <c r="CK524">
        <v>2</v>
      </c>
      <c r="CL524">
        <v>6</v>
      </c>
      <c r="CM524">
        <v>1</v>
      </c>
      <c r="CR524">
        <v>2</v>
      </c>
      <c r="CS524">
        <v>3</v>
      </c>
      <c r="CT524">
        <v>1</v>
      </c>
      <c r="CU524">
        <v>2</v>
      </c>
      <c r="CV524" t="s">
        <v>3375</v>
      </c>
      <c r="CW524">
        <v>783</v>
      </c>
      <c r="CX524">
        <v>13.05</v>
      </c>
      <c r="CY524">
        <v>2</v>
      </c>
      <c r="CZ524">
        <v>1</v>
      </c>
      <c r="DA524" t="s">
        <v>3188</v>
      </c>
      <c r="DC524">
        <v>1</v>
      </c>
      <c r="DD524">
        <v>1</v>
      </c>
      <c r="DE524">
        <v>15</v>
      </c>
      <c r="DN524" t="s">
        <v>3177</v>
      </c>
      <c r="DO524" t="s">
        <v>3177</v>
      </c>
      <c r="DP524" t="s">
        <v>3178</v>
      </c>
      <c r="DQ524" t="s">
        <v>202</v>
      </c>
      <c r="DR524" t="s">
        <v>202</v>
      </c>
      <c r="DS524">
        <v>1</v>
      </c>
      <c r="DT524">
        <v>1</v>
      </c>
      <c r="DV524">
        <v>1</v>
      </c>
      <c r="DW524">
        <v>0</v>
      </c>
      <c r="DX524">
        <v>6</v>
      </c>
      <c r="DY524">
        <v>1</v>
      </c>
      <c r="DZ524">
        <v>1</v>
      </c>
      <c r="EA524">
        <v>20</v>
      </c>
      <c r="EB524">
        <f t="shared" si="22"/>
        <v>2</v>
      </c>
      <c r="EC524">
        <v>2</v>
      </c>
      <c r="EE524">
        <v>10</v>
      </c>
      <c r="EL524">
        <v>-97</v>
      </c>
      <c r="EM524">
        <v>-97</v>
      </c>
      <c r="EN524">
        <v>1</v>
      </c>
      <c r="EO524">
        <v>2</v>
      </c>
      <c r="EP524">
        <v>1</v>
      </c>
      <c r="EQ524">
        <v>1</v>
      </c>
      <c r="ER524">
        <v>1</v>
      </c>
      <c r="EZ524">
        <v>1</v>
      </c>
      <c r="FA524">
        <v>1</v>
      </c>
      <c r="FD524">
        <v>1</v>
      </c>
      <c r="FG524">
        <v>0</v>
      </c>
      <c r="FH524" t="s">
        <v>3179</v>
      </c>
      <c r="FI524">
        <v>1</v>
      </c>
      <c r="FJ524" t="s">
        <v>204</v>
      </c>
      <c r="FK524">
        <v>10</v>
      </c>
      <c r="FL524">
        <v>12</v>
      </c>
      <c r="FM524">
        <v>12</v>
      </c>
      <c r="FN524">
        <v>20</v>
      </c>
      <c r="FO524" t="s">
        <v>202</v>
      </c>
      <c r="FQ524" t="s">
        <v>3180</v>
      </c>
      <c r="FR524" t="s">
        <v>3189</v>
      </c>
      <c r="FS524">
        <v>0</v>
      </c>
      <c r="FT524">
        <v>1</v>
      </c>
      <c r="FU524" t="s">
        <v>2221</v>
      </c>
      <c r="FV524" t="s">
        <v>3182</v>
      </c>
      <c r="FW524">
        <v>0</v>
      </c>
      <c r="FX524">
        <v>1</v>
      </c>
      <c r="FY524">
        <v>0</v>
      </c>
      <c r="FZ524">
        <v>0</v>
      </c>
      <c r="GA524">
        <v>20830</v>
      </c>
      <c r="GB524">
        <v>83</v>
      </c>
      <c r="GC524">
        <v>250.9638554</v>
      </c>
      <c r="GD524" t="s">
        <v>2401</v>
      </c>
      <c r="GE524">
        <v>1</v>
      </c>
      <c r="HG524" t="s">
        <v>202</v>
      </c>
      <c r="HJ524">
        <v>0</v>
      </c>
    </row>
    <row r="525" spans="1:218" x14ac:dyDescent="0.3">
      <c r="A525">
        <v>116</v>
      </c>
      <c r="B525" t="s">
        <v>3183</v>
      </c>
      <c r="C525" t="s">
        <v>3396</v>
      </c>
      <c r="D525" t="s">
        <v>212</v>
      </c>
      <c r="E525">
        <v>1</v>
      </c>
      <c r="F525" t="s">
        <v>202</v>
      </c>
      <c r="H525">
        <v>1</v>
      </c>
      <c r="M525">
        <v>1</v>
      </c>
      <c r="N525">
        <v>1</v>
      </c>
      <c r="U525">
        <v>1</v>
      </c>
      <c r="W525">
        <v>1</v>
      </c>
      <c r="X525" t="s">
        <v>3174</v>
      </c>
      <c r="Y525">
        <v>1</v>
      </c>
      <c r="Z525">
        <v>1</v>
      </c>
      <c r="AA525">
        <v>6</v>
      </c>
      <c r="AD525" t="s">
        <v>202</v>
      </c>
      <c r="AE525">
        <v>1</v>
      </c>
      <c r="AF525">
        <v>1</v>
      </c>
      <c r="AG525">
        <v>1</v>
      </c>
      <c r="AH525">
        <v>2</v>
      </c>
      <c r="AI525">
        <v>2</v>
      </c>
      <c r="AJ525">
        <v>2</v>
      </c>
      <c r="AK525" t="s">
        <v>3397</v>
      </c>
      <c r="AL525">
        <v>1</v>
      </c>
      <c r="AM525">
        <v>2</v>
      </c>
      <c r="AN525">
        <v>2</v>
      </c>
      <c r="AO525">
        <v>2</v>
      </c>
      <c r="AP525">
        <v>2</v>
      </c>
      <c r="AQ525">
        <v>1</v>
      </c>
      <c r="AR525" t="s">
        <v>3398</v>
      </c>
      <c r="AS525">
        <v>1</v>
      </c>
      <c r="AT525">
        <v>2</v>
      </c>
      <c r="AU525">
        <v>1</v>
      </c>
      <c r="AV525">
        <v>1</v>
      </c>
      <c r="AW525">
        <v>5</v>
      </c>
      <c r="AX525">
        <v>1</v>
      </c>
      <c r="AY525">
        <v>4</v>
      </c>
      <c r="BE525">
        <v>1</v>
      </c>
      <c r="BF525">
        <v>2</v>
      </c>
      <c r="BG525">
        <v>1</v>
      </c>
      <c r="BH525">
        <v>2</v>
      </c>
      <c r="BI525">
        <v>1</v>
      </c>
      <c r="BJ525">
        <v>0</v>
      </c>
      <c r="BM525">
        <v>1</v>
      </c>
      <c r="BN525">
        <v>1</v>
      </c>
      <c r="BO525">
        <v>3</v>
      </c>
      <c r="BP525">
        <v>1</v>
      </c>
      <c r="BQ525">
        <v>7.5</v>
      </c>
      <c r="BR525">
        <v>1</v>
      </c>
      <c r="BS525">
        <v>1</v>
      </c>
      <c r="BT525">
        <v>2</v>
      </c>
      <c r="BV525">
        <v>0</v>
      </c>
      <c r="BX525">
        <v>0</v>
      </c>
      <c r="BZ525">
        <v>0</v>
      </c>
      <c r="CB525">
        <v>0</v>
      </c>
      <c r="CD525">
        <v>0</v>
      </c>
      <c r="CF525">
        <v>2</v>
      </c>
      <c r="CJ525">
        <v>1</v>
      </c>
      <c r="CK525">
        <v>2</v>
      </c>
      <c r="CL525">
        <v>7</v>
      </c>
      <c r="CM525">
        <v>1</v>
      </c>
      <c r="CR525">
        <v>1</v>
      </c>
      <c r="CS525">
        <v>7</v>
      </c>
      <c r="CT525">
        <v>1</v>
      </c>
      <c r="CU525">
        <v>2</v>
      </c>
      <c r="CV525" t="s">
        <v>3399</v>
      </c>
      <c r="CW525">
        <v>1261</v>
      </c>
      <c r="CX525">
        <v>21.02</v>
      </c>
      <c r="CY525">
        <v>2</v>
      </c>
      <c r="CZ525">
        <v>1</v>
      </c>
      <c r="DA525" t="s">
        <v>3400</v>
      </c>
      <c r="DC525">
        <v>1</v>
      </c>
      <c r="DD525">
        <v>1</v>
      </c>
      <c r="DE525">
        <v>4</v>
      </c>
      <c r="DN525" t="s">
        <v>3177</v>
      </c>
      <c r="DO525" t="s">
        <v>3177</v>
      </c>
      <c r="DP525" t="s">
        <v>3178</v>
      </c>
      <c r="DQ525" t="s">
        <v>202</v>
      </c>
      <c r="DR525" t="s">
        <v>202</v>
      </c>
      <c r="DT525">
        <v>1</v>
      </c>
      <c r="DV525">
        <v>1</v>
      </c>
      <c r="DW525">
        <v>0</v>
      </c>
      <c r="DX525">
        <v>6</v>
      </c>
      <c r="DY525">
        <v>1</v>
      </c>
      <c r="DZ525">
        <v>-97</v>
      </c>
      <c r="EB525">
        <v>5</v>
      </c>
      <c r="EC525">
        <v>2</v>
      </c>
      <c r="EE525">
        <v>2</v>
      </c>
      <c r="EL525">
        <v>2</v>
      </c>
      <c r="EM525">
        <v>2</v>
      </c>
      <c r="EN525">
        <v>1</v>
      </c>
      <c r="EO525">
        <v>2</v>
      </c>
      <c r="EP525">
        <v>1</v>
      </c>
      <c r="EQ525">
        <v>1</v>
      </c>
      <c r="ER525">
        <v>1</v>
      </c>
      <c r="EZ525">
        <v>1</v>
      </c>
      <c r="FA525">
        <v>2</v>
      </c>
      <c r="FB525">
        <v>1</v>
      </c>
      <c r="FC525">
        <v>1</v>
      </c>
      <c r="FD525">
        <v>1</v>
      </c>
      <c r="FG525">
        <v>0</v>
      </c>
      <c r="FH525" t="s">
        <v>3179</v>
      </c>
      <c r="FI525">
        <v>1</v>
      </c>
      <c r="FJ525" t="s">
        <v>204</v>
      </c>
      <c r="FK525">
        <v>2</v>
      </c>
      <c r="FL525">
        <v>12</v>
      </c>
      <c r="FM525">
        <v>12</v>
      </c>
      <c r="FN525">
        <v>7.5</v>
      </c>
      <c r="FO525" t="s">
        <v>2212</v>
      </c>
      <c r="FP525">
        <v>1.5</v>
      </c>
      <c r="FQ525" t="s">
        <v>3180</v>
      </c>
      <c r="FR525" t="s">
        <v>3189</v>
      </c>
      <c r="FS525">
        <v>0</v>
      </c>
      <c r="FT525">
        <v>1</v>
      </c>
      <c r="FU525" t="s">
        <v>2221</v>
      </c>
      <c r="FV525" t="s">
        <v>3182</v>
      </c>
      <c r="FW525">
        <v>0</v>
      </c>
      <c r="FX525">
        <v>1</v>
      </c>
      <c r="FY525">
        <v>0</v>
      </c>
      <c r="FZ525">
        <v>0</v>
      </c>
      <c r="GA525">
        <v>37408</v>
      </c>
      <c r="GB525">
        <v>127</v>
      </c>
      <c r="GC525">
        <v>294.55118110000001</v>
      </c>
      <c r="GD525" t="s">
        <v>2401</v>
      </c>
      <c r="GE525">
        <v>1</v>
      </c>
      <c r="HG525" t="s">
        <v>202</v>
      </c>
      <c r="HJ525">
        <v>0</v>
      </c>
    </row>
    <row r="526" spans="1:218" x14ac:dyDescent="0.3">
      <c r="A526">
        <v>125</v>
      </c>
      <c r="B526" t="s">
        <v>3190</v>
      </c>
      <c r="C526" t="s">
        <v>3406</v>
      </c>
      <c r="D526" t="s">
        <v>265</v>
      </c>
      <c r="E526">
        <v>1</v>
      </c>
      <c r="F526" t="s">
        <v>202</v>
      </c>
      <c r="H526">
        <v>1</v>
      </c>
      <c r="M526">
        <v>1</v>
      </c>
      <c r="N526">
        <v>1</v>
      </c>
      <c r="U526">
        <v>1</v>
      </c>
      <c r="W526">
        <v>1</v>
      </c>
      <c r="X526" t="s">
        <v>3174</v>
      </c>
      <c r="Y526">
        <v>1</v>
      </c>
      <c r="Z526">
        <v>1</v>
      </c>
      <c r="AA526">
        <v>1</v>
      </c>
      <c r="AD526" t="s">
        <v>202</v>
      </c>
      <c r="AE526">
        <v>1</v>
      </c>
      <c r="AF526">
        <v>1</v>
      </c>
      <c r="AG526">
        <v>1</v>
      </c>
      <c r="AH526">
        <v>2</v>
      </c>
      <c r="AI526">
        <v>2</v>
      </c>
      <c r="AJ526">
        <v>2</v>
      </c>
      <c r="AK526" t="s">
        <v>3407</v>
      </c>
      <c r="AL526">
        <v>1</v>
      </c>
      <c r="AM526">
        <v>1</v>
      </c>
      <c r="AN526">
        <v>2</v>
      </c>
      <c r="AO526">
        <v>2</v>
      </c>
      <c r="AP526">
        <v>2</v>
      </c>
      <c r="AQ526">
        <v>1</v>
      </c>
      <c r="AR526" t="s">
        <v>3408</v>
      </c>
      <c r="AS526">
        <v>1</v>
      </c>
      <c r="AT526">
        <v>1</v>
      </c>
      <c r="AU526">
        <v>1</v>
      </c>
      <c r="AV526">
        <v>2</v>
      </c>
      <c r="AW526">
        <v>7</v>
      </c>
      <c r="AX526">
        <v>1</v>
      </c>
      <c r="AY526">
        <v>1</v>
      </c>
      <c r="BE526">
        <v>1</v>
      </c>
      <c r="BF526">
        <v>1</v>
      </c>
      <c r="BG526">
        <v>1</v>
      </c>
      <c r="BH526">
        <v>1</v>
      </c>
      <c r="BI526">
        <v>1</v>
      </c>
      <c r="BJ526">
        <v>0</v>
      </c>
      <c r="BM526">
        <v>1</v>
      </c>
      <c r="BN526">
        <v>1</v>
      </c>
      <c r="BO526">
        <v>4</v>
      </c>
      <c r="BP526">
        <v>1</v>
      </c>
      <c r="BQ526">
        <v>30</v>
      </c>
      <c r="BR526">
        <v>2</v>
      </c>
      <c r="BS526">
        <v>1</v>
      </c>
      <c r="BT526">
        <v>2</v>
      </c>
      <c r="BV526">
        <v>0</v>
      </c>
      <c r="BX526">
        <v>0</v>
      </c>
      <c r="BZ526">
        <v>0</v>
      </c>
      <c r="CB526">
        <v>0</v>
      </c>
      <c r="CD526">
        <v>0</v>
      </c>
      <c r="CF526">
        <v>2</v>
      </c>
      <c r="CJ526">
        <v>1</v>
      </c>
      <c r="CK526">
        <v>2</v>
      </c>
      <c r="CL526">
        <v>6</v>
      </c>
      <c r="CM526">
        <v>1</v>
      </c>
      <c r="CR526">
        <v>2</v>
      </c>
      <c r="CS526">
        <v>8</v>
      </c>
      <c r="CT526">
        <v>1</v>
      </c>
      <c r="CU526">
        <v>1</v>
      </c>
      <c r="CV526" t="s">
        <v>2569</v>
      </c>
      <c r="CW526">
        <v>587</v>
      </c>
      <c r="CX526">
        <v>9.7799999999999994</v>
      </c>
      <c r="CY526">
        <v>2</v>
      </c>
      <c r="CZ526">
        <v>1</v>
      </c>
      <c r="DA526" t="s">
        <v>811</v>
      </c>
      <c r="DC526">
        <v>1</v>
      </c>
      <c r="DD526">
        <v>1</v>
      </c>
      <c r="DE526">
        <v>29</v>
      </c>
      <c r="DN526" t="s">
        <v>3177</v>
      </c>
      <c r="DO526" t="s">
        <v>3177</v>
      </c>
      <c r="DP526" t="s">
        <v>3178</v>
      </c>
      <c r="DQ526" t="s">
        <v>202</v>
      </c>
      <c r="DR526" t="s">
        <v>202</v>
      </c>
      <c r="DT526">
        <v>1</v>
      </c>
      <c r="DV526">
        <v>1</v>
      </c>
      <c r="DW526">
        <v>0</v>
      </c>
      <c r="DX526">
        <v>1</v>
      </c>
      <c r="DY526">
        <v>1</v>
      </c>
      <c r="DZ526">
        <v>1</v>
      </c>
      <c r="EA526">
        <v>10</v>
      </c>
      <c r="EB526">
        <f>IF(EA526&gt;=30,1,IF(EA526&gt;=20,2,IF(EA526&gt;=15,3,IF(EA526&gt;=10,4,IF(EA526&gt;=5,5,IF(EA526&gt;0,6,0))))))</f>
        <v>4</v>
      </c>
      <c r="EC526">
        <v>2</v>
      </c>
      <c r="EE526">
        <v>10</v>
      </c>
      <c r="EL526">
        <v>3</v>
      </c>
      <c r="EM526">
        <v>1</v>
      </c>
      <c r="EN526">
        <v>1</v>
      </c>
      <c r="EO526">
        <v>1</v>
      </c>
      <c r="EP526">
        <v>1</v>
      </c>
      <c r="EQ526">
        <v>1</v>
      </c>
      <c r="ER526">
        <v>1</v>
      </c>
      <c r="EZ526">
        <v>1</v>
      </c>
      <c r="FA526">
        <v>2</v>
      </c>
      <c r="FB526">
        <v>1</v>
      </c>
      <c r="FC526">
        <v>1</v>
      </c>
      <c r="FD526">
        <v>1</v>
      </c>
      <c r="FG526">
        <v>0</v>
      </c>
      <c r="FH526" t="s">
        <v>3179</v>
      </c>
      <c r="FI526">
        <v>1</v>
      </c>
      <c r="FJ526" t="s">
        <v>204</v>
      </c>
      <c r="FK526">
        <v>10</v>
      </c>
      <c r="FL526">
        <v>12</v>
      </c>
      <c r="FM526">
        <v>12</v>
      </c>
      <c r="FN526">
        <v>10</v>
      </c>
      <c r="FO526" t="s">
        <v>2220</v>
      </c>
      <c r="FP526">
        <v>0.5</v>
      </c>
      <c r="FQ526" t="s">
        <v>3180</v>
      </c>
      <c r="FR526" t="s">
        <v>3196</v>
      </c>
      <c r="FS526">
        <v>1</v>
      </c>
      <c r="FT526">
        <v>1</v>
      </c>
      <c r="FU526" t="s">
        <v>2221</v>
      </c>
      <c r="FV526" t="s">
        <v>3182</v>
      </c>
      <c r="FW526">
        <v>0</v>
      </c>
      <c r="FX526">
        <v>1</v>
      </c>
      <c r="FY526">
        <v>0</v>
      </c>
      <c r="FZ526">
        <v>0</v>
      </c>
      <c r="GA526">
        <v>15709</v>
      </c>
      <c r="GB526">
        <v>72</v>
      </c>
      <c r="GC526">
        <v>218.18055559999999</v>
      </c>
      <c r="GD526" t="s">
        <v>2401</v>
      </c>
      <c r="GE526">
        <v>1</v>
      </c>
      <c r="HG526" t="s">
        <v>202</v>
      </c>
      <c r="HJ526">
        <v>0</v>
      </c>
    </row>
    <row r="527" spans="1:218" x14ac:dyDescent="0.3">
      <c r="A527">
        <v>133</v>
      </c>
      <c r="B527" t="s">
        <v>3264</v>
      </c>
      <c r="C527" t="s">
        <v>3423</v>
      </c>
      <c r="D527" t="s">
        <v>194</v>
      </c>
      <c r="E527">
        <v>1</v>
      </c>
      <c r="F527" t="s">
        <v>202</v>
      </c>
      <c r="H527">
        <v>1</v>
      </c>
      <c r="M527">
        <v>1</v>
      </c>
      <c r="N527">
        <v>1</v>
      </c>
      <c r="U527">
        <v>1</v>
      </c>
      <c r="W527">
        <v>1</v>
      </c>
      <c r="X527" t="s">
        <v>3174</v>
      </c>
      <c r="Y527">
        <v>1</v>
      </c>
      <c r="Z527">
        <v>1</v>
      </c>
      <c r="AA527">
        <v>2</v>
      </c>
      <c r="AD527" t="s">
        <v>202</v>
      </c>
      <c r="AE527">
        <v>1</v>
      </c>
      <c r="AF527">
        <v>-97</v>
      </c>
      <c r="AG527">
        <v>1</v>
      </c>
      <c r="AH527">
        <v>1</v>
      </c>
      <c r="AI527">
        <v>2</v>
      </c>
      <c r="AJ527">
        <v>2</v>
      </c>
      <c r="AK527" t="s">
        <v>3424</v>
      </c>
      <c r="AL527">
        <v>1</v>
      </c>
      <c r="AM527">
        <v>1</v>
      </c>
      <c r="AN527">
        <v>1</v>
      </c>
      <c r="AO527">
        <v>2</v>
      </c>
      <c r="AP527">
        <v>2</v>
      </c>
      <c r="AQ527">
        <v>1</v>
      </c>
      <c r="AR527" t="s">
        <v>3425</v>
      </c>
      <c r="AS527">
        <v>2</v>
      </c>
      <c r="AT527">
        <v>1</v>
      </c>
      <c r="AU527">
        <v>2</v>
      </c>
      <c r="AV527">
        <v>1</v>
      </c>
      <c r="AW527">
        <v>7</v>
      </c>
      <c r="AX527">
        <v>1</v>
      </c>
      <c r="AY527">
        <v>-98</v>
      </c>
      <c r="BE527">
        <v>1</v>
      </c>
      <c r="BF527">
        <v>2</v>
      </c>
      <c r="BG527">
        <v>1</v>
      </c>
      <c r="BH527">
        <v>2</v>
      </c>
      <c r="BI527">
        <v>1</v>
      </c>
      <c r="BJ527">
        <v>0</v>
      </c>
      <c r="BM527">
        <v>1</v>
      </c>
      <c r="BN527">
        <v>1</v>
      </c>
      <c r="BO527">
        <v>3</v>
      </c>
      <c r="BP527">
        <v>1</v>
      </c>
      <c r="BQ527">
        <v>46</v>
      </c>
      <c r="BR527">
        <v>1</v>
      </c>
      <c r="BS527">
        <v>1</v>
      </c>
      <c r="BT527">
        <v>2</v>
      </c>
      <c r="BU527">
        <v>2</v>
      </c>
      <c r="BV527">
        <v>0</v>
      </c>
      <c r="BW527">
        <v>2</v>
      </c>
      <c r="BX527">
        <v>0</v>
      </c>
      <c r="BY527">
        <v>2</v>
      </c>
      <c r="BZ527">
        <v>0</v>
      </c>
      <c r="CA527">
        <v>2</v>
      </c>
      <c r="CB527">
        <v>0</v>
      </c>
      <c r="CC527">
        <v>2</v>
      </c>
      <c r="CD527">
        <v>0</v>
      </c>
      <c r="CE527">
        <v>2</v>
      </c>
      <c r="CF527">
        <v>0</v>
      </c>
      <c r="CG527">
        <v>2</v>
      </c>
      <c r="CH527">
        <v>2</v>
      </c>
      <c r="CI527">
        <v>2</v>
      </c>
      <c r="CJ527">
        <v>1</v>
      </c>
      <c r="CK527">
        <v>2</v>
      </c>
      <c r="CL527">
        <v>6</v>
      </c>
      <c r="CM527">
        <v>1</v>
      </c>
      <c r="CR527">
        <v>2</v>
      </c>
      <c r="CS527">
        <v>7</v>
      </c>
      <c r="CT527">
        <v>1</v>
      </c>
      <c r="CU527">
        <v>1</v>
      </c>
      <c r="CV527" t="s">
        <v>2881</v>
      </c>
      <c r="CW527">
        <v>996</v>
      </c>
      <c r="CX527">
        <v>16.600000000000001</v>
      </c>
      <c r="CY527">
        <v>2</v>
      </c>
      <c r="CZ527">
        <v>1</v>
      </c>
      <c r="DA527" t="s">
        <v>3361</v>
      </c>
      <c r="DC527">
        <v>1</v>
      </c>
      <c r="DD527">
        <v>1</v>
      </c>
      <c r="DE527">
        <v>16</v>
      </c>
      <c r="DN527" t="s">
        <v>3177</v>
      </c>
      <c r="DO527" t="s">
        <v>3177</v>
      </c>
      <c r="DP527" t="s">
        <v>3178</v>
      </c>
      <c r="DQ527" t="s">
        <v>202</v>
      </c>
      <c r="DR527" t="s">
        <v>202</v>
      </c>
      <c r="DT527">
        <v>1</v>
      </c>
      <c r="DV527">
        <v>1</v>
      </c>
      <c r="DW527">
        <v>0</v>
      </c>
      <c r="DX527">
        <v>2</v>
      </c>
      <c r="DY527">
        <v>1</v>
      </c>
      <c r="DZ527">
        <v>1</v>
      </c>
      <c r="EA527">
        <v>10</v>
      </c>
      <c r="EB527">
        <f>IF(EA527&gt;=30,1,IF(EA527&gt;=20,2,IF(EA527&gt;=15,3,IF(EA527&gt;=10,4,IF(EA527&gt;=5,5,IF(EA527&gt;0,6,0))))))</f>
        <v>4</v>
      </c>
      <c r="EC527">
        <v>1</v>
      </c>
      <c r="ED527">
        <v>10</v>
      </c>
      <c r="EL527">
        <v>3</v>
      </c>
      <c r="EM527">
        <v>-97</v>
      </c>
      <c r="EN527">
        <v>1</v>
      </c>
      <c r="EO527">
        <v>1</v>
      </c>
      <c r="EP527">
        <v>1</v>
      </c>
      <c r="EQ527">
        <v>1</v>
      </c>
      <c r="ER527">
        <v>1</v>
      </c>
      <c r="EZ527">
        <v>1</v>
      </c>
      <c r="FA527">
        <v>1</v>
      </c>
      <c r="FD527">
        <v>1</v>
      </c>
      <c r="FG527">
        <v>0</v>
      </c>
      <c r="FH527" t="s">
        <v>3179</v>
      </c>
      <c r="FI527">
        <v>1</v>
      </c>
      <c r="FJ527" t="s">
        <v>204</v>
      </c>
      <c r="FK527">
        <v>0.83333330000000005</v>
      </c>
      <c r="FL527">
        <v>10</v>
      </c>
      <c r="FM527">
        <v>10</v>
      </c>
      <c r="FN527">
        <v>10</v>
      </c>
      <c r="FO527" t="s">
        <v>2220</v>
      </c>
      <c r="FQ527" t="s">
        <v>3180</v>
      </c>
      <c r="FR527" t="s">
        <v>3196</v>
      </c>
      <c r="FS527">
        <v>1</v>
      </c>
      <c r="FT527">
        <v>1</v>
      </c>
      <c r="FU527" t="s">
        <v>2221</v>
      </c>
      <c r="FV527" t="s">
        <v>3182</v>
      </c>
      <c r="FW527">
        <v>0</v>
      </c>
      <c r="FX527">
        <v>1</v>
      </c>
      <c r="FY527">
        <v>0</v>
      </c>
      <c r="FZ527">
        <v>0</v>
      </c>
      <c r="GA527">
        <v>14027</v>
      </c>
      <c r="GB527">
        <v>56</v>
      </c>
      <c r="GC527">
        <v>250.48214290000001</v>
      </c>
      <c r="GD527" t="s">
        <v>2401</v>
      </c>
      <c r="GE527">
        <v>1</v>
      </c>
      <c r="HG527" t="s">
        <v>202</v>
      </c>
      <c r="HJ527">
        <v>0</v>
      </c>
    </row>
    <row r="528" spans="1:218" x14ac:dyDescent="0.3">
      <c r="A528">
        <v>1154</v>
      </c>
      <c r="B528" t="s">
        <v>3312</v>
      </c>
      <c r="C528" t="s">
        <v>4904</v>
      </c>
      <c r="D528" t="s">
        <v>212</v>
      </c>
      <c r="E528">
        <v>1</v>
      </c>
      <c r="F528" t="s">
        <v>202</v>
      </c>
      <c r="H528">
        <v>1</v>
      </c>
      <c r="M528">
        <v>1</v>
      </c>
      <c r="N528">
        <v>1</v>
      </c>
      <c r="U528">
        <v>1</v>
      </c>
      <c r="W528">
        <v>1</v>
      </c>
      <c r="X528" t="s">
        <v>3174</v>
      </c>
      <c r="Y528">
        <v>1</v>
      </c>
      <c r="Z528">
        <v>1</v>
      </c>
      <c r="AA528">
        <v>10</v>
      </c>
      <c r="AD528" t="s">
        <v>202</v>
      </c>
      <c r="AE528">
        <v>1</v>
      </c>
      <c r="AF528">
        <v>2</v>
      </c>
      <c r="AG528">
        <v>1</v>
      </c>
      <c r="AH528">
        <v>2</v>
      </c>
      <c r="AI528">
        <v>1</v>
      </c>
      <c r="AJ528">
        <v>2</v>
      </c>
      <c r="AK528" t="s">
        <v>4905</v>
      </c>
      <c r="AL528">
        <v>1</v>
      </c>
      <c r="AM528">
        <v>2</v>
      </c>
      <c r="AN528">
        <v>2</v>
      </c>
      <c r="AO528">
        <v>2</v>
      </c>
      <c r="AP528">
        <v>2</v>
      </c>
      <c r="AQ528">
        <v>2</v>
      </c>
      <c r="AR528" t="s">
        <v>4906</v>
      </c>
      <c r="AS528">
        <v>2</v>
      </c>
      <c r="AT528">
        <v>2</v>
      </c>
      <c r="AU528">
        <v>2</v>
      </c>
      <c r="AV528">
        <v>2</v>
      </c>
      <c r="AW528">
        <v>7</v>
      </c>
      <c r="AX528">
        <v>1</v>
      </c>
      <c r="AY528">
        <v>2</v>
      </c>
      <c r="BE528">
        <v>1</v>
      </c>
      <c r="BF528">
        <v>1</v>
      </c>
      <c r="BG528">
        <v>1</v>
      </c>
      <c r="BH528">
        <v>1</v>
      </c>
      <c r="BI528">
        <v>1</v>
      </c>
      <c r="BJ528">
        <v>0</v>
      </c>
      <c r="BM528">
        <v>5</v>
      </c>
      <c r="BN528">
        <v>1</v>
      </c>
      <c r="BO528">
        <v>1</v>
      </c>
      <c r="BP528">
        <v>1</v>
      </c>
      <c r="BQ528">
        <v>3</v>
      </c>
      <c r="BR528">
        <v>-97</v>
      </c>
      <c r="BS528">
        <v>1</v>
      </c>
      <c r="BT528">
        <v>1</v>
      </c>
      <c r="BV528">
        <v>0</v>
      </c>
      <c r="BX528">
        <v>0</v>
      </c>
      <c r="BZ528">
        <v>1</v>
      </c>
      <c r="CJ528">
        <v>2</v>
      </c>
      <c r="CK528">
        <v>2</v>
      </c>
      <c r="CL528">
        <v>5</v>
      </c>
      <c r="CM528">
        <v>2</v>
      </c>
      <c r="CR528">
        <v>2</v>
      </c>
      <c r="CS528">
        <v>3</v>
      </c>
      <c r="CT528">
        <v>1</v>
      </c>
      <c r="CU528">
        <v>2</v>
      </c>
      <c r="CV528" t="s">
        <v>4907</v>
      </c>
      <c r="CW528">
        <v>644</v>
      </c>
      <c r="CX528">
        <v>10.73</v>
      </c>
      <c r="CY528">
        <v>2</v>
      </c>
      <c r="CZ528">
        <v>1</v>
      </c>
      <c r="DA528" t="s">
        <v>505</v>
      </c>
      <c r="DC528">
        <v>1</v>
      </c>
      <c r="DD528">
        <v>1</v>
      </c>
      <c r="DE528">
        <v>5</v>
      </c>
      <c r="DN528" t="s">
        <v>4897</v>
      </c>
      <c r="DO528" t="s">
        <v>4897</v>
      </c>
      <c r="DP528" t="s">
        <v>3178</v>
      </c>
      <c r="DQ528" t="s">
        <v>202</v>
      </c>
      <c r="DR528" t="s">
        <v>202</v>
      </c>
      <c r="DT528">
        <v>1</v>
      </c>
      <c r="DV528">
        <v>1</v>
      </c>
      <c r="DW528">
        <v>0</v>
      </c>
      <c r="DX528">
        <v>10</v>
      </c>
      <c r="DY528">
        <v>1</v>
      </c>
      <c r="DZ528">
        <v>1</v>
      </c>
      <c r="EA528">
        <v>3</v>
      </c>
      <c r="EB528">
        <f>IF(EA528&gt;=30,1,IF(EA528&gt;=20,2,IF(EA528&gt;=15,3,IF(EA528&gt;=10,4,IF(EA528&gt;=5,5,IF(EA528&gt;0,6,0))))))</f>
        <v>6</v>
      </c>
      <c r="EC528">
        <v>2</v>
      </c>
      <c r="EE528">
        <v>3</v>
      </c>
      <c r="EL528">
        <v>1</v>
      </c>
      <c r="EM528">
        <v>3</v>
      </c>
      <c r="EN528">
        <v>1</v>
      </c>
      <c r="EO528">
        <v>2</v>
      </c>
      <c r="EP528">
        <v>1</v>
      </c>
      <c r="EQ528">
        <v>1</v>
      </c>
      <c r="ER528">
        <v>1</v>
      </c>
      <c r="EZ528">
        <v>2</v>
      </c>
      <c r="FE528">
        <v>1</v>
      </c>
      <c r="FG528">
        <v>0</v>
      </c>
      <c r="FH528" t="s">
        <v>3179</v>
      </c>
      <c r="FI528">
        <v>1</v>
      </c>
      <c r="FJ528" t="s">
        <v>204</v>
      </c>
      <c r="FK528">
        <v>3</v>
      </c>
      <c r="FL528">
        <v>12</v>
      </c>
      <c r="FM528">
        <v>12</v>
      </c>
      <c r="FN528">
        <v>3</v>
      </c>
      <c r="FO528" t="s">
        <v>2206</v>
      </c>
      <c r="FP528">
        <v>3.5</v>
      </c>
      <c r="FQ528" t="s">
        <v>3180</v>
      </c>
      <c r="FR528" t="s">
        <v>3189</v>
      </c>
      <c r="FS528">
        <v>0</v>
      </c>
      <c r="FT528">
        <v>1</v>
      </c>
      <c r="FU528" t="s">
        <v>2221</v>
      </c>
      <c r="FV528" t="s">
        <v>3182</v>
      </c>
      <c r="FW528">
        <v>1</v>
      </c>
      <c r="FX528">
        <v>0</v>
      </c>
      <c r="FY528">
        <v>1</v>
      </c>
      <c r="FZ528">
        <v>0</v>
      </c>
      <c r="GA528">
        <v>20418</v>
      </c>
      <c r="GB528">
        <v>71</v>
      </c>
      <c r="GC528">
        <v>287.57746479999997</v>
      </c>
      <c r="GD528" t="s">
        <v>2401</v>
      </c>
      <c r="GE528">
        <v>1</v>
      </c>
      <c r="HG528" t="s">
        <v>202</v>
      </c>
      <c r="HI528">
        <v>1</v>
      </c>
      <c r="HJ528">
        <v>1</v>
      </c>
    </row>
    <row r="529" spans="1:218" x14ac:dyDescent="0.3">
      <c r="A529">
        <v>135</v>
      </c>
      <c r="B529" t="s">
        <v>3225</v>
      </c>
      <c r="C529" t="s">
        <v>3426</v>
      </c>
      <c r="D529" t="s">
        <v>212</v>
      </c>
      <c r="E529">
        <v>1</v>
      </c>
      <c r="F529" t="s">
        <v>202</v>
      </c>
      <c r="H529">
        <v>2</v>
      </c>
      <c r="I529">
        <v>1</v>
      </c>
      <c r="M529">
        <v>1</v>
      </c>
      <c r="N529">
        <v>1</v>
      </c>
      <c r="U529">
        <v>1</v>
      </c>
      <c r="W529">
        <v>1</v>
      </c>
      <c r="X529" t="s">
        <v>3174</v>
      </c>
      <c r="Y529">
        <v>1</v>
      </c>
      <c r="Z529">
        <v>1</v>
      </c>
      <c r="AA529">
        <v>2</v>
      </c>
      <c r="AD529" t="s">
        <v>202</v>
      </c>
      <c r="AE529">
        <v>1</v>
      </c>
      <c r="AF529">
        <v>1</v>
      </c>
      <c r="AG529">
        <v>1</v>
      </c>
      <c r="AH529">
        <v>2</v>
      </c>
      <c r="AI529">
        <v>1</v>
      </c>
      <c r="AJ529">
        <v>2</v>
      </c>
      <c r="AK529" t="s">
        <v>3427</v>
      </c>
      <c r="AL529">
        <v>2</v>
      </c>
      <c r="AM529">
        <v>2</v>
      </c>
      <c r="AN529">
        <v>1</v>
      </c>
      <c r="AO529">
        <v>2</v>
      </c>
      <c r="AP529">
        <v>2</v>
      </c>
      <c r="AQ529">
        <v>1</v>
      </c>
      <c r="AR529" t="s">
        <v>3428</v>
      </c>
      <c r="AS529">
        <v>1</v>
      </c>
      <c r="AT529">
        <v>2</v>
      </c>
      <c r="AU529">
        <v>1</v>
      </c>
      <c r="AV529">
        <v>1</v>
      </c>
      <c r="AW529">
        <v>1</v>
      </c>
      <c r="AX529">
        <v>1</v>
      </c>
      <c r="AY529">
        <v>5</v>
      </c>
      <c r="BE529">
        <v>1</v>
      </c>
      <c r="BF529">
        <v>1</v>
      </c>
      <c r="BG529">
        <v>1</v>
      </c>
      <c r="BH529">
        <v>1</v>
      </c>
      <c r="BI529">
        <v>1</v>
      </c>
      <c r="BJ529">
        <v>0</v>
      </c>
      <c r="BM529">
        <v>1</v>
      </c>
      <c r="BN529">
        <v>1</v>
      </c>
      <c r="BO529">
        <v>3</v>
      </c>
      <c r="BP529">
        <v>1</v>
      </c>
      <c r="BQ529">
        <v>18</v>
      </c>
      <c r="BR529">
        <v>3</v>
      </c>
      <c r="BS529">
        <v>1</v>
      </c>
      <c r="BT529">
        <v>2</v>
      </c>
      <c r="BU529">
        <v>2</v>
      </c>
      <c r="BV529">
        <v>0</v>
      </c>
      <c r="BW529">
        <v>2</v>
      </c>
      <c r="BX529">
        <v>0</v>
      </c>
      <c r="BY529">
        <v>2</v>
      </c>
      <c r="BZ529">
        <v>0</v>
      </c>
      <c r="CA529">
        <v>2</v>
      </c>
      <c r="CB529">
        <v>0</v>
      </c>
      <c r="CC529">
        <v>2</v>
      </c>
      <c r="CD529">
        <v>0</v>
      </c>
      <c r="CE529">
        <v>2</v>
      </c>
      <c r="CF529">
        <v>0</v>
      </c>
      <c r="CG529">
        <v>2</v>
      </c>
      <c r="CH529">
        <v>2</v>
      </c>
      <c r="CI529">
        <v>2</v>
      </c>
      <c r="CJ529">
        <v>1</v>
      </c>
      <c r="CK529">
        <v>2</v>
      </c>
      <c r="CL529">
        <v>5</v>
      </c>
      <c r="CM529">
        <v>1</v>
      </c>
      <c r="CR529">
        <v>2</v>
      </c>
      <c r="CS529">
        <v>5</v>
      </c>
      <c r="CT529">
        <v>1</v>
      </c>
      <c r="CU529">
        <v>1</v>
      </c>
      <c r="CV529" t="s">
        <v>257</v>
      </c>
      <c r="CW529">
        <v>779</v>
      </c>
      <c r="CX529">
        <v>12.98</v>
      </c>
      <c r="CY529">
        <v>2</v>
      </c>
      <c r="CZ529">
        <v>1</v>
      </c>
      <c r="DA529" t="s">
        <v>729</v>
      </c>
      <c r="DC529">
        <v>1</v>
      </c>
      <c r="DD529">
        <v>1</v>
      </c>
      <c r="DE529">
        <v>3</v>
      </c>
      <c r="DN529" t="s">
        <v>3177</v>
      </c>
      <c r="DO529" t="s">
        <v>3177</v>
      </c>
      <c r="DP529" t="s">
        <v>3178</v>
      </c>
      <c r="DQ529" t="s">
        <v>202</v>
      </c>
      <c r="DR529" t="s">
        <v>202</v>
      </c>
      <c r="DT529">
        <v>1</v>
      </c>
      <c r="DV529">
        <v>1</v>
      </c>
      <c r="DW529">
        <v>0</v>
      </c>
      <c r="DX529">
        <v>2</v>
      </c>
      <c r="DY529">
        <v>1</v>
      </c>
      <c r="DZ529">
        <v>-97</v>
      </c>
      <c r="EB529">
        <v>2</v>
      </c>
      <c r="EC529">
        <v>2</v>
      </c>
      <c r="EE529">
        <v>15</v>
      </c>
      <c r="EL529">
        <v>4</v>
      </c>
      <c r="EM529">
        <v>-97</v>
      </c>
      <c r="EN529">
        <v>1</v>
      </c>
      <c r="EO529">
        <v>1</v>
      </c>
      <c r="EP529">
        <v>1</v>
      </c>
      <c r="EQ529">
        <v>1</v>
      </c>
      <c r="ER529">
        <v>1</v>
      </c>
      <c r="EZ529">
        <v>1</v>
      </c>
      <c r="FA529">
        <v>1</v>
      </c>
      <c r="FD529">
        <v>1</v>
      </c>
      <c r="FG529">
        <v>0</v>
      </c>
      <c r="FH529" t="s">
        <v>3179</v>
      </c>
      <c r="FI529">
        <v>1</v>
      </c>
      <c r="FJ529" t="s">
        <v>204</v>
      </c>
      <c r="FK529">
        <v>15</v>
      </c>
      <c r="FL529">
        <v>12</v>
      </c>
      <c r="FM529">
        <v>12</v>
      </c>
      <c r="FN529">
        <v>25</v>
      </c>
      <c r="FO529" t="s">
        <v>2233</v>
      </c>
      <c r="FQ529" t="s">
        <v>3180</v>
      </c>
      <c r="FR529" t="s">
        <v>3196</v>
      </c>
      <c r="FS529">
        <v>1</v>
      </c>
      <c r="FT529">
        <v>1</v>
      </c>
      <c r="FU529" t="s">
        <v>2221</v>
      </c>
      <c r="FV529" t="s">
        <v>3182</v>
      </c>
      <c r="FW529">
        <v>0</v>
      </c>
      <c r="FX529">
        <v>1</v>
      </c>
      <c r="FY529">
        <v>0</v>
      </c>
      <c r="FZ529">
        <v>0</v>
      </c>
      <c r="GA529">
        <v>39021</v>
      </c>
      <c r="GB529">
        <v>133</v>
      </c>
      <c r="GC529">
        <v>293.3909774</v>
      </c>
      <c r="GD529" t="s">
        <v>2401</v>
      </c>
      <c r="GE529">
        <v>1</v>
      </c>
      <c r="HG529" t="s">
        <v>202</v>
      </c>
      <c r="HJ529">
        <v>0</v>
      </c>
    </row>
    <row r="530" spans="1:218" x14ac:dyDescent="0.3">
      <c r="A530">
        <v>141</v>
      </c>
      <c r="B530" t="s">
        <v>3207</v>
      </c>
      <c r="C530" t="s">
        <v>3432</v>
      </c>
      <c r="D530" t="s">
        <v>265</v>
      </c>
      <c r="E530">
        <v>1</v>
      </c>
      <c r="F530" t="s">
        <v>202</v>
      </c>
      <c r="H530">
        <v>1</v>
      </c>
      <c r="M530">
        <v>1</v>
      </c>
      <c r="N530">
        <v>1</v>
      </c>
      <c r="U530">
        <v>1</v>
      </c>
      <c r="W530">
        <v>3</v>
      </c>
      <c r="X530" t="s">
        <v>3174</v>
      </c>
      <c r="Y530">
        <v>1</v>
      </c>
      <c r="Z530">
        <v>1</v>
      </c>
      <c r="AA530">
        <v>7</v>
      </c>
      <c r="AD530" t="s">
        <v>202</v>
      </c>
      <c r="AE530">
        <v>1</v>
      </c>
      <c r="AF530">
        <v>1</v>
      </c>
      <c r="AG530">
        <v>1</v>
      </c>
      <c r="AH530">
        <v>2</v>
      </c>
      <c r="AI530">
        <v>1</v>
      </c>
      <c r="AJ530">
        <v>2</v>
      </c>
      <c r="AK530" t="s">
        <v>3433</v>
      </c>
      <c r="AL530">
        <v>1</v>
      </c>
      <c r="AM530">
        <v>1</v>
      </c>
      <c r="AN530">
        <v>1</v>
      </c>
      <c r="AO530">
        <v>2</v>
      </c>
      <c r="AP530">
        <v>2</v>
      </c>
      <c r="AQ530">
        <v>1</v>
      </c>
      <c r="AR530" t="s">
        <v>3434</v>
      </c>
      <c r="AS530">
        <v>2</v>
      </c>
      <c r="AT530">
        <v>1</v>
      </c>
      <c r="AU530">
        <v>1</v>
      </c>
      <c r="AV530">
        <v>1</v>
      </c>
      <c r="AW530">
        <v>7</v>
      </c>
      <c r="AX530">
        <v>3</v>
      </c>
      <c r="AY530">
        <v>4</v>
      </c>
      <c r="BE530">
        <v>1</v>
      </c>
      <c r="BF530">
        <v>1</v>
      </c>
      <c r="BG530">
        <v>1</v>
      </c>
      <c r="BH530">
        <v>1</v>
      </c>
      <c r="BI530">
        <v>1</v>
      </c>
      <c r="BJ530">
        <v>0</v>
      </c>
      <c r="BM530">
        <v>1</v>
      </c>
      <c r="BN530">
        <v>1</v>
      </c>
      <c r="BO530">
        <v>2</v>
      </c>
      <c r="BP530">
        <v>1</v>
      </c>
      <c r="BQ530">
        <v>30</v>
      </c>
      <c r="BR530">
        <v>1</v>
      </c>
      <c r="BS530">
        <v>1</v>
      </c>
      <c r="BT530">
        <v>1</v>
      </c>
      <c r="BV530">
        <v>0</v>
      </c>
      <c r="BX530">
        <v>1</v>
      </c>
      <c r="CJ530">
        <v>1</v>
      </c>
      <c r="CK530">
        <v>2</v>
      </c>
      <c r="CL530">
        <v>8</v>
      </c>
      <c r="CM530">
        <v>1</v>
      </c>
      <c r="CR530">
        <v>2</v>
      </c>
      <c r="CS530">
        <v>5</v>
      </c>
      <c r="CT530">
        <v>1</v>
      </c>
      <c r="CU530">
        <v>1</v>
      </c>
      <c r="CV530" t="s">
        <v>336</v>
      </c>
      <c r="CW530">
        <v>782</v>
      </c>
      <c r="CX530">
        <v>13.03</v>
      </c>
      <c r="CY530">
        <v>2</v>
      </c>
      <c r="CZ530">
        <v>1</v>
      </c>
      <c r="DA530" t="s">
        <v>553</v>
      </c>
      <c r="DC530">
        <v>1</v>
      </c>
      <c r="DD530">
        <v>1</v>
      </c>
      <c r="DE530">
        <v>28</v>
      </c>
      <c r="DN530" t="s">
        <v>3177</v>
      </c>
      <c r="DO530" t="s">
        <v>3177</v>
      </c>
      <c r="DP530" t="s">
        <v>3178</v>
      </c>
      <c r="DQ530" t="s">
        <v>202</v>
      </c>
      <c r="DR530" t="s">
        <v>202</v>
      </c>
      <c r="DT530">
        <v>1</v>
      </c>
      <c r="DV530">
        <v>1</v>
      </c>
      <c r="DW530">
        <v>0</v>
      </c>
      <c r="DX530">
        <v>7</v>
      </c>
      <c r="DY530">
        <v>1</v>
      </c>
      <c r="DZ530">
        <v>1</v>
      </c>
      <c r="EA530">
        <v>12</v>
      </c>
      <c r="EB530">
        <f>IF(EA530&gt;=30,1,IF(EA530&gt;=20,2,IF(EA530&gt;=15,3,IF(EA530&gt;=10,4,IF(EA530&gt;=5,5,IF(EA530&gt;0,6,0))))))</f>
        <v>4</v>
      </c>
      <c r="EC530">
        <v>2</v>
      </c>
      <c r="EE530">
        <v>12</v>
      </c>
      <c r="EL530">
        <v>2</v>
      </c>
      <c r="EM530">
        <v>2</v>
      </c>
      <c r="EN530">
        <v>1</v>
      </c>
      <c r="EO530">
        <v>3</v>
      </c>
      <c r="EP530">
        <v>1</v>
      </c>
      <c r="EQ530">
        <v>1</v>
      </c>
      <c r="ER530">
        <v>1</v>
      </c>
      <c r="EZ530">
        <v>1</v>
      </c>
      <c r="FA530">
        <v>1</v>
      </c>
      <c r="FD530">
        <v>1</v>
      </c>
      <c r="FG530">
        <v>0</v>
      </c>
      <c r="FH530" t="s">
        <v>3179</v>
      </c>
      <c r="FI530">
        <v>1</v>
      </c>
      <c r="FJ530" t="s">
        <v>204</v>
      </c>
      <c r="FK530">
        <v>12</v>
      </c>
      <c r="FL530">
        <v>12</v>
      </c>
      <c r="FM530">
        <v>12</v>
      </c>
      <c r="FN530">
        <v>12</v>
      </c>
      <c r="FO530" t="s">
        <v>2212</v>
      </c>
      <c r="FP530">
        <v>1.5</v>
      </c>
      <c r="FQ530" t="s">
        <v>3180</v>
      </c>
      <c r="FR530" t="s">
        <v>3181</v>
      </c>
      <c r="FS530">
        <v>1</v>
      </c>
      <c r="FT530">
        <v>1</v>
      </c>
      <c r="FU530" t="s">
        <v>2221</v>
      </c>
      <c r="FV530" t="s">
        <v>3182</v>
      </c>
      <c r="FW530">
        <v>0</v>
      </c>
      <c r="FX530">
        <v>1</v>
      </c>
      <c r="FY530">
        <v>0</v>
      </c>
      <c r="FZ530">
        <v>0</v>
      </c>
      <c r="GA530">
        <v>11328</v>
      </c>
      <c r="GB530">
        <v>52</v>
      </c>
      <c r="GC530">
        <v>217.8461538</v>
      </c>
      <c r="GD530" t="s">
        <v>2401</v>
      </c>
      <c r="GE530">
        <v>1</v>
      </c>
      <c r="HG530" t="s">
        <v>202</v>
      </c>
      <c r="HJ530">
        <v>0</v>
      </c>
    </row>
    <row r="531" spans="1:218" x14ac:dyDescent="0.3">
      <c r="A531">
        <v>191</v>
      </c>
      <c r="B531" t="s">
        <v>3279</v>
      </c>
      <c r="C531" t="s">
        <v>3481</v>
      </c>
      <c r="D531" t="s">
        <v>212</v>
      </c>
      <c r="E531">
        <v>1</v>
      </c>
      <c r="F531" t="s">
        <v>202</v>
      </c>
      <c r="H531">
        <v>1</v>
      </c>
      <c r="M531">
        <v>1</v>
      </c>
      <c r="N531">
        <v>1</v>
      </c>
      <c r="U531">
        <v>1</v>
      </c>
      <c r="W531">
        <v>1</v>
      </c>
      <c r="X531" t="s">
        <v>3174</v>
      </c>
      <c r="Y531">
        <v>1</v>
      </c>
      <c r="Z531">
        <v>1</v>
      </c>
      <c r="AA531">
        <v>7</v>
      </c>
      <c r="AD531" t="s">
        <v>202</v>
      </c>
      <c r="AE531">
        <v>1</v>
      </c>
      <c r="AF531">
        <v>1</v>
      </c>
      <c r="AG531">
        <v>1</v>
      </c>
      <c r="AH531">
        <v>1</v>
      </c>
      <c r="AI531">
        <v>1</v>
      </c>
      <c r="AJ531">
        <v>2</v>
      </c>
      <c r="AK531" t="s">
        <v>3482</v>
      </c>
      <c r="AL531">
        <v>1</v>
      </c>
      <c r="AM531">
        <v>1</v>
      </c>
      <c r="AN531">
        <v>1</v>
      </c>
      <c r="AO531">
        <v>1</v>
      </c>
      <c r="AP531">
        <v>2</v>
      </c>
      <c r="AQ531">
        <v>1</v>
      </c>
      <c r="AR531" t="s">
        <v>3483</v>
      </c>
      <c r="AS531">
        <v>2</v>
      </c>
      <c r="AT531">
        <v>2</v>
      </c>
      <c r="AU531">
        <v>2</v>
      </c>
      <c r="AV531">
        <v>1</v>
      </c>
      <c r="AW531">
        <v>7</v>
      </c>
      <c r="AX531">
        <v>1</v>
      </c>
      <c r="AY531">
        <v>3</v>
      </c>
      <c r="BE531">
        <v>1</v>
      </c>
      <c r="BF531">
        <v>1</v>
      </c>
      <c r="BG531">
        <v>1</v>
      </c>
      <c r="BH531">
        <v>1</v>
      </c>
      <c r="BI531">
        <v>1</v>
      </c>
      <c r="BJ531">
        <v>0</v>
      </c>
      <c r="BM531">
        <v>4</v>
      </c>
      <c r="BN531">
        <v>1</v>
      </c>
      <c r="BO531">
        <v>2</v>
      </c>
      <c r="BP531">
        <v>1</v>
      </c>
      <c r="BQ531">
        <v>10</v>
      </c>
      <c r="BR531">
        <v>2</v>
      </c>
      <c r="BS531">
        <v>1</v>
      </c>
      <c r="BT531">
        <v>2</v>
      </c>
      <c r="BV531">
        <v>0</v>
      </c>
      <c r="BX531">
        <v>0</v>
      </c>
      <c r="BZ531">
        <v>0</v>
      </c>
      <c r="CB531">
        <v>0</v>
      </c>
      <c r="CD531">
        <v>2</v>
      </c>
      <c r="CJ531">
        <v>2</v>
      </c>
      <c r="CK531">
        <v>2</v>
      </c>
      <c r="CL531">
        <v>-98</v>
      </c>
      <c r="CM531">
        <v>1</v>
      </c>
      <c r="CR531">
        <v>2</v>
      </c>
      <c r="CS531">
        <v>-98</v>
      </c>
      <c r="CT531">
        <v>1</v>
      </c>
      <c r="CU531">
        <v>2</v>
      </c>
      <c r="CV531" t="s">
        <v>1490</v>
      </c>
      <c r="CW531">
        <v>933</v>
      </c>
      <c r="CX531">
        <v>15.55</v>
      </c>
      <c r="CY531">
        <v>2</v>
      </c>
      <c r="CZ531">
        <v>1</v>
      </c>
      <c r="DA531" t="s">
        <v>1963</v>
      </c>
      <c r="DC531">
        <v>1</v>
      </c>
      <c r="DD531">
        <v>1</v>
      </c>
      <c r="DE531">
        <v>2</v>
      </c>
      <c r="DN531" t="s">
        <v>3177</v>
      </c>
      <c r="DO531" t="s">
        <v>3177</v>
      </c>
      <c r="DP531" t="s">
        <v>3178</v>
      </c>
      <c r="DQ531" t="s">
        <v>202</v>
      </c>
      <c r="DR531" t="s">
        <v>202</v>
      </c>
      <c r="DT531">
        <v>1</v>
      </c>
      <c r="DV531">
        <v>1</v>
      </c>
      <c r="DW531">
        <v>0</v>
      </c>
      <c r="DX531">
        <v>7</v>
      </c>
      <c r="DY531">
        <v>1</v>
      </c>
      <c r="DZ531">
        <v>1</v>
      </c>
      <c r="EA531">
        <v>20</v>
      </c>
      <c r="EB531">
        <f>IF(EA531&gt;=30,1,IF(EA531&gt;=20,2,IF(EA531&gt;=15,3,IF(EA531&gt;=10,4,IF(EA531&gt;=5,5,IF(EA531&gt;0,6,0))))))</f>
        <v>2</v>
      </c>
      <c r="EC531">
        <v>2</v>
      </c>
      <c r="EE531">
        <v>15</v>
      </c>
      <c r="EL531">
        <v>2</v>
      </c>
      <c r="EM531">
        <v>-97</v>
      </c>
      <c r="EN531">
        <v>1</v>
      </c>
      <c r="EO531">
        <v>2</v>
      </c>
      <c r="EP531">
        <v>1</v>
      </c>
      <c r="EQ531">
        <v>1</v>
      </c>
      <c r="ER531">
        <v>1</v>
      </c>
      <c r="EZ531">
        <v>1</v>
      </c>
      <c r="FA531">
        <v>1</v>
      </c>
      <c r="FD531">
        <v>1</v>
      </c>
      <c r="FG531">
        <v>0</v>
      </c>
      <c r="FH531" t="s">
        <v>3179</v>
      </c>
      <c r="FI531">
        <v>1</v>
      </c>
      <c r="FJ531" t="s">
        <v>204</v>
      </c>
      <c r="FK531">
        <v>15</v>
      </c>
      <c r="FL531">
        <v>12</v>
      </c>
      <c r="FM531">
        <v>12</v>
      </c>
      <c r="FN531">
        <v>20</v>
      </c>
      <c r="FO531" t="s">
        <v>2212</v>
      </c>
      <c r="FQ531" t="s">
        <v>3180</v>
      </c>
      <c r="FR531" t="s">
        <v>3189</v>
      </c>
      <c r="FS531">
        <v>0</v>
      </c>
      <c r="FT531">
        <v>1</v>
      </c>
      <c r="FU531" t="s">
        <v>2221</v>
      </c>
      <c r="FV531" t="s">
        <v>3182</v>
      </c>
      <c r="FW531">
        <v>0</v>
      </c>
      <c r="FX531">
        <v>1</v>
      </c>
      <c r="FY531">
        <v>0</v>
      </c>
      <c r="FZ531">
        <v>0</v>
      </c>
      <c r="GA531">
        <v>59048</v>
      </c>
      <c r="GB531">
        <v>201</v>
      </c>
      <c r="GC531">
        <v>293.7711443</v>
      </c>
      <c r="GD531" t="s">
        <v>2401</v>
      </c>
      <c r="GE531">
        <v>1</v>
      </c>
      <c r="HG531" t="s">
        <v>202</v>
      </c>
      <c r="HJ531">
        <v>0</v>
      </c>
    </row>
    <row r="532" spans="1:218" x14ac:dyDescent="0.3">
      <c r="A532">
        <v>205</v>
      </c>
      <c r="B532" t="s">
        <v>3207</v>
      </c>
      <c r="C532" t="s">
        <v>3494</v>
      </c>
      <c r="D532" t="s">
        <v>265</v>
      </c>
      <c r="E532">
        <v>1</v>
      </c>
      <c r="F532" t="s">
        <v>202</v>
      </c>
      <c r="H532">
        <v>1</v>
      </c>
      <c r="M532">
        <v>1</v>
      </c>
      <c r="N532">
        <v>1</v>
      </c>
      <c r="U532">
        <v>1</v>
      </c>
      <c r="W532">
        <v>1</v>
      </c>
      <c r="X532" t="s">
        <v>3174</v>
      </c>
      <c r="Y532">
        <v>1</v>
      </c>
      <c r="Z532">
        <v>1</v>
      </c>
      <c r="AA532">
        <v>1</v>
      </c>
      <c r="AD532" t="s">
        <v>202</v>
      </c>
      <c r="AE532">
        <v>1</v>
      </c>
      <c r="AF532">
        <v>-97</v>
      </c>
      <c r="AG532">
        <v>1</v>
      </c>
      <c r="AH532">
        <v>1</v>
      </c>
      <c r="AI532">
        <v>1</v>
      </c>
      <c r="AJ532">
        <v>1</v>
      </c>
      <c r="AK532" t="s">
        <v>3495</v>
      </c>
      <c r="AL532">
        <v>-97</v>
      </c>
      <c r="AM532">
        <v>1</v>
      </c>
      <c r="AN532">
        <v>2</v>
      </c>
      <c r="AO532">
        <v>2</v>
      </c>
      <c r="AP532">
        <v>-97</v>
      </c>
      <c r="AQ532">
        <v>1</v>
      </c>
      <c r="AR532" t="s">
        <v>3496</v>
      </c>
      <c r="AS532">
        <v>2</v>
      </c>
      <c r="AT532">
        <v>2</v>
      </c>
      <c r="AU532">
        <v>2</v>
      </c>
      <c r="AV532">
        <v>1</v>
      </c>
      <c r="AW532">
        <v>-98</v>
      </c>
      <c r="AX532">
        <v>-98</v>
      </c>
      <c r="AY532">
        <v>3</v>
      </c>
      <c r="BE532">
        <v>1</v>
      </c>
      <c r="BF532">
        <v>1</v>
      </c>
      <c r="BG532">
        <v>1</v>
      </c>
      <c r="BH532">
        <v>1</v>
      </c>
      <c r="BI532">
        <v>1</v>
      </c>
      <c r="BJ532">
        <v>1</v>
      </c>
      <c r="BK532">
        <v>1</v>
      </c>
      <c r="BL532">
        <v>1</v>
      </c>
      <c r="BM532">
        <v>2</v>
      </c>
      <c r="BN532">
        <v>1</v>
      </c>
      <c r="BO532">
        <v>3</v>
      </c>
      <c r="BP532">
        <v>1</v>
      </c>
      <c r="BQ532">
        <v>21</v>
      </c>
      <c r="BR532">
        <v>1</v>
      </c>
      <c r="BS532">
        <v>-98</v>
      </c>
      <c r="CJ532">
        <v>1</v>
      </c>
      <c r="CK532">
        <v>1</v>
      </c>
      <c r="CL532">
        <v>5</v>
      </c>
      <c r="CM532">
        <v>2</v>
      </c>
      <c r="CR532">
        <v>2</v>
      </c>
      <c r="CS532">
        <v>7</v>
      </c>
      <c r="CT532">
        <v>1</v>
      </c>
      <c r="CU532">
        <v>1</v>
      </c>
      <c r="CV532" t="s">
        <v>229</v>
      </c>
      <c r="CW532">
        <v>836</v>
      </c>
      <c r="CX532">
        <v>13.93</v>
      </c>
      <c r="CY532">
        <v>2</v>
      </c>
      <c r="CZ532">
        <v>1</v>
      </c>
      <c r="DA532" t="s">
        <v>3497</v>
      </c>
      <c r="DC532">
        <v>1</v>
      </c>
      <c r="DD532">
        <v>1</v>
      </c>
      <c r="DE532">
        <v>28</v>
      </c>
      <c r="DN532" t="s">
        <v>3177</v>
      </c>
      <c r="DO532" t="s">
        <v>3177</v>
      </c>
      <c r="DP532" t="s">
        <v>3178</v>
      </c>
      <c r="DQ532" t="s">
        <v>202</v>
      </c>
      <c r="DR532" t="s">
        <v>202</v>
      </c>
      <c r="DT532">
        <v>1</v>
      </c>
      <c r="DV532">
        <v>1</v>
      </c>
      <c r="DW532">
        <v>0</v>
      </c>
      <c r="DX532">
        <v>1</v>
      </c>
      <c r="DY532">
        <v>1</v>
      </c>
      <c r="DZ532">
        <v>-97</v>
      </c>
      <c r="EB532">
        <v>-97</v>
      </c>
      <c r="EC532">
        <v>-97</v>
      </c>
      <c r="EL532">
        <v>-98</v>
      </c>
      <c r="EM532">
        <v>-98</v>
      </c>
      <c r="EN532">
        <v>1</v>
      </c>
      <c r="EO532">
        <v>2</v>
      </c>
      <c r="EP532">
        <v>1</v>
      </c>
      <c r="EQ532">
        <v>1</v>
      </c>
      <c r="ER532">
        <v>1</v>
      </c>
      <c r="EZ532">
        <v>1</v>
      </c>
      <c r="FA532">
        <v>-98</v>
      </c>
      <c r="FD532">
        <v>1</v>
      </c>
      <c r="FG532">
        <v>0</v>
      </c>
      <c r="FH532" t="s">
        <v>3179</v>
      </c>
      <c r="FI532">
        <v>1</v>
      </c>
      <c r="FJ532" t="s">
        <v>204</v>
      </c>
      <c r="FN532">
        <v>20</v>
      </c>
      <c r="FO532" t="s">
        <v>202</v>
      </c>
      <c r="FQ532" t="s">
        <v>3180</v>
      </c>
      <c r="FR532" t="s">
        <v>3189</v>
      </c>
      <c r="FS532">
        <v>0</v>
      </c>
      <c r="FT532">
        <v>1</v>
      </c>
      <c r="FU532" t="s">
        <v>2221</v>
      </c>
      <c r="FV532" t="s">
        <v>3182</v>
      </c>
      <c r="FW532">
        <v>0</v>
      </c>
      <c r="FX532">
        <v>1</v>
      </c>
      <c r="FY532">
        <v>0</v>
      </c>
      <c r="FZ532">
        <v>0</v>
      </c>
      <c r="GA532">
        <v>11328</v>
      </c>
      <c r="GB532">
        <v>52</v>
      </c>
      <c r="GC532">
        <v>217.8461538</v>
      </c>
      <c r="GD532" t="s">
        <v>2401</v>
      </c>
      <c r="GE532">
        <v>1</v>
      </c>
      <c r="HG532" t="s">
        <v>202</v>
      </c>
      <c r="HJ532">
        <v>0</v>
      </c>
    </row>
    <row r="533" spans="1:218" x14ac:dyDescent="0.3">
      <c r="A533">
        <v>1167</v>
      </c>
      <c r="B533" t="s">
        <v>3279</v>
      </c>
      <c r="C533" t="s">
        <v>4922</v>
      </c>
      <c r="D533" t="s">
        <v>212</v>
      </c>
      <c r="E533">
        <v>1</v>
      </c>
      <c r="F533" t="s">
        <v>202</v>
      </c>
      <c r="H533">
        <v>1</v>
      </c>
      <c r="M533">
        <v>1</v>
      </c>
      <c r="N533">
        <v>1</v>
      </c>
      <c r="U533">
        <v>1</v>
      </c>
      <c r="W533">
        <v>1</v>
      </c>
      <c r="X533" t="s">
        <v>3174</v>
      </c>
      <c r="Y533">
        <v>1</v>
      </c>
      <c r="Z533">
        <v>1</v>
      </c>
      <c r="AA533">
        <v>1</v>
      </c>
      <c r="AD533" t="s">
        <v>202</v>
      </c>
      <c r="AE533">
        <v>1</v>
      </c>
      <c r="AF533">
        <v>2</v>
      </c>
      <c r="AG533">
        <v>2</v>
      </c>
      <c r="AH533">
        <v>2</v>
      </c>
      <c r="AI533">
        <v>2</v>
      </c>
      <c r="AJ533">
        <v>2</v>
      </c>
      <c r="AK533" t="s">
        <v>4923</v>
      </c>
      <c r="AL533">
        <v>2</v>
      </c>
      <c r="AM533">
        <v>1</v>
      </c>
      <c r="AN533">
        <v>2</v>
      </c>
      <c r="AO533">
        <v>2</v>
      </c>
      <c r="AP533">
        <v>2</v>
      </c>
      <c r="AQ533">
        <v>2</v>
      </c>
      <c r="AR533" t="s">
        <v>4924</v>
      </c>
      <c r="AS533">
        <v>2</v>
      </c>
      <c r="AT533">
        <v>1</v>
      </c>
      <c r="AU533">
        <v>2</v>
      </c>
      <c r="AV533">
        <v>2</v>
      </c>
      <c r="AW533">
        <v>4</v>
      </c>
      <c r="AX533">
        <v>7</v>
      </c>
      <c r="AY533">
        <v>3</v>
      </c>
      <c r="BE533">
        <v>1</v>
      </c>
      <c r="BF533">
        <v>1</v>
      </c>
      <c r="BG533">
        <v>1</v>
      </c>
      <c r="BH533">
        <v>1</v>
      </c>
      <c r="BI533">
        <v>1</v>
      </c>
      <c r="BJ533">
        <v>0</v>
      </c>
      <c r="BM533">
        <v>5</v>
      </c>
      <c r="BN533">
        <v>1</v>
      </c>
      <c r="BO533">
        <v>3</v>
      </c>
      <c r="BP533">
        <v>1</v>
      </c>
      <c r="BQ533">
        <v>3</v>
      </c>
      <c r="BR533">
        <v>-97</v>
      </c>
      <c r="BS533">
        <v>1</v>
      </c>
      <c r="BT533">
        <v>1</v>
      </c>
      <c r="BV533">
        <v>0</v>
      </c>
      <c r="BX533">
        <v>0</v>
      </c>
      <c r="BZ533">
        <v>1</v>
      </c>
      <c r="CJ533">
        <v>2</v>
      </c>
      <c r="CK533">
        <v>2</v>
      </c>
      <c r="CL533">
        <v>5</v>
      </c>
      <c r="CM533">
        <v>-98</v>
      </c>
      <c r="CR533">
        <v>-98</v>
      </c>
      <c r="CS533">
        <v>-98</v>
      </c>
      <c r="CT533">
        <v>1</v>
      </c>
      <c r="CU533">
        <v>2</v>
      </c>
      <c r="CV533" t="s">
        <v>2000</v>
      </c>
      <c r="CW533">
        <v>871</v>
      </c>
      <c r="CX533">
        <v>14.52</v>
      </c>
      <c r="CY533">
        <v>2</v>
      </c>
      <c r="CZ533">
        <v>1</v>
      </c>
      <c r="DA533" t="s">
        <v>768</v>
      </c>
      <c r="DC533">
        <v>1</v>
      </c>
      <c r="DD533">
        <v>1</v>
      </c>
      <c r="DE533">
        <v>2</v>
      </c>
      <c r="DN533" t="s">
        <v>4897</v>
      </c>
      <c r="DO533" t="s">
        <v>4897</v>
      </c>
      <c r="DP533" t="s">
        <v>3178</v>
      </c>
      <c r="DQ533" t="s">
        <v>202</v>
      </c>
      <c r="DR533" t="s">
        <v>202</v>
      </c>
      <c r="DT533">
        <v>1</v>
      </c>
      <c r="DV533">
        <v>1</v>
      </c>
      <c r="DW533">
        <v>0</v>
      </c>
      <c r="DX533">
        <v>1</v>
      </c>
      <c r="DY533">
        <v>1</v>
      </c>
      <c r="DZ533">
        <v>1</v>
      </c>
      <c r="EA533">
        <v>25</v>
      </c>
      <c r="EB533">
        <f>IF(EA533&gt;=30,1,IF(EA533&gt;=20,2,IF(EA533&gt;=15,3,IF(EA533&gt;=10,4,IF(EA533&gt;=5,5,IF(EA533&gt;0,6,0))))))</f>
        <v>2</v>
      </c>
      <c r="EC533">
        <v>2</v>
      </c>
      <c r="EE533">
        <v>25</v>
      </c>
      <c r="EL533">
        <v>1</v>
      </c>
      <c r="EM533">
        <v>5</v>
      </c>
      <c r="EN533">
        <v>1</v>
      </c>
      <c r="EO533">
        <v>2</v>
      </c>
      <c r="EP533">
        <v>1</v>
      </c>
      <c r="EQ533">
        <v>1</v>
      </c>
      <c r="ER533">
        <v>1</v>
      </c>
      <c r="EZ533">
        <v>2</v>
      </c>
      <c r="FE533">
        <v>1</v>
      </c>
      <c r="FG533">
        <v>0</v>
      </c>
      <c r="FH533" t="s">
        <v>3179</v>
      </c>
      <c r="FI533">
        <v>1</v>
      </c>
      <c r="FJ533" t="s">
        <v>204</v>
      </c>
      <c r="FK533">
        <v>25</v>
      </c>
      <c r="FL533">
        <v>12</v>
      </c>
      <c r="FM533">
        <v>12</v>
      </c>
      <c r="FN533">
        <v>25</v>
      </c>
      <c r="FO533" t="s">
        <v>2206</v>
      </c>
      <c r="FP533">
        <v>20</v>
      </c>
      <c r="FQ533" t="s">
        <v>3180</v>
      </c>
      <c r="FR533" t="s">
        <v>3189</v>
      </c>
      <c r="FS533">
        <v>0</v>
      </c>
      <c r="FT533">
        <v>1</v>
      </c>
      <c r="FU533" t="s">
        <v>2221</v>
      </c>
      <c r="FV533" t="s">
        <v>3182</v>
      </c>
      <c r="FW533">
        <v>1</v>
      </c>
      <c r="FX533">
        <v>0</v>
      </c>
      <c r="FY533">
        <v>1</v>
      </c>
      <c r="FZ533">
        <v>0</v>
      </c>
      <c r="GA533">
        <v>59048</v>
      </c>
      <c r="GB533">
        <v>201</v>
      </c>
      <c r="GC533">
        <v>293.7711443</v>
      </c>
      <c r="GD533" t="s">
        <v>2401</v>
      </c>
      <c r="GE533">
        <v>1</v>
      </c>
      <c r="HG533" t="s">
        <v>202</v>
      </c>
      <c r="HI533">
        <v>1</v>
      </c>
      <c r="HJ533">
        <v>1</v>
      </c>
    </row>
    <row r="534" spans="1:218" x14ac:dyDescent="0.3">
      <c r="A534">
        <v>218</v>
      </c>
      <c r="B534" t="s">
        <v>3225</v>
      </c>
      <c r="C534" t="s">
        <v>3516</v>
      </c>
      <c r="D534" t="s">
        <v>212</v>
      </c>
      <c r="E534">
        <v>1</v>
      </c>
      <c r="F534" t="s">
        <v>202</v>
      </c>
      <c r="H534">
        <v>1</v>
      </c>
      <c r="M534">
        <v>1</v>
      </c>
      <c r="N534">
        <v>1</v>
      </c>
      <c r="U534">
        <v>1</v>
      </c>
      <c r="W534">
        <v>1</v>
      </c>
      <c r="X534" t="s">
        <v>3174</v>
      </c>
      <c r="Y534">
        <v>1</v>
      </c>
      <c r="Z534">
        <v>1</v>
      </c>
      <c r="AA534">
        <v>-97</v>
      </c>
      <c r="AD534" t="s">
        <v>202</v>
      </c>
      <c r="AE534">
        <v>1</v>
      </c>
      <c r="AF534">
        <v>1</v>
      </c>
      <c r="AG534">
        <v>1</v>
      </c>
      <c r="AH534">
        <v>1</v>
      </c>
      <c r="AI534">
        <v>1</v>
      </c>
      <c r="AJ534">
        <v>1</v>
      </c>
      <c r="AK534" t="s">
        <v>3517</v>
      </c>
      <c r="AL534">
        <v>1</v>
      </c>
      <c r="AM534">
        <v>1</v>
      </c>
      <c r="AN534">
        <v>2</v>
      </c>
      <c r="AO534">
        <v>2</v>
      </c>
      <c r="AP534">
        <v>2</v>
      </c>
      <c r="AQ534">
        <v>1</v>
      </c>
      <c r="AR534" t="s">
        <v>3518</v>
      </c>
      <c r="AS534">
        <v>1</v>
      </c>
      <c r="AT534">
        <v>1</v>
      </c>
      <c r="AU534">
        <v>1</v>
      </c>
      <c r="AV534">
        <v>1</v>
      </c>
      <c r="AW534">
        <v>7</v>
      </c>
      <c r="AX534">
        <v>7</v>
      </c>
      <c r="AY534">
        <v>-97</v>
      </c>
      <c r="BE534">
        <v>1</v>
      </c>
      <c r="BF534">
        <v>2</v>
      </c>
      <c r="BG534">
        <v>1</v>
      </c>
      <c r="BH534">
        <v>2</v>
      </c>
      <c r="BI534">
        <v>1</v>
      </c>
      <c r="BJ534">
        <v>0</v>
      </c>
      <c r="BM534">
        <v>1</v>
      </c>
      <c r="BN534">
        <v>1</v>
      </c>
      <c r="BO534">
        <v>4</v>
      </c>
      <c r="BP534">
        <v>1</v>
      </c>
      <c r="BQ534">
        <v>51</v>
      </c>
      <c r="BR534">
        <v>1</v>
      </c>
      <c r="BS534">
        <v>1</v>
      </c>
      <c r="BT534">
        <v>2</v>
      </c>
      <c r="BU534">
        <v>2</v>
      </c>
      <c r="BV534">
        <v>0</v>
      </c>
      <c r="BW534">
        <v>2</v>
      </c>
      <c r="BX534">
        <v>0</v>
      </c>
      <c r="BY534">
        <v>2</v>
      </c>
      <c r="BZ534">
        <v>0</v>
      </c>
      <c r="CA534">
        <v>2</v>
      </c>
      <c r="CB534">
        <v>0</v>
      </c>
      <c r="CC534">
        <v>2</v>
      </c>
      <c r="CD534">
        <v>0</v>
      </c>
      <c r="CE534">
        <v>2</v>
      </c>
      <c r="CF534">
        <v>1</v>
      </c>
      <c r="CG534">
        <v>2</v>
      </c>
      <c r="CH534">
        <v>1</v>
      </c>
      <c r="CI534">
        <v>2</v>
      </c>
      <c r="CJ534">
        <v>1</v>
      </c>
      <c r="CK534">
        <v>1</v>
      </c>
      <c r="CL534">
        <v>5</v>
      </c>
      <c r="CM534">
        <v>1</v>
      </c>
      <c r="CR534">
        <v>2</v>
      </c>
      <c r="CS534">
        <v>-98</v>
      </c>
      <c r="CT534">
        <v>1</v>
      </c>
      <c r="CU534">
        <v>1</v>
      </c>
      <c r="CV534" t="s">
        <v>216</v>
      </c>
      <c r="CW534">
        <v>839</v>
      </c>
      <c r="CX534">
        <v>13.98</v>
      </c>
      <c r="CY534">
        <v>2</v>
      </c>
      <c r="CZ534">
        <v>1</v>
      </c>
      <c r="DA534" t="s">
        <v>1345</v>
      </c>
      <c r="DC534">
        <v>1</v>
      </c>
      <c r="DD534">
        <v>1</v>
      </c>
      <c r="DE534">
        <v>3</v>
      </c>
      <c r="DN534" t="s">
        <v>3177</v>
      </c>
      <c r="DO534" t="s">
        <v>3177</v>
      </c>
      <c r="DP534" t="s">
        <v>3178</v>
      </c>
      <c r="DQ534" t="s">
        <v>202</v>
      </c>
      <c r="DR534" t="s">
        <v>202</v>
      </c>
      <c r="DT534">
        <v>1</v>
      </c>
      <c r="DV534">
        <v>1</v>
      </c>
      <c r="DW534">
        <v>0</v>
      </c>
      <c r="DX534">
        <v>-97</v>
      </c>
      <c r="DY534">
        <v>1</v>
      </c>
      <c r="DZ534">
        <v>1</v>
      </c>
      <c r="EA534">
        <v>12</v>
      </c>
      <c r="EB534">
        <f>IF(EA534&gt;=30,1,IF(EA534&gt;=20,2,IF(EA534&gt;=15,3,IF(EA534&gt;=10,4,IF(EA534&gt;=5,5,IF(EA534&gt;0,6,0))))))</f>
        <v>4</v>
      </c>
      <c r="EC534">
        <v>2</v>
      </c>
      <c r="EE534">
        <v>12</v>
      </c>
      <c r="EL534">
        <v>2</v>
      </c>
      <c r="EM534">
        <v>-98</v>
      </c>
      <c r="EN534">
        <v>1</v>
      </c>
      <c r="EO534">
        <v>1</v>
      </c>
      <c r="EP534">
        <v>1</v>
      </c>
      <c r="EQ534">
        <v>1</v>
      </c>
      <c r="ER534">
        <v>1</v>
      </c>
      <c r="EZ534">
        <v>1</v>
      </c>
      <c r="FA534">
        <v>1</v>
      </c>
      <c r="FD534">
        <v>1</v>
      </c>
      <c r="FG534">
        <v>0</v>
      </c>
      <c r="FH534" t="s">
        <v>3179</v>
      </c>
      <c r="FI534">
        <v>1</v>
      </c>
      <c r="FJ534" t="s">
        <v>204</v>
      </c>
      <c r="FK534">
        <v>12</v>
      </c>
      <c r="FL534">
        <v>12</v>
      </c>
      <c r="FM534">
        <v>12</v>
      </c>
      <c r="FN534">
        <v>12</v>
      </c>
      <c r="FO534" t="s">
        <v>2212</v>
      </c>
      <c r="FQ534" t="s">
        <v>3180</v>
      </c>
      <c r="FR534" t="s">
        <v>3196</v>
      </c>
      <c r="FS534">
        <v>1</v>
      </c>
      <c r="FT534">
        <v>1</v>
      </c>
      <c r="FU534" t="s">
        <v>2221</v>
      </c>
      <c r="FV534" t="s">
        <v>3182</v>
      </c>
      <c r="FW534">
        <v>0</v>
      </c>
      <c r="FX534">
        <v>1</v>
      </c>
      <c r="FY534">
        <v>0</v>
      </c>
      <c r="FZ534">
        <v>0</v>
      </c>
      <c r="GA534">
        <v>39021</v>
      </c>
      <c r="GB534">
        <v>133</v>
      </c>
      <c r="GC534">
        <v>293.3909774</v>
      </c>
      <c r="GD534" t="s">
        <v>2401</v>
      </c>
      <c r="GE534">
        <v>1</v>
      </c>
      <c r="HG534" t="s">
        <v>202</v>
      </c>
      <c r="HJ534">
        <v>0</v>
      </c>
    </row>
    <row r="535" spans="1:218" x14ac:dyDescent="0.3">
      <c r="A535">
        <v>225</v>
      </c>
      <c r="B535" t="s">
        <v>3264</v>
      </c>
      <c r="C535" t="s">
        <v>3535</v>
      </c>
      <c r="D535" t="s">
        <v>194</v>
      </c>
      <c r="E535">
        <v>1</v>
      </c>
      <c r="F535" t="s">
        <v>202</v>
      </c>
      <c r="H535">
        <v>1</v>
      </c>
      <c r="M535">
        <v>1</v>
      </c>
      <c r="N535">
        <v>1</v>
      </c>
      <c r="U535">
        <v>1</v>
      </c>
      <c r="W535">
        <v>1</v>
      </c>
      <c r="X535" t="s">
        <v>3174</v>
      </c>
      <c r="Y535">
        <v>1</v>
      </c>
      <c r="Z535">
        <v>1</v>
      </c>
      <c r="AA535">
        <v>4</v>
      </c>
      <c r="AD535" t="s">
        <v>202</v>
      </c>
      <c r="AE535">
        <v>1</v>
      </c>
      <c r="AF535">
        <v>1</v>
      </c>
      <c r="AG535">
        <v>1</v>
      </c>
      <c r="AH535">
        <v>2</v>
      </c>
      <c r="AI535">
        <v>2</v>
      </c>
      <c r="AJ535">
        <v>2</v>
      </c>
      <c r="AK535" t="s">
        <v>3536</v>
      </c>
      <c r="AL535">
        <v>1</v>
      </c>
      <c r="AM535">
        <v>1</v>
      </c>
      <c r="AN535">
        <v>-97</v>
      </c>
      <c r="AO535">
        <v>2</v>
      </c>
      <c r="AP535">
        <v>2</v>
      </c>
      <c r="AQ535">
        <v>1</v>
      </c>
      <c r="AR535" t="s">
        <v>3537</v>
      </c>
      <c r="AS535">
        <v>2</v>
      </c>
      <c r="AT535">
        <v>3</v>
      </c>
      <c r="AU535">
        <v>1</v>
      </c>
      <c r="AV535">
        <v>1</v>
      </c>
      <c r="AW535">
        <v>7</v>
      </c>
      <c r="AX535">
        <v>5</v>
      </c>
      <c r="AY535">
        <v>1</v>
      </c>
      <c r="BE535">
        <v>1</v>
      </c>
      <c r="BF535">
        <v>2</v>
      </c>
      <c r="BG535">
        <v>1</v>
      </c>
      <c r="BH535">
        <v>1</v>
      </c>
      <c r="BI535">
        <v>1</v>
      </c>
      <c r="BJ535">
        <v>0</v>
      </c>
      <c r="BM535">
        <v>2</v>
      </c>
      <c r="BN535">
        <v>1</v>
      </c>
      <c r="BO535">
        <v>4</v>
      </c>
      <c r="BP535">
        <v>1</v>
      </c>
      <c r="BQ535">
        <v>13</v>
      </c>
      <c r="BR535">
        <v>5</v>
      </c>
      <c r="BS535">
        <v>1</v>
      </c>
      <c r="BT535">
        <v>2</v>
      </c>
      <c r="BV535">
        <v>0</v>
      </c>
      <c r="BX535">
        <v>0</v>
      </c>
      <c r="BZ535">
        <v>0</v>
      </c>
      <c r="CB535">
        <v>0</v>
      </c>
      <c r="CD535">
        <v>0</v>
      </c>
      <c r="CF535">
        <v>2</v>
      </c>
      <c r="CJ535">
        <v>1</v>
      </c>
      <c r="CK535">
        <v>2</v>
      </c>
      <c r="CL535">
        <v>4</v>
      </c>
      <c r="CM535">
        <v>1</v>
      </c>
      <c r="CR535">
        <v>2</v>
      </c>
      <c r="CS535">
        <v>7</v>
      </c>
      <c r="CT535">
        <v>1</v>
      </c>
      <c r="CU535">
        <v>1</v>
      </c>
      <c r="CV535" t="s">
        <v>3538</v>
      </c>
      <c r="CW535">
        <v>717</v>
      </c>
      <c r="CX535">
        <v>11.95</v>
      </c>
      <c r="CY535">
        <v>2</v>
      </c>
      <c r="CZ535">
        <v>1</v>
      </c>
      <c r="DA535" t="s">
        <v>3188</v>
      </c>
      <c r="DC535">
        <v>1</v>
      </c>
      <c r="DD535">
        <v>1</v>
      </c>
      <c r="DE535">
        <v>16</v>
      </c>
      <c r="DN535" t="s">
        <v>3177</v>
      </c>
      <c r="DO535" t="s">
        <v>3177</v>
      </c>
      <c r="DP535" t="s">
        <v>3178</v>
      </c>
      <c r="DQ535" t="s">
        <v>202</v>
      </c>
      <c r="DR535" t="s">
        <v>202</v>
      </c>
      <c r="DT535">
        <v>1</v>
      </c>
      <c r="DV535">
        <v>1</v>
      </c>
      <c r="DW535">
        <v>0</v>
      </c>
      <c r="DX535">
        <v>4</v>
      </c>
      <c r="DY535">
        <v>1</v>
      </c>
      <c r="DZ535">
        <v>1</v>
      </c>
      <c r="EA535">
        <v>13</v>
      </c>
      <c r="EB535">
        <f>IF(EA535&gt;=30,1,IF(EA535&gt;=20,2,IF(EA535&gt;=15,3,IF(EA535&gt;=10,4,IF(EA535&gt;=5,5,IF(EA535&gt;0,6,0))))))</f>
        <v>4</v>
      </c>
      <c r="EC535">
        <v>2</v>
      </c>
      <c r="EE535">
        <v>13</v>
      </c>
      <c r="EL535">
        <v>3</v>
      </c>
      <c r="EM535">
        <v>-97</v>
      </c>
      <c r="EN535">
        <v>1</v>
      </c>
      <c r="EO535">
        <v>1</v>
      </c>
      <c r="EP535">
        <v>1</v>
      </c>
      <c r="EQ535">
        <v>1</v>
      </c>
      <c r="ER535">
        <v>1</v>
      </c>
      <c r="EZ535">
        <v>1</v>
      </c>
      <c r="FA535">
        <v>-97</v>
      </c>
      <c r="FD535">
        <v>1</v>
      </c>
      <c r="FG535">
        <v>0</v>
      </c>
      <c r="FH535" t="s">
        <v>3179</v>
      </c>
      <c r="FI535">
        <v>1</v>
      </c>
      <c r="FJ535" t="s">
        <v>204</v>
      </c>
      <c r="FK535">
        <v>13</v>
      </c>
      <c r="FL535">
        <v>12</v>
      </c>
      <c r="FM535">
        <v>12</v>
      </c>
      <c r="FN535">
        <v>13</v>
      </c>
      <c r="FO535" t="s">
        <v>2220</v>
      </c>
      <c r="FQ535" t="s">
        <v>3180</v>
      </c>
      <c r="FR535" t="s">
        <v>3196</v>
      </c>
      <c r="FS535">
        <v>1</v>
      </c>
      <c r="FT535">
        <v>1</v>
      </c>
      <c r="FU535" t="s">
        <v>2221</v>
      </c>
      <c r="FV535" t="s">
        <v>3182</v>
      </c>
      <c r="FW535">
        <v>0</v>
      </c>
      <c r="FX535">
        <v>1</v>
      </c>
      <c r="FY535">
        <v>0</v>
      </c>
      <c r="FZ535">
        <v>0</v>
      </c>
      <c r="GA535">
        <v>14027</v>
      </c>
      <c r="GB535">
        <v>56</v>
      </c>
      <c r="GC535">
        <v>250.48214290000001</v>
      </c>
      <c r="GD535" t="s">
        <v>2401</v>
      </c>
      <c r="GE535">
        <v>1</v>
      </c>
      <c r="HG535" t="s">
        <v>202</v>
      </c>
      <c r="HJ535">
        <v>0</v>
      </c>
    </row>
    <row r="536" spans="1:218" x14ac:dyDescent="0.3">
      <c r="A536">
        <v>231</v>
      </c>
      <c r="B536" t="s">
        <v>3202</v>
      </c>
      <c r="C536" t="s">
        <v>3543</v>
      </c>
      <c r="D536" t="s">
        <v>194</v>
      </c>
      <c r="E536">
        <v>1</v>
      </c>
      <c r="F536" t="s">
        <v>202</v>
      </c>
      <c r="H536">
        <v>2</v>
      </c>
      <c r="I536">
        <v>1</v>
      </c>
      <c r="M536">
        <v>1</v>
      </c>
      <c r="N536">
        <v>1</v>
      </c>
      <c r="U536">
        <v>1</v>
      </c>
      <c r="W536">
        <v>1</v>
      </c>
      <c r="X536" t="s">
        <v>3174</v>
      </c>
      <c r="Y536">
        <v>1</v>
      </c>
      <c r="Z536">
        <v>1</v>
      </c>
      <c r="AA536">
        <v>2</v>
      </c>
      <c r="AD536" t="s">
        <v>202</v>
      </c>
      <c r="AE536">
        <v>1</v>
      </c>
      <c r="AF536">
        <v>2</v>
      </c>
      <c r="AG536">
        <v>2</v>
      </c>
      <c r="AH536">
        <v>2</v>
      </c>
      <c r="AI536">
        <v>2</v>
      </c>
      <c r="AJ536">
        <v>2</v>
      </c>
      <c r="AK536" t="s">
        <v>3544</v>
      </c>
      <c r="AL536">
        <v>1</v>
      </c>
      <c r="AM536">
        <v>2</v>
      </c>
      <c r="AN536">
        <v>2</v>
      </c>
      <c r="AO536">
        <v>2</v>
      </c>
      <c r="AP536">
        <v>2</v>
      </c>
      <c r="AQ536">
        <v>2</v>
      </c>
      <c r="AR536" t="s">
        <v>3545</v>
      </c>
      <c r="AS536">
        <v>2</v>
      </c>
      <c r="AT536">
        <v>1</v>
      </c>
      <c r="AU536">
        <v>2</v>
      </c>
      <c r="AV536">
        <v>2</v>
      </c>
      <c r="AW536">
        <v>7</v>
      </c>
      <c r="AX536">
        <v>1</v>
      </c>
      <c r="AY536">
        <v>4</v>
      </c>
      <c r="AZ536">
        <v>1</v>
      </c>
      <c r="BA536">
        <v>3</v>
      </c>
      <c r="BB536">
        <v>5</v>
      </c>
      <c r="BC536">
        <v>6</v>
      </c>
      <c r="BD536">
        <v>2</v>
      </c>
      <c r="BE536">
        <v>1</v>
      </c>
      <c r="BF536">
        <v>1</v>
      </c>
      <c r="BG536">
        <v>1</v>
      </c>
      <c r="BH536">
        <v>1</v>
      </c>
      <c r="BI536">
        <v>1</v>
      </c>
      <c r="BJ536">
        <v>0</v>
      </c>
      <c r="BM536">
        <v>1</v>
      </c>
      <c r="BN536">
        <v>1</v>
      </c>
      <c r="BO536">
        <v>4</v>
      </c>
      <c r="BP536">
        <v>1</v>
      </c>
      <c r="BQ536">
        <v>44</v>
      </c>
      <c r="BR536">
        <v>1</v>
      </c>
      <c r="BS536">
        <v>1</v>
      </c>
      <c r="BT536">
        <v>1</v>
      </c>
      <c r="BU536">
        <v>1</v>
      </c>
      <c r="BV536">
        <v>0</v>
      </c>
      <c r="BW536">
        <v>1</v>
      </c>
      <c r="BX536">
        <v>0</v>
      </c>
      <c r="BY536">
        <v>1</v>
      </c>
      <c r="BZ536">
        <v>0</v>
      </c>
      <c r="CA536">
        <v>1</v>
      </c>
      <c r="CB536">
        <v>0</v>
      </c>
      <c r="CC536">
        <v>1</v>
      </c>
      <c r="CD536">
        <v>0</v>
      </c>
      <c r="CE536">
        <v>1</v>
      </c>
      <c r="CF536">
        <v>0</v>
      </c>
      <c r="CG536">
        <v>1</v>
      </c>
      <c r="CH536">
        <v>1</v>
      </c>
      <c r="CI536">
        <v>1</v>
      </c>
      <c r="CJ536">
        <v>1</v>
      </c>
      <c r="CK536">
        <v>1</v>
      </c>
      <c r="CL536">
        <v>4</v>
      </c>
      <c r="CM536">
        <v>1</v>
      </c>
      <c r="CR536">
        <v>2</v>
      </c>
      <c r="CS536">
        <v>-98</v>
      </c>
      <c r="CT536">
        <v>1</v>
      </c>
      <c r="CU536">
        <v>1</v>
      </c>
      <c r="CV536" t="s">
        <v>1952</v>
      </c>
      <c r="CW536">
        <v>641</v>
      </c>
      <c r="CX536">
        <v>10.68</v>
      </c>
      <c r="CY536">
        <v>2</v>
      </c>
      <c r="CZ536">
        <v>1</v>
      </c>
      <c r="DA536" t="s">
        <v>3546</v>
      </c>
      <c r="DC536">
        <v>1</v>
      </c>
      <c r="DD536">
        <v>1</v>
      </c>
      <c r="DE536">
        <v>15</v>
      </c>
      <c r="DN536" t="s">
        <v>3177</v>
      </c>
      <c r="DO536" t="s">
        <v>3177</v>
      </c>
      <c r="DP536" t="s">
        <v>3178</v>
      </c>
      <c r="DQ536" t="s">
        <v>202</v>
      </c>
      <c r="DR536" t="s">
        <v>202</v>
      </c>
      <c r="DT536">
        <v>1</v>
      </c>
      <c r="DV536">
        <v>1</v>
      </c>
      <c r="DW536">
        <v>0</v>
      </c>
      <c r="DX536">
        <v>2</v>
      </c>
      <c r="DY536">
        <v>1</v>
      </c>
      <c r="DZ536">
        <v>1</v>
      </c>
      <c r="EA536">
        <v>24</v>
      </c>
      <c r="EB536">
        <f>IF(EA536&gt;=30,1,IF(EA536&gt;=20,2,IF(EA536&gt;=15,3,IF(EA536&gt;=10,4,IF(EA536&gt;=5,5,IF(EA536&gt;0,6,0))))))</f>
        <v>2</v>
      </c>
      <c r="EC536">
        <v>2</v>
      </c>
      <c r="EE536">
        <v>24</v>
      </c>
      <c r="EL536">
        <v>4</v>
      </c>
      <c r="EM536">
        <v>1</v>
      </c>
      <c r="EN536">
        <v>1</v>
      </c>
      <c r="EO536">
        <v>2</v>
      </c>
      <c r="EP536">
        <v>1</v>
      </c>
      <c r="EQ536">
        <v>1</v>
      </c>
      <c r="ER536">
        <v>1</v>
      </c>
      <c r="EZ536">
        <v>1</v>
      </c>
      <c r="FA536">
        <v>1</v>
      </c>
      <c r="FD536">
        <v>1</v>
      </c>
      <c r="FG536">
        <v>0</v>
      </c>
      <c r="FH536" t="s">
        <v>3179</v>
      </c>
      <c r="FI536">
        <v>1</v>
      </c>
      <c r="FJ536" t="s">
        <v>204</v>
      </c>
      <c r="FK536">
        <v>24</v>
      </c>
      <c r="FL536">
        <v>12</v>
      </c>
      <c r="FM536">
        <v>12</v>
      </c>
      <c r="FN536">
        <v>24</v>
      </c>
      <c r="FO536" t="s">
        <v>2233</v>
      </c>
      <c r="FP536">
        <v>0.5</v>
      </c>
      <c r="FQ536" t="s">
        <v>3180</v>
      </c>
      <c r="FR536" t="s">
        <v>3189</v>
      </c>
      <c r="FS536">
        <v>0</v>
      </c>
      <c r="FT536">
        <v>1</v>
      </c>
      <c r="FU536" t="s">
        <v>2221</v>
      </c>
      <c r="FV536" t="s">
        <v>3182</v>
      </c>
      <c r="FW536">
        <v>0</v>
      </c>
      <c r="FX536">
        <v>1</v>
      </c>
      <c r="FY536">
        <v>0</v>
      </c>
      <c r="FZ536">
        <v>0</v>
      </c>
      <c r="GA536">
        <v>20830</v>
      </c>
      <c r="GB536">
        <v>83</v>
      </c>
      <c r="GC536">
        <v>250.9638554</v>
      </c>
      <c r="GD536" t="s">
        <v>2401</v>
      </c>
      <c r="GE536">
        <v>1</v>
      </c>
      <c r="HG536" t="s">
        <v>202</v>
      </c>
      <c r="HJ536">
        <v>0</v>
      </c>
    </row>
    <row r="537" spans="1:218" x14ac:dyDescent="0.3">
      <c r="A537">
        <v>1173</v>
      </c>
      <c r="B537" t="s">
        <v>3225</v>
      </c>
      <c r="C537" t="s">
        <v>4934</v>
      </c>
      <c r="D537" t="s">
        <v>212</v>
      </c>
      <c r="E537">
        <v>1</v>
      </c>
      <c r="F537" t="s">
        <v>202</v>
      </c>
      <c r="H537">
        <v>1</v>
      </c>
      <c r="M537">
        <v>1</v>
      </c>
      <c r="N537">
        <v>1</v>
      </c>
      <c r="U537">
        <v>1</v>
      </c>
      <c r="W537">
        <v>1</v>
      </c>
      <c r="X537" t="s">
        <v>3174</v>
      </c>
      <c r="Y537">
        <v>1</v>
      </c>
      <c r="Z537">
        <v>1</v>
      </c>
      <c r="AA537">
        <v>2</v>
      </c>
      <c r="AD537" t="s">
        <v>202</v>
      </c>
      <c r="AE537">
        <v>1</v>
      </c>
      <c r="AF537">
        <v>2</v>
      </c>
      <c r="AG537">
        <v>2</v>
      </c>
      <c r="AH537">
        <v>2</v>
      </c>
      <c r="AI537">
        <v>2</v>
      </c>
      <c r="AJ537">
        <v>2</v>
      </c>
      <c r="AK537" t="s">
        <v>4935</v>
      </c>
      <c r="AL537">
        <v>2</v>
      </c>
      <c r="AM537">
        <v>2</v>
      </c>
      <c r="AN537">
        <v>2</v>
      </c>
      <c r="AO537">
        <v>2</v>
      </c>
      <c r="AP537">
        <v>2</v>
      </c>
      <c r="AQ537">
        <v>2</v>
      </c>
      <c r="AR537" t="s">
        <v>4936</v>
      </c>
      <c r="AS537">
        <v>2</v>
      </c>
      <c r="AT537">
        <v>2</v>
      </c>
      <c r="AU537">
        <v>2</v>
      </c>
      <c r="AV537">
        <v>2</v>
      </c>
      <c r="AW537">
        <v>7</v>
      </c>
      <c r="AX537">
        <v>7</v>
      </c>
      <c r="AY537">
        <v>1</v>
      </c>
      <c r="BE537">
        <v>1</v>
      </c>
      <c r="BF537">
        <v>2</v>
      </c>
      <c r="BG537">
        <v>1</v>
      </c>
      <c r="BH537">
        <v>2</v>
      </c>
      <c r="BI537">
        <v>1</v>
      </c>
      <c r="BJ537">
        <v>1</v>
      </c>
      <c r="BK537">
        <v>1</v>
      </c>
      <c r="BL537">
        <v>1</v>
      </c>
      <c r="BM537">
        <v>1</v>
      </c>
      <c r="BN537">
        <v>1</v>
      </c>
      <c r="BO537">
        <v>4</v>
      </c>
      <c r="BP537">
        <v>1</v>
      </c>
      <c r="BQ537">
        <v>3</v>
      </c>
      <c r="BR537">
        <v>-97</v>
      </c>
      <c r="BS537">
        <v>1</v>
      </c>
      <c r="BT537">
        <v>5</v>
      </c>
      <c r="BV537">
        <v>1</v>
      </c>
      <c r="BX537">
        <v>2</v>
      </c>
      <c r="BZ537">
        <v>0</v>
      </c>
      <c r="CB537">
        <v>2</v>
      </c>
      <c r="CJ537">
        <v>2</v>
      </c>
      <c r="CK537">
        <v>2</v>
      </c>
      <c r="CL537">
        <v>4</v>
      </c>
      <c r="CM537">
        <v>2</v>
      </c>
      <c r="CR537">
        <v>2</v>
      </c>
      <c r="CS537">
        <v>2</v>
      </c>
      <c r="CT537">
        <v>1</v>
      </c>
      <c r="CU537">
        <v>2</v>
      </c>
      <c r="CV537" t="s">
        <v>4937</v>
      </c>
      <c r="CW537">
        <v>901</v>
      </c>
      <c r="CX537">
        <v>15.02</v>
      </c>
      <c r="CY537">
        <v>2</v>
      </c>
      <c r="CZ537">
        <v>1</v>
      </c>
      <c r="DA537" t="s">
        <v>3419</v>
      </c>
      <c r="DC537">
        <v>1</v>
      </c>
      <c r="DD537">
        <v>1</v>
      </c>
      <c r="DE537">
        <v>3</v>
      </c>
      <c r="DN537" t="s">
        <v>4897</v>
      </c>
      <c r="DO537" t="s">
        <v>4897</v>
      </c>
      <c r="DP537" t="s">
        <v>3178</v>
      </c>
      <c r="DQ537" t="s">
        <v>202</v>
      </c>
      <c r="DR537" t="s">
        <v>202</v>
      </c>
      <c r="DT537">
        <v>1</v>
      </c>
      <c r="DV537">
        <v>1</v>
      </c>
      <c r="DW537">
        <v>0</v>
      </c>
      <c r="DX537">
        <v>2</v>
      </c>
      <c r="DY537">
        <v>1</v>
      </c>
      <c r="DZ537">
        <v>-97</v>
      </c>
      <c r="EB537">
        <v>-97</v>
      </c>
      <c r="EC537">
        <v>2</v>
      </c>
      <c r="EE537">
        <v>3</v>
      </c>
      <c r="EL537">
        <v>4</v>
      </c>
      <c r="EM537">
        <v>1</v>
      </c>
      <c r="EN537">
        <v>1</v>
      </c>
      <c r="EO537">
        <v>4</v>
      </c>
      <c r="EP537">
        <v>1</v>
      </c>
      <c r="EQ537">
        <v>1</v>
      </c>
      <c r="ER537">
        <v>2</v>
      </c>
      <c r="ES537">
        <v>-97</v>
      </c>
      <c r="EU537">
        <v>5</v>
      </c>
      <c r="EV537">
        <v>1</v>
      </c>
      <c r="EW537">
        <v>2</v>
      </c>
      <c r="EX537">
        <v>1</v>
      </c>
      <c r="EY537">
        <v>2</v>
      </c>
      <c r="EZ537">
        <v>1</v>
      </c>
      <c r="FA537">
        <v>1</v>
      </c>
      <c r="FD537">
        <v>1</v>
      </c>
      <c r="FG537">
        <v>0</v>
      </c>
      <c r="FH537" t="s">
        <v>3179</v>
      </c>
      <c r="FI537">
        <v>1</v>
      </c>
      <c r="FJ537" t="s">
        <v>204</v>
      </c>
      <c r="FK537">
        <v>3</v>
      </c>
      <c r="FL537">
        <v>12</v>
      </c>
      <c r="FM537">
        <v>12</v>
      </c>
      <c r="FN537">
        <v>20</v>
      </c>
      <c r="FO537" t="s">
        <v>2233</v>
      </c>
      <c r="FP537">
        <v>0.5</v>
      </c>
      <c r="FQ537" t="s">
        <v>3180</v>
      </c>
      <c r="FR537" t="s">
        <v>3201</v>
      </c>
      <c r="FS537">
        <v>1</v>
      </c>
      <c r="FT537">
        <v>1</v>
      </c>
      <c r="FU537" t="s">
        <v>2213</v>
      </c>
      <c r="FV537" t="s">
        <v>3182</v>
      </c>
      <c r="FW537">
        <v>0</v>
      </c>
      <c r="FX537">
        <v>1</v>
      </c>
      <c r="FY537">
        <v>0</v>
      </c>
      <c r="FZ537">
        <v>0</v>
      </c>
      <c r="GA537">
        <v>39021</v>
      </c>
      <c r="GB537">
        <v>133</v>
      </c>
      <c r="GC537">
        <v>293.3909774</v>
      </c>
      <c r="GD537" t="s">
        <v>2401</v>
      </c>
      <c r="GE537">
        <v>1</v>
      </c>
      <c r="HG537" t="s">
        <v>202</v>
      </c>
      <c r="HJ537">
        <v>0</v>
      </c>
    </row>
    <row r="538" spans="1:218" x14ac:dyDescent="0.3">
      <c r="A538">
        <v>246</v>
      </c>
      <c r="B538" t="s">
        <v>3225</v>
      </c>
      <c r="C538" t="s">
        <v>3557</v>
      </c>
      <c r="D538" t="s">
        <v>212</v>
      </c>
      <c r="E538">
        <v>1</v>
      </c>
      <c r="F538" t="s">
        <v>202</v>
      </c>
      <c r="H538">
        <v>1</v>
      </c>
      <c r="M538">
        <v>1</v>
      </c>
      <c r="N538">
        <v>1</v>
      </c>
      <c r="U538">
        <v>1</v>
      </c>
      <c r="W538">
        <v>1</v>
      </c>
      <c r="X538" t="s">
        <v>3174</v>
      </c>
      <c r="Y538">
        <v>1</v>
      </c>
      <c r="Z538">
        <v>1</v>
      </c>
      <c r="AA538">
        <v>1</v>
      </c>
      <c r="AD538" t="s">
        <v>202</v>
      </c>
      <c r="AE538">
        <v>1</v>
      </c>
      <c r="AF538">
        <v>1</v>
      </c>
      <c r="AG538">
        <v>1</v>
      </c>
      <c r="AH538">
        <v>1</v>
      </c>
      <c r="AI538">
        <v>1</v>
      </c>
      <c r="AJ538">
        <v>1</v>
      </c>
      <c r="AK538" t="s">
        <v>3558</v>
      </c>
      <c r="AL538">
        <v>1</v>
      </c>
      <c r="AM538">
        <v>1</v>
      </c>
      <c r="AN538">
        <v>1</v>
      </c>
      <c r="AO538">
        <v>1</v>
      </c>
      <c r="AP538">
        <v>1</v>
      </c>
      <c r="AQ538">
        <v>1</v>
      </c>
      <c r="AR538" t="s">
        <v>3559</v>
      </c>
      <c r="AS538">
        <v>1</v>
      </c>
      <c r="AT538">
        <v>1</v>
      </c>
      <c r="AU538">
        <v>1</v>
      </c>
      <c r="AV538">
        <v>2</v>
      </c>
      <c r="AW538">
        <v>6</v>
      </c>
      <c r="AX538">
        <v>5</v>
      </c>
      <c r="AY538">
        <v>1</v>
      </c>
      <c r="BE538">
        <v>1</v>
      </c>
      <c r="BF538">
        <v>1</v>
      </c>
      <c r="BG538">
        <v>1</v>
      </c>
      <c r="BH538">
        <v>1</v>
      </c>
      <c r="BI538">
        <v>1</v>
      </c>
      <c r="BJ538">
        <v>0</v>
      </c>
      <c r="BM538">
        <v>1</v>
      </c>
      <c r="BN538">
        <v>1</v>
      </c>
      <c r="BO538">
        <v>3</v>
      </c>
      <c r="BP538">
        <v>1</v>
      </c>
      <c r="BQ538">
        <v>13</v>
      </c>
      <c r="BR538">
        <v>3</v>
      </c>
      <c r="BS538">
        <v>1</v>
      </c>
      <c r="BT538">
        <v>3</v>
      </c>
      <c r="BV538">
        <v>1</v>
      </c>
      <c r="BX538">
        <v>0</v>
      </c>
      <c r="BZ538">
        <v>0</v>
      </c>
      <c r="CB538">
        <v>0</v>
      </c>
      <c r="CD538">
        <v>2</v>
      </c>
      <c r="CJ538">
        <v>1</v>
      </c>
      <c r="CK538">
        <v>2</v>
      </c>
      <c r="CL538">
        <v>5</v>
      </c>
      <c r="CM538">
        <v>1</v>
      </c>
      <c r="CR538">
        <v>2</v>
      </c>
      <c r="CS538">
        <v>7</v>
      </c>
      <c r="CT538">
        <v>1</v>
      </c>
      <c r="CU538">
        <v>1</v>
      </c>
      <c r="CV538" t="s">
        <v>561</v>
      </c>
      <c r="CW538">
        <v>479</v>
      </c>
      <c r="CX538">
        <v>7.98</v>
      </c>
      <c r="CY538">
        <v>2</v>
      </c>
      <c r="CZ538">
        <v>1</v>
      </c>
      <c r="DA538" t="s">
        <v>397</v>
      </c>
      <c r="DC538">
        <v>1</v>
      </c>
      <c r="DD538">
        <v>1</v>
      </c>
      <c r="DE538">
        <v>3</v>
      </c>
      <c r="DN538" t="s">
        <v>3177</v>
      </c>
      <c r="DO538" t="s">
        <v>3177</v>
      </c>
      <c r="DP538" t="s">
        <v>3178</v>
      </c>
      <c r="DQ538" t="s">
        <v>202</v>
      </c>
      <c r="DR538" t="s">
        <v>202</v>
      </c>
      <c r="DT538">
        <v>1</v>
      </c>
      <c r="DV538">
        <v>1</v>
      </c>
      <c r="DW538">
        <v>0</v>
      </c>
      <c r="DX538">
        <v>1</v>
      </c>
      <c r="DY538">
        <v>1</v>
      </c>
      <c r="DZ538">
        <v>1</v>
      </c>
      <c r="EA538">
        <v>10</v>
      </c>
      <c r="EB538">
        <f>IF(EA538&gt;=30,1,IF(EA538&gt;=20,2,IF(EA538&gt;=15,3,IF(EA538&gt;=10,4,IF(EA538&gt;=5,5,IF(EA538&gt;0,6,0))))))</f>
        <v>4</v>
      </c>
      <c r="EC538">
        <v>2</v>
      </c>
      <c r="EE538">
        <v>10</v>
      </c>
      <c r="EL538">
        <v>1</v>
      </c>
      <c r="EM538">
        <v>5</v>
      </c>
      <c r="EN538">
        <v>1</v>
      </c>
      <c r="EO538">
        <v>1</v>
      </c>
      <c r="EP538">
        <v>1</v>
      </c>
      <c r="EQ538">
        <v>1</v>
      </c>
      <c r="ER538">
        <v>1</v>
      </c>
      <c r="EZ538">
        <v>1</v>
      </c>
      <c r="FA538">
        <v>1</v>
      </c>
      <c r="FD538">
        <v>1</v>
      </c>
      <c r="FG538">
        <v>0</v>
      </c>
      <c r="FH538" t="s">
        <v>3179</v>
      </c>
      <c r="FI538">
        <v>1</v>
      </c>
      <c r="FJ538" t="s">
        <v>204</v>
      </c>
      <c r="FK538">
        <v>10</v>
      </c>
      <c r="FL538">
        <v>12</v>
      </c>
      <c r="FM538">
        <v>12</v>
      </c>
      <c r="FN538">
        <v>10</v>
      </c>
      <c r="FO538" t="s">
        <v>2206</v>
      </c>
      <c r="FP538">
        <v>20</v>
      </c>
      <c r="FQ538" t="s">
        <v>3180</v>
      </c>
      <c r="FR538" t="s">
        <v>3196</v>
      </c>
      <c r="FS538">
        <v>1</v>
      </c>
      <c r="FT538">
        <v>1</v>
      </c>
      <c r="FU538" t="s">
        <v>2221</v>
      </c>
      <c r="FV538" t="s">
        <v>3182</v>
      </c>
      <c r="FW538">
        <v>0</v>
      </c>
      <c r="FX538">
        <v>1</v>
      </c>
      <c r="FY538">
        <v>0</v>
      </c>
      <c r="FZ538">
        <v>0</v>
      </c>
      <c r="GA538">
        <v>39021</v>
      </c>
      <c r="GB538">
        <v>133</v>
      </c>
      <c r="GC538">
        <v>293.3909774</v>
      </c>
      <c r="GD538" t="s">
        <v>2401</v>
      </c>
      <c r="GE538">
        <v>1</v>
      </c>
      <c r="HG538" t="s">
        <v>202</v>
      </c>
      <c r="HJ538">
        <v>0</v>
      </c>
    </row>
    <row r="539" spans="1:218" x14ac:dyDescent="0.3">
      <c r="A539">
        <v>252</v>
      </c>
      <c r="B539" t="s">
        <v>3202</v>
      </c>
      <c r="C539" t="s">
        <v>3563</v>
      </c>
      <c r="D539" t="s">
        <v>194</v>
      </c>
      <c r="E539">
        <v>1</v>
      </c>
      <c r="F539" t="s">
        <v>202</v>
      </c>
      <c r="H539">
        <v>1</v>
      </c>
      <c r="M539">
        <v>1</v>
      </c>
      <c r="N539">
        <v>1</v>
      </c>
      <c r="U539">
        <v>1</v>
      </c>
      <c r="W539">
        <v>1</v>
      </c>
      <c r="X539" t="s">
        <v>3174</v>
      </c>
      <c r="Y539">
        <v>1</v>
      </c>
      <c r="Z539">
        <v>1</v>
      </c>
      <c r="AA539">
        <v>2</v>
      </c>
      <c r="AD539" t="s">
        <v>202</v>
      </c>
      <c r="AE539">
        <v>1</v>
      </c>
      <c r="AF539">
        <v>1</v>
      </c>
      <c r="AG539">
        <v>2</v>
      </c>
      <c r="AH539">
        <v>2</v>
      </c>
      <c r="AI539">
        <v>2</v>
      </c>
      <c r="AJ539">
        <v>2</v>
      </c>
      <c r="AK539" t="s">
        <v>3564</v>
      </c>
      <c r="AL539">
        <v>1</v>
      </c>
      <c r="AM539">
        <v>2</v>
      </c>
      <c r="AN539">
        <v>1</v>
      </c>
      <c r="AO539">
        <v>2</v>
      </c>
      <c r="AP539">
        <v>1</v>
      </c>
      <c r="AQ539">
        <v>1</v>
      </c>
      <c r="AR539" t="s">
        <v>3565</v>
      </c>
      <c r="AS539">
        <v>2</v>
      </c>
      <c r="AT539">
        <v>1</v>
      </c>
      <c r="AU539">
        <v>1</v>
      </c>
      <c r="AV539">
        <v>2</v>
      </c>
      <c r="AW539">
        <v>7</v>
      </c>
      <c r="AX539">
        <v>1</v>
      </c>
      <c r="AY539">
        <v>1</v>
      </c>
      <c r="BE539">
        <v>1</v>
      </c>
      <c r="BF539">
        <v>1</v>
      </c>
      <c r="BG539">
        <v>1</v>
      </c>
      <c r="BH539">
        <v>1</v>
      </c>
      <c r="BI539">
        <v>1</v>
      </c>
      <c r="BJ539">
        <v>0</v>
      </c>
      <c r="BM539">
        <v>1</v>
      </c>
      <c r="BN539">
        <v>1</v>
      </c>
      <c r="BO539">
        <v>3</v>
      </c>
      <c r="BP539">
        <v>1</v>
      </c>
      <c r="BQ539">
        <v>10</v>
      </c>
      <c r="BR539">
        <v>1</v>
      </c>
      <c r="BS539">
        <v>1</v>
      </c>
      <c r="BT539">
        <v>4</v>
      </c>
      <c r="BV539">
        <v>2</v>
      </c>
      <c r="BX539">
        <v>0</v>
      </c>
      <c r="BZ539">
        <v>0</v>
      </c>
      <c r="CB539">
        <v>0</v>
      </c>
      <c r="CD539">
        <v>2</v>
      </c>
      <c r="CJ539">
        <v>1</v>
      </c>
      <c r="CK539">
        <v>1</v>
      </c>
      <c r="CL539">
        <v>8</v>
      </c>
      <c r="CM539">
        <v>1</v>
      </c>
      <c r="CR539">
        <v>2</v>
      </c>
      <c r="CS539">
        <v>-98</v>
      </c>
      <c r="CT539">
        <v>1</v>
      </c>
      <c r="CU539">
        <v>1</v>
      </c>
      <c r="CV539" t="s">
        <v>3566</v>
      </c>
      <c r="CW539">
        <v>638</v>
      </c>
      <c r="CX539">
        <v>10.63</v>
      </c>
      <c r="CY539">
        <v>2</v>
      </c>
      <c r="CZ539">
        <v>1</v>
      </c>
      <c r="DA539" t="s">
        <v>3419</v>
      </c>
      <c r="DC539">
        <v>1</v>
      </c>
      <c r="DD539">
        <v>1</v>
      </c>
      <c r="DE539">
        <v>15</v>
      </c>
      <c r="DN539" t="s">
        <v>3177</v>
      </c>
      <c r="DO539" t="s">
        <v>3177</v>
      </c>
      <c r="DP539" t="s">
        <v>3178</v>
      </c>
      <c r="DQ539" t="s">
        <v>202</v>
      </c>
      <c r="DR539" t="s">
        <v>202</v>
      </c>
      <c r="DT539">
        <v>1</v>
      </c>
      <c r="DV539">
        <v>1</v>
      </c>
      <c r="DW539">
        <v>0</v>
      </c>
      <c r="DX539">
        <v>2</v>
      </c>
      <c r="DY539">
        <v>1</v>
      </c>
      <c r="DZ539">
        <v>1</v>
      </c>
      <c r="EA539">
        <v>8</v>
      </c>
      <c r="EB539">
        <f>IF(EA539&gt;=30,1,IF(EA539&gt;=20,2,IF(EA539&gt;=15,3,IF(EA539&gt;=10,4,IF(EA539&gt;=5,5,IF(EA539&gt;0,6,0))))))</f>
        <v>5</v>
      </c>
      <c r="EC539">
        <v>2</v>
      </c>
      <c r="EE539">
        <v>8</v>
      </c>
      <c r="EL539">
        <v>3</v>
      </c>
      <c r="EM539">
        <v>1</v>
      </c>
      <c r="EN539">
        <v>1</v>
      </c>
      <c r="EO539">
        <v>3</v>
      </c>
      <c r="EP539">
        <v>1</v>
      </c>
      <c r="EQ539">
        <v>1</v>
      </c>
      <c r="ER539">
        <v>1</v>
      </c>
      <c r="EZ539">
        <v>1</v>
      </c>
      <c r="FA539">
        <v>1</v>
      </c>
      <c r="FD539">
        <v>1</v>
      </c>
      <c r="FG539">
        <v>0</v>
      </c>
      <c r="FH539" t="s">
        <v>3179</v>
      </c>
      <c r="FI539">
        <v>1</v>
      </c>
      <c r="FJ539" t="s">
        <v>204</v>
      </c>
      <c r="FK539">
        <v>8</v>
      </c>
      <c r="FL539">
        <v>12</v>
      </c>
      <c r="FM539">
        <v>12</v>
      </c>
      <c r="FN539">
        <v>8</v>
      </c>
      <c r="FO539" t="s">
        <v>2220</v>
      </c>
      <c r="FP539">
        <v>0.5</v>
      </c>
      <c r="FQ539" t="s">
        <v>3180</v>
      </c>
      <c r="FR539" t="s">
        <v>3181</v>
      </c>
      <c r="FS539">
        <v>1</v>
      </c>
      <c r="FT539">
        <v>1</v>
      </c>
      <c r="FU539" t="s">
        <v>2221</v>
      </c>
      <c r="FV539" t="s">
        <v>3182</v>
      </c>
      <c r="FW539">
        <v>0</v>
      </c>
      <c r="FX539">
        <v>1</v>
      </c>
      <c r="FY539">
        <v>0</v>
      </c>
      <c r="FZ539">
        <v>0</v>
      </c>
      <c r="GA539">
        <v>20830</v>
      </c>
      <c r="GB539">
        <v>83</v>
      </c>
      <c r="GC539">
        <v>250.9638554</v>
      </c>
      <c r="GD539" t="s">
        <v>2401</v>
      </c>
      <c r="GE539">
        <v>1</v>
      </c>
      <c r="HG539" t="s">
        <v>202</v>
      </c>
      <c r="HJ539">
        <v>0</v>
      </c>
    </row>
    <row r="540" spans="1:218" x14ac:dyDescent="0.3">
      <c r="A540">
        <v>258</v>
      </c>
      <c r="B540" t="s">
        <v>3221</v>
      </c>
      <c r="C540" t="s">
        <v>3573</v>
      </c>
      <c r="D540" t="s">
        <v>212</v>
      </c>
      <c r="E540">
        <v>1</v>
      </c>
      <c r="F540" t="s">
        <v>202</v>
      </c>
      <c r="H540">
        <v>1</v>
      </c>
      <c r="M540">
        <v>3</v>
      </c>
      <c r="N540">
        <v>2</v>
      </c>
      <c r="O540">
        <v>4</v>
      </c>
      <c r="U540">
        <v>1</v>
      </c>
      <c r="W540">
        <v>1</v>
      </c>
      <c r="X540" t="s">
        <v>3174</v>
      </c>
      <c r="Y540">
        <v>1</v>
      </c>
      <c r="Z540">
        <v>1</v>
      </c>
      <c r="AA540">
        <v>1</v>
      </c>
      <c r="AD540" t="s">
        <v>3174</v>
      </c>
      <c r="AE540">
        <v>1</v>
      </c>
      <c r="AF540">
        <v>1</v>
      </c>
      <c r="AG540">
        <v>1</v>
      </c>
      <c r="AH540">
        <v>1</v>
      </c>
      <c r="AI540">
        <v>1</v>
      </c>
      <c r="AJ540">
        <v>1</v>
      </c>
      <c r="AK540" t="s">
        <v>3574</v>
      </c>
      <c r="AL540">
        <v>1</v>
      </c>
      <c r="AM540">
        <v>2</v>
      </c>
      <c r="AN540">
        <v>1</v>
      </c>
      <c r="AO540">
        <v>2</v>
      </c>
      <c r="AP540">
        <v>1</v>
      </c>
      <c r="AQ540">
        <v>1</v>
      </c>
      <c r="AR540" t="s">
        <v>3575</v>
      </c>
      <c r="AS540">
        <v>2</v>
      </c>
      <c r="AT540">
        <v>2</v>
      </c>
      <c r="AU540">
        <v>2</v>
      </c>
      <c r="AV540">
        <v>2</v>
      </c>
      <c r="AW540">
        <v>7</v>
      </c>
      <c r="AX540">
        <v>1</v>
      </c>
      <c r="AY540">
        <v>1</v>
      </c>
      <c r="BE540">
        <v>1</v>
      </c>
      <c r="BF540">
        <v>1</v>
      </c>
      <c r="BG540">
        <v>1</v>
      </c>
      <c r="BH540">
        <v>1</v>
      </c>
      <c r="BI540">
        <v>1</v>
      </c>
      <c r="BJ540">
        <v>1</v>
      </c>
      <c r="BK540">
        <v>1</v>
      </c>
      <c r="BL540">
        <v>1</v>
      </c>
      <c r="BM540">
        <v>1</v>
      </c>
      <c r="BN540">
        <v>1</v>
      </c>
      <c r="BO540">
        <v>3</v>
      </c>
      <c r="BP540">
        <v>1</v>
      </c>
      <c r="BQ540">
        <v>20</v>
      </c>
      <c r="BR540">
        <v>1</v>
      </c>
      <c r="BS540">
        <v>1</v>
      </c>
      <c r="BT540">
        <v>1</v>
      </c>
      <c r="BU540">
        <v>0</v>
      </c>
      <c r="BV540">
        <v>-99</v>
      </c>
      <c r="BW540">
        <v>0</v>
      </c>
      <c r="BY540">
        <v>0</v>
      </c>
      <c r="CA540">
        <v>0</v>
      </c>
      <c r="CC540">
        <v>0</v>
      </c>
      <c r="CE540">
        <v>0</v>
      </c>
      <c r="CG540">
        <v>0</v>
      </c>
      <c r="CI540">
        <v>0</v>
      </c>
      <c r="CJ540">
        <v>1</v>
      </c>
      <c r="CK540">
        <v>1</v>
      </c>
      <c r="CL540">
        <v>-98</v>
      </c>
      <c r="CM540">
        <v>-98</v>
      </c>
      <c r="CR540">
        <v>-98</v>
      </c>
      <c r="CS540">
        <v>-98</v>
      </c>
      <c r="CT540">
        <v>1</v>
      </c>
      <c r="CU540">
        <v>1</v>
      </c>
      <c r="CV540" t="s">
        <v>1529</v>
      </c>
      <c r="CW540">
        <v>794</v>
      </c>
      <c r="CX540">
        <v>13.23</v>
      </c>
      <c r="CY540">
        <v>2</v>
      </c>
      <c r="CZ540">
        <v>1</v>
      </c>
      <c r="DA540" t="s">
        <v>3576</v>
      </c>
      <c r="DC540">
        <v>1</v>
      </c>
      <c r="DD540">
        <v>1</v>
      </c>
      <c r="DE540">
        <v>10</v>
      </c>
      <c r="DN540" t="s">
        <v>3177</v>
      </c>
      <c r="DO540" t="s">
        <v>3177</v>
      </c>
      <c r="DP540" t="s">
        <v>3178</v>
      </c>
      <c r="DQ540" t="s">
        <v>202</v>
      </c>
      <c r="DR540" t="s">
        <v>202</v>
      </c>
      <c r="DT540">
        <v>2</v>
      </c>
      <c r="DU540">
        <v>4</v>
      </c>
      <c r="DV540">
        <v>1</v>
      </c>
      <c r="DW540">
        <v>0</v>
      </c>
      <c r="DX540">
        <v>1</v>
      </c>
      <c r="DY540">
        <v>1</v>
      </c>
      <c r="DZ540">
        <v>1</v>
      </c>
      <c r="EA540">
        <v>16</v>
      </c>
      <c r="EB540">
        <f>IF(EA540&gt;=30,1,IF(EA540&gt;=20,2,IF(EA540&gt;=15,3,IF(EA540&gt;=10,4,IF(EA540&gt;=5,5,IF(EA540&gt;0,6,0))))))</f>
        <v>3</v>
      </c>
      <c r="EC540">
        <v>2</v>
      </c>
      <c r="EE540">
        <v>16</v>
      </c>
      <c r="EL540">
        <v>2</v>
      </c>
      <c r="EM540">
        <v>3</v>
      </c>
      <c r="EN540">
        <v>1</v>
      </c>
      <c r="EO540">
        <v>1</v>
      </c>
      <c r="EP540">
        <v>1</v>
      </c>
      <c r="EQ540">
        <v>1</v>
      </c>
      <c r="ER540">
        <v>1</v>
      </c>
      <c r="EZ540">
        <v>1</v>
      </c>
      <c r="FA540">
        <v>-97</v>
      </c>
      <c r="FD540">
        <v>1</v>
      </c>
      <c r="FG540">
        <v>0</v>
      </c>
      <c r="FH540" t="s">
        <v>3179</v>
      </c>
      <c r="FI540">
        <v>1</v>
      </c>
      <c r="FJ540" t="s">
        <v>204</v>
      </c>
      <c r="FK540">
        <v>16</v>
      </c>
      <c r="FL540">
        <v>12</v>
      </c>
      <c r="FM540">
        <v>12</v>
      </c>
      <c r="FN540">
        <v>16</v>
      </c>
      <c r="FO540" t="s">
        <v>2212</v>
      </c>
      <c r="FP540">
        <v>3.5</v>
      </c>
      <c r="FQ540" t="s">
        <v>3180</v>
      </c>
      <c r="FR540" t="s">
        <v>3196</v>
      </c>
      <c r="FS540">
        <v>1</v>
      </c>
      <c r="FT540">
        <v>1</v>
      </c>
      <c r="FU540" t="s">
        <v>2221</v>
      </c>
      <c r="FV540" t="s">
        <v>3182</v>
      </c>
      <c r="FW540">
        <v>0</v>
      </c>
      <c r="FX540">
        <v>1</v>
      </c>
      <c r="FY540">
        <v>0</v>
      </c>
      <c r="FZ540">
        <v>0</v>
      </c>
      <c r="GA540">
        <v>7861</v>
      </c>
      <c r="GB540">
        <v>71</v>
      </c>
      <c r="GC540">
        <v>110.71830989999999</v>
      </c>
      <c r="GD540" t="s">
        <v>2401</v>
      </c>
      <c r="GE540">
        <v>1</v>
      </c>
      <c r="HG540" t="s">
        <v>202</v>
      </c>
      <c r="HJ540">
        <v>0</v>
      </c>
    </row>
    <row r="541" spans="1:218" hidden="1" x14ac:dyDescent="0.3">
      <c r="A541">
        <v>1184</v>
      </c>
      <c r="B541" t="s">
        <v>3279</v>
      </c>
      <c r="C541" t="s">
        <v>4949</v>
      </c>
      <c r="D541" t="s">
        <v>212</v>
      </c>
      <c r="E541">
        <v>1</v>
      </c>
      <c r="F541" t="s">
        <v>202</v>
      </c>
      <c r="H541">
        <v>1</v>
      </c>
      <c r="M541">
        <v>1</v>
      </c>
      <c r="N541">
        <v>1</v>
      </c>
      <c r="U541">
        <v>1</v>
      </c>
      <c r="W541">
        <v>3</v>
      </c>
      <c r="X541" t="s">
        <v>3174</v>
      </c>
      <c r="Y541">
        <v>1</v>
      </c>
      <c r="Z541">
        <v>1</v>
      </c>
      <c r="AA541">
        <v>5</v>
      </c>
      <c r="AD541" t="s">
        <v>202</v>
      </c>
      <c r="AE541">
        <v>1</v>
      </c>
      <c r="AF541">
        <v>1</v>
      </c>
      <c r="AG541">
        <v>1</v>
      </c>
      <c r="AH541">
        <v>1</v>
      </c>
      <c r="AI541">
        <v>1</v>
      </c>
      <c r="AJ541">
        <v>-97</v>
      </c>
      <c r="AK541" t="s">
        <v>4950</v>
      </c>
      <c r="AL541">
        <v>1</v>
      </c>
      <c r="AM541">
        <v>1</v>
      </c>
      <c r="AN541">
        <v>2</v>
      </c>
      <c r="AO541">
        <v>1</v>
      </c>
      <c r="AP541">
        <v>-97</v>
      </c>
      <c r="AQ541">
        <v>1</v>
      </c>
      <c r="AR541" t="s">
        <v>4951</v>
      </c>
      <c r="AS541">
        <v>2</v>
      </c>
      <c r="AT541">
        <v>2</v>
      </c>
      <c r="AU541">
        <v>2</v>
      </c>
      <c r="AV541">
        <v>2</v>
      </c>
      <c r="AW541">
        <v>2</v>
      </c>
      <c r="AX541">
        <v>2</v>
      </c>
      <c r="AY541">
        <v>5</v>
      </c>
      <c r="BE541">
        <v>1</v>
      </c>
      <c r="BF541">
        <v>1</v>
      </c>
      <c r="BG541">
        <v>1</v>
      </c>
      <c r="BH541">
        <v>1</v>
      </c>
      <c r="BI541">
        <v>1</v>
      </c>
      <c r="BJ541">
        <v>1</v>
      </c>
      <c r="BK541">
        <v>-98</v>
      </c>
      <c r="BM541">
        <v>5</v>
      </c>
      <c r="BN541">
        <v>1</v>
      </c>
      <c r="BO541">
        <v>2</v>
      </c>
      <c r="BP541">
        <v>1</v>
      </c>
      <c r="BQ541">
        <v>20</v>
      </c>
      <c r="BR541">
        <v>-97</v>
      </c>
      <c r="BS541">
        <v>-98</v>
      </c>
      <c r="CJ541">
        <v>2</v>
      </c>
      <c r="CK541">
        <v>2</v>
      </c>
      <c r="CL541">
        <v>4</v>
      </c>
      <c r="CM541">
        <v>1</v>
      </c>
      <c r="CR541">
        <v>2</v>
      </c>
      <c r="CS541">
        <v>1</v>
      </c>
      <c r="CT541">
        <v>1</v>
      </c>
      <c r="CU541">
        <v>2</v>
      </c>
      <c r="CV541" t="s">
        <v>2874</v>
      </c>
      <c r="CW541">
        <v>1344</v>
      </c>
      <c r="CX541">
        <v>22.4</v>
      </c>
      <c r="CY541">
        <v>2</v>
      </c>
      <c r="CZ541">
        <v>1</v>
      </c>
      <c r="DA541" t="s">
        <v>4864</v>
      </c>
      <c r="DC541">
        <v>1</v>
      </c>
      <c r="DD541">
        <v>1</v>
      </c>
      <c r="DE541">
        <v>2</v>
      </c>
      <c r="DN541" t="s">
        <v>4897</v>
      </c>
      <c r="DO541" t="s">
        <v>4897</v>
      </c>
      <c r="DP541" t="s">
        <v>3178</v>
      </c>
      <c r="DQ541" t="s">
        <v>202</v>
      </c>
      <c r="DR541" t="s">
        <v>202</v>
      </c>
      <c r="DT541">
        <v>1</v>
      </c>
      <c r="DV541">
        <v>1</v>
      </c>
      <c r="DW541">
        <v>0</v>
      </c>
      <c r="DX541">
        <v>5</v>
      </c>
      <c r="DY541">
        <v>1</v>
      </c>
      <c r="DZ541">
        <v>-97</v>
      </c>
      <c r="EB541">
        <v>1</v>
      </c>
      <c r="EC541">
        <v>2</v>
      </c>
      <c r="EE541">
        <v>30</v>
      </c>
      <c r="EL541">
        <v>3</v>
      </c>
      <c r="EM541">
        <v>1</v>
      </c>
      <c r="EN541">
        <v>1</v>
      </c>
      <c r="EO541">
        <v>-97</v>
      </c>
      <c r="EP541">
        <v>1</v>
      </c>
      <c r="EQ541">
        <v>1</v>
      </c>
      <c r="ER541">
        <v>2</v>
      </c>
      <c r="ES541">
        <v>-97</v>
      </c>
      <c r="EU541">
        <v>4</v>
      </c>
      <c r="EV541">
        <v>-98</v>
      </c>
      <c r="EX541">
        <v>-97</v>
      </c>
      <c r="EY541">
        <v>2</v>
      </c>
      <c r="EZ541">
        <v>1</v>
      </c>
      <c r="FA541">
        <v>1</v>
      </c>
      <c r="FD541">
        <v>2</v>
      </c>
      <c r="FG541">
        <v>0</v>
      </c>
      <c r="FH541" t="s">
        <v>3179</v>
      </c>
      <c r="FI541">
        <v>1</v>
      </c>
      <c r="FJ541" t="s">
        <v>204</v>
      </c>
      <c r="FK541">
        <v>30</v>
      </c>
      <c r="FL541">
        <v>12</v>
      </c>
      <c r="FM541">
        <v>12</v>
      </c>
      <c r="FN541">
        <v>40</v>
      </c>
      <c r="FO541" t="s">
        <v>2220</v>
      </c>
      <c r="FP541">
        <v>0.5</v>
      </c>
      <c r="FQ541" t="s">
        <v>3180</v>
      </c>
      <c r="FR541" t="s">
        <v>3362</v>
      </c>
      <c r="FS541">
        <v>1</v>
      </c>
      <c r="FT541">
        <v>1</v>
      </c>
      <c r="FU541" t="s">
        <v>2213</v>
      </c>
      <c r="FV541" t="s">
        <v>3182</v>
      </c>
      <c r="FW541">
        <v>0</v>
      </c>
      <c r="FX541">
        <v>1</v>
      </c>
      <c r="FY541">
        <v>0</v>
      </c>
      <c r="FZ541">
        <v>0</v>
      </c>
      <c r="GA541">
        <v>59048</v>
      </c>
      <c r="GB541">
        <v>201</v>
      </c>
      <c r="GC541">
        <v>293.7711443</v>
      </c>
      <c r="GD541" t="s">
        <v>2401</v>
      </c>
      <c r="GE541">
        <v>1</v>
      </c>
      <c r="HG541" t="s">
        <v>202</v>
      </c>
      <c r="HJ541">
        <v>0</v>
      </c>
    </row>
    <row r="542" spans="1:218" x14ac:dyDescent="0.3">
      <c r="A542">
        <v>261</v>
      </c>
      <c r="B542" t="s">
        <v>3202</v>
      </c>
      <c r="C542" t="s">
        <v>3577</v>
      </c>
      <c r="D542" t="s">
        <v>194</v>
      </c>
      <c r="E542">
        <v>1</v>
      </c>
      <c r="F542" t="s">
        <v>202</v>
      </c>
      <c r="H542">
        <v>1</v>
      </c>
      <c r="M542">
        <v>1</v>
      </c>
      <c r="N542">
        <v>1</v>
      </c>
      <c r="U542">
        <v>1</v>
      </c>
      <c r="W542">
        <v>1</v>
      </c>
      <c r="X542" t="s">
        <v>3174</v>
      </c>
      <c r="Y542">
        <v>1</v>
      </c>
      <c r="Z542">
        <v>1</v>
      </c>
      <c r="AA542">
        <v>5</v>
      </c>
      <c r="AD542" t="s">
        <v>202</v>
      </c>
      <c r="AE542">
        <v>1</v>
      </c>
      <c r="AF542">
        <v>2</v>
      </c>
      <c r="AG542">
        <v>1</v>
      </c>
      <c r="AH542">
        <v>1</v>
      </c>
      <c r="AI542">
        <v>1</v>
      </c>
      <c r="AJ542">
        <v>2</v>
      </c>
      <c r="AK542" t="s">
        <v>3578</v>
      </c>
      <c r="AL542">
        <v>1</v>
      </c>
      <c r="AM542">
        <v>2</v>
      </c>
      <c r="AN542">
        <v>2</v>
      </c>
      <c r="AO542">
        <v>2</v>
      </c>
      <c r="AP542">
        <v>2</v>
      </c>
      <c r="AQ542">
        <v>1</v>
      </c>
      <c r="AR542" t="s">
        <v>3579</v>
      </c>
      <c r="AS542">
        <v>-97</v>
      </c>
      <c r="AT542">
        <v>2</v>
      </c>
      <c r="AU542">
        <v>2</v>
      </c>
      <c r="AV542">
        <v>2</v>
      </c>
      <c r="AW542">
        <v>7</v>
      </c>
      <c r="AX542">
        <v>1</v>
      </c>
      <c r="AY542">
        <v>1</v>
      </c>
      <c r="BE542">
        <v>1</v>
      </c>
      <c r="BF542">
        <v>1</v>
      </c>
      <c r="BG542">
        <v>1</v>
      </c>
      <c r="BH542">
        <v>1</v>
      </c>
      <c r="BI542">
        <v>1</v>
      </c>
      <c r="BJ542">
        <v>0</v>
      </c>
      <c r="BM542">
        <v>1</v>
      </c>
      <c r="BN542">
        <v>1</v>
      </c>
      <c r="BO542">
        <v>4</v>
      </c>
      <c r="BP542">
        <v>1</v>
      </c>
      <c r="BQ542">
        <v>12</v>
      </c>
      <c r="BR542">
        <v>3</v>
      </c>
      <c r="BS542">
        <v>1</v>
      </c>
      <c r="BT542">
        <v>5</v>
      </c>
      <c r="BV542">
        <v>3</v>
      </c>
      <c r="BX542">
        <v>0</v>
      </c>
      <c r="BZ542">
        <v>0</v>
      </c>
      <c r="CB542">
        <v>0</v>
      </c>
      <c r="CD542">
        <v>2</v>
      </c>
      <c r="CJ542">
        <v>1</v>
      </c>
      <c r="CK542">
        <v>2</v>
      </c>
      <c r="CL542">
        <v>-97</v>
      </c>
      <c r="CM542">
        <v>1</v>
      </c>
      <c r="CR542">
        <v>2</v>
      </c>
      <c r="CS542">
        <v>-97</v>
      </c>
      <c r="CT542">
        <v>1</v>
      </c>
      <c r="CU542">
        <v>1</v>
      </c>
      <c r="CV542" t="s">
        <v>547</v>
      </c>
      <c r="CW542">
        <v>652</v>
      </c>
      <c r="CX542">
        <v>10.87</v>
      </c>
      <c r="CY542">
        <v>2</v>
      </c>
      <c r="CZ542">
        <v>1</v>
      </c>
      <c r="DA542" t="s">
        <v>3238</v>
      </c>
      <c r="DC542">
        <v>1</v>
      </c>
      <c r="DD542">
        <v>1</v>
      </c>
      <c r="DE542">
        <v>15</v>
      </c>
      <c r="DN542" t="s">
        <v>3177</v>
      </c>
      <c r="DO542" t="s">
        <v>3177</v>
      </c>
      <c r="DP542" t="s">
        <v>3178</v>
      </c>
      <c r="DQ542" t="s">
        <v>202</v>
      </c>
      <c r="DR542" t="s">
        <v>202</v>
      </c>
      <c r="DT542">
        <v>1</v>
      </c>
      <c r="DV542">
        <v>1</v>
      </c>
      <c r="DW542">
        <v>0</v>
      </c>
      <c r="DX542">
        <v>5</v>
      </c>
      <c r="DY542">
        <v>1</v>
      </c>
      <c r="DZ542">
        <v>1</v>
      </c>
      <c r="EA542">
        <v>15</v>
      </c>
      <c r="EB542">
        <f>IF(EA542&gt;=30,1,IF(EA542&gt;=20,2,IF(EA542&gt;=15,3,IF(EA542&gt;=10,4,IF(EA542&gt;=5,5,IF(EA542&gt;0,6,0))))))</f>
        <v>3</v>
      </c>
      <c r="EC542">
        <v>1</v>
      </c>
      <c r="ED542">
        <v>10</v>
      </c>
      <c r="EL542">
        <v>2</v>
      </c>
      <c r="EM542">
        <v>3</v>
      </c>
      <c r="EN542">
        <v>1</v>
      </c>
      <c r="EO542">
        <v>2</v>
      </c>
      <c r="EP542">
        <v>1</v>
      </c>
      <c r="EQ542">
        <v>1</v>
      </c>
      <c r="ER542">
        <v>1</v>
      </c>
      <c r="EZ542">
        <v>1</v>
      </c>
      <c r="FA542">
        <v>1</v>
      </c>
      <c r="FD542">
        <v>1</v>
      </c>
      <c r="FG542">
        <v>0</v>
      </c>
      <c r="FH542" t="s">
        <v>3179</v>
      </c>
      <c r="FI542">
        <v>1</v>
      </c>
      <c r="FJ542" t="s">
        <v>204</v>
      </c>
      <c r="FK542">
        <v>0.83333330000000005</v>
      </c>
      <c r="FL542">
        <v>10</v>
      </c>
      <c r="FM542">
        <v>10</v>
      </c>
      <c r="FN542">
        <v>15</v>
      </c>
      <c r="FO542" t="s">
        <v>2212</v>
      </c>
      <c r="FP542">
        <v>3.5</v>
      </c>
      <c r="FQ542" t="s">
        <v>3180</v>
      </c>
      <c r="FR542" t="s">
        <v>3189</v>
      </c>
      <c r="FS542">
        <v>0</v>
      </c>
      <c r="FT542">
        <v>1</v>
      </c>
      <c r="FU542" t="s">
        <v>2221</v>
      </c>
      <c r="FV542" t="s">
        <v>3182</v>
      </c>
      <c r="FW542">
        <v>0</v>
      </c>
      <c r="FX542">
        <v>1</v>
      </c>
      <c r="FY542">
        <v>0</v>
      </c>
      <c r="FZ542">
        <v>0</v>
      </c>
      <c r="GA542">
        <v>20830</v>
      </c>
      <c r="GB542">
        <v>83</v>
      </c>
      <c r="GC542">
        <v>250.9638554</v>
      </c>
      <c r="GD542" t="s">
        <v>2401</v>
      </c>
      <c r="GE542">
        <v>1</v>
      </c>
      <c r="HG542" t="s">
        <v>202</v>
      </c>
      <c r="HJ542">
        <v>0</v>
      </c>
    </row>
    <row r="543" spans="1:218" x14ac:dyDescent="0.3">
      <c r="A543">
        <v>263</v>
      </c>
      <c r="B543" t="s">
        <v>3202</v>
      </c>
      <c r="C543" t="s">
        <v>3547</v>
      </c>
      <c r="D543" t="s">
        <v>194</v>
      </c>
      <c r="E543">
        <v>1</v>
      </c>
      <c r="F543" t="s">
        <v>202</v>
      </c>
      <c r="H543">
        <v>1</v>
      </c>
      <c r="M543">
        <v>1</v>
      </c>
      <c r="N543">
        <v>1</v>
      </c>
      <c r="U543">
        <v>1</v>
      </c>
      <c r="W543">
        <v>1</v>
      </c>
      <c r="X543" t="s">
        <v>3174</v>
      </c>
      <c r="Y543">
        <v>1</v>
      </c>
      <c r="Z543">
        <v>1</v>
      </c>
      <c r="AA543">
        <v>7</v>
      </c>
      <c r="AD543" t="s">
        <v>202</v>
      </c>
      <c r="AE543">
        <v>1</v>
      </c>
      <c r="AF543">
        <v>1</v>
      </c>
      <c r="AG543">
        <v>1</v>
      </c>
      <c r="AH543">
        <v>1</v>
      </c>
      <c r="AI543">
        <v>1</v>
      </c>
      <c r="AJ543">
        <v>2</v>
      </c>
      <c r="AK543" t="s">
        <v>3580</v>
      </c>
      <c r="AL543">
        <v>1</v>
      </c>
      <c r="AM543">
        <v>1</v>
      </c>
      <c r="AN543">
        <v>1</v>
      </c>
      <c r="AO543">
        <v>2</v>
      </c>
      <c r="AP543">
        <v>2</v>
      </c>
      <c r="AQ543">
        <v>1</v>
      </c>
      <c r="AR543" t="s">
        <v>3581</v>
      </c>
      <c r="AS543">
        <v>2</v>
      </c>
      <c r="AT543">
        <v>1</v>
      </c>
      <c r="AU543">
        <v>1</v>
      </c>
      <c r="AV543">
        <v>2</v>
      </c>
      <c r="AW543">
        <v>7</v>
      </c>
      <c r="AX543">
        <v>1</v>
      </c>
      <c r="AY543">
        <v>4</v>
      </c>
      <c r="BE543">
        <v>1</v>
      </c>
      <c r="BF543">
        <v>1</v>
      </c>
      <c r="BG543">
        <v>1</v>
      </c>
      <c r="BH543">
        <v>1</v>
      </c>
      <c r="BI543">
        <v>1</v>
      </c>
      <c r="BJ543">
        <v>1</v>
      </c>
      <c r="BK543">
        <v>1</v>
      </c>
      <c r="BL543">
        <v>1</v>
      </c>
      <c r="BM543">
        <v>6</v>
      </c>
      <c r="BN543">
        <v>1</v>
      </c>
      <c r="BO543">
        <v>3</v>
      </c>
      <c r="BP543">
        <v>1</v>
      </c>
      <c r="BQ543">
        <v>33</v>
      </c>
      <c r="BR543">
        <v>3</v>
      </c>
      <c r="BS543">
        <v>1</v>
      </c>
      <c r="BT543">
        <v>2</v>
      </c>
      <c r="BU543">
        <v>2</v>
      </c>
      <c r="BV543">
        <v>0</v>
      </c>
      <c r="BW543">
        <v>2</v>
      </c>
      <c r="BX543">
        <v>0</v>
      </c>
      <c r="BY543">
        <v>2</v>
      </c>
      <c r="BZ543">
        <v>0</v>
      </c>
      <c r="CA543">
        <v>2</v>
      </c>
      <c r="CB543">
        <v>0</v>
      </c>
      <c r="CC543">
        <v>2</v>
      </c>
      <c r="CD543">
        <v>0</v>
      </c>
      <c r="CE543">
        <v>2</v>
      </c>
      <c r="CF543">
        <v>0</v>
      </c>
      <c r="CG543">
        <v>2</v>
      </c>
      <c r="CH543">
        <v>2</v>
      </c>
      <c r="CI543">
        <v>2</v>
      </c>
      <c r="CJ543">
        <v>1</v>
      </c>
      <c r="CK543">
        <v>1</v>
      </c>
      <c r="CL543">
        <v>8</v>
      </c>
      <c r="CM543">
        <v>1</v>
      </c>
      <c r="CR543">
        <v>2</v>
      </c>
      <c r="CS543">
        <v>-98</v>
      </c>
      <c r="CT543">
        <v>1</v>
      </c>
      <c r="CU543">
        <v>1</v>
      </c>
      <c r="CV543" t="s">
        <v>1868</v>
      </c>
      <c r="CW543">
        <v>741</v>
      </c>
      <c r="CX543">
        <v>12.35</v>
      </c>
      <c r="CY543">
        <v>2</v>
      </c>
      <c r="CZ543">
        <v>1</v>
      </c>
      <c r="DA543" t="s">
        <v>3419</v>
      </c>
      <c r="DC543">
        <v>1</v>
      </c>
      <c r="DD543">
        <v>1</v>
      </c>
      <c r="DE543">
        <v>15</v>
      </c>
      <c r="DN543" t="s">
        <v>3177</v>
      </c>
      <c r="DO543" t="s">
        <v>3177</v>
      </c>
      <c r="DP543" t="s">
        <v>3178</v>
      </c>
      <c r="DQ543" t="s">
        <v>202</v>
      </c>
      <c r="DR543" t="s">
        <v>202</v>
      </c>
      <c r="DT543">
        <v>1</v>
      </c>
      <c r="DV543">
        <v>1</v>
      </c>
      <c r="DW543">
        <v>0</v>
      </c>
      <c r="DX543">
        <v>7</v>
      </c>
      <c r="DY543">
        <v>1</v>
      </c>
      <c r="DZ543">
        <v>1</v>
      </c>
      <c r="EA543">
        <v>15</v>
      </c>
      <c r="EB543">
        <f>IF(EA543&gt;=30,1,IF(EA543&gt;=20,2,IF(EA543&gt;=15,3,IF(EA543&gt;=10,4,IF(EA543&gt;=5,5,IF(EA543&gt;0,6,0))))))</f>
        <v>3</v>
      </c>
      <c r="EC543">
        <v>2</v>
      </c>
      <c r="EE543">
        <v>15</v>
      </c>
      <c r="EL543">
        <v>2</v>
      </c>
      <c r="EM543">
        <v>-97</v>
      </c>
      <c r="EN543">
        <v>1</v>
      </c>
      <c r="EO543">
        <v>1</v>
      </c>
      <c r="EP543">
        <v>1</v>
      </c>
      <c r="EQ543">
        <v>1</v>
      </c>
      <c r="ER543">
        <v>1</v>
      </c>
      <c r="EZ543">
        <v>1</v>
      </c>
      <c r="FA543">
        <v>1</v>
      </c>
      <c r="FD543">
        <v>1</v>
      </c>
      <c r="FG543">
        <v>0</v>
      </c>
      <c r="FH543" t="s">
        <v>3179</v>
      </c>
      <c r="FI543">
        <v>1</v>
      </c>
      <c r="FJ543" t="s">
        <v>204</v>
      </c>
      <c r="FK543">
        <v>15</v>
      </c>
      <c r="FL543">
        <v>12</v>
      </c>
      <c r="FM543">
        <v>12</v>
      </c>
      <c r="FN543">
        <v>15</v>
      </c>
      <c r="FO543" t="s">
        <v>2212</v>
      </c>
      <c r="FQ543" t="s">
        <v>3180</v>
      </c>
      <c r="FR543" t="s">
        <v>3196</v>
      </c>
      <c r="FS543">
        <v>1</v>
      </c>
      <c r="FT543">
        <v>1</v>
      </c>
      <c r="FU543" t="s">
        <v>2221</v>
      </c>
      <c r="FV543" t="s">
        <v>3182</v>
      </c>
      <c r="FW543">
        <v>0</v>
      </c>
      <c r="FX543">
        <v>1</v>
      </c>
      <c r="FY543">
        <v>0</v>
      </c>
      <c r="FZ543">
        <v>0</v>
      </c>
      <c r="GA543">
        <v>20830</v>
      </c>
      <c r="GB543">
        <v>83</v>
      </c>
      <c r="GC543">
        <v>250.9638554</v>
      </c>
      <c r="GD543" t="s">
        <v>2401</v>
      </c>
      <c r="GE543">
        <v>1</v>
      </c>
      <c r="HG543" t="s">
        <v>202</v>
      </c>
      <c r="HJ543">
        <v>0</v>
      </c>
    </row>
    <row r="544" spans="1:218" x14ac:dyDescent="0.3">
      <c r="A544">
        <v>282</v>
      </c>
      <c r="B544" t="s">
        <v>3264</v>
      </c>
      <c r="C544" t="s">
        <v>3609</v>
      </c>
      <c r="D544" t="s">
        <v>194</v>
      </c>
      <c r="E544">
        <v>1</v>
      </c>
      <c r="F544" t="s">
        <v>202</v>
      </c>
      <c r="H544">
        <v>1</v>
      </c>
      <c r="M544">
        <v>1</v>
      </c>
      <c r="N544">
        <v>1</v>
      </c>
      <c r="U544">
        <v>1</v>
      </c>
      <c r="W544">
        <v>1</v>
      </c>
      <c r="X544" t="s">
        <v>3174</v>
      </c>
      <c r="Y544">
        <v>1</v>
      </c>
      <c r="Z544">
        <v>1</v>
      </c>
      <c r="AA544">
        <v>5</v>
      </c>
      <c r="AD544" t="s">
        <v>202</v>
      </c>
      <c r="AE544">
        <v>1</v>
      </c>
      <c r="AF544">
        <v>1</v>
      </c>
      <c r="AG544">
        <v>1</v>
      </c>
      <c r="AH544">
        <v>2</v>
      </c>
      <c r="AI544">
        <v>2</v>
      </c>
      <c r="AJ544">
        <v>2</v>
      </c>
      <c r="AK544" t="s">
        <v>3610</v>
      </c>
      <c r="AL544">
        <v>2</v>
      </c>
      <c r="AM544">
        <v>2</v>
      </c>
      <c r="AN544">
        <v>2</v>
      </c>
      <c r="AO544">
        <v>2</v>
      </c>
      <c r="AP544">
        <v>2</v>
      </c>
      <c r="AQ544">
        <v>1</v>
      </c>
      <c r="AR544" t="s">
        <v>3611</v>
      </c>
      <c r="AS544">
        <v>2</v>
      </c>
      <c r="AT544">
        <v>1</v>
      </c>
      <c r="AU544">
        <v>1</v>
      </c>
      <c r="AV544">
        <v>1</v>
      </c>
      <c r="AW544">
        <v>7</v>
      </c>
      <c r="AX544">
        <v>5</v>
      </c>
      <c r="AY544">
        <v>1</v>
      </c>
      <c r="BE544">
        <v>-98</v>
      </c>
      <c r="BI544">
        <v>1</v>
      </c>
      <c r="BJ544">
        <v>0</v>
      </c>
      <c r="BM544">
        <v>1</v>
      </c>
      <c r="BN544">
        <v>-98</v>
      </c>
      <c r="BP544">
        <v>-98</v>
      </c>
      <c r="BR544">
        <v>2</v>
      </c>
      <c r="BS544">
        <v>-98</v>
      </c>
      <c r="CJ544">
        <v>-98</v>
      </c>
      <c r="CK544">
        <v>2</v>
      </c>
      <c r="CL544">
        <v>6</v>
      </c>
      <c r="CM544">
        <v>1</v>
      </c>
      <c r="CR544">
        <v>1</v>
      </c>
      <c r="CS544">
        <v>-98</v>
      </c>
      <c r="CT544">
        <v>1</v>
      </c>
      <c r="CU544">
        <v>1</v>
      </c>
      <c r="CV544" t="s">
        <v>2569</v>
      </c>
      <c r="CW544">
        <v>796</v>
      </c>
      <c r="CX544">
        <v>13.27</v>
      </c>
      <c r="CY544">
        <v>2</v>
      </c>
      <c r="CZ544">
        <v>1</v>
      </c>
      <c r="DA544" t="s">
        <v>1736</v>
      </c>
      <c r="DC544">
        <v>1</v>
      </c>
      <c r="DD544">
        <v>1</v>
      </c>
      <c r="DE544">
        <v>16</v>
      </c>
      <c r="DN544" t="s">
        <v>3177</v>
      </c>
      <c r="DO544" t="s">
        <v>3177</v>
      </c>
      <c r="DP544" t="s">
        <v>3178</v>
      </c>
      <c r="DQ544" t="s">
        <v>202</v>
      </c>
      <c r="DR544" t="s">
        <v>202</v>
      </c>
      <c r="DT544">
        <v>1</v>
      </c>
      <c r="DV544">
        <v>1</v>
      </c>
      <c r="DW544">
        <v>0</v>
      </c>
      <c r="DX544">
        <v>5</v>
      </c>
      <c r="DY544">
        <v>1</v>
      </c>
      <c r="DZ544">
        <v>1</v>
      </c>
      <c r="EA544">
        <v>12</v>
      </c>
      <c r="EB544">
        <f>IF(EA544&gt;=30,1,IF(EA544&gt;=20,2,IF(EA544&gt;=15,3,IF(EA544&gt;=10,4,IF(EA544&gt;=5,5,IF(EA544&gt;0,6,0))))))</f>
        <v>4</v>
      </c>
      <c r="EC544">
        <v>1</v>
      </c>
      <c r="ED544">
        <v>11</v>
      </c>
      <c r="EL544">
        <v>1</v>
      </c>
      <c r="EM544">
        <v>3</v>
      </c>
      <c r="EN544">
        <v>1</v>
      </c>
      <c r="EO544">
        <v>1</v>
      </c>
      <c r="EP544">
        <v>1</v>
      </c>
      <c r="EQ544">
        <v>1</v>
      </c>
      <c r="ER544">
        <v>1</v>
      </c>
      <c r="EZ544">
        <v>1</v>
      </c>
      <c r="FA544">
        <v>2</v>
      </c>
      <c r="FB544">
        <v>1</v>
      </c>
      <c r="FC544">
        <v>3</v>
      </c>
      <c r="FD544">
        <v>1</v>
      </c>
      <c r="FG544">
        <v>0</v>
      </c>
      <c r="FH544" t="s">
        <v>3179</v>
      </c>
      <c r="FI544">
        <v>1</v>
      </c>
      <c r="FJ544" t="s">
        <v>204</v>
      </c>
      <c r="FK544">
        <v>0.91666669999999995</v>
      </c>
      <c r="FL544">
        <v>11</v>
      </c>
      <c r="FM544">
        <v>11</v>
      </c>
      <c r="FN544">
        <v>12</v>
      </c>
      <c r="FO544" t="s">
        <v>2206</v>
      </c>
      <c r="FP544">
        <v>3.5</v>
      </c>
      <c r="FQ544" t="s">
        <v>3180</v>
      </c>
      <c r="FR544" t="s">
        <v>3196</v>
      </c>
      <c r="FS544">
        <v>1</v>
      </c>
      <c r="FT544">
        <v>1</v>
      </c>
      <c r="FU544" t="s">
        <v>2221</v>
      </c>
      <c r="FV544" t="s">
        <v>3182</v>
      </c>
      <c r="FW544">
        <v>0</v>
      </c>
      <c r="FX544">
        <v>1</v>
      </c>
      <c r="FY544">
        <v>0</v>
      </c>
      <c r="FZ544">
        <v>0</v>
      </c>
      <c r="GA544">
        <v>14027</v>
      </c>
      <c r="GB544">
        <v>56</v>
      </c>
      <c r="GC544">
        <v>250.48214290000001</v>
      </c>
      <c r="GD544" t="s">
        <v>2401</v>
      </c>
      <c r="GE544">
        <v>1</v>
      </c>
      <c r="HG544" t="s">
        <v>202</v>
      </c>
      <c r="HJ544">
        <v>0</v>
      </c>
    </row>
    <row r="545" spans="1:218" x14ac:dyDescent="0.3">
      <c r="A545">
        <v>297</v>
      </c>
      <c r="B545" t="s">
        <v>3172</v>
      </c>
      <c r="C545" t="s">
        <v>3629</v>
      </c>
      <c r="D545" t="s">
        <v>194</v>
      </c>
      <c r="E545">
        <v>1</v>
      </c>
      <c r="F545" t="s">
        <v>202</v>
      </c>
      <c r="H545">
        <v>1</v>
      </c>
      <c r="M545">
        <v>1</v>
      </c>
      <c r="N545">
        <v>1</v>
      </c>
      <c r="U545">
        <v>1</v>
      </c>
      <c r="W545">
        <v>1</v>
      </c>
      <c r="X545" t="s">
        <v>3174</v>
      </c>
      <c r="Y545">
        <v>1</v>
      </c>
      <c r="Z545">
        <v>1</v>
      </c>
      <c r="AA545">
        <v>1</v>
      </c>
      <c r="AD545" t="s">
        <v>202</v>
      </c>
      <c r="AE545">
        <v>1</v>
      </c>
      <c r="AF545">
        <v>1</v>
      </c>
      <c r="AG545">
        <v>1</v>
      </c>
      <c r="AH545">
        <v>1</v>
      </c>
      <c r="AI545">
        <v>1</v>
      </c>
      <c r="AJ545">
        <v>1</v>
      </c>
      <c r="AK545" t="s">
        <v>3630</v>
      </c>
      <c r="AL545">
        <v>1</v>
      </c>
      <c r="AM545">
        <v>1</v>
      </c>
      <c r="AN545">
        <v>2</v>
      </c>
      <c r="AO545">
        <v>2</v>
      </c>
      <c r="AP545">
        <v>1</v>
      </c>
      <c r="AQ545">
        <v>1</v>
      </c>
      <c r="AR545" t="s">
        <v>3631</v>
      </c>
      <c r="AS545">
        <v>1</v>
      </c>
      <c r="AT545">
        <v>1</v>
      </c>
      <c r="AU545">
        <v>1</v>
      </c>
      <c r="AV545">
        <v>2</v>
      </c>
      <c r="AW545">
        <v>7</v>
      </c>
      <c r="AX545">
        <v>2</v>
      </c>
      <c r="AY545">
        <v>3</v>
      </c>
      <c r="BE545">
        <v>1</v>
      </c>
      <c r="BF545">
        <v>1</v>
      </c>
      <c r="BG545">
        <v>1</v>
      </c>
      <c r="BH545">
        <v>1</v>
      </c>
      <c r="BI545">
        <v>1</v>
      </c>
      <c r="BJ545">
        <v>0</v>
      </c>
      <c r="BM545">
        <v>1</v>
      </c>
      <c r="BN545">
        <v>1</v>
      </c>
      <c r="BO545">
        <v>3</v>
      </c>
      <c r="BP545">
        <v>1</v>
      </c>
      <c r="BQ545">
        <v>8</v>
      </c>
      <c r="BR545">
        <v>2</v>
      </c>
      <c r="BS545">
        <v>1</v>
      </c>
      <c r="BT545">
        <v>2</v>
      </c>
      <c r="BV545">
        <v>0</v>
      </c>
      <c r="BX545">
        <v>0</v>
      </c>
      <c r="BZ545">
        <v>0</v>
      </c>
      <c r="CB545">
        <v>2</v>
      </c>
      <c r="CJ545">
        <v>1</v>
      </c>
      <c r="CK545">
        <v>1</v>
      </c>
      <c r="CL545">
        <v>6</v>
      </c>
      <c r="CM545">
        <v>1</v>
      </c>
      <c r="CR545">
        <v>2</v>
      </c>
      <c r="CS545">
        <v>10</v>
      </c>
      <c r="CT545">
        <v>1</v>
      </c>
      <c r="CU545">
        <v>1</v>
      </c>
      <c r="CV545" t="s">
        <v>973</v>
      </c>
      <c r="CW545">
        <v>641</v>
      </c>
      <c r="CX545">
        <v>10.68</v>
      </c>
      <c r="CY545">
        <v>2</v>
      </c>
      <c r="CZ545">
        <v>1</v>
      </c>
      <c r="DA545" t="s">
        <v>3632</v>
      </c>
      <c r="DC545">
        <v>1</v>
      </c>
      <c r="DD545">
        <v>1</v>
      </c>
      <c r="DE545">
        <v>14</v>
      </c>
      <c r="DN545" t="s">
        <v>3622</v>
      </c>
      <c r="DO545" t="s">
        <v>3622</v>
      </c>
      <c r="DP545" t="s">
        <v>3178</v>
      </c>
      <c r="DQ545" t="s">
        <v>202</v>
      </c>
      <c r="DR545" t="s">
        <v>202</v>
      </c>
      <c r="DT545">
        <v>1</v>
      </c>
      <c r="DV545">
        <v>1</v>
      </c>
      <c r="DW545">
        <v>0</v>
      </c>
      <c r="DX545">
        <v>1</v>
      </c>
      <c r="DY545">
        <v>1</v>
      </c>
      <c r="DZ545">
        <v>1</v>
      </c>
      <c r="EA545">
        <v>4</v>
      </c>
      <c r="EB545">
        <f>IF(EA545&gt;=30,1,IF(EA545&gt;=20,2,IF(EA545&gt;=15,3,IF(EA545&gt;=10,4,IF(EA545&gt;=5,5,IF(EA545&gt;0,6,0))))))</f>
        <v>6</v>
      </c>
      <c r="EC545">
        <v>2</v>
      </c>
      <c r="EE545">
        <v>4</v>
      </c>
      <c r="EL545">
        <v>1</v>
      </c>
      <c r="EM545">
        <v>4</v>
      </c>
      <c r="EN545">
        <v>1</v>
      </c>
      <c r="EO545">
        <v>3</v>
      </c>
      <c r="EP545">
        <v>1</v>
      </c>
      <c r="EQ545">
        <v>1</v>
      </c>
      <c r="ER545">
        <v>1</v>
      </c>
      <c r="EZ545">
        <v>1</v>
      </c>
      <c r="FA545">
        <v>1</v>
      </c>
      <c r="FD545">
        <v>1</v>
      </c>
      <c r="FG545">
        <v>0</v>
      </c>
      <c r="FH545" t="s">
        <v>3179</v>
      </c>
      <c r="FI545">
        <v>1</v>
      </c>
      <c r="FJ545" t="s">
        <v>204</v>
      </c>
      <c r="FK545">
        <v>4</v>
      </c>
      <c r="FL545">
        <v>12</v>
      </c>
      <c r="FM545">
        <v>12</v>
      </c>
      <c r="FN545">
        <v>4</v>
      </c>
      <c r="FO545" t="s">
        <v>2206</v>
      </c>
      <c r="FP545">
        <v>7.5</v>
      </c>
      <c r="FQ545" t="s">
        <v>3180</v>
      </c>
      <c r="FR545" t="s">
        <v>3181</v>
      </c>
      <c r="FS545">
        <v>1</v>
      </c>
      <c r="FT545">
        <v>1</v>
      </c>
      <c r="FU545" t="s">
        <v>2221</v>
      </c>
      <c r="FV545" t="s">
        <v>3182</v>
      </c>
      <c r="FW545">
        <v>0</v>
      </c>
      <c r="FX545">
        <v>1</v>
      </c>
      <c r="FY545">
        <v>0</v>
      </c>
      <c r="FZ545">
        <v>0</v>
      </c>
      <c r="GA545">
        <v>9502</v>
      </c>
      <c r="GB545">
        <v>38</v>
      </c>
      <c r="GC545">
        <v>250.05263160000001</v>
      </c>
      <c r="GD545" t="s">
        <v>2401</v>
      </c>
      <c r="GE545">
        <v>1</v>
      </c>
      <c r="HG545" t="s">
        <v>202</v>
      </c>
      <c r="HJ545">
        <v>0</v>
      </c>
    </row>
    <row r="546" spans="1:218" x14ac:dyDescent="0.3">
      <c r="A546">
        <v>1189</v>
      </c>
      <c r="B546" t="s">
        <v>3221</v>
      </c>
      <c r="C546" t="s">
        <v>4967</v>
      </c>
      <c r="D546" t="s">
        <v>212</v>
      </c>
      <c r="E546">
        <v>1</v>
      </c>
      <c r="F546" t="s">
        <v>202</v>
      </c>
      <c r="H546">
        <v>1</v>
      </c>
      <c r="M546">
        <v>3</v>
      </c>
      <c r="N546">
        <v>1</v>
      </c>
      <c r="U546">
        <v>1</v>
      </c>
      <c r="W546">
        <v>1</v>
      </c>
      <c r="X546" t="s">
        <v>3174</v>
      </c>
      <c r="Y546">
        <v>1</v>
      </c>
      <c r="Z546">
        <v>1</v>
      </c>
      <c r="AA546">
        <v>4</v>
      </c>
      <c r="AD546" t="s">
        <v>3174</v>
      </c>
      <c r="AE546">
        <v>1</v>
      </c>
      <c r="AF546">
        <v>1</v>
      </c>
      <c r="AG546">
        <v>1</v>
      </c>
      <c r="AH546">
        <v>2</v>
      </c>
      <c r="AI546">
        <v>2</v>
      </c>
      <c r="AJ546">
        <v>1</v>
      </c>
      <c r="AK546" t="s">
        <v>4968</v>
      </c>
      <c r="AL546">
        <v>1</v>
      </c>
      <c r="AM546">
        <v>2</v>
      </c>
      <c r="AN546">
        <v>1</v>
      </c>
      <c r="AO546">
        <v>2</v>
      </c>
      <c r="AP546">
        <v>2</v>
      </c>
      <c r="AQ546">
        <v>1</v>
      </c>
      <c r="AR546" t="s">
        <v>4969</v>
      </c>
      <c r="AS546">
        <v>2</v>
      </c>
      <c r="AT546">
        <v>2</v>
      </c>
      <c r="AU546">
        <v>1</v>
      </c>
      <c r="AV546">
        <v>2</v>
      </c>
      <c r="AW546">
        <v>2</v>
      </c>
      <c r="AX546">
        <v>3</v>
      </c>
      <c r="AY546">
        <v>3</v>
      </c>
      <c r="BE546">
        <v>1</v>
      </c>
      <c r="BF546">
        <v>1</v>
      </c>
      <c r="BG546">
        <v>1</v>
      </c>
      <c r="BH546">
        <v>1</v>
      </c>
      <c r="BI546">
        <v>1</v>
      </c>
      <c r="BJ546">
        <v>0</v>
      </c>
      <c r="BM546">
        <v>1</v>
      </c>
      <c r="BN546">
        <v>1</v>
      </c>
      <c r="BO546">
        <v>3</v>
      </c>
      <c r="BP546">
        <v>1</v>
      </c>
      <c r="BQ546">
        <v>3</v>
      </c>
      <c r="BR546">
        <v>1</v>
      </c>
      <c r="BS546">
        <v>1</v>
      </c>
      <c r="BT546">
        <v>2</v>
      </c>
      <c r="BV546">
        <v>0</v>
      </c>
      <c r="BX546">
        <v>0</v>
      </c>
      <c r="BZ546">
        <v>0</v>
      </c>
      <c r="CB546">
        <v>0</v>
      </c>
      <c r="CD546">
        <v>2</v>
      </c>
      <c r="CJ546">
        <v>1</v>
      </c>
      <c r="CK546">
        <v>2</v>
      </c>
      <c r="CL546">
        <v>6</v>
      </c>
      <c r="CM546">
        <v>1</v>
      </c>
      <c r="CR546">
        <v>2</v>
      </c>
      <c r="CS546">
        <v>5</v>
      </c>
      <c r="CT546">
        <v>1</v>
      </c>
      <c r="CU546">
        <v>1</v>
      </c>
      <c r="CV546" t="s">
        <v>1857</v>
      </c>
      <c r="CW546">
        <v>909</v>
      </c>
      <c r="CX546">
        <v>15.15</v>
      </c>
      <c r="CY546">
        <v>2</v>
      </c>
      <c r="CZ546">
        <v>1</v>
      </c>
      <c r="DA546" t="s">
        <v>4970</v>
      </c>
      <c r="DC546">
        <v>1</v>
      </c>
      <c r="DD546">
        <v>1</v>
      </c>
      <c r="DE546">
        <v>10</v>
      </c>
      <c r="DN546" t="s">
        <v>4897</v>
      </c>
      <c r="DO546" t="s">
        <v>4897</v>
      </c>
      <c r="DP546" t="s">
        <v>3178</v>
      </c>
      <c r="DQ546" t="s">
        <v>202</v>
      </c>
      <c r="DR546" t="s">
        <v>202</v>
      </c>
      <c r="DT546">
        <v>1</v>
      </c>
      <c r="DV546">
        <v>1</v>
      </c>
      <c r="DW546">
        <v>0</v>
      </c>
      <c r="DX546">
        <v>4</v>
      </c>
      <c r="DY546">
        <v>1</v>
      </c>
      <c r="DZ546">
        <v>-97</v>
      </c>
      <c r="EB546">
        <v>-97</v>
      </c>
      <c r="EC546">
        <v>-97</v>
      </c>
      <c r="EL546">
        <v>1</v>
      </c>
      <c r="EM546">
        <v>3</v>
      </c>
      <c r="EN546">
        <v>1</v>
      </c>
      <c r="EO546">
        <v>1</v>
      </c>
      <c r="EP546">
        <v>1</v>
      </c>
      <c r="EQ546">
        <v>1</v>
      </c>
      <c r="ER546">
        <v>2</v>
      </c>
      <c r="ES546">
        <v>1</v>
      </c>
      <c r="ET546">
        <v>10</v>
      </c>
      <c r="EU546">
        <f>IF(ET546&gt;=30,1,IF(ET546&gt;=20,2,IF(ET546&gt;=15,3,IF(ET546&gt;=10,4,IF(ET546&gt;=5,5,IF(ET546&gt;0,6,0))))))</f>
        <v>4</v>
      </c>
      <c r="EV546">
        <v>1</v>
      </c>
      <c r="EW546">
        <v>3</v>
      </c>
      <c r="EY546">
        <v>4</v>
      </c>
      <c r="EZ546">
        <v>1</v>
      </c>
      <c r="FA546">
        <v>-97</v>
      </c>
      <c r="FD546">
        <v>5</v>
      </c>
      <c r="FG546">
        <v>0</v>
      </c>
      <c r="FH546" t="s">
        <v>3179</v>
      </c>
      <c r="FI546">
        <v>1</v>
      </c>
      <c r="FJ546" t="s">
        <v>204</v>
      </c>
      <c r="FN546">
        <v>20</v>
      </c>
      <c r="FO546" t="s">
        <v>2206</v>
      </c>
      <c r="FP546">
        <v>3.5</v>
      </c>
      <c r="FQ546" t="s">
        <v>3180</v>
      </c>
      <c r="FR546" t="s">
        <v>3196</v>
      </c>
      <c r="FS546">
        <v>1</v>
      </c>
      <c r="FT546">
        <v>1</v>
      </c>
      <c r="FU546" t="s">
        <v>2213</v>
      </c>
      <c r="FV546" t="s">
        <v>3182</v>
      </c>
      <c r="FW546">
        <v>0</v>
      </c>
      <c r="FX546">
        <v>1</v>
      </c>
      <c r="FY546">
        <v>0</v>
      </c>
      <c r="FZ546">
        <v>0</v>
      </c>
      <c r="GA546">
        <v>7861</v>
      </c>
      <c r="GB546">
        <v>71</v>
      </c>
      <c r="GC546">
        <v>110.71830989999999</v>
      </c>
      <c r="GD546" t="s">
        <v>2401</v>
      </c>
      <c r="GE546">
        <v>1</v>
      </c>
      <c r="HG546" t="s">
        <v>202</v>
      </c>
      <c r="HJ546">
        <v>0</v>
      </c>
    </row>
    <row r="547" spans="1:218" x14ac:dyDescent="0.3">
      <c r="A547">
        <v>302</v>
      </c>
      <c r="B547" t="s">
        <v>3202</v>
      </c>
      <c r="C547" t="s">
        <v>3645</v>
      </c>
      <c r="D547" t="s">
        <v>194</v>
      </c>
      <c r="E547">
        <v>1</v>
      </c>
      <c r="F547" t="s">
        <v>202</v>
      </c>
      <c r="H547">
        <v>1</v>
      </c>
      <c r="M547">
        <v>1</v>
      </c>
      <c r="N547">
        <v>1</v>
      </c>
      <c r="U547">
        <v>1</v>
      </c>
      <c r="W547">
        <v>1</v>
      </c>
      <c r="X547" t="s">
        <v>3174</v>
      </c>
      <c r="Y547">
        <v>1</v>
      </c>
      <c r="Z547">
        <v>1</v>
      </c>
      <c r="AA547">
        <v>1</v>
      </c>
      <c r="AD547" t="s">
        <v>202</v>
      </c>
      <c r="AE547">
        <v>1</v>
      </c>
      <c r="AF547">
        <v>1</v>
      </c>
      <c r="AG547">
        <v>1</v>
      </c>
      <c r="AH547">
        <v>1</v>
      </c>
      <c r="AI547">
        <v>1</v>
      </c>
      <c r="AJ547">
        <v>1</v>
      </c>
      <c r="AK547" t="s">
        <v>3646</v>
      </c>
      <c r="AL547">
        <v>1</v>
      </c>
      <c r="AM547">
        <v>2</v>
      </c>
      <c r="AN547">
        <v>1</v>
      </c>
      <c r="AO547">
        <v>2</v>
      </c>
      <c r="AP547">
        <v>2</v>
      </c>
      <c r="AQ547">
        <v>1</v>
      </c>
      <c r="AR547" t="s">
        <v>3647</v>
      </c>
      <c r="AS547">
        <v>2</v>
      </c>
      <c r="AT547">
        <v>1</v>
      </c>
      <c r="AU547">
        <v>1</v>
      </c>
      <c r="AV547">
        <v>2</v>
      </c>
      <c r="AW547">
        <v>7</v>
      </c>
      <c r="AX547">
        <v>1</v>
      </c>
      <c r="AY547">
        <v>4</v>
      </c>
      <c r="BE547">
        <v>1</v>
      </c>
      <c r="BF547">
        <v>1</v>
      </c>
      <c r="BG547">
        <v>1</v>
      </c>
      <c r="BH547">
        <v>1</v>
      </c>
      <c r="BI547">
        <v>1</v>
      </c>
      <c r="BJ547">
        <v>0</v>
      </c>
      <c r="BM547">
        <v>4</v>
      </c>
      <c r="BN547">
        <v>1</v>
      </c>
      <c r="BO547">
        <v>2</v>
      </c>
      <c r="BP547">
        <v>1</v>
      </c>
      <c r="BQ547">
        <v>2</v>
      </c>
      <c r="BR547">
        <v>3</v>
      </c>
      <c r="BS547">
        <v>1</v>
      </c>
      <c r="BT547">
        <v>2</v>
      </c>
      <c r="BU547">
        <v>2</v>
      </c>
      <c r="BV547">
        <v>0</v>
      </c>
      <c r="BW547">
        <v>2</v>
      </c>
      <c r="BX547">
        <v>0</v>
      </c>
      <c r="BY547">
        <v>2</v>
      </c>
      <c r="BZ547">
        <v>0</v>
      </c>
      <c r="CA547">
        <v>2</v>
      </c>
      <c r="CB547">
        <v>0</v>
      </c>
      <c r="CC547">
        <v>2</v>
      </c>
      <c r="CD547">
        <v>0</v>
      </c>
      <c r="CE547">
        <v>2</v>
      </c>
      <c r="CF547">
        <v>1</v>
      </c>
      <c r="CG547">
        <v>2</v>
      </c>
      <c r="CH547">
        <v>1</v>
      </c>
      <c r="CI547">
        <v>2</v>
      </c>
      <c r="CJ547">
        <v>2</v>
      </c>
      <c r="CK547">
        <v>2</v>
      </c>
      <c r="CL547">
        <v>4</v>
      </c>
      <c r="CM547">
        <v>1</v>
      </c>
      <c r="CR547">
        <v>2</v>
      </c>
      <c r="CS547">
        <v>4</v>
      </c>
      <c r="CT547">
        <v>1</v>
      </c>
      <c r="CU547">
        <v>2</v>
      </c>
      <c r="CV547" t="s">
        <v>3530</v>
      </c>
      <c r="CW547">
        <v>915</v>
      </c>
      <c r="CX547">
        <v>15.25</v>
      </c>
      <c r="CY547">
        <v>2</v>
      </c>
      <c r="CZ547">
        <v>1</v>
      </c>
      <c r="DA547" t="s">
        <v>328</v>
      </c>
      <c r="DC547">
        <v>1</v>
      </c>
      <c r="DD547">
        <v>1</v>
      </c>
      <c r="DE547">
        <v>15</v>
      </c>
      <c r="DN547" t="s">
        <v>3622</v>
      </c>
      <c r="DO547" t="s">
        <v>3622</v>
      </c>
      <c r="DP547" t="s">
        <v>3178</v>
      </c>
      <c r="DQ547" t="s">
        <v>202</v>
      </c>
      <c r="DR547" t="s">
        <v>202</v>
      </c>
      <c r="DT547">
        <v>1</v>
      </c>
      <c r="DV547">
        <v>1</v>
      </c>
      <c r="DW547">
        <v>0</v>
      </c>
      <c r="DX547">
        <v>1</v>
      </c>
      <c r="DY547">
        <v>1</v>
      </c>
      <c r="DZ547">
        <v>-97</v>
      </c>
      <c r="EB547">
        <v>3</v>
      </c>
      <c r="EC547">
        <v>2</v>
      </c>
      <c r="EE547">
        <v>15</v>
      </c>
      <c r="EL547">
        <v>3</v>
      </c>
      <c r="EM547">
        <v>1</v>
      </c>
      <c r="EN547">
        <v>1</v>
      </c>
      <c r="EO547">
        <v>1</v>
      </c>
      <c r="EP547">
        <v>1</v>
      </c>
      <c r="EQ547">
        <v>1</v>
      </c>
      <c r="ER547">
        <v>1</v>
      </c>
      <c r="EZ547">
        <v>1</v>
      </c>
      <c r="FA547">
        <v>3</v>
      </c>
      <c r="FD547">
        <v>1</v>
      </c>
      <c r="FG547">
        <v>0</v>
      </c>
      <c r="FH547" t="s">
        <v>3179</v>
      </c>
      <c r="FI547">
        <v>1</v>
      </c>
      <c r="FJ547" t="s">
        <v>204</v>
      </c>
      <c r="FK547">
        <v>15</v>
      </c>
      <c r="FL547">
        <v>12</v>
      </c>
      <c r="FM547">
        <v>12</v>
      </c>
      <c r="FN547">
        <v>17.5</v>
      </c>
      <c r="FO547" t="s">
        <v>2220</v>
      </c>
      <c r="FP547">
        <v>0.5</v>
      </c>
      <c r="FQ547" t="s">
        <v>3180</v>
      </c>
      <c r="FR547" t="s">
        <v>3196</v>
      </c>
      <c r="FS547">
        <v>1</v>
      </c>
      <c r="FT547">
        <v>1</v>
      </c>
      <c r="FU547" t="s">
        <v>2221</v>
      </c>
      <c r="FV547" t="s">
        <v>3182</v>
      </c>
      <c r="FW547">
        <v>0</v>
      </c>
      <c r="FX547">
        <v>1</v>
      </c>
      <c r="FY547">
        <v>0</v>
      </c>
      <c r="FZ547">
        <v>0</v>
      </c>
      <c r="GA547">
        <v>20830</v>
      </c>
      <c r="GB547">
        <v>83</v>
      </c>
      <c r="GC547">
        <v>250.9638554</v>
      </c>
      <c r="GD547" t="s">
        <v>2401</v>
      </c>
      <c r="GE547">
        <v>1</v>
      </c>
      <c r="HG547" t="s">
        <v>202</v>
      </c>
      <c r="HJ547">
        <v>0</v>
      </c>
    </row>
    <row r="548" spans="1:218" x14ac:dyDescent="0.3">
      <c r="A548">
        <v>310</v>
      </c>
      <c r="B548" t="s">
        <v>3264</v>
      </c>
      <c r="C548" t="s">
        <v>3666</v>
      </c>
      <c r="D548" t="s">
        <v>194</v>
      </c>
      <c r="E548">
        <v>1</v>
      </c>
      <c r="F548" t="s">
        <v>202</v>
      </c>
      <c r="H548">
        <v>1</v>
      </c>
      <c r="M548">
        <v>1</v>
      </c>
      <c r="N548">
        <v>1</v>
      </c>
      <c r="U548">
        <v>1</v>
      </c>
      <c r="W548">
        <v>1</v>
      </c>
      <c r="X548" t="s">
        <v>3174</v>
      </c>
      <c r="Y548">
        <v>1</v>
      </c>
      <c r="Z548">
        <v>1</v>
      </c>
      <c r="AA548">
        <v>2</v>
      </c>
      <c r="AD548" t="s">
        <v>202</v>
      </c>
      <c r="AE548">
        <v>1</v>
      </c>
      <c r="AF548">
        <v>2</v>
      </c>
      <c r="AG548">
        <v>1</v>
      </c>
      <c r="AH548">
        <v>1</v>
      </c>
      <c r="AI548">
        <v>1</v>
      </c>
      <c r="AJ548">
        <v>1</v>
      </c>
      <c r="AK548" t="s">
        <v>3667</v>
      </c>
      <c r="AL548">
        <v>1</v>
      </c>
      <c r="AM548">
        <v>1</v>
      </c>
      <c r="AN548">
        <v>2</v>
      </c>
      <c r="AO548">
        <v>2</v>
      </c>
      <c r="AP548">
        <v>2</v>
      </c>
      <c r="AQ548">
        <v>1</v>
      </c>
      <c r="AR548" t="s">
        <v>3668</v>
      </c>
      <c r="AS548">
        <v>2</v>
      </c>
      <c r="AT548">
        <v>2</v>
      </c>
      <c r="AU548">
        <v>1</v>
      </c>
      <c r="AV548">
        <v>1</v>
      </c>
      <c r="AW548">
        <v>7</v>
      </c>
      <c r="AX548">
        <v>1</v>
      </c>
      <c r="AY548">
        <v>3</v>
      </c>
      <c r="BE548">
        <v>1</v>
      </c>
      <c r="BF548">
        <v>1</v>
      </c>
      <c r="BG548">
        <v>1</v>
      </c>
      <c r="BH548">
        <v>1</v>
      </c>
      <c r="BI548">
        <v>1</v>
      </c>
      <c r="BJ548">
        <v>0</v>
      </c>
      <c r="BM548">
        <v>1</v>
      </c>
      <c r="BN548">
        <v>1</v>
      </c>
      <c r="BO548">
        <v>3</v>
      </c>
      <c r="BP548">
        <v>1</v>
      </c>
      <c r="BQ548">
        <v>36</v>
      </c>
      <c r="BR548">
        <v>1</v>
      </c>
      <c r="BS548">
        <v>1</v>
      </c>
      <c r="BT548">
        <v>2</v>
      </c>
      <c r="BV548">
        <v>0</v>
      </c>
      <c r="BX548">
        <v>0</v>
      </c>
      <c r="BZ548">
        <v>0</v>
      </c>
      <c r="CB548">
        <v>0</v>
      </c>
      <c r="CD548">
        <v>0</v>
      </c>
      <c r="CF548">
        <v>2</v>
      </c>
      <c r="CJ548">
        <v>1</v>
      </c>
      <c r="CK548">
        <v>2</v>
      </c>
      <c r="CL548">
        <v>5</v>
      </c>
      <c r="CM548">
        <v>7</v>
      </c>
      <c r="CR548">
        <v>1</v>
      </c>
      <c r="CS548">
        <v>6</v>
      </c>
      <c r="CT548">
        <v>1</v>
      </c>
      <c r="CU548">
        <v>1</v>
      </c>
      <c r="CV548" t="s">
        <v>3669</v>
      </c>
      <c r="CW548">
        <v>888</v>
      </c>
      <c r="CX548">
        <v>14.8</v>
      </c>
      <c r="CY548">
        <v>2</v>
      </c>
      <c r="CZ548">
        <v>1</v>
      </c>
      <c r="DA548" t="s">
        <v>3238</v>
      </c>
      <c r="DC548">
        <v>1</v>
      </c>
      <c r="DD548">
        <v>1</v>
      </c>
      <c r="DE548">
        <v>16</v>
      </c>
      <c r="DN548" t="s">
        <v>3622</v>
      </c>
      <c r="DO548" t="s">
        <v>3622</v>
      </c>
      <c r="DP548" t="s">
        <v>3178</v>
      </c>
      <c r="DQ548" t="s">
        <v>202</v>
      </c>
      <c r="DR548" t="s">
        <v>202</v>
      </c>
      <c r="DT548">
        <v>1</v>
      </c>
      <c r="DV548">
        <v>1</v>
      </c>
      <c r="DW548">
        <v>0</v>
      </c>
      <c r="DX548">
        <v>2</v>
      </c>
      <c r="DY548">
        <v>1</v>
      </c>
      <c r="DZ548">
        <v>-97</v>
      </c>
      <c r="EB548">
        <v>3</v>
      </c>
      <c r="EC548">
        <v>2</v>
      </c>
      <c r="EE548">
        <v>16</v>
      </c>
      <c r="EL548">
        <v>3</v>
      </c>
      <c r="EM548">
        <v>1</v>
      </c>
      <c r="EN548">
        <v>1</v>
      </c>
      <c r="EO548">
        <v>3</v>
      </c>
      <c r="EP548">
        <v>1</v>
      </c>
      <c r="EQ548">
        <v>1</v>
      </c>
      <c r="ER548">
        <v>1</v>
      </c>
      <c r="EZ548">
        <v>1</v>
      </c>
      <c r="FA548">
        <v>1</v>
      </c>
      <c r="FD548">
        <v>1</v>
      </c>
      <c r="FG548">
        <v>0</v>
      </c>
      <c r="FH548" t="s">
        <v>3179</v>
      </c>
      <c r="FI548">
        <v>1</v>
      </c>
      <c r="FJ548" t="s">
        <v>204</v>
      </c>
      <c r="FK548">
        <v>16</v>
      </c>
      <c r="FL548">
        <v>12</v>
      </c>
      <c r="FM548">
        <v>12</v>
      </c>
      <c r="FN548">
        <v>17.5</v>
      </c>
      <c r="FO548" t="s">
        <v>2220</v>
      </c>
      <c r="FP548">
        <v>0.5</v>
      </c>
      <c r="FQ548" t="s">
        <v>3180</v>
      </c>
      <c r="FR548" t="s">
        <v>3181</v>
      </c>
      <c r="FS548">
        <v>1</v>
      </c>
      <c r="FT548">
        <v>1</v>
      </c>
      <c r="FU548" t="s">
        <v>2221</v>
      </c>
      <c r="FV548" t="s">
        <v>3182</v>
      </c>
      <c r="FW548">
        <v>0</v>
      </c>
      <c r="FX548">
        <v>1</v>
      </c>
      <c r="FY548">
        <v>0</v>
      </c>
      <c r="FZ548">
        <v>0</v>
      </c>
      <c r="GA548">
        <v>14027</v>
      </c>
      <c r="GB548">
        <v>56</v>
      </c>
      <c r="GC548">
        <v>250.48214290000001</v>
      </c>
      <c r="GD548" t="s">
        <v>2401</v>
      </c>
      <c r="GE548">
        <v>1</v>
      </c>
      <c r="HG548" t="s">
        <v>202</v>
      </c>
      <c r="HJ548">
        <v>0</v>
      </c>
    </row>
    <row r="549" spans="1:218" x14ac:dyDescent="0.3">
      <c r="A549">
        <v>1192</v>
      </c>
      <c r="B549" t="s">
        <v>3183</v>
      </c>
      <c r="C549" t="s">
        <v>4977</v>
      </c>
      <c r="D549" t="s">
        <v>212</v>
      </c>
      <c r="E549">
        <v>1</v>
      </c>
      <c r="F549" t="s">
        <v>202</v>
      </c>
      <c r="H549">
        <v>1</v>
      </c>
      <c r="M549">
        <v>1</v>
      </c>
      <c r="N549">
        <v>1</v>
      </c>
      <c r="U549">
        <v>1</v>
      </c>
      <c r="W549">
        <v>1</v>
      </c>
      <c r="X549" t="s">
        <v>3174</v>
      </c>
      <c r="Y549">
        <v>1</v>
      </c>
      <c r="Z549">
        <v>1</v>
      </c>
      <c r="AA549">
        <v>2</v>
      </c>
      <c r="AD549" t="s">
        <v>202</v>
      </c>
      <c r="AE549">
        <v>1</v>
      </c>
      <c r="AF549">
        <v>2</v>
      </c>
      <c r="AG549">
        <v>2</v>
      </c>
      <c r="AH549">
        <v>2</v>
      </c>
      <c r="AI549">
        <v>2</v>
      </c>
      <c r="AJ549">
        <v>2</v>
      </c>
      <c r="AK549" t="s">
        <v>4978</v>
      </c>
      <c r="AL549">
        <v>1</v>
      </c>
      <c r="AM549">
        <v>2</v>
      </c>
      <c r="AN549">
        <v>1</v>
      </c>
      <c r="AO549">
        <v>2</v>
      </c>
      <c r="AP549">
        <v>2</v>
      </c>
      <c r="AQ549">
        <v>1</v>
      </c>
      <c r="AR549" t="s">
        <v>4979</v>
      </c>
      <c r="AS549">
        <v>1</v>
      </c>
      <c r="AT549">
        <v>2</v>
      </c>
      <c r="AU549">
        <v>1</v>
      </c>
      <c r="AV549">
        <v>2</v>
      </c>
      <c r="AW549">
        <v>6</v>
      </c>
      <c r="AX549">
        <v>2</v>
      </c>
      <c r="AY549">
        <v>3</v>
      </c>
      <c r="BE549">
        <v>1</v>
      </c>
      <c r="BF549">
        <v>1</v>
      </c>
      <c r="BG549">
        <v>1</v>
      </c>
      <c r="BH549">
        <v>1</v>
      </c>
      <c r="BI549">
        <v>1</v>
      </c>
      <c r="BJ549">
        <v>0</v>
      </c>
      <c r="BM549">
        <v>1</v>
      </c>
      <c r="BN549">
        <v>1</v>
      </c>
      <c r="BO549">
        <v>3</v>
      </c>
      <c r="BP549">
        <v>1</v>
      </c>
      <c r="BQ549">
        <v>9</v>
      </c>
      <c r="BR549">
        <v>3</v>
      </c>
      <c r="BS549">
        <v>1</v>
      </c>
      <c r="BT549">
        <v>3</v>
      </c>
      <c r="BV549">
        <v>1</v>
      </c>
      <c r="BX549">
        <v>0</v>
      </c>
      <c r="BZ549">
        <v>0</v>
      </c>
      <c r="CB549">
        <v>0</v>
      </c>
      <c r="CD549">
        <v>1</v>
      </c>
      <c r="CF549">
        <v>1</v>
      </c>
      <c r="CJ549">
        <v>1</v>
      </c>
      <c r="CK549">
        <v>2</v>
      </c>
      <c r="CL549">
        <v>6</v>
      </c>
      <c r="CM549">
        <v>1</v>
      </c>
      <c r="CR549">
        <v>2</v>
      </c>
      <c r="CS549">
        <v>7</v>
      </c>
      <c r="CT549">
        <v>1</v>
      </c>
      <c r="CU549">
        <v>2</v>
      </c>
      <c r="CV549" t="s">
        <v>4980</v>
      </c>
      <c r="CW549">
        <v>600</v>
      </c>
      <c r="CX549">
        <v>10</v>
      </c>
      <c r="CY549">
        <v>2</v>
      </c>
      <c r="CZ549">
        <v>1</v>
      </c>
      <c r="DA549" t="s">
        <v>4607</v>
      </c>
      <c r="DC549">
        <v>1</v>
      </c>
      <c r="DD549">
        <v>1</v>
      </c>
      <c r="DE549">
        <v>4</v>
      </c>
      <c r="DN549" t="s">
        <v>4897</v>
      </c>
      <c r="DO549" t="s">
        <v>4897</v>
      </c>
      <c r="DP549" t="s">
        <v>3178</v>
      </c>
      <c r="DQ549" t="s">
        <v>202</v>
      </c>
      <c r="DR549" t="s">
        <v>202</v>
      </c>
      <c r="DT549">
        <v>1</v>
      </c>
      <c r="DV549">
        <v>1</v>
      </c>
      <c r="DW549">
        <v>0</v>
      </c>
      <c r="DX549">
        <v>2</v>
      </c>
      <c r="DY549">
        <v>1</v>
      </c>
      <c r="DZ549">
        <v>1</v>
      </c>
      <c r="EA549">
        <v>20</v>
      </c>
      <c r="EB549">
        <f>IF(EA549&gt;=30,1,IF(EA549&gt;=20,2,IF(EA549&gt;=15,3,IF(EA549&gt;=10,4,IF(EA549&gt;=5,5,IF(EA549&gt;0,6,0))))))</f>
        <v>2</v>
      </c>
      <c r="EC549">
        <v>1</v>
      </c>
      <c r="ED549">
        <v>11</v>
      </c>
      <c r="EL549">
        <v>1</v>
      </c>
      <c r="EM549">
        <v>2</v>
      </c>
      <c r="EN549">
        <v>1</v>
      </c>
      <c r="EO549">
        <v>1</v>
      </c>
      <c r="EP549">
        <v>1</v>
      </c>
      <c r="EQ549">
        <v>1</v>
      </c>
      <c r="ER549">
        <v>1</v>
      </c>
      <c r="EZ549">
        <v>2</v>
      </c>
      <c r="FE549">
        <v>1</v>
      </c>
      <c r="FG549">
        <v>0</v>
      </c>
      <c r="FH549" t="s">
        <v>3179</v>
      </c>
      <c r="FI549">
        <v>1</v>
      </c>
      <c r="FJ549" t="s">
        <v>204</v>
      </c>
      <c r="FK549">
        <v>0.91666669999999995</v>
      </c>
      <c r="FL549">
        <v>11</v>
      </c>
      <c r="FM549">
        <v>11</v>
      </c>
      <c r="FN549">
        <v>20</v>
      </c>
      <c r="FO549" t="s">
        <v>2206</v>
      </c>
      <c r="FP549">
        <v>1.5</v>
      </c>
      <c r="FQ549" t="s">
        <v>3180</v>
      </c>
      <c r="FR549" t="s">
        <v>3196</v>
      </c>
      <c r="FS549">
        <v>1</v>
      </c>
      <c r="FT549">
        <v>1</v>
      </c>
      <c r="FU549" t="s">
        <v>2221</v>
      </c>
      <c r="FV549" t="s">
        <v>3182</v>
      </c>
      <c r="FW549">
        <v>1</v>
      </c>
      <c r="FX549">
        <v>0</v>
      </c>
      <c r="FY549">
        <v>1</v>
      </c>
      <c r="FZ549">
        <v>0</v>
      </c>
      <c r="GA549">
        <v>37408</v>
      </c>
      <c r="GB549">
        <v>127</v>
      </c>
      <c r="GC549">
        <v>294.55118110000001</v>
      </c>
      <c r="GD549" t="s">
        <v>2401</v>
      </c>
      <c r="GE549">
        <v>1</v>
      </c>
      <c r="HG549" t="s">
        <v>202</v>
      </c>
      <c r="HI549">
        <v>1</v>
      </c>
      <c r="HJ549">
        <v>1</v>
      </c>
    </row>
    <row r="550" spans="1:218" x14ac:dyDescent="0.3">
      <c r="A550">
        <v>1193</v>
      </c>
      <c r="B550" t="s">
        <v>3225</v>
      </c>
      <c r="C550" t="s">
        <v>4981</v>
      </c>
      <c r="D550" t="s">
        <v>212</v>
      </c>
      <c r="E550">
        <v>1</v>
      </c>
      <c r="F550" t="s">
        <v>202</v>
      </c>
      <c r="H550">
        <v>1</v>
      </c>
      <c r="M550">
        <v>1</v>
      </c>
      <c r="N550">
        <v>1</v>
      </c>
      <c r="U550">
        <v>1</v>
      </c>
      <c r="W550">
        <v>3</v>
      </c>
      <c r="X550" t="s">
        <v>3174</v>
      </c>
      <c r="Y550">
        <v>1</v>
      </c>
      <c r="Z550">
        <v>1</v>
      </c>
      <c r="AA550">
        <v>8</v>
      </c>
      <c r="AD550" t="s">
        <v>202</v>
      </c>
      <c r="AE550">
        <v>1</v>
      </c>
      <c r="AF550">
        <v>1</v>
      </c>
      <c r="AG550">
        <v>1</v>
      </c>
      <c r="AH550">
        <v>2</v>
      </c>
      <c r="AI550">
        <v>2</v>
      </c>
      <c r="AJ550">
        <v>1</v>
      </c>
      <c r="AK550" t="s">
        <v>4982</v>
      </c>
      <c r="AL550">
        <v>2</v>
      </c>
      <c r="AM550">
        <v>2</v>
      </c>
      <c r="AN550">
        <v>2</v>
      </c>
      <c r="AO550">
        <v>2</v>
      </c>
      <c r="AP550">
        <v>2</v>
      </c>
      <c r="AQ550">
        <v>2</v>
      </c>
      <c r="AR550" t="s">
        <v>4983</v>
      </c>
      <c r="AS550">
        <v>-97</v>
      </c>
      <c r="AT550">
        <v>2</v>
      </c>
      <c r="AU550">
        <v>2</v>
      </c>
      <c r="AV550">
        <v>2</v>
      </c>
      <c r="AW550">
        <v>6</v>
      </c>
      <c r="AX550">
        <v>1</v>
      </c>
      <c r="AY550">
        <v>3</v>
      </c>
      <c r="BE550">
        <v>1</v>
      </c>
      <c r="BF550">
        <v>1</v>
      </c>
      <c r="BG550">
        <v>1</v>
      </c>
      <c r="BH550">
        <v>1</v>
      </c>
      <c r="BI550">
        <v>1</v>
      </c>
      <c r="BJ550">
        <v>0</v>
      </c>
      <c r="BM550">
        <v>5</v>
      </c>
      <c r="BN550">
        <v>1</v>
      </c>
      <c r="BO550">
        <v>2</v>
      </c>
      <c r="BP550">
        <v>1</v>
      </c>
      <c r="BQ550">
        <v>3</v>
      </c>
      <c r="BR550">
        <v>-97</v>
      </c>
      <c r="BS550">
        <v>1</v>
      </c>
      <c r="BT550">
        <v>4</v>
      </c>
      <c r="BV550">
        <v>2</v>
      </c>
      <c r="BX550">
        <v>1</v>
      </c>
      <c r="BZ550">
        <v>1</v>
      </c>
      <c r="CJ550">
        <v>2</v>
      </c>
      <c r="CK550">
        <v>2</v>
      </c>
      <c r="CL550">
        <v>5</v>
      </c>
      <c r="CM550">
        <v>1</v>
      </c>
      <c r="CR550">
        <v>2</v>
      </c>
      <c r="CS550">
        <v>4</v>
      </c>
      <c r="CT550">
        <v>1</v>
      </c>
      <c r="CU550">
        <v>2</v>
      </c>
      <c r="CV550" t="s">
        <v>4984</v>
      </c>
      <c r="CW550">
        <v>695</v>
      </c>
      <c r="CX550">
        <v>11.58</v>
      </c>
      <c r="CY550">
        <v>2</v>
      </c>
      <c r="CZ550">
        <v>1</v>
      </c>
      <c r="DA550" t="s">
        <v>3419</v>
      </c>
      <c r="DC550">
        <v>1</v>
      </c>
      <c r="DD550">
        <v>1</v>
      </c>
      <c r="DE550">
        <v>3</v>
      </c>
      <c r="DN550" t="s">
        <v>4897</v>
      </c>
      <c r="DO550" t="s">
        <v>4897</v>
      </c>
      <c r="DP550" t="s">
        <v>3178</v>
      </c>
      <c r="DQ550" t="s">
        <v>202</v>
      </c>
      <c r="DR550" t="s">
        <v>202</v>
      </c>
      <c r="DT550">
        <v>1</v>
      </c>
      <c r="DV550">
        <v>1</v>
      </c>
      <c r="DW550">
        <v>0</v>
      </c>
      <c r="DX550">
        <v>8</v>
      </c>
      <c r="DY550">
        <v>1</v>
      </c>
      <c r="DZ550">
        <v>-97</v>
      </c>
      <c r="EB550">
        <v>4</v>
      </c>
      <c r="EC550">
        <v>-97</v>
      </c>
      <c r="EL550">
        <v>2</v>
      </c>
      <c r="EM550">
        <v>4</v>
      </c>
      <c r="EN550">
        <v>1</v>
      </c>
      <c r="EO550">
        <v>2</v>
      </c>
      <c r="EP550">
        <v>2</v>
      </c>
      <c r="EZ550">
        <v>1</v>
      </c>
      <c r="FA550">
        <v>1</v>
      </c>
      <c r="FD550">
        <v>5</v>
      </c>
      <c r="FG550">
        <v>0</v>
      </c>
      <c r="FH550" t="s">
        <v>3179</v>
      </c>
      <c r="FI550">
        <v>1</v>
      </c>
      <c r="FJ550" t="s">
        <v>204</v>
      </c>
      <c r="FN550">
        <v>12.5</v>
      </c>
      <c r="FO550" t="s">
        <v>2212</v>
      </c>
      <c r="FP550">
        <v>7.5</v>
      </c>
      <c r="FQ550" t="s">
        <v>3180</v>
      </c>
      <c r="FR550" t="s">
        <v>3189</v>
      </c>
      <c r="FS550">
        <v>0</v>
      </c>
      <c r="FT550">
        <v>0</v>
      </c>
      <c r="FU550" t="s">
        <v>2207</v>
      </c>
      <c r="FV550" t="s">
        <v>2207</v>
      </c>
      <c r="FW550">
        <v>0</v>
      </c>
      <c r="FX550">
        <v>1</v>
      </c>
      <c r="FY550">
        <v>0</v>
      </c>
      <c r="FZ550">
        <v>0</v>
      </c>
      <c r="GA550">
        <v>39021</v>
      </c>
      <c r="GB550">
        <v>133</v>
      </c>
      <c r="GC550">
        <v>293.3909774</v>
      </c>
      <c r="GD550" t="s">
        <v>2401</v>
      </c>
      <c r="GE550">
        <v>1</v>
      </c>
      <c r="HG550" t="s">
        <v>202</v>
      </c>
      <c r="HJ550">
        <v>0</v>
      </c>
    </row>
    <row r="551" spans="1:218" x14ac:dyDescent="0.3">
      <c r="A551">
        <v>317</v>
      </c>
      <c r="B551" t="s">
        <v>3312</v>
      </c>
      <c r="C551" t="s">
        <v>3674</v>
      </c>
      <c r="D551" t="s">
        <v>212</v>
      </c>
      <c r="E551">
        <v>1</v>
      </c>
      <c r="F551" t="s">
        <v>202</v>
      </c>
      <c r="H551">
        <v>1</v>
      </c>
      <c r="M551">
        <v>1</v>
      </c>
      <c r="N551">
        <v>1</v>
      </c>
      <c r="U551">
        <v>1</v>
      </c>
      <c r="W551">
        <v>1</v>
      </c>
      <c r="X551" t="s">
        <v>3174</v>
      </c>
      <c r="Y551">
        <v>1</v>
      </c>
      <c r="Z551">
        <v>1</v>
      </c>
      <c r="AA551">
        <v>1</v>
      </c>
      <c r="AD551" t="s">
        <v>202</v>
      </c>
      <c r="AE551">
        <v>1</v>
      </c>
      <c r="AF551">
        <v>1</v>
      </c>
      <c r="AG551">
        <v>1</v>
      </c>
      <c r="AH551">
        <v>2</v>
      </c>
      <c r="AI551">
        <v>2</v>
      </c>
      <c r="AJ551">
        <v>2</v>
      </c>
      <c r="AK551" t="s">
        <v>3675</v>
      </c>
      <c r="AL551">
        <v>1</v>
      </c>
      <c r="AM551">
        <v>2</v>
      </c>
      <c r="AN551">
        <v>1</v>
      </c>
      <c r="AO551">
        <v>2</v>
      </c>
      <c r="AP551">
        <v>2</v>
      </c>
      <c r="AQ551">
        <v>1</v>
      </c>
      <c r="AR551" t="s">
        <v>3676</v>
      </c>
      <c r="AS551">
        <v>2</v>
      </c>
      <c r="AT551">
        <v>1</v>
      </c>
      <c r="AU551">
        <v>1</v>
      </c>
      <c r="AV551">
        <v>2</v>
      </c>
      <c r="AW551">
        <v>1</v>
      </c>
      <c r="AX551">
        <v>1</v>
      </c>
      <c r="AY551">
        <v>1</v>
      </c>
      <c r="BE551">
        <v>1</v>
      </c>
      <c r="BF551">
        <v>1</v>
      </c>
      <c r="BG551">
        <v>1</v>
      </c>
      <c r="BH551">
        <v>1</v>
      </c>
      <c r="BI551">
        <v>-97</v>
      </c>
      <c r="BM551">
        <v>1</v>
      </c>
      <c r="BN551">
        <v>-97</v>
      </c>
      <c r="BP551">
        <v>1</v>
      </c>
      <c r="BQ551">
        <v>11</v>
      </c>
      <c r="BR551">
        <v>6</v>
      </c>
      <c r="BS551">
        <v>1</v>
      </c>
      <c r="BT551">
        <v>2</v>
      </c>
      <c r="BV551">
        <v>0</v>
      </c>
      <c r="BX551">
        <v>0</v>
      </c>
      <c r="BZ551">
        <v>0</v>
      </c>
      <c r="CB551">
        <v>0</v>
      </c>
      <c r="CD551">
        <v>0</v>
      </c>
      <c r="CF551">
        <v>2</v>
      </c>
      <c r="CJ551">
        <v>1</v>
      </c>
      <c r="CK551">
        <v>2</v>
      </c>
      <c r="CL551">
        <v>6</v>
      </c>
      <c r="CM551">
        <v>1</v>
      </c>
      <c r="CR551">
        <v>2</v>
      </c>
      <c r="CS551">
        <v>8</v>
      </c>
      <c r="CT551">
        <v>1</v>
      </c>
      <c r="CU551">
        <v>1</v>
      </c>
      <c r="CV551" t="s">
        <v>1239</v>
      </c>
      <c r="CW551">
        <v>950</v>
      </c>
      <c r="CX551">
        <v>15.83</v>
      </c>
      <c r="CY551">
        <v>2</v>
      </c>
      <c r="CZ551">
        <v>1</v>
      </c>
      <c r="DA551" t="s">
        <v>3677</v>
      </c>
      <c r="DC551">
        <v>1</v>
      </c>
      <c r="DD551">
        <v>1</v>
      </c>
      <c r="DE551">
        <v>5</v>
      </c>
      <c r="DN551" t="s">
        <v>3622</v>
      </c>
      <c r="DO551" t="s">
        <v>3622</v>
      </c>
      <c r="DP551" t="s">
        <v>3178</v>
      </c>
      <c r="DQ551" t="s">
        <v>202</v>
      </c>
      <c r="DR551" t="s">
        <v>202</v>
      </c>
      <c r="DT551">
        <v>1</v>
      </c>
      <c r="DV551">
        <v>1</v>
      </c>
      <c r="DW551">
        <v>0</v>
      </c>
      <c r="DX551">
        <v>1</v>
      </c>
      <c r="DY551">
        <v>1</v>
      </c>
      <c r="DZ551">
        <v>1</v>
      </c>
      <c r="EA551">
        <v>10</v>
      </c>
      <c r="EB551">
        <f>IF(EA551&gt;=30,1,IF(EA551&gt;=20,2,IF(EA551&gt;=15,3,IF(EA551&gt;=10,4,IF(EA551&gt;=5,5,IF(EA551&gt;0,6,0))))))</f>
        <v>4</v>
      </c>
      <c r="EC551">
        <v>1</v>
      </c>
      <c r="ED551">
        <v>3</v>
      </c>
      <c r="EL551">
        <v>1</v>
      </c>
      <c r="EM551">
        <v>1</v>
      </c>
      <c r="EN551">
        <v>1</v>
      </c>
      <c r="EO551">
        <v>1</v>
      </c>
      <c r="EP551">
        <v>1</v>
      </c>
      <c r="EQ551">
        <v>1</v>
      </c>
      <c r="ER551">
        <v>1</v>
      </c>
      <c r="EZ551">
        <v>1</v>
      </c>
      <c r="FA551">
        <v>1</v>
      </c>
      <c r="FD551">
        <v>1</v>
      </c>
      <c r="FG551">
        <v>0</v>
      </c>
      <c r="FH551" t="s">
        <v>3179</v>
      </c>
      <c r="FI551">
        <v>1</v>
      </c>
      <c r="FJ551" t="s">
        <v>204</v>
      </c>
      <c r="FK551">
        <v>0.25</v>
      </c>
      <c r="FL551">
        <v>3</v>
      </c>
      <c r="FM551">
        <v>3</v>
      </c>
      <c r="FN551">
        <v>10</v>
      </c>
      <c r="FO551" t="s">
        <v>2206</v>
      </c>
      <c r="FP551">
        <v>0.5</v>
      </c>
      <c r="FQ551" t="s">
        <v>3180</v>
      </c>
      <c r="FR551" t="s">
        <v>3196</v>
      </c>
      <c r="FS551">
        <v>1</v>
      </c>
      <c r="FT551">
        <v>1</v>
      </c>
      <c r="FU551" t="s">
        <v>2221</v>
      </c>
      <c r="FV551" t="s">
        <v>3182</v>
      </c>
      <c r="FW551">
        <v>0</v>
      </c>
      <c r="FX551">
        <v>1</v>
      </c>
      <c r="FY551">
        <v>0</v>
      </c>
      <c r="FZ551">
        <v>0</v>
      </c>
      <c r="GA551">
        <v>20418</v>
      </c>
      <c r="GB551">
        <v>71</v>
      </c>
      <c r="GC551">
        <v>287.57746479999997</v>
      </c>
      <c r="GD551" t="s">
        <v>2401</v>
      </c>
      <c r="GE551">
        <v>1</v>
      </c>
      <c r="HG551" t="s">
        <v>202</v>
      </c>
      <c r="HJ551">
        <v>0</v>
      </c>
    </row>
    <row r="552" spans="1:218" x14ac:dyDescent="0.3">
      <c r="A552">
        <v>1196</v>
      </c>
      <c r="B552" t="s">
        <v>3225</v>
      </c>
      <c r="C552" t="s">
        <v>4989</v>
      </c>
      <c r="D552" t="s">
        <v>212</v>
      </c>
      <c r="E552">
        <v>1</v>
      </c>
      <c r="F552" t="s">
        <v>202</v>
      </c>
      <c r="H552">
        <v>1</v>
      </c>
      <c r="M552">
        <v>1</v>
      </c>
      <c r="N552">
        <v>1</v>
      </c>
      <c r="U552">
        <v>2</v>
      </c>
      <c r="V552">
        <v>1</v>
      </c>
      <c r="W552">
        <v>1</v>
      </c>
      <c r="X552" t="s">
        <v>3174</v>
      </c>
      <c r="Y552">
        <v>1</v>
      </c>
      <c r="Z552">
        <v>1</v>
      </c>
      <c r="AA552">
        <v>1</v>
      </c>
      <c r="AD552" t="s">
        <v>202</v>
      </c>
      <c r="AE552">
        <v>1</v>
      </c>
      <c r="AF552">
        <v>1</v>
      </c>
      <c r="AG552">
        <v>1</v>
      </c>
      <c r="AH552">
        <v>1</v>
      </c>
      <c r="AI552">
        <v>1</v>
      </c>
      <c r="AJ552">
        <v>1</v>
      </c>
      <c r="AK552" t="s">
        <v>4990</v>
      </c>
      <c r="AL552">
        <v>1</v>
      </c>
      <c r="AM552">
        <v>1</v>
      </c>
      <c r="AN552">
        <v>1</v>
      </c>
      <c r="AO552">
        <v>2</v>
      </c>
      <c r="AP552">
        <v>2</v>
      </c>
      <c r="AQ552">
        <v>1</v>
      </c>
      <c r="AR552" t="s">
        <v>4991</v>
      </c>
      <c r="AS552">
        <v>2</v>
      </c>
      <c r="AT552">
        <v>2</v>
      </c>
      <c r="AU552">
        <v>3</v>
      </c>
      <c r="AV552">
        <v>2</v>
      </c>
      <c r="AW552">
        <v>7</v>
      </c>
      <c r="AX552">
        <v>1</v>
      </c>
      <c r="AY552">
        <v>1</v>
      </c>
      <c r="AZ552">
        <v>5</v>
      </c>
      <c r="BE552">
        <v>1</v>
      </c>
      <c r="BF552">
        <v>1</v>
      </c>
      <c r="BG552">
        <v>1</v>
      </c>
      <c r="BH552">
        <v>1</v>
      </c>
      <c r="BI552">
        <v>1</v>
      </c>
      <c r="BJ552">
        <v>0</v>
      </c>
      <c r="BM552">
        <v>2</v>
      </c>
      <c r="BN552">
        <v>1</v>
      </c>
      <c r="BO552">
        <v>2</v>
      </c>
      <c r="BP552">
        <v>1</v>
      </c>
      <c r="BQ552">
        <v>14</v>
      </c>
      <c r="BR552">
        <v>-97</v>
      </c>
      <c r="BS552">
        <v>1</v>
      </c>
      <c r="BT552">
        <v>4</v>
      </c>
      <c r="BV552">
        <v>1</v>
      </c>
      <c r="BX552">
        <v>1</v>
      </c>
      <c r="BZ552">
        <v>0</v>
      </c>
      <c r="CB552">
        <v>2</v>
      </c>
      <c r="CJ552">
        <v>1</v>
      </c>
      <c r="CK552">
        <v>2</v>
      </c>
      <c r="CL552">
        <v>6</v>
      </c>
      <c r="CM552">
        <v>6</v>
      </c>
      <c r="CS552">
        <v>3</v>
      </c>
      <c r="CT552">
        <v>1</v>
      </c>
      <c r="CU552">
        <v>1</v>
      </c>
      <c r="CV552" t="s">
        <v>2132</v>
      </c>
      <c r="CW552">
        <v>789</v>
      </c>
      <c r="CX552">
        <v>13.15</v>
      </c>
      <c r="CY552">
        <v>2</v>
      </c>
      <c r="CZ552">
        <v>1</v>
      </c>
      <c r="DA552" t="s">
        <v>725</v>
      </c>
      <c r="DC552">
        <v>1</v>
      </c>
      <c r="DD552">
        <v>1</v>
      </c>
      <c r="DE552">
        <v>3</v>
      </c>
      <c r="DN552" t="s">
        <v>4897</v>
      </c>
      <c r="DO552" t="s">
        <v>4897</v>
      </c>
      <c r="DP552" t="s">
        <v>3178</v>
      </c>
      <c r="DQ552" t="s">
        <v>202</v>
      </c>
      <c r="DR552" t="s">
        <v>202</v>
      </c>
      <c r="DT552">
        <v>1</v>
      </c>
      <c r="DV552">
        <v>1</v>
      </c>
      <c r="DW552">
        <v>0</v>
      </c>
      <c r="DX552">
        <v>1</v>
      </c>
      <c r="DY552">
        <v>1</v>
      </c>
      <c r="DZ552">
        <v>-97</v>
      </c>
      <c r="EB552">
        <v>5</v>
      </c>
      <c r="EC552">
        <v>2</v>
      </c>
      <c r="EE552">
        <v>6</v>
      </c>
      <c r="EL552">
        <v>2</v>
      </c>
      <c r="EM552">
        <v>4</v>
      </c>
      <c r="EN552">
        <v>1</v>
      </c>
      <c r="EO552">
        <v>2</v>
      </c>
      <c r="EP552">
        <v>1</v>
      </c>
      <c r="EQ552">
        <v>1</v>
      </c>
      <c r="ER552">
        <v>1</v>
      </c>
      <c r="EZ552">
        <v>2</v>
      </c>
      <c r="FE552">
        <v>1</v>
      </c>
      <c r="FG552">
        <v>0</v>
      </c>
      <c r="FH552" t="s">
        <v>3179</v>
      </c>
      <c r="FI552">
        <v>1</v>
      </c>
      <c r="FJ552" t="s">
        <v>204</v>
      </c>
      <c r="FK552">
        <v>6</v>
      </c>
      <c r="FL552">
        <v>12</v>
      </c>
      <c r="FM552">
        <v>12</v>
      </c>
      <c r="FN552">
        <v>7.5</v>
      </c>
      <c r="FO552" t="s">
        <v>2212</v>
      </c>
      <c r="FP552">
        <v>7.5</v>
      </c>
      <c r="FQ552" t="s">
        <v>3180</v>
      </c>
      <c r="FR552" t="s">
        <v>3189</v>
      </c>
      <c r="FS552">
        <v>0</v>
      </c>
      <c r="FT552">
        <v>1</v>
      </c>
      <c r="FU552" t="s">
        <v>2221</v>
      </c>
      <c r="FV552" t="s">
        <v>3182</v>
      </c>
      <c r="FW552">
        <v>1</v>
      </c>
      <c r="FX552">
        <v>0</v>
      </c>
      <c r="FY552">
        <v>1</v>
      </c>
      <c r="FZ552">
        <v>0</v>
      </c>
      <c r="GA552">
        <v>39021</v>
      </c>
      <c r="GB552">
        <v>133</v>
      </c>
      <c r="GC552">
        <v>293.3909774</v>
      </c>
      <c r="GD552" t="s">
        <v>2401</v>
      </c>
      <c r="GE552">
        <v>1</v>
      </c>
      <c r="HG552" t="s">
        <v>202</v>
      </c>
      <c r="HI552">
        <v>1</v>
      </c>
      <c r="HJ552">
        <v>1</v>
      </c>
    </row>
    <row r="553" spans="1:218" x14ac:dyDescent="0.3">
      <c r="A553">
        <v>1198</v>
      </c>
      <c r="B553" t="s">
        <v>3190</v>
      </c>
      <c r="C553" t="s">
        <v>4992</v>
      </c>
      <c r="D553" t="s">
        <v>265</v>
      </c>
      <c r="E553">
        <v>1</v>
      </c>
      <c r="F553" t="s">
        <v>202</v>
      </c>
      <c r="H553">
        <v>1</v>
      </c>
      <c r="M553">
        <v>1</v>
      </c>
      <c r="N553">
        <v>1</v>
      </c>
      <c r="U553">
        <v>1</v>
      </c>
      <c r="W553">
        <v>1</v>
      </c>
      <c r="X553" t="s">
        <v>3174</v>
      </c>
      <c r="Y553">
        <v>1</v>
      </c>
      <c r="Z553">
        <v>1</v>
      </c>
      <c r="AA553">
        <v>2</v>
      </c>
      <c r="AD553" t="s">
        <v>202</v>
      </c>
      <c r="AE553">
        <v>1</v>
      </c>
      <c r="AF553">
        <v>1</v>
      </c>
      <c r="AG553">
        <v>1</v>
      </c>
      <c r="AH553">
        <v>1</v>
      </c>
      <c r="AI553">
        <v>1</v>
      </c>
      <c r="AJ553">
        <v>1</v>
      </c>
      <c r="AK553" t="s">
        <v>4993</v>
      </c>
      <c r="AL553">
        <v>2</v>
      </c>
      <c r="AM553">
        <v>1</v>
      </c>
      <c r="AN553">
        <v>1</v>
      </c>
      <c r="AO553">
        <v>2</v>
      </c>
      <c r="AP553">
        <v>2</v>
      </c>
      <c r="AQ553">
        <v>1</v>
      </c>
      <c r="AR553" t="s">
        <v>4994</v>
      </c>
      <c r="AS553">
        <v>1</v>
      </c>
      <c r="AT553">
        <v>1</v>
      </c>
      <c r="AU553">
        <v>1</v>
      </c>
      <c r="AV553">
        <v>2</v>
      </c>
      <c r="AW553">
        <v>7</v>
      </c>
      <c r="AX553">
        <v>1</v>
      </c>
      <c r="AY553">
        <v>1</v>
      </c>
      <c r="BE553">
        <v>1</v>
      </c>
      <c r="BF553">
        <v>1</v>
      </c>
      <c r="BG553">
        <v>1</v>
      </c>
      <c r="BH553">
        <v>1</v>
      </c>
      <c r="BI553">
        <v>1</v>
      </c>
      <c r="BJ553">
        <v>0</v>
      </c>
      <c r="BM553">
        <v>1</v>
      </c>
      <c r="BN553">
        <v>1</v>
      </c>
      <c r="BO553">
        <v>3</v>
      </c>
      <c r="BP553">
        <v>1</v>
      </c>
      <c r="BQ553">
        <v>21</v>
      </c>
      <c r="BR553">
        <v>3</v>
      </c>
      <c r="BS553">
        <v>1</v>
      </c>
      <c r="BT553">
        <v>2</v>
      </c>
      <c r="BV553">
        <v>0</v>
      </c>
      <c r="BX553">
        <v>0</v>
      </c>
      <c r="BZ553">
        <v>0</v>
      </c>
      <c r="CB553">
        <v>0</v>
      </c>
      <c r="CD553">
        <v>0</v>
      </c>
      <c r="CF553">
        <v>2</v>
      </c>
      <c r="CJ553">
        <v>1</v>
      </c>
      <c r="CK553">
        <v>2</v>
      </c>
      <c r="CL553">
        <v>5</v>
      </c>
      <c r="CM553">
        <v>1</v>
      </c>
      <c r="CR553">
        <v>2</v>
      </c>
      <c r="CS553">
        <v>4</v>
      </c>
      <c r="CT553">
        <v>1</v>
      </c>
      <c r="CU553">
        <v>1</v>
      </c>
      <c r="CV553" t="s">
        <v>1686</v>
      </c>
      <c r="CW553">
        <v>704</v>
      </c>
      <c r="CX553">
        <v>11.73</v>
      </c>
      <c r="CY553">
        <v>2</v>
      </c>
      <c r="CZ553">
        <v>1</v>
      </c>
      <c r="DA553" t="s">
        <v>768</v>
      </c>
      <c r="DC553">
        <v>1</v>
      </c>
      <c r="DD553">
        <v>1</v>
      </c>
      <c r="DE553">
        <v>29</v>
      </c>
      <c r="DN553" t="s">
        <v>4995</v>
      </c>
      <c r="DO553" t="s">
        <v>4995</v>
      </c>
      <c r="DP553" t="s">
        <v>3178</v>
      </c>
      <c r="DQ553" t="s">
        <v>202</v>
      </c>
      <c r="DR553" t="s">
        <v>202</v>
      </c>
      <c r="DT553">
        <v>1</v>
      </c>
      <c r="DV553">
        <v>1</v>
      </c>
      <c r="DW553">
        <v>0</v>
      </c>
      <c r="DX553">
        <v>2</v>
      </c>
      <c r="DY553">
        <v>1</v>
      </c>
      <c r="DZ553">
        <v>1</v>
      </c>
      <c r="EA553">
        <v>6</v>
      </c>
      <c r="EB553">
        <f t="shared" ref="EB553:EB558" si="23">IF(EA553&gt;=30,1,IF(EA553&gt;=20,2,IF(EA553&gt;=15,3,IF(EA553&gt;=10,4,IF(EA553&gt;=5,5,IF(EA553&gt;0,6,0))))))</f>
        <v>5</v>
      </c>
      <c r="EC553">
        <v>2</v>
      </c>
      <c r="EE553">
        <v>6</v>
      </c>
      <c r="EL553">
        <v>3</v>
      </c>
      <c r="EM553">
        <v>1</v>
      </c>
      <c r="EN553">
        <v>1</v>
      </c>
      <c r="EO553">
        <v>1</v>
      </c>
      <c r="EP553">
        <v>1</v>
      </c>
      <c r="EQ553">
        <v>1</v>
      </c>
      <c r="ER553">
        <v>2</v>
      </c>
      <c r="ES553">
        <v>1</v>
      </c>
      <c r="ET553">
        <v>4</v>
      </c>
      <c r="EU553">
        <f>IF(ET553&gt;=30,1,IF(ET553&gt;=20,2,IF(ET553&gt;=15,3,IF(ET553&gt;=10,4,IF(ET553&gt;=5,5,IF(ET553&gt;0,6,0))))))</f>
        <v>6</v>
      </c>
      <c r="EV553">
        <v>2</v>
      </c>
      <c r="EW553">
        <v>1</v>
      </c>
      <c r="EY553">
        <v>2</v>
      </c>
      <c r="EZ553">
        <v>1</v>
      </c>
      <c r="FA553">
        <v>1</v>
      </c>
      <c r="FD553">
        <v>1</v>
      </c>
      <c r="FG553">
        <v>0</v>
      </c>
      <c r="FH553" t="s">
        <v>3179</v>
      </c>
      <c r="FI553">
        <v>1</v>
      </c>
      <c r="FJ553" t="s">
        <v>204</v>
      </c>
      <c r="FK553">
        <v>6</v>
      </c>
      <c r="FL553">
        <v>12</v>
      </c>
      <c r="FM553">
        <v>12</v>
      </c>
      <c r="FN553">
        <v>6</v>
      </c>
      <c r="FO553" t="s">
        <v>2220</v>
      </c>
      <c r="FP553">
        <v>0.5</v>
      </c>
      <c r="FQ553" t="s">
        <v>3180</v>
      </c>
      <c r="FR553" t="s">
        <v>3196</v>
      </c>
      <c r="FS553">
        <v>1</v>
      </c>
      <c r="FT553">
        <v>1</v>
      </c>
      <c r="FU553" t="s">
        <v>2213</v>
      </c>
      <c r="FV553" t="s">
        <v>3182</v>
      </c>
      <c r="FW553">
        <v>0</v>
      </c>
      <c r="FX553">
        <v>1</v>
      </c>
      <c r="FY553">
        <v>0</v>
      </c>
      <c r="FZ553">
        <v>0</v>
      </c>
      <c r="GA553">
        <v>15709</v>
      </c>
      <c r="GB553">
        <v>72</v>
      </c>
      <c r="GC553">
        <v>218.18055559999999</v>
      </c>
      <c r="GD553" t="s">
        <v>2401</v>
      </c>
      <c r="GE553">
        <v>1</v>
      </c>
      <c r="HG553" t="s">
        <v>202</v>
      </c>
      <c r="HJ553">
        <v>0</v>
      </c>
    </row>
    <row r="554" spans="1:218" x14ac:dyDescent="0.3">
      <c r="A554">
        <v>1200</v>
      </c>
      <c r="B554" t="s">
        <v>3279</v>
      </c>
      <c r="C554" t="s">
        <v>4996</v>
      </c>
      <c r="D554" t="s">
        <v>212</v>
      </c>
      <c r="E554">
        <v>1</v>
      </c>
      <c r="F554" t="s">
        <v>202</v>
      </c>
      <c r="H554">
        <v>1</v>
      </c>
      <c r="M554">
        <v>1</v>
      </c>
      <c r="N554">
        <v>1</v>
      </c>
      <c r="U554">
        <v>1</v>
      </c>
      <c r="W554">
        <v>1</v>
      </c>
      <c r="X554" t="s">
        <v>3174</v>
      </c>
      <c r="Y554">
        <v>1</v>
      </c>
      <c r="Z554">
        <v>1</v>
      </c>
      <c r="AA554">
        <v>2</v>
      </c>
      <c r="AD554" t="s">
        <v>202</v>
      </c>
      <c r="AE554">
        <v>1</v>
      </c>
      <c r="AF554">
        <v>1</v>
      </c>
      <c r="AG554">
        <v>1</v>
      </c>
      <c r="AH554">
        <v>2</v>
      </c>
      <c r="AI554">
        <v>2</v>
      </c>
      <c r="AJ554">
        <v>2</v>
      </c>
      <c r="AK554" t="s">
        <v>4997</v>
      </c>
      <c r="AL554">
        <v>2</v>
      </c>
      <c r="AM554">
        <v>2</v>
      </c>
      <c r="AN554">
        <v>1</v>
      </c>
      <c r="AO554">
        <v>2</v>
      </c>
      <c r="AP554">
        <v>2</v>
      </c>
      <c r="AQ554">
        <v>2</v>
      </c>
      <c r="AR554" t="s">
        <v>4998</v>
      </c>
      <c r="AS554">
        <v>2</v>
      </c>
      <c r="AT554">
        <v>1</v>
      </c>
      <c r="AU554">
        <v>1</v>
      </c>
      <c r="AV554">
        <v>2</v>
      </c>
      <c r="AW554">
        <v>6</v>
      </c>
      <c r="AX554">
        <v>2</v>
      </c>
      <c r="AY554">
        <v>4</v>
      </c>
      <c r="BE554">
        <v>1</v>
      </c>
      <c r="BF554">
        <v>1</v>
      </c>
      <c r="BG554">
        <v>1</v>
      </c>
      <c r="BH554">
        <v>1</v>
      </c>
      <c r="BI554">
        <v>1</v>
      </c>
      <c r="BJ554">
        <v>1</v>
      </c>
      <c r="BK554">
        <v>1</v>
      </c>
      <c r="BL554">
        <v>1</v>
      </c>
      <c r="BM554">
        <v>1</v>
      </c>
      <c r="BN554">
        <v>1</v>
      </c>
      <c r="BO554">
        <v>5</v>
      </c>
      <c r="BP554">
        <v>1</v>
      </c>
      <c r="BQ554">
        <v>11</v>
      </c>
      <c r="BR554">
        <v>6</v>
      </c>
      <c r="BS554">
        <v>1</v>
      </c>
      <c r="BT554">
        <v>5</v>
      </c>
      <c r="BV554">
        <v>2</v>
      </c>
      <c r="BX554">
        <v>1</v>
      </c>
      <c r="BZ554">
        <v>0</v>
      </c>
      <c r="CB554">
        <v>0</v>
      </c>
      <c r="CD554">
        <v>0</v>
      </c>
      <c r="CF554">
        <v>2</v>
      </c>
      <c r="CJ554">
        <v>1</v>
      </c>
      <c r="CK554">
        <v>2</v>
      </c>
      <c r="CL554">
        <v>5</v>
      </c>
      <c r="CM554">
        <v>1</v>
      </c>
      <c r="CR554">
        <v>2</v>
      </c>
      <c r="CS554">
        <v>-98</v>
      </c>
      <c r="CT554">
        <v>1</v>
      </c>
      <c r="CU554">
        <v>2</v>
      </c>
      <c r="CV554" t="s">
        <v>4999</v>
      </c>
      <c r="CW554">
        <v>710</v>
      </c>
      <c r="CX554">
        <v>11.83</v>
      </c>
      <c r="CY554">
        <v>2</v>
      </c>
      <c r="CZ554">
        <v>1</v>
      </c>
      <c r="DA554" t="s">
        <v>534</v>
      </c>
      <c r="DC554">
        <v>1</v>
      </c>
      <c r="DD554">
        <v>1</v>
      </c>
      <c r="DE554">
        <v>2</v>
      </c>
      <c r="DN554" t="s">
        <v>4995</v>
      </c>
      <c r="DO554" t="s">
        <v>4995</v>
      </c>
      <c r="DP554" t="s">
        <v>3178</v>
      </c>
      <c r="DQ554" t="s">
        <v>202</v>
      </c>
      <c r="DR554" t="s">
        <v>202</v>
      </c>
      <c r="DT554">
        <v>1</v>
      </c>
      <c r="DV554">
        <v>1</v>
      </c>
      <c r="DW554">
        <v>0</v>
      </c>
      <c r="DX554">
        <v>2</v>
      </c>
      <c r="DY554">
        <v>1</v>
      </c>
      <c r="DZ554">
        <v>1</v>
      </c>
      <c r="EA554">
        <v>8</v>
      </c>
      <c r="EB554">
        <f t="shared" si="23"/>
        <v>5</v>
      </c>
      <c r="EC554">
        <v>2</v>
      </c>
      <c r="EE554">
        <v>8</v>
      </c>
      <c r="EL554">
        <v>2</v>
      </c>
      <c r="EM554">
        <v>2</v>
      </c>
      <c r="EN554">
        <v>1</v>
      </c>
      <c r="EO554">
        <v>1</v>
      </c>
      <c r="EP554">
        <v>1</v>
      </c>
      <c r="EQ554">
        <v>1</v>
      </c>
      <c r="ER554">
        <v>1</v>
      </c>
      <c r="EZ554">
        <v>2</v>
      </c>
      <c r="FE554">
        <v>2</v>
      </c>
      <c r="FG554">
        <v>0</v>
      </c>
      <c r="FH554" t="s">
        <v>3179</v>
      </c>
      <c r="FI554">
        <v>1</v>
      </c>
      <c r="FJ554" t="s">
        <v>204</v>
      </c>
      <c r="FK554">
        <v>8</v>
      </c>
      <c r="FL554">
        <v>12</v>
      </c>
      <c r="FM554">
        <v>12</v>
      </c>
      <c r="FN554">
        <v>8</v>
      </c>
      <c r="FO554" t="s">
        <v>2212</v>
      </c>
      <c r="FP554">
        <v>1.5</v>
      </c>
      <c r="FQ554" t="s">
        <v>3180</v>
      </c>
      <c r="FR554" t="s">
        <v>3196</v>
      </c>
      <c r="FS554">
        <v>1</v>
      </c>
      <c r="FT554">
        <v>1</v>
      </c>
      <c r="FU554" t="s">
        <v>2221</v>
      </c>
      <c r="FV554" t="s">
        <v>3182</v>
      </c>
      <c r="FW554">
        <v>1</v>
      </c>
      <c r="FX554">
        <v>0</v>
      </c>
      <c r="FY554">
        <v>0</v>
      </c>
      <c r="FZ554">
        <v>1</v>
      </c>
      <c r="GA554">
        <v>59048</v>
      </c>
      <c r="GB554">
        <v>201</v>
      </c>
      <c r="GC554">
        <v>293.7711443</v>
      </c>
      <c r="GD554" t="s">
        <v>2401</v>
      </c>
      <c r="GE554">
        <v>1</v>
      </c>
      <c r="HG554" t="s">
        <v>202</v>
      </c>
      <c r="HI554">
        <v>0</v>
      </c>
      <c r="HJ554">
        <v>1</v>
      </c>
    </row>
    <row r="555" spans="1:218" x14ac:dyDescent="0.3">
      <c r="A555">
        <v>320</v>
      </c>
      <c r="B555" t="s">
        <v>3172</v>
      </c>
      <c r="C555" t="s">
        <v>3682</v>
      </c>
      <c r="D555" t="s">
        <v>194</v>
      </c>
      <c r="E555">
        <v>1</v>
      </c>
      <c r="F555" t="s">
        <v>202</v>
      </c>
      <c r="H555">
        <v>1</v>
      </c>
      <c r="M555">
        <v>1</v>
      </c>
      <c r="N555">
        <v>1</v>
      </c>
      <c r="U555">
        <v>1</v>
      </c>
      <c r="W555">
        <v>1</v>
      </c>
      <c r="X555" t="s">
        <v>3174</v>
      </c>
      <c r="Y555">
        <v>1</v>
      </c>
      <c r="Z555">
        <v>1</v>
      </c>
      <c r="AA555">
        <v>2</v>
      </c>
      <c r="AD555" t="s">
        <v>202</v>
      </c>
      <c r="AE555">
        <v>1</v>
      </c>
      <c r="AF555">
        <v>1</v>
      </c>
      <c r="AG555">
        <v>1</v>
      </c>
      <c r="AH555">
        <v>1</v>
      </c>
      <c r="AI555">
        <v>1</v>
      </c>
      <c r="AJ555">
        <v>2</v>
      </c>
      <c r="AK555" t="s">
        <v>3683</v>
      </c>
      <c r="AL555">
        <v>1</v>
      </c>
      <c r="AM555">
        <v>2</v>
      </c>
      <c r="AN555">
        <v>2</v>
      </c>
      <c r="AO555">
        <v>2</v>
      </c>
      <c r="AP555">
        <v>2</v>
      </c>
      <c r="AQ555">
        <v>1</v>
      </c>
      <c r="AR555" t="s">
        <v>3684</v>
      </c>
      <c r="AS555">
        <v>1</v>
      </c>
      <c r="AT555">
        <v>1</v>
      </c>
      <c r="AU555">
        <v>1</v>
      </c>
      <c r="AV555">
        <v>2</v>
      </c>
      <c r="AW555">
        <v>7</v>
      </c>
      <c r="AX555">
        <v>1</v>
      </c>
      <c r="AY555">
        <v>3</v>
      </c>
      <c r="BE555">
        <v>1</v>
      </c>
      <c r="BF555">
        <v>1</v>
      </c>
      <c r="BG555">
        <v>1</v>
      </c>
      <c r="BH555">
        <v>1</v>
      </c>
      <c r="BI555">
        <v>1</v>
      </c>
      <c r="BJ555">
        <v>0</v>
      </c>
      <c r="BM555">
        <v>1</v>
      </c>
      <c r="BN555">
        <v>1</v>
      </c>
      <c r="BO555">
        <v>3</v>
      </c>
      <c r="BP555">
        <v>1</v>
      </c>
      <c r="BQ555">
        <v>19</v>
      </c>
      <c r="BR555">
        <v>3</v>
      </c>
      <c r="BS555">
        <v>1</v>
      </c>
      <c r="BT555">
        <v>3</v>
      </c>
      <c r="BU555">
        <v>3</v>
      </c>
      <c r="BV555">
        <v>0</v>
      </c>
      <c r="BW555">
        <v>3</v>
      </c>
      <c r="BX555">
        <v>1</v>
      </c>
      <c r="BY555">
        <v>3</v>
      </c>
      <c r="BZ555">
        <v>0</v>
      </c>
      <c r="CA555">
        <v>3</v>
      </c>
      <c r="CB555">
        <v>0</v>
      </c>
      <c r="CC555">
        <v>3</v>
      </c>
      <c r="CD555">
        <v>0</v>
      </c>
      <c r="CE555">
        <v>3</v>
      </c>
      <c r="CF555">
        <v>1</v>
      </c>
      <c r="CG555">
        <v>3</v>
      </c>
      <c r="CH555">
        <v>1</v>
      </c>
      <c r="CI555">
        <v>3</v>
      </c>
      <c r="CJ555">
        <v>-77</v>
      </c>
      <c r="CK555">
        <v>2</v>
      </c>
      <c r="CL555">
        <v>6</v>
      </c>
      <c r="CM555">
        <v>-98</v>
      </c>
      <c r="CR555">
        <v>2</v>
      </c>
      <c r="CS555">
        <v>6</v>
      </c>
      <c r="CT555">
        <v>1</v>
      </c>
      <c r="CU555">
        <v>1</v>
      </c>
      <c r="CV555" t="s">
        <v>3685</v>
      </c>
      <c r="CW555">
        <v>716</v>
      </c>
      <c r="CX555">
        <v>11.93</v>
      </c>
      <c r="CY555">
        <v>2</v>
      </c>
      <c r="CZ555">
        <v>1</v>
      </c>
      <c r="DA555" t="s">
        <v>848</v>
      </c>
      <c r="DC555">
        <v>1</v>
      </c>
      <c r="DD555">
        <v>1</v>
      </c>
      <c r="DE555">
        <v>14</v>
      </c>
      <c r="DN555" t="s">
        <v>3622</v>
      </c>
      <c r="DO555" t="s">
        <v>3622</v>
      </c>
      <c r="DP555" t="s">
        <v>3178</v>
      </c>
      <c r="DQ555" t="s">
        <v>202</v>
      </c>
      <c r="DR555" t="s">
        <v>202</v>
      </c>
      <c r="DT555">
        <v>1</v>
      </c>
      <c r="DV555">
        <v>1</v>
      </c>
      <c r="DW555">
        <v>0</v>
      </c>
      <c r="DX555">
        <v>2</v>
      </c>
      <c r="DY555">
        <v>1</v>
      </c>
      <c r="DZ555">
        <v>1</v>
      </c>
      <c r="EA555">
        <v>10</v>
      </c>
      <c r="EB555">
        <f t="shared" si="23"/>
        <v>4</v>
      </c>
      <c r="EC555">
        <v>2</v>
      </c>
      <c r="EE555">
        <v>10</v>
      </c>
      <c r="EL555">
        <v>1</v>
      </c>
      <c r="EM555">
        <v>4</v>
      </c>
      <c r="EN555">
        <v>1</v>
      </c>
      <c r="EO555">
        <v>3</v>
      </c>
      <c r="EP555">
        <v>1</v>
      </c>
      <c r="EQ555">
        <v>1</v>
      </c>
      <c r="ER555">
        <v>1</v>
      </c>
      <c r="EZ555">
        <v>1</v>
      </c>
      <c r="FA555">
        <v>1</v>
      </c>
      <c r="FD555">
        <v>1</v>
      </c>
      <c r="FG555">
        <v>0</v>
      </c>
      <c r="FH555" t="s">
        <v>3179</v>
      </c>
      <c r="FI555">
        <v>1</v>
      </c>
      <c r="FJ555" t="s">
        <v>204</v>
      </c>
      <c r="FK555">
        <v>10</v>
      </c>
      <c r="FL555">
        <v>12</v>
      </c>
      <c r="FM555">
        <v>12</v>
      </c>
      <c r="FN555">
        <v>10</v>
      </c>
      <c r="FO555" t="s">
        <v>2206</v>
      </c>
      <c r="FP555">
        <v>7.5</v>
      </c>
      <c r="FQ555" t="s">
        <v>3180</v>
      </c>
      <c r="FR555" t="s">
        <v>3181</v>
      </c>
      <c r="FS555">
        <v>1</v>
      </c>
      <c r="FT555">
        <v>1</v>
      </c>
      <c r="FU555" t="s">
        <v>2221</v>
      </c>
      <c r="FV555" t="s">
        <v>3182</v>
      </c>
      <c r="FW555">
        <v>0</v>
      </c>
      <c r="FX555">
        <v>1</v>
      </c>
      <c r="FY555">
        <v>0</v>
      </c>
      <c r="FZ555">
        <v>0</v>
      </c>
      <c r="GA555">
        <v>9502</v>
      </c>
      <c r="GB555">
        <v>38</v>
      </c>
      <c r="GC555">
        <v>250.05263160000001</v>
      </c>
      <c r="GD555" t="s">
        <v>2401</v>
      </c>
      <c r="GE555">
        <v>1</v>
      </c>
      <c r="HG555" t="s">
        <v>202</v>
      </c>
      <c r="HJ555">
        <v>0</v>
      </c>
    </row>
    <row r="556" spans="1:218" x14ac:dyDescent="0.3">
      <c r="A556">
        <v>325</v>
      </c>
      <c r="B556" t="s">
        <v>3264</v>
      </c>
      <c r="C556" t="s">
        <v>3689</v>
      </c>
      <c r="D556" t="s">
        <v>194</v>
      </c>
      <c r="E556">
        <v>1</v>
      </c>
      <c r="F556" t="s">
        <v>202</v>
      </c>
      <c r="H556">
        <v>1</v>
      </c>
      <c r="M556">
        <v>1</v>
      </c>
      <c r="N556">
        <v>1</v>
      </c>
      <c r="U556">
        <v>1</v>
      </c>
      <c r="W556">
        <v>1</v>
      </c>
      <c r="X556" t="s">
        <v>3174</v>
      </c>
      <c r="Y556">
        <v>1</v>
      </c>
      <c r="Z556">
        <v>1</v>
      </c>
      <c r="AA556">
        <v>2</v>
      </c>
      <c r="AD556" t="s">
        <v>202</v>
      </c>
      <c r="AE556">
        <v>1</v>
      </c>
      <c r="AF556">
        <v>1</v>
      </c>
      <c r="AG556">
        <v>1</v>
      </c>
      <c r="AH556">
        <v>1</v>
      </c>
      <c r="AI556">
        <v>1</v>
      </c>
      <c r="AJ556">
        <v>1</v>
      </c>
      <c r="AK556" t="s">
        <v>3690</v>
      </c>
      <c r="AL556">
        <v>1</v>
      </c>
      <c r="AM556">
        <v>2</v>
      </c>
      <c r="AN556">
        <v>1</v>
      </c>
      <c r="AO556">
        <v>2</v>
      </c>
      <c r="AP556">
        <v>2</v>
      </c>
      <c r="AQ556">
        <v>1</v>
      </c>
      <c r="AR556" t="s">
        <v>3691</v>
      </c>
      <c r="AS556">
        <v>2</v>
      </c>
      <c r="AT556">
        <v>1</v>
      </c>
      <c r="AU556">
        <v>1</v>
      </c>
      <c r="AV556">
        <v>2</v>
      </c>
      <c r="AW556">
        <v>7</v>
      </c>
      <c r="AX556">
        <v>5</v>
      </c>
      <c r="AY556">
        <v>5</v>
      </c>
      <c r="BE556">
        <v>1</v>
      </c>
      <c r="BF556">
        <v>1</v>
      </c>
      <c r="BG556">
        <v>1</v>
      </c>
      <c r="BH556">
        <v>1</v>
      </c>
      <c r="BI556">
        <v>1</v>
      </c>
      <c r="BJ556">
        <v>0</v>
      </c>
      <c r="BM556">
        <v>1</v>
      </c>
      <c r="BN556">
        <v>1</v>
      </c>
      <c r="BO556">
        <v>3</v>
      </c>
      <c r="BP556">
        <v>1</v>
      </c>
      <c r="BQ556">
        <v>26.5</v>
      </c>
      <c r="BR556">
        <v>1</v>
      </c>
      <c r="BS556">
        <v>1</v>
      </c>
      <c r="BT556">
        <v>1</v>
      </c>
      <c r="BU556">
        <v>1</v>
      </c>
      <c r="BV556">
        <v>0</v>
      </c>
      <c r="BW556">
        <v>1</v>
      </c>
      <c r="BX556">
        <v>0</v>
      </c>
      <c r="BY556">
        <v>1</v>
      </c>
      <c r="BZ556">
        <v>0</v>
      </c>
      <c r="CA556">
        <v>1</v>
      </c>
      <c r="CB556">
        <v>0</v>
      </c>
      <c r="CC556">
        <v>1</v>
      </c>
      <c r="CD556">
        <v>0</v>
      </c>
      <c r="CE556">
        <v>1</v>
      </c>
      <c r="CF556">
        <v>0</v>
      </c>
      <c r="CG556">
        <v>1</v>
      </c>
      <c r="CH556">
        <v>1</v>
      </c>
      <c r="CI556">
        <v>1</v>
      </c>
      <c r="CJ556">
        <v>1</v>
      </c>
      <c r="CK556">
        <v>1</v>
      </c>
      <c r="CL556">
        <v>6</v>
      </c>
      <c r="CM556">
        <v>1</v>
      </c>
      <c r="CR556">
        <v>2</v>
      </c>
      <c r="CS556">
        <v>6</v>
      </c>
      <c r="CT556">
        <v>1</v>
      </c>
      <c r="CU556">
        <v>2</v>
      </c>
      <c r="CV556" t="s">
        <v>3692</v>
      </c>
      <c r="CW556">
        <v>628</v>
      </c>
      <c r="CX556">
        <v>10.47</v>
      </c>
      <c r="CY556">
        <v>2</v>
      </c>
      <c r="CZ556">
        <v>1</v>
      </c>
      <c r="DA556" t="s">
        <v>3627</v>
      </c>
      <c r="DC556">
        <v>1</v>
      </c>
      <c r="DD556">
        <v>1</v>
      </c>
      <c r="DE556">
        <v>16</v>
      </c>
      <c r="DN556" t="s">
        <v>3622</v>
      </c>
      <c r="DO556" t="s">
        <v>3622</v>
      </c>
      <c r="DP556" t="s">
        <v>3178</v>
      </c>
      <c r="DQ556" t="s">
        <v>202</v>
      </c>
      <c r="DR556" t="s">
        <v>202</v>
      </c>
      <c r="DT556">
        <v>1</v>
      </c>
      <c r="DV556">
        <v>1</v>
      </c>
      <c r="DW556">
        <v>0</v>
      </c>
      <c r="DX556">
        <v>2</v>
      </c>
      <c r="DY556">
        <v>1</v>
      </c>
      <c r="DZ556">
        <v>1</v>
      </c>
      <c r="EA556">
        <v>23.5</v>
      </c>
      <c r="EB556">
        <f t="shared" si="23"/>
        <v>2</v>
      </c>
      <c r="EC556">
        <v>1</v>
      </c>
      <c r="ED556">
        <v>11</v>
      </c>
      <c r="EL556">
        <v>2</v>
      </c>
      <c r="EM556">
        <v>1</v>
      </c>
      <c r="EN556">
        <v>1</v>
      </c>
      <c r="EO556">
        <v>3</v>
      </c>
      <c r="EP556">
        <v>1</v>
      </c>
      <c r="EQ556">
        <v>1</v>
      </c>
      <c r="ER556">
        <v>1</v>
      </c>
      <c r="EZ556">
        <v>1</v>
      </c>
      <c r="FA556">
        <v>1</v>
      </c>
      <c r="FD556">
        <v>1</v>
      </c>
      <c r="FG556">
        <v>0</v>
      </c>
      <c r="FH556" t="s">
        <v>3179</v>
      </c>
      <c r="FI556">
        <v>1</v>
      </c>
      <c r="FJ556" t="s">
        <v>204</v>
      </c>
      <c r="FK556">
        <v>0.91666669999999995</v>
      </c>
      <c r="FL556">
        <v>11</v>
      </c>
      <c r="FM556">
        <v>11</v>
      </c>
      <c r="FN556">
        <v>23.5</v>
      </c>
      <c r="FO556" t="s">
        <v>2212</v>
      </c>
      <c r="FP556">
        <v>0.5</v>
      </c>
      <c r="FQ556" t="s">
        <v>3180</v>
      </c>
      <c r="FR556" t="s">
        <v>3181</v>
      </c>
      <c r="FS556">
        <v>1</v>
      </c>
      <c r="FT556">
        <v>1</v>
      </c>
      <c r="FU556" t="s">
        <v>2221</v>
      </c>
      <c r="FV556" t="s">
        <v>3182</v>
      </c>
      <c r="FW556">
        <v>0</v>
      </c>
      <c r="FX556">
        <v>1</v>
      </c>
      <c r="FY556">
        <v>0</v>
      </c>
      <c r="FZ556">
        <v>0</v>
      </c>
      <c r="GA556">
        <v>14027</v>
      </c>
      <c r="GB556">
        <v>56</v>
      </c>
      <c r="GC556">
        <v>250.48214290000001</v>
      </c>
      <c r="GD556" t="s">
        <v>2401</v>
      </c>
      <c r="GE556">
        <v>1</v>
      </c>
      <c r="HG556" t="s">
        <v>202</v>
      </c>
      <c r="HJ556">
        <v>0</v>
      </c>
    </row>
    <row r="557" spans="1:218" x14ac:dyDescent="0.3">
      <c r="A557">
        <v>1205</v>
      </c>
      <c r="B557" t="s">
        <v>3190</v>
      </c>
      <c r="C557" t="s">
        <v>5006</v>
      </c>
      <c r="D557" t="s">
        <v>265</v>
      </c>
      <c r="E557">
        <v>1</v>
      </c>
      <c r="F557" t="s">
        <v>202</v>
      </c>
      <c r="H557">
        <v>1</v>
      </c>
      <c r="M557">
        <v>1</v>
      </c>
      <c r="N557">
        <v>1</v>
      </c>
      <c r="U557">
        <v>1</v>
      </c>
      <c r="W557">
        <v>1</v>
      </c>
      <c r="X557" t="s">
        <v>3174</v>
      </c>
      <c r="Y557">
        <v>1</v>
      </c>
      <c r="Z557">
        <v>1</v>
      </c>
      <c r="AA557">
        <v>2</v>
      </c>
      <c r="AD557" t="s">
        <v>202</v>
      </c>
      <c r="AE557">
        <v>1</v>
      </c>
      <c r="AF557">
        <v>1</v>
      </c>
      <c r="AG557">
        <v>1</v>
      </c>
      <c r="AH557">
        <v>-97</v>
      </c>
      <c r="AI557">
        <v>2</v>
      </c>
      <c r="AJ557">
        <v>2</v>
      </c>
      <c r="AK557" t="s">
        <v>5007</v>
      </c>
      <c r="AL557">
        <v>1</v>
      </c>
      <c r="AM557">
        <v>2</v>
      </c>
      <c r="AN557">
        <v>2</v>
      </c>
      <c r="AO557">
        <v>2</v>
      </c>
      <c r="AP557">
        <v>2</v>
      </c>
      <c r="AQ557">
        <v>1</v>
      </c>
      <c r="AR557" t="s">
        <v>5008</v>
      </c>
      <c r="AS557">
        <v>2</v>
      </c>
      <c r="AT557">
        <v>1</v>
      </c>
      <c r="AU557">
        <v>2</v>
      </c>
      <c r="AV557">
        <v>2</v>
      </c>
      <c r="AW557">
        <v>7</v>
      </c>
      <c r="AX557">
        <v>2</v>
      </c>
      <c r="AY557">
        <v>1</v>
      </c>
      <c r="AZ557">
        <v>2</v>
      </c>
      <c r="BA557">
        <v>3</v>
      </c>
      <c r="BB557">
        <v>4</v>
      </c>
      <c r="BC557">
        <v>5</v>
      </c>
      <c r="BD557">
        <v>6</v>
      </c>
      <c r="BE557">
        <v>1</v>
      </c>
      <c r="BF557">
        <v>1</v>
      </c>
      <c r="BG557">
        <v>1</v>
      </c>
      <c r="BH557">
        <v>1</v>
      </c>
      <c r="BI557">
        <v>1</v>
      </c>
      <c r="BJ557">
        <v>0</v>
      </c>
      <c r="BM557">
        <v>1</v>
      </c>
      <c r="BN557">
        <v>1</v>
      </c>
      <c r="BO557">
        <v>4</v>
      </c>
      <c r="BP557">
        <v>1</v>
      </c>
      <c r="BQ557">
        <v>12</v>
      </c>
      <c r="BR557">
        <v>6</v>
      </c>
      <c r="BS557">
        <v>1</v>
      </c>
      <c r="BT557">
        <v>4</v>
      </c>
      <c r="BV557">
        <v>2</v>
      </c>
      <c r="BX557">
        <v>0</v>
      </c>
      <c r="BZ557">
        <v>0</v>
      </c>
      <c r="CB557">
        <v>2</v>
      </c>
      <c r="CJ557">
        <v>1</v>
      </c>
      <c r="CK557">
        <v>2</v>
      </c>
      <c r="CL557">
        <v>6</v>
      </c>
      <c r="CM557">
        <v>-98</v>
      </c>
      <c r="CR557">
        <v>-98</v>
      </c>
      <c r="CS557">
        <v>-98</v>
      </c>
      <c r="CT557">
        <v>-98</v>
      </c>
      <c r="CU557">
        <v>1</v>
      </c>
      <c r="CV557" t="s">
        <v>229</v>
      </c>
      <c r="CW557">
        <v>584</v>
      </c>
      <c r="CX557">
        <v>9.73</v>
      </c>
      <c r="CY557">
        <v>1</v>
      </c>
      <c r="CZ557">
        <v>1</v>
      </c>
      <c r="DA557" t="s">
        <v>4794</v>
      </c>
      <c r="DC557">
        <v>1</v>
      </c>
      <c r="DD557">
        <v>1</v>
      </c>
      <c r="DE557">
        <v>29</v>
      </c>
      <c r="DN557" t="s">
        <v>4995</v>
      </c>
      <c r="DO557" t="s">
        <v>4995</v>
      </c>
      <c r="DP557" t="s">
        <v>3178</v>
      </c>
      <c r="DQ557" t="s">
        <v>202</v>
      </c>
      <c r="DR557" t="s">
        <v>202</v>
      </c>
      <c r="DT557">
        <v>1</v>
      </c>
      <c r="DV557">
        <v>1</v>
      </c>
      <c r="DW557">
        <v>0</v>
      </c>
      <c r="DX557">
        <v>2</v>
      </c>
      <c r="DY557">
        <v>1</v>
      </c>
      <c r="DZ557">
        <v>1</v>
      </c>
      <c r="EA557">
        <v>7</v>
      </c>
      <c r="EB557">
        <f t="shared" si="23"/>
        <v>5</v>
      </c>
      <c r="EC557">
        <v>2</v>
      </c>
      <c r="EE557">
        <v>7</v>
      </c>
      <c r="EL557">
        <v>4</v>
      </c>
      <c r="EM557">
        <v>-97</v>
      </c>
      <c r="EN557">
        <v>1</v>
      </c>
      <c r="EO557">
        <v>4</v>
      </c>
      <c r="EP557">
        <v>2</v>
      </c>
      <c r="EZ557">
        <v>1</v>
      </c>
      <c r="FA557">
        <v>-97</v>
      </c>
      <c r="FD557">
        <v>1</v>
      </c>
      <c r="FG557">
        <v>0</v>
      </c>
      <c r="FH557" t="s">
        <v>3179</v>
      </c>
      <c r="FI557">
        <v>1</v>
      </c>
      <c r="FJ557" t="s">
        <v>204</v>
      </c>
      <c r="FK557">
        <v>7</v>
      </c>
      <c r="FL557">
        <v>12</v>
      </c>
      <c r="FM557">
        <v>12</v>
      </c>
      <c r="FN557">
        <v>7</v>
      </c>
      <c r="FO557" t="s">
        <v>2233</v>
      </c>
      <c r="FQ557" t="s">
        <v>3180</v>
      </c>
      <c r="FR557" t="s">
        <v>3201</v>
      </c>
      <c r="FS557">
        <v>1</v>
      </c>
      <c r="FT557">
        <v>0</v>
      </c>
      <c r="FU557" t="s">
        <v>2207</v>
      </c>
      <c r="FV557" t="s">
        <v>2207</v>
      </c>
      <c r="FW557">
        <v>0</v>
      </c>
      <c r="FX557">
        <v>1</v>
      </c>
      <c r="FY557">
        <v>0</v>
      </c>
      <c r="FZ557">
        <v>0</v>
      </c>
      <c r="GA557">
        <v>15709</v>
      </c>
      <c r="GB557">
        <v>72</v>
      </c>
      <c r="GC557">
        <v>218.18055559999999</v>
      </c>
      <c r="GD557" t="s">
        <v>2401</v>
      </c>
      <c r="GE557">
        <v>1</v>
      </c>
      <c r="HG557" t="s">
        <v>202</v>
      </c>
      <c r="HJ557">
        <v>0</v>
      </c>
    </row>
    <row r="558" spans="1:218" x14ac:dyDescent="0.3">
      <c r="A558">
        <v>326</v>
      </c>
      <c r="B558" t="s">
        <v>3250</v>
      </c>
      <c r="C558" t="s">
        <v>3693</v>
      </c>
      <c r="D558" t="s">
        <v>265</v>
      </c>
      <c r="E558">
        <v>1</v>
      </c>
      <c r="F558" t="s">
        <v>202</v>
      </c>
      <c r="H558">
        <v>1</v>
      </c>
      <c r="M558">
        <v>1</v>
      </c>
      <c r="N558">
        <v>1</v>
      </c>
      <c r="U558">
        <v>1</v>
      </c>
      <c r="W558">
        <v>1</v>
      </c>
      <c r="X558" t="s">
        <v>3174</v>
      </c>
      <c r="Y558">
        <v>1</v>
      </c>
      <c r="Z558">
        <v>1</v>
      </c>
      <c r="AA558">
        <v>1</v>
      </c>
      <c r="AD558" t="s">
        <v>202</v>
      </c>
      <c r="AE558">
        <v>1</v>
      </c>
      <c r="AF558">
        <v>1</v>
      </c>
      <c r="AG558">
        <v>1</v>
      </c>
      <c r="AH558">
        <v>2</v>
      </c>
      <c r="AI558">
        <v>2</v>
      </c>
      <c r="AJ558">
        <v>2</v>
      </c>
      <c r="AK558" t="s">
        <v>3694</v>
      </c>
      <c r="AL558">
        <v>1</v>
      </c>
      <c r="AM558">
        <v>1</v>
      </c>
      <c r="AN558">
        <v>2</v>
      </c>
      <c r="AO558">
        <v>2</v>
      </c>
      <c r="AP558">
        <v>2</v>
      </c>
      <c r="AQ558">
        <v>2</v>
      </c>
      <c r="AR558" t="s">
        <v>3695</v>
      </c>
      <c r="AS558">
        <v>1</v>
      </c>
      <c r="AT558">
        <v>1</v>
      </c>
      <c r="AU558">
        <v>2</v>
      </c>
      <c r="AV558">
        <v>2</v>
      </c>
      <c r="AW558">
        <v>5</v>
      </c>
      <c r="AX558">
        <v>3</v>
      </c>
      <c r="AY558">
        <v>3</v>
      </c>
      <c r="BE558">
        <v>1</v>
      </c>
      <c r="BF558">
        <v>2</v>
      </c>
      <c r="BG558">
        <v>1</v>
      </c>
      <c r="BH558">
        <v>2</v>
      </c>
      <c r="BI558">
        <v>1</v>
      </c>
      <c r="BJ558">
        <v>1</v>
      </c>
      <c r="BK558">
        <v>1</v>
      </c>
      <c r="BL558">
        <v>1</v>
      </c>
      <c r="BM558">
        <v>1</v>
      </c>
      <c r="BN558">
        <v>1</v>
      </c>
      <c r="BO558">
        <v>4</v>
      </c>
      <c r="BP558">
        <v>1</v>
      </c>
      <c r="BQ558">
        <v>24</v>
      </c>
      <c r="BR558">
        <v>3</v>
      </c>
      <c r="BS558">
        <v>1</v>
      </c>
      <c r="BT558">
        <v>5</v>
      </c>
      <c r="BV558">
        <v>1</v>
      </c>
      <c r="BX558">
        <v>1</v>
      </c>
      <c r="BZ558">
        <v>2</v>
      </c>
      <c r="CB558">
        <v>0</v>
      </c>
      <c r="CD558">
        <v>0</v>
      </c>
      <c r="CF558">
        <v>2</v>
      </c>
      <c r="CJ558">
        <v>1</v>
      </c>
      <c r="CK558">
        <v>2</v>
      </c>
      <c r="CL558">
        <v>5</v>
      </c>
      <c r="CM558">
        <v>4</v>
      </c>
      <c r="CR558">
        <v>2</v>
      </c>
      <c r="CS558">
        <v>8</v>
      </c>
      <c r="CT558">
        <v>5</v>
      </c>
      <c r="CU558">
        <v>1</v>
      </c>
      <c r="CV558" t="s">
        <v>3696</v>
      </c>
      <c r="CW558">
        <v>816</v>
      </c>
      <c r="CX558">
        <v>13.6</v>
      </c>
      <c r="CY558">
        <v>2</v>
      </c>
      <c r="CZ558">
        <v>1</v>
      </c>
      <c r="DA558" t="s">
        <v>553</v>
      </c>
      <c r="DC558">
        <v>1</v>
      </c>
      <c r="DD558">
        <v>1</v>
      </c>
      <c r="DE558">
        <v>27</v>
      </c>
      <c r="DN558" t="s">
        <v>3622</v>
      </c>
      <c r="DO558" t="s">
        <v>3622</v>
      </c>
      <c r="DP558" t="s">
        <v>3178</v>
      </c>
      <c r="DQ558" t="s">
        <v>202</v>
      </c>
      <c r="DR558" t="s">
        <v>202</v>
      </c>
      <c r="DT558">
        <v>1</v>
      </c>
      <c r="DV558">
        <v>1</v>
      </c>
      <c r="DW558">
        <v>0</v>
      </c>
      <c r="DX558">
        <v>1</v>
      </c>
      <c r="DY558">
        <v>1</v>
      </c>
      <c r="DZ558">
        <v>1</v>
      </c>
      <c r="EA558">
        <v>15</v>
      </c>
      <c r="EB558">
        <f t="shared" si="23"/>
        <v>3</v>
      </c>
      <c r="EC558">
        <v>2</v>
      </c>
      <c r="EE558">
        <v>15</v>
      </c>
      <c r="EL558">
        <v>1</v>
      </c>
      <c r="EM558">
        <v>3</v>
      </c>
      <c r="EN558">
        <v>2</v>
      </c>
      <c r="EO558">
        <v>2</v>
      </c>
      <c r="EP558">
        <v>1</v>
      </c>
      <c r="EQ558">
        <v>1</v>
      </c>
      <c r="ER558">
        <v>1</v>
      </c>
      <c r="EZ558">
        <v>1</v>
      </c>
      <c r="FA558">
        <v>1</v>
      </c>
      <c r="FD558">
        <v>1</v>
      </c>
      <c r="FG558">
        <v>0</v>
      </c>
      <c r="FH558" t="s">
        <v>3179</v>
      </c>
      <c r="FI558">
        <v>1</v>
      </c>
      <c r="FJ558" t="s">
        <v>204</v>
      </c>
      <c r="FK558">
        <v>15</v>
      </c>
      <c r="FL558">
        <v>12</v>
      </c>
      <c r="FM558">
        <v>12</v>
      </c>
      <c r="FN558">
        <v>15</v>
      </c>
      <c r="FO558" t="s">
        <v>2206</v>
      </c>
      <c r="FP558">
        <v>3.5</v>
      </c>
      <c r="FQ558" t="s">
        <v>3287</v>
      </c>
      <c r="FR558" t="s">
        <v>3189</v>
      </c>
      <c r="FS558">
        <v>0</v>
      </c>
      <c r="FT558">
        <v>1</v>
      </c>
      <c r="FU558" t="s">
        <v>2221</v>
      </c>
      <c r="FV558" t="s">
        <v>3182</v>
      </c>
      <c r="FW558">
        <v>0</v>
      </c>
      <c r="FX558">
        <v>1</v>
      </c>
      <c r="FY558">
        <v>0</v>
      </c>
      <c r="FZ558">
        <v>0</v>
      </c>
      <c r="GA558">
        <v>6214</v>
      </c>
      <c r="GB558">
        <v>28</v>
      </c>
      <c r="GC558">
        <v>221.92857140000001</v>
      </c>
      <c r="GD558" t="s">
        <v>2401</v>
      </c>
      <c r="GE558">
        <v>1</v>
      </c>
      <c r="HG558" t="s">
        <v>202</v>
      </c>
      <c r="HJ558">
        <v>0</v>
      </c>
    </row>
    <row r="559" spans="1:218" x14ac:dyDescent="0.3">
      <c r="A559">
        <v>1208</v>
      </c>
      <c r="B559" t="s">
        <v>3190</v>
      </c>
      <c r="C559" t="s">
        <v>5012</v>
      </c>
      <c r="D559" t="s">
        <v>265</v>
      </c>
      <c r="E559">
        <v>1</v>
      </c>
      <c r="F559" t="s">
        <v>202</v>
      </c>
      <c r="H559">
        <v>1</v>
      </c>
      <c r="M559">
        <v>1</v>
      </c>
      <c r="N559">
        <v>1</v>
      </c>
      <c r="U559">
        <v>1</v>
      </c>
      <c r="W559">
        <v>1</v>
      </c>
      <c r="X559" t="s">
        <v>3174</v>
      </c>
      <c r="Y559">
        <v>1</v>
      </c>
      <c r="Z559">
        <v>1</v>
      </c>
      <c r="AA559">
        <v>5</v>
      </c>
      <c r="AD559" t="s">
        <v>202</v>
      </c>
      <c r="AE559">
        <v>1</v>
      </c>
      <c r="AF559">
        <v>1</v>
      </c>
      <c r="AG559">
        <v>1</v>
      </c>
      <c r="AH559">
        <v>1</v>
      </c>
      <c r="AI559">
        <v>1</v>
      </c>
      <c r="AJ559">
        <v>2</v>
      </c>
      <c r="AK559" t="s">
        <v>5013</v>
      </c>
      <c r="AL559">
        <v>1</v>
      </c>
      <c r="AM559">
        <v>2</v>
      </c>
      <c r="AN559">
        <v>1</v>
      </c>
      <c r="AO559">
        <v>2</v>
      </c>
      <c r="AP559">
        <v>1</v>
      </c>
      <c r="AQ559">
        <v>1</v>
      </c>
      <c r="AR559" t="s">
        <v>5014</v>
      </c>
      <c r="AS559">
        <v>2</v>
      </c>
      <c r="AT559">
        <v>1</v>
      </c>
      <c r="AU559">
        <v>1</v>
      </c>
      <c r="AV559">
        <v>1</v>
      </c>
      <c r="AW559">
        <v>7</v>
      </c>
      <c r="AX559">
        <v>1</v>
      </c>
      <c r="AY559">
        <v>5</v>
      </c>
      <c r="BE559">
        <v>1</v>
      </c>
      <c r="BF559">
        <v>1</v>
      </c>
      <c r="BG559">
        <v>1</v>
      </c>
      <c r="BH559">
        <v>1</v>
      </c>
      <c r="BI559">
        <v>1</v>
      </c>
      <c r="BJ559">
        <v>1</v>
      </c>
      <c r="BK559">
        <v>1</v>
      </c>
      <c r="BL559">
        <v>1</v>
      </c>
      <c r="BM559">
        <v>1</v>
      </c>
      <c r="BN559">
        <v>1</v>
      </c>
      <c r="BO559">
        <v>3</v>
      </c>
      <c r="BP559">
        <v>1</v>
      </c>
      <c r="BQ559">
        <v>3.5</v>
      </c>
      <c r="BR559">
        <v>1</v>
      </c>
      <c r="BS559">
        <v>1</v>
      </c>
      <c r="BT559">
        <v>3</v>
      </c>
      <c r="BU559">
        <v>3</v>
      </c>
      <c r="BV559">
        <v>0</v>
      </c>
      <c r="BW559">
        <v>3</v>
      </c>
      <c r="BX559">
        <v>0</v>
      </c>
      <c r="BY559">
        <v>3</v>
      </c>
      <c r="BZ559">
        <v>0</v>
      </c>
      <c r="CA559">
        <v>3</v>
      </c>
      <c r="CB559">
        <v>0</v>
      </c>
      <c r="CC559">
        <v>3</v>
      </c>
      <c r="CD559">
        <v>2</v>
      </c>
      <c r="CE559">
        <v>3</v>
      </c>
      <c r="CF559">
        <v>0</v>
      </c>
      <c r="CG559">
        <v>3</v>
      </c>
      <c r="CH559">
        <v>1</v>
      </c>
      <c r="CI559">
        <v>3</v>
      </c>
      <c r="CJ559">
        <v>1</v>
      </c>
      <c r="CK559">
        <v>1</v>
      </c>
      <c r="CL559">
        <v>-98</v>
      </c>
      <c r="CM559">
        <v>-98</v>
      </c>
      <c r="CR559">
        <v>-98</v>
      </c>
      <c r="CS559">
        <v>-98</v>
      </c>
      <c r="CT559">
        <v>1</v>
      </c>
      <c r="CU559">
        <v>2</v>
      </c>
      <c r="CV559" t="s">
        <v>1771</v>
      </c>
      <c r="CW559">
        <v>705</v>
      </c>
      <c r="CX559">
        <v>11.75</v>
      </c>
      <c r="CY559">
        <v>2</v>
      </c>
      <c r="CZ559">
        <v>1</v>
      </c>
      <c r="DA559" t="s">
        <v>4794</v>
      </c>
      <c r="DC559">
        <v>1</v>
      </c>
      <c r="DD559">
        <v>1</v>
      </c>
      <c r="DE559">
        <v>29</v>
      </c>
      <c r="DN559" t="s">
        <v>4995</v>
      </c>
      <c r="DO559" t="s">
        <v>4995</v>
      </c>
      <c r="DP559" t="s">
        <v>3178</v>
      </c>
      <c r="DQ559" t="s">
        <v>202</v>
      </c>
      <c r="DR559" t="s">
        <v>202</v>
      </c>
      <c r="DT559">
        <v>1</v>
      </c>
      <c r="DV559">
        <v>1</v>
      </c>
      <c r="DW559">
        <v>0</v>
      </c>
      <c r="DX559">
        <v>5</v>
      </c>
      <c r="DY559">
        <v>1</v>
      </c>
      <c r="DZ559">
        <v>-97</v>
      </c>
      <c r="EB559">
        <v>5</v>
      </c>
      <c r="EC559">
        <v>2</v>
      </c>
      <c r="EE559">
        <v>5</v>
      </c>
      <c r="EL559">
        <v>1</v>
      </c>
      <c r="EM559">
        <v>3</v>
      </c>
      <c r="EN559">
        <v>1</v>
      </c>
      <c r="EO559">
        <v>2</v>
      </c>
      <c r="EP559">
        <v>1</v>
      </c>
      <c r="EQ559">
        <v>1</v>
      </c>
      <c r="ER559">
        <v>2</v>
      </c>
      <c r="ES559">
        <v>-97</v>
      </c>
      <c r="EU559">
        <v>6</v>
      </c>
      <c r="EV559">
        <v>8</v>
      </c>
      <c r="EX559">
        <v>1</v>
      </c>
      <c r="EY559">
        <v>1</v>
      </c>
      <c r="EZ559">
        <v>1</v>
      </c>
      <c r="FA559">
        <v>1</v>
      </c>
      <c r="FD559">
        <v>7</v>
      </c>
      <c r="FG559">
        <v>0</v>
      </c>
      <c r="FH559" t="s">
        <v>3179</v>
      </c>
      <c r="FI559">
        <v>1</v>
      </c>
      <c r="FJ559" t="s">
        <v>204</v>
      </c>
      <c r="FK559">
        <v>5</v>
      </c>
      <c r="FL559">
        <v>12</v>
      </c>
      <c r="FM559">
        <v>12</v>
      </c>
      <c r="FN559">
        <v>7.5</v>
      </c>
      <c r="FO559" t="s">
        <v>2206</v>
      </c>
      <c r="FP559">
        <v>3.5</v>
      </c>
      <c r="FQ559" t="s">
        <v>3180</v>
      </c>
      <c r="FR559" t="s">
        <v>3189</v>
      </c>
      <c r="FS559">
        <v>0</v>
      </c>
      <c r="FT559">
        <v>1</v>
      </c>
      <c r="FU559" t="s">
        <v>2213</v>
      </c>
      <c r="FV559" t="s">
        <v>3182</v>
      </c>
      <c r="FW559">
        <v>0</v>
      </c>
      <c r="FX559">
        <v>1</v>
      </c>
      <c r="FY559">
        <v>0</v>
      </c>
      <c r="FZ559">
        <v>0</v>
      </c>
      <c r="GA559">
        <v>15709</v>
      </c>
      <c r="GB559">
        <v>72</v>
      </c>
      <c r="GC559">
        <v>218.18055559999999</v>
      </c>
      <c r="GD559" t="s">
        <v>2401</v>
      </c>
      <c r="GE559">
        <v>1</v>
      </c>
      <c r="HG559" t="s">
        <v>202</v>
      </c>
      <c r="HJ559">
        <v>0</v>
      </c>
    </row>
    <row r="560" spans="1:218" hidden="1" x14ac:dyDescent="0.3">
      <c r="A560">
        <v>1211</v>
      </c>
      <c r="B560" t="s">
        <v>3225</v>
      </c>
      <c r="C560" t="s">
        <v>5015</v>
      </c>
      <c r="D560" t="s">
        <v>212</v>
      </c>
      <c r="E560">
        <v>1</v>
      </c>
      <c r="F560" t="s">
        <v>202</v>
      </c>
      <c r="H560">
        <v>1</v>
      </c>
      <c r="M560">
        <v>1</v>
      </c>
      <c r="N560">
        <v>1</v>
      </c>
      <c r="U560">
        <v>1</v>
      </c>
      <c r="W560">
        <v>3</v>
      </c>
      <c r="X560" t="s">
        <v>3174</v>
      </c>
      <c r="Y560">
        <v>1</v>
      </c>
      <c r="Z560">
        <v>1</v>
      </c>
      <c r="AA560">
        <v>1</v>
      </c>
      <c r="AD560" t="s">
        <v>202</v>
      </c>
      <c r="AE560">
        <v>1</v>
      </c>
      <c r="AF560">
        <v>2</v>
      </c>
      <c r="AG560">
        <v>1</v>
      </c>
      <c r="AH560">
        <v>1</v>
      </c>
      <c r="AI560">
        <v>1</v>
      </c>
      <c r="AJ560">
        <v>1</v>
      </c>
      <c r="AK560" t="s">
        <v>5016</v>
      </c>
      <c r="AL560">
        <v>1</v>
      </c>
      <c r="AM560">
        <v>1</v>
      </c>
      <c r="AN560">
        <v>2</v>
      </c>
      <c r="AO560">
        <v>1</v>
      </c>
      <c r="AP560">
        <v>1</v>
      </c>
      <c r="AQ560">
        <v>2</v>
      </c>
      <c r="AR560" t="s">
        <v>5017</v>
      </c>
      <c r="AS560">
        <v>2</v>
      </c>
      <c r="AT560">
        <v>1</v>
      </c>
      <c r="AU560">
        <v>1</v>
      </c>
      <c r="AV560">
        <v>1</v>
      </c>
      <c r="AW560">
        <v>7</v>
      </c>
      <c r="AX560">
        <v>1</v>
      </c>
      <c r="AY560">
        <v>6</v>
      </c>
      <c r="BE560">
        <v>1</v>
      </c>
      <c r="BF560">
        <v>1</v>
      </c>
      <c r="BG560">
        <v>1</v>
      </c>
      <c r="BH560">
        <v>1</v>
      </c>
      <c r="BI560">
        <v>1</v>
      </c>
      <c r="BJ560">
        <v>0</v>
      </c>
      <c r="BM560">
        <v>1</v>
      </c>
      <c r="BN560">
        <v>1</v>
      </c>
      <c r="BO560">
        <v>3</v>
      </c>
      <c r="BP560">
        <v>1</v>
      </c>
      <c r="BQ560">
        <v>2</v>
      </c>
      <c r="BR560">
        <v>-97</v>
      </c>
      <c r="BS560">
        <v>1</v>
      </c>
      <c r="BT560">
        <v>5</v>
      </c>
      <c r="BV560">
        <v>3</v>
      </c>
      <c r="BX560">
        <v>0</v>
      </c>
      <c r="BZ560">
        <v>2</v>
      </c>
      <c r="CJ560">
        <v>2</v>
      </c>
      <c r="CK560">
        <v>2</v>
      </c>
      <c r="CL560">
        <v>3</v>
      </c>
      <c r="CM560">
        <v>6</v>
      </c>
      <c r="CS560">
        <v>1</v>
      </c>
      <c r="CT560">
        <v>1</v>
      </c>
      <c r="CU560">
        <v>2</v>
      </c>
      <c r="CV560" t="s">
        <v>5018</v>
      </c>
      <c r="CW560">
        <v>631</v>
      </c>
      <c r="CX560">
        <v>10.52</v>
      </c>
      <c r="CY560">
        <v>2</v>
      </c>
      <c r="CZ560">
        <v>1</v>
      </c>
      <c r="DA560" t="s">
        <v>768</v>
      </c>
      <c r="DC560">
        <v>1</v>
      </c>
      <c r="DD560">
        <v>1</v>
      </c>
      <c r="DE560">
        <v>3</v>
      </c>
      <c r="DN560" t="s">
        <v>4995</v>
      </c>
      <c r="DO560" t="s">
        <v>4995</v>
      </c>
      <c r="DP560" t="s">
        <v>3178</v>
      </c>
      <c r="DQ560" t="s">
        <v>202</v>
      </c>
      <c r="DR560" t="s">
        <v>202</v>
      </c>
      <c r="DT560">
        <v>1</v>
      </c>
      <c r="DV560">
        <v>1</v>
      </c>
      <c r="DW560">
        <v>0</v>
      </c>
      <c r="DX560">
        <v>1</v>
      </c>
      <c r="DY560">
        <v>1</v>
      </c>
      <c r="DZ560">
        <v>1</v>
      </c>
      <c r="EA560">
        <v>2</v>
      </c>
      <c r="EB560">
        <f>IF(EA560&gt;=30,1,IF(EA560&gt;=20,2,IF(EA560&gt;=15,3,IF(EA560&gt;=10,4,IF(EA560&gt;=5,5,IF(EA560&gt;0,6,0))))))</f>
        <v>6</v>
      </c>
      <c r="EC560">
        <v>2</v>
      </c>
      <c r="EE560">
        <v>2</v>
      </c>
      <c r="EL560">
        <v>1</v>
      </c>
      <c r="EM560">
        <v>2</v>
      </c>
      <c r="EN560">
        <v>1</v>
      </c>
      <c r="EO560">
        <v>-97</v>
      </c>
      <c r="EP560">
        <v>1</v>
      </c>
      <c r="EQ560">
        <v>1</v>
      </c>
      <c r="ER560">
        <v>1</v>
      </c>
      <c r="EZ560">
        <v>2</v>
      </c>
      <c r="FE560">
        <v>3</v>
      </c>
      <c r="FG560">
        <v>0</v>
      </c>
      <c r="FH560" t="s">
        <v>3179</v>
      </c>
      <c r="FI560">
        <v>1</v>
      </c>
      <c r="FJ560" t="s">
        <v>204</v>
      </c>
      <c r="FK560">
        <v>2</v>
      </c>
      <c r="FL560">
        <v>12</v>
      </c>
      <c r="FM560">
        <v>12</v>
      </c>
      <c r="FN560">
        <v>2</v>
      </c>
      <c r="FO560" t="s">
        <v>2206</v>
      </c>
      <c r="FP560">
        <v>1.5</v>
      </c>
      <c r="FQ560" t="s">
        <v>3180</v>
      </c>
      <c r="FR560" t="s">
        <v>3362</v>
      </c>
      <c r="FS560">
        <v>1</v>
      </c>
      <c r="FT560">
        <v>1</v>
      </c>
      <c r="FU560" t="s">
        <v>2221</v>
      </c>
      <c r="FV560" t="s">
        <v>3182</v>
      </c>
      <c r="FW560">
        <v>1</v>
      </c>
      <c r="FX560">
        <v>0</v>
      </c>
      <c r="FY560">
        <v>1</v>
      </c>
      <c r="FZ560">
        <v>0</v>
      </c>
      <c r="GA560">
        <v>39021</v>
      </c>
      <c r="GB560">
        <v>133</v>
      </c>
      <c r="GC560">
        <v>293.3909774</v>
      </c>
      <c r="GD560" t="s">
        <v>2401</v>
      </c>
      <c r="GE560">
        <v>1</v>
      </c>
      <c r="HG560" t="s">
        <v>202</v>
      </c>
      <c r="HI560">
        <v>1</v>
      </c>
      <c r="HJ560">
        <v>1</v>
      </c>
    </row>
    <row r="561" spans="1:218" x14ac:dyDescent="0.3">
      <c r="A561">
        <v>329</v>
      </c>
      <c r="B561" t="s">
        <v>3225</v>
      </c>
      <c r="C561" t="s">
        <v>3700</v>
      </c>
      <c r="D561" t="s">
        <v>212</v>
      </c>
      <c r="E561">
        <v>1</v>
      </c>
      <c r="F561" t="s">
        <v>202</v>
      </c>
      <c r="H561">
        <v>1</v>
      </c>
      <c r="M561">
        <v>1</v>
      </c>
      <c r="N561">
        <v>1</v>
      </c>
      <c r="U561">
        <v>1</v>
      </c>
      <c r="W561">
        <v>1</v>
      </c>
      <c r="X561" t="s">
        <v>3174</v>
      </c>
      <c r="Y561">
        <v>1</v>
      </c>
      <c r="Z561">
        <v>1</v>
      </c>
      <c r="AA561">
        <v>1</v>
      </c>
      <c r="AD561" t="s">
        <v>202</v>
      </c>
      <c r="AE561">
        <v>1</v>
      </c>
      <c r="AF561">
        <v>1</v>
      </c>
      <c r="AG561">
        <v>1</v>
      </c>
      <c r="AH561">
        <v>1</v>
      </c>
      <c r="AI561">
        <v>1</v>
      </c>
      <c r="AJ561">
        <v>1</v>
      </c>
      <c r="AK561" t="s">
        <v>3701</v>
      </c>
      <c r="AL561">
        <v>2</v>
      </c>
      <c r="AM561">
        <v>2</v>
      </c>
      <c r="AN561">
        <v>1</v>
      </c>
      <c r="AO561">
        <v>2</v>
      </c>
      <c r="AP561">
        <v>1</v>
      </c>
      <c r="AQ561">
        <v>1</v>
      </c>
      <c r="AR561" t="s">
        <v>3702</v>
      </c>
      <c r="AS561">
        <v>1</v>
      </c>
      <c r="AT561">
        <v>2</v>
      </c>
      <c r="AU561">
        <v>1</v>
      </c>
      <c r="AV561">
        <v>2</v>
      </c>
      <c r="AW561">
        <v>7</v>
      </c>
      <c r="AX561">
        <v>1</v>
      </c>
      <c r="AY561">
        <v>2</v>
      </c>
      <c r="AZ561">
        <v>3</v>
      </c>
      <c r="BE561">
        <v>1</v>
      </c>
      <c r="BF561">
        <v>2</v>
      </c>
      <c r="BG561">
        <v>1</v>
      </c>
      <c r="BH561">
        <v>2</v>
      </c>
      <c r="BI561">
        <v>1</v>
      </c>
      <c r="BJ561">
        <v>0</v>
      </c>
      <c r="BM561">
        <v>1</v>
      </c>
      <c r="BN561">
        <v>1</v>
      </c>
      <c r="BO561">
        <v>4</v>
      </c>
      <c r="BP561">
        <v>1</v>
      </c>
      <c r="BQ561">
        <v>16</v>
      </c>
      <c r="BR561">
        <v>2</v>
      </c>
      <c r="BS561">
        <v>1</v>
      </c>
      <c r="BT561">
        <v>4</v>
      </c>
      <c r="BV561">
        <v>5</v>
      </c>
      <c r="CJ561">
        <v>1</v>
      </c>
      <c r="CK561">
        <v>2</v>
      </c>
      <c r="CL561">
        <v>4</v>
      </c>
      <c r="CM561">
        <v>1</v>
      </c>
      <c r="CR561">
        <v>2</v>
      </c>
      <c r="CS561">
        <v>9</v>
      </c>
      <c r="CT561">
        <v>1</v>
      </c>
      <c r="CU561">
        <v>1</v>
      </c>
      <c r="CV561" t="s">
        <v>216</v>
      </c>
      <c r="CW561">
        <v>726</v>
      </c>
      <c r="CX561">
        <v>12.1</v>
      </c>
      <c r="CY561">
        <v>2</v>
      </c>
      <c r="CZ561">
        <v>1</v>
      </c>
      <c r="DA561" t="s">
        <v>3238</v>
      </c>
      <c r="DC561">
        <v>1</v>
      </c>
      <c r="DD561">
        <v>1</v>
      </c>
      <c r="DE561">
        <v>3</v>
      </c>
      <c r="DN561" t="s">
        <v>3622</v>
      </c>
      <c r="DO561" t="s">
        <v>3622</v>
      </c>
      <c r="DP561" t="s">
        <v>3178</v>
      </c>
      <c r="DQ561" t="s">
        <v>202</v>
      </c>
      <c r="DR561" t="s">
        <v>202</v>
      </c>
      <c r="DT561">
        <v>1</v>
      </c>
      <c r="DV561">
        <v>1</v>
      </c>
      <c r="DW561">
        <v>0</v>
      </c>
      <c r="DX561">
        <v>1</v>
      </c>
      <c r="DY561">
        <v>1</v>
      </c>
      <c r="DZ561">
        <v>-97</v>
      </c>
      <c r="EB561">
        <v>5</v>
      </c>
      <c r="EC561">
        <v>2</v>
      </c>
      <c r="EE561">
        <v>10</v>
      </c>
      <c r="EL561">
        <v>2</v>
      </c>
      <c r="EM561">
        <v>3</v>
      </c>
      <c r="EN561">
        <v>1</v>
      </c>
      <c r="EO561">
        <v>4</v>
      </c>
      <c r="EP561">
        <v>1</v>
      </c>
      <c r="EQ561">
        <v>1</v>
      </c>
      <c r="ER561">
        <v>1</v>
      </c>
      <c r="EZ561">
        <v>1</v>
      </c>
      <c r="FA561">
        <v>2</v>
      </c>
      <c r="FB561">
        <v>1</v>
      </c>
      <c r="FC561">
        <v>2</v>
      </c>
      <c r="FD561">
        <v>1</v>
      </c>
      <c r="FG561">
        <v>0</v>
      </c>
      <c r="FH561" t="s">
        <v>3179</v>
      </c>
      <c r="FI561">
        <v>1</v>
      </c>
      <c r="FJ561" t="s">
        <v>204</v>
      </c>
      <c r="FK561">
        <v>10</v>
      </c>
      <c r="FL561">
        <v>12</v>
      </c>
      <c r="FM561">
        <v>12</v>
      </c>
      <c r="FN561">
        <v>7.5</v>
      </c>
      <c r="FO561" t="s">
        <v>2212</v>
      </c>
      <c r="FP561">
        <v>3.5</v>
      </c>
      <c r="FQ561" t="s">
        <v>3180</v>
      </c>
      <c r="FR561" t="s">
        <v>3201</v>
      </c>
      <c r="FS561">
        <v>1</v>
      </c>
      <c r="FT561">
        <v>1</v>
      </c>
      <c r="FU561" t="s">
        <v>2221</v>
      </c>
      <c r="FV561" t="s">
        <v>3182</v>
      </c>
      <c r="FW561">
        <v>0</v>
      </c>
      <c r="FX561">
        <v>1</v>
      </c>
      <c r="FY561">
        <v>0</v>
      </c>
      <c r="FZ561">
        <v>0</v>
      </c>
      <c r="GA561">
        <v>39021</v>
      </c>
      <c r="GB561">
        <v>133</v>
      </c>
      <c r="GC561">
        <v>293.3909774</v>
      </c>
      <c r="GD561" t="s">
        <v>2401</v>
      </c>
      <c r="GE561">
        <v>1</v>
      </c>
      <c r="HG561" t="s">
        <v>202</v>
      </c>
      <c r="HJ561">
        <v>0</v>
      </c>
    </row>
    <row r="562" spans="1:218" x14ac:dyDescent="0.3">
      <c r="A562">
        <v>1215</v>
      </c>
      <c r="B562" t="s">
        <v>3190</v>
      </c>
      <c r="C562" t="s">
        <v>5022</v>
      </c>
      <c r="D562" t="s">
        <v>265</v>
      </c>
      <c r="E562">
        <v>1</v>
      </c>
      <c r="F562" t="s">
        <v>202</v>
      </c>
      <c r="H562">
        <v>1</v>
      </c>
      <c r="M562">
        <v>1</v>
      </c>
      <c r="N562">
        <v>1</v>
      </c>
      <c r="U562">
        <v>1</v>
      </c>
      <c r="W562">
        <v>1</v>
      </c>
      <c r="X562" t="s">
        <v>3174</v>
      </c>
      <c r="Y562">
        <v>1</v>
      </c>
      <c r="Z562">
        <v>1</v>
      </c>
      <c r="AA562">
        <v>6</v>
      </c>
      <c r="AD562" t="s">
        <v>202</v>
      </c>
      <c r="AE562">
        <v>1</v>
      </c>
      <c r="AF562">
        <v>1</v>
      </c>
      <c r="AG562">
        <v>1</v>
      </c>
      <c r="AH562">
        <v>2</v>
      </c>
      <c r="AI562">
        <v>2</v>
      </c>
      <c r="AJ562">
        <v>2</v>
      </c>
      <c r="AK562" t="s">
        <v>5023</v>
      </c>
      <c r="AL562">
        <v>1</v>
      </c>
      <c r="AM562">
        <v>1</v>
      </c>
      <c r="AN562">
        <v>1</v>
      </c>
      <c r="AO562">
        <v>1</v>
      </c>
      <c r="AP562">
        <v>2</v>
      </c>
      <c r="AQ562">
        <v>1</v>
      </c>
      <c r="AR562" t="s">
        <v>5024</v>
      </c>
      <c r="AS562">
        <v>-97</v>
      </c>
      <c r="AT562">
        <v>2</v>
      </c>
      <c r="AU562">
        <v>2</v>
      </c>
      <c r="AV562">
        <v>2</v>
      </c>
      <c r="AW562">
        <v>5</v>
      </c>
      <c r="AX562">
        <v>1</v>
      </c>
      <c r="AY562">
        <v>5</v>
      </c>
      <c r="BE562">
        <v>1</v>
      </c>
      <c r="BF562">
        <v>1</v>
      </c>
      <c r="BG562">
        <v>1</v>
      </c>
      <c r="BH562">
        <v>1</v>
      </c>
      <c r="BI562">
        <v>1</v>
      </c>
      <c r="BJ562">
        <v>0</v>
      </c>
      <c r="BM562">
        <v>2</v>
      </c>
      <c r="BN562">
        <v>1</v>
      </c>
      <c r="BO562">
        <v>2</v>
      </c>
      <c r="BP562">
        <v>1</v>
      </c>
      <c r="BQ562">
        <v>0.5</v>
      </c>
      <c r="BR562">
        <v>2</v>
      </c>
      <c r="BS562">
        <v>1</v>
      </c>
      <c r="BT562">
        <v>4</v>
      </c>
      <c r="BV562">
        <v>1</v>
      </c>
      <c r="BX562">
        <v>1</v>
      </c>
      <c r="BZ562">
        <v>0</v>
      </c>
      <c r="CB562">
        <v>0</v>
      </c>
      <c r="CD562">
        <v>2</v>
      </c>
      <c r="CJ562">
        <v>2</v>
      </c>
      <c r="CK562">
        <v>2</v>
      </c>
      <c r="CL562">
        <v>5</v>
      </c>
      <c r="CM562">
        <v>1</v>
      </c>
      <c r="CR562">
        <v>2</v>
      </c>
      <c r="CS562">
        <v>6</v>
      </c>
      <c r="CT562">
        <v>1</v>
      </c>
      <c r="CU562">
        <v>2</v>
      </c>
      <c r="CV562" t="s">
        <v>5025</v>
      </c>
      <c r="CW562">
        <v>955</v>
      </c>
      <c r="CX562">
        <v>15.92</v>
      </c>
      <c r="CY562">
        <v>2</v>
      </c>
      <c r="CZ562">
        <v>1</v>
      </c>
      <c r="DA562" t="s">
        <v>534</v>
      </c>
      <c r="DC562">
        <v>1</v>
      </c>
      <c r="DD562">
        <v>1</v>
      </c>
      <c r="DE562">
        <v>29</v>
      </c>
      <c r="DN562" t="s">
        <v>4995</v>
      </c>
      <c r="DO562" t="s">
        <v>4995</v>
      </c>
      <c r="DP562" t="s">
        <v>3178</v>
      </c>
      <c r="DQ562" t="s">
        <v>202</v>
      </c>
      <c r="DR562" t="s">
        <v>202</v>
      </c>
      <c r="DT562">
        <v>1</v>
      </c>
      <c r="DV562">
        <v>1</v>
      </c>
      <c r="DW562">
        <v>0</v>
      </c>
      <c r="DX562">
        <v>6</v>
      </c>
      <c r="DY562">
        <v>1</v>
      </c>
      <c r="DZ562">
        <v>1</v>
      </c>
      <c r="EA562">
        <v>5</v>
      </c>
      <c r="EB562">
        <f>IF(EA562&gt;=30,1,IF(EA562&gt;=20,2,IF(EA562&gt;=15,3,IF(EA562&gt;=10,4,IF(EA562&gt;=5,5,IF(EA562&gt;0,6,0))))))</f>
        <v>5</v>
      </c>
      <c r="EC562">
        <v>2</v>
      </c>
      <c r="EE562">
        <v>3</v>
      </c>
      <c r="EL562">
        <v>2</v>
      </c>
      <c r="EM562">
        <v>3</v>
      </c>
      <c r="EN562">
        <v>1</v>
      </c>
      <c r="EO562">
        <v>2</v>
      </c>
      <c r="EP562">
        <v>2</v>
      </c>
      <c r="EZ562">
        <v>1</v>
      </c>
      <c r="FA562">
        <v>1</v>
      </c>
      <c r="FD562">
        <v>3</v>
      </c>
      <c r="FG562">
        <v>0</v>
      </c>
      <c r="FH562" t="s">
        <v>3179</v>
      </c>
      <c r="FI562">
        <v>1</v>
      </c>
      <c r="FJ562" t="s">
        <v>204</v>
      </c>
      <c r="FK562">
        <v>3</v>
      </c>
      <c r="FL562">
        <v>12</v>
      </c>
      <c r="FM562">
        <v>12</v>
      </c>
      <c r="FN562">
        <v>5</v>
      </c>
      <c r="FO562" t="s">
        <v>2212</v>
      </c>
      <c r="FP562">
        <v>3.5</v>
      </c>
      <c r="FQ562" t="s">
        <v>3180</v>
      </c>
      <c r="FR562" t="s">
        <v>3189</v>
      </c>
      <c r="FS562">
        <v>0</v>
      </c>
      <c r="FT562">
        <v>0</v>
      </c>
      <c r="FU562" t="s">
        <v>2207</v>
      </c>
      <c r="FV562" t="s">
        <v>2207</v>
      </c>
      <c r="FW562">
        <v>0</v>
      </c>
      <c r="FX562">
        <v>1</v>
      </c>
      <c r="FY562">
        <v>0</v>
      </c>
      <c r="FZ562">
        <v>0</v>
      </c>
      <c r="GA562">
        <v>15709</v>
      </c>
      <c r="GB562">
        <v>72</v>
      </c>
      <c r="GC562">
        <v>218.18055559999999</v>
      </c>
      <c r="GD562" t="s">
        <v>2401</v>
      </c>
      <c r="GE562">
        <v>1</v>
      </c>
      <c r="HG562" t="s">
        <v>202</v>
      </c>
      <c r="HJ562">
        <v>0</v>
      </c>
    </row>
    <row r="563" spans="1:218" x14ac:dyDescent="0.3">
      <c r="A563">
        <v>342</v>
      </c>
      <c r="B563" t="s">
        <v>3190</v>
      </c>
      <c r="C563" t="s">
        <v>3722</v>
      </c>
      <c r="D563" t="s">
        <v>265</v>
      </c>
      <c r="E563">
        <v>1</v>
      </c>
      <c r="F563" t="s">
        <v>202</v>
      </c>
      <c r="H563">
        <v>1</v>
      </c>
      <c r="M563">
        <v>1</v>
      </c>
      <c r="N563">
        <v>1</v>
      </c>
      <c r="U563">
        <v>1</v>
      </c>
      <c r="W563">
        <v>1</v>
      </c>
      <c r="X563" t="s">
        <v>3174</v>
      </c>
      <c r="Y563">
        <v>1</v>
      </c>
      <c r="Z563">
        <v>1</v>
      </c>
      <c r="AA563">
        <v>2</v>
      </c>
      <c r="AD563" t="s">
        <v>202</v>
      </c>
      <c r="AE563">
        <v>1</v>
      </c>
      <c r="AF563">
        <v>1</v>
      </c>
      <c r="AG563">
        <v>1</v>
      </c>
      <c r="AH563">
        <v>1</v>
      </c>
      <c r="AI563">
        <v>1</v>
      </c>
      <c r="AJ563">
        <v>2</v>
      </c>
      <c r="AK563" t="s">
        <v>3723</v>
      </c>
      <c r="AL563">
        <v>1</v>
      </c>
      <c r="AM563">
        <v>1</v>
      </c>
      <c r="AN563">
        <v>2</v>
      </c>
      <c r="AO563">
        <v>2</v>
      </c>
      <c r="AP563">
        <v>2</v>
      </c>
      <c r="AQ563">
        <v>1</v>
      </c>
      <c r="AR563" t="s">
        <v>3724</v>
      </c>
      <c r="AS563">
        <v>2</v>
      </c>
      <c r="AT563">
        <v>1</v>
      </c>
      <c r="AU563">
        <v>2</v>
      </c>
      <c r="AV563">
        <v>1</v>
      </c>
      <c r="AW563">
        <v>7</v>
      </c>
      <c r="AX563">
        <v>1</v>
      </c>
      <c r="AY563">
        <v>3</v>
      </c>
      <c r="AZ563">
        <v>4</v>
      </c>
      <c r="BE563">
        <v>1</v>
      </c>
      <c r="BF563">
        <v>1</v>
      </c>
      <c r="BG563">
        <v>1</v>
      </c>
      <c r="BH563">
        <v>1</v>
      </c>
      <c r="BI563">
        <v>1</v>
      </c>
      <c r="BJ563">
        <v>0</v>
      </c>
      <c r="BM563">
        <v>1</v>
      </c>
      <c r="BN563">
        <v>1</v>
      </c>
      <c r="BO563">
        <v>3</v>
      </c>
      <c r="BP563">
        <v>1</v>
      </c>
      <c r="BQ563">
        <v>2</v>
      </c>
      <c r="BR563">
        <v>6</v>
      </c>
      <c r="BS563">
        <v>1</v>
      </c>
      <c r="BT563">
        <v>4</v>
      </c>
      <c r="BV563">
        <v>2</v>
      </c>
      <c r="BX563">
        <v>0</v>
      </c>
      <c r="BZ563">
        <v>1</v>
      </c>
      <c r="CB563">
        <v>1</v>
      </c>
      <c r="CJ563">
        <v>1</v>
      </c>
      <c r="CK563">
        <v>2</v>
      </c>
      <c r="CL563">
        <v>8</v>
      </c>
      <c r="CM563">
        <v>-98</v>
      </c>
      <c r="CR563">
        <v>-98</v>
      </c>
      <c r="CS563">
        <v>-98</v>
      </c>
      <c r="CT563">
        <v>1</v>
      </c>
      <c r="CU563">
        <v>1</v>
      </c>
      <c r="CV563" t="s">
        <v>3725</v>
      </c>
      <c r="CW563">
        <v>659</v>
      </c>
      <c r="CX563">
        <v>10.98</v>
      </c>
      <c r="CY563">
        <v>2</v>
      </c>
      <c r="CZ563">
        <v>1</v>
      </c>
      <c r="DA563" t="s">
        <v>3254</v>
      </c>
      <c r="DC563">
        <v>1</v>
      </c>
      <c r="DD563">
        <v>1</v>
      </c>
      <c r="DE563">
        <v>29</v>
      </c>
      <c r="DN563" t="s">
        <v>3622</v>
      </c>
      <c r="DO563" t="s">
        <v>3622</v>
      </c>
      <c r="DP563" t="s">
        <v>3178</v>
      </c>
      <c r="DQ563" t="s">
        <v>202</v>
      </c>
      <c r="DR563" t="s">
        <v>202</v>
      </c>
      <c r="DT563">
        <v>1</v>
      </c>
      <c r="DV563">
        <v>1</v>
      </c>
      <c r="DW563">
        <v>0</v>
      </c>
      <c r="DX563">
        <v>2</v>
      </c>
      <c r="DY563">
        <v>1</v>
      </c>
      <c r="DZ563">
        <v>1</v>
      </c>
      <c r="EA563">
        <v>5</v>
      </c>
      <c r="EB563">
        <f>IF(EA563&gt;=30,1,IF(EA563&gt;=20,2,IF(EA563&gt;=15,3,IF(EA563&gt;=10,4,IF(EA563&gt;=5,5,IF(EA563&gt;0,6,0))))))</f>
        <v>5</v>
      </c>
      <c r="EC563">
        <v>2</v>
      </c>
      <c r="EE563">
        <v>5</v>
      </c>
      <c r="EL563">
        <v>4</v>
      </c>
      <c r="EM563">
        <v>1</v>
      </c>
      <c r="EN563">
        <v>1</v>
      </c>
      <c r="EO563">
        <v>4</v>
      </c>
      <c r="EP563">
        <v>1</v>
      </c>
      <c r="EQ563">
        <v>1</v>
      </c>
      <c r="ER563">
        <v>1</v>
      </c>
      <c r="EZ563">
        <v>1</v>
      </c>
      <c r="FA563">
        <v>1</v>
      </c>
      <c r="FD563">
        <v>1</v>
      </c>
      <c r="FG563">
        <v>0</v>
      </c>
      <c r="FH563" t="s">
        <v>3179</v>
      </c>
      <c r="FI563">
        <v>1</v>
      </c>
      <c r="FJ563" t="s">
        <v>204</v>
      </c>
      <c r="FK563">
        <v>5</v>
      </c>
      <c r="FL563">
        <v>12</v>
      </c>
      <c r="FM563">
        <v>12</v>
      </c>
      <c r="FN563">
        <v>5</v>
      </c>
      <c r="FO563" t="s">
        <v>2233</v>
      </c>
      <c r="FP563">
        <v>0.5</v>
      </c>
      <c r="FQ563" t="s">
        <v>3180</v>
      </c>
      <c r="FR563" t="s">
        <v>3201</v>
      </c>
      <c r="FS563">
        <v>1</v>
      </c>
      <c r="FT563">
        <v>1</v>
      </c>
      <c r="FU563" t="s">
        <v>2221</v>
      </c>
      <c r="FV563" t="s">
        <v>3182</v>
      </c>
      <c r="FW563">
        <v>0</v>
      </c>
      <c r="FX563">
        <v>1</v>
      </c>
      <c r="FY563">
        <v>0</v>
      </c>
      <c r="FZ563">
        <v>0</v>
      </c>
      <c r="GA563">
        <v>15709</v>
      </c>
      <c r="GB563">
        <v>72</v>
      </c>
      <c r="GC563">
        <v>218.18055559999999</v>
      </c>
      <c r="GD563" t="s">
        <v>2401</v>
      </c>
      <c r="GE563">
        <v>1</v>
      </c>
      <c r="HG563" t="s">
        <v>202</v>
      </c>
      <c r="HJ563">
        <v>0</v>
      </c>
    </row>
    <row r="564" spans="1:218" x14ac:dyDescent="0.3">
      <c r="A564">
        <v>1217</v>
      </c>
      <c r="B564" t="s">
        <v>3225</v>
      </c>
      <c r="C564" t="s">
        <v>5030</v>
      </c>
      <c r="D564" t="s">
        <v>212</v>
      </c>
      <c r="E564">
        <v>1</v>
      </c>
      <c r="F564" t="s">
        <v>202</v>
      </c>
      <c r="H564">
        <v>1</v>
      </c>
      <c r="M564">
        <v>1</v>
      </c>
      <c r="N564">
        <v>1</v>
      </c>
      <c r="U564">
        <v>1</v>
      </c>
      <c r="W564">
        <v>3</v>
      </c>
      <c r="X564" t="s">
        <v>3174</v>
      </c>
      <c r="Y564">
        <v>1</v>
      </c>
      <c r="Z564">
        <v>1</v>
      </c>
      <c r="AA564">
        <v>1</v>
      </c>
      <c r="AD564" t="s">
        <v>202</v>
      </c>
      <c r="AE564">
        <v>1</v>
      </c>
      <c r="AF564">
        <v>1</v>
      </c>
      <c r="AG564">
        <v>1</v>
      </c>
      <c r="AH564">
        <v>1</v>
      </c>
      <c r="AI564">
        <v>1</v>
      </c>
      <c r="AJ564">
        <v>1</v>
      </c>
      <c r="AK564" t="s">
        <v>5031</v>
      </c>
      <c r="AL564">
        <v>1</v>
      </c>
      <c r="AM564">
        <v>1</v>
      </c>
      <c r="AN564">
        <v>1</v>
      </c>
      <c r="AO564">
        <v>2</v>
      </c>
      <c r="AP564">
        <v>1</v>
      </c>
      <c r="AQ564">
        <v>2</v>
      </c>
      <c r="AR564" t="s">
        <v>5032</v>
      </c>
      <c r="AS564">
        <v>2</v>
      </c>
      <c r="AT564">
        <v>2</v>
      </c>
      <c r="AU564">
        <v>2</v>
      </c>
      <c r="AV564">
        <v>2</v>
      </c>
      <c r="AW564">
        <v>7</v>
      </c>
      <c r="AX564">
        <v>1</v>
      </c>
      <c r="AY564">
        <v>2</v>
      </c>
      <c r="BE564">
        <v>1</v>
      </c>
      <c r="BF564">
        <v>1</v>
      </c>
      <c r="BG564">
        <v>1</v>
      </c>
      <c r="BH564">
        <v>1</v>
      </c>
      <c r="BI564">
        <v>1</v>
      </c>
      <c r="BJ564">
        <v>0</v>
      </c>
      <c r="BM564">
        <v>2</v>
      </c>
      <c r="BN564">
        <v>1</v>
      </c>
      <c r="BO564">
        <v>2</v>
      </c>
      <c r="BP564">
        <v>1</v>
      </c>
      <c r="BQ564">
        <v>7</v>
      </c>
      <c r="BR564">
        <v>2</v>
      </c>
      <c r="BS564">
        <v>1</v>
      </c>
      <c r="BT564">
        <v>2</v>
      </c>
      <c r="BV564">
        <v>0</v>
      </c>
      <c r="BX564">
        <v>1</v>
      </c>
      <c r="BZ564">
        <v>0</v>
      </c>
      <c r="CB564">
        <v>0</v>
      </c>
      <c r="CD564">
        <v>1</v>
      </c>
      <c r="CJ564">
        <v>2</v>
      </c>
      <c r="CK564">
        <v>2</v>
      </c>
      <c r="CL564">
        <v>5</v>
      </c>
      <c r="CM564">
        <v>1</v>
      </c>
      <c r="CR564">
        <v>2</v>
      </c>
      <c r="CS564">
        <v>-98</v>
      </c>
      <c r="CT564">
        <v>1</v>
      </c>
      <c r="CU564">
        <v>2</v>
      </c>
      <c r="CV564" t="s">
        <v>5033</v>
      </c>
      <c r="CW564">
        <v>785</v>
      </c>
      <c r="CX564">
        <v>13.08</v>
      </c>
      <c r="CY564">
        <v>2</v>
      </c>
      <c r="CZ564">
        <v>1</v>
      </c>
      <c r="DA564" t="s">
        <v>768</v>
      </c>
      <c r="DC564">
        <v>1</v>
      </c>
      <c r="DD564">
        <v>1</v>
      </c>
      <c r="DE564">
        <v>3</v>
      </c>
      <c r="DN564" t="s">
        <v>4995</v>
      </c>
      <c r="DO564" t="s">
        <v>4995</v>
      </c>
      <c r="DP564" t="s">
        <v>3178</v>
      </c>
      <c r="DQ564" t="s">
        <v>202</v>
      </c>
      <c r="DR564" t="s">
        <v>202</v>
      </c>
      <c r="DT564">
        <v>1</v>
      </c>
      <c r="DV564">
        <v>1</v>
      </c>
      <c r="DW564">
        <v>0</v>
      </c>
      <c r="DX564">
        <v>1</v>
      </c>
      <c r="DY564">
        <v>1</v>
      </c>
      <c r="DZ564">
        <v>-97</v>
      </c>
      <c r="EB564">
        <v>4</v>
      </c>
      <c r="EC564">
        <v>2</v>
      </c>
      <c r="EE564">
        <v>6</v>
      </c>
      <c r="EL564">
        <v>1</v>
      </c>
      <c r="EM564">
        <v>3</v>
      </c>
      <c r="EN564">
        <v>1</v>
      </c>
      <c r="EO564">
        <v>3</v>
      </c>
      <c r="EP564">
        <v>2</v>
      </c>
      <c r="EZ564">
        <v>2</v>
      </c>
      <c r="FE564">
        <v>1</v>
      </c>
      <c r="FG564">
        <v>0</v>
      </c>
      <c r="FH564" t="s">
        <v>3179</v>
      </c>
      <c r="FI564">
        <v>1</v>
      </c>
      <c r="FJ564" t="s">
        <v>204</v>
      </c>
      <c r="FK564">
        <v>6</v>
      </c>
      <c r="FL564">
        <v>12</v>
      </c>
      <c r="FM564">
        <v>12</v>
      </c>
      <c r="FN564">
        <v>12.5</v>
      </c>
      <c r="FO564" t="s">
        <v>2206</v>
      </c>
      <c r="FP564">
        <v>3.5</v>
      </c>
      <c r="FQ564" t="s">
        <v>3180</v>
      </c>
      <c r="FR564" t="s">
        <v>3181</v>
      </c>
      <c r="FS564">
        <v>1</v>
      </c>
      <c r="FT564">
        <v>0</v>
      </c>
      <c r="FU564" t="s">
        <v>2207</v>
      </c>
      <c r="FV564" t="s">
        <v>2207</v>
      </c>
      <c r="FW564">
        <v>1</v>
      </c>
      <c r="FX564">
        <v>0</v>
      </c>
      <c r="FY564">
        <v>1</v>
      </c>
      <c r="FZ564">
        <v>0</v>
      </c>
      <c r="GA564">
        <v>39021</v>
      </c>
      <c r="GB564">
        <v>133</v>
      </c>
      <c r="GC564">
        <v>293.3909774</v>
      </c>
      <c r="GD564" t="s">
        <v>2401</v>
      </c>
      <c r="GE564">
        <v>1</v>
      </c>
      <c r="HG564" t="s">
        <v>202</v>
      </c>
      <c r="HI564">
        <v>1</v>
      </c>
      <c r="HJ564">
        <v>1</v>
      </c>
    </row>
    <row r="565" spans="1:218" x14ac:dyDescent="0.3">
      <c r="A565">
        <v>358</v>
      </c>
      <c r="B565" t="s">
        <v>3339</v>
      </c>
      <c r="C565" t="s">
        <v>3751</v>
      </c>
      <c r="D565" t="s">
        <v>194</v>
      </c>
      <c r="E565">
        <v>1</v>
      </c>
      <c r="F565" t="s">
        <v>202</v>
      </c>
      <c r="H565">
        <v>1</v>
      </c>
      <c r="M565">
        <v>1</v>
      </c>
      <c r="N565">
        <v>1</v>
      </c>
      <c r="U565">
        <v>1</v>
      </c>
      <c r="W565">
        <v>1</v>
      </c>
      <c r="X565" t="s">
        <v>3174</v>
      </c>
      <c r="Y565">
        <v>1</v>
      </c>
      <c r="Z565">
        <v>1</v>
      </c>
      <c r="AA565">
        <v>2</v>
      </c>
      <c r="AD565" t="s">
        <v>202</v>
      </c>
      <c r="AE565">
        <v>1</v>
      </c>
      <c r="AF565">
        <v>1</v>
      </c>
      <c r="AG565">
        <v>1</v>
      </c>
      <c r="AH565">
        <v>1</v>
      </c>
      <c r="AI565">
        <v>1</v>
      </c>
      <c r="AJ565">
        <v>1</v>
      </c>
      <c r="AK565" t="s">
        <v>3752</v>
      </c>
      <c r="AL565">
        <v>1</v>
      </c>
      <c r="AM565">
        <v>1</v>
      </c>
      <c r="AN565">
        <v>1</v>
      </c>
      <c r="AO565">
        <v>2</v>
      </c>
      <c r="AP565">
        <v>1</v>
      </c>
      <c r="AQ565">
        <v>1</v>
      </c>
      <c r="AR565" t="s">
        <v>3753</v>
      </c>
      <c r="AS565">
        <v>1</v>
      </c>
      <c r="AT565">
        <v>1</v>
      </c>
      <c r="AU565">
        <v>1</v>
      </c>
      <c r="AV565">
        <v>1</v>
      </c>
      <c r="AW565">
        <v>7</v>
      </c>
      <c r="AX565">
        <v>1</v>
      </c>
      <c r="AY565">
        <v>1</v>
      </c>
      <c r="BE565">
        <v>1</v>
      </c>
      <c r="BF565">
        <v>1</v>
      </c>
      <c r="BG565">
        <v>1</v>
      </c>
      <c r="BH565">
        <v>1</v>
      </c>
      <c r="BI565">
        <v>1</v>
      </c>
      <c r="BJ565">
        <v>1</v>
      </c>
      <c r="BK565">
        <v>1</v>
      </c>
      <c r="BL565">
        <v>1</v>
      </c>
      <c r="BM565">
        <v>1</v>
      </c>
      <c r="BN565">
        <v>1</v>
      </c>
      <c r="BO565">
        <v>4</v>
      </c>
      <c r="BP565">
        <v>1</v>
      </c>
      <c r="BQ565">
        <v>2</v>
      </c>
      <c r="BR565">
        <v>2</v>
      </c>
      <c r="BS565">
        <v>1</v>
      </c>
      <c r="BT565">
        <v>4</v>
      </c>
      <c r="BV565">
        <v>2</v>
      </c>
      <c r="BX565">
        <v>0</v>
      </c>
      <c r="BZ565">
        <v>1</v>
      </c>
      <c r="CB565">
        <v>1</v>
      </c>
      <c r="CJ565">
        <v>1</v>
      </c>
      <c r="CK565">
        <v>1</v>
      </c>
      <c r="CL565">
        <v>6</v>
      </c>
      <c r="CM565">
        <v>1</v>
      </c>
      <c r="CR565">
        <v>1</v>
      </c>
      <c r="CS565">
        <v>2</v>
      </c>
      <c r="CT565">
        <v>1</v>
      </c>
      <c r="CU565">
        <v>2</v>
      </c>
      <c r="CV565" t="s">
        <v>3754</v>
      </c>
      <c r="CW565">
        <v>510</v>
      </c>
      <c r="CX565">
        <v>8.5</v>
      </c>
      <c r="CY565">
        <v>2</v>
      </c>
      <c r="CZ565">
        <v>1</v>
      </c>
      <c r="DA565" t="s">
        <v>3632</v>
      </c>
      <c r="DC565">
        <v>1</v>
      </c>
      <c r="DD565">
        <v>1</v>
      </c>
      <c r="DE565">
        <v>17</v>
      </c>
      <c r="DN565" t="s">
        <v>3622</v>
      </c>
      <c r="DO565" t="s">
        <v>3622</v>
      </c>
      <c r="DP565" t="s">
        <v>3178</v>
      </c>
      <c r="DQ565" t="s">
        <v>202</v>
      </c>
      <c r="DR565" t="s">
        <v>202</v>
      </c>
      <c r="DT565">
        <v>1</v>
      </c>
      <c r="DV565">
        <v>1</v>
      </c>
      <c r="DW565">
        <v>0</v>
      </c>
      <c r="DX565">
        <v>2</v>
      </c>
      <c r="DY565">
        <v>1</v>
      </c>
      <c r="DZ565">
        <v>-97</v>
      </c>
      <c r="EB565">
        <v>4</v>
      </c>
      <c r="EC565">
        <v>2</v>
      </c>
      <c r="EE565">
        <v>1</v>
      </c>
      <c r="EL565">
        <v>2</v>
      </c>
      <c r="EM565">
        <v>1</v>
      </c>
      <c r="EN565">
        <v>1</v>
      </c>
      <c r="EO565">
        <v>3</v>
      </c>
      <c r="EP565">
        <v>1</v>
      </c>
      <c r="EQ565">
        <v>1</v>
      </c>
      <c r="ER565">
        <v>1</v>
      </c>
      <c r="EZ565">
        <v>1</v>
      </c>
      <c r="FA565">
        <v>1</v>
      </c>
      <c r="FD565">
        <v>1</v>
      </c>
      <c r="FG565">
        <v>0</v>
      </c>
      <c r="FH565" t="s">
        <v>3179</v>
      </c>
      <c r="FI565">
        <v>1</v>
      </c>
      <c r="FJ565" t="s">
        <v>204</v>
      </c>
      <c r="FK565">
        <v>1</v>
      </c>
      <c r="FL565">
        <v>12</v>
      </c>
      <c r="FM565">
        <v>12</v>
      </c>
      <c r="FN565">
        <v>12.5</v>
      </c>
      <c r="FO565" t="s">
        <v>2212</v>
      </c>
      <c r="FP565">
        <v>0.5</v>
      </c>
      <c r="FQ565" t="s">
        <v>3180</v>
      </c>
      <c r="FR565" t="s">
        <v>3181</v>
      </c>
      <c r="FS565">
        <v>1</v>
      </c>
      <c r="FT565">
        <v>1</v>
      </c>
      <c r="FU565" t="s">
        <v>2221</v>
      </c>
      <c r="FV565" t="s">
        <v>3182</v>
      </c>
      <c r="FW565">
        <v>0</v>
      </c>
      <c r="FX565">
        <v>1</v>
      </c>
      <c r="FY565">
        <v>0</v>
      </c>
      <c r="FZ565">
        <v>0</v>
      </c>
      <c r="GA565">
        <v>4862</v>
      </c>
      <c r="GB565">
        <v>19</v>
      </c>
      <c r="GC565">
        <v>255.8947368</v>
      </c>
      <c r="GD565" t="s">
        <v>2401</v>
      </c>
      <c r="GE565">
        <v>1</v>
      </c>
      <c r="HG565" t="s">
        <v>202</v>
      </c>
      <c r="HJ565">
        <v>0</v>
      </c>
    </row>
    <row r="566" spans="1:218" x14ac:dyDescent="0.3">
      <c r="A566">
        <v>361</v>
      </c>
      <c r="B566" t="s">
        <v>3183</v>
      </c>
      <c r="C566" t="s">
        <v>3393</v>
      </c>
      <c r="D566" t="s">
        <v>212</v>
      </c>
      <c r="E566">
        <v>1</v>
      </c>
      <c r="F566" t="s">
        <v>202</v>
      </c>
      <c r="H566">
        <v>1</v>
      </c>
      <c r="M566">
        <v>1</v>
      </c>
      <c r="N566">
        <v>1</v>
      </c>
      <c r="U566">
        <v>1</v>
      </c>
      <c r="W566">
        <v>1</v>
      </c>
      <c r="X566" t="s">
        <v>3174</v>
      </c>
      <c r="Y566">
        <v>1</v>
      </c>
      <c r="Z566">
        <v>1</v>
      </c>
      <c r="AA566">
        <v>2</v>
      </c>
      <c r="AD566" t="s">
        <v>202</v>
      </c>
      <c r="AE566">
        <v>1</v>
      </c>
      <c r="AF566">
        <v>2</v>
      </c>
      <c r="AG566">
        <v>2</v>
      </c>
      <c r="AH566">
        <v>2</v>
      </c>
      <c r="AI566">
        <v>2</v>
      </c>
      <c r="AJ566">
        <v>2</v>
      </c>
      <c r="AK566" t="s">
        <v>3759</v>
      </c>
      <c r="AL566">
        <v>1</v>
      </c>
      <c r="AM566">
        <v>2</v>
      </c>
      <c r="AN566">
        <v>1</v>
      </c>
      <c r="AO566">
        <v>2</v>
      </c>
      <c r="AP566">
        <v>2</v>
      </c>
      <c r="AQ566">
        <v>2</v>
      </c>
      <c r="AR566" t="s">
        <v>3760</v>
      </c>
      <c r="AS566">
        <v>3</v>
      </c>
      <c r="AT566">
        <v>1</v>
      </c>
      <c r="AU566">
        <v>1</v>
      </c>
      <c r="AV566">
        <v>2</v>
      </c>
      <c r="AW566">
        <v>5</v>
      </c>
      <c r="AX566">
        <v>2</v>
      </c>
      <c r="AY566">
        <v>3</v>
      </c>
      <c r="BE566">
        <v>1</v>
      </c>
      <c r="BF566">
        <v>1</v>
      </c>
      <c r="BG566">
        <v>1</v>
      </c>
      <c r="BH566">
        <v>1</v>
      </c>
      <c r="BI566">
        <v>1</v>
      </c>
      <c r="BJ566">
        <v>0</v>
      </c>
      <c r="BM566">
        <v>1</v>
      </c>
      <c r="BN566">
        <v>1</v>
      </c>
      <c r="BO566">
        <v>3</v>
      </c>
      <c r="BP566">
        <v>1</v>
      </c>
      <c r="BQ566">
        <v>6</v>
      </c>
      <c r="BR566">
        <v>1</v>
      </c>
      <c r="BS566">
        <v>1</v>
      </c>
      <c r="BT566">
        <v>5</v>
      </c>
      <c r="BV566">
        <v>3</v>
      </c>
      <c r="BX566">
        <v>0</v>
      </c>
      <c r="BZ566">
        <v>0</v>
      </c>
      <c r="CB566">
        <v>2</v>
      </c>
      <c r="CJ566">
        <v>1</v>
      </c>
      <c r="CK566">
        <v>1</v>
      </c>
      <c r="CL566">
        <v>6</v>
      </c>
      <c r="CM566">
        <v>6</v>
      </c>
      <c r="CS566">
        <v>3</v>
      </c>
      <c r="CT566">
        <v>2</v>
      </c>
      <c r="CU566">
        <v>1</v>
      </c>
      <c r="CV566" t="s">
        <v>3761</v>
      </c>
      <c r="CW566">
        <v>717</v>
      </c>
      <c r="CX566">
        <v>11.95</v>
      </c>
      <c r="CY566">
        <v>2</v>
      </c>
      <c r="CZ566">
        <v>1</v>
      </c>
      <c r="DA566" t="s">
        <v>3347</v>
      </c>
      <c r="DC566">
        <v>1</v>
      </c>
      <c r="DD566">
        <v>1</v>
      </c>
      <c r="DE566">
        <v>4</v>
      </c>
      <c r="DN566" t="s">
        <v>3622</v>
      </c>
      <c r="DO566" t="s">
        <v>3622</v>
      </c>
      <c r="DP566" t="s">
        <v>3178</v>
      </c>
      <c r="DQ566" t="s">
        <v>202</v>
      </c>
      <c r="DR566" t="s">
        <v>202</v>
      </c>
      <c r="DT566">
        <v>1</v>
      </c>
      <c r="DV566">
        <v>1</v>
      </c>
      <c r="DW566">
        <v>0</v>
      </c>
      <c r="DX566">
        <v>2</v>
      </c>
      <c r="DY566">
        <v>1</v>
      </c>
      <c r="DZ566">
        <v>1</v>
      </c>
      <c r="EA566">
        <v>10</v>
      </c>
      <c r="EB566">
        <f>IF(EA566&gt;=30,1,IF(EA566&gt;=20,2,IF(EA566&gt;=15,3,IF(EA566&gt;=10,4,IF(EA566&gt;=5,5,IF(EA566&gt;0,6,0))))))</f>
        <v>4</v>
      </c>
      <c r="EC566">
        <v>2</v>
      </c>
      <c r="EE566">
        <v>10</v>
      </c>
      <c r="EL566">
        <v>4</v>
      </c>
      <c r="EM566">
        <v>1</v>
      </c>
      <c r="EN566">
        <v>1</v>
      </c>
      <c r="EO566">
        <v>2</v>
      </c>
      <c r="EP566">
        <v>1</v>
      </c>
      <c r="EQ566">
        <v>1</v>
      </c>
      <c r="ER566">
        <v>1</v>
      </c>
      <c r="EZ566">
        <v>1</v>
      </c>
      <c r="FA566">
        <v>-97</v>
      </c>
      <c r="FD566">
        <v>1</v>
      </c>
      <c r="FG566">
        <v>0</v>
      </c>
      <c r="FH566" t="s">
        <v>3179</v>
      </c>
      <c r="FI566">
        <v>1</v>
      </c>
      <c r="FJ566" t="s">
        <v>204</v>
      </c>
      <c r="FK566">
        <v>10</v>
      </c>
      <c r="FL566">
        <v>12</v>
      </c>
      <c r="FM566">
        <v>12</v>
      </c>
      <c r="FN566">
        <v>10</v>
      </c>
      <c r="FO566" t="s">
        <v>2233</v>
      </c>
      <c r="FP566">
        <v>0.5</v>
      </c>
      <c r="FQ566" t="s">
        <v>3180</v>
      </c>
      <c r="FR566" t="s">
        <v>3189</v>
      </c>
      <c r="FS566">
        <v>0</v>
      </c>
      <c r="FT566">
        <v>1</v>
      </c>
      <c r="FU566" t="s">
        <v>2221</v>
      </c>
      <c r="FV566" t="s">
        <v>3182</v>
      </c>
      <c r="FW566">
        <v>0</v>
      </c>
      <c r="FX566">
        <v>1</v>
      </c>
      <c r="FY566">
        <v>0</v>
      </c>
      <c r="FZ566">
        <v>0</v>
      </c>
      <c r="GA566">
        <v>37408</v>
      </c>
      <c r="GB566">
        <v>127</v>
      </c>
      <c r="GC566">
        <v>294.55118110000001</v>
      </c>
      <c r="GD566" t="s">
        <v>2401</v>
      </c>
      <c r="GE566">
        <v>1</v>
      </c>
      <c r="HG566" t="s">
        <v>202</v>
      </c>
      <c r="HJ566">
        <v>0</v>
      </c>
    </row>
    <row r="567" spans="1:218" x14ac:dyDescent="0.3">
      <c r="A567">
        <v>362</v>
      </c>
      <c r="B567" t="s">
        <v>3279</v>
      </c>
      <c r="C567" t="s">
        <v>3762</v>
      </c>
      <c r="D567" t="s">
        <v>212</v>
      </c>
      <c r="E567">
        <v>1</v>
      </c>
      <c r="F567" t="s">
        <v>202</v>
      </c>
      <c r="H567">
        <v>1</v>
      </c>
      <c r="M567">
        <v>1</v>
      </c>
      <c r="N567">
        <v>1</v>
      </c>
      <c r="U567">
        <v>1</v>
      </c>
      <c r="W567">
        <v>1</v>
      </c>
      <c r="X567" t="s">
        <v>3174</v>
      </c>
      <c r="Y567">
        <v>1</v>
      </c>
      <c r="Z567">
        <v>1</v>
      </c>
      <c r="AA567">
        <v>1</v>
      </c>
      <c r="AD567" t="s">
        <v>202</v>
      </c>
      <c r="AE567">
        <v>1</v>
      </c>
      <c r="AF567">
        <v>1</v>
      </c>
      <c r="AG567">
        <v>1</v>
      </c>
      <c r="AH567">
        <v>1</v>
      </c>
      <c r="AI567">
        <v>2</v>
      </c>
      <c r="AJ567">
        <v>1</v>
      </c>
      <c r="AK567" t="s">
        <v>3763</v>
      </c>
      <c r="AL567">
        <v>1</v>
      </c>
      <c r="AM567">
        <v>2</v>
      </c>
      <c r="AN567">
        <v>1</v>
      </c>
      <c r="AO567">
        <v>2</v>
      </c>
      <c r="AP567">
        <v>1</v>
      </c>
      <c r="AQ567">
        <v>2</v>
      </c>
      <c r="AR567" t="s">
        <v>3764</v>
      </c>
      <c r="AS567">
        <v>1</v>
      </c>
      <c r="AT567">
        <v>1</v>
      </c>
      <c r="AU567">
        <v>1</v>
      </c>
      <c r="AV567">
        <v>1</v>
      </c>
      <c r="AW567">
        <v>7</v>
      </c>
      <c r="AX567">
        <v>1</v>
      </c>
      <c r="AY567">
        <v>3</v>
      </c>
      <c r="BE567">
        <v>1</v>
      </c>
      <c r="BF567">
        <v>1</v>
      </c>
      <c r="BG567">
        <v>1</v>
      </c>
      <c r="BH567">
        <v>1</v>
      </c>
      <c r="BI567">
        <v>1</v>
      </c>
      <c r="BJ567">
        <v>0</v>
      </c>
      <c r="BM567">
        <v>1</v>
      </c>
      <c r="BN567">
        <v>1</v>
      </c>
      <c r="BO567">
        <v>3</v>
      </c>
      <c r="BP567">
        <v>1</v>
      </c>
      <c r="BQ567">
        <v>28</v>
      </c>
      <c r="BR567">
        <v>1</v>
      </c>
      <c r="BS567">
        <v>1</v>
      </c>
      <c r="BT567">
        <v>6</v>
      </c>
      <c r="BV567">
        <v>1</v>
      </c>
      <c r="BX567">
        <v>2</v>
      </c>
      <c r="BZ567">
        <v>1</v>
      </c>
      <c r="CB567">
        <v>0</v>
      </c>
      <c r="CD567">
        <v>1</v>
      </c>
      <c r="CF567">
        <v>1</v>
      </c>
      <c r="CJ567">
        <v>1</v>
      </c>
      <c r="CK567">
        <v>2</v>
      </c>
      <c r="CL567">
        <v>4</v>
      </c>
      <c r="CM567">
        <v>6</v>
      </c>
      <c r="CS567">
        <v>8</v>
      </c>
      <c r="CT567">
        <v>1</v>
      </c>
      <c r="CU567">
        <v>2</v>
      </c>
      <c r="CV567" t="s">
        <v>2917</v>
      </c>
      <c r="CW567">
        <v>808</v>
      </c>
      <c r="CX567">
        <v>13.47</v>
      </c>
      <c r="CY567">
        <v>2</v>
      </c>
      <c r="CZ567">
        <v>1</v>
      </c>
      <c r="DA567" t="s">
        <v>3765</v>
      </c>
      <c r="DC567">
        <v>1</v>
      </c>
      <c r="DD567">
        <v>1</v>
      </c>
      <c r="DE567">
        <v>2</v>
      </c>
      <c r="DN567" t="s">
        <v>3622</v>
      </c>
      <c r="DO567" t="s">
        <v>3622</v>
      </c>
      <c r="DP567" t="s">
        <v>3178</v>
      </c>
      <c r="DQ567" t="s">
        <v>202</v>
      </c>
      <c r="DR567" t="s">
        <v>202</v>
      </c>
      <c r="DT567">
        <v>1</v>
      </c>
      <c r="DV567">
        <v>1</v>
      </c>
      <c r="DW567">
        <v>0</v>
      </c>
      <c r="DX567">
        <v>1</v>
      </c>
      <c r="DY567">
        <v>1</v>
      </c>
      <c r="DZ567">
        <v>1</v>
      </c>
      <c r="EA567">
        <v>18</v>
      </c>
      <c r="EB567">
        <f>IF(EA567&gt;=30,1,IF(EA567&gt;=20,2,IF(EA567&gt;=15,3,IF(EA567&gt;=10,4,IF(EA567&gt;=5,5,IF(EA567&gt;0,6,0))))))</f>
        <v>3</v>
      </c>
      <c r="EC567">
        <v>1</v>
      </c>
      <c r="ED567">
        <v>8</v>
      </c>
      <c r="EL567">
        <v>3</v>
      </c>
      <c r="EM567">
        <v>3</v>
      </c>
      <c r="EN567">
        <v>1</v>
      </c>
      <c r="EO567">
        <v>4</v>
      </c>
      <c r="EP567">
        <v>1</v>
      </c>
      <c r="EQ567">
        <v>1</v>
      </c>
      <c r="ER567">
        <v>1</v>
      </c>
      <c r="EZ567">
        <v>1</v>
      </c>
      <c r="FA567">
        <v>1</v>
      </c>
      <c r="FD567">
        <v>1</v>
      </c>
      <c r="FG567">
        <v>0</v>
      </c>
      <c r="FH567" t="s">
        <v>3179</v>
      </c>
      <c r="FI567">
        <v>1</v>
      </c>
      <c r="FJ567" t="s">
        <v>204</v>
      </c>
      <c r="FK567">
        <v>0.66666669999999995</v>
      </c>
      <c r="FL567">
        <v>8</v>
      </c>
      <c r="FM567">
        <v>8</v>
      </c>
      <c r="FN567">
        <v>18</v>
      </c>
      <c r="FO567" t="s">
        <v>2220</v>
      </c>
      <c r="FP567">
        <v>3.5</v>
      </c>
      <c r="FQ567" t="s">
        <v>3180</v>
      </c>
      <c r="FR567" t="s">
        <v>3201</v>
      </c>
      <c r="FS567">
        <v>1</v>
      </c>
      <c r="FT567">
        <v>1</v>
      </c>
      <c r="FU567" t="s">
        <v>2221</v>
      </c>
      <c r="FV567" t="s">
        <v>3182</v>
      </c>
      <c r="FW567">
        <v>0</v>
      </c>
      <c r="FX567">
        <v>1</v>
      </c>
      <c r="FY567">
        <v>0</v>
      </c>
      <c r="FZ567">
        <v>0</v>
      </c>
      <c r="GA567">
        <v>59048</v>
      </c>
      <c r="GB567">
        <v>201</v>
      </c>
      <c r="GC567">
        <v>293.7711443</v>
      </c>
      <c r="GD567" t="s">
        <v>2401</v>
      </c>
      <c r="GE567">
        <v>1</v>
      </c>
      <c r="HG567" t="s">
        <v>202</v>
      </c>
      <c r="HJ567">
        <v>0</v>
      </c>
    </row>
    <row r="568" spans="1:218" x14ac:dyDescent="0.3">
      <c r="A568">
        <v>375</v>
      </c>
      <c r="B568" t="s">
        <v>3172</v>
      </c>
      <c r="C568" t="s">
        <v>3786</v>
      </c>
      <c r="D568" t="s">
        <v>194</v>
      </c>
      <c r="E568">
        <v>1</v>
      </c>
      <c r="F568" t="s">
        <v>202</v>
      </c>
      <c r="H568">
        <v>1</v>
      </c>
      <c r="M568">
        <v>1</v>
      </c>
      <c r="N568">
        <v>1</v>
      </c>
      <c r="U568">
        <v>1</v>
      </c>
      <c r="W568">
        <v>1</v>
      </c>
      <c r="X568" t="s">
        <v>3174</v>
      </c>
      <c r="Y568">
        <v>1</v>
      </c>
      <c r="Z568">
        <v>1</v>
      </c>
      <c r="AA568">
        <v>6</v>
      </c>
      <c r="AD568" t="s">
        <v>202</v>
      </c>
      <c r="AE568">
        <v>1</v>
      </c>
      <c r="AF568">
        <v>2</v>
      </c>
      <c r="AG568">
        <v>1</v>
      </c>
      <c r="AH568">
        <v>2</v>
      </c>
      <c r="AI568">
        <v>1</v>
      </c>
      <c r="AJ568">
        <v>2</v>
      </c>
      <c r="AK568" t="s">
        <v>3787</v>
      </c>
      <c r="AL568">
        <v>1</v>
      </c>
      <c r="AM568">
        <v>2</v>
      </c>
      <c r="AN568">
        <v>2</v>
      </c>
      <c r="AO568">
        <v>2</v>
      </c>
      <c r="AP568">
        <v>2</v>
      </c>
      <c r="AQ568">
        <v>1</v>
      </c>
      <c r="AR568" t="s">
        <v>3788</v>
      </c>
      <c r="AS568">
        <v>2</v>
      </c>
      <c r="AT568">
        <v>1</v>
      </c>
      <c r="AU568">
        <v>2</v>
      </c>
      <c r="AV568">
        <v>1</v>
      </c>
      <c r="AW568">
        <v>4</v>
      </c>
      <c r="AX568">
        <v>7</v>
      </c>
      <c r="AY568">
        <v>6</v>
      </c>
      <c r="BE568">
        <v>1</v>
      </c>
      <c r="BF568">
        <v>2</v>
      </c>
      <c r="BG568">
        <v>1</v>
      </c>
      <c r="BH568">
        <v>2</v>
      </c>
      <c r="BI568">
        <v>1</v>
      </c>
      <c r="BJ568">
        <v>0</v>
      </c>
      <c r="BM568">
        <v>1</v>
      </c>
      <c r="BN568">
        <v>1</v>
      </c>
      <c r="BO568">
        <v>3</v>
      </c>
      <c r="BP568">
        <v>1</v>
      </c>
      <c r="BQ568">
        <v>15</v>
      </c>
      <c r="BR568">
        <v>2</v>
      </c>
      <c r="BS568">
        <v>1</v>
      </c>
      <c r="BT568">
        <v>1</v>
      </c>
      <c r="BU568">
        <v>1</v>
      </c>
      <c r="BV568">
        <v>0</v>
      </c>
      <c r="BW568">
        <v>1</v>
      </c>
      <c r="BX568">
        <v>0</v>
      </c>
      <c r="BY568">
        <v>1</v>
      </c>
      <c r="BZ568">
        <v>0</v>
      </c>
      <c r="CA568">
        <v>1</v>
      </c>
      <c r="CB568">
        <v>0</v>
      </c>
      <c r="CC568">
        <v>1</v>
      </c>
      <c r="CD568">
        <v>0</v>
      </c>
      <c r="CE568">
        <v>1</v>
      </c>
      <c r="CF568">
        <v>0</v>
      </c>
      <c r="CG568">
        <v>1</v>
      </c>
      <c r="CH568">
        <v>1</v>
      </c>
      <c r="CI568">
        <v>1</v>
      </c>
      <c r="CJ568">
        <v>1</v>
      </c>
      <c r="CK568">
        <v>1</v>
      </c>
      <c r="CL568">
        <v>5</v>
      </c>
      <c r="CM568">
        <v>1</v>
      </c>
      <c r="CR568">
        <v>2</v>
      </c>
      <c r="CS568">
        <v>4</v>
      </c>
      <c r="CT568">
        <v>1</v>
      </c>
      <c r="CU568">
        <v>2</v>
      </c>
      <c r="CV568" t="s">
        <v>3789</v>
      </c>
      <c r="CW568">
        <v>899</v>
      </c>
      <c r="CX568">
        <v>14.98</v>
      </c>
      <c r="CY568">
        <v>2</v>
      </c>
      <c r="CZ568">
        <v>1</v>
      </c>
      <c r="DA568" t="s">
        <v>328</v>
      </c>
      <c r="DC568">
        <v>1</v>
      </c>
      <c r="DD568">
        <v>1</v>
      </c>
      <c r="DE568">
        <v>14</v>
      </c>
      <c r="DN568" t="s">
        <v>3622</v>
      </c>
      <c r="DO568" t="s">
        <v>3622</v>
      </c>
      <c r="DP568" t="s">
        <v>3178</v>
      </c>
      <c r="DQ568" t="s">
        <v>202</v>
      </c>
      <c r="DR568" t="s">
        <v>202</v>
      </c>
      <c r="DT568">
        <v>1</v>
      </c>
      <c r="DV568">
        <v>1</v>
      </c>
      <c r="DW568">
        <v>0</v>
      </c>
      <c r="DX568">
        <v>6</v>
      </c>
      <c r="DY568">
        <v>1</v>
      </c>
      <c r="DZ568">
        <v>1</v>
      </c>
      <c r="EA568">
        <v>13</v>
      </c>
      <c r="EB568">
        <f>IF(EA568&gt;=30,1,IF(EA568&gt;=20,2,IF(EA568&gt;=15,3,IF(EA568&gt;=10,4,IF(EA568&gt;=5,5,IF(EA568&gt;0,6,0))))))</f>
        <v>4</v>
      </c>
      <c r="EC568">
        <v>1</v>
      </c>
      <c r="ED568">
        <v>11</v>
      </c>
      <c r="EL568">
        <v>3</v>
      </c>
      <c r="EM568">
        <v>1</v>
      </c>
      <c r="EN568">
        <v>1</v>
      </c>
      <c r="EO568">
        <v>1</v>
      </c>
      <c r="EP568">
        <v>1</v>
      </c>
      <c r="EQ568">
        <v>1</v>
      </c>
      <c r="ER568">
        <v>1</v>
      </c>
      <c r="EZ568">
        <v>1</v>
      </c>
      <c r="FA568">
        <v>1</v>
      </c>
      <c r="FD568">
        <v>1</v>
      </c>
      <c r="FG568">
        <v>0</v>
      </c>
      <c r="FH568" t="s">
        <v>3179</v>
      </c>
      <c r="FI568">
        <v>1</v>
      </c>
      <c r="FJ568" t="s">
        <v>204</v>
      </c>
      <c r="FK568">
        <v>0.91666669999999995</v>
      </c>
      <c r="FL568">
        <v>11</v>
      </c>
      <c r="FM568">
        <v>11</v>
      </c>
      <c r="FN568">
        <v>13</v>
      </c>
      <c r="FO568" t="s">
        <v>2220</v>
      </c>
      <c r="FP568">
        <v>0.5</v>
      </c>
      <c r="FQ568" t="s">
        <v>3180</v>
      </c>
      <c r="FR568" t="s">
        <v>3196</v>
      </c>
      <c r="FS568">
        <v>1</v>
      </c>
      <c r="FT568">
        <v>1</v>
      </c>
      <c r="FU568" t="s">
        <v>2221</v>
      </c>
      <c r="FV568" t="s">
        <v>3182</v>
      </c>
      <c r="FW568">
        <v>0</v>
      </c>
      <c r="FX568">
        <v>1</v>
      </c>
      <c r="FY568">
        <v>0</v>
      </c>
      <c r="FZ568">
        <v>0</v>
      </c>
      <c r="GA568">
        <v>9502</v>
      </c>
      <c r="GB568">
        <v>38</v>
      </c>
      <c r="GC568">
        <v>250.05263160000001</v>
      </c>
      <c r="GD568" t="s">
        <v>2401</v>
      </c>
      <c r="GE568">
        <v>1</v>
      </c>
      <c r="HG568" t="s">
        <v>202</v>
      </c>
      <c r="HJ568">
        <v>0</v>
      </c>
    </row>
    <row r="569" spans="1:218" x14ac:dyDescent="0.3">
      <c r="A569">
        <v>387</v>
      </c>
      <c r="B569" t="s">
        <v>3202</v>
      </c>
      <c r="C569" t="s">
        <v>3813</v>
      </c>
      <c r="D569" t="s">
        <v>194</v>
      </c>
      <c r="E569">
        <v>1</v>
      </c>
      <c r="F569" t="s">
        <v>202</v>
      </c>
      <c r="H569">
        <v>1</v>
      </c>
      <c r="M569">
        <v>1</v>
      </c>
      <c r="N569">
        <v>1</v>
      </c>
      <c r="U569">
        <v>1</v>
      </c>
      <c r="W569">
        <v>1</v>
      </c>
      <c r="X569" t="s">
        <v>3174</v>
      </c>
      <c r="Y569">
        <v>1</v>
      </c>
      <c r="Z569">
        <v>1</v>
      </c>
      <c r="AA569">
        <v>2</v>
      </c>
      <c r="AD569" t="s">
        <v>202</v>
      </c>
      <c r="AE569">
        <v>1</v>
      </c>
      <c r="AF569">
        <v>1</v>
      </c>
      <c r="AG569">
        <v>1</v>
      </c>
      <c r="AH569">
        <v>2</v>
      </c>
      <c r="AI569">
        <v>2</v>
      </c>
      <c r="AJ569">
        <v>2</v>
      </c>
      <c r="AK569" t="s">
        <v>3814</v>
      </c>
      <c r="AL569">
        <v>1</v>
      </c>
      <c r="AM569">
        <v>2</v>
      </c>
      <c r="AN569">
        <v>2</v>
      </c>
      <c r="AO569">
        <v>2</v>
      </c>
      <c r="AP569">
        <v>2</v>
      </c>
      <c r="AQ569">
        <v>2</v>
      </c>
      <c r="AR569" t="s">
        <v>3815</v>
      </c>
      <c r="AS569">
        <v>1</v>
      </c>
      <c r="AT569">
        <v>2</v>
      </c>
      <c r="AU569">
        <v>1</v>
      </c>
      <c r="AV569">
        <v>1</v>
      </c>
      <c r="AW569">
        <v>7</v>
      </c>
      <c r="AX569">
        <v>1</v>
      </c>
      <c r="AY569">
        <v>-98</v>
      </c>
      <c r="BE569">
        <v>1</v>
      </c>
      <c r="BF569">
        <v>1</v>
      </c>
      <c r="BG569">
        <v>1</v>
      </c>
      <c r="BH569">
        <v>1</v>
      </c>
      <c r="BI569">
        <v>1</v>
      </c>
      <c r="BJ569">
        <v>0</v>
      </c>
      <c r="BM569">
        <v>1</v>
      </c>
      <c r="BN569">
        <v>1</v>
      </c>
      <c r="BO569">
        <v>2</v>
      </c>
      <c r="BP569">
        <v>1</v>
      </c>
      <c r="BQ569">
        <v>9.5</v>
      </c>
      <c r="BR569">
        <v>1</v>
      </c>
      <c r="BS569">
        <v>1</v>
      </c>
      <c r="BT569">
        <v>1</v>
      </c>
      <c r="BV569">
        <v>0</v>
      </c>
      <c r="BX569">
        <v>0</v>
      </c>
      <c r="BZ569">
        <v>0</v>
      </c>
      <c r="CB569">
        <v>0</v>
      </c>
      <c r="CD569">
        <v>0</v>
      </c>
      <c r="CF569">
        <v>1</v>
      </c>
      <c r="CJ569">
        <v>2</v>
      </c>
      <c r="CK569">
        <v>2</v>
      </c>
      <c r="CL569">
        <v>5</v>
      </c>
      <c r="CM569">
        <v>1</v>
      </c>
      <c r="CR569">
        <v>2</v>
      </c>
      <c r="CS569">
        <v>-98</v>
      </c>
      <c r="CT569">
        <v>1</v>
      </c>
      <c r="CU569">
        <v>2</v>
      </c>
      <c r="CV569" t="s">
        <v>2272</v>
      </c>
      <c r="CW569">
        <v>618</v>
      </c>
      <c r="CX569">
        <v>10.3</v>
      </c>
      <c r="CY569">
        <v>2</v>
      </c>
      <c r="CZ569">
        <v>1</v>
      </c>
      <c r="DA569" t="s">
        <v>3627</v>
      </c>
      <c r="DC569">
        <v>1</v>
      </c>
      <c r="DD569">
        <v>1</v>
      </c>
      <c r="DE569">
        <v>15</v>
      </c>
      <c r="DN569" t="s">
        <v>3622</v>
      </c>
      <c r="DO569" t="s">
        <v>3622</v>
      </c>
      <c r="DP569" t="s">
        <v>3178</v>
      </c>
      <c r="DQ569" t="s">
        <v>202</v>
      </c>
      <c r="DR569" t="s">
        <v>202</v>
      </c>
      <c r="DT569">
        <v>1</v>
      </c>
      <c r="DV569">
        <v>1</v>
      </c>
      <c r="DW569">
        <v>0</v>
      </c>
      <c r="DX569">
        <v>2</v>
      </c>
      <c r="DY569">
        <v>1</v>
      </c>
      <c r="DZ569">
        <v>1</v>
      </c>
      <c r="EA569">
        <v>15.5</v>
      </c>
      <c r="EB569">
        <f>IF(EA569&gt;=30,1,IF(EA569&gt;=20,2,IF(EA569&gt;=15,3,IF(EA569&gt;=10,4,IF(EA569&gt;=5,5,IF(EA569&gt;0,6,0))))))</f>
        <v>3</v>
      </c>
      <c r="EC569">
        <v>1</v>
      </c>
      <c r="ED569">
        <v>11</v>
      </c>
      <c r="EL569">
        <v>2</v>
      </c>
      <c r="EM569">
        <v>-97</v>
      </c>
      <c r="EN569">
        <v>1</v>
      </c>
      <c r="EO569">
        <v>2</v>
      </c>
      <c r="EP569">
        <v>1</v>
      </c>
      <c r="EQ569">
        <v>1</v>
      </c>
      <c r="ER569">
        <v>1</v>
      </c>
      <c r="EZ569">
        <v>1</v>
      </c>
      <c r="FA569">
        <v>2</v>
      </c>
      <c r="FB569">
        <v>1</v>
      </c>
      <c r="FC569">
        <v>2</v>
      </c>
      <c r="FD569">
        <v>1</v>
      </c>
      <c r="FG569">
        <v>0</v>
      </c>
      <c r="FH569" t="s">
        <v>3179</v>
      </c>
      <c r="FI569">
        <v>1</v>
      </c>
      <c r="FJ569" t="s">
        <v>204</v>
      </c>
      <c r="FK569">
        <v>0.91666669999999995</v>
      </c>
      <c r="FL569">
        <v>11</v>
      </c>
      <c r="FM569">
        <v>11</v>
      </c>
      <c r="FN569">
        <v>15.5</v>
      </c>
      <c r="FO569" t="s">
        <v>2212</v>
      </c>
      <c r="FQ569" t="s">
        <v>3180</v>
      </c>
      <c r="FR569" t="s">
        <v>3189</v>
      </c>
      <c r="FS569">
        <v>0</v>
      </c>
      <c r="FT569">
        <v>1</v>
      </c>
      <c r="FU569" t="s">
        <v>2221</v>
      </c>
      <c r="FV569" t="s">
        <v>3182</v>
      </c>
      <c r="FW569">
        <v>0</v>
      </c>
      <c r="FX569">
        <v>1</v>
      </c>
      <c r="FY569">
        <v>0</v>
      </c>
      <c r="FZ569">
        <v>0</v>
      </c>
      <c r="GA569">
        <v>20830</v>
      </c>
      <c r="GB569">
        <v>83</v>
      </c>
      <c r="GC569">
        <v>250.9638554</v>
      </c>
      <c r="GD569" t="s">
        <v>2401</v>
      </c>
      <c r="GE569">
        <v>1</v>
      </c>
      <c r="HG569" t="s">
        <v>202</v>
      </c>
      <c r="HJ569">
        <v>0</v>
      </c>
    </row>
    <row r="570" spans="1:218" x14ac:dyDescent="0.3">
      <c r="A570">
        <v>1228</v>
      </c>
      <c r="B570" t="s">
        <v>3202</v>
      </c>
      <c r="C570" t="s">
        <v>5047</v>
      </c>
      <c r="D570" t="s">
        <v>194</v>
      </c>
      <c r="E570">
        <v>1</v>
      </c>
      <c r="F570" t="s">
        <v>202</v>
      </c>
      <c r="H570">
        <v>1</v>
      </c>
      <c r="M570">
        <v>1</v>
      </c>
      <c r="N570">
        <v>1</v>
      </c>
      <c r="U570">
        <v>1</v>
      </c>
      <c r="W570">
        <v>1</v>
      </c>
      <c r="X570" t="s">
        <v>3174</v>
      </c>
      <c r="Y570">
        <v>1</v>
      </c>
      <c r="Z570">
        <v>1</v>
      </c>
      <c r="AA570">
        <v>1</v>
      </c>
      <c r="AD570" t="s">
        <v>202</v>
      </c>
      <c r="AE570">
        <v>1</v>
      </c>
      <c r="AF570">
        <v>2</v>
      </c>
      <c r="AG570">
        <v>1</v>
      </c>
      <c r="AH570">
        <v>1</v>
      </c>
      <c r="AI570">
        <v>2</v>
      </c>
      <c r="AJ570">
        <v>2</v>
      </c>
      <c r="AK570" t="s">
        <v>5048</v>
      </c>
      <c r="AL570">
        <v>2</v>
      </c>
      <c r="AM570">
        <v>2</v>
      </c>
      <c r="AN570">
        <v>2</v>
      </c>
      <c r="AO570">
        <v>2</v>
      </c>
      <c r="AP570">
        <v>2</v>
      </c>
      <c r="AQ570">
        <v>2</v>
      </c>
      <c r="AR570" t="s">
        <v>5049</v>
      </c>
      <c r="AS570">
        <v>2</v>
      </c>
      <c r="AT570">
        <v>2</v>
      </c>
      <c r="AU570">
        <v>2</v>
      </c>
      <c r="AV570">
        <v>2</v>
      </c>
      <c r="AW570">
        <v>7</v>
      </c>
      <c r="AX570">
        <v>1</v>
      </c>
      <c r="AY570">
        <v>3</v>
      </c>
      <c r="BE570">
        <v>1</v>
      </c>
      <c r="BF570">
        <v>1</v>
      </c>
      <c r="BG570">
        <v>1</v>
      </c>
      <c r="BH570">
        <v>1</v>
      </c>
      <c r="BI570">
        <v>1</v>
      </c>
      <c r="BJ570">
        <v>0</v>
      </c>
      <c r="BM570">
        <v>1</v>
      </c>
      <c r="BN570">
        <v>1</v>
      </c>
      <c r="BO570">
        <v>3</v>
      </c>
      <c r="BP570">
        <v>1</v>
      </c>
      <c r="BQ570">
        <v>30</v>
      </c>
      <c r="BR570">
        <v>1</v>
      </c>
      <c r="BS570">
        <v>1</v>
      </c>
      <c r="BT570">
        <v>3</v>
      </c>
      <c r="BU570">
        <v>3</v>
      </c>
      <c r="BV570">
        <v>1</v>
      </c>
      <c r="BW570">
        <v>3</v>
      </c>
      <c r="BX570">
        <v>0</v>
      </c>
      <c r="BY570">
        <v>3</v>
      </c>
      <c r="BZ570">
        <v>0</v>
      </c>
      <c r="CA570">
        <v>3</v>
      </c>
      <c r="CB570">
        <v>0</v>
      </c>
      <c r="CC570">
        <v>3</v>
      </c>
      <c r="CD570">
        <v>1</v>
      </c>
      <c r="CE570">
        <v>3</v>
      </c>
      <c r="CF570">
        <v>0</v>
      </c>
      <c r="CG570">
        <v>3</v>
      </c>
      <c r="CH570">
        <v>1</v>
      </c>
      <c r="CI570">
        <v>3</v>
      </c>
      <c r="CJ570">
        <v>1</v>
      </c>
      <c r="CK570">
        <v>2</v>
      </c>
      <c r="CL570">
        <v>6</v>
      </c>
      <c r="CM570">
        <v>1</v>
      </c>
      <c r="CR570">
        <v>2</v>
      </c>
      <c r="CS570">
        <v>-98</v>
      </c>
      <c r="CT570">
        <v>1</v>
      </c>
      <c r="CU570">
        <v>2</v>
      </c>
      <c r="CV570" t="s">
        <v>404</v>
      </c>
      <c r="CW570">
        <v>709</v>
      </c>
      <c r="CX570">
        <v>11.82</v>
      </c>
      <c r="CY570">
        <v>2</v>
      </c>
      <c r="CZ570">
        <v>1</v>
      </c>
      <c r="DA570" t="s">
        <v>3812</v>
      </c>
      <c r="DC570">
        <v>1</v>
      </c>
      <c r="DD570">
        <v>1</v>
      </c>
      <c r="DE570">
        <v>15</v>
      </c>
      <c r="DN570" t="s">
        <v>4995</v>
      </c>
      <c r="DO570" t="s">
        <v>4995</v>
      </c>
      <c r="DP570" t="s">
        <v>3178</v>
      </c>
      <c r="DQ570" t="s">
        <v>202</v>
      </c>
      <c r="DR570" t="s">
        <v>202</v>
      </c>
      <c r="DT570">
        <v>1</v>
      </c>
      <c r="DV570">
        <v>1</v>
      </c>
      <c r="DW570">
        <v>0</v>
      </c>
      <c r="DX570">
        <v>1</v>
      </c>
      <c r="DY570">
        <v>1</v>
      </c>
      <c r="DZ570">
        <v>-97</v>
      </c>
      <c r="EB570">
        <v>5</v>
      </c>
      <c r="EC570">
        <v>2</v>
      </c>
      <c r="EE570">
        <v>10</v>
      </c>
      <c r="EL570">
        <v>1</v>
      </c>
      <c r="EM570">
        <v>4</v>
      </c>
      <c r="EN570">
        <v>1</v>
      </c>
      <c r="EO570">
        <v>3</v>
      </c>
      <c r="EP570">
        <v>1</v>
      </c>
      <c r="EQ570">
        <v>1</v>
      </c>
      <c r="ER570">
        <v>2</v>
      </c>
      <c r="ES570">
        <v>1</v>
      </c>
      <c r="ET570">
        <v>10</v>
      </c>
      <c r="EU570">
        <f>IF(ET570&gt;=30,1,IF(ET570&gt;=20,2,IF(ET570&gt;=15,3,IF(ET570&gt;=10,4,IF(ET570&gt;=5,5,IF(ET570&gt;0,6,0))))))</f>
        <v>4</v>
      </c>
      <c r="EV570">
        <v>1</v>
      </c>
      <c r="EW570">
        <v>3</v>
      </c>
      <c r="EY570">
        <v>3</v>
      </c>
      <c r="EZ570">
        <v>1</v>
      </c>
      <c r="FA570">
        <v>1</v>
      </c>
      <c r="FD570">
        <v>3</v>
      </c>
      <c r="FG570">
        <v>0</v>
      </c>
      <c r="FH570" t="s">
        <v>3179</v>
      </c>
      <c r="FI570">
        <v>1</v>
      </c>
      <c r="FJ570" t="s">
        <v>204</v>
      </c>
      <c r="FK570">
        <v>10</v>
      </c>
      <c r="FL570">
        <v>12</v>
      </c>
      <c r="FM570">
        <v>12</v>
      </c>
      <c r="FN570">
        <v>7.5</v>
      </c>
      <c r="FO570" t="s">
        <v>2206</v>
      </c>
      <c r="FP570">
        <v>7.5</v>
      </c>
      <c r="FQ570" t="s">
        <v>3180</v>
      </c>
      <c r="FR570" t="s">
        <v>3181</v>
      </c>
      <c r="FS570">
        <v>1</v>
      </c>
      <c r="FT570">
        <v>1</v>
      </c>
      <c r="FU570" t="s">
        <v>2213</v>
      </c>
      <c r="FV570" t="s">
        <v>3182</v>
      </c>
      <c r="FW570">
        <v>0</v>
      </c>
      <c r="FX570">
        <v>1</v>
      </c>
      <c r="FY570">
        <v>0</v>
      </c>
      <c r="FZ570">
        <v>0</v>
      </c>
      <c r="GA570">
        <v>20830</v>
      </c>
      <c r="GB570">
        <v>83</v>
      </c>
      <c r="GC570">
        <v>250.9638554</v>
      </c>
      <c r="GD570" t="s">
        <v>2401</v>
      </c>
      <c r="GE570">
        <v>1</v>
      </c>
      <c r="HG570" t="s">
        <v>202</v>
      </c>
      <c r="HJ570">
        <v>0</v>
      </c>
    </row>
    <row r="571" spans="1:218" x14ac:dyDescent="0.3">
      <c r="A571">
        <v>390</v>
      </c>
      <c r="B571" t="s">
        <v>3279</v>
      </c>
      <c r="C571" t="s">
        <v>3816</v>
      </c>
      <c r="D571" t="s">
        <v>212</v>
      </c>
      <c r="E571">
        <v>1</v>
      </c>
      <c r="F571" t="s">
        <v>202</v>
      </c>
      <c r="H571">
        <v>1</v>
      </c>
      <c r="M571">
        <v>1</v>
      </c>
      <c r="N571">
        <v>1</v>
      </c>
      <c r="U571">
        <v>1</v>
      </c>
      <c r="W571">
        <v>1</v>
      </c>
      <c r="X571" t="s">
        <v>3174</v>
      </c>
      <c r="Y571">
        <v>1</v>
      </c>
      <c r="Z571">
        <v>1</v>
      </c>
      <c r="AA571">
        <v>2</v>
      </c>
      <c r="AD571" t="s">
        <v>202</v>
      </c>
      <c r="AE571">
        <v>1</v>
      </c>
      <c r="AF571">
        <v>2</v>
      </c>
      <c r="AG571">
        <v>1</v>
      </c>
      <c r="AH571">
        <v>2</v>
      </c>
      <c r="AI571">
        <v>1</v>
      </c>
      <c r="AJ571">
        <v>2</v>
      </c>
      <c r="AK571" t="s">
        <v>3486</v>
      </c>
      <c r="AL571">
        <v>1</v>
      </c>
      <c r="AM571">
        <v>1</v>
      </c>
      <c r="AN571">
        <v>1</v>
      </c>
      <c r="AO571">
        <v>2</v>
      </c>
      <c r="AP571">
        <v>2</v>
      </c>
      <c r="AQ571">
        <v>1</v>
      </c>
      <c r="AR571" t="s">
        <v>3817</v>
      </c>
      <c r="AS571">
        <v>1</v>
      </c>
      <c r="AT571">
        <v>1</v>
      </c>
      <c r="AU571">
        <v>1</v>
      </c>
      <c r="AV571">
        <v>1</v>
      </c>
      <c r="AW571">
        <v>7</v>
      </c>
      <c r="AX571">
        <v>1</v>
      </c>
      <c r="AY571">
        <v>3</v>
      </c>
      <c r="BE571">
        <v>1</v>
      </c>
      <c r="BF571">
        <v>2</v>
      </c>
      <c r="BG571">
        <v>1</v>
      </c>
      <c r="BH571">
        <v>2</v>
      </c>
      <c r="BI571">
        <v>1</v>
      </c>
      <c r="BJ571">
        <v>1</v>
      </c>
      <c r="BK571">
        <v>1</v>
      </c>
      <c r="BL571">
        <v>1</v>
      </c>
      <c r="BM571">
        <v>1</v>
      </c>
      <c r="BN571">
        <v>1</v>
      </c>
      <c r="BO571">
        <v>4</v>
      </c>
      <c r="BP571">
        <v>1</v>
      </c>
      <c r="BQ571">
        <v>32</v>
      </c>
      <c r="BR571">
        <v>3</v>
      </c>
      <c r="BS571">
        <v>1</v>
      </c>
      <c r="BT571">
        <v>2</v>
      </c>
      <c r="BV571">
        <v>0</v>
      </c>
      <c r="BX571">
        <v>1</v>
      </c>
      <c r="BZ571">
        <v>0</v>
      </c>
      <c r="CB571">
        <v>0</v>
      </c>
      <c r="CD571">
        <v>0</v>
      </c>
      <c r="CF571">
        <v>2</v>
      </c>
      <c r="CJ571">
        <v>1</v>
      </c>
      <c r="CK571">
        <v>2</v>
      </c>
      <c r="CL571">
        <v>6</v>
      </c>
      <c r="CM571">
        <v>1</v>
      </c>
      <c r="CR571">
        <v>2</v>
      </c>
      <c r="CS571">
        <v>-98</v>
      </c>
      <c r="CT571">
        <v>1</v>
      </c>
      <c r="CU571">
        <v>2</v>
      </c>
      <c r="CV571" t="s">
        <v>3818</v>
      </c>
      <c r="CW571">
        <v>504</v>
      </c>
      <c r="CX571">
        <v>8.4</v>
      </c>
      <c r="CY571">
        <v>2</v>
      </c>
      <c r="CZ571">
        <v>1</v>
      </c>
      <c r="DA571" t="s">
        <v>3632</v>
      </c>
      <c r="DC571">
        <v>1</v>
      </c>
      <c r="DD571">
        <v>1</v>
      </c>
      <c r="DE571">
        <v>2</v>
      </c>
      <c r="DN571" t="s">
        <v>3622</v>
      </c>
      <c r="DO571" t="s">
        <v>3622</v>
      </c>
      <c r="DP571" t="s">
        <v>3178</v>
      </c>
      <c r="DQ571" t="s">
        <v>202</v>
      </c>
      <c r="DR571" t="s">
        <v>202</v>
      </c>
      <c r="DT571">
        <v>1</v>
      </c>
      <c r="DV571">
        <v>1</v>
      </c>
      <c r="DW571">
        <v>0</v>
      </c>
      <c r="DX571">
        <v>2</v>
      </c>
      <c r="DY571">
        <v>1</v>
      </c>
      <c r="DZ571">
        <v>1</v>
      </c>
      <c r="EA571">
        <v>8</v>
      </c>
      <c r="EB571">
        <f>IF(EA571&gt;=30,1,IF(EA571&gt;=20,2,IF(EA571&gt;=15,3,IF(EA571&gt;=10,4,IF(EA571&gt;=5,5,IF(EA571&gt;0,6,0))))))</f>
        <v>5</v>
      </c>
      <c r="EC571">
        <v>2</v>
      </c>
      <c r="EE571">
        <v>8</v>
      </c>
      <c r="EL571">
        <v>4</v>
      </c>
      <c r="EM571">
        <v>1</v>
      </c>
      <c r="EN571">
        <v>1</v>
      </c>
      <c r="EO571">
        <v>1</v>
      </c>
      <c r="EP571">
        <v>1</v>
      </c>
      <c r="EQ571">
        <v>1</v>
      </c>
      <c r="ER571">
        <v>1</v>
      </c>
      <c r="EZ571">
        <v>1</v>
      </c>
      <c r="FA571">
        <v>1</v>
      </c>
      <c r="FD571">
        <v>1</v>
      </c>
      <c r="FG571">
        <v>0</v>
      </c>
      <c r="FH571" t="s">
        <v>3179</v>
      </c>
      <c r="FI571">
        <v>1</v>
      </c>
      <c r="FJ571" t="s">
        <v>204</v>
      </c>
      <c r="FK571">
        <v>8</v>
      </c>
      <c r="FL571">
        <v>12</v>
      </c>
      <c r="FM571">
        <v>12</v>
      </c>
      <c r="FN571">
        <v>8</v>
      </c>
      <c r="FO571" t="s">
        <v>2233</v>
      </c>
      <c r="FP571">
        <v>0.5</v>
      </c>
      <c r="FQ571" t="s">
        <v>3180</v>
      </c>
      <c r="FR571" t="s">
        <v>3196</v>
      </c>
      <c r="FS571">
        <v>1</v>
      </c>
      <c r="FT571">
        <v>1</v>
      </c>
      <c r="FU571" t="s">
        <v>2221</v>
      </c>
      <c r="FV571" t="s">
        <v>3182</v>
      </c>
      <c r="FW571">
        <v>0</v>
      </c>
      <c r="FX571">
        <v>1</v>
      </c>
      <c r="FY571">
        <v>0</v>
      </c>
      <c r="FZ571">
        <v>0</v>
      </c>
      <c r="GA571">
        <v>59048</v>
      </c>
      <c r="GB571">
        <v>201</v>
      </c>
      <c r="GC571">
        <v>293.7711443</v>
      </c>
      <c r="GD571" t="s">
        <v>2401</v>
      </c>
      <c r="GE571">
        <v>1</v>
      </c>
      <c r="HG571" t="s">
        <v>202</v>
      </c>
      <c r="HJ571">
        <v>0</v>
      </c>
    </row>
    <row r="572" spans="1:218" x14ac:dyDescent="0.3">
      <c r="A572">
        <v>393</v>
      </c>
      <c r="B572" t="s">
        <v>3312</v>
      </c>
      <c r="C572" t="s">
        <v>3823</v>
      </c>
      <c r="D572" t="s">
        <v>212</v>
      </c>
      <c r="E572">
        <v>1</v>
      </c>
      <c r="F572" t="s">
        <v>202</v>
      </c>
      <c r="H572">
        <v>1</v>
      </c>
      <c r="M572">
        <v>1</v>
      </c>
      <c r="N572">
        <v>1</v>
      </c>
      <c r="U572">
        <v>1</v>
      </c>
      <c r="W572">
        <v>1</v>
      </c>
      <c r="X572" t="s">
        <v>3174</v>
      </c>
      <c r="Y572">
        <v>1</v>
      </c>
      <c r="Z572">
        <v>1</v>
      </c>
      <c r="AA572">
        <v>2</v>
      </c>
      <c r="AD572" t="s">
        <v>202</v>
      </c>
      <c r="AE572">
        <v>1</v>
      </c>
      <c r="AF572">
        <v>1</v>
      </c>
      <c r="AG572">
        <v>1</v>
      </c>
      <c r="AH572">
        <v>2</v>
      </c>
      <c r="AI572">
        <v>2</v>
      </c>
      <c r="AJ572">
        <v>1</v>
      </c>
      <c r="AK572" t="s">
        <v>3824</v>
      </c>
      <c r="AL572">
        <v>1</v>
      </c>
      <c r="AM572">
        <v>2</v>
      </c>
      <c r="AN572">
        <v>2</v>
      </c>
      <c r="AO572">
        <v>2</v>
      </c>
      <c r="AP572">
        <v>2</v>
      </c>
      <c r="AQ572">
        <v>1</v>
      </c>
      <c r="AR572" t="s">
        <v>3825</v>
      </c>
      <c r="AS572">
        <v>2</v>
      </c>
      <c r="AT572">
        <v>1</v>
      </c>
      <c r="AU572">
        <v>1</v>
      </c>
      <c r="AV572">
        <v>2</v>
      </c>
      <c r="AW572">
        <v>7</v>
      </c>
      <c r="AX572">
        <v>1</v>
      </c>
      <c r="AY572">
        <v>3</v>
      </c>
      <c r="AZ572">
        <v>1</v>
      </c>
      <c r="BA572">
        <v>2</v>
      </c>
      <c r="BE572">
        <v>1</v>
      </c>
      <c r="BF572">
        <v>1</v>
      </c>
      <c r="BG572">
        <v>1</v>
      </c>
      <c r="BH572">
        <v>1</v>
      </c>
      <c r="BI572">
        <v>1</v>
      </c>
      <c r="BJ572">
        <v>0</v>
      </c>
      <c r="BM572">
        <v>2</v>
      </c>
      <c r="BN572">
        <v>1</v>
      </c>
      <c r="BO572">
        <v>3</v>
      </c>
      <c r="BP572">
        <v>1</v>
      </c>
      <c r="BQ572">
        <v>37</v>
      </c>
      <c r="BR572">
        <v>2</v>
      </c>
      <c r="BS572">
        <v>1</v>
      </c>
      <c r="BT572">
        <v>1</v>
      </c>
      <c r="BU572">
        <v>1</v>
      </c>
      <c r="BV572">
        <v>0</v>
      </c>
      <c r="BW572">
        <v>1</v>
      </c>
      <c r="BX572">
        <v>0</v>
      </c>
      <c r="BY572">
        <v>1</v>
      </c>
      <c r="BZ572">
        <v>0</v>
      </c>
      <c r="CA572">
        <v>1</v>
      </c>
      <c r="CB572">
        <v>0</v>
      </c>
      <c r="CC572">
        <v>1</v>
      </c>
      <c r="CD572">
        <v>0</v>
      </c>
      <c r="CE572">
        <v>1</v>
      </c>
      <c r="CF572">
        <v>0</v>
      </c>
      <c r="CG572">
        <v>1</v>
      </c>
      <c r="CH572">
        <v>1</v>
      </c>
      <c r="CI572">
        <v>1</v>
      </c>
      <c r="CJ572">
        <v>1</v>
      </c>
      <c r="CK572">
        <v>2</v>
      </c>
      <c r="CL572">
        <v>6</v>
      </c>
      <c r="CM572">
        <v>1</v>
      </c>
      <c r="CR572">
        <v>2</v>
      </c>
      <c r="CS572">
        <v>6</v>
      </c>
      <c r="CT572">
        <v>1</v>
      </c>
      <c r="CU572">
        <v>2</v>
      </c>
      <c r="CV572" t="s">
        <v>1093</v>
      </c>
      <c r="CW572">
        <v>750</v>
      </c>
      <c r="CX572">
        <v>12.5</v>
      </c>
      <c r="CY572">
        <v>2</v>
      </c>
      <c r="CZ572">
        <v>1</v>
      </c>
      <c r="DA572" t="s">
        <v>3729</v>
      </c>
      <c r="DC572">
        <v>1</v>
      </c>
      <c r="DD572">
        <v>1</v>
      </c>
      <c r="DE572">
        <v>5</v>
      </c>
      <c r="DN572" t="s">
        <v>3622</v>
      </c>
      <c r="DO572" t="s">
        <v>3622</v>
      </c>
      <c r="DP572" t="s">
        <v>3178</v>
      </c>
      <c r="DQ572" t="s">
        <v>202</v>
      </c>
      <c r="DR572" t="s">
        <v>202</v>
      </c>
      <c r="DT572">
        <v>1</v>
      </c>
      <c r="DV572">
        <v>1</v>
      </c>
      <c r="DW572">
        <v>0</v>
      </c>
      <c r="DX572">
        <v>2</v>
      </c>
      <c r="DY572">
        <v>1</v>
      </c>
      <c r="DZ572">
        <v>1</v>
      </c>
      <c r="EA572">
        <v>20</v>
      </c>
      <c r="EB572">
        <f>IF(EA572&gt;=30,1,IF(EA572&gt;=20,2,IF(EA572&gt;=15,3,IF(EA572&gt;=10,4,IF(EA572&gt;=5,5,IF(EA572&gt;0,6,0))))))</f>
        <v>2</v>
      </c>
      <c r="EC572">
        <v>2</v>
      </c>
      <c r="EE572">
        <v>20</v>
      </c>
      <c r="EL572">
        <v>4</v>
      </c>
      <c r="EM572">
        <v>1</v>
      </c>
      <c r="EN572">
        <v>1</v>
      </c>
      <c r="EO572">
        <v>1</v>
      </c>
      <c r="EP572">
        <v>1</v>
      </c>
      <c r="EQ572">
        <v>1</v>
      </c>
      <c r="ER572">
        <v>1</v>
      </c>
      <c r="EZ572">
        <v>1</v>
      </c>
      <c r="FA572">
        <v>1</v>
      </c>
      <c r="FD572">
        <v>1</v>
      </c>
      <c r="FG572">
        <v>0</v>
      </c>
      <c r="FH572" t="s">
        <v>3179</v>
      </c>
      <c r="FI572">
        <v>1</v>
      </c>
      <c r="FJ572" t="s">
        <v>204</v>
      </c>
      <c r="FK572">
        <v>20</v>
      </c>
      <c r="FL572">
        <v>12</v>
      </c>
      <c r="FM572">
        <v>12</v>
      </c>
      <c r="FN572">
        <v>20</v>
      </c>
      <c r="FO572" t="s">
        <v>2233</v>
      </c>
      <c r="FP572">
        <v>0.5</v>
      </c>
      <c r="FQ572" t="s">
        <v>3180</v>
      </c>
      <c r="FR572" t="s">
        <v>3196</v>
      </c>
      <c r="FS572">
        <v>1</v>
      </c>
      <c r="FT572">
        <v>1</v>
      </c>
      <c r="FU572" t="s">
        <v>2221</v>
      </c>
      <c r="FV572" t="s">
        <v>3182</v>
      </c>
      <c r="FW572">
        <v>0</v>
      </c>
      <c r="FX572">
        <v>1</v>
      </c>
      <c r="FY572">
        <v>0</v>
      </c>
      <c r="FZ572">
        <v>0</v>
      </c>
      <c r="GA572">
        <v>20418</v>
      </c>
      <c r="GB572">
        <v>71</v>
      </c>
      <c r="GC572">
        <v>287.57746479999997</v>
      </c>
      <c r="GD572" t="s">
        <v>2401</v>
      </c>
      <c r="GE572">
        <v>1</v>
      </c>
      <c r="HG572" t="s">
        <v>202</v>
      </c>
      <c r="HJ572">
        <v>0</v>
      </c>
    </row>
    <row r="573" spans="1:218" x14ac:dyDescent="0.3">
      <c r="A573">
        <v>398</v>
      </c>
      <c r="B573" t="s">
        <v>3225</v>
      </c>
      <c r="C573" t="s">
        <v>3833</v>
      </c>
      <c r="D573" t="s">
        <v>212</v>
      </c>
      <c r="E573">
        <v>1</v>
      </c>
      <c r="F573" t="s">
        <v>202</v>
      </c>
      <c r="H573">
        <v>1</v>
      </c>
      <c r="M573">
        <v>1</v>
      </c>
      <c r="N573">
        <v>1</v>
      </c>
      <c r="U573">
        <v>1</v>
      </c>
      <c r="W573">
        <v>1</v>
      </c>
      <c r="X573" t="s">
        <v>3174</v>
      </c>
      <c r="Y573">
        <v>1</v>
      </c>
      <c r="Z573">
        <v>1</v>
      </c>
      <c r="AA573">
        <v>1</v>
      </c>
      <c r="AD573" t="s">
        <v>202</v>
      </c>
      <c r="AE573">
        <v>1</v>
      </c>
      <c r="AF573">
        <v>1</v>
      </c>
      <c r="AG573">
        <v>1</v>
      </c>
      <c r="AH573">
        <v>1</v>
      </c>
      <c r="AI573">
        <v>1</v>
      </c>
      <c r="AJ573">
        <v>1</v>
      </c>
      <c r="AK573" t="s">
        <v>3834</v>
      </c>
      <c r="AL573">
        <v>1</v>
      </c>
      <c r="AM573">
        <v>2</v>
      </c>
      <c r="AN573">
        <v>2</v>
      </c>
      <c r="AO573">
        <v>2</v>
      </c>
      <c r="AP573">
        <v>2</v>
      </c>
      <c r="AQ573">
        <v>1</v>
      </c>
      <c r="AR573" t="s">
        <v>3835</v>
      </c>
      <c r="AS573">
        <v>2</v>
      </c>
      <c r="AT573">
        <v>1</v>
      </c>
      <c r="AU573">
        <v>1</v>
      </c>
      <c r="AV573">
        <v>2</v>
      </c>
      <c r="AW573">
        <v>7</v>
      </c>
      <c r="AX573">
        <v>1</v>
      </c>
      <c r="AY573">
        <v>1</v>
      </c>
      <c r="AZ573">
        <v>2</v>
      </c>
      <c r="BA573">
        <v>3</v>
      </c>
      <c r="BB573">
        <v>4</v>
      </c>
      <c r="BC573">
        <v>5</v>
      </c>
      <c r="BD573">
        <v>6</v>
      </c>
      <c r="BE573">
        <v>1</v>
      </c>
      <c r="BF573">
        <v>1</v>
      </c>
      <c r="BG573">
        <v>1</v>
      </c>
      <c r="BH573">
        <v>1</v>
      </c>
      <c r="BI573">
        <v>1</v>
      </c>
      <c r="BJ573">
        <v>0</v>
      </c>
      <c r="BM573">
        <v>1</v>
      </c>
      <c r="BN573">
        <v>1</v>
      </c>
      <c r="BO573">
        <v>4</v>
      </c>
      <c r="BP573">
        <v>1</v>
      </c>
      <c r="BQ573">
        <v>13</v>
      </c>
      <c r="BR573">
        <v>6</v>
      </c>
      <c r="BS573">
        <v>1</v>
      </c>
      <c r="BT573">
        <v>6</v>
      </c>
      <c r="BV573">
        <v>0</v>
      </c>
      <c r="BX573">
        <v>3</v>
      </c>
      <c r="BZ573">
        <v>1</v>
      </c>
      <c r="CB573">
        <v>0</v>
      </c>
      <c r="CD573">
        <v>2</v>
      </c>
      <c r="CJ573">
        <v>1</v>
      </c>
      <c r="CK573">
        <v>2</v>
      </c>
      <c r="CL573">
        <v>6</v>
      </c>
      <c r="CM573">
        <v>1</v>
      </c>
      <c r="CR573">
        <v>2</v>
      </c>
      <c r="CS573">
        <v>8</v>
      </c>
      <c r="CT573">
        <v>1</v>
      </c>
      <c r="CU573">
        <v>1</v>
      </c>
      <c r="CV573" t="s">
        <v>1089</v>
      </c>
      <c r="CW573">
        <v>596</v>
      </c>
      <c r="CX573">
        <v>9.93</v>
      </c>
      <c r="CY573">
        <v>2</v>
      </c>
      <c r="CZ573">
        <v>1</v>
      </c>
      <c r="DA573" t="s">
        <v>3234</v>
      </c>
      <c r="DC573">
        <v>1</v>
      </c>
      <c r="DD573">
        <v>1</v>
      </c>
      <c r="DE573">
        <v>3</v>
      </c>
      <c r="DN573" t="s">
        <v>3836</v>
      </c>
      <c r="DO573" t="s">
        <v>3836</v>
      </c>
      <c r="DP573" t="s">
        <v>3178</v>
      </c>
      <c r="DQ573" t="s">
        <v>202</v>
      </c>
      <c r="DR573" t="s">
        <v>202</v>
      </c>
      <c r="DT573">
        <v>1</v>
      </c>
      <c r="DV573">
        <v>1</v>
      </c>
      <c r="DW573">
        <v>0</v>
      </c>
      <c r="DX573">
        <v>1</v>
      </c>
      <c r="DY573">
        <v>1</v>
      </c>
      <c r="DZ573">
        <v>1</v>
      </c>
      <c r="EA573">
        <v>12</v>
      </c>
      <c r="EB573">
        <f>IF(EA573&gt;=30,1,IF(EA573&gt;=20,2,IF(EA573&gt;=15,3,IF(EA573&gt;=10,4,IF(EA573&gt;=5,5,IF(EA573&gt;0,6,0))))))</f>
        <v>4</v>
      </c>
      <c r="EC573">
        <v>2</v>
      </c>
      <c r="EE573">
        <v>12</v>
      </c>
      <c r="EL573">
        <v>1</v>
      </c>
      <c r="EM573">
        <v>4</v>
      </c>
      <c r="EN573">
        <v>1</v>
      </c>
      <c r="EO573">
        <v>1</v>
      </c>
      <c r="EP573">
        <v>1</v>
      </c>
      <c r="EQ573">
        <v>1</v>
      </c>
      <c r="ER573">
        <v>1</v>
      </c>
      <c r="EZ573">
        <v>1</v>
      </c>
      <c r="FA573">
        <v>1</v>
      </c>
      <c r="FD573">
        <v>1</v>
      </c>
      <c r="FG573">
        <v>0</v>
      </c>
      <c r="FH573" t="s">
        <v>3179</v>
      </c>
      <c r="FI573">
        <v>1</v>
      </c>
      <c r="FJ573" t="s">
        <v>204</v>
      </c>
      <c r="FK573">
        <v>12</v>
      </c>
      <c r="FL573">
        <v>12</v>
      </c>
      <c r="FM573">
        <v>12</v>
      </c>
      <c r="FN573">
        <v>12</v>
      </c>
      <c r="FO573" t="s">
        <v>2206</v>
      </c>
      <c r="FP573">
        <v>7.5</v>
      </c>
      <c r="FQ573" t="s">
        <v>3180</v>
      </c>
      <c r="FR573" t="s">
        <v>3196</v>
      </c>
      <c r="FS573">
        <v>1</v>
      </c>
      <c r="FT573">
        <v>1</v>
      </c>
      <c r="FU573" t="s">
        <v>2221</v>
      </c>
      <c r="FV573" t="s">
        <v>3182</v>
      </c>
      <c r="FW573">
        <v>0</v>
      </c>
      <c r="FX573">
        <v>1</v>
      </c>
      <c r="FY573">
        <v>0</v>
      </c>
      <c r="FZ573">
        <v>0</v>
      </c>
      <c r="GA573">
        <v>39021</v>
      </c>
      <c r="GB573">
        <v>133</v>
      </c>
      <c r="GC573">
        <v>293.3909774</v>
      </c>
      <c r="GD573" t="s">
        <v>2401</v>
      </c>
      <c r="GE573">
        <v>1</v>
      </c>
      <c r="HG573" t="s">
        <v>202</v>
      </c>
      <c r="HJ573">
        <v>0</v>
      </c>
    </row>
    <row r="574" spans="1:218" x14ac:dyDescent="0.3">
      <c r="A574">
        <v>400</v>
      </c>
      <c r="B574" t="s">
        <v>3172</v>
      </c>
      <c r="C574" t="s">
        <v>3837</v>
      </c>
      <c r="D574" t="s">
        <v>194</v>
      </c>
      <c r="E574">
        <v>1</v>
      </c>
      <c r="F574" t="s">
        <v>202</v>
      </c>
      <c r="H574">
        <v>1</v>
      </c>
      <c r="M574">
        <v>1</v>
      </c>
      <c r="N574">
        <v>1</v>
      </c>
      <c r="U574">
        <v>1</v>
      </c>
      <c r="W574">
        <v>1</v>
      </c>
      <c r="X574" t="s">
        <v>3174</v>
      </c>
      <c r="Y574">
        <v>1</v>
      </c>
      <c r="Z574">
        <v>1</v>
      </c>
      <c r="AA574">
        <v>2</v>
      </c>
      <c r="AD574" t="s">
        <v>202</v>
      </c>
      <c r="AE574">
        <v>1</v>
      </c>
      <c r="AF574">
        <v>1</v>
      </c>
      <c r="AG574">
        <v>1</v>
      </c>
      <c r="AH574">
        <v>2</v>
      </c>
      <c r="AI574">
        <v>2</v>
      </c>
      <c r="AJ574">
        <v>2</v>
      </c>
      <c r="AK574" t="s">
        <v>3838</v>
      </c>
      <c r="AL574">
        <v>1</v>
      </c>
      <c r="AM574">
        <v>1</v>
      </c>
      <c r="AN574">
        <v>1</v>
      </c>
      <c r="AO574">
        <v>2</v>
      </c>
      <c r="AP574">
        <v>2</v>
      </c>
      <c r="AQ574">
        <v>1</v>
      </c>
      <c r="AR574" t="s">
        <v>3839</v>
      </c>
      <c r="AS574">
        <v>2</v>
      </c>
      <c r="AT574">
        <v>1</v>
      </c>
      <c r="AU574">
        <v>1</v>
      </c>
      <c r="AV574">
        <v>2</v>
      </c>
      <c r="AW574">
        <v>7</v>
      </c>
      <c r="AX574">
        <v>1</v>
      </c>
      <c r="AY574">
        <v>5</v>
      </c>
      <c r="BE574">
        <v>1</v>
      </c>
      <c r="BF574">
        <v>1</v>
      </c>
      <c r="BG574">
        <v>1</v>
      </c>
      <c r="BH574">
        <v>1</v>
      </c>
      <c r="BI574">
        <v>1</v>
      </c>
      <c r="BJ574">
        <v>0</v>
      </c>
      <c r="BM574">
        <v>1</v>
      </c>
      <c r="BN574">
        <v>1</v>
      </c>
      <c r="BO574">
        <v>3</v>
      </c>
      <c r="BP574">
        <v>1</v>
      </c>
      <c r="BQ574">
        <v>18</v>
      </c>
      <c r="BR574">
        <v>1</v>
      </c>
      <c r="BS574">
        <v>1</v>
      </c>
      <c r="BT574">
        <v>4</v>
      </c>
      <c r="BV574">
        <v>2</v>
      </c>
      <c r="BX574">
        <v>0</v>
      </c>
      <c r="BZ574">
        <v>0</v>
      </c>
      <c r="CB574">
        <v>0</v>
      </c>
      <c r="CD574">
        <v>2</v>
      </c>
      <c r="CJ574">
        <v>1</v>
      </c>
      <c r="CK574">
        <v>2</v>
      </c>
      <c r="CL574">
        <v>6</v>
      </c>
      <c r="CM574">
        <v>1</v>
      </c>
      <c r="CR574">
        <v>2</v>
      </c>
      <c r="CS574">
        <v>7</v>
      </c>
      <c r="CT574">
        <v>1</v>
      </c>
      <c r="CU574">
        <v>2</v>
      </c>
      <c r="CV574" t="s">
        <v>931</v>
      </c>
      <c r="CW574">
        <v>595</v>
      </c>
      <c r="CX574">
        <v>9.92</v>
      </c>
      <c r="CY574">
        <v>2</v>
      </c>
      <c r="CZ574">
        <v>1</v>
      </c>
      <c r="DA574" t="s">
        <v>3234</v>
      </c>
      <c r="DC574">
        <v>1</v>
      </c>
      <c r="DD574">
        <v>1</v>
      </c>
      <c r="DE574">
        <v>14</v>
      </c>
      <c r="DN574" t="s">
        <v>3836</v>
      </c>
      <c r="DO574" t="s">
        <v>3836</v>
      </c>
      <c r="DP574" t="s">
        <v>3178</v>
      </c>
      <c r="DQ574" t="s">
        <v>202</v>
      </c>
      <c r="DR574" t="s">
        <v>202</v>
      </c>
      <c r="DT574">
        <v>1</v>
      </c>
      <c r="DV574">
        <v>1</v>
      </c>
      <c r="DW574">
        <v>0</v>
      </c>
      <c r="DX574">
        <v>2</v>
      </c>
      <c r="DY574">
        <v>1</v>
      </c>
      <c r="DZ574">
        <v>1</v>
      </c>
      <c r="EA574">
        <v>15</v>
      </c>
      <c r="EB574">
        <f>IF(EA574&gt;=30,1,IF(EA574&gt;=20,2,IF(EA574&gt;=15,3,IF(EA574&gt;=10,4,IF(EA574&gt;=5,5,IF(EA574&gt;0,6,0))))))</f>
        <v>3</v>
      </c>
      <c r="EC574">
        <v>2</v>
      </c>
      <c r="EE574">
        <v>15</v>
      </c>
      <c r="EL574">
        <v>4</v>
      </c>
      <c r="EM574">
        <v>1</v>
      </c>
      <c r="EN574">
        <v>1</v>
      </c>
      <c r="EO574">
        <v>2</v>
      </c>
      <c r="EP574">
        <v>1</v>
      </c>
      <c r="EQ574">
        <v>1</v>
      </c>
      <c r="ER574">
        <v>1</v>
      </c>
      <c r="EZ574">
        <v>1</v>
      </c>
      <c r="FA574">
        <v>1</v>
      </c>
      <c r="FD574">
        <v>1</v>
      </c>
      <c r="FG574">
        <v>0</v>
      </c>
      <c r="FH574" t="s">
        <v>3179</v>
      </c>
      <c r="FI574">
        <v>1</v>
      </c>
      <c r="FJ574" t="s">
        <v>204</v>
      </c>
      <c r="FK574">
        <v>15</v>
      </c>
      <c r="FL574">
        <v>12</v>
      </c>
      <c r="FM574">
        <v>12</v>
      </c>
      <c r="FN574">
        <v>15</v>
      </c>
      <c r="FO574" t="s">
        <v>2233</v>
      </c>
      <c r="FP574">
        <v>0.5</v>
      </c>
      <c r="FQ574" t="s">
        <v>3180</v>
      </c>
      <c r="FR574" t="s">
        <v>3189</v>
      </c>
      <c r="FS574">
        <v>0</v>
      </c>
      <c r="FT574">
        <v>1</v>
      </c>
      <c r="FU574" t="s">
        <v>2221</v>
      </c>
      <c r="FV574" t="s">
        <v>3182</v>
      </c>
      <c r="FW574">
        <v>0</v>
      </c>
      <c r="FX574">
        <v>1</v>
      </c>
      <c r="FY574">
        <v>0</v>
      </c>
      <c r="FZ574">
        <v>0</v>
      </c>
      <c r="GA574">
        <v>9502</v>
      </c>
      <c r="GB574">
        <v>38</v>
      </c>
      <c r="GC574">
        <v>250.05263160000001</v>
      </c>
      <c r="GD574" t="s">
        <v>2401</v>
      </c>
      <c r="GE574">
        <v>1</v>
      </c>
      <c r="HG574" t="s">
        <v>202</v>
      </c>
      <c r="HJ574">
        <v>0</v>
      </c>
    </row>
    <row r="575" spans="1:218" x14ac:dyDescent="0.3">
      <c r="A575">
        <v>409</v>
      </c>
      <c r="B575" t="s">
        <v>3339</v>
      </c>
      <c r="C575" t="s">
        <v>3849</v>
      </c>
      <c r="D575" t="s">
        <v>194</v>
      </c>
      <c r="E575">
        <v>1</v>
      </c>
      <c r="F575" t="s">
        <v>202</v>
      </c>
      <c r="H575">
        <v>1</v>
      </c>
      <c r="M575">
        <v>1</v>
      </c>
      <c r="N575">
        <v>1</v>
      </c>
      <c r="U575">
        <v>1</v>
      </c>
      <c r="W575">
        <v>1</v>
      </c>
      <c r="X575" t="s">
        <v>3174</v>
      </c>
      <c r="Y575">
        <v>1</v>
      </c>
      <c r="Z575">
        <v>1</v>
      </c>
      <c r="AA575">
        <v>2</v>
      </c>
      <c r="AD575" t="s">
        <v>202</v>
      </c>
      <c r="AE575">
        <v>1</v>
      </c>
      <c r="AF575">
        <v>1</v>
      </c>
      <c r="AG575">
        <v>1</v>
      </c>
      <c r="AH575">
        <v>1</v>
      </c>
      <c r="AI575">
        <v>1</v>
      </c>
      <c r="AJ575">
        <v>2</v>
      </c>
      <c r="AK575" t="s">
        <v>3850</v>
      </c>
      <c r="AL575">
        <v>1</v>
      </c>
      <c r="AM575">
        <v>1</v>
      </c>
      <c r="AN575">
        <v>1</v>
      </c>
      <c r="AO575">
        <v>2</v>
      </c>
      <c r="AP575">
        <v>2</v>
      </c>
      <c r="AQ575">
        <v>1</v>
      </c>
      <c r="AR575" t="s">
        <v>3851</v>
      </c>
      <c r="AS575">
        <v>2</v>
      </c>
      <c r="AT575">
        <v>1</v>
      </c>
      <c r="AU575">
        <v>1</v>
      </c>
      <c r="AV575">
        <v>2</v>
      </c>
      <c r="AW575">
        <v>7</v>
      </c>
      <c r="AX575">
        <v>1</v>
      </c>
      <c r="AY575">
        <v>1</v>
      </c>
      <c r="AZ575">
        <v>2</v>
      </c>
      <c r="BA575">
        <v>3</v>
      </c>
      <c r="BB575">
        <v>4</v>
      </c>
      <c r="BC575">
        <v>5</v>
      </c>
      <c r="BD575">
        <v>6</v>
      </c>
      <c r="BE575">
        <v>1</v>
      </c>
      <c r="BF575">
        <v>1</v>
      </c>
      <c r="BG575">
        <v>1</v>
      </c>
      <c r="BH575">
        <v>1</v>
      </c>
      <c r="BI575">
        <v>1</v>
      </c>
      <c r="BJ575">
        <v>0</v>
      </c>
      <c r="BM575">
        <v>1</v>
      </c>
      <c r="BN575">
        <v>1</v>
      </c>
      <c r="BO575">
        <v>2</v>
      </c>
      <c r="BP575">
        <v>1</v>
      </c>
      <c r="BQ575">
        <v>1</v>
      </c>
      <c r="BR575">
        <v>1</v>
      </c>
      <c r="BS575">
        <v>1</v>
      </c>
      <c r="BT575">
        <v>2</v>
      </c>
      <c r="BV575">
        <v>0</v>
      </c>
      <c r="BX575">
        <v>0</v>
      </c>
      <c r="BZ575">
        <v>2</v>
      </c>
      <c r="CJ575">
        <v>1</v>
      </c>
      <c r="CK575">
        <v>1</v>
      </c>
      <c r="CL575">
        <v>5</v>
      </c>
      <c r="CM575">
        <v>1</v>
      </c>
      <c r="CR575">
        <v>2</v>
      </c>
      <c r="CS575">
        <v>4</v>
      </c>
      <c r="CT575">
        <v>1</v>
      </c>
      <c r="CU575">
        <v>1</v>
      </c>
      <c r="CV575" t="s">
        <v>2237</v>
      </c>
      <c r="CW575">
        <v>695</v>
      </c>
      <c r="CX575">
        <v>11.58</v>
      </c>
      <c r="CY575">
        <v>2</v>
      </c>
      <c r="CZ575">
        <v>1</v>
      </c>
      <c r="DA575" t="s">
        <v>3234</v>
      </c>
      <c r="DC575">
        <v>1</v>
      </c>
      <c r="DD575">
        <v>1</v>
      </c>
      <c r="DE575">
        <v>17</v>
      </c>
      <c r="DN575" t="s">
        <v>3836</v>
      </c>
      <c r="DO575" t="s">
        <v>3836</v>
      </c>
      <c r="DP575" t="s">
        <v>3178</v>
      </c>
      <c r="DQ575" t="s">
        <v>202</v>
      </c>
      <c r="DR575" t="s">
        <v>202</v>
      </c>
      <c r="DT575">
        <v>1</v>
      </c>
      <c r="DV575">
        <v>1</v>
      </c>
      <c r="DW575">
        <v>0</v>
      </c>
      <c r="DX575">
        <v>2</v>
      </c>
      <c r="DY575">
        <v>1</v>
      </c>
      <c r="DZ575">
        <v>-97</v>
      </c>
      <c r="EB575">
        <v>6</v>
      </c>
      <c r="EC575">
        <v>1</v>
      </c>
      <c r="ED575">
        <v>3</v>
      </c>
      <c r="EL575">
        <v>2</v>
      </c>
      <c r="EM575">
        <v>1</v>
      </c>
      <c r="EN575">
        <v>1</v>
      </c>
      <c r="EO575">
        <v>1</v>
      </c>
      <c r="EP575">
        <v>1</v>
      </c>
      <c r="EQ575">
        <v>1</v>
      </c>
      <c r="ER575">
        <v>1</v>
      </c>
      <c r="EZ575">
        <v>1</v>
      </c>
      <c r="FA575">
        <v>1</v>
      </c>
      <c r="FD575">
        <v>1</v>
      </c>
      <c r="FG575">
        <v>0</v>
      </c>
      <c r="FH575" t="s">
        <v>3179</v>
      </c>
      <c r="FI575">
        <v>1</v>
      </c>
      <c r="FJ575" t="s">
        <v>204</v>
      </c>
      <c r="FK575">
        <v>0.25</v>
      </c>
      <c r="FL575">
        <v>3</v>
      </c>
      <c r="FM575">
        <v>3</v>
      </c>
      <c r="FN575">
        <v>2.5</v>
      </c>
      <c r="FO575" t="s">
        <v>2212</v>
      </c>
      <c r="FP575">
        <v>0.5</v>
      </c>
      <c r="FQ575" t="s">
        <v>3180</v>
      </c>
      <c r="FR575" t="s">
        <v>3196</v>
      </c>
      <c r="FS575">
        <v>1</v>
      </c>
      <c r="FT575">
        <v>1</v>
      </c>
      <c r="FU575" t="s">
        <v>2221</v>
      </c>
      <c r="FV575" t="s">
        <v>3182</v>
      </c>
      <c r="FW575">
        <v>0</v>
      </c>
      <c r="FX575">
        <v>1</v>
      </c>
      <c r="FY575">
        <v>0</v>
      </c>
      <c r="FZ575">
        <v>0</v>
      </c>
      <c r="GA575">
        <v>4862</v>
      </c>
      <c r="GB575">
        <v>19</v>
      </c>
      <c r="GC575">
        <v>255.8947368</v>
      </c>
      <c r="GD575" t="s">
        <v>2401</v>
      </c>
      <c r="GE575">
        <v>1</v>
      </c>
      <c r="HG575" t="s">
        <v>202</v>
      </c>
      <c r="HJ575">
        <v>0</v>
      </c>
    </row>
    <row r="576" spans="1:218" x14ac:dyDescent="0.3">
      <c r="A576">
        <v>410</v>
      </c>
      <c r="B576" t="s">
        <v>3207</v>
      </c>
      <c r="C576" t="s">
        <v>3852</v>
      </c>
      <c r="D576" t="s">
        <v>265</v>
      </c>
      <c r="E576">
        <v>1</v>
      </c>
      <c r="F576" t="s">
        <v>202</v>
      </c>
      <c r="H576">
        <v>2</v>
      </c>
      <c r="I576">
        <v>1</v>
      </c>
      <c r="M576">
        <v>1</v>
      </c>
      <c r="N576">
        <v>1</v>
      </c>
      <c r="U576">
        <v>1</v>
      </c>
      <c r="W576">
        <v>1</v>
      </c>
      <c r="X576" t="s">
        <v>3174</v>
      </c>
      <c r="Y576">
        <v>1</v>
      </c>
      <c r="Z576">
        <v>1</v>
      </c>
      <c r="AA576">
        <v>1</v>
      </c>
      <c r="AD576" t="s">
        <v>202</v>
      </c>
      <c r="AE576">
        <v>1</v>
      </c>
      <c r="AF576">
        <v>1</v>
      </c>
      <c r="AG576">
        <v>1</v>
      </c>
      <c r="AH576">
        <v>2</v>
      </c>
      <c r="AI576">
        <v>1</v>
      </c>
      <c r="AJ576">
        <v>1</v>
      </c>
      <c r="AK576" t="s">
        <v>3606</v>
      </c>
      <c r="AL576">
        <v>2</v>
      </c>
      <c r="AM576">
        <v>2</v>
      </c>
      <c r="AN576">
        <v>2</v>
      </c>
      <c r="AO576">
        <v>2</v>
      </c>
      <c r="AP576">
        <v>2</v>
      </c>
      <c r="AQ576">
        <v>2</v>
      </c>
      <c r="AR576" t="s">
        <v>3607</v>
      </c>
      <c r="AS576">
        <v>2</v>
      </c>
      <c r="AT576">
        <v>2</v>
      </c>
      <c r="AU576">
        <v>1</v>
      </c>
      <c r="AV576">
        <v>1</v>
      </c>
      <c r="AW576">
        <v>5</v>
      </c>
      <c r="AX576">
        <v>7</v>
      </c>
      <c r="AY576">
        <v>3</v>
      </c>
      <c r="AZ576">
        <v>1</v>
      </c>
      <c r="BE576">
        <v>1</v>
      </c>
      <c r="BF576">
        <v>2</v>
      </c>
      <c r="BG576">
        <v>1</v>
      </c>
      <c r="BH576">
        <v>2</v>
      </c>
      <c r="BI576">
        <v>1</v>
      </c>
      <c r="BJ576">
        <v>1</v>
      </c>
      <c r="BK576">
        <v>1</v>
      </c>
      <c r="BL576">
        <v>1</v>
      </c>
      <c r="BM576">
        <v>1</v>
      </c>
      <c r="BN576">
        <v>1</v>
      </c>
      <c r="BO576">
        <v>5</v>
      </c>
      <c r="BP576">
        <v>1</v>
      </c>
      <c r="BQ576">
        <v>35</v>
      </c>
      <c r="BR576">
        <v>1</v>
      </c>
      <c r="BS576">
        <v>1</v>
      </c>
      <c r="BT576">
        <v>6</v>
      </c>
      <c r="BU576">
        <v>6</v>
      </c>
      <c r="BV576">
        <v>1</v>
      </c>
      <c r="BW576">
        <v>6</v>
      </c>
      <c r="BX576">
        <v>0</v>
      </c>
      <c r="BY576">
        <v>6</v>
      </c>
      <c r="BZ576">
        <v>0</v>
      </c>
      <c r="CA576">
        <v>6</v>
      </c>
      <c r="CB576">
        <v>3</v>
      </c>
      <c r="CC576">
        <v>6</v>
      </c>
      <c r="CD576">
        <v>1</v>
      </c>
      <c r="CE576">
        <v>6</v>
      </c>
      <c r="CF576">
        <v>0</v>
      </c>
      <c r="CG576">
        <v>6</v>
      </c>
      <c r="CH576">
        <v>1</v>
      </c>
      <c r="CI576">
        <v>6</v>
      </c>
      <c r="CJ576">
        <v>1</v>
      </c>
      <c r="CK576">
        <v>1</v>
      </c>
      <c r="CL576">
        <v>4</v>
      </c>
      <c r="CM576">
        <v>6</v>
      </c>
      <c r="CS576">
        <v>-97</v>
      </c>
      <c r="CT576">
        <v>1</v>
      </c>
      <c r="CU576">
        <v>2</v>
      </c>
      <c r="CV576" t="s">
        <v>229</v>
      </c>
      <c r="CW576">
        <v>949</v>
      </c>
      <c r="CX576">
        <v>15.82</v>
      </c>
      <c r="CY576">
        <v>2</v>
      </c>
      <c r="CZ576">
        <v>1</v>
      </c>
      <c r="DA576" t="s">
        <v>3220</v>
      </c>
      <c r="DC576">
        <v>1</v>
      </c>
      <c r="DD576">
        <v>1</v>
      </c>
      <c r="DE576">
        <v>28</v>
      </c>
      <c r="DN576" t="s">
        <v>3836</v>
      </c>
      <c r="DO576" t="s">
        <v>3836</v>
      </c>
      <c r="DP576" t="s">
        <v>3178</v>
      </c>
      <c r="DQ576" t="s">
        <v>202</v>
      </c>
      <c r="DR576" t="s">
        <v>3853</v>
      </c>
      <c r="DT576">
        <v>1</v>
      </c>
      <c r="DV576">
        <v>1</v>
      </c>
      <c r="DW576">
        <v>0</v>
      </c>
      <c r="DX576">
        <v>1</v>
      </c>
      <c r="DY576">
        <v>1</v>
      </c>
      <c r="DZ576">
        <v>1</v>
      </c>
      <c r="EA576">
        <v>15</v>
      </c>
      <c r="EB576">
        <f>IF(EA576&gt;=30,1,IF(EA576&gt;=20,2,IF(EA576&gt;=15,3,IF(EA576&gt;=10,4,IF(EA576&gt;=5,5,IF(EA576&gt;0,6,0))))))</f>
        <v>3</v>
      </c>
      <c r="EC576">
        <v>2</v>
      </c>
      <c r="EE576">
        <v>15</v>
      </c>
      <c r="EL576">
        <v>2</v>
      </c>
      <c r="EM576">
        <v>2</v>
      </c>
      <c r="EN576">
        <v>1</v>
      </c>
      <c r="EO576">
        <v>3</v>
      </c>
      <c r="EP576">
        <v>1</v>
      </c>
      <c r="EQ576">
        <v>1</v>
      </c>
      <c r="ER576">
        <v>1</v>
      </c>
      <c r="EZ576">
        <v>1</v>
      </c>
      <c r="FA576">
        <v>-97</v>
      </c>
      <c r="FD576">
        <v>1</v>
      </c>
      <c r="FG576">
        <v>0</v>
      </c>
      <c r="FH576" t="s">
        <v>3179</v>
      </c>
      <c r="FI576">
        <v>1</v>
      </c>
      <c r="FJ576" t="s">
        <v>204</v>
      </c>
      <c r="FK576">
        <v>15</v>
      </c>
      <c r="FL576">
        <v>12</v>
      </c>
      <c r="FM576">
        <v>12</v>
      </c>
      <c r="FN576">
        <v>15</v>
      </c>
      <c r="FO576" t="s">
        <v>2212</v>
      </c>
      <c r="FP576">
        <v>1.5</v>
      </c>
      <c r="FQ576" t="s">
        <v>3180</v>
      </c>
      <c r="FR576" t="s">
        <v>3181</v>
      </c>
      <c r="FS576">
        <v>1</v>
      </c>
      <c r="FT576">
        <v>1</v>
      </c>
      <c r="FU576" t="s">
        <v>2221</v>
      </c>
      <c r="FV576" t="s">
        <v>3182</v>
      </c>
      <c r="FW576">
        <v>0</v>
      </c>
      <c r="FX576">
        <v>1</v>
      </c>
      <c r="FY576">
        <v>0</v>
      </c>
      <c r="FZ576">
        <v>0</v>
      </c>
      <c r="GA576">
        <v>11328</v>
      </c>
      <c r="GB576">
        <v>52</v>
      </c>
      <c r="GC576">
        <v>217.8461538</v>
      </c>
      <c r="GD576" t="s">
        <v>2401</v>
      </c>
      <c r="GE576">
        <v>1</v>
      </c>
      <c r="HG576" t="s">
        <v>202</v>
      </c>
      <c r="HJ576">
        <v>0</v>
      </c>
    </row>
    <row r="577" spans="1:218" x14ac:dyDescent="0.3">
      <c r="A577">
        <v>412</v>
      </c>
      <c r="B577" t="s">
        <v>3854</v>
      </c>
      <c r="C577" t="s">
        <v>3855</v>
      </c>
      <c r="D577" t="s">
        <v>265</v>
      </c>
      <c r="E577">
        <v>1</v>
      </c>
      <c r="F577" t="s">
        <v>202</v>
      </c>
      <c r="H577">
        <v>1</v>
      </c>
      <c r="M577">
        <v>3</v>
      </c>
      <c r="N577">
        <v>1</v>
      </c>
      <c r="U577">
        <v>1</v>
      </c>
      <c r="W577">
        <v>1</v>
      </c>
      <c r="X577" t="s">
        <v>3174</v>
      </c>
      <c r="Y577">
        <v>1</v>
      </c>
      <c r="Z577">
        <v>1</v>
      </c>
      <c r="AA577">
        <v>2</v>
      </c>
      <c r="AD577" t="s">
        <v>3174</v>
      </c>
      <c r="AE577">
        <v>1</v>
      </c>
      <c r="AF577">
        <v>1</v>
      </c>
      <c r="AG577">
        <v>1</v>
      </c>
      <c r="AH577">
        <v>1</v>
      </c>
      <c r="AI577">
        <v>1</v>
      </c>
      <c r="AJ577">
        <v>2</v>
      </c>
      <c r="AK577" t="s">
        <v>3856</v>
      </c>
      <c r="AL577">
        <v>1</v>
      </c>
      <c r="AM577">
        <v>1</v>
      </c>
      <c r="AN577">
        <v>1</v>
      </c>
      <c r="AO577">
        <v>2</v>
      </c>
      <c r="AP577">
        <v>2</v>
      </c>
      <c r="AQ577">
        <v>1</v>
      </c>
      <c r="AR577" t="s">
        <v>3857</v>
      </c>
      <c r="AS577">
        <v>2</v>
      </c>
      <c r="AT577">
        <v>2</v>
      </c>
      <c r="AU577">
        <v>2</v>
      </c>
      <c r="AV577">
        <v>2</v>
      </c>
      <c r="AW577">
        <v>6</v>
      </c>
      <c r="AX577">
        <v>1</v>
      </c>
      <c r="AY577">
        <v>1</v>
      </c>
      <c r="BE577">
        <v>1</v>
      </c>
      <c r="BF577">
        <v>1</v>
      </c>
      <c r="BG577">
        <v>1</v>
      </c>
      <c r="BH577">
        <v>1</v>
      </c>
      <c r="BI577">
        <v>1</v>
      </c>
      <c r="BJ577">
        <v>0</v>
      </c>
      <c r="BM577">
        <v>1</v>
      </c>
      <c r="BN577">
        <v>1</v>
      </c>
      <c r="BO577">
        <v>3</v>
      </c>
      <c r="BP577">
        <v>1</v>
      </c>
      <c r="BQ577">
        <v>26</v>
      </c>
      <c r="BR577">
        <v>3</v>
      </c>
      <c r="BS577">
        <v>1</v>
      </c>
      <c r="BT577">
        <v>5</v>
      </c>
      <c r="BV577">
        <v>1</v>
      </c>
      <c r="BX577">
        <v>1</v>
      </c>
      <c r="BZ577">
        <v>2</v>
      </c>
      <c r="CB577">
        <v>0</v>
      </c>
      <c r="CD577">
        <v>0</v>
      </c>
      <c r="CF577">
        <v>1</v>
      </c>
      <c r="CJ577">
        <v>1</v>
      </c>
      <c r="CK577">
        <v>1</v>
      </c>
      <c r="CL577">
        <v>6</v>
      </c>
      <c r="CM577">
        <v>4</v>
      </c>
      <c r="CR577">
        <v>2</v>
      </c>
      <c r="CS577">
        <v>5</v>
      </c>
      <c r="CT577">
        <v>1</v>
      </c>
      <c r="CU577">
        <v>2</v>
      </c>
      <c r="CV577" t="s">
        <v>3858</v>
      </c>
      <c r="CW577">
        <v>817</v>
      </c>
      <c r="CX577">
        <v>13.62</v>
      </c>
      <c r="CY577">
        <v>2</v>
      </c>
      <c r="CZ577">
        <v>1</v>
      </c>
      <c r="DA577" t="s">
        <v>3220</v>
      </c>
      <c r="DC577">
        <v>1</v>
      </c>
      <c r="DD577">
        <v>1</v>
      </c>
      <c r="DE577">
        <v>35</v>
      </c>
      <c r="DN577" t="s">
        <v>3836</v>
      </c>
      <c r="DO577" t="s">
        <v>3836</v>
      </c>
      <c r="DP577" t="s">
        <v>3178</v>
      </c>
      <c r="DQ577" t="s">
        <v>202</v>
      </c>
      <c r="DR577" t="s">
        <v>202</v>
      </c>
      <c r="DT577">
        <v>1</v>
      </c>
      <c r="DV577">
        <v>1</v>
      </c>
      <c r="DW577">
        <v>0</v>
      </c>
      <c r="DX577">
        <v>2</v>
      </c>
      <c r="DY577">
        <v>1</v>
      </c>
      <c r="DZ577">
        <v>1</v>
      </c>
      <c r="EA577">
        <v>5</v>
      </c>
      <c r="EB577">
        <f>IF(EA577&gt;=30,1,IF(EA577&gt;=20,2,IF(EA577&gt;=15,3,IF(EA577&gt;=10,4,IF(EA577&gt;=5,5,IF(EA577&gt;0,6,0))))))</f>
        <v>5</v>
      </c>
      <c r="EC577">
        <v>2</v>
      </c>
      <c r="EE577">
        <v>5</v>
      </c>
      <c r="EL577">
        <v>4</v>
      </c>
      <c r="EM577">
        <v>-97</v>
      </c>
      <c r="EN577">
        <v>1</v>
      </c>
      <c r="EO577">
        <v>3</v>
      </c>
      <c r="EP577">
        <v>1</v>
      </c>
      <c r="EQ577">
        <v>1</v>
      </c>
      <c r="ER577">
        <v>1</v>
      </c>
      <c r="EZ577">
        <v>1</v>
      </c>
      <c r="FA577">
        <v>3</v>
      </c>
      <c r="FD577">
        <v>1</v>
      </c>
      <c r="FG577">
        <v>0</v>
      </c>
      <c r="FH577" t="s">
        <v>3179</v>
      </c>
      <c r="FI577">
        <v>1</v>
      </c>
      <c r="FJ577" t="s">
        <v>204</v>
      </c>
      <c r="FK577">
        <v>5</v>
      </c>
      <c r="FL577">
        <v>12</v>
      </c>
      <c r="FM577">
        <v>12</v>
      </c>
      <c r="FN577">
        <v>5</v>
      </c>
      <c r="FO577" t="s">
        <v>2233</v>
      </c>
      <c r="FQ577" t="s">
        <v>3180</v>
      </c>
      <c r="FR577" t="s">
        <v>3181</v>
      </c>
      <c r="FS577">
        <v>1</v>
      </c>
      <c r="FT577">
        <v>1</v>
      </c>
      <c r="FU577" t="s">
        <v>2221</v>
      </c>
      <c r="FV577" t="s">
        <v>3182</v>
      </c>
      <c r="FW577">
        <v>0</v>
      </c>
      <c r="FX577">
        <v>1</v>
      </c>
      <c r="FY577">
        <v>0</v>
      </c>
      <c r="FZ577">
        <v>0</v>
      </c>
      <c r="GA577">
        <v>856</v>
      </c>
      <c r="GB577">
        <v>9</v>
      </c>
      <c r="GC577">
        <v>95.111111100000002</v>
      </c>
      <c r="GD577" t="s">
        <v>2401</v>
      </c>
      <c r="GE577">
        <v>1</v>
      </c>
      <c r="HG577" t="s">
        <v>202</v>
      </c>
      <c r="HJ577">
        <v>0</v>
      </c>
    </row>
    <row r="578" spans="1:218" x14ac:dyDescent="0.3">
      <c r="A578">
        <v>416</v>
      </c>
      <c r="B578" t="s">
        <v>3221</v>
      </c>
      <c r="C578" t="s">
        <v>3861</v>
      </c>
      <c r="D578" t="s">
        <v>212</v>
      </c>
      <c r="E578">
        <v>1</v>
      </c>
      <c r="F578" t="s">
        <v>202</v>
      </c>
      <c r="H578">
        <v>1</v>
      </c>
      <c r="M578">
        <v>3</v>
      </c>
      <c r="N578">
        <v>1</v>
      </c>
      <c r="U578">
        <v>1</v>
      </c>
      <c r="W578">
        <v>1</v>
      </c>
      <c r="X578" t="s">
        <v>3174</v>
      </c>
      <c r="Y578">
        <v>1</v>
      </c>
      <c r="Z578">
        <v>1</v>
      </c>
      <c r="AA578">
        <v>7</v>
      </c>
      <c r="AD578" t="s">
        <v>3174</v>
      </c>
      <c r="AE578">
        <v>1</v>
      </c>
      <c r="AF578">
        <v>1</v>
      </c>
      <c r="AG578">
        <v>1</v>
      </c>
      <c r="AH578">
        <v>1</v>
      </c>
      <c r="AI578">
        <v>1</v>
      </c>
      <c r="AJ578">
        <v>1</v>
      </c>
      <c r="AK578" t="s">
        <v>3862</v>
      </c>
      <c r="AL578">
        <v>1</v>
      </c>
      <c r="AM578">
        <v>1</v>
      </c>
      <c r="AN578">
        <v>2</v>
      </c>
      <c r="AO578">
        <v>2</v>
      </c>
      <c r="AP578">
        <v>1</v>
      </c>
      <c r="AQ578">
        <v>1</v>
      </c>
      <c r="AR578" t="s">
        <v>3863</v>
      </c>
      <c r="AS578">
        <v>1</v>
      </c>
      <c r="AT578">
        <v>1</v>
      </c>
      <c r="AU578">
        <v>1</v>
      </c>
      <c r="AV578">
        <v>1</v>
      </c>
      <c r="AW578">
        <v>7</v>
      </c>
      <c r="AX578">
        <v>1</v>
      </c>
      <c r="AY578">
        <v>1</v>
      </c>
      <c r="AZ578">
        <v>2</v>
      </c>
      <c r="BA578">
        <v>3</v>
      </c>
      <c r="BB578">
        <v>4</v>
      </c>
      <c r="BC578">
        <v>5</v>
      </c>
      <c r="BD578">
        <v>6</v>
      </c>
      <c r="BE578">
        <v>1</v>
      </c>
      <c r="BF578">
        <v>1</v>
      </c>
      <c r="BG578">
        <v>1</v>
      </c>
      <c r="BH578">
        <v>1</v>
      </c>
      <c r="BI578">
        <v>1</v>
      </c>
      <c r="BJ578">
        <v>0</v>
      </c>
      <c r="BM578">
        <v>1</v>
      </c>
      <c r="BN578">
        <v>1</v>
      </c>
      <c r="BO578">
        <v>2</v>
      </c>
      <c r="BP578">
        <v>1</v>
      </c>
      <c r="BQ578">
        <v>4</v>
      </c>
      <c r="BR578">
        <v>3</v>
      </c>
      <c r="BS578">
        <v>1</v>
      </c>
      <c r="BT578">
        <v>3</v>
      </c>
      <c r="BV578">
        <v>0</v>
      </c>
      <c r="BX578">
        <v>0</v>
      </c>
      <c r="BZ578">
        <v>0</v>
      </c>
      <c r="CB578">
        <v>1</v>
      </c>
      <c r="CD578">
        <v>0</v>
      </c>
      <c r="CF578">
        <v>2</v>
      </c>
      <c r="CJ578">
        <v>2</v>
      </c>
      <c r="CK578">
        <v>2</v>
      </c>
      <c r="CL578">
        <v>6</v>
      </c>
      <c r="CM578">
        <v>1</v>
      </c>
      <c r="CR578">
        <v>2</v>
      </c>
      <c r="CS578">
        <v>-98</v>
      </c>
      <c r="CT578">
        <v>1</v>
      </c>
      <c r="CU578">
        <v>2</v>
      </c>
      <c r="CV578" t="s">
        <v>404</v>
      </c>
      <c r="CW578">
        <v>761</v>
      </c>
      <c r="CX578">
        <v>12.68</v>
      </c>
      <c r="CY578">
        <v>2</v>
      </c>
      <c r="CZ578">
        <v>1</v>
      </c>
      <c r="DA578" t="s">
        <v>3234</v>
      </c>
      <c r="DC578">
        <v>1</v>
      </c>
      <c r="DD578">
        <v>1</v>
      </c>
      <c r="DE578">
        <v>10</v>
      </c>
      <c r="DN578" t="s">
        <v>3836</v>
      </c>
      <c r="DO578" t="s">
        <v>3836</v>
      </c>
      <c r="DP578" t="s">
        <v>3178</v>
      </c>
      <c r="DQ578" t="s">
        <v>202</v>
      </c>
      <c r="DR578" t="s">
        <v>202</v>
      </c>
      <c r="DT578">
        <v>1</v>
      </c>
      <c r="DV578">
        <v>1</v>
      </c>
      <c r="DW578">
        <v>0</v>
      </c>
      <c r="DX578">
        <v>7</v>
      </c>
      <c r="DY578">
        <v>1</v>
      </c>
      <c r="DZ578">
        <v>1</v>
      </c>
      <c r="EA578">
        <v>15</v>
      </c>
      <c r="EB578">
        <f>IF(EA578&gt;=30,1,IF(EA578&gt;=20,2,IF(EA578&gt;=15,3,IF(EA578&gt;=10,4,IF(EA578&gt;=5,5,IF(EA578&gt;0,6,0))))))</f>
        <v>3</v>
      </c>
      <c r="EC578">
        <v>2</v>
      </c>
      <c r="EE578">
        <v>15</v>
      </c>
      <c r="EL578">
        <v>1</v>
      </c>
      <c r="EM578">
        <v>3</v>
      </c>
      <c r="EN578">
        <v>1</v>
      </c>
      <c r="EO578">
        <v>4</v>
      </c>
      <c r="EP578">
        <v>1</v>
      </c>
      <c r="EQ578">
        <v>1</v>
      </c>
      <c r="ER578">
        <v>1</v>
      </c>
      <c r="EZ578">
        <v>1</v>
      </c>
      <c r="FA578">
        <v>-97</v>
      </c>
      <c r="FD578">
        <v>1</v>
      </c>
      <c r="FG578">
        <v>0</v>
      </c>
      <c r="FH578" t="s">
        <v>3179</v>
      </c>
      <c r="FI578">
        <v>1</v>
      </c>
      <c r="FJ578" t="s">
        <v>204</v>
      </c>
      <c r="FK578">
        <v>15</v>
      </c>
      <c r="FL578">
        <v>12</v>
      </c>
      <c r="FM578">
        <v>12</v>
      </c>
      <c r="FN578">
        <v>15</v>
      </c>
      <c r="FO578" t="s">
        <v>2206</v>
      </c>
      <c r="FP578">
        <v>3.5</v>
      </c>
      <c r="FQ578" t="s">
        <v>3180</v>
      </c>
      <c r="FR578" t="s">
        <v>3201</v>
      </c>
      <c r="FS578">
        <v>1</v>
      </c>
      <c r="FT578">
        <v>1</v>
      </c>
      <c r="FU578" t="s">
        <v>2221</v>
      </c>
      <c r="FV578" t="s">
        <v>3182</v>
      </c>
      <c r="FW578">
        <v>0</v>
      </c>
      <c r="FX578">
        <v>1</v>
      </c>
      <c r="FY578">
        <v>0</v>
      </c>
      <c r="FZ578">
        <v>0</v>
      </c>
      <c r="GA578">
        <v>7861</v>
      </c>
      <c r="GB578">
        <v>71</v>
      </c>
      <c r="GC578">
        <v>110.71830989999999</v>
      </c>
      <c r="GD578" t="s">
        <v>2401</v>
      </c>
      <c r="GE578">
        <v>1</v>
      </c>
      <c r="HG578" t="s">
        <v>202</v>
      </c>
      <c r="HJ578">
        <v>0</v>
      </c>
    </row>
    <row r="579" spans="1:218" x14ac:dyDescent="0.3">
      <c r="A579">
        <v>1244</v>
      </c>
      <c r="B579" t="s">
        <v>3312</v>
      </c>
      <c r="C579" t="s">
        <v>5076</v>
      </c>
      <c r="D579" t="s">
        <v>212</v>
      </c>
      <c r="E579">
        <v>1</v>
      </c>
      <c r="F579" t="s">
        <v>202</v>
      </c>
      <c r="H579">
        <v>1</v>
      </c>
      <c r="M579">
        <v>1</v>
      </c>
      <c r="N579">
        <v>1</v>
      </c>
      <c r="U579">
        <v>1</v>
      </c>
      <c r="W579">
        <v>1</v>
      </c>
      <c r="X579" t="s">
        <v>3174</v>
      </c>
      <c r="Y579">
        <v>1</v>
      </c>
      <c r="Z579">
        <v>1</v>
      </c>
      <c r="AA579">
        <v>5</v>
      </c>
      <c r="AD579" t="s">
        <v>202</v>
      </c>
      <c r="AE579">
        <v>1</v>
      </c>
      <c r="AF579">
        <v>1</v>
      </c>
      <c r="AG579">
        <v>1</v>
      </c>
      <c r="AH579">
        <v>2</v>
      </c>
      <c r="AI579">
        <v>2</v>
      </c>
      <c r="AJ579">
        <v>2</v>
      </c>
      <c r="AK579" t="s">
        <v>5077</v>
      </c>
      <c r="AL579">
        <v>1</v>
      </c>
      <c r="AM579">
        <v>1</v>
      </c>
      <c r="AN579">
        <v>1</v>
      </c>
      <c r="AO579">
        <v>2</v>
      </c>
      <c r="AP579">
        <v>2</v>
      </c>
      <c r="AQ579">
        <v>2</v>
      </c>
      <c r="AR579" t="s">
        <v>5078</v>
      </c>
      <c r="AS579">
        <v>-97</v>
      </c>
      <c r="AT579">
        <v>2</v>
      </c>
      <c r="AU579">
        <v>2</v>
      </c>
      <c r="AV579">
        <v>2</v>
      </c>
      <c r="AW579">
        <v>7</v>
      </c>
      <c r="AX579">
        <v>1</v>
      </c>
      <c r="AY579">
        <v>1</v>
      </c>
      <c r="BE579">
        <v>1</v>
      </c>
      <c r="BF579">
        <v>1</v>
      </c>
      <c r="BG579">
        <v>1</v>
      </c>
      <c r="BH579">
        <v>1</v>
      </c>
      <c r="BI579">
        <v>1</v>
      </c>
      <c r="BJ579">
        <v>0</v>
      </c>
      <c r="BM579">
        <v>1</v>
      </c>
      <c r="BN579">
        <v>1</v>
      </c>
      <c r="BO579">
        <v>1</v>
      </c>
      <c r="BP579">
        <v>1</v>
      </c>
      <c r="BQ579">
        <v>4</v>
      </c>
      <c r="BR579">
        <v>3</v>
      </c>
      <c r="BS579">
        <v>1</v>
      </c>
      <c r="BT579">
        <v>5</v>
      </c>
      <c r="BV579">
        <v>3</v>
      </c>
      <c r="BX579">
        <v>0</v>
      </c>
      <c r="BZ579">
        <v>0</v>
      </c>
      <c r="CB579">
        <v>2</v>
      </c>
      <c r="CJ579">
        <v>1</v>
      </c>
      <c r="CK579">
        <v>2</v>
      </c>
      <c r="CL579">
        <v>5</v>
      </c>
      <c r="CM579">
        <v>6</v>
      </c>
      <c r="CS579">
        <v>2</v>
      </c>
      <c r="CT579">
        <v>1</v>
      </c>
      <c r="CU579">
        <v>2</v>
      </c>
      <c r="CV579" t="s">
        <v>2550</v>
      </c>
      <c r="CW579">
        <v>1109</v>
      </c>
      <c r="CX579">
        <v>18.48</v>
      </c>
      <c r="CY579">
        <v>2</v>
      </c>
      <c r="CZ579">
        <v>1</v>
      </c>
      <c r="DA579" t="s">
        <v>1697</v>
      </c>
      <c r="DC579">
        <v>1</v>
      </c>
      <c r="DD579">
        <v>1</v>
      </c>
      <c r="DE579">
        <v>5</v>
      </c>
      <c r="DN579" t="s">
        <v>4995</v>
      </c>
      <c r="DO579" t="s">
        <v>4995</v>
      </c>
      <c r="DP579" t="s">
        <v>3178</v>
      </c>
      <c r="DQ579" t="s">
        <v>202</v>
      </c>
      <c r="DR579" t="s">
        <v>202</v>
      </c>
      <c r="DT579">
        <v>1</v>
      </c>
      <c r="DV579">
        <v>1</v>
      </c>
      <c r="DW579">
        <v>0</v>
      </c>
      <c r="DX579">
        <v>5</v>
      </c>
      <c r="DY579">
        <v>1</v>
      </c>
      <c r="DZ579">
        <v>-97</v>
      </c>
      <c r="EB579">
        <v>5</v>
      </c>
      <c r="EC579">
        <v>2</v>
      </c>
      <c r="EE579">
        <v>3</v>
      </c>
      <c r="EL579">
        <v>-97</v>
      </c>
      <c r="EM579">
        <v>1</v>
      </c>
      <c r="EN579">
        <v>1</v>
      </c>
      <c r="EO579">
        <v>1</v>
      </c>
      <c r="EP579">
        <v>1</v>
      </c>
      <c r="EQ579">
        <v>1</v>
      </c>
      <c r="ER579">
        <v>2</v>
      </c>
      <c r="ES579">
        <v>1</v>
      </c>
      <c r="ET579">
        <v>10</v>
      </c>
      <c r="EU579">
        <f t="shared" ref="EU579:EU580" si="24">IF(ET579&gt;=30,1,IF(ET579&gt;=20,2,IF(ET579&gt;=15,3,IF(ET579&gt;=10,4,IF(ET579&gt;=5,5,IF(ET579&gt;0,6,0))))))</f>
        <v>4</v>
      </c>
      <c r="EV579">
        <v>1</v>
      </c>
      <c r="EW579">
        <v>2</v>
      </c>
      <c r="EX579">
        <v>2</v>
      </c>
      <c r="EY579">
        <v>4</v>
      </c>
      <c r="EZ579">
        <v>1</v>
      </c>
      <c r="FA579">
        <v>1</v>
      </c>
      <c r="FD579">
        <v>-97</v>
      </c>
      <c r="FG579">
        <v>0</v>
      </c>
      <c r="FH579" t="s">
        <v>3179</v>
      </c>
      <c r="FI579">
        <v>1</v>
      </c>
      <c r="FJ579" t="s">
        <v>204</v>
      </c>
      <c r="FK579">
        <v>3</v>
      </c>
      <c r="FL579">
        <v>12</v>
      </c>
      <c r="FM579">
        <v>12</v>
      </c>
      <c r="FN579">
        <v>7.5</v>
      </c>
      <c r="FO579" t="s">
        <v>202</v>
      </c>
      <c r="FP579">
        <v>0.5</v>
      </c>
      <c r="FQ579" t="s">
        <v>3180</v>
      </c>
      <c r="FR579" t="s">
        <v>3196</v>
      </c>
      <c r="FS579">
        <v>1</v>
      </c>
      <c r="FT579">
        <v>1</v>
      </c>
      <c r="FU579" t="s">
        <v>2213</v>
      </c>
      <c r="FV579" t="s">
        <v>3182</v>
      </c>
      <c r="FW579">
        <v>0</v>
      </c>
      <c r="FX579">
        <v>1</v>
      </c>
      <c r="FY579">
        <v>0</v>
      </c>
      <c r="FZ579">
        <v>0</v>
      </c>
      <c r="GA579">
        <v>20418</v>
      </c>
      <c r="GB579">
        <v>71</v>
      </c>
      <c r="GC579">
        <v>287.57746479999997</v>
      </c>
      <c r="GD579" t="s">
        <v>2401</v>
      </c>
      <c r="GE579">
        <v>1</v>
      </c>
      <c r="HG579" t="s">
        <v>202</v>
      </c>
      <c r="HJ579">
        <v>0</v>
      </c>
    </row>
    <row r="580" spans="1:218" x14ac:dyDescent="0.3">
      <c r="A580">
        <v>1245</v>
      </c>
      <c r="B580" t="s">
        <v>3264</v>
      </c>
      <c r="C580" t="s">
        <v>5079</v>
      </c>
      <c r="D580" t="s">
        <v>194</v>
      </c>
      <c r="E580">
        <v>1</v>
      </c>
      <c r="F580" t="s">
        <v>202</v>
      </c>
      <c r="H580">
        <v>-97</v>
      </c>
      <c r="I580">
        <v>1</v>
      </c>
      <c r="M580">
        <v>1</v>
      </c>
      <c r="N580">
        <v>1</v>
      </c>
      <c r="U580">
        <v>1</v>
      </c>
      <c r="W580">
        <v>1</v>
      </c>
      <c r="X580" t="s">
        <v>3174</v>
      </c>
      <c r="Y580">
        <v>1</v>
      </c>
      <c r="Z580">
        <v>1</v>
      </c>
      <c r="AA580">
        <v>2</v>
      </c>
      <c r="AD580" t="s">
        <v>202</v>
      </c>
      <c r="AE580">
        <v>1</v>
      </c>
      <c r="AF580">
        <v>2</v>
      </c>
      <c r="AG580">
        <v>1</v>
      </c>
      <c r="AH580">
        <v>1</v>
      </c>
      <c r="AI580">
        <v>1</v>
      </c>
      <c r="AJ580">
        <v>2</v>
      </c>
      <c r="AK580" t="s">
        <v>5080</v>
      </c>
      <c r="AL580">
        <v>2</v>
      </c>
      <c r="AM580">
        <v>2</v>
      </c>
      <c r="AN580">
        <v>1</v>
      </c>
      <c r="AO580">
        <v>2</v>
      </c>
      <c r="AP580">
        <v>1</v>
      </c>
      <c r="AQ580">
        <v>1</v>
      </c>
      <c r="AR580" t="s">
        <v>5081</v>
      </c>
      <c r="AS580">
        <v>1</v>
      </c>
      <c r="AT580">
        <v>1</v>
      </c>
      <c r="AU580">
        <v>2</v>
      </c>
      <c r="AV580">
        <v>1</v>
      </c>
      <c r="AW580">
        <v>7</v>
      </c>
      <c r="AX580">
        <v>1</v>
      </c>
      <c r="AY580">
        <v>1</v>
      </c>
      <c r="AZ580">
        <v>5</v>
      </c>
      <c r="BA580">
        <v>6</v>
      </c>
      <c r="BB580">
        <v>2</v>
      </c>
      <c r="BC580">
        <v>4</v>
      </c>
      <c r="BD580">
        <v>3</v>
      </c>
      <c r="BE580">
        <v>1</v>
      </c>
      <c r="BF580">
        <v>1</v>
      </c>
      <c r="BG580">
        <v>1</v>
      </c>
      <c r="BH580">
        <v>1</v>
      </c>
      <c r="BI580">
        <v>1</v>
      </c>
      <c r="BJ580">
        <v>0</v>
      </c>
      <c r="BM580">
        <v>1</v>
      </c>
      <c r="BN580">
        <v>1</v>
      </c>
      <c r="BO580">
        <v>3</v>
      </c>
      <c r="BP580">
        <v>1</v>
      </c>
      <c r="BQ580">
        <v>2</v>
      </c>
      <c r="BR580">
        <v>4</v>
      </c>
      <c r="BS580">
        <v>1</v>
      </c>
      <c r="BT580">
        <v>4</v>
      </c>
      <c r="BV580">
        <v>1</v>
      </c>
      <c r="BX580">
        <v>1</v>
      </c>
      <c r="BZ580">
        <v>0</v>
      </c>
      <c r="CB580">
        <v>0</v>
      </c>
      <c r="CD580">
        <v>2</v>
      </c>
      <c r="CJ580">
        <v>1</v>
      </c>
      <c r="CK580">
        <v>2</v>
      </c>
      <c r="CL580">
        <v>7</v>
      </c>
      <c r="CM580">
        <v>4</v>
      </c>
      <c r="CR580">
        <v>2</v>
      </c>
      <c r="CS580">
        <v>2</v>
      </c>
      <c r="CT580">
        <v>1</v>
      </c>
      <c r="CU580">
        <v>2</v>
      </c>
      <c r="CV580" t="s">
        <v>2562</v>
      </c>
      <c r="CW580">
        <v>838</v>
      </c>
      <c r="CX580">
        <v>13.97</v>
      </c>
      <c r="CY580">
        <v>2</v>
      </c>
      <c r="CZ580">
        <v>1</v>
      </c>
      <c r="DA580" t="s">
        <v>3812</v>
      </c>
      <c r="DC580">
        <v>1</v>
      </c>
      <c r="DD580">
        <v>1</v>
      </c>
      <c r="DE580">
        <v>16</v>
      </c>
      <c r="DN580" t="s">
        <v>4995</v>
      </c>
      <c r="DO580" t="s">
        <v>4995</v>
      </c>
      <c r="DP580" t="s">
        <v>3178</v>
      </c>
      <c r="DQ580" t="s">
        <v>202</v>
      </c>
      <c r="DR580" t="s">
        <v>202</v>
      </c>
      <c r="DT580">
        <v>1</v>
      </c>
      <c r="DV580">
        <v>1</v>
      </c>
      <c r="DW580">
        <v>0</v>
      </c>
      <c r="DX580">
        <v>2</v>
      </c>
      <c r="DY580">
        <v>1</v>
      </c>
      <c r="DZ580">
        <v>-97</v>
      </c>
      <c r="EB580">
        <v>4</v>
      </c>
      <c r="EC580">
        <v>-97</v>
      </c>
      <c r="EL580">
        <v>1</v>
      </c>
      <c r="EM580">
        <v>2</v>
      </c>
      <c r="EN580">
        <v>1</v>
      </c>
      <c r="EO580">
        <v>2</v>
      </c>
      <c r="EP580">
        <v>1</v>
      </c>
      <c r="EQ580">
        <v>1</v>
      </c>
      <c r="ER580">
        <v>2</v>
      </c>
      <c r="ES580">
        <v>1</v>
      </c>
      <c r="ET580">
        <v>2</v>
      </c>
      <c r="EU580">
        <f t="shared" si="24"/>
        <v>6</v>
      </c>
      <c r="EV580">
        <v>1</v>
      </c>
      <c r="EW580">
        <v>1</v>
      </c>
      <c r="EY580">
        <v>2</v>
      </c>
      <c r="EZ580">
        <v>1</v>
      </c>
      <c r="FA580">
        <v>1</v>
      </c>
      <c r="FD580">
        <v>3</v>
      </c>
      <c r="FG580">
        <v>0</v>
      </c>
      <c r="FH580" t="s">
        <v>3179</v>
      </c>
      <c r="FI580">
        <v>1</v>
      </c>
      <c r="FJ580" t="s">
        <v>204</v>
      </c>
      <c r="FN580">
        <v>12.5</v>
      </c>
      <c r="FO580" t="s">
        <v>2206</v>
      </c>
      <c r="FP580">
        <v>1.5</v>
      </c>
      <c r="FQ580" t="s">
        <v>3180</v>
      </c>
      <c r="FR580" t="s">
        <v>3189</v>
      </c>
      <c r="FS580">
        <v>0</v>
      </c>
      <c r="FT580">
        <v>1</v>
      </c>
      <c r="FU580" t="s">
        <v>2213</v>
      </c>
      <c r="FV580" t="s">
        <v>3182</v>
      </c>
      <c r="FW580">
        <v>0</v>
      </c>
      <c r="FX580">
        <v>1</v>
      </c>
      <c r="FY580">
        <v>0</v>
      </c>
      <c r="FZ580">
        <v>0</v>
      </c>
      <c r="GA580">
        <v>14027</v>
      </c>
      <c r="GB580">
        <v>56</v>
      </c>
      <c r="GC580">
        <v>250.48214290000001</v>
      </c>
      <c r="GD580" t="s">
        <v>2401</v>
      </c>
      <c r="GE580">
        <v>1</v>
      </c>
      <c r="HG580" t="s">
        <v>202</v>
      </c>
      <c r="HJ580">
        <v>0</v>
      </c>
    </row>
    <row r="581" spans="1:218" x14ac:dyDescent="0.3">
      <c r="A581">
        <v>1247</v>
      </c>
      <c r="B581" t="s">
        <v>3207</v>
      </c>
      <c r="C581" t="s">
        <v>5082</v>
      </c>
      <c r="D581" t="s">
        <v>265</v>
      </c>
      <c r="E581">
        <v>1</v>
      </c>
      <c r="F581" t="s">
        <v>202</v>
      </c>
      <c r="H581">
        <v>1</v>
      </c>
      <c r="M581">
        <v>1</v>
      </c>
      <c r="N581">
        <v>1</v>
      </c>
      <c r="U581">
        <v>1</v>
      </c>
      <c r="W581">
        <v>1</v>
      </c>
      <c r="X581" t="s">
        <v>3174</v>
      </c>
      <c r="Y581">
        <v>1</v>
      </c>
      <c r="Z581">
        <v>1</v>
      </c>
      <c r="AA581">
        <v>7</v>
      </c>
      <c r="AD581" t="s">
        <v>202</v>
      </c>
      <c r="AE581">
        <v>1</v>
      </c>
      <c r="AF581">
        <v>2</v>
      </c>
      <c r="AG581">
        <v>1</v>
      </c>
      <c r="AH581">
        <v>1</v>
      </c>
      <c r="AI581">
        <v>1</v>
      </c>
      <c r="AJ581">
        <v>1</v>
      </c>
      <c r="AK581" t="s">
        <v>4609</v>
      </c>
      <c r="AL581">
        <v>1</v>
      </c>
      <c r="AM581">
        <v>2</v>
      </c>
      <c r="AN581">
        <v>1</v>
      </c>
      <c r="AO581">
        <v>2</v>
      </c>
      <c r="AP581">
        <v>1</v>
      </c>
      <c r="AQ581">
        <v>1</v>
      </c>
      <c r="AR581" t="s">
        <v>4610</v>
      </c>
      <c r="AS581">
        <v>2</v>
      </c>
      <c r="AT581">
        <v>1</v>
      </c>
      <c r="AU581">
        <v>1</v>
      </c>
      <c r="AV581">
        <v>2</v>
      </c>
      <c r="AW581">
        <v>6</v>
      </c>
      <c r="AX581">
        <v>2</v>
      </c>
      <c r="AY581">
        <v>3</v>
      </c>
      <c r="BE581">
        <v>1</v>
      </c>
      <c r="BF581">
        <v>1</v>
      </c>
      <c r="BG581">
        <v>1</v>
      </c>
      <c r="BH581">
        <v>1</v>
      </c>
      <c r="BI581">
        <v>1</v>
      </c>
      <c r="BJ581">
        <v>0</v>
      </c>
      <c r="BM581">
        <v>1</v>
      </c>
      <c r="BN581">
        <v>1</v>
      </c>
      <c r="BO581">
        <v>5</v>
      </c>
      <c r="BP581">
        <v>1</v>
      </c>
      <c r="BQ581">
        <v>11</v>
      </c>
      <c r="BR581">
        <v>1</v>
      </c>
      <c r="BS581">
        <v>1</v>
      </c>
      <c r="BT581">
        <v>4</v>
      </c>
      <c r="BV581">
        <v>2</v>
      </c>
      <c r="BX581">
        <v>0</v>
      </c>
      <c r="BZ581">
        <v>0</v>
      </c>
      <c r="CB581">
        <v>2</v>
      </c>
      <c r="CJ581">
        <v>1</v>
      </c>
      <c r="CK581">
        <v>1</v>
      </c>
      <c r="CL581">
        <v>6</v>
      </c>
      <c r="CM581">
        <v>4</v>
      </c>
      <c r="CR581">
        <v>2</v>
      </c>
      <c r="CS581">
        <v>9</v>
      </c>
      <c r="CT581">
        <v>1</v>
      </c>
      <c r="CU581">
        <v>1</v>
      </c>
      <c r="CV581" t="s">
        <v>5083</v>
      </c>
      <c r="CW581">
        <v>773</v>
      </c>
      <c r="CX581">
        <v>12.88</v>
      </c>
      <c r="CY581">
        <v>2</v>
      </c>
      <c r="CZ581">
        <v>1</v>
      </c>
      <c r="DA581" t="s">
        <v>1806</v>
      </c>
      <c r="DC581">
        <v>1</v>
      </c>
      <c r="DD581">
        <v>1</v>
      </c>
      <c r="DE581">
        <v>28</v>
      </c>
      <c r="DN581" t="s">
        <v>4995</v>
      </c>
      <c r="DO581" t="s">
        <v>4995</v>
      </c>
      <c r="DP581" t="s">
        <v>3178</v>
      </c>
      <c r="DQ581" t="s">
        <v>202</v>
      </c>
      <c r="DR581" t="s">
        <v>5084</v>
      </c>
      <c r="DT581">
        <v>1</v>
      </c>
      <c r="DV581">
        <v>1</v>
      </c>
      <c r="DW581">
        <v>0</v>
      </c>
      <c r="DX581">
        <v>7</v>
      </c>
      <c r="DY581">
        <v>1</v>
      </c>
      <c r="DZ581">
        <v>1</v>
      </c>
      <c r="EA581">
        <v>15</v>
      </c>
      <c r="EB581">
        <f>IF(EA581&gt;=30,1,IF(EA581&gt;=20,2,IF(EA581&gt;=15,3,IF(EA581&gt;=10,4,IF(EA581&gt;=5,5,IF(EA581&gt;0,6,0))))))</f>
        <v>3</v>
      </c>
      <c r="EC581">
        <v>2</v>
      </c>
      <c r="EE581">
        <v>10</v>
      </c>
      <c r="EL581">
        <v>2</v>
      </c>
      <c r="EM581">
        <v>3</v>
      </c>
      <c r="EN581">
        <v>1</v>
      </c>
      <c r="EO581">
        <v>3</v>
      </c>
      <c r="EP581">
        <v>1</v>
      </c>
      <c r="EQ581">
        <v>1</v>
      </c>
      <c r="ER581">
        <v>1</v>
      </c>
      <c r="EZ581">
        <v>2</v>
      </c>
      <c r="FE581">
        <v>3</v>
      </c>
      <c r="FG581">
        <v>0</v>
      </c>
      <c r="FH581" t="s">
        <v>3179</v>
      </c>
      <c r="FI581">
        <v>1</v>
      </c>
      <c r="FJ581" t="s">
        <v>204</v>
      </c>
      <c r="FK581">
        <v>10</v>
      </c>
      <c r="FL581">
        <v>12</v>
      </c>
      <c r="FM581">
        <v>12</v>
      </c>
      <c r="FN581">
        <v>15</v>
      </c>
      <c r="FO581" t="s">
        <v>2212</v>
      </c>
      <c r="FP581">
        <v>3.5</v>
      </c>
      <c r="FQ581" t="s">
        <v>3180</v>
      </c>
      <c r="FR581" t="s">
        <v>3181</v>
      </c>
      <c r="FS581">
        <v>1</v>
      </c>
      <c r="FT581">
        <v>1</v>
      </c>
      <c r="FU581" t="s">
        <v>2221</v>
      </c>
      <c r="FV581" t="s">
        <v>3182</v>
      </c>
      <c r="FW581">
        <v>1</v>
      </c>
      <c r="FX581">
        <v>0</v>
      </c>
      <c r="FY581">
        <v>1</v>
      </c>
      <c r="FZ581">
        <v>0</v>
      </c>
      <c r="GA581">
        <v>11328</v>
      </c>
      <c r="GB581">
        <v>52</v>
      </c>
      <c r="GC581">
        <v>217.8461538</v>
      </c>
      <c r="GD581" t="s">
        <v>2401</v>
      </c>
      <c r="GE581">
        <v>1</v>
      </c>
      <c r="HG581" t="s">
        <v>202</v>
      </c>
      <c r="HI581">
        <v>1</v>
      </c>
      <c r="HJ581">
        <v>1</v>
      </c>
    </row>
    <row r="582" spans="1:218" x14ac:dyDescent="0.3">
      <c r="A582">
        <v>417</v>
      </c>
      <c r="B582" t="s">
        <v>3190</v>
      </c>
      <c r="C582" t="s">
        <v>3864</v>
      </c>
      <c r="D582" t="s">
        <v>265</v>
      </c>
      <c r="E582">
        <v>1</v>
      </c>
      <c r="F582" t="s">
        <v>202</v>
      </c>
      <c r="H582">
        <v>1</v>
      </c>
      <c r="M582">
        <v>1</v>
      </c>
      <c r="N582">
        <v>1</v>
      </c>
      <c r="U582">
        <v>1</v>
      </c>
      <c r="W582">
        <v>1</v>
      </c>
      <c r="X582" t="s">
        <v>3174</v>
      </c>
      <c r="Y582">
        <v>1</v>
      </c>
      <c r="Z582">
        <v>1</v>
      </c>
      <c r="AA582">
        <v>1</v>
      </c>
      <c r="AD582" t="s">
        <v>202</v>
      </c>
      <c r="AE582">
        <v>1</v>
      </c>
      <c r="AF582">
        <v>2</v>
      </c>
      <c r="AG582">
        <v>2</v>
      </c>
      <c r="AH582">
        <v>1</v>
      </c>
      <c r="AI582">
        <v>1</v>
      </c>
      <c r="AJ582">
        <v>-97</v>
      </c>
      <c r="AK582" t="s">
        <v>3865</v>
      </c>
      <c r="AL582">
        <v>1</v>
      </c>
      <c r="AM582">
        <v>1</v>
      </c>
      <c r="AN582">
        <v>2</v>
      </c>
      <c r="AO582">
        <v>2</v>
      </c>
      <c r="AP582">
        <v>-97</v>
      </c>
      <c r="AQ582">
        <v>2</v>
      </c>
      <c r="AR582" t="s">
        <v>3866</v>
      </c>
      <c r="AS582">
        <v>-97</v>
      </c>
      <c r="AT582">
        <v>2</v>
      </c>
      <c r="AU582">
        <v>2</v>
      </c>
      <c r="AV582">
        <v>2</v>
      </c>
      <c r="AW582">
        <v>7</v>
      </c>
      <c r="AX582">
        <v>7</v>
      </c>
      <c r="AY582">
        <v>1</v>
      </c>
      <c r="AZ582">
        <v>6</v>
      </c>
      <c r="BE582">
        <v>1</v>
      </c>
      <c r="BF582">
        <v>1</v>
      </c>
      <c r="BG582">
        <v>1</v>
      </c>
      <c r="BH582">
        <v>1</v>
      </c>
      <c r="BI582">
        <v>1</v>
      </c>
      <c r="BJ582">
        <v>0</v>
      </c>
      <c r="BM582">
        <v>2</v>
      </c>
      <c r="BN582">
        <v>1</v>
      </c>
      <c r="BO582">
        <v>2</v>
      </c>
      <c r="BP582">
        <v>1</v>
      </c>
      <c r="BQ582">
        <v>4</v>
      </c>
      <c r="BR582">
        <v>2</v>
      </c>
      <c r="BS582">
        <v>1</v>
      </c>
      <c r="BT582">
        <v>4</v>
      </c>
      <c r="BU582">
        <v>0</v>
      </c>
      <c r="BV582">
        <v>-99</v>
      </c>
      <c r="BW582">
        <v>0</v>
      </c>
      <c r="BY582">
        <v>0</v>
      </c>
      <c r="CA582">
        <v>0</v>
      </c>
      <c r="CC582">
        <v>0</v>
      </c>
      <c r="CE582">
        <v>0</v>
      </c>
      <c r="CG582">
        <v>0</v>
      </c>
      <c r="CI582">
        <v>0</v>
      </c>
      <c r="CJ582">
        <v>1</v>
      </c>
      <c r="CK582">
        <v>1</v>
      </c>
      <c r="CL582">
        <v>6</v>
      </c>
      <c r="CM582">
        <v>1</v>
      </c>
      <c r="CR582">
        <v>2</v>
      </c>
      <c r="CS582">
        <v>-97</v>
      </c>
      <c r="CT582">
        <v>1</v>
      </c>
      <c r="CU582">
        <v>1</v>
      </c>
      <c r="CV582" t="s">
        <v>3867</v>
      </c>
      <c r="CW582">
        <v>1148</v>
      </c>
      <c r="CX582">
        <v>19.13</v>
      </c>
      <c r="CY582">
        <v>2</v>
      </c>
      <c r="CZ582">
        <v>1</v>
      </c>
      <c r="DA582" t="s">
        <v>3220</v>
      </c>
      <c r="DC582">
        <v>1</v>
      </c>
      <c r="DD582">
        <v>1</v>
      </c>
      <c r="DE582">
        <v>29</v>
      </c>
      <c r="DN582" t="s">
        <v>3836</v>
      </c>
      <c r="DO582" t="s">
        <v>3836</v>
      </c>
      <c r="DP582" t="s">
        <v>3178</v>
      </c>
      <c r="DQ582" t="s">
        <v>202</v>
      </c>
      <c r="DR582" t="s">
        <v>3868</v>
      </c>
      <c r="DT582">
        <v>1</v>
      </c>
      <c r="DV582">
        <v>1</v>
      </c>
      <c r="DW582">
        <v>0</v>
      </c>
      <c r="DX582">
        <v>1</v>
      </c>
      <c r="DY582">
        <v>1</v>
      </c>
      <c r="DZ582">
        <v>-97</v>
      </c>
      <c r="EB582">
        <v>4</v>
      </c>
      <c r="EC582">
        <v>-98</v>
      </c>
      <c r="EL582">
        <v>1</v>
      </c>
      <c r="EM582">
        <v>3</v>
      </c>
      <c r="EN582">
        <v>1</v>
      </c>
      <c r="EO582">
        <v>4</v>
      </c>
      <c r="EP582">
        <v>1</v>
      </c>
      <c r="EQ582">
        <v>1</v>
      </c>
      <c r="ER582">
        <v>1</v>
      </c>
      <c r="EZ582">
        <v>1</v>
      </c>
      <c r="FA582">
        <v>-97</v>
      </c>
      <c r="FD582">
        <v>1</v>
      </c>
      <c r="FG582">
        <v>0</v>
      </c>
      <c r="FH582" t="s">
        <v>3179</v>
      </c>
      <c r="FI582">
        <v>1</v>
      </c>
      <c r="FJ582" t="s">
        <v>204</v>
      </c>
      <c r="FN582">
        <v>12.5</v>
      </c>
      <c r="FO582" t="s">
        <v>2206</v>
      </c>
      <c r="FP582">
        <v>3.5</v>
      </c>
      <c r="FQ582" t="s">
        <v>3180</v>
      </c>
      <c r="FR582" t="s">
        <v>3201</v>
      </c>
      <c r="FS582">
        <v>1</v>
      </c>
      <c r="FT582">
        <v>1</v>
      </c>
      <c r="FU582" t="s">
        <v>2221</v>
      </c>
      <c r="FV582" t="s">
        <v>3182</v>
      </c>
      <c r="FW582">
        <v>0</v>
      </c>
      <c r="FX582">
        <v>1</v>
      </c>
      <c r="FY582">
        <v>0</v>
      </c>
      <c r="FZ582">
        <v>0</v>
      </c>
      <c r="GA582">
        <v>15709</v>
      </c>
      <c r="GB582">
        <v>72</v>
      </c>
      <c r="GC582">
        <v>218.18055559999999</v>
      </c>
      <c r="GD582" t="s">
        <v>2401</v>
      </c>
      <c r="GE582">
        <v>1</v>
      </c>
      <c r="HG582" t="s">
        <v>202</v>
      </c>
      <c r="HJ582">
        <v>0</v>
      </c>
    </row>
    <row r="583" spans="1:218" x14ac:dyDescent="0.3">
      <c r="A583">
        <v>1252</v>
      </c>
      <c r="B583" t="s">
        <v>3183</v>
      </c>
      <c r="C583" t="s">
        <v>5088</v>
      </c>
      <c r="D583" t="s">
        <v>212</v>
      </c>
      <c r="E583">
        <v>1</v>
      </c>
      <c r="F583" t="s">
        <v>202</v>
      </c>
      <c r="H583">
        <v>1</v>
      </c>
      <c r="M583">
        <v>1</v>
      </c>
      <c r="N583">
        <v>1</v>
      </c>
      <c r="U583">
        <v>1</v>
      </c>
      <c r="W583">
        <v>3</v>
      </c>
      <c r="X583" t="s">
        <v>3174</v>
      </c>
      <c r="Y583">
        <v>1</v>
      </c>
      <c r="Z583">
        <v>1</v>
      </c>
      <c r="AA583">
        <v>8</v>
      </c>
      <c r="AD583" t="s">
        <v>202</v>
      </c>
      <c r="AE583">
        <v>1</v>
      </c>
      <c r="AF583">
        <v>2</v>
      </c>
      <c r="AG583">
        <v>1</v>
      </c>
      <c r="AH583">
        <v>1</v>
      </c>
      <c r="AI583">
        <v>1</v>
      </c>
      <c r="AJ583">
        <v>2</v>
      </c>
      <c r="AK583" t="s">
        <v>5089</v>
      </c>
      <c r="AL583">
        <v>1</v>
      </c>
      <c r="AM583">
        <v>1</v>
      </c>
      <c r="AN583">
        <v>1</v>
      </c>
      <c r="AO583">
        <v>2</v>
      </c>
      <c r="AP583">
        <v>2</v>
      </c>
      <c r="AQ583">
        <v>1</v>
      </c>
      <c r="AR583" t="s">
        <v>5090</v>
      </c>
      <c r="AS583">
        <v>1</v>
      </c>
      <c r="AT583">
        <v>1</v>
      </c>
      <c r="AU583">
        <v>2</v>
      </c>
      <c r="AV583">
        <v>2</v>
      </c>
      <c r="AW583">
        <v>7</v>
      </c>
      <c r="AX583">
        <v>1</v>
      </c>
      <c r="AY583">
        <v>3</v>
      </c>
      <c r="AZ583">
        <v>1</v>
      </c>
      <c r="BE583">
        <v>1</v>
      </c>
      <c r="BF583">
        <v>1</v>
      </c>
      <c r="BG583">
        <v>1</v>
      </c>
      <c r="BH583">
        <v>1</v>
      </c>
      <c r="BI583">
        <v>1</v>
      </c>
      <c r="BJ583">
        <v>0</v>
      </c>
      <c r="BM583">
        <v>4</v>
      </c>
      <c r="BN583">
        <v>1</v>
      </c>
      <c r="BO583">
        <v>2</v>
      </c>
      <c r="BP583">
        <v>1</v>
      </c>
      <c r="BQ583">
        <v>2</v>
      </c>
      <c r="BR583">
        <v>-97</v>
      </c>
      <c r="BS583">
        <v>1</v>
      </c>
      <c r="BT583">
        <v>2</v>
      </c>
      <c r="BV583">
        <v>0</v>
      </c>
      <c r="BX583">
        <v>1</v>
      </c>
      <c r="BZ583">
        <v>1</v>
      </c>
      <c r="CJ583">
        <v>2</v>
      </c>
      <c r="CK583">
        <v>-97</v>
      </c>
      <c r="CL583">
        <v>6</v>
      </c>
      <c r="CM583">
        <v>6</v>
      </c>
      <c r="CS583">
        <v>7</v>
      </c>
      <c r="CT583">
        <v>1</v>
      </c>
      <c r="CU583">
        <v>2</v>
      </c>
      <c r="CV583" t="s">
        <v>5091</v>
      </c>
      <c r="CW583">
        <v>736</v>
      </c>
      <c r="CX583">
        <v>12.27</v>
      </c>
      <c r="CY583">
        <v>2</v>
      </c>
      <c r="CZ583">
        <v>1</v>
      </c>
      <c r="DA583" t="s">
        <v>4794</v>
      </c>
      <c r="DC583">
        <v>1</v>
      </c>
      <c r="DD583">
        <v>1</v>
      </c>
      <c r="DE583">
        <v>4</v>
      </c>
      <c r="DN583" t="s">
        <v>5092</v>
      </c>
      <c r="DO583" t="s">
        <v>5092</v>
      </c>
      <c r="DP583" t="s">
        <v>3178</v>
      </c>
      <c r="DQ583" t="s">
        <v>202</v>
      </c>
      <c r="DR583" t="s">
        <v>4198</v>
      </c>
      <c r="DT583">
        <v>1</v>
      </c>
      <c r="DV583">
        <v>1</v>
      </c>
      <c r="DW583">
        <v>0</v>
      </c>
      <c r="DX583">
        <v>8</v>
      </c>
      <c r="DY583">
        <v>1</v>
      </c>
      <c r="DZ583">
        <v>1</v>
      </c>
      <c r="EA583">
        <v>10</v>
      </c>
      <c r="EB583">
        <f>IF(EA583&gt;=30,1,IF(EA583&gt;=20,2,IF(EA583&gt;=15,3,IF(EA583&gt;=10,4,IF(EA583&gt;=5,5,IF(EA583&gt;0,6,0))))))</f>
        <v>4</v>
      </c>
      <c r="EC583">
        <v>2</v>
      </c>
      <c r="EE583">
        <v>2</v>
      </c>
      <c r="EL583">
        <v>2</v>
      </c>
      <c r="EM583">
        <v>1</v>
      </c>
      <c r="EN583">
        <v>1</v>
      </c>
      <c r="EO583">
        <v>1</v>
      </c>
      <c r="EP583">
        <v>2</v>
      </c>
      <c r="EZ583">
        <v>1</v>
      </c>
      <c r="FA583">
        <v>1</v>
      </c>
      <c r="FD583">
        <v>1</v>
      </c>
      <c r="FG583">
        <v>0</v>
      </c>
      <c r="FH583" t="s">
        <v>3179</v>
      </c>
      <c r="FI583">
        <v>1</v>
      </c>
      <c r="FJ583" t="s">
        <v>204</v>
      </c>
      <c r="FK583">
        <v>2</v>
      </c>
      <c r="FL583">
        <v>12</v>
      </c>
      <c r="FM583">
        <v>12</v>
      </c>
      <c r="FN583">
        <v>10</v>
      </c>
      <c r="FO583" t="s">
        <v>2212</v>
      </c>
      <c r="FP583">
        <v>0.5</v>
      </c>
      <c r="FQ583" t="s">
        <v>3180</v>
      </c>
      <c r="FR583" t="s">
        <v>3196</v>
      </c>
      <c r="FS583">
        <v>1</v>
      </c>
      <c r="FT583">
        <v>0</v>
      </c>
      <c r="FU583" t="s">
        <v>2207</v>
      </c>
      <c r="FV583" t="s">
        <v>2207</v>
      </c>
      <c r="FW583">
        <v>0</v>
      </c>
      <c r="FX583">
        <v>1</v>
      </c>
      <c r="FY583">
        <v>0</v>
      </c>
      <c r="FZ583">
        <v>0</v>
      </c>
      <c r="GA583">
        <v>37408</v>
      </c>
      <c r="GB583">
        <v>127</v>
      </c>
      <c r="GC583">
        <v>294.55118110000001</v>
      </c>
      <c r="GD583" t="s">
        <v>2401</v>
      </c>
      <c r="GE583">
        <v>1</v>
      </c>
      <c r="HG583" t="s">
        <v>202</v>
      </c>
      <c r="HJ583">
        <v>0</v>
      </c>
    </row>
    <row r="584" spans="1:218" x14ac:dyDescent="0.3">
      <c r="A584">
        <v>1254</v>
      </c>
      <c r="B584" t="s">
        <v>3984</v>
      </c>
      <c r="C584" t="s">
        <v>5093</v>
      </c>
      <c r="D584" t="s">
        <v>265</v>
      </c>
      <c r="E584">
        <v>1</v>
      </c>
      <c r="F584" t="s">
        <v>202</v>
      </c>
      <c r="H584">
        <v>1</v>
      </c>
      <c r="M584">
        <v>1</v>
      </c>
      <c r="N584">
        <v>2</v>
      </c>
      <c r="O584">
        <v>1</v>
      </c>
      <c r="U584">
        <v>1</v>
      </c>
      <c r="W584">
        <v>1</v>
      </c>
      <c r="X584" t="s">
        <v>3174</v>
      </c>
      <c r="Y584">
        <v>1</v>
      </c>
      <c r="Z584">
        <v>1</v>
      </c>
      <c r="AA584">
        <v>5</v>
      </c>
      <c r="AD584" t="s">
        <v>202</v>
      </c>
      <c r="AE584">
        <v>1</v>
      </c>
      <c r="AF584">
        <v>1</v>
      </c>
      <c r="AG584">
        <v>1</v>
      </c>
      <c r="AH584">
        <v>1</v>
      </c>
      <c r="AI584">
        <v>1</v>
      </c>
      <c r="AJ584">
        <v>2</v>
      </c>
      <c r="AK584" t="s">
        <v>5094</v>
      </c>
      <c r="AL584">
        <v>1</v>
      </c>
      <c r="AM584">
        <v>2</v>
      </c>
      <c r="AN584">
        <v>1</v>
      </c>
      <c r="AO584">
        <v>2</v>
      </c>
      <c r="AP584">
        <v>2</v>
      </c>
      <c r="AQ584">
        <v>1</v>
      </c>
      <c r="AR584" t="s">
        <v>5095</v>
      </c>
      <c r="AS584">
        <v>1</v>
      </c>
      <c r="AT584">
        <v>1</v>
      </c>
      <c r="AU584">
        <v>2</v>
      </c>
      <c r="AV584">
        <v>2</v>
      </c>
      <c r="AW584">
        <v>7</v>
      </c>
      <c r="AX584">
        <v>1</v>
      </c>
      <c r="AY584">
        <v>2</v>
      </c>
      <c r="AZ584">
        <v>3</v>
      </c>
      <c r="BA584">
        <v>5</v>
      </c>
      <c r="BB584">
        <v>1</v>
      </c>
      <c r="BC584">
        <v>4</v>
      </c>
      <c r="BD584">
        <v>6</v>
      </c>
      <c r="BE584">
        <v>1</v>
      </c>
      <c r="BF584">
        <v>1</v>
      </c>
      <c r="BG584">
        <v>1</v>
      </c>
      <c r="BH584">
        <v>1</v>
      </c>
      <c r="BI584">
        <v>1</v>
      </c>
      <c r="BJ584">
        <v>0</v>
      </c>
      <c r="BM584">
        <v>1</v>
      </c>
      <c r="BN584">
        <v>1</v>
      </c>
      <c r="BO584">
        <v>3</v>
      </c>
      <c r="BP584">
        <v>1</v>
      </c>
      <c r="BQ584">
        <v>7.5</v>
      </c>
      <c r="BR584">
        <v>6</v>
      </c>
      <c r="BS584">
        <v>1</v>
      </c>
      <c r="BT584">
        <v>2</v>
      </c>
      <c r="BU584">
        <v>0</v>
      </c>
      <c r="BV584">
        <v>-99</v>
      </c>
      <c r="BW584">
        <v>0</v>
      </c>
      <c r="BY584">
        <v>0</v>
      </c>
      <c r="CA584">
        <v>0</v>
      </c>
      <c r="CC584">
        <v>0</v>
      </c>
      <c r="CE584">
        <v>0</v>
      </c>
      <c r="CG584">
        <v>0</v>
      </c>
      <c r="CI584">
        <v>0</v>
      </c>
      <c r="CJ584">
        <v>-98</v>
      </c>
      <c r="CK584">
        <v>2</v>
      </c>
      <c r="CL584">
        <v>-98</v>
      </c>
      <c r="CM584">
        <v>-98</v>
      </c>
      <c r="CR584">
        <v>-98</v>
      </c>
      <c r="CS584">
        <v>-98</v>
      </c>
      <c r="CT584">
        <v>1</v>
      </c>
      <c r="CU584">
        <v>2</v>
      </c>
      <c r="CV584" t="s">
        <v>2760</v>
      </c>
      <c r="CW584">
        <v>805</v>
      </c>
      <c r="CX584">
        <v>13.42</v>
      </c>
      <c r="CY584">
        <v>2</v>
      </c>
      <c r="CZ584">
        <v>1</v>
      </c>
      <c r="DA584" t="s">
        <v>4555</v>
      </c>
      <c r="DC584">
        <v>1</v>
      </c>
      <c r="DD584">
        <v>1</v>
      </c>
      <c r="DE584">
        <v>36</v>
      </c>
      <c r="DN584" t="s">
        <v>5092</v>
      </c>
      <c r="DO584" t="s">
        <v>5092</v>
      </c>
      <c r="DP584" t="s">
        <v>3178</v>
      </c>
      <c r="DQ584" t="s">
        <v>202</v>
      </c>
      <c r="DR584" t="s">
        <v>202</v>
      </c>
      <c r="DT584">
        <v>2</v>
      </c>
      <c r="DU584">
        <v>1</v>
      </c>
      <c r="DV584">
        <v>1</v>
      </c>
      <c r="DW584">
        <v>0</v>
      </c>
      <c r="DX584">
        <v>5</v>
      </c>
      <c r="DY584">
        <v>1</v>
      </c>
      <c r="DZ584">
        <v>1</v>
      </c>
      <c r="EA584">
        <v>10</v>
      </c>
      <c r="EB584">
        <f>IF(EA584&gt;=30,1,IF(EA584&gt;=20,2,IF(EA584&gt;=15,3,IF(EA584&gt;=10,4,IF(EA584&gt;=5,5,IF(EA584&gt;0,6,0))))))</f>
        <v>4</v>
      </c>
      <c r="EC584">
        <v>1</v>
      </c>
      <c r="ED584">
        <v>10</v>
      </c>
      <c r="EL584">
        <v>2</v>
      </c>
      <c r="EM584">
        <v>2</v>
      </c>
      <c r="EN584">
        <v>1</v>
      </c>
      <c r="EO584">
        <v>1</v>
      </c>
      <c r="EP584">
        <v>1</v>
      </c>
      <c r="EQ584">
        <v>1</v>
      </c>
      <c r="ER584">
        <v>1</v>
      </c>
      <c r="EZ584">
        <v>2</v>
      </c>
      <c r="FE584">
        <v>1</v>
      </c>
      <c r="FG584">
        <v>0</v>
      </c>
      <c r="FH584" t="s">
        <v>3179</v>
      </c>
      <c r="FI584">
        <v>1</v>
      </c>
      <c r="FJ584" t="s">
        <v>204</v>
      </c>
      <c r="FK584">
        <v>0.83333330000000005</v>
      </c>
      <c r="FL584">
        <v>10</v>
      </c>
      <c r="FM584">
        <v>10</v>
      </c>
      <c r="FN584">
        <v>10</v>
      </c>
      <c r="FO584" t="s">
        <v>2212</v>
      </c>
      <c r="FP584">
        <v>1.5</v>
      </c>
      <c r="FQ584" t="s">
        <v>3180</v>
      </c>
      <c r="FR584" t="s">
        <v>3196</v>
      </c>
      <c r="FS584">
        <v>1</v>
      </c>
      <c r="FT584">
        <v>1</v>
      </c>
      <c r="FU584" t="s">
        <v>2221</v>
      </c>
      <c r="FV584" t="s">
        <v>3182</v>
      </c>
      <c r="FW584">
        <v>1</v>
      </c>
      <c r="FX584">
        <v>0</v>
      </c>
      <c r="FY584">
        <v>1</v>
      </c>
      <c r="FZ584">
        <v>0</v>
      </c>
      <c r="GA584">
        <v>1938</v>
      </c>
      <c r="GB584">
        <v>20</v>
      </c>
      <c r="GC584">
        <v>96.9</v>
      </c>
      <c r="GD584" t="s">
        <v>2401</v>
      </c>
      <c r="GE584">
        <v>1</v>
      </c>
      <c r="HG584" t="s">
        <v>202</v>
      </c>
      <c r="HI584">
        <v>1</v>
      </c>
      <c r="HJ584">
        <v>1</v>
      </c>
    </row>
    <row r="585" spans="1:218" x14ac:dyDescent="0.3">
      <c r="A585">
        <v>419</v>
      </c>
      <c r="B585" t="s">
        <v>3312</v>
      </c>
      <c r="C585" t="s">
        <v>3872</v>
      </c>
      <c r="D585" t="s">
        <v>212</v>
      </c>
      <c r="E585">
        <v>1</v>
      </c>
      <c r="F585" t="s">
        <v>202</v>
      </c>
      <c r="H585">
        <v>1</v>
      </c>
      <c r="M585">
        <v>1</v>
      </c>
      <c r="N585">
        <v>1</v>
      </c>
      <c r="U585">
        <v>1</v>
      </c>
      <c r="W585">
        <v>1</v>
      </c>
      <c r="X585" t="s">
        <v>3174</v>
      </c>
      <c r="Y585">
        <v>1</v>
      </c>
      <c r="Z585">
        <v>1</v>
      </c>
      <c r="AA585">
        <v>1</v>
      </c>
      <c r="AD585" t="s">
        <v>202</v>
      </c>
      <c r="AE585">
        <v>1</v>
      </c>
      <c r="AF585">
        <v>1</v>
      </c>
      <c r="AG585">
        <v>1</v>
      </c>
      <c r="AH585">
        <v>1</v>
      </c>
      <c r="AI585">
        <v>1</v>
      </c>
      <c r="AJ585">
        <v>1</v>
      </c>
      <c r="AK585" t="s">
        <v>3873</v>
      </c>
      <c r="AL585">
        <v>1</v>
      </c>
      <c r="AM585">
        <v>1</v>
      </c>
      <c r="AN585">
        <v>2</v>
      </c>
      <c r="AO585">
        <v>2</v>
      </c>
      <c r="AP585">
        <v>2</v>
      </c>
      <c r="AQ585">
        <v>2</v>
      </c>
      <c r="AR585" t="s">
        <v>3874</v>
      </c>
      <c r="AS585">
        <v>1</v>
      </c>
      <c r="AT585">
        <v>1</v>
      </c>
      <c r="AU585">
        <v>1</v>
      </c>
      <c r="AV585">
        <v>2</v>
      </c>
      <c r="AW585">
        <v>7</v>
      </c>
      <c r="AX585">
        <v>1</v>
      </c>
      <c r="AY585">
        <v>2</v>
      </c>
      <c r="BE585">
        <v>1</v>
      </c>
      <c r="BF585">
        <v>1</v>
      </c>
      <c r="BG585">
        <v>1</v>
      </c>
      <c r="BH585">
        <v>1</v>
      </c>
      <c r="BI585">
        <v>1</v>
      </c>
      <c r="BJ585">
        <v>0</v>
      </c>
      <c r="BM585">
        <v>1</v>
      </c>
      <c r="BN585">
        <v>1</v>
      </c>
      <c r="BO585">
        <v>3</v>
      </c>
      <c r="BP585">
        <v>1</v>
      </c>
      <c r="BQ585">
        <v>29</v>
      </c>
      <c r="BR585">
        <v>1</v>
      </c>
      <c r="BS585">
        <v>1</v>
      </c>
      <c r="BT585">
        <v>6</v>
      </c>
      <c r="BV585">
        <v>1</v>
      </c>
      <c r="BX585">
        <v>2</v>
      </c>
      <c r="BZ585">
        <v>1</v>
      </c>
      <c r="CB585">
        <v>0</v>
      </c>
      <c r="CD585">
        <v>0</v>
      </c>
      <c r="CF585">
        <v>2</v>
      </c>
      <c r="CJ585">
        <v>1</v>
      </c>
      <c r="CK585">
        <v>2</v>
      </c>
      <c r="CL585">
        <v>4</v>
      </c>
      <c r="CM585">
        <v>6</v>
      </c>
      <c r="CS585">
        <v>-97</v>
      </c>
      <c r="CT585">
        <v>1</v>
      </c>
      <c r="CU585">
        <v>2</v>
      </c>
      <c r="CV585" t="s">
        <v>3793</v>
      </c>
      <c r="CW585">
        <v>644</v>
      </c>
      <c r="CX585">
        <v>10.73</v>
      </c>
      <c r="CY585">
        <v>2</v>
      </c>
      <c r="CZ585">
        <v>1</v>
      </c>
      <c r="DA585" t="s">
        <v>3234</v>
      </c>
      <c r="DC585">
        <v>1</v>
      </c>
      <c r="DD585">
        <v>1</v>
      </c>
      <c r="DE585">
        <v>5</v>
      </c>
      <c r="DN585" t="s">
        <v>3836</v>
      </c>
      <c r="DO585" t="s">
        <v>3836</v>
      </c>
      <c r="DP585" t="s">
        <v>3178</v>
      </c>
      <c r="DQ585" t="s">
        <v>202</v>
      </c>
      <c r="DR585" t="s">
        <v>202</v>
      </c>
      <c r="DT585">
        <v>1</v>
      </c>
      <c r="DV585">
        <v>1</v>
      </c>
      <c r="DW585">
        <v>0</v>
      </c>
      <c r="DX585">
        <v>1</v>
      </c>
      <c r="DY585">
        <v>1</v>
      </c>
      <c r="DZ585">
        <v>-97</v>
      </c>
      <c r="EB585">
        <v>6</v>
      </c>
      <c r="EC585">
        <v>2</v>
      </c>
      <c r="EE585">
        <v>5</v>
      </c>
      <c r="EL585">
        <v>2</v>
      </c>
      <c r="EM585">
        <v>2</v>
      </c>
      <c r="EN585">
        <v>1</v>
      </c>
      <c r="EO585">
        <v>2</v>
      </c>
      <c r="EP585">
        <v>1</v>
      </c>
      <c r="EQ585">
        <v>1</v>
      </c>
      <c r="ER585">
        <v>1</v>
      </c>
      <c r="EZ585">
        <v>1</v>
      </c>
      <c r="FA585">
        <v>1</v>
      </c>
      <c r="FD585">
        <v>1</v>
      </c>
      <c r="FG585">
        <v>0</v>
      </c>
      <c r="FH585" t="s">
        <v>3179</v>
      </c>
      <c r="FI585">
        <v>1</v>
      </c>
      <c r="FJ585" t="s">
        <v>204</v>
      </c>
      <c r="FK585">
        <v>5</v>
      </c>
      <c r="FL585">
        <v>12</v>
      </c>
      <c r="FM585">
        <v>12</v>
      </c>
      <c r="FN585">
        <v>2.5</v>
      </c>
      <c r="FO585" t="s">
        <v>2212</v>
      </c>
      <c r="FP585">
        <v>1.5</v>
      </c>
      <c r="FQ585" t="s">
        <v>3180</v>
      </c>
      <c r="FR585" t="s">
        <v>3189</v>
      </c>
      <c r="FS585">
        <v>0</v>
      </c>
      <c r="FT585">
        <v>1</v>
      </c>
      <c r="FU585" t="s">
        <v>2221</v>
      </c>
      <c r="FV585" t="s">
        <v>3182</v>
      </c>
      <c r="FW585">
        <v>0</v>
      </c>
      <c r="FX585">
        <v>1</v>
      </c>
      <c r="FY585">
        <v>0</v>
      </c>
      <c r="FZ585">
        <v>0</v>
      </c>
      <c r="GA585">
        <v>20418</v>
      </c>
      <c r="GB585">
        <v>71</v>
      </c>
      <c r="GC585">
        <v>287.57746479999997</v>
      </c>
      <c r="GD585" t="s">
        <v>2401</v>
      </c>
      <c r="GE585">
        <v>1</v>
      </c>
      <c r="HG585" t="s">
        <v>202</v>
      </c>
      <c r="HJ585">
        <v>0</v>
      </c>
    </row>
    <row r="586" spans="1:218" x14ac:dyDescent="0.3">
      <c r="A586">
        <v>428</v>
      </c>
      <c r="B586" t="s">
        <v>3279</v>
      </c>
      <c r="C586" t="s">
        <v>3879</v>
      </c>
      <c r="D586" t="s">
        <v>212</v>
      </c>
      <c r="E586">
        <v>1</v>
      </c>
      <c r="F586" t="s">
        <v>202</v>
      </c>
      <c r="H586">
        <v>1</v>
      </c>
      <c r="M586">
        <v>1</v>
      </c>
      <c r="N586">
        <v>1</v>
      </c>
      <c r="U586">
        <v>1</v>
      </c>
      <c r="W586">
        <v>1</v>
      </c>
      <c r="X586" t="s">
        <v>3174</v>
      </c>
      <c r="Y586">
        <v>1</v>
      </c>
      <c r="Z586">
        <v>1</v>
      </c>
      <c r="AA586">
        <v>6</v>
      </c>
      <c r="AD586" t="s">
        <v>202</v>
      </c>
      <c r="AE586">
        <v>1</v>
      </c>
      <c r="AF586">
        <v>1</v>
      </c>
      <c r="AG586">
        <v>1</v>
      </c>
      <c r="AH586">
        <v>1</v>
      </c>
      <c r="AI586">
        <v>1</v>
      </c>
      <c r="AJ586">
        <v>2</v>
      </c>
      <c r="AK586" t="s">
        <v>3586</v>
      </c>
      <c r="AL586">
        <v>2</v>
      </c>
      <c r="AM586">
        <v>1</v>
      </c>
      <c r="AN586">
        <v>1</v>
      </c>
      <c r="AO586">
        <v>2</v>
      </c>
      <c r="AP586">
        <v>2</v>
      </c>
      <c r="AQ586">
        <v>1</v>
      </c>
      <c r="AR586" t="s">
        <v>3587</v>
      </c>
      <c r="AS586">
        <v>2</v>
      </c>
      <c r="AT586">
        <v>1</v>
      </c>
      <c r="AU586">
        <v>1</v>
      </c>
      <c r="AV586">
        <v>2</v>
      </c>
      <c r="AW586">
        <v>7</v>
      </c>
      <c r="AX586">
        <v>1</v>
      </c>
      <c r="AY586">
        <v>1</v>
      </c>
      <c r="AZ586">
        <v>2</v>
      </c>
      <c r="BA586">
        <v>3</v>
      </c>
      <c r="BB586">
        <v>4</v>
      </c>
      <c r="BC586">
        <v>5</v>
      </c>
      <c r="BD586">
        <v>6</v>
      </c>
      <c r="BE586">
        <v>1</v>
      </c>
      <c r="BF586">
        <v>2</v>
      </c>
      <c r="BG586">
        <v>1</v>
      </c>
      <c r="BH586">
        <v>2</v>
      </c>
      <c r="BI586">
        <v>1</v>
      </c>
      <c r="BJ586">
        <v>1</v>
      </c>
      <c r="BK586">
        <v>1</v>
      </c>
      <c r="BL586">
        <v>1</v>
      </c>
      <c r="BM586">
        <v>1</v>
      </c>
      <c r="BN586">
        <v>1</v>
      </c>
      <c r="BO586">
        <v>3</v>
      </c>
      <c r="BP586">
        <v>1</v>
      </c>
      <c r="BQ586">
        <v>30</v>
      </c>
      <c r="BR586">
        <v>1</v>
      </c>
      <c r="BS586">
        <v>1</v>
      </c>
      <c r="BT586">
        <v>2</v>
      </c>
      <c r="BU586">
        <v>2</v>
      </c>
      <c r="BV586">
        <v>0</v>
      </c>
      <c r="BW586">
        <v>2</v>
      </c>
      <c r="BX586">
        <v>0</v>
      </c>
      <c r="BY586">
        <v>2</v>
      </c>
      <c r="BZ586">
        <v>0</v>
      </c>
      <c r="CA586">
        <v>2</v>
      </c>
      <c r="CB586">
        <v>0</v>
      </c>
      <c r="CC586">
        <v>2</v>
      </c>
      <c r="CD586">
        <v>0</v>
      </c>
      <c r="CE586">
        <v>2</v>
      </c>
      <c r="CF586">
        <v>0</v>
      </c>
      <c r="CG586">
        <v>2</v>
      </c>
      <c r="CH586">
        <v>2</v>
      </c>
      <c r="CI586">
        <v>2</v>
      </c>
      <c r="CJ586">
        <v>1</v>
      </c>
      <c r="CK586">
        <v>2</v>
      </c>
      <c r="CL586">
        <v>6</v>
      </c>
      <c r="CM586">
        <v>1</v>
      </c>
      <c r="CR586">
        <v>2</v>
      </c>
      <c r="CS586">
        <v>7</v>
      </c>
      <c r="CT586">
        <v>1</v>
      </c>
      <c r="CU586">
        <v>1</v>
      </c>
      <c r="CV586" t="s">
        <v>3880</v>
      </c>
      <c r="CW586">
        <v>887</v>
      </c>
      <c r="CX586">
        <v>14.78</v>
      </c>
      <c r="CY586">
        <v>2</v>
      </c>
      <c r="CZ586">
        <v>1</v>
      </c>
      <c r="DA586" t="s">
        <v>3234</v>
      </c>
      <c r="DC586">
        <v>1</v>
      </c>
      <c r="DD586">
        <v>1</v>
      </c>
      <c r="DE586">
        <v>2</v>
      </c>
      <c r="DN586" t="s">
        <v>3836</v>
      </c>
      <c r="DO586" t="s">
        <v>3836</v>
      </c>
      <c r="DP586" t="s">
        <v>3178</v>
      </c>
      <c r="DQ586" t="s">
        <v>202</v>
      </c>
      <c r="DR586" t="s">
        <v>202</v>
      </c>
      <c r="DT586">
        <v>1</v>
      </c>
      <c r="DV586">
        <v>1</v>
      </c>
      <c r="DW586">
        <v>0</v>
      </c>
      <c r="DX586">
        <v>6</v>
      </c>
      <c r="DY586">
        <v>1</v>
      </c>
      <c r="DZ586">
        <v>1</v>
      </c>
      <c r="EA586">
        <v>20</v>
      </c>
      <c r="EB586">
        <f>IF(EA586&gt;=30,1,IF(EA586&gt;=20,2,IF(EA586&gt;=15,3,IF(EA586&gt;=10,4,IF(EA586&gt;=5,5,IF(EA586&gt;0,6,0))))))</f>
        <v>2</v>
      </c>
      <c r="EC586">
        <v>2</v>
      </c>
      <c r="EE586">
        <v>20</v>
      </c>
      <c r="EL586">
        <v>-97</v>
      </c>
      <c r="EM586">
        <v>-97</v>
      </c>
      <c r="EN586">
        <v>1</v>
      </c>
      <c r="EO586">
        <v>1</v>
      </c>
      <c r="EP586">
        <v>1</v>
      </c>
      <c r="EQ586">
        <v>1</v>
      </c>
      <c r="ER586">
        <v>1</v>
      </c>
      <c r="EZ586">
        <v>1</v>
      </c>
      <c r="FA586">
        <v>1</v>
      </c>
      <c r="FD586">
        <v>1</v>
      </c>
      <c r="FG586">
        <v>0</v>
      </c>
      <c r="FH586" t="s">
        <v>3179</v>
      </c>
      <c r="FI586">
        <v>1</v>
      </c>
      <c r="FJ586" t="s">
        <v>204</v>
      </c>
      <c r="FK586">
        <v>20</v>
      </c>
      <c r="FL586">
        <v>12</v>
      </c>
      <c r="FM586">
        <v>12</v>
      </c>
      <c r="FN586">
        <v>20</v>
      </c>
      <c r="FO586" t="s">
        <v>202</v>
      </c>
      <c r="FQ586" t="s">
        <v>3180</v>
      </c>
      <c r="FR586" t="s">
        <v>3196</v>
      </c>
      <c r="FS586">
        <v>1</v>
      </c>
      <c r="FT586">
        <v>1</v>
      </c>
      <c r="FU586" t="s">
        <v>2221</v>
      </c>
      <c r="FV586" t="s">
        <v>3182</v>
      </c>
      <c r="FW586">
        <v>0</v>
      </c>
      <c r="FX586">
        <v>1</v>
      </c>
      <c r="FY586">
        <v>0</v>
      </c>
      <c r="FZ586">
        <v>0</v>
      </c>
      <c r="GA586">
        <v>59048</v>
      </c>
      <c r="GB586">
        <v>201</v>
      </c>
      <c r="GC586">
        <v>293.7711443</v>
      </c>
      <c r="GD586" t="s">
        <v>2401</v>
      </c>
      <c r="GE586">
        <v>1</v>
      </c>
      <c r="HG586" t="s">
        <v>202</v>
      </c>
      <c r="HJ586">
        <v>0</v>
      </c>
    </row>
    <row r="587" spans="1:218" x14ac:dyDescent="0.3">
      <c r="A587">
        <v>1259</v>
      </c>
      <c r="B587" t="s">
        <v>3183</v>
      </c>
      <c r="C587" t="s">
        <v>5104</v>
      </c>
      <c r="D587" t="s">
        <v>212</v>
      </c>
      <c r="E587">
        <v>1</v>
      </c>
      <c r="F587" t="s">
        <v>202</v>
      </c>
      <c r="H587">
        <v>-97</v>
      </c>
      <c r="I587">
        <v>1</v>
      </c>
      <c r="M587">
        <v>1</v>
      </c>
      <c r="N587">
        <v>1</v>
      </c>
      <c r="U587">
        <v>1</v>
      </c>
      <c r="W587">
        <v>1</v>
      </c>
      <c r="X587" t="s">
        <v>3174</v>
      </c>
      <c r="Y587">
        <v>1</v>
      </c>
      <c r="Z587">
        <v>1</v>
      </c>
      <c r="AA587">
        <v>-97</v>
      </c>
      <c r="AD587" t="s">
        <v>202</v>
      </c>
      <c r="AE587">
        <v>1</v>
      </c>
      <c r="AF587">
        <v>1</v>
      </c>
      <c r="AG587">
        <v>-97</v>
      </c>
      <c r="AH587">
        <v>2</v>
      </c>
      <c r="AI587">
        <v>-97</v>
      </c>
      <c r="AJ587">
        <v>2</v>
      </c>
      <c r="AK587" t="s">
        <v>5105</v>
      </c>
      <c r="AL587">
        <v>1</v>
      </c>
      <c r="AM587">
        <v>2</v>
      </c>
      <c r="AN587">
        <v>2</v>
      </c>
      <c r="AO587">
        <v>2</v>
      </c>
      <c r="AP587">
        <v>1</v>
      </c>
      <c r="AQ587">
        <v>2</v>
      </c>
      <c r="AR587" t="s">
        <v>5106</v>
      </c>
      <c r="AS587">
        <v>2</v>
      </c>
      <c r="AT587">
        <v>2</v>
      </c>
      <c r="AU587">
        <v>1</v>
      </c>
      <c r="AV587">
        <v>2</v>
      </c>
      <c r="AW587">
        <v>7</v>
      </c>
      <c r="AX587">
        <v>7</v>
      </c>
      <c r="AY587">
        <v>2</v>
      </c>
      <c r="AZ587">
        <v>3</v>
      </c>
      <c r="BE587">
        <v>1</v>
      </c>
      <c r="BF587">
        <v>1</v>
      </c>
      <c r="BG587">
        <v>1</v>
      </c>
      <c r="BH587">
        <v>1</v>
      </c>
      <c r="BI587">
        <v>1</v>
      </c>
      <c r="BJ587">
        <v>1</v>
      </c>
      <c r="BK587">
        <v>1</v>
      </c>
      <c r="BL587">
        <v>1</v>
      </c>
      <c r="BM587">
        <v>5</v>
      </c>
      <c r="BN587">
        <v>1</v>
      </c>
      <c r="BO587">
        <v>2</v>
      </c>
      <c r="BP587">
        <v>1</v>
      </c>
      <c r="BQ587">
        <v>12</v>
      </c>
      <c r="BR587">
        <v>-97</v>
      </c>
      <c r="BS587">
        <v>1</v>
      </c>
      <c r="BT587">
        <v>3</v>
      </c>
      <c r="BV587">
        <v>0</v>
      </c>
      <c r="BX587">
        <v>3</v>
      </c>
      <c r="CJ587">
        <v>2</v>
      </c>
      <c r="CK587">
        <v>1</v>
      </c>
      <c r="CL587">
        <v>5</v>
      </c>
      <c r="CM587">
        <v>7</v>
      </c>
      <c r="CR587">
        <v>2</v>
      </c>
      <c r="CS587">
        <v>1</v>
      </c>
      <c r="CT587">
        <v>10</v>
      </c>
      <c r="CU587">
        <v>2</v>
      </c>
      <c r="CV587" t="s">
        <v>5107</v>
      </c>
      <c r="CW587">
        <v>900</v>
      </c>
      <c r="CX587">
        <v>15</v>
      </c>
      <c r="CY587">
        <v>2</v>
      </c>
      <c r="CZ587">
        <v>1</v>
      </c>
      <c r="DA587" t="s">
        <v>4794</v>
      </c>
      <c r="DC587">
        <v>1</v>
      </c>
      <c r="DD587">
        <v>1</v>
      </c>
      <c r="DE587">
        <v>4</v>
      </c>
      <c r="DN587" t="s">
        <v>5092</v>
      </c>
      <c r="DO587" t="s">
        <v>5092</v>
      </c>
      <c r="DP587" t="s">
        <v>3178</v>
      </c>
      <c r="DQ587" t="s">
        <v>202</v>
      </c>
      <c r="DR587" t="s">
        <v>202</v>
      </c>
      <c r="DT587">
        <v>1</v>
      </c>
      <c r="DV587">
        <v>1</v>
      </c>
      <c r="DW587">
        <v>0</v>
      </c>
      <c r="DX587">
        <v>-97</v>
      </c>
      <c r="DY587">
        <v>1</v>
      </c>
      <c r="DZ587">
        <v>1</v>
      </c>
      <c r="EA587">
        <v>7</v>
      </c>
      <c r="EB587">
        <f>IF(EA587&gt;=30,1,IF(EA587&gt;=20,2,IF(EA587&gt;=15,3,IF(EA587&gt;=10,4,IF(EA587&gt;=5,5,IF(EA587&gt;0,6,0))))))</f>
        <v>5</v>
      </c>
      <c r="EC587">
        <v>1</v>
      </c>
      <c r="ED587">
        <v>7</v>
      </c>
      <c r="EL587">
        <v>2</v>
      </c>
      <c r="EM587">
        <v>4</v>
      </c>
      <c r="EN587">
        <v>1</v>
      </c>
      <c r="EO587">
        <v>4</v>
      </c>
      <c r="EP587">
        <v>2</v>
      </c>
      <c r="EZ587">
        <v>-97</v>
      </c>
      <c r="FA587">
        <v>-97</v>
      </c>
      <c r="FD587">
        <v>3</v>
      </c>
      <c r="FG587">
        <v>0</v>
      </c>
      <c r="FH587" t="s">
        <v>3179</v>
      </c>
      <c r="FI587">
        <v>1</v>
      </c>
      <c r="FJ587" t="s">
        <v>204</v>
      </c>
      <c r="FK587">
        <v>0.58333330000000005</v>
      </c>
      <c r="FL587">
        <v>7</v>
      </c>
      <c r="FM587">
        <v>7</v>
      </c>
      <c r="FN587">
        <v>7</v>
      </c>
      <c r="FO587" t="s">
        <v>2212</v>
      </c>
      <c r="FP587">
        <v>7.5</v>
      </c>
      <c r="FQ587" t="s">
        <v>3180</v>
      </c>
      <c r="FR587" t="s">
        <v>3201</v>
      </c>
      <c r="FS587">
        <v>1</v>
      </c>
      <c r="FT587">
        <v>0</v>
      </c>
      <c r="FU587" t="s">
        <v>2207</v>
      </c>
      <c r="FV587" t="s">
        <v>2207</v>
      </c>
      <c r="FW587">
        <v>1</v>
      </c>
      <c r="FX587">
        <v>0</v>
      </c>
      <c r="FY587">
        <v>1</v>
      </c>
      <c r="FZ587">
        <v>0</v>
      </c>
      <c r="GA587">
        <v>37408</v>
      </c>
      <c r="GB587">
        <v>127</v>
      </c>
      <c r="GC587">
        <v>294.55118110000001</v>
      </c>
      <c r="GD587" t="s">
        <v>2401</v>
      </c>
      <c r="GE587">
        <v>1</v>
      </c>
      <c r="HG587" t="s">
        <v>202</v>
      </c>
      <c r="HI587">
        <v>1</v>
      </c>
      <c r="HJ587">
        <v>1</v>
      </c>
    </row>
    <row r="588" spans="1:218" x14ac:dyDescent="0.3">
      <c r="A588">
        <v>435</v>
      </c>
      <c r="B588" t="s">
        <v>3183</v>
      </c>
      <c r="C588" t="s">
        <v>3881</v>
      </c>
      <c r="D588" t="s">
        <v>212</v>
      </c>
      <c r="E588">
        <v>1</v>
      </c>
      <c r="F588" t="s">
        <v>202</v>
      </c>
      <c r="H588">
        <v>1</v>
      </c>
      <c r="M588">
        <v>1</v>
      </c>
      <c r="N588">
        <v>1</v>
      </c>
      <c r="U588">
        <v>1</v>
      </c>
      <c r="W588">
        <v>1</v>
      </c>
      <c r="X588" t="s">
        <v>3174</v>
      </c>
      <c r="Y588">
        <v>1</v>
      </c>
      <c r="Z588">
        <v>1</v>
      </c>
      <c r="AA588">
        <v>1</v>
      </c>
      <c r="AD588" t="s">
        <v>202</v>
      </c>
      <c r="AE588">
        <v>1</v>
      </c>
      <c r="AF588">
        <v>1</v>
      </c>
      <c r="AG588">
        <v>1</v>
      </c>
      <c r="AH588">
        <v>1</v>
      </c>
      <c r="AI588">
        <v>1</v>
      </c>
      <c r="AJ588">
        <v>1</v>
      </c>
      <c r="AK588" t="s">
        <v>3882</v>
      </c>
      <c r="AL588">
        <v>1</v>
      </c>
      <c r="AM588">
        <v>1</v>
      </c>
      <c r="AN588">
        <v>1</v>
      </c>
      <c r="AO588">
        <v>2</v>
      </c>
      <c r="AP588">
        <v>2</v>
      </c>
      <c r="AQ588">
        <v>1</v>
      </c>
      <c r="AR588" t="s">
        <v>3883</v>
      </c>
      <c r="AS588">
        <v>2</v>
      </c>
      <c r="AT588">
        <v>1</v>
      </c>
      <c r="AU588">
        <v>1</v>
      </c>
      <c r="AV588">
        <v>1</v>
      </c>
      <c r="AW588">
        <v>7</v>
      </c>
      <c r="AX588">
        <v>1</v>
      </c>
      <c r="AY588">
        <v>2</v>
      </c>
      <c r="AZ588">
        <v>1</v>
      </c>
      <c r="BE588">
        <v>1</v>
      </c>
      <c r="BF588">
        <v>1</v>
      </c>
      <c r="BG588">
        <v>1</v>
      </c>
      <c r="BH588">
        <v>1</v>
      </c>
      <c r="BI588">
        <v>1</v>
      </c>
      <c r="BJ588">
        <v>0</v>
      </c>
      <c r="BM588">
        <v>1</v>
      </c>
      <c r="BN588">
        <v>1</v>
      </c>
      <c r="BO588">
        <v>2</v>
      </c>
      <c r="BP588">
        <v>1</v>
      </c>
      <c r="BQ588">
        <v>3.5</v>
      </c>
      <c r="BR588">
        <v>1</v>
      </c>
      <c r="BS588">
        <v>1</v>
      </c>
      <c r="BT588">
        <v>2</v>
      </c>
      <c r="BV588">
        <v>0</v>
      </c>
      <c r="BX588">
        <v>0</v>
      </c>
      <c r="BZ588">
        <v>0</v>
      </c>
      <c r="CB588">
        <v>1</v>
      </c>
      <c r="CD588">
        <v>1</v>
      </c>
      <c r="CJ588">
        <v>1</v>
      </c>
      <c r="CK588">
        <v>1</v>
      </c>
      <c r="CL588">
        <v>7</v>
      </c>
      <c r="CM588">
        <v>1</v>
      </c>
      <c r="CR588">
        <v>2</v>
      </c>
      <c r="CS588">
        <v>-98</v>
      </c>
      <c r="CT588">
        <v>1</v>
      </c>
      <c r="CU588">
        <v>1</v>
      </c>
      <c r="CV588" t="s">
        <v>1857</v>
      </c>
      <c r="CW588">
        <v>590</v>
      </c>
      <c r="CX588">
        <v>9.83</v>
      </c>
      <c r="CY588">
        <v>2</v>
      </c>
      <c r="CZ588">
        <v>1</v>
      </c>
      <c r="DA588" t="s">
        <v>3291</v>
      </c>
      <c r="DC588">
        <v>1</v>
      </c>
      <c r="DD588">
        <v>1</v>
      </c>
      <c r="DE588">
        <v>4</v>
      </c>
      <c r="DN588" t="s">
        <v>3884</v>
      </c>
      <c r="DO588" t="s">
        <v>3884</v>
      </c>
      <c r="DP588" t="s">
        <v>3178</v>
      </c>
      <c r="DQ588" t="s">
        <v>202</v>
      </c>
      <c r="DR588" t="s">
        <v>202</v>
      </c>
      <c r="DT588">
        <v>1</v>
      </c>
      <c r="DV588">
        <v>1</v>
      </c>
      <c r="DW588">
        <v>0</v>
      </c>
      <c r="DX588">
        <v>1</v>
      </c>
      <c r="DY588">
        <v>1</v>
      </c>
      <c r="DZ588">
        <v>1</v>
      </c>
      <c r="EA588">
        <v>9</v>
      </c>
      <c r="EB588">
        <f>IF(EA588&gt;=30,1,IF(EA588&gt;=20,2,IF(EA588&gt;=15,3,IF(EA588&gt;=10,4,IF(EA588&gt;=5,5,IF(EA588&gt;0,6,0))))))</f>
        <v>5</v>
      </c>
      <c r="EC588">
        <v>2</v>
      </c>
      <c r="EE588">
        <v>9</v>
      </c>
      <c r="EL588">
        <v>1</v>
      </c>
      <c r="EM588">
        <v>3</v>
      </c>
      <c r="EN588">
        <v>1</v>
      </c>
      <c r="EO588">
        <v>1</v>
      </c>
      <c r="EP588">
        <v>1</v>
      </c>
      <c r="EQ588">
        <v>1</v>
      </c>
      <c r="ER588">
        <v>1</v>
      </c>
      <c r="EZ588">
        <v>1</v>
      </c>
      <c r="FA588">
        <v>1</v>
      </c>
      <c r="FD588">
        <v>1</v>
      </c>
      <c r="FG588">
        <v>0</v>
      </c>
      <c r="FH588" t="s">
        <v>3179</v>
      </c>
      <c r="FI588">
        <v>1</v>
      </c>
      <c r="FJ588" t="s">
        <v>204</v>
      </c>
      <c r="FK588">
        <v>9</v>
      </c>
      <c r="FL588">
        <v>12</v>
      </c>
      <c r="FM588">
        <v>12</v>
      </c>
      <c r="FN588">
        <v>9</v>
      </c>
      <c r="FO588" t="s">
        <v>2206</v>
      </c>
      <c r="FP588">
        <v>3.5</v>
      </c>
      <c r="FQ588" t="s">
        <v>3180</v>
      </c>
      <c r="FR588" t="s">
        <v>3196</v>
      </c>
      <c r="FS588">
        <v>1</v>
      </c>
      <c r="FT588">
        <v>1</v>
      </c>
      <c r="FU588" t="s">
        <v>2221</v>
      </c>
      <c r="FV588" t="s">
        <v>3182</v>
      </c>
      <c r="FW588">
        <v>0</v>
      </c>
      <c r="FX588">
        <v>1</v>
      </c>
      <c r="FY588">
        <v>0</v>
      </c>
      <c r="FZ588">
        <v>0</v>
      </c>
      <c r="GA588">
        <v>37408</v>
      </c>
      <c r="GB588">
        <v>127</v>
      </c>
      <c r="GC588">
        <v>294.55118110000001</v>
      </c>
      <c r="GD588" t="s">
        <v>2401</v>
      </c>
      <c r="GE588">
        <v>1</v>
      </c>
      <c r="HG588" t="s">
        <v>202</v>
      </c>
      <c r="HJ588">
        <v>0</v>
      </c>
    </row>
    <row r="589" spans="1:218" x14ac:dyDescent="0.3">
      <c r="A589">
        <v>1261</v>
      </c>
      <c r="B589" t="s">
        <v>3279</v>
      </c>
      <c r="C589" t="s">
        <v>5112</v>
      </c>
      <c r="D589" t="s">
        <v>212</v>
      </c>
      <c r="E589">
        <v>1</v>
      </c>
      <c r="F589" t="s">
        <v>202</v>
      </c>
      <c r="H589">
        <v>1</v>
      </c>
      <c r="M589">
        <v>1</v>
      </c>
      <c r="N589">
        <v>1</v>
      </c>
      <c r="U589">
        <v>1</v>
      </c>
      <c r="W589">
        <v>1</v>
      </c>
      <c r="X589" t="s">
        <v>3174</v>
      </c>
      <c r="Y589">
        <v>1</v>
      </c>
      <c r="Z589">
        <v>1</v>
      </c>
      <c r="AA589">
        <v>9</v>
      </c>
      <c r="AD589" t="s">
        <v>202</v>
      </c>
      <c r="AE589">
        <v>1</v>
      </c>
      <c r="AF589">
        <v>2</v>
      </c>
      <c r="AG589">
        <v>2</v>
      </c>
      <c r="AH589">
        <v>2</v>
      </c>
      <c r="AI589">
        <v>2</v>
      </c>
      <c r="AJ589">
        <v>2</v>
      </c>
      <c r="AK589" t="s">
        <v>5113</v>
      </c>
      <c r="AL589">
        <v>1</v>
      </c>
      <c r="AM589">
        <v>2</v>
      </c>
      <c r="AN589">
        <v>1</v>
      </c>
      <c r="AO589">
        <v>2</v>
      </c>
      <c r="AP589">
        <v>2</v>
      </c>
      <c r="AQ589">
        <v>2</v>
      </c>
      <c r="AR589" t="s">
        <v>5114</v>
      </c>
      <c r="AS589">
        <v>2</v>
      </c>
      <c r="AT589">
        <v>2</v>
      </c>
      <c r="AU589">
        <v>2</v>
      </c>
      <c r="AV589">
        <v>2</v>
      </c>
      <c r="AW589">
        <v>5</v>
      </c>
      <c r="AX589">
        <v>1</v>
      </c>
      <c r="AY589">
        <v>3</v>
      </c>
      <c r="BE589">
        <v>1</v>
      </c>
      <c r="BF589">
        <v>1</v>
      </c>
      <c r="BG589">
        <v>1</v>
      </c>
      <c r="BH589">
        <v>1</v>
      </c>
      <c r="BI589">
        <v>1</v>
      </c>
      <c r="BJ589">
        <v>0</v>
      </c>
      <c r="BM589">
        <v>4</v>
      </c>
      <c r="BN589">
        <v>1</v>
      </c>
      <c r="BO589">
        <v>1</v>
      </c>
      <c r="BP589">
        <v>1</v>
      </c>
      <c r="BQ589">
        <v>7</v>
      </c>
      <c r="BR589">
        <v>5</v>
      </c>
      <c r="BS589">
        <v>1</v>
      </c>
      <c r="BT589">
        <v>1</v>
      </c>
      <c r="BV589">
        <v>0</v>
      </c>
      <c r="BX589">
        <v>0</v>
      </c>
      <c r="BZ589">
        <v>0</v>
      </c>
      <c r="CB589">
        <v>1</v>
      </c>
      <c r="CJ589">
        <v>1</v>
      </c>
      <c r="CK589">
        <v>1</v>
      </c>
      <c r="CL589">
        <v>5</v>
      </c>
      <c r="CM589">
        <v>6</v>
      </c>
      <c r="CS589">
        <v>-98</v>
      </c>
      <c r="CT589">
        <v>1</v>
      </c>
      <c r="CU589">
        <v>2</v>
      </c>
      <c r="CV589" t="s">
        <v>3995</v>
      </c>
      <c r="CW589">
        <v>908</v>
      </c>
      <c r="CX589">
        <v>15.13</v>
      </c>
      <c r="CY589">
        <v>2</v>
      </c>
      <c r="CZ589">
        <v>1</v>
      </c>
      <c r="DA589" t="s">
        <v>619</v>
      </c>
      <c r="DC589">
        <v>1</v>
      </c>
      <c r="DD589">
        <v>1</v>
      </c>
      <c r="DE589">
        <v>2</v>
      </c>
      <c r="DN589" t="s">
        <v>5092</v>
      </c>
      <c r="DO589" t="s">
        <v>5092</v>
      </c>
      <c r="DP589" t="s">
        <v>3178</v>
      </c>
      <c r="DQ589" t="s">
        <v>202</v>
      </c>
      <c r="DR589" t="s">
        <v>202</v>
      </c>
      <c r="DT589">
        <v>1</v>
      </c>
      <c r="DV589">
        <v>1</v>
      </c>
      <c r="DW589">
        <v>0</v>
      </c>
      <c r="DX589">
        <v>9</v>
      </c>
      <c r="DY589">
        <v>1</v>
      </c>
      <c r="DZ589">
        <v>-97</v>
      </c>
      <c r="EB589">
        <v>3</v>
      </c>
      <c r="EC589">
        <v>2</v>
      </c>
      <c r="EE589">
        <v>6</v>
      </c>
      <c r="EL589">
        <v>1</v>
      </c>
      <c r="EM589">
        <v>3</v>
      </c>
      <c r="EN589">
        <v>1</v>
      </c>
      <c r="EO589">
        <v>1</v>
      </c>
      <c r="EP589">
        <v>1</v>
      </c>
      <c r="EQ589">
        <v>1</v>
      </c>
      <c r="ER589">
        <v>2</v>
      </c>
      <c r="ES589">
        <v>-97</v>
      </c>
      <c r="EU589">
        <v>6</v>
      </c>
      <c r="EV589">
        <v>7</v>
      </c>
      <c r="EW589">
        <v>1</v>
      </c>
      <c r="EY589">
        <v>1</v>
      </c>
      <c r="EZ589">
        <v>1</v>
      </c>
      <c r="FA589">
        <v>1</v>
      </c>
      <c r="FD589">
        <v>2</v>
      </c>
      <c r="FG589">
        <v>0</v>
      </c>
      <c r="FH589" t="s">
        <v>3179</v>
      </c>
      <c r="FI589">
        <v>1</v>
      </c>
      <c r="FJ589" t="s">
        <v>204</v>
      </c>
      <c r="FK589">
        <v>6</v>
      </c>
      <c r="FL589">
        <v>12</v>
      </c>
      <c r="FM589">
        <v>12</v>
      </c>
      <c r="FN589">
        <v>17.5</v>
      </c>
      <c r="FO589" t="s">
        <v>2206</v>
      </c>
      <c r="FP589">
        <v>3.5</v>
      </c>
      <c r="FQ589" t="s">
        <v>3180</v>
      </c>
      <c r="FR589" t="s">
        <v>3196</v>
      </c>
      <c r="FS589">
        <v>1</v>
      </c>
      <c r="FT589">
        <v>1</v>
      </c>
      <c r="FU589" t="s">
        <v>2213</v>
      </c>
      <c r="FV589" t="s">
        <v>3182</v>
      </c>
      <c r="FW589">
        <v>0</v>
      </c>
      <c r="FX589">
        <v>1</v>
      </c>
      <c r="FY589">
        <v>0</v>
      </c>
      <c r="FZ589">
        <v>0</v>
      </c>
      <c r="GA589">
        <v>59048</v>
      </c>
      <c r="GB589">
        <v>201</v>
      </c>
      <c r="GC589">
        <v>293.7711443</v>
      </c>
      <c r="GD589" t="s">
        <v>2401</v>
      </c>
      <c r="GE589">
        <v>1</v>
      </c>
      <c r="HG589" t="s">
        <v>202</v>
      </c>
      <c r="HJ589">
        <v>0</v>
      </c>
    </row>
    <row r="590" spans="1:218" x14ac:dyDescent="0.3">
      <c r="A590">
        <v>438</v>
      </c>
      <c r="B590" t="s">
        <v>3183</v>
      </c>
      <c r="C590" t="s">
        <v>3885</v>
      </c>
      <c r="D590" t="s">
        <v>212</v>
      </c>
      <c r="E590">
        <v>1</v>
      </c>
      <c r="F590" t="s">
        <v>202</v>
      </c>
      <c r="H590">
        <v>1</v>
      </c>
      <c r="M590">
        <v>1</v>
      </c>
      <c r="N590">
        <v>1</v>
      </c>
      <c r="U590">
        <v>1</v>
      </c>
      <c r="W590">
        <v>1</v>
      </c>
      <c r="X590" t="s">
        <v>3174</v>
      </c>
      <c r="Y590">
        <v>1</v>
      </c>
      <c r="Z590">
        <v>1</v>
      </c>
      <c r="AA590">
        <v>8</v>
      </c>
      <c r="AD590" t="s">
        <v>202</v>
      </c>
      <c r="AE590">
        <v>1</v>
      </c>
      <c r="AF590">
        <v>2</v>
      </c>
      <c r="AG590">
        <v>1</v>
      </c>
      <c r="AH590">
        <v>1</v>
      </c>
      <c r="AI590">
        <v>1</v>
      </c>
      <c r="AJ590">
        <v>1</v>
      </c>
      <c r="AK590" t="s">
        <v>3886</v>
      </c>
      <c r="AL590">
        <v>1</v>
      </c>
      <c r="AM590">
        <v>2</v>
      </c>
      <c r="AN590">
        <v>1</v>
      </c>
      <c r="AO590">
        <v>2</v>
      </c>
      <c r="AP590">
        <v>2</v>
      </c>
      <c r="AQ590">
        <v>1</v>
      </c>
      <c r="AR590" t="s">
        <v>3887</v>
      </c>
      <c r="AS590">
        <v>2</v>
      </c>
      <c r="AT590">
        <v>1</v>
      </c>
      <c r="AU590">
        <v>2</v>
      </c>
      <c r="AV590">
        <v>2</v>
      </c>
      <c r="AW590">
        <v>7</v>
      </c>
      <c r="AX590">
        <v>1</v>
      </c>
      <c r="AY590">
        <v>1</v>
      </c>
      <c r="BE590">
        <v>1</v>
      </c>
      <c r="BF590">
        <v>2</v>
      </c>
      <c r="BG590">
        <v>1</v>
      </c>
      <c r="BH590">
        <v>2</v>
      </c>
      <c r="BI590">
        <v>1</v>
      </c>
      <c r="BJ590">
        <v>0</v>
      </c>
      <c r="BM590">
        <v>1</v>
      </c>
      <c r="BN590">
        <v>1</v>
      </c>
      <c r="BO590">
        <v>4</v>
      </c>
      <c r="BP590">
        <v>1</v>
      </c>
      <c r="BQ590">
        <v>2</v>
      </c>
      <c r="BR590">
        <v>1</v>
      </c>
      <c r="BS590">
        <v>1</v>
      </c>
      <c r="BT590">
        <v>5</v>
      </c>
      <c r="BV590">
        <v>2</v>
      </c>
      <c r="BX590">
        <v>0</v>
      </c>
      <c r="BZ590">
        <v>2</v>
      </c>
      <c r="CB590">
        <v>0</v>
      </c>
      <c r="CD590">
        <v>0</v>
      </c>
      <c r="CF590">
        <v>1</v>
      </c>
      <c r="CJ590">
        <v>2</v>
      </c>
      <c r="CK590">
        <v>2</v>
      </c>
      <c r="CL590">
        <v>5</v>
      </c>
      <c r="CM590">
        <v>1</v>
      </c>
      <c r="CN590">
        <v>4</v>
      </c>
      <c r="CR590">
        <v>2</v>
      </c>
      <c r="CS590">
        <v>8</v>
      </c>
      <c r="CT590">
        <v>1</v>
      </c>
      <c r="CU590">
        <v>2</v>
      </c>
      <c r="CV590" t="s">
        <v>3888</v>
      </c>
      <c r="CW590">
        <v>737</v>
      </c>
      <c r="CX590">
        <v>12.28</v>
      </c>
      <c r="CY590">
        <v>2</v>
      </c>
      <c r="CZ590">
        <v>1</v>
      </c>
      <c r="DA590" t="s">
        <v>3291</v>
      </c>
      <c r="DC590">
        <v>1</v>
      </c>
      <c r="DD590">
        <v>1</v>
      </c>
      <c r="DE590">
        <v>4</v>
      </c>
      <c r="DN590" t="s">
        <v>3884</v>
      </c>
      <c r="DO590" t="s">
        <v>3884</v>
      </c>
      <c r="DP590" t="s">
        <v>3178</v>
      </c>
      <c r="DQ590" t="s">
        <v>202</v>
      </c>
      <c r="DR590" t="s">
        <v>202</v>
      </c>
      <c r="DT590">
        <v>1</v>
      </c>
      <c r="DV590">
        <v>1</v>
      </c>
      <c r="DW590">
        <v>0</v>
      </c>
      <c r="DX590">
        <v>8</v>
      </c>
      <c r="DY590">
        <v>1</v>
      </c>
      <c r="DZ590">
        <v>1</v>
      </c>
      <c r="EA590">
        <v>10</v>
      </c>
      <c r="EB590">
        <f>IF(EA590&gt;=30,1,IF(EA590&gt;=20,2,IF(EA590&gt;=15,3,IF(EA590&gt;=10,4,IF(EA590&gt;=5,5,IF(EA590&gt;0,6,0))))))</f>
        <v>4</v>
      </c>
      <c r="EC590">
        <v>1</v>
      </c>
      <c r="ED590">
        <v>5</v>
      </c>
      <c r="EL590">
        <v>1</v>
      </c>
      <c r="EM590">
        <v>1</v>
      </c>
      <c r="EN590">
        <v>1</v>
      </c>
      <c r="EO590">
        <v>1</v>
      </c>
      <c r="EP590">
        <v>1</v>
      </c>
      <c r="EQ590">
        <v>1</v>
      </c>
      <c r="ER590">
        <v>1</v>
      </c>
      <c r="EZ590">
        <v>1</v>
      </c>
      <c r="FA590">
        <v>1</v>
      </c>
      <c r="FD590">
        <v>1</v>
      </c>
      <c r="FG590">
        <v>0</v>
      </c>
      <c r="FH590" t="s">
        <v>3179</v>
      </c>
      <c r="FI590">
        <v>1</v>
      </c>
      <c r="FJ590" t="s">
        <v>204</v>
      </c>
      <c r="FK590">
        <v>0.4166667</v>
      </c>
      <c r="FL590">
        <v>5</v>
      </c>
      <c r="FM590">
        <v>5</v>
      </c>
      <c r="FN590">
        <v>10</v>
      </c>
      <c r="FO590" t="s">
        <v>2206</v>
      </c>
      <c r="FP590">
        <v>0.5</v>
      </c>
      <c r="FQ590" t="s">
        <v>3180</v>
      </c>
      <c r="FR590" t="s">
        <v>3196</v>
      </c>
      <c r="FS590">
        <v>1</v>
      </c>
      <c r="FT590">
        <v>1</v>
      </c>
      <c r="FU590" t="s">
        <v>2221</v>
      </c>
      <c r="FV590" t="s">
        <v>3182</v>
      </c>
      <c r="FW590">
        <v>0</v>
      </c>
      <c r="FX590">
        <v>1</v>
      </c>
      <c r="FY590">
        <v>0</v>
      </c>
      <c r="FZ590">
        <v>0</v>
      </c>
      <c r="GA590">
        <v>37408</v>
      </c>
      <c r="GB590">
        <v>127</v>
      </c>
      <c r="GC590">
        <v>294.55118110000001</v>
      </c>
      <c r="GD590" t="s">
        <v>2401</v>
      </c>
      <c r="GE590">
        <v>1</v>
      </c>
      <c r="HG590" t="s">
        <v>202</v>
      </c>
      <c r="HJ590">
        <v>0</v>
      </c>
    </row>
    <row r="591" spans="1:218" hidden="1" x14ac:dyDescent="0.3">
      <c r="A591">
        <v>460</v>
      </c>
      <c r="B591" t="s">
        <v>3279</v>
      </c>
      <c r="C591" t="s">
        <v>3906</v>
      </c>
      <c r="D591" t="s">
        <v>212</v>
      </c>
      <c r="E591">
        <v>1</v>
      </c>
      <c r="F591" t="s">
        <v>202</v>
      </c>
      <c r="H591">
        <v>1</v>
      </c>
      <c r="M591">
        <v>1</v>
      </c>
      <c r="N591">
        <v>1</v>
      </c>
      <c r="U591">
        <v>1</v>
      </c>
      <c r="W591">
        <v>1</v>
      </c>
      <c r="X591" t="s">
        <v>3174</v>
      </c>
      <c r="Y591">
        <v>1</v>
      </c>
      <c r="Z591">
        <v>1</v>
      </c>
      <c r="AA591">
        <v>2</v>
      </c>
      <c r="AD591" t="s">
        <v>202</v>
      </c>
      <c r="AE591">
        <v>1</v>
      </c>
      <c r="AF591">
        <v>1</v>
      </c>
      <c r="AG591">
        <v>1</v>
      </c>
      <c r="AH591">
        <v>1</v>
      </c>
      <c r="AI591">
        <v>1</v>
      </c>
      <c r="AJ591">
        <v>2</v>
      </c>
      <c r="AK591" t="s">
        <v>3907</v>
      </c>
      <c r="AL591">
        <v>1</v>
      </c>
      <c r="AM591">
        <v>2</v>
      </c>
      <c r="AN591">
        <v>2</v>
      </c>
      <c r="AO591">
        <v>2</v>
      </c>
      <c r="AP591">
        <v>2</v>
      </c>
      <c r="AQ591">
        <v>2</v>
      </c>
      <c r="AR591" t="s">
        <v>3908</v>
      </c>
      <c r="AS591">
        <v>1</v>
      </c>
      <c r="AT591">
        <v>1</v>
      </c>
      <c r="AU591">
        <v>1</v>
      </c>
      <c r="AV591">
        <v>2</v>
      </c>
      <c r="AW591">
        <v>6</v>
      </c>
      <c r="AX591">
        <v>6</v>
      </c>
      <c r="AY591">
        <v>1</v>
      </c>
      <c r="BE591">
        <v>1</v>
      </c>
      <c r="BF591">
        <v>1</v>
      </c>
      <c r="BG591">
        <v>1</v>
      </c>
      <c r="BH591">
        <v>1</v>
      </c>
      <c r="BI591">
        <v>1</v>
      </c>
      <c r="BJ591">
        <v>0</v>
      </c>
      <c r="BM591">
        <v>1</v>
      </c>
      <c r="BN591">
        <v>1</v>
      </c>
      <c r="BO591">
        <v>3</v>
      </c>
      <c r="BP591">
        <v>1</v>
      </c>
      <c r="BQ591">
        <v>30</v>
      </c>
      <c r="BR591">
        <v>1</v>
      </c>
      <c r="BS591">
        <v>1</v>
      </c>
      <c r="BT591">
        <v>3</v>
      </c>
      <c r="BU591">
        <v>3</v>
      </c>
      <c r="BV591">
        <v>0</v>
      </c>
      <c r="BW591">
        <v>3</v>
      </c>
      <c r="BX591">
        <v>0</v>
      </c>
      <c r="BY591">
        <v>3</v>
      </c>
      <c r="BZ591">
        <v>0</v>
      </c>
      <c r="CA591">
        <v>3</v>
      </c>
      <c r="CB591">
        <v>2</v>
      </c>
      <c r="CC591">
        <v>3</v>
      </c>
      <c r="CD591">
        <v>0</v>
      </c>
      <c r="CE591">
        <v>3</v>
      </c>
      <c r="CF591">
        <v>0</v>
      </c>
      <c r="CG591">
        <v>3</v>
      </c>
      <c r="CH591">
        <v>1</v>
      </c>
      <c r="CI591">
        <v>3</v>
      </c>
      <c r="CJ591">
        <v>1</v>
      </c>
      <c r="CK591">
        <v>1</v>
      </c>
      <c r="CL591">
        <v>3</v>
      </c>
      <c r="CM591">
        <v>6</v>
      </c>
      <c r="CS591">
        <v>-98</v>
      </c>
      <c r="CT591">
        <v>1</v>
      </c>
      <c r="CU591">
        <v>1</v>
      </c>
      <c r="CV591" t="s">
        <v>1857</v>
      </c>
      <c r="CW591">
        <v>577</v>
      </c>
      <c r="CX591">
        <v>9.6199999999999992</v>
      </c>
      <c r="CY591">
        <v>2</v>
      </c>
      <c r="CZ591">
        <v>1</v>
      </c>
      <c r="DA591" t="s">
        <v>397</v>
      </c>
      <c r="DC591">
        <v>1</v>
      </c>
      <c r="DD591">
        <v>1</v>
      </c>
      <c r="DE591">
        <v>2</v>
      </c>
      <c r="DN591" t="s">
        <v>3884</v>
      </c>
      <c r="DO591" t="s">
        <v>3884</v>
      </c>
      <c r="DP591" t="s">
        <v>3178</v>
      </c>
      <c r="DQ591" t="s">
        <v>202</v>
      </c>
      <c r="DR591" t="s">
        <v>202</v>
      </c>
      <c r="DT591">
        <v>1</v>
      </c>
      <c r="DV591">
        <v>1</v>
      </c>
      <c r="DW591">
        <v>0</v>
      </c>
      <c r="DX591">
        <v>2</v>
      </c>
      <c r="DY591">
        <v>1</v>
      </c>
      <c r="DZ591">
        <v>1</v>
      </c>
      <c r="EA591">
        <v>20</v>
      </c>
      <c r="EB591">
        <f>IF(EA591&gt;=30,1,IF(EA591&gt;=20,2,IF(EA591&gt;=15,3,IF(EA591&gt;=10,4,IF(EA591&gt;=5,5,IF(EA591&gt;0,6,0))))))</f>
        <v>2</v>
      </c>
      <c r="EC591">
        <v>2</v>
      </c>
      <c r="EE591">
        <v>20</v>
      </c>
      <c r="EL591">
        <v>1</v>
      </c>
      <c r="EM591">
        <v>3</v>
      </c>
      <c r="EN591">
        <v>1</v>
      </c>
      <c r="EO591">
        <v>-97</v>
      </c>
      <c r="EP591">
        <v>1</v>
      </c>
      <c r="EQ591">
        <v>1</v>
      </c>
      <c r="ER591">
        <v>1</v>
      </c>
      <c r="EZ591">
        <v>1</v>
      </c>
      <c r="FA591">
        <v>2</v>
      </c>
      <c r="FB591">
        <v>1</v>
      </c>
      <c r="FC591">
        <v>1</v>
      </c>
      <c r="FD591">
        <v>1</v>
      </c>
      <c r="FG591">
        <v>0</v>
      </c>
      <c r="FH591" t="s">
        <v>3179</v>
      </c>
      <c r="FI591">
        <v>1</v>
      </c>
      <c r="FJ591" t="s">
        <v>204</v>
      </c>
      <c r="FK591">
        <v>20</v>
      </c>
      <c r="FL591">
        <v>12</v>
      </c>
      <c r="FM591">
        <v>12</v>
      </c>
      <c r="FN591">
        <v>20</v>
      </c>
      <c r="FO591" t="s">
        <v>2206</v>
      </c>
      <c r="FP591">
        <v>3.5</v>
      </c>
      <c r="FQ591" t="s">
        <v>3180</v>
      </c>
      <c r="FR591" t="s">
        <v>3362</v>
      </c>
      <c r="FS591">
        <v>1</v>
      </c>
      <c r="FT591">
        <v>1</v>
      </c>
      <c r="FU591" t="s">
        <v>2221</v>
      </c>
      <c r="FV591" t="s">
        <v>3182</v>
      </c>
      <c r="FW591">
        <v>0</v>
      </c>
      <c r="FX591">
        <v>1</v>
      </c>
      <c r="FY591">
        <v>0</v>
      </c>
      <c r="FZ591">
        <v>0</v>
      </c>
      <c r="GA591">
        <v>59048</v>
      </c>
      <c r="GB591">
        <v>201</v>
      </c>
      <c r="GC591">
        <v>293.7711443</v>
      </c>
      <c r="GD591" t="s">
        <v>2401</v>
      </c>
      <c r="GE591">
        <v>1</v>
      </c>
      <c r="HG591" t="s">
        <v>202</v>
      </c>
      <c r="HJ591">
        <v>0</v>
      </c>
    </row>
    <row r="592" spans="1:218" x14ac:dyDescent="0.3">
      <c r="A592">
        <v>1271</v>
      </c>
      <c r="B592" t="s">
        <v>3264</v>
      </c>
      <c r="C592" t="s">
        <v>5123</v>
      </c>
      <c r="D592" t="s">
        <v>194</v>
      </c>
      <c r="E592">
        <v>1</v>
      </c>
      <c r="F592" t="s">
        <v>202</v>
      </c>
      <c r="H592">
        <v>1</v>
      </c>
      <c r="M592">
        <v>1</v>
      </c>
      <c r="N592">
        <v>1</v>
      </c>
      <c r="U592">
        <v>1</v>
      </c>
      <c r="W592">
        <v>1</v>
      </c>
      <c r="X592" t="s">
        <v>3174</v>
      </c>
      <c r="Y592">
        <v>1</v>
      </c>
      <c r="Z592">
        <v>1</v>
      </c>
      <c r="AA592">
        <v>5</v>
      </c>
      <c r="AD592" t="s">
        <v>202</v>
      </c>
      <c r="AE592">
        <v>1</v>
      </c>
      <c r="AF592">
        <v>2</v>
      </c>
      <c r="AG592">
        <v>2</v>
      </c>
      <c r="AH592">
        <v>1</v>
      </c>
      <c r="AI592">
        <v>1</v>
      </c>
      <c r="AJ592">
        <v>1</v>
      </c>
      <c r="AK592" t="s">
        <v>5124</v>
      </c>
      <c r="AL592">
        <v>1</v>
      </c>
      <c r="AM592">
        <v>1</v>
      </c>
      <c r="AN592">
        <v>1</v>
      </c>
      <c r="AO592">
        <v>2</v>
      </c>
      <c r="AP592">
        <v>2</v>
      </c>
      <c r="AQ592">
        <v>2</v>
      </c>
      <c r="AR592" t="s">
        <v>5125</v>
      </c>
      <c r="AS592">
        <v>1</v>
      </c>
      <c r="AT592">
        <v>1</v>
      </c>
      <c r="AU592">
        <v>1</v>
      </c>
      <c r="AV592">
        <v>2</v>
      </c>
      <c r="AW592">
        <v>7</v>
      </c>
      <c r="AX592">
        <v>1</v>
      </c>
      <c r="AY592">
        <v>3</v>
      </c>
      <c r="AZ592">
        <v>2</v>
      </c>
      <c r="BA592">
        <v>5</v>
      </c>
      <c r="BB592">
        <v>1</v>
      </c>
      <c r="BC592">
        <v>4</v>
      </c>
      <c r="BD592">
        <v>6</v>
      </c>
      <c r="BE592">
        <v>1</v>
      </c>
      <c r="BF592">
        <v>0</v>
      </c>
      <c r="BI592">
        <v>1</v>
      </c>
      <c r="BJ592">
        <v>0</v>
      </c>
      <c r="BM592">
        <v>1</v>
      </c>
      <c r="BN592">
        <v>1</v>
      </c>
      <c r="BO592">
        <v>4</v>
      </c>
      <c r="BP592">
        <v>1</v>
      </c>
      <c r="BQ592">
        <v>12</v>
      </c>
      <c r="BR592">
        <v>1</v>
      </c>
      <c r="BS592">
        <v>1</v>
      </c>
      <c r="BT592">
        <v>2</v>
      </c>
      <c r="BV592">
        <v>0</v>
      </c>
      <c r="BX592">
        <v>1</v>
      </c>
      <c r="BZ592">
        <v>0</v>
      </c>
      <c r="CB592">
        <v>0</v>
      </c>
      <c r="CD592">
        <v>0</v>
      </c>
      <c r="CF592">
        <v>1</v>
      </c>
      <c r="CJ592">
        <v>2</v>
      </c>
      <c r="CK592">
        <v>2</v>
      </c>
      <c r="CL592">
        <v>5</v>
      </c>
      <c r="CM592">
        <v>6</v>
      </c>
      <c r="CS592">
        <v>1</v>
      </c>
      <c r="CT592">
        <v>1</v>
      </c>
      <c r="CU592">
        <v>2</v>
      </c>
      <c r="CV592" t="s">
        <v>3848</v>
      </c>
      <c r="CW592">
        <v>626</v>
      </c>
      <c r="CX592">
        <v>10.43</v>
      </c>
      <c r="CY592">
        <v>2</v>
      </c>
      <c r="CZ592">
        <v>1</v>
      </c>
      <c r="DA592" t="s">
        <v>4962</v>
      </c>
      <c r="DC592">
        <v>1</v>
      </c>
      <c r="DD592">
        <v>1</v>
      </c>
      <c r="DE592">
        <v>16</v>
      </c>
      <c r="DN592" t="s">
        <v>5122</v>
      </c>
      <c r="DO592" t="s">
        <v>5122</v>
      </c>
      <c r="DP592" t="s">
        <v>3178</v>
      </c>
      <c r="DQ592" t="s">
        <v>202</v>
      </c>
      <c r="DR592" t="s">
        <v>202</v>
      </c>
      <c r="DT592">
        <v>1</v>
      </c>
      <c r="DV592">
        <v>1</v>
      </c>
      <c r="DW592">
        <v>0</v>
      </c>
      <c r="DX592">
        <v>5</v>
      </c>
      <c r="DY592">
        <v>1</v>
      </c>
      <c r="DZ592">
        <v>-97</v>
      </c>
      <c r="EB592">
        <v>-97</v>
      </c>
      <c r="EC592">
        <v>1</v>
      </c>
      <c r="ED592">
        <v>6</v>
      </c>
      <c r="EL592">
        <v>2</v>
      </c>
      <c r="EM592">
        <v>-97</v>
      </c>
      <c r="EN592">
        <v>1</v>
      </c>
      <c r="EO592">
        <v>4</v>
      </c>
      <c r="EP592">
        <v>2</v>
      </c>
      <c r="EZ592">
        <v>1</v>
      </c>
      <c r="FA592">
        <v>1</v>
      </c>
      <c r="FD592">
        <v>2</v>
      </c>
      <c r="FG592">
        <v>0</v>
      </c>
      <c r="FH592" t="s">
        <v>3179</v>
      </c>
      <c r="FI592">
        <v>1</v>
      </c>
      <c r="FJ592" t="s">
        <v>204</v>
      </c>
      <c r="FK592">
        <v>0.5</v>
      </c>
      <c r="FL592">
        <v>6</v>
      </c>
      <c r="FM592">
        <v>6</v>
      </c>
      <c r="FN592">
        <v>20</v>
      </c>
      <c r="FO592" t="s">
        <v>2212</v>
      </c>
      <c r="FQ592" t="s">
        <v>3180</v>
      </c>
      <c r="FR592" t="s">
        <v>3201</v>
      </c>
      <c r="FS592">
        <v>1</v>
      </c>
      <c r="FT592">
        <v>0</v>
      </c>
      <c r="FU592" t="s">
        <v>2207</v>
      </c>
      <c r="FV592" t="s">
        <v>2207</v>
      </c>
      <c r="FW592">
        <v>0</v>
      </c>
      <c r="FX592">
        <v>1</v>
      </c>
      <c r="FY592">
        <v>0</v>
      </c>
      <c r="FZ592">
        <v>0</v>
      </c>
      <c r="GA592">
        <v>14027</v>
      </c>
      <c r="GB592">
        <v>56</v>
      </c>
      <c r="GC592">
        <v>250.48214290000001</v>
      </c>
      <c r="GD592" t="s">
        <v>2401</v>
      </c>
      <c r="GE592">
        <v>1</v>
      </c>
      <c r="HG592" t="s">
        <v>202</v>
      </c>
      <c r="HJ592">
        <v>0</v>
      </c>
    </row>
    <row r="593" spans="1:218" x14ac:dyDescent="0.3">
      <c r="A593">
        <v>1274</v>
      </c>
      <c r="B593" t="s">
        <v>3207</v>
      </c>
      <c r="C593" t="s">
        <v>5126</v>
      </c>
      <c r="D593" t="s">
        <v>265</v>
      </c>
      <c r="E593">
        <v>1</v>
      </c>
      <c r="F593" t="s">
        <v>202</v>
      </c>
      <c r="H593">
        <v>1</v>
      </c>
      <c r="M593">
        <v>1</v>
      </c>
      <c r="N593">
        <v>1</v>
      </c>
      <c r="U593">
        <v>1</v>
      </c>
      <c r="W593">
        <v>1</v>
      </c>
      <c r="X593" t="s">
        <v>3174</v>
      </c>
      <c r="Y593">
        <v>1</v>
      </c>
      <c r="Z593">
        <v>1</v>
      </c>
      <c r="AA593">
        <v>5</v>
      </c>
      <c r="AD593" t="s">
        <v>202</v>
      </c>
      <c r="AE593">
        <v>1</v>
      </c>
      <c r="AF593">
        <v>1</v>
      </c>
      <c r="AG593">
        <v>1</v>
      </c>
      <c r="AH593">
        <v>1</v>
      </c>
      <c r="AI593">
        <v>1</v>
      </c>
      <c r="AJ593">
        <v>1</v>
      </c>
      <c r="AK593" t="s">
        <v>5089</v>
      </c>
      <c r="AL593">
        <v>1</v>
      </c>
      <c r="AM593">
        <v>1</v>
      </c>
      <c r="AN593">
        <v>1</v>
      </c>
      <c r="AO593">
        <v>1</v>
      </c>
      <c r="AP593">
        <v>1</v>
      </c>
      <c r="AQ593">
        <v>1</v>
      </c>
      <c r="AR593" t="s">
        <v>5090</v>
      </c>
      <c r="AS593">
        <v>2</v>
      </c>
      <c r="AT593">
        <v>1</v>
      </c>
      <c r="AU593">
        <v>1</v>
      </c>
      <c r="AV593">
        <v>1</v>
      </c>
      <c r="AW593">
        <v>7</v>
      </c>
      <c r="AX593">
        <v>3</v>
      </c>
      <c r="AY593">
        <v>1</v>
      </c>
      <c r="BE593">
        <v>1</v>
      </c>
      <c r="BF593">
        <v>1</v>
      </c>
      <c r="BG593">
        <v>1</v>
      </c>
      <c r="BH593">
        <v>1</v>
      </c>
      <c r="BI593">
        <v>1</v>
      </c>
      <c r="BJ593">
        <v>0</v>
      </c>
      <c r="BM593">
        <v>1</v>
      </c>
      <c r="BN593">
        <v>1</v>
      </c>
      <c r="BO593">
        <v>5</v>
      </c>
      <c r="BP593">
        <v>1</v>
      </c>
      <c r="BQ593">
        <v>3</v>
      </c>
      <c r="BR593">
        <v>2</v>
      </c>
      <c r="BS593">
        <v>1</v>
      </c>
      <c r="BT593">
        <v>4</v>
      </c>
      <c r="BV593">
        <v>2</v>
      </c>
      <c r="BX593">
        <v>0</v>
      </c>
      <c r="BZ593">
        <v>0</v>
      </c>
      <c r="CB593">
        <v>2</v>
      </c>
      <c r="CJ593">
        <v>1</v>
      </c>
      <c r="CK593">
        <v>1</v>
      </c>
      <c r="CL593">
        <v>7</v>
      </c>
      <c r="CM593">
        <v>1</v>
      </c>
      <c r="CR593">
        <v>2</v>
      </c>
      <c r="CS593">
        <v>-98</v>
      </c>
      <c r="CT593">
        <v>1</v>
      </c>
      <c r="CU593">
        <v>2</v>
      </c>
      <c r="CV593" t="s">
        <v>1716</v>
      </c>
      <c r="CW593">
        <v>620</v>
      </c>
      <c r="CX593">
        <v>10.33</v>
      </c>
      <c r="CY593">
        <v>2</v>
      </c>
      <c r="CZ593">
        <v>1</v>
      </c>
      <c r="DA593" t="s">
        <v>252</v>
      </c>
      <c r="DC593">
        <v>1</v>
      </c>
      <c r="DD593">
        <v>1</v>
      </c>
      <c r="DE593">
        <v>28</v>
      </c>
      <c r="DN593" t="s">
        <v>5122</v>
      </c>
      <c r="DO593" t="s">
        <v>5122</v>
      </c>
      <c r="DP593" t="s">
        <v>3178</v>
      </c>
      <c r="DQ593" t="s">
        <v>202</v>
      </c>
      <c r="DR593" t="s">
        <v>202</v>
      </c>
      <c r="DT593">
        <v>1</v>
      </c>
      <c r="DV593">
        <v>1</v>
      </c>
      <c r="DW593">
        <v>0</v>
      </c>
      <c r="DX593">
        <v>5</v>
      </c>
      <c r="DY593">
        <v>1</v>
      </c>
      <c r="DZ593">
        <v>-97</v>
      </c>
      <c r="EB593">
        <v>4</v>
      </c>
      <c r="EC593">
        <v>2</v>
      </c>
      <c r="EE593">
        <v>2</v>
      </c>
      <c r="EL593">
        <v>1</v>
      </c>
      <c r="EM593">
        <v>1</v>
      </c>
      <c r="EN593">
        <v>1</v>
      </c>
      <c r="EO593">
        <v>1</v>
      </c>
      <c r="EP593">
        <v>1</v>
      </c>
      <c r="EQ593">
        <v>1</v>
      </c>
      <c r="ER593">
        <v>1</v>
      </c>
      <c r="EZ593">
        <v>2</v>
      </c>
      <c r="FE593">
        <v>1</v>
      </c>
      <c r="FG593">
        <v>0</v>
      </c>
      <c r="FH593" t="s">
        <v>3179</v>
      </c>
      <c r="FI593">
        <v>1</v>
      </c>
      <c r="FJ593" t="s">
        <v>204</v>
      </c>
      <c r="FK593">
        <v>2</v>
      </c>
      <c r="FL593">
        <v>12</v>
      </c>
      <c r="FM593">
        <v>12</v>
      </c>
      <c r="FN593">
        <v>12.5</v>
      </c>
      <c r="FO593" t="s">
        <v>2206</v>
      </c>
      <c r="FP593">
        <v>0.5</v>
      </c>
      <c r="FQ593" t="s">
        <v>3180</v>
      </c>
      <c r="FR593" t="s">
        <v>3196</v>
      </c>
      <c r="FS593">
        <v>1</v>
      </c>
      <c r="FT593">
        <v>1</v>
      </c>
      <c r="FU593" t="s">
        <v>2221</v>
      </c>
      <c r="FV593" t="s">
        <v>3182</v>
      </c>
      <c r="FW593">
        <v>1</v>
      </c>
      <c r="FX593">
        <v>0</v>
      </c>
      <c r="FY593">
        <v>1</v>
      </c>
      <c r="FZ593">
        <v>0</v>
      </c>
      <c r="GA593">
        <v>11328</v>
      </c>
      <c r="GB593">
        <v>52</v>
      </c>
      <c r="GC593">
        <v>217.8461538</v>
      </c>
      <c r="GD593" t="s">
        <v>2401</v>
      </c>
      <c r="GE593">
        <v>1</v>
      </c>
      <c r="HG593" t="s">
        <v>202</v>
      </c>
      <c r="HI593">
        <v>1</v>
      </c>
      <c r="HJ593">
        <v>1</v>
      </c>
    </row>
    <row r="594" spans="1:218" x14ac:dyDescent="0.3">
      <c r="A594">
        <v>464</v>
      </c>
      <c r="B594" t="s">
        <v>3207</v>
      </c>
      <c r="C594" t="s">
        <v>3917</v>
      </c>
      <c r="D594" t="s">
        <v>265</v>
      </c>
      <c r="E594">
        <v>1</v>
      </c>
      <c r="F594" t="s">
        <v>202</v>
      </c>
      <c r="H594">
        <v>1</v>
      </c>
      <c r="M594">
        <v>1</v>
      </c>
      <c r="N594">
        <v>1</v>
      </c>
      <c r="U594">
        <v>1</v>
      </c>
      <c r="W594">
        <v>1</v>
      </c>
      <c r="X594" t="s">
        <v>3174</v>
      </c>
      <c r="Y594">
        <v>1</v>
      </c>
      <c r="Z594">
        <v>1</v>
      </c>
      <c r="AA594">
        <v>1</v>
      </c>
      <c r="AD594" t="s">
        <v>202</v>
      </c>
      <c r="AE594">
        <v>1</v>
      </c>
      <c r="AF594">
        <v>1</v>
      </c>
      <c r="AG594">
        <v>1</v>
      </c>
      <c r="AH594">
        <v>2</v>
      </c>
      <c r="AI594">
        <v>2</v>
      </c>
      <c r="AJ594">
        <v>2</v>
      </c>
      <c r="AK594" t="s">
        <v>3918</v>
      </c>
      <c r="AL594">
        <v>1</v>
      </c>
      <c r="AM594">
        <v>1</v>
      </c>
      <c r="AN594">
        <v>1</v>
      </c>
      <c r="AO594">
        <v>2</v>
      </c>
      <c r="AP594">
        <v>1</v>
      </c>
      <c r="AQ594">
        <v>1</v>
      </c>
      <c r="AR594" t="s">
        <v>3919</v>
      </c>
      <c r="AS594">
        <v>1</v>
      </c>
      <c r="AT594">
        <v>1</v>
      </c>
      <c r="AU594">
        <v>1</v>
      </c>
      <c r="AV594">
        <v>2</v>
      </c>
      <c r="AW594">
        <v>7</v>
      </c>
      <c r="AX594">
        <v>1</v>
      </c>
      <c r="AY594">
        <v>1</v>
      </c>
      <c r="BE594">
        <v>1</v>
      </c>
      <c r="BF594">
        <v>1</v>
      </c>
      <c r="BG594">
        <v>1</v>
      </c>
      <c r="BH594">
        <v>1</v>
      </c>
      <c r="BI594">
        <v>1</v>
      </c>
      <c r="BJ594">
        <v>1</v>
      </c>
      <c r="BK594">
        <v>1</v>
      </c>
      <c r="BL594">
        <v>1</v>
      </c>
      <c r="BM594">
        <v>1</v>
      </c>
      <c r="BN594">
        <v>1</v>
      </c>
      <c r="BO594">
        <v>2</v>
      </c>
      <c r="BP594">
        <v>1</v>
      </c>
      <c r="BQ594">
        <v>9</v>
      </c>
      <c r="BR594">
        <v>1</v>
      </c>
      <c r="BS594">
        <v>1</v>
      </c>
      <c r="BT594">
        <v>2</v>
      </c>
      <c r="BV594">
        <v>0</v>
      </c>
      <c r="BX594">
        <v>0</v>
      </c>
      <c r="BZ594">
        <v>0</v>
      </c>
      <c r="CB594">
        <v>1</v>
      </c>
      <c r="CD594">
        <v>0</v>
      </c>
      <c r="CF594">
        <v>1</v>
      </c>
      <c r="CJ594">
        <v>1</v>
      </c>
      <c r="CK594">
        <v>1</v>
      </c>
      <c r="CL594">
        <v>6</v>
      </c>
      <c r="CM594">
        <v>1</v>
      </c>
      <c r="CR594">
        <v>2</v>
      </c>
      <c r="CS594">
        <v>6</v>
      </c>
      <c r="CT594">
        <v>1</v>
      </c>
      <c r="CU594">
        <v>1</v>
      </c>
      <c r="CV594" t="s">
        <v>2983</v>
      </c>
      <c r="CW594">
        <v>592</v>
      </c>
      <c r="CX594">
        <v>9.8699999999999992</v>
      </c>
      <c r="CY594">
        <v>2</v>
      </c>
      <c r="CZ594">
        <v>1</v>
      </c>
      <c r="DA594" t="s">
        <v>619</v>
      </c>
      <c r="DC594">
        <v>1</v>
      </c>
      <c r="DD594">
        <v>1</v>
      </c>
      <c r="DE594">
        <v>28</v>
      </c>
      <c r="DN594" t="s">
        <v>3912</v>
      </c>
      <c r="DO594" t="s">
        <v>3912</v>
      </c>
      <c r="DP594" t="s">
        <v>3178</v>
      </c>
      <c r="DQ594" t="s">
        <v>202</v>
      </c>
      <c r="DR594" t="s">
        <v>202</v>
      </c>
      <c r="DT594">
        <v>1</v>
      </c>
      <c r="DV594">
        <v>1</v>
      </c>
      <c r="DW594">
        <v>0</v>
      </c>
      <c r="DX594">
        <v>1</v>
      </c>
      <c r="DY594">
        <v>1</v>
      </c>
      <c r="DZ594">
        <v>-97</v>
      </c>
      <c r="EB594">
        <v>4</v>
      </c>
      <c r="EC594">
        <v>2</v>
      </c>
      <c r="EE594">
        <v>5</v>
      </c>
      <c r="EL594">
        <v>1</v>
      </c>
      <c r="EM594">
        <v>4</v>
      </c>
      <c r="EN594">
        <v>1</v>
      </c>
      <c r="EO594">
        <v>3</v>
      </c>
      <c r="EP594">
        <v>1</v>
      </c>
      <c r="EQ594">
        <v>1</v>
      </c>
      <c r="ER594">
        <v>1</v>
      </c>
      <c r="EZ594">
        <v>1</v>
      </c>
      <c r="FA594">
        <v>1</v>
      </c>
      <c r="FD594">
        <v>1</v>
      </c>
      <c r="FG594">
        <v>0</v>
      </c>
      <c r="FH594" t="s">
        <v>3179</v>
      </c>
      <c r="FI594">
        <v>1</v>
      </c>
      <c r="FJ594" t="s">
        <v>204</v>
      </c>
      <c r="FK594">
        <v>5</v>
      </c>
      <c r="FL594">
        <v>12</v>
      </c>
      <c r="FM594">
        <v>12</v>
      </c>
      <c r="FN594">
        <v>12.5</v>
      </c>
      <c r="FO594" t="s">
        <v>2206</v>
      </c>
      <c r="FP594">
        <v>7.5</v>
      </c>
      <c r="FQ594" t="s">
        <v>3180</v>
      </c>
      <c r="FR594" t="s">
        <v>3181</v>
      </c>
      <c r="FS594">
        <v>1</v>
      </c>
      <c r="FT594">
        <v>1</v>
      </c>
      <c r="FU594" t="s">
        <v>2221</v>
      </c>
      <c r="FV594" t="s">
        <v>3182</v>
      </c>
      <c r="FW594">
        <v>0</v>
      </c>
      <c r="FX594">
        <v>1</v>
      </c>
      <c r="FY594">
        <v>0</v>
      </c>
      <c r="FZ594">
        <v>0</v>
      </c>
      <c r="GA594">
        <v>11328</v>
      </c>
      <c r="GB594">
        <v>52</v>
      </c>
      <c r="GC594">
        <v>217.8461538</v>
      </c>
      <c r="GD594" t="s">
        <v>2401</v>
      </c>
      <c r="GE594">
        <v>1</v>
      </c>
      <c r="HG594" t="s">
        <v>202</v>
      </c>
      <c r="HJ594">
        <v>0</v>
      </c>
    </row>
    <row r="595" spans="1:218" x14ac:dyDescent="0.3">
      <c r="A595">
        <v>1278</v>
      </c>
      <c r="B595" t="s">
        <v>3225</v>
      </c>
      <c r="C595" t="s">
        <v>5130</v>
      </c>
      <c r="D595" t="s">
        <v>212</v>
      </c>
      <c r="E595">
        <v>1</v>
      </c>
      <c r="F595" t="s">
        <v>202</v>
      </c>
      <c r="H595">
        <v>1</v>
      </c>
      <c r="M595">
        <v>1</v>
      </c>
      <c r="N595">
        <v>1</v>
      </c>
      <c r="U595">
        <v>1</v>
      </c>
      <c r="W595">
        <v>1</v>
      </c>
      <c r="X595" t="s">
        <v>3174</v>
      </c>
      <c r="Y595">
        <v>1</v>
      </c>
      <c r="Z595">
        <v>1</v>
      </c>
      <c r="AA595">
        <v>1</v>
      </c>
      <c r="AD595" t="s">
        <v>202</v>
      </c>
      <c r="AE595">
        <v>1</v>
      </c>
      <c r="AF595">
        <v>2</v>
      </c>
      <c r="AG595">
        <v>2</v>
      </c>
      <c r="AH595">
        <v>1</v>
      </c>
      <c r="AI595">
        <v>1</v>
      </c>
      <c r="AJ595">
        <v>2</v>
      </c>
      <c r="AK595" t="s">
        <v>5097</v>
      </c>
      <c r="AL595">
        <v>1</v>
      </c>
      <c r="AM595">
        <v>2</v>
      </c>
      <c r="AN595">
        <v>1</v>
      </c>
      <c r="AO595">
        <v>2</v>
      </c>
      <c r="AP595">
        <v>2</v>
      </c>
      <c r="AQ595">
        <v>1</v>
      </c>
      <c r="AR595" t="s">
        <v>5098</v>
      </c>
      <c r="AS595">
        <v>2</v>
      </c>
      <c r="AT595">
        <v>2</v>
      </c>
      <c r="AU595">
        <v>1</v>
      </c>
      <c r="AV595">
        <v>2</v>
      </c>
      <c r="AW595">
        <v>6</v>
      </c>
      <c r="AX595">
        <v>2</v>
      </c>
      <c r="AY595">
        <v>2</v>
      </c>
      <c r="BE595">
        <v>1</v>
      </c>
      <c r="BF595">
        <v>0</v>
      </c>
      <c r="BI595">
        <v>1</v>
      </c>
      <c r="BJ595">
        <v>0</v>
      </c>
      <c r="BM595">
        <v>1</v>
      </c>
      <c r="BN595">
        <v>1</v>
      </c>
      <c r="BO595">
        <v>1</v>
      </c>
      <c r="BP595">
        <v>1</v>
      </c>
      <c r="BQ595">
        <v>3</v>
      </c>
      <c r="BR595">
        <v>1</v>
      </c>
      <c r="BS595">
        <v>1</v>
      </c>
      <c r="BT595">
        <v>1</v>
      </c>
      <c r="BV595">
        <v>0</v>
      </c>
      <c r="BX595">
        <v>0</v>
      </c>
      <c r="BZ595">
        <v>1</v>
      </c>
      <c r="CJ595">
        <v>2</v>
      </c>
      <c r="CK595">
        <v>2</v>
      </c>
      <c r="CL595">
        <v>5</v>
      </c>
      <c r="CM595">
        <v>6</v>
      </c>
      <c r="CS595">
        <v>4</v>
      </c>
      <c r="CT595">
        <v>1</v>
      </c>
      <c r="CU595">
        <v>1</v>
      </c>
      <c r="CV595" t="s">
        <v>1644</v>
      </c>
      <c r="CW595">
        <v>761</v>
      </c>
      <c r="CX595">
        <v>12.68</v>
      </c>
      <c r="CY595">
        <v>2</v>
      </c>
      <c r="CZ595">
        <v>1</v>
      </c>
      <c r="DA595" t="s">
        <v>252</v>
      </c>
      <c r="DC595">
        <v>1</v>
      </c>
      <c r="DD595">
        <v>1</v>
      </c>
      <c r="DE595">
        <v>3</v>
      </c>
      <c r="DN595" t="s">
        <v>5122</v>
      </c>
      <c r="DO595" t="s">
        <v>5122</v>
      </c>
      <c r="DP595" t="s">
        <v>3178</v>
      </c>
      <c r="DQ595" t="s">
        <v>202</v>
      </c>
      <c r="DR595" t="s">
        <v>202</v>
      </c>
      <c r="DT595">
        <v>1</v>
      </c>
      <c r="DV595">
        <v>1</v>
      </c>
      <c r="DW595">
        <v>0</v>
      </c>
      <c r="DX595">
        <v>1</v>
      </c>
      <c r="DY595">
        <v>1</v>
      </c>
      <c r="DZ595">
        <v>-97</v>
      </c>
      <c r="EB595">
        <v>4</v>
      </c>
      <c r="EC595">
        <v>1</v>
      </c>
      <c r="ED595">
        <v>1</v>
      </c>
      <c r="EL595">
        <v>1</v>
      </c>
      <c r="EM595">
        <v>3</v>
      </c>
      <c r="EN595">
        <v>1</v>
      </c>
      <c r="EO595">
        <v>1</v>
      </c>
      <c r="EP595">
        <v>1</v>
      </c>
      <c r="EQ595">
        <v>1</v>
      </c>
      <c r="ER595">
        <v>2</v>
      </c>
      <c r="ES595">
        <v>-97</v>
      </c>
      <c r="EU595">
        <v>6</v>
      </c>
      <c r="EV595">
        <v>1</v>
      </c>
      <c r="EW595">
        <v>3</v>
      </c>
      <c r="EY595">
        <v>2</v>
      </c>
      <c r="EZ595">
        <v>2</v>
      </c>
      <c r="FE595">
        <v>1</v>
      </c>
      <c r="FG595">
        <v>0</v>
      </c>
      <c r="FH595" t="s">
        <v>3179</v>
      </c>
      <c r="FI595">
        <v>1</v>
      </c>
      <c r="FJ595" t="s">
        <v>204</v>
      </c>
      <c r="FK595">
        <v>8.3333299999999999E-2</v>
      </c>
      <c r="FL595">
        <v>1</v>
      </c>
      <c r="FM595">
        <v>1</v>
      </c>
      <c r="FN595">
        <v>12.5</v>
      </c>
      <c r="FO595" t="s">
        <v>2206</v>
      </c>
      <c r="FP595">
        <v>3.5</v>
      </c>
      <c r="FQ595" t="s">
        <v>3180</v>
      </c>
      <c r="FR595" t="s">
        <v>3196</v>
      </c>
      <c r="FS595">
        <v>1</v>
      </c>
      <c r="FT595">
        <v>1</v>
      </c>
      <c r="FU595" t="s">
        <v>2213</v>
      </c>
      <c r="FV595" t="s">
        <v>3182</v>
      </c>
      <c r="FW595">
        <v>1</v>
      </c>
      <c r="FX595">
        <v>0</v>
      </c>
      <c r="FY595">
        <v>1</v>
      </c>
      <c r="FZ595">
        <v>0</v>
      </c>
      <c r="GA595">
        <v>39021</v>
      </c>
      <c r="GB595">
        <v>133</v>
      </c>
      <c r="GC595">
        <v>293.3909774</v>
      </c>
      <c r="GD595" t="s">
        <v>2401</v>
      </c>
      <c r="GE595">
        <v>1</v>
      </c>
      <c r="HG595" t="s">
        <v>202</v>
      </c>
      <c r="HI595">
        <v>1</v>
      </c>
      <c r="HJ595">
        <v>1</v>
      </c>
    </row>
    <row r="596" spans="1:218" x14ac:dyDescent="0.3">
      <c r="A596">
        <v>1279</v>
      </c>
      <c r="B596" t="s">
        <v>3221</v>
      </c>
      <c r="C596" t="s">
        <v>5131</v>
      </c>
      <c r="D596" t="s">
        <v>212</v>
      </c>
      <c r="E596">
        <v>1</v>
      </c>
      <c r="F596" t="s">
        <v>202</v>
      </c>
      <c r="H596">
        <v>1</v>
      </c>
      <c r="M596">
        <v>3</v>
      </c>
      <c r="N596">
        <v>1</v>
      </c>
      <c r="U596">
        <v>1</v>
      </c>
      <c r="W596">
        <v>1</v>
      </c>
      <c r="X596" t="s">
        <v>3174</v>
      </c>
      <c r="Y596">
        <v>1</v>
      </c>
      <c r="Z596">
        <v>1</v>
      </c>
      <c r="AA596">
        <v>2</v>
      </c>
      <c r="AD596" t="s">
        <v>3174</v>
      </c>
      <c r="AE596">
        <v>1</v>
      </c>
      <c r="AF596">
        <v>2</v>
      </c>
      <c r="AG596">
        <v>1</v>
      </c>
      <c r="AH596">
        <v>2</v>
      </c>
      <c r="AI596">
        <v>2</v>
      </c>
      <c r="AJ596">
        <v>2</v>
      </c>
      <c r="AK596" t="s">
        <v>5132</v>
      </c>
      <c r="AL596">
        <v>1</v>
      </c>
      <c r="AM596">
        <v>2</v>
      </c>
      <c r="AN596">
        <v>2</v>
      </c>
      <c r="AO596">
        <v>2</v>
      </c>
      <c r="AP596">
        <v>2</v>
      </c>
      <c r="AQ596">
        <v>1</v>
      </c>
      <c r="AR596" t="s">
        <v>5133</v>
      </c>
      <c r="AS596">
        <v>2</v>
      </c>
      <c r="AT596">
        <v>1</v>
      </c>
      <c r="AU596">
        <v>2</v>
      </c>
      <c r="AV596">
        <v>2</v>
      </c>
      <c r="AW596">
        <v>7</v>
      </c>
      <c r="AX596">
        <v>1</v>
      </c>
      <c r="AY596">
        <v>1</v>
      </c>
      <c r="AZ596">
        <v>2</v>
      </c>
      <c r="BA596">
        <v>3</v>
      </c>
      <c r="BB596">
        <v>4</v>
      </c>
      <c r="BC596">
        <v>5</v>
      </c>
      <c r="BD596">
        <v>6</v>
      </c>
      <c r="BE596">
        <v>1</v>
      </c>
      <c r="BF596">
        <v>1</v>
      </c>
      <c r="BG596">
        <v>1</v>
      </c>
      <c r="BH596">
        <v>1</v>
      </c>
      <c r="BI596">
        <v>1</v>
      </c>
      <c r="BJ596">
        <v>1</v>
      </c>
      <c r="BK596">
        <v>1</v>
      </c>
      <c r="BL596">
        <v>1</v>
      </c>
      <c r="BM596">
        <v>1</v>
      </c>
      <c r="BN596">
        <v>1</v>
      </c>
      <c r="BO596">
        <v>4</v>
      </c>
      <c r="BP596">
        <v>1</v>
      </c>
      <c r="BQ596">
        <v>53</v>
      </c>
      <c r="BR596">
        <v>1</v>
      </c>
      <c r="BS596">
        <v>1</v>
      </c>
      <c r="BT596">
        <v>2</v>
      </c>
      <c r="BU596">
        <v>2</v>
      </c>
      <c r="BV596">
        <v>0</v>
      </c>
      <c r="BW596">
        <v>2</v>
      </c>
      <c r="BX596">
        <v>0</v>
      </c>
      <c r="BY596">
        <v>2</v>
      </c>
      <c r="BZ596">
        <v>0</v>
      </c>
      <c r="CA596">
        <v>2</v>
      </c>
      <c r="CB596">
        <v>0</v>
      </c>
      <c r="CC596">
        <v>2</v>
      </c>
      <c r="CD596">
        <v>0</v>
      </c>
      <c r="CE596">
        <v>2</v>
      </c>
      <c r="CF596">
        <v>1</v>
      </c>
      <c r="CG596">
        <v>2</v>
      </c>
      <c r="CH596">
        <v>1</v>
      </c>
      <c r="CI596">
        <v>2</v>
      </c>
      <c r="CJ596">
        <v>1</v>
      </c>
      <c r="CK596">
        <v>2</v>
      </c>
      <c r="CL596">
        <v>6</v>
      </c>
      <c r="CM596">
        <v>1</v>
      </c>
      <c r="CR596">
        <v>2</v>
      </c>
      <c r="CS596">
        <v>4</v>
      </c>
      <c r="CT596">
        <v>1</v>
      </c>
      <c r="CU596">
        <v>2</v>
      </c>
      <c r="CV596" t="s">
        <v>5134</v>
      </c>
      <c r="CW596">
        <v>823</v>
      </c>
      <c r="CX596">
        <v>13.72</v>
      </c>
      <c r="CY596">
        <v>2</v>
      </c>
      <c r="CZ596">
        <v>1</v>
      </c>
      <c r="DA596" t="s">
        <v>4962</v>
      </c>
      <c r="DC596">
        <v>1</v>
      </c>
      <c r="DD596">
        <v>1</v>
      </c>
      <c r="DE596">
        <v>10</v>
      </c>
      <c r="DN596" t="s">
        <v>5122</v>
      </c>
      <c r="DO596" t="s">
        <v>5122</v>
      </c>
      <c r="DP596" t="s">
        <v>3178</v>
      </c>
      <c r="DQ596" t="s">
        <v>202</v>
      </c>
      <c r="DR596" t="s">
        <v>202</v>
      </c>
      <c r="DT596">
        <v>1</v>
      </c>
      <c r="DV596">
        <v>1</v>
      </c>
      <c r="DW596">
        <v>0</v>
      </c>
      <c r="DX596">
        <v>2</v>
      </c>
      <c r="DY596">
        <v>1</v>
      </c>
      <c r="DZ596">
        <v>1</v>
      </c>
      <c r="EA596">
        <v>15</v>
      </c>
      <c r="EB596">
        <f>IF(EA596&gt;=30,1,IF(EA596&gt;=20,2,IF(EA596&gt;=15,3,IF(EA596&gt;=10,4,IF(EA596&gt;=5,5,IF(EA596&gt;0,6,0))))))</f>
        <v>3</v>
      </c>
      <c r="EC596">
        <v>2</v>
      </c>
      <c r="EE596">
        <v>15</v>
      </c>
      <c r="EL596">
        <v>2</v>
      </c>
      <c r="EM596">
        <v>-97</v>
      </c>
      <c r="EN596">
        <v>1</v>
      </c>
      <c r="EO596">
        <v>3</v>
      </c>
      <c r="EP596">
        <v>1</v>
      </c>
      <c r="EQ596">
        <v>1</v>
      </c>
      <c r="ER596">
        <v>2</v>
      </c>
      <c r="ES596">
        <v>-97</v>
      </c>
      <c r="EU596">
        <v>5</v>
      </c>
      <c r="EV596">
        <v>1</v>
      </c>
      <c r="EW596">
        <v>1</v>
      </c>
      <c r="EY596">
        <v>4</v>
      </c>
      <c r="EZ596">
        <v>1</v>
      </c>
      <c r="FA596">
        <v>1</v>
      </c>
      <c r="FD596">
        <v>2</v>
      </c>
      <c r="FG596">
        <v>0</v>
      </c>
      <c r="FH596" t="s">
        <v>3179</v>
      </c>
      <c r="FI596">
        <v>1</v>
      </c>
      <c r="FJ596" t="s">
        <v>204</v>
      </c>
      <c r="FK596">
        <v>15</v>
      </c>
      <c r="FL596">
        <v>12</v>
      </c>
      <c r="FM596">
        <v>12</v>
      </c>
      <c r="FN596">
        <v>15</v>
      </c>
      <c r="FO596" t="s">
        <v>2212</v>
      </c>
      <c r="FQ596" t="s">
        <v>3180</v>
      </c>
      <c r="FR596" t="s">
        <v>3181</v>
      </c>
      <c r="FS596">
        <v>1</v>
      </c>
      <c r="FT596">
        <v>1</v>
      </c>
      <c r="FU596" t="s">
        <v>2213</v>
      </c>
      <c r="FV596" t="s">
        <v>3182</v>
      </c>
      <c r="FW596">
        <v>0</v>
      </c>
      <c r="FX596">
        <v>1</v>
      </c>
      <c r="FY596">
        <v>0</v>
      </c>
      <c r="FZ596">
        <v>0</v>
      </c>
      <c r="GA596">
        <v>7861</v>
      </c>
      <c r="GB596">
        <v>71</v>
      </c>
      <c r="GC596">
        <v>110.71830989999999</v>
      </c>
      <c r="GD596" t="s">
        <v>2401</v>
      </c>
      <c r="GE596">
        <v>1</v>
      </c>
      <c r="HG596" t="s">
        <v>202</v>
      </c>
      <c r="HJ596">
        <v>0</v>
      </c>
    </row>
    <row r="597" spans="1:218" x14ac:dyDescent="0.3">
      <c r="A597">
        <v>474</v>
      </c>
      <c r="B597" t="s">
        <v>3183</v>
      </c>
      <c r="C597" t="s">
        <v>3927</v>
      </c>
      <c r="D597" t="s">
        <v>212</v>
      </c>
      <c r="E597">
        <v>1</v>
      </c>
      <c r="F597" t="s">
        <v>202</v>
      </c>
      <c r="H597">
        <v>1</v>
      </c>
      <c r="M597">
        <v>1</v>
      </c>
      <c r="N597">
        <v>1</v>
      </c>
      <c r="U597">
        <v>1</v>
      </c>
      <c r="W597">
        <v>1</v>
      </c>
      <c r="X597" t="s">
        <v>3174</v>
      </c>
      <c r="Y597">
        <v>1</v>
      </c>
      <c r="Z597">
        <v>1</v>
      </c>
      <c r="AA597">
        <v>1</v>
      </c>
      <c r="AD597" t="s">
        <v>202</v>
      </c>
      <c r="AE597">
        <v>1</v>
      </c>
      <c r="AF597">
        <v>1</v>
      </c>
      <c r="AG597">
        <v>1</v>
      </c>
      <c r="AH597">
        <v>1</v>
      </c>
      <c r="AI597">
        <v>1</v>
      </c>
      <c r="AJ597">
        <v>2</v>
      </c>
      <c r="AK597" t="s">
        <v>3928</v>
      </c>
      <c r="AL597">
        <v>1</v>
      </c>
      <c r="AM597">
        <v>2</v>
      </c>
      <c r="AN597">
        <v>1</v>
      </c>
      <c r="AO597">
        <v>2</v>
      </c>
      <c r="AP597">
        <v>2</v>
      </c>
      <c r="AQ597">
        <v>1</v>
      </c>
      <c r="AR597" t="s">
        <v>3929</v>
      </c>
      <c r="AS597">
        <v>2</v>
      </c>
      <c r="AT597">
        <v>1</v>
      </c>
      <c r="AU597">
        <v>1</v>
      </c>
      <c r="AV597">
        <v>2</v>
      </c>
      <c r="AW597">
        <v>7</v>
      </c>
      <c r="AX597">
        <v>2</v>
      </c>
      <c r="AY597">
        <v>5</v>
      </c>
      <c r="BE597">
        <v>1</v>
      </c>
      <c r="BF597">
        <v>2</v>
      </c>
      <c r="BG597">
        <v>1</v>
      </c>
      <c r="BH597">
        <v>2</v>
      </c>
      <c r="BI597">
        <v>1</v>
      </c>
      <c r="BJ597">
        <v>0</v>
      </c>
      <c r="BM597">
        <v>1</v>
      </c>
      <c r="BN597">
        <v>1</v>
      </c>
      <c r="BO597">
        <v>5</v>
      </c>
      <c r="BP597">
        <v>1</v>
      </c>
      <c r="BQ597">
        <v>14</v>
      </c>
      <c r="BR597">
        <v>1</v>
      </c>
      <c r="BS597">
        <v>1</v>
      </c>
      <c r="BT597">
        <v>6</v>
      </c>
      <c r="BV597">
        <v>3</v>
      </c>
      <c r="BX597">
        <v>1</v>
      </c>
      <c r="BZ597">
        <v>0</v>
      </c>
      <c r="CB597">
        <v>2</v>
      </c>
      <c r="CJ597">
        <v>1</v>
      </c>
      <c r="CK597">
        <v>2</v>
      </c>
      <c r="CL597">
        <v>8</v>
      </c>
      <c r="CM597">
        <v>6</v>
      </c>
      <c r="CS597">
        <v>8</v>
      </c>
      <c r="CT597">
        <v>1</v>
      </c>
      <c r="CU597">
        <v>1</v>
      </c>
      <c r="CV597" t="s">
        <v>1426</v>
      </c>
      <c r="CW597">
        <v>652</v>
      </c>
      <c r="CX597">
        <v>10.87</v>
      </c>
      <c r="CY597">
        <v>2</v>
      </c>
      <c r="CZ597">
        <v>1</v>
      </c>
      <c r="DA597" t="s">
        <v>275</v>
      </c>
      <c r="DC597">
        <v>1</v>
      </c>
      <c r="DD597">
        <v>1</v>
      </c>
      <c r="DE597">
        <v>4</v>
      </c>
      <c r="DN597" t="s">
        <v>3912</v>
      </c>
      <c r="DO597" t="s">
        <v>3912</v>
      </c>
      <c r="DP597" t="s">
        <v>3178</v>
      </c>
      <c r="DQ597" t="s">
        <v>202</v>
      </c>
      <c r="DR597" t="s">
        <v>202</v>
      </c>
      <c r="DT597">
        <v>1</v>
      </c>
      <c r="DV597">
        <v>1</v>
      </c>
      <c r="DW597">
        <v>0</v>
      </c>
      <c r="DX597">
        <v>1</v>
      </c>
      <c r="DY597">
        <v>1</v>
      </c>
      <c r="DZ597">
        <v>1</v>
      </c>
      <c r="EA597">
        <v>10</v>
      </c>
      <c r="EB597">
        <f>IF(EA597&gt;=30,1,IF(EA597&gt;=20,2,IF(EA597&gt;=15,3,IF(EA597&gt;=10,4,IF(EA597&gt;=5,5,IF(EA597&gt;0,6,0))))))</f>
        <v>4</v>
      </c>
      <c r="EC597">
        <v>2</v>
      </c>
      <c r="EE597">
        <v>10</v>
      </c>
      <c r="EL597">
        <v>1</v>
      </c>
      <c r="EM597">
        <v>2</v>
      </c>
      <c r="EN597">
        <v>1</v>
      </c>
      <c r="EO597">
        <v>1</v>
      </c>
      <c r="EP597">
        <v>1</v>
      </c>
      <c r="EQ597">
        <v>1</v>
      </c>
      <c r="ER597">
        <v>1</v>
      </c>
      <c r="EZ597">
        <v>1</v>
      </c>
      <c r="FA597">
        <v>1</v>
      </c>
      <c r="FD597">
        <v>1</v>
      </c>
      <c r="FG597">
        <v>0</v>
      </c>
      <c r="FH597" t="s">
        <v>3179</v>
      </c>
      <c r="FI597">
        <v>1</v>
      </c>
      <c r="FJ597" t="s">
        <v>204</v>
      </c>
      <c r="FK597">
        <v>10</v>
      </c>
      <c r="FL597">
        <v>12</v>
      </c>
      <c r="FM597">
        <v>12</v>
      </c>
      <c r="FN597">
        <v>10</v>
      </c>
      <c r="FO597" t="s">
        <v>2206</v>
      </c>
      <c r="FP597">
        <v>1.5</v>
      </c>
      <c r="FQ597" t="s">
        <v>3180</v>
      </c>
      <c r="FR597" t="s">
        <v>3196</v>
      </c>
      <c r="FS597">
        <v>1</v>
      </c>
      <c r="FT597">
        <v>1</v>
      </c>
      <c r="FU597" t="s">
        <v>2221</v>
      </c>
      <c r="FV597" t="s">
        <v>3182</v>
      </c>
      <c r="FW597">
        <v>0</v>
      </c>
      <c r="FX597">
        <v>1</v>
      </c>
      <c r="FY597">
        <v>0</v>
      </c>
      <c r="FZ597">
        <v>0</v>
      </c>
      <c r="GA597">
        <v>37408</v>
      </c>
      <c r="GB597">
        <v>127</v>
      </c>
      <c r="GC597">
        <v>294.55118110000001</v>
      </c>
      <c r="GD597" t="s">
        <v>2401</v>
      </c>
      <c r="GE597">
        <v>1</v>
      </c>
      <c r="HG597" t="s">
        <v>202</v>
      </c>
      <c r="HJ597">
        <v>0</v>
      </c>
    </row>
    <row r="598" spans="1:218" x14ac:dyDescent="0.3">
      <c r="A598">
        <v>475</v>
      </c>
      <c r="B598" t="s">
        <v>3183</v>
      </c>
      <c r="C598" t="s">
        <v>3930</v>
      </c>
      <c r="D598" t="s">
        <v>212</v>
      </c>
      <c r="E598">
        <v>1</v>
      </c>
      <c r="F598" t="s">
        <v>202</v>
      </c>
      <c r="H598">
        <v>1</v>
      </c>
      <c r="M598">
        <v>1</v>
      </c>
      <c r="N598">
        <v>1</v>
      </c>
      <c r="U598">
        <v>1</v>
      </c>
      <c r="W598">
        <v>1</v>
      </c>
      <c r="X598" t="s">
        <v>3174</v>
      </c>
      <c r="Y598">
        <v>1</v>
      </c>
      <c r="Z598">
        <v>1</v>
      </c>
      <c r="AA598">
        <v>2</v>
      </c>
      <c r="AD598" t="s">
        <v>202</v>
      </c>
      <c r="AE598">
        <v>1</v>
      </c>
      <c r="AF598">
        <v>1</v>
      </c>
      <c r="AG598">
        <v>1</v>
      </c>
      <c r="AH598">
        <v>1</v>
      </c>
      <c r="AI598">
        <v>2</v>
      </c>
      <c r="AJ598">
        <v>2</v>
      </c>
      <c r="AK598" t="s">
        <v>3931</v>
      </c>
      <c r="AL598">
        <v>1</v>
      </c>
      <c r="AM598">
        <v>2</v>
      </c>
      <c r="AN598">
        <v>2</v>
      </c>
      <c r="AO598">
        <v>2</v>
      </c>
      <c r="AP598">
        <v>2</v>
      </c>
      <c r="AQ598">
        <v>1</v>
      </c>
      <c r="AR598" t="s">
        <v>3932</v>
      </c>
      <c r="AS598">
        <v>1</v>
      </c>
      <c r="AT598">
        <v>1</v>
      </c>
      <c r="AU598">
        <v>1</v>
      </c>
      <c r="AV598">
        <v>2</v>
      </c>
      <c r="AW598">
        <v>7</v>
      </c>
      <c r="AX598">
        <v>5</v>
      </c>
      <c r="AY598">
        <v>3</v>
      </c>
      <c r="BE598">
        <v>1</v>
      </c>
      <c r="BF598">
        <v>2</v>
      </c>
      <c r="BG598">
        <v>1</v>
      </c>
      <c r="BH598">
        <v>2</v>
      </c>
      <c r="BI598">
        <v>1</v>
      </c>
      <c r="BJ598">
        <v>0</v>
      </c>
      <c r="BM598">
        <v>1</v>
      </c>
      <c r="BN598">
        <v>1</v>
      </c>
      <c r="BO598">
        <v>4</v>
      </c>
      <c r="BP598">
        <v>1</v>
      </c>
      <c r="BQ598">
        <v>5</v>
      </c>
      <c r="BR598">
        <v>1</v>
      </c>
      <c r="BS598">
        <v>1</v>
      </c>
      <c r="BT598">
        <v>5</v>
      </c>
      <c r="BU598">
        <v>5</v>
      </c>
      <c r="BV598">
        <v>1</v>
      </c>
      <c r="BW598">
        <v>5</v>
      </c>
      <c r="BX598">
        <v>1</v>
      </c>
      <c r="BY598">
        <v>5</v>
      </c>
      <c r="BZ598">
        <v>0</v>
      </c>
      <c r="CA598">
        <v>5</v>
      </c>
      <c r="CB598">
        <v>0</v>
      </c>
      <c r="CC598">
        <v>5</v>
      </c>
      <c r="CD598">
        <v>2</v>
      </c>
      <c r="CE598">
        <v>5</v>
      </c>
      <c r="CF598">
        <v>0</v>
      </c>
      <c r="CG598">
        <v>5</v>
      </c>
      <c r="CH598">
        <v>1</v>
      </c>
      <c r="CI598">
        <v>5</v>
      </c>
      <c r="CJ598">
        <v>1</v>
      </c>
      <c r="CK598">
        <v>1</v>
      </c>
      <c r="CL598">
        <v>7</v>
      </c>
      <c r="CM598">
        <v>4</v>
      </c>
      <c r="CR598">
        <v>2</v>
      </c>
      <c r="CS598">
        <v>7</v>
      </c>
      <c r="CT598">
        <v>1</v>
      </c>
      <c r="CU598">
        <v>2</v>
      </c>
      <c r="CV598" t="s">
        <v>1004</v>
      </c>
      <c r="CW598">
        <v>693</v>
      </c>
      <c r="CX598">
        <v>11.55</v>
      </c>
      <c r="CY598">
        <v>2</v>
      </c>
      <c r="CZ598">
        <v>1</v>
      </c>
      <c r="DA598" t="s">
        <v>1336</v>
      </c>
      <c r="DC598">
        <v>1</v>
      </c>
      <c r="DD598">
        <v>1</v>
      </c>
      <c r="DE598">
        <v>4</v>
      </c>
      <c r="DN598" t="s">
        <v>3912</v>
      </c>
      <c r="DO598" t="s">
        <v>3912</v>
      </c>
      <c r="DP598" t="s">
        <v>3178</v>
      </c>
      <c r="DQ598" t="s">
        <v>202</v>
      </c>
      <c r="DR598" t="s">
        <v>202</v>
      </c>
      <c r="DT598">
        <v>1</v>
      </c>
      <c r="DV598">
        <v>1</v>
      </c>
      <c r="DW598">
        <v>0</v>
      </c>
      <c r="DX598">
        <v>2</v>
      </c>
      <c r="DY598">
        <v>1</v>
      </c>
      <c r="DZ598">
        <v>1</v>
      </c>
      <c r="EA598">
        <v>10</v>
      </c>
      <c r="EB598">
        <f>IF(EA598&gt;=30,1,IF(EA598&gt;=20,2,IF(EA598&gt;=15,3,IF(EA598&gt;=10,4,IF(EA598&gt;=5,5,IF(EA598&gt;0,6,0))))))</f>
        <v>4</v>
      </c>
      <c r="EC598">
        <v>2</v>
      </c>
      <c r="EE598">
        <v>10</v>
      </c>
      <c r="EL598">
        <v>2</v>
      </c>
      <c r="EM598">
        <v>1</v>
      </c>
      <c r="EN598">
        <v>1</v>
      </c>
      <c r="EO598">
        <v>2</v>
      </c>
      <c r="EP598">
        <v>1</v>
      </c>
      <c r="EQ598">
        <v>1</v>
      </c>
      <c r="ER598">
        <v>1</v>
      </c>
      <c r="EZ598">
        <v>1</v>
      </c>
      <c r="FA598">
        <v>1</v>
      </c>
      <c r="FD598">
        <v>1</v>
      </c>
      <c r="FG598">
        <v>0</v>
      </c>
      <c r="FH598" t="s">
        <v>3179</v>
      </c>
      <c r="FI598">
        <v>1</v>
      </c>
      <c r="FJ598" t="s">
        <v>204</v>
      </c>
      <c r="FK598">
        <v>10</v>
      </c>
      <c r="FL598">
        <v>12</v>
      </c>
      <c r="FM598">
        <v>12</v>
      </c>
      <c r="FN598">
        <v>10</v>
      </c>
      <c r="FO598" t="s">
        <v>2212</v>
      </c>
      <c r="FP598">
        <v>0.5</v>
      </c>
      <c r="FQ598" t="s">
        <v>3180</v>
      </c>
      <c r="FR598" t="s">
        <v>3189</v>
      </c>
      <c r="FS598">
        <v>0</v>
      </c>
      <c r="FT598">
        <v>1</v>
      </c>
      <c r="FU598" t="s">
        <v>2221</v>
      </c>
      <c r="FV598" t="s">
        <v>3182</v>
      </c>
      <c r="FW598">
        <v>0</v>
      </c>
      <c r="FX598">
        <v>1</v>
      </c>
      <c r="FY598">
        <v>0</v>
      </c>
      <c r="FZ598">
        <v>0</v>
      </c>
      <c r="GA598">
        <v>37408</v>
      </c>
      <c r="GB598">
        <v>127</v>
      </c>
      <c r="GC598">
        <v>294.55118110000001</v>
      </c>
      <c r="GD598" t="s">
        <v>2401</v>
      </c>
      <c r="GE598">
        <v>1</v>
      </c>
      <c r="HG598" t="s">
        <v>202</v>
      </c>
      <c r="HJ598">
        <v>0</v>
      </c>
    </row>
    <row r="599" spans="1:218" x14ac:dyDescent="0.3">
      <c r="A599">
        <v>1286</v>
      </c>
      <c r="B599" t="s">
        <v>3279</v>
      </c>
      <c r="C599" t="s">
        <v>5142</v>
      </c>
      <c r="D599" t="s">
        <v>212</v>
      </c>
      <c r="E599">
        <v>1</v>
      </c>
      <c r="F599" t="s">
        <v>202</v>
      </c>
      <c r="H599">
        <v>1</v>
      </c>
      <c r="M599">
        <v>1</v>
      </c>
      <c r="N599">
        <v>1</v>
      </c>
      <c r="U599">
        <v>1</v>
      </c>
      <c r="W599">
        <v>1</v>
      </c>
      <c r="X599" t="s">
        <v>3174</v>
      </c>
      <c r="Y599">
        <v>1</v>
      </c>
      <c r="Z599">
        <v>1</v>
      </c>
      <c r="AA599">
        <v>1</v>
      </c>
      <c r="AD599" t="s">
        <v>202</v>
      </c>
      <c r="AE599">
        <v>1</v>
      </c>
      <c r="AF599">
        <v>2</v>
      </c>
      <c r="AG599">
        <v>2</v>
      </c>
      <c r="AH599">
        <v>2</v>
      </c>
      <c r="AI599">
        <v>2</v>
      </c>
      <c r="AJ599">
        <v>2</v>
      </c>
      <c r="AK599" t="s">
        <v>5143</v>
      </c>
      <c r="AL599">
        <v>1</v>
      </c>
      <c r="AM599">
        <v>1</v>
      </c>
      <c r="AN599">
        <v>1</v>
      </c>
      <c r="AO599">
        <v>2</v>
      </c>
      <c r="AP599">
        <v>2</v>
      </c>
      <c r="AQ599">
        <v>2</v>
      </c>
      <c r="AR599" t="s">
        <v>5144</v>
      </c>
      <c r="AS599">
        <v>1</v>
      </c>
      <c r="AT599">
        <v>2</v>
      </c>
      <c r="AU599">
        <v>1</v>
      </c>
      <c r="AV599">
        <v>1</v>
      </c>
      <c r="AW599">
        <v>7</v>
      </c>
      <c r="AX599">
        <v>1</v>
      </c>
      <c r="AY599">
        <v>3</v>
      </c>
      <c r="BE599">
        <v>1</v>
      </c>
      <c r="BF599">
        <v>1</v>
      </c>
      <c r="BG599">
        <v>1</v>
      </c>
      <c r="BH599">
        <v>1</v>
      </c>
      <c r="BI599">
        <v>1</v>
      </c>
      <c r="BJ599">
        <v>0</v>
      </c>
      <c r="BM599">
        <v>1</v>
      </c>
      <c r="BN599">
        <v>1</v>
      </c>
      <c r="BO599">
        <v>3</v>
      </c>
      <c r="BP599">
        <v>1</v>
      </c>
      <c r="BQ599">
        <v>2</v>
      </c>
      <c r="BR599">
        <v>-97</v>
      </c>
      <c r="BS599">
        <v>1</v>
      </c>
      <c r="BT599">
        <v>5</v>
      </c>
      <c r="BV599">
        <v>2</v>
      </c>
      <c r="BX599">
        <v>3</v>
      </c>
      <c r="CJ599">
        <v>2</v>
      </c>
      <c r="CK599">
        <v>2</v>
      </c>
      <c r="CL599">
        <v>5</v>
      </c>
      <c r="CM599">
        <v>6</v>
      </c>
      <c r="CS599">
        <v>3</v>
      </c>
      <c r="CT599">
        <v>2</v>
      </c>
      <c r="CU599">
        <v>2</v>
      </c>
      <c r="CV599" t="s">
        <v>5145</v>
      </c>
      <c r="CW599">
        <v>747</v>
      </c>
      <c r="CX599">
        <v>12.45</v>
      </c>
      <c r="CY599">
        <v>2</v>
      </c>
      <c r="CZ599">
        <v>1</v>
      </c>
      <c r="DA599" t="s">
        <v>4962</v>
      </c>
      <c r="DC599">
        <v>1</v>
      </c>
      <c r="DD599">
        <v>1</v>
      </c>
      <c r="DE599">
        <v>2</v>
      </c>
      <c r="DN599" t="s">
        <v>5141</v>
      </c>
      <c r="DO599" t="s">
        <v>5141</v>
      </c>
      <c r="DP599" t="s">
        <v>3178</v>
      </c>
      <c r="DQ599" t="s">
        <v>202</v>
      </c>
      <c r="DR599" t="s">
        <v>202</v>
      </c>
      <c r="DT599">
        <v>1</v>
      </c>
      <c r="DV599">
        <v>1</v>
      </c>
      <c r="DW599">
        <v>0</v>
      </c>
      <c r="DX599">
        <v>1</v>
      </c>
      <c r="DY599">
        <v>1</v>
      </c>
      <c r="DZ599">
        <v>-97</v>
      </c>
      <c r="EB599">
        <v>5</v>
      </c>
      <c r="EC599">
        <v>2</v>
      </c>
      <c r="EE599">
        <v>2</v>
      </c>
      <c r="EL599">
        <v>1</v>
      </c>
      <c r="EM599">
        <v>1</v>
      </c>
      <c r="EN599">
        <v>1</v>
      </c>
      <c r="EO599">
        <v>4</v>
      </c>
      <c r="EP599">
        <v>1</v>
      </c>
      <c r="EQ599">
        <v>1</v>
      </c>
      <c r="ER599">
        <v>2</v>
      </c>
      <c r="ES599">
        <v>1</v>
      </c>
      <c r="ET599">
        <v>5</v>
      </c>
      <c r="EU599">
        <f>IF(ET599&gt;=30,1,IF(ET599&gt;=20,2,IF(ET599&gt;=15,3,IF(ET599&gt;=10,4,IF(ET599&gt;=5,5,IF(ET599&gt;0,6,0))))))</f>
        <v>5</v>
      </c>
      <c r="EV599">
        <v>7</v>
      </c>
      <c r="EW599">
        <v>2</v>
      </c>
      <c r="EX599">
        <v>1</v>
      </c>
      <c r="EY599">
        <v>1</v>
      </c>
      <c r="EZ599">
        <v>1</v>
      </c>
      <c r="FA599">
        <v>1</v>
      </c>
      <c r="FD599">
        <v>1</v>
      </c>
      <c r="FG599">
        <v>0</v>
      </c>
      <c r="FH599" t="s">
        <v>3179</v>
      </c>
      <c r="FI599">
        <v>1</v>
      </c>
      <c r="FJ599" t="s">
        <v>204</v>
      </c>
      <c r="FK599">
        <v>2</v>
      </c>
      <c r="FL599">
        <v>12</v>
      </c>
      <c r="FM599">
        <v>12</v>
      </c>
      <c r="FN599">
        <v>7.5</v>
      </c>
      <c r="FO599" t="s">
        <v>2206</v>
      </c>
      <c r="FP599">
        <v>0.5</v>
      </c>
      <c r="FQ599" t="s">
        <v>3180</v>
      </c>
      <c r="FR599" t="s">
        <v>3201</v>
      </c>
      <c r="FS599">
        <v>1</v>
      </c>
      <c r="FT599">
        <v>1</v>
      </c>
      <c r="FU599" t="s">
        <v>2213</v>
      </c>
      <c r="FV599" t="s">
        <v>3182</v>
      </c>
      <c r="FW599">
        <v>0</v>
      </c>
      <c r="FX599">
        <v>1</v>
      </c>
      <c r="FY599">
        <v>0</v>
      </c>
      <c r="FZ599">
        <v>0</v>
      </c>
      <c r="GA599">
        <v>59048</v>
      </c>
      <c r="GB599">
        <v>201</v>
      </c>
      <c r="GC599">
        <v>293.7711443</v>
      </c>
      <c r="GD599" t="s">
        <v>2401</v>
      </c>
      <c r="GE599">
        <v>1</v>
      </c>
      <c r="HG599" t="s">
        <v>202</v>
      </c>
      <c r="HJ599">
        <v>0</v>
      </c>
    </row>
    <row r="600" spans="1:218" x14ac:dyDescent="0.3">
      <c r="A600">
        <v>499</v>
      </c>
      <c r="B600" t="s">
        <v>3225</v>
      </c>
      <c r="C600" t="s">
        <v>3954</v>
      </c>
      <c r="D600" t="s">
        <v>212</v>
      </c>
      <c r="E600">
        <v>1</v>
      </c>
      <c r="F600" t="s">
        <v>202</v>
      </c>
      <c r="H600">
        <v>1</v>
      </c>
      <c r="M600">
        <v>1</v>
      </c>
      <c r="N600">
        <v>1</v>
      </c>
      <c r="U600">
        <v>1</v>
      </c>
      <c r="W600">
        <v>1</v>
      </c>
      <c r="X600" t="s">
        <v>3174</v>
      </c>
      <c r="Y600">
        <v>1</v>
      </c>
      <c r="Z600">
        <v>1</v>
      </c>
      <c r="AA600">
        <v>6</v>
      </c>
      <c r="AD600" t="s">
        <v>202</v>
      </c>
      <c r="AE600">
        <v>1</v>
      </c>
      <c r="AF600">
        <v>2</v>
      </c>
      <c r="AG600">
        <v>2</v>
      </c>
      <c r="AH600">
        <v>1</v>
      </c>
      <c r="AI600">
        <v>1</v>
      </c>
      <c r="AJ600">
        <v>1</v>
      </c>
      <c r="AK600" t="s">
        <v>3955</v>
      </c>
      <c r="AL600">
        <v>1</v>
      </c>
      <c r="AM600">
        <v>1</v>
      </c>
      <c r="AN600">
        <v>1</v>
      </c>
      <c r="AO600">
        <v>2</v>
      </c>
      <c r="AP600">
        <v>2</v>
      </c>
      <c r="AQ600">
        <v>1</v>
      </c>
      <c r="AR600" t="s">
        <v>3956</v>
      </c>
      <c r="AS600">
        <v>2</v>
      </c>
      <c r="AT600">
        <v>1</v>
      </c>
      <c r="AU600">
        <v>1</v>
      </c>
      <c r="AV600">
        <v>1</v>
      </c>
      <c r="AW600">
        <v>7</v>
      </c>
      <c r="AX600">
        <v>1</v>
      </c>
      <c r="AY600">
        <v>3</v>
      </c>
      <c r="BE600">
        <v>1</v>
      </c>
      <c r="BF600">
        <v>3</v>
      </c>
      <c r="BG600">
        <v>1</v>
      </c>
      <c r="BH600">
        <v>3</v>
      </c>
      <c r="BI600">
        <v>1</v>
      </c>
      <c r="BJ600">
        <v>0</v>
      </c>
      <c r="BM600">
        <v>1</v>
      </c>
      <c r="BN600">
        <v>-98</v>
      </c>
      <c r="BP600">
        <v>1</v>
      </c>
      <c r="BQ600">
        <v>4</v>
      </c>
      <c r="BR600">
        <v>6</v>
      </c>
      <c r="BS600">
        <v>1</v>
      </c>
      <c r="BT600">
        <v>3</v>
      </c>
      <c r="BV600">
        <v>1</v>
      </c>
      <c r="BX600">
        <v>0</v>
      </c>
      <c r="BZ600">
        <v>0</v>
      </c>
      <c r="CB600">
        <v>2</v>
      </c>
      <c r="CJ600">
        <v>1</v>
      </c>
      <c r="CK600">
        <v>1</v>
      </c>
      <c r="CL600">
        <v>7</v>
      </c>
      <c r="CM600">
        <v>6</v>
      </c>
      <c r="CS600">
        <v>-98</v>
      </c>
      <c r="CT600">
        <v>1</v>
      </c>
      <c r="CU600">
        <v>1</v>
      </c>
      <c r="CV600" t="s">
        <v>499</v>
      </c>
      <c r="CW600">
        <v>651</v>
      </c>
      <c r="CX600">
        <v>10.85</v>
      </c>
      <c r="CY600">
        <v>2</v>
      </c>
      <c r="CZ600">
        <v>1</v>
      </c>
      <c r="DA600" t="s">
        <v>3957</v>
      </c>
      <c r="DC600">
        <v>1</v>
      </c>
      <c r="DD600">
        <v>1</v>
      </c>
      <c r="DE600">
        <v>3</v>
      </c>
      <c r="DN600" t="s">
        <v>3912</v>
      </c>
      <c r="DO600" t="s">
        <v>3912</v>
      </c>
      <c r="DP600" t="s">
        <v>3178</v>
      </c>
      <c r="DQ600" t="s">
        <v>202</v>
      </c>
      <c r="DR600" t="s">
        <v>202</v>
      </c>
      <c r="DT600">
        <v>1</v>
      </c>
      <c r="DV600">
        <v>1</v>
      </c>
      <c r="DW600">
        <v>0</v>
      </c>
      <c r="DX600">
        <v>6</v>
      </c>
      <c r="DY600">
        <v>1</v>
      </c>
      <c r="DZ600">
        <v>1</v>
      </c>
      <c r="EA600">
        <v>10</v>
      </c>
      <c r="EB600">
        <f>IF(EA600&gt;=30,1,IF(EA600&gt;=20,2,IF(EA600&gt;=15,3,IF(EA600&gt;=10,4,IF(EA600&gt;=5,5,IF(EA600&gt;0,6,0))))))</f>
        <v>4</v>
      </c>
      <c r="EC600">
        <v>2</v>
      </c>
      <c r="EE600">
        <v>1</v>
      </c>
      <c r="EL600">
        <v>3</v>
      </c>
      <c r="EM600">
        <v>1</v>
      </c>
      <c r="EN600">
        <v>1</v>
      </c>
      <c r="EO600">
        <v>1</v>
      </c>
      <c r="EP600">
        <v>1</v>
      </c>
      <c r="EQ600">
        <v>1</v>
      </c>
      <c r="ER600">
        <v>1</v>
      </c>
      <c r="EZ600">
        <v>1</v>
      </c>
      <c r="FA600">
        <v>1</v>
      </c>
      <c r="FD600">
        <v>1</v>
      </c>
      <c r="FG600">
        <v>0</v>
      </c>
      <c r="FH600" t="s">
        <v>3179</v>
      </c>
      <c r="FI600">
        <v>1</v>
      </c>
      <c r="FJ600" t="s">
        <v>204</v>
      </c>
      <c r="FK600">
        <v>1</v>
      </c>
      <c r="FL600">
        <v>12</v>
      </c>
      <c r="FM600">
        <v>12</v>
      </c>
      <c r="FN600">
        <v>10</v>
      </c>
      <c r="FO600" t="s">
        <v>2220</v>
      </c>
      <c r="FP600">
        <v>0.5</v>
      </c>
      <c r="FQ600" t="s">
        <v>3180</v>
      </c>
      <c r="FR600" t="s">
        <v>3196</v>
      </c>
      <c r="FS600">
        <v>1</v>
      </c>
      <c r="FT600">
        <v>1</v>
      </c>
      <c r="FU600" t="s">
        <v>2221</v>
      </c>
      <c r="FV600" t="s">
        <v>3182</v>
      </c>
      <c r="FW600">
        <v>0</v>
      </c>
      <c r="FX600">
        <v>1</v>
      </c>
      <c r="FY600">
        <v>0</v>
      </c>
      <c r="FZ600">
        <v>0</v>
      </c>
      <c r="GA600">
        <v>39021</v>
      </c>
      <c r="GB600">
        <v>133</v>
      </c>
      <c r="GC600">
        <v>293.3909774</v>
      </c>
      <c r="GD600" t="s">
        <v>2401</v>
      </c>
      <c r="GE600">
        <v>1</v>
      </c>
      <c r="HG600" t="s">
        <v>202</v>
      </c>
      <c r="HJ600">
        <v>0</v>
      </c>
    </row>
    <row r="601" spans="1:218" x14ac:dyDescent="0.3">
      <c r="A601">
        <v>519</v>
      </c>
      <c r="B601" t="s">
        <v>3190</v>
      </c>
      <c r="C601" t="s">
        <v>3988</v>
      </c>
      <c r="D601" t="s">
        <v>265</v>
      </c>
      <c r="E601">
        <v>1</v>
      </c>
      <c r="F601" t="s">
        <v>202</v>
      </c>
      <c r="H601">
        <v>1</v>
      </c>
      <c r="M601">
        <v>1</v>
      </c>
      <c r="N601">
        <v>1</v>
      </c>
      <c r="U601">
        <v>1</v>
      </c>
      <c r="W601">
        <v>1</v>
      </c>
      <c r="X601" t="s">
        <v>3174</v>
      </c>
      <c r="Y601">
        <v>1</v>
      </c>
      <c r="Z601">
        <v>1</v>
      </c>
      <c r="AA601">
        <v>1</v>
      </c>
      <c r="AD601" t="s">
        <v>202</v>
      </c>
      <c r="AE601">
        <v>1</v>
      </c>
      <c r="AF601">
        <v>1</v>
      </c>
      <c r="AG601">
        <v>1</v>
      </c>
      <c r="AH601">
        <v>1</v>
      </c>
      <c r="AI601">
        <v>1</v>
      </c>
      <c r="AJ601">
        <v>2</v>
      </c>
      <c r="AK601" t="s">
        <v>3989</v>
      </c>
      <c r="AL601">
        <v>1</v>
      </c>
      <c r="AM601">
        <v>1</v>
      </c>
      <c r="AN601">
        <v>1</v>
      </c>
      <c r="AO601">
        <v>2</v>
      </c>
      <c r="AP601">
        <v>1</v>
      </c>
      <c r="AQ601">
        <v>1</v>
      </c>
      <c r="AR601" t="s">
        <v>3990</v>
      </c>
      <c r="AS601">
        <v>2</v>
      </c>
      <c r="AT601">
        <v>1</v>
      </c>
      <c r="AU601">
        <v>1</v>
      </c>
      <c r="AV601">
        <v>1</v>
      </c>
      <c r="AW601">
        <v>7</v>
      </c>
      <c r="AX601">
        <v>1</v>
      </c>
      <c r="AY601">
        <v>6</v>
      </c>
      <c r="BE601">
        <v>1</v>
      </c>
      <c r="BF601">
        <v>1</v>
      </c>
      <c r="BG601">
        <v>1</v>
      </c>
      <c r="BH601">
        <v>1</v>
      </c>
      <c r="BI601">
        <v>1</v>
      </c>
      <c r="BJ601">
        <v>0</v>
      </c>
      <c r="BM601">
        <v>1</v>
      </c>
      <c r="BN601">
        <v>1</v>
      </c>
      <c r="BO601">
        <v>4</v>
      </c>
      <c r="BP601">
        <v>1</v>
      </c>
      <c r="BQ601">
        <v>17</v>
      </c>
      <c r="BR601">
        <v>3</v>
      </c>
      <c r="BS601">
        <v>1</v>
      </c>
      <c r="BT601">
        <v>4</v>
      </c>
      <c r="BV601">
        <v>1</v>
      </c>
      <c r="BX601">
        <v>1</v>
      </c>
      <c r="BZ601">
        <v>0</v>
      </c>
      <c r="CB601">
        <v>0</v>
      </c>
      <c r="CD601">
        <v>2</v>
      </c>
      <c r="CJ601">
        <v>1</v>
      </c>
      <c r="CK601">
        <v>2</v>
      </c>
      <c r="CL601">
        <v>6</v>
      </c>
      <c r="CM601">
        <v>6</v>
      </c>
      <c r="CS601">
        <v>6</v>
      </c>
      <c r="CT601">
        <v>1</v>
      </c>
      <c r="CU601">
        <v>1</v>
      </c>
      <c r="CV601" t="s">
        <v>3991</v>
      </c>
      <c r="CW601">
        <v>803</v>
      </c>
      <c r="CX601">
        <v>13.38</v>
      </c>
      <c r="CY601">
        <v>2</v>
      </c>
      <c r="CZ601">
        <v>1</v>
      </c>
      <c r="DA601" t="s">
        <v>328</v>
      </c>
      <c r="DC601">
        <v>1</v>
      </c>
      <c r="DD601">
        <v>1</v>
      </c>
      <c r="DE601">
        <v>29</v>
      </c>
      <c r="DN601" t="s">
        <v>3912</v>
      </c>
      <c r="DO601" t="s">
        <v>3912</v>
      </c>
      <c r="DP601" t="s">
        <v>3178</v>
      </c>
      <c r="DQ601" t="s">
        <v>202</v>
      </c>
      <c r="DR601" t="s">
        <v>202</v>
      </c>
      <c r="DT601">
        <v>1</v>
      </c>
      <c r="DV601">
        <v>1</v>
      </c>
      <c r="DW601">
        <v>0</v>
      </c>
      <c r="DX601">
        <v>1</v>
      </c>
      <c r="DY601">
        <v>1</v>
      </c>
      <c r="DZ601">
        <v>-97</v>
      </c>
      <c r="EB601">
        <v>5</v>
      </c>
      <c r="EC601">
        <v>1</v>
      </c>
      <c r="ED601">
        <v>8</v>
      </c>
      <c r="EL601">
        <v>2</v>
      </c>
      <c r="EM601">
        <v>3</v>
      </c>
      <c r="EN601">
        <v>1</v>
      </c>
      <c r="EO601">
        <v>2</v>
      </c>
      <c r="EP601">
        <v>1</v>
      </c>
      <c r="EQ601">
        <v>1</v>
      </c>
      <c r="ER601">
        <v>1</v>
      </c>
      <c r="EZ601">
        <v>1</v>
      </c>
      <c r="FA601">
        <v>1</v>
      </c>
      <c r="FD601">
        <v>1</v>
      </c>
      <c r="FG601">
        <v>0</v>
      </c>
      <c r="FH601" t="s">
        <v>3179</v>
      </c>
      <c r="FI601">
        <v>1</v>
      </c>
      <c r="FJ601" t="s">
        <v>204</v>
      </c>
      <c r="FK601">
        <v>0.66666669999999995</v>
      </c>
      <c r="FL601">
        <v>8</v>
      </c>
      <c r="FM601">
        <v>8</v>
      </c>
      <c r="FN601">
        <v>7.5</v>
      </c>
      <c r="FO601" t="s">
        <v>2212</v>
      </c>
      <c r="FP601">
        <v>3.5</v>
      </c>
      <c r="FQ601" t="s">
        <v>3180</v>
      </c>
      <c r="FR601" t="s">
        <v>3189</v>
      </c>
      <c r="FS601">
        <v>0</v>
      </c>
      <c r="FT601">
        <v>1</v>
      </c>
      <c r="FU601" t="s">
        <v>2221</v>
      </c>
      <c r="FV601" t="s">
        <v>3182</v>
      </c>
      <c r="FW601">
        <v>0</v>
      </c>
      <c r="FX601">
        <v>1</v>
      </c>
      <c r="FY601">
        <v>0</v>
      </c>
      <c r="FZ601">
        <v>0</v>
      </c>
      <c r="GA601">
        <v>15709</v>
      </c>
      <c r="GB601">
        <v>72</v>
      </c>
      <c r="GC601">
        <v>218.18055559999999</v>
      </c>
      <c r="GD601" t="s">
        <v>2401</v>
      </c>
      <c r="GE601">
        <v>1</v>
      </c>
      <c r="HG601" t="s">
        <v>202</v>
      </c>
      <c r="HJ601">
        <v>0</v>
      </c>
    </row>
    <row r="602" spans="1:218" x14ac:dyDescent="0.3">
      <c r="A602">
        <v>523</v>
      </c>
      <c r="B602" t="s">
        <v>3264</v>
      </c>
      <c r="C602" t="s">
        <v>3997</v>
      </c>
      <c r="D602" t="s">
        <v>194</v>
      </c>
      <c r="E602">
        <v>1</v>
      </c>
      <c r="F602" t="s">
        <v>202</v>
      </c>
      <c r="H602">
        <v>1</v>
      </c>
      <c r="M602">
        <v>1</v>
      </c>
      <c r="N602">
        <v>1</v>
      </c>
      <c r="U602">
        <v>1</v>
      </c>
      <c r="W602">
        <v>1</v>
      </c>
      <c r="X602" t="s">
        <v>3174</v>
      </c>
      <c r="Y602">
        <v>1</v>
      </c>
      <c r="Z602">
        <v>1</v>
      </c>
      <c r="AA602">
        <v>1</v>
      </c>
      <c r="AD602" t="s">
        <v>202</v>
      </c>
      <c r="AE602">
        <v>1</v>
      </c>
      <c r="AF602">
        <v>1</v>
      </c>
      <c r="AG602">
        <v>1</v>
      </c>
      <c r="AH602">
        <v>2</v>
      </c>
      <c r="AI602">
        <v>2</v>
      </c>
      <c r="AJ602">
        <v>2</v>
      </c>
      <c r="AK602" t="s">
        <v>3998</v>
      </c>
      <c r="AL602">
        <v>1</v>
      </c>
      <c r="AM602">
        <v>2</v>
      </c>
      <c r="AN602">
        <v>2</v>
      </c>
      <c r="AO602">
        <v>2</v>
      </c>
      <c r="AP602">
        <v>1</v>
      </c>
      <c r="AQ602">
        <v>1</v>
      </c>
      <c r="AR602" t="s">
        <v>3999</v>
      </c>
      <c r="AS602">
        <v>2</v>
      </c>
      <c r="AT602">
        <v>3</v>
      </c>
      <c r="AU602">
        <v>1</v>
      </c>
      <c r="AV602">
        <v>2</v>
      </c>
      <c r="AW602">
        <v>2</v>
      </c>
      <c r="AX602">
        <v>6</v>
      </c>
      <c r="AY602">
        <v>-98</v>
      </c>
      <c r="BE602">
        <v>1</v>
      </c>
      <c r="BF602">
        <v>1</v>
      </c>
      <c r="BG602">
        <v>1</v>
      </c>
      <c r="BH602">
        <v>1</v>
      </c>
      <c r="BI602">
        <v>1</v>
      </c>
      <c r="BJ602">
        <v>0</v>
      </c>
      <c r="BM602">
        <v>1</v>
      </c>
      <c r="BN602">
        <v>1</v>
      </c>
      <c r="BO602">
        <v>3</v>
      </c>
      <c r="BP602">
        <v>1</v>
      </c>
      <c r="BQ602">
        <v>35</v>
      </c>
      <c r="BR602">
        <v>1</v>
      </c>
      <c r="BS602">
        <v>1</v>
      </c>
      <c r="BT602">
        <v>2</v>
      </c>
      <c r="BU602">
        <v>2</v>
      </c>
      <c r="BV602">
        <v>0</v>
      </c>
      <c r="BW602">
        <v>2</v>
      </c>
      <c r="BX602">
        <v>0</v>
      </c>
      <c r="BY602">
        <v>2</v>
      </c>
      <c r="BZ602">
        <v>0</v>
      </c>
      <c r="CA602">
        <v>2</v>
      </c>
      <c r="CB602">
        <v>0</v>
      </c>
      <c r="CC602">
        <v>2</v>
      </c>
      <c r="CD602">
        <v>0</v>
      </c>
      <c r="CE602">
        <v>2</v>
      </c>
      <c r="CF602">
        <v>0</v>
      </c>
      <c r="CG602">
        <v>2</v>
      </c>
      <c r="CH602">
        <v>2</v>
      </c>
      <c r="CI602">
        <v>2</v>
      </c>
      <c r="CJ602">
        <v>1</v>
      </c>
      <c r="CK602">
        <v>2</v>
      </c>
      <c r="CL602">
        <v>5</v>
      </c>
      <c r="CM602">
        <v>1</v>
      </c>
      <c r="CR602">
        <v>2</v>
      </c>
      <c r="CS602">
        <v>6</v>
      </c>
      <c r="CT602">
        <v>1</v>
      </c>
      <c r="CU602">
        <v>1</v>
      </c>
      <c r="CV602" t="s">
        <v>4000</v>
      </c>
      <c r="CW602">
        <v>576</v>
      </c>
      <c r="CX602">
        <v>9.6</v>
      </c>
      <c r="CY602">
        <v>2</v>
      </c>
      <c r="CZ602">
        <v>1</v>
      </c>
      <c r="DA602" t="s">
        <v>3347</v>
      </c>
      <c r="DC602">
        <v>1</v>
      </c>
      <c r="DD602">
        <v>1</v>
      </c>
      <c r="DE602">
        <v>16</v>
      </c>
      <c r="DN602" t="s">
        <v>3912</v>
      </c>
      <c r="DO602" t="s">
        <v>3912</v>
      </c>
      <c r="DP602" t="s">
        <v>3178</v>
      </c>
      <c r="DQ602" t="s">
        <v>202</v>
      </c>
      <c r="DR602" t="s">
        <v>202</v>
      </c>
      <c r="DT602">
        <v>1</v>
      </c>
      <c r="DV602">
        <v>1</v>
      </c>
      <c r="DW602">
        <v>0</v>
      </c>
      <c r="DX602">
        <v>1</v>
      </c>
      <c r="DY602">
        <v>1</v>
      </c>
      <c r="DZ602">
        <v>1</v>
      </c>
      <c r="EA602">
        <v>10</v>
      </c>
      <c r="EB602">
        <f>IF(EA602&gt;=30,1,IF(EA602&gt;=20,2,IF(EA602&gt;=15,3,IF(EA602&gt;=10,4,IF(EA602&gt;=5,5,IF(EA602&gt;0,6,0))))))</f>
        <v>4</v>
      </c>
      <c r="EC602">
        <v>2</v>
      </c>
      <c r="EE602">
        <v>10</v>
      </c>
      <c r="EL602">
        <v>3</v>
      </c>
      <c r="EM602">
        <v>1</v>
      </c>
      <c r="EN602">
        <v>1</v>
      </c>
      <c r="EO602">
        <v>2</v>
      </c>
      <c r="EP602">
        <v>1</v>
      </c>
      <c r="EQ602">
        <v>1</v>
      </c>
      <c r="ER602">
        <v>1</v>
      </c>
      <c r="EZ602">
        <v>1</v>
      </c>
      <c r="FA602">
        <v>1</v>
      </c>
      <c r="FD602">
        <v>1</v>
      </c>
      <c r="FG602">
        <v>0</v>
      </c>
      <c r="FH602" t="s">
        <v>3179</v>
      </c>
      <c r="FI602">
        <v>1</v>
      </c>
      <c r="FJ602" t="s">
        <v>204</v>
      </c>
      <c r="FK602">
        <v>10</v>
      </c>
      <c r="FL602">
        <v>12</v>
      </c>
      <c r="FM602">
        <v>12</v>
      </c>
      <c r="FN602">
        <v>10</v>
      </c>
      <c r="FO602" t="s">
        <v>2220</v>
      </c>
      <c r="FP602">
        <v>0.5</v>
      </c>
      <c r="FQ602" t="s">
        <v>3180</v>
      </c>
      <c r="FR602" t="s">
        <v>3189</v>
      </c>
      <c r="FS602">
        <v>0</v>
      </c>
      <c r="FT602">
        <v>1</v>
      </c>
      <c r="FU602" t="s">
        <v>2221</v>
      </c>
      <c r="FV602" t="s">
        <v>3182</v>
      </c>
      <c r="FW602">
        <v>0</v>
      </c>
      <c r="FX602">
        <v>1</v>
      </c>
      <c r="FY602">
        <v>0</v>
      </c>
      <c r="FZ602">
        <v>0</v>
      </c>
      <c r="GA602">
        <v>14027</v>
      </c>
      <c r="GB602">
        <v>56</v>
      </c>
      <c r="GC602">
        <v>250.48214290000001</v>
      </c>
      <c r="GD602" t="s">
        <v>2401</v>
      </c>
      <c r="GE602">
        <v>1</v>
      </c>
      <c r="HG602" t="s">
        <v>202</v>
      </c>
      <c r="HJ602">
        <v>0</v>
      </c>
    </row>
    <row r="603" spans="1:218" x14ac:dyDescent="0.3">
      <c r="A603">
        <v>524</v>
      </c>
      <c r="B603" t="s">
        <v>3202</v>
      </c>
      <c r="C603" t="s">
        <v>4001</v>
      </c>
      <c r="D603" t="s">
        <v>194</v>
      </c>
      <c r="E603">
        <v>1</v>
      </c>
      <c r="F603" t="s">
        <v>202</v>
      </c>
      <c r="H603">
        <v>1</v>
      </c>
      <c r="M603">
        <v>1</v>
      </c>
      <c r="N603">
        <v>1</v>
      </c>
      <c r="U603">
        <v>1</v>
      </c>
      <c r="W603">
        <v>1</v>
      </c>
      <c r="X603" t="s">
        <v>3174</v>
      </c>
      <c r="Y603">
        <v>1</v>
      </c>
      <c r="Z603">
        <v>1</v>
      </c>
      <c r="AA603">
        <v>2</v>
      </c>
      <c r="AD603" t="s">
        <v>202</v>
      </c>
      <c r="AE603">
        <v>1</v>
      </c>
      <c r="AF603">
        <v>2</v>
      </c>
      <c r="AG603">
        <v>2</v>
      </c>
      <c r="AH603">
        <v>1</v>
      </c>
      <c r="AI603">
        <v>2</v>
      </c>
      <c r="AJ603">
        <v>2</v>
      </c>
      <c r="AK603" t="s">
        <v>3533</v>
      </c>
      <c r="AL603">
        <v>1</v>
      </c>
      <c r="AM603">
        <v>2</v>
      </c>
      <c r="AN603">
        <v>-97</v>
      </c>
      <c r="AO603">
        <v>2</v>
      </c>
      <c r="AP603">
        <v>1</v>
      </c>
      <c r="AQ603">
        <v>2</v>
      </c>
      <c r="AR603" t="s">
        <v>3534</v>
      </c>
      <c r="AS603">
        <v>2</v>
      </c>
      <c r="AT603">
        <v>1</v>
      </c>
      <c r="AU603">
        <v>1</v>
      </c>
      <c r="AV603">
        <v>2</v>
      </c>
      <c r="AW603">
        <v>6</v>
      </c>
      <c r="AX603">
        <v>5</v>
      </c>
      <c r="AY603">
        <v>2</v>
      </c>
      <c r="BE603">
        <v>1</v>
      </c>
      <c r="BF603">
        <v>1</v>
      </c>
      <c r="BG603">
        <v>1</v>
      </c>
      <c r="BH603">
        <v>1</v>
      </c>
      <c r="BI603">
        <v>1</v>
      </c>
      <c r="BJ603">
        <v>1</v>
      </c>
      <c r="BK603">
        <v>1</v>
      </c>
      <c r="BL603">
        <v>1</v>
      </c>
      <c r="BM603">
        <v>1</v>
      </c>
      <c r="BN603">
        <v>1</v>
      </c>
      <c r="BO603">
        <v>3</v>
      </c>
      <c r="BP603">
        <v>1</v>
      </c>
      <c r="BQ603">
        <v>50</v>
      </c>
      <c r="BR603">
        <v>1</v>
      </c>
      <c r="BS603">
        <v>1</v>
      </c>
      <c r="BT603">
        <v>3</v>
      </c>
      <c r="BU603">
        <v>3</v>
      </c>
      <c r="BV603">
        <v>0</v>
      </c>
      <c r="BW603">
        <v>3</v>
      </c>
      <c r="BX603">
        <v>0</v>
      </c>
      <c r="BY603">
        <v>3</v>
      </c>
      <c r="BZ603">
        <v>0</v>
      </c>
      <c r="CA603">
        <v>3</v>
      </c>
      <c r="CB603">
        <v>0</v>
      </c>
      <c r="CC603">
        <v>3</v>
      </c>
      <c r="CD603">
        <v>0</v>
      </c>
      <c r="CE603">
        <v>3</v>
      </c>
      <c r="CF603">
        <v>2</v>
      </c>
      <c r="CG603">
        <v>3</v>
      </c>
      <c r="CH603">
        <v>1</v>
      </c>
      <c r="CI603">
        <v>3</v>
      </c>
      <c r="CJ603">
        <v>1</v>
      </c>
      <c r="CK603">
        <v>2</v>
      </c>
      <c r="CL603">
        <v>3</v>
      </c>
      <c r="CM603">
        <v>1</v>
      </c>
      <c r="CR603">
        <v>2</v>
      </c>
      <c r="CS603">
        <v>1</v>
      </c>
      <c r="CT603">
        <v>1</v>
      </c>
      <c r="CU603">
        <v>2</v>
      </c>
      <c r="CV603" t="s">
        <v>4002</v>
      </c>
      <c r="CW603">
        <v>940</v>
      </c>
      <c r="CX603">
        <v>15.67</v>
      </c>
      <c r="CY603">
        <v>2</v>
      </c>
      <c r="CZ603">
        <v>1</v>
      </c>
      <c r="DA603" t="s">
        <v>252</v>
      </c>
      <c r="DC603">
        <v>1</v>
      </c>
      <c r="DD603">
        <v>1</v>
      </c>
      <c r="DE603">
        <v>15</v>
      </c>
      <c r="DN603" t="s">
        <v>3912</v>
      </c>
      <c r="DO603" t="s">
        <v>3912</v>
      </c>
      <c r="DP603" t="s">
        <v>3178</v>
      </c>
      <c r="DQ603" t="s">
        <v>202</v>
      </c>
      <c r="DR603" t="s">
        <v>3871</v>
      </c>
      <c r="DT603">
        <v>1</v>
      </c>
      <c r="DV603">
        <v>1</v>
      </c>
      <c r="DW603">
        <v>0</v>
      </c>
      <c r="DX603">
        <v>2</v>
      </c>
      <c r="DY603">
        <v>1</v>
      </c>
      <c r="DZ603">
        <v>-97</v>
      </c>
      <c r="EB603">
        <v>3</v>
      </c>
      <c r="EC603">
        <v>1</v>
      </c>
      <c r="ED603">
        <v>11</v>
      </c>
      <c r="EL603">
        <v>3</v>
      </c>
      <c r="EM603">
        <v>1</v>
      </c>
      <c r="EN603">
        <v>1</v>
      </c>
      <c r="EO603">
        <v>3</v>
      </c>
      <c r="EP603">
        <v>1</v>
      </c>
      <c r="EQ603">
        <v>1</v>
      </c>
      <c r="ER603">
        <v>1</v>
      </c>
      <c r="EZ603">
        <v>1</v>
      </c>
      <c r="FA603">
        <v>1</v>
      </c>
      <c r="FD603">
        <v>1</v>
      </c>
      <c r="FG603">
        <v>0</v>
      </c>
      <c r="FH603" t="s">
        <v>3179</v>
      </c>
      <c r="FI603">
        <v>1</v>
      </c>
      <c r="FJ603" t="s">
        <v>204</v>
      </c>
      <c r="FK603">
        <v>0.91666669999999995</v>
      </c>
      <c r="FL603">
        <v>11</v>
      </c>
      <c r="FM603">
        <v>11</v>
      </c>
      <c r="FN603">
        <v>17.5</v>
      </c>
      <c r="FO603" t="s">
        <v>2220</v>
      </c>
      <c r="FP603">
        <v>0.5</v>
      </c>
      <c r="FQ603" t="s">
        <v>3180</v>
      </c>
      <c r="FR603" t="s">
        <v>3181</v>
      </c>
      <c r="FS603">
        <v>1</v>
      </c>
      <c r="FT603">
        <v>1</v>
      </c>
      <c r="FU603" t="s">
        <v>2221</v>
      </c>
      <c r="FV603" t="s">
        <v>3182</v>
      </c>
      <c r="FW603">
        <v>0</v>
      </c>
      <c r="FX603">
        <v>1</v>
      </c>
      <c r="FY603">
        <v>0</v>
      </c>
      <c r="FZ603">
        <v>0</v>
      </c>
      <c r="GA603">
        <v>20830</v>
      </c>
      <c r="GB603">
        <v>83</v>
      </c>
      <c r="GC603">
        <v>250.9638554</v>
      </c>
      <c r="GD603" t="s">
        <v>2401</v>
      </c>
      <c r="GE603">
        <v>1</v>
      </c>
      <c r="HG603" t="s">
        <v>202</v>
      </c>
      <c r="HJ603">
        <v>0</v>
      </c>
    </row>
    <row r="604" spans="1:218" x14ac:dyDescent="0.3">
      <c r="A604">
        <v>1298</v>
      </c>
      <c r="B604" t="s">
        <v>3225</v>
      </c>
      <c r="C604" t="s">
        <v>5162</v>
      </c>
      <c r="D604" t="s">
        <v>212</v>
      </c>
      <c r="E604">
        <v>1</v>
      </c>
      <c r="F604" t="s">
        <v>202</v>
      </c>
      <c r="H604">
        <v>1</v>
      </c>
      <c r="M604">
        <v>1</v>
      </c>
      <c r="N604">
        <v>1</v>
      </c>
      <c r="U604">
        <v>1</v>
      </c>
      <c r="W604">
        <v>1</v>
      </c>
      <c r="X604" t="s">
        <v>3174</v>
      </c>
      <c r="Y604">
        <v>1</v>
      </c>
      <c r="Z604">
        <v>1</v>
      </c>
      <c r="AA604">
        <v>1</v>
      </c>
      <c r="AD604" t="s">
        <v>202</v>
      </c>
      <c r="AE604">
        <v>1</v>
      </c>
      <c r="AF604">
        <v>2</v>
      </c>
      <c r="AG604">
        <v>1</v>
      </c>
      <c r="AH604">
        <v>1</v>
      </c>
      <c r="AI604">
        <v>2</v>
      </c>
      <c r="AJ604">
        <v>2</v>
      </c>
      <c r="AK604" t="s">
        <v>5163</v>
      </c>
      <c r="AL604">
        <v>1</v>
      </c>
      <c r="AM604">
        <v>2</v>
      </c>
      <c r="AN604">
        <v>1</v>
      </c>
      <c r="AO604">
        <v>2</v>
      </c>
      <c r="AP604">
        <v>2</v>
      </c>
      <c r="AQ604">
        <v>1</v>
      </c>
      <c r="AR604" t="s">
        <v>5164</v>
      </c>
      <c r="AS604">
        <v>1</v>
      </c>
      <c r="AT604">
        <v>1</v>
      </c>
      <c r="AU604">
        <v>1</v>
      </c>
      <c r="AV604">
        <v>1</v>
      </c>
      <c r="AW604">
        <v>7</v>
      </c>
      <c r="AX604">
        <v>1</v>
      </c>
      <c r="AY604">
        <v>-97</v>
      </c>
      <c r="BE604">
        <v>1</v>
      </c>
      <c r="BF604">
        <v>2</v>
      </c>
      <c r="BG604">
        <v>1</v>
      </c>
      <c r="BH604">
        <v>2</v>
      </c>
      <c r="BI604">
        <v>1</v>
      </c>
      <c r="BJ604">
        <v>1</v>
      </c>
      <c r="BK604">
        <v>1</v>
      </c>
      <c r="BL604">
        <v>1</v>
      </c>
      <c r="BM604">
        <v>1</v>
      </c>
      <c r="BN604">
        <v>1</v>
      </c>
      <c r="BO604">
        <v>3</v>
      </c>
      <c r="BP604">
        <v>1</v>
      </c>
      <c r="BQ604">
        <v>20</v>
      </c>
      <c r="BR604">
        <v>1</v>
      </c>
      <c r="BS604">
        <v>1</v>
      </c>
      <c r="BT604">
        <v>6</v>
      </c>
      <c r="BU604">
        <v>0</v>
      </c>
      <c r="BV604">
        <v>-99</v>
      </c>
      <c r="BW604">
        <v>0</v>
      </c>
      <c r="BY604">
        <v>0</v>
      </c>
      <c r="CA604">
        <v>0</v>
      </c>
      <c r="CC604">
        <v>0</v>
      </c>
      <c r="CE604">
        <v>0</v>
      </c>
      <c r="CG604">
        <v>0</v>
      </c>
      <c r="CI604">
        <v>0</v>
      </c>
      <c r="CJ604">
        <v>1</v>
      </c>
      <c r="CK604">
        <v>2</v>
      </c>
      <c r="CL604">
        <v>-98</v>
      </c>
      <c r="CM604">
        <v>-98</v>
      </c>
      <c r="CR604">
        <v>-98</v>
      </c>
      <c r="CS604">
        <v>-98</v>
      </c>
      <c r="CT604">
        <v>-98</v>
      </c>
      <c r="CU604">
        <v>1</v>
      </c>
      <c r="CV604" t="s">
        <v>2119</v>
      </c>
      <c r="CW604">
        <v>766</v>
      </c>
      <c r="CX604">
        <v>12.77</v>
      </c>
      <c r="CY604">
        <v>2</v>
      </c>
      <c r="CZ604">
        <v>1</v>
      </c>
      <c r="DA604" t="s">
        <v>553</v>
      </c>
      <c r="DC604">
        <v>1</v>
      </c>
      <c r="DD604">
        <v>1</v>
      </c>
      <c r="DE604">
        <v>3</v>
      </c>
      <c r="DN604" t="s">
        <v>5161</v>
      </c>
      <c r="DO604" t="s">
        <v>5161</v>
      </c>
      <c r="DP604" t="s">
        <v>3178</v>
      </c>
      <c r="DQ604" t="s">
        <v>202</v>
      </c>
      <c r="DR604" t="s">
        <v>202</v>
      </c>
      <c r="DT604">
        <v>1</v>
      </c>
      <c r="DV604">
        <v>1</v>
      </c>
      <c r="DW604">
        <v>0</v>
      </c>
      <c r="DX604">
        <v>1</v>
      </c>
      <c r="DY604">
        <v>1</v>
      </c>
      <c r="DZ604">
        <v>-97</v>
      </c>
      <c r="EB604">
        <v>6</v>
      </c>
      <c r="EC604">
        <v>2</v>
      </c>
      <c r="EE604">
        <v>-99</v>
      </c>
      <c r="EL604">
        <v>2</v>
      </c>
      <c r="EM604">
        <v>-97</v>
      </c>
      <c r="EN604">
        <v>1</v>
      </c>
      <c r="EO604">
        <v>1</v>
      </c>
      <c r="EP604">
        <v>1</v>
      </c>
      <c r="EQ604">
        <v>1</v>
      </c>
      <c r="ER604">
        <v>1</v>
      </c>
      <c r="EZ604">
        <v>-97</v>
      </c>
      <c r="FA604">
        <v>1</v>
      </c>
      <c r="FD604">
        <v>2</v>
      </c>
      <c r="FG604">
        <v>0</v>
      </c>
      <c r="FH604" t="s">
        <v>3179</v>
      </c>
      <c r="FI604">
        <v>1</v>
      </c>
      <c r="FJ604" t="s">
        <v>204</v>
      </c>
      <c r="FK604">
        <v>-99</v>
      </c>
      <c r="FL604">
        <v>12</v>
      </c>
      <c r="FM604">
        <v>12</v>
      </c>
      <c r="FN604">
        <v>2.5</v>
      </c>
      <c r="FO604" t="s">
        <v>2212</v>
      </c>
      <c r="FQ604" t="s">
        <v>3180</v>
      </c>
      <c r="FR604" t="s">
        <v>3196</v>
      </c>
      <c r="FS604">
        <v>1</v>
      </c>
      <c r="FT604">
        <v>1</v>
      </c>
      <c r="FU604" t="s">
        <v>2221</v>
      </c>
      <c r="FV604" t="s">
        <v>3182</v>
      </c>
      <c r="FW604">
        <v>0</v>
      </c>
      <c r="FX604">
        <v>1</v>
      </c>
      <c r="FY604">
        <v>0</v>
      </c>
      <c r="FZ604">
        <v>0</v>
      </c>
      <c r="GA604">
        <v>39021</v>
      </c>
      <c r="GB604">
        <v>133</v>
      </c>
      <c r="GC604">
        <v>293.3909774</v>
      </c>
      <c r="GD604" t="s">
        <v>2401</v>
      </c>
      <c r="GE604">
        <v>1</v>
      </c>
      <c r="HG604" t="s">
        <v>202</v>
      </c>
      <c r="HJ604">
        <v>0</v>
      </c>
    </row>
    <row r="605" spans="1:218" x14ac:dyDescent="0.3">
      <c r="A605">
        <v>527</v>
      </c>
      <c r="B605" t="s">
        <v>3190</v>
      </c>
      <c r="C605" t="s">
        <v>4006</v>
      </c>
      <c r="D605" t="s">
        <v>265</v>
      </c>
      <c r="E605">
        <v>1</v>
      </c>
      <c r="F605" t="s">
        <v>202</v>
      </c>
      <c r="H605">
        <v>2</v>
      </c>
      <c r="I605">
        <v>1</v>
      </c>
      <c r="M605">
        <v>1</v>
      </c>
      <c r="N605">
        <v>1</v>
      </c>
      <c r="U605">
        <v>1</v>
      </c>
      <c r="W605">
        <v>1</v>
      </c>
      <c r="X605" t="s">
        <v>3174</v>
      </c>
      <c r="Y605">
        <v>1</v>
      </c>
      <c r="Z605">
        <v>1</v>
      </c>
      <c r="AA605">
        <v>5</v>
      </c>
      <c r="AD605" t="s">
        <v>202</v>
      </c>
      <c r="AE605">
        <v>1</v>
      </c>
      <c r="AF605">
        <v>2</v>
      </c>
      <c r="AG605">
        <v>1</v>
      </c>
      <c r="AH605">
        <v>1</v>
      </c>
      <c r="AI605">
        <v>1</v>
      </c>
      <c r="AJ605">
        <v>1</v>
      </c>
      <c r="AK605" t="s">
        <v>4007</v>
      </c>
      <c r="AL605">
        <v>1</v>
      </c>
      <c r="AM605">
        <v>2</v>
      </c>
      <c r="AN605">
        <v>1</v>
      </c>
      <c r="AO605">
        <v>2</v>
      </c>
      <c r="AP605">
        <v>2</v>
      </c>
      <c r="AQ605">
        <v>2</v>
      </c>
      <c r="AR605" t="s">
        <v>4008</v>
      </c>
      <c r="AS605">
        <v>1</v>
      </c>
      <c r="AT605">
        <v>2</v>
      </c>
      <c r="AU605">
        <v>2</v>
      </c>
      <c r="AV605">
        <v>2</v>
      </c>
      <c r="AW605">
        <v>7</v>
      </c>
      <c r="AX605">
        <v>1</v>
      </c>
      <c r="AY605">
        <v>4</v>
      </c>
      <c r="BE605">
        <v>1</v>
      </c>
      <c r="BF605">
        <v>2</v>
      </c>
      <c r="BG605">
        <v>1</v>
      </c>
      <c r="BH605">
        <v>0</v>
      </c>
      <c r="BI605">
        <v>1</v>
      </c>
      <c r="BJ605">
        <v>0</v>
      </c>
      <c r="BM605">
        <v>1</v>
      </c>
      <c r="BN605">
        <v>1</v>
      </c>
      <c r="BO605">
        <v>3</v>
      </c>
      <c r="BP605">
        <v>1</v>
      </c>
      <c r="BQ605">
        <v>10</v>
      </c>
      <c r="BR605">
        <v>2</v>
      </c>
      <c r="BS605">
        <v>1</v>
      </c>
      <c r="BT605">
        <v>3</v>
      </c>
      <c r="BV605">
        <v>1</v>
      </c>
      <c r="BX605">
        <v>0</v>
      </c>
      <c r="BZ605">
        <v>0</v>
      </c>
      <c r="CB605">
        <v>0</v>
      </c>
      <c r="CD605">
        <v>0</v>
      </c>
      <c r="CF605">
        <v>2</v>
      </c>
      <c r="CJ605">
        <v>1</v>
      </c>
      <c r="CK605">
        <v>2</v>
      </c>
      <c r="CL605">
        <v>8</v>
      </c>
      <c r="CM605">
        <v>1</v>
      </c>
      <c r="CN605">
        <v>3</v>
      </c>
      <c r="CR605">
        <v>-97</v>
      </c>
      <c r="CS605">
        <v>2</v>
      </c>
      <c r="CT605">
        <v>1</v>
      </c>
      <c r="CU605">
        <v>1</v>
      </c>
      <c r="CV605" t="s">
        <v>1570</v>
      </c>
      <c r="CW605">
        <v>790</v>
      </c>
      <c r="CX605">
        <v>13.17</v>
      </c>
      <c r="CY605">
        <v>2</v>
      </c>
      <c r="CZ605">
        <v>1</v>
      </c>
      <c r="DA605" t="s">
        <v>936</v>
      </c>
      <c r="DC605">
        <v>1</v>
      </c>
      <c r="DD605">
        <v>1</v>
      </c>
      <c r="DE605">
        <v>29</v>
      </c>
      <c r="DN605" t="s">
        <v>3912</v>
      </c>
      <c r="DO605" t="s">
        <v>3912</v>
      </c>
      <c r="DP605" t="s">
        <v>3178</v>
      </c>
      <c r="DQ605" t="s">
        <v>202</v>
      </c>
      <c r="DR605" t="s">
        <v>202</v>
      </c>
      <c r="DT605">
        <v>1</v>
      </c>
      <c r="DV605">
        <v>1</v>
      </c>
      <c r="DW605">
        <v>0</v>
      </c>
      <c r="DX605">
        <v>5</v>
      </c>
      <c r="DY605">
        <v>1</v>
      </c>
      <c r="DZ605">
        <v>1</v>
      </c>
      <c r="EA605">
        <v>10</v>
      </c>
      <c r="EB605">
        <f t="shared" ref="EB605:EB612" si="25">IF(EA605&gt;=30,1,IF(EA605&gt;=20,2,IF(EA605&gt;=15,3,IF(EA605&gt;=10,4,IF(EA605&gt;=5,5,IF(EA605&gt;0,6,0))))))</f>
        <v>4</v>
      </c>
      <c r="EC605">
        <v>2</v>
      </c>
      <c r="EE605">
        <v>10</v>
      </c>
      <c r="EL605">
        <v>2</v>
      </c>
      <c r="EM605">
        <v>1</v>
      </c>
      <c r="EN605">
        <v>1</v>
      </c>
      <c r="EO605">
        <v>2</v>
      </c>
      <c r="EP605">
        <v>1</v>
      </c>
      <c r="EQ605">
        <v>1</v>
      </c>
      <c r="ER605">
        <v>1</v>
      </c>
      <c r="EZ605">
        <v>1</v>
      </c>
      <c r="FA605">
        <v>2</v>
      </c>
      <c r="FB605">
        <v>1</v>
      </c>
      <c r="FC605">
        <v>6</v>
      </c>
      <c r="FD605">
        <v>1</v>
      </c>
      <c r="FG605">
        <v>0</v>
      </c>
      <c r="FH605" t="s">
        <v>3179</v>
      </c>
      <c r="FI605">
        <v>1</v>
      </c>
      <c r="FJ605" t="s">
        <v>204</v>
      </c>
      <c r="FK605">
        <v>10</v>
      </c>
      <c r="FL605">
        <v>12</v>
      </c>
      <c r="FM605">
        <v>12</v>
      </c>
      <c r="FN605">
        <v>10</v>
      </c>
      <c r="FO605" t="s">
        <v>2212</v>
      </c>
      <c r="FP605">
        <v>0.5</v>
      </c>
      <c r="FQ605" t="s">
        <v>3180</v>
      </c>
      <c r="FR605" t="s">
        <v>3189</v>
      </c>
      <c r="FS605">
        <v>0</v>
      </c>
      <c r="FT605">
        <v>1</v>
      </c>
      <c r="FU605" t="s">
        <v>2221</v>
      </c>
      <c r="FV605" t="s">
        <v>3182</v>
      </c>
      <c r="FW605">
        <v>0</v>
      </c>
      <c r="FX605">
        <v>1</v>
      </c>
      <c r="FY605">
        <v>0</v>
      </c>
      <c r="FZ605">
        <v>0</v>
      </c>
      <c r="GA605">
        <v>15709</v>
      </c>
      <c r="GB605">
        <v>72</v>
      </c>
      <c r="GC605">
        <v>218.18055559999999</v>
      </c>
      <c r="GD605" t="s">
        <v>2401</v>
      </c>
      <c r="GE605">
        <v>1</v>
      </c>
      <c r="HG605" t="s">
        <v>202</v>
      </c>
      <c r="HJ605">
        <v>0</v>
      </c>
    </row>
    <row r="606" spans="1:218" x14ac:dyDescent="0.3">
      <c r="A606">
        <v>552</v>
      </c>
      <c r="B606" t="s">
        <v>3207</v>
      </c>
      <c r="C606" t="s">
        <v>4034</v>
      </c>
      <c r="D606" t="s">
        <v>265</v>
      </c>
      <c r="E606">
        <v>1</v>
      </c>
      <c r="F606" t="s">
        <v>202</v>
      </c>
      <c r="H606">
        <v>1</v>
      </c>
      <c r="M606">
        <v>1</v>
      </c>
      <c r="N606">
        <v>1</v>
      </c>
      <c r="U606">
        <v>1</v>
      </c>
      <c r="W606">
        <v>1</v>
      </c>
      <c r="X606" t="s">
        <v>3174</v>
      </c>
      <c r="Y606">
        <v>1</v>
      </c>
      <c r="Z606">
        <v>1</v>
      </c>
      <c r="AA606">
        <v>1</v>
      </c>
      <c r="AD606" t="s">
        <v>202</v>
      </c>
      <c r="AE606">
        <v>1</v>
      </c>
      <c r="AF606">
        <v>2</v>
      </c>
      <c r="AG606">
        <v>1</v>
      </c>
      <c r="AH606">
        <v>2</v>
      </c>
      <c r="AI606">
        <v>2</v>
      </c>
      <c r="AJ606">
        <v>2</v>
      </c>
      <c r="AK606" t="s">
        <v>4035</v>
      </c>
      <c r="AL606">
        <v>2</v>
      </c>
      <c r="AM606">
        <v>2</v>
      </c>
      <c r="AN606">
        <v>2</v>
      </c>
      <c r="AO606">
        <v>2</v>
      </c>
      <c r="AP606">
        <v>2</v>
      </c>
      <c r="AQ606">
        <v>2</v>
      </c>
      <c r="AR606" t="s">
        <v>4036</v>
      </c>
      <c r="AS606">
        <v>1</v>
      </c>
      <c r="AT606">
        <v>1</v>
      </c>
      <c r="AU606">
        <v>1</v>
      </c>
      <c r="AV606">
        <v>2</v>
      </c>
      <c r="AW606">
        <v>7</v>
      </c>
      <c r="AX606">
        <v>7</v>
      </c>
      <c r="AY606">
        <v>3</v>
      </c>
      <c r="BE606">
        <v>1</v>
      </c>
      <c r="BF606">
        <v>1</v>
      </c>
      <c r="BG606">
        <v>1</v>
      </c>
      <c r="BH606">
        <v>1</v>
      </c>
      <c r="BI606">
        <v>1</v>
      </c>
      <c r="BJ606">
        <v>0</v>
      </c>
      <c r="BM606">
        <v>1</v>
      </c>
      <c r="BN606">
        <v>1</v>
      </c>
      <c r="BO606">
        <v>2</v>
      </c>
      <c r="BP606">
        <v>1</v>
      </c>
      <c r="BQ606">
        <v>40</v>
      </c>
      <c r="BR606">
        <v>1</v>
      </c>
      <c r="BS606">
        <v>1</v>
      </c>
      <c r="BT606">
        <v>3</v>
      </c>
      <c r="BU606">
        <v>3</v>
      </c>
      <c r="BV606">
        <v>0</v>
      </c>
      <c r="BW606">
        <v>3</v>
      </c>
      <c r="BX606">
        <v>0</v>
      </c>
      <c r="BY606">
        <v>3</v>
      </c>
      <c r="BZ606">
        <v>0</v>
      </c>
      <c r="CA606">
        <v>3</v>
      </c>
      <c r="CB606">
        <v>0</v>
      </c>
      <c r="CC606">
        <v>3</v>
      </c>
      <c r="CD606">
        <v>1</v>
      </c>
      <c r="CE606">
        <v>3</v>
      </c>
      <c r="CF606">
        <v>1</v>
      </c>
      <c r="CG606">
        <v>3</v>
      </c>
      <c r="CH606">
        <v>1</v>
      </c>
      <c r="CI606">
        <v>3</v>
      </c>
      <c r="CJ606">
        <v>1</v>
      </c>
      <c r="CK606">
        <v>1</v>
      </c>
      <c r="CL606">
        <v>5</v>
      </c>
      <c r="CM606">
        <v>1</v>
      </c>
      <c r="CR606">
        <v>2</v>
      </c>
      <c r="CS606">
        <v>7</v>
      </c>
      <c r="CT606">
        <v>8</v>
      </c>
      <c r="CU606">
        <v>1</v>
      </c>
      <c r="CV606" t="s">
        <v>1035</v>
      </c>
      <c r="CW606">
        <v>761</v>
      </c>
      <c r="CX606">
        <v>12.68</v>
      </c>
      <c r="CY606">
        <v>2</v>
      </c>
      <c r="CZ606">
        <v>1</v>
      </c>
      <c r="DA606" t="s">
        <v>217</v>
      </c>
      <c r="DC606">
        <v>1</v>
      </c>
      <c r="DD606">
        <v>1</v>
      </c>
      <c r="DE606">
        <v>28</v>
      </c>
      <c r="DN606" t="s">
        <v>3912</v>
      </c>
      <c r="DO606" t="s">
        <v>3912</v>
      </c>
      <c r="DP606" t="s">
        <v>3178</v>
      </c>
      <c r="DQ606" t="s">
        <v>202</v>
      </c>
      <c r="DR606" t="s">
        <v>202</v>
      </c>
      <c r="DT606">
        <v>1</v>
      </c>
      <c r="DV606">
        <v>1</v>
      </c>
      <c r="DW606">
        <v>0</v>
      </c>
      <c r="DX606">
        <v>1</v>
      </c>
      <c r="DY606">
        <v>1</v>
      </c>
      <c r="DZ606">
        <v>1</v>
      </c>
      <c r="EA606">
        <v>10</v>
      </c>
      <c r="EB606">
        <f t="shared" si="25"/>
        <v>4</v>
      </c>
      <c r="EC606">
        <v>1</v>
      </c>
      <c r="ED606">
        <v>6</v>
      </c>
      <c r="EL606">
        <v>1</v>
      </c>
      <c r="EM606">
        <v>-97</v>
      </c>
      <c r="EN606">
        <v>1</v>
      </c>
      <c r="EO606">
        <v>1</v>
      </c>
      <c r="EP606">
        <v>1</v>
      </c>
      <c r="EQ606">
        <v>1</v>
      </c>
      <c r="ER606">
        <v>1</v>
      </c>
      <c r="EZ606">
        <v>1</v>
      </c>
      <c r="FA606">
        <v>1</v>
      </c>
      <c r="FD606">
        <v>1</v>
      </c>
      <c r="FG606">
        <v>0</v>
      </c>
      <c r="FH606" t="s">
        <v>3179</v>
      </c>
      <c r="FI606">
        <v>1</v>
      </c>
      <c r="FJ606" t="s">
        <v>204</v>
      </c>
      <c r="FK606">
        <v>0.5</v>
      </c>
      <c r="FL606">
        <v>6</v>
      </c>
      <c r="FM606">
        <v>6</v>
      </c>
      <c r="FN606">
        <v>10</v>
      </c>
      <c r="FO606" t="s">
        <v>2206</v>
      </c>
      <c r="FQ606" t="s">
        <v>3180</v>
      </c>
      <c r="FR606" t="s">
        <v>3196</v>
      </c>
      <c r="FS606">
        <v>1</v>
      </c>
      <c r="FT606">
        <v>1</v>
      </c>
      <c r="FU606" t="s">
        <v>2221</v>
      </c>
      <c r="FV606" t="s">
        <v>3182</v>
      </c>
      <c r="FW606">
        <v>0</v>
      </c>
      <c r="FX606">
        <v>1</v>
      </c>
      <c r="FY606">
        <v>0</v>
      </c>
      <c r="FZ606">
        <v>0</v>
      </c>
      <c r="GA606">
        <v>11328</v>
      </c>
      <c r="GB606">
        <v>52</v>
      </c>
      <c r="GC606">
        <v>217.8461538</v>
      </c>
      <c r="GD606" t="s">
        <v>2401</v>
      </c>
      <c r="GE606">
        <v>1</v>
      </c>
      <c r="HG606" t="s">
        <v>202</v>
      </c>
      <c r="HJ606">
        <v>0</v>
      </c>
    </row>
    <row r="607" spans="1:218" x14ac:dyDescent="0.3">
      <c r="A607">
        <v>557</v>
      </c>
      <c r="B607" t="s">
        <v>4040</v>
      </c>
      <c r="C607" t="s">
        <v>4041</v>
      </c>
      <c r="D607" t="s">
        <v>194</v>
      </c>
      <c r="E607">
        <v>1</v>
      </c>
      <c r="F607" t="s">
        <v>202</v>
      </c>
      <c r="H607">
        <v>1</v>
      </c>
      <c r="M607">
        <v>3</v>
      </c>
      <c r="N607">
        <v>1</v>
      </c>
      <c r="U607">
        <v>1</v>
      </c>
      <c r="W607">
        <v>1</v>
      </c>
      <c r="X607" t="s">
        <v>3174</v>
      </c>
      <c r="Y607">
        <v>1</v>
      </c>
      <c r="Z607">
        <v>1</v>
      </c>
      <c r="AA607">
        <v>2</v>
      </c>
      <c r="AD607" t="s">
        <v>3174</v>
      </c>
      <c r="AE607">
        <v>1</v>
      </c>
      <c r="AF607">
        <v>1</v>
      </c>
      <c r="AG607">
        <v>1</v>
      </c>
      <c r="AH607">
        <v>1</v>
      </c>
      <c r="AI607">
        <v>1</v>
      </c>
      <c r="AJ607">
        <v>2</v>
      </c>
      <c r="AK607" t="s">
        <v>4042</v>
      </c>
      <c r="AL607">
        <v>1</v>
      </c>
      <c r="AM607">
        <v>2</v>
      </c>
      <c r="AN607">
        <v>1</v>
      </c>
      <c r="AO607">
        <v>2</v>
      </c>
      <c r="AP607">
        <v>1</v>
      </c>
      <c r="AQ607">
        <v>1</v>
      </c>
      <c r="AR607" t="s">
        <v>4043</v>
      </c>
      <c r="AS607">
        <v>1</v>
      </c>
      <c r="AT607">
        <v>1</v>
      </c>
      <c r="AU607">
        <v>1</v>
      </c>
      <c r="AV607">
        <v>2</v>
      </c>
      <c r="AW607">
        <v>7</v>
      </c>
      <c r="AX607">
        <v>1</v>
      </c>
      <c r="AY607">
        <v>3</v>
      </c>
      <c r="BE607">
        <v>1</v>
      </c>
      <c r="BF607">
        <v>2</v>
      </c>
      <c r="BG607">
        <v>1</v>
      </c>
      <c r="BH607">
        <v>2</v>
      </c>
      <c r="BI607">
        <v>1</v>
      </c>
      <c r="BJ607">
        <v>1</v>
      </c>
      <c r="BK607">
        <v>1</v>
      </c>
      <c r="BL607">
        <v>1</v>
      </c>
      <c r="BM607">
        <v>1</v>
      </c>
      <c r="BN607">
        <v>1</v>
      </c>
      <c r="BO607">
        <v>4</v>
      </c>
      <c r="BP607">
        <v>1</v>
      </c>
      <c r="BQ607">
        <v>46</v>
      </c>
      <c r="BR607">
        <v>1</v>
      </c>
      <c r="BS607">
        <v>1</v>
      </c>
      <c r="BT607">
        <v>2</v>
      </c>
      <c r="BU607">
        <v>2</v>
      </c>
      <c r="BV607">
        <v>0</v>
      </c>
      <c r="BW607">
        <v>2</v>
      </c>
      <c r="BX607">
        <v>0</v>
      </c>
      <c r="BY607">
        <v>2</v>
      </c>
      <c r="BZ607">
        <v>0</v>
      </c>
      <c r="CA607">
        <v>2</v>
      </c>
      <c r="CB607">
        <v>0</v>
      </c>
      <c r="CC607">
        <v>2</v>
      </c>
      <c r="CD607">
        <v>0</v>
      </c>
      <c r="CE607">
        <v>2</v>
      </c>
      <c r="CF607">
        <v>0</v>
      </c>
      <c r="CG607">
        <v>2</v>
      </c>
      <c r="CH607">
        <v>2</v>
      </c>
      <c r="CI607">
        <v>2</v>
      </c>
      <c r="CJ607">
        <v>1</v>
      </c>
      <c r="CK607">
        <v>1</v>
      </c>
      <c r="CL607">
        <v>6</v>
      </c>
      <c r="CM607">
        <v>1</v>
      </c>
      <c r="CR607">
        <v>2</v>
      </c>
      <c r="CS607">
        <v>-97</v>
      </c>
      <c r="CT607">
        <v>1</v>
      </c>
      <c r="CU607">
        <v>1</v>
      </c>
      <c r="CV607" t="s">
        <v>417</v>
      </c>
      <c r="CW607">
        <v>1070</v>
      </c>
      <c r="CX607">
        <v>17.829999999999998</v>
      </c>
      <c r="CY607">
        <v>2</v>
      </c>
      <c r="CZ607">
        <v>1</v>
      </c>
      <c r="DA607" t="s">
        <v>388</v>
      </c>
      <c r="DC607">
        <v>1</v>
      </c>
      <c r="DD607">
        <v>1</v>
      </c>
      <c r="DE607">
        <v>24</v>
      </c>
      <c r="DN607" t="s">
        <v>3912</v>
      </c>
      <c r="DO607" t="s">
        <v>3912</v>
      </c>
      <c r="DP607" t="s">
        <v>3178</v>
      </c>
      <c r="DQ607" t="s">
        <v>202</v>
      </c>
      <c r="DR607" t="s">
        <v>202</v>
      </c>
      <c r="DT607">
        <v>1</v>
      </c>
      <c r="DV607">
        <v>1</v>
      </c>
      <c r="DW607">
        <v>0</v>
      </c>
      <c r="DX607">
        <v>2</v>
      </c>
      <c r="DY607">
        <v>1</v>
      </c>
      <c r="DZ607">
        <v>1</v>
      </c>
      <c r="EA607">
        <v>3.5</v>
      </c>
      <c r="EB607">
        <f t="shared" si="25"/>
        <v>6</v>
      </c>
      <c r="EC607">
        <v>2</v>
      </c>
      <c r="EE607">
        <v>3</v>
      </c>
      <c r="EL607">
        <v>3</v>
      </c>
      <c r="EM607">
        <v>1</v>
      </c>
      <c r="EN607">
        <v>1</v>
      </c>
      <c r="EO607">
        <v>2</v>
      </c>
      <c r="EP607">
        <v>1</v>
      </c>
      <c r="EQ607">
        <v>1</v>
      </c>
      <c r="ER607">
        <v>1</v>
      </c>
      <c r="EZ607">
        <v>1</v>
      </c>
      <c r="FA607">
        <v>1</v>
      </c>
      <c r="FD607">
        <v>1</v>
      </c>
      <c r="FG607">
        <v>0</v>
      </c>
      <c r="FH607" t="s">
        <v>3179</v>
      </c>
      <c r="FI607">
        <v>1</v>
      </c>
      <c r="FJ607" t="s">
        <v>204</v>
      </c>
      <c r="FK607">
        <v>3</v>
      </c>
      <c r="FL607">
        <v>12</v>
      </c>
      <c r="FM607">
        <v>12</v>
      </c>
      <c r="FN607">
        <v>3.5</v>
      </c>
      <c r="FO607" t="s">
        <v>2220</v>
      </c>
      <c r="FP607">
        <v>0.5</v>
      </c>
      <c r="FQ607" t="s">
        <v>3180</v>
      </c>
      <c r="FR607" t="s">
        <v>3189</v>
      </c>
      <c r="FS607">
        <v>0</v>
      </c>
      <c r="FT607">
        <v>1</v>
      </c>
      <c r="FU607" t="s">
        <v>2221</v>
      </c>
      <c r="FV607" t="s">
        <v>3182</v>
      </c>
      <c r="FW607">
        <v>0</v>
      </c>
      <c r="FX607">
        <v>1</v>
      </c>
      <c r="FY607">
        <v>0</v>
      </c>
      <c r="FZ607">
        <v>0</v>
      </c>
      <c r="GA607">
        <v>1601</v>
      </c>
      <c r="GB607">
        <v>16</v>
      </c>
      <c r="GC607">
        <v>100.0625</v>
      </c>
      <c r="GD607" t="s">
        <v>2401</v>
      </c>
      <c r="GE607">
        <v>1</v>
      </c>
      <c r="HG607" t="s">
        <v>202</v>
      </c>
      <c r="HJ607">
        <v>0</v>
      </c>
    </row>
    <row r="608" spans="1:218" x14ac:dyDescent="0.3">
      <c r="A608">
        <v>1302</v>
      </c>
      <c r="B608" t="s">
        <v>3225</v>
      </c>
      <c r="C608" t="s">
        <v>5173</v>
      </c>
      <c r="D608" t="s">
        <v>212</v>
      </c>
      <c r="E608">
        <v>1</v>
      </c>
      <c r="F608" t="s">
        <v>202</v>
      </c>
      <c r="H608">
        <v>1</v>
      </c>
      <c r="M608">
        <v>1</v>
      </c>
      <c r="N608">
        <v>1</v>
      </c>
      <c r="U608">
        <v>1</v>
      </c>
      <c r="W608">
        <v>1</v>
      </c>
      <c r="X608" t="s">
        <v>3174</v>
      </c>
      <c r="Y608">
        <v>1</v>
      </c>
      <c r="Z608">
        <v>1</v>
      </c>
      <c r="AA608">
        <v>5</v>
      </c>
      <c r="AD608" t="s">
        <v>202</v>
      </c>
      <c r="AE608">
        <v>1</v>
      </c>
      <c r="AF608">
        <v>1</v>
      </c>
      <c r="AG608">
        <v>1</v>
      </c>
      <c r="AH608">
        <v>2</v>
      </c>
      <c r="AI608">
        <v>2</v>
      </c>
      <c r="AJ608">
        <v>2</v>
      </c>
      <c r="AK608" t="s">
        <v>5089</v>
      </c>
      <c r="AL608">
        <v>1</v>
      </c>
      <c r="AM608">
        <v>2</v>
      </c>
      <c r="AN608">
        <v>2</v>
      </c>
      <c r="AO608">
        <v>2</v>
      </c>
      <c r="AP608">
        <v>1</v>
      </c>
      <c r="AQ608">
        <v>2</v>
      </c>
      <c r="AR608" t="s">
        <v>5090</v>
      </c>
      <c r="AS608">
        <v>2</v>
      </c>
      <c r="AT608">
        <v>1</v>
      </c>
      <c r="AU608">
        <v>2</v>
      </c>
      <c r="AV608">
        <v>2</v>
      </c>
      <c r="AW608">
        <v>6</v>
      </c>
      <c r="AX608">
        <v>1</v>
      </c>
      <c r="AY608">
        <v>4</v>
      </c>
      <c r="BE608">
        <v>1</v>
      </c>
      <c r="BF608">
        <v>2</v>
      </c>
      <c r="BG608">
        <v>1</v>
      </c>
      <c r="BH608">
        <v>2</v>
      </c>
      <c r="BI608">
        <v>1</v>
      </c>
      <c r="BJ608">
        <v>0</v>
      </c>
      <c r="BM608">
        <v>1</v>
      </c>
      <c r="BN608">
        <v>1</v>
      </c>
      <c r="BO608">
        <v>4</v>
      </c>
      <c r="BP608">
        <v>1</v>
      </c>
      <c r="BQ608">
        <v>5</v>
      </c>
      <c r="BR608">
        <v>5</v>
      </c>
      <c r="BS608">
        <v>1</v>
      </c>
      <c r="BT608">
        <v>5</v>
      </c>
      <c r="BV608">
        <v>2</v>
      </c>
      <c r="BX608">
        <v>0</v>
      </c>
      <c r="BZ608">
        <v>0</v>
      </c>
      <c r="CB608">
        <v>1</v>
      </c>
      <c r="CD608">
        <v>1</v>
      </c>
      <c r="CF608">
        <v>1</v>
      </c>
      <c r="CJ608">
        <v>1</v>
      </c>
      <c r="CK608">
        <v>1</v>
      </c>
      <c r="CL608">
        <v>8</v>
      </c>
      <c r="CM608">
        <v>1</v>
      </c>
      <c r="CR608">
        <v>2</v>
      </c>
      <c r="CS608">
        <v>4</v>
      </c>
      <c r="CT608">
        <v>10</v>
      </c>
      <c r="CU608">
        <v>1</v>
      </c>
      <c r="CV608" t="s">
        <v>5174</v>
      </c>
      <c r="CW608">
        <v>1141</v>
      </c>
      <c r="CX608">
        <v>19.02</v>
      </c>
      <c r="CY608">
        <v>2</v>
      </c>
      <c r="CZ608">
        <v>1</v>
      </c>
      <c r="DA608" t="s">
        <v>553</v>
      </c>
      <c r="DC608">
        <v>1</v>
      </c>
      <c r="DD608">
        <v>1</v>
      </c>
      <c r="DE608">
        <v>3</v>
      </c>
      <c r="DN608" t="s">
        <v>5161</v>
      </c>
      <c r="DO608" t="s">
        <v>5161</v>
      </c>
      <c r="DP608" t="s">
        <v>3178</v>
      </c>
      <c r="DQ608" t="s">
        <v>202</v>
      </c>
      <c r="DR608" t="s">
        <v>202</v>
      </c>
      <c r="DT608">
        <v>1</v>
      </c>
      <c r="DV608">
        <v>1</v>
      </c>
      <c r="DW608">
        <v>0</v>
      </c>
      <c r="DX608">
        <v>5</v>
      </c>
      <c r="DY608">
        <v>1</v>
      </c>
      <c r="DZ608">
        <v>1</v>
      </c>
      <c r="EA608">
        <v>25</v>
      </c>
      <c r="EB608">
        <f t="shared" si="25"/>
        <v>2</v>
      </c>
      <c r="EC608">
        <v>2</v>
      </c>
      <c r="EE608">
        <v>8</v>
      </c>
      <c r="EL608">
        <v>-98</v>
      </c>
      <c r="EM608">
        <v>-97</v>
      </c>
      <c r="EN608">
        <v>1</v>
      </c>
      <c r="EO608">
        <v>4</v>
      </c>
      <c r="EP608">
        <v>2</v>
      </c>
      <c r="EZ608">
        <v>1</v>
      </c>
      <c r="FA608">
        <v>1</v>
      </c>
      <c r="FD608">
        <v>5</v>
      </c>
      <c r="FG608">
        <v>0</v>
      </c>
      <c r="FH608" t="s">
        <v>3179</v>
      </c>
      <c r="FI608">
        <v>1</v>
      </c>
      <c r="FJ608" t="s">
        <v>204</v>
      </c>
      <c r="FK608">
        <v>8</v>
      </c>
      <c r="FL608">
        <v>12</v>
      </c>
      <c r="FM608">
        <v>12</v>
      </c>
      <c r="FN608">
        <v>25</v>
      </c>
      <c r="FO608" t="s">
        <v>202</v>
      </c>
      <c r="FQ608" t="s">
        <v>3180</v>
      </c>
      <c r="FR608" t="s">
        <v>3201</v>
      </c>
      <c r="FS608">
        <v>1</v>
      </c>
      <c r="FT608">
        <v>0</v>
      </c>
      <c r="FU608" t="s">
        <v>2207</v>
      </c>
      <c r="FV608" t="s">
        <v>2207</v>
      </c>
      <c r="FW608">
        <v>0</v>
      </c>
      <c r="FX608">
        <v>1</v>
      </c>
      <c r="FY608">
        <v>0</v>
      </c>
      <c r="FZ608">
        <v>0</v>
      </c>
      <c r="GA608">
        <v>39021</v>
      </c>
      <c r="GB608">
        <v>133</v>
      </c>
      <c r="GC608">
        <v>293.3909774</v>
      </c>
      <c r="GD608" t="s">
        <v>2401</v>
      </c>
      <c r="GE608">
        <v>1</v>
      </c>
      <c r="HG608" t="s">
        <v>202</v>
      </c>
      <c r="HJ608">
        <v>0</v>
      </c>
    </row>
    <row r="609" spans="1:218" x14ac:dyDescent="0.3">
      <c r="A609">
        <v>1303</v>
      </c>
      <c r="B609" t="s">
        <v>3279</v>
      </c>
      <c r="C609" t="s">
        <v>5175</v>
      </c>
      <c r="D609" t="s">
        <v>212</v>
      </c>
      <c r="E609">
        <v>1</v>
      </c>
      <c r="F609" t="s">
        <v>202</v>
      </c>
      <c r="H609">
        <v>1</v>
      </c>
      <c r="M609">
        <v>1</v>
      </c>
      <c r="N609">
        <v>1</v>
      </c>
      <c r="U609">
        <v>1</v>
      </c>
      <c r="W609">
        <v>1</v>
      </c>
      <c r="X609" t="s">
        <v>3174</v>
      </c>
      <c r="Y609">
        <v>1</v>
      </c>
      <c r="Z609">
        <v>1</v>
      </c>
      <c r="AA609">
        <v>2</v>
      </c>
      <c r="AD609" t="s">
        <v>202</v>
      </c>
      <c r="AE609">
        <v>1</v>
      </c>
      <c r="AF609">
        <v>1</v>
      </c>
      <c r="AG609">
        <v>1</v>
      </c>
      <c r="AH609">
        <v>1</v>
      </c>
      <c r="AI609">
        <v>1</v>
      </c>
      <c r="AJ609">
        <v>2</v>
      </c>
      <c r="AK609" t="s">
        <v>5097</v>
      </c>
      <c r="AL609">
        <v>1</v>
      </c>
      <c r="AM609">
        <v>2</v>
      </c>
      <c r="AN609">
        <v>1</v>
      </c>
      <c r="AO609">
        <v>2</v>
      </c>
      <c r="AP609">
        <v>2</v>
      </c>
      <c r="AQ609">
        <v>2</v>
      </c>
      <c r="AR609" t="s">
        <v>5098</v>
      </c>
      <c r="AS609">
        <v>1</v>
      </c>
      <c r="AT609">
        <v>1</v>
      </c>
      <c r="AU609">
        <v>2</v>
      </c>
      <c r="AV609">
        <v>2</v>
      </c>
      <c r="AW609">
        <v>7</v>
      </c>
      <c r="AX609">
        <v>1</v>
      </c>
      <c r="AY609">
        <v>4</v>
      </c>
      <c r="BE609">
        <v>1</v>
      </c>
      <c r="BF609">
        <v>1</v>
      </c>
      <c r="BG609">
        <v>1</v>
      </c>
      <c r="BH609">
        <v>1</v>
      </c>
      <c r="BI609">
        <v>1</v>
      </c>
      <c r="BJ609">
        <v>0</v>
      </c>
      <c r="BM609">
        <v>1</v>
      </c>
      <c r="BN609">
        <v>1</v>
      </c>
      <c r="BO609">
        <v>5</v>
      </c>
      <c r="BP609">
        <v>1</v>
      </c>
      <c r="BQ609">
        <v>11</v>
      </c>
      <c r="BR609">
        <v>6</v>
      </c>
      <c r="BS609">
        <v>1</v>
      </c>
      <c r="BT609">
        <v>5</v>
      </c>
      <c r="BV609">
        <v>3</v>
      </c>
      <c r="BX609">
        <v>0</v>
      </c>
      <c r="BZ609">
        <v>0</v>
      </c>
      <c r="CB609">
        <v>0</v>
      </c>
      <c r="CD609">
        <v>2</v>
      </c>
      <c r="CJ609">
        <v>1</v>
      </c>
      <c r="CK609">
        <v>2</v>
      </c>
      <c r="CL609">
        <v>4</v>
      </c>
      <c r="CM609">
        <v>1</v>
      </c>
      <c r="CR609">
        <v>2</v>
      </c>
      <c r="CS609">
        <v>6</v>
      </c>
      <c r="CT609">
        <v>1</v>
      </c>
      <c r="CU609">
        <v>1</v>
      </c>
      <c r="CV609" t="s">
        <v>5176</v>
      </c>
      <c r="CW609">
        <v>642</v>
      </c>
      <c r="CX609">
        <v>10.7</v>
      </c>
      <c r="CY609">
        <v>2</v>
      </c>
      <c r="CZ609">
        <v>1</v>
      </c>
      <c r="DA609" t="s">
        <v>553</v>
      </c>
      <c r="DC609">
        <v>1</v>
      </c>
      <c r="DD609">
        <v>1</v>
      </c>
      <c r="DE609">
        <v>2</v>
      </c>
      <c r="DN609" t="s">
        <v>5161</v>
      </c>
      <c r="DO609" t="s">
        <v>5161</v>
      </c>
      <c r="DP609" t="s">
        <v>3178</v>
      </c>
      <c r="DQ609" t="s">
        <v>202</v>
      </c>
      <c r="DR609" t="s">
        <v>202</v>
      </c>
      <c r="DT609">
        <v>1</v>
      </c>
      <c r="DV609">
        <v>1</v>
      </c>
      <c r="DW609">
        <v>0</v>
      </c>
      <c r="DX609">
        <v>2</v>
      </c>
      <c r="DY609">
        <v>1</v>
      </c>
      <c r="DZ609">
        <v>1</v>
      </c>
      <c r="EA609">
        <v>19</v>
      </c>
      <c r="EB609">
        <f t="shared" si="25"/>
        <v>3</v>
      </c>
      <c r="EC609">
        <v>2</v>
      </c>
      <c r="EE609">
        <v>19</v>
      </c>
      <c r="EL609">
        <v>3</v>
      </c>
      <c r="EM609">
        <v>2</v>
      </c>
      <c r="EN609">
        <v>1</v>
      </c>
      <c r="EO609">
        <v>1</v>
      </c>
      <c r="EP609">
        <v>1</v>
      </c>
      <c r="EQ609">
        <v>1</v>
      </c>
      <c r="ER609">
        <v>1</v>
      </c>
      <c r="EZ609">
        <v>2</v>
      </c>
      <c r="FE609">
        <v>1</v>
      </c>
      <c r="FG609">
        <v>0</v>
      </c>
      <c r="FH609" t="s">
        <v>3179</v>
      </c>
      <c r="FI609">
        <v>1</v>
      </c>
      <c r="FJ609" t="s">
        <v>204</v>
      </c>
      <c r="FK609">
        <v>19</v>
      </c>
      <c r="FL609">
        <v>12</v>
      </c>
      <c r="FM609">
        <v>12</v>
      </c>
      <c r="FN609">
        <v>19</v>
      </c>
      <c r="FO609" t="s">
        <v>2220</v>
      </c>
      <c r="FP609">
        <v>1.5</v>
      </c>
      <c r="FQ609" t="s">
        <v>3180</v>
      </c>
      <c r="FR609" t="s">
        <v>3196</v>
      </c>
      <c r="FS609">
        <v>1</v>
      </c>
      <c r="FT609">
        <v>1</v>
      </c>
      <c r="FU609" t="s">
        <v>2221</v>
      </c>
      <c r="FV609" t="s">
        <v>3182</v>
      </c>
      <c r="FW609">
        <v>1</v>
      </c>
      <c r="FX609">
        <v>0</v>
      </c>
      <c r="FY609">
        <v>1</v>
      </c>
      <c r="FZ609">
        <v>0</v>
      </c>
      <c r="GA609">
        <v>59048</v>
      </c>
      <c r="GB609">
        <v>201</v>
      </c>
      <c r="GC609">
        <v>293.7711443</v>
      </c>
      <c r="GD609" t="s">
        <v>2401</v>
      </c>
      <c r="GE609">
        <v>1</v>
      </c>
      <c r="HG609" t="s">
        <v>202</v>
      </c>
      <c r="HI609">
        <v>1</v>
      </c>
      <c r="HJ609">
        <v>1</v>
      </c>
    </row>
    <row r="610" spans="1:218" x14ac:dyDescent="0.3">
      <c r="A610">
        <v>562</v>
      </c>
      <c r="B610" t="s">
        <v>3190</v>
      </c>
      <c r="C610" t="s">
        <v>4050</v>
      </c>
      <c r="D610" t="s">
        <v>265</v>
      </c>
      <c r="E610">
        <v>1</v>
      </c>
      <c r="F610" t="s">
        <v>202</v>
      </c>
      <c r="H610">
        <v>1</v>
      </c>
      <c r="M610">
        <v>1</v>
      </c>
      <c r="N610">
        <v>1</v>
      </c>
      <c r="U610">
        <v>1</v>
      </c>
      <c r="W610">
        <v>1</v>
      </c>
      <c r="X610" t="s">
        <v>3174</v>
      </c>
      <c r="Y610">
        <v>1</v>
      </c>
      <c r="Z610">
        <v>1</v>
      </c>
      <c r="AA610">
        <v>1</v>
      </c>
      <c r="AD610" t="s">
        <v>202</v>
      </c>
      <c r="AE610">
        <v>1</v>
      </c>
      <c r="AF610">
        <v>1</v>
      </c>
      <c r="AG610">
        <v>1</v>
      </c>
      <c r="AH610">
        <v>1</v>
      </c>
      <c r="AI610">
        <v>1</v>
      </c>
      <c r="AJ610">
        <v>1</v>
      </c>
      <c r="AK610" t="s">
        <v>4051</v>
      </c>
      <c r="AL610">
        <v>2</v>
      </c>
      <c r="AM610">
        <v>2</v>
      </c>
      <c r="AN610">
        <v>2</v>
      </c>
      <c r="AO610">
        <v>2</v>
      </c>
      <c r="AP610">
        <v>2</v>
      </c>
      <c r="AQ610">
        <v>2</v>
      </c>
      <c r="AR610" t="s">
        <v>4052</v>
      </c>
      <c r="AS610">
        <v>1</v>
      </c>
      <c r="AT610">
        <v>2</v>
      </c>
      <c r="AU610">
        <v>2</v>
      </c>
      <c r="AV610">
        <v>2</v>
      </c>
      <c r="AW610">
        <v>6</v>
      </c>
      <c r="AX610">
        <v>3</v>
      </c>
      <c r="AY610">
        <v>1</v>
      </c>
      <c r="BE610">
        <v>1</v>
      </c>
      <c r="BF610">
        <v>1</v>
      </c>
      <c r="BG610">
        <v>1</v>
      </c>
      <c r="BH610">
        <v>1</v>
      </c>
      <c r="BI610">
        <v>1</v>
      </c>
      <c r="BJ610">
        <v>0</v>
      </c>
      <c r="BM610">
        <v>1</v>
      </c>
      <c r="BN610">
        <v>1</v>
      </c>
      <c r="BO610">
        <v>4</v>
      </c>
      <c r="BP610">
        <v>1</v>
      </c>
      <c r="BQ610">
        <v>15</v>
      </c>
      <c r="BR610">
        <v>-97</v>
      </c>
      <c r="BS610">
        <v>1</v>
      </c>
      <c r="BT610">
        <v>3</v>
      </c>
      <c r="BV610">
        <v>0</v>
      </c>
      <c r="BX610">
        <v>0</v>
      </c>
      <c r="BZ610">
        <v>1</v>
      </c>
      <c r="CB610">
        <v>0</v>
      </c>
      <c r="CD610">
        <v>0</v>
      </c>
      <c r="CF610">
        <v>2</v>
      </c>
      <c r="CJ610">
        <v>1</v>
      </c>
      <c r="CK610">
        <v>2</v>
      </c>
      <c r="CL610">
        <v>6</v>
      </c>
      <c r="CM610">
        <v>1</v>
      </c>
      <c r="CR610">
        <v>2</v>
      </c>
      <c r="CS610">
        <v>-98</v>
      </c>
      <c r="CT610">
        <v>1</v>
      </c>
      <c r="CU610">
        <v>1</v>
      </c>
      <c r="CV610" t="s">
        <v>336</v>
      </c>
      <c r="CW610">
        <v>685</v>
      </c>
      <c r="CX610">
        <v>11.42</v>
      </c>
      <c r="CY610">
        <v>2</v>
      </c>
      <c r="CZ610">
        <v>1</v>
      </c>
      <c r="DA610" t="s">
        <v>4053</v>
      </c>
      <c r="DC610">
        <v>1</v>
      </c>
      <c r="DD610">
        <v>1</v>
      </c>
      <c r="DE610">
        <v>29</v>
      </c>
      <c r="DN610" t="s">
        <v>3912</v>
      </c>
      <c r="DO610" t="s">
        <v>3912</v>
      </c>
      <c r="DP610" t="s">
        <v>3178</v>
      </c>
      <c r="DQ610" t="s">
        <v>202</v>
      </c>
      <c r="DR610" t="s">
        <v>202</v>
      </c>
      <c r="DT610">
        <v>1</v>
      </c>
      <c r="DV610">
        <v>1</v>
      </c>
      <c r="DW610">
        <v>0</v>
      </c>
      <c r="DX610">
        <v>1</v>
      </c>
      <c r="DY610">
        <v>1</v>
      </c>
      <c r="DZ610">
        <v>1</v>
      </c>
      <c r="EA610">
        <v>6</v>
      </c>
      <c r="EB610">
        <f t="shared" si="25"/>
        <v>5</v>
      </c>
      <c r="EC610">
        <v>1</v>
      </c>
      <c r="ED610">
        <v>6</v>
      </c>
      <c r="EL610">
        <v>3</v>
      </c>
      <c r="EM610">
        <v>2</v>
      </c>
      <c r="EN610">
        <v>1</v>
      </c>
      <c r="EO610">
        <v>3</v>
      </c>
      <c r="EP610">
        <v>1</v>
      </c>
      <c r="EQ610">
        <v>1</v>
      </c>
      <c r="ER610">
        <v>1</v>
      </c>
      <c r="EZ610">
        <v>1</v>
      </c>
      <c r="FA610">
        <v>1</v>
      </c>
      <c r="FD610">
        <v>1</v>
      </c>
      <c r="FG610">
        <v>0</v>
      </c>
      <c r="FH610" t="s">
        <v>3179</v>
      </c>
      <c r="FI610">
        <v>1</v>
      </c>
      <c r="FJ610" t="s">
        <v>204</v>
      </c>
      <c r="FK610">
        <v>0.5</v>
      </c>
      <c r="FL610">
        <v>6</v>
      </c>
      <c r="FM610">
        <v>6</v>
      </c>
      <c r="FN610">
        <v>6</v>
      </c>
      <c r="FO610" t="s">
        <v>2220</v>
      </c>
      <c r="FP610">
        <v>1.5</v>
      </c>
      <c r="FQ610" t="s">
        <v>3180</v>
      </c>
      <c r="FR610" t="s">
        <v>3181</v>
      </c>
      <c r="FS610">
        <v>1</v>
      </c>
      <c r="FT610">
        <v>1</v>
      </c>
      <c r="FU610" t="s">
        <v>2221</v>
      </c>
      <c r="FV610" t="s">
        <v>3182</v>
      </c>
      <c r="FW610">
        <v>0</v>
      </c>
      <c r="FX610">
        <v>1</v>
      </c>
      <c r="FY610">
        <v>0</v>
      </c>
      <c r="FZ610">
        <v>0</v>
      </c>
      <c r="GA610">
        <v>15709</v>
      </c>
      <c r="GB610">
        <v>72</v>
      </c>
      <c r="GC610">
        <v>218.18055559999999</v>
      </c>
      <c r="GD610" t="s">
        <v>2401</v>
      </c>
      <c r="GE610">
        <v>1</v>
      </c>
      <c r="HG610" t="s">
        <v>202</v>
      </c>
      <c r="HJ610">
        <v>0</v>
      </c>
    </row>
    <row r="611" spans="1:218" x14ac:dyDescent="0.3">
      <c r="A611">
        <v>572</v>
      </c>
      <c r="B611" t="s">
        <v>3279</v>
      </c>
      <c r="C611" t="s">
        <v>4059</v>
      </c>
      <c r="D611" t="s">
        <v>212</v>
      </c>
      <c r="E611">
        <v>1</v>
      </c>
      <c r="F611" t="s">
        <v>202</v>
      </c>
      <c r="H611">
        <v>1</v>
      </c>
      <c r="M611">
        <v>1</v>
      </c>
      <c r="N611">
        <v>1</v>
      </c>
      <c r="U611">
        <v>1</v>
      </c>
      <c r="W611">
        <v>1</v>
      </c>
      <c r="X611" t="s">
        <v>3174</v>
      </c>
      <c r="Y611">
        <v>1</v>
      </c>
      <c r="Z611">
        <v>1</v>
      </c>
      <c r="AA611">
        <v>-97</v>
      </c>
      <c r="AD611" t="s">
        <v>202</v>
      </c>
      <c r="AE611">
        <v>1</v>
      </c>
      <c r="AF611">
        <v>1</v>
      </c>
      <c r="AG611">
        <v>1</v>
      </c>
      <c r="AH611">
        <v>2</v>
      </c>
      <c r="AI611">
        <v>2</v>
      </c>
      <c r="AJ611">
        <v>2</v>
      </c>
      <c r="AK611" t="s">
        <v>4060</v>
      </c>
      <c r="AL611">
        <v>1</v>
      </c>
      <c r="AM611">
        <v>2</v>
      </c>
      <c r="AN611">
        <v>2</v>
      </c>
      <c r="AO611">
        <v>2</v>
      </c>
      <c r="AP611">
        <v>2</v>
      </c>
      <c r="AQ611">
        <v>1</v>
      </c>
      <c r="AR611" t="s">
        <v>4061</v>
      </c>
      <c r="AS611">
        <v>2</v>
      </c>
      <c r="AT611">
        <v>3</v>
      </c>
      <c r="AU611">
        <v>1</v>
      </c>
      <c r="AV611">
        <v>2</v>
      </c>
      <c r="AW611">
        <v>7</v>
      </c>
      <c r="AX611">
        <v>7</v>
      </c>
      <c r="AY611">
        <v>-98</v>
      </c>
      <c r="BE611">
        <v>1</v>
      </c>
      <c r="BF611">
        <v>1</v>
      </c>
      <c r="BG611">
        <v>1</v>
      </c>
      <c r="BH611">
        <v>1</v>
      </c>
      <c r="BI611">
        <v>1</v>
      </c>
      <c r="BJ611">
        <v>0</v>
      </c>
      <c r="BM611">
        <v>6</v>
      </c>
      <c r="BN611">
        <v>1</v>
      </c>
      <c r="BO611">
        <v>2</v>
      </c>
      <c r="BP611">
        <v>1</v>
      </c>
      <c r="BQ611">
        <v>20</v>
      </c>
      <c r="BR611">
        <v>2</v>
      </c>
      <c r="BS611">
        <v>1</v>
      </c>
      <c r="BT611">
        <v>1</v>
      </c>
      <c r="BU611">
        <v>1</v>
      </c>
      <c r="BV611">
        <v>0</v>
      </c>
      <c r="BW611">
        <v>1</v>
      </c>
      <c r="BX611">
        <v>0</v>
      </c>
      <c r="BY611">
        <v>1</v>
      </c>
      <c r="BZ611">
        <v>0</v>
      </c>
      <c r="CA611">
        <v>1</v>
      </c>
      <c r="CB611">
        <v>0</v>
      </c>
      <c r="CC611">
        <v>1</v>
      </c>
      <c r="CD611">
        <v>0</v>
      </c>
      <c r="CE611">
        <v>1</v>
      </c>
      <c r="CF611">
        <v>0</v>
      </c>
      <c r="CG611">
        <v>1</v>
      </c>
      <c r="CH611">
        <v>1</v>
      </c>
      <c r="CI611">
        <v>1</v>
      </c>
      <c r="CJ611">
        <v>2</v>
      </c>
      <c r="CK611">
        <v>2</v>
      </c>
      <c r="CL611">
        <v>5</v>
      </c>
      <c r="CM611">
        <v>6</v>
      </c>
      <c r="CS611">
        <v>1</v>
      </c>
      <c r="CT611">
        <v>1</v>
      </c>
      <c r="CU611">
        <v>2</v>
      </c>
      <c r="CV611" t="s">
        <v>4062</v>
      </c>
      <c r="CW611">
        <v>603</v>
      </c>
      <c r="CX611">
        <v>10.050000000000001</v>
      </c>
      <c r="CY611">
        <v>2</v>
      </c>
      <c r="CZ611">
        <v>1</v>
      </c>
      <c r="DA611" t="s">
        <v>3347</v>
      </c>
      <c r="DC611">
        <v>1</v>
      </c>
      <c r="DD611">
        <v>1</v>
      </c>
      <c r="DE611">
        <v>2</v>
      </c>
      <c r="DN611" t="s">
        <v>3912</v>
      </c>
      <c r="DO611" t="s">
        <v>3912</v>
      </c>
      <c r="DP611" t="s">
        <v>3178</v>
      </c>
      <c r="DQ611" t="s">
        <v>202</v>
      </c>
      <c r="DR611" t="s">
        <v>202</v>
      </c>
      <c r="DT611">
        <v>1</v>
      </c>
      <c r="DV611">
        <v>1</v>
      </c>
      <c r="DW611">
        <v>0</v>
      </c>
      <c r="DX611">
        <v>-97</v>
      </c>
      <c r="DY611">
        <v>1</v>
      </c>
      <c r="DZ611">
        <v>1</v>
      </c>
      <c r="EA611">
        <v>20</v>
      </c>
      <c r="EB611">
        <f t="shared" si="25"/>
        <v>2</v>
      </c>
      <c r="EC611">
        <v>2</v>
      </c>
      <c r="EE611">
        <v>20</v>
      </c>
      <c r="EL611">
        <v>1</v>
      </c>
      <c r="EM611">
        <v>3</v>
      </c>
      <c r="EN611">
        <v>1</v>
      </c>
      <c r="EO611">
        <v>2</v>
      </c>
      <c r="EP611">
        <v>1</v>
      </c>
      <c r="EQ611">
        <v>1</v>
      </c>
      <c r="ER611">
        <v>1</v>
      </c>
      <c r="EZ611">
        <v>1</v>
      </c>
      <c r="FA611">
        <v>1</v>
      </c>
      <c r="FD611">
        <v>1</v>
      </c>
      <c r="FG611">
        <v>0</v>
      </c>
      <c r="FH611" t="s">
        <v>3179</v>
      </c>
      <c r="FI611">
        <v>1</v>
      </c>
      <c r="FJ611" t="s">
        <v>204</v>
      </c>
      <c r="FK611">
        <v>20</v>
      </c>
      <c r="FL611">
        <v>12</v>
      </c>
      <c r="FM611">
        <v>12</v>
      </c>
      <c r="FN611">
        <v>20</v>
      </c>
      <c r="FO611" t="s">
        <v>2206</v>
      </c>
      <c r="FP611">
        <v>3.5</v>
      </c>
      <c r="FQ611" t="s">
        <v>3180</v>
      </c>
      <c r="FR611" t="s">
        <v>3189</v>
      </c>
      <c r="FS611">
        <v>0</v>
      </c>
      <c r="FT611">
        <v>1</v>
      </c>
      <c r="FU611" t="s">
        <v>2221</v>
      </c>
      <c r="FV611" t="s">
        <v>3182</v>
      </c>
      <c r="FW611">
        <v>0</v>
      </c>
      <c r="FX611">
        <v>1</v>
      </c>
      <c r="FY611">
        <v>0</v>
      </c>
      <c r="FZ611">
        <v>0</v>
      </c>
      <c r="GA611">
        <v>59048</v>
      </c>
      <c r="GB611">
        <v>201</v>
      </c>
      <c r="GC611">
        <v>293.7711443</v>
      </c>
      <c r="GD611" t="s">
        <v>2401</v>
      </c>
      <c r="GE611">
        <v>1</v>
      </c>
      <c r="HG611" t="s">
        <v>202</v>
      </c>
      <c r="HJ611">
        <v>0</v>
      </c>
    </row>
    <row r="612" spans="1:218" x14ac:dyDescent="0.3">
      <c r="A612">
        <v>576</v>
      </c>
      <c r="B612" t="s">
        <v>3183</v>
      </c>
      <c r="C612" t="s">
        <v>4067</v>
      </c>
      <c r="D612" t="s">
        <v>212</v>
      </c>
      <c r="E612">
        <v>1</v>
      </c>
      <c r="F612" t="s">
        <v>202</v>
      </c>
      <c r="H612">
        <v>1</v>
      </c>
      <c r="M612">
        <v>1</v>
      </c>
      <c r="N612">
        <v>1</v>
      </c>
      <c r="U612">
        <v>1</v>
      </c>
      <c r="W612">
        <v>1</v>
      </c>
      <c r="X612" t="s">
        <v>3174</v>
      </c>
      <c r="Y612">
        <v>1</v>
      </c>
      <c r="Z612">
        <v>1</v>
      </c>
      <c r="AA612">
        <v>2</v>
      </c>
      <c r="AD612" t="s">
        <v>202</v>
      </c>
      <c r="AE612">
        <v>1</v>
      </c>
      <c r="AF612">
        <v>1</v>
      </c>
      <c r="AG612">
        <v>2</v>
      </c>
      <c r="AH612">
        <v>2</v>
      </c>
      <c r="AI612">
        <v>2</v>
      </c>
      <c r="AJ612">
        <v>2</v>
      </c>
      <c r="AK612" t="s">
        <v>4068</v>
      </c>
      <c r="AL612">
        <v>1</v>
      </c>
      <c r="AM612">
        <v>2</v>
      </c>
      <c r="AN612">
        <v>1</v>
      </c>
      <c r="AO612">
        <v>2</v>
      </c>
      <c r="AP612">
        <v>1</v>
      </c>
      <c r="AQ612">
        <v>1</v>
      </c>
      <c r="AR612" t="s">
        <v>4069</v>
      </c>
      <c r="AS612">
        <v>2</v>
      </c>
      <c r="AT612">
        <v>1</v>
      </c>
      <c r="AU612">
        <v>1</v>
      </c>
      <c r="AV612">
        <v>2</v>
      </c>
      <c r="AW612">
        <v>6</v>
      </c>
      <c r="AX612">
        <v>4</v>
      </c>
      <c r="AY612">
        <v>1</v>
      </c>
      <c r="BE612">
        <v>1</v>
      </c>
      <c r="BF612">
        <v>1</v>
      </c>
      <c r="BG612">
        <v>1</v>
      </c>
      <c r="BH612">
        <v>1</v>
      </c>
      <c r="BI612">
        <v>1</v>
      </c>
      <c r="BJ612">
        <v>0</v>
      </c>
      <c r="BM612">
        <v>1</v>
      </c>
      <c r="BN612">
        <v>1</v>
      </c>
      <c r="BO612">
        <v>3</v>
      </c>
      <c r="BP612">
        <v>1</v>
      </c>
      <c r="BQ612">
        <v>1</v>
      </c>
      <c r="BR612">
        <v>-97</v>
      </c>
      <c r="BS612">
        <v>1</v>
      </c>
      <c r="BT612">
        <v>3</v>
      </c>
      <c r="BV612">
        <v>2</v>
      </c>
      <c r="BX612">
        <v>0</v>
      </c>
      <c r="BZ612">
        <v>2</v>
      </c>
      <c r="CJ612">
        <v>2</v>
      </c>
      <c r="CK612">
        <v>2</v>
      </c>
      <c r="CL612">
        <v>5</v>
      </c>
      <c r="CM612">
        <v>1</v>
      </c>
      <c r="CR612">
        <v>2</v>
      </c>
      <c r="CS612">
        <v>-98</v>
      </c>
      <c r="CT612">
        <v>1</v>
      </c>
      <c r="CU612">
        <v>1</v>
      </c>
      <c r="CV612" t="s">
        <v>4070</v>
      </c>
      <c r="CW612">
        <v>599</v>
      </c>
      <c r="CX612">
        <v>9.98</v>
      </c>
      <c r="CY612">
        <v>2</v>
      </c>
      <c r="CZ612">
        <v>1</v>
      </c>
      <c r="DA612" t="s">
        <v>3957</v>
      </c>
      <c r="DC612">
        <v>1</v>
      </c>
      <c r="DD612">
        <v>1</v>
      </c>
      <c r="DE612">
        <v>4</v>
      </c>
      <c r="DN612" t="s">
        <v>3912</v>
      </c>
      <c r="DO612" t="s">
        <v>3912</v>
      </c>
      <c r="DP612" t="s">
        <v>3178</v>
      </c>
      <c r="DQ612" t="s">
        <v>202</v>
      </c>
      <c r="DR612" t="s">
        <v>202</v>
      </c>
      <c r="DT612">
        <v>1</v>
      </c>
      <c r="DV612">
        <v>1</v>
      </c>
      <c r="DW612">
        <v>0</v>
      </c>
      <c r="DX612">
        <v>2</v>
      </c>
      <c r="DY612">
        <v>1</v>
      </c>
      <c r="DZ612">
        <v>1</v>
      </c>
      <c r="EA612">
        <v>8</v>
      </c>
      <c r="EB612">
        <f t="shared" si="25"/>
        <v>5</v>
      </c>
      <c r="EC612">
        <v>1</v>
      </c>
      <c r="ED612">
        <v>8</v>
      </c>
      <c r="EL612">
        <v>1</v>
      </c>
      <c r="EM612">
        <v>3</v>
      </c>
      <c r="EN612">
        <v>1</v>
      </c>
      <c r="EO612">
        <v>1</v>
      </c>
      <c r="EP612">
        <v>1</v>
      </c>
      <c r="EQ612">
        <v>1</v>
      </c>
      <c r="ER612">
        <v>1</v>
      </c>
      <c r="EZ612">
        <v>1</v>
      </c>
      <c r="FA612">
        <v>1</v>
      </c>
      <c r="FD612">
        <v>1</v>
      </c>
      <c r="FG612">
        <v>0</v>
      </c>
      <c r="FH612" t="s">
        <v>3179</v>
      </c>
      <c r="FI612">
        <v>1</v>
      </c>
      <c r="FJ612" t="s">
        <v>204</v>
      </c>
      <c r="FK612">
        <v>0.66666669999999995</v>
      </c>
      <c r="FL612">
        <v>8</v>
      </c>
      <c r="FM612">
        <v>8</v>
      </c>
      <c r="FN612">
        <v>8</v>
      </c>
      <c r="FO612" t="s">
        <v>2206</v>
      </c>
      <c r="FP612">
        <v>3.5</v>
      </c>
      <c r="FQ612" t="s">
        <v>3180</v>
      </c>
      <c r="FR612" t="s">
        <v>3196</v>
      </c>
      <c r="FS612">
        <v>1</v>
      </c>
      <c r="FT612">
        <v>1</v>
      </c>
      <c r="FU612" t="s">
        <v>2221</v>
      </c>
      <c r="FV612" t="s">
        <v>3182</v>
      </c>
      <c r="FW612">
        <v>0</v>
      </c>
      <c r="FX612">
        <v>1</v>
      </c>
      <c r="FY612">
        <v>0</v>
      </c>
      <c r="FZ612">
        <v>0</v>
      </c>
      <c r="GA612">
        <v>37408</v>
      </c>
      <c r="GB612">
        <v>127</v>
      </c>
      <c r="GC612">
        <v>294.55118110000001</v>
      </c>
      <c r="GD612" t="s">
        <v>2401</v>
      </c>
      <c r="GE612">
        <v>1</v>
      </c>
      <c r="HG612" t="s">
        <v>202</v>
      </c>
      <c r="HJ612">
        <v>0</v>
      </c>
    </row>
    <row r="613" spans="1:218" x14ac:dyDescent="0.3">
      <c r="A613">
        <v>582</v>
      </c>
      <c r="B613" t="s">
        <v>3183</v>
      </c>
      <c r="C613" t="s">
        <v>4078</v>
      </c>
      <c r="D613" t="s">
        <v>212</v>
      </c>
      <c r="E613">
        <v>1</v>
      </c>
      <c r="F613" t="s">
        <v>202</v>
      </c>
      <c r="H613">
        <v>1</v>
      </c>
      <c r="M613">
        <v>1</v>
      </c>
      <c r="N613">
        <v>1</v>
      </c>
      <c r="U613">
        <v>1</v>
      </c>
      <c r="W613">
        <v>1</v>
      </c>
      <c r="X613" t="s">
        <v>3174</v>
      </c>
      <c r="Y613">
        <v>1</v>
      </c>
      <c r="Z613">
        <v>1</v>
      </c>
      <c r="AA613">
        <v>1</v>
      </c>
      <c r="AD613" t="s">
        <v>202</v>
      </c>
      <c r="AE613">
        <v>1</v>
      </c>
      <c r="AF613">
        <v>2</v>
      </c>
      <c r="AG613">
        <v>2</v>
      </c>
      <c r="AH613">
        <v>2</v>
      </c>
      <c r="AI613">
        <v>2</v>
      </c>
      <c r="AJ613">
        <v>2</v>
      </c>
      <c r="AK613" t="s">
        <v>4079</v>
      </c>
      <c r="AL613">
        <v>1</v>
      </c>
      <c r="AM613">
        <v>2</v>
      </c>
      <c r="AN613">
        <v>1</v>
      </c>
      <c r="AO613">
        <v>2</v>
      </c>
      <c r="AP613">
        <v>2</v>
      </c>
      <c r="AQ613">
        <v>2</v>
      </c>
      <c r="AR613" t="s">
        <v>4080</v>
      </c>
      <c r="AS613">
        <v>2</v>
      </c>
      <c r="AT613">
        <v>2</v>
      </c>
      <c r="AU613">
        <v>2</v>
      </c>
      <c r="AV613">
        <v>2</v>
      </c>
      <c r="AW613">
        <v>7</v>
      </c>
      <c r="AX613">
        <v>1</v>
      </c>
      <c r="AY613">
        <v>3</v>
      </c>
      <c r="BE613">
        <v>1</v>
      </c>
      <c r="BF613">
        <v>1</v>
      </c>
      <c r="BG613">
        <v>1</v>
      </c>
      <c r="BH613">
        <v>1</v>
      </c>
      <c r="BI613">
        <v>1</v>
      </c>
      <c r="BJ613">
        <v>0</v>
      </c>
      <c r="BM613">
        <v>3</v>
      </c>
      <c r="BN613">
        <v>1</v>
      </c>
      <c r="BO613">
        <v>2</v>
      </c>
      <c r="BP613">
        <v>1</v>
      </c>
      <c r="BQ613">
        <v>5</v>
      </c>
      <c r="BR613">
        <v>1</v>
      </c>
      <c r="BS613">
        <v>1</v>
      </c>
      <c r="BT613">
        <v>3</v>
      </c>
      <c r="BV613">
        <v>1</v>
      </c>
      <c r="BX613">
        <v>0</v>
      </c>
      <c r="BZ613">
        <v>0</v>
      </c>
      <c r="CB613">
        <v>2</v>
      </c>
      <c r="CJ613">
        <v>2</v>
      </c>
      <c r="CK613">
        <v>2</v>
      </c>
      <c r="CL613">
        <v>7</v>
      </c>
      <c r="CM613">
        <v>1</v>
      </c>
      <c r="CR613">
        <v>2</v>
      </c>
      <c r="CS613">
        <v>6</v>
      </c>
      <c r="CT613">
        <v>1</v>
      </c>
      <c r="CU613">
        <v>2</v>
      </c>
      <c r="CV613" t="s">
        <v>2513</v>
      </c>
      <c r="CW613">
        <v>897</v>
      </c>
      <c r="CX613">
        <v>14.95</v>
      </c>
      <c r="CY613">
        <v>2</v>
      </c>
      <c r="CZ613">
        <v>1</v>
      </c>
      <c r="DA613" t="s">
        <v>4081</v>
      </c>
      <c r="DC613">
        <v>1</v>
      </c>
      <c r="DD613">
        <v>1</v>
      </c>
      <c r="DE613">
        <v>4</v>
      </c>
      <c r="DN613" t="s">
        <v>3912</v>
      </c>
      <c r="DO613" t="s">
        <v>3912</v>
      </c>
      <c r="DP613" t="s">
        <v>3178</v>
      </c>
      <c r="DQ613" t="s">
        <v>202</v>
      </c>
      <c r="DR613" t="s">
        <v>202</v>
      </c>
      <c r="DT613">
        <v>1</v>
      </c>
      <c r="DV613">
        <v>1</v>
      </c>
      <c r="DW613">
        <v>0</v>
      </c>
      <c r="DX613">
        <v>1</v>
      </c>
      <c r="DY613">
        <v>1</v>
      </c>
      <c r="DZ613">
        <v>-97</v>
      </c>
      <c r="EB613">
        <v>-97</v>
      </c>
      <c r="EC613">
        <v>2</v>
      </c>
      <c r="EE613">
        <v>5</v>
      </c>
      <c r="EL613">
        <v>-97</v>
      </c>
      <c r="EM613">
        <v>3</v>
      </c>
      <c r="EN613">
        <v>1</v>
      </c>
      <c r="EO613">
        <v>2</v>
      </c>
      <c r="EP613">
        <v>1</v>
      </c>
      <c r="EQ613">
        <v>1</v>
      </c>
      <c r="ER613">
        <v>1</v>
      </c>
      <c r="EZ613">
        <v>1</v>
      </c>
      <c r="FA613">
        <v>2</v>
      </c>
      <c r="FB613">
        <v>1</v>
      </c>
      <c r="FC613">
        <v>1</v>
      </c>
      <c r="FD613">
        <v>1</v>
      </c>
      <c r="FG613">
        <v>0</v>
      </c>
      <c r="FH613" t="s">
        <v>3179</v>
      </c>
      <c r="FI613">
        <v>1</v>
      </c>
      <c r="FJ613" t="s">
        <v>204</v>
      </c>
      <c r="FK613">
        <v>5</v>
      </c>
      <c r="FL613">
        <v>12</v>
      </c>
      <c r="FM613">
        <v>12</v>
      </c>
      <c r="FN613">
        <v>20</v>
      </c>
      <c r="FO613" t="s">
        <v>202</v>
      </c>
      <c r="FP613">
        <v>3.5</v>
      </c>
      <c r="FQ613" t="s">
        <v>3180</v>
      </c>
      <c r="FR613" t="s">
        <v>3189</v>
      </c>
      <c r="FS613">
        <v>0</v>
      </c>
      <c r="FT613">
        <v>1</v>
      </c>
      <c r="FU613" t="s">
        <v>2221</v>
      </c>
      <c r="FV613" t="s">
        <v>3182</v>
      </c>
      <c r="FW613">
        <v>0</v>
      </c>
      <c r="FX613">
        <v>1</v>
      </c>
      <c r="FY613">
        <v>0</v>
      </c>
      <c r="FZ613">
        <v>0</v>
      </c>
      <c r="GA613">
        <v>37408</v>
      </c>
      <c r="GB613">
        <v>127</v>
      </c>
      <c r="GC613">
        <v>294.55118110000001</v>
      </c>
      <c r="GD613" t="s">
        <v>2401</v>
      </c>
      <c r="GE613">
        <v>1</v>
      </c>
      <c r="HG613" t="s">
        <v>202</v>
      </c>
      <c r="HJ613">
        <v>0</v>
      </c>
    </row>
    <row r="614" spans="1:218" x14ac:dyDescent="0.3">
      <c r="A614">
        <v>588</v>
      </c>
      <c r="B614" t="s">
        <v>3339</v>
      </c>
      <c r="C614" t="s">
        <v>4092</v>
      </c>
      <c r="D614" t="s">
        <v>194</v>
      </c>
      <c r="E614">
        <v>1</v>
      </c>
      <c r="F614" t="s">
        <v>202</v>
      </c>
      <c r="H614">
        <v>1</v>
      </c>
      <c r="M614">
        <v>1</v>
      </c>
      <c r="N614">
        <v>1</v>
      </c>
      <c r="U614">
        <v>1</v>
      </c>
      <c r="W614">
        <v>1</v>
      </c>
      <c r="X614" t="s">
        <v>3174</v>
      </c>
      <c r="Y614">
        <v>1</v>
      </c>
      <c r="Z614">
        <v>1</v>
      </c>
      <c r="AA614">
        <v>1</v>
      </c>
      <c r="AD614" t="s">
        <v>202</v>
      </c>
      <c r="AE614">
        <v>1</v>
      </c>
      <c r="AF614">
        <v>1</v>
      </c>
      <c r="AG614">
        <v>1</v>
      </c>
      <c r="AH614">
        <v>1</v>
      </c>
      <c r="AI614">
        <v>1</v>
      </c>
      <c r="AJ614">
        <v>1</v>
      </c>
      <c r="AK614" t="s">
        <v>4093</v>
      </c>
      <c r="AL614">
        <v>1</v>
      </c>
      <c r="AM614">
        <v>1</v>
      </c>
      <c r="AN614">
        <v>1</v>
      </c>
      <c r="AO614">
        <v>2</v>
      </c>
      <c r="AP614">
        <v>1</v>
      </c>
      <c r="AQ614">
        <v>1</v>
      </c>
      <c r="AR614" t="s">
        <v>4094</v>
      </c>
      <c r="AS614">
        <v>1</v>
      </c>
      <c r="AT614">
        <v>2</v>
      </c>
      <c r="AU614">
        <v>1</v>
      </c>
      <c r="AV614">
        <v>1</v>
      </c>
      <c r="AW614">
        <v>7</v>
      </c>
      <c r="AX614">
        <v>7</v>
      </c>
      <c r="AY614">
        <v>3</v>
      </c>
      <c r="BE614">
        <v>1</v>
      </c>
      <c r="BF614">
        <v>2</v>
      </c>
      <c r="BG614">
        <v>1</v>
      </c>
      <c r="BH614">
        <v>2</v>
      </c>
      <c r="BI614">
        <v>1</v>
      </c>
      <c r="BJ614">
        <v>0</v>
      </c>
      <c r="BM614">
        <v>1</v>
      </c>
      <c r="BN614">
        <v>1</v>
      </c>
      <c r="BO614">
        <v>3</v>
      </c>
      <c r="BP614">
        <v>1</v>
      </c>
      <c r="BQ614">
        <v>5</v>
      </c>
      <c r="BR614">
        <v>6</v>
      </c>
      <c r="BS614">
        <v>1</v>
      </c>
      <c r="BT614">
        <v>2</v>
      </c>
      <c r="BV614">
        <v>0</v>
      </c>
      <c r="BX614">
        <v>0</v>
      </c>
      <c r="BZ614">
        <v>0</v>
      </c>
      <c r="CB614">
        <v>0</v>
      </c>
      <c r="CD614">
        <v>2</v>
      </c>
      <c r="CJ614">
        <v>1</v>
      </c>
      <c r="CK614">
        <v>2</v>
      </c>
      <c r="CL614">
        <v>7</v>
      </c>
      <c r="CM614">
        <v>1</v>
      </c>
      <c r="CR614">
        <v>2</v>
      </c>
      <c r="CS614">
        <v>9</v>
      </c>
      <c r="CT614">
        <v>1</v>
      </c>
      <c r="CU614">
        <v>2</v>
      </c>
      <c r="CV614" t="s">
        <v>234</v>
      </c>
      <c r="CW614">
        <v>583</v>
      </c>
      <c r="CX614">
        <v>9.7200000000000006</v>
      </c>
      <c r="CY614">
        <v>2</v>
      </c>
      <c r="CZ614">
        <v>1</v>
      </c>
      <c r="DA614" t="s">
        <v>2399</v>
      </c>
      <c r="DC614">
        <v>1</v>
      </c>
      <c r="DD614">
        <v>1</v>
      </c>
      <c r="DE614">
        <v>17</v>
      </c>
      <c r="DN614" t="s">
        <v>3912</v>
      </c>
      <c r="DO614" t="s">
        <v>3912</v>
      </c>
      <c r="DP614" t="s">
        <v>3178</v>
      </c>
      <c r="DQ614" t="s">
        <v>202</v>
      </c>
      <c r="DR614" t="s">
        <v>202</v>
      </c>
      <c r="DT614">
        <v>1</v>
      </c>
      <c r="DV614">
        <v>1</v>
      </c>
      <c r="DW614">
        <v>0</v>
      </c>
      <c r="DX614">
        <v>1</v>
      </c>
      <c r="DY614">
        <v>1</v>
      </c>
      <c r="DZ614">
        <v>1</v>
      </c>
      <c r="EA614">
        <v>15</v>
      </c>
      <c r="EB614">
        <f>IF(EA614&gt;=30,1,IF(EA614&gt;=20,2,IF(EA614&gt;=15,3,IF(EA614&gt;=10,4,IF(EA614&gt;=5,5,IF(EA614&gt;0,6,0))))))</f>
        <v>3</v>
      </c>
      <c r="EC614">
        <v>2</v>
      </c>
      <c r="EE614">
        <v>15</v>
      </c>
      <c r="EL614">
        <v>1</v>
      </c>
      <c r="EM614">
        <v>2</v>
      </c>
      <c r="EN614">
        <v>1</v>
      </c>
      <c r="EO614">
        <v>1</v>
      </c>
      <c r="EP614">
        <v>1</v>
      </c>
      <c r="EQ614">
        <v>1</v>
      </c>
      <c r="ER614">
        <v>1</v>
      </c>
      <c r="EZ614">
        <v>1</v>
      </c>
      <c r="FA614">
        <v>1</v>
      </c>
      <c r="FD614">
        <v>1</v>
      </c>
      <c r="FG614">
        <v>0</v>
      </c>
      <c r="FH614" t="s">
        <v>3179</v>
      </c>
      <c r="FI614">
        <v>1</v>
      </c>
      <c r="FJ614" t="s">
        <v>204</v>
      </c>
      <c r="FK614">
        <v>15</v>
      </c>
      <c r="FL614">
        <v>12</v>
      </c>
      <c r="FM614">
        <v>12</v>
      </c>
      <c r="FN614">
        <v>15</v>
      </c>
      <c r="FO614" t="s">
        <v>2206</v>
      </c>
      <c r="FP614">
        <v>1.5</v>
      </c>
      <c r="FQ614" t="s">
        <v>3180</v>
      </c>
      <c r="FR614" t="s">
        <v>3196</v>
      </c>
      <c r="FS614">
        <v>1</v>
      </c>
      <c r="FT614">
        <v>1</v>
      </c>
      <c r="FU614" t="s">
        <v>2221</v>
      </c>
      <c r="FV614" t="s">
        <v>3182</v>
      </c>
      <c r="FW614">
        <v>0</v>
      </c>
      <c r="FX614">
        <v>1</v>
      </c>
      <c r="FY614">
        <v>0</v>
      </c>
      <c r="FZ614">
        <v>0</v>
      </c>
      <c r="GA614">
        <v>4862</v>
      </c>
      <c r="GB614">
        <v>19</v>
      </c>
      <c r="GC614">
        <v>255.8947368</v>
      </c>
      <c r="GD614" t="s">
        <v>2401</v>
      </c>
      <c r="GE614">
        <v>1</v>
      </c>
      <c r="HG614" t="s">
        <v>202</v>
      </c>
      <c r="HJ614">
        <v>0</v>
      </c>
    </row>
    <row r="615" spans="1:218" hidden="1" x14ac:dyDescent="0.3">
      <c r="A615">
        <v>598</v>
      </c>
      <c r="B615" t="s">
        <v>3279</v>
      </c>
      <c r="C615" t="s">
        <v>4103</v>
      </c>
      <c r="D615" t="s">
        <v>212</v>
      </c>
      <c r="E615">
        <v>1</v>
      </c>
      <c r="F615" t="s">
        <v>202</v>
      </c>
      <c r="H615">
        <v>1</v>
      </c>
      <c r="M615">
        <v>1</v>
      </c>
      <c r="N615">
        <v>1</v>
      </c>
      <c r="U615">
        <v>1</v>
      </c>
      <c r="W615">
        <v>1</v>
      </c>
      <c r="X615" t="s">
        <v>3174</v>
      </c>
      <c r="Y615">
        <v>1</v>
      </c>
      <c r="Z615">
        <v>1</v>
      </c>
      <c r="AA615">
        <v>1</v>
      </c>
      <c r="AD615" t="s">
        <v>202</v>
      </c>
      <c r="AE615">
        <v>1</v>
      </c>
      <c r="AF615">
        <v>1</v>
      </c>
      <c r="AG615">
        <v>1</v>
      </c>
      <c r="AH615">
        <v>2</v>
      </c>
      <c r="AI615">
        <v>2</v>
      </c>
      <c r="AJ615">
        <v>-97</v>
      </c>
      <c r="AK615" t="s">
        <v>4104</v>
      </c>
      <c r="AL615">
        <v>2</v>
      </c>
      <c r="AM615">
        <v>2</v>
      </c>
      <c r="AN615">
        <v>2</v>
      </c>
      <c r="AO615">
        <v>2</v>
      </c>
      <c r="AP615">
        <v>2</v>
      </c>
      <c r="AQ615">
        <v>2</v>
      </c>
      <c r="AR615" t="s">
        <v>4105</v>
      </c>
      <c r="AS615">
        <v>2</v>
      </c>
      <c r="AT615">
        <v>-97</v>
      </c>
      <c r="AU615">
        <v>1</v>
      </c>
      <c r="AV615">
        <v>2</v>
      </c>
      <c r="AW615">
        <v>1</v>
      </c>
      <c r="AX615">
        <v>7</v>
      </c>
      <c r="AY615">
        <v>1</v>
      </c>
      <c r="BE615">
        <v>1</v>
      </c>
      <c r="BF615">
        <v>2</v>
      </c>
      <c r="BG615">
        <v>1</v>
      </c>
      <c r="BH615">
        <v>2</v>
      </c>
      <c r="BI615">
        <v>-97</v>
      </c>
      <c r="BM615">
        <v>1</v>
      </c>
      <c r="BN615">
        <v>1</v>
      </c>
      <c r="BO615">
        <v>4</v>
      </c>
      <c r="BP615">
        <v>1</v>
      </c>
      <c r="BQ615">
        <v>5</v>
      </c>
      <c r="BR615">
        <v>5</v>
      </c>
      <c r="BS615">
        <v>1</v>
      </c>
      <c r="BT615">
        <v>5</v>
      </c>
      <c r="BU615">
        <v>6</v>
      </c>
      <c r="BV615">
        <v>0</v>
      </c>
      <c r="BW615">
        <v>6</v>
      </c>
      <c r="BX615">
        <v>0</v>
      </c>
      <c r="BY615">
        <v>6</v>
      </c>
      <c r="BZ615">
        <v>0</v>
      </c>
      <c r="CA615">
        <v>6</v>
      </c>
      <c r="CB615">
        <v>2</v>
      </c>
      <c r="CC615">
        <v>6</v>
      </c>
      <c r="CD615">
        <v>0</v>
      </c>
      <c r="CE615">
        <v>6</v>
      </c>
      <c r="CF615">
        <v>2</v>
      </c>
      <c r="CG615">
        <v>6</v>
      </c>
      <c r="CH615">
        <v>2</v>
      </c>
      <c r="CI615">
        <v>6</v>
      </c>
      <c r="CJ615">
        <v>1</v>
      </c>
      <c r="CK615">
        <v>2</v>
      </c>
      <c r="CL615">
        <v>4</v>
      </c>
      <c r="CM615">
        <v>6</v>
      </c>
      <c r="CS615">
        <v>4</v>
      </c>
      <c r="CT615">
        <v>2</v>
      </c>
      <c r="CU615">
        <v>2</v>
      </c>
      <c r="CV615" t="s">
        <v>4106</v>
      </c>
      <c r="CW615">
        <v>928</v>
      </c>
      <c r="CX615">
        <v>15.47</v>
      </c>
      <c r="CY615">
        <v>2</v>
      </c>
      <c r="CZ615">
        <v>1</v>
      </c>
      <c r="DA615" t="s">
        <v>3677</v>
      </c>
      <c r="DC615">
        <v>1</v>
      </c>
      <c r="DD615">
        <v>1</v>
      </c>
      <c r="DE615">
        <v>2</v>
      </c>
      <c r="DN615" t="s">
        <v>4107</v>
      </c>
      <c r="DO615" t="s">
        <v>4107</v>
      </c>
      <c r="DP615" t="s">
        <v>3178</v>
      </c>
      <c r="DQ615" t="s">
        <v>202</v>
      </c>
      <c r="DR615" t="s">
        <v>202</v>
      </c>
      <c r="DT615">
        <v>1</v>
      </c>
      <c r="DV615">
        <v>1</v>
      </c>
      <c r="DW615">
        <v>0</v>
      </c>
      <c r="DX615">
        <v>1</v>
      </c>
      <c r="DY615">
        <v>1</v>
      </c>
      <c r="DZ615">
        <v>1</v>
      </c>
      <c r="EA615">
        <v>4</v>
      </c>
      <c r="EB615">
        <f>IF(EA615&gt;=30,1,IF(EA615&gt;=20,2,IF(EA615&gt;=15,3,IF(EA615&gt;=10,4,IF(EA615&gt;=5,5,IF(EA615&gt;0,6,0))))))</f>
        <v>6</v>
      </c>
      <c r="EC615">
        <v>1</v>
      </c>
      <c r="ED615">
        <v>2</v>
      </c>
      <c r="EL615">
        <v>2</v>
      </c>
      <c r="EM615">
        <v>-97</v>
      </c>
      <c r="EN615">
        <v>2</v>
      </c>
      <c r="EO615">
        <v>-97</v>
      </c>
      <c r="EP615">
        <v>1</v>
      </c>
      <c r="EQ615">
        <v>1</v>
      </c>
      <c r="ER615">
        <v>1</v>
      </c>
      <c r="EZ615">
        <v>1</v>
      </c>
      <c r="FA615">
        <v>1</v>
      </c>
      <c r="FD615">
        <v>1</v>
      </c>
      <c r="FG615">
        <v>0</v>
      </c>
      <c r="FH615" t="s">
        <v>3179</v>
      </c>
      <c r="FI615">
        <v>1</v>
      </c>
      <c r="FJ615" t="s">
        <v>204</v>
      </c>
      <c r="FK615">
        <v>0.1666667</v>
      </c>
      <c r="FL615">
        <v>2</v>
      </c>
      <c r="FM615">
        <v>2</v>
      </c>
      <c r="FN615">
        <v>4</v>
      </c>
      <c r="FO615" t="s">
        <v>2212</v>
      </c>
      <c r="FQ615" t="s">
        <v>3287</v>
      </c>
      <c r="FR615" t="s">
        <v>3189</v>
      </c>
      <c r="FS615">
        <v>0</v>
      </c>
      <c r="FT615">
        <v>1</v>
      </c>
      <c r="FU615" t="s">
        <v>2221</v>
      </c>
      <c r="FV615" t="s">
        <v>3182</v>
      </c>
      <c r="FW615">
        <v>0</v>
      </c>
      <c r="FX615">
        <v>1</v>
      </c>
      <c r="FY615">
        <v>0</v>
      </c>
      <c r="FZ615">
        <v>0</v>
      </c>
      <c r="GA615">
        <v>59048</v>
      </c>
      <c r="GB615">
        <v>201</v>
      </c>
      <c r="GC615">
        <v>293.7711443</v>
      </c>
      <c r="GD615" t="s">
        <v>2401</v>
      </c>
      <c r="GE615">
        <v>1</v>
      </c>
      <c r="HG615" t="s">
        <v>202</v>
      </c>
      <c r="HJ615">
        <v>0</v>
      </c>
    </row>
    <row r="616" spans="1:218" x14ac:dyDescent="0.3">
      <c r="A616">
        <v>1318</v>
      </c>
      <c r="B616" t="s">
        <v>3225</v>
      </c>
      <c r="C616" t="s">
        <v>5199</v>
      </c>
      <c r="D616" t="s">
        <v>212</v>
      </c>
      <c r="E616">
        <v>1</v>
      </c>
      <c r="F616" t="s">
        <v>202</v>
      </c>
      <c r="H616">
        <v>1</v>
      </c>
      <c r="M616">
        <v>1</v>
      </c>
      <c r="N616">
        <v>1</v>
      </c>
      <c r="U616">
        <v>1</v>
      </c>
      <c r="W616">
        <v>3</v>
      </c>
      <c r="X616" t="s">
        <v>3174</v>
      </c>
      <c r="Y616">
        <v>1</v>
      </c>
      <c r="Z616">
        <v>1</v>
      </c>
      <c r="AA616">
        <v>2</v>
      </c>
      <c r="AD616" t="s">
        <v>202</v>
      </c>
      <c r="AE616">
        <v>1</v>
      </c>
      <c r="AF616">
        <v>2</v>
      </c>
      <c r="AG616">
        <v>2</v>
      </c>
      <c r="AH616">
        <v>2</v>
      </c>
      <c r="AI616">
        <v>2</v>
      </c>
      <c r="AJ616">
        <v>2</v>
      </c>
      <c r="AK616" t="s">
        <v>5200</v>
      </c>
      <c r="AL616">
        <v>1</v>
      </c>
      <c r="AM616">
        <v>2</v>
      </c>
      <c r="AN616">
        <v>1</v>
      </c>
      <c r="AO616">
        <v>2</v>
      </c>
      <c r="AP616">
        <v>2</v>
      </c>
      <c r="AQ616">
        <v>2</v>
      </c>
      <c r="AR616" t="s">
        <v>5201</v>
      </c>
      <c r="AS616">
        <v>2</v>
      </c>
      <c r="AT616">
        <v>2</v>
      </c>
      <c r="AU616">
        <v>2</v>
      </c>
      <c r="AV616">
        <v>2</v>
      </c>
      <c r="AW616">
        <v>7</v>
      </c>
      <c r="AX616">
        <v>4</v>
      </c>
      <c r="AY616">
        <v>1</v>
      </c>
      <c r="BE616">
        <v>1</v>
      </c>
      <c r="BF616">
        <v>1</v>
      </c>
      <c r="BG616">
        <v>1</v>
      </c>
      <c r="BH616">
        <v>0</v>
      </c>
      <c r="BI616">
        <v>1</v>
      </c>
      <c r="BJ616">
        <v>0</v>
      </c>
      <c r="BM616">
        <v>5</v>
      </c>
      <c r="BN616">
        <v>1</v>
      </c>
      <c r="BO616">
        <v>2</v>
      </c>
      <c r="BP616">
        <v>1</v>
      </c>
      <c r="BQ616">
        <v>1</v>
      </c>
      <c r="BR616">
        <v>4</v>
      </c>
      <c r="BS616">
        <v>1</v>
      </c>
      <c r="BT616">
        <v>3</v>
      </c>
      <c r="BV616">
        <v>2</v>
      </c>
      <c r="BX616">
        <v>0</v>
      </c>
      <c r="BZ616">
        <v>1</v>
      </c>
      <c r="CJ616">
        <v>2</v>
      </c>
      <c r="CK616">
        <v>2</v>
      </c>
      <c r="CL616">
        <v>6</v>
      </c>
      <c r="CM616">
        <v>6</v>
      </c>
      <c r="CS616">
        <v>1</v>
      </c>
      <c r="CT616">
        <v>1</v>
      </c>
      <c r="CU616">
        <v>2</v>
      </c>
      <c r="CV616" t="s">
        <v>2914</v>
      </c>
      <c r="CW616">
        <v>782</v>
      </c>
      <c r="CX616">
        <v>13.03</v>
      </c>
      <c r="CY616">
        <v>2</v>
      </c>
      <c r="CZ616">
        <v>1</v>
      </c>
      <c r="DA616" t="s">
        <v>936</v>
      </c>
      <c r="DC616">
        <v>1</v>
      </c>
      <c r="DD616">
        <v>1</v>
      </c>
      <c r="DE616">
        <v>3</v>
      </c>
      <c r="DN616" t="s">
        <v>5202</v>
      </c>
      <c r="DO616" t="s">
        <v>5202</v>
      </c>
      <c r="DP616" t="s">
        <v>3178</v>
      </c>
      <c r="DQ616" t="s">
        <v>202</v>
      </c>
      <c r="DR616" t="s">
        <v>202</v>
      </c>
      <c r="DT616">
        <v>1</v>
      </c>
      <c r="DV616">
        <v>1</v>
      </c>
      <c r="DW616">
        <v>0</v>
      </c>
      <c r="DX616">
        <v>2</v>
      </c>
      <c r="DY616">
        <v>1</v>
      </c>
      <c r="DZ616">
        <v>-97</v>
      </c>
      <c r="EB616">
        <v>4</v>
      </c>
      <c r="EC616">
        <v>2</v>
      </c>
      <c r="EE616">
        <v>5</v>
      </c>
      <c r="EL616">
        <v>2</v>
      </c>
      <c r="EM616">
        <v>2</v>
      </c>
      <c r="EN616">
        <v>1</v>
      </c>
      <c r="EO616">
        <v>1</v>
      </c>
      <c r="EP616">
        <v>2</v>
      </c>
      <c r="EZ616">
        <v>1</v>
      </c>
      <c r="FA616">
        <v>2</v>
      </c>
      <c r="FB616">
        <v>1</v>
      </c>
      <c r="FC616">
        <v>1</v>
      </c>
      <c r="FD616">
        <v>8</v>
      </c>
      <c r="FG616">
        <v>0</v>
      </c>
      <c r="FH616" t="s">
        <v>3179</v>
      </c>
      <c r="FI616">
        <v>1</v>
      </c>
      <c r="FJ616" t="s">
        <v>204</v>
      </c>
      <c r="FK616">
        <v>5</v>
      </c>
      <c r="FL616">
        <v>12</v>
      </c>
      <c r="FM616">
        <v>12</v>
      </c>
      <c r="FN616">
        <v>12.5</v>
      </c>
      <c r="FO616" t="s">
        <v>2212</v>
      </c>
      <c r="FP616">
        <v>1.5</v>
      </c>
      <c r="FQ616" t="s">
        <v>3180</v>
      </c>
      <c r="FR616" t="s">
        <v>3196</v>
      </c>
      <c r="FS616">
        <v>1</v>
      </c>
      <c r="FT616">
        <v>0</v>
      </c>
      <c r="FU616" t="s">
        <v>2207</v>
      </c>
      <c r="FV616" t="s">
        <v>2207</v>
      </c>
      <c r="FW616">
        <v>0</v>
      </c>
      <c r="FX616">
        <v>1</v>
      </c>
      <c r="FY616">
        <v>0</v>
      </c>
      <c r="FZ616">
        <v>0</v>
      </c>
      <c r="GA616">
        <v>39021</v>
      </c>
      <c r="GB616">
        <v>133</v>
      </c>
      <c r="GC616">
        <v>293.3909774</v>
      </c>
      <c r="GD616" t="s">
        <v>2401</v>
      </c>
      <c r="GE616">
        <v>1</v>
      </c>
      <c r="HG616" t="s">
        <v>202</v>
      </c>
      <c r="HJ616">
        <v>0</v>
      </c>
    </row>
    <row r="617" spans="1:218" x14ac:dyDescent="0.3">
      <c r="A617">
        <v>1323</v>
      </c>
      <c r="B617" t="s">
        <v>3279</v>
      </c>
      <c r="C617" t="s">
        <v>5203</v>
      </c>
      <c r="D617" t="s">
        <v>212</v>
      </c>
      <c r="E617">
        <v>1</v>
      </c>
      <c r="F617" t="s">
        <v>202</v>
      </c>
      <c r="H617">
        <v>1</v>
      </c>
      <c r="M617">
        <v>1</v>
      </c>
      <c r="N617">
        <v>1</v>
      </c>
      <c r="U617">
        <v>1</v>
      </c>
      <c r="W617">
        <v>1</v>
      </c>
      <c r="X617" t="s">
        <v>3174</v>
      </c>
      <c r="Y617">
        <v>1</v>
      </c>
      <c r="Z617">
        <v>1</v>
      </c>
      <c r="AA617">
        <v>1</v>
      </c>
      <c r="AD617" t="s">
        <v>202</v>
      </c>
      <c r="AE617">
        <v>1</v>
      </c>
      <c r="AF617">
        <v>1</v>
      </c>
      <c r="AG617">
        <v>1</v>
      </c>
      <c r="AH617">
        <v>1</v>
      </c>
      <c r="AI617">
        <v>2</v>
      </c>
      <c r="AJ617">
        <v>2</v>
      </c>
      <c r="AK617" t="s">
        <v>5204</v>
      </c>
      <c r="AL617">
        <v>1</v>
      </c>
      <c r="AM617">
        <v>2</v>
      </c>
      <c r="AN617">
        <v>1</v>
      </c>
      <c r="AO617">
        <v>2</v>
      </c>
      <c r="AP617">
        <v>2</v>
      </c>
      <c r="AQ617">
        <v>1</v>
      </c>
      <c r="AR617" t="s">
        <v>5205</v>
      </c>
      <c r="AS617">
        <v>2</v>
      </c>
      <c r="AT617">
        <v>1</v>
      </c>
      <c r="AU617">
        <v>2</v>
      </c>
      <c r="AV617">
        <v>2</v>
      </c>
      <c r="AW617">
        <v>7</v>
      </c>
      <c r="AX617">
        <v>4</v>
      </c>
      <c r="AY617">
        <v>3</v>
      </c>
      <c r="BE617">
        <v>1</v>
      </c>
      <c r="BF617">
        <v>1</v>
      </c>
      <c r="BG617">
        <v>1</v>
      </c>
      <c r="BH617">
        <v>1</v>
      </c>
      <c r="BI617">
        <v>1</v>
      </c>
      <c r="BJ617">
        <v>0</v>
      </c>
      <c r="BM617">
        <v>1</v>
      </c>
      <c r="BN617">
        <v>1</v>
      </c>
      <c r="BO617">
        <v>4</v>
      </c>
      <c r="BP617">
        <v>1</v>
      </c>
      <c r="BQ617">
        <v>17</v>
      </c>
      <c r="BR617">
        <v>3</v>
      </c>
      <c r="BS617">
        <v>1</v>
      </c>
      <c r="BT617">
        <v>4</v>
      </c>
      <c r="BU617">
        <v>0</v>
      </c>
      <c r="BV617">
        <v>-99</v>
      </c>
      <c r="BW617">
        <v>0</v>
      </c>
      <c r="BY617">
        <v>0</v>
      </c>
      <c r="CA617">
        <v>0</v>
      </c>
      <c r="CC617">
        <v>0</v>
      </c>
      <c r="CE617">
        <v>0</v>
      </c>
      <c r="CG617">
        <v>0</v>
      </c>
      <c r="CI617">
        <v>0</v>
      </c>
      <c r="CJ617">
        <v>-98</v>
      </c>
      <c r="CK617">
        <v>-98</v>
      </c>
      <c r="CL617">
        <v>-98</v>
      </c>
      <c r="CM617">
        <v>-98</v>
      </c>
      <c r="CR617">
        <v>-98</v>
      </c>
      <c r="CS617">
        <v>-98</v>
      </c>
      <c r="CT617">
        <v>-98</v>
      </c>
      <c r="CU617">
        <v>1</v>
      </c>
      <c r="CV617" t="s">
        <v>229</v>
      </c>
      <c r="CW617">
        <v>584</v>
      </c>
      <c r="CX617">
        <v>9.73</v>
      </c>
      <c r="CY617">
        <v>1</v>
      </c>
      <c r="CZ617">
        <v>1</v>
      </c>
      <c r="DA617" t="s">
        <v>936</v>
      </c>
      <c r="DC617">
        <v>1</v>
      </c>
      <c r="DD617">
        <v>1</v>
      </c>
      <c r="DE617">
        <v>2</v>
      </c>
      <c r="DN617" t="s">
        <v>5206</v>
      </c>
      <c r="DO617" t="s">
        <v>5206</v>
      </c>
      <c r="DP617" t="s">
        <v>3178</v>
      </c>
      <c r="DQ617" t="s">
        <v>202</v>
      </c>
      <c r="DR617" t="s">
        <v>202</v>
      </c>
      <c r="DT617">
        <v>1</v>
      </c>
      <c r="DV617">
        <v>1</v>
      </c>
      <c r="DW617">
        <v>0</v>
      </c>
      <c r="DX617">
        <v>1</v>
      </c>
      <c r="DY617">
        <v>1</v>
      </c>
      <c r="DZ617">
        <v>1</v>
      </c>
      <c r="EA617">
        <v>18</v>
      </c>
      <c r="EB617">
        <f>IF(EA617&gt;=30,1,IF(EA617&gt;=20,2,IF(EA617&gt;=15,3,IF(EA617&gt;=10,4,IF(EA617&gt;=5,5,IF(EA617&gt;0,6,0))))))</f>
        <v>3</v>
      </c>
      <c r="EC617">
        <v>2</v>
      </c>
      <c r="EE617">
        <v>18</v>
      </c>
      <c r="EL617">
        <v>1</v>
      </c>
      <c r="EM617">
        <v>4</v>
      </c>
      <c r="EN617">
        <v>1</v>
      </c>
      <c r="EO617">
        <v>1</v>
      </c>
      <c r="EP617">
        <v>1</v>
      </c>
      <c r="EQ617">
        <v>1</v>
      </c>
      <c r="ER617">
        <v>1</v>
      </c>
      <c r="EZ617">
        <v>2</v>
      </c>
      <c r="FE617">
        <v>1</v>
      </c>
      <c r="FG617">
        <v>0</v>
      </c>
      <c r="FH617" t="s">
        <v>3179</v>
      </c>
      <c r="FI617">
        <v>1</v>
      </c>
      <c r="FJ617" t="s">
        <v>204</v>
      </c>
      <c r="FK617">
        <v>18</v>
      </c>
      <c r="FL617">
        <v>12</v>
      </c>
      <c r="FM617">
        <v>12</v>
      </c>
      <c r="FN617">
        <v>18</v>
      </c>
      <c r="FO617" t="s">
        <v>2206</v>
      </c>
      <c r="FP617">
        <v>7.5</v>
      </c>
      <c r="FQ617" t="s">
        <v>3180</v>
      </c>
      <c r="FR617" t="s">
        <v>3196</v>
      </c>
      <c r="FS617">
        <v>1</v>
      </c>
      <c r="FT617">
        <v>1</v>
      </c>
      <c r="FU617" t="s">
        <v>2221</v>
      </c>
      <c r="FV617" t="s">
        <v>3182</v>
      </c>
      <c r="FW617">
        <v>1</v>
      </c>
      <c r="FX617">
        <v>0</v>
      </c>
      <c r="FY617">
        <v>1</v>
      </c>
      <c r="FZ617">
        <v>0</v>
      </c>
      <c r="GA617">
        <v>59048</v>
      </c>
      <c r="GB617">
        <v>201</v>
      </c>
      <c r="GC617">
        <v>293.7711443</v>
      </c>
      <c r="GD617" t="s">
        <v>2401</v>
      </c>
      <c r="GE617">
        <v>1</v>
      </c>
      <c r="HG617" t="s">
        <v>202</v>
      </c>
      <c r="HI617">
        <v>1</v>
      </c>
      <c r="HJ617">
        <v>1</v>
      </c>
    </row>
    <row r="618" spans="1:218" x14ac:dyDescent="0.3">
      <c r="A618">
        <v>606</v>
      </c>
      <c r="B618" t="s">
        <v>3250</v>
      </c>
      <c r="C618" t="s">
        <v>4116</v>
      </c>
      <c r="D618" t="s">
        <v>265</v>
      </c>
      <c r="E618">
        <v>1</v>
      </c>
      <c r="F618" t="s">
        <v>202</v>
      </c>
      <c r="H618">
        <v>1</v>
      </c>
      <c r="M618">
        <v>1</v>
      </c>
      <c r="N618">
        <v>1</v>
      </c>
      <c r="U618">
        <v>1</v>
      </c>
      <c r="W618">
        <v>1</v>
      </c>
      <c r="X618" t="s">
        <v>3174</v>
      </c>
      <c r="Y618">
        <v>1</v>
      </c>
      <c r="Z618">
        <v>1</v>
      </c>
      <c r="AA618">
        <v>6</v>
      </c>
      <c r="AD618" t="s">
        <v>202</v>
      </c>
      <c r="AE618">
        <v>1</v>
      </c>
      <c r="AF618">
        <v>1</v>
      </c>
      <c r="AG618">
        <v>1</v>
      </c>
      <c r="AH618">
        <v>1</v>
      </c>
      <c r="AI618">
        <v>1</v>
      </c>
      <c r="AJ618">
        <v>1</v>
      </c>
      <c r="AK618" t="s">
        <v>4117</v>
      </c>
      <c r="AL618">
        <v>1</v>
      </c>
      <c r="AM618">
        <v>1</v>
      </c>
      <c r="AN618">
        <v>2</v>
      </c>
      <c r="AO618">
        <v>2</v>
      </c>
      <c r="AP618">
        <v>2</v>
      </c>
      <c r="AQ618">
        <v>1</v>
      </c>
      <c r="AR618" t="s">
        <v>4118</v>
      </c>
      <c r="AS618">
        <v>1</v>
      </c>
      <c r="AT618">
        <v>1</v>
      </c>
      <c r="AU618">
        <v>1</v>
      </c>
      <c r="AV618">
        <v>1</v>
      </c>
      <c r="AW618">
        <v>7</v>
      </c>
      <c r="AX618">
        <v>1</v>
      </c>
      <c r="AY618">
        <v>5</v>
      </c>
      <c r="BE618">
        <v>1</v>
      </c>
      <c r="BF618">
        <v>1</v>
      </c>
      <c r="BG618">
        <v>1</v>
      </c>
      <c r="BH618">
        <v>1</v>
      </c>
      <c r="BI618">
        <v>1</v>
      </c>
      <c r="BJ618">
        <v>1</v>
      </c>
      <c r="BK618">
        <v>1</v>
      </c>
      <c r="BL618">
        <v>1</v>
      </c>
      <c r="BM618">
        <v>1</v>
      </c>
      <c r="BN618">
        <v>1</v>
      </c>
      <c r="BO618">
        <v>3</v>
      </c>
      <c r="BP618">
        <v>1</v>
      </c>
      <c r="BQ618">
        <v>23</v>
      </c>
      <c r="BR618">
        <v>1</v>
      </c>
      <c r="BS618">
        <v>1</v>
      </c>
      <c r="BT618">
        <v>4</v>
      </c>
      <c r="BV618">
        <v>1</v>
      </c>
      <c r="BX618">
        <v>1</v>
      </c>
      <c r="BZ618">
        <v>0</v>
      </c>
      <c r="CB618">
        <v>0</v>
      </c>
      <c r="CD618">
        <v>0</v>
      </c>
      <c r="CF618">
        <v>2</v>
      </c>
      <c r="CJ618">
        <v>1</v>
      </c>
      <c r="CK618">
        <v>2</v>
      </c>
      <c r="CL618">
        <v>5</v>
      </c>
      <c r="CM618">
        <v>1</v>
      </c>
      <c r="CR618">
        <v>2</v>
      </c>
      <c r="CS618">
        <v>8</v>
      </c>
      <c r="CT618">
        <v>1</v>
      </c>
      <c r="CU618">
        <v>2</v>
      </c>
      <c r="CV618" t="s">
        <v>566</v>
      </c>
      <c r="CW618">
        <v>631</v>
      </c>
      <c r="CX618">
        <v>10.52</v>
      </c>
      <c r="CY618">
        <v>1</v>
      </c>
      <c r="CZ618">
        <v>1</v>
      </c>
      <c r="DA618" t="s">
        <v>619</v>
      </c>
      <c r="DC618">
        <v>1</v>
      </c>
      <c r="DD618">
        <v>1</v>
      </c>
      <c r="DE618">
        <v>27</v>
      </c>
      <c r="DN618" t="s">
        <v>4107</v>
      </c>
      <c r="DO618" t="s">
        <v>4107</v>
      </c>
      <c r="DP618" t="s">
        <v>3178</v>
      </c>
      <c r="DQ618" t="s">
        <v>202</v>
      </c>
      <c r="DR618" t="s">
        <v>202</v>
      </c>
      <c r="DT618">
        <v>1</v>
      </c>
      <c r="DV618">
        <v>1</v>
      </c>
      <c r="DW618">
        <v>0</v>
      </c>
      <c r="DX618">
        <v>6</v>
      </c>
      <c r="DY618">
        <v>1</v>
      </c>
      <c r="DZ618">
        <v>1</v>
      </c>
      <c r="EA618">
        <v>19</v>
      </c>
      <c r="EB618">
        <f>IF(EA618&gt;=30,1,IF(EA618&gt;=20,2,IF(EA618&gt;=15,3,IF(EA618&gt;=10,4,IF(EA618&gt;=5,5,IF(EA618&gt;0,6,0))))))</f>
        <v>3</v>
      </c>
      <c r="EC618">
        <v>1</v>
      </c>
      <c r="ED618">
        <v>11</v>
      </c>
      <c r="EL618">
        <v>2</v>
      </c>
      <c r="EM618">
        <v>3</v>
      </c>
      <c r="EN618">
        <v>1</v>
      </c>
      <c r="EO618">
        <v>3</v>
      </c>
      <c r="EP618">
        <v>1</v>
      </c>
      <c r="EQ618">
        <v>1</v>
      </c>
      <c r="ER618">
        <v>1</v>
      </c>
      <c r="EZ618">
        <v>1</v>
      </c>
      <c r="FA618">
        <v>1</v>
      </c>
      <c r="FD618">
        <v>1</v>
      </c>
      <c r="FG618">
        <v>0</v>
      </c>
      <c r="FH618" t="s">
        <v>3179</v>
      </c>
      <c r="FI618">
        <v>1</v>
      </c>
      <c r="FJ618" t="s">
        <v>204</v>
      </c>
      <c r="FK618">
        <v>0.91666669999999995</v>
      </c>
      <c r="FL618">
        <v>11</v>
      </c>
      <c r="FM618">
        <v>11</v>
      </c>
      <c r="FN618">
        <v>19</v>
      </c>
      <c r="FO618" t="s">
        <v>2212</v>
      </c>
      <c r="FP618">
        <v>3.5</v>
      </c>
      <c r="FQ618" t="s">
        <v>3180</v>
      </c>
      <c r="FR618" t="s">
        <v>3181</v>
      </c>
      <c r="FS618">
        <v>1</v>
      </c>
      <c r="FT618">
        <v>1</v>
      </c>
      <c r="FU618" t="s">
        <v>2221</v>
      </c>
      <c r="FV618" t="s">
        <v>3182</v>
      </c>
      <c r="FW618">
        <v>0</v>
      </c>
      <c r="FX618">
        <v>1</v>
      </c>
      <c r="FY618">
        <v>0</v>
      </c>
      <c r="FZ618">
        <v>0</v>
      </c>
      <c r="GA618">
        <v>6214</v>
      </c>
      <c r="GB618">
        <v>28</v>
      </c>
      <c r="GC618">
        <v>221.92857140000001</v>
      </c>
      <c r="GD618" t="s">
        <v>2401</v>
      </c>
      <c r="GE618">
        <v>1</v>
      </c>
      <c r="HG618" t="s">
        <v>202</v>
      </c>
      <c r="HJ618">
        <v>0</v>
      </c>
    </row>
    <row r="619" spans="1:218" x14ac:dyDescent="0.3">
      <c r="A619">
        <v>614</v>
      </c>
      <c r="B619" t="s">
        <v>3225</v>
      </c>
      <c r="C619" t="s">
        <v>4126</v>
      </c>
      <c r="D619" t="s">
        <v>212</v>
      </c>
      <c r="E619">
        <v>1</v>
      </c>
      <c r="F619" t="s">
        <v>202</v>
      </c>
      <c r="H619">
        <v>1</v>
      </c>
      <c r="M619">
        <v>1</v>
      </c>
      <c r="N619">
        <v>1</v>
      </c>
      <c r="U619">
        <v>1</v>
      </c>
      <c r="W619">
        <v>1</v>
      </c>
      <c r="X619" t="s">
        <v>3174</v>
      </c>
      <c r="Y619">
        <v>1</v>
      </c>
      <c r="Z619">
        <v>1</v>
      </c>
      <c r="AA619">
        <v>2</v>
      </c>
      <c r="AD619" t="s">
        <v>202</v>
      </c>
      <c r="AE619">
        <v>1</v>
      </c>
      <c r="AF619">
        <v>1</v>
      </c>
      <c r="AG619">
        <v>1</v>
      </c>
      <c r="AH619">
        <v>1</v>
      </c>
      <c r="AI619">
        <v>1</v>
      </c>
      <c r="AJ619">
        <v>1</v>
      </c>
      <c r="AK619" t="s">
        <v>4127</v>
      </c>
      <c r="AL619">
        <v>1</v>
      </c>
      <c r="AM619">
        <v>1</v>
      </c>
      <c r="AN619">
        <v>1</v>
      </c>
      <c r="AO619">
        <v>1</v>
      </c>
      <c r="AP619">
        <v>2</v>
      </c>
      <c r="AQ619">
        <v>1</v>
      </c>
      <c r="AR619" t="s">
        <v>4128</v>
      </c>
      <c r="AS619">
        <v>-97</v>
      </c>
      <c r="AT619">
        <v>1</v>
      </c>
      <c r="AU619">
        <v>2</v>
      </c>
      <c r="AV619">
        <v>2</v>
      </c>
      <c r="AW619">
        <v>7</v>
      </c>
      <c r="AX619">
        <v>2</v>
      </c>
      <c r="AY619">
        <v>5</v>
      </c>
      <c r="BE619">
        <v>1</v>
      </c>
      <c r="BF619">
        <v>1</v>
      </c>
      <c r="BG619">
        <v>1</v>
      </c>
      <c r="BH619">
        <v>1</v>
      </c>
      <c r="BI619">
        <v>1</v>
      </c>
      <c r="BJ619">
        <v>0</v>
      </c>
      <c r="BM619">
        <v>4</v>
      </c>
      <c r="BN619">
        <v>1</v>
      </c>
      <c r="BO619">
        <v>2</v>
      </c>
      <c r="BP619">
        <v>1</v>
      </c>
      <c r="BQ619">
        <v>0.6</v>
      </c>
      <c r="BR619">
        <v>-97</v>
      </c>
      <c r="BS619">
        <v>1</v>
      </c>
      <c r="BT619">
        <v>2</v>
      </c>
      <c r="BV619">
        <v>0</v>
      </c>
      <c r="BX619">
        <v>0</v>
      </c>
      <c r="BZ619">
        <v>0</v>
      </c>
      <c r="CB619">
        <v>1</v>
      </c>
      <c r="CD619">
        <v>1</v>
      </c>
      <c r="CJ619">
        <v>2</v>
      </c>
      <c r="CK619">
        <v>2</v>
      </c>
      <c r="CL619">
        <v>4</v>
      </c>
      <c r="CM619">
        <v>1</v>
      </c>
      <c r="CR619">
        <v>2</v>
      </c>
      <c r="CS619">
        <v>8</v>
      </c>
      <c r="CT619">
        <v>1</v>
      </c>
      <c r="CU619">
        <v>2</v>
      </c>
      <c r="CV619" t="s">
        <v>4129</v>
      </c>
      <c r="CW619">
        <v>810</v>
      </c>
      <c r="CX619">
        <v>13.5</v>
      </c>
      <c r="CY619">
        <v>2</v>
      </c>
      <c r="CZ619">
        <v>1</v>
      </c>
      <c r="DA619" t="s">
        <v>4053</v>
      </c>
      <c r="DC619">
        <v>1</v>
      </c>
      <c r="DD619">
        <v>1</v>
      </c>
      <c r="DE619">
        <v>3</v>
      </c>
      <c r="DN619" t="s">
        <v>4107</v>
      </c>
      <c r="DO619" t="s">
        <v>4107</v>
      </c>
      <c r="DP619" t="s">
        <v>3178</v>
      </c>
      <c r="DQ619" t="s">
        <v>202</v>
      </c>
      <c r="DR619" t="s">
        <v>3007</v>
      </c>
      <c r="DS619">
        <v>1</v>
      </c>
      <c r="DT619">
        <v>1</v>
      </c>
      <c r="DV619">
        <v>1</v>
      </c>
      <c r="DW619">
        <v>0</v>
      </c>
      <c r="DX619">
        <v>2</v>
      </c>
      <c r="DY619">
        <v>1</v>
      </c>
      <c r="DZ619">
        <v>1</v>
      </c>
      <c r="EA619">
        <v>10</v>
      </c>
      <c r="EB619">
        <f>IF(EA619&gt;=30,1,IF(EA619&gt;=20,2,IF(EA619&gt;=15,3,IF(EA619&gt;=10,4,IF(EA619&gt;=5,5,IF(EA619&gt;0,6,0))))))</f>
        <v>4</v>
      </c>
      <c r="EC619">
        <v>2</v>
      </c>
      <c r="EE619">
        <v>10</v>
      </c>
      <c r="EL619">
        <v>3</v>
      </c>
      <c r="EM619">
        <v>1</v>
      </c>
      <c r="EN619">
        <v>1</v>
      </c>
      <c r="EO619">
        <v>1</v>
      </c>
      <c r="EP619">
        <v>1</v>
      </c>
      <c r="EQ619">
        <v>-97</v>
      </c>
      <c r="ER619">
        <v>1</v>
      </c>
      <c r="EZ619">
        <v>1</v>
      </c>
      <c r="FA619">
        <v>3</v>
      </c>
      <c r="FD619">
        <v>1</v>
      </c>
      <c r="FG619">
        <v>0</v>
      </c>
      <c r="FH619" t="s">
        <v>3179</v>
      </c>
      <c r="FI619">
        <v>1</v>
      </c>
      <c r="FJ619" t="s">
        <v>204</v>
      </c>
      <c r="FK619">
        <v>10</v>
      </c>
      <c r="FL619">
        <v>12</v>
      </c>
      <c r="FM619">
        <v>12</v>
      </c>
      <c r="FN619">
        <v>10</v>
      </c>
      <c r="FO619" t="s">
        <v>2220</v>
      </c>
      <c r="FP619">
        <v>0.5</v>
      </c>
      <c r="FQ619" t="s">
        <v>3180</v>
      </c>
      <c r="FR619" t="s">
        <v>3196</v>
      </c>
      <c r="FS619">
        <v>1</v>
      </c>
      <c r="FT619">
        <v>1</v>
      </c>
      <c r="FU619" t="s">
        <v>2221</v>
      </c>
      <c r="FV619" t="s">
        <v>2207</v>
      </c>
      <c r="FW619">
        <v>0</v>
      </c>
      <c r="FX619">
        <v>1</v>
      </c>
      <c r="FY619">
        <v>0</v>
      </c>
      <c r="FZ619">
        <v>0</v>
      </c>
      <c r="GA619">
        <v>39021</v>
      </c>
      <c r="GB619">
        <v>133</v>
      </c>
      <c r="GC619">
        <v>293.3909774</v>
      </c>
      <c r="GD619" t="s">
        <v>2401</v>
      </c>
      <c r="GE619">
        <v>1</v>
      </c>
      <c r="HG619" t="s">
        <v>202</v>
      </c>
      <c r="HJ619">
        <v>0</v>
      </c>
    </row>
    <row r="620" spans="1:218" x14ac:dyDescent="0.3">
      <c r="A620">
        <v>618</v>
      </c>
      <c r="B620" t="s">
        <v>3183</v>
      </c>
      <c r="C620" t="s">
        <v>4130</v>
      </c>
      <c r="D620" t="s">
        <v>212</v>
      </c>
      <c r="E620">
        <v>1</v>
      </c>
      <c r="F620" t="s">
        <v>202</v>
      </c>
      <c r="H620">
        <v>1</v>
      </c>
      <c r="M620">
        <v>1</v>
      </c>
      <c r="N620">
        <v>1</v>
      </c>
      <c r="U620">
        <v>1</v>
      </c>
      <c r="W620">
        <v>1</v>
      </c>
      <c r="X620" t="s">
        <v>3174</v>
      </c>
      <c r="Y620">
        <v>1</v>
      </c>
      <c r="Z620">
        <v>1</v>
      </c>
      <c r="AA620">
        <v>2</v>
      </c>
      <c r="AD620" t="s">
        <v>202</v>
      </c>
      <c r="AE620">
        <v>1</v>
      </c>
      <c r="AF620">
        <v>2</v>
      </c>
      <c r="AG620">
        <v>1</v>
      </c>
      <c r="AH620">
        <v>1</v>
      </c>
      <c r="AI620">
        <v>1</v>
      </c>
      <c r="AJ620">
        <v>1</v>
      </c>
      <c r="AK620" t="s">
        <v>4131</v>
      </c>
      <c r="AL620">
        <v>1</v>
      </c>
      <c r="AM620">
        <v>1</v>
      </c>
      <c r="AN620">
        <v>1</v>
      </c>
      <c r="AO620">
        <v>2</v>
      </c>
      <c r="AP620">
        <v>2</v>
      </c>
      <c r="AQ620">
        <v>2</v>
      </c>
      <c r="AR620" t="s">
        <v>4132</v>
      </c>
      <c r="AS620">
        <v>1</v>
      </c>
      <c r="AT620">
        <v>1</v>
      </c>
      <c r="AU620">
        <v>1</v>
      </c>
      <c r="AV620">
        <v>2</v>
      </c>
      <c r="AW620">
        <v>6</v>
      </c>
      <c r="AX620">
        <v>3</v>
      </c>
      <c r="AY620">
        <v>4</v>
      </c>
      <c r="BE620">
        <v>1</v>
      </c>
      <c r="BF620">
        <v>1</v>
      </c>
      <c r="BG620">
        <v>1</v>
      </c>
      <c r="BH620">
        <v>1</v>
      </c>
      <c r="BI620">
        <v>1</v>
      </c>
      <c r="BJ620">
        <v>0</v>
      </c>
      <c r="BM620">
        <v>1</v>
      </c>
      <c r="BN620">
        <v>1</v>
      </c>
      <c r="BO620">
        <v>3</v>
      </c>
      <c r="BP620">
        <v>1</v>
      </c>
      <c r="BQ620">
        <v>10</v>
      </c>
      <c r="BR620">
        <v>1</v>
      </c>
      <c r="BS620">
        <v>1</v>
      </c>
      <c r="BT620">
        <v>4</v>
      </c>
      <c r="BV620">
        <v>1</v>
      </c>
      <c r="BX620">
        <v>0</v>
      </c>
      <c r="BZ620">
        <v>1</v>
      </c>
      <c r="CB620">
        <v>0</v>
      </c>
      <c r="CD620">
        <v>1</v>
      </c>
      <c r="CF620">
        <v>1</v>
      </c>
      <c r="CJ620">
        <v>1</v>
      </c>
      <c r="CK620">
        <v>1</v>
      </c>
      <c r="CL620">
        <v>5</v>
      </c>
      <c r="CM620">
        <v>4</v>
      </c>
      <c r="CR620">
        <v>2</v>
      </c>
      <c r="CS620">
        <v>2</v>
      </c>
      <c r="CT620">
        <v>4</v>
      </c>
      <c r="CU620">
        <v>2</v>
      </c>
      <c r="CV620" t="s">
        <v>4133</v>
      </c>
      <c r="CW620">
        <v>804</v>
      </c>
      <c r="CX620">
        <v>13.4</v>
      </c>
      <c r="CY620">
        <v>2</v>
      </c>
      <c r="CZ620">
        <v>1</v>
      </c>
      <c r="DA620" t="s">
        <v>379</v>
      </c>
      <c r="DC620">
        <v>1</v>
      </c>
      <c r="DD620">
        <v>1</v>
      </c>
      <c r="DE620">
        <v>4</v>
      </c>
      <c r="DN620" t="s">
        <v>4107</v>
      </c>
      <c r="DO620" t="s">
        <v>4107</v>
      </c>
      <c r="DP620" t="s">
        <v>3178</v>
      </c>
      <c r="DQ620" t="s">
        <v>202</v>
      </c>
      <c r="DR620" t="s">
        <v>202</v>
      </c>
      <c r="DT620">
        <v>1</v>
      </c>
      <c r="DV620">
        <v>1</v>
      </c>
      <c r="DW620">
        <v>0</v>
      </c>
      <c r="DX620">
        <v>2</v>
      </c>
      <c r="DY620">
        <v>1</v>
      </c>
      <c r="DZ620">
        <v>-97</v>
      </c>
      <c r="EB620">
        <v>4</v>
      </c>
      <c r="EC620">
        <v>-97</v>
      </c>
      <c r="EL620">
        <v>1</v>
      </c>
      <c r="EM620">
        <v>4</v>
      </c>
      <c r="EN620">
        <v>1</v>
      </c>
      <c r="EO620">
        <v>2</v>
      </c>
      <c r="EP620">
        <v>1</v>
      </c>
      <c r="EQ620">
        <v>1</v>
      </c>
      <c r="ER620">
        <v>1</v>
      </c>
      <c r="EZ620">
        <v>1</v>
      </c>
      <c r="FA620">
        <v>1</v>
      </c>
      <c r="FD620">
        <v>1</v>
      </c>
      <c r="FG620">
        <v>0</v>
      </c>
      <c r="FH620" t="s">
        <v>3179</v>
      </c>
      <c r="FI620">
        <v>1</v>
      </c>
      <c r="FJ620" t="s">
        <v>204</v>
      </c>
      <c r="FN620">
        <v>12.5</v>
      </c>
      <c r="FO620" t="s">
        <v>2206</v>
      </c>
      <c r="FP620">
        <v>7.5</v>
      </c>
      <c r="FQ620" t="s">
        <v>3180</v>
      </c>
      <c r="FR620" t="s">
        <v>3189</v>
      </c>
      <c r="FS620">
        <v>0</v>
      </c>
      <c r="FT620">
        <v>1</v>
      </c>
      <c r="FU620" t="s">
        <v>2221</v>
      </c>
      <c r="FV620" t="s">
        <v>3182</v>
      </c>
      <c r="FW620">
        <v>0</v>
      </c>
      <c r="FX620">
        <v>1</v>
      </c>
      <c r="FY620">
        <v>0</v>
      </c>
      <c r="FZ620">
        <v>0</v>
      </c>
      <c r="GA620">
        <v>37408</v>
      </c>
      <c r="GB620">
        <v>127</v>
      </c>
      <c r="GC620">
        <v>294.55118110000001</v>
      </c>
      <c r="GD620" t="s">
        <v>2401</v>
      </c>
      <c r="GE620">
        <v>1</v>
      </c>
      <c r="HG620" t="s">
        <v>202</v>
      </c>
      <c r="HJ620">
        <v>0</v>
      </c>
    </row>
    <row r="621" spans="1:218" x14ac:dyDescent="0.3">
      <c r="A621">
        <v>623</v>
      </c>
      <c r="B621" t="s">
        <v>3279</v>
      </c>
      <c r="C621" t="s">
        <v>4140</v>
      </c>
      <c r="D621" t="s">
        <v>212</v>
      </c>
      <c r="E621">
        <v>1</v>
      </c>
      <c r="F621" t="s">
        <v>202</v>
      </c>
      <c r="H621">
        <v>1</v>
      </c>
      <c r="M621">
        <v>1</v>
      </c>
      <c r="N621">
        <v>1</v>
      </c>
      <c r="U621">
        <v>1</v>
      </c>
      <c r="W621">
        <v>1</v>
      </c>
      <c r="X621" t="s">
        <v>3174</v>
      </c>
      <c r="Y621">
        <v>1</v>
      </c>
      <c r="Z621">
        <v>1</v>
      </c>
      <c r="AA621">
        <v>2</v>
      </c>
      <c r="AD621" t="s">
        <v>202</v>
      </c>
      <c r="AE621">
        <v>1</v>
      </c>
      <c r="AF621">
        <v>2</v>
      </c>
      <c r="AG621">
        <v>1</v>
      </c>
      <c r="AH621">
        <v>2</v>
      </c>
      <c r="AI621">
        <v>2</v>
      </c>
      <c r="AJ621">
        <v>2</v>
      </c>
      <c r="AK621" t="s">
        <v>4141</v>
      </c>
      <c r="AL621">
        <v>1</v>
      </c>
      <c r="AM621">
        <v>1</v>
      </c>
      <c r="AN621">
        <v>1</v>
      </c>
      <c r="AO621">
        <v>2</v>
      </c>
      <c r="AP621">
        <v>2</v>
      </c>
      <c r="AQ621">
        <v>1</v>
      </c>
      <c r="AR621" t="s">
        <v>4142</v>
      </c>
      <c r="AS621">
        <v>-97</v>
      </c>
      <c r="AT621">
        <v>2</v>
      </c>
      <c r="AU621">
        <v>2</v>
      </c>
      <c r="AV621">
        <v>2</v>
      </c>
      <c r="AW621">
        <v>7</v>
      </c>
      <c r="AX621">
        <v>5</v>
      </c>
      <c r="AY621">
        <v>2</v>
      </c>
      <c r="BE621">
        <v>1</v>
      </c>
      <c r="BF621">
        <v>1</v>
      </c>
      <c r="BG621">
        <v>1</v>
      </c>
      <c r="BH621">
        <v>1</v>
      </c>
      <c r="BI621">
        <v>1</v>
      </c>
      <c r="BJ621">
        <v>0</v>
      </c>
      <c r="BM621">
        <v>3</v>
      </c>
      <c r="BN621">
        <v>1</v>
      </c>
      <c r="BO621">
        <v>2</v>
      </c>
      <c r="BP621">
        <v>1</v>
      </c>
      <c r="BQ621">
        <v>0.5</v>
      </c>
      <c r="BR621">
        <v>-97</v>
      </c>
      <c r="BS621">
        <v>1</v>
      </c>
      <c r="BT621">
        <v>3</v>
      </c>
      <c r="BV621">
        <v>1</v>
      </c>
      <c r="BX621">
        <v>0</v>
      </c>
      <c r="BZ621">
        <v>1</v>
      </c>
      <c r="CB621">
        <v>1</v>
      </c>
      <c r="CJ621">
        <v>2</v>
      </c>
      <c r="CK621">
        <v>2</v>
      </c>
      <c r="CL621">
        <v>7</v>
      </c>
      <c r="CM621">
        <v>6</v>
      </c>
      <c r="CS621">
        <v>-97</v>
      </c>
      <c r="CT621">
        <v>1</v>
      </c>
      <c r="CU621">
        <v>2</v>
      </c>
      <c r="CV621" t="s">
        <v>4143</v>
      </c>
      <c r="CW621">
        <v>780</v>
      </c>
      <c r="CX621">
        <v>13</v>
      </c>
      <c r="CY621">
        <v>2</v>
      </c>
      <c r="CZ621">
        <v>1</v>
      </c>
      <c r="DA621" t="s">
        <v>624</v>
      </c>
      <c r="DC621">
        <v>1</v>
      </c>
      <c r="DD621">
        <v>1</v>
      </c>
      <c r="DE621">
        <v>2</v>
      </c>
      <c r="DN621" t="s">
        <v>4107</v>
      </c>
      <c r="DO621" t="s">
        <v>4107</v>
      </c>
      <c r="DP621" t="s">
        <v>3178</v>
      </c>
      <c r="DQ621" t="s">
        <v>202</v>
      </c>
      <c r="DR621" t="s">
        <v>202</v>
      </c>
      <c r="DT621">
        <v>1</v>
      </c>
      <c r="DV621">
        <v>1</v>
      </c>
      <c r="DW621">
        <v>0</v>
      </c>
      <c r="DX621">
        <v>2</v>
      </c>
      <c r="DY621">
        <v>1</v>
      </c>
      <c r="DZ621">
        <v>1</v>
      </c>
      <c r="EA621">
        <v>15</v>
      </c>
      <c r="EB621">
        <f>IF(EA621&gt;=30,1,IF(EA621&gt;=20,2,IF(EA621&gt;=15,3,IF(EA621&gt;=10,4,IF(EA621&gt;=5,5,IF(EA621&gt;0,6,0))))))</f>
        <v>3</v>
      </c>
      <c r="EC621">
        <v>2</v>
      </c>
      <c r="EE621">
        <v>12</v>
      </c>
      <c r="EL621">
        <v>2</v>
      </c>
      <c r="EM621">
        <v>2</v>
      </c>
      <c r="EN621">
        <v>1</v>
      </c>
      <c r="EO621">
        <v>4</v>
      </c>
      <c r="EP621">
        <v>1</v>
      </c>
      <c r="EQ621">
        <v>1</v>
      </c>
      <c r="ER621">
        <v>1</v>
      </c>
      <c r="EZ621">
        <v>1</v>
      </c>
      <c r="FA621">
        <v>1</v>
      </c>
      <c r="FD621">
        <v>1</v>
      </c>
      <c r="FG621">
        <v>0</v>
      </c>
      <c r="FH621" t="s">
        <v>3179</v>
      </c>
      <c r="FI621">
        <v>1</v>
      </c>
      <c r="FJ621" t="s">
        <v>204</v>
      </c>
      <c r="FK621">
        <v>12</v>
      </c>
      <c r="FL621">
        <v>12</v>
      </c>
      <c r="FM621">
        <v>12</v>
      </c>
      <c r="FN621">
        <v>15</v>
      </c>
      <c r="FO621" t="s">
        <v>2212</v>
      </c>
      <c r="FP621">
        <v>1.5</v>
      </c>
      <c r="FQ621" t="s">
        <v>3180</v>
      </c>
      <c r="FR621" t="s">
        <v>3201</v>
      </c>
      <c r="FS621">
        <v>1</v>
      </c>
      <c r="FT621">
        <v>1</v>
      </c>
      <c r="FU621" t="s">
        <v>2221</v>
      </c>
      <c r="FV621" t="s">
        <v>3182</v>
      </c>
      <c r="FW621">
        <v>0</v>
      </c>
      <c r="FX621">
        <v>1</v>
      </c>
      <c r="FY621">
        <v>0</v>
      </c>
      <c r="FZ621">
        <v>0</v>
      </c>
      <c r="GA621">
        <v>59048</v>
      </c>
      <c r="GB621">
        <v>201</v>
      </c>
      <c r="GC621">
        <v>293.7711443</v>
      </c>
      <c r="GD621" t="s">
        <v>2401</v>
      </c>
      <c r="GE621">
        <v>1</v>
      </c>
      <c r="HG621" t="s">
        <v>202</v>
      </c>
      <c r="HJ621">
        <v>0</v>
      </c>
    </row>
    <row r="622" spans="1:218" x14ac:dyDescent="0.3">
      <c r="A622">
        <v>636</v>
      </c>
      <c r="B622" t="s">
        <v>3312</v>
      </c>
      <c r="C622" t="s">
        <v>4161</v>
      </c>
      <c r="D622" t="s">
        <v>212</v>
      </c>
      <c r="E622">
        <v>1</v>
      </c>
      <c r="F622" t="s">
        <v>202</v>
      </c>
      <c r="H622">
        <v>1</v>
      </c>
      <c r="M622">
        <v>1</v>
      </c>
      <c r="N622">
        <v>1</v>
      </c>
      <c r="U622">
        <v>1</v>
      </c>
      <c r="W622">
        <v>1</v>
      </c>
      <c r="X622" t="s">
        <v>3174</v>
      </c>
      <c r="Y622">
        <v>1</v>
      </c>
      <c r="Z622">
        <v>1</v>
      </c>
      <c r="AA622">
        <v>1</v>
      </c>
      <c r="AD622" t="s">
        <v>202</v>
      </c>
      <c r="AE622">
        <v>1</v>
      </c>
      <c r="AF622">
        <v>1</v>
      </c>
      <c r="AG622">
        <v>1</v>
      </c>
      <c r="AH622">
        <v>1</v>
      </c>
      <c r="AI622">
        <v>1</v>
      </c>
      <c r="AJ622">
        <v>1</v>
      </c>
      <c r="AK622" t="s">
        <v>4162</v>
      </c>
      <c r="AL622">
        <v>1</v>
      </c>
      <c r="AM622">
        <v>1</v>
      </c>
      <c r="AN622">
        <v>1</v>
      </c>
      <c r="AO622">
        <v>2</v>
      </c>
      <c r="AP622">
        <v>2</v>
      </c>
      <c r="AQ622">
        <v>1</v>
      </c>
      <c r="AR622" t="s">
        <v>4163</v>
      </c>
      <c r="AS622">
        <v>2</v>
      </c>
      <c r="AT622">
        <v>2</v>
      </c>
      <c r="AU622">
        <v>1</v>
      </c>
      <c r="AV622">
        <v>1</v>
      </c>
      <c r="AW622">
        <v>7</v>
      </c>
      <c r="AX622">
        <v>1</v>
      </c>
      <c r="AY622">
        <v>1</v>
      </c>
      <c r="BE622">
        <v>1</v>
      </c>
      <c r="BF622">
        <v>2</v>
      </c>
      <c r="BG622">
        <v>1</v>
      </c>
      <c r="BH622">
        <v>2</v>
      </c>
      <c r="BI622">
        <v>1</v>
      </c>
      <c r="BJ622">
        <v>0</v>
      </c>
      <c r="BM622">
        <v>2</v>
      </c>
      <c r="BN622">
        <v>1</v>
      </c>
      <c r="BO622">
        <v>3</v>
      </c>
      <c r="BP622">
        <v>1</v>
      </c>
      <c r="BQ622">
        <v>30</v>
      </c>
      <c r="BR622">
        <v>1</v>
      </c>
      <c r="BS622">
        <v>1</v>
      </c>
      <c r="BT622">
        <v>3</v>
      </c>
      <c r="BV622">
        <v>0</v>
      </c>
      <c r="BX622">
        <v>0</v>
      </c>
      <c r="BZ622">
        <v>2</v>
      </c>
      <c r="CB622">
        <v>0</v>
      </c>
      <c r="CD622">
        <v>1</v>
      </c>
      <c r="CJ622">
        <v>1</v>
      </c>
      <c r="CK622">
        <v>2</v>
      </c>
      <c r="CL622">
        <v>5</v>
      </c>
      <c r="CM622">
        <v>6</v>
      </c>
      <c r="CS622">
        <v>3</v>
      </c>
      <c r="CT622">
        <v>1</v>
      </c>
      <c r="CU622">
        <v>1</v>
      </c>
      <c r="CV622" t="s">
        <v>229</v>
      </c>
      <c r="CW622">
        <v>705</v>
      </c>
      <c r="CX622">
        <v>11.75</v>
      </c>
      <c r="CY622">
        <v>2</v>
      </c>
      <c r="CZ622">
        <v>1</v>
      </c>
      <c r="DA622" t="s">
        <v>3957</v>
      </c>
      <c r="DC622">
        <v>1</v>
      </c>
      <c r="DD622">
        <v>1</v>
      </c>
      <c r="DE622">
        <v>5</v>
      </c>
      <c r="DN622" t="s">
        <v>4107</v>
      </c>
      <c r="DO622" t="s">
        <v>4107</v>
      </c>
      <c r="DP622" t="s">
        <v>3178</v>
      </c>
      <c r="DQ622" t="s">
        <v>202</v>
      </c>
      <c r="DR622" t="s">
        <v>202</v>
      </c>
      <c r="DT622">
        <v>1</v>
      </c>
      <c r="DV622">
        <v>1</v>
      </c>
      <c r="DW622">
        <v>0</v>
      </c>
      <c r="DX622">
        <v>1</v>
      </c>
      <c r="DY622">
        <v>1</v>
      </c>
      <c r="DZ622">
        <v>1</v>
      </c>
      <c r="EA622">
        <v>3</v>
      </c>
      <c r="EB622">
        <f>IF(EA622&gt;=30,1,IF(EA622&gt;=20,2,IF(EA622&gt;=15,3,IF(EA622&gt;=10,4,IF(EA622&gt;=5,5,IF(EA622&gt;0,6,0))))))</f>
        <v>6</v>
      </c>
      <c r="EC622">
        <v>1</v>
      </c>
      <c r="ED622">
        <v>3</v>
      </c>
      <c r="EL622">
        <v>1</v>
      </c>
      <c r="EM622">
        <v>2</v>
      </c>
      <c r="EN622">
        <v>1</v>
      </c>
      <c r="EO622">
        <v>2</v>
      </c>
      <c r="EP622">
        <v>1</v>
      </c>
      <c r="EQ622">
        <v>1</v>
      </c>
      <c r="ER622">
        <v>1</v>
      </c>
      <c r="EZ622">
        <v>1</v>
      </c>
      <c r="FA622">
        <v>1</v>
      </c>
      <c r="FD622">
        <v>1</v>
      </c>
      <c r="FG622">
        <v>0</v>
      </c>
      <c r="FH622" t="s">
        <v>3179</v>
      </c>
      <c r="FI622">
        <v>1</v>
      </c>
      <c r="FJ622" t="s">
        <v>204</v>
      </c>
      <c r="FK622">
        <v>0.25</v>
      </c>
      <c r="FL622">
        <v>3</v>
      </c>
      <c r="FM622">
        <v>3</v>
      </c>
      <c r="FN622">
        <v>3</v>
      </c>
      <c r="FO622" t="s">
        <v>2206</v>
      </c>
      <c r="FP622">
        <v>1.5</v>
      </c>
      <c r="FQ622" t="s">
        <v>3180</v>
      </c>
      <c r="FR622" t="s">
        <v>3189</v>
      </c>
      <c r="FS622">
        <v>0</v>
      </c>
      <c r="FT622">
        <v>1</v>
      </c>
      <c r="FU622" t="s">
        <v>2221</v>
      </c>
      <c r="FV622" t="s">
        <v>3182</v>
      </c>
      <c r="FW622">
        <v>0</v>
      </c>
      <c r="FX622">
        <v>1</v>
      </c>
      <c r="FY622">
        <v>0</v>
      </c>
      <c r="FZ622">
        <v>0</v>
      </c>
      <c r="GA622">
        <v>20418</v>
      </c>
      <c r="GB622">
        <v>71</v>
      </c>
      <c r="GC622">
        <v>287.57746479999997</v>
      </c>
      <c r="GD622" t="s">
        <v>2401</v>
      </c>
      <c r="GE622">
        <v>1</v>
      </c>
      <c r="HG622" t="s">
        <v>202</v>
      </c>
      <c r="HJ622">
        <v>0</v>
      </c>
    </row>
    <row r="623" spans="1:218" x14ac:dyDescent="0.3">
      <c r="A623">
        <v>1344</v>
      </c>
      <c r="B623" t="s">
        <v>3183</v>
      </c>
      <c r="C623" t="s">
        <v>5223</v>
      </c>
      <c r="D623" t="s">
        <v>212</v>
      </c>
      <c r="E623">
        <v>1</v>
      </c>
      <c r="F623" t="s">
        <v>202</v>
      </c>
      <c r="H623">
        <v>1</v>
      </c>
      <c r="M623">
        <v>1</v>
      </c>
      <c r="N623">
        <v>1</v>
      </c>
      <c r="U623">
        <v>1</v>
      </c>
      <c r="W623">
        <v>1</v>
      </c>
      <c r="X623" t="s">
        <v>3174</v>
      </c>
      <c r="Y623">
        <v>1</v>
      </c>
      <c r="Z623">
        <v>1</v>
      </c>
      <c r="AA623">
        <v>1</v>
      </c>
      <c r="AD623" t="s">
        <v>202</v>
      </c>
      <c r="AE623">
        <v>1</v>
      </c>
      <c r="AF623">
        <v>1</v>
      </c>
      <c r="AG623">
        <v>1</v>
      </c>
      <c r="AH623">
        <v>1</v>
      </c>
      <c r="AI623">
        <v>1</v>
      </c>
      <c r="AJ623">
        <v>1</v>
      </c>
      <c r="AK623" t="s">
        <v>5224</v>
      </c>
      <c r="AL623">
        <v>1</v>
      </c>
      <c r="AM623">
        <v>2</v>
      </c>
      <c r="AN623">
        <v>2</v>
      </c>
      <c r="AO623">
        <v>2</v>
      </c>
      <c r="AP623">
        <v>2</v>
      </c>
      <c r="AQ623">
        <v>1</v>
      </c>
      <c r="AR623" t="s">
        <v>5225</v>
      </c>
      <c r="AS623">
        <v>1</v>
      </c>
      <c r="AT623">
        <v>1</v>
      </c>
      <c r="AU623">
        <v>2</v>
      </c>
      <c r="AV623">
        <v>1</v>
      </c>
      <c r="AW623">
        <v>7</v>
      </c>
      <c r="AX623">
        <v>7</v>
      </c>
      <c r="AY623">
        <v>6</v>
      </c>
      <c r="BE623">
        <v>1</v>
      </c>
      <c r="BF623">
        <v>1</v>
      </c>
      <c r="BG623">
        <v>1</v>
      </c>
      <c r="BH623">
        <v>1</v>
      </c>
      <c r="BI623">
        <v>1</v>
      </c>
      <c r="BJ623">
        <v>1</v>
      </c>
      <c r="BK623">
        <v>1</v>
      </c>
      <c r="BL623">
        <v>1</v>
      </c>
      <c r="BM623">
        <v>1</v>
      </c>
      <c r="BN623">
        <v>1</v>
      </c>
      <c r="BO623">
        <v>4</v>
      </c>
      <c r="BP623">
        <v>1</v>
      </c>
      <c r="BQ623">
        <v>1.5</v>
      </c>
      <c r="BR623">
        <v>6</v>
      </c>
      <c r="BS623">
        <v>1</v>
      </c>
      <c r="BT623">
        <v>5</v>
      </c>
      <c r="BV623">
        <v>3</v>
      </c>
      <c r="BX623">
        <v>0</v>
      </c>
      <c r="BZ623">
        <v>1</v>
      </c>
      <c r="CB623">
        <v>1</v>
      </c>
      <c r="CJ623">
        <v>1</v>
      </c>
      <c r="CK623">
        <v>2</v>
      </c>
      <c r="CL623">
        <v>4</v>
      </c>
      <c r="CM623">
        <v>-98</v>
      </c>
      <c r="CR623">
        <v>2</v>
      </c>
      <c r="CS623">
        <v>7</v>
      </c>
      <c r="CT623">
        <v>1</v>
      </c>
      <c r="CU623">
        <v>1</v>
      </c>
      <c r="CV623" t="s">
        <v>229</v>
      </c>
      <c r="CW623">
        <v>730</v>
      </c>
      <c r="CX623">
        <v>12.17</v>
      </c>
      <c r="CY623">
        <v>2</v>
      </c>
      <c r="CZ623">
        <v>1</v>
      </c>
      <c r="DA623" t="s">
        <v>210</v>
      </c>
      <c r="DC623">
        <v>1</v>
      </c>
      <c r="DD623">
        <v>1</v>
      </c>
      <c r="DE623">
        <v>4</v>
      </c>
      <c r="DN623" t="s">
        <v>5226</v>
      </c>
      <c r="DO623" t="s">
        <v>5226</v>
      </c>
      <c r="DP623" t="s">
        <v>3178</v>
      </c>
      <c r="DQ623" t="s">
        <v>202</v>
      </c>
      <c r="DR623" t="s">
        <v>202</v>
      </c>
      <c r="DT623">
        <v>1</v>
      </c>
      <c r="DV623">
        <v>1</v>
      </c>
      <c r="DW623">
        <v>0</v>
      </c>
      <c r="DX623">
        <v>1</v>
      </c>
      <c r="DY623">
        <v>1</v>
      </c>
      <c r="DZ623">
        <v>1</v>
      </c>
      <c r="EA623">
        <v>7</v>
      </c>
      <c r="EB623">
        <f>IF(EA623&gt;=30,1,IF(EA623&gt;=20,2,IF(EA623&gt;=15,3,IF(EA623&gt;=10,4,IF(EA623&gt;=5,5,IF(EA623&gt;0,6,0))))))</f>
        <v>5</v>
      </c>
      <c r="EC623">
        <v>2</v>
      </c>
      <c r="EE623">
        <v>3</v>
      </c>
      <c r="EL623">
        <v>2</v>
      </c>
      <c r="EM623">
        <v>1</v>
      </c>
      <c r="EN623">
        <v>2</v>
      </c>
      <c r="EO623">
        <v>2</v>
      </c>
      <c r="EP623">
        <v>2</v>
      </c>
      <c r="EZ623">
        <v>2</v>
      </c>
      <c r="FE623">
        <v>3</v>
      </c>
      <c r="FG623">
        <v>0</v>
      </c>
      <c r="FH623" t="s">
        <v>3179</v>
      </c>
      <c r="FI623">
        <v>1</v>
      </c>
      <c r="FJ623" t="s">
        <v>204</v>
      </c>
      <c r="FK623">
        <v>3</v>
      </c>
      <c r="FL623">
        <v>12</v>
      </c>
      <c r="FM623">
        <v>12</v>
      </c>
      <c r="FN623">
        <v>7</v>
      </c>
      <c r="FO623" t="s">
        <v>2212</v>
      </c>
      <c r="FP623">
        <v>0.5</v>
      </c>
      <c r="FQ623" t="s">
        <v>3287</v>
      </c>
      <c r="FR623" t="s">
        <v>3189</v>
      </c>
      <c r="FS623">
        <v>0</v>
      </c>
      <c r="FT623">
        <v>0</v>
      </c>
      <c r="FU623" t="s">
        <v>2207</v>
      </c>
      <c r="FV623" t="s">
        <v>2207</v>
      </c>
      <c r="FW623">
        <v>1</v>
      </c>
      <c r="FX623">
        <v>0</v>
      </c>
      <c r="FY623">
        <v>1</v>
      </c>
      <c r="FZ623">
        <v>0</v>
      </c>
      <c r="GA623">
        <v>37408</v>
      </c>
      <c r="GB623">
        <v>127</v>
      </c>
      <c r="GC623">
        <v>294.55118110000001</v>
      </c>
      <c r="GD623" t="s">
        <v>2401</v>
      </c>
      <c r="GE623">
        <v>1</v>
      </c>
      <c r="HG623" t="s">
        <v>202</v>
      </c>
      <c r="HI623">
        <v>1</v>
      </c>
      <c r="HJ623">
        <v>1</v>
      </c>
    </row>
    <row r="624" spans="1:218" x14ac:dyDescent="0.3">
      <c r="A624">
        <v>678</v>
      </c>
      <c r="B624" t="s">
        <v>3250</v>
      </c>
      <c r="C624" t="s">
        <v>4222</v>
      </c>
      <c r="D624" t="s">
        <v>265</v>
      </c>
      <c r="E624">
        <v>1</v>
      </c>
      <c r="F624" t="s">
        <v>202</v>
      </c>
      <c r="H624">
        <v>1</v>
      </c>
      <c r="M624">
        <v>1</v>
      </c>
      <c r="N624">
        <v>1</v>
      </c>
      <c r="U624">
        <v>1</v>
      </c>
      <c r="W624">
        <v>1</v>
      </c>
      <c r="X624" t="s">
        <v>3174</v>
      </c>
      <c r="Y624">
        <v>1</v>
      </c>
      <c r="Z624">
        <v>1</v>
      </c>
      <c r="AA624">
        <v>5</v>
      </c>
      <c r="AD624" t="s">
        <v>202</v>
      </c>
      <c r="AE624">
        <v>1</v>
      </c>
      <c r="AF624">
        <v>1</v>
      </c>
      <c r="AG624">
        <v>1</v>
      </c>
      <c r="AH624">
        <v>1</v>
      </c>
      <c r="AI624">
        <v>1</v>
      </c>
      <c r="AJ624">
        <v>2</v>
      </c>
      <c r="AK624" t="s">
        <v>4223</v>
      </c>
      <c r="AL624">
        <v>1</v>
      </c>
      <c r="AM624">
        <v>-97</v>
      </c>
      <c r="AN624">
        <v>2</v>
      </c>
      <c r="AO624">
        <v>2</v>
      </c>
      <c r="AP624">
        <v>2</v>
      </c>
      <c r="AQ624">
        <v>1</v>
      </c>
      <c r="AR624" t="s">
        <v>4224</v>
      </c>
      <c r="AS624">
        <v>2</v>
      </c>
      <c r="AT624">
        <v>3</v>
      </c>
      <c r="AU624">
        <v>1</v>
      </c>
      <c r="AV624">
        <v>2</v>
      </c>
      <c r="AW624">
        <v>7</v>
      </c>
      <c r="AX624">
        <v>1</v>
      </c>
      <c r="AY624">
        <v>3</v>
      </c>
      <c r="AZ624">
        <v>4</v>
      </c>
      <c r="BA624">
        <v>1</v>
      </c>
      <c r="BE624">
        <v>1</v>
      </c>
      <c r="BF624">
        <v>1</v>
      </c>
      <c r="BG624">
        <v>1</v>
      </c>
      <c r="BH624">
        <v>1</v>
      </c>
      <c r="BI624">
        <v>1</v>
      </c>
      <c r="BJ624">
        <v>1</v>
      </c>
      <c r="BK624">
        <v>1</v>
      </c>
      <c r="BL624">
        <v>1</v>
      </c>
      <c r="BM624">
        <v>5</v>
      </c>
      <c r="BN624">
        <v>1</v>
      </c>
      <c r="BO624">
        <v>2</v>
      </c>
      <c r="BP624">
        <v>1</v>
      </c>
      <c r="BQ624">
        <v>6</v>
      </c>
      <c r="BR624">
        <v>1</v>
      </c>
      <c r="BS624">
        <v>1</v>
      </c>
      <c r="BT624">
        <v>2</v>
      </c>
      <c r="BV624">
        <v>0</v>
      </c>
      <c r="BX624">
        <v>0</v>
      </c>
      <c r="BZ624">
        <v>0</v>
      </c>
      <c r="CB624">
        <v>1</v>
      </c>
      <c r="CD624">
        <v>1</v>
      </c>
      <c r="CJ624">
        <v>2</v>
      </c>
      <c r="CK624">
        <v>2</v>
      </c>
      <c r="CL624">
        <v>5</v>
      </c>
      <c r="CM624">
        <v>4</v>
      </c>
      <c r="CR624">
        <v>2</v>
      </c>
      <c r="CS624">
        <v>6</v>
      </c>
      <c r="CT624">
        <v>1</v>
      </c>
      <c r="CU624">
        <v>1</v>
      </c>
      <c r="CV624" t="s">
        <v>4225</v>
      </c>
      <c r="CW624">
        <v>736</v>
      </c>
      <c r="CX624">
        <v>12.27</v>
      </c>
      <c r="CY624">
        <v>2</v>
      </c>
      <c r="CZ624">
        <v>1</v>
      </c>
      <c r="DA624" t="s">
        <v>473</v>
      </c>
      <c r="DC624">
        <v>1</v>
      </c>
      <c r="DD624">
        <v>1</v>
      </c>
      <c r="DE624">
        <v>27</v>
      </c>
      <c r="DN624" t="s">
        <v>4107</v>
      </c>
      <c r="DO624" t="s">
        <v>4107</v>
      </c>
      <c r="DP624" t="s">
        <v>3178</v>
      </c>
      <c r="DQ624" t="s">
        <v>202</v>
      </c>
      <c r="DR624" t="s">
        <v>202</v>
      </c>
      <c r="DT624">
        <v>1</v>
      </c>
      <c r="DV624">
        <v>1</v>
      </c>
      <c r="DW624">
        <v>0</v>
      </c>
      <c r="DX624">
        <v>5</v>
      </c>
      <c r="DY624">
        <v>1</v>
      </c>
      <c r="DZ624">
        <v>-97</v>
      </c>
      <c r="EB624">
        <v>3</v>
      </c>
      <c r="EC624">
        <v>-97</v>
      </c>
      <c r="EL624">
        <v>2</v>
      </c>
      <c r="EM624">
        <v>1</v>
      </c>
      <c r="EN624">
        <v>1</v>
      </c>
      <c r="EO624">
        <v>2</v>
      </c>
      <c r="EP624">
        <v>1</v>
      </c>
      <c r="EQ624">
        <v>1</v>
      </c>
      <c r="ER624">
        <v>1</v>
      </c>
      <c r="EZ624">
        <v>1</v>
      </c>
      <c r="FA624">
        <v>1</v>
      </c>
      <c r="FD624">
        <v>1</v>
      </c>
      <c r="FG624">
        <v>0</v>
      </c>
      <c r="FH624" t="s">
        <v>3179</v>
      </c>
      <c r="FI624">
        <v>1</v>
      </c>
      <c r="FJ624" t="s">
        <v>204</v>
      </c>
      <c r="FN624">
        <v>17.5</v>
      </c>
      <c r="FO624" t="s">
        <v>2212</v>
      </c>
      <c r="FP624">
        <v>0.5</v>
      </c>
      <c r="FQ624" t="s">
        <v>3180</v>
      </c>
      <c r="FR624" t="s">
        <v>3189</v>
      </c>
      <c r="FS624">
        <v>0</v>
      </c>
      <c r="FT624">
        <v>1</v>
      </c>
      <c r="FU624" t="s">
        <v>2221</v>
      </c>
      <c r="FV624" t="s">
        <v>3182</v>
      </c>
      <c r="FW624">
        <v>0</v>
      </c>
      <c r="FX624">
        <v>1</v>
      </c>
      <c r="FY624">
        <v>0</v>
      </c>
      <c r="FZ624">
        <v>0</v>
      </c>
      <c r="GA624">
        <v>6214</v>
      </c>
      <c r="GB624">
        <v>28</v>
      </c>
      <c r="GC624">
        <v>221.92857140000001</v>
      </c>
      <c r="GD624" t="s">
        <v>2401</v>
      </c>
      <c r="GE624">
        <v>1</v>
      </c>
      <c r="HG624" t="s">
        <v>202</v>
      </c>
      <c r="HJ624">
        <v>0</v>
      </c>
    </row>
    <row r="625" spans="1:218" x14ac:dyDescent="0.3">
      <c r="A625">
        <v>1348</v>
      </c>
      <c r="B625" t="s">
        <v>3225</v>
      </c>
      <c r="C625" t="s">
        <v>5230</v>
      </c>
      <c r="D625" t="s">
        <v>212</v>
      </c>
      <c r="E625">
        <v>1</v>
      </c>
      <c r="F625" t="s">
        <v>202</v>
      </c>
      <c r="H625">
        <v>1</v>
      </c>
      <c r="M625">
        <v>1</v>
      </c>
      <c r="N625">
        <v>1</v>
      </c>
      <c r="U625">
        <v>1</v>
      </c>
      <c r="W625">
        <v>1</v>
      </c>
      <c r="X625" t="s">
        <v>3174</v>
      </c>
      <c r="Y625">
        <v>1</v>
      </c>
      <c r="Z625">
        <v>1</v>
      </c>
      <c r="AA625">
        <v>1</v>
      </c>
      <c r="AD625" t="s">
        <v>202</v>
      </c>
      <c r="AE625">
        <v>1</v>
      </c>
      <c r="AF625">
        <v>2</v>
      </c>
      <c r="AG625">
        <v>1</v>
      </c>
      <c r="AH625">
        <v>2</v>
      </c>
      <c r="AI625">
        <v>1</v>
      </c>
      <c r="AJ625">
        <v>1</v>
      </c>
      <c r="AK625" t="s">
        <v>5231</v>
      </c>
      <c r="AL625">
        <v>1</v>
      </c>
      <c r="AM625">
        <v>1</v>
      </c>
      <c r="AN625">
        <v>1</v>
      </c>
      <c r="AO625">
        <v>2</v>
      </c>
      <c r="AP625">
        <v>1</v>
      </c>
      <c r="AQ625">
        <v>1</v>
      </c>
      <c r="AR625" t="s">
        <v>5232</v>
      </c>
      <c r="AS625">
        <v>2</v>
      </c>
      <c r="AT625">
        <v>2</v>
      </c>
      <c r="AU625">
        <v>2</v>
      </c>
      <c r="AV625">
        <v>2</v>
      </c>
      <c r="AW625">
        <v>7</v>
      </c>
      <c r="AX625">
        <v>1</v>
      </c>
      <c r="AY625">
        <v>3</v>
      </c>
      <c r="BE625">
        <v>1</v>
      </c>
      <c r="BF625">
        <v>1</v>
      </c>
      <c r="BG625">
        <v>1</v>
      </c>
      <c r="BH625">
        <v>1</v>
      </c>
      <c r="BI625">
        <v>1</v>
      </c>
      <c r="BJ625">
        <v>0</v>
      </c>
      <c r="BM625">
        <v>4</v>
      </c>
      <c r="BN625">
        <v>1</v>
      </c>
      <c r="BO625">
        <v>2</v>
      </c>
      <c r="BP625">
        <v>1</v>
      </c>
      <c r="BQ625">
        <v>5</v>
      </c>
      <c r="BR625">
        <v>1</v>
      </c>
      <c r="BS625">
        <v>1</v>
      </c>
      <c r="BT625">
        <v>3</v>
      </c>
      <c r="BV625">
        <v>1</v>
      </c>
      <c r="BX625">
        <v>0</v>
      </c>
      <c r="BZ625">
        <v>1</v>
      </c>
      <c r="CB625">
        <v>1</v>
      </c>
      <c r="CJ625">
        <v>2</v>
      </c>
      <c r="CK625">
        <v>2</v>
      </c>
      <c r="CL625">
        <v>8</v>
      </c>
      <c r="CM625">
        <v>1</v>
      </c>
      <c r="CR625">
        <v>2</v>
      </c>
      <c r="CS625">
        <v>2</v>
      </c>
      <c r="CT625">
        <v>1</v>
      </c>
      <c r="CU625">
        <v>2</v>
      </c>
      <c r="CV625" t="s">
        <v>5233</v>
      </c>
      <c r="CW625">
        <v>861</v>
      </c>
      <c r="CX625">
        <v>14.35</v>
      </c>
      <c r="CY625">
        <v>2</v>
      </c>
      <c r="CZ625">
        <v>1</v>
      </c>
      <c r="DA625" t="s">
        <v>210</v>
      </c>
      <c r="DC625">
        <v>1</v>
      </c>
      <c r="DD625">
        <v>1</v>
      </c>
      <c r="DE625">
        <v>3</v>
      </c>
      <c r="DN625" t="s">
        <v>5226</v>
      </c>
      <c r="DO625" t="s">
        <v>5226</v>
      </c>
      <c r="DP625" t="s">
        <v>3178</v>
      </c>
      <c r="DQ625" t="s">
        <v>202</v>
      </c>
      <c r="DR625" t="s">
        <v>202</v>
      </c>
      <c r="DT625">
        <v>1</v>
      </c>
      <c r="DV625">
        <v>1</v>
      </c>
      <c r="DW625">
        <v>0</v>
      </c>
      <c r="DX625">
        <v>1</v>
      </c>
      <c r="DY625">
        <v>1</v>
      </c>
      <c r="DZ625">
        <v>1</v>
      </c>
      <c r="EA625">
        <v>3</v>
      </c>
      <c r="EB625">
        <f>IF(EA625&gt;=30,1,IF(EA625&gt;=20,2,IF(EA625&gt;=15,3,IF(EA625&gt;=10,4,IF(EA625&gt;=5,5,IF(EA625&gt;0,6,0))))))</f>
        <v>6</v>
      </c>
      <c r="EC625">
        <v>2</v>
      </c>
      <c r="EE625">
        <v>3</v>
      </c>
      <c r="EL625">
        <v>1</v>
      </c>
      <c r="EM625">
        <v>2</v>
      </c>
      <c r="EN625">
        <v>1</v>
      </c>
      <c r="EO625">
        <v>1</v>
      </c>
      <c r="EP625">
        <v>1</v>
      </c>
      <c r="EQ625">
        <v>1</v>
      </c>
      <c r="ER625">
        <v>2</v>
      </c>
      <c r="ES625">
        <v>1</v>
      </c>
      <c r="ET625">
        <v>1</v>
      </c>
      <c r="EU625">
        <f>IF(ET625&gt;=30,1,IF(ET625&gt;=20,2,IF(ET625&gt;=15,3,IF(ET625&gt;=10,4,IF(ET625&gt;=5,5,IF(ET625&gt;0,6,0))))))</f>
        <v>6</v>
      </c>
      <c r="EV625">
        <v>1</v>
      </c>
      <c r="EW625">
        <v>3</v>
      </c>
      <c r="EY625">
        <v>2</v>
      </c>
      <c r="EZ625">
        <v>1</v>
      </c>
      <c r="FA625">
        <v>2</v>
      </c>
      <c r="FB625">
        <v>1</v>
      </c>
      <c r="FC625">
        <v>12</v>
      </c>
      <c r="FD625">
        <v>3</v>
      </c>
      <c r="FG625">
        <v>0</v>
      </c>
      <c r="FH625" t="s">
        <v>3179</v>
      </c>
      <c r="FI625">
        <v>1</v>
      </c>
      <c r="FJ625" t="s">
        <v>204</v>
      </c>
      <c r="FK625">
        <v>3</v>
      </c>
      <c r="FL625">
        <v>12</v>
      </c>
      <c r="FM625">
        <v>12</v>
      </c>
      <c r="FN625">
        <v>3</v>
      </c>
      <c r="FO625" t="s">
        <v>2206</v>
      </c>
      <c r="FP625">
        <v>1.5</v>
      </c>
      <c r="FQ625" t="s">
        <v>3180</v>
      </c>
      <c r="FR625" t="s">
        <v>3196</v>
      </c>
      <c r="FS625">
        <v>1</v>
      </c>
      <c r="FT625">
        <v>1</v>
      </c>
      <c r="FU625" t="s">
        <v>2213</v>
      </c>
      <c r="FV625" t="s">
        <v>3182</v>
      </c>
      <c r="FW625">
        <v>0</v>
      </c>
      <c r="FX625">
        <v>1</v>
      </c>
      <c r="FY625">
        <v>0</v>
      </c>
      <c r="FZ625">
        <v>0</v>
      </c>
      <c r="GA625">
        <v>39021</v>
      </c>
      <c r="GB625">
        <v>133</v>
      </c>
      <c r="GC625">
        <v>293.3909774</v>
      </c>
      <c r="GD625" t="s">
        <v>2401</v>
      </c>
      <c r="GE625">
        <v>1</v>
      </c>
      <c r="HG625" t="s">
        <v>202</v>
      </c>
      <c r="HJ625">
        <v>0</v>
      </c>
    </row>
    <row r="626" spans="1:218" x14ac:dyDescent="0.3">
      <c r="A626">
        <v>681</v>
      </c>
      <c r="B626" t="s">
        <v>3183</v>
      </c>
      <c r="C626" t="s">
        <v>3833</v>
      </c>
      <c r="D626" t="s">
        <v>212</v>
      </c>
      <c r="E626">
        <v>1</v>
      </c>
      <c r="F626" t="s">
        <v>202</v>
      </c>
      <c r="H626">
        <v>1</v>
      </c>
      <c r="M626">
        <v>1</v>
      </c>
      <c r="N626">
        <v>1</v>
      </c>
      <c r="U626">
        <v>1</v>
      </c>
      <c r="W626">
        <v>1</v>
      </c>
      <c r="X626" t="s">
        <v>3174</v>
      </c>
      <c r="Y626">
        <v>1</v>
      </c>
      <c r="Z626">
        <v>1</v>
      </c>
      <c r="AA626">
        <v>6</v>
      </c>
      <c r="AD626" t="s">
        <v>202</v>
      </c>
      <c r="AE626">
        <v>1</v>
      </c>
      <c r="AF626">
        <v>1</v>
      </c>
      <c r="AG626">
        <v>1</v>
      </c>
      <c r="AH626">
        <v>1</v>
      </c>
      <c r="AI626">
        <v>1</v>
      </c>
      <c r="AJ626">
        <v>2</v>
      </c>
      <c r="AK626" t="s">
        <v>4226</v>
      </c>
      <c r="AL626">
        <v>1</v>
      </c>
      <c r="AM626">
        <v>2</v>
      </c>
      <c r="AN626">
        <v>2</v>
      </c>
      <c r="AO626">
        <v>2</v>
      </c>
      <c r="AP626">
        <v>2</v>
      </c>
      <c r="AQ626">
        <v>2</v>
      </c>
      <c r="AR626" t="s">
        <v>4227</v>
      </c>
      <c r="AS626">
        <v>2</v>
      </c>
      <c r="AT626">
        <v>2</v>
      </c>
      <c r="AU626">
        <v>1</v>
      </c>
      <c r="AV626">
        <v>1</v>
      </c>
      <c r="AW626">
        <v>7</v>
      </c>
      <c r="AX626">
        <v>7</v>
      </c>
      <c r="AY626">
        <v>1</v>
      </c>
      <c r="BE626">
        <v>1</v>
      </c>
      <c r="BF626">
        <v>2</v>
      </c>
      <c r="BG626">
        <v>1</v>
      </c>
      <c r="BH626">
        <v>2</v>
      </c>
      <c r="BI626">
        <v>1</v>
      </c>
      <c r="BJ626">
        <v>1</v>
      </c>
      <c r="BK626">
        <v>1</v>
      </c>
      <c r="BL626">
        <v>1</v>
      </c>
      <c r="BM626">
        <v>1</v>
      </c>
      <c r="BN626">
        <v>1</v>
      </c>
      <c r="BO626">
        <v>3</v>
      </c>
      <c r="BP626">
        <v>1</v>
      </c>
      <c r="BQ626">
        <v>7</v>
      </c>
      <c r="BR626">
        <v>1</v>
      </c>
      <c r="BS626">
        <v>1</v>
      </c>
      <c r="BT626">
        <v>2</v>
      </c>
      <c r="BV626">
        <v>0</v>
      </c>
      <c r="BX626">
        <v>0</v>
      </c>
      <c r="BZ626">
        <v>0</v>
      </c>
      <c r="CB626">
        <v>1</v>
      </c>
      <c r="CD626">
        <v>1</v>
      </c>
      <c r="CJ626">
        <v>1</v>
      </c>
      <c r="CK626">
        <v>1</v>
      </c>
      <c r="CL626">
        <v>5</v>
      </c>
      <c r="CM626">
        <v>2</v>
      </c>
      <c r="CR626">
        <v>2</v>
      </c>
      <c r="CS626">
        <v>9</v>
      </c>
      <c r="CT626">
        <v>1</v>
      </c>
      <c r="CU626">
        <v>1</v>
      </c>
      <c r="CV626" t="s">
        <v>4228</v>
      </c>
      <c r="CW626">
        <v>994</v>
      </c>
      <c r="CX626">
        <v>16.57</v>
      </c>
      <c r="CY626">
        <v>2</v>
      </c>
      <c r="CZ626">
        <v>1</v>
      </c>
      <c r="DA626" t="s">
        <v>2574</v>
      </c>
      <c r="DC626">
        <v>1</v>
      </c>
      <c r="DD626">
        <v>1</v>
      </c>
      <c r="DE626">
        <v>4</v>
      </c>
      <c r="DN626" t="s">
        <v>4107</v>
      </c>
      <c r="DO626" t="s">
        <v>4107</v>
      </c>
      <c r="DP626" t="s">
        <v>3178</v>
      </c>
      <c r="DQ626" t="s">
        <v>202</v>
      </c>
      <c r="DR626" t="s">
        <v>202</v>
      </c>
      <c r="DT626">
        <v>1</v>
      </c>
      <c r="DV626">
        <v>1</v>
      </c>
      <c r="DW626">
        <v>0</v>
      </c>
      <c r="DX626">
        <v>6</v>
      </c>
      <c r="DY626">
        <v>1</v>
      </c>
      <c r="DZ626">
        <v>-97</v>
      </c>
      <c r="EB626">
        <v>-97</v>
      </c>
      <c r="EC626">
        <v>2</v>
      </c>
      <c r="EE626">
        <v>4</v>
      </c>
      <c r="EL626">
        <v>1</v>
      </c>
      <c r="EM626">
        <v>1</v>
      </c>
      <c r="EN626">
        <v>1</v>
      </c>
      <c r="EO626">
        <v>3</v>
      </c>
      <c r="EP626">
        <v>1</v>
      </c>
      <c r="EQ626">
        <v>1</v>
      </c>
      <c r="ER626">
        <v>1</v>
      </c>
      <c r="EZ626">
        <v>1</v>
      </c>
      <c r="FA626">
        <v>1</v>
      </c>
      <c r="FD626">
        <v>1</v>
      </c>
      <c r="FG626">
        <v>0</v>
      </c>
      <c r="FH626" t="s">
        <v>3179</v>
      </c>
      <c r="FI626">
        <v>1</v>
      </c>
      <c r="FJ626" t="s">
        <v>204</v>
      </c>
      <c r="FK626">
        <v>4</v>
      </c>
      <c r="FL626">
        <v>12</v>
      </c>
      <c r="FM626">
        <v>12</v>
      </c>
      <c r="FN626">
        <v>20</v>
      </c>
      <c r="FO626" t="s">
        <v>2206</v>
      </c>
      <c r="FP626">
        <v>0.5</v>
      </c>
      <c r="FQ626" t="s">
        <v>3180</v>
      </c>
      <c r="FR626" t="s">
        <v>3181</v>
      </c>
      <c r="FS626">
        <v>1</v>
      </c>
      <c r="FT626">
        <v>1</v>
      </c>
      <c r="FU626" t="s">
        <v>2221</v>
      </c>
      <c r="FV626" t="s">
        <v>3182</v>
      </c>
      <c r="FW626">
        <v>0</v>
      </c>
      <c r="FX626">
        <v>1</v>
      </c>
      <c r="FY626">
        <v>0</v>
      </c>
      <c r="FZ626">
        <v>0</v>
      </c>
      <c r="GA626">
        <v>37408</v>
      </c>
      <c r="GB626">
        <v>127</v>
      </c>
      <c r="GC626">
        <v>294.55118110000001</v>
      </c>
      <c r="GD626" t="s">
        <v>2401</v>
      </c>
      <c r="GE626">
        <v>1</v>
      </c>
      <c r="HG626" t="s">
        <v>202</v>
      </c>
      <c r="HJ626">
        <v>0</v>
      </c>
    </row>
    <row r="627" spans="1:218" x14ac:dyDescent="0.3">
      <c r="A627">
        <v>1358</v>
      </c>
      <c r="B627" t="s">
        <v>3279</v>
      </c>
      <c r="C627" t="s">
        <v>5237</v>
      </c>
      <c r="D627" t="s">
        <v>212</v>
      </c>
      <c r="E627">
        <v>1</v>
      </c>
      <c r="F627" t="s">
        <v>202</v>
      </c>
      <c r="H627">
        <v>1</v>
      </c>
      <c r="M627">
        <v>1</v>
      </c>
      <c r="N627">
        <v>1</v>
      </c>
      <c r="U627">
        <v>1</v>
      </c>
      <c r="W627">
        <v>1</v>
      </c>
      <c r="X627" t="s">
        <v>3174</v>
      </c>
      <c r="Y627">
        <v>1</v>
      </c>
      <c r="Z627">
        <v>1</v>
      </c>
      <c r="AA627">
        <v>1</v>
      </c>
      <c r="AD627" t="s">
        <v>202</v>
      </c>
      <c r="AE627">
        <v>1</v>
      </c>
      <c r="AF627">
        <v>2</v>
      </c>
      <c r="AG627">
        <v>1</v>
      </c>
      <c r="AH627">
        <v>1</v>
      </c>
      <c r="AI627">
        <v>1</v>
      </c>
      <c r="AJ627">
        <v>2</v>
      </c>
      <c r="AK627" t="s">
        <v>5238</v>
      </c>
      <c r="AL627">
        <v>1</v>
      </c>
      <c r="AM627">
        <v>2</v>
      </c>
      <c r="AN627">
        <v>2</v>
      </c>
      <c r="AO627">
        <v>2</v>
      </c>
      <c r="AP627">
        <v>2</v>
      </c>
      <c r="AQ627">
        <v>1</v>
      </c>
      <c r="AR627" t="s">
        <v>5239</v>
      </c>
      <c r="AS627">
        <v>2</v>
      </c>
      <c r="AT627">
        <v>3</v>
      </c>
      <c r="AU627">
        <v>2</v>
      </c>
      <c r="AV627">
        <v>2</v>
      </c>
      <c r="AW627">
        <v>7</v>
      </c>
      <c r="AX627">
        <v>7</v>
      </c>
      <c r="AY627">
        <v>1</v>
      </c>
      <c r="BE627">
        <v>1</v>
      </c>
      <c r="BF627">
        <v>1</v>
      </c>
      <c r="BG627">
        <v>1</v>
      </c>
      <c r="BH627">
        <v>1</v>
      </c>
      <c r="BI627">
        <v>1</v>
      </c>
      <c r="BJ627">
        <v>0</v>
      </c>
      <c r="BM627">
        <v>1</v>
      </c>
      <c r="BN627">
        <v>1</v>
      </c>
      <c r="BO627">
        <v>2</v>
      </c>
      <c r="BP627">
        <v>1</v>
      </c>
      <c r="BQ627">
        <v>22</v>
      </c>
      <c r="BR627">
        <v>2</v>
      </c>
      <c r="BS627">
        <v>1</v>
      </c>
      <c r="BT627">
        <v>1</v>
      </c>
      <c r="BV627">
        <v>0</v>
      </c>
      <c r="BX627">
        <v>0</v>
      </c>
      <c r="BZ627">
        <v>0</v>
      </c>
      <c r="CB627">
        <v>0</v>
      </c>
      <c r="CD627">
        <v>0</v>
      </c>
      <c r="CF627">
        <v>1</v>
      </c>
      <c r="CJ627">
        <v>2</v>
      </c>
      <c r="CK627">
        <v>2</v>
      </c>
      <c r="CL627">
        <v>4</v>
      </c>
      <c r="CM627">
        <v>6</v>
      </c>
      <c r="CS627">
        <v>6</v>
      </c>
      <c r="CT627">
        <v>1</v>
      </c>
      <c r="CU627">
        <v>1</v>
      </c>
      <c r="CV627" t="s">
        <v>504</v>
      </c>
      <c r="CW627">
        <v>786</v>
      </c>
      <c r="CX627">
        <v>13.1</v>
      </c>
      <c r="CY627">
        <v>2</v>
      </c>
      <c r="CZ627">
        <v>1</v>
      </c>
      <c r="DA627" t="s">
        <v>243</v>
      </c>
      <c r="DC627">
        <v>1</v>
      </c>
      <c r="DD627">
        <v>1</v>
      </c>
      <c r="DE627">
        <v>2</v>
      </c>
      <c r="DN627" t="s">
        <v>5240</v>
      </c>
      <c r="DO627" t="s">
        <v>5240</v>
      </c>
      <c r="DP627" t="s">
        <v>3178</v>
      </c>
      <c r="DQ627" t="s">
        <v>202</v>
      </c>
      <c r="DR627" t="s">
        <v>202</v>
      </c>
      <c r="DT627">
        <v>1</v>
      </c>
      <c r="DV627">
        <v>1</v>
      </c>
      <c r="DW627">
        <v>0</v>
      </c>
      <c r="DX627">
        <v>1</v>
      </c>
      <c r="DY627">
        <v>1</v>
      </c>
      <c r="DZ627">
        <v>1</v>
      </c>
      <c r="EA627">
        <v>20</v>
      </c>
      <c r="EB627">
        <f>IF(EA627&gt;=30,1,IF(EA627&gt;=20,2,IF(EA627&gt;=15,3,IF(EA627&gt;=10,4,IF(EA627&gt;=5,5,IF(EA627&gt;0,6,0))))))</f>
        <v>2</v>
      </c>
      <c r="EC627">
        <v>2</v>
      </c>
      <c r="EE627">
        <v>20</v>
      </c>
      <c r="EL627">
        <v>1</v>
      </c>
      <c r="EM627">
        <v>4</v>
      </c>
      <c r="EN627">
        <v>1</v>
      </c>
      <c r="EO627">
        <v>3</v>
      </c>
      <c r="EP627">
        <v>1</v>
      </c>
      <c r="EQ627">
        <v>1</v>
      </c>
      <c r="ER627">
        <v>2</v>
      </c>
      <c r="ES627">
        <v>-97</v>
      </c>
      <c r="EU627">
        <v>6</v>
      </c>
      <c r="EV627">
        <v>1</v>
      </c>
      <c r="EW627">
        <v>3</v>
      </c>
      <c r="EY627">
        <v>2</v>
      </c>
      <c r="EZ627">
        <v>1</v>
      </c>
      <c r="FA627">
        <v>2</v>
      </c>
      <c r="FB627">
        <v>1</v>
      </c>
      <c r="FC627">
        <v>1</v>
      </c>
      <c r="FD627">
        <v>1</v>
      </c>
      <c r="FG627">
        <v>0</v>
      </c>
      <c r="FH627" t="s">
        <v>3179</v>
      </c>
      <c r="FI627">
        <v>1</v>
      </c>
      <c r="FJ627" t="s">
        <v>204</v>
      </c>
      <c r="FK627">
        <v>20</v>
      </c>
      <c r="FL627">
        <v>12</v>
      </c>
      <c r="FM627">
        <v>12</v>
      </c>
      <c r="FN627">
        <v>20</v>
      </c>
      <c r="FO627" t="s">
        <v>2206</v>
      </c>
      <c r="FP627">
        <v>7.5</v>
      </c>
      <c r="FQ627" t="s">
        <v>3180</v>
      </c>
      <c r="FR627" t="s">
        <v>3181</v>
      </c>
      <c r="FS627">
        <v>1</v>
      </c>
      <c r="FT627">
        <v>1</v>
      </c>
      <c r="FU627" t="s">
        <v>2213</v>
      </c>
      <c r="FV627" t="s">
        <v>3182</v>
      </c>
      <c r="FW627">
        <v>0</v>
      </c>
      <c r="FX627">
        <v>1</v>
      </c>
      <c r="FY627">
        <v>0</v>
      </c>
      <c r="FZ627">
        <v>0</v>
      </c>
      <c r="GA627">
        <v>59048</v>
      </c>
      <c r="GB627">
        <v>201</v>
      </c>
      <c r="GC627">
        <v>293.7711443</v>
      </c>
      <c r="GD627" t="s">
        <v>2401</v>
      </c>
      <c r="GE627">
        <v>1</v>
      </c>
      <c r="HG627" t="s">
        <v>202</v>
      </c>
      <c r="HJ627">
        <v>0</v>
      </c>
    </row>
    <row r="628" spans="1:218" x14ac:dyDescent="0.3">
      <c r="A628">
        <v>683</v>
      </c>
      <c r="B628" t="s">
        <v>3190</v>
      </c>
      <c r="C628" t="s">
        <v>4229</v>
      </c>
      <c r="D628" t="s">
        <v>265</v>
      </c>
      <c r="E628">
        <v>1</v>
      </c>
      <c r="F628" t="s">
        <v>202</v>
      </c>
      <c r="H628">
        <v>1</v>
      </c>
      <c r="M628">
        <v>1</v>
      </c>
      <c r="N628">
        <v>1</v>
      </c>
      <c r="U628">
        <v>1</v>
      </c>
      <c r="W628">
        <v>1</v>
      </c>
      <c r="X628" t="s">
        <v>3174</v>
      </c>
      <c r="Y628">
        <v>1</v>
      </c>
      <c r="Z628">
        <v>1</v>
      </c>
      <c r="AA628">
        <v>2</v>
      </c>
      <c r="AD628" t="s">
        <v>202</v>
      </c>
      <c r="AE628">
        <v>1</v>
      </c>
      <c r="AF628">
        <v>1</v>
      </c>
      <c r="AG628">
        <v>1</v>
      </c>
      <c r="AH628">
        <v>1</v>
      </c>
      <c r="AI628">
        <v>1</v>
      </c>
      <c r="AJ628">
        <v>2</v>
      </c>
      <c r="AK628" t="s">
        <v>3476</v>
      </c>
      <c r="AL628">
        <v>1</v>
      </c>
      <c r="AM628">
        <v>1</v>
      </c>
      <c r="AN628">
        <v>2</v>
      </c>
      <c r="AO628">
        <v>2</v>
      </c>
      <c r="AP628">
        <v>2</v>
      </c>
      <c r="AQ628">
        <v>1</v>
      </c>
      <c r="AR628" t="s">
        <v>3477</v>
      </c>
      <c r="AS628">
        <v>1</v>
      </c>
      <c r="AT628">
        <v>2</v>
      </c>
      <c r="AU628">
        <v>1</v>
      </c>
      <c r="AV628">
        <v>1</v>
      </c>
      <c r="AW628">
        <v>7</v>
      </c>
      <c r="AX628">
        <v>1</v>
      </c>
      <c r="AY628">
        <v>5</v>
      </c>
      <c r="BE628">
        <v>1</v>
      </c>
      <c r="BF628">
        <v>2</v>
      </c>
      <c r="BG628">
        <v>1</v>
      </c>
      <c r="BH628">
        <v>1</v>
      </c>
      <c r="BI628">
        <v>1</v>
      </c>
      <c r="BJ628">
        <v>0</v>
      </c>
      <c r="BM628">
        <v>1</v>
      </c>
      <c r="BN628">
        <v>1</v>
      </c>
      <c r="BO628">
        <v>5</v>
      </c>
      <c r="BP628">
        <v>1</v>
      </c>
      <c r="BQ628">
        <v>22</v>
      </c>
      <c r="BR628">
        <v>3</v>
      </c>
      <c r="BS628">
        <v>1</v>
      </c>
      <c r="BT628">
        <v>2</v>
      </c>
      <c r="BV628">
        <v>0</v>
      </c>
      <c r="BX628">
        <v>0</v>
      </c>
      <c r="BZ628">
        <v>0</v>
      </c>
      <c r="CB628">
        <v>0</v>
      </c>
      <c r="CD628">
        <v>0</v>
      </c>
      <c r="CF628">
        <v>2</v>
      </c>
      <c r="CJ628">
        <v>1</v>
      </c>
      <c r="CK628">
        <v>1</v>
      </c>
      <c r="CL628">
        <v>6</v>
      </c>
      <c r="CM628">
        <v>1</v>
      </c>
      <c r="CR628">
        <v>2</v>
      </c>
      <c r="CS628">
        <v>-98</v>
      </c>
      <c r="CT628">
        <v>1</v>
      </c>
      <c r="CU628">
        <v>1</v>
      </c>
      <c r="CV628" t="s">
        <v>468</v>
      </c>
      <c r="CW628">
        <v>728</v>
      </c>
      <c r="CX628">
        <v>12.13</v>
      </c>
      <c r="CY628">
        <v>2</v>
      </c>
      <c r="CZ628">
        <v>1</v>
      </c>
      <c r="DA628" t="s">
        <v>210</v>
      </c>
      <c r="DC628">
        <v>1</v>
      </c>
      <c r="DD628">
        <v>1</v>
      </c>
      <c r="DE628">
        <v>29</v>
      </c>
      <c r="DN628" t="s">
        <v>4107</v>
      </c>
      <c r="DO628" t="s">
        <v>4107</v>
      </c>
      <c r="DP628" t="s">
        <v>3178</v>
      </c>
      <c r="DQ628" t="s">
        <v>202</v>
      </c>
      <c r="DR628" t="s">
        <v>202</v>
      </c>
      <c r="DT628">
        <v>1</v>
      </c>
      <c r="DV628">
        <v>1</v>
      </c>
      <c r="DW628">
        <v>0</v>
      </c>
      <c r="DX628">
        <v>2</v>
      </c>
      <c r="DY628">
        <v>1</v>
      </c>
      <c r="DZ628">
        <v>1</v>
      </c>
      <c r="EA628">
        <v>15</v>
      </c>
      <c r="EB628">
        <f>IF(EA628&gt;=30,1,IF(EA628&gt;=20,2,IF(EA628&gt;=15,3,IF(EA628&gt;=10,4,IF(EA628&gt;=5,5,IF(EA628&gt;0,6,0))))))</f>
        <v>3</v>
      </c>
      <c r="EC628">
        <v>2</v>
      </c>
      <c r="EE628">
        <v>15</v>
      </c>
      <c r="EL628">
        <v>4</v>
      </c>
      <c r="EM628">
        <v>2</v>
      </c>
      <c r="EN628">
        <v>1</v>
      </c>
      <c r="EO628">
        <v>4</v>
      </c>
      <c r="EP628">
        <v>1</v>
      </c>
      <c r="EQ628">
        <v>1</v>
      </c>
      <c r="ER628">
        <v>1</v>
      </c>
      <c r="EZ628">
        <v>1</v>
      </c>
      <c r="FA628">
        <v>1</v>
      </c>
      <c r="FD628">
        <v>1</v>
      </c>
      <c r="FG628">
        <v>0</v>
      </c>
      <c r="FH628" t="s">
        <v>3179</v>
      </c>
      <c r="FI628">
        <v>1</v>
      </c>
      <c r="FJ628" t="s">
        <v>204</v>
      </c>
      <c r="FK628">
        <v>15</v>
      </c>
      <c r="FL628">
        <v>12</v>
      </c>
      <c r="FM628">
        <v>12</v>
      </c>
      <c r="FN628">
        <v>15</v>
      </c>
      <c r="FO628" t="s">
        <v>2233</v>
      </c>
      <c r="FP628">
        <v>1.5</v>
      </c>
      <c r="FQ628" t="s">
        <v>3180</v>
      </c>
      <c r="FR628" t="s">
        <v>3201</v>
      </c>
      <c r="FS628">
        <v>1</v>
      </c>
      <c r="FT628">
        <v>1</v>
      </c>
      <c r="FU628" t="s">
        <v>2221</v>
      </c>
      <c r="FV628" t="s">
        <v>3182</v>
      </c>
      <c r="FW628">
        <v>0</v>
      </c>
      <c r="FX628">
        <v>1</v>
      </c>
      <c r="FY628">
        <v>0</v>
      </c>
      <c r="FZ628">
        <v>0</v>
      </c>
      <c r="GA628">
        <v>15709</v>
      </c>
      <c r="GB628">
        <v>72</v>
      </c>
      <c r="GC628">
        <v>218.18055559999999</v>
      </c>
      <c r="GD628" t="s">
        <v>2401</v>
      </c>
      <c r="GE628">
        <v>1</v>
      </c>
      <c r="HG628" t="s">
        <v>202</v>
      </c>
      <c r="HJ628">
        <v>0</v>
      </c>
    </row>
    <row r="629" spans="1:218" x14ac:dyDescent="0.3">
      <c r="A629">
        <v>1360</v>
      </c>
      <c r="B629" t="s">
        <v>3183</v>
      </c>
      <c r="C629" t="s">
        <v>5245</v>
      </c>
      <c r="D629" t="s">
        <v>212</v>
      </c>
      <c r="E629">
        <v>1</v>
      </c>
      <c r="F629" t="s">
        <v>202</v>
      </c>
      <c r="H629">
        <v>1</v>
      </c>
      <c r="M629">
        <v>1</v>
      </c>
      <c r="N629">
        <v>-97</v>
      </c>
      <c r="U629">
        <v>1</v>
      </c>
      <c r="W629">
        <v>1</v>
      </c>
      <c r="X629" t="s">
        <v>3174</v>
      </c>
      <c r="Y629">
        <v>1</v>
      </c>
      <c r="Z629">
        <v>1</v>
      </c>
      <c r="AA629">
        <v>3</v>
      </c>
      <c r="AD629" t="s">
        <v>202</v>
      </c>
      <c r="AE629">
        <v>1</v>
      </c>
      <c r="AF629">
        <v>1</v>
      </c>
      <c r="AG629">
        <v>1</v>
      </c>
      <c r="AH629">
        <v>2</v>
      </c>
      <c r="AI629">
        <v>1</v>
      </c>
      <c r="AJ629">
        <v>1</v>
      </c>
      <c r="AK629" t="s">
        <v>5246</v>
      </c>
      <c r="AL629">
        <v>1</v>
      </c>
      <c r="AM629">
        <v>2</v>
      </c>
      <c r="AN629">
        <v>1</v>
      </c>
      <c r="AO629">
        <v>2</v>
      </c>
      <c r="AP629">
        <v>2</v>
      </c>
      <c r="AQ629">
        <v>2</v>
      </c>
      <c r="AR629" t="s">
        <v>5247</v>
      </c>
      <c r="AS629">
        <v>2</v>
      </c>
      <c r="AT629">
        <v>2</v>
      </c>
      <c r="AU629">
        <v>2</v>
      </c>
      <c r="AV629">
        <v>2</v>
      </c>
      <c r="AW629">
        <v>5</v>
      </c>
      <c r="AX629">
        <v>7</v>
      </c>
      <c r="AY629">
        <v>4</v>
      </c>
      <c r="BE629">
        <v>1</v>
      </c>
      <c r="BF629">
        <v>1</v>
      </c>
      <c r="BG629">
        <v>1</v>
      </c>
      <c r="BH629">
        <v>1</v>
      </c>
      <c r="BI629">
        <v>1</v>
      </c>
      <c r="BJ629">
        <v>0</v>
      </c>
      <c r="BM629">
        <v>1</v>
      </c>
      <c r="BN629">
        <v>1</v>
      </c>
      <c r="BO629">
        <v>3</v>
      </c>
      <c r="BP629">
        <v>1</v>
      </c>
      <c r="BQ629">
        <v>16</v>
      </c>
      <c r="BR629">
        <v>1</v>
      </c>
      <c r="BS629">
        <v>1</v>
      </c>
      <c r="BT629">
        <v>2</v>
      </c>
      <c r="BU629">
        <v>2</v>
      </c>
      <c r="BV629">
        <v>0</v>
      </c>
      <c r="BW629">
        <v>2</v>
      </c>
      <c r="BX629">
        <v>0</v>
      </c>
      <c r="BY629">
        <v>2</v>
      </c>
      <c r="BZ629">
        <v>0</v>
      </c>
      <c r="CA629">
        <v>2</v>
      </c>
      <c r="CB629">
        <v>0</v>
      </c>
      <c r="CC629">
        <v>2</v>
      </c>
      <c r="CD629">
        <v>1</v>
      </c>
      <c r="CE629">
        <v>2</v>
      </c>
      <c r="CF629">
        <v>0</v>
      </c>
      <c r="CG629">
        <v>2</v>
      </c>
      <c r="CH629">
        <v>1</v>
      </c>
      <c r="CI629">
        <v>2</v>
      </c>
      <c r="CJ629">
        <v>2</v>
      </c>
      <c r="CK629">
        <v>2</v>
      </c>
      <c r="CL629">
        <v>4</v>
      </c>
      <c r="CM629">
        <v>1</v>
      </c>
      <c r="CR629">
        <v>2</v>
      </c>
      <c r="CS629">
        <v>1</v>
      </c>
      <c r="CT629">
        <v>1</v>
      </c>
      <c r="CU629">
        <v>2</v>
      </c>
      <c r="CV629" t="s">
        <v>5248</v>
      </c>
      <c r="CW629">
        <v>751</v>
      </c>
      <c r="CX629">
        <v>12.52</v>
      </c>
      <c r="CY629">
        <v>2</v>
      </c>
      <c r="CZ629">
        <v>1</v>
      </c>
      <c r="DA629" t="s">
        <v>243</v>
      </c>
      <c r="DC629">
        <v>1</v>
      </c>
      <c r="DD629">
        <v>1</v>
      </c>
      <c r="DE629">
        <v>4</v>
      </c>
      <c r="DN629" t="s">
        <v>5240</v>
      </c>
      <c r="DO629" t="s">
        <v>5240</v>
      </c>
      <c r="DP629" t="s">
        <v>3178</v>
      </c>
      <c r="DQ629" t="s">
        <v>202</v>
      </c>
      <c r="DR629" t="s">
        <v>202</v>
      </c>
      <c r="DT629">
        <v>-97</v>
      </c>
      <c r="DV629">
        <v>1</v>
      </c>
      <c r="DW629">
        <v>0</v>
      </c>
      <c r="DX629">
        <v>3</v>
      </c>
      <c r="DY629">
        <v>1</v>
      </c>
      <c r="DZ629">
        <v>-97</v>
      </c>
      <c r="EB629">
        <v>4</v>
      </c>
      <c r="EC629">
        <v>-97</v>
      </c>
      <c r="EL629">
        <v>2</v>
      </c>
      <c r="EM629">
        <v>3</v>
      </c>
      <c r="EN629">
        <v>1</v>
      </c>
      <c r="EO629">
        <v>1</v>
      </c>
      <c r="EP629">
        <v>2</v>
      </c>
      <c r="EZ629">
        <v>1</v>
      </c>
      <c r="FA629">
        <v>1</v>
      </c>
      <c r="FD629">
        <v>1</v>
      </c>
      <c r="FG629">
        <v>0</v>
      </c>
      <c r="FH629" t="s">
        <v>3179</v>
      </c>
      <c r="FI629">
        <v>1</v>
      </c>
      <c r="FJ629" t="s">
        <v>204</v>
      </c>
      <c r="FN629">
        <v>12.5</v>
      </c>
      <c r="FO629" t="s">
        <v>2212</v>
      </c>
      <c r="FP629">
        <v>3.5</v>
      </c>
      <c r="FQ629" t="s">
        <v>3180</v>
      </c>
      <c r="FR629" t="s">
        <v>3196</v>
      </c>
      <c r="FS629">
        <v>1</v>
      </c>
      <c r="FT629">
        <v>0</v>
      </c>
      <c r="FU629" t="s">
        <v>2207</v>
      </c>
      <c r="FV629" t="s">
        <v>2207</v>
      </c>
      <c r="FW629">
        <v>0</v>
      </c>
      <c r="FX629">
        <v>1</v>
      </c>
      <c r="FY629">
        <v>0</v>
      </c>
      <c r="FZ629">
        <v>0</v>
      </c>
      <c r="GA629">
        <v>37408</v>
      </c>
      <c r="GB629">
        <v>127</v>
      </c>
      <c r="GC629">
        <v>294.55118110000001</v>
      </c>
      <c r="GD629" t="s">
        <v>2401</v>
      </c>
      <c r="GE629">
        <v>1</v>
      </c>
      <c r="HG629" t="s">
        <v>202</v>
      </c>
      <c r="HJ629">
        <v>0</v>
      </c>
    </row>
    <row r="630" spans="1:218" x14ac:dyDescent="0.3">
      <c r="A630">
        <v>721</v>
      </c>
      <c r="B630" t="s">
        <v>3339</v>
      </c>
      <c r="C630" t="s">
        <v>3490</v>
      </c>
      <c r="D630" t="s">
        <v>194</v>
      </c>
      <c r="E630">
        <v>1</v>
      </c>
      <c r="F630" t="s">
        <v>202</v>
      </c>
      <c r="H630">
        <v>1</v>
      </c>
      <c r="M630">
        <v>1</v>
      </c>
      <c r="N630">
        <v>1</v>
      </c>
      <c r="U630">
        <v>1</v>
      </c>
      <c r="W630">
        <v>1</v>
      </c>
      <c r="X630" t="s">
        <v>3174</v>
      </c>
      <c r="Y630">
        <v>1</v>
      </c>
      <c r="Z630">
        <v>1</v>
      </c>
      <c r="AA630">
        <v>5</v>
      </c>
      <c r="AD630" t="s">
        <v>202</v>
      </c>
      <c r="AE630">
        <v>1</v>
      </c>
      <c r="AF630">
        <v>2</v>
      </c>
      <c r="AG630">
        <v>1</v>
      </c>
      <c r="AH630">
        <v>1</v>
      </c>
      <c r="AI630">
        <v>1</v>
      </c>
      <c r="AJ630">
        <v>2</v>
      </c>
      <c r="AK630" t="s">
        <v>4279</v>
      </c>
      <c r="AL630">
        <v>1</v>
      </c>
      <c r="AM630">
        <v>1</v>
      </c>
      <c r="AN630">
        <v>2</v>
      </c>
      <c r="AO630">
        <v>2</v>
      </c>
      <c r="AP630">
        <v>2</v>
      </c>
      <c r="AQ630">
        <v>2</v>
      </c>
      <c r="AR630" t="s">
        <v>4280</v>
      </c>
      <c r="AS630">
        <v>1</v>
      </c>
      <c r="AT630">
        <v>1</v>
      </c>
      <c r="AU630">
        <v>2</v>
      </c>
      <c r="AV630">
        <v>2</v>
      </c>
      <c r="AW630">
        <v>6</v>
      </c>
      <c r="AX630">
        <v>1</v>
      </c>
      <c r="AY630">
        <v>4</v>
      </c>
      <c r="BE630">
        <v>1</v>
      </c>
      <c r="BF630">
        <v>1</v>
      </c>
      <c r="BG630">
        <v>1</v>
      </c>
      <c r="BH630">
        <v>1</v>
      </c>
      <c r="BI630">
        <v>1</v>
      </c>
      <c r="BJ630">
        <v>0</v>
      </c>
      <c r="BM630">
        <v>1</v>
      </c>
      <c r="BN630">
        <v>1</v>
      </c>
      <c r="BO630">
        <v>2</v>
      </c>
      <c r="BP630">
        <v>1</v>
      </c>
      <c r="BQ630">
        <v>3</v>
      </c>
      <c r="BR630">
        <v>-97</v>
      </c>
      <c r="BS630">
        <v>1</v>
      </c>
      <c r="BT630">
        <v>2</v>
      </c>
      <c r="BU630">
        <v>2</v>
      </c>
      <c r="BV630">
        <v>0</v>
      </c>
      <c r="BW630">
        <v>2</v>
      </c>
      <c r="BX630">
        <v>0</v>
      </c>
      <c r="BY630">
        <v>2</v>
      </c>
      <c r="BZ630">
        <v>0</v>
      </c>
      <c r="CA630">
        <v>2</v>
      </c>
      <c r="CB630">
        <v>0</v>
      </c>
      <c r="CC630">
        <v>2</v>
      </c>
      <c r="CD630">
        <v>1</v>
      </c>
      <c r="CE630">
        <v>2</v>
      </c>
      <c r="CF630">
        <v>1</v>
      </c>
      <c r="CG630">
        <v>2</v>
      </c>
      <c r="CH630">
        <v>0</v>
      </c>
      <c r="CI630">
        <v>2</v>
      </c>
      <c r="CJ630">
        <v>1</v>
      </c>
      <c r="CK630">
        <v>1</v>
      </c>
      <c r="CL630">
        <v>4</v>
      </c>
      <c r="CM630">
        <v>6</v>
      </c>
      <c r="CS630">
        <v>7</v>
      </c>
      <c r="CT630">
        <v>2</v>
      </c>
      <c r="CU630">
        <v>1</v>
      </c>
      <c r="CV630" t="s">
        <v>4281</v>
      </c>
      <c r="CW630">
        <v>914</v>
      </c>
      <c r="CX630">
        <v>15.23</v>
      </c>
      <c r="CY630">
        <v>2</v>
      </c>
      <c r="CZ630">
        <v>1</v>
      </c>
      <c r="DA630" t="s">
        <v>275</v>
      </c>
      <c r="DC630">
        <v>1</v>
      </c>
      <c r="DD630">
        <v>1</v>
      </c>
      <c r="DE630">
        <v>17</v>
      </c>
      <c r="DN630" t="s">
        <v>4264</v>
      </c>
      <c r="DO630" t="s">
        <v>4264</v>
      </c>
      <c r="DP630" t="s">
        <v>3178</v>
      </c>
      <c r="DQ630" t="s">
        <v>202</v>
      </c>
      <c r="DR630" t="s">
        <v>202</v>
      </c>
      <c r="DT630">
        <v>1</v>
      </c>
      <c r="DV630">
        <v>1</v>
      </c>
      <c r="DW630">
        <v>0</v>
      </c>
      <c r="DX630">
        <v>5</v>
      </c>
      <c r="DY630">
        <v>1</v>
      </c>
      <c r="DZ630">
        <v>1</v>
      </c>
      <c r="EA630">
        <v>8</v>
      </c>
      <c r="EB630">
        <f>IF(EA630&gt;=30,1,IF(EA630&gt;=20,2,IF(EA630&gt;=15,3,IF(EA630&gt;=10,4,IF(EA630&gt;=5,5,IF(EA630&gt;0,6,0))))))</f>
        <v>5</v>
      </c>
      <c r="EC630">
        <v>1</v>
      </c>
      <c r="ED630">
        <v>8</v>
      </c>
      <c r="EL630">
        <v>1</v>
      </c>
      <c r="EM630">
        <v>2</v>
      </c>
      <c r="EN630">
        <v>1</v>
      </c>
      <c r="EO630">
        <v>1</v>
      </c>
      <c r="EP630">
        <v>1</v>
      </c>
      <c r="EQ630">
        <v>1</v>
      </c>
      <c r="ER630">
        <v>1</v>
      </c>
      <c r="EZ630">
        <v>1</v>
      </c>
      <c r="FA630">
        <v>1</v>
      </c>
      <c r="FD630">
        <v>1</v>
      </c>
      <c r="FG630">
        <v>0</v>
      </c>
      <c r="FH630" t="s">
        <v>3179</v>
      </c>
      <c r="FI630">
        <v>1</v>
      </c>
      <c r="FJ630" t="s">
        <v>204</v>
      </c>
      <c r="FK630">
        <v>0.66666669999999995</v>
      </c>
      <c r="FL630">
        <v>8</v>
      </c>
      <c r="FM630">
        <v>8</v>
      </c>
      <c r="FN630">
        <v>8</v>
      </c>
      <c r="FO630" t="s">
        <v>2206</v>
      </c>
      <c r="FP630">
        <v>1.5</v>
      </c>
      <c r="FQ630" t="s">
        <v>3180</v>
      </c>
      <c r="FR630" t="s">
        <v>3196</v>
      </c>
      <c r="FS630">
        <v>1</v>
      </c>
      <c r="FT630">
        <v>1</v>
      </c>
      <c r="FU630" t="s">
        <v>2221</v>
      </c>
      <c r="FV630" t="s">
        <v>3182</v>
      </c>
      <c r="FW630">
        <v>0</v>
      </c>
      <c r="FX630">
        <v>1</v>
      </c>
      <c r="FY630">
        <v>0</v>
      </c>
      <c r="FZ630">
        <v>0</v>
      </c>
      <c r="GA630">
        <v>4862</v>
      </c>
      <c r="GB630">
        <v>19</v>
      </c>
      <c r="GC630">
        <v>255.8947368</v>
      </c>
      <c r="GD630" t="s">
        <v>2401</v>
      </c>
      <c r="GE630">
        <v>1</v>
      </c>
      <c r="HG630" t="s">
        <v>202</v>
      </c>
      <c r="HJ630">
        <v>0</v>
      </c>
    </row>
    <row r="631" spans="1:218" x14ac:dyDescent="0.3">
      <c r="A631">
        <v>727</v>
      </c>
      <c r="B631" t="s">
        <v>3202</v>
      </c>
      <c r="C631" t="s">
        <v>4295</v>
      </c>
      <c r="D631" t="s">
        <v>194</v>
      </c>
      <c r="E631">
        <v>1</v>
      </c>
      <c r="F631" t="s">
        <v>202</v>
      </c>
      <c r="H631">
        <v>1</v>
      </c>
      <c r="M631">
        <v>1</v>
      </c>
      <c r="N631">
        <v>1</v>
      </c>
      <c r="U631">
        <v>1</v>
      </c>
      <c r="W631">
        <v>1</v>
      </c>
      <c r="X631" t="s">
        <v>3174</v>
      </c>
      <c r="Y631">
        <v>1</v>
      </c>
      <c r="Z631">
        <v>1</v>
      </c>
      <c r="AA631">
        <v>2</v>
      </c>
      <c r="AD631" t="s">
        <v>202</v>
      </c>
      <c r="AE631">
        <v>1</v>
      </c>
      <c r="AF631">
        <v>1</v>
      </c>
      <c r="AG631">
        <v>1</v>
      </c>
      <c r="AH631">
        <v>1</v>
      </c>
      <c r="AI631">
        <v>1</v>
      </c>
      <c r="AJ631">
        <v>2</v>
      </c>
      <c r="AK631" t="s">
        <v>4296</v>
      </c>
      <c r="AL631">
        <v>1</v>
      </c>
      <c r="AM631">
        <v>2</v>
      </c>
      <c r="AN631">
        <v>2</v>
      </c>
      <c r="AO631">
        <v>2</v>
      </c>
      <c r="AP631">
        <v>2</v>
      </c>
      <c r="AQ631">
        <v>1</v>
      </c>
      <c r="AR631" t="s">
        <v>4297</v>
      </c>
      <c r="AS631">
        <v>2</v>
      </c>
      <c r="AT631">
        <v>1</v>
      </c>
      <c r="AU631">
        <v>3</v>
      </c>
      <c r="AV631">
        <v>1</v>
      </c>
      <c r="AW631">
        <v>6</v>
      </c>
      <c r="AX631">
        <v>2</v>
      </c>
      <c r="AY631">
        <v>5</v>
      </c>
      <c r="AZ631">
        <v>1</v>
      </c>
      <c r="BE631">
        <v>1</v>
      </c>
      <c r="BF631">
        <v>1</v>
      </c>
      <c r="BG631">
        <v>1</v>
      </c>
      <c r="BH631">
        <v>1</v>
      </c>
      <c r="BI631">
        <v>1</v>
      </c>
      <c r="BJ631">
        <v>0</v>
      </c>
      <c r="BM631">
        <v>1</v>
      </c>
      <c r="BN631">
        <v>1</v>
      </c>
      <c r="BO631">
        <v>3</v>
      </c>
      <c r="BP631">
        <v>1</v>
      </c>
      <c r="BQ631">
        <v>5</v>
      </c>
      <c r="BR631">
        <v>1</v>
      </c>
      <c r="BS631">
        <v>1</v>
      </c>
      <c r="BT631">
        <v>2</v>
      </c>
      <c r="BV631">
        <v>0</v>
      </c>
      <c r="BX631">
        <v>0</v>
      </c>
      <c r="BZ631">
        <v>0</v>
      </c>
      <c r="CB631">
        <v>0</v>
      </c>
      <c r="CD631">
        <v>0</v>
      </c>
      <c r="CF631">
        <v>2</v>
      </c>
      <c r="CJ631">
        <v>1</v>
      </c>
      <c r="CK631">
        <v>2</v>
      </c>
      <c r="CL631">
        <v>7</v>
      </c>
      <c r="CM631">
        <v>1</v>
      </c>
      <c r="CR631">
        <v>2</v>
      </c>
      <c r="CS631">
        <v>3</v>
      </c>
      <c r="CT631">
        <v>1</v>
      </c>
      <c r="CU631">
        <v>1</v>
      </c>
      <c r="CV631" t="s">
        <v>351</v>
      </c>
      <c r="CW631">
        <v>807</v>
      </c>
      <c r="CX631">
        <v>13.45</v>
      </c>
      <c r="CY631">
        <v>2</v>
      </c>
      <c r="CZ631">
        <v>1</v>
      </c>
      <c r="DA631" t="s">
        <v>450</v>
      </c>
      <c r="DC631">
        <v>1</v>
      </c>
      <c r="DD631">
        <v>1</v>
      </c>
      <c r="DE631">
        <v>15</v>
      </c>
      <c r="DN631" t="s">
        <v>4264</v>
      </c>
      <c r="DO631" t="s">
        <v>4264</v>
      </c>
      <c r="DP631" t="s">
        <v>3178</v>
      </c>
      <c r="DQ631" t="s">
        <v>202</v>
      </c>
      <c r="DR631" t="s">
        <v>4198</v>
      </c>
      <c r="DT631">
        <v>1</v>
      </c>
      <c r="DV631">
        <v>1</v>
      </c>
      <c r="DW631">
        <v>0</v>
      </c>
      <c r="DX631">
        <v>2</v>
      </c>
      <c r="DY631">
        <v>1</v>
      </c>
      <c r="DZ631">
        <v>1</v>
      </c>
      <c r="EA631">
        <v>10</v>
      </c>
      <c r="EB631">
        <f>IF(EA631&gt;=30,1,IF(EA631&gt;=20,2,IF(EA631&gt;=15,3,IF(EA631&gt;=10,4,IF(EA631&gt;=5,5,IF(EA631&gt;0,6,0))))))</f>
        <v>4</v>
      </c>
      <c r="EC631">
        <v>2</v>
      </c>
      <c r="EE631">
        <v>3</v>
      </c>
      <c r="EL631">
        <v>2</v>
      </c>
      <c r="EM631">
        <v>1</v>
      </c>
      <c r="EN631">
        <v>1</v>
      </c>
      <c r="EO631">
        <v>3</v>
      </c>
      <c r="EP631">
        <v>1</v>
      </c>
      <c r="EQ631">
        <v>1</v>
      </c>
      <c r="ER631">
        <v>1</v>
      </c>
      <c r="EZ631">
        <v>1</v>
      </c>
      <c r="FA631">
        <v>2</v>
      </c>
      <c r="FB631">
        <v>1</v>
      </c>
      <c r="FC631">
        <v>2</v>
      </c>
      <c r="FD631">
        <v>1</v>
      </c>
      <c r="FG631">
        <v>0</v>
      </c>
      <c r="FH631" t="s">
        <v>3179</v>
      </c>
      <c r="FI631">
        <v>1</v>
      </c>
      <c r="FJ631" t="s">
        <v>204</v>
      </c>
      <c r="FK631">
        <v>3</v>
      </c>
      <c r="FL631">
        <v>12</v>
      </c>
      <c r="FM631">
        <v>12</v>
      </c>
      <c r="FN631">
        <v>10</v>
      </c>
      <c r="FO631" t="s">
        <v>2212</v>
      </c>
      <c r="FP631">
        <v>0.5</v>
      </c>
      <c r="FQ631" t="s">
        <v>3180</v>
      </c>
      <c r="FR631" t="s">
        <v>3181</v>
      </c>
      <c r="FS631">
        <v>1</v>
      </c>
      <c r="FT631">
        <v>1</v>
      </c>
      <c r="FU631" t="s">
        <v>2221</v>
      </c>
      <c r="FV631" t="s">
        <v>3182</v>
      </c>
      <c r="FW631">
        <v>0</v>
      </c>
      <c r="FX631">
        <v>1</v>
      </c>
      <c r="FY631">
        <v>0</v>
      </c>
      <c r="FZ631">
        <v>0</v>
      </c>
      <c r="GA631">
        <v>20830</v>
      </c>
      <c r="GB631">
        <v>83</v>
      </c>
      <c r="GC631">
        <v>250.9638554</v>
      </c>
      <c r="GD631" t="s">
        <v>2401</v>
      </c>
      <c r="GE631">
        <v>1</v>
      </c>
      <c r="HG631" t="s">
        <v>202</v>
      </c>
      <c r="HJ631">
        <v>0</v>
      </c>
    </row>
    <row r="632" spans="1:218" x14ac:dyDescent="0.3">
      <c r="A632">
        <v>729</v>
      </c>
      <c r="B632" t="s">
        <v>3190</v>
      </c>
      <c r="C632" t="s">
        <v>4301</v>
      </c>
      <c r="D632" t="s">
        <v>265</v>
      </c>
      <c r="E632">
        <v>1</v>
      </c>
      <c r="F632" t="s">
        <v>202</v>
      </c>
      <c r="H632">
        <v>1</v>
      </c>
      <c r="M632">
        <v>1</v>
      </c>
      <c r="N632">
        <v>1</v>
      </c>
      <c r="U632">
        <v>1</v>
      </c>
      <c r="W632">
        <v>1</v>
      </c>
      <c r="X632" t="s">
        <v>3174</v>
      </c>
      <c r="Y632">
        <v>1</v>
      </c>
      <c r="Z632">
        <v>1</v>
      </c>
      <c r="AA632">
        <v>1</v>
      </c>
      <c r="AD632" t="s">
        <v>202</v>
      </c>
      <c r="AE632">
        <v>1</v>
      </c>
      <c r="AF632">
        <v>1</v>
      </c>
      <c r="AG632">
        <v>1</v>
      </c>
      <c r="AH632">
        <v>2</v>
      </c>
      <c r="AI632">
        <v>2</v>
      </c>
      <c r="AJ632">
        <v>2</v>
      </c>
      <c r="AK632" t="s">
        <v>4302</v>
      </c>
      <c r="AL632">
        <v>1</v>
      </c>
      <c r="AM632">
        <v>2</v>
      </c>
      <c r="AN632">
        <v>1</v>
      </c>
      <c r="AO632">
        <v>2</v>
      </c>
      <c r="AP632">
        <v>1</v>
      </c>
      <c r="AQ632">
        <v>1</v>
      </c>
      <c r="AR632" t="s">
        <v>4303</v>
      </c>
      <c r="AS632">
        <v>-97</v>
      </c>
      <c r="AT632">
        <v>1</v>
      </c>
      <c r="AU632">
        <v>1</v>
      </c>
      <c r="AV632">
        <v>1</v>
      </c>
      <c r="AW632">
        <v>7</v>
      </c>
      <c r="AX632">
        <v>6</v>
      </c>
      <c r="AY632">
        <v>4</v>
      </c>
      <c r="BE632">
        <v>1</v>
      </c>
      <c r="BF632">
        <v>1</v>
      </c>
      <c r="BG632">
        <v>1</v>
      </c>
      <c r="BH632">
        <v>1</v>
      </c>
      <c r="BI632">
        <v>1</v>
      </c>
      <c r="BJ632">
        <v>1</v>
      </c>
      <c r="BK632">
        <v>1</v>
      </c>
      <c r="BL632">
        <v>1</v>
      </c>
      <c r="BM632">
        <v>1</v>
      </c>
      <c r="BN632">
        <v>1</v>
      </c>
      <c r="BO632">
        <v>5</v>
      </c>
      <c r="BP632">
        <v>1</v>
      </c>
      <c r="BQ632">
        <v>3</v>
      </c>
      <c r="BR632">
        <v>6</v>
      </c>
      <c r="BS632">
        <v>1</v>
      </c>
      <c r="BT632">
        <v>3</v>
      </c>
      <c r="BV632">
        <v>1</v>
      </c>
      <c r="BX632">
        <v>0</v>
      </c>
      <c r="BZ632">
        <v>0</v>
      </c>
      <c r="CB632">
        <v>0</v>
      </c>
      <c r="CD632">
        <v>2</v>
      </c>
      <c r="CJ632">
        <v>1</v>
      </c>
      <c r="CK632">
        <v>2</v>
      </c>
      <c r="CL632">
        <v>6</v>
      </c>
      <c r="CM632">
        <v>4</v>
      </c>
      <c r="CR632">
        <v>2</v>
      </c>
      <c r="CS632">
        <v>8</v>
      </c>
      <c r="CT632">
        <v>1</v>
      </c>
      <c r="CU632">
        <v>2</v>
      </c>
      <c r="CV632" t="s">
        <v>4304</v>
      </c>
      <c r="CW632">
        <v>571</v>
      </c>
      <c r="CX632">
        <v>9.52</v>
      </c>
      <c r="CY632">
        <v>2</v>
      </c>
      <c r="CZ632">
        <v>1</v>
      </c>
      <c r="DA632" t="s">
        <v>3632</v>
      </c>
      <c r="DC632">
        <v>1</v>
      </c>
      <c r="DD632">
        <v>1</v>
      </c>
      <c r="DE632">
        <v>29</v>
      </c>
      <c r="DN632" t="s">
        <v>4264</v>
      </c>
      <c r="DO632" t="s">
        <v>4264</v>
      </c>
      <c r="DP632" t="s">
        <v>3178</v>
      </c>
      <c r="DQ632" t="s">
        <v>202</v>
      </c>
      <c r="DR632" t="s">
        <v>202</v>
      </c>
      <c r="DT632">
        <v>1</v>
      </c>
      <c r="DV632">
        <v>1</v>
      </c>
      <c r="DW632">
        <v>0</v>
      </c>
      <c r="DX632">
        <v>1</v>
      </c>
      <c r="DY632">
        <v>1</v>
      </c>
      <c r="DZ632">
        <v>1</v>
      </c>
      <c r="EA632">
        <v>10</v>
      </c>
      <c r="EB632">
        <f>IF(EA632&gt;=30,1,IF(EA632&gt;=20,2,IF(EA632&gt;=15,3,IF(EA632&gt;=10,4,IF(EA632&gt;=5,5,IF(EA632&gt;0,6,0))))))</f>
        <v>4</v>
      </c>
      <c r="EC632">
        <v>2</v>
      </c>
      <c r="EE632">
        <v>10</v>
      </c>
      <c r="EL632">
        <v>1</v>
      </c>
      <c r="EM632">
        <v>-97</v>
      </c>
      <c r="EN632">
        <v>1</v>
      </c>
      <c r="EO632">
        <v>1</v>
      </c>
      <c r="EP632">
        <v>1</v>
      </c>
      <c r="EQ632">
        <v>1</v>
      </c>
      <c r="ER632">
        <v>1</v>
      </c>
      <c r="EZ632">
        <v>1</v>
      </c>
      <c r="FA632">
        <v>1</v>
      </c>
      <c r="FD632">
        <v>1</v>
      </c>
      <c r="FG632">
        <v>0</v>
      </c>
      <c r="FH632" t="s">
        <v>3179</v>
      </c>
      <c r="FI632">
        <v>1</v>
      </c>
      <c r="FJ632" t="s">
        <v>204</v>
      </c>
      <c r="FK632">
        <v>10</v>
      </c>
      <c r="FL632">
        <v>12</v>
      </c>
      <c r="FM632">
        <v>12</v>
      </c>
      <c r="FN632">
        <v>10</v>
      </c>
      <c r="FO632" t="s">
        <v>2206</v>
      </c>
      <c r="FQ632" t="s">
        <v>3180</v>
      </c>
      <c r="FR632" t="s">
        <v>3196</v>
      </c>
      <c r="FS632">
        <v>1</v>
      </c>
      <c r="FT632">
        <v>1</v>
      </c>
      <c r="FU632" t="s">
        <v>2221</v>
      </c>
      <c r="FV632" t="s">
        <v>3182</v>
      </c>
      <c r="FW632">
        <v>0</v>
      </c>
      <c r="FX632">
        <v>1</v>
      </c>
      <c r="FY632">
        <v>0</v>
      </c>
      <c r="FZ632">
        <v>0</v>
      </c>
      <c r="GA632">
        <v>15709</v>
      </c>
      <c r="GB632">
        <v>72</v>
      </c>
      <c r="GC632">
        <v>218.18055559999999</v>
      </c>
      <c r="GD632" t="s">
        <v>2401</v>
      </c>
      <c r="GE632">
        <v>1</v>
      </c>
      <c r="HG632" t="s">
        <v>202</v>
      </c>
      <c r="HJ632">
        <v>0</v>
      </c>
    </row>
    <row r="633" spans="1:218" hidden="1" x14ac:dyDescent="0.3">
      <c r="A633">
        <v>1370</v>
      </c>
      <c r="B633" t="s">
        <v>3279</v>
      </c>
      <c r="C633" t="s">
        <v>5256</v>
      </c>
      <c r="D633" t="s">
        <v>212</v>
      </c>
      <c r="E633">
        <v>1</v>
      </c>
      <c r="F633" t="s">
        <v>202</v>
      </c>
      <c r="H633">
        <v>1</v>
      </c>
      <c r="M633">
        <v>1</v>
      </c>
      <c r="N633">
        <v>1</v>
      </c>
      <c r="U633">
        <v>1</v>
      </c>
      <c r="W633">
        <v>1</v>
      </c>
      <c r="X633" t="s">
        <v>3174</v>
      </c>
      <c r="Y633">
        <v>1</v>
      </c>
      <c r="Z633">
        <v>1</v>
      </c>
      <c r="AA633">
        <v>1</v>
      </c>
      <c r="AD633" t="s">
        <v>202</v>
      </c>
      <c r="AE633">
        <v>1</v>
      </c>
      <c r="AF633">
        <v>2</v>
      </c>
      <c r="AG633">
        <v>1</v>
      </c>
      <c r="AH633">
        <v>2</v>
      </c>
      <c r="AI633">
        <v>1</v>
      </c>
      <c r="AJ633">
        <v>2</v>
      </c>
      <c r="AK633" t="s">
        <v>5257</v>
      </c>
      <c r="AL633">
        <v>1</v>
      </c>
      <c r="AM633">
        <v>2</v>
      </c>
      <c r="AN633">
        <v>1</v>
      </c>
      <c r="AO633">
        <v>1</v>
      </c>
      <c r="AP633">
        <v>2</v>
      </c>
      <c r="AQ633">
        <v>2</v>
      </c>
      <c r="AR633" t="s">
        <v>5258</v>
      </c>
      <c r="AS633">
        <v>3</v>
      </c>
      <c r="AT633">
        <v>2</v>
      </c>
      <c r="AU633">
        <v>2</v>
      </c>
      <c r="AV633">
        <v>2</v>
      </c>
      <c r="AW633">
        <v>7</v>
      </c>
      <c r="AX633">
        <v>7</v>
      </c>
      <c r="AY633">
        <v>1</v>
      </c>
      <c r="BE633">
        <v>1</v>
      </c>
      <c r="BF633">
        <v>1</v>
      </c>
      <c r="BG633">
        <v>1</v>
      </c>
      <c r="BH633">
        <v>1</v>
      </c>
      <c r="BI633">
        <v>1</v>
      </c>
      <c r="BJ633">
        <v>0</v>
      </c>
      <c r="BM633">
        <v>1</v>
      </c>
      <c r="BN633">
        <v>1</v>
      </c>
      <c r="BO633">
        <v>2</v>
      </c>
      <c r="BP633">
        <v>1</v>
      </c>
      <c r="BQ633">
        <v>3</v>
      </c>
      <c r="BR633">
        <v>1</v>
      </c>
      <c r="BS633">
        <v>1</v>
      </c>
      <c r="BT633">
        <v>5</v>
      </c>
      <c r="BV633">
        <v>0</v>
      </c>
      <c r="BX633">
        <v>1</v>
      </c>
      <c r="BZ633">
        <v>1</v>
      </c>
      <c r="CB633">
        <v>0</v>
      </c>
      <c r="CD633">
        <v>3</v>
      </c>
      <c r="CJ633">
        <v>2</v>
      </c>
      <c r="CK633">
        <v>2</v>
      </c>
      <c r="CL633">
        <v>5</v>
      </c>
      <c r="CM633">
        <v>2</v>
      </c>
      <c r="CN633">
        <v>7</v>
      </c>
      <c r="CR633">
        <v>2</v>
      </c>
      <c r="CS633">
        <v>1</v>
      </c>
      <c r="CT633">
        <v>1</v>
      </c>
      <c r="CU633">
        <v>2</v>
      </c>
      <c r="CV633" t="s">
        <v>5259</v>
      </c>
      <c r="CW633">
        <v>1198</v>
      </c>
      <c r="CX633">
        <v>19.97</v>
      </c>
      <c r="CY633">
        <v>2</v>
      </c>
      <c r="CZ633">
        <v>1</v>
      </c>
      <c r="DA633" t="s">
        <v>243</v>
      </c>
      <c r="DC633">
        <v>1</v>
      </c>
      <c r="DD633">
        <v>1</v>
      </c>
      <c r="DE633">
        <v>2</v>
      </c>
      <c r="DN633" t="s">
        <v>5240</v>
      </c>
      <c r="DO633" t="s">
        <v>5240</v>
      </c>
      <c r="DP633" t="s">
        <v>3178</v>
      </c>
      <c r="DQ633" t="s">
        <v>202</v>
      </c>
      <c r="DR633" t="s">
        <v>4198</v>
      </c>
      <c r="DT633">
        <v>1</v>
      </c>
      <c r="DV633">
        <v>1</v>
      </c>
      <c r="DW633">
        <v>0</v>
      </c>
      <c r="DX633">
        <v>1</v>
      </c>
      <c r="DY633">
        <v>1</v>
      </c>
      <c r="DZ633">
        <v>1</v>
      </c>
      <c r="EA633">
        <v>12</v>
      </c>
      <c r="EB633">
        <f>IF(EA633&gt;=30,1,IF(EA633&gt;=20,2,IF(EA633&gt;=15,3,IF(EA633&gt;=10,4,IF(EA633&gt;=5,5,IF(EA633&gt;0,6,0))))))</f>
        <v>4</v>
      </c>
      <c r="EC633">
        <v>2</v>
      </c>
      <c r="EE633">
        <v>17</v>
      </c>
      <c r="EL633">
        <v>1</v>
      </c>
      <c r="EM633">
        <v>5</v>
      </c>
      <c r="EN633">
        <v>1</v>
      </c>
      <c r="EO633">
        <v>-97</v>
      </c>
      <c r="EP633">
        <v>1</v>
      </c>
      <c r="EQ633">
        <v>1</v>
      </c>
      <c r="ER633">
        <v>2</v>
      </c>
      <c r="ES633">
        <v>1</v>
      </c>
      <c r="ET633">
        <v>5</v>
      </c>
      <c r="EU633">
        <f>IF(ET633&gt;=30,1,IF(ET633&gt;=20,2,IF(ET633&gt;=15,3,IF(ET633&gt;=10,4,IF(ET633&gt;=5,5,IF(ET633&gt;0,6,0))))))</f>
        <v>5</v>
      </c>
      <c r="EV633">
        <v>8</v>
      </c>
      <c r="EW633">
        <v>3</v>
      </c>
      <c r="EY633">
        <v>2</v>
      </c>
      <c r="EZ633">
        <v>2</v>
      </c>
      <c r="FE633">
        <v>3</v>
      </c>
      <c r="FG633">
        <v>0</v>
      </c>
      <c r="FH633" t="s">
        <v>3179</v>
      </c>
      <c r="FI633">
        <v>1</v>
      </c>
      <c r="FJ633" t="s">
        <v>204</v>
      </c>
      <c r="FK633">
        <v>17</v>
      </c>
      <c r="FL633">
        <v>12</v>
      </c>
      <c r="FM633">
        <v>12</v>
      </c>
      <c r="FN633">
        <v>12</v>
      </c>
      <c r="FO633" t="s">
        <v>2206</v>
      </c>
      <c r="FP633">
        <v>20</v>
      </c>
      <c r="FQ633" t="s">
        <v>3180</v>
      </c>
      <c r="FR633" t="s">
        <v>3362</v>
      </c>
      <c r="FS633">
        <v>1</v>
      </c>
      <c r="FT633">
        <v>1</v>
      </c>
      <c r="FU633" t="s">
        <v>2213</v>
      </c>
      <c r="FV633" t="s">
        <v>3182</v>
      </c>
      <c r="FW633">
        <v>1</v>
      </c>
      <c r="FX633">
        <v>0</v>
      </c>
      <c r="FY633">
        <v>1</v>
      </c>
      <c r="FZ633">
        <v>0</v>
      </c>
      <c r="GA633">
        <v>59048</v>
      </c>
      <c r="GB633">
        <v>201</v>
      </c>
      <c r="GC633">
        <v>293.7711443</v>
      </c>
      <c r="GD633" t="s">
        <v>2401</v>
      </c>
      <c r="GE633">
        <v>1</v>
      </c>
      <c r="HG633" t="s">
        <v>202</v>
      </c>
      <c r="HI633">
        <v>1</v>
      </c>
      <c r="HJ633">
        <v>1</v>
      </c>
    </row>
    <row r="634" spans="1:218" x14ac:dyDescent="0.3">
      <c r="A634">
        <v>733</v>
      </c>
      <c r="B634" t="s">
        <v>3202</v>
      </c>
      <c r="C634" t="s">
        <v>4310</v>
      </c>
      <c r="D634" t="s">
        <v>194</v>
      </c>
      <c r="E634">
        <v>1</v>
      </c>
      <c r="F634" t="s">
        <v>202</v>
      </c>
      <c r="H634">
        <v>1</v>
      </c>
      <c r="M634">
        <v>1</v>
      </c>
      <c r="N634">
        <v>1</v>
      </c>
      <c r="U634">
        <v>1</v>
      </c>
      <c r="W634">
        <v>1</v>
      </c>
      <c r="X634" t="s">
        <v>3174</v>
      </c>
      <c r="Y634">
        <v>1</v>
      </c>
      <c r="Z634">
        <v>1</v>
      </c>
      <c r="AA634">
        <v>2</v>
      </c>
      <c r="AD634" t="s">
        <v>202</v>
      </c>
      <c r="AE634">
        <v>1</v>
      </c>
      <c r="AF634">
        <v>1</v>
      </c>
      <c r="AG634">
        <v>1</v>
      </c>
      <c r="AH634">
        <v>1</v>
      </c>
      <c r="AI634">
        <v>1</v>
      </c>
      <c r="AJ634">
        <v>1</v>
      </c>
      <c r="AK634" t="s">
        <v>4311</v>
      </c>
      <c r="AL634">
        <v>1</v>
      </c>
      <c r="AM634">
        <v>1</v>
      </c>
      <c r="AN634">
        <v>1</v>
      </c>
      <c r="AO634">
        <v>2</v>
      </c>
      <c r="AP634">
        <v>2</v>
      </c>
      <c r="AQ634">
        <v>2</v>
      </c>
      <c r="AR634" t="s">
        <v>4312</v>
      </c>
      <c r="AS634">
        <v>2</v>
      </c>
      <c r="AT634">
        <v>1</v>
      </c>
      <c r="AU634">
        <v>1</v>
      </c>
      <c r="AV634">
        <v>1</v>
      </c>
      <c r="AW634">
        <v>7</v>
      </c>
      <c r="AX634">
        <v>1</v>
      </c>
      <c r="AY634">
        <v>3</v>
      </c>
      <c r="BE634">
        <v>1</v>
      </c>
      <c r="BF634">
        <v>1</v>
      </c>
      <c r="BG634">
        <v>1</v>
      </c>
      <c r="BH634">
        <v>1</v>
      </c>
      <c r="BI634">
        <v>1</v>
      </c>
      <c r="BJ634">
        <v>0</v>
      </c>
      <c r="BM634">
        <v>1</v>
      </c>
      <c r="BN634">
        <v>1</v>
      </c>
      <c r="BO634">
        <v>3</v>
      </c>
      <c r="BP634">
        <v>1</v>
      </c>
      <c r="BQ634">
        <v>0.9</v>
      </c>
      <c r="BR634">
        <v>2</v>
      </c>
      <c r="BS634">
        <v>1</v>
      </c>
      <c r="BT634">
        <v>5</v>
      </c>
      <c r="BV634">
        <v>2</v>
      </c>
      <c r="BX634">
        <v>1</v>
      </c>
      <c r="BZ634">
        <v>0</v>
      </c>
      <c r="CB634">
        <v>2</v>
      </c>
      <c r="CJ634">
        <v>1</v>
      </c>
      <c r="CK634">
        <v>2</v>
      </c>
      <c r="CL634">
        <v>5</v>
      </c>
      <c r="CM634">
        <v>6</v>
      </c>
      <c r="CS634">
        <v>5</v>
      </c>
      <c r="CT634">
        <v>1</v>
      </c>
      <c r="CU634">
        <v>2</v>
      </c>
      <c r="CV634" t="s">
        <v>247</v>
      </c>
      <c r="CW634">
        <v>630</v>
      </c>
      <c r="CX634">
        <v>10.5</v>
      </c>
      <c r="CY634">
        <v>2</v>
      </c>
      <c r="CZ634">
        <v>1</v>
      </c>
      <c r="DA634" t="s">
        <v>473</v>
      </c>
      <c r="DC634">
        <v>1</v>
      </c>
      <c r="DD634">
        <v>1</v>
      </c>
      <c r="DE634">
        <v>15</v>
      </c>
      <c r="DN634" t="s">
        <v>4264</v>
      </c>
      <c r="DO634" t="s">
        <v>4264</v>
      </c>
      <c r="DP634" t="s">
        <v>3178</v>
      </c>
      <c r="DQ634" t="s">
        <v>202</v>
      </c>
      <c r="DR634" t="s">
        <v>202</v>
      </c>
      <c r="DT634">
        <v>1</v>
      </c>
      <c r="DV634">
        <v>1</v>
      </c>
      <c r="DW634">
        <v>0</v>
      </c>
      <c r="DX634">
        <v>2</v>
      </c>
      <c r="DY634">
        <v>1</v>
      </c>
      <c r="DZ634">
        <v>-97</v>
      </c>
      <c r="EB634">
        <v>3</v>
      </c>
      <c r="EC634">
        <v>2</v>
      </c>
      <c r="EE634">
        <v>3</v>
      </c>
      <c r="EL634">
        <v>4</v>
      </c>
      <c r="EM634">
        <v>-97</v>
      </c>
      <c r="EN634">
        <v>1</v>
      </c>
      <c r="EO634">
        <v>2</v>
      </c>
      <c r="EP634">
        <v>1</v>
      </c>
      <c r="EQ634">
        <v>-97</v>
      </c>
      <c r="ER634">
        <v>1</v>
      </c>
      <c r="EZ634">
        <v>1</v>
      </c>
      <c r="FA634">
        <v>1</v>
      </c>
      <c r="FD634">
        <v>1</v>
      </c>
      <c r="FG634">
        <v>0</v>
      </c>
      <c r="FH634" t="s">
        <v>3179</v>
      </c>
      <c r="FI634">
        <v>1</v>
      </c>
      <c r="FJ634" t="s">
        <v>204</v>
      </c>
      <c r="FK634">
        <v>3</v>
      </c>
      <c r="FL634">
        <v>12</v>
      </c>
      <c r="FM634">
        <v>12</v>
      </c>
      <c r="FN634">
        <v>17.5</v>
      </c>
      <c r="FO634" t="s">
        <v>2233</v>
      </c>
      <c r="FQ634" t="s">
        <v>3180</v>
      </c>
      <c r="FR634" t="s">
        <v>3189</v>
      </c>
      <c r="FS634">
        <v>0</v>
      </c>
      <c r="FT634">
        <v>1</v>
      </c>
      <c r="FU634" t="s">
        <v>2221</v>
      </c>
      <c r="FV634" t="s">
        <v>2207</v>
      </c>
      <c r="FW634">
        <v>0</v>
      </c>
      <c r="FX634">
        <v>1</v>
      </c>
      <c r="FY634">
        <v>0</v>
      </c>
      <c r="FZ634">
        <v>0</v>
      </c>
      <c r="GA634">
        <v>20830</v>
      </c>
      <c r="GB634">
        <v>83</v>
      </c>
      <c r="GC634">
        <v>250.9638554</v>
      </c>
      <c r="GD634" t="s">
        <v>2401</v>
      </c>
      <c r="GE634">
        <v>1</v>
      </c>
      <c r="HG634" t="s">
        <v>202</v>
      </c>
      <c r="HJ634">
        <v>0</v>
      </c>
    </row>
    <row r="635" spans="1:218" x14ac:dyDescent="0.3">
      <c r="A635">
        <v>741</v>
      </c>
      <c r="B635" t="s">
        <v>3202</v>
      </c>
      <c r="C635" t="s">
        <v>3889</v>
      </c>
      <c r="D635" t="s">
        <v>194</v>
      </c>
      <c r="E635">
        <v>1</v>
      </c>
      <c r="F635" t="s">
        <v>202</v>
      </c>
      <c r="H635">
        <v>1</v>
      </c>
      <c r="M635">
        <v>1</v>
      </c>
      <c r="N635">
        <v>1</v>
      </c>
      <c r="U635">
        <v>1</v>
      </c>
      <c r="W635">
        <v>1</v>
      </c>
      <c r="X635" t="s">
        <v>3174</v>
      </c>
      <c r="Y635">
        <v>1</v>
      </c>
      <c r="Z635">
        <v>1</v>
      </c>
      <c r="AA635">
        <v>1</v>
      </c>
      <c r="AD635" t="s">
        <v>202</v>
      </c>
      <c r="AE635">
        <v>1</v>
      </c>
      <c r="AF635">
        <v>1</v>
      </c>
      <c r="AG635">
        <v>1</v>
      </c>
      <c r="AH635">
        <v>1</v>
      </c>
      <c r="AI635">
        <v>1</v>
      </c>
      <c r="AJ635">
        <v>1</v>
      </c>
      <c r="AK635" t="s">
        <v>4318</v>
      </c>
      <c r="AL635">
        <v>1</v>
      </c>
      <c r="AM635">
        <v>1</v>
      </c>
      <c r="AN635">
        <v>2</v>
      </c>
      <c r="AO635">
        <v>2</v>
      </c>
      <c r="AP635">
        <v>1</v>
      </c>
      <c r="AQ635">
        <v>1</v>
      </c>
      <c r="AR635" t="s">
        <v>4319</v>
      </c>
      <c r="AS635">
        <v>2</v>
      </c>
      <c r="AT635">
        <v>2</v>
      </c>
      <c r="AU635">
        <v>1</v>
      </c>
      <c r="AV635">
        <v>2</v>
      </c>
      <c r="AW635">
        <v>7</v>
      </c>
      <c r="AX635">
        <v>1</v>
      </c>
      <c r="AY635">
        <v>2</v>
      </c>
      <c r="BE635">
        <v>1</v>
      </c>
      <c r="BF635">
        <v>1</v>
      </c>
      <c r="BG635">
        <v>1</v>
      </c>
      <c r="BH635">
        <v>1</v>
      </c>
      <c r="BI635">
        <v>1</v>
      </c>
      <c r="BJ635">
        <v>1</v>
      </c>
      <c r="BK635">
        <v>1</v>
      </c>
      <c r="BL635">
        <v>0</v>
      </c>
      <c r="BM635">
        <v>1</v>
      </c>
      <c r="BN635">
        <v>1</v>
      </c>
      <c r="BO635">
        <v>4</v>
      </c>
      <c r="BP635">
        <v>1</v>
      </c>
      <c r="BQ635">
        <v>12</v>
      </c>
      <c r="BR635">
        <v>3</v>
      </c>
      <c r="BS635">
        <v>1</v>
      </c>
      <c r="BT635">
        <v>4</v>
      </c>
      <c r="BV635">
        <v>2</v>
      </c>
      <c r="BX635">
        <v>0</v>
      </c>
      <c r="BZ635">
        <v>0</v>
      </c>
      <c r="CB635">
        <v>0</v>
      </c>
      <c r="CD635">
        <v>2</v>
      </c>
      <c r="CJ635">
        <v>1</v>
      </c>
      <c r="CK635">
        <v>2</v>
      </c>
      <c r="CL635">
        <v>6</v>
      </c>
      <c r="CM635">
        <v>1</v>
      </c>
      <c r="CR635">
        <v>2</v>
      </c>
      <c r="CS635">
        <v>-98</v>
      </c>
      <c r="CT635">
        <v>-98</v>
      </c>
      <c r="CU635">
        <v>1</v>
      </c>
      <c r="CV635" t="s">
        <v>229</v>
      </c>
      <c r="CW635">
        <v>607</v>
      </c>
      <c r="CX635">
        <v>10.119999999999999</v>
      </c>
      <c r="CY635">
        <v>2</v>
      </c>
      <c r="CZ635">
        <v>1</v>
      </c>
      <c r="DA635" t="s">
        <v>275</v>
      </c>
      <c r="DC635">
        <v>1</v>
      </c>
      <c r="DD635">
        <v>1</v>
      </c>
      <c r="DE635">
        <v>15</v>
      </c>
      <c r="DN635" t="s">
        <v>4264</v>
      </c>
      <c r="DO635" t="s">
        <v>4264</v>
      </c>
      <c r="DP635" t="s">
        <v>3178</v>
      </c>
      <c r="DQ635" t="s">
        <v>202</v>
      </c>
      <c r="DR635" t="s">
        <v>202</v>
      </c>
      <c r="DT635">
        <v>1</v>
      </c>
      <c r="DV635">
        <v>1</v>
      </c>
      <c r="DW635">
        <v>0</v>
      </c>
      <c r="DX635">
        <v>1</v>
      </c>
      <c r="DY635">
        <v>1</v>
      </c>
      <c r="DZ635">
        <v>1</v>
      </c>
      <c r="EA635">
        <v>20</v>
      </c>
      <c r="EB635">
        <f>IF(EA635&gt;=30,1,IF(EA635&gt;=20,2,IF(EA635&gt;=15,3,IF(EA635&gt;=10,4,IF(EA635&gt;=5,5,IF(EA635&gt;0,6,0))))))</f>
        <v>2</v>
      </c>
      <c r="EC635">
        <v>2</v>
      </c>
      <c r="EE635">
        <v>20</v>
      </c>
      <c r="EL635">
        <v>1</v>
      </c>
      <c r="EM635">
        <v>3</v>
      </c>
      <c r="EN635">
        <v>1</v>
      </c>
      <c r="EO635">
        <v>1</v>
      </c>
      <c r="EP635">
        <v>1</v>
      </c>
      <c r="EQ635">
        <v>1</v>
      </c>
      <c r="ER635">
        <v>1</v>
      </c>
      <c r="EZ635">
        <v>1</v>
      </c>
      <c r="FA635">
        <v>1</v>
      </c>
      <c r="FD635">
        <v>1</v>
      </c>
      <c r="FG635">
        <v>0</v>
      </c>
      <c r="FH635" t="s">
        <v>3179</v>
      </c>
      <c r="FI635">
        <v>1</v>
      </c>
      <c r="FJ635" t="s">
        <v>204</v>
      </c>
      <c r="FK635">
        <v>20</v>
      </c>
      <c r="FL635">
        <v>12</v>
      </c>
      <c r="FM635">
        <v>12</v>
      </c>
      <c r="FN635">
        <v>20</v>
      </c>
      <c r="FO635" t="s">
        <v>2206</v>
      </c>
      <c r="FP635">
        <v>3.5</v>
      </c>
      <c r="FQ635" t="s">
        <v>3180</v>
      </c>
      <c r="FR635" t="s">
        <v>3196</v>
      </c>
      <c r="FS635">
        <v>1</v>
      </c>
      <c r="FT635">
        <v>1</v>
      </c>
      <c r="FU635" t="s">
        <v>2221</v>
      </c>
      <c r="FV635" t="s">
        <v>3182</v>
      </c>
      <c r="FW635">
        <v>0</v>
      </c>
      <c r="FX635">
        <v>1</v>
      </c>
      <c r="FY635">
        <v>0</v>
      </c>
      <c r="FZ635">
        <v>0</v>
      </c>
      <c r="GA635">
        <v>20830</v>
      </c>
      <c r="GB635">
        <v>83</v>
      </c>
      <c r="GC635">
        <v>250.9638554</v>
      </c>
      <c r="GD635" t="s">
        <v>2401</v>
      </c>
      <c r="GE635">
        <v>1</v>
      </c>
      <c r="HG635" t="s">
        <v>202</v>
      </c>
      <c r="HJ635">
        <v>0</v>
      </c>
    </row>
    <row r="636" spans="1:218" x14ac:dyDescent="0.3">
      <c r="A636">
        <v>750</v>
      </c>
      <c r="B636" t="s">
        <v>3225</v>
      </c>
      <c r="C636" t="s">
        <v>4327</v>
      </c>
      <c r="D636" t="s">
        <v>212</v>
      </c>
      <c r="E636">
        <v>1</v>
      </c>
      <c r="F636" t="s">
        <v>202</v>
      </c>
      <c r="H636">
        <v>1</v>
      </c>
      <c r="M636">
        <v>1</v>
      </c>
      <c r="N636">
        <v>1</v>
      </c>
      <c r="U636">
        <v>1</v>
      </c>
      <c r="W636">
        <v>1</v>
      </c>
      <c r="X636" t="s">
        <v>3174</v>
      </c>
      <c r="Y636">
        <v>1</v>
      </c>
      <c r="Z636">
        <v>1</v>
      </c>
      <c r="AA636">
        <v>2</v>
      </c>
      <c r="AD636" t="s">
        <v>202</v>
      </c>
      <c r="AE636">
        <v>1</v>
      </c>
      <c r="AF636">
        <v>1</v>
      </c>
      <c r="AG636">
        <v>1</v>
      </c>
      <c r="AH636">
        <v>2</v>
      </c>
      <c r="AI636">
        <v>2</v>
      </c>
      <c r="AJ636">
        <v>2</v>
      </c>
      <c r="AK636" t="s">
        <v>4328</v>
      </c>
      <c r="AL636">
        <v>1</v>
      </c>
      <c r="AM636">
        <v>2</v>
      </c>
      <c r="AN636">
        <v>1</v>
      </c>
      <c r="AO636">
        <v>2</v>
      </c>
      <c r="AP636">
        <v>2</v>
      </c>
      <c r="AQ636">
        <v>1</v>
      </c>
      <c r="AR636" t="s">
        <v>4329</v>
      </c>
      <c r="AS636">
        <v>1</v>
      </c>
      <c r="AT636">
        <v>1</v>
      </c>
      <c r="AU636">
        <v>1</v>
      </c>
      <c r="AV636">
        <v>2</v>
      </c>
      <c r="AW636">
        <v>7</v>
      </c>
      <c r="AX636">
        <v>3</v>
      </c>
      <c r="AY636">
        <v>2</v>
      </c>
      <c r="BE636">
        <v>1</v>
      </c>
      <c r="BF636">
        <v>1</v>
      </c>
      <c r="BG636">
        <v>1</v>
      </c>
      <c r="BH636">
        <v>1</v>
      </c>
      <c r="BI636">
        <v>1</v>
      </c>
      <c r="BJ636">
        <v>0</v>
      </c>
      <c r="BM636">
        <v>1</v>
      </c>
      <c r="BN636">
        <v>1</v>
      </c>
      <c r="BO636">
        <v>2</v>
      </c>
      <c r="BP636">
        <v>1</v>
      </c>
      <c r="BQ636">
        <v>10</v>
      </c>
      <c r="BR636">
        <v>1</v>
      </c>
      <c r="BS636">
        <v>1</v>
      </c>
      <c r="BT636">
        <v>3</v>
      </c>
      <c r="BV636">
        <v>1</v>
      </c>
      <c r="BX636">
        <v>0</v>
      </c>
      <c r="BZ636">
        <v>2</v>
      </c>
      <c r="CJ636">
        <v>1</v>
      </c>
      <c r="CK636">
        <v>1</v>
      </c>
      <c r="CL636">
        <v>6</v>
      </c>
      <c r="CM636">
        <v>1</v>
      </c>
      <c r="CR636">
        <v>2</v>
      </c>
      <c r="CS636">
        <v>8</v>
      </c>
      <c r="CT636">
        <v>1</v>
      </c>
      <c r="CU636">
        <v>2</v>
      </c>
      <c r="CV636" t="s">
        <v>4330</v>
      </c>
      <c r="CW636">
        <v>649</v>
      </c>
      <c r="CX636">
        <v>10.82</v>
      </c>
      <c r="CY636">
        <v>2</v>
      </c>
      <c r="CZ636">
        <v>1</v>
      </c>
      <c r="DA636" t="s">
        <v>210</v>
      </c>
      <c r="DC636">
        <v>1</v>
      </c>
      <c r="DD636">
        <v>1</v>
      </c>
      <c r="DE636">
        <v>3</v>
      </c>
      <c r="DN636" t="s">
        <v>4264</v>
      </c>
      <c r="DO636" t="s">
        <v>4264</v>
      </c>
      <c r="DP636" t="s">
        <v>3178</v>
      </c>
      <c r="DQ636" t="s">
        <v>202</v>
      </c>
      <c r="DR636" t="s">
        <v>202</v>
      </c>
      <c r="DT636">
        <v>1</v>
      </c>
      <c r="DV636">
        <v>1</v>
      </c>
      <c r="DW636">
        <v>0</v>
      </c>
      <c r="DX636">
        <v>2</v>
      </c>
      <c r="DY636">
        <v>1</v>
      </c>
      <c r="DZ636">
        <v>1</v>
      </c>
      <c r="EA636">
        <v>20</v>
      </c>
      <c r="EB636">
        <f>IF(EA636&gt;=30,1,IF(EA636&gt;=20,2,IF(EA636&gt;=15,3,IF(EA636&gt;=10,4,IF(EA636&gt;=5,5,IF(EA636&gt;0,6,0))))))</f>
        <v>2</v>
      </c>
      <c r="EC636">
        <v>2</v>
      </c>
      <c r="EE636">
        <v>8</v>
      </c>
      <c r="EL636">
        <v>1</v>
      </c>
      <c r="EM636">
        <v>-97</v>
      </c>
      <c r="EN636">
        <v>1</v>
      </c>
      <c r="EO636">
        <v>1</v>
      </c>
      <c r="EP636">
        <v>1</v>
      </c>
      <c r="EQ636">
        <v>1</v>
      </c>
      <c r="ER636">
        <v>1</v>
      </c>
      <c r="EZ636">
        <v>1</v>
      </c>
      <c r="FA636">
        <v>1</v>
      </c>
      <c r="FD636">
        <v>1</v>
      </c>
      <c r="FG636">
        <v>0</v>
      </c>
      <c r="FH636" t="s">
        <v>3179</v>
      </c>
      <c r="FI636">
        <v>1</v>
      </c>
      <c r="FJ636" t="s">
        <v>204</v>
      </c>
      <c r="FK636">
        <v>8</v>
      </c>
      <c r="FL636">
        <v>12</v>
      </c>
      <c r="FM636">
        <v>12</v>
      </c>
      <c r="FN636">
        <v>20</v>
      </c>
      <c r="FO636" t="s">
        <v>2206</v>
      </c>
      <c r="FQ636" t="s">
        <v>3180</v>
      </c>
      <c r="FR636" t="s">
        <v>3196</v>
      </c>
      <c r="FS636">
        <v>1</v>
      </c>
      <c r="FT636">
        <v>1</v>
      </c>
      <c r="FU636" t="s">
        <v>2221</v>
      </c>
      <c r="FV636" t="s">
        <v>3182</v>
      </c>
      <c r="FW636">
        <v>0</v>
      </c>
      <c r="FX636">
        <v>1</v>
      </c>
      <c r="FY636">
        <v>0</v>
      </c>
      <c r="FZ636">
        <v>0</v>
      </c>
      <c r="GA636">
        <v>39021</v>
      </c>
      <c r="GB636">
        <v>133</v>
      </c>
      <c r="GC636">
        <v>293.3909774</v>
      </c>
      <c r="GD636" t="s">
        <v>2401</v>
      </c>
      <c r="GE636">
        <v>1</v>
      </c>
      <c r="HG636" t="s">
        <v>202</v>
      </c>
      <c r="HJ636">
        <v>0</v>
      </c>
    </row>
    <row r="637" spans="1:218" x14ac:dyDescent="0.3">
      <c r="A637">
        <v>768</v>
      </c>
      <c r="B637" t="s">
        <v>3202</v>
      </c>
      <c r="C637" t="s">
        <v>4354</v>
      </c>
      <c r="D637" t="s">
        <v>194</v>
      </c>
      <c r="E637">
        <v>1</v>
      </c>
      <c r="F637" t="s">
        <v>202</v>
      </c>
      <c r="H637">
        <v>1</v>
      </c>
      <c r="M637">
        <v>1</v>
      </c>
      <c r="N637">
        <v>1</v>
      </c>
      <c r="U637">
        <v>1</v>
      </c>
      <c r="W637">
        <v>1</v>
      </c>
      <c r="X637" t="s">
        <v>3174</v>
      </c>
      <c r="Y637">
        <v>1</v>
      </c>
      <c r="Z637">
        <v>1</v>
      </c>
      <c r="AA637">
        <v>6</v>
      </c>
      <c r="AD637" t="s">
        <v>202</v>
      </c>
      <c r="AE637">
        <v>1</v>
      </c>
      <c r="AF637">
        <v>2</v>
      </c>
      <c r="AG637">
        <v>2</v>
      </c>
      <c r="AH637">
        <v>1</v>
      </c>
      <c r="AI637">
        <v>1</v>
      </c>
      <c r="AJ637">
        <v>1</v>
      </c>
      <c r="AK637" t="s">
        <v>4355</v>
      </c>
      <c r="AL637">
        <v>1</v>
      </c>
      <c r="AM637">
        <v>1</v>
      </c>
      <c r="AN637">
        <v>1</v>
      </c>
      <c r="AO637">
        <v>2</v>
      </c>
      <c r="AP637">
        <v>2</v>
      </c>
      <c r="AQ637">
        <v>2</v>
      </c>
      <c r="AR637" t="s">
        <v>4356</v>
      </c>
      <c r="AS637">
        <v>1</v>
      </c>
      <c r="AT637">
        <v>3</v>
      </c>
      <c r="AU637">
        <v>2</v>
      </c>
      <c r="AV637">
        <v>2</v>
      </c>
      <c r="AW637">
        <v>7</v>
      </c>
      <c r="AX637">
        <v>1</v>
      </c>
      <c r="AY637">
        <v>4</v>
      </c>
      <c r="BE637">
        <v>1</v>
      </c>
      <c r="BF637">
        <v>2</v>
      </c>
      <c r="BG637">
        <v>1</v>
      </c>
      <c r="BH637">
        <v>2</v>
      </c>
      <c r="BI637">
        <v>1</v>
      </c>
      <c r="BJ637">
        <v>0</v>
      </c>
      <c r="BM637">
        <v>4</v>
      </c>
      <c r="BN637">
        <v>1</v>
      </c>
      <c r="BO637">
        <v>3</v>
      </c>
      <c r="BP637">
        <v>1</v>
      </c>
      <c r="BQ637">
        <v>2</v>
      </c>
      <c r="BR637">
        <v>-97</v>
      </c>
      <c r="BS637">
        <v>1</v>
      </c>
      <c r="BT637">
        <v>5</v>
      </c>
      <c r="BV637">
        <v>0</v>
      </c>
      <c r="BX637">
        <v>3</v>
      </c>
      <c r="BZ637">
        <v>3</v>
      </c>
      <c r="CJ637">
        <v>2</v>
      </c>
      <c r="CK637">
        <v>2</v>
      </c>
      <c r="CL637">
        <v>4</v>
      </c>
      <c r="CM637">
        <v>6</v>
      </c>
      <c r="CS637">
        <v>2</v>
      </c>
      <c r="CT637">
        <v>2</v>
      </c>
      <c r="CU637">
        <v>2</v>
      </c>
      <c r="CV637" t="s">
        <v>4357</v>
      </c>
      <c r="CW637">
        <v>1074</v>
      </c>
      <c r="CX637">
        <v>17.899999999999999</v>
      </c>
      <c r="CY637">
        <v>2</v>
      </c>
      <c r="CZ637">
        <v>1</v>
      </c>
      <c r="DA637" t="s">
        <v>4358</v>
      </c>
      <c r="DC637">
        <v>1</v>
      </c>
      <c r="DD637">
        <v>1</v>
      </c>
      <c r="DE637">
        <v>15</v>
      </c>
      <c r="DN637" t="s">
        <v>4264</v>
      </c>
      <c r="DO637" t="s">
        <v>4264</v>
      </c>
      <c r="DP637" t="s">
        <v>3178</v>
      </c>
      <c r="DQ637" t="s">
        <v>202</v>
      </c>
      <c r="DR637" t="s">
        <v>202</v>
      </c>
      <c r="DS637">
        <v>1</v>
      </c>
      <c r="DT637">
        <v>1</v>
      </c>
      <c r="DV637">
        <v>1</v>
      </c>
      <c r="DW637">
        <v>0</v>
      </c>
      <c r="DX637">
        <v>6</v>
      </c>
      <c r="DY637">
        <v>1</v>
      </c>
      <c r="DZ637">
        <v>-97</v>
      </c>
      <c r="EB637">
        <v>2</v>
      </c>
      <c r="EC637">
        <v>2</v>
      </c>
      <c r="EE637">
        <v>1</v>
      </c>
      <c r="EL637">
        <v>3</v>
      </c>
      <c r="EM637">
        <v>1</v>
      </c>
      <c r="EN637">
        <v>1</v>
      </c>
      <c r="EO637">
        <v>4</v>
      </c>
      <c r="EP637">
        <v>1</v>
      </c>
      <c r="EQ637">
        <v>1</v>
      </c>
      <c r="ER637">
        <v>1</v>
      </c>
      <c r="EZ637">
        <v>1</v>
      </c>
      <c r="FA637">
        <v>2</v>
      </c>
      <c r="FB637">
        <v>1</v>
      </c>
      <c r="FC637">
        <v>6</v>
      </c>
      <c r="FD637">
        <v>1</v>
      </c>
      <c r="FG637">
        <v>0</v>
      </c>
      <c r="FH637" t="s">
        <v>3179</v>
      </c>
      <c r="FI637">
        <v>1</v>
      </c>
      <c r="FJ637" t="s">
        <v>204</v>
      </c>
      <c r="FK637">
        <v>1</v>
      </c>
      <c r="FL637">
        <v>12</v>
      </c>
      <c r="FM637">
        <v>12</v>
      </c>
      <c r="FN637">
        <v>25</v>
      </c>
      <c r="FO637" t="s">
        <v>2220</v>
      </c>
      <c r="FP637">
        <v>0.5</v>
      </c>
      <c r="FQ637" t="s">
        <v>3180</v>
      </c>
      <c r="FR637" t="s">
        <v>3201</v>
      </c>
      <c r="FS637">
        <v>1</v>
      </c>
      <c r="FT637">
        <v>1</v>
      </c>
      <c r="FU637" t="s">
        <v>2221</v>
      </c>
      <c r="FV637" t="s">
        <v>3182</v>
      </c>
      <c r="FW637">
        <v>0</v>
      </c>
      <c r="FX637">
        <v>1</v>
      </c>
      <c r="FY637">
        <v>0</v>
      </c>
      <c r="FZ637">
        <v>0</v>
      </c>
      <c r="GA637">
        <v>20830</v>
      </c>
      <c r="GB637">
        <v>83</v>
      </c>
      <c r="GC637">
        <v>250.9638554</v>
      </c>
      <c r="GD637" t="s">
        <v>2401</v>
      </c>
      <c r="GE637">
        <v>1</v>
      </c>
      <c r="HG637" t="s">
        <v>202</v>
      </c>
      <c r="HJ637">
        <v>0</v>
      </c>
    </row>
    <row r="638" spans="1:218" x14ac:dyDescent="0.3">
      <c r="A638">
        <v>1382</v>
      </c>
      <c r="B638" t="s">
        <v>3312</v>
      </c>
      <c r="C638" t="s">
        <v>5274</v>
      </c>
      <c r="D638" t="s">
        <v>212</v>
      </c>
      <c r="E638">
        <v>1</v>
      </c>
      <c r="F638" t="s">
        <v>202</v>
      </c>
      <c r="H638">
        <v>1</v>
      </c>
      <c r="M638">
        <v>1</v>
      </c>
      <c r="N638">
        <v>1</v>
      </c>
      <c r="U638">
        <v>1</v>
      </c>
      <c r="W638">
        <v>1</v>
      </c>
      <c r="X638" t="s">
        <v>3174</v>
      </c>
      <c r="Y638">
        <v>1</v>
      </c>
      <c r="Z638">
        <v>1</v>
      </c>
      <c r="AA638">
        <v>6</v>
      </c>
      <c r="AD638" t="s">
        <v>202</v>
      </c>
      <c r="AE638">
        <v>1</v>
      </c>
      <c r="AF638">
        <v>1</v>
      </c>
      <c r="AG638">
        <v>1</v>
      </c>
      <c r="AH638">
        <v>2</v>
      </c>
      <c r="AI638">
        <v>2</v>
      </c>
      <c r="AJ638">
        <v>2</v>
      </c>
      <c r="AK638" t="s">
        <v>5275</v>
      </c>
      <c r="AL638">
        <v>1</v>
      </c>
      <c r="AM638">
        <v>1</v>
      </c>
      <c r="AN638">
        <v>1</v>
      </c>
      <c r="AO638">
        <v>2</v>
      </c>
      <c r="AP638">
        <v>2</v>
      </c>
      <c r="AQ638">
        <v>1</v>
      </c>
      <c r="AR638" t="s">
        <v>5276</v>
      </c>
      <c r="AS638">
        <v>2</v>
      </c>
      <c r="AT638">
        <v>1</v>
      </c>
      <c r="AU638">
        <v>2</v>
      </c>
      <c r="AV638">
        <v>2</v>
      </c>
      <c r="AW638">
        <v>7</v>
      </c>
      <c r="AX638">
        <v>1</v>
      </c>
      <c r="AY638">
        <v>1</v>
      </c>
      <c r="BE638">
        <v>1</v>
      </c>
      <c r="BF638">
        <v>1</v>
      </c>
      <c r="BG638">
        <v>1</v>
      </c>
      <c r="BH638">
        <v>1</v>
      </c>
      <c r="BI638">
        <v>1</v>
      </c>
      <c r="BJ638">
        <v>0</v>
      </c>
      <c r="BM638">
        <v>1</v>
      </c>
      <c r="BN638">
        <v>1</v>
      </c>
      <c r="BO638">
        <v>3</v>
      </c>
      <c r="BP638">
        <v>1</v>
      </c>
      <c r="BQ638">
        <v>4</v>
      </c>
      <c r="BR638">
        <v>6</v>
      </c>
      <c r="BS638">
        <v>1</v>
      </c>
      <c r="BT638">
        <v>4</v>
      </c>
      <c r="BV638">
        <v>2</v>
      </c>
      <c r="BX638">
        <v>0</v>
      </c>
      <c r="BZ638">
        <v>0</v>
      </c>
      <c r="CB638">
        <v>2</v>
      </c>
      <c r="CJ638">
        <v>1</v>
      </c>
      <c r="CK638">
        <v>2</v>
      </c>
      <c r="CL638">
        <v>8</v>
      </c>
      <c r="CM638">
        <v>5</v>
      </c>
      <c r="CR638">
        <v>2</v>
      </c>
      <c r="CS638">
        <v>7</v>
      </c>
      <c r="CT638">
        <v>1</v>
      </c>
      <c r="CU638">
        <v>2</v>
      </c>
      <c r="CV638" t="s">
        <v>3926</v>
      </c>
      <c r="CW638">
        <v>872</v>
      </c>
      <c r="CX638">
        <v>14.53</v>
      </c>
      <c r="CY638">
        <v>2</v>
      </c>
      <c r="CZ638">
        <v>1</v>
      </c>
      <c r="DA638" t="s">
        <v>534</v>
      </c>
      <c r="DC638">
        <v>1</v>
      </c>
      <c r="DD638">
        <v>1</v>
      </c>
      <c r="DE638">
        <v>5</v>
      </c>
      <c r="DN638" t="s">
        <v>5277</v>
      </c>
      <c r="DO638" t="s">
        <v>5277</v>
      </c>
      <c r="DP638" t="s">
        <v>3178</v>
      </c>
      <c r="DQ638" t="s">
        <v>202</v>
      </c>
      <c r="DR638" t="s">
        <v>202</v>
      </c>
      <c r="DT638">
        <v>1</v>
      </c>
      <c r="DV638">
        <v>1</v>
      </c>
      <c r="DW638">
        <v>0</v>
      </c>
      <c r="DX638">
        <v>6</v>
      </c>
      <c r="DY638">
        <v>1</v>
      </c>
      <c r="DZ638">
        <v>1</v>
      </c>
      <c r="EA638">
        <v>5</v>
      </c>
      <c r="EB638">
        <f>IF(EA638&gt;=30,1,IF(EA638&gt;=20,2,IF(EA638&gt;=15,3,IF(EA638&gt;=10,4,IF(EA638&gt;=5,5,IF(EA638&gt;0,6,0))))))</f>
        <v>5</v>
      </c>
      <c r="EC638">
        <v>2</v>
      </c>
      <c r="EE638">
        <v>5</v>
      </c>
      <c r="EL638">
        <v>3</v>
      </c>
      <c r="EM638">
        <v>1</v>
      </c>
      <c r="EN638">
        <v>1</v>
      </c>
      <c r="EO638">
        <v>1</v>
      </c>
      <c r="EP638">
        <v>1</v>
      </c>
      <c r="EQ638">
        <v>1</v>
      </c>
      <c r="ER638">
        <v>1</v>
      </c>
      <c r="EZ638">
        <v>2</v>
      </c>
      <c r="FE638">
        <v>1</v>
      </c>
      <c r="FG638">
        <v>0</v>
      </c>
      <c r="FH638" t="s">
        <v>3179</v>
      </c>
      <c r="FI638">
        <v>1</v>
      </c>
      <c r="FJ638" t="s">
        <v>204</v>
      </c>
      <c r="FK638">
        <v>5</v>
      </c>
      <c r="FL638">
        <v>12</v>
      </c>
      <c r="FM638">
        <v>12</v>
      </c>
      <c r="FN638">
        <v>5</v>
      </c>
      <c r="FO638" t="s">
        <v>2220</v>
      </c>
      <c r="FP638">
        <v>0.5</v>
      </c>
      <c r="FQ638" t="s">
        <v>3180</v>
      </c>
      <c r="FR638" t="s">
        <v>3196</v>
      </c>
      <c r="FS638">
        <v>1</v>
      </c>
      <c r="FT638">
        <v>1</v>
      </c>
      <c r="FU638" t="s">
        <v>2221</v>
      </c>
      <c r="FV638" t="s">
        <v>3182</v>
      </c>
      <c r="FW638">
        <v>1</v>
      </c>
      <c r="FX638">
        <v>0</v>
      </c>
      <c r="FY638">
        <v>1</v>
      </c>
      <c r="FZ638">
        <v>0</v>
      </c>
      <c r="GA638">
        <v>20418</v>
      </c>
      <c r="GB638">
        <v>71</v>
      </c>
      <c r="GC638">
        <v>287.57746479999997</v>
      </c>
      <c r="GD638" t="s">
        <v>2401</v>
      </c>
      <c r="GE638">
        <v>1</v>
      </c>
      <c r="HG638" t="s">
        <v>202</v>
      </c>
      <c r="HI638">
        <v>1</v>
      </c>
      <c r="HJ638">
        <v>1</v>
      </c>
    </row>
    <row r="639" spans="1:218" x14ac:dyDescent="0.3">
      <c r="A639">
        <v>787</v>
      </c>
      <c r="B639" t="s">
        <v>3202</v>
      </c>
      <c r="C639" t="s">
        <v>3798</v>
      </c>
      <c r="D639" t="s">
        <v>194</v>
      </c>
      <c r="E639">
        <v>1</v>
      </c>
      <c r="F639" t="s">
        <v>202</v>
      </c>
      <c r="H639">
        <v>1</v>
      </c>
      <c r="M639">
        <v>1</v>
      </c>
      <c r="N639">
        <v>1</v>
      </c>
      <c r="U639">
        <v>1</v>
      </c>
      <c r="W639">
        <v>1</v>
      </c>
      <c r="X639" t="s">
        <v>3174</v>
      </c>
      <c r="Y639">
        <v>1</v>
      </c>
      <c r="Z639">
        <v>1</v>
      </c>
      <c r="AA639">
        <v>2</v>
      </c>
      <c r="AD639" t="s">
        <v>202</v>
      </c>
      <c r="AE639">
        <v>1</v>
      </c>
      <c r="AF639">
        <v>1</v>
      </c>
      <c r="AG639">
        <v>1</v>
      </c>
      <c r="AH639">
        <v>1</v>
      </c>
      <c r="AI639">
        <v>1</v>
      </c>
      <c r="AJ639">
        <v>1</v>
      </c>
      <c r="AK639" t="s">
        <v>4380</v>
      </c>
      <c r="AL639">
        <v>1</v>
      </c>
      <c r="AM639">
        <v>1</v>
      </c>
      <c r="AN639">
        <v>1</v>
      </c>
      <c r="AO639">
        <v>2</v>
      </c>
      <c r="AP639">
        <v>1</v>
      </c>
      <c r="AQ639">
        <v>1</v>
      </c>
      <c r="AR639" t="s">
        <v>4381</v>
      </c>
      <c r="AS639">
        <v>1</v>
      </c>
      <c r="AT639">
        <v>1</v>
      </c>
      <c r="AU639">
        <v>1</v>
      </c>
      <c r="AV639">
        <v>1</v>
      </c>
      <c r="AW639">
        <v>7</v>
      </c>
      <c r="AX639">
        <v>1</v>
      </c>
      <c r="AY639">
        <v>5</v>
      </c>
      <c r="BE639">
        <v>1</v>
      </c>
      <c r="BF639">
        <v>1</v>
      </c>
      <c r="BG639">
        <v>1</v>
      </c>
      <c r="BH639">
        <v>1</v>
      </c>
      <c r="BI639">
        <v>1</v>
      </c>
      <c r="BJ639">
        <v>0</v>
      </c>
      <c r="BM639">
        <v>2</v>
      </c>
      <c r="BN639">
        <v>1</v>
      </c>
      <c r="BO639">
        <v>4</v>
      </c>
      <c r="BP639">
        <v>1</v>
      </c>
      <c r="BQ639">
        <v>20</v>
      </c>
      <c r="BR639">
        <v>1</v>
      </c>
      <c r="BS639">
        <v>1</v>
      </c>
      <c r="BT639">
        <v>5</v>
      </c>
      <c r="BV639">
        <v>3</v>
      </c>
      <c r="BX639">
        <v>0</v>
      </c>
      <c r="BZ639">
        <v>0</v>
      </c>
      <c r="CB639">
        <v>0</v>
      </c>
      <c r="CD639">
        <v>2</v>
      </c>
      <c r="CJ639">
        <v>1</v>
      </c>
      <c r="CK639">
        <v>1</v>
      </c>
      <c r="CL639">
        <v>6</v>
      </c>
      <c r="CM639">
        <v>1</v>
      </c>
      <c r="CR639">
        <v>2</v>
      </c>
      <c r="CS639">
        <v>-98</v>
      </c>
      <c r="CT639">
        <v>1</v>
      </c>
      <c r="CU639">
        <v>1</v>
      </c>
      <c r="CV639" t="s">
        <v>1117</v>
      </c>
      <c r="CW639">
        <v>721</v>
      </c>
      <c r="CX639">
        <v>12.02</v>
      </c>
      <c r="CY639">
        <v>2</v>
      </c>
      <c r="CZ639">
        <v>1</v>
      </c>
      <c r="DA639" t="s">
        <v>405</v>
      </c>
      <c r="DC639">
        <v>1</v>
      </c>
      <c r="DD639">
        <v>1</v>
      </c>
      <c r="DE639">
        <v>15</v>
      </c>
      <c r="DN639" t="s">
        <v>4264</v>
      </c>
      <c r="DO639" t="s">
        <v>4264</v>
      </c>
      <c r="DP639" t="s">
        <v>3178</v>
      </c>
      <c r="DQ639" t="s">
        <v>202</v>
      </c>
      <c r="DR639" t="s">
        <v>202</v>
      </c>
      <c r="DT639">
        <v>1</v>
      </c>
      <c r="DV639">
        <v>1</v>
      </c>
      <c r="DW639">
        <v>0</v>
      </c>
      <c r="DX639">
        <v>2</v>
      </c>
      <c r="DY639">
        <v>1</v>
      </c>
      <c r="DZ639">
        <v>1</v>
      </c>
      <c r="EA639">
        <v>25</v>
      </c>
      <c r="EB639">
        <f>IF(EA639&gt;=30,1,IF(EA639&gt;=20,2,IF(EA639&gt;=15,3,IF(EA639&gt;=10,4,IF(EA639&gt;=5,5,IF(EA639&gt;0,6,0))))))</f>
        <v>2</v>
      </c>
      <c r="EC639">
        <v>2</v>
      </c>
      <c r="EE639">
        <v>25</v>
      </c>
      <c r="EL639">
        <v>3</v>
      </c>
      <c r="EM639">
        <v>3</v>
      </c>
      <c r="EN639">
        <v>1</v>
      </c>
      <c r="EO639">
        <v>2</v>
      </c>
      <c r="EP639">
        <v>1</v>
      </c>
      <c r="EQ639">
        <v>1</v>
      </c>
      <c r="ER639">
        <v>1</v>
      </c>
      <c r="EZ639">
        <v>1</v>
      </c>
      <c r="FA639">
        <v>2</v>
      </c>
      <c r="FB639">
        <v>1</v>
      </c>
      <c r="FC639">
        <v>1</v>
      </c>
      <c r="FD639">
        <v>1</v>
      </c>
      <c r="FG639">
        <v>0</v>
      </c>
      <c r="FH639" t="s">
        <v>3179</v>
      </c>
      <c r="FI639">
        <v>1</v>
      </c>
      <c r="FJ639" t="s">
        <v>204</v>
      </c>
      <c r="FK639">
        <v>25</v>
      </c>
      <c r="FL639">
        <v>12</v>
      </c>
      <c r="FM639">
        <v>12</v>
      </c>
      <c r="FN639">
        <v>25</v>
      </c>
      <c r="FO639" t="s">
        <v>2220</v>
      </c>
      <c r="FP639">
        <v>3.5</v>
      </c>
      <c r="FQ639" t="s">
        <v>3180</v>
      </c>
      <c r="FR639" t="s">
        <v>3189</v>
      </c>
      <c r="FS639">
        <v>0</v>
      </c>
      <c r="FT639">
        <v>1</v>
      </c>
      <c r="FU639" t="s">
        <v>2221</v>
      </c>
      <c r="FV639" t="s">
        <v>3182</v>
      </c>
      <c r="FW639">
        <v>0</v>
      </c>
      <c r="FX639">
        <v>1</v>
      </c>
      <c r="FY639">
        <v>0</v>
      </c>
      <c r="FZ639">
        <v>0</v>
      </c>
      <c r="GA639">
        <v>20830</v>
      </c>
      <c r="GB639">
        <v>83</v>
      </c>
      <c r="GC639">
        <v>250.9638554</v>
      </c>
      <c r="GD639" t="s">
        <v>2401</v>
      </c>
      <c r="GE639">
        <v>1</v>
      </c>
      <c r="HG639" t="s">
        <v>202</v>
      </c>
      <c r="HJ639">
        <v>0</v>
      </c>
    </row>
    <row r="640" spans="1:218" x14ac:dyDescent="0.3">
      <c r="A640">
        <v>796</v>
      </c>
      <c r="B640" t="s">
        <v>3202</v>
      </c>
      <c r="C640" t="s">
        <v>4389</v>
      </c>
      <c r="D640" t="s">
        <v>194</v>
      </c>
      <c r="E640">
        <v>1</v>
      </c>
      <c r="F640" t="s">
        <v>202</v>
      </c>
      <c r="H640">
        <v>1</v>
      </c>
      <c r="M640">
        <v>1</v>
      </c>
      <c r="N640">
        <v>1</v>
      </c>
      <c r="U640">
        <v>1</v>
      </c>
      <c r="W640">
        <v>1</v>
      </c>
      <c r="X640" t="s">
        <v>3174</v>
      </c>
      <c r="Y640">
        <v>1</v>
      </c>
      <c r="Z640">
        <v>1</v>
      </c>
      <c r="AA640">
        <v>5</v>
      </c>
      <c r="AD640" t="s">
        <v>202</v>
      </c>
      <c r="AE640">
        <v>1</v>
      </c>
      <c r="AF640">
        <v>1</v>
      </c>
      <c r="AG640">
        <v>1</v>
      </c>
      <c r="AH640">
        <v>1</v>
      </c>
      <c r="AI640">
        <v>1</v>
      </c>
      <c r="AJ640">
        <v>2</v>
      </c>
      <c r="AK640" t="s">
        <v>4390</v>
      </c>
      <c r="AL640">
        <v>1</v>
      </c>
      <c r="AM640">
        <v>2</v>
      </c>
      <c r="AN640">
        <v>2</v>
      </c>
      <c r="AO640">
        <v>2</v>
      </c>
      <c r="AP640">
        <v>2</v>
      </c>
      <c r="AQ640">
        <v>1</v>
      </c>
      <c r="AR640" t="s">
        <v>4391</v>
      </c>
      <c r="AS640">
        <v>2</v>
      </c>
      <c r="AT640">
        <v>1</v>
      </c>
      <c r="AU640">
        <v>1</v>
      </c>
      <c r="AV640">
        <v>1</v>
      </c>
      <c r="AW640">
        <v>5</v>
      </c>
      <c r="AX640">
        <v>2</v>
      </c>
      <c r="AY640">
        <v>3</v>
      </c>
      <c r="BE640">
        <v>1</v>
      </c>
      <c r="BF640">
        <v>2</v>
      </c>
      <c r="BG640">
        <v>1</v>
      </c>
      <c r="BH640">
        <v>1</v>
      </c>
      <c r="BI640">
        <v>1</v>
      </c>
      <c r="BJ640">
        <v>0</v>
      </c>
      <c r="BM640">
        <v>1</v>
      </c>
      <c r="BN640">
        <v>1</v>
      </c>
      <c r="BO640">
        <v>4</v>
      </c>
      <c r="BP640">
        <v>1</v>
      </c>
      <c r="BQ640">
        <v>10</v>
      </c>
      <c r="BR640">
        <v>1</v>
      </c>
      <c r="BS640">
        <v>1</v>
      </c>
      <c r="BT640">
        <v>2</v>
      </c>
      <c r="BV640">
        <v>0</v>
      </c>
      <c r="BX640">
        <v>0</v>
      </c>
      <c r="BZ640">
        <v>1</v>
      </c>
      <c r="CB640">
        <v>1</v>
      </c>
      <c r="CJ640">
        <v>1</v>
      </c>
      <c r="CK640">
        <v>2</v>
      </c>
      <c r="CL640">
        <v>7</v>
      </c>
      <c r="CM640">
        <v>1</v>
      </c>
      <c r="CR640">
        <v>2</v>
      </c>
      <c r="CS640">
        <v>8</v>
      </c>
      <c r="CT640">
        <v>1</v>
      </c>
      <c r="CU640">
        <v>1</v>
      </c>
      <c r="CV640" t="s">
        <v>4392</v>
      </c>
      <c r="CW640">
        <v>758</v>
      </c>
      <c r="CX640">
        <v>12.63</v>
      </c>
      <c r="CY640">
        <v>2</v>
      </c>
      <c r="CZ640">
        <v>1</v>
      </c>
      <c r="DA640" t="s">
        <v>450</v>
      </c>
      <c r="DC640">
        <v>1</v>
      </c>
      <c r="DD640">
        <v>1</v>
      </c>
      <c r="DE640">
        <v>15</v>
      </c>
      <c r="DN640" t="s">
        <v>4264</v>
      </c>
      <c r="DO640" t="s">
        <v>4264</v>
      </c>
      <c r="DP640" t="s">
        <v>3178</v>
      </c>
      <c r="DQ640" t="s">
        <v>202</v>
      </c>
      <c r="DR640" t="s">
        <v>202</v>
      </c>
      <c r="DT640">
        <v>1</v>
      </c>
      <c r="DV640">
        <v>1</v>
      </c>
      <c r="DW640">
        <v>0</v>
      </c>
      <c r="DX640">
        <v>5</v>
      </c>
      <c r="DY640">
        <v>1</v>
      </c>
      <c r="DZ640">
        <v>1</v>
      </c>
      <c r="EA640">
        <v>15</v>
      </c>
      <c r="EB640">
        <f>IF(EA640&gt;=30,1,IF(EA640&gt;=20,2,IF(EA640&gt;=15,3,IF(EA640&gt;=10,4,IF(EA640&gt;=5,5,IF(EA640&gt;0,6,0))))))</f>
        <v>3</v>
      </c>
      <c r="EC640">
        <v>2</v>
      </c>
      <c r="EE640">
        <v>10</v>
      </c>
      <c r="EL640">
        <v>1</v>
      </c>
      <c r="EM640">
        <v>3</v>
      </c>
      <c r="EN640">
        <v>1</v>
      </c>
      <c r="EO640">
        <v>3</v>
      </c>
      <c r="EP640">
        <v>1</v>
      </c>
      <c r="EQ640">
        <v>1</v>
      </c>
      <c r="ER640">
        <v>1</v>
      </c>
      <c r="EZ640">
        <v>1</v>
      </c>
      <c r="FA640">
        <v>1</v>
      </c>
      <c r="FD640">
        <v>1</v>
      </c>
      <c r="FG640">
        <v>0</v>
      </c>
      <c r="FH640" t="s">
        <v>3179</v>
      </c>
      <c r="FI640">
        <v>1</v>
      </c>
      <c r="FJ640" t="s">
        <v>204</v>
      </c>
      <c r="FK640">
        <v>10</v>
      </c>
      <c r="FL640">
        <v>12</v>
      </c>
      <c r="FM640">
        <v>12</v>
      </c>
      <c r="FN640">
        <v>15</v>
      </c>
      <c r="FO640" t="s">
        <v>2206</v>
      </c>
      <c r="FP640">
        <v>3.5</v>
      </c>
      <c r="FQ640" t="s">
        <v>3180</v>
      </c>
      <c r="FR640" t="s">
        <v>3181</v>
      </c>
      <c r="FS640">
        <v>1</v>
      </c>
      <c r="FT640">
        <v>1</v>
      </c>
      <c r="FU640" t="s">
        <v>2221</v>
      </c>
      <c r="FV640" t="s">
        <v>3182</v>
      </c>
      <c r="FW640">
        <v>0</v>
      </c>
      <c r="FX640">
        <v>1</v>
      </c>
      <c r="FY640">
        <v>0</v>
      </c>
      <c r="FZ640">
        <v>0</v>
      </c>
      <c r="GA640">
        <v>20830</v>
      </c>
      <c r="GB640">
        <v>83</v>
      </c>
      <c r="GC640">
        <v>250.9638554</v>
      </c>
      <c r="GD640" t="s">
        <v>2401</v>
      </c>
      <c r="GE640">
        <v>1</v>
      </c>
      <c r="HG640" t="s">
        <v>202</v>
      </c>
      <c r="HJ640">
        <v>0</v>
      </c>
    </row>
    <row r="641" spans="1:218" x14ac:dyDescent="0.3">
      <c r="A641">
        <v>805</v>
      </c>
      <c r="B641" t="s">
        <v>3172</v>
      </c>
      <c r="C641" t="s">
        <v>4410</v>
      </c>
      <c r="D641" t="s">
        <v>194</v>
      </c>
      <c r="E641">
        <v>1</v>
      </c>
      <c r="F641" t="s">
        <v>202</v>
      </c>
      <c r="H641">
        <v>1</v>
      </c>
      <c r="M641">
        <v>1</v>
      </c>
      <c r="N641">
        <v>-97</v>
      </c>
      <c r="U641">
        <v>1</v>
      </c>
      <c r="W641">
        <v>3</v>
      </c>
      <c r="X641" t="s">
        <v>3174</v>
      </c>
      <c r="Y641">
        <v>1</v>
      </c>
      <c r="Z641">
        <v>1</v>
      </c>
      <c r="AA641">
        <v>2</v>
      </c>
      <c r="AD641" t="s">
        <v>202</v>
      </c>
      <c r="AE641">
        <v>1</v>
      </c>
      <c r="AF641">
        <v>1</v>
      </c>
      <c r="AG641">
        <v>1</v>
      </c>
      <c r="AH641">
        <v>1</v>
      </c>
      <c r="AI641">
        <v>1</v>
      </c>
      <c r="AJ641">
        <v>2</v>
      </c>
      <c r="AK641" t="s">
        <v>4411</v>
      </c>
      <c r="AL641">
        <v>1</v>
      </c>
      <c r="AM641">
        <v>2</v>
      </c>
      <c r="AN641">
        <v>2</v>
      </c>
      <c r="AO641">
        <v>2</v>
      </c>
      <c r="AP641">
        <v>2</v>
      </c>
      <c r="AQ641">
        <v>1</v>
      </c>
      <c r="AR641" t="s">
        <v>4412</v>
      </c>
      <c r="AS641">
        <v>2</v>
      </c>
      <c r="AT641">
        <v>1</v>
      </c>
      <c r="AU641">
        <v>1</v>
      </c>
      <c r="AV641">
        <v>2</v>
      </c>
      <c r="AW641">
        <v>7</v>
      </c>
      <c r="AX641">
        <v>1</v>
      </c>
      <c r="AY641">
        <v>3</v>
      </c>
      <c r="BE641">
        <v>1</v>
      </c>
      <c r="BF641">
        <v>1</v>
      </c>
      <c r="BG641">
        <v>1</v>
      </c>
      <c r="BH641">
        <v>1</v>
      </c>
      <c r="BI641">
        <v>1</v>
      </c>
      <c r="BJ641">
        <v>0</v>
      </c>
      <c r="BM641">
        <v>6</v>
      </c>
      <c r="BN641">
        <v>1</v>
      </c>
      <c r="BO641">
        <v>1</v>
      </c>
      <c r="BP641">
        <v>1</v>
      </c>
      <c r="BQ641">
        <v>0.5</v>
      </c>
      <c r="BR641">
        <v>2</v>
      </c>
      <c r="BS641">
        <v>1</v>
      </c>
      <c r="BT641">
        <v>1</v>
      </c>
      <c r="BV641">
        <v>0</v>
      </c>
      <c r="BX641">
        <v>0</v>
      </c>
      <c r="BZ641">
        <v>0</v>
      </c>
      <c r="CB641">
        <v>0</v>
      </c>
      <c r="CD641">
        <v>0</v>
      </c>
      <c r="CF641">
        <v>1</v>
      </c>
      <c r="CJ641">
        <v>2</v>
      </c>
      <c r="CK641">
        <v>2</v>
      </c>
      <c r="CL641">
        <v>7</v>
      </c>
      <c r="CM641">
        <v>1</v>
      </c>
      <c r="CR641">
        <v>2</v>
      </c>
      <c r="CS641">
        <v>2</v>
      </c>
      <c r="CT641">
        <v>1</v>
      </c>
      <c r="CU641">
        <v>1</v>
      </c>
      <c r="CV641" t="s">
        <v>1634</v>
      </c>
      <c r="CW641">
        <v>648</v>
      </c>
      <c r="CX641">
        <v>10.8</v>
      </c>
      <c r="CY641">
        <v>2</v>
      </c>
      <c r="CZ641">
        <v>1</v>
      </c>
      <c r="DA641" t="s">
        <v>4286</v>
      </c>
      <c r="DC641">
        <v>1</v>
      </c>
      <c r="DD641">
        <v>1</v>
      </c>
      <c r="DE641">
        <v>14</v>
      </c>
      <c r="DN641" t="s">
        <v>4264</v>
      </c>
      <c r="DO641" t="s">
        <v>4264</v>
      </c>
      <c r="DP641" t="s">
        <v>3178</v>
      </c>
      <c r="DQ641" t="s">
        <v>202</v>
      </c>
      <c r="DR641" t="s">
        <v>202</v>
      </c>
      <c r="DT641">
        <v>-97</v>
      </c>
      <c r="DV641">
        <v>1</v>
      </c>
      <c r="DW641">
        <v>0</v>
      </c>
      <c r="DX641">
        <v>2</v>
      </c>
      <c r="DY641">
        <v>1</v>
      </c>
      <c r="DZ641">
        <v>-97</v>
      </c>
      <c r="EB641">
        <v>5</v>
      </c>
      <c r="EC641">
        <v>2</v>
      </c>
      <c r="EE641">
        <v>5</v>
      </c>
      <c r="EL641">
        <v>3</v>
      </c>
      <c r="EM641">
        <v>1</v>
      </c>
      <c r="EN641">
        <v>1</v>
      </c>
      <c r="EO641">
        <v>3</v>
      </c>
      <c r="EP641">
        <v>1</v>
      </c>
      <c r="EQ641">
        <v>1</v>
      </c>
      <c r="ER641">
        <v>1</v>
      </c>
      <c r="EZ641">
        <v>1</v>
      </c>
      <c r="FA641">
        <v>1</v>
      </c>
      <c r="FD641">
        <v>1</v>
      </c>
      <c r="FG641">
        <v>0</v>
      </c>
      <c r="FH641" t="s">
        <v>3179</v>
      </c>
      <c r="FI641">
        <v>1</v>
      </c>
      <c r="FJ641" t="s">
        <v>204</v>
      </c>
      <c r="FK641">
        <v>5</v>
      </c>
      <c r="FL641">
        <v>12</v>
      </c>
      <c r="FM641">
        <v>12</v>
      </c>
      <c r="FN641">
        <v>7.5</v>
      </c>
      <c r="FO641" t="s">
        <v>2220</v>
      </c>
      <c r="FP641">
        <v>0.5</v>
      </c>
      <c r="FQ641" t="s">
        <v>3180</v>
      </c>
      <c r="FR641" t="s">
        <v>3181</v>
      </c>
      <c r="FS641">
        <v>1</v>
      </c>
      <c r="FT641">
        <v>1</v>
      </c>
      <c r="FU641" t="s">
        <v>2221</v>
      </c>
      <c r="FV641" t="s">
        <v>3182</v>
      </c>
      <c r="FW641">
        <v>0</v>
      </c>
      <c r="FX641">
        <v>1</v>
      </c>
      <c r="FY641">
        <v>0</v>
      </c>
      <c r="FZ641">
        <v>0</v>
      </c>
      <c r="GA641">
        <v>9502</v>
      </c>
      <c r="GB641">
        <v>38</v>
      </c>
      <c r="GC641">
        <v>250.05263160000001</v>
      </c>
      <c r="GD641" t="s">
        <v>2401</v>
      </c>
      <c r="GE641">
        <v>1</v>
      </c>
      <c r="HG641" t="s">
        <v>202</v>
      </c>
      <c r="HJ641">
        <v>0</v>
      </c>
    </row>
    <row r="642" spans="1:218" x14ac:dyDescent="0.3">
      <c r="A642">
        <v>808</v>
      </c>
      <c r="B642" t="s">
        <v>3190</v>
      </c>
      <c r="C642" t="s">
        <v>4413</v>
      </c>
      <c r="D642" t="s">
        <v>265</v>
      </c>
      <c r="E642">
        <v>1</v>
      </c>
      <c r="F642" t="s">
        <v>202</v>
      </c>
      <c r="H642">
        <v>1</v>
      </c>
      <c r="M642">
        <v>1</v>
      </c>
      <c r="N642">
        <v>1</v>
      </c>
      <c r="U642">
        <v>1</v>
      </c>
      <c r="W642">
        <v>1</v>
      </c>
      <c r="X642" t="s">
        <v>3174</v>
      </c>
      <c r="Y642">
        <v>1</v>
      </c>
      <c r="Z642">
        <v>1</v>
      </c>
      <c r="AA642">
        <v>2</v>
      </c>
      <c r="AD642" t="s">
        <v>202</v>
      </c>
      <c r="AE642">
        <v>1</v>
      </c>
      <c r="AF642">
        <v>1</v>
      </c>
      <c r="AG642">
        <v>1</v>
      </c>
      <c r="AH642">
        <v>2</v>
      </c>
      <c r="AI642">
        <v>1</v>
      </c>
      <c r="AJ642">
        <v>2</v>
      </c>
      <c r="AK642" t="s">
        <v>4414</v>
      </c>
      <c r="AL642">
        <v>1</v>
      </c>
      <c r="AM642">
        <v>2</v>
      </c>
      <c r="AN642">
        <v>1</v>
      </c>
      <c r="AO642">
        <v>2</v>
      </c>
      <c r="AP642">
        <v>2</v>
      </c>
      <c r="AQ642">
        <v>1</v>
      </c>
      <c r="AR642" t="s">
        <v>4415</v>
      </c>
      <c r="AS642">
        <v>1</v>
      </c>
      <c r="AT642">
        <v>1</v>
      </c>
      <c r="AU642">
        <v>1</v>
      </c>
      <c r="AV642">
        <v>2</v>
      </c>
      <c r="AW642">
        <v>7</v>
      </c>
      <c r="AX642">
        <v>1</v>
      </c>
      <c r="AY642">
        <v>1</v>
      </c>
      <c r="BE642">
        <v>1</v>
      </c>
      <c r="BF642">
        <v>3</v>
      </c>
      <c r="BG642">
        <v>1</v>
      </c>
      <c r="BH642">
        <v>2</v>
      </c>
      <c r="BI642">
        <v>1</v>
      </c>
      <c r="BJ642">
        <v>0</v>
      </c>
      <c r="BM642">
        <v>1</v>
      </c>
      <c r="BN642">
        <v>1</v>
      </c>
      <c r="BO642">
        <v>4</v>
      </c>
      <c r="BP642">
        <v>1</v>
      </c>
      <c r="BQ642">
        <v>0.2</v>
      </c>
      <c r="BR642">
        <v>2</v>
      </c>
      <c r="BS642">
        <v>1</v>
      </c>
      <c r="BT642">
        <v>9</v>
      </c>
      <c r="BV642">
        <v>5</v>
      </c>
      <c r="BX642">
        <v>2</v>
      </c>
      <c r="BZ642">
        <v>0</v>
      </c>
      <c r="CB642">
        <v>0</v>
      </c>
      <c r="CD642">
        <v>1</v>
      </c>
      <c r="CF642">
        <v>1</v>
      </c>
      <c r="CJ642">
        <v>2</v>
      </c>
      <c r="CK642">
        <v>2</v>
      </c>
      <c r="CL642">
        <v>5</v>
      </c>
      <c r="CM642">
        <v>1</v>
      </c>
      <c r="CR642">
        <v>2</v>
      </c>
      <c r="CS642">
        <v>3</v>
      </c>
      <c r="CT642">
        <v>1</v>
      </c>
      <c r="CU642">
        <v>1</v>
      </c>
      <c r="CV642" t="s">
        <v>973</v>
      </c>
      <c r="CW642">
        <v>775</v>
      </c>
      <c r="CX642">
        <v>12.92</v>
      </c>
      <c r="CY642">
        <v>2</v>
      </c>
      <c r="CZ642">
        <v>1</v>
      </c>
      <c r="DA642" t="s">
        <v>1582</v>
      </c>
      <c r="DC642">
        <v>1</v>
      </c>
      <c r="DD642">
        <v>1</v>
      </c>
      <c r="DE642">
        <v>29</v>
      </c>
      <c r="DN642" t="s">
        <v>4264</v>
      </c>
      <c r="DO642" t="s">
        <v>4264</v>
      </c>
      <c r="DP642" t="s">
        <v>3178</v>
      </c>
      <c r="DQ642" t="s">
        <v>202</v>
      </c>
      <c r="DR642" t="s">
        <v>202</v>
      </c>
      <c r="DT642">
        <v>1</v>
      </c>
      <c r="DV642">
        <v>1</v>
      </c>
      <c r="DW642">
        <v>0</v>
      </c>
      <c r="DX642">
        <v>2</v>
      </c>
      <c r="DY642">
        <v>1</v>
      </c>
      <c r="DZ642">
        <v>-97</v>
      </c>
      <c r="EB642">
        <v>3</v>
      </c>
      <c r="EC642">
        <v>2</v>
      </c>
      <c r="EE642">
        <v>16</v>
      </c>
      <c r="EL642">
        <v>3</v>
      </c>
      <c r="EM642">
        <v>3</v>
      </c>
      <c r="EN642">
        <v>1</v>
      </c>
      <c r="EO642">
        <v>3</v>
      </c>
      <c r="EP642">
        <v>1</v>
      </c>
      <c r="EQ642">
        <v>1</v>
      </c>
      <c r="ER642">
        <v>1</v>
      </c>
      <c r="EZ642">
        <v>1</v>
      </c>
      <c r="FA642">
        <v>1</v>
      </c>
      <c r="FD642">
        <v>1</v>
      </c>
      <c r="FG642">
        <v>0</v>
      </c>
      <c r="FH642" t="s">
        <v>3179</v>
      </c>
      <c r="FI642">
        <v>1</v>
      </c>
      <c r="FJ642" t="s">
        <v>204</v>
      </c>
      <c r="FK642">
        <v>16</v>
      </c>
      <c r="FL642">
        <v>12</v>
      </c>
      <c r="FM642">
        <v>12</v>
      </c>
      <c r="FN642">
        <v>17.5</v>
      </c>
      <c r="FO642" t="s">
        <v>2220</v>
      </c>
      <c r="FP642">
        <v>3.5</v>
      </c>
      <c r="FQ642" t="s">
        <v>3180</v>
      </c>
      <c r="FR642" t="s">
        <v>3181</v>
      </c>
      <c r="FS642">
        <v>1</v>
      </c>
      <c r="FT642">
        <v>1</v>
      </c>
      <c r="FU642" t="s">
        <v>2221</v>
      </c>
      <c r="FV642" t="s">
        <v>3182</v>
      </c>
      <c r="FW642">
        <v>0</v>
      </c>
      <c r="FX642">
        <v>1</v>
      </c>
      <c r="FY642">
        <v>0</v>
      </c>
      <c r="FZ642">
        <v>0</v>
      </c>
      <c r="GA642">
        <v>15709</v>
      </c>
      <c r="GB642">
        <v>72</v>
      </c>
      <c r="GC642">
        <v>218.18055559999999</v>
      </c>
      <c r="GD642" t="s">
        <v>2401</v>
      </c>
      <c r="GE642">
        <v>1</v>
      </c>
      <c r="HG642" t="s">
        <v>202</v>
      </c>
      <c r="HJ642">
        <v>0</v>
      </c>
    </row>
    <row r="643" spans="1:218" x14ac:dyDescent="0.3">
      <c r="A643">
        <v>839</v>
      </c>
      <c r="B643" t="s">
        <v>3225</v>
      </c>
      <c r="C643" t="s">
        <v>4459</v>
      </c>
      <c r="D643" t="s">
        <v>212</v>
      </c>
      <c r="E643">
        <v>1</v>
      </c>
      <c r="F643" t="s">
        <v>202</v>
      </c>
      <c r="H643">
        <v>1</v>
      </c>
      <c r="M643">
        <v>1</v>
      </c>
      <c r="N643">
        <v>1</v>
      </c>
      <c r="U643">
        <v>1</v>
      </c>
      <c r="W643">
        <v>1</v>
      </c>
      <c r="X643" t="s">
        <v>3174</v>
      </c>
      <c r="Y643">
        <v>1</v>
      </c>
      <c r="Z643">
        <v>1</v>
      </c>
      <c r="AA643">
        <v>6</v>
      </c>
      <c r="AD643" t="s">
        <v>202</v>
      </c>
      <c r="AE643">
        <v>1</v>
      </c>
      <c r="AF643">
        <v>2</v>
      </c>
      <c r="AG643">
        <v>1</v>
      </c>
      <c r="AH643">
        <v>2</v>
      </c>
      <c r="AI643">
        <v>1</v>
      </c>
      <c r="AJ643">
        <v>2</v>
      </c>
      <c r="AK643" t="s">
        <v>4460</v>
      </c>
      <c r="AL643">
        <v>1</v>
      </c>
      <c r="AM643">
        <v>2</v>
      </c>
      <c r="AN643">
        <v>1</v>
      </c>
      <c r="AO643">
        <v>2</v>
      </c>
      <c r="AP643">
        <v>2</v>
      </c>
      <c r="AQ643">
        <v>1</v>
      </c>
      <c r="AR643" t="s">
        <v>4461</v>
      </c>
      <c r="AS643">
        <v>2</v>
      </c>
      <c r="AT643">
        <v>1</v>
      </c>
      <c r="AU643">
        <v>2</v>
      </c>
      <c r="AV643">
        <v>2</v>
      </c>
      <c r="AW643">
        <v>7</v>
      </c>
      <c r="AX643">
        <v>1</v>
      </c>
      <c r="AY643">
        <v>2</v>
      </c>
      <c r="BE643">
        <v>1</v>
      </c>
      <c r="BF643">
        <v>1</v>
      </c>
      <c r="BG643">
        <v>1</v>
      </c>
      <c r="BH643">
        <v>1</v>
      </c>
      <c r="BI643">
        <v>1</v>
      </c>
      <c r="BJ643">
        <v>0</v>
      </c>
      <c r="BM643">
        <v>1</v>
      </c>
      <c r="BN643">
        <v>1</v>
      </c>
      <c r="BO643">
        <v>3</v>
      </c>
      <c r="BP643">
        <v>1</v>
      </c>
      <c r="BQ643">
        <v>3</v>
      </c>
      <c r="BR643">
        <v>6</v>
      </c>
      <c r="BS643">
        <v>1</v>
      </c>
      <c r="BT643">
        <v>1</v>
      </c>
      <c r="BV643">
        <v>0</v>
      </c>
      <c r="BX643">
        <v>0</v>
      </c>
      <c r="BZ643">
        <v>0</v>
      </c>
      <c r="CB643">
        <v>1</v>
      </c>
      <c r="CJ643">
        <v>1</v>
      </c>
      <c r="CK643">
        <v>2</v>
      </c>
      <c r="CL643">
        <v>6</v>
      </c>
      <c r="CM643">
        <v>1</v>
      </c>
      <c r="CR643">
        <v>2</v>
      </c>
      <c r="CS643">
        <v>6</v>
      </c>
      <c r="CT643">
        <v>1</v>
      </c>
      <c r="CU643">
        <v>2</v>
      </c>
      <c r="CV643" t="s">
        <v>4462</v>
      </c>
      <c r="CW643">
        <v>691</v>
      </c>
      <c r="CX643">
        <v>11.52</v>
      </c>
      <c r="CY643">
        <v>2</v>
      </c>
      <c r="CZ643">
        <v>1</v>
      </c>
      <c r="DA643" t="s">
        <v>275</v>
      </c>
      <c r="DC643">
        <v>1</v>
      </c>
      <c r="DD643">
        <v>1</v>
      </c>
      <c r="DE643">
        <v>3</v>
      </c>
      <c r="DN643" t="s">
        <v>4423</v>
      </c>
      <c r="DO643" t="s">
        <v>4423</v>
      </c>
      <c r="DP643" t="s">
        <v>3178</v>
      </c>
      <c r="DQ643" t="s">
        <v>202</v>
      </c>
      <c r="DR643" t="s">
        <v>202</v>
      </c>
      <c r="DT643">
        <v>1</v>
      </c>
      <c r="DV643">
        <v>1</v>
      </c>
      <c r="DW643">
        <v>0</v>
      </c>
      <c r="DX643">
        <v>6</v>
      </c>
      <c r="DY643">
        <v>1</v>
      </c>
      <c r="DZ643">
        <v>1</v>
      </c>
      <c r="EA643">
        <v>10</v>
      </c>
      <c r="EB643">
        <f>IF(EA643&gt;=30,1,IF(EA643&gt;=20,2,IF(EA643&gt;=15,3,IF(EA643&gt;=10,4,IF(EA643&gt;=5,5,IF(EA643&gt;0,6,0))))))</f>
        <v>4</v>
      </c>
      <c r="EC643">
        <v>2</v>
      </c>
      <c r="EE643">
        <v>6</v>
      </c>
      <c r="EL643">
        <v>1</v>
      </c>
      <c r="EM643">
        <v>2</v>
      </c>
      <c r="EN643">
        <v>1</v>
      </c>
      <c r="EO643">
        <v>1</v>
      </c>
      <c r="EP643">
        <v>1</v>
      </c>
      <c r="EQ643">
        <v>1</v>
      </c>
      <c r="ER643">
        <v>1</v>
      </c>
      <c r="EZ643">
        <v>1</v>
      </c>
      <c r="FA643">
        <v>-97</v>
      </c>
      <c r="FD643">
        <v>1</v>
      </c>
      <c r="FG643">
        <v>0</v>
      </c>
      <c r="FH643" t="s">
        <v>3179</v>
      </c>
      <c r="FI643">
        <v>1</v>
      </c>
      <c r="FJ643" t="s">
        <v>204</v>
      </c>
      <c r="FK643">
        <v>6</v>
      </c>
      <c r="FL643">
        <v>12</v>
      </c>
      <c r="FM643">
        <v>12</v>
      </c>
      <c r="FN643">
        <v>10</v>
      </c>
      <c r="FO643" t="s">
        <v>2206</v>
      </c>
      <c r="FP643">
        <v>1.5</v>
      </c>
      <c r="FQ643" t="s">
        <v>3180</v>
      </c>
      <c r="FR643" t="s">
        <v>3196</v>
      </c>
      <c r="FS643">
        <v>1</v>
      </c>
      <c r="FT643">
        <v>1</v>
      </c>
      <c r="FU643" t="s">
        <v>2221</v>
      </c>
      <c r="FV643" t="s">
        <v>3182</v>
      </c>
      <c r="FW643">
        <v>0</v>
      </c>
      <c r="FX643">
        <v>1</v>
      </c>
      <c r="FY643">
        <v>0</v>
      </c>
      <c r="FZ643">
        <v>0</v>
      </c>
      <c r="GA643">
        <v>39021</v>
      </c>
      <c r="GB643">
        <v>133</v>
      </c>
      <c r="GC643">
        <v>293.3909774</v>
      </c>
      <c r="GD643" t="s">
        <v>2401</v>
      </c>
      <c r="GE643">
        <v>1</v>
      </c>
      <c r="HG643" t="s">
        <v>202</v>
      </c>
      <c r="HJ643">
        <v>0</v>
      </c>
    </row>
    <row r="644" spans="1:218" x14ac:dyDescent="0.3">
      <c r="A644">
        <v>1391</v>
      </c>
      <c r="B644" t="s">
        <v>3183</v>
      </c>
      <c r="C644" t="s">
        <v>4327</v>
      </c>
      <c r="D644" t="s">
        <v>212</v>
      </c>
      <c r="E644">
        <v>1</v>
      </c>
      <c r="F644" t="s">
        <v>202</v>
      </c>
      <c r="H644">
        <v>1</v>
      </c>
      <c r="M644">
        <v>1</v>
      </c>
      <c r="N644">
        <v>1</v>
      </c>
      <c r="U644">
        <v>1</v>
      </c>
      <c r="W644">
        <v>1</v>
      </c>
      <c r="X644" t="s">
        <v>3174</v>
      </c>
      <c r="Y644">
        <v>1</v>
      </c>
      <c r="Z644">
        <v>1</v>
      </c>
      <c r="AA644">
        <v>7</v>
      </c>
      <c r="AD644" t="s">
        <v>202</v>
      </c>
      <c r="AE644">
        <v>1</v>
      </c>
      <c r="AF644">
        <v>1</v>
      </c>
      <c r="AG644">
        <v>1</v>
      </c>
      <c r="AH644">
        <v>1</v>
      </c>
      <c r="AI644">
        <v>1</v>
      </c>
      <c r="AJ644">
        <v>1</v>
      </c>
      <c r="AK644" t="s">
        <v>5290</v>
      </c>
      <c r="AL644">
        <v>1</v>
      </c>
      <c r="AM644">
        <v>2</v>
      </c>
      <c r="AN644">
        <v>2</v>
      </c>
      <c r="AO644">
        <v>2</v>
      </c>
      <c r="AP644">
        <v>1</v>
      </c>
      <c r="AQ644">
        <v>2</v>
      </c>
      <c r="AR644" t="s">
        <v>5291</v>
      </c>
      <c r="AS644">
        <v>2</v>
      </c>
      <c r="AT644">
        <v>1</v>
      </c>
      <c r="AU644">
        <v>1</v>
      </c>
      <c r="AV644">
        <v>1</v>
      </c>
      <c r="AW644">
        <v>7</v>
      </c>
      <c r="AX644">
        <v>5</v>
      </c>
      <c r="AY644">
        <v>3</v>
      </c>
      <c r="BE644">
        <v>1</v>
      </c>
      <c r="BF644">
        <v>1</v>
      </c>
      <c r="BG644">
        <v>1</v>
      </c>
      <c r="BH644">
        <v>1</v>
      </c>
      <c r="BI644">
        <v>1</v>
      </c>
      <c r="BJ644">
        <v>1</v>
      </c>
      <c r="BK644">
        <v>1</v>
      </c>
      <c r="BL644">
        <v>1</v>
      </c>
      <c r="BM644">
        <v>2</v>
      </c>
      <c r="BN644">
        <v>1</v>
      </c>
      <c r="BO644">
        <v>2</v>
      </c>
      <c r="BP644">
        <v>1</v>
      </c>
      <c r="BQ644">
        <v>3</v>
      </c>
      <c r="BR644">
        <v>-97</v>
      </c>
      <c r="BS644">
        <v>1</v>
      </c>
      <c r="BT644">
        <v>5</v>
      </c>
      <c r="BV644">
        <v>3</v>
      </c>
      <c r="BX644">
        <v>0</v>
      </c>
      <c r="BZ644">
        <v>2</v>
      </c>
      <c r="CJ644">
        <v>2</v>
      </c>
      <c r="CK644">
        <v>2</v>
      </c>
      <c r="CL644">
        <v>4</v>
      </c>
      <c r="CM644">
        <v>6</v>
      </c>
      <c r="CS644">
        <v>2</v>
      </c>
      <c r="CT644">
        <v>1</v>
      </c>
      <c r="CU644">
        <v>2</v>
      </c>
      <c r="CV644" t="s">
        <v>5292</v>
      </c>
      <c r="CW644">
        <v>1192</v>
      </c>
      <c r="CX644">
        <v>19.87</v>
      </c>
      <c r="CY644">
        <v>2</v>
      </c>
      <c r="CZ644">
        <v>1</v>
      </c>
      <c r="DA644" t="s">
        <v>318</v>
      </c>
      <c r="DC644">
        <v>1</v>
      </c>
      <c r="DD644">
        <v>1</v>
      </c>
      <c r="DE644">
        <v>4</v>
      </c>
      <c r="DN644" t="s">
        <v>5285</v>
      </c>
      <c r="DO644" t="s">
        <v>5285</v>
      </c>
      <c r="DP644" t="s">
        <v>3178</v>
      </c>
      <c r="DQ644" t="s">
        <v>202</v>
      </c>
      <c r="DR644" t="s">
        <v>202</v>
      </c>
      <c r="DT644">
        <v>1</v>
      </c>
      <c r="DV644">
        <v>1</v>
      </c>
      <c r="DW644">
        <v>0</v>
      </c>
      <c r="DX644">
        <v>7</v>
      </c>
      <c r="DY644">
        <v>1</v>
      </c>
      <c r="DZ644">
        <v>1</v>
      </c>
      <c r="EA644">
        <v>10</v>
      </c>
      <c r="EB644">
        <f>IF(EA644&gt;=30,1,IF(EA644&gt;=20,2,IF(EA644&gt;=15,3,IF(EA644&gt;=10,4,IF(EA644&gt;=5,5,IF(EA644&gt;0,6,0))))))</f>
        <v>4</v>
      </c>
      <c r="EC644">
        <v>1</v>
      </c>
      <c r="ED644">
        <v>2</v>
      </c>
      <c r="EL644">
        <v>3</v>
      </c>
      <c r="EM644">
        <v>1</v>
      </c>
      <c r="EN644">
        <v>1</v>
      </c>
      <c r="EO644">
        <v>2</v>
      </c>
      <c r="EP644">
        <v>2</v>
      </c>
      <c r="EZ644">
        <v>1</v>
      </c>
      <c r="FA644">
        <v>2</v>
      </c>
      <c r="FB644">
        <v>1</v>
      </c>
      <c r="FC644">
        <v>8</v>
      </c>
      <c r="FD644">
        <v>1</v>
      </c>
      <c r="FG644">
        <v>0</v>
      </c>
      <c r="FH644" t="s">
        <v>3179</v>
      </c>
      <c r="FI644">
        <v>1</v>
      </c>
      <c r="FJ644" t="s">
        <v>204</v>
      </c>
      <c r="FK644">
        <v>0.1666667</v>
      </c>
      <c r="FL644">
        <v>2</v>
      </c>
      <c r="FM644">
        <v>2</v>
      </c>
      <c r="FN644">
        <v>10</v>
      </c>
      <c r="FO644" t="s">
        <v>2220</v>
      </c>
      <c r="FP644">
        <v>0.5</v>
      </c>
      <c r="FQ644" t="s">
        <v>3180</v>
      </c>
      <c r="FR644" t="s">
        <v>3189</v>
      </c>
      <c r="FS644">
        <v>0</v>
      </c>
      <c r="FT644">
        <v>0</v>
      </c>
      <c r="FU644" t="s">
        <v>2207</v>
      </c>
      <c r="FV644" t="s">
        <v>2207</v>
      </c>
      <c r="FW644">
        <v>0</v>
      </c>
      <c r="FX644">
        <v>1</v>
      </c>
      <c r="FY644">
        <v>0</v>
      </c>
      <c r="FZ644">
        <v>0</v>
      </c>
      <c r="GA644">
        <v>37408</v>
      </c>
      <c r="GB644">
        <v>127</v>
      </c>
      <c r="GC644">
        <v>294.55118110000001</v>
      </c>
      <c r="GD644" t="s">
        <v>2401</v>
      </c>
      <c r="GE644">
        <v>1</v>
      </c>
      <c r="HG644" t="s">
        <v>202</v>
      </c>
      <c r="HJ644">
        <v>0</v>
      </c>
    </row>
    <row r="645" spans="1:218" x14ac:dyDescent="0.3">
      <c r="A645">
        <v>1394</v>
      </c>
      <c r="B645" t="s">
        <v>3225</v>
      </c>
      <c r="C645" t="s">
        <v>5293</v>
      </c>
      <c r="D645" t="s">
        <v>212</v>
      </c>
      <c r="E645">
        <v>1</v>
      </c>
      <c r="F645" t="s">
        <v>202</v>
      </c>
      <c r="H645">
        <v>1</v>
      </c>
      <c r="M645">
        <v>1</v>
      </c>
      <c r="N645">
        <v>1</v>
      </c>
      <c r="U645">
        <v>1</v>
      </c>
      <c r="W645">
        <v>1</v>
      </c>
      <c r="X645" t="s">
        <v>3174</v>
      </c>
      <c r="Y645">
        <v>1</v>
      </c>
      <c r="Z645">
        <v>1</v>
      </c>
      <c r="AA645">
        <v>8</v>
      </c>
      <c r="AD645" t="s">
        <v>202</v>
      </c>
      <c r="AE645">
        <v>1</v>
      </c>
      <c r="AF645">
        <v>2</v>
      </c>
      <c r="AG645">
        <v>2</v>
      </c>
      <c r="AH645">
        <v>2</v>
      </c>
      <c r="AI645">
        <v>2</v>
      </c>
      <c r="AJ645">
        <v>2</v>
      </c>
      <c r="AK645" t="s">
        <v>5294</v>
      </c>
      <c r="AL645">
        <v>2</v>
      </c>
      <c r="AM645">
        <v>2</v>
      </c>
      <c r="AN645">
        <v>1</v>
      </c>
      <c r="AO645">
        <v>2</v>
      </c>
      <c r="AP645">
        <v>2</v>
      </c>
      <c r="AQ645">
        <v>2</v>
      </c>
      <c r="AR645" t="s">
        <v>5295</v>
      </c>
      <c r="AS645">
        <v>3</v>
      </c>
      <c r="AT645">
        <v>1</v>
      </c>
      <c r="AU645">
        <v>1</v>
      </c>
      <c r="AV645">
        <v>2</v>
      </c>
      <c r="AW645">
        <v>7</v>
      </c>
      <c r="AX645">
        <v>1</v>
      </c>
      <c r="AY645">
        <v>3</v>
      </c>
      <c r="BE645">
        <v>1</v>
      </c>
      <c r="BF645">
        <v>1</v>
      </c>
      <c r="BG645">
        <v>1</v>
      </c>
      <c r="BH645">
        <v>1</v>
      </c>
      <c r="BI645">
        <v>1</v>
      </c>
      <c r="BJ645">
        <v>0</v>
      </c>
      <c r="BM645">
        <v>5</v>
      </c>
      <c r="BN645">
        <v>1</v>
      </c>
      <c r="BO645">
        <v>3</v>
      </c>
      <c r="BP645">
        <v>1</v>
      </c>
      <c r="BQ645">
        <v>0.2</v>
      </c>
      <c r="BR645">
        <v>2</v>
      </c>
      <c r="BS645">
        <v>1</v>
      </c>
      <c r="BT645">
        <v>3</v>
      </c>
      <c r="BV645">
        <v>1</v>
      </c>
      <c r="BX645">
        <v>0</v>
      </c>
      <c r="BZ645">
        <v>0</v>
      </c>
      <c r="CB645">
        <v>0</v>
      </c>
      <c r="CD645">
        <v>1</v>
      </c>
      <c r="CF645">
        <v>1</v>
      </c>
      <c r="CJ645">
        <v>1</v>
      </c>
      <c r="CK645">
        <v>1</v>
      </c>
      <c r="CL645">
        <v>5</v>
      </c>
      <c r="CM645">
        <v>1</v>
      </c>
      <c r="CR645">
        <v>2</v>
      </c>
      <c r="CS645">
        <v>-98</v>
      </c>
      <c r="CT645">
        <v>1</v>
      </c>
      <c r="CU645">
        <v>1</v>
      </c>
      <c r="CV645" t="s">
        <v>3229</v>
      </c>
      <c r="CW645">
        <v>865</v>
      </c>
      <c r="CX645">
        <v>14.42</v>
      </c>
      <c r="CY645">
        <v>2</v>
      </c>
      <c r="CZ645">
        <v>1</v>
      </c>
      <c r="DA645" t="s">
        <v>199</v>
      </c>
      <c r="DC645">
        <v>1</v>
      </c>
      <c r="DD645">
        <v>1</v>
      </c>
      <c r="DE645">
        <v>3</v>
      </c>
      <c r="DN645" t="s">
        <v>5285</v>
      </c>
      <c r="DO645" t="s">
        <v>5285</v>
      </c>
      <c r="DP645" t="s">
        <v>3178</v>
      </c>
      <c r="DQ645" t="s">
        <v>202</v>
      </c>
      <c r="DR645" t="s">
        <v>202</v>
      </c>
      <c r="DT645">
        <v>1</v>
      </c>
      <c r="DV645">
        <v>1</v>
      </c>
      <c r="DW645">
        <v>0</v>
      </c>
      <c r="DX645">
        <v>8</v>
      </c>
      <c r="DY645">
        <v>1</v>
      </c>
      <c r="DZ645">
        <v>1</v>
      </c>
      <c r="EA645">
        <v>0</v>
      </c>
      <c r="EB645">
        <f>IF(EA645&gt;=30,1,IF(EA645&gt;=20,2,IF(EA645&gt;=15,3,IF(EA645&gt;=10,4,IF(EA645&gt;=5,5,IF(EA645&gt;0,6,0))))))</f>
        <v>0</v>
      </c>
      <c r="EC645">
        <v>-98</v>
      </c>
      <c r="EL645">
        <v>1</v>
      </c>
      <c r="EM645">
        <v>2</v>
      </c>
      <c r="EN645">
        <v>1</v>
      </c>
      <c r="EO645">
        <v>2</v>
      </c>
      <c r="EP645">
        <v>2</v>
      </c>
      <c r="EZ645">
        <v>-97</v>
      </c>
      <c r="FA645">
        <v>2</v>
      </c>
      <c r="FB645">
        <v>1</v>
      </c>
      <c r="FC645">
        <v>1</v>
      </c>
      <c r="FD645">
        <v>-97</v>
      </c>
      <c r="FG645">
        <v>0</v>
      </c>
      <c r="FH645" t="s">
        <v>3179</v>
      </c>
      <c r="FI645">
        <v>1</v>
      </c>
      <c r="FJ645" t="s">
        <v>204</v>
      </c>
      <c r="FN645">
        <v>20</v>
      </c>
      <c r="FO645" t="s">
        <v>2206</v>
      </c>
      <c r="FP645">
        <v>1.5</v>
      </c>
      <c r="FQ645" t="s">
        <v>3180</v>
      </c>
      <c r="FR645" t="s">
        <v>3189</v>
      </c>
      <c r="FS645">
        <v>0</v>
      </c>
      <c r="FT645">
        <v>0</v>
      </c>
      <c r="FU645" t="s">
        <v>2207</v>
      </c>
      <c r="FV645" t="s">
        <v>2207</v>
      </c>
      <c r="FW645">
        <v>0</v>
      </c>
      <c r="FX645">
        <v>1</v>
      </c>
      <c r="FY645">
        <v>0</v>
      </c>
      <c r="FZ645">
        <v>0</v>
      </c>
      <c r="GA645">
        <v>39021</v>
      </c>
      <c r="GB645">
        <v>133</v>
      </c>
      <c r="GC645">
        <v>293.3909774</v>
      </c>
      <c r="GD645" t="s">
        <v>2401</v>
      </c>
      <c r="GE645">
        <v>1</v>
      </c>
      <c r="HG645" t="s">
        <v>202</v>
      </c>
      <c r="HJ645">
        <v>0</v>
      </c>
    </row>
    <row r="646" spans="1:218" x14ac:dyDescent="0.3">
      <c r="A646">
        <v>844</v>
      </c>
      <c r="B646" t="s">
        <v>3207</v>
      </c>
      <c r="C646" t="s">
        <v>4463</v>
      </c>
      <c r="D646" t="s">
        <v>265</v>
      </c>
      <c r="E646">
        <v>1</v>
      </c>
      <c r="F646" t="s">
        <v>202</v>
      </c>
      <c r="H646">
        <v>1</v>
      </c>
      <c r="M646">
        <v>1</v>
      </c>
      <c r="N646">
        <v>1</v>
      </c>
      <c r="U646">
        <v>1</v>
      </c>
      <c r="W646">
        <v>1</v>
      </c>
      <c r="X646" t="s">
        <v>3174</v>
      </c>
      <c r="Y646">
        <v>1</v>
      </c>
      <c r="Z646">
        <v>1</v>
      </c>
      <c r="AA646">
        <v>1</v>
      </c>
      <c r="AD646" t="s">
        <v>202</v>
      </c>
      <c r="AE646">
        <v>1</v>
      </c>
      <c r="AF646">
        <v>1</v>
      </c>
      <c r="AG646">
        <v>1</v>
      </c>
      <c r="AH646">
        <v>1</v>
      </c>
      <c r="AI646">
        <v>1</v>
      </c>
      <c r="AJ646">
        <v>2</v>
      </c>
      <c r="AK646" t="s">
        <v>4464</v>
      </c>
      <c r="AL646">
        <v>1</v>
      </c>
      <c r="AM646">
        <v>2</v>
      </c>
      <c r="AN646">
        <v>1</v>
      </c>
      <c r="AO646">
        <v>2</v>
      </c>
      <c r="AP646">
        <v>2</v>
      </c>
      <c r="AQ646">
        <v>1</v>
      </c>
      <c r="AR646" t="s">
        <v>4465</v>
      </c>
      <c r="AS646">
        <v>1</v>
      </c>
      <c r="AT646">
        <v>1</v>
      </c>
      <c r="AU646">
        <v>1</v>
      </c>
      <c r="AV646">
        <v>2</v>
      </c>
      <c r="AW646">
        <v>7</v>
      </c>
      <c r="AX646">
        <v>2</v>
      </c>
      <c r="AY646">
        <v>5</v>
      </c>
      <c r="BE646">
        <v>1</v>
      </c>
      <c r="BF646">
        <v>1</v>
      </c>
      <c r="BG646">
        <v>1</v>
      </c>
      <c r="BH646">
        <v>1</v>
      </c>
      <c r="BI646">
        <v>1</v>
      </c>
      <c r="BJ646">
        <v>0</v>
      </c>
      <c r="BM646">
        <v>1</v>
      </c>
      <c r="BN646">
        <v>1</v>
      </c>
      <c r="BO646">
        <v>4</v>
      </c>
      <c r="BP646">
        <v>1</v>
      </c>
      <c r="BQ646">
        <v>2.5</v>
      </c>
      <c r="BR646">
        <v>1</v>
      </c>
      <c r="BS646">
        <v>1</v>
      </c>
      <c r="BT646">
        <v>3</v>
      </c>
      <c r="BV646">
        <v>1</v>
      </c>
      <c r="BX646">
        <v>0</v>
      </c>
      <c r="BZ646">
        <v>2</v>
      </c>
      <c r="CJ646">
        <v>1</v>
      </c>
      <c r="CK646">
        <v>1</v>
      </c>
      <c r="CL646">
        <v>5</v>
      </c>
      <c r="CM646">
        <v>1</v>
      </c>
      <c r="CR646">
        <v>2</v>
      </c>
      <c r="CS646">
        <v>9</v>
      </c>
      <c r="CT646">
        <v>1</v>
      </c>
      <c r="CU646">
        <v>1</v>
      </c>
      <c r="CV646" t="s">
        <v>1426</v>
      </c>
      <c r="CW646">
        <v>713</v>
      </c>
      <c r="CX646">
        <v>11.88</v>
      </c>
      <c r="CY646">
        <v>2</v>
      </c>
      <c r="CZ646">
        <v>1</v>
      </c>
      <c r="DA646" t="s">
        <v>534</v>
      </c>
      <c r="DC646">
        <v>1</v>
      </c>
      <c r="DD646">
        <v>1</v>
      </c>
      <c r="DE646">
        <v>28</v>
      </c>
      <c r="DN646" t="s">
        <v>4423</v>
      </c>
      <c r="DO646" t="s">
        <v>4423</v>
      </c>
      <c r="DP646" t="s">
        <v>3178</v>
      </c>
      <c r="DQ646" t="s">
        <v>202</v>
      </c>
      <c r="DR646" t="s">
        <v>3871</v>
      </c>
      <c r="DT646">
        <v>1</v>
      </c>
      <c r="DV646">
        <v>1</v>
      </c>
      <c r="DW646">
        <v>0</v>
      </c>
      <c r="DX646">
        <v>1</v>
      </c>
      <c r="DY646">
        <v>1</v>
      </c>
      <c r="DZ646">
        <v>1</v>
      </c>
      <c r="EA646">
        <v>20</v>
      </c>
      <c r="EB646">
        <f>IF(EA646&gt;=30,1,IF(EA646&gt;=20,2,IF(EA646&gt;=15,3,IF(EA646&gt;=10,4,IF(EA646&gt;=5,5,IF(EA646&gt;0,6,0))))))</f>
        <v>2</v>
      </c>
      <c r="EC646">
        <v>2</v>
      </c>
      <c r="EE646">
        <v>1</v>
      </c>
      <c r="EL646">
        <v>1</v>
      </c>
      <c r="EM646">
        <v>4</v>
      </c>
      <c r="EN646">
        <v>1</v>
      </c>
      <c r="EO646">
        <v>1</v>
      </c>
      <c r="EP646">
        <v>1</v>
      </c>
      <c r="EQ646">
        <v>1</v>
      </c>
      <c r="ER646">
        <v>1</v>
      </c>
      <c r="EZ646">
        <v>1</v>
      </c>
      <c r="FA646">
        <v>1</v>
      </c>
      <c r="FD646">
        <v>1</v>
      </c>
      <c r="FG646">
        <v>0</v>
      </c>
      <c r="FH646" t="s">
        <v>3179</v>
      </c>
      <c r="FI646">
        <v>1</v>
      </c>
      <c r="FJ646" t="s">
        <v>204</v>
      </c>
      <c r="FK646">
        <v>1</v>
      </c>
      <c r="FL646">
        <v>12</v>
      </c>
      <c r="FM646">
        <v>12</v>
      </c>
      <c r="FN646">
        <v>20</v>
      </c>
      <c r="FO646" t="s">
        <v>2206</v>
      </c>
      <c r="FP646">
        <v>7.5</v>
      </c>
      <c r="FQ646" t="s">
        <v>3180</v>
      </c>
      <c r="FR646" t="s">
        <v>3196</v>
      </c>
      <c r="FS646">
        <v>1</v>
      </c>
      <c r="FT646">
        <v>1</v>
      </c>
      <c r="FU646" t="s">
        <v>2221</v>
      </c>
      <c r="FV646" t="s">
        <v>3182</v>
      </c>
      <c r="FW646">
        <v>0</v>
      </c>
      <c r="FX646">
        <v>1</v>
      </c>
      <c r="FY646">
        <v>0</v>
      </c>
      <c r="FZ646">
        <v>0</v>
      </c>
      <c r="GA646">
        <v>11328</v>
      </c>
      <c r="GB646">
        <v>52</v>
      </c>
      <c r="GC646">
        <v>217.8461538</v>
      </c>
      <c r="GD646" t="s">
        <v>2401</v>
      </c>
      <c r="GE646">
        <v>1</v>
      </c>
      <c r="HG646" t="s">
        <v>202</v>
      </c>
      <c r="HJ646">
        <v>0</v>
      </c>
    </row>
    <row r="647" spans="1:218" x14ac:dyDescent="0.3">
      <c r="A647">
        <v>1396</v>
      </c>
      <c r="B647" t="s">
        <v>3279</v>
      </c>
      <c r="C647" t="s">
        <v>5299</v>
      </c>
      <c r="D647" t="s">
        <v>212</v>
      </c>
      <c r="E647">
        <v>1</v>
      </c>
      <c r="F647" t="s">
        <v>202</v>
      </c>
      <c r="H647">
        <v>1</v>
      </c>
      <c r="M647">
        <v>1</v>
      </c>
      <c r="N647">
        <v>1</v>
      </c>
      <c r="U647">
        <v>1</v>
      </c>
      <c r="W647">
        <v>1</v>
      </c>
      <c r="X647" t="s">
        <v>3174</v>
      </c>
      <c r="Y647">
        <v>1</v>
      </c>
      <c r="Z647">
        <v>1</v>
      </c>
      <c r="AA647">
        <v>5</v>
      </c>
      <c r="AD647" t="s">
        <v>202</v>
      </c>
      <c r="AE647">
        <v>1</v>
      </c>
      <c r="AF647">
        <v>1</v>
      </c>
      <c r="AG647">
        <v>1</v>
      </c>
      <c r="AH647">
        <v>1</v>
      </c>
      <c r="AI647">
        <v>1</v>
      </c>
      <c r="AJ647">
        <v>2</v>
      </c>
      <c r="AK647" t="s">
        <v>5300</v>
      </c>
      <c r="AL647">
        <v>1</v>
      </c>
      <c r="AM647">
        <v>1</v>
      </c>
      <c r="AN647">
        <v>2</v>
      </c>
      <c r="AO647">
        <v>2</v>
      </c>
      <c r="AP647">
        <v>2</v>
      </c>
      <c r="AQ647">
        <v>1</v>
      </c>
      <c r="AR647" t="s">
        <v>5301</v>
      </c>
      <c r="AS647">
        <v>1</v>
      </c>
      <c r="AT647">
        <v>1</v>
      </c>
      <c r="AU647">
        <v>1</v>
      </c>
      <c r="AV647">
        <v>1</v>
      </c>
      <c r="AW647">
        <v>7</v>
      </c>
      <c r="AX647">
        <v>1</v>
      </c>
      <c r="AY647">
        <v>3</v>
      </c>
      <c r="BE647">
        <v>1</v>
      </c>
      <c r="BF647">
        <v>1</v>
      </c>
      <c r="BG647">
        <v>1</v>
      </c>
      <c r="BH647">
        <v>1</v>
      </c>
      <c r="BI647">
        <v>1</v>
      </c>
      <c r="BJ647">
        <v>1</v>
      </c>
      <c r="BK647">
        <v>1</v>
      </c>
      <c r="BL647">
        <v>0</v>
      </c>
      <c r="BM647">
        <v>1</v>
      </c>
      <c r="BN647">
        <v>1</v>
      </c>
      <c r="BO647">
        <v>3</v>
      </c>
      <c r="BP647">
        <v>1</v>
      </c>
      <c r="BQ647">
        <v>19</v>
      </c>
      <c r="BR647">
        <v>4</v>
      </c>
      <c r="BS647">
        <v>1</v>
      </c>
      <c r="BT647">
        <v>3</v>
      </c>
      <c r="BU647">
        <v>3</v>
      </c>
      <c r="BV647">
        <v>0</v>
      </c>
      <c r="BW647">
        <v>3</v>
      </c>
      <c r="BX647">
        <v>1</v>
      </c>
      <c r="BY647">
        <v>3</v>
      </c>
      <c r="BZ647">
        <v>0</v>
      </c>
      <c r="CA647">
        <v>3</v>
      </c>
      <c r="CB647">
        <v>0</v>
      </c>
      <c r="CC647">
        <v>3</v>
      </c>
      <c r="CD647">
        <v>0</v>
      </c>
      <c r="CE647">
        <v>3</v>
      </c>
      <c r="CF647">
        <v>1</v>
      </c>
      <c r="CG647">
        <v>3</v>
      </c>
      <c r="CH647">
        <v>1</v>
      </c>
      <c r="CI647">
        <v>3</v>
      </c>
      <c r="CJ647">
        <v>1</v>
      </c>
      <c r="CK647">
        <v>2</v>
      </c>
      <c r="CL647">
        <v>7</v>
      </c>
      <c r="CM647">
        <v>1</v>
      </c>
      <c r="CR647">
        <v>2</v>
      </c>
      <c r="CS647">
        <v>-98</v>
      </c>
      <c r="CT647">
        <v>1</v>
      </c>
      <c r="CU647">
        <v>1</v>
      </c>
      <c r="CV647" t="s">
        <v>1035</v>
      </c>
      <c r="CW647">
        <v>708</v>
      </c>
      <c r="CX647">
        <v>11.8</v>
      </c>
      <c r="CY647">
        <v>2</v>
      </c>
      <c r="CZ647">
        <v>1</v>
      </c>
      <c r="DA647" t="s">
        <v>199</v>
      </c>
      <c r="DC647">
        <v>1</v>
      </c>
      <c r="DD647">
        <v>1</v>
      </c>
      <c r="DE647">
        <v>2</v>
      </c>
      <c r="DN647" t="s">
        <v>5285</v>
      </c>
      <c r="DO647" t="s">
        <v>5285</v>
      </c>
      <c r="DP647" t="s">
        <v>3178</v>
      </c>
      <c r="DQ647" t="s">
        <v>202</v>
      </c>
      <c r="DR647" t="s">
        <v>202</v>
      </c>
      <c r="DT647">
        <v>1</v>
      </c>
      <c r="DV647">
        <v>1</v>
      </c>
      <c r="DW647">
        <v>0</v>
      </c>
      <c r="DX647">
        <v>5</v>
      </c>
      <c r="DY647">
        <v>1</v>
      </c>
      <c r="DZ647">
        <v>1</v>
      </c>
      <c r="EA647">
        <v>20</v>
      </c>
      <c r="EB647">
        <f>IF(EA647&gt;=30,1,IF(EA647&gt;=20,2,IF(EA647&gt;=15,3,IF(EA647&gt;=10,4,IF(EA647&gt;=5,5,IF(EA647&gt;0,6,0))))))</f>
        <v>2</v>
      </c>
      <c r="EC647">
        <v>1</v>
      </c>
      <c r="ED647">
        <v>9</v>
      </c>
      <c r="EL647">
        <v>1</v>
      </c>
      <c r="EM647">
        <v>-97</v>
      </c>
      <c r="EN647">
        <v>1</v>
      </c>
      <c r="EO647">
        <v>1</v>
      </c>
      <c r="EP647">
        <v>1</v>
      </c>
      <c r="EQ647">
        <v>1</v>
      </c>
      <c r="ER647">
        <v>1</v>
      </c>
      <c r="EZ647">
        <v>-97</v>
      </c>
      <c r="FA647">
        <v>-97</v>
      </c>
      <c r="FD647">
        <v>1</v>
      </c>
      <c r="FG647">
        <v>0</v>
      </c>
      <c r="FH647" t="s">
        <v>3179</v>
      </c>
      <c r="FI647">
        <v>1</v>
      </c>
      <c r="FJ647" t="s">
        <v>204</v>
      </c>
      <c r="FK647">
        <v>0.75</v>
      </c>
      <c r="FL647">
        <v>9</v>
      </c>
      <c r="FM647">
        <v>9</v>
      </c>
      <c r="FN647">
        <v>20</v>
      </c>
      <c r="FO647" t="s">
        <v>2206</v>
      </c>
      <c r="FQ647" t="s">
        <v>3180</v>
      </c>
      <c r="FR647" t="s">
        <v>3196</v>
      </c>
      <c r="FS647">
        <v>1</v>
      </c>
      <c r="FT647">
        <v>1</v>
      </c>
      <c r="FU647" t="s">
        <v>2221</v>
      </c>
      <c r="FV647" t="s">
        <v>3182</v>
      </c>
      <c r="FW647">
        <v>1</v>
      </c>
      <c r="FX647">
        <v>0</v>
      </c>
      <c r="FY647">
        <v>1</v>
      </c>
      <c r="FZ647">
        <v>0</v>
      </c>
      <c r="GA647">
        <v>59048</v>
      </c>
      <c r="GB647">
        <v>201</v>
      </c>
      <c r="GC647">
        <v>293.7711443</v>
      </c>
      <c r="GD647" t="s">
        <v>2401</v>
      </c>
      <c r="GE647">
        <v>1</v>
      </c>
      <c r="HG647" t="s">
        <v>202</v>
      </c>
      <c r="HI647">
        <v>1</v>
      </c>
      <c r="HJ647">
        <v>1</v>
      </c>
    </row>
    <row r="648" spans="1:218" x14ac:dyDescent="0.3">
      <c r="A648">
        <v>861</v>
      </c>
      <c r="B648" t="s">
        <v>3221</v>
      </c>
      <c r="C648" t="s">
        <v>4487</v>
      </c>
      <c r="D648" t="s">
        <v>212</v>
      </c>
      <c r="E648">
        <v>1</v>
      </c>
      <c r="F648" t="s">
        <v>202</v>
      </c>
      <c r="H648">
        <v>1</v>
      </c>
      <c r="M648">
        <v>3</v>
      </c>
      <c r="N648">
        <v>1</v>
      </c>
      <c r="U648">
        <v>1</v>
      </c>
      <c r="W648">
        <v>1</v>
      </c>
      <c r="X648" t="s">
        <v>3174</v>
      </c>
      <c r="Y648">
        <v>1</v>
      </c>
      <c r="Z648">
        <v>1</v>
      </c>
      <c r="AA648">
        <v>5</v>
      </c>
      <c r="AD648" t="s">
        <v>3174</v>
      </c>
      <c r="AE648">
        <v>1</v>
      </c>
      <c r="AF648">
        <v>1</v>
      </c>
      <c r="AG648">
        <v>1</v>
      </c>
      <c r="AH648">
        <v>2</v>
      </c>
      <c r="AI648">
        <v>2</v>
      </c>
      <c r="AJ648">
        <v>2</v>
      </c>
      <c r="AK648" t="s">
        <v>4488</v>
      </c>
      <c r="AL648">
        <v>1</v>
      </c>
      <c r="AM648">
        <v>2</v>
      </c>
      <c r="AN648">
        <v>2</v>
      </c>
      <c r="AO648">
        <v>2</v>
      </c>
      <c r="AP648">
        <v>1</v>
      </c>
      <c r="AQ648">
        <v>1</v>
      </c>
      <c r="AR648" t="s">
        <v>4489</v>
      </c>
      <c r="AS648">
        <v>1</v>
      </c>
      <c r="AT648">
        <v>1</v>
      </c>
      <c r="AU648">
        <v>1</v>
      </c>
      <c r="AV648">
        <v>1</v>
      </c>
      <c r="AW648">
        <v>7</v>
      </c>
      <c r="AX648">
        <v>1</v>
      </c>
      <c r="AY648">
        <v>2</v>
      </c>
      <c r="AZ648">
        <v>4</v>
      </c>
      <c r="BE648">
        <v>1</v>
      </c>
      <c r="BF648">
        <v>1</v>
      </c>
      <c r="BG648">
        <v>1</v>
      </c>
      <c r="BH648">
        <v>1</v>
      </c>
      <c r="BI648">
        <v>1</v>
      </c>
      <c r="BJ648">
        <v>1</v>
      </c>
      <c r="BK648">
        <v>1</v>
      </c>
      <c r="BL648">
        <v>1</v>
      </c>
      <c r="BM648">
        <v>1</v>
      </c>
      <c r="BN648">
        <v>1</v>
      </c>
      <c r="BO648">
        <v>3</v>
      </c>
      <c r="BP648">
        <v>1</v>
      </c>
      <c r="BQ648">
        <v>12</v>
      </c>
      <c r="BR648">
        <v>4</v>
      </c>
      <c r="BS648">
        <v>1</v>
      </c>
      <c r="BT648">
        <v>2</v>
      </c>
      <c r="BV648">
        <v>0</v>
      </c>
      <c r="BX648">
        <v>0</v>
      </c>
      <c r="BZ648">
        <v>0</v>
      </c>
      <c r="CB648">
        <v>0</v>
      </c>
      <c r="CD648">
        <v>1</v>
      </c>
      <c r="CF648">
        <v>1</v>
      </c>
      <c r="CJ648">
        <v>1</v>
      </c>
      <c r="CK648">
        <v>2</v>
      </c>
      <c r="CL648">
        <v>5</v>
      </c>
      <c r="CM648">
        <v>1</v>
      </c>
      <c r="CR648">
        <v>2</v>
      </c>
      <c r="CS648">
        <v>2</v>
      </c>
      <c r="CT648">
        <v>1</v>
      </c>
      <c r="CU648">
        <v>1</v>
      </c>
      <c r="CV648" t="s">
        <v>504</v>
      </c>
      <c r="CW648">
        <v>761</v>
      </c>
      <c r="CX648">
        <v>12.68</v>
      </c>
      <c r="CY648">
        <v>2</v>
      </c>
      <c r="CZ648">
        <v>1</v>
      </c>
      <c r="DA648" t="s">
        <v>473</v>
      </c>
      <c r="DC648">
        <v>1</v>
      </c>
      <c r="DD648">
        <v>1</v>
      </c>
      <c r="DE648">
        <v>10</v>
      </c>
      <c r="DN648" t="s">
        <v>4423</v>
      </c>
      <c r="DO648" t="s">
        <v>4423</v>
      </c>
      <c r="DP648" t="s">
        <v>3178</v>
      </c>
      <c r="DQ648" t="s">
        <v>202</v>
      </c>
      <c r="DR648" t="s">
        <v>202</v>
      </c>
      <c r="DT648">
        <v>1</v>
      </c>
      <c r="DV648">
        <v>1</v>
      </c>
      <c r="DW648">
        <v>0</v>
      </c>
      <c r="DX648">
        <v>5</v>
      </c>
      <c r="DY648">
        <v>1</v>
      </c>
      <c r="DZ648">
        <v>-97</v>
      </c>
      <c r="EB648">
        <v>4</v>
      </c>
      <c r="EC648">
        <v>-97</v>
      </c>
      <c r="EL648">
        <v>2</v>
      </c>
      <c r="EM648">
        <v>-97</v>
      </c>
      <c r="EN648">
        <v>1</v>
      </c>
      <c r="EO648">
        <v>1</v>
      </c>
      <c r="EP648">
        <v>1</v>
      </c>
      <c r="EQ648">
        <v>1</v>
      </c>
      <c r="ER648">
        <v>1</v>
      </c>
      <c r="EZ648">
        <v>1</v>
      </c>
      <c r="FA648">
        <v>1</v>
      </c>
      <c r="FD648">
        <v>1</v>
      </c>
      <c r="FG648">
        <v>0</v>
      </c>
      <c r="FH648" t="s">
        <v>3179</v>
      </c>
      <c r="FI648">
        <v>1</v>
      </c>
      <c r="FJ648" t="s">
        <v>204</v>
      </c>
      <c r="FN648">
        <v>12.5</v>
      </c>
      <c r="FO648" t="s">
        <v>2212</v>
      </c>
      <c r="FQ648" t="s">
        <v>3180</v>
      </c>
      <c r="FR648" t="s">
        <v>3196</v>
      </c>
      <c r="FS648">
        <v>1</v>
      </c>
      <c r="FT648">
        <v>1</v>
      </c>
      <c r="FU648" t="s">
        <v>2221</v>
      </c>
      <c r="FV648" t="s">
        <v>3182</v>
      </c>
      <c r="FW648">
        <v>0</v>
      </c>
      <c r="FX648">
        <v>1</v>
      </c>
      <c r="FY648">
        <v>0</v>
      </c>
      <c r="FZ648">
        <v>0</v>
      </c>
      <c r="GA648">
        <v>7861</v>
      </c>
      <c r="GB648">
        <v>71</v>
      </c>
      <c r="GC648">
        <v>110.71830989999999</v>
      </c>
      <c r="GD648" t="s">
        <v>2401</v>
      </c>
      <c r="GE648">
        <v>1</v>
      </c>
      <c r="HG648" t="s">
        <v>202</v>
      </c>
      <c r="HJ648">
        <v>0</v>
      </c>
    </row>
    <row r="649" spans="1:218" x14ac:dyDescent="0.3">
      <c r="A649">
        <v>863</v>
      </c>
      <c r="B649" t="s">
        <v>3984</v>
      </c>
      <c r="C649" t="s">
        <v>4493</v>
      </c>
      <c r="D649" t="s">
        <v>265</v>
      </c>
      <c r="E649">
        <v>1</v>
      </c>
      <c r="F649" t="s">
        <v>202</v>
      </c>
      <c r="H649">
        <v>1</v>
      </c>
      <c r="M649">
        <v>3</v>
      </c>
      <c r="N649">
        <v>1</v>
      </c>
      <c r="U649">
        <v>1</v>
      </c>
      <c r="W649">
        <v>1</v>
      </c>
      <c r="X649" t="s">
        <v>3174</v>
      </c>
      <c r="Y649">
        <v>1</v>
      </c>
      <c r="Z649">
        <v>1</v>
      </c>
      <c r="AA649">
        <v>5</v>
      </c>
      <c r="AD649" t="s">
        <v>3174</v>
      </c>
      <c r="AE649">
        <v>1</v>
      </c>
      <c r="AF649">
        <v>1</v>
      </c>
      <c r="AG649">
        <v>1</v>
      </c>
      <c r="AH649">
        <v>1</v>
      </c>
      <c r="AI649">
        <v>1</v>
      </c>
      <c r="AJ649">
        <v>1</v>
      </c>
      <c r="AK649" t="s">
        <v>4494</v>
      </c>
      <c r="AL649">
        <v>1</v>
      </c>
      <c r="AM649">
        <v>1</v>
      </c>
      <c r="AN649">
        <v>2</v>
      </c>
      <c r="AO649">
        <v>2</v>
      </c>
      <c r="AP649">
        <v>1</v>
      </c>
      <c r="AQ649">
        <v>1</v>
      </c>
      <c r="AR649" t="s">
        <v>4495</v>
      </c>
      <c r="AS649">
        <v>1</v>
      </c>
      <c r="AT649">
        <v>1</v>
      </c>
      <c r="AU649">
        <v>1</v>
      </c>
      <c r="AV649">
        <v>1</v>
      </c>
      <c r="AW649">
        <v>7</v>
      </c>
      <c r="AX649">
        <v>1</v>
      </c>
      <c r="AY649">
        <v>2</v>
      </c>
      <c r="BE649">
        <v>1</v>
      </c>
      <c r="BF649">
        <v>3</v>
      </c>
      <c r="BG649">
        <v>1</v>
      </c>
      <c r="BH649">
        <v>3</v>
      </c>
      <c r="BI649">
        <v>1</v>
      </c>
      <c r="BJ649">
        <v>2</v>
      </c>
      <c r="BK649">
        <v>1</v>
      </c>
      <c r="BL649">
        <v>2</v>
      </c>
      <c r="BM649">
        <v>1</v>
      </c>
      <c r="BN649">
        <v>1</v>
      </c>
      <c r="BO649">
        <v>3</v>
      </c>
      <c r="BP649">
        <v>1</v>
      </c>
      <c r="BQ649">
        <v>28</v>
      </c>
      <c r="BR649">
        <v>1</v>
      </c>
      <c r="BS649">
        <v>1</v>
      </c>
      <c r="BT649">
        <v>3</v>
      </c>
      <c r="BV649">
        <v>0</v>
      </c>
      <c r="BX649">
        <v>1</v>
      </c>
      <c r="BZ649">
        <v>0</v>
      </c>
      <c r="CB649">
        <v>0</v>
      </c>
      <c r="CD649">
        <v>1</v>
      </c>
      <c r="CF649">
        <v>1</v>
      </c>
      <c r="CJ649">
        <v>1</v>
      </c>
      <c r="CK649">
        <v>2</v>
      </c>
      <c r="CL649">
        <v>5</v>
      </c>
      <c r="CM649">
        <v>1</v>
      </c>
      <c r="CR649">
        <v>2</v>
      </c>
      <c r="CS649">
        <v>1</v>
      </c>
      <c r="CT649">
        <v>1</v>
      </c>
      <c r="CU649">
        <v>1</v>
      </c>
      <c r="CV649" t="s">
        <v>262</v>
      </c>
      <c r="CW649">
        <v>710</v>
      </c>
      <c r="CX649">
        <v>11.83</v>
      </c>
      <c r="CY649">
        <v>2</v>
      </c>
      <c r="CZ649">
        <v>1</v>
      </c>
      <c r="DA649" t="s">
        <v>505</v>
      </c>
      <c r="DC649">
        <v>1</v>
      </c>
      <c r="DD649">
        <v>1</v>
      </c>
      <c r="DE649">
        <v>36</v>
      </c>
      <c r="DN649" t="s">
        <v>4423</v>
      </c>
      <c r="DO649" t="s">
        <v>4423</v>
      </c>
      <c r="DP649" t="s">
        <v>3178</v>
      </c>
      <c r="DQ649" t="s">
        <v>202</v>
      </c>
      <c r="DR649" t="s">
        <v>202</v>
      </c>
      <c r="DT649">
        <v>1</v>
      </c>
      <c r="DV649">
        <v>1</v>
      </c>
      <c r="DW649">
        <v>0</v>
      </c>
      <c r="DX649">
        <v>5</v>
      </c>
      <c r="DY649">
        <v>1</v>
      </c>
      <c r="DZ649">
        <v>1</v>
      </c>
      <c r="EA649">
        <v>14</v>
      </c>
      <c r="EB649">
        <f t="shared" ref="EB649:EB655" si="26">IF(EA649&gt;=30,1,IF(EA649&gt;=20,2,IF(EA649&gt;=15,3,IF(EA649&gt;=10,4,IF(EA649&gt;=5,5,IF(EA649&gt;0,6,0))))))</f>
        <v>4</v>
      </c>
      <c r="EC649">
        <v>2</v>
      </c>
      <c r="EE649">
        <v>14</v>
      </c>
      <c r="EL649">
        <v>1</v>
      </c>
      <c r="EM649">
        <v>3</v>
      </c>
      <c r="EN649">
        <v>1</v>
      </c>
      <c r="EO649">
        <v>3</v>
      </c>
      <c r="EP649">
        <v>1</v>
      </c>
      <c r="EQ649">
        <v>1</v>
      </c>
      <c r="ER649">
        <v>1</v>
      </c>
      <c r="EZ649">
        <v>1</v>
      </c>
      <c r="FA649">
        <v>1</v>
      </c>
      <c r="FD649">
        <v>1</v>
      </c>
      <c r="FG649">
        <v>0</v>
      </c>
      <c r="FH649" t="s">
        <v>3179</v>
      </c>
      <c r="FI649">
        <v>1</v>
      </c>
      <c r="FJ649" t="s">
        <v>204</v>
      </c>
      <c r="FK649">
        <v>14</v>
      </c>
      <c r="FL649">
        <v>12</v>
      </c>
      <c r="FM649">
        <v>12</v>
      </c>
      <c r="FN649">
        <v>14</v>
      </c>
      <c r="FO649" t="s">
        <v>2206</v>
      </c>
      <c r="FP649">
        <v>3.5</v>
      </c>
      <c r="FQ649" t="s">
        <v>3180</v>
      </c>
      <c r="FR649" t="s">
        <v>3181</v>
      </c>
      <c r="FS649">
        <v>1</v>
      </c>
      <c r="FT649">
        <v>1</v>
      </c>
      <c r="FU649" t="s">
        <v>2221</v>
      </c>
      <c r="FV649" t="s">
        <v>3182</v>
      </c>
      <c r="FW649">
        <v>0</v>
      </c>
      <c r="FX649">
        <v>1</v>
      </c>
      <c r="FY649">
        <v>0</v>
      </c>
      <c r="FZ649">
        <v>0</v>
      </c>
      <c r="GA649">
        <v>1938</v>
      </c>
      <c r="GB649">
        <v>20</v>
      </c>
      <c r="GC649">
        <v>96.9</v>
      </c>
      <c r="GD649" t="s">
        <v>2401</v>
      </c>
      <c r="GE649">
        <v>1</v>
      </c>
      <c r="HG649" t="s">
        <v>202</v>
      </c>
      <c r="HJ649">
        <v>0</v>
      </c>
    </row>
    <row r="650" spans="1:218" x14ac:dyDescent="0.3">
      <c r="A650">
        <v>868</v>
      </c>
      <c r="B650" t="s">
        <v>3250</v>
      </c>
      <c r="C650" t="s">
        <v>4463</v>
      </c>
      <c r="D650" t="s">
        <v>265</v>
      </c>
      <c r="E650">
        <v>1</v>
      </c>
      <c r="F650" t="s">
        <v>202</v>
      </c>
      <c r="H650">
        <v>1</v>
      </c>
      <c r="M650">
        <v>1</v>
      </c>
      <c r="N650">
        <v>1</v>
      </c>
      <c r="U650">
        <v>1</v>
      </c>
      <c r="W650">
        <v>1</v>
      </c>
      <c r="X650" t="s">
        <v>3174</v>
      </c>
      <c r="Y650">
        <v>1</v>
      </c>
      <c r="Z650">
        <v>1</v>
      </c>
      <c r="AA650">
        <v>2</v>
      </c>
      <c r="AD650" t="s">
        <v>202</v>
      </c>
      <c r="AE650">
        <v>1</v>
      </c>
      <c r="AF650">
        <v>2</v>
      </c>
      <c r="AG650">
        <v>1</v>
      </c>
      <c r="AH650">
        <v>2</v>
      </c>
      <c r="AI650">
        <v>2</v>
      </c>
      <c r="AJ650">
        <v>2</v>
      </c>
      <c r="AK650" t="s">
        <v>4503</v>
      </c>
      <c r="AL650">
        <v>1</v>
      </c>
      <c r="AM650">
        <v>1</v>
      </c>
      <c r="AN650">
        <v>1</v>
      </c>
      <c r="AO650">
        <v>2</v>
      </c>
      <c r="AP650">
        <v>2</v>
      </c>
      <c r="AQ650">
        <v>1</v>
      </c>
      <c r="AR650" t="s">
        <v>4504</v>
      </c>
      <c r="AS650">
        <v>2</v>
      </c>
      <c r="AT650">
        <v>1</v>
      </c>
      <c r="AU650">
        <v>1</v>
      </c>
      <c r="AV650">
        <v>2</v>
      </c>
      <c r="AW650">
        <v>7</v>
      </c>
      <c r="AX650">
        <v>2</v>
      </c>
      <c r="AY650">
        <v>3</v>
      </c>
      <c r="BE650">
        <v>1</v>
      </c>
      <c r="BF650">
        <v>1</v>
      </c>
      <c r="BG650">
        <v>1</v>
      </c>
      <c r="BH650">
        <v>1</v>
      </c>
      <c r="BI650">
        <v>1</v>
      </c>
      <c r="BJ650">
        <v>0</v>
      </c>
      <c r="BM650">
        <v>1</v>
      </c>
      <c r="BN650">
        <v>1</v>
      </c>
      <c r="BO650">
        <v>3</v>
      </c>
      <c r="BP650">
        <v>1</v>
      </c>
      <c r="BQ650">
        <v>20</v>
      </c>
      <c r="BR650">
        <v>1</v>
      </c>
      <c r="BS650">
        <v>1</v>
      </c>
      <c r="BT650">
        <v>1</v>
      </c>
      <c r="BV650">
        <v>0</v>
      </c>
      <c r="BX650">
        <v>0</v>
      </c>
      <c r="BZ650">
        <v>0</v>
      </c>
      <c r="CB650">
        <v>0</v>
      </c>
      <c r="CD650">
        <v>1</v>
      </c>
      <c r="CJ650">
        <v>1</v>
      </c>
      <c r="CK650">
        <v>1</v>
      </c>
      <c r="CL650">
        <v>6</v>
      </c>
      <c r="CM650">
        <v>-98</v>
      </c>
      <c r="CR650">
        <v>-98</v>
      </c>
      <c r="CS650">
        <v>4</v>
      </c>
      <c r="CT650">
        <v>1</v>
      </c>
      <c r="CU650">
        <v>2</v>
      </c>
      <c r="CV650" t="s">
        <v>4505</v>
      </c>
      <c r="CW650">
        <v>547</v>
      </c>
      <c r="CX650">
        <v>9.1199999999999992</v>
      </c>
      <c r="CY650">
        <v>2</v>
      </c>
      <c r="CZ650">
        <v>1</v>
      </c>
      <c r="DA650" t="s">
        <v>473</v>
      </c>
      <c r="DC650">
        <v>1</v>
      </c>
      <c r="DD650">
        <v>1</v>
      </c>
      <c r="DE650">
        <v>27</v>
      </c>
      <c r="DN650" t="s">
        <v>4423</v>
      </c>
      <c r="DO650" t="s">
        <v>4423</v>
      </c>
      <c r="DP650" t="s">
        <v>3178</v>
      </c>
      <c r="DQ650" t="s">
        <v>202</v>
      </c>
      <c r="DR650" t="s">
        <v>202</v>
      </c>
      <c r="DT650">
        <v>1</v>
      </c>
      <c r="DV650">
        <v>1</v>
      </c>
      <c r="DW650">
        <v>0</v>
      </c>
      <c r="DX650">
        <v>2</v>
      </c>
      <c r="DY650">
        <v>1</v>
      </c>
      <c r="DZ650">
        <v>1</v>
      </c>
      <c r="EA650">
        <v>25</v>
      </c>
      <c r="EB650">
        <f t="shared" si="26"/>
        <v>2</v>
      </c>
      <c r="EC650">
        <v>2</v>
      </c>
      <c r="EE650">
        <v>20</v>
      </c>
      <c r="EL650">
        <v>3</v>
      </c>
      <c r="EM650">
        <v>2</v>
      </c>
      <c r="EN650">
        <v>1</v>
      </c>
      <c r="EO650">
        <v>2</v>
      </c>
      <c r="EP650">
        <v>1</v>
      </c>
      <c r="EQ650">
        <v>1</v>
      </c>
      <c r="ER650">
        <v>1</v>
      </c>
      <c r="EZ650">
        <v>1</v>
      </c>
      <c r="FA650">
        <v>1</v>
      </c>
      <c r="FD650">
        <v>1</v>
      </c>
      <c r="FG650">
        <v>0</v>
      </c>
      <c r="FH650" t="s">
        <v>3179</v>
      </c>
      <c r="FI650">
        <v>1</v>
      </c>
      <c r="FJ650" t="s">
        <v>204</v>
      </c>
      <c r="FK650">
        <v>20</v>
      </c>
      <c r="FL650">
        <v>12</v>
      </c>
      <c r="FM650">
        <v>12</v>
      </c>
      <c r="FN650">
        <v>25</v>
      </c>
      <c r="FO650" t="s">
        <v>2220</v>
      </c>
      <c r="FP650">
        <v>1.5</v>
      </c>
      <c r="FQ650" t="s">
        <v>3180</v>
      </c>
      <c r="FR650" t="s">
        <v>3189</v>
      </c>
      <c r="FS650">
        <v>0</v>
      </c>
      <c r="FT650">
        <v>1</v>
      </c>
      <c r="FU650" t="s">
        <v>2221</v>
      </c>
      <c r="FV650" t="s">
        <v>3182</v>
      </c>
      <c r="FW650">
        <v>0</v>
      </c>
      <c r="FX650">
        <v>1</v>
      </c>
      <c r="FY650">
        <v>0</v>
      </c>
      <c r="FZ650">
        <v>0</v>
      </c>
      <c r="GA650">
        <v>6214</v>
      </c>
      <c r="GB650">
        <v>28</v>
      </c>
      <c r="GC650">
        <v>221.92857140000001</v>
      </c>
      <c r="GD650" t="s">
        <v>2401</v>
      </c>
      <c r="GE650">
        <v>1</v>
      </c>
      <c r="HG650" t="s">
        <v>202</v>
      </c>
      <c r="HJ650">
        <v>0</v>
      </c>
    </row>
    <row r="651" spans="1:218" x14ac:dyDescent="0.3">
      <c r="A651">
        <v>869</v>
      </c>
      <c r="B651" t="s">
        <v>3279</v>
      </c>
      <c r="C651" t="s">
        <v>3255</v>
      </c>
      <c r="D651" t="s">
        <v>212</v>
      </c>
      <c r="E651">
        <v>1</v>
      </c>
      <c r="F651" t="s">
        <v>202</v>
      </c>
      <c r="H651">
        <v>1</v>
      </c>
      <c r="M651">
        <v>1</v>
      </c>
      <c r="N651">
        <v>1</v>
      </c>
      <c r="U651">
        <v>1</v>
      </c>
      <c r="W651">
        <v>1</v>
      </c>
      <c r="X651" t="s">
        <v>3174</v>
      </c>
      <c r="Y651">
        <v>1</v>
      </c>
      <c r="Z651">
        <v>1</v>
      </c>
      <c r="AA651">
        <v>1</v>
      </c>
      <c r="AD651" t="s">
        <v>202</v>
      </c>
      <c r="AE651">
        <v>1</v>
      </c>
      <c r="AF651">
        <v>1</v>
      </c>
      <c r="AG651">
        <v>1</v>
      </c>
      <c r="AH651">
        <v>1</v>
      </c>
      <c r="AI651">
        <v>1</v>
      </c>
      <c r="AJ651">
        <v>2</v>
      </c>
      <c r="AK651" t="s">
        <v>4506</v>
      </c>
      <c r="AL651">
        <v>1</v>
      </c>
      <c r="AM651">
        <v>1</v>
      </c>
      <c r="AN651">
        <v>1</v>
      </c>
      <c r="AO651">
        <v>2</v>
      </c>
      <c r="AP651">
        <v>1</v>
      </c>
      <c r="AQ651">
        <v>1</v>
      </c>
      <c r="AR651" t="s">
        <v>4507</v>
      </c>
      <c r="AS651">
        <v>1</v>
      </c>
      <c r="AT651">
        <v>1</v>
      </c>
      <c r="AU651">
        <v>1</v>
      </c>
      <c r="AV651">
        <v>2</v>
      </c>
      <c r="AW651">
        <v>6</v>
      </c>
      <c r="AX651">
        <v>2</v>
      </c>
      <c r="AY651">
        <v>1</v>
      </c>
      <c r="BE651">
        <v>1</v>
      </c>
      <c r="BF651">
        <v>1</v>
      </c>
      <c r="BG651">
        <v>1</v>
      </c>
      <c r="BH651">
        <v>1</v>
      </c>
      <c r="BI651">
        <v>1</v>
      </c>
      <c r="BJ651">
        <v>0</v>
      </c>
      <c r="BM651">
        <v>1</v>
      </c>
      <c r="BN651">
        <v>1</v>
      </c>
      <c r="BO651">
        <v>3</v>
      </c>
      <c r="BP651">
        <v>1</v>
      </c>
      <c r="BQ651">
        <v>23</v>
      </c>
      <c r="BR651">
        <v>1</v>
      </c>
      <c r="BS651">
        <v>1</v>
      </c>
      <c r="BT651">
        <v>4</v>
      </c>
      <c r="BV651">
        <v>0</v>
      </c>
      <c r="BX651">
        <v>2</v>
      </c>
      <c r="BZ651">
        <v>0</v>
      </c>
      <c r="CB651">
        <v>0</v>
      </c>
      <c r="CD651">
        <v>2</v>
      </c>
      <c r="CJ651">
        <v>1</v>
      </c>
      <c r="CK651">
        <v>2</v>
      </c>
      <c r="CL651">
        <v>6</v>
      </c>
      <c r="CM651">
        <v>1</v>
      </c>
      <c r="CR651">
        <v>2</v>
      </c>
      <c r="CS651">
        <v>4</v>
      </c>
      <c r="CT651">
        <v>1</v>
      </c>
      <c r="CU651">
        <v>1</v>
      </c>
      <c r="CV651" t="s">
        <v>336</v>
      </c>
      <c r="CW651">
        <v>792</v>
      </c>
      <c r="CX651">
        <v>13.2</v>
      </c>
      <c r="CY651">
        <v>2</v>
      </c>
      <c r="CZ651">
        <v>1</v>
      </c>
      <c r="DA651" t="s">
        <v>534</v>
      </c>
      <c r="DC651">
        <v>1</v>
      </c>
      <c r="DD651">
        <v>1</v>
      </c>
      <c r="DE651">
        <v>2</v>
      </c>
      <c r="DN651" t="s">
        <v>4423</v>
      </c>
      <c r="DO651" t="s">
        <v>4423</v>
      </c>
      <c r="DP651" t="s">
        <v>3178</v>
      </c>
      <c r="DQ651" t="s">
        <v>202</v>
      </c>
      <c r="DR651" t="s">
        <v>202</v>
      </c>
      <c r="DT651">
        <v>1</v>
      </c>
      <c r="DV651">
        <v>1</v>
      </c>
      <c r="DW651">
        <v>0</v>
      </c>
      <c r="DX651">
        <v>1</v>
      </c>
      <c r="DY651">
        <v>1</v>
      </c>
      <c r="DZ651">
        <v>1</v>
      </c>
      <c r="EA651">
        <v>15</v>
      </c>
      <c r="EB651">
        <f t="shared" si="26"/>
        <v>3</v>
      </c>
      <c r="EC651">
        <v>1</v>
      </c>
      <c r="ED651">
        <v>10</v>
      </c>
      <c r="EL651">
        <v>1</v>
      </c>
      <c r="EM651">
        <v>2</v>
      </c>
      <c r="EN651">
        <v>1</v>
      </c>
      <c r="EO651">
        <v>4</v>
      </c>
      <c r="EP651">
        <v>1</v>
      </c>
      <c r="EQ651">
        <v>1</v>
      </c>
      <c r="ER651">
        <v>1</v>
      </c>
      <c r="EZ651">
        <v>1</v>
      </c>
      <c r="FA651">
        <v>-97</v>
      </c>
      <c r="FD651">
        <v>1</v>
      </c>
      <c r="FG651">
        <v>0</v>
      </c>
      <c r="FH651" t="s">
        <v>3179</v>
      </c>
      <c r="FI651">
        <v>1</v>
      </c>
      <c r="FJ651" t="s">
        <v>204</v>
      </c>
      <c r="FK651">
        <v>0.83333330000000005</v>
      </c>
      <c r="FL651">
        <v>10</v>
      </c>
      <c r="FM651">
        <v>10</v>
      </c>
      <c r="FN651">
        <v>15</v>
      </c>
      <c r="FO651" t="s">
        <v>2206</v>
      </c>
      <c r="FP651">
        <v>1.5</v>
      </c>
      <c r="FQ651" t="s">
        <v>3180</v>
      </c>
      <c r="FR651" t="s">
        <v>3201</v>
      </c>
      <c r="FS651">
        <v>1</v>
      </c>
      <c r="FT651">
        <v>1</v>
      </c>
      <c r="FU651" t="s">
        <v>2221</v>
      </c>
      <c r="FV651" t="s">
        <v>3182</v>
      </c>
      <c r="FW651">
        <v>0</v>
      </c>
      <c r="FX651">
        <v>1</v>
      </c>
      <c r="FY651">
        <v>0</v>
      </c>
      <c r="FZ651">
        <v>0</v>
      </c>
      <c r="GA651">
        <v>59048</v>
      </c>
      <c r="GB651">
        <v>201</v>
      </c>
      <c r="GC651">
        <v>293.7711443</v>
      </c>
      <c r="GD651" t="s">
        <v>2401</v>
      </c>
      <c r="GE651">
        <v>1</v>
      </c>
      <c r="HG651" t="s">
        <v>202</v>
      </c>
      <c r="HJ651">
        <v>0</v>
      </c>
    </row>
    <row r="652" spans="1:218" x14ac:dyDescent="0.3">
      <c r="A652">
        <v>1407</v>
      </c>
      <c r="B652" t="s">
        <v>3225</v>
      </c>
      <c r="C652" t="s">
        <v>5317</v>
      </c>
      <c r="D652" t="s">
        <v>212</v>
      </c>
      <c r="E652">
        <v>1</v>
      </c>
      <c r="F652" t="s">
        <v>202</v>
      </c>
      <c r="H652">
        <v>1</v>
      </c>
      <c r="M652">
        <v>1</v>
      </c>
      <c r="N652">
        <v>1</v>
      </c>
      <c r="U652">
        <v>1</v>
      </c>
      <c r="W652">
        <v>1</v>
      </c>
      <c r="X652" t="s">
        <v>3174</v>
      </c>
      <c r="Y652">
        <v>1</v>
      </c>
      <c r="Z652">
        <v>1</v>
      </c>
      <c r="AA652">
        <v>1</v>
      </c>
      <c r="AD652" t="s">
        <v>202</v>
      </c>
      <c r="AE652">
        <v>1</v>
      </c>
      <c r="AF652">
        <v>2</v>
      </c>
      <c r="AG652">
        <v>1</v>
      </c>
      <c r="AH652">
        <v>2</v>
      </c>
      <c r="AI652">
        <v>2</v>
      </c>
      <c r="AJ652">
        <v>2</v>
      </c>
      <c r="AK652" t="s">
        <v>5318</v>
      </c>
      <c r="AL652">
        <v>2</v>
      </c>
      <c r="AM652">
        <v>1</v>
      </c>
      <c r="AN652">
        <v>2</v>
      </c>
      <c r="AO652">
        <v>2</v>
      </c>
      <c r="AP652">
        <v>2</v>
      </c>
      <c r="AQ652">
        <v>2</v>
      </c>
      <c r="AR652" t="s">
        <v>5319</v>
      </c>
      <c r="AS652">
        <v>2</v>
      </c>
      <c r="AT652">
        <v>2</v>
      </c>
      <c r="AU652">
        <v>2</v>
      </c>
      <c r="AV652">
        <v>2</v>
      </c>
      <c r="AW652">
        <v>7</v>
      </c>
      <c r="AX652">
        <v>7</v>
      </c>
      <c r="AY652">
        <v>6</v>
      </c>
      <c r="BE652">
        <v>1</v>
      </c>
      <c r="BF652">
        <v>1</v>
      </c>
      <c r="BG652">
        <v>1</v>
      </c>
      <c r="BH652">
        <v>1</v>
      </c>
      <c r="BI652">
        <v>1</v>
      </c>
      <c r="BJ652">
        <v>0</v>
      </c>
      <c r="BM652">
        <v>1</v>
      </c>
      <c r="BN652">
        <v>1</v>
      </c>
      <c r="BO652">
        <v>3</v>
      </c>
      <c r="BP652">
        <v>1</v>
      </c>
      <c r="BQ652">
        <v>1</v>
      </c>
      <c r="BR652">
        <v>1</v>
      </c>
      <c r="BS652">
        <v>1</v>
      </c>
      <c r="BT652">
        <v>3</v>
      </c>
      <c r="BU652">
        <v>3</v>
      </c>
      <c r="BV652">
        <v>1</v>
      </c>
      <c r="BW652">
        <v>3</v>
      </c>
      <c r="BX652">
        <v>0</v>
      </c>
      <c r="BY652">
        <v>3</v>
      </c>
      <c r="BZ652">
        <v>0</v>
      </c>
      <c r="CA652">
        <v>3</v>
      </c>
      <c r="CB652">
        <v>0</v>
      </c>
      <c r="CC652">
        <v>3</v>
      </c>
      <c r="CD652">
        <v>1</v>
      </c>
      <c r="CE652">
        <v>3</v>
      </c>
      <c r="CF652">
        <v>0</v>
      </c>
      <c r="CG652">
        <v>3</v>
      </c>
      <c r="CH652">
        <v>1</v>
      </c>
      <c r="CI652">
        <v>3</v>
      </c>
      <c r="CJ652">
        <v>1</v>
      </c>
      <c r="CK652">
        <v>2</v>
      </c>
      <c r="CL652">
        <v>5</v>
      </c>
      <c r="CM652">
        <v>6</v>
      </c>
      <c r="CS652">
        <v>3</v>
      </c>
      <c r="CT652">
        <v>1</v>
      </c>
      <c r="CU652">
        <v>2</v>
      </c>
      <c r="CV652" t="s">
        <v>1113</v>
      </c>
      <c r="CW652">
        <v>919</v>
      </c>
      <c r="CX652">
        <v>15.32</v>
      </c>
      <c r="CY652">
        <v>2</v>
      </c>
      <c r="CZ652">
        <v>1</v>
      </c>
      <c r="DA652" t="s">
        <v>1913</v>
      </c>
      <c r="DC652">
        <v>1</v>
      </c>
      <c r="DD652">
        <v>1</v>
      </c>
      <c r="DE652">
        <v>3</v>
      </c>
      <c r="DN652" t="s">
        <v>5312</v>
      </c>
      <c r="DO652" t="s">
        <v>5312</v>
      </c>
      <c r="DP652" t="s">
        <v>3178</v>
      </c>
      <c r="DQ652" t="s">
        <v>202</v>
      </c>
      <c r="DR652" t="s">
        <v>202</v>
      </c>
      <c r="DT652">
        <v>1</v>
      </c>
      <c r="DV652">
        <v>1</v>
      </c>
      <c r="DW652">
        <v>0</v>
      </c>
      <c r="DX652">
        <v>1</v>
      </c>
      <c r="DY652">
        <v>1</v>
      </c>
      <c r="DZ652">
        <v>1</v>
      </c>
      <c r="EA652">
        <v>5</v>
      </c>
      <c r="EB652">
        <f t="shared" si="26"/>
        <v>5</v>
      </c>
      <c r="EC652">
        <v>2</v>
      </c>
      <c r="EE652">
        <v>5</v>
      </c>
      <c r="EL652">
        <v>1</v>
      </c>
      <c r="EM652">
        <v>3</v>
      </c>
      <c r="EN652">
        <v>1</v>
      </c>
      <c r="EO652">
        <v>2</v>
      </c>
      <c r="EP652">
        <v>2</v>
      </c>
      <c r="EZ652">
        <v>1</v>
      </c>
      <c r="FA652">
        <v>2</v>
      </c>
      <c r="FB652">
        <v>1</v>
      </c>
      <c r="FC652">
        <v>1</v>
      </c>
      <c r="FD652">
        <v>5</v>
      </c>
      <c r="FG652">
        <v>0</v>
      </c>
      <c r="FH652" t="s">
        <v>3179</v>
      </c>
      <c r="FI652">
        <v>1</v>
      </c>
      <c r="FJ652" t="s">
        <v>204</v>
      </c>
      <c r="FK652">
        <v>5</v>
      </c>
      <c r="FL652">
        <v>12</v>
      </c>
      <c r="FM652">
        <v>12</v>
      </c>
      <c r="FN652">
        <v>5</v>
      </c>
      <c r="FO652" t="s">
        <v>2206</v>
      </c>
      <c r="FP652">
        <v>3.5</v>
      </c>
      <c r="FQ652" t="s">
        <v>3180</v>
      </c>
      <c r="FR652" t="s">
        <v>3189</v>
      </c>
      <c r="FS652">
        <v>0</v>
      </c>
      <c r="FT652">
        <v>0</v>
      </c>
      <c r="FU652" t="s">
        <v>2207</v>
      </c>
      <c r="FV652" t="s">
        <v>2207</v>
      </c>
      <c r="FW652">
        <v>0</v>
      </c>
      <c r="FX652">
        <v>1</v>
      </c>
      <c r="FY652">
        <v>0</v>
      </c>
      <c r="FZ652">
        <v>0</v>
      </c>
      <c r="GA652">
        <v>39021</v>
      </c>
      <c r="GB652">
        <v>133</v>
      </c>
      <c r="GC652">
        <v>293.3909774</v>
      </c>
      <c r="GD652" t="s">
        <v>2401</v>
      </c>
      <c r="GE652">
        <v>1</v>
      </c>
      <c r="HG652" t="s">
        <v>202</v>
      </c>
      <c r="HJ652">
        <v>0</v>
      </c>
    </row>
    <row r="653" spans="1:218" x14ac:dyDescent="0.3">
      <c r="A653">
        <v>882</v>
      </c>
      <c r="B653" t="s">
        <v>3279</v>
      </c>
      <c r="C653" t="s">
        <v>4532</v>
      </c>
      <c r="D653" t="s">
        <v>212</v>
      </c>
      <c r="E653">
        <v>1</v>
      </c>
      <c r="F653" t="s">
        <v>202</v>
      </c>
      <c r="H653">
        <v>1</v>
      </c>
      <c r="M653">
        <v>1</v>
      </c>
      <c r="N653">
        <v>1</v>
      </c>
      <c r="U653">
        <v>1</v>
      </c>
      <c r="W653">
        <v>1</v>
      </c>
      <c r="X653" t="s">
        <v>3174</v>
      </c>
      <c r="Y653">
        <v>1</v>
      </c>
      <c r="Z653">
        <v>1</v>
      </c>
      <c r="AA653">
        <v>2</v>
      </c>
      <c r="AD653" t="s">
        <v>202</v>
      </c>
      <c r="AE653">
        <v>1</v>
      </c>
      <c r="AF653">
        <v>1</v>
      </c>
      <c r="AG653">
        <v>2</v>
      </c>
      <c r="AH653">
        <v>2</v>
      </c>
      <c r="AI653">
        <v>2</v>
      </c>
      <c r="AJ653">
        <v>2</v>
      </c>
      <c r="AK653" t="s">
        <v>4533</v>
      </c>
      <c r="AL653">
        <v>1</v>
      </c>
      <c r="AM653">
        <v>2</v>
      </c>
      <c r="AN653">
        <v>1</v>
      </c>
      <c r="AO653">
        <v>2</v>
      </c>
      <c r="AP653">
        <v>2</v>
      </c>
      <c r="AQ653">
        <v>1</v>
      </c>
      <c r="AR653" t="s">
        <v>4534</v>
      </c>
      <c r="AS653">
        <v>2</v>
      </c>
      <c r="AT653">
        <v>2</v>
      </c>
      <c r="AU653">
        <v>1</v>
      </c>
      <c r="AV653">
        <v>2</v>
      </c>
      <c r="AW653">
        <v>7</v>
      </c>
      <c r="AX653">
        <v>2</v>
      </c>
      <c r="AY653">
        <v>1</v>
      </c>
      <c r="AZ653">
        <v>3</v>
      </c>
      <c r="BA653">
        <v>5</v>
      </c>
      <c r="BE653">
        <v>1</v>
      </c>
      <c r="BF653">
        <v>1</v>
      </c>
      <c r="BG653">
        <v>1</v>
      </c>
      <c r="BH653">
        <v>1</v>
      </c>
      <c r="BI653">
        <v>1</v>
      </c>
      <c r="BJ653">
        <v>0</v>
      </c>
      <c r="BM653">
        <v>1</v>
      </c>
      <c r="BN653">
        <v>1</v>
      </c>
      <c r="BO653">
        <v>2</v>
      </c>
      <c r="BP653">
        <v>1</v>
      </c>
      <c r="BQ653">
        <v>4</v>
      </c>
      <c r="BR653">
        <v>1</v>
      </c>
      <c r="BS653">
        <v>1</v>
      </c>
      <c r="BT653">
        <v>1</v>
      </c>
      <c r="BV653">
        <v>0</v>
      </c>
      <c r="BX653">
        <v>0</v>
      </c>
      <c r="BZ653">
        <v>0</v>
      </c>
      <c r="CB653">
        <v>0</v>
      </c>
      <c r="CD653">
        <v>0</v>
      </c>
      <c r="CF653">
        <v>1</v>
      </c>
      <c r="CJ653">
        <v>1</v>
      </c>
      <c r="CK653">
        <v>2</v>
      </c>
      <c r="CL653">
        <v>7</v>
      </c>
      <c r="CM653">
        <v>1</v>
      </c>
      <c r="CR653">
        <v>2</v>
      </c>
      <c r="CS653">
        <v>8</v>
      </c>
      <c r="CT653">
        <v>1</v>
      </c>
      <c r="CU653">
        <v>1</v>
      </c>
      <c r="CV653" t="s">
        <v>1686</v>
      </c>
      <c r="CW653">
        <v>775</v>
      </c>
      <c r="CX653">
        <v>12.92</v>
      </c>
      <c r="CY653">
        <v>2</v>
      </c>
      <c r="CZ653">
        <v>1</v>
      </c>
      <c r="DA653" t="s">
        <v>426</v>
      </c>
      <c r="DC653">
        <v>1</v>
      </c>
      <c r="DD653">
        <v>1</v>
      </c>
      <c r="DE653">
        <v>2</v>
      </c>
      <c r="DN653" t="s">
        <v>4535</v>
      </c>
      <c r="DO653" t="s">
        <v>4535</v>
      </c>
      <c r="DP653" t="s">
        <v>3178</v>
      </c>
      <c r="DQ653" t="s">
        <v>202</v>
      </c>
      <c r="DR653" t="s">
        <v>202</v>
      </c>
      <c r="DT653">
        <v>1</v>
      </c>
      <c r="DV653">
        <v>1</v>
      </c>
      <c r="DW653">
        <v>0</v>
      </c>
      <c r="DX653">
        <v>2</v>
      </c>
      <c r="DY653">
        <v>1</v>
      </c>
      <c r="DZ653">
        <v>1</v>
      </c>
      <c r="EA653">
        <v>30</v>
      </c>
      <c r="EB653">
        <f t="shared" si="26"/>
        <v>1</v>
      </c>
      <c r="EC653">
        <v>2</v>
      </c>
      <c r="EE653">
        <v>2</v>
      </c>
      <c r="EL653">
        <v>2</v>
      </c>
      <c r="EM653">
        <v>1</v>
      </c>
      <c r="EN653">
        <v>1</v>
      </c>
      <c r="EO653">
        <v>2</v>
      </c>
      <c r="EP653">
        <v>1</v>
      </c>
      <c r="EQ653">
        <v>1</v>
      </c>
      <c r="ER653">
        <v>1</v>
      </c>
      <c r="EZ653">
        <v>1</v>
      </c>
      <c r="FA653">
        <v>2</v>
      </c>
      <c r="FB653">
        <v>1</v>
      </c>
      <c r="FC653">
        <v>1</v>
      </c>
      <c r="FD653">
        <v>1</v>
      </c>
      <c r="FG653">
        <v>0</v>
      </c>
      <c r="FH653" t="s">
        <v>3179</v>
      </c>
      <c r="FI653">
        <v>1</v>
      </c>
      <c r="FJ653" t="s">
        <v>204</v>
      </c>
      <c r="FK653">
        <v>2</v>
      </c>
      <c r="FL653">
        <v>12</v>
      </c>
      <c r="FM653">
        <v>12</v>
      </c>
      <c r="FN653">
        <v>30</v>
      </c>
      <c r="FO653" t="s">
        <v>2212</v>
      </c>
      <c r="FP653">
        <v>0.5</v>
      </c>
      <c r="FQ653" t="s">
        <v>3180</v>
      </c>
      <c r="FR653" t="s">
        <v>3189</v>
      </c>
      <c r="FS653">
        <v>0</v>
      </c>
      <c r="FT653">
        <v>1</v>
      </c>
      <c r="FU653" t="s">
        <v>2221</v>
      </c>
      <c r="FV653" t="s">
        <v>3182</v>
      </c>
      <c r="FW653">
        <v>0</v>
      </c>
      <c r="FX653">
        <v>1</v>
      </c>
      <c r="FY653">
        <v>0</v>
      </c>
      <c r="FZ653">
        <v>0</v>
      </c>
      <c r="GA653">
        <v>59048</v>
      </c>
      <c r="GB653">
        <v>201</v>
      </c>
      <c r="GC653">
        <v>293.7711443</v>
      </c>
      <c r="GD653" t="s">
        <v>2401</v>
      </c>
      <c r="GE653">
        <v>1</v>
      </c>
      <c r="HG653" t="s">
        <v>202</v>
      </c>
      <c r="HJ653">
        <v>0</v>
      </c>
    </row>
    <row r="654" spans="1:218" x14ac:dyDescent="0.3">
      <c r="A654">
        <v>904</v>
      </c>
      <c r="B654" t="s">
        <v>3279</v>
      </c>
      <c r="C654" t="s">
        <v>4564</v>
      </c>
      <c r="D654" t="s">
        <v>212</v>
      </c>
      <c r="E654">
        <v>1</v>
      </c>
      <c r="F654" t="s">
        <v>202</v>
      </c>
      <c r="H654">
        <v>1</v>
      </c>
      <c r="M654">
        <v>1</v>
      </c>
      <c r="N654">
        <v>1</v>
      </c>
      <c r="U654">
        <v>1</v>
      </c>
      <c r="W654">
        <v>1</v>
      </c>
      <c r="X654" t="s">
        <v>3174</v>
      </c>
      <c r="Y654">
        <v>1</v>
      </c>
      <c r="Z654">
        <v>1</v>
      </c>
      <c r="AA654">
        <v>1</v>
      </c>
      <c r="AD654" t="s">
        <v>202</v>
      </c>
      <c r="AE654">
        <v>1</v>
      </c>
      <c r="AF654">
        <v>2</v>
      </c>
      <c r="AG654">
        <v>1</v>
      </c>
      <c r="AH654">
        <v>2</v>
      </c>
      <c r="AI654">
        <v>1</v>
      </c>
      <c r="AJ654">
        <v>2</v>
      </c>
      <c r="AK654" t="s">
        <v>4565</v>
      </c>
      <c r="AL654">
        <v>1</v>
      </c>
      <c r="AM654">
        <v>1</v>
      </c>
      <c r="AN654">
        <v>1</v>
      </c>
      <c r="AO654">
        <v>2</v>
      </c>
      <c r="AP654">
        <v>1</v>
      </c>
      <c r="AQ654">
        <v>1</v>
      </c>
      <c r="AR654" t="s">
        <v>4566</v>
      </c>
      <c r="AS654">
        <v>2</v>
      </c>
      <c r="AT654">
        <v>1</v>
      </c>
      <c r="AU654">
        <v>1</v>
      </c>
      <c r="AV654">
        <v>2</v>
      </c>
      <c r="AW654">
        <v>7</v>
      </c>
      <c r="AX654">
        <v>1</v>
      </c>
      <c r="AY654">
        <v>1</v>
      </c>
      <c r="BE654">
        <v>1</v>
      </c>
      <c r="BF654">
        <v>1</v>
      </c>
      <c r="BG654">
        <v>1</v>
      </c>
      <c r="BH654">
        <v>1</v>
      </c>
      <c r="BI654">
        <v>1</v>
      </c>
      <c r="BJ654">
        <v>1</v>
      </c>
      <c r="BK654">
        <v>1</v>
      </c>
      <c r="BL654">
        <v>0</v>
      </c>
      <c r="BM654">
        <v>1</v>
      </c>
      <c r="BN654">
        <v>1</v>
      </c>
      <c r="BO654">
        <v>2</v>
      </c>
      <c r="BP654">
        <v>1</v>
      </c>
      <c r="BQ654">
        <v>13</v>
      </c>
      <c r="BR654">
        <v>1</v>
      </c>
      <c r="BS654">
        <v>1</v>
      </c>
      <c r="BT654">
        <v>2</v>
      </c>
      <c r="BV654">
        <v>0</v>
      </c>
      <c r="BX654">
        <v>1</v>
      </c>
      <c r="BZ654">
        <v>0</v>
      </c>
      <c r="CB654">
        <v>1</v>
      </c>
      <c r="CJ654">
        <v>1</v>
      </c>
      <c r="CK654">
        <v>1</v>
      </c>
      <c r="CL654">
        <v>5</v>
      </c>
      <c r="CM654">
        <v>1</v>
      </c>
      <c r="CR654">
        <v>2</v>
      </c>
      <c r="CS654">
        <v>4</v>
      </c>
      <c r="CT654">
        <v>1</v>
      </c>
      <c r="CU654">
        <v>2</v>
      </c>
      <c r="CV654" t="s">
        <v>2398</v>
      </c>
      <c r="CW654">
        <v>665</v>
      </c>
      <c r="CX654">
        <v>11.08</v>
      </c>
      <c r="CY654">
        <v>2</v>
      </c>
      <c r="CZ654">
        <v>1</v>
      </c>
      <c r="DA654" t="s">
        <v>426</v>
      </c>
      <c r="DC654">
        <v>1</v>
      </c>
      <c r="DD654">
        <v>1</v>
      </c>
      <c r="DE654">
        <v>2</v>
      </c>
      <c r="DN654" t="s">
        <v>4535</v>
      </c>
      <c r="DO654" t="s">
        <v>4535</v>
      </c>
      <c r="DP654" t="s">
        <v>3178</v>
      </c>
      <c r="DQ654" t="s">
        <v>202</v>
      </c>
      <c r="DR654" t="s">
        <v>202</v>
      </c>
      <c r="DT654">
        <v>1</v>
      </c>
      <c r="DV654">
        <v>1</v>
      </c>
      <c r="DW654">
        <v>0</v>
      </c>
      <c r="DX654">
        <v>1</v>
      </c>
      <c r="DY654">
        <v>1</v>
      </c>
      <c r="DZ654">
        <v>1</v>
      </c>
      <c r="EA654">
        <v>23</v>
      </c>
      <c r="EB654">
        <f t="shared" si="26"/>
        <v>2</v>
      </c>
      <c r="EC654">
        <v>2</v>
      </c>
      <c r="EE654">
        <v>10</v>
      </c>
      <c r="EL654">
        <v>1</v>
      </c>
      <c r="EM654">
        <v>5</v>
      </c>
      <c r="EN654">
        <v>1</v>
      </c>
      <c r="EO654">
        <v>1</v>
      </c>
      <c r="EP654">
        <v>1</v>
      </c>
      <c r="EQ654">
        <v>1</v>
      </c>
      <c r="ER654">
        <v>1</v>
      </c>
      <c r="EZ654">
        <v>1</v>
      </c>
      <c r="FA654">
        <v>1</v>
      </c>
      <c r="FD654">
        <v>1</v>
      </c>
      <c r="FG654">
        <v>0</v>
      </c>
      <c r="FH654" t="s">
        <v>3179</v>
      </c>
      <c r="FI654">
        <v>1</v>
      </c>
      <c r="FJ654" t="s">
        <v>204</v>
      </c>
      <c r="FK654">
        <v>10</v>
      </c>
      <c r="FL654">
        <v>12</v>
      </c>
      <c r="FM654">
        <v>12</v>
      </c>
      <c r="FN654">
        <v>23</v>
      </c>
      <c r="FO654" t="s">
        <v>2206</v>
      </c>
      <c r="FP654">
        <v>20</v>
      </c>
      <c r="FQ654" t="s">
        <v>3180</v>
      </c>
      <c r="FR654" t="s">
        <v>3196</v>
      </c>
      <c r="FS654">
        <v>1</v>
      </c>
      <c r="FT654">
        <v>1</v>
      </c>
      <c r="FU654" t="s">
        <v>2221</v>
      </c>
      <c r="FV654" t="s">
        <v>3182</v>
      </c>
      <c r="FW654">
        <v>0</v>
      </c>
      <c r="FX654">
        <v>1</v>
      </c>
      <c r="FY654">
        <v>0</v>
      </c>
      <c r="FZ654">
        <v>0</v>
      </c>
      <c r="GA654">
        <v>59048</v>
      </c>
      <c r="GB654">
        <v>201</v>
      </c>
      <c r="GC654">
        <v>293.7711443</v>
      </c>
      <c r="GD654" t="s">
        <v>2401</v>
      </c>
      <c r="GE654">
        <v>1</v>
      </c>
      <c r="HG654" t="s">
        <v>202</v>
      </c>
      <c r="HJ654">
        <v>0</v>
      </c>
    </row>
    <row r="655" spans="1:218" x14ac:dyDescent="0.3">
      <c r="A655">
        <v>1412</v>
      </c>
      <c r="B655" t="s">
        <v>3279</v>
      </c>
      <c r="C655" t="s">
        <v>5327</v>
      </c>
      <c r="D655" t="s">
        <v>212</v>
      </c>
      <c r="E655">
        <v>1</v>
      </c>
      <c r="F655" t="s">
        <v>202</v>
      </c>
      <c r="H655">
        <v>1</v>
      </c>
      <c r="M655">
        <v>1</v>
      </c>
      <c r="N655">
        <v>1</v>
      </c>
      <c r="U655">
        <v>1</v>
      </c>
      <c r="W655">
        <v>1</v>
      </c>
      <c r="X655" t="s">
        <v>3174</v>
      </c>
      <c r="Y655">
        <v>1</v>
      </c>
      <c r="Z655">
        <v>1</v>
      </c>
      <c r="AA655">
        <v>2</v>
      </c>
      <c r="AD655" t="s">
        <v>202</v>
      </c>
      <c r="AE655">
        <v>1</v>
      </c>
      <c r="AF655">
        <v>1</v>
      </c>
      <c r="AG655">
        <v>1</v>
      </c>
      <c r="AH655">
        <v>1</v>
      </c>
      <c r="AI655">
        <v>1</v>
      </c>
      <c r="AJ655">
        <v>1</v>
      </c>
      <c r="AK655" t="s">
        <v>5328</v>
      </c>
      <c r="AL655">
        <v>2</v>
      </c>
      <c r="AM655">
        <v>2</v>
      </c>
      <c r="AN655">
        <v>-97</v>
      </c>
      <c r="AO655">
        <v>2</v>
      </c>
      <c r="AP655">
        <v>2</v>
      </c>
      <c r="AQ655">
        <v>2</v>
      </c>
      <c r="AR655" t="s">
        <v>5329</v>
      </c>
      <c r="AS655">
        <v>2</v>
      </c>
      <c r="AT655">
        <v>2</v>
      </c>
      <c r="AU655">
        <v>2</v>
      </c>
      <c r="AV655">
        <v>2</v>
      </c>
      <c r="AW655">
        <v>6</v>
      </c>
      <c r="AX655">
        <v>7</v>
      </c>
      <c r="AY655">
        <v>1</v>
      </c>
      <c r="BE655">
        <v>1</v>
      </c>
      <c r="BF655">
        <v>2</v>
      </c>
      <c r="BG655">
        <v>1</v>
      </c>
      <c r="BH655">
        <v>2</v>
      </c>
      <c r="BI655">
        <v>1</v>
      </c>
      <c r="BJ655">
        <v>0</v>
      </c>
      <c r="BM655">
        <v>4</v>
      </c>
      <c r="BN655">
        <v>1</v>
      </c>
      <c r="BO655">
        <v>2</v>
      </c>
      <c r="BP655">
        <v>1</v>
      </c>
      <c r="BQ655">
        <v>4</v>
      </c>
      <c r="BR655">
        <v>-97</v>
      </c>
      <c r="BS655">
        <v>1</v>
      </c>
      <c r="BT655">
        <v>8</v>
      </c>
      <c r="BU655">
        <v>8</v>
      </c>
      <c r="BV655">
        <v>5</v>
      </c>
      <c r="BW655">
        <v>8</v>
      </c>
      <c r="BX655">
        <v>0</v>
      </c>
      <c r="BY655">
        <v>8</v>
      </c>
      <c r="BZ655">
        <v>0</v>
      </c>
      <c r="CA655">
        <v>8</v>
      </c>
      <c r="CB655">
        <v>3</v>
      </c>
      <c r="CC655">
        <v>8</v>
      </c>
      <c r="CD655">
        <v>0</v>
      </c>
      <c r="CE655">
        <v>8</v>
      </c>
      <c r="CF655">
        <v>0</v>
      </c>
      <c r="CG655">
        <v>8</v>
      </c>
      <c r="CH655">
        <v>0</v>
      </c>
      <c r="CI655">
        <v>8</v>
      </c>
      <c r="CJ655">
        <v>2</v>
      </c>
      <c r="CK655">
        <v>1</v>
      </c>
      <c r="CL655">
        <v>2</v>
      </c>
      <c r="CM655">
        <v>6</v>
      </c>
      <c r="CS655">
        <v>-97</v>
      </c>
      <c r="CT655">
        <v>2</v>
      </c>
      <c r="CU655">
        <v>1</v>
      </c>
      <c r="CV655" t="s">
        <v>5330</v>
      </c>
      <c r="CW655">
        <v>988</v>
      </c>
      <c r="CX655">
        <v>16.47</v>
      </c>
      <c r="CY655">
        <v>2</v>
      </c>
      <c r="CZ655">
        <v>1</v>
      </c>
      <c r="DA655" t="s">
        <v>1913</v>
      </c>
      <c r="DC655">
        <v>1</v>
      </c>
      <c r="DD655">
        <v>1</v>
      </c>
      <c r="DE655">
        <v>2</v>
      </c>
      <c r="DN655" t="s">
        <v>5312</v>
      </c>
      <c r="DO655" t="s">
        <v>5312</v>
      </c>
      <c r="DP655" t="s">
        <v>3178</v>
      </c>
      <c r="DQ655" t="s">
        <v>202</v>
      </c>
      <c r="DR655" t="s">
        <v>202</v>
      </c>
      <c r="DT655">
        <v>1</v>
      </c>
      <c r="DV655">
        <v>1</v>
      </c>
      <c r="DW655">
        <v>0</v>
      </c>
      <c r="DX655">
        <v>2</v>
      </c>
      <c r="DY655">
        <v>1</v>
      </c>
      <c r="DZ655">
        <v>1</v>
      </c>
      <c r="EA655">
        <v>12</v>
      </c>
      <c r="EB655">
        <f t="shared" si="26"/>
        <v>4</v>
      </c>
      <c r="EC655">
        <v>2</v>
      </c>
      <c r="EE655">
        <v>2</v>
      </c>
      <c r="EL655">
        <v>4</v>
      </c>
      <c r="EM655">
        <v>2</v>
      </c>
      <c r="EN655">
        <v>1</v>
      </c>
      <c r="EO655">
        <v>2</v>
      </c>
      <c r="EP655">
        <v>1</v>
      </c>
      <c r="EQ655">
        <v>1</v>
      </c>
      <c r="ER655">
        <v>2</v>
      </c>
      <c r="ES655">
        <v>1</v>
      </c>
      <c r="ET655">
        <v>5</v>
      </c>
      <c r="EU655">
        <f t="shared" ref="EU655:EU656" si="27">IF(ET655&gt;=30,1,IF(ET655&gt;=20,2,IF(ET655&gt;=15,3,IF(ET655&gt;=10,4,IF(ET655&gt;=5,5,IF(ET655&gt;0,6,0))))))</f>
        <v>5</v>
      </c>
      <c r="EV655">
        <v>3</v>
      </c>
      <c r="EW655">
        <v>1</v>
      </c>
      <c r="EY655">
        <v>4</v>
      </c>
      <c r="EZ655">
        <v>1</v>
      </c>
      <c r="FA655">
        <v>3</v>
      </c>
      <c r="FD655">
        <v>8</v>
      </c>
      <c r="FG655">
        <v>0</v>
      </c>
      <c r="FH655" t="s">
        <v>3179</v>
      </c>
      <c r="FI655">
        <v>1</v>
      </c>
      <c r="FJ655" t="s">
        <v>204</v>
      </c>
      <c r="FK655">
        <v>2</v>
      </c>
      <c r="FL655">
        <v>12</v>
      </c>
      <c r="FM655">
        <v>12</v>
      </c>
      <c r="FN655">
        <v>12</v>
      </c>
      <c r="FO655" t="s">
        <v>2233</v>
      </c>
      <c r="FP655">
        <v>1.5</v>
      </c>
      <c r="FQ655" t="s">
        <v>3180</v>
      </c>
      <c r="FR655" t="s">
        <v>3189</v>
      </c>
      <c r="FS655">
        <v>0</v>
      </c>
      <c r="FT655">
        <v>1</v>
      </c>
      <c r="FU655" t="s">
        <v>2213</v>
      </c>
      <c r="FV655" t="s">
        <v>3182</v>
      </c>
      <c r="FW655">
        <v>0</v>
      </c>
      <c r="FX655">
        <v>1</v>
      </c>
      <c r="FY655">
        <v>0</v>
      </c>
      <c r="FZ655">
        <v>0</v>
      </c>
      <c r="GA655">
        <v>59048</v>
      </c>
      <c r="GB655">
        <v>201</v>
      </c>
      <c r="GC655">
        <v>293.7711443</v>
      </c>
      <c r="GD655" t="s">
        <v>2401</v>
      </c>
      <c r="GE655">
        <v>1</v>
      </c>
      <c r="HG655" t="s">
        <v>202</v>
      </c>
      <c r="HJ655">
        <v>0</v>
      </c>
    </row>
    <row r="656" spans="1:218" x14ac:dyDescent="0.3">
      <c r="A656">
        <v>1413</v>
      </c>
      <c r="B656" t="s">
        <v>3279</v>
      </c>
      <c r="C656" t="s">
        <v>5331</v>
      </c>
      <c r="D656" t="s">
        <v>212</v>
      </c>
      <c r="E656">
        <v>1</v>
      </c>
      <c r="F656" t="s">
        <v>202</v>
      </c>
      <c r="H656">
        <v>1</v>
      </c>
      <c r="M656">
        <v>1</v>
      </c>
      <c r="N656">
        <v>1</v>
      </c>
      <c r="U656">
        <v>1</v>
      </c>
      <c r="W656">
        <v>1</v>
      </c>
      <c r="X656" t="s">
        <v>3174</v>
      </c>
      <c r="Y656">
        <v>1</v>
      </c>
      <c r="Z656">
        <v>1</v>
      </c>
      <c r="AA656">
        <v>1</v>
      </c>
      <c r="AD656" t="s">
        <v>202</v>
      </c>
      <c r="AE656">
        <v>1</v>
      </c>
      <c r="AF656">
        <v>2</v>
      </c>
      <c r="AG656">
        <v>2</v>
      </c>
      <c r="AH656">
        <v>1</v>
      </c>
      <c r="AI656">
        <v>2</v>
      </c>
      <c r="AJ656">
        <v>2</v>
      </c>
      <c r="AK656" t="s">
        <v>5332</v>
      </c>
      <c r="AL656">
        <v>1</v>
      </c>
      <c r="AM656">
        <v>2</v>
      </c>
      <c r="AN656">
        <v>1</v>
      </c>
      <c r="AO656">
        <v>2</v>
      </c>
      <c r="AP656">
        <v>1</v>
      </c>
      <c r="AQ656">
        <v>2</v>
      </c>
      <c r="AR656" t="s">
        <v>5333</v>
      </c>
      <c r="AS656">
        <v>2</v>
      </c>
      <c r="AT656">
        <v>2</v>
      </c>
      <c r="AU656">
        <v>2</v>
      </c>
      <c r="AV656">
        <v>2</v>
      </c>
      <c r="AW656">
        <v>5</v>
      </c>
      <c r="AX656">
        <v>7</v>
      </c>
      <c r="AY656">
        <v>4</v>
      </c>
      <c r="BE656">
        <v>1</v>
      </c>
      <c r="BF656">
        <v>2</v>
      </c>
      <c r="BG656">
        <v>1</v>
      </c>
      <c r="BH656">
        <v>2</v>
      </c>
      <c r="BI656">
        <v>1</v>
      </c>
      <c r="BJ656">
        <v>0</v>
      </c>
      <c r="BM656">
        <v>1</v>
      </c>
      <c r="BN656">
        <v>1</v>
      </c>
      <c r="BO656">
        <v>2</v>
      </c>
      <c r="BP656">
        <v>1</v>
      </c>
      <c r="BQ656">
        <v>10</v>
      </c>
      <c r="BR656">
        <v>1</v>
      </c>
      <c r="BS656">
        <v>-98</v>
      </c>
      <c r="CJ656">
        <v>1</v>
      </c>
      <c r="CK656">
        <v>1</v>
      </c>
      <c r="CL656">
        <v>5</v>
      </c>
      <c r="CM656">
        <v>-98</v>
      </c>
      <c r="CR656">
        <v>-98</v>
      </c>
      <c r="CS656">
        <v>6</v>
      </c>
      <c r="CT656">
        <v>1</v>
      </c>
      <c r="CU656">
        <v>2</v>
      </c>
      <c r="CV656" t="s">
        <v>5334</v>
      </c>
      <c r="CW656">
        <v>1110</v>
      </c>
      <c r="CX656">
        <v>18.5</v>
      </c>
      <c r="CY656">
        <v>2</v>
      </c>
      <c r="CZ656">
        <v>1</v>
      </c>
      <c r="DA656" t="s">
        <v>5335</v>
      </c>
      <c r="DC656">
        <v>1</v>
      </c>
      <c r="DD656">
        <v>1</v>
      </c>
      <c r="DE656">
        <v>2</v>
      </c>
      <c r="DN656" t="s">
        <v>5312</v>
      </c>
      <c r="DO656" t="s">
        <v>5312</v>
      </c>
      <c r="DP656" t="s">
        <v>3178</v>
      </c>
      <c r="DQ656" t="s">
        <v>202</v>
      </c>
      <c r="DR656" t="s">
        <v>202</v>
      </c>
      <c r="DT656">
        <v>1</v>
      </c>
      <c r="DV656">
        <v>1</v>
      </c>
      <c r="DW656">
        <v>0</v>
      </c>
      <c r="DX656">
        <v>1</v>
      </c>
      <c r="DY656">
        <v>1</v>
      </c>
      <c r="DZ656">
        <v>-97</v>
      </c>
      <c r="EB656">
        <v>6</v>
      </c>
      <c r="EC656">
        <v>-97</v>
      </c>
      <c r="EL656">
        <v>1</v>
      </c>
      <c r="EM656">
        <v>2</v>
      </c>
      <c r="EN656">
        <v>1</v>
      </c>
      <c r="EO656">
        <v>2</v>
      </c>
      <c r="EP656">
        <v>1</v>
      </c>
      <c r="EQ656">
        <v>1</v>
      </c>
      <c r="ER656">
        <v>2</v>
      </c>
      <c r="ES656">
        <v>1</v>
      </c>
      <c r="ET656">
        <v>1</v>
      </c>
      <c r="EU656">
        <f t="shared" si="27"/>
        <v>6</v>
      </c>
      <c r="EV656">
        <v>1</v>
      </c>
      <c r="EW656">
        <v>1</v>
      </c>
      <c r="EY656">
        <v>4</v>
      </c>
      <c r="EZ656">
        <v>1</v>
      </c>
      <c r="FA656">
        <v>2</v>
      </c>
      <c r="FB656">
        <v>1</v>
      </c>
      <c r="FC656">
        <v>11</v>
      </c>
      <c r="FD656">
        <v>9</v>
      </c>
      <c r="FG656">
        <v>0</v>
      </c>
      <c r="FH656" t="s">
        <v>3179</v>
      </c>
      <c r="FI656">
        <v>1</v>
      </c>
      <c r="FJ656" t="s">
        <v>204</v>
      </c>
      <c r="FN656">
        <v>2.5</v>
      </c>
      <c r="FO656" t="s">
        <v>2206</v>
      </c>
      <c r="FP656">
        <v>1.5</v>
      </c>
      <c r="FQ656" t="s">
        <v>3180</v>
      </c>
      <c r="FR656" t="s">
        <v>3189</v>
      </c>
      <c r="FS656">
        <v>0</v>
      </c>
      <c r="FT656">
        <v>1</v>
      </c>
      <c r="FU656" t="s">
        <v>2213</v>
      </c>
      <c r="FV656" t="s">
        <v>3182</v>
      </c>
      <c r="FW656">
        <v>0</v>
      </c>
      <c r="FX656">
        <v>1</v>
      </c>
      <c r="FY656">
        <v>0</v>
      </c>
      <c r="FZ656">
        <v>0</v>
      </c>
      <c r="GA656">
        <v>59048</v>
      </c>
      <c r="GB656">
        <v>201</v>
      </c>
      <c r="GC656">
        <v>293.7711443</v>
      </c>
      <c r="GD656" t="s">
        <v>2401</v>
      </c>
      <c r="GE656">
        <v>1</v>
      </c>
      <c r="HG656" t="s">
        <v>202</v>
      </c>
      <c r="HJ656">
        <v>0</v>
      </c>
    </row>
    <row r="657" spans="1:218" x14ac:dyDescent="0.3">
      <c r="A657">
        <v>1415</v>
      </c>
      <c r="B657" t="s">
        <v>3279</v>
      </c>
      <c r="C657" t="s">
        <v>5336</v>
      </c>
      <c r="D657" t="s">
        <v>212</v>
      </c>
      <c r="E657">
        <v>1</v>
      </c>
      <c r="F657" t="s">
        <v>202</v>
      </c>
      <c r="H657">
        <v>1</v>
      </c>
      <c r="M657">
        <v>1</v>
      </c>
      <c r="N657">
        <v>1</v>
      </c>
      <c r="U657">
        <v>1</v>
      </c>
      <c r="W657">
        <v>1</v>
      </c>
      <c r="X657" t="s">
        <v>3174</v>
      </c>
      <c r="Y657">
        <v>1</v>
      </c>
      <c r="Z657">
        <v>1</v>
      </c>
      <c r="AA657">
        <v>1</v>
      </c>
      <c r="AD657" t="s">
        <v>202</v>
      </c>
      <c r="AE657">
        <v>1</v>
      </c>
      <c r="AF657">
        <v>1</v>
      </c>
      <c r="AG657">
        <v>2</v>
      </c>
      <c r="AH657">
        <v>2</v>
      </c>
      <c r="AI657">
        <v>1</v>
      </c>
      <c r="AJ657">
        <v>2</v>
      </c>
      <c r="AK657" t="s">
        <v>5337</v>
      </c>
      <c r="AL657">
        <v>1</v>
      </c>
      <c r="AM657">
        <v>1</v>
      </c>
      <c r="AN657">
        <v>1</v>
      </c>
      <c r="AO657">
        <v>2</v>
      </c>
      <c r="AP657">
        <v>1</v>
      </c>
      <c r="AQ657">
        <v>1</v>
      </c>
      <c r="AR657" t="s">
        <v>5338</v>
      </c>
      <c r="AS657">
        <v>1</v>
      </c>
      <c r="AT657">
        <v>1</v>
      </c>
      <c r="AU657">
        <v>1</v>
      </c>
      <c r="AV657">
        <v>2</v>
      </c>
      <c r="AW657">
        <v>7</v>
      </c>
      <c r="AX657">
        <v>3</v>
      </c>
      <c r="AY657">
        <v>1</v>
      </c>
      <c r="BE657">
        <v>1</v>
      </c>
      <c r="BF657">
        <v>1</v>
      </c>
      <c r="BG657">
        <v>1</v>
      </c>
      <c r="BH657">
        <v>1</v>
      </c>
      <c r="BI657">
        <v>1</v>
      </c>
      <c r="BJ657">
        <v>0</v>
      </c>
      <c r="BM657">
        <v>5</v>
      </c>
      <c r="BN657">
        <v>1</v>
      </c>
      <c r="BO657">
        <v>3</v>
      </c>
      <c r="BP657">
        <v>1</v>
      </c>
      <c r="BQ657">
        <v>0.9</v>
      </c>
      <c r="BR657">
        <v>1</v>
      </c>
      <c r="BS657">
        <v>1</v>
      </c>
      <c r="BT657">
        <v>5</v>
      </c>
      <c r="BV657">
        <v>2</v>
      </c>
      <c r="BX657">
        <v>1</v>
      </c>
      <c r="BZ657">
        <v>1</v>
      </c>
      <c r="CB657">
        <v>0</v>
      </c>
      <c r="CD657">
        <v>1</v>
      </c>
      <c r="CJ657">
        <v>2</v>
      </c>
      <c r="CK657">
        <v>2</v>
      </c>
      <c r="CL657">
        <v>5</v>
      </c>
      <c r="CM657">
        <v>6</v>
      </c>
      <c r="CS657">
        <v>2</v>
      </c>
      <c r="CT657">
        <v>1</v>
      </c>
      <c r="CU657">
        <v>2</v>
      </c>
      <c r="CV657" t="s">
        <v>940</v>
      </c>
      <c r="CW657">
        <v>875</v>
      </c>
      <c r="CX657">
        <v>14.58</v>
      </c>
      <c r="CY657">
        <v>2</v>
      </c>
      <c r="CZ657">
        <v>1</v>
      </c>
      <c r="DA657" t="s">
        <v>5316</v>
      </c>
      <c r="DC657">
        <v>1</v>
      </c>
      <c r="DD657">
        <v>1</v>
      </c>
      <c r="DE657">
        <v>2</v>
      </c>
      <c r="DN657" t="s">
        <v>5312</v>
      </c>
      <c r="DO657" t="s">
        <v>5312</v>
      </c>
      <c r="DP657" t="s">
        <v>3178</v>
      </c>
      <c r="DQ657" t="s">
        <v>202</v>
      </c>
      <c r="DR657" t="s">
        <v>202</v>
      </c>
      <c r="DT657">
        <v>1</v>
      </c>
      <c r="DV657">
        <v>1</v>
      </c>
      <c r="DW657">
        <v>0</v>
      </c>
      <c r="DX657">
        <v>1</v>
      </c>
      <c r="DY657">
        <v>1</v>
      </c>
      <c r="DZ657">
        <v>-97</v>
      </c>
      <c r="EB657">
        <v>2</v>
      </c>
      <c r="EC657">
        <v>2</v>
      </c>
      <c r="EE657">
        <v>5</v>
      </c>
      <c r="EL657">
        <v>2</v>
      </c>
      <c r="EM657">
        <v>4</v>
      </c>
      <c r="EN657">
        <v>1</v>
      </c>
      <c r="EO657">
        <v>3</v>
      </c>
      <c r="EP657">
        <v>2</v>
      </c>
      <c r="EZ657">
        <v>1</v>
      </c>
      <c r="FA657">
        <v>1</v>
      </c>
      <c r="FD657">
        <v>1</v>
      </c>
      <c r="FG657">
        <v>0</v>
      </c>
      <c r="FH657" t="s">
        <v>3179</v>
      </c>
      <c r="FI657">
        <v>1</v>
      </c>
      <c r="FJ657" t="s">
        <v>204</v>
      </c>
      <c r="FK657">
        <v>5</v>
      </c>
      <c r="FL657">
        <v>12</v>
      </c>
      <c r="FM657">
        <v>12</v>
      </c>
      <c r="FN657">
        <v>25</v>
      </c>
      <c r="FO657" t="s">
        <v>2212</v>
      </c>
      <c r="FP657">
        <v>7.5</v>
      </c>
      <c r="FQ657" t="s">
        <v>3180</v>
      </c>
      <c r="FR657" t="s">
        <v>3181</v>
      </c>
      <c r="FS657">
        <v>1</v>
      </c>
      <c r="FT657">
        <v>0</v>
      </c>
      <c r="FU657" t="s">
        <v>2207</v>
      </c>
      <c r="FV657" t="s">
        <v>2207</v>
      </c>
      <c r="FW657">
        <v>0</v>
      </c>
      <c r="FX657">
        <v>1</v>
      </c>
      <c r="FY657">
        <v>0</v>
      </c>
      <c r="FZ657">
        <v>0</v>
      </c>
      <c r="GA657">
        <v>59048</v>
      </c>
      <c r="GB657">
        <v>201</v>
      </c>
      <c r="GC657">
        <v>293.7711443</v>
      </c>
      <c r="GD657" t="s">
        <v>2401</v>
      </c>
      <c r="GE657">
        <v>1</v>
      </c>
      <c r="HG657" t="s">
        <v>202</v>
      </c>
      <c r="HJ657">
        <v>0</v>
      </c>
    </row>
    <row r="658" spans="1:218" x14ac:dyDescent="0.3">
      <c r="A658">
        <v>910</v>
      </c>
      <c r="B658" t="s">
        <v>3207</v>
      </c>
      <c r="C658" t="s">
        <v>4579</v>
      </c>
      <c r="D658" t="s">
        <v>265</v>
      </c>
      <c r="E658">
        <v>1</v>
      </c>
      <c r="F658" t="s">
        <v>202</v>
      </c>
      <c r="H658">
        <v>1</v>
      </c>
      <c r="M658">
        <v>1</v>
      </c>
      <c r="N658">
        <v>1</v>
      </c>
      <c r="U658">
        <v>1</v>
      </c>
      <c r="W658">
        <v>1</v>
      </c>
      <c r="X658" t="s">
        <v>3174</v>
      </c>
      <c r="Y658">
        <v>1</v>
      </c>
      <c r="Z658">
        <v>1</v>
      </c>
      <c r="AA658">
        <v>2</v>
      </c>
      <c r="AD658" t="s">
        <v>202</v>
      </c>
      <c r="AE658">
        <v>1</v>
      </c>
      <c r="AF658">
        <v>1</v>
      </c>
      <c r="AG658">
        <v>1</v>
      </c>
      <c r="AH658">
        <v>1</v>
      </c>
      <c r="AI658">
        <v>1</v>
      </c>
      <c r="AJ658">
        <v>2</v>
      </c>
      <c r="AK658" t="s">
        <v>4580</v>
      </c>
      <c r="AL658">
        <v>1</v>
      </c>
      <c r="AM658">
        <v>2</v>
      </c>
      <c r="AN658">
        <v>2</v>
      </c>
      <c r="AO658">
        <v>2</v>
      </c>
      <c r="AP658">
        <v>2</v>
      </c>
      <c r="AQ658">
        <v>1</v>
      </c>
      <c r="AR658" t="s">
        <v>4581</v>
      </c>
      <c r="AS658">
        <v>1</v>
      </c>
      <c r="AT658">
        <v>2</v>
      </c>
      <c r="AU658">
        <v>1</v>
      </c>
      <c r="AV658">
        <v>2</v>
      </c>
      <c r="AW658">
        <v>7</v>
      </c>
      <c r="AX658">
        <v>1</v>
      </c>
      <c r="AY658">
        <v>3</v>
      </c>
      <c r="AZ658">
        <v>5</v>
      </c>
      <c r="BA658">
        <v>1</v>
      </c>
      <c r="BB658">
        <v>4</v>
      </c>
      <c r="BC658">
        <v>2</v>
      </c>
      <c r="BD658">
        <v>6</v>
      </c>
      <c r="BE658">
        <v>1</v>
      </c>
      <c r="BF658">
        <v>1</v>
      </c>
      <c r="BG658">
        <v>1</v>
      </c>
      <c r="BH658">
        <v>1</v>
      </c>
      <c r="BI658">
        <v>1</v>
      </c>
      <c r="BJ658">
        <v>0</v>
      </c>
      <c r="BM658">
        <v>2</v>
      </c>
      <c r="BN658">
        <v>1</v>
      </c>
      <c r="BO658">
        <v>3</v>
      </c>
      <c r="BP658">
        <v>1</v>
      </c>
      <c r="BQ658">
        <v>11</v>
      </c>
      <c r="BR658">
        <v>6</v>
      </c>
      <c r="BS658">
        <v>1</v>
      </c>
      <c r="BT658">
        <v>5</v>
      </c>
      <c r="BU658">
        <v>5</v>
      </c>
      <c r="BV658">
        <v>1</v>
      </c>
      <c r="BW658">
        <v>5</v>
      </c>
      <c r="BX658">
        <v>0</v>
      </c>
      <c r="BY658">
        <v>5</v>
      </c>
      <c r="BZ658">
        <v>0</v>
      </c>
      <c r="CA658">
        <v>5</v>
      </c>
      <c r="CB658">
        <v>1</v>
      </c>
      <c r="CC658">
        <v>5</v>
      </c>
      <c r="CD658">
        <v>0</v>
      </c>
      <c r="CE658">
        <v>5</v>
      </c>
      <c r="CF658">
        <v>0</v>
      </c>
      <c r="CG658">
        <v>5</v>
      </c>
      <c r="CH658">
        <v>3</v>
      </c>
      <c r="CI658">
        <v>5</v>
      </c>
      <c r="CJ658">
        <v>1</v>
      </c>
      <c r="CK658">
        <v>1</v>
      </c>
      <c r="CL658">
        <v>6</v>
      </c>
      <c r="CM658">
        <v>1</v>
      </c>
      <c r="CR658">
        <v>2</v>
      </c>
      <c r="CS658">
        <v>9</v>
      </c>
      <c r="CT658">
        <v>1</v>
      </c>
      <c r="CU658">
        <v>1</v>
      </c>
      <c r="CV658" t="s">
        <v>468</v>
      </c>
      <c r="CW658">
        <v>861</v>
      </c>
      <c r="CX658">
        <v>14.35</v>
      </c>
      <c r="CY658">
        <v>2</v>
      </c>
      <c r="CZ658">
        <v>1</v>
      </c>
      <c r="DA658" t="s">
        <v>500</v>
      </c>
      <c r="DC658">
        <v>1</v>
      </c>
      <c r="DD658">
        <v>1</v>
      </c>
      <c r="DE658">
        <v>28</v>
      </c>
      <c r="DN658" t="s">
        <v>4535</v>
      </c>
      <c r="DO658" t="s">
        <v>4535</v>
      </c>
      <c r="DP658" t="s">
        <v>3178</v>
      </c>
      <c r="DQ658" t="s">
        <v>202</v>
      </c>
      <c r="DR658" t="s">
        <v>202</v>
      </c>
      <c r="DT658">
        <v>1</v>
      </c>
      <c r="DV658">
        <v>1</v>
      </c>
      <c r="DW658">
        <v>0</v>
      </c>
      <c r="DX658">
        <v>2</v>
      </c>
      <c r="DY658">
        <v>1</v>
      </c>
      <c r="DZ658">
        <v>1</v>
      </c>
      <c r="EA658">
        <v>11</v>
      </c>
      <c r="EB658">
        <f>IF(EA658&gt;=30,1,IF(EA658&gt;=20,2,IF(EA658&gt;=15,3,IF(EA658&gt;=10,4,IF(EA658&gt;=5,5,IF(EA658&gt;0,6,0))))))</f>
        <v>4</v>
      </c>
      <c r="EC658">
        <v>1</v>
      </c>
      <c r="ED658">
        <v>11</v>
      </c>
      <c r="EL658">
        <v>1</v>
      </c>
      <c r="EM658">
        <v>2</v>
      </c>
      <c r="EN658">
        <v>1</v>
      </c>
      <c r="EO658">
        <v>2</v>
      </c>
      <c r="EP658">
        <v>1</v>
      </c>
      <c r="EQ658">
        <v>1</v>
      </c>
      <c r="ER658">
        <v>1</v>
      </c>
      <c r="EZ658">
        <v>1</v>
      </c>
      <c r="FA658">
        <v>1</v>
      </c>
      <c r="FD658">
        <v>1</v>
      </c>
      <c r="FG658">
        <v>0</v>
      </c>
      <c r="FH658" t="s">
        <v>3179</v>
      </c>
      <c r="FI658">
        <v>1</v>
      </c>
      <c r="FJ658" t="s">
        <v>204</v>
      </c>
      <c r="FK658">
        <v>0.91666669999999995</v>
      </c>
      <c r="FL658">
        <v>11</v>
      </c>
      <c r="FM658">
        <v>11</v>
      </c>
      <c r="FN658">
        <v>11</v>
      </c>
      <c r="FO658" t="s">
        <v>2206</v>
      </c>
      <c r="FP658">
        <v>1.5</v>
      </c>
      <c r="FQ658" t="s">
        <v>3180</v>
      </c>
      <c r="FR658" t="s">
        <v>3189</v>
      </c>
      <c r="FS658">
        <v>0</v>
      </c>
      <c r="FT658">
        <v>1</v>
      </c>
      <c r="FU658" t="s">
        <v>2221</v>
      </c>
      <c r="FV658" t="s">
        <v>3182</v>
      </c>
      <c r="FW658">
        <v>0</v>
      </c>
      <c r="FX658">
        <v>1</v>
      </c>
      <c r="FY658">
        <v>0</v>
      </c>
      <c r="FZ658">
        <v>0</v>
      </c>
      <c r="GA658">
        <v>11328</v>
      </c>
      <c r="GB658">
        <v>52</v>
      </c>
      <c r="GC658">
        <v>217.8461538</v>
      </c>
      <c r="GD658" t="s">
        <v>2401</v>
      </c>
      <c r="GE658">
        <v>1</v>
      </c>
      <c r="HG658" t="s">
        <v>202</v>
      </c>
      <c r="HJ658">
        <v>0</v>
      </c>
    </row>
    <row r="659" spans="1:218" x14ac:dyDescent="0.3">
      <c r="A659">
        <v>1421</v>
      </c>
      <c r="B659" t="s">
        <v>3312</v>
      </c>
      <c r="C659" t="s">
        <v>5343</v>
      </c>
      <c r="D659" t="s">
        <v>212</v>
      </c>
      <c r="E659">
        <v>1</v>
      </c>
      <c r="F659" t="s">
        <v>202</v>
      </c>
      <c r="H659">
        <v>1</v>
      </c>
      <c r="M659">
        <v>1</v>
      </c>
      <c r="N659">
        <v>1</v>
      </c>
      <c r="U659">
        <v>1</v>
      </c>
      <c r="W659">
        <v>1</v>
      </c>
      <c r="X659" t="s">
        <v>3174</v>
      </c>
      <c r="Y659">
        <v>1</v>
      </c>
      <c r="Z659">
        <v>1</v>
      </c>
      <c r="AA659">
        <v>8</v>
      </c>
      <c r="AD659" t="s">
        <v>202</v>
      </c>
      <c r="AE659">
        <v>1</v>
      </c>
      <c r="AF659">
        <v>1</v>
      </c>
      <c r="AG659">
        <v>2</v>
      </c>
      <c r="AH659">
        <v>2</v>
      </c>
      <c r="AI659">
        <v>2</v>
      </c>
      <c r="AJ659">
        <v>2</v>
      </c>
      <c r="AK659" t="s">
        <v>5004</v>
      </c>
      <c r="AL659">
        <v>1</v>
      </c>
      <c r="AM659">
        <v>2</v>
      </c>
      <c r="AN659">
        <v>1</v>
      </c>
      <c r="AO659">
        <v>2</v>
      </c>
      <c r="AP659">
        <v>2</v>
      </c>
      <c r="AQ659">
        <v>1</v>
      </c>
      <c r="AR659" t="s">
        <v>5005</v>
      </c>
      <c r="AS659">
        <v>2</v>
      </c>
      <c r="AT659">
        <v>2</v>
      </c>
      <c r="AU659">
        <v>2</v>
      </c>
      <c r="AV659">
        <v>2</v>
      </c>
      <c r="AW659">
        <v>7</v>
      </c>
      <c r="AX659">
        <v>1</v>
      </c>
      <c r="AY659">
        <v>3</v>
      </c>
      <c r="BE659">
        <v>1</v>
      </c>
      <c r="BF659">
        <v>1</v>
      </c>
      <c r="BG659">
        <v>1</v>
      </c>
      <c r="BH659">
        <v>1</v>
      </c>
      <c r="BI659">
        <v>1</v>
      </c>
      <c r="BJ659">
        <v>0</v>
      </c>
      <c r="BM659">
        <v>4</v>
      </c>
      <c r="BN659">
        <v>1</v>
      </c>
      <c r="BO659">
        <v>3</v>
      </c>
      <c r="BP659">
        <v>1</v>
      </c>
      <c r="BQ659">
        <v>2.5</v>
      </c>
      <c r="BR659">
        <v>-97</v>
      </c>
      <c r="BS659">
        <v>1</v>
      </c>
      <c r="BT659">
        <v>7</v>
      </c>
      <c r="BV659">
        <v>4</v>
      </c>
      <c r="BX659">
        <v>1</v>
      </c>
      <c r="BZ659">
        <v>0</v>
      </c>
      <c r="CB659">
        <v>2</v>
      </c>
      <c r="CJ659">
        <v>2</v>
      </c>
      <c r="CK659">
        <v>2</v>
      </c>
      <c r="CL659">
        <v>6</v>
      </c>
      <c r="CM659">
        <v>6</v>
      </c>
      <c r="CS659">
        <v>4</v>
      </c>
      <c r="CT659">
        <v>1</v>
      </c>
      <c r="CU659">
        <v>2</v>
      </c>
      <c r="CV659" t="s">
        <v>5344</v>
      </c>
      <c r="CW659">
        <v>713</v>
      </c>
      <c r="CX659">
        <v>11.88</v>
      </c>
      <c r="CY659">
        <v>2</v>
      </c>
      <c r="CZ659">
        <v>1</v>
      </c>
      <c r="DA659" t="s">
        <v>510</v>
      </c>
      <c r="DC659">
        <v>1</v>
      </c>
      <c r="DD659">
        <v>1</v>
      </c>
      <c r="DE659">
        <v>5</v>
      </c>
      <c r="DN659" t="s">
        <v>5345</v>
      </c>
      <c r="DO659" t="s">
        <v>5345</v>
      </c>
      <c r="DP659" t="s">
        <v>3178</v>
      </c>
      <c r="DQ659" t="s">
        <v>202</v>
      </c>
      <c r="DR659" t="s">
        <v>202</v>
      </c>
      <c r="DT659">
        <v>1</v>
      </c>
      <c r="DV659">
        <v>1</v>
      </c>
      <c r="DW659">
        <v>0</v>
      </c>
      <c r="DX659">
        <v>8</v>
      </c>
      <c r="DY659">
        <v>1</v>
      </c>
      <c r="DZ659">
        <v>1</v>
      </c>
      <c r="EA659">
        <v>5</v>
      </c>
      <c r="EB659">
        <f>IF(EA659&gt;=30,1,IF(EA659&gt;=20,2,IF(EA659&gt;=15,3,IF(EA659&gt;=10,4,IF(EA659&gt;=5,5,IF(EA659&gt;0,6,0))))))</f>
        <v>5</v>
      </c>
      <c r="EC659">
        <v>2</v>
      </c>
      <c r="EE659">
        <v>5</v>
      </c>
      <c r="EL659">
        <v>1</v>
      </c>
      <c r="EM659">
        <v>2</v>
      </c>
      <c r="EN659">
        <v>1</v>
      </c>
      <c r="EO659">
        <v>2</v>
      </c>
      <c r="EP659">
        <v>1</v>
      </c>
      <c r="EQ659">
        <v>1</v>
      </c>
      <c r="ER659">
        <v>1</v>
      </c>
      <c r="EZ659">
        <v>-97</v>
      </c>
      <c r="FA659">
        <v>1</v>
      </c>
      <c r="FD659">
        <v>9</v>
      </c>
      <c r="FG659">
        <v>0</v>
      </c>
      <c r="FH659" t="s">
        <v>3179</v>
      </c>
      <c r="FI659">
        <v>1</v>
      </c>
      <c r="FJ659" t="s">
        <v>204</v>
      </c>
      <c r="FK659">
        <v>5</v>
      </c>
      <c r="FL659">
        <v>12</v>
      </c>
      <c r="FM659">
        <v>12</v>
      </c>
      <c r="FN659">
        <v>5</v>
      </c>
      <c r="FO659" t="s">
        <v>2206</v>
      </c>
      <c r="FP659">
        <v>1.5</v>
      </c>
      <c r="FQ659" t="s">
        <v>3180</v>
      </c>
      <c r="FR659" t="s">
        <v>3189</v>
      </c>
      <c r="FS659">
        <v>0</v>
      </c>
      <c r="FT659">
        <v>1</v>
      </c>
      <c r="FU659" t="s">
        <v>2221</v>
      </c>
      <c r="FV659" t="s">
        <v>3182</v>
      </c>
      <c r="FW659">
        <v>0</v>
      </c>
      <c r="FX659">
        <v>1</v>
      </c>
      <c r="FY659">
        <v>0</v>
      </c>
      <c r="FZ659">
        <v>0</v>
      </c>
      <c r="GA659">
        <v>20418</v>
      </c>
      <c r="GB659">
        <v>71</v>
      </c>
      <c r="GC659">
        <v>287.57746479999997</v>
      </c>
      <c r="GD659" t="s">
        <v>2401</v>
      </c>
      <c r="GE659">
        <v>1</v>
      </c>
      <c r="HG659" t="s">
        <v>202</v>
      </c>
      <c r="HJ659">
        <v>0</v>
      </c>
    </row>
    <row r="660" spans="1:218" x14ac:dyDescent="0.3">
      <c r="A660">
        <v>920</v>
      </c>
      <c r="B660" t="s">
        <v>3190</v>
      </c>
      <c r="C660" t="s">
        <v>4600</v>
      </c>
      <c r="D660" t="s">
        <v>265</v>
      </c>
      <c r="E660">
        <v>1</v>
      </c>
      <c r="F660" t="s">
        <v>202</v>
      </c>
      <c r="H660">
        <v>1</v>
      </c>
      <c r="M660">
        <v>1</v>
      </c>
      <c r="N660">
        <v>1</v>
      </c>
      <c r="U660">
        <v>1</v>
      </c>
      <c r="W660">
        <v>1</v>
      </c>
      <c r="X660" t="s">
        <v>3174</v>
      </c>
      <c r="Y660">
        <v>1</v>
      </c>
      <c r="Z660">
        <v>1</v>
      </c>
      <c r="AA660">
        <v>7</v>
      </c>
      <c r="AD660" t="s">
        <v>202</v>
      </c>
      <c r="AE660">
        <v>1</v>
      </c>
      <c r="AF660">
        <v>1</v>
      </c>
      <c r="AG660">
        <v>1</v>
      </c>
      <c r="AH660">
        <v>2</v>
      </c>
      <c r="AI660">
        <v>1</v>
      </c>
      <c r="AJ660">
        <v>2</v>
      </c>
      <c r="AK660" t="s">
        <v>4601</v>
      </c>
      <c r="AL660">
        <v>1</v>
      </c>
      <c r="AM660">
        <v>1</v>
      </c>
      <c r="AN660">
        <v>2</v>
      </c>
      <c r="AO660">
        <v>2</v>
      </c>
      <c r="AP660">
        <v>2</v>
      </c>
      <c r="AQ660">
        <v>2</v>
      </c>
      <c r="AR660" t="s">
        <v>4602</v>
      </c>
      <c r="AS660">
        <v>2</v>
      </c>
      <c r="AT660">
        <v>1</v>
      </c>
      <c r="AU660">
        <v>2</v>
      </c>
      <c r="AV660">
        <v>1</v>
      </c>
      <c r="AW660">
        <v>7</v>
      </c>
      <c r="AX660">
        <v>1</v>
      </c>
      <c r="AY660">
        <v>1</v>
      </c>
      <c r="AZ660">
        <v>2</v>
      </c>
      <c r="BA660">
        <v>3</v>
      </c>
      <c r="BB660">
        <v>4</v>
      </c>
      <c r="BC660">
        <v>5</v>
      </c>
      <c r="BD660">
        <v>6</v>
      </c>
      <c r="BE660">
        <v>1</v>
      </c>
      <c r="BF660">
        <v>1</v>
      </c>
      <c r="BG660">
        <v>1</v>
      </c>
      <c r="BH660">
        <v>1</v>
      </c>
      <c r="BI660">
        <v>1</v>
      </c>
      <c r="BJ660">
        <v>0</v>
      </c>
      <c r="BM660">
        <v>1</v>
      </c>
      <c r="BN660">
        <v>1</v>
      </c>
      <c r="BO660">
        <v>3</v>
      </c>
      <c r="BP660">
        <v>1</v>
      </c>
      <c r="BQ660">
        <v>12</v>
      </c>
      <c r="BR660">
        <v>3</v>
      </c>
      <c r="BS660">
        <v>1</v>
      </c>
      <c r="BT660">
        <v>4</v>
      </c>
      <c r="BV660">
        <v>1</v>
      </c>
      <c r="BX660">
        <v>1</v>
      </c>
      <c r="BZ660">
        <v>0</v>
      </c>
      <c r="CB660">
        <v>0</v>
      </c>
      <c r="CD660">
        <v>2</v>
      </c>
      <c r="CJ660">
        <v>2</v>
      </c>
      <c r="CK660">
        <v>2</v>
      </c>
      <c r="CL660">
        <v>8</v>
      </c>
      <c r="CM660">
        <v>1</v>
      </c>
      <c r="CR660">
        <v>2</v>
      </c>
      <c r="CS660">
        <v>-98</v>
      </c>
      <c r="CT660">
        <v>1</v>
      </c>
      <c r="CU660">
        <v>1</v>
      </c>
      <c r="CV660" t="s">
        <v>973</v>
      </c>
      <c r="CW660">
        <v>610</v>
      </c>
      <c r="CX660">
        <v>10.17</v>
      </c>
      <c r="CY660">
        <v>2</v>
      </c>
      <c r="CZ660">
        <v>1</v>
      </c>
      <c r="DA660" t="s">
        <v>3234</v>
      </c>
      <c r="DC660">
        <v>1</v>
      </c>
      <c r="DD660">
        <v>1</v>
      </c>
      <c r="DE660">
        <v>29</v>
      </c>
      <c r="DN660" t="s">
        <v>4593</v>
      </c>
      <c r="DO660" t="s">
        <v>4593</v>
      </c>
      <c r="DP660" t="s">
        <v>3178</v>
      </c>
      <c r="DQ660" t="s">
        <v>202</v>
      </c>
      <c r="DR660" t="s">
        <v>202</v>
      </c>
      <c r="DT660">
        <v>1</v>
      </c>
      <c r="DV660">
        <v>1</v>
      </c>
      <c r="DW660">
        <v>0</v>
      </c>
      <c r="DX660">
        <v>7</v>
      </c>
      <c r="DY660">
        <v>1</v>
      </c>
      <c r="DZ660">
        <v>1</v>
      </c>
      <c r="EA660">
        <v>20</v>
      </c>
      <c r="EB660">
        <f>IF(EA660&gt;=30,1,IF(EA660&gt;=20,2,IF(EA660&gt;=15,3,IF(EA660&gt;=10,4,IF(EA660&gt;=5,5,IF(EA660&gt;0,6,0))))))</f>
        <v>2</v>
      </c>
      <c r="EC660">
        <v>2</v>
      </c>
      <c r="EE660">
        <v>20</v>
      </c>
      <c r="EL660">
        <v>1</v>
      </c>
      <c r="EM660">
        <v>2</v>
      </c>
      <c r="EN660">
        <v>1</v>
      </c>
      <c r="EO660">
        <v>1</v>
      </c>
      <c r="EP660">
        <v>1</v>
      </c>
      <c r="EQ660">
        <v>1</v>
      </c>
      <c r="ER660">
        <v>1</v>
      </c>
      <c r="EZ660">
        <v>1</v>
      </c>
      <c r="FA660">
        <v>1</v>
      </c>
      <c r="FD660">
        <v>1</v>
      </c>
      <c r="FG660">
        <v>0</v>
      </c>
      <c r="FH660" t="s">
        <v>3179</v>
      </c>
      <c r="FI660">
        <v>1</v>
      </c>
      <c r="FJ660" t="s">
        <v>204</v>
      </c>
      <c r="FK660">
        <v>20</v>
      </c>
      <c r="FL660">
        <v>12</v>
      </c>
      <c r="FM660">
        <v>12</v>
      </c>
      <c r="FN660">
        <v>20</v>
      </c>
      <c r="FO660" t="s">
        <v>2206</v>
      </c>
      <c r="FP660">
        <v>1.5</v>
      </c>
      <c r="FQ660" t="s">
        <v>3180</v>
      </c>
      <c r="FR660" t="s">
        <v>3196</v>
      </c>
      <c r="FS660">
        <v>1</v>
      </c>
      <c r="FT660">
        <v>1</v>
      </c>
      <c r="FU660" t="s">
        <v>2221</v>
      </c>
      <c r="FV660" t="s">
        <v>3182</v>
      </c>
      <c r="FW660">
        <v>0</v>
      </c>
      <c r="FX660">
        <v>1</v>
      </c>
      <c r="FY660">
        <v>0</v>
      </c>
      <c r="FZ660">
        <v>0</v>
      </c>
      <c r="GA660">
        <v>15709</v>
      </c>
      <c r="GB660">
        <v>72</v>
      </c>
      <c r="GC660">
        <v>218.18055559999999</v>
      </c>
      <c r="GD660" t="s">
        <v>2401</v>
      </c>
      <c r="GE660">
        <v>1</v>
      </c>
      <c r="HG660" t="s">
        <v>202</v>
      </c>
      <c r="HJ660">
        <v>0</v>
      </c>
    </row>
    <row r="661" spans="1:218" x14ac:dyDescent="0.3">
      <c r="A661">
        <v>922</v>
      </c>
      <c r="B661" t="s">
        <v>3312</v>
      </c>
      <c r="C661" t="s">
        <v>4608</v>
      </c>
      <c r="D661" t="s">
        <v>212</v>
      </c>
      <c r="E661">
        <v>1</v>
      </c>
      <c r="F661" t="s">
        <v>202</v>
      </c>
      <c r="H661">
        <v>1</v>
      </c>
      <c r="M661">
        <v>1</v>
      </c>
      <c r="N661">
        <v>1</v>
      </c>
      <c r="U661">
        <v>1</v>
      </c>
      <c r="W661">
        <v>1</v>
      </c>
      <c r="X661" t="s">
        <v>3174</v>
      </c>
      <c r="Y661">
        <v>1</v>
      </c>
      <c r="Z661">
        <v>1</v>
      </c>
      <c r="AA661">
        <v>1</v>
      </c>
      <c r="AD661" t="s">
        <v>202</v>
      </c>
      <c r="AE661">
        <v>1</v>
      </c>
      <c r="AF661">
        <v>2</v>
      </c>
      <c r="AG661">
        <v>1</v>
      </c>
      <c r="AH661">
        <v>2</v>
      </c>
      <c r="AI661">
        <v>1</v>
      </c>
      <c r="AJ661">
        <v>2</v>
      </c>
      <c r="AK661" t="s">
        <v>4609</v>
      </c>
      <c r="AL661">
        <v>1</v>
      </c>
      <c r="AM661">
        <v>2</v>
      </c>
      <c r="AN661">
        <v>1</v>
      </c>
      <c r="AO661">
        <v>2</v>
      </c>
      <c r="AP661">
        <v>2</v>
      </c>
      <c r="AQ661">
        <v>1</v>
      </c>
      <c r="AR661" t="s">
        <v>4610</v>
      </c>
      <c r="AS661">
        <v>1</v>
      </c>
      <c r="AT661">
        <v>2</v>
      </c>
      <c r="AU661">
        <v>1</v>
      </c>
      <c r="AV661">
        <v>2</v>
      </c>
      <c r="AW661">
        <v>7</v>
      </c>
      <c r="AX661">
        <v>1</v>
      </c>
      <c r="AY661">
        <v>4</v>
      </c>
      <c r="BE661">
        <v>1</v>
      </c>
      <c r="BF661">
        <v>1</v>
      </c>
      <c r="BG661">
        <v>1</v>
      </c>
      <c r="BH661">
        <v>1</v>
      </c>
      <c r="BI661">
        <v>1</v>
      </c>
      <c r="BJ661">
        <v>0</v>
      </c>
      <c r="BM661">
        <v>1</v>
      </c>
      <c r="BN661">
        <v>1</v>
      </c>
      <c r="BO661">
        <v>3</v>
      </c>
      <c r="BP661">
        <v>1</v>
      </c>
      <c r="BQ661">
        <v>13</v>
      </c>
      <c r="BR661">
        <v>2</v>
      </c>
      <c r="BS661">
        <v>1</v>
      </c>
      <c r="BT661">
        <v>3</v>
      </c>
      <c r="BV661">
        <v>1</v>
      </c>
      <c r="BX661">
        <v>0</v>
      </c>
      <c r="BZ661">
        <v>0</v>
      </c>
      <c r="CB661">
        <v>2</v>
      </c>
      <c r="CJ661">
        <v>1</v>
      </c>
      <c r="CK661">
        <v>2</v>
      </c>
      <c r="CL661">
        <v>6</v>
      </c>
      <c r="CM661">
        <v>1</v>
      </c>
      <c r="CR661">
        <v>2</v>
      </c>
      <c r="CS661">
        <v>7</v>
      </c>
      <c r="CT661">
        <v>1</v>
      </c>
      <c r="CU661">
        <v>2</v>
      </c>
      <c r="CV661" t="s">
        <v>341</v>
      </c>
      <c r="CW661">
        <v>653</v>
      </c>
      <c r="CX661">
        <v>10.88</v>
      </c>
      <c r="CY661">
        <v>2</v>
      </c>
      <c r="CZ661">
        <v>1</v>
      </c>
      <c r="DA661" t="s">
        <v>4607</v>
      </c>
      <c r="DC661">
        <v>1</v>
      </c>
      <c r="DD661">
        <v>1</v>
      </c>
      <c r="DE661">
        <v>5</v>
      </c>
      <c r="DN661" t="s">
        <v>4593</v>
      </c>
      <c r="DO661" t="s">
        <v>4593</v>
      </c>
      <c r="DP661" t="s">
        <v>3178</v>
      </c>
      <c r="DQ661" t="s">
        <v>202</v>
      </c>
      <c r="DR661" t="s">
        <v>202</v>
      </c>
      <c r="DT661">
        <v>1</v>
      </c>
      <c r="DV661">
        <v>1</v>
      </c>
      <c r="DW661">
        <v>0</v>
      </c>
      <c r="DX661">
        <v>1</v>
      </c>
      <c r="DY661">
        <v>1</v>
      </c>
      <c r="DZ661">
        <v>-97</v>
      </c>
      <c r="EB661">
        <v>-97</v>
      </c>
      <c r="EC661">
        <v>-97</v>
      </c>
      <c r="EL661">
        <v>-97</v>
      </c>
      <c r="EM661">
        <v>-97</v>
      </c>
      <c r="EN661">
        <v>1</v>
      </c>
      <c r="EO661">
        <v>2</v>
      </c>
      <c r="EP661">
        <v>1</v>
      </c>
      <c r="EQ661">
        <v>1</v>
      </c>
      <c r="ER661">
        <v>1</v>
      </c>
      <c r="EZ661">
        <v>1</v>
      </c>
      <c r="FA661">
        <v>1</v>
      </c>
      <c r="FD661">
        <v>1</v>
      </c>
      <c r="FG661">
        <v>0</v>
      </c>
      <c r="FH661" t="s">
        <v>3179</v>
      </c>
      <c r="FI661">
        <v>1</v>
      </c>
      <c r="FJ661" t="s">
        <v>204</v>
      </c>
      <c r="FN661">
        <v>20</v>
      </c>
      <c r="FO661" t="s">
        <v>202</v>
      </c>
      <c r="FQ661" t="s">
        <v>3180</v>
      </c>
      <c r="FR661" t="s">
        <v>3189</v>
      </c>
      <c r="FS661">
        <v>0</v>
      </c>
      <c r="FT661">
        <v>1</v>
      </c>
      <c r="FU661" t="s">
        <v>2221</v>
      </c>
      <c r="FV661" t="s">
        <v>3182</v>
      </c>
      <c r="FW661">
        <v>0</v>
      </c>
      <c r="FX661">
        <v>1</v>
      </c>
      <c r="FY661">
        <v>0</v>
      </c>
      <c r="FZ661">
        <v>0</v>
      </c>
      <c r="GA661">
        <v>20418</v>
      </c>
      <c r="GB661">
        <v>71</v>
      </c>
      <c r="GC661">
        <v>287.57746479999997</v>
      </c>
      <c r="GD661" t="s">
        <v>2401</v>
      </c>
      <c r="GE661">
        <v>1</v>
      </c>
      <c r="HG661" t="s">
        <v>202</v>
      </c>
      <c r="HJ661">
        <v>0</v>
      </c>
    </row>
    <row r="662" spans="1:218" x14ac:dyDescent="0.3">
      <c r="A662">
        <v>929</v>
      </c>
      <c r="B662" t="s">
        <v>3202</v>
      </c>
      <c r="C662" t="s">
        <v>4619</v>
      </c>
      <c r="D662" t="s">
        <v>194</v>
      </c>
      <c r="E662">
        <v>1</v>
      </c>
      <c r="F662" t="s">
        <v>202</v>
      </c>
      <c r="H662">
        <v>1</v>
      </c>
      <c r="M662">
        <v>1</v>
      </c>
      <c r="N662">
        <v>1</v>
      </c>
      <c r="U662">
        <v>1</v>
      </c>
      <c r="W662">
        <v>1</v>
      </c>
      <c r="X662" t="s">
        <v>3174</v>
      </c>
      <c r="Y662">
        <v>1</v>
      </c>
      <c r="Z662">
        <v>1</v>
      </c>
      <c r="AA662">
        <v>1</v>
      </c>
      <c r="AD662" t="s">
        <v>202</v>
      </c>
      <c r="AE662">
        <v>1</v>
      </c>
      <c r="AF662">
        <v>1</v>
      </c>
      <c r="AG662">
        <v>1</v>
      </c>
      <c r="AH662">
        <v>1</v>
      </c>
      <c r="AI662">
        <v>1</v>
      </c>
      <c r="AJ662">
        <v>2</v>
      </c>
      <c r="AK662" t="s">
        <v>4620</v>
      </c>
      <c r="AL662">
        <v>1</v>
      </c>
      <c r="AM662">
        <v>2</v>
      </c>
      <c r="AN662">
        <v>1</v>
      </c>
      <c r="AO662">
        <v>2</v>
      </c>
      <c r="AP662">
        <v>-97</v>
      </c>
      <c r="AQ662">
        <v>1</v>
      </c>
      <c r="AR662" t="s">
        <v>4621</v>
      </c>
      <c r="AS662">
        <v>1</v>
      </c>
      <c r="AT662">
        <v>1</v>
      </c>
      <c r="AU662">
        <v>1</v>
      </c>
      <c r="AV662">
        <v>1</v>
      </c>
      <c r="AW662">
        <v>7</v>
      </c>
      <c r="AX662">
        <v>1</v>
      </c>
      <c r="AY662">
        <v>5</v>
      </c>
      <c r="BE662">
        <v>1</v>
      </c>
      <c r="BF662">
        <v>1</v>
      </c>
      <c r="BG662">
        <v>1</v>
      </c>
      <c r="BH662">
        <v>1</v>
      </c>
      <c r="BI662">
        <v>1</v>
      </c>
      <c r="BJ662">
        <v>1</v>
      </c>
      <c r="BK662">
        <v>1</v>
      </c>
      <c r="BL662">
        <v>1</v>
      </c>
      <c r="BM662">
        <v>6</v>
      </c>
      <c r="BN662">
        <v>1</v>
      </c>
      <c r="BO662">
        <v>2</v>
      </c>
      <c r="BP662">
        <v>1</v>
      </c>
      <c r="BQ662">
        <v>0.5</v>
      </c>
      <c r="BR662">
        <v>3</v>
      </c>
      <c r="BS662">
        <v>1</v>
      </c>
      <c r="BT662">
        <v>1</v>
      </c>
      <c r="BV662">
        <v>0</v>
      </c>
      <c r="BX662">
        <v>0</v>
      </c>
      <c r="BZ662">
        <v>0</v>
      </c>
      <c r="CB662">
        <v>0</v>
      </c>
      <c r="CD662">
        <v>0</v>
      </c>
      <c r="CF662">
        <v>1</v>
      </c>
      <c r="CJ662">
        <v>1</v>
      </c>
      <c r="CK662">
        <v>2</v>
      </c>
      <c r="CL662">
        <v>5</v>
      </c>
      <c r="CM662">
        <v>6</v>
      </c>
      <c r="CS662">
        <v>-98</v>
      </c>
      <c r="CT662">
        <v>1</v>
      </c>
      <c r="CU662">
        <v>1</v>
      </c>
      <c r="CV662" t="s">
        <v>613</v>
      </c>
      <c r="CW662">
        <v>818</v>
      </c>
      <c r="CX662">
        <v>13.63</v>
      </c>
      <c r="CY662">
        <v>2</v>
      </c>
      <c r="CZ662">
        <v>1</v>
      </c>
      <c r="DA662" t="s">
        <v>4607</v>
      </c>
      <c r="DC662">
        <v>1</v>
      </c>
      <c r="DD662">
        <v>1</v>
      </c>
      <c r="DE662">
        <v>15</v>
      </c>
      <c r="DN662" t="s">
        <v>4593</v>
      </c>
      <c r="DO662" t="s">
        <v>4593</v>
      </c>
      <c r="DP662" t="s">
        <v>3178</v>
      </c>
      <c r="DQ662" t="s">
        <v>202</v>
      </c>
      <c r="DR662" t="s">
        <v>202</v>
      </c>
      <c r="DT662">
        <v>1</v>
      </c>
      <c r="DV662">
        <v>1</v>
      </c>
      <c r="DW662">
        <v>0</v>
      </c>
      <c r="DX662">
        <v>1</v>
      </c>
      <c r="DY662">
        <v>1</v>
      </c>
      <c r="DZ662">
        <v>1</v>
      </c>
      <c r="EA662">
        <v>10</v>
      </c>
      <c r="EB662">
        <f>IF(EA662&gt;=30,1,IF(EA662&gt;=20,2,IF(EA662&gt;=15,3,IF(EA662&gt;=10,4,IF(EA662&gt;=5,5,IF(EA662&gt;0,6,0))))))</f>
        <v>4</v>
      </c>
      <c r="EC662">
        <v>1</v>
      </c>
      <c r="ED662">
        <v>10</v>
      </c>
      <c r="EL662">
        <v>1</v>
      </c>
      <c r="EM662">
        <v>-97</v>
      </c>
      <c r="EN662">
        <v>1</v>
      </c>
      <c r="EO662">
        <v>1</v>
      </c>
      <c r="EP662">
        <v>1</v>
      </c>
      <c r="EQ662">
        <v>1</v>
      </c>
      <c r="ER662">
        <v>1</v>
      </c>
      <c r="EZ662">
        <v>1</v>
      </c>
      <c r="FA662">
        <v>1</v>
      </c>
      <c r="FD662">
        <v>1</v>
      </c>
      <c r="FG662">
        <v>0</v>
      </c>
      <c r="FH662" t="s">
        <v>3179</v>
      </c>
      <c r="FI662">
        <v>1</v>
      </c>
      <c r="FJ662" t="s">
        <v>204</v>
      </c>
      <c r="FK662">
        <v>0.83333330000000005</v>
      </c>
      <c r="FL662">
        <v>10</v>
      </c>
      <c r="FM662">
        <v>10</v>
      </c>
      <c r="FN662">
        <v>10</v>
      </c>
      <c r="FO662" t="s">
        <v>2206</v>
      </c>
      <c r="FQ662" t="s">
        <v>3180</v>
      </c>
      <c r="FR662" t="s">
        <v>3196</v>
      </c>
      <c r="FS662">
        <v>1</v>
      </c>
      <c r="FT662">
        <v>1</v>
      </c>
      <c r="FU662" t="s">
        <v>2221</v>
      </c>
      <c r="FV662" t="s">
        <v>3182</v>
      </c>
      <c r="FW662">
        <v>0</v>
      </c>
      <c r="FX662">
        <v>1</v>
      </c>
      <c r="FY662">
        <v>0</v>
      </c>
      <c r="FZ662">
        <v>0</v>
      </c>
      <c r="GA662">
        <v>20830</v>
      </c>
      <c r="GB662">
        <v>83</v>
      </c>
      <c r="GC662">
        <v>250.9638554</v>
      </c>
      <c r="GD662" t="s">
        <v>2401</v>
      </c>
      <c r="GE662">
        <v>1</v>
      </c>
      <c r="HG662" t="s">
        <v>202</v>
      </c>
      <c r="HJ662">
        <v>0</v>
      </c>
    </row>
    <row r="663" spans="1:218" x14ac:dyDescent="0.3">
      <c r="A663">
        <v>1432</v>
      </c>
      <c r="B663" t="s">
        <v>3225</v>
      </c>
      <c r="C663" t="s">
        <v>5355</v>
      </c>
      <c r="D663" t="s">
        <v>212</v>
      </c>
      <c r="E663">
        <v>1</v>
      </c>
      <c r="F663" t="s">
        <v>202</v>
      </c>
      <c r="H663">
        <v>1</v>
      </c>
      <c r="M663">
        <v>1</v>
      </c>
      <c r="N663">
        <v>1</v>
      </c>
      <c r="U663">
        <v>-98</v>
      </c>
      <c r="W663">
        <v>-98</v>
      </c>
      <c r="X663" t="s">
        <v>3174</v>
      </c>
      <c r="Y663">
        <v>1</v>
      </c>
      <c r="Z663">
        <v>1</v>
      </c>
      <c r="AA663">
        <v>8</v>
      </c>
      <c r="AD663" t="s">
        <v>202</v>
      </c>
      <c r="AE663">
        <v>1</v>
      </c>
      <c r="AF663">
        <v>1</v>
      </c>
      <c r="AG663">
        <v>1</v>
      </c>
      <c r="AH663">
        <v>1</v>
      </c>
      <c r="AI663">
        <v>2</v>
      </c>
      <c r="AJ663">
        <v>2</v>
      </c>
      <c r="AK663" t="s">
        <v>5356</v>
      </c>
      <c r="AL663">
        <v>1</v>
      </c>
      <c r="AM663">
        <v>1</v>
      </c>
      <c r="AN663">
        <v>1</v>
      </c>
      <c r="AO663">
        <v>2</v>
      </c>
      <c r="AP663">
        <v>2</v>
      </c>
      <c r="AQ663">
        <v>2</v>
      </c>
      <c r="AR663" t="s">
        <v>5357</v>
      </c>
      <c r="AS663">
        <v>2</v>
      </c>
      <c r="AT663">
        <v>1</v>
      </c>
      <c r="AU663">
        <v>1</v>
      </c>
      <c r="AV663">
        <v>3</v>
      </c>
      <c r="AW663">
        <v>7</v>
      </c>
      <c r="AX663">
        <v>3</v>
      </c>
      <c r="AY663">
        <v>1</v>
      </c>
      <c r="BE663">
        <v>1</v>
      </c>
      <c r="BF663">
        <v>1</v>
      </c>
      <c r="BG663">
        <v>1</v>
      </c>
      <c r="BH663">
        <v>1</v>
      </c>
      <c r="BI663">
        <v>1</v>
      </c>
      <c r="BJ663">
        <v>0</v>
      </c>
      <c r="BM663">
        <v>1</v>
      </c>
      <c r="BN663">
        <v>1</v>
      </c>
      <c r="BO663">
        <v>3</v>
      </c>
      <c r="BP663">
        <v>1</v>
      </c>
      <c r="BQ663">
        <v>4</v>
      </c>
      <c r="BR663">
        <v>6</v>
      </c>
      <c r="BS663">
        <v>1</v>
      </c>
      <c r="BT663">
        <v>4</v>
      </c>
      <c r="BV663">
        <v>0</v>
      </c>
      <c r="BX663">
        <v>2</v>
      </c>
      <c r="BZ663">
        <v>1</v>
      </c>
      <c r="CB663">
        <v>0</v>
      </c>
      <c r="CD663">
        <v>0</v>
      </c>
      <c r="CF663">
        <v>1</v>
      </c>
      <c r="CJ663">
        <v>1</v>
      </c>
      <c r="CK663">
        <v>2</v>
      </c>
      <c r="CL663">
        <v>8</v>
      </c>
      <c r="CM663">
        <v>1</v>
      </c>
      <c r="CR663">
        <v>2</v>
      </c>
      <c r="CS663">
        <v>-97</v>
      </c>
      <c r="CT663">
        <v>1</v>
      </c>
      <c r="CU663">
        <v>2</v>
      </c>
      <c r="CV663" t="s">
        <v>2924</v>
      </c>
      <c r="CW663">
        <v>870</v>
      </c>
      <c r="CX663">
        <v>14.5</v>
      </c>
      <c r="CY663">
        <v>2</v>
      </c>
      <c r="CZ663">
        <v>1</v>
      </c>
      <c r="DA663" t="s">
        <v>318</v>
      </c>
      <c r="DC663">
        <v>1</v>
      </c>
      <c r="DD663">
        <v>1</v>
      </c>
      <c r="DE663">
        <v>3</v>
      </c>
      <c r="DN663" t="s">
        <v>5354</v>
      </c>
      <c r="DO663" t="s">
        <v>5354</v>
      </c>
      <c r="DP663" t="s">
        <v>3178</v>
      </c>
      <c r="DQ663" t="s">
        <v>202</v>
      </c>
      <c r="DR663" t="s">
        <v>202</v>
      </c>
      <c r="DT663">
        <v>1</v>
      </c>
      <c r="DV663">
        <v>1</v>
      </c>
      <c r="DW663">
        <v>0</v>
      </c>
      <c r="DX663">
        <v>8</v>
      </c>
      <c r="DY663">
        <v>1</v>
      </c>
      <c r="DZ663">
        <v>-97</v>
      </c>
      <c r="EB663">
        <v>4</v>
      </c>
      <c r="EC663">
        <v>2</v>
      </c>
      <c r="EE663">
        <v>13</v>
      </c>
      <c r="EL663">
        <v>1</v>
      </c>
      <c r="EM663">
        <v>-97</v>
      </c>
      <c r="EN663">
        <v>1</v>
      </c>
      <c r="EO663">
        <v>1</v>
      </c>
      <c r="EP663">
        <v>1</v>
      </c>
      <c r="EQ663">
        <v>1</v>
      </c>
      <c r="ER663">
        <v>1</v>
      </c>
      <c r="EZ663">
        <v>-97</v>
      </c>
      <c r="FA663">
        <v>-97</v>
      </c>
      <c r="FD663">
        <v>-97</v>
      </c>
      <c r="FG663">
        <v>0</v>
      </c>
      <c r="FH663" t="s">
        <v>3179</v>
      </c>
      <c r="FI663">
        <v>1</v>
      </c>
      <c r="FJ663" t="s">
        <v>204</v>
      </c>
      <c r="FK663">
        <v>13</v>
      </c>
      <c r="FL663">
        <v>12</v>
      </c>
      <c r="FM663">
        <v>12</v>
      </c>
      <c r="FN663">
        <v>12.5</v>
      </c>
      <c r="FO663" t="s">
        <v>2206</v>
      </c>
      <c r="FQ663" t="s">
        <v>3180</v>
      </c>
      <c r="FR663" t="s">
        <v>3196</v>
      </c>
      <c r="FS663">
        <v>1</v>
      </c>
      <c r="FT663">
        <v>1</v>
      </c>
      <c r="FU663" t="s">
        <v>2221</v>
      </c>
      <c r="FV663" t="s">
        <v>3182</v>
      </c>
      <c r="FW663">
        <v>1</v>
      </c>
      <c r="FX663">
        <v>0</v>
      </c>
      <c r="FY663">
        <v>1</v>
      </c>
      <c r="FZ663">
        <v>0</v>
      </c>
      <c r="GA663">
        <v>39021</v>
      </c>
      <c r="GB663">
        <v>133</v>
      </c>
      <c r="GC663">
        <v>293.3909774</v>
      </c>
      <c r="GD663" t="s">
        <v>2401</v>
      </c>
      <c r="GE663">
        <v>1</v>
      </c>
      <c r="HG663" t="s">
        <v>202</v>
      </c>
      <c r="HI663">
        <v>1</v>
      </c>
      <c r="HJ663">
        <v>1</v>
      </c>
    </row>
    <row r="664" spans="1:218" x14ac:dyDescent="0.3">
      <c r="A664">
        <v>931</v>
      </c>
      <c r="B664" t="s">
        <v>3183</v>
      </c>
      <c r="C664" t="s">
        <v>4622</v>
      </c>
      <c r="D664" t="s">
        <v>212</v>
      </c>
      <c r="E664">
        <v>1</v>
      </c>
      <c r="F664" t="s">
        <v>202</v>
      </c>
      <c r="H664">
        <v>1</v>
      </c>
      <c r="M664">
        <v>1</v>
      </c>
      <c r="N664">
        <v>1</v>
      </c>
      <c r="U664">
        <v>1</v>
      </c>
      <c r="W664">
        <v>1</v>
      </c>
      <c r="X664" t="s">
        <v>3174</v>
      </c>
      <c r="Y664">
        <v>1</v>
      </c>
      <c r="Z664">
        <v>1</v>
      </c>
      <c r="AA664">
        <v>1</v>
      </c>
      <c r="AD664" t="s">
        <v>202</v>
      </c>
      <c r="AE664">
        <v>1</v>
      </c>
      <c r="AF664">
        <v>1</v>
      </c>
      <c r="AG664">
        <v>1</v>
      </c>
      <c r="AH664">
        <v>2</v>
      </c>
      <c r="AI664">
        <v>2</v>
      </c>
      <c r="AJ664">
        <v>2</v>
      </c>
      <c r="AK664" t="s">
        <v>4623</v>
      </c>
      <c r="AL664">
        <v>1</v>
      </c>
      <c r="AM664">
        <v>2</v>
      </c>
      <c r="AN664">
        <v>1</v>
      </c>
      <c r="AO664">
        <v>2</v>
      </c>
      <c r="AP664">
        <v>2</v>
      </c>
      <c r="AQ664">
        <v>1</v>
      </c>
      <c r="AR664" t="s">
        <v>4624</v>
      </c>
      <c r="AS664">
        <v>2</v>
      </c>
      <c r="AT664">
        <v>2</v>
      </c>
      <c r="AU664">
        <v>2</v>
      </c>
      <c r="AV664">
        <v>2</v>
      </c>
      <c r="AW664">
        <v>7</v>
      </c>
      <c r="AX664">
        <v>7</v>
      </c>
      <c r="AY664">
        <v>1</v>
      </c>
      <c r="BE664">
        <v>1</v>
      </c>
      <c r="BF664">
        <v>1</v>
      </c>
      <c r="BG664">
        <v>1</v>
      </c>
      <c r="BH664">
        <v>1</v>
      </c>
      <c r="BI664">
        <v>1</v>
      </c>
      <c r="BJ664">
        <v>0</v>
      </c>
      <c r="BM664">
        <v>2</v>
      </c>
      <c r="BN664">
        <v>1</v>
      </c>
      <c r="BO664">
        <v>3</v>
      </c>
      <c r="BP664">
        <v>1</v>
      </c>
      <c r="BQ664">
        <v>10</v>
      </c>
      <c r="BR664">
        <v>2</v>
      </c>
      <c r="BS664">
        <v>1</v>
      </c>
      <c r="BT664">
        <v>3</v>
      </c>
      <c r="BV664">
        <v>1</v>
      </c>
      <c r="BX664">
        <v>0</v>
      </c>
      <c r="BZ664">
        <v>0</v>
      </c>
      <c r="CB664">
        <v>2</v>
      </c>
      <c r="CJ664">
        <v>1</v>
      </c>
      <c r="CK664">
        <v>2</v>
      </c>
      <c r="CL664">
        <v>6</v>
      </c>
      <c r="CM664">
        <v>6</v>
      </c>
      <c r="CS664">
        <v>8</v>
      </c>
      <c r="CT664">
        <v>1</v>
      </c>
      <c r="CU664">
        <v>1</v>
      </c>
      <c r="CV664" t="s">
        <v>262</v>
      </c>
      <c r="CW664">
        <v>608</v>
      </c>
      <c r="CX664">
        <v>10.130000000000001</v>
      </c>
      <c r="CY664">
        <v>2</v>
      </c>
      <c r="CZ664">
        <v>1</v>
      </c>
      <c r="DA664" t="s">
        <v>4607</v>
      </c>
      <c r="DC664">
        <v>1</v>
      </c>
      <c r="DD664">
        <v>1</v>
      </c>
      <c r="DE664">
        <v>4</v>
      </c>
      <c r="DN664" t="s">
        <v>4593</v>
      </c>
      <c r="DO664" t="s">
        <v>4593</v>
      </c>
      <c r="DP664" t="s">
        <v>3178</v>
      </c>
      <c r="DQ664" t="s">
        <v>202</v>
      </c>
      <c r="DR664" t="s">
        <v>202</v>
      </c>
      <c r="DT664">
        <v>1</v>
      </c>
      <c r="DV664">
        <v>1</v>
      </c>
      <c r="DW664">
        <v>0</v>
      </c>
      <c r="DX664">
        <v>1</v>
      </c>
      <c r="DY664">
        <v>1</v>
      </c>
      <c r="DZ664">
        <v>1</v>
      </c>
      <c r="EA664">
        <v>10</v>
      </c>
      <c r="EB664">
        <f>IF(EA664&gt;=30,1,IF(EA664&gt;=20,2,IF(EA664&gt;=15,3,IF(EA664&gt;=10,4,IF(EA664&gt;=5,5,IF(EA664&gt;0,6,0))))))</f>
        <v>4</v>
      </c>
      <c r="EC664">
        <v>1</v>
      </c>
      <c r="ED664">
        <v>8</v>
      </c>
      <c r="EL664">
        <v>2</v>
      </c>
      <c r="EM664">
        <v>2</v>
      </c>
      <c r="EN664">
        <v>1</v>
      </c>
      <c r="EO664">
        <v>1</v>
      </c>
      <c r="EP664">
        <v>1</v>
      </c>
      <c r="EQ664">
        <v>1</v>
      </c>
      <c r="ER664">
        <v>1</v>
      </c>
      <c r="EZ664">
        <v>1</v>
      </c>
      <c r="FA664">
        <v>1</v>
      </c>
      <c r="FD664">
        <v>1</v>
      </c>
      <c r="FG664">
        <v>0</v>
      </c>
      <c r="FH664" t="s">
        <v>3179</v>
      </c>
      <c r="FI664">
        <v>1</v>
      </c>
      <c r="FJ664" t="s">
        <v>204</v>
      </c>
      <c r="FK664">
        <v>0.66666669999999995</v>
      </c>
      <c r="FL664">
        <v>8</v>
      </c>
      <c r="FM664">
        <v>8</v>
      </c>
      <c r="FN664">
        <v>10</v>
      </c>
      <c r="FO664" t="s">
        <v>2212</v>
      </c>
      <c r="FP664">
        <v>1.5</v>
      </c>
      <c r="FQ664" t="s">
        <v>3180</v>
      </c>
      <c r="FR664" t="s">
        <v>3196</v>
      </c>
      <c r="FS664">
        <v>1</v>
      </c>
      <c r="FT664">
        <v>1</v>
      </c>
      <c r="FU664" t="s">
        <v>2221</v>
      </c>
      <c r="FV664" t="s">
        <v>3182</v>
      </c>
      <c r="FW664">
        <v>0</v>
      </c>
      <c r="FX664">
        <v>1</v>
      </c>
      <c r="FY664">
        <v>0</v>
      </c>
      <c r="FZ664">
        <v>0</v>
      </c>
      <c r="GA664">
        <v>37408</v>
      </c>
      <c r="GB664">
        <v>127</v>
      </c>
      <c r="GC664">
        <v>294.55118110000001</v>
      </c>
      <c r="GD664" t="s">
        <v>2401</v>
      </c>
      <c r="GE664">
        <v>1</v>
      </c>
      <c r="HG664" t="s">
        <v>202</v>
      </c>
      <c r="HJ664">
        <v>0</v>
      </c>
    </row>
    <row r="665" spans="1:218" x14ac:dyDescent="0.3">
      <c r="A665">
        <v>1434</v>
      </c>
      <c r="B665" t="s">
        <v>4040</v>
      </c>
      <c r="C665" t="s">
        <v>5360</v>
      </c>
      <c r="D665" t="s">
        <v>194</v>
      </c>
      <c r="E665">
        <v>1</v>
      </c>
      <c r="F665" t="s">
        <v>202</v>
      </c>
      <c r="H665">
        <v>1</v>
      </c>
      <c r="M665">
        <v>3</v>
      </c>
      <c r="N665">
        <v>1</v>
      </c>
      <c r="U665">
        <v>1</v>
      </c>
      <c r="W665">
        <v>1</v>
      </c>
      <c r="X665" t="s">
        <v>3174</v>
      </c>
      <c r="Y665">
        <v>1</v>
      </c>
      <c r="Z665">
        <v>1</v>
      </c>
      <c r="AA665">
        <v>1</v>
      </c>
      <c r="AD665" t="s">
        <v>3174</v>
      </c>
      <c r="AE665">
        <v>1</v>
      </c>
      <c r="AF665">
        <v>2</v>
      </c>
      <c r="AG665">
        <v>1</v>
      </c>
      <c r="AH665">
        <v>2</v>
      </c>
      <c r="AI665">
        <v>2</v>
      </c>
      <c r="AJ665">
        <v>2</v>
      </c>
      <c r="AK665" t="s">
        <v>3809</v>
      </c>
      <c r="AL665">
        <v>2</v>
      </c>
      <c r="AM665">
        <v>2</v>
      </c>
      <c r="AN665">
        <v>2</v>
      </c>
      <c r="AO665">
        <v>2</v>
      </c>
      <c r="AP665">
        <v>1</v>
      </c>
      <c r="AQ665">
        <v>2</v>
      </c>
      <c r="AR665" t="s">
        <v>3810</v>
      </c>
      <c r="AS665">
        <v>1</v>
      </c>
      <c r="AT665">
        <v>1</v>
      </c>
      <c r="AU665">
        <v>1</v>
      </c>
      <c r="AV665">
        <v>1</v>
      </c>
      <c r="AW665">
        <v>7</v>
      </c>
      <c r="AX665">
        <v>4</v>
      </c>
      <c r="AY665">
        <v>2</v>
      </c>
      <c r="BE665">
        <v>1</v>
      </c>
      <c r="BF665">
        <v>1</v>
      </c>
      <c r="BG665">
        <v>1</v>
      </c>
      <c r="BH665">
        <v>1</v>
      </c>
      <c r="BI665">
        <v>1</v>
      </c>
      <c r="BJ665">
        <v>1</v>
      </c>
      <c r="BK665">
        <v>1</v>
      </c>
      <c r="BL665">
        <v>1</v>
      </c>
      <c r="BM665">
        <v>1</v>
      </c>
      <c r="BN665">
        <v>1</v>
      </c>
      <c r="BO665">
        <v>4</v>
      </c>
      <c r="BP665">
        <v>1</v>
      </c>
      <c r="BQ665">
        <v>25</v>
      </c>
      <c r="BR665">
        <v>2</v>
      </c>
      <c r="BS665">
        <v>1</v>
      </c>
      <c r="BT665">
        <v>2</v>
      </c>
      <c r="BV665">
        <v>0</v>
      </c>
      <c r="BX665">
        <v>0</v>
      </c>
      <c r="BZ665">
        <v>0</v>
      </c>
      <c r="CB665">
        <v>0</v>
      </c>
      <c r="CD665">
        <v>0</v>
      </c>
      <c r="CF665">
        <v>2</v>
      </c>
      <c r="CJ665">
        <v>1</v>
      </c>
      <c r="CK665">
        <v>1</v>
      </c>
      <c r="CL665">
        <v>7</v>
      </c>
      <c r="CM665">
        <v>2</v>
      </c>
      <c r="CR665">
        <v>2</v>
      </c>
      <c r="CS665">
        <v>10</v>
      </c>
      <c r="CT665">
        <v>1</v>
      </c>
      <c r="CU665">
        <v>2</v>
      </c>
      <c r="CV665" t="s">
        <v>5361</v>
      </c>
      <c r="CW665">
        <v>976</v>
      </c>
      <c r="CX665">
        <v>16.27</v>
      </c>
      <c r="CY665">
        <v>2</v>
      </c>
      <c r="CZ665">
        <v>1</v>
      </c>
      <c r="DA665" t="s">
        <v>2501</v>
      </c>
      <c r="DC665">
        <v>1</v>
      </c>
      <c r="DD665">
        <v>1</v>
      </c>
      <c r="DE665">
        <v>24</v>
      </c>
      <c r="DN665" t="s">
        <v>5362</v>
      </c>
      <c r="DO665" t="s">
        <v>5362</v>
      </c>
      <c r="DP665" t="s">
        <v>3178</v>
      </c>
      <c r="DQ665" t="s">
        <v>202</v>
      </c>
      <c r="DR665" t="s">
        <v>202</v>
      </c>
      <c r="DT665">
        <v>1</v>
      </c>
      <c r="DV665">
        <v>1</v>
      </c>
      <c r="DW665">
        <v>0</v>
      </c>
      <c r="DX665">
        <v>1</v>
      </c>
      <c r="DY665">
        <v>1</v>
      </c>
      <c r="DZ665">
        <v>1</v>
      </c>
      <c r="EA665">
        <v>10</v>
      </c>
      <c r="EB665">
        <f>IF(EA665&gt;=30,1,IF(EA665&gt;=20,2,IF(EA665&gt;=15,3,IF(EA665&gt;=10,4,IF(EA665&gt;=5,5,IF(EA665&gt;0,6,0))))))</f>
        <v>4</v>
      </c>
      <c r="EC665">
        <v>2</v>
      </c>
      <c r="EE665">
        <v>10</v>
      </c>
      <c r="EL665">
        <v>1</v>
      </c>
      <c r="EM665">
        <v>3</v>
      </c>
      <c r="EN665">
        <v>1</v>
      </c>
      <c r="EO665">
        <v>4</v>
      </c>
      <c r="EP665">
        <v>1</v>
      </c>
      <c r="EQ665">
        <v>1</v>
      </c>
      <c r="ER665">
        <v>1</v>
      </c>
      <c r="EZ665">
        <v>2</v>
      </c>
      <c r="FE665">
        <v>3</v>
      </c>
      <c r="FG665">
        <v>0</v>
      </c>
      <c r="FH665" t="s">
        <v>3179</v>
      </c>
      <c r="FI665">
        <v>1</v>
      </c>
      <c r="FJ665" t="s">
        <v>204</v>
      </c>
      <c r="FK665">
        <v>10</v>
      </c>
      <c r="FL665">
        <v>12</v>
      </c>
      <c r="FM665">
        <v>12</v>
      </c>
      <c r="FN665">
        <v>10</v>
      </c>
      <c r="FO665" t="s">
        <v>2206</v>
      </c>
      <c r="FP665">
        <v>3.5</v>
      </c>
      <c r="FQ665" t="s">
        <v>3180</v>
      </c>
      <c r="FR665" t="s">
        <v>3201</v>
      </c>
      <c r="FS665">
        <v>1</v>
      </c>
      <c r="FT665">
        <v>1</v>
      </c>
      <c r="FU665" t="s">
        <v>2221</v>
      </c>
      <c r="FV665" t="s">
        <v>3182</v>
      </c>
      <c r="FW665">
        <v>1</v>
      </c>
      <c r="FX665">
        <v>0</v>
      </c>
      <c r="FY665">
        <v>1</v>
      </c>
      <c r="FZ665">
        <v>0</v>
      </c>
      <c r="GA665">
        <v>1601</v>
      </c>
      <c r="GB665">
        <v>16</v>
      </c>
      <c r="GC665">
        <v>100.0625</v>
      </c>
      <c r="GD665" t="s">
        <v>2401</v>
      </c>
      <c r="GE665">
        <v>1</v>
      </c>
      <c r="HG665" t="s">
        <v>202</v>
      </c>
      <c r="HI665">
        <v>1</v>
      </c>
      <c r="HJ665">
        <v>1</v>
      </c>
    </row>
    <row r="666" spans="1:218" x14ac:dyDescent="0.3">
      <c r="A666">
        <v>945</v>
      </c>
      <c r="B666" t="s">
        <v>3202</v>
      </c>
      <c r="C666" t="s">
        <v>4644</v>
      </c>
      <c r="D666" t="s">
        <v>194</v>
      </c>
      <c r="E666">
        <v>1</v>
      </c>
      <c r="F666" t="s">
        <v>202</v>
      </c>
      <c r="H666">
        <v>1</v>
      </c>
      <c r="M666">
        <v>1</v>
      </c>
      <c r="N666">
        <v>1</v>
      </c>
      <c r="U666">
        <v>1</v>
      </c>
      <c r="W666">
        <v>1</v>
      </c>
      <c r="X666" t="s">
        <v>3174</v>
      </c>
      <c r="Y666">
        <v>1</v>
      </c>
      <c r="Z666">
        <v>1</v>
      </c>
      <c r="AA666">
        <v>2</v>
      </c>
      <c r="AD666" t="s">
        <v>202</v>
      </c>
      <c r="AE666">
        <v>1</v>
      </c>
      <c r="AF666">
        <v>1</v>
      </c>
      <c r="AG666">
        <v>1</v>
      </c>
      <c r="AH666">
        <v>1</v>
      </c>
      <c r="AI666">
        <v>1</v>
      </c>
      <c r="AJ666">
        <v>1</v>
      </c>
      <c r="AK666" t="s">
        <v>4645</v>
      </c>
      <c r="AL666">
        <v>1</v>
      </c>
      <c r="AM666">
        <v>1</v>
      </c>
      <c r="AN666">
        <v>2</v>
      </c>
      <c r="AO666">
        <v>2</v>
      </c>
      <c r="AP666">
        <v>2</v>
      </c>
      <c r="AQ666">
        <v>1</v>
      </c>
      <c r="AR666" t="s">
        <v>4646</v>
      </c>
      <c r="AS666">
        <v>1</v>
      </c>
      <c r="AT666">
        <v>1</v>
      </c>
      <c r="AU666">
        <v>1</v>
      </c>
      <c r="AV666">
        <v>2</v>
      </c>
      <c r="AW666">
        <v>7</v>
      </c>
      <c r="AX666">
        <v>1</v>
      </c>
      <c r="AY666">
        <v>1</v>
      </c>
      <c r="AZ666">
        <v>2</v>
      </c>
      <c r="BA666">
        <v>4</v>
      </c>
      <c r="BB666">
        <v>5</v>
      </c>
      <c r="BC666">
        <v>3</v>
      </c>
      <c r="BD666">
        <v>6</v>
      </c>
      <c r="BE666">
        <v>1</v>
      </c>
      <c r="BF666">
        <v>2</v>
      </c>
      <c r="BG666">
        <v>1</v>
      </c>
      <c r="BH666">
        <v>2</v>
      </c>
      <c r="BI666">
        <v>1</v>
      </c>
      <c r="BJ666">
        <v>0</v>
      </c>
      <c r="BM666">
        <v>1</v>
      </c>
      <c r="BN666">
        <v>1</v>
      </c>
      <c r="BO666">
        <v>4</v>
      </c>
      <c r="BP666">
        <v>1</v>
      </c>
      <c r="BQ666">
        <v>2</v>
      </c>
      <c r="BR666">
        <v>3</v>
      </c>
      <c r="BS666">
        <v>1</v>
      </c>
      <c r="BT666">
        <v>2</v>
      </c>
      <c r="BV666">
        <v>0</v>
      </c>
      <c r="BX666">
        <v>0</v>
      </c>
      <c r="BZ666">
        <v>0</v>
      </c>
      <c r="CB666">
        <v>0</v>
      </c>
      <c r="CD666">
        <v>1</v>
      </c>
      <c r="CF666">
        <v>1</v>
      </c>
      <c r="CJ666">
        <v>1</v>
      </c>
      <c r="CK666">
        <v>2</v>
      </c>
      <c r="CL666">
        <v>6</v>
      </c>
      <c r="CM666">
        <v>1</v>
      </c>
      <c r="CR666">
        <v>2</v>
      </c>
      <c r="CS666">
        <v>-98</v>
      </c>
      <c r="CT666">
        <v>1</v>
      </c>
      <c r="CU666">
        <v>1</v>
      </c>
      <c r="CV666" t="s">
        <v>3229</v>
      </c>
      <c r="CW666">
        <v>525</v>
      </c>
      <c r="CX666">
        <v>8.75</v>
      </c>
      <c r="CY666">
        <v>2</v>
      </c>
      <c r="CZ666">
        <v>1</v>
      </c>
      <c r="DA666" t="s">
        <v>548</v>
      </c>
      <c r="DC666">
        <v>1</v>
      </c>
      <c r="DD666">
        <v>1</v>
      </c>
      <c r="DE666">
        <v>15</v>
      </c>
      <c r="DN666" t="s">
        <v>4593</v>
      </c>
      <c r="DO666" t="s">
        <v>4593</v>
      </c>
      <c r="DP666" t="s">
        <v>3178</v>
      </c>
      <c r="DQ666" t="s">
        <v>202</v>
      </c>
      <c r="DR666" t="s">
        <v>202</v>
      </c>
      <c r="DT666">
        <v>1</v>
      </c>
      <c r="DV666">
        <v>1</v>
      </c>
      <c r="DW666">
        <v>0</v>
      </c>
      <c r="DX666">
        <v>2</v>
      </c>
      <c r="DY666">
        <v>1</v>
      </c>
      <c r="DZ666">
        <v>-97</v>
      </c>
      <c r="EB666">
        <v>-97</v>
      </c>
      <c r="EC666">
        <v>2</v>
      </c>
      <c r="EE666">
        <v>1</v>
      </c>
      <c r="EL666">
        <v>4</v>
      </c>
      <c r="EM666">
        <v>3</v>
      </c>
      <c r="EN666">
        <v>1</v>
      </c>
      <c r="EO666">
        <v>4</v>
      </c>
      <c r="EP666">
        <v>1</v>
      </c>
      <c r="EQ666">
        <v>1</v>
      </c>
      <c r="ER666">
        <v>1</v>
      </c>
      <c r="EZ666">
        <v>1</v>
      </c>
      <c r="FA666">
        <v>1</v>
      </c>
      <c r="FD666">
        <v>1</v>
      </c>
      <c r="FG666">
        <v>0</v>
      </c>
      <c r="FH666" t="s">
        <v>3179</v>
      </c>
      <c r="FI666">
        <v>1</v>
      </c>
      <c r="FJ666" t="s">
        <v>204</v>
      </c>
      <c r="FK666">
        <v>1</v>
      </c>
      <c r="FL666">
        <v>12</v>
      </c>
      <c r="FM666">
        <v>12</v>
      </c>
      <c r="FN666">
        <v>20</v>
      </c>
      <c r="FO666" t="s">
        <v>2233</v>
      </c>
      <c r="FP666">
        <v>3.5</v>
      </c>
      <c r="FQ666" t="s">
        <v>3180</v>
      </c>
      <c r="FR666" t="s">
        <v>3201</v>
      </c>
      <c r="FS666">
        <v>1</v>
      </c>
      <c r="FT666">
        <v>1</v>
      </c>
      <c r="FU666" t="s">
        <v>2221</v>
      </c>
      <c r="FV666" t="s">
        <v>3182</v>
      </c>
      <c r="FW666">
        <v>0</v>
      </c>
      <c r="FX666">
        <v>1</v>
      </c>
      <c r="FY666">
        <v>0</v>
      </c>
      <c r="FZ666">
        <v>0</v>
      </c>
      <c r="GA666">
        <v>20830</v>
      </c>
      <c r="GB666">
        <v>83</v>
      </c>
      <c r="GC666">
        <v>250.9638554</v>
      </c>
      <c r="GD666" t="s">
        <v>2401</v>
      </c>
      <c r="GE666">
        <v>1</v>
      </c>
      <c r="HG666" t="s">
        <v>202</v>
      </c>
      <c r="HJ666">
        <v>0</v>
      </c>
    </row>
    <row r="667" spans="1:218" x14ac:dyDescent="0.3">
      <c r="A667">
        <v>977</v>
      </c>
      <c r="B667" t="s">
        <v>3279</v>
      </c>
      <c r="C667" t="s">
        <v>4682</v>
      </c>
      <c r="D667" t="s">
        <v>212</v>
      </c>
      <c r="E667">
        <v>1</v>
      </c>
      <c r="F667" t="s">
        <v>202</v>
      </c>
      <c r="H667">
        <v>1</v>
      </c>
      <c r="M667">
        <v>1</v>
      </c>
      <c r="N667">
        <v>1</v>
      </c>
      <c r="U667">
        <v>1</v>
      </c>
      <c r="W667">
        <v>1</v>
      </c>
      <c r="X667" t="s">
        <v>3174</v>
      </c>
      <c r="Y667">
        <v>1</v>
      </c>
      <c r="Z667">
        <v>1</v>
      </c>
      <c r="AA667">
        <v>2</v>
      </c>
      <c r="AD667" t="s">
        <v>202</v>
      </c>
      <c r="AE667">
        <v>1</v>
      </c>
      <c r="AF667">
        <v>2</v>
      </c>
      <c r="AG667">
        <v>1</v>
      </c>
      <c r="AH667">
        <v>2</v>
      </c>
      <c r="AI667">
        <v>1</v>
      </c>
      <c r="AJ667">
        <v>2</v>
      </c>
      <c r="AK667" t="s">
        <v>4683</v>
      </c>
      <c r="AL667">
        <v>1</v>
      </c>
      <c r="AM667">
        <v>-97</v>
      </c>
      <c r="AN667">
        <v>2</v>
      </c>
      <c r="AO667">
        <v>2</v>
      </c>
      <c r="AP667">
        <v>2</v>
      </c>
      <c r="AQ667">
        <v>1</v>
      </c>
      <c r="AR667" t="s">
        <v>4684</v>
      </c>
      <c r="AS667">
        <v>1</v>
      </c>
      <c r="AT667">
        <v>2</v>
      </c>
      <c r="AU667">
        <v>1</v>
      </c>
      <c r="AV667">
        <v>2</v>
      </c>
      <c r="AW667">
        <v>6</v>
      </c>
      <c r="AX667">
        <v>1</v>
      </c>
      <c r="AY667">
        <v>1</v>
      </c>
      <c r="AZ667">
        <v>2</v>
      </c>
      <c r="BA667">
        <v>3</v>
      </c>
      <c r="BB667">
        <v>4</v>
      </c>
      <c r="BC667">
        <v>5</v>
      </c>
      <c r="BD667">
        <v>6</v>
      </c>
      <c r="BE667">
        <v>1</v>
      </c>
      <c r="BF667">
        <v>1</v>
      </c>
      <c r="BG667">
        <v>1</v>
      </c>
      <c r="BH667">
        <v>1</v>
      </c>
      <c r="BI667">
        <v>1</v>
      </c>
      <c r="BJ667">
        <v>0</v>
      </c>
      <c r="BM667">
        <v>1</v>
      </c>
      <c r="BN667">
        <v>1</v>
      </c>
      <c r="BO667">
        <v>2</v>
      </c>
      <c r="BP667">
        <v>1</v>
      </c>
      <c r="BQ667">
        <v>30</v>
      </c>
      <c r="BR667">
        <v>1</v>
      </c>
      <c r="BS667">
        <v>1</v>
      </c>
      <c r="BT667">
        <v>1</v>
      </c>
      <c r="BV667">
        <v>0</v>
      </c>
      <c r="BX667">
        <v>0</v>
      </c>
      <c r="BZ667">
        <v>0</v>
      </c>
      <c r="CB667">
        <v>0</v>
      </c>
      <c r="CD667">
        <v>0</v>
      </c>
      <c r="CF667">
        <v>1</v>
      </c>
      <c r="CJ667">
        <v>1</v>
      </c>
      <c r="CK667">
        <v>1</v>
      </c>
      <c r="CL667">
        <v>8</v>
      </c>
      <c r="CM667">
        <v>1</v>
      </c>
      <c r="CR667">
        <v>2</v>
      </c>
      <c r="CS667">
        <v>-97</v>
      </c>
      <c r="CT667">
        <v>1</v>
      </c>
      <c r="CU667">
        <v>1</v>
      </c>
      <c r="CV667" t="s">
        <v>1534</v>
      </c>
      <c r="CW667">
        <v>897</v>
      </c>
      <c r="CX667">
        <v>14.95</v>
      </c>
      <c r="CY667">
        <v>2</v>
      </c>
      <c r="CZ667">
        <v>1</v>
      </c>
      <c r="DA667" t="s">
        <v>3419</v>
      </c>
      <c r="DC667">
        <v>1</v>
      </c>
      <c r="DD667">
        <v>1</v>
      </c>
      <c r="DE667">
        <v>2</v>
      </c>
      <c r="DN667" t="s">
        <v>4657</v>
      </c>
      <c r="DO667" t="s">
        <v>4657</v>
      </c>
      <c r="DP667" t="s">
        <v>3178</v>
      </c>
      <c r="DQ667" t="s">
        <v>202</v>
      </c>
      <c r="DR667" t="s">
        <v>202</v>
      </c>
      <c r="DT667">
        <v>1</v>
      </c>
      <c r="DV667">
        <v>1</v>
      </c>
      <c r="DW667">
        <v>0</v>
      </c>
      <c r="DX667">
        <v>2</v>
      </c>
      <c r="DY667">
        <v>1</v>
      </c>
      <c r="DZ667">
        <v>-97</v>
      </c>
      <c r="EB667">
        <v>5</v>
      </c>
      <c r="EC667">
        <v>-97</v>
      </c>
      <c r="EL667">
        <v>4</v>
      </c>
      <c r="EM667">
        <v>2</v>
      </c>
      <c r="EN667">
        <v>1</v>
      </c>
      <c r="EO667">
        <v>2</v>
      </c>
      <c r="EP667">
        <v>1</v>
      </c>
      <c r="EQ667">
        <v>1</v>
      </c>
      <c r="ER667">
        <v>1</v>
      </c>
      <c r="EZ667">
        <v>1</v>
      </c>
      <c r="FA667">
        <v>1</v>
      </c>
      <c r="FD667">
        <v>1</v>
      </c>
      <c r="FG667">
        <v>0</v>
      </c>
      <c r="FH667" t="s">
        <v>3179</v>
      </c>
      <c r="FI667">
        <v>1</v>
      </c>
      <c r="FJ667" t="s">
        <v>204</v>
      </c>
      <c r="FN667">
        <v>7.5</v>
      </c>
      <c r="FO667" t="s">
        <v>2233</v>
      </c>
      <c r="FP667">
        <v>1.5</v>
      </c>
      <c r="FQ667" t="s">
        <v>3180</v>
      </c>
      <c r="FR667" t="s">
        <v>3189</v>
      </c>
      <c r="FS667">
        <v>0</v>
      </c>
      <c r="FT667">
        <v>1</v>
      </c>
      <c r="FU667" t="s">
        <v>2221</v>
      </c>
      <c r="FV667" t="s">
        <v>3182</v>
      </c>
      <c r="FW667">
        <v>0</v>
      </c>
      <c r="FX667">
        <v>1</v>
      </c>
      <c r="FY667">
        <v>0</v>
      </c>
      <c r="FZ667">
        <v>0</v>
      </c>
      <c r="GA667">
        <v>59048</v>
      </c>
      <c r="GB667">
        <v>201</v>
      </c>
      <c r="GC667">
        <v>293.7711443</v>
      </c>
      <c r="GD667" t="s">
        <v>2401</v>
      </c>
      <c r="GE667">
        <v>1</v>
      </c>
      <c r="HG667" t="s">
        <v>202</v>
      </c>
      <c r="HJ667">
        <v>0</v>
      </c>
    </row>
    <row r="668" spans="1:218" x14ac:dyDescent="0.3">
      <c r="A668">
        <v>1442</v>
      </c>
      <c r="B668" t="s">
        <v>3303</v>
      </c>
      <c r="C668" t="s">
        <v>5369</v>
      </c>
      <c r="D668" t="s">
        <v>212</v>
      </c>
      <c r="E668">
        <v>1</v>
      </c>
      <c r="F668" t="s">
        <v>202</v>
      </c>
      <c r="H668">
        <v>1</v>
      </c>
      <c r="M668">
        <v>1</v>
      </c>
      <c r="N668">
        <v>2</v>
      </c>
      <c r="O668">
        <v>1</v>
      </c>
      <c r="U668">
        <v>1</v>
      </c>
      <c r="W668">
        <v>1</v>
      </c>
      <c r="X668" t="s">
        <v>3174</v>
      </c>
      <c r="Y668">
        <v>1</v>
      </c>
      <c r="Z668">
        <v>1</v>
      </c>
      <c r="AA668">
        <v>1</v>
      </c>
      <c r="AD668" t="s">
        <v>202</v>
      </c>
      <c r="AE668">
        <v>1</v>
      </c>
      <c r="AF668">
        <v>1</v>
      </c>
      <c r="AG668">
        <v>1</v>
      </c>
      <c r="AH668">
        <v>1</v>
      </c>
      <c r="AI668">
        <v>1</v>
      </c>
      <c r="AJ668">
        <v>2</v>
      </c>
      <c r="AK668" t="s">
        <v>4705</v>
      </c>
      <c r="AL668">
        <v>1</v>
      </c>
      <c r="AM668">
        <v>2</v>
      </c>
      <c r="AN668">
        <v>1</v>
      </c>
      <c r="AO668">
        <v>2</v>
      </c>
      <c r="AP668">
        <v>2</v>
      </c>
      <c r="AQ668">
        <v>1</v>
      </c>
      <c r="AR668" t="s">
        <v>4706</v>
      </c>
      <c r="AS668">
        <v>2</v>
      </c>
      <c r="AT668">
        <v>2</v>
      </c>
      <c r="AU668">
        <v>1</v>
      </c>
      <c r="AV668">
        <v>2</v>
      </c>
      <c r="AW668">
        <v>7</v>
      </c>
      <c r="AX668">
        <v>1</v>
      </c>
      <c r="AY668">
        <v>5</v>
      </c>
      <c r="BE668">
        <v>1</v>
      </c>
      <c r="BF668">
        <v>1</v>
      </c>
      <c r="BG668">
        <v>1</v>
      </c>
      <c r="BH668">
        <v>1</v>
      </c>
      <c r="BI668">
        <v>1</v>
      </c>
      <c r="BJ668">
        <v>0</v>
      </c>
      <c r="BM668">
        <v>1</v>
      </c>
      <c r="BN668">
        <v>1</v>
      </c>
      <c r="BO668">
        <v>3</v>
      </c>
      <c r="BP668">
        <v>1</v>
      </c>
      <c r="BQ668">
        <v>5</v>
      </c>
      <c r="BR668">
        <v>-97</v>
      </c>
      <c r="BS668">
        <v>1</v>
      </c>
      <c r="BT668">
        <v>4</v>
      </c>
      <c r="BV668">
        <v>3</v>
      </c>
      <c r="BX668">
        <v>0</v>
      </c>
      <c r="BZ668">
        <v>0</v>
      </c>
      <c r="CB668">
        <v>1</v>
      </c>
      <c r="CJ668">
        <v>2</v>
      </c>
      <c r="CK668">
        <v>2</v>
      </c>
      <c r="CL668">
        <v>8</v>
      </c>
      <c r="CM668">
        <v>1</v>
      </c>
      <c r="CR668">
        <v>-98</v>
      </c>
      <c r="CS668">
        <v>-98</v>
      </c>
      <c r="CT668">
        <v>-98</v>
      </c>
      <c r="CU668">
        <v>1</v>
      </c>
      <c r="CV668" t="s">
        <v>229</v>
      </c>
      <c r="CW668">
        <v>885</v>
      </c>
      <c r="CX668">
        <v>14.75</v>
      </c>
      <c r="CY668">
        <v>1</v>
      </c>
      <c r="CZ668">
        <v>1</v>
      </c>
      <c r="DA668" t="s">
        <v>2501</v>
      </c>
      <c r="DC668">
        <v>1</v>
      </c>
      <c r="DD668">
        <v>1</v>
      </c>
      <c r="DE668">
        <v>12</v>
      </c>
      <c r="DN668" t="s">
        <v>5362</v>
      </c>
      <c r="DO668" t="s">
        <v>5362</v>
      </c>
      <c r="DP668" t="s">
        <v>3178</v>
      </c>
      <c r="DQ668" t="s">
        <v>202</v>
      </c>
      <c r="DR668" t="s">
        <v>202</v>
      </c>
      <c r="DT668">
        <v>2</v>
      </c>
      <c r="DU668">
        <v>1</v>
      </c>
      <c r="DV668">
        <v>1</v>
      </c>
      <c r="DW668">
        <v>0</v>
      </c>
      <c r="DX668">
        <v>1</v>
      </c>
      <c r="DY668">
        <v>1</v>
      </c>
      <c r="DZ668">
        <v>-97</v>
      </c>
      <c r="EB668">
        <v>-97</v>
      </c>
      <c r="EC668">
        <v>-97</v>
      </c>
      <c r="EL668">
        <v>3</v>
      </c>
      <c r="EM668">
        <v>1</v>
      </c>
      <c r="EN668">
        <v>1</v>
      </c>
      <c r="EO668">
        <v>1</v>
      </c>
      <c r="EP668">
        <v>1</v>
      </c>
      <c r="EQ668">
        <v>1</v>
      </c>
      <c r="ER668">
        <v>2</v>
      </c>
      <c r="ES668">
        <v>1</v>
      </c>
      <c r="ET668">
        <v>1</v>
      </c>
      <c r="EU668">
        <f>IF(ET668&gt;=30,1,IF(ET668&gt;=20,2,IF(ET668&gt;=15,3,IF(ET668&gt;=10,4,IF(ET668&gt;=5,5,IF(ET668&gt;0,6,0))))))</f>
        <v>6</v>
      </c>
      <c r="EV668">
        <v>6</v>
      </c>
      <c r="EW668">
        <v>2</v>
      </c>
      <c r="EX668">
        <v>2</v>
      </c>
      <c r="EY668">
        <v>2</v>
      </c>
      <c r="EZ668">
        <v>1</v>
      </c>
      <c r="FA668">
        <v>3</v>
      </c>
      <c r="FD668">
        <v>1</v>
      </c>
      <c r="FG668">
        <v>0</v>
      </c>
      <c r="FH668" t="s">
        <v>3179</v>
      </c>
      <c r="FI668">
        <v>1</v>
      </c>
      <c r="FJ668" t="s">
        <v>204</v>
      </c>
      <c r="FN668">
        <v>20</v>
      </c>
      <c r="FO668" t="s">
        <v>2220</v>
      </c>
      <c r="FP668">
        <v>0.5</v>
      </c>
      <c r="FQ668" t="s">
        <v>3180</v>
      </c>
      <c r="FR668" t="s">
        <v>3196</v>
      </c>
      <c r="FS668">
        <v>1</v>
      </c>
      <c r="FT668">
        <v>1</v>
      </c>
      <c r="FU668" t="s">
        <v>2213</v>
      </c>
      <c r="FV668" t="s">
        <v>3182</v>
      </c>
      <c r="FW668">
        <v>0</v>
      </c>
      <c r="FX668">
        <v>1</v>
      </c>
      <c r="FY668">
        <v>0</v>
      </c>
      <c r="FZ668">
        <v>0</v>
      </c>
      <c r="GA668">
        <v>4824</v>
      </c>
      <c r="GB668">
        <v>17</v>
      </c>
      <c r="GC668">
        <v>283.76470590000002</v>
      </c>
      <c r="GD668" t="s">
        <v>2401</v>
      </c>
      <c r="GE668">
        <v>1</v>
      </c>
      <c r="HG668" t="s">
        <v>202</v>
      </c>
      <c r="HJ668">
        <v>0</v>
      </c>
    </row>
    <row r="669" spans="1:218" x14ac:dyDescent="0.3">
      <c r="A669">
        <v>980</v>
      </c>
      <c r="B669" t="s">
        <v>3183</v>
      </c>
      <c r="C669" t="s">
        <v>4685</v>
      </c>
      <c r="D669" t="s">
        <v>212</v>
      </c>
      <c r="E669">
        <v>1</v>
      </c>
      <c r="F669" t="s">
        <v>202</v>
      </c>
      <c r="H669">
        <v>1</v>
      </c>
      <c r="M669">
        <v>1</v>
      </c>
      <c r="N669">
        <v>1</v>
      </c>
      <c r="U669">
        <v>1</v>
      </c>
      <c r="W669">
        <v>1</v>
      </c>
      <c r="X669" t="s">
        <v>3174</v>
      </c>
      <c r="Y669">
        <v>1</v>
      </c>
      <c r="Z669">
        <v>1</v>
      </c>
      <c r="AA669">
        <v>1</v>
      </c>
      <c r="AD669" t="s">
        <v>202</v>
      </c>
      <c r="AE669">
        <v>1</v>
      </c>
      <c r="AF669">
        <v>1</v>
      </c>
      <c r="AG669">
        <v>1</v>
      </c>
      <c r="AH669">
        <v>1</v>
      </c>
      <c r="AI669">
        <v>1</v>
      </c>
      <c r="AJ669">
        <v>1</v>
      </c>
      <c r="AK669" t="s">
        <v>4686</v>
      </c>
      <c r="AL669">
        <v>1</v>
      </c>
      <c r="AM669">
        <v>1</v>
      </c>
      <c r="AN669">
        <v>1</v>
      </c>
      <c r="AO669">
        <v>2</v>
      </c>
      <c r="AP669">
        <v>1</v>
      </c>
      <c r="AQ669">
        <v>1</v>
      </c>
      <c r="AR669" t="s">
        <v>4687</v>
      </c>
      <c r="AS669">
        <v>-97</v>
      </c>
      <c r="AT669">
        <v>1</v>
      </c>
      <c r="AU669">
        <v>1</v>
      </c>
      <c r="AV669">
        <v>1</v>
      </c>
      <c r="AW669">
        <v>7</v>
      </c>
      <c r="AX669">
        <v>1</v>
      </c>
      <c r="AY669">
        <v>5</v>
      </c>
      <c r="BE669">
        <v>1</v>
      </c>
      <c r="BF669">
        <v>2</v>
      </c>
      <c r="BG669">
        <v>1</v>
      </c>
      <c r="BH669">
        <v>2</v>
      </c>
      <c r="BI669">
        <v>1</v>
      </c>
      <c r="BJ669">
        <v>0</v>
      </c>
      <c r="BM669">
        <v>3</v>
      </c>
      <c r="BN669">
        <v>1</v>
      </c>
      <c r="BO669">
        <v>2</v>
      </c>
      <c r="BP669">
        <v>1</v>
      </c>
      <c r="BQ669">
        <v>0</v>
      </c>
      <c r="BR669">
        <v>-97</v>
      </c>
      <c r="BS669">
        <v>1</v>
      </c>
      <c r="BT669">
        <v>1</v>
      </c>
      <c r="BU669">
        <v>1</v>
      </c>
      <c r="BV669">
        <v>0</v>
      </c>
      <c r="BW669">
        <v>1</v>
      </c>
      <c r="BX669">
        <v>0</v>
      </c>
      <c r="BY669">
        <v>1</v>
      </c>
      <c r="BZ669">
        <v>0</v>
      </c>
      <c r="CA669">
        <v>1</v>
      </c>
      <c r="CB669">
        <v>0</v>
      </c>
      <c r="CC669">
        <v>1</v>
      </c>
      <c r="CD669">
        <v>0</v>
      </c>
      <c r="CE669">
        <v>1</v>
      </c>
      <c r="CF669">
        <v>0</v>
      </c>
      <c r="CG669">
        <v>1</v>
      </c>
      <c r="CH669">
        <v>1</v>
      </c>
      <c r="CI669">
        <v>1</v>
      </c>
      <c r="CJ669">
        <v>2</v>
      </c>
      <c r="CK669">
        <v>2</v>
      </c>
      <c r="CL669">
        <v>6</v>
      </c>
      <c r="CM669">
        <v>1</v>
      </c>
      <c r="CR669">
        <v>2</v>
      </c>
      <c r="CS669">
        <v>-97</v>
      </c>
      <c r="CT669">
        <v>1</v>
      </c>
      <c r="CU669">
        <v>2</v>
      </c>
      <c r="CV669" t="s">
        <v>229</v>
      </c>
      <c r="CW669">
        <v>736</v>
      </c>
      <c r="CX669">
        <v>12.27</v>
      </c>
      <c r="CY669">
        <v>2</v>
      </c>
      <c r="CZ669">
        <v>1</v>
      </c>
      <c r="DA669" t="s">
        <v>3220</v>
      </c>
      <c r="DC669">
        <v>1</v>
      </c>
      <c r="DD669">
        <v>1</v>
      </c>
      <c r="DE669">
        <v>4</v>
      </c>
      <c r="DN669" t="s">
        <v>4657</v>
      </c>
      <c r="DO669" t="s">
        <v>4657</v>
      </c>
      <c r="DP669" t="s">
        <v>3178</v>
      </c>
      <c r="DQ669" t="s">
        <v>202</v>
      </c>
      <c r="DR669" t="s">
        <v>202</v>
      </c>
      <c r="DT669">
        <v>1</v>
      </c>
      <c r="DV669">
        <v>1</v>
      </c>
      <c r="DW669">
        <v>0</v>
      </c>
      <c r="DX669">
        <v>1</v>
      </c>
      <c r="DY669">
        <v>1</v>
      </c>
      <c r="DZ669">
        <v>1</v>
      </c>
      <c r="EA669">
        <v>5</v>
      </c>
      <c r="EB669">
        <f>IF(EA669&gt;=30,1,IF(EA669&gt;=20,2,IF(EA669&gt;=15,3,IF(EA669&gt;=10,4,IF(EA669&gt;=5,5,IF(EA669&gt;0,6,0))))))</f>
        <v>5</v>
      </c>
      <c r="EC669">
        <v>1</v>
      </c>
      <c r="ED669">
        <v>5</v>
      </c>
      <c r="EL669">
        <v>1</v>
      </c>
      <c r="EM669">
        <v>3</v>
      </c>
      <c r="EN669">
        <v>1</v>
      </c>
      <c r="EO669">
        <v>3</v>
      </c>
      <c r="EP669">
        <v>1</v>
      </c>
      <c r="EQ669">
        <v>1</v>
      </c>
      <c r="ER669">
        <v>1</v>
      </c>
      <c r="EZ669">
        <v>1</v>
      </c>
      <c r="FA669">
        <v>1</v>
      </c>
      <c r="FD669">
        <v>1</v>
      </c>
      <c r="FG669">
        <v>0</v>
      </c>
      <c r="FH669" t="s">
        <v>3179</v>
      </c>
      <c r="FI669">
        <v>1</v>
      </c>
      <c r="FJ669" t="s">
        <v>204</v>
      </c>
      <c r="FK669">
        <v>0.4166667</v>
      </c>
      <c r="FL669">
        <v>5</v>
      </c>
      <c r="FM669">
        <v>5</v>
      </c>
      <c r="FN669">
        <v>5</v>
      </c>
      <c r="FO669" t="s">
        <v>2206</v>
      </c>
      <c r="FP669">
        <v>3.5</v>
      </c>
      <c r="FQ669" t="s">
        <v>3180</v>
      </c>
      <c r="FR669" t="s">
        <v>3181</v>
      </c>
      <c r="FS669">
        <v>1</v>
      </c>
      <c r="FT669">
        <v>1</v>
      </c>
      <c r="FU669" t="s">
        <v>2221</v>
      </c>
      <c r="FV669" t="s">
        <v>3182</v>
      </c>
      <c r="FW669">
        <v>0</v>
      </c>
      <c r="FX669">
        <v>1</v>
      </c>
      <c r="FY669">
        <v>0</v>
      </c>
      <c r="FZ669">
        <v>0</v>
      </c>
      <c r="GA669">
        <v>37408</v>
      </c>
      <c r="GB669">
        <v>127</v>
      </c>
      <c r="GC669">
        <v>294.55118110000001</v>
      </c>
      <c r="GD669" t="s">
        <v>2401</v>
      </c>
      <c r="GE669">
        <v>1</v>
      </c>
      <c r="HG669" t="s">
        <v>202</v>
      </c>
      <c r="HJ669">
        <v>0</v>
      </c>
    </row>
    <row r="670" spans="1:218" x14ac:dyDescent="0.3">
      <c r="A670">
        <v>982</v>
      </c>
      <c r="B670" t="s">
        <v>3225</v>
      </c>
      <c r="C670" t="s">
        <v>4691</v>
      </c>
      <c r="D670" t="s">
        <v>212</v>
      </c>
      <c r="E670">
        <v>1</v>
      </c>
      <c r="F670" t="s">
        <v>202</v>
      </c>
      <c r="H670">
        <v>1</v>
      </c>
      <c r="M670">
        <v>1</v>
      </c>
      <c r="N670">
        <v>1</v>
      </c>
      <c r="U670">
        <v>1</v>
      </c>
      <c r="W670">
        <v>1</v>
      </c>
      <c r="X670" t="s">
        <v>3174</v>
      </c>
      <c r="Y670">
        <v>1</v>
      </c>
      <c r="Z670">
        <v>1</v>
      </c>
      <c r="AA670">
        <v>2</v>
      </c>
      <c r="AD670" t="s">
        <v>202</v>
      </c>
      <c r="AE670">
        <v>1</v>
      </c>
      <c r="AF670">
        <v>2</v>
      </c>
      <c r="AG670">
        <v>2</v>
      </c>
      <c r="AH670">
        <v>2</v>
      </c>
      <c r="AI670">
        <v>2</v>
      </c>
      <c r="AJ670">
        <v>2</v>
      </c>
      <c r="AK670" t="s">
        <v>4692</v>
      </c>
      <c r="AL670">
        <v>1</v>
      </c>
      <c r="AM670">
        <v>2</v>
      </c>
      <c r="AN670">
        <v>1</v>
      </c>
      <c r="AO670">
        <v>2</v>
      </c>
      <c r="AP670">
        <v>2</v>
      </c>
      <c r="AQ670">
        <v>1</v>
      </c>
      <c r="AR670" t="s">
        <v>4693</v>
      </c>
      <c r="AS670">
        <v>1</v>
      </c>
      <c r="AT670">
        <v>1</v>
      </c>
      <c r="AU670">
        <v>1</v>
      </c>
      <c r="AV670">
        <v>2</v>
      </c>
      <c r="AW670">
        <v>2</v>
      </c>
      <c r="AX670">
        <v>6</v>
      </c>
      <c r="AY670">
        <v>4</v>
      </c>
      <c r="BE670">
        <v>1</v>
      </c>
      <c r="BF670">
        <v>1</v>
      </c>
      <c r="BG670">
        <v>1</v>
      </c>
      <c r="BH670">
        <v>1</v>
      </c>
      <c r="BI670">
        <v>1</v>
      </c>
      <c r="BJ670">
        <v>0</v>
      </c>
      <c r="BM670">
        <v>1</v>
      </c>
      <c r="BN670">
        <v>1</v>
      </c>
      <c r="BO670">
        <v>3</v>
      </c>
      <c r="BP670">
        <v>1</v>
      </c>
      <c r="BQ670">
        <v>30</v>
      </c>
      <c r="BR670">
        <v>1</v>
      </c>
      <c r="BS670">
        <v>1</v>
      </c>
      <c r="BT670">
        <v>4</v>
      </c>
      <c r="BV670">
        <v>1</v>
      </c>
      <c r="BX670">
        <v>1</v>
      </c>
      <c r="BZ670">
        <v>0</v>
      </c>
      <c r="CB670">
        <v>0</v>
      </c>
      <c r="CD670">
        <v>2</v>
      </c>
      <c r="CJ670">
        <v>1</v>
      </c>
      <c r="CK670">
        <v>2</v>
      </c>
      <c r="CL670">
        <v>4</v>
      </c>
      <c r="CM670">
        <v>6</v>
      </c>
      <c r="CS670">
        <v>2</v>
      </c>
      <c r="CT670">
        <v>1</v>
      </c>
      <c r="CU670">
        <v>1</v>
      </c>
      <c r="CV670" t="s">
        <v>4694</v>
      </c>
      <c r="CW670">
        <v>852</v>
      </c>
      <c r="CX670">
        <v>14.2</v>
      </c>
      <c r="CY670">
        <v>2</v>
      </c>
      <c r="CZ670">
        <v>1</v>
      </c>
      <c r="DA670" t="s">
        <v>2501</v>
      </c>
      <c r="DC670">
        <v>1</v>
      </c>
      <c r="DD670">
        <v>1</v>
      </c>
      <c r="DE670">
        <v>3</v>
      </c>
      <c r="DN670" t="s">
        <v>4657</v>
      </c>
      <c r="DO670" t="s">
        <v>4657</v>
      </c>
      <c r="DP670" t="s">
        <v>3178</v>
      </c>
      <c r="DQ670" t="s">
        <v>202</v>
      </c>
      <c r="DR670" t="s">
        <v>202</v>
      </c>
      <c r="DT670">
        <v>1</v>
      </c>
      <c r="DV670">
        <v>1</v>
      </c>
      <c r="DW670">
        <v>0</v>
      </c>
      <c r="DX670">
        <v>2</v>
      </c>
      <c r="DY670">
        <v>1</v>
      </c>
      <c r="DZ670">
        <v>1</v>
      </c>
      <c r="EA670">
        <v>10</v>
      </c>
      <c r="EB670">
        <f>IF(EA670&gt;=30,1,IF(EA670&gt;=20,2,IF(EA670&gt;=15,3,IF(EA670&gt;=10,4,IF(EA670&gt;=5,5,IF(EA670&gt;0,6,0))))))</f>
        <v>4</v>
      </c>
      <c r="EC670">
        <v>2</v>
      </c>
      <c r="EE670">
        <v>10</v>
      </c>
      <c r="EL670">
        <v>3</v>
      </c>
      <c r="EM670">
        <v>3</v>
      </c>
      <c r="EN670">
        <v>1</v>
      </c>
      <c r="EO670">
        <v>1</v>
      </c>
      <c r="EP670">
        <v>1</v>
      </c>
      <c r="EQ670">
        <v>1</v>
      </c>
      <c r="ER670">
        <v>1</v>
      </c>
      <c r="EZ670">
        <v>1</v>
      </c>
      <c r="FA670">
        <v>3</v>
      </c>
      <c r="FD670">
        <v>1</v>
      </c>
      <c r="FG670">
        <v>0</v>
      </c>
      <c r="FH670" t="s">
        <v>3179</v>
      </c>
      <c r="FI670">
        <v>1</v>
      </c>
      <c r="FJ670" t="s">
        <v>204</v>
      </c>
      <c r="FK670">
        <v>10</v>
      </c>
      <c r="FL670">
        <v>12</v>
      </c>
      <c r="FM670">
        <v>12</v>
      </c>
      <c r="FN670">
        <v>10</v>
      </c>
      <c r="FO670" t="s">
        <v>2220</v>
      </c>
      <c r="FP670">
        <v>3.5</v>
      </c>
      <c r="FQ670" t="s">
        <v>3180</v>
      </c>
      <c r="FR670" t="s">
        <v>3196</v>
      </c>
      <c r="FS670">
        <v>1</v>
      </c>
      <c r="FT670">
        <v>1</v>
      </c>
      <c r="FU670" t="s">
        <v>2221</v>
      </c>
      <c r="FV670" t="s">
        <v>3182</v>
      </c>
      <c r="FW670">
        <v>0</v>
      </c>
      <c r="FX670">
        <v>1</v>
      </c>
      <c r="FY670">
        <v>0</v>
      </c>
      <c r="FZ670">
        <v>0</v>
      </c>
      <c r="GA670">
        <v>39021</v>
      </c>
      <c r="GB670">
        <v>133</v>
      </c>
      <c r="GC670">
        <v>293.3909774</v>
      </c>
      <c r="GD670" t="s">
        <v>2401</v>
      </c>
      <c r="GE670">
        <v>1</v>
      </c>
      <c r="HG670" t="s">
        <v>202</v>
      </c>
      <c r="HJ670">
        <v>0</v>
      </c>
    </row>
    <row r="671" spans="1:218" x14ac:dyDescent="0.3">
      <c r="A671">
        <v>1006</v>
      </c>
      <c r="B671" t="s">
        <v>3183</v>
      </c>
      <c r="C671" t="s">
        <v>4714</v>
      </c>
      <c r="D671" t="s">
        <v>212</v>
      </c>
      <c r="E671">
        <v>1</v>
      </c>
      <c r="F671" t="s">
        <v>202</v>
      </c>
      <c r="H671">
        <v>1</v>
      </c>
      <c r="M671">
        <v>1</v>
      </c>
      <c r="N671">
        <v>1</v>
      </c>
      <c r="U671">
        <v>1</v>
      </c>
      <c r="W671">
        <v>1</v>
      </c>
      <c r="X671" t="s">
        <v>3174</v>
      </c>
      <c r="Y671">
        <v>1</v>
      </c>
      <c r="Z671">
        <v>1</v>
      </c>
      <c r="AA671">
        <v>1</v>
      </c>
      <c r="AD671" t="s">
        <v>202</v>
      </c>
      <c r="AE671">
        <v>1</v>
      </c>
      <c r="AF671">
        <v>1</v>
      </c>
      <c r="AG671">
        <v>1</v>
      </c>
      <c r="AH671">
        <v>1</v>
      </c>
      <c r="AI671">
        <v>1</v>
      </c>
      <c r="AJ671">
        <v>2</v>
      </c>
      <c r="AK671" t="s">
        <v>4715</v>
      </c>
      <c r="AL671">
        <v>1</v>
      </c>
      <c r="AM671">
        <v>1</v>
      </c>
      <c r="AN671">
        <v>2</v>
      </c>
      <c r="AO671">
        <v>1</v>
      </c>
      <c r="AP671">
        <v>2</v>
      </c>
      <c r="AQ671">
        <v>1</v>
      </c>
      <c r="AR671" t="s">
        <v>4716</v>
      </c>
      <c r="AS671">
        <v>1</v>
      </c>
      <c r="AT671">
        <v>1</v>
      </c>
      <c r="AU671">
        <v>1</v>
      </c>
      <c r="AV671">
        <v>1</v>
      </c>
      <c r="AW671">
        <v>7</v>
      </c>
      <c r="AX671">
        <v>5</v>
      </c>
      <c r="AY671">
        <v>3</v>
      </c>
      <c r="BE671">
        <v>1</v>
      </c>
      <c r="BF671">
        <v>3</v>
      </c>
      <c r="BG671">
        <v>1</v>
      </c>
      <c r="BH671">
        <v>3</v>
      </c>
      <c r="BI671">
        <v>1</v>
      </c>
      <c r="BJ671">
        <v>0</v>
      </c>
      <c r="BM671">
        <v>1</v>
      </c>
      <c r="BN671">
        <v>1</v>
      </c>
      <c r="BO671">
        <v>3</v>
      </c>
      <c r="BP671">
        <v>1</v>
      </c>
      <c r="BQ671">
        <v>25</v>
      </c>
      <c r="BR671">
        <v>1</v>
      </c>
      <c r="BS671">
        <v>1</v>
      </c>
      <c r="BT671">
        <v>6</v>
      </c>
      <c r="BV671">
        <v>4</v>
      </c>
      <c r="BX671">
        <v>0</v>
      </c>
      <c r="BZ671">
        <v>0</v>
      </c>
      <c r="CB671">
        <v>0</v>
      </c>
      <c r="CD671">
        <v>2</v>
      </c>
      <c r="CJ671">
        <v>1</v>
      </c>
      <c r="CK671">
        <v>2</v>
      </c>
      <c r="CL671">
        <v>4</v>
      </c>
      <c r="CM671">
        <v>6</v>
      </c>
      <c r="CS671">
        <v>6</v>
      </c>
      <c r="CT671">
        <v>1</v>
      </c>
      <c r="CU671">
        <v>1</v>
      </c>
      <c r="CV671" t="s">
        <v>2773</v>
      </c>
      <c r="CW671">
        <v>767</v>
      </c>
      <c r="CX671">
        <v>12.78</v>
      </c>
      <c r="CY671">
        <v>2</v>
      </c>
      <c r="CZ671">
        <v>1</v>
      </c>
      <c r="DA671" t="s">
        <v>624</v>
      </c>
      <c r="DC671">
        <v>1</v>
      </c>
      <c r="DD671">
        <v>1</v>
      </c>
      <c r="DE671">
        <v>4</v>
      </c>
      <c r="DN671" t="s">
        <v>4710</v>
      </c>
      <c r="DO671" t="s">
        <v>4710</v>
      </c>
      <c r="DP671" t="s">
        <v>3178</v>
      </c>
      <c r="DQ671" t="s">
        <v>202</v>
      </c>
      <c r="DR671" t="s">
        <v>202</v>
      </c>
      <c r="DT671">
        <v>1</v>
      </c>
      <c r="DV671">
        <v>1</v>
      </c>
      <c r="DW671">
        <v>0</v>
      </c>
      <c r="DX671">
        <v>1</v>
      </c>
      <c r="DY671">
        <v>1</v>
      </c>
      <c r="DZ671">
        <v>1</v>
      </c>
      <c r="EA671">
        <v>10</v>
      </c>
      <c r="EB671">
        <f>IF(EA671&gt;=30,1,IF(EA671&gt;=20,2,IF(EA671&gt;=15,3,IF(EA671&gt;=10,4,IF(EA671&gt;=5,5,IF(EA671&gt;0,6,0))))))</f>
        <v>4</v>
      </c>
      <c r="EC671">
        <v>2</v>
      </c>
      <c r="EE671">
        <v>10</v>
      </c>
      <c r="EL671">
        <v>1</v>
      </c>
      <c r="EM671">
        <v>1</v>
      </c>
      <c r="EN671">
        <v>1</v>
      </c>
      <c r="EO671">
        <v>4</v>
      </c>
      <c r="EP671">
        <v>1</v>
      </c>
      <c r="EQ671">
        <v>1</v>
      </c>
      <c r="ER671">
        <v>1</v>
      </c>
      <c r="EZ671">
        <v>1</v>
      </c>
      <c r="FA671">
        <v>1</v>
      </c>
      <c r="FD671">
        <v>1</v>
      </c>
      <c r="FG671">
        <v>0</v>
      </c>
      <c r="FH671" t="s">
        <v>3179</v>
      </c>
      <c r="FI671">
        <v>1</v>
      </c>
      <c r="FJ671" t="s">
        <v>204</v>
      </c>
      <c r="FK671">
        <v>10</v>
      </c>
      <c r="FL671">
        <v>12</v>
      </c>
      <c r="FM671">
        <v>12</v>
      </c>
      <c r="FN671">
        <v>10</v>
      </c>
      <c r="FO671" t="s">
        <v>2206</v>
      </c>
      <c r="FP671">
        <v>0.5</v>
      </c>
      <c r="FQ671" t="s">
        <v>3180</v>
      </c>
      <c r="FR671" t="s">
        <v>3201</v>
      </c>
      <c r="FS671">
        <v>1</v>
      </c>
      <c r="FT671">
        <v>1</v>
      </c>
      <c r="FU671" t="s">
        <v>2221</v>
      </c>
      <c r="FV671" t="s">
        <v>3182</v>
      </c>
      <c r="FW671">
        <v>0</v>
      </c>
      <c r="FX671">
        <v>1</v>
      </c>
      <c r="FY671">
        <v>0</v>
      </c>
      <c r="FZ671">
        <v>0</v>
      </c>
      <c r="GA671">
        <v>37408</v>
      </c>
      <c r="GB671">
        <v>127</v>
      </c>
      <c r="GC671">
        <v>294.55118110000001</v>
      </c>
      <c r="GD671" t="s">
        <v>2401</v>
      </c>
      <c r="GE671">
        <v>1</v>
      </c>
      <c r="HG671" t="s">
        <v>202</v>
      </c>
      <c r="HJ671">
        <v>0</v>
      </c>
    </row>
    <row r="672" spans="1:218" x14ac:dyDescent="0.3">
      <c r="A672">
        <v>1018</v>
      </c>
      <c r="B672" t="s">
        <v>3225</v>
      </c>
      <c r="C672" t="s">
        <v>3840</v>
      </c>
      <c r="D672" t="s">
        <v>212</v>
      </c>
      <c r="E672">
        <v>1</v>
      </c>
      <c r="F672" t="s">
        <v>202</v>
      </c>
      <c r="H672">
        <v>1</v>
      </c>
      <c r="M672">
        <v>1</v>
      </c>
      <c r="N672">
        <v>1</v>
      </c>
      <c r="U672">
        <v>1</v>
      </c>
      <c r="W672">
        <v>1</v>
      </c>
      <c r="X672" t="s">
        <v>3174</v>
      </c>
      <c r="Y672">
        <v>1</v>
      </c>
      <c r="Z672">
        <v>1</v>
      </c>
      <c r="AA672">
        <v>6</v>
      </c>
      <c r="AD672" t="s">
        <v>202</v>
      </c>
      <c r="AE672">
        <v>1</v>
      </c>
      <c r="AF672">
        <v>1</v>
      </c>
      <c r="AG672">
        <v>1</v>
      </c>
      <c r="AH672">
        <v>2</v>
      </c>
      <c r="AI672">
        <v>1</v>
      </c>
      <c r="AJ672">
        <v>1</v>
      </c>
      <c r="AK672" t="s">
        <v>4733</v>
      </c>
      <c r="AL672">
        <v>1</v>
      </c>
      <c r="AM672">
        <v>1</v>
      </c>
      <c r="AN672">
        <v>2</v>
      </c>
      <c r="AO672">
        <v>1</v>
      </c>
      <c r="AP672">
        <v>1</v>
      </c>
      <c r="AQ672">
        <v>1</v>
      </c>
      <c r="AR672" t="s">
        <v>4734</v>
      </c>
      <c r="AS672">
        <v>3</v>
      </c>
      <c r="AT672">
        <v>1</v>
      </c>
      <c r="AU672">
        <v>1</v>
      </c>
      <c r="AV672">
        <v>1</v>
      </c>
      <c r="AW672">
        <v>7</v>
      </c>
      <c r="AX672">
        <v>1</v>
      </c>
      <c r="AY672">
        <v>1</v>
      </c>
      <c r="BE672">
        <v>1</v>
      </c>
      <c r="BF672">
        <v>1</v>
      </c>
      <c r="BG672">
        <v>1</v>
      </c>
      <c r="BH672">
        <v>1</v>
      </c>
      <c r="BI672">
        <v>1</v>
      </c>
      <c r="BJ672">
        <v>1</v>
      </c>
      <c r="BK672">
        <v>1</v>
      </c>
      <c r="BL672">
        <v>1</v>
      </c>
      <c r="BM672">
        <v>1</v>
      </c>
      <c r="BN672">
        <v>1</v>
      </c>
      <c r="BO672">
        <v>5</v>
      </c>
      <c r="BP672">
        <v>1</v>
      </c>
      <c r="BQ672">
        <v>3</v>
      </c>
      <c r="BR672">
        <v>6</v>
      </c>
      <c r="BS672">
        <v>1</v>
      </c>
      <c r="BT672">
        <v>5</v>
      </c>
      <c r="BV672">
        <v>3</v>
      </c>
      <c r="BX672">
        <v>0</v>
      </c>
      <c r="BZ672">
        <v>0</v>
      </c>
      <c r="CB672">
        <v>2</v>
      </c>
      <c r="CJ672">
        <v>1</v>
      </c>
      <c r="CK672">
        <v>2</v>
      </c>
      <c r="CL672">
        <v>7</v>
      </c>
      <c r="CM672">
        <v>6</v>
      </c>
      <c r="CS672">
        <v>-98</v>
      </c>
      <c r="CT672">
        <v>-98</v>
      </c>
      <c r="CU672">
        <v>1</v>
      </c>
      <c r="CV672" t="s">
        <v>229</v>
      </c>
      <c r="CW672">
        <v>1001</v>
      </c>
      <c r="CX672">
        <v>16.68</v>
      </c>
      <c r="CY672">
        <v>1</v>
      </c>
      <c r="CZ672">
        <v>1</v>
      </c>
      <c r="DA672" t="s">
        <v>450</v>
      </c>
      <c r="DC672">
        <v>1</v>
      </c>
      <c r="DD672">
        <v>1</v>
      </c>
      <c r="DE672">
        <v>3</v>
      </c>
      <c r="DN672" t="s">
        <v>4710</v>
      </c>
      <c r="DO672" t="s">
        <v>4710</v>
      </c>
      <c r="DP672" t="s">
        <v>3178</v>
      </c>
      <c r="DQ672" t="s">
        <v>202</v>
      </c>
      <c r="DR672" t="s">
        <v>202</v>
      </c>
      <c r="DT672">
        <v>1</v>
      </c>
      <c r="DV672">
        <v>1</v>
      </c>
      <c r="DW672">
        <v>0</v>
      </c>
      <c r="DX672">
        <v>6</v>
      </c>
      <c r="DY672">
        <v>1</v>
      </c>
      <c r="DZ672">
        <v>1</v>
      </c>
      <c r="EA672">
        <v>10</v>
      </c>
      <c r="EB672">
        <f>IF(EA672&gt;=30,1,IF(EA672&gt;=20,2,IF(EA672&gt;=15,3,IF(EA672&gt;=10,4,IF(EA672&gt;=5,5,IF(EA672&gt;0,6,0))))))</f>
        <v>4</v>
      </c>
      <c r="EC672">
        <v>2</v>
      </c>
      <c r="EE672">
        <v>10</v>
      </c>
      <c r="EL672">
        <v>4</v>
      </c>
      <c r="EM672">
        <v>1</v>
      </c>
      <c r="EN672">
        <v>1</v>
      </c>
      <c r="EO672">
        <v>1</v>
      </c>
      <c r="EP672">
        <v>1</v>
      </c>
      <c r="EQ672">
        <v>1</v>
      </c>
      <c r="ER672">
        <v>1</v>
      </c>
      <c r="EZ672">
        <v>1</v>
      </c>
      <c r="FA672">
        <v>2</v>
      </c>
      <c r="FB672">
        <v>1</v>
      </c>
      <c r="FC672">
        <v>1</v>
      </c>
      <c r="FD672">
        <v>1</v>
      </c>
      <c r="FG672">
        <v>0</v>
      </c>
      <c r="FH672" t="s">
        <v>3179</v>
      </c>
      <c r="FI672">
        <v>1</v>
      </c>
      <c r="FJ672" t="s">
        <v>204</v>
      </c>
      <c r="FK672">
        <v>10</v>
      </c>
      <c r="FL672">
        <v>12</v>
      </c>
      <c r="FM672">
        <v>12</v>
      </c>
      <c r="FN672">
        <v>10</v>
      </c>
      <c r="FO672" t="s">
        <v>2233</v>
      </c>
      <c r="FP672">
        <v>0.5</v>
      </c>
      <c r="FQ672" t="s">
        <v>3180</v>
      </c>
      <c r="FR672" t="s">
        <v>3196</v>
      </c>
      <c r="FS672">
        <v>1</v>
      </c>
      <c r="FT672">
        <v>1</v>
      </c>
      <c r="FU672" t="s">
        <v>2221</v>
      </c>
      <c r="FV672" t="s">
        <v>3182</v>
      </c>
      <c r="FW672">
        <v>0</v>
      </c>
      <c r="FX672">
        <v>1</v>
      </c>
      <c r="FY672">
        <v>0</v>
      </c>
      <c r="FZ672">
        <v>0</v>
      </c>
      <c r="GA672">
        <v>39021</v>
      </c>
      <c r="GB672">
        <v>133</v>
      </c>
      <c r="GC672">
        <v>293.3909774</v>
      </c>
      <c r="GD672" t="s">
        <v>2401</v>
      </c>
      <c r="GE672">
        <v>1</v>
      </c>
      <c r="HG672" t="s">
        <v>202</v>
      </c>
      <c r="HJ672">
        <v>0</v>
      </c>
    </row>
    <row r="673" spans="1:218" x14ac:dyDescent="0.3">
      <c r="A673">
        <v>1019</v>
      </c>
      <c r="B673" t="s">
        <v>3225</v>
      </c>
      <c r="C673" t="s">
        <v>4369</v>
      </c>
      <c r="D673" t="s">
        <v>212</v>
      </c>
      <c r="E673">
        <v>1</v>
      </c>
      <c r="F673" t="s">
        <v>202</v>
      </c>
      <c r="H673">
        <v>1</v>
      </c>
      <c r="M673">
        <v>1</v>
      </c>
      <c r="N673">
        <v>1</v>
      </c>
      <c r="U673">
        <v>1</v>
      </c>
      <c r="W673">
        <v>1</v>
      </c>
      <c r="X673" t="s">
        <v>3174</v>
      </c>
      <c r="Y673">
        <v>1</v>
      </c>
      <c r="Z673">
        <v>1</v>
      </c>
      <c r="AA673">
        <v>5</v>
      </c>
      <c r="AD673" t="s">
        <v>202</v>
      </c>
      <c r="AE673">
        <v>1</v>
      </c>
      <c r="AF673">
        <v>1</v>
      </c>
      <c r="AG673">
        <v>1</v>
      </c>
      <c r="AH673">
        <v>1</v>
      </c>
      <c r="AI673">
        <v>1</v>
      </c>
      <c r="AJ673">
        <v>1</v>
      </c>
      <c r="AK673" t="s">
        <v>4735</v>
      </c>
      <c r="AL673">
        <v>1</v>
      </c>
      <c r="AM673">
        <v>1</v>
      </c>
      <c r="AN673">
        <v>1</v>
      </c>
      <c r="AO673">
        <v>2</v>
      </c>
      <c r="AP673">
        <v>1</v>
      </c>
      <c r="AQ673">
        <v>2</v>
      </c>
      <c r="AR673" t="s">
        <v>4736</v>
      </c>
      <c r="AS673">
        <v>1</v>
      </c>
      <c r="AT673">
        <v>1</v>
      </c>
      <c r="AU673">
        <v>1</v>
      </c>
      <c r="AV673">
        <v>1</v>
      </c>
      <c r="AW673">
        <v>5</v>
      </c>
      <c r="AX673">
        <v>7</v>
      </c>
      <c r="AY673">
        <v>1</v>
      </c>
      <c r="BE673">
        <v>1</v>
      </c>
      <c r="BF673">
        <v>1</v>
      </c>
      <c r="BG673">
        <v>1</v>
      </c>
      <c r="BH673">
        <v>0</v>
      </c>
      <c r="BI673">
        <v>1</v>
      </c>
      <c r="BJ673">
        <v>0</v>
      </c>
      <c r="BM673">
        <v>8</v>
      </c>
      <c r="BN673">
        <v>1</v>
      </c>
      <c r="BO673">
        <v>4</v>
      </c>
      <c r="BP673">
        <v>1</v>
      </c>
      <c r="BQ673">
        <v>0</v>
      </c>
      <c r="BR673">
        <v>3</v>
      </c>
      <c r="BS673">
        <v>1</v>
      </c>
      <c r="BT673">
        <v>2</v>
      </c>
      <c r="BV673">
        <v>0</v>
      </c>
      <c r="BX673">
        <v>0</v>
      </c>
      <c r="BZ673">
        <v>1</v>
      </c>
      <c r="CB673">
        <v>2</v>
      </c>
      <c r="CJ673">
        <v>2</v>
      </c>
      <c r="CK673">
        <v>2</v>
      </c>
      <c r="CL673">
        <v>3</v>
      </c>
      <c r="CM673">
        <v>6</v>
      </c>
      <c r="CS673">
        <v>1</v>
      </c>
      <c r="CT673">
        <v>1</v>
      </c>
      <c r="CU673">
        <v>1</v>
      </c>
      <c r="CV673" t="s">
        <v>229</v>
      </c>
      <c r="CW673">
        <v>807</v>
      </c>
      <c r="CX673">
        <v>13.45</v>
      </c>
      <c r="CY673">
        <v>2</v>
      </c>
      <c r="CZ673">
        <v>1</v>
      </c>
      <c r="DA673" t="s">
        <v>624</v>
      </c>
      <c r="DC673">
        <v>1</v>
      </c>
      <c r="DD673">
        <v>1</v>
      </c>
      <c r="DE673">
        <v>3</v>
      </c>
      <c r="DN673" t="s">
        <v>4710</v>
      </c>
      <c r="DO673" t="s">
        <v>4710</v>
      </c>
      <c r="DP673" t="s">
        <v>3178</v>
      </c>
      <c r="DQ673" t="s">
        <v>202</v>
      </c>
      <c r="DR673" t="s">
        <v>202</v>
      </c>
      <c r="DT673">
        <v>1</v>
      </c>
      <c r="DV673">
        <v>1</v>
      </c>
      <c r="DW673">
        <v>0</v>
      </c>
      <c r="DX673">
        <v>5</v>
      </c>
      <c r="DY673">
        <v>1</v>
      </c>
      <c r="DZ673">
        <v>1</v>
      </c>
      <c r="EA673">
        <v>12</v>
      </c>
      <c r="EB673">
        <f>IF(EA673&gt;=30,1,IF(EA673&gt;=20,2,IF(EA673&gt;=15,3,IF(EA673&gt;=10,4,IF(EA673&gt;=5,5,IF(EA673&gt;0,6,0))))))</f>
        <v>4</v>
      </c>
      <c r="EC673">
        <v>2</v>
      </c>
      <c r="EE673">
        <v>12</v>
      </c>
      <c r="EL673">
        <v>1</v>
      </c>
      <c r="EM673">
        <v>4</v>
      </c>
      <c r="EN673">
        <v>3</v>
      </c>
      <c r="EO673">
        <v>2</v>
      </c>
      <c r="EP673">
        <v>1</v>
      </c>
      <c r="EQ673">
        <v>1</v>
      </c>
      <c r="ER673">
        <v>1</v>
      </c>
      <c r="EZ673">
        <v>1</v>
      </c>
      <c r="FA673">
        <v>1</v>
      </c>
      <c r="FD673">
        <v>1</v>
      </c>
      <c r="FG673">
        <v>0</v>
      </c>
      <c r="FH673" t="s">
        <v>3179</v>
      </c>
      <c r="FI673">
        <v>1</v>
      </c>
      <c r="FJ673" t="s">
        <v>204</v>
      </c>
      <c r="FK673">
        <v>12</v>
      </c>
      <c r="FL673">
        <v>12</v>
      </c>
      <c r="FM673">
        <v>12</v>
      </c>
      <c r="FN673">
        <v>12</v>
      </c>
      <c r="FO673" t="s">
        <v>2206</v>
      </c>
      <c r="FP673">
        <v>7.5</v>
      </c>
      <c r="FQ673" t="s">
        <v>3638</v>
      </c>
      <c r="FR673" t="s">
        <v>3189</v>
      </c>
      <c r="FS673">
        <v>0</v>
      </c>
      <c r="FT673">
        <v>1</v>
      </c>
      <c r="FU673" t="s">
        <v>2221</v>
      </c>
      <c r="FV673" t="s">
        <v>3182</v>
      </c>
      <c r="FW673">
        <v>0</v>
      </c>
      <c r="FX673">
        <v>1</v>
      </c>
      <c r="FY673">
        <v>0</v>
      </c>
      <c r="FZ673">
        <v>0</v>
      </c>
      <c r="GA673">
        <v>39021</v>
      </c>
      <c r="GB673">
        <v>133</v>
      </c>
      <c r="GC673">
        <v>293.3909774</v>
      </c>
      <c r="GD673" t="s">
        <v>2401</v>
      </c>
      <c r="GE673">
        <v>1</v>
      </c>
      <c r="HG673" t="s">
        <v>202</v>
      </c>
      <c r="HJ673">
        <v>0</v>
      </c>
    </row>
    <row r="674" spans="1:218" x14ac:dyDescent="0.3">
      <c r="A674">
        <v>1454</v>
      </c>
      <c r="B674" t="s">
        <v>3183</v>
      </c>
      <c r="C674" t="s">
        <v>4934</v>
      </c>
      <c r="D674" t="s">
        <v>212</v>
      </c>
      <c r="E674">
        <v>1</v>
      </c>
      <c r="F674" t="s">
        <v>202</v>
      </c>
      <c r="H674">
        <v>1</v>
      </c>
      <c r="M674">
        <v>1</v>
      </c>
      <c r="N674">
        <v>1</v>
      </c>
      <c r="U674">
        <v>1</v>
      </c>
      <c r="W674">
        <v>1</v>
      </c>
      <c r="X674" t="s">
        <v>3174</v>
      </c>
      <c r="Y674">
        <v>1</v>
      </c>
      <c r="Z674">
        <v>1</v>
      </c>
      <c r="AA674">
        <v>2</v>
      </c>
      <c r="AD674" t="s">
        <v>202</v>
      </c>
      <c r="AE674">
        <v>1</v>
      </c>
      <c r="AF674">
        <v>1</v>
      </c>
      <c r="AG674">
        <v>1</v>
      </c>
      <c r="AH674">
        <v>2</v>
      </c>
      <c r="AI674">
        <v>2</v>
      </c>
      <c r="AJ674">
        <v>2</v>
      </c>
      <c r="AK674" t="s">
        <v>4314</v>
      </c>
      <c r="AL674">
        <v>1</v>
      </c>
      <c r="AM674">
        <v>2</v>
      </c>
      <c r="AN674">
        <v>1</v>
      </c>
      <c r="AO674">
        <v>2</v>
      </c>
      <c r="AP674">
        <v>1</v>
      </c>
      <c r="AQ674">
        <v>2</v>
      </c>
      <c r="AR674" t="s">
        <v>4315</v>
      </c>
      <c r="AS674">
        <v>2</v>
      </c>
      <c r="AT674">
        <v>2</v>
      </c>
      <c r="AU674">
        <v>2</v>
      </c>
      <c r="AV674">
        <v>2</v>
      </c>
      <c r="AW674">
        <v>7</v>
      </c>
      <c r="AX674">
        <v>5</v>
      </c>
      <c r="AY674">
        <v>4</v>
      </c>
      <c r="BE674">
        <v>1</v>
      </c>
      <c r="BF674">
        <v>0</v>
      </c>
      <c r="BI674">
        <v>1</v>
      </c>
      <c r="BJ674">
        <v>0</v>
      </c>
      <c r="BM674">
        <v>3</v>
      </c>
      <c r="BN674">
        <v>1</v>
      </c>
      <c r="BO674">
        <v>2</v>
      </c>
      <c r="BP674">
        <v>1</v>
      </c>
      <c r="BQ674">
        <v>2</v>
      </c>
      <c r="BR674">
        <v>-97</v>
      </c>
      <c r="BS674">
        <v>1</v>
      </c>
      <c r="BT674">
        <v>5</v>
      </c>
      <c r="BV674">
        <v>3</v>
      </c>
      <c r="BX674">
        <v>0</v>
      </c>
      <c r="BZ674">
        <v>2</v>
      </c>
      <c r="CJ674">
        <v>2</v>
      </c>
      <c r="CK674">
        <v>2</v>
      </c>
      <c r="CL674">
        <v>4</v>
      </c>
      <c r="CM674">
        <v>6</v>
      </c>
      <c r="CS674">
        <v>1</v>
      </c>
      <c r="CT674">
        <v>2</v>
      </c>
      <c r="CU674">
        <v>2</v>
      </c>
      <c r="CV674" t="s">
        <v>485</v>
      </c>
      <c r="CW674">
        <v>699</v>
      </c>
      <c r="CX674">
        <v>11.65</v>
      </c>
      <c r="CY674">
        <v>2</v>
      </c>
      <c r="CZ674">
        <v>1</v>
      </c>
      <c r="DA674" t="s">
        <v>3980</v>
      </c>
      <c r="DC674">
        <v>1</v>
      </c>
      <c r="DD674">
        <v>1</v>
      </c>
      <c r="DE674">
        <v>4</v>
      </c>
      <c r="DN674" t="s">
        <v>5384</v>
      </c>
      <c r="DO674" t="s">
        <v>5384</v>
      </c>
      <c r="DP674" t="s">
        <v>3178</v>
      </c>
      <c r="DQ674" t="s">
        <v>202</v>
      </c>
      <c r="DR674" t="s">
        <v>202</v>
      </c>
      <c r="DT674">
        <v>1</v>
      </c>
      <c r="DV674">
        <v>1</v>
      </c>
      <c r="DW674">
        <v>0</v>
      </c>
      <c r="DX674">
        <v>2</v>
      </c>
      <c r="DY674">
        <v>1</v>
      </c>
      <c r="DZ674">
        <v>-97</v>
      </c>
      <c r="EB674">
        <v>-97</v>
      </c>
      <c r="EC674">
        <v>2</v>
      </c>
      <c r="EE674">
        <v>3</v>
      </c>
      <c r="EL674">
        <v>4</v>
      </c>
      <c r="EM674">
        <v>2</v>
      </c>
      <c r="EN674">
        <v>1</v>
      </c>
      <c r="EO674">
        <v>4</v>
      </c>
      <c r="EP674">
        <v>2</v>
      </c>
      <c r="EZ674">
        <v>2</v>
      </c>
      <c r="FE674">
        <v>2</v>
      </c>
      <c r="FG674">
        <v>0</v>
      </c>
      <c r="FH674" t="s">
        <v>3179</v>
      </c>
      <c r="FI674">
        <v>1</v>
      </c>
      <c r="FJ674" t="s">
        <v>204</v>
      </c>
      <c r="FK674">
        <v>3</v>
      </c>
      <c r="FL674">
        <v>12</v>
      </c>
      <c r="FM674">
        <v>12</v>
      </c>
      <c r="FN674">
        <v>20</v>
      </c>
      <c r="FO674" t="s">
        <v>2233</v>
      </c>
      <c r="FP674">
        <v>1.5</v>
      </c>
      <c r="FQ674" t="s">
        <v>3180</v>
      </c>
      <c r="FR674" t="s">
        <v>3201</v>
      </c>
      <c r="FS674">
        <v>1</v>
      </c>
      <c r="FT674">
        <v>0</v>
      </c>
      <c r="FU674" t="s">
        <v>2207</v>
      </c>
      <c r="FV674" t="s">
        <v>2207</v>
      </c>
      <c r="FW674">
        <v>1</v>
      </c>
      <c r="FX674">
        <v>0</v>
      </c>
      <c r="FY674">
        <v>0</v>
      </c>
      <c r="FZ674">
        <v>1</v>
      </c>
      <c r="GA674">
        <v>37408</v>
      </c>
      <c r="GB674">
        <v>127</v>
      </c>
      <c r="GC674">
        <v>294.55118110000001</v>
      </c>
      <c r="GD674" t="s">
        <v>2401</v>
      </c>
      <c r="GE674">
        <v>1</v>
      </c>
      <c r="HG674" t="s">
        <v>202</v>
      </c>
      <c r="HI674">
        <v>0</v>
      </c>
      <c r="HJ674">
        <v>1</v>
      </c>
    </row>
    <row r="675" spans="1:218" x14ac:dyDescent="0.3">
      <c r="A675">
        <v>1456</v>
      </c>
      <c r="B675" t="s">
        <v>3279</v>
      </c>
      <c r="C675" t="s">
        <v>5388</v>
      </c>
      <c r="D675" t="s">
        <v>212</v>
      </c>
      <c r="E675">
        <v>1</v>
      </c>
      <c r="F675" t="s">
        <v>202</v>
      </c>
      <c r="H675">
        <v>1</v>
      </c>
      <c r="M675">
        <v>1</v>
      </c>
      <c r="N675">
        <v>1</v>
      </c>
      <c r="U675">
        <v>1</v>
      </c>
      <c r="W675">
        <v>1</v>
      </c>
      <c r="X675" t="s">
        <v>3174</v>
      </c>
      <c r="Y675">
        <v>1</v>
      </c>
      <c r="Z675">
        <v>1</v>
      </c>
      <c r="AA675">
        <v>2</v>
      </c>
      <c r="AD675" t="s">
        <v>202</v>
      </c>
      <c r="AE675">
        <v>1</v>
      </c>
      <c r="AF675">
        <v>2</v>
      </c>
      <c r="AG675">
        <v>1</v>
      </c>
      <c r="AH675">
        <v>2</v>
      </c>
      <c r="AI675">
        <v>2</v>
      </c>
      <c r="AJ675">
        <v>2</v>
      </c>
      <c r="AK675" t="s">
        <v>5389</v>
      </c>
      <c r="AL675">
        <v>1</v>
      </c>
      <c r="AM675">
        <v>2</v>
      </c>
      <c r="AN675">
        <v>1</v>
      </c>
      <c r="AO675">
        <v>2</v>
      </c>
      <c r="AP675">
        <v>1</v>
      </c>
      <c r="AQ675">
        <v>2</v>
      </c>
      <c r="AR675" t="s">
        <v>5390</v>
      </c>
      <c r="AS675">
        <v>2</v>
      </c>
      <c r="AT675">
        <v>2</v>
      </c>
      <c r="AU675">
        <v>2</v>
      </c>
      <c r="AV675">
        <v>2</v>
      </c>
      <c r="AW675">
        <v>7</v>
      </c>
      <c r="AX675">
        <v>1</v>
      </c>
      <c r="AY675">
        <v>4</v>
      </c>
      <c r="BE675">
        <v>1</v>
      </c>
      <c r="BF675">
        <v>1</v>
      </c>
      <c r="BG675">
        <v>1</v>
      </c>
      <c r="BH675">
        <v>1</v>
      </c>
      <c r="BI675">
        <v>1</v>
      </c>
      <c r="BJ675">
        <v>0</v>
      </c>
      <c r="BM675">
        <v>1</v>
      </c>
      <c r="BN675">
        <v>1</v>
      </c>
      <c r="BO675">
        <v>2</v>
      </c>
      <c r="BP675">
        <v>1</v>
      </c>
      <c r="BQ675">
        <v>3</v>
      </c>
      <c r="BR675">
        <v>-97</v>
      </c>
      <c r="BS675">
        <v>1</v>
      </c>
      <c r="BT675">
        <v>3</v>
      </c>
      <c r="BU675">
        <v>3</v>
      </c>
      <c r="BV675">
        <v>0</v>
      </c>
      <c r="BW675">
        <v>3</v>
      </c>
      <c r="BX675">
        <v>1</v>
      </c>
      <c r="BY675">
        <v>3</v>
      </c>
      <c r="BZ675">
        <v>1</v>
      </c>
      <c r="CA675">
        <v>3</v>
      </c>
      <c r="CB675">
        <v>0</v>
      </c>
      <c r="CC675">
        <v>3</v>
      </c>
      <c r="CD675">
        <v>0</v>
      </c>
      <c r="CE675">
        <v>3</v>
      </c>
      <c r="CF675">
        <v>1</v>
      </c>
      <c r="CG675">
        <v>3</v>
      </c>
      <c r="CH675">
        <v>0</v>
      </c>
      <c r="CI675">
        <v>3</v>
      </c>
      <c r="CJ675">
        <v>2</v>
      </c>
      <c r="CK675">
        <v>2</v>
      </c>
      <c r="CL675">
        <v>5</v>
      </c>
      <c r="CM675">
        <v>1</v>
      </c>
      <c r="CR675">
        <v>2</v>
      </c>
      <c r="CS675">
        <v>-98</v>
      </c>
      <c r="CT675">
        <v>1</v>
      </c>
      <c r="CU675">
        <v>2</v>
      </c>
      <c r="CV675" t="s">
        <v>2550</v>
      </c>
      <c r="CW675">
        <v>840</v>
      </c>
      <c r="CX675">
        <v>14</v>
      </c>
      <c r="CY675">
        <v>2</v>
      </c>
      <c r="CZ675">
        <v>1</v>
      </c>
      <c r="DA675" t="s">
        <v>347</v>
      </c>
      <c r="DC675">
        <v>1</v>
      </c>
      <c r="DD675">
        <v>1</v>
      </c>
      <c r="DE675">
        <v>2</v>
      </c>
      <c r="DN675" t="s">
        <v>5384</v>
      </c>
      <c r="DO675" t="s">
        <v>5384</v>
      </c>
      <c r="DP675" t="s">
        <v>3178</v>
      </c>
      <c r="DQ675" t="s">
        <v>202</v>
      </c>
      <c r="DR675" t="s">
        <v>202</v>
      </c>
      <c r="DT675">
        <v>1</v>
      </c>
      <c r="DV675">
        <v>1</v>
      </c>
      <c r="DW675">
        <v>0</v>
      </c>
      <c r="DX675">
        <v>2</v>
      </c>
      <c r="DY675">
        <v>1</v>
      </c>
      <c r="DZ675">
        <v>1</v>
      </c>
      <c r="EA675">
        <v>10</v>
      </c>
      <c r="EB675">
        <f>IF(EA675&gt;=30,1,IF(EA675&gt;=20,2,IF(EA675&gt;=15,3,IF(EA675&gt;=10,4,IF(EA675&gt;=5,5,IF(EA675&gt;0,6,0))))))</f>
        <v>4</v>
      </c>
      <c r="EC675">
        <v>2</v>
      </c>
      <c r="EE675">
        <v>8</v>
      </c>
      <c r="EL675">
        <v>1</v>
      </c>
      <c r="EM675">
        <v>1</v>
      </c>
      <c r="EN675">
        <v>1</v>
      </c>
      <c r="EO675">
        <v>2</v>
      </c>
      <c r="EP675">
        <v>1</v>
      </c>
      <c r="EQ675">
        <v>1</v>
      </c>
      <c r="ER675">
        <v>2</v>
      </c>
      <c r="ES675">
        <v>-97</v>
      </c>
      <c r="EU675">
        <v>5</v>
      </c>
      <c r="EV675">
        <v>1</v>
      </c>
      <c r="EW675">
        <v>3</v>
      </c>
      <c r="EY675">
        <v>1</v>
      </c>
      <c r="EZ675">
        <v>1</v>
      </c>
      <c r="FA675">
        <v>-97</v>
      </c>
      <c r="FD675">
        <v>-97</v>
      </c>
      <c r="FG675">
        <v>0</v>
      </c>
      <c r="FH675" t="s">
        <v>3179</v>
      </c>
      <c r="FI675">
        <v>1</v>
      </c>
      <c r="FJ675" t="s">
        <v>204</v>
      </c>
      <c r="FK675">
        <v>8</v>
      </c>
      <c r="FL675">
        <v>12</v>
      </c>
      <c r="FM675">
        <v>12</v>
      </c>
      <c r="FN675">
        <v>10</v>
      </c>
      <c r="FO675" t="s">
        <v>2206</v>
      </c>
      <c r="FP675">
        <v>0.5</v>
      </c>
      <c r="FQ675" t="s">
        <v>3180</v>
      </c>
      <c r="FR675" t="s">
        <v>3189</v>
      </c>
      <c r="FS675">
        <v>0</v>
      </c>
      <c r="FT675">
        <v>1</v>
      </c>
      <c r="FU675" t="s">
        <v>2213</v>
      </c>
      <c r="FV675" t="s">
        <v>3182</v>
      </c>
      <c r="FW675">
        <v>0</v>
      </c>
      <c r="FX675">
        <v>1</v>
      </c>
      <c r="FY675">
        <v>0</v>
      </c>
      <c r="FZ675">
        <v>0</v>
      </c>
      <c r="GA675">
        <v>59048</v>
      </c>
      <c r="GB675">
        <v>201</v>
      </c>
      <c r="GC675">
        <v>293.7711443</v>
      </c>
      <c r="GD675" t="s">
        <v>2401</v>
      </c>
      <c r="GE675">
        <v>1</v>
      </c>
      <c r="HG675" t="s">
        <v>202</v>
      </c>
      <c r="HJ675">
        <v>0</v>
      </c>
    </row>
    <row r="676" spans="1:218" x14ac:dyDescent="0.3">
      <c r="A676">
        <v>1028</v>
      </c>
      <c r="B676" t="s">
        <v>3225</v>
      </c>
      <c r="C676" t="s">
        <v>4746</v>
      </c>
      <c r="D676" t="s">
        <v>212</v>
      </c>
      <c r="E676">
        <v>1</v>
      </c>
      <c r="F676" t="s">
        <v>202</v>
      </c>
      <c r="H676">
        <v>1</v>
      </c>
      <c r="M676">
        <v>1</v>
      </c>
      <c r="N676">
        <v>1</v>
      </c>
      <c r="U676">
        <v>1</v>
      </c>
      <c r="W676">
        <v>1</v>
      </c>
      <c r="X676" t="s">
        <v>3174</v>
      </c>
      <c r="Y676">
        <v>1</v>
      </c>
      <c r="Z676">
        <v>1</v>
      </c>
      <c r="AA676">
        <v>1</v>
      </c>
      <c r="AD676" t="s">
        <v>202</v>
      </c>
      <c r="AE676">
        <v>1</v>
      </c>
      <c r="AF676">
        <v>1</v>
      </c>
      <c r="AG676">
        <v>1</v>
      </c>
      <c r="AH676">
        <v>1</v>
      </c>
      <c r="AI676">
        <v>1</v>
      </c>
      <c r="AJ676">
        <v>1</v>
      </c>
      <c r="AK676" t="s">
        <v>4747</v>
      </c>
      <c r="AL676">
        <v>1</v>
      </c>
      <c r="AM676">
        <v>2</v>
      </c>
      <c r="AN676">
        <v>1</v>
      </c>
      <c r="AO676">
        <v>2</v>
      </c>
      <c r="AP676">
        <v>1</v>
      </c>
      <c r="AQ676">
        <v>1</v>
      </c>
      <c r="AR676" t="s">
        <v>4748</v>
      </c>
      <c r="AS676">
        <v>2</v>
      </c>
      <c r="AT676">
        <v>1</v>
      </c>
      <c r="AU676">
        <v>1</v>
      </c>
      <c r="AV676">
        <v>2</v>
      </c>
      <c r="AW676">
        <v>7</v>
      </c>
      <c r="AX676">
        <v>2</v>
      </c>
      <c r="AY676">
        <v>5</v>
      </c>
      <c r="BE676">
        <v>1</v>
      </c>
      <c r="BF676">
        <v>1</v>
      </c>
      <c r="BG676">
        <v>1</v>
      </c>
      <c r="BH676">
        <v>1</v>
      </c>
      <c r="BI676">
        <v>1</v>
      </c>
      <c r="BJ676">
        <v>0</v>
      </c>
      <c r="BM676">
        <v>6</v>
      </c>
      <c r="BN676">
        <v>1</v>
      </c>
      <c r="BO676">
        <v>2</v>
      </c>
      <c r="BP676">
        <v>1</v>
      </c>
      <c r="BQ676">
        <v>6</v>
      </c>
      <c r="BR676">
        <v>3</v>
      </c>
      <c r="BS676">
        <v>1</v>
      </c>
      <c r="BT676">
        <v>2</v>
      </c>
      <c r="BV676">
        <v>0</v>
      </c>
      <c r="BX676">
        <v>0</v>
      </c>
      <c r="BZ676">
        <v>0</v>
      </c>
      <c r="CB676">
        <v>0</v>
      </c>
      <c r="CD676">
        <v>0</v>
      </c>
      <c r="CF676">
        <v>2</v>
      </c>
      <c r="CJ676">
        <v>1</v>
      </c>
      <c r="CK676">
        <v>1</v>
      </c>
      <c r="CL676">
        <v>5</v>
      </c>
      <c r="CM676">
        <v>1</v>
      </c>
      <c r="CR676">
        <v>2</v>
      </c>
      <c r="CS676">
        <v>5</v>
      </c>
      <c r="CT676">
        <v>1</v>
      </c>
      <c r="CU676">
        <v>1</v>
      </c>
      <c r="CV676" t="s">
        <v>4749</v>
      </c>
      <c r="CW676">
        <v>637</v>
      </c>
      <c r="CX676">
        <v>10.62</v>
      </c>
      <c r="CY676">
        <v>2</v>
      </c>
      <c r="CZ676">
        <v>1</v>
      </c>
      <c r="DA676" t="s">
        <v>426</v>
      </c>
      <c r="DC676">
        <v>1</v>
      </c>
      <c r="DD676">
        <v>1</v>
      </c>
      <c r="DE676">
        <v>3</v>
      </c>
      <c r="DN676" t="s">
        <v>4750</v>
      </c>
      <c r="DO676" t="s">
        <v>4750</v>
      </c>
      <c r="DP676" t="s">
        <v>3178</v>
      </c>
      <c r="DQ676" t="s">
        <v>202</v>
      </c>
      <c r="DR676" t="s">
        <v>202</v>
      </c>
      <c r="DT676">
        <v>1</v>
      </c>
      <c r="DV676">
        <v>1</v>
      </c>
      <c r="DW676">
        <v>0</v>
      </c>
      <c r="DX676">
        <v>1</v>
      </c>
      <c r="DY676">
        <v>1</v>
      </c>
      <c r="DZ676">
        <v>-97</v>
      </c>
      <c r="EB676">
        <v>-97</v>
      </c>
      <c r="EC676">
        <v>2</v>
      </c>
      <c r="EE676">
        <v>10</v>
      </c>
      <c r="EL676">
        <v>1</v>
      </c>
      <c r="EM676">
        <v>2</v>
      </c>
      <c r="EN676">
        <v>1</v>
      </c>
      <c r="EO676">
        <v>4</v>
      </c>
      <c r="EP676">
        <v>1</v>
      </c>
      <c r="EQ676">
        <v>1</v>
      </c>
      <c r="ER676">
        <v>1</v>
      </c>
      <c r="EZ676">
        <v>1</v>
      </c>
      <c r="FA676">
        <v>1</v>
      </c>
      <c r="FD676">
        <v>1</v>
      </c>
      <c r="FG676">
        <v>0</v>
      </c>
      <c r="FH676" t="s">
        <v>3179</v>
      </c>
      <c r="FI676">
        <v>1</v>
      </c>
      <c r="FJ676" t="s">
        <v>204</v>
      </c>
      <c r="FK676">
        <v>10</v>
      </c>
      <c r="FL676">
        <v>12</v>
      </c>
      <c r="FM676">
        <v>12</v>
      </c>
      <c r="FN676">
        <v>20</v>
      </c>
      <c r="FO676" t="s">
        <v>2206</v>
      </c>
      <c r="FP676">
        <v>1.5</v>
      </c>
      <c r="FQ676" t="s">
        <v>3180</v>
      </c>
      <c r="FR676" t="s">
        <v>3201</v>
      </c>
      <c r="FS676">
        <v>1</v>
      </c>
      <c r="FT676">
        <v>1</v>
      </c>
      <c r="FU676" t="s">
        <v>2221</v>
      </c>
      <c r="FV676" t="s">
        <v>3182</v>
      </c>
      <c r="FW676">
        <v>0</v>
      </c>
      <c r="FX676">
        <v>1</v>
      </c>
      <c r="FY676">
        <v>0</v>
      </c>
      <c r="FZ676">
        <v>0</v>
      </c>
      <c r="GA676">
        <v>39021</v>
      </c>
      <c r="GB676">
        <v>133</v>
      </c>
      <c r="GC676">
        <v>293.3909774</v>
      </c>
      <c r="GD676" t="s">
        <v>2401</v>
      </c>
      <c r="GE676">
        <v>1</v>
      </c>
      <c r="HG676" t="s">
        <v>202</v>
      </c>
      <c r="HJ676">
        <v>0</v>
      </c>
    </row>
    <row r="677" spans="1:218" x14ac:dyDescent="0.3">
      <c r="A677">
        <v>1032</v>
      </c>
      <c r="B677" t="s">
        <v>3312</v>
      </c>
      <c r="C677" t="s">
        <v>4751</v>
      </c>
      <c r="D677" t="s">
        <v>212</v>
      </c>
      <c r="E677">
        <v>1</v>
      </c>
      <c r="F677" t="s">
        <v>202</v>
      </c>
      <c r="H677">
        <v>1</v>
      </c>
      <c r="M677">
        <v>1</v>
      </c>
      <c r="N677">
        <v>1</v>
      </c>
      <c r="U677">
        <v>1</v>
      </c>
      <c r="W677">
        <v>1</v>
      </c>
      <c r="X677" t="s">
        <v>3174</v>
      </c>
      <c r="Y677">
        <v>1</v>
      </c>
      <c r="Z677">
        <v>1</v>
      </c>
      <c r="AA677">
        <v>6</v>
      </c>
      <c r="AD677" t="s">
        <v>202</v>
      </c>
      <c r="AE677">
        <v>1</v>
      </c>
      <c r="AF677">
        <v>-98</v>
      </c>
      <c r="AG677">
        <v>1</v>
      </c>
      <c r="AH677">
        <v>2</v>
      </c>
      <c r="AI677">
        <v>2</v>
      </c>
      <c r="AJ677">
        <v>2</v>
      </c>
      <c r="AK677" t="s">
        <v>4752</v>
      </c>
      <c r="AL677">
        <v>1</v>
      </c>
      <c r="AM677">
        <v>2</v>
      </c>
      <c r="AN677">
        <v>2</v>
      </c>
      <c r="AO677">
        <v>2</v>
      </c>
      <c r="AP677">
        <v>2</v>
      </c>
      <c r="AQ677">
        <v>1</v>
      </c>
      <c r="AR677" t="s">
        <v>4753</v>
      </c>
      <c r="AS677">
        <v>2</v>
      </c>
      <c r="AT677">
        <v>2</v>
      </c>
      <c r="AU677">
        <v>2</v>
      </c>
      <c r="AV677">
        <v>2</v>
      </c>
      <c r="AW677">
        <v>3</v>
      </c>
      <c r="AX677">
        <v>3</v>
      </c>
      <c r="AY677">
        <v>1</v>
      </c>
      <c r="BE677">
        <v>1</v>
      </c>
      <c r="BF677">
        <v>0</v>
      </c>
      <c r="BI677">
        <v>1</v>
      </c>
      <c r="BJ677">
        <v>0</v>
      </c>
      <c r="BM677">
        <v>5</v>
      </c>
      <c r="BN677">
        <v>1</v>
      </c>
      <c r="BO677">
        <v>1</v>
      </c>
      <c r="BP677">
        <v>1</v>
      </c>
      <c r="BQ677">
        <v>1</v>
      </c>
      <c r="BR677">
        <v>-97</v>
      </c>
      <c r="BS677">
        <v>1</v>
      </c>
      <c r="BT677">
        <v>2</v>
      </c>
      <c r="BU677">
        <v>0</v>
      </c>
      <c r="BV677">
        <v>-99</v>
      </c>
      <c r="BW677">
        <v>0</v>
      </c>
      <c r="BY677">
        <v>0</v>
      </c>
      <c r="CA677">
        <v>0</v>
      </c>
      <c r="CC677">
        <v>0</v>
      </c>
      <c r="CE677">
        <v>0</v>
      </c>
      <c r="CG677">
        <v>0</v>
      </c>
      <c r="CI677">
        <v>0</v>
      </c>
      <c r="CJ677">
        <v>2</v>
      </c>
      <c r="CK677">
        <v>2</v>
      </c>
      <c r="CL677">
        <v>-98</v>
      </c>
      <c r="CM677">
        <v>7</v>
      </c>
      <c r="CR677">
        <v>-98</v>
      </c>
      <c r="CS677">
        <v>-98</v>
      </c>
      <c r="CT677">
        <v>1</v>
      </c>
      <c r="CU677">
        <v>1</v>
      </c>
      <c r="CV677" t="s">
        <v>216</v>
      </c>
      <c r="CW677">
        <v>810</v>
      </c>
      <c r="CX677">
        <v>13.5</v>
      </c>
      <c r="CY677">
        <v>2</v>
      </c>
      <c r="CZ677">
        <v>1</v>
      </c>
      <c r="DA677" t="s">
        <v>1806</v>
      </c>
      <c r="DC677">
        <v>1</v>
      </c>
      <c r="DD677">
        <v>1</v>
      </c>
      <c r="DE677">
        <v>5</v>
      </c>
      <c r="DN677" t="s">
        <v>4750</v>
      </c>
      <c r="DO677" t="s">
        <v>4750</v>
      </c>
      <c r="DP677" t="s">
        <v>3178</v>
      </c>
      <c r="DQ677" t="s">
        <v>202</v>
      </c>
      <c r="DR677" t="s">
        <v>202</v>
      </c>
      <c r="DT677">
        <v>1</v>
      </c>
      <c r="DV677">
        <v>1</v>
      </c>
      <c r="DW677">
        <v>0</v>
      </c>
      <c r="DX677">
        <v>6</v>
      </c>
      <c r="DY677">
        <v>1</v>
      </c>
      <c r="DZ677">
        <v>1</v>
      </c>
      <c r="EA677">
        <v>10</v>
      </c>
      <c r="EB677">
        <f>IF(EA677&gt;=30,1,IF(EA677&gt;=20,2,IF(EA677&gt;=15,3,IF(EA677&gt;=10,4,IF(EA677&gt;=5,5,IF(EA677&gt;0,6,0))))))</f>
        <v>4</v>
      </c>
      <c r="EC677">
        <v>2</v>
      </c>
      <c r="EE677">
        <v>10</v>
      </c>
      <c r="EL677">
        <v>2</v>
      </c>
      <c r="EM677">
        <v>3</v>
      </c>
      <c r="EN677">
        <v>1</v>
      </c>
      <c r="EO677">
        <v>1</v>
      </c>
      <c r="EP677">
        <v>1</v>
      </c>
      <c r="EQ677">
        <v>2</v>
      </c>
      <c r="ER677">
        <v>1</v>
      </c>
      <c r="EZ677">
        <v>1</v>
      </c>
      <c r="FA677">
        <v>1</v>
      </c>
      <c r="FD677">
        <v>1</v>
      </c>
      <c r="FG677">
        <v>0</v>
      </c>
      <c r="FH677" t="s">
        <v>3179</v>
      </c>
      <c r="FI677">
        <v>1</v>
      </c>
      <c r="FJ677" t="s">
        <v>204</v>
      </c>
      <c r="FK677">
        <v>10</v>
      </c>
      <c r="FL677">
        <v>12</v>
      </c>
      <c r="FM677">
        <v>12</v>
      </c>
      <c r="FN677">
        <v>10</v>
      </c>
      <c r="FO677" t="s">
        <v>2212</v>
      </c>
      <c r="FP677">
        <v>3.5</v>
      </c>
      <c r="FQ677" t="s">
        <v>3180</v>
      </c>
      <c r="FR677" t="s">
        <v>3196</v>
      </c>
      <c r="FS677">
        <v>1</v>
      </c>
      <c r="FT677">
        <v>1</v>
      </c>
      <c r="FU677" t="s">
        <v>2221</v>
      </c>
      <c r="FV677" t="s">
        <v>4754</v>
      </c>
      <c r="FW677">
        <v>0</v>
      </c>
      <c r="FX677">
        <v>1</v>
      </c>
      <c r="FY677">
        <v>0</v>
      </c>
      <c r="FZ677">
        <v>0</v>
      </c>
      <c r="GA677">
        <v>20418</v>
      </c>
      <c r="GB677">
        <v>71</v>
      </c>
      <c r="GC677">
        <v>287.57746479999997</v>
      </c>
      <c r="GD677" t="s">
        <v>2401</v>
      </c>
      <c r="GE677">
        <v>1</v>
      </c>
      <c r="HG677" t="s">
        <v>202</v>
      </c>
      <c r="HJ677">
        <v>0</v>
      </c>
    </row>
    <row r="678" spans="1:218" x14ac:dyDescent="0.3">
      <c r="A678">
        <v>1467</v>
      </c>
      <c r="B678" t="s">
        <v>3312</v>
      </c>
      <c r="C678" t="s">
        <v>5397</v>
      </c>
      <c r="D678" t="s">
        <v>212</v>
      </c>
      <c r="E678">
        <v>1</v>
      </c>
      <c r="F678" t="s">
        <v>202</v>
      </c>
      <c r="H678">
        <v>1</v>
      </c>
      <c r="M678">
        <v>1</v>
      </c>
      <c r="N678">
        <v>1</v>
      </c>
      <c r="U678">
        <v>1</v>
      </c>
      <c r="W678">
        <v>1</v>
      </c>
      <c r="X678" t="s">
        <v>3174</v>
      </c>
      <c r="Y678">
        <v>1</v>
      </c>
      <c r="Z678">
        <v>1</v>
      </c>
      <c r="AA678">
        <v>1</v>
      </c>
      <c r="AD678" t="s">
        <v>202</v>
      </c>
      <c r="AE678">
        <v>1</v>
      </c>
      <c r="AF678">
        <v>1</v>
      </c>
      <c r="AG678">
        <v>1</v>
      </c>
      <c r="AH678">
        <v>2</v>
      </c>
      <c r="AI678">
        <v>-97</v>
      </c>
      <c r="AJ678">
        <v>1</v>
      </c>
      <c r="AK678" t="s">
        <v>5398</v>
      </c>
      <c r="AL678">
        <v>1</v>
      </c>
      <c r="AM678">
        <v>2</v>
      </c>
      <c r="AN678">
        <v>1</v>
      </c>
      <c r="AO678">
        <v>2</v>
      </c>
      <c r="AP678">
        <v>1</v>
      </c>
      <c r="AQ678">
        <v>1</v>
      </c>
      <c r="AR678" t="s">
        <v>5399</v>
      </c>
      <c r="AS678">
        <v>1</v>
      </c>
      <c r="AT678">
        <v>1</v>
      </c>
      <c r="AU678">
        <v>1</v>
      </c>
      <c r="AV678">
        <v>2</v>
      </c>
      <c r="AW678">
        <v>7</v>
      </c>
      <c r="AX678">
        <v>1</v>
      </c>
      <c r="AY678">
        <v>3</v>
      </c>
      <c r="BE678">
        <v>1</v>
      </c>
      <c r="BF678">
        <v>2</v>
      </c>
      <c r="BG678">
        <v>1</v>
      </c>
      <c r="BH678">
        <v>2</v>
      </c>
      <c r="BI678">
        <v>1</v>
      </c>
      <c r="BJ678">
        <v>0</v>
      </c>
      <c r="BM678">
        <v>1</v>
      </c>
      <c r="BN678">
        <v>1</v>
      </c>
      <c r="BO678">
        <v>3</v>
      </c>
      <c r="BP678">
        <v>1</v>
      </c>
      <c r="BQ678">
        <v>1.5</v>
      </c>
      <c r="BR678">
        <v>2</v>
      </c>
      <c r="BS678">
        <v>1</v>
      </c>
      <c r="BT678">
        <v>4</v>
      </c>
      <c r="BV678">
        <v>2</v>
      </c>
      <c r="BX678">
        <v>0</v>
      </c>
      <c r="BZ678">
        <v>1</v>
      </c>
      <c r="CB678">
        <v>1</v>
      </c>
      <c r="CJ678">
        <v>2</v>
      </c>
      <c r="CK678">
        <v>1</v>
      </c>
      <c r="CL678">
        <v>5</v>
      </c>
      <c r="CM678">
        <v>1</v>
      </c>
      <c r="CR678">
        <v>2</v>
      </c>
      <c r="CS678">
        <v>9</v>
      </c>
      <c r="CT678">
        <v>1</v>
      </c>
      <c r="CU678">
        <v>2</v>
      </c>
      <c r="CV678" t="s">
        <v>327</v>
      </c>
      <c r="CW678">
        <v>645</v>
      </c>
      <c r="CX678">
        <v>10.75</v>
      </c>
      <c r="CY678">
        <v>2</v>
      </c>
      <c r="CZ678">
        <v>1</v>
      </c>
      <c r="DA678" t="s">
        <v>436</v>
      </c>
      <c r="DC678">
        <v>1</v>
      </c>
      <c r="DD678">
        <v>1</v>
      </c>
      <c r="DE678">
        <v>5</v>
      </c>
      <c r="DN678" t="s">
        <v>5384</v>
      </c>
      <c r="DO678" t="s">
        <v>5384</v>
      </c>
      <c r="DP678" t="s">
        <v>3178</v>
      </c>
      <c r="DQ678" t="s">
        <v>202</v>
      </c>
      <c r="DR678" t="s">
        <v>202</v>
      </c>
      <c r="DT678">
        <v>1</v>
      </c>
      <c r="DV678">
        <v>1</v>
      </c>
      <c r="DW678">
        <v>0</v>
      </c>
      <c r="DX678">
        <v>1</v>
      </c>
      <c r="DY678">
        <v>1</v>
      </c>
      <c r="DZ678">
        <v>1</v>
      </c>
      <c r="EA678">
        <v>8</v>
      </c>
      <c r="EB678">
        <f>IF(EA678&gt;=30,1,IF(EA678&gt;=20,2,IF(EA678&gt;=15,3,IF(EA678&gt;=10,4,IF(EA678&gt;=5,5,IF(EA678&gt;0,6,0))))))</f>
        <v>5</v>
      </c>
      <c r="EC678">
        <v>2</v>
      </c>
      <c r="EE678">
        <v>8</v>
      </c>
      <c r="EL678">
        <v>1</v>
      </c>
      <c r="EM678">
        <v>3</v>
      </c>
      <c r="EN678">
        <v>1</v>
      </c>
      <c r="EO678">
        <v>1</v>
      </c>
      <c r="EP678">
        <v>-98</v>
      </c>
      <c r="EZ678">
        <v>1</v>
      </c>
      <c r="FA678">
        <v>1</v>
      </c>
      <c r="FD678">
        <v>3</v>
      </c>
      <c r="FG678">
        <v>0</v>
      </c>
      <c r="FH678" t="s">
        <v>3179</v>
      </c>
      <c r="FI678">
        <v>1</v>
      </c>
      <c r="FJ678" t="s">
        <v>204</v>
      </c>
      <c r="FK678">
        <v>8</v>
      </c>
      <c r="FL678">
        <v>12</v>
      </c>
      <c r="FM678">
        <v>12</v>
      </c>
      <c r="FN678">
        <v>8</v>
      </c>
      <c r="FO678" t="s">
        <v>2206</v>
      </c>
      <c r="FP678">
        <v>3.5</v>
      </c>
      <c r="FQ678" t="s">
        <v>3180</v>
      </c>
      <c r="FR678" t="s">
        <v>3196</v>
      </c>
      <c r="FS678">
        <v>1</v>
      </c>
      <c r="FU678" t="s">
        <v>2207</v>
      </c>
      <c r="FV678" t="s">
        <v>2207</v>
      </c>
      <c r="FW678">
        <v>0</v>
      </c>
      <c r="FX678">
        <v>1</v>
      </c>
      <c r="FY678">
        <v>0</v>
      </c>
      <c r="FZ678">
        <v>0</v>
      </c>
      <c r="GA678">
        <v>20418</v>
      </c>
      <c r="GB678">
        <v>71</v>
      </c>
      <c r="GC678">
        <v>287.57746479999997</v>
      </c>
      <c r="GD678" t="s">
        <v>2401</v>
      </c>
      <c r="GE678">
        <v>1</v>
      </c>
      <c r="HG678" t="s">
        <v>202</v>
      </c>
      <c r="HJ678">
        <v>0</v>
      </c>
    </row>
    <row r="679" spans="1:218" x14ac:dyDescent="0.3">
      <c r="A679">
        <v>1471</v>
      </c>
      <c r="B679" t="s">
        <v>3183</v>
      </c>
      <c r="C679" t="s">
        <v>5400</v>
      </c>
      <c r="D679" t="s">
        <v>212</v>
      </c>
      <c r="E679">
        <v>1</v>
      </c>
      <c r="F679" t="s">
        <v>202</v>
      </c>
      <c r="H679">
        <v>1</v>
      </c>
      <c r="M679">
        <v>1</v>
      </c>
      <c r="N679">
        <v>1</v>
      </c>
      <c r="U679">
        <v>1</v>
      </c>
      <c r="W679">
        <v>1</v>
      </c>
      <c r="X679" t="s">
        <v>3174</v>
      </c>
      <c r="Y679">
        <v>1</v>
      </c>
      <c r="Z679">
        <v>1</v>
      </c>
      <c r="AA679">
        <v>1</v>
      </c>
      <c r="AD679" t="s">
        <v>202</v>
      </c>
      <c r="AE679">
        <v>1</v>
      </c>
      <c r="AF679">
        <v>2</v>
      </c>
      <c r="AG679">
        <v>1</v>
      </c>
      <c r="AH679">
        <v>2</v>
      </c>
      <c r="AI679">
        <v>1</v>
      </c>
      <c r="AJ679">
        <v>2</v>
      </c>
      <c r="AK679" t="s">
        <v>5401</v>
      </c>
      <c r="AL679">
        <v>1</v>
      </c>
      <c r="AM679">
        <v>1</v>
      </c>
      <c r="AN679">
        <v>2</v>
      </c>
      <c r="AO679">
        <v>2</v>
      </c>
      <c r="AP679">
        <v>2</v>
      </c>
      <c r="AQ679">
        <v>1</v>
      </c>
      <c r="AR679" t="s">
        <v>5402</v>
      </c>
      <c r="AS679">
        <v>1</v>
      </c>
      <c r="AT679">
        <v>1</v>
      </c>
      <c r="AU679">
        <v>1</v>
      </c>
      <c r="AV679">
        <v>1</v>
      </c>
      <c r="AW679">
        <v>6</v>
      </c>
      <c r="AX679">
        <v>3</v>
      </c>
      <c r="AY679">
        <v>5</v>
      </c>
      <c r="AZ679">
        <v>1</v>
      </c>
      <c r="BE679">
        <v>1</v>
      </c>
      <c r="BF679">
        <v>1</v>
      </c>
      <c r="BG679">
        <v>1</v>
      </c>
      <c r="BH679">
        <v>1</v>
      </c>
      <c r="BI679">
        <v>1</v>
      </c>
      <c r="BJ679">
        <v>0</v>
      </c>
      <c r="BM679">
        <v>1</v>
      </c>
      <c r="BN679">
        <v>1</v>
      </c>
      <c r="BO679">
        <v>4</v>
      </c>
      <c r="BP679">
        <v>1</v>
      </c>
      <c r="BQ679">
        <v>6</v>
      </c>
      <c r="BR679">
        <v>3</v>
      </c>
      <c r="BS679">
        <v>1</v>
      </c>
      <c r="BT679">
        <v>6</v>
      </c>
      <c r="BU679">
        <v>0</v>
      </c>
      <c r="BV679">
        <v>-99</v>
      </c>
      <c r="BW679">
        <v>0</v>
      </c>
      <c r="BY679">
        <v>0</v>
      </c>
      <c r="CA679">
        <v>0</v>
      </c>
      <c r="CC679">
        <v>0</v>
      </c>
      <c r="CE679">
        <v>0</v>
      </c>
      <c r="CG679">
        <v>0</v>
      </c>
      <c r="CI679">
        <v>0</v>
      </c>
      <c r="CJ679">
        <v>1</v>
      </c>
      <c r="CK679">
        <v>1</v>
      </c>
      <c r="CL679">
        <v>6</v>
      </c>
      <c r="CM679">
        <v>-98</v>
      </c>
      <c r="CR679">
        <v>-98</v>
      </c>
      <c r="CS679">
        <v>-98</v>
      </c>
      <c r="CT679">
        <v>-98</v>
      </c>
      <c r="CU679">
        <v>1</v>
      </c>
      <c r="CV679" t="s">
        <v>229</v>
      </c>
      <c r="CW679">
        <v>595</v>
      </c>
      <c r="CX679">
        <v>9.92</v>
      </c>
      <c r="CY679">
        <v>1</v>
      </c>
      <c r="CZ679">
        <v>1</v>
      </c>
      <c r="DA679" t="s">
        <v>473</v>
      </c>
      <c r="DC679">
        <v>1</v>
      </c>
      <c r="DD679">
        <v>1</v>
      </c>
      <c r="DE679">
        <v>4</v>
      </c>
      <c r="DN679" t="s">
        <v>5403</v>
      </c>
      <c r="DO679" t="s">
        <v>5403</v>
      </c>
      <c r="DP679" t="s">
        <v>3178</v>
      </c>
      <c r="DQ679" t="s">
        <v>202</v>
      </c>
      <c r="DR679" t="s">
        <v>202</v>
      </c>
      <c r="DT679">
        <v>1</v>
      </c>
      <c r="DV679">
        <v>1</v>
      </c>
      <c r="DW679">
        <v>0</v>
      </c>
      <c r="DX679">
        <v>1</v>
      </c>
      <c r="DY679">
        <v>1</v>
      </c>
      <c r="DZ679">
        <v>1</v>
      </c>
      <c r="EA679">
        <v>6</v>
      </c>
      <c r="EB679">
        <f>IF(EA679&gt;=30,1,IF(EA679&gt;=20,2,IF(EA679&gt;=15,3,IF(EA679&gt;=10,4,IF(EA679&gt;=5,5,IF(EA679&gt;0,6,0))))))</f>
        <v>5</v>
      </c>
      <c r="EC679">
        <v>2</v>
      </c>
      <c r="EE679">
        <v>9</v>
      </c>
      <c r="EL679">
        <v>2</v>
      </c>
      <c r="EM679">
        <v>3</v>
      </c>
      <c r="EN679">
        <v>1</v>
      </c>
      <c r="EO679">
        <v>1</v>
      </c>
      <c r="EP679">
        <v>1</v>
      </c>
      <c r="EQ679">
        <v>1</v>
      </c>
      <c r="ER679">
        <v>1</v>
      </c>
      <c r="EZ679">
        <v>2</v>
      </c>
      <c r="FE679">
        <v>1</v>
      </c>
      <c r="FG679">
        <v>0</v>
      </c>
      <c r="FH679" t="s">
        <v>3179</v>
      </c>
      <c r="FI679">
        <v>1</v>
      </c>
      <c r="FJ679" t="s">
        <v>204</v>
      </c>
      <c r="FK679">
        <v>9</v>
      </c>
      <c r="FL679">
        <v>12</v>
      </c>
      <c r="FM679">
        <v>12</v>
      </c>
      <c r="FN679">
        <v>6</v>
      </c>
      <c r="FO679" t="s">
        <v>2212</v>
      </c>
      <c r="FP679">
        <v>3.5</v>
      </c>
      <c r="FQ679" t="s">
        <v>3180</v>
      </c>
      <c r="FR679" t="s">
        <v>3196</v>
      </c>
      <c r="FS679">
        <v>1</v>
      </c>
      <c r="FT679">
        <v>1</v>
      </c>
      <c r="FU679" t="s">
        <v>2221</v>
      </c>
      <c r="FV679" t="s">
        <v>3182</v>
      </c>
      <c r="FW679">
        <v>1</v>
      </c>
      <c r="FX679">
        <v>0</v>
      </c>
      <c r="FY679">
        <v>1</v>
      </c>
      <c r="FZ679">
        <v>0</v>
      </c>
      <c r="GA679">
        <v>37408</v>
      </c>
      <c r="GB679">
        <v>127</v>
      </c>
      <c r="GC679">
        <v>294.55118110000001</v>
      </c>
      <c r="GD679" t="s">
        <v>2401</v>
      </c>
      <c r="GE679">
        <v>1</v>
      </c>
      <c r="HG679" t="s">
        <v>202</v>
      </c>
      <c r="HI679">
        <v>1</v>
      </c>
      <c r="HJ679">
        <v>1</v>
      </c>
    </row>
    <row r="680" spans="1:218" x14ac:dyDescent="0.3">
      <c r="A680">
        <v>1473</v>
      </c>
      <c r="B680" t="s">
        <v>3984</v>
      </c>
      <c r="C680" t="s">
        <v>5404</v>
      </c>
      <c r="D680" t="s">
        <v>265</v>
      </c>
      <c r="E680">
        <v>1</v>
      </c>
      <c r="F680" t="s">
        <v>202</v>
      </c>
      <c r="H680">
        <v>1</v>
      </c>
      <c r="M680">
        <v>1</v>
      </c>
      <c r="N680">
        <v>2</v>
      </c>
      <c r="O680">
        <v>1</v>
      </c>
      <c r="U680">
        <v>1</v>
      </c>
      <c r="W680">
        <v>1</v>
      </c>
      <c r="X680" t="s">
        <v>3174</v>
      </c>
      <c r="Y680">
        <v>1</v>
      </c>
      <c r="Z680">
        <v>1</v>
      </c>
      <c r="AA680">
        <v>1</v>
      </c>
      <c r="AD680" t="s">
        <v>202</v>
      </c>
      <c r="AE680">
        <v>1</v>
      </c>
      <c r="AF680">
        <v>1</v>
      </c>
      <c r="AG680">
        <v>1</v>
      </c>
      <c r="AH680">
        <v>2</v>
      </c>
      <c r="AI680">
        <v>2</v>
      </c>
      <c r="AJ680">
        <v>2</v>
      </c>
      <c r="AK680" t="s">
        <v>5405</v>
      </c>
      <c r="AL680">
        <v>1</v>
      </c>
      <c r="AM680">
        <v>1</v>
      </c>
      <c r="AN680">
        <v>1</v>
      </c>
      <c r="AO680">
        <v>2</v>
      </c>
      <c r="AP680">
        <v>2</v>
      </c>
      <c r="AQ680">
        <v>1</v>
      </c>
      <c r="AR680" t="s">
        <v>5406</v>
      </c>
      <c r="AS680">
        <v>1</v>
      </c>
      <c r="AT680">
        <v>1</v>
      </c>
      <c r="AU680">
        <v>1</v>
      </c>
      <c r="AV680">
        <v>1</v>
      </c>
      <c r="AW680">
        <v>7</v>
      </c>
      <c r="AX680">
        <v>4</v>
      </c>
      <c r="AY680">
        <v>5</v>
      </c>
      <c r="BE680">
        <v>1</v>
      </c>
      <c r="BF680">
        <v>2</v>
      </c>
      <c r="BG680">
        <v>1</v>
      </c>
      <c r="BH680">
        <v>2</v>
      </c>
      <c r="BI680">
        <v>1</v>
      </c>
      <c r="BJ680">
        <v>1</v>
      </c>
      <c r="BK680">
        <v>1</v>
      </c>
      <c r="BL680">
        <v>1</v>
      </c>
      <c r="BM680">
        <v>2</v>
      </c>
      <c r="BN680">
        <v>1</v>
      </c>
      <c r="BO680">
        <v>3</v>
      </c>
      <c r="BP680">
        <v>1</v>
      </c>
      <c r="BQ680">
        <v>2</v>
      </c>
      <c r="BR680">
        <v>6</v>
      </c>
      <c r="BS680">
        <v>1</v>
      </c>
      <c r="BT680">
        <v>5</v>
      </c>
      <c r="BV680">
        <v>2</v>
      </c>
      <c r="BX680">
        <v>0</v>
      </c>
      <c r="BZ680">
        <v>2</v>
      </c>
      <c r="CB680">
        <v>0</v>
      </c>
      <c r="CD680">
        <v>1</v>
      </c>
      <c r="CJ680">
        <v>2</v>
      </c>
      <c r="CK680">
        <v>2</v>
      </c>
      <c r="CL680">
        <v>5</v>
      </c>
      <c r="CM680">
        <v>-97</v>
      </c>
      <c r="CR680">
        <v>1</v>
      </c>
      <c r="CS680">
        <v>4</v>
      </c>
      <c r="CT680">
        <v>1</v>
      </c>
      <c r="CU680">
        <v>1</v>
      </c>
      <c r="CV680" t="s">
        <v>454</v>
      </c>
      <c r="CW680">
        <v>992</v>
      </c>
      <c r="CX680">
        <v>16.53</v>
      </c>
      <c r="CY680">
        <v>2</v>
      </c>
      <c r="CZ680">
        <v>1</v>
      </c>
      <c r="DA680" t="s">
        <v>388</v>
      </c>
      <c r="DC680">
        <v>1</v>
      </c>
      <c r="DD680">
        <v>1</v>
      </c>
      <c r="DE680">
        <v>36</v>
      </c>
      <c r="DN680" t="s">
        <v>5403</v>
      </c>
      <c r="DO680" t="s">
        <v>5403</v>
      </c>
      <c r="DP680" t="s">
        <v>3178</v>
      </c>
      <c r="DQ680" t="s">
        <v>202</v>
      </c>
      <c r="DR680" t="s">
        <v>5407</v>
      </c>
      <c r="DT680">
        <v>2</v>
      </c>
      <c r="DU680">
        <v>1</v>
      </c>
      <c r="DV680">
        <v>1</v>
      </c>
      <c r="DW680">
        <v>0</v>
      </c>
      <c r="DX680">
        <v>1</v>
      </c>
      <c r="DY680">
        <v>1</v>
      </c>
      <c r="DZ680">
        <v>-97</v>
      </c>
      <c r="EB680">
        <v>-97</v>
      </c>
      <c r="EC680">
        <v>2</v>
      </c>
      <c r="EE680">
        <v>1</v>
      </c>
      <c r="EL680">
        <v>2</v>
      </c>
      <c r="EM680">
        <v>5</v>
      </c>
      <c r="EN680">
        <v>1</v>
      </c>
      <c r="EO680">
        <v>2</v>
      </c>
      <c r="EP680">
        <v>1</v>
      </c>
      <c r="EQ680">
        <v>-97</v>
      </c>
      <c r="ER680">
        <v>2</v>
      </c>
      <c r="ES680">
        <v>1</v>
      </c>
      <c r="ET680">
        <v>4</v>
      </c>
      <c r="EU680">
        <f>IF(ET680&gt;=30,1,IF(ET680&gt;=20,2,IF(ET680&gt;=15,3,IF(ET680&gt;=10,4,IF(ET680&gt;=5,5,IF(ET680&gt;0,6,0))))))</f>
        <v>6</v>
      </c>
      <c r="EV680">
        <v>6</v>
      </c>
      <c r="EW680">
        <v>2</v>
      </c>
      <c r="EX680">
        <v>-98</v>
      </c>
      <c r="EY680">
        <v>2</v>
      </c>
      <c r="EZ680">
        <v>1</v>
      </c>
      <c r="FA680">
        <v>3</v>
      </c>
      <c r="FD680">
        <v>1</v>
      </c>
      <c r="FG680">
        <v>0</v>
      </c>
      <c r="FH680" t="s">
        <v>3179</v>
      </c>
      <c r="FI680">
        <v>1</v>
      </c>
      <c r="FJ680" t="s">
        <v>204</v>
      </c>
      <c r="FK680">
        <v>1</v>
      </c>
      <c r="FL680">
        <v>12</v>
      </c>
      <c r="FM680">
        <v>12</v>
      </c>
      <c r="FN680">
        <v>20</v>
      </c>
      <c r="FO680" t="s">
        <v>2212</v>
      </c>
      <c r="FP680">
        <v>20</v>
      </c>
      <c r="FQ680" t="s">
        <v>3180</v>
      </c>
      <c r="FR680" t="s">
        <v>3189</v>
      </c>
      <c r="FS680">
        <v>0</v>
      </c>
      <c r="FT680">
        <v>1</v>
      </c>
      <c r="FU680" t="s">
        <v>2213</v>
      </c>
      <c r="FV680" t="s">
        <v>2207</v>
      </c>
      <c r="FW680">
        <v>0</v>
      </c>
      <c r="FX680">
        <v>1</v>
      </c>
      <c r="FY680">
        <v>0</v>
      </c>
      <c r="FZ680">
        <v>0</v>
      </c>
      <c r="GA680">
        <v>1938</v>
      </c>
      <c r="GB680">
        <v>20</v>
      </c>
      <c r="GC680">
        <v>96.9</v>
      </c>
      <c r="GD680" t="s">
        <v>2401</v>
      </c>
      <c r="GE680">
        <v>1</v>
      </c>
      <c r="HG680" t="s">
        <v>202</v>
      </c>
      <c r="HJ680">
        <v>0</v>
      </c>
    </row>
    <row r="681" spans="1:218" x14ac:dyDescent="0.3">
      <c r="A681">
        <v>1475</v>
      </c>
      <c r="B681" t="s">
        <v>3183</v>
      </c>
      <c r="C681" t="s">
        <v>5408</v>
      </c>
      <c r="D681" t="s">
        <v>212</v>
      </c>
      <c r="E681">
        <v>1</v>
      </c>
      <c r="F681" t="s">
        <v>202</v>
      </c>
      <c r="H681">
        <v>1</v>
      </c>
      <c r="M681">
        <v>1</v>
      </c>
      <c r="N681">
        <v>1</v>
      </c>
      <c r="U681">
        <v>1</v>
      </c>
      <c r="W681">
        <v>1</v>
      </c>
      <c r="X681" t="s">
        <v>3174</v>
      </c>
      <c r="Y681">
        <v>1</v>
      </c>
      <c r="Z681">
        <v>1</v>
      </c>
      <c r="AA681">
        <v>8</v>
      </c>
      <c r="AD681" t="s">
        <v>202</v>
      </c>
      <c r="AE681">
        <v>1</v>
      </c>
      <c r="AF681">
        <v>2</v>
      </c>
      <c r="AG681">
        <v>1</v>
      </c>
      <c r="AH681">
        <v>2</v>
      </c>
      <c r="AI681">
        <v>2</v>
      </c>
      <c r="AJ681">
        <v>2</v>
      </c>
      <c r="AK681" t="s">
        <v>5409</v>
      </c>
      <c r="AL681">
        <v>1</v>
      </c>
      <c r="AM681">
        <v>2</v>
      </c>
      <c r="AN681">
        <v>1</v>
      </c>
      <c r="AO681">
        <v>2</v>
      </c>
      <c r="AP681">
        <v>2</v>
      </c>
      <c r="AQ681">
        <v>1</v>
      </c>
      <c r="AR681" t="s">
        <v>5410</v>
      </c>
      <c r="AS681">
        <v>2</v>
      </c>
      <c r="AT681">
        <v>2</v>
      </c>
      <c r="AU681">
        <v>1</v>
      </c>
      <c r="AV681">
        <v>2</v>
      </c>
      <c r="AW681">
        <v>5</v>
      </c>
      <c r="AX681">
        <v>1</v>
      </c>
      <c r="AY681">
        <v>4</v>
      </c>
      <c r="BE681">
        <v>1</v>
      </c>
      <c r="BF681">
        <v>1</v>
      </c>
      <c r="BG681">
        <v>1</v>
      </c>
      <c r="BH681">
        <v>1</v>
      </c>
      <c r="BI681">
        <v>1</v>
      </c>
      <c r="BJ681">
        <v>0</v>
      </c>
      <c r="BM681">
        <v>5</v>
      </c>
      <c r="BN681">
        <v>1</v>
      </c>
      <c r="BO681">
        <v>2</v>
      </c>
      <c r="BP681">
        <v>1</v>
      </c>
      <c r="BQ681">
        <v>1.5</v>
      </c>
      <c r="BR681">
        <v>-97</v>
      </c>
      <c r="BS681">
        <v>1</v>
      </c>
      <c r="BT681">
        <v>2</v>
      </c>
      <c r="BV681">
        <v>0</v>
      </c>
      <c r="BX681">
        <v>0</v>
      </c>
      <c r="BZ681">
        <v>1</v>
      </c>
      <c r="CB681">
        <v>1</v>
      </c>
      <c r="CJ681">
        <v>2</v>
      </c>
      <c r="CK681">
        <v>2</v>
      </c>
      <c r="CL681">
        <v>-98</v>
      </c>
      <c r="CM681">
        <v>-98</v>
      </c>
      <c r="CR681">
        <v>-98</v>
      </c>
      <c r="CS681">
        <v>-98</v>
      </c>
      <c r="CT681">
        <v>-98</v>
      </c>
      <c r="CU681">
        <v>2</v>
      </c>
      <c r="CV681" t="s">
        <v>229</v>
      </c>
      <c r="CW681">
        <v>676</v>
      </c>
      <c r="CX681">
        <v>11.27</v>
      </c>
      <c r="CY681">
        <v>1</v>
      </c>
      <c r="CZ681">
        <v>1</v>
      </c>
      <c r="DA681" t="s">
        <v>3980</v>
      </c>
      <c r="DC681">
        <v>1</v>
      </c>
      <c r="DD681">
        <v>1</v>
      </c>
      <c r="DE681">
        <v>4</v>
      </c>
      <c r="DN681" t="s">
        <v>5411</v>
      </c>
      <c r="DO681" t="s">
        <v>5411</v>
      </c>
      <c r="DP681" t="s">
        <v>3178</v>
      </c>
      <c r="DQ681" t="s">
        <v>202</v>
      </c>
      <c r="DR681" t="s">
        <v>202</v>
      </c>
      <c r="DT681">
        <v>1</v>
      </c>
      <c r="DV681">
        <v>1</v>
      </c>
      <c r="DW681">
        <v>0</v>
      </c>
      <c r="DX681">
        <v>8</v>
      </c>
      <c r="DY681">
        <v>1</v>
      </c>
      <c r="DZ681">
        <v>-97</v>
      </c>
      <c r="EB681">
        <v>-97</v>
      </c>
      <c r="EC681">
        <v>2</v>
      </c>
      <c r="EE681">
        <v>6</v>
      </c>
      <c r="EL681">
        <v>1</v>
      </c>
      <c r="EM681">
        <v>2</v>
      </c>
      <c r="EN681">
        <v>1</v>
      </c>
      <c r="EO681">
        <v>2</v>
      </c>
      <c r="EP681">
        <v>2</v>
      </c>
      <c r="EZ681">
        <v>1</v>
      </c>
      <c r="FA681">
        <v>1</v>
      </c>
      <c r="FD681">
        <v>1</v>
      </c>
      <c r="FG681">
        <v>0</v>
      </c>
      <c r="FH681" t="s">
        <v>3179</v>
      </c>
      <c r="FI681">
        <v>1</v>
      </c>
      <c r="FJ681" t="s">
        <v>204</v>
      </c>
      <c r="FK681">
        <v>6</v>
      </c>
      <c r="FL681">
        <v>12</v>
      </c>
      <c r="FM681">
        <v>12</v>
      </c>
      <c r="FN681">
        <v>20</v>
      </c>
      <c r="FO681" t="s">
        <v>2206</v>
      </c>
      <c r="FP681">
        <v>1.5</v>
      </c>
      <c r="FQ681" t="s">
        <v>3180</v>
      </c>
      <c r="FR681" t="s">
        <v>3189</v>
      </c>
      <c r="FS681">
        <v>0</v>
      </c>
      <c r="FT681">
        <v>0</v>
      </c>
      <c r="FU681" t="s">
        <v>2207</v>
      </c>
      <c r="FV681" t="s">
        <v>2207</v>
      </c>
      <c r="FW681">
        <v>0</v>
      </c>
      <c r="FX681">
        <v>1</v>
      </c>
      <c r="FY681">
        <v>0</v>
      </c>
      <c r="FZ681">
        <v>0</v>
      </c>
      <c r="GA681">
        <v>37408</v>
      </c>
      <c r="GB681">
        <v>127</v>
      </c>
      <c r="GC681">
        <v>294.55118110000001</v>
      </c>
      <c r="GD681" t="s">
        <v>2401</v>
      </c>
      <c r="GE681">
        <v>1</v>
      </c>
      <c r="HG681" t="s">
        <v>202</v>
      </c>
      <c r="HJ681">
        <v>0</v>
      </c>
    </row>
    <row r="682" spans="1:218" x14ac:dyDescent="0.3">
      <c r="A682">
        <v>1050</v>
      </c>
      <c r="B682" t="s">
        <v>3172</v>
      </c>
      <c r="C682" t="s">
        <v>4029</v>
      </c>
      <c r="D682" t="s">
        <v>194</v>
      </c>
      <c r="E682">
        <v>1</v>
      </c>
      <c r="F682" t="s">
        <v>202</v>
      </c>
      <c r="H682">
        <v>1</v>
      </c>
      <c r="M682">
        <v>1</v>
      </c>
      <c r="N682">
        <v>1</v>
      </c>
      <c r="U682">
        <v>1</v>
      </c>
      <c r="W682">
        <v>1</v>
      </c>
      <c r="X682" t="s">
        <v>3174</v>
      </c>
      <c r="Y682">
        <v>1</v>
      </c>
      <c r="Z682">
        <v>1</v>
      </c>
      <c r="AA682">
        <v>2</v>
      </c>
      <c r="AD682" t="s">
        <v>202</v>
      </c>
      <c r="AE682">
        <v>1</v>
      </c>
      <c r="AF682">
        <v>1</v>
      </c>
      <c r="AG682">
        <v>1</v>
      </c>
      <c r="AH682">
        <v>2</v>
      </c>
      <c r="AI682">
        <v>2</v>
      </c>
      <c r="AJ682">
        <v>2</v>
      </c>
      <c r="AK682" t="s">
        <v>4772</v>
      </c>
      <c r="AL682">
        <v>1</v>
      </c>
      <c r="AM682">
        <v>2</v>
      </c>
      <c r="AN682">
        <v>1</v>
      </c>
      <c r="AO682">
        <v>2</v>
      </c>
      <c r="AP682">
        <v>2</v>
      </c>
      <c r="AQ682">
        <v>1</v>
      </c>
      <c r="AR682" t="s">
        <v>4773</v>
      </c>
      <c r="AS682">
        <v>1</v>
      </c>
      <c r="AT682">
        <v>1</v>
      </c>
      <c r="AU682">
        <v>1</v>
      </c>
      <c r="AV682">
        <v>2</v>
      </c>
      <c r="AW682">
        <v>6</v>
      </c>
      <c r="AX682">
        <v>3</v>
      </c>
      <c r="AY682">
        <v>1</v>
      </c>
      <c r="BE682">
        <v>1</v>
      </c>
      <c r="BF682">
        <v>1</v>
      </c>
      <c r="BG682">
        <v>1</v>
      </c>
      <c r="BH682">
        <v>1</v>
      </c>
      <c r="BI682">
        <v>1</v>
      </c>
      <c r="BJ682">
        <v>1</v>
      </c>
      <c r="BK682">
        <v>1</v>
      </c>
      <c r="BL682">
        <v>1</v>
      </c>
      <c r="BM682">
        <v>1</v>
      </c>
      <c r="BN682">
        <v>1</v>
      </c>
      <c r="BO682">
        <v>3</v>
      </c>
      <c r="BP682">
        <v>1</v>
      </c>
      <c r="BQ682">
        <v>2</v>
      </c>
      <c r="BR682">
        <v>-98</v>
      </c>
      <c r="BS682">
        <v>-98</v>
      </c>
      <c r="CJ682">
        <v>-98</v>
      </c>
      <c r="CK682">
        <v>-98</v>
      </c>
      <c r="CL682">
        <v>-98</v>
      </c>
      <c r="CM682">
        <v>-98</v>
      </c>
      <c r="CR682">
        <v>-98</v>
      </c>
      <c r="CS682">
        <v>-98</v>
      </c>
      <c r="CT682">
        <v>-98</v>
      </c>
      <c r="CU682">
        <v>1</v>
      </c>
      <c r="CV682" t="s">
        <v>229</v>
      </c>
      <c r="CW682">
        <v>922</v>
      </c>
      <c r="CX682">
        <v>15.37</v>
      </c>
      <c r="CY682">
        <v>1</v>
      </c>
      <c r="CZ682">
        <v>1</v>
      </c>
      <c r="DA682" t="s">
        <v>3980</v>
      </c>
      <c r="DC682">
        <v>1</v>
      </c>
      <c r="DD682">
        <v>1</v>
      </c>
      <c r="DE682">
        <v>14</v>
      </c>
      <c r="DN682" t="s">
        <v>4766</v>
      </c>
      <c r="DO682" t="s">
        <v>4766</v>
      </c>
      <c r="DP682" t="s">
        <v>3178</v>
      </c>
      <c r="DQ682" t="s">
        <v>202</v>
      </c>
      <c r="DR682" t="s">
        <v>202</v>
      </c>
      <c r="DT682">
        <v>1</v>
      </c>
      <c r="DV682">
        <v>1</v>
      </c>
      <c r="DW682">
        <v>0</v>
      </c>
      <c r="DX682">
        <v>2</v>
      </c>
      <c r="DY682">
        <v>1</v>
      </c>
      <c r="DZ682">
        <v>-97</v>
      </c>
      <c r="EB682">
        <v>-97</v>
      </c>
      <c r="EC682">
        <v>2</v>
      </c>
      <c r="EE682">
        <v>1</v>
      </c>
      <c r="EL682">
        <v>1</v>
      </c>
      <c r="EM682">
        <v>-97</v>
      </c>
      <c r="EN682">
        <v>1</v>
      </c>
      <c r="EO682">
        <v>1</v>
      </c>
      <c r="EP682">
        <v>1</v>
      </c>
      <c r="EQ682">
        <v>1</v>
      </c>
      <c r="ER682">
        <v>1</v>
      </c>
      <c r="EZ682">
        <v>1</v>
      </c>
      <c r="FA682">
        <v>1</v>
      </c>
      <c r="FD682">
        <v>1</v>
      </c>
      <c r="FG682">
        <v>0</v>
      </c>
      <c r="FH682" t="s">
        <v>3179</v>
      </c>
      <c r="FI682">
        <v>1</v>
      </c>
      <c r="FJ682" t="s">
        <v>204</v>
      </c>
      <c r="FK682">
        <v>1</v>
      </c>
      <c r="FL682">
        <v>12</v>
      </c>
      <c r="FM682">
        <v>12</v>
      </c>
      <c r="FN682">
        <v>20</v>
      </c>
      <c r="FO682" t="s">
        <v>2206</v>
      </c>
      <c r="FQ682" t="s">
        <v>3180</v>
      </c>
      <c r="FR682" t="s">
        <v>3196</v>
      </c>
      <c r="FS682">
        <v>1</v>
      </c>
      <c r="FT682">
        <v>1</v>
      </c>
      <c r="FU682" t="s">
        <v>2221</v>
      </c>
      <c r="FV682" t="s">
        <v>3182</v>
      </c>
      <c r="FW682">
        <v>0</v>
      </c>
      <c r="FX682">
        <v>1</v>
      </c>
      <c r="FY682">
        <v>0</v>
      </c>
      <c r="FZ682">
        <v>0</v>
      </c>
      <c r="GA682">
        <v>9502</v>
      </c>
      <c r="GB682">
        <v>38</v>
      </c>
      <c r="GC682">
        <v>250.05263160000001</v>
      </c>
      <c r="GD682" t="s">
        <v>2401</v>
      </c>
      <c r="GE682">
        <v>1</v>
      </c>
      <c r="HG682" t="s">
        <v>202</v>
      </c>
      <c r="HJ682">
        <v>0</v>
      </c>
    </row>
    <row r="683" spans="1:218" x14ac:dyDescent="0.3">
      <c r="A683">
        <v>1059</v>
      </c>
      <c r="B683" t="s">
        <v>3207</v>
      </c>
      <c r="C683" t="s">
        <v>4786</v>
      </c>
      <c r="D683" t="s">
        <v>265</v>
      </c>
      <c r="E683">
        <v>1</v>
      </c>
      <c r="F683" t="s">
        <v>202</v>
      </c>
      <c r="H683">
        <v>1</v>
      </c>
      <c r="M683">
        <v>1</v>
      </c>
      <c r="N683">
        <v>1</v>
      </c>
      <c r="U683">
        <v>1</v>
      </c>
      <c r="W683">
        <v>1</v>
      </c>
      <c r="X683" t="s">
        <v>3174</v>
      </c>
      <c r="Y683">
        <v>1</v>
      </c>
      <c r="Z683">
        <v>1</v>
      </c>
      <c r="AA683">
        <v>5</v>
      </c>
      <c r="AD683" t="s">
        <v>202</v>
      </c>
      <c r="AE683">
        <v>1</v>
      </c>
      <c r="AF683">
        <v>1</v>
      </c>
      <c r="AG683">
        <v>1</v>
      </c>
      <c r="AH683">
        <v>1</v>
      </c>
      <c r="AI683">
        <v>1</v>
      </c>
      <c r="AJ683">
        <v>1</v>
      </c>
      <c r="AK683" t="s">
        <v>4787</v>
      </c>
      <c r="AL683">
        <v>1</v>
      </c>
      <c r="AM683">
        <v>1</v>
      </c>
      <c r="AN683">
        <v>1</v>
      </c>
      <c r="AO683">
        <v>2</v>
      </c>
      <c r="AP683">
        <v>2</v>
      </c>
      <c r="AQ683">
        <v>1</v>
      </c>
      <c r="AR683" t="s">
        <v>4788</v>
      </c>
      <c r="AS683">
        <v>1</v>
      </c>
      <c r="AT683">
        <v>2</v>
      </c>
      <c r="AU683">
        <v>2</v>
      </c>
      <c r="AV683">
        <v>1</v>
      </c>
      <c r="AW683">
        <v>7</v>
      </c>
      <c r="AX683">
        <v>1</v>
      </c>
      <c r="AY683">
        <v>3</v>
      </c>
      <c r="BE683">
        <v>1</v>
      </c>
      <c r="BF683">
        <v>1</v>
      </c>
      <c r="BG683">
        <v>1</v>
      </c>
      <c r="BH683">
        <v>1</v>
      </c>
      <c r="BI683">
        <v>1</v>
      </c>
      <c r="BJ683">
        <v>0</v>
      </c>
      <c r="BM683">
        <v>1</v>
      </c>
      <c r="BN683">
        <v>1</v>
      </c>
      <c r="BO683">
        <v>2</v>
      </c>
      <c r="BP683">
        <v>1</v>
      </c>
      <c r="BQ683">
        <v>4</v>
      </c>
      <c r="BR683">
        <v>1</v>
      </c>
      <c r="BS683">
        <v>1</v>
      </c>
      <c r="BT683">
        <v>2</v>
      </c>
      <c r="BV683">
        <v>0</v>
      </c>
      <c r="BX683">
        <v>1</v>
      </c>
      <c r="BZ683">
        <v>1</v>
      </c>
      <c r="CJ683">
        <v>1</v>
      </c>
      <c r="CK683">
        <v>1</v>
      </c>
      <c r="CL683">
        <v>5</v>
      </c>
      <c r="CM683">
        <v>1</v>
      </c>
      <c r="CR683">
        <v>2</v>
      </c>
      <c r="CS683">
        <v>2</v>
      </c>
      <c r="CT683">
        <v>1</v>
      </c>
      <c r="CU683">
        <v>1</v>
      </c>
      <c r="CV683" t="s">
        <v>2057</v>
      </c>
      <c r="CW683">
        <v>673</v>
      </c>
      <c r="CX683">
        <v>11.22</v>
      </c>
      <c r="CY683">
        <v>2</v>
      </c>
      <c r="CZ683">
        <v>1</v>
      </c>
      <c r="DA683" t="s">
        <v>4777</v>
      </c>
      <c r="DC683">
        <v>1</v>
      </c>
      <c r="DD683">
        <v>1</v>
      </c>
      <c r="DE683">
        <v>28</v>
      </c>
      <c r="DN683" t="s">
        <v>4789</v>
      </c>
      <c r="DO683" t="s">
        <v>4789</v>
      </c>
      <c r="DP683" t="s">
        <v>3178</v>
      </c>
      <c r="DQ683" t="s">
        <v>202</v>
      </c>
      <c r="DR683" t="s">
        <v>202</v>
      </c>
      <c r="DT683">
        <v>1</v>
      </c>
      <c r="DV683">
        <v>1</v>
      </c>
      <c r="DW683">
        <v>0</v>
      </c>
      <c r="DX683">
        <v>5</v>
      </c>
      <c r="DY683">
        <v>1</v>
      </c>
      <c r="DZ683">
        <v>-97</v>
      </c>
      <c r="EB683">
        <v>5</v>
      </c>
      <c r="EC683">
        <v>2</v>
      </c>
      <c r="EE683">
        <v>4</v>
      </c>
      <c r="EL683">
        <v>3</v>
      </c>
      <c r="EM683">
        <v>2</v>
      </c>
      <c r="EN683">
        <v>1</v>
      </c>
      <c r="EO683">
        <v>1</v>
      </c>
      <c r="EP683">
        <v>1</v>
      </c>
      <c r="EQ683">
        <v>1</v>
      </c>
      <c r="ER683">
        <v>1</v>
      </c>
      <c r="EZ683">
        <v>1</v>
      </c>
      <c r="FA683">
        <v>2</v>
      </c>
      <c r="FB683">
        <v>1</v>
      </c>
      <c r="FC683">
        <v>6</v>
      </c>
      <c r="FD683">
        <v>1</v>
      </c>
      <c r="FG683">
        <v>0</v>
      </c>
      <c r="FH683" t="s">
        <v>3179</v>
      </c>
      <c r="FI683">
        <v>1</v>
      </c>
      <c r="FJ683" t="s">
        <v>204</v>
      </c>
      <c r="FK683">
        <v>4</v>
      </c>
      <c r="FL683">
        <v>12</v>
      </c>
      <c r="FM683">
        <v>12</v>
      </c>
      <c r="FN683">
        <v>7.5</v>
      </c>
      <c r="FO683" t="s">
        <v>2220</v>
      </c>
      <c r="FP683">
        <v>1.5</v>
      </c>
      <c r="FQ683" t="s">
        <v>3180</v>
      </c>
      <c r="FR683" t="s">
        <v>3196</v>
      </c>
      <c r="FS683">
        <v>1</v>
      </c>
      <c r="FT683">
        <v>1</v>
      </c>
      <c r="FU683" t="s">
        <v>2221</v>
      </c>
      <c r="FV683" t="s">
        <v>3182</v>
      </c>
      <c r="FW683">
        <v>0</v>
      </c>
      <c r="FX683">
        <v>1</v>
      </c>
      <c r="FY683">
        <v>0</v>
      </c>
      <c r="FZ683">
        <v>0</v>
      </c>
      <c r="GA683">
        <v>11328</v>
      </c>
      <c r="GB683">
        <v>52</v>
      </c>
      <c r="GC683">
        <v>217.8461538</v>
      </c>
      <c r="GD683" t="s">
        <v>2401</v>
      </c>
      <c r="GE683">
        <v>1</v>
      </c>
      <c r="HG683" t="s">
        <v>202</v>
      </c>
      <c r="HJ683">
        <v>0</v>
      </c>
    </row>
    <row r="684" spans="1:218" x14ac:dyDescent="0.3">
      <c r="A684">
        <v>1063</v>
      </c>
      <c r="B684" t="s">
        <v>3264</v>
      </c>
      <c r="C684" t="s">
        <v>4790</v>
      </c>
      <c r="D684" t="s">
        <v>194</v>
      </c>
      <c r="E684">
        <v>1</v>
      </c>
      <c r="F684" t="s">
        <v>202</v>
      </c>
      <c r="H684">
        <v>1</v>
      </c>
      <c r="M684">
        <v>1</v>
      </c>
      <c r="N684">
        <v>1</v>
      </c>
      <c r="U684">
        <v>1</v>
      </c>
      <c r="W684">
        <v>1</v>
      </c>
      <c r="X684" t="s">
        <v>3174</v>
      </c>
      <c r="Y684">
        <v>1</v>
      </c>
      <c r="Z684">
        <v>1</v>
      </c>
      <c r="AA684">
        <v>1</v>
      </c>
      <c r="AD684" t="s">
        <v>202</v>
      </c>
      <c r="AE684">
        <v>1</v>
      </c>
      <c r="AF684">
        <v>2</v>
      </c>
      <c r="AG684">
        <v>1</v>
      </c>
      <c r="AH684">
        <v>2</v>
      </c>
      <c r="AI684">
        <v>1</v>
      </c>
      <c r="AJ684">
        <v>2</v>
      </c>
      <c r="AK684" t="s">
        <v>4791</v>
      </c>
      <c r="AL684">
        <v>1</v>
      </c>
      <c r="AM684">
        <v>1</v>
      </c>
      <c r="AN684">
        <v>2</v>
      </c>
      <c r="AO684">
        <v>2</v>
      </c>
      <c r="AP684">
        <v>2</v>
      </c>
      <c r="AQ684">
        <v>2</v>
      </c>
      <c r="AR684" t="s">
        <v>4792</v>
      </c>
      <c r="AS684">
        <v>1</v>
      </c>
      <c r="AT684">
        <v>2</v>
      </c>
      <c r="AU684">
        <v>1</v>
      </c>
      <c r="AV684">
        <v>2</v>
      </c>
      <c r="AW684">
        <v>7</v>
      </c>
      <c r="AX684">
        <v>7</v>
      </c>
      <c r="AY684">
        <v>3</v>
      </c>
      <c r="AZ684">
        <v>1</v>
      </c>
      <c r="BE684">
        <v>1</v>
      </c>
      <c r="BF684">
        <v>1</v>
      </c>
      <c r="BG684">
        <v>1</v>
      </c>
      <c r="BH684">
        <v>1</v>
      </c>
      <c r="BI684">
        <v>1</v>
      </c>
      <c r="BJ684">
        <v>1</v>
      </c>
      <c r="BK684">
        <v>1</v>
      </c>
      <c r="BL684">
        <v>0</v>
      </c>
      <c r="BM684">
        <v>1</v>
      </c>
      <c r="BN684">
        <v>1</v>
      </c>
      <c r="BO684">
        <v>3</v>
      </c>
      <c r="BP684">
        <v>1</v>
      </c>
      <c r="BQ684">
        <v>11</v>
      </c>
      <c r="BR684">
        <v>3</v>
      </c>
      <c r="BS684">
        <v>1</v>
      </c>
      <c r="BT684">
        <v>2</v>
      </c>
      <c r="BV684">
        <v>0</v>
      </c>
      <c r="BX684">
        <v>0</v>
      </c>
      <c r="BZ684">
        <v>0</v>
      </c>
      <c r="CB684">
        <v>0</v>
      </c>
      <c r="CD684">
        <v>1</v>
      </c>
      <c r="CF684">
        <v>1</v>
      </c>
      <c r="CJ684">
        <v>1</v>
      </c>
      <c r="CK684">
        <v>1</v>
      </c>
      <c r="CL684">
        <v>6</v>
      </c>
      <c r="CM684">
        <v>4</v>
      </c>
      <c r="CR684">
        <v>2</v>
      </c>
      <c r="CS684">
        <v>8</v>
      </c>
      <c r="CT684">
        <v>3</v>
      </c>
      <c r="CU684">
        <v>1</v>
      </c>
      <c r="CV684" t="s">
        <v>4793</v>
      </c>
      <c r="CW684">
        <v>1109</v>
      </c>
      <c r="CX684">
        <v>18.48</v>
      </c>
      <c r="CY684">
        <v>2</v>
      </c>
      <c r="CZ684">
        <v>1</v>
      </c>
      <c r="DA684" t="s">
        <v>4794</v>
      </c>
      <c r="DC684">
        <v>1</v>
      </c>
      <c r="DD684">
        <v>1</v>
      </c>
      <c r="DE684">
        <v>16</v>
      </c>
      <c r="DN684" t="s">
        <v>4789</v>
      </c>
      <c r="DO684" t="s">
        <v>4789</v>
      </c>
      <c r="DP684" t="s">
        <v>3178</v>
      </c>
      <c r="DQ684" t="s">
        <v>202</v>
      </c>
      <c r="DR684" t="s">
        <v>202</v>
      </c>
      <c r="DT684">
        <v>1</v>
      </c>
      <c r="DV684">
        <v>1</v>
      </c>
      <c r="DW684">
        <v>0</v>
      </c>
      <c r="DX684">
        <v>1</v>
      </c>
      <c r="DY684">
        <v>1</v>
      </c>
      <c r="DZ684">
        <v>-97</v>
      </c>
      <c r="EB684">
        <v>4</v>
      </c>
      <c r="EC684">
        <v>2</v>
      </c>
      <c r="EE684">
        <v>10</v>
      </c>
      <c r="EL684">
        <v>2</v>
      </c>
      <c r="EM684">
        <v>3</v>
      </c>
      <c r="EN684">
        <v>1</v>
      </c>
      <c r="EO684">
        <v>3</v>
      </c>
      <c r="EP684">
        <v>1</v>
      </c>
      <c r="EQ684">
        <v>1</v>
      </c>
      <c r="ER684">
        <v>1</v>
      </c>
      <c r="EZ684">
        <v>1</v>
      </c>
      <c r="FA684">
        <v>1</v>
      </c>
      <c r="FD684">
        <v>1</v>
      </c>
      <c r="FG684">
        <v>0</v>
      </c>
      <c r="FH684" t="s">
        <v>3179</v>
      </c>
      <c r="FI684">
        <v>1</v>
      </c>
      <c r="FJ684" t="s">
        <v>204</v>
      </c>
      <c r="FK684">
        <v>10</v>
      </c>
      <c r="FL684">
        <v>12</v>
      </c>
      <c r="FM684">
        <v>12</v>
      </c>
      <c r="FN684">
        <v>12.5</v>
      </c>
      <c r="FO684" t="s">
        <v>2212</v>
      </c>
      <c r="FP684">
        <v>3.5</v>
      </c>
      <c r="FQ684" t="s">
        <v>3180</v>
      </c>
      <c r="FR684" t="s">
        <v>3181</v>
      </c>
      <c r="FS684">
        <v>1</v>
      </c>
      <c r="FT684">
        <v>1</v>
      </c>
      <c r="FU684" t="s">
        <v>2221</v>
      </c>
      <c r="FV684" t="s">
        <v>3182</v>
      </c>
      <c r="FW684">
        <v>0</v>
      </c>
      <c r="FX684">
        <v>1</v>
      </c>
      <c r="FY684">
        <v>0</v>
      </c>
      <c r="FZ684">
        <v>0</v>
      </c>
      <c r="GA684">
        <v>14027</v>
      </c>
      <c r="GB684">
        <v>56</v>
      </c>
      <c r="GC684">
        <v>250.48214290000001</v>
      </c>
      <c r="GD684" t="s">
        <v>2401</v>
      </c>
      <c r="GE684">
        <v>1</v>
      </c>
      <c r="HG684" t="s">
        <v>202</v>
      </c>
      <c r="HJ684">
        <v>0</v>
      </c>
    </row>
    <row r="685" spans="1:218" x14ac:dyDescent="0.3">
      <c r="A685">
        <v>1072</v>
      </c>
      <c r="B685" t="s">
        <v>3172</v>
      </c>
      <c r="C685" t="s">
        <v>4804</v>
      </c>
      <c r="D685" t="s">
        <v>194</v>
      </c>
      <c r="E685">
        <v>1</v>
      </c>
      <c r="F685" t="s">
        <v>202</v>
      </c>
      <c r="H685">
        <v>1</v>
      </c>
      <c r="M685">
        <v>1</v>
      </c>
      <c r="N685">
        <v>1</v>
      </c>
      <c r="U685">
        <v>1</v>
      </c>
      <c r="W685">
        <v>1</v>
      </c>
      <c r="X685" t="s">
        <v>3174</v>
      </c>
      <c r="Y685">
        <v>1</v>
      </c>
      <c r="Z685">
        <v>1</v>
      </c>
      <c r="AA685">
        <v>2</v>
      </c>
      <c r="AD685" t="s">
        <v>202</v>
      </c>
      <c r="AE685">
        <v>1</v>
      </c>
      <c r="AF685">
        <v>1</v>
      </c>
      <c r="AG685">
        <v>1</v>
      </c>
      <c r="AH685">
        <v>1</v>
      </c>
      <c r="AI685">
        <v>1</v>
      </c>
      <c r="AJ685">
        <v>1</v>
      </c>
      <c r="AK685" t="s">
        <v>4805</v>
      </c>
      <c r="AL685">
        <v>1</v>
      </c>
      <c r="AM685">
        <v>2</v>
      </c>
      <c r="AN685">
        <v>2</v>
      </c>
      <c r="AO685">
        <v>2</v>
      </c>
      <c r="AP685">
        <v>2</v>
      </c>
      <c r="AQ685">
        <v>1</v>
      </c>
      <c r="AR685" t="s">
        <v>4806</v>
      </c>
      <c r="AS685">
        <v>1</v>
      </c>
      <c r="AT685">
        <v>2</v>
      </c>
      <c r="AU685">
        <v>2</v>
      </c>
      <c r="AV685">
        <v>1</v>
      </c>
      <c r="AW685">
        <v>7</v>
      </c>
      <c r="AX685">
        <v>1</v>
      </c>
      <c r="AY685">
        <v>1</v>
      </c>
      <c r="BE685">
        <v>1</v>
      </c>
      <c r="BF685">
        <v>1</v>
      </c>
      <c r="BG685">
        <v>1</v>
      </c>
      <c r="BH685">
        <v>1</v>
      </c>
      <c r="BI685">
        <v>1</v>
      </c>
      <c r="BJ685">
        <v>1</v>
      </c>
      <c r="BK685">
        <v>1</v>
      </c>
      <c r="BL685">
        <v>1</v>
      </c>
      <c r="BM685">
        <v>1</v>
      </c>
      <c r="BN685">
        <v>1</v>
      </c>
      <c r="BO685">
        <v>4</v>
      </c>
      <c r="BP685">
        <v>1</v>
      </c>
      <c r="BQ685">
        <v>35</v>
      </c>
      <c r="BR685">
        <v>3</v>
      </c>
      <c r="BS685">
        <v>1</v>
      </c>
      <c r="BT685">
        <v>4</v>
      </c>
      <c r="BU685">
        <v>4</v>
      </c>
      <c r="BV685">
        <v>0</v>
      </c>
      <c r="BW685">
        <v>4</v>
      </c>
      <c r="BX685">
        <v>0</v>
      </c>
      <c r="BY685">
        <v>4</v>
      </c>
      <c r="BZ685">
        <v>2</v>
      </c>
      <c r="CA685">
        <v>4</v>
      </c>
      <c r="CB685">
        <v>0</v>
      </c>
      <c r="CC685">
        <v>4</v>
      </c>
      <c r="CD685">
        <v>0</v>
      </c>
      <c r="CE685">
        <v>4</v>
      </c>
      <c r="CF685">
        <v>1</v>
      </c>
      <c r="CG685">
        <v>4</v>
      </c>
      <c r="CH685">
        <v>1</v>
      </c>
      <c r="CI685">
        <v>4</v>
      </c>
      <c r="CJ685">
        <v>1</v>
      </c>
      <c r="CK685">
        <v>2</v>
      </c>
      <c r="CL685">
        <v>6</v>
      </c>
      <c r="CM685">
        <v>1</v>
      </c>
      <c r="CR685">
        <v>2</v>
      </c>
      <c r="CS685">
        <v>7</v>
      </c>
      <c r="CT685">
        <v>1</v>
      </c>
      <c r="CU685">
        <v>1</v>
      </c>
      <c r="CV685" t="s">
        <v>1089</v>
      </c>
      <c r="CW685">
        <v>982</v>
      </c>
      <c r="CX685">
        <v>16.37</v>
      </c>
      <c r="CY685">
        <v>2</v>
      </c>
      <c r="CZ685">
        <v>1</v>
      </c>
      <c r="DA685" t="s">
        <v>275</v>
      </c>
      <c r="DC685">
        <v>1</v>
      </c>
      <c r="DD685">
        <v>1</v>
      </c>
      <c r="DE685">
        <v>14</v>
      </c>
      <c r="DN685" t="s">
        <v>4797</v>
      </c>
      <c r="DO685" t="s">
        <v>4797</v>
      </c>
      <c r="DP685" t="s">
        <v>3178</v>
      </c>
      <c r="DQ685" t="s">
        <v>202</v>
      </c>
      <c r="DR685" t="s">
        <v>202</v>
      </c>
      <c r="DT685">
        <v>1</v>
      </c>
      <c r="DV685">
        <v>1</v>
      </c>
      <c r="DW685">
        <v>0</v>
      </c>
      <c r="DX685">
        <v>2</v>
      </c>
      <c r="DY685">
        <v>1</v>
      </c>
      <c r="DZ685">
        <v>1</v>
      </c>
      <c r="EA685">
        <v>8</v>
      </c>
      <c r="EB685">
        <f t="shared" ref="EB685:EB690" si="28">IF(EA685&gt;=30,1,IF(EA685&gt;=20,2,IF(EA685&gt;=15,3,IF(EA685&gt;=10,4,IF(EA685&gt;=5,5,IF(EA685&gt;0,6,0))))))</f>
        <v>5</v>
      </c>
      <c r="EC685">
        <v>2</v>
      </c>
      <c r="EE685">
        <v>8</v>
      </c>
      <c r="EL685">
        <v>3</v>
      </c>
      <c r="EM685">
        <v>1</v>
      </c>
      <c r="EN685">
        <v>1</v>
      </c>
      <c r="EO685">
        <v>3</v>
      </c>
      <c r="EP685">
        <v>1</v>
      </c>
      <c r="EQ685">
        <v>1</v>
      </c>
      <c r="ER685">
        <v>1</v>
      </c>
      <c r="EZ685">
        <v>1</v>
      </c>
      <c r="FA685">
        <v>1</v>
      </c>
      <c r="FD685">
        <v>1</v>
      </c>
      <c r="FG685">
        <v>0</v>
      </c>
      <c r="FH685" t="s">
        <v>3179</v>
      </c>
      <c r="FI685">
        <v>1</v>
      </c>
      <c r="FJ685" t="s">
        <v>204</v>
      </c>
      <c r="FK685">
        <v>8</v>
      </c>
      <c r="FL685">
        <v>12</v>
      </c>
      <c r="FM685">
        <v>12</v>
      </c>
      <c r="FN685">
        <v>8</v>
      </c>
      <c r="FO685" t="s">
        <v>2220</v>
      </c>
      <c r="FP685">
        <v>0.5</v>
      </c>
      <c r="FQ685" t="s">
        <v>3180</v>
      </c>
      <c r="FR685" t="s">
        <v>3181</v>
      </c>
      <c r="FS685">
        <v>1</v>
      </c>
      <c r="FT685">
        <v>1</v>
      </c>
      <c r="FU685" t="s">
        <v>2221</v>
      </c>
      <c r="FV685" t="s">
        <v>3182</v>
      </c>
      <c r="FW685">
        <v>0</v>
      </c>
      <c r="FX685">
        <v>1</v>
      </c>
      <c r="FY685">
        <v>0</v>
      </c>
      <c r="FZ685">
        <v>0</v>
      </c>
      <c r="GA685">
        <v>9502</v>
      </c>
      <c r="GB685">
        <v>38</v>
      </c>
      <c r="GC685">
        <v>250.05263160000001</v>
      </c>
      <c r="GD685" t="s">
        <v>2401</v>
      </c>
      <c r="GE685">
        <v>1</v>
      </c>
      <c r="HG685" t="s">
        <v>202</v>
      </c>
      <c r="HJ685">
        <v>0</v>
      </c>
    </row>
    <row r="686" spans="1:218" x14ac:dyDescent="0.3">
      <c r="A686">
        <v>1495</v>
      </c>
      <c r="B686" t="s">
        <v>3279</v>
      </c>
      <c r="C686" t="s">
        <v>5425</v>
      </c>
      <c r="D686" t="s">
        <v>212</v>
      </c>
      <c r="E686">
        <v>1</v>
      </c>
      <c r="F686" t="s">
        <v>202</v>
      </c>
      <c r="H686">
        <v>1</v>
      </c>
      <c r="M686">
        <v>1</v>
      </c>
      <c r="N686">
        <v>1</v>
      </c>
      <c r="U686">
        <v>1</v>
      </c>
      <c r="W686">
        <v>1</v>
      </c>
      <c r="X686" t="s">
        <v>3174</v>
      </c>
      <c r="Y686">
        <v>1</v>
      </c>
      <c r="Z686">
        <v>1</v>
      </c>
      <c r="AA686">
        <v>5</v>
      </c>
      <c r="AD686" t="s">
        <v>202</v>
      </c>
      <c r="AE686">
        <v>1</v>
      </c>
      <c r="AF686">
        <v>1</v>
      </c>
      <c r="AG686">
        <v>1</v>
      </c>
      <c r="AH686">
        <v>1</v>
      </c>
      <c r="AI686">
        <v>1</v>
      </c>
      <c r="AJ686">
        <v>2</v>
      </c>
      <c r="AK686" t="s">
        <v>5426</v>
      </c>
      <c r="AL686">
        <v>1</v>
      </c>
      <c r="AM686">
        <v>2</v>
      </c>
      <c r="AN686">
        <v>2</v>
      </c>
      <c r="AO686">
        <v>2</v>
      </c>
      <c r="AP686">
        <v>2</v>
      </c>
      <c r="AQ686">
        <v>1</v>
      </c>
      <c r="AR686" t="s">
        <v>5427</v>
      </c>
      <c r="AS686">
        <v>2</v>
      </c>
      <c r="AT686">
        <v>2</v>
      </c>
      <c r="AU686">
        <v>1</v>
      </c>
      <c r="AV686">
        <v>2</v>
      </c>
      <c r="AW686">
        <v>7</v>
      </c>
      <c r="AX686">
        <v>1</v>
      </c>
      <c r="AY686">
        <v>3</v>
      </c>
      <c r="BE686">
        <v>1</v>
      </c>
      <c r="BF686">
        <v>1</v>
      </c>
      <c r="BG686">
        <v>1</v>
      </c>
      <c r="BH686">
        <v>1</v>
      </c>
      <c r="BI686">
        <v>1</v>
      </c>
      <c r="BJ686">
        <v>0</v>
      </c>
      <c r="BM686">
        <v>1</v>
      </c>
      <c r="BN686">
        <v>1</v>
      </c>
      <c r="BO686">
        <v>2</v>
      </c>
      <c r="BP686">
        <v>1</v>
      </c>
      <c r="BQ686">
        <v>9</v>
      </c>
      <c r="BR686">
        <v>2</v>
      </c>
      <c r="BS686">
        <v>1</v>
      </c>
      <c r="BT686">
        <v>2</v>
      </c>
      <c r="BU686">
        <v>2</v>
      </c>
      <c r="BV686">
        <v>0</v>
      </c>
      <c r="BW686">
        <v>2</v>
      </c>
      <c r="BX686">
        <v>0</v>
      </c>
      <c r="BY686">
        <v>2</v>
      </c>
      <c r="BZ686">
        <v>0</v>
      </c>
      <c r="CA686">
        <v>2</v>
      </c>
      <c r="CB686">
        <v>0</v>
      </c>
      <c r="CC686">
        <v>2</v>
      </c>
      <c r="CD686">
        <v>0</v>
      </c>
      <c r="CE686">
        <v>2</v>
      </c>
      <c r="CF686">
        <v>1</v>
      </c>
      <c r="CG686">
        <v>2</v>
      </c>
      <c r="CH686">
        <v>1</v>
      </c>
      <c r="CI686">
        <v>2</v>
      </c>
      <c r="CJ686">
        <v>1</v>
      </c>
      <c r="CK686">
        <v>2</v>
      </c>
      <c r="CL686">
        <v>5</v>
      </c>
      <c r="CM686">
        <v>1</v>
      </c>
      <c r="CR686">
        <v>2</v>
      </c>
      <c r="CS686">
        <v>5</v>
      </c>
      <c r="CT686">
        <v>1</v>
      </c>
      <c r="CU686">
        <v>2</v>
      </c>
      <c r="CV686" t="s">
        <v>5428</v>
      </c>
      <c r="CW686">
        <v>857</v>
      </c>
      <c r="CX686">
        <v>14.28</v>
      </c>
      <c r="CY686">
        <v>2</v>
      </c>
      <c r="CZ686">
        <v>1</v>
      </c>
      <c r="DA686" t="s">
        <v>217</v>
      </c>
      <c r="DC686">
        <v>1</v>
      </c>
      <c r="DD686">
        <v>1</v>
      </c>
      <c r="DE686">
        <v>2</v>
      </c>
      <c r="DN686" t="s">
        <v>5429</v>
      </c>
      <c r="DO686" t="s">
        <v>5429</v>
      </c>
      <c r="DP686" t="s">
        <v>3178</v>
      </c>
      <c r="DQ686" t="s">
        <v>202</v>
      </c>
      <c r="DR686" t="s">
        <v>202</v>
      </c>
      <c r="DT686">
        <v>1</v>
      </c>
      <c r="DV686">
        <v>1</v>
      </c>
      <c r="DW686">
        <v>0</v>
      </c>
      <c r="DX686">
        <v>5</v>
      </c>
      <c r="DY686">
        <v>1</v>
      </c>
      <c r="DZ686">
        <v>1</v>
      </c>
      <c r="EA686">
        <v>20</v>
      </c>
      <c r="EB686">
        <f t="shared" si="28"/>
        <v>2</v>
      </c>
      <c r="EC686">
        <v>2</v>
      </c>
      <c r="EE686">
        <v>25</v>
      </c>
      <c r="EL686">
        <v>2</v>
      </c>
      <c r="EM686">
        <v>3</v>
      </c>
      <c r="EN686">
        <v>1</v>
      </c>
      <c r="EO686">
        <v>3</v>
      </c>
      <c r="EP686">
        <v>1</v>
      </c>
      <c r="EQ686">
        <v>1</v>
      </c>
      <c r="ER686">
        <v>1</v>
      </c>
      <c r="EZ686">
        <v>2</v>
      </c>
      <c r="FE686">
        <v>1</v>
      </c>
      <c r="FG686">
        <v>0</v>
      </c>
      <c r="FH686" t="s">
        <v>3179</v>
      </c>
      <c r="FI686">
        <v>1</v>
      </c>
      <c r="FJ686" t="s">
        <v>204</v>
      </c>
      <c r="FK686">
        <v>25</v>
      </c>
      <c r="FL686">
        <v>12</v>
      </c>
      <c r="FM686">
        <v>12</v>
      </c>
      <c r="FN686">
        <v>20</v>
      </c>
      <c r="FO686" t="s">
        <v>2212</v>
      </c>
      <c r="FP686">
        <v>3.5</v>
      </c>
      <c r="FQ686" t="s">
        <v>3180</v>
      </c>
      <c r="FR686" t="s">
        <v>3181</v>
      </c>
      <c r="FS686">
        <v>1</v>
      </c>
      <c r="FT686">
        <v>1</v>
      </c>
      <c r="FU686" t="s">
        <v>2221</v>
      </c>
      <c r="FV686" t="s">
        <v>3182</v>
      </c>
      <c r="FW686">
        <v>1</v>
      </c>
      <c r="FX686">
        <v>0</v>
      </c>
      <c r="FY686">
        <v>1</v>
      </c>
      <c r="FZ686">
        <v>0</v>
      </c>
      <c r="GA686">
        <v>59048</v>
      </c>
      <c r="GB686">
        <v>201</v>
      </c>
      <c r="GC686">
        <v>293.7711443</v>
      </c>
      <c r="GD686" t="s">
        <v>2401</v>
      </c>
      <c r="GE686">
        <v>1</v>
      </c>
      <c r="HG686" t="s">
        <v>202</v>
      </c>
      <c r="HI686">
        <v>1</v>
      </c>
      <c r="HJ686">
        <v>1</v>
      </c>
    </row>
    <row r="687" spans="1:218" x14ac:dyDescent="0.3">
      <c r="A687">
        <v>1073</v>
      </c>
      <c r="B687" t="s">
        <v>3172</v>
      </c>
      <c r="C687" t="s">
        <v>4807</v>
      </c>
      <c r="D687" t="s">
        <v>194</v>
      </c>
      <c r="E687">
        <v>1</v>
      </c>
      <c r="F687" t="s">
        <v>202</v>
      </c>
      <c r="H687">
        <v>1</v>
      </c>
      <c r="M687">
        <v>1</v>
      </c>
      <c r="N687">
        <v>1</v>
      </c>
      <c r="U687">
        <v>1</v>
      </c>
      <c r="W687">
        <v>1</v>
      </c>
      <c r="X687" t="s">
        <v>3174</v>
      </c>
      <c r="Y687">
        <v>1</v>
      </c>
      <c r="Z687">
        <v>1</v>
      </c>
      <c r="AA687">
        <v>1</v>
      </c>
      <c r="AD687" t="s">
        <v>202</v>
      </c>
      <c r="AE687">
        <v>1</v>
      </c>
      <c r="AF687">
        <v>1</v>
      </c>
      <c r="AG687">
        <v>1</v>
      </c>
      <c r="AH687">
        <v>1</v>
      </c>
      <c r="AI687">
        <v>1</v>
      </c>
      <c r="AJ687">
        <v>1</v>
      </c>
      <c r="AK687" t="s">
        <v>4808</v>
      </c>
      <c r="AL687">
        <v>1</v>
      </c>
      <c r="AM687">
        <v>2</v>
      </c>
      <c r="AN687">
        <v>1</v>
      </c>
      <c r="AO687">
        <v>2</v>
      </c>
      <c r="AP687">
        <v>2</v>
      </c>
      <c r="AQ687">
        <v>1</v>
      </c>
      <c r="AR687" t="s">
        <v>4809</v>
      </c>
      <c r="AS687">
        <v>1</v>
      </c>
      <c r="AT687">
        <v>1</v>
      </c>
      <c r="AU687">
        <v>1</v>
      </c>
      <c r="AV687">
        <v>2</v>
      </c>
      <c r="AW687">
        <v>5</v>
      </c>
      <c r="AX687">
        <v>6</v>
      </c>
      <c r="AY687">
        <v>-97</v>
      </c>
      <c r="BE687">
        <v>1</v>
      </c>
      <c r="BF687">
        <v>1</v>
      </c>
      <c r="BG687">
        <v>1</v>
      </c>
      <c r="BH687">
        <v>1</v>
      </c>
      <c r="BI687">
        <v>1</v>
      </c>
      <c r="BJ687">
        <v>0</v>
      </c>
      <c r="BM687">
        <v>1</v>
      </c>
      <c r="BN687">
        <v>1</v>
      </c>
      <c r="BO687">
        <v>3</v>
      </c>
      <c r="BP687">
        <v>1</v>
      </c>
      <c r="BQ687">
        <v>25</v>
      </c>
      <c r="BR687">
        <v>1</v>
      </c>
      <c r="BS687">
        <v>1</v>
      </c>
      <c r="BT687">
        <v>2</v>
      </c>
      <c r="BV687">
        <v>0</v>
      </c>
      <c r="BX687">
        <v>0</v>
      </c>
      <c r="BZ687">
        <v>0</v>
      </c>
      <c r="CB687">
        <v>0</v>
      </c>
      <c r="CD687">
        <v>0</v>
      </c>
      <c r="CF687">
        <v>2</v>
      </c>
      <c r="CJ687">
        <v>1</v>
      </c>
      <c r="CK687">
        <v>1</v>
      </c>
      <c r="CL687">
        <v>5</v>
      </c>
      <c r="CM687">
        <v>-97</v>
      </c>
      <c r="CR687">
        <v>-98</v>
      </c>
      <c r="CS687">
        <v>-98</v>
      </c>
      <c r="CT687">
        <v>-98</v>
      </c>
      <c r="CU687">
        <v>1</v>
      </c>
      <c r="CV687" t="s">
        <v>336</v>
      </c>
      <c r="CW687">
        <v>703</v>
      </c>
      <c r="CX687">
        <v>11.72</v>
      </c>
      <c r="CY687">
        <v>2</v>
      </c>
      <c r="CZ687">
        <v>1</v>
      </c>
      <c r="DA687" t="s">
        <v>235</v>
      </c>
      <c r="DC687">
        <v>1</v>
      </c>
      <c r="DD687">
        <v>1</v>
      </c>
      <c r="DE687">
        <v>14</v>
      </c>
      <c r="DN687" t="s">
        <v>4797</v>
      </c>
      <c r="DO687" t="s">
        <v>4797</v>
      </c>
      <c r="DP687" t="s">
        <v>3178</v>
      </c>
      <c r="DQ687" t="s">
        <v>202</v>
      </c>
      <c r="DR687" t="s">
        <v>202</v>
      </c>
      <c r="DT687">
        <v>1</v>
      </c>
      <c r="DV687">
        <v>1</v>
      </c>
      <c r="DW687">
        <v>0</v>
      </c>
      <c r="DX687">
        <v>1</v>
      </c>
      <c r="DY687">
        <v>1</v>
      </c>
      <c r="DZ687">
        <v>1</v>
      </c>
      <c r="EA687">
        <v>30</v>
      </c>
      <c r="EB687">
        <f t="shared" si="28"/>
        <v>1</v>
      </c>
      <c r="EC687">
        <v>1</v>
      </c>
      <c r="ED687">
        <v>11</v>
      </c>
      <c r="EL687">
        <v>3</v>
      </c>
      <c r="EM687">
        <v>-97</v>
      </c>
      <c r="EN687">
        <v>1</v>
      </c>
      <c r="EO687">
        <v>1</v>
      </c>
      <c r="EP687">
        <v>1</v>
      </c>
      <c r="EQ687">
        <v>1</v>
      </c>
      <c r="ER687">
        <v>1</v>
      </c>
      <c r="EZ687">
        <v>1</v>
      </c>
      <c r="FA687">
        <v>1</v>
      </c>
      <c r="FD687">
        <v>1</v>
      </c>
      <c r="FG687">
        <v>0</v>
      </c>
      <c r="FH687" t="s">
        <v>3179</v>
      </c>
      <c r="FI687">
        <v>1</v>
      </c>
      <c r="FJ687" t="s">
        <v>204</v>
      </c>
      <c r="FK687">
        <v>0.91666669999999995</v>
      </c>
      <c r="FL687">
        <v>11</v>
      </c>
      <c r="FM687">
        <v>11</v>
      </c>
      <c r="FN687">
        <v>30</v>
      </c>
      <c r="FO687" t="s">
        <v>2220</v>
      </c>
      <c r="FQ687" t="s">
        <v>3180</v>
      </c>
      <c r="FR687" t="s">
        <v>3196</v>
      </c>
      <c r="FS687">
        <v>1</v>
      </c>
      <c r="FT687">
        <v>1</v>
      </c>
      <c r="FU687" t="s">
        <v>2221</v>
      </c>
      <c r="FV687" t="s">
        <v>3182</v>
      </c>
      <c r="FW687">
        <v>0</v>
      </c>
      <c r="FX687">
        <v>1</v>
      </c>
      <c r="FY687">
        <v>0</v>
      </c>
      <c r="FZ687">
        <v>0</v>
      </c>
      <c r="GA687">
        <v>9502</v>
      </c>
      <c r="GB687">
        <v>38</v>
      </c>
      <c r="GC687">
        <v>250.05263160000001</v>
      </c>
      <c r="GD687" t="s">
        <v>2401</v>
      </c>
      <c r="GE687">
        <v>1</v>
      </c>
      <c r="HG687" t="s">
        <v>202</v>
      </c>
      <c r="HJ687">
        <v>0</v>
      </c>
    </row>
    <row r="688" spans="1:218" x14ac:dyDescent="0.3">
      <c r="A688">
        <v>1505</v>
      </c>
      <c r="B688" t="s">
        <v>3279</v>
      </c>
      <c r="C688" t="s">
        <v>5433</v>
      </c>
      <c r="D688" t="s">
        <v>212</v>
      </c>
      <c r="E688">
        <v>1</v>
      </c>
      <c r="F688" t="s">
        <v>202</v>
      </c>
      <c r="H688">
        <v>1</v>
      </c>
      <c r="M688">
        <v>1</v>
      </c>
      <c r="N688">
        <v>1</v>
      </c>
      <c r="U688">
        <v>1</v>
      </c>
      <c r="W688">
        <v>1</v>
      </c>
      <c r="X688" t="s">
        <v>3174</v>
      </c>
      <c r="Y688">
        <v>1</v>
      </c>
      <c r="Z688">
        <v>1</v>
      </c>
      <c r="AA688">
        <v>1</v>
      </c>
      <c r="AD688" t="s">
        <v>202</v>
      </c>
      <c r="AE688">
        <v>1</v>
      </c>
      <c r="AF688">
        <v>1</v>
      </c>
      <c r="AG688">
        <v>1</v>
      </c>
      <c r="AH688">
        <v>1</v>
      </c>
      <c r="AI688">
        <v>1</v>
      </c>
      <c r="AJ688">
        <v>2</v>
      </c>
      <c r="AK688" t="s">
        <v>5434</v>
      </c>
      <c r="AL688">
        <v>2</v>
      </c>
      <c r="AM688">
        <v>2</v>
      </c>
      <c r="AN688">
        <v>2</v>
      </c>
      <c r="AO688">
        <v>2</v>
      </c>
      <c r="AP688">
        <v>2</v>
      </c>
      <c r="AQ688">
        <v>2</v>
      </c>
      <c r="AR688" t="s">
        <v>5435</v>
      </c>
      <c r="AS688">
        <v>2</v>
      </c>
      <c r="AT688">
        <v>1</v>
      </c>
      <c r="AU688">
        <v>1</v>
      </c>
      <c r="AV688">
        <v>1</v>
      </c>
      <c r="AW688">
        <v>7</v>
      </c>
      <c r="AX688">
        <v>1</v>
      </c>
      <c r="AY688">
        <v>3</v>
      </c>
      <c r="AZ688">
        <v>1</v>
      </c>
      <c r="BA688">
        <v>4</v>
      </c>
      <c r="BE688">
        <v>1</v>
      </c>
      <c r="BF688">
        <v>1</v>
      </c>
      <c r="BG688">
        <v>1</v>
      </c>
      <c r="BH688">
        <v>1</v>
      </c>
      <c r="BI688">
        <v>1</v>
      </c>
      <c r="BJ688">
        <v>2</v>
      </c>
      <c r="BK688">
        <v>1</v>
      </c>
      <c r="BL688">
        <v>1</v>
      </c>
      <c r="BM688">
        <v>1</v>
      </c>
      <c r="BN688">
        <v>1</v>
      </c>
      <c r="BO688">
        <v>3</v>
      </c>
      <c r="BP688">
        <v>1</v>
      </c>
      <c r="BQ688">
        <v>47</v>
      </c>
      <c r="BR688">
        <v>-97</v>
      </c>
      <c r="BS688">
        <v>1</v>
      </c>
      <c r="BT688">
        <v>4</v>
      </c>
      <c r="BU688">
        <v>4</v>
      </c>
      <c r="BV688">
        <v>0</v>
      </c>
      <c r="BW688">
        <v>4</v>
      </c>
      <c r="BX688">
        <v>0</v>
      </c>
      <c r="BY688">
        <v>4</v>
      </c>
      <c r="BZ688">
        <v>1</v>
      </c>
      <c r="CA688">
        <v>4</v>
      </c>
      <c r="CB688">
        <v>0</v>
      </c>
      <c r="CC688">
        <v>4</v>
      </c>
      <c r="CD688">
        <v>1</v>
      </c>
      <c r="CE688">
        <v>4</v>
      </c>
      <c r="CF688">
        <v>0</v>
      </c>
      <c r="CG688">
        <v>4</v>
      </c>
      <c r="CH688">
        <v>2</v>
      </c>
      <c r="CI688">
        <v>4</v>
      </c>
      <c r="CJ688">
        <v>1</v>
      </c>
      <c r="CK688">
        <v>2</v>
      </c>
      <c r="CL688">
        <v>5</v>
      </c>
      <c r="CM688">
        <v>2</v>
      </c>
      <c r="CR688">
        <v>2</v>
      </c>
      <c r="CS688">
        <v>6</v>
      </c>
      <c r="CT688">
        <v>1</v>
      </c>
      <c r="CU688">
        <v>2</v>
      </c>
      <c r="CV688" t="s">
        <v>3844</v>
      </c>
      <c r="CW688">
        <v>907</v>
      </c>
      <c r="CX688">
        <v>15.12</v>
      </c>
      <c r="CY688">
        <v>2</v>
      </c>
      <c r="CZ688">
        <v>1</v>
      </c>
      <c r="DA688" t="s">
        <v>243</v>
      </c>
      <c r="DC688">
        <v>1</v>
      </c>
      <c r="DD688">
        <v>1</v>
      </c>
      <c r="DE688">
        <v>2</v>
      </c>
      <c r="DN688" t="s">
        <v>5429</v>
      </c>
      <c r="DO688" t="s">
        <v>5429</v>
      </c>
      <c r="DP688" t="s">
        <v>3178</v>
      </c>
      <c r="DQ688" t="s">
        <v>202</v>
      </c>
      <c r="DR688" t="s">
        <v>202</v>
      </c>
      <c r="DT688">
        <v>1</v>
      </c>
      <c r="DV688">
        <v>1</v>
      </c>
      <c r="DW688">
        <v>0</v>
      </c>
      <c r="DX688">
        <v>1</v>
      </c>
      <c r="DY688">
        <v>1</v>
      </c>
      <c r="DZ688">
        <v>1</v>
      </c>
      <c r="EA688">
        <v>12</v>
      </c>
      <c r="EB688">
        <f t="shared" si="28"/>
        <v>4</v>
      </c>
      <c r="EC688">
        <v>2</v>
      </c>
      <c r="EE688">
        <v>12</v>
      </c>
      <c r="EL688">
        <v>1</v>
      </c>
      <c r="EM688">
        <v>4</v>
      </c>
      <c r="EN688">
        <v>1</v>
      </c>
      <c r="EO688">
        <v>2</v>
      </c>
      <c r="EP688">
        <v>1</v>
      </c>
      <c r="EQ688">
        <v>1</v>
      </c>
      <c r="ER688">
        <v>2</v>
      </c>
      <c r="ES688">
        <v>1</v>
      </c>
      <c r="ET688">
        <v>7</v>
      </c>
      <c r="EU688">
        <f>IF(ET688&gt;=30,1,IF(ET688&gt;=20,2,IF(ET688&gt;=15,3,IF(ET688&gt;=10,4,IF(ET688&gt;=5,5,IF(ET688&gt;0,6,0))))))</f>
        <v>5</v>
      </c>
      <c r="EV688">
        <v>1</v>
      </c>
      <c r="EW688">
        <v>1</v>
      </c>
      <c r="EY688">
        <v>2</v>
      </c>
      <c r="EZ688">
        <v>1</v>
      </c>
      <c r="FA688">
        <v>2</v>
      </c>
      <c r="FB688">
        <v>1</v>
      </c>
      <c r="FC688">
        <v>12</v>
      </c>
      <c r="FD688">
        <v>9</v>
      </c>
      <c r="FG688">
        <v>0</v>
      </c>
      <c r="FH688" t="s">
        <v>3179</v>
      </c>
      <c r="FI688">
        <v>1</v>
      </c>
      <c r="FJ688" t="s">
        <v>204</v>
      </c>
      <c r="FK688">
        <v>12</v>
      </c>
      <c r="FL688">
        <v>12</v>
      </c>
      <c r="FM688">
        <v>12</v>
      </c>
      <c r="FN688">
        <v>12</v>
      </c>
      <c r="FO688" t="s">
        <v>2206</v>
      </c>
      <c r="FP688">
        <v>7.5</v>
      </c>
      <c r="FQ688" t="s">
        <v>3180</v>
      </c>
      <c r="FR688" t="s">
        <v>3189</v>
      </c>
      <c r="FS688">
        <v>0</v>
      </c>
      <c r="FT688">
        <v>1</v>
      </c>
      <c r="FU688" t="s">
        <v>2213</v>
      </c>
      <c r="FV688" t="s">
        <v>3182</v>
      </c>
      <c r="FW688">
        <v>0</v>
      </c>
      <c r="FX688">
        <v>1</v>
      </c>
      <c r="FY688">
        <v>0</v>
      </c>
      <c r="FZ688">
        <v>0</v>
      </c>
      <c r="GA688">
        <v>59048</v>
      </c>
      <c r="GB688">
        <v>201</v>
      </c>
      <c r="GC688">
        <v>293.7711443</v>
      </c>
      <c r="GD688" t="s">
        <v>2401</v>
      </c>
      <c r="GE688">
        <v>1</v>
      </c>
      <c r="HG688" t="s">
        <v>202</v>
      </c>
      <c r="HJ688">
        <v>0</v>
      </c>
    </row>
    <row r="689" spans="1:218" x14ac:dyDescent="0.3">
      <c r="A689">
        <v>1074</v>
      </c>
      <c r="B689" t="s">
        <v>3207</v>
      </c>
      <c r="C689" t="s">
        <v>4810</v>
      </c>
      <c r="D689" t="s">
        <v>265</v>
      </c>
      <c r="E689">
        <v>1</v>
      </c>
      <c r="F689" t="s">
        <v>202</v>
      </c>
      <c r="H689">
        <v>1</v>
      </c>
      <c r="M689">
        <v>1</v>
      </c>
      <c r="N689">
        <v>1</v>
      </c>
      <c r="U689">
        <v>1</v>
      </c>
      <c r="W689">
        <v>1</v>
      </c>
      <c r="X689" t="s">
        <v>3174</v>
      </c>
      <c r="Y689">
        <v>1</v>
      </c>
      <c r="Z689">
        <v>1</v>
      </c>
      <c r="AA689">
        <v>1</v>
      </c>
      <c r="AD689" t="s">
        <v>202</v>
      </c>
      <c r="AE689">
        <v>1</v>
      </c>
      <c r="AF689">
        <v>1</v>
      </c>
      <c r="AG689">
        <v>1</v>
      </c>
      <c r="AH689">
        <v>2</v>
      </c>
      <c r="AI689">
        <v>2</v>
      </c>
      <c r="AJ689">
        <v>1</v>
      </c>
      <c r="AK689" t="s">
        <v>4811</v>
      </c>
      <c r="AL689">
        <v>1</v>
      </c>
      <c r="AM689">
        <v>2</v>
      </c>
      <c r="AN689">
        <v>1</v>
      </c>
      <c r="AO689">
        <v>2</v>
      </c>
      <c r="AP689">
        <v>2</v>
      </c>
      <c r="AQ689">
        <v>1</v>
      </c>
      <c r="AR689" t="s">
        <v>4812</v>
      </c>
      <c r="AS689">
        <v>2</v>
      </c>
      <c r="AT689">
        <v>2</v>
      </c>
      <c r="AU689">
        <v>2</v>
      </c>
      <c r="AV689">
        <v>1</v>
      </c>
      <c r="AW689">
        <v>7</v>
      </c>
      <c r="AX689">
        <v>1</v>
      </c>
      <c r="AY689">
        <v>3</v>
      </c>
      <c r="BE689">
        <v>1</v>
      </c>
      <c r="BF689">
        <v>2</v>
      </c>
      <c r="BG689">
        <v>1</v>
      </c>
      <c r="BH689">
        <v>2</v>
      </c>
      <c r="BI689">
        <v>1</v>
      </c>
      <c r="BJ689">
        <v>0</v>
      </c>
      <c r="BM689">
        <v>1</v>
      </c>
      <c r="BN689">
        <v>1</v>
      </c>
      <c r="BO689">
        <v>2</v>
      </c>
      <c r="BP689">
        <v>1</v>
      </c>
      <c r="BQ689">
        <v>10</v>
      </c>
      <c r="BR689">
        <v>2</v>
      </c>
      <c r="BS689">
        <v>1</v>
      </c>
      <c r="BT689">
        <v>3</v>
      </c>
      <c r="BU689">
        <v>3</v>
      </c>
      <c r="BV689">
        <v>0</v>
      </c>
      <c r="BW689">
        <v>3</v>
      </c>
      <c r="BX689">
        <v>0</v>
      </c>
      <c r="BY689">
        <v>3</v>
      </c>
      <c r="BZ689">
        <v>0</v>
      </c>
      <c r="CA689">
        <v>3</v>
      </c>
      <c r="CB689">
        <v>1</v>
      </c>
      <c r="CC689">
        <v>3</v>
      </c>
      <c r="CD689">
        <v>0</v>
      </c>
      <c r="CE689">
        <v>3</v>
      </c>
      <c r="CF689">
        <v>1</v>
      </c>
      <c r="CG689">
        <v>3</v>
      </c>
      <c r="CH689">
        <v>1</v>
      </c>
      <c r="CI689">
        <v>3</v>
      </c>
      <c r="CJ689">
        <v>1</v>
      </c>
      <c r="CK689">
        <v>2</v>
      </c>
      <c r="CL689">
        <v>6</v>
      </c>
      <c r="CM689">
        <v>1</v>
      </c>
      <c r="CR689">
        <v>2</v>
      </c>
      <c r="CS689">
        <v>-98</v>
      </c>
      <c r="CT689">
        <v>1</v>
      </c>
      <c r="CU689">
        <v>1</v>
      </c>
      <c r="CV689" t="s">
        <v>2569</v>
      </c>
      <c r="CW689">
        <v>574</v>
      </c>
      <c r="CX689">
        <v>9.57</v>
      </c>
      <c r="CY689">
        <v>2</v>
      </c>
      <c r="CZ689">
        <v>1</v>
      </c>
      <c r="DA689" t="s">
        <v>4607</v>
      </c>
      <c r="DC689">
        <v>1</v>
      </c>
      <c r="DD689">
        <v>1</v>
      </c>
      <c r="DE689">
        <v>28</v>
      </c>
      <c r="DN689" t="s">
        <v>4797</v>
      </c>
      <c r="DO689" t="s">
        <v>4797</v>
      </c>
      <c r="DP689" t="s">
        <v>3178</v>
      </c>
      <c r="DQ689" t="s">
        <v>202</v>
      </c>
      <c r="DR689" t="s">
        <v>202</v>
      </c>
      <c r="DT689">
        <v>1</v>
      </c>
      <c r="DV689">
        <v>1</v>
      </c>
      <c r="DW689">
        <v>0</v>
      </c>
      <c r="DX689">
        <v>1</v>
      </c>
      <c r="DY689">
        <v>1</v>
      </c>
      <c r="DZ689">
        <v>1</v>
      </c>
      <c r="EA689">
        <v>15</v>
      </c>
      <c r="EB689">
        <f t="shared" si="28"/>
        <v>3</v>
      </c>
      <c r="EC689">
        <v>1</v>
      </c>
      <c r="ED689">
        <v>11</v>
      </c>
      <c r="EL689">
        <v>1</v>
      </c>
      <c r="EM689">
        <v>3</v>
      </c>
      <c r="EN689">
        <v>1</v>
      </c>
      <c r="EO689">
        <v>3</v>
      </c>
      <c r="EP689">
        <v>1</v>
      </c>
      <c r="EQ689">
        <v>1</v>
      </c>
      <c r="ER689">
        <v>1</v>
      </c>
      <c r="EZ689">
        <v>1</v>
      </c>
      <c r="FA689">
        <v>1</v>
      </c>
      <c r="FD689">
        <v>1</v>
      </c>
      <c r="FG689">
        <v>0</v>
      </c>
      <c r="FH689" t="s">
        <v>3179</v>
      </c>
      <c r="FI689">
        <v>1</v>
      </c>
      <c r="FJ689" t="s">
        <v>204</v>
      </c>
      <c r="FK689">
        <v>0.91666669999999995</v>
      </c>
      <c r="FL689">
        <v>11</v>
      </c>
      <c r="FM689">
        <v>11</v>
      </c>
      <c r="FN689">
        <v>15</v>
      </c>
      <c r="FO689" t="s">
        <v>2206</v>
      </c>
      <c r="FP689">
        <v>3.5</v>
      </c>
      <c r="FQ689" t="s">
        <v>3180</v>
      </c>
      <c r="FR689" t="s">
        <v>3181</v>
      </c>
      <c r="FS689">
        <v>1</v>
      </c>
      <c r="FT689">
        <v>1</v>
      </c>
      <c r="FU689" t="s">
        <v>2221</v>
      </c>
      <c r="FV689" t="s">
        <v>3182</v>
      </c>
      <c r="FW689">
        <v>0</v>
      </c>
      <c r="FX689">
        <v>1</v>
      </c>
      <c r="FY689">
        <v>0</v>
      </c>
      <c r="FZ689">
        <v>0</v>
      </c>
      <c r="GA689">
        <v>11328</v>
      </c>
      <c r="GB689">
        <v>52</v>
      </c>
      <c r="GC689">
        <v>217.8461538</v>
      </c>
      <c r="GD689" t="s">
        <v>2401</v>
      </c>
      <c r="GE689">
        <v>1</v>
      </c>
      <c r="HG689" t="s">
        <v>202</v>
      </c>
      <c r="HJ689">
        <v>0</v>
      </c>
    </row>
    <row r="690" spans="1:218" x14ac:dyDescent="0.3">
      <c r="A690">
        <v>1092</v>
      </c>
      <c r="B690" t="s">
        <v>3279</v>
      </c>
      <c r="C690" t="s">
        <v>4824</v>
      </c>
      <c r="D690" t="s">
        <v>212</v>
      </c>
      <c r="E690">
        <v>1</v>
      </c>
      <c r="F690" t="s">
        <v>202</v>
      </c>
      <c r="H690">
        <v>1</v>
      </c>
      <c r="M690">
        <v>1</v>
      </c>
      <c r="N690">
        <v>1</v>
      </c>
      <c r="U690">
        <v>1</v>
      </c>
      <c r="W690">
        <v>1</v>
      </c>
      <c r="X690" t="s">
        <v>3174</v>
      </c>
      <c r="Y690">
        <v>1</v>
      </c>
      <c r="Z690">
        <v>1</v>
      </c>
      <c r="AA690">
        <v>2</v>
      </c>
      <c r="AD690" t="s">
        <v>202</v>
      </c>
      <c r="AE690">
        <v>1</v>
      </c>
      <c r="AF690">
        <v>1</v>
      </c>
      <c r="AG690">
        <v>1</v>
      </c>
      <c r="AH690">
        <v>2</v>
      </c>
      <c r="AI690">
        <v>1</v>
      </c>
      <c r="AJ690">
        <v>2</v>
      </c>
      <c r="AK690" t="s">
        <v>4825</v>
      </c>
      <c r="AL690">
        <v>2</v>
      </c>
      <c r="AM690">
        <v>2</v>
      </c>
      <c r="AN690">
        <v>1</v>
      </c>
      <c r="AO690">
        <v>2</v>
      </c>
      <c r="AP690">
        <v>2</v>
      </c>
      <c r="AQ690">
        <v>1</v>
      </c>
      <c r="AR690" t="s">
        <v>4826</v>
      </c>
      <c r="AS690">
        <v>2</v>
      </c>
      <c r="AT690">
        <v>1</v>
      </c>
      <c r="AU690">
        <v>2</v>
      </c>
      <c r="AV690">
        <v>2</v>
      </c>
      <c r="AW690">
        <v>7</v>
      </c>
      <c r="AX690">
        <v>1</v>
      </c>
      <c r="AY690">
        <v>5</v>
      </c>
      <c r="BE690">
        <v>1</v>
      </c>
      <c r="BF690">
        <v>1</v>
      </c>
      <c r="BG690">
        <v>1</v>
      </c>
      <c r="BH690">
        <v>1</v>
      </c>
      <c r="BI690">
        <v>1</v>
      </c>
      <c r="BJ690">
        <v>0</v>
      </c>
      <c r="BM690">
        <v>1</v>
      </c>
      <c r="BN690">
        <v>1</v>
      </c>
      <c r="BO690">
        <v>3</v>
      </c>
      <c r="BP690">
        <v>1</v>
      </c>
      <c r="BQ690">
        <v>1.5</v>
      </c>
      <c r="BR690">
        <v>5</v>
      </c>
      <c r="BS690">
        <v>1</v>
      </c>
      <c r="BT690">
        <v>2</v>
      </c>
      <c r="BV690">
        <v>0</v>
      </c>
      <c r="BX690">
        <v>0</v>
      </c>
      <c r="BZ690">
        <v>0</v>
      </c>
      <c r="CB690">
        <v>0</v>
      </c>
      <c r="CD690">
        <v>0</v>
      </c>
      <c r="CF690">
        <v>2</v>
      </c>
      <c r="CJ690">
        <v>2</v>
      </c>
      <c r="CK690">
        <v>2</v>
      </c>
      <c r="CL690">
        <v>6</v>
      </c>
      <c r="CM690">
        <v>1</v>
      </c>
      <c r="CR690">
        <v>2</v>
      </c>
      <c r="CS690">
        <v>6</v>
      </c>
      <c r="CT690">
        <v>1</v>
      </c>
      <c r="CU690">
        <v>1</v>
      </c>
      <c r="CV690" t="s">
        <v>351</v>
      </c>
      <c r="CW690">
        <v>932</v>
      </c>
      <c r="CX690">
        <v>15.53</v>
      </c>
      <c r="CY690">
        <v>2</v>
      </c>
      <c r="CZ690">
        <v>1</v>
      </c>
      <c r="DA690" t="s">
        <v>4827</v>
      </c>
      <c r="DC690">
        <v>1</v>
      </c>
      <c r="DD690">
        <v>1</v>
      </c>
      <c r="DE690">
        <v>2</v>
      </c>
      <c r="DN690" t="s">
        <v>4823</v>
      </c>
      <c r="DO690" t="s">
        <v>4823</v>
      </c>
      <c r="DP690" t="s">
        <v>3178</v>
      </c>
      <c r="DQ690" t="s">
        <v>202</v>
      </c>
      <c r="DR690" t="s">
        <v>202</v>
      </c>
      <c r="DT690">
        <v>1</v>
      </c>
      <c r="DV690">
        <v>1</v>
      </c>
      <c r="DW690">
        <v>0</v>
      </c>
      <c r="DX690">
        <v>2</v>
      </c>
      <c r="DY690">
        <v>1</v>
      </c>
      <c r="DZ690">
        <v>1</v>
      </c>
      <c r="EA690">
        <v>4</v>
      </c>
      <c r="EB690">
        <f t="shared" si="28"/>
        <v>6</v>
      </c>
      <c r="EC690">
        <v>-97</v>
      </c>
      <c r="EL690">
        <v>3</v>
      </c>
      <c r="EM690">
        <v>-97</v>
      </c>
      <c r="EN690">
        <v>1</v>
      </c>
      <c r="EO690">
        <v>1</v>
      </c>
      <c r="EP690">
        <v>1</v>
      </c>
      <c r="EQ690">
        <v>1</v>
      </c>
      <c r="ER690">
        <v>1</v>
      </c>
      <c r="EZ690">
        <v>1</v>
      </c>
      <c r="FA690">
        <v>1</v>
      </c>
      <c r="FD690">
        <v>1</v>
      </c>
      <c r="FG690">
        <v>0</v>
      </c>
      <c r="FH690" t="s">
        <v>3179</v>
      </c>
      <c r="FI690">
        <v>1</v>
      </c>
      <c r="FJ690" t="s">
        <v>204</v>
      </c>
      <c r="FN690">
        <v>4</v>
      </c>
      <c r="FO690" t="s">
        <v>2220</v>
      </c>
      <c r="FQ690" t="s">
        <v>3180</v>
      </c>
      <c r="FR690" t="s">
        <v>3196</v>
      </c>
      <c r="FS690">
        <v>1</v>
      </c>
      <c r="FT690">
        <v>1</v>
      </c>
      <c r="FU690" t="s">
        <v>2221</v>
      </c>
      <c r="FV690" t="s">
        <v>3182</v>
      </c>
      <c r="FW690">
        <v>0</v>
      </c>
      <c r="FX690">
        <v>1</v>
      </c>
      <c r="FY690">
        <v>0</v>
      </c>
      <c r="FZ690">
        <v>0</v>
      </c>
      <c r="GA690">
        <v>59048</v>
      </c>
      <c r="GB690">
        <v>201</v>
      </c>
      <c r="GC690">
        <v>293.7711443</v>
      </c>
      <c r="GD690" t="s">
        <v>2401</v>
      </c>
      <c r="GE690">
        <v>1</v>
      </c>
      <c r="HG690" t="s">
        <v>202</v>
      </c>
      <c r="HJ690">
        <v>0</v>
      </c>
    </row>
    <row r="691" spans="1:218" x14ac:dyDescent="0.3">
      <c r="A691">
        <v>1620</v>
      </c>
      <c r="B691" t="s">
        <v>3312</v>
      </c>
      <c r="C691" t="s">
        <v>5442</v>
      </c>
      <c r="D691" t="s">
        <v>212</v>
      </c>
      <c r="E691">
        <v>1</v>
      </c>
      <c r="F691" t="s">
        <v>202</v>
      </c>
      <c r="H691">
        <v>1</v>
      </c>
      <c r="M691">
        <v>1</v>
      </c>
      <c r="N691">
        <v>1</v>
      </c>
      <c r="U691">
        <v>1</v>
      </c>
      <c r="W691">
        <v>1</v>
      </c>
      <c r="X691" t="s">
        <v>3174</v>
      </c>
      <c r="Y691">
        <v>1</v>
      </c>
      <c r="Z691">
        <v>1</v>
      </c>
      <c r="AA691">
        <v>2</v>
      </c>
      <c r="AD691" t="s">
        <v>202</v>
      </c>
      <c r="AE691">
        <v>1</v>
      </c>
      <c r="AF691">
        <v>2</v>
      </c>
      <c r="AG691">
        <v>2</v>
      </c>
      <c r="AH691">
        <v>2</v>
      </c>
      <c r="AI691">
        <v>2</v>
      </c>
      <c r="AJ691">
        <v>2</v>
      </c>
      <c r="AK691" t="s">
        <v>5443</v>
      </c>
      <c r="AL691">
        <v>1</v>
      </c>
      <c r="AM691">
        <v>2</v>
      </c>
      <c r="AN691">
        <v>2</v>
      </c>
      <c r="AO691">
        <v>2</v>
      </c>
      <c r="AP691">
        <v>2</v>
      </c>
      <c r="AQ691">
        <v>2</v>
      </c>
      <c r="AR691" t="s">
        <v>5444</v>
      </c>
      <c r="AS691">
        <v>2</v>
      </c>
      <c r="AT691">
        <v>3</v>
      </c>
      <c r="AU691">
        <v>2</v>
      </c>
      <c r="AV691">
        <v>2</v>
      </c>
      <c r="AW691">
        <v>7</v>
      </c>
      <c r="AX691">
        <v>1</v>
      </c>
      <c r="AY691">
        <v>4</v>
      </c>
      <c r="BE691">
        <v>1</v>
      </c>
      <c r="BF691">
        <v>1</v>
      </c>
      <c r="BG691">
        <v>1</v>
      </c>
      <c r="BH691">
        <v>1</v>
      </c>
      <c r="BI691">
        <v>1</v>
      </c>
      <c r="BJ691">
        <v>0</v>
      </c>
      <c r="BM691">
        <v>8</v>
      </c>
      <c r="BN691">
        <v>1</v>
      </c>
      <c r="BO691">
        <v>0</v>
      </c>
      <c r="BP691">
        <v>1</v>
      </c>
      <c r="BQ691">
        <v>0.4</v>
      </c>
      <c r="BR691">
        <v>-97</v>
      </c>
      <c r="BS691">
        <v>1</v>
      </c>
      <c r="BT691">
        <v>1</v>
      </c>
      <c r="BV691">
        <v>0</v>
      </c>
      <c r="BX691">
        <v>0</v>
      </c>
      <c r="BZ691">
        <v>1</v>
      </c>
      <c r="CJ691">
        <v>2</v>
      </c>
      <c r="CK691">
        <v>2</v>
      </c>
      <c r="CL691">
        <v>6</v>
      </c>
      <c r="CM691">
        <v>1</v>
      </c>
      <c r="CR691">
        <v>2</v>
      </c>
      <c r="CS691">
        <v>-98</v>
      </c>
      <c r="CT691">
        <v>1</v>
      </c>
      <c r="CU691">
        <v>1</v>
      </c>
      <c r="CV691" t="s">
        <v>1196</v>
      </c>
      <c r="CW691">
        <v>782</v>
      </c>
      <c r="CX691">
        <v>13.03</v>
      </c>
      <c r="CY691">
        <v>2</v>
      </c>
      <c r="CZ691">
        <v>1</v>
      </c>
      <c r="DA691" t="s">
        <v>374</v>
      </c>
      <c r="DC691">
        <v>1</v>
      </c>
      <c r="DD691">
        <v>1</v>
      </c>
      <c r="DE691">
        <v>5</v>
      </c>
      <c r="DN691" t="s">
        <v>5429</v>
      </c>
      <c r="DO691" t="s">
        <v>5429</v>
      </c>
      <c r="DP691" t="s">
        <v>3178</v>
      </c>
      <c r="DQ691" t="s">
        <v>202</v>
      </c>
      <c r="DR691" t="s">
        <v>202</v>
      </c>
      <c r="DT691">
        <v>1</v>
      </c>
      <c r="DV691">
        <v>1</v>
      </c>
      <c r="DW691">
        <v>0</v>
      </c>
      <c r="DX691">
        <v>2</v>
      </c>
      <c r="DY691">
        <v>1</v>
      </c>
      <c r="DZ691">
        <v>-97</v>
      </c>
      <c r="EB691">
        <v>5</v>
      </c>
      <c r="EC691">
        <v>2</v>
      </c>
      <c r="EE691">
        <v>4</v>
      </c>
      <c r="EL691">
        <v>3</v>
      </c>
      <c r="EM691">
        <v>1</v>
      </c>
      <c r="EN691">
        <v>1</v>
      </c>
      <c r="EO691">
        <v>2</v>
      </c>
      <c r="EP691">
        <v>2</v>
      </c>
      <c r="EZ691">
        <v>1</v>
      </c>
      <c r="FA691">
        <v>1</v>
      </c>
      <c r="FD691">
        <v>9</v>
      </c>
      <c r="FG691">
        <v>0</v>
      </c>
      <c r="FH691" t="s">
        <v>3179</v>
      </c>
      <c r="FI691">
        <v>1</v>
      </c>
      <c r="FJ691" t="s">
        <v>204</v>
      </c>
      <c r="FK691">
        <v>4</v>
      </c>
      <c r="FL691">
        <v>12</v>
      </c>
      <c r="FM691">
        <v>12</v>
      </c>
      <c r="FN691">
        <v>7.5</v>
      </c>
      <c r="FO691" t="s">
        <v>2220</v>
      </c>
      <c r="FP691">
        <v>0.5</v>
      </c>
      <c r="FQ691" t="s">
        <v>3180</v>
      </c>
      <c r="FR691" t="s">
        <v>3189</v>
      </c>
      <c r="FS691">
        <v>0</v>
      </c>
      <c r="FT691">
        <v>0</v>
      </c>
      <c r="FU691" t="s">
        <v>2207</v>
      </c>
      <c r="FV691" t="s">
        <v>2207</v>
      </c>
      <c r="FW691">
        <v>0</v>
      </c>
      <c r="FX691">
        <v>1</v>
      </c>
      <c r="FY691">
        <v>0</v>
      </c>
      <c r="FZ691">
        <v>0</v>
      </c>
      <c r="GA691">
        <v>20418</v>
      </c>
      <c r="GB691">
        <v>71</v>
      </c>
      <c r="GC691">
        <v>287.57746479999997</v>
      </c>
      <c r="GD691" t="s">
        <v>2401</v>
      </c>
      <c r="GE691">
        <v>1</v>
      </c>
      <c r="HG691" t="s">
        <v>202</v>
      </c>
      <c r="HJ691">
        <v>0</v>
      </c>
    </row>
    <row r="692" spans="1:218" x14ac:dyDescent="0.3">
      <c r="A692">
        <v>1103</v>
      </c>
      <c r="B692" t="s">
        <v>3183</v>
      </c>
      <c r="C692" t="s">
        <v>4828</v>
      </c>
      <c r="D692" t="s">
        <v>212</v>
      </c>
      <c r="E692">
        <v>1</v>
      </c>
      <c r="F692" t="s">
        <v>202</v>
      </c>
      <c r="H692">
        <v>1</v>
      </c>
      <c r="M692">
        <v>1</v>
      </c>
      <c r="N692">
        <v>1</v>
      </c>
      <c r="U692">
        <v>1</v>
      </c>
      <c r="W692">
        <v>1</v>
      </c>
      <c r="X692" t="s">
        <v>3174</v>
      </c>
      <c r="Y692">
        <v>1</v>
      </c>
      <c r="Z692">
        <v>1</v>
      </c>
      <c r="AA692">
        <v>7</v>
      </c>
      <c r="AD692" t="s">
        <v>202</v>
      </c>
      <c r="AE692">
        <v>1</v>
      </c>
      <c r="AF692">
        <v>2</v>
      </c>
      <c r="AG692">
        <v>2</v>
      </c>
      <c r="AH692">
        <v>1</v>
      </c>
      <c r="AI692">
        <v>1</v>
      </c>
      <c r="AJ692">
        <v>2</v>
      </c>
      <c r="AK692" t="s">
        <v>4829</v>
      </c>
      <c r="AL692">
        <v>1</v>
      </c>
      <c r="AM692">
        <v>2</v>
      </c>
      <c r="AN692">
        <v>1</v>
      </c>
      <c r="AO692">
        <v>2</v>
      </c>
      <c r="AP692">
        <v>1</v>
      </c>
      <c r="AQ692">
        <v>2</v>
      </c>
      <c r="AR692" t="s">
        <v>4830</v>
      </c>
      <c r="AS692">
        <v>2</v>
      </c>
      <c r="AT692">
        <v>1</v>
      </c>
      <c r="AU692">
        <v>1</v>
      </c>
      <c r="AV692">
        <v>2</v>
      </c>
      <c r="AW692">
        <v>7</v>
      </c>
      <c r="AX692">
        <v>1</v>
      </c>
      <c r="AY692">
        <v>4</v>
      </c>
      <c r="AZ692">
        <v>5</v>
      </c>
      <c r="BA692">
        <v>1</v>
      </c>
      <c r="BB692">
        <v>3</v>
      </c>
      <c r="BC692">
        <v>2</v>
      </c>
      <c r="BD692">
        <v>6</v>
      </c>
      <c r="BE692">
        <v>1</v>
      </c>
      <c r="BF692">
        <v>1</v>
      </c>
      <c r="BG692">
        <v>1</v>
      </c>
      <c r="BH692">
        <v>1</v>
      </c>
      <c r="BI692">
        <v>1</v>
      </c>
      <c r="BJ692">
        <v>0</v>
      </c>
      <c r="BM692">
        <v>1</v>
      </c>
      <c r="BN692">
        <v>1</v>
      </c>
      <c r="BO692">
        <v>3</v>
      </c>
      <c r="BP692">
        <v>1</v>
      </c>
      <c r="BQ692">
        <v>27</v>
      </c>
      <c r="BR692">
        <v>1</v>
      </c>
      <c r="BS692">
        <v>1</v>
      </c>
      <c r="BT692">
        <v>4</v>
      </c>
      <c r="BV692">
        <v>0</v>
      </c>
      <c r="BX692">
        <v>1</v>
      </c>
      <c r="BZ692">
        <v>1</v>
      </c>
      <c r="CB692">
        <v>0</v>
      </c>
      <c r="CD692">
        <v>1</v>
      </c>
      <c r="CF692">
        <v>1</v>
      </c>
      <c r="CJ692">
        <v>2</v>
      </c>
      <c r="CK692">
        <v>2</v>
      </c>
      <c r="CL692">
        <v>4</v>
      </c>
      <c r="CM692">
        <v>1</v>
      </c>
      <c r="CR692">
        <v>2</v>
      </c>
      <c r="CS692">
        <v>2</v>
      </c>
      <c r="CT692">
        <v>1</v>
      </c>
      <c r="CU692">
        <v>2</v>
      </c>
      <c r="CV692" t="s">
        <v>1486</v>
      </c>
      <c r="CW692">
        <v>685</v>
      </c>
      <c r="CX692">
        <v>11.42</v>
      </c>
      <c r="CY692">
        <v>2</v>
      </c>
      <c r="CZ692">
        <v>1</v>
      </c>
      <c r="DA692" t="s">
        <v>4794</v>
      </c>
      <c r="DC692">
        <v>1</v>
      </c>
      <c r="DD692">
        <v>1</v>
      </c>
      <c r="DE692">
        <v>4</v>
      </c>
      <c r="DN692" t="s">
        <v>4823</v>
      </c>
      <c r="DO692" t="s">
        <v>4823</v>
      </c>
      <c r="DP692" t="s">
        <v>3178</v>
      </c>
      <c r="DQ692" t="s">
        <v>202</v>
      </c>
      <c r="DR692" t="s">
        <v>202</v>
      </c>
      <c r="DT692">
        <v>1</v>
      </c>
      <c r="DV692">
        <v>1</v>
      </c>
      <c r="DW692">
        <v>0</v>
      </c>
      <c r="DX692">
        <v>7</v>
      </c>
      <c r="DY692">
        <v>1</v>
      </c>
      <c r="DZ692">
        <v>1</v>
      </c>
      <c r="EA692">
        <v>15</v>
      </c>
      <c r="EB692">
        <f>IF(EA692&gt;=30,1,IF(EA692&gt;=20,2,IF(EA692&gt;=15,3,IF(EA692&gt;=10,4,IF(EA692&gt;=5,5,IF(EA692&gt;0,6,0))))))</f>
        <v>3</v>
      </c>
      <c r="EC692">
        <v>2</v>
      </c>
      <c r="EE692">
        <v>15</v>
      </c>
      <c r="EL692">
        <v>2</v>
      </c>
      <c r="EM692">
        <v>3</v>
      </c>
      <c r="EN692">
        <v>1</v>
      </c>
      <c r="EO692">
        <v>2</v>
      </c>
      <c r="EP692">
        <v>1</v>
      </c>
      <c r="EQ692">
        <v>1</v>
      </c>
      <c r="ER692">
        <v>1</v>
      </c>
      <c r="EZ692">
        <v>1</v>
      </c>
      <c r="FA692">
        <v>1</v>
      </c>
      <c r="FD692">
        <v>1</v>
      </c>
      <c r="FG692">
        <v>0</v>
      </c>
      <c r="FH692" t="s">
        <v>3179</v>
      </c>
      <c r="FI692">
        <v>1</v>
      </c>
      <c r="FJ692" t="s">
        <v>204</v>
      </c>
      <c r="FK692">
        <v>15</v>
      </c>
      <c r="FL692">
        <v>12</v>
      </c>
      <c r="FM692">
        <v>12</v>
      </c>
      <c r="FN692">
        <v>15</v>
      </c>
      <c r="FO692" t="s">
        <v>2212</v>
      </c>
      <c r="FP692">
        <v>3.5</v>
      </c>
      <c r="FQ692" t="s">
        <v>3180</v>
      </c>
      <c r="FR692" t="s">
        <v>3189</v>
      </c>
      <c r="FS692">
        <v>0</v>
      </c>
      <c r="FT692">
        <v>1</v>
      </c>
      <c r="FU692" t="s">
        <v>2221</v>
      </c>
      <c r="FV692" t="s">
        <v>3182</v>
      </c>
      <c r="FW692">
        <v>0</v>
      </c>
      <c r="FX692">
        <v>1</v>
      </c>
      <c r="FY692">
        <v>0</v>
      </c>
      <c r="FZ692">
        <v>0</v>
      </c>
      <c r="GA692">
        <v>37408</v>
      </c>
      <c r="GB692">
        <v>127</v>
      </c>
      <c r="GC692">
        <v>294.55118110000001</v>
      </c>
      <c r="GD692" t="s">
        <v>2401</v>
      </c>
      <c r="GE692">
        <v>1</v>
      </c>
      <c r="HG692" t="s">
        <v>202</v>
      </c>
      <c r="HJ692">
        <v>0</v>
      </c>
    </row>
    <row r="693" spans="1:218" x14ac:dyDescent="0.3">
      <c r="A693">
        <v>1108</v>
      </c>
      <c r="B693" t="s">
        <v>3250</v>
      </c>
      <c r="C693" t="s">
        <v>4838</v>
      </c>
      <c r="D693" t="s">
        <v>265</v>
      </c>
      <c r="E693">
        <v>1</v>
      </c>
      <c r="F693" t="s">
        <v>202</v>
      </c>
      <c r="H693">
        <v>1</v>
      </c>
      <c r="M693">
        <v>1</v>
      </c>
      <c r="N693">
        <v>1</v>
      </c>
      <c r="U693">
        <v>1</v>
      </c>
      <c r="W693">
        <v>1</v>
      </c>
      <c r="X693" t="s">
        <v>3174</v>
      </c>
      <c r="Y693">
        <v>1</v>
      </c>
      <c r="Z693">
        <v>1</v>
      </c>
      <c r="AA693">
        <v>1</v>
      </c>
      <c r="AD693" t="s">
        <v>202</v>
      </c>
      <c r="AE693">
        <v>1</v>
      </c>
      <c r="AF693">
        <v>2</v>
      </c>
      <c r="AG693">
        <v>1</v>
      </c>
      <c r="AH693">
        <v>1</v>
      </c>
      <c r="AI693">
        <v>1</v>
      </c>
      <c r="AJ693">
        <v>1</v>
      </c>
      <c r="AK693" t="s">
        <v>4839</v>
      </c>
      <c r="AL693">
        <v>1</v>
      </c>
      <c r="AM693">
        <v>2</v>
      </c>
      <c r="AN693">
        <v>2</v>
      </c>
      <c r="AO693">
        <v>2</v>
      </c>
      <c r="AP693">
        <v>2</v>
      </c>
      <c r="AQ693">
        <v>1</v>
      </c>
      <c r="AR693" t="s">
        <v>4840</v>
      </c>
      <c r="AS693">
        <v>1</v>
      </c>
      <c r="AT693">
        <v>1</v>
      </c>
      <c r="AU693">
        <v>1</v>
      </c>
      <c r="AV693">
        <v>2</v>
      </c>
      <c r="AW693">
        <v>7</v>
      </c>
      <c r="AX693">
        <v>-97</v>
      </c>
      <c r="AY693">
        <v>2</v>
      </c>
      <c r="AZ693">
        <v>5</v>
      </c>
      <c r="BA693">
        <v>3</v>
      </c>
      <c r="BB693">
        <v>6</v>
      </c>
      <c r="BC693">
        <v>4</v>
      </c>
      <c r="BD693">
        <v>1</v>
      </c>
      <c r="BE693">
        <v>1</v>
      </c>
      <c r="BF693">
        <v>1</v>
      </c>
      <c r="BG693">
        <v>1</v>
      </c>
      <c r="BH693">
        <v>1</v>
      </c>
      <c r="BI693">
        <v>1</v>
      </c>
      <c r="BJ693">
        <v>1</v>
      </c>
      <c r="BK693">
        <v>1</v>
      </c>
      <c r="BL693">
        <v>1</v>
      </c>
      <c r="BM693">
        <v>1</v>
      </c>
      <c r="BN693">
        <v>1</v>
      </c>
      <c r="BO693">
        <v>3</v>
      </c>
      <c r="BP693">
        <v>1</v>
      </c>
      <c r="BQ693">
        <v>39</v>
      </c>
      <c r="BR693">
        <v>2</v>
      </c>
      <c r="BS693">
        <v>1</v>
      </c>
      <c r="BT693">
        <v>2</v>
      </c>
      <c r="BU693">
        <v>2</v>
      </c>
      <c r="BV693">
        <v>0</v>
      </c>
      <c r="BW693">
        <v>2</v>
      </c>
      <c r="BX693">
        <v>0</v>
      </c>
      <c r="BY693">
        <v>2</v>
      </c>
      <c r="BZ693">
        <v>0</v>
      </c>
      <c r="CA693">
        <v>2</v>
      </c>
      <c r="CB693">
        <v>0</v>
      </c>
      <c r="CC693">
        <v>2</v>
      </c>
      <c r="CD693">
        <v>0</v>
      </c>
      <c r="CE693">
        <v>2</v>
      </c>
      <c r="CF693">
        <v>0</v>
      </c>
      <c r="CG693">
        <v>2</v>
      </c>
      <c r="CH693">
        <v>2</v>
      </c>
      <c r="CI693">
        <v>2</v>
      </c>
      <c r="CJ693">
        <v>1</v>
      </c>
      <c r="CK693">
        <v>2</v>
      </c>
      <c r="CL693">
        <v>5</v>
      </c>
      <c r="CM693">
        <v>1</v>
      </c>
      <c r="CR693">
        <v>2</v>
      </c>
      <c r="CS693">
        <v>-97</v>
      </c>
      <c r="CT693">
        <v>1</v>
      </c>
      <c r="CU693">
        <v>1</v>
      </c>
      <c r="CV693" t="s">
        <v>351</v>
      </c>
      <c r="CW693">
        <v>1014</v>
      </c>
      <c r="CX693">
        <v>16.899999999999999</v>
      </c>
      <c r="CY693">
        <v>2</v>
      </c>
      <c r="CZ693">
        <v>1</v>
      </c>
      <c r="DA693" t="s">
        <v>725</v>
      </c>
      <c r="DC693">
        <v>1</v>
      </c>
      <c r="DD693">
        <v>1</v>
      </c>
      <c r="DE693">
        <v>27</v>
      </c>
      <c r="DN693" t="s">
        <v>4823</v>
      </c>
      <c r="DO693" t="s">
        <v>4823</v>
      </c>
      <c r="DP693" t="s">
        <v>3178</v>
      </c>
      <c r="DQ693" t="s">
        <v>202</v>
      </c>
      <c r="DR693" t="s">
        <v>202</v>
      </c>
      <c r="DT693">
        <v>1</v>
      </c>
      <c r="DV693">
        <v>1</v>
      </c>
      <c r="DW693">
        <v>0</v>
      </c>
      <c r="DX693">
        <v>1</v>
      </c>
      <c r="DY693">
        <v>1</v>
      </c>
      <c r="DZ693">
        <v>1</v>
      </c>
      <c r="EA693">
        <v>10</v>
      </c>
      <c r="EB693">
        <f>IF(EA693&gt;=30,1,IF(EA693&gt;=20,2,IF(EA693&gt;=15,3,IF(EA693&gt;=10,4,IF(EA693&gt;=5,5,IF(EA693&gt;0,6,0))))))</f>
        <v>4</v>
      </c>
      <c r="EC693">
        <v>2</v>
      </c>
      <c r="EE693">
        <v>10</v>
      </c>
      <c r="EL693">
        <v>2</v>
      </c>
      <c r="EM693">
        <v>3</v>
      </c>
      <c r="EN693">
        <v>1</v>
      </c>
      <c r="EO693">
        <v>3</v>
      </c>
      <c r="EP693">
        <v>1</v>
      </c>
      <c r="EQ693">
        <v>1</v>
      </c>
      <c r="ER693">
        <v>1</v>
      </c>
      <c r="EZ693">
        <v>1</v>
      </c>
      <c r="FA693">
        <v>1</v>
      </c>
      <c r="FD693">
        <v>1</v>
      </c>
      <c r="FG693">
        <v>0</v>
      </c>
      <c r="FH693" t="s">
        <v>3179</v>
      </c>
      <c r="FI693">
        <v>1</v>
      </c>
      <c r="FJ693" t="s">
        <v>204</v>
      </c>
      <c r="FK693">
        <v>10</v>
      </c>
      <c r="FL693">
        <v>12</v>
      </c>
      <c r="FM693">
        <v>12</v>
      </c>
      <c r="FN693">
        <v>10</v>
      </c>
      <c r="FO693" t="s">
        <v>2212</v>
      </c>
      <c r="FP693">
        <v>3.5</v>
      </c>
      <c r="FQ693" t="s">
        <v>3180</v>
      </c>
      <c r="FR693" t="s">
        <v>3181</v>
      </c>
      <c r="FS693">
        <v>1</v>
      </c>
      <c r="FT693">
        <v>1</v>
      </c>
      <c r="FU693" t="s">
        <v>2221</v>
      </c>
      <c r="FV693" t="s">
        <v>3182</v>
      </c>
      <c r="FW693">
        <v>0</v>
      </c>
      <c r="FX693">
        <v>1</v>
      </c>
      <c r="FY693">
        <v>0</v>
      </c>
      <c r="FZ693">
        <v>0</v>
      </c>
      <c r="GA693">
        <v>6214</v>
      </c>
      <c r="GB693">
        <v>28</v>
      </c>
      <c r="GC693">
        <v>221.92857140000001</v>
      </c>
      <c r="GD693" t="s">
        <v>2401</v>
      </c>
      <c r="GE693">
        <v>1</v>
      </c>
      <c r="HG693" t="s">
        <v>202</v>
      </c>
      <c r="HJ693">
        <v>0</v>
      </c>
    </row>
    <row r="694" spans="1:218" x14ac:dyDescent="0.3">
      <c r="A694">
        <v>1124</v>
      </c>
      <c r="B694" t="s">
        <v>3339</v>
      </c>
      <c r="C694" t="s">
        <v>4853</v>
      </c>
      <c r="D694" t="s">
        <v>194</v>
      </c>
      <c r="E694">
        <v>1</v>
      </c>
      <c r="F694" t="s">
        <v>202</v>
      </c>
      <c r="H694">
        <v>1</v>
      </c>
      <c r="M694">
        <v>1</v>
      </c>
      <c r="N694">
        <v>1</v>
      </c>
      <c r="U694">
        <v>1</v>
      </c>
      <c r="W694">
        <v>1</v>
      </c>
      <c r="X694" t="s">
        <v>3174</v>
      </c>
      <c r="Y694">
        <v>1</v>
      </c>
      <c r="Z694">
        <v>1</v>
      </c>
      <c r="AA694">
        <v>2</v>
      </c>
      <c r="AD694" t="s">
        <v>202</v>
      </c>
      <c r="AE694">
        <v>1</v>
      </c>
      <c r="AF694">
        <v>2</v>
      </c>
      <c r="AG694">
        <v>1</v>
      </c>
      <c r="AH694">
        <v>1</v>
      </c>
      <c r="AI694">
        <v>1</v>
      </c>
      <c r="AJ694">
        <v>1</v>
      </c>
      <c r="AK694" t="s">
        <v>4854</v>
      </c>
      <c r="AL694">
        <v>1</v>
      </c>
      <c r="AM694">
        <v>2</v>
      </c>
      <c r="AN694">
        <v>2</v>
      </c>
      <c r="AO694">
        <v>2</v>
      </c>
      <c r="AP694">
        <v>2</v>
      </c>
      <c r="AQ694">
        <v>1</v>
      </c>
      <c r="AR694" t="s">
        <v>4855</v>
      </c>
      <c r="AS694">
        <v>2</v>
      </c>
      <c r="AT694">
        <v>1</v>
      </c>
      <c r="AU694">
        <v>1</v>
      </c>
      <c r="AV694">
        <v>2</v>
      </c>
      <c r="AW694">
        <v>7</v>
      </c>
      <c r="AX694">
        <v>1</v>
      </c>
      <c r="AY694">
        <v>1</v>
      </c>
      <c r="BE694">
        <v>1</v>
      </c>
      <c r="BF694">
        <v>2</v>
      </c>
      <c r="BG694">
        <v>1</v>
      </c>
      <c r="BH694">
        <v>2</v>
      </c>
      <c r="BI694">
        <v>1</v>
      </c>
      <c r="BJ694">
        <v>0</v>
      </c>
      <c r="BM694">
        <v>1</v>
      </c>
      <c r="BN694">
        <v>1</v>
      </c>
      <c r="BO694">
        <v>4</v>
      </c>
      <c r="BP694">
        <v>1</v>
      </c>
      <c r="BQ694">
        <v>36</v>
      </c>
      <c r="BR694">
        <v>2</v>
      </c>
      <c r="BS694">
        <v>1</v>
      </c>
      <c r="BT694">
        <v>2</v>
      </c>
      <c r="BU694">
        <v>2</v>
      </c>
      <c r="BV694">
        <v>0</v>
      </c>
      <c r="BW694">
        <v>2</v>
      </c>
      <c r="BX694">
        <v>0</v>
      </c>
      <c r="BY694">
        <v>2</v>
      </c>
      <c r="BZ694">
        <v>0</v>
      </c>
      <c r="CA694">
        <v>2</v>
      </c>
      <c r="CB694">
        <v>0</v>
      </c>
      <c r="CC694">
        <v>2</v>
      </c>
      <c r="CD694">
        <v>0</v>
      </c>
      <c r="CE694">
        <v>2</v>
      </c>
      <c r="CF694">
        <v>0</v>
      </c>
      <c r="CG694">
        <v>2</v>
      </c>
      <c r="CH694">
        <v>2</v>
      </c>
      <c r="CI694">
        <v>2</v>
      </c>
      <c r="CJ694">
        <v>1</v>
      </c>
      <c r="CK694">
        <v>2</v>
      </c>
      <c r="CL694">
        <v>6</v>
      </c>
      <c r="CM694">
        <v>1</v>
      </c>
      <c r="CR694">
        <v>2</v>
      </c>
      <c r="CS694">
        <v>7</v>
      </c>
      <c r="CT694">
        <v>1</v>
      </c>
      <c r="CU694">
        <v>1</v>
      </c>
      <c r="CV694" t="s">
        <v>533</v>
      </c>
      <c r="CW694">
        <v>664</v>
      </c>
      <c r="CX694">
        <v>11.07</v>
      </c>
      <c r="CY694">
        <v>2</v>
      </c>
      <c r="CZ694">
        <v>1</v>
      </c>
      <c r="DA694" t="s">
        <v>4794</v>
      </c>
      <c r="DC694">
        <v>1</v>
      </c>
      <c r="DD694">
        <v>1</v>
      </c>
      <c r="DE694">
        <v>17</v>
      </c>
      <c r="DN694" t="s">
        <v>4823</v>
      </c>
      <c r="DO694" t="s">
        <v>4823</v>
      </c>
      <c r="DP694" t="s">
        <v>3178</v>
      </c>
      <c r="DQ694" t="s">
        <v>202</v>
      </c>
      <c r="DR694" t="s">
        <v>202</v>
      </c>
      <c r="DT694">
        <v>1</v>
      </c>
      <c r="DV694">
        <v>1</v>
      </c>
      <c r="DW694">
        <v>0</v>
      </c>
      <c r="DX694">
        <v>2</v>
      </c>
      <c r="DY694">
        <v>1</v>
      </c>
      <c r="DZ694">
        <v>-97</v>
      </c>
      <c r="EB694">
        <v>4</v>
      </c>
      <c r="EC694">
        <v>2</v>
      </c>
      <c r="EE694">
        <v>11</v>
      </c>
      <c r="EL694">
        <v>4</v>
      </c>
      <c r="EM694">
        <v>-97</v>
      </c>
      <c r="EN694">
        <v>1</v>
      </c>
      <c r="EO694">
        <v>4</v>
      </c>
      <c r="EP694">
        <v>1</v>
      </c>
      <c r="EQ694">
        <v>1</v>
      </c>
      <c r="ER694">
        <v>1</v>
      </c>
      <c r="EZ694">
        <v>1</v>
      </c>
      <c r="FA694">
        <v>1</v>
      </c>
      <c r="FD694">
        <v>1</v>
      </c>
      <c r="FG694">
        <v>0</v>
      </c>
      <c r="FH694" t="s">
        <v>3179</v>
      </c>
      <c r="FI694">
        <v>1</v>
      </c>
      <c r="FJ694" t="s">
        <v>204</v>
      </c>
      <c r="FK694">
        <v>11</v>
      </c>
      <c r="FL694">
        <v>12</v>
      </c>
      <c r="FM694">
        <v>12</v>
      </c>
      <c r="FN694">
        <v>12.5</v>
      </c>
      <c r="FO694" t="s">
        <v>2233</v>
      </c>
      <c r="FQ694" t="s">
        <v>3180</v>
      </c>
      <c r="FR694" t="s">
        <v>3201</v>
      </c>
      <c r="FS694">
        <v>1</v>
      </c>
      <c r="FT694">
        <v>1</v>
      </c>
      <c r="FU694" t="s">
        <v>2221</v>
      </c>
      <c r="FV694" t="s">
        <v>3182</v>
      </c>
      <c r="FW694">
        <v>0</v>
      </c>
      <c r="FX694">
        <v>1</v>
      </c>
      <c r="FY694">
        <v>0</v>
      </c>
      <c r="FZ694">
        <v>0</v>
      </c>
      <c r="GA694">
        <v>4862</v>
      </c>
      <c r="GB694">
        <v>19</v>
      </c>
      <c r="GC694">
        <v>255.8947368</v>
      </c>
      <c r="GD694" t="s">
        <v>2401</v>
      </c>
      <c r="GE694">
        <v>1</v>
      </c>
      <c r="HG694" t="s">
        <v>202</v>
      </c>
      <c r="HJ694">
        <v>0</v>
      </c>
    </row>
    <row r="695" spans="1:218" x14ac:dyDescent="0.3">
      <c r="A695">
        <v>1643</v>
      </c>
      <c r="B695" t="s">
        <v>3312</v>
      </c>
      <c r="C695" t="s">
        <v>5454</v>
      </c>
      <c r="D695" t="s">
        <v>212</v>
      </c>
      <c r="E695">
        <v>1</v>
      </c>
      <c r="F695" t="s">
        <v>202</v>
      </c>
      <c r="H695">
        <v>1</v>
      </c>
      <c r="M695">
        <v>1</v>
      </c>
      <c r="N695">
        <v>1</v>
      </c>
      <c r="U695">
        <v>1</v>
      </c>
      <c r="W695">
        <v>1</v>
      </c>
      <c r="X695" t="s">
        <v>3174</v>
      </c>
      <c r="Y695">
        <v>1</v>
      </c>
      <c r="Z695">
        <v>1</v>
      </c>
      <c r="AA695">
        <v>2</v>
      </c>
      <c r="AD695" t="s">
        <v>202</v>
      </c>
      <c r="AE695">
        <v>1</v>
      </c>
      <c r="AF695">
        <v>2</v>
      </c>
      <c r="AG695">
        <v>1</v>
      </c>
      <c r="AH695">
        <v>1</v>
      </c>
      <c r="AI695">
        <v>2</v>
      </c>
      <c r="AJ695">
        <v>2</v>
      </c>
      <c r="AK695" t="s">
        <v>5455</v>
      </c>
      <c r="AL695">
        <v>1</v>
      </c>
      <c r="AM695">
        <v>-97</v>
      </c>
      <c r="AN695">
        <v>-97</v>
      </c>
      <c r="AO695">
        <v>-97</v>
      </c>
      <c r="AP695">
        <v>1</v>
      </c>
      <c r="AQ695">
        <v>2</v>
      </c>
      <c r="AR695" t="s">
        <v>5456</v>
      </c>
      <c r="AS695">
        <v>2</v>
      </c>
      <c r="AT695">
        <v>2</v>
      </c>
      <c r="AU695">
        <v>3</v>
      </c>
      <c r="AV695">
        <v>2</v>
      </c>
      <c r="AW695">
        <v>5</v>
      </c>
      <c r="AX695">
        <v>4</v>
      </c>
      <c r="AY695">
        <v>4</v>
      </c>
      <c r="AZ695">
        <v>6</v>
      </c>
      <c r="BA695">
        <v>1</v>
      </c>
      <c r="BB695">
        <v>3</v>
      </c>
      <c r="BC695">
        <v>2</v>
      </c>
      <c r="BD695">
        <v>5</v>
      </c>
      <c r="BE695">
        <v>1</v>
      </c>
      <c r="BF695">
        <v>1</v>
      </c>
      <c r="BG695">
        <v>1</v>
      </c>
      <c r="BH695">
        <v>1</v>
      </c>
      <c r="BI695">
        <v>1</v>
      </c>
      <c r="BJ695">
        <v>1</v>
      </c>
      <c r="BK695">
        <v>1</v>
      </c>
      <c r="BL695">
        <v>1</v>
      </c>
      <c r="BM695">
        <v>4</v>
      </c>
      <c r="BN695">
        <v>1</v>
      </c>
      <c r="BO695">
        <v>1</v>
      </c>
      <c r="BP695">
        <v>1</v>
      </c>
      <c r="BQ695">
        <v>0.3</v>
      </c>
      <c r="BR695">
        <v>-97</v>
      </c>
      <c r="BS695">
        <v>1</v>
      </c>
      <c r="BT695">
        <v>2</v>
      </c>
      <c r="BV695">
        <v>1</v>
      </c>
      <c r="BX695">
        <v>1</v>
      </c>
      <c r="CJ695">
        <v>2</v>
      </c>
      <c r="CK695">
        <v>2</v>
      </c>
      <c r="CL695">
        <v>6</v>
      </c>
      <c r="CM695">
        <v>6</v>
      </c>
      <c r="CS695">
        <v>1</v>
      </c>
      <c r="CT695">
        <v>2</v>
      </c>
      <c r="CU695">
        <v>2</v>
      </c>
      <c r="CV695" t="s">
        <v>1573</v>
      </c>
      <c r="CW695">
        <v>1344</v>
      </c>
      <c r="CX695">
        <v>22.4</v>
      </c>
      <c r="CY695">
        <v>2</v>
      </c>
      <c r="CZ695">
        <v>1</v>
      </c>
      <c r="DA695" t="s">
        <v>4447</v>
      </c>
      <c r="DC695">
        <v>1</v>
      </c>
      <c r="DD695">
        <v>1</v>
      </c>
      <c r="DE695">
        <v>5</v>
      </c>
      <c r="DN695" t="s">
        <v>5429</v>
      </c>
      <c r="DO695" t="s">
        <v>5429</v>
      </c>
      <c r="DP695" t="s">
        <v>3178</v>
      </c>
      <c r="DQ695" t="s">
        <v>202</v>
      </c>
      <c r="DR695" t="s">
        <v>202</v>
      </c>
      <c r="DT695">
        <v>1</v>
      </c>
      <c r="DV695">
        <v>1</v>
      </c>
      <c r="DW695">
        <v>0</v>
      </c>
      <c r="DX695">
        <v>2</v>
      </c>
      <c r="DY695">
        <v>1</v>
      </c>
      <c r="DZ695">
        <v>1</v>
      </c>
      <c r="EA695">
        <v>12</v>
      </c>
      <c r="EB695">
        <f>IF(EA695&gt;=30,1,IF(EA695&gt;=20,2,IF(EA695&gt;=15,3,IF(EA695&gt;=10,4,IF(EA695&gt;=5,5,IF(EA695&gt;0,6,0))))))</f>
        <v>4</v>
      </c>
      <c r="EC695">
        <v>2</v>
      </c>
      <c r="EE695">
        <v>12</v>
      </c>
      <c r="EL695">
        <v>3</v>
      </c>
      <c r="EM695">
        <v>1</v>
      </c>
      <c r="EN695">
        <v>1</v>
      </c>
      <c r="EO695">
        <v>2</v>
      </c>
      <c r="EP695">
        <v>1</v>
      </c>
      <c r="EQ695">
        <v>1</v>
      </c>
      <c r="ER695">
        <v>2</v>
      </c>
      <c r="ES695">
        <v>1</v>
      </c>
      <c r="ET695">
        <v>4</v>
      </c>
      <c r="EU695">
        <f>IF(ET695&gt;=30,1,IF(ET695&gt;=20,2,IF(ET695&gt;=15,3,IF(ET695&gt;=10,4,IF(ET695&gt;=5,5,IF(ET695&gt;0,6,0))))))</f>
        <v>6</v>
      </c>
      <c r="EV695">
        <v>6</v>
      </c>
      <c r="EW695">
        <v>2</v>
      </c>
      <c r="EX695">
        <v>1</v>
      </c>
      <c r="EY695">
        <v>2</v>
      </c>
      <c r="EZ695">
        <v>1</v>
      </c>
      <c r="FA695">
        <v>3</v>
      </c>
      <c r="FD695">
        <v>3</v>
      </c>
      <c r="FG695">
        <v>0</v>
      </c>
      <c r="FH695" t="s">
        <v>3179</v>
      </c>
      <c r="FI695">
        <v>1</v>
      </c>
      <c r="FJ695" t="s">
        <v>204</v>
      </c>
      <c r="FK695">
        <v>12</v>
      </c>
      <c r="FL695">
        <v>12</v>
      </c>
      <c r="FM695">
        <v>12</v>
      </c>
      <c r="FN695">
        <v>12</v>
      </c>
      <c r="FO695" t="s">
        <v>2220</v>
      </c>
      <c r="FP695">
        <v>0.5</v>
      </c>
      <c r="FQ695" t="s">
        <v>3180</v>
      </c>
      <c r="FR695" t="s">
        <v>3189</v>
      </c>
      <c r="FS695">
        <v>0</v>
      </c>
      <c r="FT695">
        <v>1</v>
      </c>
      <c r="FU695" t="s">
        <v>2213</v>
      </c>
      <c r="FV695" t="s">
        <v>3182</v>
      </c>
      <c r="FW695">
        <v>0</v>
      </c>
      <c r="FX695">
        <v>1</v>
      </c>
      <c r="FY695">
        <v>0</v>
      </c>
      <c r="FZ695">
        <v>0</v>
      </c>
      <c r="GA695">
        <v>20418</v>
      </c>
      <c r="GB695">
        <v>71</v>
      </c>
      <c r="GC695">
        <v>287.57746479999997</v>
      </c>
      <c r="GD695" t="s">
        <v>2401</v>
      </c>
      <c r="GE695">
        <v>1</v>
      </c>
      <c r="HG695" t="s">
        <v>202</v>
      </c>
      <c r="HJ695">
        <v>0</v>
      </c>
    </row>
    <row r="696" spans="1:218" x14ac:dyDescent="0.3">
      <c r="A696">
        <v>1129</v>
      </c>
      <c r="B696" t="s">
        <v>3202</v>
      </c>
      <c r="C696" t="s">
        <v>4868</v>
      </c>
      <c r="D696" t="s">
        <v>194</v>
      </c>
      <c r="E696">
        <v>1</v>
      </c>
      <c r="F696" t="s">
        <v>202</v>
      </c>
      <c r="H696">
        <v>1</v>
      </c>
      <c r="M696">
        <v>1</v>
      </c>
      <c r="N696">
        <v>1</v>
      </c>
      <c r="U696">
        <v>1</v>
      </c>
      <c r="W696">
        <v>1</v>
      </c>
      <c r="X696" t="s">
        <v>3174</v>
      </c>
      <c r="Y696">
        <v>1</v>
      </c>
      <c r="Z696">
        <v>1</v>
      </c>
      <c r="AA696">
        <v>1</v>
      </c>
      <c r="AD696" t="s">
        <v>202</v>
      </c>
      <c r="AE696">
        <v>1</v>
      </c>
      <c r="AF696">
        <v>1</v>
      </c>
      <c r="AG696">
        <v>1</v>
      </c>
      <c r="AH696">
        <v>1</v>
      </c>
      <c r="AI696">
        <v>1</v>
      </c>
      <c r="AJ696">
        <v>1</v>
      </c>
      <c r="AK696" t="s">
        <v>4869</v>
      </c>
      <c r="AL696">
        <v>1</v>
      </c>
      <c r="AM696">
        <v>2</v>
      </c>
      <c r="AN696">
        <v>1</v>
      </c>
      <c r="AO696">
        <v>2</v>
      </c>
      <c r="AP696">
        <v>2</v>
      </c>
      <c r="AQ696">
        <v>1</v>
      </c>
      <c r="AR696" t="s">
        <v>4870</v>
      </c>
      <c r="AS696">
        <v>2</v>
      </c>
      <c r="AT696">
        <v>2</v>
      </c>
      <c r="AU696">
        <v>1</v>
      </c>
      <c r="AV696">
        <v>2</v>
      </c>
      <c r="AW696">
        <v>7</v>
      </c>
      <c r="AX696">
        <v>1</v>
      </c>
      <c r="AY696">
        <v>3</v>
      </c>
      <c r="BE696">
        <v>1</v>
      </c>
      <c r="BF696">
        <v>1</v>
      </c>
      <c r="BG696">
        <v>1</v>
      </c>
      <c r="BH696">
        <v>1</v>
      </c>
      <c r="BI696">
        <v>1</v>
      </c>
      <c r="BJ696">
        <v>0</v>
      </c>
      <c r="BM696">
        <v>1</v>
      </c>
      <c r="BN696">
        <v>1</v>
      </c>
      <c r="BO696">
        <v>3</v>
      </c>
      <c r="BP696">
        <v>1</v>
      </c>
      <c r="BQ696">
        <v>24</v>
      </c>
      <c r="BR696">
        <v>1</v>
      </c>
      <c r="BS696">
        <v>1</v>
      </c>
      <c r="BT696">
        <v>1</v>
      </c>
      <c r="BV696">
        <v>0</v>
      </c>
      <c r="BX696">
        <v>0</v>
      </c>
      <c r="BZ696">
        <v>0</v>
      </c>
      <c r="CB696">
        <v>0</v>
      </c>
      <c r="CD696">
        <v>0</v>
      </c>
      <c r="CF696">
        <v>1</v>
      </c>
      <c r="CJ696">
        <v>1</v>
      </c>
      <c r="CK696">
        <v>1</v>
      </c>
      <c r="CL696">
        <v>6</v>
      </c>
      <c r="CM696">
        <v>1</v>
      </c>
      <c r="CR696">
        <v>2</v>
      </c>
      <c r="CS696">
        <v>-98</v>
      </c>
      <c r="CT696">
        <v>1</v>
      </c>
      <c r="CU696">
        <v>2</v>
      </c>
      <c r="CV696" t="s">
        <v>4871</v>
      </c>
      <c r="CW696">
        <v>542</v>
      </c>
      <c r="CX696">
        <v>9.0299999999999994</v>
      </c>
      <c r="CY696">
        <v>2</v>
      </c>
      <c r="CZ696">
        <v>1</v>
      </c>
      <c r="DA696" t="s">
        <v>548</v>
      </c>
      <c r="DC696">
        <v>1</v>
      </c>
      <c r="DD696">
        <v>1</v>
      </c>
      <c r="DE696">
        <v>15</v>
      </c>
      <c r="DN696" t="s">
        <v>4823</v>
      </c>
      <c r="DO696" t="s">
        <v>4823</v>
      </c>
      <c r="DP696" t="s">
        <v>3178</v>
      </c>
      <c r="DQ696" t="s">
        <v>202</v>
      </c>
      <c r="DR696" t="s">
        <v>202</v>
      </c>
      <c r="DT696">
        <v>1</v>
      </c>
      <c r="DV696">
        <v>1</v>
      </c>
      <c r="DW696">
        <v>0</v>
      </c>
      <c r="DX696">
        <v>1</v>
      </c>
      <c r="DY696">
        <v>1</v>
      </c>
      <c r="DZ696">
        <v>1</v>
      </c>
      <c r="EA696">
        <v>22</v>
      </c>
      <c r="EB696">
        <f>IF(EA696&gt;=30,1,IF(EA696&gt;=20,2,IF(EA696&gt;=15,3,IF(EA696&gt;=10,4,IF(EA696&gt;=5,5,IF(EA696&gt;0,6,0))))))</f>
        <v>2</v>
      </c>
      <c r="EC696">
        <v>2</v>
      </c>
      <c r="EE696">
        <v>22</v>
      </c>
      <c r="EL696">
        <v>1</v>
      </c>
      <c r="EM696">
        <v>3</v>
      </c>
      <c r="EN696">
        <v>1</v>
      </c>
      <c r="EO696">
        <v>3</v>
      </c>
      <c r="EP696">
        <v>1</v>
      </c>
      <c r="EQ696">
        <v>1</v>
      </c>
      <c r="ER696">
        <v>1</v>
      </c>
      <c r="EZ696">
        <v>1</v>
      </c>
      <c r="FA696">
        <v>3</v>
      </c>
      <c r="FD696">
        <v>1</v>
      </c>
      <c r="FG696">
        <v>0</v>
      </c>
      <c r="FH696" t="s">
        <v>3179</v>
      </c>
      <c r="FI696">
        <v>1</v>
      </c>
      <c r="FJ696" t="s">
        <v>204</v>
      </c>
      <c r="FK696">
        <v>22</v>
      </c>
      <c r="FL696">
        <v>12</v>
      </c>
      <c r="FM696">
        <v>12</v>
      </c>
      <c r="FN696">
        <v>22</v>
      </c>
      <c r="FO696" t="s">
        <v>2206</v>
      </c>
      <c r="FP696">
        <v>3.5</v>
      </c>
      <c r="FQ696" t="s">
        <v>3180</v>
      </c>
      <c r="FR696" t="s">
        <v>3181</v>
      </c>
      <c r="FS696">
        <v>1</v>
      </c>
      <c r="FT696">
        <v>1</v>
      </c>
      <c r="FU696" t="s">
        <v>2221</v>
      </c>
      <c r="FV696" t="s">
        <v>3182</v>
      </c>
      <c r="FW696">
        <v>0</v>
      </c>
      <c r="FX696">
        <v>1</v>
      </c>
      <c r="FY696">
        <v>0</v>
      </c>
      <c r="FZ696">
        <v>0</v>
      </c>
      <c r="GA696">
        <v>20830</v>
      </c>
      <c r="GB696">
        <v>83</v>
      </c>
      <c r="GC696">
        <v>250.9638554</v>
      </c>
      <c r="GD696" t="s">
        <v>2401</v>
      </c>
      <c r="GE696">
        <v>1</v>
      </c>
      <c r="HG696" t="s">
        <v>202</v>
      </c>
      <c r="HJ696">
        <v>0</v>
      </c>
    </row>
    <row r="697" spans="1:218" x14ac:dyDescent="0.3">
      <c r="A697">
        <v>1134</v>
      </c>
      <c r="B697" t="s">
        <v>3202</v>
      </c>
      <c r="C697" t="s">
        <v>4875</v>
      </c>
      <c r="D697" t="s">
        <v>194</v>
      </c>
      <c r="E697">
        <v>1</v>
      </c>
      <c r="F697" t="s">
        <v>202</v>
      </c>
      <c r="H697">
        <v>1</v>
      </c>
      <c r="M697">
        <v>1</v>
      </c>
      <c r="N697">
        <v>1</v>
      </c>
      <c r="U697">
        <v>1</v>
      </c>
      <c r="W697">
        <v>1</v>
      </c>
      <c r="X697" t="s">
        <v>3174</v>
      </c>
      <c r="Y697">
        <v>1</v>
      </c>
      <c r="Z697">
        <v>1</v>
      </c>
      <c r="AA697">
        <v>6</v>
      </c>
      <c r="AD697" t="s">
        <v>202</v>
      </c>
      <c r="AE697">
        <v>1</v>
      </c>
      <c r="AF697">
        <v>1</v>
      </c>
      <c r="AG697">
        <v>1</v>
      </c>
      <c r="AH697">
        <v>1</v>
      </c>
      <c r="AI697">
        <v>1</v>
      </c>
      <c r="AJ697">
        <v>1</v>
      </c>
      <c r="AK697" t="s">
        <v>4876</v>
      </c>
      <c r="AL697">
        <v>1</v>
      </c>
      <c r="AM697">
        <v>2</v>
      </c>
      <c r="AN697">
        <v>1</v>
      </c>
      <c r="AO697">
        <v>2</v>
      </c>
      <c r="AP697">
        <v>2</v>
      </c>
      <c r="AQ697">
        <v>1</v>
      </c>
      <c r="AR697" t="s">
        <v>4877</v>
      </c>
      <c r="AS697">
        <v>3</v>
      </c>
      <c r="AT697">
        <v>1</v>
      </c>
      <c r="AU697">
        <v>1</v>
      </c>
      <c r="AV697">
        <v>1</v>
      </c>
      <c r="AW697">
        <v>7</v>
      </c>
      <c r="AX697">
        <v>1</v>
      </c>
      <c r="AY697">
        <v>3</v>
      </c>
      <c r="BE697">
        <v>1</v>
      </c>
      <c r="BF697">
        <v>1</v>
      </c>
      <c r="BG697">
        <v>1</v>
      </c>
      <c r="BH697">
        <v>1</v>
      </c>
      <c r="BI697">
        <v>1</v>
      </c>
      <c r="BJ697">
        <v>0</v>
      </c>
      <c r="BM697">
        <v>1</v>
      </c>
      <c r="BN697">
        <v>1</v>
      </c>
      <c r="BO697">
        <v>3</v>
      </c>
      <c r="BP697">
        <v>1</v>
      </c>
      <c r="BQ697">
        <v>10</v>
      </c>
      <c r="BR697">
        <v>1</v>
      </c>
      <c r="BS697">
        <v>1</v>
      </c>
      <c r="BT697">
        <v>2</v>
      </c>
      <c r="BV697">
        <v>0</v>
      </c>
      <c r="BX697">
        <v>0</v>
      </c>
      <c r="BZ697">
        <v>0</v>
      </c>
      <c r="CB697">
        <v>0</v>
      </c>
      <c r="CD697">
        <v>1</v>
      </c>
      <c r="CF697">
        <v>1</v>
      </c>
      <c r="CJ697">
        <v>1</v>
      </c>
      <c r="CK697">
        <v>1</v>
      </c>
      <c r="CL697">
        <v>6</v>
      </c>
      <c r="CM697">
        <v>3</v>
      </c>
      <c r="CR697">
        <v>2</v>
      </c>
      <c r="CS697">
        <v>8</v>
      </c>
      <c r="CT697">
        <v>1</v>
      </c>
      <c r="CU697">
        <v>1</v>
      </c>
      <c r="CV697" t="s">
        <v>1608</v>
      </c>
      <c r="CW697">
        <v>738</v>
      </c>
      <c r="CX697">
        <v>12.3</v>
      </c>
      <c r="CY697">
        <v>2</v>
      </c>
      <c r="CZ697">
        <v>1</v>
      </c>
      <c r="DA697" t="s">
        <v>450</v>
      </c>
      <c r="DC697">
        <v>1</v>
      </c>
      <c r="DD697">
        <v>1</v>
      </c>
      <c r="DE697">
        <v>15</v>
      </c>
      <c r="DN697" t="s">
        <v>4823</v>
      </c>
      <c r="DO697" t="s">
        <v>4823</v>
      </c>
      <c r="DP697" t="s">
        <v>3178</v>
      </c>
      <c r="DQ697" t="s">
        <v>202</v>
      </c>
      <c r="DR697" t="s">
        <v>202</v>
      </c>
      <c r="DT697">
        <v>1</v>
      </c>
      <c r="DV697">
        <v>1</v>
      </c>
      <c r="DW697">
        <v>0</v>
      </c>
      <c r="DX697">
        <v>6</v>
      </c>
      <c r="DY697">
        <v>1</v>
      </c>
      <c r="DZ697">
        <v>-97</v>
      </c>
      <c r="EB697">
        <v>2</v>
      </c>
      <c r="EC697">
        <v>1</v>
      </c>
      <c r="ED697">
        <v>5</v>
      </c>
      <c r="EL697">
        <v>3</v>
      </c>
      <c r="EM697">
        <v>2</v>
      </c>
      <c r="EN697">
        <v>1</v>
      </c>
      <c r="EO697">
        <v>1</v>
      </c>
      <c r="EP697">
        <v>1</v>
      </c>
      <c r="EQ697">
        <v>1</v>
      </c>
      <c r="ER697">
        <v>1</v>
      </c>
      <c r="EZ697">
        <v>1</v>
      </c>
      <c r="FA697">
        <v>2</v>
      </c>
      <c r="FB697">
        <v>1</v>
      </c>
      <c r="FC697">
        <v>6</v>
      </c>
      <c r="FD697">
        <v>1</v>
      </c>
      <c r="FG697">
        <v>0</v>
      </c>
      <c r="FH697" t="s">
        <v>3179</v>
      </c>
      <c r="FI697">
        <v>1</v>
      </c>
      <c r="FJ697" t="s">
        <v>204</v>
      </c>
      <c r="FK697">
        <v>0.4166667</v>
      </c>
      <c r="FL697">
        <v>5</v>
      </c>
      <c r="FM697">
        <v>5</v>
      </c>
      <c r="FN697">
        <v>25</v>
      </c>
      <c r="FO697" t="s">
        <v>2220</v>
      </c>
      <c r="FP697">
        <v>1.5</v>
      </c>
      <c r="FQ697" t="s">
        <v>3180</v>
      </c>
      <c r="FR697" t="s">
        <v>3196</v>
      </c>
      <c r="FS697">
        <v>1</v>
      </c>
      <c r="FT697">
        <v>1</v>
      </c>
      <c r="FU697" t="s">
        <v>2221</v>
      </c>
      <c r="FV697" t="s">
        <v>3182</v>
      </c>
      <c r="FW697">
        <v>0</v>
      </c>
      <c r="FX697">
        <v>1</v>
      </c>
      <c r="FY697">
        <v>0</v>
      </c>
      <c r="FZ697">
        <v>0</v>
      </c>
      <c r="GA697">
        <v>20830</v>
      </c>
      <c r="GB697">
        <v>83</v>
      </c>
      <c r="GC697">
        <v>250.9638554</v>
      </c>
      <c r="GD697" t="s">
        <v>2401</v>
      </c>
      <c r="GE697">
        <v>1</v>
      </c>
      <c r="HG697" t="s">
        <v>202</v>
      </c>
      <c r="HJ697">
        <v>0</v>
      </c>
    </row>
    <row r="698" spans="1:218" x14ac:dyDescent="0.3">
      <c r="A698">
        <v>1137</v>
      </c>
      <c r="B698" t="s">
        <v>3202</v>
      </c>
      <c r="C698" t="s">
        <v>4882</v>
      </c>
      <c r="D698" t="s">
        <v>194</v>
      </c>
      <c r="E698">
        <v>1</v>
      </c>
      <c r="F698" t="s">
        <v>202</v>
      </c>
      <c r="H698">
        <v>1</v>
      </c>
      <c r="M698">
        <v>1</v>
      </c>
      <c r="N698">
        <v>1</v>
      </c>
      <c r="U698">
        <v>1</v>
      </c>
      <c r="W698">
        <v>1</v>
      </c>
      <c r="X698" t="s">
        <v>3174</v>
      </c>
      <c r="Y698">
        <v>1</v>
      </c>
      <c r="Z698">
        <v>1</v>
      </c>
      <c r="AA698">
        <v>1</v>
      </c>
      <c r="AD698" t="s">
        <v>202</v>
      </c>
      <c r="AE698">
        <v>1</v>
      </c>
      <c r="AF698">
        <v>1</v>
      </c>
      <c r="AG698">
        <v>1</v>
      </c>
      <c r="AH698">
        <v>2</v>
      </c>
      <c r="AI698">
        <v>2</v>
      </c>
      <c r="AJ698">
        <v>2</v>
      </c>
      <c r="AK698" t="s">
        <v>4883</v>
      </c>
      <c r="AL698">
        <v>1</v>
      </c>
      <c r="AM698">
        <v>2</v>
      </c>
      <c r="AN698">
        <v>2</v>
      </c>
      <c r="AO698">
        <v>2</v>
      </c>
      <c r="AP698">
        <v>2</v>
      </c>
      <c r="AQ698">
        <v>2</v>
      </c>
      <c r="AR698" t="s">
        <v>4884</v>
      </c>
      <c r="AS698">
        <v>2</v>
      </c>
      <c r="AT698">
        <v>1</v>
      </c>
      <c r="AU698">
        <v>1</v>
      </c>
      <c r="AV698">
        <v>1</v>
      </c>
      <c r="AW698">
        <v>7</v>
      </c>
      <c r="AX698">
        <v>5</v>
      </c>
      <c r="AY698">
        <v>3</v>
      </c>
      <c r="BE698">
        <v>1</v>
      </c>
      <c r="BF698">
        <v>2</v>
      </c>
      <c r="BG698">
        <v>1</v>
      </c>
      <c r="BH698">
        <v>2</v>
      </c>
      <c r="BI698">
        <v>1</v>
      </c>
      <c r="BJ698">
        <v>1</v>
      </c>
      <c r="BK698">
        <v>1</v>
      </c>
      <c r="BL698">
        <v>1</v>
      </c>
      <c r="BM698">
        <v>1</v>
      </c>
      <c r="BN698">
        <v>-98</v>
      </c>
      <c r="BP698">
        <v>1</v>
      </c>
      <c r="BQ698">
        <v>23</v>
      </c>
      <c r="BR698">
        <v>-97</v>
      </c>
      <c r="BS698">
        <v>1</v>
      </c>
      <c r="BT698">
        <v>2</v>
      </c>
      <c r="BU698">
        <v>2</v>
      </c>
      <c r="BV698">
        <v>0</v>
      </c>
      <c r="BW698">
        <v>2</v>
      </c>
      <c r="BX698">
        <v>0</v>
      </c>
      <c r="BY698">
        <v>2</v>
      </c>
      <c r="BZ698">
        <v>0</v>
      </c>
      <c r="CA698">
        <v>2</v>
      </c>
      <c r="CB698">
        <v>0</v>
      </c>
      <c r="CC698">
        <v>2</v>
      </c>
      <c r="CD698">
        <v>0</v>
      </c>
      <c r="CE698">
        <v>2</v>
      </c>
      <c r="CF698">
        <v>1</v>
      </c>
      <c r="CG698">
        <v>2</v>
      </c>
      <c r="CH698">
        <v>1</v>
      </c>
      <c r="CI698">
        <v>2</v>
      </c>
      <c r="CJ698">
        <v>1</v>
      </c>
      <c r="CK698">
        <v>1</v>
      </c>
      <c r="CL698">
        <v>4</v>
      </c>
      <c r="CM698">
        <v>2</v>
      </c>
      <c r="CR698">
        <v>2</v>
      </c>
      <c r="CS698">
        <v>-98</v>
      </c>
      <c r="CT698">
        <v>-98</v>
      </c>
      <c r="CU698">
        <v>1</v>
      </c>
      <c r="CV698" t="s">
        <v>229</v>
      </c>
      <c r="CW698">
        <v>730</v>
      </c>
      <c r="CX698">
        <v>12.17</v>
      </c>
      <c r="CY698">
        <v>1</v>
      </c>
      <c r="CZ698">
        <v>1</v>
      </c>
      <c r="DA698" t="s">
        <v>374</v>
      </c>
      <c r="DC698">
        <v>1</v>
      </c>
      <c r="DD698">
        <v>1</v>
      </c>
      <c r="DE698">
        <v>15</v>
      </c>
      <c r="DN698" t="s">
        <v>4823</v>
      </c>
      <c r="DO698" t="s">
        <v>4823</v>
      </c>
      <c r="DP698" t="s">
        <v>3178</v>
      </c>
      <c r="DQ698" t="s">
        <v>202</v>
      </c>
      <c r="DR698" t="s">
        <v>202</v>
      </c>
      <c r="DT698">
        <v>1</v>
      </c>
      <c r="DV698">
        <v>1</v>
      </c>
      <c r="DW698">
        <v>0</v>
      </c>
      <c r="DX698">
        <v>1</v>
      </c>
      <c r="DY698">
        <v>1</v>
      </c>
      <c r="DZ698">
        <v>-97</v>
      </c>
      <c r="EB698">
        <v>5</v>
      </c>
      <c r="EC698">
        <v>2</v>
      </c>
      <c r="EE698">
        <v>6</v>
      </c>
      <c r="EL698">
        <v>1</v>
      </c>
      <c r="EM698">
        <v>3</v>
      </c>
      <c r="EN698">
        <v>1</v>
      </c>
      <c r="EO698">
        <v>4</v>
      </c>
      <c r="EP698">
        <v>1</v>
      </c>
      <c r="EQ698">
        <v>1</v>
      </c>
      <c r="ER698">
        <v>1</v>
      </c>
      <c r="EZ698">
        <v>1</v>
      </c>
      <c r="FA698">
        <v>1</v>
      </c>
      <c r="FD698">
        <v>1</v>
      </c>
      <c r="FG698">
        <v>0</v>
      </c>
      <c r="FH698" t="s">
        <v>3179</v>
      </c>
      <c r="FI698">
        <v>1</v>
      </c>
      <c r="FJ698" t="s">
        <v>204</v>
      </c>
      <c r="FK698">
        <v>6</v>
      </c>
      <c r="FL698">
        <v>12</v>
      </c>
      <c r="FM698">
        <v>12</v>
      </c>
      <c r="FN698">
        <v>7.5</v>
      </c>
      <c r="FO698" t="s">
        <v>2206</v>
      </c>
      <c r="FP698">
        <v>3.5</v>
      </c>
      <c r="FQ698" t="s">
        <v>3180</v>
      </c>
      <c r="FR698" t="s">
        <v>3201</v>
      </c>
      <c r="FS698">
        <v>1</v>
      </c>
      <c r="FT698">
        <v>1</v>
      </c>
      <c r="FU698" t="s">
        <v>2221</v>
      </c>
      <c r="FV698" t="s">
        <v>3182</v>
      </c>
      <c r="FW698">
        <v>0</v>
      </c>
      <c r="FX698">
        <v>1</v>
      </c>
      <c r="FY698">
        <v>0</v>
      </c>
      <c r="FZ698">
        <v>0</v>
      </c>
      <c r="GA698">
        <v>20830</v>
      </c>
      <c r="GB698">
        <v>83</v>
      </c>
      <c r="GC698">
        <v>250.9638554</v>
      </c>
      <c r="GD698" t="s">
        <v>2401</v>
      </c>
      <c r="GE698">
        <v>1</v>
      </c>
      <c r="HG698" t="s">
        <v>202</v>
      </c>
      <c r="HJ698">
        <v>0</v>
      </c>
    </row>
    <row r="699" spans="1:218" x14ac:dyDescent="0.3">
      <c r="A699">
        <v>1140</v>
      </c>
      <c r="B699" t="s">
        <v>3279</v>
      </c>
      <c r="C699" t="s">
        <v>4888</v>
      </c>
      <c r="D699" t="s">
        <v>212</v>
      </c>
      <c r="E699">
        <v>1</v>
      </c>
      <c r="F699" t="s">
        <v>202</v>
      </c>
      <c r="H699">
        <v>1</v>
      </c>
      <c r="M699">
        <v>1</v>
      </c>
      <c r="N699">
        <v>1</v>
      </c>
      <c r="U699">
        <v>1</v>
      </c>
      <c r="W699">
        <v>1</v>
      </c>
      <c r="X699" t="s">
        <v>3174</v>
      </c>
      <c r="Y699">
        <v>1</v>
      </c>
      <c r="Z699">
        <v>1</v>
      </c>
      <c r="AA699">
        <v>1</v>
      </c>
      <c r="AD699" t="s">
        <v>202</v>
      </c>
      <c r="AE699">
        <v>1</v>
      </c>
      <c r="AF699">
        <v>1</v>
      </c>
      <c r="AG699">
        <v>1</v>
      </c>
      <c r="AH699">
        <v>2</v>
      </c>
      <c r="AI699">
        <v>1</v>
      </c>
      <c r="AJ699">
        <v>1</v>
      </c>
      <c r="AK699" t="s">
        <v>4889</v>
      </c>
      <c r="AL699">
        <v>1</v>
      </c>
      <c r="AM699">
        <v>2</v>
      </c>
      <c r="AN699">
        <v>1</v>
      </c>
      <c r="AO699">
        <v>2</v>
      </c>
      <c r="AP699">
        <v>2</v>
      </c>
      <c r="AQ699">
        <v>1</v>
      </c>
      <c r="AR699" t="s">
        <v>4890</v>
      </c>
      <c r="AS699">
        <v>1</v>
      </c>
      <c r="AT699">
        <v>1</v>
      </c>
      <c r="AU699">
        <v>1</v>
      </c>
      <c r="AV699">
        <v>2</v>
      </c>
      <c r="AW699">
        <v>7</v>
      </c>
      <c r="AX699">
        <v>1</v>
      </c>
      <c r="AY699">
        <v>4</v>
      </c>
      <c r="BE699">
        <v>1</v>
      </c>
      <c r="BF699">
        <v>1</v>
      </c>
      <c r="BG699">
        <v>1</v>
      </c>
      <c r="BH699">
        <v>1</v>
      </c>
      <c r="BI699">
        <v>1</v>
      </c>
      <c r="BJ699">
        <v>0</v>
      </c>
      <c r="BM699">
        <v>1</v>
      </c>
      <c r="BN699">
        <v>1</v>
      </c>
      <c r="BO699">
        <v>3</v>
      </c>
      <c r="BP699">
        <v>1</v>
      </c>
      <c r="BQ699">
        <v>3</v>
      </c>
      <c r="BR699">
        <v>1</v>
      </c>
      <c r="BS699">
        <v>1</v>
      </c>
      <c r="BT699">
        <v>2</v>
      </c>
      <c r="BU699">
        <v>0</v>
      </c>
      <c r="BV699">
        <v>-99</v>
      </c>
      <c r="BW699">
        <v>0</v>
      </c>
      <c r="BY699">
        <v>0</v>
      </c>
      <c r="CA699">
        <v>0</v>
      </c>
      <c r="CC699">
        <v>0</v>
      </c>
      <c r="CE699">
        <v>0</v>
      </c>
      <c r="CG699">
        <v>0</v>
      </c>
      <c r="CI699">
        <v>0</v>
      </c>
      <c r="CJ699">
        <v>1</v>
      </c>
      <c r="CK699">
        <v>2</v>
      </c>
      <c r="CL699">
        <v>8</v>
      </c>
      <c r="CM699">
        <v>-98</v>
      </c>
      <c r="CR699">
        <v>-98</v>
      </c>
      <c r="CS699">
        <v>-98</v>
      </c>
      <c r="CT699">
        <v>1</v>
      </c>
      <c r="CU699">
        <v>1</v>
      </c>
      <c r="CV699" t="s">
        <v>1788</v>
      </c>
      <c r="CW699">
        <v>776</v>
      </c>
      <c r="CX699">
        <v>12.93</v>
      </c>
      <c r="CY699">
        <v>2</v>
      </c>
      <c r="CZ699">
        <v>1</v>
      </c>
      <c r="DA699" t="s">
        <v>217</v>
      </c>
      <c r="DC699">
        <v>1</v>
      </c>
      <c r="DD699">
        <v>1</v>
      </c>
      <c r="DE699">
        <v>2</v>
      </c>
      <c r="DN699" t="s">
        <v>4823</v>
      </c>
      <c r="DO699" t="s">
        <v>4823</v>
      </c>
      <c r="DP699" t="s">
        <v>3178</v>
      </c>
      <c r="DQ699" t="s">
        <v>202</v>
      </c>
      <c r="DR699" t="s">
        <v>202</v>
      </c>
      <c r="DT699">
        <v>1</v>
      </c>
      <c r="DV699">
        <v>1</v>
      </c>
      <c r="DW699">
        <v>0</v>
      </c>
      <c r="DX699">
        <v>1</v>
      </c>
      <c r="DY699">
        <v>1</v>
      </c>
      <c r="DZ699">
        <v>-97</v>
      </c>
      <c r="EB699">
        <v>-97</v>
      </c>
      <c r="EC699">
        <v>-97</v>
      </c>
      <c r="EL699">
        <v>1</v>
      </c>
      <c r="EM699">
        <v>-97</v>
      </c>
      <c r="EN699">
        <v>1</v>
      </c>
      <c r="EO699">
        <v>1</v>
      </c>
      <c r="EP699">
        <v>1</v>
      </c>
      <c r="EQ699">
        <v>1</v>
      </c>
      <c r="ER699">
        <v>1</v>
      </c>
      <c r="EZ699">
        <v>1</v>
      </c>
      <c r="FA699">
        <v>1</v>
      </c>
      <c r="FD699">
        <v>1</v>
      </c>
      <c r="FG699">
        <v>0</v>
      </c>
      <c r="FH699" t="s">
        <v>3179</v>
      </c>
      <c r="FI699">
        <v>1</v>
      </c>
      <c r="FJ699" t="s">
        <v>204</v>
      </c>
      <c r="FN699">
        <v>20</v>
      </c>
      <c r="FO699" t="s">
        <v>2206</v>
      </c>
      <c r="FQ699" t="s">
        <v>3180</v>
      </c>
      <c r="FR699" t="s">
        <v>3196</v>
      </c>
      <c r="FS699">
        <v>1</v>
      </c>
      <c r="FT699">
        <v>1</v>
      </c>
      <c r="FU699" t="s">
        <v>2221</v>
      </c>
      <c r="FV699" t="s">
        <v>3182</v>
      </c>
      <c r="FW699">
        <v>0</v>
      </c>
      <c r="FX699">
        <v>1</v>
      </c>
      <c r="FY699">
        <v>0</v>
      </c>
      <c r="FZ699">
        <v>0</v>
      </c>
      <c r="GA699">
        <v>59048</v>
      </c>
      <c r="GB699">
        <v>201</v>
      </c>
      <c r="GC699">
        <v>293.7711443</v>
      </c>
      <c r="GD699" t="s">
        <v>2401</v>
      </c>
      <c r="GE699">
        <v>1</v>
      </c>
      <c r="HG699" t="s">
        <v>202</v>
      </c>
      <c r="HJ699">
        <v>0</v>
      </c>
    </row>
    <row r="700" spans="1:218" x14ac:dyDescent="0.3">
      <c r="A700">
        <v>1774</v>
      </c>
      <c r="B700" t="s">
        <v>3312</v>
      </c>
      <c r="C700" t="s">
        <v>5472</v>
      </c>
      <c r="D700" t="s">
        <v>212</v>
      </c>
      <c r="E700">
        <v>1</v>
      </c>
      <c r="F700" t="s">
        <v>202</v>
      </c>
      <c r="H700">
        <v>1</v>
      </c>
      <c r="M700">
        <v>1</v>
      </c>
      <c r="N700">
        <v>1</v>
      </c>
      <c r="U700">
        <v>1</v>
      </c>
      <c r="W700">
        <v>1</v>
      </c>
      <c r="X700" t="s">
        <v>3174</v>
      </c>
      <c r="Y700">
        <v>1</v>
      </c>
      <c r="Z700">
        <v>1</v>
      </c>
      <c r="AA700">
        <v>1</v>
      </c>
      <c r="AD700" t="s">
        <v>202</v>
      </c>
      <c r="AE700">
        <v>1</v>
      </c>
      <c r="AF700">
        <v>2</v>
      </c>
      <c r="AG700">
        <v>2</v>
      </c>
      <c r="AH700">
        <v>1</v>
      </c>
      <c r="AI700">
        <v>2</v>
      </c>
      <c r="AJ700">
        <v>2</v>
      </c>
      <c r="AK700" t="s">
        <v>5473</v>
      </c>
      <c r="AL700">
        <v>1</v>
      </c>
      <c r="AM700">
        <v>2</v>
      </c>
      <c r="AN700">
        <v>2</v>
      </c>
      <c r="AO700">
        <v>2</v>
      </c>
      <c r="AP700">
        <v>2</v>
      </c>
      <c r="AQ700">
        <v>2</v>
      </c>
      <c r="AR700" t="s">
        <v>5474</v>
      </c>
      <c r="AS700">
        <v>2</v>
      </c>
      <c r="AT700">
        <v>1</v>
      </c>
      <c r="AU700">
        <v>1</v>
      </c>
      <c r="AV700">
        <v>2</v>
      </c>
      <c r="AW700">
        <v>7</v>
      </c>
      <c r="AX700">
        <v>1</v>
      </c>
      <c r="AY700">
        <v>3</v>
      </c>
      <c r="AZ700">
        <v>1</v>
      </c>
      <c r="BA700">
        <v>2</v>
      </c>
      <c r="BB700">
        <v>6</v>
      </c>
      <c r="BE700">
        <v>1</v>
      </c>
      <c r="BF700">
        <v>1</v>
      </c>
      <c r="BG700">
        <v>1</v>
      </c>
      <c r="BH700">
        <v>1</v>
      </c>
      <c r="BI700">
        <v>1</v>
      </c>
      <c r="BJ700">
        <v>0</v>
      </c>
      <c r="BM700">
        <v>1</v>
      </c>
      <c r="BN700">
        <v>1</v>
      </c>
      <c r="BO700">
        <v>4</v>
      </c>
      <c r="BP700">
        <v>1</v>
      </c>
      <c r="BQ700">
        <v>6</v>
      </c>
      <c r="BR700">
        <v>1</v>
      </c>
      <c r="BS700">
        <v>1</v>
      </c>
      <c r="BT700">
        <v>8</v>
      </c>
      <c r="BV700">
        <v>3</v>
      </c>
      <c r="BX700">
        <v>5</v>
      </c>
      <c r="CJ700">
        <v>2</v>
      </c>
      <c r="CK700">
        <v>2</v>
      </c>
      <c r="CL700">
        <v>4</v>
      </c>
      <c r="CM700">
        <v>6</v>
      </c>
      <c r="CS700">
        <v>3</v>
      </c>
      <c r="CT700">
        <v>1</v>
      </c>
      <c r="CU700">
        <v>2</v>
      </c>
      <c r="CV700" t="s">
        <v>5475</v>
      </c>
      <c r="CW700">
        <v>661</v>
      </c>
      <c r="CX700">
        <v>11.02</v>
      </c>
      <c r="CY700">
        <v>2</v>
      </c>
      <c r="CZ700">
        <v>1</v>
      </c>
      <c r="DA700" t="s">
        <v>4447</v>
      </c>
      <c r="DC700">
        <v>1</v>
      </c>
      <c r="DD700">
        <v>1</v>
      </c>
      <c r="DE700">
        <v>5</v>
      </c>
      <c r="DN700" t="s">
        <v>5464</v>
      </c>
      <c r="DO700" t="s">
        <v>5464</v>
      </c>
      <c r="DP700" t="s">
        <v>3178</v>
      </c>
      <c r="DQ700" t="s">
        <v>202</v>
      </c>
      <c r="DR700" t="s">
        <v>202</v>
      </c>
      <c r="DT700">
        <v>1</v>
      </c>
      <c r="DV700">
        <v>1</v>
      </c>
      <c r="DW700">
        <v>0</v>
      </c>
      <c r="DX700">
        <v>1</v>
      </c>
      <c r="DY700">
        <v>1</v>
      </c>
      <c r="DZ700">
        <v>1</v>
      </c>
      <c r="EA700">
        <v>7</v>
      </c>
      <c r="EB700">
        <f>IF(EA700&gt;=30,1,IF(EA700&gt;=20,2,IF(EA700&gt;=15,3,IF(EA700&gt;=10,4,IF(EA700&gt;=5,5,IF(EA700&gt;0,6,0))))))</f>
        <v>5</v>
      </c>
      <c r="EC700">
        <v>2</v>
      </c>
      <c r="EE700">
        <v>7</v>
      </c>
      <c r="EL700">
        <v>3</v>
      </c>
      <c r="EM700">
        <v>2</v>
      </c>
      <c r="EN700">
        <v>1</v>
      </c>
      <c r="EO700">
        <v>1</v>
      </c>
      <c r="EP700">
        <v>1</v>
      </c>
      <c r="EQ700">
        <v>1</v>
      </c>
      <c r="ER700">
        <v>1</v>
      </c>
      <c r="EZ700">
        <v>2</v>
      </c>
      <c r="FE700">
        <v>1</v>
      </c>
      <c r="FG700">
        <v>0</v>
      </c>
      <c r="FH700" t="s">
        <v>3179</v>
      </c>
      <c r="FI700">
        <v>1</v>
      </c>
      <c r="FJ700" t="s">
        <v>204</v>
      </c>
      <c r="FK700">
        <v>7</v>
      </c>
      <c r="FL700">
        <v>12</v>
      </c>
      <c r="FM700">
        <v>12</v>
      </c>
      <c r="FN700">
        <v>7</v>
      </c>
      <c r="FO700" t="s">
        <v>2220</v>
      </c>
      <c r="FP700">
        <v>1.5</v>
      </c>
      <c r="FQ700" t="s">
        <v>3180</v>
      </c>
      <c r="FR700" t="s">
        <v>3196</v>
      </c>
      <c r="FS700">
        <v>1</v>
      </c>
      <c r="FT700">
        <v>1</v>
      </c>
      <c r="FU700" t="s">
        <v>2221</v>
      </c>
      <c r="FV700" t="s">
        <v>3182</v>
      </c>
      <c r="FW700">
        <v>1</v>
      </c>
      <c r="FX700">
        <v>0</v>
      </c>
      <c r="FY700">
        <v>1</v>
      </c>
      <c r="FZ700">
        <v>0</v>
      </c>
      <c r="GA700">
        <v>20418</v>
      </c>
      <c r="GB700">
        <v>71</v>
      </c>
      <c r="GC700">
        <v>287.57746479999997</v>
      </c>
      <c r="GD700" t="s">
        <v>2401</v>
      </c>
      <c r="GE700">
        <v>1</v>
      </c>
      <c r="HG700" t="s">
        <v>202</v>
      </c>
      <c r="HI700">
        <v>1</v>
      </c>
      <c r="HJ700">
        <v>1</v>
      </c>
    </row>
    <row r="701" spans="1:218" x14ac:dyDescent="0.3">
      <c r="A701">
        <v>1775</v>
      </c>
      <c r="B701" t="s">
        <v>3312</v>
      </c>
      <c r="C701" t="s">
        <v>5476</v>
      </c>
      <c r="D701" t="s">
        <v>212</v>
      </c>
      <c r="E701">
        <v>1</v>
      </c>
      <c r="F701" t="s">
        <v>202</v>
      </c>
      <c r="H701">
        <v>1</v>
      </c>
      <c r="M701">
        <v>1</v>
      </c>
      <c r="N701">
        <v>1</v>
      </c>
      <c r="U701">
        <v>1</v>
      </c>
      <c r="W701">
        <v>1</v>
      </c>
      <c r="X701" t="s">
        <v>3174</v>
      </c>
      <c r="Y701">
        <v>1</v>
      </c>
      <c r="Z701">
        <v>1</v>
      </c>
      <c r="AA701">
        <v>1</v>
      </c>
      <c r="AD701" t="s">
        <v>202</v>
      </c>
      <c r="AE701">
        <v>1</v>
      </c>
      <c r="AF701">
        <v>1</v>
      </c>
      <c r="AG701">
        <v>1</v>
      </c>
      <c r="AH701">
        <v>1</v>
      </c>
      <c r="AI701">
        <v>1</v>
      </c>
      <c r="AJ701">
        <v>2</v>
      </c>
      <c r="AK701" t="s">
        <v>5477</v>
      </c>
      <c r="AL701">
        <v>1</v>
      </c>
      <c r="AM701">
        <v>1</v>
      </c>
      <c r="AN701">
        <v>2</v>
      </c>
      <c r="AO701">
        <v>2</v>
      </c>
      <c r="AP701">
        <v>2</v>
      </c>
      <c r="AQ701">
        <v>2</v>
      </c>
      <c r="AR701" t="s">
        <v>5478</v>
      </c>
      <c r="AS701">
        <v>2</v>
      </c>
      <c r="AT701">
        <v>1</v>
      </c>
      <c r="AU701">
        <v>1</v>
      </c>
      <c r="AV701">
        <v>1</v>
      </c>
      <c r="AW701">
        <v>7</v>
      </c>
      <c r="AX701">
        <v>3</v>
      </c>
      <c r="AY701">
        <v>6</v>
      </c>
      <c r="BE701">
        <v>1</v>
      </c>
      <c r="BF701">
        <v>1</v>
      </c>
      <c r="BG701">
        <v>1</v>
      </c>
      <c r="BH701">
        <v>1</v>
      </c>
      <c r="BI701">
        <v>1</v>
      </c>
      <c r="BJ701">
        <v>0</v>
      </c>
      <c r="BM701">
        <v>6</v>
      </c>
      <c r="BN701">
        <v>1</v>
      </c>
      <c r="BO701">
        <v>3</v>
      </c>
      <c r="BP701">
        <v>1</v>
      </c>
      <c r="BQ701">
        <v>12</v>
      </c>
      <c r="BR701">
        <v>3</v>
      </c>
      <c r="BS701">
        <v>1</v>
      </c>
      <c r="BT701">
        <v>6</v>
      </c>
      <c r="BV701">
        <v>4</v>
      </c>
      <c r="BX701">
        <v>0</v>
      </c>
      <c r="BZ701">
        <v>0</v>
      </c>
      <c r="CB701">
        <v>2</v>
      </c>
      <c r="CJ701">
        <v>2</v>
      </c>
      <c r="CK701">
        <v>1</v>
      </c>
      <c r="CL701">
        <v>5</v>
      </c>
      <c r="CM701">
        <v>1</v>
      </c>
      <c r="CR701">
        <v>2</v>
      </c>
      <c r="CS701">
        <v>5</v>
      </c>
      <c r="CT701">
        <v>1</v>
      </c>
      <c r="CU701">
        <v>2</v>
      </c>
      <c r="CV701" t="s">
        <v>2838</v>
      </c>
      <c r="CW701">
        <v>541</v>
      </c>
      <c r="CX701">
        <v>9.02</v>
      </c>
      <c r="CY701">
        <v>2</v>
      </c>
      <c r="CZ701">
        <v>1</v>
      </c>
      <c r="DA701" t="s">
        <v>548</v>
      </c>
      <c r="DC701">
        <v>1</v>
      </c>
      <c r="DD701">
        <v>1</v>
      </c>
      <c r="DE701">
        <v>5</v>
      </c>
      <c r="DN701" t="s">
        <v>5464</v>
      </c>
      <c r="DO701" t="s">
        <v>5464</v>
      </c>
      <c r="DP701" t="s">
        <v>3178</v>
      </c>
      <c r="DQ701" t="s">
        <v>202</v>
      </c>
      <c r="DR701" t="s">
        <v>202</v>
      </c>
      <c r="DT701">
        <v>1</v>
      </c>
      <c r="DV701">
        <v>1</v>
      </c>
      <c r="DW701">
        <v>0</v>
      </c>
      <c r="DX701">
        <v>1</v>
      </c>
      <c r="DY701">
        <v>1</v>
      </c>
      <c r="DZ701">
        <v>1</v>
      </c>
      <c r="EA701">
        <v>10</v>
      </c>
      <c r="EB701">
        <f>IF(EA701&gt;=30,1,IF(EA701&gt;=20,2,IF(EA701&gt;=15,3,IF(EA701&gt;=10,4,IF(EA701&gt;=5,5,IF(EA701&gt;0,6,0))))))</f>
        <v>4</v>
      </c>
      <c r="EC701">
        <v>2</v>
      </c>
      <c r="EE701">
        <v>7</v>
      </c>
      <c r="EL701">
        <v>1</v>
      </c>
      <c r="EM701">
        <v>2</v>
      </c>
      <c r="EN701">
        <v>1</v>
      </c>
      <c r="EO701">
        <v>1</v>
      </c>
      <c r="EP701">
        <v>1</v>
      </c>
      <c r="EQ701">
        <v>2</v>
      </c>
      <c r="ER701">
        <v>2</v>
      </c>
      <c r="ES701">
        <v>1</v>
      </c>
      <c r="ET701">
        <v>3</v>
      </c>
      <c r="EU701">
        <f>IF(ET701&gt;=30,1,IF(ET701&gt;=20,2,IF(ET701&gt;=15,3,IF(ET701&gt;=10,4,IF(ET701&gt;=5,5,IF(ET701&gt;0,6,0))))))</f>
        <v>6</v>
      </c>
      <c r="EV701">
        <v>1</v>
      </c>
      <c r="EW701">
        <v>1</v>
      </c>
      <c r="EY701">
        <v>2</v>
      </c>
      <c r="EZ701">
        <v>2</v>
      </c>
      <c r="FE701">
        <v>3</v>
      </c>
      <c r="FG701">
        <v>0</v>
      </c>
      <c r="FH701" t="s">
        <v>3179</v>
      </c>
      <c r="FI701">
        <v>1</v>
      </c>
      <c r="FJ701" t="s">
        <v>204</v>
      </c>
      <c r="FK701">
        <v>7</v>
      </c>
      <c r="FL701">
        <v>12</v>
      </c>
      <c r="FM701">
        <v>12</v>
      </c>
      <c r="FN701">
        <v>10</v>
      </c>
      <c r="FO701" t="s">
        <v>2206</v>
      </c>
      <c r="FP701">
        <v>1.5</v>
      </c>
      <c r="FQ701" t="s">
        <v>3180</v>
      </c>
      <c r="FR701" t="s">
        <v>3196</v>
      </c>
      <c r="FS701">
        <v>1</v>
      </c>
      <c r="FT701">
        <v>1</v>
      </c>
      <c r="FU701" t="s">
        <v>2213</v>
      </c>
      <c r="FV701" t="s">
        <v>4754</v>
      </c>
      <c r="FW701">
        <v>1</v>
      </c>
      <c r="FX701">
        <v>0</v>
      </c>
      <c r="FY701">
        <v>1</v>
      </c>
      <c r="FZ701">
        <v>0</v>
      </c>
      <c r="GA701">
        <v>20418</v>
      </c>
      <c r="GB701">
        <v>71</v>
      </c>
      <c r="GC701">
        <v>287.57746479999997</v>
      </c>
      <c r="GD701" t="s">
        <v>2401</v>
      </c>
      <c r="GE701">
        <v>1</v>
      </c>
      <c r="HG701" t="s">
        <v>202</v>
      </c>
      <c r="HI701">
        <v>1</v>
      </c>
      <c r="HJ701">
        <v>1</v>
      </c>
    </row>
    <row r="702" spans="1:218" x14ac:dyDescent="0.3">
      <c r="A702">
        <v>1142</v>
      </c>
      <c r="B702" t="s">
        <v>3202</v>
      </c>
      <c r="C702" t="s">
        <v>4891</v>
      </c>
      <c r="D702" t="s">
        <v>194</v>
      </c>
      <c r="E702">
        <v>1</v>
      </c>
      <c r="F702" t="s">
        <v>202</v>
      </c>
      <c r="H702">
        <v>1</v>
      </c>
      <c r="M702">
        <v>1</v>
      </c>
      <c r="N702">
        <v>1</v>
      </c>
      <c r="U702">
        <v>1</v>
      </c>
      <c r="W702">
        <v>1</v>
      </c>
      <c r="X702" t="s">
        <v>3174</v>
      </c>
      <c r="Y702">
        <v>1</v>
      </c>
      <c r="Z702">
        <v>1</v>
      </c>
      <c r="AA702">
        <v>1</v>
      </c>
      <c r="AD702" t="s">
        <v>202</v>
      </c>
      <c r="AE702">
        <v>1</v>
      </c>
      <c r="AF702">
        <v>2</v>
      </c>
      <c r="AG702">
        <v>1</v>
      </c>
      <c r="AH702">
        <v>2</v>
      </c>
      <c r="AI702">
        <v>2</v>
      </c>
      <c r="AJ702">
        <v>1</v>
      </c>
      <c r="AK702" t="s">
        <v>4892</v>
      </c>
      <c r="AL702">
        <v>1</v>
      </c>
      <c r="AM702">
        <v>2</v>
      </c>
      <c r="AN702">
        <v>2</v>
      </c>
      <c r="AO702">
        <v>2</v>
      </c>
      <c r="AP702">
        <v>2</v>
      </c>
      <c r="AQ702">
        <v>1</v>
      </c>
      <c r="AR702" t="s">
        <v>4893</v>
      </c>
      <c r="AS702">
        <v>1</v>
      </c>
      <c r="AT702">
        <v>2</v>
      </c>
      <c r="AU702">
        <v>1</v>
      </c>
      <c r="AV702">
        <v>1</v>
      </c>
      <c r="AW702">
        <v>7</v>
      </c>
      <c r="AX702">
        <v>1</v>
      </c>
      <c r="AY702">
        <v>3</v>
      </c>
      <c r="AZ702">
        <v>5</v>
      </c>
      <c r="BE702">
        <v>1</v>
      </c>
      <c r="BF702">
        <v>1</v>
      </c>
      <c r="BG702">
        <v>1</v>
      </c>
      <c r="BH702">
        <v>1</v>
      </c>
      <c r="BI702">
        <v>1</v>
      </c>
      <c r="BJ702">
        <v>0</v>
      </c>
      <c r="BM702">
        <v>1</v>
      </c>
      <c r="BN702">
        <v>1</v>
      </c>
      <c r="BO702">
        <v>3</v>
      </c>
      <c r="BP702">
        <v>1</v>
      </c>
      <c r="BQ702">
        <v>18</v>
      </c>
      <c r="BR702">
        <v>1</v>
      </c>
      <c r="BS702">
        <v>1</v>
      </c>
      <c r="BT702">
        <v>1</v>
      </c>
      <c r="BV702">
        <v>0</v>
      </c>
      <c r="BX702">
        <v>0</v>
      </c>
      <c r="BZ702">
        <v>0</v>
      </c>
      <c r="CB702">
        <v>0</v>
      </c>
      <c r="CD702">
        <v>0</v>
      </c>
      <c r="CF702">
        <v>1</v>
      </c>
      <c r="CJ702">
        <v>1</v>
      </c>
      <c r="CK702">
        <v>2</v>
      </c>
      <c r="CL702">
        <v>7</v>
      </c>
      <c r="CM702">
        <v>6</v>
      </c>
      <c r="CS702">
        <v>7</v>
      </c>
      <c r="CT702">
        <v>1</v>
      </c>
      <c r="CU702">
        <v>1</v>
      </c>
      <c r="CV702" t="s">
        <v>1432</v>
      </c>
      <c r="CW702">
        <v>650</v>
      </c>
      <c r="CX702">
        <v>10.83</v>
      </c>
      <c r="CY702">
        <v>2</v>
      </c>
      <c r="CZ702">
        <v>1</v>
      </c>
      <c r="DA702" t="s">
        <v>4794</v>
      </c>
      <c r="DC702">
        <v>1</v>
      </c>
      <c r="DD702">
        <v>1</v>
      </c>
      <c r="DE702">
        <v>15</v>
      </c>
      <c r="DN702" t="s">
        <v>4823</v>
      </c>
      <c r="DO702" t="s">
        <v>4823</v>
      </c>
      <c r="DP702" t="s">
        <v>3178</v>
      </c>
      <c r="DQ702" t="s">
        <v>202</v>
      </c>
      <c r="DR702" t="s">
        <v>202</v>
      </c>
      <c r="DT702">
        <v>1</v>
      </c>
      <c r="DV702">
        <v>1</v>
      </c>
      <c r="DW702">
        <v>0</v>
      </c>
      <c r="DX702">
        <v>1</v>
      </c>
      <c r="DY702">
        <v>1</v>
      </c>
      <c r="DZ702">
        <v>1</v>
      </c>
      <c r="EA702">
        <v>10</v>
      </c>
      <c r="EB702">
        <f>IF(EA702&gt;=30,1,IF(EA702&gt;=20,2,IF(EA702&gt;=15,3,IF(EA702&gt;=10,4,IF(EA702&gt;=5,5,IF(EA702&gt;0,6,0))))))</f>
        <v>4</v>
      </c>
      <c r="EC702">
        <v>2</v>
      </c>
      <c r="EE702">
        <v>10</v>
      </c>
      <c r="EL702">
        <v>2</v>
      </c>
      <c r="EM702">
        <v>1</v>
      </c>
      <c r="EN702">
        <v>1</v>
      </c>
      <c r="EO702">
        <v>2</v>
      </c>
      <c r="EP702">
        <v>1</v>
      </c>
      <c r="EQ702">
        <v>1</v>
      </c>
      <c r="ER702">
        <v>1</v>
      </c>
      <c r="EZ702">
        <v>1</v>
      </c>
      <c r="FA702">
        <v>1</v>
      </c>
      <c r="FD702">
        <v>1</v>
      </c>
      <c r="FG702">
        <v>0</v>
      </c>
      <c r="FH702" t="s">
        <v>3179</v>
      </c>
      <c r="FI702">
        <v>1</v>
      </c>
      <c r="FJ702" t="s">
        <v>204</v>
      </c>
      <c r="FK702">
        <v>10</v>
      </c>
      <c r="FL702">
        <v>12</v>
      </c>
      <c r="FM702">
        <v>12</v>
      </c>
      <c r="FN702">
        <v>10</v>
      </c>
      <c r="FO702" t="s">
        <v>2212</v>
      </c>
      <c r="FP702">
        <v>0.5</v>
      </c>
      <c r="FQ702" t="s">
        <v>3180</v>
      </c>
      <c r="FR702" t="s">
        <v>3189</v>
      </c>
      <c r="FS702">
        <v>0</v>
      </c>
      <c r="FT702">
        <v>1</v>
      </c>
      <c r="FU702" t="s">
        <v>2221</v>
      </c>
      <c r="FV702" t="s">
        <v>3182</v>
      </c>
      <c r="FW702">
        <v>0</v>
      </c>
      <c r="FX702">
        <v>1</v>
      </c>
      <c r="FY702">
        <v>0</v>
      </c>
      <c r="FZ702">
        <v>0</v>
      </c>
      <c r="GA702">
        <v>20830</v>
      </c>
      <c r="GB702">
        <v>83</v>
      </c>
      <c r="GC702">
        <v>250.9638554</v>
      </c>
      <c r="GD702" t="s">
        <v>2401</v>
      </c>
      <c r="GE702">
        <v>1</v>
      </c>
      <c r="HG702" t="s">
        <v>202</v>
      </c>
      <c r="HJ702">
        <v>0</v>
      </c>
    </row>
    <row r="703" spans="1:218" x14ac:dyDescent="0.3">
      <c r="A703">
        <v>1144</v>
      </c>
      <c r="B703" t="s">
        <v>3264</v>
      </c>
      <c r="C703" t="s">
        <v>4894</v>
      </c>
      <c r="D703" t="s">
        <v>194</v>
      </c>
      <c r="E703">
        <v>1</v>
      </c>
      <c r="F703" t="s">
        <v>202</v>
      </c>
      <c r="H703">
        <v>1</v>
      </c>
      <c r="M703">
        <v>1</v>
      </c>
      <c r="N703">
        <v>1</v>
      </c>
      <c r="U703">
        <v>1</v>
      </c>
      <c r="W703">
        <v>1</v>
      </c>
      <c r="X703" t="s">
        <v>3174</v>
      </c>
      <c r="Y703">
        <v>1</v>
      </c>
      <c r="Z703">
        <v>1</v>
      </c>
      <c r="AA703">
        <v>1</v>
      </c>
      <c r="AD703" t="s">
        <v>202</v>
      </c>
      <c r="AE703">
        <v>1</v>
      </c>
      <c r="AF703">
        <v>1</v>
      </c>
      <c r="AG703">
        <v>1</v>
      </c>
      <c r="AH703">
        <v>2</v>
      </c>
      <c r="AI703">
        <v>1</v>
      </c>
      <c r="AJ703">
        <v>2</v>
      </c>
      <c r="AK703" t="s">
        <v>4895</v>
      </c>
      <c r="AL703">
        <v>1</v>
      </c>
      <c r="AM703">
        <v>1</v>
      </c>
      <c r="AN703">
        <v>2</v>
      </c>
      <c r="AO703">
        <v>2</v>
      </c>
      <c r="AP703">
        <v>2</v>
      </c>
      <c r="AQ703">
        <v>1</v>
      </c>
      <c r="AR703" t="s">
        <v>4896</v>
      </c>
      <c r="AS703">
        <v>2</v>
      </c>
      <c r="AT703">
        <v>1</v>
      </c>
      <c r="AU703">
        <v>1</v>
      </c>
      <c r="AV703">
        <v>2</v>
      </c>
      <c r="AW703">
        <v>7</v>
      </c>
      <c r="AX703">
        <v>1</v>
      </c>
      <c r="AY703">
        <v>1</v>
      </c>
      <c r="BE703">
        <v>1</v>
      </c>
      <c r="BF703">
        <v>2</v>
      </c>
      <c r="BG703">
        <v>1</v>
      </c>
      <c r="BH703">
        <v>2</v>
      </c>
      <c r="BI703">
        <v>1</v>
      </c>
      <c r="BJ703">
        <v>0</v>
      </c>
      <c r="BM703">
        <v>1</v>
      </c>
      <c r="BN703">
        <v>1</v>
      </c>
      <c r="BO703">
        <v>4</v>
      </c>
      <c r="BP703">
        <v>1</v>
      </c>
      <c r="BQ703">
        <v>7</v>
      </c>
      <c r="BR703">
        <v>1</v>
      </c>
      <c r="BS703">
        <v>1</v>
      </c>
      <c r="BT703">
        <v>6</v>
      </c>
      <c r="BV703">
        <v>3</v>
      </c>
      <c r="BX703">
        <v>1</v>
      </c>
      <c r="BZ703">
        <v>0</v>
      </c>
      <c r="CB703">
        <v>0</v>
      </c>
      <c r="CD703">
        <v>2</v>
      </c>
      <c r="CJ703">
        <v>1</v>
      </c>
      <c r="CK703">
        <v>2</v>
      </c>
      <c r="CL703">
        <v>7</v>
      </c>
      <c r="CM703">
        <v>1</v>
      </c>
      <c r="CR703">
        <v>2</v>
      </c>
      <c r="CS703">
        <v>-98</v>
      </c>
      <c r="CT703">
        <v>1</v>
      </c>
      <c r="CU703">
        <v>1</v>
      </c>
      <c r="CV703" t="s">
        <v>1239</v>
      </c>
      <c r="CW703">
        <v>639</v>
      </c>
      <c r="CX703">
        <v>10.65</v>
      </c>
      <c r="CY703">
        <v>2</v>
      </c>
      <c r="CZ703">
        <v>1</v>
      </c>
      <c r="DA703" t="s">
        <v>505</v>
      </c>
      <c r="DC703">
        <v>1</v>
      </c>
      <c r="DD703">
        <v>1</v>
      </c>
      <c r="DE703">
        <v>16</v>
      </c>
      <c r="DN703" t="s">
        <v>4897</v>
      </c>
      <c r="DO703" t="s">
        <v>4897</v>
      </c>
      <c r="DP703" t="s">
        <v>3178</v>
      </c>
      <c r="DQ703" t="s">
        <v>202</v>
      </c>
      <c r="DR703" t="s">
        <v>202</v>
      </c>
      <c r="DT703">
        <v>1</v>
      </c>
      <c r="DV703">
        <v>1</v>
      </c>
      <c r="DW703">
        <v>0</v>
      </c>
      <c r="DX703">
        <v>1</v>
      </c>
      <c r="DY703">
        <v>1</v>
      </c>
      <c r="DZ703">
        <v>1</v>
      </c>
      <c r="EA703">
        <v>15</v>
      </c>
      <c r="EB703">
        <f>IF(EA703&gt;=30,1,IF(EA703&gt;=20,2,IF(EA703&gt;=15,3,IF(EA703&gt;=10,4,IF(EA703&gt;=5,5,IF(EA703&gt;0,6,0))))))</f>
        <v>3</v>
      </c>
      <c r="EC703">
        <v>2</v>
      </c>
      <c r="EE703">
        <v>6</v>
      </c>
      <c r="EL703">
        <v>2</v>
      </c>
      <c r="EM703">
        <v>3</v>
      </c>
      <c r="EN703">
        <v>1</v>
      </c>
      <c r="EO703">
        <v>3</v>
      </c>
      <c r="EP703">
        <v>1</v>
      </c>
      <c r="EQ703">
        <v>1</v>
      </c>
      <c r="ER703">
        <v>1</v>
      </c>
      <c r="EZ703">
        <v>1</v>
      </c>
      <c r="FA703">
        <v>1</v>
      </c>
      <c r="FD703">
        <v>1</v>
      </c>
      <c r="FG703">
        <v>0</v>
      </c>
      <c r="FH703" t="s">
        <v>3179</v>
      </c>
      <c r="FI703">
        <v>1</v>
      </c>
      <c r="FJ703" t="s">
        <v>204</v>
      </c>
      <c r="FK703">
        <v>6</v>
      </c>
      <c r="FL703">
        <v>12</v>
      </c>
      <c r="FM703">
        <v>12</v>
      </c>
      <c r="FN703">
        <v>15</v>
      </c>
      <c r="FO703" t="s">
        <v>2212</v>
      </c>
      <c r="FP703">
        <v>3.5</v>
      </c>
      <c r="FQ703" t="s">
        <v>3180</v>
      </c>
      <c r="FR703" t="s">
        <v>3181</v>
      </c>
      <c r="FS703">
        <v>1</v>
      </c>
      <c r="FT703">
        <v>1</v>
      </c>
      <c r="FU703" t="s">
        <v>2221</v>
      </c>
      <c r="FV703" t="s">
        <v>3182</v>
      </c>
      <c r="FW703">
        <v>0</v>
      </c>
      <c r="FX703">
        <v>1</v>
      </c>
      <c r="FY703">
        <v>0</v>
      </c>
      <c r="FZ703">
        <v>0</v>
      </c>
      <c r="GA703">
        <v>14027</v>
      </c>
      <c r="GB703">
        <v>56</v>
      </c>
      <c r="GC703">
        <v>250.48214290000001</v>
      </c>
      <c r="GD703" t="s">
        <v>2401</v>
      </c>
      <c r="GE703">
        <v>1</v>
      </c>
      <c r="HG703" t="s">
        <v>202</v>
      </c>
      <c r="HJ703">
        <v>0</v>
      </c>
    </row>
    <row r="704" spans="1:218" x14ac:dyDescent="0.3">
      <c r="A704">
        <v>1785</v>
      </c>
      <c r="B704" t="s">
        <v>3312</v>
      </c>
      <c r="C704" t="s">
        <v>5484</v>
      </c>
      <c r="D704" t="s">
        <v>212</v>
      </c>
      <c r="E704">
        <v>1</v>
      </c>
      <c r="F704" t="s">
        <v>202</v>
      </c>
      <c r="H704">
        <v>1</v>
      </c>
      <c r="M704">
        <v>1</v>
      </c>
      <c r="N704">
        <v>2</v>
      </c>
      <c r="O704">
        <v>6</v>
      </c>
      <c r="T704">
        <v>2011</v>
      </c>
      <c r="U704">
        <v>1</v>
      </c>
      <c r="W704">
        <v>1</v>
      </c>
      <c r="X704" t="s">
        <v>3174</v>
      </c>
      <c r="Y704">
        <v>1</v>
      </c>
      <c r="Z704">
        <v>1</v>
      </c>
      <c r="AA704">
        <v>1</v>
      </c>
      <c r="AD704" t="s">
        <v>202</v>
      </c>
      <c r="AE704">
        <v>1</v>
      </c>
      <c r="AF704">
        <v>2</v>
      </c>
      <c r="AG704">
        <v>1</v>
      </c>
      <c r="AH704">
        <v>2</v>
      </c>
      <c r="AI704">
        <v>2</v>
      </c>
      <c r="AJ704">
        <v>2</v>
      </c>
      <c r="AK704" t="s">
        <v>5485</v>
      </c>
      <c r="AL704">
        <v>1</v>
      </c>
      <c r="AM704">
        <v>2</v>
      </c>
      <c r="AN704">
        <v>2</v>
      </c>
      <c r="AO704">
        <v>2</v>
      </c>
      <c r="AP704">
        <v>2</v>
      </c>
      <c r="AQ704">
        <v>2</v>
      </c>
      <c r="AR704" t="s">
        <v>5486</v>
      </c>
      <c r="AS704">
        <v>2</v>
      </c>
      <c r="AT704">
        <v>2</v>
      </c>
      <c r="AU704">
        <v>3</v>
      </c>
      <c r="AV704">
        <v>2</v>
      </c>
      <c r="AW704">
        <v>1</v>
      </c>
      <c r="AX704">
        <v>1</v>
      </c>
      <c r="AY704">
        <v>1</v>
      </c>
      <c r="BE704">
        <v>1</v>
      </c>
      <c r="BF704">
        <v>1</v>
      </c>
      <c r="BG704">
        <v>1</v>
      </c>
      <c r="BH704">
        <v>1</v>
      </c>
      <c r="BI704">
        <v>-98</v>
      </c>
      <c r="BM704">
        <v>-98</v>
      </c>
      <c r="BN704">
        <v>1</v>
      </c>
      <c r="BO704">
        <v>4</v>
      </c>
      <c r="BP704">
        <v>1</v>
      </c>
      <c r="BQ704">
        <v>2</v>
      </c>
      <c r="BR704">
        <v>1</v>
      </c>
      <c r="BS704">
        <v>1</v>
      </c>
      <c r="BT704">
        <v>2</v>
      </c>
      <c r="BU704">
        <v>0</v>
      </c>
      <c r="BV704">
        <v>0</v>
      </c>
      <c r="BW704">
        <v>0</v>
      </c>
      <c r="BX704">
        <v>-99</v>
      </c>
      <c r="BY704">
        <v>0</v>
      </c>
      <c r="CA704">
        <v>0</v>
      </c>
      <c r="CC704">
        <v>0</v>
      </c>
      <c r="CE704">
        <v>0</v>
      </c>
      <c r="CG704">
        <v>0</v>
      </c>
      <c r="CI704">
        <v>0</v>
      </c>
      <c r="CJ704">
        <v>1</v>
      </c>
      <c r="CK704">
        <v>1</v>
      </c>
      <c r="CL704">
        <v>5</v>
      </c>
      <c r="CM704">
        <v>1</v>
      </c>
      <c r="CR704">
        <v>-98</v>
      </c>
      <c r="CS704">
        <v>-98</v>
      </c>
      <c r="CT704">
        <v>1</v>
      </c>
      <c r="CU704">
        <v>2</v>
      </c>
      <c r="CV704" t="s">
        <v>5487</v>
      </c>
      <c r="CW704">
        <v>886</v>
      </c>
      <c r="CX704">
        <v>14.77</v>
      </c>
      <c r="CY704">
        <v>2</v>
      </c>
      <c r="CZ704">
        <v>1</v>
      </c>
      <c r="DA704" t="s">
        <v>347</v>
      </c>
      <c r="DC704">
        <v>1</v>
      </c>
      <c r="DD704">
        <v>1</v>
      </c>
      <c r="DE704">
        <v>5</v>
      </c>
      <c r="DN704" t="s">
        <v>5464</v>
      </c>
      <c r="DO704" t="s">
        <v>5464</v>
      </c>
      <c r="DP704" t="s">
        <v>3178</v>
      </c>
      <c r="DQ704" t="s">
        <v>202</v>
      </c>
      <c r="DR704" t="s">
        <v>202</v>
      </c>
      <c r="DT704">
        <v>2</v>
      </c>
      <c r="DU704">
        <v>6</v>
      </c>
      <c r="DV704">
        <v>1</v>
      </c>
      <c r="DW704">
        <v>0</v>
      </c>
      <c r="DX704">
        <v>1</v>
      </c>
      <c r="DY704">
        <v>1</v>
      </c>
      <c r="DZ704">
        <v>-97</v>
      </c>
      <c r="EB704">
        <v>3</v>
      </c>
      <c r="EC704">
        <v>1</v>
      </c>
      <c r="ED704">
        <v>2</v>
      </c>
      <c r="EL704">
        <v>1</v>
      </c>
      <c r="EM704">
        <v>4</v>
      </c>
      <c r="EN704">
        <v>1</v>
      </c>
      <c r="EO704">
        <v>4</v>
      </c>
      <c r="EP704">
        <v>1</v>
      </c>
      <c r="EQ704">
        <v>1</v>
      </c>
      <c r="ER704">
        <v>2</v>
      </c>
      <c r="ES704">
        <v>1</v>
      </c>
      <c r="ET704">
        <v>5</v>
      </c>
      <c r="EU704">
        <f>IF(ET704&gt;=30,1,IF(ET704&gt;=20,2,IF(ET704&gt;=15,3,IF(ET704&gt;=10,4,IF(ET704&gt;=5,5,IF(ET704&gt;0,6,0))))))</f>
        <v>5</v>
      </c>
      <c r="EV704">
        <v>1</v>
      </c>
      <c r="EW704">
        <v>1</v>
      </c>
      <c r="EY704">
        <v>-98</v>
      </c>
      <c r="EZ704">
        <v>2</v>
      </c>
      <c r="FE704">
        <v>1</v>
      </c>
      <c r="FG704">
        <v>0</v>
      </c>
      <c r="FH704" t="s">
        <v>3179</v>
      </c>
      <c r="FI704">
        <v>1</v>
      </c>
      <c r="FJ704" t="s">
        <v>204</v>
      </c>
      <c r="FK704">
        <v>0.1666667</v>
      </c>
      <c r="FL704">
        <v>2</v>
      </c>
      <c r="FM704">
        <v>2</v>
      </c>
      <c r="FN704">
        <v>17.5</v>
      </c>
      <c r="FO704" t="s">
        <v>2206</v>
      </c>
      <c r="FP704">
        <v>7.5</v>
      </c>
      <c r="FQ704" t="s">
        <v>3180</v>
      </c>
      <c r="FR704" t="s">
        <v>3201</v>
      </c>
      <c r="FS704">
        <v>1</v>
      </c>
      <c r="FT704">
        <v>1</v>
      </c>
      <c r="FU704" t="s">
        <v>2213</v>
      </c>
      <c r="FV704" t="s">
        <v>3182</v>
      </c>
      <c r="FW704">
        <v>1</v>
      </c>
      <c r="FX704">
        <v>0</v>
      </c>
      <c r="FY704">
        <v>1</v>
      </c>
      <c r="FZ704">
        <v>0</v>
      </c>
      <c r="GA704">
        <v>20418</v>
      </c>
      <c r="GB704">
        <v>71</v>
      </c>
      <c r="GC704">
        <v>287.57746479999997</v>
      </c>
      <c r="GD704" t="s">
        <v>2401</v>
      </c>
      <c r="GE704">
        <v>1</v>
      </c>
      <c r="HG704" t="s">
        <v>202</v>
      </c>
      <c r="HI704">
        <v>1</v>
      </c>
      <c r="HJ704">
        <v>1</v>
      </c>
    </row>
    <row r="705" spans="1:218" x14ac:dyDescent="0.3">
      <c r="A705">
        <v>1786</v>
      </c>
      <c r="B705" t="s">
        <v>3312</v>
      </c>
      <c r="C705" t="s">
        <v>5488</v>
      </c>
      <c r="D705" t="s">
        <v>212</v>
      </c>
      <c r="E705">
        <v>1</v>
      </c>
      <c r="F705" t="s">
        <v>202</v>
      </c>
      <c r="H705">
        <v>1</v>
      </c>
      <c r="M705">
        <v>1</v>
      </c>
      <c r="N705">
        <v>1</v>
      </c>
      <c r="U705">
        <v>1</v>
      </c>
      <c r="W705">
        <v>1</v>
      </c>
      <c r="X705" t="s">
        <v>3174</v>
      </c>
      <c r="Y705">
        <v>1</v>
      </c>
      <c r="Z705">
        <v>1</v>
      </c>
      <c r="AA705">
        <v>5</v>
      </c>
      <c r="AD705" t="s">
        <v>202</v>
      </c>
      <c r="AE705">
        <v>1</v>
      </c>
      <c r="AF705">
        <v>2</v>
      </c>
      <c r="AG705">
        <v>1</v>
      </c>
      <c r="AH705">
        <v>1</v>
      </c>
      <c r="AI705">
        <v>1</v>
      </c>
      <c r="AJ705">
        <v>1</v>
      </c>
      <c r="AK705" t="s">
        <v>5489</v>
      </c>
      <c r="AL705">
        <v>1</v>
      </c>
      <c r="AM705">
        <v>1</v>
      </c>
      <c r="AN705">
        <v>1</v>
      </c>
      <c r="AO705">
        <v>2</v>
      </c>
      <c r="AP705">
        <v>2</v>
      </c>
      <c r="AQ705">
        <v>2</v>
      </c>
      <c r="AR705" t="s">
        <v>5490</v>
      </c>
      <c r="AS705">
        <v>1</v>
      </c>
      <c r="AT705">
        <v>1</v>
      </c>
      <c r="AU705">
        <v>1</v>
      </c>
      <c r="AV705">
        <v>1</v>
      </c>
      <c r="AW705">
        <v>1</v>
      </c>
      <c r="AX705">
        <v>-97</v>
      </c>
      <c r="AY705">
        <v>1</v>
      </c>
      <c r="BE705">
        <v>1</v>
      </c>
      <c r="BF705">
        <v>1</v>
      </c>
      <c r="BG705">
        <v>1</v>
      </c>
      <c r="BH705">
        <v>1</v>
      </c>
      <c r="BI705">
        <v>1</v>
      </c>
      <c r="BJ705">
        <v>0</v>
      </c>
      <c r="BM705">
        <v>1</v>
      </c>
      <c r="BN705">
        <v>1</v>
      </c>
      <c r="BO705">
        <v>4</v>
      </c>
      <c r="BP705">
        <v>1</v>
      </c>
      <c r="BQ705">
        <v>2</v>
      </c>
      <c r="BR705">
        <v>6</v>
      </c>
      <c r="BS705">
        <v>1</v>
      </c>
      <c r="BT705">
        <v>4</v>
      </c>
      <c r="BV705">
        <v>2</v>
      </c>
      <c r="BX705">
        <v>1</v>
      </c>
      <c r="BZ705">
        <v>0</v>
      </c>
      <c r="CB705">
        <v>1</v>
      </c>
      <c r="CJ705">
        <v>-77</v>
      </c>
      <c r="CK705">
        <v>2</v>
      </c>
      <c r="CL705">
        <v>-98</v>
      </c>
      <c r="CM705">
        <v>-98</v>
      </c>
      <c r="CR705">
        <v>-98</v>
      </c>
      <c r="CS705">
        <v>-98</v>
      </c>
      <c r="CT705">
        <v>-98</v>
      </c>
      <c r="CU705">
        <v>2</v>
      </c>
      <c r="CV705" t="s">
        <v>229</v>
      </c>
      <c r="CW705">
        <v>710</v>
      </c>
      <c r="CX705">
        <v>11.83</v>
      </c>
      <c r="CY705">
        <v>1</v>
      </c>
      <c r="CZ705">
        <v>1</v>
      </c>
      <c r="DA705" t="s">
        <v>619</v>
      </c>
      <c r="DC705">
        <v>1</v>
      </c>
      <c r="DD705">
        <v>1</v>
      </c>
      <c r="DE705">
        <v>5</v>
      </c>
      <c r="DN705" t="s">
        <v>5464</v>
      </c>
      <c r="DO705" t="s">
        <v>5464</v>
      </c>
      <c r="DP705" t="s">
        <v>3178</v>
      </c>
      <c r="DQ705" t="s">
        <v>202</v>
      </c>
      <c r="DR705" t="s">
        <v>202</v>
      </c>
      <c r="DT705">
        <v>1</v>
      </c>
      <c r="DV705">
        <v>1</v>
      </c>
      <c r="DW705">
        <v>0</v>
      </c>
      <c r="DX705">
        <v>5</v>
      </c>
      <c r="DY705">
        <v>1</v>
      </c>
      <c r="DZ705">
        <v>-97</v>
      </c>
      <c r="EB705">
        <v>5</v>
      </c>
      <c r="EC705">
        <v>-97</v>
      </c>
      <c r="EL705">
        <v>1</v>
      </c>
      <c r="EM705">
        <v>1</v>
      </c>
      <c r="EN705">
        <v>1</v>
      </c>
      <c r="EO705">
        <v>4</v>
      </c>
      <c r="EP705">
        <v>2</v>
      </c>
      <c r="EZ705">
        <v>1</v>
      </c>
      <c r="FA705">
        <v>2</v>
      </c>
      <c r="FB705">
        <v>1</v>
      </c>
      <c r="FC705">
        <v>1</v>
      </c>
      <c r="FD705">
        <v>3</v>
      </c>
      <c r="FG705">
        <v>0</v>
      </c>
      <c r="FH705" t="s">
        <v>3179</v>
      </c>
      <c r="FI705">
        <v>1</v>
      </c>
      <c r="FJ705" t="s">
        <v>204</v>
      </c>
      <c r="FN705">
        <v>7.5</v>
      </c>
      <c r="FO705" t="s">
        <v>2206</v>
      </c>
      <c r="FP705">
        <v>0.5</v>
      </c>
      <c r="FQ705" t="s">
        <v>3180</v>
      </c>
      <c r="FR705" t="s">
        <v>3201</v>
      </c>
      <c r="FS705">
        <v>1</v>
      </c>
      <c r="FT705">
        <v>0</v>
      </c>
      <c r="FU705" t="s">
        <v>2207</v>
      </c>
      <c r="FV705" t="s">
        <v>2207</v>
      </c>
      <c r="FW705">
        <v>0</v>
      </c>
      <c r="FX705">
        <v>1</v>
      </c>
      <c r="FY705">
        <v>0</v>
      </c>
      <c r="FZ705">
        <v>0</v>
      </c>
      <c r="GA705">
        <v>20418</v>
      </c>
      <c r="GB705">
        <v>71</v>
      </c>
      <c r="GC705">
        <v>287.57746479999997</v>
      </c>
      <c r="GD705" t="s">
        <v>2401</v>
      </c>
      <c r="GE705">
        <v>1</v>
      </c>
      <c r="HG705" t="s">
        <v>202</v>
      </c>
      <c r="HJ705">
        <v>0</v>
      </c>
    </row>
    <row r="706" spans="1:218" x14ac:dyDescent="0.3">
      <c r="A706">
        <v>1149</v>
      </c>
      <c r="B706" t="s">
        <v>3312</v>
      </c>
      <c r="C706" t="s">
        <v>4901</v>
      </c>
      <c r="D706" t="s">
        <v>212</v>
      </c>
      <c r="E706">
        <v>1</v>
      </c>
      <c r="F706" t="s">
        <v>202</v>
      </c>
      <c r="H706">
        <v>1</v>
      </c>
      <c r="M706">
        <v>1</v>
      </c>
      <c r="N706">
        <v>1</v>
      </c>
      <c r="U706">
        <v>1</v>
      </c>
      <c r="W706">
        <v>1</v>
      </c>
      <c r="X706" t="s">
        <v>3174</v>
      </c>
      <c r="Y706">
        <v>1</v>
      </c>
      <c r="Z706">
        <v>1</v>
      </c>
      <c r="AA706">
        <v>2</v>
      </c>
      <c r="AD706" t="s">
        <v>202</v>
      </c>
      <c r="AE706">
        <v>1</v>
      </c>
      <c r="AF706">
        <v>1</v>
      </c>
      <c r="AG706">
        <v>1</v>
      </c>
      <c r="AH706">
        <v>1</v>
      </c>
      <c r="AI706">
        <v>1</v>
      </c>
      <c r="AJ706">
        <v>2</v>
      </c>
      <c r="AK706" t="s">
        <v>4902</v>
      </c>
      <c r="AL706">
        <v>1</v>
      </c>
      <c r="AM706">
        <v>1</v>
      </c>
      <c r="AN706">
        <v>1</v>
      </c>
      <c r="AO706">
        <v>2</v>
      </c>
      <c r="AP706">
        <v>1</v>
      </c>
      <c r="AQ706">
        <v>1</v>
      </c>
      <c r="AR706" t="s">
        <v>4903</v>
      </c>
      <c r="AS706">
        <v>2</v>
      </c>
      <c r="AT706">
        <v>1</v>
      </c>
      <c r="AU706">
        <v>1</v>
      </c>
      <c r="AV706">
        <v>2</v>
      </c>
      <c r="AW706">
        <v>7</v>
      </c>
      <c r="AX706">
        <v>1</v>
      </c>
      <c r="AY706">
        <v>4</v>
      </c>
      <c r="BE706">
        <v>1</v>
      </c>
      <c r="BF706">
        <v>1</v>
      </c>
      <c r="BG706">
        <v>1</v>
      </c>
      <c r="BH706">
        <v>1</v>
      </c>
      <c r="BI706">
        <v>1</v>
      </c>
      <c r="BJ706">
        <v>0</v>
      </c>
      <c r="BM706">
        <v>2</v>
      </c>
      <c r="BN706">
        <v>1</v>
      </c>
      <c r="BO706">
        <v>3</v>
      </c>
      <c r="BP706">
        <v>1</v>
      </c>
      <c r="BQ706">
        <v>9</v>
      </c>
      <c r="BR706">
        <v>3</v>
      </c>
      <c r="BS706">
        <v>1</v>
      </c>
      <c r="BT706">
        <v>4</v>
      </c>
      <c r="BV706">
        <v>2</v>
      </c>
      <c r="BX706">
        <v>0</v>
      </c>
      <c r="BZ706">
        <v>0</v>
      </c>
      <c r="CB706">
        <v>2</v>
      </c>
      <c r="CJ706">
        <v>1</v>
      </c>
      <c r="CK706">
        <v>2</v>
      </c>
      <c r="CL706">
        <v>8</v>
      </c>
      <c r="CM706">
        <v>6</v>
      </c>
      <c r="CS706">
        <v>-98</v>
      </c>
      <c r="CT706">
        <v>1</v>
      </c>
      <c r="CU706">
        <v>2</v>
      </c>
      <c r="CV706" t="s">
        <v>1302</v>
      </c>
      <c r="CW706">
        <v>628</v>
      </c>
      <c r="CX706">
        <v>10.47</v>
      </c>
      <c r="CY706">
        <v>2</v>
      </c>
      <c r="CZ706">
        <v>1</v>
      </c>
      <c r="DA706" t="s">
        <v>4607</v>
      </c>
      <c r="DC706">
        <v>1</v>
      </c>
      <c r="DD706">
        <v>1</v>
      </c>
      <c r="DE706">
        <v>5</v>
      </c>
      <c r="DN706" t="s">
        <v>4897</v>
      </c>
      <c r="DO706" t="s">
        <v>4897</v>
      </c>
      <c r="DP706" t="s">
        <v>3178</v>
      </c>
      <c r="DQ706" t="s">
        <v>202</v>
      </c>
      <c r="DR706" t="s">
        <v>202</v>
      </c>
      <c r="DT706">
        <v>1</v>
      </c>
      <c r="DV706">
        <v>1</v>
      </c>
      <c r="DW706">
        <v>0</v>
      </c>
      <c r="DX706">
        <v>2</v>
      </c>
      <c r="DY706">
        <v>1</v>
      </c>
      <c r="DZ706">
        <v>1</v>
      </c>
      <c r="EA706">
        <v>9</v>
      </c>
      <c r="EB706">
        <f>IF(EA706&gt;=30,1,IF(EA706&gt;=20,2,IF(EA706&gt;=15,3,IF(EA706&gt;=10,4,IF(EA706&gt;=5,5,IF(EA706&gt;0,6,0))))))</f>
        <v>5</v>
      </c>
      <c r="EC706">
        <v>1</v>
      </c>
      <c r="ED706">
        <v>9</v>
      </c>
      <c r="EL706">
        <v>1</v>
      </c>
      <c r="EM706">
        <v>3</v>
      </c>
      <c r="EN706">
        <v>1</v>
      </c>
      <c r="EO706">
        <v>1</v>
      </c>
      <c r="EP706">
        <v>1</v>
      </c>
      <c r="EQ706">
        <v>1</v>
      </c>
      <c r="ER706">
        <v>1</v>
      </c>
      <c r="EZ706">
        <v>1</v>
      </c>
      <c r="FA706">
        <v>1</v>
      </c>
      <c r="FD706">
        <v>1</v>
      </c>
      <c r="FG706">
        <v>0</v>
      </c>
      <c r="FH706" t="s">
        <v>3179</v>
      </c>
      <c r="FI706">
        <v>1</v>
      </c>
      <c r="FJ706" t="s">
        <v>204</v>
      </c>
      <c r="FK706">
        <v>0.75</v>
      </c>
      <c r="FL706">
        <v>9</v>
      </c>
      <c r="FM706">
        <v>9</v>
      </c>
      <c r="FN706">
        <v>9</v>
      </c>
      <c r="FO706" t="s">
        <v>2206</v>
      </c>
      <c r="FP706">
        <v>3.5</v>
      </c>
      <c r="FQ706" t="s">
        <v>3180</v>
      </c>
      <c r="FR706" t="s">
        <v>3196</v>
      </c>
      <c r="FS706">
        <v>1</v>
      </c>
      <c r="FT706">
        <v>1</v>
      </c>
      <c r="FU706" t="s">
        <v>2221</v>
      </c>
      <c r="FV706" t="s">
        <v>3182</v>
      </c>
      <c r="FW706">
        <v>0</v>
      </c>
      <c r="FX706">
        <v>1</v>
      </c>
      <c r="FY706">
        <v>0</v>
      </c>
      <c r="FZ706">
        <v>0</v>
      </c>
      <c r="GA706">
        <v>20418</v>
      </c>
      <c r="GB706">
        <v>71</v>
      </c>
      <c r="GC706">
        <v>287.57746479999997</v>
      </c>
      <c r="GD706" t="s">
        <v>2401</v>
      </c>
      <c r="GE706">
        <v>1</v>
      </c>
      <c r="HG706" t="s">
        <v>202</v>
      </c>
      <c r="HJ706">
        <v>0</v>
      </c>
    </row>
    <row r="707" spans="1:218" x14ac:dyDescent="0.3">
      <c r="A707">
        <v>1168</v>
      </c>
      <c r="B707" t="s">
        <v>3225</v>
      </c>
      <c r="C707" t="s">
        <v>4925</v>
      </c>
      <c r="D707" t="s">
        <v>212</v>
      </c>
      <c r="E707">
        <v>1</v>
      </c>
      <c r="F707" t="s">
        <v>202</v>
      </c>
      <c r="H707">
        <v>1</v>
      </c>
      <c r="M707">
        <v>1</v>
      </c>
      <c r="N707">
        <v>1</v>
      </c>
      <c r="U707">
        <v>1</v>
      </c>
      <c r="W707">
        <v>1</v>
      </c>
      <c r="X707" t="s">
        <v>3174</v>
      </c>
      <c r="Y707">
        <v>1</v>
      </c>
      <c r="Z707">
        <v>1</v>
      </c>
      <c r="AA707">
        <v>1</v>
      </c>
      <c r="AD707" t="s">
        <v>202</v>
      </c>
      <c r="AE707">
        <v>1</v>
      </c>
      <c r="AF707">
        <v>1</v>
      </c>
      <c r="AG707">
        <v>2</v>
      </c>
      <c r="AH707">
        <v>2</v>
      </c>
      <c r="AI707">
        <v>2</v>
      </c>
      <c r="AJ707">
        <v>2</v>
      </c>
      <c r="AK707" t="s">
        <v>4926</v>
      </c>
      <c r="AL707">
        <v>1</v>
      </c>
      <c r="AM707">
        <v>2</v>
      </c>
      <c r="AN707">
        <v>1</v>
      </c>
      <c r="AO707">
        <v>2</v>
      </c>
      <c r="AP707">
        <v>2</v>
      </c>
      <c r="AQ707">
        <v>1</v>
      </c>
      <c r="AR707" t="s">
        <v>4927</v>
      </c>
      <c r="AS707">
        <v>1</v>
      </c>
      <c r="AT707">
        <v>1</v>
      </c>
      <c r="AU707">
        <v>1</v>
      </c>
      <c r="AV707">
        <v>2</v>
      </c>
      <c r="AW707">
        <v>6</v>
      </c>
      <c r="AX707">
        <v>1</v>
      </c>
      <c r="AY707">
        <v>1</v>
      </c>
      <c r="BE707">
        <v>1</v>
      </c>
      <c r="BF707">
        <v>1</v>
      </c>
      <c r="BG707">
        <v>1</v>
      </c>
      <c r="BH707">
        <v>1</v>
      </c>
      <c r="BI707">
        <v>1</v>
      </c>
      <c r="BJ707">
        <v>2</v>
      </c>
      <c r="BK707">
        <v>1</v>
      </c>
      <c r="BL707">
        <v>2</v>
      </c>
      <c r="BM707">
        <v>1</v>
      </c>
      <c r="BN707">
        <v>1</v>
      </c>
      <c r="BO707">
        <v>5</v>
      </c>
      <c r="BP707">
        <v>1</v>
      </c>
      <c r="BQ707">
        <v>17</v>
      </c>
      <c r="BR707">
        <v>1</v>
      </c>
      <c r="BS707">
        <v>1</v>
      </c>
      <c r="BT707">
        <v>4</v>
      </c>
      <c r="BV707">
        <v>2</v>
      </c>
      <c r="BX707">
        <v>0</v>
      </c>
      <c r="BZ707">
        <v>0</v>
      </c>
      <c r="CB707">
        <v>0</v>
      </c>
      <c r="CD707">
        <v>2</v>
      </c>
      <c r="CJ707">
        <v>1</v>
      </c>
      <c r="CK707">
        <v>1</v>
      </c>
      <c r="CL707">
        <v>7</v>
      </c>
      <c r="CM707">
        <v>1</v>
      </c>
      <c r="CR707">
        <v>2</v>
      </c>
      <c r="CS707">
        <v>-98</v>
      </c>
      <c r="CT707">
        <v>1</v>
      </c>
      <c r="CU707">
        <v>2</v>
      </c>
      <c r="CV707" t="s">
        <v>2232</v>
      </c>
      <c r="CW707">
        <v>593</v>
      </c>
      <c r="CX707">
        <v>9.8800000000000008</v>
      </c>
      <c r="CY707">
        <v>2</v>
      </c>
      <c r="CZ707">
        <v>1</v>
      </c>
      <c r="DA707" t="s">
        <v>4607</v>
      </c>
      <c r="DC707">
        <v>1</v>
      </c>
      <c r="DD707">
        <v>1</v>
      </c>
      <c r="DE707">
        <v>3</v>
      </c>
      <c r="DN707" t="s">
        <v>4897</v>
      </c>
      <c r="DO707" t="s">
        <v>4897</v>
      </c>
      <c r="DP707" t="s">
        <v>3178</v>
      </c>
      <c r="DQ707" t="s">
        <v>202</v>
      </c>
      <c r="DR707" t="s">
        <v>202</v>
      </c>
      <c r="DT707">
        <v>1</v>
      </c>
      <c r="DV707">
        <v>1</v>
      </c>
      <c r="DW707">
        <v>0</v>
      </c>
      <c r="DX707">
        <v>1</v>
      </c>
      <c r="DY707">
        <v>1</v>
      </c>
      <c r="DZ707">
        <v>1</v>
      </c>
      <c r="EA707">
        <v>10</v>
      </c>
      <c r="EB707">
        <f>IF(EA707&gt;=30,1,IF(EA707&gt;=20,2,IF(EA707&gt;=15,3,IF(EA707&gt;=10,4,IF(EA707&gt;=5,5,IF(EA707&gt;0,6,0))))))</f>
        <v>4</v>
      </c>
      <c r="EC707">
        <v>1</v>
      </c>
      <c r="ED707">
        <v>10</v>
      </c>
      <c r="EL707">
        <v>1</v>
      </c>
      <c r="EM707">
        <v>2</v>
      </c>
      <c r="EN707">
        <v>1</v>
      </c>
      <c r="EO707">
        <v>1</v>
      </c>
      <c r="EP707">
        <v>1</v>
      </c>
      <c r="EQ707">
        <v>1</v>
      </c>
      <c r="ER707">
        <v>1</v>
      </c>
      <c r="EZ707">
        <v>1</v>
      </c>
      <c r="FA707">
        <v>1</v>
      </c>
      <c r="FD707">
        <v>1</v>
      </c>
      <c r="FG707">
        <v>0</v>
      </c>
      <c r="FH707" t="s">
        <v>3179</v>
      </c>
      <c r="FI707">
        <v>1</v>
      </c>
      <c r="FJ707" t="s">
        <v>204</v>
      </c>
      <c r="FK707">
        <v>0.83333330000000005</v>
      </c>
      <c r="FL707">
        <v>10</v>
      </c>
      <c r="FM707">
        <v>10</v>
      </c>
      <c r="FN707">
        <v>10</v>
      </c>
      <c r="FO707" t="s">
        <v>2206</v>
      </c>
      <c r="FP707">
        <v>1.5</v>
      </c>
      <c r="FQ707" t="s">
        <v>3180</v>
      </c>
      <c r="FR707" t="s">
        <v>3196</v>
      </c>
      <c r="FS707">
        <v>1</v>
      </c>
      <c r="FT707">
        <v>1</v>
      </c>
      <c r="FU707" t="s">
        <v>2221</v>
      </c>
      <c r="FV707" t="s">
        <v>3182</v>
      </c>
      <c r="FW707">
        <v>0</v>
      </c>
      <c r="FX707">
        <v>1</v>
      </c>
      <c r="FY707">
        <v>0</v>
      </c>
      <c r="FZ707">
        <v>0</v>
      </c>
      <c r="GA707">
        <v>39021</v>
      </c>
      <c r="GB707">
        <v>133</v>
      </c>
      <c r="GC707">
        <v>293.3909774</v>
      </c>
      <c r="GD707" t="s">
        <v>2401</v>
      </c>
      <c r="GE707">
        <v>1</v>
      </c>
      <c r="HG707" t="s">
        <v>202</v>
      </c>
      <c r="HJ707">
        <v>0</v>
      </c>
    </row>
    <row r="708" spans="1:218" x14ac:dyDescent="0.3">
      <c r="A708">
        <v>1795</v>
      </c>
      <c r="B708" t="s">
        <v>3303</v>
      </c>
      <c r="C708" t="s">
        <v>5499</v>
      </c>
      <c r="D708" t="s">
        <v>212</v>
      </c>
      <c r="E708">
        <v>1</v>
      </c>
      <c r="F708" t="s">
        <v>202</v>
      </c>
      <c r="H708">
        <v>1</v>
      </c>
      <c r="M708">
        <v>3</v>
      </c>
      <c r="N708">
        <v>1</v>
      </c>
      <c r="U708">
        <v>1</v>
      </c>
      <c r="W708">
        <v>1</v>
      </c>
      <c r="X708" t="s">
        <v>3174</v>
      </c>
      <c r="Y708">
        <v>1</v>
      </c>
      <c r="Z708">
        <v>1</v>
      </c>
      <c r="AA708">
        <v>2</v>
      </c>
      <c r="AD708" t="s">
        <v>3174</v>
      </c>
      <c r="AE708">
        <v>1</v>
      </c>
      <c r="AF708">
        <v>2</v>
      </c>
      <c r="AG708">
        <v>2</v>
      </c>
      <c r="AH708">
        <v>2</v>
      </c>
      <c r="AI708">
        <v>2</v>
      </c>
      <c r="AJ708">
        <v>2</v>
      </c>
      <c r="AK708" t="s">
        <v>5500</v>
      </c>
      <c r="AL708">
        <v>1</v>
      </c>
      <c r="AM708">
        <v>2</v>
      </c>
      <c r="AN708">
        <v>1</v>
      </c>
      <c r="AO708">
        <v>2</v>
      </c>
      <c r="AP708">
        <v>2</v>
      </c>
      <c r="AQ708">
        <v>2</v>
      </c>
      <c r="AR708" t="s">
        <v>5501</v>
      </c>
      <c r="AS708">
        <v>2</v>
      </c>
      <c r="AT708">
        <v>1</v>
      </c>
      <c r="AU708">
        <v>1</v>
      </c>
      <c r="AV708">
        <v>1</v>
      </c>
      <c r="AW708">
        <v>7</v>
      </c>
      <c r="AX708">
        <v>2</v>
      </c>
      <c r="AY708">
        <v>3</v>
      </c>
      <c r="BE708">
        <v>1</v>
      </c>
      <c r="BF708">
        <v>2</v>
      </c>
      <c r="BG708">
        <v>1</v>
      </c>
      <c r="BH708">
        <v>2</v>
      </c>
      <c r="BI708">
        <v>1</v>
      </c>
      <c r="BJ708">
        <v>0</v>
      </c>
      <c r="BM708">
        <v>1</v>
      </c>
      <c r="BN708">
        <v>1</v>
      </c>
      <c r="BO708">
        <v>3</v>
      </c>
      <c r="BP708">
        <v>1</v>
      </c>
      <c r="BQ708">
        <v>14</v>
      </c>
      <c r="BR708">
        <v>-97</v>
      </c>
      <c r="BS708">
        <v>1</v>
      </c>
      <c r="BT708">
        <v>4</v>
      </c>
      <c r="BV708">
        <v>2</v>
      </c>
      <c r="BX708">
        <v>0</v>
      </c>
      <c r="BZ708">
        <v>0</v>
      </c>
      <c r="CB708">
        <v>2</v>
      </c>
      <c r="CJ708">
        <v>1</v>
      </c>
      <c r="CK708">
        <v>1</v>
      </c>
      <c r="CL708">
        <v>6</v>
      </c>
      <c r="CM708">
        <v>2</v>
      </c>
      <c r="CR708">
        <v>2</v>
      </c>
      <c r="CS708">
        <v>2</v>
      </c>
      <c r="CT708">
        <v>1</v>
      </c>
      <c r="CU708">
        <v>2</v>
      </c>
      <c r="CV708" t="s">
        <v>5502</v>
      </c>
      <c r="CW708">
        <v>980</v>
      </c>
      <c r="CX708">
        <v>16.329999999999998</v>
      </c>
      <c r="CY708">
        <v>2</v>
      </c>
      <c r="CZ708">
        <v>1</v>
      </c>
      <c r="DA708" t="s">
        <v>199</v>
      </c>
      <c r="DC708">
        <v>1</v>
      </c>
      <c r="DD708">
        <v>1</v>
      </c>
      <c r="DE708">
        <v>12</v>
      </c>
      <c r="DN708" t="s">
        <v>5498</v>
      </c>
      <c r="DO708" t="s">
        <v>5498</v>
      </c>
      <c r="DP708" t="s">
        <v>3178</v>
      </c>
      <c r="DQ708" t="s">
        <v>202</v>
      </c>
      <c r="DR708" t="s">
        <v>202</v>
      </c>
      <c r="DT708">
        <v>1</v>
      </c>
      <c r="DV708">
        <v>1</v>
      </c>
      <c r="DW708">
        <v>0</v>
      </c>
      <c r="DX708">
        <v>2</v>
      </c>
      <c r="DY708">
        <v>1</v>
      </c>
      <c r="DZ708">
        <v>-97</v>
      </c>
      <c r="EB708">
        <v>5</v>
      </c>
      <c r="EC708">
        <v>2</v>
      </c>
      <c r="EE708">
        <v>10</v>
      </c>
      <c r="EL708">
        <v>1</v>
      </c>
      <c r="EM708">
        <v>3</v>
      </c>
      <c r="EN708">
        <v>1</v>
      </c>
      <c r="EO708">
        <v>2</v>
      </c>
      <c r="EP708">
        <v>1</v>
      </c>
      <c r="EQ708">
        <v>2</v>
      </c>
      <c r="ER708">
        <v>2</v>
      </c>
      <c r="ES708">
        <v>1</v>
      </c>
      <c r="ET708">
        <v>5</v>
      </c>
      <c r="EU708">
        <f>IF(ET708&gt;=30,1,IF(ET708&gt;=20,2,IF(ET708&gt;=15,3,IF(ET708&gt;=10,4,IF(ET708&gt;=5,5,IF(ET708&gt;0,6,0))))))</f>
        <v>5</v>
      </c>
      <c r="EV708">
        <v>4</v>
      </c>
      <c r="EW708">
        <v>2</v>
      </c>
      <c r="EX708">
        <v>1</v>
      </c>
      <c r="EY708">
        <v>2</v>
      </c>
      <c r="EZ708">
        <v>1</v>
      </c>
      <c r="FA708">
        <v>2</v>
      </c>
      <c r="FB708">
        <v>1</v>
      </c>
      <c r="FC708">
        <v>2</v>
      </c>
      <c r="FD708">
        <v>9</v>
      </c>
      <c r="FG708">
        <v>0</v>
      </c>
      <c r="FH708" t="s">
        <v>3179</v>
      </c>
      <c r="FI708">
        <v>1</v>
      </c>
      <c r="FJ708" t="s">
        <v>204</v>
      </c>
      <c r="FK708">
        <v>10</v>
      </c>
      <c r="FL708">
        <v>12</v>
      </c>
      <c r="FM708">
        <v>12</v>
      </c>
      <c r="FN708">
        <v>7.5</v>
      </c>
      <c r="FO708" t="s">
        <v>2206</v>
      </c>
      <c r="FP708">
        <v>3.5</v>
      </c>
      <c r="FQ708" t="s">
        <v>3180</v>
      </c>
      <c r="FR708" t="s">
        <v>3189</v>
      </c>
      <c r="FS708">
        <v>0</v>
      </c>
      <c r="FT708">
        <v>1</v>
      </c>
      <c r="FU708" t="s">
        <v>2213</v>
      </c>
      <c r="FV708" t="s">
        <v>4754</v>
      </c>
      <c r="FW708">
        <v>0</v>
      </c>
      <c r="FX708">
        <v>1</v>
      </c>
      <c r="FY708">
        <v>0</v>
      </c>
      <c r="FZ708">
        <v>0</v>
      </c>
      <c r="GA708">
        <v>4824</v>
      </c>
      <c r="GB708">
        <v>17</v>
      </c>
      <c r="GC708">
        <v>283.76470590000002</v>
      </c>
      <c r="GD708" t="s">
        <v>2401</v>
      </c>
      <c r="GE708">
        <v>1</v>
      </c>
      <c r="HG708" t="s">
        <v>202</v>
      </c>
      <c r="HJ708">
        <v>0</v>
      </c>
    </row>
    <row r="709" spans="1:218" hidden="1" x14ac:dyDescent="0.3">
      <c r="A709">
        <v>1796</v>
      </c>
      <c r="B709" t="s">
        <v>3303</v>
      </c>
      <c r="C709" t="s">
        <v>5503</v>
      </c>
      <c r="D709" t="s">
        <v>212</v>
      </c>
      <c r="E709">
        <v>1</v>
      </c>
      <c r="F709" t="s">
        <v>202</v>
      </c>
      <c r="H709">
        <v>1</v>
      </c>
      <c r="M709">
        <v>1</v>
      </c>
      <c r="N709">
        <v>2</v>
      </c>
      <c r="O709">
        <v>1</v>
      </c>
      <c r="U709">
        <v>1</v>
      </c>
      <c r="W709">
        <v>1</v>
      </c>
      <c r="X709" t="s">
        <v>3174</v>
      </c>
      <c r="Y709">
        <v>1</v>
      </c>
      <c r="Z709">
        <v>1</v>
      </c>
      <c r="AA709">
        <v>5</v>
      </c>
      <c r="AD709" t="s">
        <v>202</v>
      </c>
      <c r="AE709">
        <v>1</v>
      </c>
      <c r="AF709">
        <v>2</v>
      </c>
      <c r="AG709">
        <v>2</v>
      </c>
      <c r="AH709">
        <v>2</v>
      </c>
      <c r="AI709">
        <v>1</v>
      </c>
      <c r="AJ709">
        <v>1</v>
      </c>
      <c r="AK709" t="s">
        <v>5504</v>
      </c>
      <c r="AL709">
        <v>1</v>
      </c>
      <c r="AM709">
        <v>1</v>
      </c>
      <c r="AN709">
        <v>2</v>
      </c>
      <c r="AO709">
        <v>1</v>
      </c>
      <c r="AP709">
        <v>1</v>
      </c>
      <c r="AQ709">
        <v>1</v>
      </c>
      <c r="AR709" t="s">
        <v>5505</v>
      </c>
      <c r="AS709">
        <v>1</v>
      </c>
      <c r="AT709">
        <v>1</v>
      </c>
      <c r="AU709">
        <v>1</v>
      </c>
      <c r="AV709">
        <v>1</v>
      </c>
      <c r="AW709">
        <v>6</v>
      </c>
      <c r="AX709">
        <v>1</v>
      </c>
      <c r="AY709">
        <v>1</v>
      </c>
      <c r="BE709">
        <v>1</v>
      </c>
      <c r="BF709">
        <v>1</v>
      </c>
      <c r="BG709">
        <v>1</v>
      </c>
      <c r="BH709">
        <v>1</v>
      </c>
      <c r="BI709">
        <v>1</v>
      </c>
      <c r="BJ709">
        <v>0</v>
      </c>
      <c r="BM709">
        <v>1</v>
      </c>
      <c r="BN709">
        <v>1</v>
      </c>
      <c r="BO709">
        <v>4</v>
      </c>
      <c r="BP709">
        <v>1</v>
      </c>
      <c r="BQ709">
        <v>4</v>
      </c>
      <c r="BR709">
        <v>-97</v>
      </c>
      <c r="BS709">
        <v>1</v>
      </c>
      <c r="BT709">
        <v>3</v>
      </c>
      <c r="BV709">
        <v>0</v>
      </c>
      <c r="BX709">
        <v>0</v>
      </c>
      <c r="BZ709">
        <v>0</v>
      </c>
      <c r="CB709">
        <v>0</v>
      </c>
      <c r="CD709">
        <v>1</v>
      </c>
      <c r="CF709">
        <v>2</v>
      </c>
      <c r="CJ709">
        <v>2</v>
      </c>
      <c r="CK709">
        <v>2</v>
      </c>
      <c r="CL709">
        <v>4</v>
      </c>
      <c r="CM709">
        <v>1</v>
      </c>
      <c r="CR709">
        <v>1</v>
      </c>
      <c r="CS709">
        <v>2</v>
      </c>
      <c r="CT709">
        <v>2</v>
      </c>
      <c r="CU709">
        <v>2</v>
      </c>
      <c r="CV709" t="s">
        <v>485</v>
      </c>
      <c r="CW709">
        <v>991</v>
      </c>
      <c r="CX709">
        <v>16.52</v>
      </c>
      <c r="CY709">
        <v>2</v>
      </c>
      <c r="CZ709">
        <v>1</v>
      </c>
      <c r="DA709" t="s">
        <v>1027</v>
      </c>
      <c r="DC709">
        <v>1</v>
      </c>
      <c r="DD709">
        <v>1</v>
      </c>
      <c r="DE709">
        <v>12</v>
      </c>
      <c r="DN709" t="s">
        <v>5498</v>
      </c>
      <c r="DO709" t="s">
        <v>5498</v>
      </c>
      <c r="DP709" t="s">
        <v>3178</v>
      </c>
      <c r="DQ709" t="s">
        <v>202</v>
      </c>
      <c r="DR709" t="s">
        <v>202</v>
      </c>
      <c r="DT709">
        <v>2</v>
      </c>
      <c r="DU709">
        <v>1</v>
      </c>
      <c r="DV709">
        <v>1</v>
      </c>
      <c r="DW709">
        <v>0</v>
      </c>
      <c r="DX709">
        <v>5</v>
      </c>
      <c r="DY709">
        <v>1</v>
      </c>
      <c r="DZ709">
        <v>1</v>
      </c>
      <c r="EA709">
        <v>10</v>
      </c>
      <c r="EB709">
        <f>IF(EA709&gt;=30,1,IF(EA709&gt;=20,2,IF(EA709&gt;=15,3,IF(EA709&gt;=10,4,IF(EA709&gt;=5,5,IF(EA709&gt;0,6,0))))))</f>
        <v>4</v>
      </c>
      <c r="EC709">
        <v>2</v>
      </c>
      <c r="EE709">
        <v>15</v>
      </c>
      <c r="EL709">
        <v>1</v>
      </c>
      <c r="EM709">
        <v>2</v>
      </c>
      <c r="EN709">
        <v>1</v>
      </c>
      <c r="EO709">
        <v>-97</v>
      </c>
      <c r="EP709">
        <v>2</v>
      </c>
      <c r="EZ709">
        <v>1</v>
      </c>
      <c r="FA709">
        <v>1</v>
      </c>
      <c r="FD709">
        <v>2</v>
      </c>
      <c r="FG709">
        <v>0</v>
      </c>
      <c r="FH709" t="s">
        <v>3179</v>
      </c>
      <c r="FI709">
        <v>1</v>
      </c>
      <c r="FJ709" t="s">
        <v>204</v>
      </c>
      <c r="FK709">
        <v>15</v>
      </c>
      <c r="FL709">
        <v>12</v>
      </c>
      <c r="FM709">
        <v>12</v>
      </c>
      <c r="FN709">
        <v>10</v>
      </c>
      <c r="FO709" t="s">
        <v>2206</v>
      </c>
      <c r="FP709">
        <v>1.5</v>
      </c>
      <c r="FQ709" t="s">
        <v>3180</v>
      </c>
      <c r="FR709" t="s">
        <v>3362</v>
      </c>
      <c r="FS709">
        <v>1</v>
      </c>
      <c r="FT709">
        <v>0</v>
      </c>
      <c r="FU709" t="s">
        <v>2207</v>
      </c>
      <c r="FV709" t="s">
        <v>2207</v>
      </c>
      <c r="FW709">
        <v>0</v>
      </c>
      <c r="FX709">
        <v>1</v>
      </c>
      <c r="FY709">
        <v>0</v>
      </c>
      <c r="FZ709">
        <v>0</v>
      </c>
      <c r="GA709">
        <v>4824</v>
      </c>
      <c r="GB709">
        <v>17</v>
      </c>
      <c r="GC709">
        <v>283.76470590000002</v>
      </c>
      <c r="GD709" t="s">
        <v>2401</v>
      </c>
      <c r="GE709">
        <v>1</v>
      </c>
      <c r="HG709" t="s">
        <v>202</v>
      </c>
      <c r="HJ709">
        <v>0</v>
      </c>
    </row>
    <row r="710" spans="1:218" x14ac:dyDescent="0.3">
      <c r="A710">
        <v>41</v>
      </c>
      <c r="B710" t="s">
        <v>4040</v>
      </c>
      <c r="C710" t="s">
        <v>5506</v>
      </c>
      <c r="D710" t="s">
        <v>194</v>
      </c>
      <c r="E710">
        <v>1</v>
      </c>
      <c r="F710" t="s">
        <v>202</v>
      </c>
      <c r="H710">
        <v>1</v>
      </c>
      <c r="M710">
        <v>1</v>
      </c>
      <c r="N710">
        <v>1</v>
      </c>
      <c r="U710">
        <v>1</v>
      </c>
      <c r="W710">
        <v>3</v>
      </c>
      <c r="X710" t="s">
        <v>5507</v>
      </c>
      <c r="Y710">
        <v>1</v>
      </c>
      <c r="Z710">
        <v>1</v>
      </c>
      <c r="AA710">
        <v>6</v>
      </c>
      <c r="AB710">
        <v>2</v>
      </c>
      <c r="AD710" t="s">
        <v>202</v>
      </c>
      <c r="AE710">
        <v>1</v>
      </c>
      <c r="AF710">
        <v>1</v>
      </c>
      <c r="AG710">
        <v>1</v>
      </c>
      <c r="AH710">
        <v>2</v>
      </c>
      <c r="AI710">
        <v>2</v>
      </c>
      <c r="AJ710">
        <v>2</v>
      </c>
      <c r="AK710" t="s">
        <v>5508</v>
      </c>
      <c r="AL710">
        <v>1</v>
      </c>
      <c r="AM710">
        <v>1</v>
      </c>
      <c r="AN710">
        <v>1</v>
      </c>
      <c r="AO710">
        <v>2</v>
      </c>
      <c r="AP710">
        <v>2</v>
      </c>
      <c r="AQ710">
        <v>1</v>
      </c>
      <c r="AR710" t="s">
        <v>5509</v>
      </c>
      <c r="AS710">
        <v>2</v>
      </c>
      <c r="AT710">
        <v>1</v>
      </c>
      <c r="AU710">
        <v>1</v>
      </c>
      <c r="AV710">
        <v>1</v>
      </c>
      <c r="AW710">
        <v>5</v>
      </c>
      <c r="AX710">
        <v>2</v>
      </c>
      <c r="AY710">
        <v>5</v>
      </c>
      <c r="BE710">
        <v>1</v>
      </c>
      <c r="BF710">
        <v>2</v>
      </c>
      <c r="BG710">
        <v>1</v>
      </c>
      <c r="BH710">
        <v>2</v>
      </c>
      <c r="BI710">
        <v>1</v>
      </c>
      <c r="BJ710">
        <v>0</v>
      </c>
      <c r="BM710">
        <v>1</v>
      </c>
      <c r="BN710">
        <v>1</v>
      </c>
      <c r="BO710">
        <v>3</v>
      </c>
      <c r="BP710">
        <v>1</v>
      </c>
      <c r="BQ710">
        <v>9</v>
      </c>
      <c r="BR710">
        <v>2</v>
      </c>
      <c r="BS710">
        <v>1</v>
      </c>
      <c r="BT710">
        <v>4</v>
      </c>
      <c r="BV710">
        <v>1</v>
      </c>
      <c r="BX710">
        <v>0</v>
      </c>
      <c r="BZ710">
        <v>0</v>
      </c>
      <c r="CB710">
        <v>1</v>
      </c>
      <c r="CD710">
        <v>1</v>
      </c>
      <c r="CF710">
        <v>1</v>
      </c>
      <c r="CJ710">
        <v>1</v>
      </c>
      <c r="CK710">
        <v>1</v>
      </c>
      <c r="CL710">
        <v>6</v>
      </c>
      <c r="CM710">
        <v>6</v>
      </c>
      <c r="CS710">
        <v>6</v>
      </c>
      <c r="CT710">
        <v>1</v>
      </c>
      <c r="CU710">
        <v>1</v>
      </c>
      <c r="CV710" t="s">
        <v>4274</v>
      </c>
      <c r="CW710">
        <v>1324</v>
      </c>
      <c r="CX710">
        <v>22.07</v>
      </c>
      <c r="CY710">
        <v>2</v>
      </c>
      <c r="CZ710">
        <v>1</v>
      </c>
      <c r="DA710" t="s">
        <v>3361</v>
      </c>
      <c r="DC710">
        <v>1</v>
      </c>
      <c r="DD710">
        <v>1</v>
      </c>
      <c r="DE710">
        <v>24</v>
      </c>
      <c r="DN710" t="s">
        <v>3177</v>
      </c>
      <c r="DO710" t="s">
        <v>3177</v>
      </c>
      <c r="DP710" t="s">
        <v>3178</v>
      </c>
      <c r="DQ710" t="s">
        <v>202</v>
      </c>
      <c r="DR710" t="s">
        <v>202</v>
      </c>
      <c r="DT710">
        <v>1</v>
      </c>
      <c r="DV710">
        <v>1</v>
      </c>
      <c r="DW710">
        <v>0</v>
      </c>
      <c r="DX710">
        <v>6</v>
      </c>
      <c r="DY710">
        <v>1</v>
      </c>
      <c r="DZ710">
        <v>-97</v>
      </c>
      <c r="EB710">
        <v>3</v>
      </c>
      <c r="EC710">
        <v>2</v>
      </c>
      <c r="EE710">
        <v>3</v>
      </c>
      <c r="EL710">
        <v>1</v>
      </c>
      <c r="EM710">
        <v>3</v>
      </c>
      <c r="EN710">
        <v>1</v>
      </c>
      <c r="EO710">
        <v>2</v>
      </c>
      <c r="EP710">
        <v>1</v>
      </c>
      <c r="EQ710">
        <v>-97</v>
      </c>
      <c r="ER710">
        <v>2</v>
      </c>
      <c r="ES710">
        <v>1</v>
      </c>
      <c r="ET710">
        <v>16</v>
      </c>
      <c r="EU710">
        <f>IF(ET710&gt;=30,1,IF(ET710&gt;=20,2,IF(ET710&gt;=15,3,IF(ET710&gt;=10,4,IF(ET710&gt;=5,5,IF(ET710&gt;0,6,0))))))</f>
        <v>3</v>
      </c>
      <c r="EV710">
        <v>1</v>
      </c>
      <c r="EW710">
        <v>3</v>
      </c>
      <c r="EY710">
        <v>4</v>
      </c>
      <c r="EZ710">
        <v>1</v>
      </c>
      <c r="FA710">
        <v>2</v>
      </c>
      <c r="FB710">
        <v>1</v>
      </c>
      <c r="FC710">
        <v>24</v>
      </c>
      <c r="FD710">
        <v>1</v>
      </c>
      <c r="FG710">
        <v>0</v>
      </c>
      <c r="FH710" t="s">
        <v>5510</v>
      </c>
      <c r="FI710">
        <v>2</v>
      </c>
      <c r="FJ710" t="s">
        <v>204</v>
      </c>
      <c r="FK710">
        <v>3</v>
      </c>
      <c r="FL710">
        <v>12</v>
      </c>
      <c r="FM710">
        <v>12</v>
      </c>
      <c r="FN710">
        <v>17.5</v>
      </c>
      <c r="FO710" t="s">
        <v>2206</v>
      </c>
      <c r="FP710">
        <v>3.5</v>
      </c>
      <c r="FQ710" t="s">
        <v>3180</v>
      </c>
      <c r="FR710" t="s">
        <v>3189</v>
      </c>
      <c r="FS710">
        <v>0</v>
      </c>
      <c r="FT710">
        <v>1</v>
      </c>
      <c r="FU710" t="s">
        <v>2213</v>
      </c>
      <c r="FV710" t="s">
        <v>2207</v>
      </c>
      <c r="FW710">
        <v>1</v>
      </c>
      <c r="FX710">
        <v>0</v>
      </c>
      <c r="FY710">
        <v>1</v>
      </c>
      <c r="FZ710">
        <v>0</v>
      </c>
      <c r="GA710">
        <v>1601</v>
      </c>
      <c r="GB710">
        <v>16</v>
      </c>
      <c r="GC710">
        <v>100.0625</v>
      </c>
      <c r="GD710" t="s">
        <v>2401</v>
      </c>
      <c r="GE710">
        <v>1</v>
      </c>
      <c r="HG710" t="s">
        <v>202</v>
      </c>
      <c r="HI710">
        <v>1</v>
      </c>
      <c r="HJ710">
        <v>1</v>
      </c>
    </row>
    <row r="711" spans="1:218" x14ac:dyDescent="0.3">
      <c r="A711">
        <v>1170</v>
      </c>
      <c r="B711" t="s">
        <v>3339</v>
      </c>
      <c r="C711" t="s">
        <v>4928</v>
      </c>
      <c r="D711" t="s">
        <v>194</v>
      </c>
      <c r="E711">
        <v>1</v>
      </c>
      <c r="F711" t="s">
        <v>202</v>
      </c>
      <c r="H711">
        <v>1</v>
      </c>
      <c r="M711">
        <v>1</v>
      </c>
      <c r="N711">
        <v>1</v>
      </c>
      <c r="U711">
        <v>1</v>
      </c>
      <c r="W711">
        <v>1</v>
      </c>
      <c r="X711" t="s">
        <v>3174</v>
      </c>
      <c r="Y711">
        <v>1</v>
      </c>
      <c r="Z711">
        <v>1</v>
      </c>
      <c r="AA711">
        <v>6</v>
      </c>
      <c r="AD711" t="s">
        <v>202</v>
      </c>
      <c r="AE711">
        <v>1</v>
      </c>
      <c r="AF711">
        <v>1</v>
      </c>
      <c r="AG711">
        <v>1</v>
      </c>
      <c r="AH711">
        <v>2</v>
      </c>
      <c r="AI711">
        <v>2</v>
      </c>
      <c r="AJ711">
        <v>2</v>
      </c>
      <c r="AK711" t="s">
        <v>4929</v>
      </c>
      <c r="AL711">
        <v>1</v>
      </c>
      <c r="AM711">
        <v>1</v>
      </c>
      <c r="AN711">
        <v>1</v>
      </c>
      <c r="AO711">
        <v>2</v>
      </c>
      <c r="AP711">
        <v>2</v>
      </c>
      <c r="AQ711">
        <v>1</v>
      </c>
      <c r="AR711" t="s">
        <v>4930</v>
      </c>
      <c r="AS711">
        <v>1</v>
      </c>
      <c r="AT711">
        <v>2</v>
      </c>
      <c r="AU711">
        <v>1</v>
      </c>
      <c r="AV711">
        <v>2</v>
      </c>
      <c r="AW711">
        <v>6</v>
      </c>
      <c r="AX711">
        <v>2</v>
      </c>
      <c r="AY711">
        <v>1</v>
      </c>
      <c r="BE711">
        <v>1</v>
      </c>
      <c r="BF711">
        <v>1</v>
      </c>
      <c r="BG711">
        <v>1</v>
      </c>
      <c r="BH711">
        <v>1</v>
      </c>
      <c r="BI711">
        <v>1</v>
      </c>
      <c r="BJ711">
        <v>0</v>
      </c>
      <c r="BM711">
        <v>2</v>
      </c>
      <c r="BN711">
        <v>1</v>
      </c>
      <c r="BO711">
        <v>2</v>
      </c>
      <c r="BP711">
        <v>1</v>
      </c>
      <c r="BQ711">
        <v>9</v>
      </c>
      <c r="BR711">
        <v>3</v>
      </c>
      <c r="BS711">
        <v>1</v>
      </c>
      <c r="BT711">
        <v>2</v>
      </c>
      <c r="BV711">
        <v>0</v>
      </c>
      <c r="BX711">
        <v>0</v>
      </c>
      <c r="BZ711">
        <v>0</v>
      </c>
      <c r="CB711">
        <v>0</v>
      </c>
      <c r="CD711">
        <v>2</v>
      </c>
      <c r="CJ711">
        <v>1</v>
      </c>
      <c r="CK711">
        <v>2</v>
      </c>
      <c r="CL711">
        <v>5</v>
      </c>
      <c r="CM711">
        <v>1</v>
      </c>
      <c r="CR711">
        <v>2</v>
      </c>
      <c r="CS711">
        <v>8</v>
      </c>
      <c r="CT711">
        <v>1</v>
      </c>
      <c r="CU711">
        <v>2</v>
      </c>
      <c r="CV711" t="s">
        <v>1517</v>
      </c>
      <c r="CW711">
        <v>686</v>
      </c>
      <c r="CX711">
        <v>11.43</v>
      </c>
      <c r="CY711">
        <v>2</v>
      </c>
      <c r="CZ711">
        <v>1</v>
      </c>
      <c r="DA711" t="s">
        <v>3957</v>
      </c>
      <c r="DC711">
        <v>1</v>
      </c>
      <c r="DD711">
        <v>1</v>
      </c>
      <c r="DE711">
        <v>17</v>
      </c>
      <c r="DN711" t="s">
        <v>4897</v>
      </c>
      <c r="DO711" t="s">
        <v>4897</v>
      </c>
      <c r="DP711" t="s">
        <v>3178</v>
      </c>
      <c r="DQ711" t="s">
        <v>202</v>
      </c>
      <c r="DR711" t="s">
        <v>202</v>
      </c>
      <c r="DT711">
        <v>1</v>
      </c>
      <c r="DV711">
        <v>1</v>
      </c>
      <c r="DW711">
        <v>0</v>
      </c>
      <c r="DX711">
        <v>6</v>
      </c>
      <c r="DY711">
        <v>1</v>
      </c>
      <c r="DZ711">
        <v>1</v>
      </c>
      <c r="EA711">
        <v>28</v>
      </c>
      <c r="EB711">
        <f>IF(EA711&gt;=30,1,IF(EA711&gt;=20,2,IF(EA711&gt;=15,3,IF(EA711&gt;=10,4,IF(EA711&gt;=5,5,IF(EA711&gt;0,6,0))))))</f>
        <v>2</v>
      </c>
      <c r="EC711">
        <v>2</v>
      </c>
      <c r="EE711">
        <v>9</v>
      </c>
      <c r="EL711">
        <v>1</v>
      </c>
      <c r="EM711">
        <v>-98</v>
      </c>
      <c r="EN711">
        <v>1</v>
      </c>
      <c r="EO711">
        <v>3</v>
      </c>
      <c r="EP711">
        <v>1</v>
      </c>
      <c r="EQ711">
        <v>1</v>
      </c>
      <c r="ER711">
        <v>1</v>
      </c>
      <c r="EZ711">
        <v>1</v>
      </c>
      <c r="FA711">
        <v>1</v>
      </c>
      <c r="FD711">
        <v>1</v>
      </c>
      <c r="FG711">
        <v>0</v>
      </c>
      <c r="FH711" t="s">
        <v>3179</v>
      </c>
      <c r="FI711">
        <v>1</v>
      </c>
      <c r="FJ711" t="s">
        <v>204</v>
      </c>
      <c r="FK711">
        <v>9</v>
      </c>
      <c r="FL711">
        <v>12</v>
      </c>
      <c r="FM711">
        <v>12</v>
      </c>
      <c r="FN711">
        <v>28</v>
      </c>
      <c r="FO711" t="s">
        <v>2206</v>
      </c>
      <c r="FQ711" t="s">
        <v>3180</v>
      </c>
      <c r="FR711" t="s">
        <v>3181</v>
      </c>
      <c r="FS711">
        <v>1</v>
      </c>
      <c r="FT711">
        <v>1</v>
      </c>
      <c r="FU711" t="s">
        <v>2221</v>
      </c>
      <c r="FV711" t="s">
        <v>3182</v>
      </c>
      <c r="FW711">
        <v>0</v>
      </c>
      <c r="FX711">
        <v>1</v>
      </c>
      <c r="FY711">
        <v>0</v>
      </c>
      <c r="FZ711">
        <v>0</v>
      </c>
      <c r="GA711">
        <v>4862</v>
      </c>
      <c r="GB711">
        <v>19</v>
      </c>
      <c r="GC711">
        <v>255.8947368</v>
      </c>
      <c r="GD711" t="s">
        <v>2401</v>
      </c>
      <c r="GE711">
        <v>1</v>
      </c>
      <c r="HG711" t="s">
        <v>202</v>
      </c>
      <c r="HJ711">
        <v>0</v>
      </c>
    </row>
    <row r="712" spans="1:218" x14ac:dyDescent="0.3">
      <c r="A712">
        <v>1172</v>
      </c>
      <c r="B712" t="s">
        <v>3225</v>
      </c>
      <c r="C712" t="s">
        <v>4931</v>
      </c>
      <c r="D712" t="s">
        <v>212</v>
      </c>
      <c r="E712">
        <v>1</v>
      </c>
      <c r="F712" t="s">
        <v>202</v>
      </c>
      <c r="H712">
        <v>1</v>
      </c>
      <c r="M712">
        <v>1</v>
      </c>
      <c r="N712">
        <v>1</v>
      </c>
      <c r="U712">
        <v>1</v>
      </c>
      <c r="W712">
        <v>1</v>
      </c>
      <c r="X712" t="s">
        <v>3174</v>
      </c>
      <c r="Y712">
        <v>1</v>
      </c>
      <c r="Z712">
        <v>1</v>
      </c>
      <c r="AA712">
        <v>2</v>
      </c>
      <c r="AD712" t="s">
        <v>202</v>
      </c>
      <c r="AE712">
        <v>1</v>
      </c>
      <c r="AF712">
        <v>1</v>
      </c>
      <c r="AG712">
        <v>2</v>
      </c>
      <c r="AH712">
        <v>1</v>
      </c>
      <c r="AI712">
        <v>1</v>
      </c>
      <c r="AJ712">
        <v>1</v>
      </c>
      <c r="AK712" t="s">
        <v>4932</v>
      </c>
      <c r="AL712">
        <v>1</v>
      </c>
      <c r="AM712">
        <v>2</v>
      </c>
      <c r="AN712">
        <v>2</v>
      </c>
      <c r="AO712">
        <v>2</v>
      </c>
      <c r="AP712">
        <v>1</v>
      </c>
      <c r="AQ712">
        <v>1</v>
      </c>
      <c r="AR712" t="s">
        <v>4933</v>
      </c>
      <c r="AS712">
        <v>2</v>
      </c>
      <c r="AT712">
        <v>1</v>
      </c>
      <c r="AU712">
        <v>1</v>
      </c>
      <c r="AV712">
        <v>1</v>
      </c>
      <c r="AW712">
        <v>7</v>
      </c>
      <c r="AX712">
        <v>1</v>
      </c>
      <c r="AY712">
        <v>5</v>
      </c>
      <c r="AZ712">
        <v>3</v>
      </c>
      <c r="BA712">
        <v>6</v>
      </c>
      <c r="BB712">
        <v>4</v>
      </c>
      <c r="BC712">
        <v>1</v>
      </c>
      <c r="BD712">
        <v>2</v>
      </c>
      <c r="BE712">
        <v>1</v>
      </c>
      <c r="BF712">
        <v>2</v>
      </c>
      <c r="BG712">
        <v>1</v>
      </c>
      <c r="BH712">
        <v>2</v>
      </c>
      <c r="BI712">
        <v>1</v>
      </c>
      <c r="BJ712">
        <v>0</v>
      </c>
      <c r="BM712">
        <v>1</v>
      </c>
      <c r="BN712">
        <v>1</v>
      </c>
      <c r="BO712">
        <v>4</v>
      </c>
      <c r="BP712">
        <v>1</v>
      </c>
      <c r="BQ712">
        <v>26</v>
      </c>
      <c r="BR712">
        <v>1</v>
      </c>
      <c r="BS712">
        <v>1</v>
      </c>
      <c r="BT712">
        <v>2</v>
      </c>
      <c r="BV712">
        <v>0</v>
      </c>
      <c r="BX712">
        <v>0</v>
      </c>
      <c r="BZ712">
        <v>0</v>
      </c>
      <c r="CB712">
        <v>0</v>
      </c>
      <c r="CD712">
        <v>0</v>
      </c>
      <c r="CF712">
        <v>2</v>
      </c>
      <c r="CJ712">
        <v>1</v>
      </c>
      <c r="CK712">
        <v>2</v>
      </c>
      <c r="CL712">
        <v>8</v>
      </c>
      <c r="CM712">
        <v>1</v>
      </c>
      <c r="CR712">
        <v>2</v>
      </c>
      <c r="CS712">
        <v>8</v>
      </c>
      <c r="CT712">
        <v>1</v>
      </c>
      <c r="CU712">
        <v>1</v>
      </c>
      <c r="CV712" t="s">
        <v>2569</v>
      </c>
      <c r="CW712">
        <v>636</v>
      </c>
      <c r="CX712">
        <v>10.6</v>
      </c>
      <c r="CY712">
        <v>2</v>
      </c>
      <c r="CZ712">
        <v>1</v>
      </c>
      <c r="DA712" t="s">
        <v>696</v>
      </c>
      <c r="DC712">
        <v>1</v>
      </c>
      <c r="DD712">
        <v>1</v>
      </c>
      <c r="DE712">
        <v>3</v>
      </c>
      <c r="DN712" t="s">
        <v>4897</v>
      </c>
      <c r="DO712" t="s">
        <v>4897</v>
      </c>
      <c r="DP712" t="s">
        <v>3178</v>
      </c>
      <c r="DQ712" t="s">
        <v>202</v>
      </c>
      <c r="DR712" t="s">
        <v>202</v>
      </c>
      <c r="DT712">
        <v>1</v>
      </c>
      <c r="DV712">
        <v>1</v>
      </c>
      <c r="DW712">
        <v>0</v>
      </c>
      <c r="DX712">
        <v>2</v>
      </c>
      <c r="DY712">
        <v>1</v>
      </c>
      <c r="DZ712">
        <v>1</v>
      </c>
      <c r="EA712">
        <v>10</v>
      </c>
      <c r="EB712">
        <f>IF(EA712&gt;=30,1,IF(EA712&gt;=20,2,IF(EA712&gt;=15,3,IF(EA712&gt;=10,4,IF(EA712&gt;=5,5,IF(EA712&gt;0,6,0))))))</f>
        <v>4</v>
      </c>
      <c r="EC712">
        <v>2</v>
      </c>
      <c r="EE712">
        <v>10</v>
      </c>
      <c r="EL712">
        <v>3</v>
      </c>
      <c r="EM712">
        <v>1</v>
      </c>
      <c r="EN712">
        <v>1</v>
      </c>
      <c r="EO712">
        <v>3</v>
      </c>
      <c r="EP712">
        <v>1</v>
      </c>
      <c r="EQ712">
        <v>1</v>
      </c>
      <c r="ER712">
        <v>1</v>
      </c>
      <c r="EZ712">
        <v>1</v>
      </c>
      <c r="FA712">
        <v>1</v>
      </c>
      <c r="FD712">
        <v>1</v>
      </c>
      <c r="FG712">
        <v>0</v>
      </c>
      <c r="FH712" t="s">
        <v>3179</v>
      </c>
      <c r="FI712">
        <v>1</v>
      </c>
      <c r="FJ712" t="s">
        <v>204</v>
      </c>
      <c r="FK712">
        <v>10</v>
      </c>
      <c r="FL712">
        <v>12</v>
      </c>
      <c r="FM712">
        <v>12</v>
      </c>
      <c r="FN712">
        <v>10</v>
      </c>
      <c r="FO712" t="s">
        <v>2220</v>
      </c>
      <c r="FP712">
        <v>0.5</v>
      </c>
      <c r="FQ712" t="s">
        <v>3180</v>
      </c>
      <c r="FR712" t="s">
        <v>3181</v>
      </c>
      <c r="FS712">
        <v>1</v>
      </c>
      <c r="FT712">
        <v>1</v>
      </c>
      <c r="FU712" t="s">
        <v>2221</v>
      </c>
      <c r="FV712" t="s">
        <v>3182</v>
      </c>
      <c r="FW712">
        <v>0</v>
      </c>
      <c r="FX712">
        <v>1</v>
      </c>
      <c r="FY712">
        <v>0</v>
      </c>
      <c r="FZ712">
        <v>0</v>
      </c>
      <c r="GA712">
        <v>39021</v>
      </c>
      <c r="GB712">
        <v>133</v>
      </c>
      <c r="GC712">
        <v>293.3909774</v>
      </c>
      <c r="GD712" t="s">
        <v>2401</v>
      </c>
      <c r="GE712">
        <v>1</v>
      </c>
      <c r="HG712" t="s">
        <v>202</v>
      </c>
      <c r="HJ712">
        <v>0</v>
      </c>
    </row>
    <row r="713" spans="1:218" x14ac:dyDescent="0.3">
      <c r="A713">
        <v>1178</v>
      </c>
      <c r="B713" t="s">
        <v>3202</v>
      </c>
      <c r="C713" t="s">
        <v>4942</v>
      </c>
      <c r="D713" t="s">
        <v>194</v>
      </c>
      <c r="E713">
        <v>1</v>
      </c>
      <c r="F713" t="s">
        <v>202</v>
      </c>
      <c r="H713">
        <v>1</v>
      </c>
      <c r="M713">
        <v>1</v>
      </c>
      <c r="N713">
        <v>1</v>
      </c>
      <c r="U713">
        <v>1</v>
      </c>
      <c r="W713">
        <v>1</v>
      </c>
      <c r="X713" t="s">
        <v>3174</v>
      </c>
      <c r="Y713">
        <v>1</v>
      </c>
      <c r="Z713">
        <v>1</v>
      </c>
      <c r="AA713">
        <v>1</v>
      </c>
      <c r="AD713" t="s">
        <v>202</v>
      </c>
      <c r="AE713">
        <v>1</v>
      </c>
      <c r="AF713">
        <v>1</v>
      </c>
      <c r="AG713">
        <v>1</v>
      </c>
      <c r="AH713">
        <v>2</v>
      </c>
      <c r="AI713">
        <v>2</v>
      </c>
      <c r="AJ713">
        <v>2</v>
      </c>
      <c r="AK713" t="s">
        <v>4943</v>
      </c>
      <c r="AL713">
        <v>2</v>
      </c>
      <c r="AM713">
        <v>1</v>
      </c>
      <c r="AN713">
        <v>2</v>
      </c>
      <c r="AO713">
        <v>2</v>
      </c>
      <c r="AP713">
        <v>2</v>
      </c>
      <c r="AQ713">
        <v>1</v>
      </c>
      <c r="AR713" t="s">
        <v>4944</v>
      </c>
      <c r="AS713">
        <v>2</v>
      </c>
      <c r="AT713">
        <v>1</v>
      </c>
      <c r="AU713">
        <v>2</v>
      </c>
      <c r="AV713">
        <v>2</v>
      </c>
      <c r="AW713">
        <v>6</v>
      </c>
      <c r="AX713">
        <v>2</v>
      </c>
      <c r="AY713">
        <v>2</v>
      </c>
      <c r="BE713">
        <v>1</v>
      </c>
      <c r="BF713">
        <v>1</v>
      </c>
      <c r="BG713">
        <v>1</v>
      </c>
      <c r="BH713">
        <v>1</v>
      </c>
      <c r="BI713">
        <v>1</v>
      </c>
      <c r="BJ713">
        <v>1</v>
      </c>
      <c r="BK713">
        <v>1</v>
      </c>
      <c r="BL713">
        <v>1</v>
      </c>
      <c r="BM713">
        <v>1</v>
      </c>
      <c r="BN713">
        <v>1</v>
      </c>
      <c r="BO713">
        <v>5</v>
      </c>
      <c r="BP713">
        <v>1</v>
      </c>
      <c r="BQ713">
        <v>16</v>
      </c>
      <c r="BR713">
        <v>5</v>
      </c>
      <c r="BS713">
        <v>1</v>
      </c>
      <c r="BT713">
        <v>4</v>
      </c>
      <c r="BV713">
        <v>0</v>
      </c>
      <c r="BX713">
        <v>2</v>
      </c>
      <c r="BZ713">
        <v>0</v>
      </c>
      <c r="CB713">
        <v>0</v>
      </c>
      <c r="CD713">
        <v>2</v>
      </c>
      <c r="CJ713">
        <v>1</v>
      </c>
      <c r="CK713">
        <v>2</v>
      </c>
      <c r="CL713">
        <v>6</v>
      </c>
      <c r="CM713">
        <v>4</v>
      </c>
      <c r="CR713">
        <v>2</v>
      </c>
      <c r="CS713">
        <v>8</v>
      </c>
      <c r="CT713">
        <v>1</v>
      </c>
      <c r="CU713">
        <v>1</v>
      </c>
      <c r="CV713" t="s">
        <v>4945</v>
      </c>
      <c r="CW713">
        <v>623</v>
      </c>
      <c r="CX713">
        <v>10.38</v>
      </c>
      <c r="CY713">
        <v>2</v>
      </c>
      <c r="CZ713">
        <v>1</v>
      </c>
      <c r="DA713" t="s">
        <v>768</v>
      </c>
      <c r="DC713">
        <v>1</v>
      </c>
      <c r="DD713">
        <v>1</v>
      </c>
      <c r="DE713">
        <v>15</v>
      </c>
      <c r="DN713" t="s">
        <v>4897</v>
      </c>
      <c r="DO713" t="s">
        <v>4897</v>
      </c>
      <c r="DP713" t="s">
        <v>3178</v>
      </c>
      <c r="DQ713" t="s">
        <v>202</v>
      </c>
      <c r="DR713" t="s">
        <v>202</v>
      </c>
      <c r="DT713">
        <v>1</v>
      </c>
      <c r="DV713">
        <v>1</v>
      </c>
      <c r="DW713">
        <v>0</v>
      </c>
      <c r="DX713">
        <v>1</v>
      </c>
      <c r="DY713">
        <v>1</v>
      </c>
      <c r="DZ713">
        <v>1</v>
      </c>
      <c r="EA713">
        <v>20</v>
      </c>
      <c r="EB713">
        <f>IF(EA713&gt;=30,1,IF(EA713&gt;=20,2,IF(EA713&gt;=15,3,IF(EA713&gt;=10,4,IF(EA713&gt;=5,5,IF(EA713&gt;0,6,0))))))</f>
        <v>2</v>
      </c>
      <c r="EC713">
        <v>2</v>
      </c>
      <c r="EE713">
        <v>10</v>
      </c>
      <c r="EL713">
        <v>2</v>
      </c>
      <c r="EM713">
        <v>2</v>
      </c>
      <c r="EN713">
        <v>1</v>
      </c>
      <c r="EO713">
        <v>1</v>
      </c>
      <c r="EP713">
        <v>1</v>
      </c>
      <c r="EQ713">
        <v>1</v>
      </c>
      <c r="ER713">
        <v>1</v>
      </c>
      <c r="EZ713">
        <v>1</v>
      </c>
      <c r="FA713">
        <v>1</v>
      </c>
      <c r="FD713">
        <v>1</v>
      </c>
      <c r="FG713">
        <v>0</v>
      </c>
      <c r="FH713" t="s">
        <v>3179</v>
      </c>
      <c r="FI713">
        <v>1</v>
      </c>
      <c r="FJ713" t="s">
        <v>204</v>
      </c>
      <c r="FK713">
        <v>10</v>
      </c>
      <c r="FL713">
        <v>12</v>
      </c>
      <c r="FM713">
        <v>12</v>
      </c>
      <c r="FN713">
        <v>20</v>
      </c>
      <c r="FO713" t="s">
        <v>2212</v>
      </c>
      <c r="FP713">
        <v>1.5</v>
      </c>
      <c r="FQ713" t="s">
        <v>3180</v>
      </c>
      <c r="FR713" t="s">
        <v>3196</v>
      </c>
      <c r="FS713">
        <v>1</v>
      </c>
      <c r="FT713">
        <v>1</v>
      </c>
      <c r="FU713" t="s">
        <v>2221</v>
      </c>
      <c r="FV713" t="s">
        <v>3182</v>
      </c>
      <c r="FW713">
        <v>0</v>
      </c>
      <c r="FX713">
        <v>1</v>
      </c>
      <c r="FY713">
        <v>0</v>
      </c>
      <c r="FZ713">
        <v>0</v>
      </c>
      <c r="GA713">
        <v>20830</v>
      </c>
      <c r="GB713">
        <v>83</v>
      </c>
      <c r="GC713">
        <v>250.9638554</v>
      </c>
      <c r="GD713" t="s">
        <v>2401</v>
      </c>
      <c r="GE713">
        <v>1</v>
      </c>
      <c r="HG713" t="s">
        <v>202</v>
      </c>
      <c r="HJ713">
        <v>0</v>
      </c>
    </row>
    <row r="714" spans="1:218" hidden="1" x14ac:dyDescent="0.3">
      <c r="A714">
        <v>186</v>
      </c>
      <c r="B714" t="s">
        <v>3221</v>
      </c>
      <c r="C714" t="s">
        <v>5522</v>
      </c>
      <c r="D714" t="s">
        <v>212</v>
      </c>
      <c r="E714">
        <v>1</v>
      </c>
      <c r="F714" t="s">
        <v>202</v>
      </c>
      <c r="H714">
        <v>1</v>
      </c>
      <c r="M714">
        <v>1</v>
      </c>
      <c r="N714">
        <v>1</v>
      </c>
      <c r="U714">
        <v>1</v>
      </c>
      <c r="W714">
        <v>1</v>
      </c>
      <c r="X714" t="s">
        <v>5507</v>
      </c>
      <c r="Y714">
        <v>1</v>
      </c>
      <c r="Z714">
        <v>1</v>
      </c>
      <c r="AA714">
        <v>1</v>
      </c>
      <c r="AB714">
        <v>5</v>
      </c>
      <c r="AD714" t="s">
        <v>202</v>
      </c>
      <c r="AE714">
        <v>1</v>
      </c>
      <c r="AF714">
        <v>2</v>
      </c>
      <c r="AG714">
        <v>1</v>
      </c>
      <c r="AH714">
        <v>2</v>
      </c>
      <c r="AI714">
        <v>1</v>
      </c>
      <c r="AJ714">
        <v>1</v>
      </c>
      <c r="AK714" t="s">
        <v>5523</v>
      </c>
      <c r="AL714">
        <v>1</v>
      </c>
      <c r="AM714">
        <v>1</v>
      </c>
      <c r="AN714">
        <v>2</v>
      </c>
      <c r="AO714">
        <v>2</v>
      </c>
      <c r="AP714">
        <v>2</v>
      </c>
      <c r="AQ714">
        <v>1</v>
      </c>
      <c r="AR714" t="s">
        <v>5524</v>
      </c>
      <c r="AS714">
        <v>2</v>
      </c>
      <c r="AT714">
        <v>1</v>
      </c>
      <c r="AU714">
        <v>2</v>
      </c>
      <c r="AV714">
        <v>2</v>
      </c>
      <c r="AW714">
        <v>7</v>
      </c>
      <c r="AX714">
        <v>7</v>
      </c>
      <c r="AY714">
        <v>1</v>
      </c>
      <c r="BE714">
        <v>1</v>
      </c>
      <c r="BF714">
        <v>1</v>
      </c>
      <c r="BG714">
        <v>1</v>
      </c>
      <c r="BH714">
        <v>1</v>
      </c>
      <c r="BI714">
        <v>1</v>
      </c>
      <c r="BJ714">
        <v>0</v>
      </c>
      <c r="BM714">
        <v>1</v>
      </c>
      <c r="BN714">
        <v>1</v>
      </c>
      <c r="BO714">
        <v>3</v>
      </c>
      <c r="BP714">
        <v>1</v>
      </c>
      <c r="BQ714">
        <v>32</v>
      </c>
      <c r="BR714">
        <v>1</v>
      </c>
      <c r="BS714">
        <v>1</v>
      </c>
      <c r="BT714">
        <v>1</v>
      </c>
      <c r="BU714">
        <v>1</v>
      </c>
      <c r="BV714">
        <v>0</v>
      </c>
      <c r="BW714">
        <v>1</v>
      </c>
      <c r="BX714">
        <v>0</v>
      </c>
      <c r="BY714">
        <v>1</v>
      </c>
      <c r="BZ714">
        <v>0</v>
      </c>
      <c r="CA714">
        <v>1</v>
      </c>
      <c r="CB714">
        <v>0</v>
      </c>
      <c r="CC714">
        <v>1</v>
      </c>
      <c r="CD714">
        <v>0</v>
      </c>
      <c r="CE714">
        <v>1</v>
      </c>
      <c r="CF714">
        <v>0</v>
      </c>
      <c r="CG714">
        <v>1</v>
      </c>
      <c r="CH714">
        <v>1</v>
      </c>
      <c r="CI714">
        <v>1</v>
      </c>
      <c r="CJ714">
        <v>1</v>
      </c>
      <c r="CK714">
        <v>1</v>
      </c>
      <c r="CL714">
        <v>4</v>
      </c>
      <c r="CM714">
        <v>1</v>
      </c>
      <c r="CR714">
        <v>2</v>
      </c>
      <c r="CS714">
        <v>-98</v>
      </c>
      <c r="CT714">
        <v>1</v>
      </c>
      <c r="CU714">
        <v>2</v>
      </c>
      <c r="CV714" t="s">
        <v>5525</v>
      </c>
      <c r="CW714">
        <v>1020</v>
      </c>
      <c r="CX714">
        <v>17</v>
      </c>
      <c r="CY714">
        <v>2</v>
      </c>
      <c r="CZ714">
        <v>1</v>
      </c>
      <c r="DA714" t="s">
        <v>263</v>
      </c>
      <c r="DC714">
        <v>1</v>
      </c>
      <c r="DD714">
        <v>1</v>
      </c>
      <c r="DE714">
        <v>10</v>
      </c>
      <c r="DN714" t="s">
        <v>3177</v>
      </c>
      <c r="DO714" t="s">
        <v>3177</v>
      </c>
      <c r="DP714" t="s">
        <v>3178</v>
      </c>
      <c r="DQ714" t="s">
        <v>202</v>
      </c>
      <c r="DR714" t="s">
        <v>202</v>
      </c>
      <c r="DT714">
        <v>1</v>
      </c>
      <c r="DV714">
        <v>1</v>
      </c>
      <c r="DW714">
        <v>0</v>
      </c>
      <c r="DX714">
        <v>1</v>
      </c>
      <c r="DY714">
        <v>1</v>
      </c>
      <c r="DZ714">
        <v>-97</v>
      </c>
      <c r="EB714">
        <v>-97</v>
      </c>
      <c r="EC714">
        <v>-97</v>
      </c>
      <c r="EL714">
        <v>1</v>
      </c>
      <c r="EM714">
        <v>3</v>
      </c>
      <c r="EN714">
        <v>1</v>
      </c>
      <c r="EO714">
        <v>-97</v>
      </c>
      <c r="EP714">
        <v>1</v>
      </c>
      <c r="EQ714">
        <v>1</v>
      </c>
      <c r="ER714">
        <v>1</v>
      </c>
      <c r="EZ714">
        <v>2</v>
      </c>
      <c r="FE714">
        <v>1</v>
      </c>
      <c r="FG714">
        <v>0</v>
      </c>
      <c r="FH714" t="s">
        <v>5510</v>
      </c>
      <c r="FI714">
        <v>2</v>
      </c>
      <c r="FJ714" t="s">
        <v>204</v>
      </c>
      <c r="FN714">
        <v>20</v>
      </c>
      <c r="FO714" t="s">
        <v>2206</v>
      </c>
      <c r="FP714">
        <v>3.5</v>
      </c>
      <c r="FQ714" t="s">
        <v>3180</v>
      </c>
      <c r="FR714" t="s">
        <v>3362</v>
      </c>
      <c r="FS714">
        <v>1</v>
      </c>
      <c r="FT714">
        <v>1</v>
      </c>
      <c r="FU714" t="s">
        <v>2221</v>
      </c>
      <c r="FV714" t="s">
        <v>3182</v>
      </c>
      <c r="FW714">
        <v>1</v>
      </c>
      <c r="FX714">
        <v>0</v>
      </c>
      <c r="FY714">
        <v>1</v>
      </c>
      <c r="FZ714">
        <v>0</v>
      </c>
      <c r="GA714">
        <v>7861</v>
      </c>
      <c r="GB714">
        <v>71</v>
      </c>
      <c r="GC714">
        <v>110.71830989999999</v>
      </c>
      <c r="GD714" t="s">
        <v>2401</v>
      </c>
      <c r="GE714">
        <v>1</v>
      </c>
      <c r="HG714" t="s">
        <v>202</v>
      </c>
      <c r="HI714">
        <v>1</v>
      </c>
      <c r="HJ714">
        <v>1</v>
      </c>
    </row>
    <row r="715" spans="1:218" x14ac:dyDescent="0.3">
      <c r="A715">
        <v>1187</v>
      </c>
      <c r="B715" t="s">
        <v>3172</v>
      </c>
      <c r="C715" t="s">
        <v>4959</v>
      </c>
      <c r="D715" t="s">
        <v>194</v>
      </c>
      <c r="E715">
        <v>1</v>
      </c>
      <c r="F715" t="s">
        <v>202</v>
      </c>
      <c r="H715">
        <v>1</v>
      </c>
      <c r="M715">
        <v>1</v>
      </c>
      <c r="N715">
        <v>1</v>
      </c>
      <c r="U715">
        <v>1</v>
      </c>
      <c r="W715">
        <v>1</v>
      </c>
      <c r="X715" t="s">
        <v>3174</v>
      </c>
      <c r="Y715">
        <v>1</v>
      </c>
      <c r="Z715">
        <v>1</v>
      </c>
      <c r="AA715">
        <v>2</v>
      </c>
      <c r="AD715" t="s">
        <v>202</v>
      </c>
      <c r="AE715">
        <v>1</v>
      </c>
      <c r="AF715">
        <v>1</v>
      </c>
      <c r="AG715">
        <v>1</v>
      </c>
      <c r="AH715">
        <v>2</v>
      </c>
      <c r="AI715">
        <v>2</v>
      </c>
      <c r="AJ715">
        <v>2</v>
      </c>
      <c r="AK715" t="s">
        <v>4960</v>
      </c>
      <c r="AL715">
        <v>1</v>
      </c>
      <c r="AM715">
        <v>2</v>
      </c>
      <c r="AN715">
        <v>2</v>
      </c>
      <c r="AO715">
        <v>2</v>
      </c>
      <c r="AP715">
        <v>2</v>
      </c>
      <c r="AQ715">
        <v>1</v>
      </c>
      <c r="AR715" t="s">
        <v>4961</v>
      </c>
      <c r="AS715">
        <v>2</v>
      </c>
      <c r="AT715">
        <v>1</v>
      </c>
      <c r="AU715">
        <v>1</v>
      </c>
      <c r="AV715">
        <v>2</v>
      </c>
      <c r="AW715">
        <v>7</v>
      </c>
      <c r="AX715">
        <v>1</v>
      </c>
      <c r="AY715">
        <v>1</v>
      </c>
      <c r="BE715">
        <v>1</v>
      </c>
      <c r="BF715">
        <v>1</v>
      </c>
      <c r="BG715">
        <v>1</v>
      </c>
      <c r="BH715">
        <v>1</v>
      </c>
      <c r="BI715">
        <v>1</v>
      </c>
      <c r="BJ715">
        <v>0</v>
      </c>
      <c r="BM715">
        <v>1</v>
      </c>
      <c r="BN715">
        <v>1</v>
      </c>
      <c r="BO715">
        <v>3</v>
      </c>
      <c r="BP715">
        <v>1</v>
      </c>
      <c r="BQ715">
        <v>22</v>
      </c>
      <c r="BR715">
        <v>1</v>
      </c>
      <c r="BS715">
        <v>1</v>
      </c>
      <c r="BT715">
        <v>2</v>
      </c>
      <c r="BV715">
        <v>0</v>
      </c>
      <c r="BX715">
        <v>0</v>
      </c>
      <c r="BZ715">
        <v>0</v>
      </c>
      <c r="CB715">
        <v>0</v>
      </c>
      <c r="CD715">
        <v>2</v>
      </c>
      <c r="CJ715">
        <v>1</v>
      </c>
      <c r="CK715">
        <v>2</v>
      </c>
      <c r="CL715">
        <v>6</v>
      </c>
      <c r="CM715">
        <v>1</v>
      </c>
      <c r="CR715">
        <v>2</v>
      </c>
      <c r="CS715">
        <v>-98</v>
      </c>
      <c r="CT715">
        <v>1</v>
      </c>
      <c r="CU715">
        <v>1</v>
      </c>
      <c r="CV715" t="s">
        <v>1857</v>
      </c>
      <c r="CW715">
        <v>552</v>
      </c>
      <c r="CX715">
        <v>9.1999999999999993</v>
      </c>
      <c r="CY715">
        <v>2</v>
      </c>
      <c r="CZ715">
        <v>1</v>
      </c>
      <c r="DA715" t="s">
        <v>4962</v>
      </c>
      <c r="DC715">
        <v>1</v>
      </c>
      <c r="DD715">
        <v>1</v>
      </c>
      <c r="DE715">
        <v>14</v>
      </c>
      <c r="DN715" t="s">
        <v>4897</v>
      </c>
      <c r="DO715" t="s">
        <v>4897</v>
      </c>
      <c r="DP715" t="s">
        <v>3178</v>
      </c>
      <c r="DQ715" t="s">
        <v>202</v>
      </c>
      <c r="DR715" t="s">
        <v>202</v>
      </c>
      <c r="DT715">
        <v>1</v>
      </c>
      <c r="DV715">
        <v>1</v>
      </c>
      <c r="DW715">
        <v>0</v>
      </c>
      <c r="DX715">
        <v>2</v>
      </c>
      <c r="DY715">
        <v>1</v>
      </c>
      <c r="DZ715">
        <v>1</v>
      </c>
      <c r="EA715">
        <v>17</v>
      </c>
      <c r="EB715">
        <f>IF(EA715&gt;=30,1,IF(EA715&gt;=20,2,IF(EA715&gt;=15,3,IF(EA715&gt;=10,4,IF(EA715&gt;=5,5,IF(EA715&gt;0,6,0))))))</f>
        <v>3</v>
      </c>
      <c r="EC715">
        <v>2</v>
      </c>
      <c r="EE715">
        <v>17</v>
      </c>
      <c r="EL715">
        <v>4</v>
      </c>
      <c r="EM715">
        <v>1</v>
      </c>
      <c r="EN715">
        <v>1</v>
      </c>
      <c r="EO715">
        <v>1</v>
      </c>
      <c r="EP715">
        <v>1</v>
      </c>
      <c r="EQ715">
        <v>1</v>
      </c>
      <c r="ER715">
        <v>1</v>
      </c>
      <c r="EZ715">
        <v>1</v>
      </c>
      <c r="FA715">
        <v>1</v>
      </c>
      <c r="FD715">
        <v>1</v>
      </c>
      <c r="FG715">
        <v>0</v>
      </c>
      <c r="FH715" t="s">
        <v>3179</v>
      </c>
      <c r="FI715">
        <v>1</v>
      </c>
      <c r="FJ715" t="s">
        <v>204</v>
      </c>
      <c r="FK715">
        <v>17</v>
      </c>
      <c r="FL715">
        <v>12</v>
      </c>
      <c r="FM715">
        <v>12</v>
      </c>
      <c r="FN715">
        <v>17</v>
      </c>
      <c r="FO715" t="s">
        <v>2233</v>
      </c>
      <c r="FP715">
        <v>0.5</v>
      </c>
      <c r="FQ715" t="s">
        <v>3180</v>
      </c>
      <c r="FR715" t="s">
        <v>3196</v>
      </c>
      <c r="FS715">
        <v>1</v>
      </c>
      <c r="FT715">
        <v>1</v>
      </c>
      <c r="FU715" t="s">
        <v>2221</v>
      </c>
      <c r="FV715" t="s">
        <v>3182</v>
      </c>
      <c r="FW715">
        <v>0</v>
      </c>
      <c r="FX715">
        <v>1</v>
      </c>
      <c r="FY715">
        <v>0</v>
      </c>
      <c r="FZ715">
        <v>0</v>
      </c>
      <c r="GA715">
        <v>9502</v>
      </c>
      <c r="GB715">
        <v>38</v>
      </c>
      <c r="GC715">
        <v>250.05263160000001</v>
      </c>
      <c r="GD715" t="s">
        <v>2401</v>
      </c>
      <c r="GE715">
        <v>1</v>
      </c>
      <c r="HG715" t="s">
        <v>202</v>
      </c>
      <c r="HJ715">
        <v>0</v>
      </c>
    </row>
    <row r="716" spans="1:218" x14ac:dyDescent="0.3">
      <c r="A716">
        <v>233</v>
      </c>
      <c r="B716" t="s">
        <v>3221</v>
      </c>
      <c r="C716" t="s">
        <v>5530</v>
      </c>
      <c r="D716" t="s">
        <v>212</v>
      </c>
      <c r="E716">
        <v>1</v>
      </c>
      <c r="F716" t="s">
        <v>202</v>
      </c>
      <c r="H716">
        <v>1</v>
      </c>
      <c r="M716">
        <v>1</v>
      </c>
      <c r="N716">
        <v>-97</v>
      </c>
      <c r="U716">
        <v>1</v>
      </c>
      <c r="W716">
        <v>1</v>
      </c>
      <c r="X716" t="s">
        <v>5507</v>
      </c>
      <c r="Y716">
        <v>1</v>
      </c>
      <c r="Z716">
        <v>1</v>
      </c>
      <c r="AA716">
        <v>2</v>
      </c>
      <c r="AB716">
        <v>-97</v>
      </c>
      <c r="AD716" t="s">
        <v>202</v>
      </c>
      <c r="AE716">
        <v>1</v>
      </c>
      <c r="AF716">
        <v>1</v>
      </c>
      <c r="AG716">
        <v>1</v>
      </c>
      <c r="AH716">
        <v>2</v>
      </c>
      <c r="AI716">
        <v>1</v>
      </c>
      <c r="AJ716">
        <v>2</v>
      </c>
      <c r="AK716" t="s">
        <v>5531</v>
      </c>
      <c r="AL716">
        <v>1</v>
      </c>
      <c r="AM716">
        <v>2</v>
      </c>
      <c r="AN716">
        <v>1</v>
      </c>
      <c r="AO716">
        <v>2</v>
      </c>
      <c r="AP716">
        <v>2</v>
      </c>
      <c r="AQ716">
        <v>1</v>
      </c>
      <c r="AR716" t="s">
        <v>5532</v>
      </c>
      <c r="AS716">
        <v>2</v>
      </c>
      <c r="AT716">
        <v>1</v>
      </c>
      <c r="AU716">
        <v>1</v>
      </c>
      <c r="AV716">
        <v>2</v>
      </c>
      <c r="AW716">
        <v>7</v>
      </c>
      <c r="AX716">
        <v>1</v>
      </c>
      <c r="AY716">
        <v>3</v>
      </c>
      <c r="BE716">
        <v>1</v>
      </c>
      <c r="BF716">
        <v>1</v>
      </c>
      <c r="BG716">
        <v>1</v>
      </c>
      <c r="BH716">
        <v>1</v>
      </c>
      <c r="BI716">
        <v>1</v>
      </c>
      <c r="BJ716">
        <v>0</v>
      </c>
      <c r="BM716">
        <v>2</v>
      </c>
      <c r="BN716">
        <v>1</v>
      </c>
      <c r="BO716">
        <v>3</v>
      </c>
      <c r="BP716">
        <v>1</v>
      </c>
      <c r="BQ716">
        <v>3</v>
      </c>
      <c r="BR716">
        <v>1</v>
      </c>
      <c r="BS716">
        <v>1</v>
      </c>
      <c r="BT716">
        <v>1</v>
      </c>
      <c r="BV716">
        <v>0</v>
      </c>
      <c r="BX716">
        <v>0</v>
      </c>
      <c r="BZ716">
        <v>1</v>
      </c>
      <c r="CJ716">
        <v>1</v>
      </c>
      <c r="CK716">
        <v>1</v>
      </c>
      <c r="CL716">
        <v>5</v>
      </c>
      <c r="CM716">
        <v>1</v>
      </c>
      <c r="CR716">
        <v>2</v>
      </c>
      <c r="CS716">
        <v>1</v>
      </c>
      <c r="CT716">
        <v>1</v>
      </c>
      <c r="CU716">
        <v>2</v>
      </c>
      <c r="CV716" t="s">
        <v>404</v>
      </c>
      <c r="CW716">
        <v>791</v>
      </c>
      <c r="CX716">
        <v>13.18</v>
      </c>
      <c r="CY716">
        <v>2</v>
      </c>
      <c r="CZ716">
        <v>1</v>
      </c>
      <c r="DA716" t="s">
        <v>3331</v>
      </c>
      <c r="DC716">
        <v>1</v>
      </c>
      <c r="DD716">
        <v>1</v>
      </c>
      <c r="DE716">
        <v>10</v>
      </c>
      <c r="DN716" t="s">
        <v>3177</v>
      </c>
      <c r="DO716" t="s">
        <v>3177</v>
      </c>
      <c r="DP716" t="s">
        <v>3178</v>
      </c>
      <c r="DQ716" t="s">
        <v>202</v>
      </c>
      <c r="DR716" t="s">
        <v>202</v>
      </c>
      <c r="DT716">
        <v>-97</v>
      </c>
      <c r="DV716">
        <v>1</v>
      </c>
      <c r="DW716">
        <v>0</v>
      </c>
      <c r="DX716">
        <v>2</v>
      </c>
      <c r="DY716">
        <v>1</v>
      </c>
      <c r="DZ716">
        <v>1</v>
      </c>
      <c r="EA716">
        <v>15</v>
      </c>
      <c r="EB716">
        <f>IF(EA716&gt;=30,1,IF(EA716&gt;=20,2,IF(EA716&gt;=15,3,IF(EA716&gt;=10,4,IF(EA716&gt;=5,5,IF(EA716&gt;0,6,0))))))</f>
        <v>3</v>
      </c>
      <c r="EC716">
        <v>2</v>
      </c>
      <c r="EE716">
        <v>5</v>
      </c>
      <c r="EL716">
        <v>3</v>
      </c>
      <c r="EM716">
        <v>2</v>
      </c>
      <c r="EN716">
        <v>1</v>
      </c>
      <c r="EO716">
        <v>1</v>
      </c>
      <c r="EP716">
        <v>1</v>
      </c>
      <c r="EQ716">
        <v>1</v>
      </c>
      <c r="ER716">
        <v>2</v>
      </c>
      <c r="ES716">
        <v>1</v>
      </c>
      <c r="ET716">
        <v>10</v>
      </c>
      <c r="EU716">
        <f t="shared" ref="EU716:EU717" si="29">IF(ET716&gt;=30,1,IF(ET716&gt;=20,2,IF(ET716&gt;=15,3,IF(ET716&gt;=10,4,IF(ET716&gt;=5,5,IF(ET716&gt;0,6,0))))))</f>
        <v>4</v>
      </c>
      <c r="EV716">
        <v>1</v>
      </c>
      <c r="EW716">
        <v>2</v>
      </c>
      <c r="EX716">
        <v>1</v>
      </c>
      <c r="EY716">
        <v>2</v>
      </c>
      <c r="EZ716">
        <v>1</v>
      </c>
      <c r="FA716">
        <v>1</v>
      </c>
      <c r="FD716">
        <v>1</v>
      </c>
      <c r="FG716">
        <v>0</v>
      </c>
      <c r="FH716" t="s">
        <v>5510</v>
      </c>
      <c r="FI716">
        <v>2</v>
      </c>
      <c r="FJ716" t="s">
        <v>204</v>
      </c>
      <c r="FK716">
        <v>5</v>
      </c>
      <c r="FL716">
        <v>12</v>
      </c>
      <c r="FM716">
        <v>12</v>
      </c>
      <c r="FN716">
        <v>15</v>
      </c>
      <c r="FO716" t="s">
        <v>2220</v>
      </c>
      <c r="FP716">
        <v>1.5</v>
      </c>
      <c r="FQ716" t="s">
        <v>3180</v>
      </c>
      <c r="FR716" t="s">
        <v>3196</v>
      </c>
      <c r="FS716">
        <v>1</v>
      </c>
      <c r="FT716">
        <v>1</v>
      </c>
      <c r="FU716" t="s">
        <v>2213</v>
      </c>
      <c r="FV716" t="s">
        <v>3182</v>
      </c>
      <c r="FW716">
        <v>0</v>
      </c>
      <c r="FX716">
        <v>1</v>
      </c>
      <c r="FY716">
        <v>0</v>
      </c>
      <c r="FZ716">
        <v>0</v>
      </c>
      <c r="GA716">
        <v>7861</v>
      </c>
      <c r="GB716">
        <v>71</v>
      </c>
      <c r="GC716">
        <v>110.71830989999999</v>
      </c>
      <c r="GD716" t="s">
        <v>2401</v>
      </c>
      <c r="GE716">
        <v>1</v>
      </c>
      <c r="HG716" t="s">
        <v>202</v>
      </c>
      <c r="HJ716">
        <v>0</v>
      </c>
    </row>
    <row r="717" spans="1:218" x14ac:dyDescent="0.3">
      <c r="A717">
        <v>267</v>
      </c>
      <c r="B717" t="s">
        <v>3303</v>
      </c>
      <c r="C717" t="s">
        <v>5533</v>
      </c>
      <c r="D717" t="s">
        <v>212</v>
      </c>
      <c r="E717">
        <v>1</v>
      </c>
      <c r="F717" t="s">
        <v>202</v>
      </c>
      <c r="H717">
        <v>1</v>
      </c>
      <c r="M717">
        <v>1</v>
      </c>
      <c r="N717">
        <v>1</v>
      </c>
      <c r="U717">
        <v>1</v>
      </c>
      <c r="W717">
        <v>3</v>
      </c>
      <c r="X717" t="s">
        <v>5507</v>
      </c>
      <c r="Y717">
        <v>1</v>
      </c>
      <c r="Z717">
        <v>1</v>
      </c>
      <c r="AA717">
        <v>-97</v>
      </c>
      <c r="AB717">
        <v>-97</v>
      </c>
      <c r="AD717" t="s">
        <v>202</v>
      </c>
      <c r="AE717">
        <v>1</v>
      </c>
      <c r="AF717">
        <v>2</v>
      </c>
      <c r="AG717">
        <v>2</v>
      </c>
      <c r="AH717">
        <v>1</v>
      </c>
      <c r="AI717">
        <v>2</v>
      </c>
      <c r="AJ717">
        <v>2</v>
      </c>
      <c r="AK717" t="s">
        <v>5534</v>
      </c>
      <c r="AL717">
        <v>1</v>
      </c>
      <c r="AM717">
        <v>1</v>
      </c>
      <c r="AN717">
        <v>2</v>
      </c>
      <c r="AO717">
        <v>2</v>
      </c>
      <c r="AP717">
        <v>2</v>
      </c>
      <c r="AQ717">
        <v>2</v>
      </c>
      <c r="AR717" t="s">
        <v>5535</v>
      </c>
      <c r="AS717">
        <v>2</v>
      </c>
      <c r="AT717">
        <v>2</v>
      </c>
      <c r="AU717">
        <v>2</v>
      </c>
      <c r="AV717">
        <v>2</v>
      </c>
      <c r="AW717">
        <v>4</v>
      </c>
      <c r="AX717">
        <v>5</v>
      </c>
      <c r="AY717">
        <v>2</v>
      </c>
      <c r="BE717">
        <v>1</v>
      </c>
      <c r="BF717">
        <v>1</v>
      </c>
      <c r="BG717">
        <v>1</v>
      </c>
      <c r="BH717">
        <v>1</v>
      </c>
      <c r="BI717">
        <v>1</v>
      </c>
      <c r="BJ717">
        <v>0</v>
      </c>
      <c r="BM717">
        <v>1</v>
      </c>
      <c r="BN717">
        <v>1</v>
      </c>
      <c r="BO717">
        <v>3</v>
      </c>
      <c r="BP717">
        <v>1</v>
      </c>
      <c r="BQ717">
        <v>6</v>
      </c>
      <c r="BR717">
        <v>6</v>
      </c>
      <c r="BS717">
        <v>1</v>
      </c>
      <c r="BT717">
        <v>5</v>
      </c>
      <c r="BV717">
        <v>3</v>
      </c>
      <c r="BX717">
        <v>0</v>
      </c>
      <c r="BZ717">
        <v>0</v>
      </c>
      <c r="CB717">
        <v>2</v>
      </c>
      <c r="CJ717">
        <v>2</v>
      </c>
      <c r="CK717">
        <v>2</v>
      </c>
      <c r="CL717">
        <v>3</v>
      </c>
      <c r="CM717">
        <v>6</v>
      </c>
      <c r="CS717">
        <v>2</v>
      </c>
      <c r="CT717">
        <v>2</v>
      </c>
      <c r="CU717">
        <v>1</v>
      </c>
      <c r="CV717" t="s">
        <v>251</v>
      </c>
      <c r="CW717">
        <v>1428</v>
      </c>
      <c r="CX717">
        <v>23.8</v>
      </c>
      <c r="CY717">
        <v>2</v>
      </c>
      <c r="CZ717">
        <v>1</v>
      </c>
      <c r="DA717" t="s">
        <v>4081</v>
      </c>
      <c r="DC717">
        <v>1</v>
      </c>
      <c r="DD717">
        <v>1</v>
      </c>
      <c r="DE717">
        <v>12</v>
      </c>
      <c r="DN717" t="s">
        <v>3177</v>
      </c>
      <c r="DO717" t="s">
        <v>3177</v>
      </c>
      <c r="DP717" t="s">
        <v>3178</v>
      </c>
      <c r="DQ717" t="s">
        <v>202</v>
      </c>
      <c r="DR717" t="s">
        <v>202</v>
      </c>
      <c r="DT717">
        <v>1</v>
      </c>
      <c r="DV717">
        <v>1</v>
      </c>
      <c r="DW717">
        <v>0</v>
      </c>
      <c r="DX717">
        <v>-97</v>
      </c>
      <c r="DY717">
        <v>1</v>
      </c>
      <c r="DZ717">
        <v>1</v>
      </c>
      <c r="EA717">
        <v>10</v>
      </c>
      <c r="EB717">
        <f>IF(EA717&gt;=30,1,IF(EA717&gt;=20,2,IF(EA717&gt;=15,3,IF(EA717&gt;=10,4,IF(EA717&gt;=5,5,IF(EA717&gt;0,6,0))))))</f>
        <v>4</v>
      </c>
      <c r="EC717">
        <v>2</v>
      </c>
      <c r="EE717">
        <v>6</v>
      </c>
      <c r="EL717">
        <v>2</v>
      </c>
      <c r="EM717">
        <v>2</v>
      </c>
      <c r="EN717">
        <v>1</v>
      </c>
      <c r="EO717">
        <v>2</v>
      </c>
      <c r="EP717">
        <v>1</v>
      </c>
      <c r="EQ717">
        <v>1</v>
      </c>
      <c r="ER717">
        <v>2</v>
      </c>
      <c r="ES717">
        <v>1</v>
      </c>
      <c r="ET717">
        <v>7</v>
      </c>
      <c r="EU717">
        <f t="shared" si="29"/>
        <v>5</v>
      </c>
      <c r="EV717">
        <v>6</v>
      </c>
      <c r="EW717">
        <v>2</v>
      </c>
      <c r="EX717">
        <v>1</v>
      </c>
      <c r="EY717">
        <v>4</v>
      </c>
      <c r="EZ717">
        <v>1</v>
      </c>
      <c r="FA717">
        <v>2</v>
      </c>
      <c r="FB717">
        <v>1</v>
      </c>
      <c r="FC717">
        <v>1</v>
      </c>
      <c r="FD717">
        <v>2</v>
      </c>
      <c r="FG717">
        <v>0</v>
      </c>
      <c r="FH717" t="s">
        <v>5510</v>
      </c>
      <c r="FI717">
        <v>2</v>
      </c>
      <c r="FJ717" t="s">
        <v>204</v>
      </c>
      <c r="FK717">
        <v>6</v>
      </c>
      <c r="FL717">
        <v>12</v>
      </c>
      <c r="FM717">
        <v>12</v>
      </c>
      <c r="FN717">
        <v>10</v>
      </c>
      <c r="FO717" t="s">
        <v>2212</v>
      </c>
      <c r="FP717">
        <v>1.5</v>
      </c>
      <c r="FQ717" t="s">
        <v>3180</v>
      </c>
      <c r="FR717" t="s">
        <v>3189</v>
      </c>
      <c r="FS717">
        <v>0</v>
      </c>
      <c r="FT717">
        <v>1</v>
      </c>
      <c r="FU717" t="s">
        <v>2213</v>
      </c>
      <c r="FV717" t="s">
        <v>3182</v>
      </c>
      <c r="FW717">
        <v>0</v>
      </c>
      <c r="FX717">
        <v>1</v>
      </c>
      <c r="FY717">
        <v>0</v>
      </c>
      <c r="FZ717">
        <v>0</v>
      </c>
      <c r="GA717">
        <v>4824</v>
      </c>
      <c r="GB717">
        <v>17</v>
      </c>
      <c r="GC717">
        <v>283.76470590000002</v>
      </c>
      <c r="GD717" t="s">
        <v>2401</v>
      </c>
      <c r="GE717">
        <v>1</v>
      </c>
      <c r="HG717" t="s">
        <v>202</v>
      </c>
      <c r="HJ717">
        <v>0</v>
      </c>
    </row>
    <row r="718" spans="1:218" x14ac:dyDescent="0.3">
      <c r="A718">
        <v>273</v>
      </c>
      <c r="B718" t="s">
        <v>3221</v>
      </c>
      <c r="C718" t="s">
        <v>5536</v>
      </c>
      <c r="D718" t="s">
        <v>212</v>
      </c>
      <c r="E718">
        <v>1</v>
      </c>
      <c r="F718" t="s">
        <v>202</v>
      </c>
      <c r="H718">
        <v>1</v>
      </c>
      <c r="M718">
        <v>1</v>
      </c>
      <c r="N718">
        <v>1</v>
      </c>
      <c r="U718">
        <v>1</v>
      </c>
      <c r="W718">
        <v>1</v>
      </c>
      <c r="X718" t="s">
        <v>5507</v>
      </c>
      <c r="Y718">
        <v>1</v>
      </c>
      <c r="Z718">
        <v>1</v>
      </c>
      <c r="AA718">
        <v>1</v>
      </c>
      <c r="AB718">
        <v>4</v>
      </c>
      <c r="AD718" t="s">
        <v>202</v>
      </c>
      <c r="AE718">
        <v>1</v>
      </c>
      <c r="AF718">
        <v>2</v>
      </c>
      <c r="AG718">
        <v>2</v>
      </c>
      <c r="AH718">
        <v>2</v>
      </c>
      <c r="AI718">
        <v>2</v>
      </c>
      <c r="AJ718">
        <v>2</v>
      </c>
      <c r="AK718" t="s">
        <v>5537</v>
      </c>
      <c r="AL718">
        <v>-97</v>
      </c>
      <c r="AM718">
        <v>-97</v>
      </c>
      <c r="AN718">
        <v>2</v>
      </c>
      <c r="AO718">
        <v>2</v>
      </c>
      <c r="AP718">
        <v>1</v>
      </c>
      <c r="AQ718">
        <v>2</v>
      </c>
      <c r="AR718" t="s">
        <v>5538</v>
      </c>
      <c r="AS718">
        <v>2</v>
      </c>
      <c r="AT718">
        <v>1</v>
      </c>
      <c r="AU718">
        <v>1</v>
      </c>
      <c r="AV718">
        <v>2</v>
      </c>
      <c r="AW718">
        <v>5</v>
      </c>
      <c r="AX718">
        <v>5</v>
      </c>
      <c r="AY718">
        <v>1</v>
      </c>
      <c r="AZ718">
        <v>2</v>
      </c>
      <c r="BA718">
        <v>3</v>
      </c>
      <c r="BB718">
        <v>4</v>
      </c>
      <c r="BC718">
        <v>5</v>
      </c>
      <c r="BD718">
        <v>6</v>
      </c>
      <c r="BE718">
        <v>1</v>
      </c>
      <c r="BF718">
        <v>1</v>
      </c>
      <c r="BG718">
        <v>1</v>
      </c>
      <c r="BH718">
        <v>1</v>
      </c>
      <c r="BI718">
        <v>1</v>
      </c>
      <c r="BJ718">
        <v>0</v>
      </c>
      <c r="BM718">
        <v>1</v>
      </c>
      <c r="BN718">
        <v>1</v>
      </c>
      <c r="BO718">
        <v>4</v>
      </c>
      <c r="BP718">
        <v>1</v>
      </c>
      <c r="BQ718">
        <v>40</v>
      </c>
      <c r="BR718">
        <v>1</v>
      </c>
      <c r="BS718">
        <v>1</v>
      </c>
      <c r="BT718">
        <v>2</v>
      </c>
      <c r="BU718">
        <v>2</v>
      </c>
      <c r="BV718">
        <v>0</v>
      </c>
      <c r="BW718">
        <v>2</v>
      </c>
      <c r="BX718">
        <v>0</v>
      </c>
      <c r="BY718">
        <v>2</v>
      </c>
      <c r="BZ718">
        <v>0</v>
      </c>
      <c r="CA718">
        <v>2</v>
      </c>
      <c r="CB718">
        <v>0</v>
      </c>
      <c r="CC718">
        <v>2</v>
      </c>
      <c r="CD718">
        <v>0</v>
      </c>
      <c r="CE718">
        <v>2</v>
      </c>
      <c r="CF718">
        <v>0</v>
      </c>
      <c r="CG718">
        <v>2</v>
      </c>
      <c r="CH718">
        <v>2</v>
      </c>
      <c r="CI718">
        <v>2</v>
      </c>
      <c r="CJ718">
        <v>1</v>
      </c>
      <c r="CK718">
        <v>1</v>
      </c>
      <c r="CL718">
        <v>4</v>
      </c>
      <c r="CM718">
        <v>1</v>
      </c>
      <c r="CR718">
        <v>2</v>
      </c>
      <c r="CS718">
        <v>-98</v>
      </c>
      <c r="CT718">
        <v>1</v>
      </c>
      <c r="CU718">
        <v>2</v>
      </c>
      <c r="CV718" t="s">
        <v>2533</v>
      </c>
      <c r="CW718">
        <v>1829</v>
      </c>
      <c r="CX718">
        <v>30.48</v>
      </c>
      <c r="CY718">
        <v>2</v>
      </c>
      <c r="CZ718">
        <v>1</v>
      </c>
      <c r="DA718" t="s">
        <v>473</v>
      </c>
      <c r="DC718">
        <v>1</v>
      </c>
      <c r="DD718">
        <v>1</v>
      </c>
      <c r="DE718">
        <v>10</v>
      </c>
      <c r="DN718" t="s">
        <v>3177</v>
      </c>
      <c r="DO718" t="s">
        <v>3177</v>
      </c>
      <c r="DP718" t="s">
        <v>3178</v>
      </c>
      <c r="DQ718" t="s">
        <v>202</v>
      </c>
      <c r="DR718" t="s">
        <v>202</v>
      </c>
      <c r="DT718">
        <v>1</v>
      </c>
      <c r="DV718">
        <v>1</v>
      </c>
      <c r="DW718">
        <v>0</v>
      </c>
      <c r="DX718">
        <v>1</v>
      </c>
      <c r="DY718">
        <v>1</v>
      </c>
      <c r="DZ718">
        <v>-97</v>
      </c>
      <c r="EB718">
        <v>1</v>
      </c>
      <c r="EC718">
        <v>2</v>
      </c>
      <c r="EE718">
        <v>10</v>
      </c>
      <c r="EL718">
        <v>2</v>
      </c>
      <c r="EM718">
        <v>-97</v>
      </c>
      <c r="EN718">
        <v>1</v>
      </c>
      <c r="EO718">
        <v>1</v>
      </c>
      <c r="EP718">
        <v>2</v>
      </c>
      <c r="EZ718">
        <v>1</v>
      </c>
      <c r="FA718">
        <v>2</v>
      </c>
      <c r="FB718">
        <v>-97</v>
      </c>
      <c r="FE718">
        <v>3</v>
      </c>
      <c r="FG718">
        <v>0</v>
      </c>
      <c r="FH718" t="s">
        <v>5510</v>
      </c>
      <c r="FI718">
        <v>2</v>
      </c>
      <c r="FJ718" t="s">
        <v>204</v>
      </c>
      <c r="FK718">
        <v>10</v>
      </c>
      <c r="FL718">
        <v>12</v>
      </c>
      <c r="FM718">
        <v>12</v>
      </c>
      <c r="FN718">
        <v>40</v>
      </c>
      <c r="FO718" t="s">
        <v>2212</v>
      </c>
      <c r="FQ718" t="s">
        <v>3180</v>
      </c>
      <c r="FR718" t="s">
        <v>3196</v>
      </c>
      <c r="FS718">
        <v>1</v>
      </c>
      <c r="FT718">
        <v>0</v>
      </c>
      <c r="FU718" t="s">
        <v>2207</v>
      </c>
      <c r="FV718" t="s">
        <v>2207</v>
      </c>
      <c r="FW718">
        <v>1</v>
      </c>
      <c r="FX718">
        <v>0</v>
      </c>
      <c r="FY718">
        <v>1</v>
      </c>
      <c r="FZ718">
        <v>0</v>
      </c>
      <c r="GA718">
        <v>7861</v>
      </c>
      <c r="GB718">
        <v>71</v>
      </c>
      <c r="GC718">
        <v>110.71830989999999</v>
      </c>
      <c r="GD718" t="s">
        <v>2401</v>
      </c>
      <c r="GE718">
        <v>1</v>
      </c>
      <c r="HG718" t="s">
        <v>202</v>
      </c>
      <c r="HI718">
        <v>1</v>
      </c>
      <c r="HJ718">
        <v>1</v>
      </c>
    </row>
    <row r="719" spans="1:218" x14ac:dyDescent="0.3">
      <c r="A719">
        <v>304</v>
      </c>
      <c r="B719" t="s">
        <v>3221</v>
      </c>
      <c r="C719" t="s">
        <v>5539</v>
      </c>
      <c r="D719" t="s">
        <v>212</v>
      </c>
      <c r="E719">
        <v>1</v>
      </c>
      <c r="F719" t="s">
        <v>202</v>
      </c>
      <c r="H719">
        <v>1</v>
      </c>
      <c r="M719">
        <v>1</v>
      </c>
      <c r="N719">
        <v>1</v>
      </c>
      <c r="U719">
        <v>1</v>
      </c>
      <c r="W719">
        <v>1</v>
      </c>
      <c r="X719" t="s">
        <v>5507</v>
      </c>
      <c r="Y719">
        <v>1</v>
      </c>
      <c r="Z719">
        <v>1</v>
      </c>
      <c r="AA719">
        <v>8</v>
      </c>
      <c r="AB719">
        <v>8</v>
      </c>
      <c r="AD719" t="s">
        <v>202</v>
      </c>
      <c r="AE719">
        <v>1</v>
      </c>
      <c r="AF719">
        <v>2</v>
      </c>
      <c r="AG719">
        <v>2</v>
      </c>
      <c r="AH719">
        <v>2</v>
      </c>
      <c r="AI719">
        <v>2</v>
      </c>
      <c r="AJ719">
        <v>2</v>
      </c>
      <c r="AK719" t="s">
        <v>5540</v>
      </c>
      <c r="AL719">
        <v>2</v>
      </c>
      <c r="AM719">
        <v>2</v>
      </c>
      <c r="AN719">
        <v>1</v>
      </c>
      <c r="AO719">
        <v>2</v>
      </c>
      <c r="AP719">
        <v>2</v>
      </c>
      <c r="AQ719">
        <v>2</v>
      </c>
      <c r="AR719" t="s">
        <v>5541</v>
      </c>
      <c r="AS719">
        <v>2</v>
      </c>
      <c r="AT719">
        <v>2</v>
      </c>
      <c r="AU719">
        <v>2</v>
      </c>
      <c r="AV719">
        <v>2</v>
      </c>
      <c r="AW719">
        <v>1</v>
      </c>
      <c r="AX719">
        <v>1</v>
      </c>
      <c r="AY719">
        <v>4</v>
      </c>
      <c r="BE719">
        <v>1</v>
      </c>
      <c r="BF719">
        <v>2</v>
      </c>
      <c r="BG719">
        <v>1</v>
      </c>
      <c r="BH719">
        <v>2</v>
      </c>
      <c r="BI719">
        <v>1</v>
      </c>
      <c r="BJ719">
        <v>0</v>
      </c>
      <c r="BM719">
        <v>1</v>
      </c>
      <c r="BN719">
        <v>1</v>
      </c>
      <c r="BO719">
        <v>3</v>
      </c>
      <c r="BP719">
        <v>1</v>
      </c>
      <c r="BQ719">
        <v>2</v>
      </c>
      <c r="BR719">
        <v>1</v>
      </c>
      <c r="BS719">
        <v>1</v>
      </c>
      <c r="BT719">
        <v>4</v>
      </c>
      <c r="BV719">
        <v>0</v>
      </c>
      <c r="BX719">
        <v>2</v>
      </c>
      <c r="BZ719">
        <v>0</v>
      </c>
      <c r="CB719">
        <v>2</v>
      </c>
      <c r="CJ719">
        <v>1</v>
      </c>
      <c r="CK719">
        <v>1</v>
      </c>
      <c r="CL719">
        <v>5</v>
      </c>
      <c r="CM719">
        <v>6</v>
      </c>
      <c r="CS719">
        <v>4</v>
      </c>
      <c r="CT719">
        <v>1</v>
      </c>
      <c r="CU719">
        <v>2</v>
      </c>
      <c r="CV719" t="s">
        <v>566</v>
      </c>
      <c r="CW719">
        <v>689</v>
      </c>
      <c r="CX719">
        <v>11.48</v>
      </c>
      <c r="CY719">
        <v>2</v>
      </c>
      <c r="CZ719">
        <v>1</v>
      </c>
      <c r="DA719" t="s">
        <v>848</v>
      </c>
      <c r="DC719">
        <v>1</v>
      </c>
      <c r="DD719">
        <v>1</v>
      </c>
      <c r="DE719">
        <v>10</v>
      </c>
      <c r="DN719" t="s">
        <v>3622</v>
      </c>
      <c r="DO719" t="s">
        <v>3622</v>
      </c>
      <c r="DP719" t="s">
        <v>3178</v>
      </c>
      <c r="DQ719" t="s">
        <v>202</v>
      </c>
      <c r="DR719" t="s">
        <v>202</v>
      </c>
      <c r="DT719">
        <v>1</v>
      </c>
      <c r="DV719">
        <v>1</v>
      </c>
      <c r="DW719">
        <v>0</v>
      </c>
      <c r="DX719">
        <v>8</v>
      </c>
      <c r="DY719">
        <v>1</v>
      </c>
      <c r="DZ719">
        <v>1</v>
      </c>
      <c r="EA719">
        <v>10</v>
      </c>
      <c r="EB719">
        <f>IF(EA719&gt;=30,1,IF(EA719&gt;=20,2,IF(EA719&gt;=15,3,IF(EA719&gt;=10,4,IF(EA719&gt;=5,5,IF(EA719&gt;0,6,0))))))</f>
        <v>4</v>
      </c>
      <c r="EC719">
        <v>2</v>
      </c>
      <c r="EE719">
        <v>1</v>
      </c>
      <c r="EL719">
        <v>3</v>
      </c>
      <c r="EM719">
        <v>1</v>
      </c>
      <c r="EN719">
        <v>1</v>
      </c>
      <c r="EO719">
        <v>1</v>
      </c>
      <c r="EP719">
        <v>2</v>
      </c>
      <c r="EZ719">
        <v>1</v>
      </c>
      <c r="FA719">
        <v>-97</v>
      </c>
      <c r="FD719">
        <v>-97</v>
      </c>
      <c r="FG719">
        <v>0</v>
      </c>
      <c r="FH719" t="s">
        <v>5510</v>
      </c>
      <c r="FI719">
        <v>2</v>
      </c>
      <c r="FJ719" t="s">
        <v>204</v>
      </c>
      <c r="FK719">
        <v>1</v>
      </c>
      <c r="FL719">
        <v>12</v>
      </c>
      <c r="FM719">
        <v>12</v>
      </c>
      <c r="FN719">
        <v>10</v>
      </c>
      <c r="FO719" t="s">
        <v>2220</v>
      </c>
      <c r="FP719">
        <v>0.5</v>
      </c>
      <c r="FQ719" t="s">
        <v>3180</v>
      </c>
      <c r="FR719" t="s">
        <v>3196</v>
      </c>
      <c r="FS719">
        <v>1</v>
      </c>
      <c r="FT719">
        <v>0</v>
      </c>
      <c r="FU719" t="s">
        <v>2207</v>
      </c>
      <c r="FV719" t="s">
        <v>2207</v>
      </c>
      <c r="FW719">
        <v>0</v>
      </c>
      <c r="FX719">
        <v>1</v>
      </c>
      <c r="FY719">
        <v>0</v>
      </c>
      <c r="FZ719">
        <v>0</v>
      </c>
      <c r="GA719">
        <v>7861</v>
      </c>
      <c r="GB719">
        <v>71</v>
      </c>
      <c r="GC719">
        <v>110.71830989999999</v>
      </c>
      <c r="GD719" t="s">
        <v>2401</v>
      </c>
      <c r="GE719">
        <v>1</v>
      </c>
      <c r="HG719" t="s">
        <v>202</v>
      </c>
      <c r="HJ719">
        <v>0</v>
      </c>
    </row>
    <row r="720" spans="1:218" x14ac:dyDescent="0.3">
      <c r="A720">
        <v>1190</v>
      </c>
      <c r="B720" t="s">
        <v>3264</v>
      </c>
      <c r="C720" t="s">
        <v>4971</v>
      </c>
      <c r="D720" t="s">
        <v>194</v>
      </c>
      <c r="E720">
        <v>1</v>
      </c>
      <c r="F720" t="s">
        <v>202</v>
      </c>
      <c r="H720">
        <v>1</v>
      </c>
      <c r="M720">
        <v>1</v>
      </c>
      <c r="N720">
        <v>1</v>
      </c>
      <c r="U720">
        <v>1</v>
      </c>
      <c r="W720">
        <v>1</v>
      </c>
      <c r="X720" t="s">
        <v>3174</v>
      </c>
      <c r="Y720">
        <v>1</v>
      </c>
      <c r="Z720">
        <v>1</v>
      </c>
      <c r="AA720">
        <v>5</v>
      </c>
      <c r="AD720" t="s">
        <v>202</v>
      </c>
      <c r="AE720">
        <v>1</v>
      </c>
      <c r="AF720">
        <v>1</v>
      </c>
      <c r="AG720">
        <v>1</v>
      </c>
      <c r="AH720">
        <v>2</v>
      </c>
      <c r="AI720">
        <v>1</v>
      </c>
      <c r="AJ720">
        <v>2</v>
      </c>
      <c r="AK720" t="s">
        <v>4972</v>
      </c>
      <c r="AL720">
        <v>1</v>
      </c>
      <c r="AM720">
        <v>2</v>
      </c>
      <c r="AN720">
        <v>1</v>
      </c>
      <c r="AO720">
        <v>2</v>
      </c>
      <c r="AP720">
        <v>2</v>
      </c>
      <c r="AQ720">
        <v>1</v>
      </c>
      <c r="AR720" t="s">
        <v>4973</v>
      </c>
      <c r="AS720">
        <v>2</v>
      </c>
      <c r="AT720">
        <v>1</v>
      </c>
      <c r="AU720">
        <v>1</v>
      </c>
      <c r="AV720">
        <v>1</v>
      </c>
      <c r="AW720">
        <v>7</v>
      </c>
      <c r="AX720">
        <v>1</v>
      </c>
      <c r="AY720">
        <v>1</v>
      </c>
      <c r="AZ720">
        <v>3</v>
      </c>
      <c r="BA720">
        <v>5</v>
      </c>
      <c r="BE720">
        <v>1</v>
      </c>
      <c r="BF720">
        <v>1</v>
      </c>
      <c r="BG720">
        <v>1</v>
      </c>
      <c r="BH720">
        <v>1</v>
      </c>
      <c r="BI720">
        <v>1</v>
      </c>
      <c r="BJ720">
        <v>0</v>
      </c>
      <c r="BM720">
        <v>1</v>
      </c>
      <c r="BN720">
        <v>1</v>
      </c>
      <c r="BO720">
        <v>4</v>
      </c>
      <c r="BP720">
        <v>1</v>
      </c>
      <c r="BQ720">
        <v>35</v>
      </c>
      <c r="BR720">
        <v>2</v>
      </c>
      <c r="BS720">
        <v>1</v>
      </c>
      <c r="BT720">
        <v>2</v>
      </c>
      <c r="BV720">
        <v>0</v>
      </c>
      <c r="BX720">
        <v>0</v>
      </c>
      <c r="BZ720">
        <v>0</v>
      </c>
      <c r="CB720">
        <v>0</v>
      </c>
      <c r="CD720">
        <v>0</v>
      </c>
      <c r="CF720">
        <v>2</v>
      </c>
      <c r="CJ720">
        <v>-98</v>
      </c>
      <c r="CK720">
        <v>-98</v>
      </c>
      <c r="CL720">
        <v>-98</v>
      </c>
      <c r="CM720">
        <v>3</v>
      </c>
      <c r="CR720">
        <v>2</v>
      </c>
      <c r="CS720">
        <v>-98</v>
      </c>
      <c r="CT720">
        <v>1</v>
      </c>
      <c r="CU720">
        <v>2</v>
      </c>
      <c r="CV720" t="s">
        <v>229</v>
      </c>
      <c r="CW720">
        <v>756</v>
      </c>
      <c r="CX720">
        <v>12.6</v>
      </c>
      <c r="CY720">
        <v>2</v>
      </c>
      <c r="CZ720">
        <v>1</v>
      </c>
      <c r="DA720" t="s">
        <v>725</v>
      </c>
      <c r="DC720">
        <v>1</v>
      </c>
      <c r="DD720">
        <v>1</v>
      </c>
      <c r="DE720">
        <v>16</v>
      </c>
      <c r="DN720" t="s">
        <v>4897</v>
      </c>
      <c r="DO720" t="s">
        <v>4897</v>
      </c>
      <c r="DP720" t="s">
        <v>3178</v>
      </c>
      <c r="DQ720" t="s">
        <v>202</v>
      </c>
      <c r="DR720" t="s">
        <v>202</v>
      </c>
      <c r="DT720">
        <v>1</v>
      </c>
      <c r="DV720">
        <v>1</v>
      </c>
      <c r="DW720">
        <v>0</v>
      </c>
      <c r="DX720">
        <v>5</v>
      </c>
      <c r="DY720">
        <v>1</v>
      </c>
      <c r="DZ720">
        <v>1</v>
      </c>
      <c r="EA720">
        <v>12</v>
      </c>
      <c r="EB720">
        <f>IF(EA720&gt;=30,1,IF(EA720&gt;=20,2,IF(EA720&gt;=15,3,IF(EA720&gt;=10,4,IF(EA720&gt;=5,5,IF(EA720&gt;0,6,0))))))</f>
        <v>4</v>
      </c>
      <c r="EC720">
        <v>2</v>
      </c>
      <c r="EE720">
        <v>12</v>
      </c>
      <c r="EL720">
        <v>1</v>
      </c>
      <c r="EM720">
        <v>3</v>
      </c>
      <c r="EN720">
        <v>1</v>
      </c>
      <c r="EO720">
        <v>1</v>
      </c>
      <c r="EP720">
        <v>1</v>
      </c>
      <c r="EQ720">
        <v>1</v>
      </c>
      <c r="ER720">
        <v>1</v>
      </c>
      <c r="EZ720">
        <v>1</v>
      </c>
      <c r="FA720">
        <v>3</v>
      </c>
      <c r="FD720">
        <v>1</v>
      </c>
      <c r="FG720">
        <v>0</v>
      </c>
      <c r="FH720" t="s">
        <v>3179</v>
      </c>
      <c r="FI720">
        <v>1</v>
      </c>
      <c r="FJ720" t="s">
        <v>204</v>
      </c>
      <c r="FK720">
        <v>12</v>
      </c>
      <c r="FL720">
        <v>12</v>
      </c>
      <c r="FM720">
        <v>12</v>
      </c>
      <c r="FN720">
        <v>12</v>
      </c>
      <c r="FO720" t="s">
        <v>2206</v>
      </c>
      <c r="FP720">
        <v>3.5</v>
      </c>
      <c r="FQ720" t="s">
        <v>3180</v>
      </c>
      <c r="FR720" t="s">
        <v>3196</v>
      </c>
      <c r="FS720">
        <v>1</v>
      </c>
      <c r="FT720">
        <v>1</v>
      </c>
      <c r="FU720" t="s">
        <v>2221</v>
      </c>
      <c r="FV720" t="s">
        <v>3182</v>
      </c>
      <c r="FW720">
        <v>0</v>
      </c>
      <c r="FX720">
        <v>1</v>
      </c>
      <c r="FY720">
        <v>0</v>
      </c>
      <c r="FZ720">
        <v>0</v>
      </c>
      <c r="GA720">
        <v>14027</v>
      </c>
      <c r="GB720">
        <v>56</v>
      </c>
      <c r="GC720">
        <v>250.48214290000001</v>
      </c>
      <c r="GD720" t="s">
        <v>2401</v>
      </c>
      <c r="GE720">
        <v>1</v>
      </c>
      <c r="HG720" t="s">
        <v>202</v>
      </c>
      <c r="HJ720">
        <v>0</v>
      </c>
    </row>
    <row r="721" spans="1:218" x14ac:dyDescent="0.3">
      <c r="A721">
        <v>1221</v>
      </c>
      <c r="B721" t="s">
        <v>3250</v>
      </c>
      <c r="C721" t="s">
        <v>5034</v>
      </c>
      <c r="D721" t="s">
        <v>265</v>
      </c>
      <c r="E721">
        <v>1</v>
      </c>
      <c r="F721" t="s">
        <v>202</v>
      </c>
      <c r="H721">
        <v>1</v>
      </c>
      <c r="M721">
        <v>1</v>
      </c>
      <c r="N721">
        <v>1</v>
      </c>
      <c r="U721">
        <v>1</v>
      </c>
      <c r="W721">
        <v>1</v>
      </c>
      <c r="X721" t="s">
        <v>3174</v>
      </c>
      <c r="Y721">
        <v>1</v>
      </c>
      <c r="Z721">
        <v>1</v>
      </c>
      <c r="AA721">
        <v>7</v>
      </c>
      <c r="AD721" t="s">
        <v>202</v>
      </c>
      <c r="AE721">
        <v>1</v>
      </c>
      <c r="AF721">
        <v>-97</v>
      </c>
      <c r="AG721">
        <v>2</v>
      </c>
      <c r="AH721">
        <v>2</v>
      </c>
      <c r="AI721">
        <v>2</v>
      </c>
      <c r="AJ721">
        <v>2</v>
      </c>
      <c r="AK721" t="s">
        <v>5035</v>
      </c>
      <c r="AL721">
        <v>1</v>
      </c>
      <c r="AM721">
        <v>1</v>
      </c>
      <c r="AN721">
        <v>1</v>
      </c>
      <c r="AO721">
        <v>2</v>
      </c>
      <c r="AP721">
        <v>2</v>
      </c>
      <c r="AQ721">
        <v>1</v>
      </c>
      <c r="AR721" t="s">
        <v>5036</v>
      </c>
      <c r="AS721">
        <v>1</v>
      </c>
      <c r="AT721">
        <v>2</v>
      </c>
      <c r="AU721">
        <v>1</v>
      </c>
      <c r="AV721">
        <v>1</v>
      </c>
      <c r="AW721">
        <v>7</v>
      </c>
      <c r="AX721">
        <v>1</v>
      </c>
      <c r="AY721">
        <v>1</v>
      </c>
      <c r="BE721">
        <v>1</v>
      </c>
      <c r="BF721">
        <v>1</v>
      </c>
      <c r="BG721">
        <v>1</v>
      </c>
      <c r="BH721">
        <v>1</v>
      </c>
      <c r="BI721">
        <v>1</v>
      </c>
      <c r="BJ721">
        <v>0</v>
      </c>
      <c r="BM721">
        <v>2</v>
      </c>
      <c r="BN721">
        <v>1</v>
      </c>
      <c r="BO721">
        <v>3</v>
      </c>
      <c r="BP721">
        <v>1</v>
      </c>
      <c r="BQ721">
        <v>23</v>
      </c>
      <c r="BR721">
        <v>3</v>
      </c>
      <c r="BS721">
        <v>1</v>
      </c>
      <c r="BT721">
        <v>5</v>
      </c>
      <c r="BV721">
        <v>2</v>
      </c>
      <c r="BX721">
        <v>1</v>
      </c>
      <c r="BZ721">
        <v>0</v>
      </c>
      <c r="CB721">
        <v>0</v>
      </c>
      <c r="CD721">
        <v>1</v>
      </c>
      <c r="CF721">
        <v>1</v>
      </c>
      <c r="CJ721">
        <v>1</v>
      </c>
      <c r="CK721">
        <v>1</v>
      </c>
      <c r="CL721">
        <v>5</v>
      </c>
      <c r="CM721">
        <v>1</v>
      </c>
      <c r="CR721">
        <v>2</v>
      </c>
      <c r="CS721">
        <v>6</v>
      </c>
      <c r="CT721">
        <v>1</v>
      </c>
      <c r="CU721">
        <v>2</v>
      </c>
      <c r="CV721" t="s">
        <v>3870</v>
      </c>
      <c r="CW721">
        <v>794</v>
      </c>
      <c r="CX721">
        <v>13.23</v>
      </c>
      <c r="CY721">
        <v>2</v>
      </c>
      <c r="CZ721">
        <v>1</v>
      </c>
      <c r="DA721" t="s">
        <v>534</v>
      </c>
      <c r="DC721">
        <v>1</v>
      </c>
      <c r="DD721">
        <v>1</v>
      </c>
      <c r="DE721">
        <v>27</v>
      </c>
      <c r="DN721" t="s">
        <v>4995</v>
      </c>
      <c r="DO721" t="s">
        <v>4995</v>
      </c>
      <c r="DP721" t="s">
        <v>3178</v>
      </c>
      <c r="DQ721" t="s">
        <v>202</v>
      </c>
      <c r="DR721" t="s">
        <v>202</v>
      </c>
      <c r="DT721">
        <v>1</v>
      </c>
      <c r="DV721">
        <v>1</v>
      </c>
      <c r="DW721">
        <v>0</v>
      </c>
      <c r="DX721">
        <v>7</v>
      </c>
      <c r="DY721">
        <v>1</v>
      </c>
      <c r="DZ721">
        <v>1</v>
      </c>
      <c r="EA721">
        <v>20</v>
      </c>
      <c r="EB721">
        <f>IF(EA721&gt;=30,1,IF(EA721&gt;=20,2,IF(EA721&gt;=15,3,IF(EA721&gt;=10,4,IF(EA721&gt;=5,5,IF(EA721&gt;0,6,0))))))</f>
        <v>2</v>
      </c>
      <c r="EC721">
        <v>2</v>
      </c>
      <c r="EE721">
        <v>20</v>
      </c>
      <c r="EL721">
        <v>2</v>
      </c>
      <c r="EM721">
        <v>3</v>
      </c>
      <c r="EN721">
        <v>1</v>
      </c>
      <c r="EO721">
        <v>3</v>
      </c>
      <c r="EP721">
        <v>1</v>
      </c>
      <c r="EQ721">
        <v>1</v>
      </c>
      <c r="ER721">
        <v>1</v>
      </c>
      <c r="EZ721">
        <v>1</v>
      </c>
      <c r="FA721">
        <v>1</v>
      </c>
      <c r="FD721">
        <v>1</v>
      </c>
      <c r="FG721">
        <v>0</v>
      </c>
      <c r="FH721" t="s">
        <v>3179</v>
      </c>
      <c r="FI721">
        <v>1</v>
      </c>
      <c r="FJ721" t="s">
        <v>204</v>
      </c>
      <c r="FK721">
        <v>20</v>
      </c>
      <c r="FL721">
        <v>12</v>
      </c>
      <c r="FM721">
        <v>12</v>
      </c>
      <c r="FN721">
        <v>20</v>
      </c>
      <c r="FO721" t="s">
        <v>2212</v>
      </c>
      <c r="FP721">
        <v>3.5</v>
      </c>
      <c r="FQ721" t="s">
        <v>3180</v>
      </c>
      <c r="FR721" t="s">
        <v>3181</v>
      </c>
      <c r="FS721">
        <v>1</v>
      </c>
      <c r="FT721">
        <v>1</v>
      </c>
      <c r="FU721" t="s">
        <v>2221</v>
      </c>
      <c r="FV721" t="s">
        <v>3182</v>
      </c>
      <c r="FW721">
        <v>0</v>
      </c>
      <c r="FX721">
        <v>1</v>
      </c>
      <c r="FY721">
        <v>0</v>
      </c>
      <c r="FZ721">
        <v>0</v>
      </c>
      <c r="GA721">
        <v>6214</v>
      </c>
      <c r="GB721">
        <v>28</v>
      </c>
      <c r="GC721">
        <v>221.92857140000001</v>
      </c>
      <c r="GD721" t="s">
        <v>2401</v>
      </c>
      <c r="GE721">
        <v>1</v>
      </c>
      <c r="HG721" t="s">
        <v>202</v>
      </c>
      <c r="HJ721">
        <v>0</v>
      </c>
    </row>
    <row r="722" spans="1:218" x14ac:dyDescent="0.3">
      <c r="A722">
        <v>1226</v>
      </c>
      <c r="B722" t="s">
        <v>3183</v>
      </c>
      <c r="C722" t="s">
        <v>5042</v>
      </c>
      <c r="D722" t="s">
        <v>212</v>
      </c>
      <c r="E722">
        <v>1</v>
      </c>
      <c r="F722" t="s">
        <v>202</v>
      </c>
      <c r="H722">
        <v>1</v>
      </c>
      <c r="M722">
        <v>1</v>
      </c>
      <c r="N722">
        <v>1</v>
      </c>
      <c r="U722">
        <v>1</v>
      </c>
      <c r="W722">
        <v>1</v>
      </c>
      <c r="X722" t="s">
        <v>3174</v>
      </c>
      <c r="Y722">
        <v>1</v>
      </c>
      <c r="Z722">
        <v>1</v>
      </c>
      <c r="AA722">
        <v>6</v>
      </c>
      <c r="AD722" t="s">
        <v>202</v>
      </c>
      <c r="AE722">
        <v>1</v>
      </c>
      <c r="AF722">
        <v>1</v>
      </c>
      <c r="AG722">
        <v>1</v>
      </c>
      <c r="AH722">
        <v>2</v>
      </c>
      <c r="AI722">
        <v>1</v>
      </c>
      <c r="AJ722">
        <v>2</v>
      </c>
      <c r="AK722" t="s">
        <v>3649</v>
      </c>
      <c r="AL722">
        <v>1</v>
      </c>
      <c r="AM722">
        <v>2</v>
      </c>
      <c r="AN722">
        <v>1</v>
      </c>
      <c r="AO722">
        <v>2</v>
      </c>
      <c r="AP722">
        <v>2</v>
      </c>
      <c r="AQ722">
        <v>1</v>
      </c>
      <c r="AR722" t="s">
        <v>3650</v>
      </c>
      <c r="AS722">
        <v>2</v>
      </c>
      <c r="AT722">
        <v>1</v>
      </c>
      <c r="AU722">
        <v>3</v>
      </c>
      <c r="AV722">
        <v>1</v>
      </c>
      <c r="AW722">
        <v>7</v>
      </c>
      <c r="AX722">
        <v>3</v>
      </c>
      <c r="AY722">
        <v>4</v>
      </c>
      <c r="BE722">
        <v>1</v>
      </c>
      <c r="BF722">
        <v>2</v>
      </c>
      <c r="BG722">
        <v>1</v>
      </c>
      <c r="BH722">
        <v>2</v>
      </c>
      <c r="BI722">
        <v>1</v>
      </c>
      <c r="BJ722">
        <v>0</v>
      </c>
      <c r="BM722">
        <v>1</v>
      </c>
      <c r="BN722">
        <v>1</v>
      </c>
      <c r="BO722">
        <v>4</v>
      </c>
      <c r="BP722">
        <v>1</v>
      </c>
      <c r="BQ722">
        <v>2</v>
      </c>
      <c r="BR722">
        <v>1</v>
      </c>
      <c r="BS722">
        <v>1</v>
      </c>
      <c r="BT722">
        <v>4</v>
      </c>
      <c r="BV722">
        <v>1</v>
      </c>
      <c r="BX722">
        <v>0</v>
      </c>
      <c r="BZ722">
        <v>0</v>
      </c>
      <c r="CB722">
        <v>2</v>
      </c>
      <c r="CD722">
        <v>0</v>
      </c>
      <c r="CF722">
        <v>1</v>
      </c>
      <c r="CJ722">
        <v>2</v>
      </c>
      <c r="CK722">
        <v>2</v>
      </c>
      <c r="CL722">
        <v>7</v>
      </c>
      <c r="CM722">
        <v>1</v>
      </c>
      <c r="CR722">
        <v>2</v>
      </c>
      <c r="CS722">
        <v>7</v>
      </c>
      <c r="CT722">
        <v>1</v>
      </c>
      <c r="CU722">
        <v>2</v>
      </c>
      <c r="CV722" t="s">
        <v>810</v>
      </c>
      <c r="CW722">
        <v>742</v>
      </c>
      <c r="CX722">
        <v>12.37</v>
      </c>
      <c r="CY722">
        <v>2</v>
      </c>
      <c r="CZ722">
        <v>1</v>
      </c>
      <c r="DA722" t="s">
        <v>1806</v>
      </c>
      <c r="DC722">
        <v>1</v>
      </c>
      <c r="DD722">
        <v>1</v>
      </c>
      <c r="DE722">
        <v>4</v>
      </c>
      <c r="DN722" t="s">
        <v>4995</v>
      </c>
      <c r="DO722" t="s">
        <v>4995</v>
      </c>
      <c r="DP722" t="s">
        <v>3178</v>
      </c>
      <c r="DQ722" t="s">
        <v>202</v>
      </c>
      <c r="DR722" t="s">
        <v>202</v>
      </c>
      <c r="DT722">
        <v>1</v>
      </c>
      <c r="DV722">
        <v>1</v>
      </c>
      <c r="DW722">
        <v>0</v>
      </c>
      <c r="DX722">
        <v>6</v>
      </c>
      <c r="DY722">
        <v>1</v>
      </c>
      <c r="DZ722">
        <v>-97</v>
      </c>
      <c r="EB722">
        <v>3</v>
      </c>
      <c r="EC722">
        <v>2</v>
      </c>
      <c r="EE722">
        <v>7</v>
      </c>
      <c r="EL722">
        <v>3</v>
      </c>
      <c r="EM722">
        <v>3</v>
      </c>
      <c r="EN722">
        <v>1</v>
      </c>
      <c r="EO722">
        <v>1</v>
      </c>
      <c r="EP722">
        <v>1</v>
      </c>
      <c r="EQ722">
        <v>1</v>
      </c>
      <c r="ER722">
        <v>1</v>
      </c>
      <c r="EZ722">
        <v>1</v>
      </c>
      <c r="FA722">
        <v>1</v>
      </c>
      <c r="FD722">
        <v>1</v>
      </c>
      <c r="FG722">
        <v>0</v>
      </c>
      <c r="FH722" t="s">
        <v>3179</v>
      </c>
      <c r="FI722">
        <v>1</v>
      </c>
      <c r="FJ722" t="s">
        <v>204</v>
      </c>
      <c r="FK722">
        <v>7</v>
      </c>
      <c r="FL722">
        <v>12</v>
      </c>
      <c r="FM722">
        <v>12</v>
      </c>
      <c r="FN722">
        <v>17.5</v>
      </c>
      <c r="FO722" t="s">
        <v>2220</v>
      </c>
      <c r="FP722">
        <v>3.5</v>
      </c>
      <c r="FQ722" t="s">
        <v>3180</v>
      </c>
      <c r="FR722" t="s">
        <v>3196</v>
      </c>
      <c r="FS722">
        <v>1</v>
      </c>
      <c r="FT722">
        <v>1</v>
      </c>
      <c r="FU722" t="s">
        <v>2221</v>
      </c>
      <c r="FV722" t="s">
        <v>3182</v>
      </c>
      <c r="FW722">
        <v>0</v>
      </c>
      <c r="FX722">
        <v>1</v>
      </c>
      <c r="FY722">
        <v>0</v>
      </c>
      <c r="FZ722">
        <v>0</v>
      </c>
      <c r="GA722">
        <v>37408</v>
      </c>
      <c r="GB722">
        <v>127</v>
      </c>
      <c r="GC722">
        <v>294.55118110000001</v>
      </c>
      <c r="GD722" t="s">
        <v>2401</v>
      </c>
      <c r="GE722">
        <v>1</v>
      </c>
      <c r="HG722" t="s">
        <v>202</v>
      </c>
      <c r="HJ722">
        <v>0</v>
      </c>
    </row>
    <row r="723" spans="1:218" x14ac:dyDescent="0.3">
      <c r="A723">
        <v>1229</v>
      </c>
      <c r="B723" t="s">
        <v>3264</v>
      </c>
      <c r="C723" t="s">
        <v>5050</v>
      </c>
      <c r="D723" t="s">
        <v>194</v>
      </c>
      <c r="E723">
        <v>1</v>
      </c>
      <c r="F723" t="s">
        <v>202</v>
      </c>
      <c r="H723">
        <v>1</v>
      </c>
      <c r="M723">
        <v>1</v>
      </c>
      <c r="N723">
        <v>1</v>
      </c>
      <c r="U723">
        <v>1</v>
      </c>
      <c r="W723">
        <v>1</v>
      </c>
      <c r="X723" t="s">
        <v>3174</v>
      </c>
      <c r="Y723">
        <v>1</v>
      </c>
      <c r="Z723">
        <v>1</v>
      </c>
      <c r="AA723">
        <v>1</v>
      </c>
      <c r="AD723" t="s">
        <v>202</v>
      </c>
      <c r="AE723">
        <v>1</v>
      </c>
      <c r="AF723">
        <v>1</v>
      </c>
      <c r="AG723">
        <v>1</v>
      </c>
      <c r="AH723">
        <v>2</v>
      </c>
      <c r="AI723">
        <v>2</v>
      </c>
      <c r="AJ723">
        <v>2</v>
      </c>
      <c r="AK723" t="s">
        <v>5051</v>
      </c>
      <c r="AL723">
        <v>1</v>
      </c>
      <c r="AM723">
        <v>1</v>
      </c>
      <c r="AN723">
        <v>2</v>
      </c>
      <c r="AO723">
        <v>2</v>
      </c>
      <c r="AP723">
        <v>2</v>
      </c>
      <c r="AQ723">
        <v>1</v>
      </c>
      <c r="AR723" t="s">
        <v>5052</v>
      </c>
      <c r="AS723">
        <v>1</v>
      </c>
      <c r="AT723">
        <v>1</v>
      </c>
      <c r="AU723">
        <v>1</v>
      </c>
      <c r="AV723">
        <v>2</v>
      </c>
      <c r="AW723">
        <v>6</v>
      </c>
      <c r="AX723">
        <v>6</v>
      </c>
      <c r="AY723">
        <v>1</v>
      </c>
      <c r="BE723">
        <v>1</v>
      </c>
      <c r="BF723">
        <v>2</v>
      </c>
      <c r="BG723">
        <v>1</v>
      </c>
      <c r="BH723">
        <v>2</v>
      </c>
      <c r="BI723">
        <v>1</v>
      </c>
      <c r="BJ723">
        <v>0</v>
      </c>
      <c r="BM723">
        <v>1</v>
      </c>
      <c r="BN723">
        <v>1</v>
      </c>
      <c r="BO723">
        <v>3</v>
      </c>
      <c r="BP723">
        <v>1</v>
      </c>
      <c r="BQ723">
        <v>20</v>
      </c>
      <c r="BR723">
        <v>1</v>
      </c>
      <c r="BS723">
        <v>1</v>
      </c>
      <c r="BT723">
        <v>2</v>
      </c>
      <c r="BU723">
        <v>2</v>
      </c>
      <c r="BV723">
        <v>0</v>
      </c>
      <c r="BW723">
        <v>2</v>
      </c>
      <c r="BX723">
        <v>0</v>
      </c>
      <c r="BY723">
        <v>2</v>
      </c>
      <c r="BZ723">
        <v>0</v>
      </c>
      <c r="CA723">
        <v>2</v>
      </c>
      <c r="CB723">
        <v>0</v>
      </c>
      <c r="CC723">
        <v>2</v>
      </c>
      <c r="CD723">
        <v>0</v>
      </c>
      <c r="CE723">
        <v>2</v>
      </c>
      <c r="CF723">
        <v>0</v>
      </c>
      <c r="CG723">
        <v>2</v>
      </c>
      <c r="CH723">
        <v>2</v>
      </c>
      <c r="CI723">
        <v>2</v>
      </c>
      <c r="CJ723">
        <v>1</v>
      </c>
      <c r="CK723">
        <v>2</v>
      </c>
      <c r="CL723">
        <v>4</v>
      </c>
      <c r="CM723">
        <v>1</v>
      </c>
      <c r="CR723">
        <v>2</v>
      </c>
      <c r="CS723">
        <v>4</v>
      </c>
      <c r="CT723">
        <v>1</v>
      </c>
      <c r="CU723">
        <v>2</v>
      </c>
      <c r="CV723" t="s">
        <v>5053</v>
      </c>
      <c r="CW723">
        <v>825</v>
      </c>
      <c r="CX723">
        <v>13.75</v>
      </c>
      <c r="CY723">
        <v>2</v>
      </c>
      <c r="CZ723">
        <v>1</v>
      </c>
      <c r="DA723" t="s">
        <v>534</v>
      </c>
      <c r="DC723">
        <v>1</v>
      </c>
      <c r="DD723">
        <v>1</v>
      </c>
      <c r="DE723">
        <v>16</v>
      </c>
      <c r="DN723" t="s">
        <v>4995</v>
      </c>
      <c r="DO723" t="s">
        <v>4995</v>
      </c>
      <c r="DP723" t="s">
        <v>3178</v>
      </c>
      <c r="DQ723" t="s">
        <v>202</v>
      </c>
      <c r="DR723" t="s">
        <v>202</v>
      </c>
      <c r="DT723">
        <v>1</v>
      </c>
      <c r="DV723">
        <v>1</v>
      </c>
      <c r="DW723">
        <v>0</v>
      </c>
      <c r="DX723">
        <v>1</v>
      </c>
      <c r="DY723">
        <v>1</v>
      </c>
      <c r="DZ723">
        <v>1</v>
      </c>
      <c r="EA723">
        <v>19</v>
      </c>
      <c r="EB723">
        <f>IF(EA723&gt;=30,1,IF(EA723&gt;=20,2,IF(EA723&gt;=15,3,IF(EA723&gt;=10,4,IF(EA723&gt;=5,5,IF(EA723&gt;0,6,0))))))</f>
        <v>3</v>
      </c>
      <c r="EC723">
        <v>2</v>
      </c>
      <c r="EE723">
        <v>19</v>
      </c>
      <c r="EL723">
        <v>-97</v>
      </c>
      <c r="EM723">
        <v>1</v>
      </c>
      <c r="EN723">
        <v>1</v>
      </c>
      <c r="EO723">
        <v>1</v>
      </c>
      <c r="EP723">
        <v>1</v>
      </c>
      <c r="EQ723">
        <v>1</v>
      </c>
      <c r="ER723">
        <v>1</v>
      </c>
      <c r="EZ723">
        <v>1</v>
      </c>
      <c r="FA723">
        <v>1</v>
      </c>
      <c r="FD723">
        <v>1</v>
      </c>
      <c r="FG723">
        <v>0</v>
      </c>
      <c r="FH723" t="s">
        <v>3179</v>
      </c>
      <c r="FI723">
        <v>1</v>
      </c>
      <c r="FJ723" t="s">
        <v>204</v>
      </c>
      <c r="FK723">
        <v>19</v>
      </c>
      <c r="FL723">
        <v>12</v>
      </c>
      <c r="FM723">
        <v>12</v>
      </c>
      <c r="FN723">
        <v>19</v>
      </c>
      <c r="FO723" t="s">
        <v>202</v>
      </c>
      <c r="FP723">
        <v>0.5</v>
      </c>
      <c r="FQ723" t="s">
        <v>3180</v>
      </c>
      <c r="FR723" t="s">
        <v>3196</v>
      </c>
      <c r="FS723">
        <v>1</v>
      </c>
      <c r="FT723">
        <v>1</v>
      </c>
      <c r="FU723" t="s">
        <v>2221</v>
      </c>
      <c r="FV723" t="s">
        <v>3182</v>
      </c>
      <c r="FW723">
        <v>0</v>
      </c>
      <c r="FX723">
        <v>1</v>
      </c>
      <c r="FY723">
        <v>0</v>
      </c>
      <c r="FZ723">
        <v>0</v>
      </c>
      <c r="GA723">
        <v>14027</v>
      </c>
      <c r="GB723">
        <v>56</v>
      </c>
      <c r="GC723">
        <v>250.48214290000001</v>
      </c>
      <c r="GD723" t="s">
        <v>2401</v>
      </c>
      <c r="GE723">
        <v>1</v>
      </c>
      <c r="HG723" t="s">
        <v>202</v>
      </c>
      <c r="HJ723">
        <v>0</v>
      </c>
    </row>
    <row r="724" spans="1:218" x14ac:dyDescent="0.3">
      <c r="A724">
        <v>1234</v>
      </c>
      <c r="B724" t="s">
        <v>3279</v>
      </c>
      <c r="C724" t="s">
        <v>5059</v>
      </c>
      <c r="D724" t="s">
        <v>212</v>
      </c>
      <c r="E724">
        <v>1</v>
      </c>
      <c r="F724" t="s">
        <v>202</v>
      </c>
      <c r="H724">
        <v>1</v>
      </c>
      <c r="M724">
        <v>1</v>
      </c>
      <c r="N724">
        <v>1</v>
      </c>
      <c r="U724">
        <v>1</v>
      </c>
      <c r="W724">
        <v>2</v>
      </c>
      <c r="X724" t="s">
        <v>3174</v>
      </c>
      <c r="Y724">
        <v>1</v>
      </c>
      <c r="Z724">
        <v>1</v>
      </c>
      <c r="AA724">
        <v>1</v>
      </c>
      <c r="AD724" t="s">
        <v>202</v>
      </c>
      <c r="AE724">
        <v>1</v>
      </c>
      <c r="AF724">
        <v>2</v>
      </c>
      <c r="AG724">
        <v>1</v>
      </c>
      <c r="AH724">
        <v>2</v>
      </c>
      <c r="AI724">
        <v>2</v>
      </c>
      <c r="AJ724">
        <v>2</v>
      </c>
      <c r="AK724" t="s">
        <v>5060</v>
      </c>
      <c r="AL724">
        <v>1</v>
      </c>
      <c r="AM724">
        <v>1</v>
      </c>
      <c r="AN724">
        <v>1</v>
      </c>
      <c r="AO724">
        <v>2</v>
      </c>
      <c r="AP724">
        <v>1</v>
      </c>
      <c r="AQ724">
        <v>1</v>
      </c>
      <c r="AR724" t="s">
        <v>5061</v>
      </c>
      <c r="AS724">
        <v>1</v>
      </c>
      <c r="AT724">
        <v>2</v>
      </c>
      <c r="AU724">
        <v>2</v>
      </c>
      <c r="AV724">
        <v>2</v>
      </c>
      <c r="AW724">
        <v>5</v>
      </c>
      <c r="AX724">
        <v>7</v>
      </c>
      <c r="AY724">
        <v>1</v>
      </c>
      <c r="BE724">
        <v>1</v>
      </c>
      <c r="BF724">
        <v>4</v>
      </c>
      <c r="BG724">
        <v>1</v>
      </c>
      <c r="BH724">
        <v>4</v>
      </c>
      <c r="BI724">
        <v>1</v>
      </c>
      <c r="BJ724">
        <v>1</v>
      </c>
      <c r="BK724">
        <v>1</v>
      </c>
      <c r="BL724">
        <v>1</v>
      </c>
      <c r="BM724">
        <v>1</v>
      </c>
      <c r="BN724">
        <v>1</v>
      </c>
      <c r="BO724">
        <v>4</v>
      </c>
      <c r="BP724">
        <v>1</v>
      </c>
      <c r="BQ724">
        <v>31</v>
      </c>
      <c r="BR724">
        <v>1</v>
      </c>
      <c r="BS724">
        <v>1</v>
      </c>
      <c r="BT724">
        <v>4</v>
      </c>
      <c r="BV724">
        <v>1</v>
      </c>
      <c r="BX724">
        <v>0</v>
      </c>
      <c r="BZ724">
        <v>0</v>
      </c>
      <c r="CB724">
        <v>3</v>
      </c>
      <c r="CJ724">
        <v>1</v>
      </c>
      <c r="CK724">
        <v>1</v>
      </c>
      <c r="CL724">
        <v>8</v>
      </c>
      <c r="CM724">
        <v>1</v>
      </c>
      <c r="CR724">
        <v>2</v>
      </c>
      <c r="CS724">
        <v>10</v>
      </c>
      <c r="CT724">
        <v>1</v>
      </c>
      <c r="CU724">
        <v>1</v>
      </c>
      <c r="CV724" t="s">
        <v>1857</v>
      </c>
      <c r="CW724">
        <v>658</v>
      </c>
      <c r="CX724">
        <v>10.97</v>
      </c>
      <c r="CY724">
        <v>2</v>
      </c>
      <c r="CZ724">
        <v>1</v>
      </c>
      <c r="DA724" t="s">
        <v>3812</v>
      </c>
      <c r="DC724">
        <v>1</v>
      </c>
      <c r="DD724">
        <v>1</v>
      </c>
      <c r="DE724">
        <v>2</v>
      </c>
      <c r="DN724" t="s">
        <v>4995</v>
      </c>
      <c r="DO724" t="s">
        <v>4995</v>
      </c>
      <c r="DP724" t="s">
        <v>3178</v>
      </c>
      <c r="DQ724" t="s">
        <v>202</v>
      </c>
      <c r="DR724" t="s">
        <v>202</v>
      </c>
      <c r="DT724">
        <v>1</v>
      </c>
      <c r="DV724">
        <v>1</v>
      </c>
      <c r="DW724">
        <v>0</v>
      </c>
      <c r="DX724">
        <v>1</v>
      </c>
      <c r="DY724">
        <v>1</v>
      </c>
      <c r="DZ724">
        <v>1</v>
      </c>
      <c r="EA724">
        <v>20</v>
      </c>
      <c r="EB724">
        <f>IF(EA724&gt;=30,1,IF(EA724&gt;=20,2,IF(EA724&gt;=15,3,IF(EA724&gt;=10,4,IF(EA724&gt;=5,5,IF(EA724&gt;0,6,0))))))</f>
        <v>2</v>
      </c>
      <c r="EC724">
        <v>2</v>
      </c>
      <c r="EE724">
        <v>20</v>
      </c>
      <c r="EL724">
        <v>2</v>
      </c>
      <c r="EM724">
        <v>3</v>
      </c>
      <c r="EN724">
        <v>6</v>
      </c>
      <c r="EO724">
        <v>1</v>
      </c>
      <c r="EP724">
        <v>1</v>
      </c>
      <c r="EQ724">
        <v>1</v>
      </c>
      <c r="ER724">
        <v>1</v>
      </c>
      <c r="EZ724">
        <v>1</v>
      </c>
      <c r="FA724">
        <v>1</v>
      </c>
      <c r="FD724">
        <v>1</v>
      </c>
      <c r="FG724">
        <v>0</v>
      </c>
      <c r="FH724" t="s">
        <v>3179</v>
      </c>
      <c r="FI724">
        <v>1</v>
      </c>
      <c r="FJ724" t="s">
        <v>204</v>
      </c>
      <c r="FK724">
        <v>20</v>
      </c>
      <c r="FL724">
        <v>12</v>
      </c>
      <c r="FM724">
        <v>12</v>
      </c>
      <c r="FN724">
        <v>20</v>
      </c>
      <c r="FO724" t="s">
        <v>2212</v>
      </c>
      <c r="FP724">
        <v>3.5</v>
      </c>
      <c r="FQ724" t="s">
        <v>5062</v>
      </c>
      <c r="FR724" t="s">
        <v>3196</v>
      </c>
      <c r="FS724">
        <v>1</v>
      </c>
      <c r="FT724">
        <v>1</v>
      </c>
      <c r="FU724" t="s">
        <v>2221</v>
      </c>
      <c r="FV724" t="s">
        <v>3182</v>
      </c>
      <c r="FW724">
        <v>0</v>
      </c>
      <c r="FX724">
        <v>1</v>
      </c>
      <c r="FY724">
        <v>0</v>
      </c>
      <c r="FZ724">
        <v>0</v>
      </c>
      <c r="GA724">
        <v>59048</v>
      </c>
      <c r="GB724">
        <v>201</v>
      </c>
      <c r="GC724">
        <v>293.7711443</v>
      </c>
      <c r="GD724" t="s">
        <v>2401</v>
      </c>
      <c r="GE724">
        <v>1</v>
      </c>
      <c r="HG724" t="s">
        <v>202</v>
      </c>
      <c r="HJ724">
        <v>0</v>
      </c>
    </row>
    <row r="725" spans="1:218" x14ac:dyDescent="0.3">
      <c r="A725">
        <v>1238</v>
      </c>
      <c r="B725" t="s">
        <v>3225</v>
      </c>
      <c r="C725" t="s">
        <v>5070</v>
      </c>
      <c r="D725" t="s">
        <v>212</v>
      </c>
      <c r="E725">
        <v>1</v>
      </c>
      <c r="F725" t="s">
        <v>202</v>
      </c>
      <c r="H725">
        <v>1</v>
      </c>
      <c r="M725">
        <v>1</v>
      </c>
      <c r="N725">
        <v>1</v>
      </c>
      <c r="U725">
        <v>1</v>
      </c>
      <c r="W725">
        <v>1</v>
      </c>
      <c r="X725" t="s">
        <v>3174</v>
      </c>
      <c r="Y725">
        <v>1</v>
      </c>
      <c r="Z725">
        <v>1</v>
      </c>
      <c r="AA725">
        <v>7</v>
      </c>
      <c r="AD725" t="s">
        <v>202</v>
      </c>
      <c r="AE725">
        <v>1</v>
      </c>
      <c r="AF725">
        <v>1</v>
      </c>
      <c r="AG725">
        <v>2</v>
      </c>
      <c r="AH725">
        <v>2</v>
      </c>
      <c r="AI725">
        <v>2</v>
      </c>
      <c r="AJ725">
        <v>2</v>
      </c>
      <c r="AK725" t="s">
        <v>5071</v>
      </c>
      <c r="AL725">
        <v>1</v>
      </c>
      <c r="AM725">
        <v>1</v>
      </c>
      <c r="AN725">
        <v>2</v>
      </c>
      <c r="AO725">
        <v>2</v>
      </c>
      <c r="AP725">
        <v>1</v>
      </c>
      <c r="AQ725">
        <v>1</v>
      </c>
      <c r="AR725" t="s">
        <v>5072</v>
      </c>
      <c r="AS725">
        <v>2</v>
      </c>
      <c r="AT725">
        <v>1</v>
      </c>
      <c r="AU725">
        <v>2</v>
      </c>
      <c r="AV725">
        <v>1</v>
      </c>
      <c r="AW725">
        <v>7</v>
      </c>
      <c r="AX725">
        <v>5</v>
      </c>
      <c r="AY725">
        <v>1</v>
      </c>
      <c r="AZ725">
        <v>2</v>
      </c>
      <c r="BA725">
        <v>3</v>
      </c>
      <c r="BB725">
        <v>4</v>
      </c>
      <c r="BC725">
        <v>5</v>
      </c>
      <c r="BD725">
        <v>6</v>
      </c>
      <c r="BE725">
        <v>1</v>
      </c>
      <c r="BF725">
        <v>1</v>
      </c>
      <c r="BG725">
        <v>1</v>
      </c>
      <c r="BH725">
        <v>1</v>
      </c>
      <c r="BI725">
        <v>1</v>
      </c>
      <c r="BJ725">
        <v>0</v>
      </c>
      <c r="BM725">
        <v>1</v>
      </c>
      <c r="BN725">
        <v>1</v>
      </c>
      <c r="BO725">
        <v>3</v>
      </c>
      <c r="BP725">
        <v>1</v>
      </c>
      <c r="BQ725">
        <v>56</v>
      </c>
      <c r="BR725">
        <v>1</v>
      </c>
      <c r="BS725">
        <v>1</v>
      </c>
      <c r="BT725">
        <v>1</v>
      </c>
      <c r="BU725">
        <v>1</v>
      </c>
      <c r="BV725">
        <v>0</v>
      </c>
      <c r="BW725">
        <v>1</v>
      </c>
      <c r="BX725">
        <v>0</v>
      </c>
      <c r="BY725">
        <v>1</v>
      </c>
      <c r="BZ725">
        <v>0</v>
      </c>
      <c r="CA725">
        <v>1</v>
      </c>
      <c r="CB725">
        <v>0</v>
      </c>
      <c r="CC725">
        <v>1</v>
      </c>
      <c r="CD725">
        <v>0</v>
      </c>
      <c r="CE725">
        <v>1</v>
      </c>
      <c r="CF725">
        <v>0</v>
      </c>
      <c r="CG725">
        <v>1</v>
      </c>
      <c r="CH725">
        <v>1</v>
      </c>
      <c r="CI725">
        <v>1</v>
      </c>
      <c r="CJ725">
        <v>1</v>
      </c>
      <c r="CK725">
        <v>1</v>
      </c>
      <c r="CL725">
        <v>5</v>
      </c>
      <c r="CM725">
        <v>1</v>
      </c>
      <c r="CR725">
        <v>2</v>
      </c>
      <c r="CS725">
        <v>2</v>
      </c>
      <c r="CT725">
        <v>1</v>
      </c>
      <c r="CU725">
        <v>2</v>
      </c>
      <c r="CV725" t="s">
        <v>2550</v>
      </c>
      <c r="CW725">
        <v>789</v>
      </c>
      <c r="CX725">
        <v>13.15</v>
      </c>
      <c r="CY725">
        <v>2</v>
      </c>
      <c r="CZ725">
        <v>1</v>
      </c>
      <c r="DA725" t="s">
        <v>4794</v>
      </c>
      <c r="DC725">
        <v>1</v>
      </c>
      <c r="DD725">
        <v>1</v>
      </c>
      <c r="DE725">
        <v>3</v>
      </c>
      <c r="DN725" t="s">
        <v>4995</v>
      </c>
      <c r="DO725" t="s">
        <v>4995</v>
      </c>
      <c r="DP725" t="s">
        <v>3178</v>
      </c>
      <c r="DQ725" t="s">
        <v>202</v>
      </c>
      <c r="DR725" t="s">
        <v>202</v>
      </c>
      <c r="DT725">
        <v>1</v>
      </c>
      <c r="DV725">
        <v>1</v>
      </c>
      <c r="DW725">
        <v>0</v>
      </c>
      <c r="DX725">
        <v>7</v>
      </c>
      <c r="DY725">
        <v>1</v>
      </c>
      <c r="DZ725">
        <v>1</v>
      </c>
      <c r="EA725">
        <v>23</v>
      </c>
      <c r="EB725">
        <f>IF(EA725&gt;=30,1,IF(EA725&gt;=20,2,IF(EA725&gt;=15,3,IF(EA725&gt;=10,4,IF(EA725&gt;=5,5,IF(EA725&gt;0,6,0))))))</f>
        <v>2</v>
      </c>
      <c r="EC725">
        <v>2</v>
      </c>
      <c r="EE725">
        <v>43</v>
      </c>
      <c r="EL725">
        <v>2</v>
      </c>
      <c r="EM725">
        <v>-97</v>
      </c>
      <c r="EN725">
        <v>1</v>
      </c>
      <c r="EO725">
        <v>3</v>
      </c>
      <c r="EP725">
        <v>1</v>
      </c>
      <c r="EQ725">
        <v>1</v>
      </c>
      <c r="ER725">
        <v>1</v>
      </c>
      <c r="EZ725">
        <v>1</v>
      </c>
      <c r="FA725">
        <v>-97</v>
      </c>
      <c r="FD725">
        <v>1</v>
      </c>
      <c r="FG725">
        <v>0</v>
      </c>
      <c r="FH725" t="s">
        <v>3179</v>
      </c>
      <c r="FI725">
        <v>1</v>
      </c>
      <c r="FJ725" t="s">
        <v>204</v>
      </c>
      <c r="FK725">
        <v>43</v>
      </c>
      <c r="FL725">
        <v>12</v>
      </c>
      <c r="FM725">
        <v>12</v>
      </c>
      <c r="FN725">
        <v>23</v>
      </c>
      <c r="FO725" t="s">
        <v>2212</v>
      </c>
      <c r="FQ725" t="s">
        <v>3180</v>
      </c>
      <c r="FR725" t="s">
        <v>3181</v>
      </c>
      <c r="FS725">
        <v>1</v>
      </c>
      <c r="FT725">
        <v>1</v>
      </c>
      <c r="FU725" t="s">
        <v>2221</v>
      </c>
      <c r="FV725" t="s">
        <v>3182</v>
      </c>
      <c r="FW725">
        <v>0</v>
      </c>
      <c r="FX725">
        <v>1</v>
      </c>
      <c r="FY725">
        <v>0</v>
      </c>
      <c r="FZ725">
        <v>0</v>
      </c>
      <c r="GA725">
        <v>39021</v>
      </c>
      <c r="GB725">
        <v>133</v>
      </c>
      <c r="GC725">
        <v>293.3909774</v>
      </c>
      <c r="GD725" t="s">
        <v>2401</v>
      </c>
      <c r="GE725">
        <v>1</v>
      </c>
      <c r="HG725" t="s">
        <v>202</v>
      </c>
      <c r="HJ725">
        <v>0</v>
      </c>
    </row>
    <row r="726" spans="1:218" x14ac:dyDescent="0.3">
      <c r="A726">
        <v>529</v>
      </c>
      <c r="B726" t="s">
        <v>3221</v>
      </c>
      <c r="C726" t="s">
        <v>5557</v>
      </c>
      <c r="D726" t="s">
        <v>212</v>
      </c>
      <c r="E726">
        <v>1</v>
      </c>
      <c r="F726" t="s">
        <v>202</v>
      </c>
      <c r="H726">
        <v>1</v>
      </c>
      <c r="M726">
        <v>1</v>
      </c>
      <c r="N726">
        <v>1</v>
      </c>
      <c r="U726">
        <v>1</v>
      </c>
      <c r="W726">
        <v>1</v>
      </c>
      <c r="X726" t="s">
        <v>5507</v>
      </c>
      <c r="Y726">
        <v>1</v>
      </c>
      <c r="Z726">
        <v>1</v>
      </c>
      <c r="AA726">
        <v>5</v>
      </c>
      <c r="AB726">
        <v>2</v>
      </c>
      <c r="AD726" t="s">
        <v>202</v>
      </c>
      <c r="AE726">
        <v>1</v>
      </c>
      <c r="AF726">
        <v>1</v>
      </c>
      <c r="AG726">
        <v>1</v>
      </c>
      <c r="AH726">
        <v>1</v>
      </c>
      <c r="AI726">
        <v>1</v>
      </c>
      <c r="AJ726">
        <v>1</v>
      </c>
      <c r="AK726" t="s">
        <v>5558</v>
      </c>
      <c r="AL726">
        <v>2</v>
      </c>
      <c r="AM726">
        <v>2</v>
      </c>
      <c r="AN726">
        <v>2</v>
      </c>
      <c r="AO726">
        <v>2</v>
      </c>
      <c r="AP726">
        <v>2</v>
      </c>
      <c r="AQ726">
        <v>2</v>
      </c>
      <c r="AR726" t="s">
        <v>5559</v>
      </c>
      <c r="AS726">
        <v>2</v>
      </c>
      <c r="AT726">
        <v>2</v>
      </c>
      <c r="AU726">
        <v>2</v>
      </c>
      <c r="AV726">
        <v>2</v>
      </c>
      <c r="AW726">
        <v>7</v>
      </c>
      <c r="AX726">
        <v>1</v>
      </c>
      <c r="AY726">
        <v>4</v>
      </c>
      <c r="BE726">
        <v>1</v>
      </c>
      <c r="BF726">
        <v>1</v>
      </c>
      <c r="BG726">
        <v>1</v>
      </c>
      <c r="BH726">
        <v>1</v>
      </c>
      <c r="BI726">
        <v>1</v>
      </c>
      <c r="BJ726">
        <v>1</v>
      </c>
      <c r="BK726">
        <v>1</v>
      </c>
      <c r="BL726">
        <v>1</v>
      </c>
      <c r="BM726">
        <v>1</v>
      </c>
      <c r="BN726">
        <v>1</v>
      </c>
      <c r="BO726">
        <v>1</v>
      </c>
      <c r="BP726">
        <v>1</v>
      </c>
      <c r="BQ726">
        <v>17</v>
      </c>
      <c r="BR726">
        <v>1</v>
      </c>
      <c r="BS726">
        <v>1</v>
      </c>
      <c r="BT726">
        <v>2</v>
      </c>
      <c r="BV726">
        <v>0</v>
      </c>
      <c r="BX726">
        <v>0</v>
      </c>
      <c r="BZ726">
        <v>0</v>
      </c>
      <c r="CB726">
        <v>0</v>
      </c>
      <c r="CD726">
        <v>0</v>
      </c>
      <c r="CF726">
        <v>2</v>
      </c>
      <c r="CJ726">
        <v>1</v>
      </c>
      <c r="CK726">
        <v>2</v>
      </c>
      <c r="CL726">
        <v>8</v>
      </c>
      <c r="CM726">
        <v>1</v>
      </c>
      <c r="CR726">
        <v>2</v>
      </c>
      <c r="CS726">
        <v>1</v>
      </c>
      <c r="CT726">
        <v>1</v>
      </c>
      <c r="CU726">
        <v>2</v>
      </c>
      <c r="CV726" t="s">
        <v>5560</v>
      </c>
      <c r="CW726">
        <v>1177</v>
      </c>
      <c r="CX726">
        <v>19.62</v>
      </c>
      <c r="CY726">
        <v>2</v>
      </c>
      <c r="CZ726">
        <v>1</v>
      </c>
      <c r="DA726" t="s">
        <v>3246</v>
      </c>
      <c r="DC726">
        <v>1</v>
      </c>
      <c r="DD726">
        <v>1</v>
      </c>
      <c r="DE726">
        <v>10</v>
      </c>
      <c r="DN726" t="s">
        <v>3912</v>
      </c>
      <c r="DO726" t="s">
        <v>3912</v>
      </c>
      <c r="DP726" t="s">
        <v>3178</v>
      </c>
      <c r="DQ726" t="s">
        <v>202</v>
      </c>
      <c r="DR726" t="s">
        <v>202</v>
      </c>
      <c r="DT726">
        <v>1</v>
      </c>
      <c r="DV726">
        <v>1</v>
      </c>
      <c r="DW726">
        <v>0</v>
      </c>
      <c r="DX726">
        <v>5</v>
      </c>
      <c r="DY726">
        <v>1</v>
      </c>
      <c r="DZ726">
        <v>-97</v>
      </c>
      <c r="EB726">
        <v>4</v>
      </c>
      <c r="EC726">
        <v>2</v>
      </c>
      <c r="EE726">
        <v>1</v>
      </c>
      <c r="EL726">
        <v>1</v>
      </c>
      <c r="EM726">
        <v>2</v>
      </c>
      <c r="EN726">
        <v>1</v>
      </c>
      <c r="EO726">
        <v>2</v>
      </c>
      <c r="EP726">
        <v>1</v>
      </c>
      <c r="EQ726">
        <v>1</v>
      </c>
      <c r="ER726">
        <v>2</v>
      </c>
      <c r="ES726">
        <v>1</v>
      </c>
      <c r="ET726">
        <v>7</v>
      </c>
      <c r="EU726">
        <f>IF(ET726&gt;=30,1,IF(ET726&gt;=20,2,IF(ET726&gt;=15,3,IF(ET726&gt;=10,4,IF(ET726&gt;=5,5,IF(ET726&gt;0,6,0))))))</f>
        <v>5</v>
      </c>
      <c r="EV726">
        <v>6</v>
      </c>
      <c r="EW726">
        <v>2</v>
      </c>
      <c r="EX726">
        <v>1</v>
      </c>
      <c r="EY726">
        <v>1</v>
      </c>
      <c r="EZ726">
        <v>2</v>
      </c>
      <c r="FE726">
        <v>1</v>
      </c>
      <c r="FG726">
        <v>0</v>
      </c>
      <c r="FH726" t="s">
        <v>5510</v>
      </c>
      <c r="FI726">
        <v>2</v>
      </c>
      <c r="FJ726" t="s">
        <v>204</v>
      </c>
      <c r="FK726">
        <v>1</v>
      </c>
      <c r="FL726">
        <v>12</v>
      </c>
      <c r="FM726">
        <v>12</v>
      </c>
      <c r="FN726">
        <v>12.5</v>
      </c>
      <c r="FO726" t="s">
        <v>2206</v>
      </c>
      <c r="FP726">
        <v>1.5</v>
      </c>
      <c r="FQ726" t="s">
        <v>3180</v>
      </c>
      <c r="FR726" t="s">
        <v>3189</v>
      </c>
      <c r="FS726">
        <v>0</v>
      </c>
      <c r="FT726">
        <v>1</v>
      </c>
      <c r="FU726" t="s">
        <v>2213</v>
      </c>
      <c r="FV726" t="s">
        <v>3182</v>
      </c>
      <c r="FW726">
        <v>1</v>
      </c>
      <c r="FX726">
        <v>0</v>
      </c>
      <c r="FY726">
        <v>1</v>
      </c>
      <c r="FZ726">
        <v>0</v>
      </c>
      <c r="GA726">
        <v>7861</v>
      </c>
      <c r="GB726">
        <v>71</v>
      </c>
      <c r="GC726">
        <v>110.71830989999999</v>
      </c>
      <c r="GD726" t="s">
        <v>2401</v>
      </c>
      <c r="GE726">
        <v>1</v>
      </c>
      <c r="HG726" t="s">
        <v>202</v>
      </c>
      <c r="HI726">
        <v>1</v>
      </c>
      <c r="HJ726">
        <v>1</v>
      </c>
    </row>
    <row r="727" spans="1:218" x14ac:dyDescent="0.3">
      <c r="A727">
        <v>1239</v>
      </c>
      <c r="B727" t="s">
        <v>3279</v>
      </c>
      <c r="C727" t="s">
        <v>5073</v>
      </c>
      <c r="D727" t="s">
        <v>212</v>
      </c>
      <c r="E727">
        <v>1</v>
      </c>
      <c r="F727" t="s">
        <v>202</v>
      </c>
      <c r="H727">
        <v>1</v>
      </c>
      <c r="M727">
        <v>1</v>
      </c>
      <c r="N727">
        <v>1</v>
      </c>
      <c r="U727">
        <v>1</v>
      </c>
      <c r="W727">
        <v>1</v>
      </c>
      <c r="X727" t="s">
        <v>3174</v>
      </c>
      <c r="Y727">
        <v>1</v>
      </c>
      <c r="Z727">
        <v>1</v>
      </c>
      <c r="AA727">
        <v>2</v>
      </c>
      <c r="AD727" t="s">
        <v>202</v>
      </c>
      <c r="AE727">
        <v>1</v>
      </c>
      <c r="AF727">
        <v>1</v>
      </c>
      <c r="AG727">
        <v>1</v>
      </c>
      <c r="AH727">
        <v>1</v>
      </c>
      <c r="AI727">
        <v>1</v>
      </c>
      <c r="AJ727">
        <v>2</v>
      </c>
      <c r="AK727" t="s">
        <v>5074</v>
      </c>
      <c r="AL727">
        <v>1</v>
      </c>
      <c r="AM727">
        <v>-97</v>
      </c>
      <c r="AN727">
        <v>1</v>
      </c>
      <c r="AO727">
        <v>2</v>
      </c>
      <c r="AP727">
        <v>1</v>
      </c>
      <c r="AQ727">
        <v>2</v>
      </c>
      <c r="AR727" t="s">
        <v>5075</v>
      </c>
      <c r="AS727">
        <v>1</v>
      </c>
      <c r="AT727">
        <v>1</v>
      </c>
      <c r="AU727">
        <v>1</v>
      </c>
      <c r="AV727">
        <v>1</v>
      </c>
      <c r="AW727">
        <v>7</v>
      </c>
      <c r="AX727">
        <v>7</v>
      </c>
      <c r="AY727">
        <v>1</v>
      </c>
      <c r="BE727">
        <v>1</v>
      </c>
      <c r="BF727">
        <v>1</v>
      </c>
      <c r="BG727">
        <v>1</v>
      </c>
      <c r="BH727">
        <v>1</v>
      </c>
      <c r="BI727">
        <v>1</v>
      </c>
      <c r="BJ727">
        <v>0</v>
      </c>
      <c r="BM727">
        <v>1</v>
      </c>
      <c r="BN727">
        <v>1</v>
      </c>
      <c r="BO727">
        <v>3</v>
      </c>
      <c r="BP727">
        <v>1</v>
      </c>
      <c r="BQ727">
        <v>2</v>
      </c>
      <c r="BR727">
        <v>2</v>
      </c>
      <c r="BS727">
        <v>1</v>
      </c>
      <c r="BT727">
        <v>5</v>
      </c>
      <c r="BV727">
        <v>0</v>
      </c>
      <c r="BX727">
        <v>3</v>
      </c>
      <c r="BZ727">
        <v>0</v>
      </c>
      <c r="CB727">
        <v>0</v>
      </c>
      <c r="CD727">
        <v>2</v>
      </c>
      <c r="CJ727">
        <v>1</v>
      </c>
      <c r="CK727">
        <v>1</v>
      </c>
      <c r="CL727">
        <v>6</v>
      </c>
      <c r="CM727">
        <v>1</v>
      </c>
      <c r="CR727">
        <v>2</v>
      </c>
      <c r="CS727">
        <v>3</v>
      </c>
      <c r="CT727">
        <v>1</v>
      </c>
      <c r="CU727">
        <v>1</v>
      </c>
      <c r="CV727" t="s">
        <v>561</v>
      </c>
      <c r="CW727">
        <v>1187</v>
      </c>
      <c r="CX727">
        <v>19.78</v>
      </c>
      <c r="CY727">
        <v>2</v>
      </c>
      <c r="CZ727">
        <v>1</v>
      </c>
      <c r="DA727" t="s">
        <v>4864</v>
      </c>
      <c r="DC727">
        <v>1</v>
      </c>
      <c r="DD727">
        <v>1</v>
      </c>
      <c r="DE727">
        <v>2</v>
      </c>
      <c r="DN727" t="s">
        <v>4995</v>
      </c>
      <c r="DO727" t="s">
        <v>4995</v>
      </c>
      <c r="DP727" t="s">
        <v>3178</v>
      </c>
      <c r="DQ727" t="s">
        <v>202</v>
      </c>
      <c r="DR727" t="s">
        <v>202</v>
      </c>
      <c r="DT727">
        <v>1</v>
      </c>
      <c r="DV727">
        <v>1</v>
      </c>
      <c r="DW727">
        <v>0</v>
      </c>
      <c r="DX727">
        <v>2</v>
      </c>
      <c r="DY727">
        <v>1</v>
      </c>
      <c r="DZ727">
        <v>1</v>
      </c>
      <c r="EA727">
        <v>20</v>
      </c>
      <c r="EB727">
        <f>IF(EA727&gt;=30,1,IF(EA727&gt;=20,2,IF(EA727&gt;=15,3,IF(EA727&gt;=10,4,IF(EA727&gt;=5,5,IF(EA727&gt;0,6,0))))))</f>
        <v>2</v>
      </c>
      <c r="EC727">
        <v>2</v>
      </c>
      <c r="EE727">
        <v>20</v>
      </c>
      <c r="EL727">
        <v>3</v>
      </c>
      <c r="EM727">
        <v>3</v>
      </c>
      <c r="EN727">
        <v>1</v>
      </c>
      <c r="EO727">
        <v>1</v>
      </c>
      <c r="EP727">
        <v>1</v>
      </c>
      <c r="EQ727">
        <v>1</v>
      </c>
      <c r="ER727">
        <v>1</v>
      </c>
      <c r="EZ727">
        <v>1</v>
      </c>
      <c r="FA727">
        <v>3</v>
      </c>
      <c r="FD727">
        <v>1</v>
      </c>
      <c r="FG727">
        <v>0</v>
      </c>
      <c r="FH727" t="s">
        <v>3179</v>
      </c>
      <c r="FI727">
        <v>1</v>
      </c>
      <c r="FJ727" t="s">
        <v>204</v>
      </c>
      <c r="FK727">
        <v>20</v>
      </c>
      <c r="FL727">
        <v>12</v>
      </c>
      <c r="FM727">
        <v>12</v>
      </c>
      <c r="FN727">
        <v>20</v>
      </c>
      <c r="FO727" t="s">
        <v>2220</v>
      </c>
      <c r="FP727">
        <v>3.5</v>
      </c>
      <c r="FQ727" t="s">
        <v>3180</v>
      </c>
      <c r="FR727" t="s">
        <v>3196</v>
      </c>
      <c r="FS727">
        <v>1</v>
      </c>
      <c r="FT727">
        <v>1</v>
      </c>
      <c r="FU727" t="s">
        <v>2221</v>
      </c>
      <c r="FV727" t="s">
        <v>3182</v>
      </c>
      <c r="FW727">
        <v>0</v>
      </c>
      <c r="FX727">
        <v>1</v>
      </c>
      <c r="FY727">
        <v>0</v>
      </c>
      <c r="FZ727">
        <v>0</v>
      </c>
      <c r="GA727">
        <v>59048</v>
      </c>
      <c r="GB727">
        <v>201</v>
      </c>
      <c r="GC727">
        <v>293.7711443</v>
      </c>
      <c r="GD727" t="s">
        <v>2401</v>
      </c>
      <c r="GE727">
        <v>1</v>
      </c>
      <c r="HG727" t="s">
        <v>202</v>
      </c>
      <c r="HJ727">
        <v>0</v>
      </c>
    </row>
    <row r="728" spans="1:218" hidden="1" x14ac:dyDescent="0.3">
      <c r="A728">
        <v>548</v>
      </c>
      <c r="B728" t="s">
        <v>3320</v>
      </c>
      <c r="C728" t="s">
        <v>5564</v>
      </c>
      <c r="D728" t="s">
        <v>212</v>
      </c>
      <c r="E728">
        <v>1</v>
      </c>
      <c r="F728" t="s">
        <v>202</v>
      </c>
      <c r="H728">
        <v>1</v>
      </c>
      <c r="M728">
        <v>1</v>
      </c>
      <c r="N728">
        <v>1</v>
      </c>
      <c r="U728">
        <v>1</v>
      </c>
      <c r="W728">
        <v>1</v>
      </c>
      <c r="X728" t="s">
        <v>5507</v>
      </c>
      <c r="Y728">
        <v>1</v>
      </c>
      <c r="Z728">
        <v>1</v>
      </c>
      <c r="AA728">
        <v>1</v>
      </c>
      <c r="AB728">
        <v>7</v>
      </c>
      <c r="AD728" t="s">
        <v>202</v>
      </c>
      <c r="AE728">
        <v>1</v>
      </c>
      <c r="AF728">
        <v>1</v>
      </c>
      <c r="AG728">
        <v>-97</v>
      </c>
      <c r="AH728">
        <v>1</v>
      </c>
      <c r="AI728">
        <v>1</v>
      </c>
      <c r="AJ728">
        <v>-97</v>
      </c>
      <c r="AK728" t="s">
        <v>4195</v>
      </c>
      <c r="AL728">
        <v>2</v>
      </c>
      <c r="AM728">
        <v>1</v>
      </c>
      <c r="AN728">
        <v>1</v>
      </c>
      <c r="AO728">
        <v>-97</v>
      </c>
      <c r="AP728">
        <v>1</v>
      </c>
      <c r="AQ728">
        <v>1</v>
      </c>
      <c r="AR728" t="s">
        <v>4196</v>
      </c>
      <c r="AS728">
        <v>2</v>
      </c>
      <c r="AT728">
        <v>-97</v>
      </c>
      <c r="AU728">
        <v>2</v>
      </c>
      <c r="AV728">
        <v>2</v>
      </c>
      <c r="AW728">
        <v>-97</v>
      </c>
      <c r="AX728">
        <v>-97</v>
      </c>
      <c r="AY728">
        <v>1</v>
      </c>
      <c r="BE728">
        <v>1</v>
      </c>
      <c r="BF728">
        <v>2</v>
      </c>
      <c r="BG728">
        <v>1</v>
      </c>
      <c r="BH728">
        <v>2</v>
      </c>
      <c r="BI728">
        <v>1</v>
      </c>
      <c r="BJ728">
        <v>0</v>
      </c>
      <c r="BM728">
        <v>1</v>
      </c>
      <c r="BN728">
        <v>1</v>
      </c>
      <c r="BO728">
        <v>4</v>
      </c>
      <c r="BP728">
        <v>1</v>
      </c>
      <c r="BQ728">
        <v>22</v>
      </c>
      <c r="BR728">
        <v>2</v>
      </c>
      <c r="BS728">
        <v>1</v>
      </c>
      <c r="BT728">
        <v>4</v>
      </c>
      <c r="BU728">
        <v>4</v>
      </c>
      <c r="BV728">
        <v>0</v>
      </c>
      <c r="BW728">
        <v>4</v>
      </c>
      <c r="BX728">
        <v>0</v>
      </c>
      <c r="BY728">
        <v>4</v>
      </c>
      <c r="BZ728">
        <v>2</v>
      </c>
      <c r="CA728">
        <v>4</v>
      </c>
      <c r="CB728">
        <v>0</v>
      </c>
      <c r="CC728">
        <v>4</v>
      </c>
      <c r="CD728">
        <v>0</v>
      </c>
      <c r="CE728">
        <v>4</v>
      </c>
      <c r="CF728">
        <v>0</v>
      </c>
      <c r="CG728">
        <v>4</v>
      </c>
      <c r="CH728">
        <v>2</v>
      </c>
      <c r="CI728">
        <v>4</v>
      </c>
      <c r="CJ728">
        <v>1</v>
      </c>
      <c r="CK728">
        <v>2</v>
      </c>
      <c r="CL728">
        <v>6</v>
      </c>
      <c r="CM728">
        <v>4</v>
      </c>
      <c r="CR728">
        <v>2</v>
      </c>
      <c r="CS728">
        <v>3</v>
      </c>
      <c r="CT728">
        <v>7</v>
      </c>
      <c r="CU728">
        <v>2</v>
      </c>
      <c r="CV728" t="s">
        <v>5565</v>
      </c>
      <c r="CW728">
        <v>1861</v>
      </c>
      <c r="CX728">
        <v>31.02</v>
      </c>
      <c r="CY728">
        <v>2</v>
      </c>
      <c r="CZ728">
        <v>1</v>
      </c>
      <c r="DA728" t="s">
        <v>624</v>
      </c>
      <c r="DC728">
        <v>1</v>
      </c>
      <c r="DD728">
        <v>1</v>
      </c>
      <c r="DE728">
        <v>11</v>
      </c>
      <c r="DN728" t="s">
        <v>3912</v>
      </c>
      <c r="DO728" t="s">
        <v>3912</v>
      </c>
      <c r="DP728" t="s">
        <v>3178</v>
      </c>
      <c r="DQ728" t="s">
        <v>202</v>
      </c>
      <c r="DR728" t="s">
        <v>202</v>
      </c>
      <c r="DT728">
        <v>1</v>
      </c>
      <c r="DV728">
        <v>1</v>
      </c>
      <c r="DW728">
        <v>0</v>
      </c>
      <c r="DX728">
        <v>1</v>
      </c>
      <c r="DY728">
        <v>1</v>
      </c>
      <c r="DZ728">
        <v>1</v>
      </c>
      <c r="EA728">
        <v>10</v>
      </c>
      <c r="EB728">
        <f>IF(EA728&gt;=30,1,IF(EA728&gt;=20,2,IF(EA728&gt;=15,3,IF(EA728&gt;=10,4,IF(EA728&gt;=5,5,IF(EA728&gt;0,6,0))))))</f>
        <v>4</v>
      </c>
      <c r="EC728">
        <v>2</v>
      </c>
      <c r="EE728">
        <v>10</v>
      </c>
      <c r="EL728">
        <v>1</v>
      </c>
      <c r="EM728">
        <v>4</v>
      </c>
      <c r="EN728">
        <v>-97</v>
      </c>
      <c r="EO728">
        <v>-97</v>
      </c>
      <c r="EP728">
        <v>1</v>
      </c>
      <c r="EQ728">
        <v>1</v>
      </c>
      <c r="ER728">
        <v>1</v>
      </c>
      <c r="EZ728">
        <v>-97</v>
      </c>
      <c r="FA728">
        <v>-97</v>
      </c>
      <c r="FD728">
        <v>3</v>
      </c>
      <c r="FG728">
        <v>0</v>
      </c>
      <c r="FH728" t="s">
        <v>5510</v>
      </c>
      <c r="FI728">
        <v>2</v>
      </c>
      <c r="FJ728" t="s">
        <v>204</v>
      </c>
      <c r="FK728">
        <v>10</v>
      </c>
      <c r="FL728">
        <v>12</v>
      </c>
      <c r="FM728">
        <v>12</v>
      </c>
      <c r="FN728">
        <v>10</v>
      </c>
      <c r="FO728" t="s">
        <v>2206</v>
      </c>
      <c r="FP728">
        <v>7.5</v>
      </c>
      <c r="FQ728" t="s">
        <v>202</v>
      </c>
      <c r="FR728" t="s">
        <v>202</v>
      </c>
      <c r="FT728">
        <v>1</v>
      </c>
      <c r="FU728" t="s">
        <v>2221</v>
      </c>
      <c r="FV728" t="s">
        <v>3182</v>
      </c>
      <c r="FW728">
        <v>1</v>
      </c>
      <c r="FX728">
        <v>0</v>
      </c>
      <c r="FY728">
        <v>1</v>
      </c>
      <c r="FZ728">
        <v>0</v>
      </c>
      <c r="GA728">
        <v>4970</v>
      </c>
      <c r="GB728">
        <v>32</v>
      </c>
      <c r="GC728">
        <v>155.3125</v>
      </c>
      <c r="GD728" t="s">
        <v>2401</v>
      </c>
      <c r="GE728">
        <v>1</v>
      </c>
      <c r="HG728" t="s">
        <v>202</v>
      </c>
      <c r="HI728">
        <v>1</v>
      </c>
      <c r="HJ728">
        <v>1</v>
      </c>
    </row>
    <row r="729" spans="1:218" x14ac:dyDescent="0.3">
      <c r="A729">
        <v>1255</v>
      </c>
      <c r="B729" t="s">
        <v>3279</v>
      </c>
      <c r="C729" t="s">
        <v>5096</v>
      </c>
      <c r="D729" t="s">
        <v>212</v>
      </c>
      <c r="E729">
        <v>1</v>
      </c>
      <c r="F729" t="s">
        <v>202</v>
      </c>
      <c r="H729">
        <v>1</v>
      </c>
      <c r="M729">
        <v>1</v>
      </c>
      <c r="N729">
        <v>1</v>
      </c>
      <c r="U729">
        <v>1</v>
      </c>
      <c r="W729">
        <v>1</v>
      </c>
      <c r="X729" t="s">
        <v>3174</v>
      </c>
      <c r="Y729">
        <v>1</v>
      </c>
      <c r="Z729">
        <v>1</v>
      </c>
      <c r="AA729">
        <v>1</v>
      </c>
      <c r="AD729" t="s">
        <v>202</v>
      </c>
      <c r="AE729">
        <v>1</v>
      </c>
      <c r="AF729">
        <v>1</v>
      </c>
      <c r="AG729">
        <v>2</v>
      </c>
      <c r="AH729">
        <v>1</v>
      </c>
      <c r="AI729">
        <v>1</v>
      </c>
      <c r="AJ729">
        <v>1</v>
      </c>
      <c r="AK729" t="s">
        <v>5097</v>
      </c>
      <c r="AL729">
        <v>2</v>
      </c>
      <c r="AM729">
        <v>2</v>
      </c>
      <c r="AN729">
        <v>2</v>
      </c>
      <c r="AO729">
        <v>2</v>
      </c>
      <c r="AP729">
        <v>2</v>
      </c>
      <c r="AQ729">
        <v>2</v>
      </c>
      <c r="AR729" t="s">
        <v>5098</v>
      </c>
      <c r="AS729">
        <v>1</v>
      </c>
      <c r="AT729">
        <v>1</v>
      </c>
      <c r="AU729">
        <v>1</v>
      </c>
      <c r="AV729">
        <v>1</v>
      </c>
      <c r="AW729">
        <v>7</v>
      </c>
      <c r="AX729">
        <v>1</v>
      </c>
      <c r="AY729">
        <v>1</v>
      </c>
      <c r="AZ729">
        <v>2</v>
      </c>
      <c r="BA729">
        <v>3</v>
      </c>
      <c r="BB729">
        <v>4</v>
      </c>
      <c r="BC729">
        <v>5</v>
      </c>
      <c r="BD729">
        <v>6</v>
      </c>
      <c r="BE729">
        <v>1</v>
      </c>
      <c r="BF729">
        <v>1</v>
      </c>
      <c r="BG729">
        <v>1</v>
      </c>
      <c r="BH729">
        <v>1</v>
      </c>
      <c r="BI729">
        <v>1</v>
      </c>
      <c r="BJ729">
        <v>0</v>
      </c>
      <c r="BM729">
        <v>1</v>
      </c>
      <c r="BN729">
        <v>1</v>
      </c>
      <c r="BO729">
        <v>3</v>
      </c>
      <c r="BP729">
        <v>1</v>
      </c>
      <c r="BQ729">
        <v>10</v>
      </c>
      <c r="BR729">
        <v>1</v>
      </c>
      <c r="BS729">
        <v>1</v>
      </c>
      <c r="BT729">
        <v>2</v>
      </c>
      <c r="BU729">
        <v>2</v>
      </c>
      <c r="BV729">
        <v>0</v>
      </c>
      <c r="BW729">
        <v>2</v>
      </c>
      <c r="BX729">
        <v>0</v>
      </c>
      <c r="BY729">
        <v>2</v>
      </c>
      <c r="BZ729">
        <v>0</v>
      </c>
      <c r="CA729">
        <v>2</v>
      </c>
      <c r="CB729">
        <v>0</v>
      </c>
      <c r="CC729">
        <v>2</v>
      </c>
      <c r="CD729">
        <v>0</v>
      </c>
      <c r="CE729">
        <v>2</v>
      </c>
      <c r="CF729">
        <v>0</v>
      </c>
      <c r="CG729">
        <v>2</v>
      </c>
      <c r="CH729">
        <v>2</v>
      </c>
      <c r="CI729">
        <v>2</v>
      </c>
      <c r="CJ729">
        <v>1</v>
      </c>
      <c r="CK729">
        <v>2</v>
      </c>
      <c r="CL729">
        <v>7</v>
      </c>
      <c r="CM729">
        <v>7</v>
      </c>
      <c r="CR729">
        <v>2</v>
      </c>
      <c r="CS729">
        <v>-97</v>
      </c>
      <c r="CT729">
        <v>1</v>
      </c>
      <c r="CU729">
        <v>2</v>
      </c>
      <c r="CV729" t="s">
        <v>5099</v>
      </c>
      <c r="CW729">
        <v>708</v>
      </c>
      <c r="CX729">
        <v>11.8</v>
      </c>
      <c r="CY729">
        <v>2</v>
      </c>
      <c r="CZ729">
        <v>1</v>
      </c>
      <c r="DA729" t="s">
        <v>4794</v>
      </c>
      <c r="DC729">
        <v>1</v>
      </c>
      <c r="DD729">
        <v>1</v>
      </c>
      <c r="DE729">
        <v>2</v>
      </c>
      <c r="DN729" t="s">
        <v>5092</v>
      </c>
      <c r="DO729" t="s">
        <v>5092</v>
      </c>
      <c r="DP729" t="s">
        <v>3178</v>
      </c>
      <c r="DQ729" t="s">
        <v>202</v>
      </c>
      <c r="DR729" t="s">
        <v>202</v>
      </c>
      <c r="DT729">
        <v>1</v>
      </c>
      <c r="DV729">
        <v>1</v>
      </c>
      <c r="DW729">
        <v>0</v>
      </c>
      <c r="DX729">
        <v>1</v>
      </c>
      <c r="DY729">
        <v>1</v>
      </c>
      <c r="DZ729">
        <v>-97</v>
      </c>
      <c r="EB729">
        <v>5</v>
      </c>
      <c r="EC729">
        <v>2</v>
      </c>
      <c r="EE729">
        <v>10</v>
      </c>
      <c r="EL729">
        <v>1</v>
      </c>
      <c r="EM729">
        <v>2</v>
      </c>
      <c r="EN729">
        <v>1</v>
      </c>
      <c r="EO729">
        <v>1</v>
      </c>
      <c r="EP729">
        <v>1</v>
      </c>
      <c r="EQ729">
        <v>1</v>
      </c>
      <c r="ER729">
        <v>1</v>
      </c>
      <c r="EZ729">
        <v>1</v>
      </c>
      <c r="FA729">
        <v>-97</v>
      </c>
      <c r="FD729">
        <v>1</v>
      </c>
      <c r="FG729">
        <v>0</v>
      </c>
      <c r="FH729" t="s">
        <v>3179</v>
      </c>
      <c r="FI729">
        <v>1</v>
      </c>
      <c r="FJ729" t="s">
        <v>204</v>
      </c>
      <c r="FK729">
        <v>10</v>
      </c>
      <c r="FL729">
        <v>12</v>
      </c>
      <c r="FM729">
        <v>12</v>
      </c>
      <c r="FN729">
        <v>7.5</v>
      </c>
      <c r="FO729" t="s">
        <v>2206</v>
      </c>
      <c r="FP729">
        <v>1.5</v>
      </c>
      <c r="FQ729" t="s">
        <v>3180</v>
      </c>
      <c r="FR729" t="s">
        <v>3196</v>
      </c>
      <c r="FS729">
        <v>1</v>
      </c>
      <c r="FT729">
        <v>1</v>
      </c>
      <c r="FU729" t="s">
        <v>2221</v>
      </c>
      <c r="FV729" t="s">
        <v>3182</v>
      </c>
      <c r="FW729">
        <v>0</v>
      </c>
      <c r="FX729">
        <v>1</v>
      </c>
      <c r="FY729">
        <v>0</v>
      </c>
      <c r="FZ729">
        <v>0</v>
      </c>
      <c r="GA729">
        <v>59048</v>
      </c>
      <c r="GB729">
        <v>201</v>
      </c>
      <c r="GC729">
        <v>293.7711443</v>
      </c>
      <c r="GD729" t="s">
        <v>2401</v>
      </c>
      <c r="GE729">
        <v>1</v>
      </c>
      <c r="HG729" t="s">
        <v>202</v>
      </c>
      <c r="HJ729">
        <v>0</v>
      </c>
    </row>
    <row r="730" spans="1:218" x14ac:dyDescent="0.3">
      <c r="A730">
        <v>1260</v>
      </c>
      <c r="B730" t="s">
        <v>3190</v>
      </c>
      <c r="C730" t="s">
        <v>5108</v>
      </c>
      <c r="D730" t="s">
        <v>265</v>
      </c>
      <c r="E730">
        <v>1</v>
      </c>
      <c r="F730" t="s">
        <v>202</v>
      </c>
      <c r="H730">
        <v>1</v>
      </c>
      <c r="M730">
        <v>1</v>
      </c>
      <c r="N730">
        <v>1</v>
      </c>
      <c r="U730">
        <v>1</v>
      </c>
      <c r="W730">
        <v>1</v>
      </c>
      <c r="X730" t="s">
        <v>3174</v>
      </c>
      <c r="Y730">
        <v>1</v>
      </c>
      <c r="Z730">
        <v>1</v>
      </c>
      <c r="AA730">
        <v>2</v>
      </c>
      <c r="AD730" t="s">
        <v>202</v>
      </c>
      <c r="AE730">
        <v>1</v>
      </c>
      <c r="AF730">
        <v>2</v>
      </c>
      <c r="AG730">
        <v>1</v>
      </c>
      <c r="AH730">
        <v>1</v>
      </c>
      <c r="AI730">
        <v>1</v>
      </c>
      <c r="AJ730">
        <v>2</v>
      </c>
      <c r="AK730" t="s">
        <v>5109</v>
      </c>
      <c r="AL730">
        <v>1</v>
      </c>
      <c r="AM730">
        <v>1</v>
      </c>
      <c r="AN730">
        <v>1</v>
      </c>
      <c r="AO730">
        <v>2</v>
      </c>
      <c r="AP730">
        <v>2</v>
      </c>
      <c r="AQ730">
        <v>2</v>
      </c>
      <c r="AR730" t="s">
        <v>5110</v>
      </c>
      <c r="AS730">
        <v>2</v>
      </c>
      <c r="AT730">
        <v>2</v>
      </c>
      <c r="AU730">
        <v>2</v>
      </c>
      <c r="AV730">
        <v>1</v>
      </c>
      <c r="AW730">
        <v>5</v>
      </c>
      <c r="AX730">
        <v>3</v>
      </c>
      <c r="AY730">
        <v>1</v>
      </c>
      <c r="AZ730">
        <v>2</v>
      </c>
      <c r="BA730">
        <v>3</v>
      </c>
      <c r="BB730">
        <v>4</v>
      </c>
      <c r="BC730">
        <v>5</v>
      </c>
      <c r="BD730">
        <v>6</v>
      </c>
      <c r="BE730">
        <v>1</v>
      </c>
      <c r="BF730">
        <v>1</v>
      </c>
      <c r="BG730">
        <v>1</v>
      </c>
      <c r="BH730">
        <v>1</v>
      </c>
      <c r="BI730">
        <v>1</v>
      </c>
      <c r="BJ730">
        <v>0</v>
      </c>
      <c r="BM730">
        <v>1</v>
      </c>
      <c r="BN730">
        <v>1</v>
      </c>
      <c r="BO730">
        <v>2</v>
      </c>
      <c r="BP730">
        <v>1</v>
      </c>
      <c r="BQ730">
        <v>5</v>
      </c>
      <c r="BR730">
        <v>1</v>
      </c>
      <c r="BS730">
        <v>1</v>
      </c>
      <c r="BT730">
        <v>1</v>
      </c>
      <c r="BV730">
        <v>0</v>
      </c>
      <c r="BX730">
        <v>0</v>
      </c>
      <c r="BZ730">
        <v>0</v>
      </c>
      <c r="CB730">
        <v>1</v>
      </c>
      <c r="CJ730">
        <v>1</v>
      </c>
      <c r="CK730">
        <v>1</v>
      </c>
      <c r="CL730">
        <v>7</v>
      </c>
      <c r="CM730">
        <v>6</v>
      </c>
      <c r="CS730">
        <v>5</v>
      </c>
      <c r="CT730">
        <v>1</v>
      </c>
      <c r="CU730">
        <v>2</v>
      </c>
      <c r="CV730" t="s">
        <v>5111</v>
      </c>
      <c r="CW730">
        <v>690</v>
      </c>
      <c r="CX730">
        <v>11.5</v>
      </c>
      <c r="CY730">
        <v>2</v>
      </c>
      <c r="CZ730">
        <v>1</v>
      </c>
      <c r="DA730" t="s">
        <v>4794</v>
      </c>
      <c r="DC730">
        <v>1</v>
      </c>
      <c r="DD730">
        <v>1</v>
      </c>
      <c r="DE730">
        <v>29</v>
      </c>
      <c r="DN730" t="s">
        <v>5092</v>
      </c>
      <c r="DO730" t="s">
        <v>5092</v>
      </c>
      <c r="DP730" t="s">
        <v>3178</v>
      </c>
      <c r="DQ730" t="s">
        <v>202</v>
      </c>
      <c r="DR730" t="s">
        <v>202</v>
      </c>
      <c r="DT730">
        <v>1</v>
      </c>
      <c r="DV730">
        <v>1</v>
      </c>
      <c r="DW730">
        <v>0</v>
      </c>
      <c r="DX730">
        <v>2</v>
      </c>
      <c r="DY730">
        <v>1</v>
      </c>
      <c r="DZ730">
        <v>1</v>
      </c>
      <c r="EA730">
        <v>5.5</v>
      </c>
      <c r="EB730">
        <f>IF(EA730&gt;=30,1,IF(EA730&gt;=20,2,IF(EA730&gt;=15,3,IF(EA730&gt;=10,4,IF(EA730&gt;=5,5,IF(EA730&gt;0,6,0))))))</f>
        <v>5</v>
      </c>
      <c r="EC730">
        <v>2</v>
      </c>
      <c r="EE730">
        <v>5</v>
      </c>
      <c r="EL730">
        <v>3</v>
      </c>
      <c r="EM730">
        <v>1</v>
      </c>
      <c r="EN730">
        <v>1</v>
      </c>
      <c r="EO730">
        <v>3</v>
      </c>
      <c r="EP730">
        <v>1</v>
      </c>
      <c r="EQ730">
        <v>1</v>
      </c>
      <c r="ER730">
        <v>1</v>
      </c>
      <c r="EZ730">
        <v>1</v>
      </c>
      <c r="FA730">
        <v>1</v>
      </c>
      <c r="FD730">
        <v>1</v>
      </c>
      <c r="FG730">
        <v>0</v>
      </c>
      <c r="FH730" t="s">
        <v>3179</v>
      </c>
      <c r="FI730">
        <v>1</v>
      </c>
      <c r="FJ730" t="s">
        <v>204</v>
      </c>
      <c r="FK730">
        <v>5</v>
      </c>
      <c r="FL730">
        <v>12</v>
      </c>
      <c r="FM730">
        <v>12</v>
      </c>
      <c r="FN730">
        <v>5.5</v>
      </c>
      <c r="FO730" t="s">
        <v>2220</v>
      </c>
      <c r="FP730">
        <v>0.5</v>
      </c>
      <c r="FQ730" t="s">
        <v>3180</v>
      </c>
      <c r="FR730" t="s">
        <v>3181</v>
      </c>
      <c r="FS730">
        <v>1</v>
      </c>
      <c r="FT730">
        <v>1</v>
      </c>
      <c r="FU730" t="s">
        <v>2221</v>
      </c>
      <c r="FV730" t="s">
        <v>3182</v>
      </c>
      <c r="FW730">
        <v>0</v>
      </c>
      <c r="FX730">
        <v>1</v>
      </c>
      <c r="FY730">
        <v>0</v>
      </c>
      <c r="FZ730">
        <v>0</v>
      </c>
      <c r="GA730">
        <v>15709</v>
      </c>
      <c r="GB730">
        <v>72</v>
      </c>
      <c r="GC730">
        <v>218.18055559999999</v>
      </c>
      <c r="GD730" t="s">
        <v>2401</v>
      </c>
      <c r="GE730">
        <v>1</v>
      </c>
      <c r="HG730" t="s">
        <v>202</v>
      </c>
      <c r="HJ730">
        <v>0</v>
      </c>
    </row>
    <row r="731" spans="1:218" x14ac:dyDescent="0.3">
      <c r="A731">
        <v>853</v>
      </c>
      <c r="B731" t="s">
        <v>3320</v>
      </c>
      <c r="C731" t="s">
        <v>5573</v>
      </c>
      <c r="D731" t="s">
        <v>212</v>
      </c>
      <c r="E731">
        <v>1</v>
      </c>
      <c r="F731" t="s">
        <v>202</v>
      </c>
      <c r="H731">
        <v>1</v>
      </c>
      <c r="M731">
        <v>1</v>
      </c>
      <c r="N731">
        <v>1</v>
      </c>
      <c r="U731">
        <v>1</v>
      </c>
      <c r="W731">
        <v>1</v>
      </c>
      <c r="X731" t="s">
        <v>5507</v>
      </c>
      <c r="Y731">
        <v>1</v>
      </c>
      <c r="Z731">
        <v>1</v>
      </c>
      <c r="AA731">
        <v>1</v>
      </c>
      <c r="AB731">
        <v>8</v>
      </c>
      <c r="AD731" t="s">
        <v>202</v>
      </c>
      <c r="AE731">
        <v>1</v>
      </c>
      <c r="AF731">
        <v>1</v>
      </c>
      <c r="AG731">
        <v>1</v>
      </c>
      <c r="AH731">
        <v>2</v>
      </c>
      <c r="AI731">
        <v>2</v>
      </c>
      <c r="AJ731">
        <v>2</v>
      </c>
      <c r="AK731" t="s">
        <v>5574</v>
      </c>
      <c r="AL731">
        <v>1</v>
      </c>
      <c r="AM731">
        <v>2</v>
      </c>
      <c r="AN731">
        <v>1</v>
      </c>
      <c r="AO731">
        <v>2</v>
      </c>
      <c r="AP731">
        <v>2</v>
      </c>
      <c r="AQ731">
        <v>1</v>
      </c>
      <c r="AR731" t="s">
        <v>5575</v>
      </c>
      <c r="AS731">
        <v>1</v>
      </c>
      <c r="AT731">
        <v>1</v>
      </c>
      <c r="AU731">
        <v>2</v>
      </c>
      <c r="AV731">
        <v>1</v>
      </c>
      <c r="AW731">
        <v>7</v>
      </c>
      <c r="AX731">
        <v>1</v>
      </c>
      <c r="AY731">
        <v>4</v>
      </c>
      <c r="BE731">
        <v>1</v>
      </c>
      <c r="BF731">
        <v>1</v>
      </c>
      <c r="BG731">
        <v>1</v>
      </c>
      <c r="BH731">
        <v>1</v>
      </c>
      <c r="BI731">
        <v>1</v>
      </c>
      <c r="BJ731">
        <v>1</v>
      </c>
      <c r="BK731">
        <v>1</v>
      </c>
      <c r="BL731">
        <v>1</v>
      </c>
      <c r="BM731">
        <v>3</v>
      </c>
      <c r="BN731">
        <v>1</v>
      </c>
      <c r="BO731">
        <v>2</v>
      </c>
      <c r="BP731">
        <v>1</v>
      </c>
      <c r="BQ731">
        <v>4</v>
      </c>
      <c r="BR731">
        <v>1</v>
      </c>
      <c r="BS731">
        <v>1</v>
      </c>
      <c r="BT731">
        <v>1</v>
      </c>
      <c r="BV731">
        <v>0</v>
      </c>
      <c r="BX731">
        <v>0</v>
      </c>
      <c r="BZ731">
        <v>0</v>
      </c>
      <c r="CB731">
        <v>0</v>
      </c>
      <c r="CD731">
        <v>0</v>
      </c>
      <c r="CF731">
        <v>1</v>
      </c>
      <c r="CJ731">
        <v>2</v>
      </c>
      <c r="CK731">
        <v>2</v>
      </c>
      <c r="CL731">
        <v>5</v>
      </c>
      <c r="CM731">
        <v>1</v>
      </c>
      <c r="CR731">
        <v>2</v>
      </c>
      <c r="CS731">
        <v>-98</v>
      </c>
      <c r="CT731">
        <v>1</v>
      </c>
      <c r="CU731">
        <v>2</v>
      </c>
      <c r="CV731" t="s">
        <v>5576</v>
      </c>
      <c r="CW731">
        <v>737</v>
      </c>
      <c r="CX731">
        <v>12.28</v>
      </c>
      <c r="CY731">
        <v>2</v>
      </c>
      <c r="CZ731">
        <v>1</v>
      </c>
      <c r="DA731" t="s">
        <v>275</v>
      </c>
      <c r="DC731">
        <v>1</v>
      </c>
      <c r="DD731">
        <v>1</v>
      </c>
      <c r="DE731">
        <v>11</v>
      </c>
      <c r="DN731" t="s">
        <v>4423</v>
      </c>
      <c r="DO731" t="s">
        <v>4423</v>
      </c>
      <c r="DP731" t="s">
        <v>3178</v>
      </c>
      <c r="DQ731" t="s">
        <v>202</v>
      </c>
      <c r="DR731" t="s">
        <v>202</v>
      </c>
      <c r="DT731">
        <v>1</v>
      </c>
      <c r="DV731">
        <v>1</v>
      </c>
      <c r="DW731">
        <v>0</v>
      </c>
      <c r="DX731">
        <v>1</v>
      </c>
      <c r="DY731">
        <v>1</v>
      </c>
      <c r="DZ731">
        <v>1</v>
      </c>
      <c r="EA731">
        <v>10</v>
      </c>
      <c r="EB731">
        <f>IF(EA731&gt;=30,1,IF(EA731&gt;=20,2,IF(EA731&gt;=15,3,IF(EA731&gt;=10,4,IF(EA731&gt;=5,5,IF(EA731&gt;0,6,0))))))</f>
        <v>4</v>
      </c>
      <c r="EC731">
        <v>2</v>
      </c>
      <c r="EE731">
        <v>10</v>
      </c>
      <c r="EL731">
        <v>1</v>
      </c>
      <c r="EM731">
        <v>4</v>
      </c>
      <c r="EN731">
        <v>1</v>
      </c>
      <c r="EO731">
        <v>2</v>
      </c>
      <c r="EP731">
        <v>2</v>
      </c>
      <c r="EZ731">
        <v>2</v>
      </c>
      <c r="FE731">
        <v>1</v>
      </c>
      <c r="FG731">
        <v>0</v>
      </c>
      <c r="FH731" t="s">
        <v>5510</v>
      </c>
      <c r="FI731">
        <v>2</v>
      </c>
      <c r="FJ731" t="s">
        <v>204</v>
      </c>
      <c r="FK731">
        <v>10</v>
      </c>
      <c r="FL731">
        <v>12</v>
      </c>
      <c r="FM731">
        <v>12</v>
      </c>
      <c r="FN731">
        <v>10</v>
      </c>
      <c r="FO731" t="s">
        <v>2206</v>
      </c>
      <c r="FP731">
        <v>7.5</v>
      </c>
      <c r="FQ731" t="s">
        <v>3180</v>
      </c>
      <c r="FR731" t="s">
        <v>3189</v>
      </c>
      <c r="FS731">
        <v>0</v>
      </c>
      <c r="FT731">
        <v>0</v>
      </c>
      <c r="FU731" t="s">
        <v>2207</v>
      </c>
      <c r="FV731" t="s">
        <v>2207</v>
      </c>
      <c r="FW731">
        <v>1</v>
      </c>
      <c r="FX731">
        <v>0</v>
      </c>
      <c r="FY731">
        <v>1</v>
      </c>
      <c r="FZ731">
        <v>0</v>
      </c>
      <c r="GA731">
        <v>4970</v>
      </c>
      <c r="GB731">
        <v>32</v>
      </c>
      <c r="GC731">
        <v>155.3125</v>
      </c>
      <c r="GD731" t="s">
        <v>2401</v>
      </c>
      <c r="GE731">
        <v>1</v>
      </c>
      <c r="HG731" t="s">
        <v>202</v>
      </c>
      <c r="HI731">
        <v>1</v>
      </c>
      <c r="HJ731">
        <v>1</v>
      </c>
    </row>
    <row r="732" spans="1:218" x14ac:dyDescent="0.3">
      <c r="A732">
        <v>1264</v>
      </c>
      <c r="B732" t="s">
        <v>3183</v>
      </c>
      <c r="C732" t="s">
        <v>5115</v>
      </c>
      <c r="D732" t="s">
        <v>212</v>
      </c>
      <c r="E732">
        <v>1</v>
      </c>
      <c r="F732" t="s">
        <v>202</v>
      </c>
      <c r="H732">
        <v>1</v>
      </c>
      <c r="M732">
        <v>1</v>
      </c>
      <c r="N732">
        <v>1</v>
      </c>
      <c r="U732">
        <v>1</v>
      </c>
      <c r="W732">
        <v>1</v>
      </c>
      <c r="X732" t="s">
        <v>3174</v>
      </c>
      <c r="Y732">
        <v>1</v>
      </c>
      <c r="Z732">
        <v>1</v>
      </c>
      <c r="AA732">
        <v>2</v>
      </c>
      <c r="AD732" t="s">
        <v>202</v>
      </c>
      <c r="AE732">
        <v>1</v>
      </c>
      <c r="AF732">
        <v>2</v>
      </c>
      <c r="AG732">
        <v>2</v>
      </c>
      <c r="AH732">
        <v>1</v>
      </c>
      <c r="AI732">
        <v>2</v>
      </c>
      <c r="AJ732">
        <v>1</v>
      </c>
      <c r="AK732" t="s">
        <v>5116</v>
      </c>
      <c r="AL732">
        <v>1</v>
      </c>
      <c r="AM732">
        <v>1</v>
      </c>
      <c r="AN732">
        <v>2</v>
      </c>
      <c r="AO732">
        <v>2</v>
      </c>
      <c r="AP732">
        <v>2</v>
      </c>
      <c r="AQ732">
        <v>2</v>
      </c>
      <c r="AR732" t="s">
        <v>5117</v>
      </c>
      <c r="AS732">
        <v>2</v>
      </c>
      <c r="AT732">
        <v>2</v>
      </c>
      <c r="AU732">
        <v>3</v>
      </c>
      <c r="AV732">
        <v>2</v>
      </c>
      <c r="AW732">
        <v>7</v>
      </c>
      <c r="AX732">
        <v>5</v>
      </c>
      <c r="AY732">
        <v>4</v>
      </c>
      <c r="BE732">
        <v>1</v>
      </c>
      <c r="BF732">
        <v>1</v>
      </c>
      <c r="BG732">
        <v>1</v>
      </c>
      <c r="BH732">
        <v>1</v>
      </c>
      <c r="BI732">
        <v>1</v>
      </c>
      <c r="BJ732">
        <v>1</v>
      </c>
      <c r="BK732">
        <v>1</v>
      </c>
      <c r="BL732">
        <v>1</v>
      </c>
      <c r="BM732">
        <v>1</v>
      </c>
      <c r="BN732">
        <v>1</v>
      </c>
      <c r="BO732">
        <v>3</v>
      </c>
      <c r="BP732">
        <v>1</v>
      </c>
      <c r="BQ732">
        <v>11</v>
      </c>
      <c r="BR732">
        <v>1</v>
      </c>
      <c r="BS732">
        <v>1</v>
      </c>
      <c r="BT732">
        <v>3</v>
      </c>
      <c r="BU732">
        <v>3</v>
      </c>
      <c r="BV732">
        <v>2</v>
      </c>
      <c r="BW732">
        <v>3</v>
      </c>
      <c r="BX732">
        <v>0</v>
      </c>
      <c r="BY732">
        <v>3</v>
      </c>
      <c r="BZ732">
        <v>0</v>
      </c>
      <c r="CA732">
        <v>3</v>
      </c>
      <c r="CB732">
        <v>0</v>
      </c>
      <c r="CC732">
        <v>3</v>
      </c>
      <c r="CD732">
        <v>0</v>
      </c>
      <c r="CE732">
        <v>3</v>
      </c>
      <c r="CF732">
        <v>0</v>
      </c>
      <c r="CG732">
        <v>3</v>
      </c>
      <c r="CH732">
        <v>1</v>
      </c>
      <c r="CI732">
        <v>3</v>
      </c>
      <c r="CJ732">
        <v>2</v>
      </c>
      <c r="CK732">
        <v>2</v>
      </c>
      <c r="CL732">
        <v>6</v>
      </c>
      <c r="CM732">
        <v>1</v>
      </c>
      <c r="CR732">
        <v>2</v>
      </c>
      <c r="CS732">
        <v>4</v>
      </c>
      <c r="CT732">
        <v>1</v>
      </c>
      <c r="CU732">
        <v>2</v>
      </c>
      <c r="CV732" t="s">
        <v>5118</v>
      </c>
      <c r="CW732">
        <v>763</v>
      </c>
      <c r="CX732">
        <v>12.72</v>
      </c>
      <c r="CY732">
        <v>2</v>
      </c>
      <c r="CZ732">
        <v>1</v>
      </c>
      <c r="DA732" t="s">
        <v>619</v>
      </c>
      <c r="DC732">
        <v>1</v>
      </c>
      <c r="DD732">
        <v>1</v>
      </c>
      <c r="DE732">
        <v>4</v>
      </c>
      <c r="DN732" t="s">
        <v>5092</v>
      </c>
      <c r="DO732" t="s">
        <v>5092</v>
      </c>
      <c r="DP732" t="s">
        <v>3178</v>
      </c>
      <c r="DQ732" t="s">
        <v>202</v>
      </c>
      <c r="DR732" t="s">
        <v>202</v>
      </c>
      <c r="DT732">
        <v>1</v>
      </c>
      <c r="DV732">
        <v>1</v>
      </c>
      <c r="DW732">
        <v>0</v>
      </c>
      <c r="DX732">
        <v>2</v>
      </c>
      <c r="DY732">
        <v>1</v>
      </c>
      <c r="DZ732">
        <v>1</v>
      </c>
      <c r="EA732">
        <v>5</v>
      </c>
      <c r="EB732">
        <f>IF(EA732&gt;=30,1,IF(EA732&gt;=20,2,IF(EA732&gt;=15,3,IF(EA732&gt;=10,4,IF(EA732&gt;=5,5,IF(EA732&gt;0,6,0))))))</f>
        <v>5</v>
      </c>
      <c r="EC732">
        <v>2</v>
      </c>
      <c r="EE732">
        <v>5</v>
      </c>
      <c r="EL732">
        <v>2</v>
      </c>
      <c r="EM732">
        <v>2</v>
      </c>
      <c r="EN732">
        <v>1</v>
      </c>
      <c r="EO732">
        <v>2</v>
      </c>
      <c r="EP732">
        <v>1</v>
      </c>
      <c r="EQ732">
        <v>1</v>
      </c>
      <c r="ER732">
        <v>1</v>
      </c>
      <c r="EZ732">
        <v>1</v>
      </c>
      <c r="FA732">
        <v>1</v>
      </c>
      <c r="FD732">
        <v>1</v>
      </c>
      <c r="FG732">
        <v>0</v>
      </c>
      <c r="FH732" t="s">
        <v>3179</v>
      </c>
      <c r="FI732">
        <v>1</v>
      </c>
      <c r="FJ732" t="s">
        <v>204</v>
      </c>
      <c r="FK732">
        <v>5</v>
      </c>
      <c r="FL732">
        <v>12</v>
      </c>
      <c r="FM732">
        <v>12</v>
      </c>
      <c r="FN732">
        <v>5</v>
      </c>
      <c r="FO732" t="s">
        <v>2212</v>
      </c>
      <c r="FP732">
        <v>1.5</v>
      </c>
      <c r="FQ732" t="s">
        <v>3180</v>
      </c>
      <c r="FR732" t="s">
        <v>3189</v>
      </c>
      <c r="FS732">
        <v>0</v>
      </c>
      <c r="FT732">
        <v>1</v>
      </c>
      <c r="FU732" t="s">
        <v>2221</v>
      </c>
      <c r="FV732" t="s">
        <v>3182</v>
      </c>
      <c r="FW732">
        <v>0</v>
      </c>
      <c r="FX732">
        <v>1</v>
      </c>
      <c r="FY732">
        <v>0</v>
      </c>
      <c r="FZ732">
        <v>0</v>
      </c>
      <c r="GA732">
        <v>37408</v>
      </c>
      <c r="GB732">
        <v>127</v>
      </c>
      <c r="GC732">
        <v>294.55118110000001</v>
      </c>
      <c r="GD732" t="s">
        <v>2401</v>
      </c>
      <c r="GE732">
        <v>1</v>
      </c>
      <c r="HG732" t="s">
        <v>202</v>
      </c>
      <c r="HJ732">
        <v>0</v>
      </c>
    </row>
    <row r="733" spans="1:218" x14ac:dyDescent="0.3">
      <c r="A733">
        <v>1295</v>
      </c>
      <c r="B733" t="s">
        <v>3250</v>
      </c>
      <c r="C733" t="s">
        <v>5157</v>
      </c>
      <c r="D733" t="s">
        <v>265</v>
      </c>
      <c r="E733">
        <v>1</v>
      </c>
      <c r="F733" t="s">
        <v>202</v>
      </c>
      <c r="H733">
        <v>1</v>
      </c>
      <c r="M733">
        <v>1</v>
      </c>
      <c r="N733">
        <v>1</v>
      </c>
      <c r="U733">
        <v>1</v>
      </c>
      <c r="W733">
        <v>1</v>
      </c>
      <c r="X733" t="s">
        <v>3174</v>
      </c>
      <c r="Y733">
        <v>1</v>
      </c>
      <c r="Z733">
        <v>1</v>
      </c>
      <c r="AA733">
        <v>1</v>
      </c>
      <c r="AD733" t="s">
        <v>202</v>
      </c>
      <c r="AE733">
        <v>1</v>
      </c>
      <c r="AF733">
        <v>1</v>
      </c>
      <c r="AG733">
        <v>1</v>
      </c>
      <c r="AH733">
        <v>1</v>
      </c>
      <c r="AI733">
        <v>1</v>
      </c>
      <c r="AJ733">
        <v>2</v>
      </c>
      <c r="AK733" t="s">
        <v>5158</v>
      </c>
      <c r="AL733">
        <v>1</v>
      </c>
      <c r="AM733">
        <v>2</v>
      </c>
      <c r="AN733">
        <v>2</v>
      </c>
      <c r="AO733">
        <v>2</v>
      </c>
      <c r="AP733">
        <v>2</v>
      </c>
      <c r="AQ733">
        <v>1</v>
      </c>
      <c r="AR733" t="s">
        <v>5159</v>
      </c>
      <c r="AS733">
        <v>1</v>
      </c>
      <c r="AT733">
        <v>1</v>
      </c>
      <c r="AU733">
        <v>1</v>
      </c>
      <c r="AV733">
        <v>1</v>
      </c>
      <c r="AW733">
        <v>7</v>
      </c>
      <c r="AX733">
        <v>1</v>
      </c>
      <c r="AY733">
        <v>1</v>
      </c>
      <c r="BE733">
        <v>1</v>
      </c>
      <c r="BF733">
        <v>2</v>
      </c>
      <c r="BG733">
        <v>1</v>
      </c>
      <c r="BH733">
        <v>1</v>
      </c>
      <c r="BI733">
        <v>1</v>
      </c>
      <c r="BJ733">
        <v>0</v>
      </c>
      <c r="BM733">
        <v>1</v>
      </c>
      <c r="BN733">
        <v>1</v>
      </c>
      <c r="BO733">
        <v>3</v>
      </c>
      <c r="BP733">
        <v>1</v>
      </c>
      <c r="BQ733">
        <v>26</v>
      </c>
      <c r="BR733">
        <v>3</v>
      </c>
      <c r="BS733">
        <v>1</v>
      </c>
      <c r="BT733">
        <v>2</v>
      </c>
      <c r="BV733">
        <v>0</v>
      </c>
      <c r="BX733">
        <v>0</v>
      </c>
      <c r="BZ733">
        <v>0</v>
      </c>
      <c r="CB733">
        <v>0</v>
      </c>
      <c r="CD733">
        <v>0</v>
      </c>
      <c r="CF733">
        <v>2</v>
      </c>
      <c r="CJ733">
        <v>1</v>
      </c>
      <c r="CK733">
        <v>1</v>
      </c>
      <c r="CL733">
        <v>8</v>
      </c>
      <c r="CM733">
        <v>1</v>
      </c>
      <c r="CR733">
        <v>2</v>
      </c>
      <c r="CS733">
        <v>8</v>
      </c>
      <c r="CT733">
        <v>1</v>
      </c>
      <c r="CU733">
        <v>1</v>
      </c>
      <c r="CV733" t="s">
        <v>5160</v>
      </c>
      <c r="CW733">
        <v>591</v>
      </c>
      <c r="CX733">
        <v>9.85</v>
      </c>
      <c r="CY733">
        <v>2</v>
      </c>
      <c r="CZ733">
        <v>1</v>
      </c>
      <c r="DA733" t="s">
        <v>553</v>
      </c>
      <c r="DC733">
        <v>1</v>
      </c>
      <c r="DD733">
        <v>1</v>
      </c>
      <c r="DE733">
        <v>27</v>
      </c>
      <c r="DN733" t="s">
        <v>5161</v>
      </c>
      <c r="DO733" t="s">
        <v>5161</v>
      </c>
      <c r="DP733" t="s">
        <v>3178</v>
      </c>
      <c r="DQ733" t="s">
        <v>202</v>
      </c>
      <c r="DR733" t="s">
        <v>202</v>
      </c>
      <c r="DT733">
        <v>1</v>
      </c>
      <c r="DV733">
        <v>1</v>
      </c>
      <c r="DW733">
        <v>0</v>
      </c>
      <c r="DX733">
        <v>1</v>
      </c>
      <c r="DY733">
        <v>1</v>
      </c>
      <c r="DZ733">
        <v>1</v>
      </c>
      <c r="EA733">
        <v>12</v>
      </c>
      <c r="EB733">
        <f>IF(EA733&gt;=30,1,IF(EA733&gt;=20,2,IF(EA733&gt;=15,3,IF(EA733&gt;=10,4,IF(EA733&gt;=5,5,IF(EA733&gt;0,6,0))))))</f>
        <v>4</v>
      </c>
      <c r="EC733">
        <v>2</v>
      </c>
      <c r="EE733">
        <v>12</v>
      </c>
      <c r="EL733">
        <v>1</v>
      </c>
      <c r="EM733">
        <v>2</v>
      </c>
      <c r="EN733">
        <v>1</v>
      </c>
      <c r="EO733">
        <v>1</v>
      </c>
      <c r="EP733">
        <v>1</v>
      </c>
      <c r="EQ733">
        <v>1</v>
      </c>
      <c r="ER733">
        <v>1</v>
      </c>
      <c r="EZ733">
        <v>1</v>
      </c>
      <c r="FA733">
        <v>1</v>
      </c>
      <c r="FD733">
        <v>1</v>
      </c>
      <c r="FG733">
        <v>0</v>
      </c>
      <c r="FH733" t="s">
        <v>3179</v>
      </c>
      <c r="FI733">
        <v>1</v>
      </c>
      <c r="FJ733" t="s">
        <v>204</v>
      </c>
      <c r="FK733">
        <v>12</v>
      </c>
      <c r="FL733">
        <v>12</v>
      </c>
      <c r="FM733">
        <v>12</v>
      </c>
      <c r="FN733">
        <v>12</v>
      </c>
      <c r="FO733" t="s">
        <v>2206</v>
      </c>
      <c r="FP733">
        <v>1.5</v>
      </c>
      <c r="FQ733" t="s">
        <v>3180</v>
      </c>
      <c r="FR733" t="s">
        <v>3196</v>
      </c>
      <c r="FS733">
        <v>1</v>
      </c>
      <c r="FT733">
        <v>1</v>
      </c>
      <c r="FU733" t="s">
        <v>2221</v>
      </c>
      <c r="FV733" t="s">
        <v>3182</v>
      </c>
      <c r="FW733">
        <v>0</v>
      </c>
      <c r="FX733">
        <v>1</v>
      </c>
      <c r="FY733">
        <v>0</v>
      </c>
      <c r="FZ733">
        <v>0</v>
      </c>
      <c r="GA733">
        <v>6214</v>
      </c>
      <c r="GB733">
        <v>28</v>
      </c>
      <c r="GC733">
        <v>221.92857140000001</v>
      </c>
      <c r="GD733" t="s">
        <v>2401</v>
      </c>
      <c r="GE733">
        <v>1</v>
      </c>
      <c r="HG733" t="s">
        <v>202</v>
      </c>
      <c r="HJ733">
        <v>0</v>
      </c>
    </row>
    <row r="734" spans="1:218" x14ac:dyDescent="0.3">
      <c r="A734">
        <v>1300</v>
      </c>
      <c r="B734" t="s">
        <v>3202</v>
      </c>
      <c r="C734" t="s">
        <v>5168</v>
      </c>
      <c r="D734" t="s">
        <v>194</v>
      </c>
      <c r="E734">
        <v>1</v>
      </c>
      <c r="F734" t="s">
        <v>202</v>
      </c>
      <c r="H734">
        <v>1</v>
      </c>
      <c r="M734">
        <v>1</v>
      </c>
      <c r="N734">
        <v>1</v>
      </c>
      <c r="U734">
        <v>1</v>
      </c>
      <c r="W734">
        <v>1</v>
      </c>
      <c r="X734" t="s">
        <v>3174</v>
      </c>
      <c r="Y734">
        <v>1</v>
      </c>
      <c r="Z734">
        <v>1</v>
      </c>
      <c r="AA734">
        <v>2</v>
      </c>
      <c r="AD734" t="s">
        <v>202</v>
      </c>
      <c r="AE734">
        <v>1</v>
      </c>
      <c r="AF734">
        <v>2</v>
      </c>
      <c r="AG734">
        <v>1</v>
      </c>
      <c r="AH734">
        <v>1</v>
      </c>
      <c r="AI734">
        <v>1</v>
      </c>
      <c r="AJ734">
        <v>1</v>
      </c>
      <c r="AK734" t="s">
        <v>5169</v>
      </c>
      <c r="AL734">
        <v>1</v>
      </c>
      <c r="AM734">
        <v>1</v>
      </c>
      <c r="AN734">
        <v>1</v>
      </c>
      <c r="AO734">
        <v>2</v>
      </c>
      <c r="AP734">
        <v>2</v>
      </c>
      <c r="AQ734">
        <v>1</v>
      </c>
      <c r="AR734" t="s">
        <v>5170</v>
      </c>
      <c r="AS734">
        <v>2</v>
      </c>
      <c r="AT734">
        <v>1</v>
      </c>
      <c r="AU734">
        <v>1</v>
      </c>
      <c r="AV734">
        <v>2</v>
      </c>
      <c r="AW734">
        <v>6</v>
      </c>
      <c r="AX734">
        <v>1</v>
      </c>
      <c r="AY734">
        <v>1</v>
      </c>
      <c r="BE734">
        <v>1</v>
      </c>
      <c r="BF734">
        <v>2</v>
      </c>
      <c r="BG734">
        <v>1</v>
      </c>
      <c r="BH734">
        <v>2</v>
      </c>
      <c r="BI734">
        <v>1</v>
      </c>
      <c r="BJ734">
        <v>2</v>
      </c>
      <c r="BK734">
        <v>1</v>
      </c>
      <c r="BL734">
        <v>2</v>
      </c>
      <c r="BM734">
        <v>1</v>
      </c>
      <c r="BN734">
        <v>1</v>
      </c>
      <c r="BO734">
        <v>3</v>
      </c>
      <c r="BP734">
        <v>1</v>
      </c>
      <c r="BQ734">
        <v>6</v>
      </c>
      <c r="BR734">
        <v>1</v>
      </c>
      <c r="BS734">
        <v>1</v>
      </c>
      <c r="BT734">
        <v>4</v>
      </c>
      <c r="BV734">
        <v>2</v>
      </c>
      <c r="BX734">
        <v>0</v>
      </c>
      <c r="BZ734">
        <v>0</v>
      </c>
      <c r="CB734">
        <v>2</v>
      </c>
      <c r="CJ734">
        <v>2</v>
      </c>
      <c r="CK734">
        <v>1</v>
      </c>
      <c r="CL734">
        <v>5</v>
      </c>
      <c r="CM734">
        <v>1</v>
      </c>
      <c r="CR734">
        <v>2</v>
      </c>
      <c r="CS734">
        <v>3</v>
      </c>
      <c r="CT734">
        <v>1</v>
      </c>
      <c r="CU734">
        <v>2</v>
      </c>
      <c r="CV734" t="s">
        <v>5171</v>
      </c>
      <c r="CW734">
        <v>552</v>
      </c>
      <c r="CX734">
        <v>9.1999999999999993</v>
      </c>
      <c r="CY734">
        <v>2</v>
      </c>
      <c r="CZ734">
        <v>1</v>
      </c>
      <c r="DA734" t="s">
        <v>553</v>
      </c>
      <c r="DC734">
        <v>1</v>
      </c>
      <c r="DD734">
        <v>1</v>
      </c>
      <c r="DE734">
        <v>15</v>
      </c>
      <c r="DN734" t="s">
        <v>5161</v>
      </c>
      <c r="DO734" t="s">
        <v>5161</v>
      </c>
      <c r="DP734" t="s">
        <v>3178</v>
      </c>
      <c r="DQ734" t="s">
        <v>202</v>
      </c>
      <c r="DR734" t="s">
        <v>202</v>
      </c>
      <c r="DT734">
        <v>1</v>
      </c>
      <c r="DV734">
        <v>1</v>
      </c>
      <c r="DW734">
        <v>0</v>
      </c>
      <c r="DX734">
        <v>2</v>
      </c>
      <c r="DY734">
        <v>1</v>
      </c>
      <c r="DZ734">
        <v>-97</v>
      </c>
      <c r="EB734">
        <v>3</v>
      </c>
      <c r="EC734">
        <v>2</v>
      </c>
      <c r="EE734">
        <v>5</v>
      </c>
      <c r="EL734">
        <v>4</v>
      </c>
      <c r="EM734">
        <v>1</v>
      </c>
      <c r="EN734">
        <v>1</v>
      </c>
      <c r="EO734">
        <v>3</v>
      </c>
      <c r="EP734">
        <v>1</v>
      </c>
      <c r="EQ734">
        <v>1</v>
      </c>
      <c r="ER734">
        <v>1</v>
      </c>
      <c r="EZ734">
        <v>1</v>
      </c>
      <c r="FA734">
        <v>1</v>
      </c>
      <c r="FD734">
        <v>1</v>
      </c>
      <c r="FG734">
        <v>0</v>
      </c>
      <c r="FH734" t="s">
        <v>3179</v>
      </c>
      <c r="FI734">
        <v>1</v>
      </c>
      <c r="FJ734" t="s">
        <v>204</v>
      </c>
      <c r="FK734">
        <v>5</v>
      </c>
      <c r="FL734">
        <v>12</v>
      </c>
      <c r="FM734">
        <v>12</v>
      </c>
      <c r="FN734">
        <v>17.5</v>
      </c>
      <c r="FO734" t="s">
        <v>2233</v>
      </c>
      <c r="FP734">
        <v>0.5</v>
      </c>
      <c r="FQ734" t="s">
        <v>3180</v>
      </c>
      <c r="FR734" t="s">
        <v>3181</v>
      </c>
      <c r="FS734">
        <v>1</v>
      </c>
      <c r="FT734">
        <v>1</v>
      </c>
      <c r="FU734" t="s">
        <v>2221</v>
      </c>
      <c r="FV734" t="s">
        <v>3182</v>
      </c>
      <c r="FW734">
        <v>0</v>
      </c>
      <c r="FX734">
        <v>1</v>
      </c>
      <c r="FY734">
        <v>0</v>
      </c>
      <c r="FZ734">
        <v>0</v>
      </c>
      <c r="GA734">
        <v>20830</v>
      </c>
      <c r="GB734">
        <v>83</v>
      </c>
      <c r="GC734">
        <v>250.9638554</v>
      </c>
      <c r="GD734" t="s">
        <v>2401</v>
      </c>
      <c r="GE734">
        <v>1</v>
      </c>
      <c r="HG734" t="s">
        <v>202</v>
      </c>
      <c r="HJ734">
        <v>0</v>
      </c>
    </row>
    <row r="735" spans="1:218" x14ac:dyDescent="0.3">
      <c r="A735">
        <v>1309</v>
      </c>
      <c r="B735" t="s">
        <v>3172</v>
      </c>
      <c r="C735" t="s">
        <v>5192</v>
      </c>
      <c r="D735" t="s">
        <v>194</v>
      </c>
      <c r="E735">
        <v>1</v>
      </c>
      <c r="F735" t="s">
        <v>202</v>
      </c>
      <c r="H735">
        <v>1</v>
      </c>
      <c r="M735">
        <v>1</v>
      </c>
      <c r="N735">
        <v>1</v>
      </c>
      <c r="U735">
        <v>1</v>
      </c>
      <c r="W735">
        <v>1</v>
      </c>
      <c r="X735" t="s">
        <v>3174</v>
      </c>
      <c r="Y735">
        <v>1</v>
      </c>
      <c r="Z735">
        <v>1</v>
      </c>
      <c r="AA735">
        <v>1</v>
      </c>
      <c r="AD735" t="s">
        <v>202</v>
      </c>
      <c r="AE735">
        <v>1</v>
      </c>
      <c r="AF735">
        <v>2</v>
      </c>
      <c r="AG735">
        <v>1</v>
      </c>
      <c r="AH735">
        <v>1</v>
      </c>
      <c r="AI735">
        <v>1</v>
      </c>
      <c r="AJ735">
        <v>2</v>
      </c>
      <c r="AK735" t="s">
        <v>5193</v>
      </c>
      <c r="AL735">
        <v>1</v>
      </c>
      <c r="AM735">
        <v>2</v>
      </c>
      <c r="AN735">
        <v>1</v>
      </c>
      <c r="AO735">
        <v>2</v>
      </c>
      <c r="AP735">
        <v>2</v>
      </c>
      <c r="AQ735">
        <v>1</v>
      </c>
      <c r="AR735" t="s">
        <v>5194</v>
      </c>
      <c r="AS735">
        <v>1</v>
      </c>
      <c r="AT735">
        <v>1</v>
      </c>
      <c r="AU735">
        <v>2</v>
      </c>
      <c r="AV735">
        <v>2</v>
      </c>
      <c r="AW735">
        <v>6</v>
      </c>
      <c r="AX735">
        <v>1</v>
      </c>
      <c r="AY735">
        <v>1</v>
      </c>
      <c r="BE735">
        <v>1</v>
      </c>
      <c r="BF735">
        <v>2</v>
      </c>
      <c r="BG735">
        <v>1</v>
      </c>
      <c r="BH735">
        <v>2</v>
      </c>
      <c r="BI735">
        <v>1</v>
      </c>
      <c r="BJ735">
        <v>1</v>
      </c>
      <c r="BK735">
        <v>1</v>
      </c>
      <c r="BL735">
        <v>0</v>
      </c>
      <c r="BM735">
        <v>1</v>
      </c>
      <c r="BN735">
        <v>1</v>
      </c>
      <c r="BO735">
        <v>4</v>
      </c>
      <c r="BP735">
        <v>1</v>
      </c>
      <c r="BQ735">
        <v>9</v>
      </c>
      <c r="BR735">
        <v>1</v>
      </c>
      <c r="BS735">
        <v>1</v>
      </c>
      <c r="BT735">
        <v>2</v>
      </c>
      <c r="BV735">
        <v>0</v>
      </c>
      <c r="BX735">
        <v>0</v>
      </c>
      <c r="BZ735">
        <v>0</v>
      </c>
      <c r="CB735">
        <v>0</v>
      </c>
      <c r="CD735">
        <v>2</v>
      </c>
      <c r="CJ735">
        <v>1</v>
      </c>
      <c r="CK735">
        <v>1</v>
      </c>
      <c r="CL735">
        <v>7</v>
      </c>
      <c r="CM735">
        <v>1</v>
      </c>
      <c r="CR735">
        <v>2</v>
      </c>
      <c r="CS735">
        <v>6</v>
      </c>
      <c r="CT735">
        <v>1</v>
      </c>
      <c r="CU735">
        <v>1</v>
      </c>
      <c r="CV735" t="s">
        <v>262</v>
      </c>
      <c r="CW735">
        <v>768</v>
      </c>
      <c r="CX735">
        <v>12.8</v>
      </c>
      <c r="CY735">
        <v>2</v>
      </c>
      <c r="CZ735">
        <v>1</v>
      </c>
      <c r="DA735" t="s">
        <v>4153</v>
      </c>
      <c r="DC735">
        <v>1</v>
      </c>
      <c r="DD735">
        <v>1</v>
      </c>
      <c r="DE735">
        <v>14</v>
      </c>
      <c r="DN735" t="s">
        <v>5184</v>
      </c>
      <c r="DO735" t="s">
        <v>5184</v>
      </c>
      <c r="DP735" t="s">
        <v>3178</v>
      </c>
      <c r="DQ735" t="s">
        <v>202</v>
      </c>
      <c r="DR735" t="s">
        <v>202</v>
      </c>
      <c r="DT735">
        <v>1</v>
      </c>
      <c r="DV735">
        <v>1</v>
      </c>
      <c r="DW735">
        <v>0</v>
      </c>
      <c r="DX735">
        <v>1</v>
      </c>
      <c r="DY735">
        <v>1</v>
      </c>
      <c r="DZ735">
        <v>1</v>
      </c>
      <c r="EA735">
        <v>33</v>
      </c>
      <c r="EB735">
        <f>IF(EA735&gt;=30,1,IF(EA735&gt;=20,2,IF(EA735&gt;=15,3,IF(EA735&gt;=10,4,IF(EA735&gt;=5,5,IF(EA735&gt;0,6,0))))))</f>
        <v>1</v>
      </c>
      <c r="EC735">
        <v>2</v>
      </c>
      <c r="EE735">
        <v>6</v>
      </c>
      <c r="EL735">
        <v>2</v>
      </c>
      <c r="EM735">
        <v>2</v>
      </c>
      <c r="EN735">
        <v>1</v>
      </c>
      <c r="EO735">
        <v>3</v>
      </c>
      <c r="EP735">
        <v>1</v>
      </c>
      <c r="EQ735">
        <v>1</v>
      </c>
      <c r="ER735">
        <v>1</v>
      </c>
      <c r="EZ735">
        <v>1</v>
      </c>
      <c r="FA735">
        <v>2</v>
      </c>
      <c r="FB735">
        <v>1</v>
      </c>
      <c r="FC735">
        <v>1</v>
      </c>
      <c r="FD735">
        <v>1</v>
      </c>
      <c r="FG735">
        <v>0</v>
      </c>
      <c r="FH735" t="s">
        <v>3179</v>
      </c>
      <c r="FI735">
        <v>1</v>
      </c>
      <c r="FJ735" t="s">
        <v>204</v>
      </c>
      <c r="FK735">
        <v>6</v>
      </c>
      <c r="FL735">
        <v>12</v>
      </c>
      <c r="FM735">
        <v>12</v>
      </c>
      <c r="FN735">
        <v>33</v>
      </c>
      <c r="FO735" t="s">
        <v>2212</v>
      </c>
      <c r="FP735">
        <v>1.5</v>
      </c>
      <c r="FQ735" t="s">
        <v>3180</v>
      </c>
      <c r="FR735" t="s">
        <v>3181</v>
      </c>
      <c r="FS735">
        <v>1</v>
      </c>
      <c r="FT735">
        <v>1</v>
      </c>
      <c r="FU735" t="s">
        <v>2221</v>
      </c>
      <c r="FV735" t="s">
        <v>3182</v>
      </c>
      <c r="FW735">
        <v>0</v>
      </c>
      <c r="FX735">
        <v>1</v>
      </c>
      <c r="FY735">
        <v>0</v>
      </c>
      <c r="FZ735">
        <v>0</v>
      </c>
      <c r="GA735">
        <v>9502</v>
      </c>
      <c r="GB735">
        <v>38</v>
      </c>
      <c r="GC735">
        <v>250.05263160000001</v>
      </c>
      <c r="GD735" t="s">
        <v>2401</v>
      </c>
      <c r="GE735">
        <v>1</v>
      </c>
      <c r="HG735" t="s">
        <v>202</v>
      </c>
      <c r="HJ735">
        <v>0</v>
      </c>
    </row>
    <row r="736" spans="1:218" x14ac:dyDescent="0.3">
      <c r="A736">
        <v>990</v>
      </c>
      <c r="B736" t="s">
        <v>3221</v>
      </c>
      <c r="C736" t="s">
        <v>5588</v>
      </c>
      <c r="D736" t="s">
        <v>212</v>
      </c>
      <c r="E736">
        <v>1</v>
      </c>
      <c r="F736" t="s">
        <v>202</v>
      </c>
      <c r="H736">
        <v>2</v>
      </c>
      <c r="I736">
        <v>1</v>
      </c>
      <c r="M736">
        <v>1</v>
      </c>
      <c r="N736">
        <v>1</v>
      </c>
      <c r="U736">
        <v>1</v>
      </c>
      <c r="W736">
        <v>1</v>
      </c>
      <c r="X736" t="s">
        <v>5507</v>
      </c>
      <c r="Y736">
        <v>1</v>
      </c>
      <c r="Z736">
        <v>1</v>
      </c>
      <c r="AA736">
        <v>5</v>
      </c>
      <c r="AB736">
        <v>3</v>
      </c>
      <c r="AD736" t="s">
        <v>202</v>
      </c>
      <c r="AE736">
        <v>1</v>
      </c>
      <c r="AF736">
        <v>2</v>
      </c>
      <c r="AG736">
        <v>1</v>
      </c>
      <c r="AH736">
        <v>2</v>
      </c>
      <c r="AI736">
        <v>2</v>
      </c>
      <c r="AJ736">
        <v>2</v>
      </c>
      <c r="AK736" t="s">
        <v>5589</v>
      </c>
      <c r="AL736">
        <v>1</v>
      </c>
      <c r="AM736">
        <v>1</v>
      </c>
      <c r="AN736">
        <v>1</v>
      </c>
      <c r="AO736">
        <v>2</v>
      </c>
      <c r="AP736">
        <v>2</v>
      </c>
      <c r="AQ736">
        <v>1</v>
      </c>
      <c r="AR736" t="s">
        <v>5590</v>
      </c>
      <c r="AS736">
        <v>1</v>
      </c>
      <c r="AT736">
        <v>2</v>
      </c>
      <c r="AU736">
        <v>1</v>
      </c>
      <c r="AV736">
        <v>1</v>
      </c>
      <c r="AW736">
        <v>7</v>
      </c>
      <c r="AX736">
        <v>1</v>
      </c>
      <c r="AY736">
        <v>1</v>
      </c>
      <c r="BE736">
        <v>1</v>
      </c>
      <c r="BF736">
        <v>1</v>
      </c>
      <c r="BG736">
        <v>1</v>
      </c>
      <c r="BH736">
        <v>1</v>
      </c>
      <c r="BI736">
        <v>1</v>
      </c>
      <c r="BJ736">
        <v>0</v>
      </c>
      <c r="BM736">
        <v>1</v>
      </c>
      <c r="BN736">
        <v>1</v>
      </c>
      <c r="BO736">
        <v>3</v>
      </c>
      <c r="BP736">
        <v>1</v>
      </c>
      <c r="BQ736">
        <v>5</v>
      </c>
      <c r="BR736">
        <v>1</v>
      </c>
      <c r="BS736">
        <v>1</v>
      </c>
      <c r="BT736">
        <v>4</v>
      </c>
      <c r="BV736">
        <v>1</v>
      </c>
      <c r="BX736">
        <v>1</v>
      </c>
      <c r="BZ736">
        <v>0</v>
      </c>
      <c r="CB736">
        <v>2</v>
      </c>
      <c r="CJ736">
        <v>1</v>
      </c>
      <c r="CK736">
        <v>2</v>
      </c>
      <c r="CL736">
        <v>8</v>
      </c>
      <c r="CM736">
        <v>6</v>
      </c>
      <c r="CS736">
        <v>6</v>
      </c>
      <c r="CT736">
        <v>1</v>
      </c>
      <c r="CU736">
        <v>2</v>
      </c>
      <c r="CV736" t="s">
        <v>5591</v>
      </c>
      <c r="CW736">
        <v>851</v>
      </c>
      <c r="CX736">
        <v>14.18</v>
      </c>
      <c r="CY736">
        <v>2</v>
      </c>
      <c r="CZ736">
        <v>1</v>
      </c>
      <c r="DA736" t="s">
        <v>4659</v>
      </c>
      <c r="DC736">
        <v>1</v>
      </c>
      <c r="DD736">
        <v>1</v>
      </c>
      <c r="DE736">
        <v>10</v>
      </c>
      <c r="DN736" t="s">
        <v>4657</v>
      </c>
      <c r="DO736" t="s">
        <v>4657</v>
      </c>
      <c r="DP736" t="s">
        <v>3178</v>
      </c>
      <c r="DQ736" t="s">
        <v>202</v>
      </c>
      <c r="DR736" t="s">
        <v>202</v>
      </c>
      <c r="DT736">
        <v>1</v>
      </c>
      <c r="DV736">
        <v>1</v>
      </c>
      <c r="DW736">
        <v>0</v>
      </c>
      <c r="DX736">
        <v>5</v>
      </c>
      <c r="DY736">
        <v>1</v>
      </c>
      <c r="DZ736">
        <v>-97</v>
      </c>
      <c r="EB736">
        <v>-97</v>
      </c>
      <c r="EC736">
        <v>-97</v>
      </c>
      <c r="EL736">
        <v>1</v>
      </c>
      <c r="EM736">
        <v>3</v>
      </c>
      <c r="EN736">
        <v>1</v>
      </c>
      <c r="EO736">
        <v>2</v>
      </c>
      <c r="EP736">
        <v>1</v>
      </c>
      <c r="EQ736">
        <v>1</v>
      </c>
      <c r="ER736">
        <v>1</v>
      </c>
      <c r="EZ736">
        <v>2</v>
      </c>
      <c r="FE736">
        <v>2</v>
      </c>
      <c r="FG736">
        <v>0</v>
      </c>
      <c r="FH736" t="s">
        <v>5510</v>
      </c>
      <c r="FI736">
        <v>2</v>
      </c>
      <c r="FJ736" t="s">
        <v>204</v>
      </c>
      <c r="FN736">
        <v>20</v>
      </c>
      <c r="FO736" t="s">
        <v>2206</v>
      </c>
      <c r="FP736">
        <v>3.5</v>
      </c>
      <c r="FQ736" t="s">
        <v>3180</v>
      </c>
      <c r="FR736" t="s">
        <v>3189</v>
      </c>
      <c r="FS736">
        <v>0</v>
      </c>
      <c r="FT736">
        <v>1</v>
      </c>
      <c r="FU736" t="s">
        <v>2221</v>
      </c>
      <c r="FV736" t="s">
        <v>3182</v>
      </c>
      <c r="FW736">
        <v>1</v>
      </c>
      <c r="FX736">
        <v>0</v>
      </c>
      <c r="FY736">
        <v>0</v>
      </c>
      <c r="FZ736">
        <v>1</v>
      </c>
      <c r="GA736">
        <v>7861</v>
      </c>
      <c r="GB736">
        <v>71</v>
      </c>
      <c r="GC736">
        <v>110.71830989999999</v>
      </c>
      <c r="GD736" t="s">
        <v>2401</v>
      </c>
      <c r="GE736">
        <v>1</v>
      </c>
      <c r="HG736" t="s">
        <v>202</v>
      </c>
      <c r="HI736">
        <v>0</v>
      </c>
      <c r="HJ736">
        <v>1</v>
      </c>
    </row>
    <row r="737" spans="1:218" x14ac:dyDescent="0.3">
      <c r="A737">
        <v>1341</v>
      </c>
      <c r="B737" t="s">
        <v>3225</v>
      </c>
      <c r="C737" t="s">
        <v>5218</v>
      </c>
      <c r="D737" t="s">
        <v>212</v>
      </c>
      <c r="E737">
        <v>1</v>
      </c>
      <c r="F737" t="s">
        <v>202</v>
      </c>
      <c r="H737">
        <v>1</v>
      </c>
      <c r="M737">
        <v>1</v>
      </c>
      <c r="N737">
        <v>1</v>
      </c>
      <c r="U737">
        <v>1</v>
      </c>
      <c r="W737">
        <v>1</v>
      </c>
      <c r="X737" t="s">
        <v>3174</v>
      </c>
      <c r="Y737">
        <v>1</v>
      </c>
      <c r="Z737">
        <v>1</v>
      </c>
      <c r="AA737">
        <v>2</v>
      </c>
      <c r="AD737" t="s">
        <v>202</v>
      </c>
      <c r="AE737">
        <v>1</v>
      </c>
      <c r="AF737">
        <v>1</v>
      </c>
      <c r="AG737">
        <v>1</v>
      </c>
      <c r="AH737">
        <v>1</v>
      </c>
      <c r="AI737">
        <v>1</v>
      </c>
      <c r="AJ737">
        <v>2</v>
      </c>
      <c r="AK737" t="s">
        <v>5219</v>
      </c>
      <c r="AL737">
        <v>1</v>
      </c>
      <c r="AM737">
        <v>2</v>
      </c>
      <c r="AN737">
        <v>1</v>
      </c>
      <c r="AO737">
        <v>2</v>
      </c>
      <c r="AP737">
        <v>2</v>
      </c>
      <c r="AQ737">
        <v>1</v>
      </c>
      <c r="AR737" t="s">
        <v>5220</v>
      </c>
      <c r="AS737">
        <v>2</v>
      </c>
      <c r="AT737">
        <v>1</v>
      </c>
      <c r="AU737">
        <v>1</v>
      </c>
      <c r="AV737">
        <v>1</v>
      </c>
      <c r="AW737">
        <v>7</v>
      </c>
      <c r="AX737">
        <v>1</v>
      </c>
      <c r="AY737">
        <v>3</v>
      </c>
      <c r="BE737">
        <v>1</v>
      </c>
      <c r="BF737">
        <v>2</v>
      </c>
      <c r="BG737">
        <v>1</v>
      </c>
      <c r="BH737">
        <v>2</v>
      </c>
      <c r="BI737">
        <v>1</v>
      </c>
      <c r="BJ737">
        <v>0</v>
      </c>
      <c r="BM737">
        <v>2</v>
      </c>
      <c r="BN737">
        <v>1</v>
      </c>
      <c r="BO737">
        <v>3</v>
      </c>
      <c r="BP737">
        <v>1</v>
      </c>
      <c r="BQ737">
        <v>10</v>
      </c>
      <c r="BR737">
        <v>6</v>
      </c>
      <c r="BS737">
        <v>1</v>
      </c>
      <c r="BT737">
        <v>2</v>
      </c>
      <c r="BV737">
        <v>0</v>
      </c>
      <c r="BX737">
        <v>0</v>
      </c>
      <c r="BZ737">
        <v>0</v>
      </c>
      <c r="CB737">
        <v>2</v>
      </c>
      <c r="CJ737">
        <v>1</v>
      </c>
      <c r="CK737">
        <v>1</v>
      </c>
      <c r="CL737">
        <v>6</v>
      </c>
      <c r="CM737">
        <v>1</v>
      </c>
      <c r="CR737">
        <v>2</v>
      </c>
      <c r="CS737">
        <v>8</v>
      </c>
      <c r="CT737">
        <v>1</v>
      </c>
      <c r="CU737">
        <v>2</v>
      </c>
      <c r="CV737" t="s">
        <v>2550</v>
      </c>
      <c r="CW737">
        <v>625</v>
      </c>
      <c r="CX737">
        <v>10.42</v>
      </c>
      <c r="CY737">
        <v>2</v>
      </c>
      <c r="CZ737">
        <v>1</v>
      </c>
      <c r="DA737" t="s">
        <v>210</v>
      </c>
      <c r="DC737">
        <v>1</v>
      </c>
      <c r="DD737">
        <v>1</v>
      </c>
      <c r="DE737">
        <v>3</v>
      </c>
      <c r="DN737" t="s">
        <v>5221</v>
      </c>
      <c r="DO737" t="s">
        <v>5221</v>
      </c>
      <c r="DP737" t="s">
        <v>3178</v>
      </c>
      <c r="DQ737" t="s">
        <v>202</v>
      </c>
      <c r="DR737" t="s">
        <v>202</v>
      </c>
      <c r="DT737">
        <v>1</v>
      </c>
      <c r="DV737">
        <v>1</v>
      </c>
      <c r="DW737">
        <v>0</v>
      </c>
      <c r="DX737">
        <v>2</v>
      </c>
      <c r="DY737">
        <v>1</v>
      </c>
      <c r="DZ737">
        <v>-98</v>
      </c>
      <c r="EB737">
        <v>5</v>
      </c>
      <c r="EC737">
        <v>2</v>
      </c>
      <c r="EE737">
        <v>6</v>
      </c>
      <c r="EL737">
        <v>3</v>
      </c>
      <c r="EM737">
        <v>1</v>
      </c>
      <c r="EN737">
        <v>1</v>
      </c>
      <c r="EO737">
        <v>1</v>
      </c>
      <c r="EP737">
        <v>1</v>
      </c>
      <c r="EQ737">
        <v>1</v>
      </c>
      <c r="ER737">
        <v>1</v>
      </c>
      <c r="EZ737">
        <v>1</v>
      </c>
      <c r="FA737">
        <v>1</v>
      </c>
      <c r="FD737">
        <v>1</v>
      </c>
      <c r="FG737">
        <v>0</v>
      </c>
      <c r="FH737" t="s">
        <v>3179</v>
      </c>
      <c r="FI737">
        <v>1</v>
      </c>
      <c r="FJ737" t="s">
        <v>204</v>
      </c>
      <c r="FK737">
        <v>6</v>
      </c>
      <c r="FL737">
        <v>12</v>
      </c>
      <c r="FM737">
        <v>12</v>
      </c>
      <c r="FN737">
        <v>7.5</v>
      </c>
      <c r="FO737" t="s">
        <v>2220</v>
      </c>
      <c r="FP737">
        <v>0.5</v>
      </c>
      <c r="FQ737" t="s">
        <v>3180</v>
      </c>
      <c r="FR737" t="s">
        <v>3196</v>
      </c>
      <c r="FS737">
        <v>1</v>
      </c>
      <c r="FT737">
        <v>1</v>
      </c>
      <c r="FU737" t="s">
        <v>2221</v>
      </c>
      <c r="FV737" t="s">
        <v>3182</v>
      </c>
      <c r="FW737">
        <v>0</v>
      </c>
      <c r="FX737">
        <v>1</v>
      </c>
      <c r="FY737">
        <v>0</v>
      </c>
      <c r="FZ737">
        <v>0</v>
      </c>
      <c r="GA737">
        <v>39021</v>
      </c>
      <c r="GB737">
        <v>133</v>
      </c>
      <c r="GC737">
        <v>293.3909774</v>
      </c>
      <c r="GD737" t="s">
        <v>2401</v>
      </c>
      <c r="GE737">
        <v>1</v>
      </c>
      <c r="HG737" t="s">
        <v>202</v>
      </c>
      <c r="HJ737">
        <v>0</v>
      </c>
    </row>
    <row r="738" spans="1:218" x14ac:dyDescent="0.3">
      <c r="A738">
        <v>1362</v>
      </c>
      <c r="B738" t="s">
        <v>3250</v>
      </c>
      <c r="C738" t="s">
        <v>5249</v>
      </c>
      <c r="D738" t="s">
        <v>265</v>
      </c>
      <c r="E738">
        <v>1</v>
      </c>
      <c r="F738" t="s">
        <v>202</v>
      </c>
      <c r="H738">
        <v>1</v>
      </c>
      <c r="M738">
        <v>1</v>
      </c>
      <c r="N738">
        <v>1</v>
      </c>
      <c r="U738">
        <v>1</v>
      </c>
      <c r="W738">
        <v>1</v>
      </c>
      <c r="X738" t="s">
        <v>3174</v>
      </c>
      <c r="Y738">
        <v>1</v>
      </c>
      <c r="Z738">
        <v>1</v>
      </c>
      <c r="AA738">
        <v>2</v>
      </c>
      <c r="AD738" t="s">
        <v>202</v>
      </c>
      <c r="AE738">
        <v>1</v>
      </c>
      <c r="AF738">
        <v>2</v>
      </c>
      <c r="AG738">
        <v>2</v>
      </c>
      <c r="AH738">
        <v>2</v>
      </c>
      <c r="AI738">
        <v>2</v>
      </c>
      <c r="AJ738">
        <v>2</v>
      </c>
      <c r="AK738" t="s">
        <v>5136</v>
      </c>
      <c r="AL738">
        <v>1</v>
      </c>
      <c r="AM738">
        <v>2</v>
      </c>
      <c r="AN738">
        <v>1</v>
      </c>
      <c r="AO738">
        <v>2</v>
      </c>
      <c r="AP738">
        <v>2</v>
      </c>
      <c r="AQ738">
        <v>1</v>
      </c>
      <c r="AR738" t="s">
        <v>5137</v>
      </c>
      <c r="AS738">
        <v>2</v>
      </c>
      <c r="AT738">
        <v>1</v>
      </c>
      <c r="AU738">
        <v>1</v>
      </c>
      <c r="AV738">
        <v>2</v>
      </c>
      <c r="AW738">
        <v>7</v>
      </c>
      <c r="AX738">
        <v>1</v>
      </c>
      <c r="AY738">
        <v>1</v>
      </c>
      <c r="BE738">
        <v>1</v>
      </c>
      <c r="BF738">
        <v>1</v>
      </c>
      <c r="BG738">
        <v>1</v>
      </c>
      <c r="BH738">
        <v>1</v>
      </c>
      <c r="BI738">
        <v>1</v>
      </c>
      <c r="BJ738">
        <v>2</v>
      </c>
      <c r="BK738">
        <v>1</v>
      </c>
      <c r="BL738">
        <v>2</v>
      </c>
      <c r="BM738">
        <v>1</v>
      </c>
      <c r="BN738">
        <v>1</v>
      </c>
      <c r="BO738">
        <v>5</v>
      </c>
      <c r="BP738">
        <v>1</v>
      </c>
      <c r="BQ738">
        <v>13</v>
      </c>
      <c r="BR738">
        <v>5</v>
      </c>
      <c r="BS738">
        <v>1</v>
      </c>
      <c r="BT738">
        <v>4</v>
      </c>
      <c r="BV738">
        <v>2</v>
      </c>
      <c r="BX738">
        <v>0</v>
      </c>
      <c r="BZ738">
        <v>0</v>
      </c>
      <c r="CB738">
        <v>0</v>
      </c>
      <c r="CD738">
        <v>2</v>
      </c>
      <c r="CJ738">
        <v>1</v>
      </c>
      <c r="CK738">
        <v>1</v>
      </c>
      <c r="CL738">
        <v>6</v>
      </c>
      <c r="CM738">
        <v>6</v>
      </c>
      <c r="CS738">
        <v>-98</v>
      </c>
      <c r="CT738">
        <v>1</v>
      </c>
      <c r="CU738">
        <v>2</v>
      </c>
      <c r="CV738" t="s">
        <v>940</v>
      </c>
      <c r="CW738">
        <v>588</v>
      </c>
      <c r="CX738">
        <v>9.8000000000000007</v>
      </c>
      <c r="CY738">
        <v>2</v>
      </c>
      <c r="CZ738">
        <v>1</v>
      </c>
      <c r="DA738" t="s">
        <v>243</v>
      </c>
      <c r="DC738">
        <v>1</v>
      </c>
      <c r="DD738">
        <v>1</v>
      </c>
      <c r="DE738">
        <v>27</v>
      </c>
      <c r="DN738" t="s">
        <v>5240</v>
      </c>
      <c r="DO738" t="s">
        <v>5240</v>
      </c>
      <c r="DP738" t="s">
        <v>3178</v>
      </c>
      <c r="DQ738" t="s">
        <v>202</v>
      </c>
      <c r="DR738" t="s">
        <v>202</v>
      </c>
      <c r="DT738">
        <v>1</v>
      </c>
      <c r="DV738">
        <v>1</v>
      </c>
      <c r="DW738">
        <v>0</v>
      </c>
      <c r="DX738">
        <v>2</v>
      </c>
      <c r="DY738">
        <v>1</v>
      </c>
      <c r="DZ738">
        <v>-97</v>
      </c>
      <c r="EB738">
        <v>6</v>
      </c>
      <c r="EC738">
        <v>2</v>
      </c>
      <c r="EE738">
        <v>3</v>
      </c>
      <c r="EL738">
        <v>4</v>
      </c>
      <c r="EM738">
        <v>1</v>
      </c>
      <c r="EN738">
        <v>1</v>
      </c>
      <c r="EO738">
        <v>1</v>
      </c>
      <c r="EP738">
        <v>1</v>
      </c>
      <c r="EQ738">
        <v>1</v>
      </c>
      <c r="ER738">
        <v>1</v>
      </c>
      <c r="EZ738">
        <v>1</v>
      </c>
      <c r="FA738">
        <v>1</v>
      </c>
      <c r="FD738">
        <v>1</v>
      </c>
      <c r="FG738">
        <v>0</v>
      </c>
      <c r="FH738" t="s">
        <v>3179</v>
      </c>
      <c r="FI738">
        <v>1</v>
      </c>
      <c r="FJ738" t="s">
        <v>204</v>
      </c>
      <c r="FK738">
        <v>3</v>
      </c>
      <c r="FL738">
        <v>12</v>
      </c>
      <c r="FM738">
        <v>12</v>
      </c>
      <c r="FN738">
        <v>2.5</v>
      </c>
      <c r="FO738" t="s">
        <v>2233</v>
      </c>
      <c r="FP738">
        <v>0.5</v>
      </c>
      <c r="FQ738" t="s">
        <v>3180</v>
      </c>
      <c r="FR738" t="s">
        <v>3196</v>
      </c>
      <c r="FS738">
        <v>1</v>
      </c>
      <c r="FT738">
        <v>1</v>
      </c>
      <c r="FU738" t="s">
        <v>2221</v>
      </c>
      <c r="FV738" t="s">
        <v>3182</v>
      </c>
      <c r="FW738">
        <v>0</v>
      </c>
      <c r="FX738">
        <v>1</v>
      </c>
      <c r="FY738">
        <v>0</v>
      </c>
      <c r="FZ738">
        <v>0</v>
      </c>
      <c r="GA738">
        <v>6214</v>
      </c>
      <c r="GB738">
        <v>28</v>
      </c>
      <c r="GC738">
        <v>221.92857140000001</v>
      </c>
      <c r="GD738" t="s">
        <v>2401</v>
      </c>
      <c r="GE738">
        <v>1</v>
      </c>
      <c r="HG738" t="s">
        <v>202</v>
      </c>
      <c r="HJ738">
        <v>0</v>
      </c>
    </row>
    <row r="739" spans="1:218" x14ac:dyDescent="0.3">
      <c r="A739">
        <v>1364</v>
      </c>
      <c r="B739" t="s">
        <v>3225</v>
      </c>
      <c r="C739" t="s">
        <v>5250</v>
      </c>
      <c r="D739" t="s">
        <v>212</v>
      </c>
      <c r="E739">
        <v>1</v>
      </c>
      <c r="F739" t="s">
        <v>202</v>
      </c>
      <c r="H739">
        <v>1</v>
      </c>
      <c r="M739">
        <v>1</v>
      </c>
      <c r="N739">
        <v>1</v>
      </c>
      <c r="U739">
        <v>1</v>
      </c>
      <c r="W739">
        <v>1</v>
      </c>
      <c r="X739" t="s">
        <v>3174</v>
      </c>
      <c r="Y739">
        <v>1</v>
      </c>
      <c r="Z739">
        <v>1</v>
      </c>
      <c r="AA739">
        <v>2</v>
      </c>
      <c r="AD739" t="s">
        <v>202</v>
      </c>
      <c r="AE739">
        <v>1</v>
      </c>
      <c r="AF739">
        <v>2</v>
      </c>
      <c r="AG739">
        <v>2</v>
      </c>
      <c r="AH739">
        <v>2</v>
      </c>
      <c r="AI739">
        <v>2</v>
      </c>
      <c r="AJ739">
        <v>2</v>
      </c>
      <c r="AK739" t="s">
        <v>5251</v>
      </c>
      <c r="AL739">
        <v>1</v>
      </c>
      <c r="AM739">
        <v>2</v>
      </c>
      <c r="AN739">
        <v>2</v>
      </c>
      <c r="AO739">
        <v>2</v>
      </c>
      <c r="AP739">
        <v>2</v>
      </c>
      <c r="AQ739">
        <v>2</v>
      </c>
      <c r="AR739" t="s">
        <v>5252</v>
      </c>
      <c r="AS739">
        <v>1</v>
      </c>
      <c r="AT739">
        <v>1</v>
      </c>
      <c r="AU739">
        <v>1</v>
      </c>
      <c r="AV739">
        <v>2</v>
      </c>
      <c r="AW739">
        <v>7</v>
      </c>
      <c r="AX739">
        <v>6</v>
      </c>
      <c r="AY739">
        <v>1</v>
      </c>
      <c r="BE739">
        <v>1</v>
      </c>
      <c r="BF739">
        <v>1</v>
      </c>
      <c r="BG739">
        <v>1</v>
      </c>
      <c r="BH739">
        <v>1</v>
      </c>
      <c r="BI739">
        <v>1</v>
      </c>
      <c r="BJ739">
        <v>0</v>
      </c>
      <c r="BM739">
        <v>1</v>
      </c>
      <c r="BN739">
        <v>1</v>
      </c>
      <c r="BO739">
        <v>4</v>
      </c>
      <c r="BP739">
        <v>1</v>
      </c>
      <c r="BQ739">
        <v>3</v>
      </c>
      <c r="BR739">
        <v>6</v>
      </c>
      <c r="BS739">
        <v>1</v>
      </c>
      <c r="BT739">
        <v>1</v>
      </c>
      <c r="BV739">
        <v>0</v>
      </c>
      <c r="BX739">
        <v>0</v>
      </c>
      <c r="BZ739">
        <v>1</v>
      </c>
      <c r="CJ739">
        <v>1</v>
      </c>
      <c r="CK739">
        <v>2</v>
      </c>
      <c r="CL739">
        <v>6</v>
      </c>
      <c r="CM739">
        <v>1</v>
      </c>
      <c r="CR739">
        <v>2</v>
      </c>
      <c r="CS739">
        <v>6</v>
      </c>
      <c r="CT739">
        <v>1</v>
      </c>
      <c r="CU739">
        <v>1</v>
      </c>
      <c r="CV739" t="s">
        <v>3229</v>
      </c>
      <c r="CW739">
        <v>580</v>
      </c>
      <c r="CX739">
        <v>9.67</v>
      </c>
      <c r="CY739">
        <v>2</v>
      </c>
      <c r="CZ739">
        <v>1</v>
      </c>
      <c r="DA739" t="s">
        <v>243</v>
      </c>
      <c r="DC739">
        <v>1</v>
      </c>
      <c r="DD739">
        <v>1</v>
      </c>
      <c r="DE739">
        <v>3</v>
      </c>
      <c r="DN739" t="s">
        <v>5240</v>
      </c>
      <c r="DO739" t="s">
        <v>5240</v>
      </c>
      <c r="DP739" t="s">
        <v>3178</v>
      </c>
      <c r="DQ739" t="s">
        <v>202</v>
      </c>
      <c r="DR739" t="s">
        <v>202</v>
      </c>
      <c r="DT739">
        <v>1</v>
      </c>
      <c r="DV739">
        <v>1</v>
      </c>
      <c r="DW739">
        <v>0</v>
      </c>
      <c r="DX739">
        <v>2</v>
      </c>
      <c r="DY739">
        <v>1</v>
      </c>
      <c r="DZ739">
        <v>-97</v>
      </c>
      <c r="EB739">
        <v>3</v>
      </c>
      <c r="EC739">
        <v>2</v>
      </c>
      <c r="EE739">
        <v>1</v>
      </c>
      <c r="EL739">
        <v>4</v>
      </c>
      <c r="EM739">
        <v>1</v>
      </c>
      <c r="EN739">
        <v>1</v>
      </c>
      <c r="EO739">
        <v>1</v>
      </c>
      <c r="EP739">
        <v>1</v>
      </c>
      <c r="EQ739">
        <v>1</v>
      </c>
      <c r="ER739">
        <v>1</v>
      </c>
      <c r="EZ739">
        <v>1</v>
      </c>
      <c r="FA739">
        <v>3</v>
      </c>
      <c r="FD739">
        <v>1</v>
      </c>
      <c r="FG739">
        <v>0</v>
      </c>
      <c r="FH739" t="s">
        <v>3179</v>
      </c>
      <c r="FI739">
        <v>1</v>
      </c>
      <c r="FJ739" t="s">
        <v>204</v>
      </c>
      <c r="FK739">
        <v>1</v>
      </c>
      <c r="FL739">
        <v>12</v>
      </c>
      <c r="FM739">
        <v>12</v>
      </c>
      <c r="FN739">
        <v>17.5</v>
      </c>
      <c r="FO739" t="s">
        <v>2233</v>
      </c>
      <c r="FP739">
        <v>0.5</v>
      </c>
      <c r="FQ739" t="s">
        <v>3180</v>
      </c>
      <c r="FR739" t="s">
        <v>3196</v>
      </c>
      <c r="FS739">
        <v>1</v>
      </c>
      <c r="FT739">
        <v>1</v>
      </c>
      <c r="FU739" t="s">
        <v>2221</v>
      </c>
      <c r="FV739" t="s">
        <v>3182</v>
      </c>
      <c r="FW739">
        <v>0</v>
      </c>
      <c r="FX739">
        <v>1</v>
      </c>
      <c r="FY739">
        <v>0</v>
      </c>
      <c r="FZ739">
        <v>0</v>
      </c>
      <c r="GA739">
        <v>39021</v>
      </c>
      <c r="GB739">
        <v>133</v>
      </c>
      <c r="GC739">
        <v>293.3909774</v>
      </c>
      <c r="GD739" t="s">
        <v>2401</v>
      </c>
      <c r="GE739">
        <v>1</v>
      </c>
      <c r="HG739" t="s">
        <v>202</v>
      </c>
      <c r="HJ739">
        <v>0</v>
      </c>
    </row>
    <row r="740" spans="1:218" x14ac:dyDescent="0.3">
      <c r="A740">
        <v>1181</v>
      </c>
      <c r="B740" t="s">
        <v>3212</v>
      </c>
      <c r="C740" t="s">
        <v>5601</v>
      </c>
      <c r="D740" t="s">
        <v>265</v>
      </c>
      <c r="E740">
        <v>1</v>
      </c>
      <c r="F740" t="s">
        <v>202</v>
      </c>
      <c r="H740">
        <v>1</v>
      </c>
      <c r="M740">
        <v>1</v>
      </c>
      <c r="N740">
        <v>1</v>
      </c>
      <c r="U740">
        <v>1</v>
      </c>
      <c r="W740">
        <v>1</v>
      </c>
      <c r="X740" t="s">
        <v>5507</v>
      </c>
      <c r="Y740">
        <v>1</v>
      </c>
      <c r="Z740">
        <v>1</v>
      </c>
      <c r="AA740">
        <v>8</v>
      </c>
      <c r="AB740">
        <v>2</v>
      </c>
      <c r="AD740" t="s">
        <v>202</v>
      </c>
      <c r="AE740">
        <v>1</v>
      </c>
      <c r="AF740">
        <v>2</v>
      </c>
      <c r="AG740">
        <v>1</v>
      </c>
      <c r="AH740">
        <v>1</v>
      </c>
      <c r="AI740">
        <v>1</v>
      </c>
      <c r="AJ740">
        <v>1</v>
      </c>
      <c r="AK740" t="s">
        <v>5602</v>
      </c>
      <c r="AL740">
        <v>1</v>
      </c>
      <c r="AM740">
        <v>2</v>
      </c>
      <c r="AN740">
        <v>1</v>
      </c>
      <c r="AO740">
        <v>2</v>
      </c>
      <c r="AP740">
        <v>1</v>
      </c>
      <c r="AQ740">
        <v>1</v>
      </c>
      <c r="AR740" t="s">
        <v>5603</v>
      </c>
      <c r="AS740">
        <v>1</v>
      </c>
      <c r="AT740">
        <v>1</v>
      </c>
      <c r="AU740">
        <v>1</v>
      </c>
      <c r="AV740">
        <v>2</v>
      </c>
      <c r="AW740">
        <v>3</v>
      </c>
      <c r="AX740">
        <v>3</v>
      </c>
      <c r="AY740">
        <v>3</v>
      </c>
      <c r="BE740">
        <v>1</v>
      </c>
      <c r="BF740">
        <v>1</v>
      </c>
      <c r="BG740">
        <v>1</v>
      </c>
      <c r="BH740">
        <v>1</v>
      </c>
      <c r="BI740">
        <v>1</v>
      </c>
      <c r="BJ740">
        <v>0</v>
      </c>
      <c r="BM740">
        <v>1</v>
      </c>
      <c r="BN740">
        <v>1</v>
      </c>
      <c r="BO740">
        <v>4</v>
      </c>
      <c r="BP740">
        <v>1</v>
      </c>
      <c r="BQ740">
        <v>7</v>
      </c>
      <c r="BR740">
        <v>3</v>
      </c>
      <c r="BS740">
        <v>1</v>
      </c>
      <c r="BT740">
        <v>1</v>
      </c>
      <c r="BU740">
        <v>1</v>
      </c>
      <c r="BV740">
        <v>0</v>
      </c>
      <c r="BW740">
        <v>1</v>
      </c>
      <c r="BX740">
        <v>0</v>
      </c>
      <c r="BY740">
        <v>1</v>
      </c>
      <c r="BZ740">
        <v>0</v>
      </c>
      <c r="CA740">
        <v>1</v>
      </c>
      <c r="CB740">
        <v>0</v>
      </c>
      <c r="CC740">
        <v>1</v>
      </c>
      <c r="CD740">
        <v>0</v>
      </c>
      <c r="CE740">
        <v>1</v>
      </c>
      <c r="CF740">
        <v>0</v>
      </c>
      <c r="CG740">
        <v>1</v>
      </c>
      <c r="CH740">
        <v>1</v>
      </c>
      <c r="CI740">
        <v>1</v>
      </c>
      <c r="CJ740">
        <v>1</v>
      </c>
      <c r="CK740">
        <v>1</v>
      </c>
      <c r="CL740">
        <v>8</v>
      </c>
      <c r="CM740">
        <v>1</v>
      </c>
      <c r="CR740">
        <v>2</v>
      </c>
      <c r="CS740">
        <v>3</v>
      </c>
      <c r="CT740">
        <v>1</v>
      </c>
      <c r="CU740">
        <v>2</v>
      </c>
      <c r="CV740" t="s">
        <v>2272</v>
      </c>
      <c r="CW740">
        <v>1097</v>
      </c>
      <c r="CX740">
        <v>18.28</v>
      </c>
      <c r="CY740">
        <v>2</v>
      </c>
      <c r="CZ740">
        <v>1</v>
      </c>
      <c r="DA740" t="s">
        <v>374</v>
      </c>
      <c r="DC740">
        <v>1</v>
      </c>
      <c r="DD740">
        <v>1</v>
      </c>
      <c r="DE740">
        <v>37</v>
      </c>
      <c r="DN740" t="s">
        <v>4897</v>
      </c>
      <c r="DO740" t="s">
        <v>4897</v>
      </c>
      <c r="DP740" t="s">
        <v>3178</v>
      </c>
      <c r="DQ740" t="s">
        <v>202</v>
      </c>
      <c r="DR740" t="s">
        <v>202</v>
      </c>
      <c r="DT740">
        <v>1</v>
      </c>
      <c r="DV740">
        <v>1</v>
      </c>
      <c r="DW740">
        <v>0</v>
      </c>
      <c r="DX740">
        <v>8</v>
      </c>
      <c r="DY740">
        <v>1</v>
      </c>
      <c r="DZ740">
        <v>1</v>
      </c>
      <c r="EA740">
        <v>10</v>
      </c>
      <c r="EB740">
        <f>IF(EA740&gt;=30,1,IF(EA740&gt;=20,2,IF(EA740&gt;=15,3,IF(EA740&gt;=10,4,IF(EA740&gt;=5,5,IF(EA740&gt;0,6,0))))))</f>
        <v>4</v>
      </c>
      <c r="EC740">
        <v>2</v>
      </c>
      <c r="EE740">
        <v>1</v>
      </c>
      <c r="EL740">
        <v>2</v>
      </c>
      <c r="EM740">
        <v>1</v>
      </c>
      <c r="EN740">
        <v>1</v>
      </c>
      <c r="EO740">
        <v>1</v>
      </c>
      <c r="EP740">
        <v>1</v>
      </c>
      <c r="EQ740">
        <v>-98</v>
      </c>
      <c r="ER740">
        <v>2</v>
      </c>
      <c r="ES740">
        <v>1</v>
      </c>
      <c r="ET740">
        <v>10</v>
      </c>
      <c r="EU740">
        <f>IF(ET740&gt;=30,1,IF(ET740&gt;=20,2,IF(ET740&gt;=15,3,IF(ET740&gt;=10,4,IF(ET740&gt;=5,5,IF(ET740&gt;0,6,0))))))</f>
        <v>4</v>
      </c>
      <c r="EV740">
        <v>9</v>
      </c>
      <c r="EW740">
        <v>2</v>
      </c>
      <c r="EX740">
        <v>-97</v>
      </c>
      <c r="EY740">
        <v>2</v>
      </c>
      <c r="EZ740">
        <v>1</v>
      </c>
      <c r="FA740">
        <v>1</v>
      </c>
      <c r="FD740">
        <v>1</v>
      </c>
      <c r="FG740">
        <v>0</v>
      </c>
      <c r="FH740" t="s">
        <v>5510</v>
      </c>
      <c r="FI740">
        <v>2</v>
      </c>
      <c r="FJ740" t="s">
        <v>204</v>
      </c>
      <c r="FK740">
        <v>1</v>
      </c>
      <c r="FL740">
        <v>12</v>
      </c>
      <c r="FM740">
        <v>12</v>
      </c>
      <c r="FN740">
        <v>10</v>
      </c>
      <c r="FO740" t="s">
        <v>2212</v>
      </c>
      <c r="FP740">
        <v>0.5</v>
      </c>
      <c r="FQ740" t="s">
        <v>3180</v>
      </c>
      <c r="FR740" t="s">
        <v>3196</v>
      </c>
      <c r="FS740">
        <v>1</v>
      </c>
      <c r="FT740">
        <v>1</v>
      </c>
      <c r="FU740" t="s">
        <v>2213</v>
      </c>
      <c r="FV740" t="s">
        <v>2207</v>
      </c>
      <c r="FW740">
        <v>0</v>
      </c>
      <c r="FX740">
        <v>1</v>
      </c>
      <c r="FY740">
        <v>0</v>
      </c>
      <c r="FZ740">
        <v>0</v>
      </c>
      <c r="GA740">
        <v>3156</v>
      </c>
      <c r="GB740">
        <v>17</v>
      </c>
      <c r="GC740">
        <v>185.6470588</v>
      </c>
      <c r="GD740" t="s">
        <v>2401</v>
      </c>
      <c r="GE740">
        <v>1</v>
      </c>
      <c r="HG740" t="s">
        <v>202</v>
      </c>
      <c r="HJ740">
        <v>0</v>
      </c>
    </row>
    <row r="741" spans="1:218" x14ac:dyDescent="0.3">
      <c r="A741">
        <v>1372</v>
      </c>
      <c r="B741" t="s">
        <v>3279</v>
      </c>
      <c r="C741" t="s">
        <v>4265</v>
      </c>
      <c r="D741" t="s">
        <v>212</v>
      </c>
      <c r="E741">
        <v>1</v>
      </c>
      <c r="F741" t="s">
        <v>202</v>
      </c>
      <c r="H741">
        <v>1</v>
      </c>
      <c r="M741">
        <v>1</v>
      </c>
      <c r="N741">
        <v>1</v>
      </c>
      <c r="U741">
        <v>1</v>
      </c>
      <c r="W741">
        <v>1</v>
      </c>
      <c r="X741" t="s">
        <v>3174</v>
      </c>
      <c r="Y741">
        <v>1</v>
      </c>
      <c r="Z741">
        <v>1</v>
      </c>
      <c r="AA741">
        <v>1</v>
      </c>
      <c r="AD741" t="s">
        <v>202</v>
      </c>
      <c r="AE741">
        <v>1</v>
      </c>
      <c r="AF741">
        <v>2</v>
      </c>
      <c r="AG741">
        <v>1</v>
      </c>
      <c r="AH741">
        <v>2</v>
      </c>
      <c r="AI741">
        <v>2</v>
      </c>
      <c r="AJ741">
        <v>2</v>
      </c>
      <c r="AK741" t="s">
        <v>5264</v>
      </c>
      <c r="AL741">
        <v>1</v>
      </c>
      <c r="AM741">
        <v>1</v>
      </c>
      <c r="AN741">
        <v>2</v>
      </c>
      <c r="AO741">
        <v>2</v>
      </c>
      <c r="AP741">
        <v>2</v>
      </c>
      <c r="AQ741">
        <v>2</v>
      </c>
      <c r="AR741" t="s">
        <v>5265</v>
      </c>
      <c r="AS741">
        <v>2</v>
      </c>
      <c r="AT741">
        <v>1</v>
      </c>
      <c r="AU741">
        <v>2</v>
      </c>
      <c r="AV741">
        <v>2</v>
      </c>
      <c r="AW741">
        <v>7</v>
      </c>
      <c r="AX741">
        <v>1</v>
      </c>
      <c r="AY741">
        <v>6</v>
      </c>
      <c r="BE741">
        <v>1</v>
      </c>
      <c r="BF741">
        <v>2</v>
      </c>
      <c r="BG741">
        <v>1</v>
      </c>
      <c r="BH741">
        <v>2</v>
      </c>
      <c r="BI741">
        <v>1</v>
      </c>
      <c r="BJ741">
        <v>0</v>
      </c>
      <c r="BM741">
        <v>1</v>
      </c>
      <c r="BN741">
        <v>1</v>
      </c>
      <c r="BO741">
        <v>2</v>
      </c>
      <c r="BP741">
        <v>1</v>
      </c>
      <c r="BQ741">
        <v>0</v>
      </c>
      <c r="BR741">
        <v>3</v>
      </c>
      <c r="BS741">
        <v>1</v>
      </c>
      <c r="BT741">
        <v>3</v>
      </c>
      <c r="BV741">
        <v>1</v>
      </c>
      <c r="BX741">
        <v>0</v>
      </c>
      <c r="BZ741">
        <v>2</v>
      </c>
      <c r="CJ741">
        <v>2</v>
      </c>
      <c r="CK741">
        <v>2</v>
      </c>
      <c r="CL741">
        <v>6</v>
      </c>
      <c r="CM741">
        <v>2</v>
      </c>
      <c r="CR741">
        <v>2</v>
      </c>
      <c r="CS741">
        <v>7</v>
      </c>
      <c r="CT741">
        <v>1</v>
      </c>
      <c r="CU741">
        <v>1</v>
      </c>
      <c r="CV741" t="s">
        <v>5266</v>
      </c>
      <c r="CW741">
        <v>531</v>
      </c>
      <c r="CX741">
        <v>8.85</v>
      </c>
      <c r="CY741">
        <v>2</v>
      </c>
      <c r="CZ741">
        <v>1</v>
      </c>
      <c r="DA741" t="s">
        <v>243</v>
      </c>
      <c r="DC741">
        <v>1</v>
      </c>
      <c r="DD741">
        <v>1</v>
      </c>
      <c r="DE741">
        <v>2</v>
      </c>
      <c r="DN741" t="s">
        <v>5240</v>
      </c>
      <c r="DO741" t="s">
        <v>5240</v>
      </c>
      <c r="DP741" t="s">
        <v>3178</v>
      </c>
      <c r="DQ741" t="s">
        <v>202</v>
      </c>
      <c r="DR741" t="s">
        <v>202</v>
      </c>
      <c r="DT741">
        <v>1</v>
      </c>
      <c r="DV741">
        <v>1</v>
      </c>
      <c r="DW741">
        <v>0</v>
      </c>
      <c r="DX741">
        <v>1</v>
      </c>
      <c r="DY741">
        <v>1</v>
      </c>
      <c r="DZ741">
        <v>1</v>
      </c>
      <c r="EA741">
        <v>10</v>
      </c>
      <c r="EB741">
        <f>IF(EA741&gt;=30,1,IF(EA741&gt;=20,2,IF(EA741&gt;=15,3,IF(EA741&gt;=10,4,IF(EA741&gt;=5,5,IF(EA741&gt;0,6,0))))))</f>
        <v>4</v>
      </c>
      <c r="EC741">
        <v>2</v>
      </c>
      <c r="EE741">
        <v>10</v>
      </c>
      <c r="EL741">
        <v>1</v>
      </c>
      <c r="EM741">
        <v>3</v>
      </c>
      <c r="EN741">
        <v>1</v>
      </c>
      <c r="EO741">
        <v>1</v>
      </c>
      <c r="EP741">
        <v>1</v>
      </c>
      <c r="EQ741">
        <v>2</v>
      </c>
      <c r="ER741">
        <v>1</v>
      </c>
      <c r="EZ741">
        <v>1</v>
      </c>
      <c r="FA741">
        <v>3</v>
      </c>
      <c r="FD741">
        <v>1</v>
      </c>
      <c r="FG741">
        <v>0</v>
      </c>
      <c r="FH741" t="s">
        <v>3179</v>
      </c>
      <c r="FI741">
        <v>1</v>
      </c>
      <c r="FJ741" t="s">
        <v>204</v>
      </c>
      <c r="FK741">
        <v>10</v>
      </c>
      <c r="FL741">
        <v>12</v>
      </c>
      <c r="FM741">
        <v>12</v>
      </c>
      <c r="FN741">
        <v>10</v>
      </c>
      <c r="FO741" t="s">
        <v>2206</v>
      </c>
      <c r="FP741">
        <v>3.5</v>
      </c>
      <c r="FQ741" t="s">
        <v>3180</v>
      </c>
      <c r="FR741" t="s">
        <v>3196</v>
      </c>
      <c r="FS741">
        <v>1</v>
      </c>
      <c r="FT741">
        <v>1</v>
      </c>
      <c r="FU741" t="s">
        <v>2221</v>
      </c>
      <c r="FV741" t="s">
        <v>4754</v>
      </c>
      <c r="FW741">
        <v>0</v>
      </c>
      <c r="FX741">
        <v>1</v>
      </c>
      <c r="FY741">
        <v>0</v>
      </c>
      <c r="FZ741">
        <v>0</v>
      </c>
      <c r="GA741">
        <v>59048</v>
      </c>
      <c r="GB741">
        <v>201</v>
      </c>
      <c r="GC741">
        <v>293.7711443</v>
      </c>
      <c r="GD741" t="s">
        <v>2401</v>
      </c>
      <c r="GE741">
        <v>1</v>
      </c>
      <c r="HG741" t="s">
        <v>202</v>
      </c>
      <c r="HJ741">
        <v>0</v>
      </c>
    </row>
    <row r="742" spans="1:218" x14ac:dyDescent="0.3">
      <c r="A742">
        <v>1376</v>
      </c>
      <c r="B742" t="s">
        <v>3279</v>
      </c>
      <c r="C742" t="s">
        <v>5271</v>
      </c>
      <c r="D742" t="s">
        <v>212</v>
      </c>
      <c r="E742">
        <v>1</v>
      </c>
      <c r="F742" t="s">
        <v>202</v>
      </c>
      <c r="H742">
        <v>1</v>
      </c>
      <c r="M742">
        <v>1</v>
      </c>
      <c r="N742">
        <v>1</v>
      </c>
      <c r="U742">
        <v>1</v>
      </c>
      <c r="W742">
        <v>1</v>
      </c>
      <c r="X742" t="s">
        <v>3174</v>
      </c>
      <c r="Y742">
        <v>1</v>
      </c>
      <c r="Z742">
        <v>1</v>
      </c>
      <c r="AA742">
        <v>2</v>
      </c>
      <c r="AD742" t="s">
        <v>202</v>
      </c>
      <c r="AE742">
        <v>1</v>
      </c>
      <c r="AF742">
        <v>1</v>
      </c>
      <c r="AG742">
        <v>1</v>
      </c>
      <c r="AH742">
        <v>1</v>
      </c>
      <c r="AI742">
        <v>1</v>
      </c>
      <c r="AJ742">
        <v>2</v>
      </c>
      <c r="AK742" t="s">
        <v>5272</v>
      </c>
      <c r="AL742">
        <v>1</v>
      </c>
      <c r="AM742">
        <v>2</v>
      </c>
      <c r="AN742">
        <v>1</v>
      </c>
      <c r="AO742">
        <v>2</v>
      </c>
      <c r="AP742">
        <v>2</v>
      </c>
      <c r="AQ742">
        <v>1</v>
      </c>
      <c r="AR742" t="s">
        <v>5273</v>
      </c>
      <c r="AS742">
        <v>1</v>
      </c>
      <c r="AT742">
        <v>2</v>
      </c>
      <c r="AU742">
        <v>2</v>
      </c>
      <c r="AV742">
        <v>1</v>
      </c>
      <c r="AW742">
        <v>6</v>
      </c>
      <c r="AX742">
        <v>2</v>
      </c>
      <c r="AY742">
        <v>4</v>
      </c>
      <c r="BE742">
        <v>1</v>
      </c>
      <c r="BF742">
        <v>1</v>
      </c>
      <c r="BG742">
        <v>1</v>
      </c>
      <c r="BH742">
        <v>1</v>
      </c>
      <c r="BI742">
        <v>1</v>
      </c>
      <c r="BJ742">
        <v>0</v>
      </c>
      <c r="BM742">
        <v>1</v>
      </c>
      <c r="BN742">
        <v>1</v>
      </c>
      <c r="BO742">
        <v>4</v>
      </c>
      <c r="BP742">
        <v>1</v>
      </c>
      <c r="BQ742">
        <v>22</v>
      </c>
      <c r="BR742">
        <v>3</v>
      </c>
      <c r="BS742">
        <v>1</v>
      </c>
      <c r="BT742">
        <v>3</v>
      </c>
      <c r="BV742">
        <v>1</v>
      </c>
      <c r="BX742">
        <v>0</v>
      </c>
      <c r="BZ742">
        <v>0</v>
      </c>
      <c r="CB742">
        <v>1</v>
      </c>
      <c r="CD742">
        <v>1</v>
      </c>
      <c r="CJ742">
        <v>1</v>
      </c>
      <c r="CK742">
        <v>1</v>
      </c>
      <c r="CL742">
        <v>8</v>
      </c>
      <c r="CM742">
        <v>4</v>
      </c>
      <c r="CR742">
        <v>2</v>
      </c>
      <c r="CS742">
        <v>10</v>
      </c>
      <c r="CT742">
        <v>1</v>
      </c>
      <c r="CU742">
        <v>1</v>
      </c>
      <c r="CV742" t="s">
        <v>891</v>
      </c>
      <c r="CW742">
        <v>470</v>
      </c>
      <c r="CX742">
        <v>7.83</v>
      </c>
      <c r="CY742">
        <v>2</v>
      </c>
      <c r="CZ742">
        <v>1</v>
      </c>
      <c r="DA742" t="s">
        <v>243</v>
      </c>
      <c r="DC742">
        <v>1</v>
      </c>
      <c r="DD742">
        <v>1</v>
      </c>
      <c r="DE742">
        <v>2</v>
      </c>
      <c r="DN742" t="s">
        <v>5240</v>
      </c>
      <c r="DO742" t="s">
        <v>5240</v>
      </c>
      <c r="DP742" t="s">
        <v>3178</v>
      </c>
      <c r="DQ742" t="s">
        <v>202</v>
      </c>
      <c r="DR742" t="s">
        <v>202</v>
      </c>
      <c r="DT742">
        <v>1</v>
      </c>
      <c r="DV742">
        <v>1</v>
      </c>
      <c r="DW742">
        <v>0</v>
      </c>
      <c r="DX742">
        <v>2</v>
      </c>
      <c r="DY742">
        <v>1</v>
      </c>
      <c r="DZ742">
        <v>1</v>
      </c>
      <c r="EA742">
        <v>20</v>
      </c>
      <c r="EB742">
        <f>IF(EA742&gt;=30,1,IF(EA742&gt;=20,2,IF(EA742&gt;=15,3,IF(EA742&gt;=10,4,IF(EA742&gt;=5,5,IF(EA742&gt;0,6,0))))))</f>
        <v>2</v>
      </c>
      <c r="EC742">
        <v>2</v>
      </c>
      <c r="EE742">
        <v>20</v>
      </c>
      <c r="EL742">
        <v>1</v>
      </c>
      <c r="EM742">
        <v>4</v>
      </c>
      <c r="EN742">
        <v>1</v>
      </c>
      <c r="EO742">
        <v>1</v>
      </c>
      <c r="EP742">
        <v>1</v>
      </c>
      <c r="EQ742">
        <v>1</v>
      </c>
      <c r="ER742">
        <v>1</v>
      </c>
      <c r="EZ742">
        <v>1</v>
      </c>
      <c r="FA742">
        <v>1</v>
      </c>
      <c r="FD742">
        <v>1</v>
      </c>
      <c r="FG742">
        <v>0</v>
      </c>
      <c r="FH742" t="s">
        <v>3179</v>
      </c>
      <c r="FI742">
        <v>1</v>
      </c>
      <c r="FJ742" t="s">
        <v>204</v>
      </c>
      <c r="FK742">
        <v>20</v>
      </c>
      <c r="FL742">
        <v>12</v>
      </c>
      <c r="FM742">
        <v>12</v>
      </c>
      <c r="FN742">
        <v>20</v>
      </c>
      <c r="FO742" t="s">
        <v>2206</v>
      </c>
      <c r="FP742">
        <v>7.5</v>
      </c>
      <c r="FQ742" t="s">
        <v>3180</v>
      </c>
      <c r="FR742" t="s">
        <v>3196</v>
      </c>
      <c r="FS742">
        <v>1</v>
      </c>
      <c r="FT742">
        <v>1</v>
      </c>
      <c r="FU742" t="s">
        <v>2221</v>
      </c>
      <c r="FV742" t="s">
        <v>3182</v>
      </c>
      <c r="FW742">
        <v>0</v>
      </c>
      <c r="FX742">
        <v>1</v>
      </c>
      <c r="FY742">
        <v>0</v>
      </c>
      <c r="FZ742">
        <v>0</v>
      </c>
      <c r="GA742">
        <v>59048</v>
      </c>
      <c r="GB742">
        <v>201</v>
      </c>
      <c r="GC742">
        <v>293.7711443</v>
      </c>
      <c r="GD742" t="s">
        <v>2401</v>
      </c>
      <c r="GE742">
        <v>1</v>
      </c>
      <c r="HG742" t="s">
        <v>202</v>
      </c>
      <c r="HJ742">
        <v>0</v>
      </c>
    </row>
    <row r="743" spans="1:218" x14ac:dyDescent="0.3">
      <c r="A743">
        <v>1383</v>
      </c>
      <c r="B743" t="s">
        <v>3172</v>
      </c>
      <c r="C743" t="s">
        <v>5278</v>
      </c>
      <c r="D743" t="s">
        <v>194</v>
      </c>
      <c r="E743">
        <v>1</v>
      </c>
      <c r="F743" t="s">
        <v>202</v>
      </c>
      <c r="H743">
        <v>1</v>
      </c>
      <c r="M743">
        <v>1</v>
      </c>
      <c r="N743">
        <v>1</v>
      </c>
      <c r="U743">
        <v>1</v>
      </c>
      <c r="W743">
        <v>1</v>
      </c>
      <c r="X743" t="s">
        <v>3174</v>
      </c>
      <c r="Y743">
        <v>1</v>
      </c>
      <c r="Z743">
        <v>1</v>
      </c>
      <c r="AA743">
        <v>1</v>
      </c>
      <c r="AD743" t="s">
        <v>202</v>
      </c>
      <c r="AE743">
        <v>1</v>
      </c>
      <c r="AF743">
        <v>1</v>
      </c>
      <c r="AG743">
        <v>2</v>
      </c>
      <c r="AH743">
        <v>2</v>
      </c>
      <c r="AI743">
        <v>1</v>
      </c>
      <c r="AJ743">
        <v>2</v>
      </c>
      <c r="AK743" t="s">
        <v>5279</v>
      </c>
      <c r="AL743">
        <v>1</v>
      </c>
      <c r="AM743">
        <v>2</v>
      </c>
      <c r="AN743">
        <v>1</v>
      </c>
      <c r="AO743">
        <v>2</v>
      </c>
      <c r="AP743">
        <v>2</v>
      </c>
      <c r="AQ743">
        <v>1</v>
      </c>
      <c r="AR743" t="s">
        <v>5280</v>
      </c>
      <c r="AS743">
        <v>2</v>
      </c>
      <c r="AT743">
        <v>1</v>
      </c>
      <c r="AU743">
        <v>2</v>
      </c>
      <c r="AV743">
        <v>1</v>
      </c>
      <c r="AW743">
        <v>7</v>
      </c>
      <c r="AX743">
        <v>1</v>
      </c>
      <c r="AY743">
        <v>1</v>
      </c>
      <c r="BE743">
        <v>1</v>
      </c>
      <c r="BF743">
        <v>2</v>
      </c>
      <c r="BG743">
        <v>1</v>
      </c>
      <c r="BH743">
        <v>1</v>
      </c>
      <c r="BI743">
        <v>1</v>
      </c>
      <c r="BJ743">
        <v>0</v>
      </c>
      <c r="BM743">
        <v>1</v>
      </c>
      <c r="BN743">
        <v>1</v>
      </c>
      <c r="BO743">
        <v>4</v>
      </c>
      <c r="BP743">
        <v>1</v>
      </c>
      <c r="BQ743">
        <v>20</v>
      </c>
      <c r="BR743">
        <v>1</v>
      </c>
      <c r="BS743">
        <v>1</v>
      </c>
      <c r="BT743">
        <v>4</v>
      </c>
      <c r="BV743">
        <v>2</v>
      </c>
      <c r="BX743">
        <v>0</v>
      </c>
      <c r="BZ743">
        <v>0</v>
      </c>
      <c r="CB743">
        <v>0</v>
      </c>
      <c r="CD743">
        <v>2</v>
      </c>
      <c r="CJ743">
        <v>1</v>
      </c>
      <c r="CK743">
        <v>2</v>
      </c>
      <c r="CL743">
        <v>6</v>
      </c>
      <c r="CM743">
        <v>-98</v>
      </c>
      <c r="CR743">
        <v>2</v>
      </c>
      <c r="CS743">
        <v>-98</v>
      </c>
      <c r="CT743">
        <v>-98</v>
      </c>
      <c r="CU743">
        <v>1</v>
      </c>
      <c r="CV743" t="s">
        <v>229</v>
      </c>
      <c r="CW743">
        <v>810</v>
      </c>
      <c r="CX743">
        <v>13.5</v>
      </c>
      <c r="CY743">
        <v>1</v>
      </c>
      <c r="CZ743">
        <v>1</v>
      </c>
      <c r="DA743" t="s">
        <v>369</v>
      </c>
      <c r="DC743">
        <v>1</v>
      </c>
      <c r="DD743">
        <v>1</v>
      </c>
      <c r="DE743">
        <v>14</v>
      </c>
      <c r="DN743" t="s">
        <v>5277</v>
      </c>
      <c r="DO743" t="s">
        <v>5277</v>
      </c>
      <c r="DP743" t="s">
        <v>3178</v>
      </c>
      <c r="DQ743" t="s">
        <v>202</v>
      </c>
      <c r="DR743" t="s">
        <v>202</v>
      </c>
      <c r="DT743">
        <v>1</v>
      </c>
      <c r="DV743">
        <v>1</v>
      </c>
      <c r="DW743">
        <v>0</v>
      </c>
      <c r="DX743">
        <v>1</v>
      </c>
      <c r="DY743">
        <v>1</v>
      </c>
      <c r="DZ743">
        <v>1</v>
      </c>
      <c r="EA743">
        <v>7</v>
      </c>
      <c r="EB743">
        <f>IF(EA743&gt;=30,1,IF(EA743&gt;=20,2,IF(EA743&gt;=15,3,IF(EA743&gt;=10,4,IF(EA743&gt;=5,5,IF(EA743&gt;0,6,0))))))</f>
        <v>5</v>
      </c>
      <c r="EC743">
        <v>2</v>
      </c>
      <c r="EE743">
        <v>7</v>
      </c>
      <c r="EL743">
        <v>2</v>
      </c>
      <c r="EM743">
        <v>2</v>
      </c>
      <c r="EN743">
        <v>1</v>
      </c>
      <c r="EO743">
        <v>2</v>
      </c>
      <c r="EP743">
        <v>1</v>
      </c>
      <c r="EQ743">
        <v>1</v>
      </c>
      <c r="ER743">
        <v>1</v>
      </c>
      <c r="EZ743">
        <v>1</v>
      </c>
      <c r="FA743">
        <v>2</v>
      </c>
      <c r="FB743">
        <v>1</v>
      </c>
      <c r="FC743">
        <v>6</v>
      </c>
      <c r="FD743">
        <v>1</v>
      </c>
      <c r="FG743">
        <v>0</v>
      </c>
      <c r="FH743" t="s">
        <v>3179</v>
      </c>
      <c r="FI743">
        <v>1</v>
      </c>
      <c r="FJ743" t="s">
        <v>204</v>
      </c>
      <c r="FK743">
        <v>7</v>
      </c>
      <c r="FL743">
        <v>12</v>
      </c>
      <c r="FM743">
        <v>12</v>
      </c>
      <c r="FN743">
        <v>7</v>
      </c>
      <c r="FO743" t="s">
        <v>2212</v>
      </c>
      <c r="FP743">
        <v>1.5</v>
      </c>
      <c r="FQ743" t="s">
        <v>3180</v>
      </c>
      <c r="FR743" t="s">
        <v>3189</v>
      </c>
      <c r="FS743">
        <v>0</v>
      </c>
      <c r="FT743">
        <v>1</v>
      </c>
      <c r="FU743" t="s">
        <v>2221</v>
      </c>
      <c r="FV743" t="s">
        <v>3182</v>
      </c>
      <c r="FW743">
        <v>0</v>
      </c>
      <c r="FX743">
        <v>1</v>
      </c>
      <c r="FY743">
        <v>0</v>
      </c>
      <c r="FZ743">
        <v>0</v>
      </c>
      <c r="GA743">
        <v>9502</v>
      </c>
      <c r="GB743">
        <v>38</v>
      </c>
      <c r="GC743">
        <v>250.05263160000001</v>
      </c>
      <c r="GD743" t="s">
        <v>2401</v>
      </c>
      <c r="GE743">
        <v>1</v>
      </c>
      <c r="HG743" t="s">
        <v>202</v>
      </c>
      <c r="HJ743">
        <v>0</v>
      </c>
    </row>
    <row r="744" spans="1:218" x14ac:dyDescent="0.3">
      <c r="A744">
        <v>1405</v>
      </c>
      <c r="B744" t="s">
        <v>3221</v>
      </c>
      <c r="C744" t="s">
        <v>5612</v>
      </c>
      <c r="D744" t="s">
        <v>212</v>
      </c>
      <c r="E744">
        <v>1</v>
      </c>
      <c r="F744" t="s">
        <v>202</v>
      </c>
      <c r="H744">
        <v>1</v>
      </c>
      <c r="M744">
        <v>1</v>
      </c>
      <c r="N744">
        <v>1</v>
      </c>
      <c r="U744">
        <v>1</v>
      </c>
      <c r="W744">
        <v>1</v>
      </c>
      <c r="X744" t="s">
        <v>5507</v>
      </c>
      <c r="Y744">
        <v>1</v>
      </c>
      <c r="Z744">
        <v>1</v>
      </c>
      <c r="AA744">
        <v>5</v>
      </c>
      <c r="AB744">
        <v>7</v>
      </c>
      <c r="AD744" t="s">
        <v>202</v>
      </c>
      <c r="AE744">
        <v>1</v>
      </c>
      <c r="AF744">
        <v>1</v>
      </c>
      <c r="AG744">
        <v>1</v>
      </c>
      <c r="AH744">
        <v>1</v>
      </c>
      <c r="AI744">
        <v>1</v>
      </c>
      <c r="AJ744">
        <v>2</v>
      </c>
      <c r="AK744" t="s">
        <v>5613</v>
      </c>
      <c r="AL744">
        <v>1</v>
      </c>
      <c r="AM744">
        <v>2</v>
      </c>
      <c r="AN744">
        <v>1</v>
      </c>
      <c r="AO744">
        <v>2</v>
      </c>
      <c r="AP744">
        <v>2</v>
      </c>
      <c r="AQ744">
        <v>2</v>
      </c>
      <c r="AR744" t="s">
        <v>5614</v>
      </c>
      <c r="AS744">
        <v>2</v>
      </c>
      <c r="AT744">
        <v>2</v>
      </c>
      <c r="AU744">
        <v>1</v>
      </c>
      <c r="AV744">
        <v>1</v>
      </c>
      <c r="AW744">
        <v>7</v>
      </c>
      <c r="AX744">
        <v>1</v>
      </c>
      <c r="AY744">
        <v>3</v>
      </c>
      <c r="BE744">
        <v>1</v>
      </c>
      <c r="BF744">
        <v>2</v>
      </c>
      <c r="BG744">
        <v>1</v>
      </c>
      <c r="BH744">
        <v>2</v>
      </c>
      <c r="BI744">
        <v>1</v>
      </c>
      <c r="BJ744">
        <v>0</v>
      </c>
      <c r="BM744">
        <v>1</v>
      </c>
      <c r="BN744">
        <v>1</v>
      </c>
      <c r="BO744">
        <v>5</v>
      </c>
      <c r="BP744">
        <v>1</v>
      </c>
      <c r="BQ744">
        <v>0.1</v>
      </c>
      <c r="BR744">
        <v>2</v>
      </c>
      <c r="BS744">
        <v>1</v>
      </c>
      <c r="BT744">
        <v>7</v>
      </c>
      <c r="BV744">
        <v>1</v>
      </c>
      <c r="BX744">
        <v>4</v>
      </c>
      <c r="BZ744">
        <v>0</v>
      </c>
      <c r="CB744">
        <v>0</v>
      </c>
      <c r="CD744">
        <v>2</v>
      </c>
      <c r="CJ744">
        <v>2</v>
      </c>
      <c r="CK744">
        <v>2</v>
      </c>
      <c r="CL744">
        <v>6</v>
      </c>
      <c r="CM744">
        <v>5</v>
      </c>
      <c r="CR744">
        <v>2</v>
      </c>
      <c r="CS744">
        <v>9</v>
      </c>
      <c r="CT744">
        <v>1</v>
      </c>
      <c r="CU744">
        <v>2</v>
      </c>
      <c r="CV744" t="s">
        <v>5615</v>
      </c>
      <c r="CW744">
        <v>1131</v>
      </c>
      <c r="CX744">
        <v>18.850000000000001</v>
      </c>
      <c r="CY744">
        <v>2</v>
      </c>
      <c r="CZ744">
        <v>1</v>
      </c>
      <c r="DA744" t="s">
        <v>717</v>
      </c>
      <c r="DC744">
        <v>1</v>
      </c>
      <c r="DD744">
        <v>1</v>
      </c>
      <c r="DE744">
        <v>10</v>
      </c>
      <c r="DN744" t="s">
        <v>5312</v>
      </c>
      <c r="DO744" t="s">
        <v>5312</v>
      </c>
      <c r="DP744" t="s">
        <v>3178</v>
      </c>
      <c r="DQ744" t="s">
        <v>202</v>
      </c>
      <c r="DR744" t="s">
        <v>202</v>
      </c>
      <c r="DT744">
        <v>1</v>
      </c>
      <c r="DV744">
        <v>1</v>
      </c>
      <c r="DW744">
        <v>0</v>
      </c>
      <c r="DX744">
        <v>5</v>
      </c>
      <c r="DY744">
        <v>1</v>
      </c>
      <c r="DZ744">
        <v>1</v>
      </c>
      <c r="EA744">
        <v>0.8</v>
      </c>
      <c r="EB744">
        <f>IF(EA744&gt;=30,1,IF(EA744&gt;=20,2,IF(EA744&gt;=15,3,IF(EA744&gt;=10,4,IF(EA744&gt;=5,5,IF(EA744&gt;0,6,0))))))</f>
        <v>6</v>
      </c>
      <c r="EC744">
        <v>2</v>
      </c>
      <c r="EE744">
        <v>8</v>
      </c>
      <c r="EL744">
        <v>1</v>
      </c>
      <c r="EM744">
        <v>3</v>
      </c>
      <c r="EN744">
        <v>1</v>
      </c>
      <c r="EO744">
        <v>1</v>
      </c>
      <c r="EP744">
        <v>1</v>
      </c>
      <c r="EQ744">
        <v>-97</v>
      </c>
      <c r="ER744">
        <v>2</v>
      </c>
      <c r="ES744">
        <v>1</v>
      </c>
      <c r="ET744">
        <v>8</v>
      </c>
      <c r="EU744">
        <f>IF(ET744&gt;=30,1,IF(ET744&gt;=20,2,IF(ET744&gt;=15,3,IF(ET744&gt;=10,4,IF(ET744&gt;=5,5,IF(ET744&gt;0,6,0))))))</f>
        <v>5</v>
      </c>
      <c r="EV744">
        <v>9</v>
      </c>
      <c r="EW744">
        <v>1</v>
      </c>
      <c r="EY744">
        <v>2</v>
      </c>
      <c r="EZ744">
        <v>1</v>
      </c>
      <c r="FA744">
        <v>1</v>
      </c>
      <c r="FD744">
        <v>1</v>
      </c>
      <c r="FG744">
        <v>0</v>
      </c>
      <c r="FH744" t="s">
        <v>5510</v>
      </c>
      <c r="FI744">
        <v>2</v>
      </c>
      <c r="FJ744" t="s">
        <v>204</v>
      </c>
      <c r="FK744">
        <v>8</v>
      </c>
      <c r="FL744">
        <v>12</v>
      </c>
      <c r="FM744">
        <v>12</v>
      </c>
      <c r="FN744">
        <v>0.8</v>
      </c>
      <c r="FO744" t="s">
        <v>2206</v>
      </c>
      <c r="FP744">
        <v>3.5</v>
      </c>
      <c r="FQ744" t="s">
        <v>3180</v>
      </c>
      <c r="FR744" t="s">
        <v>3196</v>
      </c>
      <c r="FS744">
        <v>1</v>
      </c>
      <c r="FT744">
        <v>1</v>
      </c>
      <c r="FU744" t="s">
        <v>2213</v>
      </c>
      <c r="FV744" t="s">
        <v>2207</v>
      </c>
      <c r="FW744">
        <v>0</v>
      </c>
      <c r="FX744">
        <v>1</v>
      </c>
      <c r="FY744">
        <v>0</v>
      </c>
      <c r="FZ744">
        <v>0</v>
      </c>
      <c r="GA744">
        <v>7861</v>
      </c>
      <c r="GB744">
        <v>71</v>
      </c>
      <c r="GC744">
        <v>110.71830989999999</v>
      </c>
      <c r="GD744" t="s">
        <v>2401</v>
      </c>
      <c r="GE744">
        <v>1</v>
      </c>
      <c r="HG744" t="s">
        <v>202</v>
      </c>
      <c r="HJ744">
        <v>0</v>
      </c>
    </row>
    <row r="745" spans="1:218" x14ac:dyDescent="0.3">
      <c r="A745">
        <v>1385</v>
      </c>
      <c r="B745" t="s">
        <v>3225</v>
      </c>
      <c r="C745" t="s">
        <v>5281</v>
      </c>
      <c r="D745" t="s">
        <v>212</v>
      </c>
      <c r="E745">
        <v>1</v>
      </c>
      <c r="F745" t="s">
        <v>202</v>
      </c>
      <c r="H745">
        <v>1</v>
      </c>
      <c r="M745">
        <v>1</v>
      </c>
      <c r="N745">
        <v>1</v>
      </c>
      <c r="U745">
        <v>1</v>
      </c>
      <c r="W745">
        <v>1</v>
      </c>
      <c r="X745" t="s">
        <v>3174</v>
      </c>
      <c r="Y745">
        <v>1</v>
      </c>
      <c r="Z745">
        <v>1</v>
      </c>
      <c r="AA745">
        <v>5</v>
      </c>
      <c r="AD745" t="s">
        <v>202</v>
      </c>
      <c r="AE745">
        <v>1</v>
      </c>
      <c r="AF745">
        <v>1</v>
      </c>
      <c r="AG745">
        <v>-97</v>
      </c>
      <c r="AH745">
        <v>1</v>
      </c>
      <c r="AI745">
        <v>-97</v>
      </c>
      <c r="AJ745">
        <v>2</v>
      </c>
      <c r="AK745" t="s">
        <v>4652</v>
      </c>
      <c r="AL745">
        <v>1</v>
      </c>
      <c r="AM745">
        <v>1</v>
      </c>
      <c r="AN745">
        <v>2</v>
      </c>
      <c r="AO745">
        <v>2</v>
      </c>
      <c r="AP745">
        <v>2</v>
      </c>
      <c r="AQ745">
        <v>2</v>
      </c>
      <c r="AR745" t="s">
        <v>5282</v>
      </c>
      <c r="AS745">
        <v>2</v>
      </c>
      <c r="AT745">
        <v>2</v>
      </c>
      <c r="AU745">
        <v>2</v>
      </c>
      <c r="AV745">
        <v>1</v>
      </c>
      <c r="AW745">
        <v>7</v>
      </c>
      <c r="AX745">
        <v>7</v>
      </c>
      <c r="AY745">
        <v>6</v>
      </c>
      <c r="BE745">
        <v>1</v>
      </c>
      <c r="BF745">
        <v>2</v>
      </c>
      <c r="BG745">
        <v>1</v>
      </c>
      <c r="BH745">
        <v>2</v>
      </c>
      <c r="BI745">
        <v>1</v>
      </c>
      <c r="BJ745">
        <v>0</v>
      </c>
      <c r="BM745">
        <v>1</v>
      </c>
      <c r="BN745">
        <v>1</v>
      </c>
      <c r="BO745">
        <v>4</v>
      </c>
      <c r="BP745">
        <v>1</v>
      </c>
      <c r="BQ745">
        <v>25</v>
      </c>
      <c r="BR745">
        <v>1</v>
      </c>
      <c r="BS745">
        <v>1</v>
      </c>
      <c r="BT745">
        <v>5</v>
      </c>
      <c r="BV745">
        <v>1</v>
      </c>
      <c r="BX745">
        <v>0</v>
      </c>
      <c r="BZ745">
        <v>3</v>
      </c>
      <c r="CB745">
        <v>1</v>
      </c>
      <c r="CJ745">
        <v>1</v>
      </c>
      <c r="CK745">
        <v>2</v>
      </c>
      <c r="CL745">
        <v>4</v>
      </c>
      <c r="CM745">
        <v>6</v>
      </c>
      <c r="CS745">
        <v>2</v>
      </c>
      <c r="CT745">
        <v>2</v>
      </c>
      <c r="CU745">
        <v>1</v>
      </c>
      <c r="CV745" t="s">
        <v>618</v>
      </c>
      <c r="CW745">
        <v>1209</v>
      </c>
      <c r="CX745">
        <v>20.149999999999999</v>
      </c>
      <c r="CY745">
        <v>2</v>
      </c>
      <c r="CZ745">
        <v>1</v>
      </c>
      <c r="DA745" t="s">
        <v>369</v>
      </c>
      <c r="DC745">
        <v>1</v>
      </c>
      <c r="DD745">
        <v>1</v>
      </c>
      <c r="DE745">
        <v>3</v>
      </c>
      <c r="DN745" t="s">
        <v>5277</v>
      </c>
      <c r="DO745" t="s">
        <v>5277</v>
      </c>
      <c r="DP745" t="s">
        <v>3178</v>
      </c>
      <c r="DQ745" t="s">
        <v>202</v>
      </c>
      <c r="DR745" t="s">
        <v>5084</v>
      </c>
      <c r="DT745">
        <v>1</v>
      </c>
      <c r="DV745">
        <v>1</v>
      </c>
      <c r="DW745">
        <v>0</v>
      </c>
      <c r="DX745">
        <v>5</v>
      </c>
      <c r="DY745">
        <v>1</v>
      </c>
      <c r="DZ745">
        <v>-97</v>
      </c>
      <c r="EB745">
        <v>3</v>
      </c>
      <c r="EC745">
        <v>2</v>
      </c>
      <c r="EE745">
        <v>10</v>
      </c>
      <c r="EL745">
        <v>2</v>
      </c>
      <c r="EM745">
        <v>1</v>
      </c>
      <c r="EN745">
        <v>1</v>
      </c>
      <c r="EO745">
        <v>3</v>
      </c>
      <c r="EP745">
        <v>1</v>
      </c>
      <c r="EQ745">
        <v>1</v>
      </c>
      <c r="ER745">
        <v>1</v>
      </c>
      <c r="EZ745">
        <v>1</v>
      </c>
      <c r="FA745">
        <v>2</v>
      </c>
      <c r="FB745">
        <v>1</v>
      </c>
      <c r="FC745">
        <v>12</v>
      </c>
      <c r="FD745">
        <v>1</v>
      </c>
      <c r="FG745">
        <v>0</v>
      </c>
      <c r="FH745" t="s">
        <v>3179</v>
      </c>
      <c r="FI745">
        <v>1</v>
      </c>
      <c r="FJ745" t="s">
        <v>204</v>
      </c>
      <c r="FK745">
        <v>10</v>
      </c>
      <c r="FL745">
        <v>12</v>
      </c>
      <c r="FM745">
        <v>12</v>
      </c>
      <c r="FN745">
        <v>17.5</v>
      </c>
      <c r="FO745" t="s">
        <v>2212</v>
      </c>
      <c r="FP745">
        <v>0.5</v>
      </c>
      <c r="FQ745" t="s">
        <v>3180</v>
      </c>
      <c r="FR745" t="s">
        <v>3181</v>
      </c>
      <c r="FS745">
        <v>1</v>
      </c>
      <c r="FT745">
        <v>1</v>
      </c>
      <c r="FU745" t="s">
        <v>2221</v>
      </c>
      <c r="FV745" t="s">
        <v>3182</v>
      </c>
      <c r="FW745">
        <v>0</v>
      </c>
      <c r="FX745">
        <v>1</v>
      </c>
      <c r="FY745">
        <v>0</v>
      </c>
      <c r="FZ745">
        <v>0</v>
      </c>
      <c r="GA745">
        <v>39021</v>
      </c>
      <c r="GB745">
        <v>133</v>
      </c>
      <c r="GC745">
        <v>293.3909774</v>
      </c>
      <c r="GD745" t="s">
        <v>2401</v>
      </c>
      <c r="GE745">
        <v>1</v>
      </c>
      <c r="HG745" t="s">
        <v>202</v>
      </c>
      <c r="HJ745">
        <v>0</v>
      </c>
    </row>
    <row r="746" spans="1:218" x14ac:dyDescent="0.3">
      <c r="A746">
        <v>1398</v>
      </c>
      <c r="B746" t="s">
        <v>3225</v>
      </c>
      <c r="C746" t="s">
        <v>5302</v>
      </c>
      <c r="D746" t="s">
        <v>212</v>
      </c>
      <c r="E746">
        <v>1</v>
      </c>
      <c r="F746" t="s">
        <v>202</v>
      </c>
      <c r="H746">
        <v>1</v>
      </c>
      <c r="M746">
        <v>1</v>
      </c>
      <c r="N746">
        <v>1</v>
      </c>
      <c r="U746">
        <v>1</v>
      </c>
      <c r="W746">
        <v>1</v>
      </c>
      <c r="X746" t="s">
        <v>3174</v>
      </c>
      <c r="Y746">
        <v>1</v>
      </c>
      <c r="Z746">
        <v>1</v>
      </c>
      <c r="AA746">
        <v>2</v>
      </c>
      <c r="AD746" t="s">
        <v>202</v>
      </c>
      <c r="AE746">
        <v>1</v>
      </c>
      <c r="AF746">
        <v>1</v>
      </c>
      <c r="AG746">
        <v>1</v>
      </c>
      <c r="AH746">
        <v>1</v>
      </c>
      <c r="AI746">
        <v>1</v>
      </c>
      <c r="AJ746">
        <v>1</v>
      </c>
      <c r="AK746" t="s">
        <v>5303</v>
      </c>
      <c r="AL746">
        <v>2</v>
      </c>
      <c r="AM746">
        <v>1</v>
      </c>
      <c r="AN746">
        <v>2</v>
      </c>
      <c r="AO746">
        <v>2</v>
      </c>
      <c r="AP746">
        <v>2</v>
      </c>
      <c r="AQ746">
        <v>1</v>
      </c>
      <c r="AR746" t="s">
        <v>5304</v>
      </c>
      <c r="AS746">
        <v>-97</v>
      </c>
      <c r="AT746">
        <v>1</v>
      </c>
      <c r="AU746">
        <v>1</v>
      </c>
      <c r="AV746">
        <v>1</v>
      </c>
      <c r="AW746">
        <v>7</v>
      </c>
      <c r="AX746">
        <v>1</v>
      </c>
      <c r="AY746">
        <v>5</v>
      </c>
      <c r="BE746">
        <v>1</v>
      </c>
      <c r="BF746">
        <v>1</v>
      </c>
      <c r="BG746">
        <v>1</v>
      </c>
      <c r="BH746">
        <v>1</v>
      </c>
      <c r="BI746">
        <v>1</v>
      </c>
      <c r="BJ746">
        <v>1</v>
      </c>
      <c r="BK746">
        <v>1</v>
      </c>
      <c r="BL746">
        <v>1</v>
      </c>
      <c r="BM746">
        <v>6</v>
      </c>
      <c r="BN746">
        <v>1</v>
      </c>
      <c r="BO746">
        <v>3</v>
      </c>
      <c r="BP746">
        <v>1</v>
      </c>
      <c r="BQ746">
        <v>10</v>
      </c>
      <c r="BR746">
        <v>6</v>
      </c>
      <c r="BS746">
        <v>1</v>
      </c>
      <c r="BT746">
        <v>2</v>
      </c>
      <c r="BU746">
        <v>2</v>
      </c>
      <c r="BV746">
        <v>0</v>
      </c>
      <c r="BW746">
        <v>2</v>
      </c>
      <c r="BX746">
        <v>0</v>
      </c>
      <c r="BY746">
        <v>2</v>
      </c>
      <c r="BZ746">
        <v>0</v>
      </c>
      <c r="CA746">
        <v>2</v>
      </c>
      <c r="CB746">
        <v>0</v>
      </c>
      <c r="CC746">
        <v>2</v>
      </c>
      <c r="CD746">
        <v>0</v>
      </c>
      <c r="CE746">
        <v>2</v>
      </c>
      <c r="CF746">
        <v>0</v>
      </c>
      <c r="CG746">
        <v>2</v>
      </c>
      <c r="CH746">
        <v>2</v>
      </c>
      <c r="CI746">
        <v>2</v>
      </c>
      <c r="CJ746">
        <v>1</v>
      </c>
      <c r="CK746">
        <v>2</v>
      </c>
      <c r="CL746">
        <v>4</v>
      </c>
      <c r="CM746">
        <v>1</v>
      </c>
      <c r="CR746">
        <v>2</v>
      </c>
      <c r="CS746">
        <v>-98</v>
      </c>
      <c r="CT746">
        <v>1</v>
      </c>
      <c r="CU746">
        <v>1</v>
      </c>
      <c r="CV746" t="s">
        <v>5305</v>
      </c>
      <c r="CW746">
        <v>724</v>
      </c>
      <c r="CX746">
        <v>12.07</v>
      </c>
      <c r="CY746">
        <v>2</v>
      </c>
      <c r="CZ746">
        <v>1</v>
      </c>
      <c r="DA746" t="s">
        <v>199</v>
      </c>
      <c r="DC746">
        <v>1</v>
      </c>
      <c r="DD746">
        <v>1</v>
      </c>
      <c r="DE746">
        <v>3</v>
      </c>
      <c r="DN746" t="s">
        <v>5285</v>
      </c>
      <c r="DO746" t="s">
        <v>5285</v>
      </c>
      <c r="DP746" t="s">
        <v>3178</v>
      </c>
      <c r="DQ746" t="s">
        <v>202</v>
      </c>
      <c r="DR746" t="s">
        <v>202</v>
      </c>
      <c r="DT746">
        <v>1</v>
      </c>
      <c r="DV746">
        <v>1</v>
      </c>
      <c r="DW746">
        <v>0</v>
      </c>
      <c r="DX746">
        <v>2</v>
      </c>
      <c r="DY746">
        <v>1</v>
      </c>
      <c r="DZ746">
        <v>1</v>
      </c>
      <c r="EA746">
        <v>7</v>
      </c>
      <c r="EB746">
        <f>IF(EA746&gt;=30,1,IF(EA746&gt;=20,2,IF(EA746&gt;=15,3,IF(EA746&gt;=10,4,IF(EA746&gt;=5,5,IF(EA746&gt;0,6,0))))))</f>
        <v>5</v>
      </c>
      <c r="EC746">
        <v>2</v>
      </c>
      <c r="EE746">
        <v>7</v>
      </c>
      <c r="EL746">
        <v>2</v>
      </c>
      <c r="EM746">
        <v>4</v>
      </c>
      <c r="EN746">
        <v>1</v>
      </c>
      <c r="EO746">
        <v>1</v>
      </c>
      <c r="EP746">
        <v>1</v>
      </c>
      <c r="EQ746">
        <v>1</v>
      </c>
      <c r="ER746">
        <v>1</v>
      </c>
      <c r="EZ746">
        <v>1</v>
      </c>
      <c r="FA746">
        <v>1</v>
      </c>
      <c r="FD746">
        <v>1</v>
      </c>
      <c r="FG746">
        <v>0</v>
      </c>
      <c r="FH746" t="s">
        <v>3179</v>
      </c>
      <c r="FI746">
        <v>1</v>
      </c>
      <c r="FJ746" t="s">
        <v>204</v>
      </c>
      <c r="FK746">
        <v>7</v>
      </c>
      <c r="FL746">
        <v>12</v>
      </c>
      <c r="FM746">
        <v>12</v>
      </c>
      <c r="FN746">
        <v>7</v>
      </c>
      <c r="FO746" t="s">
        <v>2212</v>
      </c>
      <c r="FP746">
        <v>7.5</v>
      </c>
      <c r="FQ746" t="s">
        <v>3180</v>
      </c>
      <c r="FR746" t="s">
        <v>3196</v>
      </c>
      <c r="FS746">
        <v>1</v>
      </c>
      <c r="FT746">
        <v>1</v>
      </c>
      <c r="FU746" t="s">
        <v>2221</v>
      </c>
      <c r="FV746" t="s">
        <v>3182</v>
      </c>
      <c r="FW746">
        <v>0</v>
      </c>
      <c r="FX746">
        <v>1</v>
      </c>
      <c r="FY746">
        <v>0</v>
      </c>
      <c r="FZ746">
        <v>0</v>
      </c>
      <c r="GA746">
        <v>39021</v>
      </c>
      <c r="GB746">
        <v>133</v>
      </c>
      <c r="GC746">
        <v>293.3909774</v>
      </c>
      <c r="GD746" t="s">
        <v>2401</v>
      </c>
      <c r="GE746">
        <v>1</v>
      </c>
      <c r="HG746" t="s">
        <v>202</v>
      </c>
      <c r="HJ746">
        <v>0</v>
      </c>
    </row>
    <row r="747" spans="1:218" x14ac:dyDescent="0.3">
      <c r="A747">
        <v>1399</v>
      </c>
      <c r="B747" t="s">
        <v>3183</v>
      </c>
      <c r="C747" t="s">
        <v>5306</v>
      </c>
      <c r="D747" t="s">
        <v>212</v>
      </c>
      <c r="E747">
        <v>1</v>
      </c>
      <c r="F747" t="s">
        <v>202</v>
      </c>
      <c r="H747">
        <v>1</v>
      </c>
      <c r="M747">
        <v>1</v>
      </c>
      <c r="N747">
        <v>1</v>
      </c>
      <c r="U747">
        <v>1</v>
      </c>
      <c r="W747">
        <v>1</v>
      </c>
      <c r="X747" t="s">
        <v>3174</v>
      </c>
      <c r="Y747">
        <v>1</v>
      </c>
      <c r="Z747">
        <v>1</v>
      </c>
      <c r="AA747">
        <v>1</v>
      </c>
      <c r="AD747" t="s">
        <v>202</v>
      </c>
      <c r="AE747">
        <v>1</v>
      </c>
      <c r="AF747">
        <v>2</v>
      </c>
      <c r="AG747">
        <v>1</v>
      </c>
      <c r="AH747">
        <v>1</v>
      </c>
      <c r="AI747">
        <v>1</v>
      </c>
      <c r="AJ747">
        <v>2</v>
      </c>
      <c r="AK747" t="s">
        <v>5307</v>
      </c>
      <c r="AL747">
        <v>1</v>
      </c>
      <c r="AM747">
        <v>2</v>
      </c>
      <c r="AN747">
        <v>1</v>
      </c>
      <c r="AO747">
        <v>1</v>
      </c>
      <c r="AP747">
        <v>1</v>
      </c>
      <c r="AQ747">
        <v>2</v>
      </c>
      <c r="AR747" t="s">
        <v>5308</v>
      </c>
      <c r="AS747">
        <v>1</v>
      </c>
      <c r="AT747">
        <v>1</v>
      </c>
      <c r="AU747">
        <v>1</v>
      </c>
      <c r="AV747">
        <v>1</v>
      </c>
      <c r="AW747">
        <v>7</v>
      </c>
      <c r="AX747">
        <v>1</v>
      </c>
      <c r="AY747">
        <v>4</v>
      </c>
      <c r="BE747">
        <v>1</v>
      </c>
      <c r="BF747">
        <v>2</v>
      </c>
      <c r="BG747">
        <v>1</v>
      </c>
      <c r="BH747">
        <v>2</v>
      </c>
      <c r="BI747">
        <v>1</v>
      </c>
      <c r="BJ747">
        <v>0</v>
      </c>
      <c r="BM747">
        <v>1</v>
      </c>
      <c r="BN747">
        <v>1</v>
      </c>
      <c r="BO747">
        <v>5</v>
      </c>
      <c r="BP747">
        <v>1</v>
      </c>
      <c r="BQ747">
        <v>4</v>
      </c>
      <c r="BR747">
        <v>3</v>
      </c>
      <c r="BS747">
        <v>1</v>
      </c>
      <c r="BT747">
        <v>4</v>
      </c>
      <c r="BV747">
        <v>1</v>
      </c>
      <c r="BX747">
        <v>1</v>
      </c>
      <c r="BZ747">
        <v>0</v>
      </c>
      <c r="CB747">
        <v>2</v>
      </c>
      <c r="CJ747">
        <v>1</v>
      </c>
      <c r="CK747">
        <v>1</v>
      </c>
      <c r="CL747">
        <v>4</v>
      </c>
      <c r="CM747">
        <v>6</v>
      </c>
      <c r="CS747">
        <v>-98</v>
      </c>
      <c r="CT747">
        <v>1</v>
      </c>
      <c r="CU747">
        <v>1</v>
      </c>
      <c r="CV747" t="s">
        <v>2132</v>
      </c>
      <c r="CW747">
        <v>690</v>
      </c>
      <c r="CX747">
        <v>11.5</v>
      </c>
      <c r="CY747">
        <v>2</v>
      </c>
      <c r="CZ747">
        <v>1</v>
      </c>
      <c r="DA747" t="s">
        <v>2574</v>
      </c>
      <c r="DC747">
        <v>1</v>
      </c>
      <c r="DD747">
        <v>1</v>
      </c>
      <c r="DE747">
        <v>4</v>
      </c>
      <c r="DN747" t="s">
        <v>5285</v>
      </c>
      <c r="DO747" t="s">
        <v>5285</v>
      </c>
      <c r="DP747" t="s">
        <v>3178</v>
      </c>
      <c r="DQ747" t="s">
        <v>202</v>
      </c>
      <c r="DR747" t="s">
        <v>202</v>
      </c>
      <c r="DT747">
        <v>1</v>
      </c>
      <c r="DV747">
        <v>1</v>
      </c>
      <c r="DW747">
        <v>0</v>
      </c>
      <c r="DX747">
        <v>1</v>
      </c>
      <c r="DY747">
        <v>1</v>
      </c>
      <c r="DZ747">
        <v>1</v>
      </c>
      <c r="EA747">
        <v>5</v>
      </c>
      <c r="EB747">
        <f>IF(EA747&gt;=30,1,IF(EA747&gt;=20,2,IF(EA747&gt;=15,3,IF(EA747&gt;=10,4,IF(EA747&gt;=5,5,IF(EA747&gt;0,6,0))))))</f>
        <v>5</v>
      </c>
      <c r="EC747">
        <v>2</v>
      </c>
      <c r="EE747">
        <v>5</v>
      </c>
      <c r="EL747">
        <v>1</v>
      </c>
      <c r="EM747">
        <v>3</v>
      </c>
      <c r="EN747">
        <v>1</v>
      </c>
      <c r="EO747">
        <v>4</v>
      </c>
      <c r="EP747">
        <v>1</v>
      </c>
      <c r="EQ747">
        <v>1</v>
      </c>
      <c r="ER747">
        <v>1</v>
      </c>
      <c r="EZ747">
        <v>1</v>
      </c>
      <c r="FA747">
        <v>1</v>
      </c>
      <c r="FD747">
        <v>1</v>
      </c>
      <c r="FG747">
        <v>0</v>
      </c>
      <c r="FH747" t="s">
        <v>3179</v>
      </c>
      <c r="FI747">
        <v>1</v>
      </c>
      <c r="FJ747" t="s">
        <v>204</v>
      </c>
      <c r="FK747">
        <v>5</v>
      </c>
      <c r="FL747">
        <v>12</v>
      </c>
      <c r="FM747">
        <v>12</v>
      </c>
      <c r="FN747">
        <v>5</v>
      </c>
      <c r="FO747" t="s">
        <v>2206</v>
      </c>
      <c r="FP747">
        <v>3.5</v>
      </c>
      <c r="FQ747" t="s">
        <v>3180</v>
      </c>
      <c r="FR747" t="s">
        <v>3201</v>
      </c>
      <c r="FS747">
        <v>1</v>
      </c>
      <c r="FT747">
        <v>1</v>
      </c>
      <c r="FU747" t="s">
        <v>2221</v>
      </c>
      <c r="FV747" t="s">
        <v>3182</v>
      </c>
      <c r="FW747">
        <v>0</v>
      </c>
      <c r="FX747">
        <v>1</v>
      </c>
      <c r="FY747">
        <v>0</v>
      </c>
      <c r="FZ747">
        <v>0</v>
      </c>
      <c r="GA747">
        <v>37408</v>
      </c>
      <c r="GB747">
        <v>127</v>
      </c>
      <c r="GC747">
        <v>294.55118110000001</v>
      </c>
      <c r="GD747" t="s">
        <v>2401</v>
      </c>
      <c r="GE747">
        <v>1</v>
      </c>
      <c r="HG747" t="s">
        <v>202</v>
      </c>
      <c r="HJ747">
        <v>0</v>
      </c>
    </row>
    <row r="748" spans="1:218" x14ac:dyDescent="0.3">
      <c r="A748">
        <v>1404</v>
      </c>
      <c r="B748" t="s">
        <v>3279</v>
      </c>
      <c r="C748" t="s">
        <v>5313</v>
      </c>
      <c r="D748" t="s">
        <v>212</v>
      </c>
      <c r="E748">
        <v>1</v>
      </c>
      <c r="F748" t="s">
        <v>202</v>
      </c>
      <c r="H748">
        <v>1</v>
      </c>
      <c r="M748">
        <v>1</v>
      </c>
      <c r="N748">
        <v>1</v>
      </c>
      <c r="U748">
        <v>1</v>
      </c>
      <c r="W748">
        <v>1</v>
      </c>
      <c r="X748" t="s">
        <v>3174</v>
      </c>
      <c r="Y748">
        <v>1</v>
      </c>
      <c r="Z748">
        <v>1</v>
      </c>
      <c r="AA748">
        <v>1</v>
      </c>
      <c r="AD748" t="s">
        <v>202</v>
      </c>
      <c r="AE748">
        <v>1</v>
      </c>
      <c r="AF748">
        <v>1</v>
      </c>
      <c r="AG748">
        <v>1</v>
      </c>
      <c r="AH748">
        <v>1</v>
      </c>
      <c r="AI748">
        <v>1</v>
      </c>
      <c r="AJ748">
        <v>1</v>
      </c>
      <c r="AK748" t="s">
        <v>5314</v>
      </c>
      <c r="AL748">
        <v>1</v>
      </c>
      <c r="AM748">
        <v>1</v>
      </c>
      <c r="AN748">
        <v>2</v>
      </c>
      <c r="AO748">
        <v>2</v>
      </c>
      <c r="AP748">
        <v>1</v>
      </c>
      <c r="AQ748">
        <v>1</v>
      </c>
      <c r="AR748" t="s">
        <v>5315</v>
      </c>
      <c r="AS748">
        <v>1</v>
      </c>
      <c r="AT748">
        <v>1</v>
      </c>
      <c r="AU748">
        <v>1</v>
      </c>
      <c r="AV748">
        <v>1</v>
      </c>
      <c r="AW748">
        <v>7</v>
      </c>
      <c r="AX748">
        <v>7</v>
      </c>
      <c r="AY748">
        <v>1</v>
      </c>
      <c r="BE748">
        <v>1</v>
      </c>
      <c r="BF748">
        <v>1</v>
      </c>
      <c r="BG748">
        <v>1</v>
      </c>
      <c r="BH748">
        <v>1</v>
      </c>
      <c r="BI748">
        <v>1</v>
      </c>
      <c r="BJ748">
        <v>1</v>
      </c>
      <c r="BK748">
        <v>1</v>
      </c>
      <c r="BL748">
        <v>1</v>
      </c>
      <c r="BM748">
        <v>1</v>
      </c>
      <c r="BN748">
        <v>1</v>
      </c>
      <c r="BO748">
        <v>3</v>
      </c>
      <c r="BP748">
        <v>1</v>
      </c>
      <c r="BQ748">
        <v>15</v>
      </c>
      <c r="BR748">
        <v>3</v>
      </c>
      <c r="BS748">
        <v>1</v>
      </c>
      <c r="BT748">
        <v>4</v>
      </c>
      <c r="BV748">
        <v>2</v>
      </c>
      <c r="BX748">
        <v>0</v>
      </c>
      <c r="BZ748">
        <v>0</v>
      </c>
      <c r="CB748">
        <v>0</v>
      </c>
      <c r="CD748">
        <v>2</v>
      </c>
      <c r="CJ748">
        <v>1</v>
      </c>
      <c r="CK748">
        <v>1</v>
      </c>
      <c r="CL748">
        <v>-98</v>
      </c>
      <c r="CM748">
        <v>-98</v>
      </c>
      <c r="CR748">
        <v>-98</v>
      </c>
      <c r="CS748">
        <v>-98</v>
      </c>
      <c r="CT748">
        <v>-98</v>
      </c>
      <c r="CU748">
        <v>2</v>
      </c>
      <c r="CV748" t="s">
        <v>229</v>
      </c>
      <c r="CW748">
        <v>1272</v>
      </c>
      <c r="CX748">
        <v>21.2</v>
      </c>
      <c r="CY748">
        <v>1</v>
      </c>
      <c r="CZ748">
        <v>1</v>
      </c>
      <c r="DA748" t="s">
        <v>5316</v>
      </c>
      <c r="DC748">
        <v>1</v>
      </c>
      <c r="DD748">
        <v>1</v>
      </c>
      <c r="DE748">
        <v>2</v>
      </c>
      <c r="DN748" t="s">
        <v>5312</v>
      </c>
      <c r="DO748" t="s">
        <v>5312</v>
      </c>
      <c r="DP748" t="s">
        <v>3178</v>
      </c>
      <c r="DQ748" t="s">
        <v>202</v>
      </c>
      <c r="DR748" t="s">
        <v>202</v>
      </c>
      <c r="DT748">
        <v>1</v>
      </c>
      <c r="DV748">
        <v>1</v>
      </c>
      <c r="DW748">
        <v>0</v>
      </c>
      <c r="DX748">
        <v>1</v>
      </c>
      <c r="DY748">
        <v>1</v>
      </c>
      <c r="DZ748">
        <v>1</v>
      </c>
      <c r="EA748">
        <v>12</v>
      </c>
      <c r="EB748">
        <f>IF(EA748&gt;=30,1,IF(EA748&gt;=20,2,IF(EA748&gt;=15,3,IF(EA748&gt;=10,4,IF(EA748&gt;=5,5,IF(EA748&gt;0,6,0))))))</f>
        <v>4</v>
      </c>
      <c r="EC748">
        <v>2</v>
      </c>
      <c r="EE748">
        <v>4</v>
      </c>
      <c r="EL748">
        <v>1</v>
      </c>
      <c r="EM748">
        <v>3</v>
      </c>
      <c r="EN748">
        <v>1</v>
      </c>
      <c r="EO748">
        <v>1</v>
      </c>
      <c r="EP748">
        <v>1</v>
      </c>
      <c r="EQ748">
        <v>1</v>
      </c>
      <c r="ER748">
        <v>1</v>
      </c>
      <c r="EZ748">
        <v>1</v>
      </c>
      <c r="FA748">
        <v>1</v>
      </c>
      <c r="FD748">
        <v>1</v>
      </c>
      <c r="FG748">
        <v>0</v>
      </c>
      <c r="FH748" t="s">
        <v>3179</v>
      </c>
      <c r="FI748">
        <v>1</v>
      </c>
      <c r="FJ748" t="s">
        <v>204</v>
      </c>
      <c r="FK748">
        <v>4</v>
      </c>
      <c r="FL748">
        <v>12</v>
      </c>
      <c r="FM748">
        <v>12</v>
      </c>
      <c r="FN748">
        <v>12</v>
      </c>
      <c r="FO748" t="s">
        <v>2206</v>
      </c>
      <c r="FP748">
        <v>3.5</v>
      </c>
      <c r="FQ748" t="s">
        <v>3180</v>
      </c>
      <c r="FR748" t="s">
        <v>3196</v>
      </c>
      <c r="FS748">
        <v>1</v>
      </c>
      <c r="FT748">
        <v>1</v>
      </c>
      <c r="FU748" t="s">
        <v>2221</v>
      </c>
      <c r="FV748" t="s">
        <v>3182</v>
      </c>
      <c r="FW748">
        <v>0</v>
      </c>
      <c r="FX748">
        <v>1</v>
      </c>
      <c r="FY748">
        <v>0</v>
      </c>
      <c r="FZ748">
        <v>0</v>
      </c>
      <c r="GA748">
        <v>59048</v>
      </c>
      <c r="GB748">
        <v>201</v>
      </c>
      <c r="GC748">
        <v>293.7711443</v>
      </c>
      <c r="GD748" t="s">
        <v>2401</v>
      </c>
      <c r="GE748">
        <v>1</v>
      </c>
      <c r="HG748" t="s">
        <v>202</v>
      </c>
      <c r="HJ748">
        <v>0</v>
      </c>
    </row>
    <row r="749" spans="1:218" x14ac:dyDescent="0.3">
      <c r="A749">
        <v>1411</v>
      </c>
      <c r="B749" t="s">
        <v>3225</v>
      </c>
      <c r="C749" t="s">
        <v>5324</v>
      </c>
      <c r="D749" t="s">
        <v>212</v>
      </c>
      <c r="E749">
        <v>1</v>
      </c>
      <c r="F749" t="s">
        <v>202</v>
      </c>
      <c r="H749">
        <v>1</v>
      </c>
      <c r="M749">
        <v>1</v>
      </c>
      <c r="N749">
        <v>1</v>
      </c>
      <c r="U749">
        <v>1</v>
      </c>
      <c r="W749">
        <v>1</v>
      </c>
      <c r="X749" t="s">
        <v>3174</v>
      </c>
      <c r="Y749">
        <v>1</v>
      </c>
      <c r="Z749">
        <v>1</v>
      </c>
      <c r="AA749">
        <v>8</v>
      </c>
      <c r="AD749" t="s">
        <v>202</v>
      </c>
      <c r="AE749">
        <v>1</v>
      </c>
      <c r="AF749">
        <v>2</v>
      </c>
      <c r="AG749">
        <v>2</v>
      </c>
      <c r="AH749">
        <v>2</v>
      </c>
      <c r="AI749">
        <v>2</v>
      </c>
      <c r="AJ749">
        <v>2</v>
      </c>
      <c r="AK749" t="s">
        <v>5325</v>
      </c>
      <c r="AL749">
        <v>1</v>
      </c>
      <c r="AM749">
        <v>2</v>
      </c>
      <c r="AN749">
        <v>1</v>
      </c>
      <c r="AO749">
        <v>2</v>
      </c>
      <c r="AP749">
        <v>2</v>
      </c>
      <c r="AQ749">
        <v>1</v>
      </c>
      <c r="AR749" t="s">
        <v>5326</v>
      </c>
      <c r="AS749">
        <v>2</v>
      </c>
      <c r="AT749">
        <v>1</v>
      </c>
      <c r="AU749">
        <v>2</v>
      </c>
      <c r="AV749">
        <v>2</v>
      </c>
      <c r="AW749">
        <v>6</v>
      </c>
      <c r="AX749">
        <v>4</v>
      </c>
      <c r="AY749">
        <v>1</v>
      </c>
      <c r="BE749">
        <v>1</v>
      </c>
      <c r="BF749">
        <v>2</v>
      </c>
      <c r="BG749">
        <v>1</v>
      </c>
      <c r="BH749">
        <v>2</v>
      </c>
      <c r="BI749">
        <v>1</v>
      </c>
      <c r="BJ749">
        <v>0</v>
      </c>
      <c r="BM749">
        <v>1</v>
      </c>
      <c r="BN749">
        <v>1</v>
      </c>
      <c r="BO749">
        <v>4</v>
      </c>
      <c r="BP749">
        <v>1</v>
      </c>
      <c r="BQ749">
        <v>1</v>
      </c>
      <c r="BR749">
        <v>2</v>
      </c>
      <c r="BS749">
        <v>1</v>
      </c>
      <c r="BT749">
        <v>4</v>
      </c>
      <c r="BV749">
        <v>2</v>
      </c>
      <c r="BX749">
        <v>0</v>
      </c>
      <c r="BZ749">
        <v>2</v>
      </c>
      <c r="CJ749">
        <v>1</v>
      </c>
      <c r="CK749">
        <v>2</v>
      </c>
      <c r="CL749">
        <v>6</v>
      </c>
      <c r="CM749">
        <v>6</v>
      </c>
      <c r="CS749">
        <v>8</v>
      </c>
      <c r="CT749">
        <v>1</v>
      </c>
      <c r="CU749">
        <v>1</v>
      </c>
      <c r="CV749" t="s">
        <v>2558</v>
      </c>
      <c r="CW749">
        <v>541</v>
      </c>
      <c r="CX749">
        <v>9.02</v>
      </c>
      <c r="CY749">
        <v>2</v>
      </c>
      <c r="CZ749">
        <v>1</v>
      </c>
      <c r="DA749" t="s">
        <v>4777</v>
      </c>
      <c r="DC749">
        <v>1</v>
      </c>
      <c r="DD749">
        <v>1</v>
      </c>
      <c r="DE749">
        <v>3</v>
      </c>
      <c r="DN749" t="s">
        <v>5312</v>
      </c>
      <c r="DO749" t="s">
        <v>5312</v>
      </c>
      <c r="DP749" t="s">
        <v>3178</v>
      </c>
      <c r="DQ749" t="s">
        <v>202</v>
      </c>
      <c r="DR749" t="s">
        <v>202</v>
      </c>
      <c r="DT749">
        <v>1</v>
      </c>
      <c r="DV749">
        <v>1</v>
      </c>
      <c r="DW749">
        <v>0</v>
      </c>
      <c r="DX749">
        <v>8</v>
      </c>
      <c r="DY749">
        <v>1</v>
      </c>
      <c r="DZ749">
        <v>1</v>
      </c>
      <c r="EA749">
        <v>5</v>
      </c>
      <c r="EB749">
        <f>IF(EA749&gt;=30,1,IF(EA749&gt;=20,2,IF(EA749&gt;=15,3,IF(EA749&gt;=10,4,IF(EA749&gt;=5,5,IF(EA749&gt;0,6,0))))))</f>
        <v>5</v>
      </c>
      <c r="EC749">
        <v>2</v>
      </c>
      <c r="EE749">
        <v>5</v>
      </c>
      <c r="EL749">
        <v>1</v>
      </c>
      <c r="EM749">
        <v>2</v>
      </c>
      <c r="EN749">
        <v>1</v>
      </c>
      <c r="EO749">
        <v>4</v>
      </c>
      <c r="EP749">
        <v>1</v>
      </c>
      <c r="EQ749">
        <v>1</v>
      </c>
      <c r="ER749">
        <v>1</v>
      </c>
      <c r="EZ749">
        <v>1</v>
      </c>
      <c r="FA749">
        <v>1</v>
      </c>
      <c r="FD749">
        <v>1</v>
      </c>
      <c r="FG749">
        <v>0</v>
      </c>
      <c r="FH749" t="s">
        <v>3179</v>
      </c>
      <c r="FI749">
        <v>1</v>
      </c>
      <c r="FJ749" t="s">
        <v>204</v>
      </c>
      <c r="FK749">
        <v>5</v>
      </c>
      <c r="FL749">
        <v>12</v>
      </c>
      <c r="FM749">
        <v>12</v>
      </c>
      <c r="FN749">
        <v>5</v>
      </c>
      <c r="FO749" t="s">
        <v>2206</v>
      </c>
      <c r="FP749">
        <v>1.5</v>
      </c>
      <c r="FQ749" t="s">
        <v>3180</v>
      </c>
      <c r="FR749" t="s">
        <v>3201</v>
      </c>
      <c r="FS749">
        <v>1</v>
      </c>
      <c r="FT749">
        <v>1</v>
      </c>
      <c r="FU749" t="s">
        <v>2221</v>
      </c>
      <c r="FV749" t="s">
        <v>3182</v>
      </c>
      <c r="FW749">
        <v>0</v>
      </c>
      <c r="FX749">
        <v>1</v>
      </c>
      <c r="FY749">
        <v>0</v>
      </c>
      <c r="FZ749">
        <v>0</v>
      </c>
      <c r="GA749">
        <v>39021</v>
      </c>
      <c r="GB749">
        <v>133</v>
      </c>
      <c r="GC749">
        <v>293.3909774</v>
      </c>
      <c r="GD749" t="s">
        <v>2401</v>
      </c>
      <c r="GE749">
        <v>1</v>
      </c>
      <c r="HG749" t="s">
        <v>202</v>
      </c>
      <c r="HJ749">
        <v>0</v>
      </c>
    </row>
    <row r="750" spans="1:218" x14ac:dyDescent="0.3">
      <c r="A750">
        <v>1779</v>
      </c>
      <c r="B750" t="s">
        <v>4040</v>
      </c>
      <c r="C750" t="s">
        <v>5632</v>
      </c>
      <c r="D750" t="s">
        <v>194</v>
      </c>
      <c r="E750">
        <v>1</v>
      </c>
      <c r="F750" t="s">
        <v>202</v>
      </c>
      <c r="H750">
        <v>1</v>
      </c>
      <c r="M750">
        <v>1</v>
      </c>
      <c r="N750">
        <v>1</v>
      </c>
      <c r="U750">
        <v>1</v>
      </c>
      <c r="W750">
        <v>4</v>
      </c>
      <c r="X750" t="s">
        <v>5507</v>
      </c>
      <c r="Y750">
        <v>1</v>
      </c>
      <c r="Z750">
        <v>1</v>
      </c>
      <c r="AA750">
        <v>8</v>
      </c>
      <c r="AB750">
        <v>1</v>
      </c>
      <c r="AD750" t="s">
        <v>202</v>
      </c>
      <c r="AE750">
        <v>1</v>
      </c>
      <c r="AF750">
        <v>2</v>
      </c>
      <c r="AG750">
        <v>1</v>
      </c>
      <c r="AH750">
        <v>2</v>
      </c>
      <c r="AI750">
        <v>1</v>
      </c>
      <c r="AJ750">
        <v>2</v>
      </c>
      <c r="AK750" t="s">
        <v>5633</v>
      </c>
      <c r="AL750">
        <v>1</v>
      </c>
      <c r="AM750">
        <v>2</v>
      </c>
      <c r="AN750">
        <v>1</v>
      </c>
      <c r="AO750">
        <v>2</v>
      </c>
      <c r="AP750">
        <v>2</v>
      </c>
      <c r="AQ750">
        <v>1</v>
      </c>
      <c r="AR750" t="s">
        <v>5634</v>
      </c>
      <c r="AS750">
        <v>1</v>
      </c>
      <c r="AT750">
        <v>1</v>
      </c>
      <c r="AU750">
        <v>1</v>
      </c>
      <c r="AV750">
        <v>2</v>
      </c>
      <c r="AW750">
        <v>7</v>
      </c>
      <c r="AX750">
        <v>2</v>
      </c>
      <c r="AY750">
        <v>3</v>
      </c>
      <c r="BE750">
        <v>1</v>
      </c>
      <c r="BF750">
        <v>1</v>
      </c>
      <c r="BG750">
        <v>1</v>
      </c>
      <c r="BH750">
        <v>1</v>
      </c>
      <c r="BI750">
        <v>1</v>
      </c>
      <c r="BJ750">
        <v>0</v>
      </c>
      <c r="BM750">
        <v>8</v>
      </c>
      <c r="BN750">
        <v>-97</v>
      </c>
      <c r="BP750">
        <v>1</v>
      </c>
      <c r="BQ750">
        <v>9</v>
      </c>
      <c r="BR750">
        <v>1</v>
      </c>
      <c r="BS750">
        <v>-97</v>
      </c>
      <c r="CJ750">
        <v>1</v>
      </c>
      <c r="CK750">
        <v>2</v>
      </c>
      <c r="CL750">
        <v>4</v>
      </c>
      <c r="CM750">
        <v>1</v>
      </c>
      <c r="CR750">
        <v>2</v>
      </c>
      <c r="CS750">
        <v>3</v>
      </c>
      <c r="CT750">
        <v>1</v>
      </c>
      <c r="CU750">
        <v>1</v>
      </c>
      <c r="CV750" t="s">
        <v>2992</v>
      </c>
      <c r="CW750">
        <v>848</v>
      </c>
      <c r="CX750">
        <v>14.13</v>
      </c>
      <c r="CY750">
        <v>2</v>
      </c>
      <c r="CZ750">
        <v>1</v>
      </c>
      <c r="DA750" t="s">
        <v>548</v>
      </c>
      <c r="DC750">
        <v>1</v>
      </c>
      <c r="DD750">
        <v>1</v>
      </c>
      <c r="DE750">
        <v>24</v>
      </c>
      <c r="DN750" t="s">
        <v>5464</v>
      </c>
      <c r="DO750" t="s">
        <v>5464</v>
      </c>
      <c r="DP750" t="s">
        <v>3178</v>
      </c>
      <c r="DQ750" t="s">
        <v>202</v>
      </c>
      <c r="DR750" t="s">
        <v>202</v>
      </c>
      <c r="DT750">
        <v>1</v>
      </c>
      <c r="DV750">
        <v>1</v>
      </c>
      <c r="DW750">
        <v>0</v>
      </c>
      <c r="DX750">
        <v>8</v>
      </c>
      <c r="DY750">
        <v>1</v>
      </c>
      <c r="DZ750">
        <v>1</v>
      </c>
      <c r="EA750">
        <v>15</v>
      </c>
      <c r="EB750">
        <f>IF(EA750&gt;=30,1,IF(EA750&gt;=20,2,IF(EA750&gt;=15,3,IF(EA750&gt;=10,4,IF(EA750&gt;=5,5,IF(EA750&gt;0,6,0))))))</f>
        <v>3</v>
      </c>
      <c r="EC750">
        <v>2</v>
      </c>
      <c r="EE750">
        <v>8</v>
      </c>
      <c r="EL750">
        <v>1</v>
      </c>
      <c r="EM750">
        <v>3</v>
      </c>
      <c r="EN750">
        <v>1</v>
      </c>
      <c r="EO750">
        <v>3</v>
      </c>
      <c r="EP750">
        <v>1</v>
      </c>
      <c r="EQ750">
        <v>1</v>
      </c>
      <c r="ER750">
        <v>2</v>
      </c>
      <c r="ES750">
        <v>1</v>
      </c>
      <c r="ET750">
        <v>8</v>
      </c>
      <c r="EU750">
        <f>IF(ET750&gt;=30,1,IF(ET750&gt;=20,2,IF(ET750&gt;=15,3,IF(ET750&gt;=10,4,IF(ET750&gt;=5,5,IF(ET750&gt;0,6,0))))))</f>
        <v>5</v>
      </c>
      <c r="EV750">
        <v>2</v>
      </c>
      <c r="EW750">
        <v>3</v>
      </c>
      <c r="EY750">
        <v>2</v>
      </c>
      <c r="EZ750">
        <v>1</v>
      </c>
      <c r="FA750">
        <v>1</v>
      </c>
      <c r="FD750">
        <v>9</v>
      </c>
      <c r="FG750">
        <v>0</v>
      </c>
      <c r="FH750" t="s">
        <v>5510</v>
      </c>
      <c r="FI750">
        <v>2</v>
      </c>
      <c r="FJ750" t="s">
        <v>204</v>
      </c>
      <c r="FK750">
        <v>8</v>
      </c>
      <c r="FL750">
        <v>12</v>
      </c>
      <c r="FM750">
        <v>12</v>
      </c>
      <c r="FN750">
        <v>15</v>
      </c>
      <c r="FO750" t="s">
        <v>2206</v>
      </c>
      <c r="FP750">
        <v>3.5</v>
      </c>
      <c r="FQ750" t="s">
        <v>3180</v>
      </c>
      <c r="FR750" t="s">
        <v>3181</v>
      </c>
      <c r="FS750">
        <v>1</v>
      </c>
      <c r="FT750">
        <v>1</v>
      </c>
      <c r="FU750" t="s">
        <v>2213</v>
      </c>
      <c r="FV750" t="s">
        <v>3182</v>
      </c>
      <c r="FW750">
        <v>0</v>
      </c>
      <c r="FX750">
        <v>1</v>
      </c>
      <c r="FY750">
        <v>0</v>
      </c>
      <c r="FZ750">
        <v>0</v>
      </c>
      <c r="GA750">
        <v>1601</v>
      </c>
      <c r="GB750">
        <v>16</v>
      </c>
      <c r="GC750">
        <v>100.0625</v>
      </c>
      <c r="GD750" t="s">
        <v>2401</v>
      </c>
      <c r="GE750">
        <v>1</v>
      </c>
      <c r="HG750" t="s">
        <v>202</v>
      </c>
      <c r="HJ750">
        <v>0</v>
      </c>
    </row>
    <row r="751" spans="1:218" x14ac:dyDescent="0.3">
      <c r="A751">
        <v>1428</v>
      </c>
      <c r="B751" t="s">
        <v>3183</v>
      </c>
      <c r="C751" t="s">
        <v>5349</v>
      </c>
      <c r="D751" t="s">
        <v>212</v>
      </c>
      <c r="E751">
        <v>1</v>
      </c>
      <c r="F751" t="s">
        <v>202</v>
      </c>
      <c r="H751">
        <v>1</v>
      </c>
      <c r="M751">
        <v>1</v>
      </c>
      <c r="N751">
        <v>1</v>
      </c>
      <c r="U751">
        <v>1</v>
      </c>
      <c r="W751">
        <v>3</v>
      </c>
      <c r="X751" t="s">
        <v>3174</v>
      </c>
      <c r="Y751">
        <v>1</v>
      </c>
      <c r="Z751">
        <v>1</v>
      </c>
      <c r="AA751">
        <v>1</v>
      </c>
      <c r="AD751" t="s">
        <v>202</v>
      </c>
      <c r="AE751">
        <v>1</v>
      </c>
      <c r="AF751">
        <v>1</v>
      </c>
      <c r="AG751">
        <v>1</v>
      </c>
      <c r="AH751">
        <v>2</v>
      </c>
      <c r="AI751">
        <v>2</v>
      </c>
      <c r="AJ751">
        <v>2</v>
      </c>
      <c r="AK751" t="s">
        <v>4262</v>
      </c>
      <c r="AL751">
        <v>1</v>
      </c>
      <c r="AM751">
        <v>1</v>
      </c>
      <c r="AN751">
        <v>1</v>
      </c>
      <c r="AO751">
        <v>2</v>
      </c>
      <c r="AP751">
        <v>1</v>
      </c>
      <c r="AQ751">
        <v>1</v>
      </c>
      <c r="AR751" t="s">
        <v>4263</v>
      </c>
      <c r="AS751">
        <v>2</v>
      </c>
      <c r="AT751">
        <v>1</v>
      </c>
      <c r="AU751">
        <v>1</v>
      </c>
      <c r="AV751">
        <v>2</v>
      </c>
      <c r="AW751">
        <v>7</v>
      </c>
      <c r="AX751">
        <v>1</v>
      </c>
      <c r="AY751">
        <v>1</v>
      </c>
      <c r="BE751">
        <v>1</v>
      </c>
      <c r="BF751">
        <v>1</v>
      </c>
      <c r="BG751">
        <v>1</v>
      </c>
      <c r="BH751">
        <v>1</v>
      </c>
      <c r="BI751">
        <v>1</v>
      </c>
      <c r="BJ751">
        <v>0</v>
      </c>
      <c r="BM751">
        <v>1</v>
      </c>
      <c r="BN751">
        <v>1</v>
      </c>
      <c r="BO751">
        <v>3</v>
      </c>
      <c r="BP751">
        <v>1</v>
      </c>
      <c r="BQ751">
        <v>1</v>
      </c>
      <c r="BR751">
        <v>4</v>
      </c>
      <c r="BS751">
        <v>1</v>
      </c>
      <c r="BT751">
        <v>3</v>
      </c>
      <c r="BV751">
        <v>0</v>
      </c>
      <c r="BX751">
        <v>1</v>
      </c>
      <c r="BZ751">
        <v>0</v>
      </c>
      <c r="CB751">
        <v>0</v>
      </c>
      <c r="CD751">
        <v>2</v>
      </c>
      <c r="CJ751">
        <v>1</v>
      </c>
      <c r="CK751">
        <v>1</v>
      </c>
      <c r="CL751">
        <v>8</v>
      </c>
      <c r="CM751">
        <v>1</v>
      </c>
      <c r="CR751">
        <v>2</v>
      </c>
      <c r="CS751">
        <v>8</v>
      </c>
      <c r="CT751">
        <v>1</v>
      </c>
      <c r="CU751">
        <v>1</v>
      </c>
      <c r="CV751" t="s">
        <v>504</v>
      </c>
      <c r="CW751">
        <v>800</v>
      </c>
      <c r="CX751">
        <v>13.33</v>
      </c>
      <c r="CY751">
        <v>2</v>
      </c>
      <c r="CZ751">
        <v>1</v>
      </c>
      <c r="DA751" t="s">
        <v>892</v>
      </c>
      <c r="DC751">
        <v>1</v>
      </c>
      <c r="DD751">
        <v>1</v>
      </c>
      <c r="DE751">
        <v>4</v>
      </c>
      <c r="DN751" t="s">
        <v>5345</v>
      </c>
      <c r="DO751" t="s">
        <v>5345</v>
      </c>
      <c r="DP751" t="s">
        <v>3178</v>
      </c>
      <c r="DQ751" t="s">
        <v>202</v>
      </c>
      <c r="DR751" t="s">
        <v>202</v>
      </c>
      <c r="DT751">
        <v>1</v>
      </c>
      <c r="DV751">
        <v>1</v>
      </c>
      <c r="DW751">
        <v>0</v>
      </c>
      <c r="DX751">
        <v>1</v>
      </c>
      <c r="DY751">
        <v>1</v>
      </c>
      <c r="DZ751">
        <v>-97</v>
      </c>
      <c r="EB751">
        <v>5</v>
      </c>
      <c r="EC751">
        <v>2</v>
      </c>
      <c r="EE751">
        <v>10</v>
      </c>
      <c r="EL751">
        <v>2</v>
      </c>
      <c r="EM751">
        <v>3</v>
      </c>
      <c r="EN751">
        <v>1</v>
      </c>
      <c r="EO751">
        <v>1</v>
      </c>
      <c r="EP751">
        <v>1</v>
      </c>
      <c r="EQ751">
        <v>1</v>
      </c>
      <c r="ER751">
        <v>1</v>
      </c>
      <c r="EZ751">
        <v>1</v>
      </c>
      <c r="FA751">
        <v>2</v>
      </c>
      <c r="FB751">
        <v>1</v>
      </c>
      <c r="FC751">
        <v>3</v>
      </c>
      <c r="FD751">
        <v>1</v>
      </c>
      <c r="FG751">
        <v>0</v>
      </c>
      <c r="FH751" t="s">
        <v>3179</v>
      </c>
      <c r="FI751">
        <v>1</v>
      </c>
      <c r="FJ751" t="s">
        <v>204</v>
      </c>
      <c r="FK751">
        <v>10</v>
      </c>
      <c r="FL751">
        <v>12</v>
      </c>
      <c r="FM751">
        <v>12</v>
      </c>
      <c r="FN751">
        <v>7.5</v>
      </c>
      <c r="FO751" t="s">
        <v>2212</v>
      </c>
      <c r="FP751">
        <v>3.5</v>
      </c>
      <c r="FQ751" t="s">
        <v>3180</v>
      </c>
      <c r="FR751" t="s">
        <v>3196</v>
      </c>
      <c r="FS751">
        <v>1</v>
      </c>
      <c r="FT751">
        <v>1</v>
      </c>
      <c r="FU751" t="s">
        <v>2221</v>
      </c>
      <c r="FV751" t="s">
        <v>3182</v>
      </c>
      <c r="FW751">
        <v>0</v>
      </c>
      <c r="FX751">
        <v>1</v>
      </c>
      <c r="FY751">
        <v>0</v>
      </c>
      <c r="FZ751">
        <v>0</v>
      </c>
      <c r="GA751">
        <v>37408</v>
      </c>
      <c r="GB751">
        <v>127</v>
      </c>
      <c r="GC751">
        <v>294.55118110000001</v>
      </c>
      <c r="GD751" t="s">
        <v>2401</v>
      </c>
      <c r="GE751">
        <v>1</v>
      </c>
      <c r="HG751" t="s">
        <v>202</v>
      </c>
      <c r="HJ751">
        <v>0</v>
      </c>
    </row>
    <row r="752" spans="1:218" x14ac:dyDescent="0.3">
      <c r="A752">
        <v>1438</v>
      </c>
      <c r="B752" t="s">
        <v>3279</v>
      </c>
      <c r="C752" t="s">
        <v>5366</v>
      </c>
      <c r="D752" t="s">
        <v>212</v>
      </c>
      <c r="E752">
        <v>1</v>
      </c>
      <c r="F752" t="s">
        <v>202</v>
      </c>
      <c r="H752">
        <v>1</v>
      </c>
      <c r="M752">
        <v>1</v>
      </c>
      <c r="N752">
        <v>1</v>
      </c>
      <c r="U752">
        <v>1</v>
      </c>
      <c r="W752">
        <v>1</v>
      </c>
      <c r="X752" t="s">
        <v>3174</v>
      </c>
      <c r="Y752">
        <v>1</v>
      </c>
      <c r="Z752">
        <v>1</v>
      </c>
      <c r="AA752">
        <v>6</v>
      </c>
      <c r="AD752" t="s">
        <v>202</v>
      </c>
      <c r="AE752">
        <v>1</v>
      </c>
      <c r="AF752">
        <v>1</v>
      </c>
      <c r="AG752">
        <v>1</v>
      </c>
      <c r="AH752">
        <v>1</v>
      </c>
      <c r="AI752">
        <v>1</v>
      </c>
      <c r="AJ752">
        <v>1</v>
      </c>
      <c r="AK752" t="s">
        <v>5367</v>
      </c>
      <c r="AL752">
        <v>1</v>
      </c>
      <c r="AM752">
        <v>2</v>
      </c>
      <c r="AN752">
        <v>1</v>
      </c>
      <c r="AO752">
        <v>2</v>
      </c>
      <c r="AP752">
        <v>1</v>
      </c>
      <c r="AQ752">
        <v>1</v>
      </c>
      <c r="AR752" t="s">
        <v>5368</v>
      </c>
      <c r="AS752">
        <v>2</v>
      </c>
      <c r="AT752">
        <v>2</v>
      </c>
      <c r="AU752">
        <v>2</v>
      </c>
      <c r="AV752">
        <v>2</v>
      </c>
      <c r="AW752">
        <v>7</v>
      </c>
      <c r="AX752">
        <v>1</v>
      </c>
      <c r="AY752">
        <v>4</v>
      </c>
      <c r="BE752">
        <v>1</v>
      </c>
      <c r="BF752">
        <v>1</v>
      </c>
      <c r="BG752">
        <v>1</v>
      </c>
      <c r="BH752">
        <v>1</v>
      </c>
      <c r="BI752">
        <v>1</v>
      </c>
      <c r="BJ752">
        <v>0</v>
      </c>
      <c r="BM752">
        <v>1</v>
      </c>
      <c r="BN752">
        <v>1</v>
      </c>
      <c r="BO752">
        <v>3</v>
      </c>
      <c r="BP752">
        <v>1</v>
      </c>
      <c r="BQ752">
        <v>3</v>
      </c>
      <c r="BR752">
        <v>1</v>
      </c>
      <c r="BS752">
        <v>1</v>
      </c>
      <c r="BT752">
        <v>5</v>
      </c>
      <c r="BV752">
        <v>2</v>
      </c>
      <c r="BX752">
        <v>0</v>
      </c>
      <c r="BZ752">
        <v>0</v>
      </c>
      <c r="CB752">
        <v>1</v>
      </c>
      <c r="CD752">
        <v>1</v>
      </c>
      <c r="CF752">
        <v>1</v>
      </c>
      <c r="CJ752">
        <v>2</v>
      </c>
      <c r="CK752">
        <v>2</v>
      </c>
      <c r="CL752">
        <v>7</v>
      </c>
      <c r="CM752">
        <v>1</v>
      </c>
      <c r="CR752">
        <v>2</v>
      </c>
      <c r="CS752">
        <v>8</v>
      </c>
      <c r="CT752">
        <v>1</v>
      </c>
      <c r="CU752">
        <v>2</v>
      </c>
      <c r="CV752" t="s">
        <v>1009</v>
      </c>
      <c r="CW752">
        <v>800</v>
      </c>
      <c r="CX752">
        <v>13.33</v>
      </c>
      <c r="CY752">
        <v>2</v>
      </c>
      <c r="CZ752">
        <v>1</v>
      </c>
      <c r="DA752" t="s">
        <v>2501</v>
      </c>
      <c r="DC752">
        <v>1</v>
      </c>
      <c r="DD752">
        <v>1</v>
      </c>
      <c r="DE752">
        <v>2</v>
      </c>
      <c r="DN752" t="s">
        <v>5362</v>
      </c>
      <c r="DO752" t="s">
        <v>5362</v>
      </c>
      <c r="DP752" t="s">
        <v>3178</v>
      </c>
      <c r="DQ752" t="s">
        <v>202</v>
      </c>
      <c r="DR752" t="s">
        <v>202</v>
      </c>
      <c r="DT752">
        <v>1</v>
      </c>
      <c r="DV752">
        <v>1</v>
      </c>
      <c r="DW752">
        <v>0</v>
      </c>
      <c r="DX752">
        <v>6</v>
      </c>
      <c r="DY752">
        <v>1</v>
      </c>
      <c r="DZ752">
        <v>-97</v>
      </c>
      <c r="EB752">
        <v>3</v>
      </c>
      <c r="EC752">
        <v>2</v>
      </c>
      <c r="EE752">
        <v>1</v>
      </c>
      <c r="EL752">
        <v>1</v>
      </c>
      <c r="EM752">
        <v>2</v>
      </c>
      <c r="EN752">
        <v>1</v>
      </c>
      <c r="EO752">
        <v>2</v>
      </c>
      <c r="EP752">
        <v>1</v>
      </c>
      <c r="EQ752">
        <v>1</v>
      </c>
      <c r="ER752">
        <v>1</v>
      </c>
      <c r="EZ752">
        <v>1</v>
      </c>
      <c r="FA752">
        <v>3</v>
      </c>
      <c r="FD752">
        <v>1</v>
      </c>
      <c r="FG752">
        <v>0</v>
      </c>
      <c r="FH752" t="s">
        <v>3179</v>
      </c>
      <c r="FI752">
        <v>1</v>
      </c>
      <c r="FJ752" t="s">
        <v>204</v>
      </c>
      <c r="FK752">
        <v>1</v>
      </c>
      <c r="FL752">
        <v>12</v>
      </c>
      <c r="FM752">
        <v>12</v>
      </c>
      <c r="FN752">
        <v>17.5</v>
      </c>
      <c r="FO752" t="s">
        <v>2206</v>
      </c>
      <c r="FP752">
        <v>1.5</v>
      </c>
      <c r="FQ752" t="s">
        <v>3180</v>
      </c>
      <c r="FR752" t="s">
        <v>3189</v>
      </c>
      <c r="FS752">
        <v>0</v>
      </c>
      <c r="FT752">
        <v>1</v>
      </c>
      <c r="FU752" t="s">
        <v>2221</v>
      </c>
      <c r="FV752" t="s">
        <v>3182</v>
      </c>
      <c r="FW752">
        <v>0</v>
      </c>
      <c r="FX752">
        <v>1</v>
      </c>
      <c r="FY752">
        <v>0</v>
      </c>
      <c r="FZ752">
        <v>0</v>
      </c>
      <c r="GA752">
        <v>59048</v>
      </c>
      <c r="GB752">
        <v>201</v>
      </c>
      <c r="GC752">
        <v>293.7711443</v>
      </c>
      <c r="GD752" t="s">
        <v>2401</v>
      </c>
      <c r="GE752">
        <v>1</v>
      </c>
      <c r="HG752" t="s">
        <v>202</v>
      </c>
      <c r="HJ752">
        <v>0</v>
      </c>
    </row>
    <row r="753" spans="1:218" x14ac:dyDescent="0.3">
      <c r="A753">
        <v>1446</v>
      </c>
      <c r="B753" t="s">
        <v>3312</v>
      </c>
      <c r="C753" t="s">
        <v>5373</v>
      </c>
      <c r="D753" t="s">
        <v>212</v>
      </c>
      <c r="E753">
        <v>1</v>
      </c>
      <c r="F753" t="s">
        <v>202</v>
      </c>
      <c r="H753">
        <v>1</v>
      </c>
      <c r="M753">
        <v>1</v>
      </c>
      <c r="N753">
        <v>1</v>
      </c>
      <c r="U753">
        <v>1</v>
      </c>
      <c r="W753">
        <v>1</v>
      </c>
      <c r="X753" t="s">
        <v>3174</v>
      </c>
      <c r="Y753">
        <v>1</v>
      </c>
      <c r="Z753">
        <v>1</v>
      </c>
      <c r="AA753">
        <v>1</v>
      </c>
      <c r="AD753" t="s">
        <v>202</v>
      </c>
      <c r="AE753">
        <v>1</v>
      </c>
      <c r="AF753">
        <v>2</v>
      </c>
      <c r="AG753">
        <v>1</v>
      </c>
      <c r="AH753">
        <v>2</v>
      </c>
      <c r="AI753">
        <v>2</v>
      </c>
      <c r="AJ753">
        <v>2</v>
      </c>
      <c r="AK753" t="s">
        <v>5374</v>
      </c>
      <c r="AL753">
        <v>1</v>
      </c>
      <c r="AM753">
        <v>2</v>
      </c>
      <c r="AN753">
        <v>1</v>
      </c>
      <c r="AO753">
        <v>2</v>
      </c>
      <c r="AP753">
        <v>2</v>
      </c>
      <c r="AQ753">
        <v>1</v>
      </c>
      <c r="AR753" t="s">
        <v>5375</v>
      </c>
      <c r="AS753">
        <v>2</v>
      </c>
      <c r="AT753">
        <v>2</v>
      </c>
      <c r="AU753">
        <v>2</v>
      </c>
      <c r="AV753">
        <v>2</v>
      </c>
      <c r="AW753">
        <v>7</v>
      </c>
      <c r="AX753">
        <v>1</v>
      </c>
      <c r="AY753">
        <v>5</v>
      </c>
      <c r="BE753">
        <v>1</v>
      </c>
      <c r="BF753">
        <v>1</v>
      </c>
      <c r="BG753">
        <v>1</v>
      </c>
      <c r="BH753">
        <v>1</v>
      </c>
      <c r="BI753">
        <v>1</v>
      </c>
      <c r="BJ753">
        <v>0</v>
      </c>
      <c r="BM753">
        <v>5</v>
      </c>
      <c r="BN753">
        <v>1</v>
      </c>
      <c r="BO753">
        <v>2</v>
      </c>
      <c r="BP753">
        <v>1</v>
      </c>
      <c r="BQ753">
        <v>0.2</v>
      </c>
      <c r="BR753">
        <v>6</v>
      </c>
      <c r="BS753">
        <v>1</v>
      </c>
      <c r="BT753">
        <v>2</v>
      </c>
      <c r="BV753">
        <v>0</v>
      </c>
      <c r="BX753">
        <v>0</v>
      </c>
      <c r="BZ753">
        <v>2</v>
      </c>
      <c r="CJ753">
        <v>2</v>
      </c>
      <c r="CK753">
        <v>2</v>
      </c>
      <c r="CL753">
        <v>6</v>
      </c>
      <c r="CM753">
        <v>1</v>
      </c>
      <c r="CR753">
        <v>2</v>
      </c>
      <c r="CS753">
        <v>6</v>
      </c>
      <c r="CT753">
        <v>1</v>
      </c>
      <c r="CU753">
        <v>1</v>
      </c>
      <c r="CV753" t="s">
        <v>677</v>
      </c>
      <c r="CW753">
        <v>891</v>
      </c>
      <c r="CX753">
        <v>14.85</v>
      </c>
      <c r="CY753">
        <v>2</v>
      </c>
      <c r="CZ753">
        <v>1</v>
      </c>
      <c r="DA753" t="s">
        <v>2501</v>
      </c>
      <c r="DC753">
        <v>1</v>
      </c>
      <c r="DD753">
        <v>1</v>
      </c>
      <c r="DE753">
        <v>5</v>
      </c>
      <c r="DN753" t="s">
        <v>5362</v>
      </c>
      <c r="DO753" t="s">
        <v>5362</v>
      </c>
      <c r="DP753" t="s">
        <v>3178</v>
      </c>
      <c r="DQ753" t="s">
        <v>202</v>
      </c>
      <c r="DR753" t="s">
        <v>202</v>
      </c>
      <c r="DT753">
        <v>1</v>
      </c>
      <c r="DV753">
        <v>1</v>
      </c>
      <c r="DW753">
        <v>0</v>
      </c>
      <c r="DX753">
        <v>1</v>
      </c>
      <c r="DY753">
        <v>1</v>
      </c>
      <c r="DZ753">
        <v>1</v>
      </c>
      <c r="EA753">
        <v>3</v>
      </c>
      <c r="EB753">
        <f>IF(EA753&gt;=30,1,IF(EA753&gt;=20,2,IF(EA753&gt;=15,3,IF(EA753&gt;=10,4,IF(EA753&gt;=5,5,IF(EA753&gt;0,6,0))))))</f>
        <v>6</v>
      </c>
      <c r="EC753">
        <v>2</v>
      </c>
      <c r="EE753">
        <v>1</v>
      </c>
      <c r="EL753">
        <v>1</v>
      </c>
      <c r="EM753">
        <v>5</v>
      </c>
      <c r="EN753">
        <v>1</v>
      </c>
      <c r="EO753">
        <v>2</v>
      </c>
      <c r="EP753">
        <v>1</v>
      </c>
      <c r="EQ753">
        <v>1</v>
      </c>
      <c r="ER753">
        <v>1</v>
      </c>
      <c r="EZ753">
        <v>1</v>
      </c>
      <c r="FA753">
        <v>2</v>
      </c>
      <c r="FB753">
        <v>1</v>
      </c>
      <c r="FC753">
        <v>12</v>
      </c>
      <c r="FD753">
        <v>1</v>
      </c>
      <c r="FG753">
        <v>0</v>
      </c>
      <c r="FH753" t="s">
        <v>3179</v>
      </c>
      <c r="FI753">
        <v>1</v>
      </c>
      <c r="FJ753" t="s">
        <v>204</v>
      </c>
      <c r="FK753">
        <v>1</v>
      </c>
      <c r="FL753">
        <v>12</v>
      </c>
      <c r="FM753">
        <v>12</v>
      </c>
      <c r="FN753">
        <v>3</v>
      </c>
      <c r="FO753" t="s">
        <v>2206</v>
      </c>
      <c r="FP753">
        <v>20</v>
      </c>
      <c r="FQ753" t="s">
        <v>3180</v>
      </c>
      <c r="FR753" t="s">
        <v>3189</v>
      </c>
      <c r="FS753">
        <v>0</v>
      </c>
      <c r="FT753">
        <v>1</v>
      </c>
      <c r="FU753" t="s">
        <v>2221</v>
      </c>
      <c r="FV753" t="s">
        <v>3182</v>
      </c>
      <c r="FW753">
        <v>0</v>
      </c>
      <c r="FX753">
        <v>1</v>
      </c>
      <c r="FY753">
        <v>0</v>
      </c>
      <c r="FZ753">
        <v>0</v>
      </c>
      <c r="GA753">
        <v>20418</v>
      </c>
      <c r="GB753">
        <v>71</v>
      </c>
      <c r="GC753">
        <v>287.57746479999997</v>
      </c>
      <c r="GD753" t="s">
        <v>2401</v>
      </c>
      <c r="GE753">
        <v>1</v>
      </c>
      <c r="HG753" t="s">
        <v>202</v>
      </c>
      <c r="HJ753">
        <v>0</v>
      </c>
    </row>
    <row r="754" spans="1:218" x14ac:dyDescent="0.3">
      <c r="A754">
        <v>1808</v>
      </c>
      <c r="B754" t="s">
        <v>3303</v>
      </c>
      <c r="C754" t="s">
        <v>5644</v>
      </c>
      <c r="D754" t="s">
        <v>212</v>
      </c>
      <c r="E754">
        <v>1</v>
      </c>
      <c r="F754" t="s">
        <v>202</v>
      </c>
      <c r="H754">
        <v>1</v>
      </c>
      <c r="M754">
        <v>1</v>
      </c>
      <c r="N754">
        <v>1</v>
      </c>
      <c r="U754">
        <v>1</v>
      </c>
      <c r="W754">
        <v>1</v>
      </c>
      <c r="X754" t="s">
        <v>5507</v>
      </c>
      <c r="Y754">
        <v>1</v>
      </c>
      <c r="Z754">
        <v>1</v>
      </c>
      <c r="AA754">
        <v>2</v>
      </c>
      <c r="AB754">
        <v>2</v>
      </c>
      <c r="AD754" t="s">
        <v>202</v>
      </c>
      <c r="AE754">
        <v>1</v>
      </c>
      <c r="AF754">
        <v>2</v>
      </c>
      <c r="AG754">
        <v>2</v>
      </c>
      <c r="AH754">
        <v>1</v>
      </c>
      <c r="AI754">
        <v>2</v>
      </c>
      <c r="AJ754">
        <v>2</v>
      </c>
      <c r="AK754" t="s">
        <v>5645</v>
      </c>
      <c r="AL754">
        <v>1</v>
      </c>
      <c r="AM754">
        <v>1</v>
      </c>
      <c r="AN754">
        <v>2</v>
      </c>
      <c r="AO754">
        <v>2</v>
      </c>
      <c r="AP754">
        <v>2</v>
      </c>
      <c r="AQ754">
        <v>2</v>
      </c>
      <c r="AR754" t="s">
        <v>5646</v>
      </c>
      <c r="AS754">
        <v>2</v>
      </c>
      <c r="AT754">
        <v>2</v>
      </c>
      <c r="AU754">
        <v>1</v>
      </c>
      <c r="AV754">
        <v>1</v>
      </c>
      <c r="AW754">
        <v>5</v>
      </c>
      <c r="AX754">
        <v>1</v>
      </c>
      <c r="AY754">
        <v>6</v>
      </c>
      <c r="AZ754">
        <v>1</v>
      </c>
      <c r="BA754">
        <v>5</v>
      </c>
      <c r="BB754">
        <v>4</v>
      </c>
      <c r="BC754">
        <v>2</v>
      </c>
      <c r="BD754">
        <v>3</v>
      </c>
      <c r="BE754">
        <v>1</v>
      </c>
      <c r="BF754">
        <v>1</v>
      </c>
      <c r="BG754">
        <v>1</v>
      </c>
      <c r="BH754">
        <v>0</v>
      </c>
      <c r="BI754">
        <v>1</v>
      </c>
      <c r="BJ754">
        <v>1</v>
      </c>
      <c r="BK754">
        <v>1</v>
      </c>
      <c r="BL754">
        <v>1</v>
      </c>
      <c r="BM754">
        <v>1</v>
      </c>
      <c r="BN754">
        <v>1</v>
      </c>
      <c r="BO754">
        <v>4</v>
      </c>
      <c r="BP754">
        <v>1</v>
      </c>
      <c r="BQ754">
        <v>4</v>
      </c>
      <c r="BR754">
        <v>1</v>
      </c>
      <c r="BS754">
        <v>1</v>
      </c>
      <c r="BT754">
        <v>5</v>
      </c>
      <c r="BV754">
        <v>3</v>
      </c>
      <c r="BX754">
        <v>0</v>
      </c>
      <c r="BZ754">
        <v>2</v>
      </c>
      <c r="CJ754">
        <v>2</v>
      </c>
      <c r="CK754">
        <v>2</v>
      </c>
      <c r="CL754">
        <v>3</v>
      </c>
      <c r="CM754">
        <v>6</v>
      </c>
      <c r="CS754">
        <v>2</v>
      </c>
      <c r="CT754">
        <v>2</v>
      </c>
      <c r="CU754">
        <v>1</v>
      </c>
      <c r="CV754" t="s">
        <v>5647</v>
      </c>
      <c r="CW754">
        <v>1236</v>
      </c>
      <c r="CX754">
        <v>20.6</v>
      </c>
      <c r="CY754">
        <v>2</v>
      </c>
      <c r="CZ754">
        <v>1</v>
      </c>
      <c r="DA754" t="s">
        <v>243</v>
      </c>
      <c r="DC754">
        <v>1</v>
      </c>
      <c r="DD754">
        <v>1</v>
      </c>
      <c r="DE754">
        <v>12</v>
      </c>
      <c r="DN754" t="s">
        <v>5639</v>
      </c>
      <c r="DO754" t="s">
        <v>5639</v>
      </c>
      <c r="DP754" t="s">
        <v>3178</v>
      </c>
      <c r="DQ754" t="s">
        <v>202</v>
      </c>
      <c r="DR754" t="s">
        <v>202</v>
      </c>
      <c r="DT754">
        <v>1</v>
      </c>
      <c r="DV754">
        <v>1</v>
      </c>
      <c r="DW754">
        <v>0</v>
      </c>
      <c r="DX754">
        <v>2</v>
      </c>
      <c r="DY754">
        <v>1</v>
      </c>
      <c r="DZ754">
        <v>-97</v>
      </c>
      <c r="EB754">
        <v>3</v>
      </c>
      <c r="EC754">
        <v>2</v>
      </c>
      <c r="EE754">
        <v>4</v>
      </c>
      <c r="EL754">
        <v>-97</v>
      </c>
      <c r="EM754">
        <v>1</v>
      </c>
      <c r="EN754">
        <v>1</v>
      </c>
      <c r="EO754">
        <v>2</v>
      </c>
      <c r="EP754">
        <v>1</v>
      </c>
      <c r="EQ754">
        <v>1</v>
      </c>
      <c r="ER754">
        <v>2</v>
      </c>
      <c r="ES754">
        <v>1</v>
      </c>
      <c r="ET754">
        <v>7</v>
      </c>
      <c r="EU754">
        <f>IF(ET754&gt;=30,1,IF(ET754&gt;=20,2,IF(ET754&gt;=15,3,IF(ET754&gt;=10,4,IF(ET754&gt;=5,5,IF(ET754&gt;0,6,0))))))</f>
        <v>5</v>
      </c>
      <c r="EV754">
        <v>6</v>
      </c>
      <c r="EW754">
        <v>1</v>
      </c>
      <c r="EY754">
        <v>2</v>
      </c>
      <c r="EZ754">
        <v>1</v>
      </c>
      <c r="FA754">
        <v>2</v>
      </c>
      <c r="FB754">
        <v>1</v>
      </c>
      <c r="FC754">
        <v>1</v>
      </c>
      <c r="FD754">
        <v>9</v>
      </c>
      <c r="FG754">
        <v>0</v>
      </c>
      <c r="FH754" t="s">
        <v>5510</v>
      </c>
      <c r="FI754">
        <v>2</v>
      </c>
      <c r="FJ754" t="s">
        <v>204</v>
      </c>
      <c r="FK754">
        <v>4</v>
      </c>
      <c r="FL754">
        <v>12</v>
      </c>
      <c r="FM754">
        <v>12</v>
      </c>
      <c r="FN754">
        <v>17.5</v>
      </c>
      <c r="FO754" t="s">
        <v>202</v>
      </c>
      <c r="FP754">
        <v>0.5</v>
      </c>
      <c r="FQ754" t="s">
        <v>3180</v>
      </c>
      <c r="FR754" t="s">
        <v>3189</v>
      </c>
      <c r="FS754">
        <v>0</v>
      </c>
      <c r="FT754">
        <v>1</v>
      </c>
      <c r="FU754" t="s">
        <v>2213</v>
      </c>
      <c r="FV754" t="s">
        <v>3182</v>
      </c>
      <c r="FW754">
        <v>0</v>
      </c>
      <c r="FX754">
        <v>1</v>
      </c>
      <c r="FY754">
        <v>0</v>
      </c>
      <c r="FZ754">
        <v>0</v>
      </c>
      <c r="GA754">
        <v>4824</v>
      </c>
      <c r="GB754">
        <v>17</v>
      </c>
      <c r="GC754">
        <v>283.76470590000002</v>
      </c>
      <c r="GD754" t="s">
        <v>2401</v>
      </c>
      <c r="GE754">
        <v>1</v>
      </c>
      <c r="HG754" t="s">
        <v>202</v>
      </c>
      <c r="HJ754">
        <v>0</v>
      </c>
    </row>
    <row r="755" spans="1:218" x14ac:dyDescent="0.3">
      <c r="A755">
        <v>1466</v>
      </c>
      <c r="B755" t="s">
        <v>3183</v>
      </c>
      <c r="C755" t="s">
        <v>5394</v>
      </c>
      <c r="D755" t="s">
        <v>212</v>
      </c>
      <c r="E755">
        <v>1</v>
      </c>
      <c r="F755" t="s">
        <v>202</v>
      </c>
      <c r="H755">
        <v>1</v>
      </c>
      <c r="M755">
        <v>1</v>
      </c>
      <c r="N755">
        <v>1</v>
      </c>
      <c r="U755">
        <v>1</v>
      </c>
      <c r="W755">
        <v>1</v>
      </c>
      <c r="X755" t="s">
        <v>3174</v>
      </c>
      <c r="Y755">
        <v>1</v>
      </c>
      <c r="Z755">
        <v>1</v>
      </c>
      <c r="AA755">
        <v>2</v>
      </c>
      <c r="AD755" t="s">
        <v>202</v>
      </c>
      <c r="AE755">
        <v>1</v>
      </c>
      <c r="AF755">
        <v>1</v>
      </c>
      <c r="AG755">
        <v>1</v>
      </c>
      <c r="AH755">
        <v>1</v>
      </c>
      <c r="AI755">
        <v>1</v>
      </c>
      <c r="AJ755">
        <v>2</v>
      </c>
      <c r="AK755" t="s">
        <v>5395</v>
      </c>
      <c r="AL755">
        <v>1</v>
      </c>
      <c r="AM755">
        <v>2</v>
      </c>
      <c r="AN755">
        <v>1</v>
      </c>
      <c r="AO755">
        <v>2</v>
      </c>
      <c r="AP755">
        <v>2</v>
      </c>
      <c r="AQ755">
        <v>1</v>
      </c>
      <c r="AR755" t="s">
        <v>5396</v>
      </c>
      <c r="AS755">
        <v>1</v>
      </c>
      <c r="AT755">
        <v>1</v>
      </c>
      <c r="AU755">
        <v>1</v>
      </c>
      <c r="AV755">
        <v>1</v>
      </c>
      <c r="AW755">
        <v>7</v>
      </c>
      <c r="AX755">
        <v>1</v>
      </c>
      <c r="AY755">
        <v>1</v>
      </c>
      <c r="BE755">
        <v>1</v>
      </c>
      <c r="BF755">
        <v>2</v>
      </c>
      <c r="BG755">
        <v>1</v>
      </c>
      <c r="BH755">
        <v>2</v>
      </c>
      <c r="BI755">
        <v>1</v>
      </c>
      <c r="BJ755">
        <v>0</v>
      </c>
      <c r="BM755">
        <v>2</v>
      </c>
      <c r="BN755">
        <v>1</v>
      </c>
      <c r="BO755">
        <v>4</v>
      </c>
      <c r="BP755">
        <v>1</v>
      </c>
      <c r="BQ755">
        <v>13</v>
      </c>
      <c r="BR755">
        <v>2</v>
      </c>
      <c r="BS755">
        <v>1</v>
      </c>
      <c r="BT755">
        <v>5</v>
      </c>
      <c r="BV755">
        <v>1</v>
      </c>
      <c r="BX755">
        <v>2</v>
      </c>
      <c r="BZ755">
        <v>0</v>
      </c>
      <c r="CB755">
        <v>0</v>
      </c>
      <c r="CD755">
        <v>2</v>
      </c>
      <c r="CJ755">
        <v>1</v>
      </c>
      <c r="CK755">
        <v>2</v>
      </c>
      <c r="CL755">
        <v>8</v>
      </c>
      <c r="CM755">
        <v>1</v>
      </c>
      <c r="CR755">
        <v>2</v>
      </c>
      <c r="CS755">
        <v>10</v>
      </c>
      <c r="CT755">
        <v>1</v>
      </c>
      <c r="CU755">
        <v>1</v>
      </c>
      <c r="CV755" t="s">
        <v>1617</v>
      </c>
      <c r="CW755">
        <v>633</v>
      </c>
      <c r="CX755">
        <v>10.55</v>
      </c>
      <c r="CY755">
        <v>2</v>
      </c>
      <c r="CZ755">
        <v>1</v>
      </c>
      <c r="DA755" t="s">
        <v>936</v>
      </c>
      <c r="DC755">
        <v>1</v>
      </c>
      <c r="DD755">
        <v>1</v>
      </c>
      <c r="DE755">
        <v>4</v>
      </c>
      <c r="DN755" t="s">
        <v>5384</v>
      </c>
      <c r="DO755" t="s">
        <v>5384</v>
      </c>
      <c r="DP755" t="s">
        <v>3178</v>
      </c>
      <c r="DQ755" t="s">
        <v>202</v>
      </c>
      <c r="DR755" t="s">
        <v>202</v>
      </c>
      <c r="DT755">
        <v>1</v>
      </c>
      <c r="DV755">
        <v>1</v>
      </c>
      <c r="DW755">
        <v>0</v>
      </c>
      <c r="DX755">
        <v>2</v>
      </c>
      <c r="DY755">
        <v>1</v>
      </c>
      <c r="DZ755">
        <v>1</v>
      </c>
      <c r="EA755">
        <v>10</v>
      </c>
      <c r="EB755">
        <f>IF(EA755&gt;=30,1,IF(EA755&gt;=20,2,IF(EA755&gt;=15,3,IF(EA755&gt;=10,4,IF(EA755&gt;=5,5,IF(EA755&gt;0,6,0))))))</f>
        <v>4</v>
      </c>
      <c r="EC755">
        <v>2</v>
      </c>
      <c r="EE755">
        <v>10</v>
      </c>
      <c r="EL755">
        <v>4</v>
      </c>
      <c r="EM755">
        <v>1</v>
      </c>
      <c r="EN755">
        <v>1</v>
      </c>
      <c r="EO755">
        <v>1</v>
      </c>
      <c r="EP755">
        <v>1</v>
      </c>
      <c r="EQ755">
        <v>1</v>
      </c>
      <c r="ER755">
        <v>1</v>
      </c>
      <c r="EZ755">
        <v>1</v>
      </c>
      <c r="FA755">
        <v>1</v>
      </c>
      <c r="FD755">
        <v>1</v>
      </c>
      <c r="FG755">
        <v>0</v>
      </c>
      <c r="FH755" t="s">
        <v>3179</v>
      </c>
      <c r="FI755">
        <v>1</v>
      </c>
      <c r="FJ755" t="s">
        <v>204</v>
      </c>
      <c r="FK755">
        <v>10</v>
      </c>
      <c r="FL755">
        <v>12</v>
      </c>
      <c r="FM755">
        <v>12</v>
      </c>
      <c r="FN755">
        <v>10</v>
      </c>
      <c r="FO755" t="s">
        <v>2233</v>
      </c>
      <c r="FP755">
        <v>0.5</v>
      </c>
      <c r="FQ755" t="s">
        <v>3180</v>
      </c>
      <c r="FR755" t="s">
        <v>3196</v>
      </c>
      <c r="FS755">
        <v>1</v>
      </c>
      <c r="FT755">
        <v>1</v>
      </c>
      <c r="FU755" t="s">
        <v>2221</v>
      </c>
      <c r="FV755" t="s">
        <v>3182</v>
      </c>
      <c r="FW755">
        <v>0</v>
      </c>
      <c r="FX755">
        <v>1</v>
      </c>
      <c r="FY755">
        <v>0</v>
      </c>
      <c r="FZ755">
        <v>0</v>
      </c>
      <c r="GA755">
        <v>37408</v>
      </c>
      <c r="GB755">
        <v>127</v>
      </c>
      <c r="GC755">
        <v>294.55118110000001</v>
      </c>
      <c r="GD755" t="s">
        <v>2401</v>
      </c>
      <c r="GE755">
        <v>1</v>
      </c>
      <c r="HG755" t="s">
        <v>202</v>
      </c>
      <c r="HJ755">
        <v>0</v>
      </c>
    </row>
    <row r="756" spans="1:218" x14ac:dyDescent="0.3">
      <c r="A756">
        <v>1628</v>
      </c>
      <c r="B756" t="s">
        <v>3312</v>
      </c>
      <c r="C756" t="s">
        <v>5448</v>
      </c>
      <c r="D756" t="s">
        <v>212</v>
      </c>
      <c r="E756">
        <v>1</v>
      </c>
      <c r="F756" t="s">
        <v>202</v>
      </c>
      <c r="H756">
        <v>1</v>
      </c>
      <c r="M756">
        <v>1</v>
      </c>
      <c r="N756">
        <v>1</v>
      </c>
      <c r="U756">
        <v>1</v>
      </c>
      <c r="W756">
        <v>1</v>
      </c>
      <c r="X756" t="s">
        <v>3174</v>
      </c>
      <c r="Y756">
        <v>1</v>
      </c>
      <c r="Z756">
        <v>1</v>
      </c>
      <c r="AA756">
        <v>1</v>
      </c>
      <c r="AD756" t="s">
        <v>202</v>
      </c>
      <c r="AE756">
        <v>1</v>
      </c>
      <c r="AF756">
        <v>2</v>
      </c>
      <c r="AG756">
        <v>1</v>
      </c>
      <c r="AH756">
        <v>2</v>
      </c>
      <c r="AI756">
        <v>2</v>
      </c>
      <c r="AJ756">
        <v>2</v>
      </c>
      <c r="AK756" t="s">
        <v>5449</v>
      </c>
      <c r="AL756">
        <v>1</v>
      </c>
      <c r="AM756">
        <v>1</v>
      </c>
      <c r="AN756">
        <v>1</v>
      </c>
      <c r="AO756">
        <v>2</v>
      </c>
      <c r="AP756">
        <v>2</v>
      </c>
      <c r="AQ756">
        <v>1</v>
      </c>
      <c r="AR756" t="s">
        <v>5450</v>
      </c>
      <c r="AS756">
        <v>2</v>
      </c>
      <c r="AT756">
        <v>1</v>
      </c>
      <c r="AU756">
        <v>1</v>
      </c>
      <c r="AV756">
        <v>2</v>
      </c>
      <c r="AW756">
        <v>7</v>
      </c>
      <c r="AX756">
        <v>4</v>
      </c>
      <c r="AY756">
        <v>1</v>
      </c>
      <c r="BE756">
        <v>1</v>
      </c>
      <c r="BF756">
        <v>1</v>
      </c>
      <c r="BG756">
        <v>1</v>
      </c>
      <c r="BH756">
        <v>1</v>
      </c>
      <c r="BI756">
        <v>1</v>
      </c>
      <c r="BJ756">
        <v>0</v>
      </c>
      <c r="BM756">
        <v>1</v>
      </c>
      <c r="BN756">
        <v>1</v>
      </c>
      <c r="BO756">
        <v>3</v>
      </c>
      <c r="BP756">
        <v>1</v>
      </c>
      <c r="BQ756">
        <v>2</v>
      </c>
      <c r="BR756">
        <v>-97</v>
      </c>
      <c r="BS756">
        <v>1</v>
      </c>
      <c r="BT756">
        <v>4</v>
      </c>
      <c r="BV756">
        <v>2</v>
      </c>
      <c r="BX756">
        <v>0</v>
      </c>
      <c r="BZ756">
        <v>2</v>
      </c>
      <c r="CJ756">
        <v>2</v>
      </c>
      <c r="CK756">
        <v>2</v>
      </c>
      <c r="CL756">
        <v>4</v>
      </c>
      <c r="CM756">
        <v>6</v>
      </c>
      <c r="CS756">
        <v>5</v>
      </c>
      <c r="CT756">
        <v>1</v>
      </c>
      <c r="CU756">
        <v>2</v>
      </c>
      <c r="CV756" t="s">
        <v>2554</v>
      </c>
      <c r="CW756">
        <v>474</v>
      </c>
      <c r="CX756">
        <v>7.9</v>
      </c>
      <c r="CY756">
        <v>2</v>
      </c>
      <c r="CZ756">
        <v>1</v>
      </c>
      <c r="DA756" t="s">
        <v>243</v>
      </c>
      <c r="DC756">
        <v>1</v>
      </c>
      <c r="DD756">
        <v>1</v>
      </c>
      <c r="DE756">
        <v>5</v>
      </c>
      <c r="DN756" t="s">
        <v>5429</v>
      </c>
      <c r="DO756" t="s">
        <v>5429</v>
      </c>
      <c r="DP756" t="s">
        <v>3178</v>
      </c>
      <c r="DQ756" t="s">
        <v>202</v>
      </c>
      <c r="DR756" t="s">
        <v>202</v>
      </c>
      <c r="DT756">
        <v>1</v>
      </c>
      <c r="DV756">
        <v>1</v>
      </c>
      <c r="DW756">
        <v>0</v>
      </c>
      <c r="DX756">
        <v>1</v>
      </c>
      <c r="DY756">
        <v>1</v>
      </c>
      <c r="DZ756">
        <v>1</v>
      </c>
      <c r="EA756">
        <v>4</v>
      </c>
      <c r="EB756">
        <f>IF(EA756&gt;=30,1,IF(EA756&gt;=20,2,IF(EA756&gt;=15,3,IF(EA756&gt;=10,4,IF(EA756&gt;=5,5,IF(EA756&gt;0,6,0))))))</f>
        <v>6</v>
      </c>
      <c r="EC756">
        <v>2</v>
      </c>
      <c r="EE756">
        <v>4</v>
      </c>
      <c r="EL756">
        <v>2</v>
      </c>
      <c r="EM756">
        <v>1</v>
      </c>
      <c r="EN756">
        <v>1</v>
      </c>
      <c r="EO756">
        <v>2</v>
      </c>
      <c r="EP756">
        <v>1</v>
      </c>
      <c r="EQ756">
        <v>1</v>
      </c>
      <c r="ER756">
        <v>1</v>
      </c>
      <c r="EZ756">
        <v>1</v>
      </c>
      <c r="FA756">
        <v>1</v>
      </c>
      <c r="FD756">
        <v>1</v>
      </c>
      <c r="FG756">
        <v>0</v>
      </c>
      <c r="FH756" t="s">
        <v>3179</v>
      </c>
      <c r="FI756">
        <v>1</v>
      </c>
      <c r="FJ756" t="s">
        <v>204</v>
      </c>
      <c r="FK756">
        <v>4</v>
      </c>
      <c r="FL756">
        <v>12</v>
      </c>
      <c r="FM756">
        <v>12</v>
      </c>
      <c r="FN756">
        <v>4</v>
      </c>
      <c r="FO756" t="s">
        <v>2212</v>
      </c>
      <c r="FP756">
        <v>0.5</v>
      </c>
      <c r="FQ756" t="s">
        <v>3180</v>
      </c>
      <c r="FR756" t="s">
        <v>3189</v>
      </c>
      <c r="FS756">
        <v>0</v>
      </c>
      <c r="FT756">
        <v>1</v>
      </c>
      <c r="FU756" t="s">
        <v>2221</v>
      </c>
      <c r="FV756" t="s">
        <v>3182</v>
      </c>
      <c r="FW756">
        <v>0</v>
      </c>
      <c r="FX756">
        <v>1</v>
      </c>
      <c r="FY756">
        <v>0</v>
      </c>
      <c r="FZ756">
        <v>0</v>
      </c>
      <c r="GA756">
        <v>20418</v>
      </c>
      <c r="GB756">
        <v>71</v>
      </c>
      <c r="GC756">
        <v>287.57746479999997</v>
      </c>
      <c r="GD756" t="s">
        <v>2401</v>
      </c>
      <c r="GE756">
        <v>1</v>
      </c>
      <c r="HG756" t="s">
        <v>202</v>
      </c>
      <c r="HJ756">
        <v>0</v>
      </c>
    </row>
    <row r="757" spans="1:218" x14ac:dyDescent="0.3">
      <c r="A757">
        <v>41</v>
      </c>
      <c r="B757" t="s">
        <v>4040</v>
      </c>
      <c r="C757" t="s">
        <v>5506</v>
      </c>
      <c r="D757" t="s">
        <v>194</v>
      </c>
      <c r="E757">
        <v>1</v>
      </c>
      <c r="F757" t="s">
        <v>202</v>
      </c>
      <c r="H757">
        <v>1</v>
      </c>
      <c r="M757">
        <v>1</v>
      </c>
      <c r="N757">
        <v>1</v>
      </c>
      <c r="U757">
        <v>1</v>
      </c>
      <c r="W757">
        <v>3</v>
      </c>
      <c r="X757" t="s">
        <v>5507</v>
      </c>
      <c r="Y757">
        <v>1</v>
      </c>
      <c r="Z757">
        <v>1</v>
      </c>
      <c r="AA757">
        <v>6</v>
      </c>
      <c r="AB757">
        <v>2</v>
      </c>
      <c r="AD757" t="s">
        <v>202</v>
      </c>
      <c r="AE757">
        <v>1</v>
      </c>
      <c r="AF757">
        <v>1</v>
      </c>
      <c r="AG757">
        <v>1</v>
      </c>
      <c r="AH757">
        <v>2</v>
      </c>
      <c r="AI757">
        <v>2</v>
      </c>
      <c r="AJ757">
        <v>2</v>
      </c>
      <c r="AK757" t="s">
        <v>5508</v>
      </c>
      <c r="AL757">
        <v>1</v>
      </c>
      <c r="AM757">
        <v>1</v>
      </c>
      <c r="AN757">
        <v>1</v>
      </c>
      <c r="AO757">
        <v>2</v>
      </c>
      <c r="AP757">
        <v>2</v>
      </c>
      <c r="AQ757">
        <v>1</v>
      </c>
      <c r="AR757" t="s">
        <v>5509</v>
      </c>
      <c r="AS757">
        <v>2</v>
      </c>
      <c r="AT757">
        <v>1</v>
      </c>
      <c r="AU757">
        <v>1</v>
      </c>
      <c r="AV757">
        <v>1</v>
      </c>
      <c r="AW757">
        <v>5</v>
      </c>
      <c r="AX757">
        <v>2</v>
      </c>
      <c r="AY757">
        <v>5</v>
      </c>
      <c r="BE757">
        <v>1</v>
      </c>
      <c r="BF757">
        <v>2</v>
      </c>
      <c r="BG757">
        <v>1</v>
      </c>
      <c r="BH757">
        <v>2</v>
      </c>
      <c r="BI757">
        <v>1</v>
      </c>
      <c r="BJ757">
        <v>0</v>
      </c>
      <c r="BM757">
        <v>1</v>
      </c>
      <c r="BN757">
        <v>1</v>
      </c>
      <c r="BO757">
        <v>3</v>
      </c>
      <c r="BP757">
        <v>1</v>
      </c>
      <c r="BQ757">
        <v>9</v>
      </c>
      <c r="BR757">
        <v>2</v>
      </c>
      <c r="BS757">
        <v>1</v>
      </c>
      <c r="BT757">
        <v>4</v>
      </c>
      <c r="BV757">
        <v>1</v>
      </c>
      <c r="BX757">
        <v>0</v>
      </c>
      <c r="BZ757">
        <v>0</v>
      </c>
      <c r="CB757">
        <v>1</v>
      </c>
      <c r="CD757">
        <v>1</v>
      </c>
      <c r="CF757">
        <v>1</v>
      </c>
      <c r="CJ757">
        <v>1</v>
      </c>
      <c r="CK757">
        <v>1</v>
      </c>
      <c r="CL757">
        <v>6</v>
      </c>
      <c r="CM757">
        <v>6</v>
      </c>
      <c r="CS757">
        <v>6</v>
      </c>
      <c r="CT757">
        <v>1</v>
      </c>
      <c r="CU757">
        <v>1</v>
      </c>
      <c r="CV757" t="s">
        <v>4274</v>
      </c>
      <c r="CW757">
        <v>1324</v>
      </c>
      <c r="CX757">
        <v>22.07</v>
      </c>
      <c r="CY757">
        <v>2</v>
      </c>
      <c r="CZ757">
        <v>1</v>
      </c>
      <c r="DA757" t="s">
        <v>3361</v>
      </c>
      <c r="DC757">
        <v>1</v>
      </c>
      <c r="DD757">
        <v>1</v>
      </c>
      <c r="DE757">
        <v>24</v>
      </c>
      <c r="DN757" t="s">
        <v>3177</v>
      </c>
      <c r="DO757" t="s">
        <v>3177</v>
      </c>
      <c r="DP757" t="s">
        <v>3178</v>
      </c>
      <c r="DQ757" t="s">
        <v>202</v>
      </c>
      <c r="DR757" t="s">
        <v>202</v>
      </c>
      <c r="DT757">
        <v>1</v>
      </c>
      <c r="DV757">
        <v>1</v>
      </c>
      <c r="DW757">
        <v>0</v>
      </c>
      <c r="DX757">
        <v>2</v>
      </c>
      <c r="DY757">
        <v>1</v>
      </c>
      <c r="DZ757">
        <v>1</v>
      </c>
      <c r="EA757">
        <v>16</v>
      </c>
      <c r="EB757">
        <f>IF(EA757&gt;=30,1,IF(EA757&gt;=20,2,IF(EA757&gt;=15,3,IF(EA757&gt;=10,4,IF(EA757&gt;=5,5,IF(EA757&gt;0,6,0))))))</f>
        <v>3</v>
      </c>
      <c r="EC757">
        <v>2</v>
      </c>
      <c r="EE757">
        <v>2</v>
      </c>
      <c r="EL757">
        <v>2</v>
      </c>
      <c r="EM757">
        <v>2</v>
      </c>
      <c r="EN757">
        <v>1</v>
      </c>
      <c r="EO757">
        <v>3</v>
      </c>
      <c r="EP757">
        <v>1</v>
      </c>
      <c r="EQ757">
        <v>-97</v>
      </c>
      <c r="ER757">
        <v>-97</v>
      </c>
      <c r="ES757">
        <v>-97</v>
      </c>
      <c r="EU757">
        <v>6</v>
      </c>
      <c r="EV757">
        <v>11</v>
      </c>
      <c r="EW757">
        <v>3</v>
      </c>
      <c r="EY757">
        <v>4</v>
      </c>
      <c r="EZ757">
        <v>1</v>
      </c>
      <c r="FA757">
        <v>-97</v>
      </c>
      <c r="FD757">
        <v>1</v>
      </c>
      <c r="FG757">
        <v>0</v>
      </c>
      <c r="FH757" t="s">
        <v>5655</v>
      </c>
      <c r="FI757">
        <v>2</v>
      </c>
      <c r="FJ757" t="s">
        <v>204</v>
      </c>
      <c r="FK757">
        <v>2</v>
      </c>
      <c r="FL757">
        <v>12</v>
      </c>
      <c r="FM757">
        <v>12</v>
      </c>
      <c r="FN757">
        <v>16</v>
      </c>
      <c r="FO757" t="s">
        <v>2212</v>
      </c>
      <c r="FP757">
        <v>1.5</v>
      </c>
      <c r="FQ757" t="s">
        <v>3180</v>
      </c>
      <c r="FR757" t="s">
        <v>3181</v>
      </c>
      <c r="FS757">
        <v>1</v>
      </c>
      <c r="FT757">
        <v>1</v>
      </c>
      <c r="FU757" t="s">
        <v>2207</v>
      </c>
      <c r="FV757" t="s">
        <v>2207</v>
      </c>
      <c r="FW757">
        <v>0</v>
      </c>
      <c r="FX757">
        <v>1</v>
      </c>
      <c r="FY757">
        <v>0</v>
      </c>
      <c r="FZ757">
        <v>0</v>
      </c>
      <c r="GA757">
        <v>1601</v>
      </c>
      <c r="GB757">
        <v>16</v>
      </c>
      <c r="GC757">
        <v>100.0625</v>
      </c>
      <c r="GD757" t="s">
        <v>2401</v>
      </c>
      <c r="GE757">
        <v>1</v>
      </c>
      <c r="HG757" t="s">
        <v>202</v>
      </c>
      <c r="HJ757">
        <v>0</v>
      </c>
    </row>
    <row r="758" spans="1:218" x14ac:dyDescent="0.3">
      <c r="A758">
        <v>62</v>
      </c>
      <c r="B758" t="s">
        <v>3221</v>
      </c>
      <c r="C758" t="s">
        <v>5656</v>
      </c>
      <c r="D758" t="s">
        <v>212</v>
      </c>
      <c r="E758">
        <v>1</v>
      </c>
      <c r="F758" t="s">
        <v>202</v>
      </c>
      <c r="H758">
        <v>1</v>
      </c>
      <c r="M758">
        <v>1</v>
      </c>
      <c r="N758">
        <v>1</v>
      </c>
      <c r="U758">
        <v>1</v>
      </c>
      <c r="W758">
        <v>4</v>
      </c>
      <c r="X758" t="s">
        <v>5507</v>
      </c>
      <c r="Y758">
        <v>1</v>
      </c>
      <c r="Z758">
        <v>1</v>
      </c>
      <c r="AA758">
        <v>2</v>
      </c>
      <c r="AB758">
        <v>1</v>
      </c>
      <c r="AD758" t="s">
        <v>202</v>
      </c>
      <c r="AE758">
        <v>1</v>
      </c>
      <c r="AF758">
        <v>-97</v>
      </c>
      <c r="AG758">
        <v>-97</v>
      </c>
      <c r="AH758">
        <v>1</v>
      </c>
      <c r="AI758">
        <v>1</v>
      </c>
      <c r="AJ758">
        <v>2</v>
      </c>
      <c r="AK758" t="s">
        <v>5004</v>
      </c>
      <c r="AL758">
        <v>1</v>
      </c>
      <c r="AM758">
        <v>-97</v>
      </c>
      <c r="AN758">
        <v>2</v>
      </c>
      <c r="AO758">
        <v>2</v>
      </c>
      <c r="AP758">
        <v>-97</v>
      </c>
      <c r="AQ758">
        <v>1</v>
      </c>
      <c r="AR758" t="s">
        <v>5005</v>
      </c>
      <c r="AS758">
        <v>-98</v>
      </c>
      <c r="AT758">
        <v>-98</v>
      </c>
      <c r="AU758">
        <v>1</v>
      </c>
      <c r="AV758">
        <v>2</v>
      </c>
      <c r="AW758">
        <v>5</v>
      </c>
      <c r="AX758">
        <v>3</v>
      </c>
      <c r="AY758">
        <v>1</v>
      </c>
      <c r="BE758">
        <v>1</v>
      </c>
      <c r="BF758">
        <v>2</v>
      </c>
      <c r="BG758">
        <v>1</v>
      </c>
      <c r="BH758">
        <v>2</v>
      </c>
      <c r="BI758">
        <v>1</v>
      </c>
      <c r="BJ758">
        <v>1</v>
      </c>
      <c r="BK758">
        <v>1</v>
      </c>
      <c r="BL758">
        <v>0</v>
      </c>
      <c r="BM758">
        <v>1</v>
      </c>
      <c r="BN758">
        <v>1</v>
      </c>
      <c r="BO758">
        <v>3</v>
      </c>
      <c r="BP758">
        <v>1</v>
      </c>
      <c r="BQ758">
        <v>20</v>
      </c>
      <c r="BR758">
        <v>4</v>
      </c>
      <c r="BS758">
        <v>1</v>
      </c>
      <c r="BT758">
        <v>2</v>
      </c>
      <c r="BU758">
        <v>0</v>
      </c>
      <c r="BV758">
        <v>0</v>
      </c>
      <c r="BW758">
        <v>0</v>
      </c>
      <c r="BX758">
        <v>-99</v>
      </c>
      <c r="BY758">
        <v>0</v>
      </c>
      <c r="CA758">
        <v>0</v>
      </c>
      <c r="CC758">
        <v>0</v>
      </c>
      <c r="CE758">
        <v>0</v>
      </c>
      <c r="CG758">
        <v>0</v>
      </c>
      <c r="CI758">
        <v>0</v>
      </c>
      <c r="CJ758">
        <v>1</v>
      </c>
      <c r="CK758">
        <v>2</v>
      </c>
      <c r="CL758">
        <v>-98</v>
      </c>
      <c r="CM758">
        <v>1</v>
      </c>
      <c r="CR758">
        <v>2</v>
      </c>
      <c r="CS758">
        <v>-98</v>
      </c>
      <c r="CT758">
        <v>-97</v>
      </c>
      <c r="CU758">
        <v>1</v>
      </c>
      <c r="CV758" t="s">
        <v>1117</v>
      </c>
      <c r="CW758">
        <v>1255</v>
      </c>
      <c r="CX758">
        <v>20.92</v>
      </c>
      <c r="CY758">
        <v>2</v>
      </c>
      <c r="CZ758">
        <v>1</v>
      </c>
      <c r="DA758" t="s">
        <v>3497</v>
      </c>
      <c r="DC758">
        <v>1</v>
      </c>
      <c r="DD758">
        <v>1</v>
      </c>
      <c r="DE758">
        <v>10</v>
      </c>
      <c r="DN758" t="s">
        <v>3177</v>
      </c>
      <c r="DO758" t="s">
        <v>3177</v>
      </c>
      <c r="DP758" t="s">
        <v>3178</v>
      </c>
      <c r="DQ758" t="s">
        <v>202</v>
      </c>
      <c r="DR758" t="s">
        <v>202</v>
      </c>
      <c r="DT758">
        <v>1</v>
      </c>
      <c r="DV758">
        <v>1</v>
      </c>
      <c r="DW758">
        <v>0</v>
      </c>
      <c r="DX758">
        <v>1</v>
      </c>
      <c r="DY758">
        <v>1</v>
      </c>
      <c r="DZ758">
        <v>-97</v>
      </c>
      <c r="EB758">
        <v>4</v>
      </c>
      <c r="EC758">
        <v>-97</v>
      </c>
      <c r="EL758">
        <v>1</v>
      </c>
      <c r="EM758">
        <v>-98</v>
      </c>
      <c r="EN758">
        <v>11</v>
      </c>
      <c r="EO758">
        <v>3</v>
      </c>
      <c r="EP758">
        <v>-97</v>
      </c>
      <c r="EZ758">
        <v>-97</v>
      </c>
      <c r="FA758">
        <v>-98</v>
      </c>
      <c r="FD758">
        <v>3</v>
      </c>
      <c r="FG758">
        <v>0</v>
      </c>
      <c r="FH758" t="s">
        <v>5655</v>
      </c>
      <c r="FI758">
        <v>2</v>
      </c>
      <c r="FJ758" t="s">
        <v>204</v>
      </c>
      <c r="FN758">
        <v>12.5</v>
      </c>
      <c r="FO758" t="s">
        <v>2206</v>
      </c>
      <c r="FQ758" t="s">
        <v>5657</v>
      </c>
      <c r="FR758" t="s">
        <v>3181</v>
      </c>
      <c r="FS758">
        <v>1</v>
      </c>
      <c r="FU758" t="s">
        <v>2207</v>
      </c>
      <c r="FV758" t="s">
        <v>2207</v>
      </c>
      <c r="FW758">
        <v>1</v>
      </c>
      <c r="FX758">
        <v>0</v>
      </c>
      <c r="FY758">
        <v>1</v>
      </c>
      <c r="FZ758">
        <v>0</v>
      </c>
      <c r="GA758">
        <v>7861</v>
      </c>
      <c r="GB758">
        <v>71</v>
      </c>
      <c r="GC758">
        <v>110.71830989999999</v>
      </c>
      <c r="GD758" t="s">
        <v>2401</v>
      </c>
      <c r="GE758">
        <v>1</v>
      </c>
      <c r="HG758" t="s">
        <v>202</v>
      </c>
      <c r="HI758">
        <v>1</v>
      </c>
      <c r="HJ758">
        <v>1</v>
      </c>
    </row>
    <row r="759" spans="1:218" x14ac:dyDescent="0.3">
      <c r="A759">
        <v>1769</v>
      </c>
      <c r="B759" t="s">
        <v>3312</v>
      </c>
      <c r="C759" t="s">
        <v>5460</v>
      </c>
      <c r="D759" t="s">
        <v>212</v>
      </c>
      <c r="E759">
        <v>1</v>
      </c>
      <c r="F759" t="s">
        <v>202</v>
      </c>
      <c r="H759">
        <v>1</v>
      </c>
      <c r="M759">
        <v>1</v>
      </c>
      <c r="N759">
        <v>1</v>
      </c>
      <c r="U759">
        <v>1</v>
      </c>
      <c r="W759">
        <v>1</v>
      </c>
      <c r="X759" t="s">
        <v>3174</v>
      </c>
      <c r="Y759">
        <v>1</v>
      </c>
      <c r="Z759">
        <v>1</v>
      </c>
      <c r="AA759">
        <v>6</v>
      </c>
      <c r="AD759" t="s">
        <v>202</v>
      </c>
      <c r="AE759">
        <v>1</v>
      </c>
      <c r="AF759">
        <v>1</v>
      </c>
      <c r="AG759">
        <v>1</v>
      </c>
      <c r="AH759">
        <v>1</v>
      </c>
      <c r="AI759">
        <v>1</v>
      </c>
      <c r="AJ759">
        <v>2</v>
      </c>
      <c r="AK759" t="s">
        <v>5461</v>
      </c>
      <c r="AL759">
        <v>1</v>
      </c>
      <c r="AM759">
        <v>2</v>
      </c>
      <c r="AN759">
        <v>1</v>
      </c>
      <c r="AO759">
        <v>2</v>
      </c>
      <c r="AP759">
        <v>2</v>
      </c>
      <c r="AQ759">
        <v>1</v>
      </c>
      <c r="AR759" t="s">
        <v>5462</v>
      </c>
      <c r="AS759">
        <v>1</v>
      </c>
      <c r="AT759">
        <v>1</v>
      </c>
      <c r="AU759">
        <v>1</v>
      </c>
      <c r="AV759">
        <v>1</v>
      </c>
      <c r="AW759">
        <v>7</v>
      </c>
      <c r="AX759">
        <v>1</v>
      </c>
      <c r="AY759">
        <v>3</v>
      </c>
      <c r="BE759">
        <v>1</v>
      </c>
      <c r="BF759">
        <v>1</v>
      </c>
      <c r="BG759">
        <v>1</v>
      </c>
      <c r="BH759">
        <v>1</v>
      </c>
      <c r="BI759">
        <v>1</v>
      </c>
      <c r="BJ759">
        <v>0</v>
      </c>
      <c r="BM759">
        <v>1</v>
      </c>
      <c r="BN759">
        <v>1</v>
      </c>
      <c r="BO759">
        <v>4</v>
      </c>
      <c r="BP759">
        <v>1</v>
      </c>
      <c r="BQ759">
        <v>30</v>
      </c>
      <c r="BR759">
        <v>1</v>
      </c>
      <c r="BS759">
        <v>1</v>
      </c>
      <c r="BT759">
        <v>2</v>
      </c>
      <c r="BV759">
        <v>0</v>
      </c>
      <c r="BX759">
        <v>0</v>
      </c>
      <c r="BZ759">
        <v>0</v>
      </c>
      <c r="CB759">
        <v>0</v>
      </c>
      <c r="CD759">
        <v>2</v>
      </c>
      <c r="CJ759">
        <v>1</v>
      </c>
      <c r="CK759">
        <v>1</v>
      </c>
      <c r="CL759">
        <v>6</v>
      </c>
      <c r="CM759">
        <v>1</v>
      </c>
      <c r="CR759">
        <v>2</v>
      </c>
      <c r="CS759">
        <v>8</v>
      </c>
      <c r="CT759">
        <v>1</v>
      </c>
      <c r="CU759">
        <v>1</v>
      </c>
      <c r="CV759" t="s">
        <v>5463</v>
      </c>
      <c r="CW759">
        <v>461</v>
      </c>
      <c r="CX759">
        <v>7.68</v>
      </c>
      <c r="CY759">
        <v>2</v>
      </c>
      <c r="CZ759">
        <v>1</v>
      </c>
      <c r="DA759" t="s">
        <v>548</v>
      </c>
      <c r="DC759">
        <v>1</v>
      </c>
      <c r="DD759">
        <v>1</v>
      </c>
      <c r="DE759">
        <v>5</v>
      </c>
      <c r="DN759" t="s">
        <v>5464</v>
      </c>
      <c r="DO759" t="s">
        <v>5464</v>
      </c>
      <c r="DP759" t="s">
        <v>3178</v>
      </c>
      <c r="DQ759" t="s">
        <v>202</v>
      </c>
      <c r="DR759" t="s">
        <v>202</v>
      </c>
      <c r="DT759">
        <v>1</v>
      </c>
      <c r="DV759">
        <v>1</v>
      </c>
      <c r="DW759">
        <v>0</v>
      </c>
      <c r="DX759">
        <v>6</v>
      </c>
      <c r="DY759">
        <v>1</v>
      </c>
      <c r="DZ759">
        <v>1</v>
      </c>
      <c r="EA759">
        <v>8</v>
      </c>
      <c r="EB759">
        <f t="shared" ref="EB759:EB772" si="30">IF(EA759&gt;=30,1,IF(EA759&gt;=20,2,IF(EA759&gt;=15,3,IF(EA759&gt;=10,4,IF(EA759&gt;=5,5,IF(EA759&gt;0,6,0))))))</f>
        <v>5</v>
      </c>
      <c r="EC759">
        <v>2</v>
      </c>
      <c r="EE759">
        <v>8</v>
      </c>
      <c r="EL759">
        <v>1</v>
      </c>
      <c r="EM759">
        <v>4</v>
      </c>
      <c r="EN759">
        <v>1</v>
      </c>
      <c r="EO759">
        <v>3</v>
      </c>
      <c r="EP759">
        <v>1</v>
      </c>
      <c r="EQ759">
        <v>1</v>
      </c>
      <c r="ER759">
        <v>1</v>
      </c>
      <c r="EZ759">
        <v>1</v>
      </c>
      <c r="FA759">
        <v>1</v>
      </c>
      <c r="FD759">
        <v>1</v>
      </c>
      <c r="FG759">
        <v>0</v>
      </c>
      <c r="FH759" t="s">
        <v>3179</v>
      </c>
      <c r="FI759">
        <v>1</v>
      </c>
      <c r="FJ759" t="s">
        <v>204</v>
      </c>
      <c r="FK759">
        <v>8</v>
      </c>
      <c r="FL759">
        <v>12</v>
      </c>
      <c r="FM759">
        <v>12</v>
      </c>
      <c r="FN759">
        <v>8</v>
      </c>
      <c r="FO759" t="s">
        <v>2206</v>
      </c>
      <c r="FP759">
        <v>7.5</v>
      </c>
      <c r="FQ759" t="s">
        <v>3180</v>
      </c>
      <c r="FR759" t="s">
        <v>3181</v>
      </c>
      <c r="FS759">
        <v>1</v>
      </c>
      <c r="FT759">
        <v>1</v>
      </c>
      <c r="FU759" t="s">
        <v>2221</v>
      </c>
      <c r="FV759" t="s">
        <v>3182</v>
      </c>
      <c r="FW759">
        <v>0</v>
      </c>
      <c r="FX759">
        <v>1</v>
      </c>
      <c r="FY759">
        <v>0</v>
      </c>
      <c r="FZ759">
        <v>0</v>
      </c>
      <c r="GA759">
        <v>20418</v>
      </c>
      <c r="GB759">
        <v>71</v>
      </c>
      <c r="GC759">
        <v>287.57746479999997</v>
      </c>
      <c r="GD759" t="s">
        <v>2401</v>
      </c>
      <c r="GE759">
        <v>1</v>
      </c>
      <c r="HG759" t="s">
        <v>202</v>
      </c>
      <c r="HJ759">
        <v>0</v>
      </c>
    </row>
    <row r="760" spans="1:218" x14ac:dyDescent="0.3">
      <c r="A760">
        <v>175</v>
      </c>
      <c r="B760" t="s">
        <v>3212</v>
      </c>
      <c r="C760" t="s">
        <v>5662</v>
      </c>
      <c r="D760" t="s">
        <v>265</v>
      </c>
      <c r="E760">
        <v>1</v>
      </c>
      <c r="F760" t="s">
        <v>202</v>
      </c>
      <c r="H760">
        <v>1</v>
      </c>
      <c r="M760">
        <v>1</v>
      </c>
      <c r="N760">
        <v>1</v>
      </c>
      <c r="U760">
        <v>1</v>
      </c>
      <c r="W760">
        <v>1</v>
      </c>
      <c r="X760" t="s">
        <v>5507</v>
      </c>
      <c r="Y760">
        <v>1</v>
      </c>
      <c r="Z760">
        <v>1</v>
      </c>
      <c r="AA760">
        <v>2</v>
      </c>
      <c r="AB760">
        <v>2</v>
      </c>
      <c r="AD760" t="s">
        <v>202</v>
      </c>
      <c r="AE760">
        <v>1</v>
      </c>
      <c r="AF760">
        <v>2</v>
      </c>
      <c r="AG760">
        <v>2</v>
      </c>
      <c r="AH760">
        <v>2</v>
      </c>
      <c r="AI760">
        <v>2</v>
      </c>
      <c r="AJ760">
        <v>2</v>
      </c>
      <c r="AK760" t="s">
        <v>5663</v>
      </c>
      <c r="AL760">
        <v>1</v>
      </c>
      <c r="AM760">
        <v>2</v>
      </c>
      <c r="AN760">
        <v>1</v>
      </c>
      <c r="AO760">
        <v>2</v>
      </c>
      <c r="AP760">
        <v>2</v>
      </c>
      <c r="AQ760">
        <v>2</v>
      </c>
      <c r="AR760" t="s">
        <v>5664</v>
      </c>
      <c r="AS760">
        <v>2</v>
      </c>
      <c r="AT760">
        <v>2</v>
      </c>
      <c r="AU760">
        <v>3</v>
      </c>
      <c r="AV760">
        <v>2</v>
      </c>
      <c r="AW760">
        <v>3</v>
      </c>
      <c r="AX760">
        <v>5</v>
      </c>
      <c r="AY760">
        <v>4</v>
      </c>
      <c r="BE760">
        <v>1</v>
      </c>
      <c r="BF760">
        <v>1</v>
      </c>
      <c r="BG760">
        <v>1</v>
      </c>
      <c r="BH760">
        <v>1</v>
      </c>
      <c r="BI760">
        <v>1</v>
      </c>
      <c r="BJ760">
        <v>1</v>
      </c>
      <c r="BK760">
        <v>1</v>
      </c>
      <c r="BL760">
        <v>1</v>
      </c>
      <c r="BM760">
        <v>1</v>
      </c>
      <c r="BN760">
        <v>1</v>
      </c>
      <c r="BO760">
        <v>3</v>
      </c>
      <c r="BP760">
        <v>1</v>
      </c>
      <c r="BQ760">
        <v>7</v>
      </c>
      <c r="BR760">
        <v>1</v>
      </c>
      <c r="BS760">
        <v>1</v>
      </c>
      <c r="BT760">
        <v>7</v>
      </c>
      <c r="BV760">
        <v>4</v>
      </c>
      <c r="BX760">
        <v>0</v>
      </c>
      <c r="BZ760">
        <v>1</v>
      </c>
      <c r="CB760">
        <v>2</v>
      </c>
      <c r="CJ760">
        <v>1</v>
      </c>
      <c r="CK760">
        <v>2</v>
      </c>
      <c r="CL760">
        <v>4</v>
      </c>
      <c r="CM760">
        <v>6</v>
      </c>
      <c r="CS760">
        <v>3</v>
      </c>
      <c r="CT760">
        <v>2</v>
      </c>
      <c r="CU760">
        <v>1</v>
      </c>
      <c r="CV760" t="s">
        <v>5665</v>
      </c>
      <c r="CW760">
        <v>1157</v>
      </c>
      <c r="CX760">
        <v>19.28</v>
      </c>
      <c r="CY760">
        <v>2</v>
      </c>
      <c r="CZ760">
        <v>1</v>
      </c>
      <c r="DA760" t="s">
        <v>3302</v>
      </c>
      <c r="DC760">
        <v>1</v>
      </c>
      <c r="DD760">
        <v>1</v>
      </c>
      <c r="DE760">
        <v>37</v>
      </c>
      <c r="DN760" t="s">
        <v>3177</v>
      </c>
      <c r="DO760" t="s">
        <v>3177</v>
      </c>
      <c r="DP760" t="s">
        <v>3178</v>
      </c>
      <c r="DQ760" t="s">
        <v>202</v>
      </c>
      <c r="DR760" t="s">
        <v>202</v>
      </c>
      <c r="DT760">
        <v>1</v>
      </c>
      <c r="DV760">
        <v>1</v>
      </c>
      <c r="DW760">
        <v>0</v>
      </c>
      <c r="DX760">
        <v>2</v>
      </c>
      <c r="DY760">
        <v>1</v>
      </c>
      <c r="DZ760">
        <v>1</v>
      </c>
      <c r="EA760">
        <v>10</v>
      </c>
      <c r="EB760">
        <f t="shared" si="30"/>
        <v>4</v>
      </c>
      <c r="EC760">
        <v>2</v>
      </c>
      <c r="EE760">
        <v>10</v>
      </c>
      <c r="EL760">
        <v>2</v>
      </c>
      <c r="EM760">
        <v>2</v>
      </c>
      <c r="EN760">
        <v>1</v>
      </c>
      <c r="EO760">
        <v>4</v>
      </c>
      <c r="EP760">
        <v>1</v>
      </c>
      <c r="EQ760">
        <v>1</v>
      </c>
      <c r="ER760">
        <v>2</v>
      </c>
      <c r="ES760">
        <v>-97</v>
      </c>
      <c r="EU760">
        <v>5</v>
      </c>
      <c r="EV760">
        <v>7</v>
      </c>
      <c r="EW760">
        <v>1</v>
      </c>
      <c r="EY760">
        <v>1</v>
      </c>
      <c r="EZ760">
        <v>-97</v>
      </c>
      <c r="FA760">
        <v>2</v>
      </c>
      <c r="FB760">
        <v>2</v>
      </c>
      <c r="FE760">
        <v>2</v>
      </c>
      <c r="FG760">
        <v>0</v>
      </c>
      <c r="FH760" t="s">
        <v>5655</v>
      </c>
      <c r="FI760">
        <v>2</v>
      </c>
      <c r="FJ760" t="s">
        <v>204</v>
      </c>
      <c r="FK760">
        <v>10</v>
      </c>
      <c r="FL760">
        <v>12</v>
      </c>
      <c r="FM760">
        <v>12</v>
      </c>
      <c r="FN760">
        <v>10</v>
      </c>
      <c r="FO760" t="s">
        <v>2212</v>
      </c>
      <c r="FP760">
        <v>1.5</v>
      </c>
      <c r="FQ760" t="s">
        <v>3180</v>
      </c>
      <c r="FR760" t="s">
        <v>3201</v>
      </c>
      <c r="FS760">
        <v>1</v>
      </c>
      <c r="FT760">
        <v>1</v>
      </c>
      <c r="FU760" t="s">
        <v>2213</v>
      </c>
      <c r="FV760" t="s">
        <v>3182</v>
      </c>
      <c r="FW760">
        <v>1</v>
      </c>
      <c r="FX760">
        <v>0</v>
      </c>
      <c r="FY760">
        <v>0</v>
      </c>
      <c r="FZ760">
        <v>1</v>
      </c>
      <c r="GA760">
        <v>3156</v>
      </c>
      <c r="GB760">
        <v>17</v>
      </c>
      <c r="GC760">
        <v>185.6470588</v>
      </c>
      <c r="GD760" t="s">
        <v>2401</v>
      </c>
      <c r="GE760">
        <v>1</v>
      </c>
      <c r="HG760" t="s">
        <v>202</v>
      </c>
      <c r="HI760">
        <v>0</v>
      </c>
      <c r="HJ760">
        <v>1</v>
      </c>
    </row>
    <row r="761" spans="1:218" x14ac:dyDescent="0.3">
      <c r="A761">
        <v>267</v>
      </c>
      <c r="B761" t="s">
        <v>3303</v>
      </c>
      <c r="C761" t="s">
        <v>5533</v>
      </c>
      <c r="D761" t="s">
        <v>212</v>
      </c>
      <c r="E761">
        <v>1</v>
      </c>
      <c r="F761" t="s">
        <v>202</v>
      </c>
      <c r="H761">
        <v>1</v>
      </c>
      <c r="M761">
        <v>1</v>
      </c>
      <c r="N761">
        <v>1</v>
      </c>
      <c r="U761">
        <v>1</v>
      </c>
      <c r="W761">
        <v>3</v>
      </c>
      <c r="X761" t="s">
        <v>5507</v>
      </c>
      <c r="Y761">
        <v>1</v>
      </c>
      <c r="Z761">
        <v>1</v>
      </c>
      <c r="AA761">
        <v>-97</v>
      </c>
      <c r="AB761">
        <v>-97</v>
      </c>
      <c r="AD761" t="s">
        <v>202</v>
      </c>
      <c r="AE761">
        <v>1</v>
      </c>
      <c r="AF761">
        <v>2</v>
      </c>
      <c r="AG761">
        <v>2</v>
      </c>
      <c r="AH761">
        <v>1</v>
      </c>
      <c r="AI761">
        <v>2</v>
      </c>
      <c r="AJ761">
        <v>2</v>
      </c>
      <c r="AK761" t="s">
        <v>5534</v>
      </c>
      <c r="AL761">
        <v>1</v>
      </c>
      <c r="AM761">
        <v>1</v>
      </c>
      <c r="AN761">
        <v>2</v>
      </c>
      <c r="AO761">
        <v>2</v>
      </c>
      <c r="AP761">
        <v>2</v>
      </c>
      <c r="AQ761">
        <v>2</v>
      </c>
      <c r="AR761" t="s">
        <v>5535</v>
      </c>
      <c r="AS761">
        <v>2</v>
      </c>
      <c r="AT761">
        <v>2</v>
      </c>
      <c r="AU761">
        <v>2</v>
      </c>
      <c r="AV761">
        <v>2</v>
      </c>
      <c r="AW761">
        <v>4</v>
      </c>
      <c r="AX761">
        <v>5</v>
      </c>
      <c r="AY761">
        <v>2</v>
      </c>
      <c r="BE761">
        <v>1</v>
      </c>
      <c r="BF761">
        <v>1</v>
      </c>
      <c r="BG761">
        <v>1</v>
      </c>
      <c r="BH761">
        <v>1</v>
      </c>
      <c r="BI761">
        <v>1</v>
      </c>
      <c r="BJ761">
        <v>0</v>
      </c>
      <c r="BM761">
        <v>1</v>
      </c>
      <c r="BN761">
        <v>1</v>
      </c>
      <c r="BO761">
        <v>3</v>
      </c>
      <c r="BP761">
        <v>1</v>
      </c>
      <c r="BQ761">
        <v>6</v>
      </c>
      <c r="BR761">
        <v>6</v>
      </c>
      <c r="BS761">
        <v>1</v>
      </c>
      <c r="BT761">
        <v>5</v>
      </c>
      <c r="BV761">
        <v>3</v>
      </c>
      <c r="BX761">
        <v>0</v>
      </c>
      <c r="BZ761">
        <v>0</v>
      </c>
      <c r="CB761">
        <v>2</v>
      </c>
      <c r="CJ761">
        <v>2</v>
      </c>
      <c r="CK761">
        <v>2</v>
      </c>
      <c r="CL761">
        <v>3</v>
      </c>
      <c r="CM761">
        <v>6</v>
      </c>
      <c r="CS761">
        <v>2</v>
      </c>
      <c r="CT761">
        <v>2</v>
      </c>
      <c r="CU761">
        <v>1</v>
      </c>
      <c r="CV761" t="s">
        <v>251</v>
      </c>
      <c r="CW761">
        <v>1428</v>
      </c>
      <c r="CX761">
        <v>23.8</v>
      </c>
      <c r="CY761">
        <v>2</v>
      </c>
      <c r="CZ761">
        <v>1</v>
      </c>
      <c r="DA761" t="s">
        <v>4081</v>
      </c>
      <c r="DC761">
        <v>1</v>
      </c>
      <c r="DD761">
        <v>1</v>
      </c>
      <c r="DE761">
        <v>12</v>
      </c>
      <c r="DN761" t="s">
        <v>3177</v>
      </c>
      <c r="DO761" t="s">
        <v>3177</v>
      </c>
      <c r="DP761" t="s">
        <v>3178</v>
      </c>
      <c r="DQ761" t="s">
        <v>202</v>
      </c>
      <c r="DR761" t="s">
        <v>202</v>
      </c>
      <c r="DT761">
        <v>1</v>
      </c>
      <c r="DV761">
        <v>1</v>
      </c>
      <c r="DW761">
        <v>0</v>
      </c>
      <c r="DX761">
        <v>-97</v>
      </c>
      <c r="DY761">
        <v>1</v>
      </c>
      <c r="DZ761">
        <v>1</v>
      </c>
      <c r="EA761">
        <v>10</v>
      </c>
      <c r="EB761">
        <f t="shared" si="30"/>
        <v>4</v>
      </c>
      <c r="EC761">
        <v>1</v>
      </c>
      <c r="ED761">
        <v>10</v>
      </c>
      <c r="EL761">
        <v>1</v>
      </c>
      <c r="EM761">
        <v>1</v>
      </c>
      <c r="EN761">
        <v>1</v>
      </c>
      <c r="EO761">
        <v>2</v>
      </c>
      <c r="EP761">
        <v>2</v>
      </c>
      <c r="EZ761">
        <v>2</v>
      </c>
      <c r="FE761">
        <v>1</v>
      </c>
      <c r="FG761">
        <v>0</v>
      </c>
      <c r="FH761" t="s">
        <v>5655</v>
      </c>
      <c r="FI761">
        <v>2</v>
      </c>
      <c r="FJ761" t="s">
        <v>204</v>
      </c>
      <c r="FK761">
        <v>0.83333330000000005</v>
      </c>
      <c r="FL761">
        <v>10</v>
      </c>
      <c r="FM761">
        <v>10</v>
      </c>
      <c r="FN761">
        <v>10</v>
      </c>
      <c r="FO761" t="s">
        <v>2206</v>
      </c>
      <c r="FP761">
        <v>0.5</v>
      </c>
      <c r="FQ761" t="s">
        <v>3180</v>
      </c>
      <c r="FR761" t="s">
        <v>3189</v>
      </c>
      <c r="FS761">
        <v>0</v>
      </c>
      <c r="FT761">
        <v>0</v>
      </c>
      <c r="FU761" t="s">
        <v>2207</v>
      </c>
      <c r="FV761" t="s">
        <v>2207</v>
      </c>
      <c r="FW761">
        <v>1</v>
      </c>
      <c r="FX761">
        <v>0</v>
      </c>
      <c r="FY761">
        <v>1</v>
      </c>
      <c r="FZ761">
        <v>0</v>
      </c>
      <c r="GA761">
        <v>4824</v>
      </c>
      <c r="GB761">
        <v>17</v>
      </c>
      <c r="GC761">
        <v>283.76470590000002</v>
      </c>
      <c r="GD761" t="s">
        <v>2401</v>
      </c>
      <c r="GE761">
        <v>1</v>
      </c>
      <c r="HG761" t="s">
        <v>202</v>
      </c>
      <c r="HI761">
        <v>1</v>
      </c>
      <c r="HJ761">
        <v>1</v>
      </c>
    </row>
    <row r="762" spans="1:218" x14ac:dyDescent="0.3">
      <c r="A762">
        <v>1793</v>
      </c>
      <c r="B762" t="s">
        <v>5494</v>
      </c>
      <c r="C762" t="s">
        <v>5495</v>
      </c>
      <c r="D762" t="s">
        <v>212</v>
      </c>
      <c r="E762">
        <v>1</v>
      </c>
      <c r="F762" t="s">
        <v>202</v>
      </c>
      <c r="H762">
        <v>1</v>
      </c>
      <c r="M762">
        <v>1</v>
      </c>
      <c r="N762">
        <v>2</v>
      </c>
      <c r="O762">
        <v>1</v>
      </c>
      <c r="U762">
        <v>1</v>
      </c>
      <c r="W762">
        <v>1</v>
      </c>
      <c r="X762" t="s">
        <v>3174</v>
      </c>
      <c r="Y762">
        <v>1</v>
      </c>
      <c r="Z762">
        <v>1</v>
      </c>
      <c r="AA762">
        <v>1</v>
      </c>
      <c r="AD762" t="s">
        <v>202</v>
      </c>
      <c r="AE762">
        <v>1</v>
      </c>
      <c r="AF762">
        <v>2</v>
      </c>
      <c r="AG762">
        <v>2</v>
      </c>
      <c r="AH762">
        <v>2</v>
      </c>
      <c r="AI762">
        <v>2</v>
      </c>
      <c r="AJ762">
        <v>2</v>
      </c>
      <c r="AK762" t="s">
        <v>5496</v>
      </c>
      <c r="AL762">
        <v>1</v>
      </c>
      <c r="AM762">
        <v>2</v>
      </c>
      <c r="AN762">
        <v>2</v>
      </c>
      <c r="AO762">
        <v>2</v>
      </c>
      <c r="AP762">
        <v>2</v>
      </c>
      <c r="AQ762">
        <v>2</v>
      </c>
      <c r="AR762" t="s">
        <v>5497</v>
      </c>
      <c r="AS762">
        <v>2</v>
      </c>
      <c r="AT762">
        <v>2</v>
      </c>
      <c r="AU762">
        <v>2</v>
      </c>
      <c r="AV762">
        <v>2</v>
      </c>
      <c r="AW762">
        <v>6</v>
      </c>
      <c r="AX762">
        <v>5</v>
      </c>
      <c r="AY762">
        <v>6</v>
      </c>
      <c r="BE762">
        <v>1</v>
      </c>
      <c r="BF762">
        <v>1</v>
      </c>
      <c r="BG762">
        <v>1</v>
      </c>
      <c r="BH762">
        <v>1</v>
      </c>
      <c r="BI762">
        <v>1</v>
      </c>
      <c r="BJ762">
        <v>1</v>
      </c>
      <c r="BK762">
        <v>1</v>
      </c>
      <c r="BL762">
        <v>1</v>
      </c>
      <c r="BM762">
        <v>5</v>
      </c>
      <c r="BN762">
        <v>1</v>
      </c>
      <c r="BO762">
        <v>2</v>
      </c>
      <c r="BP762">
        <v>1</v>
      </c>
      <c r="BQ762">
        <v>2</v>
      </c>
      <c r="BR762">
        <v>-97</v>
      </c>
      <c r="BS762">
        <v>1</v>
      </c>
      <c r="BT762">
        <v>3</v>
      </c>
      <c r="BV762">
        <v>1</v>
      </c>
      <c r="BX762">
        <v>0</v>
      </c>
      <c r="BZ762">
        <v>2</v>
      </c>
      <c r="CJ762">
        <v>2</v>
      </c>
      <c r="CK762">
        <v>2</v>
      </c>
      <c r="CL762">
        <v>6</v>
      </c>
      <c r="CM762">
        <v>6</v>
      </c>
      <c r="CS762">
        <v>2</v>
      </c>
      <c r="CT762">
        <v>10</v>
      </c>
      <c r="CU762">
        <v>2</v>
      </c>
      <c r="CV762" t="s">
        <v>1302</v>
      </c>
      <c r="CW762">
        <v>710</v>
      </c>
      <c r="CX762">
        <v>11.83</v>
      </c>
      <c r="CY762">
        <v>2</v>
      </c>
      <c r="CZ762">
        <v>1</v>
      </c>
      <c r="DA762" t="s">
        <v>1027</v>
      </c>
      <c r="DC762">
        <v>1</v>
      </c>
      <c r="DD762">
        <v>1</v>
      </c>
      <c r="DE762">
        <v>13</v>
      </c>
      <c r="DN762" t="s">
        <v>5498</v>
      </c>
      <c r="DO762" t="s">
        <v>5498</v>
      </c>
      <c r="DP762" t="s">
        <v>3178</v>
      </c>
      <c r="DQ762" t="s">
        <v>202</v>
      </c>
      <c r="DR762" t="s">
        <v>202</v>
      </c>
      <c r="DT762">
        <v>2</v>
      </c>
      <c r="DU762">
        <v>1</v>
      </c>
      <c r="DV762">
        <v>1</v>
      </c>
      <c r="DW762">
        <v>0</v>
      </c>
      <c r="DX762">
        <v>1</v>
      </c>
      <c r="DY762">
        <v>1</v>
      </c>
      <c r="DZ762">
        <v>1</v>
      </c>
      <c r="EA762">
        <v>3</v>
      </c>
      <c r="EB762">
        <f t="shared" si="30"/>
        <v>6</v>
      </c>
      <c r="EC762">
        <v>2</v>
      </c>
      <c r="EE762">
        <v>3</v>
      </c>
      <c r="EL762">
        <v>1</v>
      </c>
      <c r="EM762">
        <v>3</v>
      </c>
      <c r="EN762">
        <v>1</v>
      </c>
      <c r="EO762">
        <v>1</v>
      </c>
      <c r="EP762">
        <v>1</v>
      </c>
      <c r="EQ762">
        <v>1</v>
      </c>
      <c r="ER762">
        <v>1</v>
      </c>
      <c r="EZ762">
        <v>1</v>
      </c>
      <c r="FA762">
        <v>1</v>
      </c>
      <c r="FD762">
        <v>1</v>
      </c>
      <c r="FG762">
        <v>0</v>
      </c>
      <c r="FH762" t="s">
        <v>3179</v>
      </c>
      <c r="FI762">
        <v>1</v>
      </c>
      <c r="FJ762" t="s">
        <v>204</v>
      </c>
      <c r="FK762">
        <v>3</v>
      </c>
      <c r="FL762">
        <v>12</v>
      </c>
      <c r="FM762">
        <v>12</v>
      </c>
      <c r="FN762">
        <v>3</v>
      </c>
      <c r="FO762" t="s">
        <v>2206</v>
      </c>
      <c r="FP762">
        <v>3.5</v>
      </c>
      <c r="FQ762" t="s">
        <v>3180</v>
      </c>
      <c r="FR762" t="s">
        <v>3196</v>
      </c>
      <c r="FS762">
        <v>1</v>
      </c>
      <c r="FT762">
        <v>1</v>
      </c>
      <c r="FU762" t="s">
        <v>2221</v>
      </c>
      <c r="FV762" t="s">
        <v>3182</v>
      </c>
      <c r="FW762">
        <v>0</v>
      </c>
      <c r="FX762">
        <v>1</v>
      </c>
      <c r="FY762">
        <v>0</v>
      </c>
      <c r="FZ762">
        <v>0</v>
      </c>
      <c r="GA762">
        <v>2636</v>
      </c>
      <c r="GB762">
        <v>2</v>
      </c>
      <c r="GC762">
        <v>1318</v>
      </c>
      <c r="GD762" t="s">
        <v>2401</v>
      </c>
      <c r="GE762">
        <v>1</v>
      </c>
      <c r="HG762" t="s">
        <v>202</v>
      </c>
      <c r="HJ762">
        <v>0</v>
      </c>
    </row>
    <row r="763" spans="1:218" x14ac:dyDescent="0.3">
      <c r="A763">
        <v>45</v>
      </c>
      <c r="B763" t="s">
        <v>3221</v>
      </c>
      <c r="C763" t="s">
        <v>5511</v>
      </c>
      <c r="D763" t="s">
        <v>212</v>
      </c>
      <c r="E763">
        <v>1</v>
      </c>
      <c r="F763" t="s">
        <v>202</v>
      </c>
      <c r="H763">
        <v>1</v>
      </c>
      <c r="M763">
        <v>1</v>
      </c>
      <c r="N763">
        <v>1</v>
      </c>
      <c r="U763">
        <v>1</v>
      </c>
      <c r="W763">
        <v>1</v>
      </c>
      <c r="X763" t="s">
        <v>5507</v>
      </c>
      <c r="Y763">
        <v>1</v>
      </c>
      <c r="Z763">
        <v>1</v>
      </c>
      <c r="AA763">
        <v>2</v>
      </c>
      <c r="AB763">
        <v>2</v>
      </c>
      <c r="AD763" t="s">
        <v>202</v>
      </c>
      <c r="AE763">
        <v>1</v>
      </c>
      <c r="AF763">
        <v>1</v>
      </c>
      <c r="AG763">
        <v>1</v>
      </c>
      <c r="AH763">
        <v>1</v>
      </c>
      <c r="AI763">
        <v>1</v>
      </c>
      <c r="AJ763">
        <v>1</v>
      </c>
      <c r="AK763" t="s">
        <v>5512</v>
      </c>
      <c r="AL763">
        <v>1</v>
      </c>
      <c r="AM763">
        <v>1</v>
      </c>
      <c r="AN763">
        <v>2</v>
      </c>
      <c r="AO763">
        <v>2</v>
      </c>
      <c r="AP763">
        <v>2</v>
      </c>
      <c r="AQ763">
        <v>1</v>
      </c>
      <c r="AR763" t="s">
        <v>5513</v>
      </c>
      <c r="AS763">
        <v>2</v>
      </c>
      <c r="AT763">
        <v>1</v>
      </c>
      <c r="AU763">
        <v>2</v>
      </c>
      <c r="AV763">
        <v>1</v>
      </c>
      <c r="AW763">
        <v>7</v>
      </c>
      <c r="AX763">
        <v>1</v>
      </c>
      <c r="AY763">
        <v>5</v>
      </c>
      <c r="BE763">
        <v>1</v>
      </c>
      <c r="BF763">
        <v>2</v>
      </c>
      <c r="BG763">
        <v>1</v>
      </c>
      <c r="BH763">
        <v>2</v>
      </c>
      <c r="BI763">
        <v>1</v>
      </c>
      <c r="BJ763">
        <v>0</v>
      </c>
      <c r="BM763">
        <v>1</v>
      </c>
      <c r="BN763">
        <v>1</v>
      </c>
      <c r="BO763">
        <v>4</v>
      </c>
      <c r="BP763">
        <v>1</v>
      </c>
      <c r="BQ763">
        <v>36</v>
      </c>
      <c r="BR763">
        <v>1</v>
      </c>
      <c r="BS763">
        <v>1</v>
      </c>
      <c r="BT763">
        <v>5</v>
      </c>
      <c r="BU763">
        <v>5</v>
      </c>
      <c r="BV763">
        <v>2</v>
      </c>
      <c r="BW763">
        <v>5</v>
      </c>
      <c r="BX763">
        <v>0</v>
      </c>
      <c r="BY763">
        <v>5</v>
      </c>
      <c r="BZ763">
        <v>0</v>
      </c>
      <c r="CA763">
        <v>5</v>
      </c>
      <c r="CB763">
        <v>0</v>
      </c>
      <c r="CC763">
        <v>5</v>
      </c>
      <c r="CD763">
        <v>1</v>
      </c>
      <c r="CE763">
        <v>5</v>
      </c>
      <c r="CF763">
        <v>0</v>
      </c>
      <c r="CG763">
        <v>5</v>
      </c>
      <c r="CH763">
        <v>2</v>
      </c>
      <c r="CI763">
        <v>5</v>
      </c>
      <c r="CJ763">
        <v>1</v>
      </c>
      <c r="CK763">
        <v>2</v>
      </c>
      <c r="CL763">
        <v>8</v>
      </c>
      <c r="CM763">
        <v>1</v>
      </c>
      <c r="CR763">
        <v>2</v>
      </c>
      <c r="CS763">
        <v>-98</v>
      </c>
      <c r="CT763">
        <v>1</v>
      </c>
      <c r="CU763">
        <v>1</v>
      </c>
      <c r="CV763" t="s">
        <v>5514</v>
      </c>
      <c r="CW763">
        <v>895</v>
      </c>
      <c r="CX763">
        <v>14.92</v>
      </c>
      <c r="CY763">
        <v>2</v>
      </c>
      <c r="CZ763">
        <v>1</v>
      </c>
      <c r="DA763" t="s">
        <v>217</v>
      </c>
      <c r="DC763">
        <v>1</v>
      </c>
      <c r="DD763">
        <v>1</v>
      </c>
      <c r="DE763">
        <v>10</v>
      </c>
      <c r="DN763" t="s">
        <v>3177</v>
      </c>
      <c r="DO763" t="s">
        <v>3177</v>
      </c>
      <c r="DP763" t="s">
        <v>3178</v>
      </c>
      <c r="DQ763" t="s">
        <v>202</v>
      </c>
      <c r="DR763" t="s">
        <v>202</v>
      </c>
      <c r="DT763">
        <v>1</v>
      </c>
      <c r="DV763">
        <v>1</v>
      </c>
      <c r="DW763">
        <v>0</v>
      </c>
      <c r="DX763">
        <v>2</v>
      </c>
      <c r="DY763">
        <v>1</v>
      </c>
      <c r="DZ763">
        <v>1</v>
      </c>
      <c r="EA763">
        <v>10</v>
      </c>
      <c r="EB763">
        <f t="shared" si="30"/>
        <v>4</v>
      </c>
      <c r="EC763">
        <v>2</v>
      </c>
      <c r="EE763">
        <v>10</v>
      </c>
      <c r="EL763">
        <v>3</v>
      </c>
      <c r="EM763">
        <v>1</v>
      </c>
      <c r="EN763">
        <v>1</v>
      </c>
      <c r="EO763">
        <v>4</v>
      </c>
      <c r="EP763">
        <v>1</v>
      </c>
      <c r="EQ763">
        <v>1</v>
      </c>
      <c r="ER763">
        <v>1</v>
      </c>
      <c r="EZ763">
        <v>1</v>
      </c>
      <c r="FA763">
        <v>1</v>
      </c>
      <c r="FD763">
        <v>1</v>
      </c>
      <c r="FG763">
        <v>0</v>
      </c>
      <c r="FH763" t="s">
        <v>5510</v>
      </c>
      <c r="FI763">
        <v>2</v>
      </c>
      <c r="FJ763" t="s">
        <v>204</v>
      </c>
      <c r="FK763">
        <v>10</v>
      </c>
      <c r="FL763">
        <v>12</v>
      </c>
      <c r="FM763">
        <v>12</v>
      </c>
      <c r="FN763">
        <v>10</v>
      </c>
      <c r="FO763" t="s">
        <v>2220</v>
      </c>
      <c r="FP763">
        <v>0.5</v>
      </c>
      <c r="FQ763" t="s">
        <v>3180</v>
      </c>
      <c r="FR763" t="s">
        <v>3201</v>
      </c>
      <c r="FS763">
        <v>1</v>
      </c>
      <c r="FT763">
        <v>1</v>
      </c>
      <c r="FU763" t="s">
        <v>2221</v>
      </c>
      <c r="FV763" t="s">
        <v>3182</v>
      </c>
      <c r="FW763">
        <v>0</v>
      </c>
      <c r="FX763">
        <v>1</v>
      </c>
      <c r="FY763">
        <v>0</v>
      </c>
      <c r="FZ763">
        <v>0</v>
      </c>
      <c r="GA763">
        <v>7861</v>
      </c>
      <c r="GB763">
        <v>71</v>
      </c>
      <c r="GC763">
        <v>110.71830989999999</v>
      </c>
      <c r="GD763" t="s">
        <v>2401</v>
      </c>
      <c r="GE763">
        <v>1</v>
      </c>
      <c r="HG763" t="s">
        <v>202</v>
      </c>
      <c r="HJ763">
        <v>0</v>
      </c>
    </row>
    <row r="764" spans="1:218" x14ac:dyDescent="0.3">
      <c r="A764">
        <v>529</v>
      </c>
      <c r="B764" t="s">
        <v>3221</v>
      </c>
      <c r="C764" t="s">
        <v>5557</v>
      </c>
      <c r="D764" t="s">
        <v>212</v>
      </c>
      <c r="E764">
        <v>1</v>
      </c>
      <c r="F764" t="s">
        <v>202</v>
      </c>
      <c r="H764">
        <v>1</v>
      </c>
      <c r="M764">
        <v>1</v>
      </c>
      <c r="N764">
        <v>1</v>
      </c>
      <c r="U764">
        <v>1</v>
      </c>
      <c r="W764">
        <v>1</v>
      </c>
      <c r="X764" t="s">
        <v>5507</v>
      </c>
      <c r="Y764">
        <v>1</v>
      </c>
      <c r="Z764">
        <v>1</v>
      </c>
      <c r="AA764">
        <v>5</v>
      </c>
      <c r="AB764">
        <v>2</v>
      </c>
      <c r="AD764" t="s">
        <v>202</v>
      </c>
      <c r="AE764">
        <v>1</v>
      </c>
      <c r="AF764">
        <v>1</v>
      </c>
      <c r="AG764">
        <v>1</v>
      </c>
      <c r="AH764">
        <v>1</v>
      </c>
      <c r="AI764">
        <v>1</v>
      </c>
      <c r="AJ764">
        <v>1</v>
      </c>
      <c r="AK764" t="s">
        <v>5558</v>
      </c>
      <c r="AL764">
        <v>2</v>
      </c>
      <c r="AM764">
        <v>2</v>
      </c>
      <c r="AN764">
        <v>2</v>
      </c>
      <c r="AO764">
        <v>2</v>
      </c>
      <c r="AP764">
        <v>2</v>
      </c>
      <c r="AQ764">
        <v>2</v>
      </c>
      <c r="AR764" t="s">
        <v>5559</v>
      </c>
      <c r="AS764">
        <v>2</v>
      </c>
      <c r="AT764">
        <v>2</v>
      </c>
      <c r="AU764">
        <v>2</v>
      </c>
      <c r="AV764">
        <v>2</v>
      </c>
      <c r="AW764">
        <v>7</v>
      </c>
      <c r="AX764">
        <v>1</v>
      </c>
      <c r="AY764">
        <v>4</v>
      </c>
      <c r="BE764">
        <v>1</v>
      </c>
      <c r="BF764">
        <v>1</v>
      </c>
      <c r="BG764">
        <v>1</v>
      </c>
      <c r="BH764">
        <v>1</v>
      </c>
      <c r="BI764">
        <v>1</v>
      </c>
      <c r="BJ764">
        <v>1</v>
      </c>
      <c r="BK764">
        <v>1</v>
      </c>
      <c r="BL764">
        <v>1</v>
      </c>
      <c r="BM764">
        <v>1</v>
      </c>
      <c r="BN764">
        <v>1</v>
      </c>
      <c r="BO764">
        <v>1</v>
      </c>
      <c r="BP764">
        <v>1</v>
      </c>
      <c r="BQ764">
        <v>17</v>
      </c>
      <c r="BR764">
        <v>1</v>
      </c>
      <c r="BS764">
        <v>1</v>
      </c>
      <c r="BT764">
        <v>2</v>
      </c>
      <c r="BV764">
        <v>0</v>
      </c>
      <c r="BX764">
        <v>0</v>
      </c>
      <c r="BZ764">
        <v>0</v>
      </c>
      <c r="CB764">
        <v>0</v>
      </c>
      <c r="CD764">
        <v>0</v>
      </c>
      <c r="CF764">
        <v>2</v>
      </c>
      <c r="CJ764">
        <v>1</v>
      </c>
      <c r="CK764">
        <v>2</v>
      </c>
      <c r="CL764">
        <v>8</v>
      </c>
      <c r="CM764">
        <v>1</v>
      </c>
      <c r="CR764">
        <v>2</v>
      </c>
      <c r="CS764">
        <v>1</v>
      </c>
      <c r="CT764">
        <v>1</v>
      </c>
      <c r="CU764">
        <v>2</v>
      </c>
      <c r="CV764" t="s">
        <v>5560</v>
      </c>
      <c r="CW764">
        <v>1177</v>
      </c>
      <c r="CX764">
        <v>19.62</v>
      </c>
      <c r="CY764">
        <v>2</v>
      </c>
      <c r="CZ764">
        <v>1</v>
      </c>
      <c r="DA764" t="s">
        <v>3246</v>
      </c>
      <c r="DC764">
        <v>1</v>
      </c>
      <c r="DD764">
        <v>1</v>
      </c>
      <c r="DE764">
        <v>10</v>
      </c>
      <c r="DN764" t="s">
        <v>3912</v>
      </c>
      <c r="DO764" t="s">
        <v>3912</v>
      </c>
      <c r="DP764" t="s">
        <v>3178</v>
      </c>
      <c r="DQ764" t="s">
        <v>202</v>
      </c>
      <c r="DR764" t="s">
        <v>202</v>
      </c>
      <c r="DT764">
        <v>1</v>
      </c>
      <c r="DV764">
        <v>1</v>
      </c>
      <c r="DW764">
        <v>0</v>
      </c>
      <c r="DX764">
        <v>2</v>
      </c>
      <c r="DY764">
        <v>1</v>
      </c>
      <c r="DZ764">
        <v>1</v>
      </c>
      <c r="EA764">
        <v>7</v>
      </c>
      <c r="EB764">
        <f t="shared" si="30"/>
        <v>5</v>
      </c>
      <c r="EC764">
        <v>2</v>
      </c>
      <c r="EE764">
        <v>2</v>
      </c>
      <c r="EL764">
        <v>2</v>
      </c>
      <c r="EM764">
        <v>3</v>
      </c>
      <c r="EN764">
        <v>1</v>
      </c>
      <c r="EO764">
        <v>2</v>
      </c>
      <c r="EP764">
        <v>1</v>
      </c>
      <c r="EQ764">
        <v>1</v>
      </c>
      <c r="ER764">
        <v>2</v>
      </c>
      <c r="ES764">
        <v>1</v>
      </c>
      <c r="ET764">
        <v>5</v>
      </c>
      <c r="EU764">
        <f>IF(ET764&gt;=30,1,IF(ET764&gt;=20,2,IF(ET764&gt;=15,3,IF(ET764&gt;=10,4,IF(ET764&gt;=5,5,IF(ET764&gt;0,6,0))))))</f>
        <v>5</v>
      </c>
      <c r="EV764">
        <v>6</v>
      </c>
      <c r="EW764">
        <v>2</v>
      </c>
      <c r="EX764">
        <v>1</v>
      </c>
      <c r="EY764">
        <v>1</v>
      </c>
      <c r="EZ764">
        <v>2</v>
      </c>
      <c r="FE764">
        <v>1</v>
      </c>
      <c r="FG764">
        <v>0</v>
      </c>
      <c r="FH764" t="s">
        <v>5655</v>
      </c>
      <c r="FI764">
        <v>2</v>
      </c>
      <c r="FJ764" t="s">
        <v>204</v>
      </c>
      <c r="FK764">
        <v>2</v>
      </c>
      <c r="FL764">
        <v>12</v>
      </c>
      <c r="FM764">
        <v>12</v>
      </c>
      <c r="FN764">
        <v>7</v>
      </c>
      <c r="FO764" t="s">
        <v>2212</v>
      </c>
      <c r="FP764">
        <v>3.5</v>
      </c>
      <c r="FQ764" t="s">
        <v>3180</v>
      </c>
      <c r="FR764" t="s">
        <v>3189</v>
      </c>
      <c r="FS764">
        <v>0</v>
      </c>
      <c r="FT764">
        <v>1</v>
      </c>
      <c r="FU764" t="s">
        <v>2213</v>
      </c>
      <c r="FV764" t="s">
        <v>3182</v>
      </c>
      <c r="FW764">
        <v>1</v>
      </c>
      <c r="FX764">
        <v>0</v>
      </c>
      <c r="FY764">
        <v>1</v>
      </c>
      <c r="FZ764">
        <v>0</v>
      </c>
      <c r="GA764">
        <v>7861</v>
      </c>
      <c r="GB764">
        <v>71</v>
      </c>
      <c r="GC764">
        <v>110.71830989999999</v>
      </c>
      <c r="GD764" t="s">
        <v>2401</v>
      </c>
      <c r="GE764">
        <v>1</v>
      </c>
      <c r="HG764" t="s">
        <v>202</v>
      </c>
      <c r="HI764">
        <v>1</v>
      </c>
      <c r="HJ764">
        <v>1</v>
      </c>
    </row>
    <row r="765" spans="1:218" x14ac:dyDescent="0.3">
      <c r="A765">
        <v>538</v>
      </c>
      <c r="B765" t="s">
        <v>3320</v>
      </c>
      <c r="C765" t="s">
        <v>5561</v>
      </c>
      <c r="D765" t="s">
        <v>212</v>
      </c>
      <c r="E765">
        <v>1</v>
      </c>
      <c r="F765" t="s">
        <v>202</v>
      </c>
      <c r="H765">
        <v>1</v>
      </c>
      <c r="M765">
        <v>1</v>
      </c>
      <c r="N765">
        <v>1</v>
      </c>
      <c r="U765">
        <v>1</v>
      </c>
      <c r="W765">
        <v>1</v>
      </c>
      <c r="X765" t="s">
        <v>5507</v>
      </c>
      <c r="Y765">
        <v>1</v>
      </c>
      <c r="Z765">
        <v>1</v>
      </c>
      <c r="AA765">
        <v>1</v>
      </c>
      <c r="AB765">
        <v>-97</v>
      </c>
      <c r="AD765" t="s">
        <v>202</v>
      </c>
      <c r="AE765">
        <v>1</v>
      </c>
      <c r="AF765">
        <v>1</v>
      </c>
      <c r="AG765">
        <v>1</v>
      </c>
      <c r="AH765">
        <v>1</v>
      </c>
      <c r="AI765">
        <v>1</v>
      </c>
      <c r="AJ765">
        <v>2</v>
      </c>
      <c r="AK765" t="s">
        <v>5562</v>
      </c>
      <c r="AL765">
        <v>1</v>
      </c>
      <c r="AM765">
        <v>1</v>
      </c>
      <c r="AN765">
        <v>1</v>
      </c>
      <c r="AO765">
        <v>2</v>
      </c>
      <c r="AP765">
        <v>1</v>
      </c>
      <c r="AQ765">
        <v>1</v>
      </c>
      <c r="AR765" t="s">
        <v>5563</v>
      </c>
      <c r="AS765">
        <v>1</v>
      </c>
      <c r="AT765">
        <v>1</v>
      </c>
      <c r="AU765">
        <v>1</v>
      </c>
      <c r="AV765">
        <v>1</v>
      </c>
      <c r="AW765">
        <v>7</v>
      </c>
      <c r="AX765">
        <v>2</v>
      </c>
      <c r="AY765">
        <v>4</v>
      </c>
      <c r="AZ765">
        <v>1</v>
      </c>
      <c r="BE765">
        <v>1</v>
      </c>
      <c r="BF765">
        <v>1</v>
      </c>
      <c r="BG765">
        <v>1</v>
      </c>
      <c r="BH765">
        <v>1</v>
      </c>
      <c r="BI765">
        <v>1</v>
      </c>
      <c r="BJ765">
        <v>0</v>
      </c>
      <c r="BM765">
        <v>1</v>
      </c>
      <c r="BN765">
        <v>1</v>
      </c>
      <c r="BO765">
        <v>2</v>
      </c>
      <c r="BP765">
        <v>1</v>
      </c>
      <c r="BQ765">
        <v>13</v>
      </c>
      <c r="BR765">
        <v>1</v>
      </c>
      <c r="BS765">
        <v>1</v>
      </c>
      <c r="BT765">
        <v>3</v>
      </c>
      <c r="BV765">
        <v>1</v>
      </c>
      <c r="BX765">
        <v>0</v>
      </c>
      <c r="BZ765">
        <v>0</v>
      </c>
      <c r="CB765">
        <v>2</v>
      </c>
      <c r="CJ765">
        <v>1</v>
      </c>
      <c r="CK765">
        <v>2</v>
      </c>
      <c r="CL765">
        <v>8</v>
      </c>
      <c r="CM765">
        <v>1</v>
      </c>
      <c r="CR765">
        <v>2</v>
      </c>
      <c r="CS765">
        <v>-98</v>
      </c>
      <c r="CT765">
        <v>1</v>
      </c>
      <c r="CU765">
        <v>1</v>
      </c>
      <c r="CV765" t="s">
        <v>1035</v>
      </c>
      <c r="CW765">
        <v>1060</v>
      </c>
      <c r="CX765">
        <v>17.670000000000002</v>
      </c>
      <c r="CY765">
        <v>2</v>
      </c>
      <c r="CZ765">
        <v>1</v>
      </c>
      <c r="DA765" t="s">
        <v>3729</v>
      </c>
      <c r="DC765">
        <v>1</v>
      </c>
      <c r="DD765">
        <v>1</v>
      </c>
      <c r="DE765">
        <v>11</v>
      </c>
      <c r="DN765" t="s">
        <v>3912</v>
      </c>
      <c r="DO765" t="s">
        <v>3912</v>
      </c>
      <c r="DP765" t="s">
        <v>3178</v>
      </c>
      <c r="DQ765" t="s">
        <v>202</v>
      </c>
      <c r="DR765" t="s">
        <v>202</v>
      </c>
      <c r="DT765">
        <v>1</v>
      </c>
      <c r="DV765">
        <v>1</v>
      </c>
      <c r="DW765">
        <v>0</v>
      </c>
      <c r="DX765">
        <v>-97</v>
      </c>
      <c r="DY765">
        <v>1</v>
      </c>
      <c r="DZ765">
        <v>1</v>
      </c>
      <c r="EA765">
        <v>10</v>
      </c>
      <c r="EB765">
        <f t="shared" si="30"/>
        <v>4</v>
      </c>
      <c r="EC765">
        <v>2</v>
      </c>
      <c r="EE765">
        <v>10</v>
      </c>
      <c r="EL765">
        <v>1</v>
      </c>
      <c r="EM765">
        <v>3</v>
      </c>
      <c r="EN765">
        <v>1</v>
      </c>
      <c r="EO765">
        <v>1</v>
      </c>
      <c r="EP765">
        <v>2</v>
      </c>
      <c r="EZ765">
        <v>1</v>
      </c>
      <c r="FA765">
        <v>1</v>
      </c>
      <c r="FD765">
        <v>-77</v>
      </c>
      <c r="FG765">
        <v>0</v>
      </c>
      <c r="FH765" t="s">
        <v>5655</v>
      </c>
      <c r="FI765">
        <v>2</v>
      </c>
      <c r="FJ765" t="s">
        <v>204</v>
      </c>
      <c r="FK765">
        <v>10</v>
      </c>
      <c r="FL765">
        <v>12</v>
      </c>
      <c r="FM765">
        <v>12</v>
      </c>
      <c r="FN765">
        <v>10</v>
      </c>
      <c r="FO765" t="s">
        <v>2206</v>
      </c>
      <c r="FP765">
        <v>3.5</v>
      </c>
      <c r="FQ765" t="s">
        <v>3180</v>
      </c>
      <c r="FR765" t="s">
        <v>3196</v>
      </c>
      <c r="FS765">
        <v>1</v>
      </c>
      <c r="FT765">
        <v>0</v>
      </c>
      <c r="FU765" t="s">
        <v>2207</v>
      </c>
      <c r="FV765" t="s">
        <v>2207</v>
      </c>
      <c r="FW765">
        <v>0</v>
      </c>
      <c r="FX765">
        <v>1</v>
      </c>
      <c r="FY765">
        <v>0</v>
      </c>
      <c r="FZ765">
        <v>0</v>
      </c>
      <c r="GA765">
        <v>4970</v>
      </c>
      <c r="GB765">
        <v>32</v>
      </c>
      <c r="GC765">
        <v>155.3125</v>
      </c>
      <c r="GD765" t="s">
        <v>2401</v>
      </c>
      <c r="GE765">
        <v>1</v>
      </c>
      <c r="HG765" t="s">
        <v>202</v>
      </c>
      <c r="HJ765">
        <v>0</v>
      </c>
    </row>
    <row r="766" spans="1:218" x14ac:dyDescent="0.3">
      <c r="A766">
        <v>548</v>
      </c>
      <c r="B766" t="s">
        <v>3320</v>
      </c>
      <c r="C766" t="s">
        <v>5564</v>
      </c>
      <c r="D766" t="s">
        <v>212</v>
      </c>
      <c r="E766">
        <v>1</v>
      </c>
      <c r="F766" t="s">
        <v>202</v>
      </c>
      <c r="H766">
        <v>1</v>
      </c>
      <c r="M766">
        <v>1</v>
      </c>
      <c r="N766">
        <v>1</v>
      </c>
      <c r="U766">
        <v>1</v>
      </c>
      <c r="W766">
        <v>1</v>
      </c>
      <c r="X766" t="s">
        <v>5507</v>
      </c>
      <c r="Y766">
        <v>1</v>
      </c>
      <c r="Z766">
        <v>1</v>
      </c>
      <c r="AA766">
        <v>1</v>
      </c>
      <c r="AB766">
        <v>7</v>
      </c>
      <c r="AD766" t="s">
        <v>202</v>
      </c>
      <c r="AE766">
        <v>1</v>
      </c>
      <c r="AF766">
        <v>1</v>
      </c>
      <c r="AG766">
        <v>-97</v>
      </c>
      <c r="AH766">
        <v>1</v>
      </c>
      <c r="AI766">
        <v>1</v>
      </c>
      <c r="AJ766">
        <v>-97</v>
      </c>
      <c r="AK766" t="s">
        <v>4195</v>
      </c>
      <c r="AL766">
        <v>2</v>
      </c>
      <c r="AM766">
        <v>1</v>
      </c>
      <c r="AN766">
        <v>1</v>
      </c>
      <c r="AO766">
        <v>-97</v>
      </c>
      <c r="AP766">
        <v>1</v>
      </c>
      <c r="AQ766">
        <v>1</v>
      </c>
      <c r="AR766" t="s">
        <v>4196</v>
      </c>
      <c r="AS766">
        <v>2</v>
      </c>
      <c r="AT766">
        <v>-97</v>
      </c>
      <c r="AU766">
        <v>2</v>
      </c>
      <c r="AV766">
        <v>2</v>
      </c>
      <c r="AW766">
        <v>-97</v>
      </c>
      <c r="AX766">
        <v>-97</v>
      </c>
      <c r="AY766">
        <v>1</v>
      </c>
      <c r="BE766">
        <v>1</v>
      </c>
      <c r="BF766">
        <v>2</v>
      </c>
      <c r="BG766">
        <v>1</v>
      </c>
      <c r="BH766">
        <v>2</v>
      </c>
      <c r="BI766">
        <v>1</v>
      </c>
      <c r="BJ766">
        <v>0</v>
      </c>
      <c r="BM766">
        <v>1</v>
      </c>
      <c r="BN766">
        <v>1</v>
      </c>
      <c r="BO766">
        <v>4</v>
      </c>
      <c r="BP766">
        <v>1</v>
      </c>
      <c r="BQ766">
        <v>22</v>
      </c>
      <c r="BR766">
        <v>2</v>
      </c>
      <c r="BS766">
        <v>1</v>
      </c>
      <c r="BT766">
        <v>4</v>
      </c>
      <c r="BU766">
        <v>4</v>
      </c>
      <c r="BV766">
        <v>0</v>
      </c>
      <c r="BW766">
        <v>4</v>
      </c>
      <c r="BX766">
        <v>0</v>
      </c>
      <c r="BY766">
        <v>4</v>
      </c>
      <c r="BZ766">
        <v>2</v>
      </c>
      <c r="CA766">
        <v>4</v>
      </c>
      <c r="CB766">
        <v>0</v>
      </c>
      <c r="CC766">
        <v>4</v>
      </c>
      <c r="CD766">
        <v>0</v>
      </c>
      <c r="CE766">
        <v>4</v>
      </c>
      <c r="CF766">
        <v>0</v>
      </c>
      <c r="CG766">
        <v>4</v>
      </c>
      <c r="CH766">
        <v>2</v>
      </c>
      <c r="CI766">
        <v>4</v>
      </c>
      <c r="CJ766">
        <v>1</v>
      </c>
      <c r="CK766">
        <v>2</v>
      </c>
      <c r="CL766">
        <v>6</v>
      </c>
      <c r="CM766">
        <v>4</v>
      </c>
      <c r="CR766">
        <v>2</v>
      </c>
      <c r="CS766">
        <v>3</v>
      </c>
      <c r="CT766">
        <v>7</v>
      </c>
      <c r="CU766">
        <v>2</v>
      </c>
      <c r="CV766" t="s">
        <v>5565</v>
      </c>
      <c r="CW766">
        <v>1861</v>
      </c>
      <c r="CX766">
        <v>31.02</v>
      </c>
      <c r="CY766">
        <v>2</v>
      </c>
      <c r="CZ766">
        <v>1</v>
      </c>
      <c r="DA766" t="s">
        <v>624</v>
      </c>
      <c r="DC766">
        <v>1</v>
      </c>
      <c r="DD766">
        <v>1</v>
      </c>
      <c r="DE766">
        <v>11</v>
      </c>
      <c r="DN766" t="s">
        <v>3912</v>
      </c>
      <c r="DO766" t="s">
        <v>3912</v>
      </c>
      <c r="DP766" t="s">
        <v>3178</v>
      </c>
      <c r="DQ766" t="s">
        <v>202</v>
      </c>
      <c r="DR766" t="s">
        <v>202</v>
      </c>
      <c r="DT766">
        <v>1</v>
      </c>
      <c r="DV766">
        <v>1</v>
      </c>
      <c r="DW766">
        <v>0</v>
      </c>
      <c r="DX766">
        <v>7</v>
      </c>
      <c r="DY766">
        <v>1</v>
      </c>
      <c r="DZ766">
        <v>1</v>
      </c>
      <c r="EA766">
        <v>10</v>
      </c>
      <c r="EB766">
        <f t="shared" si="30"/>
        <v>4</v>
      </c>
      <c r="EC766">
        <v>1</v>
      </c>
      <c r="ED766">
        <v>10</v>
      </c>
      <c r="EL766">
        <v>1</v>
      </c>
      <c r="EM766">
        <v>2</v>
      </c>
      <c r="EN766">
        <v>-97</v>
      </c>
      <c r="EO766">
        <v>3</v>
      </c>
      <c r="EP766">
        <v>2</v>
      </c>
      <c r="EZ766">
        <v>1</v>
      </c>
      <c r="FA766">
        <v>3</v>
      </c>
      <c r="FD766">
        <v>1</v>
      </c>
      <c r="FG766">
        <v>0</v>
      </c>
      <c r="FH766" t="s">
        <v>5655</v>
      </c>
      <c r="FI766">
        <v>2</v>
      </c>
      <c r="FJ766" t="s">
        <v>204</v>
      </c>
      <c r="FK766">
        <v>0.83333330000000005</v>
      </c>
      <c r="FL766">
        <v>10</v>
      </c>
      <c r="FM766">
        <v>10</v>
      </c>
      <c r="FN766">
        <v>10</v>
      </c>
      <c r="FO766" t="s">
        <v>2206</v>
      </c>
      <c r="FP766">
        <v>1.5</v>
      </c>
      <c r="FQ766" t="s">
        <v>202</v>
      </c>
      <c r="FR766" t="s">
        <v>3181</v>
      </c>
      <c r="FS766">
        <v>1</v>
      </c>
      <c r="FT766">
        <v>0</v>
      </c>
      <c r="FU766" t="s">
        <v>2207</v>
      </c>
      <c r="FV766" t="s">
        <v>2207</v>
      </c>
      <c r="FW766">
        <v>0</v>
      </c>
      <c r="FX766">
        <v>1</v>
      </c>
      <c r="FY766">
        <v>0</v>
      </c>
      <c r="FZ766">
        <v>0</v>
      </c>
      <c r="GA766">
        <v>4970</v>
      </c>
      <c r="GB766">
        <v>32</v>
      </c>
      <c r="GC766">
        <v>155.3125</v>
      </c>
      <c r="GD766" t="s">
        <v>2401</v>
      </c>
      <c r="GE766">
        <v>1</v>
      </c>
      <c r="HG766" t="s">
        <v>202</v>
      </c>
      <c r="HJ766">
        <v>0</v>
      </c>
    </row>
    <row r="767" spans="1:218" x14ac:dyDescent="0.3">
      <c r="A767">
        <v>144</v>
      </c>
      <c r="B767" t="s">
        <v>4040</v>
      </c>
      <c r="C767" t="s">
        <v>5518</v>
      </c>
      <c r="D767" t="s">
        <v>194</v>
      </c>
      <c r="E767">
        <v>1</v>
      </c>
      <c r="F767" t="s">
        <v>202</v>
      </c>
      <c r="H767">
        <v>1</v>
      </c>
      <c r="M767">
        <v>1</v>
      </c>
      <c r="N767">
        <v>1</v>
      </c>
      <c r="U767">
        <v>1</v>
      </c>
      <c r="W767">
        <v>1</v>
      </c>
      <c r="X767" t="s">
        <v>5507</v>
      </c>
      <c r="Y767">
        <v>1</v>
      </c>
      <c r="Z767">
        <v>1</v>
      </c>
      <c r="AA767">
        <v>5</v>
      </c>
      <c r="AB767">
        <v>5</v>
      </c>
      <c r="AD767" t="s">
        <v>202</v>
      </c>
      <c r="AE767">
        <v>1</v>
      </c>
      <c r="AF767">
        <v>1</v>
      </c>
      <c r="AG767">
        <v>1</v>
      </c>
      <c r="AH767">
        <v>1</v>
      </c>
      <c r="AI767">
        <v>1</v>
      </c>
      <c r="AJ767">
        <v>1</v>
      </c>
      <c r="AK767" t="s">
        <v>5519</v>
      </c>
      <c r="AL767">
        <v>1</v>
      </c>
      <c r="AM767">
        <v>1</v>
      </c>
      <c r="AN767">
        <v>1</v>
      </c>
      <c r="AO767">
        <v>1</v>
      </c>
      <c r="AP767">
        <v>-97</v>
      </c>
      <c r="AQ767">
        <v>1</v>
      </c>
      <c r="AR767" t="s">
        <v>5520</v>
      </c>
      <c r="AS767">
        <v>1</v>
      </c>
      <c r="AT767">
        <v>1</v>
      </c>
      <c r="AU767">
        <v>1</v>
      </c>
      <c r="AV767">
        <v>1</v>
      </c>
      <c r="AW767">
        <v>7</v>
      </c>
      <c r="AX767">
        <v>1</v>
      </c>
      <c r="AY767">
        <v>3</v>
      </c>
      <c r="BE767">
        <v>1</v>
      </c>
      <c r="BF767">
        <v>2</v>
      </c>
      <c r="BG767">
        <v>1</v>
      </c>
      <c r="BH767">
        <v>2</v>
      </c>
      <c r="BI767">
        <v>1</v>
      </c>
      <c r="BJ767">
        <v>0</v>
      </c>
      <c r="BM767">
        <v>1</v>
      </c>
      <c r="BN767">
        <v>1</v>
      </c>
      <c r="BO767">
        <v>3</v>
      </c>
      <c r="BP767">
        <v>1</v>
      </c>
      <c r="BQ767">
        <v>53</v>
      </c>
      <c r="BR767">
        <v>5</v>
      </c>
      <c r="BS767">
        <v>1</v>
      </c>
      <c r="BT767">
        <v>2</v>
      </c>
      <c r="BV767">
        <v>0</v>
      </c>
      <c r="BX767">
        <v>0</v>
      </c>
      <c r="BZ767">
        <v>0</v>
      </c>
      <c r="CB767">
        <v>0</v>
      </c>
      <c r="CD767">
        <v>0</v>
      </c>
      <c r="CF767">
        <v>2</v>
      </c>
      <c r="CJ767">
        <v>1</v>
      </c>
      <c r="CK767">
        <v>2</v>
      </c>
      <c r="CL767">
        <v>6</v>
      </c>
      <c r="CM767">
        <v>1</v>
      </c>
      <c r="CR767">
        <v>2</v>
      </c>
      <c r="CS767">
        <v>5</v>
      </c>
      <c r="CT767">
        <v>1</v>
      </c>
      <c r="CU767">
        <v>1</v>
      </c>
      <c r="CV767" t="s">
        <v>5521</v>
      </c>
      <c r="CW767">
        <v>857</v>
      </c>
      <c r="CX767">
        <v>14.28</v>
      </c>
      <c r="CY767">
        <v>2</v>
      </c>
      <c r="CZ767">
        <v>1</v>
      </c>
      <c r="DA767" t="s">
        <v>397</v>
      </c>
      <c r="DC767">
        <v>1</v>
      </c>
      <c r="DD767">
        <v>1</v>
      </c>
      <c r="DE767">
        <v>24</v>
      </c>
      <c r="DN767" t="s">
        <v>3177</v>
      </c>
      <c r="DO767" t="s">
        <v>3177</v>
      </c>
      <c r="DP767" t="s">
        <v>3178</v>
      </c>
      <c r="DQ767" t="s">
        <v>202</v>
      </c>
      <c r="DR767" t="s">
        <v>202</v>
      </c>
      <c r="DT767">
        <v>1</v>
      </c>
      <c r="DV767">
        <v>1</v>
      </c>
      <c r="DW767">
        <v>0</v>
      </c>
      <c r="DX767">
        <v>5</v>
      </c>
      <c r="DY767">
        <v>1</v>
      </c>
      <c r="DZ767">
        <v>1</v>
      </c>
      <c r="EA767">
        <v>10</v>
      </c>
      <c r="EB767">
        <f t="shared" si="30"/>
        <v>4</v>
      </c>
      <c r="EC767">
        <v>1</v>
      </c>
      <c r="ED767">
        <v>10</v>
      </c>
      <c r="EL767">
        <v>1</v>
      </c>
      <c r="EM767">
        <v>3</v>
      </c>
      <c r="EN767">
        <v>1</v>
      </c>
      <c r="EO767">
        <v>1</v>
      </c>
      <c r="EP767">
        <v>1</v>
      </c>
      <c r="EQ767">
        <v>1</v>
      </c>
      <c r="ER767">
        <v>1</v>
      </c>
      <c r="EZ767">
        <v>1</v>
      </c>
      <c r="FA767">
        <v>1</v>
      </c>
      <c r="FD767">
        <v>1</v>
      </c>
      <c r="FG767">
        <v>0</v>
      </c>
      <c r="FH767" t="s">
        <v>5510</v>
      </c>
      <c r="FI767">
        <v>2</v>
      </c>
      <c r="FJ767" t="s">
        <v>204</v>
      </c>
      <c r="FK767">
        <v>0.83333330000000005</v>
      </c>
      <c r="FL767">
        <v>10</v>
      </c>
      <c r="FM767">
        <v>10</v>
      </c>
      <c r="FN767">
        <v>10</v>
      </c>
      <c r="FO767" t="s">
        <v>2206</v>
      </c>
      <c r="FP767">
        <v>3.5</v>
      </c>
      <c r="FQ767" t="s">
        <v>3180</v>
      </c>
      <c r="FR767" t="s">
        <v>3196</v>
      </c>
      <c r="FS767">
        <v>1</v>
      </c>
      <c r="FT767">
        <v>1</v>
      </c>
      <c r="FU767" t="s">
        <v>2221</v>
      </c>
      <c r="FV767" t="s">
        <v>3182</v>
      </c>
      <c r="FW767">
        <v>0</v>
      </c>
      <c r="FX767">
        <v>1</v>
      </c>
      <c r="FY767">
        <v>0</v>
      </c>
      <c r="FZ767">
        <v>0</v>
      </c>
      <c r="GA767">
        <v>1601</v>
      </c>
      <c r="GB767">
        <v>16</v>
      </c>
      <c r="GC767">
        <v>100.0625</v>
      </c>
      <c r="GD767" t="s">
        <v>2401</v>
      </c>
      <c r="GE767">
        <v>1</v>
      </c>
      <c r="HG767" t="s">
        <v>202</v>
      </c>
      <c r="HJ767">
        <v>0</v>
      </c>
    </row>
    <row r="768" spans="1:218" x14ac:dyDescent="0.3">
      <c r="A768">
        <v>708</v>
      </c>
      <c r="B768" t="s">
        <v>3633</v>
      </c>
      <c r="C768" t="s">
        <v>4041</v>
      </c>
      <c r="D768" t="s">
        <v>194</v>
      </c>
      <c r="E768">
        <v>1</v>
      </c>
      <c r="F768" t="s">
        <v>202</v>
      </c>
      <c r="H768">
        <v>1</v>
      </c>
      <c r="M768">
        <v>1</v>
      </c>
      <c r="N768">
        <v>1</v>
      </c>
      <c r="U768">
        <v>1</v>
      </c>
      <c r="W768">
        <v>1</v>
      </c>
      <c r="X768" t="s">
        <v>5507</v>
      </c>
      <c r="Y768">
        <v>1</v>
      </c>
      <c r="Z768">
        <v>1</v>
      </c>
      <c r="AA768">
        <v>8</v>
      </c>
      <c r="AB768">
        <v>1</v>
      </c>
      <c r="AD768" t="s">
        <v>202</v>
      </c>
      <c r="AE768">
        <v>1</v>
      </c>
      <c r="AF768">
        <v>1</v>
      </c>
      <c r="AG768">
        <v>1</v>
      </c>
      <c r="AH768">
        <v>1</v>
      </c>
      <c r="AI768">
        <v>1</v>
      </c>
      <c r="AJ768">
        <v>1</v>
      </c>
      <c r="AK768" t="s">
        <v>5669</v>
      </c>
      <c r="AL768">
        <v>1</v>
      </c>
      <c r="AM768">
        <v>1</v>
      </c>
      <c r="AN768">
        <v>1</v>
      </c>
      <c r="AO768">
        <v>1</v>
      </c>
      <c r="AP768">
        <v>1</v>
      </c>
      <c r="AQ768">
        <v>1</v>
      </c>
      <c r="AR768" t="s">
        <v>5670</v>
      </c>
      <c r="AS768">
        <v>2</v>
      </c>
      <c r="AT768">
        <v>1</v>
      </c>
      <c r="AU768">
        <v>1</v>
      </c>
      <c r="AV768">
        <v>1</v>
      </c>
      <c r="AW768">
        <v>7</v>
      </c>
      <c r="AX768">
        <v>1</v>
      </c>
      <c r="AY768">
        <v>4</v>
      </c>
      <c r="AZ768">
        <v>5</v>
      </c>
      <c r="BA768">
        <v>1</v>
      </c>
      <c r="BB768">
        <v>2</v>
      </c>
      <c r="BC768">
        <v>6</v>
      </c>
      <c r="BD768">
        <v>3</v>
      </c>
      <c r="BE768">
        <v>1</v>
      </c>
      <c r="BF768">
        <v>3</v>
      </c>
      <c r="BG768">
        <v>1</v>
      </c>
      <c r="BH768">
        <v>2</v>
      </c>
      <c r="BI768">
        <v>1</v>
      </c>
      <c r="BJ768">
        <v>0</v>
      </c>
      <c r="BM768">
        <v>1</v>
      </c>
      <c r="BN768">
        <v>1</v>
      </c>
      <c r="BO768">
        <v>3</v>
      </c>
      <c r="BP768">
        <v>1</v>
      </c>
      <c r="BQ768">
        <v>8</v>
      </c>
      <c r="BR768">
        <v>6</v>
      </c>
      <c r="BS768">
        <v>1</v>
      </c>
      <c r="BT768">
        <v>2</v>
      </c>
      <c r="BV768">
        <v>0</v>
      </c>
      <c r="BX768">
        <v>0</v>
      </c>
      <c r="BZ768">
        <v>0</v>
      </c>
      <c r="CB768">
        <v>0</v>
      </c>
      <c r="CD768">
        <v>0</v>
      </c>
      <c r="CF768">
        <v>2</v>
      </c>
      <c r="CJ768">
        <v>1</v>
      </c>
      <c r="CK768">
        <v>2</v>
      </c>
      <c r="CL768">
        <v>5</v>
      </c>
      <c r="CM768">
        <v>4</v>
      </c>
      <c r="CR768">
        <v>2</v>
      </c>
      <c r="CS768">
        <v>10</v>
      </c>
      <c r="CT768">
        <v>1</v>
      </c>
      <c r="CU768">
        <v>2</v>
      </c>
      <c r="CV768" t="s">
        <v>2760</v>
      </c>
      <c r="CW768">
        <v>988</v>
      </c>
      <c r="CX768">
        <v>16.47</v>
      </c>
      <c r="CY768">
        <v>2</v>
      </c>
      <c r="CZ768">
        <v>1</v>
      </c>
      <c r="DA768" t="s">
        <v>3957</v>
      </c>
      <c r="DC768">
        <v>1</v>
      </c>
      <c r="DD768">
        <v>1</v>
      </c>
      <c r="DE768">
        <v>23</v>
      </c>
      <c r="DN768" t="s">
        <v>4107</v>
      </c>
      <c r="DO768" t="s">
        <v>4107</v>
      </c>
      <c r="DP768" t="s">
        <v>3178</v>
      </c>
      <c r="DQ768" t="s">
        <v>202</v>
      </c>
      <c r="DR768" t="s">
        <v>202</v>
      </c>
      <c r="DT768">
        <v>1</v>
      </c>
      <c r="DV768">
        <v>1</v>
      </c>
      <c r="DW768">
        <v>0</v>
      </c>
      <c r="DX768">
        <v>1</v>
      </c>
      <c r="DY768">
        <v>1</v>
      </c>
      <c r="DZ768">
        <v>1</v>
      </c>
      <c r="EA768">
        <v>12</v>
      </c>
      <c r="EB768">
        <f t="shared" si="30"/>
        <v>4</v>
      </c>
      <c r="EC768">
        <v>2</v>
      </c>
      <c r="EE768">
        <v>12</v>
      </c>
      <c r="EL768">
        <v>1</v>
      </c>
      <c r="EM768">
        <v>1</v>
      </c>
      <c r="EN768">
        <v>1</v>
      </c>
      <c r="EO768">
        <v>1</v>
      </c>
      <c r="EP768">
        <v>1</v>
      </c>
      <c r="EQ768">
        <v>1</v>
      </c>
      <c r="ER768">
        <v>2</v>
      </c>
      <c r="ES768">
        <v>1</v>
      </c>
      <c r="ET768">
        <v>2</v>
      </c>
      <c r="EU768">
        <f>IF(ET768&gt;=30,1,IF(ET768&gt;=20,2,IF(ET768&gt;=15,3,IF(ET768&gt;=10,4,IF(ET768&gt;=5,5,IF(ET768&gt;0,6,0))))))</f>
        <v>6</v>
      </c>
      <c r="EV768">
        <v>1</v>
      </c>
      <c r="EW768">
        <v>2</v>
      </c>
      <c r="EX768">
        <v>1</v>
      </c>
      <c r="EY768">
        <v>4</v>
      </c>
      <c r="EZ768">
        <v>1</v>
      </c>
      <c r="FA768">
        <v>1</v>
      </c>
      <c r="FD768">
        <v>3</v>
      </c>
      <c r="FG768">
        <v>0</v>
      </c>
      <c r="FH768" t="s">
        <v>5655</v>
      </c>
      <c r="FI768">
        <v>2</v>
      </c>
      <c r="FJ768" t="s">
        <v>204</v>
      </c>
      <c r="FK768">
        <v>12</v>
      </c>
      <c r="FL768">
        <v>12</v>
      </c>
      <c r="FM768">
        <v>12</v>
      </c>
      <c r="FN768">
        <v>12</v>
      </c>
      <c r="FO768" t="s">
        <v>2206</v>
      </c>
      <c r="FP768">
        <v>0.5</v>
      </c>
      <c r="FQ768" t="s">
        <v>3180</v>
      </c>
      <c r="FR768" t="s">
        <v>3196</v>
      </c>
      <c r="FS768">
        <v>1</v>
      </c>
      <c r="FT768">
        <v>1</v>
      </c>
      <c r="FU768" t="s">
        <v>2213</v>
      </c>
      <c r="FV768" t="s">
        <v>3182</v>
      </c>
      <c r="FW768">
        <v>0</v>
      </c>
      <c r="FX768">
        <v>1</v>
      </c>
      <c r="FY768">
        <v>0</v>
      </c>
      <c r="FZ768">
        <v>0</v>
      </c>
      <c r="GA768">
        <v>2784</v>
      </c>
      <c r="GB768">
        <v>14</v>
      </c>
      <c r="GC768">
        <v>198.85714290000001</v>
      </c>
      <c r="GD768" t="s">
        <v>2401</v>
      </c>
      <c r="GE768">
        <v>1</v>
      </c>
      <c r="HG768" t="s">
        <v>202</v>
      </c>
      <c r="HJ768">
        <v>0</v>
      </c>
    </row>
    <row r="769" spans="1:218" x14ac:dyDescent="0.3">
      <c r="A769">
        <v>853</v>
      </c>
      <c r="B769" t="s">
        <v>3320</v>
      </c>
      <c r="C769" t="s">
        <v>5573</v>
      </c>
      <c r="D769" t="s">
        <v>212</v>
      </c>
      <c r="E769">
        <v>1</v>
      </c>
      <c r="F769" t="s">
        <v>202</v>
      </c>
      <c r="H769">
        <v>1</v>
      </c>
      <c r="M769">
        <v>1</v>
      </c>
      <c r="N769">
        <v>1</v>
      </c>
      <c r="U769">
        <v>1</v>
      </c>
      <c r="W769">
        <v>1</v>
      </c>
      <c r="X769" t="s">
        <v>5507</v>
      </c>
      <c r="Y769">
        <v>1</v>
      </c>
      <c r="Z769">
        <v>1</v>
      </c>
      <c r="AA769">
        <v>1</v>
      </c>
      <c r="AB769">
        <v>8</v>
      </c>
      <c r="AD769" t="s">
        <v>202</v>
      </c>
      <c r="AE769">
        <v>1</v>
      </c>
      <c r="AF769">
        <v>1</v>
      </c>
      <c r="AG769">
        <v>1</v>
      </c>
      <c r="AH769">
        <v>2</v>
      </c>
      <c r="AI769">
        <v>2</v>
      </c>
      <c r="AJ769">
        <v>2</v>
      </c>
      <c r="AK769" t="s">
        <v>5574</v>
      </c>
      <c r="AL769">
        <v>1</v>
      </c>
      <c r="AM769">
        <v>2</v>
      </c>
      <c r="AN769">
        <v>1</v>
      </c>
      <c r="AO769">
        <v>2</v>
      </c>
      <c r="AP769">
        <v>2</v>
      </c>
      <c r="AQ769">
        <v>1</v>
      </c>
      <c r="AR769" t="s">
        <v>5575</v>
      </c>
      <c r="AS769">
        <v>1</v>
      </c>
      <c r="AT769">
        <v>1</v>
      </c>
      <c r="AU769">
        <v>2</v>
      </c>
      <c r="AV769">
        <v>1</v>
      </c>
      <c r="AW769">
        <v>7</v>
      </c>
      <c r="AX769">
        <v>1</v>
      </c>
      <c r="AY769">
        <v>4</v>
      </c>
      <c r="BE769">
        <v>1</v>
      </c>
      <c r="BF769">
        <v>1</v>
      </c>
      <c r="BG769">
        <v>1</v>
      </c>
      <c r="BH769">
        <v>1</v>
      </c>
      <c r="BI769">
        <v>1</v>
      </c>
      <c r="BJ769">
        <v>1</v>
      </c>
      <c r="BK769">
        <v>1</v>
      </c>
      <c r="BL769">
        <v>1</v>
      </c>
      <c r="BM769">
        <v>3</v>
      </c>
      <c r="BN769">
        <v>1</v>
      </c>
      <c r="BO769">
        <v>2</v>
      </c>
      <c r="BP769">
        <v>1</v>
      </c>
      <c r="BQ769">
        <v>4</v>
      </c>
      <c r="BR769">
        <v>1</v>
      </c>
      <c r="BS769">
        <v>1</v>
      </c>
      <c r="BT769">
        <v>1</v>
      </c>
      <c r="BV769">
        <v>0</v>
      </c>
      <c r="BX769">
        <v>0</v>
      </c>
      <c r="BZ769">
        <v>0</v>
      </c>
      <c r="CB769">
        <v>0</v>
      </c>
      <c r="CD769">
        <v>0</v>
      </c>
      <c r="CF769">
        <v>1</v>
      </c>
      <c r="CJ769">
        <v>2</v>
      </c>
      <c r="CK769">
        <v>2</v>
      </c>
      <c r="CL769">
        <v>5</v>
      </c>
      <c r="CM769">
        <v>1</v>
      </c>
      <c r="CR769">
        <v>2</v>
      </c>
      <c r="CS769">
        <v>-98</v>
      </c>
      <c r="CT769">
        <v>1</v>
      </c>
      <c r="CU769">
        <v>2</v>
      </c>
      <c r="CV769" t="s">
        <v>5576</v>
      </c>
      <c r="CW769">
        <v>737</v>
      </c>
      <c r="CX769">
        <v>12.28</v>
      </c>
      <c r="CY769">
        <v>2</v>
      </c>
      <c r="CZ769">
        <v>1</v>
      </c>
      <c r="DA769" t="s">
        <v>275</v>
      </c>
      <c r="DC769">
        <v>1</v>
      </c>
      <c r="DD769">
        <v>1</v>
      </c>
      <c r="DE769">
        <v>11</v>
      </c>
      <c r="DN769" t="s">
        <v>4423</v>
      </c>
      <c r="DO769" t="s">
        <v>4423</v>
      </c>
      <c r="DP769" t="s">
        <v>3178</v>
      </c>
      <c r="DQ769" t="s">
        <v>202</v>
      </c>
      <c r="DR769" t="s">
        <v>202</v>
      </c>
      <c r="DT769">
        <v>1</v>
      </c>
      <c r="DV769">
        <v>1</v>
      </c>
      <c r="DW769">
        <v>0</v>
      </c>
      <c r="DX769">
        <v>8</v>
      </c>
      <c r="DY769">
        <v>1</v>
      </c>
      <c r="DZ769">
        <v>1</v>
      </c>
      <c r="EA769">
        <v>5</v>
      </c>
      <c r="EB769">
        <f t="shared" si="30"/>
        <v>5</v>
      </c>
      <c r="EC769">
        <v>1</v>
      </c>
      <c r="ED769">
        <v>7</v>
      </c>
      <c r="EL769">
        <v>1</v>
      </c>
      <c r="EM769">
        <v>4</v>
      </c>
      <c r="EN769">
        <v>1</v>
      </c>
      <c r="EO769">
        <v>2</v>
      </c>
      <c r="EP769">
        <v>2</v>
      </c>
      <c r="EZ769">
        <v>1</v>
      </c>
      <c r="FA769">
        <v>1</v>
      </c>
      <c r="FD769">
        <v>1</v>
      </c>
      <c r="FG769">
        <v>0</v>
      </c>
      <c r="FH769" t="s">
        <v>5655</v>
      </c>
      <c r="FI769">
        <v>2</v>
      </c>
      <c r="FJ769" t="s">
        <v>204</v>
      </c>
      <c r="FK769">
        <v>0.58333330000000005</v>
      </c>
      <c r="FL769">
        <v>7</v>
      </c>
      <c r="FM769">
        <v>7</v>
      </c>
      <c r="FN769">
        <v>5</v>
      </c>
      <c r="FO769" t="s">
        <v>2206</v>
      </c>
      <c r="FP769">
        <v>7.5</v>
      </c>
      <c r="FQ769" t="s">
        <v>3180</v>
      </c>
      <c r="FR769" t="s">
        <v>3189</v>
      </c>
      <c r="FS769">
        <v>0</v>
      </c>
      <c r="FT769">
        <v>0</v>
      </c>
      <c r="FU769" t="s">
        <v>2207</v>
      </c>
      <c r="FV769" t="s">
        <v>2207</v>
      </c>
      <c r="FW769">
        <v>0</v>
      </c>
      <c r="FX769">
        <v>1</v>
      </c>
      <c r="FY769">
        <v>0</v>
      </c>
      <c r="FZ769">
        <v>0</v>
      </c>
      <c r="GA769">
        <v>4970</v>
      </c>
      <c r="GB769">
        <v>32</v>
      </c>
      <c r="GC769">
        <v>155.3125</v>
      </c>
      <c r="GD769" t="s">
        <v>2401</v>
      </c>
      <c r="GE769">
        <v>1</v>
      </c>
      <c r="HG769" t="s">
        <v>202</v>
      </c>
      <c r="HJ769">
        <v>0</v>
      </c>
    </row>
    <row r="770" spans="1:218" x14ac:dyDescent="0.3">
      <c r="A770">
        <v>388</v>
      </c>
      <c r="B770" t="s">
        <v>3320</v>
      </c>
      <c r="C770" t="s">
        <v>5547</v>
      </c>
      <c r="D770" t="s">
        <v>212</v>
      </c>
      <c r="E770">
        <v>1</v>
      </c>
      <c r="F770" t="s">
        <v>202</v>
      </c>
      <c r="H770">
        <v>1</v>
      </c>
      <c r="M770">
        <v>1</v>
      </c>
      <c r="N770">
        <v>1</v>
      </c>
      <c r="U770">
        <v>1</v>
      </c>
      <c r="W770">
        <v>1</v>
      </c>
      <c r="X770" t="s">
        <v>5507</v>
      </c>
      <c r="Y770">
        <v>1</v>
      </c>
      <c r="Z770">
        <v>1</v>
      </c>
      <c r="AA770">
        <v>2</v>
      </c>
      <c r="AB770">
        <v>2</v>
      </c>
      <c r="AD770" t="s">
        <v>202</v>
      </c>
      <c r="AE770">
        <v>1</v>
      </c>
      <c r="AF770">
        <v>2</v>
      </c>
      <c r="AG770">
        <v>1</v>
      </c>
      <c r="AH770">
        <v>1</v>
      </c>
      <c r="AI770">
        <v>2</v>
      </c>
      <c r="AJ770">
        <v>1</v>
      </c>
      <c r="AK770" t="s">
        <v>3834</v>
      </c>
      <c r="AL770">
        <v>1</v>
      </c>
      <c r="AM770">
        <v>1</v>
      </c>
      <c r="AN770">
        <v>2</v>
      </c>
      <c r="AO770">
        <v>2</v>
      </c>
      <c r="AP770">
        <v>2</v>
      </c>
      <c r="AQ770">
        <v>1</v>
      </c>
      <c r="AR770" t="s">
        <v>3835</v>
      </c>
      <c r="AS770">
        <v>2</v>
      </c>
      <c r="AT770">
        <v>1</v>
      </c>
      <c r="AU770">
        <v>1</v>
      </c>
      <c r="AV770">
        <v>2</v>
      </c>
      <c r="AW770">
        <v>7</v>
      </c>
      <c r="AX770">
        <v>1</v>
      </c>
      <c r="AY770">
        <v>4</v>
      </c>
      <c r="BE770">
        <v>1</v>
      </c>
      <c r="BF770">
        <v>1</v>
      </c>
      <c r="BG770">
        <v>1</v>
      </c>
      <c r="BH770">
        <v>1</v>
      </c>
      <c r="BI770">
        <v>1</v>
      </c>
      <c r="BJ770">
        <v>1</v>
      </c>
      <c r="BK770">
        <v>1</v>
      </c>
      <c r="BL770">
        <v>0</v>
      </c>
      <c r="BM770">
        <v>1</v>
      </c>
      <c r="BN770">
        <v>1</v>
      </c>
      <c r="BO770">
        <v>4</v>
      </c>
      <c r="BP770">
        <v>1</v>
      </c>
      <c r="BQ770">
        <v>10</v>
      </c>
      <c r="BR770">
        <v>3</v>
      </c>
      <c r="BS770">
        <v>1</v>
      </c>
      <c r="BT770">
        <v>5</v>
      </c>
      <c r="BV770">
        <v>1</v>
      </c>
      <c r="BX770">
        <v>2</v>
      </c>
      <c r="BZ770">
        <v>0</v>
      </c>
      <c r="CB770">
        <v>1</v>
      </c>
      <c r="CD770">
        <v>1</v>
      </c>
      <c r="CJ770">
        <v>1</v>
      </c>
      <c r="CK770">
        <v>2</v>
      </c>
      <c r="CL770">
        <v>5</v>
      </c>
      <c r="CM770">
        <v>1</v>
      </c>
      <c r="CR770">
        <v>2</v>
      </c>
      <c r="CS770">
        <v>7</v>
      </c>
      <c r="CT770">
        <v>1</v>
      </c>
      <c r="CU770">
        <v>2</v>
      </c>
      <c r="CV770" t="s">
        <v>3848</v>
      </c>
      <c r="CW770">
        <v>858</v>
      </c>
      <c r="CX770">
        <v>14.3</v>
      </c>
      <c r="CY770">
        <v>2</v>
      </c>
      <c r="CZ770">
        <v>1</v>
      </c>
      <c r="DA770" t="s">
        <v>3658</v>
      </c>
      <c r="DC770">
        <v>1</v>
      </c>
      <c r="DD770">
        <v>1</v>
      </c>
      <c r="DE770">
        <v>11</v>
      </c>
      <c r="DN770" t="s">
        <v>3622</v>
      </c>
      <c r="DO770" t="s">
        <v>3622</v>
      </c>
      <c r="DP770" t="s">
        <v>3178</v>
      </c>
      <c r="DQ770" t="s">
        <v>202</v>
      </c>
      <c r="DR770" t="s">
        <v>202</v>
      </c>
      <c r="DT770">
        <v>1</v>
      </c>
      <c r="DV770">
        <v>1</v>
      </c>
      <c r="DW770">
        <v>0</v>
      </c>
      <c r="DX770">
        <v>2</v>
      </c>
      <c r="DY770">
        <v>1</v>
      </c>
      <c r="DZ770">
        <v>1</v>
      </c>
      <c r="EA770">
        <v>6</v>
      </c>
      <c r="EB770">
        <f t="shared" si="30"/>
        <v>5</v>
      </c>
      <c r="EC770">
        <v>2</v>
      </c>
      <c r="EE770">
        <v>11</v>
      </c>
      <c r="EL770">
        <v>3</v>
      </c>
      <c r="EM770">
        <v>1</v>
      </c>
      <c r="EN770">
        <v>1</v>
      </c>
      <c r="EO770">
        <v>1</v>
      </c>
      <c r="EP770">
        <v>1</v>
      </c>
      <c r="EQ770">
        <v>1</v>
      </c>
      <c r="ER770">
        <v>1</v>
      </c>
      <c r="EZ770">
        <v>1</v>
      </c>
      <c r="FA770">
        <v>1</v>
      </c>
      <c r="FD770">
        <v>1</v>
      </c>
      <c r="FG770">
        <v>0</v>
      </c>
      <c r="FH770" t="s">
        <v>5510</v>
      </c>
      <c r="FI770">
        <v>2</v>
      </c>
      <c r="FJ770" t="s">
        <v>204</v>
      </c>
      <c r="FK770">
        <v>11</v>
      </c>
      <c r="FL770">
        <v>12</v>
      </c>
      <c r="FM770">
        <v>12</v>
      </c>
      <c r="FN770">
        <v>6</v>
      </c>
      <c r="FO770" t="s">
        <v>2220</v>
      </c>
      <c r="FP770">
        <v>0.5</v>
      </c>
      <c r="FQ770" t="s">
        <v>3180</v>
      </c>
      <c r="FR770" t="s">
        <v>3196</v>
      </c>
      <c r="FS770">
        <v>1</v>
      </c>
      <c r="FT770">
        <v>1</v>
      </c>
      <c r="FU770" t="s">
        <v>2221</v>
      </c>
      <c r="FV770" t="s">
        <v>3182</v>
      </c>
      <c r="FW770">
        <v>0</v>
      </c>
      <c r="FX770">
        <v>1</v>
      </c>
      <c r="FY770">
        <v>0</v>
      </c>
      <c r="FZ770">
        <v>0</v>
      </c>
      <c r="GA770">
        <v>4970</v>
      </c>
      <c r="GB770">
        <v>32</v>
      </c>
      <c r="GC770">
        <v>155.3125</v>
      </c>
      <c r="GD770" t="s">
        <v>2401</v>
      </c>
      <c r="GE770">
        <v>1</v>
      </c>
      <c r="HG770" t="s">
        <v>202</v>
      </c>
      <c r="HJ770">
        <v>0</v>
      </c>
    </row>
    <row r="771" spans="1:218" x14ac:dyDescent="0.3">
      <c r="A771">
        <v>951</v>
      </c>
      <c r="B771" t="s">
        <v>3854</v>
      </c>
      <c r="C771" t="s">
        <v>5581</v>
      </c>
      <c r="D771" t="s">
        <v>265</v>
      </c>
      <c r="E771">
        <v>1</v>
      </c>
      <c r="F771" t="s">
        <v>202</v>
      </c>
      <c r="H771">
        <v>1</v>
      </c>
      <c r="M771">
        <v>1</v>
      </c>
      <c r="N771">
        <v>1</v>
      </c>
      <c r="U771">
        <v>1</v>
      </c>
      <c r="W771">
        <v>1</v>
      </c>
      <c r="X771" t="s">
        <v>5507</v>
      </c>
      <c r="Y771">
        <v>1</v>
      </c>
      <c r="Z771">
        <v>1</v>
      </c>
      <c r="AA771">
        <v>2</v>
      </c>
      <c r="AB771">
        <v>5</v>
      </c>
      <c r="AD771" t="s">
        <v>202</v>
      </c>
      <c r="AE771">
        <v>1</v>
      </c>
      <c r="AF771">
        <v>1</v>
      </c>
      <c r="AG771">
        <v>1</v>
      </c>
      <c r="AH771">
        <v>1</v>
      </c>
      <c r="AI771">
        <v>1</v>
      </c>
      <c r="AJ771">
        <v>1</v>
      </c>
      <c r="AK771" t="s">
        <v>5297</v>
      </c>
      <c r="AL771">
        <v>1</v>
      </c>
      <c r="AM771">
        <v>1</v>
      </c>
      <c r="AN771">
        <v>1</v>
      </c>
      <c r="AO771">
        <v>2</v>
      </c>
      <c r="AP771">
        <v>1</v>
      </c>
      <c r="AQ771">
        <v>1</v>
      </c>
      <c r="AR771" t="s">
        <v>5298</v>
      </c>
      <c r="AS771">
        <v>2</v>
      </c>
      <c r="AT771">
        <v>2</v>
      </c>
      <c r="AU771">
        <v>1</v>
      </c>
      <c r="AV771">
        <v>1</v>
      </c>
      <c r="AW771">
        <v>7</v>
      </c>
      <c r="AX771">
        <v>4</v>
      </c>
      <c r="AY771">
        <v>1</v>
      </c>
      <c r="BE771">
        <v>1</v>
      </c>
      <c r="BF771">
        <v>2</v>
      </c>
      <c r="BG771">
        <v>1</v>
      </c>
      <c r="BH771">
        <v>2</v>
      </c>
      <c r="BI771">
        <v>1</v>
      </c>
      <c r="BJ771">
        <v>1</v>
      </c>
      <c r="BK771">
        <v>1</v>
      </c>
      <c r="BL771">
        <v>1</v>
      </c>
      <c r="BM771">
        <v>3</v>
      </c>
      <c r="BN771">
        <v>1</v>
      </c>
      <c r="BO771">
        <v>4</v>
      </c>
      <c r="BP771">
        <v>1</v>
      </c>
      <c r="BQ771">
        <v>12</v>
      </c>
      <c r="BR771">
        <v>1</v>
      </c>
      <c r="BS771">
        <v>1</v>
      </c>
      <c r="BT771">
        <v>6</v>
      </c>
      <c r="BV771">
        <v>2</v>
      </c>
      <c r="BX771">
        <v>0</v>
      </c>
      <c r="BZ771">
        <v>0</v>
      </c>
      <c r="CB771">
        <v>4</v>
      </c>
      <c r="CJ771">
        <v>2</v>
      </c>
      <c r="CK771">
        <v>2</v>
      </c>
      <c r="CL771">
        <v>8</v>
      </c>
      <c r="CM771">
        <v>7</v>
      </c>
      <c r="CR771">
        <v>2</v>
      </c>
      <c r="CS771">
        <v>3</v>
      </c>
      <c r="CT771">
        <v>1</v>
      </c>
      <c r="CU771">
        <v>1</v>
      </c>
      <c r="CV771" t="s">
        <v>2119</v>
      </c>
      <c r="CW771">
        <v>800</v>
      </c>
      <c r="CX771">
        <v>13.33</v>
      </c>
      <c r="CY771">
        <v>2</v>
      </c>
      <c r="CZ771">
        <v>1</v>
      </c>
      <c r="DA771" t="s">
        <v>4607</v>
      </c>
      <c r="DC771">
        <v>1</v>
      </c>
      <c r="DD771">
        <v>1</v>
      </c>
      <c r="DE771">
        <v>35</v>
      </c>
      <c r="DN771" t="s">
        <v>4593</v>
      </c>
      <c r="DO771" t="s">
        <v>4593</v>
      </c>
      <c r="DP771" t="s">
        <v>3178</v>
      </c>
      <c r="DQ771" t="s">
        <v>202</v>
      </c>
      <c r="DR771" t="s">
        <v>202</v>
      </c>
      <c r="DT771">
        <v>1</v>
      </c>
      <c r="DV771">
        <v>1</v>
      </c>
      <c r="DW771">
        <v>0</v>
      </c>
      <c r="DX771">
        <v>5</v>
      </c>
      <c r="DY771">
        <v>1</v>
      </c>
      <c r="DZ771">
        <v>1</v>
      </c>
      <c r="EA771">
        <v>15</v>
      </c>
      <c r="EB771">
        <f t="shared" si="30"/>
        <v>3</v>
      </c>
      <c r="EC771">
        <v>1</v>
      </c>
      <c r="ED771">
        <v>5</v>
      </c>
      <c r="EL771">
        <v>1</v>
      </c>
      <c r="EM771">
        <v>4</v>
      </c>
      <c r="EN771">
        <v>1</v>
      </c>
      <c r="EO771">
        <v>2</v>
      </c>
      <c r="EP771">
        <v>1</v>
      </c>
      <c r="EQ771">
        <v>1</v>
      </c>
      <c r="ER771">
        <v>1</v>
      </c>
      <c r="EZ771">
        <v>2</v>
      </c>
      <c r="FE771">
        <v>1</v>
      </c>
      <c r="FG771">
        <v>0</v>
      </c>
      <c r="FH771" t="s">
        <v>5655</v>
      </c>
      <c r="FI771">
        <v>2</v>
      </c>
      <c r="FJ771" t="s">
        <v>204</v>
      </c>
      <c r="FK771">
        <v>0.4166667</v>
      </c>
      <c r="FL771">
        <v>5</v>
      </c>
      <c r="FM771">
        <v>5</v>
      </c>
      <c r="FN771">
        <v>15</v>
      </c>
      <c r="FO771" t="s">
        <v>2206</v>
      </c>
      <c r="FP771">
        <v>7.5</v>
      </c>
      <c r="FQ771" t="s">
        <v>3180</v>
      </c>
      <c r="FR771" t="s">
        <v>3189</v>
      </c>
      <c r="FS771">
        <v>0</v>
      </c>
      <c r="FT771">
        <v>1</v>
      </c>
      <c r="FU771" t="s">
        <v>2221</v>
      </c>
      <c r="FV771" t="s">
        <v>3182</v>
      </c>
      <c r="FW771">
        <v>1</v>
      </c>
      <c r="FX771">
        <v>0</v>
      </c>
      <c r="FY771">
        <v>1</v>
      </c>
      <c r="FZ771">
        <v>0</v>
      </c>
      <c r="GA771">
        <v>856</v>
      </c>
      <c r="GB771">
        <v>9</v>
      </c>
      <c r="GC771">
        <v>95.111111100000002</v>
      </c>
      <c r="GD771" t="s">
        <v>2401</v>
      </c>
      <c r="GE771">
        <v>1</v>
      </c>
      <c r="HG771" t="s">
        <v>202</v>
      </c>
      <c r="HI771">
        <v>1</v>
      </c>
      <c r="HJ771">
        <v>1</v>
      </c>
    </row>
    <row r="772" spans="1:218" x14ac:dyDescent="0.3">
      <c r="A772">
        <v>640</v>
      </c>
      <c r="B772" t="s">
        <v>3221</v>
      </c>
      <c r="C772" t="s">
        <v>5566</v>
      </c>
      <c r="D772" t="s">
        <v>212</v>
      </c>
      <c r="E772">
        <v>1</v>
      </c>
      <c r="F772" t="s">
        <v>202</v>
      </c>
      <c r="H772">
        <v>1</v>
      </c>
      <c r="M772">
        <v>1</v>
      </c>
      <c r="N772">
        <v>-97</v>
      </c>
      <c r="U772">
        <v>1</v>
      </c>
      <c r="W772">
        <v>1</v>
      </c>
      <c r="X772" t="s">
        <v>5507</v>
      </c>
      <c r="Y772">
        <v>1</v>
      </c>
      <c r="Z772">
        <v>1</v>
      </c>
      <c r="AA772">
        <v>5</v>
      </c>
      <c r="AB772">
        <v>5</v>
      </c>
      <c r="AD772" t="s">
        <v>202</v>
      </c>
      <c r="AE772">
        <v>1</v>
      </c>
      <c r="AF772">
        <v>1</v>
      </c>
      <c r="AG772">
        <v>1</v>
      </c>
      <c r="AH772">
        <v>1</v>
      </c>
      <c r="AI772">
        <v>1</v>
      </c>
      <c r="AJ772">
        <v>1</v>
      </c>
      <c r="AK772" t="s">
        <v>5567</v>
      </c>
      <c r="AL772">
        <v>2</v>
      </c>
      <c r="AM772">
        <v>2</v>
      </c>
      <c r="AN772">
        <v>2</v>
      </c>
      <c r="AO772">
        <v>2</v>
      </c>
      <c r="AP772">
        <v>2</v>
      </c>
      <c r="AQ772">
        <v>1</v>
      </c>
      <c r="AR772" t="s">
        <v>5568</v>
      </c>
      <c r="AS772">
        <v>1</v>
      </c>
      <c r="AT772">
        <v>1</v>
      </c>
      <c r="AU772">
        <v>1</v>
      </c>
      <c r="AV772">
        <v>2</v>
      </c>
      <c r="AW772">
        <v>7</v>
      </c>
      <c r="AX772">
        <v>1</v>
      </c>
      <c r="AY772">
        <v>5</v>
      </c>
      <c r="BE772">
        <v>1</v>
      </c>
      <c r="BF772">
        <v>1</v>
      </c>
      <c r="BG772">
        <v>1</v>
      </c>
      <c r="BH772">
        <v>1</v>
      </c>
      <c r="BI772">
        <v>1</v>
      </c>
      <c r="BJ772">
        <v>0</v>
      </c>
      <c r="BM772">
        <v>1</v>
      </c>
      <c r="BN772">
        <v>1</v>
      </c>
      <c r="BO772">
        <v>4</v>
      </c>
      <c r="BP772">
        <v>1</v>
      </c>
      <c r="BQ772">
        <v>36</v>
      </c>
      <c r="BR772">
        <v>2</v>
      </c>
      <c r="BS772">
        <v>1</v>
      </c>
      <c r="BT772">
        <v>2</v>
      </c>
      <c r="BU772">
        <v>2</v>
      </c>
      <c r="BV772">
        <v>0</v>
      </c>
      <c r="BW772">
        <v>2</v>
      </c>
      <c r="BX772">
        <v>0</v>
      </c>
      <c r="BY772">
        <v>2</v>
      </c>
      <c r="BZ772">
        <v>0</v>
      </c>
      <c r="CA772">
        <v>2</v>
      </c>
      <c r="CB772">
        <v>0</v>
      </c>
      <c r="CC772">
        <v>2</v>
      </c>
      <c r="CD772">
        <v>0</v>
      </c>
      <c r="CE772">
        <v>2</v>
      </c>
      <c r="CF772">
        <v>0</v>
      </c>
      <c r="CG772">
        <v>2</v>
      </c>
      <c r="CH772">
        <v>2</v>
      </c>
      <c r="CI772">
        <v>2</v>
      </c>
      <c r="CJ772">
        <v>1</v>
      </c>
      <c r="CK772">
        <v>2</v>
      </c>
      <c r="CL772">
        <v>6</v>
      </c>
      <c r="CM772">
        <v>1</v>
      </c>
      <c r="CR772">
        <v>2</v>
      </c>
      <c r="CS772">
        <v>4</v>
      </c>
      <c r="CT772">
        <v>1</v>
      </c>
      <c r="CU772">
        <v>1</v>
      </c>
      <c r="CV772" t="s">
        <v>5569</v>
      </c>
      <c r="CW772">
        <v>941</v>
      </c>
      <c r="CX772">
        <v>15.68</v>
      </c>
      <c r="CY772">
        <v>1</v>
      </c>
      <c r="CZ772">
        <v>1</v>
      </c>
      <c r="DA772" t="s">
        <v>619</v>
      </c>
      <c r="DC772">
        <v>1</v>
      </c>
      <c r="DD772">
        <v>1</v>
      </c>
      <c r="DE772">
        <v>10</v>
      </c>
      <c r="DN772" t="s">
        <v>4107</v>
      </c>
      <c r="DO772" t="s">
        <v>4107</v>
      </c>
      <c r="DP772" t="s">
        <v>3178</v>
      </c>
      <c r="DQ772" t="s">
        <v>202</v>
      </c>
      <c r="DR772" t="s">
        <v>202</v>
      </c>
      <c r="DT772">
        <v>-97</v>
      </c>
      <c r="DV772">
        <v>1</v>
      </c>
      <c r="DW772">
        <v>0</v>
      </c>
      <c r="DX772">
        <v>5</v>
      </c>
      <c r="DY772">
        <v>1</v>
      </c>
      <c r="DZ772">
        <v>1</v>
      </c>
      <c r="EA772">
        <v>15</v>
      </c>
      <c r="EB772">
        <f t="shared" si="30"/>
        <v>3</v>
      </c>
      <c r="EC772">
        <v>1</v>
      </c>
      <c r="ED772">
        <v>11</v>
      </c>
      <c r="EL772">
        <v>1</v>
      </c>
      <c r="EM772">
        <v>4</v>
      </c>
      <c r="EN772">
        <v>1</v>
      </c>
      <c r="EO772">
        <v>1</v>
      </c>
      <c r="EP772">
        <v>1</v>
      </c>
      <c r="EQ772">
        <v>1</v>
      </c>
      <c r="ER772">
        <v>1</v>
      </c>
      <c r="EZ772">
        <v>1</v>
      </c>
      <c r="FA772">
        <v>1</v>
      </c>
      <c r="FD772">
        <v>1</v>
      </c>
      <c r="FG772">
        <v>0</v>
      </c>
      <c r="FH772" t="s">
        <v>5510</v>
      </c>
      <c r="FI772">
        <v>2</v>
      </c>
      <c r="FJ772" t="s">
        <v>204</v>
      </c>
      <c r="FK772">
        <v>0.91666669999999995</v>
      </c>
      <c r="FL772">
        <v>11</v>
      </c>
      <c r="FM772">
        <v>11</v>
      </c>
      <c r="FN772">
        <v>15</v>
      </c>
      <c r="FO772" t="s">
        <v>2206</v>
      </c>
      <c r="FP772">
        <v>7.5</v>
      </c>
      <c r="FQ772" t="s">
        <v>3180</v>
      </c>
      <c r="FR772" t="s">
        <v>3196</v>
      </c>
      <c r="FS772">
        <v>1</v>
      </c>
      <c r="FT772">
        <v>1</v>
      </c>
      <c r="FU772" t="s">
        <v>2221</v>
      </c>
      <c r="FV772" t="s">
        <v>3182</v>
      </c>
      <c r="FW772">
        <v>0</v>
      </c>
      <c r="FX772">
        <v>1</v>
      </c>
      <c r="FY772">
        <v>0</v>
      </c>
      <c r="FZ772">
        <v>0</v>
      </c>
      <c r="GA772">
        <v>7861</v>
      </c>
      <c r="GB772">
        <v>71</v>
      </c>
      <c r="GC772">
        <v>110.71830989999999</v>
      </c>
      <c r="GD772" t="s">
        <v>2401</v>
      </c>
      <c r="GE772">
        <v>1</v>
      </c>
      <c r="HG772" t="s">
        <v>202</v>
      </c>
      <c r="HJ772">
        <v>0</v>
      </c>
    </row>
    <row r="773" spans="1:218" x14ac:dyDescent="0.3">
      <c r="A773">
        <v>670</v>
      </c>
      <c r="B773" t="s">
        <v>3633</v>
      </c>
      <c r="C773" t="s">
        <v>5570</v>
      </c>
      <c r="D773" t="s">
        <v>194</v>
      </c>
      <c r="E773">
        <v>1</v>
      </c>
      <c r="F773" t="s">
        <v>202</v>
      </c>
      <c r="H773">
        <v>1</v>
      </c>
      <c r="M773">
        <v>1</v>
      </c>
      <c r="N773">
        <v>1</v>
      </c>
      <c r="U773">
        <v>1</v>
      </c>
      <c r="W773">
        <v>4</v>
      </c>
      <c r="X773" t="s">
        <v>5507</v>
      </c>
      <c r="Y773">
        <v>1</v>
      </c>
      <c r="Z773">
        <v>1</v>
      </c>
      <c r="AA773">
        <v>2</v>
      </c>
      <c r="AB773">
        <v>2</v>
      </c>
      <c r="AD773" t="s">
        <v>202</v>
      </c>
      <c r="AE773">
        <v>1</v>
      </c>
      <c r="AF773">
        <v>1</v>
      </c>
      <c r="AG773">
        <v>1</v>
      </c>
      <c r="AH773">
        <v>1</v>
      </c>
      <c r="AI773">
        <v>2</v>
      </c>
      <c r="AJ773">
        <v>2</v>
      </c>
      <c r="AK773" t="s">
        <v>5571</v>
      </c>
      <c r="AL773">
        <v>2</v>
      </c>
      <c r="AM773">
        <v>2</v>
      </c>
      <c r="AN773">
        <v>2</v>
      </c>
      <c r="AO773">
        <v>2</v>
      </c>
      <c r="AP773">
        <v>2</v>
      </c>
      <c r="AQ773">
        <v>1</v>
      </c>
      <c r="AR773" t="s">
        <v>5572</v>
      </c>
      <c r="AS773">
        <v>2</v>
      </c>
      <c r="AT773">
        <v>1</v>
      </c>
      <c r="AU773">
        <v>1</v>
      </c>
      <c r="AV773">
        <v>1</v>
      </c>
      <c r="AW773">
        <v>5</v>
      </c>
      <c r="AX773">
        <v>3</v>
      </c>
      <c r="AY773">
        <v>-97</v>
      </c>
      <c r="BE773">
        <v>1</v>
      </c>
      <c r="BF773">
        <v>2</v>
      </c>
      <c r="BG773">
        <v>1</v>
      </c>
      <c r="BH773">
        <v>1</v>
      </c>
      <c r="BI773">
        <v>1</v>
      </c>
      <c r="BJ773">
        <v>0</v>
      </c>
      <c r="BM773">
        <v>5</v>
      </c>
      <c r="BN773">
        <v>1</v>
      </c>
      <c r="BO773">
        <v>2</v>
      </c>
      <c r="BP773">
        <v>1</v>
      </c>
      <c r="BQ773">
        <v>5</v>
      </c>
      <c r="BR773">
        <v>1</v>
      </c>
      <c r="BS773">
        <v>1</v>
      </c>
      <c r="BT773">
        <v>1</v>
      </c>
      <c r="BU773">
        <v>1</v>
      </c>
      <c r="BV773">
        <v>0</v>
      </c>
      <c r="BW773">
        <v>1</v>
      </c>
      <c r="BX773">
        <v>0</v>
      </c>
      <c r="BY773">
        <v>1</v>
      </c>
      <c r="BZ773">
        <v>0</v>
      </c>
      <c r="CA773">
        <v>1</v>
      </c>
      <c r="CB773">
        <v>0</v>
      </c>
      <c r="CC773">
        <v>1</v>
      </c>
      <c r="CD773">
        <v>0</v>
      </c>
      <c r="CE773">
        <v>1</v>
      </c>
      <c r="CF773">
        <v>0</v>
      </c>
      <c r="CG773">
        <v>1</v>
      </c>
      <c r="CH773">
        <v>1</v>
      </c>
      <c r="CI773">
        <v>1</v>
      </c>
      <c r="CJ773">
        <v>2</v>
      </c>
      <c r="CK773">
        <v>2</v>
      </c>
      <c r="CL773">
        <v>3</v>
      </c>
      <c r="CM773">
        <v>1</v>
      </c>
      <c r="CR773">
        <v>2</v>
      </c>
      <c r="CS773">
        <v>-97</v>
      </c>
      <c r="CT773">
        <v>1</v>
      </c>
      <c r="CU773">
        <v>1</v>
      </c>
      <c r="CV773" t="s">
        <v>2389</v>
      </c>
      <c r="CW773">
        <v>1178</v>
      </c>
      <c r="CX773">
        <v>19.63</v>
      </c>
      <c r="CY773">
        <v>2</v>
      </c>
      <c r="CZ773">
        <v>1</v>
      </c>
      <c r="DA773" t="s">
        <v>2501</v>
      </c>
      <c r="DC773">
        <v>1</v>
      </c>
      <c r="DD773">
        <v>1</v>
      </c>
      <c r="DE773">
        <v>23</v>
      </c>
      <c r="DN773" t="s">
        <v>4107</v>
      </c>
      <c r="DO773" t="s">
        <v>4107</v>
      </c>
      <c r="DP773" t="s">
        <v>3178</v>
      </c>
      <c r="DQ773" t="s">
        <v>202</v>
      </c>
      <c r="DR773" t="s">
        <v>202</v>
      </c>
      <c r="DT773">
        <v>1</v>
      </c>
      <c r="DV773">
        <v>1</v>
      </c>
      <c r="DW773">
        <v>0</v>
      </c>
      <c r="DX773">
        <v>2</v>
      </c>
      <c r="DY773">
        <v>1</v>
      </c>
      <c r="DZ773">
        <v>-97</v>
      </c>
      <c r="EB773">
        <v>-97</v>
      </c>
      <c r="EC773">
        <v>-97</v>
      </c>
      <c r="EL773">
        <v>4</v>
      </c>
      <c r="EM773">
        <v>1</v>
      </c>
      <c r="EN773">
        <v>1</v>
      </c>
      <c r="EO773">
        <v>1</v>
      </c>
      <c r="EP773">
        <v>1</v>
      </c>
      <c r="EQ773">
        <v>1</v>
      </c>
      <c r="ER773">
        <v>1</v>
      </c>
      <c r="EZ773">
        <v>1</v>
      </c>
      <c r="FA773">
        <v>3</v>
      </c>
      <c r="FD773">
        <v>1</v>
      </c>
      <c r="FG773">
        <v>0</v>
      </c>
      <c r="FH773" t="s">
        <v>5510</v>
      </c>
      <c r="FI773">
        <v>2</v>
      </c>
      <c r="FJ773" t="s">
        <v>204</v>
      </c>
      <c r="FN773">
        <v>20</v>
      </c>
      <c r="FO773" t="s">
        <v>2233</v>
      </c>
      <c r="FP773">
        <v>0.5</v>
      </c>
      <c r="FQ773" t="s">
        <v>3180</v>
      </c>
      <c r="FR773" t="s">
        <v>3196</v>
      </c>
      <c r="FS773">
        <v>1</v>
      </c>
      <c r="FT773">
        <v>1</v>
      </c>
      <c r="FU773" t="s">
        <v>2221</v>
      </c>
      <c r="FV773" t="s">
        <v>3182</v>
      </c>
      <c r="FW773">
        <v>0</v>
      </c>
      <c r="FX773">
        <v>1</v>
      </c>
      <c r="FY773">
        <v>0</v>
      </c>
      <c r="FZ773">
        <v>0</v>
      </c>
      <c r="GA773">
        <v>2784</v>
      </c>
      <c r="GB773">
        <v>14</v>
      </c>
      <c r="GC773">
        <v>198.85714290000001</v>
      </c>
      <c r="GD773" t="s">
        <v>2401</v>
      </c>
      <c r="GE773">
        <v>1</v>
      </c>
      <c r="HG773" t="s">
        <v>202</v>
      </c>
      <c r="HJ773">
        <v>0</v>
      </c>
    </row>
    <row r="774" spans="1:218" x14ac:dyDescent="0.3">
      <c r="A774">
        <v>951</v>
      </c>
      <c r="B774" t="s">
        <v>3854</v>
      </c>
      <c r="C774" t="s">
        <v>5581</v>
      </c>
      <c r="D774" t="s">
        <v>265</v>
      </c>
      <c r="E774">
        <v>1</v>
      </c>
      <c r="F774" t="s">
        <v>202</v>
      </c>
      <c r="H774">
        <v>1</v>
      </c>
      <c r="M774">
        <v>1</v>
      </c>
      <c r="N774">
        <v>1</v>
      </c>
      <c r="U774">
        <v>1</v>
      </c>
      <c r="W774">
        <v>1</v>
      </c>
      <c r="X774" t="s">
        <v>5507</v>
      </c>
      <c r="Y774">
        <v>1</v>
      </c>
      <c r="Z774">
        <v>1</v>
      </c>
      <c r="AA774">
        <v>2</v>
      </c>
      <c r="AB774">
        <v>5</v>
      </c>
      <c r="AD774" t="s">
        <v>202</v>
      </c>
      <c r="AE774">
        <v>1</v>
      </c>
      <c r="AF774">
        <v>1</v>
      </c>
      <c r="AG774">
        <v>1</v>
      </c>
      <c r="AH774">
        <v>1</v>
      </c>
      <c r="AI774">
        <v>1</v>
      </c>
      <c r="AJ774">
        <v>1</v>
      </c>
      <c r="AK774" t="s">
        <v>5297</v>
      </c>
      <c r="AL774">
        <v>1</v>
      </c>
      <c r="AM774">
        <v>1</v>
      </c>
      <c r="AN774">
        <v>1</v>
      </c>
      <c r="AO774">
        <v>2</v>
      </c>
      <c r="AP774">
        <v>1</v>
      </c>
      <c r="AQ774">
        <v>1</v>
      </c>
      <c r="AR774" t="s">
        <v>5298</v>
      </c>
      <c r="AS774">
        <v>2</v>
      </c>
      <c r="AT774">
        <v>2</v>
      </c>
      <c r="AU774">
        <v>1</v>
      </c>
      <c r="AV774">
        <v>1</v>
      </c>
      <c r="AW774">
        <v>7</v>
      </c>
      <c r="AX774">
        <v>4</v>
      </c>
      <c r="AY774">
        <v>1</v>
      </c>
      <c r="BE774">
        <v>1</v>
      </c>
      <c r="BF774">
        <v>2</v>
      </c>
      <c r="BG774">
        <v>1</v>
      </c>
      <c r="BH774">
        <v>2</v>
      </c>
      <c r="BI774">
        <v>1</v>
      </c>
      <c r="BJ774">
        <v>1</v>
      </c>
      <c r="BK774">
        <v>1</v>
      </c>
      <c r="BL774">
        <v>1</v>
      </c>
      <c r="BM774">
        <v>3</v>
      </c>
      <c r="BN774">
        <v>1</v>
      </c>
      <c r="BO774">
        <v>4</v>
      </c>
      <c r="BP774">
        <v>1</v>
      </c>
      <c r="BQ774">
        <v>12</v>
      </c>
      <c r="BR774">
        <v>1</v>
      </c>
      <c r="BS774">
        <v>1</v>
      </c>
      <c r="BT774">
        <v>6</v>
      </c>
      <c r="BV774">
        <v>2</v>
      </c>
      <c r="BX774">
        <v>0</v>
      </c>
      <c r="BZ774">
        <v>0</v>
      </c>
      <c r="CB774">
        <v>4</v>
      </c>
      <c r="CJ774">
        <v>2</v>
      </c>
      <c r="CK774">
        <v>2</v>
      </c>
      <c r="CL774">
        <v>8</v>
      </c>
      <c r="CM774">
        <v>7</v>
      </c>
      <c r="CR774">
        <v>2</v>
      </c>
      <c r="CS774">
        <v>3</v>
      </c>
      <c r="CT774">
        <v>1</v>
      </c>
      <c r="CU774">
        <v>1</v>
      </c>
      <c r="CV774" t="s">
        <v>2119</v>
      </c>
      <c r="CW774">
        <v>800</v>
      </c>
      <c r="CX774">
        <v>13.33</v>
      </c>
      <c r="CY774">
        <v>2</v>
      </c>
      <c r="CZ774">
        <v>1</v>
      </c>
      <c r="DA774" t="s">
        <v>4607</v>
      </c>
      <c r="DC774">
        <v>1</v>
      </c>
      <c r="DD774">
        <v>1</v>
      </c>
      <c r="DE774">
        <v>35</v>
      </c>
      <c r="DN774" t="s">
        <v>4593</v>
      </c>
      <c r="DO774" t="s">
        <v>4593</v>
      </c>
      <c r="DP774" t="s">
        <v>3178</v>
      </c>
      <c r="DQ774" t="s">
        <v>202</v>
      </c>
      <c r="DR774" t="s">
        <v>202</v>
      </c>
      <c r="DT774">
        <v>1</v>
      </c>
      <c r="DV774">
        <v>1</v>
      </c>
      <c r="DW774">
        <v>0</v>
      </c>
      <c r="DX774">
        <v>2</v>
      </c>
      <c r="DY774">
        <v>1</v>
      </c>
      <c r="DZ774">
        <v>1</v>
      </c>
      <c r="EA774">
        <v>15</v>
      </c>
      <c r="EB774">
        <f>IF(EA774&gt;=30,1,IF(EA774&gt;=20,2,IF(EA774&gt;=15,3,IF(EA774&gt;=10,4,IF(EA774&gt;=5,5,IF(EA774&gt;0,6,0))))))</f>
        <v>3</v>
      </c>
      <c r="EC774">
        <v>1</v>
      </c>
      <c r="ED774">
        <v>5</v>
      </c>
      <c r="EL774">
        <v>3</v>
      </c>
      <c r="EM774">
        <v>1</v>
      </c>
      <c r="EN774">
        <v>1</v>
      </c>
      <c r="EO774">
        <v>2</v>
      </c>
      <c r="EP774">
        <v>1</v>
      </c>
      <c r="EQ774">
        <v>1</v>
      </c>
      <c r="ER774">
        <v>1</v>
      </c>
      <c r="EZ774">
        <v>1</v>
      </c>
      <c r="FA774">
        <v>1</v>
      </c>
      <c r="FD774">
        <v>1</v>
      </c>
      <c r="FG774">
        <v>0</v>
      </c>
      <c r="FH774" t="s">
        <v>5510</v>
      </c>
      <c r="FI774">
        <v>2</v>
      </c>
      <c r="FJ774" t="s">
        <v>204</v>
      </c>
      <c r="FK774">
        <v>0.4166667</v>
      </c>
      <c r="FL774">
        <v>5</v>
      </c>
      <c r="FM774">
        <v>5</v>
      </c>
      <c r="FN774">
        <v>15</v>
      </c>
      <c r="FO774" t="s">
        <v>2220</v>
      </c>
      <c r="FP774">
        <v>0.5</v>
      </c>
      <c r="FQ774" t="s">
        <v>3180</v>
      </c>
      <c r="FR774" t="s">
        <v>3189</v>
      </c>
      <c r="FS774">
        <v>0</v>
      </c>
      <c r="FT774">
        <v>1</v>
      </c>
      <c r="FU774" t="s">
        <v>2221</v>
      </c>
      <c r="FV774" t="s">
        <v>3182</v>
      </c>
      <c r="FW774">
        <v>0</v>
      </c>
      <c r="FX774">
        <v>1</v>
      </c>
      <c r="FY774">
        <v>0</v>
      </c>
      <c r="FZ774">
        <v>0</v>
      </c>
      <c r="GA774">
        <v>856</v>
      </c>
      <c r="GB774">
        <v>9</v>
      </c>
      <c r="GC774">
        <v>95.111111100000002</v>
      </c>
      <c r="GD774" t="s">
        <v>2401</v>
      </c>
      <c r="GE774">
        <v>1</v>
      </c>
      <c r="HG774" t="s">
        <v>202</v>
      </c>
      <c r="HJ774">
        <v>0</v>
      </c>
    </row>
    <row r="775" spans="1:218" x14ac:dyDescent="0.3">
      <c r="A775">
        <v>1181</v>
      </c>
      <c r="B775" t="s">
        <v>3212</v>
      </c>
      <c r="C775" t="s">
        <v>5601</v>
      </c>
      <c r="D775" t="s">
        <v>265</v>
      </c>
      <c r="E775">
        <v>1</v>
      </c>
      <c r="F775" t="s">
        <v>202</v>
      </c>
      <c r="H775">
        <v>1</v>
      </c>
      <c r="M775">
        <v>1</v>
      </c>
      <c r="N775">
        <v>1</v>
      </c>
      <c r="U775">
        <v>1</v>
      </c>
      <c r="W775">
        <v>1</v>
      </c>
      <c r="X775" t="s">
        <v>5507</v>
      </c>
      <c r="Y775">
        <v>1</v>
      </c>
      <c r="Z775">
        <v>1</v>
      </c>
      <c r="AA775">
        <v>8</v>
      </c>
      <c r="AB775">
        <v>2</v>
      </c>
      <c r="AD775" t="s">
        <v>202</v>
      </c>
      <c r="AE775">
        <v>1</v>
      </c>
      <c r="AF775">
        <v>2</v>
      </c>
      <c r="AG775">
        <v>1</v>
      </c>
      <c r="AH775">
        <v>1</v>
      </c>
      <c r="AI775">
        <v>1</v>
      </c>
      <c r="AJ775">
        <v>1</v>
      </c>
      <c r="AK775" t="s">
        <v>5602</v>
      </c>
      <c r="AL775">
        <v>1</v>
      </c>
      <c r="AM775">
        <v>2</v>
      </c>
      <c r="AN775">
        <v>1</v>
      </c>
      <c r="AO775">
        <v>2</v>
      </c>
      <c r="AP775">
        <v>1</v>
      </c>
      <c r="AQ775">
        <v>1</v>
      </c>
      <c r="AR775" t="s">
        <v>5603</v>
      </c>
      <c r="AS775">
        <v>1</v>
      </c>
      <c r="AT775">
        <v>1</v>
      </c>
      <c r="AU775">
        <v>1</v>
      </c>
      <c r="AV775">
        <v>2</v>
      </c>
      <c r="AW775">
        <v>3</v>
      </c>
      <c r="AX775">
        <v>3</v>
      </c>
      <c r="AY775">
        <v>3</v>
      </c>
      <c r="BE775">
        <v>1</v>
      </c>
      <c r="BF775">
        <v>1</v>
      </c>
      <c r="BG775">
        <v>1</v>
      </c>
      <c r="BH775">
        <v>1</v>
      </c>
      <c r="BI775">
        <v>1</v>
      </c>
      <c r="BJ775">
        <v>0</v>
      </c>
      <c r="BM775">
        <v>1</v>
      </c>
      <c r="BN775">
        <v>1</v>
      </c>
      <c r="BO775">
        <v>4</v>
      </c>
      <c r="BP775">
        <v>1</v>
      </c>
      <c r="BQ775">
        <v>7</v>
      </c>
      <c r="BR775">
        <v>3</v>
      </c>
      <c r="BS775">
        <v>1</v>
      </c>
      <c r="BT775">
        <v>1</v>
      </c>
      <c r="BU775">
        <v>1</v>
      </c>
      <c r="BV775">
        <v>0</v>
      </c>
      <c r="BW775">
        <v>1</v>
      </c>
      <c r="BX775">
        <v>0</v>
      </c>
      <c r="BY775">
        <v>1</v>
      </c>
      <c r="BZ775">
        <v>0</v>
      </c>
      <c r="CA775">
        <v>1</v>
      </c>
      <c r="CB775">
        <v>0</v>
      </c>
      <c r="CC775">
        <v>1</v>
      </c>
      <c r="CD775">
        <v>0</v>
      </c>
      <c r="CE775">
        <v>1</v>
      </c>
      <c r="CF775">
        <v>0</v>
      </c>
      <c r="CG775">
        <v>1</v>
      </c>
      <c r="CH775">
        <v>1</v>
      </c>
      <c r="CI775">
        <v>1</v>
      </c>
      <c r="CJ775">
        <v>1</v>
      </c>
      <c r="CK775">
        <v>1</v>
      </c>
      <c r="CL775">
        <v>8</v>
      </c>
      <c r="CM775">
        <v>1</v>
      </c>
      <c r="CR775">
        <v>2</v>
      </c>
      <c r="CS775">
        <v>3</v>
      </c>
      <c r="CT775">
        <v>1</v>
      </c>
      <c r="CU775">
        <v>2</v>
      </c>
      <c r="CV775" t="s">
        <v>2272</v>
      </c>
      <c r="CW775">
        <v>1097</v>
      </c>
      <c r="CX775">
        <v>18.28</v>
      </c>
      <c r="CY775">
        <v>2</v>
      </c>
      <c r="CZ775">
        <v>1</v>
      </c>
      <c r="DA775" t="s">
        <v>374</v>
      </c>
      <c r="DC775">
        <v>1</v>
      </c>
      <c r="DD775">
        <v>1</v>
      </c>
      <c r="DE775">
        <v>37</v>
      </c>
      <c r="DN775" t="s">
        <v>4897</v>
      </c>
      <c r="DO775" t="s">
        <v>4897</v>
      </c>
      <c r="DP775" t="s">
        <v>3178</v>
      </c>
      <c r="DQ775" t="s">
        <v>202</v>
      </c>
      <c r="DR775" t="s">
        <v>202</v>
      </c>
      <c r="DT775">
        <v>1</v>
      </c>
      <c r="DV775">
        <v>1</v>
      </c>
      <c r="DW775">
        <v>0</v>
      </c>
      <c r="DX775">
        <v>2</v>
      </c>
      <c r="DY775">
        <v>1</v>
      </c>
      <c r="DZ775">
        <v>1</v>
      </c>
      <c r="EA775">
        <v>15</v>
      </c>
      <c r="EB775">
        <f>IF(EA775&gt;=30,1,IF(EA775&gt;=20,2,IF(EA775&gt;=15,3,IF(EA775&gt;=10,4,IF(EA775&gt;=5,5,IF(EA775&gt;0,6,0))))))</f>
        <v>3</v>
      </c>
      <c r="EC775">
        <v>2</v>
      </c>
      <c r="EE775">
        <v>1</v>
      </c>
      <c r="EL775">
        <v>2</v>
      </c>
      <c r="EM775">
        <v>1</v>
      </c>
      <c r="EN775">
        <v>1</v>
      </c>
      <c r="EO775">
        <v>1</v>
      </c>
      <c r="EP775">
        <v>1</v>
      </c>
      <c r="EQ775">
        <v>1</v>
      </c>
      <c r="ER775">
        <v>2</v>
      </c>
      <c r="ES775">
        <v>1</v>
      </c>
      <c r="ET775">
        <v>5</v>
      </c>
      <c r="EU775">
        <f>IF(ET775&gt;=30,1,IF(ET775&gt;=20,2,IF(ET775&gt;=15,3,IF(ET775&gt;=10,4,IF(ET775&gt;=5,5,IF(ET775&gt;0,6,0))))))</f>
        <v>5</v>
      </c>
      <c r="EV775">
        <v>9</v>
      </c>
      <c r="EW775">
        <v>-98</v>
      </c>
      <c r="EX775">
        <v>-98</v>
      </c>
      <c r="EY775">
        <v>2</v>
      </c>
      <c r="EZ775">
        <v>1</v>
      </c>
      <c r="FA775">
        <v>1</v>
      </c>
      <c r="FD775">
        <v>1</v>
      </c>
      <c r="FG775">
        <v>0</v>
      </c>
      <c r="FH775" t="s">
        <v>5655</v>
      </c>
      <c r="FI775">
        <v>2</v>
      </c>
      <c r="FJ775" t="s">
        <v>204</v>
      </c>
      <c r="FK775">
        <v>1</v>
      </c>
      <c r="FL775">
        <v>12</v>
      </c>
      <c r="FM775">
        <v>12</v>
      </c>
      <c r="FN775">
        <v>15</v>
      </c>
      <c r="FO775" t="s">
        <v>2212</v>
      </c>
      <c r="FP775">
        <v>0.5</v>
      </c>
      <c r="FQ775" t="s">
        <v>3180</v>
      </c>
      <c r="FR775" t="s">
        <v>3196</v>
      </c>
      <c r="FS775">
        <v>1</v>
      </c>
      <c r="FT775">
        <v>1</v>
      </c>
      <c r="FU775" t="s">
        <v>2213</v>
      </c>
      <c r="FV775" t="s">
        <v>3182</v>
      </c>
      <c r="FW775">
        <v>0</v>
      </c>
      <c r="FX775">
        <v>1</v>
      </c>
      <c r="FY775">
        <v>0</v>
      </c>
      <c r="FZ775">
        <v>0</v>
      </c>
      <c r="GA775">
        <v>3156</v>
      </c>
      <c r="GB775">
        <v>17</v>
      </c>
      <c r="GC775">
        <v>185.6470588</v>
      </c>
      <c r="GD775" t="s">
        <v>2401</v>
      </c>
      <c r="GE775">
        <v>1</v>
      </c>
      <c r="HG775" t="s">
        <v>202</v>
      </c>
      <c r="HJ775">
        <v>0</v>
      </c>
    </row>
    <row r="776" spans="1:218" x14ac:dyDescent="0.3">
      <c r="A776">
        <v>985</v>
      </c>
      <c r="B776" t="s">
        <v>3320</v>
      </c>
      <c r="C776" t="s">
        <v>5585</v>
      </c>
      <c r="D776" t="s">
        <v>212</v>
      </c>
      <c r="E776">
        <v>1</v>
      </c>
      <c r="F776" t="s">
        <v>202</v>
      </c>
      <c r="H776">
        <v>1</v>
      </c>
      <c r="M776">
        <v>1</v>
      </c>
      <c r="N776">
        <v>-97</v>
      </c>
      <c r="U776">
        <v>1</v>
      </c>
      <c r="W776">
        <v>3</v>
      </c>
      <c r="X776" t="s">
        <v>5507</v>
      </c>
      <c r="Y776">
        <v>1</v>
      </c>
      <c r="Z776">
        <v>1</v>
      </c>
      <c r="AA776">
        <v>1</v>
      </c>
      <c r="AB776">
        <v>1</v>
      </c>
      <c r="AD776" t="s">
        <v>202</v>
      </c>
      <c r="AE776">
        <v>1</v>
      </c>
      <c r="AF776">
        <v>1</v>
      </c>
      <c r="AG776">
        <v>1</v>
      </c>
      <c r="AH776">
        <v>1</v>
      </c>
      <c r="AI776">
        <v>1</v>
      </c>
      <c r="AJ776">
        <v>1</v>
      </c>
      <c r="AK776" t="s">
        <v>5586</v>
      </c>
      <c r="AL776">
        <v>1</v>
      </c>
      <c r="AM776">
        <v>1</v>
      </c>
      <c r="AN776">
        <v>2</v>
      </c>
      <c r="AO776">
        <v>2</v>
      </c>
      <c r="AP776">
        <v>1</v>
      </c>
      <c r="AQ776">
        <v>1</v>
      </c>
      <c r="AR776" t="s">
        <v>5587</v>
      </c>
      <c r="AS776">
        <v>2</v>
      </c>
      <c r="AT776">
        <v>1</v>
      </c>
      <c r="AU776">
        <v>1</v>
      </c>
      <c r="AV776">
        <v>1</v>
      </c>
      <c r="AW776">
        <v>7</v>
      </c>
      <c r="AX776">
        <v>1</v>
      </c>
      <c r="AY776">
        <v>1</v>
      </c>
      <c r="BE776">
        <v>1</v>
      </c>
      <c r="BF776">
        <v>2</v>
      </c>
      <c r="BG776">
        <v>1</v>
      </c>
      <c r="BH776">
        <v>2</v>
      </c>
      <c r="BI776">
        <v>1</v>
      </c>
      <c r="BJ776">
        <v>1</v>
      </c>
      <c r="BK776">
        <v>1</v>
      </c>
      <c r="BL776">
        <v>1</v>
      </c>
      <c r="BM776">
        <v>1</v>
      </c>
      <c r="BN776">
        <v>1</v>
      </c>
      <c r="BO776">
        <v>4</v>
      </c>
      <c r="BP776">
        <v>1</v>
      </c>
      <c r="BQ776">
        <v>30</v>
      </c>
      <c r="BR776">
        <v>1</v>
      </c>
      <c r="BS776">
        <v>1</v>
      </c>
      <c r="BT776">
        <v>2</v>
      </c>
      <c r="BU776">
        <v>2</v>
      </c>
      <c r="BV776">
        <v>0</v>
      </c>
      <c r="BW776">
        <v>2</v>
      </c>
      <c r="BX776">
        <v>0</v>
      </c>
      <c r="BY776">
        <v>2</v>
      </c>
      <c r="BZ776">
        <v>0</v>
      </c>
      <c r="CA776">
        <v>2</v>
      </c>
      <c r="CB776">
        <v>0</v>
      </c>
      <c r="CC776">
        <v>2</v>
      </c>
      <c r="CD776">
        <v>0</v>
      </c>
      <c r="CE776">
        <v>2</v>
      </c>
      <c r="CF776">
        <v>0</v>
      </c>
      <c r="CG776">
        <v>2</v>
      </c>
      <c r="CH776">
        <v>2</v>
      </c>
      <c r="CI776">
        <v>2</v>
      </c>
      <c r="CJ776">
        <v>1</v>
      </c>
      <c r="CK776">
        <v>1</v>
      </c>
      <c r="CL776">
        <v>6</v>
      </c>
      <c r="CM776">
        <v>-98</v>
      </c>
      <c r="CR776">
        <v>-98</v>
      </c>
      <c r="CS776">
        <v>-98</v>
      </c>
      <c r="CT776">
        <v>-98</v>
      </c>
      <c r="CU776">
        <v>1</v>
      </c>
      <c r="CV776" t="s">
        <v>229</v>
      </c>
      <c r="CW776">
        <v>862</v>
      </c>
      <c r="CX776">
        <v>14.37</v>
      </c>
      <c r="CY776">
        <v>1</v>
      </c>
      <c r="CZ776">
        <v>1</v>
      </c>
      <c r="DA776" t="s">
        <v>945</v>
      </c>
      <c r="DC776">
        <v>1</v>
      </c>
      <c r="DD776">
        <v>1</v>
      </c>
      <c r="DE776">
        <v>11</v>
      </c>
      <c r="DN776" t="s">
        <v>4657</v>
      </c>
      <c r="DO776" t="s">
        <v>4657</v>
      </c>
      <c r="DP776" t="s">
        <v>3178</v>
      </c>
      <c r="DQ776" t="s">
        <v>202</v>
      </c>
      <c r="DR776" t="s">
        <v>202</v>
      </c>
      <c r="DT776">
        <v>-97</v>
      </c>
      <c r="DV776">
        <v>1</v>
      </c>
      <c r="DW776">
        <v>0</v>
      </c>
      <c r="DX776">
        <v>1</v>
      </c>
      <c r="DY776">
        <v>1</v>
      </c>
      <c r="DZ776">
        <v>1</v>
      </c>
      <c r="EA776">
        <v>10</v>
      </c>
      <c r="EB776">
        <f>IF(EA776&gt;=30,1,IF(EA776&gt;=20,2,IF(EA776&gt;=15,3,IF(EA776&gt;=10,4,IF(EA776&gt;=5,5,IF(EA776&gt;0,6,0))))))</f>
        <v>4</v>
      </c>
      <c r="EC776">
        <v>-97</v>
      </c>
      <c r="EL776">
        <v>2</v>
      </c>
      <c r="EM776">
        <v>2</v>
      </c>
      <c r="EN776">
        <v>1</v>
      </c>
      <c r="EO776">
        <v>3</v>
      </c>
      <c r="EP776">
        <v>1</v>
      </c>
      <c r="EQ776">
        <v>1</v>
      </c>
      <c r="ER776">
        <v>1</v>
      </c>
      <c r="EZ776">
        <v>1</v>
      </c>
      <c r="FA776">
        <v>1</v>
      </c>
      <c r="FD776">
        <v>1</v>
      </c>
      <c r="FG776">
        <v>0</v>
      </c>
      <c r="FH776" t="s">
        <v>5510</v>
      </c>
      <c r="FI776">
        <v>2</v>
      </c>
      <c r="FJ776" t="s">
        <v>204</v>
      </c>
      <c r="FN776">
        <v>10</v>
      </c>
      <c r="FO776" t="s">
        <v>2212</v>
      </c>
      <c r="FP776">
        <v>1.5</v>
      </c>
      <c r="FQ776" t="s">
        <v>3180</v>
      </c>
      <c r="FR776" t="s">
        <v>3181</v>
      </c>
      <c r="FS776">
        <v>1</v>
      </c>
      <c r="FT776">
        <v>1</v>
      </c>
      <c r="FU776" t="s">
        <v>2221</v>
      </c>
      <c r="FV776" t="s">
        <v>3182</v>
      </c>
      <c r="FW776">
        <v>0</v>
      </c>
      <c r="FX776">
        <v>1</v>
      </c>
      <c r="FY776">
        <v>0</v>
      </c>
      <c r="FZ776">
        <v>0</v>
      </c>
      <c r="GA776">
        <v>4970</v>
      </c>
      <c r="GB776">
        <v>32</v>
      </c>
      <c r="GC776">
        <v>155.3125</v>
      </c>
      <c r="GD776" t="s">
        <v>2401</v>
      </c>
      <c r="GE776">
        <v>1</v>
      </c>
      <c r="HG776" t="s">
        <v>202</v>
      </c>
      <c r="HJ776">
        <v>0</v>
      </c>
    </row>
    <row r="777" spans="1:218" x14ac:dyDescent="0.3">
      <c r="A777">
        <v>1175</v>
      </c>
      <c r="B777" t="s">
        <v>4040</v>
      </c>
      <c r="C777" t="s">
        <v>5598</v>
      </c>
      <c r="D777" t="s">
        <v>194</v>
      </c>
      <c r="E777">
        <v>1</v>
      </c>
      <c r="F777" t="s">
        <v>202</v>
      </c>
      <c r="H777">
        <v>1</v>
      </c>
      <c r="M777">
        <v>1</v>
      </c>
      <c r="N777">
        <v>1</v>
      </c>
      <c r="U777">
        <v>1</v>
      </c>
      <c r="W777">
        <v>1</v>
      </c>
      <c r="X777" t="s">
        <v>5507</v>
      </c>
      <c r="Y777">
        <v>1</v>
      </c>
      <c r="Z777">
        <v>1</v>
      </c>
      <c r="AA777">
        <v>2</v>
      </c>
      <c r="AB777">
        <v>2</v>
      </c>
      <c r="AD777" t="s">
        <v>202</v>
      </c>
      <c r="AE777">
        <v>1</v>
      </c>
      <c r="AF777">
        <v>1</v>
      </c>
      <c r="AG777">
        <v>1</v>
      </c>
      <c r="AH777">
        <v>1</v>
      </c>
      <c r="AI777">
        <v>1</v>
      </c>
      <c r="AJ777">
        <v>2</v>
      </c>
      <c r="AK777" t="s">
        <v>5599</v>
      </c>
      <c r="AL777">
        <v>1</v>
      </c>
      <c r="AM777">
        <v>2</v>
      </c>
      <c r="AN777">
        <v>1</v>
      </c>
      <c r="AO777">
        <v>2</v>
      </c>
      <c r="AP777">
        <v>2</v>
      </c>
      <c r="AQ777">
        <v>1</v>
      </c>
      <c r="AR777" t="s">
        <v>5600</v>
      </c>
      <c r="AS777">
        <v>2</v>
      </c>
      <c r="AT777">
        <v>1</v>
      </c>
      <c r="AU777">
        <v>1</v>
      </c>
      <c r="AV777">
        <v>2</v>
      </c>
      <c r="AW777">
        <v>7</v>
      </c>
      <c r="AX777">
        <v>1</v>
      </c>
      <c r="AY777">
        <v>1</v>
      </c>
      <c r="BE777">
        <v>1</v>
      </c>
      <c r="BF777">
        <v>1</v>
      </c>
      <c r="BG777">
        <v>1</v>
      </c>
      <c r="BH777">
        <v>1</v>
      </c>
      <c r="BI777">
        <v>1</v>
      </c>
      <c r="BJ777">
        <v>0</v>
      </c>
      <c r="BM777">
        <v>1</v>
      </c>
      <c r="BN777">
        <v>1</v>
      </c>
      <c r="BO777">
        <v>3</v>
      </c>
      <c r="BP777">
        <v>1</v>
      </c>
      <c r="BQ777">
        <v>9</v>
      </c>
      <c r="BR777">
        <v>6</v>
      </c>
      <c r="BS777">
        <v>1</v>
      </c>
      <c r="BT777">
        <v>3</v>
      </c>
      <c r="BV777">
        <v>1</v>
      </c>
      <c r="BX777">
        <v>0</v>
      </c>
      <c r="BZ777">
        <v>0</v>
      </c>
      <c r="CB777">
        <v>0</v>
      </c>
      <c r="CD777">
        <v>1</v>
      </c>
      <c r="CF777">
        <v>1</v>
      </c>
      <c r="CJ777">
        <v>1</v>
      </c>
      <c r="CK777">
        <v>2</v>
      </c>
      <c r="CL777">
        <v>6</v>
      </c>
      <c r="CM777">
        <v>1</v>
      </c>
      <c r="CR777">
        <v>2</v>
      </c>
      <c r="CS777">
        <v>5</v>
      </c>
      <c r="CT777">
        <v>1</v>
      </c>
      <c r="CU777">
        <v>1</v>
      </c>
      <c r="CV777" t="s">
        <v>360</v>
      </c>
      <c r="CW777">
        <v>1435</v>
      </c>
      <c r="CX777">
        <v>23.92</v>
      </c>
      <c r="CY777">
        <v>2</v>
      </c>
      <c r="CZ777">
        <v>1</v>
      </c>
      <c r="DA777" t="s">
        <v>2501</v>
      </c>
      <c r="DC777">
        <v>1</v>
      </c>
      <c r="DD777">
        <v>1</v>
      </c>
      <c r="DE777">
        <v>24</v>
      </c>
      <c r="DN777" t="s">
        <v>4897</v>
      </c>
      <c r="DO777" t="s">
        <v>4897</v>
      </c>
      <c r="DP777" t="s">
        <v>3178</v>
      </c>
      <c r="DQ777" t="s">
        <v>202</v>
      </c>
      <c r="DR777" t="s">
        <v>202</v>
      </c>
      <c r="DT777">
        <v>1</v>
      </c>
      <c r="DV777">
        <v>1</v>
      </c>
      <c r="DW777">
        <v>0</v>
      </c>
      <c r="DX777">
        <v>2</v>
      </c>
      <c r="DY777">
        <v>1</v>
      </c>
      <c r="DZ777">
        <v>-97</v>
      </c>
      <c r="EB777">
        <v>4</v>
      </c>
      <c r="EC777">
        <v>2</v>
      </c>
      <c r="EE777">
        <v>10</v>
      </c>
      <c r="EL777">
        <v>3</v>
      </c>
      <c r="EM777">
        <v>1</v>
      </c>
      <c r="EN777">
        <v>1</v>
      </c>
      <c r="EO777">
        <v>1</v>
      </c>
      <c r="EP777">
        <v>1</v>
      </c>
      <c r="EQ777">
        <v>1</v>
      </c>
      <c r="ER777">
        <v>1</v>
      </c>
      <c r="EZ777">
        <v>1</v>
      </c>
      <c r="FA777">
        <v>3</v>
      </c>
      <c r="FD777">
        <v>1</v>
      </c>
      <c r="FG777">
        <v>0</v>
      </c>
      <c r="FH777" t="s">
        <v>5510</v>
      </c>
      <c r="FI777">
        <v>2</v>
      </c>
      <c r="FJ777" t="s">
        <v>204</v>
      </c>
      <c r="FK777">
        <v>10</v>
      </c>
      <c r="FL777">
        <v>12</v>
      </c>
      <c r="FM777">
        <v>12</v>
      </c>
      <c r="FN777">
        <v>12.5</v>
      </c>
      <c r="FO777" t="s">
        <v>2220</v>
      </c>
      <c r="FP777">
        <v>0.5</v>
      </c>
      <c r="FQ777" t="s">
        <v>3180</v>
      </c>
      <c r="FR777" t="s">
        <v>3196</v>
      </c>
      <c r="FS777">
        <v>1</v>
      </c>
      <c r="FT777">
        <v>1</v>
      </c>
      <c r="FU777" t="s">
        <v>2221</v>
      </c>
      <c r="FV777" t="s">
        <v>3182</v>
      </c>
      <c r="FW777">
        <v>0</v>
      </c>
      <c r="FX777">
        <v>1</v>
      </c>
      <c r="FY777">
        <v>0</v>
      </c>
      <c r="FZ777">
        <v>0</v>
      </c>
      <c r="GA777">
        <v>1601</v>
      </c>
      <c r="GB777">
        <v>16</v>
      </c>
      <c r="GC777">
        <v>100.0625</v>
      </c>
      <c r="GD777" t="s">
        <v>2401</v>
      </c>
      <c r="GE777">
        <v>1</v>
      </c>
      <c r="HG777" t="s">
        <v>202</v>
      </c>
      <c r="HJ777">
        <v>0</v>
      </c>
    </row>
    <row r="778" spans="1:218" x14ac:dyDescent="0.3">
      <c r="A778">
        <v>1284</v>
      </c>
      <c r="B778" t="s">
        <v>3854</v>
      </c>
      <c r="C778" t="s">
        <v>5604</v>
      </c>
      <c r="D778" t="s">
        <v>265</v>
      </c>
      <c r="E778">
        <v>1</v>
      </c>
      <c r="F778" t="s">
        <v>202</v>
      </c>
      <c r="H778">
        <v>1</v>
      </c>
      <c r="M778">
        <v>1</v>
      </c>
      <c r="N778">
        <v>1</v>
      </c>
      <c r="U778">
        <v>1</v>
      </c>
      <c r="W778">
        <v>1</v>
      </c>
      <c r="X778" t="s">
        <v>5507</v>
      </c>
      <c r="Y778">
        <v>1</v>
      </c>
      <c r="Z778">
        <v>1</v>
      </c>
      <c r="AA778">
        <v>5</v>
      </c>
      <c r="AB778">
        <v>5</v>
      </c>
      <c r="AD778" t="s">
        <v>202</v>
      </c>
      <c r="AE778">
        <v>1</v>
      </c>
      <c r="AF778">
        <v>1</v>
      </c>
      <c r="AG778">
        <v>1</v>
      </c>
      <c r="AH778">
        <v>1</v>
      </c>
      <c r="AI778">
        <v>1</v>
      </c>
      <c r="AJ778">
        <v>2</v>
      </c>
      <c r="AK778" t="s">
        <v>5605</v>
      </c>
      <c r="AL778">
        <v>1</v>
      </c>
      <c r="AM778">
        <v>1</v>
      </c>
      <c r="AN778">
        <v>1</v>
      </c>
      <c r="AO778">
        <v>2</v>
      </c>
      <c r="AP778">
        <v>2</v>
      </c>
      <c r="AQ778">
        <v>1</v>
      </c>
      <c r="AR778" t="s">
        <v>5606</v>
      </c>
      <c r="AS778">
        <v>1</v>
      </c>
      <c r="AT778">
        <v>2</v>
      </c>
      <c r="AU778">
        <v>1</v>
      </c>
      <c r="AV778">
        <v>2</v>
      </c>
      <c r="AW778">
        <v>7</v>
      </c>
      <c r="AX778">
        <v>1</v>
      </c>
      <c r="AY778">
        <v>2</v>
      </c>
      <c r="BE778">
        <v>1</v>
      </c>
      <c r="BF778">
        <v>1</v>
      </c>
      <c r="BG778">
        <v>1</v>
      </c>
      <c r="BH778">
        <v>1</v>
      </c>
      <c r="BI778">
        <v>1</v>
      </c>
      <c r="BJ778">
        <v>0</v>
      </c>
      <c r="BM778">
        <v>1</v>
      </c>
      <c r="BN778">
        <v>1</v>
      </c>
      <c r="BO778">
        <v>3</v>
      </c>
      <c r="BP778">
        <v>1</v>
      </c>
      <c r="BQ778">
        <v>20</v>
      </c>
      <c r="BR778">
        <v>1</v>
      </c>
      <c r="BS778">
        <v>1</v>
      </c>
      <c r="BT778">
        <v>4</v>
      </c>
      <c r="BV778">
        <v>1</v>
      </c>
      <c r="BX778">
        <v>1</v>
      </c>
      <c r="BZ778">
        <v>0</v>
      </c>
      <c r="CB778">
        <v>0</v>
      </c>
      <c r="CD778">
        <v>1</v>
      </c>
      <c r="CF778">
        <v>1</v>
      </c>
      <c r="CJ778">
        <v>1</v>
      </c>
      <c r="CK778">
        <v>2</v>
      </c>
      <c r="CL778">
        <v>4</v>
      </c>
      <c r="CM778">
        <v>1</v>
      </c>
      <c r="CR778">
        <v>2</v>
      </c>
      <c r="CS778">
        <v>4</v>
      </c>
      <c r="CT778">
        <v>1</v>
      </c>
      <c r="CU778">
        <v>1</v>
      </c>
      <c r="CV778" t="s">
        <v>973</v>
      </c>
      <c r="CW778">
        <v>622</v>
      </c>
      <c r="CX778">
        <v>10.37</v>
      </c>
      <c r="CY778">
        <v>2</v>
      </c>
      <c r="CZ778">
        <v>1</v>
      </c>
      <c r="DA778" t="s">
        <v>4962</v>
      </c>
      <c r="DC778">
        <v>1</v>
      </c>
      <c r="DD778">
        <v>1</v>
      </c>
      <c r="DE778">
        <v>35</v>
      </c>
      <c r="DN778" t="s">
        <v>5122</v>
      </c>
      <c r="DO778" t="s">
        <v>5122</v>
      </c>
      <c r="DP778" t="s">
        <v>3178</v>
      </c>
      <c r="DQ778" t="s">
        <v>202</v>
      </c>
      <c r="DR778" t="s">
        <v>202</v>
      </c>
      <c r="DT778">
        <v>1</v>
      </c>
      <c r="DV778">
        <v>1</v>
      </c>
      <c r="DW778">
        <v>0</v>
      </c>
      <c r="DX778">
        <v>5</v>
      </c>
      <c r="DY778">
        <v>1</v>
      </c>
      <c r="DZ778">
        <v>1</v>
      </c>
      <c r="EA778">
        <v>20</v>
      </c>
      <c r="EB778">
        <f>IF(EA778&gt;=30,1,IF(EA778&gt;=20,2,IF(EA778&gt;=15,3,IF(EA778&gt;=10,4,IF(EA778&gt;=5,5,IF(EA778&gt;0,6,0))))))</f>
        <v>2</v>
      </c>
      <c r="EC778">
        <v>2</v>
      </c>
      <c r="EE778">
        <v>3</v>
      </c>
      <c r="EL778">
        <v>1</v>
      </c>
      <c r="EM778">
        <v>3</v>
      </c>
      <c r="EN778">
        <v>1</v>
      </c>
      <c r="EO778">
        <v>2</v>
      </c>
      <c r="EP778">
        <v>1</v>
      </c>
      <c r="EQ778">
        <v>1</v>
      </c>
      <c r="ER778">
        <v>1</v>
      </c>
      <c r="EZ778">
        <v>1</v>
      </c>
      <c r="FA778">
        <v>1</v>
      </c>
      <c r="FD778">
        <v>1</v>
      </c>
      <c r="FG778">
        <v>0</v>
      </c>
      <c r="FH778" t="s">
        <v>5510</v>
      </c>
      <c r="FI778">
        <v>2</v>
      </c>
      <c r="FJ778" t="s">
        <v>204</v>
      </c>
      <c r="FK778">
        <v>3</v>
      </c>
      <c r="FL778">
        <v>12</v>
      </c>
      <c r="FM778">
        <v>12</v>
      </c>
      <c r="FN778">
        <v>20</v>
      </c>
      <c r="FO778" t="s">
        <v>2206</v>
      </c>
      <c r="FP778">
        <v>3.5</v>
      </c>
      <c r="FQ778" t="s">
        <v>3180</v>
      </c>
      <c r="FR778" t="s">
        <v>3189</v>
      </c>
      <c r="FS778">
        <v>0</v>
      </c>
      <c r="FT778">
        <v>1</v>
      </c>
      <c r="FU778" t="s">
        <v>2221</v>
      </c>
      <c r="FV778" t="s">
        <v>3182</v>
      </c>
      <c r="FW778">
        <v>0</v>
      </c>
      <c r="FX778">
        <v>1</v>
      </c>
      <c r="FY778">
        <v>0</v>
      </c>
      <c r="FZ778">
        <v>0</v>
      </c>
      <c r="GA778">
        <v>856</v>
      </c>
      <c r="GB778">
        <v>9</v>
      </c>
      <c r="GC778">
        <v>95.111111100000002</v>
      </c>
      <c r="GD778" t="s">
        <v>2401</v>
      </c>
      <c r="GE778">
        <v>1</v>
      </c>
      <c r="HG778" t="s">
        <v>202</v>
      </c>
      <c r="HJ778">
        <v>0</v>
      </c>
    </row>
    <row r="779" spans="1:218" x14ac:dyDescent="0.3">
      <c r="A779">
        <v>1470</v>
      </c>
      <c r="B779" t="s">
        <v>3221</v>
      </c>
      <c r="C779" t="s">
        <v>5684</v>
      </c>
      <c r="D779" t="s">
        <v>212</v>
      </c>
      <c r="E779">
        <v>1</v>
      </c>
      <c r="F779" t="s">
        <v>202</v>
      </c>
      <c r="H779">
        <v>1</v>
      </c>
      <c r="M779">
        <v>1</v>
      </c>
      <c r="N779">
        <v>1</v>
      </c>
      <c r="U779">
        <v>1</v>
      </c>
      <c r="W779">
        <v>1</v>
      </c>
      <c r="X779" t="s">
        <v>5507</v>
      </c>
      <c r="Y779">
        <v>1</v>
      </c>
      <c r="Z779">
        <v>1</v>
      </c>
      <c r="AA779">
        <v>1</v>
      </c>
      <c r="AB779">
        <v>1</v>
      </c>
      <c r="AD779" t="s">
        <v>202</v>
      </c>
      <c r="AE779">
        <v>1</v>
      </c>
      <c r="AF779">
        <v>1</v>
      </c>
      <c r="AG779">
        <v>2</v>
      </c>
      <c r="AH779">
        <v>1</v>
      </c>
      <c r="AI779">
        <v>2</v>
      </c>
      <c r="AJ779">
        <v>2</v>
      </c>
      <c r="AK779" t="s">
        <v>5685</v>
      </c>
      <c r="AL779">
        <v>1</v>
      </c>
      <c r="AM779">
        <v>2</v>
      </c>
      <c r="AN779">
        <v>2</v>
      </c>
      <c r="AO779">
        <v>2</v>
      </c>
      <c r="AP779">
        <v>2</v>
      </c>
      <c r="AQ779">
        <v>2</v>
      </c>
      <c r="AR779" t="s">
        <v>5686</v>
      </c>
      <c r="AS779">
        <v>1</v>
      </c>
      <c r="AT779">
        <v>1</v>
      </c>
      <c r="AU779">
        <v>1</v>
      </c>
      <c r="AV779">
        <v>2</v>
      </c>
      <c r="AW779">
        <v>7</v>
      </c>
      <c r="AX779">
        <v>1</v>
      </c>
      <c r="AY779">
        <v>3</v>
      </c>
      <c r="BE779">
        <v>1</v>
      </c>
      <c r="BF779">
        <v>1</v>
      </c>
      <c r="BG779">
        <v>1</v>
      </c>
      <c r="BH779">
        <v>1</v>
      </c>
      <c r="BI779">
        <v>1</v>
      </c>
      <c r="BJ779">
        <v>0</v>
      </c>
      <c r="BM779">
        <v>1</v>
      </c>
      <c r="BN779">
        <v>1</v>
      </c>
      <c r="BO779">
        <v>4</v>
      </c>
      <c r="BP779">
        <v>1</v>
      </c>
      <c r="BQ779">
        <v>3</v>
      </c>
      <c r="BR779">
        <v>1</v>
      </c>
      <c r="BS779">
        <v>1</v>
      </c>
      <c r="BT779">
        <v>5</v>
      </c>
      <c r="BU779">
        <v>5</v>
      </c>
      <c r="BV779">
        <v>2</v>
      </c>
      <c r="BW779">
        <v>5</v>
      </c>
      <c r="BX779">
        <v>0</v>
      </c>
      <c r="BY779">
        <v>5</v>
      </c>
      <c r="BZ779">
        <v>0</v>
      </c>
      <c r="CA779">
        <v>5</v>
      </c>
      <c r="CB779">
        <v>2</v>
      </c>
      <c r="CC779">
        <v>5</v>
      </c>
      <c r="CD779">
        <v>0</v>
      </c>
      <c r="CE779">
        <v>5</v>
      </c>
      <c r="CF779">
        <v>0</v>
      </c>
      <c r="CG779">
        <v>5</v>
      </c>
      <c r="CH779">
        <v>1</v>
      </c>
      <c r="CI779">
        <v>5</v>
      </c>
      <c r="CJ779">
        <v>2</v>
      </c>
      <c r="CK779">
        <v>2</v>
      </c>
      <c r="CL779">
        <v>5</v>
      </c>
      <c r="CM779">
        <v>1</v>
      </c>
      <c r="CR779">
        <v>2</v>
      </c>
      <c r="CS779">
        <v>9</v>
      </c>
      <c r="CT779">
        <v>1</v>
      </c>
      <c r="CU779">
        <v>2</v>
      </c>
      <c r="CV779" t="s">
        <v>5687</v>
      </c>
      <c r="CW779">
        <v>980</v>
      </c>
      <c r="CX779">
        <v>16.329999999999998</v>
      </c>
      <c r="CY779">
        <v>2</v>
      </c>
      <c r="CZ779">
        <v>1</v>
      </c>
      <c r="DA779" t="s">
        <v>473</v>
      </c>
      <c r="DC779">
        <v>1</v>
      </c>
      <c r="DD779">
        <v>1</v>
      </c>
      <c r="DE779">
        <v>10</v>
      </c>
      <c r="DN779" t="s">
        <v>5403</v>
      </c>
      <c r="DO779" t="s">
        <v>5403</v>
      </c>
      <c r="DP779" t="s">
        <v>3178</v>
      </c>
      <c r="DQ779" t="s">
        <v>202</v>
      </c>
      <c r="DR779" t="s">
        <v>202</v>
      </c>
      <c r="DT779">
        <v>1</v>
      </c>
      <c r="DV779">
        <v>1</v>
      </c>
      <c r="DW779">
        <v>0</v>
      </c>
      <c r="DX779">
        <v>1</v>
      </c>
      <c r="DY779">
        <v>1</v>
      </c>
      <c r="DZ779">
        <v>-97</v>
      </c>
      <c r="EB779">
        <v>3</v>
      </c>
      <c r="EC779">
        <v>2</v>
      </c>
      <c r="EE779">
        <v>5</v>
      </c>
      <c r="EL779">
        <v>2</v>
      </c>
      <c r="EM779">
        <v>3</v>
      </c>
      <c r="EN779">
        <v>1</v>
      </c>
      <c r="EO779">
        <v>1</v>
      </c>
      <c r="EP779">
        <v>1</v>
      </c>
      <c r="EQ779">
        <v>1</v>
      </c>
      <c r="ER779">
        <v>2</v>
      </c>
      <c r="ES779">
        <v>1</v>
      </c>
      <c r="ET779">
        <v>1</v>
      </c>
      <c r="EU779">
        <f>IF(ET779&gt;=30,1,IF(ET779&gt;=20,2,IF(ET779&gt;=15,3,IF(ET779&gt;=10,4,IF(ET779&gt;=5,5,IF(ET779&gt;0,6,0))))))</f>
        <v>6</v>
      </c>
      <c r="EV779">
        <v>1</v>
      </c>
      <c r="EW779">
        <v>1</v>
      </c>
      <c r="EY779">
        <v>2</v>
      </c>
      <c r="EZ779">
        <v>2</v>
      </c>
      <c r="FE779">
        <v>1</v>
      </c>
      <c r="FG779">
        <v>0</v>
      </c>
      <c r="FH779" t="s">
        <v>5655</v>
      </c>
      <c r="FI779">
        <v>2</v>
      </c>
      <c r="FJ779" t="s">
        <v>204</v>
      </c>
      <c r="FK779">
        <v>5</v>
      </c>
      <c r="FL779">
        <v>12</v>
      </c>
      <c r="FM779">
        <v>12</v>
      </c>
      <c r="FN779">
        <v>17.5</v>
      </c>
      <c r="FO779" t="s">
        <v>2212</v>
      </c>
      <c r="FP779">
        <v>3.5</v>
      </c>
      <c r="FQ779" t="s">
        <v>3180</v>
      </c>
      <c r="FR779" t="s">
        <v>3196</v>
      </c>
      <c r="FS779">
        <v>1</v>
      </c>
      <c r="FT779">
        <v>1</v>
      </c>
      <c r="FU779" t="s">
        <v>2213</v>
      </c>
      <c r="FV779" t="s">
        <v>3182</v>
      </c>
      <c r="FW779">
        <v>1</v>
      </c>
      <c r="FX779">
        <v>0</v>
      </c>
      <c r="FY779">
        <v>1</v>
      </c>
      <c r="FZ779">
        <v>0</v>
      </c>
      <c r="GA779">
        <v>7861</v>
      </c>
      <c r="GB779">
        <v>71</v>
      </c>
      <c r="GC779">
        <v>110.71830989999999</v>
      </c>
      <c r="GD779" t="s">
        <v>2401</v>
      </c>
      <c r="GE779">
        <v>1</v>
      </c>
      <c r="HG779" t="s">
        <v>202</v>
      </c>
      <c r="HI779">
        <v>1</v>
      </c>
      <c r="HJ779">
        <v>1</v>
      </c>
    </row>
    <row r="780" spans="1:218" x14ac:dyDescent="0.3">
      <c r="A780">
        <v>1484</v>
      </c>
      <c r="B780" t="s">
        <v>3303</v>
      </c>
      <c r="C780" t="s">
        <v>5626</v>
      </c>
      <c r="D780" t="s">
        <v>212</v>
      </c>
      <c r="E780">
        <v>1</v>
      </c>
      <c r="F780" t="s">
        <v>202</v>
      </c>
      <c r="H780">
        <v>1</v>
      </c>
      <c r="M780">
        <v>1</v>
      </c>
      <c r="N780">
        <v>1</v>
      </c>
      <c r="U780">
        <v>1</v>
      </c>
      <c r="W780">
        <v>1</v>
      </c>
      <c r="X780" t="s">
        <v>5507</v>
      </c>
      <c r="Y780">
        <v>1</v>
      </c>
      <c r="Z780">
        <v>1</v>
      </c>
      <c r="AA780">
        <v>5</v>
      </c>
      <c r="AB780">
        <v>1</v>
      </c>
      <c r="AD780" t="s">
        <v>202</v>
      </c>
      <c r="AE780">
        <v>1</v>
      </c>
      <c r="AF780">
        <v>1</v>
      </c>
      <c r="AG780">
        <v>1</v>
      </c>
      <c r="AH780">
        <v>2</v>
      </c>
      <c r="AI780">
        <v>2</v>
      </c>
      <c r="AJ780">
        <v>2</v>
      </c>
      <c r="AK780" t="s">
        <v>5627</v>
      </c>
      <c r="AL780">
        <v>1</v>
      </c>
      <c r="AM780">
        <v>2</v>
      </c>
      <c r="AN780">
        <v>1</v>
      </c>
      <c r="AO780">
        <v>2</v>
      </c>
      <c r="AP780">
        <v>2</v>
      </c>
      <c r="AQ780">
        <v>1</v>
      </c>
      <c r="AR780" t="s">
        <v>5628</v>
      </c>
      <c r="AS780">
        <v>1</v>
      </c>
      <c r="AT780">
        <v>1</v>
      </c>
      <c r="AU780">
        <v>1</v>
      </c>
      <c r="AV780">
        <v>2</v>
      </c>
      <c r="AW780">
        <v>6</v>
      </c>
      <c r="AX780">
        <v>2</v>
      </c>
      <c r="AY780">
        <v>1</v>
      </c>
      <c r="BE780">
        <v>1</v>
      </c>
      <c r="BF780">
        <v>1</v>
      </c>
      <c r="BG780">
        <v>1</v>
      </c>
      <c r="BH780">
        <v>1</v>
      </c>
      <c r="BI780">
        <v>1</v>
      </c>
      <c r="BJ780">
        <v>0</v>
      </c>
      <c r="BM780">
        <v>1</v>
      </c>
      <c r="BN780">
        <v>1</v>
      </c>
      <c r="BO780">
        <v>5</v>
      </c>
      <c r="BP780">
        <v>1</v>
      </c>
      <c r="BQ780">
        <v>8</v>
      </c>
      <c r="BR780">
        <v>5</v>
      </c>
      <c r="BS780">
        <v>1</v>
      </c>
      <c r="BT780">
        <v>5</v>
      </c>
      <c r="BV780">
        <v>1</v>
      </c>
      <c r="BX780">
        <v>2</v>
      </c>
      <c r="BZ780">
        <v>2</v>
      </c>
      <c r="CJ780">
        <v>1</v>
      </c>
      <c r="CK780">
        <v>1</v>
      </c>
      <c r="CL780">
        <v>8</v>
      </c>
      <c r="CM780">
        <v>6</v>
      </c>
      <c r="CS780">
        <v>9</v>
      </c>
      <c r="CT780">
        <v>1</v>
      </c>
      <c r="CU780">
        <v>1</v>
      </c>
      <c r="CV780" t="s">
        <v>2132</v>
      </c>
      <c r="CW780">
        <v>1020</v>
      </c>
      <c r="CX780">
        <v>17</v>
      </c>
      <c r="CY780">
        <v>2</v>
      </c>
      <c r="CZ780">
        <v>1</v>
      </c>
      <c r="DA780" t="s">
        <v>275</v>
      </c>
      <c r="DC780">
        <v>1</v>
      </c>
      <c r="DD780">
        <v>1</v>
      </c>
      <c r="DE780">
        <v>12</v>
      </c>
      <c r="DN780" t="s">
        <v>5429</v>
      </c>
      <c r="DO780" t="s">
        <v>5429</v>
      </c>
      <c r="DP780" t="s">
        <v>3178</v>
      </c>
      <c r="DQ780" t="s">
        <v>202</v>
      </c>
      <c r="DR780" t="s">
        <v>202</v>
      </c>
      <c r="DT780">
        <v>1</v>
      </c>
      <c r="DV780">
        <v>1</v>
      </c>
      <c r="DW780">
        <v>0</v>
      </c>
      <c r="DX780">
        <v>1</v>
      </c>
      <c r="DY780">
        <v>1</v>
      </c>
      <c r="DZ780">
        <v>1</v>
      </c>
      <c r="EA780">
        <v>5</v>
      </c>
      <c r="EB780">
        <f>IF(EA780&gt;=30,1,IF(EA780&gt;=20,2,IF(EA780&gt;=15,3,IF(EA780&gt;=10,4,IF(EA780&gt;=5,5,IF(EA780&gt;0,6,0))))))</f>
        <v>5</v>
      </c>
      <c r="EC780">
        <v>2</v>
      </c>
      <c r="EE780">
        <v>5</v>
      </c>
      <c r="EL780">
        <v>1</v>
      </c>
      <c r="EM780">
        <v>4</v>
      </c>
      <c r="EN780">
        <v>1</v>
      </c>
      <c r="EO780">
        <v>1</v>
      </c>
      <c r="EP780">
        <v>1</v>
      </c>
      <c r="EQ780">
        <v>1</v>
      </c>
      <c r="ER780">
        <v>1</v>
      </c>
      <c r="EZ780">
        <v>2</v>
      </c>
      <c r="FE780">
        <v>1</v>
      </c>
      <c r="FG780">
        <v>0</v>
      </c>
      <c r="FH780" t="s">
        <v>5655</v>
      </c>
      <c r="FI780">
        <v>2</v>
      </c>
      <c r="FJ780" t="s">
        <v>204</v>
      </c>
      <c r="FK780">
        <v>5</v>
      </c>
      <c r="FL780">
        <v>12</v>
      </c>
      <c r="FM780">
        <v>12</v>
      </c>
      <c r="FN780">
        <v>5</v>
      </c>
      <c r="FO780" t="s">
        <v>2206</v>
      </c>
      <c r="FP780">
        <v>7.5</v>
      </c>
      <c r="FQ780" t="s">
        <v>3180</v>
      </c>
      <c r="FR780" t="s">
        <v>3196</v>
      </c>
      <c r="FS780">
        <v>1</v>
      </c>
      <c r="FT780">
        <v>1</v>
      </c>
      <c r="FU780" t="s">
        <v>2221</v>
      </c>
      <c r="FV780" t="s">
        <v>3182</v>
      </c>
      <c r="FW780">
        <v>1</v>
      </c>
      <c r="FX780">
        <v>0</v>
      </c>
      <c r="FY780">
        <v>1</v>
      </c>
      <c r="FZ780">
        <v>0</v>
      </c>
      <c r="GA780">
        <v>4824</v>
      </c>
      <c r="GB780">
        <v>17</v>
      </c>
      <c r="GC780">
        <v>283.76470590000002</v>
      </c>
      <c r="GD780" t="s">
        <v>2401</v>
      </c>
      <c r="GE780">
        <v>1</v>
      </c>
      <c r="HG780" t="s">
        <v>202</v>
      </c>
      <c r="HI780">
        <v>1</v>
      </c>
      <c r="HJ780">
        <v>1</v>
      </c>
    </row>
    <row r="781" spans="1:218" x14ac:dyDescent="0.3">
      <c r="A781">
        <v>1808</v>
      </c>
      <c r="B781" t="s">
        <v>3303</v>
      </c>
      <c r="C781" t="s">
        <v>5644</v>
      </c>
      <c r="D781" t="s">
        <v>212</v>
      </c>
      <c r="E781">
        <v>1</v>
      </c>
      <c r="F781" t="s">
        <v>202</v>
      </c>
      <c r="H781">
        <v>1</v>
      </c>
      <c r="M781">
        <v>1</v>
      </c>
      <c r="N781">
        <v>1</v>
      </c>
      <c r="U781">
        <v>1</v>
      </c>
      <c r="W781">
        <v>1</v>
      </c>
      <c r="X781" t="s">
        <v>5507</v>
      </c>
      <c r="Y781">
        <v>1</v>
      </c>
      <c r="Z781">
        <v>1</v>
      </c>
      <c r="AA781">
        <v>2</v>
      </c>
      <c r="AB781">
        <v>2</v>
      </c>
      <c r="AD781" t="s">
        <v>202</v>
      </c>
      <c r="AE781">
        <v>1</v>
      </c>
      <c r="AF781">
        <v>2</v>
      </c>
      <c r="AG781">
        <v>2</v>
      </c>
      <c r="AH781">
        <v>1</v>
      </c>
      <c r="AI781">
        <v>2</v>
      </c>
      <c r="AJ781">
        <v>2</v>
      </c>
      <c r="AK781" t="s">
        <v>5645</v>
      </c>
      <c r="AL781">
        <v>1</v>
      </c>
      <c r="AM781">
        <v>1</v>
      </c>
      <c r="AN781">
        <v>2</v>
      </c>
      <c r="AO781">
        <v>2</v>
      </c>
      <c r="AP781">
        <v>2</v>
      </c>
      <c r="AQ781">
        <v>2</v>
      </c>
      <c r="AR781" t="s">
        <v>5646</v>
      </c>
      <c r="AS781">
        <v>2</v>
      </c>
      <c r="AT781">
        <v>2</v>
      </c>
      <c r="AU781">
        <v>1</v>
      </c>
      <c r="AV781">
        <v>1</v>
      </c>
      <c r="AW781">
        <v>5</v>
      </c>
      <c r="AX781">
        <v>1</v>
      </c>
      <c r="AY781">
        <v>6</v>
      </c>
      <c r="AZ781">
        <v>1</v>
      </c>
      <c r="BA781">
        <v>5</v>
      </c>
      <c r="BB781">
        <v>4</v>
      </c>
      <c r="BC781">
        <v>2</v>
      </c>
      <c r="BD781">
        <v>3</v>
      </c>
      <c r="BE781">
        <v>1</v>
      </c>
      <c r="BF781">
        <v>1</v>
      </c>
      <c r="BG781">
        <v>1</v>
      </c>
      <c r="BH781">
        <v>0</v>
      </c>
      <c r="BI781">
        <v>1</v>
      </c>
      <c r="BJ781">
        <v>1</v>
      </c>
      <c r="BK781">
        <v>1</v>
      </c>
      <c r="BL781">
        <v>1</v>
      </c>
      <c r="BM781">
        <v>1</v>
      </c>
      <c r="BN781">
        <v>1</v>
      </c>
      <c r="BO781">
        <v>4</v>
      </c>
      <c r="BP781">
        <v>1</v>
      </c>
      <c r="BQ781">
        <v>4</v>
      </c>
      <c r="BR781">
        <v>1</v>
      </c>
      <c r="BS781">
        <v>1</v>
      </c>
      <c r="BT781">
        <v>5</v>
      </c>
      <c r="BV781">
        <v>3</v>
      </c>
      <c r="BX781">
        <v>0</v>
      </c>
      <c r="BZ781">
        <v>2</v>
      </c>
      <c r="CJ781">
        <v>2</v>
      </c>
      <c r="CK781">
        <v>2</v>
      </c>
      <c r="CL781">
        <v>3</v>
      </c>
      <c r="CM781">
        <v>6</v>
      </c>
      <c r="CS781">
        <v>2</v>
      </c>
      <c r="CT781">
        <v>2</v>
      </c>
      <c r="CU781">
        <v>1</v>
      </c>
      <c r="CV781" t="s">
        <v>5647</v>
      </c>
      <c r="CW781">
        <v>1236</v>
      </c>
      <c r="CX781">
        <v>20.6</v>
      </c>
      <c r="CY781">
        <v>2</v>
      </c>
      <c r="CZ781">
        <v>1</v>
      </c>
      <c r="DA781" t="s">
        <v>243</v>
      </c>
      <c r="DC781">
        <v>1</v>
      </c>
      <c r="DD781">
        <v>1</v>
      </c>
      <c r="DE781">
        <v>12</v>
      </c>
      <c r="DN781" t="s">
        <v>5639</v>
      </c>
      <c r="DO781" t="s">
        <v>5639</v>
      </c>
      <c r="DP781" t="s">
        <v>3178</v>
      </c>
      <c r="DQ781" t="s">
        <v>202</v>
      </c>
      <c r="DR781" t="s">
        <v>202</v>
      </c>
      <c r="DT781">
        <v>1</v>
      </c>
      <c r="DV781">
        <v>1</v>
      </c>
      <c r="DW781">
        <v>0</v>
      </c>
      <c r="DX781">
        <v>2</v>
      </c>
      <c r="DY781">
        <v>1</v>
      </c>
      <c r="DZ781">
        <v>1</v>
      </c>
      <c r="EA781">
        <v>10</v>
      </c>
      <c r="EB781">
        <f>IF(EA781&gt;=30,1,IF(EA781&gt;=20,2,IF(EA781&gt;=15,3,IF(EA781&gt;=10,4,IF(EA781&gt;=5,5,IF(EA781&gt;0,6,0))))))</f>
        <v>4</v>
      </c>
      <c r="EC781">
        <v>2</v>
      </c>
      <c r="EE781">
        <v>1</v>
      </c>
      <c r="EL781">
        <v>1</v>
      </c>
      <c r="EM781">
        <v>2</v>
      </c>
      <c r="EN781">
        <v>1</v>
      </c>
      <c r="EO781">
        <v>2</v>
      </c>
      <c r="EP781">
        <v>1</v>
      </c>
      <c r="EQ781">
        <v>1</v>
      </c>
      <c r="ER781">
        <v>2</v>
      </c>
      <c r="ES781">
        <v>1</v>
      </c>
      <c r="ET781">
        <v>4</v>
      </c>
      <c r="EU781">
        <f>IF(ET781&gt;=30,1,IF(ET781&gt;=20,2,IF(ET781&gt;=15,3,IF(ET781&gt;=10,4,IF(ET781&gt;=5,5,IF(ET781&gt;0,6,0))))))</f>
        <v>6</v>
      </c>
      <c r="EV781">
        <v>6</v>
      </c>
      <c r="EW781">
        <v>2</v>
      </c>
      <c r="EX781">
        <v>1</v>
      </c>
      <c r="EY781">
        <v>2</v>
      </c>
      <c r="EZ781">
        <v>1</v>
      </c>
      <c r="FA781">
        <v>2</v>
      </c>
      <c r="FB781">
        <v>1</v>
      </c>
      <c r="FC781">
        <v>1</v>
      </c>
      <c r="FD781">
        <v>9</v>
      </c>
      <c r="FG781">
        <v>0</v>
      </c>
      <c r="FH781" t="s">
        <v>5655</v>
      </c>
      <c r="FI781">
        <v>2</v>
      </c>
      <c r="FJ781" t="s">
        <v>204</v>
      </c>
      <c r="FK781">
        <v>1</v>
      </c>
      <c r="FL781">
        <v>12</v>
      </c>
      <c r="FM781">
        <v>12</v>
      </c>
      <c r="FN781">
        <v>10</v>
      </c>
      <c r="FO781" t="s">
        <v>2206</v>
      </c>
      <c r="FP781">
        <v>1.5</v>
      </c>
      <c r="FQ781" t="s">
        <v>3180</v>
      </c>
      <c r="FR781" t="s">
        <v>3189</v>
      </c>
      <c r="FS781">
        <v>0</v>
      </c>
      <c r="FT781">
        <v>1</v>
      </c>
      <c r="FU781" t="s">
        <v>2213</v>
      </c>
      <c r="FV781" t="s">
        <v>3182</v>
      </c>
      <c r="FW781">
        <v>0</v>
      </c>
      <c r="FX781">
        <v>1</v>
      </c>
      <c r="FY781">
        <v>0</v>
      </c>
      <c r="FZ781">
        <v>0</v>
      </c>
      <c r="GA781">
        <v>4824</v>
      </c>
      <c r="GB781">
        <v>17</v>
      </c>
      <c r="GC781">
        <v>283.76470590000002</v>
      </c>
      <c r="GD781" t="s">
        <v>2401</v>
      </c>
      <c r="GE781">
        <v>1</v>
      </c>
      <c r="HG781" t="s">
        <v>202</v>
      </c>
      <c r="HJ781">
        <v>0</v>
      </c>
    </row>
    <row r="782" spans="1:218" x14ac:dyDescent="0.3">
      <c r="A782">
        <v>1463</v>
      </c>
      <c r="B782" t="s">
        <v>3984</v>
      </c>
      <c r="C782" t="s">
        <v>5616</v>
      </c>
      <c r="D782" t="s">
        <v>265</v>
      </c>
      <c r="E782">
        <v>1</v>
      </c>
      <c r="F782" t="s">
        <v>202</v>
      </c>
      <c r="H782">
        <v>1</v>
      </c>
      <c r="M782">
        <v>1</v>
      </c>
      <c r="N782">
        <v>1</v>
      </c>
      <c r="U782">
        <v>1</v>
      </c>
      <c r="W782">
        <v>1</v>
      </c>
      <c r="X782" t="s">
        <v>5507</v>
      </c>
      <c r="Y782">
        <v>1</v>
      </c>
      <c r="Z782">
        <v>1</v>
      </c>
      <c r="AA782">
        <v>5</v>
      </c>
      <c r="AB782">
        <v>2</v>
      </c>
      <c r="AD782" t="s">
        <v>202</v>
      </c>
      <c r="AE782">
        <v>1</v>
      </c>
      <c r="AF782">
        <v>2</v>
      </c>
      <c r="AG782">
        <v>2</v>
      </c>
      <c r="AH782">
        <v>2</v>
      </c>
      <c r="AI782">
        <v>2</v>
      </c>
      <c r="AJ782">
        <v>2</v>
      </c>
      <c r="AK782" t="s">
        <v>5617</v>
      </c>
      <c r="AL782">
        <v>1</v>
      </c>
      <c r="AM782">
        <v>2</v>
      </c>
      <c r="AN782">
        <v>1</v>
      </c>
      <c r="AO782">
        <v>2</v>
      </c>
      <c r="AP782">
        <v>2</v>
      </c>
      <c r="AQ782">
        <v>1</v>
      </c>
      <c r="AR782" t="s">
        <v>5618</v>
      </c>
      <c r="AS782">
        <v>2</v>
      </c>
      <c r="AT782">
        <v>2</v>
      </c>
      <c r="AU782">
        <v>1</v>
      </c>
      <c r="AV782">
        <v>1</v>
      </c>
      <c r="AW782">
        <v>7</v>
      </c>
      <c r="AX782">
        <v>1</v>
      </c>
      <c r="AY782">
        <v>3</v>
      </c>
      <c r="BE782">
        <v>1</v>
      </c>
      <c r="BF782">
        <v>1</v>
      </c>
      <c r="BG782">
        <v>1</v>
      </c>
      <c r="BH782">
        <v>1</v>
      </c>
      <c r="BI782">
        <v>1</v>
      </c>
      <c r="BJ782">
        <v>0</v>
      </c>
      <c r="BM782">
        <v>4</v>
      </c>
      <c r="BN782">
        <v>1</v>
      </c>
      <c r="BO782">
        <v>1</v>
      </c>
      <c r="BP782">
        <v>1</v>
      </c>
      <c r="BQ782">
        <v>8</v>
      </c>
      <c r="BR782">
        <v>1</v>
      </c>
      <c r="BS782">
        <v>1</v>
      </c>
      <c r="BT782">
        <v>2</v>
      </c>
      <c r="BV782">
        <v>0</v>
      </c>
      <c r="BX782">
        <v>0</v>
      </c>
      <c r="BZ782">
        <v>2</v>
      </c>
      <c r="CJ782">
        <v>1</v>
      </c>
      <c r="CK782">
        <v>2</v>
      </c>
      <c r="CL782">
        <v>6</v>
      </c>
      <c r="CM782">
        <v>6</v>
      </c>
      <c r="CS782">
        <v>5</v>
      </c>
      <c r="CT782">
        <v>1</v>
      </c>
      <c r="CU782">
        <v>2</v>
      </c>
      <c r="CV782" t="s">
        <v>5619</v>
      </c>
      <c r="CW782">
        <v>982</v>
      </c>
      <c r="CX782">
        <v>16.37</v>
      </c>
      <c r="CY782">
        <v>2</v>
      </c>
      <c r="CZ782">
        <v>1</v>
      </c>
      <c r="DA782" t="s">
        <v>347</v>
      </c>
      <c r="DC782">
        <v>1</v>
      </c>
      <c r="DD782">
        <v>1</v>
      </c>
      <c r="DE782">
        <v>36</v>
      </c>
      <c r="DN782" t="s">
        <v>5384</v>
      </c>
      <c r="DO782" t="s">
        <v>5384</v>
      </c>
      <c r="DP782" t="s">
        <v>3178</v>
      </c>
      <c r="DQ782" t="s">
        <v>202</v>
      </c>
      <c r="DR782" t="s">
        <v>202</v>
      </c>
      <c r="DT782">
        <v>1</v>
      </c>
      <c r="DV782">
        <v>1</v>
      </c>
      <c r="DW782">
        <v>0</v>
      </c>
      <c r="DX782">
        <v>5</v>
      </c>
      <c r="DY782">
        <v>1</v>
      </c>
      <c r="DZ782">
        <v>1</v>
      </c>
      <c r="EA782">
        <v>5</v>
      </c>
      <c r="EB782">
        <f>IF(EA782&gt;=30,1,IF(EA782&gt;=20,2,IF(EA782&gt;=15,3,IF(EA782&gt;=10,4,IF(EA782&gt;=5,5,IF(EA782&gt;0,6,0))))))</f>
        <v>5</v>
      </c>
      <c r="EC782">
        <v>2</v>
      </c>
      <c r="EE782">
        <v>6</v>
      </c>
      <c r="EL782">
        <v>1</v>
      </c>
      <c r="EM782">
        <v>1</v>
      </c>
      <c r="EN782">
        <v>1</v>
      </c>
      <c r="EO782">
        <v>2</v>
      </c>
      <c r="EP782">
        <v>1</v>
      </c>
      <c r="EQ782">
        <v>1</v>
      </c>
      <c r="ER782">
        <v>1</v>
      </c>
      <c r="EZ782">
        <v>1</v>
      </c>
      <c r="FA782">
        <v>2</v>
      </c>
      <c r="FB782">
        <v>1</v>
      </c>
      <c r="FC782">
        <v>3</v>
      </c>
      <c r="FD782">
        <v>1</v>
      </c>
      <c r="FG782">
        <v>0</v>
      </c>
      <c r="FH782" t="s">
        <v>5510</v>
      </c>
      <c r="FI782">
        <v>2</v>
      </c>
      <c r="FJ782" t="s">
        <v>204</v>
      </c>
      <c r="FK782">
        <v>6</v>
      </c>
      <c r="FL782">
        <v>12</v>
      </c>
      <c r="FM782">
        <v>12</v>
      </c>
      <c r="FN782">
        <v>5</v>
      </c>
      <c r="FO782" t="s">
        <v>2206</v>
      </c>
      <c r="FP782">
        <v>0.5</v>
      </c>
      <c r="FQ782" t="s">
        <v>3180</v>
      </c>
      <c r="FR782" t="s">
        <v>3189</v>
      </c>
      <c r="FS782">
        <v>0</v>
      </c>
      <c r="FT782">
        <v>1</v>
      </c>
      <c r="FU782" t="s">
        <v>2221</v>
      </c>
      <c r="FV782" t="s">
        <v>3182</v>
      </c>
      <c r="FW782">
        <v>0</v>
      </c>
      <c r="FX782">
        <v>1</v>
      </c>
      <c r="FY782">
        <v>0</v>
      </c>
      <c r="FZ782">
        <v>0</v>
      </c>
      <c r="GA782">
        <v>1938</v>
      </c>
      <c r="GB782">
        <v>20</v>
      </c>
      <c r="GC782">
        <v>96.9</v>
      </c>
      <c r="GD782" t="s">
        <v>2401</v>
      </c>
      <c r="GE782">
        <v>1</v>
      </c>
      <c r="HG782" t="s">
        <v>202</v>
      </c>
      <c r="HJ782">
        <v>0</v>
      </c>
    </row>
    <row r="783" spans="1:218" x14ac:dyDescent="0.3">
      <c r="A783">
        <v>1468</v>
      </c>
      <c r="B783" t="s">
        <v>3221</v>
      </c>
      <c r="C783" t="s">
        <v>5620</v>
      </c>
      <c r="D783" t="s">
        <v>212</v>
      </c>
      <c r="E783">
        <v>1</v>
      </c>
      <c r="F783" t="s">
        <v>202</v>
      </c>
      <c r="H783">
        <v>1</v>
      </c>
      <c r="M783">
        <v>1</v>
      </c>
      <c r="N783">
        <v>-97</v>
      </c>
      <c r="U783">
        <v>1</v>
      </c>
      <c r="W783">
        <v>1</v>
      </c>
      <c r="X783" t="s">
        <v>5507</v>
      </c>
      <c r="Y783">
        <v>1</v>
      </c>
      <c r="Z783">
        <v>1</v>
      </c>
      <c r="AA783">
        <v>1</v>
      </c>
      <c r="AB783">
        <v>5</v>
      </c>
      <c r="AD783" t="s">
        <v>202</v>
      </c>
      <c r="AE783">
        <v>1</v>
      </c>
      <c r="AF783">
        <v>1</v>
      </c>
      <c r="AG783">
        <v>1</v>
      </c>
      <c r="AH783">
        <v>1</v>
      </c>
      <c r="AI783">
        <v>1</v>
      </c>
      <c r="AJ783">
        <v>1</v>
      </c>
      <c r="AK783" t="s">
        <v>5621</v>
      </c>
      <c r="AL783">
        <v>1</v>
      </c>
      <c r="AM783">
        <v>2</v>
      </c>
      <c r="AN783">
        <v>1</v>
      </c>
      <c r="AO783">
        <v>2</v>
      </c>
      <c r="AP783">
        <v>2</v>
      </c>
      <c r="AQ783">
        <v>1</v>
      </c>
      <c r="AR783" t="s">
        <v>5622</v>
      </c>
      <c r="AS783">
        <v>2</v>
      </c>
      <c r="AT783">
        <v>1</v>
      </c>
      <c r="AU783">
        <v>1</v>
      </c>
      <c r="AV783">
        <v>1</v>
      </c>
      <c r="AW783">
        <v>7</v>
      </c>
      <c r="AX783">
        <v>1</v>
      </c>
      <c r="AY783">
        <v>5</v>
      </c>
      <c r="BE783">
        <v>1</v>
      </c>
      <c r="BF783">
        <v>1</v>
      </c>
      <c r="BG783">
        <v>1</v>
      </c>
      <c r="BH783">
        <v>1</v>
      </c>
      <c r="BI783">
        <v>1</v>
      </c>
      <c r="BJ783">
        <v>0</v>
      </c>
      <c r="BM783">
        <v>1</v>
      </c>
      <c r="BN783">
        <v>1</v>
      </c>
      <c r="BO783">
        <v>4</v>
      </c>
      <c r="BP783">
        <v>1</v>
      </c>
      <c r="BQ783">
        <v>12</v>
      </c>
      <c r="BR783">
        <v>6</v>
      </c>
      <c r="BS783">
        <v>1</v>
      </c>
      <c r="BT783">
        <v>5</v>
      </c>
      <c r="BV783">
        <v>1</v>
      </c>
      <c r="BX783">
        <v>2</v>
      </c>
      <c r="BZ783">
        <v>0</v>
      </c>
      <c r="CB783">
        <v>1</v>
      </c>
      <c r="CD783">
        <v>1</v>
      </c>
      <c r="CJ783">
        <v>1</v>
      </c>
      <c r="CK783">
        <v>2</v>
      </c>
      <c r="CL783">
        <v>5</v>
      </c>
      <c r="CM783">
        <v>6</v>
      </c>
      <c r="CS783">
        <v>7</v>
      </c>
      <c r="CT783">
        <v>1</v>
      </c>
      <c r="CU783">
        <v>1</v>
      </c>
      <c r="CV783" t="s">
        <v>360</v>
      </c>
      <c r="CW783">
        <v>886</v>
      </c>
      <c r="CX783">
        <v>14.77</v>
      </c>
      <c r="CY783">
        <v>2</v>
      </c>
      <c r="CZ783">
        <v>1</v>
      </c>
      <c r="DA783" t="s">
        <v>347</v>
      </c>
      <c r="DC783">
        <v>1</v>
      </c>
      <c r="DD783">
        <v>1</v>
      </c>
      <c r="DE783">
        <v>10</v>
      </c>
      <c r="DN783" t="s">
        <v>5384</v>
      </c>
      <c r="DO783" t="s">
        <v>5384</v>
      </c>
      <c r="DP783" t="s">
        <v>3178</v>
      </c>
      <c r="DQ783" t="s">
        <v>202</v>
      </c>
      <c r="DR783" t="s">
        <v>202</v>
      </c>
      <c r="DT783">
        <v>-97</v>
      </c>
      <c r="DV783">
        <v>1</v>
      </c>
      <c r="DW783">
        <v>0</v>
      </c>
      <c r="DX783">
        <v>1</v>
      </c>
      <c r="DY783">
        <v>1</v>
      </c>
      <c r="DZ783">
        <v>-97</v>
      </c>
      <c r="EB783">
        <v>5</v>
      </c>
      <c r="EC783">
        <v>-97</v>
      </c>
      <c r="EL783">
        <v>1</v>
      </c>
      <c r="EM783">
        <v>2</v>
      </c>
      <c r="EN783">
        <v>1</v>
      </c>
      <c r="EO783">
        <v>1</v>
      </c>
      <c r="EP783">
        <v>1</v>
      </c>
      <c r="EQ783">
        <v>1</v>
      </c>
      <c r="ER783">
        <v>1</v>
      </c>
      <c r="EZ783">
        <v>1</v>
      </c>
      <c r="FA783">
        <v>1</v>
      </c>
      <c r="FD783">
        <v>1</v>
      </c>
      <c r="FG783">
        <v>0</v>
      </c>
      <c r="FH783" t="s">
        <v>5510</v>
      </c>
      <c r="FI783">
        <v>2</v>
      </c>
      <c r="FJ783" t="s">
        <v>204</v>
      </c>
      <c r="FN783">
        <v>7.5</v>
      </c>
      <c r="FO783" t="s">
        <v>2206</v>
      </c>
      <c r="FP783">
        <v>1.5</v>
      </c>
      <c r="FQ783" t="s">
        <v>3180</v>
      </c>
      <c r="FR783" t="s">
        <v>3196</v>
      </c>
      <c r="FS783">
        <v>1</v>
      </c>
      <c r="FT783">
        <v>1</v>
      </c>
      <c r="FU783" t="s">
        <v>2221</v>
      </c>
      <c r="FV783" t="s">
        <v>3182</v>
      </c>
      <c r="FW783">
        <v>0</v>
      </c>
      <c r="FX783">
        <v>1</v>
      </c>
      <c r="FY783">
        <v>0</v>
      </c>
      <c r="FZ783">
        <v>0</v>
      </c>
      <c r="GA783">
        <v>7861</v>
      </c>
      <c r="GB783">
        <v>71</v>
      </c>
      <c r="GC783">
        <v>110.71830989999999</v>
      </c>
      <c r="GD783" t="s">
        <v>2401</v>
      </c>
      <c r="GE783">
        <v>1</v>
      </c>
      <c r="HG783" t="s">
        <v>202</v>
      </c>
      <c r="HJ783">
        <v>0</v>
      </c>
    </row>
    <row r="784" spans="1:218" x14ac:dyDescent="0.3">
      <c r="A784">
        <v>1776</v>
      </c>
      <c r="B784" t="s">
        <v>3320</v>
      </c>
      <c r="C784" t="s">
        <v>5629</v>
      </c>
      <c r="D784" t="s">
        <v>212</v>
      </c>
      <c r="E784">
        <v>1</v>
      </c>
      <c r="F784" t="s">
        <v>202</v>
      </c>
      <c r="H784">
        <v>1</v>
      </c>
      <c r="M784">
        <v>1</v>
      </c>
      <c r="N784">
        <v>1</v>
      </c>
      <c r="U784">
        <v>1</v>
      </c>
      <c r="W784">
        <v>1</v>
      </c>
      <c r="X784" t="s">
        <v>5507</v>
      </c>
      <c r="Y784">
        <v>1</v>
      </c>
      <c r="Z784">
        <v>1</v>
      </c>
      <c r="AA784">
        <v>2</v>
      </c>
      <c r="AB784">
        <v>2</v>
      </c>
      <c r="AD784" t="s">
        <v>202</v>
      </c>
      <c r="AE784">
        <v>1</v>
      </c>
      <c r="AF784">
        <v>2</v>
      </c>
      <c r="AG784">
        <v>1</v>
      </c>
      <c r="AH784">
        <v>1</v>
      </c>
      <c r="AI784">
        <v>1</v>
      </c>
      <c r="AJ784">
        <v>2</v>
      </c>
      <c r="AK784" t="s">
        <v>5630</v>
      </c>
      <c r="AL784">
        <v>1</v>
      </c>
      <c r="AM784">
        <v>2</v>
      </c>
      <c r="AN784">
        <v>1</v>
      </c>
      <c r="AO784">
        <v>2</v>
      </c>
      <c r="AP784">
        <v>2</v>
      </c>
      <c r="AQ784">
        <v>2</v>
      </c>
      <c r="AR784" t="s">
        <v>5631</v>
      </c>
      <c r="AS784">
        <v>2</v>
      </c>
      <c r="AT784">
        <v>2</v>
      </c>
      <c r="AU784">
        <v>2</v>
      </c>
      <c r="AV784">
        <v>2</v>
      </c>
      <c r="AW784">
        <v>7</v>
      </c>
      <c r="AX784">
        <v>1</v>
      </c>
      <c r="AY784">
        <v>4</v>
      </c>
      <c r="BE784">
        <v>1</v>
      </c>
      <c r="BF784">
        <v>1</v>
      </c>
      <c r="BG784">
        <v>1</v>
      </c>
      <c r="BH784">
        <v>1</v>
      </c>
      <c r="BI784">
        <v>1</v>
      </c>
      <c r="BJ784">
        <v>0</v>
      </c>
      <c r="BM784">
        <v>1</v>
      </c>
      <c r="BN784">
        <v>1</v>
      </c>
      <c r="BO784">
        <v>3</v>
      </c>
      <c r="BP784">
        <v>1</v>
      </c>
      <c r="BQ784">
        <v>17</v>
      </c>
      <c r="BR784">
        <v>1</v>
      </c>
      <c r="BS784">
        <v>1</v>
      </c>
      <c r="BT784">
        <v>4</v>
      </c>
      <c r="BV784">
        <v>0</v>
      </c>
      <c r="BX784">
        <v>1</v>
      </c>
      <c r="BZ784">
        <v>1</v>
      </c>
      <c r="CB784">
        <v>0</v>
      </c>
      <c r="CD784">
        <v>0</v>
      </c>
      <c r="CF784">
        <v>2</v>
      </c>
      <c r="CJ784">
        <v>2</v>
      </c>
      <c r="CK784">
        <v>2</v>
      </c>
      <c r="CL784">
        <v>7</v>
      </c>
      <c r="CM784">
        <v>1</v>
      </c>
      <c r="CR784">
        <v>2</v>
      </c>
      <c r="CS784">
        <v>7</v>
      </c>
      <c r="CT784">
        <v>1</v>
      </c>
      <c r="CU784">
        <v>1</v>
      </c>
      <c r="CV784" t="s">
        <v>1239</v>
      </c>
      <c r="CW784">
        <v>993</v>
      </c>
      <c r="CX784">
        <v>16.55</v>
      </c>
      <c r="CY784">
        <v>2</v>
      </c>
      <c r="CZ784">
        <v>1</v>
      </c>
      <c r="DA784" t="s">
        <v>275</v>
      </c>
      <c r="DC784">
        <v>1</v>
      </c>
      <c r="DD784">
        <v>1</v>
      </c>
      <c r="DE784">
        <v>11</v>
      </c>
      <c r="DN784" t="s">
        <v>5464</v>
      </c>
      <c r="DO784" t="s">
        <v>5464</v>
      </c>
      <c r="DP784" t="s">
        <v>3178</v>
      </c>
      <c r="DQ784" t="s">
        <v>202</v>
      </c>
      <c r="DR784" t="s">
        <v>202</v>
      </c>
      <c r="DT784">
        <v>1</v>
      </c>
      <c r="DV784">
        <v>1</v>
      </c>
      <c r="DW784">
        <v>0</v>
      </c>
      <c r="DX784">
        <v>2</v>
      </c>
      <c r="DY784">
        <v>1</v>
      </c>
      <c r="DZ784">
        <v>1</v>
      </c>
      <c r="EA784">
        <v>12</v>
      </c>
      <c r="EB784">
        <f>IF(EA784&gt;=30,1,IF(EA784&gt;=20,2,IF(EA784&gt;=15,3,IF(EA784&gt;=10,4,IF(EA784&gt;=5,5,IF(EA784&gt;0,6,0))))))</f>
        <v>4</v>
      </c>
      <c r="EC784">
        <v>2</v>
      </c>
      <c r="EE784">
        <v>12</v>
      </c>
      <c r="EL784">
        <v>4</v>
      </c>
      <c r="EM784">
        <v>1</v>
      </c>
      <c r="EN784">
        <v>1</v>
      </c>
      <c r="EO784">
        <v>2</v>
      </c>
      <c r="EP784">
        <v>1</v>
      </c>
      <c r="EQ784">
        <v>1</v>
      </c>
      <c r="ER784">
        <v>1</v>
      </c>
      <c r="EZ784">
        <v>1</v>
      </c>
      <c r="FA784">
        <v>1</v>
      </c>
      <c r="FD784">
        <v>1</v>
      </c>
      <c r="FG784">
        <v>0</v>
      </c>
      <c r="FH784" t="s">
        <v>5510</v>
      </c>
      <c r="FI784">
        <v>2</v>
      </c>
      <c r="FJ784" t="s">
        <v>204</v>
      </c>
      <c r="FK784">
        <v>12</v>
      </c>
      <c r="FL784">
        <v>12</v>
      </c>
      <c r="FM784">
        <v>12</v>
      </c>
      <c r="FN784">
        <v>12</v>
      </c>
      <c r="FO784" t="s">
        <v>2233</v>
      </c>
      <c r="FP784">
        <v>0.5</v>
      </c>
      <c r="FQ784" t="s">
        <v>3180</v>
      </c>
      <c r="FR784" t="s">
        <v>3189</v>
      </c>
      <c r="FS784">
        <v>0</v>
      </c>
      <c r="FT784">
        <v>1</v>
      </c>
      <c r="FU784" t="s">
        <v>2221</v>
      </c>
      <c r="FV784" t="s">
        <v>3182</v>
      </c>
      <c r="FW784">
        <v>0</v>
      </c>
      <c r="FX784">
        <v>1</v>
      </c>
      <c r="FY784">
        <v>0</v>
      </c>
      <c r="FZ784">
        <v>0</v>
      </c>
      <c r="GA784">
        <v>4970</v>
      </c>
      <c r="GB784">
        <v>32</v>
      </c>
      <c r="GC784">
        <v>155.3125</v>
      </c>
      <c r="GD784" t="s">
        <v>2401</v>
      </c>
      <c r="GE784">
        <v>1</v>
      </c>
      <c r="HG784" t="s">
        <v>202</v>
      </c>
      <c r="HJ784">
        <v>0</v>
      </c>
    </row>
    <row r="785" spans="1:218" x14ac:dyDescent="0.3">
      <c r="A785">
        <v>8</v>
      </c>
      <c r="B785" t="s">
        <v>3202</v>
      </c>
      <c r="C785" t="s">
        <v>3609</v>
      </c>
      <c r="D785" t="s">
        <v>194</v>
      </c>
      <c r="E785">
        <v>1</v>
      </c>
      <c r="F785" t="s">
        <v>202</v>
      </c>
      <c r="H785">
        <v>1</v>
      </c>
      <c r="M785">
        <v>1</v>
      </c>
      <c r="N785">
        <v>1</v>
      </c>
      <c r="U785">
        <v>1</v>
      </c>
      <c r="W785">
        <v>1</v>
      </c>
      <c r="X785" t="s">
        <v>3174</v>
      </c>
      <c r="Y785">
        <v>1</v>
      </c>
      <c r="Z785">
        <v>1</v>
      </c>
      <c r="AA785">
        <v>6</v>
      </c>
      <c r="AD785" t="s">
        <v>202</v>
      </c>
      <c r="AE785">
        <v>1</v>
      </c>
      <c r="AF785">
        <v>2</v>
      </c>
      <c r="AG785">
        <v>1</v>
      </c>
      <c r="AH785">
        <v>1</v>
      </c>
      <c r="AI785">
        <v>1</v>
      </c>
      <c r="AJ785">
        <v>1</v>
      </c>
      <c r="AK785" t="s">
        <v>5689</v>
      </c>
      <c r="AL785">
        <v>1</v>
      </c>
      <c r="AM785">
        <v>2</v>
      </c>
      <c r="AN785">
        <v>1</v>
      </c>
      <c r="AO785">
        <v>2</v>
      </c>
      <c r="AP785">
        <v>2</v>
      </c>
      <c r="AQ785">
        <v>1</v>
      </c>
      <c r="AR785" t="s">
        <v>5690</v>
      </c>
      <c r="AS785">
        <v>2</v>
      </c>
      <c r="AT785">
        <v>3</v>
      </c>
      <c r="AU785">
        <v>3</v>
      </c>
      <c r="AV785">
        <v>2</v>
      </c>
      <c r="AW785">
        <v>7</v>
      </c>
      <c r="AX785">
        <v>5</v>
      </c>
      <c r="AY785">
        <v>1</v>
      </c>
      <c r="BE785">
        <v>1</v>
      </c>
      <c r="BF785">
        <v>1</v>
      </c>
      <c r="BG785">
        <v>1</v>
      </c>
      <c r="BH785">
        <v>1</v>
      </c>
      <c r="BI785">
        <v>1</v>
      </c>
      <c r="BJ785">
        <v>1</v>
      </c>
      <c r="BK785">
        <v>1</v>
      </c>
      <c r="BL785">
        <v>1</v>
      </c>
      <c r="BM785">
        <v>1</v>
      </c>
      <c r="BN785">
        <v>1</v>
      </c>
      <c r="BO785">
        <v>4</v>
      </c>
      <c r="BP785">
        <v>1</v>
      </c>
      <c r="BQ785">
        <v>7</v>
      </c>
      <c r="BR785">
        <v>1</v>
      </c>
      <c r="BS785">
        <v>1</v>
      </c>
      <c r="BT785">
        <v>6</v>
      </c>
      <c r="BV785">
        <v>4</v>
      </c>
      <c r="BX785">
        <v>0</v>
      </c>
      <c r="BZ785">
        <v>0</v>
      </c>
      <c r="CB785">
        <v>2</v>
      </c>
      <c r="CJ785">
        <v>1</v>
      </c>
      <c r="CK785">
        <v>2</v>
      </c>
      <c r="CL785">
        <v>6</v>
      </c>
      <c r="CM785">
        <v>1</v>
      </c>
      <c r="CR785">
        <v>2</v>
      </c>
      <c r="CS785">
        <v>8</v>
      </c>
      <c r="CT785">
        <v>1</v>
      </c>
      <c r="CU785">
        <v>2</v>
      </c>
      <c r="CV785" t="s">
        <v>1490</v>
      </c>
      <c r="CW785">
        <v>805</v>
      </c>
      <c r="CX785">
        <v>13.42</v>
      </c>
      <c r="CY785">
        <v>2</v>
      </c>
      <c r="CZ785">
        <v>1</v>
      </c>
      <c r="DA785" t="s">
        <v>3259</v>
      </c>
      <c r="DC785">
        <v>1</v>
      </c>
      <c r="DD785">
        <v>1</v>
      </c>
      <c r="DE785">
        <v>15</v>
      </c>
      <c r="DN785" t="s">
        <v>3177</v>
      </c>
      <c r="DO785" t="s">
        <v>3177</v>
      </c>
      <c r="DP785" t="s">
        <v>3178</v>
      </c>
      <c r="DQ785" t="s">
        <v>202</v>
      </c>
      <c r="DR785" t="s">
        <v>202</v>
      </c>
      <c r="DT785">
        <v>1</v>
      </c>
      <c r="DV785">
        <v>1</v>
      </c>
      <c r="DW785">
        <v>0</v>
      </c>
      <c r="DX785">
        <v>6</v>
      </c>
      <c r="DY785">
        <v>2</v>
      </c>
      <c r="DZ785">
        <v>1</v>
      </c>
      <c r="EA785">
        <v>9</v>
      </c>
      <c r="EB785">
        <f>IF(EA785&gt;=30,1,IF(EA785&gt;=20,2,IF(EA785&gt;=15,3,IF(EA785&gt;=10,4,IF(EA785&gt;=5,5,IF(EA785&gt;0,6,0))))))</f>
        <v>5</v>
      </c>
      <c r="EC785">
        <v>2</v>
      </c>
      <c r="EE785">
        <v>2</v>
      </c>
      <c r="EF785">
        <v>2</v>
      </c>
      <c r="EH785">
        <v>2</v>
      </c>
      <c r="EI785">
        <v>2</v>
      </c>
      <c r="EJ785">
        <v>-98</v>
      </c>
      <c r="EL785">
        <v>1</v>
      </c>
      <c r="EM785">
        <v>5</v>
      </c>
      <c r="EN785">
        <v>3</v>
      </c>
      <c r="EO785">
        <v>2</v>
      </c>
      <c r="EP785">
        <v>2</v>
      </c>
      <c r="EZ785">
        <v>1</v>
      </c>
      <c r="FA785">
        <v>1</v>
      </c>
      <c r="FD785">
        <v>1</v>
      </c>
      <c r="FG785">
        <v>1</v>
      </c>
      <c r="FH785" t="s">
        <v>3179</v>
      </c>
      <c r="FI785">
        <v>1</v>
      </c>
      <c r="FJ785" t="s">
        <v>204</v>
      </c>
      <c r="FK785">
        <v>2</v>
      </c>
      <c r="FL785">
        <v>12</v>
      </c>
      <c r="FN785">
        <v>9</v>
      </c>
      <c r="FO785" t="s">
        <v>2206</v>
      </c>
      <c r="FP785">
        <v>20</v>
      </c>
      <c r="FQ785" t="s">
        <v>3638</v>
      </c>
      <c r="FR785" t="s">
        <v>3189</v>
      </c>
      <c r="FS785">
        <v>0</v>
      </c>
      <c r="FT785">
        <v>0</v>
      </c>
      <c r="FU785" t="s">
        <v>2207</v>
      </c>
      <c r="FV785" t="s">
        <v>2207</v>
      </c>
      <c r="FW785">
        <v>0</v>
      </c>
      <c r="FX785">
        <v>1</v>
      </c>
      <c r="FY785">
        <v>0</v>
      </c>
      <c r="FZ785">
        <v>0</v>
      </c>
      <c r="GA785">
        <v>20830</v>
      </c>
      <c r="GB785">
        <v>83</v>
      </c>
      <c r="GC785">
        <v>250.9638554</v>
      </c>
      <c r="GD785" t="s">
        <v>2407</v>
      </c>
      <c r="HG785" t="s">
        <v>202</v>
      </c>
      <c r="HJ785">
        <v>0</v>
      </c>
    </row>
    <row r="786" spans="1:218" x14ac:dyDescent="0.3">
      <c r="A786">
        <v>1810</v>
      </c>
      <c r="B786" t="s">
        <v>3320</v>
      </c>
      <c r="C786" t="s">
        <v>5648</v>
      </c>
      <c r="D786" t="s">
        <v>212</v>
      </c>
      <c r="E786">
        <v>1</v>
      </c>
      <c r="F786" t="s">
        <v>202</v>
      </c>
      <c r="H786">
        <v>1</v>
      </c>
      <c r="M786">
        <v>1</v>
      </c>
      <c r="N786">
        <v>1</v>
      </c>
      <c r="U786">
        <v>1</v>
      </c>
      <c r="W786">
        <v>1</v>
      </c>
      <c r="X786" t="s">
        <v>5507</v>
      </c>
      <c r="Y786">
        <v>1</v>
      </c>
      <c r="Z786">
        <v>1</v>
      </c>
      <c r="AA786">
        <v>5</v>
      </c>
      <c r="AB786">
        <v>5</v>
      </c>
      <c r="AD786" t="s">
        <v>202</v>
      </c>
      <c r="AE786">
        <v>1</v>
      </c>
      <c r="AF786">
        <v>1</v>
      </c>
      <c r="AG786">
        <v>1</v>
      </c>
      <c r="AH786">
        <v>1</v>
      </c>
      <c r="AI786">
        <v>1</v>
      </c>
      <c r="AJ786">
        <v>1</v>
      </c>
      <c r="AK786" t="s">
        <v>4811</v>
      </c>
      <c r="AL786">
        <v>1</v>
      </c>
      <c r="AM786">
        <v>2</v>
      </c>
      <c r="AN786">
        <v>1</v>
      </c>
      <c r="AO786">
        <v>2</v>
      </c>
      <c r="AP786">
        <v>2</v>
      </c>
      <c r="AQ786">
        <v>1</v>
      </c>
      <c r="AR786" t="s">
        <v>4812</v>
      </c>
      <c r="AS786">
        <v>2</v>
      </c>
      <c r="AT786">
        <v>1</v>
      </c>
      <c r="AU786">
        <v>2</v>
      </c>
      <c r="AV786">
        <v>1</v>
      </c>
      <c r="AW786">
        <v>7</v>
      </c>
      <c r="AX786">
        <v>1</v>
      </c>
      <c r="AY786">
        <v>3</v>
      </c>
      <c r="BE786">
        <v>1</v>
      </c>
      <c r="BF786">
        <v>2</v>
      </c>
      <c r="BG786">
        <v>1</v>
      </c>
      <c r="BH786">
        <v>2</v>
      </c>
      <c r="BI786">
        <v>1</v>
      </c>
      <c r="BJ786">
        <v>1</v>
      </c>
      <c r="BK786">
        <v>1</v>
      </c>
      <c r="BL786">
        <v>1</v>
      </c>
      <c r="BM786">
        <v>1</v>
      </c>
      <c r="BN786">
        <v>1</v>
      </c>
      <c r="BO786">
        <v>3</v>
      </c>
      <c r="BP786">
        <v>1</v>
      </c>
      <c r="BQ786">
        <v>27</v>
      </c>
      <c r="BR786">
        <v>1</v>
      </c>
      <c r="BS786">
        <v>1</v>
      </c>
      <c r="BT786">
        <v>1</v>
      </c>
      <c r="BU786">
        <v>1</v>
      </c>
      <c r="BV786">
        <v>0</v>
      </c>
      <c r="BW786">
        <v>1</v>
      </c>
      <c r="BX786">
        <v>0</v>
      </c>
      <c r="BY786">
        <v>1</v>
      </c>
      <c r="BZ786">
        <v>0</v>
      </c>
      <c r="CA786">
        <v>1</v>
      </c>
      <c r="CB786">
        <v>0</v>
      </c>
      <c r="CC786">
        <v>1</v>
      </c>
      <c r="CD786">
        <v>0</v>
      </c>
      <c r="CE786">
        <v>1</v>
      </c>
      <c r="CF786">
        <v>0</v>
      </c>
      <c r="CG786">
        <v>1</v>
      </c>
      <c r="CH786">
        <v>1</v>
      </c>
      <c r="CI786">
        <v>1</v>
      </c>
      <c r="CJ786">
        <v>1</v>
      </c>
      <c r="CK786">
        <v>2</v>
      </c>
      <c r="CL786">
        <v>5</v>
      </c>
      <c r="CM786">
        <v>1</v>
      </c>
      <c r="CR786">
        <v>2</v>
      </c>
      <c r="CS786">
        <v>4</v>
      </c>
      <c r="CT786">
        <v>1</v>
      </c>
      <c r="CU786">
        <v>2</v>
      </c>
      <c r="CV786" t="s">
        <v>1064</v>
      </c>
      <c r="CW786">
        <v>924</v>
      </c>
      <c r="CX786">
        <v>15.4</v>
      </c>
      <c r="CY786">
        <v>2</v>
      </c>
      <c r="CZ786">
        <v>1</v>
      </c>
      <c r="DA786" t="s">
        <v>450</v>
      </c>
      <c r="DC786">
        <v>1</v>
      </c>
      <c r="DD786">
        <v>1</v>
      </c>
      <c r="DE786">
        <v>11</v>
      </c>
      <c r="DN786" t="s">
        <v>5649</v>
      </c>
      <c r="DO786" t="s">
        <v>5649</v>
      </c>
      <c r="DP786" t="s">
        <v>3178</v>
      </c>
      <c r="DQ786" t="s">
        <v>202</v>
      </c>
      <c r="DR786" t="s">
        <v>202</v>
      </c>
      <c r="DT786">
        <v>1</v>
      </c>
      <c r="DV786">
        <v>1</v>
      </c>
      <c r="DW786">
        <v>0</v>
      </c>
      <c r="DX786">
        <v>5</v>
      </c>
      <c r="DY786">
        <v>1</v>
      </c>
      <c r="DZ786">
        <v>1</v>
      </c>
      <c r="EA786">
        <v>15</v>
      </c>
      <c r="EB786">
        <f>IF(EA786&gt;=30,1,IF(EA786&gt;=20,2,IF(EA786&gt;=15,3,IF(EA786&gt;=10,4,IF(EA786&gt;=5,5,IF(EA786&gt;0,6,0))))))</f>
        <v>3</v>
      </c>
      <c r="EC786">
        <v>2</v>
      </c>
      <c r="EE786">
        <v>15</v>
      </c>
      <c r="EL786">
        <v>2</v>
      </c>
      <c r="EM786">
        <v>2</v>
      </c>
      <c r="EN786">
        <v>1</v>
      </c>
      <c r="EO786">
        <v>3</v>
      </c>
      <c r="EP786">
        <v>1</v>
      </c>
      <c r="EQ786">
        <v>1</v>
      </c>
      <c r="ER786">
        <v>1</v>
      </c>
      <c r="EZ786">
        <v>1</v>
      </c>
      <c r="FA786">
        <v>3</v>
      </c>
      <c r="FD786">
        <v>1</v>
      </c>
      <c r="FG786">
        <v>0</v>
      </c>
      <c r="FH786" t="s">
        <v>5510</v>
      </c>
      <c r="FI786">
        <v>2</v>
      </c>
      <c r="FJ786" t="s">
        <v>204</v>
      </c>
      <c r="FK786">
        <v>15</v>
      </c>
      <c r="FL786">
        <v>12</v>
      </c>
      <c r="FM786">
        <v>12</v>
      </c>
      <c r="FN786">
        <v>15</v>
      </c>
      <c r="FO786" t="s">
        <v>2212</v>
      </c>
      <c r="FP786">
        <v>1.5</v>
      </c>
      <c r="FQ786" t="s">
        <v>3180</v>
      </c>
      <c r="FR786" t="s">
        <v>3181</v>
      </c>
      <c r="FS786">
        <v>1</v>
      </c>
      <c r="FT786">
        <v>1</v>
      </c>
      <c r="FU786" t="s">
        <v>2221</v>
      </c>
      <c r="FV786" t="s">
        <v>3182</v>
      </c>
      <c r="FW786">
        <v>0</v>
      </c>
      <c r="FX786">
        <v>1</v>
      </c>
      <c r="FY786">
        <v>0</v>
      </c>
      <c r="FZ786">
        <v>0</v>
      </c>
      <c r="GA786">
        <v>4970</v>
      </c>
      <c r="GB786">
        <v>32</v>
      </c>
      <c r="GC786">
        <v>155.3125</v>
      </c>
      <c r="GD786" t="s">
        <v>2401</v>
      </c>
      <c r="GE786">
        <v>1</v>
      </c>
      <c r="HG786" t="s">
        <v>202</v>
      </c>
      <c r="HJ786">
        <v>0</v>
      </c>
    </row>
    <row r="787" spans="1:218" x14ac:dyDescent="0.3">
      <c r="A787">
        <v>1812</v>
      </c>
      <c r="B787" t="s">
        <v>3303</v>
      </c>
      <c r="C787" t="s">
        <v>5650</v>
      </c>
      <c r="D787" t="s">
        <v>212</v>
      </c>
      <c r="E787">
        <v>1</v>
      </c>
      <c r="F787" t="s">
        <v>202</v>
      </c>
      <c r="H787">
        <v>1</v>
      </c>
      <c r="M787">
        <v>1</v>
      </c>
      <c r="N787">
        <v>1</v>
      </c>
      <c r="U787">
        <v>1</v>
      </c>
      <c r="W787">
        <v>3</v>
      </c>
      <c r="X787" t="s">
        <v>5507</v>
      </c>
      <c r="Y787">
        <v>1</v>
      </c>
      <c r="Z787">
        <v>1</v>
      </c>
      <c r="AA787">
        <v>2</v>
      </c>
      <c r="AB787">
        <v>2</v>
      </c>
      <c r="AD787" t="s">
        <v>202</v>
      </c>
      <c r="AE787">
        <v>1</v>
      </c>
      <c r="AF787">
        <v>2</v>
      </c>
      <c r="AG787">
        <v>1</v>
      </c>
      <c r="AH787">
        <v>1</v>
      </c>
      <c r="AI787">
        <v>2</v>
      </c>
      <c r="AJ787">
        <v>2</v>
      </c>
      <c r="AK787" t="s">
        <v>5651</v>
      </c>
      <c r="AL787">
        <v>1</v>
      </c>
      <c r="AM787">
        <v>1</v>
      </c>
      <c r="AN787">
        <v>2</v>
      </c>
      <c r="AO787">
        <v>2</v>
      </c>
      <c r="AP787">
        <v>1</v>
      </c>
      <c r="AQ787">
        <v>2</v>
      </c>
      <c r="AR787" t="s">
        <v>5652</v>
      </c>
      <c r="AS787">
        <v>2</v>
      </c>
      <c r="AT787">
        <v>2</v>
      </c>
      <c r="AU787">
        <v>2</v>
      </c>
      <c r="AV787">
        <v>2</v>
      </c>
      <c r="AW787">
        <v>7</v>
      </c>
      <c r="AX787">
        <v>1</v>
      </c>
      <c r="AY787">
        <v>1</v>
      </c>
      <c r="BE787">
        <v>1</v>
      </c>
      <c r="BF787">
        <v>1</v>
      </c>
      <c r="BG787">
        <v>1</v>
      </c>
      <c r="BH787">
        <v>1</v>
      </c>
      <c r="BI787">
        <v>1</v>
      </c>
      <c r="BJ787">
        <v>1</v>
      </c>
      <c r="BK787">
        <v>1</v>
      </c>
      <c r="BL787">
        <v>1</v>
      </c>
      <c r="BM787">
        <v>4</v>
      </c>
      <c r="BN787">
        <v>1</v>
      </c>
      <c r="BO787">
        <v>2</v>
      </c>
      <c r="BP787">
        <v>1</v>
      </c>
      <c r="BQ787">
        <v>4</v>
      </c>
      <c r="BR787">
        <v>-97</v>
      </c>
      <c r="BS787">
        <v>1</v>
      </c>
      <c r="BT787">
        <v>5</v>
      </c>
      <c r="BV787">
        <v>3</v>
      </c>
      <c r="BX787">
        <v>0</v>
      </c>
      <c r="BZ787">
        <v>2</v>
      </c>
      <c r="CJ787">
        <v>2</v>
      </c>
      <c r="CK787">
        <v>2</v>
      </c>
      <c r="CL787">
        <v>3</v>
      </c>
      <c r="CM787">
        <v>6</v>
      </c>
      <c r="CS787">
        <v>-97</v>
      </c>
      <c r="CT787">
        <v>2</v>
      </c>
      <c r="CU787">
        <v>2</v>
      </c>
      <c r="CV787" t="s">
        <v>5653</v>
      </c>
      <c r="CW787">
        <v>1055</v>
      </c>
      <c r="CX787">
        <v>17.579999999999998</v>
      </c>
      <c r="CY787">
        <v>2</v>
      </c>
      <c r="CZ787">
        <v>1</v>
      </c>
      <c r="DA787" t="s">
        <v>450</v>
      </c>
      <c r="DC787">
        <v>1</v>
      </c>
      <c r="DD787">
        <v>1</v>
      </c>
      <c r="DE787">
        <v>12</v>
      </c>
      <c r="DN787" t="s">
        <v>5654</v>
      </c>
      <c r="DO787" t="s">
        <v>5654</v>
      </c>
      <c r="DP787" t="s">
        <v>3178</v>
      </c>
      <c r="DQ787" t="s">
        <v>202</v>
      </c>
      <c r="DR787" t="s">
        <v>4198</v>
      </c>
      <c r="DT787">
        <v>1</v>
      </c>
      <c r="DV787">
        <v>1</v>
      </c>
      <c r="DW787">
        <v>0</v>
      </c>
      <c r="DX787">
        <v>2</v>
      </c>
      <c r="DY787">
        <v>1</v>
      </c>
      <c r="DZ787">
        <v>-97</v>
      </c>
      <c r="EB787">
        <v>-97</v>
      </c>
      <c r="EC787">
        <v>1</v>
      </c>
      <c r="ED787">
        <v>6</v>
      </c>
      <c r="EL787">
        <v>3</v>
      </c>
      <c r="EM787">
        <v>1</v>
      </c>
      <c r="EN787">
        <v>1</v>
      </c>
      <c r="EO787">
        <v>2</v>
      </c>
      <c r="EP787">
        <v>1</v>
      </c>
      <c r="EQ787">
        <v>1</v>
      </c>
      <c r="ER787">
        <v>1</v>
      </c>
      <c r="EZ787">
        <v>1</v>
      </c>
      <c r="FA787">
        <v>1</v>
      </c>
      <c r="FD787">
        <v>1</v>
      </c>
      <c r="FG787">
        <v>0</v>
      </c>
      <c r="FH787" t="s">
        <v>5510</v>
      </c>
      <c r="FI787">
        <v>2</v>
      </c>
      <c r="FJ787" t="s">
        <v>204</v>
      </c>
      <c r="FK787">
        <v>0.5</v>
      </c>
      <c r="FL787">
        <v>6</v>
      </c>
      <c r="FM787">
        <v>6</v>
      </c>
      <c r="FN787">
        <v>20</v>
      </c>
      <c r="FO787" t="s">
        <v>2220</v>
      </c>
      <c r="FP787">
        <v>0.5</v>
      </c>
      <c r="FQ787" t="s">
        <v>3180</v>
      </c>
      <c r="FR787" t="s">
        <v>3189</v>
      </c>
      <c r="FS787">
        <v>0</v>
      </c>
      <c r="FT787">
        <v>1</v>
      </c>
      <c r="FU787" t="s">
        <v>2221</v>
      </c>
      <c r="FV787" t="s">
        <v>3182</v>
      </c>
      <c r="FW787">
        <v>0</v>
      </c>
      <c r="FX787">
        <v>1</v>
      </c>
      <c r="FY787">
        <v>0</v>
      </c>
      <c r="FZ787">
        <v>0</v>
      </c>
      <c r="GA787">
        <v>4824</v>
      </c>
      <c r="GB787">
        <v>17</v>
      </c>
      <c r="GC787">
        <v>283.76470590000002</v>
      </c>
      <c r="GD787" t="s">
        <v>2401</v>
      </c>
      <c r="GE787">
        <v>1</v>
      </c>
      <c r="HG787" t="s">
        <v>202</v>
      </c>
      <c r="HJ787">
        <v>0</v>
      </c>
    </row>
    <row r="788" spans="1:218" x14ac:dyDescent="0.3">
      <c r="A788">
        <v>34</v>
      </c>
      <c r="B788" t="s">
        <v>3279</v>
      </c>
      <c r="C788" t="s">
        <v>5697</v>
      </c>
      <c r="D788" t="s">
        <v>212</v>
      </c>
      <c r="E788">
        <v>1</v>
      </c>
      <c r="F788" t="s">
        <v>202</v>
      </c>
      <c r="H788">
        <v>1</v>
      </c>
      <c r="M788">
        <v>1</v>
      </c>
      <c r="N788">
        <v>1</v>
      </c>
      <c r="U788">
        <v>1</v>
      </c>
      <c r="W788">
        <v>2</v>
      </c>
      <c r="X788" t="s">
        <v>3174</v>
      </c>
      <c r="Y788">
        <v>1</v>
      </c>
      <c r="Z788">
        <v>1</v>
      </c>
      <c r="AA788">
        <v>5</v>
      </c>
      <c r="AD788" t="s">
        <v>202</v>
      </c>
      <c r="AE788">
        <v>1</v>
      </c>
      <c r="AF788">
        <v>2</v>
      </c>
      <c r="AG788">
        <v>1</v>
      </c>
      <c r="AH788">
        <v>2</v>
      </c>
      <c r="AI788">
        <v>1</v>
      </c>
      <c r="AJ788">
        <v>2</v>
      </c>
      <c r="AK788" t="s">
        <v>5698</v>
      </c>
      <c r="AL788">
        <v>1</v>
      </c>
      <c r="AM788">
        <v>2</v>
      </c>
      <c r="AN788">
        <v>1</v>
      </c>
      <c r="AO788">
        <v>2</v>
      </c>
      <c r="AP788">
        <v>2</v>
      </c>
      <c r="AQ788">
        <v>1</v>
      </c>
      <c r="AR788" t="s">
        <v>5699</v>
      </c>
      <c r="AS788">
        <v>2</v>
      </c>
      <c r="AT788">
        <v>1</v>
      </c>
      <c r="AU788">
        <v>3</v>
      </c>
      <c r="AV788">
        <v>2</v>
      </c>
      <c r="AW788">
        <v>7</v>
      </c>
      <c r="AX788">
        <v>1</v>
      </c>
      <c r="AY788">
        <v>5</v>
      </c>
      <c r="AZ788">
        <v>4</v>
      </c>
      <c r="BA788">
        <v>6</v>
      </c>
      <c r="BB788">
        <v>3</v>
      </c>
      <c r="BC788">
        <v>1</v>
      </c>
      <c r="BD788">
        <v>2</v>
      </c>
      <c r="BE788">
        <v>1</v>
      </c>
      <c r="BF788">
        <v>1</v>
      </c>
      <c r="BG788">
        <v>1</v>
      </c>
      <c r="BH788">
        <v>1</v>
      </c>
      <c r="BI788">
        <v>1</v>
      </c>
      <c r="BJ788">
        <v>0</v>
      </c>
      <c r="BM788">
        <v>1</v>
      </c>
      <c r="BN788">
        <v>1</v>
      </c>
      <c r="BO788">
        <v>5</v>
      </c>
      <c r="BP788">
        <v>1</v>
      </c>
      <c r="BQ788">
        <v>15</v>
      </c>
      <c r="BR788">
        <v>5</v>
      </c>
      <c r="BS788">
        <v>1</v>
      </c>
      <c r="BT788">
        <v>4</v>
      </c>
      <c r="BV788">
        <v>2</v>
      </c>
      <c r="BX788">
        <v>0</v>
      </c>
      <c r="BZ788">
        <v>0</v>
      </c>
      <c r="CB788">
        <v>0</v>
      </c>
      <c r="CD788">
        <v>2</v>
      </c>
      <c r="CJ788">
        <v>1</v>
      </c>
      <c r="CK788">
        <v>2</v>
      </c>
      <c r="CL788">
        <v>6</v>
      </c>
      <c r="CM788">
        <v>1</v>
      </c>
      <c r="CR788">
        <v>2</v>
      </c>
      <c r="CS788">
        <v>9</v>
      </c>
      <c r="CT788">
        <v>1</v>
      </c>
      <c r="CU788">
        <v>2</v>
      </c>
      <c r="CV788" t="s">
        <v>4330</v>
      </c>
      <c r="CW788">
        <v>679</v>
      </c>
      <c r="CX788">
        <v>11.32</v>
      </c>
      <c r="CY788">
        <v>2</v>
      </c>
      <c r="CZ788">
        <v>1</v>
      </c>
      <c r="DA788" t="s">
        <v>473</v>
      </c>
      <c r="DC788">
        <v>1</v>
      </c>
      <c r="DD788">
        <v>1</v>
      </c>
      <c r="DE788">
        <v>2</v>
      </c>
      <c r="DN788" t="s">
        <v>3177</v>
      </c>
      <c r="DO788" t="s">
        <v>3177</v>
      </c>
      <c r="DP788" t="s">
        <v>3178</v>
      </c>
      <c r="DQ788" t="s">
        <v>202</v>
      </c>
      <c r="DR788" t="s">
        <v>202</v>
      </c>
      <c r="DT788">
        <v>1</v>
      </c>
      <c r="DV788">
        <v>1</v>
      </c>
      <c r="DW788">
        <v>0</v>
      </c>
      <c r="DX788">
        <v>5</v>
      </c>
      <c r="DY788">
        <v>2</v>
      </c>
      <c r="DZ788">
        <v>-97</v>
      </c>
      <c r="EB788">
        <v>-97</v>
      </c>
      <c r="EC788">
        <v>2</v>
      </c>
      <c r="EE788">
        <v>10</v>
      </c>
      <c r="EF788">
        <v>2</v>
      </c>
      <c r="EH788">
        <v>10</v>
      </c>
      <c r="EI788">
        <v>1</v>
      </c>
      <c r="EL788">
        <v>1</v>
      </c>
      <c r="EM788">
        <v>3</v>
      </c>
      <c r="EN788">
        <v>2</v>
      </c>
      <c r="EO788">
        <v>2</v>
      </c>
      <c r="EP788">
        <v>2</v>
      </c>
      <c r="EZ788">
        <v>1</v>
      </c>
      <c r="FA788">
        <v>1</v>
      </c>
      <c r="FD788">
        <v>3</v>
      </c>
      <c r="FG788">
        <v>0</v>
      </c>
      <c r="FH788" t="s">
        <v>3179</v>
      </c>
      <c r="FI788">
        <v>1</v>
      </c>
      <c r="FJ788" t="s">
        <v>204</v>
      </c>
      <c r="FK788">
        <v>10</v>
      </c>
      <c r="FL788">
        <v>12</v>
      </c>
      <c r="FM788">
        <v>12</v>
      </c>
      <c r="FN788">
        <v>20</v>
      </c>
      <c r="FO788" t="s">
        <v>2206</v>
      </c>
      <c r="FP788">
        <v>3.5</v>
      </c>
      <c r="FQ788" t="s">
        <v>3287</v>
      </c>
      <c r="FR788" t="s">
        <v>3189</v>
      </c>
      <c r="FS788">
        <v>0</v>
      </c>
      <c r="FT788">
        <v>0</v>
      </c>
      <c r="FU788" t="s">
        <v>2207</v>
      </c>
      <c r="FV788" t="s">
        <v>2207</v>
      </c>
      <c r="FW788">
        <v>0</v>
      </c>
      <c r="FX788">
        <v>1</v>
      </c>
      <c r="FY788">
        <v>0</v>
      </c>
      <c r="FZ788">
        <v>0</v>
      </c>
      <c r="GA788">
        <v>59048</v>
      </c>
      <c r="GB788">
        <v>201</v>
      </c>
      <c r="GC788">
        <v>293.7711443</v>
      </c>
      <c r="GD788" t="s">
        <v>2407</v>
      </c>
      <c r="GE788">
        <v>1</v>
      </c>
      <c r="HG788" t="s">
        <v>202</v>
      </c>
      <c r="HJ788">
        <v>0</v>
      </c>
    </row>
    <row r="789" spans="1:218" x14ac:dyDescent="0.3">
      <c r="A789">
        <v>42</v>
      </c>
      <c r="B789" t="s">
        <v>3207</v>
      </c>
      <c r="C789" t="s">
        <v>5700</v>
      </c>
      <c r="D789" t="s">
        <v>265</v>
      </c>
      <c r="E789">
        <v>1</v>
      </c>
      <c r="F789" t="s">
        <v>202</v>
      </c>
      <c r="H789">
        <v>1</v>
      </c>
      <c r="M789">
        <v>1</v>
      </c>
      <c r="N789">
        <v>1</v>
      </c>
      <c r="U789">
        <v>1</v>
      </c>
      <c r="W789">
        <v>1</v>
      </c>
      <c r="X789" t="s">
        <v>3174</v>
      </c>
      <c r="Y789">
        <v>1</v>
      </c>
      <c r="Z789">
        <v>1</v>
      </c>
      <c r="AA789">
        <v>5</v>
      </c>
      <c r="AD789" t="s">
        <v>202</v>
      </c>
      <c r="AE789">
        <v>1</v>
      </c>
      <c r="AF789">
        <v>1</v>
      </c>
      <c r="AG789">
        <v>1</v>
      </c>
      <c r="AH789">
        <v>1</v>
      </c>
      <c r="AI789">
        <v>1</v>
      </c>
      <c r="AJ789">
        <v>1</v>
      </c>
      <c r="AK789" t="s">
        <v>5701</v>
      </c>
      <c r="AL789">
        <v>1</v>
      </c>
      <c r="AM789">
        <v>2</v>
      </c>
      <c r="AN789">
        <v>2</v>
      </c>
      <c r="AO789">
        <v>2</v>
      </c>
      <c r="AP789">
        <v>2</v>
      </c>
      <c r="AQ789">
        <v>1</v>
      </c>
      <c r="AR789" t="s">
        <v>5702</v>
      </c>
      <c r="AS789">
        <v>1</v>
      </c>
      <c r="AT789">
        <v>1</v>
      </c>
      <c r="AU789">
        <v>1</v>
      </c>
      <c r="AV789">
        <v>2</v>
      </c>
      <c r="AW789">
        <v>7</v>
      </c>
      <c r="AX789">
        <v>1</v>
      </c>
      <c r="AY789">
        <v>1</v>
      </c>
      <c r="BE789">
        <v>1</v>
      </c>
      <c r="BF789">
        <v>2</v>
      </c>
      <c r="BG789">
        <v>1</v>
      </c>
      <c r="BH789">
        <v>2</v>
      </c>
      <c r="BI789">
        <v>1</v>
      </c>
      <c r="BJ789">
        <v>1</v>
      </c>
      <c r="BK789">
        <v>1</v>
      </c>
      <c r="BL789">
        <v>1</v>
      </c>
      <c r="BM789">
        <v>1</v>
      </c>
      <c r="BN789">
        <v>1</v>
      </c>
      <c r="BO789">
        <v>3</v>
      </c>
      <c r="BP789">
        <v>1</v>
      </c>
      <c r="BQ789">
        <v>37</v>
      </c>
      <c r="BR789">
        <v>1</v>
      </c>
      <c r="BS789">
        <v>1</v>
      </c>
      <c r="BT789">
        <v>4</v>
      </c>
      <c r="BU789">
        <v>4</v>
      </c>
      <c r="BV789">
        <v>0</v>
      </c>
      <c r="BW789">
        <v>4</v>
      </c>
      <c r="BX789">
        <v>2</v>
      </c>
      <c r="BY789">
        <v>4</v>
      </c>
      <c r="BZ789">
        <v>0</v>
      </c>
      <c r="CA789">
        <v>4</v>
      </c>
      <c r="CB789">
        <v>0</v>
      </c>
      <c r="CC789">
        <v>4</v>
      </c>
      <c r="CD789">
        <v>1</v>
      </c>
      <c r="CE789">
        <v>4</v>
      </c>
      <c r="CF789">
        <v>0</v>
      </c>
      <c r="CG789">
        <v>4</v>
      </c>
      <c r="CH789">
        <v>1</v>
      </c>
      <c r="CI789">
        <v>4</v>
      </c>
      <c r="CJ789">
        <v>1</v>
      </c>
      <c r="CK789">
        <v>2</v>
      </c>
      <c r="CL789">
        <v>4</v>
      </c>
      <c r="CM789">
        <v>1</v>
      </c>
      <c r="CR789">
        <v>2</v>
      </c>
      <c r="CS789">
        <v>4</v>
      </c>
      <c r="CT789">
        <v>1</v>
      </c>
      <c r="CU789">
        <v>2</v>
      </c>
      <c r="CV789" t="s">
        <v>5703</v>
      </c>
      <c r="CW789">
        <v>575</v>
      </c>
      <c r="CX789">
        <v>9.58</v>
      </c>
      <c r="CY789">
        <v>2</v>
      </c>
      <c r="CZ789">
        <v>1</v>
      </c>
      <c r="DA789" t="s">
        <v>3347</v>
      </c>
      <c r="DC789">
        <v>1</v>
      </c>
      <c r="DD789">
        <v>1</v>
      </c>
      <c r="DE789">
        <v>28</v>
      </c>
      <c r="DN789" t="s">
        <v>3177</v>
      </c>
      <c r="DO789" t="s">
        <v>3177</v>
      </c>
      <c r="DP789" t="s">
        <v>3178</v>
      </c>
      <c r="DQ789" t="s">
        <v>202</v>
      </c>
      <c r="DR789" t="s">
        <v>202</v>
      </c>
      <c r="DT789">
        <v>1</v>
      </c>
      <c r="DV789">
        <v>1</v>
      </c>
      <c r="DW789">
        <v>0</v>
      </c>
      <c r="DX789">
        <v>5</v>
      </c>
      <c r="DY789">
        <v>2</v>
      </c>
      <c r="DZ789">
        <v>1</v>
      </c>
      <c r="EA789">
        <v>15</v>
      </c>
      <c r="EB789">
        <f>IF(EA789&gt;=30,1,IF(EA789&gt;=20,2,IF(EA789&gt;=15,3,IF(EA789&gt;=10,4,IF(EA789&gt;=5,5,IF(EA789&gt;0,6,0))))))</f>
        <v>3</v>
      </c>
      <c r="EC789">
        <v>2</v>
      </c>
      <c r="EE789">
        <v>4</v>
      </c>
      <c r="EF789">
        <v>2</v>
      </c>
      <c r="EH789">
        <v>4</v>
      </c>
      <c r="EI789">
        <v>1</v>
      </c>
      <c r="EL789">
        <v>3</v>
      </c>
      <c r="EM789">
        <v>1</v>
      </c>
      <c r="EN789">
        <v>3</v>
      </c>
      <c r="EO789">
        <v>2</v>
      </c>
      <c r="EP789">
        <v>2</v>
      </c>
      <c r="EZ789">
        <v>1</v>
      </c>
      <c r="FA789">
        <v>2</v>
      </c>
      <c r="FB789">
        <v>1</v>
      </c>
      <c r="FC789">
        <v>5</v>
      </c>
      <c r="FD789">
        <v>1</v>
      </c>
      <c r="FG789">
        <v>0</v>
      </c>
      <c r="FH789" t="s">
        <v>3179</v>
      </c>
      <c r="FI789">
        <v>1</v>
      </c>
      <c r="FJ789" t="s">
        <v>204</v>
      </c>
      <c r="FK789">
        <v>4</v>
      </c>
      <c r="FL789">
        <v>12</v>
      </c>
      <c r="FM789">
        <v>12</v>
      </c>
      <c r="FN789">
        <v>15</v>
      </c>
      <c r="FO789" t="s">
        <v>2220</v>
      </c>
      <c r="FP789">
        <v>0.5</v>
      </c>
      <c r="FQ789" t="s">
        <v>3638</v>
      </c>
      <c r="FR789" t="s">
        <v>3189</v>
      </c>
      <c r="FS789">
        <v>0</v>
      </c>
      <c r="FT789">
        <v>0</v>
      </c>
      <c r="FU789" t="s">
        <v>2207</v>
      </c>
      <c r="FV789" t="s">
        <v>2207</v>
      </c>
      <c r="FW789">
        <v>0</v>
      </c>
      <c r="FX789">
        <v>1</v>
      </c>
      <c r="FY789">
        <v>0</v>
      </c>
      <c r="FZ789">
        <v>0</v>
      </c>
      <c r="GA789">
        <v>11328</v>
      </c>
      <c r="GB789">
        <v>52</v>
      </c>
      <c r="GC789">
        <v>217.8461538</v>
      </c>
      <c r="GD789" t="s">
        <v>2407</v>
      </c>
      <c r="GE789">
        <v>1</v>
      </c>
      <c r="HG789" t="s">
        <v>202</v>
      </c>
      <c r="HJ789">
        <v>0</v>
      </c>
    </row>
    <row r="790" spans="1:218" x14ac:dyDescent="0.3">
      <c r="A790">
        <v>154</v>
      </c>
      <c r="B790" t="s">
        <v>3221</v>
      </c>
      <c r="C790" t="s">
        <v>5658</v>
      </c>
      <c r="D790" t="s">
        <v>212</v>
      </c>
      <c r="E790">
        <v>1</v>
      </c>
      <c r="F790" t="s">
        <v>202</v>
      </c>
      <c r="H790">
        <v>1</v>
      </c>
      <c r="M790">
        <v>1</v>
      </c>
      <c r="N790">
        <v>-97</v>
      </c>
      <c r="U790">
        <v>1</v>
      </c>
      <c r="W790">
        <v>1</v>
      </c>
      <c r="X790" t="s">
        <v>5507</v>
      </c>
      <c r="Y790">
        <v>1</v>
      </c>
      <c r="Z790">
        <v>1</v>
      </c>
      <c r="AA790">
        <v>3</v>
      </c>
      <c r="AB790">
        <v>2</v>
      </c>
      <c r="AD790" t="s">
        <v>202</v>
      </c>
      <c r="AE790">
        <v>1</v>
      </c>
      <c r="AF790">
        <v>1</v>
      </c>
      <c r="AG790">
        <v>1</v>
      </c>
      <c r="AH790">
        <v>2</v>
      </c>
      <c r="AI790">
        <v>1</v>
      </c>
      <c r="AJ790">
        <v>2</v>
      </c>
      <c r="AK790" t="s">
        <v>5659</v>
      </c>
      <c r="AL790">
        <v>1</v>
      </c>
      <c r="AM790">
        <v>2</v>
      </c>
      <c r="AN790">
        <v>1</v>
      </c>
      <c r="AO790">
        <v>2</v>
      </c>
      <c r="AP790">
        <v>2</v>
      </c>
      <c r="AQ790">
        <v>2</v>
      </c>
      <c r="AR790" t="s">
        <v>5660</v>
      </c>
      <c r="AS790">
        <v>1</v>
      </c>
      <c r="AT790">
        <v>1</v>
      </c>
      <c r="AU790">
        <v>1</v>
      </c>
      <c r="AV790">
        <v>2</v>
      </c>
      <c r="AW790">
        <v>7</v>
      </c>
      <c r="AX790">
        <v>7</v>
      </c>
      <c r="AY790">
        <v>4</v>
      </c>
      <c r="BE790">
        <v>1</v>
      </c>
      <c r="BF790">
        <v>2</v>
      </c>
      <c r="BG790">
        <v>1</v>
      </c>
      <c r="BH790">
        <v>2</v>
      </c>
      <c r="BI790">
        <v>1</v>
      </c>
      <c r="BJ790">
        <v>0</v>
      </c>
      <c r="BM790">
        <v>1</v>
      </c>
      <c r="BN790">
        <v>1</v>
      </c>
      <c r="BO790">
        <v>4</v>
      </c>
      <c r="BP790">
        <v>1</v>
      </c>
      <c r="BQ790">
        <v>30</v>
      </c>
      <c r="BR790">
        <v>3</v>
      </c>
      <c r="BS790">
        <v>1</v>
      </c>
      <c r="BT790">
        <v>1</v>
      </c>
      <c r="BU790">
        <v>1</v>
      </c>
      <c r="BV790">
        <v>0</v>
      </c>
      <c r="BW790">
        <v>1</v>
      </c>
      <c r="BX790">
        <v>0</v>
      </c>
      <c r="BY790">
        <v>1</v>
      </c>
      <c r="BZ790">
        <v>0</v>
      </c>
      <c r="CA790">
        <v>1</v>
      </c>
      <c r="CB790">
        <v>0</v>
      </c>
      <c r="CC790">
        <v>1</v>
      </c>
      <c r="CD790">
        <v>0</v>
      </c>
      <c r="CE790">
        <v>1</v>
      </c>
      <c r="CF790">
        <v>0</v>
      </c>
      <c r="CG790">
        <v>1</v>
      </c>
      <c r="CH790">
        <v>1</v>
      </c>
      <c r="CI790">
        <v>1</v>
      </c>
      <c r="CJ790">
        <v>1</v>
      </c>
      <c r="CK790">
        <v>2</v>
      </c>
      <c r="CL790">
        <v>5</v>
      </c>
      <c r="CM790">
        <v>3</v>
      </c>
      <c r="CN790">
        <v>1</v>
      </c>
      <c r="CR790">
        <v>2</v>
      </c>
      <c r="CS790">
        <v>3</v>
      </c>
      <c r="CT790">
        <v>1</v>
      </c>
      <c r="CU790">
        <v>1</v>
      </c>
      <c r="CV790" t="s">
        <v>5661</v>
      </c>
      <c r="CW790">
        <v>1225</v>
      </c>
      <c r="CX790">
        <v>20.420000000000002</v>
      </c>
      <c r="CY790">
        <v>2</v>
      </c>
      <c r="CZ790">
        <v>1</v>
      </c>
      <c r="DA790" t="s">
        <v>1736</v>
      </c>
      <c r="DC790">
        <v>1</v>
      </c>
      <c r="DD790">
        <v>1</v>
      </c>
      <c r="DE790">
        <v>10</v>
      </c>
      <c r="DN790" t="s">
        <v>3177</v>
      </c>
      <c r="DO790" t="s">
        <v>3177</v>
      </c>
      <c r="DP790" t="s">
        <v>3178</v>
      </c>
      <c r="DQ790" t="s">
        <v>202</v>
      </c>
      <c r="DR790" t="s">
        <v>202</v>
      </c>
      <c r="DT790">
        <v>-97</v>
      </c>
      <c r="DV790">
        <v>1</v>
      </c>
      <c r="DW790">
        <v>0</v>
      </c>
      <c r="DX790">
        <v>2</v>
      </c>
      <c r="DY790">
        <v>1</v>
      </c>
      <c r="DZ790">
        <v>1</v>
      </c>
      <c r="EA790">
        <v>11</v>
      </c>
      <c r="EB790">
        <f>IF(EA790&gt;=30,1,IF(EA790&gt;=20,2,IF(EA790&gt;=15,3,IF(EA790&gt;=10,4,IF(EA790&gt;=5,5,IF(EA790&gt;0,6,0))))))</f>
        <v>4</v>
      </c>
      <c r="EC790">
        <v>1</v>
      </c>
      <c r="ED790">
        <v>11</v>
      </c>
      <c r="EL790">
        <v>3</v>
      </c>
      <c r="EM790">
        <v>1</v>
      </c>
      <c r="EN790">
        <v>1</v>
      </c>
      <c r="EO790">
        <v>1</v>
      </c>
      <c r="EP790">
        <v>1</v>
      </c>
      <c r="EQ790">
        <v>1</v>
      </c>
      <c r="ER790">
        <v>1</v>
      </c>
      <c r="EZ790">
        <v>1</v>
      </c>
      <c r="FA790">
        <v>1</v>
      </c>
      <c r="FD790">
        <v>1</v>
      </c>
      <c r="FG790">
        <v>0</v>
      </c>
      <c r="FH790" t="s">
        <v>5655</v>
      </c>
      <c r="FI790">
        <v>2</v>
      </c>
      <c r="FJ790" t="s">
        <v>204</v>
      </c>
      <c r="FK790">
        <v>0.91666669999999995</v>
      </c>
      <c r="FL790">
        <v>11</v>
      </c>
      <c r="FM790">
        <v>11</v>
      </c>
      <c r="FN790">
        <v>11</v>
      </c>
      <c r="FO790" t="s">
        <v>2220</v>
      </c>
      <c r="FP790">
        <v>0.5</v>
      </c>
      <c r="FQ790" t="s">
        <v>3180</v>
      </c>
      <c r="FR790" t="s">
        <v>3196</v>
      </c>
      <c r="FS790">
        <v>1</v>
      </c>
      <c r="FT790">
        <v>1</v>
      </c>
      <c r="FU790" t="s">
        <v>2221</v>
      </c>
      <c r="FV790" t="s">
        <v>3182</v>
      </c>
      <c r="FW790">
        <v>0</v>
      </c>
      <c r="FX790">
        <v>1</v>
      </c>
      <c r="FY790">
        <v>0</v>
      </c>
      <c r="FZ790">
        <v>0</v>
      </c>
      <c r="GA790">
        <v>7861</v>
      </c>
      <c r="GB790">
        <v>71</v>
      </c>
      <c r="GC790">
        <v>110.71830989999999</v>
      </c>
      <c r="GD790" t="s">
        <v>2401</v>
      </c>
      <c r="GE790">
        <v>1</v>
      </c>
      <c r="HG790" t="s">
        <v>202</v>
      </c>
      <c r="HJ790">
        <v>0</v>
      </c>
    </row>
    <row r="791" spans="1:218" x14ac:dyDescent="0.3">
      <c r="A791">
        <v>670</v>
      </c>
      <c r="B791" t="s">
        <v>3633</v>
      </c>
      <c r="C791" t="s">
        <v>5570</v>
      </c>
      <c r="D791" t="s">
        <v>194</v>
      </c>
      <c r="E791">
        <v>1</v>
      </c>
      <c r="F791" t="s">
        <v>202</v>
      </c>
      <c r="H791">
        <v>1</v>
      </c>
      <c r="M791">
        <v>1</v>
      </c>
      <c r="N791">
        <v>1</v>
      </c>
      <c r="U791">
        <v>1</v>
      </c>
      <c r="W791">
        <v>4</v>
      </c>
      <c r="X791" t="s">
        <v>5507</v>
      </c>
      <c r="Y791">
        <v>1</v>
      </c>
      <c r="Z791">
        <v>1</v>
      </c>
      <c r="AA791">
        <v>2</v>
      </c>
      <c r="AB791">
        <v>2</v>
      </c>
      <c r="AD791" t="s">
        <v>202</v>
      </c>
      <c r="AE791">
        <v>1</v>
      </c>
      <c r="AF791">
        <v>1</v>
      </c>
      <c r="AG791">
        <v>1</v>
      </c>
      <c r="AH791">
        <v>1</v>
      </c>
      <c r="AI791">
        <v>2</v>
      </c>
      <c r="AJ791">
        <v>2</v>
      </c>
      <c r="AK791" t="s">
        <v>5571</v>
      </c>
      <c r="AL791">
        <v>2</v>
      </c>
      <c r="AM791">
        <v>2</v>
      </c>
      <c r="AN791">
        <v>2</v>
      </c>
      <c r="AO791">
        <v>2</v>
      </c>
      <c r="AP791">
        <v>2</v>
      </c>
      <c r="AQ791">
        <v>1</v>
      </c>
      <c r="AR791" t="s">
        <v>5572</v>
      </c>
      <c r="AS791">
        <v>2</v>
      </c>
      <c r="AT791">
        <v>1</v>
      </c>
      <c r="AU791">
        <v>1</v>
      </c>
      <c r="AV791">
        <v>1</v>
      </c>
      <c r="AW791">
        <v>5</v>
      </c>
      <c r="AX791">
        <v>3</v>
      </c>
      <c r="AY791">
        <v>-97</v>
      </c>
      <c r="BE791">
        <v>1</v>
      </c>
      <c r="BF791">
        <v>2</v>
      </c>
      <c r="BG791">
        <v>1</v>
      </c>
      <c r="BH791">
        <v>1</v>
      </c>
      <c r="BI791">
        <v>1</v>
      </c>
      <c r="BJ791">
        <v>0</v>
      </c>
      <c r="BM791">
        <v>5</v>
      </c>
      <c r="BN791">
        <v>1</v>
      </c>
      <c r="BO791">
        <v>2</v>
      </c>
      <c r="BP791">
        <v>1</v>
      </c>
      <c r="BQ791">
        <v>5</v>
      </c>
      <c r="BR791">
        <v>1</v>
      </c>
      <c r="BS791">
        <v>1</v>
      </c>
      <c r="BT791">
        <v>1</v>
      </c>
      <c r="BU791">
        <v>1</v>
      </c>
      <c r="BV791">
        <v>0</v>
      </c>
      <c r="BW791">
        <v>1</v>
      </c>
      <c r="BX791">
        <v>0</v>
      </c>
      <c r="BY791">
        <v>1</v>
      </c>
      <c r="BZ791">
        <v>0</v>
      </c>
      <c r="CA791">
        <v>1</v>
      </c>
      <c r="CB791">
        <v>0</v>
      </c>
      <c r="CC791">
        <v>1</v>
      </c>
      <c r="CD791">
        <v>0</v>
      </c>
      <c r="CE791">
        <v>1</v>
      </c>
      <c r="CF791">
        <v>0</v>
      </c>
      <c r="CG791">
        <v>1</v>
      </c>
      <c r="CH791">
        <v>1</v>
      </c>
      <c r="CI791">
        <v>1</v>
      </c>
      <c r="CJ791">
        <v>2</v>
      </c>
      <c r="CK791">
        <v>2</v>
      </c>
      <c r="CL791">
        <v>3</v>
      </c>
      <c r="CM791">
        <v>1</v>
      </c>
      <c r="CR791">
        <v>2</v>
      </c>
      <c r="CS791">
        <v>-97</v>
      </c>
      <c r="CT791">
        <v>1</v>
      </c>
      <c r="CU791">
        <v>1</v>
      </c>
      <c r="CV791" t="s">
        <v>2389</v>
      </c>
      <c r="CW791">
        <v>1178</v>
      </c>
      <c r="CX791">
        <v>19.63</v>
      </c>
      <c r="CY791">
        <v>2</v>
      </c>
      <c r="CZ791">
        <v>1</v>
      </c>
      <c r="DA791" t="s">
        <v>2501</v>
      </c>
      <c r="DC791">
        <v>1</v>
      </c>
      <c r="DD791">
        <v>1</v>
      </c>
      <c r="DE791">
        <v>23</v>
      </c>
      <c r="DN791" t="s">
        <v>4107</v>
      </c>
      <c r="DO791" t="s">
        <v>4107</v>
      </c>
      <c r="DP791" t="s">
        <v>3178</v>
      </c>
      <c r="DQ791" t="s">
        <v>202</v>
      </c>
      <c r="DR791" t="s">
        <v>202</v>
      </c>
      <c r="DT791">
        <v>1</v>
      </c>
      <c r="DV791">
        <v>1</v>
      </c>
      <c r="DW791">
        <v>0</v>
      </c>
      <c r="DX791">
        <v>2</v>
      </c>
      <c r="DY791">
        <v>1</v>
      </c>
      <c r="DZ791">
        <v>-97</v>
      </c>
      <c r="EB791">
        <v>-97</v>
      </c>
      <c r="EC791">
        <v>-97</v>
      </c>
      <c r="EL791">
        <v>4</v>
      </c>
      <c r="EM791">
        <v>1</v>
      </c>
      <c r="EN791">
        <v>1</v>
      </c>
      <c r="EO791">
        <v>1</v>
      </c>
      <c r="EP791">
        <v>1</v>
      </c>
      <c r="EQ791">
        <v>1</v>
      </c>
      <c r="ER791">
        <v>1</v>
      </c>
      <c r="EZ791">
        <v>1</v>
      </c>
      <c r="FA791">
        <v>3</v>
      </c>
      <c r="FD791">
        <v>1</v>
      </c>
      <c r="FG791">
        <v>0</v>
      </c>
      <c r="FH791" t="s">
        <v>5655</v>
      </c>
      <c r="FI791">
        <v>2</v>
      </c>
      <c r="FJ791" t="s">
        <v>204</v>
      </c>
      <c r="FN791">
        <v>20</v>
      </c>
      <c r="FO791" t="s">
        <v>2233</v>
      </c>
      <c r="FP791">
        <v>0.5</v>
      </c>
      <c r="FQ791" t="s">
        <v>3180</v>
      </c>
      <c r="FR791" t="s">
        <v>3196</v>
      </c>
      <c r="FS791">
        <v>1</v>
      </c>
      <c r="FT791">
        <v>1</v>
      </c>
      <c r="FU791" t="s">
        <v>2221</v>
      </c>
      <c r="FV791" t="s">
        <v>3182</v>
      </c>
      <c r="FW791">
        <v>0</v>
      </c>
      <c r="FX791">
        <v>1</v>
      </c>
      <c r="FY791">
        <v>0</v>
      </c>
      <c r="FZ791">
        <v>0</v>
      </c>
      <c r="GA791">
        <v>2784</v>
      </c>
      <c r="GB791">
        <v>14</v>
      </c>
      <c r="GC791">
        <v>198.85714290000001</v>
      </c>
      <c r="GD791" t="s">
        <v>2401</v>
      </c>
      <c r="GE791">
        <v>1</v>
      </c>
      <c r="HG791" t="s">
        <v>202</v>
      </c>
      <c r="HJ791">
        <v>0</v>
      </c>
    </row>
    <row r="792" spans="1:218" x14ac:dyDescent="0.3">
      <c r="A792">
        <v>985</v>
      </c>
      <c r="B792" t="s">
        <v>3320</v>
      </c>
      <c r="C792" t="s">
        <v>5585</v>
      </c>
      <c r="D792" t="s">
        <v>212</v>
      </c>
      <c r="E792">
        <v>1</v>
      </c>
      <c r="F792" t="s">
        <v>202</v>
      </c>
      <c r="H792">
        <v>1</v>
      </c>
      <c r="M792">
        <v>1</v>
      </c>
      <c r="N792">
        <v>-97</v>
      </c>
      <c r="U792">
        <v>1</v>
      </c>
      <c r="W792">
        <v>3</v>
      </c>
      <c r="X792" t="s">
        <v>5507</v>
      </c>
      <c r="Y792">
        <v>1</v>
      </c>
      <c r="Z792">
        <v>1</v>
      </c>
      <c r="AA792">
        <v>1</v>
      </c>
      <c r="AB792">
        <v>1</v>
      </c>
      <c r="AD792" t="s">
        <v>202</v>
      </c>
      <c r="AE792">
        <v>1</v>
      </c>
      <c r="AF792">
        <v>1</v>
      </c>
      <c r="AG792">
        <v>1</v>
      </c>
      <c r="AH792">
        <v>1</v>
      </c>
      <c r="AI792">
        <v>1</v>
      </c>
      <c r="AJ792">
        <v>1</v>
      </c>
      <c r="AK792" t="s">
        <v>5586</v>
      </c>
      <c r="AL792">
        <v>1</v>
      </c>
      <c r="AM792">
        <v>1</v>
      </c>
      <c r="AN792">
        <v>2</v>
      </c>
      <c r="AO792">
        <v>2</v>
      </c>
      <c r="AP792">
        <v>1</v>
      </c>
      <c r="AQ792">
        <v>1</v>
      </c>
      <c r="AR792" t="s">
        <v>5587</v>
      </c>
      <c r="AS792">
        <v>2</v>
      </c>
      <c r="AT792">
        <v>1</v>
      </c>
      <c r="AU792">
        <v>1</v>
      </c>
      <c r="AV792">
        <v>1</v>
      </c>
      <c r="AW792">
        <v>7</v>
      </c>
      <c r="AX792">
        <v>1</v>
      </c>
      <c r="AY792">
        <v>1</v>
      </c>
      <c r="BE792">
        <v>1</v>
      </c>
      <c r="BF792">
        <v>2</v>
      </c>
      <c r="BG792">
        <v>1</v>
      </c>
      <c r="BH792">
        <v>2</v>
      </c>
      <c r="BI792">
        <v>1</v>
      </c>
      <c r="BJ792">
        <v>1</v>
      </c>
      <c r="BK792">
        <v>1</v>
      </c>
      <c r="BL792">
        <v>1</v>
      </c>
      <c r="BM792">
        <v>1</v>
      </c>
      <c r="BN792">
        <v>1</v>
      </c>
      <c r="BO792">
        <v>4</v>
      </c>
      <c r="BP792">
        <v>1</v>
      </c>
      <c r="BQ792">
        <v>30</v>
      </c>
      <c r="BR792">
        <v>1</v>
      </c>
      <c r="BS792">
        <v>1</v>
      </c>
      <c r="BT792">
        <v>2</v>
      </c>
      <c r="BU792">
        <v>2</v>
      </c>
      <c r="BV792">
        <v>0</v>
      </c>
      <c r="BW792">
        <v>2</v>
      </c>
      <c r="BX792">
        <v>0</v>
      </c>
      <c r="BY792">
        <v>2</v>
      </c>
      <c r="BZ792">
        <v>0</v>
      </c>
      <c r="CA792">
        <v>2</v>
      </c>
      <c r="CB792">
        <v>0</v>
      </c>
      <c r="CC792">
        <v>2</v>
      </c>
      <c r="CD792">
        <v>0</v>
      </c>
      <c r="CE792">
        <v>2</v>
      </c>
      <c r="CF792">
        <v>0</v>
      </c>
      <c r="CG792">
        <v>2</v>
      </c>
      <c r="CH792">
        <v>2</v>
      </c>
      <c r="CI792">
        <v>2</v>
      </c>
      <c r="CJ792">
        <v>1</v>
      </c>
      <c r="CK792">
        <v>1</v>
      </c>
      <c r="CL792">
        <v>6</v>
      </c>
      <c r="CM792">
        <v>-98</v>
      </c>
      <c r="CR792">
        <v>-98</v>
      </c>
      <c r="CS792">
        <v>-98</v>
      </c>
      <c r="CT792">
        <v>-98</v>
      </c>
      <c r="CU792">
        <v>1</v>
      </c>
      <c r="CV792" t="s">
        <v>229</v>
      </c>
      <c r="CW792">
        <v>862</v>
      </c>
      <c r="CX792">
        <v>14.37</v>
      </c>
      <c r="CY792">
        <v>1</v>
      </c>
      <c r="CZ792">
        <v>1</v>
      </c>
      <c r="DA792" t="s">
        <v>945</v>
      </c>
      <c r="DC792">
        <v>1</v>
      </c>
      <c r="DD792">
        <v>1</v>
      </c>
      <c r="DE792">
        <v>11</v>
      </c>
      <c r="DN792" t="s">
        <v>4657</v>
      </c>
      <c r="DO792" t="s">
        <v>4657</v>
      </c>
      <c r="DP792" t="s">
        <v>3178</v>
      </c>
      <c r="DQ792" t="s">
        <v>202</v>
      </c>
      <c r="DR792" t="s">
        <v>202</v>
      </c>
      <c r="DT792">
        <v>-97</v>
      </c>
      <c r="DV792">
        <v>1</v>
      </c>
      <c r="DW792">
        <v>0</v>
      </c>
      <c r="DX792">
        <v>1</v>
      </c>
      <c r="DY792">
        <v>1</v>
      </c>
      <c r="DZ792">
        <v>-97</v>
      </c>
      <c r="EB792">
        <v>4</v>
      </c>
      <c r="EC792">
        <v>2</v>
      </c>
      <c r="EE792">
        <v>30</v>
      </c>
      <c r="EL792">
        <v>2</v>
      </c>
      <c r="EM792">
        <v>2</v>
      </c>
      <c r="EN792">
        <v>1</v>
      </c>
      <c r="EO792">
        <v>3</v>
      </c>
      <c r="EP792">
        <v>1</v>
      </c>
      <c r="EQ792">
        <v>1</v>
      </c>
      <c r="ER792">
        <v>1</v>
      </c>
      <c r="EZ792">
        <v>1</v>
      </c>
      <c r="FA792">
        <v>3</v>
      </c>
      <c r="FD792">
        <v>1</v>
      </c>
      <c r="FG792">
        <v>0</v>
      </c>
      <c r="FH792" t="s">
        <v>5655</v>
      </c>
      <c r="FI792">
        <v>2</v>
      </c>
      <c r="FJ792" t="s">
        <v>204</v>
      </c>
      <c r="FK792">
        <v>30</v>
      </c>
      <c r="FL792">
        <v>12</v>
      </c>
      <c r="FM792">
        <v>12</v>
      </c>
      <c r="FN792">
        <v>12.5</v>
      </c>
      <c r="FO792" t="s">
        <v>2212</v>
      </c>
      <c r="FP792">
        <v>1.5</v>
      </c>
      <c r="FQ792" t="s">
        <v>3180</v>
      </c>
      <c r="FR792" t="s">
        <v>3181</v>
      </c>
      <c r="FS792">
        <v>1</v>
      </c>
      <c r="FT792">
        <v>1</v>
      </c>
      <c r="FU792" t="s">
        <v>2221</v>
      </c>
      <c r="FV792" t="s">
        <v>3182</v>
      </c>
      <c r="FW792">
        <v>0</v>
      </c>
      <c r="FX792">
        <v>1</v>
      </c>
      <c r="FY792">
        <v>0</v>
      </c>
      <c r="FZ792">
        <v>0</v>
      </c>
      <c r="GA792">
        <v>4970</v>
      </c>
      <c r="GB792">
        <v>32</v>
      </c>
      <c r="GC792">
        <v>155.3125</v>
      </c>
      <c r="GD792" t="s">
        <v>2401</v>
      </c>
      <c r="GE792">
        <v>1</v>
      </c>
      <c r="HG792" t="s">
        <v>202</v>
      </c>
      <c r="HJ792">
        <v>0</v>
      </c>
    </row>
    <row r="793" spans="1:218" hidden="1" x14ac:dyDescent="0.3">
      <c r="A793">
        <v>1810</v>
      </c>
      <c r="B793" t="s">
        <v>3320</v>
      </c>
      <c r="C793" t="s">
        <v>5648</v>
      </c>
      <c r="D793" t="s">
        <v>212</v>
      </c>
      <c r="E793">
        <v>1</v>
      </c>
      <c r="F793" t="s">
        <v>202</v>
      </c>
      <c r="H793">
        <v>1</v>
      </c>
      <c r="M793">
        <v>1</v>
      </c>
      <c r="N793">
        <v>1</v>
      </c>
      <c r="U793">
        <v>1</v>
      </c>
      <c r="W793">
        <v>1</v>
      </c>
      <c r="X793" t="s">
        <v>5507</v>
      </c>
      <c r="Y793">
        <v>1</v>
      </c>
      <c r="Z793">
        <v>1</v>
      </c>
      <c r="AA793">
        <v>5</v>
      </c>
      <c r="AB793">
        <v>5</v>
      </c>
      <c r="AD793" t="s">
        <v>202</v>
      </c>
      <c r="AE793">
        <v>1</v>
      </c>
      <c r="AF793">
        <v>1</v>
      </c>
      <c r="AG793">
        <v>1</v>
      </c>
      <c r="AH793">
        <v>1</v>
      </c>
      <c r="AI793">
        <v>1</v>
      </c>
      <c r="AJ793">
        <v>1</v>
      </c>
      <c r="AK793" t="s">
        <v>4811</v>
      </c>
      <c r="AL793">
        <v>1</v>
      </c>
      <c r="AM793">
        <v>2</v>
      </c>
      <c r="AN793">
        <v>1</v>
      </c>
      <c r="AO793">
        <v>2</v>
      </c>
      <c r="AP793">
        <v>2</v>
      </c>
      <c r="AQ793">
        <v>1</v>
      </c>
      <c r="AR793" t="s">
        <v>4812</v>
      </c>
      <c r="AS793">
        <v>2</v>
      </c>
      <c r="AT793">
        <v>1</v>
      </c>
      <c r="AU793">
        <v>2</v>
      </c>
      <c r="AV793">
        <v>1</v>
      </c>
      <c r="AW793">
        <v>7</v>
      </c>
      <c r="AX793">
        <v>1</v>
      </c>
      <c r="AY793">
        <v>3</v>
      </c>
      <c r="BE793">
        <v>1</v>
      </c>
      <c r="BF793">
        <v>2</v>
      </c>
      <c r="BG793">
        <v>1</v>
      </c>
      <c r="BH793">
        <v>2</v>
      </c>
      <c r="BI793">
        <v>1</v>
      </c>
      <c r="BJ793">
        <v>1</v>
      </c>
      <c r="BK793">
        <v>1</v>
      </c>
      <c r="BL793">
        <v>1</v>
      </c>
      <c r="BM793">
        <v>1</v>
      </c>
      <c r="BN793">
        <v>1</v>
      </c>
      <c r="BO793">
        <v>3</v>
      </c>
      <c r="BP793">
        <v>1</v>
      </c>
      <c r="BQ793">
        <v>27</v>
      </c>
      <c r="BR793">
        <v>1</v>
      </c>
      <c r="BS793">
        <v>1</v>
      </c>
      <c r="BT793">
        <v>1</v>
      </c>
      <c r="BU793">
        <v>1</v>
      </c>
      <c r="BV793">
        <v>0</v>
      </c>
      <c r="BW793">
        <v>1</v>
      </c>
      <c r="BX793">
        <v>0</v>
      </c>
      <c r="BY793">
        <v>1</v>
      </c>
      <c r="BZ793">
        <v>0</v>
      </c>
      <c r="CA793">
        <v>1</v>
      </c>
      <c r="CB793">
        <v>0</v>
      </c>
      <c r="CC793">
        <v>1</v>
      </c>
      <c r="CD793">
        <v>0</v>
      </c>
      <c r="CE793">
        <v>1</v>
      </c>
      <c r="CF793">
        <v>0</v>
      </c>
      <c r="CG793">
        <v>1</v>
      </c>
      <c r="CH793">
        <v>1</v>
      </c>
      <c r="CI793">
        <v>1</v>
      </c>
      <c r="CJ793">
        <v>1</v>
      </c>
      <c r="CK793">
        <v>2</v>
      </c>
      <c r="CL793">
        <v>5</v>
      </c>
      <c r="CM793">
        <v>1</v>
      </c>
      <c r="CR793">
        <v>2</v>
      </c>
      <c r="CS793">
        <v>4</v>
      </c>
      <c r="CT793">
        <v>1</v>
      </c>
      <c r="CU793">
        <v>2</v>
      </c>
      <c r="CV793" t="s">
        <v>1064</v>
      </c>
      <c r="CW793">
        <v>924</v>
      </c>
      <c r="CX793">
        <v>15.4</v>
      </c>
      <c r="CY793">
        <v>2</v>
      </c>
      <c r="CZ793">
        <v>1</v>
      </c>
      <c r="DA793" t="s">
        <v>450</v>
      </c>
      <c r="DC793">
        <v>1</v>
      </c>
      <c r="DD793">
        <v>1</v>
      </c>
      <c r="DE793">
        <v>11</v>
      </c>
      <c r="DN793" t="s">
        <v>5649</v>
      </c>
      <c r="DO793" t="s">
        <v>5649</v>
      </c>
      <c r="DP793" t="s">
        <v>3178</v>
      </c>
      <c r="DQ793" t="s">
        <v>202</v>
      </c>
      <c r="DR793" t="s">
        <v>202</v>
      </c>
      <c r="DT793">
        <v>1</v>
      </c>
      <c r="DV793">
        <v>1</v>
      </c>
      <c r="DW793">
        <v>0</v>
      </c>
      <c r="DX793">
        <v>5</v>
      </c>
      <c r="DY793">
        <v>1</v>
      </c>
      <c r="DZ793">
        <v>1</v>
      </c>
      <c r="EA793">
        <v>20</v>
      </c>
      <c r="EB793">
        <f>IF(EA793&gt;=30,1,IF(EA793&gt;=20,2,IF(EA793&gt;=15,3,IF(EA793&gt;=10,4,IF(EA793&gt;=5,5,IF(EA793&gt;0,6,0))))))</f>
        <v>2</v>
      </c>
      <c r="EC793">
        <v>2</v>
      </c>
      <c r="EE793">
        <v>20</v>
      </c>
      <c r="EL793">
        <v>-97</v>
      </c>
      <c r="EM793">
        <v>3</v>
      </c>
      <c r="EN793">
        <v>1</v>
      </c>
      <c r="EO793">
        <v>-97</v>
      </c>
      <c r="EP793">
        <v>1</v>
      </c>
      <c r="EQ793">
        <v>1</v>
      </c>
      <c r="ER793">
        <v>1</v>
      </c>
      <c r="EZ793">
        <v>1</v>
      </c>
      <c r="FA793">
        <v>1</v>
      </c>
      <c r="FD793">
        <v>1</v>
      </c>
      <c r="FG793">
        <v>0</v>
      </c>
      <c r="FH793" t="s">
        <v>5655</v>
      </c>
      <c r="FI793">
        <v>2</v>
      </c>
      <c r="FJ793" t="s">
        <v>204</v>
      </c>
      <c r="FK793">
        <v>20</v>
      </c>
      <c r="FL793">
        <v>12</v>
      </c>
      <c r="FM793">
        <v>12</v>
      </c>
      <c r="FN793">
        <v>20</v>
      </c>
      <c r="FO793" t="s">
        <v>202</v>
      </c>
      <c r="FP793">
        <v>3.5</v>
      </c>
      <c r="FQ793" t="s">
        <v>3180</v>
      </c>
      <c r="FR793" t="s">
        <v>3362</v>
      </c>
      <c r="FS793">
        <v>1</v>
      </c>
      <c r="FT793">
        <v>1</v>
      </c>
      <c r="FU793" t="s">
        <v>2221</v>
      </c>
      <c r="FV793" t="s">
        <v>3182</v>
      </c>
      <c r="FW793">
        <v>0</v>
      </c>
      <c r="FX793">
        <v>1</v>
      </c>
      <c r="FY793">
        <v>0</v>
      </c>
      <c r="FZ793">
        <v>0</v>
      </c>
      <c r="GA793">
        <v>4970</v>
      </c>
      <c r="GB793">
        <v>32</v>
      </c>
      <c r="GC793">
        <v>155.3125</v>
      </c>
      <c r="GD793" t="s">
        <v>2401</v>
      </c>
      <c r="GE793">
        <v>1</v>
      </c>
      <c r="HG793" t="s">
        <v>202</v>
      </c>
      <c r="HJ793">
        <v>0</v>
      </c>
    </row>
    <row r="794" spans="1:218" x14ac:dyDescent="0.3">
      <c r="A794">
        <v>91</v>
      </c>
      <c r="B794" t="s">
        <v>3183</v>
      </c>
      <c r="C794" t="s">
        <v>5716</v>
      </c>
      <c r="D794" t="s">
        <v>212</v>
      </c>
      <c r="E794">
        <v>1</v>
      </c>
      <c r="F794" t="s">
        <v>202</v>
      </c>
      <c r="H794">
        <v>1</v>
      </c>
      <c r="M794">
        <v>1</v>
      </c>
      <c r="N794">
        <v>1</v>
      </c>
      <c r="U794">
        <v>1</v>
      </c>
      <c r="W794">
        <v>3</v>
      </c>
      <c r="X794" t="s">
        <v>3174</v>
      </c>
      <c r="Y794">
        <v>1</v>
      </c>
      <c r="Z794">
        <v>1</v>
      </c>
      <c r="AA794">
        <v>1</v>
      </c>
      <c r="AD794" t="s">
        <v>202</v>
      </c>
      <c r="AE794">
        <v>1</v>
      </c>
      <c r="AF794">
        <v>2</v>
      </c>
      <c r="AG794">
        <v>1</v>
      </c>
      <c r="AH794">
        <v>1</v>
      </c>
      <c r="AI794">
        <v>1</v>
      </c>
      <c r="AJ794">
        <v>2</v>
      </c>
      <c r="AK794" t="s">
        <v>5717</v>
      </c>
      <c r="AL794">
        <v>1</v>
      </c>
      <c r="AM794">
        <v>2</v>
      </c>
      <c r="AN794">
        <v>1</v>
      </c>
      <c r="AO794">
        <v>2</v>
      </c>
      <c r="AP794">
        <v>2</v>
      </c>
      <c r="AQ794">
        <v>1</v>
      </c>
      <c r="AR794" t="s">
        <v>5718</v>
      </c>
      <c r="AS794">
        <v>1</v>
      </c>
      <c r="AT794">
        <v>1</v>
      </c>
      <c r="AU794">
        <v>1</v>
      </c>
      <c r="AV794">
        <v>1</v>
      </c>
      <c r="AW794">
        <v>7</v>
      </c>
      <c r="AX794">
        <v>2</v>
      </c>
      <c r="AY794">
        <v>1</v>
      </c>
      <c r="BE794">
        <v>1</v>
      </c>
      <c r="BF794">
        <v>1</v>
      </c>
      <c r="BG794">
        <v>1</v>
      </c>
      <c r="BH794">
        <v>1</v>
      </c>
      <c r="BI794">
        <v>1</v>
      </c>
      <c r="BJ794">
        <v>0</v>
      </c>
      <c r="BM794">
        <v>1</v>
      </c>
      <c r="BN794">
        <v>1</v>
      </c>
      <c r="BO794">
        <v>3</v>
      </c>
      <c r="BP794">
        <v>1</v>
      </c>
      <c r="BQ794">
        <v>4</v>
      </c>
      <c r="BR794">
        <v>1</v>
      </c>
      <c r="BS794">
        <v>1</v>
      </c>
      <c r="BT794">
        <v>2</v>
      </c>
      <c r="BV794">
        <v>0</v>
      </c>
      <c r="BX794">
        <v>1</v>
      </c>
      <c r="BZ794">
        <v>0</v>
      </c>
      <c r="CB794">
        <v>0</v>
      </c>
      <c r="CD794">
        <v>1</v>
      </c>
      <c r="CJ794">
        <v>1</v>
      </c>
      <c r="CK794">
        <v>1</v>
      </c>
      <c r="CL794">
        <v>6</v>
      </c>
      <c r="CM794">
        <v>2</v>
      </c>
      <c r="CR794">
        <v>2</v>
      </c>
      <c r="CS794">
        <v>6</v>
      </c>
      <c r="CT794">
        <v>1</v>
      </c>
      <c r="CU794">
        <v>2</v>
      </c>
      <c r="CV794" t="s">
        <v>5719</v>
      </c>
      <c r="CW794">
        <v>843</v>
      </c>
      <c r="CX794">
        <v>14.05</v>
      </c>
      <c r="CY794">
        <v>2</v>
      </c>
      <c r="CZ794">
        <v>1</v>
      </c>
      <c r="DA794" t="s">
        <v>811</v>
      </c>
      <c r="DC794">
        <v>1</v>
      </c>
      <c r="DD794">
        <v>1</v>
      </c>
      <c r="DE794">
        <v>4</v>
      </c>
      <c r="DN794" t="s">
        <v>3177</v>
      </c>
      <c r="DO794" t="s">
        <v>3177</v>
      </c>
      <c r="DP794" t="s">
        <v>3178</v>
      </c>
      <c r="DQ794" t="s">
        <v>202</v>
      </c>
      <c r="DR794" t="s">
        <v>202</v>
      </c>
      <c r="DT794">
        <v>1</v>
      </c>
      <c r="DV794">
        <v>1</v>
      </c>
      <c r="DW794">
        <v>0</v>
      </c>
      <c r="DX794">
        <v>1</v>
      </c>
      <c r="DY794">
        <v>2</v>
      </c>
      <c r="DZ794">
        <v>-97</v>
      </c>
      <c r="EB794">
        <v>4</v>
      </c>
      <c r="EC794">
        <v>-97</v>
      </c>
      <c r="EF794">
        <v>2</v>
      </c>
      <c r="EH794">
        <v>15</v>
      </c>
      <c r="EI794">
        <v>1</v>
      </c>
      <c r="EL794">
        <v>1</v>
      </c>
      <c r="EM794">
        <v>-97</v>
      </c>
      <c r="EN794">
        <v>1</v>
      </c>
      <c r="EO794">
        <v>1</v>
      </c>
      <c r="EP794">
        <v>2</v>
      </c>
      <c r="EZ794">
        <v>1</v>
      </c>
      <c r="FA794">
        <v>1</v>
      </c>
      <c r="FD794">
        <v>3</v>
      </c>
      <c r="FG794">
        <v>0</v>
      </c>
      <c r="FH794" t="s">
        <v>3179</v>
      </c>
      <c r="FI794">
        <v>1</v>
      </c>
      <c r="FJ794" t="s">
        <v>204</v>
      </c>
      <c r="FK794">
        <v>15</v>
      </c>
      <c r="FL794">
        <v>12</v>
      </c>
      <c r="FM794">
        <v>12</v>
      </c>
      <c r="FN794">
        <v>12.5</v>
      </c>
      <c r="FO794" t="s">
        <v>2206</v>
      </c>
      <c r="FQ794" t="s">
        <v>3180</v>
      </c>
      <c r="FR794" t="s">
        <v>3196</v>
      </c>
      <c r="FS794">
        <v>1</v>
      </c>
      <c r="FT794">
        <v>0</v>
      </c>
      <c r="FU794" t="s">
        <v>2207</v>
      </c>
      <c r="FV794" t="s">
        <v>2207</v>
      </c>
      <c r="FW794">
        <v>0</v>
      </c>
      <c r="FX794">
        <v>1</v>
      </c>
      <c r="FY794">
        <v>0</v>
      </c>
      <c r="FZ794">
        <v>0</v>
      </c>
      <c r="GA794">
        <v>37408</v>
      </c>
      <c r="GB794">
        <v>127</v>
      </c>
      <c r="GC794">
        <v>294.55118110000001</v>
      </c>
      <c r="GD794" t="s">
        <v>2407</v>
      </c>
      <c r="GE794">
        <v>1</v>
      </c>
      <c r="HG794" t="s">
        <v>202</v>
      </c>
      <c r="HJ794">
        <v>0</v>
      </c>
    </row>
    <row r="795" spans="1:218" x14ac:dyDescent="0.3">
      <c r="A795">
        <v>94</v>
      </c>
      <c r="B795" t="s">
        <v>3225</v>
      </c>
      <c r="C795" t="s">
        <v>5720</v>
      </c>
      <c r="D795" t="s">
        <v>212</v>
      </c>
      <c r="E795">
        <v>1</v>
      </c>
      <c r="F795" t="s">
        <v>202</v>
      </c>
      <c r="H795">
        <v>1</v>
      </c>
      <c r="M795">
        <v>1</v>
      </c>
      <c r="N795">
        <v>1</v>
      </c>
      <c r="U795">
        <v>1</v>
      </c>
      <c r="W795">
        <v>3</v>
      </c>
      <c r="X795" t="s">
        <v>3174</v>
      </c>
      <c r="Y795">
        <v>1</v>
      </c>
      <c r="Z795">
        <v>1</v>
      </c>
      <c r="AA795">
        <v>6</v>
      </c>
      <c r="AD795" t="s">
        <v>202</v>
      </c>
      <c r="AE795">
        <v>1</v>
      </c>
      <c r="AF795">
        <v>2</v>
      </c>
      <c r="AG795">
        <v>2</v>
      </c>
      <c r="AH795">
        <v>2</v>
      </c>
      <c r="AI795">
        <v>2</v>
      </c>
      <c r="AJ795">
        <v>2</v>
      </c>
      <c r="AK795" t="s">
        <v>5721</v>
      </c>
      <c r="AL795">
        <v>1</v>
      </c>
      <c r="AM795">
        <v>1</v>
      </c>
      <c r="AN795">
        <v>1</v>
      </c>
      <c r="AO795">
        <v>2</v>
      </c>
      <c r="AP795">
        <v>2</v>
      </c>
      <c r="AQ795">
        <v>1</v>
      </c>
      <c r="AR795" t="s">
        <v>5722</v>
      </c>
      <c r="AS795">
        <v>2</v>
      </c>
      <c r="AT795">
        <v>2</v>
      </c>
      <c r="AU795">
        <v>1</v>
      </c>
      <c r="AV795">
        <v>2</v>
      </c>
      <c r="AW795">
        <v>7</v>
      </c>
      <c r="AX795">
        <v>6</v>
      </c>
      <c r="AY795">
        <v>1</v>
      </c>
      <c r="BE795">
        <v>1</v>
      </c>
      <c r="BF795">
        <v>1</v>
      </c>
      <c r="BG795">
        <v>1</v>
      </c>
      <c r="BH795">
        <v>1</v>
      </c>
      <c r="BI795">
        <v>1</v>
      </c>
      <c r="BJ795">
        <v>1</v>
      </c>
      <c r="BK795">
        <v>1</v>
      </c>
      <c r="BL795">
        <v>1</v>
      </c>
      <c r="BM795">
        <v>1</v>
      </c>
      <c r="BN795">
        <v>1</v>
      </c>
      <c r="BO795">
        <v>4</v>
      </c>
      <c r="BP795">
        <v>1</v>
      </c>
      <c r="BQ795">
        <v>6</v>
      </c>
      <c r="BR795">
        <v>-97</v>
      </c>
      <c r="BS795">
        <v>1</v>
      </c>
      <c r="BT795">
        <v>5</v>
      </c>
      <c r="BV795">
        <v>3</v>
      </c>
      <c r="BX795">
        <v>0</v>
      </c>
      <c r="BZ795">
        <v>0</v>
      </c>
      <c r="CB795">
        <v>2</v>
      </c>
      <c r="CJ795">
        <v>2</v>
      </c>
      <c r="CK795">
        <v>2</v>
      </c>
      <c r="CL795">
        <v>4</v>
      </c>
      <c r="CM795">
        <v>-98</v>
      </c>
      <c r="CR795">
        <v>-98</v>
      </c>
      <c r="CS795">
        <v>7</v>
      </c>
      <c r="CT795">
        <v>1</v>
      </c>
      <c r="CU795">
        <v>1</v>
      </c>
      <c r="CV795" t="s">
        <v>5723</v>
      </c>
      <c r="CW795">
        <v>832</v>
      </c>
      <c r="CX795">
        <v>13.87</v>
      </c>
      <c r="CY795">
        <v>2</v>
      </c>
      <c r="CZ795">
        <v>1</v>
      </c>
      <c r="DA795" t="s">
        <v>3259</v>
      </c>
      <c r="DC795">
        <v>1</v>
      </c>
      <c r="DD795">
        <v>1</v>
      </c>
      <c r="DE795">
        <v>3</v>
      </c>
      <c r="DN795" t="s">
        <v>3177</v>
      </c>
      <c r="DO795" t="s">
        <v>3177</v>
      </c>
      <c r="DP795" t="s">
        <v>3178</v>
      </c>
      <c r="DQ795" t="s">
        <v>202</v>
      </c>
      <c r="DR795" t="s">
        <v>202</v>
      </c>
      <c r="DT795">
        <v>1</v>
      </c>
      <c r="DV795">
        <v>1</v>
      </c>
      <c r="DW795">
        <v>0</v>
      </c>
      <c r="DX795">
        <v>6</v>
      </c>
      <c r="DY795">
        <v>2</v>
      </c>
      <c r="DZ795">
        <v>-97</v>
      </c>
      <c r="EB795">
        <v>4</v>
      </c>
      <c r="EC795">
        <v>1</v>
      </c>
      <c r="ED795">
        <v>4</v>
      </c>
      <c r="EF795">
        <v>2</v>
      </c>
      <c r="EH795">
        <v>1</v>
      </c>
      <c r="EI795">
        <v>1</v>
      </c>
      <c r="EL795">
        <v>1</v>
      </c>
      <c r="EM795">
        <v>3</v>
      </c>
      <c r="EN795">
        <v>2</v>
      </c>
      <c r="EO795">
        <v>2</v>
      </c>
      <c r="EP795">
        <v>2</v>
      </c>
      <c r="EZ795">
        <v>1</v>
      </c>
      <c r="FA795">
        <v>2</v>
      </c>
      <c r="FB795">
        <v>1</v>
      </c>
      <c r="FC795">
        <v>6</v>
      </c>
      <c r="FD795">
        <v>1</v>
      </c>
      <c r="FG795">
        <v>0</v>
      </c>
      <c r="FH795" t="s">
        <v>3179</v>
      </c>
      <c r="FI795">
        <v>1</v>
      </c>
      <c r="FJ795" t="s">
        <v>204</v>
      </c>
      <c r="FK795">
        <v>0.3333333</v>
      </c>
      <c r="FL795">
        <v>4</v>
      </c>
      <c r="FM795">
        <v>4</v>
      </c>
      <c r="FN795">
        <v>12.5</v>
      </c>
      <c r="FO795" t="s">
        <v>2206</v>
      </c>
      <c r="FP795">
        <v>3.5</v>
      </c>
      <c r="FQ795" t="s">
        <v>3287</v>
      </c>
      <c r="FR795" t="s">
        <v>3189</v>
      </c>
      <c r="FS795">
        <v>0</v>
      </c>
      <c r="FT795">
        <v>0</v>
      </c>
      <c r="FU795" t="s">
        <v>2207</v>
      </c>
      <c r="FV795" t="s">
        <v>2207</v>
      </c>
      <c r="FW795">
        <v>0</v>
      </c>
      <c r="FX795">
        <v>1</v>
      </c>
      <c r="FY795">
        <v>0</v>
      </c>
      <c r="FZ795">
        <v>0</v>
      </c>
      <c r="GA795">
        <v>39021</v>
      </c>
      <c r="GB795">
        <v>133</v>
      </c>
      <c r="GC795">
        <v>293.3909774</v>
      </c>
      <c r="GD795" t="s">
        <v>2407</v>
      </c>
      <c r="GE795">
        <v>1</v>
      </c>
      <c r="HG795" t="s">
        <v>202</v>
      </c>
      <c r="HJ795">
        <v>0</v>
      </c>
    </row>
    <row r="796" spans="1:218" x14ac:dyDescent="0.3">
      <c r="A796">
        <v>29</v>
      </c>
      <c r="B796" t="s">
        <v>3202</v>
      </c>
      <c r="C796" t="s">
        <v>5694</v>
      </c>
      <c r="D796" t="s">
        <v>194</v>
      </c>
      <c r="E796">
        <v>1</v>
      </c>
      <c r="F796" t="s">
        <v>202</v>
      </c>
      <c r="H796">
        <v>1</v>
      </c>
      <c r="M796">
        <v>1</v>
      </c>
      <c r="N796">
        <v>1</v>
      </c>
      <c r="U796">
        <v>1</v>
      </c>
      <c r="W796">
        <v>1</v>
      </c>
      <c r="X796" t="s">
        <v>3174</v>
      </c>
      <c r="Y796">
        <v>1</v>
      </c>
      <c r="Z796">
        <v>1</v>
      </c>
      <c r="AA796">
        <v>2</v>
      </c>
      <c r="AD796" t="s">
        <v>202</v>
      </c>
      <c r="AE796">
        <v>1</v>
      </c>
      <c r="AF796">
        <v>1</v>
      </c>
      <c r="AG796">
        <v>2</v>
      </c>
      <c r="AH796">
        <v>1</v>
      </c>
      <c r="AI796">
        <v>-97</v>
      </c>
      <c r="AJ796">
        <v>1</v>
      </c>
      <c r="AK796" t="s">
        <v>5695</v>
      </c>
      <c r="AL796">
        <v>1</v>
      </c>
      <c r="AM796">
        <v>-97</v>
      </c>
      <c r="AN796">
        <v>1</v>
      </c>
      <c r="AO796">
        <v>2</v>
      </c>
      <c r="AP796">
        <v>1</v>
      </c>
      <c r="AQ796">
        <v>1</v>
      </c>
      <c r="AR796" t="s">
        <v>5696</v>
      </c>
      <c r="AS796">
        <v>2</v>
      </c>
      <c r="AT796">
        <v>1</v>
      </c>
      <c r="AU796">
        <v>1</v>
      </c>
      <c r="AV796">
        <v>1</v>
      </c>
      <c r="AW796">
        <v>7</v>
      </c>
      <c r="AX796">
        <v>1</v>
      </c>
      <c r="AY796">
        <v>1</v>
      </c>
      <c r="BE796">
        <v>1</v>
      </c>
      <c r="BF796">
        <v>2</v>
      </c>
      <c r="BG796">
        <v>1</v>
      </c>
      <c r="BH796">
        <v>2</v>
      </c>
      <c r="BI796">
        <v>1</v>
      </c>
      <c r="BJ796">
        <v>1</v>
      </c>
      <c r="BK796">
        <v>1</v>
      </c>
      <c r="BL796">
        <v>1</v>
      </c>
      <c r="BM796">
        <v>1</v>
      </c>
      <c r="BN796">
        <v>1</v>
      </c>
      <c r="BO796">
        <v>3</v>
      </c>
      <c r="BP796">
        <v>1</v>
      </c>
      <c r="BQ796">
        <v>33</v>
      </c>
      <c r="BR796">
        <v>3</v>
      </c>
      <c r="BS796">
        <v>1</v>
      </c>
      <c r="BT796">
        <v>2</v>
      </c>
      <c r="BV796">
        <v>0</v>
      </c>
      <c r="BX796">
        <v>0</v>
      </c>
      <c r="BZ796">
        <v>0</v>
      </c>
      <c r="CB796">
        <v>0</v>
      </c>
      <c r="CD796">
        <v>0</v>
      </c>
      <c r="CF796">
        <v>2</v>
      </c>
      <c r="CJ796">
        <v>1</v>
      </c>
      <c r="CK796">
        <v>1</v>
      </c>
      <c r="CL796">
        <v>8</v>
      </c>
      <c r="CM796">
        <v>1</v>
      </c>
      <c r="CR796">
        <v>2</v>
      </c>
      <c r="CS796">
        <v>9</v>
      </c>
      <c r="CT796">
        <v>1</v>
      </c>
      <c r="CU796">
        <v>2</v>
      </c>
      <c r="CV796" t="s">
        <v>229</v>
      </c>
      <c r="CW796">
        <v>665</v>
      </c>
      <c r="CX796">
        <v>11.08</v>
      </c>
      <c r="CY796">
        <v>1</v>
      </c>
      <c r="CZ796">
        <v>1</v>
      </c>
      <c r="DA796" t="s">
        <v>3347</v>
      </c>
      <c r="DC796">
        <v>1</v>
      </c>
      <c r="DD796">
        <v>1</v>
      </c>
      <c r="DE796">
        <v>15</v>
      </c>
      <c r="DN796" t="s">
        <v>3177</v>
      </c>
      <c r="DO796" t="s">
        <v>3177</v>
      </c>
      <c r="DP796" t="s">
        <v>3178</v>
      </c>
      <c r="DQ796" t="s">
        <v>202</v>
      </c>
      <c r="DR796" t="s">
        <v>202</v>
      </c>
      <c r="DT796">
        <v>1</v>
      </c>
      <c r="DV796">
        <v>1</v>
      </c>
      <c r="DW796">
        <v>0</v>
      </c>
      <c r="DX796">
        <v>2</v>
      </c>
      <c r="DY796">
        <v>2</v>
      </c>
      <c r="DZ796">
        <v>-97</v>
      </c>
      <c r="EB796">
        <v>4</v>
      </c>
      <c r="EC796">
        <v>2</v>
      </c>
      <c r="EE796">
        <v>15</v>
      </c>
      <c r="EF796">
        <v>2</v>
      </c>
      <c r="EH796">
        <v>15</v>
      </c>
      <c r="EI796">
        <v>1</v>
      </c>
      <c r="EL796">
        <v>3</v>
      </c>
      <c r="EM796">
        <v>-97</v>
      </c>
      <c r="EN796">
        <v>2</v>
      </c>
      <c r="EO796">
        <v>2</v>
      </c>
      <c r="EP796">
        <v>1</v>
      </c>
      <c r="EQ796">
        <v>2</v>
      </c>
      <c r="ER796">
        <v>1</v>
      </c>
      <c r="EZ796">
        <v>1</v>
      </c>
      <c r="FA796">
        <v>1</v>
      </c>
      <c r="FD796">
        <v>1</v>
      </c>
      <c r="FG796">
        <v>0</v>
      </c>
      <c r="FH796" t="s">
        <v>3179</v>
      </c>
      <c r="FI796">
        <v>1</v>
      </c>
      <c r="FJ796" t="s">
        <v>204</v>
      </c>
      <c r="FK796">
        <v>15</v>
      </c>
      <c r="FL796">
        <v>12</v>
      </c>
      <c r="FM796">
        <v>12</v>
      </c>
      <c r="FN796">
        <v>12.5</v>
      </c>
      <c r="FO796" t="s">
        <v>2220</v>
      </c>
      <c r="FQ796" t="s">
        <v>3287</v>
      </c>
      <c r="FR796" t="s">
        <v>3189</v>
      </c>
      <c r="FS796">
        <v>0</v>
      </c>
      <c r="FT796">
        <v>1</v>
      </c>
      <c r="FU796" t="s">
        <v>2221</v>
      </c>
      <c r="FV796" t="s">
        <v>4754</v>
      </c>
      <c r="FW796">
        <v>0</v>
      </c>
      <c r="FX796">
        <v>1</v>
      </c>
      <c r="FY796">
        <v>0</v>
      </c>
      <c r="FZ796">
        <v>0</v>
      </c>
      <c r="GA796">
        <v>20830</v>
      </c>
      <c r="GB796">
        <v>83</v>
      </c>
      <c r="GC796">
        <v>250.9638554</v>
      </c>
      <c r="GD796" t="s">
        <v>2407</v>
      </c>
      <c r="GE796">
        <v>1</v>
      </c>
      <c r="HG796" t="s">
        <v>202</v>
      </c>
      <c r="HJ796">
        <v>0</v>
      </c>
    </row>
    <row r="797" spans="1:218" x14ac:dyDescent="0.3">
      <c r="A797">
        <v>237</v>
      </c>
      <c r="B797" t="s">
        <v>4695</v>
      </c>
      <c r="C797" t="s">
        <v>5790</v>
      </c>
      <c r="D797" t="s">
        <v>194</v>
      </c>
      <c r="E797">
        <v>1</v>
      </c>
      <c r="F797" t="s">
        <v>202</v>
      </c>
      <c r="H797">
        <v>1</v>
      </c>
      <c r="M797">
        <v>3</v>
      </c>
      <c r="N797">
        <v>1</v>
      </c>
      <c r="U797">
        <v>1</v>
      </c>
      <c r="W797">
        <v>1</v>
      </c>
      <c r="X797" t="s">
        <v>3174</v>
      </c>
      <c r="Y797">
        <v>1</v>
      </c>
      <c r="Z797">
        <v>1</v>
      </c>
      <c r="AA797">
        <v>1</v>
      </c>
      <c r="AD797" t="s">
        <v>3174</v>
      </c>
      <c r="AE797">
        <v>1</v>
      </c>
      <c r="AF797">
        <v>1</v>
      </c>
      <c r="AG797">
        <v>1</v>
      </c>
      <c r="AH797">
        <v>1</v>
      </c>
      <c r="AI797">
        <v>1</v>
      </c>
      <c r="AJ797">
        <v>1</v>
      </c>
      <c r="AK797" t="s">
        <v>5791</v>
      </c>
      <c r="AL797">
        <v>1</v>
      </c>
      <c r="AM797">
        <v>2</v>
      </c>
      <c r="AN797">
        <v>2</v>
      </c>
      <c r="AO797">
        <v>2</v>
      </c>
      <c r="AP797">
        <v>1</v>
      </c>
      <c r="AQ797">
        <v>2</v>
      </c>
      <c r="AR797" t="s">
        <v>5792</v>
      </c>
      <c r="AS797">
        <v>1</v>
      </c>
      <c r="AT797">
        <v>2</v>
      </c>
      <c r="AU797">
        <v>2</v>
      </c>
      <c r="AV797">
        <v>2</v>
      </c>
      <c r="AW797">
        <v>7</v>
      </c>
      <c r="AX797">
        <v>1</v>
      </c>
      <c r="AY797">
        <v>2</v>
      </c>
      <c r="AZ797">
        <v>6</v>
      </c>
      <c r="BA797">
        <v>1</v>
      </c>
      <c r="BB797">
        <v>4</v>
      </c>
      <c r="BC797">
        <v>3</v>
      </c>
      <c r="BD797">
        <v>5</v>
      </c>
      <c r="BE797">
        <v>1</v>
      </c>
      <c r="BF797">
        <v>2</v>
      </c>
      <c r="BG797">
        <v>1</v>
      </c>
      <c r="BH797">
        <v>2</v>
      </c>
      <c r="BI797">
        <v>1</v>
      </c>
      <c r="BJ797">
        <v>1</v>
      </c>
      <c r="BK797">
        <v>1</v>
      </c>
      <c r="BL797">
        <v>1</v>
      </c>
      <c r="BM797">
        <v>2</v>
      </c>
      <c r="BN797">
        <v>1</v>
      </c>
      <c r="BO797">
        <v>3</v>
      </c>
      <c r="BP797">
        <v>1</v>
      </c>
      <c r="BQ797">
        <v>50</v>
      </c>
      <c r="BR797">
        <v>1</v>
      </c>
      <c r="BS797">
        <v>1</v>
      </c>
      <c r="BT797">
        <v>2</v>
      </c>
      <c r="BU797">
        <v>2</v>
      </c>
      <c r="BV797">
        <v>0</v>
      </c>
      <c r="BW797">
        <v>2</v>
      </c>
      <c r="BX797">
        <v>0</v>
      </c>
      <c r="BY797">
        <v>2</v>
      </c>
      <c r="BZ797">
        <v>0</v>
      </c>
      <c r="CA797">
        <v>2</v>
      </c>
      <c r="CB797">
        <v>0</v>
      </c>
      <c r="CC797">
        <v>2</v>
      </c>
      <c r="CD797">
        <v>0</v>
      </c>
      <c r="CE797">
        <v>2</v>
      </c>
      <c r="CF797">
        <v>1</v>
      </c>
      <c r="CG797">
        <v>2</v>
      </c>
      <c r="CH797">
        <v>1</v>
      </c>
      <c r="CI797">
        <v>2</v>
      </c>
      <c r="CJ797">
        <v>1</v>
      </c>
      <c r="CK797">
        <v>2</v>
      </c>
      <c r="CL797">
        <v>6</v>
      </c>
      <c r="CM797">
        <v>1</v>
      </c>
      <c r="CR797">
        <v>2</v>
      </c>
      <c r="CS797">
        <v>-97</v>
      </c>
      <c r="CT797">
        <v>1</v>
      </c>
      <c r="CU797">
        <v>2</v>
      </c>
      <c r="CV797" t="s">
        <v>5793</v>
      </c>
      <c r="CW797">
        <v>912</v>
      </c>
      <c r="CX797">
        <v>15.2</v>
      </c>
      <c r="CY797">
        <v>2</v>
      </c>
      <c r="CZ797">
        <v>1</v>
      </c>
      <c r="DA797" t="s">
        <v>473</v>
      </c>
      <c r="DC797">
        <v>1</v>
      </c>
      <c r="DD797">
        <v>1</v>
      </c>
      <c r="DE797">
        <v>25</v>
      </c>
      <c r="DN797" t="s">
        <v>3177</v>
      </c>
      <c r="DO797" t="s">
        <v>3177</v>
      </c>
      <c r="DP797" t="s">
        <v>3178</v>
      </c>
      <c r="DQ797" t="s">
        <v>202</v>
      </c>
      <c r="DR797" t="s">
        <v>202</v>
      </c>
      <c r="DT797">
        <v>1</v>
      </c>
      <c r="DV797">
        <v>1</v>
      </c>
      <c r="DW797">
        <v>0</v>
      </c>
      <c r="DX797">
        <v>1</v>
      </c>
      <c r="DY797">
        <v>2</v>
      </c>
      <c r="DZ797">
        <v>-97</v>
      </c>
      <c r="EB797">
        <v>5</v>
      </c>
      <c r="EC797">
        <v>-97</v>
      </c>
      <c r="EF797">
        <v>-97</v>
      </c>
      <c r="EI797">
        <v>1</v>
      </c>
      <c r="EL797">
        <v>2</v>
      </c>
      <c r="EM797">
        <v>1</v>
      </c>
      <c r="EN797">
        <v>2</v>
      </c>
      <c r="EO797">
        <v>2</v>
      </c>
      <c r="EP797">
        <v>1</v>
      </c>
      <c r="EQ797">
        <v>2</v>
      </c>
      <c r="ER797">
        <v>1</v>
      </c>
      <c r="EZ797">
        <v>1</v>
      </c>
      <c r="FA797">
        <v>1</v>
      </c>
      <c r="FD797">
        <v>1</v>
      </c>
      <c r="FG797">
        <v>0</v>
      </c>
      <c r="FH797" t="s">
        <v>3179</v>
      </c>
      <c r="FI797">
        <v>1</v>
      </c>
      <c r="FJ797" t="s">
        <v>204</v>
      </c>
      <c r="FN797">
        <v>7.5</v>
      </c>
      <c r="FO797" t="s">
        <v>2212</v>
      </c>
      <c r="FP797">
        <v>0.5</v>
      </c>
      <c r="FQ797" t="s">
        <v>3287</v>
      </c>
      <c r="FR797" t="s">
        <v>3189</v>
      </c>
      <c r="FS797">
        <v>0</v>
      </c>
      <c r="FT797">
        <v>1</v>
      </c>
      <c r="FU797" t="s">
        <v>2221</v>
      </c>
      <c r="FV797" t="s">
        <v>4754</v>
      </c>
      <c r="FW797">
        <v>0</v>
      </c>
      <c r="FX797">
        <v>1</v>
      </c>
      <c r="FY797">
        <v>0</v>
      </c>
      <c r="FZ797">
        <v>0</v>
      </c>
      <c r="GA797">
        <v>322</v>
      </c>
      <c r="GB797">
        <v>4</v>
      </c>
      <c r="GC797">
        <v>80.5</v>
      </c>
      <c r="GD797" t="s">
        <v>2407</v>
      </c>
      <c r="HG797" t="s">
        <v>202</v>
      </c>
      <c r="HJ797">
        <v>0</v>
      </c>
    </row>
    <row r="798" spans="1:218" x14ac:dyDescent="0.3">
      <c r="A798">
        <v>251</v>
      </c>
      <c r="B798" t="s">
        <v>3279</v>
      </c>
      <c r="C798" t="s">
        <v>5797</v>
      </c>
      <c r="D798" t="s">
        <v>212</v>
      </c>
      <c r="E798">
        <v>1</v>
      </c>
      <c r="F798" t="s">
        <v>202</v>
      </c>
      <c r="H798">
        <v>1</v>
      </c>
      <c r="M798">
        <v>1</v>
      </c>
      <c r="N798">
        <v>1</v>
      </c>
      <c r="U798">
        <v>1</v>
      </c>
      <c r="W798">
        <v>1</v>
      </c>
      <c r="X798" t="s">
        <v>3174</v>
      </c>
      <c r="Y798">
        <v>1</v>
      </c>
      <c r="Z798">
        <v>1</v>
      </c>
      <c r="AA798">
        <v>1</v>
      </c>
      <c r="AD798" t="s">
        <v>202</v>
      </c>
      <c r="AE798">
        <v>1</v>
      </c>
      <c r="AF798">
        <v>2</v>
      </c>
      <c r="AG798">
        <v>1</v>
      </c>
      <c r="AH798">
        <v>2</v>
      </c>
      <c r="AI798">
        <v>2</v>
      </c>
      <c r="AJ798">
        <v>2</v>
      </c>
      <c r="AK798" t="s">
        <v>5798</v>
      </c>
      <c r="AL798">
        <v>1</v>
      </c>
      <c r="AM798">
        <v>2</v>
      </c>
      <c r="AN798">
        <v>1</v>
      </c>
      <c r="AO798">
        <v>2</v>
      </c>
      <c r="AP798">
        <v>2</v>
      </c>
      <c r="AQ798">
        <v>2</v>
      </c>
      <c r="AR798" t="s">
        <v>5799</v>
      </c>
      <c r="AS798">
        <v>1</v>
      </c>
      <c r="AT798">
        <v>1</v>
      </c>
      <c r="AU798">
        <v>1</v>
      </c>
      <c r="AV798">
        <v>2</v>
      </c>
      <c r="AW798">
        <v>7</v>
      </c>
      <c r="AX798">
        <v>1</v>
      </c>
      <c r="AY798">
        <v>3</v>
      </c>
      <c r="BE798">
        <v>1</v>
      </c>
      <c r="BF798">
        <v>2</v>
      </c>
      <c r="BG798">
        <v>1</v>
      </c>
      <c r="BH798">
        <v>2</v>
      </c>
      <c r="BI798">
        <v>1</v>
      </c>
      <c r="BJ798">
        <v>1</v>
      </c>
      <c r="BK798">
        <v>1</v>
      </c>
      <c r="BL798">
        <v>1</v>
      </c>
      <c r="BM798">
        <v>1</v>
      </c>
      <c r="BN798">
        <v>1</v>
      </c>
      <c r="BO798">
        <v>3</v>
      </c>
      <c r="BP798">
        <v>1</v>
      </c>
      <c r="BQ798">
        <v>35</v>
      </c>
      <c r="BR798">
        <v>1</v>
      </c>
      <c r="BS798">
        <v>1</v>
      </c>
      <c r="BT798">
        <v>2</v>
      </c>
      <c r="BU798">
        <v>2</v>
      </c>
      <c r="BV798">
        <v>0</v>
      </c>
      <c r="BW798">
        <v>2</v>
      </c>
      <c r="BX798">
        <v>0</v>
      </c>
      <c r="BY798">
        <v>2</v>
      </c>
      <c r="BZ798">
        <v>0</v>
      </c>
      <c r="CA798">
        <v>2</v>
      </c>
      <c r="CB798">
        <v>0</v>
      </c>
      <c r="CC798">
        <v>2</v>
      </c>
      <c r="CD798">
        <v>0</v>
      </c>
      <c r="CE798">
        <v>2</v>
      </c>
      <c r="CF798">
        <v>0</v>
      </c>
      <c r="CG798">
        <v>2</v>
      </c>
      <c r="CH798">
        <v>2</v>
      </c>
      <c r="CI798">
        <v>2</v>
      </c>
      <c r="CJ798">
        <v>1</v>
      </c>
      <c r="CK798">
        <v>1</v>
      </c>
      <c r="CL798">
        <v>4</v>
      </c>
      <c r="CM798">
        <v>6</v>
      </c>
      <c r="CS798">
        <v>4</v>
      </c>
      <c r="CT798">
        <v>1</v>
      </c>
      <c r="CU798">
        <v>2</v>
      </c>
      <c r="CV798" t="s">
        <v>404</v>
      </c>
      <c r="CW798">
        <v>824</v>
      </c>
      <c r="CX798">
        <v>13.73</v>
      </c>
      <c r="CY798">
        <v>2</v>
      </c>
      <c r="CZ798">
        <v>1</v>
      </c>
      <c r="DA798" t="s">
        <v>3331</v>
      </c>
      <c r="DC798">
        <v>1</v>
      </c>
      <c r="DD798">
        <v>1</v>
      </c>
      <c r="DE798">
        <v>2</v>
      </c>
      <c r="DN798" t="s">
        <v>3177</v>
      </c>
      <c r="DO798" t="s">
        <v>3177</v>
      </c>
      <c r="DP798" t="s">
        <v>3178</v>
      </c>
      <c r="DQ798" t="s">
        <v>202</v>
      </c>
      <c r="DR798" t="s">
        <v>202</v>
      </c>
      <c r="DT798">
        <v>1</v>
      </c>
      <c r="DV798">
        <v>1</v>
      </c>
      <c r="DW798">
        <v>0</v>
      </c>
      <c r="DX798">
        <v>1</v>
      </c>
      <c r="DY798">
        <v>2</v>
      </c>
      <c r="DZ798">
        <v>1</v>
      </c>
      <c r="EA798">
        <v>8</v>
      </c>
      <c r="EB798">
        <f>IF(EA798&gt;=30,1,IF(EA798&gt;=20,2,IF(EA798&gt;=15,3,IF(EA798&gt;=10,4,IF(EA798&gt;=5,5,IF(EA798&gt;0,6,0))))))</f>
        <v>5</v>
      </c>
      <c r="EC798">
        <v>2</v>
      </c>
      <c r="EE798">
        <v>8</v>
      </c>
      <c r="EF798">
        <v>2</v>
      </c>
      <c r="EH798">
        <v>6</v>
      </c>
      <c r="EI798">
        <v>1</v>
      </c>
      <c r="EL798">
        <v>1</v>
      </c>
      <c r="EM798">
        <v>2</v>
      </c>
      <c r="EN798">
        <v>2</v>
      </c>
      <c r="EO798">
        <v>2</v>
      </c>
      <c r="EP798">
        <v>1</v>
      </c>
      <c r="EQ798">
        <v>1</v>
      </c>
      <c r="ER798">
        <v>1</v>
      </c>
      <c r="EZ798">
        <v>1</v>
      </c>
      <c r="FA798">
        <v>1</v>
      </c>
      <c r="FD798">
        <v>1</v>
      </c>
      <c r="FG798">
        <v>0</v>
      </c>
      <c r="FH798" t="s">
        <v>3179</v>
      </c>
      <c r="FI798">
        <v>1</v>
      </c>
      <c r="FJ798" t="s">
        <v>204</v>
      </c>
      <c r="FK798">
        <v>8</v>
      </c>
      <c r="FL798">
        <v>12</v>
      </c>
      <c r="FM798">
        <v>12</v>
      </c>
      <c r="FN798">
        <v>8</v>
      </c>
      <c r="FO798" t="s">
        <v>2206</v>
      </c>
      <c r="FP798">
        <v>1.5</v>
      </c>
      <c r="FQ798" t="s">
        <v>3287</v>
      </c>
      <c r="FR798" t="s">
        <v>3189</v>
      </c>
      <c r="FS798">
        <v>0</v>
      </c>
      <c r="FT798">
        <v>1</v>
      </c>
      <c r="FU798" t="s">
        <v>2221</v>
      </c>
      <c r="FV798" t="s">
        <v>3182</v>
      </c>
      <c r="FW798">
        <v>0</v>
      </c>
      <c r="FX798">
        <v>1</v>
      </c>
      <c r="FY798">
        <v>0</v>
      </c>
      <c r="FZ798">
        <v>0</v>
      </c>
      <c r="GA798">
        <v>59048</v>
      </c>
      <c r="GB798">
        <v>201</v>
      </c>
      <c r="GC798">
        <v>293.7711443</v>
      </c>
      <c r="GD798" t="s">
        <v>2407</v>
      </c>
      <c r="GE798">
        <v>1</v>
      </c>
      <c r="HG798" t="s">
        <v>202</v>
      </c>
      <c r="HJ798">
        <v>0</v>
      </c>
    </row>
    <row r="799" spans="1:218" x14ac:dyDescent="0.3">
      <c r="A799">
        <v>383</v>
      </c>
      <c r="B799" t="s">
        <v>3172</v>
      </c>
      <c r="C799" t="s">
        <v>5839</v>
      </c>
      <c r="D799" t="s">
        <v>194</v>
      </c>
      <c r="E799">
        <v>1</v>
      </c>
      <c r="F799" t="s">
        <v>202</v>
      </c>
      <c r="H799">
        <v>1</v>
      </c>
      <c r="M799">
        <v>1</v>
      </c>
      <c r="N799">
        <v>1</v>
      </c>
      <c r="U799">
        <v>1</v>
      </c>
      <c r="W799">
        <v>1</v>
      </c>
      <c r="X799" t="s">
        <v>3174</v>
      </c>
      <c r="Y799">
        <v>1</v>
      </c>
      <c r="Z799">
        <v>1</v>
      </c>
      <c r="AA799">
        <v>1</v>
      </c>
      <c r="AD799" t="s">
        <v>202</v>
      </c>
      <c r="AE799">
        <v>1</v>
      </c>
      <c r="AF799">
        <v>1</v>
      </c>
      <c r="AG799">
        <v>1</v>
      </c>
      <c r="AH799">
        <v>1</v>
      </c>
      <c r="AI799">
        <v>1</v>
      </c>
      <c r="AJ799">
        <v>1</v>
      </c>
      <c r="AK799" t="s">
        <v>5840</v>
      </c>
      <c r="AL799">
        <v>1</v>
      </c>
      <c r="AM799">
        <v>2</v>
      </c>
      <c r="AN799">
        <v>2</v>
      </c>
      <c r="AO799">
        <v>2</v>
      </c>
      <c r="AP799">
        <v>2</v>
      </c>
      <c r="AQ799">
        <v>1</v>
      </c>
      <c r="AR799" t="s">
        <v>5841</v>
      </c>
      <c r="AS799">
        <v>2</v>
      </c>
      <c r="AT799">
        <v>1</v>
      </c>
      <c r="AU799">
        <v>1</v>
      </c>
      <c r="AV799">
        <v>2</v>
      </c>
      <c r="AW799">
        <v>7</v>
      </c>
      <c r="AX799">
        <v>6</v>
      </c>
      <c r="AY799">
        <v>1</v>
      </c>
      <c r="BE799">
        <v>1</v>
      </c>
      <c r="BF799">
        <v>2</v>
      </c>
      <c r="BG799">
        <v>1</v>
      </c>
      <c r="BH799">
        <v>2</v>
      </c>
      <c r="BI799">
        <v>1</v>
      </c>
      <c r="BJ799">
        <v>0</v>
      </c>
      <c r="BM799">
        <v>1</v>
      </c>
      <c r="BN799">
        <v>1</v>
      </c>
      <c r="BO799">
        <v>4</v>
      </c>
      <c r="BP799">
        <v>1</v>
      </c>
      <c r="BQ799">
        <v>17</v>
      </c>
      <c r="BR799">
        <v>3</v>
      </c>
      <c r="BS799">
        <v>1</v>
      </c>
      <c r="BT799">
        <v>4</v>
      </c>
      <c r="BV799">
        <v>2</v>
      </c>
      <c r="BX799">
        <v>0</v>
      </c>
      <c r="BZ799">
        <v>0</v>
      </c>
      <c r="CB799">
        <v>0</v>
      </c>
      <c r="CD799">
        <v>1</v>
      </c>
      <c r="CF799">
        <v>1</v>
      </c>
      <c r="CJ799">
        <v>1</v>
      </c>
      <c r="CK799">
        <v>1</v>
      </c>
      <c r="CL799">
        <v>8</v>
      </c>
      <c r="CM799">
        <v>-98</v>
      </c>
      <c r="CR799">
        <v>-98</v>
      </c>
      <c r="CS799">
        <v>8</v>
      </c>
      <c r="CT799">
        <v>1</v>
      </c>
      <c r="CU799">
        <v>1</v>
      </c>
      <c r="CV799" t="s">
        <v>973</v>
      </c>
      <c r="CW799">
        <v>678</v>
      </c>
      <c r="CX799">
        <v>11.3</v>
      </c>
      <c r="CY799">
        <v>2</v>
      </c>
      <c r="CZ799">
        <v>1</v>
      </c>
      <c r="DA799" t="s">
        <v>252</v>
      </c>
      <c r="DC799">
        <v>1</v>
      </c>
      <c r="DD799">
        <v>1</v>
      </c>
      <c r="DE799">
        <v>14</v>
      </c>
      <c r="DN799" t="s">
        <v>3622</v>
      </c>
      <c r="DO799" t="s">
        <v>3622</v>
      </c>
      <c r="DP799" t="s">
        <v>3178</v>
      </c>
      <c r="DQ799" t="s">
        <v>202</v>
      </c>
      <c r="DR799" t="s">
        <v>202</v>
      </c>
      <c r="DT799">
        <v>1</v>
      </c>
      <c r="DV799">
        <v>1</v>
      </c>
      <c r="DW799">
        <v>0</v>
      </c>
      <c r="DX799">
        <v>1</v>
      </c>
      <c r="DY799">
        <v>2</v>
      </c>
      <c r="DZ799">
        <v>1</v>
      </c>
      <c r="EA799">
        <v>17</v>
      </c>
      <c r="EB799">
        <f>IF(EA799&gt;=30,1,IF(EA799&gt;=20,2,IF(EA799&gt;=15,3,IF(EA799&gt;=10,4,IF(EA799&gt;=5,5,IF(EA799&gt;0,6,0))))))</f>
        <v>3</v>
      </c>
      <c r="EC799">
        <v>2</v>
      </c>
      <c r="EE799">
        <v>17</v>
      </c>
      <c r="EF799">
        <v>2</v>
      </c>
      <c r="EH799">
        <v>17</v>
      </c>
      <c r="EI799">
        <v>1</v>
      </c>
      <c r="EL799">
        <v>1</v>
      </c>
      <c r="EM799">
        <v>3</v>
      </c>
      <c r="EN799">
        <v>2</v>
      </c>
      <c r="EO799">
        <v>2</v>
      </c>
      <c r="EP799">
        <v>1</v>
      </c>
      <c r="EQ799">
        <v>2</v>
      </c>
      <c r="ER799">
        <v>1</v>
      </c>
      <c r="EZ799">
        <v>1</v>
      </c>
      <c r="FA799">
        <v>1</v>
      </c>
      <c r="FD799">
        <v>1</v>
      </c>
      <c r="FG799">
        <v>0</v>
      </c>
      <c r="FH799" t="s">
        <v>3179</v>
      </c>
      <c r="FI799">
        <v>1</v>
      </c>
      <c r="FJ799" t="s">
        <v>204</v>
      </c>
      <c r="FK799">
        <v>17</v>
      </c>
      <c r="FL799">
        <v>12</v>
      </c>
      <c r="FM799">
        <v>12</v>
      </c>
      <c r="FN799">
        <v>17</v>
      </c>
      <c r="FO799" t="s">
        <v>2206</v>
      </c>
      <c r="FP799">
        <v>3.5</v>
      </c>
      <c r="FQ799" t="s">
        <v>3287</v>
      </c>
      <c r="FR799" t="s">
        <v>3189</v>
      </c>
      <c r="FS799">
        <v>0</v>
      </c>
      <c r="FT799">
        <v>1</v>
      </c>
      <c r="FU799" t="s">
        <v>2221</v>
      </c>
      <c r="FV799" t="s">
        <v>4754</v>
      </c>
      <c r="FW799">
        <v>0</v>
      </c>
      <c r="FX799">
        <v>1</v>
      </c>
      <c r="FY799">
        <v>0</v>
      </c>
      <c r="FZ799">
        <v>0</v>
      </c>
      <c r="GA799">
        <v>9502</v>
      </c>
      <c r="GB799">
        <v>38</v>
      </c>
      <c r="GC799">
        <v>250.05263160000001</v>
      </c>
      <c r="GD799" t="s">
        <v>2407</v>
      </c>
      <c r="GE799">
        <v>1</v>
      </c>
      <c r="HG799" t="s">
        <v>202</v>
      </c>
      <c r="HJ799">
        <v>0</v>
      </c>
    </row>
    <row r="800" spans="1:218" x14ac:dyDescent="0.3">
      <c r="A800">
        <v>130</v>
      </c>
      <c r="B800" t="s">
        <v>3202</v>
      </c>
      <c r="C800" t="s">
        <v>3509</v>
      </c>
      <c r="D800" t="s">
        <v>194</v>
      </c>
      <c r="E800">
        <v>1</v>
      </c>
      <c r="F800" t="s">
        <v>202</v>
      </c>
      <c r="H800">
        <v>1</v>
      </c>
      <c r="M800">
        <v>1</v>
      </c>
      <c r="N800">
        <v>1</v>
      </c>
      <c r="U800">
        <v>1</v>
      </c>
      <c r="W800">
        <v>1</v>
      </c>
      <c r="X800" t="s">
        <v>3174</v>
      </c>
      <c r="Y800">
        <v>1</v>
      </c>
      <c r="Z800">
        <v>1</v>
      </c>
      <c r="AA800">
        <v>1</v>
      </c>
      <c r="AD800" t="s">
        <v>202</v>
      </c>
      <c r="AE800">
        <v>1</v>
      </c>
      <c r="AF800">
        <v>2</v>
      </c>
      <c r="AG800">
        <v>1</v>
      </c>
      <c r="AH800">
        <v>1</v>
      </c>
      <c r="AI800">
        <v>1</v>
      </c>
      <c r="AJ800">
        <v>2</v>
      </c>
      <c r="AK800" t="s">
        <v>5733</v>
      </c>
      <c r="AL800">
        <v>1</v>
      </c>
      <c r="AM800">
        <v>2</v>
      </c>
      <c r="AN800">
        <v>2</v>
      </c>
      <c r="AO800">
        <v>2</v>
      </c>
      <c r="AP800">
        <v>2</v>
      </c>
      <c r="AQ800">
        <v>1</v>
      </c>
      <c r="AR800" t="s">
        <v>5734</v>
      </c>
      <c r="AS800">
        <v>1</v>
      </c>
      <c r="AT800">
        <v>1</v>
      </c>
      <c r="AU800">
        <v>1</v>
      </c>
      <c r="AV800">
        <v>1</v>
      </c>
      <c r="AW800">
        <v>7</v>
      </c>
      <c r="AX800">
        <v>1</v>
      </c>
      <c r="AY800">
        <v>3</v>
      </c>
      <c r="BE800">
        <v>1</v>
      </c>
      <c r="BF800">
        <v>1</v>
      </c>
      <c r="BG800">
        <v>1</v>
      </c>
      <c r="BH800">
        <v>1</v>
      </c>
      <c r="BI800">
        <v>1</v>
      </c>
      <c r="BJ800">
        <v>1</v>
      </c>
      <c r="BK800">
        <v>1</v>
      </c>
      <c r="BL800">
        <v>1</v>
      </c>
      <c r="BM800">
        <v>1</v>
      </c>
      <c r="BN800">
        <v>1</v>
      </c>
      <c r="BO800">
        <v>4</v>
      </c>
      <c r="BP800">
        <v>1</v>
      </c>
      <c r="BQ800">
        <v>3.5</v>
      </c>
      <c r="BR800">
        <v>1</v>
      </c>
      <c r="BS800">
        <v>1</v>
      </c>
      <c r="BT800">
        <v>1</v>
      </c>
      <c r="BU800">
        <v>1</v>
      </c>
      <c r="BV800">
        <v>0</v>
      </c>
      <c r="BW800">
        <v>1</v>
      </c>
      <c r="BX800">
        <v>0</v>
      </c>
      <c r="BY800">
        <v>1</v>
      </c>
      <c r="BZ800">
        <v>0</v>
      </c>
      <c r="CA800">
        <v>1</v>
      </c>
      <c r="CB800">
        <v>0</v>
      </c>
      <c r="CC800">
        <v>1</v>
      </c>
      <c r="CD800">
        <v>0</v>
      </c>
      <c r="CE800">
        <v>1</v>
      </c>
      <c r="CF800">
        <v>0</v>
      </c>
      <c r="CG800">
        <v>1</v>
      </c>
      <c r="CH800">
        <v>1</v>
      </c>
      <c r="CI800">
        <v>1</v>
      </c>
      <c r="CJ800">
        <v>1</v>
      </c>
      <c r="CK800">
        <v>1</v>
      </c>
      <c r="CL800">
        <v>8</v>
      </c>
      <c r="CM800">
        <v>1</v>
      </c>
      <c r="CR800">
        <v>2</v>
      </c>
      <c r="CS800">
        <v>8</v>
      </c>
      <c r="CT800">
        <v>1</v>
      </c>
      <c r="CU800">
        <v>1</v>
      </c>
      <c r="CV800" t="s">
        <v>1547</v>
      </c>
      <c r="CW800">
        <v>854</v>
      </c>
      <c r="CX800">
        <v>14.23</v>
      </c>
      <c r="CY800">
        <v>2</v>
      </c>
      <c r="CZ800">
        <v>1</v>
      </c>
      <c r="DA800" t="s">
        <v>1963</v>
      </c>
      <c r="DC800">
        <v>1</v>
      </c>
      <c r="DD800">
        <v>1</v>
      </c>
      <c r="DE800">
        <v>15</v>
      </c>
      <c r="DN800" t="s">
        <v>3177</v>
      </c>
      <c r="DO800" t="s">
        <v>3177</v>
      </c>
      <c r="DP800" t="s">
        <v>3178</v>
      </c>
      <c r="DQ800" t="s">
        <v>202</v>
      </c>
      <c r="DR800" t="s">
        <v>202</v>
      </c>
      <c r="DT800">
        <v>1</v>
      </c>
      <c r="DV800">
        <v>1</v>
      </c>
      <c r="DW800">
        <v>0</v>
      </c>
      <c r="DX800">
        <v>1</v>
      </c>
      <c r="DY800">
        <v>2</v>
      </c>
      <c r="DZ800">
        <v>1</v>
      </c>
      <c r="EA800">
        <v>20</v>
      </c>
      <c r="EB800">
        <f>IF(EA800&gt;=30,1,IF(EA800&gt;=20,2,IF(EA800&gt;=15,3,IF(EA800&gt;=10,4,IF(EA800&gt;=5,5,IF(EA800&gt;0,6,0))))))</f>
        <v>2</v>
      </c>
      <c r="EC800">
        <v>2</v>
      </c>
      <c r="EE800">
        <v>3</v>
      </c>
      <c r="EF800">
        <v>2</v>
      </c>
      <c r="EH800">
        <v>1</v>
      </c>
      <c r="EI800">
        <v>1</v>
      </c>
      <c r="EL800">
        <v>1</v>
      </c>
      <c r="EM800">
        <v>3</v>
      </c>
      <c r="EN800">
        <v>2</v>
      </c>
      <c r="EO800">
        <v>2</v>
      </c>
      <c r="EP800">
        <v>1</v>
      </c>
      <c r="EQ800">
        <v>1</v>
      </c>
      <c r="ER800">
        <v>1</v>
      </c>
      <c r="EZ800">
        <v>2</v>
      </c>
      <c r="FE800">
        <v>1</v>
      </c>
      <c r="FG800">
        <v>0</v>
      </c>
      <c r="FH800" t="s">
        <v>3179</v>
      </c>
      <c r="FI800">
        <v>1</v>
      </c>
      <c r="FJ800" t="s">
        <v>204</v>
      </c>
      <c r="FK800">
        <v>3</v>
      </c>
      <c r="FL800">
        <v>12</v>
      </c>
      <c r="FM800">
        <v>12</v>
      </c>
      <c r="FN800">
        <v>20</v>
      </c>
      <c r="FO800" t="s">
        <v>2206</v>
      </c>
      <c r="FP800">
        <v>3.5</v>
      </c>
      <c r="FQ800" t="s">
        <v>3287</v>
      </c>
      <c r="FR800" t="s">
        <v>3189</v>
      </c>
      <c r="FS800">
        <v>0</v>
      </c>
      <c r="FT800">
        <v>1</v>
      </c>
      <c r="FU800" t="s">
        <v>2221</v>
      </c>
      <c r="FV800" t="s">
        <v>3182</v>
      </c>
      <c r="FW800">
        <v>1</v>
      </c>
      <c r="FX800">
        <v>0</v>
      </c>
      <c r="FY800">
        <v>1</v>
      </c>
      <c r="FZ800">
        <v>0</v>
      </c>
      <c r="GA800">
        <v>20830</v>
      </c>
      <c r="GB800">
        <v>83</v>
      </c>
      <c r="GC800">
        <v>250.9638554</v>
      </c>
      <c r="GD800" t="s">
        <v>2407</v>
      </c>
      <c r="GE800">
        <v>1</v>
      </c>
      <c r="HG800" t="s">
        <v>202</v>
      </c>
      <c r="HI800">
        <v>1</v>
      </c>
      <c r="HJ800">
        <v>1</v>
      </c>
    </row>
    <row r="801" spans="1:218" x14ac:dyDescent="0.3">
      <c r="A801">
        <v>139</v>
      </c>
      <c r="B801" t="s">
        <v>3225</v>
      </c>
      <c r="C801" t="s">
        <v>5735</v>
      </c>
      <c r="D801" t="s">
        <v>212</v>
      </c>
      <c r="E801">
        <v>1</v>
      </c>
      <c r="F801" t="s">
        <v>202</v>
      </c>
      <c r="H801">
        <v>1</v>
      </c>
      <c r="M801">
        <v>1</v>
      </c>
      <c r="N801">
        <v>1</v>
      </c>
      <c r="U801">
        <v>1</v>
      </c>
      <c r="W801">
        <v>1</v>
      </c>
      <c r="X801" t="s">
        <v>3174</v>
      </c>
      <c r="Y801">
        <v>1</v>
      </c>
      <c r="Z801">
        <v>1</v>
      </c>
      <c r="AA801">
        <v>1</v>
      </c>
      <c r="AD801" t="s">
        <v>202</v>
      </c>
      <c r="AE801">
        <v>1</v>
      </c>
      <c r="AF801">
        <v>1</v>
      </c>
      <c r="AG801">
        <v>1</v>
      </c>
      <c r="AH801">
        <v>1</v>
      </c>
      <c r="AI801">
        <v>1</v>
      </c>
      <c r="AJ801">
        <v>1</v>
      </c>
      <c r="AK801" t="s">
        <v>5736</v>
      </c>
      <c r="AL801">
        <v>1</v>
      </c>
      <c r="AM801">
        <v>1</v>
      </c>
      <c r="AN801">
        <v>1</v>
      </c>
      <c r="AO801">
        <v>2</v>
      </c>
      <c r="AP801">
        <v>1</v>
      </c>
      <c r="AQ801">
        <v>1</v>
      </c>
      <c r="AR801" t="s">
        <v>5737</v>
      </c>
      <c r="AS801">
        <v>2</v>
      </c>
      <c r="AT801">
        <v>1</v>
      </c>
      <c r="AU801">
        <v>1</v>
      </c>
      <c r="AV801">
        <v>2</v>
      </c>
      <c r="AW801">
        <v>7</v>
      </c>
      <c r="AX801">
        <v>1</v>
      </c>
      <c r="AY801">
        <v>3</v>
      </c>
      <c r="BE801">
        <v>1</v>
      </c>
      <c r="BF801">
        <v>1</v>
      </c>
      <c r="BG801">
        <v>1</v>
      </c>
      <c r="BH801">
        <v>1</v>
      </c>
      <c r="BI801">
        <v>1</v>
      </c>
      <c r="BJ801">
        <v>0</v>
      </c>
      <c r="BM801">
        <v>1</v>
      </c>
      <c r="BN801">
        <v>1</v>
      </c>
      <c r="BO801">
        <v>3</v>
      </c>
      <c r="BP801">
        <v>1</v>
      </c>
      <c r="BQ801">
        <v>0.4</v>
      </c>
      <c r="BR801">
        <v>1</v>
      </c>
      <c r="BS801">
        <v>1</v>
      </c>
      <c r="BT801">
        <v>4</v>
      </c>
      <c r="BV801">
        <v>2</v>
      </c>
      <c r="BX801">
        <v>0</v>
      </c>
      <c r="BZ801">
        <v>0</v>
      </c>
      <c r="CB801">
        <v>2</v>
      </c>
      <c r="CJ801">
        <v>1</v>
      </c>
      <c r="CK801">
        <v>1</v>
      </c>
      <c r="CL801">
        <v>6</v>
      </c>
      <c r="CM801">
        <v>-98</v>
      </c>
      <c r="CR801">
        <v>-98</v>
      </c>
      <c r="CS801">
        <v>8</v>
      </c>
      <c r="CT801">
        <v>1</v>
      </c>
      <c r="CU801">
        <v>1</v>
      </c>
      <c r="CV801" t="s">
        <v>336</v>
      </c>
      <c r="CW801">
        <v>654</v>
      </c>
      <c r="CX801">
        <v>10.9</v>
      </c>
      <c r="CY801">
        <v>2</v>
      </c>
      <c r="CZ801">
        <v>1</v>
      </c>
      <c r="DA801" t="s">
        <v>3347</v>
      </c>
      <c r="DC801">
        <v>1</v>
      </c>
      <c r="DD801">
        <v>1</v>
      </c>
      <c r="DE801">
        <v>3</v>
      </c>
      <c r="DN801" t="s">
        <v>3177</v>
      </c>
      <c r="DO801" t="s">
        <v>3177</v>
      </c>
      <c r="DP801" t="s">
        <v>3178</v>
      </c>
      <c r="DQ801" t="s">
        <v>202</v>
      </c>
      <c r="DR801" t="s">
        <v>202</v>
      </c>
      <c r="DT801">
        <v>1</v>
      </c>
      <c r="DV801">
        <v>1</v>
      </c>
      <c r="DW801">
        <v>0</v>
      </c>
      <c r="DX801">
        <v>1</v>
      </c>
      <c r="DY801">
        <v>2</v>
      </c>
      <c r="DZ801">
        <v>1</v>
      </c>
      <c r="EA801">
        <v>6</v>
      </c>
      <c r="EB801">
        <f>IF(EA801&gt;=30,1,IF(EA801&gt;=20,2,IF(EA801&gt;=15,3,IF(EA801&gt;=10,4,IF(EA801&gt;=5,5,IF(EA801&gt;0,6,0))))))</f>
        <v>5</v>
      </c>
      <c r="EC801">
        <v>2</v>
      </c>
      <c r="EE801">
        <v>6</v>
      </c>
      <c r="EF801">
        <v>2</v>
      </c>
      <c r="EH801">
        <v>1</v>
      </c>
      <c r="EI801">
        <v>1</v>
      </c>
      <c r="EL801">
        <v>1</v>
      </c>
      <c r="EM801">
        <v>3</v>
      </c>
      <c r="EN801">
        <v>2</v>
      </c>
      <c r="EO801">
        <v>2</v>
      </c>
      <c r="EP801">
        <v>2</v>
      </c>
      <c r="EZ801">
        <v>1</v>
      </c>
      <c r="FA801">
        <v>1</v>
      </c>
      <c r="FD801">
        <v>2</v>
      </c>
      <c r="FG801">
        <v>0</v>
      </c>
      <c r="FH801" t="s">
        <v>3179</v>
      </c>
      <c r="FI801">
        <v>1</v>
      </c>
      <c r="FJ801" t="s">
        <v>204</v>
      </c>
      <c r="FK801">
        <v>6</v>
      </c>
      <c r="FL801">
        <v>12</v>
      </c>
      <c r="FM801">
        <v>12</v>
      </c>
      <c r="FN801">
        <v>6</v>
      </c>
      <c r="FO801" t="s">
        <v>2206</v>
      </c>
      <c r="FP801">
        <v>3.5</v>
      </c>
      <c r="FQ801" t="s">
        <v>3287</v>
      </c>
      <c r="FR801" t="s">
        <v>3189</v>
      </c>
      <c r="FS801">
        <v>0</v>
      </c>
      <c r="FT801">
        <v>0</v>
      </c>
      <c r="FU801" t="s">
        <v>2207</v>
      </c>
      <c r="FV801" t="s">
        <v>2207</v>
      </c>
      <c r="FW801">
        <v>0</v>
      </c>
      <c r="FX801">
        <v>1</v>
      </c>
      <c r="FY801">
        <v>0</v>
      </c>
      <c r="FZ801">
        <v>0</v>
      </c>
      <c r="GA801">
        <v>39021</v>
      </c>
      <c r="GB801">
        <v>133</v>
      </c>
      <c r="GC801">
        <v>293.3909774</v>
      </c>
      <c r="GD801" t="s">
        <v>2407</v>
      </c>
      <c r="GE801">
        <v>1</v>
      </c>
      <c r="HG801" t="s">
        <v>202</v>
      </c>
      <c r="HJ801">
        <v>0</v>
      </c>
    </row>
    <row r="802" spans="1:218" x14ac:dyDescent="0.3">
      <c r="A802">
        <v>143</v>
      </c>
      <c r="B802" t="s">
        <v>3279</v>
      </c>
      <c r="C802" t="s">
        <v>4307</v>
      </c>
      <c r="D802" t="s">
        <v>212</v>
      </c>
      <c r="E802">
        <v>1</v>
      </c>
      <c r="F802" t="s">
        <v>202</v>
      </c>
      <c r="H802">
        <v>1</v>
      </c>
      <c r="M802">
        <v>1</v>
      </c>
      <c r="N802">
        <v>1</v>
      </c>
      <c r="U802">
        <v>1</v>
      </c>
      <c r="W802">
        <v>1</v>
      </c>
      <c r="X802" t="s">
        <v>3174</v>
      </c>
      <c r="Y802">
        <v>1</v>
      </c>
      <c r="Z802">
        <v>1</v>
      </c>
      <c r="AA802">
        <v>1</v>
      </c>
      <c r="AD802" t="s">
        <v>202</v>
      </c>
      <c r="AE802">
        <v>1</v>
      </c>
      <c r="AF802">
        <v>1</v>
      </c>
      <c r="AG802">
        <v>1</v>
      </c>
      <c r="AH802">
        <v>2</v>
      </c>
      <c r="AI802">
        <v>2</v>
      </c>
      <c r="AJ802">
        <v>2</v>
      </c>
      <c r="AK802" t="s">
        <v>5738</v>
      </c>
      <c r="AL802">
        <v>1</v>
      </c>
      <c r="AM802">
        <v>2</v>
      </c>
      <c r="AN802">
        <v>1</v>
      </c>
      <c r="AO802">
        <v>2</v>
      </c>
      <c r="AP802">
        <v>2</v>
      </c>
      <c r="AQ802">
        <v>1</v>
      </c>
      <c r="AR802" t="s">
        <v>5739</v>
      </c>
      <c r="AS802">
        <v>2</v>
      </c>
      <c r="AT802">
        <v>1</v>
      </c>
      <c r="AU802">
        <v>2</v>
      </c>
      <c r="AV802">
        <v>2</v>
      </c>
      <c r="AW802">
        <v>7</v>
      </c>
      <c r="AX802">
        <v>1</v>
      </c>
      <c r="AY802">
        <v>4</v>
      </c>
      <c r="BE802">
        <v>1</v>
      </c>
      <c r="BF802">
        <v>2</v>
      </c>
      <c r="BG802">
        <v>1</v>
      </c>
      <c r="BH802">
        <v>2</v>
      </c>
      <c r="BI802">
        <v>1</v>
      </c>
      <c r="BJ802">
        <v>0</v>
      </c>
      <c r="BM802">
        <v>1</v>
      </c>
      <c r="BN802">
        <v>1</v>
      </c>
      <c r="BO802">
        <v>4</v>
      </c>
      <c r="BP802">
        <v>1</v>
      </c>
      <c r="BQ802">
        <v>3</v>
      </c>
      <c r="BR802">
        <v>3</v>
      </c>
      <c r="BS802">
        <v>1</v>
      </c>
      <c r="BT802">
        <v>6</v>
      </c>
      <c r="BV802">
        <v>4</v>
      </c>
      <c r="BX802">
        <v>0</v>
      </c>
      <c r="BZ802">
        <v>0</v>
      </c>
      <c r="CB802">
        <v>2</v>
      </c>
      <c r="CJ802">
        <v>2</v>
      </c>
      <c r="CK802">
        <v>2</v>
      </c>
      <c r="CL802">
        <v>5</v>
      </c>
      <c r="CM802">
        <v>-98</v>
      </c>
      <c r="CR802">
        <v>2</v>
      </c>
      <c r="CS802">
        <v>-98</v>
      </c>
      <c r="CT802">
        <v>1</v>
      </c>
      <c r="CU802">
        <v>1</v>
      </c>
      <c r="CV802" t="s">
        <v>561</v>
      </c>
      <c r="CW802">
        <v>507</v>
      </c>
      <c r="CX802">
        <v>8.4499999999999993</v>
      </c>
      <c r="CY802">
        <v>2</v>
      </c>
      <c r="CZ802">
        <v>1</v>
      </c>
      <c r="DA802" t="s">
        <v>3405</v>
      </c>
      <c r="DC802">
        <v>1</v>
      </c>
      <c r="DD802">
        <v>1</v>
      </c>
      <c r="DE802">
        <v>2</v>
      </c>
      <c r="DN802" t="s">
        <v>3177</v>
      </c>
      <c r="DO802" t="s">
        <v>3177</v>
      </c>
      <c r="DP802" t="s">
        <v>3178</v>
      </c>
      <c r="DQ802" t="s">
        <v>202</v>
      </c>
      <c r="DR802" t="s">
        <v>202</v>
      </c>
      <c r="DT802">
        <v>1</v>
      </c>
      <c r="DV802">
        <v>1</v>
      </c>
      <c r="DW802">
        <v>0</v>
      </c>
      <c r="DX802">
        <v>1</v>
      </c>
      <c r="DY802">
        <v>2</v>
      </c>
      <c r="DZ802">
        <v>1</v>
      </c>
      <c r="EA802">
        <v>15</v>
      </c>
      <c r="EB802">
        <f>IF(EA802&gt;=30,1,IF(EA802&gt;=20,2,IF(EA802&gt;=15,3,IF(EA802&gt;=10,4,IF(EA802&gt;=5,5,IF(EA802&gt;0,6,0))))))</f>
        <v>3</v>
      </c>
      <c r="EC802">
        <v>2</v>
      </c>
      <c r="EE802">
        <v>15</v>
      </c>
      <c r="EF802">
        <v>2</v>
      </c>
      <c r="EH802">
        <v>5</v>
      </c>
      <c r="EI802">
        <v>1</v>
      </c>
      <c r="EL802">
        <v>1</v>
      </c>
      <c r="EM802">
        <v>3</v>
      </c>
      <c r="EN802">
        <v>2</v>
      </c>
      <c r="EO802">
        <v>2</v>
      </c>
      <c r="EP802">
        <v>1</v>
      </c>
      <c r="EQ802">
        <v>2</v>
      </c>
      <c r="ER802">
        <v>2</v>
      </c>
      <c r="ES802">
        <v>1</v>
      </c>
      <c r="ET802">
        <v>5</v>
      </c>
      <c r="EU802">
        <f>IF(ET802&gt;=30,1,IF(ET802&gt;=20,2,IF(ET802&gt;=15,3,IF(ET802&gt;=10,4,IF(ET802&gt;=5,5,IF(ET802&gt;0,6,0))))))</f>
        <v>5</v>
      </c>
      <c r="EV802">
        <v>8</v>
      </c>
      <c r="EX802">
        <v>1</v>
      </c>
      <c r="EY802">
        <v>2</v>
      </c>
      <c r="EZ802">
        <v>1</v>
      </c>
      <c r="FA802">
        <v>1</v>
      </c>
      <c r="FD802">
        <v>5</v>
      </c>
      <c r="FG802">
        <v>0</v>
      </c>
      <c r="FH802" t="s">
        <v>3179</v>
      </c>
      <c r="FI802">
        <v>1</v>
      </c>
      <c r="FJ802" t="s">
        <v>204</v>
      </c>
      <c r="FK802">
        <v>15</v>
      </c>
      <c r="FL802">
        <v>12</v>
      </c>
      <c r="FM802">
        <v>12</v>
      </c>
      <c r="FN802">
        <v>15</v>
      </c>
      <c r="FO802" t="s">
        <v>2206</v>
      </c>
      <c r="FP802">
        <v>3.5</v>
      </c>
      <c r="FQ802" t="s">
        <v>3287</v>
      </c>
      <c r="FR802" t="s">
        <v>3189</v>
      </c>
      <c r="FS802">
        <v>0</v>
      </c>
      <c r="FT802">
        <v>1</v>
      </c>
      <c r="FU802" t="s">
        <v>2213</v>
      </c>
      <c r="FV802" t="s">
        <v>4754</v>
      </c>
      <c r="FW802">
        <v>0</v>
      </c>
      <c r="FX802">
        <v>1</v>
      </c>
      <c r="FY802">
        <v>0</v>
      </c>
      <c r="FZ802">
        <v>0</v>
      </c>
      <c r="GA802">
        <v>59048</v>
      </c>
      <c r="GB802">
        <v>201</v>
      </c>
      <c r="GC802">
        <v>293.7711443</v>
      </c>
      <c r="GD802" t="s">
        <v>2407</v>
      </c>
      <c r="GE802">
        <v>1</v>
      </c>
      <c r="HG802" t="s">
        <v>202</v>
      </c>
      <c r="HJ802">
        <v>0</v>
      </c>
    </row>
    <row r="803" spans="1:218" x14ac:dyDescent="0.3">
      <c r="A803">
        <v>150</v>
      </c>
      <c r="B803" t="s">
        <v>3190</v>
      </c>
      <c r="C803" t="s">
        <v>3208</v>
      </c>
      <c r="D803" t="s">
        <v>265</v>
      </c>
      <c r="E803">
        <v>1</v>
      </c>
      <c r="F803" t="s">
        <v>202</v>
      </c>
      <c r="H803">
        <v>1</v>
      </c>
      <c r="M803">
        <v>1</v>
      </c>
      <c r="N803">
        <v>1</v>
      </c>
      <c r="U803">
        <v>1</v>
      </c>
      <c r="W803">
        <v>1</v>
      </c>
      <c r="X803" t="s">
        <v>3174</v>
      </c>
      <c r="Y803">
        <v>1</v>
      </c>
      <c r="Z803">
        <v>1</v>
      </c>
      <c r="AA803">
        <v>5</v>
      </c>
      <c r="AD803" t="s">
        <v>202</v>
      </c>
      <c r="AE803">
        <v>1</v>
      </c>
      <c r="AF803">
        <v>1</v>
      </c>
      <c r="AG803">
        <v>2</v>
      </c>
      <c r="AH803">
        <v>2</v>
      </c>
      <c r="AI803">
        <v>2</v>
      </c>
      <c r="AJ803">
        <v>2</v>
      </c>
      <c r="AK803" t="s">
        <v>4120</v>
      </c>
      <c r="AL803">
        <v>1</v>
      </c>
      <c r="AM803">
        <v>1</v>
      </c>
      <c r="AN803">
        <v>1</v>
      </c>
      <c r="AO803">
        <v>2</v>
      </c>
      <c r="AP803">
        <v>2</v>
      </c>
      <c r="AQ803">
        <v>1</v>
      </c>
      <c r="AR803" t="s">
        <v>4121</v>
      </c>
      <c r="AS803">
        <v>2</v>
      </c>
      <c r="AT803">
        <v>1</v>
      </c>
      <c r="AU803">
        <v>1</v>
      </c>
      <c r="AV803">
        <v>2</v>
      </c>
      <c r="AW803">
        <v>7</v>
      </c>
      <c r="AX803">
        <v>7</v>
      </c>
      <c r="AY803">
        <v>3</v>
      </c>
      <c r="BE803">
        <v>1</v>
      </c>
      <c r="BF803">
        <v>1</v>
      </c>
      <c r="BG803">
        <v>1</v>
      </c>
      <c r="BH803">
        <v>1</v>
      </c>
      <c r="BI803">
        <v>1</v>
      </c>
      <c r="BJ803">
        <v>0</v>
      </c>
      <c r="BM803">
        <v>1</v>
      </c>
      <c r="BN803">
        <v>1</v>
      </c>
      <c r="BO803">
        <v>4</v>
      </c>
      <c r="BP803">
        <v>1</v>
      </c>
      <c r="BQ803">
        <v>20</v>
      </c>
      <c r="BR803">
        <v>2</v>
      </c>
      <c r="BS803">
        <v>1</v>
      </c>
      <c r="BT803">
        <v>2</v>
      </c>
      <c r="BU803">
        <v>2</v>
      </c>
      <c r="BV803">
        <v>0</v>
      </c>
      <c r="BW803">
        <v>2</v>
      </c>
      <c r="BX803">
        <v>0</v>
      </c>
      <c r="BY803">
        <v>2</v>
      </c>
      <c r="BZ803">
        <v>0</v>
      </c>
      <c r="CA803">
        <v>2</v>
      </c>
      <c r="CB803">
        <v>0</v>
      </c>
      <c r="CC803">
        <v>2</v>
      </c>
      <c r="CD803">
        <v>0</v>
      </c>
      <c r="CE803">
        <v>2</v>
      </c>
      <c r="CF803">
        <v>1</v>
      </c>
      <c r="CG803">
        <v>2</v>
      </c>
      <c r="CH803">
        <v>1</v>
      </c>
      <c r="CI803">
        <v>2</v>
      </c>
      <c r="CJ803">
        <v>1</v>
      </c>
      <c r="CK803">
        <v>1</v>
      </c>
      <c r="CL803">
        <v>5</v>
      </c>
      <c r="CM803">
        <v>1</v>
      </c>
      <c r="CR803">
        <v>2</v>
      </c>
      <c r="CS803">
        <v>3</v>
      </c>
      <c r="CT803">
        <v>1</v>
      </c>
      <c r="CU803">
        <v>2</v>
      </c>
      <c r="CV803" t="s">
        <v>5740</v>
      </c>
      <c r="CW803">
        <v>744</v>
      </c>
      <c r="CX803">
        <v>12.4</v>
      </c>
      <c r="CY803">
        <v>2</v>
      </c>
      <c r="CZ803">
        <v>1</v>
      </c>
      <c r="DA803" t="s">
        <v>217</v>
      </c>
      <c r="DC803">
        <v>1</v>
      </c>
      <c r="DD803">
        <v>1</v>
      </c>
      <c r="DE803">
        <v>29</v>
      </c>
      <c r="DN803" t="s">
        <v>3177</v>
      </c>
      <c r="DO803" t="s">
        <v>3177</v>
      </c>
      <c r="DP803" t="s">
        <v>3178</v>
      </c>
      <c r="DQ803" t="s">
        <v>202</v>
      </c>
      <c r="DR803" t="s">
        <v>202</v>
      </c>
      <c r="DT803">
        <v>1</v>
      </c>
      <c r="DV803">
        <v>1</v>
      </c>
      <c r="DW803">
        <v>0</v>
      </c>
      <c r="DX803">
        <v>5</v>
      </c>
      <c r="DY803">
        <v>2</v>
      </c>
      <c r="DZ803">
        <v>-97</v>
      </c>
      <c r="EB803">
        <v>5</v>
      </c>
      <c r="EC803">
        <v>2</v>
      </c>
      <c r="EE803">
        <v>6</v>
      </c>
      <c r="EF803">
        <v>-97</v>
      </c>
      <c r="EI803">
        <v>1</v>
      </c>
      <c r="EL803">
        <v>1</v>
      </c>
      <c r="EM803">
        <v>3</v>
      </c>
      <c r="EN803">
        <v>2</v>
      </c>
      <c r="EO803">
        <v>2</v>
      </c>
      <c r="EP803">
        <v>2</v>
      </c>
      <c r="EZ803">
        <v>1</v>
      </c>
      <c r="FA803">
        <v>2</v>
      </c>
      <c r="FB803">
        <v>1</v>
      </c>
      <c r="FC803">
        <v>1</v>
      </c>
      <c r="FD803">
        <v>1</v>
      </c>
      <c r="FG803">
        <v>0</v>
      </c>
      <c r="FH803" t="s">
        <v>3179</v>
      </c>
      <c r="FI803">
        <v>1</v>
      </c>
      <c r="FJ803" t="s">
        <v>204</v>
      </c>
      <c r="FK803">
        <v>6</v>
      </c>
      <c r="FL803">
        <v>12</v>
      </c>
      <c r="FM803">
        <v>12</v>
      </c>
      <c r="FN803">
        <v>7.5</v>
      </c>
      <c r="FO803" t="s">
        <v>2206</v>
      </c>
      <c r="FP803">
        <v>3.5</v>
      </c>
      <c r="FQ803" t="s">
        <v>3287</v>
      </c>
      <c r="FR803" t="s">
        <v>3189</v>
      </c>
      <c r="FS803">
        <v>0</v>
      </c>
      <c r="FT803">
        <v>0</v>
      </c>
      <c r="FU803" t="s">
        <v>2207</v>
      </c>
      <c r="FV803" t="s">
        <v>2207</v>
      </c>
      <c r="FW803">
        <v>0</v>
      </c>
      <c r="FX803">
        <v>1</v>
      </c>
      <c r="FY803">
        <v>0</v>
      </c>
      <c r="FZ803">
        <v>0</v>
      </c>
      <c r="GA803">
        <v>15709</v>
      </c>
      <c r="GB803">
        <v>72</v>
      </c>
      <c r="GC803">
        <v>218.18055559999999</v>
      </c>
      <c r="GD803" t="s">
        <v>2407</v>
      </c>
      <c r="GE803">
        <v>1</v>
      </c>
      <c r="HG803" t="s">
        <v>202</v>
      </c>
      <c r="HJ803">
        <v>0</v>
      </c>
    </row>
    <row r="804" spans="1:218" x14ac:dyDescent="0.3">
      <c r="A804">
        <v>422</v>
      </c>
      <c r="B804" t="s">
        <v>3264</v>
      </c>
      <c r="C804" t="s">
        <v>5858</v>
      </c>
      <c r="D804" t="s">
        <v>194</v>
      </c>
      <c r="E804">
        <v>1</v>
      </c>
      <c r="F804" t="s">
        <v>202</v>
      </c>
      <c r="H804">
        <v>1</v>
      </c>
      <c r="M804">
        <v>1</v>
      </c>
      <c r="N804">
        <v>1</v>
      </c>
      <c r="U804">
        <v>1</v>
      </c>
      <c r="W804">
        <v>-98</v>
      </c>
      <c r="X804" t="s">
        <v>3174</v>
      </c>
      <c r="Y804">
        <v>1</v>
      </c>
      <c r="Z804">
        <v>1</v>
      </c>
      <c r="AA804">
        <v>1</v>
      </c>
      <c r="AD804" t="s">
        <v>202</v>
      </c>
      <c r="AE804">
        <v>1</v>
      </c>
      <c r="AF804">
        <v>1</v>
      </c>
      <c r="AG804">
        <v>1</v>
      </c>
      <c r="AH804">
        <v>1</v>
      </c>
      <c r="AI804">
        <v>1</v>
      </c>
      <c r="AJ804">
        <v>2</v>
      </c>
      <c r="AK804" t="s">
        <v>3763</v>
      </c>
      <c r="AL804">
        <v>1</v>
      </c>
      <c r="AM804">
        <v>1</v>
      </c>
      <c r="AN804">
        <v>1</v>
      </c>
      <c r="AO804">
        <v>2</v>
      </c>
      <c r="AP804">
        <v>2</v>
      </c>
      <c r="AQ804">
        <v>1</v>
      </c>
      <c r="AR804" t="s">
        <v>3764</v>
      </c>
      <c r="AS804">
        <v>2</v>
      </c>
      <c r="AT804">
        <v>1</v>
      </c>
      <c r="AU804">
        <v>2</v>
      </c>
      <c r="AV804">
        <v>2</v>
      </c>
      <c r="AW804">
        <v>7</v>
      </c>
      <c r="AX804">
        <v>5</v>
      </c>
      <c r="AY804">
        <v>1</v>
      </c>
      <c r="AZ804">
        <v>2</v>
      </c>
      <c r="BA804">
        <v>4</v>
      </c>
      <c r="BE804">
        <v>1</v>
      </c>
      <c r="BF804">
        <v>1</v>
      </c>
      <c r="BG804">
        <v>1</v>
      </c>
      <c r="BH804">
        <v>1</v>
      </c>
      <c r="BI804">
        <v>1</v>
      </c>
      <c r="BJ804">
        <v>1</v>
      </c>
      <c r="BK804">
        <v>1</v>
      </c>
      <c r="BL804">
        <v>1</v>
      </c>
      <c r="BM804">
        <v>1</v>
      </c>
      <c r="BN804">
        <v>1</v>
      </c>
      <c r="BO804">
        <v>4</v>
      </c>
      <c r="BP804">
        <v>1</v>
      </c>
      <c r="BQ804">
        <v>13</v>
      </c>
      <c r="BR804">
        <v>5</v>
      </c>
      <c r="BS804">
        <v>1</v>
      </c>
      <c r="BT804">
        <v>4</v>
      </c>
      <c r="BV804">
        <v>2</v>
      </c>
      <c r="BX804">
        <v>0</v>
      </c>
      <c r="BZ804">
        <v>0</v>
      </c>
      <c r="CB804">
        <v>1</v>
      </c>
      <c r="CD804">
        <v>1</v>
      </c>
      <c r="CJ804">
        <v>1</v>
      </c>
      <c r="CK804">
        <v>2</v>
      </c>
      <c r="CL804">
        <v>6</v>
      </c>
      <c r="CM804">
        <v>1</v>
      </c>
      <c r="CR804">
        <v>2</v>
      </c>
      <c r="CS804">
        <v>-97</v>
      </c>
      <c r="CT804">
        <v>1</v>
      </c>
      <c r="CU804">
        <v>2</v>
      </c>
      <c r="CV804" t="s">
        <v>5859</v>
      </c>
      <c r="CW804">
        <v>848</v>
      </c>
      <c r="CX804">
        <v>14.13</v>
      </c>
      <c r="CY804">
        <v>2</v>
      </c>
      <c r="CZ804">
        <v>1</v>
      </c>
      <c r="DA804" t="s">
        <v>3220</v>
      </c>
      <c r="DC804">
        <v>1</v>
      </c>
      <c r="DD804">
        <v>1</v>
      </c>
      <c r="DE804">
        <v>16</v>
      </c>
      <c r="DN804" t="s">
        <v>3836</v>
      </c>
      <c r="DO804" t="s">
        <v>3836</v>
      </c>
      <c r="DP804" t="s">
        <v>3178</v>
      </c>
      <c r="DQ804" t="s">
        <v>202</v>
      </c>
      <c r="DR804" t="s">
        <v>5263</v>
      </c>
      <c r="DT804">
        <v>1</v>
      </c>
      <c r="DV804">
        <v>1</v>
      </c>
      <c r="DW804">
        <v>0</v>
      </c>
      <c r="DX804">
        <v>1</v>
      </c>
      <c r="DY804">
        <v>2</v>
      </c>
      <c r="DZ804">
        <v>1</v>
      </c>
      <c r="EA804">
        <v>14</v>
      </c>
      <c r="EB804">
        <f t="shared" ref="EB804:EB814" si="31">IF(EA804&gt;=30,1,IF(EA804&gt;=20,2,IF(EA804&gt;=15,3,IF(EA804&gt;=10,4,IF(EA804&gt;=5,5,IF(EA804&gt;0,6,0))))))</f>
        <v>4</v>
      </c>
      <c r="EC804">
        <v>2</v>
      </c>
      <c r="EE804">
        <v>14</v>
      </c>
      <c r="EF804">
        <v>2</v>
      </c>
      <c r="EH804">
        <v>12</v>
      </c>
      <c r="EI804">
        <v>1</v>
      </c>
      <c r="EL804">
        <v>2</v>
      </c>
      <c r="EM804">
        <v>3</v>
      </c>
      <c r="EN804">
        <v>2</v>
      </c>
      <c r="EO804">
        <v>2</v>
      </c>
      <c r="EP804">
        <v>1</v>
      </c>
      <c r="EQ804">
        <v>2</v>
      </c>
      <c r="ER804">
        <v>1</v>
      </c>
      <c r="EZ804">
        <v>1</v>
      </c>
      <c r="FA804">
        <v>1</v>
      </c>
      <c r="FD804">
        <v>1</v>
      </c>
      <c r="FG804">
        <v>0</v>
      </c>
      <c r="FH804" t="s">
        <v>3179</v>
      </c>
      <c r="FI804">
        <v>1</v>
      </c>
      <c r="FJ804" t="s">
        <v>204</v>
      </c>
      <c r="FK804">
        <v>14</v>
      </c>
      <c r="FL804">
        <v>12</v>
      </c>
      <c r="FM804">
        <v>12</v>
      </c>
      <c r="FN804">
        <v>14</v>
      </c>
      <c r="FO804" t="s">
        <v>2212</v>
      </c>
      <c r="FP804">
        <v>3.5</v>
      </c>
      <c r="FQ804" t="s">
        <v>3287</v>
      </c>
      <c r="FR804" t="s">
        <v>3189</v>
      </c>
      <c r="FS804">
        <v>0</v>
      </c>
      <c r="FT804">
        <v>1</v>
      </c>
      <c r="FU804" t="s">
        <v>2221</v>
      </c>
      <c r="FV804" t="s">
        <v>4754</v>
      </c>
      <c r="FW804">
        <v>0</v>
      </c>
      <c r="FX804">
        <v>1</v>
      </c>
      <c r="FY804">
        <v>0</v>
      </c>
      <c r="FZ804">
        <v>0</v>
      </c>
      <c r="GA804">
        <v>14027</v>
      </c>
      <c r="GB804">
        <v>56</v>
      </c>
      <c r="GC804">
        <v>250.48214290000001</v>
      </c>
      <c r="GD804" t="s">
        <v>2407</v>
      </c>
      <c r="GE804">
        <v>1</v>
      </c>
      <c r="HG804" t="s">
        <v>202</v>
      </c>
      <c r="HJ804">
        <v>0</v>
      </c>
    </row>
    <row r="805" spans="1:218" x14ac:dyDescent="0.3">
      <c r="A805">
        <v>166</v>
      </c>
      <c r="B805" t="s">
        <v>3312</v>
      </c>
      <c r="C805" t="s">
        <v>5745</v>
      </c>
      <c r="D805" t="s">
        <v>212</v>
      </c>
      <c r="E805">
        <v>1</v>
      </c>
      <c r="F805" t="s">
        <v>202</v>
      </c>
      <c r="H805">
        <v>1</v>
      </c>
      <c r="M805">
        <v>1</v>
      </c>
      <c r="N805">
        <v>-97</v>
      </c>
      <c r="U805">
        <v>-97</v>
      </c>
      <c r="W805">
        <v>1</v>
      </c>
      <c r="X805" t="s">
        <v>3174</v>
      </c>
      <c r="Y805">
        <v>1</v>
      </c>
      <c r="Z805">
        <v>1</v>
      </c>
      <c r="AA805">
        <v>5</v>
      </c>
      <c r="AD805" t="s">
        <v>202</v>
      </c>
      <c r="AE805">
        <v>1</v>
      </c>
      <c r="AF805">
        <v>1</v>
      </c>
      <c r="AG805">
        <v>1</v>
      </c>
      <c r="AH805">
        <v>2</v>
      </c>
      <c r="AI805">
        <v>2</v>
      </c>
      <c r="AJ805">
        <v>2</v>
      </c>
      <c r="AK805" t="s">
        <v>5746</v>
      </c>
      <c r="AL805">
        <v>2</v>
      </c>
      <c r="AM805">
        <v>2</v>
      </c>
      <c r="AN805">
        <v>2</v>
      </c>
      <c r="AO805">
        <v>2</v>
      </c>
      <c r="AP805">
        <v>-97</v>
      </c>
      <c r="AQ805">
        <v>2</v>
      </c>
      <c r="AR805" t="s">
        <v>5747</v>
      </c>
      <c r="AS805">
        <v>2</v>
      </c>
      <c r="AT805">
        <v>1</v>
      </c>
      <c r="AU805">
        <v>1</v>
      </c>
      <c r="AV805">
        <v>1</v>
      </c>
      <c r="AW805">
        <v>-98</v>
      </c>
      <c r="AX805">
        <v>7</v>
      </c>
      <c r="AY805">
        <v>3</v>
      </c>
      <c r="BE805">
        <v>1</v>
      </c>
      <c r="BF805">
        <v>1</v>
      </c>
      <c r="BG805">
        <v>1</v>
      </c>
      <c r="BH805">
        <v>1</v>
      </c>
      <c r="BI805">
        <v>1</v>
      </c>
      <c r="BJ805">
        <v>0</v>
      </c>
      <c r="BM805">
        <v>1</v>
      </c>
      <c r="BN805">
        <v>1</v>
      </c>
      <c r="BO805">
        <v>3</v>
      </c>
      <c r="BP805">
        <v>1</v>
      </c>
      <c r="BQ805">
        <v>23</v>
      </c>
      <c r="BR805">
        <v>2</v>
      </c>
      <c r="BS805">
        <v>1</v>
      </c>
      <c r="BT805">
        <v>2</v>
      </c>
      <c r="BU805">
        <v>2</v>
      </c>
      <c r="BV805">
        <v>0</v>
      </c>
      <c r="BW805">
        <v>2</v>
      </c>
      <c r="BX805">
        <v>0</v>
      </c>
      <c r="BY805">
        <v>2</v>
      </c>
      <c r="BZ805">
        <v>0</v>
      </c>
      <c r="CA805">
        <v>2</v>
      </c>
      <c r="CB805">
        <v>0</v>
      </c>
      <c r="CC805">
        <v>2</v>
      </c>
      <c r="CD805">
        <v>0</v>
      </c>
      <c r="CE805">
        <v>2</v>
      </c>
      <c r="CF805">
        <v>1</v>
      </c>
      <c r="CG805">
        <v>2</v>
      </c>
      <c r="CH805">
        <v>1</v>
      </c>
      <c r="CI805">
        <v>2</v>
      </c>
      <c r="CJ805">
        <v>1</v>
      </c>
      <c r="CK805">
        <v>1</v>
      </c>
      <c r="CL805">
        <v>2</v>
      </c>
      <c r="CM805">
        <v>1</v>
      </c>
      <c r="CR805">
        <v>2</v>
      </c>
      <c r="CS805">
        <v>-97</v>
      </c>
      <c r="CT805">
        <v>1</v>
      </c>
      <c r="CU805">
        <v>2</v>
      </c>
      <c r="CV805" t="s">
        <v>1586</v>
      </c>
      <c r="CW805">
        <v>855</v>
      </c>
      <c r="CX805">
        <v>14.25</v>
      </c>
      <c r="CY805">
        <v>2</v>
      </c>
      <c r="CZ805">
        <v>1</v>
      </c>
      <c r="DA805" t="s">
        <v>3497</v>
      </c>
      <c r="DC805">
        <v>1</v>
      </c>
      <c r="DD805">
        <v>1</v>
      </c>
      <c r="DE805">
        <v>5</v>
      </c>
      <c r="DN805" t="s">
        <v>3177</v>
      </c>
      <c r="DO805" t="s">
        <v>3177</v>
      </c>
      <c r="DP805" t="s">
        <v>3178</v>
      </c>
      <c r="DQ805" t="s">
        <v>202</v>
      </c>
      <c r="DR805" t="s">
        <v>202</v>
      </c>
      <c r="DT805">
        <v>-97</v>
      </c>
      <c r="DV805">
        <v>1</v>
      </c>
      <c r="DW805">
        <v>0</v>
      </c>
      <c r="DX805">
        <v>5</v>
      </c>
      <c r="DY805">
        <v>2</v>
      </c>
      <c r="DZ805">
        <v>1</v>
      </c>
      <c r="EA805">
        <v>14</v>
      </c>
      <c r="EB805">
        <f t="shared" si="31"/>
        <v>4</v>
      </c>
      <c r="EC805">
        <v>2</v>
      </c>
      <c r="EE805">
        <v>14</v>
      </c>
      <c r="EF805">
        <v>2</v>
      </c>
      <c r="EH805">
        <v>14</v>
      </c>
      <c r="EI805">
        <v>1</v>
      </c>
      <c r="EL805">
        <v>3</v>
      </c>
      <c r="EM805">
        <v>2</v>
      </c>
      <c r="EN805">
        <v>2</v>
      </c>
      <c r="EO805">
        <v>2</v>
      </c>
      <c r="EP805">
        <v>2</v>
      </c>
      <c r="EZ805">
        <v>1</v>
      </c>
      <c r="FA805">
        <v>-97</v>
      </c>
      <c r="FD805">
        <v>-97</v>
      </c>
      <c r="FG805">
        <v>0</v>
      </c>
      <c r="FH805" t="s">
        <v>3179</v>
      </c>
      <c r="FI805">
        <v>1</v>
      </c>
      <c r="FJ805" t="s">
        <v>204</v>
      </c>
      <c r="FK805">
        <v>14</v>
      </c>
      <c r="FL805">
        <v>12</v>
      </c>
      <c r="FM805">
        <v>12</v>
      </c>
      <c r="FN805">
        <v>14</v>
      </c>
      <c r="FO805" t="s">
        <v>2220</v>
      </c>
      <c r="FP805">
        <v>1.5</v>
      </c>
      <c r="FQ805" t="s">
        <v>3287</v>
      </c>
      <c r="FR805" t="s">
        <v>3189</v>
      </c>
      <c r="FS805">
        <v>0</v>
      </c>
      <c r="FT805">
        <v>0</v>
      </c>
      <c r="FU805" t="s">
        <v>2207</v>
      </c>
      <c r="FV805" t="s">
        <v>2207</v>
      </c>
      <c r="FW805">
        <v>0</v>
      </c>
      <c r="FX805">
        <v>1</v>
      </c>
      <c r="FY805">
        <v>0</v>
      </c>
      <c r="FZ805">
        <v>0</v>
      </c>
      <c r="GA805">
        <v>20418</v>
      </c>
      <c r="GB805">
        <v>71</v>
      </c>
      <c r="GC805">
        <v>287.57746479999997</v>
      </c>
      <c r="GD805" t="s">
        <v>2407</v>
      </c>
      <c r="GE805">
        <v>1</v>
      </c>
      <c r="HG805" t="s">
        <v>202</v>
      </c>
      <c r="HJ805">
        <v>0</v>
      </c>
    </row>
    <row r="806" spans="1:218" x14ac:dyDescent="0.3">
      <c r="A806">
        <v>181</v>
      </c>
      <c r="B806" t="s">
        <v>3202</v>
      </c>
      <c r="C806" t="s">
        <v>5748</v>
      </c>
      <c r="D806" t="s">
        <v>194</v>
      </c>
      <c r="E806">
        <v>1</v>
      </c>
      <c r="F806" t="s">
        <v>202</v>
      </c>
      <c r="H806">
        <v>1</v>
      </c>
      <c r="M806">
        <v>1</v>
      </c>
      <c r="N806">
        <v>1</v>
      </c>
      <c r="U806">
        <v>1</v>
      </c>
      <c r="W806">
        <v>1</v>
      </c>
      <c r="X806" t="s">
        <v>3174</v>
      </c>
      <c r="Y806">
        <v>1</v>
      </c>
      <c r="Z806">
        <v>1</v>
      </c>
      <c r="AA806">
        <v>5</v>
      </c>
      <c r="AD806" t="s">
        <v>202</v>
      </c>
      <c r="AE806">
        <v>1</v>
      </c>
      <c r="AF806">
        <v>1</v>
      </c>
      <c r="AG806">
        <v>1</v>
      </c>
      <c r="AH806">
        <v>1</v>
      </c>
      <c r="AI806">
        <v>1</v>
      </c>
      <c r="AJ806">
        <v>2</v>
      </c>
      <c r="AK806" t="s">
        <v>5749</v>
      </c>
      <c r="AL806">
        <v>1</v>
      </c>
      <c r="AM806">
        <v>2</v>
      </c>
      <c r="AN806">
        <v>1</v>
      </c>
      <c r="AO806">
        <v>2</v>
      </c>
      <c r="AP806">
        <v>2</v>
      </c>
      <c r="AQ806">
        <v>1</v>
      </c>
      <c r="AR806" t="s">
        <v>5750</v>
      </c>
      <c r="AS806">
        <v>3</v>
      </c>
      <c r="AT806">
        <v>1</v>
      </c>
      <c r="AU806">
        <v>1</v>
      </c>
      <c r="AV806">
        <v>2</v>
      </c>
      <c r="AW806">
        <v>7</v>
      </c>
      <c r="AX806">
        <v>1</v>
      </c>
      <c r="AY806">
        <v>6</v>
      </c>
      <c r="AZ806">
        <v>1</v>
      </c>
      <c r="BA806">
        <v>3</v>
      </c>
      <c r="BB806">
        <v>2</v>
      </c>
      <c r="BC806">
        <v>4</v>
      </c>
      <c r="BD806">
        <v>5</v>
      </c>
      <c r="BE806">
        <v>1</v>
      </c>
      <c r="BF806">
        <v>1</v>
      </c>
      <c r="BG806">
        <v>1</v>
      </c>
      <c r="BH806">
        <v>1</v>
      </c>
      <c r="BI806">
        <v>1</v>
      </c>
      <c r="BJ806">
        <v>0</v>
      </c>
      <c r="BM806">
        <v>2</v>
      </c>
      <c r="BN806">
        <v>1</v>
      </c>
      <c r="BO806">
        <v>1</v>
      </c>
      <c r="BP806">
        <v>1</v>
      </c>
      <c r="BQ806">
        <v>2</v>
      </c>
      <c r="BR806">
        <v>3</v>
      </c>
      <c r="BS806">
        <v>1</v>
      </c>
      <c r="BT806">
        <v>2</v>
      </c>
      <c r="BU806">
        <v>2</v>
      </c>
      <c r="BV806">
        <v>0</v>
      </c>
      <c r="BW806">
        <v>2</v>
      </c>
      <c r="BX806">
        <v>0</v>
      </c>
      <c r="BY806">
        <v>2</v>
      </c>
      <c r="BZ806">
        <v>0</v>
      </c>
      <c r="CA806">
        <v>2</v>
      </c>
      <c r="CB806">
        <v>0</v>
      </c>
      <c r="CC806">
        <v>2</v>
      </c>
      <c r="CD806">
        <v>0</v>
      </c>
      <c r="CE806">
        <v>2</v>
      </c>
      <c r="CF806">
        <v>1</v>
      </c>
      <c r="CG806">
        <v>2</v>
      </c>
      <c r="CH806">
        <v>1</v>
      </c>
      <c r="CI806">
        <v>2</v>
      </c>
      <c r="CJ806">
        <v>2</v>
      </c>
      <c r="CK806">
        <v>2</v>
      </c>
      <c r="CL806">
        <v>8</v>
      </c>
      <c r="CM806">
        <v>1</v>
      </c>
      <c r="CR806">
        <v>2</v>
      </c>
      <c r="CS806">
        <v>6</v>
      </c>
      <c r="CT806">
        <v>1</v>
      </c>
      <c r="CU806">
        <v>2</v>
      </c>
      <c r="CV806" t="s">
        <v>566</v>
      </c>
      <c r="CW806">
        <v>1069</v>
      </c>
      <c r="CX806">
        <v>17.82</v>
      </c>
      <c r="CY806">
        <v>2</v>
      </c>
      <c r="CZ806">
        <v>1</v>
      </c>
      <c r="DA806" t="s">
        <v>3546</v>
      </c>
      <c r="DC806">
        <v>1</v>
      </c>
      <c r="DD806">
        <v>1</v>
      </c>
      <c r="DE806">
        <v>15</v>
      </c>
      <c r="DN806" t="s">
        <v>3177</v>
      </c>
      <c r="DO806" t="s">
        <v>3177</v>
      </c>
      <c r="DP806" t="s">
        <v>3178</v>
      </c>
      <c r="DQ806" t="s">
        <v>202</v>
      </c>
      <c r="DR806" t="s">
        <v>202</v>
      </c>
      <c r="DT806">
        <v>1</v>
      </c>
      <c r="DV806">
        <v>1</v>
      </c>
      <c r="DW806">
        <v>0</v>
      </c>
      <c r="DX806">
        <v>5</v>
      </c>
      <c r="DY806">
        <v>2</v>
      </c>
      <c r="DZ806">
        <v>1</v>
      </c>
      <c r="EA806">
        <v>20</v>
      </c>
      <c r="EB806">
        <f t="shared" si="31"/>
        <v>2</v>
      </c>
      <c r="EC806">
        <v>2</v>
      </c>
      <c r="EE806">
        <v>20</v>
      </c>
      <c r="EF806">
        <v>2</v>
      </c>
      <c r="EH806">
        <v>4</v>
      </c>
      <c r="EI806">
        <v>1</v>
      </c>
      <c r="EL806">
        <v>1</v>
      </c>
      <c r="EM806">
        <v>3</v>
      </c>
      <c r="EN806">
        <v>2</v>
      </c>
      <c r="EO806">
        <v>2</v>
      </c>
      <c r="EP806">
        <v>2</v>
      </c>
      <c r="EZ806">
        <v>1</v>
      </c>
      <c r="FA806">
        <v>1</v>
      </c>
      <c r="FD806">
        <v>1</v>
      </c>
      <c r="FG806">
        <v>0</v>
      </c>
      <c r="FH806" t="s">
        <v>3179</v>
      </c>
      <c r="FI806">
        <v>1</v>
      </c>
      <c r="FJ806" t="s">
        <v>204</v>
      </c>
      <c r="FK806">
        <v>20</v>
      </c>
      <c r="FL806">
        <v>12</v>
      </c>
      <c r="FM806">
        <v>12</v>
      </c>
      <c r="FN806">
        <v>20</v>
      </c>
      <c r="FO806" t="s">
        <v>2206</v>
      </c>
      <c r="FP806">
        <v>3.5</v>
      </c>
      <c r="FQ806" t="s">
        <v>3287</v>
      </c>
      <c r="FR806" t="s">
        <v>3189</v>
      </c>
      <c r="FS806">
        <v>0</v>
      </c>
      <c r="FT806">
        <v>0</v>
      </c>
      <c r="FU806" t="s">
        <v>2207</v>
      </c>
      <c r="FV806" t="s">
        <v>2207</v>
      </c>
      <c r="FW806">
        <v>0</v>
      </c>
      <c r="FX806">
        <v>1</v>
      </c>
      <c r="FY806">
        <v>0</v>
      </c>
      <c r="FZ806">
        <v>0</v>
      </c>
      <c r="GA806">
        <v>20830</v>
      </c>
      <c r="GB806">
        <v>83</v>
      </c>
      <c r="GC806">
        <v>250.9638554</v>
      </c>
      <c r="GD806" t="s">
        <v>2407</v>
      </c>
      <c r="GE806">
        <v>1</v>
      </c>
      <c r="HG806" t="s">
        <v>202</v>
      </c>
      <c r="HJ806">
        <v>0</v>
      </c>
    </row>
    <row r="807" spans="1:218" x14ac:dyDescent="0.3">
      <c r="A807">
        <v>183</v>
      </c>
      <c r="B807" t="s">
        <v>3172</v>
      </c>
      <c r="C807" t="s">
        <v>5751</v>
      </c>
      <c r="D807" t="s">
        <v>194</v>
      </c>
      <c r="E807">
        <v>1</v>
      </c>
      <c r="F807" t="s">
        <v>202</v>
      </c>
      <c r="H807">
        <v>1</v>
      </c>
      <c r="M807">
        <v>1</v>
      </c>
      <c r="N807">
        <v>1</v>
      </c>
      <c r="U807">
        <v>1</v>
      </c>
      <c r="W807">
        <v>2</v>
      </c>
      <c r="X807" t="s">
        <v>3174</v>
      </c>
      <c r="Y807">
        <v>1</v>
      </c>
      <c r="Z807">
        <v>1</v>
      </c>
      <c r="AA807">
        <v>3</v>
      </c>
      <c r="AD807" t="s">
        <v>202</v>
      </c>
      <c r="AE807">
        <v>1</v>
      </c>
      <c r="AF807">
        <v>2</v>
      </c>
      <c r="AG807">
        <v>1</v>
      </c>
      <c r="AH807">
        <v>1</v>
      </c>
      <c r="AI807">
        <v>1</v>
      </c>
      <c r="AJ807">
        <v>2</v>
      </c>
      <c r="AK807" t="s">
        <v>5752</v>
      </c>
      <c r="AL807">
        <v>1</v>
      </c>
      <c r="AM807">
        <v>1</v>
      </c>
      <c r="AN807">
        <v>2</v>
      </c>
      <c r="AO807">
        <v>2</v>
      </c>
      <c r="AP807">
        <v>2</v>
      </c>
      <c r="AQ807">
        <v>1</v>
      </c>
      <c r="AR807" t="s">
        <v>5753</v>
      </c>
      <c r="AS807">
        <v>1</v>
      </c>
      <c r="AT807">
        <v>1</v>
      </c>
      <c r="AU807">
        <v>2</v>
      </c>
      <c r="AV807">
        <v>2</v>
      </c>
      <c r="AW807">
        <v>7</v>
      </c>
      <c r="AX807">
        <v>1</v>
      </c>
      <c r="AY807">
        <v>1</v>
      </c>
      <c r="AZ807">
        <v>3</v>
      </c>
      <c r="BE807">
        <v>1</v>
      </c>
      <c r="BF807">
        <v>2</v>
      </c>
      <c r="BG807">
        <v>1</v>
      </c>
      <c r="BH807">
        <v>2</v>
      </c>
      <c r="BI807">
        <v>1</v>
      </c>
      <c r="BJ807">
        <v>1</v>
      </c>
      <c r="BK807">
        <v>1</v>
      </c>
      <c r="BL807">
        <v>1</v>
      </c>
      <c r="BM807">
        <v>1</v>
      </c>
      <c r="BN807">
        <v>1</v>
      </c>
      <c r="BO807">
        <v>4</v>
      </c>
      <c r="BP807">
        <v>1</v>
      </c>
      <c r="BQ807">
        <v>40</v>
      </c>
      <c r="BR807">
        <v>1</v>
      </c>
      <c r="BS807">
        <v>1</v>
      </c>
      <c r="BT807">
        <v>2</v>
      </c>
      <c r="BU807">
        <v>0</v>
      </c>
      <c r="BV807">
        <v>-99</v>
      </c>
      <c r="BW807">
        <v>0</v>
      </c>
      <c r="BY807">
        <v>0</v>
      </c>
      <c r="CA807">
        <v>0</v>
      </c>
      <c r="CC807">
        <v>0</v>
      </c>
      <c r="CE807">
        <v>0</v>
      </c>
      <c r="CG807">
        <v>0</v>
      </c>
      <c r="CI807">
        <v>0</v>
      </c>
      <c r="CJ807">
        <v>1</v>
      </c>
      <c r="CK807">
        <v>1</v>
      </c>
      <c r="CL807">
        <v>-98</v>
      </c>
      <c r="CM807">
        <v>1</v>
      </c>
      <c r="CR807">
        <v>2</v>
      </c>
      <c r="CS807">
        <v>-98</v>
      </c>
      <c r="CT807">
        <v>1</v>
      </c>
      <c r="CU807">
        <v>1</v>
      </c>
      <c r="CV807" t="s">
        <v>1294</v>
      </c>
      <c r="CW807">
        <v>988</v>
      </c>
      <c r="CX807">
        <v>16.47</v>
      </c>
      <c r="CY807">
        <v>2</v>
      </c>
      <c r="CZ807">
        <v>1</v>
      </c>
      <c r="DA807" t="s">
        <v>548</v>
      </c>
      <c r="DC807">
        <v>1</v>
      </c>
      <c r="DD807">
        <v>1</v>
      </c>
      <c r="DE807">
        <v>14</v>
      </c>
      <c r="DN807" t="s">
        <v>3177</v>
      </c>
      <c r="DO807" t="s">
        <v>3177</v>
      </c>
      <c r="DP807" t="s">
        <v>3178</v>
      </c>
      <c r="DQ807" t="s">
        <v>202</v>
      </c>
      <c r="DR807" t="s">
        <v>202</v>
      </c>
      <c r="DT807">
        <v>1</v>
      </c>
      <c r="DV807">
        <v>1</v>
      </c>
      <c r="DW807">
        <v>0</v>
      </c>
      <c r="DX807">
        <v>3</v>
      </c>
      <c r="DY807">
        <v>2</v>
      </c>
      <c r="DZ807">
        <v>1</v>
      </c>
      <c r="EA807">
        <v>40</v>
      </c>
      <c r="EB807">
        <f t="shared" si="31"/>
        <v>1</v>
      </c>
      <c r="EC807">
        <v>2</v>
      </c>
      <c r="EE807">
        <v>40</v>
      </c>
      <c r="EF807">
        <v>2</v>
      </c>
      <c r="EH807">
        <v>20</v>
      </c>
      <c r="EI807">
        <v>2</v>
      </c>
      <c r="EJ807">
        <v>1</v>
      </c>
      <c r="EK807">
        <v>4</v>
      </c>
      <c r="EL807">
        <v>1</v>
      </c>
      <c r="EM807">
        <v>4</v>
      </c>
      <c r="EN807">
        <v>2</v>
      </c>
      <c r="EO807">
        <v>2</v>
      </c>
      <c r="EP807">
        <v>2</v>
      </c>
      <c r="EZ807">
        <v>-97</v>
      </c>
      <c r="FA807">
        <v>-97</v>
      </c>
      <c r="FD807">
        <v>2</v>
      </c>
      <c r="FG807">
        <v>1</v>
      </c>
      <c r="FH807" t="s">
        <v>3179</v>
      </c>
      <c r="FI807">
        <v>1</v>
      </c>
      <c r="FJ807" t="s">
        <v>204</v>
      </c>
      <c r="FK807">
        <v>40</v>
      </c>
      <c r="FL807">
        <v>12</v>
      </c>
      <c r="FM807">
        <v>4</v>
      </c>
      <c r="FN807">
        <v>40</v>
      </c>
      <c r="FO807" t="s">
        <v>2206</v>
      </c>
      <c r="FP807">
        <v>7.5</v>
      </c>
      <c r="FQ807" t="s">
        <v>3287</v>
      </c>
      <c r="FR807" t="s">
        <v>3189</v>
      </c>
      <c r="FS807">
        <v>0</v>
      </c>
      <c r="FT807">
        <v>0</v>
      </c>
      <c r="FU807" t="s">
        <v>2207</v>
      </c>
      <c r="FV807" t="s">
        <v>2207</v>
      </c>
      <c r="FW807">
        <v>1</v>
      </c>
      <c r="FX807">
        <v>0</v>
      </c>
      <c r="FY807">
        <v>1</v>
      </c>
      <c r="FZ807">
        <v>0</v>
      </c>
      <c r="GA807">
        <v>9502</v>
      </c>
      <c r="GB807">
        <v>38</v>
      </c>
      <c r="GC807">
        <v>250.05263160000001</v>
      </c>
      <c r="GD807" t="s">
        <v>2407</v>
      </c>
      <c r="GE807">
        <v>0.3333333</v>
      </c>
      <c r="HG807" t="s">
        <v>202</v>
      </c>
      <c r="HI807">
        <v>1</v>
      </c>
      <c r="HJ807">
        <v>1</v>
      </c>
    </row>
    <row r="808" spans="1:218" x14ac:dyDescent="0.3">
      <c r="A808">
        <v>192</v>
      </c>
      <c r="B808" t="s">
        <v>3279</v>
      </c>
      <c r="C808" t="s">
        <v>5754</v>
      </c>
      <c r="D808" t="s">
        <v>212</v>
      </c>
      <c r="E808">
        <v>1</v>
      </c>
      <c r="F808" t="s">
        <v>202</v>
      </c>
      <c r="H808">
        <v>1</v>
      </c>
      <c r="M808">
        <v>1</v>
      </c>
      <c r="N808">
        <v>1</v>
      </c>
      <c r="U808">
        <v>1</v>
      </c>
      <c r="W808">
        <v>1</v>
      </c>
      <c r="X808" t="s">
        <v>3174</v>
      </c>
      <c r="Y808">
        <v>1</v>
      </c>
      <c r="Z808">
        <v>1</v>
      </c>
      <c r="AA808">
        <v>5</v>
      </c>
      <c r="AD808" t="s">
        <v>202</v>
      </c>
      <c r="AE808">
        <v>1</v>
      </c>
      <c r="AF808">
        <v>1</v>
      </c>
      <c r="AG808">
        <v>1</v>
      </c>
      <c r="AH808">
        <v>2</v>
      </c>
      <c r="AI808">
        <v>1</v>
      </c>
      <c r="AJ808">
        <v>2</v>
      </c>
      <c r="AK808" t="s">
        <v>5755</v>
      </c>
      <c r="AL808">
        <v>1</v>
      </c>
      <c r="AM808">
        <v>2</v>
      </c>
      <c r="AN808">
        <v>1</v>
      </c>
      <c r="AO808">
        <v>2</v>
      </c>
      <c r="AP808">
        <v>2</v>
      </c>
      <c r="AQ808">
        <v>1</v>
      </c>
      <c r="AR808" t="s">
        <v>5756</v>
      </c>
      <c r="AS808">
        <v>1</v>
      </c>
      <c r="AT808">
        <v>1</v>
      </c>
      <c r="AU808">
        <v>1</v>
      </c>
      <c r="AV808">
        <v>2</v>
      </c>
      <c r="AW808">
        <v>6</v>
      </c>
      <c r="AX808">
        <v>2</v>
      </c>
      <c r="AY808">
        <v>3</v>
      </c>
      <c r="BE808">
        <v>1</v>
      </c>
      <c r="BF808">
        <v>1</v>
      </c>
      <c r="BG808">
        <v>1</v>
      </c>
      <c r="BH808">
        <v>1</v>
      </c>
      <c r="BI808">
        <v>1</v>
      </c>
      <c r="BJ808">
        <v>1</v>
      </c>
      <c r="BK808">
        <v>1</v>
      </c>
      <c r="BL808">
        <v>1</v>
      </c>
      <c r="BM808">
        <v>1</v>
      </c>
      <c r="BN808">
        <v>1</v>
      </c>
      <c r="BO808">
        <v>4</v>
      </c>
      <c r="BP808">
        <v>1</v>
      </c>
      <c r="BQ808">
        <v>9</v>
      </c>
      <c r="BR808">
        <v>6</v>
      </c>
      <c r="BS808">
        <v>1</v>
      </c>
      <c r="BT808">
        <v>4</v>
      </c>
      <c r="BU808">
        <v>4</v>
      </c>
      <c r="BV808">
        <v>2</v>
      </c>
      <c r="BW808">
        <v>4</v>
      </c>
      <c r="BX808">
        <v>0</v>
      </c>
      <c r="BY808">
        <v>4</v>
      </c>
      <c r="BZ808">
        <v>0</v>
      </c>
      <c r="CA808">
        <v>4</v>
      </c>
      <c r="CB808">
        <v>0</v>
      </c>
      <c r="CC808">
        <v>4</v>
      </c>
      <c r="CD808">
        <v>1</v>
      </c>
      <c r="CE808">
        <v>4</v>
      </c>
      <c r="CF808">
        <v>0</v>
      </c>
      <c r="CG808">
        <v>4</v>
      </c>
      <c r="CH808">
        <v>1</v>
      </c>
      <c r="CI808">
        <v>4</v>
      </c>
      <c r="CJ808">
        <v>1</v>
      </c>
      <c r="CK808">
        <v>2</v>
      </c>
      <c r="CL808">
        <v>7</v>
      </c>
      <c r="CM808">
        <v>1</v>
      </c>
      <c r="CR808">
        <v>2</v>
      </c>
      <c r="CS808">
        <v>8</v>
      </c>
      <c r="CT808">
        <v>1</v>
      </c>
      <c r="CU808">
        <v>2</v>
      </c>
      <c r="CV808" t="s">
        <v>1267</v>
      </c>
      <c r="CW808">
        <v>792</v>
      </c>
      <c r="CX808">
        <v>13.2</v>
      </c>
      <c r="CY808">
        <v>2</v>
      </c>
      <c r="CZ808">
        <v>1</v>
      </c>
      <c r="DA808" t="s">
        <v>1260</v>
      </c>
      <c r="DC808">
        <v>1</v>
      </c>
      <c r="DD808">
        <v>1</v>
      </c>
      <c r="DE808">
        <v>2</v>
      </c>
      <c r="DN808" t="s">
        <v>3177</v>
      </c>
      <c r="DO808" t="s">
        <v>3177</v>
      </c>
      <c r="DP808" t="s">
        <v>3178</v>
      </c>
      <c r="DQ808" t="s">
        <v>202</v>
      </c>
      <c r="DR808" t="s">
        <v>202</v>
      </c>
      <c r="DT808">
        <v>1</v>
      </c>
      <c r="DV808">
        <v>1</v>
      </c>
      <c r="DW808">
        <v>0</v>
      </c>
      <c r="DX808">
        <v>5</v>
      </c>
      <c r="DY808">
        <v>2</v>
      </c>
      <c r="DZ808">
        <v>1</v>
      </c>
      <c r="EA808">
        <v>10</v>
      </c>
      <c r="EB808">
        <f t="shared" si="31"/>
        <v>4</v>
      </c>
      <c r="EC808">
        <v>2</v>
      </c>
      <c r="EE808">
        <v>3</v>
      </c>
      <c r="EF808">
        <v>2</v>
      </c>
      <c r="EH808">
        <v>3</v>
      </c>
      <c r="EI808">
        <v>1</v>
      </c>
      <c r="EL808">
        <v>1</v>
      </c>
      <c r="EM808">
        <v>2</v>
      </c>
      <c r="EN808">
        <v>2</v>
      </c>
      <c r="EO808">
        <v>2</v>
      </c>
      <c r="EP808">
        <v>2</v>
      </c>
      <c r="EZ808">
        <v>1</v>
      </c>
      <c r="FA808">
        <v>1</v>
      </c>
      <c r="FD808">
        <v>3</v>
      </c>
      <c r="FG808">
        <v>0</v>
      </c>
      <c r="FH808" t="s">
        <v>3179</v>
      </c>
      <c r="FI808">
        <v>1</v>
      </c>
      <c r="FJ808" t="s">
        <v>204</v>
      </c>
      <c r="FK808">
        <v>3</v>
      </c>
      <c r="FL808">
        <v>12</v>
      </c>
      <c r="FM808">
        <v>12</v>
      </c>
      <c r="FN808">
        <v>10</v>
      </c>
      <c r="FO808" t="s">
        <v>2206</v>
      </c>
      <c r="FP808">
        <v>1.5</v>
      </c>
      <c r="FQ808" t="s">
        <v>3287</v>
      </c>
      <c r="FR808" t="s">
        <v>3189</v>
      </c>
      <c r="FS808">
        <v>0</v>
      </c>
      <c r="FT808">
        <v>0</v>
      </c>
      <c r="FU808" t="s">
        <v>2207</v>
      </c>
      <c r="FV808" t="s">
        <v>2207</v>
      </c>
      <c r="FW808">
        <v>0</v>
      </c>
      <c r="FX808">
        <v>1</v>
      </c>
      <c r="FY808">
        <v>0</v>
      </c>
      <c r="FZ808">
        <v>0</v>
      </c>
      <c r="GA808">
        <v>59048</v>
      </c>
      <c r="GB808">
        <v>201</v>
      </c>
      <c r="GC808">
        <v>293.7711443</v>
      </c>
      <c r="GD808" t="s">
        <v>2407</v>
      </c>
      <c r="GE808">
        <v>1</v>
      </c>
      <c r="HG808" t="s">
        <v>202</v>
      </c>
      <c r="HJ808">
        <v>0</v>
      </c>
    </row>
    <row r="809" spans="1:218" x14ac:dyDescent="0.3">
      <c r="A809">
        <v>457</v>
      </c>
      <c r="B809" t="s">
        <v>3183</v>
      </c>
      <c r="C809" t="s">
        <v>5884</v>
      </c>
      <c r="D809" t="s">
        <v>212</v>
      </c>
      <c r="E809">
        <v>1</v>
      </c>
      <c r="F809" t="s">
        <v>202</v>
      </c>
      <c r="H809">
        <v>1</v>
      </c>
      <c r="M809">
        <v>1</v>
      </c>
      <c r="N809">
        <v>1</v>
      </c>
      <c r="U809">
        <v>1</v>
      </c>
      <c r="W809">
        <v>1</v>
      </c>
      <c r="X809" t="s">
        <v>3174</v>
      </c>
      <c r="Y809">
        <v>1</v>
      </c>
      <c r="Z809">
        <v>1</v>
      </c>
      <c r="AA809">
        <v>2</v>
      </c>
      <c r="AD809" t="s">
        <v>202</v>
      </c>
      <c r="AE809">
        <v>1</v>
      </c>
      <c r="AF809">
        <v>2</v>
      </c>
      <c r="AG809">
        <v>2</v>
      </c>
      <c r="AH809">
        <v>2</v>
      </c>
      <c r="AI809">
        <v>2</v>
      </c>
      <c r="AJ809">
        <v>2</v>
      </c>
      <c r="AK809" t="s">
        <v>5885</v>
      </c>
      <c r="AL809">
        <v>1</v>
      </c>
      <c r="AM809">
        <v>2</v>
      </c>
      <c r="AN809">
        <v>1</v>
      </c>
      <c r="AO809">
        <v>2</v>
      </c>
      <c r="AP809">
        <v>2</v>
      </c>
      <c r="AQ809">
        <v>1</v>
      </c>
      <c r="AR809" t="s">
        <v>5886</v>
      </c>
      <c r="AS809">
        <v>2</v>
      </c>
      <c r="AT809">
        <v>2</v>
      </c>
      <c r="AU809">
        <v>1</v>
      </c>
      <c r="AV809">
        <v>2</v>
      </c>
      <c r="AW809">
        <v>7</v>
      </c>
      <c r="AX809">
        <v>1</v>
      </c>
      <c r="AY809">
        <v>1</v>
      </c>
      <c r="BE809">
        <v>1</v>
      </c>
      <c r="BF809">
        <v>2</v>
      </c>
      <c r="BG809">
        <v>1</v>
      </c>
      <c r="BH809">
        <v>2</v>
      </c>
      <c r="BI809">
        <v>1</v>
      </c>
      <c r="BJ809">
        <v>0</v>
      </c>
      <c r="BM809">
        <v>1</v>
      </c>
      <c r="BN809">
        <v>1</v>
      </c>
      <c r="BO809">
        <v>3</v>
      </c>
      <c r="BP809">
        <v>1</v>
      </c>
      <c r="BQ809">
        <v>19</v>
      </c>
      <c r="BR809">
        <v>1</v>
      </c>
      <c r="BS809">
        <v>1</v>
      </c>
      <c r="BT809">
        <v>2</v>
      </c>
      <c r="BV809">
        <v>0</v>
      </c>
      <c r="BX809">
        <v>0</v>
      </c>
      <c r="BZ809">
        <v>0</v>
      </c>
      <c r="CB809">
        <v>0</v>
      </c>
      <c r="CD809">
        <v>0</v>
      </c>
      <c r="CF809">
        <v>2</v>
      </c>
      <c r="CJ809">
        <v>1</v>
      </c>
      <c r="CK809">
        <v>1</v>
      </c>
      <c r="CL809">
        <v>7</v>
      </c>
      <c r="CM809">
        <v>1</v>
      </c>
      <c r="CR809">
        <v>2</v>
      </c>
      <c r="CS809">
        <v>5</v>
      </c>
      <c r="CT809">
        <v>1</v>
      </c>
      <c r="CU809">
        <v>1</v>
      </c>
      <c r="CV809" t="s">
        <v>5887</v>
      </c>
      <c r="CW809">
        <v>644</v>
      </c>
      <c r="CX809">
        <v>10.73</v>
      </c>
      <c r="CY809">
        <v>2</v>
      </c>
      <c r="CZ809">
        <v>1</v>
      </c>
      <c r="DA809" t="s">
        <v>397</v>
      </c>
      <c r="DC809">
        <v>1</v>
      </c>
      <c r="DD809">
        <v>1</v>
      </c>
      <c r="DE809">
        <v>4</v>
      </c>
      <c r="DN809" t="s">
        <v>3884</v>
      </c>
      <c r="DO809" t="s">
        <v>3884</v>
      </c>
      <c r="DP809" t="s">
        <v>3178</v>
      </c>
      <c r="DQ809" t="s">
        <v>202</v>
      </c>
      <c r="DR809" t="s">
        <v>202</v>
      </c>
      <c r="DT809">
        <v>1</v>
      </c>
      <c r="DV809">
        <v>1</v>
      </c>
      <c r="DW809">
        <v>0</v>
      </c>
      <c r="DX809">
        <v>2</v>
      </c>
      <c r="DY809">
        <v>2</v>
      </c>
      <c r="DZ809">
        <v>1</v>
      </c>
      <c r="EA809">
        <v>7</v>
      </c>
      <c r="EB809">
        <f t="shared" si="31"/>
        <v>5</v>
      </c>
      <c r="EC809">
        <v>2</v>
      </c>
      <c r="EE809">
        <v>7</v>
      </c>
      <c r="EF809">
        <v>2</v>
      </c>
      <c r="EH809">
        <v>7</v>
      </c>
      <c r="EI809">
        <v>1</v>
      </c>
      <c r="EL809">
        <v>3</v>
      </c>
      <c r="EM809">
        <v>1</v>
      </c>
      <c r="EN809">
        <v>2</v>
      </c>
      <c r="EO809">
        <v>2</v>
      </c>
      <c r="EP809">
        <v>1</v>
      </c>
      <c r="EQ809">
        <v>2</v>
      </c>
      <c r="ER809">
        <v>1</v>
      </c>
      <c r="EZ809">
        <v>1</v>
      </c>
      <c r="FA809">
        <v>1</v>
      </c>
      <c r="FD809">
        <v>1</v>
      </c>
      <c r="FG809">
        <v>0</v>
      </c>
      <c r="FH809" t="s">
        <v>3179</v>
      </c>
      <c r="FI809">
        <v>1</v>
      </c>
      <c r="FJ809" t="s">
        <v>204</v>
      </c>
      <c r="FK809">
        <v>7</v>
      </c>
      <c r="FL809">
        <v>12</v>
      </c>
      <c r="FM809">
        <v>12</v>
      </c>
      <c r="FN809">
        <v>7</v>
      </c>
      <c r="FO809" t="s">
        <v>2220</v>
      </c>
      <c r="FP809">
        <v>0.5</v>
      </c>
      <c r="FQ809" t="s">
        <v>3287</v>
      </c>
      <c r="FR809" t="s">
        <v>3189</v>
      </c>
      <c r="FS809">
        <v>0</v>
      </c>
      <c r="FT809">
        <v>1</v>
      </c>
      <c r="FU809" t="s">
        <v>2221</v>
      </c>
      <c r="FV809" t="s">
        <v>4754</v>
      </c>
      <c r="FW809">
        <v>0</v>
      </c>
      <c r="FX809">
        <v>1</v>
      </c>
      <c r="FY809">
        <v>0</v>
      </c>
      <c r="FZ809">
        <v>0</v>
      </c>
      <c r="GA809">
        <v>37408</v>
      </c>
      <c r="GB809">
        <v>127</v>
      </c>
      <c r="GC809">
        <v>294.55118110000001</v>
      </c>
      <c r="GD809" t="s">
        <v>2407</v>
      </c>
      <c r="GE809">
        <v>1</v>
      </c>
      <c r="HG809" t="s">
        <v>202</v>
      </c>
      <c r="HJ809">
        <v>0</v>
      </c>
    </row>
    <row r="810" spans="1:218" x14ac:dyDescent="0.3">
      <c r="A810">
        <v>198</v>
      </c>
      <c r="B810" t="s">
        <v>3279</v>
      </c>
      <c r="C810" t="s">
        <v>5758</v>
      </c>
      <c r="D810" t="s">
        <v>212</v>
      </c>
      <c r="E810">
        <v>1</v>
      </c>
      <c r="F810" t="s">
        <v>202</v>
      </c>
      <c r="H810">
        <v>1</v>
      </c>
      <c r="M810">
        <v>1</v>
      </c>
      <c r="N810">
        <v>1</v>
      </c>
      <c r="U810">
        <v>1</v>
      </c>
      <c r="W810">
        <v>1</v>
      </c>
      <c r="X810" t="s">
        <v>3174</v>
      </c>
      <c r="Y810">
        <v>1</v>
      </c>
      <c r="Z810">
        <v>1</v>
      </c>
      <c r="AA810">
        <v>5</v>
      </c>
      <c r="AD810" t="s">
        <v>202</v>
      </c>
      <c r="AE810">
        <v>1</v>
      </c>
      <c r="AF810">
        <v>1</v>
      </c>
      <c r="AG810">
        <v>1</v>
      </c>
      <c r="AH810">
        <v>1</v>
      </c>
      <c r="AI810">
        <v>1</v>
      </c>
      <c r="AJ810">
        <v>1</v>
      </c>
      <c r="AK810" t="s">
        <v>5759</v>
      </c>
      <c r="AL810">
        <v>1</v>
      </c>
      <c r="AM810">
        <v>1</v>
      </c>
      <c r="AN810">
        <v>2</v>
      </c>
      <c r="AO810">
        <v>2</v>
      </c>
      <c r="AP810">
        <v>2</v>
      </c>
      <c r="AQ810">
        <v>1</v>
      </c>
      <c r="AR810" t="s">
        <v>5760</v>
      </c>
      <c r="AS810">
        <v>2</v>
      </c>
      <c r="AT810">
        <v>2</v>
      </c>
      <c r="AU810">
        <v>1</v>
      </c>
      <c r="AV810">
        <v>1</v>
      </c>
      <c r="AW810">
        <v>6</v>
      </c>
      <c r="AX810">
        <v>2</v>
      </c>
      <c r="AY810">
        <v>5</v>
      </c>
      <c r="BE810">
        <v>1</v>
      </c>
      <c r="BF810">
        <v>2</v>
      </c>
      <c r="BG810">
        <v>1</v>
      </c>
      <c r="BH810">
        <v>2</v>
      </c>
      <c r="BI810">
        <v>1</v>
      </c>
      <c r="BJ810">
        <v>0</v>
      </c>
      <c r="BM810">
        <v>1</v>
      </c>
      <c r="BN810">
        <v>1</v>
      </c>
      <c r="BO810">
        <v>3</v>
      </c>
      <c r="BP810">
        <v>1</v>
      </c>
      <c r="BQ810">
        <v>1</v>
      </c>
      <c r="BR810">
        <v>1</v>
      </c>
      <c r="BS810">
        <v>1</v>
      </c>
      <c r="BT810">
        <v>0</v>
      </c>
      <c r="CJ810">
        <v>2</v>
      </c>
      <c r="CK810">
        <v>2</v>
      </c>
      <c r="CL810">
        <v>7</v>
      </c>
      <c r="CM810">
        <v>1</v>
      </c>
      <c r="CR810">
        <v>2</v>
      </c>
      <c r="CS810">
        <v>8</v>
      </c>
      <c r="CT810">
        <v>1</v>
      </c>
      <c r="CU810">
        <v>2</v>
      </c>
      <c r="CV810" t="s">
        <v>1215</v>
      </c>
      <c r="CW810">
        <v>638</v>
      </c>
      <c r="CX810">
        <v>10.63</v>
      </c>
      <c r="CY810">
        <v>2</v>
      </c>
      <c r="CZ810">
        <v>1</v>
      </c>
      <c r="DA810" t="s">
        <v>3302</v>
      </c>
      <c r="DC810">
        <v>1</v>
      </c>
      <c r="DD810">
        <v>1</v>
      </c>
      <c r="DE810">
        <v>2</v>
      </c>
      <c r="DN810" t="s">
        <v>3177</v>
      </c>
      <c r="DO810" t="s">
        <v>3177</v>
      </c>
      <c r="DP810" t="s">
        <v>3178</v>
      </c>
      <c r="DQ810" t="s">
        <v>202</v>
      </c>
      <c r="DR810" t="s">
        <v>202</v>
      </c>
      <c r="DT810">
        <v>1</v>
      </c>
      <c r="DV810">
        <v>1</v>
      </c>
      <c r="DW810">
        <v>0</v>
      </c>
      <c r="DX810">
        <v>5</v>
      </c>
      <c r="DY810">
        <v>2</v>
      </c>
      <c r="DZ810">
        <v>1</v>
      </c>
      <c r="EA810">
        <v>20</v>
      </c>
      <c r="EB810">
        <f t="shared" si="31"/>
        <v>2</v>
      </c>
      <c r="EC810">
        <v>2</v>
      </c>
      <c r="EE810">
        <v>20</v>
      </c>
      <c r="EF810">
        <v>2</v>
      </c>
      <c r="EH810">
        <v>10</v>
      </c>
      <c r="EI810">
        <v>1</v>
      </c>
      <c r="EL810">
        <v>1</v>
      </c>
      <c r="EM810">
        <v>4</v>
      </c>
      <c r="EN810">
        <v>2</v>
      </c>
      <c r="EO810">
        <v>2</v>
      </c>
      <c r="EP810">
        <v>2</v>
      </c>
      <c r="EZ810">
        <v>1</v>
      </c>
      <c r="FA810">
        <v>1</v>
      </c>
      <c r="FD810">
        <v>1</v>
      </c>
      <c r="FG810">
        <v>0</v>
      </c>
      <c r="FH810" t="s">
        <v>3179</v>
      </c>
      <c r="FI810">
        <v>1</v>
      </c>
      <c r="FJ810" t="s">
        <v>204</v>
      </c>
      <c r="FK810">
        <v>20</v>
      </c>
      <c r="FL810">
        <v>12</v>
      </c>
      <c r="FM810">
        <v>12</v>
      </c>
      <c r="FN810">
        <v>20</v>
      </c>
      <c r="FO810" t="s">
        <v>2206</v>
      </c>
      <c r="FP810">
        <v>7.5</v>
      </c>
      <c r="FQ810" t="s">
        <v>3287</v>
      </c>
      <c r="FR810" t="s">
        <v>3189</v>
      </c>
      <c r="FS810">
        <v>0</v>
      </c>
      <c r="FT810">
        <v>0</v>
      </c>
      <c r="FU810" t="s">
        <v>2207</v>
      </c>
      <c r="FV810" t="s">
        <v>2207</v>
      </c>
      <c r="FW810">
        <v>0</v>
      </c>
      <c r="FX810">
        <v>1</v>
      </c>
      <c r="FY810">
        <v>0</v>
      </c>
      <c r="FZ810">
        <v>0</v>
      </c>
      <c r="GA810">
        <v>59048</v>
      </c>
      <c r="GB810">
        <v>201</v>
      </c>
      <c r="GC810">
        <v>293.7711443</v>
      </c>
      <c r="GD810" t="s">
        <v>2407</v>
      </c>
      <c r="GE810">
        <v>1</v>
      </c>
      <c r="HG810" t="s">
        <v>202</v>
      </c>
      <c r="HJ810">
        <v>0</v>
      </c>
    </row>
    <row r="811" spans="1:218" x14ac:dyDescent="0.3">
      <c r="A811">
        <v>465</v>
      </c>
      <c r="B811" t="s">
        <v>3202</v>
      </c>
      <c r="C811" t="s">
        <v>5888</v>
      </c>
      <c r="D811" t="s">
        <v>194</v>
      </c>
      <c r="E811">
        <v>1</v>
      </c>
      <c r="F811" t="s">
        <v>202</v>
      </c>
      <c r="H811">
        <v>1</v>
      </c>
      <c r="M811">
        <v>1</v>
      </c>
      <c r="N811">
        <v>1</v>
      </c>
      <c r="U811">
        <v>1</v>
      </c>
      <c r="W811">
        <v>1</v>
      </c>
      <c r="X811" t="s">
        <v>3174</v>
      </c>
      <c r="Y811">
        <v>1</v>
      </c>
      <c r="Z811">
        <v>1</v>
      </c>
      <c r="AA811">
        <v>2</v>
      </c>
      <c r="AD811" t="s">
        <v>202</v>
      </c>
      <c r="AE811">
        <v>1</v>
      </c>
      <c r="AF811">
        <v>1</v>
      </c>
      <c r="AG811">
        <v>1</v>
      </c>
      <c r="AH811">
        <v>1</v>
      </c>
      <c r="AI811">
        <v>1</v>
      </c>
      <c r="AJ811">
        <v>2</v>
      </c>
      <c r="AK811" t="s">
        <v>5889</v>
      </c>
      <c r="AL811">
        <v>1</v>
      </c>
      <c r="AM811">
        <v>2</v>
      </c>
      <c r="AN811">
        <v>1</v>
      </c>
      <c r="AO811">
        <v>2</v>
      </c>
      <c r="AP811">
        <v>2</v>
      </c>
      <c r="AQ811">
        <v>1</v>
      </c>
      <c r="AR811" t="s">
        <v>5890</v>
      </c>
      <c r="AS811">
        <v>3</v>
      </c>
      <c r="AT811">
        <v>1</v>
      </c>
      <c r="AU811">
        <v>2</v>
      </c>
      <c r="AV811">
        <v>2</v>
      </c>
      <c r="AW811">
        <v>7</v>
      </c>
      <c r="AX811">
        <v>1</v>
      </c>
      <c r="AY811">
        <v>5</v>
      </c>
      <c r="BE811">
        <v>1</v>
      </c>
      <c r="BF811">
        <v>2</v>
      </c>
      <c r="BG811">
        <v>1</v>
      </c>
      <c r="BH811">
        <v>2</v>
      </c>
      <c r="BI811">
        <v>1</v>
      </c>
      <c r="BJ811">
        <v>0</v>
      </c>
      <c r="BM811">
        <v>1</v>
      </c>
      <c r="BN811">
        <v>1</v>
      </c>
      <c r="BO811">
        <v>4</v>
      </c>
      <c r="BP811">
        <v>1</v>
      </c>
      <c r="BQ811">
        <v>13</v>
      </c>
      <c r="BR811">
        <v>5</v>
      </c>
      <c r="BS811">
        <v>1</v>
      </c>
      <c r="BT811">
        <v>2</v>
      </c>
      <c r="BU811">
        <v>2</v>
      </c>
      <c r="BV811">
        <v>0</v>
      </c>
      <c r="BW811">
        <v>2</v>
      </c>
      <c r="BX811">
        <v>0</v>
      </c>
      <c r="BY811">
        <v>2</v>
      </c>
      <c r="BZ811">
        <v>0</v>
      </c>
      <c r="CA811">
        <v>2</v>
      </c>
      <c r="CB811">
        <v>0</v>
      </c>
      <c r="CC811">
        <v>2</v>
      </c>
      <c r="CD811">
        <v>0</v>
      </c>
      <c r="CE811">
        <v>2</v>
      </c>
      <c r="CF811">
        <v>1</v>
      </c>
      <c r="CG811">
        <v>2</v>
      </c>
      <c r="CH811">
        <v>1</v>
      </c>
      <c r="CI811">
        <v>2</v>
      </c>
      <c r="CJ811">
        <v>1</v>
      </c>
      <c r="CK811">
        <v>1</v>
      </c>
      <c r="CL811">
        <v>6</v>
      </c>
      <c r="CM811">
        <v>1</v>
      </c>
      <c r="CR811">
        <v>2</v>
      </c>
      <c r="CS811">
        <v>-98</v>
      </c>
      <c r="CT811">
        <v>1</v>
      </c>
      <c r="CU811">
        <v>1</v>
      </c>
      <c r="CV811" t="s">
        <v>1644</v>
      </c>
      <c r="CW811">
        <v>702</v>
      </c>
      <c r="CX811">
        <v>11.7</v>
      </c>
      <c r="CY811">
        <v>2</v>
      </c>
      <c r="CZ811">
        <v>1</v>
      </c>
      <c r="DA811" t="s">
        <v>217</v>
      </c>
      <c r="DC811">
        <v>1</v>
      </c>
      <c r="DD811">
        <v>1</v>
      </c>
      <c r="DE811">
        <v>15</v>
      </c>
      <c r="DN811" t="s">
        <v>3912</v>
      </c>
      <c r="DO811" t="s">
        <v>3912</v>
      </c>
      <c r="DP811" t="s">
        <v>3178</v>
      </c>
      <c r="DQ811" t="s">
        <v>202</v>
      </c>
      <c r="DR811" t="s">
        <v>202</v>
      </c>
      <c r="DT811">
        <v>1</v>
      </c>
      <c r="DV811">
        <v>1</v>
      </c>
      <c r="DW811">
        <v>0</v>
      </c>
      <c r="DX811">
        <v>2</v>
      </c>
      <c r="DY811">
        <v>2</v>
      </c>
      <c r="DZ811">
        <v>1</v>
      </c>
      <c r="EA811">
        <v>19</v>
      </c>
      <c r="EB811">
        <f t="shared" si="31"/>
        <v>3</v>
      </c>
      <c r="EC811">
        <v>2</v>
      </c>
      <c r="EE811">
        <v>19</v>
      </c>
      <c r="EF811">
        <v>2</v>
      </c>
      <c r="EH811">
        <v>11</v>
      </c>
      <c r="EI811">
        <v>1</v>
      </c>
      <c r="EL811">
        <v>2</v>
      </c>
      <c r="EM811">
        <v>-98</v>
      </c>
      <c r="EN811">
        <v>2</v>
      </c>
      <c r="EO811">
        <v>2</v>
      </c>
      <c r="EP811">
        <v>1</v>
      </c>
      <c r="EQ811">
        <v>2</v>
      </c>
      <c r="ER811">
        <v>1</v>
      </c>
      <c r="EZ811">
        <v>1</v>
      </c>
      <c r="FA811">
        <v>1</v>
      </c>
      <c r="FD811">
        <v>1</v>
      </c>
      <c r="FG811">
        <v>0</v>
      </c>
      <c r="FH811" t="s">
        <v>3179</v>
      </c>
      <c r="FI811">
        <v>1</v>
      </c>
      <c r="FJ811" t="s">
        <v>204</v>
      </c>
      <c r="FK811">
        <v>19</v>
      </c>
      <c r="FL811">
        <v>12</v>
      </c>
      <c r="FM811">
        <v>12</v>
      </c>
      <c r="FN811">
        <v>19</v>
      </c>
      <c r="FO811" t="s">
        <v>2212</v>
      </c>
      <c r="FQ811" t="s">
        <v>3287</v>
      </c>
      <c r="FR811" t="s">
        <v>3189</v>
      </c>
      <c r="FS811">
        <v>0</v>
      </c>
      <c r="FT811">
        <v>1</v>
      </c>
      <c r="FU811" t="s">
        <v>2221</v>
      </c>
      <c r="FV811" t="s">
        <v>4754</v>
      </c>
      <c r="FW811">
        <v>0</v>
      </c>
      <c r="FX811">
        <v>1</v>
      </c>
      <c r="FY811">
        <v>0</v>
      </c>
      <c r="FZ811">
        <v>0</v>
      </c>
      <c r="GA811">
        <v>20830</v>
      </c>
      <c r="GB811">
        <v>83</v>
      </c>
      <c r="GC811">
        <v>250.9638554</v>
      </c>
      <c r="GD811" t="s">
        <v>2407</v>
      </c>
      <c r="GE811">
        <v>1</v>
      </c>
      <c r="HG811" t="s">
        <v>202</v>
      </c>
      <c r="HJ811">
        <v>0</v>
      </c>
    </row>
    <row r="812" spans="1:218" x14ac:dyDescent="0.3">
      <c r="A812">
        <v>203</v>
      </c>
      <c r="B812" t="s">
        <v>3633</v>
      </c>
      <c r="C812" t="s">
        <v>5707</v>
      </c>
      <c r="D812" t="s">
        <v>194</v>
      </c>
      <c r="E812">
        <v>1</v>
      </c>
      <c r="F812" t="s">
        <v>202</v>
      </c>
      <c r="H812">
        <v>1</v>
      </c>
      <c r="M812">
        <v>1</v>
      </c>
      <c r="N812">
        <v>2</v>
      </c>
      <c r="O812">
        <v>4</v>
      </c>
      <c r="U812">
        <v>1</v>
      </c>
      <c r="W812">
        <v>1</v>
      </c>
      <c r="X812" t="s">
        <v>3174</v>
      </c>
      <c r="Y812">
        <v>1</v>
      </c>
      <c r="Z812">
        <v>1</v>
      </c>
      <c r="AA812">
        <v>5</v>
      </c>
      <c r="AD812" t="s">
        <v>3174</v>
      </c>
      <c r="AE812">
        <v>1</v>
      </c>
      <c r="AF812">
        <v>2</v>
      </c>
      <c r="AG812">
        <v>2</v>
      </c>
      <c r="AH812">
        <v>2</v>
      </c>
      <c r="AI812">
        <v>2</v>
      </c>
      <c r="AJ812">
        <v>1</v>
      </c>
      <c r="AK812" t="s">
        <v>5765</v>
      </c>
      <c r="AL812">
        <v>2</v>
      </c>
      <c r="AM812">
        <v>2</v>
      </c>
      <c r="AN812">
        <v>2</v>
      </c>
      <c r="AO812">
        <v>2</v>
      </c>
      <c r="AP812">
        <v>2</v>
      </c>
      <c r="AQ812">
        <v>1</v>
      </c>
      <c r="AR812" t="s">
        <v>5766</v>
      </c>
      <c r="AS812">
        <v>3</v>
      </c>
      <c r="AT812">
        <v>1</v>
      </c>
      <c r="AU812">
        <v>1</v>
      </c>
      <c r="AV812">
        <v>2</v>
      </c>
      <c r="AW812">
        <v>7</v>
      </c>
      <c r="AX812">
        <v>3</v>
      </c>
      <c r="AY812">
        <v>1</v>
      </c>
      <c r="BE812">
        <v>1</v>
      </c>
      <c r="BF812">
        <v>2</v>
      </c>
      <c r="BG812">
        <v>1</v>
      </c>
      <c r="BH812">
        <v>2</v>
      </c>
      <c r="BI812">
        <v>1</v>
      </c>
      <c r="BJ812">
        <v>1</v>
      </c>
      <c r="BK812">
        <v>1</v>
      </c>
      <c r="BL812">
        <v>1</v>
      </c>
      <c r="BM812">
        <v>1</v>
      </c>
      <c r="BN812">
        <v>1</v>
      </c>
      <c r="BO812">
        <v>6</v>
      </c>
      <c r="BP812">
        <v>1</v>
      </c>
      <c r="BQ812">
        <v>29</v>
      </c>
      <c r="BR812">
        <v>3</v>
      </c>
      <c r="BS812">
        <v>1</v>
      </c>
      <c r="BT812">
        <v>5</v>
      </c>
      <c r="BU812">
        <v>5</v>
      </c>
      <c r="BV812">
        <v>0</v>
      </c>
      <c r="BW812">
        <v>5</v>
      </c>
      <c r="BX812">
        <v>0</v>
      </c>
      <c r="BY812">
        <v>5</v>
      </c>
      <c r="BZ812">
        <v>1</v>
      </c>
      <c r="CA812">
        <v>5</v>
      </c>
      <c r="CB812">
        <v>1</v>
      </c>
      <c r="CC812">
        <v>5</v>
      </c>
      <c r="CD812">
        <v>0</v>
      </c>
      <c r="CE812">
        <v>5</v>
      </c>
      <c r="CF812">
        <v>0</v>
      </c>
      <c r="CG812">
        <v>5</v>
      </c>
      <c r="CH812">
        <v>3</v>
      </c>
      <c r="CI812">
        <v>5</v>
      </c>
      <c r="CJ812">
        <v>1</v>
      </c>
      <c r="CK812">
        <v>2</v>
      </c>
      <c r="CL812">
        <v>6</v>
      </c>
      <c r="CM812">
        <v>1</v>
      </c>
      <c r="CR812">
        <v>2</v>
      </c>
      <c r="CS812">
        <v>-97</v>
      </c>
      <c r="CT812">
        <v>1</v>
      </c>
      <c r="CU812">
        <v>2</v>
      </c>
      <c r="CV812" t="s">
        <v>5767</v>
      </c>
      <c r="CW812">
        <v>804</v>
      </c>
      <c r="CX812">
        <v>13.4</v>
      </c>
      <c r="CY812">
        <v>2</v>
      </c>
      <c r="CZ812">
        <v>1</v>
      </c>
      <c r="DA812" t="s">
        <v>3371</v>
      </c>
      <c r="DC812">
        <v>1</v>
      </c>
      <c r="DD812">
        <v>1</v>
      </c>
      <c r="DE812">
        <v>23</v>
      </c>
      <c r="DN812" t="s">
        <v>3177</v>
      </c>
      <c r="DO812" t="s">
        <v>3177</v>
      </c>
      <c r="DP812" t="s">
        <v>3178</v>
      </c>
      <c r="DQ812" t="s">
        <v>202</v>
      </c>
      <c r="DR812" t="s">
        <v>202</v>
      </c>
      <c r="DT812">
        <v>2</v>
      </c>
      <c r="DU812">
        <v>4</v>
      </c>
      <c r="DV812">
        <v>1</v>
      </c>
      <c r="DW812">
        <v>0</v>
      </c>
      <c r="DX812">
        <v>5</v>
      </c>
      <c r="DY812">
        <v>2</v>
      </c>
      <c r="DZ812">
        <v>1</v>
      </c>
      <c r="EA812">
        <v>20</v>
      </c>
      <c r="EB812">
        <f t="shared" si="31"/>
        <v>2</v>
      </c>
      <c r="EC812">
        <v>2</v>
      </c>
      <c r="EE812">
        <v>24</v>
      </c>
      <c r="EF812">
        <v>2</v>
      </c>
      <c r="EH812">
        <v>10</v>
      </c>
      <c r="EI812">
        <v>1</v>
      </c>
      <c r="EL812">
        <v>2</v>
      </c>
      <c r="EM812">
        <v>4</v>
      </c>
      <c r="EN812">
        <v>11</v>
      </c>
      <c r="EO812">
        <v>3</v>
      </c>
      <c r="EP812">
        <v>2</v>
      </c>
      <c r="EZ812">
        <v>2</v>
      </c>
      <c r="FE812">
        <v>1</v>
      </c>
      <c r="FG812">
        <v>0</v>
      </c>
      <c r="FH812" t="s">
        <v>3179</v>
      </c>
      <c r="FI812">
        <v>1</v>
      </c>
      <c r="FJ812" t="s">
        <v>204</v>
      </c>
      <c r="FK812">
        <v>24</v>
      </c>
      <c r="FL812">
        <v>12</v>
      </c>
      <c r="FM812">
        <v>12</v>
      </c>
      <c r="FN812">
        <v>20</v>
      </c>
      <c r="FO812" t="s">
        <v>2212</v>
      </c>
      <c r="FP812">
        <v>7.5</v>
      </c>
      <c r="FQ812" t="s">
        <v>5657</v>
      </c>
      <c r="FR812" t="s">
        <v>3181</v>
      </c>
      <c r="FS812">
        <v>1</v>
      </c>
      <c r="FT812">
        <v>0</v>
      </c>
      <c r="FU812" t="s">
        <v>2207</v>
      </c>
      <c r="FV812" t="s">
        <v>2207</v>
      </c>
      <c r="FW812">
        <v>1</v>
      </c>
      <c r="FX812">
        <v>0</v>
      </c>
      <c r="FY812">
        <v>1</v>
      </c>
      <c r="FZ812">
        <v>0</v>
      </c>
      <c r="GA812">
        <v>2784</v>
      </c>
      <c r="GB812">
        <v>14</v>
      </c>
      <c r="GC812">
        <v>198.85714290000001</v>
      </c>
      <c r="GD812" t="s">
        <v>2407</v>
      </c>
      <c r="GE812">
        <v>1</v>
      </c>
      <c r="HG812" t="s">
        <v>202</v>
      </c>
      <c r="HI812">
        <v>1</v>
      </c>
      <c r="HJ812">
        <v>1</v>
      </c>
    </row>
    <row r="813" spans="1:218" x14ac:dyDescent="0.3">
      <c r="A813">
        <v>506</v>
      </c>
      <c r="B813" t="s">
        <v>3264</v>
      </c>
      <c r="C813" t="s">
        <v>5911</v>
      </c>
      <c r="D813" t="s">
        <v>194</v>
      </c>
      <c r="E813">
        <v>1</v>
      </c>
      <c r="F813" t="s">
        <v>202</v>
      </c>
      <c r="H813">
        <v>1</v>
      </c>
      <c r="M813">
        <v>1</v>
      </c>
      <c r="N813">
        <v>1</v>
      </c>
      <c r="U813">
        <v>1</v>
      </c>
      <c r="W813">
        <v>1</v>
      </c>
      <c r="X813" t="s">
        <v>3174</v>
      </c>
      <c r="Y813">
        <v>1</v>
      </c>
      <c r="Z813">
        <v>1</v>
      </c>
      <c r="AA813">
        <v>6</v>
      </c>
      <c r="AD813" t="s">
        <v>202</v>
      </c>
      <c r="AE813">
        <v>1</v>
      </c>
      <c r="AF813">
        <v>1</v>
      </c>
      <c r="AG813">
        <v>1</v>
      </c>
      <c r="AH813">
        <v>1</v>
      </c>
      <c r="AI813">
        <v>1</v>
      </c>
      <c r="AJ813">
        <v>2</v>
      </c>
      <c r="AK813" t="s">
        <v>5912</v>
      </c>
      <c r="AL813">
        <v>1</v>
      </c>
      <c r="AM813">
        <v>2</v>
      </c>
      <c r="AN813">
        <v>1</v>
      </c>
      <c r="AO813">
        <v>2</v>
      </c>
      <c r="AP813">
        <v>2</v>
      </c>
      <c r="AQ813">
        <v>1</v>
      </c>
      <c r="AR813" t="s">
        <v>5913</v>
      </c>
      <c r="AS813">
        <v>1</v>
      </c>
      <c r="AT813">
        <v>1</v>
      </c>
      <c r="AU813">
        <v>1</v>
      </c>
      <c r="AV813">
        <v>2</v>
      </c>
      <c r="AW813">
        <v>7</v>
      </c>
      <c r="AX813">
        <v>5</v>
      </c>
      <c r="AY813">
        <v>1</v>
      </c>
      <c r="BE813">
        <v>1</v>
      </c>
      <c r="BF813">
        <v>2</v>
      </c>
      <c r="BG813">
        <v>1</v>
      </c>
      <c r="BH813">
        <v>2</v>
      </c>
      <c r="BI813">
        <v>1</v>
      </c>
      <c r="BJ813">
        <v>1</v>
      </c>
      <c r="BK813">
        <v>1</v>
      </c>
      <c r="BL813">
        <v>1</v>
      </c>
      <c r="BM813">
        <v>1</v>
      </c>
      <c r="BN813">
        <v>1</v>
      </c>
      <c r="BO813">
        <v>3</v>
      </c>
      <c r="BP813">
        <v>1</v>
      </c>
      <c r="BQ813">
        <v>43</v>
      </c>
      <c r="BR813">
        <v>1</v>
      </c>
      <c r="BS813">
        <v>1</v>
      </c>
      <c r="BT813">
        <v>2</v>
      </c>
      <c r="BV813">
        <v>0</v>
      </c>
      <c r="BX813">
        <v>0</v>
      </c>
      <c r="BZ813">
        <v>0</v>
      </c>
      <c r="CB813">
        <v>0</v>
      </c>
      <c r="CD813">
        <v>2</v>
      </c>
      <c r="CJ813">
        <v>1</v>
      </c>
      <c r="CK813">
        <v>1</v>
      </c>
      <c r="CL813">
        <v>5</v>
      </c>
      <c r="CM813">
        <v>-98</v>
      </c>
      <c r="CR813">
        <v>-98</v>
      </c>
      <c r="CS813">
        <v>7</v>
      </c>
      <c r="CT813">
        <v>1</v>
      </c>
      <c r="CU813">
        <v>1</v>
      </c>
      <c r="CV813" t="s">
        <v>269</v>
      </c>
      <c r="CW813">
        <v>718</v>
      </c>
      <c r="CX813">
        <v>11.97</v>
      </c>
      <c r="CY813">
        <v>2</v>
      </c>
      <c r="CZ813">
        <v>1</v>
      </c>
      <c r="DA813" t="s">
        <v>210</v>
      </c>
      <c r="DC813">
        <v>1</v>
      </c>
      <c r="DD813">
        <v>1</v>
      </c>
      <c r="DE813">
        <v>16</v>
      </c>
      <c r="DN813" t="s">
        <v>3912</v>
      </c>
      <c r="DO813" t="s">
        <v>3912</v>
      </c>
      <c r="DP813" t="s">
        <v>3178</v>
      </c>
      <c r="DQ813" t="s">
        <v>202</v>
      </c>
      <c r="DR813" t="s">
        <v>202</v>
      </c>
      <c r="DT813">
        <v>1</v>
      </c>
      <c r="DV813">
        <v>1</v>
      </c>
      <c r="DW813">
        <v>0</v>
      </c>
      <c r="DX813">
        <v>6</v>
      </c>
      <c r="DY813">
        <v>2</v>
      </c>
      <c r="DZ813">
        <v>1</v>
      </c>
      <c r="EA813">
        <v>12</v>
      </c>
      <c r="EB813">
        <f t="shared" si="31"/>
        <v>4</v>
      </c>
      <c r="EC813">
        <v>2</v>
      </c>
      <c r="EE813">
        <v>7</v>
      </c>
      <c r="EF813">
        <v>2</v>
      </c>
      <c r="EH813">
        <v>7</v>
      </c>
      <c r="EI813">
        <v>1</v>
      </c>
      <c r="EL813">
        <v>2</v>
      </c>
      <c r="EM813">
        <v>2</v>
      </c>
      <c r="EN813">
        <v>2</v>
      </c>
      <c r="EO813">
        <v>2</v>
      </c>
      <c r="EP813">
        <v>1</v>
      </c>
      <c r="EQ813">
        <v>2</v>
      </c>
      <c r="ER813">
        <v>1</v>
      </c>
      <c r="EZ813">
        <v>1</v>
      </c>
      <c r="FA813">
        <v>1</v>
      </c>
      <c r="FD813">
        <v>1</v>
      </c>
      <c r="FG813">
        <v>0</v>
      </c>
      <c r="FH813" t="s">
        <v>3179</v>
      </c>
      <c r="FI813">
        <v>1</v>
      </c>
      <c r="FJ813" t="s">
        <v>204</v>
      </c>
      <c r="FK813">
        <v>7</v>
      </c>
      <c r="FL813">
        <v>12</v>
      </c>
      <c r="FM813">
        <v>12</v>
      </c>
      <c r="FN813">
        <v>12</v>
      </c>
      <c r="FO813" t="s">
        <v>2212</v>
      </c>
      <c r="FP813">
        <v>1.5</v>
      </c>
      <c r="FQ813" t="s">
        <v>3287</v>
      </c>
      <c r="FR813" t="s">
        <v>3189</v>
      </c>
      <c r="FS813">
        <v>0</v>
      </c>
      <c r="FT813">
        <v>1</v>
      </c>
      <c r="FU813" t="s">
        <v>2221</v>
      </c>
      <c r="FV813" t="s">
        <v>4754</v>
      </c>
      <c r="FW813">
        <v>0</v>
      </c>
      <c r="FX813">
        <v>1</v>
      </c>
      <c r="FY813">
        <v>0</v>
      </c>
      <c r="FZ813">
        <v>0</v>
      </c>
      <c r="GA813">
        <v>14027</v>
      </c>
      <c r="GB813">
        <v>56</v>
      </c>
      <c r="GC813">
        <v>250.48214290000001</v>
      </c>
      <c r="GD813" t="s">
        <v>2407</v>
      </c>
      <c r="GE813">
        <v>1</v>
      </c>
      <c r="HG813" t="s">
        <v>202</v>
      </c>
      <c r="HJ813">
        <v>0</v>
      </c>
    </row>
    <row r="814" spans="1:218" x14ac:dyDescent="0.3">
      <c r="A814">
        <v>214</v>
      </c>
      <c r="B814" t="s">
        <v>3279</v>
      </c>
      <c r="C814" t="s">
        <v>5771</v>
      </c>
      <c r="D814" t="s">
        <v>212</v>
      </c>
      <c r="E814">
        <v>1</v>
      </c>
      <c r="F814" t="s">
        <v>202</v>
      </c>
      <c r="H814">
        <v>1</v>
      </c>
      <c r="M814">
        <v>1</v>
      </c>
      <c r="N814">
        <v>1</v>
      </c>
      <c r="U814">
        <v>1</v>
      </c>
      <c r="W814">
        <v>1</v>
      </c>
      <c r="X814" t="s">
        <v>3174</v>
      </c>
      <c r="Y814">
        <v>1</v>
      </c>
      <c r="Z814">
        <v>1</v>
      </c>
      <c r="AA814">
        <v>5</v>
      </c>
      <c r="AD814" t="s">
        <v>202</v>
      </c>
      <c r="AE814">
        <v>1</v>
      </c>
      <c r="AF814">
        <v>1</v>
      </c>
      <c r="AG814">
        <v>1</v>
      </c>
      <c r="AH814">
        <v>2</v>
      </c>
      <c r="AI814">
        <v>2</v>
      </c>
      <c r="AJ814">
        <v>2</v>
      </c>
      <c r="AK814" t="s">
        <v>5772</v>
      </c>
      <c r="AL814">
        <v>1</v>
      </c>
      <c r="AM814">
        <v>1</v>
      </c>
      <c r="AN814">
        <v>1</v>
      </c>
      <c r="AO814">
        <v>2</v>
      </c>
      <c r="AP814">
        <v>2</v>
      </c>
      <c r="AQ814">
        <v>2</v>
      </c>
      <c r="AR814" t="s">
        <v>5773</v>
      </c>
      <c r="AS814">
        <v>2</v>
      </c>
      <c r="AT814">
        <v>1</v>
      </c>
      <c r="AU814">
        <v>1</v>
      </c>
      <c r="AV814">
        <v>1</v>
      </c>
      <c r="AW814">
        <v>7</v>
      </c>
      <c r="AX814">
        <v>1</v>
      </c>
      <c r="AY814">
        <v>1</v>
      </c>
      <c r="BE814">
        <v>1</v>
      </c>
      <c r="BF814">
        <v>2</v>
      </c>
      <c r="BG814">
        <v>1</v>
      </c>
      <c r="BH814">
        <v>1</v>
      </c>
      <c r="BI814">
        <v>1</v>
      </c>
      <c r="BJ814">
        <v>0</v>
      </c>
      <c r="BM814">
        <v>2</v>
      </c>
      <c r="BN814">
        <v>1</v>
      </c>
      <c r="BO814">
        <v>3</v>
      </c>
      <c r="BP814">
        <v>1</v>
      </c>
      <c r="BQ814">
        <v>30</v>
      </c>
      <c r="BR814">
        <v>3</v>
      </c>
      <c r="BS814">
        <v>1</v>
      </c>
      <c r="BT814">
        <v>3</v>
      </c>
      <c r="BV814">
        <v>0</v>
      </c>
      <c r="BX814">
        <v>0</v>
      </c>
      <c r="BZ814">
        <v>1</v>
      </c>
      <c r="CB814">
        <v>0</v>
      </c>
      <c r="CD814">
        <v>1</v>
      </c>
      <c r="CF814">
        <v>1</v>
      </c>
      <c r="CJ814">
        <v>1</v>
      </c>
      <c r="CK814">
        <v>2</v>
      </c>
      <c r="CL814">
        <v>6</v>
      </c>
      <c r="CM814">
        <v>1</v>
      </c>
      <c r="CR814">
        <v>2</v>
      </c>
      <c r="CS814">
        <v>8</v>
      </c>
      <c r="CT814">
        <v>1</v>
      </c>
      <c r="CU814">
        <v>1</v>
      </c>
      <c r="CV814" t="s">
        <v>1653</v>
      </c>
      <c r="CW814">
        <v>594</v>
      </c>
      <c r="CX814">
        <v>9.9</v>
      </c>
      <c r="CY814">
        <v>2</v>
      </c>
      <c r="CZ814">
        <v>1</v>
      </c>
      <c r="DA814" t="s">
        <v>548</v>
      </c>
      <c r="DC814">
        <v>1</v>
      </c>
      <c r="DD814">
        <v>1</v>
      </c>
      <c r="DE814">
        <v>2</v>
      </c>
      <c r="DN814" t="s">
        <v>3177</v>
      </c>
      <c r="DO814" t="s">
        <v>3177</v>
      </c>
      <c r="DP814" t="s">
        <v>3178</v>
      </c>
      <c r="DQ814" t="s">
        <v>202</v>
      </c>
      <c r="DR814" t="s">
        <v>202</v>
      </c>
      <c r="DT814">
        <v>1</v>
      </c>
      <c r="DV814">
        <v>1</v>
      </c>
      <c r="DW814">
        <v>0</v>
      </c>
      <c r="DX814">
        <v>5</v>
      </c>
      <c r="DY814">
        <v>2</v>
      </c>
      <c r="DZ814">
        <v>1</v>
      </c>
      <c r="EA814">
        <v>10</v>
      </c>
      <c r="EB814">
        <f t="shared" si="31"/>
        <v>4</v>
      </c>
      <c r="EC814">
        <v>2</v>
      </c>
      <c r="EE814">
        <v>10</v>
      </c>
      <c r="EF814">
        <v>2</v>
      </c>
      <c r="EH814">
        <v>2</v>
      </c>
      <c r="EI814">
        <v>1</v>
      </c>
      <c r="EL814">
        <v>1</v>
      </c>
      <c r="EM814">
        <v>4</v>
      </c>
      <c r="EN814">
        <v>2</v>
      </c>
      <c r="EO814">
        <v>2</v>
      </c>
      <c r="EP814">
        <v>1</v>
      </c>
      <c r="EQ814">
        <v>1</v>
      </c>
      <c r="ER814">
        <v>1</v>
      </c>
      <c r="EZ814">
        <v>2</v>
      </c>
      <c r="FE814">
        <v>1</v>
      </c>
      <c r="FG814">
        <v>0</v>
      </c>
      <c r="FH814" t="s">
        <v>3179</v>
      </c>
      <c r="FI814">
        <v>1</v>
      </c>
      <c r="FJ814" t="s">
        <v>204</v>
      </c>
      <c r="FK814">
        <v>10</v>
      </c>
      <c r="FL814">
        <v>12</v>
      </c>
      <c r="FM814">
        <v>12</v>
      </c>
      <c r="FN814">
        <v>10</v>
      </c>
      <c r="FO814" t="s">
        <v>2206</v>
      </c>
      <c r="FP814">
        <v>7.5</v>
      </c>
      <c r="FQ814" t="s">
        <v>3287</v>
      </c>
      <c r="FR814" t="s">
        <v>3189</v>
      </c>
      <c r="FS814">
        <v>0</v>
      </c>
      <c r="FT814">
        <v>1</v>
      </c>
      <c r="FU814" t="s">
        <v>2221</v>
      </c>
      <c r="FV814" t="s">
        <v>3182</v>
      </c>
      <c r="FW814">
        <v>1</v>
      </c>
      <c r="FX814">
        <v>0</v>
      </c>
      <c r="FY814">
        <v>1</v>
      </c>
      <c r="FZ814">
        <v>0</v>
      </c>
      <c r="GA814">
        <v>59048</v>
      </c>
      <c r="GB814">
        <v>201</v>
      </c>
      <c r="GC814">
        <v>293.7711443</v>
      </c>
      <c r="GD814" t="s">
        <v>2407</v>
      </c>
      <c r="GE814">
        <v>1</v>
      </c>
      <c r="HG814" t="s">
        <v>202</v>
      </c>
      <c r="HI814">
        <v>1</v>
      </c>
      <c r="HJ814">
        <v>1</v>
      </c>
    </row>
    <row r="815" spans="1:218" x14ac:dyDescent="0.3">
      <c r="A815">
        <v>515</v>
      </c>
      <c r="B815" t="s">
        <v>3172</v>
      </c>
      <c r="C815" t="s">
        <v>5917</v>
      </c>
      <c r="D815" t="s">
        <v>194</v>
      </c>
      <c r="E815">
        <v>1</v>
      </c>
      <c r="F815" t="s">
        <v>202</v>
      </c>
      <c r="H815">
        <v>1</v>
      </c>
      <c r="M815">
        <v>1</v>
      </c>
      <c r="N815">
        <v>1</v>
      </c>
      <c r="U815">
        <v>1</v>
      </c>
      <c r="W815">
        <v>1</v>
      </c>
      <c r="X815" t="s">
        <v>3174</v>
      </c>
      <c r="Y815">
        <v>1</v>
      </c>
      <c r="Z815">
        <v>1</v>
      </c>
      <c r="AA815">
        <v>1</v>
      </c>
      <c r="AD815" t="s">
        <v>202</v>
      </c>
      <c r="AE815">
        <v>1</v>
      </c>
      <c r="AF815">
        <v>2</v>
      </c>
      <c r="AG815">
        <v>2</v>
      </c>
      <c r="AH815">
        <v>2</v>
      </c>
      <c r="AI815">
        <v>2</v>
      </c>
      <c r="AJ815">
        <v>2</v>
      </c>
      <c r="AK815" t="s">
        <v>5918</v>
      </c>
      <c r="AL815">
        <v>1</v>
      </c>
      <c r="AM815">
        <v>2</v>
      </c>
      <c r="AN815">
        <v>2</v>
      </c>
      <c r="AO815">
        <v>2</v>
      </c>
      <c r="AP815">
        <v>2</v>
      </c>
      <c r="AQ815">
        <v>2</v>
      </c>
      <c r="AR815" t="s">
        <v>5919</v>
      </c>
      <c r="AS815">
        <v>2</v>
      </c>
      <c r="AT815">
        <v>2</v>
      </c>
      <c r="AU815">
        <v>1</v>
      </c>
      <c r="AV815">
        <v>1</v>
      </c>
      <c r="AW815">
        <v>1</v>
      </c>
      <c r="AX815">
        <v>7</v>
      </c>
      <c r="AY815">
        <v>1</v>
      </c>
      <c r="BE815">
        <v>1</v>
      </c>
      <c r="BF815">
        <v>1</v>
      </c>
      <c r="BG815">
        <v>1</v>
      </c>
      <c r="BH815">
        <v>1</v>
      </c>
      <c r="BI815">
        <v>1</v>
      </c>
      <c r="BJ815">
        <v>0</v>
      </c>
      <c r="BM815">
        <v>1</v>
      </c>
      <c r="BN815">
        <v>1</v>
      </c>
      <c r="BO815">
        <v>2</v>
      </c>
      <c r="BP815">
        <v>1</v>
      </c>
      <c r="BQ815">
        <v>17</v>
      </c>
      <c r="BR815">
        <v>-97</v>
      </c>
      <c r="BS815">
        <v>1</v>
      </c>
      <c r="BT815">
        <v>1</v>
      </c>
      <c r="BU815">
        <v>0</v>
      </c>
      <c r="BV815">
        <v>-99</v>
      </c>
      <c r="BW815">
        <v>0</v>
      </c>
      <c r="BY815">
        <v>0</v>
      </c>
      <c r="CA815">
        <v>0</v>
      </c>
      <c r="CC815">
        <v>0</v>
      </c>
      <c r="CE815">
        <v>0</v>
      </c>
      <c r="CG815">
        <v>0</v>
      </c>
      <c r="CI815">
        <v>0</v>
      </c>
      <c r="CJ815">
        <v>2</v>
      </c>
      <c r="CK815">
        <v>2</v>
      </c>
      <c r="CL815">
        <v>5</v>
      </c>
      <c r="CM815">
        <v>2</v>
      </c>
      <c r="CR815">
        <v>2</v>
      </c>
      <c r="CS815">
        <v>3</v>
      </c>
      <c r="CT815">
        <v>1</v>
      </c>
      <c r="CU815">
        <v>2</v>
      </c>
      <c r="CV815" t="s">
        <v>5920</v>
      </c>
      <c r="CW815">
        <v>902</v>
      </c>
      <c r="CX815">
        <v>15.03</v>
      </c>
      <c r="CY815">
        <v>2</v>
      </c>
      <c r="CZ815">
        <v>1</v>
      </c>
      <c r="DA815" t="s">
        <v>3254</v>
      </c>
      <c r="DC815">
        <v>1</v>
      </c>
      <c r="DD815">
        <v>1</v>
      </c>
      <c r="DE815">
        <v>14</v>
      </c>
      <c r="DN815" t="s">
        <v>3912</v>
      </c>
      <c r="DO815" t="s">
        <v>3912</v>
      </c>
      <c r="DP815" t="s">
        <v>3178</v>
      </c>
      <c r="DQ815" t="s">
        <v>202</v>
      </c>
      <c r="DR815" t="s">
        <v>202</v>
      </c>
      <c r="DT815">
        <v>1</v>
      </c>
      <c r="DV815">
        <v>1</v>
      </c>
      <c r="DW815">
        <v>0</v>
      </c>
      <c r="DX815">
        <v>1</v>
      </c>
      <c r="DY815">
        <v>2</v>
      </c>
      <c r="DZ815">
        <v>-97</v>
      </c>
      <c r="EB815">
        <v>6</v>
      </c>
      <c r="EC815">
        <v>2</v>
      </c>
      <c r="EE815">
        <v>5</v>
      </c>
      <c r="EF815">
        <v>1</v>
      </c>
      <c r="EG815">
        <v>1</v>
      </c>
      <c r="EI815">
        <v>4</v>
      </c>
      <c r="EJ815">
        <v>-97</v>
      </c>
      <c r="EL815">
        <v>2</v>
      </c>
      <c r="EM815">
        <v>4</v>
      </c>
      <c r="EN815">
        <v>2</v>
      </c>
      <c r="EO815">
        <v>2</v>
      </c>
      <c r="EP815">
        <v>1</v>
      </c>
      <c r="EQ815">
        <v>1</v>
      </c>
      <c r="ER815">
        <v>1</v>
      </c>
      <c r="EZ815">
        <v>1</v>
      </c>
      <c r="FA815">
        <v>-97</v>
      </c>
      <c r="FD815">
        <v>1</v>
      </c>
      <c r="FG815">
        <v>0</v>
      </c>
      <c r="FH815" t="s">
        <v>3179</v>
      </c>
      <c r="FI815">
        <v>1</v>
      </c>
      <c r="FJ815" t="s">
        <v>204</v>
      </c>
      <c r="FK815">
        <v>5</v>
      </c>
      <c r="FL815">
        <v>12</v>
      </c>
      <c r="FM815">
        <v>0</v>
      </c>
      <c r="FN815">
        <v>2.5</v>
      </c>
      <c r="FO815" t="s">
        <v>2212</v>
      </c>
      <c r="FP815">
        <v>7.5</v>
      </c>
      <c r="FQ815" t="s">
        <v>3287</v>
      </c>
      <c r="FR815" t="s">
        <v>3189</v>
      </c>
      <c r="FS815">
        <v>0</v>
      </c>
      <c r="FT815">
        <v>1</v>
      </c>
      <c r="FU815" t="s">
        <v>2221</v>
      </c>
      <c r="FV815" t="s">
        <v>3182</v>
      </c>
      <c r="FW815">
        <v>0</v>
      </c>
      <c r="FX815">
        <v>1</v>
      </c>
      <c r="FY815">
        <v>0</v>
      </c>
      <c r="FZ815">
        <v>0</v>
      </c>
      <c r="GA815">
        <v>9502</v>
      </c>
      <c r="GB815">
        <v>38</v>
      </c>
      <c r="GC815">
        <v>250.05263160000001</v>
      </c>
      <c r="GD815" t="s">
        <v>2407</v>
      </c>
      <c r="GE815">
        <v>0</v>
      </c>
      <c r="HG815" t="s">
        <v>202</v>
      </c>
      <c r="HJ815">
        <v>0</v>
      </c>
    </row>
    <row r="816" spans="1:218" x14ac:dyDescent="0.3">
      <c r="A816">
        <v>540</v>
      </c>
      <c r="B816" t="s">
        <v>3264</v>
      </c>
      <c r="C816" t="s">
        <v>5888</v>
      </c>
      <c r="D816" t="s">
        <v>194</v>
      </c>
      <c r="E816">
        <v>1</v>
      </c>
      <c r="F816" t="s">
        <v>202</v>
      </c>
      <c r="H816">
        <v>1</v>
      </c>
      <c r="M816">
        <v>1</v>
      </c>
      <c r="N816">
        <v>1</v>
      </c>
      <c r="U816">
        <v>1</v>
      </c>
      <c r="W816">
        <v>1</v>
      </c>
      <c r="X816" t="s">
        <v>3174</v>
      </c>
      <c r="Y816">
        <v>1</v>
      </c>
      <c r="Z816">
        <v>1</v>
      </c>
      <c r="AA816">
        <v>3</v>
      </c>
      <c r="AD816" t="s">
        <v>202</v>
      </c>
      <c r="AE816">
        <v>1</v>
      </c>
      <c r="AF816">
        <v>1</v>
      </c>
      <c r="AG816">
        <v>1</v>
      </c>
      <c r="AH816">
        <v>1</v>
      </c>
      <c r="AI816">
        <v>1</v>
      </c>
      <c r="AJ816">
        <v>2</v>
      </c>
      <c r="AK816" t="s">
        <v>4383</v>
      </c>
      <c r="AL816">
        <v>1</v>
      </c>
      <c r="AM816">
        <v>2</v>
      </c>
      <c r="AN816">
        <v>1</v>
      </c>
      <c r="AO816">
        <v>2</v>
      </c>
      <c r="AP816">
        <v>2</v>
      </c>
      <c r="AQ816">
        <v>1</v>
      </c>
      <c r="AR816" t="s">
        <v>4384</v>
      </c>
      <c r="AS816">
        <v>1</v>
      </c>
      <c r="AT816">
        <v>1</v>
      </c>
      <c r="AU816">
        <v>1</v>
      </c>
      <c r="AV816">
        <v>1</v>
      </c>
      <c r="AW816">
        <v>7</v>
      </c>
      <c r="AX816">
        <v>1</v>
      </c>
      <c r="AY816">
        <v>4</v>
      </c>
      <c r="BE816">
        <v>1</v>
      </c>
      <c r="BF816">
        <v>4</v>
      </c>
      <c r="BG816">
        <v>1</v>
      </c>
      <c r="BH816">
        <v>4</v>
      </c>
      <c r="BI816">
        <v>1</v>
      </c>
      <c r="BJ816">
        <v>1</v>
      </c>
      <c r="BK816">
        <v>1</v>
      </c>
      <c r="BL816">
        <v>1</v>
      </c>
      <c r="BM816">
        <v>1</v>
      </c>
      <c r="BN816">
        <v>1</v>
      </c>
      <c r="BO816">
        <v>4</v>
      </c>
      <c r="BP816">
        <v>1</v>
      </c>
      <c r="BQ816">
        <v>8</v>
      </c>
      <c r="BR816">
        <v>2</v>
      </c>
      <c r="BS816">
        <v>1</v>
      </c>
      <c r="BT816">
        <v>3</v>
      </c>
      <c r="BV816">
        <v>0</v>
      </c>
      <c r="BX816">
        <v>1</v>
      </c>
      <c r="BZ816">
        <v>0</v>
      </c>
      <c r="CB816">
        <v>0</v>
      </c>
      <c r="CD816">
        <v>1</v>
      </c>
      <c r="CF816">
        <v>1</v>
      </c>
      <c r="CJ816">
        <v>1</v>
      </c>
      <c r="CK816">
        <v>2</v>
      </c>
      <c r="CL816">
        <v>8</v>
      </c>
      <c r="CM816">
        <v>1</v>
      </c>
      <c r="CR816">
        <v>2</v>
      </c>
      <c r="CS816">
        <v>10</v>
      </c>
      <c r="CT816">
        <v>1</v>
      </c>
      <c r="CU816">
        <v>2</v>
      </c>
      <c r="CV816" t="s">
        <v>1771</v>
      </c>
      <c r="CW816">
        <v>668</v>
      </c>
      <c r="CX816">
        <v>11.13</v>
      </c>
      <c r="CY816">
        <v>2</v>
      </c>
      <c r="CZ816">
        <v>1</v>
      </c>
      <c r="DA816" t="s">
        <v>3347</v>
      </c>
      <c r="DC816">
        <v>1</v>
      </c>
      <c r="DD816">
        <v>1</v>
      </c>
      <c r="DE816">
        <v>16</v>
      </c>
      <c r="DN816" t="s">
        <v>3912</v>
      </c>
      <c r="DO816" t="s">
        <v>3912</v>
      </c>
      <c r="DP816" t="s">
        <v>3178</v>
      </c>
      <c r="DQ816" t="s">
        <v>202</v>
      </c>
      <c r="DR816" t="s">
        <v>202</v>
      </c>
      <c r="DT816">
        <v>1</v>
      </c>
      <c r="DV816">
        <v>1</v>
      </c>
      <c r="DW816">
        <v>0</v>
      </c>
      <c r="DX816">
        <v>3</v>
      </c>
      <c r="DY816">
        <v>2</v>
      </c>
      <c r="DZ816">
        <v>1</v>
      </c>
      <c r="EA816">
        <v>30</v>
      </c>
      <c r="EB816">
        <f>IF(EA816&gt;=30,1,IF(EA816&gt;=20,2,IF(EA816&gt;=15,3,IF(EA816&gt;=10,4,IF(EA816&gt;=5,5,IF(EA816&gt;0,6,0))))))</f>
        <v>1</v>
      </c>
      <c r="EC816">
        <v>2</v>
      </c>
      <c r="EE816">
        <v>5</v>
      </c>
      <c r="EF816">
        <v>2</v>
      </c>
      <c r="EH816">
        <v>5</v>
      </c>
      <c r="EI816">
        <v>1</v>
      </c>
      <c r="EL816">
        <v>2</v>
      </c>
      <c r="EM816">
        <v>3</v>
      </c>
      <c r="EN816">
        <v>2</v>
      </c>
      <c r="EO816">
        <v>2</v>
      </c>
      <c r="EP816">
        <v>1</v>
      </c>
      <c r="EQ816">
        <v>2</v>
      </c>
      <c r="ER816">
        <v>1</v>
      </c>
      <c r="EZ816">
        <v>1</v>
      </c>
      <c r="FA816">
        <v>-97</v>
      </c>
      <c r="FD816">
        <v>1</v>
      </c>
      <c r="FG816">
        <v>0</v>
      </c>
      <c r="FH816" t="s">
        <v>3179</v>
      </c>
      <c r="FI816">
        <v>1</v>
      </c>
      <c r="FJ816" t="s">
        <v>204</v>
      </c>
      <c r="FK816">
        <v>5</v>
      </c>
      <c r="FL816">
        <v>12</v>
      </c>
      <c r="FM816">
        <v>12</v>
      </c>
      <c r="FN816">
        <v>30</v>
      </c>
      <c r="FO816" t="s">
        <v>2212</v>
      </c>
      <c r="FP816">
        <v>3.5</v>
      </c>
      <c r="FQ816" t="s">
        <v>3287</v>
      </c>
      <c r="FR816" t="s">
        <v>3189</v>
      </c>
      <c r="FS816">
        <v>0</v>
      </c>
      <c r="FT816">
        <v>1</v>
      </c>
      <c r="FU816" t="s">
        <v>2221</v>
      </c>
      <c r="FV816" t="s">
        <v>4754</v>
      </c>
      <c r="FW816">
        <v>0</v>
      </c>
      <c r="FX816">
        <v>1</v>
      </c>
      <c r="FY816">
        <v>0</v>
      </c>
      <c r="FZ816">
        <v>0</v>
      </c>
      <c r="GA816">
        <v>14027</v>
      </c>
      <c r="GB816">
        <v>56</v>
      </c>
      <c r="GC816">
        <v>250.48214290000001</v>
      </c>
      <c r="GD816" t="s">
        <v>2407</v>
      </c>
      <c r="GE816">
        <v>1</v>
      </c>
      <c r="HG816" t="s">
        <v>202</v>
      </c>
      <c r="HJ816">
        <v>0</v>
      </c>
    </row>
    <row r="817" spans="1:218" x14ac:dyDescent="0.3">
      <c r="A817">
        <v>229</v>
      </c>
      <c r="B817" t="s">
        <v>3190</v>
      </c>
      <c r="C817" t="s">
        <v>5779</v>
      </c>
      <c r="D817" t="s">
        <v>265</v>
      </c>
      <c r="E817">
        <v>1</v>
      </c>
      <c r="F817" t="s">
        <v>202</v>
      </c>
      <c r="H817">
        <v>1</v>
      </c>
      <c r="M817">
        <v>1</v>
      </c>
      <c r="N817">
        <v>1</v>
      </c>
      <c r="U817">
        <v>1</v>
      </c>
      <c r="W817">
        <v>1</v>
      </c>
      <c r="X817" t="s">
        <v>3174</v>
      </c>
      <c r="Y817">
        <v>1</v>
      </c>
      <c r="Z817">
        <v>1</v>
      </c>
      <c r="AA817">
        <v>5</v>
      </c>
      <c r="AD817" t="s">
        <v>202</v>
      </c>
      <c r="AE817">
        <v>1</v>
      </c>
      <c r="AF817">
        <v>1</v>
      </c>
      <c r="AG817">
        <v>1</v>
      </c>
      <c r="AH817">
        <v>2</v>
      </c>
      <c r="AI817">
        <v>2</v>
      </c>
      <c r="AJ817">
        <v>2</v>
      </c>
      <c r="AK817" t="s">
        <v>5780</v>
      </c>
      <c r="AL817">
        <v>1</v>
      </c>
      <c r="AM817">
        <v>2</v>
      </c>
      <c r="AN817">
        <v>1</v>
      </c>
      <c r="AO817">
        <v>2</v>
      </c>
      <c r="AP817">
        <v>2</v>
      </c>
      <c r="AQ817">
        <v>1</v>
      </c>
      <c r="AR817" t="s">
        <v>5781</v>
      </c>
      <c r="AS817">
        <v>2</v>
      </c>
      <c r="AT817">
        <v>1</v>
      </c>
      <c r="AU817">
        <v>1</v>
      </c>
      <c r="AV817">
        <v>1</v>
      </c>
      <c r="AW817">
        <v>7</v>
      </c>
      <c r="AX817">
        <v>1</v>
      </c>
      <c r="AY817">
        <v>6</v>
      </c>
      <c r="AZ817">
        <v>3</v>
      </c>
      <c r="BA817">
        <v>5</v>
      </c>
      <c r="BB817">
        <v>1</v>
      </c>
      <c r="BC817">
        <v>4</v>
      </c>
      <c r="BD817">
        <v>2</v>
      </c>
      <c r="BE817">
        <v>1</v>
      </c>
      <c r="BF817">
        <v>3</v>
      </c>
      <c r="BG817">
        <v>1</v>
      </c>
      <c r="BH817">
        <v>1</v>
      </c>
      <c r="BI817">
        <v>1</v>
      </c>
      <c r="BJ817">
        <v>0</v>
      </c>
      <c r="BM817">
        <v>1</v>
      </c>
      <c r="BN817">
        <v>1</v>
      </c>
      <c r="BO817">
        <v>4</v>
      </c>
      <c r="BP817">
        <v>1</v>
      </c>
      <c r="BQ817">
        <v>10</v>
      </c>
      <c r="BR817">
        <v>3</v>
      </c>
      <c r="BS817">
        <v>1</v>
      </c>
      <c r="BT817">
        <v>2</v>
      </c>
      <c r="BV817">
        <v>1</v>
      </c>
      <c r="BX817">
        <v>0</v>
      </c>
      <c r="BZ817">
        <v>0</v>
      </c>
      <c r="CB817">
        <v>0</v>
      </c>
      <c r="CD817">
        <v>1</v>
      </c>
      <c r="CJ817">
        <v>1</v>
      </c>
      <c r="CK817">
        <v>2</v>
      </c>
      <c r="CL817">
        <v>-98</v>
      </c>
      <c r="CM817">
        <v>1</v>
      </c>
      <c r="CR817">
        <v>2</v>
      </c>
      <c r="CS817">
        <v>-98</v>
      </c>
      <c r="CT817">
        <v>1</v>
      </c>
      <c r="CU817">
        <v>2</v>
      </c>
      <c r="CV817" t="s">
        <v>5782</v>
      </c>
      <c r="CW817">
        <v>558</v>
      </c>
      <c r="CX817">
        <v>9.3000000000000007</v>
      </c>
      <c r="CY817">
        <v>2</v>
      </c>
      <c r="CZ817">
        <v>1</v>
      </c>
      <c r="DA817" t="s">
        <v>397</v>
      </c>
      <c r="DC817">
        <v>1</v>
      </c>
      <c r="DD817">
        <v>1</v>
      </c>
      <c r="DE817">
        <v>29</v>
      </c>
      <c r="DN817" t="s">
        <v>3177</v>
      </c>
      <c r="DO817" t="s">
        <v>3177</v>
      </c>
      <c r="DP817" t="s">
        <v>3178</v>
      </c>
      <c r="DQ817" t="s">
        <v>202</v>
      </c>
      <c r="DR817" t="s">
        <v>202</v>
      </c>
      <c r="DT817">
        <v>1</v>
      </c>
      <c r="DV817">
        <v>1</v>
      </c>
      <c r="DW817">
        <v>0</v>
      </c>
      <c r="DX817">
        <v>5</v>
      </c>
      <c r="DY817">
        <v>2</v>
      </c>
      <c r="DZ817">
        <v>1</v>
      </c>
      <c r="EA817">
        <v>10</v>
      </c>
      <c r="EB817">
        <f>IF(EA817&gt;=30,1,IF(EA817&gt;=20,2,IF(EA817&gt;=15,3,IF(EA817&gt;=10,4,IF(EA817&gt;=5,5,IF(EA817&gt;0,6,0))))))</f>
        <v>4</v>
      </c>
      <c r="EC817">
        <v>2</v>
      </c>
      <c r="EE817">
        <v>6</v>
      </c>
      <c r="EF817">
        <v>2</v>
      </c>
      <c r="EH817">
        <v>6</v>
      </c>
      <c r="EI817">
        <v>1</v>
      </c>
      <c r="EL817">
        <v>1</v>
      </c>
      <c r="EM817">
        <v>3</v>
      </c>
      <c r="EN817">
        <v>2</v>
      </c>
      <c r="EO817">
        <v>2</v>
      </c>
      <c r="EP817">
        <v>2</v>
      </c>
      <c r="EZ817">
        <v>1</v>
      </c>
      <c r="FA817">
        <v>1</v>
      </c>
      <c r="FD817">
        <v>8</v>
      </c>
      <c r="FG817">
        <v>0</v>
      </c>
      <c r="FH817" t="s">
        <v>3179</v>
      </c>
      <c r="FI817">
        <v>1</v>
      </c>
      <c r="FJ817" t="s">
        <v>204</v>
      </c>
      <c r="FK817">
        <v>6</v>
      </c>
      <c r="FL817">
        <v>12</v>
      </c>
      <c r="FM817">
        <v>12</v>
      </c>
      <c r="FN817">
        <v>10</v>
      </c>
      <c r="FO817" t="s">
        <v>2206</v>
      </c>
      <c r="FP817">
        <v>3.5</v>
      </c>
      <c r="FQ817" t="s">
        <v>3287</v>
      </c>
      <c r="FR817" t="s">
        <v>3189</v>
      </c>
      <c r="FS817">
        <v>0</v>
      </c>
      <c r="FT817">
        <v>0</v>
      </c>
      <c r="FU817" t="s">
        <v>2207</v>
      </c>
      <c r="FV817" t="s">
        <v>2207</v>
      </c>
      <c r="FW817">
        <v>0</v>
      </c>
      <c r="FX817">
        <v>1</v>
      </c>
      <c r="FY817">
        <v>0</v>
      </c>
      <c r="FZ817">
        <v>0</v>
      </c>
      <c r="GA817">
        <v>15709</v>
      </c>
      <c r="GB817">
        <v>72</v>
      </c>
      <c r="GC817">
        <v>218.18055559999999</v>
      </c>
      <c r="GD817" t="s">
        <v>2407</v>
      </c>
      <c r="GE817">
        <v>1</v>
      </c>
      <c r="HG817" t="s">
        <v>202</v>
      </c>
      <c r="HJ817">
        <v>0</v>
      </c>
    </row>
    <row r="818" spans="1:218" x14ac:dyDescent="0.3">
      <c r="A818">
        <v>230</v>
      </c>
      <c r="B818" t="s">
        <v>3279</v>
      </c>
      <c r="C818" t="s">
        <v>5783</v>
      </c>
      <c r="D818" t="s">
        <v>212</v>
      </c>
      <c r="E818">
        <v>1</v>
      </c>
      <c r="F818" t="s">
        <v>202</v>
      </c>
      <c r="H818">
        <v>1</v>
      </c>
      <c r="M818">
        <v>1</v>
      </c>
      <c r="N818">
        <v>1</v>
      </c>
      <c r="U818">
        <v>1</v>
      </c>
      <c r="W818">
        <v>1</v>
      </c>
      <c r="X818" t="s">
        <v>3174</v>
      </c>
      <c r="Y818">
        <v>1</v>
      </c>
      <c r="Z818">
        <v>1</v>
      </c>
      <c r="AA818">
        <v>1</v>
      </c>
      <c r="AD818" t="s">
        <v>202</v>
      </c>
      <c r="AE818">
        <v>1</v>
      </c>
      <c r="AF818">
        <v>1</v>
      </c>
      <c r="AG818">
        <v>1</v>
      </c>
      <c r="AH818">
        <v>1</v>
      </c>
      <c r="AI818">
        <v>1</v>
      </c>
      <c r="AJ818">
        <v>-98</v>
      </c>
      <c r="AK818" t="s">
        <v>5784</v>
      </c>
      <c r="AL818">
        <v>1</v>
      </c>
      <c r="AM818">
        <v>1</v>
      </c>
      <c r="AN818">
        <v>1</v>
      </c>
      <c r="AO818">
        <v>2</v>
      </c>
      <c r="AP818">
        <v>2</v>
      </c>
      <c r="AQ818">
        <v>2</v>
      </c>
      <c r="AR818" t="s">
        <v>5785</v>
      </c>
      <c r="AS818">
        <v>-97</v>
      </c>
      <c r="AT818">
        <v>1</v>
      </c>
      <c r="AU818">
        <v>1</v>
      </c>
      <c r="AV818">
        <v>1</v>
      </c>
      <c r="AW818">
        <v>7</v>
      </c>
      <c r="AX818">
        <v>1</v>
      </c>
      <c r="AY818">
        <v>1</v>
      </c>
      <c r="BE818">
        <v>1</v>
      </c>
      <c r="BF818">
        <v>2</v>
      </c>
      <c r="BG818">
        <v>1</v>
      </c>
      <c r="BH818">
        <v>2</v>
      </c>
      <c r="BI818">
        <v>1</v>
      </c>
      <c r="BJ818">
        <v>0</v>
      </c>
      <c r="BM818">
        <v>1</v>
      </c>
      <c r="BN818">
        <v>1</v>
      </c>
      <c r="BO818">
        <v>4</v>
      </c>
      <c r="BP818">
        <v>1</v>
      </c>
      <c r="BQ818">
        <v>20</v>
      </c>
      <c r="BR818">
        <v>3</v>
      </c>
      <c r="BS818">
        <v>1</v>
      </c>
      <c r="BT818">
        <v>3</v>
      </c>
      <c r="BV818">
        <v>0</v>
      </c>
      <c r="BX818">
        <v>1</v>
      </c>
      <c r="BZ818">
        <v>0</v>
      </c>
      <c r="CB818">
        <v>0</v>
      </c>
      <c r="CD818">
        <v>2</v>
      </c>
      <c r="CJ818">
        <v>1</v>
      </c>
      <c r="CK818">
        <v>2</v>
      </c>
      <c r="CL818">
        <v>6</v>
      </c>
      <c r="CM818">
        <v>1</v>
      </c>
      <c r="CR818">
        <v>2</v>
      </c>
      <c r="CS818">
        <v>-98</v>
      </c>
      <c r="CT818">
        <v>1</v>
      </c>
      <c r="CU818">
        <v>2</v>
      </c>
      <c r="CV818" t="s">
        <v>1004</v>
      </c>
      <c r="CW818">
        <v>961</v>
      </c>
      <c r="CX818">
        <v>16.02</v>
      </c>
      <c r="CY818">
        <v>2</v>
      </c>
      <c r="CZ818">
        <v>1</v>
      </c>
      <c r="DA818" t="s">
        <v>1260</v>
      </c>
      <c r="DC818">
        <v>1</v>
      </c>
      <c r="DD818">
        <v>1</v>
      </c>
      <c r="DE818">
        <v>2</v>
      </c>
      <c r="DN818" t="s">
        <v>3177</v>
      </c>
      <c r="DO818" t="s">
        <v>3177</v>
      </c>
      <c r="DP818" t="s">
        <v>3178</v>
      </c>
      <c r="DQ818" t="s">
        <v>202</v>
      </c>
      <c r="DR818" t="s">
        <v>202</v>
      </c>
      <c r="DT818">
        <v>1</v>
      </c>
      <c r="DV818">
        <v>1</v>
      </c>
      <c r="DW818">
        <v>0</v>
      </c>
      <c r="DX818">
        <v>1</v>
      </c>
      <c r="DY818">
        <v>2</v>
      </c>
      <c r="DZ818">
        <v>-97</v>
      </c>
      <c r="EB818">
        <v>3</v>
      </c>
      <c r="EC818">
        <v>2</v>
      </c>
      <c r="EE818">
        <v>20</v>
      </c>
      <c r="EF818">
        <v>2</v>
      </c>
      <c r="EH818">
        <v>10</v>
      </c>
      <c r="EI818">
        <v>3</v>
      </c>
      <c r="EJ818">
        <v>1</v>
      </c>
      <c r="EK818">
        <v>9</v>
      </c>
      <c r="EL818">
        <v>1</v>
      </c>
      <c r="EM818">
        <v>3</v>
      </c>
      <c r="EN818">
        <v>2</v>
      </c>
      <c r="EO818">
        <v>2</v>
      </c>
      <c r="EP818">
        <v>1</v>
      </c>
      <c r="EQ818">
        <v>2</v>
      </c>
      <c r="ER818">
        <v>2</v>
      </c>
      <c r="ES818">
        <v>1</v>
      </c>
      <c r="ET818">
        <v>15</v>
      </c>
      <c r="EU818">
        <f>IF(ET818&gt;=30,1,IF(ET818&gt;=20,2,IF(ET818&gt;=15,3,IF(ET818&gt;=10,4,IF(ET818&gt;=5,5,IF(ET818&gt;0,6,0))))))</f>
        <v>3</v>
      </c>
      <c r="EV818">
        <v>10</v>
      </c>
      <c r="EW818">
        <v>3</v>
      </c>
      <c r="EY818">
        <v>4</v>
      </c>
      <c r="EZ818">
        <v>1</v>
      </c>
      <c r="FA818">
        <v>1</v>
      </c>
      <c r="FD818">
        <v>2</v>
      </c>
      <c r="FG818">
        <v>1</v>
      </c>
      <c r="FH818" t="s">
        <v>3179</v>
      </c>
      <c r="FI818">
        <v>1</v>
      </c>
      <c r="FJ818" t="s">
        <v>204</v>
      </c>
      <c r="FK818">
        <v>20</v>
      </c>
      <c r="FL818">
        <v>12</v>
      </c>
      <c r="FM818">
        <v>9</v>
      </c>
      <c r="FN818">
        <v>17.5</v>
      </c>
      <c r="FO818" t="s">
        <v>2206</v>
      </c>
      <c r="FP818">
        <v>3.5</v>
      </c>
      <c r="FQ818" t="s">
        <v>3287</v>
      </c>
      <c r="FR818" t="s">
        <v>3189</v>
      </c>
      <c r="FS818">
        <v>0</v>
      </c>
      <c r="FT818">
        <v>1</v>
      </c>
      <c r="FU818" t="s">
        <v>2213</v>
      </c>
      <c r="FV818" t="s">
        <v>4754</v>
      </c>
      <c r="FW818">
        <v>0</v>
      </c>
      <c r="FX818">
        <v>1</v>
      </c>
      <c r="FY818">
        <v>0</v>
      </c>
      <c r="FZ818">
        <v>0</v>
      </c>
      <c r="GA818">
        <v>59048</v>
      </c>
      <c r="GB818">
        <v>201</v>
      </c>
      <c r="GC818">
        <v>293.7711443</v>
      </c>
      <c r="GD818" t="s">
        <v>2407</v>
      </c>
      <c r="GE818">
        <v>0.75</v>
      </c>
      <c r="HG818" t="s">
        <v>202</v>
      </c>
      <c r="HJ818">
        <v>0</v>
      </c>
    </row>
    <row r="819" spans="1:218" x14ac:dyDescent="0.3">
      <c r="A819">
        <v>232</v>
      </c>
      <c r="B819" t="s">
        <v>3225</v>
      </c>
      <c r="C819" t="s">
        <v>5786</v>
      </c>
      <c r="D819" t="s">
        <v>212</v>
      </c>
      <c r="E819">
        <v>1</v>
      </c>
      <c r="F819" t="s">
        <v>202</v>
      </c>
      <c r="H819">
        <v>1</v>
      </c>
      <c r="M819">
        <v>1</v>
      </c>
      <c r="N819">
        <v>1</v>
      </c>
      <c r="U819">
        <v>1</v>
      </c>
      <c r="W819">
        <v>1</v>
      </c>
      <c r="X819" t="s">
        <v>3174</v>
      </c>
      <c r="Y819">
        <v>1</v>
      </c>
      <c r="Z819">
        <v>1</v>
      </c>
      <c r="AA819">
        <v>3</v>
      </c>
      <c r="AD819" t="s">
        <v>202</v>
      </c>
      <c r="AE819">
        <v>1</v>
      </c>
      <c r="AF819">
        <v>1</v>
      </c>
      <c r="AG819">
        <v>1</v>
      </c>
      <c r="AH819">
        <v>1</v>
      </c>
      <c r="AI819">
        <v>1</v>
      </c>
      <c r="AJ819">
        <v>1</v>
      </c>
      <c r="AK819" t="s">
        <v>5787</v>
      </c>
      <c r="AL819">
        <v>2</v>
      </c>
      <c r="AM819">
        <v>2</v>
      </c>
      <c r="AN819">
        <v>2</v>
      </c>
      <c r="AO819">
        <v>2</v>
      </c>
      <c r="AP819">
        <v>2</v>
      </c>
      <c r="AQ819">
        <v>2</v>
      </c>
      <c r="AR819" t="s">
        <v>5788</v>
      </c>
      <c r="AS819">
        <v>3</v>
      </c>
      <c r="AT819">
        <v>1</v>
      </c>
      <c r="AU819">
        <v>1</v>
      </c>
      <c r="AV819">
        <v>1</v>
      </c>
      <c r="AW819">
        <v>7</v>
      </c>
      <c r="AX819">
        <v>4</v>
      </c>
      <c r="AY819">
        <v>3</v>
      </c>
      <c r="BE819">
        <v>1</v>
      </c>
      <c r="BF819">
        <v>2</v>
      </c>
      <c r="BG819">
        <v>1</v>
      </c>
      <c r="BH819">
        <v>2</v>
      </c>
      <c r="BI819">
        <v>1</v>
      </c>
      <c r="BJ819">
        <v>0</v>
      </c>
      <c r="BM819">
        <v>2</v>
      </c>
      <c r="BN819">
        <v>1</v>
      </c>
      <c r="BO819">
        <v>2</v>
      </c>
      <c r="BP819">
        <v>1</v>
      </c>
      <c r="BQ819">
        <v>23</v>
      </c>
      <c r="BR819">
        <v>4</v>
      </c>
      <c r="BS819">
        <v>1</v>
      </c>
      <c r="BT819">
        <v>2</v>
      </c>
      <c r="BU819">
        <v>2</v>
      </c>
      <c r="BV819">
        <v>0</v>
      </c>
      <c r="BW819">
        <v>2</v>
      </c>
      <c r="BX819">
        <v>0</v>
      </c>
      <c r="BY819">
        <v>2</v>
      </c>
      <c r="BZ819">
        <v>0</v>
      </c>
      <c r="CA819">
        <v>2</v>
      </c>
      <c r="CB819">
        <v>0</v>
      </c>
      <c r="CC819">
        <v>2</v>
      </c>
      <c r="CD819">
        <v>0</v>
      </c>
      <c r="CE819">
        <v>2</v>
      </c>
      <c r="CF819">
        <v>0</v>
      </c>
      <c r="CG819">
        <v>2</v>
      </c>
      <c r="CH819">
        <v>2</v>
      </c>
      <c r="CI819">
        <v>2</v>
      </c>
      <c r="CJ819">
        <v>1</v>
      </c>
      <c r="CK819">
        <v>1</v>
      </c>
      <c r="CL819">
        <v>3</v>
      </c>
      <c r="CM819">
        <v>1</v>
      </c>
      <c r="CR819">
        <v>2</v>
      </c>
      <c r="CS819">
        <v>3</v>
      </c>
      <c r="CT819">
        <v>1</v>
      </c>
      <c r="CU819">
        <v>2</v>
      </c>
      <c r="CV819" t="s">
        <v>5789</v>
      </c>
      <c r="CW819">
        <v>870</v>
      </c>
      <c r="CX819">
        <v>14.5</v>
      </c>
      <c r="CY819">
        <v>2</v>
      </c>
      <c r="CZ819">
        <v>1</v>
      </c>
      <c r="DA819" t="s">
        <v>4081</v>
      </c>
      <c r="DC819">
        <v>1</v>
      </c>
      <c r="DD819">
        <v>1</v>
      </c>
      <c r="DE819">
        <v>3</v>
      </c>
      <c r="DN819" t="s">
        <v>3177</v>
      </c>
      <c r="DO819" t="s">
        <v>3177</v>
      </c>
      <c r="DP819" t="s">
        <v>3178</v>
      </c>
      <c r="DQ819" t="s">
        <v>202</v>
      </c>
      <c r="DR819" t="s">
        <v>202</v>
      </c>
      <c r="DT819">
        <v>1</v>
      </c>
      <c r="DV819">
        <v>1</v>
      </c>
      <c r="DW819">
        <v>0</v>
      </c>
      <c r="DX819">
        <v>3</v>
      </c>
      <c r="DY819">
        <v>2</v>
      </c>
      <c r="DZ819">
        <v>-97</v>
      </c>
      <c r="EB819">
        <v>5</v>
      </c>
      <c r="EC819">
        <v>2</v>
      </c>
      <c r="EE819">
        <v>5</v>
      </c>
      <c r="EF819">
        <v>-97</v>
      </c>
      <c r="EI819">
        <v>1</v>
      </c>
      <c r="EL819">
        <v>1</v>
      </c>
      <c r="EM819">
        <v>2</v>
      </c>
      <c r="EN819">
        <v>2</v>
      </c>
      <c r="EO819">
        <v>2</v>
      </c>
      <c r="EP819">
        <v>1</v>
      </c>
      <c r="EQ819">
        <v>2</v>
      </c>
      <c r="ER819">
        <v>2</v>
      </c>
      <c r="ES819">
        <v>-97</v>
      </c>
      <c r="EU819">
        <v>-97</v>
      </c>
      <c r="EV819">
        <v>6</v>
      </c>
      <c r="EW819">
        <v>1</v>
      </c>
      <c r="EY819">
        <v>2</v>
      </c>
      <c r="EZ819">
        <v>2</v>
      </c>
      <c r="FE819">
        <v>3</v>
      </c>
      <c r="FG819">
        <v>0</v>
      </c>
      <c r="FH819" t="s">
        <v>3179</v>
      </c>
      <c r="FI819">
        <v>1</v>
      </c>
      <c r="FJ819" t="s">
        <v>204</v>
      </c>
      <c r="FK819">
        <v>5</v>
      </c>
      <c r="FL819">
        <v>12</v>
      </c>
      <c r="FM819">
        <v>12</v>
      </c>
      <c r="FN819">
        <v>7.5</v>
      </c>
      <c r="FO819" t="s">
        <v>2206</v>
      </c>
      <c r="FP819">
        <v>1.5</v>
      </c>
      <c r="FQ819" t="s">
        <v>3287</v>
      </c>
      <c r="FR819" t="s">
        <v>3189</v>
      </c>
      <c r="FS819">
        <v>0</v>
      </c>
      <c r="FT819">
        <v>1</v>
      </c>
      <c r="FU819" t="s">
        <v>2213</v>
      </c>
      <c r="FV819" t="s">
        <v>4754</v>
      </c>
      <c r="FW819">
        <v>1</v>
      </c>
      <c r="FX819">
        <v>0</v>
      </c>
      <c r="FY819">
        <v>1</v>
      </c>
      <c r="FZ819">
        <v>0</v>
      </c>
      <c r="GA819">
        <v>39021</v>
      </c>
      <c r="GB819">
        <v>133</v>
      </c>
      <c r="GC819">
        <v>293.3909774</v>
      </c>
      <c r="GD819" t="s">
        <v>2407</v>
      </c>
      <c r="GE819">
        <v>1</v>
      </c>
      <c r="HG819" t="s">
        <v>202</v>
      </c>
      <c r="HI819">
        <v>1</v>
      </c>
      <c r="HJ819">
        <v>1</v>
      </c>
    </row>
    <row r="820" spans="1:218" x14ac:dyDescent="0.3">
      <c r="A820">
        <v>563</v>
      </c>
      <c r="B820" t="s">
        <v>3279</v>
      </c>
      <c r="C820" t="s">
        <v>5956</v>
      </c>
      <c r="D820" t="s">
        <v>212</v>
      </c>
      <c r="E820">
        <v>1</v>
      </c>
      <c r="F820" t="s">
        <v>202</v>
      </c>
      <c r="H820">
        <v>1</v>
      </c>
      <c r="M820">
        <v>1</v>
      </c>
      <c r="N820">
        <v>1</v>
      </c>
      <c r="U820">
        <v>1</v>
      </c>
      <c r="W820">
        <v>1</v>
      </c>
      <c r="X820" t="s">
        <v>3174</v>
      </c>
      <c r="Y820">
        <v>1</v>
      </c>
      <c r="Z820">
        <v>1</v>
      </c>
      <c r="AA820">
        <v>1</v>
      </c>
      <c r="AD820" t="s">
        <v>202</v>
      </c>
      <c r="AE820">
        <v>1</v>
      </c>
      <c r="AF820">
        <v>1</v>
      </c>
      <c r="AG820">
        <v>1</v>
      </c>
      <c r="AH820">
        <v>1</v>
      </c>
      <c r="AI820">
        <v>1</v>
      </c>
      <c r="AJ820">
        <v>1</v>
      </c>
      <c r="AK820" t="s">
        <v>5957</v>
      </c>
      <c r="AL820">
        <v>1</v>
      </c>
      <c r="AM820">
        <v>2</v>
      </c>
      <c r="AN820">
        <v>1</v>
      </c>
      <c r="AO820">
        <v>2</v>
      </c>
      <c r="AP820">
        <v>2</v>
      </c>
      <c r="AQ820">
        <v>1</v>
      </c>
      <c r="AR820" t="s">
        <v>5958</v>
      </c>
      <c r="AS820">
        <v>2</v>
      </c>
      <c r="AT820">
        <v>1</v>
      </c>
      <c r="AU820">
        <v>1</v>
      </c>
      <c r="AV820">
        <v>2</v>
      </c>
      <c r="AW820">
        <v>7</v>
      </c>
      <c r="AX820">
        <v>5</v>
      </c>
      <c r="AY820">
        <v>1</v>
      </c>
      <c r="BE820">
        <v>1</v>
      </c>
      <c r="BF820">
        <v>2</v>
      </c>
      <c r="BG820">
        <v>1</v>
      </c>
      <c r="BH820">
        <v>2</v>
      </c>
      <c r="BI820">
        <v>1</v>
      </c>
      <c r="BJ820">
        <v>0</v>
      </c>
      <c r="BM820">
        <v>1</v>
      </c>
      <c r="BN820">
        <v>1</v>
      </c>
      <c r="BO820">
        <v>3</v>
      </c>
      <c r="BP820">
        <v>1</v>
      </c>
      <c r="BQ820">
        <v>15</v>
      </c>
      <c r="BR820">
        <v>2</v>
      </c>
      <c r="BS820">
        <v>1</v>
      </c>
      <c r="BT820">
        <v>4</v>
      </c>
      <c r="BV820">
        <v>0</v>
      </c>
      <c r="BX820">
        <v>0</v>
      </c>
      <c r="BZ820">
        <v>2</v>
      </c>
      <c r="CB820">
        <v>0</v>
      </c>
      <c r="CD820">
        <v>0</v>
      </c>
      <c r="CF820">
        <v>2</v>
      </c>
      <c r="CJ820">
        <v>1</v>
      </c>
      <c r="CK820">
        <v>2</v>
      </c>
      <c r="CL820">
        <v>4</v>
      </c>
      <c r="CM820">
        <v>1</v>
      </c>
      <c r="CR820">
        <v>2</v>
      </c>
      <c r="CS820">
        <v>-98</v>
      </c>
      <c r="CT820">
        <v>1</v>
      </c>
      <c r="CU820">
        <v>2</v>
      </c>
      <c r="CV820" t="s">
        <v>5550</v>
      </c>
      <c r="CW820">
        <v>872</v>
      </c>
      <c r="CX820">
        <v>14.53</v>
      </c>
      <c r="CY820">
        <v>2</v>
      </c>
      <c r="CZ820">
        <v>1</v>
      </c>
      <c r="DA820" t="s">
        <v>4081</v>
      </c>
      <c r="DC820">
        <v>1</v>
      </c>
      <c r="DD820">
        <v>1</v>
      </c>
      <c r="DE820">
        <v>2</v>
      </c>
      <c r="DN820" t="s">
        <v>3912</v>
      </c>
      <c r="DO820" t="s">
        <v>3912</v>
      </c>
      <c r="DP820" t="s">
        <v>3178</v>
      </c>
      <c r="DQ820" t="s">
        <v>202</v>
      </c>
      <c r="DR820" t="s">
        <v>202</v>
      </c>
      <c r="DT820">
        <v>1</v>
      </c>
      <c r="DV820">
        <v>1</v>
      </c>
      <c r="DW820">
        <v>0</v>
      </c>
      <c r="DX820">
        <v>1</v>
      </c>
      <c r="DY820">
        <v>2</v>
      </c>
      <c r="DZ820">
        <v>-97</v>
      </c>
      <c r="EB820">
        <v>2</v>
      </c>
      <c r="EC820">
        <v>2</v>
      </c>
      <c r="EE820">
        <v>20</v>
      </c>
      <c r="EF820">
        <v>2</v>
      </c>
      <c r="EH820">
        <v>20</v>
      </c>
      <c r="EI820">
        <v>1</v>
      </c>
      <c r="EL820">
        <v>1</v>
      </c>
      <c r="EM820">
        <v>3</v>
      </c>
      <c r="EN820">
        <v>2</v>
      </c>
      <c r="EO820">
        <v>2</v>
      </c>
      <c r="EP820">
        <v>1</v>
      </c>
      <c r="EQ820">
        <v>2</v>
      </c>
      <c r="ER820">
        <v>1</v>
      </c>
      <c r="EZ820">
        <v>1</v>
      </c>
      <c r="FA820">
        <v>-97</v>
      </c>
      <c r="FD820">
        <v>1</v>
      </c>
      <c r="FG820">
        <v>0</v>
      </c>
      <c r="FH820" t="s">
        <v>3179</v>
      </c>
      <c r="FI820">
        <v>1</v>
      </c>
      <c r="FJ820" t="s">
        <v>204</v>
      </c>
      <c r="FK820">
        <v>20</v>
      </c>
      <c r="FL820">
        <v>12</v>
      </c>
      <c r="FM820">
        <v>12</v>
      </c>
      <c r="FN820">
        <v>25</v>
      </c>
      <c r="FO820" t="s">
        <v>2206</v>
      </c>
      <c r="FP820">
        <v>3.5</v>
      </c>
      <c r="FQ820" t="s">
        <v>3287</v>
      </c>
      <c r="FR820" t="s">
        <v>3189</v>
      </c>
      <c r="FS820">
        <v>0</v>
      </c>
      <c r="FT820">
        <v>1</v>
      </c>
      <c r="FU820" t="s">
        <v>2221</v>
      </c>
      <c r="FV820" t="s">
        <v>4754</v>
      </c>
      <c r="FW820">
        <v>0</v>
      </c>
      <c r="FX820">
        <v>1</v>
      </c>
      <c r="FY820">
        <v>0</v>
      </c>
      <c r="FZ820">
        <v>0</v>
      </c>
      <c r="GA820">
        <v>59048</v>
      </c>
      <c r="GB820">
        <v>201</v>
      </c>
      <c r="GC820">
        <v>293.7711443</v>
      </c>
      <c r="GD820" t="s">
        <v>2407</v>
      </c>
      <c r="GE820">
        <v>1</v>
      </c>
      <c r="HG820" t="s">
        <v>202</v>
      </c>
      <c r="HJ820">
        <v>0</v>
      </c>
    </row>
    <row r="821" spans="1:218" x14ac:dyDescent="0.3">
      <c r="A821">
        <v>242</v>
      </c>
      <c r="B821" t="s">
        <v>3250</v>
      </c>
      <c r="C821" t="s">
        <v>4511</v>
      </c>
      <c r="D821" t="s">
        <v>265</v>
      </c>
      <c r="E821">
        <v>1</v>
      </c>
      <c r="F821" t="s">
        <v>202</v>
      </c>
      <c r="H821">
        <v>1</v>
      </c>
      <c r="M821">
        <v>1</v>
      </c>
      <c r="N821">
        <v>1</v>
      </c>
      <c r="U821">
        <v>1</v>
      </c>
      <c r="W821">
        <v>1</v>
      </c>
      <c r="X821" t="s">
        <v>3174</v>
      </c>
      <c r="Y821">
        <v>1</v>
      </c>
      <c r="Z821">
        <v>1</v>
      </c>
      <c r="AA821">
        <v>7</v>
      </c>
      <c r="AD821" t="s">
        <v>202</v>
      </c>
      <c r="AE821">
        <v>1</v>
      </c>
      <c r="AF821">
        <v>2</v>
      </c>
      <c r="AG821">
        <v>2</v>
      </c>
      <c r="AH821">
        <v>2</v>
      </c>
      <c r="AI821">
        <v>2</v>
      </c>
      <c r="AJ821">
        <v>2</v>
      </c>
      <c r="AK821" t="s">
        <v>5794</v>
      </c>
      <c r="AL821">
        <v>1</v>
      </c>
      <c r="AM821">
        <v>2</v>
      </c>
      <c r="AN821">
        <v>1</v>
      </c>
      <c r="AO821">
        <v>2</v>
      </c>
      <c r="AP821">
        <v>2</v>
      </c>
      <c r="AQ821">
        <v>1</v>
      </c>
      <c r="AR821" t="s">
        <v>5795</v>
      </c>
      <c r="AS821">
        <v>2</v>
      </c>
      <c r="AT821">
        <v>1</v>
      </c>
      <c r="AU821">
        <v>1</v>
      </c>
      <c r="AV821">
        <v>2</v>
      </c>
      <c r="AW821">
        <v>7</v>
      </c>
      <c r="AX821">
        <v>1</v>
      </c>
      <c r="AY821">
        <v>1</v>
      </c>
      <c r="AZ821">
        <v>3</v>
      </c>
      <c r="BA821">
        <v>5</v>
      </c>
      <c r="BB821">
        <v>2</v>
      </c>
      <c r="BC821">
        <v>6</v>
      </c>
      <c r="BD821">
        <v>4</v>
      </c>
      <c r="BE821">
        <v>1</v>
      </c>
      <c r="BF821">
        <v>2</v>
      </c>
      <c r="BG821">
        <v>1</v>
      </c>
      <c r="BH821">
        <v>2</v>
      </c>
      <c r="BI821">
        <v>1</v>
      </c>
      <c r="BJ821">
        <v>0</v>
      </c>
      <c r="BM821">
        <v>1</v>
      </c>
      <c r="BN821">
        <v>1</v>
      </c>
      <c r="BO821">
        <v>4</v>
      </c>
      <c r="BP821">
        <v>1</v>
      </c>
      <c r="BQ821">
        <v>27</v>
      </c>
      <c r="BR821">
        <v>3</v>
      </c>
      <c r="BS821">
        <v>1</v>
      </c>
      <c r="BT821">
        <v>2</v>
      </c>
      <c r="BV821">
        <v>0</v>
      </c>
      <c r="BX821">
        <v>0</v>
      </c>
      <c r="BZ821">
        <v>0</v>
      </c>
      <c r="CB821">
        <v>0</v>
      </c>
      <c r="CD821">
        <v>2</v>
      </c>
      <c r="CJ821">
        <v>1</v>
      </c>
      <c r="CK821">
        <v>1</v>
      </c>
      <c r="CL821">
        <v>6</v>
      </c>
      <c r="CM821">
        <v>1</v>
      </c>
      <c r="CR821">
        <v>2</v>
      </c>
      <c r="CS821">
        <v>7</v>
      </c>
      <c r="CT821">
        <v>1</v>
      </c>
      <c r="CU821">
        <v>1</v>
      </c>
      <c r="CV821" t="s">
        <v>5796</v>
      </c>
      <c r="CW821">
        <v>696</v>
      </c>
      <c r="CX821">
        <v>11.6</v>
      </c>
      <c r="CY821">
        <v>2</v>
      </c>
      <c r="CZ821">
        <v>1</v>
      </c>
      <c r="DA821" t="s">
        <v>2399</v>
      </c>
      <c r="DC821">
        <v>1</v>
      </c>
      <c r="DD821">
        <v>1</v>
      </c>
      <c r="DE821">
        <v>27</v>
      </c>
      <c r="DN821" t="s">
        <v>3177</v>
      </c>
      <c r="DO821" t="s">
        <v>3177</v>
      </c>
      <c r="DP821" t="s">
        <v>3178</v>
      </c>
      <c r="DQ821" t="s">
        <v>202</v>
      </c>
      <c r="DR821" t="s">
        <v>202</v>
      </c>
      <c r="DT821">
        <v>1</v>
      </c>
      <c r="DV821">
        <v>1</v>
      </c>
      <c r="DW821">
        <v>0</v>
      </c>
      <c r="DX821">
        <v>7</v>
      </c>
      <c r="DY821">
        <v>2</v>
      </c>
      <c r="DZ821">
        <v>1</v>
      </c>
      <c r="EA821">
        <v>15</v>
      </c>
      <c r="EB821">
        <f>IF(EA821&gt;=30,1,IF(EA821&gt;=20,2,IF(EA821&gt;=15,3,IF(EA821&gt;=10,4,IF(EA821&gt;=5,5,IF(EA821&gt;0,6,0))))))</f>
        <v>3</v>
      </c>
      <c r="EC821">
        <v>2</v>
      </c>
      <c r="EE821">
        <v>15</v>
      </c>
      <c r="EF821">
        <v>2</v>
      </c>
      <c r="EH821">
        <v>3</v>
      </c>
      <c r="EI821">
        <v>1</v>
      </c>
      <c r="EL821">
        <v>1</v>
      </c>
      <c r="EM821">
        <v>3</v>
      </c>
      <c r="EN821">
        <v>2</v>
      </c>
      <c r="EO821">
        <v>2</v>
      </c>
      <c r="EP821">
        <v>1</v>
      </c>
      <c r="EQ821">
        <v>2</v>
      </c>
      <c r="ER821">
        <v>2</v>
      </c>
      <c r="ES821">
        <v>1</v>
      </c>
      <c r="ET821">
        <v>10</v>
      </c>
      <c r="EU821">
        <f>IF(ET821&gt;=30,1,IF(ET821&gt;=20,2,IF(ET821&gt;=15,3,IF(ET821&gt;=10,4,IF(ET821&gt;=5,5,IF(ET821&gt;0,6,0))))))</f>
        <v>4</v>
      </c>
      <c r="EV821">
        <v>10</v>
      </c>
      <c r="EW821">
        <v>3</v>
      </c>
      <c r="EY821">
        <v>2</v>
      </c>
      <c r="EZ821">
        <v>2</v>
      </c>
      <c r="FE821">
        <v>1</v>
      </c>
      <c r="FG821">
        <v>0</v>
      </c>
      <c r="FH821" t="s">
        <v>3179</v>
      </c>
      <c r="FI821">
        <v>1</v>
      </c>
      <c r="FJ821" t="s">
        <v>204</v>
      </c>
      <c r="FK821">
        <v>15</v>
      </c>
      <c r="FL821">
        <v>12</v>
      </c>
      <c r="FM821">
        <v>12</v>
      </c>
      <c r="FN821">
        <v>15</v>
      </c>
      <c r="FO821" t="s">
        <v>2206</v>
      </c>
      <c r="FP821">
        <v>3.5</v>
      </c>
      <c r="FQ821" t="s">
        <v>3287</v>
      </c>
      <c r="FR821" t="s">
        <v>3189</v>
      </c>
      <c r="FS821">
        <v>0</v>
      </c>
      <c r="FT821">
        <v>1</v>
      </c>
      <c r="FU821" t="s">
        <v>2213</v>
      </c>
      <c r="FV821" t="s">
        <v>4754</v>
      </c>
      <c r="FW821">
        <v>1</v>
      </c>
      <c r="FX821">
        <v>0</v>
      </c>
      <c r="FY821">
        <v>1</v>
      </c>
      <c r="FZ821">
        <v>0</v>
      </c>
      <c r="GA821">
        <v>6214</v>
      </c>
      <c r="GB821">
        <v>28</v>
      </c>
      <c r="GC821">
        <v>221.92857140000001</v>
      </c>
      <c r="GD821" t="s">
        <v>2407</v>
      </c>
      <c r="GE821">
        <v>1</v>
      </c>
      <c r="HG821" t="s">
        <v>202</v>
      </c>
      <c r="HI821">
        <v>1</v>
      </c>
      <c r="HJ821">
        <v>1</v>
      </c>
    </row>
    <row r="822" spans="1:218" x14ac:dyDescent="0.3">
      <c r="A822">
        <v>595</v>
      </c>
      <c r="B822" t="s">
        <v>3854</v>
      </c>
      <c r="C822" t="s">
        <v>5982</v>
      </c>
      <c r="D822" t="s">
        <v>265</v>
      </c>
      <c r="E822">
        <v>1</v>
      </c>
      <c r="F822" t="s">
        <v>202</v>
      </c>
      <c r="H822">
        <v>1</v>
      </c>
      <c r="M822">
        <v>3</v>
      </c>
      <c r="N822">
        <v>1</v>
      </c>
      <c r="U822">
        <v>1</v>
      </c>
      <c r="W822">
        <v>1</v>
      </c>
      <c r="X822" t="s">
        <v>3174</v>
      </c>
      <c r="Y822">
        <v>1</v>
      </c>
      <c r="Z822">
        <v>1</v>
      </c>
      <c r="AA822">
        <v>-97</v>
      </c>
      <c r="AD822" t="s">
        <v>3174</v>
      </c>
      <c r="AE822">
        <v>1</v>
      </c>
      <c r="AF822">
        <v>2</v>
      </c>
      <c r="AG822">
        <v>1</v>
      </c>
      <c r="AH822">
        <v>2</v>
      </c>
      <c r="AI822">
        <v>1</v>
      </c>
      <c r="AJ822">
        <v>2</v>
      </c>
      <c r="AK822" t="s">
        <v>5983</v>
      </c>
      <c r="AL822">
        <v>1</v>
      </c>
      <c r="AM822">
        <v>1</v>
      </c>
      <c r="AN822">
        <v>1</v>
      </c>
      <c r="AO822">
        <v>2</v>
      </c>
      <c r="AP822">
        <v>2</v>
      </c>
      <c r="AQ822">
        <v>1</v>
      </c>
      <c r="AR822" t="s">
        <v>5984</v>
      </c>
      <c r="AS822">
        <v>2</v>
      </c>
      <c r="AT822">
        <v>1</v>
      </c>
      <c r="AU822">
        <v>1</v>
      </c>
      <c r="AV822">
        <v>2</v>
      </c>
      <c r="AW822">
        <v>7</v>
      </c>
      <c r="AX822">
        <v>1</v>
      </c>
      <c r="AY822">
        <v>3</v>
      </c>
      <c r="AZ822">
        <v>1</v>
      </c>
      <c r="BE822">
        <v>1</v>
      </c>
      <c r="BF822">
        <v>2</v>
      </c>
      <c r="BG822">
        <v>1</v>
      </c>
      <c r="BH822">
        <v>2</v>
      </c>
      <c r="BI822">
        <v>1</v>
      </c>
      <c r="BJ822">
        <v>0</v>
      </c>
      <c r="BM822">
        <v>1</v>
      </c>
      <c r="BN822">
        <v>1</v>
      </c>
      <c r="BO822">
        <v>4</v>
      </c>
      <c r="BP822">
        <v>1</v>
      </c>
      <c r="BQ822">
        <v>15</v>
      </c>
      <c r="BR822">
        <v>3</v>
      </c>
      <c r="BS822">
        <v>1</v>
      </c>
      <c r="BT822">
        <v>2</v>
      </c>
      <c r="BV822">
        <v>0</v>
      </c>
      <c r="BX822">
        <v>0</v>
      </c>
      <c r="BZ822">
        <v>0</v>
      </c>
      <c r="CB822">
        <v>0</v>
      </c>
      <c r="CD822">
        <v>1</v>
      </c>
      <c r="CF822">
        <v>2</v>
      </c>
      <c r="CJ822">
        <v>1</v>
      </c>
      <c r="CK822">
        <v>2</v>
      </c>
      <c r="CL822">
        <v>8</v>
      </c>
      <c r="CM822">
        <v>1</v>
      </c>
      <c r="CR822">
        <v>2</v>
      </c>
      <c r="CS822">
        <v>-98</v>
      </c>
      <c r="CT822">
        <v>1</v>
      </c>
      <c r="CU822">
        <v>1</v>
      </c>
      <c r="CV822" t="s">
        <v>582</v>
      </c>
      <c r="CW822">
        <v>911</v>
      </c>
      <c r="CX822">
        <v>15.18</v>
      </c>
      <c r="CY822">
        <v>2</v>
      </c>
      <c r="CZ822">
        <v>1</v>
      </c>
      <c r="DA822" t="s">
        <v>500</v>
      </c>
      <c r="DC822">
        <v>1</v>
      </c>
      <c r="DD822">
        <v>1</v>
      </c>
      <c r="DE822">
        <v>35</v>
      </c>
      <c r="DN822" t="s">
        <v>3912</v>
      </c>
      <c r="DO822" t="s">
        <v>3912</v>
      </c>
      <c r="DP822" t="s">
        <v>3178</v>
      </c>
      <c r="DQ822" t="s">
        <v>202</v>
      </c>
      <c r="DR822" t="s">
        <v>202</v>
      </c>
      <c r="DT822">
        <v>1</v>
      </c>
      <c r="DV822">
        <v>1</v>
      </c>
      <c r="DW822">
        <v>0</v>
      </c>
      <c r="DX822">
        <v>-97</v>
      </c>
      <c r="DY822">
        <v>2</v>
      </c>
      <c r="DZ822">
        <v>1</v>
      </c>
      <c r="EA822">
        <v>15</v>
      </c>
      <c r="EB822">
        <f>IF(EA822&gt;=30,1,IF(EA822&gt;=20,2,IF(EA822&gt;=15,3,IF(EA822&gt;=10,4,IF(EA822&gt;=5,5,IF(EA822&gt;0,6,0))))))</f>
        <v>3</v>
      </c>
      <c r="EC822">
        <v>1</v>
      </c>
      <c r="ED822">
        <v>11</v>
      </c>
      <c r="EF822">
        <v>1</v>
      </c>
      <c r="EG822">
        <v>11</v>
      </c>
      <c r="EI822">
        <v>1</v>
      </c>
      <c r="EL822">
        <v>1</v>
      </c>
      <c r="EM822">
        <v>2</v>
      </c>
      <c r="EN822">
        <v>2</v>
      </c>
      <c r="EO822">
        <v>2</v>
      </c>
      <c r="EP822">
        <v>1</v>
      </c>
      <c r="EQ822">
        <v>2</v>
      </c>
      <c r="ER822">
        <v>1</v>
      </c>
      <c r="EZ822">
        <v>1</v>
      </c>
      <c r="FA822">
        <v>1</v>
      </c>
      <c r="FD822">
        <v>1</v>
      </c>
      <c r="FG822">
        <v>0</v>
      </c>
      <c r="FH822" t="s">
        <v>3179</v>
      </c>
      <c r="FI822">
        <v>1</v>
      </c>
      <c r="FJ822" t="s">
        <v>204</v>
      </c>
      <c r="FK822">
        <v>0.91666669999999995</v>
      </c>
      <c r="FL822">
        <v>11</v>
      </c>
      <c r="FM822">
        <v>11</v>
      </c>
      <c r="FN822">
        <v>15</v>
      </c>
      <c r="FO822" t="s">
        <v>2206</v>
      </c>
      <c r="FP822">
        <v>1.5</v>
      </c>
      <c r="FQ822" t="s">
        <v>3287</v>
      </c>
      <c r="FR822" t="s">
        <v>3189</v>
      </c>
      <c r="FS822">
        <v>0</v>
      </c>
      <c r="FT822">
        <v>1</v>
      </c>
      <c r="FU822" t="s">
        <v>2221</v>
      </c>
      <c r="FV822" t="s">
        <v>4754</v>
      </c>
      <c r="FW822">
        <v>0</v>
      </c>
      <c r="FX822">
        <v>1</v>
      </c>
      <c r="FY822">
        <v>0</v>
      </c>
      <c r="FZ822">
        <v>0</v>
      </c>
      <c r="GA822">
        <v>856</v>
      </c>
      <c r="GB822">
        <v>9</v>
      </c>
      <c r="GC822">
        <v>95.111111100000002</v>
      </c>
      <c r="GD822" t="s">
        <v>2407</v>
      </c>
      <c r="GE822">
        <v>1</v>
      </c>
      <c r="HG822" t="s">
        <v>202</v>
      </c>
      <c r="HJ822">
        <v>0</v>
      </c>
    </row>
    <row r="823" spans="1:218" x14ac:dyDescent="0.3">
      <c r="A823">
        <v>256</v>
      </c>
      <c r="B823" t="s">
        <v>3172</v>
      </c>
      <c r="C823" t="s">
        <v>5800</v>
      </c>
      <c r="D823" t="s">
        <v>194</v>
      </c>
      <c r="E823">
        <v>1</v>
      </c>
      <c r="F823" t="s">
        <v>202</v>
      </c>
      <c r="H823">
        <v>1</v>
      </c>
      <c r="M823">
        <v>1</v>
      </c>
      <c r="N823">
        <v>1</v>
      </c>
      <c r="U823">
        <v>1</v>
      </c>
      <c r="W823">
        <v>1</v>
      </c>
      <c r="X823" t="s">
        <v>3174</v>
      </c>
      <c r="Y823">
        <v>1</v>
      </c>
      <c r="Z823">
        <v>1</v>
      </c>
      <c r="AA823">
        <v>1</v>
      </c>
      <c r="AD823" t="s">
        <v>202</v>
      </c>
      <c r="AE823">
        <v>1</v>
      </c>
      <c r="AF823">
        <v>1</v>
      </c>
      <c r="AG823">
        <v>1</v>
      </c>
      <c r="AH823">
        <v>1</v>
      </c>
      <c r="AI823">
        <v>1</v>
      </c>
      <c r="AJ823">
        <v>2</v>
      </c>
      <c r="AK823" t="s">
        <v>5801</v>
      </c>
      <c r="AL823">
        <v>1</v>
      </c>
      <c r="AM823">
        <v>2</v>
      </c>
      <c r="AN823">
        <v>2</v>
      </c>
      <c r="AO823">
        <v>2</v>
      </c>
      <c r="AP823">
        <v>2</v>
      </c>
      <c r="AQ823">
        <v>2</v>
      </c>
      <c r="AR823" t="s">
        <v>5802</v>
      </c>
      <c r="AS823">
        <v>1</v>
      </c>
      <c r="AT823">
        <v>1</v>
      </c>
      <c r="AU823">
        <v>1</v>
      </c>
      <c r="AV823">
        <v>2</v>
      </c>
      <c r="AW823">
        <v>7</v>
      </c>
      <c r="AX823">
        <v>2</v>
      </c>
      <c r="AY823">
        <v>1</v>
      </c>
      <c r="BE823">
        <v>1</v>
      </c>
      <c r="BF823">
        <v>1</v>
      </c>
      <c r="BG823">
        <v>1</v>
      </c>
      <c r="BH823">
        <v>1</v>
      </c>
      <c r="BI823">
        <v>1</v>
      </c>
      <c r="BJ823">
        <v>1</v>
      </c>
      <c r="BK823">
        <v>1</v>
      </c>
      <c r="BL823">
        <v>1</v>
      </c>
      <c r="BM823">
        <v>1</v>
      </c>
      <c r="BN823">
        <v>1</v>
      </c>
      <c r="BO823">
        <v>5</v>
      </c>
      <c r="BP823">
        <v>1</v>
      </c>
      <c r="BQ823">
        <v>45</v>
      </c>
      <c r="BR823">
        <v>1</v>
      </c>
      <c r="BS823">
        <v>1</v>
      </c>
      <c r="BT823">
        <v>3</v>
      </c>
      <c r="BU823">
        <v>3</v>
      </c>
      <c r="BV823">
        <v>0</v>
      </c>
      <c r="BW823">
        <v>3</v>
      </c>
      <c r="BX823">
        <v>0</v>
      </c>
      <c r="BY823">
        <v>3</v>
      </c>
      <c r="BZ823">
        <v>1</v>
      </c>
      <c r="CA823">
        <v>3</v>
      </c>
      <c r="CB823">
        <v>0</v>
      </c>
      <c r="CC823">
        <v>3</v>
      </c>
      <c r="CD823">
        <v>0</v>
      </c>
      <c r="CE823">
        <v>3</v>
      </c>
      <c r="CF823">
        <v>0</v>
      </c>
      <c r="CG823">
        <v>3</v>
      </c>
      <c r="CH823">
        <v>2</v>
      </c>
      <c r="CI823">
        <v>3</v>
      </c>
      <c r="CJ823">
        <v>1</v>
      </c>
      <c r="CK823">
        <v>1</v>
      </c>
      <c r="CL823">
        <v>5</v>
      </c>
      <c r="CM823">
        <v>1</v>
      </c>
      <c r="CR823">
        <v>2</v>
      </c>
      <c r="CS823">
        <v>7</v>
      </c>
      <c r="CT823">
        <v>1</v>
      </c>
      <c r="CU823">
        <v>1</v>
      </c>
      <c r="CV823" t="s">
        <v>819</v>
      </c>
      <c r="CW823">
        <v>797</v>
      </c>
      <c r="CX823">
        <v>13.28</v>
      </c>
      <c r="CY823">
        <v>2</v>
      </c>
      <c r="CZ823">
        <v>1</v>
      </c>
      <c r="DA823" t="s">
        <v>2399</v>
      </c>
      <c r="DC823">
        <v>1</v>
      </c>
      <c r="DD823">
        <v>1</v>
      </c>
      <c r="DE823">
        <v>14</v>
      </c>
      <c r="DN823" t="s">
        <v>3177</v>
      </c>
      <c r="DO823" t="s">
        <v>3177</v>
      </c>
      <c r="DP823" t="s">
        <v>3178</v>
      </c>
      <c r="DQ823" t="s">
        <v>202</v>
      </c>
      <c r="DR823" t="s">
        <v>202</v>
      </c>
      <c r="DT823">
        <v>1</v>
      </c>
      <c r="DV823">
        <v>1</v>
      </c>
      <c r="DW823">
        <v>0</v>
      </c>
      <c r="DX823">
        <v>1</v>
      </c>
      <c r="DY823">
        <v>2</v>
      </c>
      <c r="DZ823">
        <v>-97</v>
      </c>
      <c r="EB823">
        <v>4</v>
      </c>
      <c r="EC823">
        <v>2</v>
      </c>
      <c r="EE823">
        <v>10</v>
      </c>
      <c r="EF823">
        <v>2</v>
      </c>
      <c r="EH823">
        <v>5</v>
      </c>
      <c r="EI823">
        <v>1</v>
      </c>
      <c r="EL823">
        <v>2</v>
      </c>
      <c r="EM823">
        <v>4</v>
      </c>
      <c r="EN823">
        <v>2</v>
      </c>
      <c r="EO823">
        <v>2</v>
      </c>
      <c r="EP823">
        <v>2</v>
      </c>
      <c r="EZ823">
        <v>1</v>
      </c>
      <c r="FA823">
        <v>2</v>
      </c>
      <c r="FB823">
        <v>2</v>
      </c>
      <c r="FE823">
        <v>1</v>
      </c>
      <c r="FG823">
        <v>0</v>
      </c>
      <c r="FH823" t="s">
        <v>3179</v>
      </c>
      <c r="FI823">
        <v>1</v>
      </c>
      <c r="FJ823" t="s">
        <v>204</v>
      </c>
      <c r="FK823">
        <v>10</v>
      </c>
      <c r="FL823">
        <v>12</v>
      </c>
      <c r="FM823">
        <v>12</v>
      </c>
      <c r="FN823">
        <v>12.5</v>
      </c>
      <c r="FO823" t="s">
        <v>2212</v>
      </c>
      <c r="FP823">
        <v>7.5</v>
      </c>
      <c r="FQ823" t="s">
        <v>3287</v>
      </c>
      <c r="FR823" t="s">
        <v>3189</v>
      </c>
      <c r="FS823">
        <v>0</v>
      </c>
      <c r="FT823">
        <v>0</v>
      </c>
      <c r="FU823" t="s">
        <v>2207</v>
      </c>
      <c r="FV823" t="s">
        <v>2207</v>
      </c>
      <c r="FW823">
        <v>1</v>
      </c>
      <c r="FX823">
        <v>0</v>
      </c>
      <c r="FY823">
        <v>1</v>
      </c>
      <c r="FZ823">
        <v>0</v>
      </c>
      <c r="GA823">
        <v>9502</v>
      </c>
      <c r="GB823">
        <v>38</v>
      </c>
      <c r="GC823">
        <v>250.05263160000001</v>
      </c>
      <c r="GD823" t="s">
        <v>2407</v>
      </c>
      <c r="GE823">
        <v>1</v>
      </c>
      <c r="HG823" t="s">
        <v>202</v>
      </c>
      <c r="HI823">
        <v>1</v>
      </c>
      <c r="HJ823">
        <v>1</v>
      </c>
    </row>
    <row r="824" spans="1:218" x14ac:dyDescent="0.3">
      <c r="A824">
        <v>266</v>
      </c>
      <c r="B824" t="s">
        <v>3225</v>
      </c>
      <c r="C824" t="s">
        <v>5803</v>
      </c>
      <c r="D824" t="s">
        <v>212</v>
      </c>
      <c r="E824">
        <v>1</v>
      </c>
      <c r="F824" t="s">
        <v>202</v>
      </c>
      <c r="H824">
        <v>1</v>
      </c>
      <c r="M824">
        <v>1</v>
      </c>
      <c r="N824">
        <v>1</v>
      </c>
      <c r="U824">
        <v>1</v>
      </c>
      <c r="W824">
        <v>1</v>
      </c>
      <c r="X824" t="s">
        <v>3174</v>
      </c>
      <c r="Y824">
        <v>1</v>
      </c>
      <c r="Z824">
        <v>1</v>
      </c>
      <c r="AA824">
        <v>6</v>
      </c>
      <c r="AD824" t="s">
        <v>202</v>
      </c>
      <c r="AE824">
        <v>1</v>
      </c>
      <c r="AF824">
        <v>1</v>
      </c>
      <c r="AG824">
        <v>1</v>
      </c>
      <c r="AH824">
        <v>1</v>
      </c>
      <c r="AI824">
        <v>1</v>
      </c>
      <c r="AJ824">
        <v>2</v>
      </c>
      <c r="AK824" t="s">
        <v>5804</v>
      </c>
      <c r="AL824">
        <v>2</v>
      </c>
      <c r="AM824">
        <v>2</v>
      </c>
      <c r="AN824">
        <v>-97</v>
      </c>
      <c r="AO824">
        <v>2</v>
      </c>
      <c r="AP824">
        <v>2</v>
      </c>
      <c r="AQ824">
        <v>2</v>
      </c>
      <c r="AR824" t="s">
        <v>5805</v>
      </c>
      <c r="AS824">
        <v>-98</v>
      </c>
      <c r="AT824">
        <v>-97</v>
      </c>
      <c r="AU824">
        <v>1</v>
      </c>
      <c r="AV824">
        <v>1</v>
      </c>
      <c r="AW824">
        <v>6</v>
      </c>
      <c r="AX824">
        <v>2</v>
      </c>
      <c r="AY824">
        <v>4</v>
      </c>
      <c r="AZ824">
        <v>3</v>
      </c>
      <c r="BA824">
        <v>6</v>
      </c>
      <c r="BB824">
        <v>1</v>
      </c>
      <c r="BE824">
        <v>1</v>
      </c>
      <c r="BF824">
        <v>1</v>
      </c>
      <c r="BG824">
        <v>1</v>
      </c>
      <c r="BH824">
        <v>1</v>
      </c>
      <c r="BI824">
        <v>-97</v>
      </c>
      <c r="BM824">
        <v>6</v>
      </c>
      <c r="BN824">
        <v>1</v>
      </c>
      <c r="BO824">
        <v>2</v>
      </c>
      <c r="BP824">
        <v>1</v>
      </c>
      <c r="BQ824">
        <v>26</v>
      </c>
      <c r="BR824">
        <v>3</v>
      </c>
      <c r="BS824">
        <v>1</v>
      </c>
      <c r="BT824">
        <v>1</v>
      </c>
      <c r="BU824">
        <v>1</v>
      </c>
      <c r="BV824">
        <v>0</v>
      </c>
      <c r="BW824">
        <v>1</v>
      </c>
      <c r="BX824">
        <v>0</v>
      </c>
      <c r="BY824">
        <v>1</v>
      </c>
      <c r="BZ824">
        <v>0</v>
      </c>
      <c r="CA824">
        <v>1</v>
      </c>
      <c r="CB824">
        <v>0</v>
      </c>
      <c r="CC824">
        <v>1</v>
      </c>
      <c r="CD824">
        <v>0</v>
      </c>
      <c r="CE824">
        <v>1</v>
      </c>
      <c r="CF824">
        <v>0</v>
      </c>
      <c r="CG824">
        <v>1</v>
      </c>
      <c r="CH824">
        <v>1</v>
      </c>
      <c r="CI824">
        <v>1</v>
      </c>
      <c r="CJ824">
        <v>1</v>
      </c>
      <c r="CK824">
        <v>2</v>
      </c>
      <c r="CL824">
        <v>5</v>
      </c>
      <c r="CM824">
        <v>1</v>
      </c>
      <c r="CR824">
        <v>2</v>
      </c>
      <c r="CS824">
        <v>3</v>
      </c>
      <c r="CT824">
        <v>1</v>
      </c>
      <c r="CU824">
        <v>2</v>
      </c>
      <c r="CV824" t="s">
        <v>5806</v>
      </c>
      <c r="CW824">
        <v>1174</v>
      </c>
      <c r="CX824">
        <v>19.57</v>
      </c>
      <c r="CY824">
        <v>2</v>
      </c>
      <c r="CZ824">
        <v>1</v>
      </c>
      <c r="DA824" t="s">
        <v>3234</v>
      </c>
      <c r="DC824">
        <v>1</v>
      </c>
      <c r="DD824">
        <v>1</v>
      </c>
      <c r="DE824">
        <v>3</v>
      </c>
      <c r="DN824" t="s">
        <v>3177</v>
      </c>
      <c r="DO824" t="s">
        <v>3177</v>
      </c>
      <c r="DP824" t="s">
        <v>3178</v>
      </c>
      <c r="DQ824" t="s">
        <v>202</v>
      </c>
      <c r="DR824" t="s">
        <v>202</v>
      </c>
      <c r="DT824">
        <v>1</v>
      </c>
      <c r="DV824">
        <v>1</v>
      </c>
      <c r="DW824">
        <v>0</v>
      </c>
      <c r="DX824">
        <v>6</v>
      </c>
      <c r="DY824">
        <v>2</v>
      </c>
      <c r="DZ824">
        <v>-97</v>
      </c>
      <c r="EB824">
        <v>-97</v>
      </c>
      <c r="EC824">
        <v>2</v>
      </c>
      <c r="EE824">
        <v>25</v>
      </c>
      <c r="EF824">
        <v>-97</v>
      </c>
      <c r="EI824">
        <v>1</v>
      </c>
      <c r="EL824">
        <v>1</v>
      </c>
      <c r="EM824">
        <v>3</v>
      </c>
      <c r="EN824">
        <v>2</v>
      </c>
      <c r="EO824">
        <v>2</v>
      </c>
      <c r="EP824">
        <v>2</v>
      </c>
      <c r="EZ824">
        <v>1</v>
      </c>
      <c r="FA824">
        <v>-97</v>
      </c>
      <c r="FD824">
        <v>-97</v>
      </c>
      <c r="FG824">
        <v>0</v>
      </c>
      <c r="FH824" t="s">
        <v>3179</v>
      </c>
      <c r="FI824">
        <v>1</v>
      </c>
      <c r="FJ824" t="s">
        <v>204</v>
      </c>
      <c r="FK824">
        <v>25</v>
      </c>
      <c r="FL824">
        <v>12</v>
      </c>
      <c r="FM824">
        <v>12</v>
      </c>
      <c r="FN824">
        <v>20</v>
      </c>
      <c r="FO824" t="s">
        <v>2206</v>
      </c>
      <c r="FP824">
        <v>3.5</v>
      </c>
      <c r="FQ824" t="s">
        <v>3287</v>
      </c>
      <c r="FR824" t="s">
        <v>3189</v>
      </c>
      <c r="FS824">
        <v>0</v>
      </c>
      <c r="FT824">
        <v>0</v>
      </c>
      <c r="FU824" t="s">
        <v>2207</v>
      </c>
      <c r="FV824" t="s">
        <v>2207</v>
      </c>
      <c r="FW824">
        <v>0</v>
      </c>
      <c r="FX824">
        <v>1</v>
      </c>
      <c r="FY824">
        <v>0</v>
      </c>
      <c r="FZ824">
        <v>0</v>
      </c>
      <c r="GA824">
        <v>39021</v>
      </c>
      <c r="GB824">
        <v>133</v>
      </c>
      <c r="GC824">
        <v>293.3909774</v>
      </c>
      <c r="GD824" t="s">
        <v>2407</v>
      </c>
      <c r="GE824">
        <v>1</v>
      </c>
      <c r="HG824" t="s">
        <v>202</v>
      </c>
      <c r="HJ824">
        <v>0</v>
      </c>
    </row>
    <row r="825" spans="1:218" x14ac:dyDescent="0.3">
      <c r="A825">
        <v>270</v>
      </c>
      <c r="B825" t="s">
        <v>3207</v>
      </c>
      <c r="C825" t="s">
        <v>5807</v>
      </c>
      <c r="D825" t="s">
        <v>265</v>
      </c>
      <c r="E825">
        <v>1</v>
      </c>
      <c r="F825" t="s">
        <v>202</v>
      </c>
      <c r="H825">
        <v>1</v>
      </c>
      <c r="M825">
        <v>1</v>
      </c>
      <c r="N825">
        <v>1</v>
      </c>
      <c r="U825">
        <v>1</v>
      </c>
      <c r="W825">
        <v>1</v>
      </c>
      <c r="X825" t="s">
        <v>3174</v>
      </c>
      <c r="Y825">
        <v>1</v>
      </c>
      <c r="Z825">
        <v>1</v>
      </c>
      <c r="AA825">
        <v>3</v>
      </c>
      <c r="AD825" t="s">
        <v>202</v>
      </c>
      <c r="AE825">
        <v>1</v>
      </c>
      <c r="AF825">
        <v>1</v>
      </c>
      <c r="AG825">
        <v>2</v>
      </c>
      <c r="AH825">
        <v>1</v>
      </c>
      <c r="AI825">
        <v>1</v>
      </c>
      <c r="AJ825">
        <v>2</v>
      </c>
      <c r="AK825" t="s">
        <v>5808</v>
      </c>
      <c r="AL825">
        <v>1</v>
      </c>
      <c r="AM825">
        <v>1</v>
      </c>
      <c r="AN825">
        <v>2</v>
      </c>
      <c r="AO825">
        <v>2</v>
      </c>
      <c r="AP825">
        <v>2</v>
      </c>
      <c r="AQ825">
        <v>1</v>
      </c>
      <c r="AR825" t="s">
        <v>5809</v>
      </c>
      <c r="AS825">
        <v>2</v>
      </c>
      <c r="AT825">
        <v>2</v>
      </c>
      <c r="AU825">
        <v>1</v>
      </c>
      <c r="AV825">
        <v>2</v>
      </c>
      <c r="AW825">
        <v>7</v>
      </c>
      <c r="AX825">
        <v>1</v>
      </c>
      <c r="AY825">
        <v>4</v>
      </c>
      <c r="BE825">
        <v>1</v>
      </c>
      <c r="BF825">
        <v>3</v>
      </c>
      <c r="BG825">
        <v>1</v>
      </c>
      <c r="BH825">
        <v>3</v>
      </c>
      <c r="BI825">
        <v>1</v>
      </c>
      <c r="BJ825">
        <v>0</v>
      </c>
      <c r="BM825">
        <v>1</v>
      </c>
      <c r="BN825">
        <v>1</v>
      </c>
      <c r="BO825">
        <v>6</v>
      </c>
      <c r="BP825">
        <v>1</v>
      </c>
      <c r="BQ825">
        <v>16</v>
      </c>
      <c r="BR825">
        <v>5</v>
      </c>
      <c r="BS825">
        <v>1</v>
      </c>
      <c r="BT825">
        <v>8</v>
      </c>
      <c r="BU825">
        <v>8</v>
      </c>
      <c r="BV825">
        <v>1</v>
      </c>
      <c r="BW825">
        <v>8</v>
      </c>
      <c r="BX825">
        <v>2</v>
      </c>
      <c r="BY825">
        <v>8</v>
      </c>
      <c r="BZ825">
        <v>1</v>
      </c>
      <c r="CA825">
        <v>8</v>
      </c>
      <c r="CB825">
        <v>0</v>
      </c>
      <c r="CC825">
        <v>8</v>
      </c>
      <c r="CD825">
        <v>2</v>
      </c>
      <c r="CE825">
        <v>8</v>
      </c>
      <c r="CF825">
        <v>0</v>
      </c>
      <c r="CG825">
        <v>8</v>
      </c>
      <c r="CH825">
        <v>2</v>
      </c>
      <c r="CI825">
        <v>8</v>
      </c>
      <c r="CJ825">
        <v>1</v>
      </c>
      <c r="CK825">
        <v>2</v>
      </c>
      <c r="CL825">
        <v>5</v>
      </c>
      <c r="CM825">
        <v>-98</v>
      </c>
      <c r="CR825">
        <v>2</v>
      </c>
      <c r="CS825">
        <v>-97</v>
      </c>
      <c r="CT825">
        <v>1</v>
      </c>
      <c r="CU825">
        <v>2</v>
      </c>
      <c r="CV825" t="s">
        <v>5810</v>
      </c>
      <c r="CW825">
        <v>1513</v>
      </c>
      <c r="CX825">
        <v>25.22</v>
      </c>
      <c r="CY825">
        <v>2</v>
      </c>
      <c r="CZ825">
        <v>1</v>
      </c>
      <c r="DA825" t="s">
        <v>3497</v>
      </c>
      <c r="DC825">
        <v>1</v>
      </c>
      <c r="DD825">
        <v>1</v>
      </c>
      <c r="DE825">
        <v>28</v>
      </c>
      <c r="DN825" t="s">
        <v>3177</v>
      </c>
      <c r="DO825" t="s">
        <v>3177</v>
      </c>
      <c r="DP825" t="s">
        <v>3178</v>
      </c>
      <c r="DQ825" t="s">
        <v>202</v>
      </c>
      <c r="DR825" t="s">
        <v>202</v>
      </c>
      <c r="DS825">
        <v>1</v>
      </c>
      <c r="DT825">
        <v>1</v>
      </c>
      <c r="DV825">
        <v>1</v>
      </c>
      <c r="DW825">
        <v>0</v>
      </c>
      <c r="DX825">
        <v>3</v>
      </c>
      <c r="DY825">
        <v>2</v>
      </c>
      <c r="DZ825">
        <v>1</v>
      </c>
      <c r="EA825">
        <v>20</v>
      </c>
      <c r="EB825">
        <f>IF(EA825&gt;=30,1,IF(EA825&gt;=20,2,IF(EA825&gt;=15,3,IF(EA825&gt;=10,4,IF(EA825&gt;=5,5,IF(EA825&gt;0,6,0))))))</f>
        <v>2</v>
      </c>
      <c r="EC825">
        <v>-98</v>
      </c>
      <c r="EF825">
        <v>2</v>
      </c>
      <c r="EH825">
        <v>15</v>
      </c>
      <c r="EI825">
        <v>2</v>
      </c>
      <c r="EJ825">
        <v>-97</v>
      </c>
      <c r="EL825">
        <v>2</v>
      </c>
      <c r="EM825">
        <v>-97</v>
      </c>
      <c r="EN825">
        <v>2</v>
      </c>
      <c r="EO825">
        <v>2</v>
      </c>
      <c r="EP825">
        <v>2</v>
      </c>
      <c r="EZ825">
        <v>-97</v>
      </c>
      <c r="FA825">
        <v>-97</v>
      </c>
      <c r="FD825">
        <v>2</v>
      </c>
      <c r="FG825">
        <v>1</v>
      </c>
      <c r="FH825" t="s">
        <v>3179</v>
      </c>
      <c r="FI825">
        <v>1</v>
      </c>
      <c r="FJ825" t="s">
        <v>204</v>
      </c>
      <c r="FK825">
        <v>15</v>
      </c>
      <c r="FL825">
        <v>12</v>
      </c>
      <c r="FN825">
        <v>20</v>
      </c>
      <c r="FO825" t="s">
        <v>2212</v>
      </c>
      <c r="FQ825" t="s">
        <v>3287</v>
      </c>
      <c r="FR825" t="s">
        <v>3189</v>
      </c>
      <c r="FS825">
        <v>0</v>
      </c>
      <c r="FT825">
        <v>0</v>
      </c>
      <c r="FU825" t="s">
        <v>2207</v>
      </c>
      <c r="FV825" t="s">
        <v>2207</v>
      </c>
      <c r="FW825">
        <v>1</v>
      </c>
      <c r="FX825">
        <v>0</v>
      </c>
      <c r="FY825">
        <v>1</v>
      </c>
      <c r="FZ825">
        <v>0</v>
      </c>
      <c r="GA825">
        <v>11328</v>
      </c>
      <c r="GB825">
        <v>52</v>
      </c>
      <c r="GC825">
        <v>217.8461538</v>
      </c>
      <c r="GD825" t="s">
        <v>2407</v>
      </c>
      <c r="HG825" t="s">
        <v>202</v>
      </c>
      <c r="HI825">
        <v>1</v>
      </c>
      <c r="HJ825">
        <v>1</v>
      </c>
    </row>
    <row r="826" spans="1:218" x14ac:dyDescent="0.3">
      <c r="A826">
        <v>642</v>
      </c>
      <c r="B826" t="s">
        <v>3264</v>
      </c>
      <c r="C826" t="s">
        <v>6009</v>
      </c>
      <c r="D826" t="s">
        <v>194</v>
      </c>
      <c r="E826">
        <v>1</v>
      </c>
      <c r="F826" t="s">
        <v>202</v>
      </c>
      <c r="H826">
        <v>1</v>
      </c>
      <c r="M826">
        <v>1</v>
      </c>
      <c r="N826">
        <v>1</v>
      </c>
      <c r="U826">
        <v>1</v>
      </c>
      <c r="W826">
        <v>4</v>
      </c>
      <c r="X826" t="s">
        <v>3174</v>
      </c>
      <c r="Y826">
        <v>1</v>
      </c>
      <c r="Z826">
        <v>1</v>
      </c>
      <c r="AA826">
        <v>2</v>
      </c>
      <c r="AD826" t="s">
        <v>202</v>
      </c>
      <c r="AE826">
        <v>1</v>
      </c>
      <c r="AF826">
        <v>2</v>
      </c>
      <c r="AG826">
        <v>1</v>
      </c>
      <c r="AH826">
        <v>2</v>
      </c>
      <c r="AI826">
        <v>2</v>
      </c>
      <c r="AJ826">
        <v>2</v>
      </c>
      <c r="AK826" t="s">
        <v>6010</v>
      </c>
      <c r="AL826">
        <v>1</v>
      </c>
      <c r="AM826">
        <v>1</v>
      </c>
      <c r="AN826">
        <v>2</v>
      </c>
      <c r="AO826">
        <v>2</v>
      </c>
      <c r="AP826">
        <v>2</v>
      </c>
      <c r="AQ826">
        <v>2</v>
      </c>
      <c r="AR826" t="s">
        <v>6011</v>
      </c>
      <c r="AS826">
        <v>2</v>
      </c>
      <c r="AT826">
        <v>2</v>
      </c>
      <c r="AU826">
        <v>1</v>
      </c>
      <c r="AV826">
        <v>2</v>
      </c>
      <c r="AW826">
        <v>7</v>
      </c>
      <c r="AX826">
        <v>1</v>
      </c>
      <c r="AY826">
        <v>3</v>
      </c>
      <c r="BE826">
        <v>1</v>
      </c>
      <c r="BF826">
        <v>1</v>
      </c>
      <c r="BG826">
        <v>1</v>
      </c>
      <c r="BH826">
        <v>1</v>
      </c>
      <c r="BI826">
        <v>1</v>
      </c>
      <c r="BJ826">
        <v>0</v>
      </c>
      <c r="BM826">
        <v>1</v>
      </c>
      <c r="BN826">
        <v>1</v>
      </c>
      <c r="BO826">
        <v>3</v>
      </c>
      <c r="BP826">
        <v>1</v>
      </c>
      <c r="BQ826">
        <v>4</v>
      </c>
      <c r="BR826">
        <v>2</v>
      </c>
      <c r="BS826">
        <v>1</v>
      </c>
      <c r="BT826">
        <v>1</v>
      </c>
      <c r="BV826">
        <v>0</v>
      </c>
      <c r="BX826">
        <v>0</v>
      </c>
      <c r="BZ826">
        <v>0</v>
      </c>
      <c r="CB826">
        <v>0</v>
      </c>
      <c r="CD826">
        <v>0</v>
      </c>
      <c r="CF826">
        <v>1</v>
      </c>
      <c r="CJ826">
        <v>1</v>
      </c>
      <c r="CK826">
        <v>2</v>
      </c>
      <c r="CL826">
        <v>7</v>
      </c>
      <c r="CM826">
        <v>6</v>
      </c>
      <c r="CS826">
        <v>6</v>
      </c>
      <c r="CT826">
        <v>1</v>
      </c>
      <c r="CU826">
        <v>1</v>
      </c>
      <c r="CV826" t="s">
        <v>528</v>
      </c>
      <c r="CW826">
        <v>705</v>
      </c>
      <c r="CX826">
        <v>11.75</v>
      </c>
      <c r="CY826">
        <v>2</v>
      </c>
      <c r="CZ826">
        <v>1</v>
      </c>
      <c r="DA826" t="s">
        <v>3658</v>
      </c>
      <c r="DC826">
        <v>1</v>
      </c>
      <c r="DD826">
        <v>1</v>
      </c>
      <c r="DE826">
        <v>16</v>
      </c>
      <c r="DN826" t="s">
        <v>4107</v>
      </c>
      <c r="DO826" t="s">
        <v>4107</v>
      </c>
      <c r="DP826" t="s">
        <v>3178</v>
      </c>
      <c r="DQ826" t="s">
        <v>202</v>
      </c>
      <c r="DR826" t="s">
        <v>202</v>
      </c>
      <c r="DT826">
        <v>1</v>
      </c>
      <c r="DV826">
        <v>1</v>
      </c>
      <c r="DW826">
        <v>0</v>
      </c>
      <c r="DX826">
        <v>2</v>
      </c>
      <c r="DY826">
        <v>2</v>
      </c>
      <c r="DZ826">
        <v>-97</v>
      </c>
      <c r="EB826">
        <v>4</v>
      </c>
      <c r="EC826">
        <v>2</v>
      </c>
      <c r="EE826">
        <v>3</v>
      </c>
      <c r="EF826">
        <v>2</v>
      </c>
      <c r="EH826">
        <v>3</v>
      </c>
      <c r="EI826">
        <v>3</v>
      </c>
      <c r="EJ826">
        <v>1</v>
      </c>
      <c r="EK826">
        <v>1</v>
      </c>
      <c r="EL826">
        <v>3</v>
      </c>
      <c r="EM826">
        <v>1</v>
      </c>
      <c r="EN826">
        <v>2</v>
      </c>
      <c r="EO826">
        <v>2</v>
      </c>
      <c r="EP826">
        <v>1</v>
      </c>
      <c r="EQ826">
        <v>1</v>
      </c>
      <c r="ER826">
        <v>1</v>
      </c>
      <c r="EZ826">
        <v>1</v>
      </c>
      <c r="FA826">
        <v>2</v>
      </c>
      <c r="FB826">
        <v>1</v>
      </c>
      <c r="FC826">
        <v>4</v>
      </c>
      <c r="FD826">
        <v>1</v>
      </c>
      <c r="FG826">
        <v>1</v>
      </c>
      <c r="FH826" t="s">
        <v>3179</v>
      </c>
      <c r="FI826">
        <v>1</v>
      </c>
      <c r="FJ826" t="s">
        <v>204</v>
      </c>
      <c r="FK826">
        <v>3</v>
      </c>
      <c r="FL826">
        <v>12</v>
      </c>
      <c r="FM826">
        <v>1</v>
      </c>
      <c r="FN826">
        <v>12.5</v>
      </c>
      <c r="FO826" t="s">
        <v>2220</v>
      </c>
      <c r="FP826">
        <v>0.5</v>
      </c>
      <c r="FQ826" t="s">
        <v>3287</v>
      </c>
      <c r="FR826" t="s">
        <v>3189</v>
      </c>
      <c r="FS826">
        <v>0</v>
      </c>
      <c r="FT826">
        <v>1</v>
      </c>
      <c r="FU826" t="s">
        <v>2221</v>
      </c>
      <c r="FV826" t="s">
        <v>3182</v>
      </c>
      <c r="FW826">
        <v>0</v>
      </c>
      <c r="FX826">
        <v>1</v>
      </c>
      <c r="FY826">
        <v>0</v>
      </c>
      <c r="FZ826">
        <v>0</v>
      </c>
      <c r="GA826">
        <v>14027</v>
      </c>
      <c r="GB826">
        <v>56</v>
      </c>
      <c r="GC826">
        <v>250.48214290000001</v>
      </c>
      <c r="GD826" t="s">
        <v>2407</v>
      </c>
      <c r="GE826">
        <v>8.3333299999999999E-2</v>
      </c>
      <c r="HG826" t="s">
        <v>202</v>
      </c>
      <c r="HJ826">
        <v>0</v>
      </c>
    </row>
    <row r="827" spans="1:218" x14ac:dyDescent="0.3">
      <c r="A827">
        <v>286</v>
      </c>
      <c r="B827" t="s">
        <v>3207</v>
      </c>
      <c r="C827" t="s">
        <v>5814</v>
      </c>
      <c r="D827" t="s">
        <v>265</v>
      </c>
      <c r="E827">
        <v>1</v>
      </c>
      <c r="F827" t="s">
        <v>202</v>
      </c>
      <c r="H827">
        <v>1</v>
      </c>
      <c r="M827">
        <v>1</v>
      </c>
      <c r="N827">
        <v>1</v>
      </c>
      <c r="U827">
        <v>1</v>
      </c>
      <c r="W827">
        <v>1</v>
      </c>
      <c r="X827" t="s">
        <v>3174</v>
      </c>
      <c r="Y827">
        <v>1</v>
      </c>
      <c r="Z827">
        <v>1</v>
      </c>
      <c r="AA827">
        <v>1</v>
      </c>
      <c r="AD827" t="s">
        <v>202</v>
      </c>
      <c r="AE827">
        <v>1</v>
      </c>
      <c r="AF827">
        <v>1</v>
      </c>
      <c r="AG827">
        <v>1</v>
      </c>
      <c r="AH827">
        <v>1</v>
      </c>
      <c r="AI827">
        <v>2</v>
      </c>
      <c r="AJ827">
        <v>2</v>
      </c>
      <c r="AK827" t="s">
        <v>5815</v>
      </c>
      <c r="AL827">
        <v>1</v>
      </c>
      <c r="AM827">
        <v>2</v>
      </c>
      <c r="AN827">
        <v>1</v>
      </c>
      <c r="AO827">
        <v>2</v>
      </c>
      <c r="AP827">
        <v>2</v>
      </c>
      <c r="AQ827">
        <v>1</v>
      </c>
      <c r="AR827" t="s">
        <v>5816</v>
      </c>
      <c r="AS827">
        <v>2</v>
      </c>
      <c r="AT827">
        <v>1</v>
      </c>
      <c r="AU827">
        <v>1</v>
      </c>
      <c r="AV827">
        <v>2</v>
      </c>
      <c r="AW827">
        <v>7</v>
      </c>
      <c r="AX827">
        <v>2</v>
      </c>
      <c r="AY827">
        <v>1</v>
      </c>
      <c r="BE827">
        <v>1</v>
      </c>
      <c r="BF827">
        <v>2</v>
      </c>
      <c r="BG827">
        <v>1</v>
      </c>
      <c r="BH827">
        <v>2</v>
      </c>
      <c r="BI827">
        <v>1</v>
      </c>
      <c r="BJ827">
        <v>0</v>
      </c>
      <c r="BM827">
        <v>1</v>
      </c>
      <c r="BN827">
        <v>1</v>
      </c>
      <c r="BO827">
        <v>4</v>
      </c>
      <c r="BP827">
        <v>1</v>
      </c>
      <c r="BQ827">
        <v>15</v>
      </c>
      <c r="BR827">
        <v>3</v>
      </c>
      <c r="BS827">
        <v>1</v>
      </c>
      <c r="BT827">
        <v>5</v>
      </c>
      <c r="BV827">
        <v>3</v>
      </c>
      <c r="BX827">
        <v>0</v>
      </c>
      <c r="BZ827">
        <v>0</v>
      </c>
      <c r="CB827">
        <v>0</v>
      </c>
      <c r="CD827">
        <v>2</v>
      </c>
      <c r="CJ827">
        <v>1</v>
      </c>
      <c r="CK827">
        <v>2</v>
      </c>
      <c r="CL827">
        <v>8</v>
      </c>
      <c r="CM827">
        <v>1</v>
      </c>
      <c r="CR827">
        <v>2</v>
      </c>
      <c r="CS827">
        <v>10</v>
      </c>
      <c r="CT827">
        <v>1</v>
      </c>
      <c r="CU827">
        <v>1</v>
      </c>
      <c r="CV827" t="s">
        <v>1634</v>
      </c>
      <c r="CW827">
        <v>868</v>
      </c>
      <c r="CX827">
        <v>14.47</v>
      </c>
      <c r="CY827">
        <v>2</v>
      </c>
      <c r="CZ827">
        <v>1</v>
      </c>
      <c r="DA827" t="s">
        <v>4081</v>
      </c>
      <c r="DC827">
        <v>1</v>
      </c>
      <c r="DD827">
        <v>1</v>
      </c>
      <c r="DE827">
        <v>28</v>
      </c>
      <c r="DN827" t="s">
        <v>3177</v>
      </c>
      <c r="DO827" t="s">
        <v>3177</v>
      </c>
      <c r="DP827" t="s">
        <v>3178</v>
      </c>
      <c r="DQ827" t="s">
        <v>202</v>
      </c>
      <c r="DR827" t="s">
        <v>202</v>
      </c>
      <c r="DT827">
        <v>1</v>
      </c>
      <c r="DV827">
        <v>1</v>
      </c>
      <c r="DW827">
        <v>0</v>
      </c>
      <c r="DX827">
        <v>1</v>
      </c>
      <c r="DY827">
        <v>2</v>
      </c>
      <c r="DZ827">
        <v>1</v>
      </c>
      <c r="EA827">
        <v>10</v>
      </c>
      <c r="EB827">
        <f>IF(EA827&gt;=30,1,IF(EA827&gt;=20,2,IF(EA827&gt;=15,3,IF(EA827&gt;=10,4,IF(EA827&gt;=5,5,IF(EA827&gt;0,6,0))))))</f>
        <v>4</v>
      </c>
      <c r="EC827">
        <v>1</v>
      </c>
      <c r="ED827">
        <v>10</v>
      </c>
      <c r="EF827">
        <v>2</v>
      </c>
      <c r="EH827">
        <v>5</v>
      </c>
      <c r="EI827">
        <v>1</v>
      </c>
      <c r="EL827">
        <v>1</v>
      </c>
      <c r="EM827">
        <v>4</v>
      </c>
      <c r="EN827">
        <v>2</v>
      </c>
      <c r="EO827">
        <v>2</v>
      </c>
      <c r="EP827">
        <v>1</v>
      </c>
      <c r="EQ827">
        <v>2</v>
      </c>
      <c r="ER827">
        <v>2</v>
      </c>
      <c r="ES827">
        <v>1</v>
      </c>
      <c r="ET827">
        <v>5</v>
      </c>
      <c r="EU827">
        <f>IF(ET827&gt;=30,1,IF(ET827&gt;=20,2,IF(ET827&gt;=15,3,IF(ET827&gt;=10,4,IF(ET827&gt;=5,5,IF(ET827&gt;0,6,0))))))</f>
        <v>5</v>
      </c>
      <c r="EV827">
        <v>10</v>
      </c>
      <c r="EW827">
        <v>3</v>
      </c>
      <c r="EY827">
        <v>4</v>
      </c>
      <c r="EZ827">
        <v>1</v>
      </c>
      <c r="FA827">
        <v>1</v>
      </c>
      <c r="FD827">
        <v>3</v>
      </c>
      <c r="FG827">
        <v>0</v>
      </c>
      <c r="FH827" t="s">
        <v>3179</v>
      </c>
      <c r="FI827">
        <v>1</v>
      </c>
      <c r="FJ827" t="s">
        <v>204</v>
      </c>
      <c r="FK827">
        <v>0.83333330000000005</v>
      </c>
      <c r="FL827">
        <v>10</v>
      </c>
      <c r="FM827">
        <v>10</v>
      </c>
      <c r="FN827">
        <v>10</v>
      </c>
      <c r="FO827" t="s">
        <v>2206</v>
      </c>
      <c r="FP827">
        <v>7.5</v>
      </c>
      <c r="FQ827" t="s">
        <v>3287</v>
      </c>
      <c r="FR827" t="s">
        <v>3189</v>
      </c>
      <c r="FS827">
        <v>0</v>
      </c>
      <c r="FT827">
        <v>1</v>
      </c>
      <c r="FU827" t="s">
        <v>2213</v>
      </c>
      <c r="FV827" t="s">
        <v>4754</v>
      </c>
      <c r="FW827">
        <v>0</v>
      </c>
      <c r="FX827">
        <v>1</v>
      </c>
      <c r="FY827">
        <v>0</v>
      </c>
      <c r="FZ827">
        <v>0</v>
      </c>
      <c r="GA827">
        <v>11328</v>
      </c>
      <c r="GB827">
        <v>52</v>
      </c>
      <c r="GC827">
        <v>217.8461538</v>
      </c>
      <c r="GD827" t="s">
        <v>2407</v>
      </c>
      <c r="GE827">
        <v>1</v>
      </c>
      <c r="HG827" t="s">
        <v>202</v>
      </c>
      <c r="HJ827">
        <v>0</v>
      </c>
    </row>
    <row r="828" spans="1:218" x14ac:dyDescent="0.3">
      <c r="A828">
        <v>288</v>
      </c>
      <c r="B828" t="s">
        <v>3225</v>
      </c>
      <c r="C828" t="s">
        <v>5817</v>
      </c>
      <c r="D828" t="s">
        <v>212</v>
      </c>
      <c r="E828">
        <v>1</v>
      </c>
      <c r="F828" t="s">
        <v>202</v>
      </c>
      <c r="H828">
        <v>1</v>
      </c>
      <c r="M828">
        <v>1</v>
      </c>
      <c r="N828">
        <v>1</v>
      </c>
      <c r="U828">
        <v>1</v>
      </c>
      <c r="W828">
        <v>1</v>
      </c>
      <c r="X828" t="s">
        <v>3174</v>
      </c>
      <c r="Y828">
        <v>1</v>
      </c>
      <c r="Z828">
        <v>1</v>
      </c>
      <c r="AA828">
        <v>3</v>
      </c>
      <c r="AD828" t="s">
        <v>202</v>
      </c>
      <c r="AE828">
        <v>1</v>
      </c>
      <c r="AF828">
        <v>1</v>
      </c>
      <c r="AG828">
        <v>1</v>
      </c>
      <c r="AH828">
        <v>1</v>
      </c>
      <c r="AI828">
        <v>1</v>
      </c>
      <c r="AJ828">
        <v>1</v>
      </c>
      <c r="AK828" t="s">
        <v>5818</v>
      </c>
      <c r="AL828">
        <v>1</v>
      </c>
      <c r="AM828">
        <v>1</v>
      </c>
      <c r="AN828">
        <v>2</v>
      </c>
      <c r="AO828">
        <v>2</v>
      </c>
      <c r="AP828">
        <v>2</v>
      </c>
      <c r="AQ828">
        <v>2</v>
      </c>
      <c r="AR828" t="s">
        <v>5819</v>
      </c>
      <c r="AS828">
        <v>2</v>
      </c>
      <c r="AT828">
        <v>1</v>
      </c>
      <c r="AU828">
        <v>1</v>
      </c>
      <c r="AV828">
        <v>2</v>
      </c>
      <c r="AW828">
        <v>6</v>
      </c>
      <c r="AX828">
        <v>1</v>
      </c>
      <c r="AY828">
        <v>2</v>
      </c>
      <c r="BE828">
        <v>1</v>
      </c>
      <c r="BF828">
        <v>1</v>
      </c>
      <c r="BG828">
        <v>1</v>
      </c>
      <c r="BH828">
        <v>1</v>
      </c>
      <c r="BI828">
        <v>1</v>
      </c>
      <c r="BJ828">
        <v>0</v>
      </c>
      <c r="BM828">
        <v>1</v>
      </c>
      <c r="BN828">
        <v>1</v>
      </c>
      <c r="BO828">
        <v>3</v>
      </c>
      <c r="BP828">
        <v>1</v>
      </c>
      <c r="BQ828">
        <v>1</v>
      </c>
      <c r="BR828">
        <v>1</v>
      </c>
      <c r="BS828">
        <v>1</v>
      </c>
      <c r="BT828">
        <v>3</v>
      </c>
      <c r="BU828">
        <v>3</v>
      </c>
      <c r="BV828">
        <v>1</v>
      </c>
      <c r="BW828">
        <v>3</v>
      </c>
      <c r="BX828">
        <v>0</v>
      </c>
      <c r="BY828">
        <v>3</v>
      </c>
      <c r="BZ828">
        <v>0</v>
      </c>
      <c r="CA828">
        <v>3</v>
      </c>
      <c r="CB828">
        <v>0</v>
      </c>
      <c r="CC828">
        <v>3</v>
      </c>
      <c r="CD828">
        <v>1</v>
      </c>
      <c r="CE828">
        <v>3</v>
      </c>
      <c r="CF828">
        <v>0</v>
      </c>
      <c r="CG828">
        <v>3</v>
      </c>
      <c r="CH828">
        <v>1</v>
      </c>
      <c r="CI828">
        <v>3</v>
      </c>
      <c r="CJ828">
        <v>1</v>
      </c>
      <c r="CK828">
        <v>2</v>
      </c>
      <c r="CL828">
        <v>8</v>
      </c>
      <c r="CM828">
        <v>1</v>
      </c>
      <c r="CR828">
        <v>2</v>
      </c>
      <c r="CS828">
        <v>6</v>
      </c>
      <c r="CT828">
        <v>1</v>
      </c>
      <c r="CU828">
        <v>1</v>
      </c>
      <c r="CV828" t="s">
        <v>1617</v>
      </c>
      <c r="CW828">
        <v>637</v>
      </c>
      <c r="CX828">
        <v>10.62</v>
      </c>
      <c r="CY828">
        <v>2</v>
      </c>
      <c r="CZ828">
        <v>1</v>
      </c>
      <c r="DA828" t="s">
        <v>3254</v>
      </c>
      <c r="DC828">
        <v>1</v>
      </c>
      <c r="DD828">
        <v>1</v>
      </c>
      <c r="DE828">
        <v>3</v>
      </c>
      <c r="DN828" t="s">
        <v>3177</v>
      </c>
      <c r="DO828" t="s">
        <v>3177</v>
      </c>
      <c r="DP828" t="s">
        <v>3178</v>
      </c>
      <c r="DQ828" t="s">
        <v>202</v>
      </c>
      <c r="DR828" t="s">
        <v>202</v>
      </c>
      <c r="DT828">
        <v>1</v>
      </c>
      <c r="DV828">
        <v>1</v>
      </c>
      <c r="DW828">
        <v>0</v>
      </c>
      <c r="DX828">
        <v>3</v>
      </c>
      <c r="DY828">
        <v>2</v>
      </c>
      <c r="DZ828">
        <v>1</v>
      </c>
      <c r="EA828">
        <v>16</v>
      </c>
      <c r="EB828">
        <f>IF(EA828&gt;=30,1,IF(EA828&gt;=20,2,IF(EA828&gt;=15,3,IF(EA828&gt;=10,4,IF(EA828&gt;=5,5,IF(EA828&gt;0,6,0))))))</f>
        <v>3</v>
      </c>
      <c r="EC828">
        <v>2</v>
      </c>
      <c r="EE828">
        <v>16</v>
      </c>
      <c r="EF828">
        <v>2</v>
      </c>
      <c r="EH828">
        <v>8</v>
      </c>
      <c r="EI828">
        <v>1</v>
      </c>
      <c r="EL828">
        <v>2</v>
      </c>
      <c r="EM828">
        <v>3</v>
      </c>
      <c r="EN828">
        <v>2</v>
      </c>
      <c r="EO828">
        <v>2</v>
      </c>
      <c r="EP828">
        <v>2</v>
      </c>
      <c r="EZ828">
        <v>2</v>
      </c>
      <c r="FE828">
        <v>1</v>
      </c>
      <c r="FG828">
        <v>0</v>
      </c>
      <c r="FH828" t="s">
        <v>3179</v>
      </c>
      <c r="FI828">
        <v>1</v>
      </c>
      <c r="FJ828" t="s">
        <v>204</v>
      </c>
      <c r="FK828">
        <v>16</v>
      </c>
      <c r="FL828">
        <v>12</v>
      </c>
      <c r="FM828">
        <v>12</v>
      </c>
      <c r="FN828">
        <v>16</v>
      </c>
      <c r="FO828" t="s">
        <v>2212</v>
      </c>
      <c r="FP828">
        <v>3.5</v>
      </c>
      <c r="FQ828" t="s">
        <v>3287</v>
      </c>
      <c r="FR828" t="s">
        <v>3189</v>
      </c>
      <c r="FS828">
        <v>0</v>
      </c>
      <c r="FT828">
        <v>0</v>
      </c>
      <c r="FU828" t="s">
        <v>2207</v>
      </c>
      <c r="FV828" t="s">
        <v>2207</v>
      </c>
      <c r="FW828">
        <v>1</v>
      </c>
      <c r="FX828">
        <v>0</v>
      </c>
      <c r="FY828">
        <v>1</v>
      </c>
      <c r="FZ828">
        <v>0</v>
      </c>
      <c r="GA828">
        <v>39021</v>
      </c>
      <c r="GB828">
        <v>133</v>
      </c>
      <c r="GC828">
        <v>293.3909774</v>
      </c>
      <c r="GD828" t="s">
        <v>2407</v>
      </c>
      <c r="GE828">
        <v>1</v>
      </c>
      <c r="HG828" t="s">
        <v>202</v>
      </c>
      <c r="HI828">
        <v>1</v>
      </c>
      <c r="HJ828">
        <v>1</v>
      </c>
    </row>
    <row r="829" spans="1:218" hidden="1" x14ac:dyDescent="0.3">
      <c r="A829">
        <v>292</v>
      </c>
      <c r="B829" t="s">
        <v>3279</v>
      </c>
      <c r="C829" t="s">
        <v>5820</v>
      </c>
      <c r="D829" t="s">
        <v>212</v>
      </c>
      <c r="E829">
        <v>1</v>
      </c>
      <c r="F829" t="s">
        <v>202</v>
      </c>
      <c r="H829">
        <v>2</v>
      </c>
      <c r="I829">
        <v>1</v>
      </c>
      <c r="M829">
        <v>1</v>
      </c>
      <c r="N829">
        <v>2</v>
      </c>
      <c r="O829">
        <v>-97</v>
      </c>
      <c r="U829">
        <v>1</v>
      </c>
      <c r="W829">
        <v>1</v>
      </c>
      <c r="X829" t="s">
        <v>3174</v>
      </c>
      <c r="Y829">
        <v>1</v>
      </c>
      <c r="Z829">
        <v>1</v>
      </c>
      <c r="AA829">
        <v>8</v>
      </c>
      <c r="AD829" t="s">
        <v>202</v>
      </c>
      <c r="AE829">
        <v>1</v>
      </c>
      <c r="AF829">
        <v>-97</v>
      </c>
      <c r="AG829">
        <v>1</v>
      </c>
      <c r="AH829">
        <v>1</v>
      </c>
      <c r="AI829">
        <v>1</v>
      </c>
      <c r="AJ829">
        <v>-97</v>
      </c>
      <c r="AK829" t="s">
        <v>5821</v>
      </c>
      <c r="AL829">
        <v>1</v>
      </c>
      <c r="AM829">
        <v>1</v>
      </c>
      <c r="AN829">
        <v>1</v>
      </c>
      <c r="AO829">
        <v>2</v>
      </c>
      <c r="AP829">
        <v>1</v>
      </c>
      <c r="AQ829">
        <v>-97</v>
      </c>
      <c r="AR829" t="s">
        <v>5822</v>
      </c>
      <c r="AS829">
        <v>2</v>
      </c>
      <c r="AT829">
        <v>1</v>
      </c>
      <c r="AU829">
        <v>2</v>
      </c>
      <c r="AV829">
        <v>2</v>
      </c>
      <c r="AW829">
        <v>-97</v>
      </c>
      <c r="AX829">
        <v>1</v>
      </c>
      <c r="AY829">
        <v>6</v>
      </c>
      <c r="BE829">
        <v>1</v>
      </c>
      <c r="BF829">
        <v>1</v>
      </c>
      <c r="BG829">
        <v>1</v>
      </c>
      <c r="BH829">
        <v>1</v>
      </c>
      <c r="BI829">
        <v>1</v>
      </c>
      <c r="BJ829">
        <v>0</v>
      </c>
      <c r="BM829">
        <v>1</v>
      </c>
      <c r="BN829">
        <v>1</v>
      </c>
      <c r="BO829">
        <v>3</v>
      </c>
      <c r="BP829">
        <v>1</v>
      </c>
      <c r="BQ829">
        <v>0.5</v>
      </c>
      <c r="BR829">
        <v>-97</v>
      </c>
      <c r="BS829">
        <v>1</v>
      </c>
      <c r="BT829">
        <v>4</v>
      </c>
      <c r="BU829">
        <v>4</v>
      </c>
      <c r="BV829">
        <v>0</v>
      </c>
      <c r="BW829">
        <v>4</v>
      </c>
      <c r="BX829">
        <v>0</v>
      </c>
      <c r="BY829">
        <v>4</v>
      </c>
      <c r="BZ829">
        <v>2</v>
      </c>
      <c r="CA829">
        <v>4</v>
      </c>
      <c r="CB829">
        <v>0</v>
      </c>
      <c r="CC829">
        <v>4</v>
      </c>
      <c r="CD829">
        <v>0</v>
      </c>
      <c r="CE829">
        <v>4</v>
      </c>
      <c r="CF829">
        <v>0</v>
      </c>
      <c r="CG829">
        <v>4</v>
      </c>
      <c r="CH829">
        <v>2</v>
      </c>
      <c r="CI829">
        <v>4</v>
      </c>
      <c r="CJ829">
        <v>2</v>
      </c>
      <c r="CK829">
        <v>2</v>
      </c>
      <c r="CL829">
        <v>6</v>
      </c>
      <c r="CM829">
        <v>4</v>
      </c>
      <c r="CR829">
        <v>2</v>
      </c>
      <c r="CS829">
        <v>1</v>
      </c>
      <c r="CT829">
        <v>5</v>
      </c>
      <c r="CU829">
        <v>2</v>
      </c>
      <c r="CV829" t="s">
        <v>5344</v>
      </c>
      <c r="CW829">
        <v>1623</v>
      </c>
      <c r="CX829">
        <v>27.05</v>
      </c>
      <c r="CY829">
        <v>2</v>
      </c>
      <c r="CZ829">
        <v>1</v>
      </c>
      <c r="DA829" t="s">
        <v>1582</v>
      </c>
      <c r="DC829">
        <v>1</v>
      </c>
      <c r="DD829">
        <v>1</v>
      </c>
      <c r="DE829">
        <v>2</v>
      </c>
      <c r="DN829" t="s">
        <v>3177</v>
      </c>
      <c r="DO829" t="s">
        <v>3177</v>
      </c>
      <c r="DP829" t="s">
        <v>3178</v>
      </c>
      <c r="DQ829" t="s">
        <v>202</v>
      </c>
      <c r="DR829" t="s">
        <v>202</v>
      </c>
      <c r="DT829">
        <v>2</v>
      </c>
      <c r="DU829">
        <v>-97</v>
      </c>
      <c r="DV829">
        <v>1</v>
      </c>
      <c r="DW829">
        <v>0</v>
      </c>
      <c r="DX829">
        <v>8</v>
      </c>
      <c r="DY829">
        <v>-97</v>
      </c>
      <c r="DZ829">
        <v>-97</v>
      </c>
      <c r="EB829">
        <v>5</v>
      </c>
      <c r="EC829">
        <v>2</v>
      </c>
      <c r="EE829">
        <v>6</v>
      </c>
      <c r="EL829">
        <v>1</v>
      </c>
      <c r="EM829">
        <v>3</v>
      </c>
      <c r="EN829">
        <v>1</v>
      </c>
      <c r="EO829">
        <v>-97</v>
      </c>
      <c r="EP829">
        <v>2</v>
      </c>
      <c r="EZ829">
        <v>2</v>
      </c>
      <c r="FE829">
        <v>1</v>
      </c>
      <c r="FG829">
        <v>0</v>
      </c>
      <c r="FH829" t="s">
        <v>3179</v>
      </c>
      <c r="FI829">
        <v>1</v>
      </c>
      <c r="FJ829" t="s">
        <v>204</v>
      </c>
      <c r="FK829">
        <v>6</v>
      </c>
      <c r="FL829">
        <v>12</v>
      </c>
      <c r="FN829">
        <v>7.5</v>
      </c>
      <c r="FO829" t="s">
        <v>2206</v>
      </c>
      <c r="FP829">
        <v>3.5</v>
      </c>
      <c r="FQ829" t="s">
        <v>3180</v>
      </c>
      <c r="FR829" t="s">
        <v>3362</v>
      </c>
      <c r="FS829">
        <v>1</v>
      </c>
      <c r="FT829">
        <v>0</v>
      </c>
      <c r="FU829" t="s">
        <v>2207</v>
      </c>
      <c r="FV829" t="s">
        <v>2207</v>
      </c>
      <c r="FW829">
        <v>1</v>
      </c>
      <c r="FX829">
        <v>0</v>
      </c>
      <c r="FY829">
        <v>1</v>
      </c>
      <c r="FZ829">
        <v>0</v>
      </c>
      <c r="GA829">
        <v>59048</v>
      </c>
      <c r="GB829">
        <v>201</v>
      </c>
      <c r="GC829">
        <v>293.7711443</v>
      </c>
      <c r="GD829" t="s">
        <v>2407</v>
      </c>
      <c r="HG829" t="s">
        <v>202</v>
      </c>
      <c r="HI829">
        <v>1</v>
      </c>
      <c r="HJ829">
        <v>1</v>
      </c>
    </row>
    <row r="830" spans="1:218" x14ac:dyDescent="0.3">
      <c r="A830">
        <v>293</v>
      </c>
      <c r="B830" t="s">
        <v>3207</v>
      </c>
      <c r="C830" t="s">
        <v>5823</v>
      </c>
      <c r="D830" t="s">
        <v>265</v>
      </c>
      <c r="E830">
        <v>1</v>
      </c>
      <c r="F830" t="s">
        <v>202</v>
      </c>
      <c r="H830">
        <v>1</v>
      </c>
      <c r="M830">
        <v>1</v>
      </c>
      <c r="N830">
        <v>1</v>
      </c>
      <c r="U830">
        <v>1</v>
      </c>
      <c r="W830">
        <v>1</v>
      </c>
      <c r="X830" t="s">
        <v>3174</v>
      </c>
      <c r="Y830">
        <v>1</v>
      </c>
      <c r="Z830">
        <v>1</v>
      </c>
      <c r="AA830">
        <v>1</v>
      </c>
      <c r="AD830" t="s">
        <v>202</v>
      </c>
      <c r="AE830">
        <v>1</v>
      </c>
      <c r="AF830">
        <v>1</v>
      </c>
      <c r="AG830">
        <v>1</v>
      </c>
      <c r="AH830">
        <v>2</v>
      </c>
      <c r="AI830">
        <v>1</v>
      </c>
      <c r="AJ830">
        <v>2</v>
      </c>
      <c r="AK830" t="s">
        <v>5824</v>
      </c>
      <c r="AL830">
        <v>1</v>
      </c>
      <c r="AM830">
        <v>1</v>
      </c>
      <c r="AN830">
        <v>1</v>
      </c>
      <c r="AO830">
        <v>1</v>
      </c>
      <c r="AP830">
        <v>2</v>
      </c>
      <c r="AQ830">
        <v>1</v>
      </c>
      <c r="AR830" t="s">
        <v>5825</v>
      </c>
      <c r="AS830">
        <v>-97</v>
      </c>
      <c r="AT830">
        <v>1</v>
      </c>
      <c r="AU830">
        <v>1</v>
      </c>
      <c r="AV830">
        <v>2</v>
      </c>
      <c r="AW830">
        <v>1</v>
      </c>
      <c r="AX830">
        <v>1</v>
      </c>
      <c r="AY830">
        <v>5</v>
      </c>
      <c r="AZ830">
        <v>3</v>
      </c>
      <c r="BA830">
        <v>2</v>
      </c>
      <c r="BB830">
        <v>1</v>
      </c>
      <c r="BC830">
        <v>6</v>
      </c>
      <c r="BD830">
        <v>4</v>
      </c>
      <c r="BE830">
        <v>1</v>
      </c>
      <c r="BF830">
        <v>2</v>
      </c>
      <c r="BG830">
        <v>1</v>
      </c>
      <c r="BH830">
        <v>2</v>
      </c>
      <c r="BI830">
        <v>1</v>
      </c>
      <c r="BJ830">
        <v>0</v>
      </c>
      <c r="BM830">
        <v>1</v>
      </c>
      <c r="BN830">
        <v>1</v>
      </c>
      <c r="BO830">
        <v>4</v>
      </c>
      <c r="BP830">
        <v>1</v>
      </c>
      <c r="BQ830">
        <v>0.5</v>
      </c>
      <c r="BR830">
        <v>2</v>
      </c>
      <c r="BS830">
        <v>1</v>
      </c>
      <c r="BT830">
        <v>3</v>
      </c>
      <c r="BV830">
        <v>2</v>
      </c>
      <c r="BX830">
        <v>0</v>
      </c>
      <c r="BZ830">
        <v>0</v>
      </c>
      <c r="CB830">
        <v>0</v>
      </c>
      <c r="CD830">
        <v>0</v>
      </c>
      <c r="CF830">
        <v>1</v>
      </c>
      <c r="CJ830">
        <v>1</v>
      </c>
      <c r="CK830">
        <v>1</v>
      </c>
      <c r="CL830">
        <v>7</v>
      </c>
      <c r="CM830">
        <v>1</v>
      </c>
      <c r="CR830">
        <v>2</v>
      </c>
      <c r="CS830">
        <v>-97</v>
      </c>
      <c r="CT830">
        <v>1</v>
      </c>
      <c r="CU830">
        <v>2</v>
      </c>
      <c r="CV830" t="s">
        <v>5826</v>
      </c>
      <c r="CW830">
        <v>974</v>
      </c>
      <c r="CX830">
        <v>16.23</v>
      </c>
      <c r="CY830">
        <v>2</v>
      </c>
      <c r="CZ830">
        <v>1</v>
      </c>
      <c r="DA830" t="s">
        <v>3238</v>
      </c>
      <c r="DC830">
        <v>1</v>
      </c>
      <c r="DD830">
        <v>1</v>
      </c>
      <c r="DE830">
        <v>28</v>
      </c>
      <c r="DN830" t="s">
        <v>3177</v>
      </c>
      <c r="DO830" t="s">
        <v>3177</v>
      </c>
      <c r="DP830" t="s">
        <v>3178</v>
      </c>
      <c r="DQ830" t="s">
        <v>202</v>
      </c>
      <c r="DR830" t="s">
        <v>202</v>
      </c>
      <c r="DT830">
        <v>1</v>
      </c>
      <c r="DV830">
        <v>1</v>
      </c>
      <c r="DW830">
        <v>0</v>
      </c>
      <c r="DX830">
        <v>1</v>
      </c>
      <c r="DY830">
        <v>2</v>
      </c>
      <c r="DZ830">
        <v>1</v>
      </c>
      <c r="EA830">
        <v>10</v>
      </c>
      <c r="EB830">
        <f>IF(EA830&gt;=30,1,IF(EA830&gt;=20,2,IF(EA830&gt;=15,3,IF(EA830&gt;=10,4,IF(EA830&gt;=5,5,IF(EA830&gt;0,6,0))))))</f>
        <v>4</v>
      </c>
      <c r="EC830">
        <v>-97</v>
      </c>
      <c r="EF830">
        <v>2</v>
      </c>
      <c r="EH830">
        <v>10</v>
      </c>
      <c r="EI830">
        <v>1</v>
      </c>
      <c r="EL830">
        <v>2</v>
      </c>
      <c r="EM830">
        <v>3</v>
      </c>
      <c r="EN830">
        <v>2</v>
      </c>
      <c r="EO830">
        <v>2</v>
      </c>
      <c r="EP830">
        <v>1</v>
      </c>
      <c r="EQ830">
        <v>-97</v>
      </c>
      <c r="ER830">
        <v>2</v>
      </c>
      <c r="ES830">
        <v>1</v>
      </c>
      <c r="ET830">
        <v>5</v>
      </c>
      <c r="EU830">
        <f>IF(ET830&gt;=30,1,IF(ET830&gt;=20,2,IF(ET830&gt;=15,3,IF(ET830&gt;=10,4,IF(ET830&gt;=5,5,IF(ET830&gt;0,6,0))))))</f>
        <v>5</v>
      </c>
      <c r="EV830">
        <v>8</v>
      </c>
      <c r="EX830">
        <v>-97</v>
      </c>
      <c r="EY830">
        <v>-97</v>
      </c>
      <c r="EZ830">
        <v>1</v>
      </c>
      <c r="FA830">
        <v>1</v>
      </c>
      <c r="FD830">
        <v>3</v>
      </c>
      <c r="FG830">
        <v>0</v>
      </c>
      <c r="FH830" t="s">
        <v>3179</v>
      </c>
      <c r="FI830">
        <v>1</v>
      </c>
      <c r="FJ830" t="s">
        <v>204</v>
      </c>
      <c r="FK830">
        <v>10</v>
      </c>
      <c r="FL830">
        <v>12</v>
      </c>
      <c r="FM830">
        <v>12</v>
      </c>
      <c r="FN830">
        <v>10</v>
      </c>
      <c r="FO830" t="s">
        <v>2212</v>
      </c>
      <c r="FP830">
        <v>3.5</v>
      </c>
      <c r="FQ830" t="s">
        <v>3287</v>
      </c>
      <c r="FR830" t="s">
        <v>3189</v>
      </c>
      <c r="FS830">
        <v>0</v>
      </c>
      <c r="FT830">
        <v>1</v>
      </c>
      <c r="FU830" t="s">
        <v>2213</v>
      </c>
      <c r="FV830" t="s">
        <v>2207</v>
      </c>
      <c r="FW830">
        <v>0</v>
      </c>
      <c r="FX830">
        <v>1</v>
      </c>
      <c r="FY830">
        <v>0</v>
      </c>
      <c r="FZ830">
        <v>0</v>
      </c>
      <c r="GA830">
        <v>11328</v>
      </c>
      <c r="GB830">
        <v>52</v>
      </c>
      <c r="GC830">
        <v>217.8461538</v>
      </c>
      <c r="GD830" t="s">
        <v>2407</v>
      </c>
      <c r="GE830">
        <v>1</v>
      </c>
      <c r="HG830" t="s">
        <v>202</v>
      </c>
      <c r="HJ830">
        <v>0</v>
      </c>
    </row>
    <row r="831" spans="1:218" x14ac:dyDescent="0.3">
      <c r="A831">
        <v>697</v>
      </c>
      <c r="B831" t="s">
        <v>3312</v>
      </c>
      <c r="C831" t="s">
        <v>6038</v>
      </c>
      <c r="D831" t="s">
        <v>212</v>
      </c>
      <c r="E831">
        <v>1</v>
      </c>
      <c r="F831" t="s">
        <v>202</v>
      </c>
      <c r="H831">
        <v>1</v>
      </c>
      <c r="M831">
        <v>1</v>
      </c>
      <c r="N831">
        <v>1</v>
      </c>
      <c r="U831">
        <v>1</v>
      </c>
      <c r="W831">
        <v>1</v>
      </c>
      <c r="X831" t="s">
        <v>3174</v>
      </c>
      <c r="Y831">
        <v>1</v>
      </c>
      <c r="Z831">
        <v>1</v>
      </c>
      <c r="AA831">
        <v>1</v>
      </c>
      <c r="AD831" t="s">
        <v>202</v>
      </c>
      <c r="AE831">
        <v>1</v>
      </c>
      <c r="AF831">
        <v>1</v>
      </c>
      <c r="AG831">
        <v>1</v>
      </c>
      <c r="AH831">
        <v>2</v>
      </c>
      <c r="AI831">
        <v>2</v>
      </c>
      <c r="AJ831">
        <v>2</v>
      </c>
      <c r="AK831" t="s">
        <v>6039</v>
      </c>
      <c r="AL831">
        <v>1</v>
      </c>
      <c r="AM831">
        <v>1</v>
      </c>
      <c r="AN831">
        <v>2</v>
      </c>
      <c r="AO831">
        <v>2</v>
      </c>
      <c r="AP831">
        <v>2</v>
      </c>
      <c r="AQ831">
        <v>2</v>
      </c>
      <c r="AR831" t="s">
        <v>6040</v>
      </c>
      <c r="AS831">
        <v>2</v>
      </c>
      <c r="AT831">
        <v>1</v>
      </c>
      <c r="AU831">
        <v>2</v>
      </c>
      <c r="AV831">
        <v>2</v>
      </c>
      <c r="AW831">
        <v>7</v>
      </c>
      <c r="AX831">
        <v>1</v>
      </c>
      <c r="AY831">
        <v>3</v>
      </c>
      <c r="BE831">
        <v>1</v>
      </c>
      <c r="BF831">
        <v>2</v>
      </c>
      <c r="BG831">
        <v>1</v>
      </c>
      <c r="BH831">
        <v>2</v>
      </c>
      <c r="BI831">
        <v>1</v>
      </c>
      <c r="BJ831">
        <v>1</v>
      </c>
      <c r="BK831">
        <v>1</v>
      </c>
      <c r="BL831">
        <v>0</v>
      </c>
      <c r="BM831">
        <v>1</v>
      </c>
      <c r="BN831">
        <v>1</v>
      </c>
      <c r="BO831">
        <v>3</v>
      </c>
      <c r="BP831">
        <v>1</v>
      </c>
      <c r="BQ831">
        <v>4</v>
      </c>
      <c r="BR831">
        <v>4</v>
      </c>
      <c r="BS831">
        <v>1</v>
      </c>
      <c r="BT831">
        <v>3</v>
      </c>
      <c r="BV831">
        <v>0</v>
      </c>
      <c r="BX831">
        <v>0</v>
      </c>
      <c r="BZ831">
        <v>3</v>
      </c>
      <c r="CJ831">
        <v>1</v>
      </c>
      <c r="CK831">
        <v>2</v>
      </c>
      <c r="CL831">
        <v>4</v>
      </c>
      <c r="CM831">
        <v>-98</v>
      </c>
      <c r="CR831">
        <v>-98</v>
      </c>
      <c r="CS831">
        <v>-98</v>
      </c>
      <c r="CT831">
        <v>1</v>
      </c>
      <c r="CU831">
        <v>1</v>
      </c>
      <c r="CV831" t="s">
        <v>229</v>
      </c>
      <c r="CW831">
        <v>734</v>
      </c>
      <c r="CX831">
        <v>12.23</v>
      </c>
      <c r="CY831">
        <v>2</v>
      </c>
      <c r="CZ831">
        <v>1</v>
      </c>
      <c r="DA831" t="s">
        <v>2574</v>
      </c>
      <c r="DC831">
        <v>1</v>
      </c>
      <c r="DD831">
        <v>1</v>
      </c>
      <c r="DE831">
        <v>5</v>
      </c>
      <c r="DN831" t="s">
        <v>4107</v>
      </c>
      <c r="DO831" t="s">
        <v>4107</v>
      </c>
      <c r="DP831" t="s">
        <v>3178</v>
      </c>
      <c r="DQ831" t="s">
        <v>202</v>
      </c>
      <c r="DR831" t="s">
        <v>202</v>
      </c>
      <c r="DT831">
        <v>1</v>
      </c>
      <c r="DV831">
        <v>1</v>
      </c>
      <c r="DW831">
        <v>0</v>
      </c>
      <c r="DX831">
        <v>1</v>
      </c>
      <c r="DY831">
        <v>2</v>
      </c>
      <c r="DZ831">
        <v>1</v>
      </c>
      <c r="EA831">
        <v>10</v>
      </c>
      <c r="EB831">
        <f>IF(EA831&gt;=30,1,IF(EA831&gt;=20,2,IF(EA831&gt;=15,3,IF(EA831&gt;=10,4,IF(EA831&gt;=5,5,IF(EA831&gt;0,6,0))))))</f>
        <v>4</v>
      </c>
      <c r="EC831">
        <v>2</v>
      </c>
      <c r="EE831">
        <v>10</v>
      </c>
      <c r="EF831">
        <v>2</v>
      </c>
      <c r="EH831">
        <v>10</v>
      </c>
      <c r="EI831">
        <v>1</v>
      </c>
      <c r="EL831">
        <v>1</v>
      </c>
      <c r="EM831">
        <v>3</v>
      </c>
      <c r="EN831">
        <v>2</v>
      </c>
      <c r="EO831">
        <v>2</v>
      </c>
      <c r="EP831">
        <v>1</v>
      </c>
      <c r="EQ831">
        <v>2</v>
      </c>
      <c r="ER831">
        <v>1</v>
      </c>
      <c r="EZ831">
        <v>1</v>
      </c>
      <c r="FA831">
        <v>1</v>
      </c>
      <c r="FD831">
        <v>1</v>
      </c>
      <c r="FG831">
        <v>0</v>
      </c>
      <c r="FH831" t="s">
        <v>3179</v>
      </c>
      <c r="FI831">
        <v>1</v>
      </c>
      <c r="FJ831" t="s">
        <v>204</v>
      </c>
      <c r="FK831">
        <v>10</v>
      </c>
      <c r="FL831">
        <v>12</v>
      </c>
      <c r="FM831">
        <v>12</v>
      </c>
      <c r="FN831">
        <v>10</v>
      </c>
      <c r="FO831" t="s">
        <v>2206</v>
      </c>
      <c r="FP831">
        <v>3.5</v>
      </c>
      <c r="FQ831" t="s">
        <v>3287</v>
      </c>
      <c r="FR831" t="s">
        <v>3189</v>
      </c>
      <c r="FS831">
        <v>0</v>
      </c>
      <c r="FT831">
        <v>1</v>
      </c>
      <c r="FU831" t="s">
        <v>2221</v>
      </c>
      <c r="FV831" t="s">
        <v>4754</v>
      </c>
      <c r="FW831">
        <v>0</v>
      </c>
      <c r="FX831">
        <v>1</v>
      </c>
      <c r="FY831">
        <v>0</v>
      </c>
      <c r="FZ831">
        <v>0</v>
      </c>
      <c r="GA831">
        <v>20418</v>
      </c>
      <c r="GB831">
        <v>71</v>
      </c>
      <c r="GC831">
        <v>287.57746479999997</v>
      </c>
      <c r="GD831" t="s">
        <v>2407</v>
      </c>
      <c r="GE831">
        <v>1</v>
      </c>
      <c r="HG831" t="s">
        <v>202</v>
      </c>
      <c r="HJ831">
        <v>0</v>
      </c>
    </row>
    <row r="832" spans="1:218" x14ac:dyDescent="0.3">
      <c r="A832">
        <v>701</v>
      </c>
      <c r="B832" t="s">
        <v>3984</v>
      </c>
      <c r="C832" t="s">
        <v>5581</v>
      </c>
      <c r="D832" t="s">
        <v>265</v>
      </c>
      <c r="E832">
        <v>1</v>
      </c>
      <c r="F832" t="s">
        <v>202</v>
      </c>
      <c r="H832">
        <v>1</v>
      </c>
      <c r="M832">
        <v>3</v>
      </c>
      <c r="N832">
        <v>1</v>
      </c>
      <c r="U832">
        <v>1</v>
      </c>
      <c r="W832">
        <v>1</v>
      </c>
      <c r="X832" t="s">
        <v>3174</v>
      </c>
      <c r="Y832">
        <v>1</v>
      </c>
      <c r="Z832">
        <v>1</v>
      </c>
      <c r="AA832">
        <v>1</v>
      </c>
      <c r="AD832" t="s">
        <v>3174</v>
      </c>
      <c r="AE832">
        <v>1</v>
      </c>
      <c r="AF832">
        <v>2</v>
      </c>
      <c r="AG832">
        <v>1</v>
      </c>
      <c r="AH832">
        <v>1</v>
      </c>
      <c r="AI832">
        <v>1</v>
      </c>
      <c r="AJ832">
        <v>2</v>
      </c>
      <c r="AK832" t="s">
        <v>6044</v>
      </c>
      <c r="AL832">
        <v>1</v>
      </c>
      <c r="AM832">
        <v>2</v>
      </c>
      <c r="AN832">
        <v>2</v>
      </c>
      <c r="AO832">
        <v>2</v>
      </c>
      <c r="AP832">
        <v>1</v>
      </c>
      <c r="AQ832">
        <v>2</v>
      </c>
      <c r="AR832" t="s">
        <v>6045</v>
      </c>
      <c r="AS832">
        <v>-97</v>
      </c>
      <c r="AT832">
        <v>2</v>
      </c>
      <c r="AU832">
        <v>1</v>
      </c>
      <c r="AV832">
        <v>2</v>
      </c>
      <c r="AW832">
        <v>6</v>
      </c>
      <c r="AX832">
        <v>1</v>
      </c>
      <c r="AY832">
        <v>3</v>
      </c>
      <c r="BE832">
        <v>1</v>
      </c>
      <c r="BF832">
        <v>2</v>
      </c>
      <c r="BG832">
        <v>1</v>
      </c>
      <c r="BH832">
        <v>2</v>
      </c>
      <c r="BI832">
        <v>1</v>
      </c>
      <c r="BJ832">
        <v>1</v>
      </c>
      <c r="BK832">
        <v>1</v>
      </c>
      <c r="BL832">
        <v>1</v>
      </c>
      <c r="BM832">
        <v>1</v>
      </c>
      <c r="BN832">
        <v>1</v>
      </c>
      <c r="BO832">
        <v>1</v>
      </c>
      <c r="BP832">
        <v>1</v>
      </c>
      <c r="BQ832">
        <v>21</v>
      </c>
      <c r="BR832">
        <v>1</v>
      </c>
      <c r="BS832">
        <v>1</v>
      </c>
      <c r="BT832">
        <v>2</v>
      </c>
      <c r="BV832">
        <v>0</v>
      </c>
      <c r="BX832">
        <v>0</v>
      </c>
      <c r="BZ832">
        <v>0</v>
      </c>
      <c r="CB832">
        <v>0</v>
      </c>
      <c r="CD832">
        <v>0</v>
      </c>
      <c r="CF832">
        <v>2</v>
      </c>
      <c r="CJ832">
        <v>1</v>
      </c>
      <c r="CK832">
        <v>2</v>
      </c>
      <c r="CL832">
        <v>4</v>
      </c>
      <c r="CM832">
        <v>1</v>
      </c>
      <c r="CR832">
        <v>2</v>
      </c>
      <c r="CS832">
        <v>1</v>
      </c>
      <c r="CT832">
        <v>1</v>
      </c>
      <c r="CU832">
        <v>2</v>
      </c>
      <c r="CV832" t="s">
        <v>1093</v>
      </c>
      <c r="CW832">
        <v>869</v>
      </c>
      <c r="CX832">
        <v>14.48</v>
      </c>
      <c r="CY832">
        <v>2</v>
      </c>
      <c r="CZ832">
        <v>1</v>
      </c>
      <c r="DA832" t="s">
        <v>473</v>
      </c>
      <c r="DC832">
        <v>1</v>
      </c>
      <c r="DD832">
        <v>1</v>
      </c>
      <c r="DE832">
        <v>36</v>
      </c>
      <c r="DN832" t="s">
        <v>4107</v>
      </c>
      <c r="DO832" t="s">
        <v>4107</v>
      </c>
      <c r="DP832" t="s">
        <v>3178</v>
      </c>
      <c r="DQ832" t="s">
        <v>202</v>
      </c>
      <c r="DR832" t="s">
        <v>202</v>
      </c>
      <c r="DT832">
        <v>1</v>
      </c>
      <c r="DV832">
        <v>1</v>
      </c>
      <c r="DW832">
        <v>0</v>
      </c>
      <c r="DX832">
        <v>1</v>
      </c>
      <c r="DY832">
        <v>2</v>
      </c>
      <c r="DZ832">
        <v>-97</v>
      </c>
      <c r="EB832">
        <v>3</v>
      </c>
      <c r="EC832">
        <v>2</v>
      </c>
      <c r="EE832">
        <v>20</v>
      </c>
      <c r="EF832">
        <v>2</v>
      </c>
      <c r="EH832">
        <v>10</v>
      </c>
      <c r="EI832">
        <v>1</v>
      </c>
      <c r="EL832">
        <v>2</v>
      </c>
      <c r="EM832">
        <v>2</v>
      </c>
      <c r="EN832">
        <v>8</v>
      </c>
      <c r="EO832">
        <v>1</v>
      </c>
      <c r="EP832">
        <v>1</v>
      </c>
      <c r="EQ832">
        <v>2</v>
      </c>
      <c r="ER832">
        <v>1</v>
      </c>
      <c r="EZ832">
        <v>1</v>
      </c>
      <c r="FA832">
        <v>2</v>
      </c>
      <c r="FB832">
        <v>1</v>
      </c>
      <c r="FC832">
        <v>10</v>
      </c>
      <c r="FD832">
        <v>1</v>
      </c>
      <c r="FG832">
        <v>0</v>
      </c>
      <c r="FH832" t="s">
        <v>3179</v>
      </c>
      <c r="FI832">
        <v>1</v>
      </c>
      <c r="FJ832" t="s">
        <v>204</v>
      </c>
      <c r="FK832">
        <v>20</v>
      </c>
      <c r="FL832">
        <v>12</v>
      </c>
      <c r="FM832">
        <v>12</v>
      </c>
      <c r="FN832">
        <v>17.5</v>
      </c>
      <c r="FO832" t="s">
        <v>2212</v>
      </c>
      <c r="FP832">
        <v>1.5</v>
      </c>
      <c r="FQ832" t="s">
        <v>3531</v>
      </c>
      <c r="FR832" t="s">
        <v>3196</v>
      </c>
      <c r="FS832">
        <v>1</v>
      </c>
      <c r="FT832">
        <v>1</v>
      </c>
      <c r="FU832" t="s">
        <v>2221</v>
      </c>
      <c r="FV832" t="s">
        <v>4754</v>
      </c>
      <c r="FW832">
        <v>0</v>
      </c>
      <c r="FX832">
        <v>1</v>
      </c>
      <c r="FY832">
        <v>0</v>
      </c>
      <c r="FZ832">
        <v>0</v>
      </c>
      <c r="GA832">
        <v>1938</v>
      </c>
      <c r="GB832">
        <v>20</v>
      </c>
      <c r="GC832">
        <v>96.9</v>
      </c>
      <c r="GD832" t="s">
        <v>2407</v>
      </c>
      <c r="GE832">
        <v>1</v>
      </c>
      <c r="HG832" t="s">
        <v>202</v>
      </c>
      <c r="HJ832">
        <v>0</v>
      </c>
    </row>
    <row r="833" spans="1:218" x14ac:dyDescent="0.3">
      <c r="A833">
        <v>785</v>
      </c>
      <c r="B833" t="s">
        <v>3190</v>
      </c>
      <c r="C833" t="s">
        <v>6069</v>
      </c>
      <c r="D833" t="s">
        <v>265</v>
      </c>
      <c r="E833">
        <v>1</v>
      </c>
      <c r="F833" t="s">
        <v>202</v>
      </c>
      <c r="H833">
        <v>1</v>
      </c>
      <c r="M833">
        <v>1</v>
      </c>
      <c r="N833">
        <v>1</v>
      </c>
      <c r="U833">
        <v>1</v>
      </c>
      <c r="W833">
        <v>1</v>
      </c>
      <c r="X833" t="s">
        <v>3174</v>
      </c>
      <c r="Y833">
        <v>1</v>
      </c>
      <c r="Z833">
        <v>1</v>
      </c>
      <c r="AA833">
        <v>8</v>
      </c>
      <c r="AD833" t="s">
        <v>202</v>
      </c>
      <c r="AE833">
        <v>1</v>
      </c>
      <c r="AF833">
        <v>2</v>
      </c>
      <c r="AG833">
        <v>1</v>
      </c>
      <c r="AH833">
        <v>2</v>
      </c>
      <c r="AI833">
        <v>1</v>
      </c>
      <c r="AJ833">
        <v>2</v>
      </c>
      <c r="AK833" t="s">
        <v>6070</v>
      </c>
      <c r="AL833">
        <v>1</v>
      </c>
      <c r="AM833">
        <v>2</v>
      </c>
      <c r="AN833">
        <v>1</v>
      </c>
      <c r="AO833">
        <v>1</v>
      </c>
      <c r="AP833">
        <v>2</v>
      </c>
      <c r="AQ833">
        <v>1</v>
      </c>
      <c r="AR833" t="s">
        <v>6071</v>
      </c>
      <c r="AS833">
        <v>2</v>
      </c>
      <c r="AT833">
        <v>1</v>
      </c>
      <c r="AU833">
        <v>2</v>
      </c>
      <c r="AV833">
        <v>2</v>
      </c>
      <c r="AW833">
        <v>6</v>
      </c>
      <c r="AX833">
        <v>1</v>
      </c>
      <c r="AY833">
        <v>3</v>
      </c>
      <c r="BE833">
        <v>1</v>
      </c>
      <c r="BF833">
        <v>1</v>
      </c>
      <c r="BG833">
        <v>1</v>
      </c>
      <c r="BH833">
        <v>1</v>
      </c>
      <c r="BI833">
        <v>1</v>
      </c>
      <c r="BJ833">
        <v>1</v>
      </c>
      <c r="BK833">
        <v>1</v>
      </c>
      <c r="BL833">
        <v>1</v>
      </c>
      <c r="BM833">
        <v>1</v>
      </c>
      <c r="BN833">
        <v>1</v>
      </c>
      <c r="BO833">
        <v>3</v>
      </c>
      <c r="BP833">
        <v>1</v>
      </c>
      <c r="BQ833">
        <v>4</v>
      </c>
      <c r="BR833">
        <v>2</v>
      </c>
      <c r="BS833">
        <v>1</v>
      </c>
      <c r="BT833">
        <v>3</v>
      </c>
      <c r="BV833">
        <v>1</v>
      </c>
      <c r="BX833">
        <v>0</v>
      </c>
      <c r="BZ833">
        <v>2</v>
      </c>
      <c r="CJ833">
        <v>1</v>
      </c>
      <c r="CK833">
        <v>2</v>
      </c>
      <c r="CL833">
        <v>6</v>
      </c>
      <c r="CM833">
        <v>4</v>
      </c>
      <c r="CR833">
        <v>2</v>
      </c>
      <c r="CS833">
        <v>-98</v>
      </c>
      <c r="CT833">
        <v>1</v>
      </c>
      <c r="CU833">
        <v>1</v>
      </c>
      <c r="CV833" t="s">
        <v>229</v>
      </c>
      <c r="CW833">
        <v>794</v>
      </c>
      <c r="CX833">
        <v>13.23</v>
      </c>
      <c r="CY833">
        <v>2</v>
      </c>
      <c r="CZ833">
        <v>1</v>
      </c>
      <c r="DA833" t="s">
        <v>275</v>
      </c>
      <c r="DC833">
        <v>1</v>
      </c>
      <c r="DD833">
        <v>1</v>
      </c>
      <c r="DE833">
        <v>29</v>
      </c>
      <c r="DN833" t="s">
        <v>4264</v>
      </c>
      <c r="DO833" t="s">
        <v>4264</v>
      </c>
      <c r="DP833" t="s">
        <v>3178</v>
      </c>
      <c r="DQ833" t="s">
        <v>202</v>
      </c>
      <c r="DR833" t="s">
        <v>202</v>
      </c>
      <c r="DT833">
        <v>1</v>
      </c>
      <c r="DV833">
        <v>1</v>
      </c>
      <c r="DW833">
        <v>0</v>
      </c>
      <c r="DX833">
        <v>8</v>
      </c>
      <c r="DY833">
        <v>-97</v>
      </c>
      <c r="DZ833">
        <v>-97</v>
      </c>
      <c r="EB833">
        <v>-97</v>
      </c>
      <c r="EC833">
        <v>-97</v>
      </c>
      <c r="EL833">
        <v>-97</v>
      </c>
      <c r="EM833">
        <v>3</v>
      </c>
      <c r="EN833">
        <v>5</v>
      </c>
      <c r="EO833">
        <v>3</v>
      </c>
      <c r="EP833">
        <v>1</v>
      </c>
      <c r="EQ833">
        <v>1</v>
      </c>
      <c r="ER833">
        <v>1</v>
      </c>
      <c r="EZ833">
        <v>1</v>
      </c>
      <c r="FA833">
        <v>1</v>
      </c>
      <c r="FD833">
        <v>1</v>
      </c>
      <c r="FG833">
        <v>0</v>
      </c>
      <c r="FH833" t="s">
        <v>3179</v>
      </c>
      <c r="FI833">
        <v>1</v>
      </c>
      <c r="FJ833" t="s">
        <v>204</v>
      </c>
      <c r="FN833">
        <v>20</v>
      </c>
      <c r="FO833" t="s">
        <v>202</v>
      </c>
      <c r="FP833">
        <v>3.5</v>
      </c>
      <c r="FQ833" t="s">
        <v>4988</v>
      </c>
      <c r="FR833" t="s">
        <v>3181</v>
      </c>
      <c r="FS833">
        <v>1</v>
      </c>
      <c r="FT833">
        <v>1</v>
      </c>
      <c r="FU833" t="s">
        <v>2221</v>
      </c>
      <c r="FV833" t="s">
        <v>3182</v>
      </c>
      <c r="FW833">
        <v>0</v>
      </c>
      <c r="FX833">
        <v>1</v>
      </c>
      <c r="FY833">
        <v>0</v>
      </c>
      <c r="FZ833">
        <v>0</v>
      </c>
      <c r="GA833">
        <v>15709</v>
      </c>
      <c r="GB833">
        <v>72</v>
      </c>
      <c r="GC833">
        <v>218.18055559999999</v>
      </c>
      <c r="GD833" t="s">
        <v>2407</v>
      </c>
      <c r="HG833" t="s">
        <v>202</v>
      </c>
      <c r="HJ833">
        <v>0</v>
      </c>
    </row>
    <row r="834" spans="1:218" x14ac:dyDescent="0.3">
      <c r="A834">
        <v>348</v>
      </c>
      <c r="B834" t="s">
        <v>3279</v>
      </c>
      <c r="C834" t="s">
        <v>5835</v>
      </c>
      <c r="D834" t="s">
        <v>212</v>
      </c>
      <c r="E834">
        <v>1</v>
      </c>
      <c r="F834" t="s">
        <v>202</v>
      </c>
      <c r="H834">
        <v>1</v>
      </c>
      <c r="M834">
        <v>1</v>
      </c>
      <c r="N834">
        <v>1</v>
      </c>
      <c r="U834">
        <v>1</v>
      </c>
      <c r="W834">
        <v>1</v>
      </c>
      <c r="X834" t="s">
        <v>3174</v>
      </c>
      <c r="Y834">
        <v>1</v>
      </c>
      <c r="Z834">
        <v>1</v>
      </c>
      <c r="AA834">
        <v>6</v>
      </c>
      <c r="AD834" t="s">
        <v>202</v>
      </c>
      <c r="AE834">
        <v>1</v>
      </c>
      <c r="AF834">
        <v>1</v>
      </c>
      <c r="AG834">
        <v>1</v>
      </c>
      <c r="AH834">
        <v>1</v>
      </c>
      <c r="AI834">
        <v>1</v>
      </c>
      <c r="AJ834">
        <v>1</v>
      </c>
      <c r="AK834" t="s">
        <v>5836</v>
      </c>
      <c r="AL834">
        <v>1</v>
      </c>
      <c r="AM834">
        <v>2</v>
      </c>
      <c r="AN834">
        <v>1</v>
      </c>
      <c r="AO834">
        <v>2</v>
      </c>
      <c r="AP834">
        <v>2</v>
      </c>
      <c r="AQ834">
        <v>1</v>
      </c>
      <c r="AR834" t="s">
        <v>5837</v>
      </c>
      <c r="AS834">
        <v>2</v>
      </c>
      <c r="AT834">
        <v>1</v>
      </c>
      <c r="AU834">
        <v>1</v>
      </c>
      <c r="AV834">
        <v>1</v>
      </c>
      <c r="AW834">
        <v>7</v>
      </c>
      <c r="AX834">
        <v>7</v>
      </c>
      <c r="AY834">
        <v>4</v>
      </c>
      <c r="AZ834">
        <v>5</v>
      </c>
      <c r="BA834">
        <v>1</v>
      </c>
      <c r="BB834">
        <v>6</v>
      </c>
      <c r="BC834">
        <v>3</v>
      </c>
      <c r="BD834">
        <v>2</v>
      </c>
      <c r="BE834">
        <v>1</v>
      </c>
      <c r="BF834">
        <v>2</v>
      </c>
      <c r="BG834">
        <v>1</v>
      </c>
      <c r="BH834">
        <v>2</v>
      </c>
      <c r="BI834">
        <v>1</v>
      </c>
      <c r="BJ834">
        <v>1</v>
      </c>
      <c r="BK834">
        <v>1</v>
      </c>
      <c r="BL834">
        <v>1</v>
      </c>
      <c r="BM834">
        <v>1</v>
      </c>
      <c r="BN834">
        <v>1</v>
      </c>
      <c r="BO834">
        <v>4</v>
      </c>
      <c r="BP834">
        <v>1</v>
      </c>
      <c r="BQ834">
        <v>13</v>
      </c>
      <c r="BR834">
        <v>1</v>
      </c>
      <c r="BS834">
        <v>1</v>
      </c>
      <c r="BT834">
        <v>4</v>
      </c>
      <c r="BU834">
        <v>24</v>
      </c>
      <c r="BV834">
        <v>0</v>
      </c>
      <c r="BW834">
        <v>24</v>
      </c>
      <c r="BX834">
        <v>0</v>
      </c>
      <c r="BY834">
        <v>24</v>
      </c>
      <c r="BZ834">
        <v>2</v>
      </c>
      <c r="CA834">
        <v>24</v>
      </c>
      <c r="CB834">
        <v>0</v>
      </c>
      <c r="CC834">
        <v>24</v>
      </c>
      <c r="CD834">
        <v>20</v>
      </c>
      <c r="CE834">
        <v>24</v>
      </c>
      <c r="CF834">
        <v>2</v>
      </c>
      <c r="CG834">
        <v>24</v>
      </c>
      <c r="CH834">
        <v>0</v>
      </c>
      <c r="CI834">
        <v>24</v>
      </c>
      <c r="CJ834">
        <v>1</v>
      </c>
      <c r="CK834">
        <v>1</v>
      </c>
      <c r="CL834">
        <v>8</v>
      </c>
      <c r="CM834">
        <v>1</v>
      </c>
      <c r="CR834">
        <v>2</v>
      </c>
      <c r="CS834">
        <v>9</v>
      </c>
      <c r="CT834">
        <v>1</v>
      </c>
      <c r="CU834">
        <v>1</v>
      </c>
      <c r="CV834" t="s">
        <v>5838</v>
      </c>
      <c r="CW834">
        <v>1072</v>
      </c>
      <c r="CX834">
        <v>17.87</v>
      </c>
      <c r="CY834">
        <v>2</v>
      </c>
      <c r="CZ834">
        <v>1</v>
      </c>
      <c r="DA834" t="s">
        <v>500</v>
      </c>
      <c r="DC834">
        <v>1</v>
      </c>
      <c r="DD834">
        <v>1</v>
      </c>
      <c r="DE834">
        <v>2</v>
      </c>
      <c r="DN834" t="s">
        <v>3622</v>
      </c>
      <c r="DO834" t="s">
        <v>3622</v>
      </c>
      <c r="DP834" t="s">
        <v>3178</v>
      </c>
      <c r="DQ834" t="s">
        <v>202</v>
      </c>
      <c r="DR834" t="s">
        <v>202</v>
      </c>
      <c r="DT834">
        <v>1</v>
      </c>
      <c r="DV834">
        <v>1</v>
      </c>
      <c r="DW834">
        <v>0</v>
      </c>
      <c r="DX834">
        <v>6</v>
      </c>
      <c r="DY834">
        <v>2</v>
      </c>
      <c r="DZ834">
        <v>1</v>
      </c>
      <c r="EA834">
        <v>0.1</v>
      </c>
      <c r="EB834">
        <f>IF(EA834&gt;=30,1,IF(EA834&gt;=20,2,IF(EA834&gt;=15,3,IF(EA834&gt;=10,4,IF(EA834&gt;=5,5,IF(EA834&gt;0,6,0))))))</f>
        <v>6</v>
      </c>
      <c r="EC834">
        <v>1</v>
      </c>
      <c r="ED834">
        <v>6</v>
      </c>
      <c r="EF834">
        <v>1</v>
      </c>
      <c r="EG834">
        <v>11</v>
      </c>
      <c r="EI834">
        <v>1</v>
      </c>
      <c r="EL834">
        <v>1</v>
      </c>
      <c r="EM834">
        <v>2</v>
      </c>
      <c r="EN834">
        <v>3</v>
      </c>
      <c r="EO834">
        <v>2</v>
      </c>
      <c r="EP834">
        <v>1</v>
      </c>
      <c r="EQ834">
        <v>1</v>
      </c>
      <c r="ER834">
        <v>2</v>
      </c>
      <c r="ES834">
        <v>1</v>
      </c>
      <c r="ET834">
        <v>2</v>
      </c>
      <c r="EU834">
        <f>IF(ET834&gt;=30,1,IF(ET834&gt;=20,2,IF(ET834&gt;=15,3,IF(ET834&gt;=10,4,IF(ET834&gt;=5,5,IF(ET834&gt;0,6,0))))))</f>
        <v>6</v>
      </c>
      <c r="EV834">
        <v>7</v>
      </c>
      <c r="EW834">
        <v>1</v>
      </c>
      <c r="EY834">
        <v>2</v>
      </c>
      <c r="EZ834">
        <v>1</v>
      </c>
      <c r="FA834">
        <v>2</v>
      </c>
      <c r="FB834">
        <v>1</v>
      </c>
      <c r="FC834">
        <v>3</v>
      </c>
      <c r="FD834">
        <v>7</v>
      </c>
      <c r="FG834">
        <v>0</v>
      </c>
      <c r="FH834" t="s">
        <v>3179</v>
      </c>
      <c r="FI834">
        <v>1</v>
      </c>
      <c r="FJ834" t="s">
        <v>204</v>
      </c>
      <c r="FK834">
        <v>0.5</v>
      </c>
      <c r="FL834">
        <v>6</v>
      </c>
      <c r="FM834">
        <v>6</v>
      </c>
      <c r="FN834">
        <v>0.1</v>
      </c>
      <c r="FO834" t="s">
        <v>2206</v>
      </c>
      <c r="FP834">
        <v>1.5</v>
      </c>
      <c r="FQ834" t="s">
        <v>3638</v>
      </c>
      <c r="FR834" t="s">
        <v>3189</v>
      </c>
      <c r="FS834">
        <v>0</v>
      </c>
      <c r="FT834">
        <v>1</v>
      </c>
      <c r="FU834" t="s">
        <v>2213</v>
      </c>
      <c r="FV834" t="s">
        <v>3182</v>
      </c>
      <c r="FW834">
        <v>0</v>
      </c>
      <c r="FX834">
        <v>1</v>
      </c>
      <c r="FY834">
        <v>0</v>
      </c>
      <c r="FZ834">
        <v>0</v>
      </c>
      <c r="GA834">
        <v>59048</v>
      </c>
      <c r="GB834">
        <v>201</v>
      </c>
      <c r="GC834">
        <v>293.7711443</v>
      </c>
      <c r="GD834" t="s">
        <v>2407</v>
      </c>
      <c r="GE834">
        <v>1</v>
      </c>
      <c r="HG834" t="s">
        <v>202</v>
      </c>
      <c r="HJ834">
        <v>0</v>
      </c>
    </row>
    <row r="835" spans="1:218" x14ac:dyDescent="0.3">
      <c r="A835">
        <v>849</v>
      </c>
      <c r="B835" t="s">
        <v>3225</v>
      </c>
      <c r="C835" t="s">
        <v>6103</v>
      </c>
      <c r="D835" t="s">
        <v>212</v>
      </c>
      <c r="E835">
        <v>1</v>
      </c>
      <c r="F835" t="s">
        <v>202</v>
      </c>
      <c r="H835">
        <v>1</v>
      </c>
      <c r="M835">
        <v>1</v>
      </c>
      <c r="N835">
        <v>1</v>
      </c>
      <c r="U835">
        <v>1</v>
      </c>
      <c r="W835">
        <v>1</v>
      </c>
      <c r="X835" t="s">
        <v>3174</v>
      </c>
      <c r="Y835">
        <v>1</v>
      </c>
      <c r="Z835">
        <v>1</v>
      </c>
      <c r="AA835">
        <v>3</v>
      </c>
      <c r="AD835" t="s">
        <v>202</v>
      </c>
      <c r="AE835">
        <v>1</v>
      </c>
      <c r="AF835">
        <v>2</v>
      </c>
      <c r="AG835">
        <v>2</v>
      </c>
      <c r="AH835">
        <v>2</v>
      </c>
      <c r="AI835">
        <v>2</v>
      </c>
      <c r="AJ835">
        <v>2</v>
      </c>
      <c r="AK835" t="s">
        <v>6104</v>
      </c>
      <c r="AL835">
        <v>1</v>
      </c>
      <c r="AM835">
        <v>2</v>
      </c>
      <c r="AN835">
        <v>1</v>
      </c>
      <c r="AO835">
        <v>2</v>
      </c>
      <c r="AP835">
        <v>2</v>
      </c>
      <c r="AQ835">
        <v>2</v>
      </c>
      <c r="AR835" t="s">
        <v>6105</v>
      </c>
      <c r="AS835">
        <v>1</v>
      </c>
      <c r="AT835">
        <v>1</v>
      </c>
      <c r="AU835">
        <v>1</v>
      </c>
      <c r="AV835">
        <v>2</v>
      </c>
      <c r="AW835">
        <v>7</v>
      </c>
      <c r="AX835">
        <v>5</v>
      </c>
      <c r="AY835">
        <v>1</v>
      </c>
      <c r="BE835">
        <v>1</v>
      </c>
      <c r="BF835">
        <v>4</v>
      </c>
      <c r="BG835">
        <v>1</v>
      </c>
      <c r="BH835">
        <v>4</v>
      </c>
      <c r="BI835">
        <v>1</v>
      </c>
      <c r="BJ835">
        <v>0</v>
      </c>
      <c r="BM835">
        <v>1</v>
      </c>
      <c r="BN835">
        <v>1</v>
      </c>
      <c r="BO835">
        <v>5</v>
      </c>
      <c r="BP835">
        <v>1</v>
      </c>
      <c r="BQ835">
        <v>12</v>
      </c>
      <c r="BR835">
        <v>6</v>
      </c>
      <c r="BS835">
        <v>1</v>
      </c>
      <c r="BT835">
        <v>4</v>
      </c>
      <c r="BV835">
        <v>2</v>
      </c>
      <c r="BX835">
        <v>0</v>
      </c>
      <c r="BZ835">
        <v>0</v>
      </c>
      <c r="CB835">
        <v>2</v>
      </c>
      <c r="CJ835">
        <v>1</v>
      </c>
      <c r="CK835">
        <v>1</v>
      </c>
      <c r="CL835">
        <v>5</v>
      </c>
      <c r="CM835">
        <v>1</v>
      </c>
      <c r="CR835">
        <v>2</v>
      </c>
      <c r="CS835">
        <v>8</v>
      </c>
      <c r="CT835">
        <v>1</v>
      </c>
      <c r="CU835">
        <v>2</v>
      </c>
      <c r="CV835" t="s">
        <v>1490</v>
      </c>
      <c r="CW835">
        <v>732</v>
      </c>
      <c r="CX835">
        <v>12.2</v>
      </c>
      <c r="CY835">
        <v>2</v>
      </c>
      <c r="CZ835">
        <v>1</v>
      </c>
      <c r="DA835" t="s">
        <v>275</v>
      </c>
      <c r="DC835">
        <v>1</v>
      </c>
      <c r="DD835">
        <v>1</v>
      </c>
      <c r="DE835">
        <v>3</v>
      </c>
      <c r="DN835" t="s">
        <v>4423</v>
      </c>
      <c r="DO835" t="s">
        <v>4423</v>
      </c>
      <c r="DP835" t="s">
        <v>3178</v>
      </c>
      <c r="DQ835" t="s">
        <v>202</v>
      </c>
      <c r="DR835" t="s">
        <v>202</v>
      </c>
      <c r="DT835">
        <v>1</v>
      </c>
      <c r="DV835">
        <v>1</v>
      </c>
      <c r="DW835">
        <v>0</v>
      </c>
      <c r="DX835">
        <v>3</v>
      </c>
      <c r="DY835">
        <v>2</v>
      </c>
      <c r="DZ835">
        <v>1</v>
      </c>
      <c r="EA835">
        <v>10</v>
      </c>
      <c r="EB835">
        <f>IF(EA835&gt;=30,1,IF(EA835&gt;=20,2,IF(EA835&gt;=15,3,IF(EA835&gt;=10,4,IF(EA835&gt;=5,5,IF(EA835&gt;0,6,0))))))</f>
        <v>4</v>
      </c>
      <c r="EC835">
        <v>2</v>
      </c>
      <c r="EE835">
        <v>10</v>
      </c>
      <c r="EF835">
        <v>2</v>
      </c>
      <c r="EH835">
        <v>7</v>
      </c>
      <c r="EI835">
        <v>1</v>
      </c>
      <c r="EL835">
        <v>2</v>
      </c>
      <c r="EM835">
        <v>2</v>
      </c>
      <c r="EN835">
        <v>2</v>
      </c>
      <c r="EO835">
        <v>2</v>
      </c>
      <c r="EP835">
        <v>1</v>
      </c>
      <c r="EQ835">
        <v>2</v>
      </c>
      <c r="ER835">
        <v>1</v>
      </c>
      <c r="EZ835">
        <v>1</v>
      </c>
      <c r="FA835">
        <v>2</v>
      </c>
      <c r="FB835">
        <v>1</v>
      </c>
      <c r="FC835">
        <v>6</v>
      </c>
      <c r="FD835">
        <v>1</v>
      </c>
      <c r="FG835">
        <v>0</v>
      </c>
      <c r="FH835" t="s">
        <v>3179</v>
      </c>
      <c r="FI835">
        <v>1</v>
      </c>
      <c r="FJ835" t="s">
        <v>204</v>
      </c>
      <c r="FK835">
        <v>10</v>
      </c>
      <c r="FL835">
        <v>12</v>
      </c>
      <c r="FM835">
        <v>12</v>
      </c>
      <c r="FN835">
        <v>10</v>
      </c>
      <c r="FO835" t="s">
        <v>2212</v>
      </c>
      <c r="FP835">
        <v>1.5</v>
      </c>
      <c r="FQ835" t="s">
        <v>3287</v>
      </c>
      <c r="FR835" t="s">
        <v>3189</v>
      </c>
      <c r="FS835">
        <v>0</v>
      </c>
      <c r="FT835">
        <v>1</v>
      </c>
      <c r="FU835" t="s">
        <v>2221</v>
      </c>
      <c r="FV835" t="s">
        <v>4754</v>
      </c>
      <c r="FW835">
        <v>0</v>
      </c>
      <c r="FX835">
        <v>1</v>
      </c>
      <c r="FY835">
        <v>0</v>
      </c>
      <c r="FZ835">
        <v>0</v>
      </c>
      <c r="GA835">
        <v>39021</v>
      </c>
      <c r="GB835">
        <v>133</v>
      </c>
      <c r="GC835">
        <v>293.3909774</v>
      </c>
      <c r="GD835" t="s">
        <v>2407</v>
      </c>
      <c r="GE835">
        <v>1</v>
      </c>
      <c r="HG835" t="s">
        <v>202</v>
      </c>
      <c r="HJ835">
        <v>0</v>
      </c>
    </row>
    <row r="836" spans="1:218" x14ac:dyDescent="0.3">
      <c r="A836">
        <v>395</v>
      </c>
      <c r="B836" t="s">
        <v>3279</v>
      </c>
      <c r="C836" t="s">
        <v>5842</v>
      </c>
      <c r="D836" t="s">
        <v>212</v>
      </c>
      <c r="E836">
        <v>1</v>
      </c>
      <c r="F836" t="s">
        <v>202</v>
      </c>
      <c r="H836">
        <v>1</v>
      </c>
      <c r="M836">
        <v>1</v>
      </c>
      <c r="N836">
        <v>1</v>
      </c>
      <c r="U836">
        <v>1</v>
      </c>
      <c r="W836">
        <v>1</v>
      </c>
      <c r="X836" t="s">
        <v>3174</v>
      </c>
      <c r="Y836">
        <v>1</v>
      </c>
      <c r="Z836">
        <v>1</v>
      </c>
      <c r="AA836">
        <v>4</v>
      </c>
      <c r="AD836" t="s">
        <v>202</v>
      </c>
      <c r="AE836">
        <v>1</v>
      </c>
      <c r="AF836">
        <v>1</v>
      </c>
      <c r="AG836">
        <v>1</v>
      </c>
      <c r="AH836">
        <v>1</v>
      </c>
      <c r="AI836">
        <v>1</v>
      </c>
      <c r="AJ836">
        <v>2</v>
      </c>
      <c r="AK836" t="s">
        <v>5843</v>
      </c>
      <c r="AL836">
        <v>1</v>
      </c>
      <c r="AM836">
        <v>2</v>
      </c>
      <c r="AN836">
        <v>1</v>
      </c>
      <c r="AO836">
        <v>2</v>
      </c>
      <c r="AP836">
        <v>2</v>
      </c>
      <c r="AQ836">
        <v>1</v>
      </c>
      <c r="AR836" t="s">
        <v>3598</v>
      </c>
      <c r="AS836">
        <v>1</v>
      </c>
      <c r="AT836">
        <v>1</v>
      </c>
      <c r="AU836">
        <v>1</v>
      </c>
      <c r="AV836">
        <v>2</v>
      </c>
      <c r="AW836">
        <v>7</v>
      </c>
      <c r="AX836">
        <v>1</v>
      </c>
      <c r="AY836">
        <v>3</v>
      </c>
      <c r="BE836">
        <v>1</v>
      </c>
      <c r="BF836">
        <v>1</v>
      </c>
      <c r="BG836">
        <v>1</v>
      </c>
      <c r="BH836">
        <v>1</v>
      </c>
      <c r="BI836">
        <v>1</v>
      </c>
      <c r="BJ836">
        <v>1</v>
      </c>
      <c r="BK836">
        <v>1</v>
      </c>
      <c r="BL836">
        <v>1</v>
      </c>
      <c r="BM836">
        <v>1</v>
      </c>
      <c r="BN836">
        <v>1</v>
      </c>
      <c r="BO836">
        <v>3</v>
      </c>
      <c r="BP836">
        <v>1</v>
      </c>
      <c r="BQ836">
        <v>50</v>
      </c>
      <c r="BR836">
        <v>1</v>
      </c>
      <c r="BS836">
        <v>1</v>
      </c>
      <c r="BT836">
        <v>2</v>
      </c>
      <c r="BU836">
        <v>2</v>
      </c>
      <c r="BV836">
        <v>0</v>
      </c>
      <c r="BW836">
        <v>2</v>
      </c>
      <c r="BX836">
        <v>0</v>
      </c>
      <c r="BY836">
        <v>2</v>
      </c>
      <c r="BZ836">
        <v>0</v>
      </c>
      <c r="CA836">
        <v>2</v>
      </c>
      <c r="CB836">
        <v>0</v>
      </c>
      <c r="CC836">
        <v>2</v>
      </c>
      <c r="CD836">
        <v>0</v>
      </c>
      <c r="CE836">
        <v>2</v>
      </c>
      <c r="CF836">
        <v>1</v>
      </c>
      <c r="CG836">
        <v>2</v>
      </c>
      <c r="CH836">
        <v>1</v>
      </c>
      <c r="CI836">
        <v>2</v>
      </c>
      <c r="CJ836">
        <v>1</v>
      </c>
      <c r="CK836">
        <v>2</v>
      </c>
      <c r="CL836">
        <v>5</v>
      </c>
      <c r="CM836">
        <v>1</v>
      </c>
      <c r="CR836">
        <v>2</v>
      </c>
      <c r="CS836">
        <v>3</v>
      </c>
      <c r="CT836">
        <v>1</v>
      </c>
      <c r="CU836">
        <v>2</v>
      </c>
      <c r="CV836" t="s">
        <v>5844</v>
      </c>
      <c r="CW836">
        <v>903</v>
      </c>
      <c r="CX836">
        <v>15.05</v>
      </c>
      <c r="CY836">
        <v>2</v>
      </c>
      <c r="CZ836">
        <v>1</v>
      </c>
      <c r="DA836" t="s">
        <v>3812</v>
      </c>
      <c r="DC836">
        <v>1</v>
      </c>
      <c r="DD836">
        <v>1</v>
      </c>
      <c r="DE836">
        <v>2</v>
      </c>
      <c r="DN836" t="s">
        <v>3622</v>
      </c>
      <c r="DO836" t="s">
        <v>3622</v>
      </c>
      <c r="DP836" t="s">
        <v>3178</v>
      </c>
      <c r="DQ836" t="s">
        <v>202</v>
      </c>
      <c r="DR836" t="s">
        <v>758</v>
      </c>
      <c r="DT836">
        <v>1</v>
      </c>
      <c r="DV836">
        <v>1</v>
      </c>
      <c r="DW836">
        <v>0</v>
      </c>
      <c r="DX836">
        <v>4</v>
      </c>
      <c r="DY836">
        <v>2</v>
      </c>
      <c r="DZ836">
        <v>1</v>
      </c>
      <c r="EA836">
        <v>25.1</v>
      </c>
      <c r="EB836">
        <f>IF(EA836&gt;=30,1,IF(EA836&gt;=20,2,IF(EA836&gt;=15,3,IF(EA836&gt;=10,4,IF(EA836&gt;=5,5,IF(EA836&gt;0,6,0))))))</f>
        <v>2</v>
      </c>
      <c r="EC836">
        <v>-97</v>
      </c>
      <c r="EF836">
        <v>-97</v>
      </c>
      <c r="EI836">
        <v>-97</v>
      </c>
      <c r="EL836">
        <v>2</v>
      </c>
      <c r="EM836">
        <v>3</v>
      </c>
      <c r="EN836">
        <v>2</v>
      </c>
      <c r="EO836">
        <v>2</v>
      </c>
      <c r="EP836">
        <v>2</v>
      </c>
      <c r="EZ836">
        <v>1</v>
      </c>
      <c r="FA836">
        <v>-97</v>
      </c>
      <c r="FD836">
        <v>1</v>
      </c>
      <c r="FG836">
        <v>0</v>
      </c>
      <c r="FH836" t="s">
        <v>3179</v>
      </c>
      <c r="FI836">
        <v>1</v>
      </c>
      <c r="FJ836" t="s">
        <v>204</v>
      </c>
      <c r="FN836">
        <v>25.1</v>
      </c>
      <c r="FO836" t="s">
        <v>2212</v>
      </c>
      <c r="FP836">
        <v>3.5</v>
      </c>
      <c r="FQ836" t="s">
        <v>3287</v>
      </c>
      <c r="FR836" t="s">
        <v>3189</v>
      </c>
      <c r="FS836">
        <v>0</v>
      </c>
      <c r="FT836">
        <v>0</v>
      </c>
      <c r="FU836" t="s">
        <v>2207</v>
      </c>
      <c r="FV836" t="s">
        <v>2207</v>
      </c>
      <c r="FW836">
        <v>0</v>
      </c>
      <c r="FX836">
        <v>1</v>
      </c>
      <c r="FY836">
        <v>0</v>
      </c>
      <c r="FZ836">
        <v>0</v>
      </c>
      <c r="GA836">
        <v>59048</v>
      </c>
      <c r="GB836">
        <v>201</v>
      </c>
      <c r="GC836">
        <v>293.7711443</v>
      </c>
      <c r="GD836" t="s">
        <v>2407</v>
      </c>
      <c r="HG836" t="s">
        <v>202</v>
      </c>
      <c r="HJ836">
        <v>0</v>
      </c>
    </row>
    <row r="837" spans="1:218" x14ac:dyDescent="0.3">
      <c r="A837">
        <v>405</v>
      </c>
      <c r="B837" t="s">
        <v>3190</v>
      </c>
      <c r="C837" t="s">
        <v>5845</v>
      </c>
      <c r="D837" t="s">
        <v>265</v>
      </c>
      <c r="E837">
        <v>1</v>
      </c>
      <c r="F837" t="s">
        <v>202</v>
      </c>
      <c r="H837">
        <v>1</v>
      </c>
      <c r="M837">
        <v>1</v>
      </c>
      <c r="N837">
        <v>-97</v>
      </c>
      <c r="U837">
        <v>1</v>
      </c>
      <c r="W837">
        <v>1</v>
      </c>
      <c r="X837" t="s">
        <v>3174</v>
      </c>
      <c r="Y837">
        <v>1</v>
      </c>
      <c r="Z837">
        <v>1</v>
      </c>
      <c r="AA837">
        <v>7</v>
      </c>
      <c r="AD837" t="s">
        <v>202</v>
      </c>
      <c r="AE837">
        <v>1</v>
      </c>
      <c r="AF837">
        <v>1</v>
      </c>
      <c r="AG837">
        <v>1</v>
      </c>
      <c r="AH837">
        <v>1</v>
      </c>
      <c r="AI837">
        <v>1</v>
      </c>
      <c r="AJ837">
        <v>2</v>
      </c>
      <c r="AK837" t="s">
        <v>5824</v>
      </c>
      <c r="AL837">
        <v>1</v>
      </c>
      <c r="AM837">
        <v>2</v>
      </c>
      <c r="AN837">
        <v>1</v>
      </c>
      <c r="AO837">
        <v>2</v>
      </c>
      <c r="AP837">
        <v>2</v>
      </c>
      <c r="AQ837">
        <v>1</v>
      </c>
      <c r="AR837" t="s">
        <v>5825</v>
      </c>
      <c r="AS837">
        <v>1</v>
      </c>
      <c r="AT837">
        <v>1</v>
      </c>
      <c r="AU837">
        <v>1</v>
      </c>
      <c r="AV837">
        <v>1</v>
      </c>
      <c r="AW837">
        <v>7</v>
      </c>
      <c r="AX837">
        <v>1</v>
      </c>
      <c r="AY837">
        <v>1</v>
      </c>
      <c r="BE837">
        <v>1</v>
      </c>
      <c r="BF837">
        <v>2</v>
      </c>
      <c r="BG837">
        <v>1</v>
      </c>
      <c r="BH837">
        <v>2</v>
      </c>
      <c r="BI837">
        <v>1</v>
      </c>
      <c r="BJ837">
        <v>1</v>
      </c>
      <c r="BK837">
        <v>1</v>
      </c>
      <c r="BL837">
        <v>1</v>
      </c>
      <c r="BM837">
        <v>1</v>
      </c>
      <c r="BN837">
        <v>1</v>
      </c>
      <c r="BO837">
        <v>4</v>
      </c>
      <c r="BP837">
        <v>1</v>
      </c>
      <c r="BQ837">
        <v>33</v>
      </c>
      <c r="BR837">
        <v>1</v>
      </c>
      <c r="BS837">
        <v>1</v>
      </c>
      <c r="BT837">
        <v>3</v>
      </c>
      <c r="BU837">
        <v>3</v>
      </c>
      <c r="BV837">
        <v>0</v>
      </c>
      <c r="BW837">
        <v>3</v>
      </c>
      <c r="BX837">
        <v>0</v>
      </c>
      <c r="BY837">
        <v>3</v>
      </c>
      <c r="BZ837">
        <v>0</v>
      </c>
      <c r="CA837">
        <v>3</v>
      </c>
      <c r="CB837">
        <v>0</v>
      </c>
      <c r="CC837">
        <v>3</v>
      </c>
      <c r="CD837">
        <v>0</v>
      </c>
      <c r="CE837">
        <v>3</v>
      </c>
      <c r="CF837">
        <v>2</v>
      </c>
      <c r="CG837">
        <v>3</v>
      </c>
      <c r="CH837">
        <v>1</v>
      </c>
      <c r="CI837">
        <v>3</v>
      </c>
      <c r="CJ837">
        <v>1</v>
      </c>
      <c r="CK837">
        <v>2</v>
      </c>
      <c r="CL837">
        <v>8</v>
      </c>
      <c r="CM837">
        <v>1</v>
      </c>
      <c r="CR837">
        <v>2</v>
      </c>
      <c r="CS837">
        <v>6</v>
      </c>
      <c r="CT837">
        <v>1</v>
      </c>
      <c r="CU837">
        <v>2</v>
      </c>
      <c r="CV837" t="s">
        <v>751</v>
      </c>
      <c r="CW837">
        <v>796</v>
      </c>
      <c r="CX837">
        <v>13.27</v>
      </c>
      <c r="CY837">
        <v>2</v>
      </c>
      <c r="CZ837">
        <v>1</v>
      </c>
      <c r="DA837" t="s">
        <v>3234</v>
      </c>
      <c r="DC837">
        <v>1</v>
      </c>
      <c r="DD837">
        <v>1</v>
      </c>
      <c r="DE837">
        <v>29</v>
      </c>
      <c r="DN837" t="s">
        <v>3836</v>
      </c>
      <c r="DO837" t="s">
        <v>3836</v>
      </c>
      <c r="DP837" t="s">
        <v>3178</v>
      </c>
      <c r="DQ837" t="s">
        <v>202</v>
      </c>
      <c r="DR837" t="s">
        <v>202</v>
      </c>
      <c r="DT837">
        <v>-97</v>
      </c>
      <c r="DV837">
        <v>1</v>
      </c>
      <c r="DW837">
        <v>0</v>
      </c>
      <c r="DX837">
        <v>7</v>
      </c>
      <c r="DY837">
        <v>2</v>
      </c>
      <c r="DZ837">
        <v>-97</v>
      </c>
      <c r="EB837">
        <v>2</v>
      </c>
      <c r="EC837">
        <v>2</v>
      </c>
      <c r="EE837">
        <v>8</v>
      </c>
      <c r="EF837">
        <v>2</v>
      </c>
      <c r="EH837">
        <v>8</v>
      </c>
      <c r="EI837">
        <v>1</v>
      </c>
      <c r="EL837">
        <v>1</v>
      </c>
      <c r="EM837">
        <v>4</v>
      </c>
      <c r="EN837">
        <v>2</v>
      </c>
      <c r="EO837">
        <v>2</v>
      </c>
      <c r="EP837">
        <v>1</v>
      </c>
      <c r="EQ837">
        <v>2</v>
      </c>
      <c r="ER837">
        <v>2</v>
      </c>
      <c r="ES837">
        <v>1</v>
      </c>
      <c r="ET837">
        <v>3</v>
      </c>
      <c r="EU837">
        <f>IF(ET837&gt;=30,1,IF(ET837&gt;=20,2,IF(ET837&gt;=15,3,IF(ET837&gt;=10,4,IF(ET837&gt;=5,5,IF(ET837&gt;0,6,0))))))</f>
        <v>6</v>
      </c>
      <c r="EV837">
        <v>1</v>
      </c>
      <c r="EW837">
        <v>2</v>
      </c>
      <c r="EX837">
        <v>-97</v>
      </c>
      <c r="EY837">
        <v>2</v>
      </c>
      <c r="EZ837">
        <v>1</v>
      </c>
      <c r="FA837">
        <v>1</v>
      </c>
      <c r="FD837">
        <v>5</v>
      </c>
      <c r="FG837">
        <v>0</v>
      </c>
      <c r="FH837" t="s">
        <v>3179</v>
      </c>
      <c r="FI837">
        <v>1</v>
      </c>
      <c r="FJ837" t="s">
        <v>204</v>
      </c>
      <c r="FK837">
        <v>8</v>
      </c>
      <c r="FL837">
        <v>12</v>
      </c>
      <c r="FM837">
        <v>12</v>
      </c>
      <c r="FN837">
        <v>25</v>
      </c>
      <c r="FO837" t="s">
        <v>2206</v>
      </c>
      <c r="FP837">
        <v>7.5</v>
      </c>
      <c r="FQ837" t="s">
        <v>3287</v>
      </c>
      <c r="FR837" t="s">
        <v>3189</v>
      </c>
      <c r="FS837">
        <v>0</v>
      </c>
      <c r="FT837">
        <v>1</v>
      </c>
      <c r="FU837" t="s">
        <v>2213</v>
      </c>
      <c r="FV837" t="s">
        <v>4754</v>
      </c>
      <c r="FW837">
        <v>0</v>
      </c>
      <c r="FX837">
        <v>1</v>
      </c>
      <c r="FY837">
        <v>0</v>
      </c>
      <c r="FZ837">
        <v>0</v>
      </c>
      <c r="GA837">
        <v>15709</v>
      </c>
      <c r="GB837">
        <v>72</v>
      </c>
      <c r="GC837">
        <v>218.18055559999999</v>
      </c>
      <c r="GD837" t="s">
        <v>2407</v>
      </c>
      <c r="GE837">
        <v>1</v>
      </c>
      <c r="HG837" t="s">
        <v>202</v>
      </c>
      <c r="HJ837">
        <v>0</v>
      </c>
    </row>
    <row r="838" spans="1:218" x14ac:dyDescent="0.3">
      <c r="A838">
        <v>411</v>
      </c>
      <c r="B838" t="s">
        <v>3172</v>
      </c>
      <c r="C838" t="s">
        <v>5846</v>
      </c>
      <c r="D838" t="s">
        <v>194</v>
      </c>
      <c r="E838">
        <v>1</v>
      </c>
      <c r="F838" t="s">
        <v>202</v>
      </c>
      <c r="H838">
        <v>1</v>
      </c>
      <c r="M838">
        <v>1</v>
      </c>
      <c r="N838">
        <v>1</v>
      </c>
      <c r="U838">
        <v>1</v>
      </c>
      <c r="W838">
        <v>1</v>
      </c>
      <c r="X838" t="s">
        <v>3174</v>
      </c>
      <c r="Y838">
        <v>1</v>
      </c>
      <c r="Z838">
        <v>1</v>
      </c>
      <c r="AA838">
        <v>8</v>
      </c>
      <c r="AD838" t="s">
        <v>202</v>
      </c>
      <c r="AE838">
        <v>1</v>
      </c>
      <c r="AF838">
        <v>1</v>
      </c>
      <c r="AG838">
        <v>1</v>
      </c>
      <c r="AH838">
        <v>2</v>
      </c>
      <c r="AI838">
        <v>2</v>
      </c>
      <c r="AJ838">
        <v>2</v>
      </c>
      <c r="AK838" t="s">
        <v>5847</v>
      </c>
      <c r="AL838">
        <v>1</v>
      </c>
      <c r="AM838">
        <v>2</v>
      </c>
      <c r="AN838">
        <v>2</v>
      </c>
      <c r="AO838">
        <v>2</v>
      </c>
      <c r="AP838">
        <v>2</v>
      </c>
      <c r="AQ838">
        <v>2</v>
      </c>
      <c r="AR838" t="s">
        <v>5848</v>
      </c>
      <c r="AS838">
        <v>1</v>
      </c>
      <c r="AT838">
        <v>1</v>
      </c>
      <c r="AU838">
        <v>1</v>
      </c>
      <c r="AV838">
        <v>1</v>
      </c>
      <c r="AW838">
        <v>7</v>
      </c>
      <c r="AX838">
        <v>1</v>
      </c>
      <c r="AY838">
        <v>1</v>
      </c>
      <c r="AZ838">
        <v>2</v>
      </c>
      <c r="BA838">
        <v>3</v>
      </c>
      <c r="BB838">
        <v>4</v>
      </c>
      <c r="BC838">
        <v>5</v>
      </c>
      <c r="BD838">
        <v>6</v>
      </c>
      <c r="BE838">
        <v>1</v>
      </c>
      <c r="BF838">
        <v>1</v>
      </c>
      <c r="BG838">
        <v>1</v>
      </c>
      <c r="BH838">
        <v>1</v>
      </c>
      <c r="BI838">
        <v>1</v>
      </c>
      <c r="BJ838">
        <v>0</v>
      </c>
      <c r="BM838">
        <v>1</v>
      </c>
      <c r="BN838">
        <v>1</v>
      </c>
      <c r="BO838">
        <v>3</v>
      </c>
      <c r="BP838">
        <v>1</v>
      </c>
      <c r="BQ838">
        <v>3</v>
      </c>
      <c r="BR838">
        <v>6</v>
      </c>
      <c r="BS838">
        <v>1</v>
      </c>
      <c r="BT838">
        <v>2</v>
      </c>
      <c r="BU838">
        <v>2</v>
      </c>
      <c r="BV838">
        <v>0</v>
      </c>
      <c r="BW838">
        <v>2</v>
      </c>
      <c r="BX838">
        <v>0</v>
      </c>
      <c r="BY838">
        <v>2</v>
      </c>
      <c r="BZ838">
        <v>0</v>
      </c>
      <c r="CA838">
        <v>2</v>
      </c>
      <c r="CB838">
        <v>0</v>
      </c>
      <c r="CC838">
        <v>2</v>
      </c>
      <c r="CD838">
        <v>0</v>
      </c>
      <c r="CE838">
        <v>2</v>
      </c>
      <c r="CF838">
        <v>0</v>
      </c>
      <c r="CG838">
        <v>2</v>
      </c>
      <c r="CH838">
        <v>2</v>
      </c>
      <c r="CI838">
        <v>2</v>
      </c>
      <c r="CJ838">
        <v>1</v>
      </c>
      <c r="CK838">
        <v>1</v>
      </c>
      <c r="CL838">
        <v>5</v>
      </c>
      <c r="CM838">
        <v>1</v>
      </c>
      <c r="CR838">
        <v>1</v>
      </c>
      <c r="CS838">
        <v>4</v>
      </c>
      <c r="CT838">
        <v>1</v>
      </c>
      <c r="CU838">
        <v>2</v>
      </c>
      <c r="CV838" t="s">
        <v>1267</v>
      </c>
      <c r="CW838">
        <v>553</v>
      </c>
      <c r="CX838">
        <v>9.2200000000000006</v>
      </c>
      <c r="CY838">
        <v>2</v>
      </c>
      <c r="CZ838">
        <v>1</v>
      </c>
      <c r="DA838" t="s">
        <v>3234</v>
      </c>
      <c r="DC838">
        <v>1</v>
      </c>
      <c r="DD838">
        <v>1</v>
      </c>
      <c r="DE838">
        <v>14</v>
      </c>
      <c r="DN838" t="s">
        <v>3836</v>
      </c>
      <c r="DO838" t="s">
        <v>3836</v>
      </c>
      <c r="DP838" t="s">
        <v>3178</v>
      </c>
      <c r="DQ838" t="s">
        <v>202</v>
      </c>
      <c r="DR838" t="s">
        <v>202</v>
      </c>
      <c r="DT838">
        <v>1</v>
      </c>
      <c r="DV838">
        <v>1</v>
      </c>
      <c r="DW838">
        <v>0</v>
      </c>
      <c r="DX838">
        <v>8</v>
      </c>
      <c r="DY838">
        <v>-98</v>
      </c>
      <c r="DZ838">
        <v>1</v>
      </c>
      <c r="EA838">
        <v>10</v>
      </c>
      <c r="EB838">
        <f>IF(EA838&gt;=30,1,IF(EA838&gt;=20,2,IF(EA838&gt;=15,3,IF(EA838&gt;=10,4,IF(EA838&gt;=5,5,IF(EA838&gt;0,6,0))))))</f>
        <v>4</v>
      </c>
      <c r="EC838">
        <v>1</v>
      </c>
      <c r="ED838">
        <v>2</v>
      </c>
      <c r="EL838">
        <v>1</v>
      </c>
      <c r="EM838">
        <v>2</v>
      </c>
      <c r="EN838">
        <v>2</v>
      </c>
      <c r="EO838">
        <v>2</v>
      </c>
      <c r="EP838">
        <v>2</v>
      </c>
      <c r="EZ838">
        <v>1</v>
      </c>
      <c r="FA838">
        <v>-97</v>
      </c>
      <c r="FD838">
        <v>1</v>
      </c>
      <c r="FG838">
        <v>0</v>
      </c>
      <c r="FH838" t="s">
        <v>3179</v>
      </c>
      <c r="FI838">
        <v>1</v>
      </c>
      <c r="FJ838" t="s">
        <v>204</v>
      </c>
      <c r="FK838">
        <v>0.1666667</v>
      </c>
      <c r="FL838">
        <v>2</v>
      </c>
      <c r="FN838">
        <v>10</v>
      </c>
      <c r="FO838" t="s">
        <v>2206</v>
      </c>
      <c r="FP838">
        <v>1.5</v>
      </c>
      <c r="FQ838" t="s">
        <v>3287</v>
      </c>
      <c r="FR838" t="s">
        <v>3189</v>
      </c>
      <c r="FS838">
        <v>0</v>
      </c>
      <c r="FT838">
        <v>0</v>
      </c>
      <c r="FU838" t="s">
        <v>2207</v>
      </c>
      <c r="FV838" t="s">
        <v>2207</v>
      </c>
      <c r="FW838">
        <v>0</v>
      </c>
      <c r="FX838">
        <v>1</v>
      </c>
      <c r="FY838">
        <v>0</v>
      </c>
      <c r="FZ838">
        <v>0</v>
      </c>
      <c r="GA838">
        <v>9502</v>
      </c>
      <c r="GB838">
        <v>38</v>
      </c>
      <c r="GC838">
        <v>250.05263160000001</v>
      </c>
      <c r="GD838" t="s">
        <v>2407</v>
      </c>
      <c r="HG838" t="s">
        <v>202</v>
      </c>
      <c r="HJ838">
        <v>0</v>
      </c>
    </row>
    <row r="839" spans="1:218" x14ac:dyDescent="0.3">
      <c r="A839">
        <v>413</v>
      </c>
      <c r="B839" t="s">
        <v>3183</v>
      </c>
      <c r="C839" t="s">
        <v>5849</v>
      </c>
      <c r="D839" t="s">
        <v>212</v>
      </c>
      <c r="E839">
        <v>1</v>
      </c>
      <c r="F839" t="s">
        <v>202</v>
      </c>
      <c r="H839">
        <v>1</v>
      </c>
      <c r="M839">
        <v>1</v>
      </c>
      <c r="N839">
        <v>1</v>
      </c>
      <c r="U839">
        <v>1</v>
      </c>
      <c r="W839">
        <v>1</v>
      </c>
      <c r="X839" t="s">
        <v>3174</v>
      </c>
      <c r="Y839">
        <v>1</v>
      </c>
      <c r="Z839">
        <v>1</v>
      </c>
      <c r="AA839">
        <v>7</v>
      </c>
      <c r="AD839" t="s">
        <v>202</v>
      </c>
      <c r="AE839">
        <v>1</v>
      </c>
      <c r="AF839">
        <v>2</v>
      </c>
      <c r="AG839">
        <v>1</v>
      </c>
      <c r="AH839">
        <v>1</v>
      </c>
      <c r="AI839">
        <v>1</v>
      </c>
      <c r="AJ839">
        <v>2</v>
      </c>
      <c r="AK839" t="s">
        <v>5850</v>
      </c>
      <c r="AL839">
        <v>1</v>
      </c>
      <c r="AM839">
        <v>1</v>
      </c>
      <c r="AN839">
        <v>2</v>
      </c>
      <c r="AO839">
        <v>2</v>
      </c>
      <c r="AP839">
        <v>2</v>
      </c>
      <c r="AQ839">
        <v>1</v>
      </c>
      <c r="AR839" t="s">
        <v>5851</v>
      </c>
      <c r="AS839">
        <v>1</v>
      </c>
      <c r="AT839">
        <v>1</v>
      </c>
      <c r="AU839">
        <v>1</v>
      </c>
      <c r="AV839">
        <v>1</v>
      </c>
      <c r="AW839">
        <v>7</v>
      </c>
      <c r="AX839">
        <v>5</v>
      </c>
      <c r="AY839">
        <v>1</v>
      </c>
      <c r="AZ839">
        <v>2</v>
      </c>
      <c r="BA839">
        <v>3</v>
      </c>
      <c r="BB839">
        <v>4</v>
      </c>
      <c r="BC839">
        <v>5</v>
      </c>
      <c r="BD839">
        <v>6</v>
      </c>
      <c r="BE839">
        <v>1</v>
      </c>
      <c r="BF839">
        <v>1</v>
      </c>
      <c r="BG839">
        <v>1</v>
      </c>
      <c r="BH839">
        <v>1</v>
      </c>
      <c r="BI839">
        <v>1</v>
      </c>
      <c r="BJ839">
        <v>0</v>
      </c>
      <c r="BM839">
        <v>1</v>
      </c>
      <c r="BN839">
        <v>1</v>
      </c>
      <c r="BO839">
        <v>3</v>
      </c>
      <c r="BP839">
        <v>1</v>
      </c>
      <c r="BQ839">
        <v>46</v>
      </c>
      <c r="BR839">
        <v>1</v>
      </c>
      <c r="BS839">
        <v>1</v>
      </c>
      <c r="BT839">
        <v>3</v>
      </c>
      <c r="BV839">
        <v>1</v>
      </c>
      <c r="BX839">
        <v>0</v>
      </c>
      <c r="BZ839">
        <v>0</v>
      </c>
      <c r="CB839">
        <v>1</v>
      </c>
      <c r="CD839">
        <v>1</v>
      </c>
      <c r="CJ839">
        <v>1</v>
      </c>
      <c r="CK839">
        <v>1</v>
      </c>
      <c r="CL839">
        <v>4</v>
      </c>
      <c r="CM839">
        <v>1</v>
      </c>
      <c r="CR839">
        <v>2</v>
      </c>
      <c r="CS839">
        <v>3</v>
      </c>
      <c r="CT839">
        <v>1</v>
      </c>
      <c r="CU839">
        <v>1</v>
      </c>
      <c r="CV839" t="s">
        <v>3772</v>
      </c>
      <c r="CW839">
        <v>681</v>
      </c>
      <c r="CX839">
        <v>11.35</v>
      </c>
      <c r="CY839">
        <v>2</v>
      </c>
      <c r="CZ839">
        <v>1</v>
      </c>
      <c r="DA839" t="s">
        <v>3234</v>
      </c>
      <c r="DC839">
        <v>1</v>
      </c>
      <c r="DD839">
        <v>1</v>
      </c>
      <c r="DE839">
        <v>4</v>
      </c>
      <c r="DN839" t="s">
        <v>3836</v>
      </c>
      <c r="DO839" t="s">
        <v>3836</v>
      </c>
      <c r="DP839" t="s">
        <v>3178</v>
      </c>
      <c r="DQ839" t="s">
        <v>202</v>
      </c>
      <c r="DR839" t="s">
        <v>202</v>
      </c>
      <c r="DT839">
        <v>1</v>
      </c>
      <c r="DV839">
        <v>1</v>
      </c>
      <c r="DW839">
        <v>0</v>
      </c>
      <c r="DX839">
        <v>7</v>
      </c>
      <c r="DY839">
        <v>2</v>
      </c>
      <c r="DZ839">
        <v>1</v>
      </c>
      <c r="EA839">
        <v>15</v>
      </c>
      <c r="EB839">
        <f>IF(EA839&gt;=30,1,IF(EA839&gt;=20,2,IF(EA839&gt;=15,3,IF(EA839&gt;=10,4,IF(EA839&gt;=5,5,IF(EA839&gt;0,6,0))))))</f>
        <v>3</v>
      </c>
      <c r="EC839">
        <v>2</v>
      </c>
      <c r="EE839">
        <v>15</v>
      </c>
      <c r="EF839">
        <v>2</v>
      </c>
      <c r="EH839">
        <v>8</v>
      </c>
      <c r="EI839">
        <v>1</v>
      </c>
      <c r="EL839">
        <v>1</v>
      </c>
      <c r="EM839">
        <v>4</v>
      </c>
      <c r="EN839">
        <v>3</v>
      </c>
      <c r="EO839">
        <v>2</v>
      </c>
      <c r="EP839">
        <v>2</v>
      </c>
      <c r="EZ839">
        <v>2</v>
      </c>
      <c r="FE839">
        <v>2</v>
      </c>
      <c r="FG839">
        <v>0</v>
      </c>
      <c r="FH839" t="s">
        <v>3179</v>
      </c>
      <c r="FI839">
        <v>1</v>
      </c>
      <c r="FJ839" t="s">
        <v>204</v>
      </c>
      <c r="FK839">
        <v>15</v>
      </c>
      <c r="FL839">
        <v>12</v>
      </c>
      <c r="FM839">
        <v>12</v>
      </c>
      <c r="FN839">
        <v>15</v>
      </c>
      <c r="FO839" t="s">
        <v>2206</v>
      </c>
      <c r="FP839">
        <v>7.5</v>
      </c>
      <c r="FQ839" t="s">
        <v>3638</v>
      </c>
      <c r="FR839" t="s">
        <v>3189</v>
      </c>
      <c r="FS839">
        <v>0</v>
      </c>
      <c r="FT839">
        <v>0</v>
      </c>
      <c r="FU839" t="s">
        <v>2207</v>
      </c>
      <c r="FV839" t="s">
        <v>2207</v>
      </c>
      <c r="FW839">
        <v>1</v>
      </c>
      <c r="FX839">
        <v>0</v>
      </c>
      <c r="FY839">
        <v>0</v>
      </c>
      <c r="FZ839">
        <v>1</v>
      </c>
      <c r="GA839">
        <v>37408</v>
      </c>
      <c r="GB839">
        <v>127</v>
      </c>
      <c r="GC839">
        <v>294.55118110000001</v>
      </c>
      <c r="GD839" t="s">
        <v>2407</v>
      </c>
      <c r="GE839">
        <v>1</v>
      </c>
      <c r="HG839" t="s">
        <v>202</v>
      </c>
      <c r="HI839">
        <v>0</v>
      </c>
      <c r="HJ839">
        <v>1</v>
      </c>
    </row>
    <row r="840" spans="1:218" x14ac:dyDescent="0.3">
      <c r="A840">
        <v>415</v>
      </c>
      <c r="B840" t="s">
        <v>3279</v>
      </c>
      <c r="C840" t="s">
        <v>5852</v>
      </c>
      <c r="D840" t="s">
        <v>212</v>
      </c>
      <c r="E840">
        <v>1</v>
      </c>
      <c r="F840" t="s">
        <v>202</v>
      </c>
      <c r="H840">
        <v>1</v>
      </c>
      <c r="M840">
        <v>1</v>
      </c>
      <c r="N840">
        <v>1</v>
      </c>
      <c r="U840">
        <v>1</v>
      </c>
      <c r="W840">
        <v>3</v>
      </c>
      <c r="X840" t="s">
        <v>3174</v>
      </c>
      <c r="Y840">
        <v>1</v>
      </c>
      <c r="Z840">
        <v>1</v>
      </c>
      <c r="AA840">
        <v>5</v>
      </c>
      <c r="AD840" t="s">
        <v>202</v>
      </c>
      <c r="AE840">
        <v>1</v>
      </c>
      <c r="AF840">
        <v>1</v>
      </c>
      <c r="AG840">
        <v>2</v>
      </c>
      <c r="AH840">
        <v>1</v>
      </c>
      <c r="AI840">
        <v>1</v>
      </c>
      <c r="AJ840">
        <v>1</v>
      </c>
      <c r="AK840" t="s">
        <v>5853</v>
      </c>
      <c r="AL840">
        <v>1</v>
      </c>
      <c r="AM840">
        <v>2</v>
      </c>
      <c r="AN840">
        <v>1</v>
      </c>
      <c r="AO840">
        <v>2</v>
      </c>
      <c r="AP840">
        <v>1</v>
      </c>
      <c r="AQ840">
        <v>1</v>
      </c>
      <c r="AR840" t="s">
        <v>5854</v>
      </c>
      <c r="AS840">
        <v>1</v>
      </c>
      <c r="AT840">
        <v>2</v>
      </c>
      <c r="AU840">
        <v>1</v>
      </c>
      <c r="AV840">
        <v>2</v>
      </c>
      <c r="AW840">
        <v>7</v>
      </c>
      <c r="AX840">
        <v>1</v>
      </c>
      <c r="AY840">
        <v>3</v>
      </c>
      <c r="AZ840">
        <v>4</v>
      </c>
      <c r="BA840">
        <v>1</v>
      </c>
      <c r="BE840">
        <v>1</v>
      </c>
      <c r="BF840">
        <v>2</v>
      </c>
      <c r="BG840">
        <v>1</v>
      </c>
      <c r="BH840">
        <v>2</v>
      </c>
      <c r="BI840">
        <v>1</v>
      </c>
      <c r="BJ840">
        <v>0</v>
      </c>
      <c r="BM840">
        <v>1</v>
      </c>
      <c r="BN840">
        <v>1</v>
      </c>
      <c r="BO840">
        <v>3</v>
      </c>
      <c r="BP840">
        <v>1</v>
      </c>
      <c r="BQ840">
        <v>37</v>
      </c>
      <c r="BR840">
        <v>1</v>
      </c>
      <c r="BS840">
        <v>1</v>
      </c>
      <c r="BT840">
        <v>3</v>
      </c>
      <c r="BU840">
        <v>3</v>
      </c>
      <c r="BV840">
        <v>0</v>
      </c>
      <c r="BW840">
        <v>3</v>
      </c>
      <c r="BX840">
        <v>0</v>
      </c>
      <c r="BY840">
        <v>3</v>
      </c>
      <c r="BZ840">
        <v>0</v>
      </c>
      <c r="CA840">
        <v>3</v>
      </c>
      <c r="CB840">
        <v>0</v>
      </c>
      <c r="CC840">
        <v>3</v>
      </c>
      <c r="CD840">
        <v>1</v>
      </c>
      <c r="CE840">
        <v>3</v>
      </c>
      <c r="CF840">
        <v>0</v>
      </c>
      <c r="CG840">
        <v>3</v>
      </c>
      <c r="CH840">
        <v>2</v>
      </c>
      <c r="CI840">
        <v>3</v>
      </c>
      <c r="CJ840">
        <v>1</v>
      </c>
      <c r="CK840">
        <v>1</v>
      </c>
      <c r="CL840">
        <v>5</v>
      </c>
      <c r="CM840">
        <v>1</v>
      </c>
      <c r="CR840">
        <v>2</v>
      </c>
      <c r="CS840">
        <v>4</v>
      </c>
      <c r="CT840">
        <v>1</v>
      </c>
      <c r="CU840">
        <v>2</v>
      </c>
      <c r="CV840" t="s">
        <v>4980</v>
      </c>
      <c r="CW840">
        <v>681</v>
      </c>
      <c r="CX840">
        <v>11.35</v>
      </c>
      <c r="CY840">
        <v>2</v>
      </c>
      <c r="CZ840">
        <v>1</v>
      </c>
      <c r="DA840" t="s">
        <v>3220</v>
      </c>
      <c r="DC840">
        <v>1</v>
      </c>
      <c r="DD840">
        <v>1</v>
      </c>
      <c r="DE840">
        <v>2</v>
      </c>
      <c r="DN840" t="s">
        <v>3836</v>
      </c>
      <c r="DO840" t="s">
        <v>3836</v>
      </c>
      <c r="DP840" t="s">
        <v>3178</v>
      </c>
      <c r="DQ840" t="s">
        <v>202</v>
      </c>
      <c r="DR840" t="s">
        <v>202</v>
      </c>
      <c r="DT840">
        <v>1</v>
      </c>
      <c r="DV840">
        <v>1</v>
      </c>
      <c r="DW840">
        <v>0</v>
      </c>
      <c r="DX840">
        <v>5</v>
      </c>
      <c r="DY840">
        <v>2</v>
      </c>
      <c r="DZ840">
        <v>1</v>
      </c>
      <c r="EA840">
        <v>20</v>
      </c>
      <c r="EB840">
        <f>IF(EA840&gt;=30,1,IF(EA840&gt;=20,2,IF(EA840&gt;=15,3,IF(EA840&gt;=10,4,IF(EA840&gt;=5,5,IF(EA840&gt;0,6,0))))))</f>
        <v>2</v>
      </c>
      <c r="EC840">
        <v>2</v>
      </c>
      <c r="EE840">
        <v>10</v>
      </c>
      <c r="EF840">
        <v>2</v>
      </c>
      <c r="EH840">
        <v>10</v>
      </c>
      <c r="EI840">
        <v>1</v>
      </c>
      <c r="EL840">
        <v>2</v>
      </c>
      <c r="EM840">
        <v>3</v>
      </c>
      <c r="EN840">
        <v>2</v>
      </c>
      <c r="EO840">
        <v>2</v>
      </c>
      <c r="EP840">
        <v>2</v>
      </c>
      <c r="EZ840">
        <v>1</v>
      </c>
      <c r="FA840">
        <v>1</v>
      </c>
      <c r="FD840">
        <v>1</v>
      </c>
      <c r="FG840">
        <v>0</v>
      </c>
      <c r="FH840" t="s">
        <v>3179</v>
      </c>
      <c r="FI840">
        <v>1</v>
      </c>
      <c r="FJ840" t="s">
        <v>204</v>
      </c>
      <c r="FK840">
        <v>10</v>
      </c>
      <c r="FL840">
        <v>12</v>
      </c>
      <c r="FM840">
        <v>12</v>
      </c>
      <c r="FN840">
        <v>20</v>
      </c>
      <c r="FO840" t="s">
        <v>2212</v>
      </c>
      <c r="FP840">
        <v>3.5</v>
      </c>
      <c r="FQ840" t="s">
        <v>3287</v>
      </c>
      <c r="FR840" t="s">
        <v>3189</v>
      </c>
      <c r="FS840">
        <v>0</v>
      </c>
      <c r="FT840">
        <v>0</v>
      </c>
      <c r="FU840" t="s">
        <v>2207</v>
      </c>
      <c r="FV840" t="s">
        <v>2207</v>
      </c>
      <c r="FW840">
        <v>0</v>
      </c>
      <c r="FX840">
        <v>1</v>
      </c>
      <c r="FY840">
        <v>0</v>
      </c>
      <c r="FZ840">
        <v>0</v>
      </c>
      <c r="GA840">
        <v>59048</v>
      </c>
      <c r="GB840">
        <v>201</v>
      </c>
      <c r="GC840">
        <v>293.7711443</v>
      </c>
      <c r="GD840" t="s">
        <v>2407</v>
      </c>
      <c r="GE840">
        <v>1</v>
      </c>
      <c r="HG840" t="s">
        <v>202</v>
      </c>
      <c r="HJ840">
        <v>0</v>
      </c>
    </row>
    <row r="841" spans="1:218" x14ac:dyDescent="0.3">
      <c r="A841">
        <v>1060</v>
      </c>
      <c r="B841" t="s">
        <v>3279</v>
      </c>
      <c r="C841" t="s">
        <v>4089</v>
      </c>
      <c r="D841" t="s">
        <v>212</v>
      </c>
      <c r="E841">
        <v>1</v>
      </c>
      <c r="F841" t="s">
        <v>202</v>
      </c>
      <c r="H841">
        <v>1</v>
      </c>
      <c r="M841">
        <v>1</v>
      </c>
      <c r="N841">
        <v>1</v>
      </c>
      <c r="U841">
        <v>1</v>
      </c>
      <c r="W841">
        <v>1</v>
      </c>
      <c r="X841" t="s">
        <v>3174</v>
      </c>
      <c r="Y841">
        <v>1</v>
      </c>
      <c r="Z841">
        <v>1</v>
      </c>
      <c r="AA841">
        <v>1</v>
      </c>
      <c r="AD841" t="s">
        <v>202</v>
      </c>
      <c r="AE841">
        <v>1</v>
      </c>
      <c r="AF841">
        <v>2</v>
      </c>
      <c r="AG841">
        <v>1</v>
      </c>
      <c r="AH841">
        <v>2</v>
      </c>
      <c r="AI841">
        <v>2</v>
      </c>
      <c r="AJ841">
        <v>2</v>
      </c>
      <c r="AK841" t="s">
        <v>6182</v>
      </c>
      <c r="AL841">
        <v>1</v>
      </c>
      <c r="AM841">
        <v>-97</v>
      </c>
      <c r="AN841">
        <v>1</v>
      </c>
      <c r="AO841">
        <v>2</v>
      </c>
      <c r="AP841">
        <v>2</v>
      </c>
      <c r="AQ841">
        <v>1</v>
      </c>
      <c r="AR841" t="s">
        <v>6183</v>
      </c>
      <c r="AS841">
        <v>2</v>
      </c>
      <c r="AT841">
        <v>1</v>
      </c>
      <c r="AU841">
        <v>1</v>
      </c>
      <c r="AV841">
        <v>2</v>
      </c>
      <c r="AW841">
        <v>7</v>
      </c>
      <c r="AX841">
        <v>1</v>
      </c>
      <c r="AY841">
        <v>5</v>
      </c>
      <c r="BE841">
        <v>1</v>
      </c>
      <c r="BF841">
        <v>1</v>
      </c>
      <c r="BG841">
        <v>1</v>
      </c>
      <c r="BH841">
        <v>1</v>
      </c>
      <c r="BI841">
        <v>1</v>
      </c>
      <c r="BJ841">
        <v>0</v>
      </c>
      <c r="BM841">
        <v>1</v>
      </c>
      <c r="BN841">
        <v>1</v>
      </c>
      <c r="BO841">
        <v>3</v>
      </c>
      <c r="BP841">
        <v>1</v>
      </c>
      <c r="BQ841">
        <v>5</v>
      </c>
      <c r="BR841">
        <v>2</v>
      </c>
      <c r="BS841">
        <v>1</v>
      </c>
      <c r="BT841">
        <v>3</v>
      </c>
      <c r="BV841">
        <v>0</v>
      </c>
      <c r="BX841">
        <v>1</v>
      </c>
      <c r="BZ841">
        <v>0</v>
      </c>
      <c r="CB841">
        <v>0</v>
      </c>
      <c r="CD841">
        <v>0</v>
      </c>
      <c r="CF841">
        <v>2</v>
      </c>
      <c r="CJ841">
        <v>1</v>
      </c>
      <c r="CK841">
        <v>2</v>
      </c>
      <c r="CL841">
        <v>4</v>
      </c>
      <c r="CM841">
        <v>-97</v>
      </c>
      <c r="CR841">
        <v>-97</v>
      </c>
      <c r="CS841">
        <v>-97</v>
      </c>
      <c r="CT841">
        <v>1</v>
      </c>
      <c r="CU841">
        <v>2</v>
      </c>
      <c r="CV841" t="s">
        <v>2707</v>
      </c>
      <c r="CW841">
        <v>848</v>
      </c>
      <c r="CX841">
        <v>14.13</v>
      </c>
      <c r="CY841">
        <v>2</v>
      </c>
      <c r="CZ841">
        <v>1</v>
      </c>
      <c r="DA841" t="s">
        <v>4794</v>
      </c>
      <c r="DC841">
        <v>1</v>
      </c>
      <c r="DD841">
        <v>1</v>
      </c>
      <c r="DE841">
        <v>2</v>
      </c>
      <c r="DN841" t="s">
        <v>4789</v>
      </c>
      <c r="DO841" t="s">
        <v>4789</v>
      </c>
      <c r="DP841" t="s">
        <v>3178</v>
      </c>
      <c r="DQ841" t="s">
        <v>202</v>
      </c>
      <c r="DR841" t="s">
        <v>4168</v>
      </c>
      <c r="DT841">
        <v>1</v>
      </c>
      <c r="DV841">
        <v>1</v>
      </c>
      <c r="DW841">
        <v>0</v>
      </c>
      <c r="DX841">
        <v>1</v>
      </c>
      <c r="DY841">
        <v>2</v>
      </c>
      <c r="DZ841">
        <v>1</v>
      </c>
      <c r="EA841">
        <v>5</v>
      </c>
      <c r="EB841">
        <f>IF(EA841&gt;=30,1,IF(EA841&gt;=20,2,IF(EA841&gt;=15,3,IF(EA841&gt;=10,4,IF(EA841&gt;=5,5,IF(EA841&gt;0,6,0))))))</f>
        <v>5</v>
      </c>
      <c r="EC841">
        <v>2</v>
      </c>
      <c r="EE841">
        <v>2</v>
      </c>
      <c r="EF841">
        <v>2</v>
      </c>
      <c r="EH841">
        <v>2</v>
      </c>
      <c r="EI841">
        <v>1</v>
      </c>
      <c r="EL841">
        <v>1</v>
      </c>
      <c r="EM841">
        <v>2</v>
      </c>
      <c r="EN841">
        <v>2</v>
      </c>
      <c r="EO841">
        <v>2</v>
      </c>
      <c r="EP841">
        <v>1</v>
      </c>
      <c r="EQ841">
        <v>1</v>
      </c>
      <c r="ER841">
        <v>1</v>
      </c>
      <c r="EZ841">
        <v>1</v>
      </c>
      <c r="FA841">
        <v>-97</v>
      </c>
      <c r="FD841">
        <v>1</v>
      </c>
      <c r="FG841">
        <v>0</v>
      </c>
      <c r="FH841" t="s">
        <v>3179</v>
      </c>
      <c r="FI841">
        <v>1</v>
      </c>
      <c r="FJ841" t="s">
        <v>204</v>
      </c>
      <c r="FK841">
        <v>2</v>
      </c>
      <c r="FL841">
        <v>12</v>
      </c>
      <c r="FM841">
        <v>12</v>
      </c>
      <c r="FN841">
        <v>5</v>
      </c>
      <c r="FO841" t="s">
        <v>2206</v>
      </c>
      <c r="FP841">
        <v>1.5</v>
      </c>
      <c r="FQ841" t="s">
        <v>3287</v>
      </c>
      <c r="FR841" t="s">
        <v>3189</v>
      </c>
      <c r="FS841">
        <v>0</v>
      </c>
      <c r="FT841">
        <v>1</v>
      </c>
      <c r="FU841" t="s">
        <v>2221</v>
      </c>
      <c r="FV841" t="s">
        <v>3182</v>
      </c>
      <c r="FW841">
        <v>0</v>
      </c>
      <c r="FX841">
        <v>1</v>
      </c>
      <c r="FY841">
        <v>0</v>
      </c>
      <c r="FZ841">
        <v>0</v>
      </c>
      <c r="GA841">
        <v>59048</v>
      </c>
      <c r="GB841">
        <v>201</v>
      </c>
      <c r="GC841">
        <v>293.7711443</v>
      </c>
      <c r="GD841" t="s">
        <v>2407</v>
      </c>
      <c r="GE841">
        <v>1</v>
      </c>
      <c r="HG841" t="s">
        <v>202</v>
      </c>
      <c r="HJ841">
        <v>0</v>
      </c>
    </row>
    <row r="842" spans="1:218" x14ac:dyDescent="0.3">
      <c r="A842">
        <v>1061</v>
      </c>
      <c r="B842" t="s">
        <v>3202</v>
      </c>
      <c r="C842" t="s">
        <v>6184</v>
      </c>
      <c r="D842" t="s">
        <v>194</v>
      </c>
      <c r="E842">
        <v>1</v>
      </c>
      <c r="F842" t="s">
        <v>202</v>
      </c>
      <c r="H842">
        <v>1</v>
      </c>
      <c r="M842">
        <v>1</v>
      </c>
      <c r="N842">
        <v>1</v>
      </c>
      <c r="U842">
        <v>1</v>
      </c>
      <c r="W842">
        <v>2</v>
      </c>
      <c r="X842" t="s">
        <v>3174</v>
      </c>
      <c r="Y842">
        <v>1</v>
      </c>
      <c r="Z842">
        <v>1</v>
      </c>
      <c r="AA842">
        <v>2</v>
      </c>
      <c r="AD842" t="s">
        <v>202</v>
      </c>
      <c r="AE842">
        <v>1</v>
      </c>
      <c r="AF842">
        <v>1</v>
      </c>
      <c r="AG842">
        <v>1</v>
      </c>
      <c r="AH842">
        <v>1</v>
      </c>
      <c r="AI842">
        <v>1</v>
      </c>
      <c r="AJ842">
        <v>2</v>
      </c>
      <c r="AK842" t="s">
        <v>6185</v>
      </c>
      <c r="AL842">
        <v>1</v>
      </c>
      <c r="AM842">
        <v>2</v>
      </c>
      <c r="AN842">
        <v>1</v>
      </c>
      <c r="AO842">
        <v>2</v>
      </c>
      <c r="AP842">
        <v>2</v>
      </c>
      <c r="AQ842">
        <v>1</v>
      </c>
      <c r="AR842" t="s">
        <v>6186</v>
      </c>
      <c r="AS842">
        <v>1</v>
      </c>
      <c r="AT842">
        <v>1</v>
      </c>
      <c r="AU842">
        <v>1</v>
      </c>
      <c r="AV842">
        <v>1</v>
      </c>
      <c r="AW842">
        <v>7</v>
      </c>
      <c r="AX842">
        <v>5</v>
      </c>
      <c r="AY842">
        <v>1</v>
      </c>
      <c r="BE842">
        <v>1</v>
      </c>
      <c r="BF842">
        <v>1</v>
      </c>
      <c r="BG842">
        <v>1</v>
      </c>
      <c r="BH842">
        <v>1</v>
      </c>
      <c r="BI842">
        <v>1</v>
      </c>
      <c r="BJ842">
        <v>1</v>
      </c>
      <c r="BK842">
        <v>1</v>
      </c>
      <c r="BL842">
        <v>1</v>
      </c>
      <c r="BM842">
        <v>1</v>
      </c>
      <c r="BN842">
        <v>1</v>
      </c>
      <c r="BO842">
        <v>3</v>
      </c>
      <c r="BP842">
        <v>1</v>
      </c>
      <c r="BQ842">
        <v>1</v>
      </c>
      <c r="BR842">
        <v>1</v>
      </c>
      <c r="BS842">
        <v>1</v>
      </c>
      <c r="BT842">
        <v>1</v>
      </c>
      <c r="BV842">
        <v>0</v>
      </c>
      <c r="BX842">
        <v>0</v>
      </c>
      <c r="BZ842">
        <v>0</v>
      </c>
      <c r="CB842">
        <v>0</v>
      </c>
      <c r="CD842">
        <v>0</v>
      </c>
      <c r="CF842">
        <v>1</v>
      </c>
      <c r="CJ842">
        <v>1</v>
      </c>
      <c r="CK842">
        <v>1</v>
      </c>
      <c r="CL842">
        <v>6</v>
      </c>
      <c r="CM842">
        <v>1</v>
      </c>
      <c r="CR842">
        <v>2</v>
      </c>
      <c r="CS842">
        <v>8</v>
      </c>
      <c r="CT842">
        <v>1</v>
      </c>
      <c r="CU842">
        <v>1</v>
      </c>
      <c r="CV842" t="s">
        <v>6187</v>
      </c>
      <c r="CW842">
        <v>680</v>
      </c>
      <c r="CX842">
        <v>11.33</v>
      </c>
      <c r="CY842">
        <v>2</v>
      </c>
      <c r="CZ842">
        <v>1</v>
      </c>
      <c r="DA842" t="s">
        <v>768</v>
      </c>
      <c r="DC842">
        <v>1</v>
      </c>
      <c r="DD842">
        <v>1</v>
      </c>
      <c r="DE842">
        <v>15</v>
      </c>
      <c r="DN842" t="s">
        <v>4789</v>
      </c>
      <c r="DO842" t="s">
        <v>4789</v>
      </c>
      <c r="DP842" t="s">
        <v>3178</v>
      </c>
      <c r="DQ842" t="s">
        <v>202</v>
      </c>
      <c r="DR842" t="s">
        <v>202</v>
      </c>
      <c r="DT842">
        <v>1</v>
      </c>
      <c r="DV842">
        <v>1</v>
      </c>
      <c r="DW842">
        <v>0</v>
      </c>
      <c r="DX842">
        <v>2</v>
      </c>
      <c r="DY842">
        <v>2</v>
      </c>
      <c r="DZ842">
        <v>1</v>
      </c>
      <c r="EA842">
        <v>8</v>
      </c>
      <c r="EB842">
        <f>IF(EA842&gt;=30,1,IF(EA842&gt;=20,2,IF(EA842&gt;=15,3,IF(EA842&gt;=10,4,IF(EA842&gt;=5,5,IF(EA842&gt;0,6,0))))))</f>
        <v>5</v>
      </c>
      <c r="EC842">
        <v>2</v>
      </c>
      <c r="EE842">
        <v>8</v>
      </c>
      <c r="EF842">
        <v>2</v>
      </c>
      <c r="EH842">
        <v>2</v>
      </c>
      <c r="EI842">
        <v>2</v>
      </c>
      <c r="EJ842">
        <v>1</v>
      </c>
      <c r="EK842">
        <v>3</v>
      </c>
      <c r="EL842">
        <v>3</v>
      </c>
      <c r="EM842">
        <v>1</v>
      </c>
      <c r="EN842">
        <v>1</v>
      </c>
      <c r="EO842">
        <v>1</v>
      </c>
      <c r="EP842">
        <v>1</v>
      </c>
      <c r="EQ842">
        <v>1</v>
      </c>
      <c r="ER842">
        <v>1</v>
      </c>
      <c r="EZ842">
        <v>1</v>
      </c>
      <c r="FA842">
        <v>1</v>
      </c>
      <c r="FD842">
        <v>1</v>
      </c>
      <c r="FG842">
        <v>1</v>
      </c>
      <c r="FH842" t="s">
        <v>3179</v>
      </c>
      <c r="FI842">
        <v>1</v>
      </c>
      <c r="FJ842" t="s">
        <v>204</v>
      </c>
      <c r="FK842">
        <v>8</v>
      </c>
      <c r="FL842">
        <v>12</v>
      </c>
      <c r="FM842">
        <v>3</v>
      </c>
      <c r="FN842">
        <v>8</v>
      </c>
      <c r="FO842" t="s">
        <v>2220</v>
      </c>
      <c r="FP842">
        <v>0.5</v>
      </c>
      <c r="FQ842" t="s">
        <v>3180</v>
      </c>
      <c r="FR842" t="s">
        <v>3196</v>
      </c>
      <c r="FS842">
        <v>1</v>
      </c>
      <c r="FT842">
        <v>1</v>
      </c>
      <c r="FU842" t="s">
        <v>2221</v>
      </c>
      <c r="FV842" t="s">
        <v>3182</v>
      </c>
      <c r="FW842">
        <v>0</v>
      </c>
      <c r="FX842">
        <v>1</v>
      </c>
      <c r="FY842">
        <v>0</v>
      </c>
      <c r="FZ842">
        <v>0</v>
      </c>
      <c r="GA842">
        <v>20830</v>
      </c>
      <c r="GB842">
        <v>83</v>
      </c>
      <c r="GC842">
        <v>250.9638554</v>
      </c>
      <c r="GD842" t="s">
        <v>2407</v>
      </c>
      <c r="GE842">
        <v>0.25</v>
      </c>
      <c r="HG842" t="s">
        <v>202</v>
      </c>
      <c r="HJ842">
        <v>0</v>
      </c>
    </row>
    <row r="843" spans="1:218" x14ac:dyDescent="0.3">
      <c r="A843">
        <v>429</v>
      </c>
      <c r="B843" t="s">
        <v>3183</v>
      </c>
      <c r="C843" t="s">
        <v>5860</v>
      </c>
      <c r="D843" t="s">
        <v>212</v>
      </c>
      <c r="E843">
        <v>1</v>
      </c>
      <c r="F843" t="s">
        <v>202</v>
      </c>
      <c r="H843">
        <v>1</v>
      </c>
      <c r="M843">
        <v>1</v>
      </c>
      <c r="N843">
        <v>1</v>
      </c>
      <c r="U843">
        <v>1</v>
      </c>
      <c r="W843">
        <v>4</v>
      </c>
      <c r="X843" t="s">
        <v>3174</v>
      </c>
      <c r="Y843">
        <v>1</v>
      </c>
      <c r="Z843">
        <v>1</v>
      </c>
      <c r="AA843">
        <v>5</v>
      </c>
      <c r="AD843" t="s">
        <v>202</v>
      </c>
      <c r="AE843">
        <v>1</v>
      </c>
      <c r="AF843">
        <v>1</v>
      </c>
      <c r="AG843">
        <v>1</v>
      </c>
      <c r="AH843">
        <v>1</v>
      </c>
      <c r="AI843">
        <v>1</v>
      </c>
      <c r="AJ843">
        <v>2</v>
      </c>
      <c r="AK843" t="s">
        <v>5861</v>
      </c>
      <c r="AL843">
        <v>1</v>
      </c>
      <c r="AM843">
        <v>1</v>
      </c>
      <c r="AN843">
        <v>1</v>
      </c>
      <c r="AO843">
        <v>2</v>
      </c>
      <c r="AP843">
        <v>2</v>
      </c>
      <c r="AQ843">
        <v>1</v>
      </c>
      <c r="AR843" t="s">
        <v>5862</v>
      </c>
      <c r="AS843">
        <v>1</v>
      </c>
      <c r="AT843">
        <v>1</v>
      </c>
      <c r="AU843">
        <v>1</v>
      </c>
      <c r="AV843">
        <v>2</v>
      </c>
      <c r="AW843">
        <v>7</v>
      </c>
      <c r="AX843">
        <v>2</v>
      </c>
      <c r="AY843">
        <v>1</v>
      </c>
      <c r="BE843">
        <v>1</v>
      </c>
      <c r="BF843">
        <v>2</v>
      </c>
      <c r="BG843">
        <v>1</v>
      </c>
      <c r="BH843">
        <v>2</v>
      </c>
      <c r="BI843">
        <v>1</v>
      </c>
      <c r="BJ843">
        <v>1</v>
      </c>
      <c r="BK843">
        <v>1</v>
      </c>
      <c r="BL843">
        <v>1</v>
      </c>
      <c r="BM843">
        <v>1</v>
      </c>
      <c r="BN843">
        <v>1</v>
      </c>
      <c r="BO843">
        <v>3</v>
      </c>
      <c r="BP843">
        <v>1</v>
      </c>
      <c r="BQ843">
        <v>12</v>
      </c>
      <c r="BR843">
        <v>1</v>
      </c>
      <c r="BS843">
        <v>1</v>
      </c>
      <c r="BT843">
        <v>3</v>
      </c>
      <c r="BV843">
        <v>0</v>
      </c>
      <c r="BX843">
        <v>1</v>
      </c>
      <c r="BZ843">
        <v>0</v>
      </c>
      <c r="CB843">
        <v>0</v>
      </c>
      <c r="CD843">
        <v>2</v>
      </c>
      <c r="CJ843">
        <v>1</v>
      </c>
      <c r="CK843">
        <v>1</v>
      </c>
      <c r="CL843">
        <v>5</v>
      </c>
      <c r="CM843">
        <v>4</v>
      </c>
      <c r="CR843">
        <v>2</v>
      </c>
      <c r="CS843">
        <v>6</v>
      </c>
      <c r="CT843">
        <v>1</v>
      </c>
      <c r="CU843">
        <v>1</v>
      </c>
      <c r="CV843" t="s">
        <v>336</v>
      </c>
      <c r="CW843">
        <v>765</v>
      </c>
      <c r="CX843">
        <v>12.75</v>
      </c>
      <c r="CY843">
        <v>2</v>
      </c>
      <c r="CZ843">
        <v>1</v>
      </c>
      <c r="DA843" t="s">
        <v>3220</v>
      </c>
      <c r="DC843">
        <v>1</v>
      </c>
      <c r="DD843">
        <v>1</v>
      </c>
      <c r="DE843">
        <v>4</v>
      </c>
      <c r="DN843" t="s">
        <v>3836</v>
      </c>
      <c r="DO843" t="s">
        <v>3836</v>
      </c>
      <c r="DP843" t="s">
        <v>3178</v>
      </c>
      <c r="DQ843" t="s">
        <v>202</v>
      </c>
      <c r="DR843" t="s">
        <v>202</v>
      </c>
      <c r="DT843">
        <v>1</v>
      </c>
      <c r="DV843">
        <v>1</v>
      </c>
      <c r="DW843">
        <v>0</v>
      </c>
      <c r="DX843">
        <v>5</v>
      </c>
      <c r="DY843">
        <v>2</v>
      </c>
      <c r="DZ843">
        <v>-97</v>
      </c>
      <c r="EB843">
        <v>5</v>
      </c>
      <c r="EC843">
        <v>2</v>
      </c>
      <c r="EE843">
        <v>8</v>
      </c>
      <c r="EF843">
        <v>2</v>
      </c>
      <c r="EH843">
        <v>8</v>
      </c>
      <c r="EI843">
        <v>1</v>
      </c>
      <c r="EL843">
        <v>1</v>
      </c>
      <c r="EM843">
        <v>1</v>
      </c>
      <c r="EN843">
        <v>1</v>
      </c>
      <c r="EO843">
        <v>3</v>
      </c>
      <c r="EP843">
        <v>2</v>
      </c>
      <c r="EZ843">
        <v>1</v>
      </c>
      <c r="FA843">
        <v>2</v>
      </c>
      <c r="FB843">
        <v>1</v>
      </c>
      <c r="FC843">
        <v>1</v>
      </c>
      <c r="FD843">
        <v>1</v>
      </c>
      <c r="FG843">
        <v>0</v>
      </c>
      <c r="FH843" t="s">
        <v>3179</v>
      </c>
      <c r="FI843">
        <v>1</v>
      </c>
      <c r="FJ843" t="s">
        <v>204</v>
      </c>
      <c r="FK843">
        <v>8</v>
      </c>
      <c r="FL843">
        <v>12</v>
      </c>
      <c r="FM843">
        <v>12</v>
      </c>
      <c r="FN843">
        <v>7.5</v>
      </c>
      <c r="FO843" t="s">
        <v>2206</v>
      </c>
      <c r="FP843">
        <v>0.5</v>
      </c>
      <c r="FQ843" t="s">
        <v>3180</v>
      </c>
      <c r="FR843" t="s">
        <v>3181</v>
      </c>
      <c r="FS843">
        <v>1</v>
      </c>
      <c r="FT843">
        <v>0</v>
      </c>
      <c r="FU843" t="s">
        <v>2207</v>
      </c>
      <c r="FV843" t="s">
        <v>2207</v>
      </c>
      <c r="FW843">
        <v>0</v>
      </c>
      <c r="FX843">
        <v>1</v>
      </c>
      <c r="FY843">
        <v>0</v>
      </c>
      <c r="FZ843">
        <v>0</v>
      </c>
      <c r="GA843">
        <v>37408</v>
      </c>
      <c r="GB843">
        <v>127</v>
      </c>
      <c r="GC843">
        <v>294.55118110000001</v>
      </c>
      <c r="GD843" t="s">
        <v>2407</v>
      </c>
      <c r="GE843">
        <v>1</v>
      </c>
      <c r="HG843" t="s">
        <v>202</v>
      </c>
      <c r="HJ843">
        <v>0</v>
      </c>
    </row>
    <row r="844" spans="1:218" x14ac:dyDescent="0.3">
      <c r="A844">
        <v>1076</v>
      </c>
      <c r="B844" t="s">
        <v>3202</v>
      </c>
      <c r="C844" t="s">
        <v>6197</v>
      </c>
      <c r="D844" t="s">
        <v>194</v>
      </c>
      <c r="E844">
        <v>1</v>
      </c>
      <c r="F844" t="s">
        <v>202</v>
      </c>
      <c r="H844">
        <v>1</v>
      </c>
      <c r="M844">
        <v>1</v>
      </c>
      <c r="N844">
        <v>1</v>
      </c>
      <c r="U844">
        <v>1</v>
      </c>
      <c r="W844">
        <v>1</v>
      </c>
      <c r="X844" t="s">
        <v>3174</v>
      </c>
      <c r="Y844">
        <v>1</v>
      </c>
      <c r="Z844">
        <v>1</v>
      </c>
      <c r="AA844">
        <v>2</v>
      </c>
      <c r="AD844" t="s">
        <v>202</v>
      </c>
      <c r="AE844">
        <v>1</v>
      </c>
      <c r="AF844">
        <v>2</v>
      </c>
      <c r="AG844">
        <v>2</v>
      </c>
      <c r="AH844">
        <v>2</v>
      </c>
      <c r="AI844">
        <v>1</v>
      </c>
      <c r="AJ844">
        <v>2</v>
      </c>
      <c r="AK844" t="s">
        <v>4210</v>
      </c>
      <c r="AL844">
        <v>2</v>
      </c>
      <c r="AM844">
        <v>2</v>
      </c>
      <c r="AN844">
        <v>2</v>
      </c>
      <c r="AO844">
        <v>2</v>
      </c>
      <c r="AP844">
        <v>2</v>
      </c>
      <c r="AQ844">
        <v>2</v>
      </c>
      <c r="AR844" t="s">
        <v>4211</v>
      </c>
      <c r="AS844">
        <v>2</v>
      </c>
      <c r="AT844">
        <v>2</v>
      </c>
      <c r="AU844">
        <v>1</v>
      </c>
      <c r="AV844">
        <v>1</v>
      </c>
      <c r="AW844">
        <v>6</v>
      </c>
      <c r="AX844">
        <v>1</v>
      </c>
      <c r="AY844">
        <v>1</v>
      </c>
      <c r="BE844">
        <v>1</v>
      </c>
      <c r="BF844">
        <v>1</v>
      </c>
      <c r="BG844">
        <v>1</v>
      </c>
      <c r="BH844">
        <v>1</v>
      </c>
      <c r="BI844">
        <v>1</v>
      </c>
      <c r="BJ844">
        <v>0</v>
      </c>
      <c r="BM844">
        <v>1</v>
      </c>
      <c r="BN844">
        <v>1</v>
      </c>
      <c r="BO844">
        <v>2</v>
      </c>
      <c r="BP844">
        <v>1</v>
      </c>
      <c r="BQ844">
        <v>4</v>
      </c>
      <c r="BR844">
        <v>6</v>
      </c>
      <c r="BS844">
        <v>1</v>
      </c>
      <c r="BT844">
        <v>4</v>
      </c>
      <c r="BV844">
        <v>2</v>
      </c>
      <c r="BX844">
        <v>2</v>
      </c>
      <c r="CJ844">
        <v>1</v>
      </c>
      <c r="CK844">
        <v>2</v>
      </c>
      <c r="CL844">
        <v>5</v>
      </c>
      <c r="CM844">
        <v>6</v>
      </c>
      <c r="CS844">
        <v>2</v>
      </c>
      <c r="CT844">
        <v>1</v>
      </c>
      <c r="CU844">
        <v>1</v>
      </c>
      <c r="CV844" t="s">
        <v>6198</v>
      </c>
      <c r="CW844">
        <v>861</v>
      </c>
      <c r="CX844">
        <v>14.35</v>
      </c>
      <c r="CY844">
        <v>2</v>
      </c>
      <c r="CZ844">
        <v>1</v>
      </c>
      <c r="DA844" t="s">
        <v>548</v>
      </c>
      <c r="DC844">
        <v>1</v>
      </c>
      <c r="DD844">
        <v>1</v>
      </c>
      <c r="DE844">
        <v>15</v>
      </c>
      <c r="DN844" t="s">
        <v>4797</v>
      </c>
      <c r="DO844" t="s">
        <v>4797</v>
      </c>
      <c r="DP844" t="s">
        <v>3178</v>
      </c>
      <c r="DQ844" t="s">
        <v>202</v>
      </c>
      <c r="DR844" t="s">
        <v>202</v>
      </c>
      <c r="DT844">
        <v>1</v>
      </c>
      <c r="DV844">
        <v>1</v>
      </c>
      <c r="DW844">
        <v>0</v>
      </c>
      <c r="DX844">
        <v>2</v>
      </c>
      <c r="DY844">
        <v>-97</v>
      </c>
      <c r="DZ844">
        <v>-97</v>
      </c>
      <c r="EB844">
        <v>-97</v>
      </c>
      <c r="EC844">
        <v>1</v>
      </c>
      <c r="ED844">
        <v>1</v>
      </c>
      <c r="EL844">
        <v>3</v>
      </c>
      <c r="EM844">
        <v>2</v>
      </c>
      <c r="EN844">
        <v>1</v>
      </c>
      <c r="EO844">
        <v>4</v>
      </c>
      <c r="EP844">
        <v>1</v>
      </c>
      <c r="EQ844">
        <v>1</v>
      </c>
      <c r="ER844">
        <v>1</v>
      </c>
      <c r="EZ844">
        <v>1</v>
      </c>
      <c r="FA844">
        <v>1</v>
      </c>
      <c r="FD844">
        <v>1</v>
      </c>
      <c r="FG844">
        <v>0</v>
      </c>
      <c r="FH844" t="s">
        <v>3179</v>
      </c>
      <c r="FI844">
        <v>1</v>
      </c>
      <c r="FJ844" t="s">
        <v>204</v>
      </c>
      <c r="FK844">
        <v>8.3333299999999999E-2</v>
      </c>
      <c r="FL844">
        <v>1</v>
      </c>
      <c r="FN844">
        <v>20</v>
      </c>
      <c r="FO844" t="s">
        <v>2220</v>
      </c>
      <c r="FP844">
        <v>1.5</v>
      </c>
      <c r="FQ844" t="s">
        <v>3180</v>
      </c>
      <c r="FR844" t="s">
        <v>3201</v>
      </c>
      <c r="FS844">
        <v>1</v>
      </c>
      <c r="FT844">
        <v>1</v>
      </c>
      <c r="FU844" t="s">
        <v>2221</v>
      </c>
      <c r="FV844" t="s">
        <v>3182</v>
      </c>
      <c r="FW844">
        <v>0</v>
      </c>
      <c r="FX844">
        <v>1</v>
      </c>
      <c r="FY844">
        <v>0</v>
      </c>
      <c r="FZ844">
        <v>0</v>
      </c>
      <c r="GA844">
        <v>20830</v>
      </c>
      <c r="GB844">
        <v>83</v>
      </c>
      <c r="GC844">
        <v>250.9638554</v>
      </c>
      <c r="GD844" t="s">
        <v>2407</v>
      </c>
      <c r="HG844" t="s">
        <v>202</v>
      </c>
      <c r="HJ844">
        <v>0</v>
      </c>
    </row>
    <row r="845" spans="1:218" x14ac:dyDescent="0.3">
      <c r="A845">
        <v>1089</v>
      </c>
      <c r="B845" t="s">
        <v>3172</v>
      </c>
      <c r="C845" t="s">
        <v>6217</v>
      </c>
      <c r="D845" t="s">
        <v>194</v>
      </c>
      <c r="E845">
        <v>1</v>
      </c>
      <c r="F845" t="s">
        <v>202</v>
      </c>
      <c r="H845">
        <v>1</v>
      </c>
      <c r="M845">
        <v>1</v>
      </c>
      <c r="N845">
        <v>1</v>
      </c>
      <c r="U845">
        <v>1</v>
      </c>
      <c r="W845">
        <v>1</v>
      </c>
      <c r="X845" t="s">
        <v>3174</v>
      </c>
      <c r="Y845">
        <v>1</v>
      </c>
      <c r="Z845">
        <v>1</v>
      </c>
      <c r="AA845">
        <v>1</v>
      </c>
      <c r="AD845" t="s">
        <v>202</v>
      </c>
      <c r="AE845">
        <v>1</v>
      </c>
      <c r="AF845">
        <v>1</v>
      </c>
      <c r="AG845">
        <v>1</v>
      </c>
      <c r="AH845">
        <v>1</v>
      </c>
      <c r="AI845">
        <v>1</v>
      </c>
      <c r="AJ845">
        <v>1</v>
      </c>
      <c r="AK845" t="s">
        <v>6218</v>
      </c>
      <c r="AL845">
        <v>1</v>
      </c>
      <c r="AM845">
        <v>2</v>
      </c>
      <c r="AN845">
        <v>1</v>
      </c>
      <c r="AO845">
        <v>2</v>
      </c>
      <c r="AP845">
        <v>2</v>
      </c>
      <c r="AQ845">
        <v>1</v>
      </c>
      <c r="AR845" t="s">
        <v>6219</v>
      </c>
      <c r="AS845">
        <v>1</v>
      </c>
      <c r="AT845">
        <v>1</v>
      </c>
      <c r="AU845">
        <v>1</v>
      </c>
      <c r="AV845">
        <v>2</v>
      </c>
      <c r="AW845">
        <v>7</v>
      </c>
      <c r="AX845">
        <v>1</v>
      </c>
      <c r="AY845">
        <v>3</v>
      </c>
      <c r="BE845">
        <v>1</v>
      </c>
      <c r="BF845">
        <v>2</v>
      </c>
      <c r="BG845">
        <v>1</v>
      </c>
      <c r="BH845">
        <v>2</v>
      </c>
      <c r="BI845">
        <v>1</v>
      </c>
      <c r="BJ845">
        <v>0</v>
      </c>
      <c r="BM845">
        <v>1</v>
      </c>
      <c r="BN845">
        <v>1</v>
      </c>
      <c r="BO845">
        <v>3</v>
      </c>
      <c r="BP845">
        <v>1</v>
      </c>
      <c r="BQ845">
        <v>15</v>
      </c>
      <c r="BR845">
        <v>4</v>
      </c>
      <c r="BS845">
        <v>1</v>
      </c>
      <c r="BT845">
        <v>2</v>
      </c>
      <c r="BV845">
        <v>0</v>
      </c>
      <c r="BX845">
        <v>0</v>
      </c>
      <c r="BZ845">
        <v>0</v>
      </c>
      <c r="CB845">
        <v>0</v>
      </c>
      <c r="CD845">
        <v>2</v>
      </c>
      <c r="CJ845">
        <v>1</v>
      </c>
      <c r="CK845">
        <v>2</v>
      </c>
      <c r="CL845">
        <v>6</v>
      </c>
      <c r="CM845">
        <v>1</v>
      </c>
      <c r="CR845">
        <v>2</v>
      </c>
      <c r="CS845">
        <v>-98</v>
      </c>
      <c r="CT845">
        <v>1</v>
      </c>
      <c r="CU845">
        <v>2</v>
      </c>
      <c r="CV845" t="s">
        <v>861</v>
      </c>
      <c r="CW845">
        <v>604</v>
      </c>
      <c r="CX845">
        <v>10.07</v>
      </c>
      <c r="CY845">
        <v>2</v>
      </c>
      <c r="CZ845">
        <v>1</v>
      </c>
      <c r="DA845" t="s">
        <v>4794</v>
      </c>
      <c r="DC845">
        <v>1</v>
      </c>
      <c r="DD845">
        <v>1</v>
      </c>
      <c r="DE845">
        <v>14</v>
      </c>
      <c r="DN845" t="s">
        <v>4823</v>
      </c>
      <c r="DO845" t="s">
        <v>4823</v>
      </c>
      <c r="DP845" t="s">
        <v>3178</v>
      </c>
      <c r="DQ845" t="s">
        <v>202</v>
      </c>
      <c r="DR845" t="s">
        <v>202</v>
      </c>
      <c r="DT845">
        <v>1</v>
      </c>
      <c r="DV845">
        <v>1</v>
      </c>
      <c r="DW845">
        <v>0</v>
      </c>
      <c r="DX845">
        <v>1</v>
      </c>
      <c r="DY845">
        <v>2</v>
      </c>
      <c r="DZ845">
        <v>1</v>
      </c>
      <c r="EA845">
        <v>30</v>
      </c>
      <c r="EB845">
        <f>IF(EA845&gt;=30,1,IF(EA845&gt;=20,2,IF(EA845&gt;=15,3,IF(EA845&gt;=10,4,IF(EA845&gt;=5,5,IF(EA845&gt;0,6,0))))))</f>
        <v>1</v>
      </c>
      <c r="EC845">
        <v>2</v>
      </c>
      <c r="EE845">
        <v>20</v>
      </c>
      <c r="EF845">
        <v>2</v>
      </c>
      <c r="EH845">
        <v>20</v>
      </c>
      <c r="EI845">
        <v>1</v>
      </c>
      <c r="EL845">
        <v>1</v>
      </c>
      <c r="EM845">
        <v>1</v>
      </c>
      <c r="EN845">
        <v>2</v>
      </c>
      <c r="EO845">
        <v>2</v>
      </c>
      <c r="EP845">
        <v>1</v>
      </c>
      <c r="EQ845">
        <v>2</v>
      </c>
      <c r="ER845">
        <v>1</v>
      </c>
      <c r="EZ845">
        <v>1</v>
      </c>
      <c r="FA845">
        <v>1</v>
      </c>
      <c r="FD845">
        <v>1</v>
      </c>
      <c r="FG845">
        <v>0</v>
      </c>
      <c r="FH845" t="s">
        <v>3179</v>
      </c>
      <c r="FI845">
        <v>1</v>
      </c>
      <c r="FJ845" t="s">
        <v>204</v>
      </c>
      <c r="FK845">
        <v>20</v>
      </c>
      <c r="FL845">
        <v>12</v>
      </c>
      <c r="FM845">
        <v>12</v>
      </c>
      <c r="FN845">
        <v>30</v>
      </c>
      <c r="FO845" t="s">
        <v>2206</v>
      </c>
      <c r="FP845">
        <v>0.5</v>
      </c>
      <c r="FQ845" t="s">
        <v>3287</v>
      </c>
      <c r="FR845" t="s">
        <v>3189</v>
      </c>
      <c r="FS845">
        <v>0</v>
      </c>
      <c r="FT845">
        <v>1</v>
      </c>
      <c r="FU845" t="s">
        <v>2221</v>
      </c>
      <c r="FV845" t="s">
        <v>4754</v>
      </c>
      <c r="FW845">
        <v>0</v>
      </c>
      <c r="FX845">
        <v>1</v>
      </c>
      <c r="FY845">
        <v>0</v>
      </c>
      <c r="FZ845">
        <v>0</v>
      </c>
      <c r="GA845">
        <v>9502</v>
      </c>
      <c r="GB845">
        <v>38</v>
      </c>
      <c r="GC845">
        <v>250.05263160000001</v>
      </c>
      <c r="GD845" t="s">
        <v>2407</v>
      </c>
      <c r="GE845">
        <v>1</v>
      </c>
      <c r="HG845" t="s">
        <v>202</v>
      </c>
      <c r="HJ845">
        <v>0</v>
      </c>
    </row>
    <row r="846" spans="1:218" x14ac:dyDescent="0.3">
      <c r="A846">
        <v>437</v>
      </c>
      <c r="B846" t="s">
        <v>3225</v>
      </c>
      <c r="C846" t="s">
        <v>5864</v>
      </c>
      <c r="D846" t="s">
        <v>212</v>
      </c>
      <c r="E846">
        <v>1</v>
      </c>
      <c r="F846" t="s">
        <v>202</v>
      </c>
      <c r="H846">
        <v>1</v>
      </c>
      <c r="M846">
        <v>1</v>
      </c>
      <c r="N846">
        <v>1</v>
      </c>
      <c r="U846">
        <v>1</v>
      </c>
      <c r="W846">
        <v>1</v>
      </c>
      <c r="X846" t="s">
        <v>3174</v>
      </c>
      <c r="Y846">
        <v>1</v>
      </c>
      <c r="Z846">
        <v>1</v>
      </c>
      <c r="AA846">
        <v>2</v>
      </c>
      <c r="AD846" t="s">
        <v>202</v>
      </c>
      <c r="AE846">
        <v>1</v>
      </c>
      <c r="AF846">
        <v>1</v>
      </c>
      <c r="AG846">
        <v>1</v>
      </c>
      <c r="AH846">
        <v>1</v>
      </c>
      <c r="AI846">
        <v>1</v>
      </c>
      <c r="AJ846">
        <v>2</v>
      </c>
      <c r="AK846" t="s">
        <v>5865</v>
      </c>
      <c r="AL846">
        <v>1</v>
      </c>
      <c r="AM846">
        <v>2</v>
      </c>
      <c r="AN846">
        <v>2</v>
      </c>
      <c r="AO846">
        <v>2</v>
      </c>
      <c r="AP846">
        <v>2</v>
      </c>
      <c r="AQ846">
        <v>1</v>
      </c>
      <c r="AR846" t="s">
        <v>5866</v>
      </c>
      <c r="AS846">
        <v>2</v>
      </c>
      <c r="AT846">
        <v>2</v>
      </c>
      <c r="AU846">
        <v>2</v>
      </c>
      <c r="AV846">
        <v>2</v>
      </c>
      <c r="AW846">
        <v>7</v>
      </c>
      <c r="AX846">
        <v>1</v>
      </c>
      <c r="AY846">
        <v>1</v>
      </c>
      <c r="BE846">
        <v>1</v>
      </c>
      <c r="BF846">
        <v>2</v>
      </c>
      <c r="BG846">
        <v>1</v>
      </c>
      <c r="BH846">
        <v>2</v>
      </c>
      <c r="BI846">
        <v>1</v>
      </c>
      <c r="BJ846">
        <v>0</v>
      </c>
      <c r="BM846">
        <v>4</v>
      </c>
      <c r="BN846">
        <v>1</v>
      </c>
      <c r="BO846">
        <v>2</v>
      </c>
      <c r="BP846">
        <v>1</v>
      </c>
      <c r="BQ846">
        <v>8</v>
      </c>
      <c r="BR846">
        <v>-97</v>
      </c>
      <c r="BS846">
        <v>1</v>
      </c>
      <c r="BT846">
        <v>2</v>
      </c>
      <c r="BU846">
        <v>2</v>
      </c>
      <c r="BV846">
        <v>0</v>
      </c>
      <c r="BW846">
        <v>2</v>
      </c>
      <c r="BX846">
        <v>0</v>
      </c>
      <c r="BY846">
        <v>2</v>
      </c>
      <c r="BZ846">
        <v>0</v>
      </c>
      <c r="CA846">
        <v>2</v>
      </c>
      <c r="CB846">
        <v>0</v>
      </c>
      <c r="CC846">
        <v>2</v>
      </c>
      <c r="CD846">
        <v>0</v>
      </c>
      <c r="CE846">
        <v>2</v>
      </c>
      <c r="CF846">
        <v>0</v>
      </c>
      <c r="CG846">
        <v>2</v>
      </c>
      <c r="CH846">
        <v>2</v>
      </c>
      <c r="CI846">
        <v>2</v>
      </c>
      <c r="CJ846">
        <v>2</v>
      </c>
      <c r="CK846">
        <v>2</v>
      </c>
      <c r="CL846">
        <v>-98</v>
      </c>
      <c r="CM846">
        <v>1</v>
      </c>
      <c r="CR846">
        <v>2</v>
      </c>
      <c r="CS846">
        <v>-98</v>
      </c>
      <c r="CT846">
        <v>1</v>
      </c>
      <c r="CU846">
        <v>1</v>
      </c>
      <c r="CV846" t="s">
        <v>1089</v>
      </c>
      <c r="CW846">
        <v>663</v>
      </c>
      <c r="CX846">
        <v>11.05</v>
      </c>
      <c r="CY846">
        <v>2</v>
      </c>
      <c r="CZ846">
        <v>1</v>
      </c>
      <c r="DA846" t="s">
        <v>3291</v>
      </c>
      <c r="DC846">
        <v>1</v>
      </c>
      <c r="DD846">
        <v>1</v>
      </c>
      <c r="DE846">
        <v>3</v>
      </c>
      <c r="DN846" t="s">
        <v>3884</v>
      </c>
      <c r="DO846" t="s">
        <v>3884</v>
      </c>
      <c r="DP846" t="s">
        <v>3178</v>
      </c>
      <c r="DQ846" t="s">
        <v>202</v>
      </c>
      <c r="DR846" t="s">
        <v>202</v>
      </c>
      <c r="DT846">
        <v>1</v>
      </c>
      <c r="DV846">
        <v>1</v>
      </c>
      <c r="DW846">
        <v>0</v>
      </c>
      <c r="DX846">
        <v>2</v>
      </c>
      <c r="DY846">
        <v>2</v>
      </c>
      <c r="DZ846">
        <v>-97</v>
      </c>
      <c r="EB846">
        <v>-97</v>
      </c>
      <c r="EC846">
        <v>-97</v>
      </c>
      <c r="EF846">
        <v>2</v>
      </c>
      <c r="EH846">
        <v>6</v>
      </c>
      <c r="EI846">
        <v>1</v>
      </c>
      <c r="EL846">
        <v>3</v>
      </c>
      <c r="EM846">
        <v>2</v>
      </c>
      <c r="EN846">
        <v>2</v>
      </c>
      <c r="EO846">
        <v>2</v>
      </c>
      <c r="EP846">
        <v>1</v>
      </c>
      <c r="EQ846">
        <v>2</v>
      </c>
      <c r="ER846">
        <v>1</v>
      </c>
      <c r="EZ846">
        <v>-97</v>
      </c>
      <c r="FA846">
        <v>-97</v>
      </c>
      <c r="FD846">
        <v>2</v>
      </c>
      <c r="FG846">
        <v>0</v>
      </c>
      <c r="FH846" t="s">
        <v>3179</v>
      </c>
      <c r="FI846">
        <v>1</v>
      </c>
      <c r="FJ846" t="s">
        <v>204</v>
      </c>
      <c r="FK846">
        <v>6</v>
      </c>
      <c r="FL846">
        <v>12</v>
      </c>
      <c r="FM846">
        <v>12</v>
      </c>
      <c r="FN846">
        <v>20</v>
      </c>
      <c r="FO846" t="s">
        <v>2220</v>
      </c>
      <c r="FP846">
        <v>1.5</v>
      </c>
      <c r="FQ846" t="s">
        <v>3287</v>
      </c>
      <c r="FR846" t="s">
        <v>3189</v>
      </c>
      <c r="FS846">
        <v>0</v>
      </c>
      <c r="FT846">
        <v>1</v>
      </c>
      <c r="FU846" t="s">
        <v>2221</v>
      </c>
      <c r="FV846" t="s">
        <v>4754</v>
      </c>
      <c r="FW846">
        <v>1</v>
      </c>
      <c r="FX846">
        <v>0</v>
      </c>
      <c r="FY846">
        <v>1</v>
      </c>
      <c r="FZ846">
        <v>0</v>
      </c>
      <c r="GA846">
        <v>39021</v>
      </c>
      <c r="GB846">
        <v>133</v>
      </c>
      <c r="GC846">
        <v>293.3909774</v>
      </c>
      <c r="GD846" t="s">
        <v>2407</v>
      </c>
      <c r="GE846">
        <v>1</v>
      </c>
      <c r="HG846" t="s">
        <v>202</v>
      </c>
      <c r="HI846">
        <v>1</v>
      </c>
      <c r="HJ846">
        <v>1</v>
      </c>
    </row>
    <row r="847" spans="1:218" x14ac:dyDescent="0.3">
      <c r="A847">
        <v>442</v>
      </c>
      <c r="B847" t="s">
        <v>3312</v>
      </c>
      <c r="C847" t="s">
        <v>5867</v>
      </c>
      <c r="D847" t="s">
        <v>212</v>
      </c>
      <c r="E847">
        <v>1</v>
      </c>
      <c r="F847" t="s">
        <v>202</v>
      </c>
      <c r="H847">
        <v>1</v>
      </c>
      <c r="M847">
        <v>1</v>
      </c>
      <c r="N847">
        <v>1</v>
      </c>
      <c r="U847">
        <v>1</v>
      </c>
      <c r="W847">
        <v>1</v>
      </c>
      <c r="X847" t="s">
        <v>3174</v>
      </c>
      <c r="Y847">
        <v>1</v>
      </c>
      <c r="Z847">
        <v>1</v>
      </c>
      <c r="AA847">
        <v>3</v>
      </c>
      <c r="AD847" t="s">
        <v>202</v>
      </c>
      <c r="AE847">
        <v>1</v>
      </c>
      <c r="AF847">
        <v>2</v>
      </c>
      <c r="AG847">
        <v>1</v>
      </c>
      <c r="AH847">
        <v>2</v>
      </c>
      <c r="AI847">
        <v>2</v>
      </c>
      <c r="AJ847">
        <v>2</v>
      </c>
      <c r="AK847" t="s">
        <v>5868</v>
      </c>
      <c r="AL847">
        <v>1</v>
      </c>
      <c r="AM847">
        <v>2</v>
      </c>
      <c r="AN847">
        <v>1</v>
      </c>
      <c r="AO847">
        <v>2</v>
      </c>
      <c r="AP847">
        <v>1</v>
      </c>
      <c r="AQ847">
        <v>1</v>
      </c>
      <c r="AR847" t="s">
        <v>5869</v>
      </c>
      <c r="AS847">
        <v>2</v>
      </c>
      <c r="AT847">
        <v>1</v>
      </c>
      <c r="AU847">
        <v>1</v>
      </c>
      <c r="AV847">
        <v>2</v>
      </c>
      <c r="AW847">
        <v>7</v>
      </c>
      <c r="AX847">
        <v>1</v>
      </c>
      <c r="AY847">
        <v>6</v>
      </c>
      <c r="BE847">
        <v>1</v>
      </c>
      <c r="BF847">
        <v>1</v>
      </c>
      <c r="BG847">
        <v>1</v>
      </c>
      <c r="BH847">
        <v>1</v>
      </c>
      <c r="BI847">
        <v>1</v>
      </c>
      <c r="BJ847">
        <v>0</v>
      </c>
      <c r="BM847">
        <v>1</v>
      </c>
      <c r="BN847">
        <v>1</v>
      </c>
      <c r="BO847">
        <v>3</v>
      </c>
      <c r="BP847">
        <v>1</v>
      </c>
      <c r="BQ847">
        <v>3</v>
      </c>
      <c r="BR847">
        <v>1</v>
      </c>
      <c r="BS847">
        <v>1</v>
      </c>
      <c r="BT847">
        <v>4</v>
      </c>
      <c r="BV847">
        <v>2</v>
      </c>
      <c r="BX847">
        <v>0</v>
      </c>
      <c r="BZ847">
        <v>0</v>
      </c>
      <c r="CB847">
        <v>2</v>
      </c>
      <c r="CJ847">
        <v>1</v>
      </c>
      <c r="CK847">
        <v>1</v>
      </c>
      <c r="CL847">
        <v>7</v>
      </c>
      <c r="CM847">
        <v>3</v>
      </c>
      <c r="CR847">
        <v>1</v>
      </c>
      <c r="CS847">
        <v>10</v>
      </c>
      <c r="CT847">
        <v>1</v>
      </c>
      <c r="CU847">
        <v>1</v>
      </c>
      <c r="CV847" t="s">
        <v>2992</v>
      </c>
      <c r="CW847">
        <v>593</v>
      </c>
      <c r="CX847">
        <v>9.8800000000000008</v>
      </c>
      <c r="CY847">
        <v>2</v>
      </c>
      <c r="CZ847">
        <v>1</v>
      </c>
      <c r="DA847" t="s">
        <v>397</v>
      </c>
      <c r="DC847">
        <v>1</v>
      </c>
      <c r="DD847">
        <v>1</v>
      </c>
      <c r="DE847">
        <v>5</v>
      </c>
      <c r="DN847" t="s">
        <v>3884</v>
      </c>
      <c r="DO847" t="s">
        <v>3884</v>
      </c>
      <c r="DP847" t="s">
        <v>3178</v>
      </c>
      <c r="DQ847" t="s">
        <v>202</v>
      </c>
      <c r="DR847" t="s">
        <v>202</v>
      </c>
      <c r="DT847">
        <v>1</v>
      </c>
      <c r="DV847">
        <v>1</v>
      </c>
      <c r="DW847">
        <v>0</v>
      </c>
      <c r="DX847">
        <v>3</v>
      </c>
      <c r="DY847">
        <v>2</v>
      </c>
      <c r="DZ847">
        <v>1</v>
      </c>
      <c r="EA847">
        <v>5</v>
      </c>
      <c r="EB847">
        <f t="shared" ref="EB847:EB853" si="32">IF(EA847&gt;=30,1,IF(EA847&gt;=20,2,IF(EA847&gt;=15,3,IF(EA847&gt;=10,4,IF(EA847&gt;=5,5,IF(EA847&gt;0,6,0))))))</f>
        <v>5</v>
      </c>
      <c r="EC847">
        <v>2</v>
      </c>
      <c r="EE847">
        <v>5</v>
      </c>
      <c r="EF847">
        <v>2</v>
      </c>
      <c r="EH847">
        <v>3</v>
      </c>
      <c r="EI847">
        <v>3</v>
      </c>
      <c r="EJ847">
        <v>1</v>
      </c>
      <c r="EK847">
        <v>6</v>
      </c>
      <c r="EL847">
        <v>1</v>
      </c>
      <c r="EM847">
        <v>2</v>
      </c>
      <c r="EN847">
        <v>2</v>
      </c>
      <c r="EO847">
        <v>2</v>
      </c>
      <c r="EP847">
        <v>2</v>
      </c>
      <c r="EZ847">
        <v>2</v>
      </c>
      <c r="FE847">
        <v>3</v>
      </c>
      <c r="FG847">
        <v>1</v>
      </c>
      <c r="FH847" t="s">
        <v>3179</v>
      </c>
      <c r="FI847">
        <v>1</v>
      </c>
      <c r="FJ847" t="s">
        <v>204</v>
      </c>
      <c r="FK847">
        <v>5</v>
      </c>
      <c r="FL847">
        <v>12</v>
      </c>
      <c r="FM847">
        <v>6</v>
      </c>
      <c r="FN847">
        <v>5</v>
      </c>
      <c r="FO847" t="s">
        <v>2206</v>
      </c>
      <c r="FP847">
        <v>1.5</v>
      </c>
      <c r="FQ847" t="s">
        <v>3287</v>
      </c>
      <c r="FR847" t="s">
        <v>3189</v>
      </c>
      <c r="FS847">
        <v>0</v>
      </c>
      <c r="FT847">
        <v>0</v>
      </c>
      <c r="FU847" t="s">
        <v>2207</v>
      </c>
      <c r="FV847" t="s">
        <v>2207</v>
      </c>
      <c r="FW847">
        <v>1</v>
      </c>
      <c r="FX847">
        <v>0</v>
      </c>
      <c r="FY847">
        <v>1</v>
      </c>
      <c r="FZ847">
        <v>0</v>
      </c>
      <c r="GA847">
        <v>20418</v>
      </c>
      <c r="GB847">
        <v>71</v>
      </c>
      <c r="GC847">
        <v>287.57746479999997</v>
      </c>
      <c r="GD847" t="s">
        <v>2407</v>
      </c>
      <c r="GE847">
        <v>0.5</v>
      </c>
      <c r="HG847" t="s">
        <v>202</v>
      </c>
      <c r="HI847">
        <v>1</v>
      </c>
      <c r="HJ847">
        <v>1</v>
      </c>
    </row>
    <row r="848" spans="1:218" x14ac:dyDescent="0.3">
      <c r="A848">
        <v>444</v>
      </c>
      <c r="B848" t="s">
        <v>3172</v>
      </c>
      <c r="C848" t="s">
        <v>3652</v>
      </c>
      <c r="D848" t="s">
        <v>194</v>
      </c>
      <c r="E848">
        <v>1</v>
      </c>
      <c r="F848" t="s">
        <v>202</v>
      </c>
      <c r="H848">
        <v>1</v>
      </c>
      <c r="M848">
        <v>1</v>
      </c>
      <c r="N848">
        <v>1</v>
      </c>
      <c r="U848">
        <v>1</v>
      </c>
      <c r="W848">
        <v>1</v>
      </c>
      <c r="X848" t="s">
        <v>3174</v>
      </c>
      <c r="Y848">
        <v>1</v>
      </c>
      <c r="Z848">
        <v>1</v>
      </c>
      <c r="AA848">
        <v>1</v>
      </c>
      <c r="AD848" t="s">
        <v>202</v>
      </c>
      <c r="AE848">
        <v>1</v>
      </c>
      <c r="AF848">
        <v>1</v>
      </c>
      <c r="AG848">
        <v>1</v>
      </c>
      <c r="AH848">
        <v>1</v>
      </c>
      <c r="AI848">
        <v>1</v>
      </c>
      <c r="AJ848">
        <v>1</v>
      </c>
      <c r="AK848" t="s">
        <v>5870</v>
      </c>
      <c r="AL848">
        <v>1</v>
      </c>
      <c r="AM848">
        <v>2</v>
      </c>
      <c r="AN848">
        <v>1</v>
      </c>
      <c r="AO848">
        <v>2</v>
      </c>
      <c r="AP848">
        <v>2</v>
      </c>
      <c r="AQ848">
        <v>1</v>
      </c>
      <c r="AR848" t="s">
        <v>5871</v>
      </c>
      <c r="AS848">
        <v>2</v>
      </c>
      <c r="AT848">
        <v>1</v>
      </c>
      <c r="AU848">
        <v>1</v>
      </c>
      <c r="AV848">
        <v>2</v>
      </c>
      <c r="AW848">
        <v>7</v>
      </c>
      <c r="AX848">
        <v>2</v>
      </c>
      <c r="AY848">
        <v>1</v>
      </c>
      <c r="BE848">
        <v>1</v>
      </c>
      <c r="BF848">
        <v>2</v>
      </c>
      <c r="BG848">
        <v>1</v>
      </c>
      <c r="BH848">
        <v>2</v>
      </c>
      <c r="BI848">
        <v>1</v>
      </c>
      <c r="BJ848">
        <v>0</v>
      </c>
      <c r="BM848">
        <v>1</v>
      </c>
      <c r="BN848">
        <v>1</v>
      </c>
      <c r="BO848">
        <v>4</v>
      </c>
      <c r="BP848">
        <v>1</v>
      </c>
      <c r="BQ848">
        <v>10</v>
      </c>
      <c r="BR848">
        <v>3</v>
      </c>
      <c r="BS848">
        <v>1</v>
      </c>
      <c r="BT848">
        <v>3</v>
      </c>
      <c r="BU848">
        <v>0</v>
      </c>
      <c r="BV848">
        <v>-99</v>
      </c>
      <c r="BW848">
        <v>0</v>
      </c>
      <c r="BY848">
        <v>0</v>
      </c>
      <c r="CA848">
        <v>0</v>
      </c>
      <c r="CC848">
        <v>0</v>
      </c>
      <c r="CE848">
        <v>0</v>
      </c>
      <c r="CG848">
        <v>0</v>
      </c>
      <c r="CI848">
        <v>0</v>
      </c>
      <c r="CJ848">
        <v>1</v>
      </c>
      <c r="CK848">
        <v>2</v>
      </c>
      <c r="CL848">
        <v>-98</v>
      </c>
      <c r="CM848">
        <v>-98</v>
      </c>
      <c r="CR848">
        <v>2</v>
      </c>
      <c r="CS848">
        <v>-98</v>
      </c>
      <c r="CT848">
        <v>1</v>
      </c>
      <c r="CU848">
        <v>1</v>
      </c>
      <c r="CV848" t="s">
        <v>351</v>
      </c>
      <c r="CW848">
        <v>631</v>
      </c>
      <c r="CX848">
        <v>10.52</v>
      </c>
      <c r="CY848">
        <v>2</v>
      </c>
      <c r="CZ848">
        <v>1</v>
      </c>
      <c r="DA848" t="s">
        <v>397</v>
      </c>
      <c r="DC848">
        <v>1</v>
      </c>
      <c r="DD848">
        <v>1</v>
      </c>
      <c r="DE848">
        <v>14</v>
      </c>
      <c r="DN848" t="s">
        <v>3884</v>
      </c>
      <c r="DO848" t="s">
        <v>3884</v>
      </c>
      <c r="DP848" t="s">
        <v>3178</v>
      </c>
      <c r="DQ848" t="s">
        <v>202</v>
      </c>
      <c r="DR848" t="s">
        <v>202</v>
      </c>
      <c r="DT848">
        <v>1</v>
      </c>
      <c r="DV848">
        <v>1</v>
      </c>
      <c r="DW848">
        <v>0</v>
      </c>
      <c r="DX848">
        <v>1</v>
      </c>
      <c r="DY848">
        <v>2</v>
      </c>
      <c r="DZ848">
        <v>1</v>
      </c>
      <c r="EA848">
        <v>20</v>
      </c>
      <c r="EB848">
        <f t="shared" si="32"/>
        <v>2</v>
      </c>
      <c r="EC848">
        <v>2</v>
      </c>
      <c r="EE848">
        <v>20</v>
      </c>
      <c r="EF848">
        <v>2</v>
      </c>
      <c r="EH848">
        <v>20</v>
      </c>
      <c r="EI848">
        <v>1</v>
      </c>
      <c r="EL848">
        <v>1</v>
      </c>
      <c r="EM848">
        <v>3</v>
      </c>
      <c r="EN848">
        <v>2</v>
      </c>
      <c r="EO848">
        <v>2</v>
      </c>
      <c r="EP848">
        <v>1</v>
      </c>
      <c r="EQ848">
        <v>2</v>
      </c>
      <c r="ER848">
        <v>2</v>
      </c>
      <c r="ES848">
        <v>1</v>
      </c>
      <c r="ET848">
        <v>10</v>
      </c>
      <c r="EU848">
        <f>IF(ET848&gt;=30,1,IF(ET848&gt;=20,2,IF(ET848&gt;=15,3,IF(ET848&gt;=10,4,IF(ET848&gt;=5,5,IF(ET848&gt;0,6,0))))))</f>
        <v>4</v>
      </c>
      <c r="EV848">
        <v>1</v>
      </c>
      <c r="EW848">
        <v>1</v>
      </c>
      <c r="EY848">
        <v>4</v>
      </c>
      <c r="EZ848">
        <v>1</v>
      </c>
      <c r="FA848">
        <v>1</v>
      </c>
      <c r="FD848">
        <v>1</v>
      </c>
      <c r="FG848">
        <v>0</v>
      </c>
      <c r="FH848" t="s">
        <v>3179</v>
      </c>
      <c r="FI848">
        <v>1</v>
      </c>
      <c r="FJ848" t="s">
        <v>204</v>
      </c>
      <c r="FK848">
        <v>20</v>
      </c>
      <c r="FL848">
        <v>12</v>
      </c>
      <c r="FM848">
        <v>12</v>
      </c>
      <c r="FN848">
        <v>20</v>
      </c>
      <c r="FO848" t="s">
        <v>2206</v>
      </c>
      <c r="FP848">
        <v>3.5</v>
      </c>
      <c r="FQ848" t="s">
        <v>3287</v>
      </c>
      <c r="FR848" t="s">
        <v>3189</v>
      </c>
      <c r="FS848">
        <v>0</v>
      </c>
      <c r="FT848">
        <v>1</v>
      </c>
      <c r="FU848" t="s">
        <v>2213</v>
      </c>
      <c r="FV848" t="s">
        <v>4754</v>
      </c>
      <c r="FW848">
        <v>0</v>
      </c>
      <c r="FX848">
        <v>1</v>
      </c>
      <c r="FY848">
        <v>0</v>
      </c>
      <c r="FZ848">
        <v>0</v>
      </c>
      <c r="GA848">
        <v>9502</v>
      </c>
      <c r="GB848">
        <v>38</v>
      </c>
      <c r="GC848">
        <v>250.05263160000001</v>
      </c>
      <c r="GD848" t="s">
        <v>2407</v>
      </c>
      <c r="GE848">
        <v>1</v>
      </c>
      <c r="HG848" t="s">
        <v>202</v>
      </c>
      <c r="HJ848">
        <v>0</v>
      </c>
    </row>
    <row r="849" spans="1:218" x14ac:dyDescent="0.3">
      <c r="A849">
        <v>447</v>
      </c>
      <c r="B849" t="s">
        <v>3190</v>
      </c>
      <c r="C849" t="s">
        <v>5872</v>
      </c>
      <c r="D849" t="s">
        <v>265</v>
      </c>
      <c r="E849">
        <v>1</v>
      </c>
      <c r="F849" t="s">
        <v>202</v>
      </c>
      <c r="H849">
        <v>1</v>
      </c>
      <c r="M849">
        <v>1</v>
      </c>
      <c r="N849">
        <v>1</v>
      </c>
      <c r="U849">
        <v>1</v>
      </c>
      <c r="W849">
        <v>1</v>
      </c>
      <c r="X849" t="s">
        <v>3174</v>
      </c>
      <c r="Y849">
        <v>1</v>
      </c>
      <c r="Z849">
        <v>1</v>
      </c>
      <c r="AA849">
        <v>4</v>
      </c>
      <c r="AD849" t="s">
        <v>202</v>
      </c>
      <c r="AE849">
        <v>1</v>
      </c>
      <c r="AF849">
        <v>-97</v>
      </c>
      <c r="AG849">
        <v>1</v>
      </c>
      <c r="AH849">
        <v>2</v>
      </c>
      <c r="AI849">
        <v>2</v>
      </c>
      <c r="AJ849">
        <v>2</v>
      </c>
      <c r="AK849" t="s">
        <v>5873</v>
      </c>
      <c r="AL849">
        <v>1</v>
      </c>
      <c r="AM849">
        <v>2</v>
      </c>
      <c r="AN849">
        <v>2</v>
      </c>
      <c r="AO849">
        <v>2</v>
      </c>
      <c r="AP849">
        <v>2</v>
      </c>
      <c r="AQ849">
        <v>1</v>
      </c>
      <c r="AR849" t="s">
        <v>5874</v>
      </c>
      <c r="AS849">
        <v>1</v>
      </c>
      <c r="AT849">
        <v>1</v>
      </c>
      <c r="AU849">
        <v>1</v>
      </c>
      <c r="AV849">
        <v>1</v>
      </c>
      <c r="AW849">
        <v>7</v>
      </c>
      <c r="AX849">
        <v>1</v>
      </c>
      <c r="AY849">
        <v>1</v>
      </c>
      <c r="AZ849">
        <v>3</v>
      </c>
      <c r="BE849">
        <v>1</v>
      </c>
      <c r="BF849">
        <v>1</v>
      </c>
      <c r="BG849">
        <v>1</v>
      </c>
      <c r="BH849">
        <v>1</v>
      </c>
      <c r="BI849">
        <v>1</v>
      </c>
      <c r="BJ849">
        <v>0</v>
      </c>
      <c r="BM849">
        <v>1</v>
      </c>
      <c r="BN849">
        <v>1</v>
      </c>
      <c r="BO849">
        <v>4</v>
      </c>
      <c r="BP849">
        <v>1</v>
      </c>
      <c r="BQ849">
        <v>37</v>
      </c>
      <c r="BR849">
        <v>2</v>
      </c>
      <c r="BS849">
        <v>1</v>
      </c>
      <c r="BT849">
        <v>2</v>
      </c>
      <c r="BU849">
        <v>2</v>
      </c>
      <c r="BV849">
        <v>0</v>
      </c>
      <c r="BW849">
        <v>2</v>
      </c>
      <c r="BX849">
        <v>0</v>
      </c>
      <c r="BY849">
        <v>2</v>
      </c>
      <c r="BZ849">
        <v>0</v>
      </c>
      <c r="CA849">
        <v>2</v>
      </c>
      <c r="CB849">
        <v>0</v>
      </c>
      <c r="CC849">
        <v>2</v>
      </c>
      <c r="CD849">
        <v>0</v>
      </c>
      <c r="CE849">
        <v>2</v>
      </c>
      <c r="CF849">
        <v>0</v>
      </c>
      <c r="CG849">
        <v>2</v>
      </c>
      <c r="CH849">
        <v>2</v>
      </c>
      <c r="CI849">
        <v>2</v>
      </c>
      <c r="CJ849">
        <v>1</v>
      </c>
      <c r="CK849">
        <v>2</v>
      </c>
      <c r="CL849">
        <v>8</v>
      </c>
      <c r="CM849">
        <v>1</v>
      </c>
      <c r="CR849">
        <v>2</v>
      </c>
      <c r="CS849">
        <v>5</v>
      </c>
      <c r="CT849">
        <v>1</v>
      </c>
      <c r="CU849">
        <v>1</v>
      </c>
      <c r="CV849" t="s">
        <v>5875</v>
      </c>
      <c r="CW849">
        <v>732</v>
      </c>
      <c r="CX849">
        <v>12.2</v>
      </c>
      <c r="CY849">
        <v>2</v>
      </c>
      <c r="CZ849">
        <v>1</v>
      </c>
      <c r="DA849" t="s">
        <v>397</v>
      </c>
      <c r="DC849">
        <v>1</v>
      </c>
      <c r="DD849">
        <v>1</v>
      </c>
      <c r="DE849">
        <v>29</v>
      </c>
      <c r="DN849" t="s">
        <v>3884</v>
      </c>
      <c r="DO849" t="s">
        <v>3884</v>
      </c>
      <c r="DP849" t="s">
        <v>3178</v>
      </c>
      <c r="DQ849" t="s">
        <v>202</v>
      </c>
      <c r="DR849" t="s">
        <v>202</v>
      </c>
      <c r="DT849">
        <v>1</v>
      </c>
      <c r="DV849">
        <v>1</v>
      </c>
      <c r="DW849">
        <v>0</v>
      </c>
      <c r="DX849">
        <v>4</v>
      </c>
      <c r="DY849">
        <v>2</v>
      </c>
      <c r="DZ849">
        <v>1</v>
      </c>
      <c r="EA849">
        <v>20</v>
      </c>
      <c r="EB849">
        <f t="shared" si="32"/>
        <v>2</v>
      </c>
      <c r="EC849">
        <v>2</v>
      </c>
      <c r="EE849">
        <v>10</v>
      </c>
      <c r="EF849">
        <v>2</v>
      </c>
      <c r="EH849">
        <v>10</v>
      </c>
      <c r="EI849">
        <v>1</v>
      </c>
      <c r="EL849">
        <v>1</v>
      </c>
      <c r="EM849">
        <v>5</v>
      </c>
      <c r="EN849">
        <v>2</v>
      </c>
      <c r="EO849">
        <v>2</v>
      </c>
      <c r="EP849">
        <v>2</v>
      </c>
      <c r="EZ849">
        <v>1</v>
      </c>
      <c r="FA849">
        <v>1</v>
      </c>
      <c r="FD849">
        <v>3</v>
      </c>
      <c r="FG849">
        <v>0</v>
      </c>
      <c r="FH849" t="s">
        <v>3179</v>
      </c>
      <c r="FI849">
        <v>1</v>
      </c>
      <c r="FJ849" t="s">
        <v>204</v>
      </c>
      <c r="FK849">
        <v>10</v>
      </c>
      <c r="FL849">
        <v>12</v>
      </c>
      <c r="FM849">
        <v>12</v>
      </c>
      <c r="FN849">
        <v>20</v>
      </c>
      <c r="FO849" t="s">
        <v>2206</v>
      </c>
      <c r="FP849">
        <v>20</v>
      </c>
      <c r="FQ849" t="s">
        <v>3287</v>
      </c>
      <c r="FR849" t="s">
        <v>3189</v>
      </c>
      <c r="FS849">
        <v>0</v>
      </c>
      <c r="FT849">
        <v>0</v>
      </c>
      <c r="FU849" t="s">
        <v>2207</v>
      </c>
      <c r="FV849" t="s">
        <v>2207</v>
      </c>
      <c r="FW849">
        <v>0</v>
      </c>
      <c r="FX849">
        <v>1</v>
      </c>
      <c r="FY849">
        <v>0</v>
      </c>
      <c r="FZ849">
        <v>0</v>
      </c>
      <c r="GA849">
        <v>15709</v>
      </c>
      <c r="GB849">
        <v>72</v>
      </c>
      <c r="GC849">
        <v>218.18055559999999</v>
      </c>
      <c r="GD849" t="s">
        <v>2407</v>
      </c>
      <c r="GE849">
        <v>1</v>
      </c>
      <c r="HG849" t="s">
        <v>202</v>
      </c>
      <c r="HJ849">
        <v>0</v>
      </c>
    </row>
    <row r="850" spans="1:218" x14ac:dyDescent="0.3">
      <c r="A850">
        <v>455</v>
      </c>
      <c r="B850" t="s">
        <v>3172</v>
      </c>
      <c r="C850" t="s">
        <v>5876</v>
      </c>
      <c r="D850" t="s">
        <v>194</v>
      </c>
      <c r="E850">
        <v>1</v>
      </c>
      <c r="F850" t="s">
        <v>202</v>
      </c>
      <c r="H850">
        <v>1</v>
      </c>
      <c r="M850">
        <v>1</v>
      </c>
      <c r="N850">
        <v>1</v>
      </c>
      <c r="U850">
        <v>1</v>
      </c>
      <c r="W850">
        <v>1</v>
      </c>
      <c r="X850" t="s">
        <v>3174</v>
      </c>
      <c r="Y850">
        <v>1</v>
      </c>
      <c r="Z850">
        <v>1</v>
      </c>
      <c r="AA850">
        <v>2</v>
      </c>
      <c r="AD850" t="s">
        <v>202</v>
      </c>
      <c r="AE850">
        <v>1</v>
      </c>
      <c r="AF850">
        <v>1</v>
      </c>
      <c r="AG850">
        <v>1</v>
      </c>
      <c r="AH850">
        <v>1</v>
      </c>
      <c r="AI850">
        <v>1</v>
      </c>
      <c r="AJ850">
        <v>1</v>
      </c>
      <c r="AK850" t="s">
        <v>5877</v>
      </c>
      <c r="AL850">
        <v>1</v>
      </c>
      <c r="AM850">
        <v>1</v>
      </c>
      <c r="AN850">
        <v>1</v>
      </c>
      <c r="AO850">
        <v>2</v>
      </c>
      <c r="AP850">
        <v>2</v>
      </c>
      <c r="AQ850">
        <v>1</v>
      </c>
      <c r="AR850" t="s">
        <v>5878</v>
      </c>
      <c r="AS850">
        <v>2</v>
      </c>
      <c r="AT850">
        <v>1</v>
      </c>
      <c r="AU850">
        <v>1</v>
      </c>
      <c r="AV850">
        <v>1</v>
      </c>
      <c r="AW850">
        <v>6</v>
      </c>
      <c r="AX850">
        <v>1</v>
      </c>
      <c r="AY850">
        <v>3</v>
      </c>
      <c r="AZ850">
        <v>2</v>
      </c>
      <c r="BE850">
        <v>1</v>
      </c>
      <c r="BF850">
        <v>1</v>
      </c>
      <c r="BG850">
        <v>1</v>
      </c>
      <c r="BH850">
        <v>1</v>
      </c>
      <c r="BI850">
        <v>1</v>
      </c>
      <c r="BJ850">
        <v>0</v>
      </c>
      <c r="BM850">
        <v>1</v>
      </c>
      <c r="BN850">
        <v>1</v>
      </c>
      <c r="BO850">
        <v>1</v>
      </c>
      <c r="BP850">
        <v>1</v>
      </c>
      <c r="BQ850">
        <v>23</v>
      </c>
      <c r="BR850">
        <v>1</v>
      </c>
      <c r="BS850">
        <v>1</v>
      </c>
      <c r="BT850">
        <v>1</v>
      </c>
      <c r="BV850">
        <v>0</v>
      </c>
      <c r="BX850">
        <v>0</v>
      </c>
      <c r="BZ850">
        <v>0</v>
      </c>
      <c r="CB850">
        <v>0</v>
      </c>
      <c r="CD850">
        <v>0</v>
      </c>
      <c r="CF850">
        <v>1</v>
      </c>
      <c r="CJ850">
        <v>1</v>
      </c>
      <c r="CK850">
        <v>2</v>
      </c>
      <c r="CL850">
        <v>5</v>
      </c>
      <c r="CM850">
        <v>1</v>
      </c>
      <c r="CR850">
        <v>2</v>
      </c>
      <c r="CS850">
        <v>3</v>
      </c>
      <c r="CT850">
        <v>1</v>
      </c>
      <c r="CU850">
        <v>2</v>
      </c>
      <c r="CV850" t="s">
        <v>5879</v>
      </c>
      <c r="CW850">
        <v>647</v>
      </c>
      <c r="CX850">
        <v>10.78</v>
      </c>
      <c r="CY850">
        <v>2</v>
      </c>
      <c r="CZ850">
        <v>1</v>
      </c>
      <c r="DA850" t="s">
        <v>397</v>
      </c>
      <c r="DC850">
        <v>1</v>
      </c>
      <c r="DD850">
        <v>1</v>
      </c>
      <c r="DE850">
        <v>14</v>
      </c>
      <c r="DN850" t="s">
        <v>3884</v>
      </c>
      <c r="DO850" t="s">
        <v>3884</v>
      </c>
      <c r="DP850" t="s">
        <v>3178</v>
      </c>
      <c r="DQ850" t="s">
        <v>202</v>
      </c>
      <c r="DR850" t="s">
        <v>202</v>
      </c>
      <c r="DT850">
        <v>1</v>
      </c>
      <c r="DV850">
        <v>1</v>
      </c>
      <c r="DW850">
        <v>0</v>
      </c>
      <c r="DX850">
        <v>2</v>
      </c>
      <c r="DY850">
        <v>2</v>
      </c>
      <c r="DZ850">
        <v>1</v>
      </c>
      <c r="EA850">
        <v>37</v>
      </c>
      <c r="EB850">
        <f t="shared" si="32"/>
        <v>1</v>
      </c>
      <c r="EC850">
        <v>2</v>
      </c>
      <c r="EE850">
        <v>37</v>
      </c>
      <c r="EF850">
        <v>2</v>
      </c>
      <c r="EH850">
        <v>23</v>
      </c>
      <c r="EI850">
        <v>3</v>
      </c>
      <c r="EJ850">
        <v>1</v>
      </c>
      <c r="EK850">
        <v>4</v>
      </c>
      <c r="EL850">
        <v>2</v>
      </c>
      <c r="EM850">
        <v>3</v>
      </c>
      <c r="EN850">
        <v>2</v>
      </c>
      <c r="EO850">
        <v>2</v>
      </c>
      <c r="EP850">
        <v>2</v>
      </c>
      <c r="EZ850">
        <v>1</v>
      </c>
      <c r="FA850">
        <v>2</v>
      </c>
      <c r="FB850">
        <v>1</v>
      </c>
      <c r="FC850">
        <v>6</v>
      </c>
      <c r="FD850">
        <v>1</v>
      </c>
      <c r="FG850">
        <v>1</v>
      </c>
      <c r="FH850" t="s">
        <v>3179</v>
      </c>
      <c r="FI850">
        <v>1</v>
      </c>
      <c r="FJ850" t="s">
        <v>204</v>
      </c>
      <c r="FK850">
        <v>37</v>
      </c>
      <c r="FL850">
        <v>12</v>
      </c>
      <c r="FM850">
        <v>4</v>
      </c>
      <c r="FN850">
        <v>37</v>
      </c>
      <c r="FO850" t="s">
        <v>2212</v>
      </c>
      <c r="FP850">
        <v>3.5</v>
      </c>
      <c r="FQ850" t="s">
        <v>3287</v>
      </c>
      <c r="FR850" t="s">
        <v>3189</v>
      </c>
      <c r="FS850">
        <v>0</v>
      </c>
      <c r="FT850">
        <v>0</v>
      </c>
      <c r="FU850" t="s">
        <v>2207</v>
      </c>
      <c r="FV850" t="s">
        <v>2207</v>
      </c>
      <c r="FW850">
        <v>0</v>
      </c>
      <c r="FX850">
        <v>1</v>
      </c>
      <c r="FY850">
        <v>0</v>
      </c>
      <c r="FZ850">
        <v>0</v>
      </c>
      <c r="GA850">
        <v>9502</v>
      </c>
      <c r="GB850">
        <v>38</v>
      </c>
      <c r="GC850">
        <v>250.05263160000001</v>
      </c>
      <c r="GD850" t="s">
        <v>2407</v>
      </c>
      <c r="GE850">
        <v>0.3333333</v>
      </c>
      <c r="HG850" t="s">
        <v>202</v>
      </c>
      <c r="HJ850">
        <v>0</v>
      </c>
    </row>
    <row r="851" spans="1:218" x14ac:dyDescent="0.3">
      <c r="A851">
        <v>1098</v>
      </c>
      <c r="B851" t="s">
        <v>3312</v>
      </c>
      <c r="C851" t="s">
        <v>6220</v>
      </c>
      <c r="D851" t="s">
        <v>212</v>
      </c>
      <c r="E851">
        <v>1</v>
      </c>
      <c r="F851" t="s">
        <v>202</v>
      </c>
      <c r="H851">
        <v>1</v>
      </c>
      <c r="M851">
        <v>1</v>
      </c>
      <c r="N851">
        <v>1</v>
      </c>
      <c r="U851">
        <v>1</v>
      </c>
      <c r="W851">
        <v>1</v>
      </c>
      <c r="X851" t="s">
        <v>3174</v>
      </c>
      <c r="Y851">
        <v>1</v>
      </c>
      <c r="Z851">
        <v>1</v>
      </c>
      <c r="AA851">
        <v>1</v>
      </c>
      <c r="AD851" t="s">
        <v>202</v>
      </c>
      <c r="AE851">
        <v>1</v>
      </c>
      <c r="AF851">
        <v>2</v>
      </c>
      <c r="AG851">
        <v>2</v>
      </c>
      <c r="AH851">
        <v>2</v>
      </c>
      <c r="AI851">
        <v>2</v>
      </c>
      <c r="AJ851">
        <v>2</v>
      </c>
      <c r="AK851" t="s">
        <v>6221</v>
      </c>
      <c r="AL851">
        <v>1</v>
      </c>
      <c r="AM851">
        <v>2</v>
      </c>
      <c r="AN851">
        <v>2</v>
      </c>
      <c r="AO851">
        <v>2</v>
      </c>
      <c r="AP851">
        <v>2</v>
      </c>
      <c r="AQ851">
        <v>2</v>
      </c>
      <c r="AR851" t="s">
        <v>6222</v>
      </c>
      <c r="AS851">
        <v>2</v>
      </c>
      <c r="AT851">
        <v>2</v>
      </c>
      <c r="AU851">
        <v>1</v>
      </c>
      <c r="AV851">
        <v>2</v>
      </c>
      <c r="AW851">
        <v>5</v>
      </c>
      <c r="AX851">
        <v>5</v>
      </c>
      <c r="AY851">
        <v>1</v>
      </c>
      <c r="BE851">
        <v>1</v>
      </c>
      <c r="BF851">
        <v>2</v>
      </c>
      <c r="BG851">
        <v>1</v>
      </c>
      <c r="BH851">
        <v>2</v>
      </c>
      <c r="BI851">
        <v>1</v>
      </c>
      <c r="BJ851">
        <v>0</v>
      </c>
      <c r="BM851">
        <v>1</v>
      </c>
      <c r="BN851">
        <v>1</v>
      </c>
      <c r="BO851">
        <v>4</v>
      </c>
      <c r="BP851">
        <v>1</v>
      </c>
      <c r="BQ851">
        <v>5</v>
      </c>
      <c r="BR851">
        <v>1</v>
      </c>
      <c r="BS851">
        <v>1</v>
      </c>
      <c r="BT851">
        <v>12</v>
      </c>
      <c r="BV851">
        <v>5</v>
      </c>
      <c r="BX851">
        <v>1</v>
      </c>
      <c r="BZ851">
        <v>5</v>
      </c>
      <c r="CB851">
        <v>0</v>
      </c>
      <c r="CD851">
        <v>0</v>
      </c>
      <c r="CF851">
        <v>2</v>
      </c>
      <c r="CJ851">
        <v>1</v>
      </c>
      <c r="CK851">
        <v>2</v>
      </c>
      <c r="CL851">
        <v>3</v>
      </c>
      <c r="CM851">
        <v>6</v>
      </c>
      <c r="CS851">
        <v>2</v>
      </c>
      <c r="CT851">
        <v>2</v>
      </c>
      <c r="CU851">
        <v>2</v>
      </c>
      <c r="CV851" t="s">
        <v>6223</v>
      </c>
      <c r="CW851">
        <v>1038</v>
      </c>
      <c r="CX851">
        <v>17.3</v>
      </c>
      <c r="CY851">
        <v>2</v>
      </c>
      <c r="CZ851">
        <v>1</v>
      </c>
      <c r="DA851" t="s">
        <v>450</v>
      </c>
      <c r="DC851">
        <v>1</v>
      </c>
      <c r="DD851">
        <v>1</v>
      </c>
      <c r="DE851">
        <v>5</v>
      </c>
      <c r="DN851" t="s">
        <v>4823</v>
      </c>
      <c r="DO851" t="s">
        <v>4823</v>
      </c>
      <c r="DP851" t="s">
        <v>3178</v>
      </c>
      <c r="DQ851" t="s">
        <v>202</v>
      </c>
      <c r="DR851" t="s">
        <v>202</v>
      </c>
      <c r="DT851">
        <v>1</v>
      </c>
      <c r="DV851">
        <v>1</v>
      </c>
      <c r="DW851">
        <v>0</v>
      </c>
      <c r="DX851">
        <v>1</v>
      </c>
      <c r="DY851">
        <v>2</v>
      </c>
      <c r="DZ851">
        <v>1</v>
      </c>
      <c r="EA851">
        <v>5</v>
      </c>
      <c r="EB851">
        <f t="shared" si="32"/>
        <v>5</v>
      </c>
      <c r="EC851">
        <v>2</v>
      </c>
      <c r="EE851">
        <v>4</v>
      </c>
      <c r="EF851">
        <v>-97</v>
      </c>
      <c r="EI851">
        <v>1</v>
      </c>
      <c r="EL851">
        <v>3</v>
      </c>
      <c r="EM851">
        <v>2</v>
      </c>
      <c r="EN851">
        <v>2</v>
      </c>
      <c r="EO851">
        <v>2</v>
      </c>
      <c r="EP851">
        <v>1</v>
      </c>
      <c r="EQ851">
        <v>2</v>
      </c>
      <c r="ER851">
        <v>1</v>
      </c>
      <c r="EZ851">
        <v>1</v>
      </c>
      <c r="FA851">
        <v>1</v>
      </c>
      <c r="FD851">
        <v>1</v>
      </c>
      <c r="FG851">
        <v>0</v>
      </c>
      <c r="FH851" t="s">
        <v>3179</v>
      </c>
      <c r="FI851">
        <v>1</v>
      </c>
      <c r="FJ851" t="s">
        <v>204</v>
      </c>
      <c r="FK851">
        <v>4</v>
      </c>
      <c r="FL851">
        <v>12</v>
      </c>
      <c r="FM851">
        <v>12</v>
      </c>
      <c r="FN851">
        <v>5</v>
      </c>
      <c r="FO851" t="s">
        <v>2220</v>
      </c>
      <c r="FP851">
        <v>1.5</v>
      </c>
      <c r="FQ851" t="s">
        <v>3287</v>
      </c>
      <c r="FR851" t="s">
        <v>3189</v>
      </c>
      <c r="FS851">
        <v>0</v>
      </c>
      <c r="FT851">
        <v>1</v>
      </c>
      <c r="FU851" t="s">
        <v>2221</v>
      </c>
      <c r="FV851" t="s">
        <v>4754</v>
      </c>
      <c r="FW851">
        <v>0</v>
      </c>
      <c r="FX851">
        <v>1</v>
      </c>
      <c r="FY851">
        <v>0</v>
      </c>
      <c r="FZ851">
        <v>0</v>
      </c>
      <c r="GA851">
        <v>20418</v>
      </c>
      <c r="GB851">
        <v>71</v>
      </c>
      <c r="GC851">
        <v>287.57746479999997</v>
      </c>
      <c r="GD851" t="s">
        <v>2407</v>
      </c>
      <c r="GE851">
        <v>1</v>
      </c>
      <c r="HG851" t="s">
        <v>202</v>
      </c>
      <c r="HJ851">
        <v>0</v>
      </c>
    </row>
    <row r="852" spans="1:218" x14ac:dyDescent="0.3">
      <c r="A852">
        <v>1115</v>
      </c>
      <c r="B852" t="s">
        <v>3279</v>
      </c>
      <c r="C852" t="s">
        <v>6230</v>
      </c>
      <c r="D852" t="s">
        <v>212</v>
      </c>
      <c r="E852">
        <v>1</v>
      </c>
      <c r="F852" t="s">
        <v>202</v>
      </c>
      <c r="H852">
        <v>1</v>
      </c>
      <c r="M852">
        <v>1</v>
      </c>
      <c r="N852">
        <v>-97</v>
      </c>
      <c r="U852">
        <v>1</v>
      </c>
      <c r="W852">
        <v>1</v>
      </c>
      <c r="X852" t="s">
        <v>3174</v>
      </c>
      <c r="Y852">
        <v>1</v>
      </c>
      <c r="Z852">
        <v>1</v>
      </c>
      <c r="AA852">
        <v>2</v>
      </c>
      <c r="AD852" t="s">
        <v>202</v>
      </c>
      <c r="AE852">
        <v>1</v>
      </c>
      <c r="AF852">
        <v>1</v>
      </c>
      <c r="AG852">
        <v>1</v>
      </c>
      <c r="AH852">
        <v>1</v>
      </c>
      <c r="AI852">
        <v>1</v>
      </c>
      <c r="AJ852">
        <v>1</v>
      </c>
      <c r="AK852" t="s">
        <v>6231</v>
      </c>
      <c r="AL852">
        <v>1</v>
      </c>
      <c r="AM852">
        <v>2</v>
      </c>
      <c r="AN852">
        <v>2</v>
      </c>
      <c r="AO852">
        <v>2</v>
      </c>
      <c r="AP852">
        <v>2</v>
      </c>
      <c r="AQ852">
        <v>1</v>
      </c>
      <c r="AR852" t="s">
        <v>6232</v>
      </c>
      <c r="AS852">
        <v>2</v>
      </c>
      <c r="AT852">
        <v>2</v>
      </c>
      <c r="AU852">
        <v>1</v>
      </c>
      <c r="AV852">
        <v>2</v>
      </c>
      <c r="AW852">
        <v>6</v>
      </c>
      <c r="AX852">
        <v>2</v>
      </c>
      <c r="AY852">
        <v>5</v>
      </c>
      <c r="BE852">
        <v>1</v>
      </c>
      <c r="BF852">
        <v>2</v>
      </c>
      <c r="BG852">
        <v>1</v>
      </c>
      <c r="BH852">
        <v>2</v>
      </c>
      <c r="BI852">
        <v>1</v>
      </c>
      <c r="BJ852">
        <v>1</v>
      </c>
      <c r="BK852">
        <v>1</v>
      </c>
      <c r="BL852">
        <v>1</v>
      </c>
      <c r="BM852">
        <v>1</v>
      </c>
      <c r="BN852">
        <v>1</v>
      </c>
      <c r="BO852">
        <v>4</v>
      </c>
      <c r="BP852">
        <v>1</v>
      </c>
      <c r="BQ852">
        <v>42</v>
      </c>
      <c r="BR852">
        <v>1</v>
      </c>
      <c r="BS852">
        <v>1</v>
      </c>
      <c r="BT852">
        <v>2</v>
      </c>
      <c r="BU852">
        <v>2</v>
      </c>
      <c r="BV852">
        <v>0</v>
      </c>
      <c r="BW852">
        <v>2</v>
      </c>
      <c r="BX852">
        <v>0</v>
      </c>
      <c r="BY852">
        <v>2</v>
      </c>
      <c r="BZ852">
        <v>0</v>
      </c>
      <c r="CA852">
        <v>2</v>
      </c>
      <c r="CB852">
        <v>0</v>
      </c>
      <c r="CC852">
        <v>2</v>
      </c>
      <c r="CD852">
        <v>0</v>
      </c>
      <c r="CE852">
        <v>2</v>
      </c>
      <c r="CF852">
        <v>0</v>
      </c>
      <c r="CG852">
        <v>2</v>
      </c>
      <c r="CH852">
        <v>2</v>
      </c>
      <c r="CI852">
        <v>2</v>
      </c>
      <c r="CJ852">
        <v>1</v>
      </c>
      <c r="CK852">
        <v>1</v>
      </c>
      <c r="CL852">
        <v>6</v>
      </c>
      <c r="CM852">
        <v>1</v>
      </c>
      <c r="CR852">
        <v>2</v>
      </c>
      <c r="CS852">
        <v>3</v>
      </c>
      <c r="CT852">
        <v>1</v>
      </c>
      <c r="CU852">
        <v>1</v>
      </c>
      <c r="CV852" t="s">
        <v>6233</v>
      </c>
      <c r="CW852">
        <v>953</v>
      </c>
      <c r="CX852">
        <v>15.88</v>
      </c>
      <c r="CY852">
        <v>2</v>
      </c>
      <c r="CZ852">
        <v>1</v>
      </c>
      <c r="DA852" t="s">
        <v>388</v>
      </c>
      <c r="DC852">
        <v>1</v>
      </c>
      <c r="DD852">
        <v>1</v>
      </c>
      <c r="DE852">
        <v>2</v>
      </c>
      <c r="DN852" t="s">
        <v>4823</v>
      </c>
      <c r="DO852" t="s">
        <v>4823</v>
      </c>
      <c r="DP852" t="s">
        <v>3178</v>
      </c>
      <c r="DQ852" t="s">
        <v>202</v>
      </c>
      <c r="DR852" t="s">
        <v>202</v>
      </c>
      <c r="DT852">
        <v>-97</v>
      </c>
      <c r="DV852">
        <v>1</v>
      </c>
      <c r="DW852">
        <v>0</v>
      </c>
      <c r="DX852">
        <v>2</v>
      </c>
      <c r="DY852">
        <v>2</v>
      </c>
      <c r="DZ852">
        <v>1</v>
      </c>
      <c r="EA852">
        <v>30</v>
      </c>
      <c r="EB852">
        <f t="shared" si="32"/>
        <v>1</v>
      </c>
      <c r="EC852">
        <v>2</v>
      </c>
      <c r="EE852">
        <v>30</v>
      </c>
      <c r="EF852">
        <v>2</v>
      </c>
      <c r="EH852">
        <v>8</v>
      </c>
      <c r="EI852">
        <v>1</v>
      </c>
      <c r="EL852">
        <v>3</v>
      </c>
      <c r="EM852">
        <v>1</v>
      </c>
      <c r="EN852">
        <v>3</v>
      </c>
      <c r="EO852">
        <v>2</v>
      </c>
      <c r="EP852">
        <v>1</v>
      </c>
      <c r="EQ852">
        <v>2</v>
      </c>
      <c r="ER852">
        <v>1</v>
      </c>
      <c r="EZ852">
        <v>1</v>
      </c>
      <c r="FA852">
        <v>1</v>
      </c>
      <c r="FD852">
        <v>1</v>
      </c>
      <c r="FG852">
        <v>0</v>
      </c>
      <c r="FH852" t="s">
        <v>3179</v>
      </c>
      <c r="FI852">
        <v>1</v>
      </c>
      <c r="FJ852" t="s">
        <v>204</v>
      </c>
      <c r="FK852">
        <v>30</v>
      </c>
      <c r="FL852">
        <v>12</v>
      </c>
      <c r="FM852">
        <v>12</v>
      </c>
      <c r="FN852">
        <v>30</v>
      </c>
      <c r="FO852" t="s">
        <v>2220</v>
      </c>
      <c r="FP852">
        <v>0.5</v>
      </c>
      <c r="FQ852" t="s">
        <v>3638</v>
      </c>
      <c r="FR852" t="s">
        <v>3189</v>
      </c>
      <c r="FS852">
        <v>0</v>
      </c>
      <c r="FT852">
        <v>1</v>
      </c>
      <c r="FU852" t="s">
        <v>2221</v>
      </c>
      <c r="FV852" t="s">
        <v>4754</v>
      </c>
      <c r="FW852">
        <v>0</v>
      </c>
      <c r="FX852">
        <v>1</v>
      </c>
      <c r="FY852">
        <v>0</v>
      </c>
      <c r="FZ852">
        <v>0</v>
      </c>
      <c r="GA852">
        <v>59048</v>
      </c>
      <c r="GB852">
        <v>201</v>
      </c>
      <c r="GC852">
        <v>293.7711443</v>
      </c>
      <c r="GD852" t="s">
        <v>2407</v>
      </c>
      <c r="GE852">
        <v>1</v>
      </c>
      <c r="HG852" t="s">
        <v>202</v>
      </c>
      <c r="HJ852">
        <v>0</v>
      </c>
    </row>
    <row r="853" spans="1:218" x14ac:dyDescent="0.3">
      <c r="A853">
        <v>1138</v>
      </c>
      <c r="B853" t="s">
        <v>3225</v>
      </c>
      <c r="C853" t="s">
        <v>5245</v>
      </c>
      <c r="D853" t="s">
        <v>212</v>
      </c>
      <c r="E853">
        <v>1</v>
      </c>
      <c r="F853" t="s">
        <v>202</v>
      </c>
      <c r="H853">
        <v>1</v>
      </c>
      <c r="M853">
        <v>1</v>
      </c>
      <c r="N853">
        <v>1</v>
      </c>
      <c r="U853">
        <v>1</v>
      </c>
      <c r="W853">
        <v>1</v>
      </c>
      <c r="X853" t="s">
        <v>3174</v>
      </c>
      <c r="Y853">
        <v>1</v>
      </c>
      <c r="Z853">
        <v>1</v>
      </c>
      <c r="AA853">
        <v>1</v>
      </c>
      <c r="AD853" t="s">
        <v>202</v>
      </c>
      <c r="AE853">
        <v>1</v>
      </c>
      <c r="AF853">
        <v>1</v>
      </c>
      <c r="AG853">
        <v>2</v>
      </c>
      <c r="AH853">
        <v>1</v>
      </c>
      <c r="AI853">
        <v>1</v>
      </c>
      <c r="AJ853">
        <v>2</v>
      </c>
      <c r="AK853" t="s">
        <v>6241</v>
      </c>
      <c r="AL853">
        <v>1</v>
      </c>
      <c r="AM853">
        <v>2</v>
      </c>
      <c r="AN853">
        <v>1</v>
      </c>
      <c r="AO853">
        <v>2</v>
      </c>
      <c r="AP853">
        <v>2</v>
      </c>
      <c r="AQ853">
        <v>2</v>
      </c>
      <c r="AR853" t="s">
        <v>6242</v>
      </c>
      <c r="AS853">
        <v>2</v>
      </c>
      <c r="AT853">
        <v>1</v>
      </c>
      <c r="AU853">
        <v>1</v>
      </c>
      <c r="AV853">
        <v>1</v>
      </c>
      <c r="AW853">
        <v>6</v>
      </c>
      <c r="AX853">
        <v>2</v>
      </c>
      <c r="AY853">
        <v>1</v>
      </c>
      <c r="BE853">
        <v>1</v>
      </c>
      <c r="BF853">
        <v>2</v>
      </c>
      <c r="BG853">
        <v>1</v>
      </c>
      <c r="BH853">
        <v>2</v>
      </c>
      <c r="BI853">
        <v>1</v>
      </c>
      <c r="BJ853">
        <v>0</v>
      </c>
      <c r="BM853">
        <v>1</v>
      </c>
      <c r="BN853">
        <v>1</v>
      </c>
      <c r="BO853">
        <v>4</v>
      </c>
      <c r="BP853">
        <v>1</v>
      </c>
      <c r="BQ853">
        <v>9</v>
      </c>
      <c r="BR853">
        <v>2</v>
      </c>
      <c r="BS853">
        <v>1</v>
      </c>
      <c r="BT853">
        <v>6</v>
      </c>
      <c r="BU853">
        <v>6</v>
      </c>
      <c r="BV853">
        <v>2</v>
      </c>
      <c r="BW853">
        <v>6</v>
      </c>
      <c r="BX853">
        <v>0</v>
      </c>
      <c r="BY853">
        <v>6</v>
      </c>
      <c r="BZ853">
        <v>0</v>
      </c>
      <c r="CA853">
        <v>6</v>
      </c>
      <c r="CB853">
        <v>2</v>
      </c>
      <c r="CC853">
        <v>6</v>
      </c>
      <c r="CD853">
        <v>0</v>
      </c>
      <c r="CE853">
        <v>6</v>
      </c>
      <c r="CF853">
        <v>0</v>
      </c>
      <c r="CG853">
        <v>6</v>
      </c>
      <c r="CH853">
        <v>2</v>
      </c>
      <c r="CI853">
        <v>6</v>
      </c>
      <c r="CJ853">
        <v>1</v>
      </c>
      <c r="CK853">
        <v>2</v>
      </c>
      <c r="CL853">
        <v>6</v>
      </c>
      <c r="CM853">
        <v>1</v>
      </c>
      <c r="CR853">
        <v>2</v>
      </c>
      <c r="CS853">
        <v>8</v>
      </c>
      <c r="CT853">
        <v>1</v>
      </c>
      <c r="CU853">
        <v>1</v>
      </c>
      <c r="CV853" t="s">
        <v>6243</v>
      </c>
      <c r="CW853">
        <v>627</v>
      </c>
      <c r="CX853">
        <v>10.45</v>
      </c>
      <c r="CY853">
        <v>2</v>
      </c>
      <c r="CZ853">
        <v>1</v>
      </c>
      <c r="DA853" t="s">
        <v>4827</v>
      </c>
      <c r="DC853">
        <v>1</v>
      </c>
      <c r="DD853">
        <v>1</v>
      </c>
      <c r="DE853">
        <v>3</v>
      </c>
      <c r="DN853" t="s">
        <v>4823</v>
      </c>
      <c r="DO853" t="s">
        <v>4823</v>
      </c>
      <c r="DP853" t="s">
        <v>3178</v>
      </c>
      <c r="DQ853" t="s">
        <v>202</v>
      </c>
      <c r="DR853" t="s">
        <v>202</v>
      </c>
      <c r="DT853">
        <v>1</v>
      </c>
      <c r="DV853">
        <v>1</v>
      </c>
      <c r="DW853">
        <v>0</v>
      </c>
      <c r="DX853">
        <v>1</v>
      </c>
      <c r="DY853">
        <v>2</v>
      </c>
      <c r="DZ853">
        <v>1</v>
      </c>
      <c r="EA853">
        <v>5</v>
      </c>
      <c r="EB853">
        <f t="shared" si="32"/>
        <v>5</v>
      </c>
      <c r="EC853">
        <v>2</v>
      </c>
      <c r="EE853">
        <v>5</v>
      </c>
      <c r="EF853">
        <v>2</v>
      </c>
      <c r="EH853">
        <v>5</v>
      </c>
      <c r="EI853">
        <v>1</v>
      </c>
      <c r="EL853">
        <v>1</v>
      </c>
      <c r="EM853">
        <v>2</v>
      </c>
      <c r="EN853">
        <v>2</v>
      </c>
      <c r="EO853">
        <v>2</v>
      </c>
      <c r="EP853">
        <v>1</v>
      </c>
      <c r="EQ853">
        <v>1</v>
      </c>
      <c r="ER853">
        <v>1</v>
      </c>
      <c r="EZ853">
        <v>1</v>
      </c>
      <c r="FA853">
        <v>1</v>
      </c>
      <c r="FD853">
        <v>1</v>
      </c>
      <c r="FG853">
        <v>0</v>
      </c>
      <c r="FH853" t="s">
        <v>3179</v>
      </c>
      <c r="FI853">
        <v>1</v>
      </c>
      <c r="FJ853" t="s">
        <v>204</v>
      </c>
      <c r="FK853">
        <v>5</v>
      </c>
      <c r="FL853">
        <v>12</v>
      </c>
      <c r="FM853">
        <v>12</v>
      </c>
      <c r="FN853">
        <v>5</v>
      </c>
      <c r="FO853" t="s">
        <v>2206</v>
      </c>
      <c r="FP853">
        <v>1.5</v>
      </c>
      <c r="FQ853" t="s">
        <v>3287</v>
      </c>
      <c r="FR853" t="s">
        <v>3189</v>
      </c>
      <c r="FS853">
        <v>0</v>
      </c>
      <c r="FT853">
        <v>1</v>
      </c>
      <c r="FU853" t="s">
        <v>2221</v>
      </c>
      <c r="FV853" t="s">
        <v>3182</v>
      </c>
      <c r="FW853">
        <v>0</v>
      </c>
      <c r="FX853">
        <v>1</v>
      </c>
      <c r="FY853">
        <v>0</v>
      </c>
      <c r="FZ853">
        <v>0</v>
      </c>
      <c r="GA853">
        <v>39021</v>
      </c>
      <c r="GB853">
        <v>133</v>
      </c>
      <c r="GC853">
        <v>293.3909774</v>
      </c>
      <c r="GD853" t="s">
        <v>2407</v>
      </c>
      <c r="GE853">
        <v>1</v>
      </c>
      <c r="HG853" t="s">
        <v>202</v>
      </c>
      <c r="HJ853">
        <v>0</v>
      </c>
    </row>
    <row r="854" spans="1:218" x14ac:dyDescent="0.3">
      <c r="A854">
        <v>468</v>
      </c>
      <c r="B854" t="s">
        <v>3190</v>
      </c>
      <c r="C854" t="s">
        <v>5891</v>
      </c>
      <c r="D854" t="s">
        <v>265</v>
      </c>
      <c r="E854">
        <v>1</v>
      </c>
      <c r="F854" t="s">
        <v>202</v>
      </c>
      <c r="H854">
        <v>1</v>
      </c>
      <c r="M854">
        <v>1</v>
      </c>
      <c r="N854">
        <v>1</v>
      </c>
      <c r="U854">
        <v>1</v>
      </c>
      <c r="W854">
        <v>1</v>
      </c>
      <c r="X854" t="s">
        <v>3174</v>
      </c>
      <c r="Y854">
        <v>1</v>
      </c>
      <c r="Z854">
        <v>1</v>
      </c>
      <c r="AA854">
        <v>1</v>
      </c>
      <c r="AD854" t="s">
        <v>202</v>
      </c>
      <c r="AE854">
        <v>1</v>
      </c>
      <c r="AF854">
        <v>1</v>
      </c>
      <c r="AG854">
        <v>1</v>
      </c>
      <c r="AH854">
        <v>1</v>
      </c>
      <c r="AI854">
        <v>1</v>
      </c>
      <c r="AJ854">
        <v>1</v>
      </c>
      <c r="AK854" t="s">
        <v>5892</v>
      </c>
      <c r="AL854">
        <v>1</v>
      </c>
      <c r="AM854">
        <v>1</v>
      </c>
      <c r="AN854">
        <v>1</v>
      </c>
      <c r="AO854">
        <v>2</v>
      </c>
      <c r="AP854">
        <v>2</v>
      </c>
      <c r="AQ854">
        <v>1</v>
      </c>
      <c r="AR854" t="s">
        <v>5893</v>
      </c>
      <c r="AS854">
        <v>2</v>
      </c>
      <c r="AT854">
        <v>2</v>
      </c>
      <c r="AU854">
        <v>1</v>
      </c>
      <c r="AV854">
        <v>2</v>
      </c>
      <c r="AW854">
        <v>7</v>
      </c>
      <c r="AX854">
        <v>1</v>
      </c>
      <c r="AY854">
        <v>1</v>
      </c>
      <c r="BE854">
        <v>1</v>
      </c>
      <c r="BF854">
        <v>1</v>
      </c>
      <c r="BG854">
        <v>1</v>
      </c>
      <c r="BH854">
        <v>1</v>
      </c>
      <c r="BI854">
        <v>1</v>
      </c>
      <c r="BJ854">
        <v>0</v>
      </c>
      <c r="BM854">
        <v>1</v>
      </c>
      <c r="BN854">
        <v>1</v>
      </c>
      <c r="BO854">
        <v>3</v>
      </c>
      <c r="BP854">
        <v>1</v>
      </c>
      <c r="BQ854">
        <v>1</v>
      </c>
      <c r="BR854">
        <v>1</v>
      </c>
      <c r="BS854">
        <v>1</v>
      </c>
      <c r="BT854">
        <v>2</v>
      </c>
      <c r="BV854">
        <v>0</v>
      </c>
      <c r="BX854">
        <v>0</v>
      </c>
      <c r="BZ854">
        <v>2</v>
      </c>
      <c r="CJ854">
        <v>2</v>
      </c>
      <c r="CK854">
        <v>2</v>
      </c>
      <c r="CL854">
        <v>6</v>
      </c>
      <c r="CM854">
        <v>1</v>
      </c>
      <c r="CR854">
        <v>2</v>
      </c>
      <c r="CS854">
        <v>8</v>
      </c>
      <c r="CT854">
        <v>1</v>
      </c>
      <c r="CU854">
        <v>2</v>
      </c>
      <c r="CV854" t="s">
        <v>5894</v>
      </c>
      <c r="CW854">
        <v>795</v>
      </c>
      <c r="CX854">
        <v>13.25</v>
      </c>
      <c r="CY854">
        <v>2</v>
      </c>
      <c r="CZ854">
        <v>1</v>
      </c>
      <c r="DA854" t="s">
        <v>3419</v>
      </c>
      <c r="DC854">
        <v>1</v>
      </c>
      <c r="DD854">
        <v>1</v>
      </c>
      <c r="DE854">
        <v>29</v>
      </c>
      <c r="DN854" t="s">
        <v>3912</v>
      </c>
      <c r="DO854" t="s">
        <v>3912</v>
      </c>
      <c r="DP854" t="s">
        <v>3178</v>
      </c>
      <c r="DQ854" t="s">
        <v>202</v>
      </c>
      <c r="DR854" t="s">
        <v>202</v>
      </c>
      <c r="DT854">
        <v>1</v>
      </c>
      <c r="DV854">
        <v>1</v>
      </c>
      <c r="DW854">
        <v>0</v>
      </c>
      <c r="DX854">
        <v>1</v>
      </c>
      <c r="DY854">
        <v>2</v>
      </c>
      <c r="DZ854">
        <v>-97</v>
      </c>
      <c r="EB854">
        <v>6</v>
      </c>
      <c r="EC854">
        <v>2</v>
      </c>
      <c r="EE854">
        <v>2</v>
      </c>
      <c r="EF854">
        <v>1</v>
      </c>
      <c r="EG854">
        <v>6</v>
      </c>
      <c r="EI854">
        <v>1</v>
      </c>
      <c r="EL854">
        <v>1</v>
      </c>
      <c r="EM854">
        <v>-97</v>
      </c>
      <c r="EN854">
        <v>2</v>
      </c>
      <c r="EO854">
        <v>2</v>
      </c>
      <c r="EP854">
        <v>1</v>
      </c>
      <c r="EQ854">
        <v>1</v>
      </c>
      <c r="ER854">
        <v>2</v>
      </c>
      <c r="ES854">
        <v>1</v>
      </c>
      <c r="ET854">
        <v>1</v>
      </c>
      <c r="EU854">
        <f>IF(ET854&gt;=30,1,IF(ET854&gt;=20,2,IF(ET854&gt;=15,3,IF(ET854&gt;=10,4,IF(ET854&gt;=5,5,IF(ET854&gt;0,6,0))))))</f>
        <v>6</v>
      </c>
      <c r="EV854">
        <v>6</v>
      </c>
      <c r="EW854">
        <v>3</v>
      </c>
      <c r="EY854">
        <v>1</v>
      </c>
      <c r="EZ854">
        <v>2</v>
      </c>
      <c r="FE854">
        <v>1</v>
      </c>
      <c r="FG854">
        <v>0</v>
      </c>
      <c r="FH854" t="s">
        <v>3179</v>
      </c>
      <c r="FI854">
        <v>1</v>
      </c>
      <c r="FJ854" t="s">
        <v>204</v>
      </c>
      <c r="FK854">
        <v>2</v>
      </c>
      <c r="FL854">
        <v>12</v>
      </c>
      <c r="FM854">
        <v>12</v>
      </c>
      <c r="FN854">
        <v>2.5</v>
      </c>
      <c r="FO854" t="s">
        <v>2206</v>
      </c>
      <c r="FQ854" t="s">
        <v>3287</v>
      </c>
      <c r="FR854" t="s">
        <v>3189</v>
      </c>
      <c r="FS854">
        <v>0</v>
      </c>
      <c r="FT854">
        <v>1</v>
      </c>
      <c r="FU854" t="s">
        <v>2213</v>
      </c>
      <c r="FV854" t="s">
        <v>3182</v>
      </c>
      <c r="FW854">
        <v>1</v>
      </c>
      <c r="FX854">
        <v>0</v>
      </c>
      <c r="FY854">
        <v>1</v>
      </c>
      <c r="FZ854">
        <v>0</v>
      </c>
      <c r="GA854">
        <v>15709</v>
      </c>
      <c r="GB854">
        <v>72</v>
      </c>
      <c r="GC854">
        <v>218.18055559999999</v>
      </c>
      <c r="GD854" t="s">
        <v>2407</v>
      </c>
      <c r="GE854">
        <v>1</v>
      </c>
      <c r="HG854" t="s">
        <v>202</v>
      </c>
      <c r="HI854">
        <v>1</v>
      </c>
      <c r="HJ854">
        <v>1</v>
      </c>
    </row>
    <row r="855" spans="1:218" x14ac:dyDescent="0.3">
      <c r="A855">
        <v>479</v>
      </c>
      <c r="B855" t="s">
        <v>3225</v>
      </c>
      <c r="C855" t="s">
        <v>3674</v>
      </c>
      <c r="D855" t="s">
        <v>212</v>
      </c>
      <c r="E855">
        <v>1</v>
      </c>
      <c r="F855" t="s">
        <v>202</v>
      </c>
      <c r="H855">
        <v>1</v>
      </c>
      <c r="M855">
        <v>1</v>
      </c>
      <c r="N855">
        <v>1</v>
      </c>
      <c r="U855">
        <v>1</v>
      </c>
      <c r="W855">
        <v>1</v>
      </c>
      <c r="X855" t="s">
        <v>3174</v>
      </c>
      <c r="Y855">
        <v>1</v>
      </c>
      <c r="Z855">
        <v>1</v>
      </c>
      <c r="AA855">
        <v>1</v>
      </c>
      <c r="AD855" t="s">
        <v>202</v>
      </c>
      <c r="AE855">
        <v>1</v>
      </c>
      <c r="AF855">
        <v>2</v>
      </c>
      <c r="AG855">
        <v>1</v>
      </c>
      <c r="AH855">
        <v>2</v>
      </c>
      <c r="AI855">
        <v>2</v>
      </c>
      <c r="AJ855">
        <v>2</v>
      </c>
      <c r="AK855" t="s">
        <v>5895</v>
      </c>
      <c r="AL855">
        <v>2</v>
      </c>
      <c r="AM855">
        <v>1</v>
      </c>
      <c r="AN855">
        <v>1</v>
      </c>
      <c r="AO855">
        <v>2</v>
      </c>
      <c r="AP855">
        <v>1</v>
      </c>
      <c r="AQ855">
        <v>1</v>
      </c>
      <c r="AR855" t="s">
        <v>5896</v>
      </c>
      <c r="AS855">
        <v>1</v>
      </c>
      <c r="AT855">
        <v>1</v>
      </c>
      <c r="AU855">
        <v>1</v>
      </c>
      <c r="AV855">
        <v>2</v>
      </c>
      <c r="AW855">
        <v>5</v>
      </c>
      <c r="AX855">
        <v>1</v>
      </c>
      <c r="AY855">
        <v>1</v>
      </c>
      <c r="BE855">
        <v>1</v>
      </c>
      <c r="BF855">
        <v>2</v>
      </c>
      <c r="BG855">
        <v>1</v>
      </c>
      <c r="BH855">
        <v>2</v>
      </c>
      <c r="BI855">
        <v>1</v>
      </c>
      <c r="BJ855">
        <v>1</v>
      </c>
      <c r="BK855">
        <v>1</v>
      </c>
      <c r="BL855">
        <v>1</v>
      </c>
      <c r="BM855">
        <v>1</v>
      </c>
      <c r="BN855">
        <v>1</v>
      </c>
      <c r="BO855">
        <v>4</v>
      </c>
      <c r="BP855">
        <v>1</v>
      </c>
      <c r="BQ855">
        <v>10</v>
      </c>
      <c r="BR855">
        <v>6</v>
      </c>
      <c r="BS855">
        <v>1</v>
      </c>
      <c r="BT855">
        <v>6</v>
      </c>
      <c r="BV855">
        <v>1</v>
      </c>
      <c r="BX855">
        <v>0</v>
      </c>
      <c r="BZ855">
        <v>0</v>
      </c>
      <c r="CB855">
        <v>0</v>
      </c>
      <c r="CD855">
        <v>0</v>
      </c>
      <c r="CF855">
        <v>5</v>
      </c>
      <c r="CJ855">
        <v>1</v>
      </c>
      <c r="CK855">
        <v>2</v>
      </c>
      <c r="CL855">
        <v>6</v>
      </c>
      <c r="CM855">
        <v>1</v>
      </c>
      <c r="CR855">
        <v>1</v>
      </c>
      <c r="CS855">
        <v>-97</v>
      </c>
      <c r="CT855">
        <v>1</v>
      </c>
      <c r="CU855">
        <v>1</v>
      </c>
      <c r="CV855" t="s">
        <v>351</v>
      </c>
      <c r="CW855">
        <v>777</v>
      </c>
      <c r="CX855">
        <v>12.95</v>
      </c>
      <c r="CY855">
        <v>2</v>
      </c>
      <c r="CZ855">
        <v>1</v>
      </c>
      <c r="DA855" t="s">
        <v>3632</v>
      </c>
      <c r="DC855">
        <v>1</v>
      </c>
      <c r="DD855">
        <v>1</v>
      </c>
      <c r="DE855">
        <v>3</v>
      </c>
      <c r="DN855" t="s">
        <v>3912</v>
      </c>
      <c r="DO855" t="s">
        <v>3912</v>
      </c>
      <c r="DP855" t="s">
        <v>3178</v>
      </c>
      <c r="DQ855" t="s">
        <v>202</v>
      </c>
      <c r="DR855" t="s">
        <v>202</v>
      </c>
      <c r="DT855">
        <v>1</v>
      </c>
      <c r="DV855">
        <v>1</v>
      </c>
      <c r="DW855">
        <v>0</v>
      </c>
      <c r="DX855">
        <v>1</v>
      </c>
      <c r="DY855">
        <v>2</v>
      </c>
      <c r="DZ855">
        <v>-97</v>
      </c>
      <c r="EB855">
        <v>5</v>
      </c>
      <c r="EC855">
        <v>2</v>
      </c>
      <c r="EE855">
        <v>3</v>
      </c>
      <c r="EF855">
        <v>2</v>
      </c>
      <c r="EH855">
        <v>3</v>
      </c>
      <c r="EI855">
        <v>1</v>
      </c>
      <c r="EL855">
        <v>1</v>
      </c>
      <c r="EM855">
        <v>3</v>
      </c>
      <c r="EN855">
        <v>2</v>
      </c>
      <c r="EO855">
        <v>2</v>
      </c>
      <c r="EP855">
        <v>1</v>
      </c>
      <c r="EQ855">
        <v>2</v>
      </c>
      <c r="ER855">
        <v>2</v>
      </c>
      <c r="ES855">
        <v>-97</v>
      </c>
      <c r="EU855">
        <v>-97</v>
      </c>
      <c r="EV855">
        <v>6</v>
      </c>
      <c r="EW855">
        <v>3</v>
      </c>
      <c r="EY855">
        <v>4</v>
      </c>
      <c r="EZ855">
        <v>1</v>
      </c>
      <c r="FA855">
        <v>-98</v>
      </c>
      <c r="FD855">
        <v>1</v>
      </c>
      <c r="FG855">
        <v>0</v>
      </c>
      <c r="FH855" t="s">
        <v>3179</v>
      </c>
      <c r="FI855">
        <v>1</v>
      </c>
      <c r="FJ855" t="s">
        <v>204</v>
      </c>
      <c r="FK855">
        <v>3</v>
      </c>
      <c r="FL855">
        <v>12</v>
      </c>
      <c r="FM855">
        <v>12</v>
      </c>
      <c r="FN855">
        <v>7.5</v>
      </c>
      <c r="FO855" t="s">
        <v>2206</v>
      </c>
      <c r="FP855">
        <v>3.5</v>
      </c>
      <c r="FQ855" t="s">
        <v>3287</v>
      </c>
      <c r="FR855" t="s">
        <v>3189</v>
      </c>
      <c r="FS855">
        <v>0</v>
      </c>
      <c r="FT855">
        <v>1</v>
      </c>
      <c r="FU855" t="s">
        <v>2213</v>
      </c>
      <c r="FV855" t="s">
        <v>4754</v>
      </c>
      <c r="FW855">
        <v>0</v>
      </c>
      <c r="FX855">
        <v>1</v>
      </c>
      <c r="FY855">
        <v>0</v>
      </c>
      <c r="FZ855">
        <v>0</v>
      </c>
      <c r="GA855">
        <v>39021</v>
      </c>
      <c r="GB855">
        <v>133</v>
      </c>
      <c r="GC855">
        <v>293.3909774</v>
      </c>
      <c r="GD855" t="s">
        <v>2407</v>
      </c>
      <c r="GE855">
        <v>1</v>
      </c>
      <c r="HG855" t="s">
        <v>202</v>
      </c>
      <c r="HJ855">
        <v>0</v>
      </c>
    </row>
    <row r="856" spans="1:218" x14ac:dyDescent="0.3">
      <c r="A856">
        <v>481</v>
      </c>
      <c r="B856" t="s">
        <v>3279</v>
      </c>
      <c r="C856" t="s">
        <v>5897</v>
      </c>
      <c r="D856" t="s">
        <v>212</v>
      </c>
      <c r="E856">
        <v>1</v>
      </c>
      <c r="F856" t="s">
        <v>202</v>
      </c>
      <c r="H856">
        <v>1</v>
      </c>
      <c r="M856">
        <v>1</v>
      </c>
      <c r="N856">
        <v>1</v>
      </c>
      <c r="U856">
        <v>1</v>
      </c>
      <c r="W856">
        <v>1</v>
      </c>
      <c r="X856" t="s">
        <v>3174</v>
      </c>
      <c r="Y856">
        <v>1</v>
      </c>
      <c r="Z856">
        <v>1</v>
      </c>
      <c r="AA856">
        <v>5</v>
      </c>
      <c r="AD856" t="s">
        <v>202</v>
      </c>
      <c r="AE856">
        <v>1</v>
      </c>
      <c r="AF856">
        <v>2</v>
      </c>
      <c r="AG856">
        <v>1</v>
      </c>
      <c r="AH856">
        <v>2</v>
      </c>
      <c r="AI856">
        <v>1</v>
      </c>
      <c r="AJ856">
        <v>2</v>
      </c>
      <c r="AK856" t="s">
        <v>5898</v>
      </c>
      <c r="AL856">
        <v>1</v>
      </c>
      <c r="AM856">
        <v>2</v>
      </c>
      <c r="AN856">
        <v>1</v>
      </c>
      <c r="AO856">
        <v>2</v>
      </c>
      <c r="AP856">
        <v>2</v>
      </c>
      <c r="AQ856">
        <v>1</v>
      </c>
      <c r="AR856" t="s">
        <v>5899</v>
      </c>
      <c r="AS856">
        <v>2</v>
      </c>
      <c r="AT856">
        <v>1</v>
      </c>
      <c r="AU856">
        <v>1</v>
      </c>
      <c r="AV856">
        <v>1</v>
      </c>
      <c r="AW856">
        <v>7</v>
      </c>
      <c r="AX856">
        <v>1</v>
      </c>
      <c r="AY856">
        <v>3</v>
      </c>
      <c r="BE856">
        <v>1</v>
      </c>
      <c r="BF856">
        <v>1</v>
      </c>
      <c r="BG856">
        <v>1</v>
      </c>
      <c r="BH856">
        <v>1</v>
      </c>
      <c r="BI856">
        <v>1</v>
      </c>
      <c r="BJ856">
        <v>0</v>
      </c>
      <c r="BM856">
        <v>1</v>
      </c>
      <c r="BN856">
        <v>1</v>
      </c>
      <c r="BO856">
        <v>4</v>
      </c>
      <c r="BP856">
        <v>1</v>
      </c>
      <c r="BQ856">
        <v>16</v>
      </c>
      <c r="BR856">
        <v>1</v>
      </c>
      <c r="BS856">
        <v>1</v>
      </c>
      <c r="BT856">
        <v>5</v>
      </c>
      <c r="BV856">
        <v>2</v>
      </c>
      <c r="BX856">
        <v>2</v>
      </c>
      <c r="BZ856">
        <v>0</v>
      </c>
      <c r="CB856">
        <v>0</v>
      </c>
      <c r="CD856">
        <v>1</v>
      </c>
      <c r="CJ856">
        <v>1</v>
      </c>
      <c r="CK856">
        <v>2</v>
      </c>
      <c r="CL856">
        <v>8</v>
      </c>
      <c r="CM856">
        <v>1</v>
      </c>
      <c r="CR856">
        <v>2</v>
      </c>
      <c r="CS856">
        <v>8</v>
      </c>
      <c r="CT856">
        <v>1</v>
      </c>
      <c r="CU856">
        <v>2</v>
      </c>
      <c r="CV856" t="s">
        <v>1267</v>
      </c>
      <c r="CW856">
        <v>799</v>
      </c>
      <c r="CX856">
        <v>13.32</v>
      </c>
      <c r="CY856">
        <v>2</v>
      </c>
      <c r="CZ856">
        <v>1</v>
      </c>
      <c r="DA856" t="s">
        <v>217</v>
      </c>
      <c r="DC856">
        <v>1</v>
      </c>
      <c r="DD856">
        <v>1</v>
      </c>
      <c r="DE856">
        <v>2</v>
      </c>
      <c r="DN856" t="s">
        <v>3912</v>
      </c>
      <c r="DO856" t="s">
        <v>3912</v>
      </c>
      <c r="DP856" t="s">
        <v>3178</v>
      </c>
      <c r="DQ856" t="s">
        <v>202</v>
      </c>
      <c r="DR856" t="s">
        <v>202</v>
      </c>
      <c r="DT856">
        <v>1</v>
      </c>
      <c r="DV856">
        <v>1</v>
      </c>
      <c r="DW856">
        <v>0</v>
      </c>
      <c r="DX856">
        <v>5</v>
      </c>
      <c r="DY856">
        <v>2</v>
      </c>
      <c r="DZ856">
        <v>1</v>
      </c>
      <c r="EA856">
        <v>15</v>
      </c>
      <c r="EB856">
        <f>IF(EA856&gt;=30,1,IF(EA856&gt;=20,2,IF(EA856&gt;=15,3,IF(EA856&gt;=10,4,IF(EA856&gt;=5,5,IF(EA856&gt;0,6,0))))))</f>
        <v>3</v>
      </c>
      <c r="EC856">
        <v>2</v>
      </c>
      <c r="EE856">
        <v>14</v>
      </c>
      <c r="EF856">
        <v>2</v>
      </c>
      <c r="EH856">
        <v>14</v>
      </c>
      <c r="EI856">
        <v>1</v>
      </c>
      <c r="EL856">
        <v>2</v>
      </c>
      <c r="EM856">
        <v>3</v>
      </c>
      <c r="EN856">
        <v>2</v>
      </c>
      <c r="EO856">
        <v>2</v>
      </c>
      <c r="EP856">
        <v>2</v>
      </c>
      <c r="EZ856">
        <v>2</v>
      </c>
      <c r="FE856">
        <v>1</v>
      </c>
      <c r="FG856">
        <v>0</v>
      </c>
      <c r="FH856" t="s">
        <v>3179</v>
      </c>
      <c r="FI856">
        <v>1</v>
      </c>
      <c r="FJ856" t="s">
        <v>204</v>
      </c>
      <c r="FK856">
        <v>14</v>
      </c>
      <c r="FL856">
        <v>12</v>
      </c>
      <c r="FM856">
        <v>12</v>
      </c>
      <c r="FN856">
        <v>15</v>
      </c>
      <c r="FO856" t="s">
        <v>2212</v>
      </c>
      <c r="FP856">
        <v>3.5</v>
      </c>
      <c r="FQ856" t="s">
        <v>3287</v>
      </c>
      <c r="FR856" t="s">
        <v>3189</v>
      </c>
      <c r="FS856">
        <v>0</v>
      </c>
      <c r="FT856">
        <v>0</v>
      </c>
      <c r="FU856" t="s">
        <v>2207</v>
      </c>
      <c r="FV856" t="s">
        <v>2207</v>
      </c>
      <c r="FW856">
        <v>1</v>
      </c>
      <c r="FX856">
        <v>0</v>
      </c>
      <c r="FY856">
        <v>1</v>
      </c>
      <c r="FZ856">
        <v>0</v>
      </c>
      <c r="GA856">
        <v>59048</v>
      </c>
      <c r="GB856">
        <v>201</v>
      </c>
      <c r="GC856">
        <v>293.7711443</v>
      </c>
      <c r="GD856" t="s">
        <v>2407</v>
      </c>
      <c r="GE856">
        <v>1</v>
      </c>
      <c r="HG856" t="s">
        <v>202</v>
      </c>
      <c r="HI856">
        <v>1</v>
      </c>
      <c r="HJ856">
        <v>1</v>
      </c>
    </row>
    <row r="857" spans="1:218" x14ac:dyDescent="0.3">
      <c r="A857">
        <v>484</v>
      </c>
      <c r="B857" t="s">
        <v>3190</v>
      </c>
      <c r="C857" t="s">
        <v>5900</v>
      </c>
      <c r="D857" t="s">
        <v>265</v>
      </c>
      <c r="E857">
        <v>1</v>
      </c>
      <c r="F857" t="s">
        <v>202</v>
      </c>
      <c r="H857">
        <v>1</v>
      </c>
      <c r="M857">
        <v>1</v>
      </c>
      <c r="N857">
        <v>1</v>
      </c>
      <c r="U857">
        <v>1</v>
      </c>
      <c r="W857">
        <v>1</v>
      </c>
      <c r="X857" t="s">
        <v>3174</v>
      </c>
      <c r="Y857">
        <v>1</v>
      </c>
      <c r="Z857">
        <v>1</v>
      </c>
      <c r="AA857">
        <v>1</v>
      </c>
      <c r="AD857" t="s">
        <v>202</v>
      </c>
      <c r="AE857">
        <v>1</v>
      </c>
      <c r="AF857">
        <v>1</v>
      </c>
      <c r="AG857">
        <v>1</v>
      </c>
      <c r="AH857">
        <v>2</v>
      </c>
      <c r="AI857">
        <v>2</v>
      </c>
      <c r="AJ857">
        <v>1</v>
      </c>
      <c r="AK857" t="s">
        <v>5901</v>
      </c>
      <c r="AL857">
        <v>1</v>
      </c>
      <c r="AM857">
        <v>1</v>
      </c>
      <c r="AN857">
        <v>1</v>
      </c>
      <c r="AO857">
        <v>2</v>
      </c>
      <c r="AP857">
        <v>2</v>
      </c>
      <c r="AQ857">
        <v>2</v>
      </c>
      <c r="AR857" t="s">
        <v>5902</v>
      </c>
      <c r="AS857">
        <v>3</v>
      </c>
      <c r="AT857">
        <v>1</v>
      </c>
      <c r="AU857">
        <v>1</v>
      </c>
      <c r="AV857">
        <v>2</v>
      </c>
      <c r="AW857">
        <v>7</v>
      </c>
      <c r="AX857">
        <v>2</v>
      </c>
      <c r="AY857">
        <v>1</v>
      </c>
      <c r="BE857">
        <v>1</v>
      </c>
      <c r="BF857">
        <v>2</v>
      </c>
      <c r="BG857">
        <v>1</v>
      </c>
      <c r="BH857">
        <v>2</v>
      </c>
      <c r="BI857">
        <v>1</v>
      </c>
      <c r="BJ857">
        <v>1</v>
      </c>
      <c r="BK857">
        <v>1</v>
      </c>
      <c r="BL857">
        <v>1</v>
      </c>
      <c r="BM857">
        <v>1</v>
      </c>
      <c r="BN857">
        <v>1</v>
      </c>
      <c r="BO857">
        <v>3</v>
      </c>
      <c r="BP857">
        <v>1</v>
      </c>
      <c r="BQ857">
        <v>16</v>
      </c>
      <c r="BR857">
        <v>1</v>
      </c>
      <c r="BS857">
        <v>1</v>
      </c>
      <c r="BT857">
        <v>5</v>
      </c>
      <c r="BV857">
        <v>2</v>
      </c>
      <c r="BX857">
        <v>2</v>
      </c>
      <c r="BZ857">
        <v>0</v>
      </c>
      <c r="CB857">
        <v>0</v>
      </c>
      <c r="CD857">
        <v>1</v>
      </c>
      <c r="CJ857">
        <v>1</v>
      </c>
      <c r="CK857">
        <v>2</v>
      </c>
      <c r="CL857">
        <v>5</v>
      </c>
      <c r="CM857">
        <v>1</v>
      </c>
      <c r="CR857">
        <v>2</v>
      </c>
      <c r="CS857">
        <v>-98</v>
      </c>
      <c r="CT857">
        <v>1</v>
      </c>
      <c r="CU857">
        <v>2</v>
      </c>
      <c r="CV857" t="s">
        <v>733</v>
      </c>
      <c r="CW857">
        <v>957</v>
      </c>
      <c r="CX857">
        <v>15.95</v>
      </c>
      <c r="CY857">
        <v>2</v>
      </c>
      <c r="CZ857">
        <v>1</v>
      </c>
      <c r="DA857" t="s">
        <v>652</v>
      </c>
      <c r="DC857">
        <v>1</v>
      </c>
      <c r="DD857">
        <v>1</v>
      </c>
      <c r="DE857">
        <v>29</v>
      </c>
      <c r="DN857" t="s">
        <v>3912</v>
      </c>
      <c r="DO857" t="s">
        <v>3912</v>
      </c>
      <c r="DP857" t="s">
        <v>3178</v>
      </c>
      <c r="DQ857" t="s">
        <v>202</v>
      </c>
      <c r="DR857" t="s">
        <v>202</v>
      </c>
      <c r="DT857">
        <v>1</v>
      </c>
      <c r="DV857">
        <v>1</v>
      </c>
      <c r="DW857">
        <v>0</v>
      </c>
      <c r="DX857">
        <v>1</v>
      </c>
      <c r="DY857">
        <v>2</v>
      </c>
      <c r="DZ857">
        <v>1</v>
      </c>
      <c r="EA857">
        <v>15</v>
      </c>
      <c r="EB857">
        <f>IF(EA857&gt;=30,1,IF(EA857&gt;=20,2,IF(EA857&gt;=15,3,IF(EA857&gt;=10,4,IF(EA857&gt;=5,5,IF(EA857&gt;0,6,0))))))</f>
        <v>3</v>
      </c>
      <c r="EC857">
        <v>2</v>
      </c>
      <c r="EE857">
        <v>15</v>
      </c>
      <c r="EF857">
        <v>2</v>
      </c>
      <c r="EH857">
        <v>6</v>
      </c>
      <c r="EI857">
        <v>1</v>
      </c>
      <c r="EL857">
        <v>2</v>
      </c>
      <c r="EM857">
        <v>3</v>
      </c>
      <c r="EN857">
        <v>2</v>
      </c>
      <c r="EO857">
        <v>2</v>
      </c>
      <c r="EP857">
        <v>1</v>
      </c>
      <c r="EQ857">
        <v>2</v>
      </c>
      <c r="ER857">
        <v>2</v>
      </c>
      <c r="ES857">
        <v>1</v>
      </c>
      <c r="ET857">
        <v>8</v>
      </c>
      <c r="EU857">
        <f>IF(ET857&gt;=30,1,IF(ET857&gt;=20,2,IF(ET857&gt;=15,3,IF(ET857&gt;=10,4,IF(ET857&gt;=5,5,IF(ET857&gt;0,6,0))))))</f>
        <v>5</v>
      </c>
      <c r="EV857">
        <v>1</v>
      </c>
      <c r="EW857">
        <v>1</v>
      </c>
      <c r="EY857">
        <v>4</v>
      </c>
      <c r="EZ857">
        <v>1</v>
      </c>
      <c r="FA857">
        <v>1</v>
      </c>
      <c r="FD857">
        <v>1</v>
      </c>
      <c r="FG857">
        <v>0</v>
      </c>
      <c r="FH857" t="s">
        <v>3179</v>
      </c>
      <c r="FI857">
        <v>1</v>
      </c>
      <c r="FJ857" t="s">
        <v>204</v>
      </c>
      <c r="FK857">
        <v>15</v>
      </c>
      <c r="FL857">
        <v>12</v>
      </c>
      <c r="FM857">
        <v>12</v>
      </c>
      <c r="FN857">
        <v>15</v>
      </c>
      <c r="FO857" t="s">
        <v>2212</v>
      </c>
      <c r="FP857">
        <v>3.5</v>
      </c>
      <c r="FQ857" t="s">
        <v>3287</v>
      </c>
      <c r="FR857" t="s">
        <v>3189</v>
      </c>
      <c r="FS857">
        <v>0</v>
      </c>
      <c r="FT857">
        <v>1</v>
      </c>
      <c r="FU857" t="s">
        <v>2213</v>
      </c>
      <c r="FV857" t="s">
        <v>4754</v>
      </c>
      <c r="FW857">
        <v>0</v>
      </c>
      <c r="FX857">
        <v>1</v>
      </c>
      <c r="FY857">
        <v>0</v>
      </c>
      <c r="FZ857">
        <v>0</v>
      </c>
      <c r="GA857">
        <v>15709</v>
      </c>
      <c r="GB857">
        <v>72</v>
      </c>
      <c r="GC857">
        <v>218.18055559999999</v>
      </c>
      <c r="GD857" t="s">
        <v>2407</v>
      </c>
      <c r="GE857">
        <v>1</v>
      </c>
      <c r="HG857" t="s">
        <v>202</v>
      </c>
      <c r="HJ857">
        <v>0</v>
      </c>
    </row>
    <row r="858" spans="1:218" x14ac:dyDescent="0.3">
      <c r="A858">
        <v>487</v>
      </c>
      <c r="B858" t="s">
        <v>3202</v>
      </c>
      <c r="C858" t="s">
        <v>5903</v>
      </c>
      <c r="D858" t="s">
        <v>194</v>
      </c>
      <c r="E858">
        <v>1</v>
      </c>
      <c r="F858" t="s">
        <v>202</v>
      </c>
      <c r="H858">
        <v>1</v>
      </c>
      <c r="M858">
        <v>1</v>
      </c>
      <c r="N858">
        <v>1</v>
      </c>
      <c r="U858">
        <v>1</v>
      </c>
      <c r="W858">
        <v>3</v>
      </c>
      <c r="X858" t="s">
        <v>3174</v>
      </c>
      <c r="Y858">
        <v>1</v>
      </c>
      <c r="Z858">
        <v>1</v>
      </c>
      <c r="AA858">
        <v>8</v>
      </c>
      <c r="AD858" t="s">
        <v>202</v>
      </c>
      <c r="AE858">
        <v>1</v>
      </c>
      <c r="AF858">
        <v>1</v>
      </c>
      <c r="AG858">
        <v>1</v>
      </c>
      <c r="AH858">
        <v>1</v>
      </c>
      <c r="AI858">
        <v>1</v>
      </c>
      <c r="AJ858">
        <v>2</v>
      </c>
      <c r="AK858" t="s">
        <v>5904</v>
      </c>
      <c r="AL858">
        <v>1</v>
      </c>
      <c r="AM858">
        <v>2</v>
      </c>
      <c r="AN858">
        <v>1</v>
      </c>
      <c r="AO858">
        <v>2</v>
      </c>
      <c r="AP858">
        <v>1</v>
      </c>
      <c r="AQ858">
        <v>1</v>
      </c>
      <c r="AR858" t="s">
        <v>5905</v>
      </c>
      <c r="AS858">
        <v>1</v>
      </c>
      <c r="AT858">
        <v>1</v>
      </c>
      <c r="AU858">
        <v>1</v>
      </c>
      <c r="AV858">
        <v>1</v>
      </c>
      <c r="AW858">
        <v>7</v>
      </c>
      <c r="AX858">
        <v>1</v>
      </c>
      <c r="AY858">
        <v>1</v>
      </c>
      <c r="BE858">
        <v>1</v>
      </c>
      <c r="BF858">
        <v>1</v>
      </c>
      <c r="BG858">
        <v>1</v>
      </c>
      <c r="BH858">
        <v>1</v>
      </c>
      <c r="BI858">
        <v>1</v>
      </c>
      <c r="BJ858">
        <v>0</v>
      </c>
      <c r="BM858">
        <v>1</v>
      </c>
      <c r="BN858">
        <v>1</v>
      </c>
      <c r="BO858">
        <v>2</v>
      </c>
      <c r="BP858">
        <v>1</v>
      </c>
      <c r="BQ858">
        <v>4</v>
      </c>
      <c r="BR858">
        <v>1</v>
      </c>
      <c r="BS858">
        <v>1</v>
      </c>
      <c r="BT858">
        <v>1</v>
      </c>
      <c r="BU858">
        <v>1</v>
      </c>
      <c r="BV858">
        <v>0</v>
      </c>
      <c r="BW858">
        <v>1</v>
      </c>
      <c r="BX858">
        <v>0</v>
      </c>
      <c r="BY858">
        <v>1</v>
      </c>
      <c r="BZ858">
        <v>0</v>
      </c>
      <c r="CA858">
        <v>1</v>
      </c>
      <c r="CB858">
        <v>0</v>
      </c>
      <c r="CC858">
        <v>1</v>
      </c>
      <c r="CD858">
        <v>0</v>
      </c>
      <c r="CE858">
        <v>1</v>
      </c>
      <c r="CF858">
        <v>0</v>
      </c>
      <c r="CG858">
        <v>1</v>
      </c>
      <c r="CH858">
        <v>1</v>
      </c>
      <c r="CI858">
        <v>1</v>
      </c>
      <c r="CJ858">
        <v>1</v>
      </c>
      <c r="CK858">
        <v>1</v>
      </c>
      <c r="CL858">
        <v>7</v>
      </c>
      <c r="CM858">
        <v>1</v>
      </c>
      <c r="CR858">
        <v>2</v>
      </c>
      <c r="CS858">
        <v>2</v>
      </c>
      <c r="CT858">
        <v>1</v>
      </c>
      <c r="CU858">
        <v>1</v>
      </c>
      <c r="CV858" t="s">
        <v>1035</v>
      </c>
      <c r="CW858">
        <v>719</v>
      </c>
      <c r="CX858">
        <v>11.98</v>
      </c>
      <c r="CY858">
        <v>2</v>
      </c>
      <c r="CZ858">
        <v>1</v>
      </c>
      <c r="DA858" t="s">
        <v>3405</v>
      </c>
      <c r="DC858">
        <v>1</v>
      </c>
      <c r="DD858">
        <v>1</v>
      </c>
      <c r="DE858">
        <v>15</v>
      </c>
      <c r="DN858" t="s">
        <v>3912</v>
      </c>
      <c r="DO858" t="s">
        <v>3912</v>
      </c>
      <c r="DP858" t="s">
        <v>3178</v>
      </c>
      <c r="DQ858" t="s">
        <v>202</v>
      </c>
      <c r="DR858" t="s">
        <v>202</v>
      </c>
      <c r="DT858">
        <v>1</v>
      </c>
      <c r="DV858">
        <v>1</v>
      </c>
      <c r="DW858">
        <v>0</v>
      </c>
      <c r="DX858">
        <v>8</v>
      </c>
      <c r="DY858">
        <v>-97</v>
      </c>
      <c r="DZ858">
        <v>1</v>
      </c>
      <c r="EA858">
        <v>5</v>
      </c>
      <c r="EB858">
        <f>IF(EA858&gt;=30,1,IF(EA858&gt;=20,2,IF(EA858&gt;=15,3,IF(EA858&gt;=10,4,IF(EA858&gt;=5,5,IF(EA858&gt;0,6,0))))))</f>
        <v>5</v>
      </c>
      <c r="EC858">
        <v>2</v>
      </c>
      <c r="EE858">
        <v>7</v>
      </c>
      <c r="EL858">
        <v>1</v>
      </c>
      <c r="EM858">
        <v>3</v>
      </c>
      <c r="EN858">
        <v>1</v>
      </c>
      <c r="EO858">
        <v>2</v>
      </c>
      <c r="EP858">
        <v>2</v>
      </c>
      <c r="EZ858">
        <v>1</v>
      </c>
      <c r="FA858">
        <v>2</v>
      </c>
      <c r="FB858">
        <v>1</v>
      </c>
      <c r="FC858">
        <v>2</v>
      </c>
      <c r="FD858">
        <v>5</v>
      </c>
      <c r="FG858">
        <v>0</v>
      </c>
      <c r="FH858" t="s">
        <v>3179</v>
      </c>
      <c r="FI858">
        <v>1</v>
      </c>
      <c r="FJ858" t="s">
        <v>204</v>
      </c>
      <c r="FK858">
        <v>7</v>
      </c>
      <c r="FL858">
        <v>12</v>
      </c>
      <c r="FN858">
        <v>5</v>
      </c>
      <c r="FO858" t="s">
        <v>2206</v>
      </c>
      <c r="FP858">
        <v>3.5</v>
      </c>
      <c r="FQ858" t="s">
        <v>3180</v>
      </c>
      <c r="FR858" t="s">
        <v>3189</v>
      </c>
      <c r="FS858">
        <v>0</v>
      </c>
      <c r="FT858">
        <v>0</v>
      </c>
      <c r="FU858" t="s">
        <v>2207</v>
      </c>
      <c r="FV858" t="s">
        <v>2207</v>
      </c>
      <c r="FW858">
        <v>0</v>
      </c>
      <c r="FX858">
        <v>1</v>
      </c>
      <c r="FY858">
        <v>0</v>
      </c>
      <c r="FZ858">
        <v>0</v>
      </c>
      <c r="GA858">
        <v>20830</v>
      </c>
      <c r="GB858">
        <v>83</v>
      </c>
      <c r="GC858">
        <v>250.9638554</v>
      </c>
      <c r="GD858" t="s">
        <v>2407</v>
      </c>
      <c r="HG858" t="s">
        <v>202</v>
      </c>
      <c r="HJ858">
        <v>0</v>
      </c>
    </row>
    <row r="859" spans="1:218" x14ac:dyDescent="0.3">
      <c r="A859">
        <v>501</v>
      </c>
      <c r="B859" t="s">
        <v>3212</v>
      </c>
      <c r="C859" t="s">
        <v>5906</v>
      </c>
      <c r="D859" t="s">
        <v>265</v>
      </c>
      <c r="E859">
        <v>1</v>
      </c>
      <c r="F859" t="s">
        <v>202</v>
      </c>
      <c r="H859">
        <v>1</v>
      </c>
      <c r="M859">
        <v>3</v>
      </c>
      <c r="N859">
        <v>1</v>
      </c>
      <c r="U859">
        <v>1</v>
      </c>
      <c r="W859">
        <v>2</v>
      </c>
      <c r="X859" t="s">
        <v>3174</v>
      </c>
      <c r="Y859">
        <v>1</v>
      </c>
      <c r="Z859">
        <v>1</v>
      </c>
      <c r="AA859">
        <v>1</v>
      </c>
      <c r="AD859" t="s">
        <v>3174</v>
      </c>
      <c r="AE859">
        <v>1</v>
      </c>
      <c r="AF859">
        <v>1</v>
      </c>
      <c r="AG859">
        <v>1</v>
      </c>
      <c r="AH859">
        <v>2</v>
      </c>
      <c r="AI859">
        <v>2</v>
      </c>
      <c r="AJ859">
        <v>2</v>
      </c>
      <c r="AK859" t="s">
        <v>5907</v>
      </c>
      <c r="AL859">
        <v>1</v>
      </c>
      <c r="AM859">
        <v>1</v>
      </c>
      <c r="AN859">
        <v>1</v>
      </c>
      <c r="AO859">
        <v>2</v>
      </c>
      <c r="AP859">
        <v>2</v>
      </c>
      <c r="AQ859">
        <v>1</v>
      </c>
      <c r="AR859" t="s">
        <v>5908</v>
      </c>
      <c r="AS859">
        <v>2</v>
      </c>
      <c r="AT859">
        <v>1</v>
      </c>
      <c r="AU859">
        <v>1</v>
      </c>
      <c r="AV859">
        <v>1</v>
      </c>
      <c r="AW859">
        <v>7</v>
      </c>
      <c r="AX859">
        <v>1</v>
      </c>
      <c r="AY859">
        <v>1</v>
      </c>
      <c r="BE859">
        <v>1</v>
      </c>
      <c r="BF859">
        <v>1</v>
      </c>
      <c r="BG859">
        <v>1</v>
      </c>
      <c r="BH859">
        <v>1</v>
      </c>
      <c r="BI859">
        <v>1</v>
      </c>
      <c r="BJ859">
        <v>0</v>
      </c>
      <c r="BM859">
        <v>1</v>
      </c>
      <c r="BN859">
        <v>1</v>
      </c>
      <c r="BO859">
        <v>5</v>
      </c>
      <c r="BP859">
        <v>1</v>
      </c>
      <c r="BQ859">
        <v>9</v>
      </c>
      <c r="BR859">
        <v>4</v>
      </c>
      <c r="BS859">
        <v>1</v>
      </c>
      <c r="BT859">
        <v>5</v>
      </c>
      <c r="BU859">
        <v>5</v>
      </c>
      <c r="BV859">
        <v>2</v>
      </c>
      <c r="BW859">
        <v>5</v>
      </c>
      <c r="BX859">
        <v>0</v>
      </c>
      <c r="BY859">
        <v>5</v>
      </c>
      <c r="BZ859">
        <v>0</v>
      </c>
      <c r="CA859">
        <v>5</v>
      </c>
      <c r="CB859">
        <v>2</v>
      </c>
      <c r="CC859">
        <v>5</v>
      </c>
      <c r="CD859">
        <v>0</v>
      </c>
      <c r="CE859">
        <v>5</v>
      </c>
      <c r="CF859">
        <v>0</v>
      </c>
      <c r="CG859">
        <v>5</v>
      </c>
      <c r="CH859">
        <v>1</v>
      </c>
      <c r="CI859">
        <v>5</v>
      </c>
      <c r="CJ859">
        <v>1</v>
      </c>
      <c r="CK859">
        <v>2</v>
      </c>
      <c r="CL859">
        <v>6</v>
      </c>
      <c r="CM859">
        <v>1</v>
      </c>
      <c r="CR859">
        <v>2</v>
      </c>
      <c r="CS859">
        <v>-98</v>
      </c>
      <c r="CT859">
        <v>1</v>
      </c>
      <c r="CU859">
        <v>2</v>
      </c>
      <c r="CV859" t="s">
        <v>5909</v>
      </c>
      <c r="CW859">
        <v>896</v>
      </c>
      <c r="CX859">
        <v>14.93</v>
      </c>
      <c r="CY859">
        <v>2</v>
      </c>
      <c r="CZ859">
        <v>1</v>
      </c>
      <c r="DA859" t="s">
        <v>3996</v>
      </c>
      <c r="DC859">
        <v>1</v>
      </c>
      <c r="DD859">
        <v>1</v>
      </c>
      <c r="DE859">
        <v>37</v>
      </c>
      <c r="DN859" t="s">
        <v>3912</v>
      </c>
      <c r="DO859" t="s">
        <v>3912</v>
      </c>
      <c r="DP859" t="s">
        <v>3178</v>
      </c>
      <c r="DQ859" t="s">
        <v>202</v>
      </c>
      <c r="DR859" t="s">
        <v>5910</v>
      </c>
      <c r="DT859">
        <v>1</v>
      </c>
      <c r="DV859">
        <v>1</v>
      </c>
      <c r="DW859">
        <v>0</v>
      </c>
      <c r="DX859">
        <v>1</v>
      </c>
      <c r="DY859">
        <v>2</v>
      </c>
      <c r="DZ859">
        <v>-97</v>
      </c>
      <c r="EB859">
        <v>6</v>
      </c>
      <c r="EC859">
        <v>2</v>
      </c>
      <c r="EE859">
        <v>5</v>
      </c>
      <c r="EF859">
        <v>2</v>
      </c>
      <c r="EH859">
        <v>6</v>
      </c>
      <c r="EI859">
        <v>1</v>
      </c>
      <c r="EL859">
        <v>1</v>
      </c>
      <c r="EM859">
        <v>3</v>
      </c>
      <c r="EN859">
        <v>2</v>
      </c>
      <c r="EO859">
        <v>2</v>
      </c>
      <c r="EP859">
        <v>2</v>
      </c>
      <c r="EZ859">
        <v>1</v>
      </c>
      <c r="FA859">
        <v>-97</v>
      </c>
      <c r="FD859">
        <v>3</v>
      </c>
      <c r="FG859">
        <v>0</v>
      </c>
      <c r="FH859" t="s">
        <v>3179</v>
      </c>
      <c r="FI859">
        <v>1</v>
      </c>
      <c r="FJ859" t="s">
        <v>204</v>
      </c>
      <c r="FK859">
        <v>5</v>
      </c>
      <c r="FL859">
        <v>12</v>
      </c>
      <c r="FM859">
        <v>12</v>
      </c>
      <c r="FN859">
        <v>2.5</v>
      </c>
      <c r="FO859" t="s">
        <v>2206</v>
      </c>
      <c r="FP859">
        <v>3.5</v>
      </c>
      <c r="FQ859" t="s">
        <v>3287</v>
      </c>
      <c r="FR859" t="s">
        <v>3189</v>
      </c>
      <c r="FS859">
        <v>0</v>
      </c>
      <c r="FT859">
        <v>0</v>
      </c>
      <c r="FU859" t="s">
        <v>2207</v>
      </c>
      <c r="FV859" t="s">
        <v>2207</v>
      </c>
      <c r="FW859">
        <v>0</v>
      </c>
      <c r="FX859">
        <v>1</v>
      </c>
      <c r="FY859">
        <v>0</v>
      </c>
      <c r="FZ859">
        <v>0</v>
      </c>
      <c r="GA859">
        <v>3156</v>
      </c>
      <c r="GB859">
        <v>17</v>
      </c>
      <c r="GC859">
        <v>185.6470588</v>
      </c>
      <c r="GD859" t="s">
        <v>2407</v>
      </c>
      <c r="GE859">
        <v>1</v>
      </c>
      <c r="HG859" t="s">
        <v>202</v>
      </c>
      <c r="HJ859">
        <v>0</v>
      </c>
    </row>
    <row r="860" spans="1:218" x14ac:dyDescent="0.3">
      <c r="A860">
        <v>1165</v>
      </c>
      <c r="B860" t="s">
        <v>3183</v>
      </c>
      <c r="C860" t="s">
        <v>6257</v>
      </c>
      <c r="D860" t="s">
        <v>212</v>
      </c>
      <c r="E860">
        <v>1</v>
      </c>
      <c r="F860" t="s">
        <v>202</v>
      </c>
      <c r="H860">
        <v>1</v>
      </c>
      <c r="M860">
        <v>1</v>
      </c>
      <c r="N860">
        <v>1</v>
      </c>
      <c r="U860">
        <v>1</v>
      </c>
      <c r="W860">
        <v>1</v>
      </c>
      <c r="X860" t="s">
        <v>3174</v>
      </c>
      <c r="Y860">
        <v>1</v>
      </c>
      <c r="Z860">
        <v>1</v>
      </c>
      <c r="AA860">
        <v>7</v>
      </c>
      <c r="AD860" t="s">
        <v>202</v>
      </c>
      <c r="AE860">
        <v>1</v>
      </c>
      <c r="AF860">
        <v>2</v>
      </c>
      <c r="AG860">
        <v>1</v>
      </c>
      <c r="AH860">
        <v>1</v>
      </c>
      <c r="AI860">
        <v>1</v>
      </c>
      <c r="AJ860">
        <v>2</v>
      </c>
      <c r="AK860" t="s">
        <v>6258</v>
      </c>
      <c r="AL860">
        <v>1</v>
      </c>
      <c r="AM860">
        <v>2</v>
      </c>
      <c r="AN860">
        <v>2</v>
      </c>
      <c r="AO860">
        <v>2</v>
      </c>
      <c r="AP860">
        <v>2</v>
      </c>
      <c r="AQ860">
        <v>1</v>
      </c>
      <c r="AR860" t="s">
        <v>6259</v>
      </c>
      <c r="AS860">
        <v>2</v>
      </c>
      <c r="AT860">
        <v>1</v>
      </c>
      <c r="AU860">
        <v>1</v>
      </c>
      <c r="AV860">
        <v>1</v>
      </c>
      <c r="AW860">
        <v>7</v>
      </c>
      <c r="AX860">
        <v>7</v>
      </c>
      <c r="AY860">
        <v>4</v>
      </c>
      <c r="BE860">
        <v>1</v>
      </c>
      <c r="BF860">
        <v>1</v>
      </c>
      <c r="BG860">
        <v>1</v>
      </c>
      <c r="BH860">
        <v>1</v>
      </c>
      <c r="BI860">
        <v>1</v>
      </c>
      <c r="BJ860">
        <v>0</v>
      </c>
      <c r="BM860">
        <v>8</v>
      </c>
      <c r="BN860">
        <v>1</v>
      </c>
      <c r="BO860">
        <v>1</v>
      </c>
      <c r="BP860">
        <v>1</v>
      </c>
      <c r="BQ860">
        <v>7</v>
      </c>
      <c r="BR860">
        <v>1</v>
      </c>
      <c r="BS860">
        <v>1</v>
      </c>
      <c r="BT860">
        <v>1</v>
      </c>
      <c r="BU860">
        <v>1</v>
      </c>
      <c r="BV860">
        <v>0</v>
      </c>
      <c r="BW860">
        <v>1</v>
      </c>
      <c r="BX860">
        <v>0</v>
      </c>
      <c r="BY860">
        <v>1</v>
      </c>
      <c r="BZ860">
        <v>0</v>
      </c>
      <c r="CA860">
        <v>1</v>
      </c>
      <c r="CB860">
        <v>0</v>
      </c>
      <c r="CC860">
        <v>1</v>
      </c>
      <c r="CD860">
        <v>0</v>
      </c>
      <c r="CE860">
        <v>1</v>
      </c>
      <c r="CF860">
        <v>0</v>
      </c>
      <c r="CG860">
        <v>1</v>
      </c>
      <c r="CH860">
        <v>1</v>
      </c>
      <c r="CI860">
        <v>1</v>
      </c>
      <c r="CJ860">
        <v>1</v>
      </c>
      <c r="CK860">
        <v>1</v>
      </c>
      <c r="CL860">
        <v>6</v>
      </c>
      <c r="CM860">
        <v>1</v>
      </c>
      <c r="CR860">
        <v>2</v>
      </c>
      <c r="CS860">
        <v>4</v>
      </c>
      <c r="CT860">
        <v>1</v>
      </c>
      <c r="CU860">
        <v>2</v>
      </c>
      <c r="CV860" t="s">
        <v>3692</v>
      </c>
      <c r="CW860">
        <v>1014</v>
      </c>
      <c r="CX860">
        <v>16.899999999999999</v>
      </c>
      <c r="CY860">
        <v>2</v>
      </c>
      <c r="CZ860">
        <v>1</v>
      </c>
      <c r="DA860" t="s">
        <v>4757</v>
      </c>
      <c r="DC860">
        <v>1</v>
      </c>
      <c r="DD860">
        <v>1</v>
      </c>
      <c r="DE860">
        <v>4</v>
      </c>
      <c r="DN860" t="s">
        <v>4897</v>
      </c>
      <c r="DO860" t="s">
        <v>4897</v>
      </c>
      <c r="DP860" t="s">
        <v>3178</v>
      </c>
      <c r="DQ860" t="s">
        <v>202</v>
      </c>
      <c r="DR860" t="s">
        <v>202</v>
      </c>
      <c r="DT860">
        <v>1</v>
      </c>
      <c r="DV860">
        <v>1</v>
      </c>
      <c r="DW860">
        <v>0</v>
      </c>
      <c r="DX860">
        <v>7</v>
      </c>
      <c r="DY860">
        <v>-97</v>
      </c>
      <c r="DZ860">
        <v>-97</v>
      </c>
      <c r="EB860">
        <v>4</v>
      </c>
      <c r="EC860">
        <v>-97</v>
      </c>
      <c r="EL860">
        <v>3</v>
      </c>
      <c r="EM860">
        <v>3</v>
      </c>
      <c r="EN860">
        <v>1</v>
      </c>
      <c r="EO860">
        <v>1</v>
      </c>
      <c r="EP860">
        <v>1</v>
      </c>
      <c r="EQ860">
        <v>1</v>
      </c>
      <c r="ER860">
        <v>1</v>
      </c>
      <c r="EZ860">
        <v>1</v>
      </c>
      <c r="FA860">
        <v>3</v>
      </c>
      <c r="FD860">
        <v>1</v>
      </c>
      <c r="FG860">
        <v>0</v>
      </c>
      <c r="FH860" t="s">
        <v>3179</v>
      </c>
      <c r="FI860">
        <v>1</v>
      </c>
      <c r="FJ860" t="s">
        <v>204</v>
      </c>
      <c r="FN860">
        <v>12.5</v>
      </c>
      <c r="FO860" t="s">
        <v>2220</v>
      </c>
      <c r="FP860">
        <v>3.5</v>
      </c>
      <c r="FQ860" t="s">
        <v>3180</v>
      </c>
      <c r="FR860" t="s">
        <v>3196</v>
      </c>
      <c r="FS860">
        <v>1</v>
      </c>
      <c r="FT860">
        <v>1</v>
      </c>
      <c r="FU860" t="s">
        <v>2221</v>
      </c>
      <c r="FV860" t="s">
        <v>3182</v>
      </c>
      <c r="FW860">
        <v>0</v>
      </c>
      <c r="FX860">
        <v>1</v>
      </c>
      <c r="FY860">
        <v>0</v>
      </c>
      <c r="FZ860">
        <v>0</v>
      </c>
      <c r="GA860">
        <v>37408</v>
      </c>
      <c r="GB860">
        <v>127</v>
      </c>
      <c r="GC860">
        <v>294.55118110000001</v>
      </c>
      <c r="GD860" t="s">
        <v>2407</v>
      </c>
      <c r="HG860" t="s">
        <v>202</v>
      </c>
      <c r="HJ860">
        <v>0</v>
      </c>
    </row>
    <row r="861" spans="1:218" x14ac:dyDescent="0.3">
      <c r="A861">
        <v>1177</v>
      </c>
      <c r="B861" t="s">
        <v>3279</v>
      </c>
      <c r="C861" t="s">
        <v>6267</v>
      </c>
      <c r="D861" t="s">
        <v>212</v>
      </c>
      <c r="E861">
        <v>1</v>
      </c>
      <c r="F861" t="s">
        <v>202</v>
      </c>
      <c r="H861">
        <v>1</v>
      </c>
      <c r="M861">
        <v>1</v>
      </c>
      <c r="N861">
        <v>1</v>
      </c>
      <c r="U861">
        <v>1</v>
      </c>
      <c r="W861">
        <v>1</v>
      </c>
      <c r="X861" t="s">
        <v>3174</v>
      </c>
      <c r="Y861">
        <v>1</v>
      </c>
      <c r="Z861">
        <v>1</v>
      </c>
      <c r="AA861">
        <v>1</v>
      </c>
      <c r="AD861" t="s">
        <v>202</v>
      </c>
      <c r="AE861">
        <v>1</v>
      </c>
      <c r="AF861">
        <v>2</v>
      </c>
      <c r="AG861">
        <v>1</v>
      </c>
      <c r="AH861">
        <v>1</v>
      </c>
      <c r="AI861">
        <v>1</v>
      </c>
      <c r="AJ861">
        <v>2</v>
      </c>
      <c r="AK861" t="s">
        <v>6268</v>
      </c>
      <c r="AL861">
        <v>1</v>
      </c>
      <c r="AM861">
        <v>2</v>
      </c>
      <c r="AN861">
        <v>1</v>
      </c>
      <c r="AO861">
        <v>2</v>
      </c>
      <c r="AP861">
        <v>2</v>
      </c>
      <c r="AQ861">
        <v>1</v>
      </c>
      <c r="AR861" t="s">
        <v>6269</v>
      </c>
      <c r="AS861">
        <v>1</v>
      </c>
      <c r="AT861">
        <v>1</v>
      </c>
      <c r="AU861">
        <v>1</v>
      </c>
      <c r="AV861">
        <v>1</v>
      </c>
      <c r="AW861">
        <v>7</v>
      </c>
      <c r="AX861">
        <v>1</v>
      </c>
      <c r="AY861">
        <v>1</v>
      </c>
      <c r="BE861">
        <v>1</v>
      </c>
      <c r="BF861">
        <v>2</v>
      </c>
      <c r="BG861">
        <v>1</v>
      </c>
      <c r="BH861">
        <v>2</v>
      </c>
      <c r="BI861">
        <v>1</v>
      </c>
      <c r="BJ861">
        <v>0</v>
      </c>
      <c r="BM861">
        <v>1</v>
      </c>
      <c r="BN861">
        <v>1</v>
      </c>
      <c r="BO861">
        <v>3</v>
      </c>
      <c r="BP861">
        <v>1</v>
      </c>
      <c r="BQ861">
        <v>43</v>
      </c>
      <c r="BR861">
        <v>1</v>
      </c>
      <c r="BS861">
        <v>1</v>
      </c>
      <c r="BT861">
        <v>1</v>
      </c>
      <c r="BV861">
        <v>0</v>
      </c>
      <c r="BX861">
        <v>0</v>
      </c>
      <c r="BZ861">
        <v>0</v>
      </c>
      <c r="CB861">
        <v>0</v>
      </c>
      <c r="CD861">
        <v>0</v>
      </c>
      <c r="CF861">
        <v>1</v>
      </c>
      <c r="CJ861">
        <v>1</v>
      </c>
      <c r="CK861">
        <v>2</v>
      </c>
      <c r="CL861">
        <v>7</v>
      </c>
      <c r="CM861">
        <v>1</v>
      </c>
      <c r="CR861">
        <v>2</v>
      </c>
      <c r="CS861">
        <v>-97</v>
      </c>
      <c r="CT861">
        <v>1</v>
      </c>
      <c r="CU861">
        <v>2</v>
      </c>
      <c r="CV861" t="s">
        <v>3793</v>
      </c>
      <c r="CW861">
        <v>867</v>
      </c>
      <c r="CX861">
        <v>14.45</v>
      </c>
      <c r="CY861">
        <v>2</v>
      </c>
      <c r="CZ861">
        <v>1</v>
      </c>
      <c r="DA861" t="s">
        <v>6253</v>
      </c>
      <c r="DC861">
        <v>1</v>
      </c>
      <c r="DD861">
        <v>1</v>
      </c>
      <c r="DE861">
        <v>2</v>
      </c>
      <c r="DN861" t="s">
        <v>4897</v>
      </c>
      <c r="DO861" t="s">
        <v>4897</v>
      </c>
      <c r="DP861" t="s">
        <v>3178</v>
      </c>
      <c r="DQ861" t="s">
        <v>202</v>
      </c>
      <c r="DR861" t="s">
        <v>202</v>
      </c>
      <c r="DT861">
        <v>1</v>
      </c>
      <c r="DV861">
        <v>1</v>
      </c>
      <c r="DW861">
        <v>0</v>
      </c>
      <c r="DX861">
        <v>1</v>
      </c>
      <c r="DY861">
        <v>2</v>
      </c>
      <c r="DZ861">
        <v>-97</v>
      </c>
      <c r="EB861">
        <v>2</v>
      </c>
      <c r="EC861">
        <v>1</v>
      </c>
      <c r="ED861">
        <v>2</v>
      </c>
      <c r="EF861">
        <v>1</v>
      </c>
      <c r="EG861">
        <v>6</v>
      </c>
      <c r="EI861">
        <v>1</v>
      </c>
      <c r="EL861">
        <v>1</v>
      </c>
      <c r="EM861">
        <v>1</v>
      </c>
      <c r="EN861">
        <v>2</v>
      </c>
      <c r="EO861">
        <v>2</v>
      </c>
      <c r="EP861">
        <v>1</v>
      </c>
      <c r="EQ861">
        <v>2</v>
      </c>
      <c r="ER861">
        <v>1</v>
      </c>
      <c r="EZ861">
        <v>1</v>
      </c>
      <c r="FA861">
        <v>1</v>
      </c>
      <c r="FD861">
        <v>1</v>
      </c>
      <c r="FG861">
        <v>0</v>
      </c>
      <c r="FH861" t="s">
        <v>3179</v>
      </c>
      <c r="FI861">
        <v>1</v>
      </c>
      <c r="FJ861" t="s">
        <v>204</v>
      </c>
      <c r="FK861">
        <v>0.1666667</v>
      </c>
      <c r="FL861">
        <v>2</v>
      </c>
      <c r="FM861">
        <v>2</v>
      </c>
      <c r="FN861">
        <v>25</v>
      </c>
      <c r="FO861" t="s">
        <v>2206</v>
      </c>
      <c r="FP861">
        <v>0.5</v>
      </c>
      <c r="FQ861" t="s">
        <v>3287</v>
      </c>
      <c r="FR861" t="s">
        <v>3189</v>
      </c>
      <c r="FS861">
        <v>0</v>
      </c>
      <c r="FT861">
        <v>1</v>
      </c>
      <c r="FU861" t="s">
        <v>2221</v>
      </c>
      <c r="FV861" t="s">
        <v>4754</v>
      </c>
      <c r="FW861">
        <v>0</v>
      </c>
      <c r="FX861">
        <v>1</v>
      </c>
      <c r="FY861">
        <v>0</v>
      </c>
      <c r="FZ861">
        <v>0</v>
      </c>
      <c r="GA861">
        <v>59048</v>
      </c>
      <c r="GB861">
        <v>201</v>
      </c>
      <c r="GC861">
        <v>293.7711443</v>
      </c>
      <c r="GD861" t="s">
        <v>2407</v>
      </c>
      <c r="GE861">
        <v>1</v>
      </c>
      <c r="HG861" t="s">
        <v>202</v>
      </c>
      <c r="HJ861">
        <v>0</v>
      </c>
    </row>
    <row r="862" spans="1:218" x14ac:dyDescent="0.3">
      <c r="A862">
        <v>1242</v>
      </c>
      <c r="B862" t="s">
        <v>3183</v>
      </c>
      <c r="C862" t="s">
        <v>6283</v>
      </c>
      <c r="D862" t="s">
        <v>212</v>
      </c>
      <c r="E862">
        <v>1</v>
      </c>
      <c r="F862" t="s">
        <v>202</v>
      </c>
      <c r="H862">
        <v>1</v>
      </c>
      <c r="M862">
        <v>1</v>
      </c>
      <c r="N862">
        <v>1</v>
      </c>
      <c r="U862">
        <v>-97</v>
      </c>
      <c r="W862">
        <v>1</v>
      </c>
      <c r="X862" t="s">
        <v>3174</v>
      </c>
      <c r="Y862">
        <v>1</v>
      </c>
      <c r="Z862">
        <v>1</v>
      </c>
      <c r="AA862">
        <v>2</v>
      </c>
      <c r="AD862" t="s">
        <v>202</v>
      </c>
      <c r="AE862">
        <v>1</v>
      </c>
      <c r="AF862">
        <v>1</v>
      </c>
      <c r="AG862">
        <v>1</v>
      </c>
      <c r="AH862">
        <v>1</v>
      </c>
      <c r="AI862">
        <v>1</v>
      </c>
      <c r="AJ862">
        <v>2</v>
      </c>
      <c r="AK862" t="s">
        <v>6284</v>
      </c>
      <c r="AL862">
        <v>1</v>
      </c>
      <c r="AM862">
        <v>2</v>
      </c>
      <c r="AN862">
        <v>2</v>
      </c>
      <c r="AO862">
        <v>2</v>
      </c>
      <c r="AP862">
        <v>1</v>
      </c>
      <c r="AQ862">
        <v>1</v>
      </c>
      <c r="AR862" t="s">
        <v>6285</v>
      </c>
      <c r="AS862">
        <v>2</v>
      </c>
      <c r="AT862">
        <v>2</v>
      </c>
      <c r="AU862">
        <v>1</v>
      </c>
      <c r="AV862">
        <v>1</v>
      </c>
      <c r="AW862">
        <v>6</v>
      </c>
      <c r="AX862">
        <v>6</v>
      </c>
      <c r="AY862">
        <v>1</v>
      </c>
      <c r="BE862">
        <v>1</v>
      </c>
      <c r="BF862">
        <v>2</v>
      </c>
      <c r="BG862">
        <v>1</v>
      </c>
      <c r="BH862">
        <v>2</v>
      </c>
      <c r="BI862">
        <v>1</v>
      </c>
      <c r="BJ862">
        <v>0</v>
      </c>
      <c r="BM862">
        <v>2</v>
      </c>
      <c r="BN862">
        <v>1</v>
      </c>
      <c r="BO862">
        <v>5</v>
      </c>
      <c r="BP862">
        <v>1</v>
      </c>
      <c r="BQ862">
        <v>29.9</v>
      </c>
      <c r="BR862">
        <v>2</v>
      </c>
      <c r="BS862">
        <v>1</v>
      </c>
      <c r="BT862">
        <v>2</v>
      </c>
      <c r="BU862">
        <v>2</v>
      </c>
      <c r="BV862">
        <v>0</v>
      </c>
      <c r="BW862">
        <v>2</v>
      </c>
      <c r="BX862">
        <v>0</v>
      </c>
      <c r="BY862">
        <v>2</v>
      </c>
      <c r="BZ862">
        <v>0</v>
      </c>
      <c r="CA862">
        <v>2</v>
      </c>
      <c r="CB862">
        <v>0</v>
      </c>
      <c r="CC862">
        <v>2</v>
      </c>
      <c r="CD862">
        <v>0</v>
      </c>
      <c r="CE862">
        <v>2</v>
      </c>
      <c r="CF862">
        <v>0</v>
      </c>
      <c r="CG862">
        <v>2</v>
      </c>
      <c r="CH862">
        <v>2</v>
      </c>
      <c r="CI862">
        <v>2</v>
      </c>
      <c r="CJ862">
        <v>1</v>
      </c>
      <c r="CK862">
        <v>1</v>
      </c>
      <c r="CL862">
        <v>5</v>
      </c>
      <c r="CM862">
        <v>1</v>
      </c>
      <c r="CR862">
        <v>2</v>
      </c>
      <c r="CS862">
        <v>6</v>
      </c>
      <c r="CT862">
        <v>2</v>
      </c>
      <c r="CU862">
        <v>1</v>
      </c>
      <c r="CV862" t="s">
        <v>4694</v>
      </c>
      <c r="CW862">
        <v>1017</v>
      </c>
      <c r="CX862">
        <v>16.95</v>
      </c>
      <c r="CY862">
        <v>2</v>
      </c>
      <c r="CZ862">
        <v>1</v>
      </c>
      <c r="DA862" t="s">
        <v>2501</v>
      </c>
      <c r="DC862">
        <v>1</v>
      </c>
      <c r="DD862">
        <v>1</v>
      </c>
      <c r="DE862">
        <v>4</v>
      </c>
      <c r="DN862" t="s">
        <v>4995</v>
      </c>
      <c r="DO862" t="s">
        <v>4995</v>
      </c>
      <c r="DP862" t="s">
        <v>3178</v>
      </c>
      <c r="DQ862" t="s">
        <v>202</v>
      </c>
      <c r="DR862" t="s">
        <v>202</v>
      </c>
      <c r="DT862">
        <v>1</v>
      </c>
      <c r="DV862">
        <v>1</v>
      </c>
      <c r="DW862">
        <v>0</v>
      </c>
      <c r="DX862">
        <v>2</v>
      </c>
      <c r="DY862">
        <v>2</v>
      </c>
      <c r="DZ862">
        <v>-97</v>
      </c>
      <c r="EB862">
        <v>1</v>
      </c>
      <c r="EC862">
        <v>-97</v>
      </c>
      <c r="EF862">
        <v>-97</v>
      </c>
      <c r="EI862">
        <v>1</v>
      </c>
      <c r="EL862">
        <v>1</v>
      </c>
      <c r="EM862">
        <v>1</v>
      </c>
      <c r="EN862">
        <v>2</v>
      </c>
      <c r="EO862">
        <v>2</v>
      </c>
      <c r="EP862">
        <v>1</v>
      </c>
      <c r="EQ862">
        <v>-97</v>
      </c>
      <c r="ER862">
        <v>1</v>
      </c>
      <c r="EZ862">
        <v>1</v>
      </c>
      <c r="FA862">
        <v>1</v>
      </c>
      <c r="FD862">
        <v>1</v>
      </c>
      <c r="FG862">
        <v>0</v>
      </c>
      <c r="FH862" t="s">
        <v>3179</v>
      </c>
      <c r="FI862">
        <v>1</v>
      </c>
      <c r="FJ862" t="s">
        <v>204</v>
      </c>
      <c r="FN862">
        <v>40</v>
      </c>
      <c r="FO862" t="s">
        <v>2206</v>
      </c>
      <c r="FP862">
        <v>0.5</v>
      </c>
      <c r="FQ862" t="s">
        <v>3287</v>
      </c>
      <c r="FR862" t="s">
        <v>3189</v>
      </c>
      <c r="FS862">
        <v>0</v>
      </c>
      <c r="FT862">
        <v>1</v>
      </c>
      <c r="FU862" t="s">
        <v>2221</v>
      </c>
      <c r="FV862" t="s">
        <v>2207</v>
      </c>
      <c r="FW862">
        <v>0</v>
      </c>
      <c r="FX862">
        <v>1</v>
      </c>
      <c r="FY862">
        <v>0</v>
      </c>
      <c r="FZ862">
        <v>0</v>
      </c>
      <c r="GA862">
        <v>37408</v>
      </c>
      <c r="GB862">
        <v>127</v>
      </c>
      <c r="GC862">
        <v>294.55118110000001</v>
      </c>
      <c r="GD862" t="s">
        <v>2407</v>
      </c>
      <c r="HG862" t="s">
        <v>202</v>
      </c>
      <c r="HJ862">
        <v>0</v>
      </c>
    </row>
    <row r="863" spans="1:218" x14ac:dyDescent="0.3">
      <c r="A863">
        <v>518</v>
      </c>
      <c r="B863" t="s">
        <v>3202</v>
      </c>
      <c r="C863" t="s">
        <v>5921</v>
      </c>
      <c r="D863" t="s">
        <v>194</v>
      </c>
      <c r="E863">
        <v>1</v>
      </c>
      <c r="F863" t="s">
        <v>202</v>
      </c>
      <c r="H863">
        <v>1</v>
      </c>
      <c r="M863">
        <v>1</v>
      </c>
      <c r="N863">
        <v>1</v>
      </c>
      <c r="U863">
        <v>1</v>
      </c>
      <c r="W863">
        <v>1</v>
      </c>
      <c r="X863" t="s">
        <v>3174</v>
      </c>
      <c r="Y863">
        <v>1</v>
      </c>
      <c r="Z863">
        <v>1</v>
      </c>
      <c r="AA863">
        <v>2</v>
      </c>
      <c r="AD863" t="s">
        <v>202</v>
      </c>
      <c r="AE863">
        <v>1</v>
      </c>
      <c r="AF863">
        <v>1</v>
      </c>
      <c r="AG863">
        <v>1</v>
      </c>
      <c r="AH863">
        <v>1</v>
      </c>
      <c r="AI863">
        <v>1</v>
      </c>
      <c r="AJ863">
        <v>1</v>
      </c>
      <c r="AK863" t="s">
        <v>5922</v>
      </c>
      <c r="AL863">
        <v>1</v>
      </c>
      <c r="AM863">
        <v>1</v>
      </c>
      <c r="AN863">
        <v>2</v>
      </c>
      <c r="AO863">
        <v>2</v>
      </c>
      <c r="AP863">
        <v>1</v>
      </c>
      <c r="AQ863">
        <v>1</v>
      </c>
      <c r="AR863" t="s">
        <v>5923</v>
      </c>
      <c r="AS863">
        <v>-97</v>
      </c>
      <c r="AT863">
        <v>1</v>
      </c>
      <c r="AU863">
        <v>2</v>
      </c>
      <c r="AV863">
        <v>1</v>
      </c>
      <c r="AW863">
        <v>7</v>
      </c>
      <c r="AX863">
        <v>2</v>
      </c>
      <c r="AY863">
        <v>5</v>
      </c>
      <c r="BE863">
        <v>1</v>
      </c>
      <c r="BF863">
        <v>2</v>
      </c>
      <c r="BG863">
        <v>1</v>
      </c>
      <c r="BH863">
        <v>2</v>
      </c>
      <c r="BI863">
        <v>1</v>
      </c>
      <c r="BJ863">
        <v>0</v>
      </c>
      <c r="BM863">
        <v>1</v>
      </c>
      <c r="BN863">
        <v>1</v>
      </c>
      <c r="BO863">
        <v>4</v>
      </c>
      <c r="BP863">
        <v>1</v>
      </c>
      <c r="BQ863">
        <v>4</v>
      </c>
      <c r="BR863">
        <v>4</v>
      </c>
      <c r="BS863">
        <v>1</v>
      </c>
      <c r="BT863">
        <v>3</v>
      </c>
      <c r="BV863">
        <v>1</v>
      </c>
      <c r="BX863">
        <v>0</v>
      </c>
      <c r="BZ863">
        <v>0</v>
      </c>
      <c r="CB863">
        <v>1</v>
      </c>
      <c r="CD863">
        <v>1</v>
      </c>
      <c r="CJ863">
        <v>2</v>
      </c>
      <c r="CK863">
        <v>2</v>
      </c>
      <c r="CL863">
        <v>4</v>
      </c>
      <c r="CM863">
        <v>1</v>
      </c>
      <c r="CR863">
        <v>2</v>
      </c>
      <c r="CS863">
        <v>-98</v>
      </c>
      <c r="CT863">
        <v>1</v>
      </c>
      <c r="CU863">
        <v>2</v>
      </c>
      <c r="CV863" t="s">
        <v>1317</v>
      </c>
      <c r="CW863">
        <v>559</v>
      </c>
      <c r="CX863">
        <v>9.32</v>
      </c>
      <c r="CY863">
        <v>2</v>
      </c>
      <c r="CZ863">
        <v>1</v>
      </c>
      <c r="DA863" t="s">
        <v>3961</v>
      </c>
      <c r="DC863">
        <v>1</v>
      </c>
      <c r="DD863">
        <v>1</v>
      </c>
      <c r="DE863">
        <v>15</v>
      </c>
      <c r="DN863" t="s">
        <v>3912</v>
      </c>
      <c r="DO863" t="s">
        <v>3912</v>
      </c>
      <c r="DP863" t="s">
        <v>3178</v>
      </c>
      <c r="DQ863" t="s">
        <v>202</v>
      </c>
      <c r="DR863" t="s">
        <v>202</v>
      </c>
      <c r="DT863">
        <v>1</v>
      </c>
      <c r="DV863">
        <v>1</v>
      </c>
      <c r="DW863">
        <v>0</v>
      </c>
      <c r="DX863">
        <v>2</v>
      </c>
      <c r="DY863">
        <v>-97</v>
      </c>
      <c r="DZ863">
        <v>-97</v>
      </c>
      <c r="EB863">
        <v>-97</v>
      </c>
      <c r="EC863">
        <v>-97</v>
      </c>
      <c r="EL863">
        <v>4</v>
      </c>
      <c r="EM863">
        <v>1</v>
      </c>
      <c r="EN863">
        <v>5</v>
      </c>
      <c r="EO863">
        <v>1</v>
      </c>
      <c r="EP863">
        <v>1</v>
      </c>
      <c r="EQ863">
        <v>1</v>
      </c>
      <c r="ER863">
        <v>2</v>
      </c>
      <c r="ES863">
        <v>1</v>
      </c>
      <c r="ET863">
        <v>6</v>
      </c>
      <c r="EU863">
        <f>IF(ET863&gt;=30,1,IF(ET863&gt;=20,2,IF(ET863&gt;=15,3,IF(ET863&gt;=10,4,IF(ET863&gt;=5,5,IF(ET863&gt;0,6,0))))))</f>
        <v>5</v>
      </c>
      <c r="EV863">
        <v>8</v>
      </c>
      <c r="EX863">
        <v>1</v>
      </c>
      <c r="EY863">
        <v>4</v>
      </c>
      <c r="EZ863">
        <v>2</v>
      </c>
      <c r="FE863">
        <v>2</v>
      </c>
      <c r="FG863">
        <v>0</v>
      </c>
      <c r="FH863" t="s">
        <v>3179</v>
      </c>
      <c r="FI863">
        <v>1</v>
      </c>
      <c r="FJ863" t="s">
        <v>204</v>
      </c>
      <c r="FN863">
        <v>20</v>
      </c>
      <c r="FO863" t="s">
        <v>2233</v>
      </c>
      <c r="FP863">
        <v>0.5</v>
      </c>
      <c r="FQ863" t="s">
        <v>4988</v>
      </c>
      <c r="FR863" t="s">
        <v>3196</v>
      </c>
      <c r="FS863">
        <v>1</v>
      </c>
      <c r="FT863">
        <v>1</v>
      </c>
      <c r="FU863" t="s">
        <v>2213</v>
      </c>
      <c r="FV863" t="s">
        <v>3182</v>
      </c>
      <c r="FW863">
        <v>1</v>
      </c>
      <c r="FX863">
        <v>0</v>
      </c>
      <c r="FY863">
        <v>0</v>
      </c>
      <c r="FZ863">
        <v>1</v>
      </c>
      <c r="GA863">
        <v>20830</v>
      </c>
      <c r="GB863">
        <v>83</v>
      </c>
      <c r="GC863">
        <v>250.9638554</v>
      </c>
      <c r="GD863" t="s">
        <v>2407</v>
      </c>
      <c r="HG863" t="s">
        <v>202</v>
      </c>
      <c r="HI863">
        <v>0</v>
      </c>
      <c r="HJ863">
        <v>1</v>
      </c>
    </row>
    <row r="864" spans="1:218" x14ac:dyDescent="0.3">
      <c r="A864">
        <v>1250</v>
      </c>
      <c r="B864" t="s">
        <v>3225</v>
      </c>
      <c r="C864" t="s">
        <v>6289</v>
      </c>
      <c r="D864" t="s">
        <v>212</v>
      </c>
      <c r="E864">
        <v>1</v>
      </c>
      <c r="F864" t="s">
        <v>202</v>
      </c>
      <c r="H864">
        <v>1</v>
      </c>
      <c r="M864">
        <v>1</v>
      </c>
      <c r="N864">
        <v>1</v>
      </c>
      <c r="U864">
        <v>1</v>
      </c>
      <c r="W864">
        <v>1</v>
      </c>
      <c r="X864" t="s">
        <v>3174</v>
      </c>
      <c r="Y864">
        <v>1</v>
      </c>
      <c r="Z864">
        <v>1</v>
      </c>
      <c r="AA864">
        <v>5</v>
      </c>
      <c r="AD864" t="s">
        <v>202</v>
      </c>
      <c r="AE864">
        <v>1</v>
      </c>
      <c r="AF864">
        <v>1</v>
      </c>
      <c r="AG864">
        <v>1</v>
      </c>
      <c r="AH864">
        <v>1</v>
      </c>
      <c r="AI864">
        <v>1</v>
      </c>
      <c r="AJ864">
        <v>2</v>
      </c>
      <c r="AK864" t="s">
        <v>6290</v>
      </c>
      <c r="AL864">
        <v>1</v>
      </c>
      <c r="AM864">
        <v>2</v>
      </c>
      <c r="AN864">
        <v>1</v>
      </c>
      <c r="AO864">
        <v>2</v>
      </c>
      <c r="AP864">
        <v>1</v>
      </c>
      <c r="AQ864">
        <v>1</v>
      </c>
      <c r="AR864" t="s">
        <v>6291</v>
      </c>
      <c r="AS864">
        <v>2</v>
      </c>
      <c r="AT864">
        <v>2</v>
      </c>
      <c r="AU864">
        <v>1</v>
      </c>
      <c r="AV864">
        <v>1</v>
      </c>
      <c r="AW864">
        <v>7</v>
      </c>
      <c r="AX864">
        <v>1</v>
      </c>
      <c r="AY864">
        <v>1</v>
      </c>
      <c r="BE864">
        <v>1</v>
      </c>
      <c r="BF864">
        <v>2</v>
      </c>
      <c r="BG864">
        <v>1</v>
      </c>
      <c r="BH864">
        <v>2</v>
      </c>
      <c r="BI864">
        <v>1</v>
      </c>
      <c r="BJ864">
        <v>0</v>
      </c>
      <c r="BM864">
        <v>1</v>
      </c>
      <c r="BN864">
        <v>1</v>
      </c>
      <c r="BO864">
        <v>3</v>
      </c>
      <c r="BP864">
        <v>1</v>
      </c>
      <c r="BQ864">
        <v>3.5</v>
      </c>
      <c r="BR864">
        <v>1</v>
      </c>
      <c r="BS864">
        <v>1</v>
      </c>
      <c r="BT864">
        <v>4</v>
      </c>
      <c r="BV864">
        <v>2</v>
      </c>
      <c r="BX864">
        <v>0</v>
      </c>
      <c r="BZ864">
        <v>0</v>
      </c>
      <c r="CB864">
        <v>0</v>
      </c>
      <c r="CD864">
        <v>2</v>
      </c>
      <c r="CJ864">
        <v>2</v>
      </c>
      <c r="CK864">
        <v>2</v>
      </c>
      <c r="CL864">
        <v>3</v>
      </c>
      <c r="CM864">
        <v>1</v>
      </c>
      <c r="CR864">
        <v>2</v>
      </c>
      <c r="CS864">
        <v>5</v>
      </c>
      <c r="CT864">
        <v>1</v>
      </c>
      <c r="CU864">
        <v>1</v>
      </c>
      <c r="CV864" t="s">
        <v>336</v>
      </c>
      <c r="CW864">
        <v>678</v>
      </c>
      <c r="CX864">
        <v>11.3</v>
      </c>
      <c r="CY864">
        <v>2</v>
      </c>
      <c r="CZ864">
        <v>1</v>
      </c>
      <c r="DA864" t="s">
        <v>945</v>
      </c>
      <c r="DC864">
        <v>1</v>
      </c>
      <c r="DD864">
        <v>1</v>
      </c>
      <c r="DE864">
        <v>3</v>
      </c>
      <c r="DN864" t="s">
        <v>5092</v>
      </c>
      <c r="DO864" t="s">
        <v>5092</v>
      </c>
      <c r="DP864" t="s">
        <v>3178</v>
      </c>
      <c r="DQ864" t="s">
        <v>202</v>
      </c>
      <c r="DR864" t="s">
        <v>202</v>
      </c>
      <c r="DT864">
        <v>1</v>
      </c>
      <c r="DV864">
        <v>1</v>
      </c>
      <c r="DW864">
        <v>0</v>
      </c>
      <c r="DX864">
        <v>5</v>
      </c>
      <c r="DY864">
        <v>2</v>
      </c>
      <c r="DZ864">
        <v>1</v>
      </c>
      <c r="EA864">
        <v>20</v>
      </c>
      <c r="EB864">
        <f>IF(EA864&gt;=30,1,IF(EA864&gt;=20,2,IF(EA864&gt;=15,3,IF(EA864&gt;=10,4,IF(EA864&gt;=5,5,IF(EA864&gt;0,6,0))))))</f>
        <v>2</v>
      </c>
      <c r="EC864">
        <v>2</v>
      </c>
      <c r="EE864">
        <v>1</v>
      </c>
      <c r="EF864">
        <v>2</v>
      </c>
      <c r="EH864">
        <v>1</v>
      </c>
      <c r="EI864">
        <v>1</v>
      </c>
      <c r="EL864">
        <v>3</v>
      </c>
      <c r="EM864">
        <v>1</v>
      </c>
      <c r="EN864">
        <v>2</v>
      </c>
      <c r="EO864">
        <v>2</v>
      </c>
      <c r="EP864">
        <v>1</v>
      </c>
      <c r="EQ864">
        <v>2</v>
      </c>
      <c r="ER864">
        <v>1</v>
      </c>
      <c r="EZ864">
        <v>1</v>
      </c>
      <c r="FA864">
        <v>3</v>
      </c>
      <c r="FD864">
        <v>1</v>
      </c>
      <c r="FG864">
        <v>0</v>
      </c>
      <c r="FH864" t="s">
        <v>3179</v>
      </c>
      <c r="FI864">
        <v>1</v>
      </c>
      <c r="FJ864" t="s">
        <v>204</v>
      </c>
      <c r="FK864">
        <v>1</v>
      </c>
      <c r="FL864">
        <v>12</v>
      </c>
      <c r="FM864">
        <v>12</v>
      </c>
      <c r="FN864">
        <v>20</v>
      </c>
      <c r="FO864" t="s">
        <v>2220</v>
      </c>
      <c r="FP864">
        <v>0.5</v>
      </c>
      <c r="FQ864" t="s">
        <v>3287</v>
      </c>
      <c r="FR864" t="s">
        <v>3189</v>
      </c>
      <c r="FS864">
        <v>0</v>
      </c>
      <c r="FT864">
        <v>1</v>
      </c>
      <c r="FU864" t="s">
        <v>2221</v>
      </c>
      <c r="FV864" t="s">
        <v>4754</v>
      </c>
      <c r="FW864">
        <v>0</v>
      </c>
      <c r="FX864">
        <v>1</v>
      </c>
      <c r="FY864">
        <v>0</v>
      </c>
      <c r="FZ864">
        <v>0</v>
      </c>
      <c r="GA864">
        <v>39021</v>
      </c>
      <c r="GB864">
        <v>133</v>
      </c>
      <c r="GC864">
        <v>293.3909774</v>
      </c>
      <c r="GD864" t="s">
        <v>2407</v>
      </c>
      <c r="GE864">
        <v>1</v>
      </c>
      <c r="HG864" t="s">
        <v>202</v>
      </c>
      <c r="HJ864">
        <v>0</v>
      </c>
    </row>
    <row r="865" spans="1:218" x14ac:dyDescent="0.3">
      <c r="A865">
        <v>1290</v>
      </c>
      <c r="B865" t="s">
        <v>3854</v>
      </c>
      <c r="C865" t="s">
        <v>6318</v>
      </c>
      <c r="D865" t="s">
        <v>265</v>
      </c>
      <c r="E865">
        <v>1</v>
      </c>
      <c r="F865" t="s">
        <v>202</v>
      </c>
      <c r="H865">
        <v>1</v>
      </c>
      <c r="M865">
        <v>3</v>
      </c>
      <c r="N865">
        <v>1</v>
      </c>
      <c r="U865">
        <v>1</v>
      </c>
      <c r="W865">
        <v>1</v>
      </c>
      <c r="X865" t="s">
        <v>3174</v>
      </c>
      <c r="Y865">
        <v>1</v>
      </c>
      <c r="Z865">
        <v>1</v>
      </c>
      <c r="AA865">
        <v>1</v>
      </c>
      <c r="AD865" t="s">
        <v>3174</v>
      </c>
      <c r="AE865">
        <v>1</v>
      </c>
      <c r="AF865">
        <v>1</v>
      </c>
      <c r="AG865">
        <v>1</v>
      </c>
      <c r="AH865">
        <v>1</v>
      </c>
      <c r="AI865">
        <v>1</v>
      </c>
      <c r="AJ865">
        <v>1</v>
      </c>
      <c r="AK865" t="s">
        <v>6319</v>
      </c>
      <c r="AL865">
        <v>1</v>
      </c>
      <c r="AM865">
        <v>2</v>
      </c>
      <c r="AN865">
        <v>1</v>
      </c>
      <c r="AO865">
        <v>2</v>
      </c>
      <c r="AP865">
        <v>2</v>
      </c>
      <c r="AQ865">
        <v>1</v>
      </c>
      <c r="AR865" t="s">
        <v>6320</v>
      </c>
      <c r="AS865">
        <v>2</v>
      </c>
      <c r="AT865">
        <v>1</v>
      </c>
      <c r="AU865">
        <v>1</v>
      </c>
      <c r="AV865">
        <v>2</v>
      </c>
      <c r="AW865">
        <v>7</v>
      </c>
      <c r="AX865">
        <v>1</v>
      </c>
      <c r="AY865">
        <v>5</v>
      </c>
      <c r="BE865">
        <v>1</v>
      </c>
      <c r="BF865">
        <v>2</v>
      </c>
      <c r="BG865">
        <v>1</v>
      </c>
      <c r="BH865">
        <v>2</v>
      </c>
      <c r="BI865">
        <v>1</v>
      </c>
      <c r="BJ865">
        <v>1</v>
      </c>
      <c r="BK865">
        <v>1</v>
      </c>
      <c r="BL865">
        <v>1</v>
      </c>
      <c r="BM865">
        <v>1</v>
      </c>
      <c r="BN865">
        <v>1</v>
      </c>
      <c r="BO865">
        <v>3</v>
      </c>
      <c r="BP865">
        <v>1</v>
      </c>
      <c r="BQ865">
        <v>21</v>
      </c>
      <c r="BR865">
        <v>4</v>
      </c>
      <c r="BS865">
        <v>1</v>
      </c>
      <c r="BT865">
        <v>3</v>
      </c>
      <c r="BV865">
        <v>0</v>
      </c>
      <c r="BX865">
        <v>0</v>
      </c>
      <c r="BZ865">
        <v>1</v>
      </c>
      <c r="CB865">
        <v>0</v>
      </c>
      <c r="CD865">
        <v>1</v>
      </c>
      <c r="CF865">
        <v>1</v>
      </c>
      <c r="CJ865">
        <v>1</v>
      </c>
      <c r="CK865">
        <v>1</v>
      </c>
      <c r="CL865">
        <v>-98</v>
      </c>
      <c r="CM865">
        <v>-98</v>
      </c>
      <c r="CR865">
        <v>2</v>
      </c>
      <c r="CS865">
        <v>-98</v>
      </c>
      <c r="CT865">
        <v>1</v>
      </c>
      <c r="CU865">
        <v>1</v>
      </c>
      <c r="CV865" t="s">
        <v>3229</v>
      </c>
      <c r="CW865">
        <v>574</v>
      </c>
      <c r="CX865">
        <v>9.57</v>
      </c>
      <c r="CY865">
        <v>2</v>
      </c>
      <c r="CZ865">
        <v>1</v>
      </c>
      <c r="DA865" t="s">
        <v>4962</v>
      </c>
      <c r="DC865">
        <v>1</v>
      </c>
      <c r="DD865">
        <v>1</v>
      </c>
      <c r="DE865">
        <v>35</v>
      </c>
      <c r="DN865" t="s">
        <v>5141</v>
      </c>
      <c r="DO865" t="s">
        <v>5141</v>
      </c>
      <c r="DP865" t="s">
        <v>3178</v>
      </c>
      <c r="DQ865" t="s">
        <v>202</v>
      </c>
      <c r="DR865" t="s">
        <v>202</v>
      </c>
      <c r="DT865">
        <v>1</v>
      </c>
      <c r="DV865">
        <v>1</v>
      </c>
      <c r="DW865">
        <v>0</v>
      </c>
      <c r="DX865">
        <v>1</v>
      </c>
      <c r="DY865">
        <v>2</v>
      </c>
      <c r="DZ865">
        <v>1</v>
      </c>
      <c r="EA865">
        <v>10</v>
      </c>
      <c r="EB865">
        <f>IF(EA865&gt;=30,1,IF(EA865&gt;=20,2,IF(EA865&gt;=15,3,IF(EA865&gt;=10,4,IF(EA865&gt;=5,5,IF(EA865&gt;0,6,0))))))</f>
        <v>4</v>
      </c>
      <c r="EC865">
        <v>2</v>
      </c>
      <c r="EE865">
        <v>10</v>
      </c>
      <c r="EF865">
        <v>2</v>
      </c>
      <c r="EH865">
        <v>10</v>
      </c>
      <c r="EI865">
        <v>1</v>
      </c>
      <c r="EL865">
        <v>1</v>
      </c>
      <c r="EM865">
        <v>4</v>
      </c>
      <c r="EN865">
        <v>2</v>
      </c>
      <c r="EO865">
        <v>2</v>
      </c>
      <c r="EP865">
        <v>1</v>
      </c>
      <c r="EQ865">
        <v>2</v>
      </c>
      <c r="ER865">
        <v>1</v>
      </c>
      <c r="EZ865">
        <v>1</v>
      </c>
      <c r="FA865">
        <v>1</v>
      </c>
      <c r="FD865">
        <v>1</v>
      </c>
      <c r="FG865">
        <v>0</v>
      </c>
      <c r="FH865" t="s">
        <v>3179</v>
      </c>
      <c r="FI865">
        <v>1</v>
      </c>
      <c r="FJ865" t="s">
        <v>204</v>
      </c>
      <c r="FK865">
        <v>10</v>
      </c>
      <c r="FL865">
        <v>12</v>
      </c>
      <c r="FM865">
        <v>12</v>
      </c>
      <c r="FN865">
        <v>10</v>
      </c>
      <c r="FO865" t="s">
        <v>2206</v>
      </c>
      <c r="FP865">
        <v>7.5</v>
      </c>
      <c r="FQ865" t="s">
        <v>3287</v>
      </c>
      <c r="FR865" t="s">
        <v>3189</v>
      </c>
      <c r="FS865">
        <v>0</v>
      </c>
      <c r="FT865">
        <v>1</v>
      </c>
      <c r="FU865" t="s">
        <v>2221</v>
      </c>
      <c r="FV865" t="s">
        <v>4754</v>
      </c>
      <c r="FW865">
        <v>0</v>
      </c>
      <c r="FX865">
        <v>1</v>
      </c>
      <c r="FY865">
        <v>0</v>
      </c>
      <c r="FZ865">
        <v>0</v>
      </c>
      <c r="GA865">
        <v>856</v>
      </c>
      <c r="GB865">
        <v>9</v>
      </c>
      <c r="GC865">
        <v>95.111111100000002</v>
      </c>
      <c r="GD865" t="s">
        <v>2407</v>
      </c>
      <c r="GE865">
        <v>1</v>
      </c>
      <c r="HG865" t="s">
        <v>202</v>
      </c>
      <c r="HJ865">
        <v>0</v>
      </c>
    </row>
    <row r="866" spans="1:218" x14ac:dyDescent="0.3">
      <c r="A866">
        <v>541</v>
      </c>
      <c r="B866" t="s">
        <v>3339</v>
      </c>
      <c r="C866" t="s">
        <v>5928</v>
      </c>
      <c r="D866" t="s">
        <v>194</v>
      </c>
      <c r="E866">
        <v>1</v>
      </c>
      <c r="F866" t="s">
        <v>202</v>
      </c>
      <c r="H866">
        <v>1</v>
      </c>
      <c r="M866">
        <v>1</v>
      </c>
      <c r="N866">
        <v>1</v>
      </c>
      <c r="U866">
        <v>1</v>
      </c>
      <c r="W866">
        <v>1</v>
      </c>
      <c r="X866" t="s">
        <v>3174</v>
      </c>
      <c r="Y866">
        <v>1</v>
      </c>
      <c r="Z866">
        <v>1</v>
      </c>
      <c r="AA866">
        <v>1</v>
      </c>
      <c r="AD866" t="s">
        <v>202</v>
      </c>
      <c r="AE866">
        <v>1</v>
      </c>
      <c r="AF866">
        <v>1</v>
      </c>
      <c r="AG866">
        <v>1</v>
      </c>
      <c r="AH866">
        <v>2</v>
      </c>
      <c r="AI866">
        <v>2</v>
      </c>
      <c r="AJ866">
        <v>2</v>
      </c>
      <c r="AK866" t="s">
        <v>5929</v>
      </c>
      <c r="AL866">
        <v>1</v>
      </c>
      <c r="AM866">
        <v>1</v>
      </c>
      <c r="AN866">
        <v>1</v>
      </c>
      <c r="AO866">
        <v>2</v>
      </c>
      <c r="AP866">
        <v>1</v>
      </c>
      <c r="AQ866">
        <v>1</v>
      </c>
      <c r="AR866" t="s">
        <v>5930</v>
      </c>
      <c r="AS866">
        <v>1</v>
      </c>
      <c r="AT866">
        <v>1</v>
      </c>
      <c r="AU866">
        <v>1</v>
      </c>
      <c r="AV866">
        <v>1</v>
      </c>
      <c r="AW866">
        <v>7</v>
      </c>
      <c r="AX866">
        <v>1</v>
      </c>
      <c r="AY866">
        <v>1</v>
      </c>
      <c r="BE866">
        <v>1</v>
      </c>
      <c r="BF866">
        <v>1</v>
      </c>
      <c r="BG866">
        <v>1</v>
      </c>
      <c r="BH866">
        <v>1</v>
      </c>
      <c r="BI866">
        <v>1</v>
      </c>
      <c r="BJ866">
        <v>0</v>
      </c>
      <c r="BM866">
        <v>1</v>
      </c>
      <c r="BN866">
        <v>1</v>
      </c>
      <c r="BO866">
        <v>4</v>
      </c>
      <c r="BP866">
        <v>1</v>
      </c>
      <c r="BQ866">
        <v>20</v>
      </c>
      <c r="BR866">
        <v>3</v>
      </c>
      <c r="BS866">
        <v>1</v>
      </c>
      <c r="BT866">
        <v>3</v>
      </c>
      <c r="BV866">
        <v>1</v>
      </c>
      <c r="BX866">
        <v>0</v>
      </c>
      <c r="BZ866">
        <v>0</v>
      </c>
      <c r="CB866">
        <v>0</v>
      </c>
      <c r="CD866">
        <v>2</v>
      </c>
      <c r="CJ866">
        <v>1</v>
      </c>
      <c r="CK866">
        <v>1</v>
      </c>
      <c r="CL866">
        <v>5</v>
      </c>
      <c r="CM866">
        <v>1</v>
      </c>
      <c r="CR866">
        <v>2</v>
      </c>
      <c r="CS866">
        <v>-98</v>
      </c>
      <c r="CT866">
        <v>1</v>
      </c>
      <c r="CU866">
        <v>2</v>
      </c>
      <c r="CV866" t="s">
        <v>931</v>
      </c>
      <c r="CW866">
        <v>845</v>
      </c>
      <c r="CX866">
        <v>14.08</v>
      </c>
      <c r="CY866">
        <v>2</v>
      </c>
      <c r="CZ866">
        <v>1</v>
      </c>
      <c r="DA866" t="s">
        <v>3996</v>
      </c>
      <c r="DC866">
        <v>1</v>
      </c>
      <c r="DD866">
        <v>1</v>
      </c>
      <c r="DE866">
        <v>17</v>
      </c>
      <c r="DN866" t="s">
        <v>3912</v>
      </c>
      <c r="DO866" t="s">
        <v>3912</v>
      </c>
      <c r="DP866" t="s">
        <v>3178</v>
      </c>
      <c r="DQ866" t="s">
        <v>202</v>
      </c>
      <c r="DR866" t="s">
        <v>202</v>
      </c>
      <c r="DT866">
        <v>1</v>
      </c>
      <c r="DV866">
        <v>1</v>
      </c>
      <c r="DW866">
        <v>0</v>
      </c>
      <c r="DX866">
        <v>1</v>
      </c>
      <c r="DY866">
        <v>2</v>
      </c>
      <c r="DZ866">
        <v>-97</v>
      </c>
      <c r="EB866">
        <v>4</v>
      </c>
      <c r="EC866">
        <v>-97</v>
      </c>
      <c r="EF866">
        <v>2</v>
      </c>
      <c r="EH866">
        <v>2</v>
      </c>
      <c r="EI866">
        <v>1</v>
      </c>
      <c r="EL866">
        <v>1</v>
      </c>
      <c r="EM866">
        <v>3</v>
      </c>
      <c r="EN866">
        <v>2</v>
      </c>
      <c r="EO866">
        <v>2</v>
      </c>
      <c r="EP866">
        <v>2</v>
      </c>
      <c r="EZ866">
        <v>1</v>
      </c>
      <c r="FA866">
        <v>1</v>
      </c>
      <c r="FD866">
        <v>5</v>
      </c>
      <c r="FG866">
        <v>0</v>
      </c>
      <c r="FH866" t="s">
        <v>3179</v>
      </c>
      <c r="FI866">
        <v>1</v>
      </c>
      <c r="FJ866" t="s">
        <v>204</v>
      </c>
      <c r="FK866">
        <v>2</v>
      </c>
      <c r="FL866">
        <v>12</v>
      </c>
      <c r="FM866">
        <v>12</v>
      </c>
      <c r="FN866">
        <v>12.5</v>
      </c>
      <c r="FO866" t="s">
        <v>2206</v>
      </c>
      <c r="FP866">
        <v>3.5</v>
      </c>
      <c r="FQ866" t="s">
        <v>3287</v>
      </c>
      <c r="FR866" t="s">
        <v>3189</v>
      </c>
      <c r="FS866">
        <v>0</v>
      </c>
      <c r="FT866">
        <v>0</v>
      </c>
      <c r="FU866" t="s">
        <v>2207</v>
      </c>
      <c r="FV866" t="s">
        <v>2207</v>
      </c>
      <c r="FW866">
        <v>0</v>
      </c>
      <c r="FX866">
        <v>1</v>
      </c>
      <c r="FY866">
        <v>0</v>
      </c>
      <c r="FZ866">
        <v>0</v>
      </c>
      <c r="GA866">
        <v>4862</v>
      </c>
      <c r="GB866">
        <v>19</v>
      </c>
      <c r="GC866">
        <v>255.8947368</v>
      </c>
      <c r="GD866" t="s">
        <v>2407</v>
      </c>
      <c r="GE866">
        <v>1</v>
      </c>
      <c r="HG866" t="s">
        <v>202</v>
      </c>
      <c r="HJ866">
        <v>0</v>
      </c>
    </row>
    <row r="867" spans="1:218" x14ac:dyDescent="0.3">
      <c r="A867">
        <v>542</v>
      </c>
      <c r="B867" t="s">
        <v>3279</v>
      </c>
      <c r="C867" t="s">
        <v>5931</v>
      </c>
      <c r="D867" t="s">
        <v>212</v>
      </c>
      <c r="E867">
        <v>1</v>
      </c>
      <c r="F867" t="s">
        <v>202</v>
      </c>
      <c r="H867">
        <v>1</v>
      </c>
      <c r="M867">
        <v>1</v>
      </c>
      <c r="N867">
        <v>1</v>
      </c>
      <c r="U867">
        <v>1</v>
      </c>
      <c r="W867">
        <v>1</v>
      </c>
      <c r="X867" t="s">
        <v>3174</v>
      </c>
      <c r="Y867">
        <v>1</v>
      </c>
      <c r="Z867">
        <v>1</v>
      </c>
      <c r="AA867">
        <v>1</v>
      </c>
      <c r="AD867" t="s">
        <v>202</v>
      </c>
      <c r="AE867">
        <v>1</v>
      </c>
      <c r="AF867">
        <v>1</v>
      </c>
      <c r="AG867">
        <v>1</v>
      </c>
      <c r="AH867">
        <v>1</v>
      </c>
      <c r="AI867">
        <v>1</v>
      </c>
      <c r="AJ867">
        <v>1</v>
      </c>
      <c r="AK867" t="s">
        <v>5932</v>
      </c>
      <c r="AL867">
        <v>1</v>
      </c>
      <c r="AM867">
        <v>1</v>
      </c>
      <c r="AN867">
        <v>1</v>
      </c>
      <c r="AO867">
        <v>2</v>
      </c>
      <c r="AP867">
        <v>2</v>
      </c>
      <c r="AQ867">
        <v>1</v>
      </c>
      <c r="AR867" t="s">
        <v>5933</v>
      </c>
      <c r="AS867">
        <v>3</v>
      </c>
      <c r="AT867">
        <v>1</v>
      </c>
      <c r="AU867">
        <v>1</v>
      </c>
      <c r="AV867">
        <v>2</v>
      </c>
      <c r="AW867">
        <v>7</v>
      </c>
      <c r="AX867">
        <v>1</v>
      </c>
      <c r="AY867">
        <v>5</v>
      </c>
      <c r="BE867">
        <v>1</v>
      </c>
      <c r="BF867">
        <v>1</v>
      </c>
      <c r="BG867">
        <v>1</v>
      </c>
      <c r="BH867">
        <v>1</v>
      </c>
      <c r="BI867">
        <v>1</v>
      </c>
      <c r="BJ867">
        <v>0</v>
      </c>
      <c r="BM867">
        <v>1</v>
      </c>
      <c r="BN867">
        <v>1</v>
      </c>
      <c r="BO867">
        <v>3</v>
      </c>
      <c r="BP867">
        <v>1</v>
      </c>
      <c r="BQ867">
        <v>8</v>
      </c>
      <c r="BR867">
        <v>6</v>
      </c>
      <c r="BS867">
        <v>1</v>
      </c>
      <c r="BT867">
        <v>2</v>
      </c>
      <c r="BV867">
        <v>0</v>
      </c>
      <c r="BX867">
        <v>0</v>
      </c>
      <c r="BZ867">
        <v>0</v>
      </c>
      <c r="CB867">
        <v>0</v>
      </c>
      <c r="CD867">
        <v>0</v>
      </c>
      <c r="CF867">
        <v>2</v>
      </c>
      <c r="CJ867">
        <v>1</v>
      </c>
      <c r="CK867">
        <v>2</v>
      </c>
      <c r="CL867">
        <v>4</v>
      </c>
      <c r="CM867">
        <v>1</v>
      </c>
      <c r="CR867">
        <v>2</v>
      </c>
      <c r="CS867">
        <v>-98</v>
      </c>
      <c r="CT867">
        <v>1</v>
      </c>
      <c r="CU867">
        <v>2</v>
      </c>
      <c r="CV867" t="s">
        <v>5934</v>
      </c>
      <c r="CW867">
        <v>796</v>
      </c>
      <c r="CX867">
        <v>13.27</v>
      </c>
      <c r="CY867">
        <v>2</v>
      </c>
      <c r="CZ867">
        <v>1</v>
      </c>
      <c r="DA867" t="s">
        <v>601</v>
      </c>
      <c r="DC867">
        <v>1</v>
      </c>
      <c r="DD867">
        <v>1</v>
      </c>
      <c r="DE867">
        <v>2</v>
      </c>
      <c r="DN867" t="s">
        <v>3912</v>
      </c>
      <c r="DO867" t="s">
        <v>3912</v>
      </c>
      <c r="DP867" t="s">
        <v>3178</v>
      </c>
      <c r="DQ867" t="s">
        <v>202</v>
      </c>
      <c r="DR867" t="s">
        <v>202</v>
      </c>
      <c r="DT867">
        <v>1</v>
      </c>
      <c r="DV867">
        <v>1</v>
      </c>
      <c r="DW867">
        <v>0</v>
      </c>
      <c r="DX867">
        <v>1</v>
      </c>
      <c r="DY867">
        <v>2</v>
      </c>
      <c r="DZ867">
        <v>-97</v>
      </c>
      <c r="EB867">
        <v>5</v>
      </c>
      <c r="EC867">
        <v>2</v>
      </c>
      <c r="EE867">
        <v>10</v>
      </c>
      <c r="EF867">
        <v>2</v>
      </c>
      <c r="EH867">
        <v>2</v>
      </c>
      <c r="EI867">
        <v>1</v>
      </c>
      <c r="EL867">
        <v>2</v>
      </c>
      <c r="EM867">
        <v>3</v>
      </c>
      <c r="EN867">
        <v>2</v>
      </c>
      <c r="EO867">
        <v>2</v>
      </c>
      <c r="EP867">
        <v>2</v>
      </c>
      <c r="EZ867">
        <v>1</v>
      </c>
      <c r="FA867">
        <v>1</v>
      </c>
      <c r="FD867">
        <v>2</v>
      </c>
      <c r="FG867">
        <v>0</v>
      </c>
      <c r="FH867" t="s">
        <v>3179</v>
      </c>
      <c r="FI867">
        <v>1</v>
      </c>
      <c r="FJ867" t="s">
        <v>204</v>
      </c>
      <c r="FK867">
        <v>10</v>
      </c>
      <c r="FL867">
        <v>12</v>
      </c>
      <c r="FM867">
        <v>12</v>
      </c>
      <c r="FN867">
        <v>7.5</v>
      </c>
      <c r="FO867" t="s">
        <v>2212</v>
      </c>
      <c r="FP867">
        <v>3.5</v>
      </c>
      <c r="FQ867" t="s">
        <v>3287</v>
      </c>
      <c r="FR867" t="s">
        <v>3189</v>
      </c>
      <c r="FS867">
        <v>0</v>
      </c>
      <c r="FT867">
        <v>0</v>
      </c>
      <c r="FU867" t="s">
        <v>2207</v>
      </c>
      <c r="FV867" t="s">
        <v>2207</v>
      </c>
      <c r="FW867">
        <v>0</v>
      </c>
      <c r="FX867">
        <v>1</v>
      </c>
      <c r="FY867">
        <v>0</v>
      </c>
      <c r="FZ867">
        <v>0</v>
      </c>
      <c r="GA867">
        <v>59048</v>
      </c>
      <c r="GB867">
        <v>201</v>
      </c>
      <c r="GC867">
        <v>293.7711443</v>
      </c>
      <c r="GD867" t="s">
        <v>2407</v>
      </c>
      <c r="GE867">
        <v>1</v>
      </c>
      <c r="HG867" t="s">
        <v>202</v>
      </c>
      <c r="HJ867">
        <v>0</v>
      </c>
    </row>
    <row r="868" spans="1:218" x14ac:dyDescent="0.3">
      <c r="A868">
        <v>543</v>
      </c>
      <c r="B868" t="s">
        <v>3183</v>
      </c>
      <c r="C868" t="s">
        <v>5935</v>
      </c>
      <c r="D868" t="s">
        <v>212</v>
      </c>
      <c r="E868">
        <v>1</v>
      </c>
      <c r="F868" t="s">
        <v>202</v>
      </c>
      <c r="H868">
        <v>1</v>
      </c>
      <c r="M868">
        <v>1</v>
      </c>
      <c r="N868">
        <v>1</v>
      </c>
      <c r="U868">
        <v>1</v>
      </c>
      <c r="W868">
        <v>1</v>
      </c>
      <c r="X868" t="s">
        <v>3174</v>
      </c>
      <c r="Y868">
        <v>1</v>
      </c>
      <c r="Z868">
        <v>1</v>
      </c>
      <c r="AA868">
        <v>8</v>
      </c>
      <c r="AD868" t="s">
        <v>202</v>
      </c>
      <c r="AE868">
        <v>1</v>
      </c>
      <c r="AF868">
        <v>1</v>
      </c>
      <c r="AG868">
        <v>1</v>
      </c>
      <c r="AH868">
        <v>1</v>
      </c>
      <c r="AI868">
        <v>2</v>
      </c>
      <c r="AJ868">
        <v>2</v>
      </c>
      <c r="AK868" t="s">
        <v>5936</v>
      </c>
      <c r="AL868">
        <v>1</v>
      </c>
      <c r="AM868">
        <v>1</v>
      </c>
      <c r="AN868">
        <v>1</v>
      </c>
      <c r="AO868">
        <v>2</v>
      </c>
      <c r="AP868">
        <v>2</v>
      </c>
      <c r="AQ868">
        <v>1</v>
      </c>
      <c r="AR868" t="s">
        <v>5937</v>
      </c>
      <c r="AS868">
        <v>2</v>
      </c>
      <c r="AT868">
        <v>1</v>
      </c>
      <c r="AU868">
        <v>1</v>
      </c>
      <c r="AV868">
        <v>2</v>
      </c>
      <c r="AW868">
        <v>7</v>
      </c>
      <c r="AX868">
        <v>1</v>
      </c>
      <c r="AY868">
        <v>4</v>
      </c>
      <c r="BE868">
        <v>1</v>
      </c>
      <c r="BF868">
        <v>1</v>
      </c>
      <c r="BG868">
        <v>1</v>
      </c>
      <c r="BH868">
        <v>1</v>
      </c>
      <c r="BI868">
        <v>1</v>
      </c>
      <c r="BJ868">
        <v>1</v>
      </c>
      <c r="BK868">
        <v>1</v>
      </c>
      <c r="BL868">
        <v>1</v>
      </c>
      <c r="BM868">
        <v>1</v>
      </c>
      <c r="BN868">
        <v>1</v>
      </c>
      <c r="BO868">
        <v>4</v>
      </c>
      <c r="BP868">
        <v>1</v>
      </c>
      <c r="BQ868">
        <v>8</v>
      </c>
      <c r="BR868">
        <v>3</v>
      </c>
      <c r="BS868">
        <v>1</v>
      </c>
      <c r="BT868">
        <v>4</v>
      </c>
      <c r="BV868">
        <v>2</v>
      </c>
      <c r="BX868">
        <v>0</v>
      </c>
      <c r="BZ868">
        <v>0</v>
      </c>
      <c r="CB868">
        <v>0</v>
      </c>
      <c r="CD868">
        <v>2</v>
      </c>
      <c r="CJ868">
        <v>1</v>
      </c>
      <c r="CK868">
        <v>2</v>
      </c>
      <c r="CL868">
        <v>6</v>
      </c>
      <c r="CM868">
        <v>1</v>
      </c>
      <c r="CR868">
        <v>2</v>
      </c>
      <c r="CS868">
        <v>5</v>
      </c>
      <c r="CT868">
        <v>1</v>
      </c>
      <c r="CU868">
        <v>1</v>
      </c>
      <c r="CV868" t="s">
        <v>824</v>
      </c>
      <c r="CW868">
        <v>789</v>
      </c>
      <c r="CX868">
        <v>13.15</v>
      </c>
      <c r="CY868">
        <v>2</v>
      </c>
      <c r="CZ868">
        <v>1</v>
      </c>
      <c r="DA868" t="s">
        <v>1260</v>
      </c>
      <c r="DC868">
        <v>1</v>
      </c>
      <c r="DD868">
        <v>1</v>
      </c>
      <c r="DE868">
        <v>4</v>
      </c>
      <c r="DN868" t="s">
        <v>3912</v>
      </c>
      <c r="DO868" t="s">
        <v>3912</v>
      </c>
      <c r="DP868" t="s">
        <v>3178</v>
      </c>
      <c r="DQ868" t="s">
        <v>202</v>
      </c>
      <c r="DR868" t="s">
        <v>5084</v>
      </c>
      <c r="DT868">
        <v>1</v>
      </c>
      <c r="DV868">
        <v>1</v>
      </c>
      <c r="DW868">
        <v>0</v>
      </c>
      <c r="DX868">
        <v>8</v>
      </c>
      <c r="DY868">
        <v>2</v>
      </c>
      <c r="DZ868">
        <v>1</v>
      </c>
      <c r="EA868">
        <v>10</v>
      </c>
      <c r="EB868">
        <f>IF(EA868&gt;=30,1,IF(EA868&gt;=20,2,IF(EA868&gt;=15,3,IF(EA868&gt;=10,4,IF(EA868&gt;=5,5,IF(EA868&gt;0,6,0))))))</f>
        <v>4</v>
      </c>
      <c r="EC868">
        <v>2</v>
      </c>
      <c r="EE868">
        <v>7</v>
      </c>
      <c r="EF868">
        <v>2</v>
      </c>
      <c r="EH868">
        <v>5</v>
      </c>
      <c r="EI868">
        <v>2</v>
      </c>
      <c r="EJ868">
        <v>1</v>
      </c>
      <c r="EK868">
        <v>2</v>
      </c>
      <c r="EL868">
        <v>1</v>
      </c>
      <c r="EM868">
        <v>3</v>
      </c>
      <c r="EN868">
        <v>2</v>
      </c>
      <c r="EO868">
        <v>2</v>
      </c>
      <c r="EP868">
        <v>2</v>
      </c>
      <c r="EZ868">
        <v>1</v>
      </c>
      <c r="FA868">
        <v>1</v>
      </c>
      <c r="FD868">
        <v>5</v>
      </c>
      <c r="FG868">
        <v>1</v>
      </c>
      <c r="FH868" t="s">
        <v>3179</v>
      </c>
      <c r="FI868">
        <v>1</v>
      </c>
      <c r="FJ868" t="s">
        <v>204</v>
      </c>
      <c r="FK868">
        <v>7</v>
      </c>
      <c r="FL868">
        <v>12</v>
      </c>
      <c r="FM868">
        <v>2</v>
      </c>
      <c r="FN868">
        <v>10</v>
      </c>
      <c r="FO868" t="s">
        <v>2206</v>
      </c>
      <c r="FP868">
        <v>3.5</v>
      </c>
      <c r="FQ868" t="s">
        <v>3287</v>
      </c>
      <c r="FR868" t="s">
        <v>3189</v>
      </c>
      <c r="FS868">
        <v>0</v>
      </c>
      <c r="FT868">
        <v>0</v>
      </c>
      <c r="FU868" t="s">
        <v>2207</v>
      </c>
      <c r="FV868" t="s">
        <v>2207</v>
      </c>
      <c r="FW868">
        <v>0</v>
      </c>
      <c r="FX868">
        <v>1</v>
      </c>
      <c r="FY868">
        <v>0</v>
      </c>
      <c r="FZ868">
        <v>0</v>
      </c>
      <c r="GA868">
        <v>37408</v>
      </c>
      <c r="GB868">
        <v>127</v>
      </c>
      <c r="GC868">
        <v>294.55118110000001</v>
      </c>
      <c r="GD868" t="s">
        <v>2407</v>
      </c>
      <c r="GE868">
        <v>0.1666667</v>
      </c>
      <c r="HG868" t="s">
        <v>202</v>
      </c>
      <c r="HJ868">
        <v>0</v>
      </c>
    </row>
    <row r="869" spans="1:218" x14ac:dyDescent="0.3">
      <c r="A869">
        <v>547</v>
      </c>
      <c r="B869" t="s">
        <v>3183</v>
      </c>
      <c r="C869" t="s">
        <v>5938</v>
      </c>
      <c r="D869" t="s">
        <v>212</v>
      </c>
      <c r="E869">
        <v>1</v>
      </c>
      <c r="F869" t="s">
        <v>202</v>
      </c>
      <c r="H869">
        <v>1</v>
      </c>
      <c r="M869">
        <v>1</v>
      </c>
      <c r="N869">
        <v>1</v>
      </c>
      <c r="U869">
        <v>1</v>
      </c>
      <c r="W869">
        <v>1</v>
      </c>
      <c r="X869" t="s">
        <v>3174</v>
      </c>
      <c r="Y869">
        <v>1</v>
      </c>
      <c r="Z869">
        <v>1</v>
      </c>
      <c r="AA869">
        <v>4</v>
      </c>
      <c r="AD869" t="s">
        <v>202</v>
      </c>
      <c r="AE869">
        <v>1</v>
      </c>
      <c r="AF869">
        <v>1</v>
      </c>
      <c r="AG869">
        <v>1</v>
      </c>
      <c r="AH869">
        <v>1</v>
      </c>
      <c r="AI869">
        <v>1</v>
      </c>
      <c r="AJ869">
        <v>1</v>
      </c>
      <c r="AK869" t="s">
        <v>5939</v>
      </c>
      <c r="AL869">
        <v>1</v>
      </c>
      <c r="AM869">
        <v>1</v>
      </c>
      <c r="AN869">
        <v>1</v>
      </c>
      <c r="AO869">
        <v>2</v>
      </c>
      <c r="AP869">
        <v>1</v>
      </c>
      <c r="AQ869">
        <v>1</v>
      </c>
      <c r="AR869" t="s">
        <v>5940</v>
      </c>
      <c r="AS869">
        <v>1</v>
      </c>
      <c r="AT869">
        <v>1</v>
      </c>
      <c r="AU869">
        <v>1</v>
      </c>
      <c r="AV869">
        <v>2</v>
      </c>
      <c r="AW869">
        <v>7</v>
      </c>
      <c r="AX869">
        <v>7</v>
      </c>
      <c r="AY869">
        <v>6</v>
      </c>
      <c r="BE869">
        <v>1</v>
      </c>
      <c r="BF869">
        <v>1</v>
      </c>
      <c r="BG869">
        <v>1</v>
      </c>
      <c r="BH869">
        <v>1</v>
      </c>
      <c r="BI869">
        <v>1</v>
      </c>
      <c r="BJ869">
        <v>0</v>
      </c>
      <c r="BM869">
        <v>4</v>
      </c>
      <c r="BN869">
        <v>1</v>
      </c>
      <c r="BO869">
        <v>3</v>
      </c>
      <c r="BP869">
        <v>1</v>
      </c>
      <c r="BQ869">
        <v>1</v>
      </c>
      <c r="BR869">
        <v>-97</v>
      </c>
      <c r="BS869">
        <v>1</v>
      </c>
      <c r="BT869">
        <v>2</v>
      </c>
      <c r="BV869">
        <v>0</v>
      </c>
      <c r="BX869">
        <v>0</v>
      </c>
      <c r="BZ869">
        <v>0</v>
      </c>
      <c r="CB869">
        <v>0</v>
      </c>
      <c r="CD869">
        <v>2</v>
      </c>
      <c r="CJ869">
        <v>2</v>
      </c>
      <c r="CK869">
        <v>2</v>
      </c>
      <c r="CL869">
        <v>4</v>
      </c>
      <c r="CM869">
        <v>1</v>
      </c>
      <c r="CR869">
        <v>2</v>
      </c>
      <c r="CS869">
        <v>2</v>
      </c>
      <c r="CT869">
        <v>1</v>
      </c>
      <c r="CU869">
        <v>1</v>
      </c>
      <c r="CV869" t="s">
        <v>5941</v>
      </c>
      <c r="CW869">
        <v>878</v>
      </c>
      <c r="CX869">
        <v>14.63</v>
      </c>
      <c r="CY869">
        <v>2</v>
      </c>
      <c r="CZ869">
        <v>1</v>
      </c>
      <c r="DA869" t="s">
        <v>275</v>
      </c>
      <c r="DC869">
        <v>1</v>
      </c>
      <c r="DD869">
        <v>1</v>
      </c>
      <c r="DE869">
        <v>4</v>
      </c>
      <c r="DN869" t="s">
        <v>3912</v>
      </c>
      <c r="DO869" t="s">
        <v>3912</v>
      </c>
      <c r="DP869" t="s">
        <v>3178</v>
      </c>
      <c r="DQ869" t="s">
        <v>202</v>
      </c>
      <c r="DR869" t="s">
        <v>202</v>
      </c>
      <c r="DT869">
        <v>1</v>
      </c>
      <c r="DV869">
        <v>1</v>
      </c>
      <c r="DW869">
        <v>0</v>
      </c>
      <c r="DX869">
        <v>4</v>
      </c>
      <c r="DY869">
        <v>2</v>
      </c>
      <c r="DZ869">
        <v>-97</v>
      </c>
      <c r="EB869">
        <v>3</v>
      </c>
      <c r="EC869">
        <v>2</v>
      </c>
      <c r="EE869">
        <v>12</v>
      </c>
      <c r="EF869">
        <v>2</v>
      </c>
      <c r="EH869">
        <v>10</v>
      </c>
      <c r="EI869">
        <v>4</v>
      </c>
      <c r="EL869">
        <v>1</v>
      </c>
      <c r="EM869">
        <v>3</v>
      </c>
      <c r="EN869">
        <v>2</v>
      </c>
      <c r="EO869">
        <v>2</v>
      </c>
      <c r="EP869">
        <v>2</v>
      </c>
      <c r="EZ869">
        <v>1</v>
      </c>
      <c r="FA869">
        <v>1</v>
      </c>
      <c r="FD869">
        <v>1</v>
      </c>
      <c r="FG869">
        <v>0</v>
      </c>
      <c r="FH869" t="s">
        <v>3179</v>
      </c>
      <c r="FI869">
        <v>1</v>
      </c>
      <c r="FJ869" t="s">
        <v>204</v>
      </c>
      <c r="FK869">
        <v>12</v>
      </c>
      <c r="FL869">
        <v>12</v>
      </c>
      <c r="FM869">
        <v>0</v>
      </c>
      <c r="FN869">
        <v>17.5</v>
      </c>
      <c r="FO869" t="s">
        <v>2206</v>
      </c>
      <c r="FP869">
        <v>3.5</v>
      </c>
      <c r="FQ869" t="s">
        <v>3287</v>
      </c>
      <c r="FR869" t="s">
        <v>3189</v>
      </c>
      <c r="FS869">
        <v>0</v>
      </c>
      <c r="FT869">
        <v>0</v>
      </c>
      <c r="FU869" t="s">
        <v>2207</v>
      </c>
      <c r="FV869" t="s">
        <v>2207</v>
      </c>
      <c r="FW869">
        <v>0</v>
      </c>
      <c r="FX869">
        <v>1</v>
      </c>
      <c r="FY869">
        <v>0</v>
      </c>
      <c r="FZ869">
        <v>0</v>
      </c>
      <c r="GA869">
        <v>37408</v>
      </c>
      <c r="GB869">
        <v>127</v>
      </c>
      <c r="GC869">
        <v>294.55118110000001</v>
      </c>
      <c r="GD869" t="s">
        <v>2407</v>
      </c>
      <c r="GE869">
        <v>0</v>
      </c>
      <c r="HG869" t="s">
        <v>202</v>
      </c>
      <c r="HJ869">
        <v>0</v>
      </c>
    </row>
    <row r="870" spans="1:218" hidden="1" x14ac:dyDescent="0.3">
      <c r="A870">
        <v>553</v>
      </c>
      <c r="B870" t="s">
        <v>3279</v>
      </c>
      <c r="C870" t="s">
        <v>5942</v>
      </c>
      <c r="D870" t="s">
        <v>212</v>
      </c>
      <c r="E870">
        <v>1</v>
      </c>
      <c r="F870" t="s">
        <v>202</v>
      </c>
      <c r="H870">
        <v>1</v>
      </c>
      <c r="M870">
        <v>1</v>
      </c>
      <c r="N870">
        <v>1</v>
      </c>
      <c r="U870">
        <v>1</v>
      </c>
      <c r="W870">
        <v>1</v>
      </c>
      <c r="X870" t="s">
        <v>3174</v>
      </c>
      <c r="Y870">
        <v>1</v>
      </c>
      <c r="Z870">
        <v>1</v>
      </c>
      <c r="AA870">
        <v>1</v>
      </c>
      <c r="AD870" t="s">
        <v>202</v>
      </c>
      <c r="AE870">
        <v>1</v>
      </c>
      <c r="AF870">
        <v>1</v>
      </c>
      <c r="AG870">
        <v>1</v>
      </c>
      <c r="AH870">
        <v>2</v>
      </c>
      <c r="AI870">
        <v>2</v>
      </c>
      <c r="AJ870">
        <v>2</v>
      </c>
      <c r="AK870" t="s">
        <v>5943</v>
      </c>
      <c r="AL870">
        <v>1</v>
      </c>
      <c r="AM870">
        <v>1</v>
      </c>
      <c r="AN870">
        <v>1</v>
      </c>
      <c r="AO870">
        <v>2</v>
      </c>
      <c r="AP870">
        <v>2</v>
      </c>
      <c r="AQ870">
        <v>2</v>
      </c>
      <c r="AR870" t="s">
        <v>5944</v>
      </c>
      <c r="AS870">
        <v>1</v>
      </c>
      <c r="AT870">
        <v>1</v>
      </c>
      <c r="AU870">
        <v>1</v>
      </c>
      <c r="AV870">
        <v>1</v>
      </c>
      <c r="AW870">
        <v>6</v>
      </c>
      <c r="AX870">
        <v>7</v>
      </c>
      <c r="AY870">
        <v>2</v>
      </c>
      <c r="AZ870">
        <v>6</v>
      </c>
      <c r="BA870">
        <v>3</v>
      </c>
      <c r="BB870">
        <v>1</v>
      </c>
      <c r="BC870">
        <v>5</v>
      </c>
      <c r="BD870">
        <v>4</v>
      </c>
      <c r="BE870">
        <v>1</v>
      </c>
      <c r="BF870">
        <v>2</v>
      </c>
      <c r="BG870">
        <v>1</v>
      </c>
      <c r="BH870">
        <v>2</v>
      </c>
      <c r="BI870">
        <v>1</v>
      </c>
      <c r="BJ870">
        <v>1</v>
      </c>
      <c r="BK870">
        <v>1</v>
      </c>
      <c r="BL870">
        <v>1</v>
      </c>
      <c r="BM870">
        <v>3</v>
      </c>
      <c r="BN870">
        <v>1</v>
      </c>
      <c r="BO870">
        <v>2</v>
      </c>
      <c r="BP870">
        <v>1</v>
      </c>
      <c r="BQ870">
        <v>15</v>
      </c>
      <c r="BR870">
        <v>1</v>
      </c>
      <c r="BS870">
        <v>1</v>
      </c>
      <c r="BT870">
        <v>4</v>
      </c>
      <c r="BV870">
        <v>0</v>
      </c>
      <c r="BX870">
        <v>0</v>
      </c>
      <c r="BZ870">
        <v>3</v>
      </c>
      <c r="CB870">
        <v>0</v>
      </c>
      <c r="CD870">
        <v>2</v>
      </c>
      <c r="CJ870">
        <v>1</v>
      </c>
      <c r="CK870">
        <v>2</v>
      </c>
      <c r="CL870">
        <v>3</v>
      </c>
      <c r="CM870">
        <v>7</v>
      </c>
      <c r="CR870">
        <v>2</v>
      </c>
      <c r="CS870">
        <v>-98</v>
      </c>
      <c r="CT870">
        <v>1</v>
      </c>
      <c r="CU870">
        <v>2</v>
      </c>
      <c r="CV870" t="s">
        <v>5945</v>
      </c>
      <c r="CW870">
        <v>860</v>
      </c>
      <c r="CX870">
        <v>14.33</v>
      </c>
      <c r="CY870">
        <v>2</v>
      </c>
      <c r="CZ870">
        <v>1</v>
      </c>
      <c r="DA870" t="s">
        <v>729</v>
      </c>
      <c r="DC870">
        <v>1</v>
      </c>
      <c r="DD870">
        <v>1</v>
      </c>
      <c r="DE870">
        <v>2</v>
      </c>
      <c r="DN870" t="s">
        <v>3912</v>
      </c>
      <c r="DO870" t="s">
        <v>3912</v>
      </c>
      <c r="DP870" t="s">
        <v>3178</v>
      </c>
      <c r="DQ870" t="s">
        <v>202</v>
      </c>
      <c r="DR870" t="s">
        <v>202</v>
      </c>
      <c r="DT870">
        <v>1</v>
      </c>
      <c r="DV870">
        <v>1</v>
      </c>
      <c r="DW870">
        <v>0</v>
      </c>
      <c r="DX870">
        <v>1</v>
      </c>
      <c r="DY870">
        <v>2</v>
      </c>
      <c r="DZ870">
        <v>1</v>
      </c>
      <c r="EA870">
        <v>20</v>
      </c>
      <c r="EB870">
        <f>IF(EA870&gt;=30,1,IF(EA870&gt;=20,2,IF(EA870&gt;=15,3,IF(EA870&gt;=10,4,IF(EA870&gt;=5,5,IF(EA870&gt;0,6,0))))))</f>
        <v>2</v>
      </c>
      <c r="EC870">
        <v>-97</v>
      </c>
      <c r="EF870">
        <v>2</v>
      </c>
      <c r="EH870">
        <v>2</v>
      </c>
      <c r="EI870">
        <v>2</v>
      </c>
      <c r="EJ870">
        <v>1</v>
      </c>
      <c r="EK870">
        <v>2</v>
      </c>
      <c r="EL870">
        <v>1</v>
      </c>
      <c r="EM870">
        <v>2</v>
      </c>
      <c r="EN870">
        <v>2</v>
      </c>
      <c r="EO870">
        <v>-97</v>
      </c>
      <c r="EP870">
        <v>1</v>
      </c>
      <c r="EQ870">
        <v>2</v>
      </c>
      <c r="ER870">
        <v>1</v>
      </c>
      <c r="EZ870">
        <v>2</v>
      </c>
      <c r="FE870">
        <v>3</v>
      </c>
      <c r="FG870">
        <v>1</v>
      </c>
      <c r="FH870" t="s">
        <v>3179</v>
      </c>
      <c r="FI870">
        <v>1</v>
      </c>
      <c r="FJ870" t="s">
        <v>204</v>
      </c>
      <c r="FK870">
        <v>2</v>
      </c>
      <c r="FL870">
        <v>12</v>
      </c>
      <c r="FM870">
        <v>2</v>
      </c>
      <c r="FN870">
        <v>20</v>
      </c>
      <c r="FO870" t="s">
        <v>2206</v>
      </c>
      <c r="FP870">
        <v>1.5</v>
      </c>
      <c r="FQ870" t="s">
        <v>3287</v>
      </c>
      <c r="FR870" t="s">
        <v>3189</v>
      </c>
      <c r="FS870">
        <v>0</v>
      </c>
      <c r="FT870">
        <v>1</v>
      </c>
      <c r="FU870" t="s">
        <v>2221</v>
      </c>
      <c r="FV870" t="s">
        <v>4754</v>
      </c>
      <c r="FW870">
        <v>1</v>
      </c>
      <c r="FX870">
        <v>0</v>
      </c>
      <c r="FY870">
        <v>1</v>
      </c>
      <c r="FZ870">
        <v>0</v>
      </c>
      <c r="GA870">
        <v>59048</v>
      </c>
      <c r="GB870">
        <v>201</v>
      </c>
      <c r="GC870">
        <v>293.7711443</v>
      </c>
      <c r="GD870" t="s">
        <v>2407</v>
      </c>
      <c r="GE870">
        <v>0.1666667</v>
      </c>
      <c r="HG870" t="s">
        <v>202</v>
      </c>
      <c r="HI870">
        <v>1</v>
      </c>
      <c r="HJ870">
        <v>1</v>
      </c>
    </row>
    <row r="871" spans="1:218" x14ac:dyDescent="0.3">
      <c r="A871">
        <v>556</v>
      </c>
      <c r="B871" t="s">
        <v>3225</v>
      </c>
      <c r="C871" t="s">
        <v>3351</v>
      </c>
      <c r="D871" t="s">
        <v>212</v>
      </c>
      <c r="E871">
        <v>1</v>
      </c>
      <c r="F871" t="s">
        <v>202</v>
      </c>
      <c r="H871">
        <v>1</v>
      </c>
      <c r="M871">
        <v>1</v>
      </c>
      <c r="N871">
        <v>1</v>
      </c>
      <c r="U871">
        <v>1</v>
      </c>
      <c r="W871">
        <v>1</v>
      </c>
      <c r="X871" t="s">
        <v>3174</v>
      </c>
      <c r="Y871">
        <v>1</v>
      </c>
      <c r="Z871">
        <v>1</v>
      </c>
      <c r="AA871">
        <v>4</v>
      </c>
      <c r="AD871" t="s">
        <v>202</v>
      </c>
      <c r="AE871">
        <v>1</v>
      </c>
      <c r="AF871">
        <v>1</v>
      </c>
      <c r="AG871">
        <v>1</v>
      </c>
      <c r="AH871">
        <v>1</v>
      </c>
      <c r="AI871">
        <v>1</v>
      </c>
      <c r="AJ871">
        <v>2</v>
      </c>
      <c r="AK871" t="s">
        <v>5946</v>
      </c>
      <c r="AL871">
        <v>1</v>
      </c>
      <c r="AM871">
        <v>1</v>
      </c>
      <c r="AN871">
        <v>1</v>
      </c>
      <c r="AO871">
        <v>2</v>
      </c>
      <c r="AP871">
        <v>1</v>
      </c>
      <c r="AQ871">
        <v>2</v>
      </c>
      <c r="AR871" t="s">
        <v>5947</v>
      </c>
      <c r="AS871">
        <v>1</v>
      </c>
      <c r="AT871">
        <v>1</v>
      </c>
      <c r="AU871">
        <v>1</v>
      </c>
      <c r="AV871">
        <v>1</v>
      </c>
      <c r="AW871">
        <v>7</v>
      </c>
      <c r="AX871">
        <v>-97</v>
      </c>
      <c r="AY871">
        <v>1</v>
      </c>
      <c r="BE871">
        <v>1</v>
      </c>
      <c r="BF871">
        <v>1</v>
      </c>
      <c r="BG871">
        <v>1</v>
      </c>
      <c r="BH871">
        <v>1</v>
      </c>
      <c r="BI871">
        <v>1</v>
      </c>
      <c r="BJ871">
        <v>0</v>
      </c>
      <c r="BM871">
        <v>1</v>
      </c>
      <c r="BN871">
        <v>1</v>
      </c>
      <c r="BO871">
        <v>3</v>
      </c>
      <c r="BP871">
        <v>1</v>
      </c>
      <c r="BQ871">
        <v>13</v>
      </c>
      <c r="BR871">
        <v>1</v>
      </c>
      <c r="BS871">
        <v>1</v>
      </c>
      <c r="BT871">
        <v>1</v>
      </c>
      <c r="BV871">
        <v>0</v>
      </c>
      <c r="BX871">
        <v>0</v>
      </c>
      <c r="BZ871">
        <v>0</v>
      </c>
      <c r="CB871">
        <v>0</v>
      </c>
      <c r="CD871">
        <v>1</v>
      </c>
      <c r="CJ871">
        <v>1</v>
      </c>
      <c r="CK871">
        <v>2</v>
      </c>
      <c r="CL871">
        <v>4</v>
      </c>
      <c r="CM871">
        <v>1</v>
      </c>
      <c r="CR871">
        <v>2</v>
      </c>
      <c r="CS871">
        <v>1</v>
      </c>
      <c r="CT871">
        <v>1</v>
      </c>
      <c r="CU871">
        <v>2</v>
      </c>
      <c r="CV871" t="s">
        <v>2874</v>
      </c>
      <c r="CW871">
        <v>818</v>
      </c>
      <c r="CX871">
        <v>13.63</v>
      </c>
      <c r="CY871">
        <v>2</v>
      </c>
      <c r="CZ871">
        <v>1</v>
      </c>
      <c r="DA871" t="s">
        <v>3980</v>
      </c>
      <c r="DC871">
        <v>1</v>
      </c>
      <c r="DD871">
        <v>1</v>
      </c>
      <c r="DE871">
        <v>3</v>
      </c>
      <c r="DN871" t="s">
        <v>3912</v>
      </c>
      <c r="DO871" t="s">
        <v>3912</v>
      </c>
      <c r="DP871" t="s">
        <v>3178</v>
      </c>
      <c r="DQ871" t="s">
        <v>202</v>
      </c>
      <c r="DR871" t="s">
        <v>202</v>
      </c>
      <c r="DT871">
        <v>1</v>
      </c>
      <c r="DV871">
        <v>1</v>
      </c>
      <c r="DW871">
        <v>0</v>
      </c>
      <c r="DX871">
        <v>4</v>
      </c>
      <c r="DY871">
        <v>2</v>
      </c>
      <c r="DZ871">
        <v>1</v>
      </c>
      <c r="EA871">
        <v>7</v>
      </c>
      <c r="EB871">
        <f>IF(EA871&gt;=30,1,IF(EA871&gt;=20,2,IF(EA871&gt;=15,3,IF(EA871&gt;=10,4,IF(EA871&gt;=5,5,IF(EA871&gt;0,6,0))))))</f>
        <v>5</v>
      </c>
      <c r="EC871">
        <v>2</v>
      </c>
      <c r="EE871">
        <v>7</v>
      </c>
      <c r="EF871">
        <v>2</v>
      </c>
      <c r="EH871">
        <v>7</v>
      </c>
      <c r="EI871">
        <v>1</v>
      </c>
      <c r="EL871">
        <v>1</v>
      </c>
      <c r="EM871">
        <v>4</v>
      </c>
      <c r="EN871">
        <v>2</v>
      </c>
      <c r="EO871">
        <v>2</v>
      </c>
      <c r="EP871">
        <v>2</v>
      </c>
      <c r="EZ871">
        <v>1</v>
      </c>
      <c r="FA871">
        <v>1</v>
      </c>
      <c r="FD871">
        <v>8</v>
      </c>
      <c r="FG871">
        <v>0</v>
      </c>
      <c r="FH871" t="s">
        <v>3179</v>
      </c>
      <c r="FI871">
        <v>1</v>
      </c>
      <c r="FJ871" t="s">
        <v>204</v>
      </c>
      <c r="FK871">
        <v>7</v>
      </c>
      <c r="FL871">
        <v>12</v>
      </c>
      <c r="FM871">
        <v>12</v>
      </c>
      <c r="FN871">
        <v>7</v>
      </c>
      <c r="FO871" t="s">
        <v>2206</v>
      </c>
      <c r="FP871">
        <v>7.5</v>
      </c>
      <c r="FQ871" t="s">
        <v>3287</v>
      </c>
      <c r="FR871" t="s">
        <v>3189</v>
      </c>
      <c r="FS871">
        <v>0</v>
      </c>
      <c r="FT871">
        <v>0</v>
      </c>
      <c r="FU871" t="s">
        <v>2207</v>
      </c>
      <c r="FV871" t="s">
        <v>2207</v>
      </c>
      <c r="FW871">
        <v>0</v>
      </c>
      <c r="FX871">
        <v>1</v>
      </c>
      <c r="FY871">
        <v>0</v>
      </c>
      <c r="FZ871">
        <v>0</v>
      </c>
      <c r="GA871">
        <v>39021</v>
      </c>
      <c r="GB871">
        <v>133</v>
      </c>
      <c r="GC871">
        <v>293.3909774</v>
      </c>
      <c r="GD871" t="s">
        <v>2407</v>
      </c>
      <c r="GE871">
        <v>1</v>
      </c>
      <c r="HG871" t="s">
        <v>202</v>
      </c>
      <c r="HJ871">
        <v>0</v>
      </c>
    </row>
    <row r="872" spans="1:218" x14ac:dyDescent="0.3">
      <c r="A872">
        <v>559</v>
      </c>
      <c r="B872" t="s">
        <v>3312</v>
      </c>
      <c r="C872" t="s">
        <v>5948</v>
      </c>
      <c r="D872" t="s">
        <v>212</v>
      </c>
      <c r="E872">
        <v>1</v>
      </c>
      <c r="F872" t="s">
        <v>202</v>
      </c>
      <c r="H872">
        <v>1</v>
      </c>
      <c r="M872">
        <v>1</v>
      </c>
      <c r="N872">
        <v>1</v>
      </c>
      <c r="U872">
        <v>1</v>
      </c>
      <c r="W872">
        <v>1</v>
      </c>
      <c r="X872" t="s">
        <v>3174</v>
      </c>
      <c r="Y872">
        <v>1</v>
      </c>
      <c r="Z872">
        <v>1</v>
      </c>
      <c r="AA872">
        <v>1</v>
      </c>
      <c r="AD872" t="s">
        <v>202</v>
      </c>
      <c r="AE872">
        <v>1</v>
      </c>
      <c r="AF872">
        <v>1</v>
      </c>
      <c r="AG872">
        <v>1</v>
      </c>
      <c r="AH872">
        <v>1</v>
      </c>
      <c r="AI872">
        <v>1</v>
      </c>
      <c r="AJ872">
        <v>1</v>
      </c>
      <c r="AK872" t="s">
        <v>5949</v>
      </c>
      <c r="AL872">
        <v>1</v>
      </c>
      <c r="AM872">
        <v>2</v>
      </c>
      <c r="AN872">
        <v>2</v>
      </c>
      <c r="AO872">
        <v>2</v>
      </c>
      <c r="AP872">
        <v>2</v>
      </c>
      <c r="AQ872">
        <v>2</v>
      </c>
      <c r="AR872" t="s">
        <v>5950</v>
      </c>
      <c r="AS872">
        <v>2</v>
      </c>
      <c r="AT872">
        <v>1</v>
      </c>
      <c r="AU872">
        <v>1</v>
      </c>
      <c r="AV872">
        <v>2</v>
      </c>
      <c r="AW872">
        <v>7</v>
      </c>
      <c r="AX872">
        <v>1</v>
      </c>
      <c r="AY872">
        <v>3</v>
      </c>
      <c r="BE872">
        <v>1</v>
      </c>
      <c r="BF872">
        <v>1</v>
      </c>
      <c r="BG872">
        <v>1</v>
      </c>
      <c r="BH872">
        <v>1</v>
      </c>
      <c r="BI872">
        <v>1</v>
      </c>
      <c r="BJ872">
        <v>0</v>
      </c>
      <c r="BM872">
        <v>1</v>
      </c>
      <c r="BN872">
        <v>1</v>
      </c>
      <c r="BO872">
        <v>3</v>
      </c>
      <c r="BP872">
        <v>1</v>
      </c>
      <c r="BQ872">
        <v>0.5</v>
      </c>
      <c r="BR872">
        <v>6</v>
      </c>
      <c r="BS872">
        <v>1</v>
      </c>
      <c r="BT872">
        <v>3</v>
      </c>
      <c r="BV872">
        <v>1</v>
      </c>
      <c r="BX872">
        <v>0</v>
      </c>
      <c r="BZ872">
        <v>1</v>
      </c>
      <c r="CB872">
        <v>1</v>
      </c>
      <c r="CJ872">
        <v>1</v>
      </c>
      <c r="CK872">
        <v>2</v>
      </c>
      <c r="CL872">
        <v>6</v>
      </c>
      <c r="CM872">
        <v>6</v>
      </c>
      <c r="CS872">
        <v>8</v>
      </c>
      <c r="CT872">
        <v>2</v>
      </c>
      <c r="CU872">
        <v>2</v>
      </c>
      <c r="CV872" t="s">
        <v>1352</v>
      </c>
      <c r="CW872">
        <v>1128</v>
      </c>
      <c r="CX872">
        <v>18.8</v>
      </c>
      <c r="CY872">
        <v>2</v>
      </c>
      <c r="CZ872">
        <v>1</v>
      </c>
      <c r="DA872" t="s">
        <v>5951</v>
      </c>
      <c r="DC872">
        <v>1</v>
      </c>
      <c r="DD872">
        <v>1</v>
      </c>
      <c r="DE872">
        <v>5</v>
      </c>
      <c r="DN872" t="s">
        <v>3912</v>
      </c>
      <c r="DO872" t="s">
        <v>3912</v>
      </c>
      <c r="DP872" t="s">
        <v>3178</v>
      </c>
      <c r="DQ872" t="s">
        <v>202</v>
      </c>
      <c r="DR872" t="s">
        <v>202</v>
      </c>
      <c r="DT872">
        <v>1</v>
      </c>
      <c r="DV872">
        <v>1</v>
      </c>
      <c r="DW872">
        <v>0</v>
      </c>
      <c r="DX872">
        <v>1</v>
      </c>
      <c r="DY872">
        <v>2</v>
      </c>
      <c r="DZ872">
        <v>-97</v>
      </c>
      <c r="EB872">
        <v>-97</v>
      </c>
      <c r="EC872">
        <v>1</v>
      </c>
      <c r="ED872">
        <v>6</v>
      </c>
      <c r="EF872">
        <v>-97</v>
      </c>
      <c r="EI872">
        <v>4</v>
      </c>
      <c r="EL872">
        <v>2</v>
      </c>
      <c r="EM872">
        <v>-97</v>
      </c>
      <c r="EN872">
        <v>-97</v>
      </c>
      <c r="EO872">
        <v>4</v>
      </c>
      <c r="EP872">
        <v>1</v>
      </c>
      <c r="EQ872">
        <v>1</v>
      </c>
      <c r="ER872">
        <v>2</v>
      </c>
      <c r="ES872">
        <v>1</v>
      </c>
      <c r="ET872">
        <v>3</v>
      </c>
      <c r="EU872">
        <f>IF(ET872&gt;=30,1,IF(ET872&gt;=20,2,IF(ET872&gt;=15,3,IF(ET872&gt;=10,4,IF(ET872&gt;=5,5,IF(ET872&gt;0,6,0))))))</f>
        <v>6</v>
      </c>
      <c r="EV872">
        <v>3</v>
      </c>
      <c r="EW872">
        <v>1</v>
      </c>
      <c r="EY872">
        <v>4</v>
      </c>
      <c r="EZ872">
        <v>1</v>
      </c>
      <c r="FA872">
        <v>-97</v>
      </c>
      <c r="FD872">
        <v>-97</v>
      </c>
      <c r="FG872">
        <v>0</v>
      </c>
      <c r="FH872" t="s">
        <v>3179</v>
      </c>
      <c r="FI872">
        <v>1</v>
      </c>
      <c r="FJ872" t="s">
        <v>204</v>
      </c>
      <c r="FK872">
        <v>0.5</v>
      </c>
      <c r="FL872">
        <v>6</v>
      </c>
      <c r="FM872">
        <v>0</v>
      </c>
      <c r="FN872">
        <v>20</v>
      </c>
      <c r="FO872" t="s">
        <v>2212</v>
      </c>
      <c r="FQ872" t="s">
        <v>202</v>
      </c>
      <c r="FR872" t="s">
        <v>3201</v>
      </c>
      <c r="FS872">
        <v>1</v>
      </c>
      <c r="FT872">
        <v>1</v>
      </c>
      <c r="FU872" t="s">
        <v>2213</v>
      </c>
      <c r="FV872" t="s">
        <v>3182</v>
      </c>
      <c r="FW872">
        <v>0</v>
      </c>
      <c r="FX872">
        <v>1</v>
      </c>
      <c r="FY872">
        <v>0</v>
      </c>
      <c r="FZ872">
        <v>0</v>
      </c>
      <c r="GA872">
        <v>20418</v>
      </c>
      <c r="GB872">
        <v>71</v>
      </c>
      <c r="GC872">
        <v>287.57746479999997</v>
      </c>
      <c r="GD872" t="s">
        <v>2407</v>
      </c>
      <c r="GE872">
        <v>0</v>
      </c>
      <c r="HG872" t="s">
        <v>202</v>
      </c>
      <c r="HJ872">
        <v>0</v>
      </c>
    </row>
    <row r="873" spans="1:218" x14ac:dyDescent="0.3">
      <c r="A873">
        <v>1368</v>
      </c>
      <c r="B873" t="s">
        <v>3279</v>
      </c>
      <c r="C873" t="s">
        <v>6350</v>
      </c>
      <c r="D873" t="s">
        <v>212</v>
      </c>
      <c r="E873">
        <v>1</v>
      </c>
      <c r="F873" t="s">
        <v>202</v>
      </c>
      <c r="H873">
        <v>1</v>
      </c>
      <c r="M873">
        <v>1</v>
      </c>
      <c r="N873">
        <v>1</v>
      </c>
      <c r="U873">
        <v>1</v>
      </c>
      <c r="W873">
        <v>2</v>
      </c>
      <c r="X873" t="s">
        <v>3174</v>
      </c>
      <c r="Y873">
        <v>1</v>
      </c>
      <c r="Z873">
        <v>1</v>
      </c>
      <c r="AA873">
        <v>1</v>
      </c>
      <c r="AD873" t="s">
        <v>202</v>
      </c>
      <c r="AE873">
        <v>1</v>
      </c>
      <c r="AF873">
        <v>1</v>
      </c>
      <c r="AG873">
        <v>1</v>
      </c>
      <c r="AH873">
        <v>2</v>
      </c>
      <c r="AI873">
        <v>1</v>
      </c>
      <c r="AJ873">
        <v>2</v>
      </c>
      <c r="AK873" t="s">
        <v>4779</v>
      </c>
      <c r="AL873">
        <v>1</v>
      </c>
      <c r="AM873">
        <v>2</v>
      </c>
      <c r="AN873">
        <v>1</v>
      </c>
      <c r="AO873">
        <v>2</v>
      </c>
      <c r="AP873">
        <v>1</v>
      </c>
      <c r="AQ873">
        <v>1</v>
      </c>
      <c r="AR873" t="s">
        <v>4780</v>
      </c>
      <c r="AS873">
        <v>2</v>
      </c>
      <c r="AT873">
        <v>1</v>
      </c>
      <c r="AU873">
        <v>2</v>
      </c>
      <c r="AV873">
        <v>2</v>
      </c>
      <c r="AW873">
        <v>7</v>
      </c>
      <c r="AX873">
        <v>1</v>
      </c>
      <c r="AY873">
        <v>6</v>
      </c>
      <c r="AZ873">
        <v>4</v>
      </c>
      <c r="BA873">
        <v>2</v>
      </c>
      <c r="BB873">
        <v>1</v>
      </c>
      <c r="BC873">
        <v>3</v>
      </c>
      <c r="BD873">
        <v>5</v>
      </c>
      <c r="BE873">
        <v>1</v>
      </c>
      <c r="BF873">
        <v>2</v>
      </c>
      <c r="BG873">
        <v>1</v>
      </c>
      <c r="BH873">
        <v>2</v>
      </c>
      <c r="BI873">
        <v>1</v>
      </c>
      <c r="BJ873">
        <v>1</v>
      </c>
      <c r="BK873">
        <v>1</v>
      </c>
      <c r="BL873">
        <v>1</v>
      </c>
      <c r="BM873">
        <v>1</v>
      </c>
      <c r="BN873">
        <v>1</v>
      </c>
      <c r="BO873">
        <v>3</v>
      </c>
      <c r="BP873">
        <v>1</v>
      </c>
      <c r="BQ873">
        <v>40</v>
      </c>
      <c r="BR873">
        <v>2</v>
      </c>
      <c r="BS873">
        <v>1</v>
      </c>
      <c r="BT873">
        <v>2</v>
      </c>
      <c r="BU873">
        <v>2</v>
      </c>
      <c r="BV873">
        <v>0</v>
      </c>
      <c r="BW873">
        <v>2</v>
      </c>
      <c r="BX873">
        <v>0</v>
      </c>
      <c r="BY873">
        <v>2</v>
      </c>
      <c r="BZ873">
        <v>0</v>
      </c>
      <c r="CA873">
        <v>2</v>
      </c>
      <c r="CB873">
        <v>0</v>
      </c>
      <c r="CC873">
        <v>2</v>
      </c>
      <c r="CD873">
        <v>0</v>
      </c>
      <c r="CE873">
        <v>2</v>
      </c>
      <c r="CF873">
        <v>0</v>
      </c>
      <c r="CG873">
        <v>2</v>
      </c>
      <c r="CH873">
        <v>2</v>
      </c>
      <c r="CI873">
        <v>2</v>
      </c>
      <c r="CJ873">
        <v>1</v>
      </c>
      <c r="CK873">
        <v>1</v>
      </c>
      <c r="CL873">
        <v>4</v>
      </c>
      <c r="CM873">
        <v>1</v>
      </c>
      <c r="CR873">
        <v>2</v>
      </c>
      <c r="CS873">
        <v>6</v>
      </c>
      <c r="CT873">
        <v>1</v>
      </c>
      <c r="CU873">
        <v>1</v>
      </c>
      <c r="CV873" t="s">
        <v>1653</v>
      </c>
      <c r="CW873">
        <v>587</v>
      </c>
      <c r="CX873">
        <v>9.7799999999999994</v>
      </c>
      <c r="CY873">
        <v>2</v>
      </c>
      <c r="CZ873">
        <v>1</v>
      </c>
      <c r="DA873" t="s">
        <v>243</v>
      </c>
      <c r="DC873">
        <v>1</v>
      </c>
      <c r="DD873">
        <v>1</v>
      </c>
      <c r="DE873">
        <v>2</v>
      </c>
      <c r="DN873" t="s">
        <v>5240</v>
      </c>
      <c r="DO873" t="s">
        <v>5240</v>
      </c>
      <c r="DP873" t="s">
        <v>3178</v>
      </c>
      <c r="DQ873" t="s">
        <v>202</v>
      </c>
      <c r="DR873" t="s">
        <v>202</v>
      </c>
      <c r="DT873">
        <v>1</v>
      </c>
      <c r="DV873">
        <v>1</v>
      </c>
      <c r="DW873">
        <v>0</v>
      </c>
      <c r="DX873">
        <v>1</v>
      </c>
      <c r="DY873">
        <v>2</v>
      </c>
      <c r="DZ873">
        <v>1</v>
      </c>
      <c r="EA873">
        <v>28</v>
      </c>
      <c r="EB873">
        <f>IF(EA873&gt;=30,1,IF(EA873&gt;=20,2,IF(EA873&gt;=15,3,IF(EA873&gt;=10,4,IF(EA873&gt;=5,5,IF(EA873&gt;0,6,0))))))</f>
        <v>2</v>
      </c>
      <c r="EC873">
        <v>2</v>
      </c>
      <c r="EE873">
        <v>18</v>
      </c>
      <c r="EF873">
        <v>2</v>
      </c>
      <c r="EH873">
        <v>18</v>
      </c>
      <c r="EI873">
        <v>1</v>
      </c>
      <c r="EL873">
        <v>1</v>
      </c>
      <c r="EM873">
        <v>4</v>
      </c>
      <c r="EN873">
        <v>1</v>
      </c>
      <c r="EO873">
        <v>2</v>
      </c>
      <c r="EP873">
        <v>1</v>
      </c>
      <c r="EQ873">
        <v>2</v>
      </c>
      <c r="ER873">
        <v>1</v>
      </c>
      <c r="EZ873">
        <v>1</v>
      </c>
      <c r="FA873">
        <v>2</v>
      </c>
      <c r="FB873">
        <v>1</v>
      </c>
      <c r="FC873">
        <v>1</v>
      </c>
      <c r="FD873">
        <v>1</v>
      </c>
      <c r="FG873">
        <v>0</v>
      </c>
      <c r="FH873" t="s">
        <v>3179</v>
      </c>
      <c r="FI873">
        <v>1</v>
      </c>
      <c r="FJ873" t="s">
        <v>204</v>
      </c>
      <c r="FK873">
        <v>18</v>
      </c>
      <c r="FL873">
        <v>12</v>
      </c>
      <c r="FM873">
        <v>12</v>
      </c>
      <c r="FN873">
        <v>28</v>
      </c>
      <c r="FO873" t="s">
        <v>2206</v>
      </c>
      <c r="FP873">
        <v>7.5</v>
      </c>
      <c r="FQ873" t="s">
        <v>3180</v>
      </c>
      <c r="FR873" t="s">
        <v>3189</v>
      </c>
      <c r="FS873">
        <v>0</v>
      </c>
      <c r="FT873">
        <v>1</v>
      </c>
      <c r="FU873" t="s">
        <v>2221</v>
      </c>
      <c r="FV873" t="s">
        <v>4754</v>
      </c>
      <c r="FW873">
        <v>0</v>
      </c>
      <c r="FX873">
        <v>1</v>
      </c>
      <c r="FY873">
        <v>0</v>
      </c>
      <c r="FZ873">
        <v>0</v>
      </c>
      <c r="GA873">
        <v>59048</v>
      </c>
      <c r="GB873">
        <v>201</v>
      </c>
      <c r="GC873">
        <v>293.7711443</v>
      </c>
      <c r="GD873" t="s">
        <v>2407</v>
      </c>
      <c r="GE873">
        <v>1</v>
      </c>
      <c r="HG873" t="s">
        <v>202</v>
      </c>
      <c r="HJ873">
        <v>0</v>
      </c>
    </row>
    <row r="874" spans="1:218" x14ac:dyDescent="0.3">
      <c r="A874">
        <v>1378</v>
      </c>
      <c r="B874" t="s">
        <v>3183</v>
      </c>
      <c r="C874" t="s">
        <v>6354</v>
      </c>
      <c r="D874" t="s">
        <v>212</v>
      </c>
      <c r="E874">
        <v>1</v>
      </c>
      <c r="F874" t="s">
        <v>202</v>
      </c>
      <c r="H874">
        <v>1</v>
      </c>
      <c r="M874">
        <v>1</v>
      </c>
      <c r="N874">
        <v>1</v>
      </c>
      <c r="U874">
        <v>1</v>
      </c>
      <c r="W874">
        <v>1</v>
      </c>
      <c r="X874" t="s">
        <v>3174</v>
      </c>
      <c r="Y874">
        <v>1</v>
      </c>
      <c r="Z874">
        <v>1</v>
      </c>
      <c r="AA874">
        <v>1</v>
      </c>
      <c r="AD874" t="s">
        <v>202</v>
      </c>
      <c r="AE874">
        <v>1</v>
      </c>
      <c r="AF874">
        <v>1</v>
      </c>
      <c r="AG874">
        <v>2</v>
      </c>
      <c r="AH874">
        <v>2</v>
      </c>
      <c r="AI874">
        <v>1</v>
      </c>
      <c r="AJ874">
        <v>2</v>
      </c>
      <c r="AK874" t="s">
        <v>6355</v>
      </c>
      <c r="AL874">
        <v>1</v>
      </c>
      <c r="AM874">
        <v>2</v>
      </c>
      <c r="AN874">
        <v>1</v>
      </c>
      <c r="AO874">
        <v>2</v>
      </c>
      <c r="AP874">
        <v>2</v>
      </c>
      <c r="AQ874">
        <v>2</v>
      </c>
      <c r="AR874" t="s">
        <v>6356</v>
      </c>
      <c r="AS874">
        <v>1</v>
      </c>
      <c r="AT874">
        <v>1</v>
      </c>
      <c r="AU874">
        <v>1</v>
      </c>
      <c r="AV874">
        <v>1</v>
      </c>
      <c r="AW874">
        <v>7</v>
      </c>
      <c r="AX874">
        <v>5</v>
      </c>
      <c r="AY874">
        <v>5</v>
      </c>
      <c r="BE874">
        <v>1</v>
      </c>
      <c r="BF874">
        <v>2</v>
      </c>
      <c r="BG874">
        <v>1</v>
      </c>
      <c r="BH874">
        <v>2</v>
      </c>
      <c r="BI874">
        <v>1</v>
      </c>
      <c r="BJ874">
        <v>1</v>
      </c>
      <c r="BK874">
        <v>1</v>
      </c>
      <c r="BL874">
        <v>1</v>
      </c>
      <c r="BM874">
        <v>1</v>
      </c>
      <c r="BN874">
        <v>1</v>
      </c>
      <c r="BO874">
        <v>3</v>
      </c>
      <c r="BP874">
        <v>1</v>
      </c>
      <c r="BQ874">
        <v>3</v>
      </c>
      <c r="BR874">
        <v>1</v>
      </c>
      <c r="BS874">
        <v>1</v>
      </c>
      <c r="BT874">
        <v>3</v>
      </c>
      <c r="BV874">
        <v>0</v>
      </c>
      <c r="BX874">
        <v>1</v>
      </c>
      <c r="BZ874">
        <v>0</v>
      </c>
      <c r="CB874">
        <v>0</v>
      </c>
      <c r="CD874">
        <v>2</v>
      </c>
      <c r="CJ874">
        <v>1</v>
      </c>
      <c r="CK874">
        <v>2</v>
      </c>
      <c r="CL874">
        <v>6</v>
      </c>
      <c r="CM874">
        <v>1</v>
      </c>
      <c r="CR874">
        <v>2</v>
      </c>
      <c r="CS874">
        <v>3</v>
      </c>
      <c r="CT874">
        <v>10</v>
      </c>
      <c r="CU874">
        <v>2</v>
      </c>
      <c r="CV874" t="s">
        <v>4559</v>
      </c>
      <c r="CW874">
        <v>702</v>
      </c>
      <c r="CX874">
        <v>11.7</v>
      </c>
      <c r="CY874">
        <v>2</v>
      </c>
      <c r="CZ874">
        <v>1</v>
      </c>
      <c r="DA874" t="s">
        <v>369</v>
      </c>
      <c r="DC874">
        <v>1</v>
      </c>
      <c r="DD874">
        <v>1</v>
      </c>
      <c r="DE874">
        <v>4</v>
      </c>
      <c r="DN874" t="s">
        <v>5277</v>
      </c>
      <c r="DO874" t="s">
        <v>5277</v>
      </c>
      <c r="DP874" t="s">
        <v>3178</v>
      </c>
      <c r="DQ874" t="s">
        <v>202</v>
      </c>
      <c r="DR874" t="s">
        <v>202</v>
      </c>
      <c r="DT874">
        <v>1</v>
      </c>
      <c r="DV874">
        <v>1</v>
      </c>
      <c r="DW874">
        <v>0</v>
      </c>
      <c r="DX874">
        <v>1</v>
      </c>
      <c r="DY874">
        <v>2</v>
      </c>
      <c r="DZ874">
        <v>-97</v>
      </c>
      <c r="EB874">
        <v>5</v>
      </c>
      <c r="EC874">
        <v>1</v>
      </c>
      <c r="ED874">
        <v>3</v>
      </c>
      <c r="EF874">
        <v>2</v>
      </c>
      <c r="EH874">
        <v>3</v>
      </c>
      <c r="EI874">
        <v>1</v>
      </c>
      <c r="EL874">
        <v>2</v>
      </c>
      <c r="EM874">
        <v>2</v>
      </c>
      <c r="EN874">
        <v>1</v>
      </c>
      <c r="EO874">
        <v>4</v>
      </c>
      <c r="EP874">
        <v>1</v>
      </c>
      <c r="EQ874">
        <v>1</v>
      </c>
      <c r="ER874">
        <v>1</v>
      </c>
      <c r="EZ874">
        <v>1</v>
      </c>
      <c r="FA874">
        <v>3</v>
      </c>
      <c r="FD874">
        <v>1</v>
      </c>
      <c r="FG874">
        <v>0</v>
      </c>
      <c r="FH874" t="s">
        <v>3179</v>
      </c>
      <c r="FI874">
        <v>1</v>
      </c>
      <c r="FJ874" t="s">
        <v>204</v>
      </c>
      <c r="FK874">
        <v>0.25</v>
      </c>
      <c r="FL874">
        <v>3</v>
      </c>
      <c r="FM874">
        <v>3</v>
      </c>
      <c r="FN874">
        <v>7.5</v>
      </c>
      <c r="FO874" t="s">
        <v>2212</v>
      </c>
      <c r="FP874">
        <v>1.5</v>
      </c>
      <c r="FQ874" t="s">
        <v>3180</v>
      </c>
      <c r="FR874" t="s">
        <v>3201</v>
      </c>
      <c r="FS874">
        <v>1</v>
      </c>
      <c r="FT874">
        <v>1</v>
      </c>
      <c r="FU874" t="s">
        <v>2221</v>
      </c>
      <c r="FV874" t="s">
        <v>3182</v>
      </c>
      <c r="FW874">
        <v>0</v>
      </c>
      <c r="FX874">
        <v>1</v>
      </c>
      <c r="FY874">
        <v>0</v>
      </c>
      <c r="FZ874">
        <v>0</v>
      </c>
      <c r="GA874">
        <v>37408</v>
      </c>
      <c r="GB874">
        <v>127</v>
      </c>
      <c r="GC874">
        <v>294.55118110000001</v>
      </c>
      <c r="GD874" t="s">
        <v>2407</v>
      </c>
      <c r="GE874">
        <v>1</v>
      </c>
      <c r="HG874" t="s">
        <v>202</v>
      </c>
      <c r="HJ874">
        <v>0</v>
      </c>
    </row>
    <row r="875" spans="1:218" x14ac:dyDescent="0.3">
      <c r="A875">
        <v>1440</v>
      </c>
      <c r="B875" t="s">
        <v>3225</v>
      </c>
      <c r="C875" t="s">
        <v>6394</v>
      </c>
      <c r="D875" t="s">
        <v>212</v>
      </c>
      <c r="E875">
        <v>1</v>
      </c>
      <c r="F875" t="s">
        <v>202</v>
      </c>
      <c r="H875">
        <v>1</v>
      </c>
      <c r="M875">
        <v>1</v>
      </c>
      <c r="N875">
        <v>1</v>
      </c>
      <c r="U875">
        <v>1</v>
      </c>
      <c r="W875">
        <v>1</v>
      </c>
      <c r="X875" t="s">
        <v>3174</v>
      </c>
      <c r="Y875">
        <v>1</v>
      </c>
      <c r="Z875">
        <v>1</v>
      </c>
      <c r="AA875">
        <v>1</v>
      </c>
      <c r="AD875" t="s">
        <v>202</v>
      </c>
      <c r="AE875">
        <v>1</v>
      </c>
      <c r="AF875">
        <v>1</v>
      </c>
      <c r="AG875">
        <v>1</v>
      </c>
      <c r="AH875">
        <v>1</v>
      </c>
      <c r="AI875">
        <v>1</v>
      </c>
      <c r="AJ875">
        <v>1</v>
      </c>
      <c r="AK875" t="s">
        <v>6395</v>
      </c>
      <c r="AL875">
        <v>1</v>
      </c>
      <c r="AM875">
        <v>1</v>
      </c>
      <c r="AN875">
        <v>1</v>
      </c>
      <c r="AO875">
        <v>2</v>
      </c>
      <c r="AP875">
        <v>2</v>
      </c>
      <c r="AQ875">
        <v>1</v>
      </c>
      <c r="AR875" t="s">
        <v>6396</v>
      </c>
      <c r="AS875">
        <v>2</v>
      </c>
      <c r="AT875">
        <v>1</v>
      </c>
      <c r="AU875">
        <v>1</v>
      </c>
      <c r="AV875">
        <v>1</v>
      </c>
      <c r="AW875">
        <v>7</v>
      </c>
      <c r="AX875">
        <v>1</v>
      </c>
      <c r="AY875">
        <v>3</v>
      </c>
      <c r="BE875">
        <v>1</v>
      </c>
      <c r="BF875">
        <v>2</v>
      </c>
      <c r="BG875">
        <v>1</v>
      </c>
      <c r="BH875">
        <v>2</v>
      </c>
      <c r="BI875">
        <v>1</v>
      </c>
      <c r="BJ875">
        <v>0</v>
      </c>
      <c r="BM875">
        <v>1</v>
      </c>
      <c r="BN875">
        <v>1</v>
      </c>
      <c r="BO875">
        <v>3</v>
      </c>
      <c r="BP875">
        <v>1</v>
      </c>
      <c r="BQ875">
        <v>6</v>
      </c>
      <c r="BR875">
        <v>6</v>
      </c>
      <c r="BS875">
        <v>1</v>
      </c>
      <c r="BT875">
        <v>2</v>
      </c>
      <c r="BV875">
        <v>0</v>
      </c>
      <c r="BX875">
        <v>0</v>
      </c>
      <c r="BZ875">
        <v>0</v>
      </c>
      <c r="CB875">
        <v>2</v>
      </c>
      <c r="CJ875">
        <v>1</v>
      </c>
      <c r="CK875">
        <v>2</v>
      </c>
      <c r="CL875">
        <v>4</v>
      </c>
      <c r="CM875">
        <v>1</v>
      </c>
      <c r="CR875">
        <v>2</v>
      </c>
      <c r="CS875">
        <v>6</v>
      </c>
      <c r="CT875">
        <v>1</v>
      </c>
      <c r="CU875">
        <v>2</v>
      </c>
      <c r="CV875" t="s">
        <v>781</v>
      </c>
      <c r="CW875">
        <v>950</v>
      </c>
      <c r="CX875">
        <v>15.83</v>
      </c>
      <c r="CY875">
        <v>2</v>
      </c>
      <c r="CZ875">
        <v>1</v>
      </c>
      <c r="DA875" t="s">
        <v>2501</v>
      </c>
      <c r="DC875">
        <v>1</v>
      </c>
      <c r="DD875">
        <v>1</v>
      </c>
      <c r="DE875">
        <v>3</v>
      </c>
      <c r="DN875" t="s">
        <v>5362</v>
      </c>
      <c r="DO875" t="s">
        <v>5362</v>
      </c>
      <c r="DP875" t="s">
        <v>3178</v>
      </c>
      <c r="DQ875" t="s">
        <v>202</v>
      </c>
      <c r="DR875" t="s">
        <v>202</v>
      </c>
      <c r="DT875">
        <v>1</v>
      </c>
      <c r="DV875">
        <v>1</v>
      </c>
      <c r="DW875">
        <v>0</v>
      </c>
      <c r="DX875">
        <v>1</v>
      </c>
      <c r="DY875">
        <v>2</v>
      </c>
      <c r="DZ875">
        <v>-97</v>
      </c>
      <c r="EB875">
        <v>3</v>
      </c>
      <c r="EC875">
        <v>2</v>
      </c>
      <c r="EE875">
        <v>20</v>
      </c>
      <c r="EF875">
        <v>2</v>
      </c>
      <c r="EH875">
        <v>3</v>
      </c>
      <c r="EI875">
        <v>1</v>
      </c>
      <c r="EL875">
        <v>4</v>
      </c>
      <c r="EM875">
        <v>1</v>
      </c>
      <c r="EN875">
        <v>2</v>
      </c>
      <c r="EO875">
        <v>2</v>
      </c>
      <c r="EP875">
        <v>1</v>
      </c>
      <c r="EQ875">
        <v>2</v>
      </c>
      <c r="ER875">
        <v>1</v>
      </c>
      <c r="EZ875">
        <v>1</v>
      </c>
      <c r="FA875">
        <v>-97</v>
      </c>
      <c r="FD875">
        <v>1</v>
      </c>
      <c r="FG875">
        <v>0</v>
      </c>
      <c r="FH875" t="s">
        <v>3179</v>
      </c>
      <c r="FI875">
        <v>1</v>
      </c>
      <c r="FJ875" t="s">
        <v>204</v>
      </c>
      <c r="FK875">
        <v>20</v>
      </c>
      <c r="FL875">
        <v>12</v>
      </c>
      <c r="FM875">
        <v>12</v>
      </c>
      <c r="FN875">
        <v>17.5</v>
      </c>
      <c r="FO875" t="s">
        <v>2233</v>
      </c>
      <c r="FP875">
        <v>0.5</v>
      </c>
      <c r="FQ875" t="s">
        <v>3287</v>
      </c>
      <c r="FR875" t="s">
        <v>3189</v>
      </c>
      <c r="FS875">
        <v>0</v>
      </c>
      <c r="FT875">
        <v>1</v>
      </c>
      <c r="FU875" t="s">
        <v>2221</v>
      </c>
      <c r="FV875" t="s">
        <v>4754</v>
      </c>
      <c r="FW875">
        <v>0</v>
      </c>
      <c r="FX875">
        <v>1</v>
      </c>
      <c r="FY875">
        <v>0</v>
      </c>
      <c r="FZ875">
        <v>0</v>
      </c>
      <c r="GA875">
        <v>39021</v>
      </c>
      <c r="GB875">
        <v>133</v>
      </c>
      <c r="GC875">
        <v>293.3909774</v>
      </c>
      <c r="GD875" t="s">
        <v>2407</v>
      </c>
      <c r="GE875">
        <v>1</v>
      </c>
      <c r="HG875" t="s">
        <v>202</v>
      </c>
      <c r="HJ875">
        <v>0</v>
      </c>
    </row>
    <row r="876" spans="1:218" x14ac:dyDescent="0.3">
      <c r="A876">
        <v>1445</v>
      </c>
      <c r="B876" t="s">
        <v>3279</v>
      </c>
      <c r="C876" t="s">
        <v>5015</v>
      </c>
      <c r="D876" t="s">
        <v>212</v>
      </c>
      <c r="E876">
        <v>1</v>
      </c>
      <c r="F876" t="s">
        <v>202</v>
      </c>
      <c r="H876">
        <v>1</v>
      </c>
      <c r="M876">
        <v>1</v>
      </c>
      <c r="N876">
        <v>1</v>
      </c>
      <c r="U876">
        <v>1</v>
      </c>
      <c r="W876">
        <v>1</v>
      </c>
      <c r="X876" t="s">
        <v>3174</v>
      </c>
      <c r="Y876">
        <v>1</v>
      </c>
      <c r="Z876">
        <v>1</v>
      </c>
      <c r="AA876">
        <v>1</v>
      </c>
      <c r="AD876" t="s">
        <v>202</v>
      </c>
      <c r="AE876">
        <v>1</v>
      </c>
      <c r="AF876">
        <v>2</v>
      </c>
      <c r="AG876">
        <v>1</v>
      </c>
      <c r="AH876">
        <v>2</v>
      </c>
      <c r="AI876">
        <v>2</v>
      </c>
      <c r="AJ876">
        <v>2</v>
      </c>
      <c r="AK876" t="s">
        <v>6397</v>
      </c>
      <c r="AL876">
        <v>1</v>
      </c>
      <c r="AM876">
        <v>2</v>
      </c>
      <c r="AN876">
        <v>1</v>
      </c>
      <c r="AO876">
        <v>2</v>
      </c>
      <c r="AP876">
        <v>1</v>
      </c>
      <c r="AQ876">
        <v>1</v>
      </c>
      <c r="AR876" t="s">
        <v>6398</v>
      </c>
      <c r="AS876">
        <v>1</v>
      </c>
      <c r="AT876">
        <v>1</v>
      </c>
      <c r="AU876">
        <v>1</v>
      </c>
      <c r="AV876">
        <v>2</v>
      </c>
      <c r="AW876">
        <v>7</v>
      </c>
      <c r="AX876">
        <v>1</v>
      </c>
      <c r="AY876">
        <v>2</v>
      </c>
      <c r="BE876">
        <v>1</v>
      </c>
      <c r="BF876">
        <v>2</v>
      </c>
      <c r="BG876">
        <v>1</v>
      </c>
      <c r="BH876">
        <v>2</v>
      </c>
      <c r="BI876">
        <v>1</v>
      </c>
      <c r="BJ876">
        <v>0</v>
      </c>
      <c r="BM876">
        <v>1</v>
      </c>
      <c r="BN876">
        <v>1</v>
      </c>
      <c r="BO876">
        <v>3</v>
      </c>
      <c r="BP876">
        <v>1</v>
      </c>
      <c r="BQ876">
        <v>12</v>
      </c>
      <c r="BR876">
        <v>3</v>
      </c>
      <c r="BS876">
        <v>1</v>
      </c>
      <c r="BT876">
        <v>5</v>
      </c>
      <c r="BV876">
        <v>1</v>
      </c>
      <c r="BX876">
        <v>2</v>
      </c>
      <c r="BZ876">
        <v>0</v>
      </c>
      <c r="CB876">
        <v>0</v>
      </c>
      <c r="CD876">
        <v>2</v>
      </c>
      <c r="CJ876">
        <v>1</v>
      </c>
      <c r="CK876">
        <v>2</v>
      </c>
      <c r="CL876">
        <v>7</v>
      </c>
      <c r="CM876">
        <v>1</v>
      </c>
      <c r="CR876">
        <v>2</v>
      </c>
      <c r="CS876">
        <v>-98</v>
      </c>
      <c r="CT876">
        <v>1</v>
      </c>
      <c r="CU876">
        <v>2</v>
      </c>
      <c r="CV876" t="s">
        <v>6399</v>
      </c>
      <c r="CW876">
        <v>862</v>
      </c>
      <c r="CX876">
        <v>14.37</v>
      </c>
      <c r="CY876">
        <v>2</v>
      </c>
      <c r="CZ876">
        <v>1</v>
      </c>
      <c r="DA876" t="s">
        <v>2501</v>
      </c>
      <c r="DC876">
        <v>1</v>
      </c>
      <c r="DD876">
        <v>1</v>
      </c>
      <c r="DE876">
        <v>2</v>
      </c>
      <c r="DN876" t="s">
        <v>5362</v>
      </c>
      <c r="DO876" t="s">
        <v>5362</v>
      </c>
      <c r="DP876" t="s">
        <v>3178</v>
      </c>
      <c r="DQ876" t="s">
        <v>202</v>
      </c>
      <c r="DR876" t="s">
        <v>202</v>
      </c>
      <c r="DT876">
        <v>1</v>
      </c>
      <c r="DV876">
        <v>1</v>
      </c>
      <c r="DW876">
        <v>0</v>
      </c>
      <c r="DX876">
        <v>1</v>
      </c>
      <c r="DY876">
        <v>2</v>
      </c>
      <c r="DZ876">
        <v>-97</v>
      </c>
      <c r="EB876">
        <v>-97</v>
      </c>
      <c r="EC876">
        <v>2</v>
      </c>
      <c r="EE876">
        <v>9</v>
      </c>
      <c r="EF876">
        <v>2</v>
      </c>
      <c r="EH876">
        <v>9</v>
      </c>
      <c r="EI876">
        <v>1</v>
      </c>
      <c r="EL876">
        <v>2</v>
      </c>
      <c r="EM876">
        <v>3</v>
      </c>
      <c r="EN876">
        <v>2</v>
      </c>
      <c r="EO876">
        <v>2</v>
      </c>
      <c r="EP876">
        <v>1</v>
      </c>
      <c r="EQ876">
        <v>1</v>
      </c>
      <c r="ER876">
        <v>1</v>
      </c>
      <c r="EZ876">
        <v>1</v>
      </c>
      <c r="FA876">
        <v>1</v>
      </c>
      <c r="FD876">
        <v>1</v>
      </c>
      <c r="FG876">
        <v>0</v>
      </c>
      <c r="FH876" t="s">
        <v>3179</v>
      </c>
      <c r="FI876">
        <v>1</v>
      </c>
      <c r="FJ876" t="s">
        <v>204</v>
      </c>
      <c r="FK876">
        <v>9</v>
      </c>
      <c r="FL876">
        <v>12</v>
      </c>
      <c r="FM876">
        <v>12</v>
      </c>
      <c r="FN876">
        <v>20</v>
      </c>
      <c r="FO876" t="s">
        <v>2212</v>
      </c>
      <c r="FP876">
        <v>3.5</v>
      </c>
      <c r="FQ876" t="s">
        <v>3287</v>
      </c>
      <c r="FR876" t="s">
        <v>3189</v>
      </c>
      <c r="FS876">
        <v>0</v>
      </c>
      <c r="FT876">
        <v>1</v>
      </c>
      <c r="FU876" t="s">
        <v>2221</v>
      </c>
      <c r="FV876" t="s">
        <v>3182</v>
      </c>
      <c r="FW876">
        <v>0</v>
      </c>
      <c r="FX876">
        <v>1</v>
      </c>
      <c r="FY876">
        <v>0</v>
      </c>
      <c r="FZ876">
        <v>0</v>
      </c>
      <c r="GA876">
        <v>59048</v>
      </c>
      <c r="GB876">
        <v>201</v>
      </c>
      <c r="GC876">
        <v>293.7711443</v>
      </c>
      <c r="GD876" t="s">
        <v>2407</v>
      </c>
      <c r="GE876">
        <v>1</v>
      </c>
      <c r="HG876" t="s">
        <v>202</v>
      </c>
      <c r="HJ876">
        <v>0</v>
      </c>
    </row>
    <row r="877" spans="1:218" x14ac:dyDescent="0.3">
      <c r="A877">
        <v>1791</v>
      </c>
      <c r="B877" t="s">
        <v>3312</v>
      </c>
      <c r="C877" t="s">
        <v>6444</v>
      </c>
      <c r="D877" t="s">
        <v>212</v>
      </c>
      <c r="E877">
        <v>1</v>
      </c>
      <c r="F877" t="s">
        <v>202</v>
      </c>
      <c r="H877">
        <v>1</v>
      </c>
      <c r="M877">
        <v>1</v>
      </c>
      <c r="N877">
        <v>1</v>
      </c>
      <c r="U877">
        <v>-97</v>
      </c>
      <c r="W877">
        <v>1</v>
      </c>
      <c r="X877" t="s">
        <v>3174</v>
      </c>
      <c r="Y877">
        <v>1</v>
      </c>
      <c r="Z877">
        <v>1</v>
      </c>
      <c r="AA877">
        <v>2</v>
      </c>
      <c r="AD877" t="s">
        <v>202</v>
      </c>
      <c r="AE877">
        <v>1</v>
      </c>
      <c r="AF877">
        <v>1</v>
      </c>
      <c r="AG877">
        <v>1</v>
      </c>
      <c r="AH877">
        <v>1</v>
      </c>
      <c r="AI877">
        <v>1</v>
      </c>
      <c r="AJ877">
        <v>2</v>
      </c>
      <c r="AK877" t="s">
        <v>6445</v>
      </c>
      <c r="AL877">
        <v>1</v>
      </c>
      <c r="AM877">
        <v>2</v>
      </c>
      <c r="AN877">
        <v>1</v>
      </c>
      <c r="AO877">
        <v>2</v>
      </c>
      <c r="AP877">
        <v>2</v>
      </c>
      <c r="AQ877">
        <v>1</v>
      </c>
      <c r="AR877" t="s">
        <v>6446</v>
      </c>
      <c r="AS877">
        <v>1</v>
      </c>
      <c r="AT877">
        <v>1</v>
      </c>
      <c r="AU877">
        <v>2</v>
      </c>
      <c r="AV877">
        <v>2</v>
      </c>
      <c r="AW877">
        <v>7</v>
      </c>
      <c r="AX877">
        <v>1</v>
      </c>
      <c r="AY877">
        <v>4</v>
      </c>
      <c r="BE877">
        <v>1</v>
      </c>
      <c r="BF877">
        <v>2</v>
      </c>
      <c r="BG877">
        <v>1</v>
      </c>
      <c r="BH877">
        <v>2</v>
      </c>
      <c r="BI877">
        <v>1</v>
      </c>
      <c r="BJ877">
        <v>0</v>
      </c>
      <c r="BM877">
        <v>1</v>
      </c>
      <c r="BN877">
        <v>1</v>
      </c>
      <c r="BO877">
        <v>3</v>
      </c>
      <c r="BP877">
        <v>1</v>
      </c>
      <c r="BQ877">
        <v>26</v>
      </c>
      <c r="BR877">
        <v>1</v>
      </c>
      <c r="BS877">
        <v>1</v>
      </c>
      <c r="BT877">
        <v>2</v>
      </c>
      <c r="BV877">
        <v>0</v>
      </c>
      <c r="BX877">
        <v>0</v>
      </c>
      <c r="BZ877">
        <v>0</v>
      </c>
      <c r="CB877">
        <v>0</v>
      </c>
      <c r="CD877">
        <v>1</v>
      </c>
      <c r="CF877">
        <v>1</v>
      </c>
      <c r="CJ877">
        <v>1</v>
      </c>
      <c r="CK877">
        <v>1</v>
      </c>
      <c r="CL877">
        <v>7</v>
      </c>
      <c r="CM877">
        <v>1</v>
      </c>
      <c r="CR877">
        <v>2</v>
      </c>
      <c r="CS877">
        <v>8</v>
      </c>
      <c r="CT877">
        <v>1</v>
      </c>
      <c r="CU877">
        <v>1</v>
      </c>
      <c r="CV877" t="s">
        <v>262</v>
      </c>
      <c r="CW877">
        <v>632</v>
      </c>
      <c r="CX877">
        <v>10.53</v>
      </c>
      <c r="CY877">
        <v>2</v>
      </c>
      <c r="CZ877">
        <v>1</v>
      </c>
      <c r="DA877" t="s">
        <v>619</v>
      </c>
      <c r="DC877">
        <v>1</v>
      </c>
      <c r="DD877">
        <v>1</v>
      </c>
      <c r="DE877">
        <v>5</v>
      </c>
      <c r="DN877" t="s">
        <v>5464</v>
      </c>
      <c r="DO877" t="s">
        <v>5464</v>
      </c>
      <c r="DP877" t="s">
        <v>3178</v>
      </c>
      <c r="DQ877" t="s">
        <v>202</v>
      </c>
      <c r="DR877" t="s">
        <v>202</v>
      </c>
      <c r="DT877">
        <v>1</v>
      </c>
      <c r="DV877">
        <v>1</v>
      </c>
      <c r="DW877">
        <v>0</v>
      </c>
      <c r="DX877">
        <v>2</v>
      </c>
      <c r="DY877">
        <v>2</v>
      </c>
      <c r="DZ877">
        <v>1</v>
      </c>
      <c r="EA877">
        <v>10</v>
      </c>
      <c r="EB877">
        <f t="shared" ref="EB877:EB886" si="33">IF(EA877&gt;=30,1,IF(EA877&gt;=20,2,IF(EA877&gt;=15,3,IF(EA877&gt;=10,4,IF(EA877&gt;=5,5,IF(EA877&gt;0,6,0))))))</f>
        <v>4</v>
      </c>
      <c r="EC877">
        <v>2</v>
      </c>
      <c r="EE877">
        <v>10</v>
      </c>
      <c r="EF877">
        <v>2</v>
      </c>
      <c r="EH877">
        <v>10</v>
      </c>
      <c r="EI877">
        <v>1</v>
      </c>
      <c r="EL877">
        <v>3</v>
      </c>
      <c r="EM877">
        <v>1</v>
      </c>
      <c r="EN877">
        <v>2</v>
      </c>
      <c r="EO877">
        <v>2</v>
      </c>
      <c r="EP877">
        <v>1</v>
      </c>
      <c r="EQ877">
        <v>2</v>
      </c>
      <c r="ER877">
        <v>1</v>
      </c>
      <c r="EZ877">
        <v>1</v>
      </c>
      <c r="FA877">
        <v>2</v>
      </c>
      <c r="FB877">
        <v>1</v>
      </c>
      <c r="FC877">
        <v>1</v>
      </c>
      <c r="FD877">
        <v>1</v>
      </c>
      <c r="FG877">
        <v>0</v>
      </c>
      <c r="FH877" t="s">
        <v>3179</v>
      </c>
      <c r="FI877">
        <v>1</v>
      </c>
      <c r="FJ877" t="s">
        <v>204</v>
      </c>
      <c r="FK877">
        <v>10</v>
      </c>
      <c r="FL877">
        <v>12</v>
      </c>
      <c r="FM877">
        <v>12</v>
      </c>
      <c r="FN877">
        <v>10</v>
      </c>
      <c r="FO877" t="s">
        <v>2220</v>
      </c>
      <c r="FP877">
        <v>0.5</v>
      </c>
      <c r="FQ877" t="s">
        <v>3287</v>
      </c>
      <c r="FR877" t="s">
        <v>3189</v>
      </c>
      <c r="FS877">
        <v>0</v>
      </c>
      <c r="FT877">
        <v>1</v>
      </c>
      <c r="FU877" t="s">
        <v>2221</v>
      </c>
      <c r="FV877" t="s">
        <v>4754</v>
      </c>
      <c r="FW877">
        <v>0</v>
      </c>
      <c r="FX877">
        <v>1</v>
      </c>
      <c r="FY877">
        <v>0</v>
      </c>
      <c r="FZ877">
        <v>0</v>
      </c>
      <c r="GA877">
        <v>20418</v>
      </c>
      <c r="GB877">
        <v>71</v>
      </c>
      <c r="GC877">
        <v>287.57746479999997</v>
      </c>
      <c r="GD877" t="s">
        <v>2407</v>
      </c>
      <c r="GE877">
        <v>1</v>
      </c>
      <c r="HG877" t="s">
        <v>202</v>
      </c>
      <c r="HJ877">
        <v>0</v>
      </c>
    </row>
    <row r="878" spans="1:218" x14ac:dyDescent="0.3">
      <c r="A878">
        <v>584</v>
      </c>
      <c r="B878" t="s">
        <v>3279</v>
      </c>
      <c r="C878" t="s">
        <v>5970</v>
      </c>
      <c r="D878" t="s">
        <v>212</v>
      </c>
      <c r="E878">
        <v>1</v>
      </c>
      <c r="F878" t="s">
        <v>202</v>
      </c>
      <c r="H878">
        <v>1</v>
      </c>
      <c r="M878">
        <v>1</v>
      </c>
      <c r="N878">
        <v>1</v>
      </c>
      <c r="U878">
        <v>1</v>
      </c>
      <c r="W878">
        <v>1</v>
      </c>
      <c r="X878" t="s">
        <v>3174</v>
      </c>
      <c r="Y878">
        <v>1</v>
      </c>
      <c r="Z878">
        <v>1</v>
      </c>
      <c r="AA878">
        <v>8</v>
      </c>
      <c r="AD878" t="s">
        <v>202</v>
      </c>
      <c r="AE878">
        <v>1</v>
      </c>
      <c r="AF878">
        <v>1</v>
      </c>
      <c r="AG878">
        <v>1</v>
      </c>
      <c r="AH878">
        <v>1</v>
      </c>
      <c r="AI878">
        <v>1</v>
      </c>
      <c r="AJ878">
        <v>2</v>
      </c>
      <c r="AK878" t="s">
        <v>4344</v>
      </c>
      <c r="AL878">
        <v>1</v>
      </c>
      <c r="AM878">
        <v>2</v>
      </c>
      <c r="AN878">
        <v>2</v>
      </c>
      <c r="AO878">
        <v>2</v>
      </c>
      <c r="AP878">
        <v>2</v>
      </c>
      <c r="AQ878">
        <v>1</v>
      </c>
      <c r="AR878" t="s">
        <v>4345</v>
      </c>
      <c r="AS878">
        <v>1</v>
      </c>
      <c r="AT878">
        <v>1</v>
      </c>
      <c r="AU878">
        <v>1</v>
      </c>
      <c r="AV878">
        <v>2</v>
      </c>
      <c r="AW878">
        <v>7</v>
      </c>
      <c r="AX878">
        <v>1</v>
      </c>
      <c r="AY878">
        <v>3</v>
      </c>
      <c r="BE878">
        <v>1</v>
      </c>
      <c r="BF878">
        <v>1</v>
      </c>
      <c r="BG878">
        <v>1</v>
      </c>
      <c r="BH878">
        <v>1</v>
      </c>
      <c r="BI878">
        <v>1</v>
      </c>
      <c r="BJ878">
        <v>0</v>
      </c>
      <c r="BM878">
        <v>5</v>
      </c>
      <c r="BN878">
        <v>1</v>
      </c>
      <c r="BO878">
        <v>1</v>
      </c>
      <c r="BP878">
        <v>1</v>
      </c>
      <c r="BQ878">
        <v>2</v>
      </c>
      <c r="BR878">
        <v>-97</v>
      </c>
      <c r="BS878">
        <v>1</v>
      </c>
      <c r="BT878">
        <v>1</v>
      </c>
      <c r="BV878">
        <v>0</v>
      </c>
      <c r="BX878">
        <v>0</v>
      </c>
      <c r="BZ878">
        <v>0</v>
      </c>
      <c r="CB878">
        <v>0</v>
      </c>
      <c r="CD878">
        <v>0</v>
      </c>
      <c r="CF878">
        <v>1</v>
      </c>
      <c r="CJ878">
        <v>2</v>
      </c>
      <c r="CK878">
        <v>2</v>
      </c>
      <c r="CL878">
        <v>5</v>
      </c>
      <c r="CM878">
        <v>6</v>
      </c>
      <c r="CS878">
        <v>2</v>
      </c>
      <c r="CT878">
        <v>1</v>
      </c>
      <c r="CU878">
        <v>1</v>
      </c>
      <c r="CV878" t="s">
        <v>973</v>
      </c>
      <c r="CW878">
        <v>780</v>
      </c>
      <c r="CX878">
        <v>13</v>
      </c>
      <c r="CY878">
        <v>2</v>
      </c>
      <c r="CZ878">
        <v>1</v>
      </c>
      <c r="DA878" t="s">
        <v>4053</v>
      </c>
      <c r="DC878">
        <v>1</v>
      </c>
      <c r="DD878">
        <v>1</v>
      </c>
      <c r="DE878">
        <v>2</v>
      </c>
      <c r="DN878" t="s">
        <v>3912</v>
      </c>
      <c r="DO878" t="s">
        <v>3912</v>
      </c>
      <c r="DP878" t="s">
        <v>3178</v>
      </c>
      <c r="DQ878" t="s">
        <v>202</v>
      </c>
      <c r="DR878" t="s">
        <v>202</v>
      </c>
      <c r="DT878">
        <v>1</v>
      </c>
      <c r="DV878">
        <v>1</v>
      </c>
      <c r="DW878">
        <v>0</v>
      </c>
      <c r="DX878">
        <v>8</v>
      </c>
      <c r="DY878">
        <v>2</v>
      </c>
      <c r="DZ878">
        <v>1</v>
      </c>
      <c r="EA878">
        <v>17</v>
      </c>
      <c r="EB878">
        <f t="shared" si="33"/>
        <v>3</v>
      </c>
      <c r="EC878">
        <v>2</v>
      </c>
      <c r="EE878">
        <v>10</v>
      </c>
      <c r="EF878">
        <v>2</v>
      </c>
      <c r="EH878">
        <v>6</v>
      </c>
      <c r="EI878">
        <v>1</v>
      </c>
      <c r="EL878">
        <v>1</v>
      </c>
      <c r="EM878">
        <v>2</v>
      </c>
      <c r="EN878">
        <v>2</v>
      </c>
      <c r="EO878">
        <v>2</v>
      </c>
      <c r="EP878">
        <v>2</v>
      </c>
      <c r="EZ878">
        <v>1</v>
      </c>
      <c r="FA878">
        <v>1</v>
      </c>
      <c r="FD878">
        <v>1</v>
      </c>
      <c r="FG878">
        <v>0</v>
      </c>
      <c r="FH878" t="s">
        <v>3179</v>
      </c>
      <c r="FI878">
        <v>1</v>
      </c>
      <c r="FJ878" t="s">
        <v>204</v>
      </c>
      <c r="FK878">
        <v>10</v>
      </c>
      <c r="FL878">
        <v>12</v>
      </c>
      <c r="FM878">
        <v>12</v>
      </c>
      <c r="FN878">
        <v>17</v>
      </c>
      <c r="FO878" t="s">
        <v>2206</v>
      </c>
      <c r="FP878">
        <v>1.5</v>
      </c>
      <c r="FQ878" t="s">
        <v>3287</v>
      </c>
      <c r="FR878" t="s">
        <v>3189</v>
      </c>
      <c r="FS878">
        <v>0</v>
      </c>
      <c r="FT878">
        <v>0</v>
      </c>
      <c r="FU878" t="s">
        <v>2207</v>
      </c>
      <c r="FV878" t="s">
        <v>2207</v>
      </c>
      <c r="FW878">
        <v>0</v>
      </c>
      <c r="FX878">
        <v>1</v>
      </c>
      <c r="FY878">
        <v>0</v>
      </c>
      <c r="FZ878">
        <v>0</v>
      </c>
      <c r="GA878">
        <v>59048</v>
      </c>
      <c r="GB878">
        <v>201</v>
      </c>
      <c r="GC878">
        <v>293.7711443</v>
      </c>
      <c r="GD878" t="s">
        <v>2407</v>
      </c>
      <c r="GE878">
        <v>1</v>
      </c>
      <c r="HG878" t="s">
        <v>202</v>
      </c>
      <c r="HJ878">
        <v>0</v>
      </c>
    </row>
    <row r="879" spans="1:218" x14ac:dyDescent="0.3">
      <c r="A879">
        <v>587</v>
      </c>
      <c r="B879" t="s">
        <v>3207</v>
      </c>
      <c r="C879" t="s">
        <v>5971</v>
      </c>
      <c r="D879" t="s">
        <v>265</v>
      </c>
      <c r="E879">
        <v>1</v>
      </c>
      <c r="F879" t="s">
        <v>202</v>
      </c>
      <c r="H879">
        <v>1</v>
      </c>
      <c r="M879">
        <v>1</v>
      </c>
      <c r="N879">
        <v>1</v>
      </c>
      <c r="U879">
        <v>1</v>
      </c>
      <c r="W879">
        <v>1</v>
      </c>
      <c r="X879" t="s">
        <v>3174</v>
      </c>
      <c r="Y879">
        <v>1</v>
      </c>
      <c r="Z879">
        <v>1</v>
      </c>
      <c r="AA879">
        <v>1</v>
      </c>
      <c r="AD879" t="s">
        <v>202</v>
      </c>
      <c r="AE879">
        <v>1</v>
      </c>
      <c r="AF879">
        <v>2</v>
      </c>
      <c r="AG879">
        <v>2</v>
      </c>
      <c r="AH879">
        <v>2</v>
      </c>
      <c r="AI879">
        <v>2</v>
      </c>
      <c r="AJ879">
        <v>2</v>
      </c>
      <c r="AK879" t="s">
        <v>5972</v>
      </c>
      <c r="AL879">
        <v>1</v>
      </c>
      <c r="AM879">
        <v>1</v>
      </c>
      <c r="AN879">
        <v>1</v>
      </c>
      <c r="AO879">
        <v>2</v>
      </c>
      <c r="AP879">
        <v>2</v>
      </c>
      <c r="AQ879">
        <v>1</v>
      </c>
      <c r="AR879" t="s">
        <v>5973</v>
      </c>
      <c r="AS879">
        <v>2</v>
      </c>
      <c r="AT879">
        <v>1</v>
      </c>
      <c r="AU879">
        <v>1</v>
      </c>
      <c r="AV879">
        <v>1</v>
      </c>
      <c r="AW879">
        <v>7</v>
      </c>
      <c r="AX879">
        <v>1</v>
      </c>
      <c r="AY879">
        <v>3</v>
      </c>
      <c r="BE879">
        <v>1</v>
      </c>
      <c r="BF879">
        <v>1</v>
      </c>
      <c r="BG879">
        <v>1</v>
      </c>
      <c r="BH879">
        <v>1</v>
      </c>
      <c r="BI879">
        <v>1</v>
      </c>
      <c r="BJ879">
        <v>0</v>
      </c>
      <c r="BM879">
        <v>1</v>
      </c>
      <c r="BN879">
        <v>1</v>
      </c>
      <c r="BO879">
        <v>4</v>
      </c>
      <c r="BP879">
        <v>1</v>
      </c>
      <c r="BQ879">
        <v>15</v>
      </c>
      <c r="BR879">
        <v>1</v>
      </c>
      <c r="BS879">
        <v>1</v>
      </c>
      <c r="BT879">
        <v>2</v>
      </c>
      <c r="BV879">
        <v>0</v>
      </c>
      <c r="BX879">
        <v>0</v>
      </c>
      <c r="BZ879">
        <v>2</v>
      </c>
      <c r="CJ879">
        <v>1</v>
      </c>
      <c r="CK879">
        <v>1</v>
      </c>
      <c r="CL879">
        <v>6</v>
      </c>
      <c r="CM879">
        <v>1</v>
      </c>
      <c r="CR879">
        <v>2</v>
      </c>
      <c r="CS879">
        <v>7</v>
      </c>
      <c r="CT879">
        <v>1</v>
      </c>
      <c r="CU879">
        <v>1</v>
      </c>
      <c r="CV879" t="s">
        <v>5974</v>
      </c>
      <c r="CW879">
        <v>505</v>
      </c>
      <c r="CX879">
        <v>8.42</v>
      </c>
      <c r="CY879">
        <v>2</v>
      </c>
      <c r="CZ879">
        <v>1</v>
      </c>
      <c r="DA879" t="s">
        <v>3632</v>
      </c>
      <c r="DC879">
        <v>1</v>
      </c>
      <c r="DD879">
        <v>1</v>
      </c>
      <c r="DE879">
        <v>28</v>
      </c>
      <c r="DN879" t="s">
        <v>3912</v>
      </c>
      <c r="DO879" t="s">
        <v>3912</v>
      </c>
      <c r="DP879" t="s">
        <v>3178</v>
      </c>
      <c r="DQ879" t="s">
        <v>202</v>
      </c>
      <c r="DR879" t="s">
        <v>202</v>
      </c>
      <c r="DT879">
        <v>1</v>
      </c>
      <c r="DV879">
        <v>1</v>
      </c>
      <c r="DW879">
        <v>0</v>
      </c>
      <c r="DX879">
        <v>1</v>
      </c>
      <c r="DY879">
        <v>2</v>
      </c>
      <c r="DZ879">
        <v>1</v>
      </c>
      <c r="EA879">
        <v>15</v>
      </c>
      <c r="EB879">
        <f t="shared" si="33"/>
        <v>3</v>
      </c>
      <c r="EC879">
        <v>2</v>
      </c>
      <c r="EE879">
        <v>15</v>
      </c>
      <c r="EF879">
        <v>2</v>
      </c>
      <c r="EH879">
        <v>2</v>
      </c>
      <c r="EI879">
        <v>1</v>
      </c>
      <c r="EL879">
        <v>1</v>
      </c>
      <c r="EM879">
        <v>1</v>
      </c>
      <c r="EN879">
        <v>2</v>
      </c>
      <c r="EO879">
        <v>2</v>
      </c>
      <c r="EP879">
        <v>2</v>
      </c>
      <c r="EZ879">
        <v>1</v>
      </c>
      <c r="FA879">
        <v>1</v>
      </c>
      <c r="FD879">
        <v>1</v>
      </c>
      <c r="FG879">
        <v>0</v>
      </c>
      <c r="FH879" t="s">
        <v>3179</v>
      </c>
      <c r="FI879">
        <v>1</v>
      </c>
      <c r="FJ879" t="s">
        <v>204</v>
      </c>
      <c r="FK879">
        <v>15</v>
      </c>
      <c r="FL879">
        <v>12</v>
      </c>
      <c r="FM879">
        <v>12</v>
      </c>
      <c r="FN879">
        <v>15</v>
      </c>
      <c r="FO879" t="s">
        <v>2206</v>
      </c>
      <c r="FP879">
        <v>0.5</v>
      </c>
      <c r="FQ879" t="s">
        <v>3287</v>
      </c>
      <c r="FR879" t="s">
        <v>3189</v>
      </c>
      <c r="FS879">
        <v>0</v>
      </c>
      <c r="FT879">
        <v>0</v>
      </c>
      <c r="FU879" t="s">
        <v>2207</v>
      </c>
      <c r="FV879" t="s">
        <v>2207</v>
      </c>
      <c r="FW879">
        <v>0</v>
      </c>
      <c r="FX879">
        <v>1</v>
      </c>
      <c r="FY879">
        <v>0</v>
      </c>
      <c r="FZ879">
        <v>0</v>
      </c>
      <c r="GA879">
        <v>11328</v>
      </c>
      <c r="GB879">
        <v>52</v>
      </c>
      <c r="GC879">
        <v>217.8461538</v>
      </c>
      <c r="GD879" t="s">
        <v>2407</v>
      </c>
      <c r="GE879">
        <v>1</v>
      </c>
      <c r="HG879" t="s">
        <v>202</v>
      </c>
      <c r="HJ879">
        <v>0</v>
      </c>
    </row>
    <row r="880" spans="1:218" x14ac:dyDescent="0.3">
      <c r="A880">
        <v>593</v>
      </c>
      <c r="B880" t="s">
        <v>3312</v>
      </c>
      <c r="C880" t="s">
        <v>5975</v>
      </c>
      <c r="D880" t="s">
        <v>212</v>
      </c>
      <c r="E880">
        <v>1</v>
      </c>
      <c r="F880" t="s">
        <v>202</v>
      </c>
      <c r="H880">
        <v>1</v>
      </c>
      <c r="M880">
        <v>1</v>
      </c>
      <c r="N880">
        <v>1</v>
      </c>
      <c r="U880">
        <v>1</v>
      </c>
      <c r="W880">
        <v>1</v>
      </c>
      <c r="X880" t="s">
        <v>3174</v>
      </c>
      <c r="Y880">
        <v>1</v>
      </c>
      <c r="Z880">
        <v>1</v>
      </c>
      <c r="AA880">
        <v>1</v>
      </c>
      <c r="AD880" t="s">
        <v>202</v>
      </c>
      <c r="AE880">
        <v>1</v>
      </c>
      <c r="AF880">
        <v>1</v>
      </c>
      <c r="AG880">
        <v>1</v>
      </c>
      <c r="AH880">
        <v>1</v>
      </c>
      <c r="AI880">
        <v>1</v>
      </c>
      <c r="AJ880">
        <v>1</v>
      </c>
      <c r="AK880" t="s">
        <v>5976</v>
      </c>
      <c r="AL880">
        <v>1</v>
      </c>
      <c r="AM880">
        <v>1</v>
      </c>
      <c r="AN880">
        <v>1</v>
      </c>
      <c r="AO880">
        <v>1</v>
      </c>
      <c r="AP880">
        <v>2</v>
      </c>
      <c r="AQ880">
        <v>1</v>
      </c>
      <c r="AR880" t="s">
        <v>5977</v>
      </c>
      <c r="AS880">
        <v>2</v>
      </c>
      <c r="AT880">
        <v>1</v>
      </c>
      <c r="AU880">
        <v>1</v>
      </c>
      <c r="AV880">
        <v>2</v>
      </c>
      <c r="AW880">
        <v>7</v>
      </c>
      <c r="AX880">
        <v>1</v>
      </c>
      <c r="AY880">
        <v>5</v>
      </c>
      <c r="BE880">
        <v>1</v>
      </c>
      <c r="BF880">
        <v>2</v>
      </c>
      <c r="BG880">
        <v>1</v>
      </c>
      <c r="BH880">
        <v>2</v>
      </c>
      <c r="BI880">
        <v>1</v>
      </c>
      <c r="BJ880">
        <v>0</v>
      </c>
      <c r="BM880">
        <v>1</v>
      </c>
      <c r="BN880">
        <v>1</v>
      </c>
      <c r="BO880">
        <v>5</v>
      </c>
      <c r="BP880">
        <v>1</v>
      </c>
      <c r="BQ880">
        <v>3</v>
      </c>
      <c r="BR880">
        <v>1</v>
      </c>
      <c r="BS880">
        <v>1</v>
      </c>
      <c r="BT880">
        <v>7</v>
      </c>
      <c r="BU880">
        <v>7</v>
      </c>
      <c r="BV880">
        <v>1</v>
      </c>
      <c r="BW880">
        <v>7</v>
      </c>
      <c r="BX880">
        <v>1</v>
      </c>
      <c r="BY880">
        <v>7</v>
      </c>
      <c r="BZ880">
        <v>2</v>
      </c>
      <c r="CA880">
        <v>7</v>
      </c>
      <c r="CB880">
        <v>0</v>
      </c>
      <c r="CC880">
        <v>7</v>
      </c>
      <c r="CD880">
        <v>0</v>
      </c>
      <c r="CE880">
        <v>7</v>
      </c>
      <c r="CF880">
        <v>2</v>
      </c>
      <c r="CG880">
        <v>7</v>
      </c>
      <c r="CH880">
        <v>1</v>
      </c>
      <c r="CI880">
        <v>7</v>
      </c>
      <c r="CJ880">
        <v>1</v>
      </c>
      <c r="CK880">
        <v>1</v>
      </c>
      <c r="CL880">
        <v>5</v>
      </c>
      <c r="CM880">
        <v>1</v>
      </c>
      <c r="CR880">
        <v>2</v>
      </c>
      <c r="CS880">
        <v>7</v>
      </c>
      <c r="CT880">
        <v>1</v>
      </c>
      <c r="CU880">
        <v>1</v>
      </c>
      <c r="CV880" t="s">
        <v>1634</v>
      </c>
      <c r="CW880">
        <v>937</v>
      </c>
      <c r="CX880">
        <v>15.62</v>
      </c>
      <c r="CY880">
        <v>2</v>
      </c>
      <c r="CZ880">
        <v>1</v>
      </c>
      <c r="DA880" t="s">
        <v>4081</v>
      </c>
      <c r="DC880">
        <v>1</v>
      </c>
      <c r="DD880">
        <v>1</v>
      </c>
      <c r="DE880">
        <v>5</v>
      </c>
      <c r="DN880" t="s">
        <v>3912</v>
      </c>
      <c r="DO880" t="s">
        <v>3912</v>
      </c>
      <c r="DP880" t="s">
        <v>3178</v>
      </c>
      <c r="DQ880" t="s">
        <v>202</v>
      </c>
      <c r="DR880" t="s">
        <v>202</v>
      </c>
      <c r="DT880">
        <v>1</v>
      </c>
      <c r="DV880">
        <v>1</v>
      </c>
      <c r="DW880">
        <v>0</v>
      </c>
      <c r="DX880">
        <v>1</v>
      </c>
      <c r="DY880">
        <v>2</v>
      </c>
      <c r="DZ880">
        <v>1</v>
      </c>
      <c r="EA880">
        <v>7</v>
      </c>
      <c r="EB880">
        <f t="shared" si="33"/>
        <v>5</v>
      </c>
      <c r="EC880">
        <v>2</v>
      </c>
      <c r="EE880">
        <v>8</v>
      </c>
      <c r="EF880">
        <v>2</v>
      </c>
      <c r="EH880">
        <v>5</v>
      </c>
      <c r="EI880">
        <v>1</v>
      </c>
      <c r="EL880">
        <v>1</v>
      </c>
      <c r="EM880">
        <v>4</v>
      </c>
      <c r="EN880">
        <v>2</v>
      </c>
      <c r="EO880">
        <v>2</v>
      </c>
      <c r="EP880">
        <v>1</v>
      </c>
      <c r="EQ880">
        <v>2</v>
      </c>
      <c r="ER880">
        <v>2</v>
      </c>
      <c r="ES880">
        <v>1</v>
      </c>
      <c r="ET880">
        <v>3</v>
      </c>
      <c r="EU880">
        <f>IF(ET880&gt;=30,1,IF(ET880&gt;=20,2,IF(ET880&gt;=15,3,IF(ET880&gt;=10,4,IF(ET880&gt;=5,5,IF(ET880&gt;0,6,0))))))</f>
        <v>6</v>
      </c>
      <c r="EV880">
        <v>1</v>
      </c>
      <c r="EW880">
        <v>3</v>
      </c>
      <c r="EY880">
        <v>2</v>
      </c>
      <c r="EZ880">
        <v>1</v>
      </c>
      <c r="FA880">
        <v>1</v>
      </c>
      <c r="FD880">
        <v>3</v>
      </c>
      <c r="FG880">
        <v>0</v>
      </c>
      <c r="FH880" t="s">
        <v>3179</v>
      </c>
      <c r="FI880">
        <v>1</v>
      </c>
      <c r="FJ880" t="s">
        <v>204</v>
      </c>
      <c r="FK880">
        <v>8</v>
      </c>
      <c r="FL880">
        <v>12</v>
      </c>
      <c r="FM880">
        <v>12</v>
      </c>
      <c r="FN880">
        <v>7</v>
      </c>
      <c r="FO880" t="s">
        <v>2206</v>
      </c>
      <c r="FP880">
        <v>7.5</v>
      </c>
      <c r="FQ880" t="s">
        <v>3287</v>
      </c>
      <c r="FR880" t="s">
        <v>3189</v>
      </c>
      <c r="FS880">
        <v>0</v>
      </c>
      <c r="FT880">
        <v>1</v>
      </c>
      <c r="FU880" t="s">
        <v>2213</v>
      </c>
      <c r="FV880" t="s">
        <v>4754</v>
      </c>
      <c r="FW880">
        <v>0</v>
      </c>
      <c r="FX880">
        <v>1</v>
      </c>
      <c r="FY880">
        <v>0</v>
      </c>
      <c r="FZ880">
        <v>0</v>
      </c>
      <c r="GA880">
        <v>20418</v>
      </c>
      <c r="GB880">
        <v>71</v>
      </c>
      <c r="GC880">
        <v>287.57746479999997</v>
      </c>
      <c r="GD880" t="s">
        <v>2407</v>
      </c>
      <c r="GE880">
        <v>1</v>
      </c>
      <c r="HG880" t="s">
        <v>202</v>
      </c>
      <c r="HJ880">
        <v>0</v>
      </c>
    </row>
    <row r="881" spans="1:218" x14ac:dyDescent="0.3">
      <c r="A881">
        <v>594</v>
      </c>
      <c r="B881" t="s">
        <v>3279</v>
      </c>
      <c r="C881" t="s">
        <v>5978</v>
      </c>
      <c r="D881" t="s">
        <v>212</v>
      </c>
      <c r="E881">
        <v>1</v>
      </c>
      <c r="F881" t="s">
        <v>202</v>
      </c>
      <c r="H881">
        <v>1</v>
      </c>
      <c r="M881">
        <v>1</v>
      </c>
      <c r="N881">
        <v>1</v>
      </c>
      <c r="U881">
        <v>1</v>
      </c>
      <c r="W881">
        <v>2</v>
      </c>
      <c r="X881" t="s">
        <v>3174</v>
      </c>
      <c r="Y881">
        <v>1</v>
      </c>
      <c r="Z881">
        <v>1</v>
      </c>
      <c r="AA881">
        <v>1</v>
      </c>
      <c r="AD881" t="s">
        <v>202</v>
      </c>
      <c r="AE881">
        <v>1</v>
      </c>
      <c r="AF881">
        <v>1</v>
      </c>
      <c r="AG881">
        <v>1</v>
      </c>
      <c r="AH881">
        <v>1</v>
      </c>
      <c r="AI881">
        <v>1</v>
      </c>
      <c r="AJ881">
        <v>1</v>
      </c>
      <c r="AK881" t="s">
        <v>5979</v>
      </c>
      <c r="AL881">
        <v>1</v>
      </c>
      <c r="AM881">
        <v>1</v>
      </c>
      <c r="AN881">
        <v>2</v>
      </c>
      <c r="AO881">
        <v>2</v>
      </c>
      <c r="AP881">
        <v>2</v>
      </c>
      <c r="AQ881">
        <v>1</v>
      </c>
      <c r="AR881" t="s">
        <v>5980</v>
      </c>
      <c r="AS881">
        <v>1</v>
      </c>
      <c r="AT881">
        <v>2</v>
      </c>
      <c r="AU881">
        <v>1</v>
      </c>
      <c r="AV881">
        <v>2</v>
      </c>
      <c r="AW881">
        <v>7</v>
      </c>
      <c r="AX881">
        <v>1</v>
      </c>
      <c r="AY881">
        <v>1</v>
      </c>
      <c r="AZ881">
        <v>6</v>
      </c>
      <c r="BA881">
        <v>4</v>
      </c>
      <c r="BB881">
        <v>5</v>
      </c>
      <c r="BC881">
        <v>2</v>
      </c>
      <c r="BE881">
        <v>1</v>
      </c>
      <c r="BF881">
        <v>1</v>
      </c>
      <c r="BG881">
        <v>1</v>
      </c>
      <c r="BH881">
        <v>1</v>
      </c>
      <c r="BI881">
        <v>1</v>
      </c>
      <c r="BJ881">
        <v>0</v>
      </c>
      <c r="BM881">
        <v>1</v>
      </c>
      <c r="BN881">
        <v>1</v>
      </c>
      <c r="BO881">
        <v>1</v>
      </c>
      <c r="BP881">
        <v>1</v>
      </c>
      <c r="BQ881">
        <v>25</v>
      </c>
      <c r="BR881">
        <v>1</v>
      </c>
      <c r="BS881">
        <v>1</v>
      </c>
      <c r="BT881">
        <v>0</v>
      </c>
      <c r="CJ881">
        <v>1</v>
      </c>
      <c r="CK881">
        <v>2</v>
      </c>
      <c r="CL881">
        <v>-97</v>
      </c>
      <c r="CM881">
        <v>-98</v>
      </c>
      <c r="CR881">
        <v>-98</v>
      </c>
      <c r="CS881">
        <v>-98</v>
      </c>
      <c r="CT881">
        <v>1</v>
      </c>
      <c r="CU881">
        <v>1</v>
      </c>
      <c r="CV881" t="s">
        <v>5981</v>
      </c>
      <c r="CW881">
        <v>933</v>
      </c>
      <c r="CX881">
        <v>15.55</v>
      </c>
      <c r="CY881">
        <v>2</v>
      </c>
      <c r="CZ881">
        <v>1</v>
      </c>
      <c r="DA881" t="s">
        <v>5951</v>
      </c>
      <c r="DC881">
        <v>1</v>
      </c>
      <c r="DD881">
        <v>1</v>
      </c>
      <c r="DE881">
        <v>2</v>
      </c>
      <c r="DN881" t="s">
        <v>3912</v>
      </c>
      <c r="DO881" t="s">
        <v>3912</v>
      </c>
      <c r="DP881" t="s">
        <v>3178</v>
      </c>
      <c r="DQ881" t="s">
        <v>202</v>
      </c>
      <c r="DR881" t="s">
        <v>202</v>
      </c>
      <c r="DT881">
        <v>1</v>
      </c>
      <c r="DV881">
        <v>1</v>
      </c>
      <c r="DW881">
        <v>0</v>
      </c>
      <c r="DX881">
        <v>1</v>
      </c>
      <c r="DY881">
        <v>2</v>
      </c>
      <c r="DZ881">
        <v>1</v>
      </c>
      <c r="EA881">
        <v>20</v>
      </c>
      <c r="EB881">
        <f t="shared" si="33"/>
        <v>2</v>
      </c>
      <c r="EC881">
        <v>2</v>
      </c>
      <c r="EE881">
        <v>20</v>
      </c>
      <c r="EF881">
        <v>2</v>
      </c>
      <c r="EH881">
        <v>2</v>
      </c>
      <c r="EI881">
        <v>1</v>
      </c>
      <c r="EL881">
        <v>1</v>
      </c>
      <c r="EM881">
        <v>4</v>
      </c>
      <c r="EN881">
        <v>1</v>
      </c>
      <c r="EO881">
        <v>1</v>
      </c>
      <c r="EP881">
        <v>1</v>
      </c>
      <c r="EQ881">
        <v>1</v>
      </c>
      <c r="ER881">
        <v>2</v>
      </c>
      <c r="ES881">
        <v>-97</v>
      </c>
      <c r="EU881">
        <v>-97</v>
      </c>
      <c r="EV881">
        <v>4</v>
      </c>
      <c r="EW881">
        <v>1</v>
      </c>
      <c r="EY881">
        <v>2</v>
      </c>
      <c r="EZ881">
        <v>2</v>
      </c>
      <c r="FE881">
        <v>1</v>
      </c>
      <c r="FG881">
        <v>0</v>
      </c>
      <c r="FH881" t="s">
        <v>3179</v>
      </c>
      <c r="FI881">
        <v>1</v>
      </c>
      <c r="FJ881" t="s">
        <v>204</v>
      </c>
      <c r="FK881">
        <v>20</v>
      </c>
      <c r="FL881">
        <v>12</v>
      </c>
      <c r="FM881">
        <v>12</v>
      </c>
      <c r="FN881">
        <v>20</v>
      </c>
      <c r="FO881" t="s">
        <v>2206</v>
      </c>
      <c r="FP881">
        <v>7.5</v>
      </c>
      <c r="FQ881" t="s">
        <v>3180</v>
      </c>
      <c r="FR881" t="s">
        <v>3196</v>
      </c>
      <c r="FS881">
        <v>1</v>
      </c>
      <c r="FT881">
        <v>1</v>
      </c>
      <c r="FU881" t="s">
        <v>2213</v>
      </c>
      <c r="FV881" t="s">
        <v>3182</v>
      </c>
      <c r="FW881">
        <v>1</v>
      </c>
      <c r="FX881">
        <v>0</v>
      </c>
      <c r="FY881">
        <v>1</v>
      </c>
      <c r="FZ881">
        <v>0</v>
      </c>
      <c r="GA881">
        <v>59048</v>
      </c>
      <c r="GB881">
        <v>201</v>
      </c>
      <c r="GC881">
        <v>293.7711443</v>
      </c>
      <c r="GD881" t="s">
        <v>2407</v>
      </c>
      <c r="GE881">
        <v>1</v>
      </c>
      <c r="HG881" t="s">
        <v>202</v>
      </c>
      <c r="HI881">
        <v>1</v>
      </c>
      <c r="HJ881">
        <v>1</v>
      </c>
    </row>
    <row r="882" spans="1:218" x14ac:dyDescent="0.3">
      <c r="A882">
        <v>451</v>
      </c>
      <c r="B882" t="s">
        <v>3984</v>
      </c>
      <c r="C882" t="s">
        <v>6454</v>
      </c>
      <c r="D882" t="s">
        <v>265</v>
      </c>
      <c r="E882">
        <v>1</v>
      </c>
      <c r="F882" t="s">
        <v>202</v>
      </c>
      <c r="H882">
        <v>1</v>
      </c>
      <c r="M882">
        <v>1</v>
      </c>
      <c r="N882">
        <v>1</v>
      </c>
      <c r="U882">
        <v>1</v>
      </c>
      <c r="W882">
        <v>3</v>
      </c>
      <c r="X882" t="s">
        <v>5507</v>
      </c>
      <c r="Y882">
        <v>1</v>
      </c>
      <c r="Z882">
        <v>1</v>
      </c>
      <c r="AA882">
        <v>1</v>
      </c>
      <c r="AB882">
        <v>3</v>
      </c>
      <c r="AD882" t="s">
        <v>202</v>
      </c>
      <c r="AE882">
        <v>1</v>
      </c>
      <c r="AF882">
        <v>2</v>
      </c>
      <c r="AG882">
        <v>1</v>
      </c>
      <c r="AH882">
        <v>2</v>
      </c>
      <c r="AI882">
        <v>2</v>
      </c>
      <c r="AJ882">
        <v>2</v>
      </c>
      <c r="AK882" t="s">
        <v>6455</v>
      </c>
      <c r="AL882">
        <v>1</v>
      </c>
      <c r="AM882">
        <v>1</v>
      </c>
      <c r="AN882">
        <v>2</v>
      </c>
      <c r="AO882">
        <v>2</v>
      </c>
      <c r="AP882">
        <v>2</v>
      </c>
      <c r="AQ882">
        <v>1</v>
      </c>
      <c r="AR882" t="s">
        <v>6456</v>
      </c>
      <c r="AS882">
        <v>1</v>
      </c>
      <c r="AT882">
        <v>1</v>
      </c>
      <c r="AU882">
        <v>2</v>
      </c>
      <c r="AV882">
        <v>2</v>
      </c>
      <c r="AW882">
        <v>7</v>
      </c>
      <c r="AX882">
        <v>1</v>
      </c>
      <c r="AY882">
        <v>1</v>
      </c>
      <c r="BE882">
        <v>1</v>
      </c>
      <c r="BF882">
        <v>1</v>
      </c>
      <c r="BG882">
        <v>1</v>
      </c>
      <c r="BH882">
        <v>1</v>
      </c>
      <c r="BI882">
        <v>1</v>
      </c>
      <c r="BJ882">
        <v>0</v>
      </c>
      <c r="BM882">
        <v>1</v>
      </c>
      <c r="BN882">
        <v>1</v>
      </c>
      <c r="BO882">
        <v>4</v>
      </c>
      <c r="BP882">
        <v>1</v>
      </c>
      <c r="BQ882">
        <v>13</v>
      </c>
      <c r="BR882">
        <v>5</v>
      </c>
      <c r="BS882">
        <v>1</v>
      </c>
      <c r="BT882">
        <v>5</v>
      </c>
      <c r="BV882">
        <v>3</v>
      </c>
      <c r="BX882">
        <v>0</v>
      </c>
      <c r="BZ882">
        <v>2</v>
      </c>
      <c r="CJ882">
        <v>2</v>
      </c>
      <c r="CK882">
        <v>2</v>
      </c>
      <c r="CL882">
        <v>6</v>
      </c>
      <c r="CM882">
        <v>1</v>
      </c>
      <c r="CR882">
        <v>2</v>
      </c>
      <c r="CS882">
        <v>-98</v>
      </c>
      <c r="CT882">
        <v>1</v>
      </c>
      <c r="CU882">
        <v>2</v>
      </c>
      <c r="CV882" t="s">
        <v>6457</v>
      </c>
      <c r="CW882">
        <v>731</v>
      </c>
      <c r="CX882">
        <v>12.18</v>
      </c>
      <c r="CY882">
        <v>2</v>
      </c>
      <c r="CZ882">
        <v>1</v>
      </c>
      <c r="DA882" t="s">
        <v>397</v>
      </c>
      <c r="DC882">
        <v>1</v>
      </c>
      <c r="DD882">
        <v>1</v>
      </c>
      <c r="DE882">
        <v>36</v>
      </c>
      <c r="DN882" t="s">
        <v>3884</v>
      </c>
      <c r="DO882" t="s">
        <v>3884</v>
      </c>
      <c r="DP882" t="s">
        <v>3178</v>
      </c>
      <c r="DQ882" t="s">
        <v>202</v>
      </c>
      <c r="DR882" t="s">
        <v>202</v>
      </c>
      <c r="DT882">
        <v>1</v>
      </c>
      <c r="DV882">
        <v>1</v>
      </c>
      <c r="DW882">
        <v>0</v>
      </c>
      <c r="DX882">
        <v>1</v>
      </c>
      <c r="DY882">
        <v>2</v>
      </c>
      <c r="DZ882">
        <v>1</v>
      </c>
      <c r="EA882">
        <v>10</v>
      </c>
      <c r="EB882">
        <f t="shared" si="33"/>
        <v>4</v>
      </c>
      <c r="EC882">
        <v>2</v>
      </c>
      <c r="EE882">
        <v>10</v>
      </c>
      <c r="EF882">
        <v>2</v>
      </c>
      <c r="EH882">
        <v>10</v>
      </c>
      <c r="EI882">
        <v>1</v>
      </c>
      <c r="EL882">
        <v>1</v>
      </c>
      <c r="EM882">
        <v>3</v>
      </c>
      <c r="EN882">
        <v>2</v>
      </c>
      <c r="EO882">
        <v>2</v>
      </c>
      <c r="EP882">
        <v>1</v>
      </c>
      <c r="EQ882">
        <v>1</v>
      </c>
      <c r="ER882">
        <v>1</v>
      </c>
      <c r="EZ882">
        <v>1</v>
      </c>
      <c r="FA882">
        <v>2</v>
      </c>
      <c r="FB882">
        <v>1</v>
      </c>
      <c r="FC882">
        <v>2</v>
      </c>
      <c r="FD882">
        <v>1</v>
      </c>
      <c r="FG882">
        <v>0</v>
      </c>
      <c r="FH882" t="s">
        <v>5510</v>
      </c>
      <c r="FI882">
        <v>2</v>
      </c>
      <c r="FJ882" t="s">
        <v>204</v>
      </c>
      <c r="FK882">
        <v>10</v>
      </c>
      <c r="FL882">
        <v>12</v>
      </c>
      <c r="FM882">
        <v>12</v>
      </c>
      <c r="FN882">
        <v>10</v>
      </c>
      <c r="FO882" t="s">
        <v>2206</v>
      </c>
      <c r="FP882">
        <v>3.5</v>
      </c>
      <c r="FQ882" t="s">
        <v>3287</v>
      </c>
      <c r="FR882" t="s">
        <v>3189</v>
      </c>
      <c r="FS882">
        <v>0</v>
      </c>
      <c r="FT882">
        <v>1</v>
      </c>
      <c r="FU882" t="s">
        <v>2221</v>
      </c>
      <c r="FV882" t="s">
        <v>3182</v>
      </c>
      <c r="FW882">
        <v>0</v>
      </c>
      <c r="FX882">
        <v>1</v>
      </c>
      <c r="FY882">
        <v>0</v>
      </c>
      <c r="FZ882">
        <v>0</v>
      </c>
      <c r="GA882">
        <v>1938</v>
      </c>
      <c r="GB882">
        <v>20</v>
      </c>
      <c r="GC882">
        <v>96.9</v>
      </c>
      <c r="GD882" t="s">
        <v>2407</v>
      </c>
      <c r="GE882">
        <v>1</v>
      </c>
      <c r="HG882" t="s">
        <v>202</v>
      </c>
      <c r="HJ882">
        <v>0</v>
      </c>
    </row>
    <row r="883" spans="1:218" x14ac:dyDescent="0.3">
      <c r="A883">
        <v>601</v>
      </c>
      <c r="B883" t="s">
        <v>3202</v>
      </c>
      <c r="C883" t="s">
        <v>5985</v>
      </c>
      <c r="D883" t="s">
        <v>194</v>
      </c>
      <c r="E883">
        <v>1</v>
      </c>
      <c r="F883" t="s">
        <v>202</v>
      </c>
      <c r="H883">
        <v>1</v>
      </c>
      <c r="M883">
        <v>1</v>
      </c>
      <c r="N883">
        <v>1</v>
      </c>
      <c r="U883">
        <v>1</v>
      </c>
      <c r="W883">
        <v>1</v>
      </c>
      <c r="X883" t="s">
        <v>3174</v>
      </c>
      <c r="Y883">
        <v>1</v>
      </c>
      <c r="Z883">
        <v>1</v>
      </c>
      <c r="AA883">
        <v>5</v>
      </c>
      <c r="AD883" t="s">
        <v>202</v>
      </c>
      <c r="AE883">
        <v>1</v>
      </c>
      <c r="AF883">
        <v>2</v>
      </c>
      <c r="AG883">
        <v>1</v>
      </c>
      <c r="AH883">
        <v>1</v>
      </c>
      <c r="AI883">
        <v>1</v>
      </c>
      <c r="AJ883">
        <v>2</v>
      </c>
      <c r="AK883" t="s">
        <v>5986</v>
      </c>
      <c r="AL883">
        <v>1</v>
      </c>
      <c r="AM883">
        <v>2</v>
      </c>
      <c r="AN883">
        <v>2</v>
      </c>
      <c r="AO883">
        <v>2</v>
      </c>
      <c r="AP883">
        <v>2</v>
      </c>
      <c r="AQ883">
        <v>1</v>
      </c>
      <c r="AR883" t="s">
        <v>5987</v>
      </c>
      <c r="AS883">
        <v>2</v>
      </c>
      <c r="AT883">
        <v>1</v>
      </c>
      <c r="AU883">
        <v>1</v>
      </c>
      <c r="AV883">
        <v>1</v>
      </c>
      <c r="AW883">
        <v>6</v>
      </c>
      <c r="AX883">
        <v>1</v>
      </c>
      <c r="AY883">
        <v>4</v>
      </c>
      <c r="BE883">
        <v>1</v>
      </c>
      <c r="BF883">
        <v>1</v>
      </c>
      <c r="BG883">
        <v>1</v>
      </c>
      <c r="BH883">
        <v>1</v>
      </c>
      <c r="BI883">
        <v>1</v>
      </c>
      <c r="BJ883">
        <v>0</v>
      </c>
      <c r="BM883">
        <v>1</v>
      </c>
      <c r="BN883">
        <v>1</v>
      </c>
      <c r="BO883">
        <v>3</v>
      </c>
      <c r="BP883">
        <v>1</v>
      </c>
      <c r="BQ883">
        <v>10</v>
      </c>
      <c r="BR883">
        <v>6</v>
      </c>
      <c r="BS883">
        <v>1</v>
      </c>
      <c r="BT883">
        <v>2</v>
      </c>
      <c r="BU883">
        <v>2</v>
      </c>
      <c r="BV883">
        <v>0</v>
      </c>
      <c r="BW883">
        <v>2</v>
      </c>
      <c r="BX883">
        <v>0</v>
      </c>
      <c r="BY883">
        <v>2</v>
      </c>
      <c r="BZ883">
        <v>0</v>
      </c>
      <c r="CA883">
        <v>2</v>
      </c>
      <c r="CB883">
        <v>0</v>
      </c>
      <c r="CC883">
        <v>2</v>
      </c>
      <c r="CD883">
        <v>0</v>
      </c>
      <c r="CE883">
        <v>2</v>
      </c>
      <c r="CF883">
        <v>0</v>
      </c>
      <c r="CG883">
        <v>2</v>
      </c>
      <c r="CH883">
        <v>2</v>
      </c>
      <c r="CI883">
        <v>2</v>
      </c>
      <c r="CJ883">
        <v>1</v>
      </c>
      <c r="CK883">
        <v>2</v>
      </c>
      <c r="CL883">
        <v>6</v>
      </c>
      <c r="CM883">
        <v>7</v>
      </c>
      <c r="CR883">
        <v>-98</v>
      </c>
      <c r="CS883">
        <v>5</v>
      </c>
      <c r="CT883">
        <v>1</v>
      </c>
      <c r="CU883">
        <v>1</v>
      </c>
      <c r="CV883" t="s">
        <v>613</v>
      </c>
      <c r="CW883">
        <v>793</v>
      </c>
      <c r="CX883">
        <v>13.22</v>
      </c>
      <c r="CY883">
        <v>2</v>
      </c>
      <c r="CZ883">
        <v>1</v>
      </c>
      <c r="DA883" t="s">
        <v>624</v>
      </c>
      <c r="DC883">
        <v>1</v>
      </c>
      <c r="DD883">
        <v>1</v>
      </c>
      <c r="DE883">
        <v>15</v>
      </c>
      <c r="DN883" t="s">
        <v>4107</v>
      </c>
      <c r="DO883" t="s">
        <v>4107</v>
      </c>
      <c r="DP883" t="s">
        <v>3178</v>
      </c>
      <c r="DQ883" t="s">
        <v>202</v>
      </c>
      <c r="DR883" t="s">
        <v>202</v>
      </c>
      <c r="DT883">
        <v>1</v>
      </c>
      <c r="DV883">
        <v>1</v>
      </c>
      <c r="DW883">
        <v>0</v>
      </c>
      <c r="DX883">
        <v>5</v>
      </c>
      <c r="DY883">
        <v>2</v>
      </c>
      <c r="DZ883">
        <v>1</v>
      </c>
      <c r="EA883">
        <v>15</v>
      </c>
      <c r="EB883">
        <f t="shared" si="33"/>
        <v>3</v>
      </c>
      <c r="EC883">
        <v>2</v>
      </c>
      <c r="EE883">
        <v>15</v>
      </c>
      <c r="EF883">
        <v>2</v>
      </c>
      <c r="EH883">
        <v>4</v>
      </c>
      <c r="EI883">
        <v>1</v>
      </c>
      <c r="EL883">
        <v>1</v>
      </c>
      <c r="EM883">
        <v>5</v>
      </c>
      <c r="EN883">
        <v>2</v>
      </c>
      <c r="EO883">
        <v>2</v>
      </c>
      <c r="EP883">
        <v>2</v>
      </c>
      <c r="EZ883">
        <v>2</v>
      </c>
      <c r="FE883">
        <v>1</v>
      </c>
      <c r="FG883">
        <v>0</v>
      </c>
      <c r="FH883" t="s">
        <v>3179</v>
      </c>
      <c r="FI883">
        <v>1</v>
      </c>
      <c r="FJ883" t="s">
        <v>204</v>
      </c>
      <c r="FK883">
        <v>15</v>
      </c>
      <c r="FL883">
        <v>12</v>
      </c>
      <c r="FM883">
        <v>12</v>
      </c>
      <c r="FN883">
        <v>15</v>
      </c>
      <c r="FO883" t="s">
        <v>2206</v>
      </c>
      <c r="FP883">
        <v>20</v>
      </c>
      <c r="FQ883" t="s">
        <v>3287</v>
      </c>
      <c r="FR883" t="s">
        <v>3189</v>
      </c>
      <c r="FS883">
        <v>0</v>
      </c>
      <c r="FT883">
        <v>0</v>
      </c>
      <c r="FU883" t="s">
        <v>2207</v>
      </c>
      <c r="FV883" t="s">
        <v>2207</v>
      </c>
      <c r="FW883">
        <v>1</v>
      </c>
      <c r="FX883">
        <v>0</v>
      </c>
      <c r="FY883">
        <v>1</v>
      </c>
      <c r="FZ883">
        <v>0</v>
      </c>
      <c r="GA883">
        <v>20830</v>
      </c>
      <c r="GB883">
        <v>83</v>
      </c>
      <c r="GC883">
        <v>250.9638554</v>
      </c>
      <c r="GD883" t="s">
        <v>2407</v>
      </c>
      <c r="GE883">
        <v>1</v>
      </c>
      <c r="HG883" t="s">
        <v>202</v>
      </c>
      <c r="HI883">
        <v>1</v>
      </c>
      <c r="HJ883">
        <v>1</v>
      </c>
    </row>
    <row r="884" spans="1:218" x14ac:dyDescent="0.3">
      <c r="A884">
        <v>608</v>
      </c>
      <c r="B884" t="s">
        <v>3279</v>
      </c>
      <c r="C884" t="s">
        <v>5988</v>
      </c>
      <c r="D884" t="s">
        <v>212</v>
      </c>
      <c r="E884">
        <v>1</v>
      </c>
      <c r="F884" t="s">
        <v>202</v>
      </c>
      <c r="H884">
        <v>1</v>
      </c>
      <c r="M884">
        <v>1</v>
      </c>
      <c r="N884">
        <v>1</v>
      </c>
      <c r="U884">
        <v>1</v>
      </c>
      <c r="W884">
        <v>1</v>
      </c>
      <c r="X884" t="s">
        <v>3174</v>
      </c>
      <c r="Y884">
        <v>1</v>
      </c>
      <c r="Z884">
        <v>1</v>
      </c>
      <c r="AA884">
        <v>3</v>
      </c>
      <c r="AD884" t="s">
        <v>202</v>
      </c>
      <c r="AE884">
        <v>1</v>
      </c>
      <c r="AF884">
        <v>1</v>
      </c>
      <c r="AG884">
        <v>1</v>
      </c>
      <c r="AH884">
        <v>1</v>
      </c>
      <c r="AI884">
        <v>1</v>
      </c>
      <c r="AJ884">
        <v>-97</v>
      </c>
      <c r="AK884" t="s">
        <v>5989</v>
      </c>
      <c r="AL884">
        <v>1</v>
      </c>
      <c r="AM884">
        <v>1</v>
      </c>
      <c r="AN884">
        <v>1</v>
      </c>
      <c r="AO884">
        <v>2</v>
      </c>
      <c r="AP884">
        <v>2</v>
      </c>
      <c r="AQ884">
        <v>2</v>
      </c>
      <c r="AR884" t="s">
        <v>5990</v>
      </c>
      <c r="AS884">
        <v>1</v>
      </c>
      <c r="AT884">
        <v>1</v>
      </c>
      <c r="AU884">
        <v>1</v>
      </c>
      <c r="AV884">
        <v>1</v>
      </c>
      <c r="AW884">
        <v>7</v>
      </c>
      <c r="AX884">
        <v>1</v>
      </c>
      <c r="AY884">
        <v>1</v>
      </c>
      <c r="BE884">
        <v>1</v>
      </c>
      <c r="BF884">
        <v>1</v>
      </c>
      <c r="BG884">
        <v>1</v>
      </c>
      <c r="BH884">
        <v>1</v>
      </c>
      <c r="BI884">
        <v>1</v>
      </c>
      <c r="BJ884">
        <v>0</v>
      </c>
      <c r="BM884">
        <v>1</v>
      </c>
      <c r="BN884">
        <v>1</v>
      </c>
      <c r="BO884">
        <v>4</v>
      </c>
      <c r="BP884">
        <v>1</v>
      </c>
      <c r="BQ884">
        <v>0.8</v>
      </c>
      <c r="BR884">
        <v>2</v>
      </c>
      <c r="BS884">
        <v>1</v>
      </c>
      <c r="BT884">
        <v>3</v>
      </c>
      <c r="BV884">
        <v>1</v>
      </c>
      <c r="BX884">
        <v>0</v>
      </c>
      <c r="BZ884">
        <v>0</v>
      </c>
      <c r="CB884">
        <v>0</v>
      </c>
      <c r="CD884">
        <v>2</v>
      </c>
      <c r="CJ884">
        <v>1</v>
      </c>
      <c r="CK884">
        <v>2</v>
      </c>
      <c r="CL884">
        <v>7</v>
      </c>
      <c r="CM884">
        <v>1</v>
      </c>
      <c r="CR884">
        <v>2</v>
      </c>
      <c r="CS884">
        <v>8</v>
      </c>
      <c r="CT884">
        <v>1</v>
      </c>
      <c r="CU884">
        <v>2</v>
      </c>
      <c r="CV884" t="s">
        <v>1919</v>
      </c>
      <c r="CW884">
        <v>762</v>
      </c>
      <c r="CX884">
        <v>12.7</v>
      </c>
      <c r="CY884">
        <v>2</v>
      </c>
      <c r="CZ884">
        <v>1</v>
      </c>
      <c r="DA884" t="s">
        <v>3658</v>
      </c>
      <c r="DC884">
        <v>1</v>
      </c>
      <c r="DD884">
        <v>1</v>
      </c>
      <c r="DE884">
        <v>2</v>
      </c>
      <c r="DN884" t="s">
        <v>4107</v>
      </c>
      <c r="DO884" t="s">
        <v>4107</v>
      </c>
      <c r="DP884" t="s">
        <v>3178</v>
      </c>
      <c r="DQ884" t="s">
        <v>202</v>
      </c>
      <c r="DR884" t="s">
        <v>202</v>
      </c>
      <c r="DT884">
        <v>1</v>
      </c>
      <c r="DV884">
        <v>1</v>
      </c>
      <c r="DW884">
        <v>0</v>
      </c>
      <c r="DX884">
        <v>3</v>
      </c>
      <c r="DY884">
        <v>2</v>
      </c>
      <c r="DZ884">
        <v>1</v>
      </c>
      <c r="EA884">
        <v>15</v>
      </c>
      <c r="EB884">
        <f t="shared" si="33"/>
        <v>3</v>
      </c>
      <c r="EC884">
        <v>2</v>
      </c>
      <c r="EE884">
        <v>15</v>
      </c>
      <c r="EF884">
        <v>2</v>
      </c>
      <c r="EH884">
        <v>10</v>
      </c>
      <c r="EI884">
        <v>1</v>
      </c>
      <c r="EL884">
        <v>2</v>
      </c>
      <c r="EM884">
        <v>2</v>
      </c>
      <c r="EN884">
        <v>2</v>
      </c>
      <c r="EO884">
        <v>2</v>
      </c>
      <c r="EP884">
        <v>2</v>
      </c>
      <c r="EZ884">
        <v>1</v>
      </c>
      <c r="FA884">
        <v>1</v>
      </c>
      <c r="FD884">
        <v>-97</v>
      </c>
      <c r="FG884">
        <v>0</v>
      </c>
      <c r="FH884" t="s">
        <v>3179</v>
      </c>
      <c r="FI884">
        <v>1</v>
      </c>
      <c r="FJ884" t="s">
        <v>204</v>
      </c>
      <c r="FK884">
        <v>15</v>
      </c>
      <c r="FL884">
        <v>12</v>
      </c>
      <c r="FM884">
        <v>12</v>
      </c>
      <c r="FN884">
        <v>15</v>
      </c>
      <c r="FO884" t="s">
        <v>2212</v>
      </c>
      <c r="FP884">
        <v>1.5</v>
      </c>
      <c r="FQ884" t="s">
        <v>3287</v>
      </c>
      <c r="FR884" t="s">
        <v>3189</v>
      </c>
      <c r="FS884">
        <v>0</v>
      </c>
      <c r="FT884">
        <v>0</v>
      </c>
      <c r="FU884" t="s">
        <v>2207</v>
      </c>
      <c r="FV884" t="s">
        <v>2207</v>
      </c>
      <c r="FW884">
        <v>0</v>
      </c>
      <c r="FX884">
        <v>1</v>
      </c>
      <c r="FY884">
        <v>0</v>
      </c>
      <c r="FZ884">
        <v>0</v>
      </c>
      <c r="GA884">
        <v>59048</v>
      </c>
      <c r="GB884">
        <v>201</v>
      </c>
      <c r="GC884">
        <v>293.7711443</v>
      </c>
      <c r="GD884" t="s">
        <v>2407</v>
      </c>
      <c r="GE884">
        <v>1</v>
      </c>
      <c r="HG884" t="s">
        <v>202</v>
      </c>
      <c r="HJ884">
        <v>0</v>
      </c>
    </row>
    <row r="885" spans="1:218" x14ac:dyDescent="0.3">
      <c r="A885">
        <v>613</v>
      </c>
      <c r="B885" t="s">
        <v>3250</v>
      </c>
      <c r="C885" t="s">
        <v>5991</v>
      </c>
      <c r="D885" t="s">
        <v>265</v>
      </c>
      <c r="E885">
        <v>1</v>
      </c>
      <c r="F885" t="s">
        <v>202</v>
      </c>
      <c r="H885">
        <v>1</v>
      </c>
      <c r="M885">
        <v>1</v>
      </c>
      <c r="N885">
        <v>1</v>
      </c>
      <c r="U885">
        <v>1</v>
      </c>
      <c r="W885">
        <v>1</v>
      </c>
      <c r="X885" t="s">
        <v>3174</v>
      </c>
      <c r="Y885">
        <v>1</v>
      </c>
      <c r="Z885">
        <v>1</v>
      </c>
      <c r="AA885">
        <v>6</v>
      </c>
      <c r="AD885" t="s">
        <v>202</v>
      </c>
      <c r="AE885">
        <v>1</v>
      </c>
      <c r="AF885">
        <v>1</v>
      </c>
      <c r="AG885">
        <v>1</v>
      </c>
      <c r="AH885">
        <v>2</v>
      </c>
      <c r="AI885">
        <v>1</v>
      </c>
      <c r="AJ885">
        <v>2</v>
      </c>
      <c r="AK885" t="s">
        <v>5992</v>
      </c>
      <c r="AL885">
        <v>1</v>
      </c>
      <c r="AM885">
        <v>2</v>
      </c>
      <c r="AN885">
        <v>1</v>
      </c>
      <c r="AO885">
        <v>2</v>
      </c>
      <c r="AP885">
        <v>1</v>
      </c>
      <c r="AQ885">
        <v>1</v>
      </c>
      <c r="AR885" t="s">
        <v>5993</v>
      </c>
      <c r="AS885">
        <v>-98</v>
      </c>
      <c r="AT885">
        <v>-98</v>
      </c>
      <c r="AU885">
        <v>-98</v>
      </c>
      <c r="AV885">
        <v>-98</v>
      </c>
      <c r="AW885">
        <v>7</v>
      </c>
      <c r="AX885">
        <v>1</v>
      </c>
      <c r="AY885">
        <v>-98</v>
      </c>
      <c r="BE885">
        <v>-98</v>
      </c>
      <c r="BI885">
        <v>-98</v>
      </c>
      <c r="BM885">
        <v>-98</v>
      </c>
      <c r="BN885">
        <v>-98</v>
      </c>
      <c r="BP885">
        <v>-98</v>
      </c>
      <c r="BR885">
        <v>-98</v>
      </c>
      <c r="BS885">
        <v>-98</v>
      </c>
      <c r="CJ885">
        <v>-98</v>
      </c>
      <c r="CK885">
        <v>-98</v>
      </c>
      <c r="CL885">
        <v>-98</v>
      </c>
      <c r="CM885">
        <v>7</v>
      </c>
      <c r="CR885">
        <v>-98</v>
      </c>
      <c r="CS885">
        <v>-98</v>
      </c>
      <c r="CT885">
        <v>1</v>
      </c>
      <c r="CU885">
        <v>1</v>
      </c>
      <c r="CV885" t="s">
        <v>1686</v>
      </c>
      <c r="CW885">
        <v>582</v>
      </c>
      <c r="CX885">
        <v>9.6999999999999993</v>
      </c>
      <c r="CY885">
        <v>2</v>
      </c>
      <c r="CZ885">
        <v>1</v>
      </c>
      <c r="DA885" t="s">
        <v>3632</v>
      </c>
      <c r="DC885">
        <v>1</v>
      </c>
      <c r="DD885">
        <v>1</v>
      </c>
      <c r="DE885">
        <v>27</v>
      </c>
      <c r="DN885" t="s">
        <v>4107</v>
      </c>
      <c r="DO885" t="s">
        <v>4107</v>
      </c>
      <c r="DP885" t="s">
        <v>3178</v>
      </c>
      <c r="DQ885" t="s">
        <v>202</v>
      </c>
      <c r="DR885" t="s">
        <v>202</v>
      </c>
      <c r="DT885">
        <v>1</v>
      </c>
      <c r="DV885">
        <v>1</v>
      </c>
      <c r="DW885">
        <v>0</v>
      </c>
      <c r="DX885">
        <v>6</v>
      </c>
      <c r="DY885">
        <v>2</v>
      </c>
      <c r="DZ885">
        <v>1</v>
      </c>
      <c r="EA885">
        <v>15</v>
      </c>
      <c r="EB885">
        <f t="shared" si="33"/>
        <v>3</v>
      </c>
      <c r="EC885">
        <v>2</v>
      </c>
      <c r="EE885">
        <v>1</v>
      </c>
      <c r="EF885">
        <v>2</v>
      </c>
      <c r="EH885">
        <v>1</v>
      </c>
      <c r="EI885">
        <v>1</v>
      </c>
      <c r="EL885">
        <v>1</v>
      </c>
      <c r="EM885">
        <v>3</v>
      </c>
      <c r="EN885">
        <v>2</v>
      </c>
      <c r="EO885">
        <v>2</v>
      </c>
      <c r="EP885">
        <v>2</v>
      </c>
      <c r="EZ885">
        <v>1</v>
      </c>
      <c r="FA885">
        <v>1</v>
      </c>
      <c r="FD885">
        <v>1</v>
      </c>
      <c r="FG885">
        <v>0</v>
      </c>
      <c r="FH885" t="s">
        <v>3179</v>
      </c>
      <c r="FI885">
        <v>1</v>
      </c>
      <c r="FJ885" t="s">
        <v>204</v>
      </c>
      <c r="FK885">
        <v>1</v>
      </c>
      <c r="FL885">
        <v>12</v>
      </c>
      <c r="FM885">
        <v>12</v>
      </c>
      <c r="FN885">
        <v>15</v>
      </c>
      <c r="FO885" t="s">
        <v>2206</v>
      </c>
      <c r="FP885">
        <v>3.5</v>
      </c>
      <c r="FQ885" t="s">
        <v>3287</v>
      </c>
      <c r="FR885" t="s">
        <v>3189</v>
      </c>
      <c r="FS885">
        <v>0</v>
      </c>
      <c r="FT885">
        <v>0</v>
      </c>
      <c r="FU885" t="s">
        <v>2207</v>
      </c>
      <c r="FV885" t="s">
        <v>2207</v>
      </c>
      <c r="FW885">
        <v>0</v>
      </c>
      <c r="FX885">
        <v>1</v>
      </c>
      <c r="FY885">
        <v>0</v>
      </c>
      <c r="FZ885">
        <v>0</v>
      </c>
      <c r="GA885">
        <v>6214</v>
      </c>
      <c r="GB885">
        <v>28</v>
      </c>
      <c r="GC885">
        <v>221.92857140000001</v>
      </c>
      <c r="GD885" t="s">
        <v>2407</v>
      </c>
      <c r="GE885">
        <v>1</v>
      </c>
      <c r="HG885" t="s">
        <v>202</v>
      </c>
      <c r="HJ885">
        <v>0</v>
      </c>
    </row>
    <row r="886" spans="1:218" x14ac:dyDescent="0.3">
      <c r="A886">
        <v>616</v>
      </c>
      <c r="B886" t="s">
        <v>3183</v>
      </c>
      <c r="C886" t="s">
        <v>5757</v>
      </c>
      <c r="D886" t="s">
        <v>212</v>
      </c>
      <c r="E886">
        <v>1</v>
      </c>
      <c r="F886" t="s">
        <v>202</v>
      </c>
      <c r="H886">
        <v>1</v>
      </c>
      <c r="M886">
        <v>1</v>
      </c>
      <c r="N886">
        <v>1</v>
      </c>
      <c r="U886">
        <v>1</v>
      </c>
      <c r="W886">
        <v>1</v>
      </c>
      <c r="X886" t="s">
        <v>3174</v>
      </c>
      <c r="Y886">
        <v>1</v>
      </c>
      <c r="Z886">
        <v>1</v>
      </c>
      <c r="AA886">
        <v>5</v>
      </c>
      <c r="AD886" t="s">
        <v>202</v>
      </c>
      <c r="AE886">
        <v>1</v>
      </c>
      <c r="AF886">
        <v>2</v>
      </c>
      <c r="AG886">
        <v>1</v>
      </c>
      <c r="AH886">
        <v>1</v>
      </c>
      <c r="AI886">
        <v>1</v>
      </c>
      <c r="AJ886">
        <v>1</v>
      </c>
      <c r="AK886" t="s">
        <v>5994</v>
      </c>
      <c r="AL886">
        <v>2</v>
      </c>
      <c r="AM886">
        <v>2</v>
      </c>
      <c r="AN886">
        <v>2</v>
      </c>
      <c r="AO886">
        <v>2</v>
      </c>
      <c r="AP886">
        <v>2</v>
      </c>
      <c r="AQ886">
        <v>2</v>
      </c>
      <c r="AR886" t="s">
        <v>5995</v>
      </c>
      <c r="AS886">
        <v>2</v>
      </c>
      <c r="AT886">
        <v>1</v>
      </c>
      <c r="AU886">
        <v>2</v>
      </c>
      <c r="AV886">
        <v>2</v>
      </c>
      <c r="AW886">
        <v>1</v>
      </c>
      <c r="AX886">
        <v>1</v>
      </c>
      <c r="AY886">
        <v>3</v>
      </c>
      <c r="BE886">
        <v>1</v>
      </c>
      <c r="BF886">
        <v>1</v>
      </c>
      <c r="BG886">
        <v>1</v>
      </c>
      <c r="BH886">
        <v>1</v>
      </c>
      <c r="BI886">
        <v>-98</v>
      </c>
      <c r="BM886">
        <v>5</v>
      </c>
      <c r="BN886">
        <v>1</v>
      </c>
      <c r="BO886">
        <v>2</v>
      </c>
      <c r="BP886">
        <v>1</v>
      </c>
      <c r="BQ886">
        <v>2</v>
      </c>
      <c r="BR886">
        <v>-97</v>
      </c>
      <c r="BS886">
        <v>1</v>
      </c>
      <c r="BT886">
        <v>4</v>
      </c>
      <c r="BV886">
        <v>3</v>
      </c>
      <c r="BX886">
        <v>0</v>
      </c>
      <c r="BZ886">
        <v>2</v>
      </c>
      <c r="CJ886">
        <v>2</v>
      </c>
      <c r="CK886">
        <v>2</v>
      </c>
      <c r="CL886">
        <v>4</v>
      </c>
      <c r="CM886">
        <v>1</v>
      </c>
      <c r="CR886">
        <v>2</v>
      </c>
      <c r="CS886">
        <v>-98</v>
      </c>
      <c r="CT886">
        <v>1</v>
      </c>
      <c r="CU886">
        <v>1</v>
      </c>
      <c r="CV886" t="s">
        <v>5996</v>
      </c>
      <c r="CW886">
        <v>951</v>
      </c>
      <c r="CX886">
        <v>15.85</v>
      </c>
      <c r="CY886">
        <v>2</v>
      </c>
      <c r="CZ886">
        <v>1</v>
      </c>
      <c r="DA886" t="s">
        <v>4081</v>
      </c>
      <c r="DC886">
        <v>1</v>
      </c>
      <c r="DD886">
        <v>1</v>
      </c>
      <c r="DE886">
        <v>4</v>
      </c>
      <c r="DN886" t="s">
        <v>4107</v>
      </c>
      <c r="DO886" t="s">
        <v>4107</v>
      </c>
      <c r="DP886" t="s">
        <v>3178</v>
      </c>
      <c r="DQ886" t="s">
        <v>202</v>
      </c>
      <c r="DR886" t="s">
        <v>4198</v>
      </c>
      <c r="DT886">
        <v>1</v>
      </c>
      <c r="DV886">
        <v>1</v>
      </c>
      <c r="DW886">
        <v>0</v>
      </c>
      <c r="DX886">
        <v>5</v>
      </c>
      <c r="DY886">
        <v>2</v>
      </c>
      <c r="DZ886">
        <v>1</v>
      </c>
      <c r="EA886">
        <v>5</v>
      </c>
      <c r="EB886">
        <f t="shared" si="33"/>
        <v>5</v>
      </c>
      <c r="EC886">
        <v>2</v>
      </c>
      <c r="EE886">
        <v>1</v>
      </c>
      <c r="EF886">
        <v>-97</v>
      </c>
      <c r="EI886">
        <v>1</v>
      </c>
      <c r="EL886">
        <v>1</v>
      </c>
      <c r="EM886">
        <v>2</v>
      </c>
      <c r="EN886">
        <v>2</v>
      </c>
      <c r="EO886">
        <v>2</v>
      </c>
      <c r="EP886">
        <v>2</v>
      </c>
      <c r="EZ886">
        <v>1</v>
      </c>
      <c r="FA886">
        <v>2</v>
      </c>
      <c r="FB886">
        <v>-97</v>
      </c>
      <c r="FE886">
        <v>1</v>
      </c>
      <c r="FG886">
        <v>0</v>
      </c>
      <c r="FH886" t="s">
        <v>3179</v>
      </c>
      <c r="FI886">
        <v>1</v>
      </c>
      <c r="FJ886" t="s">
        <v>204</v>
      </c>
      <c r="FK886">
        <v>1</v>
      </c>
      <c r="FL886">
        <v>12</v>
      </c>
      <c r="FM886">
        <v>12</v>
      </c>
      <c r="FN886">
        <v>5</v>
      </c>
      <c r="FO886" t="s">
        <v>2206</v>
      </c>
      <c r="FP886">
        <v>1.5</v>
      </c>
      <c r="FQ886" t="s">
        <v>3287</v>
      </c>
      <c r="FR886" t="s">
        <v>3189</v>
      </c>
      <c r="FS886">
        <v>0</v>
      </c>
      <c r="FT886">
        <v>0</v>
      </c>
      <c r="FU886" t="s">
        <v>2207</v>
      </c>
      <c r="FV886" t="s">
        <v>2207</v>
      </c>
      <c r="FW886">
        <v>1</v>
      </c>
      <c r="FX886">
        <v>0</v>
      </c>
      <c r="FY886">
        <v>1</v>
      </c>
      <c r="FZ886">
        <v>0</v>
      </c>
      <c r="GA886">
        <v>37408</v>
      </c>
      <c r="GB886">
        <v>127</v>
      </c>
      <c r="GC886">
        <v>294.55118110000001</v>
      </c>
      <c r="GD886" t="s">
        <v>2407</v>
      </c>
      <c r="GE886">
        <v>1</v>
      </c>
      <c r="HG886" t="s">
        <v>202</v>
      </c>
      <c r="HI886">
        <v>1</v>
      </c>
      <c r="HJ886">
        <v>1</v>
      </c>
    </row>
    <row r="887" spans="1:218" x14ac:dyDescent="0.3">
      <c r="A887">
        <v>617</v>
      </c>
      <c r="B887" t="s">
        <v>3854</v>
      </c>
      <c r="C887" t="s">
        <v>5997</v>
      </c>
      <c r="D887" t="s">
        <v>265</v>
      </c>
      <c r="E887">
        <v>1</v>
      </c>
      <c r="F887" t="s">
        <v>202</v>
      </c>
      <c r="H887">
        <v>1</v>
      </c>
      <c r="M887">
        <v>3</v>
      </c>
      <c r="N887">
        <v>1</v>
      </c>
      <c r="U887">
        <v>1</v>
      </c>
      <c r="W887">
        <v>1</v>
      </c>
      <c r="X887" t="s">
        <v>3174</v>
      </c>
      <c r="Y887">
        <v>1</v>
      </c>
      <c r="Z887">
        <v>1</v>
      </c>
      <c r="AA887">
        <v>3</v>
      </c>
      <c r="AD887" t="s">
        <v>3174</v>
      </c>
      <c r="AE887">
        <v>1</v>
      </c>
      <c r="AF887">
        <v>1</v>
      </c>
      <c r="AG887">
        <v>1</v>
      </c>
      <c r="AH887">
        <v>2</v>
      </c>
      <c r="AI887">
        <v>2</v>
      </c>
      <c r="AJ887">
        <v>1</v>
      </c>
      <c r="AK887" t="s">
        <v>5998</v>
      </c>
      <c r="AL887">
        <v>2</v>
      </c>
      <c r="AM887">
        <v>2</v>
      </c>
      <c r="AN887">
        <v>2</v>
      </c>
      <c r="AO887">
        <v>2</v>
      </c>
      <c r="AP887">
        <v>2</v>
      </c>
      <c r="AQ887">
        <v>2</v>
      </c>
      <c r="AR887" t="s">
        <v>5999</v>
      </c>
      <c r="AS887">
        <v>1</v>
      </c>
      <c r="AT887">
        <v>1</v>
      </c>
      <c r="AU887">
        <v>3</v>
      </c>
      <c r="AV887">
        <v>2</v>
      </c>
      <c r="AW887">
        <v>5</v>
      </c>
      <c r="AX887">
        <v>7</v>
      </c>
      <c r="AY887">
        <v>1</v>
      </c>
      <c r="BE887">
        <v>1</v>
      </c>
      <c r="BF887">
        <v>2</v>
      </c>
      <c r="BG887">
        <v>1</v>
      </c>
      <c r="BH887">
        <v>2</v>
      </c>
      <c r="BI887">
        <v>1</v>
      </c>
      <c r="BJ887">
        <v>0</v>
      </c>
      <c r="BM887">
        <v>1</v>
      </c>
      <c r="BN887">
        <v>1</v>
      </c>
      <c r="BO887">
        <v>4</v>
      </c>
      <c r="BP887">
        <v>1</v>
      </c>
      <c r="BQ887">
        <v>35</v>
      </c>
      <c r="BR887">
        <v>2</v>
      </c>
      <c r="BS887">
        <v>1</v>
      </c>
      <c r="BT887">
        <v>2</v>
      </c>
      <c r="BU887">
        <v>2</v>
      </c>
      <c r="BV887">
        <v>0</v>
      </c>
      <c r="BW887">
        <v>2</v>
      </c>
      <c r="BX887">
        <v>0</v>
      </c>
      <c r="BY887">
        <v>2</v>
      </c>
      <c r="BZ887">
        <v>0</v>
      </c>
      <c r="CA887">
        <v>2</v>
      </c>
      <c r="CB887">
        <v>0</v>
      </c>
      <c r="CC887">
        <v>2</v>
      </c>
      <c r="CD887">
        <v>0</v>
      </c>
      <c r="CE887">
        <v>2</v>
      </c>
      <c r="CF887">
        <v>0</v>
      </c>
      <c r="CG887">
        <v>2</v>
      </c>
      <c r="CH887">
        <v>2</v>
      </c>
      <c r="CI887">
        <v>2</v>
      </c>
      <c r="CJ887">
        <v>1</v>
      </c>
      <c r="CK887">
        <v>1</v>
      </c>
      <c r="CL887">
        <v>4</v>
      </c>
      <c r="CM887">
        <v>1</v>
      </c>
      <c r="CR887">
        <v>2</v>
      </c>
      <c r="CS887">
        <v>-98</v>
      </c>
      <c r="CT887">
        <v>1</v>
      </c>
      <c r="CU887">
        <v>2</v>
      </c>
      <c r="CV887" t="s">
        <v>6000</v>
      </c>
      <c r="CW887">
        <v>854</v>
      </c>
      <c r="CX887">
        <v>14.23</v>
      </c>
      <c r="CY887">
        <v>2</v>
      </c>
      <c r="CZ887">
        <v>1</v>
      </c>
      <c r="DA887" t="s">
        <v>3347</v>
      </c>
      <c r="DC887">
        <v>1</v>
      </c>
      <c r="DD887">
        <v>1</v>
      </c>
      <c r="DE887">
        <v>35</v>
      </c>
      <c r="DN887" t="s">
        <v>4107</v>
      </c>
      <c r="DO887" t="s">
        <v>4107</v>
      </c>
      <c r="DP887" t="s">
        <v>3178</v>
      </c>
      <c r="DQ887" t="s">
        <v>202</v>
      </c>
      <c r="DR887" t="s">
        <v>202</v>
      </c>
      <c r="DT887">
        <v>1</v>
      </c>
      <c r="DV887">
        <v>1</v>
      </c>
      <c r="DW887">
        <v>0</v>
      </c>
      <c r="DX887">
        <v>3</v>
      </c>
      <c r="DY887">
        <v>2</v>
      </c>
      <c r="DZ887">
        <v>-97</v>
      </c>
      <c r="EB887">
        <v>-97</v>
      </c>
      <c r="EC887">
        <v>2</v>
      </c>
      <c r="EE887">
        <v>10</v>
      </c>
      <c r="EF887">
        <v>2</v>
      </c>
      <c r="EH887">
        <v>10</v>
      </c>
      <c r="EI887">
        <v>1</v>
      </c>
      <c r="EL887">
        <v>2</v>
      </c>
      <c r="EM887">
        <v>3</v>
      </c>
      <c r="EN887">
        <v>2</v>
      </c>
      <c r="EO887">
        <v>2</v>
      </c>
      <c r="EP887">
        <v>2</v>
      </c>
      <c r="EZ887">
        <v>1</v>
      </c>
      <c r="FA887">
        <v>-97</v>
      </c>
      <c r="FD887">
        <v>1</v>
      </c>
      <c r="FG887">
        <v>0</v>
      </c>
      <c r="FH887" t="s">
        <v>3179</v>
      </c>
      <c r="FI887">
        <v>1</v>
      </c>
      <c r="FJ887" t="s">
        <v>204</v>
      </c>
      <c r="FK887">
        <v>10</v>
      </c>
      <c r="FL887">
        <v>12</v>
      </c>
      <c r="FM887">
        <v>12</v>
      </c>
      <c r="FN887">
        <v>20</v>
      </c>
      <c r="FO887" t="s">
        <v>2212</v>
      </c>
      <c r="FP887">
        <v>3.5</v>
      </c>
      <c r="FQ887" t="s">
        <v>3287</v>
      </c>
      <c r="FR887" t="s">
        <v>3189</v>
      </c>
      <c r="FS887">
        <v>0</v>
      </c>
      <c r="FT887">
        <v>0</v>
      </c>
      <c r="FU887" t="s">
        <v>2207</v>
      </c>
      <c r="FV887" t="s">
        <v>2207</v>
      </c>
      <c r="FW887">
        <v>0</v>
      </c>
      <c r="FX887">
        <v>1</v>
      </c>
      <c r="FY887">
        <v>0</v>
      </c>
      <c r="FZ887">
        <v>0</v>
      </c>
      <c r="GA887">
        <v>856</v>
      </c>
      <c r="GB887">
        <v>9</v>
      </c>
      <c r="GC887">
        <v>95.111111100000002</v>
      </c>
      <c r="GD887" t="s">
        <v>2407</v>
      </c>
      <c r="GE887">
        <v>1</v>
      </c>
      <c r="HG887" t="s">
        <v>202</v>
      </c>
      <c r="HJ887">
        <v>0</v>
      </c>
    </row>
    <row r="888" spans="1:218" x14ac:dyDescent="0.3">
      <c r="A888">
        <v>628</v>
      </c>
      <c r="B888" t="s">
        <v>3207</v>
      </c>
      <c r="C888" t="s">
        <v>3693</v>
      </c>
      <c r="D888" t="s">
        <v>265</v>
      </c>
      <c r="E888">
        <v>1</v>
      </c>
      <c r="F888" t="s">
        <v>202</v>
      </c>
      <c r="H888">
        <v>1</v>
      </c>
      <c r="M888">
        <v>1</v>
      </c>
      <c r="N888">
        <v>1</v>
      </c>
      <c r="U888">
        <v>1</v>
      </c>
      <c r="W888">
        <v>1</v>
      </c>
      <c r="X888" t="s">
        <v>3174</v>
      </c>
      <c r="Y888">
        <v>1</v>
      </c>
      <c r="Z888">
        <v>1</v>
      </c>
      <c r="AA888">
        <v>6</v>
      </c>
      <c r="AD888" t="s">
        <v>202</v>
      </c>
      <c r="AE888">
        <v>1</v>
      </c>
      <c r="AF888">
        <v>-97</v>
      </c>
      <c r="AG888">
        <v>1</v>
      </c>
      <c r="AH888">
        <v>2</v>
      </c>
      <c r="AI888">
        <v>1</v>
      </c>
      <c r="AJ888">
        <v>2</v>
      </c>
      <c r="AK888" t="s">
        <v>6001</v>
      </c>
      <c r="AL888">
        <v>1</v>
      </c>
      <c r="AM888">
        <v>2</v>
      </c>
      <c r="AN888">
        <v>2</v>
      </c>
      <c r="AO888">
        <v>2</v>
      </c>
      <c r="AP888">
        <v>2</v>
      </c>
      <c r="AQ888">
        <v>1</v>
      </c>
      <c r="AR888" t="s">
        <v>6002</v>
      </c>
      <c r="AS888">
        <v>2</v>
      </c>
      <c r="AT888">
        <v>1</v>
      </c>
      <c r="AU888">
        <v>1</v>
      </c>
      <c r="AV888">
        <v>2</v>
      </c>
      <c r="AW888">
        <v>-97</v>
      </c>
      <c r="AX888">
        <v>-97</v>
      </c>
      <c r="AY888">
        <v>-97</v>
      </c>
      <c r="BE888">
        <v>1</v>
      </c>
      <c r="BF888">
        <v>2</v>
      </c>
      <c r="BG888">
        <v>1</v>
      </c>
      <c r="BH888">
        <v>2</v>
      </c>
      <c r="BI888">
        <v>1</v>
      </c>
      <c r="BJ888">
        <v>0</v>
      </c>
      <c r="BM888">
        <v>1</v>
      </c>
      <c r="BN888">
        <v>1</v>
      </c>
      <c r="BO888">
        <v>5</v>
      </c>
      <c r="BP888">
        <v>1</v>
      </c>
      <c r="BQ888">
        <v>48</v>
      </c>
      <c r="BR888">
        <v>2</v>
      </c>
      <c r="BS888">
        <v>1</v>
      </c>
      <c r="BT888">
        <v>6</v>
      </c>
      <c r="BU888">
        <v>6</v>
      </c>
      <c r="BV888">
        <v>0</v>
      </c>
      <c r="BW888">
        <v>6</v>
      </c>
      <c r="BX888">
        <v>2</v>
      </c>
      <c r="BY888">
        <v>6</v>
      </c>
      <c r="BZ888">
        <v>0</v>
      </c>
      <c r="CA888">
        <v>6</v>
      </c>
      <c r="CB888">
        <v>0</v>
      </c>
      <c r="CC888">
        <v>6</v>
      </c>
      <c r="CD888">
        <v>2</v>
      </c>
      <c r="CE888">
        <v>6</v>
      </c>
      <c r="CF888">
        <v>0</v>
      </c>
      <c r="CG888">
        <v>6</v>
      </c>
      <c r="CH888">
        <v>2</v>
      </c>
      <c r="CI888">
        <v>6</v>
      </c>
      <c r="CJ888">
        <v>1</v>
      </c>
      <c r="CK888">
        <v>1</v>
      </c>
      <c r="CL888">
        <v>4</v>
      </c>
      <c r="CM888">
        <v>1</v>
      </c>
      <c r="CR888">
        <v>2</v>
      </c>
      <c r="CS888">
        <v>-98</v>
      </c>
      <c r="CT888">
        <v>1</v>
      </c>
      <c r="CU888">
        <v>1</v>
      </c>
      <c r="CV888" t="s">
        <v>262</v>
      </c>
      <c r="CW888">
        <v>1119</v>
      </c>
      <c r="CX888">
        <v>18.649999999999999</v>
      </c>
      <c r="CY888">
        <v>2</v>
      </c>
      <c r="CZ888">
        <v>1</v>
      </c>
      <c r="DA888" t="s">
        <v>210</v>
      </c>
      <c r="DC888">
        <v>1</v>
      </c>
      <c r="DD888">
        <v>1</v>
      </c>
      <c r="DE888">
        <v>28</v>
      </c>
      <c r="DN888" t="s">
        <v>4107</v>
      </c>
      <c r="DO888" t="s">
        <v>4107</v>
      </c>
      <c r="DP888" t="s">
        <v>3178</v>
      </c>
      <c r="DQ888" t="s">
        <v>202</v>
      </c>
      <c r="DR888" t="s">
        <v>202</v>
      </c>
      <c r="DT888">
        <v>1</v>
      </c>
      <c r="DV888">
        <v>1</v>
      </c>
      <c r="DW888">
        <v>0</v>
      </c>
      <c r="DX888">
        <v>6</v>
      </c>
      <c r="DY888">
        <v>2</v>
      </c>
      <c r="DZ888">
        <v>-97</v>
      </c>
      <c r="EB888">
        <v>5</v>
      </c>
      <c r="EC888">
        <v>2</v>
      </c>
      <c r="EE888">
        <v>6</v>
      </c>
      <c r="EF888">
        <v>2</v>
      </c>
      <c r="EH888">
        <v>6</v>
      </c>
      <c r="EI888">
        <v>1</v>
      </c>
      <c r="EL888">
        <v>1</v>
      </c>
      <c r="EM888">
        <v>4</v>
      </c>
      <c r="EN888">
        <v>2</v>
      </c>
      <c r="EO888">
        <v>2</v>
      </c>
      <c r="EP888">
        <v>1</v>
      </c>
      <c r="EQ888">
        <v>2</v>
      </c>
      <c r="ER888">
        <v>2</v>
      </c>
      <c r="ES888">
        <v>-97</v>
      </c>
      <c r="EU888">
        <v>-97</v>
      </c>
      <c r="EV888">
        <v>1</v>
      </c>
      <c r="EW888">
        <v>3</v>
      </c>
      <c r="EY888">
        <v>2</v>
      </c>
      <c r="EZ888">
        <v>2</v>
      </c>
      <c r="FE888">
        <v>1</v>
      </c>
      <c r="FG888">
        <v>0</v>
      </c>
      <c r="FH888" t="s">
        <v>3179</v>
      </c>
      <c r="FI888">
        <v>1</v>
      </c>
      <c r="FJ888" t="s">
        <v>204</v>
      </c>
      <c r="FK888">
        <v>6</v>
      </c>
      <c r="FL888">
        <v>12</v>
      </c>
      <c r="FM888">
        <v>12</v>
      </c>
      <c r="FN888">
        <v>7.5</v>
      </c>
      <c r="FO888" t="s">
        <v>2206</v>
      </c>
      <c r="FP888">
        <v>7.5</v>
      </c>
      <c r="FQ888" t="s">
        <v>3287</v>
      </c>
      <c r="FR888" t="s">
        <v>3189</v>
      </c>
      <c r="FS888">
        <v>0</v>
      </c>
      <c r="FT888">
        <v>1</v>
      </c>
      <c r="FU888" t="s">
        <v>2213</v>
      </c>
      <c r="FV888" t="s">
        <v>4754</v>
      </c>
      <c r="FW888">
        <v>1</v>
      </c>
      <c r="FX888">
        <v>0</v>
      </c>
      <c r="FY888">
        <v>1</v>
      </c>
      <c r="FZ888">
        <v>0</v>
      </c>
      <c r="GA888">
        <v>11328</v>
      </c>
      <c r="GB888">
        <v>52</v>
      </c>
      <c r="GC888">
        <v>217.8461538</v>
      </c>
      <c r="GD888" t="s">
        <v>2407</v>
      </c>
      <c r="GE888">
        <v>1</v>
      </c>
      <c r="HG888" t="s">
        <v>202</v>
      </c>
      <c r="HI888">
        <v>1</v>
      </c>
      <c r="HJ888">
        <v>1</v>
      </c>
    </row>
    <row r="889" spans="1:218" x14ac:dyDescent="0.3">
      <c r="A889">
        <v>634</v>
      </c>
      <c r="B889" t="s">
        <v>3172</v>
      </c>
      <c r="C889" t="s">
        <v>6003</v>
      </c>
      <c r="D889" t="s">
        <v>194</v>
      </c>
      <c r="E889">
        <v>1</v>
      </c>
      <c r="F889" t="s">
        <v>202</v>
      </c>
      <c r="H889">
        <v>1</v>
      </c>
      <c r="M889">
        <v>1</v>
      </c>
      <c r="N889">
        <v>1</v>
      </c>
      <c r="U889">
        <v>-97</v>
      </c>
      <c r="W889">
        <v>1</v>
      </c>
      <c r="X889" t="s">
        <v>3174</v>
      </c>
      <c r="Y889">
        <v>1</v>
      </c>
      <c r="Z889">
        <v>1</v>
      </c>
      <c r="AA889">
        <v>3</v>
      </c>
      <c r="AD889" t="s">
        <v>202</v>
      </c>
      <c r="AE889">
        <v>1</v>
      </c>
      <c r="AF889">
        <v>2</v>
      </c>
      <c r="AG889">
        <v>2</v>
      </c>
      <c r="AH889">
        <v>1</v>
      </c>
      <c r="AI889">
        <v>2</v>
      </c>
      <c r="AJ889">
        <v>2</v>
      </c>
      <c r="AK889" t="s">
        <v>6004</v>
      </c>
      <c r="AL889">
        <v>2</v>
      </c>
      <c r="AM889">
        <v>2</v>
      </c>
      <c r="AN889">
        <v>2</v>
      </c>
      <c r="AO889">
        <v>2</v>
      </c>
      <c r="AP889">
        <v>2</v>
      </c>
      <c r="AQ889">
        <v>2</v>
      </c>
      <c r="AR889" t="s">
        <v>6005</v>
      </c>
      <c r="AS889">
        <v>1</v>
      </c>
      <c r="AT889">
        <v>1</v>
      </c>
      <c r="AU889">
        <v>2</v>
      </c>
      <c r="AV889">
        <v>2</v>
      </c>
      <c r="AW889">
        <v>7</v>
      </c>
      <c r="AX889">
        <v>7</v>
      </c>
      <c r="AY889">
        <v>3</v>
      </c>
      <c r="BE889">
        <v>1</v>
      </c>
      <c r="BF889">
        <v>1</v>
      </c>
      <c r="BG889">
        <v>1</v>
      </c>
      <c r="BH889">
        <v>1</v>
      </c>
      <c r="BI889">
        <v>1</v>
      </c>
      <c r="BJ889">
        <v>0</v>
      </c>
      <c r="BM889">
        <v>1</v>
      </c>
      <c r="BN889">
        <v>1</v>
      </c>
      <c r="BO889">
        <v>2</v>
      </c>
      <c r="BP889">
        <v>1</v>
      </c>
      <c r="BQ889">
        <v>50</v>
      </c>
      <c r="BR889">
        <v>1</v>
      </c>
      <c r="BS889">
        <v>1</v>
      </c>
      <c r="BT889">
        <v>4</v>
      </c>
      <c r="BU889">
        <v>0</v>
      </c>
      <c r="BV889">
        <v>0</v>
      </c>
      <c r="BW889">
        <v>0</v>
      </c>
      <c r="BX889">
        <v>-99</v>
      </c>
      <c r="BY889">
        <v>0</v>
      </c>
      <c r="CA889">
        <v>0</v>
      </c>
      <c r="CC889">
        <v>0</v>
      </c>
      <c r="CE889">
        <v>0</v>
      </c>
      <c r="CG889">
        <v>0</v>
      </c>
      <c r="CI889">
        <v>0</v>
      </c>
      <c r="CJ889">
        <v>1</v>
      </c>
      <c r="CK889">
        <v>2</v>
      </c>
      <c r="CL889">
        <v>4</v>
      </c>
      <c r="CM889">
        <v>1</v>
      </c>
      <c r="CR889">
        <v>2</v>
      </c>
      <c r="CS889">
        <v>-98</v>
      </c>
      <c r="CT889">
        <v>-98</v>
      </c>
      <c r="CU889">
        <v>2</v>
      </c>
      <c r="CV889" t="s">
        <v>229</v>
      </c>
      <c r="CW889">
        <v>902</v>
      </c>
      <c r="CX889">
        <v>15.03</v>
      </c>
      <c r="CY889">
        <v>1</v>
      </c>
      <c r="CZ889">
        <v>1</v>
      </c>
      <c r="DA889" t="s">
        <v>1336</v>
      </c>
      <c r="DC889">
        <v>1</v>
      </c>
      <c r="DD889">
        <v>1</v>
      </c>
      <c r="DE889">
        <v>14</v>
      </c>
      <c r="DN889" t="s">
        <v>4107</v>
      </c>
      <c r="DO889" t="s">
        <v>4107</v>
      </c>
      <c r="DP889" t="s">
        <v>3178</v>
      </c>
      <c r="DQ889" t="s">
        <v>202</v>
      </c>
      <c r="DR889" t="s">
        <v>202</v>
      </c>
      <c r="DT889">
        <v>1</v>
      </c>
      <c r="DV889">
        <v>1</v>
      </c>
      <c r="DW889">
        <v>0</v>
      </c>
      <c r="DX889">
        <v>3</v>
      </c>
      <c r="DY889">
        <v>2</v>
      </c>
      <c r="DZ889">
        <v>1</v>
      </c>
      <c r="EA889">
        <v>25</v>
      </c>
      <c r="EB889">
        <f>IF(EA889&gt;=30,1,IF(EA889&gt;=20,2,IF(EA889&gt;=15,3,IF(EA889&gt;=10,4,IF(EA889&gt;=5,5,IF(EA889&gt;0,6,0))))))</f>
        <v>2</v>
      </c>
      <c r="EC889">
        <v>2</v>
      </c>
      <c r="EE889">
        <v>25</v>
      </c>
      <c r="EF889">
        <v>2</v>
      </c>
      <c r="EH889">
        <v>25</v>
      </c>
      <c r="EI889">
        <v>1</v>
      </c>
      <c r="EL889">
        <v>1</v>
      </c>
      <c r="EM889">
        <v>2</v>
      </c>
      <c r="EN889">
        <v>4</v>
      </c>
      <c r="EO889">
        <v>2</v>
      </c>
      <c r="EP889">
        <v>2</v>
      </c>
      <c r="EZ889">
        <v>1</v>
      </c>
      <c r="FA889">
        <v>1</v>
      </c>
      <c r="FD889">
        <v>2</v>
      </c>
      <c r="FG889">
        <v>0</v>
      </c>
      <c r="FH889" t="s">
        <v>3179</v>
      </c>
      <c r="FI889">
        <v>1</v>
      </c>
      <c r="FJ889" t="s">
        <v>204</v>
      </c>
      <c r="FK889">
        <v>25</v>
      </c>
      <c r="FL889">
        <v>12</v>
      </c>
      <c r="FM889">
        <v>12</v>
      </c>
      <c r="FN889">
        <v>25</v>
      </c>
      <c r="FO889" t="s">
        <v>2206</v>
      </c>
      <c r="FP889">
        <v>1.5</v>
      </c>
      <c r="FQ889" t="s">
        <v>6006</v>
      </c>
      <c r="FR889" t="s">
        <v>3189</v>
      </c>
      <c r="FS889">
        <v>0</v>
      </c>
      <c r="FT889">
        <v>0</v>
      </c>
      <c r="FU889" t="s">
        <v>2207</v>
      </c>
      <c r="FV889" t="s">
        <v>2207</v>
      </c>
      <c r="FW889">
        <v>0</v>
      </c>
      <c r="FX889">
        <v>1</v>
      </c>
      <c r="FY889">
        <v>0</v>
      </c>
      <c r="FZ889">
        <v>0</v>
      </c>
      <c r="GA889">
        <v>9502</v>
      </c>
      <c r="GB889">
        <v>38</v>
      </c>
      <c r="GC889">
        <v>250.05263160000001</v>
      </c>
      <c r="GD889" t="s">
        <v>2407</v>
      </c>
      <c r="GE889">
        <v>1</v>
      </c>
      <c r="HG889" t="s">
        <v>202</v>
      </c>
      <c r="HJ889">
        <v>0</v>
      </c>
    </row>
    <row r="890" spans="1:218" x14ac:dyDescent="0.3">
      <c r="A890">
        <v>979</v>
      </c>
      <c r="B890" t="s">
        <v>3320</v>
      </c>
      <c r="C890" t="s">
        <v>6472</v>
      </c>
      <c r="D890" t="s">
        <v>212</v>
      </c>
      <c r="E890">
        <v>1</v>
      </c>
      <c r="F890" t="s">
        <v>202</v>
      </c>
      <c r="H890">
        <v>1</v>
      </c>
      <c r="M890">
        <v>1</v>
      </c>
      <c r="N890">
        <v>1</v>
      </c>
      <c r="U890">
        <v>1</v>
      </c>
      <c r="W890">
        <v>1</v>
      </c>
      <c r="X890" t="s">
        <v>5507</v>
      </c>
      <c r="Y890">
        <v>1</v>
      </c>
      <c r="Z890">
        <v>1</v>
      </c>
      <c r="AA890">
        <v>1</v>
      </c>
      <c r="AB890">
        <v>1</v>
      </c>
      <c r="AD890" t="s">
        <v>202</v>
      </c>
      <c r="AE890">
        <v>1</v>
      </c>
      <c r="AF890">
        <v>1</v>
      </c>
      <c r="AG890">
        <v>1</v>
      </c>
      <c r="AH890">
        <v>1</v>
      </c>
      <c r="AI890">
        <v>1</v>
      </c>
      <c r="AJ890">
        <v>1</v>
      </c>
      <c r="AK890" t="s">
        <v>4576</v>
      </c>
      <c r="AL890">
        <v>1</v>
      </c>
      <c r="AM890">
        <v>1</v>
      </c>
      <c r="AN890">
        <v>2</v>
      </c>
      <c r="AO890">
        <v>2</v>
      </c>
      <c r="AP890">
        <v>2</v>
      </c>
      <c r="AQ890">
        <v>1</v>
      </c>
      <c r="AR890" t="s">
        <v>4577</v>
      </c>
      <c r="AS890">
        <v>2</v>
      </c>
      <c r="AT890">
        <v>1</v>
      </c>
      <c r="AU890">
        <v>1</v>
      </c>
      <c r="AV890">
        <v>2</v>
      </c>
      <c r="AW890">
        <v>6</v>
      </c>
      <c r="AX890">
        <v>3</v>
      </c>
      <c r="AY890">
        <v>4</v>
      </c>
      <c r="BE890">
        <v>1</v>
      </c>
      <c r="BF890">
        <v>1</v>
      </c>
      <c r="BG890">
        <v>1</v>
      </c>
      <c r="BH890">
        <v>1</v>
      </c>
      <c r="BI890">
        <v>1</v>
      </c>
      <c r="BJ890">
        <v>0</v>
      </c>
      <c r="BM890">
        <v>2</v>
      </c>
      <c r="BN890">
        <v>1</v>
      </c>
      <c r="BO890">
        <v>3</v>
      </c>
      <c r="BP890">
        <v>1</v>
      </c>
      <c r="BQ890">
        <v>2</v>
      </c>
      <c r="BR890">
        <v>2</v>
      </c>
      <c r="BS890">
        <v>1</v>
      </c>
      <c r="BT890">
        <v>1</v>
      </c>
      <c r="BV890">
        <v>0</v>
      </c>
      <c r="BX890">
        <v>0</v>
      </c>
      <c r="BZ890">
        <v>1</v>
      </c>
      <c r="CJ890">
        <v>1</v>
      </c>
      <c r="CK890">
        <v>1</v>
      </c>
      <c r="CL890">
        <v>6</v>
      </c>
      <c r="CM890">
        <v>4</v>
      </c>
      <c r="CR890">
        <v>2</v>
      </c>
      <c r="CS890">
        <v>-97</v>
      </c>
      <c r="CT890">
        <v>1</v>
      </c>
      <c r="CU890">
        <v>1</v>
      </c>
      <c r="CV890" t="s">
        <v>6473</v>
      </c>
      <c r="CW890">
        <v>876</v>
      </c>
      <c r="CX890">
        <v>14.6</v>
      </c>
      <c r="CY890">
        <v>2</v>
      </c>
      <c r="CZ890">
        <v>1</v>
      </c>
      <c r="DA890" t="s">
        <v>4659</v>
      </c>
      <c r="DC890">
        <v>1</v>
      </c>
      <c r="DD890">
        <v>1</v>
      </c>
      <c r="DE890">
        <v>11</v>
      </c>
      <c r="DN890" t="s">
        <v>4657</v>
      </c>
      <c r="DO890" t="s">
        <v>4657</v>
      </c>
      <c r="DP890" t="s">
        <v>3178</v>
      </c>
      <c r="DQ890" t="s">
        <v>202</v>
      </c>
      <c r="DR890" t="s">
        <v>202</v>
      </c>
      <c r="DT890">
        <v>1</v>
      </c>
      <c r="DV890">
        <v>1</v>
      </c>
      <c r="DW890">
        <v>0</v>
      </c>
      <c r="DX890">
        <v>1</v>
      </c>
      <c r="DY890">
        <v>-98</v>
      </c>
      <c r="DZ890">
        <v>-98</v>
      </c>
      <c r="EB890">
        <v>-97</v>
      </c>
      <c r="EC890">
        <v>-97</v>
      </c>
      <c r="EL890">
        <v>2</v>
      </c>
      <c r="EM890">
        <v>2</v>
      </c>
      <c r="EN890">
        <v>1</v>
      </c>
      <c r="EO890">
        <v>3</v>
      </c>
      <c r="EP890">
        <v>1</v>
      </c>
      <c r="EQ890">
        <v>1</v>
      </c>
      <c r="ER890">
        <v>1</v>
      </c>
      <c r="EZ890">
        <v>1</v>
      </c>
      <c r="FA890">
        <v>-97</v>
      </c>
      <c r="FD890">
        <v>1</v>
      </c>
      <c r="FG890">
        <v>0</v>
      </c>
      <c r="FH890" t="s">
        <v>5510</v>
      </c>
      <c r="FI890">
        <v>2</v>
      </c>
      <c r="FJ890" t="s">
        <v>204</v>
      </c>
      <c r="FN890">
        <v>20</v>
      </c>
      <c r="FO890" t="s">
        <v>2212</v>
      </c>
      <c r="FP890">
        <v>1.5</v>
      </c>
      <c r="FQ890" t="s">
        <v>3180</v>
      </c>
      <c r="FR890" t="s">
        <v>3181</v>
      </c>
      <c r="FS890">
        <v>1</v>
      </c>
      <c r="FT890">
        <v>1</v>
      </c>
      <c r="FU890" t="s">
        <v>2221</v>
      </c>
      <c r="FV890" t="s">
        <v>3182</v>
      </c>
      <c r="FW890">
        <v>0</v>
      </c>
      <c r="FX890">
        <v>1</v>
      </c>
      <c r="FY890">
        <v>0</v>
      </c>
      <c r="FZ890">
        <v>0</v>
      </c>
      <c r="GA890">
        <v>4970</v>
      </c>
      <c r="GB890">
        <v>32</v>
      </c>
      <c r="GC890">
        <v>155.3125</v>
      </c>
      <c r="GD890" t="s">
        <v>2407</v>
      </c>
      <c r="HG890" t="s">
        <v>202</v>
      </c>
      <c r="HJ890">
        <v>0</v>
      </c>
    </row>
    <row r="891" spans="1:218" x14ac:dyDescent="0.3">
      <c r="A891">
        <v>996</v>
      </c>
      <c r="B891" t="s">
        <v>3401</v>
      </c>
      <c r="C891" t="s">
        <v>6474</v>
      </c>
      <c r="D891" t="s">
        <v>194</v>
      </c>
      <c r="E891">
        <v>1</v>
      </c>
      <c r="F891" t="s">
        <v>202</v>
      </c>
      <c r="H891">
        <v>1</v>
      </c>
      <c r="M891">
        <v>1</v>
      </c>
      <c r="N891">
        <v>1</v>
      </c>
      <c r="U891">
        <v>1</v>
      </c>
      <c r="W891">
        <v>1</v>
      </c>
      <c r="X891" t="s">
        <v>5507</v>
      </c>
      <c r="Y891">
        <v>1</v>
      </c>
      <c r="Z891">
        <v>1</v>
      </c>
      <c r="AA891">
        <v>2</v>
      </c>
      <c r="AB891">
        <v>2</v>
      </c>
      <c r="AD891" t="s">
        <v>202</v>
      </c>
      <c r="AE891">
        <v>1</v>
      </c>
      <c r="AF891">
        <v>1</v>
      </c>
      <c r="AG891">
        <v>1</v>
      </c>
      <c r="AH891">
        <v>1</v>
      </c>
      <c r="AI891">
        <v>1</v>
      </c>
      <c r="AJ891">
        <v>2</v>
      </c>
      <c r="AK891" t="s">
        <v>5371</v>
      </c>
      <c r="AL891">
        <v>1</v>
      </c>
      <c r="AM891">
        <v>1</v>
      </c>
      <c r="AN891">
        <v>1</v>
      </c>
      <c r="AO891">
        <v>2</v>
      </c>
      <c r="AP891">
        <v>1</v>
      </c>
      <c r="AQ891">
        <v>1</v>
      </c>
      <c r="AR891" t="s">
        <v>5372</v>
      </c>
      <c r="AS891">
        <v>1</v>
      </c>
      <c r="AT891">
        <v>1</v>
      </c>
      <c r="AU891">
        <v>1</v>
      </c>
      <c r="AV891">
        <v>2</v>
      </c>
      <c r="AW891">
        <v>7</v>
      </c>
      <c r="AX891">
        <v>1</v>
      </c>
      <c r="AY891">
        <v>1</v>
      </c>
      <c r="BE891">
        <v>1</v>
      </c>
      <c r="BF891">
        <v>1</v>
      </c>
      <c r="BG891">
        <v>1</v>
      </c>
      <c r="BH891">
        <v>1</v>
      </c>
      <c r="BI891">
        <v>1</v>
      </c>
      <c r="BJ891">
        <v>0</v>
      </c>
      <c r="BM891">
        <v>1</v>
      </c>
      <c r="BN891">
        <v>1</v>
      </c>
      <c r="BO891">
        <v>2</v>
      </c>
      <c r="BP891">
        <v>1</v>
      </c>
      <c r="BQ891">
        <v>3.7</v>
      </c>
      <c r="BR891">
        <v>1</v>
      </c>
      <c r="BS891">
        <v>1</v>
      </c>
      <c r="BT891">
        <v>3</v>
      </c>
      <c r="BV891">
        <v>2</v>
      </c>
      <c r="BX891">
        <v>0</v>
      </c>
      <c r="BZ891">
        <v>1</v>
      </c>
      <c r="CJ891">
        <v>1</v>
      </c>
      <c r="CK891">
        <v>1</v>
      </c>
      <c r="CL891">
        <v>4</v>
      </c>
      <c r="CM891">
        <v>1</v>
      </c>
      <c r="CR891">
        <v>2</v>
      </c>
      <c r="CS891">
        <v>3</v>
      </c>
      <c r="CT891">
        <v>1</v>
      </c>
      <c r="CU891">
        <v>1</v>
      </c>
      <c r="CV891" t="s">
        <v>257</v>
      </c>
      <c r="CW891">
        <v>1297</v>
      </c>
      <c r="CX891">
        <v>21.62</v>
      </c>
      <c r="CY891">
        <v>2</v>
      </c>
      <c r="CZ891">
        <v>1</v>
      </c>
      <c r="DA891" t="s">
        <v>2501</v>
      </c>
      <c r="DC891">
        <v>1</v>
      </c>
      <c r="DD891">
        <v>1</v>
      </c>
      <c r="DE891">
        <v>22</v>
      </c>
      <c r="DN891" t="s">
        <v>4657</v>
      </c>
      <c r="DO891" t="s">
        <v>4657</v>
      </c>
      <c r="DP891" t="s">
        <v>3178</v>
      </c>
      <c r="DQ891" t="s">
        <v>202</v>
      </c>
      <c r="DR891" t="s">
        <v>202</v>
      </c>
      <c r="DT891">
        <v>1</v>
      </c>
      <c r="DV891">
        <v>1</v>
      </c>
      <c r="DW891">
        <v>0</v>
      </c>
      <c r="DX891">
        <v>2</v>
      </c>
      <c r="DY891">
        <v>-97</v>
      </c>
      <c r="DZ891">
        <v>1</v>
      </c>
      <c r="EA891">
        <v>60</v>
      </c>
      <c r="EB891">
        <f>IF(EA891&gt;=30,1,IF(EA891&gt;=20,2,IF(EA891&gt;=15,3,IF(EA891&gt;=10,4,IF(EA891&gt;=5,5,IF(EA891&gt;0,6,0))))))</f>
        <v>1</v>
      </c>
      <c r="EC891">
        <v>1</v>
      </c>
      <c r="ED891">
        <v>1</v>
      </c>
      <c r="EL891">
        <v>2</v>
      </c>
      <c r="EM891">
        <v>1</v>
      </c>
      <c r="EN891">
        <v>-97</v>
      </c>
      <c r="EO891">
        <v>2</v>
      </c>
      <c r="EP891">
        <v>1</v>
      </c>
      <c r="EQ891">
        <v>1</v>
      </c>
      <c r="ER891">
        <v>1</v>
      </c>
      <c r="EZ891">
        <v>1</v>
      </c>
      <c r="FA891">
        <v>3</v>
      </c>
      <c r="FD891">
        <v>1</v>
      </c>
      <c r="FG891">
        <v>0</v>
      </c>
      <c r="FH891" t="s">
        <v>5510</v>
      </c>
      <c r="FI891">
        <v>2</v>
      </c>
      <c r="FJ891" t="s">
        <v>204</v>
      </c>
      <c r="FK891">
        <v>8.3333299999999999E-2</v>
      </c>
      <c r="FL891">
        <v>1</v>
      </c>
      <c r="FN891">
        <v>60</v>
      </c>
      <c r="FO891" t="s">
        <v>2212</v>
      </c>
      <c r="FP891">
        <v>0.5</v>
      </c>
      <c r="FQ891" t="s">
        <v>202</v>
      </c>
      <c r="FR891" t="s">
        <v>3189</v>
      </c>
      <c r="FS891">
        <v>0</v>
      </c>
      <c r="FT891">
        <v>1</v>
      </c>
      <c r="FU891" t="s">
        <v>2221</v>
      </c>
      <c r="FV891" t="s">
        <v>3182</v>
      </c>
      <c r="FW891">
        <v>0</v>
      </c>
      <c r="FX891">
        <v>1</v>
      </c>
      <c r="FY891">
        <v>0</v>
      </c>
      <c r="FZ891">
        <v>0</v>
      </c>
      <c r="GA891">
        <v>1473</v>
      </c>
      <c r="GB891">
        <v>6</v>
      </c>
      <c r="GC891">
        <v>245.5</v>
      </c>
      <c r="GD891" t="s">
        <v>2407</v>
      </c>
      <c r="HG891" t="s">
        <v>202</v>
      </c>
      <c r="HJ891">
        <v>0</v>
      </c>
    </row>
    <row r="892" spans="1:218" x14ac:dyDescent="0.3">
      <c r="A892">
        <v>646</v>
      </c>
      <c r="B892" t="s">
        <v>3279</v>
      </c>
      <c r="C892" t="s">
        <v>6012</v>
      </c>
      <c r="D892" t="s">
        <v>212</v>
      </c>
      <c r="E892">
        <v>1</v>
      </c>
      <c r="F892" t="s">
        <v>202</v>
      </c>
      <c r="H892">
        <v>1</v>
      </c>
      <c r="M892">
        <v>1</v>
      </c>
      <c r="N892">
        <v>1</v>
      </c>
      <c r="U892">
        <v>1</v>
      </c>
      <c r="W892">
        <v>1</v>
      </c>
      <c r="X892" t="s">
        <v>3174</v>
      </c>
      <c r="Y892">
        <v>1</v>
      </c>
      <c r="Z892">
        <v>1</v>
      </c>
      <c r="AA892">
        <v>8</v>
      </c>
      <c r="AD892" t="s">
        <v>202</v>
      </c>
      <c r="AE892">
        <v>1</v>
      </c>
      <c r="AF892">
        <v>2</v>
      </c>
      <c r="AG892">
        <v>2</v>
      </c>
      <c r="AH892">
        <v>2</v>
      </c>
      <c r="AI892">
        <v>2</v>
      </c>
      <c r="AJ892">
        <v>1</v>
      </c>
      <c r="AK892" t="s">
        <v>6013</v>
      </c>
      <c r="AL892">
        <v>1</v>
      </c>
      <c r="AM892">
        <v>2</v>
      </c>
      <c r="AN892">
        <v>2</v>
      </c>
      <c r="AO892">
        <v>2</v>
      </c>
      <c r="AP892">
        <v>1</v>
      </c>
      <c r="AQ892">
        <v>1</v>
      </c>
      <c r="AR892" t="s">
        <v>6014</v>
      </c>
      <c r="AS892">
        <v>2</v>
      </c>
      <c r="AT892">
        <v>1</v>
      </c>
      <c r="AU892">
        <v>1</v>
      </c>
      <c r="AV892">
        <v>2</v>
      </c>
      <c r="AW892">
        <v>7</v>
      </c>
      <c r="AX892">
        <v>1</v>
      </c>
      <c r="AY892">
        <v>3</v>
      </c>
      <c r="BE892">
        <v>1</v>
      </c>
      <c r="BF892">
        <v>2</v>
      </c>
      <c r="BG892">
        <v>1</v>
      </c>
      <c r="BH892">
        <v>2</v>
      </c>
      <c r="BI892">
        <v>1</v>
      </c>
      <c r="BJ892">
        <v>1</v>
      </c>
      <c r="BK892">
        <v>1</v>
      </c>
      <c r="BL892">
        <v>1</v>
      </c>
      <c r="BM892">
        <v>1</v>
      </c>
      <c r="BN892">
        <v>1</v>
      </c>
      <c r="BO892">
        <v>5</v>
      </c>
      <c r="BP892">
        <v>1</v>
      </c>
      <c r="BQ892">
        <v>2</v>
      </c>
      <c r="BR892">
        <v>6</v>
      </c>
      <c r="BS892">
        <v>1</v>
      </c>
      <c r="BT892">
        <v>3</v>
      </c>
      <c r="BV892">
        <v>1</v>
      </c>
      <c r="BX892">
        <v>0</v>
      </c>
      <c r="BZ892">
        <v>0</v>
      </c>
      <c r="CB892">
        <v>0</v>
      </c>
      <c r="CD892">
        <v>2</v>
      </c>
      <c r="CJ892">
        <v>1</v>
      </c>
      <c r="CK892">
        <v>1</v>
      </c>
      <c r="CL892">
        <v>8</v>
      </c>
      <c r="CM892">
        <v>7</v>
      </c>
      <c r="CR892">
        <v>2</v>
      </c>
      <c r="CS892">
        <v>10</v>
      </c>
      <c r="CT892">
        <v>1</v>
      </c>
      <c r="CU892">
        <v>2</v>
      </c>
      <c r="CV892" t="s">
        <v>6015</v>
      </c>
      <c r="CW892">
        <v>712</v>
      </c>
      <c r="CX892">
        <v>11.87</v>
      </c>
      <c r="CY892">
        <v>2</v>
      </c>
      <c r="CZ892">
        <v>1</v>
      </c>
      <c r="DA892" t="s">
        <v>210</v>
      </c>
      <c r="DC892">
        <v>1</v>
      </c>
      <c r="DD892">
        <v>1</v>
      </c>
      <c r="DE892">
        <v>2</v>
      </c>
      <c r="DN892" t="s">
        <v>4107</v>
      </c>
      <c r="DO892" t="s">
        <v>4107</v>
      </c>
      <c r="DP892" t="s">
        <v>3178</v>
      </c>
      <c r="DQ892" t="s">
        <v>202</v>
      </c>
      <c r="DR892" t="s">
        <v>202</v>
      </c>
      <c r="DT892">
        <v>1</v>
      </c>
      <c r="DV892">
        <v>1</v>
      </c>
      <c r="DW892">
        <v>0</v>
      </c>
      <c r="DX892">
        <v>8</v>
      </c>
      <c r="DY892">
        <v>2</v>
      </c>
      <c r="DZ892">
        <v>1</v>
      </c>
      <c r="EA892">
        <v>10</v>
      </c>
      <c r="EB892">
        <f>IF(EA892&gt;=30,1,IF(EA892&gt;=20,2,IF(EA892&gt;=15,3,IF(EA892&gt;=10,4,IF(EA892&gt;=5,5,IF(EA892&gt;0,6,0))))))</f>
        <v>4</v>
      </c>
      <c r="EC892">
        <v>2</v>
      </c>
      <c r="EE892">
        <v>10</v>
      </c>
      <c r="EF892">
        <v>2</v>
      </c>
      <c r="EH892">
        <v>1</v>
      </c>
      <c r="EI892">
        <v>4</v>
      </c>
      <c r="EL892">
        <v>1</v>
      </c>
      <c r="EM892">
        <v>4</v>
      </c>
      <c r="EN892">
        <v>2</v>
      </c>
      <c r="EO892">
        <v>4</v>
      </c>
      <c r="EP892">
        <v>2</v>
      </c>
      <c r="EZ892">
        <v>1</v>
      </c>
      <c r="FA892">
        <v>1</v>
      </c>
      <c r="FD892">
        <v>5</v>
      </c>
      <c r="FG892">
        <v>0</v>
      </c>
      <c r="FH892" t="s">
        <v>3179</v>
      </c>
      <c r="FI892">
        <v>1</v>
      </c>
      <c r="FJ892" t="s">
        <v>204</v>
      </c>
      <c r="FK892">
        <v>10</v>
      </c>
      <c r="FL892">
        <v>12</v>
      </c>
      <c r="FM892">
        <v>0</v>
      </c>
      <c r="FN892">
        <v>10</v>
      </c>
      <c r="FO892" t="s">
        <v>2206</v>
      </c>
      <c r="FP892">
        <v>7.5</v>
      </c>
      <c r="FQ892" t="s">
        <v>3287</v>
      </c>
      <c r="FR892" t="s">
        <v>3201</v>
      </c>
      <c r="FS892">
        <v>1</v>
      </c>
      <c r="FT892">
        <v>0</v>
      </c>
      <c r="FU892" t="s">
        <v>2207</v>
      </c>
      <c r="FV892" t="s">
        <v>2207</v>
      </c>
      <c r="FW892">
        <v>0</v>
      </c>
      <c r="FX892">
        <v>1</v>
      </c>
      <c r="FY892">
        <v>0</v>
      </c>
      <c r="FZ892">
        <v>0</v>
      </c>
      <c r="GA892">
        <v>59048</v>
      </c>
      <c r="GB892">
        <v>201</v>
      </c>
      <c r="GC892">
        <v>293.7711443</v>
      </c>
      <c r="GD892" t="s">
        <v>2407</v>
      </c>
      <c r="GE892">
        <v>0</v>
      </c>
      <c r="HG892" t="s">
        <v>202</v>
      </c>
      <c r="HJ892">
        <v>0</v>
      </c>
    </row>
    <row r="893" spans="1:218" x14ac:dyDescent="0.3">
      <c r="A893">
        <v>648</v>
      </c>
      <c r="B893" t="s">
        <v>3225</v>
      </c>
      <c r="C893" t="s">
        <v>6016</v>
      </c>
      <c r="D893" t="s">
        <v>212</v>
      </c>
      <c r="E893">
        <v>1</v>
      </c>
      <c r="F893" t="s">
        <v>202</v>
      </c>
      <c r="H893">
        <v>1</v>
      </c>
      <c r="M893">
        <v>1</v>
      </c>
      <c r="N893">
        <v>1</v>
      </c>
      <c r="U893">
        <v>1</v>
      </c>
      <c r="W893">
        <v>1</v>
      </c>
      <c r="X893" t="s">
        <v>3174</v>
      </c>
      <c r="Y893">
        <v>1</v>
      </c>
      <c r="Z893">
        <v>1</v>
      </c>
      <c r="AA893">
        <v>5</v>
      </c>
      <c r="AD893" t="s">
        <v>202</v>
      </c>
      <c r="AE893">
        <v>1</v>
      </c>
      <c r="AF893">
        <v>1</v>
      </c>
      <c r="AG893">
        <v>1</v>
      </c>
      <c r="AH893">
        <v>1</v>
      </c>
      <c r="AI893">
        <v>1</v>
      </c>
      <c r="AJ893">
        <v>1</v>
      </c>
      <c r="AK893" t="s">
        <v>6017</v>
      </c>
      <c r="AL893">
        <v>1</v>
      </c>
      <c r="AM893">
        <v>1</v>
      </c>
      <c r="AN893">
        <v>2</v>
      </c>
      <c r="AO893">
        <v>2</v>
      </c>
      <c r="AP893">
        <v>2</v>
      </c>
      <c r="AQ893">
        <v>2</v>
      </c>
      <c r="AR893" t="s">
        <v>6018</v>
      </c>
      <c r="AS893">
        <v>1</v>
      </c>
      <c r="AT893">
        <v>1</v>
      </c>
      <c r="AU893">
        <v>1</v>
      </c>
      <c r="AV893">
        <v>1</v>
      </c>
      <c r="AW893">
        <v>5</v>
      </c>
      <c r="AX893">
        <v>1</v>
      </c>
      <c r="AY893">
        <v>1</v>
      </c>
      <c r="BE893">
        <v>1</v>
      </c>
      <c r="BF893">
        <v>1</v>
      </c>
      <c r="BG893">
        <v>1</v>
      </c>
      <c r="BH893">
        <v>1</v>
      </c>
      <c r="BI893">
        <v>1</v>
      </c>
      <c r="BJ893">
        <v>1</v>
      </c>
      <c r="BK893">
        <v>1</v>
      </c>
      <c r="BL893">
        <v>1</v>
      </c>
      <c r="BM893">
        <v>1</v>
      </c>
      <c r="BN893">
        <v>1</v>
      </c>
      <c r="BO893">
        <v>3</v>
      </c>
      <c r="BP893">
        <v>1</v>
      </c>
      <c r="BQ893">
        <v>30</v>
      </c>
      <c r="BR893">
        <v>1</v>
      </c>
      <c r="BS893">
        <v>1</v>
      </c>
      <c r="BT893">
        <v>2</v>
      </c>
      <c r="BV893">
        <v>0</v>
      </c>
      <c r="BX893">
        <v>0</v>
      </c>
      <c r="BZ893">
        <v>0</v>
      </c>
      <c r="CB893">
        <v>1</v>
      </c>
      <c r="CD893">
        <v>0</v>
      </c>
      <c r="CF893">
        <v>1</v>
      </c>
      <c r="CJ893">
        <v>1</v>
      </c>
      <c r="CK893">
        <v>1</v>
      </c>
      <c r="CL893">
        <v>6</v>
      </c>
      <c r="CM893">
        <v>1</v>
      </c>
      <c r="CR893">
        <v>2</v>
      </c>
      <c r="CS893">
        <v>-98</v>
      </c>
      <c r="CT893">
        <v>1</v>
      </c>
      <c r="CU893">
        <v>2</v>
      </c>
      <c r="CV893" t="s">
        <v>3307</v>
      </c>
      <c r="CW893">
        <v>796</v>
      </c>
      <c r="CX893">
        <v>13.27</v>
      </c>
      <c r="CY893">
        <v>2</v>
      </c>
      <c r="CZ893">
        <v>1</v>
      </c>
      <c r="DA893" t="s">
        <v>379</v>
      </c>
      <c r="DC893">
        <v>1</v>
      </c>
      <c r="DD893">
        <v>1</v>
      </c>
      <c r="DE893">
        <v>3</v>
      </c>
      <c r="DN893" t="s">
        <v>4107</v>
      </c>
      <c r="DO893" t="s">
        <v>4107</v>
      </c>
      <c r="DP893" t="s">
        <v>3178</v>
      </c>
      <c r="DQ893" t="s">
        <v>202</v>
      </c>
      <c r="DR893" t="s">
        <v>202</v>
      </c>
      <c r="DT893">
        <v>1</v>
      </c>
      <c r="DV893">
        <v>1</v>
      </c>
      <c r="DW893">
        <v>0</v>
      </c>
      <c r="DX893">
        <v>5</v>
      </c>
      <c r="DY893">
        <v>2</v>
      </c>
      <c r="DZ893">
        <v>-97</v>
      </c>
      <c r="EB893">
        <v>3</v>
      </c>
      <c r="EC893">
        <v>2</v>
      </c>
      <c r="EE893">
        <v>4</v>
      </c>
      <c r="EF893">
        <v>2</v>
      </c>
      <c r="EH893">
        <v>4</v>
      </c>
      <c r="EI893">
        <v>1</v>
      </c>
      <c r="EL893">
        <v>2</v>
      </c>
      <c r="EM893">
        <v>1</v>
      </c>
      <c r="EN893">
        <v>2</v>
      </c>
      <c r="EO893">
        <v>2</v>
      </c>
      <c r="EP893">
        <v>2</v>
      </c>
      <c r="EZ893">
        <v>1</v>
      </c>
      <c r="FA893">
        <v>1</v>
      </c>
      <c r="FD893">
        <v>2</v>
      </c>
      <c r="FG893">
        <v>0</v>
      </c>
      <c r="FH893" t="s">
        <v>3179</v>
      </c>
      <c r="FI893">
        <v>1</v>
      </c>
      <c r="FJ893" t="s">
        <v>204</v>
      </c>
      <c r="FK893">
        <v>4</v>
      </c>
      <c r="FL893">
        <v>12</v>
      </c>
      <c r="FM893">
        <v>12</v>
      </c>
      <c r="FN893">
        <v>17.5</v>
      </c>
      <c r="FO893" t="s">
        <v>2212</v>
      </c>
      <c r="FP893">
        <v>0.5</v>
      </c>
      <c r="FQ893" t="s">
        <v>3287</v>
      </c>
      <c r="FR893" t="s">
        <v>3189</v>
      </c>
      <c r="FS893">
        <v>0</v>
      </c>
      <c r="FT893">
        <v>0</v>
      </c>
      <c r="FU893" t="s">
        <v>2207</v>
      </c>
      <c r="FV893" t="s">
        <v>2207</v>
      </c>
      <c r="FW893">
        <v>0</v>
      </c>
      <c r="FX893">
        <v>1</v>
      </c>
      <c r="FY893">
        <v>0</v>
      </c>
      <c r="FZ893">
        <v>0</v>
      </c>
      <c r="GA893">
        <v>39021</v>
      </c>
      <c r="GB893">
        <v>133</v>
      </c>
      <c r="GC893">
        <v>293.3909774</v>
      </c>
      <c r="GD893" t="s">
        <v>2407</v>
      </c>
      <c r="GE893">
        <v>1</v>
      </c>
      <c r="HG893" t="s">
        <v>202</v>
      </c>
      <c r="HJ893">
        <v>0</v>
      </c>
    </row>
    <row r="894" spans="1:218" x14ac:dyDescent="0.3">
      <c r="A894">
        <v>45</v>
      </c>
      <c r="B894" t="s">
        <v>3221</v>
      </c>
      <c r="C894" t="s">
        <v>5511</v>
      </c>
      <c r="D894" t="s">
        <v>212</v>
      </c>
      <c r="E894">
        <v>1</v>
      </c>
      <c r="F894" t="s">
        <v>202</v>
      </c>
      <c r="H894">
        <v>1</v>
      </c>
      <c r="M894">
        <v>1</v>
      </c>
      <c r="N894">
        <v>1</v>
      </c>
      <c r="U894">
        <v>1</v>
      </c>
      <c r="W894">
        <v>1</v>
      </c>
      <c r="X894" t="s">
        <v>5507</v>
      </c>
      <c r="Y894">
        <v>1</v>
      </c>
      <c r="Z894">
        <v>1</v>
      </c>
      <c r="AA894">
        <v>2</v>
      </c>
      <c r="AB894">
        <v>2</v>
      </c>
      <c r="AD894" t="s">
        <v>202</v>
      </c>
      <c r="AE894">
        <v>1</v>
      </c>
      <c r="AF894">
        <v>1</v>
      </c>
      <c r="AG894">
        <v>1</v>
      </c>
      <c r="AH894">
        <v>1</v>
      </c>
      <c r="AI894">
        <v>1</v>
      </c>
      <c r="AJ894">
        <v>1</v>
      </c>
      <c r="AK894" t="s">
        <v>5512</v>
      </c>
      <c r="AL894">
        <v>1</v>
      </c>
      <c r="AM894">
        <v>1</v>
      </c>
      <c r="AN894">
        <v>2</v>
      </c>
      <c r="AO894">
        <v>2</v>
      </c>
      <c r="AP894">
        <v>2</v>
      </c>
      <c r="AQ894">
        <v>1</v>
      </c>
      <c r="AR894" t="s">
        <v>5513</v>
      </c>
      <c r="AS894">
        <v>2</v>
      </c>
      <c r="AT894">
        <v>1</v>
      </c>
      <c r="AU894">
        <v>2</v>
      </c>
      <c r="AV894">
        <v>1</v>
      </c>
      <c r="AW894">
        <v>7</v>
      </c>
      <c r="AX894">
        <v>1</v>
      </c>
      <c r="AY894">
        <v>5</v>
      </c>
      <c r="BE894">
        <v>1</v>
      </c>
      <c r="BF894">
        <v>2</v>
      </c>
      <c r="BG894">
        <v>1</v>
      </c>
      <c r="BH894">
        <v>2</v>
      </c>
      <c r="BI894">
        <v>1</v>
      </c>
      <c r="BJ894">
        <v>0</v>
      </c>
      <c r="BM894">
        <v>1</v>
      </c>
      <c r="BN894">
        <v>1</v>
      </c>
      <c r="BO894">
        <v>4</v>
      </c>
      <c r="BP894">
        <v>1</v>
      </c>
      <c r="BQ894">
        <v>36</v>
      </c>
      <c r="BR894">
        <v>1</v>
      </c>
      <c r="BS894">
        <v>1</v>
      </c>
      <c r="BT894">
        <v>5</v>
      </c>
      <c r="BU894">
        <v>5</v>
      </c>
      <c r="BV894">
        <v>2</v>
      </c>
      <c r="BW894">
        <v>5</v>
      </c>
      <c r="BX894">
        <v>0</v>
      </c>
      <c r="BY894">
        <v>5</v>
      </c>
      <c r="BZ894">
        <v>0</v>
      </c>
      <c r="CA894">
        <v>5</v>
      </c>
      <c r="CB894">
        <v>0</v>
      </c>
      <c r="CC894">
        <v>5</v>
      </c>
      <c r="CD894">
        <v>1</v>
      </c>
      <c r="CE894">
        <v>5</v>
      </c>
      <c r="CF894">
        <v>0</v>
      </c>
      <c r="CG894">
        <v>5</v>
      </c>
      <c r="CH894">
        <v>2</v>
      </c>
      <c r="CI894">
        <v>5</v>
      </c>
      <c r="CJ894">
        <v>1</v>
      </c>
      <c r="CK894">
        <v>2</v>
      </c>
      <c r="CL894">
        <v>8</v>
      </c>
      <c r="CM894">
        <v>1</v>
      </c>
      <c r="CR894">
        <v>2</v>
      </c>
      <c r="CS894">
        <v>-98</v>
      </c>
      <c r="CT894">
        <v>1</v>
      </c>
      <c r="CU894">
        <v>1</v>
      </c>
      <c r="CV894" t="s">
        <v>5514</v>
      </c>
      <c r="CW894">
        <v>895</v>
      </c>
      <c r="CX894">
        <v>14.92</v>
      </c>
      <c r="CY894">
        <v>2</v>
      </c>
      <c r="CZ894">
        <v>1</v>
      </c>
      <c r="DA894" t="s">
        <v>217</v>
      </c>
      <c r="DC894">
        <v>1</v>
      </c>
      <c r="DD894">
        <v>1</v>
      </c>
      <c r="DE894">
        <v>10</v>
      </c>
      <c r="DN894" t="s">
        <v>3177</v>
      </c>
      <c r="DO894" t="s">
        <v>3177</v>
      </c>
      <c r="DP894" t="s">
        <v>3178</v>
      </c>
      <c r="DQ894" t="s">
        <v>202</v>
      </c>
      <c r="DR894" t="s">
        <v>202</v>
      </c>
      <c r="DT894">
        <v>1</v>
      </c>
      <c r="DV894">
        <v>1</v>
      </c>
      <c r="DW894">
        <v>0</v>
      </c>
      <c r="DX894">
        <v>2</v>
      </c>
      <c r="DY894">
        <v>2</v>
      </c>
      <c r="DZ894">
        <v>1</v>
      </c>
      <c r="EA894">
        <v>10</v>
      </c>
      <c r="EB894">
        <f>IF(EA894&gt;=30,1,IF(EA894&gt;=20,2,IF(EA894&gt;=15,3,IF(EA894&gt;=10,4,IF(EA894&gt;=5,5,IF(EA894&gt;0,6,0))))))</f>
        <v>4</v>
      </c>
      <c r="EC894">
        <v>2</v>
      </c>
      <c r="EE894">
        <v>10</v>
      </c>
      <c r="EF894">
        <v>2</v>
      </c>
      <c r="EH894">
        <v>10</v>
      </c>
      <c r="EI894">
        <v>1</v>
      </c>
      <c r="EL894">
        <v>1</v>
      </c>
      <c r="EM894">
        <v>1</v>
      </c>
      <c r="EN894">
        <v>3</v>
      </c>
      <c r="EO894">
        <v>2</v>
      </c>
      <c r="EP894">
        <v>1</v>
      </c>
      <c r="EQ894">
        <v>2</v>
      </c>
      <c r="ER894">
        <v>1</v>
      </c>
      <c r="EZ894">
        <v>1</v>
      </c>
      <c r="FA894">
        <v>1</v>
      </c>
      <c r="FD894">
        <v>1</v>
      </c>
      <c r="FG894">
        <v>0</v>
      </c>
      <c r="FH894" t="s">
        <v>5655</v>
      </c>
      <c r="FI894">
        <v>2</v>
      </c>
      <c r="FJ894" t="s">
        <v>204</v>
      </c>
      <c r="FK894">
        <v>10</v>
      </c>
      <c r="FL894">
        <v>12</v>
      </c>
      <c r="FM894">
        <v>12</v>
      </c>
      <c r="FN894">
        <v>10</v>
      </c>
      <c r="FO894" t="s">
        <v>2206</v>
      </c>
      <c r="FP894">
        <v>0.5</v>
      </c>
      <c r="FQ894" t="s">
        <v>3638</v>
      </c>
      <c r="FR894" t="s">
        <v>3189</v>
      </c>
      <c r="FS894">
        <v>0</v>
      </c>
      <c r="FT894">
        <v>1</v>
      </c>
      <c r="FU894" t="s">
        <v>2221</v>
      </c>
      <c r="FV894" t="s">
        <v>4754</v>
      </c>
      <c r="FW894">
        <v>0</v>
      </c>
      <c r="FX894">
        <v>1</v>
      </c>
      <c r="FY894">
        <v>0</v>
      </c>
      <c r="FZ894">
        <v>0</v>
      </c>
      <c r="GA894">
        <v>7861</v>
      </c>
      <c r="GB894">
        <v>71</v>
      </c>
      <c r="GC894">
        <v>110.71830989999999</v>
      </c>
      <c r="GD894" t="s">
        <v>2407</v>
      </c>
      <c r="GE894">
        <v>1</v>
      </c>
      <c r="HG894" t="s">
        <v>202</v>
      </c>
      <c r="HJ894">
        <v>0</v>
      </c>
    </row>
    <row r="895" spans="1:218" x14ac:dyDescent="0.3">
      <c r="A895">
        <v>451</v>
      </c>
      <c r="B895" t="s">
        <v>3984</v>
      </c>
      <c r="C895" t="s">
        <v>6454</v>
      </c>
      <c r="D895" t="s">
        <v>265</v>
      </c>
      <c r="E895">
        <v>1</v>
      </c>
      <c r="F895" t="s">
        <v>202</v>
      </c>
      <c r="H895">
        <v>1</v>
      </c>
      <c r="M895">
        <v>1</v>
      </c>
      <c r="N895">
        <v>1</v>
      </c>
      <c r="U895">
        <v>1</v>
      </c>
      <c r="W895">
        <v>3</v>
      </c>
      <c r="X895" t="s">
        <v>5507</v>
      </c>
      <c r="Y895">
        <v>1</v>
      </c>
      <c r="Z895">
        <v>1</v>
      </c>
      <c r="AA895">
        <v>1</v>
      </c>
      <c r="AB895">
        <v>3</v>
      </c>
      <c r="AD895" t="s">
        <v>202</v>
      </c>
      <c r="AE895">
        <v>1</v>
      </c>
      <c r="AF895">
        <v>2</v>
      </c>
      <c r="AG895">
        <v>1</v>
      </c>
      <c r="AH895">
        <v>2</v>
      </c>
      <c r="AI895">
        <v>2</v>
      </c>
      <c r="AJ895">
        <v>2</v>
      </c>
      <c r="AK895" t="s">
        <v>6455</v>
      </c>
      <c r="AL895">
        <v>1</v>
      </c>
      <c r="AM895">
        <v>1</v>
      </c>
      <c r="AN895">
        <v>2</v>
      </c>
      <c r="AO895">
        <v>2</v>
      </c>
      <c r="AP895">
        <v>2</v>
      </c>
      <c r="AQ895">
        <v>1</v>
      </c>
      <c r="AR895" t="s">
        <v>6456</v>
      </c>
      <c r="AS895">
        <v>1</v>
      </c>
      <c r="AT895">
        <v>1</v>
      </c>
      <c r="AU895">
        <v>2</v>
      </c>
      <c r="AV895">
        <v>2</v>
      </c>
      <c r="AW895">
        <v>7</v>
      </c>
      <c r="AX895">
        <v>1</v>
      </c>
      <c r="AY895">
        <v>1</v>
      </c>
      <c r="BE895">
        <v>1</v>
      </c>
      <c r="BF895">
        <v>1</v>
      </c>
      <c r="BG895">
        <v>1</v>
      </c>
      <c r="BH895">
        <v>1</v>
      </c>
      <c r="BI895">
        <v>1</v>
      </c>
      <c r="BJ895">
        <v>0</v>
      </c>
      <c r="BM895">
        <v>1</v>
      </c>
      <c r="BN895">
        <v>1</v>
      </c>
      <c r="BO895">
        <v>4</v>
      </c>
      <c r="BP895">
        <v>1</v>
      </c>
      <c r="BQ895">
        <v>13</v>
      </c>
      <c r="BR895">
        <v>5</v>
      </c>
      <c r="BS895">
        <v>1</v>
      </c>
      <c r="BT895">
        <v>5</v>
      </c>
      <c r="BV895">
        <v>3</v>
      </c>
      <c r="BX895">
        <v>0</v>
      </c>
      <c r="BZ895">
        <v>2</v>
      </c>
      <c r="CJ895">
        <v>2</v>
      </c>
      <c r="CK895">
        <v>2</v>
      </c>
      <c r="CL895">
        <v>6</v>
      </c>
      <c r="CM895">
        <v>1</v>
      </c>
      <c r="CR895">
        <v>2</v>
      </c>
      <c r="CS895">
        <v>-98</v>
      </c>
      <c r="CT895">
        <v>1</v>
      </c>
      <c r="CU895">
        <v>2</v>
      </c>
      <c r="CV895" t="s">
        <v>6457</v>
      </c>
      <c r="CW895">
        <v>731</v>
      </c>
      <c r="CX895">
        <v>12.18</v>
      </c>
      <c r="CY895">
        <v>2</v>
      </c>
      <c r="CZ895">
        <v>1</v>
      </c>
      <c r="DA895" t="s">
        <v>397</v>
      </c>
      <c r="DC895">
        <v>1</v>
      </c>
      <c r="DD895">
        <v>1</v>
      </c>
      <c r="DE895">
        <v>36</v>
      </c>
      <c r="DN895" t="s">
        <v>3884</v>
      </c>
      <c r="DO895" t="s">
        <v>3884</v>
      </c>
      <c r="DP895" t="s">
        <v>3178</v>
      </c>
      <c r="DQ895" t="s">
        <v>202</v>
      </c>
      <c r="DR895" t="s">
        <v>202</v>
      </c>
      <c r="DT895">
        <v>1</v>
      </c>
      <c r="DV895">
        <v>1</v>
      </c>
      <c r="DW895">
        <v>0</v>
      </c>
      <c r="DX895">
        <v>3</v>
      </c>
      <c r="DY895">
        <v>2</v>
      </c>
      <c r="DZ895">
        <v>1</v>
      </c>
      <c r="EA895">
        <v>7</v>
      </c>
      <c r="EB895">
        <f>IF(EA895&gt;=30,1,IF(EA895&gt;=20,2,IF(EA895&gt;=15,3,IF(EA895&gt;=10,4,IF(EA895&gt;=5,5,IF(EA895&gt;0,6,0))))))</f>
        <v>5</v>
      </c>
      <c r="EC895">
        <v>2</v>
      </c>
      <c r="EE895">
        <v>7</v>
      </c>
      <c r="EF895">
        <v>1</v>
      </c>
      <c r="EG895">
        <v>2</v>
      </c>
      <c r="EI895">
        <v>1</v>
      </c>
      <c r="EL895">
        <v>1</v>
      </c>
      <c r="EM895">
        <v>4</v>
      </c>
      <c r="EN895">
        <v>2</v>
      </c>
      <c r="EO895">
        <v>2</v>
      </c>
      <c r="EP895">
        <v>1</v>
      </c>
      <c r="EQ895">
        <v>1</v>
      </c>
      <c r="ER895">
        <v>1</v>
      </c>
      <c r="EZ895">
        <v>1</v>
      </c>
      <c r="FA895">
        <v>2</v>
      </c>
      <c r="FB895">
        <v>1</v>
      </c>
      <c r="FC895">
        <v>2</v>
      </c>
      <c r="FD895">
        <v>1</v>
      </c>
      <c r="FG895">
        <v>0</v>
      </c>
      <c r="FH895" t="s">
        <v>5655</v>
      </c>
      <c r="FI895">
        <v>2</v>
      </c>
      <c r="FJ895" t="s">
        <v>204</v>
      </c>
      <c r="FK895">
        <v>7</v>
      </c>
      <c r="FL895">
        <v>12</v>
      </c>
      <c r="FM895">
        <v>12</v>
      </c>
      <c r="FN895">
        <v>7</v>
      </c>
      <c r="FO895" t="s">
        <v>2206</v>
      </c>
      <c r="FP895">
        <v>7.5</v>
      </c>
      <c r="FQ895" t="s">
        <v>3287</v>
      </c>
      <c r="FR895" t="s">
        <v>3189</v>
      </c>
      <c r="FS895">
        <v>0</v>
      </c>
      <c r="FT895">
        <v>1</v>
      </c>
      <c r="FU895" t="s">
        <v>2221</v>
      </c>
      <c r="FV895" t="s">
        <v>3182</v>
      </c>
      <c r="FW895">
        <v>0</v>
      </c>
      <c r="FX895">
        <v>1</v>
      </c>
      <c r="FY895">
        <v>0</v>
      </c>
      <c r="FZ895">
        <v>0</v>
      </c>
      <c r="GA895">
        <v>1938</v>
      </c>
      <c r="GB895">
        <v>20</v>
      </c>
      <c r="GC895">
        <v>96.9</v>
      </c>
      <c r="GD895" t="s">
        <v>2407</v>
      </c>
      <c r="GE895">
        <v>1</v>
      </c>
      <c r="HG895" t="s">
        <v>202</v>
      </c>
      <c r="HJ895">
        <v>0</v>
      </c>
    </row>
    <row r="896" spans="1:218" x14ac:dyDescent="0.3">
      <c r="A896">
        <v>655</v>
      </c>
      <c r="B896" t="s">
        <v>3279</v>
      </c>
      <c r="C896" t="s">
        <v>6026</v>
      </c>
      <c r="D896" t="s">
        <v>212</v>
      </c>
      <c r="E896">
        <v>1</v>
      </c>
      <c r="F896" t="s">
        <v>202</v>
      </c>
      <c r="H896">
        <v>1</v>
      </c>
      <c r="M896">
        <v>1</v>
      </c>
      <c r="N896">
        <v>1</v>
      </c>
      <c r="U896">
        <v>1</v>
      </c>
      <c r="W896">
        <v>1</v>
      </c>
      <c r="X896" t="s">
        <v>3174</v>
      </c>
      <c r="Y896">
        <v>1</v>
      </c>
      <c r="Z896">
        <v>1</v>
      </c>
      <c r="AA896">
        <v>5</v>
      </c>
      <c r="AD896" t="s">
        <v>202</v>
      </c>
      <c r="AE896">
        <v>1</v>
      </c>
      <c r="AF896">
        <v>2</v>
      </c>
      <c r="AG896">
        <v>1</v>
      </c>
      <c r="AH896">
        <v>2</v>
      </c>
      <c r="AI896">
        <v>2</v>
      </c>
      <c r="AJ896">
        <v>2</v>
      </c>
      <c r="AK896" t="s">
        <v>6027</v>
      </c>
      <c r="AL896">
        <v>1</v>
      </c>
      <c r="AM896">
        <v>1</v>
      </c>
      <c r="AN896">
        <v>1</v>
      </c>
      <c r="AO896">
        <v>1</v>
      </c>
      <c r="AP896">
        <v>1</v>
      </c>
      <c r="AQ896">
        <v>2</v>
      </c>
      <c r="AR896" t="s">
        <v>6028</v>
      </c>
      <c r="AS896">
        <v>2</v>
      </c>
      <c r="AT896">
        <v>2</v>
      </c>
      <c r="AU896">
        <v>2</v>
      </c>
      <c r="AV896">
        <v>2</v>
      </c>
      <c r="AW896">
        <v>5</v>
      </c>
      <c r="AX896">
        <v>7</v>
      </c>
      <c r="AY896">
        <v>6</v>
      </c>
      <c r="BE896">
        <v>1</v>
      </c>
      <c r="BF896">
        <v>2</v>
      </c>
      <c r="BG896">
        <v>1</v>
      </c>
      <c r="BH896">
        <v>2</v>
      </c>
      <c r="BI896">
        <v>1</v>
      </c>
      <c r="BJ896">
        <v>1</v>
      </c>
      <c r="BK896">
        <v>1</v>
      </c>
      <c r="BL896">
        <v>1</v>
      </c>
      <c r="BM896">
        <v>1</v>
      </c>
      <c r="BN896">
        <v>1</v>
      </c>
      <c r="BO896">
        <v>5</v>
      </c>
      <c r="BP896">
        <v>1</v>
      </c>
      <c r="BQ896">
        <v>7</v>
      </c>
      <c r="BR896">
        <v>-97</v>
      </c>
      <c r="BS896">
        <v>1</v>
      </c>
      <c r="BT896">
        <v>3</v>
      </c>
      <c r="BU896">
        <v>4</v>
      </c>
      <c r="BV896">
        <v>0</v>
      </c>
      <c r="BW896">
        <v>4</v>
      </c>
      <c r="BX896">
        <v>1</v>
      </c>
      <c r="BY896">
        <v>4</v>
      </c>
      <c r="BZ896">
        <v>0</v>
      </c>
      <c r="CA896">
        <v>4</v>
      </c>
      <c r="CB896">
        <v>0</v>
      </c>
      <c r="CC896">
        <v>4</v>
      </c>
      <c r="CD896">
        <v>0</v>
      </c>
      <c r="CE896">
        <v>4</v>
      </c>
      <c r="CF896">
        <v>0</v>
      </c>
      <c r="CG896">
        <v>4</v>
      </c>
      <c r="CH896">
        <v>3</v>
      </c>
      <c r="CI896">
        <v>4</v>
      </c>
      <c r="CJ896">
        <v>2</v>
      </c>
      <c r="CK896">
        <v>2</v>
      </c>
      <c r="CL896">
        <v>5</v>
      </c>
      <c r="CM896">
        <v>6</v>
      </c>
      <c r="CS896">
        <v>5</v>
      </c>
      <c r="CT896">
        <v>1</v>
      </c>
      <c r="CU896">
        <v>2</v>
      </c>
      <c r="CV896" t="s">
        <v>1064</v>
      </c>
      <c r="CW896">
        <v>779</v>
      </c>
      <c r="CX896">
        <v>12.98</v>
      </c>
      <c r="CY896">
        <v>1</v>
      </c>
      <c r="CZ896">
        <v>1</v>
      </c>
      <c r="DA896" t="s">
        <v>1336</v>
      </c>
      <c r="DC896">
        <v>1</v>
      </c>
      <c r="DD896">
        <v>1</v>
      </c>
      <c r="DE896">
        <v>2</v>
      </c>
      <c r="DN896" t="s">
        <v>4107</v>
      </c>
      <c r="DO896" t="s">
        <v>4107</v>
      </c>
      <c r="DP896" t="s">
        <v>3178</v>
      </c>
      <c r="DQ896" t="s">
        <v>202</v>
      </c>
      <c r="DR896" t="s">
        <v>202</v>
      </c>
      <c r="DT896">
        <v>1</v>
      </c>
      <c r="DV896">
        <v>1</v>
      </c>
      <c r="DW896">
        <v>0</v>
      </c>
      <c r="DX896">
        <v>5</v>
      </c>
      <c r="DY896">
        <v>2</v>
      </c>
      <c r="DZ896">
        <v>1</v>
      </c>
      <c r="EA896">
        <v>10</v>
      </c>
      <c r="EB896">
        <f>IF(EA896&gt;=30,1,IF(EA896&gt;=20,2,IF(EA896&gt;=15,3,IF(EA896&gt;=10,4,IF(EA896&gt;=5,5,IF(EA896&gt;0,6,0))))))</f>
        <v>4</v>
      </c>
      <c r="EC896">
        <v>2</v>
      </c>
      <c r="EE896">
        <v>20</v>
      </c>
      <c r="EF896">
        <v>2</v>
      </c>
      <c r="EH896">
        <v>10</v>
      </c>
      <c r="EI896">
        <v>1</v>
      </c>
      <c r="EL896">
        <v>1</v>
      </c>
      <c r="EM896">
        <v>5</v>
      </c>
      <c r="EN896">
        <v>2</v>
      </c>
      <c r="EO896">
        <v>2</v>
      </c>
      <c r="EP896">
        <v>2</v>
      </c>
      <c r="EZ896">
        <v>1</v>
      </c>
      <c r="FA896">
        <v>1</v>
      </c>
      <c r="FD896">
        <v>3</v>
      </c>
      <c r="FG896">
        <v>0</v>
      </c>
      <c r="FH896" t="s">
        <v>3179</v>
      </c>
      <c r="FI896">
        <v>1</v>
      </c>
      <c r="FJ896" t="s">
        <v>204</v>
      </c>
      <c r="FK896">
        <v>20</v>
      </c>
      <c r="FL896">
        <v>12</v>
      </c>
      <c r="FM896">
        <v>12</v>
      </c>
      <c r="FN896">
        <v>10</v>
      </c>
      <c r="FO896" t="s">
        <v>2206</v>
      </c>
      <c r="FP896">
        <v>20</v>
      </c>
      <c r="FQ896" t="s">
        <v>3287</v>
      </c>
      <c r="FR896" t="s">
        <v>3189</v>
      </c>
      <c r="FS896">
        <v>0</v>
      </c>
      <c r="FT896">
        <v>0</v>
      </c>
      <c r="FU896" t="s">
        <v>2207</v>
      </c>
      <c r="FV896" t="s">
        <v>2207</v>
      </c>
      <c r="FW896">
        <v>0</v>
      </c>
      <c r="FX896">
        <v>1</v>
      </c>
      <c r="FY896">
        <v>0</v>
      </c>
      <c r="FZ896">
        <v>0</v>
      </c>
      <c r="GA896">
        <v>59048</v>
      </c>
      <c r="GB896">
        <v>201</v>
      </c>
      <c r="GC896">
        <v>293.7711443</v>
      </c>
      <c r="GD896" t="s">
        <v>2407</v>
      </c>
      <c r="GE896">
        <v>1</v>
      </c>
      <c r="HG896" t="s">
        <v>202</v>
      </c>
      <c r="HJ896">
        <v>0</v>
      </c>
    </row>
    <row r="897" spans="1:218" x14ac:dyDescent="0.3">
      <c r="A897">
        <v>658</v>
      </c>
      <c r="B897" t="s">
        <v>3190</v>
      </c>
      <c r="C897" t="s">
        <v>6029</v>
      </c>
      <c r="D897" t="s">
        <v>265</v>
      </c>
      <c r="E897">
        <v>1</v>
      </c>
      <c r="F897" t="s">
        <v>202</v>
      </c>
      <c r="H897">
        <v>1</v>
      </c>
      <c r="M897">
        <v>1</v>
      </c>
      <c r="N897">
        <v>-97</v>
      </c>
      <c r="U897">
        <v>-97</v>
      </c>
      <c r="W897">
        <v>1</v>
      </c>
      <c r="X897" t="s">
        <v>3174</v>
      </c>
      <c r="Y897">
        <v>1</v>
      </c>
      <c r="Z897">
        <v>1</v>
      </c>
      <c r="AA897">
        <v>1</v>
      </c>
      <c r="AD897" t="s">
        <v>202</v>
      </c>
      <c r="AE897">
        <v>1</v>
      </c>
      <c r="AF897">
        <v>1</v>
      </c>
      <c r="AG897">
        <v>1</v>
      </c>
      <c r="AH897">
        <v>-97</v>
      </c>
      <c r="AI897">
        <v>1</v>
      </c>
      <c r="AJ897">
        <v>1</v>
      </c>
      <c r="AK897" t="s">
        <v>6030</v>
      </c>
      <c r="AL897">
        <v>1</v>
      </c>
      <c r="AM897">
        <v>2</v>
      </c>
      <c r="AN897">
        <v>1</v>
      </c>
      <c r="AO897">
        <v>2</v>
      </c>
      <c r="AP897">
        <v>-97</v>
      </c>
      <c r="AQ897">
        <v>2</v>
      </c>
      <c r="AR897" t="s">
        <v>6031</v>
      </c>
      <c r="AS897">
        <v>-97</v>
      </c>
      <c r="AT897">
        <v>1</v>
      </c>
      <c r="AU897">
        <v>1</v>
      </c>
      <c r="AV897">
        <v>2</v>
      </c>
      <c r="AW897">
        <v>6</v>
      </c>
      <c r="AX897">
        <v>2</v>
      </c>
      <c r="AY897">
        <v>6</v>
      </c>
      <c r="BE897">
        <v>1</v>
      </c>
      <c r="BF897">
        <v>2</v>
      </c>
      <c r="BG897">
        <v>1</v>
      </c>
      <c r="BH897">
        <v>2</v>
      </c>
      <c r="BI897">
        <v>1</v>
      </c>
      <c r="BJ897">
        <v>0</v>
      </c>
      <c r="BM897">
        <v>1</v>
      </c>
      <c r="BN897">
        <v>1</v>
      </c>
      <c r="BO897">
        <v>4</v>
      </c>
      <c r="BP897">
        <v>1</v>
      </c>
      <c r="BQ897">
        <v>5</v>
      </c>
      <c r="BR897">
        <v>2</v>
      </c>
      <c r="BS897">
        <v>1</v>
      </c>
      <c r="BT897">
        <v>2</v>
      </c>
      <c r="BV897">
        <v>0</v>
      </c>
      <c r="BX897">
        <v>0</v>
      </c>
      <c r="BZ897">
        <v>0</v>
      </c>
      <c r="CB897">
        <v>0</v>
      </c>
      <c r="CD897">
        <v>2</v>
      </c>
      <c r="CJ897">
        <v>1</v>
      </c>
      <c r="CK897">
        <v>1</v>
      </c>
      <c r="CL897">
        <v>6</v>
      </c>
      <c r="CM897">
        <v>1</v>
      </c>
      <c r="CR897">
        <v>1</v>
      </c>
      <c r="CS897">
        <v>-98</v>
      </c>
      <c r="CT897">
        <v>1</v>
      </c>
      <c r="CU897">
        <v>2</v>
      </c>
      <c r="CV897" t="s">
        <v>6032</v>
      </c>
      <c r="CW897">
        <v>987</v>
      </c>
      <c r="CX897">
        <v>16.45</v>
      </c>
      <c r="CY897">
        <v>2</v>
      </c>
      <c r="CZ897">
        <v>1</v>
      </c>
      <c r="DA897" t="s">
        <v>210</v>
      </c>
      <c r="DC897">
        <v>1</v>
      </c>
      <c r="DD897">
        <v>1</v>
      </c>
      <c r="DE897">
        <v>29</v>
      </c>
      <c r="DN897" t="s">
        <v>4107</v>
      </c>
      <c r="DO897" t="s">
        <v>4107</v>
      </c>
      <c r="DP897" t="s">
        <v>3178</v>
      </c>
      <c r="DQ897" t="s">
        <v>202</v>
      </c>
      <c r="DR897" t="s">
        <v>202</v>
      </c>
      <c r="DT897">
        <v>-97</v>
      </c>
      <c r="DV897">
        <v>1</v>
      </c>
      <c r="DW897">
        <v>0</v>
      </c>
      <c r="DX897">
        <v>1</v>
      </c>
      <c r="DY897">
        <v>2</v>
      </c>
      <c r="DZ897">
        <v>-97</v>
      </c>
      <c r="EB897">
        <v>-97</v>
      </c>
      <c r="EC897">
        <v>2</v>
      </c>
      <c r="EE897">
        <v>2</v>
      </c>
      <c r="EF897">
        <v>2</v>
      </c>
      <c r="EH897">
        <v>2</v>
      </c>
      <c r="EI897">
        <v>1</v>
      </c>
      <c r="EL897">
        <v>1</v>
      </c>
      <c r="EM897">
        <v>3</v>
      </c>
      <c r="EN897">
        <v>2</v>
      </c>
      <c r="EO897">
        <v>2</v>
      </c>
      <c r="EP897">
        <v>1</v>
      </c>
      <c r="EQ897">
        <v>2</v>
      </c>
      <c r="ER897">
        <v>2</v>
      </c>
      <c r="ES897">
        <v>1</v>
      </c>
      <c r="ET897">
        <v>4</v>
      </c>
      <c r="EU897">
        <f>IF(ET897&gt;=30,1,IF(ET897&gt;=20,2,IF(ET897&gt;=15,3,IF(ET897&gt;=10,4,IF(ET897&gt;=5,5,IF(ET897&gt;0,6,0))))))</f>
        <v>6</v>
      </c>
      <c r="EV897">
        <v>4</v>
      </c>
      <c r="EW897">
        <v>3</v>
      </c>
      <c r="EY897">
        <v>4</v>
      </c>
      <c r="EZ897">
        <v>1</v>
      </c>
      <c r="FA897">
        <v>1</v>
      </c>
      <c r="FD897">
        <v>3</v>
      </c>
      <c r="FG897">
        <v>0</v>
      </c>
      <c r="FH897" t="s">
        <v>3179</v>
      </c>
      <c r="FI897">
        <v>1</v>
      </c>
      <c r="FJ897" t="s">
        <v>204</v>
      </c>
      <c r="FK897">
        <v>2</v>
      </c>
      <c r="FL897">
        <v>12</v>
      </c>
      <c r="FM897">
        <v>12</v>
      </c>
      <c r="FN897">
        <v>20</v>
      </c>
      <c r="FO897" t="s">
        <v>2206</v>
      </c>
      <c r="FP897">
        <v>3.5</v>
      </c>
      <c r="FQ897" t="s">
        <v>3287</v>
      </c>
      <c r="FR897" t="s">
        <v>3189</v>
      </c>
      <c r="FS897">
        <v>0</v>
      </c>
      <c r="FT897">
        <v>1</v>
      </c>
      <c r="FU897" t="s">
        <v>2213</v>
      </c>
      <c r="FV897" t="s">
        <v>4754</v>
      </c>
      <c r="FW897">
        <v>0</v>
      </c>
      <c r="FX897">
        <v>1</v>
      </c>
      <c r="FY897">
        <v>0</v>
      </c>
      <c r="FZ897">
        <v>0</v>
      </c>
      <c r="GA897">
        <v>15709</v>
      </c>
      <c r="GB897">
        <v>72</v>
      </c>
      <c r="GC897">
        <v>218.18055559999999</v>
      </c>
      <c r="GD897" t="s">
        <v>2407</v>
      </c>
      <c r="GE897">
        <v>1</v>
      </c>
      <c r="HG897" t="s">
        <v>202</v>
      </c>
      <c r="HJ897">
        <v>0</v>
      </c>
    </row>
    <row r="898" spans="1:218" x14ac:dyDescent="0.3">
      <c r="A898">
        <v>1175</v>
      </c>
      <c r="B898" t="s">
        <v>4040</v>
      </c>
      <c r="C898" t="s">
        <v>5598</v>
      </c>
      <c r="D898" t="s">
        <v>194</v>
      </c>
      <c r="E898">
        <v>1</v>
      </c>
      <c r="F898" t="s">
        <v>202</v>
      </c>
      <c r="H898">
        <v>1</v>
      </c>
      <c r="M898">
        <v>1</v>
      </c>
      <c r="N898">
        <v>1</v>
      </c>
      <c r="U898">
        <v>1</v>
      </c>
      <c r="W898">
        <v>1</v>
      </c>
      <c r="X898" t="s">
        <v>5507</v>
      </c>
      <c r="Y898">
        <v>1</v>
      </c>
      <c r="Z898">
        <v>1</v>
      </c>
      <c r="AA898">
        <v>2</v>
      </c>
      <c r="AB898">
        <v>2</v>
      </c>
      <c r="AD898" t="s">
        <v>202</v>
      </c>
      <c r="AE898">
        <v>1</v>
      </c>
      <c r="AF898">
        <v>1</v>
      </c>
      <c r="AG898">
        <v>1</v>
      </c>
      <c r="AH898">
        <v>1</v>
      </c>
      <c r="AI898">
        <v>1</v>
      </c>
      <c r="AJ898">
        <v>2</v>
      </c>
      <c r="AK898" t="s">
        <v>5599</v>
      </c>
      <c r="AL898">
        <v>1</v>
      </c>
      <c r="AM898">
        <v>2</v>
      </c>
      <c r="AN898">
        <v>1</v>
      </c>
      <c r="AO898">
        <v>2</v>
      </c>
      <c r="AP898">
        <v>2</v>
      </c>
      <c r="AQ898">
        <v>1</v>
      </c>
      <c r="AR898" t="s">
        <v>5600</v>
      </c>
      <c r="AS898">
        <v>2</v>
      </c>
      <c r="AT898">
        <v>1</v>
      </c>
      <c r="AU898">
        <v>1</v>
      </c>
      <c r="AV898">
        <v>2</v>
      </c>
      <c r="AW898">
        <v>7</v>
      </c>
      <c r="AX898">
        <v>1</v>
      </c>
      <c r="AY898">
        <v>1</v>
      </c>
      <c r="BE898">
        <v>1</v>
      </c>
      <c r="BF898">
        <v>1</v>
      </c>
      <c r="BG898">
        <v>1</v>
      </c>
      <c r="BH898">
        <v>1</v>
      </c>
      <c r="BI898">
        <v>1</v>
      </c>
      <c r="BJ898">
        <v>0</v>
      </c>
      <c r="BM898">
        <v>1</v>
      </c>
      <c r="BN898">
        <v>1</v>
      </c>
      <c r="BO898">
        <v>3</v>
      </c>
      <c r="BP898">
        <v>1</v>
      </c>
      <c r="BQ898">
        <v>9</v>
      </c>
      <c r="BR898">
        <v>6</v>
      </c>
      <c r="BS898">
        <v>1</v>
      </c>
      <c r="BT898">
        <v>3</v>
      </c>
      <c r="BV898">
        <v>1</v>
      </c>
      <c r="BX898">
        <v>0</v>
      </c>
      <c r="BZ898">
        <v>0</v>
      </c>
      <c r="CB898">
        <v>0</v>
      </c>
      <c r="CD898">
        <v>1</v>
      </c>
      <c r="CF898">
        <v>1</v>
      </c>
      <c r="CJ898">
        <v>1</v>
      </c>
      <c r="CK898">
        <v>2</v>
      </c>
      <c r="CL898">
        <v>6</v>
      </c>
      <c r="CM898">
        <v>1</v>
      </c>
      <c r="CR898">
        <v>2</v>
      </c>
      <c r="CS898">
        <v>5</v>
      </c>
      <c r="CT898">
        <v>1</v>
      </c>
      <c r="CU898">
        <v>1</v>
      </c>
      <c r="CV898" t="s">
        <v>360</v>
      </c>
      <c r="CW898">
        <v>1435</v>
      </c>
      <c r="CX898">
        <v>23.92</v>
      </c>
      <c r="CY898">
        <v>2</v>
      </c>
      <c r="CZ898">
        <v>1</v>
      </c>
      <c r="DA898" t="s">
        <v>2501</v>
      </c>
      <c r="DC898">
        <v>1</v>
      </c>
      <c r="DD898">
        <v>1</v>
      </c>
      <c r="DE898">
        <v>24</v>
      </c>
      <c r="DN898" t="s">
        <v>4897</v>
      </c>
      <c r="DO898" t="s">
        <v>4897</v>
      </c>
      <c r="DP898" t="s">
        <v>3178</v>
      </c>
      <c r="DQ898" t="s">
        <v>202</v>
      </c>
      <c r="DR898" t="s">
        <v>202</v>
      </c>
      <c r="DT898">
        <v>1</v>
      </c>
      <c r="DV898">
        <v>1</v>
      </c>
      <c r="DW898">
        <v>0</v>
      </c>
      <c r="DX898">
        <v>2</v>
      </c>
      <c r="DY898">
        <v>2</v>
      </c>
      <c r="DZ898">
        <v>-97</v>
      </c>
      <c r="EB898">
        <v>3</v>
      </c>
      <c r="EC898">
        <v>2</v>
      </c>
      <c r="EE898">
        <v>2</v>
      </c>
      <c r="EF898">
        <v>1</v>
      </c>
      <c r="EG898">
        <v>1</v>
      </c>
      <c r="EI898">
        <v>4</v>
      </c>
      <c r="EL898">
        <v>2</v>
      </c>
      <c r="EM898">
        <v>3</v>
      </c>
      <c r="EN898">
        <v>3</v>
      </c>
      <c r="EO898">
        <v>2</v>
      </c>
      <c r="EP898">
        <v>1</v>
      </c>
      <c r="EQ898">
        <v>1</v>
      </c>
      <c r="ER898">
        <v>1</v>
      </c>
      <c r="EZ898">
        <v>1</v>
      </c>
      <c r="FA898">
        <v>3</v>
      </c>
      <c r="FD898">
        <v>1</v>
      </c>
      <c r="FG898">
        <v>0</v>
      </c>
      <c r="FH898" t="s">
        <v>5655</v>
      </c>
      <c r="FI898">
        <v>2</v>
      </c>
      <c r="FJ898" t="s">
        <v>204</v>
      </c>
      <c r="FK898">
        <v>2</v>
      </c>
      <c r="FL898">
        <v>12</v>
      </c>
      <c r="FM898">
        <v>0</v>
      </c>
      <c r="FN898">
        <v>17.5</v>
      </c>
      <c r="FO898" t="s">
        <v>2212</v>
      </c>
      <c r="FP898">
        <v>3.5</v>
      </c>
      <c r="FQ898" t="s">
        <v>3638</v>
      </c>
      <c r="FR898" t="s">
        <v>3189</v>
      </c>
      <c r="FS898">
        <v>0</v>
      </c>
      <c r="FT898">
        <v>1</v>
      </c>
      <c r="FU898" t="s">
        <v>2221</v>
      </c>
      <c r="FV898" t="s">
        <v>3182</v>
      </c>
      <c r="FW898">
        <v>0</v>
      </c>
      <c r="FX898">
        <v>1</v>
      </c>
      <c r="FY898">
        <v>0</v>
      </c>
      <c r="FZ898">
        <v>0</v>
      </c>
      <c r="GA898">
        <v>1601</v>
      </c>
      <c r="GB898">
        <v>16</v>
      </c>
      <c r="GC898">
        <v>100.0625</v>
      </c>
      <c r="GD898" t="s">
        <v>2407</v>
      </c>
      <c r="GE898">
        <v>0</v>
      </c>
      <c r="HG898" t="s">
        <v>202</v>
      </c>
      <c r="HJ898">
        <v>0</v>
      </c>
    </row>
    <row r="899" spans="1:218" x14ac:dyDescent="0.3">
      <c r="A899">
        <v>1311</v>
      </c>
      <c r="B899" t="s">
        <v>3221</v>
      </c>
      <c r="C899" t="s">
        <v>6480</v>
      </c>
      <c r="D899" t="s">
        <v>212</v>
      </c>
      <c r="E899">
        <v>1</v>
      </c>
      <c r="F899" t="s">
        <v>202</v>
      </c>
      <c r="H899">
        <v>1</v>
      </c>
      <c r="M899">
        <v>1</v>
      </c>
      <c r="N899">
        <v>1</v>
      </c>
      <c r="U899">
        <v>1</v>
      </c>
      <c r="W899">
        <v>1</v>
      </c>
      <c r="X899" t="s">
        <v>5507</v>
      </c>
      <c r="Y899">
        <v>1</v>
      </c>
      <c r="Z899">
        <v>1</v>
      </c>
      <c r="AA899">
        <v>1</v>
      </c>
      <c r="AB899">
        <v>1</v>
      </c>
      <c r="AD899" t="s">
        <v>202</v>
      </c>
      <c r="AE899">
        <v>1</v>
      </c>
      <c r="AF899">
        <v>2</v>
      </c>
      <c r="AG899">
        <v>1</v>
      </c>
      <c r="AH899">
        <v>1</v>
      </c>
      <c r="AI899">
        <v>1</v>
      </c>
      <c r="AJ899">
        <v>2</v>
      </c>
      <c r="AK899" t="s">
        <v>3876</v>
      </c>
      <c r="AL899">
        <v>2</v>
      </c>
      <c r="AM899">
        <v>2</v>
      </c>
      <c r="AN899">
        <v>2</v>
      </c>
      <c r="AO899">
        <v>2</v>
      </c>
      <c r="AP899">
        <v>2</v>
      </c>
      <c r="AQ899">
        <v>2</v>
      </c>
      <c r="AR899" t="s">
        <v>3877</v>
      </c>
      <c r="AS899">
        <v>2</v>
      </c>
      <c r="AT899">
        <v>2</v>
      </c>
      <c r="AU899">
        <v>1</v>
      </c>
      <c r="AV899">
        <v>2</v>
      </c>
      <c r="AW899">
        <v>4</v>
      </c>
      <c r="AX899">
        <v>7</v>
      </c>
      <c r="AY899">
        <v>1</v>
      </c>
      <c r="BE899">
        <v>1</v>
      </c>
      <c r="BF899">
        <v>1</v>
      </c>
      <c r="BG899">
        <v>1</v>
      </c>
      <c r="BH899">
        <v>1</v>
      </c>
      <c r="BI899">
        <v>1</v>
      </c>
      <c r="BJ899">
        <v>1</v>
      </c>
      <c r="BK899">
        <v>1</v>
      </c>
      <c r="BL899">
        <v>1</v>
      </c>
      <c r="BM899">
        <v>1</v>
      </c>
      <c r="BN899">
        <v>1</v>
      </c>
      <c r="BO899">
        <v>4</v>
      </c>
      <c r="BP899">
        <v>1</v>
      </c>
      <c r="BQ899">
        <v>40</v>
      </c>
      <c r="BR899">
        <v>1</v>
      </c>
      <c r="BS899">
        <v>1</v>
      </c>
      <c r="BT899">
        <v>4</v>
      </c>
      <c r="BU899">
        <v>5</v>
      </c>
      <c r="BV899">
        <v>1</v>
      </c>
      <c r="BW899">
        <v>5</v>
      </c>
      <c r="BX899">
        <v>0</v>
      </c>
      <c r="BY899">
        <v>5</v>
      </c>
      <c r="BZ899">
        <v>1</v>
      </c>
      <c r="CA899">
        <v>5</v>
      </c>
      <c r="CB899">
        <v>0</v>
      </c>
      <c r="CC899">
        <v>5</v>
      </c>
      <c r="CD899">
        <v>1</v>
      </c>
      <c r="CE899">
        <v>5</v>
      </c>
      <c r="CF899">
        <v>0</v>
      </c>
      <c r="CG899">
        <v>5</v>
      </c>
      <c r="CH899">
        <v>2</v>
      </c>
      <c r="CI899">
        <v>5</v>
      </c>
      <c r="CJ899">
        <v>1</v>
      </c>
      <c r="CK899">
        <v>1</v>
      </c>
      <c r="CL899">
        <v>5</v>
      </c>
      <c r="CM899">
        <v>2</v>
      </c>
      <c r="CR899">
        <v>2</v>
      </c>
      <c r="CS899">
        <v>3</v>
      </c>
      <c r="CT899">
        <v>1</v>
      </c>
      <c r="CU899">
        <v>1</v>
      </c>
      <c r="CV899" t="s">
        <v>6311</v>
      </c>
      <c r="CW899">
        <v>970</v>
      </c>
      <c r="CX899">
        <v>16.170000000000002</v>
      </c>
      <c r="CY899">
        <v>2</v>
      </c>
      <c r="CZ899">
        <v>1</v>
      </c>
      <c r="DA899" t="s">
        <v>548</v>
      </c>
      <c r="DC899">
        <v>1</v>
      </c>
      <c r="DD899">
        <v>1</v>
      </c>
      <c r="DE899">
        <v>10</v>
      </c>
      <c r="DN899" t="s">
        <v>5184</v>
      </c>
      <c r="DO899" t="s">
        <v>5184</v>
      </c>
      <c r="DP899" t="s">
        <v>3178</v>
      </c>
      <c r="DQ899" t="s">
        <v>202</v>
      </c>
      <c r="DR899" t="s">
        <v>6481</v>
      </c>
      <c r="DT899">
        <v>1</v>
      </c>
      <c r="DV899">
        <v>1</v>
      </c>
      <c r="DW899">
        <v>0</v>
      </c>
      <c r="DX899">
        <v>1</v>
      </c>
      <c r="DY899">
        <v>2</v>
      </c>
      <c r="DZ899">
        <v>-97</v>
      </c>
      <c r="EB899">
        <v>5</v>
      </c>
      <c r="EC899">
        <v>1</v>
      </c>
      <c r="ED899">
        <v>1</v>
      </c>
      <c r="EF899">
        <v>1</v>
      </c>
      <c r="EG899">
        <v>1</v>
      </c>
      <c r="EI899">
        <v>1</v>
      </c>
      <c r="EL899">
        <v>4</v>
      </c>
      <c r="EM899">
        <v>1</v>
      </c>
      <c r="EN899">
        <v>2</v>
      </c>
      <c r="EO899">
        <v>3</v>
      </c>
      <c r="EP899">
        <v>1</v>
      </c>
      <c r="EQ899">
        <v>2</v>
      </c>
      <c r="ER899">
        <v>1</v>
      </c>
      <c r="EZ899">
        <v>1</v>
      </c>
      <c r="FA899">
        <v>1</v>
      </c>
      <c r="FD899">
        <v>1</v>
      </c>
      <c r="FG899">
        <v>0</v>
      </c>
      <c r="FH899" t="s">
        <v>5655</v>
      </c>
      <c r="FI899">
        <v>2</v>
      </c>
      <c r="FJ899" t="s">
        <v>204</v>
      </c>
      <c r="FK899">
        <v>8.3333299999999999E-2</v>
      </c>
      <c r="FL899">
        <v>1</v>
      </c>
      <c r="FM899">
        <v>1</v>
      </c>
      <c r="FN899">
        <v>7.5</v>
      </c>
      <c r="FO899" t="s">
        <v>2233</v>
      </c>
      <c r="FP899">
        <v>0.5</v>
      </c>
      <c r="FQ899" t="s">
        <v>3287</v>
      </c>
      <c r="FR899" t="s">
        <v>3181</v>
      </c>
      <c r="FS899">
        <v>1</v>
      </c>
      <c r="FT899">
        <v>1</v>
      </c>
      <c r="FU899" t="s">
        <v>2221</v>
      </c>
      <c r="FV899" t="s">
        <v>4754</v>
      </c>
      <c r="FW899">
        <v>0</v>
      </c>
      <c r="FX899">
        <v>1</v>
      </c>
      <c r="FY899">
        <v>0</v>
      </c>
      <c r="FZ899">
        <v>0</v>
      </c>
      <c r="GA899">
        <v>7861</v>
      </c>
      <c r="GB899">
        <v>71</v>
      </c>
      <c r="GC899">
        <v>110.71830989999999</v>
      </c>
      <c r="GD899" t="s">
        <v>2407</v>
      </c>
      <c r="GE899">
        <v>1</v>
      </c>
      <c r="HG899" t="s">
        <v>202</v>
      </c>
      <c r="HJ899">
        <v>0</v>
      </c>
    </row>
    <row r="900" spans="1:218" hidden="1" x14ac:dyDescent="0.3">
      <c r="A900">
        <v>1776</v>
      </c>
      <c r="B900" t="s">
        <v>3320</v>
      </c>
      <c r="C900" t="s">
        <v>5629</v>
      </c>
      <c r="D900" t="s">
        <v>212</v>
      </c>
      <c r="E900">
        <v>1</v>
      </c>
      <c r="F900" t="s">
        <v>202</v>
      </c>
      <c r="H900">
        <v>1</v>
      </c>
      <c r="M900">
        <v>1</v>
      </c>
      <c r="N900">
        <v>1</v>
      </c>
      <c r="U900">
        <v>1</v>
      </c>
      <c r="W900">
        <v>1</v>
      </c>
      <c r="X900" t="s">
        <v>5507</v>
      </c>
      <c r="Y900">
        <v>1</v>
      </c>
      <c r="Z900">
        <v>1</v>
      </c>
      <c r="AA900">
        <v>2</v>
      </c>
      <c r="AB900">
        <v>2</v>
      </c>
      <c r="AD900" t="s">
        <v>202</v>
      </c>
      <c r="AE900">
        <v>1</v>
      </c>
      <c r="AF900">
        <v>2</v>
      </c>
      <c r="AG900">
        <v>1</v>
      </c>
      <c r="AH900">
        <v>1</v>
      </c>
      <c r="AI900">
        <v>1</v>
      </c>
      <c r="AJ900">
        <v>2</v>
      </c>
      <c r="AK900" t="s">
        <v>5630</v>
      </c>
      <c r="AL900">
        <v>1</v>
      </c>
      <c r="AM900">
        <v>2</v>
      </c>
      <c r="AN900">
        <v>1</v>
      </c>
      <c r="AO900">
        <v>2</v>
      </c>
      <c r="AP900">
        <v>2</v>
      </c>
      <c r="AQ900">
        <v>2</v>
      </c>
      <c r="AR900" t="s">
        <v>5631</v>
      </c>
      <c r="AS900">
        <v>2</v>
      </c>
      <c r="AT900">
        <v>2</v>
      </c>
      <c r="AU900">
        <v>2</v>
      </c>
      <c r="AV900">
        <v>2</v>
      </c>
      <c r="AW900">
        <v>7</v>
      </c>
      <c r="AX900">
        <v>1</v>
      </c>
      <c r="AY900">
        <v>4</v>
      </c>
      <c r="BE900">
        <v>1</v>
      </c>
      <c r="BF900">
        <v>1</v>
      </c>
      <c r="BG900">
        <v>1</v>
      </c>
      <c r="BH900">
        <v>1</v>
      </c>
      <c r="BI900">
        <v>1</v>
      </c>
      <c r="BJ900">
        <v>0</v>
      </c>
      <c r="BM900">
        <v>1</v>
      </c>
      <c r="BN900">
        <v>1</v>
      </c>
      <c r="BO900">
        <v>3</v>
      </c>
      <c r="BP900">
        <v>1</v>
      </c>
      <c r="BQ900">
        <v>17</v>
      </c>
      <c r="BR900">
        <v>1</v>
      </c>
      <c r="BS900">
        <v>1</v>
      </c>
      <c r="BT900">
        <v>4</v>
      </c>
      <c r="BV900">
        <v>0</v>
      </c>
      <c r="BX900">
        <v>1</v>
      </c>
      <c r="BZ900">
        <v>1</v>
      </c>
      <c r="CB900">
        <v>0</v>
      </c>
      <c r="CD900">
        <v>0</v>
      </c>
      <c r="CF900">
        <v>2</v>
      </c>
      <c r="CJ900">
        <v>2</v>
      </c>
      <c r="CK900">
        <v>2</v>
      </c>
      <c r="CL900">
        <v>7</v>
      </c>
      <c r="CM900">
        <v>1</v>
      </c>
      <c r="CR900">
        <v>2</v>
      </c>
      <c r="CS900">
        <v>7</v>
      </c>
      <c r="CT900">
        <v>1</v>
      </c>
      <c r="CU900">
        <v>1</v>
      </c>
      <c r="CV900" t="s">
        <v>1239</v>
      </c>
      <c r="CW900">
        <v>993</v>
      </c>
      <c r="CX900">
        <v>16.55</v>
      </c>
      <c r="CY900">
        <v>2</v>
      </c>
      <c r="CZ900">
        <v>1</v>
      </c>
      <c r="DA900" t="s">
        <v>275</v>
      </c>
      <c r="DC900">
        <v>1</v>
      </c>
      <c r="DD900">
        <v>1</v>
      </c>
      <c r="DE900">
        <v>11</v>
      </c>
      <c r="DN900" t="s">
        <v>5464</v>
      </c>
      <c r="DO900" t="s">
        <v>5464</v>
      </c>
      <c r="DP900" t="s">
        <v>3178</v>
      </c>
      <c r="DQ900" t="s">
        <v>202</v>
      </c>
      <c r="DR900" t="s">
        <v>202</v>
      </c>
      <c r="DT900">
        <v>1</v>
      </c>
      <c r="DV900">
        <v>1</v>
      </c>
      <c r="DW900">
        <v>0</v>
      </c>
      <c r="DX900">
        <v>2</v>
      </c>
      <c r="DY900">
        <v>-97</v>
      </c>
      <c r="DZ900">
        <v>1</v>
      </c>
      <c r="EA900">
        <v>20</v>
      </c>
      <c r="EB900">
        <f>IF(EA900&gt;=30,1,IF(EA900&gt;=20,2,IF(EA900&gt;=15,3,IF(EA900&gt;=10,4,IF(EA900&gt;=5,5,IF(EA900&gt;0,6,0))))))</f>
        <v>2</v>
      </c>
      <c r="EC900">
        <v>2</v>
      </c>
      <c r="EE900">
        <v>20</v>
      </c>
      <c r="EL900">
        <v>4</v>
      </c>
      <c r="EM900">
        <v>1</v>
      </c>
      <c r="EN900">
        <v>5</v>
      </c>
      <c r="EO900">
        <v>-97</v>
      </c>
      <c r="EP900">
        <v>1</v>
      </c>
      <c r="EQ900">
        <v>1</v>
      </c>
      <c r="ER900">
        <v>1</v>
      </c>
      <c r="EZ900">
        <v>1</v>
      </c>
      <c r="FA900">
        <v>1</v>
      </c>
      <c r="FD900">
        <v>1</v>
      </c>
      <c r="FG900">
        <v>0</v>
      </c>
      <c r="FH900" t="s">
        <v>5655</v>
      </c>
      <c r="FI900">
        <v>2</v>
      </c>
      <c r="FJ900" t="s">
        <v>204</v>
      </c>
      <c r="FK900">
        <v>20</v>
      </c>
      <c r="FL900">
        <v>12</v>
      </c>
      <c r="FN900">
        <v>20</v>
      </c>
      <c r="FO900" t="s">
        <v>2233</v>
      </c>
      <c r="FP900">
        <v>0.5</v>
      </c>
      <c r="FQ900" t="s">
        <v>4988</v>
      </c>
      <c r="FR900" t="s">
        <v>202</v>
      </c>
      <c r="FT900">
        <v>1</v>
      </c>
      <c r="FU900" t="s">
        <v>2221</v>
      </c>
      <c r="FV900" t="s">
        <v>3182</v>
      </c>
      <c r="FW900">
        <v>0</v>
      </c>
      <c r="FX900">
        <v>1</v>
      </c>
      <c r="FY900">
        <v>0</v>
      </c>
      <c r="FZ900">
        <v>0</v>
      </c>
      <c r="GA900">
        <v>4970</v>
      </c>
      <c r="GB900">
        <v>32</v>
      </c>
      <c r="GC900">
        <v>155.3125</v>
      </c>
      <c r="GD900" t="s">
        <v>2407</v>
      </c>
      <c r="HG900" t="s">
        <v>202</v>
      </c>
      <c r="HJ900">
        <v>0</v>
      </c>
    </row>
    <row r="901" spans="1:218" x14ac:dyDescent="0.3">
      <c r="A901">
        <v>59</v>
      </c>
      <c r="B901" t="s">
        <v>3183</v>
      </c>
      <c r="C901" t="s">
        <v>3295</v>
      </c>
      <c r="D901" t="s">
        <v>212</v>
      </c>
      <c r="E901">
        <v>1</v>
      </c>
      <c r="F901" t="s">
        <v>202</v>
      </c>
      <c r="H901">
        <v>1</v>
      </c>
      <c r="M901">
        <v>1</v>
      </c>
      <c r="N901">
        <v>1</v>
      </c>
      <c r="U901">
        <v>1</v>
      </c>
      <c r="W901">
        <v>1</v>
      </c>
      <c r="X901" t="s">
        <v>3174</v>
      </c>
      <c r="Y901">
        <v>1</v>
      </c>
      <c r="Z901">
        <v>1</v>
      </c>
      <c r="AA901">
        <v>1</v>
      </c>
      <c r="AD901" t="s">
        <v>202</v>
      </c>
      <c r="AE901">
        <v>1</v>
      </c>
      <c r="AF901">
        <v>1</v>
      </c>
      <c r="AG901">
        <v>2</v>
      </c>
      <c r="AH901">
        <v>2</v>
      </c>
      <c r="AI901">
        <v>2</v>
      </c>
      <c r="AJ901">
        <v>2</v>
      </c>
      <c r="AK901" t="s">
        <v>3296</v>
      </c>
      <c r="AL901">
        <v>2</v>
      </c>
      <c r="AM901">
        <v>1</v>
      </c>
      <c r="AN901">
        <v>1</v>
      </c>
      <c r="AO901">
        <v>2</v>
      </c>
      <c r="AP901">
        <v>2</v>
      </c>
      <c r="AQ901">
        <v>1</v>
      </c>
      <c r="AR901" t="s">
        <v>3297</v>
      </c>
      <c r="AS901">
        <v>2</v>
      </c>
      <c r="AT901">
        <v>1</v>
      </c>
      <c r="AU901">
        <v>1</v>
      </c>
      <c r="AV901">
        <v>2</v>
      </c>
      <c r="AW901">
        <v>3</v>
      </c>
      <c r="AX901">
        <v>4</v>
      </c>
      <c r="AY901">
        <v>5</v>
      </c>
      <c r="BE901">
        <v>1</v>
      </c>
      <c r="BF901">
        <v>1</v>
      </c>
      <c r="BG901">
        <v>1</v>
      </c>
      <c r="BH901">
        <v>1</v>
      </c>
      <c r="BI901">
        <v>1</v>
      </c>
      <c r="BJ901">
        <v>0</v>
      </c>
      <c r="BM901">
        <v>1</v>
      </c>
      <c r="BN901">
        <v>1</v>
      </c>
      <c r="BO901">
        <v>3</v>
      </c>
      <c r="BP901">
        <v>1</v>
      </c>
      <c r="BQ901">
        <v>13</v>
      </c>
      <c r="BR901">
        <v>3</v>
      </c>
      <c r="BS901">
        <v>1</v>
      </c>
      <c r="BT901">
        <v>1</v>
      </c>
      <c r="BU901">
        <v>1</v>
      </c>
      <c r="BV901">
        <v>0</v>
      </c>
      <c r="BW901">
        <v>1</v>
      </c>
      <c r="BX901">
        <v>0</v>
      </c>
      <c r="BY901">
        <v>1</v>
      </c>
      <c r="BZ901">
        <v>0</v>
      </c>
      <c r="CA901">
        <v>1</v>
      </c>
      <c r="CB901">
        <v>0</v>
      </c>
      <c r="CC901">
        <v>1</v>
      </c>
      <c r="CD901">
        <v>0</v>
      </c>
      <c r="CE901">
        <v>1</v>
      </c>
      <c r="CF901">
        <v>0</v>
      </c>
      <c r="CG901">
        <v>1</v>
      </c>
      <c r="CH901">
        <v>1</v>
      </c>
      <c r="CI901">
        <v>1</v>
      </c>
      <c r="CJ901">
        <v>1</v>
      </c>
      <c r="CK901">
        <v>1</v>
      </c>
      <c r="CL901">
        <v>7</v>
      </c>
      <c r="CM901">
        <v>1</v>
      </c>
      <c r="CR901">
        <v>2</v>
      </c>
      <c r="CS901">
        <v>7</v>
      </c>
      <c r="CT901">
        <v>1</v>
      </c>
      <c r="CU901">
        <v>2</v>
      </c>
      <c r="CV901" t="s">
        <v>3298</v>
      </c>
      <c r="CW901">
        <v>585</v>
      </c>
      <c r="CX901">
        <v>9.75</v>
      </c>
      <c r="CY901">
        <v>2</v>
      </c>
      <c r="CZ901">
        <v>1</v>
      </c>
      <c r="DA901" t="s">
        <v>3195</v>
      </c>
      <c r="DC901">
        <v>1</v>
      </c>
      <c r="DD901">
        <v>1</v>
      </c>
      <c r="DE901">
        <v>4</v>
      </c>
      <c r="DN901" t="s">
        <v>3177</v>
      </c>
      <c r="DO901" t="s">
        <v>3177</v>
      </c>
      <c r="DP901" t="s">
        <v>3178</v>
      </c>
      <c r="DQ901" t="s">
        <v>202</v>
      </c>
      <c r="DR901" t="s">
        <v>202</v>
      </c>
      <c r="DT901">
        <v>1</v>
      </c>
      <c r="DV901">
        <v>1</v>
      </c>
      <c r="DW901">
        <v>0</v>
      </c>
      <c r="DX901">
        <v>1</v>
      </c>
      <c r="DY901">
        <v>1</v>
      </c>
      <c r="DZ901">
        <v>1</v>
      </c>
      <c r="EA901">
        <v>10</v>
      </c>
      <c r="EB901">
        <f>IF(EA901&gt;=30,1,IF(EA901&gt;=20,2,IF(EA901&gt;=15,3,IF(EA901&gt;=10,4,IF(EA901&gt;=5,5,IF(EA901&gt;0,6,0))))))</f>
        <v>4</v>
      </c>
      <c r="EC901">
        <v>2</v>
      </c>
      <c r="EE901">
        <v>10</v>
      </c>
      <c r="EL901">
        <v>1</v>
      </c>
      <c r="EM901">
        <v>3</v>
      </c>
      <c r="EN901">
        <v>1</v>
      </c>
      <c r="EO901">
        <v>3</v>
      </c>
      <c r="EP901">
        <v>1</v>
      </c>
      <c r="EQ901">
        <v>1</v>
      </c>
      <c r="ER901">
        <v>1</v>
      </c>
      <c r="EZ901">
        <v>1</v>
      </c>
      <c r="FA901">
        <v>1</v>
      </c>
      <c r="FD901">
        <v>-97</v>
      </c>
      <c r="FG901">
        <v>0</v>
      </c>
      <c r="FH901" t="s">
        <v>3179</v>
      </c>
      <c r="FI901">
        <v>1</v>
      </c>
      <c r="FJ901" t="s">
        <v>204</v>
      </c>
      <c r="FK901">
        <v>10</v>
      </c>
      <c r="FL901">
        <v>12</v>
      </c>
      <c r="FM901">
        <v>12</v>
      </c>
      <c r="FN901">
        <v>10</v>
      </c>
      <c r="FO901" t="s">
        <v>2206</v>
      </c>
      <c r="FP901">
        <v>3.5</v>
      </c>
      <c r="FQ901" t="s">
        <v>3180</v>
      </c>
      <c r="FR901" t="s">
        <v>3181</v>
      </c>
      <c r="FS901">
        <v>1</v>
      </c>
      <c r="FT901">
        <v>1</v>
      </c>
      <c r="FU901" t="s">
        <v>2221</v>
      </c>
      <c r="FV901" t="s">
        <v>3182</v>
      </c>
      <c r="FW901">
        <v>0</v>
      </c>
      <c r="FX901">
        <v>1</v>
      </c>
      <c r="FY901">
        <v>0</v>
      </c>
      <c r="FZ901">
        <v>0</v>
      </c>
      <c r="GA901">
        <v>37408</v>
      </c>
      <c r="GB901">
        <v>127</v>
      </c>
      <c r="GC901">
        <v>294.55118110000001</v>
      </c>
      <c r="GD901" t="s">
        <v>2401</v>
      </c>
      <c r="GE901">
        <v>1</v>
      </c>
      <c r="HG901" t="s">
        <v>202</v>
      </c>
      <c r="HJ901">
        <v>0</v>
      </c>
    </row>
    <row r="902" spans="1:218" x14ac:dyDescent="0.3">
      <c r="A902">
        <v>89</v>
      </c>
      <c r="B902" t="s">
        <v>3279</v>
      </c>
      <c r="C902" t="s">
        <v>3348</v>
      </c>
      <c r="D902" t="s">
        <v>212</v>
      </c>
      <c r="E902">
        <v>1</v>
      </c>
      <c r="F902" t="s">
        <v>202</v>
      </c>
      <c r="H902">
        <v>1</v>
      </c>
      <c r="M902">
        <v>1</v>
      </c>
      <c r="N902">
        <v>1</v>
      </c>
      <c r="U902">
        <v>1</v>
      </c>
      <c r="W902">
        <v>1</v>
      </c>
      <c r="X902" t="s">
        <v>3174</v>
      </c>
      <c r="Y902">
        <v>1</v>
      </c>
      <c r="Z902">
        <v>1</v>
      </c>
      <c r="AA902">
        <v>1</v>
      </c>
      <c r="AD902" t="s">
        <v>202</v>
      </c>
      <c r="AE902">
        <v>1</v>
      </c>
      <c r="AF902">
        <v>1</v>
      </c>
      <c r="AG902">
        <v>1</v>
      </c>
      <c r="AH902">
        <v>2</v>
      </c>
      <c r="AI902">
        <v>2</v>
      </c>
      <c r="AJ902">
        <v>1</v>
      </c>
      <c r="AK902" t="s">
        <v>3349</v>
      </c>
      <c r="AL902">
        <v>1</v>
      </c>
      <c r="AM902">
        <v>1</v>
      </c>
      <c r="AN902">
        <v>1</v>
      </c>
      <c r="AO902">
        <v>2</v>
      </c>
      <c r="AP902">
        <v>2</v>
      </c>
      <c r="AQ902">
        <v>1</v>
      </c>
      <c r="AR902" t="s">
        <v>3350</v>
      </c>
      <c r="AS902">
        <v>2</v>
      </c>
      <c r="AT902">
        <v>1</v>
      </c>
      <c r="AU902">
        <v>1</v>
      </c>
      <c r="AV902">
        <v>1</v>
      </c>
      <c r="AW902">
        <v>7</v>
      </c>
      <c r="AX902">
        <v>1</v>
      </c>
      <c r="AY902">
        <v>5</v>
      </c>
      <c r="BE902">
        <v>1</v>
      </c>
      <c r="BF902">
        <v>2</v>
      </c>
      <c r="BG902">
        <v>1</v>
      </c>
      <c r="BH902">
        <v>2</v>
      </c>
      <c r="BI902">
        <v>1</v>
      </c>
      <c r="BJ902">
        <v>0</v>
      </c>
      <c r="BM902">
        <v>1</v>
      </c>
      <c r="BN902">
        <v>1</v>
      </c>
      <c r="BO902">
        <v>3</v>
      </c>
      <c r="BP902">
        <v>1</v>
      </c>
      <c r="BQ902">
        <v>1</v>
      </c>
      <c r="BR902">
        <v>6</v>
      </c>
      <c r="BS902">
        <v>1</v>
      </c>
      <c r="BT902">
        <v>6</v>
      </c>
      <c r="BV902">
        <v>2</v>
      </c>
      <c r="BX902">
        <v>2</v>
      </c>
      <c r="BZ902">
        <v>0</v>
      </c>
      <c r="CB902">
        <v>2</v>
      </c>
      <c r="CJ902">
        <v>2</v>
      </c>
      <c r="CK902">
        <v>2</v>
      </c>
      <c r="CL902">
        <v>3</v>
      </c>
      <c r="CM902">
        <v>6</v>
      </c>
      <c r="CS902">
        <v>8</v>
      </c>
      <c r="CT902">
        <v>1</v>
      </c>
      <c r="CU902">
        <v>1</v>
      </c>
      <c r="CV902" t="s">
        <v>1283</v>
      </c>
      <c r="CW902">
        <v>721</v>
      </c>
      <c r="CX902">
        <v>12.02</v>
      </c>
      <c r="CY902">
        <v>2</v>
      </c>
      <c r="CZ902">
        <v>1</v>
      </c>
      <c r="DA902" t="s">
        <v>1336</v>
      </c>
      <c r="DC902">
        <v>1</v>
      </c>
      <c r="DD902">
        <v>1</v>
      </c>
      <c r="DE902">
        <v>2</v>
      </c>
      <c r="DN902" t="s">
        <v>3177</v>
      </c>
      <c r="DO902" t="s">
        <v>3177</v>
      </c>
      <c r="DP902" t="s">
        <v>3178</v>
      </c>
      <c r="DQ902" t="s">
        <v>202</v>
      </c>
      <c r="DR902" t="s">
        <v>202</v>
      </c>
      <c r="DT902">
        <v>1</v>
      </c>
      <c r="DV902">
        <v>1</v>
      </c>
      <c r="DW902">
        <v>0</v>
      </c>
      <c r="DX902">
        <v>1</v>
      </c>
      <c r="DY902">
        <v>1</v>
      </c>
      <c r="DZ902">
        <v>1</v>
      </c>
      <c r="EA902">
        <v>12</v>
      </c>
      <c r="EB902">
        <f>IF(EA902&gt;=30,1,IF(EA902&gt;=20,2,IF(EA902&gt;=15,3,IF(EA902&gt;=10,4,IF(EA902&gt;=5,5,IF(EA902&gt;0,6,0))))))</f>
        <v>4</v>
      </c>
      <c r="EC902">
        <v>2</v>
      </c>
      <c r="EE902">
        <v>12</v>
      </c>
      <c r="EL902">
        <v>2</v>
      </c>
      <c r="EM902">
        <v>2</v>
      </c>
      <c r="EN902">
        <v>1</v>
      </c>
      <c r="EO902">
        <v>1</v>
      </c>
      <c r="EP902">
        <v>1</v>
      </c>
      <c r="EQ902">
        <v>1</v>
      </c>
      <c r="ER902">
        <v>1</v>
      </c>
      <c r="EZ902">
        <v>1</v>
      </c>
      <c r="FA902">
        <v>1</v>
      </c>
      <c r="FD902">
        <v>-97</v>
      </c>
      <c r="FG902">
        <v>0</v>
      </c>
      <c r="FH902" t="s">
        <v>3179</v>
      </c>
      <c r="FI902">
        <v>1</v>
      </c>
      <c r="FJ902" t="s">
        <v>204</v>
      </c>
      <c r="FK902">
        <v>12</v>
      </c>
      <c r="FL902">
        <v>12</v>
      </c>
      <c r="FM902">
        <v>12</v>
      </c>
      <c r="FN902">
        <v>12</v>
      </c>
      <c r="FO902" t="s">
        <v>2212</v>
      </c>
      <c r="FP902">
        <v>1.5</v>
      </c>
      <c r="FQ902" t="s">
        <v>3180</v>
      </c>
      <c r="FR902" t="s">
        <v>3196</v>
      </c>
      <c r="FS902">
        <v>1</v>
      </c>
      <c r="FT902">
        <v>1</v>
      </c>
      <c r="FU902" t="s">
        <v>2221</v>
      </c>
      <c r="FV902" t="s">
        <v>3182</v>
      </c>
      <c r="FW902">
        <v>0</v>
      </c>
      <c r="FX902">
        <v>1</v>
      </c>
      <c r="FY902">
        <v>0</v>
      </c>
      <c r="FZ902">
        <v>0</v>
      </c>
      <c r="GA902">
        <v>59048</v>
      </c>
      <c r="GB902">
        <v>201</v>
      </c>
      <c r="GC902">
        <v>293.7711443</v>
      </c>
      <c r="GD902" t="s">
        <v>2401</v>
      </c>
      <c r="GE902">
        <v>1</v>
      </c>
      <c r="HG902" t="s">
        <v>202</v>
      </c>
      <c r="HJ902">
        <v>0</v>
      </c>
    </row>
    <row r="903" spans="1:218" x14ac:dyDescent="0.3">
      <c r="A903">
        <v>702</v>
      </c>
      <c r="B903" t="s">
        <v>3279</v>
      </c>
      <c r="C903" t="s">
        <v>6046</v>
      </c>
      <c r="D903" t="s">
        <v>212</v>
      </c>
      <c r="E903">
        <v>1</v>
      </c>
      <c r="F903" t="s">
        <v>202</v>
      </c>
      <c r="H903">
        <v>1</v>
      </c>
      <c r="M903">
        <v>1</v>
      </c>
      <c r="N903">
        <v>1</v>
      </c>
      <c r="U903">
        <v>1</v>
      </c>
      <c r="W903">
        <v>1</v>
      </c>
      <c r="X903" t="s">
        <v>3174</v>
      </c>
      <c r="Y903">
        <v>1</v>
      </c>
      <c r="Z903">
        <v>1</v>
      </c>
      <c r="AA903">
        <v>5</v>
      </c>
      <c r="AD903" t="s">
        <v>202</v>
      </c>
      <c r="AE903">
        <v>1</v>
      </c>
      <c r="AF903">
        <v>1</v>
      </c>
      <c r="AG903">
        <v>1</v>
      </c>
      <c r="AH903">
        <v>1</v>
      </c>
      <c r="AI903">
        <v>1</v>
      </c>
      <c r="AJ903">
        <v>1</v>
      </c>
      <c r="AK903" t="s">
        <v>6047</v>
      </c>
      <c r="AL903">
        <v>1</v>
      </c>
      <c r="AM903">
        <v>1</v>
      </c>
      <c r="AN903">
        <v>1</v>
      </c>
      <c r="AO903">
        <v>2</v>
      </c>
      <c r="AP903">
        <v>1</v>
      </c>
      <c r="AQ903">
        <v>1</v>
      </c>
      <c r="AR903" t="s">
        <v>6048</v>
      </c>
      <c r="AS903">
        <v>2</v>
      </c>
      <c r="AT903">
        <v>1</v>
      </c>
      <c r="AU903">
        <v>1</v>
      </c>
      <c r="AV903">
        <v>2</v>
      </c>
      <c r="AW903">
        <v>7</v>
      </c>
      <c r="AX903">
        <v>1</v>
      </c>
      <c r="AY903">
        <v>1</v>
      </c>
      <c r="BE903">
        <v>1</v>
      </c>
      <c r="BF903">
        <v>2</v>
      </c>
      <c r="BG903">
        <v>1</v>
      </c>
      <c r="BH903">
        <v>2</v>
      </c>
      <c r="BI903">
        <v>1</v>
      </c>
      <c r="BJ903">
        <v>0</v>
      </c>
      <c r="BM903">
        <v>1</v>
      </c>
      <c r="BN903">
        <v>1</v>
      </c>
      <c r="BO903">
        <v>4</v>
      </c>
      <c r="BP903">
        <v>1</v>
      </c>
      <c r="BQ903">
        <v>12</v>
      </c>
      <c r="BR903">
        <v>3</v>
      </c>
      <c r="BS903">
        <v>1</v>
      </c>
      <c r="BT903">
        <v>3</v>
      </c>
      <c r="BV903">
        <v>0</v>
      </c>
      <c r="BX903">
        <v>1</v>
      </c>
      <c r="BZ903">
        <v>0</v>
      </c>
      <c r="CB903">
        <v>0</v>
      </c>
      <c r="CD903">
        <v>2</v>
      </c>
      <c r="CJ903">
        <v>1</v>
      </c>
      <c r="CK903">
        <v>2</v>
      </c>
      <c r="CL903">
        <v>6</v>
      </c>
      <c r="CM903">
        <v>1</v>
      </c>
      <c r="CR903">
        <v>2</v>
      </c>
      <c r="CS903">
        <v>9</v>
      </c>
      <c r="CT903">
        <v>1</v>
      </c>
      <c r="CU903">
        <v>1</v>
      </c>
      <c r="CV903" t="s">
        <v>528</v>
      </c>
      <c r="CW903">
        <v>678</v>
      </c>
      <c r="CX903">
        <v>11.3</v>
      </c>
      <c r="CY903">
        <v>2</v>
      </c>
      <c r="CZ903">
        <v>1</v>
      </c>
      <c r="DA903" t="s">
        <v>3419</v>
      </c>
      <c r="DC903">
        <v>1</v>
      </c>
      <c r="DD903">
        <v>1</v>
      </c>
      <c r="DE903">
        <v>2</v>
      </c>
      <c r="DN903" t="s">
        <v>4107</v>
      </c>
      <c r="DO903" t="s">
        <v>4107</v>
      </c>
      <c r="DP903" t="s">
        <v>3178</v>
      </c>
      <c r="DQ903" t="s">
        <v>202</v>
      </c>
      <c r="DR903" t="s">
        <v>202</v>
      </c>
      <c r="DT903">
        <v>1</v>
      </c>
      <c r="DV903">
        <v>1</v>
      </c>
      <c r="DW903">
        <v>0</v>
      </c>
      <c r="DX903">
        <v>5</v>
      </c>
      <c r="DY903">
        <v>2</v>
      </c>
      <c r="DZ903">
        <v>1</v>
      </c>
      <c r="EA903">
        <v>20</v>
      </c>
      <c r="EB903">
        <f>IF(EA903&gt;=30,1,IF(EA903&gt;=20,2,IF(EA903&gt;=15,3,IF(EA903&gt;=10,4,IF(EA903&gt;=5,5,IF(EA903&gt;0,6,0))))))</f>
        <v>2</v>
      </c>
      <c r="EC903">
        <v>2</v>
      </c>
      <c r="EE903">
        <v>20</v>
      </c>
      <c r="EF903">
        <v>2</v>
      </c>
      <c r="EH903">
        <v>10</v>
      </c>
      <c r="EI903">
        <v>1</v>
      </c>
      <c r="EL903">
        <v>2</v>
      </c>
      <c r="EM903">
        <v>2</v>
      </c>
      <c r="EN903">
        <v>2</v>
      </c>
      <c r="EO903">
        <v>2</v>
      </c>
      <c r="EP903">
        <v>1</v>
      </c>
      <c r="EQ903">
        <v>2</v>
      </c>
      <c r="ER903">
        <v>1</v>
      </c>
      <c r="EZ903">
        <v>2</v>
      </c>
      <c r="FE903">
        <v>1</v>
      </c>
      <c r="FG903">
        <v>0</v>
      </c>
      <c r="FH903" t="s">
        <v>3179</v>
      </c>
      <c r="FI903">
        <v>1</v>
      </c>
      <c r="FJ903" t="s">
        <v>204</v>
      </c>
      <c r="FK903">
        <v>20</v>
      </c>
      <c r="FL903">
        <v>12</v>
      </c>
      <c r="FM903">
        <v>12</v>
      </c>
      <c r="FN903">
        <v>20</v>
      </c>
      <c r="FO903" t="s">
        <v>2212</v>
      </c>
      <c r="FP903">
        <v>1.5</v>
      </c>
      <c r="FQ903" t="s">
        <v>3287</v>
      </c>
      <c r="FR903" t="s">
        <v>3189</v>
      </c>
      <c r="FS903">
        <v>0</v>
      </c>
      <c r="FT903">
        <v>1</v>
      </c>
      <c r="FU903" t="s">
        <v>2221</v>
      </c>
      <c r="FV903" t="s">
        <v>4754</v>
      </c>
      <c r="FW903">
        <v>1</v>
      </c>
      <c r="FX903">
        <v>0</v>
      </c>
      <c r="FY903">
        <v>1</v>
      </c>
      <c r="FZ903">
        <v>0</v>
      </c>
      <c r="GA903">
        <v>59048</v>
      </c>
      <c r="GB903">
        <v>201</v>
      </c>
      <c r="GC903">
        <v>293.7711443</v>
      </c>
      <c r="GD903" t="s">
        <v>2407</v>
      </c>
      <c r="GE903">
        <v>1</v>
      </c>
      <c r="HG903" t="s">
        <v>202</v>
      </c>
      <c r="HI903">
        <v>1</v>
      </c>
      <c r="HJ903">
        <v>1</v>
      </c>
    </row>
    <row r="904" spans="1:218" x14ac:dyDescent="0.3">
      <c r="A904">
        <v>709</v>
      </c>
      <c r="B904" t="s">
        <v>3279</v>
      </c>
      <c r="C904" t="s">
        <v>4144</v>
      </c>
      <c r="D904" t="s">
        <v>212</v>
      </c>
      <c r="E904">
        <v>1</v>
      </c>
      <c r="F904" t="s">
        <v>202</v>
      </c>
      <c r="H904">
        <v>1</v>
      </c>
      <c r="M904">
        <v>1</v>
      </c>
      <c r="N904">
        <v>1</v>
      </c>
      <c r="U904">
        <v>1</v>
      </c>
      <c r="W904">
        <v>1</v>
      </c>
      <c r="X904" t="s">
        <v>3174</v>
      </c>
      <c r="Y904">
        <v>1</v>
      </c>
      <c r="Z904">
        <v>1</v>
      </c>
      <c r="AA904">
        <v>7</v>
      </c>
      <c r="AD904" t="s">
        <v>202</v>
      </c>
      <c r="AE904">
        <v>1</v>
      </c>
      <c r="AF904">
        <v>1</v>
      </c>
      <c r="AG904">
        <v>1</v>
      </c>
      <c r="AH904">
        <v>1</v>
      </c>
      <c r="AI904">
        <v>1</v>
      </c>
      <c r="AJ904">
        <v>1</v>
      </c>
      <c r="AK904" t="s">
        <v>6049</v>
      </c>
      <c r="AL904">
        <v>1</v>
      </c>
      <c r="AM904">
        <v>2</v>
      </c>
      <c r="AN904">
        <v>2</v>
      </c>
      <c r="AO904">
        <v>2</v>
      </c>
      <c r="AP904">
        <v>2</v>
      </c>
      <c r="AQ904">
        <v>2</v>
      </c>
      <c r="AR904" t="s">
        <v>6050</v>
      </c>
      <c r="AS904">
        <v>2</v>
      </c>
      <c r="AT904">
        <v>1</v>
      </c>
      <c r="AU904">
        <v>1</v>
      </c>
      <c r="AV904">
        <v>1</v>
      </c>
      <c r="AW904">
        <v>7</v>
      </c>
      <c r="AX904">
        <v>1</v>
      </c>
      <c r="AY904">
        <v>6</v>
      </c>
      <c r="BE904">
        <v>1</v>
      </c>
      <c r="BF904">
        <v>1</v>
      </c>
      <c r="BG904">
        <v>1</v>
      </c>
      <c r="BH904">
        <v>1</v>
      </c>
      <c r="BI904">
        <v>1</v>
      </c>
      <c r="BJ904">
        <v>0</v>
      </c>
      <c r="BM904">
        <v>1</v>
      </c>
      <c r="BN904">
        <v>1</v>
      </c>
      <c r="BO904">
        <v>3</v>
      </c>
      <c r="BP904">
        <v>1</v>
      </c>
      <c r="BQ904">
        <v>40</v>
      </c>
      <c r="BR904">
        <v>1</v>
      </c>
      <c r="BS904">
        <v>1</v>
      </c>
      <c r="BT904">
        <v>1</v>
      </c>
      <c r="BV904">
        <v>2</v>
      </c>
      <c r="CJ904">
        <v>1</v>
      </c>
      <c r="CK904">
        <v>2</v>
      </c>
      <c r="CL904">
        <v>5</v>
      </c>
      <c r="CM904">
        <v>1</v>
      </c>
      <c r="CR904">
        <v>1</v>
      </c>
      <c r="CS904">
        <v>3</v>
      </c>
      <c r="CT904">
        <v>1</v>
      </c>
      <c r="CU904">
        <v>2</v>
      </c>
      <c r="CV904" t="s">
        <v>6051</v>
      </c>
      <c r="CW904">
        <v>1121</v>
      </c>
      <c r="CX904">
        <v>18.68</v>
      </c>
      <c r="CY904">
        <v>2</v>
      </c>
      <c r="CZ904">
        <v>1</v>
      </c>
      <c r="DA904" t="s">
        <v>450</v>
      </c>
      <c r="DC904">
        <v>1</v>
      </c>
      <c r="DD904">
        <v>1</v>
      </c>
      <c r="DE904">
        <v>2</v>
      </c>
      <c r="DN904" t="s">
        <v>4107</v>
      </c>
      <c r="DO904" t="s">
        <v>4107</v>
      </c>
      <c r="DP904" t="s">
        <v>3178</v>
      </c>
      <c r="DQ904" t="s">
        <v>202</v>
      </c>
      <c r="DR904" t="s">
        <v>202</v>
      </c>
      <c r="DT904">
        <v>1</v>
      </c>
      <c r="DV904">
        <v>1</v>
      </c>
      <c r="DW904">
        <v>0</v>
      </c>
      <c r="DX904">
        <v>7</v>
      </c>
      <c r="DY904">
        <v>2</v>
      </c>
      <c r="DZ904">
        <v>1</v>
      </c>
      <c r="EA904">
        <v>20</v>
      </c>
      <c r="EB904">
        <f>IF(EA904&gt;=30,1,IF(EA904&gt;=20,2,IF(EA904&gt;=15,3,IF(EA904&gt;=10,4,IF(EA904&gt;=5,5,IF(EA904&gt;0,6,0))))))</f>
        <v>2</v>
      </c>
      <c r="EC904">
        <v>2</v>
      </c>
      <c r="EE904">
        <v>16</v>
      </c>
      <c r="EF904">
        <v>2</v>
      </c>
      <c r="EH904">
        <v>12</v>
      </c>
      <c r="EI904">
        <v>1</v>
      </c>
      <c r="EL904">
        <v>2</v>
      </c>
      <c r="EM904">
        <v>2</v>
      </c>
      <c r="EN904">
        <v>2</v>
      </c>
      <c r="EO904">
        <v>2</v>
      </c>
      <c r="EP904">
        <v>1</v>
      </c>
      <c r="EQ904">
        <v>1</v>
      </c>
      <c r="ER904">
        <v>2</v>
      </c>
      <c r="ES904">
        <v>1</v>
      </c>
      <c r="ET904">
        <v>13</v>
      </c>
      <c r="EU904">
        <f>IF(ET904&gt;=30,1,IF(ET904&gt;=20,2,IF(ET904&gt;=15,3,IF(ET904&gt;=10,4,IF(ET904&gt;=5,5,IF(ET904&gt;0,6,0))))))</f>
        <v>4</v>
      </c>
      <c r="EV904">
        <v>1</v>
      </c>
      <c r="EW904">
        <v>1</v>
      </c>
      <c r="EY904">
        <v>4</v>
      </c>
      <c r="EZ904">
        <v>1</v>
      </c>
      <c r="FA904">
        <v>1</v>
      </c>
      <c r="FD904">
        <v>1</v>
      </c>
      <c r="FG904">
        <v>0</v>
      </c>
      <c r="FH904" t="s">
        <v>3179</v>
      </c>
      <c r="FI904">
        <v>1</v>
      </c>
      <c r="FJ904" t="s">
        <v>204</v>
      </c>
      <c r="FK904">
        <v>16</v>
      </c>
      <c r="FL904">
        <v>12</v>
      </c>
      <c r="FM904">
        <v>12</v>
      </c>
      <c r="FN904">
        <v>20</v>
      </c>
      <c r="FO904" t="s">
        <v>2212</v>
      </c>
      <c r="FP904">
        <v>1.5</v>
      </c>
      <c r="FQ904" t="s">
        <v>3287</v>
      </c>
      <c r="FR904" t="s">
        <v>3189</v>
      </c>
      <c r="FS904">
        <v>0</v>
      </c>
      <c r="FT904">
        <v>1</v>
      </c>
      <c r="FU904" t="s">
        <v>2213</v>
      </c>
      <c r="FV904" t="s">
        <v>3182</v>
      </c>
      <c r="FW904">
        <v>0</v>
      </c>
      <c r="FX904">
        <v>1</v>
      </c>
      <c r="FY904">
        <v>0</v>
      </c>
      <c r="FZ904">
        <v>0</v>
      </c>
      <c r="GA904">
        <v>59048</v>
      </c>
      <c r="GB904">
        <v>201</v>
      </c>
      <c r="GC904">
        <v>293.7711443</v>
      </c>
      <c r="GD904" t="s">
        <v>2407</v>
      </c>
      <c r="GE904">
        <v>1</v>
      </c>
      <c r="HG904" t="s">
        <v>202</v>
      </c>
      <c r="HJ904">
        <v>0</v>
      </c>
    </row>
    <row r="905" spans="1:218" x14ac:dyDescent="0.3">
      <c r="A905">
        <v>99</v>
      </c>
      <c r="B905" t="s">
        <v>3264</v>
      </c>
      <c r="C905" t="s">
        <v>3367</v>
      </c>
      <c r="D905" t="s">
        <v>194</v>
      </c>
      <c r="E905">
        <v>1</v>
      </c>
      <c r="F905" t="s">
        <v>202</v>
      </c>
      <c r="H905">
        <v>1</v>
      </c>
      <c r="M905">
        <v>1</v>
      </c>
      <c r="N905">
        <v>1</v>
      </c>
      <c r="U905">
        <v>1</v>
      </c>
      <c r="W905">
        <v>1</v>
      </c>
      <c r="X905" t="s">
        <v>3174</v>
      </c>
      <c r="Y905">
        <v>1</v>
      </c>
      <c r="Z905">
        <v>1</v>
      </c>
      <c r="AA905">
        <v>2</v>
      </c>
      <c r="AD905" t="s">
        <v>202</v>
      </c>
      <c r="AE905">
        <v>1</v>
      </c>
      <c r="AF905">
        <v>2</v>
      </c>
      <c r="AG905">
        <v>1</v>
      </c>
      <c r="AH905">
        <v>2</v>
      </c>
      <c r="AI905">
        <v>1</v>
      </c>
      <c r="AJ905">
        <v>2</v>
      </c>
      <c r="AK905" t="s">
        <v>3368</v>
      </c>
      <c r="AL905">
        <v>1</v>
      </c>
      <c r="AM905">
        <v>-97</v>
      </c>
      <c r="AN905">
        <v>1</v>
      </c>
      <c r="AO905">
        <v>2</v>
      </c>
      <c r="AP905">
        <v>2</v>
      </c>
      <c r="AQ905">
        <v>1</v>
      </c>
      <c r="AR905" t="s">
        <v>3369</v>
      </c>
      <c r="AS905">
        <v>1</v>
      </c>
      <c r="AT905">
        <v>1</v>
      </c>
      <c r="AU905">
        <v>1</v>
      </c>
      <c r="AV905">
        <v>1</v>
      </c>
      <c r="AW905">
        <v>7</v>
      </c>
      <c r="AX905">
        <v>1</v>
      </c>
      <c r="AY905">
        <v>3</v>
      </c>
      <c r="BE905">
        <v>1</v>
      </c>
      <c r="BF905">
        <v>2</v>
      </c>
      <c r="BG905">
        <v>1</v>
      </c>
      <c r="BH905">
        <v>2</v>
      </c>
      <c r="BI905">
        <v>1</v>
      </c>
      <c r="BJ905">
        <v>0</v>
      </c>
      <c r="BM905">
        <v>1</v>
      </c>
      <c r="BN905">
        <v>1</v>
      </c>
      <c r="BO905">
        <v>3</v>
      </c>
      <c r="BP905">
        <v>1</v>
      </c>
      <c r="BQ905">
        <v>9</v>
      </c>
      <c r="BR905">
        <v>4</v>
      </c>
      <c r="BS905">
        <v>1</v>
      </c>
      <c r="BT905">
        <v>2</v>
      </c>
      <c r="BV905">
        <v>0</v>
      </c>
      <c r="BX905">
        <v>0</v>
      </c>
      <c r="BZ905">
        <v>0</v>
      </c>
      <c r="CB905">
        <v>0</v>
      </c>
      <c r="CD905">
        <v>0</v>
      </c>
      <c r="CF905">
        <v>2</v>
      </c>
      <c r="CJ905">
        <v>1</v>
      </c>
      <c r="CK905">
        <v>2</v>
      </c>
      <c r="CL905">
        <v>5</v>
      </c>
      <c r="CM905">
        <v>-98</v>
      </c>
      <c r="CR905">
        <v>-98</v>
      </c>
      <c r="CS905">
        <v>5</v>
      </c>
      <c r="CT905">
        <v>1</v>
      </c>
      <c r="CU905">
        <v>2</v>
      </c>
      <c r="CV905" t="s">
        <v>3370</v>
      </c>
      <c r="CW905">
        <v>925</v>
      </c>
      <c r="CX905">
        <v>15.42</v>
      </c>
      <c r="CY905">
        <v>2</v>
      </c>
      <c r="CZ905">
        <v>1</v>
      </c>
      <c r="DA905" t="s">
        <v>3371</v>
      </c>
      <c r="DC905">
        <v>1</v>
      </c>
      <c r="DD905">
        <v>1</v>
      </c>
      <c r="DE905">
        <v>16</v>
      </c>
      <c r="DN905" t="s">
        <v>3177</v>
      </c>
      <c r="DO905" t="s">
        <v>3177</v>
      </c>
      <c r="DP905" t="s">
        <v>3178</v>
      </c>
      <c r="DQ905" t="s">
        <v>202</v>
      </c>
      <c r="DR905" t="s">
        <v>202</v>
      </c>
      <c r="DT905">
        <v>1</v>
      </c>
      <c r="DV905">
        <v>1</v>
      </c>
      <c r="DW905">
        <v>0</v>
      </c>
      <c r="DX905">
        <v>2</v>
      </c>
      <c r="DY905">
        <v>1</v>
      </c>
      <c r="DZ905">
        <v>-97</v>
      </c>
      <c r="EB905">
        <v>3</v>
      </c>
      <c r="EC905">
        <v>2</v>
      </c>
      <c r="EE905">
        <v>7</v>
      </c>
      <c r="EL905">
        <v>-97</v>
      </c>
      <c r="EM905">
        <v>-97</v>
      </c>
      <c r="EN905">
        <v>1</v>
      </c>
      <c r="EO905">
        <v>1</v>
      </c>
      <c r="EP905">
        <v>1</v>
      </c>
      <c r="EQ905">
        <v>1</v>
      </c>
      <c r="ER905">
        <v>1</v>
      </c>
      <c r="EZ905">
        <v>1</v>
      </c>
      <c r="FA905">
        <v>-97</v>
      </c>
      <c r="FD905">
        <v>-97</v>
      </c>
      <c r="FG905">
        <v>0</v>
      </c>
      <c r="FH905" t="s">
        <v>3179</v>
      </c>
      <c r="FI905">
        <v>1</v>
      </c>
      <c r="FJ905" t="s">
        <v>204</v>
      </c>
      <c r="FK905">
        <v>7</v>
      </c>
      <c r="FL905">
        <v>12</v>
      </c>
      <c r="FM905">
        <v>12</v>
      </c>
      <c r="FN905">
        <v>17.5</v>
      </c>
      <c r="FO905" t="s">
        <v>202</v>
      </c>
      <c r="FQ905" t="s">
        <v>3180</v>
      </c>
      <c r="FR905" t="s">
        <v>3196</v>
      </c>
      <c r="FS905">
        <v>1</v>
      </c>
      <c r="FT905">
        <v>1</v>
      </c>
      <c r="FU905" t="s">
        <v>2221</v>
      </c>
      <c r="FV905" t="s">
        <v>3182</v>
      </c>
      <c r="FW905">
        <v>0</v>
      </c>
      <c r="FX905">
        <v>1</v>
      </c>
      <c r="FY905">
        <v>0</v>
      </c>
      <c r="FZ905">
        <v>0</v>
      </c>
      <c r="GA905">
        <v>14027</v>
      </c>
      <c r="GB905">
        <v>56</v>
      </c>
      <c r="GC905">
        <v>250.48214290000001</v>
      </c>
      <c r="GD905" t="s">
        <v>2401</v>
      </c>
      <c r="GE905">
        <v>1</v>
      </c>
      <c r="HG905" t="s">
        <v>202</v>
      </c>
      <c r="HJ905">
        <v>0</v>
      </c>
    </row>
    <row r="906" spans="1:218" x14ac:dyDescent="0.3">
      <c r="A906">
        <v>740</v>
      </c>
      <c r="B906" t="s">
        <v>3183</v>
      </c>
      <c r="C906" t="s">
        <v>6054</v>
      </c>
      <c r="D906" t="s">
        <v>212</v>
      </c>
      <c r="E906">
        <v>1</v>
      </c>
      <c r="F906" t="s">
        <v>202</v>
      </c>
      <c r="H906">
        <v>1</v>
      </c>
      <c r="M906">
        <v>1</v>
      </c>
      <c r="N906">
        <v>1</v>
      </c>
      <c r="U906">
        <v>-97</v>
      </c>
      <c r="W906">
        <v>3</v>
      </c>
      <c r="X906" t="s">
        <v>3174</v>
      </c>
      <c r="Y906">
        <v>1</v>
      </c>
      <c r="Z906">
        <v>1</v>
      </c>
      <c r="AA906">
        <v>8</v>
      </c>
      <c r="AD906" t="s">
        <v>202</v>
      </c>
      <c r="AE906">
        <v>1</v>
      </c>
      <c r="AF906">
        <v>2</v>
      </c>
      <c r="AG906">
        <v>1</v>
      </c>
      <c r="AH906">
        <v>1</v>
      </c>
      <c r="AI906">
        <v>1</v>
      </c>
      <c r="AJ906">
        <v>-97</v>
      </c>
      <c r="AK906" t="s">
        <v>6055</v>
      </c>
      <c r="AL906">
        <v>1</v>
      </c>
      <c r="AM906">
        <v>2</v>
      </c>
      <c r="AN906">
        <v>2</v>
      </c>
      <c r="AO906">
        <v>2</v>
      </c>
      <c r="AP906">
        <v>2</v>
      </c>
      <c r="AQ906">
        <v>2</v>
      </c>
      <c r="AR906" t="s">
        <v>6056</v>
      </c>
      <c r="AS906">
        <v>2</v>
      </c>
      <c r="AT906">
        <v>2</v>
      </c>
      <c r="AU906">
        <v>2</v>
      </c>
      <c r="AV906">
        <v>2</v>
      </c>
      <c r="AW906">
        <v>5</v>
      </c>
      <c r="AX906">
        <v>3</v>
      </c>
      <c r="AY906">
        <v>5</v>
      </c>
      <c r="BE906">
        <v>1</v>
      </c>
      <c r="BF906">
        <v>1</v>
      </c>
      <c r="BG906">
        <v>1</v>
      </c>
      <c r="BH906">
        <v>1</v>
      </c>
      <c r="BI906">
        <v>1</v>
      </c>
      <c r="BJ906">
        <v>0</v>
      </c>
      <c r="BM906">
        <v>1</v>
      </c>
      <c r="BN906">
        <v>1</v>
      </c>
      <c r="BO906">
        <v>4</v>
      </c>
      <c r="BP906">
        <v>1</v>
      </c>
      <c r="BQ906">
        <v>40</v>
      </c>
      <c r="BR906">
        <v>2</v>
      </c>
      <c r="BS906">
        <v>1</v>
      </c>
      <c r="BT906">
        <v>4</v>
      </c>
      <c r="BU906">
        <v>4</v>
      </c>
      <c r="BV906">
        <v>0</v>
      </c>
      <c r="BW906">
        <v>4</v>
      </c>
      <c r="BX906">
        <v>0</v>
      </c>
      <c r="BY906">
        <v>4</v>
      </c>
      <c r="BZ906">
        <v>0</v>
      </c>
      <c r="CA906">
        <v>4</v>
      </c>
      <c r="CB906">
        <v>2</v>
      </c>
      <c r="CC906">
        <v>4</v>
      </c>
      <c r="CD906">
        <v>0</v>
      </c>
      <c r="CE906">
        <v>4</v>
      </c>
      <c r="CF906">
        <v>0</v>
      </c>
      <c r="CG906">
        <v>4</v>
      </c>
      <c r="CH906">
        <v>2</v>
      </c>
      <c r="CI906">
        <v>4</v>
      </c>
      <c r="CJ906">
        <v>-98</v>
      </c>
      <c r="CK906">
        <v>-98</v>
      </c>
      <c r="CL906">
        <v>-98</v>
      </c>
      <c r="CM906">
        <v>-98</v>
      </c>
      <c r="CR906">
        <v>-98</v>
      </c>
      <c r="CS906">
        <v>-98</v>
      </c>
      <c r="CT906">
        <v>-98</v>
      </c>
      <c r="CU906">
        <v>2</v>
      </c>
      <c r="CV906" t="s">
        <v>229</v>
      </c>
      <c r="CW906">
        <v>937</v>
      </c>
      <c r="CX906">
        <v>15.62</v>
      </c>
      <c r="CY906">
        <v>2</v>
      </c>
      <c r="CZ906">
        <v>1</v>
      </c>
      <c r="DA906" t="s">
        <v>397</v>
      </c>
      <c r="DC906">
        <v>1</v>
      </c>
      <c r="DD906">
        <v>1</v>
      </c>
      <c r="DE906">
        <v>4</v>
      </c>
      <c r="DN906" t="s">
        <v>4264</v>
      </c>
      <c r="DO906" t="s">
        <v>4264</v>
      </c>
      <c r="DP906" t="s">
        <v>3178</v>
      </c>
      <c r="DQ906" t="s">
        <v>202</v>
      </c>
      <c r="DR906" t="s">
        <v>5150</v>
      </c>
      <c r="DS906">
        <v>1</v>
      </c>
      <c r="DT906">
        <v>1</v>
      </c>
      <c r="DV906">
        <v>1</v>
      </c>
      <c r="DW906">
        <v>0</v>
      </c>
      <c r="DX906">
        <v>8</v>
      </c>
      <c r="DY906">
        <v>2</v>
      </c>
      <c r="DZ906">
        <v>-97</v>
      </c>
      <c r="EB906">
        <v>5</v>
      </c>
      <c r="EC906">
        <v>-97</v>
      </c>
      <c r="EF906">
        <v>-97</v>
      </c>
      <c r="EI906">
        <v>1</v>
      </c>
      <c r="EL906">
        <v>1</v>
      </c>
      <c r="EM906">
        <v>3</v>
      </c>
      <c r="EN906">
        <v>1</v>
      </c>
      <c r="EO906">
        <v>1</v>
      </c>
      <c r="EP906">
        <v>2</v>
      </c>
      <c r="EZ906">
        <v>1</v>
      </c>
      <c r="FA906">
        <v>1</v>
      </c>
      <c r="FD906">
        <v>-97</v>
      </c>
      <c r="FG906">
        <v>0</v>
      </c>
      <c r="FH906" t="s">
        <v>3179</v>
      </c>
      <c r="FI906">
        <v>1</v>
      </c>
      <c r="FJ906" t="s">
        <v>204</v>
      </c>
      <c r="FN906">
        <v>7.5</v>
      </c>
      <c r="FO906" t="s">
        <v>2206</v>
      </c>
      <c r="FP906">
        <v>3.5</v>
      </c>
      <c r="FQ906" t="s">
        <v>3180</v>
      </c>
      <c r="FR906" t="s">
        <v>3196</v>
      </c>
      <c r="FS906">
        <v>1</v>
      </c>
      <c r="FT906">
        <v>0</v>
      </c>
      <c r="FU906" t="s">
        <v>2207</v>
      </c>
      <c r="FV906" t="s">
        <v>2207</v>
      </c>
      <c r="FW906">
        <v>0</v>
      </c>
      <c r="FX906">
        <v>1</v>
      </c>
      <c r="FY906">
        <v>0</v>
      </c>
      <c r="FZ906">
        <v>0</v>
      </c>
      <c r="GA906">
        <v>37408</v>
      </c>
      <c r="GB906">
        <v>127</v>
      </c>
      <c r="GC906">
        <v>294.55118110000001</v>
      </c>
      <c r="GD906" t="s">
        <v>2407</v>
      </c>
      <c r="HG906" t="s">
        <v>202</v>
      </c>
      <c r="HJ906">
        <v>0</v>
      </c>
    </row>
    <row r="907" spans="1:218" x14ac:dyDescent="0.3">
      <c r="A907">
        <v>743</v>
      </c>
      <c r="B907" t="s">
        <v>3183</v>
      </c>
      <c r="C907" t="s">
        <v>6057</v>
      </c>
      <c r="D907" t="s">
        <v>212</v>
      </c>
      <c r="E907">
        <v>1</v>
      </c>
      <c r="F907" t="s">
        <v>202</v>
      </c>
      <c r="H907">
        <v>1</v>
      </c>
      <c r="M907">
        <v>1</v>
      </c>
      <c r="N907">
        <v>1</v>
      </c>
      <c r="U907">
        <v>1</v>
      </c>
      <c r="W907">
        <v>1</v>
      </c>
      <c r="X907" t="s">
        <v>3174</v>
      </c>
      <c r="Y907">
        <v>1</v>
      </c>
      <c r="Z907">
        <v>1</v>
      </c>
      <c r="AA907">
        <v>1</v>
      </c>
      <c r="AD907" t="s">
        <v>202</v>
      </c>
      <c r="AE907">
        <v>1</v>
      </c>
      <c r="AF907">
        <v>1</v>
      </c>
      <c r="AG907">
        <v>1</v>
      </c>
      <c r="AH907">
        <v>1</v>
      </c>
      <c r="AI907">
        <v>1</v>
      </c>
      <c r="AJ907">
        <v>2</v>
      </c>
      <c r="AK907" t="s">
        <v>4351</v>
      </c>
      <c r="AL907">
        <v>1</v>
      </c>
      <c r="AM907">
        <v>2</v>
      </c>
      <c r="AN907">
        <v>1</v>
      </c>
      <c r="AO907">
        <v>2</v>
      </c>
      <c r="AP907">
        <v>2</v>
      </c>
      <c r="AQ907">
        <v>1</v>
      </c>
      <c r="AR907" t="s">
        <v>4352</v>
      </c>
      <c r="AS907">
        <v>1</v>
      </c>
      <c r="AT907">
        <v>1</v>
      </c>
      <c r="AU907">
        <v>1</v>
      </c>
      <c r="AV907">
        <v>2</v>
      </c>
      <c r="AW907">
        <v>5</v>
      </c>
      <c r="AX907">
        <v>2</v>
      </c>
      <c r="AY907">
        <v>3</v>
      </c>
      <c r="BE907">
        <v>1</v>
      </c>
      <c r="BF907">
        <v>1</v>
      </c>
      <c r="BG907">
        <v>1</v>
      </c>
      <c r="BH907">
        <v>1</v>
      </c>
      <c r="BI907">
        <v>1</v>
      </c>
      <c r="BJ907">
        <v>0</v>
      </c>
      <c r="BM907">
        <v>1</v>
      </c>
      <c r="BN907">
        <v>1</v>
      </c>
      <c r="BO907">
        <v>3</v>
      </c>
      <c r="BP907">
        <v>1</v>
      </c>
      <c r="BQ907">
        <v>40</v>
      </c>
      <c r="BR907">
        <v>2</v>
      </c>
      <c r="BS907">
        <v>1</v>
      </c>
      <c r="BT907">
        <v>2</v>
      </c>
      <c r="BU907">
        <v>2</v>
      </c>
      <c r="BV907">
        <v>0</v>
      </c>
      <c r="BW907">
        <v>2</v>
      </c>
      <c r="BX907">
        <v>0</v>
      </c>
      <c r="BY907">
        <v>2</v>
      </c>
      <c r="BZ907">
        <v>0</v>
      </c>
      <c r="CA907">
        <v>2</v>
      </c>
      <c r="CB907">
        <v>0</v>
      </c>
      <c r="CC907">
        <v>2</v>
      </c>
      <c r="CD907">
        <v>0</v>
      </c>
      <c r="CE907">
        <v>2</v>
      </c>
      <c r="CF907">
        <v>1</v>
      </c>
      <c r="CG907">
        <v>2</v>
      </c>
      <c r="CH907">
        <v>1</v>
      </c>
      <c r="CI907">
        <v>2</v>
      </c>
      <c r="CJ907">
        <v>1</v>
      </c>
      <c r="CK907">
        <v>2</v>
      </c>
      <c r="CL907">
        <v>5</v>
      </c>
      <c r="CM907">
        <v>1</v>
      </c>
      <c r="CR907">
        <v>2</v>
      </c>
      <c r="CS907">
        <v>-98</v>
      </c>
      <c r="CT907">
        <v>1</v>
      </c>
      <c r="CU907">
        <v>1</v>
      </c>
      <c r="CV907" t="s">
        <v>1653</v>
      </c>
      <c r="CW907">
        <v>589</v>
      </c>
      <c r="CX907">
        <v>9.82</v>
      </c>
      <c r="CY907">
        <v>2</v>
      </c>
      <c r="CZ907">
        <v>1</v>
      </c>
      <c r="DA907" t="s">
        <v>405</v>
      </c>
      <c r="DC907">
        <v>1</v>
      </c>
      <c r="DD907">
        <v>1</v>
      </c>
      <c r="DE907">
        <v>4</v>
      </c>
      <c r="DN907" t="s">
        <v>4264</v>
      </c>
      <c r="DO907" t="s">
        <v>4264</v>
      </c>
      <c r="DP907" t="s">
        <v>3178</v>
      </c>
      <c r="DQ907" t="s">
        <v>202</v>
      </c>
      <c r="DR907" t="s">
        <v>202</v>
      </c>
      <c r="DT907">
        <v>1</v>
      </c>
      <c r="DV907">
        <v>1</v>
      </c>
      <c r="DW907">
        <v>0</v>
      </c>
      <c r="DX907">
        <v>1</v>
      </c>
      <c r="DY907">
        <v>2</v>
      </c>
      <c r="DZ907">
        <v>1</v>
      </c>
      <c r="EA907">
        <v>11</v>
      </c>
      <c r="EB907">
        <f>IF(EA907&gt;=30,1,IF(EA907&gt;=20,2,IF(EA907&gt;=15,3,IF(EA907&gt;=10,4,IF(EA907&gt;=5,5,IF(EA907&gt;0,6,0))))))</f>
        <v>4</v>
      </c>
      <c r="EC907">
        <v>1</v>
      </c>
      <c r="ED907">
        <v>11</v>
      </c>
      <c r="EF907">
        <v>1</v>
      </c>
      <c r="EG907">
        <v>11</v>
      </c>
      <c r="EI907">
        <v>1</v>
      </c>
      <c r="EL907">
        <v>1</v>
      </c>
      <c r="EM907">
        <v>3</v>
      </c>
      <c r="EN907">
        <v>2</v>
      </c>
      <c r="EO907">
        <v>2</v>
      </c>
      <c r="EP907">
        <v>2</v>
      </c>
      <c r="EZ907">
        <v>2</v>
      </c>
      <c r="FE907">
        <v>1</v>
      </c>
      <c r="FG907">
        <v>0</v>
      </c>
      <c r="FH907" t="s">
        <v>3179</v>
      </c>
      <c r="FI907">
        <v>1</v>
      </c>
      <c r="FJ907" t="s">
        <v>204</v>
      </c>
      <c r="FK907">
        <v>0.91666669999999995</v>
      </c>
      <c r="FL907">
        <v>11</v>
      </c>
      <c r="FM907">
        <v>11</v>
      </c>
      <c r="FN907">
        <v>11</v>
      </c>
      <c r="FO907" t="s">
        <v>2206</v>
      </c>
      <c r="FP907">
        <v>3.5</v>
      </c>
      <c r="FQ907" t="s">
        <v>3287</v>
      </c>
      <c r="FR907" t="s">
        <v>3189</v>
      </c>
      <c r="FS907">
        <v>0</v>
      </c>
      <c r="FT907">
        <v>0</v>
      </c>
      <c r="FU907" t="s">
        <v>2207</v>
      </c>
      <c r="FV907" t="s">
        <v>2207</v>
      </c>
      <c r="FW907">
        <v>1</v>
      </c>
      <c r="FX907">
        <v>0</v>
      </c>
      <c r="FY907">
        <v>1</v>
      </c>
      <c r="FZ907">
        <v>0</v>
      </c>
      <c r="GA907">
        <v>37408</v>
      </c>
      <c r="GB907">
        <v>127</v>
      </c>
      <c r="GC907">
        <v>294.55118110000001</v>
      </c>
      <c r="GD907" t="s">
        <v>2407</v>
      </c>
      <c r="GE907">
        <v>1</v>
      </c>
      <c r="HG907" t="s">
        <v>202</v>
      </c>
      <c r="HI907">
        <v>1</v>
      </c>
      <c r="HJ907">
        <v>1</v>
      </c>
    </row>
    <row r="908" spans="1:218" x14ac:dyDescent="0.3">
      <c r="A908">
        <v>747</v>
      </c>
      <c r="B908" t="s">
        <v>3221</v>
      </c>
      <c r="C908" t="s">
        <v>6058</v>
      </c>
      <c r="D908" t="s">
        <v>212</v>
      </c>
      <c r="E908">
        <v>1</v>
      </c>
      <c r="F908" t="s">
        <v>202</v>
      </c>
      <c r="H908">
        <v>1</v>
      </c>
      <c r="M908">
        <v>3</v>
      </c>
      <c r="N908">
        <v>1</v>
      </c>
      <c r="U908">
        <v>1</v>
      </c>
      <c r="W908">
        <v>1</v>
      </c>
      <c r="X908" t="s">
        <v>3174</v>
      </c>
      <c r="Y908">
        <v>1</v>
      </c>
      <c r="Z908">
        <v>1</v>
      </c>
      <c r="AA908">
        <v>6</v>
      </c>
      <c r="AD908" t="s">
        <v>3174</v>
      </c>
      <c r="AE908">
        <v>1</v>
      </c>
      <c r="AF908">
        <v>1</v>
      </c>
      <c r="AG908">
        <v>1</v>
      </c>
      <c r="AH908">
        <v>1</v>
      </c>
      <c r="AI908">
        <v>1</v>
      </c>
      <c r="AJ908">
        <v>1</v>
      </c>
      <c r="AK908" t="s">
        <v>6059</v>
      </c>
      <c r="AL908">
        <v>1</v>
      </c>
      <c r="AM908">
        <v>2</v>
      </c>
      <c r="AN908">
        <v>1</v>
      </c>
      <c r="AO908">
        <v>2</v>
      </c>
      <c r="AP908">
        <v>1</v>
      </c>
      <c r="AQ908">
        <v>1</v>
      </c>
      <c r="AR908" t="s">
        <v>6060</v>
      </c>
      <c r="AS908">
        <v>1</v>
      </c>
      <c r="AT908">
        <v>1</v>
      </c>
      <c r="AU908">
        <v>1</v>
      </c>
      <c r="AV908">
        <v>1</v>
      </c>
      <c r="AW908">
        <v>6</v>
      </c>
      <c r="AX908">
        <v>2</v>
      </c>
      <c r="AY908">
        <v>3</v>
      </c>
      <c r="AZ908">
        <v>5</v>
      </c>
      <c r="BE908">
        <v>1</v>
      </c>
      <c r="BF908">
        <v>1</v>
      </c>
      <c r="BG908">
        <v>1</v>
      </c>
      <c r="BH908">
        <v>1</v>
      </c>
      <c r="BI908">
        <v>1</v>
      </c>
      <c r="BJ908">
        <v>0</v>
      </c>
      <c r="BM908">
        <v>1</v>
      </c>
      <c r="BN908">
        <v>1</v>
      </c>
      <c r="BO908">
        <v>4</v>
      </c>
      <c r="BP908">
        <v>1</v>
      </c>
      <c r="BQ908">
        <v>56</v>
      </c>
      <c r="BR908">
        <v>1</v>
      </c>
      <c r="BS908">
        <v>1</v>
      </c>
      <c r="BT908">
        <v>2</v>
      </c>
      <c r="BU908">
        <v>2</v>
      </c>
      <c r="BV908">
        <v>0</v>
      </c>
      <c r="BW908">
        <v>2</v>
      </c>
      <c r="BX908">
        <v>0</v>
      </c>
      <c r="BY908">
        <v>2</v>
      </c>
      <c r="BZ908">
        <v>0</v>
      </c>
      <c r="CA908">
        <v>2</v>
      </c>
      <c r="CB908">
        <v>0</v>
      </c>
      <c r="CC908">
        <v>2</v>
      </c>
      <c r="CD908">
        <v>0</v>
      </c>
      <c r="CE908">
        <v>2</v>
      </c>
      <c r="CF908">
        <v>1</v>
      </c>
      <c r="CG908">
        <v>2</v>
      </c>
      <c r="CH908">
        <v>1</v>
      </c>
      <c r="CI908">
        <v>2</v>
      </c>
      <c r="CJ908">
        <v>1</v>
      </c>
      <c r="CK908">
        <v>2</v>
      </c>
      <c r="CL908">
        <v>7</v>
      </c>
      <c r="CM908">
        <v>-98</v>
      </c>
      <c r="CR908">
        <v>-98</v>
      </c>
      <c r="CS908">
        <v>-98</v>
      </c>
      <c r="CT908">
        <v>1</v>
      </c>
      <c r="CU908">
        <v>2</v>
      </c>
      <c r="CV908" t="s">
        <v>2874</v>
      </c>
      <c r="CW908">
        <v>1333</v>
      </c>
      <c r="CX908">
        <v>22.22</v>
      </c>
      <c r="CY908">
        <v>2</v>
      </c>
      <c r="CZ908">
        <v>1</v>
      </c>
      <c r="DA908" t="s">
        <v>3546</v>
      </c>
      <c r="DC908">
        <v>1</v>
      </c>
      <c r="DD908">
        <v>1</v>
      </c>
      <c r="DE908">
        <v>10</v>
      </c>
      <c r="DN908" t="s">
        <v>4264</v>
      </c>
      <c r="DO908" t="s">
        <v>4264</v>
      </c>
      <c r="DP908" t="s">
        <v>3178</v>
      </c>
      <c r="DQ908" t="s">
        <v>202</v>
      </c>
      <c r="DR908" t="s">
        <v>202</v>
      </c>
      <c r="DT908">
        <v>1</v>
      </c>
      <c r="DV908">
        <v>1</v>
      </c>
      <c r="DW908">
        <v>0</v>
      </c>
      <c r="DX908">
        <v>6</v>
      </c>
      <c r="DY908">
        <v>2</v>
      </c>
      <c r="DZ908">
        <v>-97</v>
      </c>
      <c r="EB908">
        <v>1</v>
      </c>
      <c r="EC908">
        <v>2</v>
      </c>
      <c r="EE908">
        <v>35</v>
      </c>
      <c r="EF908">
        <v>2</v>
      </c>
      <c r="EH908">
        <v>20</v>
      </c>
      <c r="EI908">
        <v>1</v>
      </c>
      <c r="EL908">
        <v>1</v>
      </c>
      <c r="EM908">
        <v>4</v>
      </c>
      <c r="EN908">
        <v>6</v>
      </c>
      <c r="EO908">
        <v>3</v>
      </c>
      <c r="EP908">
        <v>2</v>
      </c>
      <c r="EZ908">
        <v>1</v>
      </c>
      <c r="FA908">
        <v>-97</v>
      </c>
      <c r="FD908">
        <v>5</v>
      </c>
      <c r="FG908">
        <v>0</v>
      </c>
      <c r="FH908" t="s">
        <v>3179</v>
      </c>
      <c r="FI908">
        <v>1</v>
      </c>
      <c r="FJ908" t="s">
        <v>204</v>
      </c>
      <c r="FK908">
        <v>35</v>
      </c>
      <c r="FL908">
        <v>12</v>
      </c>
      <c r="FM908">
        <v>12</v>
      </c>
      <c r="FN908">
        <v>40</v>
      </c>
      <c r="FO908" t="s">
        <v>2206</v>
      </c>
      <c r="FP908">
        <v>7.5</v>
      </c>
      <c r="FQ908" t="s">
        <v>5062</v>
      </c>
      <c r="FR908" t="s">
        <v>3181</v>
      </c>
      <c r="FS908">
        <v>1</v>
      </c>
      <c r="FT908">
        <v>0</v>
      </c>
      <c r="FU908" t="s">
        <v>2207</v>
      </c>
      <c r="FV908" t="s">
        <v>2207</v>
      </c>
      <c r="FW908">
        <v>0</v>
      </c>
      <c r="FX908">
        <v>1</v>
      </c>
      <c r="FY908">
        <v>0</v>
      </c>
      <c r="FZ908">
        <v>0</v>
      </c>
      <c r="GA908">
        <v>7861</v>
      </c>
      <c r="GB908">
        <v>71</v>
      </c>
      <c r="GC908">
        <v>110.71830989999999</v>
      </c>
      <c r="GD908" t="s">
        <v>2407</v>
      </c>
      <c r="GE908">
        <v>1</v>
      </c>
      <c r="HG908" t="s">
        <v>202</v>
      </c>
      <c r="HJ908">
        <v>0</v>
      </c>
    </row>
    <row r="909" spans="1:218" x14ac:dyDescent="0.3">
      <c r="A909">
        <v>770</v>
      </c>
      <c r="B909" t="s">
        <v>3264</v>
      </c>
      <c r="C909" t="s">
        <v>3751</v>
      </c>
      <c r="D909" t="s">
        <v>194</v>
      </c>
      <c r="E909">
        <v>1</v>
      </c>
      <c r="F909" t="s">
        <v>202</v>
      </c>
      <c r="H909">
        <v>1</v>
      </c>
      <c r="M909">
        <v>1</v>
      </c>
      <c r="N909">
        <v>1</v>
      </c>
      <c r="U909">
        <v>1</v>
      </c>
      <c r="W909">
        <v>1</v>
      </c>
      <c r="X909" t="s">
        <v>3174</v>
      </c>
      <c r="Y909">
        <v>1</v>
      </c>
      <c r="Z909">
        <v>1</v>
      </c>
      <c r="AA909">
        <v>1</v>
      </c>
      <c r="AD909" t="s">
        <v>202</v>
      </c>
      <c r="AE909">
        <v>1</v>
      </c>
      <c r="AF909">
        <v>2</v>
      </c>
      <c r="AG909">
        <v>1</v>
      </c>
      <c r="AH909">
        <v>1</v>
      </c>
      <c r="AI909">
        <v>1</v>
      </c>
      <c r="AJ909">
        <v>2</v>
      </c>
      <c r="AK909" t="s">
        <v>3192</v>
      </c>
      <c r="AL909">
        <v>1</v>
      </c>
      <c r="AM909">
        <v>1</v>
      </c>
      <c r="AN909">
        <v>2</v>
      </c>
      <c r="AO909">
        <v>2</v>
      </c>
      <c r="AP909">
        <v>2</v>
      </c>
      <c r="AQ909">
        <v>2</v>
      </c>
      <c r="AR909" t="s">
        <v>3193</v>
      </c>
      <c r="AS909">
        <v>1</v>
      </c>
      <c r="AT909">
        <v>2</v>
      </c>
      <c r="AU909">
        <v>1</v>
      </c>
      <c r="AV909">
        <v>2</v>
      </c>
      <c r="AW909">
        <v>7</v>
      </c>
      <c r="AX909">
        <v>4</v>
      </c>
      <c r="AY909">
        <v>1</v>
      </c>
      <c r="BE909">
        <v>1</v>
      </c>
      <c r="BF909">
        <v>1</v>
      </c>
      <c r="BG909">
        <v>1</v>
      </c>
      <c r="BH909">
        <v>1</v>
      </c>
      <c r="BI909">
        <v>1</v>
      </c>
      <c r="BJ909">
        <v>1</v>
      </c>
      <c r="BK909">
        <v>1</v>
      </c>
      <c r="BL909">
        <v>1</v>
      </c>
      <c r="BM909">
        <v>1</v>
      </c>
      <c r="BN909">
        <v>1</v>
      </c>
      <c r="BO909">
        <v>4</v>
      </c>
      <c r="BP909">
        <v>1</v>
      </c>
      <c r="BQ909">
        <v>0.3</v>
      </c>
      <c r="BR909">
        <v>1</v>
      </c>
      <c r="BS909">
        <v>1</v>
      </c>
      <c r="BT909">
        <v>3</v>
      </c>
      <c r="BU909">
        <v>3</v>
      </c>
      <c r="BV909">
        <v>0</v>
      </c>
      <c r="BW909">
        <v>3</v>
      </c>
      <c r="BX909">
        <v>0</v>
      </c>
      <c r="BY909">
        <v>3</v>
      </c>
      <c r="BZ909">
        <v>1</v>
      </c>
      <c r="CA909">
        <v>3</v>
      </c>
      <c r="CB909">
        <v>0</v>
      </c>
      <c r="CC909">
        <v>3</v>
      </c>
      <c r="CD909">
        <v>0</v>
      </c>
      <c r="CE909">
        <v>3</v>
      </c>
      <c r="CF909">
        <v>2</v>
      </c>
      <c r="CG909">
        <v>3</v>
      </c>
      <c r="CH909">
        <v>0</v>
      </c>
      <c r="CI909">
        <v>3</v>
      </c>
      <c r="CJ909">
        <v>1</v>
      </c>
      <c r="CK909">
        <v>1</v>
      </c>
      <c r="CL909">
        <v>7</v>
      </c>
      <c r="CM909">
        <v>4</v>
      </c>
      <c r="CR909">
        <v>2</v>
      </c>
      <c r="CS909">
        <v>4</v>
      </c>
      <c r="CT909">
        <v>6</v>
      </c>
      <c r="CU909">
        <v>1</v>
      </c>
      <c r="CV909" t="s">
        <v>973</v>
      </c>
      <c r="CW909">
        <v>1243</v>
      </c>
      <c r="CX909">
        <v>20.72</v>
      </c>
      <c r="CY909">
        <v>2</v>
      </c>
      <c r="CZ909">
        <v>1</v>
      </c>
      <c r="DA909" t="s">
        <v>1582</v>
      </c>
      <c r="DC909">
        <v>1</v>
      </c>
      <c r="DD909">
        <v>1</v>
      </c>
      <c r="DE909">
        <v>16</v>
      </c>
      <c r="DN909" t="s">
        <v>4264</v>
      </c>
      <c r="DO909" t="s">
        <v>4264</v>
      </c>
      <c r="DP909" t="s">
        <v>3178</v>
      </c>
      <c r="DQ909" t="s">
        <v>202</v>
      </c>
      <c r="DR909" t="s">
        <v>202</v>
      </c>
      <c r="DT909">
        <v>1</v>
      </c>
      <c r="DV909">
        <v>1</v>
      </c>
      <c r="DW909">
        <v>0</v>
      </c>
      <c r="DX909">
        <v>1</v>
      </c>
      <c r="DY909">
        <v>2</v>
      </c>
      <c r="DZ909">
        <v>1</v>
      </c>
      <c r="EA909">
        <v>1</v>
      </c>
      <c r="EB909">
        <f>IF(EA909&gt;=30,1,IF(EA909&gt;=20,2,IF(EA909&gt;=15,3,IF(EA909&gt;=10,4,IF(EA909&gt;=5,5,IF(EA909&gt;0,6,0))))))</f>
        <v>6</v>
      </c>
      <c r="EC909">
        <v>2</v>
      </c>
      <c r="EE909">
        <v>10</v>
      </c>
      <c r="EF909">
        <v>2</v>
      </c>
      <c r="EH909">
        <v>10</v>
      </c>
      <c r="EI909">
        <v>1</v>
      </c>
      <c r="EL909">
        <v>2</v>
      </c>
      <c r="EM909">
        <v>2</v>
      </c>
      <c r="EN909">
        <v>2</v>
      </c>
      <c r="EO909">
        <v>2</v>
      </c>
      <c r="EP909">
        <v>1</v>
      </c>
      <c r="EQ909">
        <v>1</v>
      </c>
      <c r="ER909">
        <v>1</v>
      </c>
      <c r="EZ909">
        <v>2</v>
      </c>
      <c r="FE909">
        <v>1</v>
      </c>
      <c r="FG909">
        <v>0</v>
      </c>
      <c r="FH909" t="s">
        <v>3179</v>
      </c>
      <c r="FI909">
        <v>1</v>
      </c>
      <c r="FJ909" t="s">
        <v>204</v>
      </c>
      <c r="FK909">
        <v>10</v>
      </c>
      <c r="FL909">
        <v>12</v>
      </c>
      <c r="FM909">
        <v>12</v>
      </c>
      <c r="FN909">
        <v>1</v>
      </c>
      <c r="FO909" t="s">
        <v>2212</v>
      </c>
      <c r="FP909">
        <v>1.5</v>
      </c>
      <c r="FQ909" t="s">
        <v>3287</v>
      </c>
      <c r="FR909" t="s">
        <v>3189</v>
      </c>
      <c r="FS909">
        <v>0</v>
      </c>
      <c r="FT909">
        <v>1</v>
      </c>
      <c r="FU909" t="s">
        <v>2221</v>
      </c>
      <c r="FV909" t="s">
        <v>3182</v>
      </c>
      <c r="FW909">
        <v>1</v>
      </c>
      <c r="FX909">
        <v>0</v>
      </c>
      <c r="FY909">
        <v>1</v>
      </c>
      <c r="FZ909">
        <v>0</v>
      </c>
      <c r="GA909">
        <v>14027</v>
      </c>
      <c r="GB909">
        <v>56</v>
      </c>
      <c r="GC909">
        <v>250.48214290000001</v>
      </c>
      <c r="GD909" t="s">
        <v>2407</v>
      </c>
      <c r="GE909">
        <v>1</v>
      </c>
      <c r="HG909" t="s">
        <v>202</v>
      </c>
      <c r="HI909">
        <v>1</v>
      </c>
      <c r="HJ909">
        <v>1</v>
      </c>
    </row>
    <row r="910" spans="1:218" x14ac:dyDescent="0.3">
      <c r="A910">
        <v>778</v>
      </c>
      <c r="B910" t="s">
        <v>3225</v>
      </c>
      <c r="C910" t="s">
        <v>4103</v>
      </c>
      <c r="D910" t="s">
        <v>212</v>
      </c>
      <c r="E910">
        <v>1</v>
      </c>
      <c r="F910" t="s">
        <v>202</v>
      </c>
      <c r="H910">
        <v>1</v>
      </c>
      <c r="M910">
        <v>1</v>
      </c>
      <c r="N910">
        <v>1</v>
      </c>
      <c r="U910">
        <v>1</v>
      </c>
      <c r="W910">
        <v>1</v>
      </c>
      <c r="X910" t="s">
        <v>3174</v>
      </c>
      <c r="Y910">
        <v>1</v>
      </c>
      <c r="Z910">
        <v>1</v>
      </c>
      <c r="AA910">
        <v>8</v>
      </c>
      <c r="AD910" t="s">
        <v>202</v>
      </c>
      <c r="AE910">
        <v>1</v>
      </c>
      <c r="AF910">
        <v>1</v>
      </c>
      <c r="AG910">
        <v>1</v>
      </c>
      <c r="AH910">
        <v>2</v>
      </c>
      <c r="AI910">
        <v>2</v>
      </c>
      <c r="AJ910">
        <v>2</v>
      </c>
      <c r="AK910" t="s">
        <v>6061</v>
      </c>
      <c r="AL910">
        <v>1</v>
      </c>
      <c r="AM910">
        <v>1</v>
      </c>
      <c r="AN910">
        <v>1</v>
      </c>
      <c r="AO910">
        <v>1</v>
      </c>
      <c r="AP910">
        <v>1</v>
      </c>
      <c r="AQ910">
        <v>1</v>
      </c>
      <c r="AR910" t="s">
        <v>6062</v>
      </c>
      <c r="AS910">
        <v>2</v>
      </c>
      <c r="AT910">
        <v>1</v>
      </c>
      <c r="AU910">
        <v>1</v>
      </c>
      <c r="AV910">
        <v>1</v>
      </c>
      <c r="AW910">
        <v>7</v>
      </c>
      <c r="AX910">
        <v>7</v>
      </c>
      <c r="AY910">
        <v>1</v>
      </c>
      <c r="BE910">
        <v>1</v>
      </c>
      <c r="BF910">
        <v>2</v>
      </c>
      <c r="BG910">
        <v>1</v>
      </c>
      <c r="BH910">
        <v>2</v>
      </c>
      <c r="BI910">
        <v>1</v>
      </c>
      <c r="BJ910">
        <v>0</v>
      </c>
      <c r="BM910">
        <v>1</v>
      </c>
      <c r="BN910">
        <v>1</v>
      </c>
      <c r="BO910">
        <v>4</v>
      </c>
      <c r="BP910">
        <v>1</v>
      </c>
      <c r="BQ910">
        <v>12</v>
      </c>
      <c r="BR910">
        <v>1</v>
      </c>
      <c r="BS910">
        <v>1</v>
      </c>
      <c r="BT910">
        <v>7</v>
      </c>
      <c r="BU910">
        <v>0</v>
      </c>
      <c r="BV910">
        <v>-99</v>
      </c>
      <c r="BW910">
        <v>0</v>
      </c>
      <c r="BY910">
        <v>0</v>
      </c>
      <c r="CA910">
        <v>0</v>
      </c>
      <c r="CC910">
        <v>0</v>
      </c>
      <c r="CE910">
        <v>0</v>
      </c>
      <c r="CG910">
        <v>0</v>
      </c>
      <c r="CI910">
        <v>0</v>
      </c>
      <c r="CJ910">
        <v>1</v>
      </c>
      <c r="CK910">
        <v>2</v>
      </c>
      <c r="CL910">
        <v>8</v>
      </c>
      <c r="CM910">
        <v>1</v>
      </c>
      <c r="CR910">
        <v>2</v>
      </c>
      <c r="CS910">
        <v>-98</v>
      </c>
      <c r="CT910">
        <v>1</v>
      </c>
      <c r="CU910">
        <v>2</v>
      </c>
      <c r="CV910" t="s">
        <v>6063</v>
      </c>
      <c r="CW910">
        <v>535</v>
      </c>
      <c r="CX910">
        <v>8.92</v>
      </c>
      <c r="CY910">
        <v>2</v>
      </c>
      <c r="CZ910">
        <v>1</v>
      </c>
      <c r="DA910" t="s">
        <v>548</v>
      </c>
      <c r="DC910">
        <v>1</v>
      </c>
      <c r="DD910">
        <v>1</v>
      </c>
      <c r="DE910">
        <v>3</v>
      </c>
      <c r="DN910" t="s">
        <v>4264</v>
      </c>
      <c r="DO910" t="s">
        <v>4264</v>
      </c>
      <c r="DP910" t="s">
        <v>3178</v>
      </c>
      <c r="DQ910" t="s">
        <v>202</v>
      </c>
      <c r="DR910" t="s">
        <v>202</v>
      </c>
      <c r="DT910">
        <v>1</v>
      </c>
      <c r="DV910">
        <v>1</v>
      </c>
      <c r="DW910">
        <v>0</v>
      </c>
      <c r="DX910">
        <v>8</v>
      </c>
      <c r="DY910">
        <v>2</v>
      </c>
      <c r="DZ910">
        <v>-97</v>
      </c>
      <c r="EB910">
        <v>-97</v>
      </c>
      <c r="EC910">
        <v>2</v>
      </c>
      <c r="EE910">
        <v>2</v>
      </c>
      <c r="EF910">
        <v>2</v>
      </c>
      <c r="EH910">
        <v>2</v>
      </c>
      <c r="EI910">
        <v>1</v>
      </c>
      <c r="EL910">
        <v>2</v>
      </c>
      <c r="EM910">
        <v>-97</v>
      </c>
      <c r="EN910">
        <v>9</v>
      </c>
      <c r="EO910">
        <v>2</v>
      </c>
      <c r="EP910">
        <v>2</v>
      </c>
      <c r="EZ910">
        <v>1</v>
      </c>
      <c r="FA910">
        <v>1</v>
      </c>
      <c r="FD910">
        <v>3</v>
      </c>
      <c r="FG910">
        <v>0</v>
      </c>
      <c r="FH910" t="s">
        <v>3179</v>
      </c>
      <c r="FI910">
        <v>1</v>
      </c>
      <c r="FJ910" t="s">
        <v>204</v>
      </c>
      <c r="FK910">
        <v>2</v>
      </c>
      <c r="FL910">
        <v>12</v>
      </c>
      <c r="FM910">
        <v>12</v>
      </c>
      <c r="FN910">
        <v>20</v>
      </c>
      <c r="FO910" t="s">
        <v>2212</v>
      </c>
      <c r="FQ910" t="s">
        <v>6064</v>
      </c>
      <c r="FR910" t="s">
        <v>3189</v>
      </c>
      <c r="FS910">
        <v>0</v>
      </c>
      <c r="FT910">
        <v>0</v>
      </c>
      <c r="FU910" t="s">
        <v>2207</v>
      </c>
      <c r="FV910" t="s">
        <v>2207</v>
      </c>
      <c r="FW910">
        <v>0</v>
      </c>
      <c r="FX910">
        <v>1</v>
      </c>
      <c r="FY910">
        <v>0</v>
      </c>
      <c r="FZ910">
        <v>0</v>
      </c>
      <c r="GA910">
        <v>39021</v>
      </c>
      <c r="GB910">
        <v>133</v>
      </c>
      <c r="GC910">
        <v>293.3909774</v>
      </c>
      <c r="GD910" t="s">
        <v>2407</v>
      </c>
      <c r="GE910">
        <v>1</v>
      </c>
      <c r="HG910" t="s">
        <v>202</v>
      </c>
      <c r="HJ910">
        <v>0</v>
      </c>
    </row>
    <row r="911" spans="1:218" x14ac:dyDescent="0.3">
      <c r="A911">
        <v>207</v>
      </c>
      <c r="B911" t="s">
        <v>3225</v>
      </c>
      <c r="C911" t="s">
        <v>3502</v>
      </c>
      <c r="D911" t="s">
        <v>212</v>
      </c>
      <c r="E911">
        <v>1</v>
      </c>
      <c r="F911" t="s">
        <v>202</v>
      </c>
      <c r="H911">
        <v>1</v>
      </c>
      <c r="M911">
        <v>1</v>
      </c>
      <c r="N911">
        <v>1</v>
      </c>
      <c r="U911">
        <v>1</v>
      </c>
      <c r="W911">
        <v>1</v>
      </c>
      <c r="X911" t="s">
        <v>3174</v>
      </c>
      <c r="Y911">
        <v>1</v>
      </c>
      <c r="Z911">
        <v>1</v>
      </c>
      <c r="AA911">
        <v>1</v>
      </c>
      <c r="AD911" t="s">
        <v>202</v>
      </c>
      <c r="AE911">
        <v>1</v>
      </c>
      <c r="AF911">
        <v>1</v>
      </c>
      <c r="AG911">
        <v>1</v>
      </c>
      <c r="AH911">
        <v>2</v>
      </c>
      <c r="AI911">
        <v>1</v>
      </c>
      <c r="AJ911">
        <v>2</v>
      </c>
      <c r="AK911" t="s">
        <v>3503</v>
      </c>
      <c r="AL911">
        <v>1</v>
      </c>
      <c r="AM911">
        <v>1</v>
      </c>
      <c r="AN911">
        <v>1</v>
      </c>
      <c r="AO911">
        <v>2</v>
      </c>
      <c r="AP911">
        <v>2</v>
      </c>
      <c r="AQ911">
        <v>1</v>
      </c>
      <c r="AR911" t="s">
        <v>3504</v>
      </c>
      <c r="AS911">
        <v>2</v>
      </c>
      <c r="AT911">
        <v>1</v>
      </c>
      <c r="AU911">
        <v>1</v>
      </c>
      <c r="AV911">
        <v>2</v>
      </c>
      <c r="AW911">
        <v>7</v>
      </c>
      <c r="AX911">
        <v>1</v>
      </c>
      <c r="AY911">
        <v>1</v>
      </c>
      <c r="BE911">
        <v>1</v>
      </c>
      <c r="BF911">
        <v>1</v>
      </c>
      <c r="BG911">
        <v>1</v>
      </c>
      <c r="BH911">
        <v>1</v>
      </c>
      <c r="BI911">
        <v>1</v>
      </c>
      <c r="BJ911">
        <v>0</v>
      </c>
      <c r="BM911">
        <v>1</v>
      </c>
      <c r="BN911">
        <v>1</v>
      </c>
      <c r="BO911">
        <v>4</v>
      </c>
      <c r="BP911">
        <v>1</v>
      </c>
      <c r="BQ911">
        <v>2.4</v>
      </c>
      <c r="BR911">
        <v>1</v>
      </c>
      <c r="BS911">
        <v>1</v>
      </c>
      <c r="BT911">
        <v>3</v>
      </c>
      <c r="BV911">
        <v>1</v>
      </c>
      <c r="BX911">
        <v>0</v>
      </c>
      <c r="BZ911">
        <v>0</v>
      </c>
      <c r="CB911">
        <v>0</v>
      </c>
      <c r="CD911">
        <v>2</v>
      </c>
      <c r="CJ911">
        <v>1</v>
      </c>
      <c r="CK911">
        <v>2</v>
      </c>
      <c r="CL911">
        <v>6</v>
      </c>
      <c r="CM911">
        <v>1</v>
      </c>
      <c r="CR911">
        <v>2</v>
      </c>
      <c r="CS911">
        <v>8</v>
      </c>
      <c r="CT911">
        <v>1</v>
      </c>
      <c r="CU911">
        <v>2</v>
      </c>
      <c r="CV911" t="s">
        <v>1483</v>
      </c>
      <c r="CW911">
        <v>1045</v>
      </c>
      <c r="CX911">
        <v>17.420000000000002</v>
      </c>
      <c r="CY911">
        <v>2</v>
      </c>
      <c r="CZ911">
        <v>1</v>
      </c>
      <c r="DA911" t="s">
        <v>1582</v>
      </c>
      <c r="DC911">
        <v>1</v>
      </c>
      <c r="DD911">
        <v>1</v>
      </c>
      <c r="DE911">
        <v>3</v>
      </c>
      <c r="DN911" t="s">
        <v>3177</v>
      </c>
      <c r="DO911" t="s">
        <v>3177</v>
      </c>
      <c r="DP911" t="s">
        <v>3178</v>
      </c>
      <c r="DQ911" t="s">
        <v>202</v>
      </c>
      <c r="DR911" t="s">
        <v>202</v>
      </c>
      <c r="DT911">
        <v>1</v>
      </c>
      <c r="DV911">
        <v>1</v>
      </c>
      <c r="DW911">
        <v>0</v>
      </c>
      <c r="DX911">
        <v>1</v>
      </c>
      <c r="DY911">
        <v>1</v>
      </c>
      <c r="DZ911">
        <v>1</v>
      </c>
      <c r="EA911">
        <v>2</v>
      </c>
      <c r="EB911">
        <f>IF(EA911&gt;=30,1,IF(EA911&gt;=20,2,IF(EA911&gt;=15,3,IF(EA911&gt;=10,4,IF(EA911&gt;=5,5,IF(EA911&gt;0,6,0))))))</f>
        <v>6</v>
      </c>
      <c r="EC911">
        <v>2</v>
      </c>
      <c r="EE911">
        <v>20</v>
      </c>
      <c r="EL911">
        <v>3</v>
      </c>
      <c r="EM911">
        <v>2</v>
      </c>
      <c r="EN911">
        <v>1</v>
      </c>
      <c r="EO911">
        <v>1</v>
      </c>
      <c r="EP911">
        <v>1</v>
      </c>
      <c r="EQ911">
        <v>1</v>
      </c>
      <c r="ER911">
        <v>1</v>
      </c>
      <c r="EZ911">
        <v>1</v>
      </c>
      <c r="FA911">
        <v>1</v>
      </c>
      <c r="FD911">
        <v>-97</v>
      </c>
      <c r="FG911">
        <v>0</v>
      </c>
      <c r="FH911" t="s">
        <v>3179</v>
      </c>
      <c r="FI911">
        <v>1</v>
      </c>
      <c r="FJ911" t="s">
        <v>204</v>
      </c>
      <c r="FK911">
        <v>20</v>
      </c>
      <c r="FL911">
        <v>12</v>
      </c>
      <c r="FM911">
        <v>12</v>
      </c>
      <c r="FN911">
        <v>2</v>
      </c>
      <c r="FO911" t="s">
        <v>2220</v>
      </c>
      <c r="FP911">
        <v>1.5</v>
      </c>
      <c r="FQ911" t="s">
        <v>3180</v>
      </c>
      <c r="FR911" t="s">
        <v>3196</v>
      </c>
      <c r="FS911">
        <v>1</v>
      </c>
      <c r="FT911">
        <v>1</v>
      </c>
      <c r="FU911" t="s">
        <v>2221</v>
      </c>
      <c r="FV911" t="s">
        <v>3182</v>
      </c>
      <c r="FW911">
        <v>0</v>
      </c>
      <c r="FX911">
        <v>1</v>
      </c>
      <c r="FY911">
        <v>0</v>
      </c>
      <c r="FZ911">
        <v>0</v>
      </c>
      <c r="GA911">
        <v>39021</v>
      </c>
      <c r="GB911">
        <v>133</v>
      </c>
      <c r="GC911">
        <v>293.3909774</v>
      </c>
      <c r="GD911" t="s">
        <v>2401</v>
      </c>
      <c r="GE911">
        <v>1</v>
      </c>
      <c r="HG911" t="s">
        <v>202</v>
      </c>
      <c r="HJ911">
        <v>0</v>
      </c>
    </row>
    <row r="912" spans="1:218" x14ac:dyDescent="0.3">
      <c r="A912">
        <v>299</v>
      </c>
      <c r="B912" t="s">
        <v>3172</v>
      </c>
      <c r="C912" t="s">
        <v>3639</v>
      </c>
      <c r="D912" t="s">
        <v>194</v>
      </c>
      <c r="E912">
        <v>1</v>
      </c>
      <c r="F912" t="s">
        <v>202</v>
      </c>
      <c r="H912">
        <v>1</v>
      </c>
      <c r="M912">
        <v>1</v>
      </c>
      <c r="N912">
        <v>1</v>
      </c>
      <c r="U912">
        <v>-97</v>
      </c>
      <c r="W912">
        <v>1</v>
      </c>
      <c r="X912" t="s">
        <v>3174</v>
      </c>
      <c r="Y912">
        <v>1</v>
      </c>
      <c r="Z912">
        <v>1</v>
      </c>
      <c r="AA912">
        <v>2</v>
      </c>
      <c r="AD912" t="s">
        <v>202</v>
      </c>
      <c r="AE912">
        <v>1</v>
      </c>
      <c r="AF912">
        <v>1</v>
      </c>
      <c r="AG912">
        <v>1</v>
      </c>
      <c r="AH912">
        <v>1</v>
      </c>
      <c r="AI912">
        <v>1</v>
      </c>
      <c r="AJ912">
        <v>2</v>
      </c>
      <c r="AK912" t="s">
        <v>3640</v>
      </c>
      <c r="AL912">
        <v>1</v>
      </c>
      <c r="AM912">
        <v>2</v>
      </c>
      <c r="AN912">
        <v>1</v>
      </c>
      <c r="AO912">
        <v>2</v>
      </c>
      <c r="AP912">
        <v>1</v>
      </c>
      <c r="AQ912">
        <v>1</v>
      </c>
      <c r="AR912" t="s">
        <v>3641</v>
      </c>
      <c r="AS912">
        <v>2</v>
      </c>
      <c r="AT912">
        <v>2</v>
      </c>
      <c r="AU912">
        <v>2</v>
      </c>
      <c r="AV912">
        <v>1</v>
      </c>
      <c r="AW912">
        <v>7</v>
      </c>
      <c r="AX912">
        <v>1</v>
      </c>
      <c r="AY912">
        <v>3</v>
      </c>
      <c r="BE912">
        <v>1</v>
      </c>
      <c r="BF912">
        <v>1</v>
      </c>
      <c r="BG912">
        <v>1</v>
      </c>
      <c r="BH912">
        <v>1</v>
      </c>
      <c r="BI912">
        <v>1</v>
      </c>
      <c r="BJ912">
        <v>0</v>
      </c>
      <c r="BM912">
        <v>1</v>
      </c>
      <c r="BN912">
        <v>1</v>
      </c>
      <c r="BO912">
        <v>2</v>
      </c>
      <c r="BP912">
        <v>1</v>
      </c>
      <c r="BQ912">
        <v>37</v>
      </c>
      <c r="BR912">
        <v>1</v>
      </c>
      <c r="BS912">
        <v>1</v>
      </c>
      <c r="BT912">
        <v>1</v>
      </c>
      <c r="BU912">
        <v>1</v>
      </c>
      <c r="BV912">
        <v>0</v>
      </c>
      <c r="BW912">
        <v>1</v>
      </c>
      <c r="BX912">
        <v>0</v>
      </c>
      <c r="BY912">
        <v>1</v>
      </c>
      <c r="BZ912">
        <v>0</v>
      </c>
      <c r="CA912">
        <v>1</v>
      </c>
      <c r="CB912">
        <v>0</v>
      </c>
      <c r="CC912">
        <v>1</v>
      </c>
      <c r="CD912">
        <v>0</v>
      </c>
      <c r="CE912">
        <v>1</v>
      </c>
      <c r="CF912">
        <v>0</v>
      </c>
      <c r="CG912">
        <v>1</v>
      </c>
      <c r="CH912">
        <v>1</v>
      </c>
      <c r="CI912">
        <v>1</v>
      </c>
      <c r="CJ912">
        <v>1</v>
      </c>
      <c r="CK912">
        <v>2</v>
      </c>
      <c r="CL912">
        <v>5</v>
      </c>
      <c r="CM912">
        <v>1</v>
      </c>
      <c r="CR912">
        <v>2</v>
      </c>
      <c r="CS912">
        <v>4</v>
      </c>
      <c r="CT912">
        <v>1</v>
      </c>
      <c r="CU912">
        <v>2</v>
      </c>
      <c r="CV912" t="s">
        <v>229</v>
      </c>
      <c r="CW912">
        <v>1144</v>
      </c>
      <c r="CX912">
        <v>19.07</v>
      </c>
      <c r="CY912">
        <v>2</v>
      </c>
      <c r="CZ912">
        <v>1</v>
      </c>
      <c r="DA912" t="s">
        <v>2574</v>
      </c>
      <c r="DC912">
        <v>1</v>
      </c>
      <c r="DD912">
        <v>1</v>
      </c>
      <c r="DE912">
        <v>14</v>
      </c>
      <c r="DN912" t="s">
        <v>3622</v>
      </c>
      <c r="DO912" t="s">
        <v>3622</v>
      </c>
      <c r="DP912" t="s">
        <v>3178</v>
      </c>
      <c r="DQ912" t="s">
        <v>202</v>
      </c>
      <c r="DR912" t="s">
        <v>202</v>
      </c>
      <c r="DT912">
        <v>1</v>
      </c>
      <c r="DV912">
        <v>1</v>
      </c>
      <c r="DW912">
        <v>0</v>
      </c>
      <c r="DX912">
        <v>2</v>
      </c>
      <c r="DY912">
        <v>1</v>
      </c>
      <c r="DZ912">
        <v>1</v>
      </c>
      <c r="EA912">
        <v>30</v>
      </c>
      <c r="EB912">
        <f>IF(EA912&gt;=30,1,IF(EA912&gt;=20,2,IF(EA912&gt;=15,3,IF(EA912&gt;=10,4,IF(EA912&gt;=5,5,IF(EA912&gt;0,6,0))))))</f>
        <v>1</v>
      </c>
      <c r="EC912">
        <v>2</v>
      </c>
      <c r="EE912">
        <v>30</v>
      </c>
      <c r="EL912">
        <v>2</v>
      </c>
      <c r="EM912">
        <v>-97</v>
      </c>
      <c r="EN912">
        <v>1</v>
      </c>
      <c r="EO912">
        <v>2</v>
      </c>
      <c r="EP912">
        <v>1</v>
      </c>
      <c r="EQ912">
        <v>1</v>
      </c>
      <c r="ER912">
        <v>1</v>
      </c>
      <c r="EZ912">
        <v>1</v>
      </c>
      <c r="FA912">
        <v>-97</v>
      </c>
      <c r="FD912">
        <v>-97</v>
      </c>
      <c r="FG912">
        <v>0</v>
      </c>
      <c r="FH912" t="s">
        <v>3179</v>
      </c>
      <c r="FI912">
        <v>1</v>
      </c>
      <c r="FJ912" t="s">
        <v>204</v>
      </c>
      <c r="FK912">
        <v>30</v>
      </c>
      <c r="FL912">
        <v>12</v>
      </c>
      <c r="FM912">
        <v>12</v>
      </c>
      <c r="FN912">
        <v>30</v>
      </c>
      <c r="FO912" t="s">
        <v>2212</v>
      </c>
      <c r="FQ912" t="s">
        <v>3180</v>
      </c>
      <c r="FR912" t="s">
        <v>3189</v>
      </c>
      <c r="FS912">
        <v>0</v>
      </c>
      <c r="FT912">
        <v>1</v>
      </c>
      <c r="FU912" t="s">
        <v>2221</v>
      </c>
      <c r="FV912" t="s">
        <v>3182</v>
      </c>
      <c r="FW912">
        <v>0</v>
      </c>
      <c r="FX912">
        <v>1</v>
      </c>
      <c r="FY912">
        <v>0</v>
      </c>
      <c r="FZ912">
        <v>0</v>
      </c>
      <c r="GA912">
        <v>9502</v>
      </c>
      <c r="GB912">
        <v>38</v>
      </c>
      <c r="GC912">
        <v>250.05263160000001</v>
      </c>
      <c r="GD912" t="s">
        <v>2401</v>
      </c>
      <c r="GE912">
        <v>1</v>
      </c>
      <c r="HG912" t="s">
        <v>202</v>
      </c>
      <c r="HJ912">
        <v>0</v>
      </c>
    </row>
    <row r="913" spans="1:218" x14ac:dyDescent="0.3">
      <c r="A913">
        <v>788</v>
      </c>
      <c r="B913" t="s">
        <v>3190</v>
      </c>
      <c r="C913" t="s">
        <v>6072</v>
      </c>
      <c r="D913" t="s">
        <v>265</v>
      </c>
      <c r="E913">
        <v>1</v>
      </c>
      <c r="F913" t="s">
        <v>202</v>
      </c>
      <c r="H913">
        <v>1</v>
      </c>
      <c r="M913">
        <v>1</v>
      </c>
      <c r="N913">
        <v>1</v>
      </c>
      <c r="U913">
        <v>1</v>
      </c>
      <c r="W913">
        <v>1</v>
      </c>
      <c r="X913" t="s">
        <v>3174</v>
      </c>
      <c r="Y913">
        <v>1</v>
      </c>
      <c r="Z913">
        <v>1</v>
      </c>
      <c r="AA913">
        <v>1</v>
      </c>
      <c r="AD913" t="s">
        <v>202</v>
      </c>
      <c r="AE913">
        <v>1</v>
      </c>
      <c r="AF913">
        <v>2</v>
      </c>
      <c r="AG913">
        <v>1</v>
      </c>
      <c r="AH913">
        <v>2</v>
      </c>
      <c r="AI913">
        <v>2</v>
      </c>
      <c r="AJ913">
        <v>2</v>
      </c>
      <c r="AK913" t="s">
        <v>6073</v>
      </c>
      <c r="AL913">
        <v>2</v>
      </c>
      <c r="AM913">
        <v>2</v>
      </c>
      <c r="AN913">
        <v>1</v>
      </c>
      <c r="AO913">
        <v>2</v>
      </c>
      <c r="AP913">
        <v>2</v>
      </c>
      <c r="AQ913">
        <v>2</v>
      </c>
      <c r="AR913" t="s">
        <v>6074</v>
      </c>
      <c r="AS913">
        <v>1</v>
      </c>
      <c r="AT913">
        <v>1</v>
      </c>
      <c r="AU913">
        <v>1</v>
      </c>
      <c r="AV913">
        <v>2</v>
      </c>
      <c r="AW913">
        <v>6</v>
      </c>
      <c r="AX913">
        <v>1</v>
      </c>
      <c r="AY913">
        <v>5</v>
      </c>
      <c r="AZ913">
        <v>4</v>
      </c>
      <c r="BA913">
        <v>2</v>
      </c>
      <c r="BB913">
        <v>1</v>
      </c>
      <c r="BC913">
        <v>6</v>
      </c>
      <c r="BD913">
        <v>3</v>
      </c>
      <c r="BE913">
        <v>1</v>
      </c>
      <c r="BF913">
        <v>1</v>
      </c>
      <c r="BG913">
        <v>1</v>
      </c>
      <c r="BH913">
        <v>1</v>
      </c>
      <c r="BI913">
        <v>1</v>
      </c>
      <c r="BJ913">
        <v>0</v>
      </c>
      <c r="BM913">
        <v>1</v>
      </c>
      <c r="BN913">
        <v>1</v>
      </c>
      <c r="BO913">
        <v>3</v>
      </c>
      <c r="BP913">
        <v>1</v>
      </c>
      <c r="BQ913">
        <v>29</v>
      </c>
      <c r="BR913">
        <v>1</v>
      </c>
      <c r="BS913">
        <v>1</v>
      </c>
      <c r="BT913">
        <v>8</v>
      </c>
      <c r="BU913">
        <v>8</v>
      </c>
      <c r="BV913">
        <v>3</v>
      </c>
      <c r="BW913">
        <v>8</v>
      </c>
      <c r="BX913">
        <v>0</v>
      </c>
      <c r="BY913">
        <v>8</v>
      </c>
      <c r="BZ913">
        <v>2</v>
      </c>
      <c r="CA913">
        <v>8</v>
      </c>
      <c r="CB913">
        <v>0</v>
      </c>
      <c r="CC913">
        <v>8</v>
      </c>
      <c r="CD913">
        <v>0</v>
      </c>
      <c r="CE913">
        <v>8</v>
      </c>
      <c r="CF913">
        <v>2</v>
      </c>
      <c r="CG913">
        <v>8</v>
      </c>
      <c r="CH913">
        <v>1</v>
      </c>
      <c r="CI913">
        <v>8</v>
      </c>
      <c r="CJ913">
        <v>1</v>
      </c>
      <c r="CK913">
        <v>1</v>
      </c>
      <c r="CL913">
        <v>5</v>
      </c>
      <c r="CM913">
        <v>-98</v>
      </c>
      <c r="CR913">
        <v>-98</v>
      </c>
      <c r="CS913">
        <v>-98</v>
      </c>
      <c r="CT913">
        <v>-98</v>
      </c>
      <c r="CU913">
        <v>1</v>
      </c>
      <c r="CV913" t="s">
        <v>229</v>
      </c>
      <c r="CW913">
        <v>967</v>
      </c>
      <c r="CX913">
        <v>16.12</v>
      </c>
      <c r="CY913">
        <v>1</v>
      </c>
      <c r="CZ913">
        <v>1</v>
      </c>
      <c r="DA913" t="s">
        <v>3957</v>
      </c>
      <c r="DC913">
        <v>1</v>
      </c>
      <c r="DD913">
        <v>1</v>
      </c>
      <c r="DE913">
        <v>29</v>
      </c>
      <c r="DN913" t="s">
        <v>4264</v>
      </c>
      <c r="DO913" t="s">
        <v>4264</v>
      </c>
      <c r="DP913" t="s">
        <v>3178</v>
      </c>
      <c r="DQ913" t="s">
        <v>202</v>
      </c>
      <c r="DR913" t="s">
        <v>202</v>
      </c>
      <c r="DT913">
        <v>1</v>
      </c>
      <c r="DV913">
        <v>1</v>
      </c>
      <c r="DW913">
        <v>0</v>
      </c>
      <c r="DX913">
        <v>1</v>
      </c>
      <c r="DY913">
        <v>2</v>
      </c>
      <c r="DZ913">
        <v>1</v>
      </c>
      <c r="EA913">
        <v>8</v>
      </c>
      <c r="EB913">
        <f>IF(EA913&gt;=30,1,IF(EA913&gt;=20,2,IF(EA913&gt;=15,3,IF(EA913&gt;=10,4,IF(EA913&gt;=5,5,IF(EA913&gt;0,6,0))))))</f>
        <v>5</v>
      </c>
      <c r="EC913">
        <v>2</v>
      </c>
      <c r="EE913">
        <v>1</v>
      </c>
      <c r="EF913">
        <v>2</v>
      </c>
      <c r="EH913">
        <v>8</v>
      </c>
      <c r="EI913">
        <v>4</v>
      </c>
      <c r="EL913">
        <v>2</v>
      </c>
      <c r="EM913">
        <v>-97</v>
      </c>
      <c r="EN913">
        <v>2</v>
      </c>
      <c r="EO913">
        <v>2</v>
      </c>
      <c r="EP913">
        <v>1</v>
      </c>
      <c r="EQ913">
        <v>1</v>
      </c>
      <c r="ER913">
        <v>2</v>
      </c>
      <c r="ES913">
        <v>1</v>
      </c>
      <c r="ET913">
        <v>5</v>
      </c>
      <c r="EU913">
        <f>IF(ET913&gt;=30,1,IF(ET913&gt;=20,2,IF(ET913&gt;=15,3,IF(ET913&gt;=10,4,IF(ET913&gt;=5,5,IF(ET913&gt;0,6,0))))))</f>
        <v>5</v>
      </c>
      <c r="EV913">
        <v>1</v>
      </c>
      <c r="EW913">
        <v>-97</v>
      </c>
      <c r="EX913">
        <v>1</v>
      </c>
      <c r="EY913">
        <v>2</v>
      </c>
      <c r="EZ913">
        <v>1</v>
      </c>
      <c r="FA913">
        <v>1</v>
      </c>
      <c r="FD913">
        <v>1</v>
      </c>
      <c r="FG913">
        <v>0</v>
      </c>
      <c r="FH913" t="s">
        <v>3179</v>
      </c>
      <c r="FI913">
        <v>1</v>
      </c>
      <c r="FJ913" t="s">
        <v>204</v>
      </c>
      <c r="FK913">
        <v>1</v>
      </c>
      <c r="FL913">
        <v>12</v>
      </c>
      <c r="FM913">
        <v>0</v>
      </c>
      <c r="FN913">
        <v>8</v>
      </c>
      <c r="FO913" t="s">
        <v>2212</v>
      </c>
      <c r="FQ913" t="s">
        <v>3287</v>
      </c>
      <c r="FR913" t="s">
        <v>3189</v>
      </c>
      <c r="FS913">
        <v>0</v>
      </c>
      <c r="FT913">
        <v>1</v>
      </c>
      <c r="FU913" t="s">
        <v>2213</v>
      </c>
      <c r="FV913" t="s">
        <v>3182</v>
      </c>
      <c r="FW913">
        <v>0</v>
      </c>
      <c r="FX913">
        <v>1</v>
      </c>
      <c r="FY913">
        <v>0</v>
      </c>
      <c r="FZ913">
        <v>0</v>
      </c>
      <c r="GA913">
        <v>15709</v>
      </c>
      <c r="GB913">
        <v>72</v>
      </c>
      <c r="GC913">
        <v>218.18055559999999</v>
      </c>
      <c r="GD913" t="s">
        <v>2407</v>
      </c>
      <c r="GE913">
        <v>0</v>
      </c>
      <c r="HG913" t="s">
        <v>202</v>
      </c>
      <c r="HJ913">
        <v>0</v>
      </c>
    </row>
    <row r="914" spans="1:218" hidden="1" x14ac:dyDescent="0.3">
      <c r="A914">
        <v>790</v>
      </c>
      <c r="B914" t="s">
        <v>6075</v>
      </c>
      <c r="C914" t="s">
        <v>6076</v>
      </c>
      <c r="D914" t="s">
        <v>265</v>
      </c>
      <c r="E914">
        <v>1</v>
      </c>
      <c r="F914" t="s">
        <v>202</v>
      </c>
      <c r="H914">
        <v>1</v>
      </c>
      <c r="M914">
        <v>1</v>
      </c>
      <c r="N914">
        <v>1</v>
      </c>
      <c r="U914">
        <v>1</v>
      </c>
      <c r="W914">
        <v>1</v>
      </c>
      <c r="X914" t="s">
        <v>3174</v>
      </c>
      <c r="Y914">
        <v>1</v>
      </c>
      <c r="Z914">
        <v>1</v>
      </c>
      <c r="AA914">
        <v>8</v>
      </c>
      <c r="AD914" t="s">
        <v>202</v>
      </c>
      <c r="AE914">
        <v>1</v>
      </c>
      <c r="AF914">
        <v>1</v>
      </c>
      <c r="AG914">
        <v>1</v>
      </c>
      <c r="AH914">
        <v>2</v>
      </c>
      <c r="AI914">
        <v>-97</v>
      </c>
      <c r="AJ914">
        <v>2</v>
      </c>
      <c r="AK914" t="s">
        <v>6049</v>
      </c>
      <c r="AL914">
        <v>1</v>
      </c>
      <c r="AM914">
        <v>2</v>
      </c>
      <c r="AN914">
        <v>2</v>
      </c>
      <c r="AO914">
        <v>2</v>
      </c>
      <c r="AP914">
        <v>2</v>
      </c>
      <c r="AQ914">
        <v>1</v>
      </c>
      <c r="AR914" t="s">
        <v>6050</v>
      </c>
      <c r="AS914">
        <v>2</v>
      </c>
      <c r="AT914">
        <v>1</v>
      </c>
      <c r="AU914">
        <v>1</v>
      </c>
      <c r="AV914">
        <v>1</v>
      </c>
      <c r="AW914">
        <v>7</v>
      </c>
      <c r="AX914">
        <v>1</v>
      </c>
      <c r="AY914">
        <v>3</v>
      </c>
      <c r="BE914">
        <v>1</v>
      </c>
      <c r="BF914">
        <v>1</v>
      </c>
      <c r="BG914">
        <v>1</v>
      </c>
      <c r="BH914">
        <v>1</v>
      </c>
      <c r="BI914">
        <v>1</v>
      </c>
      <c r="BJ914">
        <v>0</v>
      </c>
      <c r="BM914">
        <v>5</v>
      </c>
      <c r="BN914">
        <v>1</v>
      </c>
      <c r="BO914">
        <v>2</v>
      </c>
      <c r="BP914">
        <v>1</v>
      </c>
      <c r="BQ914">
        <v>1</v>
      </c>
      <c r="BR914">
        <v>-97</v>
      </c>
      <c r="BS914">
        <v>1</v>
      </c>
      <c r="BT914">
        <v>3</v>
      </c>
      <c r="BV914">
        <v>0</v>
      </c>
      <c r="BX914">
        <v>1</v>
      </c>
      <c r="BZ914">
        <v>0</v>
      </c>
      <c r="CB914">
        <v>0</v>
      </c>
      <c r="CD914">
        <v>0</v>
      </c>
      <c r="CF914">
        <v>2</v>
      </c>
      <c r="CJ914">
        <v>2</v>
      </c>
      <c r="CK914">
        <v>2</v>
      </c>
      <c r="CL914">
        <v>5</v>
      </c>
      <c r="CM914">
        <v>1</v>
      </c>
      <c r="CR914">
        <v>2</v>
      </c>
      <c r="CS914">
        <v>1</v>
      </c>
      <c r="CT914">
        <v>1</v>
      </c>
      <c r="CU914">
        <v>2</v>
      </c>
      <c r="CV914" t="s">
        <v>4019</v>
      </c>
      <c r="CW914">
        <v>1451</v>
      </c>
      <c r="CX914">
        <v>24.18</v>
      </c>
      <c r="CY914">
        <v>2</v>
      </c>
      <c r="CZ914">
        <v>1</v>
      </c>
      <c r="DA914" t="s">
        <v>4358</v>
      </c>
      <c r="DC914">
        <v>1</v>
      </c>
      <c r="DD914">
        <v>1</v>
      </c>
      <c r="DE914">
        <v>26</v>
      </c>
      <c r="DN914" t="s">
        <v>4264</v>
      </c>
      <c r="DO914" t="s">
        <v>4264</v>
      </c>
      <c r="DP914" t="s">
        <v>3178</v>
      </c>
      <c r="DQ914" t="s">
        <v>202</v>
      </c>
      <c r="DR914" t="s">
        <v>3853</v>
      </c>
      <c r="DT914">
        <v>1</v>
      </c>
      <c r="DV914">
        <v>1</v>
      </c>
      <c r="DW914">
        <v>0</v>
      </c>
      <c r="DX914">
        <v>8</v>
      </c>
      <c r="DY914">
        <v>2</v>
      </c>
      <c r="DZ914">
        <v>-97</v>
      </c>
      <c r="EB914">
        <v>2</v>
      </c>
      <c r="EC914">
        <v>2</v>
      </c>
      <c r="EE914">
        <v>34</v>
      </c>
      <c r="EF914">
        <v>2</v>
      </c>
      <c r="EH914">
        <v>5</v>
      </c>
      <c r="EI914">
        <v>1</v>
      </c>
      <c r="EL914">
        <v>2</v>
      </c>
      <c r="EM914">
        <v>5</v>
      </c>
      <c r="EN914">
        <v>7</v>
      </c>
      <c r="EO914">
        <v>-97</v>
      </c>
      <c r="EP914">
        <v>2</v>
      </c>
      <c r="EZ914">
        <v>1</v>
      </c>
      <c r="FA914">
        <v>1</v>
      </c>
      <c r="FD914">
        <v>3</v>
      </c>
      <c r="FG914">
        <v>0</v>
      </c>
      <c r="FH914" t="s">
        <v>3179</v>
      </c>
      <c r="FI914">
        <v>1</v>
      </c>
      <c r="FJ914" t="s">
        <v>204</v>
      </c>
      <c r="FK914">
        <v>34</v>
      </c>
      <c r="FL914">
        <v>12</v>
      </c>
      <c r="FM914">
        <v>12</v>
      </c>
      <c r="FN914">
        <v>25</v>
      </c>
      <c r="FO914" t="s">
        <v>2212</v>
      </c>
      <c r="FP914">
        <v>20</v>
      </c>
      <c r="FQ914" t="s">
        <v>5677</v>
      </c>
      <c r="FR914" t="s">
        <v>3362</v>
      </c>
      <c r="FS914">
        <v>1</v>
      </c>
      <c r="FT914">
        <v>0</v>
      </c>
      <c r="FU914" t="s">
        <v>2207</v>
      </c>
      <c r="FV914" t="s">
        <v>2207</v>
      </c>
      <c r="FW914">
        <v>0</v>
      </c>
      <c r="FX914">
        <v>1</v>
      </c>
      <c r="FY914">
        <v>0</v>
      </c>
      <c r="FZ914">
        <v>0</v>
      </c>
      <c r="GA914">
        <v>326</v>
      </c>
      <c r="GB914">
        <v>2</v>
      </c>
      <c r="GC914">
        <v>163</v>
      </c>
      <c r="GD914" t="s">
        <v>2407</v>
      </c>
      <c r="GE914">
        <v>1</v>
      </c>
      <c r="HG914" t="s">
        <v>202</v>
      </c>
      <c r="HJ914">
        <v>0</v>
      </c>
    </row>
    <row r="915" spans="1:218" x14ac:dyDescent="0.3">
      <c r="A915">
        <v>801</v>
      </c>
      <c r="B915" t="s">
        <v>3279</v>
      </c>
      <c r="C915" t="s">
        <v>6077</v>
      </c>
      <c r="D915" t="s">
        <v>212</v>
      </c>
      <c r="E915">
        <v>1</v>
      </c>
      <c r="F915" t="s">
        <v>202</v>
      </c>
      <c r="H915">
        <v>1</v>
      </c>
      <c r="M915">
        <v>1</v>
      </c>
      <c r="N915">
        <v>1</v>
      </c>
      <c r="U915">
        <v>1</v>
      </c>
      <c r="W915">
        <v>1</v>
      </c>
      <c r="X915" t="s">
        <v>3174</v>
      </c>
      <c r="Y915">
        <v>1</v>
      </c>
      <c r="Z915">
        <v>1</v>
      </c>
      <c r="AA915">
        <v>5</v>
      </c>
      <c r="AD915" t="s">
        <v>202</v>
      </c>
      <c r="AE915">
        <v>1</v>
      </c>
      <c r="AF915">
        <v>1</v>
      </c>
      <c r="AG915">
        <v>1</v>
      </c>
      <c r="AH915">
        <v>1</v>
      </c>
      <c r="AI915">
        <v>1</v>
      </c>
      <c r="AJ915">
        <v>1</v>
      </c>
      <c r="AK915" t="s">
        <v>6078</v>
      </c>
      <c r="AL915">
        <v>1</v>
      </c>
      <c r="AM915">
        <v>1</v>
      </c>
      <c r="AN915">
        <v>2</v>
      </c>
      <c r="AO915">
        <v>2</v>
      </c>
      <c r="AP915">
        <v>2</v>
      </c>
      <c r="AQ915">
        <v>1</v>
      </c>
      <c r="AR915" t="s">
        <v>6079</v>
      </c>
      <c r="AS915">
        <v>1</v>
      </c>
      <c r="AT915">
        <v>1</v>
      </c>
      <c r="AU915">
        <v>1</v>
      </c>
      <c r="AV915">
        <v>1</v>
      </c>
      <c r="AW915">
        <v>7</v>
      </c>
      <c r="AX915">
        <v>1</v>
      </c>
      <c r="AY915">
        <v>4</v>
      </c>
      <c r="AZ915">
        <v>5</v>
      </c>
      <c r="BA915">
        <v>3</v>
      </c>
      <c r="BB915">
        <v>6</v>
      </c>
      <c r="BC915">
        <v>2</v>
      </c>
      <c r="BD915">
        <v>1</v>
      </c>
      <c r="BE915">
        <v>1</v>
      </c>
      <c r="BF915">
        <v>1</v>
      </c>
      <c r="BG915">
        <v>1</v>
      </c>
      <c r="BH915">
        <v>1</v>
      </c>
      <c r="BI915">
        <v>1</v>
      </c>
      <c r="BJ915">
        <v>1</v>
      </c>
      <c r="BK915">
        <v>1</v>
      </c>
      <c r="BL915">
        <v>1</v>
      </c>
      <c r="BM915">
        <v>1</v>
      </c>
      <c r="BN915">
        <v>1</v>
      </c>
      <c r="BO915">
        <v>2</v>
      </c>
      <c r="BP915">
        <v>1</v>
      </c>
      <c r="BQ915">
        <v>10</v>
      </c>
      <c r="BR915">
        <v>3</v>
      </c>
      <c r="BS915">
        <v>1</v>
      </c>
      <c r="BT915">
        <v>4</v>
      </c>
      <c r="BV915">
        <v>1</v>
      </c>
      <c r="BX915">
        <v>1</v>
      </c>
      <c r="BZ915">
        <v>0</v>
      </c>
      <c r="CB915">
        <v>1</v>
      </c>
      <c r="CD915">
        <v>1</v>
      </c>
      <c r="CJ915">
        <v>1</v>
      </c>
      <c r="CK915">
        <v>1</v>
      </c>
      <c r="CL915">
        <v>5</v>
      </c>
      <c r="CM915">
        <v>6</v>
      </c>
      <c r="CS915">
        <v>7</v>
      </c>
      <c r="CT915">
        <v>1</v>
      </c>
      <c r="CU915">
        <v>2</v>
      </c>
      <c r="CV915" t="s">
        <v>1188</v>
      </c>
      <c r="CW915">
        <v>597</v>
      </c>
      <c r="CX915">
        <v>9.9499999999999993</v>
      </c>
      <c r="CY915">
        <v>2</v>
      </c>
      <c r="CZ915">
        <v>1</v>
      </c>
      <c r="DA915" t="s">
        <v>3957</v>
      </c>
      <c r="DC915">
        <v>1</v>
      </c>
      <c r="DD915">
        <v>1</v>
      </c>
      <c r="DE915">
        <v>2</v>
      </c>
      <c r="DN915" t="s">
        <v>4264</v>
      </c>
      <c r="DO915" t="s">
        <v>4264</v>
      </c>
      <c r="DP915" t="s">
        <v>3178</v>
      </c>
      <c r="DQ915" t="s">
        <v>202</v>
      </c>
      <c r="DR915" t="s">
        <v>202</v>
      </c>
      <c r="DT915">
        <v>1</v>
      </c>
      <c r="DV915">
        <v>1</v>
      </c>
      <c r="DW915">
        <v>0</v>
      </c>
      <c r="DX915">
        <v>5</v>
      </c>
      <c r="DY915">
        <v>2</v>
      </c>
      <c r="DZ915">
        <v>1</v>
      </c>
      <c r="EA915">
        <v>15</v>
      </c>
      <c r="EB915">
        <f>IF(EA915&gt;=30,1,IF(EA915&gt;=20,2,IF(EA915&gt;=15,3,IF(EA915&gt;=10,4,IF(EA915&gt;=5,5,IF(EA915&gt;0,6,0))))))</f>
        <v>3</v>
      </c>
      <c r="EC915">
        <v>2</v>
      </c>
      <c r="EE915">
        <v>15</v>
      </c>
      <c r="EF915">
        <v>2</v>
      </c>
      <c r="EH915">
        <v>10</v>
      </c>
      <c r="EI915">
        <v>1</v>
      </c>
      <c r="EL915">
        <v>1</v>
      </c>
      <c r="EM915">
        <v>3</v>
      </c>
      <c r="EN915">
        <v>3</v>
      </c>
      <c r="EO915">
        <v>2</v>
      </c>
      <c r="EP915">
        <v>2</v>
      </c>
      <c r="EZ915">
        <v>2</v>
      </c>
      <c r="FE915">
        <v>1</v>
      </c>
      <c r="FG915">
        <v>0</v>
      </c>
      <c r="FH915" t="s">
        <v>3179</v>
      </c>
      <c r="FI915">
        <v>1</v>
      </c>
      <c r="FJ915" t="s">
        <v>204</v>
      </c>
      <c r="FK915">
        <v>15</v>
      </c>
      <c r="FL915">
        <v>12</v>
      </c>
      <c r="FM915">
        <v>12</v>
      </c>
      <c r="FN915">
        <v>15</v>
      </c>
      <c r="FO915" t="s">
        <v>2206</v>
      </c>
      <c r="FP915">
        <v>3.5</v>
      </c>
      <c r="FQ915" t="s">
        <v>3638</v>
      </c>
      <c r="FR915" t="s">
        <v>3189</v>
      </c>
      <c r="FS915">
        <v>0</v>
      </c>
      <c r="FT915">
        <v>0</v>
      </c>
      <c r="FU915" t="s">
        <v>2207</v>
      </c>
      <c r="FV915" t="s">
        <v>2207</v>
      </c>
      <c r="FW915">
        <v>1</v>
      </c>
      <c r="FX915">
        <v>0</v>
      </c>
      <c r="FY915">
        <v>1</v>
      </c>
      <c r="FZ915">
        <v>0</v>
      </c>
      <c r="GA915">
        <v>59048</v>
      </c>
      <c r="GB915">
        <v>201</v>
      </c>
      <c r="GC915">
        <v>293.7711443</v>
      </c>
      <c r="GD915" t="s">
        <v>2407</v>
      </c>
      <c r="GE915">
        <v>1</v>
      </c>
      <c r="HG915" t="s">
        <v>202</v>
      </c>
      <c r="HI915">
        <v>1</v>
      </c>
      <c r="HJ915">
        <v>1</v>
      </c>
    </row>
    <row r="916" spans="1:218" x14ac:dyDescent="0.3">
      <c r="A916">
        <v>809</v>
      </c>
      <c r="B916" t="s">
        <v>3202</v>
      </c>
      <c r="C916" t="s">
        <v>6080</v>
      </c>
      <c r="D916" t="s">
        <v>194</v>
      </c>
      <c r="E916">
        <v>1</v>
      </c>
      <c r="F916" t="s">
        <v>202</v>
      </c>
      <c r="H916">
        <v>1</v>
      </c>
      <c r="M916">
        <v>1</v>
      </c>
      <c r="N916">
        <v>1</v>
      </c>
      <c r="U916">
        <v>1</v>
      </c>
      <c r="W916">
        <v>1</v>
      </c>
      <c r="X916" t="s">
        <v>3174</v>
      </c>
      <c r="Y916">
        <v>1</v>
      </c>
      <c r="Z916">
        <v>1</v>
      </c>
      <c r="AA916">
        <v>2</v>
      </c>
      <c r="AD916" t="s">
        <v>202</v>
      </c>
      <c r="AE916">
        <v>1</v>
      </c>
      <c r="AF916">
        <v>2</v>
      </c>
      <c r="AG916">
        <v>2</v>
      </c>
      <c r="AH916">
        <v>2</v>
      </c>
      <c r="AI916">
        <v>2</v>
      </c>
      <c r="AJ916">
        <v>2</v>
      </c>
      <c r="AK916" t="s">
        <v>6081</v>
      </c>
      <c r="AL916">
        <v>1</v>
      </c>
      <c r="AM916">
        <v>1</v>
      </c>
      <c r="AN916">
        <v>2</v>
      </c>
      <c r="AO916">
        <v>2</v>
      </c>
      <c r="AP916">
        <v>2</v>
      </c>
      <c r="AQ916">
        <v>2</v>
      </c>
      <c r="AR916" t="s">
        <v>6082</v>
      </c>
      <c r="AS916">
        <v>2</v>
      </c>
      <c r="AT916">
        <v>2</v>
      </c>
      <c r="AU916">
        <v>2</v>
      </c>
      <c r="AV916">
        <v>2</v>
      </c>
      <c r="AW916">
        <v>6</v>
      </c>
      <c r="AX916">
        <v>7</v>
      </c>
      <c r="AY916">
        <v>3</v>
      </c>
      <c r="BE916">
        <v>1</v>
      </c>
      <c r="BF916">
        <v>1</v>
      </c>
      <c r="BG916">
        <v>1</v>
      </c>
      <c r="BH916">
        <v>1</v>
      </c>
      <c r="BI916">
        <v>1</v>
      </c>
      <c r="BJ916">
        <v>0</v>
      </c>
      <c r="BM916">
        <v>1</v>
      </c>
      <c r="BN916">
        <v>1</v>
      </c>
      <c r="BO916">
        <v>3</v>
      </c>
      <c r="BP916">
        <v>1</v>
      </c>
      <c r="BQ916">
        <v>4</v>
      </c>
      <c r="BR916">
        <v>4</v>
      </c>
      <c r="BS916">
        <v>1</v>
      </c>
      <c r="BT916">
        <v>5</v>
      </c>
      <c r="BV916">
        <v>3</v>
      </c>
      <c r="BX916">
        <v>0</v>
      </c>
      <c r="BZ916">
        <v>0</v>
      </c>
      <c r="CB916">
        <v>2</v>
      </c>
      <c r="CJ916">
        <v>2</v>
      </c>
      <c r="CK916">
        <v>2</v>
      </c>
      <c r="CL916">
        <v>4</v>
      </c>
      <c r="CM916">
        <v>6</v>
      </c>
      <c r="CS916">
        <v>4</v>
      </c>
      <c r="CT916">
        <v>2</v>
      </c>
      <c r="CU916">
        <v>1</v>
      </c>
      <c r="CV916" t="s">
        <v>5198</v>
      </c>
      <c r="CW916">
        <v>705</v>
      </c>
      <c r="CX916">
        <v>11.75</v>
      </c>
      <c r="CY916">
        <v>2</v>
      </c>
      <c r="CZ916">
        <v>1</v>
      </c>
      <c r="DA916" t="s">
        <v>473</v>
      </c>
      <c r="DC916">
        <v>1</v>
      </c>
      <c r="DD916">
        <v>1</v>
      </c>
      <c r="DE916">
        <v>15</v>
      </c>
      <c r="DN916" t="s">
        <v>4264</v>
      </c>
      <c r="DO916" t="s">
        <v>4264</v>
      </c>
      <c r="DP916" t="s">
        <v>3178</v>
      </c>
      <c r="DQ916" t="s">
        <v>202</v>
      </c>
      <c r="DR916" t="s">
        <v>202</v>
      </c>
      <c r="DT916">
        <v>1</v>
      </c>
      <c r="DV916">
        <v>1</v>
      </c>
      <c r="DW916">
        <v>0</v>
      </c>
      <c r="DX916">
        <v>2</v>
      </c>
      <c r="DY916">
        <v>2</v>
      </c>
      <c r="DZ916">
        <v>1</v>
      </c>
      <c r="EA916">
        <v>12</v>
      </c>
      <c r="EB916">
        <f>IF(EA916&gt;=30,1,IF(EA916&gt;=20,2,IF(EA916&gt;=15,3,IF(EA916&gt;=10,4,IF(EA916&gt;=5,5,IF(EA916&gt;0,6,0))))))</f>
        <v>4</v>
      </c>
      <c r="EC916">
        <v>2</v>
      </c>
      <c r="EE916">
        <v>12</v>
      </c>
      <c r="EF916">
        <v>2</v>
      </c>
      <c r="EH916">
        <v>12</v>
      </c>
      <c r="EI916">
        <v>1</v>
      </c>
      <c r="EL916">
        <v>3</v>
      </c>
      <c r="EM916">
        <v>2</v>
      </c>
      <c r="EN916">
        <v>1</v>
      </c>
      <c r="EO916">
        <v>1</v>
      </c>
      <c r="EP916">
        <v>2</v>
      </c>
      <c r="EZ916">
        <v>1</v>
      </c>
      <c r="FA916">
        <v>1</v>
      </c>
      <c r="FD916">
        <v>1</v>
      </c>
      <c r="FG916">
        <v>0</v>
      </c>
      <c r="FH916" t="s">
        <v>3179</v>
      </c>
      <c r="FI916">
        <v>1</v>
      </c>
      <c r="FJ916" t="s">
        <v>204</v>
      </c>
      <c r="FK916">
        <v>12</v>
      </c>
      <c r="FL916">
        <v>12</v>
      </c>
      <c r="FM916">
        <v>12</v>
      </c>
      <c r="FN916">
        <v>12</v>
      </c>
      <c r="FO916" t="s">
        <v>2220</v>
      </c>
      <c r="FP916">
        <v>1.5</v>
      </c>
      <c r="FQ916" t="s">
        <v>3180</v>
      </c>
      <c r="FR916" t="s">
        <v>3196</v>
      </c>
      <c r="FS916">
        <v>1</v>
      </c>
      <c r="FT916">
        <v>0</v>
      </c>
      <c r="FU916" t="s">
        <v>2207</v>
      </c>
      <c r="FV916" t="s">
        <v>2207</v>
      </c>
      <c r="FW916">
        <v>0</v>
      </c>
      <c r="FX916">
        <v>1</v>
      </c>
      <c r="FY916">
        <v>0</v>
      </c>
      <c r="FZ916">
        <v>0</v>
      </c>
      <c r="GA916">
        <v>20830</v>
      </c>
      <c r="GB916">
        <v>83</v>
      </c>
      <c r="GC916">
        <v>250.9638554</v>
      </c>
      <c r="GD916" t="s">
        <v>2407</v>
      </c>
      <c r="GE916">
        <v>1</v>
      </c>
      <c r="HG916" t="s">
        <v>202</v>
      </c>
      <c r="HJ916">
        <v>0</v>
      </c>
    </row>
    <row r="917" spans="1:218" x14ac:dyDescent="0.3">
      <c r="A917">
        <v>812</v>
      </c>
      <c r="B917" t="s">
        <v>3225</v>
      </c>
      <c r="C917" t="s">
        <v>6083</v>
      </c>
      <c r="D917" t="s">
        <v>212</v>
      </c>
      <c r="E917">
        <v>1</v>
      </c>
      <c r="F917" t="s">
        <v>202</v>
      </c>
      <c r="H917">
        <v>1</v>
      </c>
      <c r="M917">
        <v>1</v>
      </c>
      <c r="N917">
        <v>1</v>
      </c>
      <c r="U917">
        <v>1</v>
      </c>
      <c r="W917">
        <v>1</v>
      </c>
      <c r="X917" t="s">
        <v>3174</v>
      </c>
      <c r="Y917">
        <v>1</v>
      </c>
      <c r="Z917">
        <v>1</v>
      </c>
      <c r="AA917">
        <v>1</v>
      </c>
      <c r="AD917" t="s">
        <v>202</v>
      </c>
      <c r="AE917">
        <v>1</v>
      </c>
      <c r="AF917">
        <v>1</v>
      </c>
      <c r="AG917">
        <v>1</v>
      </c>
      <c r="AH917">
        <v>2</v>
      </c>
      <c r="AI917">
        <v>2</v>
      </c>
      <c r="AJ917">
        <v>2</v>
      </c>
      <c r="AK917" t="s">
        <v>6084</v>
      </c>
      <c r="AL917">
        <v>1</v>
      </c>
      <c r="AM917">
        <v>2</v>
      </c>
      <c r="AN917">
        <v>2</v>
      </c>
      <c r="AO917">
        <v>2</v>
      </c>
      <c r="AP917">
        <v>2</v>
      </c>
      <c r="AQ917">
        <v>1</v>
      </c>
      <c r="AR917" t="s">
        <v>6085</v>
      </c>
      <c r="AS917">
        <v>2</v>
      </c>
      <c r="AT917">
        <v>1</v>
      </c>
      <c r="AU917">
        <v>2</v>
      </c>
      <c r="AV917">
        <v>1</v>
      </c>
      <c r="AW917">
        <v>6</v>
      </c>
      <c r="AX917">
        <v>1</v>
      </c>
      <c r="AY917">
        <v>1</v>
      </c>
      <c r="BE917">
        <v>1</v>
      </c>
      <c r="BF917">
        <v>1</v>
      </c>
      <c r="BG917">
        <v>1</v>
      </c>
      <c r="BH917">
        <v>1</v>
      </c>
      <c r="BI917">
        <v>1</v>
      </c>
      <c r="BJ917">
        <v>1</v>
      </c>
      <c r="BK917">
        <v>1</v>
      </c>
      <c r="BL917">
        <v>1</v>
      </c>
      <c r="BM917">
        <v>1</v>
      </c>
      <c r="BN917">
        <v>1</v>
      </c>
      <c r="BO917">
        <v>4</v>
      </c>
      <c r="BP917">
        <v>1</v>
      </c>
      <c r="BQ917">
        <v>1</v>
      </c>
      <c r="BR917">
        <v>6</v>
      </c>
      <c r="BS917">
        <v>1</v>
      </c>
      <c r="BT917">
        <v>4</v>
      </c>
      <c r="BV917">
        <v>1</v>
      </c>
      <c r="BX917">
        <v>2</v>
      </c>
      <c r="BZ917">
        <v>0</v>
      </c>
      <c r="CB917">
        <v>0</v>
      </c>
      <c r="CD917">
        <v>1</v>
      </c>
      <c r="CJ917">
        <v>1</v>
      </c>
      <c r="CK917">
        <v>2</v>
      </c>
      <c r="CL917">
        <v>7</v>
      </c>
      <c r="CM917">
        <v>1</v>
      </c>
      <c r="CR917">
        <v>2</v>
      </c>
      <c r="CS917">
        <v>-98</v>
      </c>
      <c r="CT917">
        <v>1</v>
      </c>
      <c r="CU917">
        <v>2</v>
      </c>
      <c r="CV917" t="s">
        <v>586</v>
      </c>
      <c r="CW917">
        <v>616</v>
      </c>
      <c r="CX917">
        <v>10.27</v>
      </c>
      <c r="CY917">
        <v>2</v>
      </c>
      <c r="CZ917">
        <v>1</v>
      </c>
      <c r="DA917" t="s">
        <v>4053</v>
      </c>
      <c r="DC917">
        <v>1</v>
      </c>
      <c r="DD917">
        <v>1</v>
      </c>
      <c r="DE917">
        <v>3</v>
      </c>
      <c r="DN917" t="s">
        <v>4423</v>
      </c>
      <c r="DO917" t="s">
        <v>4423</v>
      </c>
      <c r="DP917" t="s">
        <v>3178</v>
      </c>
      <c r="DQ917" t="s">
        <v>202</v>
      </c>
      <c r="DR917" t="s">
        <v>202</v>
      </c>
      <c r="DT917">
        <v>1</v>
      </c>
      <c r="DV917">
        <v>1</v>
      </c>
      <c r="DW917">
        <v>0</v>
      </c>
      <c r="DX917">
        <v>1</v>
      </c>
      <c r="DY917">
        <v>2</v>
      </c>
      <c r="DZ917">
        <v>1</v>
      </c>
      <c r="EA917">
        <v>5</v>
      </c>
      <c r="EB917">
        <f>IF(EA917&gt;=30,1,IF(EA917&gt;=20,2,IF(EA917&gt;=15,3,IF(EA917&gt;=10,4,IF(EA917&gt;=5,5,IF(EA917&gt;0,6,0))))))</f>
        <v>5</v>
      </c>
      <c r="EC917">
        <v>2</v>
      </c>
      <c r="EE917">
        <v>5</v>
      </c>
      <c r="EF917">
        <v>2</v>
      </c>
      <c r="EH917">
        <v>2</v>
      </c>
      <c r="EI917">
        <v>1</v>
      </c>
      <c r="EL917">
        <v>1</v>
      </c>
      <c r="EM917">
        <v>3</v>
      </c>
      <c r="EN917">
        <v>2</v>
      </c>
      <c r="EO917">
        <v>2</v>
      </c>
      <c r="EP917">
        <v>2</v>
      </c>
      <c r="EZ917">
        <v>1</v>
      </c>
      <c r="FA917">
        <v>-97</v>
      </c>
      <c r="FD917">
        <v>3</v>
      </c>
      <c r="FG917">
        <v>0</v>
      </c>
      <c r="FH917" t="s">
        <v>3179</v>
      </c>
      <c r="FI917">
        <v>1</v>
      </c>
      <c r="FJ917" t="s">
        <v>204</v>
      </c>
      <c r="FK917">
        <v>5</v>
      </c>
      <c r="FL917">
        <v>12</v>
      </c>
      <c r="FM917">
        <v>12</v>
      </c>
      <c r="FN917">
        <v>5</v>
      </c>
      <c r="FO917" t="s">
        <v>2206</v>
      </c>
      <c r="FP917">
        <v>3.5</v>
      </c>
      <c r="FQ917" t="s">
        <v>3287</v>
      </c>
      <c r="FR917" t="s">
        <v>3189</v>
      </c>
      <c r="FS917">
        <v>0</v>
      </c>
      <c r="FT917">
        <v>0</v>
      </c>
      <c r="FU917" t="s">
        <v>2207</v>
      </c>
      <c r="FV917" t="s">
        <v>2207</v>
      </c>
      <c r="FW917">
        <v>0</v>
      </c>
      <c r="FX917">
        <v>1</v>
      </c>
      <c r="FY917">
        <v>0</v>
      </c>
      <c r="FZ917">
        <v>0</v>
      </c>
      <c r="GA917">
        <v>39021</v>
      </c>
      <c r="GB917">
        <v>133</v>
      </c>
      <c r="GC917">
        <v>293.3909774</v>
      </c>
      <c r="GD917" t="s">
        <v>2407</v>
      </c>
      <c r="GE917">
        <v>1</v>
      </c>
      <c r="HG917" t="s">
        <v>202</v>
      </c>
      <c r="HJ917">
        <v>0</v>
      </c>
    </row>
    <row r="918" spans="1:218" x14ac:dyDescent="0.3">
      <c r="A918">
        <v>824</v>
      </c>
      <c r="B918" t="s">
        <v>3264</v>
      </c>
      <c r="C918" t="s">
        <v>6086</v>
      </c>
      <c r="D918" t="s">
        <v>194</v>
      </c>
      <c r="E918">
        <v>1</v>
      </c>
      <c r="F918" t="s">
        <v>202</v>
      </c>
      <c r="H918">
        <v>1</v>
      </c>
      <c r="M918">
        <v>1</v>
      </c>
      <c r="N918">
        <v>1</v>
      </c>
      <c r="U918">
        <v>1</v>
      </c>
      <c r="W918">
        <v>1</v>
      </c>
      <c r="X918" t="s">
        <v>3174</v>
      </c>
      <c r="Y918">
        <v>1</v>
      </c>
      <c r="Z918">
        <v>1</v>
      </c>
      <c r="AA918">
        <v>2</v>
      </c>
      <c r="AD918" t="s">
        <v>202</v>
      </c>
      <c r="AE918">
        <v>1</v>
      </c>
      <c r="AF918">
        <v>1</v>
      </c>
      <c r="AG918">
        <v>1</v>
      </c>
      <c r="AH918">
        <v>2</v>
      </c>
      <c r="AI918">
        <v>1</v>
      </c>
      <c r="AJ918">
        <v>1</v>
      </c>
      <c r="AK918" t="s">
        <v>6087</v>
      </c>
      <c r="AL918">
        <v>1</v>
      </c>
      <c r="AM918">
        <v>2</v>
      </c>
      <c r="AN918">
        <v>1</v>
      </c>
      <c r="AO918">
        <v>2</v>
      </c>
      <c r="AP918">
        <v>2</v>
      </c>
      <c r="AQ918">
        <v>1</v>
      </c>
      <c r="AR918" t="s">
        <v>6088</v>
      </c>
      <c r="AS918">
        <v>1</v>
      </c>
      <c r="AT918">
        <v>1</v>
      </c>
      <c r="AU918">
        <v>1</v>
      </c>
      <c r="AV918">
        <v>2</v>
      </c>
      <c r="AW918">
        <v>7</v>
      </c>
      <c r="AX918">
        <v>1</v>
      </c>
      <c r="AY918">
        <v>4</v>
      </c>
      <c r="BE918">
        <v>1</v>
      </c>
      <c r="BF918">
        <v>2</v>
      </c>
      <c r="BG918">
        <v>1</v>
      </c>
      <c r="BH918">
        <v>2</v>
      </c>
      <c r="BI918">
        <v>1</v>
      </c>
      <c r="BJ918">
        <v>0</v>
      </c>
      <c r="BM918">
        <v>1</v>
      </c>
      <c r="BN918">
        <v>1</v>
      </c>
      <c r="BO918">
        <v>5</v>
      </c>
      <c r="BP918">
        <v>1</v>
      </c>
      <c r="BQ918">
        <v>6</v>
      </c>
      <c r="BR918">
        <v>6</v>
      </c>
      <c r="BS918">
        <v>1</v>
      </c>
      <c r="BT918">
        <v>3</v>
      </c>
      <c r="BV918">
        <v>1</v>
      </c>
      <c r="BX918">
        <v>0</v>
      </c>
      <c r="BZ918">
        <v>0</v>
      </c>
      <c r="CB918">
        <v>0</v>
      </c>
      <c r="CD918">
        <v>2</v>
      </c>
      <c r="CJ918">
        <v>1</v>
      </c>
      <c r="CK918">
        <v>2</v>
      </c>
      <c r="CL918">
        <v>8</v>
      </c>
      <c r="CM918">
        <v>1</v>
      </c>
      <c r="CR918">
        <v>2</v>
      </c>
      <c r="CS918">
        <v>9</v>
      </c>
      <c r="CT918">
        <v>1</v>
      </c>
      <c r="CU918">
        <v>2</v>
      </c>
      <c r="CV918" t="s">
        <v>2874</v>
      </c>
      <c r="CW918">
        <v>727</v>
      </c>
      <c r="CX918">
        <v>12.12</v>
      </c>
      <c r="CY918">
        <v>2</v>
      </c>
      <c r="CZ918">
        <v>1</v>
      </c>
      <c r="DA918" t="s">
        <v>548</v>
      </c>
      <c r="DC918">
        <v>1</v>
      </c>
      <c r="DD918">
        <v>1</v>
      </c>
      <c r="DE918">
        <v>16</v>
      </c>
      <c r="DN918" t="s">
        <v>4423</v>
      </c>
      <c r="DO918" t="s">
        <v>4423</v>
      </c>
      <c r="DP918" t="s">
        <v>3178</v>
      </c>
      <c r="DQ918" t="s">
        <v>202</v>
      </c>
      <c r="DR918" t="s">
        <v>202</v>
      </c>
      <c r="DT918">
        <v>1</v>
      </c>
      <c r="DV918">
        <v>1</v>
      </c>
      <c r="DW918">
        <v>0</v>
      </c>
      <c r="DX918">
        <v>2</v>
      </c>
      <c r="DY918">
        <v>2</v>
      </c>
      <c r="DZ918">
        <v>1</v>
      </c>
      <c r="EA918">
        <v>15</v>
      </c>
      <c r="EB918">
        <f>IF(EA918&gt;=30,1,IF(EA918&gt;=20,2,IF(EA918&gt;=15,3,IF(EA918&gt;=10,4,IF(EA918&gt;=5,5,IF(EA918&gt;0,6,0))))))</f>
        <v>3</v>
      </c>
      <c r="EC918">
        <v>2</v>
      </c>
      <c r="EE918">
        <v>15</v>
      </c>
      <c r="EF918">
        <v>2</v>
      </c>
      <c r="EH918">
        <v>5</v>
      </c>
      <c r="EI918">
        <v>1</v>
      </c>
      <c r="EL918">
        <v>2</v>
      </c>
      <c r="EM918">
        <v>1</v>
      </c>
      <c r="EN918">
        <v>2</v>
      </c>
      <c r="EO918">
        <v>2</v>
      </c>
      <c r="EP918">
        <v>1</v>
      </c>
      <c r="EQ918">
        <v>2</v>
      </c>
      <c r="ER918">
        <v>2</v>
      </c>
      <c r="ES918">
        <v>-97</v>
      </c>
      <c r="EU918">
        <v>-97</v>
      </c>
      <c r="EV918">
        <v>5</v>
      </c>
      <c r="EW918">
        <v>2</v>
      </c>
      <c r="EX918">
        <v>1</v>
      </c>
      <c r="EY918">
        <v>2</v>
      </c>
      <c r="EZ918">
        <v>1</v>
      </c>
      <c r="FA918">
        <v>2</v>
      </c>
      <c r="FB918">
        <v>1</v>
      </c>
      <c r="FC918">
        <v>3</v>
      </c>
      <c r="FD918">
        <v>3</v>
      </c>
      <c r="FG918">
        <v>0</v>
      </c>
      <c r="FH918" t="s">
        <v>3179</v>
      </c>
      <c r="FI918">
        <v>1</v>
      </c>
      <c r="FJ918" t="s">
        <v>204</v>
      </c>
      <c r="FK918">
        <v>15</v>
      </c>
      <c r="FL918">
        <v>12</v>
      </c>
      <c r="FM918">
        <v>12</v>
      </c>
      <c r="FN918">
        <v>15</v>
      </c>
      <c r="FO918" t="s">
        <v>2212</v>
      </c>
      <c r="FP918">
        <v>0.5</v>
      </c>
      <c r="FQ918" t="s">
        <v>3287</v>
      </c>
      <c r="FR918" t="s">
        <v>3189</v>
      </c>
      <c r="FS918">
        <v>0</v>
      </c>
      <c r="FT918">
        <v>1</v>
      </c>
      <c r="FU918" t="s">
        <v>2213</v>
      </c>
      <c r="FV918" t="s">
        <v>4754</v>
      </c>
      <c r="FW918">
        <v>0</v>
      </c>
      <c r="FX918">
        <v>1</v>
      </c>
      <c r="FY918">
        <v>0</v>
      </c>
      <c r="FZ918">
        <v>0</v>
      </c>
      <c r="GA918">
        <v>14027</v>
      </c>
      <c r="GB918">
        <v>56</v>
      </c>
      <c r="GC918">
        <v>250.48214290000001</v>
      </c>
      <c r="GD918" t="s">
        <v>2407</v>
      </c>
      <c r="GE918">
        <v>1</v>
      </c>
      <c r="HG918" t="s">
        <v>202</v>
      </c>
      <c r="HJ918">
        <v>0</v>
      </c>
    </row>
    <row r="919" spans="1:218" x14ac:dyDescent="0.3">
      <c r="A919">
        <v>826</v>
      </c>
      <c r="B919" t="s">
        <v>3183</v>
      </c>
      <c r="C919" t="s">
        <v>6089</v>
      </c>
      <c r="D919" t="s">
        <v>212</v>
      </c>
      <c r="E919">
        <v>1</v>
      </c>
      <c r="F919" t="s">
        <v>202</v>
      </c>
      <c r="H919">
        <v>2</v>
      </c>
      <c r="I919">
        <v>1</v>
      </c>
      <c r="M919">
        <v>1</v>
      </c>
      <c r="N919">
        <v>1</v>
      </c>
      <c r="U919">
        <v>1</v>
      </c>
      <c r="W919">
        <v>3</v>
      </c>
      <c r="X919" t="s">
        <v>3174</v>
      </c>
      <c r="Y919">
        <v>1</v>
      </c>
      <c r="Z919">
        <v>1</v>
      </c>
      <c r="AA919">
        <v>2</v>
      </c>
      <c r="AD919" t="s">
        <v>202</v>
      </c>
      <c r="AE919">
        <v>1</v>
      </c>
      <c r="AF919">
        <v>2</v>
      </c>
      <c r="AG919">
        <v>2</v>
      </c>
      <c r="AH919">
        <v>2</v>
      </c>
      <c r="AI919">
        <v>2</v>
      </c>
      <c r="AJ919">
        <v>2</v>
      </c>
      <c r="AK919" t="s">
        <v>6090</v>
      </c>
      <c r="AL919">
        <v>2</v>
      </c>
      <c r="AM919">
        <v>2</v>
      </c>
      <c r="AN919">
        <v>1</v>
      </c>
      <c r="AO919">
        <v>2</v>
      </c>
      <c r="AP919">
        <v>2</v>
      </c>
      <c r="AQ919">
        <v>2</v>
      </c>
      <c r="AR919" t="s">
        <v>6091</v>
      </c>
      <c r="AS919">
        <v>1</v>
      </c>
      <c r="AT919">
        <v>-97</v>
      </c>
      <c r="AU919">
        <v>1</v>
      </c>
      <c r="AV919">
        <v>2</v>
      </c>
      <c r="AW919">
        <v>1</v>
      </c>
      <c r="AX919">
        <v>1</v>
      </c>
      <c r="AY919">
        <v>3</v>
      </c>
      <c r="BE919">
        <v>1</v>
      </c>
      <c r="BF919">
        <v>1</v>
      </c>
      <c r="BG919">
        <v>1</v>
      </c>
      <c r="BH919">
        <v>1</v>
      </c>
      <c r="BI919">
        <v>1</v>
      </c>
      <c r="BJ919">
        <v>1</v>
      </c>
      <c r="BK919">
        <v>1</v>
      </c>
      <c r="BL919">
        <v>1</v>
      </c>
      <c r="BM919">
        <v>2</v>
      </c>
      <c r="BN919">
        <v>1</v>
      </c>
      <c r="BO919">
        <v>1</v>
      </c>
      <c r="BP919">
        <v>1</v>
      </c>
      <c r="BQ919">
        <v>5</v>
      </c>
      <c r="BR919">
        <v>-97</v>
      </c>
      <c r="BS919">
        <v>1</v>
      </c>
      <c r="BT919">
        <v>2</v>
      </c>
      <c r="BV919">
        <v>1</v>
      </c>
      <c r="BX919">
        <v>0</v>
      </c>
      <c r="BZ919">
        <v>0</v>
      </c>
      <c r="CB919">
        <v>1</v>
      </c>
      <c r="CJ919">
        <v>2</v>
      </c>
      <c r="CK919">
        <v>2</v>
      </c>
      <c r="CL919">
        <v>4</v>
      </c>
      <c r="CM919">
        <v>2</v>
      </c>
      <c r="CR919">
        <v>2</v>
      </c>
      <c r="CS919">
        <v>1</v>
      </c>
      <c r="CT919">
        <v>1</v>
      </c>
      <c r="CU919">
        <v>2</v>
      </c>
      <c r="CV919" t="s">
        <v>6092</v>
      </c>
      <c r="CW919">
        <v>1045</v>
      </c>
      <c r="CX919">
        <v>17.420000000000002</v>
      </c>
      <c r="CY919">
        <v>2</v>
      </c>
      <c r="CZ919">
        <v>1</v>
      </c>
      <c r="DA919" t="s">
        <v>945</v>
      </c>
      <c r="DC919">
        <v>1</v>
      </c>
      <c r="DD919">
        <v>1</v>
      </c>
      <c r="DE919">
        <v>4</v>
      </c>
      <c r="DN919" t="s">
        <v>4423</v>
      </c>
      <c r="DO919" t="s">
        <v>4423</v>
      </c>
      <c r="DP919" t="s">
        <v>3178</v>
      </c>
      <c r="DQ919" t="s">
        <v>202</v>
      </c>
      <c r="DR919" t="s">
        <v>202</v>
      </c>
      <c r="DT919">
        <v>1</v>
      </c>
      <c r="DV919">
        <v>1</v>
      </c>
      <c r="DW919">
        <v>0</v>
      </c>
      <c r="DX919">
        <v>2</v>
      </c>
      <c r="DY919">
        <v>2</v>
      </c>
      <c r="DZ919">
        <v>-97</v>
      </c>
      <c r="EB919">
        <v>5</v>
      </c>
      <c r="EC919">
        <v>2</v>
      </c>
      <c r="EE919">
        <v>4</v>
      </c>
      <c r="EF919">
        <v>2</v>
      </c>
      <c r="EH919">
        <v>4</v>
      </c>
      <c r="EI919">
        <v>1</v>
      </c>
      <c r="EL919">
        <v>2</v>
      </c>
      <c r="EM919">
        <v>2</v>
      </c>
      <c r="EN919">
        <v>1</v>
      </c>
      <c r="EO919">
        <v>1</v>
      </c>
      <c r="EP919">
        <v>2</v>
      </c>
      <c r="EZ919">
        <v>1</v>
      </c>
      <c r="FA919">
        <v>2</v>
      </c>
      <c r="FB919">
        <v>1</v>
      </c>
      <c r="FC919">
        <v>1</v>
      </c>
      <c r="FD919">
        <v>1</v>
      </c>
      <c r="FG919">
        <v>0</v>
      </c>
      <c r="FH919" t="s">
        <v>3179</v>
      </c>
      <c r="FI919">
        <v>1</v>
      </c>
      <c r="FJ919" t="s">
        <v>204</v>
      </c>
      <c r="FK919">
        <v>4</v>
      </c>
      <c r="FL919">
        <v>12</v>
      </c>
      <c r="FM919">
        <v>12</v>
      </c>
      <c r="FN919">
        <v>7.5</v>
      </c>
      <c r="FO919" t="s">
        <v>2212</v>
      </c>
      <c r="FP919">
        <v>1.5</v>
      </c>
      <c r="FQ919" t="s">
        <v>3180</v>
      </c>
      <c r="FR919" t="s">
        <v>3196</v>
      </c>
      <c r="FS919">
        <v>1</v>
      </c>
      <c r="FT919">
        <v>0</v>
      </c>
      <c r="FU919" t="s">
        <v>2207</v>
      </c>
      <c r="FV919" t="s">
        <v>2207</v>
      </c>
      <c r="FW919">
        <v>0</v>
      </c>
      <c r="FX919">
        <v>1</v>
      </c>
      <c r="FY919">
        <v>0</v>
      </c>
      <c r="FZ919">
        <v>0</v>
      </c>
      <c r="GA919">
        <v>37408</v>
      </c>
      <c r="GB919">
        <v>127</v>
      </c>
      <c r="GC919">
        <v>294.55118110000001</v>
      </c>
      <c r="GD919" t="s">
        <v>2407</v>
      </c>
      <c r="GE919">
        <v>1</v>
      </c>
      <c r="HG919" t="s">
        <v>202</v>
      </c>
      <c r="HJ919">
        <v>0</v>
      </c>
    </row>
    <row r="920" spans="1:218" x14ac:dyDescent="0.3">
      <c r="A920">
        <v>827</v>
      </c>
      <c r="B920" t="s">
        <v>3190</v>
      </c>
      <c r="C920" t="s">
        <v>6093</v>
      </c>
      <c r="D920" t="s">
        <v>265</v>
      </c>
      <c r="E920">
        <v>1</v>
      </c>
      <c r="F920" t="s">
        <v>202</v>
      </c>
      <c r="H920">
        <v>1</v>
      </c>
      <c r="M920">
        <v>1</v>
      </c>
      <c r="N920">
        <v>1</v>
      </c>
      <c r="U920">
        <v>1</v>
      </c>
      <c r="W920">
        <v>1</v>
      </c>
      <c r="X920" t="s">
        <v>3174</v>
      </c>
      <c r="Y920">
        <v>1</v>
      </c>
      <c r="Z920">
        <v>1</v>
      </c>
      <c r="AA920">
        <v>8</v>
      </c>
      <c r="AD920" t="s">
        <v>202</v>
      </c>
      <c r="AE920">
        <v>1</v>
      </c>
      <c r="AF920">
        <v>1</v>
      </c>
      <c r="AG920">
        <v>1</v>
      </c>
      <c r="AH920">
        <v>1</v>
      </c>
      <c r="AI920">
        <v>1</v>
      </c>
      <c r="AJ920">
        <v>2</v>
      </c>
      <c r="AK920" t="s">
        <v>6094</v>
      </c>
      <c r="AL920">
        <v>1</v>
      </c>
      <c r="AM920">
        <v>2</v>
      </c>
      <c r="AN920">
        <v>1</v>
      </c>
      <c r="AO920">
        <v>2</v>
      </c>
      <c r="AP920">
        <v>2</v>
      </c>
      <c r="AQ920">
        <v>1</v>
      </c>
      <c r="AR920" t="s">
        <v>6095</v>
      </c>
      <c r="AS920">
        <v>1</v>
      </c>
      <c r="AT920">
        <v>1</v>
      </c>
      <c r="AU920">
        <v>1</v>
      </c>
      <c r="AV920">
        <v>2</v>
      </c>
      <c r="AW920">
        <v>5</v>
      </c>
      <c r="AX920">
        <v>2</v>
      </c>
      <c r="AY920">
        <v>4</v>
      </c>
      <c r="AZ920">
        <v>5</v>
      </c>
      <c r="BE920">
        <v>1</v>
      </c>
      <c r="BF920">
        <v>2</v>
      </c>
      <c r="BG920">
        <v>1</v>
      </c>
      <c r="BH920">
        <v>2</v>
      </c>
      <c r="BI920">
        <v>1</v>
      </c>
      <c r="BJ920">
        <v>0</v>
      </c>
      <c r="BM920">
        <v>1</v>
      </c>
      <c r="BN920">
        <v>1</v>
      </c>
      <c r="BO920">
        <v>4</v>
      </c>
      <c r="BP920">
        <v>1</v>
      </c>
      <c r="BQ920">
        <v>17</v>
      </c>
      <c r="BR920">
        <v>2</v>
      </c>
      <c r="BS920">
        <v>1</v>
      </c>
      <c r="BT920">
        <v>2</v>
      </c>
      <c r="BV920">
        <v>0</v>
      </c>
      <c r="BX920">
        <v>0</v>
      </c>
      <c r="BZ920">
        <v>0</v>
      </c>
      <c r="CB920">
        <v>0</v>
      </c>
      <c r="CD920">
        <v>2</v>
      </c>
      <c r="CJ920">
        <v>1</v>
      </c>
      <c r="CK920">
        <v>1</v>
      </c>
      <c r="CL920">
        <v>5</v>
      </c>
      <c r="CM920">
        <v>1</v>
      </c>
      <c r="CR920">
        <v>2</v>
      </c>
      <c r="CS920">
        <v>9</v>
      </c>
      <c r="CT920">
        <v>1</v>
      </c>
      <c r="CU920">
        <v>1</v>
      </c>
      <c r="CV920" t="s">
        <v>417</v>
      </c>
      <c r="CW920">
        <v>833</v>
      </c>
      <c r="CX920">
        <v>13.88</v>
      </c>
      <c r="CY920">
        <v>2</v>
      </c>
      <c r="CZ920">
        <v>1</v>
      </c>
      <c r="DA920" t="s">
        <v>500</v>
      </c>
      <c r="DC920">
        <v>1</v>
      </c>
      <c r="DD920">
        <v>1</v>
      </c>
      <c r="DE920">
        <v>29</v>
      </c>
      <c r="DN920" t="s">
        <v>4423</v>
      </c>
      <c r="DO920" t="s">
        <v>4423</v>
      </c>
      <c r="DP920" t="s">
        <v>3178</v>
      </c>
      <c r="DQ920" t="s">
        <v>202</v>
      </c>
      <c r="DR920" t="s">
        <v>202</v>
      </c>
      <c r="DT920">
        <v>1</v>
      </c>
      <c r="DV920">
        <v>1</v>
      </c>
      <c r="DW920">
        <v>0</v>
      </c>
      <c r="DX920">
        <v>8</v>
      </c>
      <c r="DY920">
        <v>2</v>
      </c>
      <c r="DZ920">
        <v>1</v>
      </c>
      <c r="EA920">
        <v>10</v>
      </c>
      <c r="EB920">
        <f>IF(EA920&gt;=30,1,IF(EA920&gt;=20,2,IF(EA920&gt;=15,3,IF(EA920&gt;=10,4,IF(EA920&gt;=5,5,IF(EA920&gt;0,6,0))))))</f>
        <v>4</v>
      </c>
      <c r="EC920">
        <v>1</v>
      </c>
      <c r="ED920">
        <v>5</v>
      </c>
      <c r="EF920">
        <v>1</v>
      </c>
      <c r="EG920">
        <v>10</v>
      </c>
      <c r="EI920">
        <v>1</v>
      </c>
      <c r="EL920">
        <v>2</v>
      </c>
      <c r="EM920">
        <v>2</v>
      </c>
      <c r="EN920">
        <v>2</v>
      </c>
      <c r="EO920">
        <v>2</v>
      </c>
      <c r="EP920">
        <v>1</v>
      </c>
      <c r="EQ920">
        <v>2</v>
      </c>
      <c r="ER920">
        <v>2</v>
      </c>
      <c r="ES920">
        <v>1</v>
      </c>
      <c r="ET920">
        <v>5</v>
      </c>
      <c r="EU920">
        <f>IF(ET920&gt;=30,1,IF(ET920&gt;=20,2,IF(ET920&gt;=15,3,IF(ET920&gt;=10,4,IF(ET920&gt;=5,5,IF(ET920&gt;0,6,0))))))</f>
        <v>5</v>
      </c>
      <c r="EV920">
        <v>-97</v>
      </c>
      <c r="EX920">
        <v>2</v>
      </c>
      <c r="EY920">
        <v>1</v>
      </c>
      <c r="EZ920">
        <v>1</v>
      </c>
      <c r="FA920">
        <v>1</v>
      </c>
      <c r="FD920">
        <v>1</v>
      </c>
      <c r="FG920">
        <v>0</v>
      </c>
      <c r="FH920" t="s">
        <v>3179</v>
      </c>
      <c r="FI920">
        <v>1</v>
      </c>
      <c r="FJ920" t="s">
        <v>204</v>
      </c>
      <c r="FK920">
        <v>0.4166667</v>
      </c>
      <c r="FL920">
        <v>5</v>
      </c>
      <c r="FM920">
        <v>5</v>
      </c>
      <c r="FN920">
        <v>10</v>
      </c>
      <c r="FO920" t="s">
        <v>2212</v>
      </c>
      <c r="FP920">
        <v>1.5</v>
      </c>
      <c r="FQ920" t="s">
        <v>3287</v>
      </c>
      <c r="FR920" t="s">
        <v>3189</v>
      </c>
      <c r="FS920">
        <v>0</v>
      </c>
      <c r="FT920">
        <v>1</v>
      </c>
      <c r="FU920" t="s">
        <v>2213</v>
      </c>
      <c r="FV920" t="s">
        <v>4754</v>
      </c>
      <c r="FW920">
        <v>0</v>
      </c>
      <c r="FX920">
        <v>1</v>
      </c>
      <c r="FY920">
        <v>0</v>
      </c>
      <c r="FZ920">
        <v>0</v>
      </c>
      <c r="GA920">
        <v>15709</v>
      </c>
      <c r="GB920">
        <v>72</v>
      </c>
      <c r="GC920">
        <v>218.18055559999999</v>
      </c>
      <c r="GD920" t="s">
        <v>2407</v>
      </c>
      <c r="GE920">
        <v>1</v>
      </c>
      <c r="HG920" t="s">
        <v>202</v>
      </c>
      <c r="HJ920">
        <v>0</v>
      </c>
    </row>
    <row r="921" spans="1:218" x14ac:dyDescent="0.3">
      <c r="A921">
        <v>308</v>
      </c>
      <c r="B921" t="s">
        <v>3183</v>
      </c>
      <c r="C921" t="s">
        <v>3659</v>
      </c>
      <c r="D921" t="s">
        <v>212</v>
      </c>
      <c r="E921">
        <v>1</v>
      </c>
      <c r="F921" t="s">
        <v>202</v>
      </c>
      <c r="H921">
        <v>1</v>
      </c>
      <c r="M921">
        <v>1</v>
      </c>
      <c r="N921">
        <v>1</v>
      </c>
      <c r="U921">
        <v>1</v>
      </c>
      <c r="W921">
        <v>1</v>
      </c>
      <c r="X921" t="s">
        <v>3174</v>
      </c>
      <c r="Y921">
        <v>1</v>
      </c>
      <c r="Z921">
        <v>1</v>
      </c>
      <c r="AA921">
        <v>1</v>
      </c>
      <c r="AD921" t="s">
        <v>202</v>
      </c>
      <c r="AE921">
        <v>1</v>
      </c>
      <c r="AF921">
        <v>-97</v>
      </c>
      <c r="AG921">
        <v>-97</v>
      </c>
      <c r="AH921">
        <v>2</v>
      </c>
      <c r="AI921">
        <v>2</v>
      </c>
      <c r="AJ921">
        <v>2</v>
      </c>
      <c r="AK921" t="s">
        <v>3660</v>
      </c>
      <c r="AL921">
        <v>2</v>
      </c>
      <c r="AM921">
        <v>2</v>
      </c>
      <c r="AN921">
        <v>2</v>
      </c>
      <c r="AO921">
        <v>2</v>
      </c>
      <c r="AP921">
        <v>2</v>
      </c>
      <c r="AQ921">
        <v>1</v>
      </c>
      <c r="AR921" t="s">
        <v>3661</v>
      </c>
      <c r="AS921">
        <v>2</v>
      </c>
      <c r="AT921">
        <v>2</v>
      </c>
      <c r="AU921">
        <v>2</v>
      </c>
      <c r="AV921">
        <v>2</v>
      </c>
      <c r="AW921">
        <v>7</v>
      </c>
      <c r="AX921">
        <v>1</v>
      </c>
      <c r="AY921">
        <v>1</v>
      </c>
      <c r="BE921">
        <v>1</v>
      </c>
      <c r="BF921">
        <v>1</v>
      </c>
      <c r="BG921">
        <v>1</v>
      </c>
      <c r="BH921">
        <v>1</v>
      </c>
      <c r="BI921">
        <v>1</v>
      </c>
      <c r="BJ921">
        <v>0</v>
      </c>
      <c r="BM921">
        <v>1</v>
      </c>
      <c r="BN921">
        <v>1</v>
      </c>
      <c r="BO921">
        <v>3</v>
      </c>
      <c r="BP921">
        <v>1</v>
      </c>
      <c r="BQ921">
        <v>44.5</v>
      </c>
      <c r="BR921">
        <v>-97</v>
      </c>
      <c r="BS921">
        <v>1</v>
      </c>
      <c r="BT921">
        <v>2</v>
      </c>
      <c r="BV921">
        <v>2</v>
      </c>
      <c r="CJ921">
        <v>1</v>
      </c>
      <c r="CK921">
        <v>2</v>
      </c>
      <c r="CL921">
        <v>6</v>
      </c>
      <c r="CM921">
        <v>1</v>
      </c>
      <c r="CR921">
        <v>2</v>
      </c>
      <c r="CS921">
        <v>-97</v>
      </c>
      <c r="CT921">
        <v>1</v>
      </c>
      <c r="CU921">
        <v>1</v>
      </c>
      <c r="CV921" t="s">
        <v>2132</v>
      </c>
      <c r="CW921">
        <v>541</v>
      </c>
      <c r="CX921">
        <v>9.02</v>
      </c>
      <c r="CY921">
        <v>2</v>
      </c>
      <c r="CZ921">
        <v>1</v>
      </c>
      <c r="DA921" t="s">
        <v>3627</v>
      </c>
      <c r="DC921">
        <v>1</v>
      </c>
      <c r="DD921">
        <v>1</v>
      </c>
      <c r="DE921">
        <v>4</v>
      </c>
      <c r="DN921" t="s">
        <v>3622</v>
      </c>
      <c r="DO921" t="s">
        <v>3622</v>
      </c>
      <c r="DP921" t="s">
        <v>3178</v>
      </c>
      <c r="DQ921" t="s">
        <v>202</v>
      </c>
      <c r="DR921" t="s">
        <v>202</v>
      </c>
      <c r="DT921">
        <v>1</v>
      </c>
      <c r="DV921">
        <v>1</v>
      </c>
      <c r="DW921">
        <v>0</v>
      </c>
      <c r="DX921">
        <v>1</v>
      </c>
      <c r="DY921">
        <v>1</v>
      </c>
      <c r="DZ921">
        <v>1</v>
      </c>
      <c r="EA921">
        <v>10.5</v>
      </c>
      <c r="EB921">
        <f>IF(EA921&gt;=30,1,IF(EA921&gt;=20,2,IF(EA921&gt;=15,3,IF(EA921&gt;=10,4,IF(EA921&gt;=5,5,IF(EA921&gt;0,6,0))))))</f>
        <v>4</v>
      </c>
      <c r="EC921">
        <v>1</v>
      </c>
      <c r="ED921">
        <v>11</v>
      </c>
      <c r="EL921">
        <v>1</v>
      </c>
      <c r="EM921">
        <v>1</v>
      </c>
      <c r="EN921">
        <v>1</v>
      </c>
      <c r="EO921">
        <v>2</v>
      </c>
      <c r="EP921">
        <v>1</v>
      </c>
      <c r="EQ921">
        <v>1</v>
      </c>
      <c r="ER921">
        <v>1</v>
      </c>
      <c r="EZ921">
        <v>1</v>
      </c>
      <c r="FA921">
        <v>1</v>
      </c>
      <c r="FD921">
        <v>-97</v>
      </c>
      <c r="FG921">
        <v>0</v>
      </c>
      <c r="FH921" t="s">
        <v>3179</v>
      </c>
      <c r="FI921">
        <v>1</v>
      </c>
      <c r="FJ921" t="s">
        <v>204</v>
      </c>
      <c r="FK921">
        <v>0.91666669999999995</v>
      </c>
      <c r="FL921">
        <v>11</v>
      </c>
      <c r="FM921">
        <v>11</v>
      </c>
      <c r="FN921">
        <v>10.5</v>
      </c>
      <c r="FO921" t="s">
        <v>2206</v>
      </c>
      <c r="FP921">
        <v>0.5</v>
      </c>
      <c r="FQ921" t="s">
        <v>3180</v>
      </c>
      <c r="FR921" t="s">
        <v>3189</v>
      </c>
      <c r="FS921">
        <v>0</v>
      </c>
      <c r="FT921">
        <v>1</v>
      </c>
      <c r="FU921" t="s">
        <v>2221</v>
      </c>
      <c r="FV921" t="s">
        <v>3182</v>
      </c>
      <c r="FW921">
        <v>0</v>
      </c>
      <c r="FX921">
        <v>1</v>
      </c>
      <c r="FY921">
        <v>0</v>
      </c>
      <c r="FZ921">
        <v>0</v>
      </c>
      <c r="GA921">
        <v>37408</v>
      </c>
      <c r="GB921">
        <v>127</v>
      </c>
      <c r="GC921">
        <v>294.55118110000001</v>
      </c>
      <c r="GD921" t="s">
        <v>2401</v>
      </c>
      <c r="GE921">
        <v>1</v>
      </c>
      <c r="HG921" t="s">
        <v>202</v>
      </c>
      <c r="HJ921">
        <v>0</v>
      </c>
    </row>
    <row r="922" spans="1:218" x14ac:dyDescent="0.3">
      <c r="A922">
        <v>846</v>
      </c>
      <c r="B922" t="s">
        <v>3225</v>
      </c>
      <c r="C922" t="s">
        <v>6100</v>
      </c>
      <c r="D922" t="s">
        <v>212</v>
      </c>
      <c r="E922">
        <v>1</v>
      </c>
      <c r="F922" t="s">
        <v>202</v>
      </c>
      <c r="H922">
        <v>1</v>
      </c>
      <c r="M922">
        <v>1</v>
      </c>
      <c r="N922">
        <v>1</v>
      </c>
      <c r="U922">
        <v>1</v>
      </c>
      <c r="W922">
        <v>1</v>
      </c>
      <c r="X922" t="s">
        <v>3174</v>
      </c>
      <c r="Y922">
        <v>1</v>
      </c>
      <c r="Z922">
        <v>1</v>
      </c>
      <c r="AA922">
        <v>1</v>
      </c>
      <c r="AD922" t="s">
        <v>202</v>
      </c>
      <c r="AE922">
        <v>1</v>
      </c>
      <c r="AF922">
        <v>1</v>
      </c>
      <c r="AG922">
        <v>1</v>
      </c>
      <c r="AH922">
        <v>1</v>
      </c>
      <c r="AI922">
        <v>1</v>
      </c>
      <c r="AJ922">
        <v>2</v>
      </c>
      <c r="AK922" t="s">
        <v>6101</v>
      </c>
      <c r="AL922">
        <v>1</v>
      </c>
      <c r="AM922">
        <v>2</v>
      </c>
      <c r="AN922">
        <v>1</v>
      </c>
      <c r="AO922">
        <v>2</v>
      </c>
      <c r="AP922">
        <v>1</v>
      </c>
      <c r="AQ922">
        <v>1</v>
      </c>
      <c r="AR922" t="s">
        <v>6102</v>
      </c>
      <c r="AS922">
        <v>1</v>
      </c>
      <c r="AT922">
        <v>1</v>
      </c>
      <c r="AU922">
        <v>1</v>
      </c>
      <c r="AV922">
        <v>2</v>
      </c>
      <c r="AW922">
        <v>7</v>
      </c>
      <c r="AX922">
        <v>1</v>
      </c>
      <c r="AY922">
        <v>1</v>
      </c>
      <c r="BE922">
        <v>1</v>
      </c>
      <c r="BF922">
        <v>2</v>
      </c>
      <c r="BG922">
        <v>1</v>
      </c>
      <c r="BH922">
        <v>2</v>
      </c>
      <c r="BI922">
        <v>1</v>
      </c>
      <c r="BJ922">
        <v>1</v>
      </c>
      <c r="BK922">
        <v>1</v>
      </c>
      <c r="BL922">
        <v>1</v>
      </c>
      <c r="BM922">
        <v>1</v>
      </c>
      <c r="BN922">
        <v>1</v>
      </c>
      <c r="BO922">
        <v>3</v>
      </c>
      <c r="BP922">
        <v>1</v>
      </c>
      <c r="BQ922">
        <v>15</v>
      </c>
      <c r="BR922">
        <v>1</v>
      </c>
      <c r="BS922">
        <v>1</v>
      </c>
      <c r="BT922">
        <v>7</v>
      </c>
      <c r="BV922">
        <v>3</v>
      </c>
      <c r="BX922">
        <v>1</v>
      </c>
      <c r="BZ922">
        <v>1</v>
      </c>
      <c r="CB922">
        <v>2</v>
      </c>
      <c r="CJ922">
        <v>1</v>
      </c>
      <c r="CK922">
        <v>2</v>
      </c>
      <c r="CL922">
        <v>5</v>
      </c>
      <c r="CM922">
        <v>1</v>
      </c>
      <c r="CR922">
        <v>2</v>
      </c>
      <c r="CS922">
        <v>7</v>
      </c>
      <c r="CT922">
        <v>1</v>
      </c>
      <c r="CU922">
        <v>2</v>
      </c>
      <c r="CV922" t="s">
        <v>4514</v>
      </c>
      <c r="CW922">
        <v>888</v>
      </c>
      <c r="CX922">
        <v>14.8</v>
      </c>
      <c r="CY922">
        <v>2</v>
      </c>
      <c r="CZ922">
        <v>1</v>
      </c>
      <c r="DA922" t="s">
        <v>505</v>
      </c>
      <c r="DC922">
        <v>1</v>
      </c>
      <c r="DD922">
        <v>1</v>
      </c>
      <c r="DE922">
        <v>3</v>
      </c>
      <c r="DN922" t="s">
        <v>4423</v>
      </c>
      <c r="DO922" t="s">
        <v>4423</v>
      </c>
      <c r="DP922" t="s">
        <v>3178</v>
      </c>
      <c r="DQ922" t="s">
        <v>202</v>
      </c>
      <c r="DR922" t="s">
        <v>202</v>
      </c>
      <c r="DT922">
        <v>1</v>
      </c>
      <c r="DV922">
        <v>1</v>
      </c>
      <c r="DW922">
        <v>0</v>
      </c>
      <c r="DX922">
        <v>1</v>
      </c>
      <c r="DY922">
        <v>2</v>
      </c>
      <c r="DZ922">
        <v>1</v>
      </c>
      <c r="EA922">
        <v>10</v>
      </c>
      <c r="EB922">
        <f>IF(EA922&gt;=30,1,IF(EA922&gt;=20,2,IF(EA922&gt;=15,3,IF(EA922&gt;=10,4,IF(EA922&gt;=5,5,IF(EA922&gt;0,6,0))))))</f>
        <v>4</v>
      </c>
      <c r="EC922">
        <v>2</v>
      </c>
      <c r="EE922">
        <v>10</v>
      </c>
      <c r="EF922">
        <v>2</v>
      </c>
      <c r="EH922">
        <v>1</v>
      </c>
      <c r="EI922">
        <v>1</v>
      </c>
      <c r="EL922">
        <v>1</v>
      </c>
      <c r="EM922">
        <v>2</v>
      </c>
      <c r="EN922">
        <v>2</v>
      </c>
      <c r="EO922">
        <v>2</v>
      </c>
      <c r="EP922">
        <v>1</v>
      </c>
      <c r="EQ922">
        <v>2</v>
      </c>
      <c r="ER922">
        <v>2</v>
      </c>
      <c r="ES922">
        <v>1</v>
      </c>
      <c r="ET922">
        <v>4</v>
      </c>
      <c r="EU922">
        <f>IF(ET922&gt;=30,1,IF(ET922&gt;=20,2,IF(ET922&gt;=15,3,IF(ET922&gt;=10,4,IF(ET922&gt;=5,5,IF(ET922&gt;0,6,0))))))</f>
        <v>6</v>
      </c>
      <c r="EV922">
        <v>7</v>
      </c>
      <c r="EW922">
        <v>3</v>
      </c>
      <c r="EY922">
        <v>4</v>
      </c>
      <c r="EZ922">
        <v>2</v>
      </c>
      <c r="FE922">
        <v>1</v>
      </c>
      <c r="FG922">
        <v>0</v>
      </c>
      <c r="FH922" t="s">
        <v>3179</v>
      </c>
      <c r="FI922">
        <v>1</v>
      </c>
      <c r="FJ922" t="s">
        <v>204</v>
      </c>
      <c r="FK922">
        <v>10</v>
      </c>
      <c r="FL922">
        <v>12</v>
      </c>
      <c r="FM922">
        <v>12</v>
      </c>
      <c r="FN922">
        <v>10</v>
      </c>
      <c r="FO922" t="s">
        <v>2206</v>
      </c>
      <c r="FP922">
        <v>1.5</v>
      </c>
      <c r="FQ922" t="s">
        <v>3287</v>
      </c>
      <c r="FR922" t="s">
        <v>3189</v>
      </c>
      <c r="FS922">
        <v>0</v>
      </c>
      <c r="FT922">
        <v>1</v>
      </c>
      <c r="FU922" t="s">
        <v>2213</v>
      </c>
      <c r="FV922" t="s">
        <v>4754</v>
      </c>
      <c r="FW922">
        <v>1</v>
      </c>
      <c r="FX922">
        <v>0</v>
      </c>
      <c r="FY922">
        <v>1</v>
      </c>
      <c r="FZ922">
        <v>0</v>
      </c>
      <c r="GA922">
        <v>39021</v>
      </c>
      <c r="GB922">
        <v>133</v>
      </c>
      <c r="GC922">
        <v>293.3909774</v>
      </c>
      <c r="GD922" t="s">
        <v>2407</v>
      </c>
      <c r="GE922">
        <v>1</v>
      </c>
      <c r="HG922" t="s">
        <v>202</v>
      </c>
      <c r="HI922">
        <v>1</v>
      </c>
      <c r="HJ922">
        <v>1</v>
      </c>
    </row>
    <row r="923" spans="1:218" x14ac:dyDescent="0.3">
      <c r="A923">
        <v>309</v>
      </c>
      <c r="B923" t="s">
        <v>3264</v>
      </c>
      <c r="C923" t="s">
        <v>3662</v>
      </c>
      <c r="D923" t="s">
        <v>194</v>
      </c>
      <c r="E923">
        <v>1</v>
      </c>
      <c r="F923" t="s">
        <v>202</v>
      </c>
      <c r="H923">
        <v>1</v>
      </c>
      <c r="M923">
        <v>1</v>
      </c>
      <c r="N923">
        <v>1</v>
      </c>
      <c r="U923">
        <v>1</v>
      </c>
      <c r="W923">
        <v>1</v>
      </c>
      <c r="X923" t="s">
        <v>3174</v>
      </c>
      <c r="Y923">
        <v>1</v>
      </c>
      <c r="Z923">
        <v>1</v>
      </c>
      <c r="AA923">
        <v>5</v>
      </c>
      <c r="AD923" t="s">
        <v>202</v>
      </c>
      <c r="AE923">
        <v>1</v>
      </c>
      <c r="AF923">
        <v>1</v>
      </c>
      <c r="AG923">
        <v>1</v>
      </c>
      <c r="AH923">
        <v>1</v>
      </c>
      <c r="AI923">
        <v>1</v>
      </c>
      <c r="AJ923">
        <v>2</v>
      </c>
      <c r="AK923" t="s">
        <v>3663</v>
      </c>
      <c r="AL923">
        <v>1</v>
      </c>
      <c r="AM923">
        <v>2</v>
      </c>
      <c r="AN923">
        <v>1</v>
      </c>
      <c r="AO923">
        <v>2</v>
      </c>
      <c r="AP923">
        <v>2</v>
      </c>
      <c r="AQ923">
        <v>1</v>
      </c>
      <c r="AR923" t="s">
        <v>3664</v>
      </c>
      <c r="AS923">
        <v>1</v>
      </c>
      <c r="AT923">
        <v>2</v>
      </c>
      <c r="AU923">
        <v>1</v>
      </c>
      <c r="AV923">
        <v>1</v>
      </c>
      <c r="AW923">
        <v>7</v>
      </c>
      <c r="AX923">
        <v>1</v>
      </c>
      <c r="AY923">
        <v>3</v>
      </c>
      <c r="AZ923">
        <v>6</v>
      </c>
      <c r="BA923">
        <v>1</v>
      </c>
      <c r="BB923">
        <v>2</v>
      </c>
      <c r="BC923">
        <v>4</v>
      </c>
      <c r="BD923">
        <v>5</v>
      </c>
      <c r="BE923">
        <v>1</v>
      </c>
      <c r="BF923">
        <v>1</v>
      </c>
      <c r="BG923">
        <v>1</v>
      </c>
      <c r="BH923">
        <v>1</v>
      </c>
      <c r="BI923">
        <v>1</v>
      </c>
      <c r="BJ923">
        <v>0</v>
      </c>
      <c r="BM923">
        <v>1</v>
      </c>
      <c r="BN923">
        <v>1</v>
      </c>
      <c r="BO923">
        <v>2</v>
      </c>
      <c r="BP923">
        <v>1</v>
      </c>
      <c r="BQ923">
        <v>8</v>
      </c>
      <c r="BR923">
        <v>-97</v>
      </c>
      <c r="BS923">
        <v>1</v>
      </c>
      <c r="BT923">
        <v>1</v>
      </c>
      <c r="BU923">
        <v>1</v>
      </c>
      <c r="BV923">
        <v>0</v>
      </c>
      <c r="BW923">
        <v>1</v>
      </c>
      <c r="BX923">
        <v>0</v>
      </c>
      <c r="BY923">
        <v>1</v>
      </c>
      <c r="BZ923">
        <v>0</v>
      </c>
      <c r="CA923">
        <v>1</v>
      </c>
      <c r="CB923">
        <v>0</v>
      </c>
      <c r="CC923">
        <v>1</v>
      </c>
      <c r="CD923">
        <v>0</v>
      </c>
      <c r="CE923">
        <v>1</v>
      </c>
      <c r="CF923">
        <v>0</v>
      </c>
      <c r="CG923">
        <v>1</v>
      </c>
      <c r="CH923">
        <v>1</v>
      </c>
      <c r="CI923">
        <v>1</v>
      </c>
      <c r="CJ923">
        <v>2</v>
      </c>
      <c r="CK923">
        <v>2</v>
      </c>
      <c r="CL923">
        <v>6</v>
      </c>
      <c r="CM923">
        <v>1</v>
      </c>
      <c r="CR923">
        <v>-98</v>
      </c>
      <c r="CS923">
        <v>-98</v>
      </c>
      <c r="CT923">
        <v>1</v>
      </c>
      <c r="CU923">
        <v>2</v>
      </c>
      <c r="CV923" t="s">
        <v>1538</v>
      </c>
      <c r="CW923">
        <v>947</v>
      </c>
      <c r="CX923">
        <v>15.78</v>
      </c>
      <c r="CY923">
        <v>2</v>
      </c>
      <c r="CZ923">
        <v>1</v>
      </c>
      <c r="DA923" t="s">
        <v>3665</v>
      </c>
      <c r="DC923">
        <v>1</v>
      </c>
      <c r="DD923">
        <v>1</v>
      </c>
      <c r="DE923">
        <v>16</v>
      </c>
      <c r="DN923" t="s">
        <v>3622</v>
      </c>
      <c r="DO923" t="s">
        <v>3622</v>
      </c>
      <c r="DP923" t="s">
        <v>3178</v>
      </c>
      <c r="DQ923" t="s">
        <v>202</v>
      </c>
      <c r="DR923" t="s">
        <v>202</v>
      </c>
      <c r="DT923">
        <v>1</v>
      </c>
      <c r="DV923">
        <v>1</v>
      </c>
      <c r="DW923">
        <v>0</v>
      </c>
      <c r="DX923">
        <v>5</v>
      </c>
      <c r="DY923">
        <v>1</v>
      </c>
      <c r="DZ923">
        <v>-97</v>
      </c>
      <c r="EB923">
        <v>-97</v>
      </c>
      <c r="EC923">
        <v>1</v>
      </c>
      <c r="ED923">
        <v>5</v>
      </c>
      <c r="EL923">
        <v>2</v>
      </c>
      <c r="EM923">
        <v>-97</v>
      </c>
      <c r="EN923">
        <v>1</v>
      </c>
      <c r="EO923">
        <v>2</v>
      </c>
      <c r="EP923">
        <v>1</v>
      </c>
      <c r="EQ923">
        <v>1</v>
      </c>
      <c r="ER923">
        <v>1</v>
      </c>
      <c r="EZ923">
        <v>1</v>
      </c>
      <c r="FA923">
        <v>1</v>
      </c>
      <c r="FD923">
        <v>-97</v>
      </c>
      <c r="FG923">
        <v>0</v>
      </c>
      <c r="FH923" t="s">
        <v>3179</v>
      </c>
      <c r="FI923">
        <v>1</v>
      </c>
      <c r="FJ923" t="s">
        <v>204</v>
      </c>
      <c r="FK923">
        <v>0.4166667</v>
      </c>
      <c r="FL923">
        <v>5</v>
      </c>
      <c r="FM923">
        <v>5</v>
      </c>
      <c r="FN923">
        <v>20</v>
      </c>
      <c r="FO923" t="s">
        <v>2212</v>
      </c>
      <c r="FQ923" t="s">
        <v>3180</v>
      </c>
      <c r="FR923" t="s">
        <v>3189</v>
      </c>
      <c r="FS923">
        <v>0</v>
      </c>
      <c r="FT923">
        <v>1</v>
      </c>
      <c r="FU923" t="s">
        <v>2221</v>
      </c>
      <c r="FV923" t="s">
        <v>3182</v>
      </c>
      <c r="FW923">
        <v>0</v>
      </c>
      <c r="FX923">
        <v>1</v>
      </c>
      <c r="FY923">
        <v>0</v>
      </c>
      <c r="FZ923">
        <v>0</v>
      </c>
      <c r="GA923">
        <v>14027</v>
      </c>
      <c r="GB923">
        <v>56</v>
      </c>
      <c r="GC923">
        <v>250.48214290000001</v>
      </c>
      <c r="GD923" t="s">
        <v>2401</v>
      </c>
      <c r="GE923">
        <v>1</v>
      </c>
      <c r="HG923" t="s">
        <v>202</v>
      </c>
      <c r="HJ923">
        <v>0</v>
      </c>
    </row>
    <row r="924" spans="1:218" x14ac:dyDescent="0.3">
      <c r="A924">
        <v>850</v>
      </c>
      <c r="B924" t="s">
        <v>3279</v>
      </c>
      <c r="C924" t="s">
        <v>4313</v>
      </c>
      <c r="D924" t="s">
        <v>212</v>
      </c>
      <c r="E924">
        <v>1</v>
      </c>
      <c r="F924" t="s">
        <v>202</v>
      </c>
      <c r="H924">
        <v>1</v>
      </c>
      <c r="M924">
        <v>1</v>
      </c>
      <c r="N924">
        <v>1</v>
      </c>
      <c r="U924">
        <v>1</v>
      </c>
      <c r="W924">
        <v>1</v>
      </c>
      <c r="X924" t="s">
        <v>3174</v>
      </c>
      <c r="Y924">
        <v>1</v>
      </c>
      <c r="Z924">
        <v>1</v>
      </c>
      <c r="AA924">
        <v>5</v>
      </c>
      <c r="AD924" t="s">
        <v>202</v>
      </c>
      <c r="AE924">
        <v>1</v>
      </c>
      <c r="AF924">
        <v>1</v>
      </c>
      <c r="AG924">
        <v>1</v>
      </c>
      <c r="AH924">
        <v>2</v>
      </c>
      <c r="AI924">
        <v>1</v>
      </c>
      <c r="AJ924">
        <v>2</v>
      </c>
      <c r="AK924" t="s">
        <v>6106</v>
      </c>
      <c r="AL924">
        <v>1</v>
      </c>
      <c r="AM924">
        <v>2</v>
      </c>
      <c r="AN924">
        <v>1</v>
      </c>
      <c r="AO924">
        <v>2</v>
      </c>
      <c r="AP924">
        <v>2</v>
      </c>
      <c r="AQ924">
        <v>1</v>
      </c>
      <c r="AR924" t="s">
        <v>6107</v>
      </c>
      <c r="AS924">
        <v>1</v>
      </c>
      <c r="AT924">
        <v>1</v>
      </c>
      <c r="AU924">
        <v>1</v>
      </c>
      <c r="AV924">
        <v>1</v>
      </c>
      <c r="AW924">
        <v>7</v>
      </c>
      <c r="AX924">
        <v>5</v>
      </c>
      <c r="AY924">
        <v>4</v>
      </c>
      <c r="BE924">
        <v>1</v>
      </c>
      <c r="BF924">
        <v>1</v>
      </c>
      <c r="BG924">
        <v>1</v>
      </c>
      <c r="BH924">
        <v>1</v>
      </c>
      <c r="BI924">
        <v>1</v>
      </c>
      <c r="BJ924">
        <v>0</v>
      </c>
      <c r="BM924">
        <v>1</v>
      </c>
      <c r="BN924">
        <v>1</v>
      </c>
      <c r="BO924">
        <v>4</v>
      </c>
      <c r="BP924">
        <v>1</v>
      </c>
      <c r="BQ924">
        <v>24</v>
      </c>
      <c r="BR924">
        <v>1</v>
      </c>
      <c r="BS924">
        <v>1</v>
      </c>
      <c r="BT924">
        <v>2</v>
      </c>
      <c r="BV924">
        <v>0</v>
      </c>
      <c r="BX924">
        <v>0</v>
      </c>
      <c r="BZ924">
        <v>0</v>
      </c>
      <c r="CB924">
        <v>0</v>
      </c>
      <c r="CD924">
        <v>2</v>
      </c>
      <c r="CJ924">
        <v>1</v>
      </c>
      <c r="CK924">
        <v>2</v>
      </c>
      <c r="CL924">
        <v>7</v>
      </c>
      <c r="CM924">
        <v>1</v>
      </c>
      <c r="CR924">
        <v>2</v>
      </c>
      <c r="CS924">
        <v>8</v>
      </c>
      <c r="CT924">
        <v>1</v>
      </c>
      <c r="CU924">
        <v>1</v>
      </c>
      <c r="CV924" t="s">
        <v>5091</v>
      </c>
      <c r="CW924">
        <v>656</v>
      </c>
      <c r="CX924">
        <v>10.93</v>
      </c>
      <c r="CY924">
        <v>2</v>
      </c>
      <c r="CZ924">
        <v>1</v>
      </c>
      <c r="DA924" t="s">
        <v>505</v>
      </c>
      <c r="DC924">
        <v>1</v>
      </c>
      <c r="DD924">
        <v>1</v>
      </c>
      <c r="DE924">
        <v>2</v>
      </c>
      <c r="DN924" t="s">
        <v>4423</v>
      </c>
      <c r="DO924" t="s">
        <v>4423</v>
      </c>
      <c r="DP924" t="s">
        <v>3178</v>
      </c>
      <c r="DQ924" t="s">
        <v>202</v>
      </c>
      <c r="DR924" t="s">
        <v>202</v>
      </c>
      <c r="DT924">
        <v>1</v>
      </c>
      <c r="DV924">
        <v>1</v>
      </c>
      <c r="DW924">
        <v>0</v>
      </c>
      <c r="DX924">
        <v>5</v>
      </c>
      <c r="DY924">
        <v>2</v>
      </c>
      <c r="DZ924">
        <v>1</v>
      </c>
      <c r="EA924">
        <v>9</v>
      </c>
      <c r="EB924">
        <f>IF(EA924&gt;=30,1,IF(EA924&gt;=20,2,IF(EA924&gt;=15,3,IF(EA924&gt;=10,4,IF(EA924&gt;=5,5,IF(EA924&gt;0,6,0))))))</f>
        <v>5</v>
      </c>
      <c r="EC924">
        <v>2</v>
      </c>
      <c r="EE924">
        <v>9</v>
      </c>
      <c r="EF924">
        <v>2</v>
      </c>
      <c r="EH924">
        <v>4</v>
      </c>
      <c r="EI924">
        <v>1</v>
      </c>
      <c r="EL924">
        <v>1</v>
      </c>
      <c r="EM924">
        <v>3</v>
      </c>
      <c r="EN924">
        <v>2</v>
      </c>
      <c r="EO924">
        <v>2</v>
      </c>
      <c r="EP924">
        <v>2</v>
      </c>
      <c r="EZ924">
        <v>2</v>
      </c>
      <c r="FE924">
        <v>1</v>
      </c>
      <c r="FG924">
        <v>0</v>
      </c>
      <c r="FH924" t="s">
        <v>3179</v>
      </c>
      <c r="FI924">
        <v>1</v>
      </c>
      <c r="FJ924" t="s">
        <v>204</v>
      </c>
      <c r="FK924">
        <v>9</v>
      </c>
      <c r="FL924">
        <v>12</v>
      </c>
      <c r="FM924">
        <v>12</v>
      </c>
      <c r="FN924">
        <v>9</v>
      </c>
      <c r="FO924" t="s">
        <v>2206</v>
      </c>
      <c r="FP924">
        <v>3.5</v>
      </c>
      <c r="FQ924" t="s">
        <v>3287</v>
      </c>
      <c r="FR924" t="s">
        <v>3189</v>
      </c>
      <c r="FS924">
        <v>0</v>
      </c>
      <c r="FT924">
        <v>0</v>
      </c>
      <c r="FU924" t="s">
        <v>2207</v>
      </c>
      <c r="FV924" t="s">
        <v>2207</v>
      </c>
      <c r="FW924">
        <v>1</v>
      </c>
      <c r="FX924">
        <v>0</v>
      </c>
      <c r="FY924">
        <v>1</v>
      </c>
      <c r="FZ924">
        <v>0</v>
      </c>
      <c r="GA924">
        <v>59048</v>
      </c>
      <c r="GB924">
        <v>201</v>
      </c>
      <c r="GC924">
        <v>293.7711443</v>
      </c>
      <c r="GD924" t="s">
        <v>2407</v>
      </c>
      <c r="GE924">
        <v>1</v>
      </c>
      <c r="HG924" t="s">
        <v>202</v>
      </c>
      <c r="HI924">
        <v>1</v>
      </c>
      <c r="HJ924">
        <v>1</v>
      </c>
    </row>
    <row r="925" spans="1:218" x14ac:dyDescent="0.3">
      <c r="A925">
        <v>852</v>
      </c>
      <c r="B925" t="s">
        <v>3279</v>
      </c>
      <c r="C925" t="s">
        <v>6108</v>
      </c>
      <c r="D925" t="s">
        <v>212</v>
      </c>
      <c r="E925">
        <v>1</v>
      </c>
      <c r="F925" t="s">
        <v>202</v>
      </c>
      <c r="H925">
        <v>1</v>
      </c>
      <c r="M925">
        <v>1</v>
      </c>
      <c r="N925">
        <v>1</v>
      </c>
      <c r="U925">
        <v>1</v>
      </c>
      <c r="W925">
        <v>1</v>
      </c>
      <c r="X925" t="s">
        <v>3174</v>
      </c>
      <c r="Y925">
        <v>1</v>
      </c>
      <c r="Z925">
        <v>1</v>
      </c>
      <c r="AA925">
        <v>6</v>
      </c>
      <c r="AD925" t="s">
        <v>202</v>
      </c>
      <c r="AE925">
        <v>1</v>
      </c>
      <c r="AF925">
        <v>1</v>
      </c>
      <c r="AG925">
        <v>1</v>
      </c>
      <c r="AH925">
        <v>2</v>
      </c>
      <c r="AI925">
        <v>2</v>
      </c>
      <c r="AJ925">
        <v>2</v>
      </c>
      <c r="AK925" t="s">
        <v>6109</v>
      </c>
      <c r="AL925">
        <v>1</v>
      </c>
      <c r="AM925">
        <v>2</v>
      </c>
      <c r="AN925">
        <v>2</v>
      </c>
      <c r="AO925">
        <v>2</v>
      </c>
      <c r="AP925">
        <v>1</v>
      </c>
      <c r="AQ925">
        <v>2</v>
      </c>
      <c r="AR925" t="s">
        <v>6110</v>
      </c>
      <c r="AS925">
        <v>2</v>
      </c>
      <c r="AT925">
        <v>1</v>
      </c>
      <c r="AU925">
        <v>1</v>
      </c>
      <c r="AV925">
        <v>1</v>
      </c>
      <c r="AW925">
        <v>7</v>
      </c>
      <c r="AX925">
        <v>1</v>
      </c>
      <c r="AY925">
        <v>3</v>
      </c>
      <c r="BE925">
        <v>1</v>
      </c>
      <c r="BF925">
        <v>1</v>
      </c>
      <c r="BG925">
        <v>1</v>
      </c>
      <c r="BH925">
        <v>1</v>
      </c>
      <c r="BI925">
        <v>1</v>
      </c>
      <c r="BJ925">
        <v>0</v>
      </c>
      <c r="BM925">
        <v>2</v>
      </c>
      <c r="BN925">
        <v>1</v>
      </c>
      <c r="BO925">
        <v>3</v>
      </c>
      <c r="BP925">
        <v>1</v>
      </c>
      <c r="BQ925">
        <v>25</v>
      </c>
      <c r="BR925">
        <v>3</v>
      </c>
      <c r="BS925">
        <v>1</v>
      </c>
      <c r="BT925">
        <v>2</v>
      </c>
      <c r="BV925">
        <v>0</v>
      </c>
      <c r="BX925">
        <v>0</v>
      </c>
      <c r="BZ925">
        <v>0</v>
      </c>
      <c r="CB925">
        <v>1</v>
      </c>
      <c r="CD925">
        <v>0</v>
      </c>
      <c r="CF925">
        <v>1</v>
      </c>
      <c r="CJ925">
        <v>1</v>
      </c>
      <c r="CK925">
        <v>1</v>
      </c>
      <c r="CL925">
        <v>4</v>
      </c>
      <c r="CM925">
        <v>5</v>
      </c>
      <c r="CR925">
        <v>2</v>
      </c>
      <c r="CS925">
        <v>3</v>
      </c>
      <c r="CT925">
        <v>1</v>
      </c>
      <c r="CU925">
        <v>2</v>
      </c>
      <c r="CV925" t="s">
        <v>2653</v>
      </c>
      <c r="CW925">
        <v>751</v>
      </c>
      <c r="CX925">
        <v>12.52</v>
      </c>
      <c r="CY925">
        <v>2</v>
      </c>
      <c r="CZ925">
        <v>1</v>
      </c>
      <c r="DA925" t="s">
        <v>217</v>
      </c>
      <c r="DC925">
        <v>1</v>
      </c>
      <c r="DD925">
        <v>1</v>
      </c>
      <c r="DE925">
        <v>2</v>
      </c>
      <c r="DN925" t="s">
        <v>4423</v>
      </c>
      <c r="DO925" t="s">
        <v>4423</v>
      </c>
      <c r="DP925" t="s">
        <v>3178</v>
      </c>
      <c r="DQ925" t="s">
        <v>202</v>
      </c>
      <c r="DR925" t="s">
        <v>202</v>
      </c>
      <c r="DT925">
        <v>1</v>
      </c>
      <c r="DV925">
        <v>1</v>
      </c>
      <c r="DW925">
        <v>0</v>
      </c>
      <c r="DX925">
        <v>6</v>
      </c>
      <c r="DY925">
        <v>2</v>
      </c>
      <c r="DZ925">
        <v>1</v>
      </c>
      <c r="EA925">
        <v>15</v>
      </c>
      <c r="EB925">
        <f>IF(EA925&gt;=30,1,IF(EA925&gt;=20,2,IF(EA925&gt;=15,3,IF(EA925&gt;=10,4,IF(EA925&gt;=5,5,IF(EA925&gt;0,6,0))))))</f>
        <v>3</v>
      </c>
      <c r="EC925">
        <v>2</v>
      </c>
      <c r="EE925">
        <v>15</v>
      </c>
      <c r="EF925">
        <v>2</v>
      </c>
      <c r="EH925">
        <v>15</v>
      </c>
      <c r="EI925">
        <v>1</v>
      </c>
      <c r="EL925">
        <v>1</v>
      </c>
      <c r="EM925">
        <v>3</v>
      </c>
      <c r="EN925">
        <v>2</v>
      </c>
      <c r="EO925">
        <v>2</v>
      </c>
      <c r="EP925">
        <v>2</v>
      </c>
      <c r="EZ925">
        <v>1</v>
      </c>
      <c r="FA925">
        <v>-97</v>
      </c>
      <c r="FD925">
        <v>2</v>
      </c>
      <c r="FG925">
        <v>0</v>
      </c>
      <c r="FH925" t="s">
        <v>3179</v>
      </c>
      <c r="FI925">
        <v>1</v>
      </c>
      <c r="FJ925" t="s">
        <v>204</v>
      </c>
      <c r="FK925">
        <v>15</v>
      </c>
      <c r="FL925">
        <v>12</v>
      </c>
      <c r="FM925">
        <v>12</v>
      </c>
      <c r="FN925">
        <v>15</v>
      </c>
      <c r="FO925" t="s">
        <v>2206</v>
      </c>
      <c r="FP925">
        <v>3.5</v>
      </c>
      <c r="FQ925" t="s">
        <v>3287</v>
      </c>
      <c r="FR925" t="s">
        <v>3189</v>
      </c>
      <c r="FS925">
        <v>0</v>
      </c>
      <c r="FT925">
        <v>0</v>
      </c>
      <c r="FU925" t="s">
        <v>2207</v>
      </c>
      <c r="FV925" t="s">
        <v>2207</v>
      </c>
      <c r="FW925">
        <v>0</v>
      </c>
      <c r="FX925">
        <v>1</v>
      </c>
      <c r="FY925">
        <v>0</v>
      </c>
      <c r="FZ925">
        <v>0</v>
      </c>
      <c r="GA925">
        <v>59048</v>
      </c>
      <c r="GB925">
        <v>201</v>
      </c>
      <c r="GC925">
        <v>293.7711443</v>
      </c>
      <c r="GD925" t="s">
        <v>2407</v>
      </c>
      <c r="GE925">
        <v>1</v>
      </c>
      <c r="HG925" t="s">
        <v>202</v>
      </c>
      <c r="HJ925">
        <v>0</v>
      </c>
    </row>
    <row r="926" spans="1:218" x14ac:dyDescent="0.3">
      <c r="A926">
        <v>855</v>
      </c>
      <c r="B926" t="s">
        <v>3190</v>
      </c>
      <c r="C926" t="s">
        <v>6111</v>
      </c>
      <c r="D926" t="s">
        <v>265</v>
      </c>
      <c r="E926">
        <v>1</v>
      </c>
      <c r="F926" t="s">
        <v>202</v>
      </c>
      <c r="H926">
        <v>1</v>
      </c>
      <c r="M926">
        <v>1</v>
      </c>
      <c r="N926">
        <v>1</v>
      </c>
      <c r="U926">
        <v>1</v>
      </c>
      <c r="W926">
        <v>1</v>
      </c>
      <c r="X926" t="s">
        <v>3174</v>
      </c>
      <c r="Y926">
        <v>1</v>
      </c>
      <c r="Z926">
        <v>1</v>
      </c>
      <c r="AA926">
        <v>1</v>
      </c>
      <c r="AD926" t="s">
        <v>202</v>
      </c>
      <c r="AE926">
        <v>1</v>
      </c>
      <c r="AF926">
        <v>1</v>
      </c>
      <c r="AG926">
        <v>1</v>
      </c>
      <c r="AH926">
        <v>1</v>
      </c>
      <c r="AI926">
        <v>1</v>
      </c>
      <c r="AJ926">
        <v>1</v>
      </c>
      <c r="AK926" t="s">
        <v>6112</v>
      </c>
      <c r="AL926">
        <v>1</v>
      </c>
      <c r="AM926">
        <v>1</v>
      </c>
      <c r="AN926">
        <v>1</v>
      </c>
      <c r="AO926">
        <v>2</v>
      </c>
      <c r="AP926">
        <v>1</v>
      </c>
      <c r="AQ926">
        <v>1</v>
      </c>
      <c r="AR926" t="s">
        <v>6113</v>
      </c>
      <c r="AS926">
        <v>1</v>
      </c>
      <c r="AT926">
        <v>1</v>
      </c>
      <c r="AU926">
        <v>1</v>
      </c>
      <c r="AV926">
        <v>2</v>
      </c>
      <c r="AW926">
        <v>7</v>
      </c>
      <c r="AX926">
        <v>1</v>
      </c>
      <c r="AY926">
        <v>6</v>
      </c>
      <c r="BE926">
        <v>1</v>
      </c>
      <c r="BF926">
        <v>2</v>
      </c>
      <c r="BG926">
        <v>1</v>
      </c>
      <c r="BH926">
        <v>2</v>
      </c>
      <c r="BI926">
        <v>1</v>
      </c>
      <c r="BJ926">
        <v>0</v>
      </c>
      <c r="BM926">
        <v>1</v>
      </c>
      <c r="BN926">
        <v>1</v>
      </c>
      <c r="BO926">
        <v>5</v>
      </c>
      <c r="BP926">
        <v>1</v>
      </c>
      <c r="BQ926">
        <v>4</v>
      </c>
      <c r="BR926">
        <v>6</v>
      </c>
      <c r="BS926">
        <v>1</v>
      </c>
      <c r="BT926">
        <v>4</v>
      </c>
      <c r="BV926">
        <v>2</v>
      </c>
      <c r="BX926">
        <v>0</v>
      </c>
      <c r="BZ926">
        <v>0</v>
      </c>
      <c r="CB926">
        <v>1</v>
      </c>
      <c r="CD926">
        <v>1</v>
      </c>
      <c r="CJ926">
        <v>1</v>
      </c>
      <c r="CK926">
        <v>2</v>
      </c>
      <c r="CL926">
        <v>8</v>
      </c>
      <c r="CM926">
        <v>6</v>
      </c>
      <c r="CS926">
        <v>6</v>
      </c>
      <c r="CT926">
        <v>1</v>
      </c>
      <c r="CU926">
        <v>2</v>
      </c>
      <c r="CV926" t="s">
        <v>2914</v>
      </c>
      <c r="CW926">
        <v>669</v>
      </c>
      <c r="CX926">
        <v>11.15</v>
      </c>
      <c r="CY926">
        <v>2</v>
      </c>
      <c r="CZ926">
        <v>1</v>
      </c>
      <c r="DA926" t="s">
        <v>473</v>
      </c>
      <c r="DC926">
        <v>1</v>
      </c>
      <c r="DD926">
        <v>1</v>
      </c>
      <c r="DE926">
        <v>29</v>
      </c>
      <c r="DN926" t="s">
        <v>4423</v>
      </c>
      <c r="DO926" t="s">
        <v>4423</v>
      </c>
      <c r="DP926" t="s">
        <v>3178</v>
      </c>
      <c r="DQ926" t="s">
        <v>202</v>
      </c>
      <c r="DR926" t="s">
        <v>202</v>
      </c>
      <c r="DT926">
        <v>1</v>
      </c>
      <c r="DV926">
        <v>1</v>
      </c>
      <c r="DW926">
        <v>0</v>
      </c>
      <c r="DX926">
        <v>1</v>
      </c>
      <c r="DY926">
        <v>2</v>
      </c>
      <c r="DZ926">
        <v>-97</v>
      </c>
      <c r="EB926">
        <v>4</v>
      </c>
      <c r="EC926">
        <v>2</v>
      </c>
      <c r="EE926">
        <v>10</v>
      </c>
      <c r="EF926">
        <v>2</v>
      </c>
      <c r="EH926">
        <v>10</v>
      </c>
      <c r="EI926">
        <v>1</v>
      </c>
      <c r="EL926">
        <v>2</v>
      </c>
      <c r="EM926">
        <v>3</v>
      </c>
      <c r="EN926">
        <v>2</v>
      </c>
      <c r="EO926">
        <v>2</v>
      </c>
      <c r="EP926">
        <v>1</v>
      </c>
      <c r="EQ926">
        <v>2</v>
      </c>
      <c r="ER926">
        <v>2</v>
      </c>
      <c r="ES926">
        <v>1</v>
      </c>
      <c r="ET926">
        <v>5</v>
      </c>
      <c r="EU926">
        <f>IF(ET926&gt;=30,1,IF(ET926&gt;=20,2,IF(ET926&gt;=15,3,IF(ET926&gt;=10,4,IF(ET926&gt;=5,5,IF(ET926&gt;0,6,0))))))</f>
        <v>5</v>
      </c>
      <c r="EV926">
        <v>1</v>
      </c>
      <c r="EW926">
        <v>3</v>
      </c>
      <c r="EY926">
        <v>4</v>
      </c>
      <c r="EZ926">
        <v>1</v>
      </c>
      <c r="FA926">
        <v>1</v>
      </c>
      <c r="FD926">
        <v>2</v>
      </c>
      <c r="FG926">
        <v>0</v>
      </c>
      <c r="FH926" t="s">
        <v>3179</v>
      </c>
      <c r="FI926">
        <v>1</v>
      </c>
      <c r="FJ926" t="s">
        <v>204</v>
      </c>
      <c r="FK926">
        <v>10</v>
      </c>
      <c r="FL926">
        <v>12</v>
      </c>
      <c r="FM926">
        <v>12</v>
      </c>
      <c r="FN926">
        <v>12.5</v>
      </c>
      <c r="FO926" t="s">
        <v>2212</v>
      </c>
      <c r="FP926">
        <v>3.5</v>
      </c>
      <c r="FQ926" t="s">
        <v>3287</v>
      </c>
      <c r="FR926" t="s">
        <v>3189</v>
      </c>
      <c r="FS926">
        <v>0</v>
      </c>
      <c r="FT926">
        <v>1</v>
      </c>
      <c r="FU926" t="s">
        <v>2213</v>
      </c>
      <c r="FV926" t="s">
        <v>4754</v>
      </c>
      <c r="FW926">
        <v>0</v>
      </c>
      <c r="FX926">
        <v>1</v>
      </c>
      <c r="FY926">
        <v>0</v>
      </c>
      <c r="FZ926">
        <v>0</v>
      </c>
      <c r="GA926">
        <v>15709</v>
      </c>
      <c r="GB926">
        <v>72</v>
      </c>
      <c r="GC926">
        <v>218.18055559999999</v>
      </c>
      <c r="GD926" t="s">
        <v>2407</v>
      </c>
      <c r="GE926">
        <v>1</v>
      </c>
      <c r="HG926" t="s">
        <v>202</v>
      </c>
      <c r="HJ926">
        <v>0</v>
      </c>
    </row>
    <row r="927" spans="1:218" x14ac:dyDescent="0.3">
      <c r="A927">
        <v>873</v>
      </c>
      <c r="B927" t="s">
        <v>3854</v>
      </c>
      <c r="C927" t="s">
        <v>4493</v>
      </c>
      <c r="D927" t="s">
        <v>265</v>
      </c>
      <c r="E927">
        <v>1</v>
      </c>
      <c r="F927" t="s">
        <v>202</v>
      </c>
      <c r="H927">
        <v>1</v>
      </c>
      <c r="M927">
        <v>3</v>
      </c>
      <c r="N927">
        <v>1</v>
      </c>
      <c r="U927">
        <v>1</v>
      </c>
      <c r="W927">
        <v>1</v>
      </c>
      <c r="X927" t="s">
        <v>3174</v>
      </c>
      <c r="Y927">
        <v>1</v>
      </c>
      <c r="Z927">
        <v>1</v>
      </c>
      <c r="AA927">
        <v>2</v>
      </c>
      <c r="AD927" t="s">
        <v>3174</v>
      </c>
      <c r="AE927">
        <v>1</v>
      </c>
      <c r="AF927">
        <v>1</v>
      </c>
      <c r="AG927">
        <v>1</v>
      </c>
      <c r="AH927">
        <v>1</v>
      </c>
      <c r="AI927">
        <v>1</v>
      </c>
      <c r="AJ927">
        <v>2</v>
      </c>
      <c r="AK927" t="s">
        <v>4679</v>
      </c>
      <c r="AL927">
        <v>1</v>
      </c>
      <c r="AM927">
        <v>1</v>
      </c>
      <c r="AN927">
        <v>1</v>
      </c>
      <c r="AO927">
        <v>2</v>
      </c>
      <c r="AP927">
        <v>2</v>
      </c>
      <c r="AQ927">
        <v>1</v>
      </c>
      <c r="AR927" t="s">
        <v>4680</v>
      </c>
      <c r="AS927">
        <v>1</v>
      </c>
      <c r="AT927">
        <v>1</v>
      </c>
      <c r="AU927">
        <v>1</v>
      </c>
      <c r="AV927">
        <v>1</v>
      </c>
      <c r="AW927">
        <v>7</v>
      </c>
      <c r="AX927">
        <v>2</v>
      </c>
      <c r="AY927">
        <v>-97</v>
      </c>
      <c r="BE927">
        <v>1</v>
      </c>
      <c r="BF927">
        <v>2</v>
      </c>
      <c r="BG927">
        <v>1</v>
      </c>
      <c r="BH927">
        <v>2</v>
      </c>
      <c r="BI927">
        <v>1</v>
      </c>
      <c r="BJ927">
        <v>0</v>
      </c>
      <c r="BM927">
        <v>1</v>
      </c>
      <c r="BN927">
        <v>1</v>
      </c>
      <c r="BO927">
        <v>3</v>
      </c>
      <c r="BP927">
        <v>1</v>
      </c>
      <c r="BQ927">
        <v>23</v>
      </c>
      <c r="BR927">
        <v>1</v>
      </c>
      <c r="BS927">
        <v>1</v>
      </c>
      <c r="BT927">
        <v>5</v>
      </c>
      <c r="BV927">
        <v>2</v>
      </c>
      <c r="BX927">
        <v>1</v>
      </c>
      <c r="BZ927">
        <v>0</v>
      </c>
      <c r="CB927">
        <v>0</v>
      </c>
      <c r="CD927">
        <v>2</v>
      </c>
      <c r="CJ927">
        <v>1</v>
      </c>
      <c r="CK927">
        <v>2</v>
      </c>
      <c r="CL927">
        <v>6</v>
      </c>
      <c r="CM927">
        <v>-98</v>
      </c>
      <c r="CR927">
        <v>2</v>
      </c>
      <c r="CS927">
        <v>7</v>
      </c>
      <c r="CT927">
        <v>1</v>
      </c>
      <c r="CU927">
        <v>2</v>
      </c>
      <c r="CV927" t="s">
        <v>6114</v>
      </c>
      <c r="CW927">
        <v>762</v>
      </c>
      <c r="CX927">
        <v>12.7</v>
      </c>
      <c r="CY927">
        <v>2</v>
      </c>
      <c r="CZ927">
        <v>1</v>
      </c>
      <c r="DA927" t="s">
        <v>217</v>
      </c>
      <c r="DC927">
        <v>1</v>
      </c>
      <c r="DD927">
        <v>1</v>
      </c>
      <c r="DE927">
        <v>35</v>
      </c>
      <c r="DN927" t="s">
        <v>4423</v>
      </c>
      <c r="DO927" t="s">
        <v>4423</v>
      </c>
      <c r="DP927" t="s">
        <v>3178</v>
      </c>
      <c r="DQ927" t="s">
        <v>202</v>
      </c>
      <c r="DR927" t="s">
        <v>202</v>
      </c>
      <c r="DT927">
        <v>1</v>
      </c>
      <c r="DV927">
        <v>1</v>
      </c>
      <c r="DW927">
        <v>0</v>
      </c>
      <c r="DX927">
        <v>2</v>
      </c>
      <c r="DY927">
        <v>2</v>
      </c>
      <c r="DZ927">
        <v>1</v>
      </c>
      <c r="EA927">
        <v>15</v>
      </c>
      <c r="EB927">
        <f>IF(EA927&gt;=30,1,IF(EA927&gt;=20,2,IF(EA927&gt;=15,3,IF(EA927&gt;=10,4,IF(EA927&gt;=5,5,IF(EA927&gt;0,6,0))))))</f>
        <v>3</v>
      </c>
      <c r="EC927">
        <v>2</v>
      </c>
      <c r="EE927">
        <v>20</v>
      </c>
      <c r="EF927">
        <v>2</v>
      </c>
      <c r="EH927">
        <v>10</v>
      </c>
      <c r="EI927">
        <v>1</v>
      </c>
      <c r="EL927">
        <v>3</v>
      </c>
      <c r="EM927">
        <v>1</v>
      </c>
      <c r="EN927">
        <v>2</v>
      </c>
      <c r="EO927">
        <v>2</v>
      </c>
      <c r="EP927">
        <v>2</v>
      </c>
      <c r="EZ927">
        <v>1</v>
      </c>
      <c r="FA927">
        <v>2</v>
      </c>
      <c r="FB927">
        <v>1</v>
      </c>
      <c r="FC927">
        <v>3</v>
      </c>
      <c r="FD927">
        <v>2</v>
      </c>
      <c r="FG927">
        <v>0</v>
      </c>
      <c r="FH927" t="s">
        <v>3179</v>
      </c>
      <c r="FI927">
        <v>1</v>
      </c>
      <c r="FJ927" t="s">
        <v>204</v>
      </c>
      <c r="FK927">
        <v>20</v>
      </c>
      <c r="FL927">
        <v>12</v>
      </c>
      <c r="FM927">
        <v>12</v>
      </c>
      <c r="FN927">
        <v>15</v>
      </c>
      <c r="FO927" t="s">
        <v>2220</v>
      </c>
      <c r="FP927">
        <v>0.5</v>
      </c>
      <c r="FQ927" t="s">
        <v>3287</v>
      </c>
      <c r="FR927" t="s">
        <v>3189</v>
      </c>
      <c r="FS927">
        <v>0</v>
      </c>
      <c r="FT927">
        <v>0</v>
      </c>
      <c r="FU927" t="s">
        <v>2207</v>
      </c>
      <c r="FV927" t="s">
        <v>2207</v>
      </c>
      <c r="FW927">
        <v>0</v>
      </c>
      <c r="FX927">
        <v>1</v>
      </c>
      <c r="FY927">
        <v>0</v>
      </c>
      <c r="FZ927">
        <v>0</v>
      </c>
      <c r="GA927">
        <v>856</v>
      </c>
      <c r="GB927">
        <v>9</v>
      </c>
      <c r="GC927">
        <v>95.111111100000002</v>
      </c>
      <c r="GD927" t="s">
        <v>2407</v>
      </c>
      <c r="GE927">
        <v>1</v>
      </c>
      <c r="HG927" t="s">
        <v>202</v>
      </c>
      <c r="HJ927">
        <v>0</v>
      </c>
    </row>
    <row r="928" spans="1:218" x14ac:dyDescent="0.3">
      <c r="A928">
        <v>328</v>
      </c>
      <c r="B928" t="s">
        <v>3183</v>
      </c>
      <c r="C928" t="s">
        <v>3697</v>
      </c>
      <c r="D928" t="s">
        <v>212</v>
      </c>
      <c r="E928">
        <v>1</v>
      </c>
      <c r="F928" t="s">
        <v>202</v>
      </c>
      <c r="H928">
        <v>1</v>
      </c>
      <c r="M928">
        <v>1</v>
      </c>
      <c r="N928">
        <v>1</v>
      </c>
      <c r="U928">
        <v>1</v>
      </c>
      <c r="W928">
        <v>1</v>
      </c>
      <c r="X928" t="s">
        <v>3174</v>
      </c>
      <c r="Y928">
        <v>1</v>
      </c>
      <c r="Z928">
        <v>1</v>
      </c>
      <c r="AA928">
        <v>5</v>
      </c>
      <c r="AD928" t="s">
        <v>202</v>
      </c>
      <c r="AE928">
        <v>1</v>
      </c>
      <c r="AF928">
        <v>1</v>
      </c>
      <c r="AG928">
        <v>1</v>
      </c>
      <c r="AH928">
        <v>2</v>
      </c>
      <c r="AI928">
        <v>2</v>
      </c>
      <c r="AJ928">
        <v>2</v>
      </c>
      <c r="AK928" t="s">
        <v>3698</v>
      </c>
      <c r="AL928">
        <v>1</v>
      </c>
      <c r="AM928">
        <v>1</v>
      </c>
      <c r="AN928">
        <v>1</v>
      </c>
      <c r="AO928">
        <v>2</v>
      </c>
      <c r="AP928">
        <v>2</v>
      </c>
      <c r="AQ928">
        <v>1</v>
      </c>
      <c r="AR928" t="s">
        <v>3699</v>
      </c>
      <c r="AS928">
        <v>3</v>
      </c>
      <c r="AT928">
        <v>1</v>
      </c>
      <c r="AU928">
        <v>2</v>
      </c>
      <c r="AV928">
        <v>2</v>
      </c>
      <c r="AW928">
        <v>7</v>
      </c>
      <c r="AX928">
        <v>1</v>
      </c>
      <c r="AY928">
        <v>1</v>
      </c>
      <c r="BE928">
        <v>1</v>
      </c>
      <c r="BF928">
        <v>2</v>
      </c>
      <c r="BG928">
        <v>1</v>
      </c>
      <c r="BH928">
        <v>1</v>
      </c>
      <c r="BI928">
        <v>1</v>
      </c>
      <c r="BJ928">
        <v>0</v>
      </c>
      <c r="BM928">
        <v>1</v>
      </c>
      <c r="BN928">
        <v>1</v>
      </c>
      <c r="BO928">
        <v>4</v>
      </c>
      <c r="BP928">
        <v>1</v>
      </c>
      <c r="BQ928">
        <v>2.5</v>
      </c>
      <c r="BR928">
        <v>6</v>
      </c>
      <c r="BS928">
        <v>1</v>
      </c>
      <c r="BT928">
        <v>6</v>
      </c>
      <c r="BV928">
        <v>4</v>
      </c>
      <c r="BX928">
        <v>0</v>
      </c>
      <c r="BZ928">
        <v>0</v>
      </c>
      <c r="CB928">
        <v>2</v>
      </c>
      <c r="CJ928">
        <v>1</v>
      </c>
      <c r="CK928">
        <v>2</v>
      </c>
      <c r="CL928">
        <v>6</v>
      </c>
      <c r="CM928">
        <v>1</v>
      </c>
      <c r="CR928">
        <v>2</v>
      </c>
      <c r="CS928">
        <v>-98</v>
      </c>
      <c r="CT928">
        <v>1</v>
      </c>
      <c r="CU928">
        <v>1</v>
      </c>
      <c r="CV928" t="s">
        <v>824</v>
      </c>
      <c r="CW928">
        <v>715</v>
      </c>
      <c r="CX928">
        <v>11.92</v>
      </c>
      <c r="CY928">
        <v>2</v>
      </c>
      <c r="CZ928">
        <v>1</v>
      </c>
      <c r="DA928" t="s">
        <v>3254</v>
      </c>
      <c r="DC928">
        <v>1</v>
      </c>
      <c r="DD928">
        <v>1</v>
      </c>
      <c r="DE928">
        <v>4</v>
      </c>
      <c r="DN928" t="s">
        <v>3622</v>
      </c>
      <c r="DO928" t="s">
        <v>3622</v>
      </c>
      <c r="DP928" t="s">
        <v>3178</v>
      </c>
      <c r="DQ928" t="s">
        <v>202</v>
      </c>
      <c r="DR928" t="s">
        <v>202</v>
      </c>
      <c r="DT928">
        <v>1</v>
      </c>
      <c r="DV928">
        <v>1</v>
      </c>
      <c r="DW928">
        <v>0</v>
      </c>
      <c r="DX928">
        <v>5</v>
      </c>
      <c r="DY928">
        <v>1</v>
      </c>
      <c r="DZ928">
        <v>-97</v>
      </c>
      <c r="EB928">
        <v>4</v>
      </c>
      <c r="EC928">
        <v>2</v>
      </c>
      <c r="EE928">
        <v>2</v>
      </c>
      <c r="EL928">
        <v>1</v>
      </c>
      <c r="EM928">
        <v>4</v>
      </c>
      <c r="EN928">
        <v>1</v>
      </c>
      <c r="EO928">
        <v>1</v>
      </c>
      <c r="EP928">
        <v>1</v>
      </c>
      <c r="EQ928">
        <v>1</v>
      </c>
      <c r="ER928">
        <v>1</v>
      </c>
      <c r="EZ928">
        <v>1</v>
      </c>
      <c r="FA928">
        <v>-97</v>
      </c>
      <c r="FD928">
        <v>-97</v>
      </c>
      <c r="FG928">
        <v>0</v>
      </c>
      <c r="FH928" t="s">
        <v>3179</v>
      </c>
      <c r="FI928">
        <v>1</v>
      </c>
      <c r="FJ928" t="s">
        <v>204</v>
      </c>
      <c r="FK928">
        <v>2</v>
      </c>
      <c r="FL928">
        <v>12</v>
      </c>
      <c r="FM928">
        <v>12</v>
      </c>
      <c r="FN928">
        <v>12.5</v>
      </c>
      <c r="FO928" t="s">
        <v>2206</v>
      </c>
      <c r="FP928">
        <v>7.5</v>
      </c>
      <c r="FQ928" t="s">
        <v>3180</v>
      </c>
      <c r="FR928" t="s">
        <v>3196</v>
      </c>
      <c r="FS928">
        <v>1</v>
      </c>
      <c r="FT928">
        <v>1</v>
      </c>
      <c r="FU928" t="s">
        <v>2221</v>
      </c>
      <c r="FV928" t="s">
        <v>3182</v>
      </c>
      <c r="FW928">
        <v>0</v>
      </c>
      <c r="FX928">
        <v>1</v>
      </c>
      <c r="FY928">
        <v>0</v>
      </c>
      <c r="FZ928">
        <v>0</v>
      </c>
      <c r="GA928">
        <v>37408</v>
      </c>
      <c r="GB928">
        <v>127</v>
      </c>
      <c r="GC928">
        <v>294.55118110000001</v>
      </c>
      <c r="GD928" t="s">
        <v>2401</v>
      </c>
      <c r="GE928">
        <v>1</v>
      </c>
      <c r="HG928" t="s">
        <v>202</v>
      </c>
      <c r="HJ928">
        <v>0</v>
      </c>
    </row>
    <row r="929" spans="1:218" x14ac:dyDescent="0.3">
      <c r="A929">
        <v>446</v>
      </c>
      <c r="B929" t="s">
        <v>3225</v>
      </c>
      <c r="C929" t="s">
        <v>3893</v>
      </c>
      <c r="D929" t="s">
        <v>212</v>
      </c>
      <c r="E929">
        <v>1</v>
      </c>
      <c r="F929" t="s">
        <v>202</v>
      </c>
      <c r="H929">
        <v>1</v>
      </c>
      <c r="M929">
        <v>1</v>
      </c>
      <c r="N929">
        <v>1</v>
      </c>
      <c r="U929">
        <v>1</v>
      </c>
      <c r="W929">
        <v>1</v>
      </c>
      <c r="X929" t="s">
        <v>3174</v>
      </c>
      <c r="Y929">
        <v>1</v>
      </c>
      <c r="Z929">
        <v>1</v>
      </c>
      <c r="AA929">
        <v>1</v>
      </c>
      <c r="AD929" t="s">
        <v>202</v>
      </c>
      <c r="AE929">
        <v>1</v>
      </c>
      <c r="AF929">
        <v>1</v>
      </c>
      <c r="AG929">
        <v>1</v>
      </c>
      <c r="AH929">
        <v>2</v>
      </c>
      <c r="AI929">
        <v>2</v>
      </c>
      <c r="AJ929">
        <v>2</v>
      </c>
      <c r="AK929" t="s">
        <v>3894</v>
      </c>
      <c r="AL929">
        <v>1</v>
      </c>
      <c r="AM929">
        <v>2</v>
      </c>
      <c r="AN929">
        <v>1</v>
      </c>
      <c r="AO929">
        <v>2</v>
      </c>
      <c r="AP929">
        <v>1</v>
      </c>
      <c r="AQ929">
        <v>1</v>
      </c>
      <c r="AR929" t="s">
        <v>3895</v>
      </c>
      <c r="AS929">
        <v>1</v>
      </c>
      <c r="AT929">
        <v>1</v>
      </c>
      <c r="AU929">
        <v>1</v>
      </c>
      <c r="AV929">
        <v>2</v>
      </c>
      <c r="AW929">
        <v>7</v>
      </c>
      <c r="AX929">
        <v>1</v>
      </c>
      <c r="AY929">
        <v>2</v>
      </c>
      <c r="AZ929">
        <v>1</v>
      </c>
      <c r="BE929">
        <v>1</v>
      </c>
      <c r="BF929">
        <v>1</v>
      </c>
      <c r="BG929">
        <v>1</v>
      </c>
      <c r="BH929">
        <v>1</v>
      </c>
      <c r="BI929">
        <v>1</v>
      </c>
      <c r="BJ929">
        <v>0</v>
      </c>
      <c r="BM929">
        <v>1</v>
      </c>
      <c r="BN929">
        <v>1</v>
      </c>
      <c r="BO929">
        <v>3</v>
      </c>
      <c r="BP929">
        <v>1</v>
      </c>
      <c r="BQ929">
        <v>17</v>
      </c>
      <c r="BR929">
        <v>3</v>
      </c>
      <c r="BS929">
        <v>1</v>
      </c>
      <c r="BT929">
        <v>4</v>
      </c>
      <c r="BV929">
        <v>0</v>
      </c>
      <c r="BX929">
        <v>2</v>
      </c>
      <c r="BZ929">
        <v>0</v>
      </c>
      <c r="CB929">
        <v>0</v>
      </c>
      <c r="CD929">
        <v>2</v>
      </c>
      <c r="CJ929">
        <v>1</v>
      </c>
      <c r="CK929">
        <v>2</v>
      </c>
      <c r="CL929">
        <v>7</v>
      </c>
      <c r="CM929">
        <v>1</v>
      </c>
      <c r="CR929">
        <v>2</v>
      </c>
      <c r="CS929">
        <v>-98</v>
      </c>
      <c r="CT929">
        <v>1</v>
      </c>
      <c r="CU929">
        <v>1</v>
      </c>
      <c r="CV929" t="s">
        <v>262</v>
      </c>
      <c r="CW929">
        <v>591</v>
      </c>
      <c r="CX929">
        <v>9.85</v>
      </c>
      <c r="CY929">
        <v>2</v>
      </c>
      <c r="CZ929">
        <v>1</v>
      </c>
      <c r="DA929" t="s">
        <v>397</v>
      </c>
      <c r="DC929">
        <v>1</v>
      </c>
      <c r="DD929">
        <v>1</v>
      </c>
      <c r="DE929">
        <v>3</v>
      </c>
      <c r="DN929" t="s">
        <v>3884</v>
      </c>
      <c r="DO929" t="s">
        <v>3884</v>
      </c>
      <c r="DP929" t="s">
        <v>3178</v>
      </c>
      <c r="DQ929" t="s">
        <v>202</v>
      </c>
      <c r="DR929" t="s">
        <v>202</v>
      </c>
      <c r="DT929">
        <v>1</v>
      </c>
      <c r="DV929">
        <v>1</v>
      </c>
      <c r="DW929">
        <v>0</v>
      </c>
      <c r="DX929">
        <v>1</v>
      </c>
      <c r="DY929">
        <v>1</v>
      </c>
      <c r="DZ929">
        <v>1</v>
      </c>
      <c r="EA929">
        <v>10</v>
      </c>
      <c r="EB929">
        <f t="shared" ref="EB929:EB941" si="34">IF(EA929&gt;=30,1,IF(EA929&gt;=20,2,IF(EA929&gt;=15,3,IF(EA929&gt;=10,4,IF(EA929&gt;=5,5,IF(EA929&gt;0,6,0))))))</f>
        <v>4</v>
      </c>
      <c r="EC929">
        <v>2</v>
      </c>
      <c r="EE929">
        <v>10</v>
      </c>
      <c r="EL929">
        <v>1</v>
      </c>
      <c r="EM929">
        <v>2</v>
      </c>
      <c r="EN929">
        <v>1</v>
      </c>
      <c r="EO929">
        <v>1</v>
      </c>
      <c r="EP929">
        <v>1</v>
      </c>
      <c r="EQ929">
        <v>1</v>
      </c>
      <c r="ER929">
        <v>1</v>
      </c>
      <c r="EZ929">
        <v>1</v>
      </c>
      <c r="FA929">
        <v>1</v>
      </c>
      <c r="FD929">
        <v>-97</v>
      </c>
      <c r="FG929">
        <v>0</v>
      </c>
      <c r="FH929" t="s">
        <v>3179</v>
      </c>
      <c r="FI929">
        <v>1</v>
      </c>
      <c r="FJ929" t="s">
        <v>204</v>
      </c>
      <c r="FK929">
        <v>10</v>
      </c>
      <c r="FL929">
        <v>12</v>
      </c>
      <c r="FM929">
        <v>12</v>
      </c>
      <c r="FN929">
        <v>10</v>
      </c>
      <c r="FO929" t="s">
        <v>2206</v>
      </c>
      <c r="FP929">
        <v>1.5</v>
      </c>
      <c r="FQ929" t="s">
        <v>3180</v>
      </c>
      <c r="FR929" t="s">
        <v>3196</v>
      </c>
      <c r="FS929">
        <v>1</v>
      </c>
      <c r="FT929">
        <v>1</v>
      </c>
      <c r="FU929" t="s">
        <v>2221</v>
      </c>
      <c r="FV929" t="s">
        <v>3182</v>
      </c>
      <c r="FW929">
        <v>0</v>
      </c>
      <c r="FX929">
        <v>1</v>
      </c>
      <c r="FY929">
        <v>0</v>
      </c>
      <c r="FZ929">
        <v>0</v>
      </c>
      <c r="GA929">
        <v>39021</v>
      </c>
      <c r="GB929">
        <v>133</v>
      </c>
      <c r="GC929">
        <v>293.3909774</v>
      </c>
      <c r="GD929" t="s">
        <v>2401</v>
      </c>
      <c r="GE929">
        <v>1</v>
      </c>
      <c r="HG929" t="s">
        <v>202</v>
      </c>
      <c r="HJ929">
        <v>0</v>
      </c>
    </row>
    <row r="930" spans="1:218" x14ac:dyDescent="0.3">
      <c r="A930">
        <v>884</v>
      </c>
      <c r="B930" t="s">
        <v>3202</v>
      </c>
      <c r="C930" t="s">
        <v>6120</v>
      </c>
      <c r="D930" t="s">
        <v>194</v>
      </c>
      <c r="E930">
        <v>1</v>
      </c>
      <c r="F930" t="s">
        <v>202</v>
      </c>
      <c r="H930">
        <v>1</v>
      </c>
      <c r="M930">
        <v>1</v>
      </c>
      <c r="N930">
        <v>1</v>
      </c>
      <c r="U930">
        <v>1</v>
      </c>
      <c r="W930">
        <v>1</v>
      </c>
      <c r="X930" t="s">
        <v>3174</v>
      </c>
      <c r="Y930">
        <v>1</v>
      </c>
      <c r="Z930">
        <v>1</v>
      </c>
      <c r="AA930">
        <v>1</v>
      </c>
      <c r="AD930" t="s">
        <v>202</v>
      </c>
      <c r="AE930">
        <v>1</v>
      </c>
      <c r="AF930">
        <v>1</v>
      </c>
      <c r="AG930">
        <v>1</v>
      </c>
      <c r="AH930">
        <v>1</v>
      </c>
      <c r="AI930">
        <v>1</v>
      </c>
      <c r="AJ930">
        <v>1</v>
      </c>
      <c r="AK930" t="s">
        <v>6121</v>
      </c>
      <c r="AL930">
        <v>1</v>
      </c>
      <c r="AM930">
        <v>1</v>
      </c>
      <c r="AN930">
        <v>2</v>
      </c>
      <c r="AO930">
        <v>2</v>
      </c>
      <c r="AP930">
        <v>2</v>
      </c>
      <c r="AQ930">
        <v>1</v>
      </c>
      <c r="AR930" t="s">
        <v>6122</v>
      </c>
      <c r="AS930">
        <v>2</v>
      </c>
      <c r="AT930">
        <v>2</v>
      </c>
      <c r="AU930">
        <v>1</v>
      </c>
      <c r="AV930">
        <v>2</v>
      </c>
      <c r="AW930">
        <v>7</v>
      </c>
      <c r="AX930">
        <v>1</v>
      </c>
      <c r="AY930">
        <v>5</v>
      </c>
      <c r="AZ930">
        <v>1</v>
      </c>
      <c r="BA930">
        <v>3</v>
      </c>
      <c r="BB930">
        <v>2</v>
      </c>
      <c r="BC930">
        <v>6</v>
      </c>
      <c r="BD930">
        <v>4</v>
      </c>
      <c r="BE930">
        <v>1</v>
      </c>
      <c r="BF930">
        <v>2</v>
      </c>
      <c r="BG930">
        <v>1</v>
      </c>
      <c r="BH930">
        <v>2</v>
      </c>
      <c r="BI930">
        <v>1</v>
      </c>
      <c r="BJ930">
        <v>0</v>
      </c>
      <c r="BM930">
        <v>1</v>
      </c>
      <c r="BN930">
        <v>1</v>
      </c>
      <c r="BO930">
        <v>3</v>
      </c>
      <c r="BP930">
        <v>1</v>
      </c>
      <c r="BQ930">
        <v>16</v>
      </c>
      <c r="BR930">
        <v>2</v>
      </c>
      <c r="BS930">
        <v>1</v>
      </c>
      <c r="BT930">
        <v>4</v>
      </c>
      <c r="BV930">
        <v>1</v>
      </c>
      <c r="BX930">
        <v>1</v>
      </c>
      <c r="BZ930">
        <v>0</v>
      </c>
      <c r="CB930">
        <v>0</v>
      </c>
      <c r="CD930">
        <v>2</v>
      </c>
      <c r="CJ930">
        <v>1</v>
      </c>
      <c r="CK930">
        <v>2</v>
      </c>
      <c r="CL930">
        <v>6</v>
      </c>
      <c r="CM930">
        <v>1</v>
      </c>
      <c r="CR930">
        <v>2</v>
      </c>
      <c r="CS930">
        <v>8</v>
      </c>
      <c r="CT930">
        <v>1</v>
      </c>
      <c r="CU930">
        <v>2</v>
      </c>
      <c r="CV930" t="s">
        <v>751</v>
      </c>
      <c r="CW930">
        <v>742</v>
      </c>
      <c r="CX930">
        <v>12.37</v>
      </c>
      <c r="CY930">
        <v>2</v>
      </c>
      <c r="CZ930">
        <v>1</v>
      </c>
      <c r="DA930" t="s">
        <v>729</v>
      </c>
      <c r="DC930">
        <v>1</v>
      </c>
      <c r="DD930">
        <v>1</v>
      </c>
      <c r="DE930">
        <v>15</v>
      </c>
      <c r="DN930" t="s">
        <v>4535</v>
      </c>
      <c r="DO930" t="s">
        <v>4535</v>
      </c>
      <c r="DP930" t="s">
        <v>3178</v>
      </c>
      <c r="DQ930" t="s">
        <v>202</v>
      </c>
      <c r="DR930" t="s">
        <v>202</v>
      </c>
      <c r="DT930">
        <v>1</v>
      </c>
      <c r="DV930">
        <v>1</v>
      </c>
      <c r="DW930">
        <v>0</v>
      </c>
      <c r="DX930">
        <v>1</v>
      </c>
      <c r="DY930">
        <v>2</v>
      </c>
      <c r="DZ930">
        <v>1</v>
      </c>
      <c r="EA930">
        <v>12</v>
      </c>
      <c r="EB930">
        <f t="shared" si="34"/>
        <v>4</v>
      </c>
      <c r="EC930">
        <v>2</v>
      </c>
      <c r="EE930">
        <v>8</v>
      </c>
      <c r="EF930">
        <v>2</v>
      </c>
      <c r="EH930">
        <v>8</v>
      </c>
      <c r="EI930">
        <v>1</v>
      </c>
      <c r="EL930">
        <v>1</v>
      </c>
      <c r="EM930">
        <v>3</v>
      </c>
      <c r="EN930">
        <v>2</v>
      </c>
      <c r="EO930">
        <v>2</v>
      </c>
      <c r="EP930">
        <v>1</v>
      </c>
      <c r="EQ930">
        <v>2</v>
      </c>
      <c r="ER930">
        <v>2</v>
      </c>
      <c r="ES930">
        <v>1</v>
      </c>
      <c r="ET930">
        <v>10</v>
      </c>
      <c r="EU930">
        <f>IF(ET930&gt;=30,1,IF(ET930&gt;=20,2,IF(ET930&gt;=15,3,IF(ET930&gt;=10,4,IF(ET930&gt;=5,5,IF(ET930&gt;0,6,0))))))</f>
        <v>4</v>
      </c>
      <c r="EV930">
        <v>1</v>
      </c>
      <c r="EW930">
        <v>3</v>
      </c>
      <c r="EY930">
        <v>1</v>
      </c>
      <c r="EZ930">
        <v>1</v>
      </c>
      <c r="FA930">
        <v>1</v>
      </c>
      <c r="FD930">
        <v>2</v>
      </c>
      <c r="FG930">
        <v>0</v>
      </c>
      <c r="FH930" t="s">
        <v>3179</v>
      </c>
      <c r="FI930">
        <v>1</v>
      </c>
      <c r="FJ930" t="s">
        <v>204</v>
      </c>
      <c r="FK930">
        <v>8</v>
      </c>
      <c r="FL930">
        <v>12</v>
      </c>
      <c r="FM930">
        <v>12</v>
      </c>
      <c r="FN930">
        <v>12</v>
      </c>
      <c r="FO930" t="s">
        <v>2206</v>
      </c>
      <c r="FP930">
        <v>3.5</v>
      </c>
      <c r="FQ930" t="s">
        <v>3287</v>
      </c>
      <c r="FR930" t="s">
        <v>3189</v>
      </c>
      <c r="FS930">
        <v>0</v>
      </c>
      <c r="FT930">
        <v>1</v>
      </c>
      <c r="FU930" t="s">
        <v>2213</v>
      </c>
      <c r="FV930" t="s">
        <v>4754</v>
      </c>
      <c r="FW930">
        <v>0</v>
      </c>
      <c r="FX930">
        <v>1</v>
      </c>
      <c r="FY930">
        <v>0</v>
      </c>
      <c r="FZ930">
        <v>0</v>
      </c>
      <c r="GA930">
        <v>20830</v>
      </c>
      <c r="GB930">
        <v>83</v>
      </c>
      <c r="GC930">
        <v>250.9638554</v>
      </c>
      <c r="GD930" t="s">
        <v>2407</v>
      </c>
      <c r="GE930">
        <v>1</v>
      </c>
      <c r="HG930" t="s">
        <v>202</v>
      </c>
      <c r="HJ930">
        <v>0</v>
      </c>
    </row>
    <row r="931" spans="1:218" x14ac:dyDescent="0.3">
      <c r="A931">
        <v>448</v>
      </c>
      <c r="B931" t="s">
        <v>3225</v>
      </c>
      <c r="C931" t="s">
        <v>3896</v>
      </c>
      <c r="D931" t="s">
        <v>212</v>
      </c>
      <c r="E931">
        <v>1</v>
      </c>
      <c r="F931" t="s">
        <v>202</v>
      </c>
      <c r="H931">
        <v>1</v>
      </c>
      <c r="M931">
        <v>1</v>
      </c>
      <c r="N931">
        <v>1</v>
      </c>
      <c r="U931">
        <v>1</v>
      </c>
      <c r="W931">
        <v>1</v>
      </c>
      <c r="X931" t="s">
        <v>3174</v>
      </c>
      <c r="Y931">
        <v>1</v>
      </c>
      <c r="Z931">
        <v>1</v>
      </c>
      <c r="AA931">
        <v>1</v>
      </c>
      <c r="AD931" t="s">
        <v>202</v>
      </c>
      <c r="AE931">
        <v>1</v>
      </c>
      <c r="AF931">
        <v>2</v>
      </c>
      <c r="AG931">
        <v>1</v>
      </c>
      <c r="AH931">
        <v>2</v>
      </c>
      <c r="AI931">
        <v>2</v>
      </c>
      <c r="AJ931">
        <v>2</v>
      </c>
      <c r="AK931" t="s">
        <v>3218</v>
      </c>
      <c r="AL931">
        <v>1</v>
      </c>
      <c r="AM931">
        <v>2</v>
      </c>
      <c r="AN931">
        <v>1</v>
      </c>
      <c r="AO931">
        <v>2</v>
      </c>
      <c r="AP931">
        <v>1</v>
      </c>
      <c r="AQ931">
        <v>1</v>
      </c>
      <c r="AR931" t="s">
        <v>3219</v>
      </c>
      <c r="AS931">
        <v>2</v>
      </c>
      <c r="AT931">
        <v>1</v>
      </c>
      <c r="AU931">
        <v>1</v>
      </c>
      <c r="AV931">
        <v>2</v>
      </c>
      <c r="AW931">
        <v>7</v>
      </c>
      <c r="AX931">
        <v>2</v>
      </c>
      <c r="AY931">
        <v>1</v>
      </c>
      <c r="AZ931">
        <v>2</v>
      </c>
      <c r="BA931">
        <v>3</v>
      </c>
      <c r="BB931">
        <v>4</v>
      </c>
      <c r="BC931">
        <v>5</v>
      </c>
      <c r="BD931">
        <v>6</v>
      </c>
      <c r="BE931">
        <v>1</v>
      </c>
      <c r="BF931">
        <v>3</v>
      </c>
      <c r="BG931">
        <v>1</v>
      </c>
      <c r="BH931">
        <v>3</v>
      </c>
      <c r="BI931">
        <v>1</v>
      </c>
      <c r="BJ931">
        <v>0</v>
      </c>
      <c r="BM931">
        <v>1</v>
      </c>
      <c r="BN931">
        <v>1</v>
      </c>
      <c r="BO931">
        <v>5</v>
      </c>
      <c r="BP931">
        <v>1</v>
      </c>
      <c r="BQ931">
        <v>18.5</v>
      </c>
      <c r="BR931">
        <v>4</v>
      </c>
      <c r="BS931">
        <v>1</v>
      </c>
      <c r="BT931">
        <v>2</v>
      </c>
      <c r="BV931">
        <v>0</v>
      </c>
      <c r="BX931">
        <v>0</v>
      </c>
      <c r="BZ931">
        <v>0</v>
      </c>
      <c r="CB931">
        <v>0</v>
      </c>
      <c r="CD931">
        <v>0</v>
      </c>
      <c r="CF931">
        <v>2</v>
      </c>
      <c r="CJ931">
        <v>1</v>
      </c>
      <c r="CK931">
        <v>1</v>
      </c>
      <c r="CL931">
        <v>5</v>
      </c>
      <c r="CM931">
        <v>1</v>
      </c>
      <c r="CR931">
        <v>2</v>
      </c>
      <c r="CS931">
        <v>8</v>
      </c>
      <c r="CT931">
        <v>1</v>
      </c>
      <c r="CU931">
        <v>1</v>
      </c>
      <c r="CV931" t="s">
        <v>3897</v>
      </c>
      <c r="CW931">
        <v>638</v>
      </c>
      <c r="CX931">
        <v>10.63</v>
      </c>
      <c r="CY931">
        <v>2</v>
      </c>
      <c r="CZ931">
        <v>1</v>
      </c>
      <c r="DA931" t="s">
        <v>3211</v>
      </c>
      <c r="DC931">
        <v>1</v>
      </c>
      <c r="DD931">
        <v>1</v>
      </c>
      <c r="DE931">
        <v>3</v>
      </c>
      <c r="DN931" t="s">
        <v>3884</v>
      </c>
      <c r="DO931" t="s">
        <v>3884</v>
      </c>
      <c r="DP931" t="s">
        <v>3178</v>
      </c>
      <c r="DQ931" t="s">
        <v>202</v>
      </c>
      <c r="DR931" t="s">
        <v>202</v>
      </c>
      <c r="DT931">
        <v>1</v>
      </c>
      <c r="DV931">
        <v>1</v>
      </c>
      <c r="DW931">
        <v>0</v>
      </c>
      <c r="DX931">
        <v>1</v>
      </c>
      <c r="DY931">
        <v>1</v>
      </c>
      <c r="DZ931">
        <v>1</v>
      </c>
      <c r="EA931">
        <v>15</v>
      </c>
      <c r="EB931">
        <f t="shared" si="34"/>
        <v>3</v>
      </c>
      <c r="EC931">
        <v>2</v>
      </c>
      <c r="EE931">
        <v>15</v>
      </c>
      <c r="EL931">
        <v>1</v>
      </c>
      <c r="EM931">
        <v>2</v>
      </c>
      <c r="EN931">
        <v>1</v>
      </c>
      <c r="EO931">
        <v>1</v>
      </c>
      <c r="EP931">
        <v>1</v>
      </c>
      <c r="EQ931">
        <v>1</v>
      </c>
      <c r="ER931">
        <v>1</v>
      </c>
      <c r="EZ931">
        <v>1</v>
      </c>
      <c r="FA931">
        <v>1</v>
      </c>
      <c r="FD931">
        <v>-97</v>
      </c>
      <c r="FG931">
        <v>0</v>
      </c>
      <c r="FH931" t="s">
        <v>3179</v>
      </c>
      <c r="FI931">
        <v>1</v>
      </c>
      <c r="FJ931" t="s">
        <v>204</v>
      </c>
      <c r="FK931">
        <v>15</v>
      </c>
      <c r="FL931">
        <v>12</v>
      </c>
      <c r="FM931">
        <v>12</v>
      </c>
      <c r="FN931">
        <v>15</v>
      </c>
      <c r="FO931" t="s">
        <v>2206</v>
      </c>
      <c r="FP931">
        <v>1.5</v>
      </c>
      <c r="FQ931" t="s">
        <v>3180</v>
      </c>
      <c r="FR931" t="s">
        <v>3196</v>
      </c>
      <c r="FS931">
        <v>1</v>
      </c>
      <c r="FT931">
        <v>1</v>
      </c>
      <c r="FU931" t="s">
        <v>2221</v>
      </c>
      <c r="FV931" t="s">
        <v>3182</v>
      </c>
      <c r="FW931">
        <v>0</v>
      </c>
      <c r="FX931">
        <v>1</v>
      </c>
      <c r="FY931">
        <v>0</v>
      </c>
      <c r="FZ931">
        <v>0</v>
      </c>
      <c r="GA931">
        <v>39021</v>
      </c>
      <c r="GB931">
        <v>133</v>
      </c>
      <c r="GC931">
        <v>293.3909774</v>
      </c>
      <c r="GD931" t="s">
        <v>2401</v>
      </c>
      <c r="GE931">
        <v>1</v>
      </c>
      <c r="HG931" t="s">
        <v>202</v>
      </c>
      <c r="HJ931">
        <v>0</v>
      </c>
    </row>
    <row r="932" spans="1:218" x14ac:dyDescent="0.3">
      <c r="A932">
        <v>478</v>
      </c>
      <c r="B932" t="s">
        <v>3202</v>
      </c>
      <c r="C932" t="s">
        <v>3937</v>
      </c>
      <c r="D932" t="s">
        <v>194</v>
      </c>
      <c r="E932">
        <v>1</v>
      </c>
      <c r="F932" t="s">
        <v>202</v>
      </c>
      <c r="H932">
        <v>1</v>
      </c>
      <c r="M932">
        <v>1</v>
      </c>
      <c r="N932">
        <v>1</v>
      </c>
      <c r="U932">
        <v>1</v>
      </c>
      <c r="W932">
        <v>1</v>
      </c>
      <c r="X932" t="s">
        <v>3174</v>
      </c>
      <c r="Y932">
        <v>1</v>
      </c>
      <c r="Z932">
        <v>1</v>
      </c>
      <c r="AA932">
        <v>7</v>
      </c>
      <c r="AD932" t="s">
        <v>202</v>
      </c>
      <c r="AE932">
        <v>1</v>
      </c>
      <c r="AF932">
        <v>1</v>
      </c>
      <c r="AG932">
        <v>1</v>
      </c>
      <c r="AH932">
        <v>2</v>
      </c>
      <c r="AI932">
        <v>2</v>
      </c>
      <c r="AJ932">
        <v>-97</v>
      </c>
      <c r="AK932" t="s">
        <v>3938</v>
      </c>
      <c r="AL932">
        <v>1</v>
      </c>
      <c r="AM932">
        <v>1</v>
      </c>
      <c r="AN932">
        <v>1</v>
      </c>
      <c r="AO932">
        <v>2</v>
      </c>
      <c r="AP932">
        <v>2</v>
      </c>
      <c r="AQ932">
        <v>2</v>
      </c>
      <c r="AR932" t="s">
        <v>3939</v>
      </c>
      <c r="AS932">
        <v>1</v>
      </c>
      <c r="AT932">
        <v>1</v>
      </c>
      <c r="AU932">
        <v>1</v>
      </c>
      <c r="AV932">
        <v>2</v>
      </c>
      <c r="AW932">
        <v>7</v>
      </c>
      <c r="AX932">
        <v>5</v>
      </c>
      <c r="AY932">
        <v>3</v>
      </c>
      <c r="BE932">
        <v>1</v>
      </c>
      <c r="BF932">
        <v>1</v>
      </c>
      <c r="BG932">
        <v>1</v>
      </c>
      <c r="BH932">
        <v>1</v>
      </c>
      <c r="BI932">
        <v>1</v>
      </c>
      <c r="BJ932">
        <v>1</v>
      </c>
      <c r="BK932">
        <v>1</v>
      </c>
      <c r="BL932">
        <v>1</v>
      </c>
      <c r="BM932">
        <v>1</v>
      </c>
      <c r="BN932">
        <v>1</v>
      </c>
      <c r="BO932">
        <v>0</v>
      </c>
      <c r="BP932">
        <v>1</v>
      </c>
      <c r="BQ932">
        <v>30</v>
      </c>
      <c r="BR932">
        <v>3</v>
      </c>
      <c r="BS932">
        <v>1</v>
      </c>
      <c r="BT932">
        <v>3</v>
      </c>
      <c r="BV932">
        <v>9</v>
      </c>
      <c r="CJ932">
        <v>1</v>
      </c>
      <c r="CK932">
        <v>1</v>
      </c>
      <c r="CL932">
        <v>6</v>
      </c>
      <c r="CM932">
        <v>1</v>
      </c>
      <c r="CR932">
        <v>2</v>
      </c>
      <c r="CS932">
        <v>-98</v>
      </c>
      <c r="CT932">
        <v>1</v>
      </c>
      <c r="CU932">
        <v>2</v>
      </c>
      <c r="CV932" t="s">
        <v>3940</v>
      </c>
      <c r="CW932">
        <v>778</v>
      </c>
      <c r="CX932">
        <v>12.97</v>
      </c>
      <c r="CY932">
        <v>2</v>
      </c>
      <c r="CZ932">
        <v>1</v>
      </c>
      <c r="DA932" t="s">
        <v>624</v>
      </c>
      <c r="DC932">
        <v>1</v>
      </c>
      <c r="DD932">
        <v>1</v>
      </c>
      <c r="DE932">
        <v>15</v>
      </c>
      <c r="DN932" t="s">
        <v>3912</v>
      </c>
      <c r="DO932" t="s">
        <v>3912</v>
      </c>
      <c r="DP932" t="s">
        <v>3178</v>
      </c>
      <c r="DQ932" t="s">
        <v>202</v>
      </c>
      <c r="DR932" t="s">
        <v>202</v>
      </c>
      <c r="DT932">
        <v>1</v>
      </c>
      <c r="DV932">
        <v>1</v>
      </c>
      <c r="DW932">
        <v>0</v>
      </c>
      <c r="DX932">
        <v>7</v>
      </c>
      <c r="DY932">
        <v>1</v>
      </c>
      <c r="DZ932">
        <v>1</v>
      </c>
      <c r="EA932">
        <v>25</v>
      </c>
      <c r="EB932">
        <f t="shared" si="34"/>
        <v>2</v>
      </c>
      <c r="EC932">
        <v>2</v>
      </c>
      <c r="EE932">
        <v>25</v>
      </c>
      <c r="EL932">
        <v>1</v>
      </c>
      <c r="EM932">
        <v>1</v>
      </c>
      <c r="EN932">
        <v>1</v>
      </c>
      <c r="EO932">
        <v>1</v>
      </c>
      <c r="EP932">
        <v>1</v>
      </c>
      <c r="EQ932">
        <v>1</v>
      </c>
      <c r="ER932">
        <v>1</v>
      </c>
      <c r="EZ932">
        <v>1</v>
      </c>
      <c r="FA932">
        <v>-97</v>
      </c>
      <c r="FD932">
        <v>-97</v>
      </c>
      <c r="FG932">
        <v>0</v>
      </c>
      <c r="FH932" t="s">
        <v>3179</v>
      </c>
      <c r="FI932">
        <v>1</v>
      </c>
      <c r="FJ932" t="s">
        <v>204</v>
      </c>
      <c r="FK932">
        <v>25</v>
      </c>
      <c r="FL932">
        <v>12</v>
      </c>
      <c r="FM932">
        <v>12</v>
      </c>
      <c r="FN932">
        <v>25</v>
      </c>
      <c r="FO932" t="s">
        <v>2206</v>
      </c>
      <c r="FP932">
        <v>0.5</v>
      </c>
      <c r="FQ932" t="s">
        <v>3180</v>
      </c>
      <c r="FR932" t="s">
        <v>3196</v>
      </c>
      <c r="FS932">
        <v>1</v>
      </c>
      <c r="FT932">
        <v>1</v>
      </c>
      <c r="FU932" t="s">
        <v>2221</v>
      </c>
      <c r="FV932" t="s">
        <v>3182</v>
      </c>
      <c r="FW932">
        <v>0</v>
      </c>
      <c r="FX932">
        <v>1</v>
      </c>
      <c r="FY932">
        <v>0</v>
      </c>
      <c r="FZ932">
        <v>0</v>
      </c>
      <c r="GA932">
        <v>20830</v>
      </c>
      <c r="GB932">
        <v>83</v>
      </c>
      <c r="GC932">
        <v>250.9638554</v>
      </c>
      <c r="GD932" t="s">
        <v>2401</v>
      </c>
      <c r="GE932">
        <v>1</v>
      </c>
      <c r="HG932" t="s">
        <v>202</v>
      </c>
      <c r="HJ932">
        <v>0</v>
      </c>
    </row>
    <row r="933" spans="1:218" x14ac:dyDescent="0.3">
      <c r="A933">
        <v>489</v>
      </c>
      <c r="B933" t="s">
        <v>3279</v>
      </c>
      <c r="C933" t="s">
        <v>3941</v>
      </c>
      <c r="D933" t="s">
        <v>212</v>
      </c>
      <c r="E933">
        <v>1</v>
      </c>
      <c r="F933" t="s">
        <v>202</v>
      </c>
      <c r="H933">
        <v>1</v>
      </c>
      <c r="M933">
        <v>1</v>
      </c>
      <c r="N933">
        <v>1</v>
      </c>
      <c r="U933">
        <v>1</v>
      </c>
      <c r="W933">
        <v>1</v>
      </c>
      <c r="X933" t="s">
        <v>3174</v>
      </c>
      <c r="Y933">
        <v>1</v>
      </c>
      <c r="Z933">
        <v>1</v>
      </c>
      <c r="AA933">
        <v>2</v>
      </c>
      <c r="AD933" t="s">
        <v>202</v>
      </c>
      <c r="AE933">
        <v>1</v>
      </c>
      <c r="AF933">
        <v>1</v>
      </c>
      <c r="AG933">
        <v>1</v>
      </c>
      <c r="AH933">
        <v>1</v>
      </c>
      <c r="AI933">
        <v>1</v>
      </c>
      <c r="AJ933">
        <v>1</v>
      </c>
      <c r="AK933" t="s">
        <v>3942</v>
      </c>
      <c r="AL933">
        <v>1</v>
      </c>
      <c r="AM933">
        <v>2</v>
      </c>
      <c r="AN933">
        <v>1</v>
      </c>
      <c r="AO933">
        <v>2</v>
      </c>
      <c r="AP933">
        <v>2</v>
      </c>
      <c r="AQ933">
        <v>1</v>
      </c>
      <c r="AR933" t="s">
        <v>3943</v>
      </c>
      <c r="AS933">
        <v>1</v>
      </c>
      <c r="AT933">
        <v>1</v>
      </c>
      <c r="AU933">
        <v>1</v>
      </c>
      <c r="AV933">
        <v>2</v>
      </c>
      <c r="AW933">
        <v>7</v>
      </c>
      <c r="AX933">
        <v>1</v>
      </c>
      <c r="AY933">
        <v>5</v>
      </c>
      <c r="BE933">
        <v>1</v>
      </c>
      <c r="BF933">
        <v>1</v>
      </c>
      <c r="BG933">
        <v>1</v>
      </c>
      <c r="BH933">
        <v>1</v>
      </c>
      <c r="BI933">
        <v>1</v>
      </c>
      <c r="BJ933">
        <v>0</v>
      </c>
      <c r="BM933">
        <v>1</v>
      </c>
      <c r="BN933">
        <v>1</v>
      </c>
      <c r="BO933">
        <v>3</v>
      </c>
      <c r="BP933">
        <v>1</v>
      </c>
      <c r="BQ933">
        <v>42</v>
      </c>
      <c r="BR933">
        <v>1</v>
      </c>
      <c r="BS933">
        <v>1</v>
      </c>
      <c r="BT933">
        <v>2</v>
      </c>
      <c r="BU933">
        <v>2</v>
      </c>
      <c r="BV933">
        <v>0</v>
      </c>
      <c r="BW933">
        <v>2</v>
      </c>
      <c r="BX933">
        <v>0</v>
      </c>
      <c r="BY933">
        <v>2</v>
      </c>
      <c r="BZ933">
        <v>0</v>
      </c>
      <c r="CA933">
        <v>2</v>
      </c>
      <c r="CB933">
        <v>0</v>
      </c>
      <c r="CC933">
        <v>2</v>
      </c>
      <c r="CD933">
        <v>0</v>
      </c>
      <c r="CE933">
        <v>2</v>
      </c>
      <c r="CF933">
        <v>0</v>
      </c>
      <c r="CG933">
        <v>2</v>
      </c>
      <c r="CH933">
        <v>2</v>
      </c>
      <c r="CI933">
        <v>2</v>
      </c>
      <c r="CJ933">
        <v>1</v>
      </c>
      <c r="CK933">
        <v>1</v>
      </c>
      <c r="CL933">
        <v>5</v>
      </c>
      <c r="CM933">
        <v>1</v>
      </c>
      <c r="CR933">
        <v>2</v>
      </c>
      <c r="CS933">
        <v>2</v>
      </c>
      <c r="CT933">
        <v>1</v>
      </c>
      <c r="CU933">
        <v>1</v>
      </c>
      <c r="CV933" t="s">
        <v>351</v>
      </c>
      <c r="CW933">
        <v>889</v>
      </c>
      <c r="CX933">
        <v>14.82</v>
      </c>
      <c r="CY933">
        <v>2</v>
      </c>
      <c r="CZ933">
        <v>1</v>
      </c>
      <c r="DA933" t="s">
        <v>2501</v>
      </c>
      <c r="DC933">
        <v>1</v>
      </c>
      <c r="DD933">
        <v>1</v>
      </c>
      <c r="DE933">
        <v>2</v>
      </c>
      <c r="DN933" t="s">
        <v>3912</v>
      </c>
      <c r="DO933" t="s">
        <v>3912</v>
      </c>
      <c r="DP933" t="s">
        <v>3178</v>
      </c>
      <c r="DQ933" t="s">
        <v>202</v>
      </c>
      <c r="DR933" t="s">
        <v>202</v>
      </c>
      <c r="DT933">
        <v>1</v>
      </c>
      <c r="DV933">
        <v>1</v>
      </c>
      <c r="DW933">
        <v>0</v>
      </c>
      <c r="DX933">
        <v>2</v>
      </c>
      <c r="DY933">
        <v>1</v>
      </c>
      <c r="DZ933">
        <v>1</v>
      </c>
      <c r="EA933">
        <v>25</v>
      </c>
      <c r="EB933">
        <f t="shared" si="34"/>
        <v>2</v>
      </c>
      <c r="EC933">
        <v>2</v>
      </c>
      <c r="EE933">
        <v>25</v>
      </c>
      <c r="EL933">
        <v>3</v>
      </c>
      <c r="EM933">
        <v>2</v>
      </c>
      <c r="EN933">
        <v>1</v>
      </c>
      <c r="EO933">
        <v>1</v>
      </c>
      <c r="EP933">
        <v>1</v>
      </c>
      <c r="EQ933">
        <v>1</v>
      </c>
      <c r="ER933">
        <v>1</v>
      </c>
      <c r="EZ933">
        <v>1</v>
      </c>
      <c r="FA933">
        <v>3</v>
      </c>
      <c r="FD933">
        <v>-97</v>
      </c>
      <c r="FG933">
        <v>0</v>
      </c>
      <c r="FH933" t="s">
        <v>3179</v>
      </c>
      <c r="FI933">
        <v>1</v>
      </c>
      <c r="FJ933" t="s">
        <v>204</v>
      </c>
      <c r="FK933">
        <v>25</v>
      </c>
      <c r="FL933">
        <v>12</v>
      </c>
      <c r="FM933">
        <v>12</v>
      </c>
      <c r="FN933">
        <v>25</v>
      </c>
      <c r="FO933" t="s">
        <v>2220</v>
      </c>
      <c r="FP933">
        <v>1.5</v>
      </c>
      <c r="FQ933" t="s">
        <v>3180</v>
      </c>
      <c r="FR933" t="s">
        <v>3196</v>
      </c>
      <c r="FS933">
        <v>1</v>
      </c>
      <c r="FT933">
        <v>1</v>
      </c>
      <c r="FU933" t="s">
        <v>2221</v>
      </c>
      <c r="FV933" t="s">
        <v>3182</v>
      </c>
      <c r="FW933">
        <v>0</v>
      </c>
      <c r="FX933">
        <v>1</v>
      </c>
      <c r="FY933">
        <v>0</v>
      </c>
      <c r="FZ933">
        <v>0</v>
      </c>
      <c r="GA933">
        <v>59048</v>
      </c>
      <c r="GB933">
        <v>201</v>
      </c>
      <c r="GC933">
        <v>293.7711443</v>
      </c>
      <c r="GD933" t="s">
        <v>2401</v>
      </c>
      <c r="GE933">
        <v>1</v>
      </c>
      <c r="HG933" t="s">
        <v>202</v>
      </c>
      <c r="HJ933">
        <v>0</v>
      </c>
    </row>
    <row r="934" spans="1:218" x14ac:dyDescent="0.3">
      <c r="A934">
        <v>914</v>
      </c>
      <c r="B934" t="s">
        <v>3279</v>
      </c>
      <c r="C934" t="s">
        <v>6129</v>
      </c>
      <c r="D934" t="s">
        <v>212</v>
      </c>
      <c r="E934">
        <v>1</v>
      </c>
      <c r="F934" t="s">
        <v>202</v>
      </c>
      <c r="H934">
        <v>1</v>
      </c>
      <c r="M934">
        <v>1</v>
      </c>
      <c r="N934">
        <v>1</v>
      </c>
      <c r="U934">
        <v>1</v>
      </c>
      <c r="W934">
        <v>1</v>
      </c>
      <c r="X934" t="s">
        <v>3174</v>
      </c>
      <c r="Y934">
        <v>1</v>
      </c>
      <c r="Z934">
        <v>1</v>
      </c>
      <c r="AA934">
        <v>1</v>
      </c>
      <c r="AD934" t="s">
        <v>202</v>
      </c>
      <c r="AE934">
        <v>1</v>
      </c>
      <c r="AF934">
        <v>1</v>
      </c>
      <c r="AG934">
        <v>1</v>
      </c>
      <c r="AH934">
        <v>1</v>
      </c>
      <c r="AI934">
        <v>1</v>
      </c>
      <c r="AJ934">
        <v>2</v>
      </c>
      <c r="AK934" t="s">
        <v>6130</v>
      </c>
      <c r="AL934">
        <v>1</v>
      </c>
      <c r="AM934">
        <v>2</v>
      </c>
      <c r="AN934">
        <v>2</v>
      </c>
      <c r="AO934">
        <v>2</v>
      </c>
      <c r="AP934">
        <v>2</v>
      </c>
      <c r="AQ934">
        <v>1</v>
      </c>
      <c r="AR934" t="s">
        <v>6131</v>
      </c>
      <c r="AS934">
        <v>1</v>
      </c>
      <c r="AT934">
        <v>1</v>
      </c>
      <c r="AU934">
        <v>1</v>
      </c>
      <c r="AV934">
        <v>2</v>
      </c>
      <c r="AW934">
        <v>7</v>
      </c>
      <c r="AX934">
        <v>1</v>
      </c>
      <c r="AY934">
        <v>-98</v>
      </c>
      <c r="BE934">
        <v>1</v>
      </c>
      <c r="BF934">
        <v>3</v>
      </c>
      <c r="BG934">
        <v>1</v>
      </c>
      <c r="BH934">
        <v>3</v>
      </c>
      <c r="BI934">
        <v>1</v>
      </c>
      <c r="BJ934">
        <v>1</v>
      </c>
      <c r="BK934">
        <v>1</v>
      </c>
      <c r="BL934">
        <v>1</v>
      </c>
      <c r="BM934">
        <v>1</v>
      </c>
      <c r="BN934">
        <v>1</v>
      </c>
      <c r="BO934">
        <v>5</v>
      </c>
      <c r="BP934">
        <v>1</v>
      </c>
      <c r="BQ934">
        <v>3</v>
      </c>
      <c r="BR934">
        <v>6</v>
      </c>
      <c r="BS934">
        <v>1</v>
      </c>
      <c r="BT934">
        <v>2</v>
      </c>
      <c r="BU934">
        <v>2</v>
      </c>
      <c r="BV934">
        <v>0</v>
      </c>
      <c r="BW934">
        <v>2</v>
      </c>
      <c r="BX934">
        <v>0</v>
      </c>
      <c r="BY934">
        <v>2</v>
      </c>
      <c r="BZ934">
        <v>0</v>
      </c>
      <c r="CA934">
        <v>2</v>
      </c>
      <c r="CB934">
        <v>0</v>
      </c>
      <c r="CC934">
        <v>2</v>
      </c>
      <c r="CD934">
        <v>1</v>
      </c>
      <c r="CE934">
        <v>2</v>
      </c>
      <c r="CF934">
        <v>0</v>
      </c>
      <c r="CG934">
        <v>2</v>
      </c>
      <c r="CH934">
        <v>1</v>
      </c>
      <c r="CI934">
        <v>2</v>
      </c>
      <c r="CJ934">
        <v>1</v>
      </c>
      <c r="CK934">
        <v>2</v>
      </c>
      <c r="CL934">
        <v>5</v>
      </c>
      <c r="CM934">
        <v>1</v>
      </c>
      <c r="CR934">
        <v>2</v>
      </c>
      <c r="CS934">
        <v>-98</v>
      </c>
      <c r="CT934">
        <v>1</v>
      </c>
      <c r="CU934">
        <v>1</v>
      </c>
      <c r="CV934" t="s">
        <v>4694</v>
      </c>
      <c r="CW934">
        <v>779</v>
      </c>
      <c r="CX934">
        <v>12.98</v>
      </c>
      <c r="CY934">
        <v>2</v>
      </c>
      <c r="CZ934">
        <v>1</v>
      </c>
      <c r="DA934" t="s">
        <v>729</v>
      </c>
      <c r="DC934">
        <v>1</v>
      </c>
      <c r="DD934">
        <v>1</v>
      </c>
      <c r="DE934">
        <v>2</v>
      </c>
      <c r="DN934" t="s">
        <v>4535</v>
      </c>
      <c r="DO934" t="s">
        <v>4535</v>
      </c>
      <c r="DP934" t="s">
        <v>3178</v>
      </c>
      <c r="DQ934" t="s">
        <v>202</v>
      </c>
      <c r="DR934" t="s">
        <v>202</v>
      </c>
      <c r="DT934">
        <v>1</v>
      </c>
      <c r="DV934">
        <v>1</v>
      </c>
      <c r="DW934">
        <v>0</v>
      </c>
      <c r="DX934">
        <v>1</v>
      </c>
      <c r="DY934">
        <v>2</v>
      </c>
      <c r="DZ934">
        <v>1</v>
      </c>
      <c r="EA934">
        <v>25</v>
      </c>
      <c r="EB934">
        <f t="shared" si="34"/>
        <v>2</v>
      </c>
      <c r="EC934">
        <v>2</v>
      </c>
      <c r="EE934">
        <v>5</v>
      </c>
      <c r="EF934">
        <v>2</v>
      </c>
      <c r="EH934">
        <v>5</v>
      </c>
      <c r="EI934">
        <v>1</v>
      </c>
      <c r="EL934">
        <v>2</v>
      </c>
      <c r="EM934">
        <v>-97</v>
      </c>
      <c r="EN934">
        <v>2</v>
      </c>
      <c r="EO934">
        <v>2</v>
      </c>
      <c r="EP934">
        <v>2</v>
      </c>
      <c r="EZ934">
        <v>1</v>
      </c>
      <c r="FA934">
        <v>1</v>
      </c>
      <c r="FD934">
        <v>5</v>
      </c>
      <c r="FG934">
        <v>0</v>
      </c>
      <c r="FH934" t="s">
        <v>3179</v>
      </c>
      <c r="FI934">
        <v>1</v>
      </c>
      <c r="FJ934" t="s">
        <v>204</v>
      </c>
      <c r="FK934">
        <v>5</v>
      </c>
      <c r="FL934">
        <v>12</v>
      </c>
      <c r="FM934">
        <v>12</v>
      </c>
      <c r="FN934">
        <v>25</v>
      </c>
      <c r="FO934" t="s">
        <v>2212</v>
      </c>
      <c r="FQ934" t="s">
        <v>3287</v>
      </c>
      <c r="FR934" t="s">
        <v>3189</v>
      </c>
      <c r="FS934">
        <v>0</v>
      </c>
      <c r="FT934">
        <v>0</v>
      </c>
      <c r="FU934" t="s">
        <v>2207</v>
      </c>
      <c r="FV934" t="s">
        <v>2207</v>
      </c>
      <c r="FW934">
        <v>0</v>
      </c>
      <c r="FX934">
        <v>1</v>
      </c>
      <c r="FY934">
        <v>0</v>
      </c>
      <c r="FZ934">
        <v>0</v>
      </c>
      <c r="GA934">
        <v>59048</v>
      </c>
      <c r="GB934">
        <v>201</v>
      </c>
      <c r="GC934">
        <v>293.7711443</v>
      </c>
      <c r="GD934" t="s">
        <v>2407</v>
      </c>
      <c r="GE934">
        <v>1</v>
      </c>
      <c r="HG934" t="s">
        <v>202</v>
      </c>
      <c r="HJ934">
        <v>0</v>
      </c>
    </row>
    <row r="935" spans="1:218" x14ac:dyDescent="0.3">
      <c r="A935">
        <v>918</v>
      </c>
      <c r="B935" t="s">
        <v>3183</v>
      </c>
      <c r="C935" t="s">
        <v>6132</v>
      </c>
      <c r="D935" t="s">
        <v>212</v>
      </c>
      <c r="E935">
        <v>1</v>
      </c>
      <c r="F935" t="s">
        <v>202</v>
      </c>
      <c r="H935">
        <v>1</v>
      </c>
      <c r="M935">
        <v>1</v>
      </c>
      <c r="N935">
        <v>1</v>
      </c>
      <c r="U935">
        <v>1</v>
      </c>
      <c r="W935">
        <v>1</v>
      </c>
      <c r="X935" t="s">
        <v>3174</v>
      </c>
      <c r="Y935">
        <v>1</v>
      </c>
      <c r="Z935">
        <v>1</v>
      </c>
      <c r="AA935">
        <v>1</v>
      </c>
      <c r="AD935" t="s">
        <v>202</v>
      </c>
      <c r="AE935">
        <v>1</v>
      </c>
      <c r="AF935">
        <v>2</v>
      </c>
      <c r="AG935">
        <v>2</v>
      </c>
      <c r="AH935">
        <v>1</v>
      </c>
      <c r="AI935">
        <v>1</v>
      </c>
      <c r="AJ935">
        <v>1</v>
      </c>
      <c r="AK935" t="s">
        <v>6133</v>
      </c>
      <c r="AL935">
        <v>1</v>
      </c>
      <c r="AM935">
        <v>2</v>
      </c>
      <c r="AN935">
        <v>2</v>
      </c>
      <c r="AO935">
        <v>2</v>
      </c>
      <c r="AP935">
        <v>2</v>
      </c>
      <c r="AQ935">
        <v>2</v>
      </c>
      <c r="AR935" t="s">
        <v>6134</v>
      </c>
      <c r="AS935">
        <v>1</v>
      </c>
      <c r="AT935">
        <v>1</v>
      </c>
      <c r="AU935">
        <v>1</v>
      </c>
      <c r="AV935">
        <v>2</v>
      </c>
      <c r="AW935">
        <v>1</v>
      </c>
      <c r="AX935">
        <v>7</v>
      </c>
      <c r="AY935">
        <v>4</v>
      </c>
      <c r="BE935">
        <v>1</v>
      </c>
      <c r="BF935">
        <v>1</v>
      </c>
      <c r="BG935">
        <v>1</v>
      </c>
      <c r="BH935">
        <v>1</v>
      </c>
      <c r="BI935">
        <v>1</v>
      </c>
      <c r="BJ935">
        <v>1</v>
      </c>
      <c r="BK935">
        <v>1</v>
      </c>
      <c r="BL935">
        <v>1</v>
      </c>
      <c r="BM935">
        <v>1</v>
      </c>
      <c r="BN935">
        <v>1</v>
      </c>
      <c r="BO935">
        <v>4</v>
      </c>
      <c r="BP935">
        <v>1</v>
      </c>
      <c r="BQ935">
        <v>8</v>
      </c>
      <c r="BR935">
        <v>6</v>
      </c>
      <c r="BS935">
        <v>1</v>
      </c>
      <c r="BT935">
        <v>5</v>
      </c>
      <c r="BV935">
        <v>3</v>
      </c>
      <c r="BX935">
        <v>0</v>
      </c>
      <c r="BZ935">
        <v>1</v>
      </c>
      <c r="CB935">
        <v>1</v>
      </c>
      <c r="CJ935">
        <v>1</v>
      </c>
      <c r="CK935">
        <v>2</v>
      </c>
      <c r="CL935">
        <v>6</v>
      </c>
      <c r="CM935">
        <v>2</v>
      </c>
      <c r="CR935">
        <v>2</v>
      </c>
      <c r="CS935">
        <v>7</v>
      </c>
      <c r="CT935">
        <v>1</v>
      </c>
      <c r="CU935">
        <v>1</v>
      </c>
      <c r="CV935" t="s">
        <v>6135</v>
      </c>
      <c r="CW935">
        <v>789</v>
      </c>
      <c r="CX935">
        <v>13.15</v>
      </c>
      <c r="CY935">
        <v>2</v>
      </c>
      <c r="CZ935">
        <v>1</v>
      </c>
      <c r="DA935" t="s">
        <v>3234</v>
      </c>
      <c r="DC935">
        <v>1</v>
      </c>
      <c r="DD935">
        <v>1</v>
      </c>
      <c r="DE935">
        <v>4</v>
      </c>
      <c r="DN935" t="s">
        <v>4593</v>
      </c>
      <c r="DO935" t="s">
        <v>4593</v>
      </c>
      <c r="DP935" t="s">
        <v>3178</v>
      </c>
      <c r="DQ935" t="s">
        <v>202</v>
      </c>
      <c r="DR935" t="s">
        <v>202</v>
      </c>
      <c r="DT935">
        <v>1</v>
      </c>
      <c r="DV935">
        <v>1</v>
      </c>
      <c r="DW935">
        <v>0</v>
      </c>
      <c r="DX935">
        <v>1</v>
      </c>
      <c r="DY935">
        <v>2</v>
      </c>
      <c r="DZ935">
        <v>1</v>
      </c>
      <c r="EA935">
        <v>5</v>
      </c>
      <c r="EB935">
        <f t="shared" si="34"/>
        <v>5</v>
      </c>
      <c r="EC935">
        <v>2</v>
      </c>
      <c r="EE935">
        <v>5</v>
      </c>
      <c r="EF935">
        <v>2</v>
      </c>
      <c r="EH935">
        <v>2</v>
      </c>
      <c r="EI935">
        <v>3</v>
      </c>
      <c r="EJ935">
        <v>1</v>
      </c>
      <c r="EK935">
        <v>7</v>
      </c>
      <c r="EL935">
        <v>2</v>
      </c>
      <c r="EM935">
        <v>3</v>
      </c>
      <c r="EN935">
        <v>2</v>
      </c>
      <c r="EO935">
        <v>2</v>
      </c>
      <c r="EP935">
        <v>1</v>
      </c>
      <c r="EQ935">
        <v>1</v>
      </c>
      <c r="ER935">
        <v>2</v>
      </c>
      <c r="ES935">
        <v>1</v>
      </c>
      <c r="ET935">
        <v>2</v>
      </c>
      <c r="EU935">
        <f>IF(ET935&gt;=30,1,IF(ET935&gt;=20,2,IF(ET935&gt;=15,3,IF(ET935&gt;=10,4,IF(ET935&gt;=5,5,IF(ET935&gt;0,6,0))))))</f>
        <v>6</v>
      </c>
      <c r="EV935">
        <v>8</v>
      </c>
      <c r="EX935">
        <v>2</v>
      </c>
      <c r="EY935">
        <v>2</v>
      </c>
      <c r="EZ935">
        <v>1</v>
      </c>
      <c r="FA935">
        <v>1</v>
      </c>
      <c r="FD935">
        <v>2</v>
      </c>
      <c r="FG935">
        <v>1</v>
      </c>
      <c r="FH935" t="s">
        <v>3179</v>
      </c>
      <c r="FI935">
        <v>1</v>
      </c>
      <c r="FJ935" t="s">
        <v>204</v>
      </c>
      <c r="FK935">
        <v>5</v>
      </c>
      <c r="FL935">
        <v>12</v>
      </c>
      <c r="FM935">
        <v>7</v>
      </c>
      <c r="FN935">
        <v>5</v>
      </c>
      <c r="FO935" t="s">
        <v>2212</v>
      </c>
      <c r="FP935">
        <v>3.5</v>
      </c>
      <c r="FQ935" t="s">
        <v>3287</v>
      </c>
      <c r="FR935" t="s">
        <v>3189</v>
      </c>
      <c r="FS935">
        <v>0</v>
      </c>
      <c r="FT935">
        <v>1</v>
      </c>
      <c r="FU935" t="s">
        <v>2213</v>
      </c>
      <c r="FV935" t="s">
        <v>3182</v>
      </c>
      <c r="FW935">
        <v>0</v>
      </c>
      <c r="FX935">
        <v>1</v>
      </c>
      <c r="FY935">
        <v>0</v>
      </c>
      <c r="FZ935">
        <v>0</v>
      </c>
      <c r="GA935">
        <v>37408</v>
      </c>
      <c r="GB935">
        <v>127</v>
      </c>
      <c r="GC935">
        <v>294.55118110000001</v>
      </c>
      <c r="GD935" t="s">
        <v>2407</v>
      </c>
      <c r="GE935">
        <v>0.58333330000000005</v>
      </c>
      <c r="HG935" t="s">
        <v>202</v>
      </c>
      <c r="HJ935">
        <v>0</v>
      </c>
    </row>
    <row r="936" spans="1:218" x14ac:dyDescent="0.3">
      <c r="A936">
        <v>522</v>
      </c>
      <c r="B936" t="s">
        <v>3279</v>
      </c>
      <c r="C936" t="s">
        <v>3992</v>
      </c>
      <c r="D936" t="s">
        <v>212</v>
      </c>
      <c r="E936">
        <v>1</v>
      </c>
      <c r="F936" t="s">
        <v>202</v>
      </c>
      <c r="H936">
        <v>1</v>
      </c>
      <c r="M936">
        <v>1</v>
      </c>
      <c r="N936">
        <v>1</v>
      </c>
      <c r="U936">
        <v>1</v>
      </c>
      <c r="W936">
        <v>1</v>
      </c>
      <c r="X936" t="s">
        <v>3174</v>
      </c>
      <c r="Y936">
        <v>1</v>
      </c>
      <c r="Z936">
        <v>1</v>
      </c>
      <c r="AA936">
        <v>2</v>
      </c>
      <c r="AD936" t="s">
        <v>202</v>
      </c>
      <c r="AE936">
        <v>1</v>
      </c>
      <c r="AF936">
        <v>1</v>
      </c>
      <c r="AG936">
        <v>1</v>
      </c>
      <c r="AH936">
        <v>1</v>
      </c>
      <c r="AI936">
        <v>1</v>
      </c>
      <c r="AJ936">
        <v>1</v>
      </c>
      <c r="AK936" t="s">
        <v>3993</v>
      </c>
      <c r="AL936">
        <v>1</v>
      </c>
      <c r="AM936">
        <v>2</v>
      </c>
      <c r="AN936">
        <v>1</v>
      </c>
      <c r="AO936">
        <v>2</v>
      </c>
      <c r="AP936">
        <v>2</v>
      </c>
      <c r="AQ936">
        <v>1</v>
      </c>
      <c r="AR936" t="s">
        <v>3994</v>
      </c>
      <c r="AS936">
        <v>1</v>
      </c>
      <c r="AT936">
        <v>1</v>
      </c>
      <c r="AU936">
        <v>1</v>
      </c>
      <c r="AV936">
        <v>1</v>
      </c>
      <c r="AW936">
        <v>7</v>
      </c>
      <c r="AX936">
        <v>1</v>
      </c>
      <c r="AY936">
        <v>1</v>
      </c>
      <c r="BE936">
        <v>1</v>
      </c>
      <c r="BF936">
        <v>2</v>
      </c>
      <c r="BG936">
        <v>1</v>
      </c>
      <c r="BH936">
        <v>2</v>
      </c>
      <c r="BI936">
        <v>1</v>
      </c>
      <c r="BJ936">
        <v>1</v>
      </c>
      <c r="BK936">
        <v>1</v>
      </c>
      <c r="BL936">
        <v>1</v>
      </c>
      <c r="BM936">
        <v>1</v>
      </c>
      <c r="BN936">
        <v>1</v>
      </c>
      <c r="BO936">
        <v>4</v>
      </c>
      <c r="BP936">
        <v>1</v>
      </c>
      <c r="BQ936">
        <v>35</v>
      </c>
      <c r="BR936">
        <v>2</v>
      </c>
      <c r="BS936">
        <v>1</v>
      </c>
      <c r="BT936">
        <v>2</v>
      </c>
      <c r="BU936">
        <v>2</v>
      </c>
      <c r="BV936">
        <v>0</v>
      </c>
      <c r="BW936">
        <v>2</v>
      </c>
      <c r="BX936">
        <v>0</v>
      </c>
      <c r="BY936">
        <v>2</v>
      </c>
      <c r="BZ936">
        <v>0</v>
      </c>
      <c r="CA936">
        <v>2</v>
      </c>
      <c r="CB936">
        <v>0</v>
      </c>
      <c r="CC936">
        <v>2</v>
      </c>
      <c r="CD936">
        <v>0</v>
      </c>
      <c r="CE936">
        <v>2</v>
      </c>
      <c r="CF936">
        <v>0</v>
      </c>
      <c r="CG936">
        <v>2</v>
      </c>
      <c r="CH936">
        <v>2</v>
      </c>
      <c r="CI936">
        <v>2</v>
      </c>
      <c r="CJ936">
        <v>1</v>
      </c>
      <c r="CK936">
        <v>2</v>
      </c>
      <c r="CL936">
        <v>5</v>
      </c>
      <c r="CM936">
        <v>1</v>
      </c>
      <c r="CR936">
        <v>2</v>
      </c>
      <c r="CS936">
        <v>8</v>
      </c>
      <c r="CT936">
        <v>1</v>
      </c>
      <c r="CU936">
        <v>2</v>
      </c>
      <c r="CV936" t="s">
        <v>3995</v>
      </c>
      <c r="CW936">
        <v>833</v>
      </c>
      <c r="CX936">
        <v>13.88</v>
      </c>
      <c r="CY936">
        <v>2</v>
      </c>
      <c r="CZ936">
        <v>1</v>
      </c>
      <c r="DA936" t="s">
        <v>3996</v>
      </c>
      <c r="DC936">
        <v>1</v>
      </c>
      <c r="DD936">
        <v>1</v>
      </c>
      <c r="DE936">
        <v>2</v>
      </c>
      <c r="DN936" t="s">
        <v>3912</v>
      </c>
      <c r="DO936" t="s">
        <v>3912</v>
      </c>
      <c r="DP936" t="s">
        <v>3178</v>
      </c>
      <c r="DQ936" t="s">
        <v>202</v>
      </c>
      <c r="DR936" t="s">
        <v>202</v>
      </c>
      <c r="DT936">
        <v>1</v>
      </c>
      <c r="DV936">
        <v>1</v>
      </c>
      <c r="DW936">
        <v>0</v>
      </c>
      <c r="DX936">
        <v>2</v>
      </c>
      <c r="DY936">
        <v>1</v>
      </c>
      <c r="DZ936">
        <v>1</v>
      </c>
      <c r="EA936">
        <v>18</v>
      </c>
      <c r="EB936">
        <f t="shared" si="34"/>
        <v>3</v>
      </c>
      <c r="EC936">
        <v>2</v>
      </c>
      <c r="EE936">
        <v>18</v>
      </c>
      <c r="EL936">
        <v>1</v>
      </c>
      <c r="EM936">
        <v>-97</v>
      </c>
      <c r="EN936">
        <v>1</v>
      </c>
      <c r="EO936">
        <v>1</v>
      </c>
      <c r="EP936">
        <v>1</v>
      </c>
      <c r="EQ936">
        <v>1</v>
      </c>
      <c r="ER936">
        <v>1</v>
      </c>
      <c r="EZ936">
        <v>1</v>
      </c>
      <c r="FA936">
        <v>1</v>
      </c>
      <c r="FD936">
        <v>-97</v>
      </c>
      <c r="FG936">
        <v>0</v>
      </c>
      <c r="FH936" t="s">
        <v>3179</v>
      </c>
      <c r="FI936">
        <v>1</v>
      </c>
      <c r="FJ936" t="s">
        <v>204</v>
      </c>
      <c r="FK936">
        <v>18</v>
      </c>
      <c r="FL936">
        <v>12</v>
      </c>
      <c r="FM936">
        <v>12</v>
      </c>
      <c r="FN936">
        <v>18</v>
      </c>
      <c r="FO936" t="s">
        <v>2206</v>
      </c>
      <c r="FQ936" t="s">
        <v>3180</v>
      </c>
      <c r="FR936" t="s">
        <v>3196</v>
      </c>
      <c r="FS936">
        <v>1</v>
      </c>
      <c r="FT936">
        <v>1</v>
      </c>
      <c r="FU936" t="s">
        <v>2221</v>
      </c>
      <c r="FV936" t="s">
        <v>3182</v>
      </c>
      <c r="FW936">
        <v>0</v>
      </c>
      <c r="FX936">
        <v>1</v>
      </c>
      <c r="FY936">
        <v>0</v>
      </c>
      <c r="FZ936">
        <v>0</v>
      </c>
      <c r="GA936">
        <v>59048</v>
      </c>
      <c r="GB936">
        <v>201</v>
      </c>
      <c r="GC936">
        <v>293.7711443</v>
      </c>
      <c r="GD936" t="s">
        <v>2401</v>
      </c>
      <c r="GE936">
        <v>1</v>
      </c>
      <c r="HG936" t="s">
        <v>202</v>
      </c>
      <c r="HJ936">
        <v>0</v>
      </c>
    </row>
    <row r="937" spans="1:218" x14ac:dyDescent="0.3">
      <c r="A937">
        <v>930</v>
      </c>
      <c r="B937" t="s">
        <v>3207</v>
      </c>
      <c r="C937" t="s">
        <v>6138</v>
      </c>
      <c r="D937" t="s">
        <v>265</v>
      </c>
      <c r="E937">
        <v>1</v>
      </c>
      <c r="F937" t="s">
        <v>202</v>
      </c>
      <c r="H937">
        <v>1</v>
      </c>
      <c r="M937">
        <v>1</v>
      </c>
      <c r="N937">
        <v>1</v>
      </c>
      <c r="U937">
        <v>1</v>
      </c>
      <c r="W937">
        <v>1</v>
      </c>
      <c r="X937" t="s">
        <v>3174</v>
      </c>
      <c r="Y937">
        <v>1</v>
      </c>
      <c r="Z937">
        <v>1</v>
      </c>
      <c r="AA937">
        <v>1</v>
      </c>
      <c r="AD937" t="s">
        <v>202</v>
      </c>
      <c r="AE937">
        <v>1</v>
      </c>
      <c r="AF937">
        <v>1</v>
      </c>
      <c r="AG937">
        <v>2</v>
      </c>
      <c r="AH937">
        <v>2</v>
      </c>
      <c r="AI937">
        <v>2</v>
      </c>
      <c r="AJ937">
        <v>2</v>
      </c>
      <c r="AK937" t="s">
        <v>4648</v>
      </c>
      <c r="AL937">
        <v>1</v>
      </c>
      <c r="AM937">
        <v>1</v>
      </c>
      <c r="AN937">
        <v>2</v>
      </c>
      <c r="AO937">
        <v>2</v>
      </c>
      <c r="AP937">
        <v>1</v>
      </c>
      <c r="AQ937">
        <v>2</v>
      </c>
      <c r="AR937" t="s">
        <v>4649</v>
      </c>
      <c r="AS937">
        <v>2</v>
      </c>
      <c r="AT937">
        <v>1</v>
      </c>
      <c r="AU937">
        <v>1</v>
      </c>
      <c r="AV937">
        <v>1</v>
      </c>
      <c r="AW937">
        <v>3</v>
      </c>
      <c r="AX937">
        <v>4</v>
      </c>
      <c r="AY937">
        <v>3</v>
      </c>
      <c r="BE937">
        <v>1</v>
      </c>
      <c r="BF937">
        <v>2</v>
      </c>
      <c r="BG937">
        <v>1</v>
      </c>
      <c r="BH937">
        <v>2</v>
      </c>
      <c r="BI937">
        <v>1</v>
      </c>
      <c r="BJ937">
        <v>0</v>
      </c>
      <c r="BM937">
        <v>1</v>
      </c>
      <c r="BN937">
        <v>1</v>
      </c>
      <c r="BO937">
        <v>4</v>
      </c>
      <c r="BP937">
        <v>1</v>
      </c>
      <c r="BQ937">
        <v>10</v>
      </c>
      <c r="BR937">
        <v>3</v>
      </c>
      <c r="BS937">
        <v>1</v>
      </c>
      <c r="BT937">
        <v>4</v>
      </c>
      <c r="BV937">
        <v>1</v>
      </c>
      <c r="BX937">
        <v>2</v>
      </c>
      <c r="BZ937">
        <v>0</v>
      </c>
      <c r="CB937">
        <v>0</v>
      </c>
      <c r="CD937">
        <v>0</v>
      </c>
      <c r="CF937">
        <v>2</v>
      </c>
      <c r="CJ937">
        <v>1</v>
      </c>
      <c r="CK937">
        <v>1</v>
      </c>
      <c r="CL937">
        <v>6</v>
      </c>
      <c r="CM937">
        <v>4</v>
      </c>
      <c r="CR937">
        <v>2</v>
      </c>
      <c r="CS937">
        <v>-98</v>
      </c>
      <c r="CT937">
        <v>-98</v>
      </c>
      <c r="CU937">
        <v>1</v>
      </c>
      <c r="CV937" t="s">
        <v>229</v>
      </c>
      <c r="CW937">
        <v>848</v>
      </c>
      <c r="CX937">
        <v>14.13</v>
      </c>
      <c r="CY937">
        <v>2</v>
      </c>
      <c r="CZ937">
        <v>1</v>
      </c>
      <c r="DA937" t="s">
        <v>3234</v>
      </c>
      <c r="DC937">
        <v>1</v>
      </c>
      <c r="DD937">
        <v>1</v>
      </c>
      <c r="DE937">
        <v>28</v>
      </c>
      <c r="DN937" t="s">
        <v>4593</v>
      </c>
      <c r="DO937" t="s">
        <v>4593</v>
      </c>
      <c r="DP937" t="s">
        <v>3178</v>
      </c>
      <c r="DQ937" t="s">
        <v>202</v>
      </c>
      <c r="DR937" t="s">
        <v>202</v>
      </c>
      <c r="DT937">
        <v>1</v>
      </c>
      <c r="DV937">
        <v>1</v>
      </c>
      <c r="DW937">
        <v>0</v>
      </c>
      <c r="DX937">
        <v>1</v>
      </c>
      <c r="DY937">
        <v>2</v>
      </c>
      <c r="DZ937">
        <v>1</v>
      </c>
      <c r="EA937">
        <v>10</v>
      </c>
      <c r="EB937">
        <f t="shared" si="34"/>
        <v>4</v>
      </c>
      <c r="EC937">
        <v>2</v>
      </c>
      <c r="EE937">
        <v>10</v>
      </c>
      <c r="EF937">
        <v>2</v>
      </c>
      <c r="EH937">
        <v>10</v>
      </c>
      <c r="EI937">
        <v>1</v>
      </c>
      <c r="EL937">
        <v>1</v>
      </c>
      <c r="EM937">
        <v>-97</v>
      </c>
      <c r="EN937">
        <v>2</v>
      </c>
      <c r="EO937">
        <v>2</v>
      </c>
      <c r="EP937">
        <v>1</v>
      </c>
      <c r="EQ937">
        <v>1</v>
      </c>
      <c r="ER937">
        <v>1</v>
      </c>
      <c r="EZ937">
        <v>-97</v>
      </c>
      <c r="FA937">
        <v>1</v>
      </c>
      <c r="FD937">
        <v>2</v>
      </c>
      <c r="FG937">
        <v>0</v>
      </c>
      <c r="FH937" t="s">
        <v>3179</v>
      </c>
      <c r="FI937">
        <v>1</v>
      </c>
      <c r="FJ937" t="s">
        <v>204</v>
      </c>
      <c r="FK937">
        <v>10</v>
      </c>
      <c r="FL937">
        <v>12</v>
      </c>
      <c r="FM937">
        <v>12</v>
      </c>
      <c r="FN937">
        <v>10</v>
      </c>
      <c r="FO937" t="s">
        <v>2206</v>
      </c>
      <c r="FQ937" t="s">
        <v>3287</v>
      </c>
      <c r="FR937" t="s">
        <v>3189</v>
      </c>
      <c r="FS937">
        <v>0</v>
      </c>
      <c r="FT937">
        <v>1</v>
      </c>
      <c r="FU937" t="s">
        <v>2221</v>
      </c>
      <c r="FV937" t="s">
        <v>3182</v>
      </c>
      <c r="FW937">
        <v>0</v>
      </c>
      <c r="FX937">
        <v>1</v>
      </c>
      <c r="FY937">
        <v>0</v>
      </c>
      <c r="FZ937">
        <v>0</v>
      </c>
      <c r="GA937">
        <v>11328</v>
      </c>
      <c r="GB937">
        <v>52</v>
      </c>
      <c r="GC937">
        <v>217.8461538</v>
      </c>
      <c r="GD937" t="s">
        <v>2407</v>
      </c>
      <c r="GE937">
        <v>1</v>
      </c>
      <c r="HG937" t="s">
        <v>202</v>
      </c>
      <c r="HJ937">
        <v>0</v>
      </c>
    </row>
    <row r="938" spans="1:218" x14ac:dyDescent="0.3">
      <c r="A938">
        <v>937</v>
      </c>
      <c r="B938" t="s">
        <v>3183</v>
      </c>
      <c r="C938" t="s">
        <v>6139</v>
      </c>
      <c r="D938" t="s">
        <v>212</v>
      </c>
      <c r="E938">
        <v>1</v>
      </c>
      <c r="F938" t="s">
        <v>202</v>
      </c>
      <c r="H938">
        <v>1</v>
      </c>
      <c r="M938">
        <v>1</v>
      </c>
      <c r="N938">
        <v>1</v>
      </c>
      <c r="U938">
        <v>1</v>
      </c>
      <c r="W938">
        <v>1</v>
      </c>
      <c r="X938" t="s">
        <v>3174</v>
      </c>
      <c r="Y938">
        <v>1</v>
      </c>
      <c r="Z938">
        <v>1</v>
      </c>
      <c r="AA938">
        <v>5</v>
      </c>
      <c r="AD938" t="s">
        <v>202</v>
      </c>
      <c r="AE938">
        <v>1</v>
      </c>
      <c r="AF938">
        <v>1</v>
      </c>
      <c r="AG938">
        <v>2</v>
      </c>
      <c r="AH938">
        <v>2</v>
      </c>
      <c r="AI938">
        <v>2</v>
      </c>
      <c r="AJ938">
        <v>2</v>
      </c>
      <c r="AK938" t="s">
        <v>6140</v>
      </c>
      <c r="AL938">
        <v>1</v>
      </c>
      <c r="AM938">
        <v>2</v>
      </c>
      <c r="AN938">
        <v>2</v>
      </c>
      <c r="AO938">
        <v>2</v>
      </c>
      <c r="AP938">
        <v>1</v>
      </c>
      <c r="AQ938">
        <v>2</v>
      </c>
      <c r="AR938" t="s">
        <v>6141</v>
      </c>
      <c r="AS938">
        <v>2</v>
      </c>
      <c r="AT938">
        <v>1</v>
      </c>
      <c r="AU938">
        <v>1</v>
      </c>
      <c r="AV938">
        <v>2</v>
      </c>
      <c r="AW938">
        <v>1</v>
      </c>
      <c r="AX938">
        <v>2</v>
      </c>
      <c r="AY938">
        <v>3</v>
      </c>
      <c r="BE938">
        <v>1</v>
      </c>
      <c r="BF938">
        <v>1</v>
      </c>
      <c r="BG938">
        <v>1</v>
      </c>
      <c r="BH938">
        <v>1</v>
      </c>
      <c r="BI938">
        <v>1</v>
      </c>
      <c r="BJ938">
        <v>0</v>
      </c>
      <c r="BM938">
        <v>1</v>
      </c>
      <c r="BN938">
        <v>1</v>
      </c>
      <c r="BO938">
        <v>3</v>
      </c>
      <c r="BP938">
        <v>1</v>
      </c>
      <c r="BQ938">
        <v>10</v>
      </c>
      <c r="BR938">
        <v>1</v>
      </c>
      <c r="BS938">
        <v>1</v>
      </c>
      <c r="BT938">
        <v>4</v>
      </c>
      <c r="BV938">
        <v>1</v>
      </c>
      <c r="BX938">
        <v>1</v>
      </c>
      <c r="BZ938">
        <v>0</v>
      </c>
      <c r="CB938">
        <v>0</v>
      </c>
      <c r="CD938">
        <v>2</v>
      </c>
      <c r="CJ938">
        <v>1</v>
      </c>
      <c r="CK938">
        <v>2</v>
      </c>
      <c r="CL938">
        <v>6</v>
      </c>
      <c r="CM938">
        <v>6</v>
      </c>
      <c r="CS938">
        <v>6</v>
      </c>
      <c r="CT938">
        <v>1</v>
      </c>
      <c r="CU938">
        <v>1</v>
      </c>
      <c r="CV938" t="s">
        <v>4793</v>
      </c>
      <c r="CW938">
        <v>693</v>
      </c>
      <c r="CX938">
        <v>11.55</v>
      </c>
      <c r="CY938">
        <v>2</v>
      </c>
      <c r="CZ938">
        <v>1</v>
      </c>
      <c r="DA938" t="s">
        <v>3234</v>
      </c>
      <c r="DC938">
        <v>1</v>
      </c>
      <c r="DD938">
        <v>1</v>
      </c>
      <c r="DE938">
        <v>4</v>
      </c>
      <c r="DN938" t="s">
        <v>4593</v>
      </c>
      <c r="DO938" t="s">
        <v>4593</v>
      </c>
      <c r="DP938" t="s">
        <v>3178</v>
      </c>
      <c r="DQ938" t="s">
        <v>202</v>
      </c>
      <c r="DR938" t="s">
        <v>202</v>
      </c>
      <c r="DT938">
        <v>1</v>
      </c>
      <c r="DV938">
        <v>1</v>
      </c>
      <c r="DW938">
        <v>0</v>
      </c>
      <c r="DX938">
        <v>5</v>
      </c>
      <c r="DY938">
        <v>2</v>
      </c>
      <c r="DZ938">
        <v>1</v>
      </c>
      <c r="EA938">
        <v>8</v>
      </c>
      <c r="EB938">
        <f t="shared" si="34"/>
        <v>5</v>
      </c>
      <c r="EC938">
        <v>2</v>
      </c>
      <c r="EE938">
        <v>8</v>
      </c>
      <c r="EF938">
        <v>2</v>
      </c>
      <c r="EH938">
        <v>3</v>
      </c>
      <c r="EI938">
        <v>1</v>
      </c>
      <c r="EL938">
        <v>1</v>
      </c>
      <c r="EM938">
        <v>2</v>
      </c>
      <c r="EN938">
        <v>2</v>
      </c>
      <c r="EO938">
        <v>2</v>
      </c>
      <c r="EP938">
        <v>2</v>
      </c>
      <c r="EZ938">
        <v>1</v>
      </c>
      <c r="FA938">
        <v>2</v>
      </c>
      <c r="FB938">
        <v>1</v>
      </c>
      <c r="FC938">
        <v>6</v>
      </c>
      <c r="FD938">
        <v>6</v>
      </c>
      <c r="FG938">
        <v>0</v>
      </c>
      <c r="FH938" t="s">
        <v>3179</v>
      </c>
      <c r="FI938">
        <v>1</v>
      </c>
      <c r="FJ938" t="s">
        <v>204</v>
      </c>
      <c r="FK938">
        <v>8</v>
      </c>
      <c r="FL938">
        <v>12</v>
      </c>
      <c r="FM938">
        <v>12</v>
      </c>
      <c r="FN938">
        <v>8</v>
      </c>
      <c r="FO938" t="s">
        <v>2206</v>
      </c>
      <c r="FP938">
        <v>1.5</v>
      </c>
      <c r="FQ938" t="s">
        <v>3287</v>
      </c>
      <c r="FR938" t="s">
        <v>3189</v>
      </c>
      <c r="FS938">
        <v>0</v>
      </c>
      <c r="FT938">
        <v>0</v>
      </c>
      <c r="FU938" t="s">
        <v>2207</v>
      </c>
      <c r="FV938" t="s">
        <v>2207</v>
      </c>
      <c r="FW938">
        <v>0</v>
      </c>
      <c r="FX938">
        <v>1</v>
      </c>
      <c r="FY938">
        <v>0</v>
      </c>
      <c r="FZ938">
        <v>0</v>
      </c>
      <c r="GA938">
        <v>37408</v>
      </c>
      <c r="GB938">
        <v>127</v>
      </c>
      <c r="GC938">
        <v>294.55118110000001</v>
      </c>
      <c r="GD938" t="s">
        <v>2407</v>
      </c>
      <c r="GE938">
        <v>1</v>
      </c>
      <c r="HG938" t="s">
        <v>202</v>
      </c>
      <c r="HJ938">
        <v>0</v>
      </c>
    </row>
    <row r="939" spans="1:218" x14ac:dyDescent="0.3">
      <c r="A939">
        <v>943</v>
      </c>
      <c r="B939" t="s">
        <v>3202</v>
      </c>
      <c r="C939" t="s">
        <v>6142</v>
      </c>
      <c r="D939" t="s">
        <v>194</v>
      </c>
      <c r="E939">
        <v>1</v>
      </c>
      <c r="F939" t="s">
        <v>202</v>
      </c>
      <c r="H939">
        <v>1</v>
      </c>
      <c r="M939">
        <v>1</v>
      </c>
      <c r="N939">
        <v>1</v>
      </c>
      <c r="U939">
        <v>1</v>
      </c>
      <c r="W939">
        <v>1</v>
      </c>
      <c r="X939" t="s">
        <v>3174</v>
      </c>
      <c r="Y939">
        <v>1</v>
      </c>
      <c r="Z939">
        <v>1</v>
      </c>
      <c r="AA939">
        <v>7</v>
      </c>
      <c r="AD939" t="s">
        <v>202</v>
      </c>
      <c r="AE939">
        <v>1</v>
      </c>
      <c r="AF939">
        <v>1</v>
      </c>
      <c r="AG939">
        <v>1</v>
      </c>
      <c r="AH939">
        <v>2</v>
      </c>
      <c r="AI939">
        <v>2</v>
      </c>
      <c r="AJ939">
        <v>2</v>
      </c>
      <c r="AK939" t="s">
        <v>6143</v>
      </c>
      <c r="AL939">
        <v>1</v>
      </c>
      <c r="AM939">
        <v>1</v>
      </c>
      <c r="AN939">
        <v>1</v>
      </c>
      <c r="AO939">
        <v>2</v>
      </c>
      <c r="AP939">
        <v>2</v>
      </c>
      <c r="AQ939">
        <v>1</v>
      </c>
      <c r="AR939" t="s">
        <v>6144</v>
      </c>
      <c r="AS939">
        <v>2</v>
      </c>
      <c r="AT939">
        <v>1</v>
      </c>
      <c r="AU939">
        <v>2</v>
      </c>
      <c r="AV939">
        <v>1</v>
      </c>
      <c r="AW939">
        <v>7</v>
      </c>
      <c r="AX939">
        <v>5</v>
      </c>
      <c r="AY939">
        <v>5</v>
      </c>
      <c r="BE939">
        <v>1</v>
      </c>
      <c r="BF939">
        <v>2</v>
      </c>
      <c r="BG939">
        <v>1</v>
      </c>
      <c r="BH939">
        <v>2</v>
      </c>
      <c r="BI939">
        <v>1</v>
      </c>
      <c r="BJ939">
        <v>0</v>
      </c>
      <c r="BM939">
        <v>1</v>
      </c>
      <c r="BN939">
        <v>1</v>
      </c>
      <c r="BO939">
        <v>4</v>
      </c>
      <c r="BP939">
        <v>1</v>
      </c>
      <c r="BQ939">
        <v>10</v>
      </c>
      <c r="BR939">
        <v>2</v>
      </c>
      <c r="BS939">
        <v>1</v>
      </c>
      <c r="BT939">
        <v>2</v>
      </c>
      <c r="BV939">
        <v>0</v>
      </c>
      <c r="BX939">
        <v>0</v>
      </c>
      <c r="BZ939">
        <v>0</v>
      </c>
      <c r="CB939">
        <v>1</v>
      </c>
      <c r="CD939">
        <v>1</v>
      </c>
      <c r="CJ939">
        <v>1</v>
      </c>
      <c r="CK939">
        <v>1</v>
      </c>
      <c r="CL939">
        <v>6</v>
      </c>
      <c r="CM939">
        <v>1</v>
      </c>
      <c r="CR939">
        <v>2</v>
      </c>
      <c r="CS939">
        <v>10</v>
      </c>
      <c r="CT939">
        <v>1</v>
      </c>
      <c r="CU939">
        <v>1</v>
      </c>
      <c r="CV939" t="s">
        <v>6145</v>
      </c>
      <c r="CW939">
        <v>584</v>
      </c>
      <c r="CX939">
        <v>9.73</v>
      </c>
      <c r="CY939">
        <v>2</v>
      </c>
      <c r="CZ939">
        <v>1</v>
      </c>
      <c r="DA939" t="s">
        <v>548</v>
      </c>
      <c r="DC939">
        <v>1</v>
      </c>
      <c r="DD939">
        <v>1</v>
      </c>
      <c r="DE939">
        <v>15</v>
      </c>
      <c r="DN939" t="s">
        <v>4593</v>
      </c>
      <c r="DO939" t="s">
        <v>4593</v>
      </c>
      <c r="DP939" t="s">
        <v>3178</v>
      </c>
      <c r="DQ939" t="s">
        <v>202</v>
      </c>
      <c r="DR939" t="s">
        <v>202</v>
      </c>
      <c r="DT939">
        <v>1</v>
      </c>
      <c r="DV939">
        <v>1</v>
      </c>
      <c r="DW939">
        <v>0</v>
      </c>
      <c r="DX939">
        <v>7</v>
      </c>
      <c r="DY939">
        <v>2</v>
      </c>
      <c r="DZ939">
        <v>1</v>
      </c>
      <c r="EA939">
        <v>10</v>
      </c>
      <c r="EB939">
        <f t="shared" si="34"/>
        <v>4</v>
      </c>
      <c r="EC939">
        <v>2</v>
      </c>
      <c r="EE939">
        <v>10</v>
      </c>
      <c r="EF939">
        <v>2</v>
      </c>
      <c r="EH939">
        <v>5</v>
      </c>
      <c r="EI939">
        <v>1</v>
      </c>
      <c r="EL939">
        <v>1</v>
      </c>
      <c r="EM939">
        <v>4</v>
      </c>
      <c r="EN939">
        <v>2</v>
      </c>
      <c r="EO939">
        <v>2</v>
      </c>
      <c r="EP939">
        <v>1</v>
      </c>
      <c r="EQ939">
        <v>2</v>
      </c>
      <c r="ER939">
        <v>2</v>
      </c>
      <c r="ES939">
        <v>1</v>
      </c>
      <c r="ET939">
        <v>5</v>
      </c>
      <c r="EU939">
        <f>IF(ET939&gt;=30,1,IF(ET939&gt;=20,2,IF(ET939&gt;=15,3,IF(ET939&gt;=10,4,IF(ET939&gt;=5,5,IF(ET939&gt;0,6,0))))))</f>
        <v>5</v>
      </c>
      <c r="EV939">
        <v>9</v>
      </c>
      <c r="EW939">
        <v>-97</v>
      </c>
      <c r="EX939">
        <v>-97</v>
      </c>
      <c r="EY939">
        <v>-97</v>
      </c>
      <c r="EZ939">
        <v>1</v>
      </c>
      <c r="FA939">
        <v>1</v>
      </c>
      <c r="FD939">
        <v>9</v>
      </c>
      <c r="FG939">
        <v>0</v>
      </c>
      <c r="FH939" t="s">
        <v>3179</v>
      </c>
      <c r="FI939">
        <v>1</v>
      </c>
      <c r="FJ939" t="s">
        <v>204</v>
      </c>
      <c r="FK939">
        <v>10</v>
      </c>
      <c r="FL939">
        <v>12</v>
      </c>
      <c r="FM939">
        <v>12</v>
      </c>
      <c r="FN939">
        <v>10</v>
      </c>
      <c r="FO939" t="s">
        <v>2206</v>
      </c>
      <c r="FP939">
        <v>7.5</v>
      </c>
      <c r="FQ939" t="s">
        <v>3287</v>
      </c>
      <c r="FR939" t="s">
        <v>3189</v>
      </c>
      <c r="FS939">
        <v>0</v>
      </c>
      <c r="FT939">
        <v>1</v>
      </c>
      <c r="FU939" t="s">
        <v>2213</v>
      </c>
      <c r="FV939" t="s">
        <v>4754</v>
      </c>
      <c r="FW939">
        <v>0</v>
      </c>
      <c r="FX939">
        <v>1</v>
      </c>
      <c r="FY939">
        <v>0</v>
      </c>
      <c r="FZ939">
        <v>0</v>
      </c>
      <c r="GA939">
        <v>20830</v>
      </c>
      <c r="GB939">
        <v>83</v>
      </c>
      <c r="GC939">
        <v>250.9638554</v>
      </c>
      <c r="GD939" t="s">
        <v>2407</v>
      </c>
      <c r="GE939">
        <v>1</v>
      </c>
      <c r="HG939" t="s">
        <v>202</v>
      </c>
      <c r="HJ939">
        <v>0</v>
      </c>
    </row>
    <row r="940" spans="1:218" x14ac:dyDescent="0.3">
      <c r="A940">
        <v>946</v>
      </c>
      <c r="B940" t="s">
        <v>3183</v>
      </c>
      <c r="C940" t="s">
        <v>3805</v>
      </c>
      <c r="D940" t="s">
        <v>212</v>
      </c>
      <c r="E940">
        <v>1</v>
      </c>
      <c r="F940" t="s">
        <v>202</v>
      </c>
      <c r="H940">
        <v>1</v>
      </c>
      <c r="M940">
        <v>1</v>
      </c>
      <c r="N940">
        <v>1</v>
      </c>
      <c r="U940">
        <v>1</v>
      </c>
      <c r="W940">
        <v>1</v>
      </c>
      <c r="X940" t="s">
        <v>3174</v>
      </c>
      <c r="Y940">
        <v>1</v>
      </c>
      <c r="Z940">
        <v>1</v>
      </c>
      <c r="AA940">
        <v>1</v>
      </c>
      <c r="AD940" t="s">
        <v>202</v>
      </c>
      <c r="AE940">
        <v>1</v>
      </c>
      <c r="AF940">
        <v>1</v>
      </c>
      <c r="AG940">
        <v>2</v>
      </c>
      <c r="AH940">
        <v>2</v>
      </c>
      <c r="AI940">
        <v>2</v>
      </c>
      <c r="AJ940">
        <v>2</v>
      </c>
      <c r="AK940" t="s">
        <v>4617</v>
      </c>
      <c r="AL940">
        <v>1</v>
      </c>
      <c r="AM940">
        <v>1</v>
      </c>
      <c r="AN940">
        <v>1</v>
      </c>
      <c r="AO940">
        <v>2</v>
      </c>
      <c r="AP940">
        <v>2</v>
      </c>
      <c r="AQ940">
        <v>2</v>
      </c>
      <c r="AR940" t="s">
        <v>4618</v>
      </c>
      <c r="AS940">
        <v>1</v>
      </c>
      <c r="AT940">
        <v>1</v>
      </c>
      <c r="AU940">
        <v>1</v>
      </c>
      <c r="AV940">
        <v>1</v>
      </c>
      <c r="AW940">
        <v>7</v>
      </c>
      <c r="AX940">
        <v>1</v>
      </c>
      <c r="AY940">
        <v>4</v>
      </c>
      <c r="BE940">
        <v>1</v>
      </c>
      <c r="BF940">
        <v>1</v>
      </c>
      <c r="BG940">
        <v>1</v>
      </c>
      <c r="BH940">
        <v>1</v>
      </c>
      <c r="BI940">
        <v>1</v>
      </c>
      <c r="BJ940">
        <v>1</v>
      </c>
      <c r="BK940">
        <v>1</v>
      </c>
      <c r="BL940">
        <v>1</v>
      </c>
      <c r="BM940">
        <v>2</v>
      </c>
      <c r="BN940">
        <v>1</v>
      </c>
      <c r="BO940">
        <v>3</v>
      </c>
      <c r="BP940">
        <v>1</v>
      </c>
      <c r="BQ940">
        <v>2</v>
      </c>
      <c r="BR940">
        <v>4</v>
      </c>
      <c r="BS940">
        <v>1</v>
      </c>
      <c r="BT940">
        <v>4</v>
      </c>
      <c r="BV940">
        <v>1</v>
      </c>
      <c r="BX940">
        <v>1</v>
      </c>
      <c r="BZ940">
        <v>0</v>
      </c>
      <c r="CB940">
        <v>0</v>
      </c>
      <c r="CD940">
        <v>2</v>
      </c>
      <c r="CJ940">
        <v>2</v>
      </c>
      <c r="CK940">
        <v>2</v>
      </c>
      <c r="CL940">
        <v>6</v>
      </c>
      <c r="CM940">
        <v>4</v>
      </c>
      <c r="CR940">
        <v>2</v>
      </c>
      <c r="CS940">
        <v>6</v>
      </c>
      <c r="CT940">
        <v>6</v>
      </c>
      <c r="CU940">
        <v>2</v>
      </c>
      <c r="CV940" t="s">
        <v>2421</v>
      </c>
      <c r="CW940">
        <v>756</v>
      </c>
      <c r="CX940">
        <v>12.6</v>
      </c>
      <c r="CY940">
        <v>2</v>
      </c>
      <c r="CZ940">
        <v>1</v>
      </c>
      <c r="DA940" t="s">
        <v>4607</v>
      </c>
      <c r="DC940">
        <v>1</v>
      </c>
      <c r="DD940">
        <v>1</v>
      </c>
      <c r="DE940">
        <v>4</v>
      </c>
      <c r="DN940" t="s">
        <v>4593</v>
      </c>
      <c r="DO940" t="s">
        <v>4593</v>
      </c>
      <c r="DP940" t="s">
        <v>3178</v>
      </c>
      <c r="DQ940" t="s">
        <v>202</v>
      </c>
      <c r="DR940" t="s">
        <v>202</v>
      </c>
      <c r="DT940">
        <v>1</v>
      </c>
      <c r="DV940">
        <v>1</v>
      </c>
      <c r="DW940">
        <v>0</v>
      </c>
      <c r="DX940">
        <v>1</v>
      </c>
      <c r="DY940">
        <v>2</v>
      </c>
      <c r="DZ940">
        <v>1</v>
      </c>
      <c r="EA940">
        <v>7</v>
      </c>
      <c r="EB940">
        <f t="shared" si="34"/>
        <v>5</v>
      </c>
      <c r="EC940">
        <v>1</v>
      </c>
      <c r="ED940">
        <v>7</v>
      </c>
      <c r="EF940">
        <v>1</v>
      </c>
      <c r="EG940">
        <v>3</v>
      </c>
      <c r="EI940">
        <v>1</v>
      </c>
      <c r="EL940">
        <v>1</v>
      </c>
      <c r="EM940">
        <v>4</v>
      </c>
      <c r="EN940">
        <v>2</v>
      </c>
      <c r="EO940">
        <v>2</v>
      </c>
      <c r="EP940">
        <v>2</v>
      </c>
      <c r="EZ940">
        <v>2</v>
      </c>
      <c r="FE940">
        <v>3</v>
      </c>
      <c r="FG940">
        <v>0</v>
      </c>
      <c r="FH940" t="s">
        <v>3179</v>
      </c>
      <c r="FI940">
        <v>1</v>
      </c>
      <c r="FJ940" t="s">
        <v>204</v>
      </c>
      <c r="FK940">
        <v>0.58333330000000005</v>
      </c>
      <c r="FL940">
        <v>7</v>
      </c>
      <c r="FM940">
        <v>7</v>
      </c>
      <c r="FN940">
        <v>7</v>
      </c>
      <c r="FO940" t="s">
        <v>2206</v>
      </c>
      <c r="FP940">
        <v>7.5</v>
      </c>
      <c r="FQ940" t="s">
        <v>3287</v>
      </c>
      <c r="FR940" t="s">
        <v>3189</v>
      </c>
      <c r="FS940">
        <v>0</v>
      </c>
      <c r="FT940">
        <v>0</v>
      </c>
      <c r="FU940" t="s">
        <v>2207</v>
      </c>
      <c r="FV940" t="s">
        <v>2207</v>
      </c>
      <c r="FW940">
        <v>1</v>
      </c>
      <c r="FX940">
        <v>0</v>
      </c>
      <c r="FY940">
        <v>1</v>
      </c>
      <c r="FZ940">
        <v>0</v>
      </c>
      <c r="GA940">
        <v>37408</v>
      </c>
      <c r="GB940">
        <v>127</v>
      </c>
      <c r="GC940">
        <v>294.55118110000001</v>
      </c>
      <c r="GD940" t="s">
        <v>2407</v>
      </c>
      <c r="GE940">
        <v>1</v>
      </c>
      <c r="HG940" t="s">
        <v>202</v>
      </c>
      <c r="HI940">
        <v>1</v>
      </c>
      <c r="HJ940">
        <v>1</v>
      </c>
    </row>
    <row r="941" spans="1:218" x14ac:dyDescent="0.3">
      <c r="A941">
        <v>950</v>
      </c>
      <c r="B941" t="s">
        <v>3225</v>
      </c>
      <c r="C941" t="s">
        <v>3197</v>
      </c>
      <c r="D941" t="s">
        <v>212</v>
      </c>
      <c r="E941">
        <v>1</v>
      </c>
      <c r="F941" t="s">
        <v>202</v>
      </c>
      <c r="H941">
        <v>1</v>
      </c>
      <c r="M941">
        <v>1</v>
      </c>
      <c r="N941">
        <v>1</v>
      </c>
      <c r="U941">
        <v>1</v>
      </c>
      <c r="W941">
        <v>1</v>
      </c>
      <c r="X941" t="s">
        <v>3174</v>
      </c>
      <c r="Y941">
        <v>1</v>
      </c>
      <c r="Z941">
        <v>1</v>
      </c>
      <c r="AA941">
        <v>1</v>
      </c>
      <c r="AD941" t="s">
        <v>202</v>
      </c>
      <c r="AE941">
        <v>1</v>
      </c>
      <c r="AF941">
        <v>1</v>
      </c>
      <c r="AG941">
        <v>1</v>
      </c>
      <c r="AH941">
        <v>2</v>
      </c>
      <c r="AI941">
        <v>2</v>
      </c>
      <c r="AJ941">
        <v>1</v>
      </c>
      <c r="AK941" t="s">
        <v>6146</v>
      </c>
      <c r="AL941">
        <v>1</v>
      </c>
      <c r="AM941">
        <v>1</v>
      </c>
      <c r="AN941">
        <v>2</v>
      </c>
      <c r="AO941">
        <v>2</v>
      </c>
      <c r="AP941">
        <v>1</v>
      </c>
      <c r="AQ941">
        <v>1</v>
      </c>
      <c r="AR941" t="s">
        <v>6147</v>
      </c>
      <c r="AS941">
        <v>2</v>
      </c>
      <c r="AT941">
        <v>1</v>
      </c>
      <c r="AU941">
        <v>1</v>
      </c>
      <c r="AV941">
        <v>2</v>
      </c>
      <c r="AW941">
        <v>7</v>
      </c>
      <c r="AX941">
        <v>7</v>
      </c>
      <c r="AY941">
        <v>4</v>
      </c>
      <c r="BE941">
        <v>1</v>
      </c>
      <c r="BF941">
        <v>1</v>
      </c>
      <c r="BG941">
        <v>1</v>
      </c>
      <c r="BH941">
        <v>1</v>
      </c>
      <c r="BI941">
        <v>1</v>
      </c>
      <c r="BJ941">
        <v>0</v>
      </c>
      <c r="BM941">
        <v>4</v>
      </c>
      <c r="BN941">
        <v>1</v>
      </c>
      <c r="BO941">
        <v>1</v>
      </c>
      <c r="BP941">
        <v>1</v>
      </c>
      <c r="BQ941">
        <v>10</v>
      </c>
      <c r="BR941">
        <v>-97</v>
      </c>
      <c r="BS941">
        <v>1</v>
      </c>
      <c r="BT941">
        <v>0</v>
      </c>
      <c r="CJ941">
        <v>2</v>
      </c>
      <c r="CK941">
        <v>2</v>
      </c>
      <c r="CL941">
        <v>5</v>
      </c>
      <c r="CM941">
        <v>1</v>
      </c>
      <c r="CR941">
        <v>2</v>
      </c>
      <c r="CS941">
        <v>4</v>
      </c>
      <c r="CT941">
        <v>1</v>
      </c>
      <c r="CU941">
        <v>1</v>
      </c>
      <c r="CV941" t="s">
        <v>973</v>
      </c>
      <c r="CW941">
        <v>650</v>
      </c>
      <c r="CX941">
        <v>10.83</v>
      </c>
      <c r="CY941">
        <v>2</v>
      </c>
      <c r="CZ941">
        <v>1</v>
      </c>
      <c r="DA941" t="s">
        <v>3234</v>
      </c>
      <c r="DC941">
        <v>1</v>
      </c>
      <c r="DD941">
        <v>1</v>
      </c>
      <c r="DE941">
        <v>3</v>
      </c>
      <c r="DN941" t="s">
        <v>4593</v>
      </c>
      <c r="DO941" t="s">
        <v>4593</v>
      </c>
      <c r="DP941" t="s">
        <v>3178</v>
      </c>
      <c r="DQ941" t="s">
        <v>202</v>
      </c>
      <c r="DR941" t="s">
        <v>202</v>
      </c>
      <c r="DT941">
        <v>1</v>
      </c>
      <c r="DV941">
        <v>1</v>
      </c>
      <c r="DW941">
        <v>0</v>
      </c>
      <c r="DX941">
        <v>1</v>
      </c>
      <c r="DY941">
        <v>2</v>
      </c>
      <c r="DZ941">
        <v>1</v>
      </c>
      <c r="EA941">
        <v>10</v>
      </c>
      <c r="EB941">
        <f t="shared" si="34"/>
        <v>4</v>
      </c>
      <c r="EC941">
        <v>2</v>
      </c>
      <c r="EE941">
        <v>5</v>
      </c>
      <c r="EF941">
        <v>2</v>
      </c>
      <c r="EH941">
        <v>2</v>
      </c>
      <c r="EI941">
        <v>1</v>
      </c>
      <c r="EL941">
        <v>2</v>
      </c>
      <c r="EM941">
        <v>3</v>
      </c>
      <c r="EN941">
        <v>2</v>
      </c>
      <c r="EO941">
        <v>2</v>
      </c>
      <c r="EP941">
        <v>2</v>
      </c>
      <c r="EZ941">
        <v>1</v>
      </c>
      <c r="FA941">
        <v>1</v>
      </c>
      <c r="FD941">
        <v>1</v>
      </c>
      <c r="FG941">
        <v>0</v>
      </c>
      <c r="FH941" t="s">
        <v>3179</v>
      </c>
      <c r="FI941">
        <v>1</v>
      </c>
      <c r="FJ941" t="s">
        <v>204</v>
      </c>
      <c r="FK941">
        <v>5</v>
      </c>
      <c r="FL941">
        <v>12</v>
      </c>
      <c r="FM941">
        <v>12</v>
      </c>
      <c r="FN941">
        <v>10</v>
      </c>
      <c r="FO941" t="s">
        <v>2212</v>
      </c>
      <c r="FP941">
        <v>3.5</v>
      </c>
      <c r="FQ941" t="s">
        <v>3287</v>
      </c>
      <c r="FR941" t="s">
        <v>3189</v>
      </c>
      <c r="FS941">
        <v>0</v>
      </c>
      <c r="FT941">
        <v>0</v>
      </c>
      <c r="FU941" t="s">
        <v>2207</v>
      </c>
      <c r="FV941" t="s">
        <v>2207</v>
      </c>
      <c r="FW941">
        <v>0</v>
      </c>
      <c r="FX941">
        <v>1</v>
      </c>
      <c r="FY941">
        <v>0</v>
      </c>
      <c r="FZ941">
        <v>0</v>
      </c>
      <c r="GA941">
        <v>39021</v>
      </c>
      <c r="GB941">
        <v>133</v>
      </c>
      <c r="GC941">
        <v>293.3909774</v>
      </c>
      <c r="GD941" t="s">
        <v>2407</v>
      </c>
      <c r="GE941">
        <v>1</v>
      </c>
      <c r="HG941" t="s">
        <v>202</v>
      </c>
      <c r="HJ941">
        <v>0</v>
      </c>
    </row>
    <row r="942" spans="1:218" x14ac:dyDescent="0.3">
      <c r="A942">
        <v>952</v>
      </c>
      <c r="B942" t="s">
        <v>3202</v>
      </c>
      <c r="C942" t="s">
        <v>6148</v>
      </c>
      <c r="D942" t="s">
        <v>194</v>
      </c>
      <c r="E942">
        <v>1</v>
      </c>
      <c r="F942" t="s">
        <v>202</v>
      </c>
      <c r="H942">
        <v>1</v>
      </c>
      <c r="M942">
        <v>1</v>
      </c>
      <c r="N942">
        <v>1</v>
      </c>
      <c r="U942">
        <v>1</v>
      </c>
      <c r="W942">
        <v>4</v>
      </c>
      <c r="X942" t="s">
        <v>3174</v>
      </c>
      <c r="Y942">
        <v>1</v>
      </c>
      <c r="Z942">
        <v>1</v>
      </c>
      <c r="AA942">
        <v>2</v>
      </c>
      <c r="AD942" t="s">
        <v>202</v>
      </c>
      <c r="AE942">
        <v>1</v>
      </c>
      <c r="AF942">
        <v>1</v>
      </c>
      <c r="AG942">
        <v>1</v>
      </c>
      <c r="AH942">
        <v>1</v>
      </c>
      <c r="AI942">
        <v>1</v>
      </c>
      <c r="AJ942">
        <v>1</v>
      </c>
      <c r="AK942" t="s">
        <v>6149</v>
      </c>
      <c r="AL942">
        <v>1</v>
      </c>
      <c r="AM942">
        <v>2</v>
      </c>
      <c r="AN942">
        <v>1</v>
      </c>
      <c r="AO942">
        <v>2</v>
      </c>
      <c r="AP942">
        <v>2</v>
      </c>
      <c r="AQ942">
        <v>1</v>
      </c>
      <c r="AR942" t="s">
        <v>6150</v>
      </c>
      <c r="AS942">
        <v>1</v>
      </c>
      <c r="AT942">
        <v>2</v>
      </c>
      <c r="AU942">
        <v>1</v>
      </c>
      <c r="AV942">
        <v>2</v>
      </c>
      <c r="AW942">
        <v>7</v>
      </c>
      <c r="AX942">
        <v>1</v>
      </c>
      <c r="AY942">
        <v>1</v>
      </c>
      <c r="BE942">
        <v>1</v>
      </c>
      <c r="BF942">
        <v>3</v>
      </c>
      <c r="BG942">
        <v>1</v>
      </c>
      <c r="BH942">
        <v>3</v>
      </c>
      <c r="BI942">
        <v>1</v>
      </c>
      <c r="BJ942">
        <v>1</v>
      </c>
      <c r="BK942">
        <v>1</v>
      </c>
      <c r="BL942">
        <v>1</v>
      </c>
      <c r="BM942">
        <v>1</v>
      </c>
      <c r="BN942">
        <v>1</v>
      </c>
      <c r="BO942">
        <v>3</v>
      </c>
      <c r="BP942">
        <v>1</v>
      </c>
      <c r="BQ942">
        <v>2</v>
      </c>
      <c r="BR942">
        <v>4</v>
      </c>
      <c r="BS942">
        <v>1</v>
      </c>
      <c r="BT942">
        <v>4</v>
      </c>
      <c r="BV942">
        <v>2</v>
      </c>
      <c r="BX942">
        <v>0</v>
      </c>
      <c r="BZ942">
        <v>0</v>
      </c>
      <c r="CB942">
        <v>2</v>
      </c>
      <c r="CJ942">
        <v>1</v>
      </c>
      <c r="CK942">
        <v>2</v>
      </c>
      <c r="CL942">
        <v>7</v>
      </c>
      <c r="CM942">
        <v>4</v>
      </c>
      <c r="CR942">
        <v>2</v>
      </c>
      <c r="CS942">
        <v>8</v>
      </c>
      <c r="CT942">
        <v>1</v>
      </c>
      <c r="CU942">
        <v>1</v>
      </c>
      <c r="CV942" t="s">
        <v>6151</v>
      </c>
      <c r="CW942">
        <v>601</v>
      </c>
      <c r="CX942">
        <v>10.02</v>
      </c>
      <c r="CY942">
        <v>2</v>
      </c>
      <c r="CZ942">
        <v>1</v>
      </c>
      <c r="DA942" t="s">
        <v>548</v>
      </c>
      <c r="DC942">
        <v>1</v>
      </c>
      <c r="DD942">
        <v>1</v>
      </c>
      <c r="DE942">
        <v>15</v>
      </c>
      <c r="DN942" t="s">
        <v>4593</v>
      </c>
      <c r="DO942" t="s">
        <v>4593</v>
      </c>
      <c r="DP942" t="s">
        <v>3178</v>
      </c>
      <c r="DQ942" t="s">
        <v>202</v>
      </c>
      <c r="DR942" t="s">
        <v>202</v>
      </c>
      <c r="DT942">
        <v>1</v>
      </c>
      <c r="DV942">
        <v>1</v>
      </c>
      <c r="DW942">
        <v>0</v>
      </c>
      <c r="DX942">
        <v>2</v>
      </c>
      <c r="DY942">
        <v>2</v>
      </c>
      <c r="DZ942">
        <v>-97</v>
      </c>
      <c r="EB942">
        <v>5</v>
      </c>
      <c r="EC942">
        <v>2</v>
      </c>
      <c r="EE942">
        <v>10</v>
      </c>
      <c r="EF942">
        <v>2</v>
      </c>
      <c r="EH942">
        <v>10</v>
      </c>
      <c r="EI942">
        <v>1</v>
      </c>
      <c r="EL942">
        <v>3</v>
      </c>
      <c r="EM942">
        <v>3</v>
      </c>
      <c r="EN942">
        <v>1</v>
      </c>
      <c r="EO942">
        <v>2</v>
      </c>
      <c r="EP942">
        <v>1</v>
      </c>
      <c r="EQ942">
        <v>2</v>
      </c>
      <c r="ER942">
        <v>2</v>
      </c>
      <c r="ES942">
        <v>1</v>
      </c>
      <c r="ET942">
        <v>5</v>
      </c>
      <c r="EU942">
        <f t="shared" ref="EU942:EU943" si="35">IF(ET942&gt;=30,1,IF(ET942&gt;=20,2,IF(ET942&gt;=15,3,IF(ET942&gt;=10,4,IF(ET942&gt;=5,5,IF(ET942&gt;0,6,0))))))</f>
        <v>5</v>
      </c>
      <c r="EV942">
        <v>1</v>
      </c>
      <c r="EW942">
        <v>1</v>
      </c>
      <c r="EY942">
        <v>2</v>
      </c>
      <c r="EZ942">
        <v>2</v>
      </c>
      <c r="FE942">
        <v>1</v>
      </c>
      <c r="FG942">
        <v>0</v>
      </c>
      <c r="FH942" t="s">
        <v>3179</v>
      </c>
      <c r="FI942">
        <v>1</v>
      </c>
      <c r="FJ942" t="s">
        <v>204</v>
      </c>
      <c r="FK942">
        <v>10</v>
      </c>
      <c r="FL942">
        <v>12</v>
      </c>
      <c r="FM942">
        <v>12</v>
      </c>
      <c r="FN942">
        <v>7.5</v>
      </c>
      <c r="FO942" t="s">
        <v>2220</v>
      </c>
      <c r="FP942">
        <v>3.5</v>
      </c>
      <c r="FQ942" t="s">
        <v>3180</v>
      </c>
      <c r="FR942" t="s">
        <v>3189</v>
      </c>
      <c r="FS942">
        <v>0</v>
      </c>
      <c r="FT942">
        <v>1</v>
      </c>
      <c r="FU942" t="s">
        <v>2213</v>
      </c>
      <c r="FV942" t="s">
        <v>4754</v>
      </c>
      <c r="FW942">
        <v>1</v>
      </c>
      <c r="FX942">
        <v>0</v>
      </c>
      <c r="FY942">
        <v>1</v>
      </c>
      <c r="FZ942">
        <v>0</v>
      </c>
      <c r="GA942">
        <v>20830</v>
      </c>
      <c r="GB942">
        <v>83</v>
      </c>
      <c r="GC942">
        <v>250.9638554</v>
      </c>
      <c r="GD942" t="s">
        <v>2407</v>
      </c>
      <c r="GE942">
        <v>1</v>
      </c>
      <c r="HG942" t="s">
        <v>202</v>
      </c>
      <c r="HI942">
        <v>1</v>
      </c>
      <c r="HJ942">
        <v>1</v>
      </c>
    </row>
    <row r="943" spans="1:218" x14ac:dyDescent="0.3">
      <c r="A943">
        <v>960</v>
      </c>
      <c r="B943" t="s">
        <v>3202</v>
      </c>
      <c r="C943" t="s">
        <v>6152</v>
      </c>
      <c r="D943" t="s">
        <v>194</v>
      </c>
      <c r="E943">
        <v>1</v>
      </c>
      <c r="F943" t="s">
        <v>202</v>
      </c>
      <c r="H943">
        <v>1</v>
      </c>
      <c r="M943">
        <v>1</v>
      </c>
      <c r="N943">
        <v>1</v>
      </c>
      <c r="U943">
        <v>1</v>
      </c>
      <c r="W943">
        <v>1</v>
      </c>
      <c r="X943" t="s">
        <v>3174</v>
      </c>
      <c r="Y943">
        <v>1</v>
      </c>
      <c r="Z943">
        <v>1</v>
      </c>
      <c r="AA943">
        <v>1</v>
      </c>
      <c r="AD943" t="s">
        <v>202</v>
      </c>
      <c r="AE943">
        <v>1</v>
      </c>
      <c r="AF943">
        <v>1</v>
      </c>
      <c r="AG943">
        <v>1</v>
      </c>
      <c r="AH943">
        <v>1</v>
      </c>
      <c r="AI943">
        <v>1</v>
      </c>
      <c r="AJ943">
        <v>1</v>
      </c>
      <c r="AK943" t="s">
        <v>3791</v>
      </c>
      <c r="AL943">
        <v>1</v>
      </c>
      <c r="AM943">
        <v>1</v>
      </c>
      <c r="AN943">
        <v>2</v>
      </c>
      <c r="AO943">
        <v>2</v>
      </c>
      <c r="AP943">
        <v>1</v>
      </c>
      <c r="AQ943">
        <v>2</v>
      </c>
      <c r="AR943" t="s">
        <v>3792</v>
      </c>
      <c r="AS943">
        <v>2</v>
      </c>
      <c r="AT943">
        <v>2</v>
      </c>
      <c r="AU943">
        <v>2</v>
      </c>
      <c r="AV943">
        <v>2</v>
      </c>
      <c r="AW943">
        <v>5</v>
      </c>
      <c r="AX943">
        <v>2</v>
      </c>
      <c r="AY943">
        <v>1</v>
      </c>
      <c r="BE943">
        <v>1</v>
      </c>
      <c r="BF943">
        <v>1</v>
      </c>
      <c r="BG943">
        <v>1</v>
      </c>
      <c r="BH943">
        <v>1</v>
      </c>
      <c r="BI943">
        <v>1</v>
      </c>
      <c r="BJ943">
        <v>0</v>
      </c>
      <c r="BM943">
        <v>1</v>
      </c>
      <c r="BN943">
        <v>1</v>
      </c>
      <c r="BO943">
        <v>3</v>
      </c>
      <c r="BP943">
        <v>1</v>
      </c>
      <c r="BQ943">
        <v>2</v>
      </c>
      <c r="BR943">
        <v>6</v>
      </c>
      <c r="BS943">
        <v>1</v>
      </c>
      <c r="BT943">
        <v>4</v>
      </c>
      <c r="BV943">
        <v>0</v>
      </c>
      <c r="BX943">
        <v>2</v>
      </c>
      <c r="BZ943">
        <v>0</v>
      </c>
      <c r="CB943">
        <v>0</v>
      </c>
      <c r="CD943">
        <v>2</v>
      </c>
      <c r="CJ943">
        <v>2</v>
      </c>
      <c r="CK943">
        <v>2</v>
      </c>
      <c r="CL943">
        <v>7</v>
      </c>
      <c r="CM943">
        <v>1</v>
      </c>
      <c r="CR943">
        <v>2</v>
      </c>
      <c r="CS943">
        <v>-97</v>
      </c>
      <c r="CT943">
        <v>1</v>
      </c>
      <c r="CU943">
        <v>1</v>
      </c>
      <c r="CV943" t="s">
        <v>229</v>
      </c>
      <c r="CW943">
        <v>891</v>
      </c>
      <c r="CX943">
        <v>14.85</v>
      </c>
      <c r="CY943">
        <v>2</v>
      </c>
      <c r="CZ943">
        <v>1</v>
      </c>
      <c r="DA943" t="s">
        <v>4659</v>
      </c>
      <c r="DC943">
        <v>1</v>
      </c>
      <c r="DD943">
        <v>1</v>
      </c>
      <c r="DE943">
        <v>15</v>
      </c>
      <c r="DN943" t="s">
        <v>4657</v>
      </c>
      <c r="DO943" t="s">
        <v>4657</v>
      </c>
      <c r="DP943" t="s">
        <v>3178</v>
      </c>
      <c r="DQ943" t="s">
        <v>202</v>
      </c>
      <c r="DR943" t="s">
        <v>202</v>
      </c>
      <c r="DT943">
        <v>1</v>
      </c>
      <c r="DV943">
        <v>1</v>
      </c>
      <c r="DW943">
        <v>0</v>
      </c>
      <c r="DX943">
        <v>1</v>
      </c>
      <c r="DY943">
        <v>2</v>
      </c>
      <c r="DZ943">
        <v>-97</v>
      </c>
      <c r="EB943">
        <v>3</v>
      </c>
      <c r="EC943">
        <v>1</v>
      </c>
      <c r="ED943">
        <v>11</v>
      </c>
      <c r="EF943">
        <v>1</v>
      </c>
      <c r="EG943">
        <v>11</v>
      </c>
      <c r="EI943">
        <v>1</v>
      </c>
      <c r="EL943">
        <v>1</v>
      </c>
      <c r="EM943">
        <v>2</v>
      </c>
      <c r="EN943">
        <v>2</v>
      </c>
      <c r="EO943">
        <v>4</v>
      </c>
      <c r="EP943">
        <v>1</v>
      </c>
      <c r="EQ943">
        <v>2</v>
      </c>
      <c r="ER943">
        <v>2</v>
      </c>
      <c r="ES943">
        <v>1</v>
      </c>
      <c r="ET943">
        <v>7</v>
      </c>
      <c r="EU943">
        <f t="shared" si="35"/>
        <v>5</v>
      </c>
      <c r="EV943">
        <v>1</v>
      </c>
      <c r="EW943">
        <v>3</v>
      </c>
      <c r="EY943">
        <v>2</v>
      </c>
      <c r="EZ943">
        <v>2</v>
      </c>
      <c r="FE943">
        <v>3</v>
      </c>
      <c r="FG943">
        <v>0</v>
      </c>
      <c r="FH943" t="s">
        <v>3179</v>
      </c>
      <c r="FI943">
        <v>1</v>
      </c>
      <c r="FJ943" t="s">
        <v>204</v>
      </c>
      <c r="FK943">
        <v>0.91666669999999995</v>
      </c>
      <c r="FL943">
        <v>11</v>
      </c>
      <c r="FM943">
        <v>11</v>
      </c>
      <c r="FN943">
        <v>17.5</v>
      </c>
      <c r="FO943" t="s">
        <v>2206</v>
      </c>
      <c r="FP943">
        <v>1.5</v>
      </c>
      <c r="FQ943" t="s">
        <v>3287</v>
      </c>
      <c r="FR943" t="s">
        <v>3201</v>
      </c>
      <c r="FS943">
        <v>1</v>
      </c>
      <c r="FT943">
        <v>1</v>
      </c>
      <c r="FU943" t="s">
        <v>2213</v>
      </c>
      <c r="FV943" t="s">
        <v>4754</v>
      </c>
      <c r="FW943">
        <v>1</v>
      </c>
      <c r="FX943">
        <v>0</v>
      </c>
      <c r="FY943">
        <v>1</v>
      </c>
      <c r="FZ943">
        <v>0</v>
      </c>
      <c r="GA943">
        <v>20830</v>
      </c>
      <c r="GB943">
        <v>83</v>
      </c>
      <c r="GC943">
        <v>250.9638554</v>
      </c>
      <c r="GD943" t="s">
        <v>2407</v>
      </c>
      <c r="GE943">
        <v>1</v>
      </c>
      <c r="HG943" t="s">
        <v>202</v>
      </c>
      <c r="HI943">
        <v>1</v>
      </c>
      <c r="HJ943">
        <v>1</v>
      </c>
    </row>
    <row r="944" spans="1:218" x14ac:dyDescent="0.3">
      <c r="A944">
        <v>961</v>
      </c>
      <c r="B944" t="s">
        <v>3183</v>
      </c>
      <c r="C944" t="s">
        <v>6153</v>
      </c>
      <c r="D944" t="s">
        <v>212</v>
      </c>
      <c r="E944">
        <v>1</v>
      </c>
      <c r="F944" t="s">
        <v>202</v>
      </c>
      <c r="H944">
        <v>1</v>
      </c>
      <c r="M944">
        <v>1</v>
      </c>
      <c r="N944">
        <v>1</v>
      </c>
      <c r="U944">
        <v>1</v>
      </c>
      <c r="W944">
        <v>1</v>
      </c>
      <c r="X944" t="s">
        <v>3174</v>
      </c>
      <c r="Y944">
        <v>1</v>
      </c>
      <c r="Z944">
        <v>1</v>
      </c>
      <c r="AA944">
        <v>8</v>
      </c>
      <c r="AD944" t="s">
        <v>202</v>
      </c>
      <c r="AE944">
        <v>1</v>
      </c>
      <c r="AF944">
        <v>2</v>
      </c>
      <c r="AG944">
        <v>1</v>
      </c>
      <c r="AH944">
        <v>2</v>
      </c>
      <c r="AI944">
        <v>2</v>
      </c>
      <c r="AJ944">
        <v>2</v>
      </c>
      <c r="AK944" t="s">
        <v>6154</v>
      </c>
      <c r="AL944">
        <v>1</v>
      </c>
      <c r="AM944">
        <v>2</v>
      </c>
      <c r="AN944">
        <v>2</v>
      </c>
      <c r="AO944">
        <v>2</v>
      </c>
      <c r="AP944">
        <v>2</v>
      </c>
      <c r="AQ944">
        <v>1</v>
      </c>
      <c r="AR944" t="s">
        <v>6155</v>
      </c>
      <c r="AS944">
        <v>2</v>
      </c>
      <c r="AT944">
        <v>1</v>
      </c>
      <c r="AU944">
        <v>1</v>
      </c>
      <c r="AV944">
        <v>2</v>
      </c>
      <c r="AW944">
        <v>7</v>
      </c>
      <c r="AX944">
        <v>1</v>
      </c>
      <c r="AY944">
        <v>5</v>
      </c>
      <c r="BE944">
        <v>1</v>
      </c>
      <c r="BF944">
        <v>1</v>
      </c>
      <c r="BG944">
        <v>1</v>
      </c>
      <c r="BH944">
        <v>1</v>
      </c>
      <c r="BI944">
        <v>1</v>
      </c>
      <c r="BJ944">
        <v>0</v>
      </c>
      <c r="BM944">
        <v>1</v>
      </c>
      <c r="BN944">
        <v>1</v>
      </c>
      <c r="BO944">
        <v>3</v>
      </c>
      <c r="BP944">
        <v>1</v>
      </c>
      <c r="BQ944">
        <v>8</v>
      </c>
      <c r="BR944">
        <v>3</v>
      </c>
      <c r="BS944">
        <v>1</v>
      </c>
      <c r="BT944">
        <v>3</v>
      </c>
      <c r="BV944">
        <v>0</v>
      </c>
      <c r="BX944">
        <v>1</v>
      </c>
      <c r="BZ944">
        <v>0</v>
      </c>
      <c r="CB944">
        <v>0</v>
      </c>
      <c r="CD944">
        <v>1</v>
      </c>
      <c r="CF944">
        <v>1</v>
      </c>
      <c r="CJ944">
        <v>1</v>
      </c>
      <c r="CK944">
        <v>2</v>
      </c>
      <c r="CL944">
        <v>4</v>
      </c>
      <c r="CM944">
        <v>1</v>
      </c>
      <c r="CR944">
        <v>2</v>
      </c>
      <c r="CS944">
        <v>10</v>
      </c>
      <c r="CT944">
        <v>1</v>
      </c>
      <c r="CU944">
        <v>2</v>
      </c>
      <c r="CV944" t="s">
        <v>1517</v>
      </c>
      <c r="CW944">
        <v>1043</v>
      </c>
      <c r="CX944">
        <v>17.38</v>
      </c>
      <c r="CY944">
        <v>2</v>
      </c>
      <c r="CZ944">
        <v>1</v>
      </c>
      <c r="DA944" t="s">
        <v>945</v>
      </c>
      <c r="DC944">
        <v>1</v>
      </c>
      <c r="DD944">
        <v>1</v>
      </c>
      <c r="DE944">
        <v>4</v>
      </c>
      <c r="DN944" t="s">
        <v>4657</v>
      </c>
      <c r="DO944" t="s">
        <v>4657</v>
      </c>
      <c r="DP944" t="s">
        <v>3178</v>
      </c>
      <c r="DQ944" t="s">
        <v>202</v>
      </c>
      <c r="DR944" t="s">
        <v>202</v>
      </c>
      <c r="DT944">
        <v>1</v>
      </c>
      <c r="DV944">
        <v>1</v>
      </c>
      <c r="DW944">
        <v>0</v>
      </c>
      <c r="DX944">
        <v>8</v>
      </c>
      <c r="DY944">
        <v>2</v>
      </c>
      <c r="DZ944">
        <v>1</v>
      </c>
      <c r="EA944">
        <v>10</v>
      </c>
      <c r="EB944">
        <f>IF(EA944&gt;=30,1,IF(EA944&gt;=20,2,IF(EA944&gt;=15,3,IF(EA944&gt;=10,4,IF(EA944&gt;=5,5,IF(EA944&gt;0,6,0))))))</f>
        <v>4</v>
      </c>
      <c r="EC944">
        <v>2</v>
      </c>
      <c r="EE944">
        <v>10</v>
      </c>
      <c r="EF944">
        <v>2</v>
      </c>
      <c r="EH944">
        <v>10</v>
      </c>
      <c r="EI944">
        <v>1</v>
      </c>
      <c r="EL944">
        <v>1</v>
      </c>
      <c r="EM944">
        <v>4</v>
      </c>
      <c r="EN944">
        <v>2</v>
      </c>
      <c r="EO944">
        <v>2</v>
      </c>
      <c r="EP944">
        <v>2</v>
      </c>
      <c r="EZ944">
        <v>1</v>
      </c>
      <c r="FA944">
        <v>-97</v>
      </c>
      <c r="FD944">
        <v>9</v>
      </c>
      <c r="FG944">
        <v>0</v>
      </c>
      <c r="FH944" t="s">
        <v>3179</v>
      </c>
      <c r="FI944">
        <v>1</v>
      </c>
      <c r="FJ944" t="s">
        <v>204</v>
      </c>
      <c r="FK944">
        <v>10</v>
      </c>
      <c r="FL944">
        <v>12</v>
      </c>
      <c r="FM944">
        <v>12</v>
      </c>
      <c r="FN944">
        <v>10</v>
      </c>
      <c r="FO944" t="s">
        <v>2206</v>
      </c>
      <c r="FP944">
        <v>7.5</v>
      </c>
      <c r="FQ944" t="s">
        <v>3287</v>
      </c>
      <c r="FR944" t="s">
        <v>3189</v>
      </c>
      <c r="FS944">
        <v>0</v>
      </c>
      <c r="FT944">
        <v>0</v>
      </c>
      <c r="FU944" t="s">
        <v>2207</v>
      </c>
      <c r="FV944" t="s">
        <v>2207</v>
      </c>
      <c r="FW944">
        <v>0</v>
      </c>
      <c r="FX944">
        <v>1</v>
      </c>
      <c r="FY944">
        <v>0</v>
      </c>
      <c r="FZ944">
        <v>0</v>
      </c>
      <c r="GA944">
        <v>37408</v>
      </c>
      <c r="GB944">
        <v>127</v>
      </c>
      <c r="GC944">
        <v>294.55118110000001</v>
      </c>
      <c r="GD944" t="s">
        <v>2407</v>
      </c>
      <c r="GE944">
        <v>1</v>
      </c>
      <c r="HG944" t="s">
        <v>202</v>
      </c>
      <c r="HJ944">
        <v>0</v>
      </c>
    </row>
    <row r="945" spans="1:218" x14ac:dyDescent="0.3">
      <c r="A945">
        <v>526</v>
      </c>
      <c r="B945" t="s">
        <v>3202</v>
      </c>
      <c r="C945" t="s">
        <v>4003</v>
      </c>
      <c r="D945" t="s">
        <v>194</v>
      </c>
      <c r="E945">
        <v>1</v>
      </c>
      <c r="F945" t="s">
        <v>202</v>
      </c>
      <c r="H945">
        <v>1</v>
      </c>
      <c r="M945">
        <v>1</v>
      </c>
      <c r="N945">
        <v>1</v>
      </c>
      <c r="U945">
        <v>-97</v>
      </c>
      <c r="W945">
        <v>1</v>
      </c>
      <c r="X945" t="s">
        <v>3174</v>
      </c>
      <c r="Y945">
        <v>1</v>
      </c>
      <c r="Z945">
        <v>1</v>
      </c>
      <c r="AA945">
        <v>1</v>
      </c>
      <c r="AD945" t="s">
        <v>202</v>
      </c>
      <c r="AE945">
        <v>1</v>
      </c>
      <c r="AF945">
        <v>1</v>
      </c>
      <c r="AG945">
        <v>1</v>
      </c>
      <c r="AH945">
        <v>2</v>
      </c>
      <c r="AI945">
        <v>1</v>
      </c>
      <c r="AJ945">
        <v>1</v>
      </c>
      <c r="AK945" t="s">
        <v>4004</v>
      </c>
      <c r="AL945">
        <v>1</v>
      </c>
      <c r="AM945">
        <v>1</v>
      </c>
      <c r="AN945">
        <v>1</v>
      </c>
      <c r="AO945">
        <v>2</v>
      </c>
      <c r="AP945">
        <v>2</v>
      </c>
      <c r="AQ945">
        <v>1</v>
      </c>
      <c r="AR945" t="s">
        <v>4005</v>
      </c>
      <c r="AS945">
        <v>1</v>
      </c>
      <c r="AT945">
        <v>1</v>
      </c>
      <c r="AU945">
        <v>2</v>
      </c>
      <c r="AV945">
        <v>2</v>
      </c>
      <c r="AW945">
        <v>6</v>
      </c>
      <c r="AX945">
        <v>1</v>
      </c>
      <c r="AY945">
        <v>3</v>
      </c>
      <c r="BE945">
        <v>1</v>
      </c>
      <c r="BF945">
        <v>1</v>
      </c>
      <c r="BG945">
        <v>1</v>
      </c>
      <c r="BH945">
        <v>1</v>
      </c>
      <c r="BI945">
        <v>1</v>
      </c>
      <c r="BJ945">
        <v>0</v>
      </c>
      <c r="BM945">
        <v>-98</v>
      </c>
      <c r="BN945">
        <v>-98</v>
      </c>
      <c r="BP945">
        <v>-97</v>
      </c>
      <c r="BR945">
        <v>-98</v>
      </c>
      <c r="BS945">
        <v>-98</v>
      </c>
      <c r="CJ945">
        <v>-98</v>
      </c>
      <c r="CK945">
        <v>-98</v>
      </c>
      <c r="CL945">
        <v>-98</v>
      </c>
      <c r="CM945">
        <v>-98</v>
      </c>
      <c r="CR945">
        <v>-98</v>
      </c>
      <c r="CS945">
        <v>-98</v>
      </c>
      <c r="CT945">
        <v>-98</v>
      </c>
      <c r="CU945">
        <v>2</v>
      </c>
      <c r="CV945" t="s">
        <v>229</v>
      </c>
      <c r="CW945">
        <v>745</v>
      </c>
      <c r="CX945">
        <v>12.42</v>
      </c>
      <c r="CY945">
        <v>1</v>
      </c>
      <c r="CZ945">
        <v>1</v>
      </c>
      <c r="DA945" t="s">
        <v>2501</v>
      </c>
      <c r="DC945">
        <v>1</v>
      </c>
      <c r="DD945">
        <v>1</v>
      </c>
      <c r="DE945">
        <v>15</v>
      </c>
      <c r="DN945" t="s">
        <v>3912</v>
      </c>
      <c r="DO945" t="s">
        <v>3912</v>
      </c>
      <c r="DP945" t="s">
        <v>3178</v>
      </c>
      <c r="DQ945" t="s">
        <v>202</v>
      </c>
      <c r="DR945" t="s">
        <v>202</v>
      </c>
      <c r="DT945">
        <v>1</v>
      </c>
      <c r="DV945">
        <v>1</v>
      </c>
      <c r="DW945">
        <v>0</v>
      </c>
      <c r="DX945">
        <v>1</v>
      </c>
      <c r="DY945">
        <v>1</v>
      </c>
      <c r="DZ945">
        <v>-97</v>
      </c>
      <c r="EB945">
        <v>4</v>
      </c>
      <c r="EC945">
        <v>1</v>
      </c>
      <c r="ED945">
        <v>11</v>
      </c>
      <c r="EL945">
        <v>3</v>
      </c>
      <c r="EM945">
        <v>1</v>
      </c>
      <c r="EN945">
        <v>1</v>
      </c>
      <c r="EO945">
        <v>1</v>
      </c>
      <c r="EP945">
        <v>1</v>
      </c>
      <c r="EQ945">
        <v>1</v>
      </c>
      <c r="ER945">
        <v>1</v>
      </c>
      <c r="EZ945">
        <v>1</v>
      </c>
      <c r="FA945">
        <v>-97</v>
      </c>
      <c r="FD945">
        <v>-97</v>
      </c>
      <c r="FG945">
        <v>0</v>
      </c>
      <c r="FH945" t="s">
        <v>3179</v>
      </c>
      <c r="FI945">
        <v>1</v>
      </c>
      <c r="FJ945" t="s">
        <v>204</v>
      </c>
      <c r="FK945">
        <v>0.91666669999999995</v>
      </c>
      <c r="FL945">
        <v>11</v>
      </c>
      <c r="FM945">
        <v>11</v>
      </c>
      <c r="FN945">
        <v>12.5</v>
      </c>
      <c r="FO945" t="s">
        <v>2220</v>
      </c>
      <c r="FP945">
        <v>0.5</v>
      </c>
      <c r="FQ945" t="s">
        <v>3180</v>
      </c>
      <c r="FR945" t="s">
        <v>3196</v>
      </c>
      <c r="FS945">
        <v>1</v>
      </c>
      <c r="FT945">
        <v>1</v>
      </c>
      <c r="FU945" t="s">
        <v>2221</v>
      </c>
      <c r="FV945" t="s">
        <v>3182</v>
      </c>
      <c r="FW945">
        <v>0</v>
      </c>
      <c r="FX945">
        <v>1</v>
      </c>
      <c r="FY945">
        <v>0</v>
      </c>
      <c r="FZ945">
        <v>0</v>
      </c>
      <c r="GA945">
        <v>20830</v>
      </c>
      <c r="GB945">
        <v>83</v>
      </c>
      <c r="GC945">
        <v>250.9638554</v>
      </c>
      <c r="GD945" t="s">
        <v>2401</v>
      </c>
      <c r="GE945">
        <v>1</v>
      </c>
      <c r="HG945" t="s">
        <v>202</v>
      </c>
      <c r="HJ945">
        <v>0</v>
      </c>
    </row>
    <row r="946" spans="1:218" x14ac:dyDescent="0.3">
      <c r="A946">
        <v>986</v>
      </c>
      <c r="B946" t="s">
        <v>3279</v>
      </c>
      <c r="C946" t="s">
        <v>6159</v>
      </c>
      <c r="D946" t="s">
        <v>212</v>
      </c>
      <c r="E946">
        <v>1</v>
      </c>
      <c r="F946" t="s">
        <v>202</v>
      </c>
      <c r="H946">
        <v>1</v>
      </c>
      <c r="M946">
        <v>1</v>
      </c>
      <c r="N946">
        <v>1</v>
      </c>
      <c r="U946">
        <v>1</v>
      </c>
      <c r="W946">
        <v>1</v>
      </c>
      <c r="X946" t="s">
        <v>3174</v>
      </c>
      <c r="Y946">
        <v>1</v>
      </c>
      <c r="Z946">
        <v>1</v>
      </c>
      <c r="AA946">
        <v>3</v>
      </c>
      <c r="AD946" t="s">
        <v>202</v>
      </c>
      <c r="AE946">
        <v>1</v>
      </c>
      <c r="AF946">
        <v>1</v>
      </c>
      <c r="AG946">
        <v>2</v>
      </c>
      <c r="AH946">
        <v>1</v>
      </c>
      <c r="AI946">
        <v>1</v>
      </c>
      <c r="AJ946">
        <v>1</v>
      </c>
      <c r="AK946" t="s">
        <v>4597</v>
      </c>
      <c r="AL946">
        <v>1</v>
      </c>
      <c r="AM946">
        <v>2</v>
      </c>
      <c r="AN946">
        <v>1</v>
      </c>
      <c r="AO946">
        <v>2</v>
      </c>
      <c r="AP946">
        <v>2</v>
      </c>
      <c r="AQ946">
        <v>1</v>
      </c>
      <c r="AR946" t="s">
        <v>4598</v>
      </c>
      <c r="AS946">
        <v>1</v>
      </c>
      <c r="AT946">
        <v>1</v>
      </c>
      <c r="AU946">
        <v>2</v>
      </c>
      <c r="AV946">
        <v>2</v>
      </c>
      <c r="AW946">
        <v>3</v>
      </c>
      <c r="AX946">
        <v>3</v>
      </c>
      <c r="AY946">
        <v>6</v>
      </c>
      <c r="BE946">
        <v>1</v>
      </c>
      <c r="BF946">
        <v>1</v>
      </c>
      <c r="BG946">
        <v>1</v>
      </c>
      <c r="BH946">
        <v>1</v>
      </c>
      <c r="BI946">
        <v>1</v>
      </c>
      <c r="BJ946">
        <v>0</v>
      </c>
      <c r="BM946">
        <v>1</v>
      </c>
      <c r="BN946">
        <v>1</v>
      </c>
      <c r="BO946">
        <v>4</v>
      </c>
      <c r="BP946">
        <v>1</v>
      </c>
      <c r="BQ946">
        <v>10</v>
      </c>
      <c r="BR946">
        <v>3</v>
      </c>
      <c r="BS946">
        <v>1</v>
      </c>
      <c r="BT946">
        <v>4</v>
      </c>
      <c r="BV946">
        <v>1</v>
      </c>
      <c r="BX946">
        <v>1</v>
      </c>
      <c r="BZ946">
        <v>0</v>
      </c>
      <c r="CB946">
        <v>0</v>
      </c>
      <c r="CD946">
        <v>2</v>
      </c>
      <c r="CJ946">
        <v>1</v>
      </c>
      <c r="CK946">
        <v>2</v>
      </c>
      <c r="CL946">
        <v>5</v>
      </c>
      <c r="CM946">
        <v>1</v>
      </c>
      <c r="CR946">
        <v>2</v>
      </c>
      <c r="CS946">
        <v>8</v>
      </c>
      <c r="CT946">
        <v>1</v>
      </c>
      <c r="CU946">
        <v>1</v>
      </c>
      <c r="CV946" t="s">
        <v>351</v>
      </c>
      <c r="CW946">
        <v>846</v>
      </c>
      <c r="CX946">
        <v>14.1</v>
      </c>
      <c r="CY946">
        <v>2</v>
      </c>
      <c r="CZ946">
        <v>1</v>
      </c>
      <c r="DA946" t="s">
        <v>2501</v>
      </c>
      <c r="DC946">
        <v>1</v>
      </c>
      <c r="DD946">
        <v>1</v>
      </c>
      <c r="DE946">
        <v>2</v>
      </c>
      <c r="DN946" t="s">
        <v>4657</v>
      </c>
      <c r="DO946" t="s">
        <v>4657</v>
      </c>
      <c r="DP946" t="s">
        <v>3178</v>
      </c>
      <c r="DQ946" t="s">
        <v>202</v>
      </c>
      <c r="DR946" t="s">
        <v>1172</v>
      </c>
      <c r="DT946">
        <v>1</v>
      </c>
      <c r="DV946">
        <v>1</v>
      </c>
      <c r="DW946">
        <v>0</v>
      </c>
      <c r="DX946">
        <v>3</v>
      </c>
      <c r="DY946">
        <v>2</v>
      </c>
      <c r="DZ946">
        <v>1</v>
      </c>
      <c r="EA946">
        <v>15</v>
      </c>
      <c r="EB946">
        <f>IF(EA946&gt;=30,1,IF(EA946&gt;=20,2,IF(EA946&gt;=15,3,IF(EA946&gt;=10,4,IF(EA946&gt;=5,5,IF(EA946&gt;0,6,0))))))</f>
        <v>3</v>
      </c>
      <c r="EC946">
        <v>2</v>
      </c>
      <c r="EE946">
        <v>15</v>
      </c>
      <c r="EF946">
        <v>2</v>
      </c>
      <c r="EH946">
        <v>5</v>
      </c>
      <c r="EI946">
        <v>1</v>
      </c>
      <c r="EL946">
        <v>2</v>
      </c>
      <c r="EM946">
        <v>3</v>
      </c>
      <c r="EN946">
        <v>2</v>
      </c>
      <c r="EO946">
        <v>2</v>
      </c>
      <c r="EP946">
        <v>2</v>
      </c>
      <c r="EZ946">
        <v>1</v>
      </c>
      <c r="FA946">
        <v>1</v>
      </c>
      <c r="FD946">
        <v>1</v>
      </c>
      <c r="FG946">
        <v>0</v>
      </c>
      <c r="FH946" t="s">
        <v>3179</v>
      </c>
      <c r="FI946">
        <v>1</v>
      </c>
      <c r="FJ946" t="s">
        <v>204</v>
      </c>
      <c r="FK946">
        <v>15</v>
      </c>
      <c r="FL946">
        <v>12</v>
      </c>
      <c r="FM946">
        <v>12</v>
      </c>
      <c r="FN946">
        <v>15</v>
      </c>
      <c r="FO946" t="s">
        <v>2212</v>
      </c>
      <c r="FP946">
        <v>3.5</v>
      </c>
      <c r="FQ946" t="s">
        <v>3287</v>
      </c>
      <c r="FR946" t="s">
        <v>3189</v>
      </c>
      <c r="FS946">
        <v>0</v>
      </c>
      <c r="FT946">
        <v>0</v>
      </c>
      <c r="FU946" t="s">
        <v>2207</v>
      </c>
      <c r="FV946" t="s">
        <v>2207</v>
      </c>
      <c r="FW946">
        <v>0</v>
      </c>
      <c r="FX946">
        <v>1</v>
      </c>
      <c r="FY946">
        <v>0</v>
      </c>
      <c r="FZ946">
        <v>0</v>
      </c>
      <c r="GA946">
        <v>59048</v>
      </c>
      <c r="GB946">
        <v>201</v>
      </c>
      <c r="GC946">
        <v>293.7711443</v>
      </c>
      <c r="GD946" t="s">
        <v>2407</v>
      </c>
      <c r="GE946">
        <v>1</v>
      </c>
      <c r="HG946" t="s">
        <v>202</v>
      </c>
      <c r="HJ946">
        <v>0</v>
      </c>
    </row>
    <row r="947" spans="1:218" x14ac:dyDescent="0.3">
      <c r="A947">
        <v>1027</v>
      </c>
      <c r="B947" t="s">
        <v>3312</v>
      </c>
      <c r="C947" t="s">
        <v>6160</v>
      </c>
      <c r="D947" t="s">
        <v>212</v>
      </c>
      <c r="E947">
        <v>1</v>
      </c>
      <c r="F947" t="s">
        <v>202</v>
      </c>
      <c r="H947">
        <v>1</v>
      </c>
      <c r="M947">
        <v>1</v>
      </c>
      <c r="N947">
        <v>1</v>
      </c>
      <c r="U947">
        <v>1</v>
      </c>
      <c r="W947">
        <v>1</v>
      </c>
      <c r="X947" t="s">
        <v>3174</v>
      </c>
      <c r="Y947">
        <v>1</v>
      </c>
      <c r="Z947">
        <v>1</v>
      </c>
      <c r="AA947">
        <v>3</v>
      </c>
      <c r="AD947" t="s">
        <v>202</v>
      </c>
      <c r="AE947">
        <v>1</v>
      </c>
      <c r="AF947">
        <v>2</v>
      </c>
      <c r="AG947">
        <v>2</v>
      </c>
      <c r="AH947">
        <v>2</v>
      </c>
      <c r="AI947">
        <v>2</v>
      </c>
      <c r="AJ947">
        <v>2</v>
      </c>
      <c r="AK947" t="s">
        <v>6161</v>
      </c>
      <c r="AL947">
        <v>1</v>
      </c>
      <c r="AM947">
        <v>1</v>
      </c>
      <c r="AN947">
        <v>1</v>
      </c>
      <c r="AO947">
        <v>2</v>
      </c>
      <c r="AP947">
        <v>2</v>
      </c>
      <c r="AQ947">
        <v>1</v>
      </c>
      <c r="AR947" t="s">
        <v>6162</v>
      </c>
      <c r="AS947">
        <v>2</v>
      </c>
      <c r="AT947">
        <v>2</v>
      </c>
      <c r="AU947">
        <v>2</v>
      </c>
      <c r="AV947">
        <v>2</v>
      </c>
      <c r="AW947">
        <v>6</v>
      </c>
      <c r="AX947">
        <v>2</v>
      </c>
      <c r="AY947">
        <v>1</v>
      </c>
      <c r="BE947">
        <v>1</v>
      </c>
      <c r="BF947">
        <v>1</v>
      </c>
      <c r="BG947">
        <v>1</v>
      </c>
      <c r="BH947">
        <v>1</v>
      </c>
      <c r="BI947">
        <v>1</v>
      </c>
      <c r="BJ947">
        <v>0</v>
      </c>
      <c r="BM947">
        <v>5</v>
      </c>
      <c r="BN947">
        <v>1</v>
      </c>
      <c r="BO947">
        <v>1</v>
      </c>
      <c r="BP947">
        <v>1</v>
      </c>
      <c r="BQ947">
        <v>0.5</v>
      </c>
      <c r="BR947">
        <v>-97</v>
      </c>
      <c r="BS947">
        <v>1</v>
      </c>
      <c r="BT947">
        <v>2</v>
      </c>
      <c r="BV947">
        <v>1</v>
      </c>
      <c r="BX947">
        <v>0</v>
      </c>
      <c r="BZ947">
        <v>1</v>
      </c>
      <c r="CJ947">
        <v>2</v>
      </c>
      <c r="CK947">
        <v>2</v>
      </c>
      <c r="CL947">
        <v>6</v>
      </c>
      <c r="CM947">
        <v>1</v>
      </c>
      <c r="CR947">
        <v>2</v>
      </c>
      <c r="CS947">
        <v>2</v>
      </c>
      <c r="CT947">
        <v>1</v>
      </c>
      <c r="CU947">
        <v>2</v>
      </c>
      <c r="CV947" t="s">
        <v>6163</v>
      </c>
      <c r="CW947">
        <v>850</v>
      </c>
      <c r="CX947">
        <v>14.17</v>
      </c>
      <c r="CY947">
        <v>2</v>
      </c>
      <c r="CZ947">
        <v>1</v>
      </c>
      <c r="DA947" t="s">
        <v>4794</v>
      </c>
      <c r="DC947">
        <v>1</v>
      </c>
      <c r="DD947">
        <v>1</v>
      </c>
      <c r="DE947">
        <v>5</v>
      </c>
      <c r="DN947" t="s">
        <v>4750</v>
      </c>
      <c r="DO947" t="s">
        <v>4750</v>
      </c>
      <c r="DP947" t="s">
        <v>3178</v>
      </c>
      <c r="DQ947" t="s">
        <v>202</v>
      </c>
      <c r="DR947" t="s">
        <v>6164</v>
      </c>
      <c r="DT947">
        <v>1</v>
      </c>
      <c r="DV947">
        <v>1</v>
      </c>
      <c r="DW947">
        <v>0</v>
      </c>
      <c r="DX947">
        <v>3</v>
      </c>
      <c r="DY947">
        <v>2</v>
      </c>
      <c r="DZ947">
        <v>1</v>
      </c>
      <c r="EA947">
        <v>7</v>
      </c>
      <c r="EB947">
        <f>IF(EA947&gt;=30,1,IF(EA947&gt;=20,2,IF(EA947&gt;=15,3,IF(EA947&gt;=10,4,IF(EA947&gt;=5,5,IF(EA947&gt;0,6,0))))))</f>
        <v>5</v>
      </c>
      <c r="EC947">
        <v>2</v>
      </c>
      <c r="EE947">
        <v>7</v>
      </c>
      <c r="EF947">
        <v>2</v>
      </c>
      <c r="EH947">
        <v>2</v>
      </c>
      <c r="EI947">
        <v>4</v>
      </c>
      <c r="EL947">
        <v>1</v>
      </c>
      <c r="EM947">
        <v>3</v>
      </c>
      <c r="EN947">
        <v>1</v>
      </c>
      <c r="EO947">
        <v>1</v>
      </c>
      <c r="EP947">
        <v>2</v>
      </c>
      <c r="EZ947">
        <v>1</v>
      </c>
      <c r="FA947">
        <v>1</v>
      </c>
      <c r="FD947">
        <v>1</v>
      </c>
      <c r="FG947">
        <v>0</v>
      </c>
      <c r="FH947" t="s">
        <v>3179</v>
      </c>
      <c r="FI947">
        <v>1</v>
      </c>
      <c r="FJ947" t="s">
        <v>204</v>
      </c>
      <c r="FK947">
        <v>7</v>
      </c>
      <c r="FL947">
        <v>12</v>
      </c>
      <c r="FM947">
        <v>0</v>
      </c>
      <c r="FN947">
        <v>7</v>
      </c>
      <c r="FO947" t="s">
        <v>2206</v>
      </c>
      <c r="FP947">
        <v>3.5</v>
      </c>
      <c r="FQ947" t="s">
        <v>3180</v>
      </c>
      <c r="FR947" t="s">
        <v>3196</v>
      </c>
      <c r="FS947">
        <v>1</v>
      </c>
      <c r="FT947">
        <v>0</v>
      </c>
      <c r="FU947" t="s">
        <v>2207</v>
      </c>
      <c r="FV947" t="s">
        <v>2207</v>
      </c>
      <c r="FW947">
        <v>0</v>
      </c>
      <c r="FX947">
        <v>1</v>
      </c>
      <c r="FY947">
        <v>0</v>
      </c>
      <c r="FZ947">
        <v>0</v>
      </c>
      <c r="GA947">
        <v>20418</v>
      </c>
      <c r="GB947">
        <v>71</v>
      </c>
      <c r="GC947">
        <v>287.57746479999997</v>
      </c>
      <c r="GD947" t="s">
        <v>2407</v>
      </c>
      <c r="GE947">
        <v>0</v>
      </c>
      <c r="HG947" t="s">
        <v>202</v>
      </c>
      <c r="HJ947">
        <v>0</v>
      </c>
    </row>
    <row r="948" spans="1:218" x14ac:dyDescent="0.3">
      <c r="A948">
        <v>1043</v>
      </c>
      <c r="B948" t="s">
        <v>3339</v>
      </c>
      <c r="C948" t="s">
        <v>3354</v>
      </c>
      <c r="D948" t="s">
        <v>194</v>
      </c>
      <c r="E948">
        <v>1</v>
      </c>
      <c r="F948" t="s">
        <v>202</v>
      </c>
      <c r="H948">
        <v>1</v>
      </c>
      <c r="M948">
        <v>1</v>
      </c>
      <c r="N948">
        <v>1</v>
      </c>
      <c r="U948">
        <v>1</v>
      </c>
      <c r="W948">
        <v>1</v>
      </c>
      <c r="X948" t="s">
        <v>3174</v>
      </c>
      <c r="Y948">
        <v>1</v>
      </c>
      <c r="Z948">
        <v>1</v>
      </c>
      <c r="AA948">
        <v>2</v>
      </c>
      <c r="AD948" t="s">
        <v>202</v>
      </c>
      <c r="AE948">
        <v>1</v>
      </c>
      <c r="AF948">
        <v>1</v>
      </c>
      <c r="AG948">
        <v>1</v>
      </c>
      <c r="AH948">
        <v>-97</v>
      </c>
      <c r="AI948">
        <v>1</v>
      </c>
      <c r="AJ948">
        <v>2</v>
      </c>
      <c r="AK948" t="s">
        <v>6165</v>
      </c>
      <c r="AL948">
        <v>1</v>
      </c>
      <c r="AM948">
        <v>1</v>
      </c>
      <c r="AN948">
        <v>1</v>
      </c>
      <c r="AO948">
        <v>1</v>
      </c>
      <c r="AP948">
        <v>1</v>
      </c>
      <c r="AQ948">
        <v>2</v>
      </c>
      <c r="AR948" t="s">
        <v>6166</v>
      </c>
      <c r="AS948">
        <v>1</v>
      </c>
      <c r="AT948">
        <v>1</v>
      </c>
      <c r="AU948">
        <v>2</v>
      </c>
      <c r="AV948">
        <v>1</v>
      </c>
      <c r="AW948">
        <v>4</v>
      </c>
      <c r="AX948">
        <v>4</v>
      </c>
      <c r="AY948">
        <v>4</v>
      </c>
      <c r="BE948">
        <v>1</v>
      </c>
      <c r="BF948">
        <v>2</v>
      </c>
      <c r="BG948">
        <v>1</v>
      </c>
      <c r="BH948">
        <v>2</v>
      </c>
      <c r="BI948">
        <v>1</v>
      </c>
      <c r="BJ948">
        <v>0</v>
      </c>
      <c r="BM948">
        <v>1</v>
      </c>
      <c r="BN948">
        <v>1</v>
      </c>
      <c r="BO948">
        <v>4</v>
      </c>
      <c r="BP948">
        <v>1</v>
      </c>
      <c r="BQ948">
        <v>15</v>
      </c>
      <c r="BR948">
        <v>2</v>
      </c>
      <c r="BS948">
        <v>1</v>
      </c>
      <c r="BT948">
        <v>2</v>
      </c>
      <c r="BU948">
        <v>2</v>
      </c>
      <c r="BV948">
        <v>0</v>
      </c>
      <c r="BW948">
        <v>2</v>
      </c>
      <c r="BX948">
        <v>0</v>
      </c>
      <c r="BY948">
        <v>2</v>
      </c>
      <c r="BZ948">
        <v>0</v>
      </c>
      <c r="CA948">
        <v>2</v>
      </c>
      <c r="CB948">
        <v>0</v>
      </c>
      <c r="CC948">
        <v>2</v>
      </c>
      <c r="CD948">
        <v>0</v>
      </c>
      <c r="CE948">
        <v>2</v>
      </c>
      <c r="CF948">
        <v>0</v>
      </c>
      <c r="CG948">
        <v>2</v>
      </c>
      <c r="CH948">
        <v>2</v>
      </c>
      <c r="CI948">
        <v>2</v>
      </c>
      <c r="CJ948">
        <v>1</v>
      </c>
      <c r="CK948">
        <v>2</v>
      </c>
      <c r="CL948">
        <v>6</v>
      </c>
      <c r="CM948">
        <v>4</v>
      </c>
      <c r="CR948">
        <v>2</v>
      </c>
      <c r="CS948">
        <v>-98</v>
      </c>
      <c r="CT948">
        <v>1</v>
      </c>
      <c r="CU948">
        <v>2</v>
      </c>
      <c r="CV948" t="s">
        <v>6167</v>
      </c>
      <c r="CW948">
        <v>1136</v>
      </c>
      <c r="CX948">
        <v>18.93</v>
      </c>
      <c r="CY948">
        <v>2</v>
      </c>
      <c r="CZ948">
        <v>1</v>
      </c>
      <c r="DA948" t="s">
        <v>1806</v>
      </c>
      <c r="DC948">
        <v>1</v>
      </c>
      <c r="DD948">
        <v>1</v>
      </c>
      <c r="DE948">
        <v>17</v>
      </c>
      <c r="DN948" t="s">
        <v>4750</v>
      </c>
      <c r="DO948" t="s">
        <v>4750</v>
      </c>
      <c r="DP948" t="s">
        <v>3178</v>
      </c>
      <c r="DQ948" t="s">
        <v>202</v>
      </c>
      <c r="DR948" t="s">
        <v>202</v>
      </c>
      <c r="DT948">
        <v>1</v>
      </c>
      <c r="DV948">
        <v>1</v>
      </c>
      <c r="DW948">
        <v>0</v>
      </c>
      <c r="DX948">
        <v>2</v>
      </c>
      <c r="DY948">
        <v>2</v>
      </c>
      <c r="DZ948">
        <v>1</v>
      </c>
      <c r="EA948">
        <v>10</v>
      </c>
      <c r="EB948">
        <f>IF(EA948&gt;=30,1,IF(EA948&gt;=20,2,IF(EA948&gt;=15,3,IF(EA948&gt;=10,4,IF(EA948&gt;=5,5,IF(EA948&gt;0,6,0))))))</f>
        <v>4</v>
      </c>
      <c r="EC948">
        <v>2</v>
      </c>
      <c r="EE948">
        <v>10</v>
      </c>
      <c r="EF948">
        <v>2</v>
      </c>
      <c r="EH948">
        <v>10</v>
      </c>
      <c r="EI948">
        <v>1</v>
      </c>
      <c r="EL948">
        <v>2</v>
      </c>
      <c r="EM948">
        <v>4</v>
      </c>
      <c r="EN948">
        <v>2</v>
      </c>
      <c r="EO948">
        <v>2</v>
      </c>
      <c r="EP948">
        <v>1</v>
      </c>
      <c r="EQ948">
        <v>1</v>
      </c>
      <c r="ER948">
        <v>1</v>
      </c>
      <c r="EZ948">
        <v>2</v>
      </c>
      <c r="FE948">
        <v>1</v>
      </c>
      <c r="FG948">
        <v>0</v>
      </c>
      <c r="FH948" t="s">
        <v>3179</v>
      </c>
      <c r="FI948">
        <v>1</v>
      </c>
      <c r="FJ948" t="s">
        <v>204</v>
      </c>
      <c r="FK948">
        <v>10</v>
      </c>
      <c r="FL948">
        <v>12</v>
      </c>
      <c r="FM948">
        <v>12</v>
      </c>
      <c r="FN948">
        <v>10</v>
      </c>
      <c r="FO948" t="s">
        <v>2212</v>
      </c>
      <c r="FP948">
        <v>7.5</v>
      </c>
      <c r="FQ948" t="s">
        <v>3287</v>
      </c>
      <c r="FR948" t="s">
        <v>3189</v>
      </c>
      <c r="FS948">
        <v>0</v>
      </c>
      <c r="FT948">
        <v>1</v>
      </c>
      <c r="FU948" t="s">
        <v>2221</v>
      </c>
      <c r="FV948" t="s">
        <v>3182</v>
      </c>
      <c r="FW948">
        <v>1</v>
      </c>
      <c r="FX948">
        <v>0</v>
      </c>
      <c r="FY948">
        <v>1</v>
      </c>
      <c r="FZ948">
        <v>0</v>
      </c>
      <c r="GA948">
        <v>4862</v>
      </c>
      <c r="GB948">
        <v>19</v>
      </c>
      <c r="GC948">
        <v>255.8947368</v>
      </c>
      <c r="GD948" t="s">
        <v>2407</v>
      </c>
      <c r="GE948">
        <v>1</v>
      </c>
      <c r="HG948" t="s">
        <v>202</v>
      </c>
      <c r="HI948">
        <v>1</v>
      </c>
      <c r="HJ948">
        <v>1</v>
      </c>
    </row>
    <row r="949" spans="1:218" x14ac:dyDescent="0.3">
      <c r="A949">
        <v>1048</v>
      </c>
      <c r="B949" t="s">
        <v>3279</v>
      </c>
      <c r="C949" t="s">
        <v>6168</v>
      </c>
      <c r="D949" t="s">
        <v>212</v>
      </c>
      <c r="E949">
        <v>1</v>
      </c>
      <c r="F949" t="s">
        <v>202</v>
      </c>
      <c r="H949">
        <v>1</v>
      </c>
      <c r="M949">
        <v>1</v>
      </c>
      <c r="N949">
        <v>1</v>
      </c>
      <c r="U949">
        <v>1</v>
      </c>
      <c r="W949">
        <v>1</v>
      </c>
      <c r="X949" t="s">
        <v>3174</v>
      </c>
      <c r="Y949">
        <v>1</v>
      </c>
      <c r="Z949">
        <v>1</v>
      </c>
      <c r="AA949">
        <v>2</v>
      </c>
      <c r="AD949" t="s">
        <v>202</v>
      </c>
      <c r="AE949">
        <v>1</v>
      </c>
      <c r="AF949">
        <v>2</v>
      </c>
      <c r="AG949">
        <v>2</v>
      </c>
      <c r="AH949">
        <v>1</v>
      </c>
      <c r="AI949">
        <v>1</v>
      </c>
      <c r="AJ949">
        <v>1</v>
      </c>
      <c r="AK949" t="s">
        <v>6169</v>
      </c>
      <c r="AL949">
        <v>2</v>
      </c>
      <c r="AM949">
        <v>2</v>
      </c>
      <c r="AN949">
        <v>1</v>
      </c>
      <c r="AO949">
        <v>2</v>
      </c>
      <c r="AP949">
        <v>2</v>
      </c>
      <c r="AQ949">
        <v>2</v>
      </c>
      <c r="AR949" t="s">
        <v>6170</v>
      </c>
      <c r="AS949">
        <v>2</v>
      </c>
      <c r="AT949">
        <v>2</v>
      </c>
      <c r="AU949">
        <v>1</v>
      </c>
      <c r="AV949">
        <v>2</v>
      </c>
      <c r="AW949">
        <v>5</v>
      </c>
      <c r="AX949">
        <v>1</v>
      </c>
      <c r="AY949">
        <v>3</v>
      </c>
      <c r="BE949">
        <v>1</v>
      </c>
      <c r="BF949">
        <v>2</v>
      </c>
      <c r="BG949">
        <v>1</v>
      </c>
      <c r="BH949">
        <v>2</v>
      </c>
      <c r="BI949">
        <v>1</v>
      </c>
      <c r="BJ949">
        <v>0</v>
      </c>
      <c r="BM949">
        <v>1</v>
      </c>
      <c r="BN949">
        <v>1</v>
      </c>
      <c r="BO949">
        <v>2</v>
      </c>
      <c r="BP949">
        <v>1</v>
      </c>
      <c r="BQ949">
        <v>9</v>
      </c>
      <c r="BR949">
        <v>1</v>
      </c>
      <c r="BS949">
        <v>1</v>
      </c>
      <c r="BT949">
        <v>7</v>
      </c>
      <c r="BU949">
        <v>7</v>
      </c>
      <c r="BV949">
        <v>2</v>
      </c>
      <c r="BW949">
        <v>7</v>
      </c>
      <c r="BX949">
        <v>3</v>
      </c>
      <c r="BY949">
        <v>7</v>
      </c>
      <c r="BZ949">
        <v>0</v>
      </c>
      <c r="CA949">
        <v>7</v>
      </c>
      <c r="CB949">
        <v>0</v>
      </c>
      <c r="CC949">
        <v>7</v>
      </c>
      <c r="CD949">
        <v>2</v>
      </c>
      <c r="CE949">
        <v>7</v>
      </c>
      <c r="CF949">
        <v>0</v>
      </c>
      <c r="CG949">
        <v>7</v>
      </c>
      <c r="CH949">
        <v>0</v>
      </c>
      <c r="CI949">
        <v>7</v>
      </c>
      <c r="CJ949">
        <v>2</v>
      </c>
      <c r="CK949">
        <v>1</v>
      </c>
      <c r="CL949">
        <v>6</v>
      </c>
      <c r="CM949">
        <v>6</v>
      </c>
      <c r="CS949">
        <v>1</v>
      </c>
      <c r="CT949">
        <v>1</v>
      </c>
      <c r="CU949">
        <v>2</v>
      </c>
      <c r="CV949" t="s">
        <v>1523</v>
      </c>
      <c r="CW949">
        <v>1060</v>
      </c>
      <c r="CX949">
        <v>17.670000000000002</v>
      </c>
      <c r="CY949">
        <v>2</v>
      </c>
      <c r="CZ949">
        <v>1</v>
      </c>
      <c r="DA949" t="s">
        <v>1913</v>
      </c>
      <c r="DC949">
        <v>1</v>
      </c>
      <c r="DD949">
        <v>1</v>
      </c>
      <c r="DE949">
        <v>2</v>
      </c>
      <c r="DN949" t="s">
        <v>4766</v>
      </c>
      <c r="DO949" t="s">
        <v>4766</v>
      </c>
      <c r="DP949" t="s">
        <v>3178</v>
      </c>
      <c r="DQ949" t="s">
        <v>202</v>
      </c>
      <c r="DR949" t="s">
        <v>202</v>
      </c>
      <c r="DT949">
        <v>1</v>
      </c>
      <c r="DV949">
        <v>1</v>
      </c>
      <c r="DW949">
        <v>0</v>
      </c>
      <c r="DX949">
        <v>2</v>
      </c>
      <c r="DY949">
        <v>2</v>
      </c>
      <c r="DZ949">
        <v>-97</v>
      </c>
      <c r="EB949">
        <v>-97</v>
      </c>
      <c r="EC949">
        <v>2</v>
      </c>
      <c r="EE949">
        <v>3</v>
      </c>
      <c r="EF949">
        <v>2</v>
      </c>
      <c r="EH949">
        <v>3</v>
      </c>
      <c r="EI949">
        <v>1</v>
      </c>
      <c r="EL949">
        <v>1</v>
      </c>
      <c r="EM949">
        <v>2</v>
      </c>
      <c r="EN949">
        <v>2</v>
      </c>
      <c r="EO949">
        <v>2</v>
      </c>
      <c r="EP949">
        <v>1</v>
      </c>
      <c r="EQ949">
        <v>2</v>
      </c>
      <c r="ER949">
        <v>2</v>
      </c>
      <c r="ES949">
        <v>1</v>
      </c>
      <c r="ET949">
        <v>3</v>
      </c>
      <c r="EU949">
        <f>IF(ET949&gt;=30,1,IF(ET949&gt;=20,2,IF(ET949&gt;=15,3,IF(ET949&gt;=10,4,IF(ET949&gt;=5,5,IF(ET949&gt;0,6,0))))))</f>
        <v>6</v>
      </c>
      <c r="EV949">
        <v>1</v>
      </c>
      <c r="EW949">
        <v>2</v>
      </c>
      <c r="EX949">
        <v>1</v>
      </c>
      <c r="EY949">
        <v>2</v>
      </c>
      <c r="EZ949">
        <v>1</v>
      </c>
      <c r="FA949">
        <v>1</v>
      </c>
      <c r="FD949">
        <v>1</v>
      </c>
      <c r="FG949">
        <v>0</v>
      </c>
      <c r="FH949" t="s">
        <v>3179</v>
      </c>
      <c r="FI949">
        <v>1</v>
      </c>
      <c r="FJ949" t="s">
        <v>204</v>
      </c>
      <c r="FK949">
        <v>3</v>
      </c>
      <c r="FL949">
        <v>12</v>
      </c>
      <c r="FM949">
        <v>12</v>
      </c>
      <c r="FN949">
        <v>20</v>
      </c>
      <c r="FO949" t="s">
        <v>2206</v>
      </c>
      <c r="FP949">
        <v>1.5</v>
      </c>
      <c r="FQ949" t="s">
        <v>3287</v>
      </c>
      <c r="FR949" t="s">
        <v>3189</v>
      </c>
      <c r="FS949">
        <v>0</v>
      </c>
      <c r="FT949">
        <v>1</v>
      </c>
      <c r="FU949" t="s">
        <v>2213</v>
      </c>
      <c r="FV949" t="s">
        <v>4754</v>
      </c>
      <c r="FW949">
        <v>0</v>
      </c>
      <c r="FX949">
        <v>1</v>
      </c>
      <c r="FY949">
        <v>0</v>
      </c>
      <c r="FZ949">
        <v>0</v>
      </c>
      <c r="GA949">
        <v>59048</v>
      </c>
      <c r="GB949">
        <v>201</v>
      </c>
      <c r="GC949">
        <v>293.7711443</v>
      </c>
      <c r="GD949" t="s">
        <v>2407</v>
      </c>
      <c r="GE949">
        <v>1</v>
      </c>
      <c r="HG949" t="s">
        <v>202</v>
      </c>
      <c r="HJ949">
        <v>0</v>
      </c>
    </row>
    <row r="950" spans="1:218" x14ac:dyDescent="0.3">
      <c r="A950">
        <v>1049</v>
      </c>
      <c r="B950" t="s">
        <v>3279</v>
      </c>
      <c r="C950" t="s">
        <v>6171</v>
      </c>
      <c r="D950" t="s">
        <v>212</v>
      </c>
      <c r="E950">
        <v>1</v>
      </c>
      <c r="F950" t="s">
        <v>202</v>
      </c>
      <c r="H950">
        <v>1</v>
      </c>
      <c r="M950">
        <v>1</v>
      </c>
      <c r="N950">
        <v>1</v>
      </c>
      <c r="U950">
        <v>1</v>
      </c>
      <c r="W950">
        <v>1</v>
      </c>
      <c r="X950" t="s">
        <v>3174</v>
      </c>
      <c r="Y950">
        <v>1</v>
      </c>
      <c r="Z950">
        <v>1</v>
      </c>
      <c r="AA950">
        <v>5</v>
      </c>
      <c r="AD950" t="s">
        <v>202</v>
      </c>
      <c r="AE950">
        <v>1</v>
      </c>
      <c r="AF950">
        <v>1</v>
      </c>
      <c r="AG950">
        <v>1</v>
      </c>
      <c r="AH950">
        <v>1</v>
      </c>
      <c r="AI950">
        <v>1</v>
      </c>
      <c r="AJ950">
        <v>1</v>
      </c>
      <c r="AK950" t="s">
        <v>6172</v>
      </c>
      <c r="AL950">
        <v>1</v>
      </c>
      <c r="AM950">
        <v>1</v>
      </c>
      <c r="AN950">
        <v>1</v>
      </c>
      <c r="AO950">
        <v>2</v>
      </c>
      <c r="AP950">
        <v>2</v>
      </c>
      <c r="AQ950">
        <v>1</v>
      </c>
      <c r="AR950" t="s">
        <v>6173</v>
      </c>
      <c r="AS950">
        <v>1</v>
      </c>
      <c r="AT950">
        <v>1</v>
      </c>
      <c r="AU950">
        <v>1</v>
      </c>
      <c r="AV950">
        <v>1</v>
      </c>
      <c r="AW950">
        <v>7</v>
      </c>
      <c r="AX950">
        <v>1</v>
      </c>
      <c r="AY950">
        <v>6</v>
      </c>
      <c r="BE950">
        <v>1</v>
      </c>
      <c r="BF950">
        <v>2</v>
      </c>
      <c r="BG950">
        <v>1</v>
      </c>
      <c r="BH950">
        <v>2</v>
      </c>
      <c r="BI950">
        <v>1</v>
      </c>
      <c r="BJ950">
        <v>0</v>
      </c>
      <c r="BM950">
        <v>1</v>
      </c>
      <c r="BN950">
        <v>1</v>
      </c>
      <c r="BO950">
        <v>4</v>
      </c>
      <c r="BP950">
        <v>1</v>
      </c>
      <c r="BQ950">
        <v>14</v>
      </c>
      <c r="BR950">
        <v>1</v>
      </c>
      <c r="BS950">
        <v>1</v>
      </c>
      <c r="BT950">
        <v>2</v>
      </c>
      <c r="BV950">
        <v>0</v>
      </c>
      <c r="BX950">
        <v>0</v>
      </c>
      <c r="BZ950">
        <v>0</v>
      </c>
      <c r="CB950">
        <v>0</v>
      </c>
      <c r="CD950">
        <v>1</v>
      </c>
      <c r="CF950">
        <v>1</v>
      </c>
      <c r="CJ950">
        <v>1</v>
      </c>
      <c r="CK950">
        <v>1</v>
      </c>
      <c r="CL950">
        <v>6</v>
      </c>
      <c r="CM950">
        <v>1</v>
      </c>
      <c r="CR950">
        <v>2</v>
      </c>
      <c r="CS950">
        <v>-98</v>
      </c>
      <c r="CT950">
        <v>1</v>
      </c>
      <c r="CU950">
        <v>1</v>
      </c>
      <c r="CV950" t="s">
        <v>1952</v>
      </c>
      <c r="CW950">
        <v>1028</v>
      </c>
      <c r="CX950">
        <v>17.13</v>
      </c>
      <c r="CY950">
        <v>2</v>
      </c>
      <c r="CZ950">
        <v>1</v>
      </c>
      <c r="DA950" t="s">
        <v>473</v>
      </c>
      <c r="DC950">
        <v>1</v>
      </c>
      <c r="DD950">
        <v>1</v>
      </c>
      <c r="DE950">
        <v>2</v>
      </c>
      <c r="DN950" t="s">
        <v>4766</v>
      </c>
      <c r="DO950" t="s">
        <v>4766</v>
      </c>
      <c r="DP950" t="s">
        <v>3178</v>
      </c>
      <c r="DQ950" t="s">
        <v>202</v>
      </c>
      <c r="DR950" t="s">
        <v>202</v>
      </c>
      <c r="DT950">
        <v>1</v>
      </c>
      <c r="DV950">
        <v>1</v>
      </c>
      <c r="DW950">
        <v>0</v>
      </c>
      <c r="DX950">
        <v>5</v>
      </c>
      <c r="DY950">
        <v>2</v>
      </c>
      <c r="DZ950">
        <v>1</v>
      </c>
      <c r="EA950">
        <v>10</v>
      </c>
      <c r="EB950">
        <f>IF(EA950&gt;=30,1,IF(EA950&gt;=20,2,IF(EA950&gt;=15,3,IF(EA950&gt;=10,4,IF(EA950&gt;=5,5,IF(EA950&gt;0,6,0))))))</f>
        <v>4</v>
      </c>
      <c r="EC950">
        <v>-97</v>
      </c>
      <c r="EF950">
        <v>2</v>
      </c>
      <c r="EH950">
        <v>2</v>
      </c>
      <c r="EI950">
        <v>1</v>
      </c>
      <c r="EL950">
        <v>1</v>
      </c>
      <c r="EM950">
        <v>3</v>
      </c>
      <c r="EN950">
        <v>2</v>
      </c>
      <c r="EO950">
        <v>2</v>
      </c>
      <c r="EP950">
        <v>1</v>
      </c>
      <c r="EQ950">
        <v>2</v>
      </c>
      <c r="ER950">
        <v>2</v>
      </c>
      <c r="ES950">
        <v>-97</v>
      </c>
      <c r="EU950">
        <v>5</v>
      </c>
      <c r="EV950">
        <v>1</v>
      </c>
      <c r="EW950">
        <v>3</v>
      </c>
      <c r="EY950">
        <v>2</v>
      </c>
      <c r="EZ950">
        <v>1</v>
      </c>
      <c r="FA950">
        <v>1</v>
      </c>
      <c r="FD950">
        <v>-97</v>
      </c>
      <c r="FG950">
        <v>0</v>
      </c>
      <c r="FH950" t="s">
        <v>3179</v>
      </c>
      <c r="FI950">
        <v>1</v>
      </c>
      <c r="FJ950" t="s">
        <v>204</v>
      </c>
      <c r="FK950">
        <v>2</v>
      </c>
      <c r="FL950">
        <v>12</v>
      </c>
      <c r="FM950">
        <v>12</v>
      </c>
      <c r="FN950">
        <v>10</v>
      </c>
      <c r="FO950" t="s">
        <v>2206</v>
      </c>
      <c r="FP950">
        <v>3.5</v>
      </c>
      <c r="FQ950" t="s">
        <v>3287</v>
      </c>
      <c r="FR950" t="s">
        <v>3189</v>
      </c>
      <c r="FS950">
        <v>0</v>
      </c>
      <c r="FT950">
        <v>1</v>
      </c>
      <c r="FU950" t="s">
        <v>2213</v>
      </c>
      <c r="FV950" t="s">
        <v>4754</v>
      </c>
      <c r="FW950">
        <v>0</v>
      </c>
      <c r="FX950">
        <v>1</v>
      </c>
      <c r="FY950">
        <v>0</v>
      </c>
      <c r="FZ950">
        <v>0</v>
      </c>
      <c r="GA950">
        <v>59048</v>
      </c>
      <c r="GB950">
        <v>201</v>
      </c>
      <c r="GC950">
        <v>293.7711443</v>
      </c>
      <c r="GD950" t="s">
        <v>2407</v>
      </c>
      <c r="GE950">
        <v>1</v>
      </c>
      <c r="HG950" t="s">
        <v>202</v>
      </c>
      <c r="HJ950">
        <v>0</v>
      </c>
    </row>
    <row r="951" spans="1:218" x14ac:dyDescent="0.3">
      <c r="A951">
        <v>1054</v>
      </c>
      <c r="B951" t="s">
        <v>3190</v>
      </c>
      <c r="C951" t="s">
        <v>6174</v>
      </c>
      <c r="D951" t="s">
        <v>265</v>
      </c>
      <c r="E951">
        <v>1</v>
      </c>
      <c r="F951" t="s">
        <v>202</v>
      </c>
      <c r="H951">
        <v>1</v>
      </c>
      <c r="M951">
        <v>1</v>
      </c>
      <c r="N951">
        <v>1</v>
      </c>
      <c r="U951">
        <v>1</v>
      </c>
      <c r="W951">
        <v>1</v>
      </c>
      <c r="X951" t="s">
        <v>3174</v>
      </c>
      <c r="Y951">
        <v>1</v>
      </c>
      <c r="Z951">
        <v>1</v>
      </c>
      <c r="AA951">
        <v>2</v>
      </c>
      <c r="AD951" t="s">
        <v>202</v>
      </c>
      <c r="AE951">
        <v>1</v>
      </c>
      <c r="AF951">
        <v>2</v>
      </c>
      <c r="AG951">
        <v>1</v>
      </c>
      <c r="AH951">
        <v>2</v>
      </c>
      <c r="AI951">
        <v>1</v>
      </c>
      <c r="AJ951">
        <v>1</v>
      </c>
      <c r="AK951" t="s">
        <v>6130</v>
      </c>
      <c r="AL951">
        <v>2</v>
      </c>
      <c r="AM951">
        <v>2</v>
      </c>
      <c r="AN951">
        <v>2</v>
      </c>
      <c r="AO951">
        <v>2</v>
      </c>
      <c r="AP951">
        <v>2</v>
      </c>
      <c r="AQ951">
        <v>2</v>
      </c>
      <c r="AR951" t="s">
        <v>6131</v>
      </c>
      <c r="AS951">
        <v>2</v>
      </c>
      <c r="AT951">
        <v>2</v>
      </c>
      <c r="AU951">
        <v>2</v>
      </c>
      <c r="AV951">
        <v>3</v>
      </c>
      <c r="AW951">
        <v>7</v>
      </c>
      <c r="AX951">
        <v>1</v>
      </c>
      <c r="AY951">
        <v>2</v>
      </c>
      <c r="BE951">
        <v>1</v>
      </c>
      <c r="BF951">
        <v>2</v>
      </c>
      <c r="BG951">
        <v>1</v>
      </c>
      <c r="BH951">
        <v>2</v>
      </c>
      <c r="BI951">
        <v>1</v>
      </c>
      <c r="BJ951">
        <v>0</v>
      </c>
      <c r="BM951">
        <v>1</v>
      </c>
      <c r="BN951">
        <v>1</v>
      </c>
      <c r="BO951">
        <v>4</v>
      </c>
      <c r="BP951">
        <v>1</v>
      </c>
      <c r="BQ951">
        <v>3.5</v>
      </c>
      <c r="BR951">
        <v>3</v>
      </c>
      <c r="BS951">
        <v>1</v>
      </c>
      <c r="BT951">
        <v>6</v>
      </c>
      <c r="BV951">
        <v>4</v>
      </c>
      <c r="BX951">
        <v>0</v>
      </c>
      <c r="BZ951">
        <v>2</v>
      </c>
      <c r="CJ951">
        <v>2</v>
      </c>
      <c r="CK951">
        <v>2</v>
      </c>
      <c r="CL951">
        <v>8</v>
      </c>
      <c r="CM951">
        <v>1</v>
      </c>
      <c r="CR951">
        <v>2</v>
      </c>
      <c r="CS951">
        <v>7</v>
      </c>
      <c r="CT951">
        <v>1</v>
      </c>
      <c r="CU951">
        <v>2</v>
      </c>
      <c r="CV951" t="s">
        <v>5894</v>
      </c>
      <c r="CW951">
        <v>923</v>
      </c>
      <c r="CX951">
        <v>15.38</v>
      </c>
      <c r="CY951">
        <v>2</v>
      </c>
      <c r="CZ951">
        <v>1</v>
      </c>
      <c r="DA951" t="s">
        <v>473</v>
      </c>
      <c r="DC951">
        <v>1</v>
      </c>
      <c r="DD951">
        <v>1</v>
      </c>
      <c r="DE951">
        <v>29</v>
      </c>
      <c r="DN951" t="s">
        <v>4766</v>
      </c>
      <c r="DO951" t="s">
        <v>4766</v>
      </c>
      <c r="DP951" t="s">
        <v>3178</v>
      </c>
      <c r="DQ951" t="s">
        <v>202</v>
      </c>
      <c r="DR951" t="s">
        <v>5910</v>
      </c>
      <c r="DT951">
        <v>1</v>
      </c>
      <c r="DV951">
        <v>1</v>
      </c>
      <c r="DW951">
        <v>0</v>
      </c>
      <c r="DX951">
        <v>2</v>
      </c>
      <c r="DY951">
        <v>2</v>
      </c>
      <c r="DZ951">
        <v>-97</v>
      </c>
      <c r="EB951">
        <v>-97</v>
      </c>
      <c r="EC951">
        <v>-97</v>
      </c>
      <c r="EF951">
        <v>-97</v>
      </c>
      <c r="EI951">
        <v>-97</v>
      </c>
      <c r="EL951">
        <v>-97</v>
      </c>
      <c r="EM951">
        <v>-97</v>
      </c>
      <c r="EN951">
        <v>2</v>
      </c>
      <c r="EO951">
        <v>2</v>
      </c>
      <c r="EP951">
        <v>1</v>
      </c>
      <c r="EQ951">
        <v>2</v>
      </c>
      <c r="ER951">
        <v>2</v>
      </c>
      <c r="ES951">
        <v>1</v>
      </c>
      <c r="ET951">
        <v>5</v>
      </c>
      <c r="EU951">
        <f>IF(ET951&gt;=30,1,IF(ET951&gt;=20,2,IF(ET951&gt;=15,3,IF(ET951&gt;=10,4,IF(ET951&gt;=5,5,IF(ET951&gt;0,6,0))))))</f>
        <v>5</v>
      </c>
      <c r="EV951">
        <v>1</v>
      </c>
      <c r="EW951">
        <v>2</v>
      </c>
      <c r="EX951">
        <v>1</v>
      </c>
      <c r="EY951">
        <v>4</v>
      </c>
      <c r="EZ951">
        <v>1</v>
      </c>
      <c r="FA951">
        <v>-97</v>
      </c>
      <c r="FD951">
        <v>9</v>
      </c>
      <c r="FG951">
        <v>0</v>
      </c>
      <c r="FH951" t="s">
        <v>3179</v>
      </c>
      <c r="FI951">
        <v>1</v>
      </c>
      <c r="FJ951" t="s">
        <v>204</v>
      </c>
      <c r="FN951">
        <v>20</v>
      </c>
      <c r="FO951" t="s">
        <v>202</v>
      </c>
      <c r="FQ951" t="s">
        <v>3287</v>
      </c>
      <c r="FR951" t="s">
        <v>3189</v>
      </c>
      <c r="FS951">
        <v>0</v>
      </c>
      <c r="FT951">
        <v>1</v>
      </c>
      <c r="FU951" t="s">
        <v>2213</v>
      </c>
      <c r="FV951" t="s">
        <v>4754</v>
      </c>
      <c r="FW951">
        <v>0</v>
      </c>
      <c r="FX951">
        <v>1</v>
      </c>
      <c r="FY951">
        <v>0</v>
      </c>
      <c r="FZ951">
        <v>0</v>
      </c>
      <c r="GA951">
        <v>15709</v>
      </c>
      <c r="GB951">
        <v>72</v>
      </c>
      <c r="GC951">
        <v>218.18055559999999</v>
      </c>
      <c r="GD951" t="s">
        <v>2407</v>
      </c>
      <c r="HG951" t="s">
        <v>202</v>
      </c>
      <c r="HJ951">
        <v>0</v>
      </c>
    </row>
    <row r="952" spans="1:218" x14ac:dyDescent="0.3">
      <c r="A952">
        <v>1055</v>
      </c>
      <c r="B952" t="s">
        <v>3225</v>
      </c>
      <c r="C952" t="s">
        <v>6175</v>
      </c>
      <c r="D952" t="s">
        <v>212</v>
      </c>
      <c r="E952">
        <v>1</v>
      </c>
      <c r="F952" t="s">
        <v>202</v>
      </c>
      <c r="H952">
        <v>1</v>
      </c>
      <c r="M952">
        <v>1</v>
      </c>
      <c r="N952">
        <v>1</v>
      </c>
      <c r="U952">
        <v>1</v>
      </c>
      <c r="W952">
        <v>1</v>
      </c>
      <c r="X952" t="s">
        <v>3174</v>
      </c>
      <c r="Y952">
        <v>1</v>
      </c>
      <c r="Z952">
        <v>1</v>
      </c>
      <c r="AA952">
        <v>2</v>
      </c>
      <c r="AD952" t="s">
        <v>202</v>
      </c>
      <c r="AE952">
        <v>1</v>
      </c>
      <c r="AF952">
        <v>1</v>
      </c>
      <c r="AG952">
        <v>1</v>
      </c>
      <c r="AH952">
        <v>2</v>
      </c>
      <c r="AI952">
        <v>2</v>
      </c>
      <c r="AJ952">
        <v>2</v>
      </c>
      <c r="AK952" t="s">
        <v>6176</v>
      </c>
      <c r="AL952">
        <v>1</v>
      </c>
      <c r="AM952">
        <v>-97</v>
      </c>
      <c r="AN952">
        <v>2</v>
      </c>
      <c r="AO952">
        <v>2</v>
      </c>
      <c r="AP952">
        <v>2</v>
      </c>
      <c r="AQ952">
        <v>1</v>
      </c>
      <c r="AR952" t="s">
        <v>6177</v>
      </c>
      <c r="AS952">
        <v>2</v>
      </c>
      <c r="AT952">
        <v>1</v>
      </c>
      <c r="AU952">
        <v>2</v>
      </c>
      <c r="AV952">
        <v>2</v>
      </c>
      <c r="AW952">
        <v>7</v>
      </c>
      <c r="AX952">
        <v>1</v>
      </c>
      <c r="AY952">
        <v>3</v>
      </c>
      <c r="BE952">
        <v>1</v>
      </c>
      <c r="BF952">
        <v>3</v>
      </c>
      <c r="BG952">
        <v>1</v>
      </c>
      <c r="BH952">
        <v>2</v>
      </c>
      <c r="BI952">
        <v>1</v>
      </c>
      <c r="BJ952">
        <v>0</v>
      </c>
      <c r="BM952">
        <v>2</v>
      </c>
      <c r="BN952">
        <v>1</v>
      </c>
      <c r="BO952">
        <v>4</v>
      </c>
      <c r="BP952">
        <v>1</v>
      </c>
      <c r="BQ952">
        <v>44</v>
      </c>
      <c r="BR952">
        <v>1</v>
      </c>
      <c r="BS952">
        <v>1</v>
      </c>
      <c r="BT952">
        <v>3</v>
      </c>
      <c r="BU952">
        <v>3</v>
      </c>
      <c r="BV952">
        <v>0</v>
      </c>
      <c r="BW952">
        <v>3</v>
      </c>
      <c r="BX952">
        <v>1</v>
      </c>
      <c r="BY952">
        <v>3</v>
      </c>
      <c r="BZ952">
        <v>0</v>
      </c>
      <c r="CA952">
        <v>3</v>
      </c>
      <c r="CB952">
        <v>0</v>
      </c>
      <c r="CC952">
        <v>3</v>
      </c>
      <c r="CD952">
        <v>0</v>
      </c>
      <c r="CE952">
        <v>3</v>
      </c>
      <c r="CF952">
        <v>0</v>
      </c>
      <c r="CG952">
        <v>3</v>
      </c>
      <c r="CH952">
        <v>2</v>
      </c>
      <c r="CI952">
        <v>3</v>
      </c>
      <c r="CJ952">
        <v>1</v>
      </c>
      <c r="CK952">
        <v>2</v>
      </c>
      <c r="CL952">
        <v>8</v>
      </c>
      <c r="CM952">
        <v>1</v>
      </c>
      <c r="CR952">
        <v>2</v>
      </c>
      <c r="CS952">
        <v>5</v>
      </c>
      <c r="CT952">
        <v>1</v>
      </c>
      <c r="CU952">
        <v>2</v>
      </c>
      <c r="CV952" t="s">
        <v>6178</v>
      </c>
      <c r="CW952">
        <v>979</v>
      </c>
      <c r="CX952">
        <v>16.32</v>
      </c>
      <c r="CY952">
        <v>2</v>
      </c>
      <c r="CZ952">
        <v>1</v>
      </c>
      <c r="DA952" t="s">
        <v>3980</v>
      </c>
      <c r="DC952">
        <v>1</v>
      </c>
      <c r="DD952">
        <v>1</v>
      </c>
      <c r="DE952">
        <v>3</v>
      </c>
      <c r="DN952" t="s">
        <v>4766</v>
      </c>
      <c r="DO952" t="s">
        <v>4766</v>
      </c>
      <c r="DP952" t="s">
        <v>3178</v>
      </c>
      <c r="DQ952" t="s">
        <v>202</v>
      </c>
      <c r="DR952" t="s">
        <v>202</v>
      </c>
      <c r="DT952">
        <v>1</v>
      </c>
      <c r="DV952">
        <v>1</v>
      </c>
      <c r="DW952">
        <v>0</v>
      </c>
      <c r="DX952">
        <v>2</v>
      </c>
      <c r="DY952">
        <v>2</v>
      </c>
      <c r="DZ952">
        <v>1</v>
      </c>
      <c r="EA952">
        <v>10</v>
      </c>
      <c r="EB952">
        <f>IF(EA952&gt;=30,1,IF(EA952&gt;=20,2,IF(EA952&gt;=15,3,IF(EA952&gt;=10,4,IF(EA952&gt;=5,5,IF(EA952&gt;0,6,0))))))</f>
        <v>4</v>
      </c>
      <c r="EC952">
        <v>2</v>
      </c>
      <c r="EE952">
        <v>10</v>
      </c>
      <c r="EF952">
        <v>2</v>
      </c>
      <c r="EH952">
        <v>6</v>
      </c>
      <c r="EI952">
        <v>4</v>
      </c>
      <c r="EL952">
        <v>2</v>
      </c>
      <c r="EM952">
        <v>3</v>
      </c>
      <c r="EN952">
        <v>10</v>
      </c>
      <c r="EO952">
        <v>2</v>
      </c>
      <c r="EP952">
        <v>2</v>
      </c>
      <c r="EZ952">
        <v>1</v>
      </c>
      <c r="FA952">
        <v>2</v>
      </c>
      <c r="FB952">
        <v>-97</v>
      </c>
      <c r="FE952">
        <v>2</v>
      </c>
      <c r="FG952">
        <v>0</v>
      </c>
      <c r="FH952" t="s">
        <v>3179</v>
      </c>
      <c r="FI952">
        <v>1</v>
      </c>
      <c r="FJ952" t="s">
        <v>204</v>
      </c>
      <c r="FK952">
        <v>10</v>
      </c>
      <c r="FL952">
        <v>12</v>
      </c>
      <c r="FM952">
        <v>0</v>
      </c>
      <c r="FN952">
        <v>10</v>
      </c>
      <c r="FO952" t="s">
        <v>2212</v>
      </c>
      <c r="FP952">
        <v>3.5</v>
      </c>
      <c r="FQ952" t="s">
        <v>5597</v>
      </c>
      <c r="FR952" t="s">
        <v>3189</v>
      </c>
      <c r="FS952">
        <v>0</v>
      </c>
      <c r="FT952">
        <v>0</v>
      </c>
      <c r="FU952" t="s">
        <v>2207</v>
      </c>
      <c r="FV952" t="s">
        <v>2207</v>
      </c>
      <c r="FW952">
        <v>1</v>
      </c>
      <c r="FX952">
        <v>0</v>
      </c>
      <c r="FY952">
        <v>0</v>
      </c>
      <c r="FZ952">
        <v>1</v>
      </c>
      <c r="GA952">
        <v>39021</v>
      </c>
      <c r="GB952">
        <v>133</v>
      </c>
      <c r="GC952">
        <v>293.3909774</v>
      </c>
      <c r="GD952" t="s">
        <v>2407</v>
      </c>
      <c r="GE952">
        <v>0</v>
      </c>
      <c r="HG952" t="s">
        <v>202</v>
      </c>
      <c r="HI952">
        <v>0</v>
      </c>
      <c r="HJ952">
        <v>1</v>
      </c>
    </row>
    <row r="953" spans="1:218" x14ac:dyDescent="0.3">
      <c r="A953">
        <v>1058</v>
      </c>
      <c r="B953" t="s">
        <v>3312</v>
      </c>
      <c r="C953" t="s">
        <v>3239</v>
      </c>
      <c r="D953" t="s">
        <v>212</v>
      </c>
      <c r="E953">
        <v>1</v>
      </c>
      <c r="F953" t="s">
        <v>202</v>
      </c>
      <c r="H953">
        <v>1</v>
      </c>
      <c r="M953">
        <v>1</v>
      </c>
      <c r="N953">
        <v>1</v>
      </c>
      <c r="U953">
        <v>1</v>
      </c>
      <c r="W953">
        <v>1</v>
      </c>
      <c r="X953" t="s">
        <v>3174</v>
      </c>
      <c r="Y953">
        <v>1</v>
      </c>
      <c r="Z953">
        <v>1</v>
      </c>
      <c r="AA953">
        <v>9</v>
      </c>
      <c r="AD953" t="s">
        <v>202</v>
      </c>
      <c r="AE953">
        <v>1</v>
      </c>
      <c r="AF953">
        <v>1</v>
      </c>
      <c r="AG953">
        <v>1</v>
      </c>
      <c r="AH953">
        <v>2</v>
      </c>
      <c r="AI953">
        <v>2</v>
      </c>
      <c r="AJ953">
        <v>2</v>
      </c>
      <c r="AK953" t="s">
        <v>6179</v>
      </c>
      <c r="AL953">
        <v>1</v>
      </c>
      <c r="AM953">
        <v>2</v>
      </c>
      <c r="AN953">
        <v>1</v>
      </c>
      <c r="AO953">
        <v>2</v>
      </c>
      <c r="AP953">
        <v>1</v>
      </c>
      <c r="AQ953">
        <v>1</v>
      </c>
      <c r="AR953" t="s">
        <v>6180</v>
      </c>
      <c r="AS953">
        <v>1</v>
      </c>
      <c r="AT953">
        <v>2</v>
      </c>
      <c r="AU953">
        <v>1</v>
      </c>
      <c r="AV953">
        <v>1</v>
      </c>
      <c r="AW953">
        <v>7</v>
      </c>
      <c r="AX953">
        <v>1</v>
      </c>
      <c r="AY953">
        <v>3</v>
      </c>
      <c r="BE953">
        <v>1</v>
      </c>
      <c r="BF953">
        <v>2</v>
      </c>
      <c r="BG953">
        <v>1</v>
      </c>
      <c r="BH953">
        <v>2</v>
      </c>
      <c r="BI953">
        <v>1</v>
      </c>
      <c r="BJ953">
        <v>0</v>
      </c>
      <c r="BM953">
        <v>1</v>
      </c>
      <c r="BN953">
        <v>1</v>
      </c>
      <c r="BO953">
        <v>2</v>
      </c>
      <c r="BP953">
        <v>1</v>
      </c>
      <c r="BQ953">
        <v>5</v>
      </c>
      <c r="BR953">
        <v>1</v>
      </c>
      <c r="BS953">
        <v>1</v>
      </c>
      <c r="BT953">
        <v>2</v>
      </c>
      <c r="BV953">
        <v>0</v>
      </c>
      <c r="BX953">
        <v>0</v>
      </c>
      <c r="BZ953">
        <v>1</v>
      </c>
      <c r="CB953">
        <v>1</v>
      </c>
      <c r="CJ953">
        <v>1</v>
      </c>
      <c r="CK953">
        <v>1</v>
      </c>
      <c r="CL953">
        <v>6</v>
      </c>
      <c r="CM953">
        <v>6</v>
      </c>
      <c r="CN953">
        <v>7</v>
      </c>
      <c r="CS953">
        <v>8</v>
      </c>
      <c r="CT953">
        <v>1</v>
      </c>
      <c r="CU953">
        <v>2</v>
      </c>
      <c r="CV953" t="s">
        <v>6181</v>
      </c>
      <c r="CW953">
        <v>648</v>
      </c>
      <c r="CX953">
        <v>10.8</v>
      </c>
      <c r="CY953">
        <v>2</v>
      </c>
      <c r="CZ953">
        <v>1</v>
      </c>
      <c r="DA953" t="s">
        <v>1913</v>
      </c>
      <c r="DC953">
        <v>1</v>
      </c>
      <c r="DD953">
        <v>1</v>
      </c>
      <c r="DE953">
        <v>5</v>
      </c>
      <c r="DN953" t="s">
        <v>4766</v>
      </c>
      <c r="DO953" t="s">
        <v>4766</v>
      </c>
      <c r="DP953" t="s">
        <v>3178</v>
      </c>
      <c r="DQ953" t="s">
        <v>202</v>
      </c>
      <c r="DR953" t="s">
        <v>202</v>
      </c>
      <c r="DT953">
        <v>1</v>
      </c>
      <c r="DV953">
        <v>1</v>
      </c>
      <c r="DW953">
        <v>0</v>
      </c>
      <c r="DX953">
        <v>9</v>
      </c>
      <c r="DY953">
        <v>-98</v>
      </c>
      <c r="DZ953">
        <v>-97</v>
      </c>
      <c r="EB953">
        <v>5</v>
      </c>
      <c r="EC953">
        <v>1</v>
      </c>
      <c r="ED953">
        <v>1</v>
      </c>
      <c r="EL953">
        <v>1</v>
      </c>
      <c r="EM953">
        <v>4</v>
      </c>
      <c r="EN953">
        <v>2</v>
      </c>
      <c r="EO953">
        <v>2</v>
      </c>
      <c r="EP953">
        <v>2</v>
      </c>
      <c r="EZ953">
        <v>1</v>
      </c>
      <c r="FA953">
        <v>1</v>
      </c>
      <c r="FD953">
        <v>1</v>
      </c>
      <c r="FG953">
        <v>0</v>
      </c>
      <c r="FH953" t="s">
        <v>3179</v>
      </c>
      <c r="FI953">
        <v>1</v>
      </c>
      <c r="FJ953" t="s">
        <v>204</v>
      </c>
      <c r="FK953">
        <v>8.3333299999999999E-2</v>
      </c>
      <c r="FL953">
        <v>1</v>
      </c>
      <c r="FN953">
        <v>7.5</v>
      </c>
      <c r="FO953" t="s">
        <v>2206</v>
      </c>
      <c r="FP953">
        <v>7.5</v>
      </c>
      <c r="FQ953" t="s">
        <v>3287</v>
      </c>
      <c r="FR953" t="s">
        <v>3189</v>
      </c>
      <c r="FS953">
        <v>0</v>
      </c>
      <c r="FT953">
        <v>0</v>
      </c>
      <c r="FU953" t="s">
        <v>2207</v>
      </c>
      <c r="FV953" t="s">
        <v>2207</v>
      </c>
      <c r="FW953">
        <v>0</v>
      </c>
      <c r="FX953">
        <v>1</v>
      </c>
      <c r="FY953">
        <v>0</v>
      </c>
      <c r="FZ953">
        <v>0</v>
      </c>
      <c r="GA953">
        <v>20418</v>
      </c>
      <c r="GB953">
        <v>71</v>
      </c>
      <c r="GC953">
        <v>287.57746479999997</v>
      </c>
      <c r="GD953" t="s">
        <v>2407</v>
      </c>
      <c r="HG953" t="s">
        <v>202</v>
      </c>
      <c r="HJ953">
        <v>0</v>
      </c>
    </row>
    <row r="954" spans="1:218" x14ac:dyDescent="0.3">
      <c r="A954">
        <v>580</v>
      </c>
      <c r="B954" t="s">
        <v>3264</v>
      </c>
      <c r="C954" t="s">
        <v>4074</v>
      </c>
      <c r="D954" t="s">
        <v>194</v>
      </c>
      <c r="E954">
        <v>1</v>
      </c>
      <c r="F954" t="s">
        <v>202</v>
      </c>
      <c r="H954">
        <v>1</v>
      </c>
      <c r="M954">
        <v>1</v>
      </c>
      <c r="N954">
        <v>1</v>
      </c>
      <c r="U954">
        <v>1</v>
      </c>
      <c r="W954">
        <v>1</v>
      </c>
      <c r="X954" t="s">
        <v>3174</v>
      </c>
      <c r="Y954">
        <v>1</v>
      </c>
      <c r="Z954">
        <v>1</v>
      </c>
      <c r="AA954">
        <v>5</v>
      </c>
      <c r="AD954" t="s">
        <v>202</v>
      </c>
      <c r="AE954">
        <v>1</v>
      </c>
      <c r="AF954">
        <v>1</v>
      </c>
      <c r="AG954">
        <v>1</v>
      </c>
      <c r="AH954">
        <v>1</v>
      </c>
      <c r="AI954">
        <v>1</v>
      </c>
      <c r="AJ954">
        <v>2</v>
      </c>
      <c r="AK954" t="s">
        <v>4075</v>
      </c>
      <c r="AL954">
        <v>1</v>
      </c>
      <c r="AM954">
        <v>2</v>
      </c>
      <c r="AN954">
        <v>1</v>
      </c>
      <c r="AO954">
        <v>2</v>
      </c>
      <c r="AP954">
        <v>1</v>
      </c>
      <c r="AQ954">
        <v>1</v>
      </c>
      <c r="AR954" t="s">
        <v>4076</v>
      </c>
      <c r="AS954">
        <v>1</v>
      </c>
      <c r="AT954">
        <v>1</v>
      </c>
      <c r="AU954">
        <v>2</v>
      </c>
      <c r="AV954">
        <v>1</v>
      </c>
      <c r="AW954">
        <v>7</v>
      </c>
      <c r="AX954">
        <v>1</v>
      </c>
      <c r="AY954">
        <v>3</v>
      </c>
      <c r="BE954">
        <v>1</v>
      </c>
      <c r="BF954">
        <v>1</v>
      </c>
      <c r="BG954">
        <v>1</v>
      </c>
      <c r="BH954">
        <v>1</v>
      </c>
      <c r="BI954">
        <v>1</v>
      </c>
      <c r="BJ954">
        <v>0</v>
      </c>
      <c r="BM954">
        <v>1</v>
      </c>
      <c r="BN954">
        <v>1</v>
      </c>
      <c r="BO954">
        <v>4</v>
      </c>
      <c r="BP954">
        <v>1</v>
      </c>
      <c r="BQ954">
        <v>3</v>
      </c>
      <c r="BR954">
        <v>1</v>
      </c>
      <c r="BS954">
        <v>1</v>
      </c>
      <c r="BT954">
        <v>4</v>
      </c>
      <c r="BV954">
        <v>2</v>
      </c>
      <c r="BX954">
        <v>0</v>
      </c>
      <c r="BZ954">
        <v>0</v>
      </c>
      <c r="CB954">
        <v>2</v>
      </c>
      <c r="CJ954">
        <v>1</v>
      </c>
      <c r="CK954">
        <v>1</v>
      </c>
      <c r="CL954">
        <v>7</v>
      </c>
      <c r="CM954">
        <v>1</v>
      </c>
      <c r="CR954">
        <v>2</v>
      </c>
      <c r="CS954">
        <v>7</v>
      </c>
      <c r="CT954">
        <v>1</v>
      </c>
      <c r="CU954">
        <v>2</v>
      </c>
      <c r="CV954" t="s">
        <v>4077</v>
      </c>
      <c r="CW954">
        <v>608</v>
      </c>
      <c r="CX954">
        <v>10.130000000000001</v>
      </c>
      <c r="CY954">
        <v>2</v>
      </c>
      <c r="CZ954">
        <v>1</v>
      </c>
      <c r="DA954" t="s">
        <v>3347</v>
      </c>
      <c r="DC954">
        <v>1</v>
      </c>
      <c r="DD954">
        <v>1</v>
      </c>
      <c r="DE954">
        <v>16</v>
      </c>
      <c r="DN954" t="s">
        <v>3912</v>
      </c>
      <c r="DO954" t="s">
        <v>3912</v>
      </c>
      <c r="DP954" t="s">
        <v>3178</v>
      </c>
      <c r="DQ954" t="s">
        <v>202</v>
      </c>
      <c r="DR954" t="s">
        <v>202</v>
      </c>
      <c r="DT954">
        <v>1</v>
      </c>
      <c r="DV954">
        <v>1</v>
      </c>
      <c r="DW954">
        <v>0</v>
      </c>
      <c r="DX954">
        <v>5</v>
      </c>
      <c r="DY954">
        <v>1</v>
      </c>
      <c r="DZ954">
        <v>1</v>
      </c>
      <c r="EA954">
        <v>20</v>
      </c>
      <c r="EB954">
        <f>IF(EA954&gt;=30,1,IF(EA954&gt;=20,2,IF(EA954&gt;=15,3,IF(EA954&gt;=10,4,IF(EA954&gt;=5,5,IF(EA954&gt;0,6,0))))))</f>
        <v>2</v>
      </c>
      <c r="EC954">
        <v>2</v>
      </c>
      <c r="EE954">
        <v>1</v>
      </c>
      <c r="EL954">
        <v>2</v>
      </c>
      <c r="EM954">
        <v>3</v>
      </c>
      <c r="EN954">
        <v>1</v>
      </c>
      <c r="EO954">
        <v>3</v>
      </c>
      <c r="EP954">
        <v>1</v>
      </c>
      <c r="EQ954">
        <v>1</v>
      </c>
      <c r="ER954">
        <v>1</v>
      </c>
      <c r="EZ954">
        <v>1</v>
      </c>
      <c r="FA954">
        <v>1</v>
      </c>
      <c r="FD954">
        <v>-97</v>
      </c>
      <c r="FG954">
        <v>0</v>
      </c>
      <c r="FH954" t="s">
        <v>3179</v>
      </c>
      <c r="FI954">
        <v>1</v>
      </c>
      <c r="FJ954" t="s">
        <v>204</v>
      </c>
      <c r="FK954">
        <v>1</v>
      </c>
      <c r="FL954">
        <v>12</v>
      </c>
      <c r="FM954">
        <v>12</v>
      </c>
      <c r="FN954">
        <v>20</v>
      </c>
      <c r="FO954" t="s">
        <v>2212</v>
      </c>
      <c r="FP954">
        <v>3.5</v>
      </c>
      <c r="FQ954" t="s">
        <v>3180</v>
      </c>
      <c r="FR954" t="s">
        <v>3181</v>
      </c>
      <c r="FS954">
        <v>1</v>
      </c>
      <c r="FT954">
        <v>1</v>
      </c>
      <c r="FU954" t="s">
        <v>2221</v>
      </c>
      <c r="FV954" t="s">
        <v>3182</v>
      </c>
      <c r="FW954">
        <v>0</v>
      </c>
      <c r="FX954">
        <v>1</v>
      </c>
      <c r="FY954">
        <v>0</v>
      </c>
      <c r="FZ954">
        <v>0</v>
      </c>
      <c r="GA954">
        <v>14027</v>
      </c>
      <c r="GB954">
        <v>56</v>
      </c>
      <c r="GC954">
        <v>250.48214290000001</v>
      </c>
      <c r="GD954" t="s">
        <v>2401</v>
      </c>
      <c r="GE954">
        <v>1</v>
      </c>
      <c r="HG954" t="s">
        <v>202</v>
      </c>
      <c r="HJ954">
        <v>0</v>
      </c>
    </row>
    <row r="955" spans="1:218" x14ac:dyDescent="0.3">
      <c r="A955">
        <v>638</v>
      </c>
      <c r="B955" t="s">
        <v>3320</v>
      </c>
      <c r="C955" t="s">
        <v>4164</v>
      </c>
      <c r="D955" t="s">
        <v>212</v>
      </c>
      <c r="E955">
        <v>1</v>
      </c>
      <c r="F955" t="s">
        <v>202</v>
      </c>
      <c r="H955">
        <v>1</v>
      </c>
      <c r="M955">
        <v>3</v>
      </c>
      <c r="N955">
        <v>-97</v>
      </c>
      <c r="U955">
        <v>1</v>
      </c>
      <c r="W955">
        <v>1</v>
      </c>
      <c r="X955" t="s">
        <v>3174</v>
      </c>
      <c r="Y955">
        <v>1</v>
      </c>
      <c r="Z955">
        <v>1</v>
      </c>
      <c r="AA955">
        <v>2</v>
      </c>
      <c r="AD955" t="s">
        <v>3174</v>
      </c>
      <c r="AE955">
        <v>1</v>
      </c>
      <c r="AF955">
        <v>2</v>
      </c>
      <c r="AG955">
        <v>1</v>
      </c>
      <c r="AH955">
        <v>2</v>
      </c>
      <c r="AI955">
        <v>2</v>
      </c>
      <c r="AJ955">
        <v>2</v>
      </c>
      <c r="AK955" t="s">
        <v>4165</v>
      </c>
      <c r="AL955">
        <v>2</v>
      </c>
      <c r="AM955">
        <v>2</v>
      </c>
      <c r="AN955">
        <v>2</v>
      </c>
      <c r="AO955">
        <v>2</v>
      </c>
      <c r="AP955">
        <v>2</v>
      </c>
      <c r="AQ955">
        <v>1</v>
      </c>
      <c r="AR955" t="s">
        <v>4166</v>
      </c>
      <c r="AS955">
        <v>1</v>
      </c>
      <c r="AT955">
        <v>1</v>
      </c>
      <c r="AU955">
        <v>1</v>
      </c>
      <c r="AV955">
        <v>2</v>
      </c>
      <c r="AW955">
        <v>7</v>
      </c>
      <c r="AX955">
        <v>4</v>
      </c>
      <c r="AY955">
        <v>3</v>
      </c>
      <c r="BE955">
        <v>1</v>
      </c>
      <c r="BF955">
        <v>2</v>
      </c>
      <c r="BG955">
        <v>1</v>
      </c>
      <c r="BH955">
        <v>2</v>
      </c>
      <c r="BI955">
        <v>1</v>
      </c>
      <c r="BJ955">
        <v>1</v>
      </c>
      <c r="BK955">
        <v>1</v>
      </c>
      <c r="BL955">
        <v>1</v>
      </c>
      <c r="BM955">
        <v>1</v>
      </c>
      <c r="BN955">
        <v>1</v>
      </c>
      <c r="BO955">
        <v>5</v>
      </c>
      <c r="BP955">
        <v>1</v>
      </c>
      <c r="BQ955">
        <v>10</v>
      </c>
      <c r="BR955">
        <v>1</v>
      </c>
      <c r="BS955">
        <v>1</v>
      </c>
      <c r="BT955">
        <v>3</v>
      </c>
      <c r="BU955">
        <v>3</v>
      </c>
      <c r="BV955">
        <v>0</v>
      </c>
      <c r="BW955">
        <v>3</v>
      </c>
      <c r="BX955">
        <v>0</v>
      </c>
      <c r="BY955">
        <v>3</v>
      </c>
      <c r="BZ955">
        <v>0</v>
      </c>
      <c r="CA955">
        <v>3</v>
      </c>
      <c r="CB955">
        <v>0</v>
      </c>
      <c r="CC955">
        <v>3</v>
      </c>
      <c r="CD955">
        <v>0</v>
      </c>
      <c r="CE955">
        <v>3</v>
      </c>
      <c r="CF955">
        <v>1</v>
      </c>
      <c r="CG955">
        <v>3</v>
      </c>
      <c r="CH955">
        <v>2</v>
      </c>
      <c r="CI955">
        <v>3</v>
      </c>
      <c r="CJ955">
        <v>1</v>
      </c>
      <c r="CK955">
        <v>1</v>
      </c>
      <c r="CL955">
        <v>6</v>
      </c>
      <c r="CM955">
        <v>2</v>
      </c>
      <c r="CR955">
        <v>2</v>
      </c>
      <c r="CS955">
        <v>10</v>
      </c>
      <c r="CT955">
        <v>1</v>
      </c>
      <c r="CU955">
        <v>1</v>
      </c>
      <c r="CV955" t="s">
        <v>4167</v>
      </c>
      <c r="CW955">
        <v>1051</v>
      </c>
      <c r="CX955">
        <v>17.52</v>
      </c>
      <c r="CY955">
        <v>2</v>
      </c>
      <c r="CZ955">
        <v>1</v>
      </c>
      <c r="DA955" t="s">
        <v>2574</v>
      </c>
      <c r="DC955">
        <v>1</v>
      </c>
      <c r="DD955">
        <v>1</v>
      </c>
      <c r="DE955">
        <v>11</v>
      </c>
      <c r="DN955" t="s">
        <v>4107</v>
      </c>
      <c r="DO955" t="s">
        <v>4107</v>
      </c>
      <c r="DP955" t="s">
        <v>3178</v>
      </c>
      <c r="DQ955" t="s">
        <v>202</v>
      </c>
      <c r="DR955" t="s">
        <v>4168</v>
      </c>
      <c r="DT955">
        <v>-97</v>
      </c>
      <c r="DV955">
        <v>1</v>
      </c>
      <c r="DW955">
        <v>0</v>
      </c>
      <c r="DX955">
        <v>2</v>
      </c>
      <c r="DY955">
        <v>1</v>
      </c>
      <c r="DZ955">
        <v>-97</v>
      </c>
      <c r="EB955">
        <v>-97</v>
      </c>
      <c r="EC955">
        <v>2</v>
      </c>
      <c r="EE955">
        <v>7</v>
      </c>
      <c r="EL955">
        <v>3</v>
      </c>
      <c r="EM955">
        <v>2</v>
      </c>
      <c r="EN955">
        <v>1</v>
      </c>
      <c r="EO955">
        <v>4</v>
      </c>
      <c r="EP955">
        <v>1</v>
      </c>
      <c r="EQ955">
        <v>1</v>
      </c>
      <c r="ER955">
        <v>1</v>
      </c>
      <c r="EZ955">
        <v>1</v>
      </c>
      <c r="FA955">
        <v>-97</v>
      </c>
      <c r="FD955">
        <v>-97</v>
      </c>
      <c r="FG955">
        <v>0</v>
      </c>
      <c r="FH955" t="s">
        <v>3179</v>
      </c>
      <c r="FI955">
        <v>1</v>
      </c>
      <c r="FJ955" t="s">
        <v>204</v>
      </c>
      <c r="FK955">
        <v>7</v>
      </c>
      <c r="FL955">
        <v>12</v>
      </c>
      <c r="FM955">
        <v>12</v>
      </c>
      <c r="FN955">
        <v>20</v>
      </c>
      <c r="FO955" t="s">
        <v>2220</v>
      </c>
      <c r="FP955">
        <v>1.5</v>
      </c>
      <c r="FQ955" t="s">
        <v>3180</v>
      </c>
      <c r="FR955" t="s">
        <v>3201</v>
      </c>
      <c r="FS955">
        <v>1</v>
      </c>
      <c r="FT955">
        <v>1</v>
      </c>
      <c r="FU955" t="s">
        <v>2221</v>
      </c>
      <c r="FV955" t="s">
        <v>3182</v>
      </c>
      <c r="FW955">
        <v>0</v>
      </c>
      <c r="FX955">
        <v>1</v>
      </c>
      <c r="FY955">
        <v>0</v>
      </c>
      <c r="FZ955">
        <v>0</v>
      </c>
      <c r="GA955">
        <v>4970</v>
      </c>
      <c r="GB955">
        <v>32</v>
      </c>
      <c r="GC955">
        <v>155.3125</v>
      </c>
      <c r="GD955" t="s">
        <v>2401</v>
      </c>
      <c r="GE955">
        <v>1</v>
      </c>
      <c r="HG955" t="s">
        <v>202</v>
      </c>
      <c r="HJ955">
        <v>0</v>
      </c>
    </row>
    <row r="956" spans="1:218" x14ac:dyDescent="0.3">
      <c r="A956">
        <v>645</v>
      </c>
      <c r="B956" t="s">
        <v>3264</v>
      </c>
      <c r="C956" t="s">
        <v>4177</v>
      </c>
      <c r="D956" t="s">
        <v>194</v>
      </c>
      <c r="E956">
        <v>1</v>
      </c>
      <c r="F956" t="s">
        <v>202</v>
      </c>
      <c r="H956">
        <v>1</v>
      </c>
      <c r="M956">
        <v>1</v>
      </c>
      <c r="N956">
        <v>1</v>
      </c>
      <c r="U956">
        <v>1</v>
      </c>
      <c r="W956">
        <v>1</v>
      </c>
      <c r="X956" t="s">
        <v>3174</v>
      </c>
      <c r="Y956">
        <v>1</v>
      </c>
      <c r="Z956">
        <v>1</v>
      </c>
      <c r="AA956">
        <v>1</v>
      </c>
      <c r="AD956" t="s">
        <v>202</v>
      </c>
      <c r="AE956">
        <v>1</v>
      </c>
      <c r="AF956">
        <v>-97</v>
      </c>
      <c r="AG956">
        <v>1</v>
      </c>
      <c r="AH956">
        <v>2</v>
      </c>
      <c r="AI956">
        <v>1</v>
      </c>
      <c r="AJ956">
        <v>2</v>
      </c>
      <c r="AK956" t="s">
        <v>4178</v>
      </c>
      <c r="AL956">
        <v>1</v>
      </c>
      <c r="AM956">
        <v>2</v>
      </c>
      <c r="AN956">
        <v>1</v>
      </c>
      <c r="AO956">
        <v>2</v>
      </c>
      <c r="AP956">
        <v>2</v>
      </c>
      <c r="AQ956">
        <v>1</v>
      </c>
      <c r="AR956" t="s">
        <v>4179</v>
      </c>
      <c r="AS956">
        <v>2</v>
      </c>
      <c r="AT956">
        <v>3</v>
      </c>
      <c r="AU956">
        <v>1</v>
      </c>
      <c r="AV956">
        <v>2</v>
      </c>
      <c r="AW956">
        <v>7</v>
      </c>
      <c r="AX956">
        <v>4</v>
      </c>
      <c r="AY956">
        <v>2</v>
      </c>
      <c r="BE956">
        <v>1</v>
      </c>
      <c r="BF956">
        <v>1</v>
      </c>
      <c r="BG956">
        <v>1</v>
      </c>
      <c r="BH956">
        <v>1</v>
      </c>
      <c r="BI956">
        <v>1</v>
      </c>
      <c r="BJ956">
        <v>0</v>
      </c>
      <c r="BM956">
        <v>1</v>
      </c>
      <c r="BN956">
        <v>1</v>
      </c>
      <c r="BO956">
        <v>4</v>
      </c>
      <c r="BP956">
        <v>1</v>
      </c>
      <c r="BQ956">
        <v>7</v>
      </c>
      <c r="BR956">
        <v>6</v>
      </c>
      <c r="BS956">
        <v>1</v>
      </c>
      <c r="BT956">
        <v>2</v>
      </c>
      <c r="BV956">
        <v>0</v>
      </c>
      <c r="BX956">
        <v>0</v>
      </c>
      <c r="BZ956">
        <v>0</v>
      </c>
      <c r="CB956">
        <v>0</v>
      </c>
      <c r="CD956">
        <v>0</v>
      </c>
      <c r="CF956">
        <v>2</v>
      </c>
      <c r="CJ956">
        <v>1</v>
      </c>
      <c r="CK956">
        <v>2</v>
      </c>
      <c r="CL956">
        <v>8</v>
      </c>
      <c r="CM956">
        <v>4</v>
      </c>
      <c r="CR956">
        <v>2</v>
      </c>
      <c r="CS956">
        <v>8</v>
      </c>
      <c r="CT956">
        <v>1</v>
      </c>
      <c r="CU956">
        <v>2</v>
      </c>
      <c r="CV956" t="s">
        <v>431</v>
      </c>
      <c r="CW956">
        <v>743</v>
      </c>
      <c r="CX956">
        <v>12.38</v>
      </c>
      <c r="CY956">
        <v>2</v>
      </c>
      <c r="CZ956">
        <v>1</v>
      </c>
      <c r="DA956" t="s">
        <v>3347</v>
      </c>
      <c r="DC956">
        <v>1</v>
      </c>
      <c r="DD956">
        <v>1</v>
      </c>
      <c r="DE956">
        <v>16</v>
      </c>
      <c r="DN956" t="s">
        <v>4107</v>
      </c>
      <c r="DO956" t="s">
        <v>4107</v>
      </c>
      <c r="DP956" t="s">
        <v>3178</v>
      </c>
      <c r="DQ956" t="s">
        <v>202</v>
      </c>
      <c r="DR956" t="s">
        <v>202</v>
      </c>
      <c r="DT956">
        <v>1</v>
      </c>
      <c r="DV956">
        <v>1</v>
      </c>
      <c r="DW956">
        <v>0</v>
      </c>
      <c r="DX956">
        <v>1</v>
      </c>
      <c r="DY956">
        <v>1</v>
      </c>
      <c r="DZ956">
        <v>1</v>
      </c>
      <c r="EA956">
        <v>10</v>
      </c>
      <c r="EB956">
        <f>IF(EA956&gt;=30,1,IF(EA956&gt;=20,2,IF(EA956&gt;=15,3,IF(EA956&gt;=10,4,IF(EA956&gt;=5,5,IF(EA956&gt;0,6,0))))))</f>
        <v>4</v>
      </c>
      <c r="EC956">
        <v>2</v>
      </c>
      <c r="EE956">
        <v>10</v>
      </c>
      <c r="EL956">
        <v>3</v>
      </c>
      <c r="EM956">
        <v>1</v>
      </c>
      <c r="EN956">
        <v>1</v>
      </c>
      <c r="EO956">
        <v>1</v>
      </c>
      <c r="EP956">
        <v>1</v>
      </c>
      <c r="EQ956">
        <v>1</v>
      </c>
      <c r="ER956">
        <v>1</v>
      </c>
      <c r="EZ956">
        <v>1</v>
      </c>
      <c r="FA956">
        <v>1</v>
      </c>
      <c r="FD956">
        <v>-97</v>
      </c>
      <c r="FG956">
        <v>0</v>
      </c>
      <c r="FH956" t="s">
        <v>3179</v>
      </c>
      <c r="FI956">
        <v>1</v>
      </c>
      <c r="FJ956" t="s">
        <v>204</v>
      </c>
      <c r="FK956">
        <v>10</v>
      </c>
      <c r="FL956">
        <v>12</v>
      </c>
      <c r="FM956">
        <v>12</v>
      </c>
      <c r="FN956">
        <v>10</v>
      </c>
      <c r="FO956" t="s">
        <v>2220</v>
      </c>
      <c r="FP956">
        <v>0.5</v>
      </c>
      <c r="FQ956" t="s">
        <v>3180</v>
      </c>
      <c r="FR956" t="s">
        <v>3196</v>
      </c>
      <c r="FS956">
        <v>1</v>
      </c>
      <c r="FT956">
        <v>1</v>
      </c>
      <c r="FU956" t="s">
        <v>2221</v>
      </c>
      <c r="FV956" t="s">
        <v>3182</v>
      </c>
      <c r="FW956">
        <v>0</v>
      </c>
      <c r="FX956">
        <v>1</v>
      </c>
      <c r="FY956">
        <v>0</v>
      </c>
      <c r="FZ956">
        <v>0</v>
      </c>
      <c r="GA956">
        <v>14027</v>
      </c>
      <c r="GB956">
        <v>56</v>
      </c>
      <c r="GC956">
        <v>250.48214290000001</v>
      </c>
      <c r="GD956" t="s">
        <v>2401</v>
      </c>
      <c r="GE956">
        <v>1</v>
      </c>
      <c r="HG956" t="s">
        <v>202</v>
      </c>
      <c r="HJ956">
        <v>0</v>
      </c>
    </row>
    <row r="957" spans="1:218" x14ac:dyDescent="0.3">
      <c r="A957">
        <v>1069</v>
      </c>
      <c r="B957" t="s">
        <v>3279</v>
      </c>
      <c r="C957" t="s">
        <v>6191</v>
      </c>
      <c r="D957" t="s">
        <v>212</v>
      </c>
      <c r="E957">
        <v>1</v>
      </c>
      <c r="F957" t="s">
        <v>202</v>
      </c>
      <c r="H957">
        <v>1</v>
      </c>
      <c r="M957">
        <v>1</v>
      </c>
      <c r="N957">
        <v>1</v>
      </c>
      <c r="U957">
        <v>1</v>
      </c>
      <c r="W957">
        <v>1</v>
      </c>
      <c r="X957" t="s">
        <v>3174</v>
      </c>
      <c r="Y957">
        <v>1</v>
      </c>
      <c r="Z957">
        <v>1</v>
      </c>
      <c r="AA957">
        <v>1</v>
      </c>
      <c r="AD957" t="s">
        <v>202</v>
      </c>
      <c r="AE957">
        <v>1</v>
      </c>
      <c r="AF957">
        <v>2</v>
      </c>
      <c r="AG957">
        <v>2</v>
      </c>
      <c r="AH957">
        <v>2</v>
      </c>
      <c r="AI957">
        <v>2</v>
      </c>
      <c r="AJ957">
        <v>2</v>
      </c>
      <c r="AK957" t="s">
        <v>6192</v>
      </c>
      <c r="AL957">
        <v>1</v>
      </c>
      <c r="AM957">
        <v>2</v>
      </c>
      <c r="AN957">
        <v>2</v>
      </c>
      <c r="AO957">
        <v>2</v>
      </c>
      <c r="AP957">
        <v>2</v>
      </c>
      <c r="AQ957">
        <v>2</v>
      </c>
      <c r="AR957" t="s">
        <v>6193</v>
      </c>
      <c r="AS957">
        <v>2</v>
      </c>
      <c r="AT957">
        <v>2</v>
      </c>
      <c r="AU957">
        <v>1</v>
      </c>
      <c r="AV957">
        <v>2</v>
      </c>
      <c r="AW957">
        <v>7</v>
      </c>
      <c r="AX957">
        <v>1</v>
      </c>
      <c r="AY957">
        <v>1</v>
      </c>
      <c r="AZ957">
        <v>6</v>
      </c>
      <c r="BA957">
        <v>5</v>
      </c>
      <c r="BB957">
        <v>3</v>
      </c>
      <c r="BC957">
        <v>2</v>
      </c>
      <c r="BD957">
        <v>4</v>
      </c>
      <c r="BE957">
        <v>1</v>
      </c>
      <c r="BF957">
        <v>2</v>
      </c>
      <c r="BG957">
        <v>1</v>
      </c>
      <c r="BH957">
        <v>1</v>
      </c>
      <c r="BI957">
        <v>1</v>
      </c>
      <c r="BJ957">
        <v>1</v>
      </c>
      <c r="BK957">
        <v>1</v>
      </c>
      <c r="BL957">
        <v>1</v>
      </c>
      <c r="BM957">
        <v>1</v>
      </c>
      <c r="BN957">
        <v>1</v>
      </c>
      <c r="BO957">
        <v>3</v>
      </c>
      <c r="BP957">
        <v>1</v>
      </c>
      <c r="BQ957">
        <v>50</v>
      </c>
      <c r="BR957">
        <v>1</v>
      </c>
      <c r="BS957">
        <v>1</v>
      </c>
      <c r="BT957">
        <v>2</v>
      </c>
      <c r="BU957">
        <v>2</v>
      </c>
      <c r="BV957">
        <v>0</v>
      </c>
      <c r="BW957">
        <v>2</v>
      </c>
      <c r="BX957">
        <v>0</v>
      </c>
      <c r="BY957">
        <v>2</v>
      </c>
      <c r="BZ957">
        <v>0</v>
      </c>
      <c r="CA957">
        <v>2</v>
      </c>
      <c r="CB957">
        <v>0</v>
      </c>
      <c r="CC957">
        <v>2</v>
      </c>
      <c r="CD957">
        <v>0</v>
      </c>
      <c r="CE957">
        <v>2</v>
      </c>
      <c r="CF957">
        <v>0</v>
      </c>
      <c r="CG957">
        <v>2</v>
      </c>
      <c r="CH957">
        <v>2</v>
      </c>
      <c r="CI957">
        <v>2</v>
      </c>
      <c r="CJ957">
        <v>1</v>
      </c>
      <c r="CK957">
        <v>2</v>
      </c>
      <c r="CL957">
        <v>-98</v>
      </c>
      <c r="CM957">
        <v>-98</v>
      </c>
      <c r="CR957">
        <v>-98</v>
      </c>
      <c r="CS957">
        <v>-98</v>
      </c>
      <c r="CT957">
        <v>-98</v>
      </c>
      <c r="CU957">
        <v>2</v>
      </c>
      <c r="CV957" t="s">
        <v>229</v>
      </c>
      <c r="CW957">
        <v>1135</v>
      </c>
      <c r="CX957">
        <v>18.920000000000002</v>
      </c>
      <c r="CY957">
        <v>1</v>
      </c>
      <c r="CZ957">
        <v>1</v>
      </c>
      <c r="DA957" t="s">
        <v>725</v>
      </c>
      <c r="DC957">
        <v>1</v>
      </c>
      <c r="DD957">
        <v>1</v>
      </c>
      <c r="DE957">
        <v>2</v>
      </c>
      <c r="DN957" t="s">
        <v>4797</v>
      </c>
      <c r="DO957" t="s">
        <v>4797</v>
      </c>
      <c r="DP957" t="s">
        <v>3178</v>
      </c>
      <c r="DQ957" t="s">
        <v>202</v>
      </c>
      <c r="DR957" t="s">
        <v>202</v>
      </c>
      <c r="DT957">
        <v>1</v>
      </c>
      <c r="DV957">
        <v>1</v>
      </c>
      <c r="DW957">
        <v>0</v>
      </c>
      <c r="DX957">
        <v>1</v>
      </c>
      <c r="DY957">
        <v>2</v>
      </c>
      <c r="DZ957">
        <v>1</v>
      </c>
      <c r="EA957">
        <v>24</v>
      </c>
      <c r="EB957">
        <f>IF(EA957&gt;=30,1,IF(EA957&gt;=20,2,IF(EA957&gt;=15,3,IF(EA957&gt;=10,4,IF(EA957&gt;=5,5,IF(EA957&gt;0,6,0))))))</f>
        <v>2</v>
      </c>
      <c r="EC957">
        <v>2</v>
      </c>
      <c r="EE957">
        <v>24</v>
      </c>
      <c r="EF957">
        <v>2</v>
      </c>
      <c r="EH957">
        <v>3</v>
      </c>
      <c r="EI957">
        <v>1</v>
      </c>
      <c r="EL957">
        <v>2</v>
      </c>
      <c r="EM957">
        <v>2</v>
      </c>
      <c r="EN957">
        <v>2</v>
      </c>
      <c r="EO957">
        <v>2</v>
      </c>
      <c r="EP957">
        <v>2</v>
      </c>
      <c r="EZ957">
        <v>2</v>
      </c>
      <c r="FE957">
        <v>1</v>
      </c>
      <c r="FG957">
        <v>0</v>
      </c>
      <c r="FH957" t="s">
        <v>3179</v>
      </c>
      <c r="FI957">
        <v>1</v>
      </c>
      <c r="FJ957" t="s">
        <v>204</v>
      </c>
      <c r="FK957">
        <v>24</v>
      </c>
      <c r="FL957">
        <v>12</v>
      </c>
      <c r="FM957">
        <v>12</v>
      </c>
      <c r="FN957">
        <v>24</v>
      </c>
      <c r="FO957" t="s">
        <v>2212</v>
      </c>
      <c r="FP957">
        <v>1.5</v>
      </c>
      <c r="FQ957" t="s">
        <v>3287</v>
      </c>
      <c r="FR957" t="s">
        <v>3189</v>
      </c>
      <c r="FS957">
        <v>0</v>
      </c>
      <c r="FT957">
        <v>0</v>
      </c>
      <c r="FU957" t="s">
        <v>2207</v>
      </c>
      <c r="FV957" t="s">
        <v>2207</v>
      </c>
      <c r="FW957">
        <v>1</v>
      </c>
      <c r="FX957">
        <v>0</v>
      </c>
      <c r="FY957">
        <v>1</v>
      </c>
      <c r="FZ957">
        <v>0</v>
      </c>
      <c r="GA957">
        <v>59048</v>
      </c>
      <c r="GB957">
        <v>201</v>
      </c>
      <c r="GC957">
        <v>293.7711443</v>
      </c>
      <c r="GD957" t="s">
        <v>2407</v>
      </c>
      <c r="GE957">
        <v>1</v>
      </c>
      <c r="HG957" t="s">
        <v>202</v>
      </c>
      <c r="HI957">
        <v>1</v>
      </c>
      <c r="HJ957">
        <v>1</v>
      </c>
    </row>
    <row r="958" spans="1:218" x14ac:dyDescent="0.3">
      <c r="A958">
        <v>1075</v>
      </c>
      <c r="B958" t="s">
        <v>3279</v>
      </c>
      <c r="C958" t="s">
        <v>6194</v>
      </c>
      <c r="D958" t="s">
        <v>212</v>
      </c>
      <c r="E958">
        <v>1</v>
      </c>
      <c r="F958" t="s">
        <v>202</v>
      </c>
      <c r="H958">
        <v>1</v>
      </c>
      <c r="M958">
        <v>1</v>
      </c>
      <c r="N958">
        <v>1</v>
      </c>
      <c r="U958">
        <v>1</v>
      </c>
      <c r="W958">
        <v>1</v>
      </c>
      <c r="X958" t="s">
        <v>3174</v>
      </c>
      <c r="Y958">
        <v>1</v>
      </c>
      <c r="Z958">
        <v>1</v>
      </c>
      <c r="AA958">
        <v>1</v>
      </c>
      <c r="AD958" t="s">
        <v>202</v>
      </c>
      <c r="AE958">
        <v>1</v>
      </c>
      <c r="AF958">
        <v>1</v>
      </c>
      <c r="AG958">
        <v>1</v>
      </c>
      <c r="AH958">
        <v>2</v>
      </c>
      <c r="AI958">
        <v>2</v>
      </c>
      <c r="AJ958">
        <v>2</v>
      </c>
      <c r="AK958" t="s">
        <v>6195</v>
      </c>
      <c r="AL958">
        <v>1</v>
      </c>
      <c r="AM958">
        <v>1</v>
      </c>
      <c r="AN958">
        <v>-97</v>
      </c>
      <c r="AO958">
        <v>2</v>
      </c>
      <c r="AP958">
        <v>2</v>
      </c>
      <c r="AQ958">
        <v>1</v>
      </c>
      <c r="AR958" t="s">
        <v>6196</v>
      </c>
      <c r="AS958">
        <v>1</v>
      </c>
      <c r="AT958">
        <v>3</v>
      </c>
      <c r="AU958">
        <v>1</v>
      </c>
      <c r="AV958">
        <v>2</v>
      </c>
      <c r="AW958">
        <v>7</v>
      </c>
      <c r="AX958">
        <v>1</v>
      </c>
      <c r="AY958">
        <v>1</v>
      </c>
      <c r="AZ958">
        <v>4</v>
      </c>
      <c r="BA958">
        <v>3</v>
      </c>
      <c r="BB958">
        <v>2</v>
      </c>
      <c r="BE958">
        <v>1</v>
      </c>
      <c r="BF958">
        <v>2</v>
      </c>
      <c r="BG958">
        <v>1</v>
      </c>
      <c r="BH958">
        <v>2</v>
      </c>
      <c r="BI958">
        <v>1</v>
      </c>
      <c r="BJ958">
        <v>0</v>
      </c>
      <c r="BM958">
        <v>1</v>
      </c>
      <c r="BN958">
        <v>1</v>
      </c>
      <c r="BO958">
        <v>4</v>
      </c>
      <c r="BP958">
        <v>1</v>
      </c>
      <c r="BQ958">
        <v>24</v>
      </c>
      <c r="BR958">
        <v>4</v>
      </c>
      <c r="BS958">
        <v>1</v>
      </c>
      <c r="BT958">
        <v>2</v>
      </c>
      <c r="BV958">
        <v>0</v>
      </c>
      <c r="BX958">
        <v>0</v>
      </c>
      <c r="BZ958">
        <v>0</v>
      </c>
      <c r="CB958">
        <v>0</v>
      </c>
      <c r="CD958">
        <v>0</v>
      </c>
      <c r="CF958">
        <v>2</v>
      </c>
      <c r="CJ958">
        <v>1</v>
      </c>
      <c r="CK958">
        <v>2</v>
      </c>
      <c r="CL958">
        <v>6</v>
      </c>
      <c r="CM958">
        <v>1</v>
      </c>
      <c r="CR958">
        <v>2</v>
      </c>
      <c r="CS958">
        <v>4</v>
      </c>
      <c r="CT958">
        <v>1</v>
      </c>
      <c r="CU958">
        <v>2</v>
      </c>
      <c r="CV958" t="s">
        <v>2917</v>
      </c>
      <c r="CW958">
        <v>1058</v>
      </c>
      <c r="CX958">
        <v>17.63</v>
      </c>
      <c r="CY958">
        <v>2</v>
      </c>
      <c r="CZ958">
        <v>1</v>
      </c>
      <c r="DA958" t="s">
        <v>725</v>
      </c>
      <c r="DC958">
        <v>1</v>
      </c>
      <c r="DD958">
        <v>1</v>
      </c>
      <c r="DE958">
        <v>2</v>
      </c>
      <c r="DN958" t="s">
        <v>4797</v>
      </c>
      <c r="DO958" t="s">
        <v>4797</v>
      </c>
      <c r="DP958" t="s">
        <v>3178</v>
      </c>
      <c r="DQ958" t="s">
        <v>202</v>
      </c>
      <c r="DR958" t="s">
        <v>202</v>
      </c>
      <c r="DT958">
        <v>1</v>
      </c>
      <c r="DV958">
        <v>1</v>
      </c>
      <c r="DW958">
        <v>0</v>
      </c>
      <c r="DX958">
        <v>1</v>
      </c>
      <c r="DY958">
        <v>2</v>
      </c>
      <c r="DZ958">
        <v>-97</v>
      </c>
      <c r="EB958">
        <v>1</v>
      </c>
      <c r="EC958">
        <v>2</v>
      </c>
      <c r="EE958">
        <v>6</v>
      </c>
      <c r="EF958">
        <v>-97</v>
      </c>
      <c r="EI958">
        <v>1</v>
      </c>
      <c r="EL958">
        <v>2</v>
      </c>
      <c r="EM958">
        <v>1</v>
      </c>
      <c r="EN958">
        <v>2</v>
      </c>
      <c r="EO958">
        <v>2</v>
      </c>
      <c r="EP958">
        <v>1</v>
      </c>
      <c r="EQ958">
        <v>2</v>
      </c>
      <c r="ER958">
        <v>2</v>
      </c>
      <c r="ES958">
        <v>-97</v>
      </c>
      <c r="EU958">
        <v>1</v>
      </c>
      <c r="EV958">
        <v>1</v>
      </c>
      <c r="EW958">
        <v>-97</v>
      </c>
      <c r="EX958">
        <v>2</v>
      </c>
      <c r="EY958">
        <v>4</v>
      </c>
      <c r="EZ958">
        <v>1</v>
      </c>
      <c r="FA958">
        <v>1</v>
      </c>
      <c r="FD958">
        <v>2</v>
      </c>
      <c r="FG958">
        <v>0</v>
      </c>
      <c r="FH958" t="s">
        <v>3179</v>
      </c>
      <c r="FI958">
        <v>1</v>
      </c>
      <c r="FJ958" t="s">
        <v>204</v>
      </c>
      <c r="FK958">
        <v>6</v>
      </c>
      <c r="FL958">
        <v>12</v>
      </c>
      <c r="FM958">
        <v>12</v>
      </c>
      <c r="FN958">
        <v>40</v>
      </c>
      <c r="FO958" t="s">
        <v>2212</v>
      </c>
      <c r="FP958">
        <v>0.5</v>
      </c>
      <c r="FQ958" t="s">
        <v>3287</v>
      </c>
      <c r="FR958" t="s">
        <v>3189</v>
      </c>
      <c r="FS958">
        <v>0</v>
      </c>
      <c r="FT958">
        <v>1</v>
      </c>
      <c r="FU958" t="s">
        <v>2213</v>
      </c>
      <c r="FV958" t="s">
        <v>4754</v>
      </c>
      <c r="FW958">
        <v>0</v>
      </c>
      <c r="FX958">
        <v>1</v>
      </c>
      <c r="FY958">
        <v>0</v>
      </c>
      <c r="FZ958">
        <v>0</v>
      </c>
      <c r="GA958">
        <v>59048</v>
      </c>
      <c r="GB958">
        <v>201</v>
      </c>
      <c r="GC958">
        <v>293.7711443</v>
      </c>
      <c r="GD958" t="s">
        <v>2407</v>
      </c>
      <c r="GE958">
        <v>1</v>
      </c>
      <c r="HG958" t="s">
        <v>202</v>
      </c>
      <c r="HJ958">
        <v>0</v>
      </c>
    </row>
    <row r="959" spans="1:218" x14ac:dyDescent="0.3">
      <c r="A959">
        <v>707</v>
      </c>
      <c r="B959" t="s">
        <v>3225</v>
      </c>
      <c r="C959" t="s">
        <v>4251</v>
      </c>
      <c r="D959" t="s">
        <v>212</v>
      </c>
      <c r="E959">
        <v>1</v>
      </c>
      <c r="F959" t="s">
        <v>202</v>
      </c>
      <c r="H959">
        <v>1</v>
      </c>
      <c r="M959">
        <v>1</v>
      </c>
      <c r="N959">
        <v>1</v>
      </c>
      <c r="U959">
        <v>1</v>
      </c>
      <c r="W959">
        <v>-98</v>
      </c>
      <c r="X959" t="s">
        <v>3174</v>
      </c>
      <c r="Y959">
        <v>1</v>
      </c>
      <c r="Z959">
        <v>1</v>
      </c>
      <c r="AA959">
        <v>2</v>
      </c>
      <c r="AD959" t="s">
        <v>202</v>
      </c>
      <c r="AE959">
        <v>1</v>
      </c>
      <c r="AF959">
        <v>1</v>
      </c>
      <c r="AG959">
        <v>1</v>
      </c>
      <c r="AH959">
        <v>1</v>
      </c>
      <c r="AI959">
        <v>1</v>
      </c>
      <c r="AJ959">
        <v>2</v>
      </c>
      <c r="AK959" t="s">
        <v>4252</v>
      </c>
      <c r="AL959">
        <v>1</v>
      </c>
      <c r="AM959">
        <v>1</v>
      </c>
      <c r="AN959">
        <v>1</v>
      </c>
      <c r="AO959">
        <v>2</v>
      </c>
      <c r="AP959">
        <v>1</v>
      </c>
      <c r="AQ959">
        <v>1</v>
      </c>
      <c r="AR959" t="s">
        <v>4253</v>
      </c>
      <c r="AS959">
        <v>1</v>
      </c>
      <c r="AT959">
        <v>1</v>
      </c>
      <c r="AU959">
        <v>1</v>
      </c>
      <c r="AV959">
        <v>2</v>
      </c>
      <c r="AW959">
        <v>6</v>
      </c>
      <c r="AX959">
        <v>1</v>
      </c>
      <c r="AY959">
        <v>5</v>
      </c>
      <c r="AZ959">
        <v>4</v>
      </c>
      <c r="BA959">
        <v>2</v>
      </c>
      <c r="BB959">
        <v>3</v>
      </c>
      <c r="BC959">
        <v>6</v>
      </c>
      <c r="BD959">
        <v>1</v>
      </c>
      <c r="BE959">
        <v>1</v>
      </c>
      <c r="BF959">
        <v>1</v>
      </c>
      <c r="BG959">
        <v>1</v>
      </c>
      <c r="BH959">
        <v>1</v>
      </c>
      <c r="BI959">
        <v>1</v>
      </c>
      <c r="BJ959">
        <v>1</v>
      </c>
      <c r="BK959">
        <v>1</v>
      </c>
      <c r="BL959">
        <v>1</v>
      </c>
      <c r="BM959">
        <v>1</v>
      </c>
      <c r="BN959">
        <v>1</v>
      </c>
      <c r="BO959">
        <v>2</v>
      </c>
      <c r="BP959">
        <v>1</v>
      </c>
      <c r="BQ959">
        <v>3</v>
      </c>
      <c r="BR959">
        <v>3</v>
      </c>
      <c r="BS959">
        <v>1</v>
      </c>
      <c r="BT959">
        <v>2</v>
      </c>
      <c r="BV959">
        <v>0</v>
      </c>
      <c r="BX959">
        <v>0</v>
      </c>
      <c r="BZ959">
        <v>2</v>
      </c>
      <c r="CJ959">
        <v>1</v>
      </c>
      <c r="CK959">
        <v>2</v>
      </c>
      <c r="CL959">
        <v>5</v>
      </c>
      <c r="CM959">
        <v>1</v>
      </c>
      <c r="CR959">
        <v>2</v>
      </c>
      <c r="CS959">
        <v>-98</v>
      </c>
      <c r="CT959">
        <v>1</v>
      </c>
      <c r="CU959">
        <v>2</v>
      </c>
      <c r="CV959" t="s">
        <v>4254</v>
      </c>
      <c r="CW959">
        <v>636</v>
      </c>
      <c r="CX959">
        <v>10.6</v>
      </c>
      <c r="CY959">
        <v>2</v>
      </c>
      <c r="CZ959">
        <v>1</v>
      </c>
      <c r="DA959" t="s">
        <v>3812</v>
      </c>
      <c r="DC959">
        <v>1</v>
      </c>
      <c r="DD959">
        <v>1</v>
      </c>
      <c r="DE959">
        <v>3</v>
      </c>
      <c r="DN959" t="s">
        <v>4107</v>
      </c>
      <c r="DO959" t="s">
        <v>4107</v>
      </c>
      <c r="DP959" t="s">
        <v>3178</v>
      </c>
      <c r="DQ959" t="s">
        <v>202</v>
      </c>
      <c r="DR959" t="s">
        <v>202</v>
      </c>
      <c r="DT959">
        <v>1</v>
      </c>
      <c r="DV959">
        <v>1</v>
      </c>
      <c r="DW959">
        <v>0</v>
      </c>
      <c r="DX959">
        <v>2</v>
      </c>
      <c r="DY959">
        <v>1</v>
      </c>
      <c r="DZ959">
        <v>-97</v>
      </c>
      <c r="EB959">
        <v>5</v>
      </c>
      <c r="EC959">
        <v>2</v>
      </c>
      <c r="EE959">
        <v>1</v>
      </c>
      <c r="EL959">
        <v>3</v>
      </c>
      <c r="EM959">
        <v>1</v>
      </c>
      <c r="EN959">
        <v>1</v>
      </c>
      <c r="EO959">
        <v>1</v>
      </c>
      <c r="EP959">
        <v>1</v>
      </c>
      <c r="EQ959">
        <v>1</v>
      </c>
      <c r="ER959">
        <v>1</v>
      </c>
      <c r="EZ959">
        <v>1</v>
      </c>
      <c r="FA959">
        <v>1</v>
      </c>
      <c r="FD959">
        <v>-97</v>
      </c>
      <c r="FG959">
        <v>0</v>
      </c>
      <c r="FH959" t="s">
        <v>3179</v>
      </c>
      <c r="FI959">
        <v>1</v>
      </c>
      <c r="FJ959" t="s">
        <v>204</v>
      </c>
      <c r="FK959">
        <v>1</v>
      </c>
      <c r="FL959">
        <v>12</v>
      </c>
      <c r="FM959">
        <v>12</v>
      </c>
      <c r="FN959">
        <v>7.5</v>
      </c>
      <c r="FO959" t="s">
        <v>2220</v>
      </c>
      <c r="FP959">
        <v>0.5</v>
      </c>
      <c r="FQ959" t="s">
        <v>3180</v>
      </c>
      <c r="FR959" t="s">
        <v>3196</v>
      </c>
      <c r="FS959">
        <v>1</v>
      </c>
      <c r="FT959">
        <v>1</v>
      </c>
      <c r="FU959" t="s">
        <v>2221</v>
      </c>
      <c r="FV959" t="s">
        <v>3182</v>
      </c>
      <c r="FW959">
        <v>0</v>
      </c>
      <c r="FX959">
        <v>1</v>
      </c>
      <c r="FY959">
        <v>0</v>
      </c>
      <c r="FZ959">
        <v>0</v>
      </c>
      <c r="GA959">
        <v>39021</v>
      </c>
      <c r="GB959">
        <v>133</v>
      </c>
      <c r="GC959">
        <v>293.3909774</v>
      </c>
      <c r="GD959" t="s">
        <v>2401</v>
      </c>
      <c r="GE959">
        <v>1</v>
      </c>
      <c r="HG959" t="s">
        <v>202</v>
      </c>
      <c r="HJ959">
        <v>0</v>
      </c>
    </row>
    <row r="960" spans="1:218" x14ac:dyDescent="0.3">
      <c r="A960">
        <v>1077</v>
      </c>
      <c r="B960" t="s">
        <v>3279</v>
      </c>
      <c r="C960" t="s">
        <v>6199</v>
      </c>
      <c r="D960" t="s">
        <v>212</v>
      </c>
      <c r="E960">
        <v>1</v>
      </c>
      <c r="F960" t="s">
        <v>202</v>
      </c>
      <c r="H960">
        <v>1</v>
      </c>
      <c r="M960">
        <v>1</v>
      </c>
      <c r="N960">
        <v>1</v>
      </c>
      <c r="U960">
        <v>1</v>
      </c>
      <c r="W960">
        <v>1</v>
      </c>
      <c r="X960" t="s">
        <v>3174</v>
      </c>
      <c r="Y960">
        <v>1</v>
      </c>
      <c r="Z960">
        <v>1</v>
      </c>
      <c r="AA960">
        <v>5</v>
      </c>
      <c r="AD960" t="s">
        <v>202</v>
      </c>
      <c r="AE960">
        <v>1</v>
      </c>
      <c r="AF960">
        <v>2</v>
      </c>
      <c r="AG960">
        <v>2</v>
      </c>
      <c r="AH960">
        <v>2</v>
      </c>
      <c r="AI960">
        <v>2</v>
      </c>
      <c r="AJ960">
        <v>2</v>
      </c>
      <c r="AK960" t="s">
        <v>6200</v>
      </c>
      <c r="AL960">
        <v>1</v>
      </c>
      <c r="AM960">
        <v>2</v>
      </c>
      <c r="AN960">
        <v>1</v>
      </c>
      <c r="AO960">
        <v>2</v>
      </c>
      <c r="AP960">
        <v>2</v>
      </c>
      <c r="AQ960">
        <v>2</v>
      </c>
      <c r="AR960" t="s">
        <v>6201</v>
      </c>
      <c r="AS960">
        <v>2</v>
      </c>
      <c r="AT960">
        <v>1</v>
      </c>
      <c r="AU960">
        <v>2</v>
      </c>
      <c r="AV960">
        <v>2</v>
      </c>
      <c r="AW960">
        <v>7</v>
      </c>
      <c r="AX960">
        <v>1</v>
      </c>
      <c r="AY960">
        <v>1</v>
      </c>
      <c r="BE960">
        <v>1</v>
      </c>
      <c r="BF960">
        <v>2</v>
      </c>
      <c r="BG960">
        <v>1</v>
      </c>
      <c r="BH960">
        <v>2</v>
      </c>
      <c r="BI960">
        <v>1</v>
      </c>
      <c r="BJ960">
        <v>0</v>
      </c>
      <c r="BM960">
        <v>1</v>
      </c>
      <c r="BN960">
        <v>1</v>
      </c>
      <c r="BO960">
        <v>4</v>
      </c>
      <c r="BP960">
        <v>1</v>
      </c>
      <c r="BQ960">
        <v>12</v>
      </c>
      <c r="BR960">
        <v>4</v>
      </c>
      <c r="BS960">
        <v>1</v>
      </c>
      <c r="BT960">
        <v>8</v>
      </c>
      <c r="BU960">
        <v>8</v>
      </c>
      <c r="BV960">
        <v>1</v>
      </c>
      <c r="BW960">
        <v>8</v>
      </c>
      <c r="BX960">
        <v>2</v>
      </c>
      <c r="BY960">
        <v>8</v>
      </c>
      <c r="BZ960">
        <v>0</v>
      </c>
      <c r="CA960">
        <v>8</v>
      </c>
      <c r="CB960">
        <v>0</v>
      </c>
      <c r="CC960">
        <v>8</v>
      </c>
      <c r="CD960">
        <v>2</v>
      </c>
      <c r="CE960">
        <v>8</v>
      </c>
      <c r="CF960">
        <v>0</v>
      </c>
      <c r="CG960">
        <v>8</v>
      </c>
      <c r="CH960">
        <v>3</v>
      </c>
      <c r="CI960">
        <v>8</v>
      </c>
      <c r="CJ960">
        <v>1</v>
      </c>
      <c r="CK960">
        <v>2</v>
      </c>
      <c r="CL960">
        <v>3</v>
      </c>
      <c r="CM960">
        <v>4</v>
      </c>
      <c r="CR960">
        <v>2</v>
      </c>
      <c r="CS960">
        <v>6</v>
      </c>
      <c r="CT960">
        <v>5</v>
      </c>
      <c r="CU960">
        <v>1</v>
      </c>
      <c r="CV960" t="s">
        <v>6202</v>
      </c>
      <c r="CW960">
        <v>654</v>
      </c>
      <c r="CX960">
        <v>10.9</v>
      </c>
      <c r="CY960">
        <v>2</v>
      </c>
      <c r="CZ960">
        <v>1</v>
      </c>
      <c r="DA960" t="s">
        <v>275</v>
      </c>
      <c r="DC960">
        <v>1</v>
      </c>
      <c r="DD960">
        <v>1</v>
      </c>
      <c r="DE960">
        <v>2</v>
      </c>
      <c r="DN960" t="s">
        <v>4797</v>
      </c>
      <c r="DO960" t="s">
        <v>4797</v>
      </c>
      <c r="DP960" t="s">
        <v>3178</v>
      </c>
      <c r="DQ960" t="s">
        <v>202</v>
      </c>
      <c r="DR960" t="s">
        <v>202</v>
      </c>
      <c r="DT960">
        <v>1</v>
      </c>
      <c r="DV960">
        <v>1</v>
      </c>
      <c r="DW960">
        <v>0</v>
      </c>
      <c r="DX960">
        <v>5</v>
      </c>
      <c r="DY960">
        <v>2</v>
      </c>
      <c r="DZ960">
        <v>1</v>
      </c>
      <c r="EA960">
        <v>10</v>
      </c>
      <c r="EB960">
        <f>IF(EA960&gt;=30,1,IF(EA960&gt;=20,2,IF(EA960&gt;=15,3,IF(EA960&gt;=10,4,IF(EA960&gt;=5,5,IF(EA960&gt;0,6,0))))))</f>
        <v>4</v>
      </c>
      <c r="EC960">
        <v>2</v>
      </c>
      <c r="EE960">
        <v>7</v>
      </c>
      <c r="EF960">
        <v>2</v>
      </c>
      <c r="EH960">
        <v>7</v>
      </c>
      <c r="EI960">
        <v>1</v>
      </c>
      <c r="EL960">
        <v>1</v>
      </c>
      <c r="EM960">
        <v>2</v>
      </c>
      <c r="EN960">
        <v>2</v>
      </c>
      <c r="EO960">
        <v>2</v>
      </c>
      <c r="EP960">
        <v>2</v>
      </c>
      <c r="EZ960">
        <v>2</v>
      </c>
      <c r="FE960">
        <v>1</v>
      </c>
      <c r="FG960">
        <v>0</v>
      </c>
      <c r="FH960" t="s">
        <v>3179</v>
      </c>
      <c r="FI960">
        <v>1</v>
      </c>
      <c r="FJ960" t="s">
        <v>204</v>
      </c>
      <c r="FK960">
        <v>7</v>
      </c>
      <c r="FL960">
        <v>12</v>
      </c>
      <c r="FM960">
        <v>12</v>
      </c>
      <c r="FN960">
        <v>10</v>
      </c>
      <c r="FO960" t="s">
        <v>2206</v>
      </c>
      <c r="FP960">
        <v>1.5</v>
      </c>
      <c r="FQ960" t="s">
        <v>3287</v>
      </c>
      <c r="FR960" t="s">
        <v>3189</v>
      </c>
      <c r="FS960">
        <v>0</v>
      </c>
      <c r="FT960">
        <v>0</v>
      </c>
      <c r="FU960" t="s">
        <v>2207</v>
      </c>
      <c r="FV960" t="s">
        <v>2207</v>
      </c>
      <c r="FW960">
        <v>1</v>
      </c>
      <c r="FX960">
        <v>0</v>
      </c>
      <c r="FY960">
        <v>1</v>
      </c>
      <c r="FZ960">
        <v>0</v>
      </c>
      <c r="GA960">
        <v>59048</v>
      </c>
      <c r="GB960">
        <v>201</v>
      </c>
      <c r="GC960">
        <v>293.7711443</v>
      </c>
      <c r="GD960" t="s">
        <v>2407</v>
      </c>
      <c r="GE960">
        <v>1</v>
      </c>
      <c r="HG960" t="s">
        <v>202</v>
      </c>
      <c r="HI960">
        <v>1</v>
      </c>
      <c r="HJ960">
        <v>1</v>
      </c>
    </row>
    <row r="961" spans="1:218" x14ac:dyDescent="0.3">
      <c r="A961">
        <v>1078</v>
      </c>
      <c r="B961" t="s">
        <v>3183</v>
      </c>
      <c r="C961" t="s">
        <v>6203</v>
      </c>
      <c r="D961" t="s">
        <v>212</v>
      </c>
      <c r="E961">
        <v>1</v>
      </c>
      <c r="F961" t="s">
        <v>202</v>
      </c>
      <c r="H961">
        <v>1</v>
      </c>
      <c r="M961">
        <v>1</v>
      </c>
      <c r="N961">
        <v>1</v>
      </c>
      <c r="U961">
        <v>1</v>
      </c>
      <c r="W961">
        <v>1</v>
      </c>
      <c r="X961" t="s">
        <v>3174</v>
      </c>
      <c r="Y961">
        <v>1</v>
      </c>
      <c r="Z961">
        <v>1</v>
      </c>
      <c r="AA961">
        <v>5</v>
      </c>
      <c r="AD961" t="s">
        <v>202</v>
      </c>
      <c r="AE961">
        <v>1</v>
      </c>
      <c r="AF961">
        <v>2</v>
      </c>
      <c r="AG961">
        <v>2</v>
      </c>
      <c r="AH961">
        <v>2</v>
      </c>
      <c r="AI961">
        <v>2</v>
      </c>
      <c r="AJ961">
        <v>2</v>
      </c>
      <c r="AK961" t="s">
        <v>6204</v>
      </c>
      <c r="AL961">
        <v>2</v>
      </c>
      <c r="AM961">
        <v>2</v>
      </c>
      <c r="AN961">
        <v>2</v>
      </c>
      <c r="AO961">
        <v>2</v>
      </c>
      <c r="AP961">
        <v>2</v>
      </c>
      <c r="AQ961">
        <v>2</v>
      </c>
      <c r="AR961" t="s">
        <v>6205</v>
      </c>
      <c r="AS961">
        <v>2</v>
      </c>
      <c r="AT961">
        <v>2</v>
      </c>
      <c r="AU961">
        <v>2</v>
      </c>
      <c r="AV961">
        <v>2</v>
      </c>
      <c r="AW961">
        <v>7</v>
      </c>
      <c r="AX961">
        <v>5</v>
      </c>
      <c r="AY961">
        <v>3</v>
      </c>
      <c r="AZ961">
        <v>4</v>
      </c>
      <c r="BA961">
        <v>1</v>
      </c>
      <c r="BB961">
        <v>2</v>
      </c>
      <c r="BE961">
        <v>1</v>
      </c>
      <c r="BF961">
        <v>1</v>
      </c>
      <c r="BG961">
        <v>1</v>
      </c>
      <c r="BH961">
        <v>1</v>
      </c>
      <c r="BI961">
        <v>1</v>
      </c>
      <c r="BJ961">
        <v>1</v>
      </c>
      <c r="BK961">
        <v>1</v>
      </c>
      <c r="BL961">
        <v>0</v>
      </c>
      <c r="BM961">
        <v>1</v>
      </c>
      <c r="BN961">
        <v>1</v>
      </c>
      <c r="BO961">
        <v>3</v>
      </c>
      <c r="BP961">
        <v>1</v>
      </c>
      <c r="BQ961">
        <v>15</v>
      </c>
      <c r="BR961">
        <v>1</v>
      </c>
      <c r="BS961">
        <v>1</v>
      </c>
      <c r="BT961">
        <v>7</v>
      </c>
      <c r="BV961">
        <v>5</v>
      </c>
      <c r="BX961">
        <v>0</v>
      </c>
      <c r="BZ961">
        <v>0</v>
      </c>
      <c r="CB961">
        <v>0</v>
      </c>
      <c r="CD961">
        <v>2</v>
      </c>
      <c r="CJ961">
        <v>2</v>
      </c>
      <c r="CK961">
        <v>2</v>
      </c>
      <c r="CL961">
        <v>4</v>
      </c>
      <c r="CM961">
        <v>2</v>
      </c>
      <c r="CR961">
        <v>2</v>
      </c>
      <c r="CS961">
        <v>3</v>
      </c>
      <c r="CT961">
        <v>1</v>
      </c>
      <c r="CU961">
        <v>1</v>
      </c>
      <c r="CV961" t="s">
        <v>1644</v>
      </c>
      <c r="CW961">
        <v>946</v>
      </c>
      <c r="CX961">
        <v>15.77</v>
      </c>
      <c r="CY961">
        <v>2</v>
      </c>
      <c r="CZ961">
        <v>1</v>
      </c>
      <c r="DA961" t="s">
        <v>1060</v>
      </c>
      <c r="DC961">
        <v>1</v>
      </c>
      <c r="DD961">
        <v>1</v>
      </c>
      <c r="DE961">
        <v>4</v>
      </c>
      <c r="DN961" t="s">
        <v>6206</v>
      </c>
      <c r="DO961" t="s">
        <v>6206</v>
      </c>
      <c r="DP961" t="s">
        <v>3178</v>
      </c>
      <c r="DQ961" t="s">
        <v>202</v>
      </c>
      <c r="DR961" t="s">
        <v>202</v>
      </c>
      <c r="DT961">
        <v>1</v>
      </c>
      <c r="DV961">
        <v>1</v>
      </c>
      <c r="DW961">
        <v>0</v>
      </c>
      <c r="DX961">
        <v>5</v>
      </c>
      <c r="DY961">
        <v>2</v>
      </c>
      <c r="DZ961">
        <v>-97</v>
      </c>
      <c r="EB961">
        <v>5</v>
      </c>
      <c r="EC961">
        <v>1</v>
      </c>
      <c r="ED961">
        <v>1</v>
      </c>
      <c r="EF961">
        <v>1</v>
      </c>
      <c r="EG961">
        <v>1</v>
      </c>
      <c r="EI961">
        <v>1</v>
      </c>
      <c r="EL961">
        <v>1</v>
      </c>
      <c r="EM961">
        <v>3</v>
      </c>
      <c r="EN961">
        <v>2</v>
      </c>
      <c r="EO961">
        <v>2</v>
      </c>
      <c r="EP961">
        <v>2</v>
      </c>
      <c r="EZ961">
        <v>2</v>
      </c>
      <c r="FE961">
        <v>2</v>
      </c>
      <c r="FG961">
        <v>0</v>
      </c>
      <c r="FH961" t="s">
        <v>3179</v>
      </c>
      <c r="FI961">
        <v>1</v>
      </c>
      <c r="FJ961" t="s">
        <v>204</v>
      </c>
      <c r="FK961">
        <v>8.3333299999999999E-2</v>
      </c>
      <c r="FL961">
        <v>1</v>
      </c>
      <c r="FM961">
        <v>1</v>
      </c>
      <c r="FN961">
        <v>7.5</v>
      </c>
      <c r="FO961" t="s">
        <v>2206</v>
      </c>
      <c r="FP961">
        <v>3.5</v>
      </c>
      <c r="FQ961" t="s">
        <v>3287</v>
      </c>
      <c r="FR961" t="s">
        <v>3189</v>
      </c>
      <c r="FS961">
        <v>0</v>
      </c>
      <c r="FT961">
        <v>0</v>
      </c>
      <c r="FU961" t="s">
        <v>2207</v>
      </c>
      <c r="FV961" t="s">
        <v>2207</v>
      </c>
      <c r="FW961">
        <v>1</v>
      </c>
      <c r="FX961">
        <v>0</v>
      </c>
      <c r="FY961">
        <v>0</v>
      </c>
      <c r="FZ961">
        <v>1</v>
      </c>
      <c r="GA961">
        <v>37408</v>
      </c>
      <c r="GB961">
        <v>127</v>
      </c>
      <c r="GC961">
        <v>294.55118110000001</v>
      </c>
      <c r="GD961" t="s">
        <v>2407</v>
      </c>
      <c r="GE961">
        <v>1</v>
      </c>
      <c r="HG961" t="s">
        <v>202</v>
      </c>
      <c r="HI961">
        <v>0</v>
      </c>
      <c r="HJ961">
        <v>1</v>
      </c>
    </row>
    <row r="962" spans="1:218" x14ac:dyDescent="0.3">
      <c r="A962">
        <v>728</v>
      </c>
      <c r="B962" t="s">
        <v>3264</v>
      </c>
      <c r="C962" t="s">
        <v>4298</v>
      </c>
      <c r="D962" t="s">
        <v>194</v>
      </c>
      <c r="E962">
        <v>1</v>
      </c>
      <c r="F962" t="s">
        <v>202</v>
      </c>
      <c r="H962">
        <v>1</v>
      </c>
      <c r="M962">
        <v>1</v>
      </c>
      <c r="N962">
        <v>1</v>
      </c>
      <c r="U962">
        <v>1</v>
      </c>
      <c r="W962">
        <v>1</v>
      </c>
      <c r="X962" t="s">
        <v>3174</v>
      </c>
      <c r="Y962">
        <v>1</v>
      </c>
      <c r="Z962">
        <v>1</v>
      </c>
      <c r="AA962">
        <v>2</v>
      </c>
      <c r="AD962" t="s">
        <v>202</v>
      </c>
      <c r="AE962">
        <v>1</v>
      </c>
      <c r="AF962">
        <v>2</v>
      </c>
      <c r="AG962">
        <v>1</v>
      </c>
      <c r="AH962">
        <v>1</v>
      </c>
      <c r="AI962">
        <v>1</v>
      </c>
      <c r="AJ962">
        <v>1</v>
      </c>
      <c r="AK962" t="s">
        <v>4299</v>
      </c>
      <c r="AL962">
        <v>1</v>
      </c>
      <c r="AM962">
        <v>2</v>
      </c>
      <c r="AN962">
        <v>1</v>
      </c>
      <c r="AO962">
        <v>2</v>
      </c>
      <c r="AP962">
        <v>2</v>
      </c>
      <c r="AQ962">
        <v>1</v>
      </c>
      <c r="AR962" t="s">
        <v>4300</v>
      </c>
      <c r="AS962">
        <v>1</v>
      </c>
      <c r="AT962">
        <v>1</v>
      </c>
      <c r="AU962">
        <v>1</v>
      </c>
      <c r="AV962">
        <v>2</v>
      </c>
      <c r="AW962">
        <v>7</v>
      </c>
      <c r="AX962">
        <v>2</v>
      </c>
      <c r="AY962">
        <v>3</v>
      </c>
      <c r="BE962">
        <v>1</v>
      </c>
      <c r="BF962">
        <v>1</v>
      </c>
      <c r="BG962">
        <v>1</v>
      </c>
      <c r="BH962">
        <v>1</v>
      </c>
      <c r="BI962">
        <v>1</v>
      </c>
      <c r="BJ962">
        <v>1</v>
      </c>
      <c r="BK962">
        <v>1</v>
      </c>
      <c r="BL962">
        <v>1</v>
      </c>
      <c r="BM962">
        <v>1</v>
      </c>
      <c r="BN962">
        <v>1</v>
      </c>
      <c r="BO962">
        <v>3</v>
      </c>
      <c r="BP962">
        <v>1</v>
      </c>
      <c r="BQ962">
        <v>10</v>
      </c>
      <c r="BR962">
        <v>1</v>
      </c>
      <c r="BS962">
        <v>1</v>
      </c>
      <c r="BT962">
        <v>4</v>
      </c>
      <c r="BV962">
        <v>2</v>
      </c>
      <c r="BX962">
        <v>0</v>
      </c>
      <c r="BZ962">
        <v>1</v>
      </c>
      <c r="CB962">
        <v>1</v>
      </c>
      <c r="CJ962">
        <v>1</v>
      </c>
      <c r="CK962">
        <v>1</v>
      </c>
      <c r="CL962">
        <v>8</v>
      </c>
      <c r="CM962">
        <v>1</v>
      </c>
      <c r="CR962">
        <v>2</v>
      </c>
      <c r="CS962">
        <v>8</v>
      </c>
      <c r="CT962">
        <v>1</v>
      </c>
      <c r="CU962">
        <v>2</v>
      </c>
      <c r="CV962" t="s">
        <v>409</v>
      </c>
      <c r="CW962">
        <v>597</v>
      </c>
      <c r="CX962">
        <v>9.9499999999999993</v>
      </c>
      <c r="CY962">
        <v>2</v>
      </c>
      <c r="CZ962">
        <v>1</v>
      </c>
      <c r="DA962" t="s">
        <v>3331</v>
      </c>
      <c r="DC962">
        <v>1</v>
      </c>
      <c r="DD962">
        <v>1</v>
      </c>
      <c r="DE962">
        <v>16</v>
      </c>
      <c r="DN962" t="s">
        <v>4264</v>
      </c>
      <c r="DO962" t="s">
        <v>4264</v>
      </c>
      <c r="DP962" t="s">
        <v>3178</v>
      </c>
      <c r="DQ962" t="s">
        <v>202</v>
      </c>
      <c r="DR962" t="s">
        <v>202</v>
      </c>
      <c r="DT962">
        <v>1</v>
      </c>
      <c r="DV962">
        <v>1</v>
      </c>
      <c r="DW962">
        <v>0</v>
      </c>
      <c r="DX962">
        <v>2</v>
      </c>
      <c r="DY962">
        <v>1</v>
      </c>
      <c r="DZ962">
        <v>1</v>
      </c>
      <c r="EA962">
        <v>10</v>
      </c>
      <c r="EB962">
        <f>IF(EA962&gt;=30,1,IF(EA962&gt;=20,2,IF(EA962&gt;=15,3,IF(EA962&gt;=10,4,IF(EA962&gt;=5,5,IF(EA962&gt;0,6,0))))))</f>
        <v>4</v>
      </c>
      <c r="EC962">
        <v>1</v>
      </c>
      <c r="ED962">
        <v>10</v>
      </c>
      <c r="EL962">
        <v>4</v>
      </c>
      <c r="EM962">
        <v>1</v>
      </c>
      <c r="EN962">
        <v>1</v>
      </c>
      <c r="EO962">
        <v>3</v>
      </c>
      <c r="EP962">
        <v>1</v>
      </c>
      <c r="EQ962">
        <v>1</v>
      </c>
      <c r="ER962">
        <v>1</v>
      </c>
      <c r="EZ962">
        <v>1</v>
      </c>
      <c r="FA962">
        <v>1</v>
      </c>
      <c r="FD962">
        <v>-97</v>
      </c>
      <c r="FG962">
        <v>0</v>
      </c>
      <c r="FH962" t="s">
        <v>3179</v>
      </c>
      <c r="FI962">
        <v>1</v>
      </c>
      <c r="FJ962" t="s">
        <v>204</v>
      </c>
      <c r="FK962">
        <v>0.83333330000000005</v>
      </c>
      <c r="FL962">
        <v>10</v>
      </c>
      <c r="FM962">
        <v>10</v>
      </c>
      <c r="FN962">
        <v>10</v>
      </c>
      <c r="FO962" t="s">
        <v>2233</v>
      </c>
      <c r="FP962">
        <v>0.5</v>
      </c>
      <c r="FQ962" t="s">
        <v>3180</v>
      </c>
      <c r="FR962" t="s">
        <v>3181</v>
      </c>
      <c r="FS962">
        <v>1</v>
      </c>
      <c r="FT962">
        <v>1</v>
      </c>
      <c r="FU962" t="s">
        <v>2221</v>
      </c>
      <c r="FV962" t="s">
        <v>3182</v>
      </c>
      <c r="FW962">
        <v>0</v>
      </c>
      <c r="FX962">
        <v>1</v>
      </c>
      <c r="FY962">
        <v>0</v>
      </c>
      <c r="FZ962">
        <v>0</v>
      </c>
      <c r="GA962">
        <v>14027</v>
      </c>
      <c r="GB962">
        <v>56</v>
      </c>
      <c r="GC962">
        <v>250.48214290000001</v>
      </c>
      <c r="GD962" t="s">
        <v>2401</v>
      </c>
      <c r="GE962">
        <v>1</v>
      </c>
      <c r="HG962" t="s">
        <v>202</v>
      </c>
      <c r="HJ962">
        <v>0</v>
      </c>
    </row>
    <row r="963" spans="1:218" hidden="1" x14ac:dyDescent="0.3">
      <c r="A963">
        <v>1083</v>
      </c>
      <c r="B963" t="s">
        <v>3279</v>
      </c>
      <c r="C963" t="s">
        <v>6209</v>
      </c>
      <c r="D963" t="s">
        <v>212</v>
      </c>
      <c r="E963">
        <v>1</v>
      </c>
      <c r="F963" t="s">
        <v>202</v>
      </c>
      <c r="H963">
        <v>2</v>
      </c>
      <c r="I963">
        <v>1</v>
      </c>
      <c r="M963">
        <v>1</v>
      </c>
      <c r="N963">
        <v>1</v>
      </c>
      <c r="U963">
        <v>1</v>
      </c>
      <c r="W963">
        <v>1</v>
      </c>
      <c r="X963" t="s">
        <v>3174</v>
      </c>
      <c r="Y963">
        <v>1</v>
      </c>
      <c r="Z963">
        <v>1</v>
      </c>
      <c r="AA963">
        <v>1</v>
      </c>
      <c r="AD963" t="s">
        <v>202</v>
      </c>
      <c r="AE963">
        <v>1</v>
      </c>
      <c r="AF963">
        <v>1</v>
      </c>
      <c r="AG963">
        <v>1</v>
      </c>
      <c r="AH963">
        <v>1</v>
      </c>
      <c r="AI963">
        <v>1</v>
      </c>
      <c r="AJ963">
        <v>2</v>
      </c>
      <c r="AK963" t="s">
        <v>6210</v>
      </c>
      <c r="AL963">
        <v>1</v>
      </c>
      <c r="AM963">
        <v>2</v>
      </c>
      <c r="AN963">
        <v>1</v>
      </c>
      <c r="AO963">
        <v>2</v>
      </c>
      <c r="AP963">
        <v>2</v>
      </c>
      <c r="AQ963">
        <v>1</v>
      </c>
      <c r="AR963" t="s">
        <v>6211</v>
      </c>
      <c r="AS963">
        <v>2</v>
      </c>
      <c r="AT963">
        <v>2</v>
      </c>
      <c r="AU963">
        <v>2</v>
      </c>
      <c r="AV963">
        <v>2</v>
      </c>
      <c r="AW963">
        <v>5</v>
      </c>
      <c r="AX963">
        <v>5</v>
      </c>
      <c r="AY963">
        <v>1</v>
      </c>
      <c r="BE963">
        <v>1</v>
      </c>
      <c r="BF963">
        <v>1</v>
      </c>
      <c r="BG963">
        <v>1</v>
      </c>
      <c r="BH963">
        <v>1</v>
      </c>
      <c r="BI963">
        <v>1</v>
      </c>
      <c r="BJ963">
        <v>0</v>
      </c>
      <c r="BM963">
        <v>1</v>
      </c>
      <c r="BN963">
        <v>1</v>
      </c>
      <c r="BO963">
        <v>3</v>
      </c>
      <c r="BP963">
        <v>1</v>
      </c>
      <c r="BQ963">
        <v>7</v>
      </c>
      <c r="BR963">
        <v>-97</v>
      </c>
      <c r="BS963">
        <v>1</v>
      </c>
      <c r="BT963">
        <v>4</v>
      </c>
      <c r="BV963">
        <v>0</v>
      </c>
      <c r="BX963">
        <v>0</v>
      </c>
      <c r="BZ963">
        <v>0</v>
      </c>
      <c r="CB963">
        <v>4</v>
      </c>
      <c r="CJ963">
        <v>1</v>
      </c>
      <c r="CK963">
        <v>2</v>
      </c>
      <c r="CL963">
        <v>4</v>
      </c>
      <c r="CM963">
        <v>5</v>
      </c>
      <c r="CR963">
        <v>2</v>
      </c>
      <c r="CS963">
        <v>4</v>
      </c>
      <c r="CT963">
        <v>10</v>
      </c>
      <c r="CU963">
        <v>2</v>
      </c>
      <c r="CV963" t="s">
        <v>6212</v>
      </c>
      <c r="CW963">
        <v>858</v>
      </c>
      <c r="CX963">
        <v>14.3</v>
      </c>
      <c r="CY963">
        <v>2</v>
      </c>
      <c r="CZ963">
        <v>1</v>
      </c>
      <c r="DA963" t="s">
        <v>4794</v>
      </c>
      <c r="DC963">
        <v>1</v>
      </c>
      <c r="DD963">
        <v>1</v>
      </c>
      <c r="DE963">
        <v>2</v>
      </c>
      <c r="DN963" t="s">
        <v>4814</v>
      </c>
      <c r="DO963" t="s">
        <v>4814</v>
      </c>
      <c r="DP963" t="s">
        <v>3178</v>
      </c>
      <c r="DQ963" t="s">
        <v>202</v>
      </c>
      <c r="DR963" t="s">
        <v>202</v>
      </c>
      <c r="DT963">
        <v>1</v>
      </c>
      <c r="DV963">
        <v>1</v>
      </c>
      <c r="DW963">
        <v>0</v>
      </c>
      <c r="DX963">
        <v>1</v>
      </c>
      <c r="DY963">
        <v>2</v>
      </c>
      <c r="DZ963">
        <v>1</v>
      </c>
      <c r="EA963">
        <v>7</v>
      </c>
      <c r="EB963">
        <f>IF(EA963&gt;=30,1,IF(EA963&gt;=20,2,IF(EA963&gt;=15,3,IF(EA963&gt;=10,4,IF(EA963&gt;=5,5,IF(EA963&gt;0,6,0))))))</f>
        <v>5</v>
      </c>
      <c r="EC963">
        <v>2</v>
      </c>
      <c r="EE963">
        <v>5</v>
      </c>
      <c r="EF963">
        <v>2</v>
      </c>
      <c r="EH963">
        <v>2</v>
      </c>
      <c r="EI963">
        <v>4</v>
      </c>
      <c r="EL963">
        <v>2</v>
      </c>
      <c r="EM963">
        <v>2</v>
      </c>
      <c r="EN963">
        <v>2</v>
      </c>
      <c r="EO963">
        <v>-97</v>
      </c>
      <c r="EP963">
        <v>2</v>
      </c>
      <c r="EZ963">
        <v>1</v>
      </c>
      <c r="FA963">
        <v>1</v>
      </c>
      <c r="FD963">
        <v>3</v>
      </c>
      <c r="FG963">
        <v>0</v>
      </c>
      <c r="FH963" t="s">
        <v>3179</v>
      </c>
      <c r="FI963">
        <v>1</v>
      </c>
      <c r="FJ963" t="s">
        <v>204</v>
      </c>
      <c r="FK963">
        <v>5</v>
      </c>
      <c r="FL963">
        <v>12</v>
      </c>
      <c r="FM963">
        <v>0</v>
      </c>
      <c r="FN963">
        <v>7</v>
      </c>
      <c r="FO963" t="s">
        <v>2212</v>
      </c>
      <c r="FP963">
        <v>1.5</v>
      </c>
      <c r="FQ963" t="s">
        <v>3287</v>
      </c>
      <c r="FR963" t="s">
        <v>3189</v>
      </c>
      <c r="FS963">
        <v>0</v>
      </c>
      <c r="FT963">
        <v>0</v>
      </c>
      <c r="FU963" t="s">
        <v>2207</v>
      </c>
      <c r="FV963" t="s">
        <v>2207</v>
      </c>
      <c r="FW963">
        <v>0</v>
      </c>
      <c r="FX963">
        <v>1</v>
      </c>
      <c r="FY963">
        <v>0</v>
      </c>
      <c r="FZ963">
        <v>0</v>
      </c>
      <c r="GA963">
        <v>59048</v>
      </c>
      <c r="GB963">
        <v>201</v>
      </c>
      <c r="GC963">
        <v>293.7711443</v>
      </c>
      <c r="GD963" t="s">
        <v>2407</v>
      </c>
      <c r="GE963">
        <v>0</v>
      </c>
      <c r="HG963" t="s">
        <v>202</v>
      </c>
      <c r="HJ963">
        <v>0</v>
      </c>
    </row>
    <row r="964" spans="1:218" x14ac:dyDescent="0.3">
      <c r="A964">
        <v>789</v>
      </c>
      <c r="B964" t="s">
        <v>3207</v>
      </c>
      <c r="C964" t="s">
        <v>4382</v>
      </c>
      <c r="D964" t="s">
        <v>265</v>
      </c>
      <c r="E964">
        <v>1</v>
      </c>
      <c r="F964" t="s">
        <v>202</v>
      </c>
      <c r="H964">
        <v>1</v>
      </c>
      <c r="M964">
        <v>1</v>
      </c>
      <c r="N964">
        <v>1</v>
      </c>
      <c r="U964">
        <v>1</v>
      </c>
      <c r="W964">
        <v>1</v>
      </c>
      <c r="X964" t="s">
        <v>3174</v>
      </c>
      <c r="Y964">
        <v>1</v>
      </c>
      <c r="Z964">
        <v>1</v>
      </c>
      <c r="AA964">
        <v>2</v>
      </c>
      <c r="AD964" t="s">
        <v>202</v>
      </c>
      <c r="AE964">
        <v>1</v>
      </c>
      <c r="AF964">
        <v>1</v>
      </c>
      <c r="AG964">
        <v>1</v>
      </c>
      <c r="AH964">
        <v>2</v>
      </c>
      <c r="AI964">
        <v>1</v>
      </c>
      <c r="AJ964">
        <v>2</v>
      </c>
      <c r="AK964" t="s">
        <v>4383</v>
      </c>
      <c r="AL964">
        <v>2</v>
      </c>
      <c r="AM964">
        <v>2</v>
      </c>
      <c r="AN964">
        <v>2</v>
      </c>
      <c r="AO964">
        <v>2</v>
      </c>
      <c r="AP964">
        <v>1</v>
      </c>
      <c r="AQ964">
        <v>2</v>
      </c>
      <c r="AR964" t="s">
        <v>4384</v>
      </c>
      <c r="AS964">
        <v>2</v>
      </c>
      <c r="AT964">
        <v>2</v>
      </c>
      <c r="AU964">
        <v>1</v>
      </c>
      <c r="AV964">
        <v>2</v>
      </c>
      <c r="AW964">
        <v>6</v>
      </c>
      <c r="AX964">
        <v>6</v>
      </c>
      <c r="AY964">
        <v>1</v>
      </c>
      <c r="BE964">
        <v>1</v>
      </c>
      <c r="BF964">
        <v>1</v>
      </c>
      <c r="BG964">
        <v>1</v>
      </c>
      <c r="BH964">
        <v>1</v>
      </c>
      <c r="BI964">
        <v>1</v>
      </c>
      <c r="BJ964">
        <v>0</v>
      </c>
      <c r="BM964">
        <v>1</v>
      </c>
      <c r="BN964">
        <v>1</v>
      </c>
      <c r="BO964">
        <v>3</v>
      </c>
      <c r="BP964">
        <v>1</v>
      </c>
      <c r="BQ964">
        <v>12</v>
      </c>
      <c r="BR964">
        <v>1</v>
      </c>
      <c r="BS964">
        <v>1</v>
      </c>
      <c r="BT964">
        <v>1</v>
      </c>
      <c r="BV964">
        <v>0</v>
      </c>
      <c r="BX964">
        <v>0</v>
      </c>
      <c r="BZ964">
        <v>0</v>
      </c>
      <c r="CB964">
        <v>0</v>
      </c>
      <c r="CD964">
        <v>0</v>
      </c>
      <c r="CF964">
        <v>1</v>
      </c>
      <c r="CJ964">
        <v>1</v>
      </c>
      <c r="CK964">
        <v>2</v>
      </c>
      <c r="CL964">
        <v>5</v>
      </c>
      <c r="CM964">
        <v>2</v>
      </c>
      <c r="CR964">
        <v>2</v>
      </c>
      <c r="CS964">
        <v>3</v>
      </c>
      <c r="CT964">
        <v>1</v>
      </c>
      <c r="CU964">
        <v>2</v>
      </c>
      <c r="CV964" t="s">
        <v>4385</v>
      </c>
      <c r="CW964">
        <v>915</v>
      </c>
      <c r="CX964">
        <v>15.25</v>
      </c>
      <c r="CY964">
        <v>2</v>
      </c>
      <c r="CZ964">
        <v>1</v>
      </c>
      <c r="DA964" t="s">
        <v>210</v>
      </c>
      <c r="DC964">
        <v>1</v>
      </c>
      <c r="DD964">
        <v>1</v>
      </c>
      <c r="DE964">
        <v>28</v>
      </c>
      <c r="DN964" t="s">
        <v>4264</v>
      </c>
      <c r="DO964" t="s">
        <v>4264</v>
      </c>
      <c r="DP964" t="s">
        <v>3178</v>
      </c>
      <c r="DQ964" t="s">
        <v>202</v>
      </c>
      <c r="DR964" t="s">
        <v>202</v>
      </c>
      <c r="DT964">
        <v>1</v>
      </c>
      <c r="DV964">
        <v>1</v>
      </c>
      <c r="DW964">
        <v>0</v>
      </c>
      <c r="DX964">
        <v>2</v>
      </c>
      <c r="DY964">
        <v>1</v>
      </c>
      <c r="DZ964">
        <v>1</v>
      </c>
      <c r="EA964">
        <v>10</v>
      </c>
      <c r="EB964">
        <f>IF(EA964&gt;=30,1,IF(EA964&gt;=20,2,IF(EA964&gt;=15,3,IF(EA964&gt;=10,4,IF(EA964&gt;=5,5,IF(EA964&gt;0,6,0))))))</f>
        <v>4</v>
      </c>
      <c r="EC964">
        <v>2</v>
      </c>
      <c r="EE964">
        <v>9</v>
      </c>
      <c r="EL964">
        <v>3</v>
      </c>
      <c r="EM964">
        <v>-97</v>
      </c>
      <c r="EN964">
        <v>1</v>
      </c>
      <c r="EO964">
        <v>2</v>
      </c>
      <c r="EP964">
        <v>1</v>
      </c>
      <c r="EQ964">
        <v>1</v>
      </c>
      <c r="ER964">
        <v>1</v>
      </c>
      <c r="EZ964">
        <v>1</v>
      </c>
      <c r="FA964">
        <v>1</v>
      </c>
      <c r="FD964">
        <v>-97</v>
      </c>
      <c r="FG964">
        <v>0</v>
      </c>
      <c r="FH964" t="s">
        <v>3179</v>
      </c>
      <c r="FI964">
        <v>1</v>
      </c>
      <c r="FJ964" t="s">
        <v>204</v>
      </c>
      <c r="FK964">
        <v>9</v>
      </c>
      <c r="FL964">
        <v>12</v>
      </c>
      <c r="FM964">
        <v>12</v>
      </c>
      <c r="FN964">
        <v>10</v>
      </c>
      <c r="FO964" t="s">
        <v>2220</v>
      </c>
      <c r="FQ964" t="s">
        <v>3180</v>
      </c>
      <c r="FR964" t="s">
        <v>3189</v>
      </c>
      <c r="FS964">
        <v>0</v>
      </c>
      <c r="FT964">
        <v>1</v>
      </c>
      <c r="FU964" t="s">
        <v>2221</v>
      </c>
      <c r="FV964" t="s">
        <v>3182</v>
      </c>
      <c r="FW964">
        <v>0</v>
      </c>
      <c r="FX964">
        <v>1</v>
      </c>
      <c r="FY964">
        <v>0</v>
      </c>
      <c r="FZ964">
        <v>0</v>
      </c>
      <c r="GA964">
        <v>11328</v>
      </c>
      <c r="GB964">
        <v>52</v>
      </c>
      <c r="GC964">
        <v>217.8461538</v>
      </c>
      <c r="GD964" t="s">
        <v>2401</v>
      </c>
      <c r="GE964">
        <v>1</v>
      </c>
      <c r="HG964" t="s">
        <v>202</v>
      </c>
      <c r="HJ964">
        <v>0</v>
      </c>
    </row>
    <row r="965" spans="1:218" x14ac:dyDescent="0.3">
      <c r="A965">
        <v>813</v>
      </c>
      <c r="B965" t="s">
        <v>3225</v>
      </c>
      <c r="C965" t="s">
        <v>4424</v>
      </c>
      <c r="D965" t="s">
        <v>212</v>
      </c>
      <c r="E965">
        <v>1</v>
      </c>
      <c r="F965" t="s">
        <v>202</v>
      </c>
      <c r="H965">
        <v>1</v>
      </c>
      <c r="M965">
        <v>1</v>
      </c>
      <c r="N965">
        <v>1</v>
      </c>
      <c r="U965">
        <v>1</v>
      </c>
      <c r="W965">
        <v>1</v>
      </c>
      <c r="X965" t="s">
        <v>3174</v>
      </c>
      <c r="Y965">
        <v>1</v>
      </c>
      <c r="Z965">
        <v>1</v>
      </c>
      <c r="AA965">
        <v>1</v>
      </c>
      <c r="AD965" t="s">
        <v>202</v>
      </c>
      <c r="AE965">
        <v>1</v>
      </c>
      <c r="AF965">
        <v>2</v>
      </c>
      <c r="AG965">
        <v>1</v>
      </c>
      <c r="AH965">
        <v>2</v>
      </c>
      <c r="AI965">
        <v>1</v>
      </c>
      <c r="AJ965">
        <v>2</v>
      </c>
      <c r="AK965" t="s">
        <v>3752</v>
      </c>
      <c r="AL965">
        <v>2</v>
      </c>
      <c r="AM965">
        <v>2</v>
      </c>
      <c r="AN965">
        <v>2</v>
      </c>
      <c r="AO965">
        <v>2</v>
      </c>
      <c r="AP965">
        <v>2</v>
      </c>
      <c r="AQ965">
        <v>1</v>
      </c>
      <c r="AR965" t="s">
        <v>3753</v>
      </c>
      <c r="AS965">
        <v>2</v>
      </c>
      <c r="AT965">
        <v>2</v>
      </c>
      <c r="AU965">
        <v>2</v>
      </c>
      <c r="AV965">
        <v>1</v>
      </c>
      <c r="AW965">
        <v>6</v>
      </c>
      <c r="AX965">
        <v>1</v>
      </c>
      <c r="AY965">
        <v>6</v>
      </c>
      <c r="AZ965">
        <v>2</v>
      </c>
      <c r="BE965">
        <v>1</v>
      </c>
      <c r="BF965">
        <v>1</v>
      </c>
      <c r="BG965">
        <v>1</v>
      </c>
      <c r="BH965">
        <v>1</v>
      </c>
      <c r="BI965">
        <v>1</v>
      </c>
      <c r="BJ965">
        <v>0</v>
      </c>
      <c r="BM965">
        <v>5</v>
      </c>
      <c r="BN965">
        <v>1</v>
      </c>
      <c r="BO965">
        <v>3</v>
      </c>
      <c r="BP965">
        <v>1</v>
      </c>
      <c r="BQ965">
        <v>29</v>
      </c>
      <c r="BR965">
        <v>1</v>
      </c>
      <c r="BS965">
        <v>1</v>
      </c>
      <c r="BT965">
        <v>2</v>
      </c>
      <c r="BU965">
        <v>2</v>
      </c>
      <c r="BV965">
        <v>0</v>
      </c>
      <c r="BW965">
        <v>2</v>
      </c>
      <c r="BX965">
        <v>0</v>
      </c>
      <c r="BY965">
        <v>2</v>
      </c>
      <c r="BZ965">
        <v>0</v>
      </c>
      <c r="CA965">
        <v>2</v>
      </c>
      <c r="CB965">
        <v>0</v>
      </c>
      <c r="CC965">
        <v>2</v>
      </c>
      <c r="CD965">
        <v>0</v>
      </c>
      <c r="CE965">
        <v>2</v>
      </c>
      <c r="CF965">
        <v>0</v>
      </c>
      <c r="CG965">
        <v>2</v>
      </c>
      <c r="CH965">
        <v>2</v>
      </c>
      <c r="CI965">
        <v>2</v>
      </c>
      <c r="CJ965">
        <v>1</v>
      </c>
      <c r="CK965">
        <v>2</v>
      </c>
      <c r="CL965">
        <v>8</v>
      </c>
      <c r="CM965">
        <v>1</v>
      </c>
      <c r="CR965">
        <v>2</v>
      </c>
      <c r="CS965">
        <v>7</v>
      </c>
      <c r="CT965">
        <v>1</v>
      </c>
      <c r="CU965">
        <v>2</v>
      </c>
      <c r="CV965" t="s">
        <v>4425</v>
      </c>
      <c r="CW965">
        <v>873</v>
      </c>
      <c r="CX965">
        <v>14.55</v>
      </c>
      <c r="CY965">
        <v>2</v>
      </c>
      <c r="CZ965">
        <v>1</v>
      </c>
      <c r="DA965" t="s">
        <v>4081</v>
      </c>
      <c r="DC965">
        <v>1</v>
      </c>
      <c r="DD965">
        <v>1</v>
      </c>
      <c r="DE965">
        <v>3</v>
      </c>
      <c r="DN965" t="s">
        <v>4423</v>
      </c>
      <c r="DO965" t="s">
        <v>4423</v>
      </c>
      <c r="DP965" t="s">
        <v>3178</v>
      </c>
      <c r="DQ965" t="s">
        <v>202</v>
      </c>
      <c r="DR965" t="s">
        <v>4198</v>
      </c>
      <c r="DT965">
        <v>1</v>
      </c>
      <c r="DV965">
        <v>1</v>
      </c>
      <c r="DW965">
        <v>0</v>
      </c>
      <c r="DX965">
        <v>1</v>
      </c>
      <c r="DY965">
        <v>1</v>
      </c>
      <c r="DZ965">
        <v>1</v>
      </c>
      <c r="EA965">
        <v>8</v>
      </c>
      <c r="EB965">
        <f>IF(EA965&gt;=30,1,IF(EA965&gt;=20,2,IF(EA965&gt;=15,3,IF(EA965&gt;=10,4,IF(EA965&gt;=5,5,IF(EA965&gt;0,6,0))))))</f>
        <v>5</v>
      </c>
      <c r="EC965">
        <v>2</v>
      </c>
      <c r="EE965">
        <v>8</v>
      </c>
      <c r="EL965">
        <v>1</v>
      </c>
      <c r="EM965">
        <v>3</v>
      </c>
      <c r="EN965">
        <v>1</v>
      </c>
      <c r="EO965">
        <v>3</v>
      </c>
      <c r="EP965">
        <v>1</v>
      </c>
      <c r="EQ965">
        <v>1</v>
      </c>
      <c r="ER965">
        <v>1</v>
      </c>
      <c r="EZ965">
        <v>1</v>
      </c>
      <c r="FA965">
        <v>-97</v>
      </c>
      <c r="FD965">
        <v>-97</v>
      </c>
      <c r="FG965">
        <v>0</v>
      </c>
      <c r="FH965" t="s">
        <v>3179</v>
      </c>
      <c r="FI965">
        <v>1</v>
      </c>
      <c r="FJ965" t="s">
        <v>204</v>
      </c>
      <c r="FK965">
        <v>8</v>
      </c>
      <c r="FL965">
        <v>12</v>
      </c>
      <c r="FM965">
        <v>12</v>
      </c>
      <c r="FN965">
        <v>8</v>
      </c>
      <c r="FO965" t="s">
        <v>2206</v>
      </c>
      <c r="FP965">
        <v>3.5</v>
      </c>
      <c r="FQ965" t="s">
        <v>3180</v>
      </c>
      <c r="FR965" t="s">
        <v>3181</v>
      </c>
      <c r="FS965">
        <v>1</v>
      </c>
      <c r="FT965">
        <v>1</v>
      </c>
      <c r="FU965" t="s">
        <v>2221</v>
      </c>
      <c r="FV965" t="s">
        <v>3182</v>
      </c>
      <c r="FW965">
        <v>0</v>
      </c>
      <c r="FX965">
        <v>1</v>
      </c>
      <c r="FY965">
        <v>0</v>
      </c>
      <c r="FZ965">
        <v>0</v>
      </c>
      <c r="GA965">
        <v>39021</v>
      </c>
      <c r="GB965">
        <v>133</v>
      </c>
      <c r="GC965">
        <v>293.3909774</v>
      </c>
      <c r="GD965" t="s">
        <v>2401</v>
      </c>
      <c r="GE965">
        <v>1</v>
      </c>
      <c r="HG965" t="s">
        <v>202</v>
      </c>
      <c r="HJ965">
        <v>0</v>
      </c>
    </row>
    <row r="966" spans="1:218" x14ac:dyDescent="0.3">
      <c r="A966">
        <v>820</v>
      </c>
      <c r="B966" t="s">
        <v>3202</v>
      </c>
      <c r="C966" t="s">
        <v>3837</v>
      </c>
      <c r="D966" t="s">
        <v>194</v>
      </c>
      <c r="E966">
        <v>1</v>
      </c>
      <c r="F966" t="s">
        <v>202</v>
      </c>
      <c r="H966">
        <v>1</v>
      </c>
      <c r="M966">
        <v>1</v>
      </c>
      <c r="N966">
        <v>1</v>
      </c>
      <c r="U966">
        <v>1</v>
      </c>
      <c r="W966">
        <v>1</v>
      </c>
      <c r="X966" t="s">
        <v>3174</v>
      </c>
      <c r="Y966">
        <v>1</v>
      </c>
      <c r="Z966">
        <v>1</v>
      </c>
      <c r="AA966">
        <v>2</v>
      </c>
      <c r="AD966" t="s">
        <v>202</v>
      </c>
      <c r="AE966">
        <v>1</v>
      </c>
      <c r="AF966">
        <v>1</v>
      </c>
      <c r="AG966">
        <v>1</v>
      </c>
      <c r="AH966">
        <v>1</v>
      </c>
      <c r="AI966">
        <v>1</v>
      </c>
      <c r="AJ966">
        <v>1</v>
      </c>
      <c r="AK966" t="s">
        <v>4438</v>
      </c>
      <c r="AL966">
        <v>1</v>
      </c>
      <c r="AM966">
        <v>1</v>
      </c>
      <c r="AN966">
        <v>1</v>
      </c>
      <c r="AO966">
        <v>2</v>
      </c>
      <c r="AP966">
        <v>1</v>
      </c>
      <c r="AQ966">
        <v>1</v>
      </c>
      <c r="AR966" t="s">
        <v>4439</v>
      </c>
      <c r="AS966">
        <v>2</v>
      </c>
      <c r="AT966">
        <v>1</v>
      </c>
      <c r="AU966">
        <v>3</v>
      </c>
      <c r="AV966">
        <v>2</v>
      </c>
      <c r="AW966">
        <v>7</v>
      </c>
      <c r="AX966">
        <v>1</v>
      </c>
      <c r="AY966">
        <v>3</v>
      </c>
      <c r="BE966">
        <v>1</v>
      </c>
      <c r="BF966">
        <v>1</v>
      </c>
      <c r="BG966">
        <v>1</v>
      </c>
      <c r="BH966">
        <v>1</v>
      </c>
      <c r="BI966">
        <v>1</v>
      </c>
      <c r="BJ966">
        <v>0</v>
      </c>
      <c r="BM966">
        <v>1</v>
      </c>
      <c r="BN966">
        <v>1</v>
      </c>
      <c r="BO966">
        <v>4</v>
      </c>
      <c r="BP966">
        <v>1</v>
      </c>
      <c r="BQ966">
        <v>12</v>
      </c>
      <c r="BR966">
        <v>1</v>
      </c>
      <c r="BS966">
        <v>1</v>
      </c>
      <c r="BT966">
        <v>2</v>
      </c>
      <c r="BV966">
        <v>0</v>
      </c>
      <c r="BX966">
        <v>0</v>
      </c>
      <c r="BZ966">
        <v>0</v>
      </c>
      <c r="CB966">
        <v>0</v>
      </c>
      <c r="CD966">
        <v>2</v>
      </c>
      <c r="CJ966">
        <v>1</v>
      </c>
      <c r="CK966">
        <v>2</v>
      </c>
      <c r="CL966">
        <v>5</v>
      </c>
      <c r="CM966">
        <v>1</v>
      </c>
      <c r="CR966">
        <v>2</v>
      </c>
      <c r="CS966">
        <v>8</v>
      </c>
      <c r="CT966">
        <v>1</v>
      </c>
      <c r="CU966">
        <v>2</v>
      </c>
      <c r="CV966" t="s">
        <v>2764</v>
      </c>
      <c r="CW966">
        <v>807</v>
      </c>
      <c r="CX966">
        <v>13.45</v>
      </c>
      <c r="CY966">
        <v>2</v>
      </c>
      <c r="CZ966">
        <v>1</v>
      </c>
      <c r="DA966" t="s">
        <v>534</v>
      </c>
      <c r="DC966">
        <v>1</v>
      </c>
      <c r="DD966">
        <v>1</v>
      </c>
      <c r="DE966">
        <v>15</v>
      </c>
      <c r="DN966" t="s">
        <v>4423</v>
      </c>
      <c r="DO966" t="s">
        <v>4423</v>
      </c>
      <c r="DP966" t="s">
        <v>3178</v>
      </c>
      <c r="DQ966" t="s">
        <v>202</v>
      </c>
      <c r="DR966" t="s">
        <v>202</v>
      </c>
      <c r="DT966">
        <v>1</v>
      </c>
      <c r="DV966">
        <v>1</v>
      </c>
      <c r="DW966">
        <v>0</v>
      </c>
      <c r="DX966">
        <v>2</v>
      </c>
      <c r="DY966">
        <v>1</v>
      </c>
      <c r="DZ966">
        <v>1</v>
      </c>
      <c r="EA966">
        <v>20</v>
      </c>
      <c r="EB966">
        <f>IF(EA966&gt;=30,1,IF(EA966&gt;=20,2,IF(EA966&gt;=15,3,IF(EA966&gt;=10,4,IF(EA966&gt;=5,5,IF(EA966&gt;0,6,0))))))</f>
        <v>2</v>
      </c>
      <c r="EC966">
        <v>2</v>
      </c>
      <c r="EE966">
        <v>10</v>
      </c>
      <c r="EL966">
        <v>1</v>
      </c>
      <c r="EM966">
        <v>2</v>
      </c>
      <c r="EN966">
        <v>1</v>
      </c>
      <c r="EO966">
        <v>1</v>
      </c>
      <c r="EP966">
        <v>1</v>
      </c>
      <c r="EQ966">
        <v>1</v>
      </c>
      <c r="ER966">
        <v>1</v>
      </c>
      <c r="EZ966">
        <v>1</v>
      </c>
      <c r="FA966">
        <v>1</v>
      </c>
      <c r="FD966">
        <v>-97</v>
      </c>
      <c r="FG966">
        <v>0</v>
      </c>
      <c r="FH966" t="s">
        <v>3179</v>
      </c>
      <c r="FI966">
        <v>1</v>
      </c>
      <c r="FJ966" t="s">
        <v>204</v>
      </c>
      <c r="FK966">
        <v>10</v>
      </c>
      <c r="FL966">
        <v>12</v>
      </c>
      <c r="FM966">
        <v>12</v>
      </c>
      <c r="FN966">
        <v>20</v>
      </c>
      <c r="FO966" t="s">
        <v>2206</v>
      </c>
      <c r="FP966">
        <v>1.5</v>
      </c>
      <c r="FQ966" t="s">
        <v>3180</v>
      </c>
      <c r="FR966" t="s">
        <v>3196</v>
      </c>
      <c r="FS966">
        <v>1</v>
      </c>
      <c r="FT966">
        <v>1</v>
      </c>
      <c r="FU966" t="s">
        <v>2221</v>
      </c>
      <c r="FV966" t="s">
        <v>3182</v>
      </c>
      <c r="FW966">
        <v>0</v>
      </c>
      <c r="FX966">
        <v>1</v>
      </c>
      <c r="FY966">
        <v>0</v>
      </c>
      <c r="FZ966">
        <v>0</v>
      </c>
      <c r="GA966">
        <v>20830</v>
      </c>
      <c r="GB966">
        <v>83</v>
      </c>
      <c r="GC966">
        <v>250.9638554</v>
      </c>
      <c r="GD966" t="s">
        <v>2401</v>
      </c>
      <c r="GE966">
        <v>1</v>
      </c>
      <c r="HG966" t="s">
        <v>202</v>
      </c>
      <c r="HJ966">
        <v>0</v>
      </c>
    </row>
    <row r="967" spans="1:218" x14ac:dyDescent="0.3">
      <c r="A967">
        <v>1102</v>
      </c>
      <c r="B967" t="s">
        <v>3202</v>
      </c>
      <c r="C967" t="s">
        <v>6224</v>
      </c>
      <c r="D967" t="s">
        <v>194</v>
      </c>
      <c r="E967">
        <v>1</v>
      </c>
      <c r="F967" t="s">
        <v>202</v>
      </c>
      <c r="H967">
        <v>1</v>
      </c>
      <c r="M967">
        <v>1</v>
      </c>
      <c r="N967">
        <v>1</v>
      </c>
      <c r="U967">
        <v>1</v>
      </c>
      <c r="W967">
        <v>2</v>
      </c>
      <c r="X967" t="s">
        <v>3174</v>
      </c>
      <c r="Y967">
        <v>1</v>
      </c>
      <c r="Z967">
        <v>1</v>
      </c>
      <c r="AA967">
        <v>8</v>
      </c>
      <c r="AD967" t="s">
        <v>202</v>
      </c>
      <c r="AE967">
        <v>1</v>
      </c>
      <c r="AF967">
        <v>1</v>
      </c>
      <c r="AG967">
        <v>1</v>
      </c>
      <c r="AH967">
        <v>2</v>
      </c>
      <c r="AI967">
        <v>2</v>
      </c>
      <c r="AJ967">
        <v>1</v>
      </c>
      <c r="AK967" t="s">
        <v>6225</v>
      </c>
      <c r="AL967">
        <v>1</v>
      </c>
      <c r="AM967">
        <v>2</v>
      </c>
      <c r="AN967">
        <v>2</v>
      </c>
      <c r="AO967">
        <v>2</v>
      </c>
      <c r="AP967">
        <v>2</v>
      </c>
      <c r="AQ967">
        <v>1</v>
      </c>
      <c r="AR967" t="s">
        <v>6226</v>
      </c>
      <c r="AS967">
        <v>1</v>
      </c>
      <c r="AT967">
        <v>1</v>
      </c>
      <c r="AU967">
        <v>1</v>
      </c>
      <c r="AV967">
        <v>2</v>
      </c>
      <c r="AW967">
        <v>1</v>
      </c>
      <c r="AX967">
        <v>1</v>
      </c>
      <c r="AY967">
        <v>4</v>
      </c>
      <c r="AZ967">
        <v>2</v>
      </c>
      <c r="BA967">
        <v>6</v>
      </c>
      <c r="BB967">
        <v>3</v>
      </c>
      <c r="BC967">
        <v>1</v>
      </c>
      <c r="BD967">
        <v>5</v>
      </c>
      <c r="BE967">
        <v>1</v>
      </c>
      <c r="BF967">
        <v>1</v>
      </c>
      <c r="BG967">
        <v>1</v>
      </c>
      <c r="BH967">
        <v>1</v>
      </c>
      <c r="BI967">
        <v>1</v>
      </c>
      <c r="BJ967">
        <v>0</v>
      </c>
      <c r="BM967">
        <v>1</v>
      </c>
      <c r="BN967">
        <v>1</v>
      </c>
      <c r="BO967">
        <v>3</v>
      </c>
      <c r="BP967">
        <v>1</v>
      </c>
      <c r="BQ967">
        <v>5</v>
      </c>
      <c r="BR967">
        <v>1</v>
      </c>
      <c r="BS967">
        <v>1</v>
      </c>
      <c r="BT967">
        <v>1</v>
      </c>
      <c r="BU967">
        <v>1</v>
      </c>
      <c r="BV967">
        <v>0</v>
      </c>
      <c r="BW967">
        <v>1</v>
      </c>
      <c r="BX967">
        <v>0</v>
      </c>
      <c r="BY967">
        <v>1</v>
      </c>
      <c r="BZ967">
        <v>0</v>
      </c>
      <c r="CA967">
        <v>1</v>
      </c>
      <c r="CB967">
        <v>0</v>
      </c>
      <c r="CC967">
        <v>1</v>
      </c>
      <c r="CD967">
        <v>0</v>
      </c>
      <c r="CE967">
        <v>1</v>
      </c>
      <c r="CF967">
        <v>0</v>
      </c>
      <c r="CG967">
        <v>1</v>
      </c>
      <c r="CH967">
        <v>1</v>
      </c>
      <c r="CI967">
        <v>1</v>
      </c>
      <c r="CJ967">
        <v>1</v>
      </c>
      <c r="CK967">
        <v>1</v>
      </c>
      <c r="CL967">
        <v>6</v>
      </c>
      <c r="CM967">
        <v>-98</v>
      </c>
      <c r="CR967">
        <v>-98</v>
      </c>
      <c r="CS967">
        <v>-98</v>
      </c>
      <c r="CT967">
        <v>-98</v>
      </c>
      <c r="CU967">
        <v>2</v>
      </c>
      <c r="CV967" t="s">
        <v>566</v>
      </c>
      <c r="CW967">
        <v>577</v>
      </c>
      <c r="CX967">
        <v>9.6199999999999992</v>
      </c>
      <c r="CY967">
        <v>2</v>
      </c>
      <c r="CZ967">
        <v>1</v>
      </c>
      <c r="DA967" t="s">
        <v>548</v>
      </c>
      <c r="DC967">
        <v>1</v>
      </c>
      <c r="DD967">
        <v>1</v>
      </c>
      <c r="DE967">
        <v>15</v>
      </c>
      <c r="DN967" t="s">
        <v>4823</v>
      </c>
      <c r="DO967" t="s">
        <v>4823</v>
      </c>
      <c r="DP967" t="s">
        <v>3178</v>
      </c>
      <c r="DQ967" t="s">
        <v>202</v>
      </c>
      <c r="DR967" t="s">
        <v>202</v>
      </c>
      <c r="DT967">
        <v>1</v>
      </c>
      <c r="DV967">
        <v>1</v>
      </c>
      <c r="DW967">
        <v>0</v>
      </c>
      <c r="DX967">
        <v>8</v>
      </c>
      <c r="DY967">
        <v>2</v>
      </c>
      <c r="DZ967">
        <v>-97</v>
      </c>
      <c r="EB967">
        <v>-97</v>
      </c>
      <c r="EC967">
        <v>2</v>
      </c>
      <c r="EE967">
        <v>2</v>
      </c>
      <c r="EF967">
        <v>2</v>
      </c>
      <c r="EH967">
        <v>2</v>
      </c>
      <c r="EI967">
        <v>1</v>
      </c>
      <c r="EL967">
        <v>1</v>
      </c>
      <c r="EM967">
        <v>-97</v>
      </c>
      <c r="EN967">
        <v>2</v>
      </c>
      <c r="EO967">
        <v>2</v>
      </c>
      <c r="EP967">
        <v>2</v>
      </c>
      <c r="EZ967">
        <v>1</v>
      </c>
      <c r="FA967">
        <v>2</v>
      </c>
      <c r="FB967">
        <v>-97</v>
      </c>
      <c r="FE967">
        <v>2</v>
      </c>
      <c r="FG967">
        <v>0</v>
      </c>
      <c r="FH967" t="s">
        <v>3179</v>
      </c>
      <c r="FI967">
        <v>1</v>
      </c>
      <c r="FJ967" t="s">
        <v>204</v>
      </c>
      <c r="FK967">
        <v>2</v>
      </c>
      <c r="FL967">
        <v>12</v>
      </c>
      <c r="FM967">
        <v>12</v>
      </c>
      <c r="FN967">
        <v>20</v>
      </c>
      <c r="FO967" t="s">
        <v>2206</v>
      </c>
      <c r="FQ967" t="s">
        <v>3287</v>
      </c>
      <c r="FR967" t="s">
        <v>3189</v>
      </c>
      <c r="FS967">
        <v>0</v>
      </c>
      <c r="FT967">
        <v>0</v>
      </c>
      <c r="FU967" t="s">
        <v>2207</v>
      </c>
      <c r="FV967" t="s">
        <v>2207</v>
      </c>
      <c r="FW967">
        <v>1</v>
      </c>
      <c r="FX967">
        <v>0</v>
      </c>
      <c r="FY967">
        <v>0</v>
      </c>
      <c r="FZ967">
        <v>1</v>
      </c>
      <c r="GA967">
        <v>20830</v>
      </c>
      <c r="GB967">
        <v>83</v>
      </c>
      <c r="GC967">
        <v>250.9638554</v>
      </c>
      <c r="GD967" t="s">
        <v>2407</v>
      </c>
      <c r="GE967">
        <v>1</v>
      </c>
      <c r="HG967" t="s">
        <v>202</v>
      </c>
      <c r="HI967">
        <v>0</v>
      </c>
      <c r="HJ967">
        <v>1</v>
      </c>
    </row>
    <row r="968" spans="1:218" x14ac:dyDescent="0.3">
      <c r="A968">
        <v>1113</v>
      </c>
      <c r="B968" t="s">
        <v>3202</v>
      </c>
      <c r="C968" t="s">
        <v>6227</v>
      </c>
      <c r="D968" t="s">
        <v>194</v>
      </c>
      <c r="E968">
        <v>1</v>
      </c>
      <c r="F968" t="s">
        <v>202</v>
      </c>
      <c r="H968">
        <v>1</v>
      </c>
      <c r="M968">
        <v>1</v>
      </c>
      <c r="N968">
        <v>1</v>
      </c>
      <c r="U968">
        <v>1</v>
      </c>
      <c r="W968">
        <v>1</v>
      </c>
      <c r="X968" t="s">
        <v>3174</v>
      </c>
      <c r="Y968">
        <v>1</v>
      </c>
      <c r="Z968">
        <v>1</v>
      </c>
      <c r="AA968">
        <v>6</v>
      </c>
      <c r="AD968" t="s">
        <v>202</v>
      </c>
      <c r="AE968">
        <v>1</v>
      </c>
      <c r="AF968">
        <v>2</v>
      </c>
      <c r="AG968">
        <v>1</v>
      </c>
      <c r="AH968">
        <v>2</v>
      </c>
      <c r="AI968">
        <v>2</v>
      </c>
      <c r="AJ968">
        <v>2</v>
      </c>
      <c r="AK968" t="s">
        <v>6228</v>
      </c>
      <c r="AL968">
        <v>1</v>
      </c>
      <c r="AM968">
        <v>2</v>
      </c>
      <c r="AN968">
        <v>2</v>
      </c>
      <c r="AO968">
        <v>2</v>
      </c>
      <c r="AP968">
        <v>2</v>
      </c>
      <c r="AQ968">
        <v>1</v>
      </c>
      <c r="AR968" t="s">
        <v>6229</v>
      </c>
      <c r="AS968">
        <v>2</v>
      </c>
      <c r="AT968">
        <v>2</v>
      </c>
      <c r="AU968">
        <v>1</v>
      </c>
      <c r="AV968">
        <v>2</v>
      </c>
      <c r="AW968">
        <v>6</v>
      </c>
      <c r="AX968">
        <v>2</v>
      </c>
      <c r="AY968">
        <v>1</v>
      </c>
      <c r="BE968">
        <v>1</v>
      </c>
      <c r="BF968">
        <v>1</v>
      </c>
      <c r="BG968">
        <v>1</v>
      </c>
      <c r="BH968">
        <v>1</v>
      </c>
      <c r="BI968">
        <v>1</v>
      </c>
      <c r="BJ968">
        <v>0</v>
      </c>
      <c r="BM968">
        <v>1</v>
      </c>
      <c r="BN968">
        <v>1</v>
      </c>
      <c r="BO968">
        <v>3</v>
      </c>
      <c r="BP968">
        <v>1</v>
      </c>
      <c r="BQ968">
        <v>23</v>
      </c>
      <c r="BR968">
        <v>3</v>
      </c>
      <c r="BS968">
        <v>1</v>
      </c>
      <c r="BT968">
        <v>4</v>
      </c>
      <c r="BU968">
        <v>4</v>
      </c>
      <c r="BV968">
        <v>1</v>
      </c>
      <c r="BW968">
        <v>4</v>
      </c>
      <c r="BX968">
        <v>0</v>
      </c>
      <c r="BY968">
        <v>4</v>
      </c>
      <c r="BZ968">
        <v>0</v>
      </c>
      <c r="CA968">
        <v>4</v>
      </c>
      <c r="CB968">
        <v>1</v>
      </c>
      <c r="CC968">
        <v>4</v>
      </c>
      <c r="CD968">
        <v>0</v>
      </c>
      <c r="CE968">
        <v>4</v>
      </c>
      <c r="CF968">
        <v>0</v>
      </c>
      <c r="CG968">
        <v>4</v>
      </c>
      <c r="CH968">
        <v>2</v>
      </c>
      <c r="CI968">
        <v>4</v>
      </c>
      <c r="CJ968">
        <v>1</v>
      </c>
      <c r="CK968">
        <v>2</v>
      </c>
      <c r="CL968">
        <v>6</v>
      </c>
      <c r="CM968">
        <v>1</v>
      </c>
      <c r="CR968">
        <v>2</v>
      </c>
      <c r="CS968">
        <v>-98</v>
      </c>
      <c r="CT968">
        <v>1</v>
      </c>
      <c r="CU968">
        <v>1</v>
      </c>
      <c r="CV968" t="s">
        <v>1035</v>
      </c>
      <c r="CW968">
        <v>722</v>
      </c>
      <c r="CX968">
        <v>12.03</v>
      </c>
      <c r="CY968">
        <v>2</v>
      </c>
      <c r="CZ968">
        <v>1</v>
      </c>
      <c r="DA968" t="s">
        <v>450</v>
      </c>
      <c r="DC968">
        <v>1</v>
      </c>
      <c r="DD968">
        <v>1</v>
      </c>
      <c r="DE968">
        <v>15</v>
      </c>
      <c r="DN968" t="s">
        <v>4823</v>
      </c>
      <c r="DO968" t="s">
        <v>4823</v>
      </c>
      <c r="DP968" t="s">
        <v>3178</v>
      </c>
      <c r="DQ968" t="s">
        <v>202</v>
      </c>
      <c r="DR968" t="s">
        <v>202</v>
      </c>
      <c r="DT968">
        <v>1</v>
      </c>
      <c r="DV968">
        <v>1</v>
      </c>
      <c r="DW968">
        <v>0</v>
      </c>
      <c r="DX968">
        <v>6</v>
      </c>
      <c r="DY968">
        <v>2</v>
      </c>
      <c r="DZ968">
        <v>1</v>
      </c>
      <c r="EA968">
        <v>10</v>
      </c>
      <c r="EB968">
        <f>IF(EA968&gt;=30,1,IF(EA968&gt;=20,2,IF(EA968&gt;=15,3,IF(EA968&gt;=10,4,IF(EA968&gt;=5,5,IF(EA968&gt;0,6,0))))))</f>
        <v>4</v>
      </c>
      <c r="EC968">
        <v>2</v>
      </c>
      <c r="EE968">
        <v>10</v>
      </c>
      <c r="EF968">
        <v>2</v>
      </c>
      <c r="EH968">
        <v>5</v>
      </c>
      <c r="EI968">
        <v>1</v>
      </c>
      <c r="EL968">
        <v>2</v>
      </c>
      <c r="EM968">
        <v>-97</v>
      </c>
      <c r="EN968">
        <v>2</v>
      </c>
      <c r="EO968">
        <v>2</v>
      </c>
      <c r="EP968">
        <v>2</v>
      </c>
      <c r="EZ968">
        <v>1</v>
      </c>
      <c r="FA968">
        <v>1</v>
      </c>
      <c r="FD968">
        <v>1</v>
      </c>
      <c r="FG968">
        <v>0</v>
      </c>
      <c r="FH968" t="s">
        <v>3179</v>
      </c>
      <c r="FI968">
        <v>1</v>
      </c>
      <c r="FJ968" t="s">
        <v>204</v>
      </c>
      <c r="FK968">
        <v>10</v>
      </c>
      <c r="FL968">
        <v>12</v>
      </c>
      <c r="FM968">
        <v>12</v>
      </c>
      <c r="FN968">
        <v>10</v>
      </c>
      <c r="FO968" t="s">
        <v>2212</v>
      </c>
      <c r="FQ968" t="s">
        <v>3287</v>
      </c>
      <c r="FR968" t="s">
        <v>3189</v>
      </c>
      <c r="FS968">
        <v>0</v>
      </c>
      <c r="FT968">
        <v>0</v>
      </c>
      <c r="FU968" t="s">
        <v>2207</v>
      </c>
      <c r="FV968" t="s">
        <v>2207</v>
      </c>
      <c r="FW968">
        <v>0</v>
      </c>
      <c r="FX968">
        <v>1</v>
      </c>
      <c r="FY968">
        <v>0</v>
      </c>
      <c r="FZ968">
        <v>0</v>
      </c>
      <c r="GA968">
        <v>20830</v>
      </c>
      <c r="GB968">
        <v>83</v>
      </c>
      <c r="GC968">
        <v>250.9638554</v>
      </c>
      <c r="GD968" t="s">
        <v>2407</v>
      </c>
      <c r="GE968">
        <v>1</v>
      </c>
      <c r="HG968" t="s">
        <v>202</v>
      </c>
      <c r="HJ968">
        <v>0</v>
      </c>
    </row>
    <row r="969" spans="1:218" x14ac:dyDescent="0.3">
      <c r="A969">
        <v>847</v>
      </c>
      <c r="B969" t="s">
        <v>3264</v>
      </c>
      <c r="C969" t="s">
        <v>4469</v>
      </c>
      <c r="D969" t="s">
        <v>194</v>
      </c>
      <c r="E969">
        <v>1</v>
      </c>
      <c r="F969" t="s">
        <v>202</v>
      </c>
      <c r="H969">
        <v>1</v>
      </c>
      <c r="M969">
        <v>1</v>
      </c>
      <c r="N969">
        <v>1</v>
      </c>
      <c r="U969">
        <v>1</v>
      </c>
      <c r="W969">
        <v>1</v>
      </c>
      <c r="X969" t="s">
        <v>3174</v>
      </c>
      <c r="Y969">
        <v>1</v>
      </c>
      <c r="Z969">
        <v>1</v>
      </c>
      <c r="AA969">
        <v>2</v>
      </c>
      <c r="AD969" t="s">
        <v>202</v>
      </c>
      <c r="AE969">
        <v>1</v>
      </c>
      <c r="AF969">
        <v>1</v>
      </c>
      <c r="AG969">
        <v>1</v>
      </c>
      <c r="AH969">
        <v>2</v>
      </c>
      <c r="AI969">
        <v>2</v>
      </c>
      <c r="AJ969">
        <v>2</v>
      </c>
      <c r="AK969" t="s">
        <v>4470</v>
      </c>
      <c r="AL969">
        <v>1</v>
      </c>
      <c r="AM969">
        <v>2</v>
      </c>
      <c r="AN969">
        <v>1</v>
      </c>
      <c r="AO969">
        <v>2</v>
      </c>
      <c r="AP969">
        <v>2</v>
      </c>
      <c r="AQ969">
        <v>1</v>
      </c>
      <c r="AR969" t="s">
        <v>4471</v>
      </c>
      <c r="AS969">
        <v>2</v>
      </c>
      <c r="AT969">
        <v>1</v>
      </c>
      <c r="AU969">
        <v>2</v>
      </c>
      <c r="AV969">
        <v>2</v>
      </c>
      <c r="AW969">
        <v>7</v>
      </c>
      <c r="AX969">
        <v>4</v>
      </c>
      <c r="AY969">
        <v>3</v>
      </c>
      <c r="BE969">
        <v>1</v>
      </c>
      <c r="BF969">
        <v>1</v>
      </c>
      <c r="BG969">
        <v>1</v>
      </c>
      <c r="BH969">
        <v>1</v>
      </c>
      <c r="BI969">
        <v>1</v>
      </c>
      <c r="BJ969">
        <v>0</v>
      </c>
      <c r="BM969">
        <v>1</v>
      </c>
      <c r="BN969">
        <v>1</v>
      </c>
      <c r="BO969">
        <v>4</v>
      </c>
      <c r="BP969">
        <v>1</v>
      </c>
      <c r="BQ969">
        <v>5</v>
      </c>
      <c r="BR969">
        <v>1</v>
      </c>
      <c r="BS969">
        <v>1</v>
      </c>
      <c r="BT969">
        <v>4</v>
      </c>
      <c r="BV969">
        <v>2</v>
      </c>
      <c r="BX969">
        <v>1</v>
      </c>
      <c r="BZ969">
        <v>0</v>
      </c>
      <c r="CB969">
        <v>2</v>
      </c>
      <c r="CJ969">
        <v>1</v>
      </c>
      <c r="CK969">
        <v>2</v>
      </c>
      <c r="CL969">
        <v>6</v>
      </c>
      <c r="CM969">
        <v>1</v>
      </c>
      <c r="CR969">
        <v>2</v>
      </c>
      <c r="CS969">
        <v>10</v>
      </c>
      <c r="CT969">
        <v>1</v>
      </c>
      <c r="CU969">
        <v>1</v>
      </c>
      <c r="CV969" t="s">
        <v>4472</v>
      </c>
      <c r="CW969">
        <v>655</v>
      </c>
      <c r="CX969">
        <v>10.92</v>
      </c>
      <c r="CY969">
        <v>2</v>
      </c>
      <c r="CZ969">
        <v>1</v>
      </c>
      <c r="DA969" t="s">
        <v>548</v>
      </c>
      <c r="DC969">
        <v>1</v>
      </c>
      <c r="DD969">
        <v>1</v>
      </c>
      <c r="DE969">
        <v>16</v>
      </c>
      <c r="DN969" t="s">
        <v>4423</v>
      </c>
      <c r="DO969" t="s">
        <v>4423</v>
      </c>
      <c r="DP969" t="s">
        <v>3178</v>
      </c>
      <c r="DQ969" t="s">
        <v>202</v>
      </c>
      <c r="DR969" t="s">
        <v>202</v>
      </c>
      <c r="DT969">
        <v>1</v>
      </c>
      <c r="DV969">
        <v>1</v>
      </c>
      <c r="DW969">
        <v>0</v>
      </c>
      <c r="DX969">
        <v>2</v>
      </c>
      <c r="DY969">
        <v>1</v>
      </c>
      <c r="DZ969">
        <v>-97</v>
      </c>
      <c r="EB969">
        <v>-97</v>
      </c>
      <c r="EC969">
        <v>1</v>
      </c>
      <c r="ED969">
        <v>2</v>
      </c>
      <c r="EL969">
        <v>3</v>
      </c>
      <c r="EM969">
        <v>4</v>
      </c>
      <c r="EN969">
        <v>1</v>
      </c>
      <c r="EO969">
        <v>3</v>
      </c>
      <c r="EP969">
        <v>1</v>
      </c>
      <c r="EQ969">
        <v>1</v>
      </c>
      <c r="ER969">
        <v>1</v>
      </c>
      <c r="EZ969">
        <v>1</v>
      </c>
      <c r="FA969">
        <v>1</v>
      </c>
      <c r="FD969">
        <v>-97</v>
      </c>
      <c r="FG969">
        <v>0</v>
      </c>
      <c r="FH969" t="s">
        <v>3179</v>
      </c>
      <c r="FI969">
        <v>1</v>
      </c>
      <c r="FJ969" t="s">
        <v>204</v>
      </c>
      <c r="FK969">
        <v>0.1666667</v>
      </c>
      <c r="FL969">
        <v>2</v>
      </c>
      <c r="FM969">
        <v>2</v>
      </c>
      <c r="FN969">
        <v>20</v>
      </c>
      <c r="FO969" t="s">
        <v>2220</v>
      </c>
      <c r="FP969">
        <v>7.5</v>
      </c>
      <c r="FQ969" t="s">
        <v>3180</v>
      </c>
      <c r="FR969" t="s">
        <v>3181</v>
      </c>
      <c r="FS969">
        <v>1</v>
      </c>
      <c r="FT969">
        <v>1</v>
      </c>
      <c r="FU969" t="s">
        <v>2221</v>
      </c>
      <c r="FV969" t="s">
        <v>3182</v>
      </c>
      <c r="FW969">
        <v>0</v>
      </c>
      <c r="FX969">
        <v>1</v>
      </c>
      <c r="FY969">
        <v>0</v>
      </c>
      <c r="FZ969">
        <v>0</v>
      </c>
      <c r="GA969">
        <v>14027</v>
      </c>
      <c r="GB969">
        <v>56</v>
      </c>
      <c r="GC969">
        <v>250.48214290000001</v>
      </c>
      <c r="GD969" t="s">
        <v>2401</v>
      </c>
      <c r="GE969">
        <v>1</v>
      </c>
      <c r="HG969" t="s">
        <v>202</v>
      </c>
      <c r="HJ969">
        <v>0</v>
      </c>
    </row>
    <row r="970" spans="1:218" x14ac:dyDescent="0.3">
      <c r="A970">
        <v>862</v>
      </c>
      <c r="B970" t="s">
        <v>3183</v>
      </c>
      <c r="C970" t="s">
        <v>4490</v>
      </c>
      <c r="D970" t="s">
        <v>212</v>
      </c>
      <c r="E970">
        <v>1</v>
      </c>
      <c r="F970" t="s">
        <v>202</v>
      </c>
      <c r="H970">
        <v>1</v>
      </c>
      <c r="M970">
        <v>1</v>
      </c>
      <c r="N970">
        <v>1</v>
      </c>
      <c r="U970">
        <v>1</v>
      </c>
      <c r="W970">
        <v>1</v>
      </c>
      <c r="X970" t="s">
        <v>3174</v>
      </c>
      <c r="Y970">
        <v>1</v>
      </c>
      <c r="Z970">
        <v>1</v>
      </c>
      <c r="AA970">
        <v>2</v>
      </c>
      <c r="AD970" t="s">
        <v>202</v>
      </c>
      <c r="AE970">
        <v>1</v>
      </c>
      <c r="AF970">
        <v>1</v>
      </c>
      <c r="AG970">
        <v>1</v>
      </c>
      <c r="AH970">
        <v>1</v>
      </c>
      <c r="AI970">
        <v>1</v>
      </c>
      <c r="AJ970">
        <v>2</v>
      </c>
      <c r="AK970" t="s">
        <v>4491</v>
      </c>
      <c r="AL970">
        <v>1</v>
      </c>
      <c r="AM970">
        <v>2</v>
      </c>
      <c r="AN970">
        <v>1</v>
      </c>
      <c r="AO970">
        <v>2</v>
      </c>
      <c r="AP970">
        <v>2</v>
      </c>
      <c r="AQ970">
        <v>1</v>
      </c>
      <c r="AR970" t="s">
        <v>4492</v>
      </c>
      <c r="AS970">
        <v>2</v>
      </c>
      <c r="AT970">
        <v>1</v>
      </c>
      <c r="AU970">
        <v>1</v>
      </c>
      <c r="AV970">
        <v>2</v>
      </c>
      <c r="AW970">
        <v>7</v>
      </c>
      <c r="AX970">
        <v>1</v>
      </c>
      <c r="AY970">
        <v>1</v>
      </c>
      <c r="BE970">
        <v>1</v>
      </c>
      <c r="BF970">
        <v>1</v>
      </c>
      <c r="BG970">
        <v>1</v>
      </c>
      <c r="BH970">
        <v>1</v>
      </c>
      <c r="BI970">
        <v>1</v>
      </c>
      <c r="BJ970">
        <v>0</v>
      </c>
      <c r="BM970">
        <v>1</v>
      </c>
      <c r="BN970">
        <v>1</v>
      </c>
      <c r="BO970">
        <v>3</v>
      </c>
      <c r="BP970">
        <v>1</v>
      </c>
      <c r="BQ970">
        <v>22</v>
      </c>
      <c r="BR970">
        <v>1</v>
      </c>
      <c r="BS970">
        <v>1</v>
      </c>
      <c r="BT970">
        <v>1</v>
      </c>
      <c r="BV970">
        <v>0</v>
      </c>
      <c r="BX970">
        <v>0</v>
      </c>
      <c r="BZ970">
        <v>0</v>
      </c>
      <c r="CB970">
        <v>0</v>
      </c>
      <c r="CD970">
        <v>0</v>
      </c>
      <c r="CF970">
        <v>1</v>
      </c>
      <c r="CJ970">
        <v>1</v>
      </c>
      <c r="CK970">
        <v>2</v>
      </c>
      <c r="CL970">
        <v>6</v>
      </c>
      <c r="CM970">
        <v>1</v>
      </c>
      <c r="CR970">
        <v>2</v>
      </c>
      <c r="CS970">
        <v>-98</v>
      </c>
      <c r="CT970">
        <v>1</v>
      </c>
      <c r="CU970">
        <v>2</v>
      </c>
      <c r="CV970" t="s">
        <v>931</v>
      </c>
      <c r="CW970">
        <v>568</v>
      </c>
      <c r="CX970">
        <v>9.4700000000000006</v>
      </c>
      <c r="CY970">
        <v>2</v>
      </c>
      <c r="CZ970">
        <v>1</v>
      </c>
      <c r="DA970" t="s">
        <v>548</v>
      </c>
      <c r="DC970">
        <v>1</v>
      </c>
      <c r="DD970">
        <v>1</v>
      </c>
      <c r="DE970">
        <v>4</v>
      </c>
      <c r="DN970" t="s">
        <v>4423</v>
      </c>
      <c r="DO970" t="s">
        <v>4423</v>
      </c>
      <c r="DP970" t="s">
        <v>3178</v>
      </c>
      <c r="DQ970" t="s">
        <v>202</v>
      </c>
      <c r="DR970" t="s">
        <v>202</v>
      </c>
      <c r="DT970">
        <v>1</v>
      </c>
      <c r="DV970">
        <v>1</v>
      </c>
      <c r="DW970">
        <v>0</v>
      </c>
      <c r="DX970">
        <v>2</v>
      </c>
      <c r="DY970">
        <v>1</v>
      </c>
      <c r="DZ970">
        <v>1</v>
      </c>
      <c r="EA970">
        <v>11</v>
      </c>
      <c r="EB970">
        <f>IF(EA970&gt;=30,1,IF(EA970&gt;=20,2,IF(EA970&gt;=15,3,IF(EA970&gt;=10,4,IF(EA970&gt;=5,5,IF(EA970&gt;0,6,0))))))</f>
        <v>4</v>
      </c>
      <c r="EC970">
        <v>2</v>
      </c>
      <c r="EE970">
        <v>11</v>
      </c>
      <c r="EL970">
        <v>1</v>
      </c>
      <c r="EM970">
        <v>2</v>
      </c>
      <c r="EN970">
        <v>1</v>
      </c>
      <c r="EO970">
        <v>1</v>
      </c>
      <c r="EP970">
        <v>1</v>
      </c>
      <c r="EQ970">
        <v>1</v>
      </c>
      <c r="ER970">
        <v>1</v>
      </c>
      <c r="EZ970">
        <v>1</v>
      </c>
      <c r="FA970">
        <v>2</v>
      </c>
      <c r="FB970">
        <v>1</v>
      </c>
      <c r="FC970">
        <v>6</v>
      </c>
      <c r="FD970">
        <v>-97</v>
      </c>
      <c r="FG970">
        <v>0</v>
      </c>
      <c r="FH970" t="s">
        <v>3179</v>
      </c>
      <c r="FI970">
        <v>1</v>
      </c>
      <c r="FJ970" t="s">
        <v>204</v>
      </c>
      <c r="FK970">
        <v>11</v>
      </c>
      <c r="FL970">
        <v>12</v>
      </c>
      <c r="FM970">
        <v>12</v>
      </c>
      <c r="FN970">
        <v>11</v>
      </c>
      <c r="FO970" t="s">
        <v>2206</v>
      </c>
      <c r="FP970">
        <v>1.5</v>
      </c>
      <c r="FQ970" t="s">
        <v>3180</v>
      </c>
      <c r="FR970" t="s">
        <v>3196</v>
      </c>
      <c r="FS970">
        <v>1</v>
      </c>
      <c r="FT970">
        <v>1</v>
      </c>
      <c r="FU970" t="s">
        <v>2221</v>
      </c>
      <c r="FV970" t="s">
        <v>3182</v>
      </c>
      <c r="FW970">
        <v>0</v>
      </c>
      <c r="FX970">
        <v>1</v>
      </c>
      <c r="FY970">
        <v>0</v>
      </c>
      <c r="FZ970">
        <v>0</v>
      </c>
      <c r="GA970">
        <v>37408</v>
      </c>
      <c r="GB970">
        <v>127</v>
      </c>
      <c r="GC970">
        <v>294.55118110000001</v>
      </c>
      <c r="GD970" t="s">
        <v>2401</v>
      </c>
      <c r="GE970">
        <v>1</v>
      </c>
      <c r="HG970" t="s">
        <v>202</v>
      </c>
      <c r="HJ970">
        <v>0</v>
      </c>
    </row>
    <row r="971" spans="1:218" x14ac:dyDescent="0.3">
      <c r="A971">
        <v>1136</v>
      </c>
      <c r="B971" t="s">
        <v>3250</v>
      </c>
      <c r="C971" t="s">
        <v>6237</v>
      </c>
      <c r="D971" t="s">
        <v>265</v>
      </c>
      <c r="E971">
        <v>1</v>
      </c>
      <c r="F971" t="s">
        <v>202</v>
      </c>
      <c r="H971">
        <v>1</v>
      </c>
      <c r="M971">
        <v>1</v>
      </c>
      <c r="N971">
        <v>1</v>
      </c>
      <c r="U971">
        <v>1</v>
      </c>
      <c r="W971">
        <v>1</v>
      </c>
      <c r="X971" t="s">
        <v>3174</v>
      </c>
      <c r="Y971">
        <v>1</v>
      </c>
      <c r="Z971">
        <v>1</v>
      </c>
      <c r="AA971">
        <v>2</v>
      </c>
      <c r="AD971" t="s">
        <v>202</v>
      </c>
      <c r="AE971">
        <v>1</v>
      </c>
      <c r="AF971">
        <v>2</v>
      </c>
      <c r="AG971">
        <v>1</v>
      </c>
      <c r="AH971">
        <v>2</v>
      </c>
      <c r="AI971">
        <v>1</v>
      </c>
      <c r="AJ971">
        <v>2</v>
      </c>
      <c r="AK971" t="s">
        <v>6238</v>
      </c>
      <c r="AL971">
        <v>1</v>
      </c>
      <c r="AM971">
        <v>1</v>
      </c>
      <c r="AN971">
        <v>1</v>
      </c>
      <c r="AO971">
        <v>2</v>
      </c>
      <c r="AP971">
        <v>2</v>
      </c>
      <c r="AQ971">
        <v>1</v>
      </c>
      <c r="AR971" t="s">
        <v>6239</v>
      </c>
      <c r="AS971">
        <v>2</v>
      </c>
      <c r="AT971">
        <v>-97</v>
      </c>
      <c r="AU971">
        <v>1</v>
      </c>
      <c r="AV971">
        <v>2</v>
      </c>
      <c r="AW971">
        <v>7</v>
      </c>
      <c r="AX971">
        <v>1</v>
      </c>
      <c r="AY971">
        <v>5</v>
      </c>
      <c r="BE971">
        <v>1</v>
      </c>
      <c r="BF971">
        <v>1</v>
      </c>
      <c r="BG971">
        <v>1</v>
      </c>
      <c r="BH971">
        <v>1</v>
      </c>
      <c r="BI971">
        <v>1</v>
      </c>
      <c r="BJ971">
        <v>0</v>
      </c>
      <c r="BM971">
        <v>1</v>
      </c>
      <c r="BN971">
        <v>1</v>
      </c>
      <c r="BO971">
        <v>3</v>
      </c>
      <c r="BP971">
        <v>1</v>
      </c>
      <c r="BQ971">
        <v>4.5</v>
      </c>
      <c r="BR971">
        <v>2</v>
      </c>
      <c r="BS971">
        <v>1</v>
      </c>
      <c r="BT971">
        <v>4</v>
      </c>
      <c r="BV971">
        <v>1</v>
      </c>
      <c r="BX971">
        <v>2</v>
      </c>
      <c r="BZ971">
        <v>0</v>
      </c>
      <c r="CB971">
        <v>0</v>
      </c>
      <c r="CD971">
        <v>1</v>
      </c>
      <c r="CJ971">
        <v>1</v>
      </c>
      <c r="CK971">
        <v>1</v>
      </c>
      <c r="CL971">
        <v>8</v>
      </c>
      <c r="CM971">
        <v>1</v>
      </c>
      <c r="CR971">
        <v>2</v>
      </c>
      <c r="CS971">
        <v>1</v>
      </c>
      <c r="CT971">
        <v>1</v>
      </c>
      <c r="CU971">
        <v>2</v>
      </c>
      <c r="CV971" t="s">
        <v>6240</v>
      </c>
      <c r="CW971">
        <v>742</v>
      </c>
      <c r="CX971">
        <v>12.37</v>
      </c>
      <c r="CY971">
        <v>2</v>
      </c>
      <c r="CZ971">
        <v>1</v>
      </c>
      <c r="DA971" t="s">
        <v>4794</v>
      </c>
      <c r="DC971">
        <v>1</v>
      </c>
      <c r="DD971">
        <v>1</v>
      </c>
      <c r="DE971">
        <v>27</v>
      </c>
      <c r="DN971" t="s">
        <v>4823</v>
      </c>
      <c r="DO971" t="s">
        <v>4823</v>
      </c>
      <c r="DP971" t="s">
        <v>3178</v>
      </c>
      <c r="DQ971" t="s">
        <v>202</v>
      </c>
      <c r="DR971" t="s">
        <v>202</v>
      </c>
      <c r="DT971">
        <v>1</v>
      </c>
      <c r="DV971">
        <v>1</v>
      </c>
      <c r="DW971">
        <v>0</v>
      </c>
      <c r="DX971">
        <v>2</v>
      </c>
      <c r="DY971">
        <v>2</v>
      </c>
      <c r="DZ971">
        <v>-97</v>
      </c>
      <c r="EB971">
        <v>-97</v>
      </c>
      <c r="EC971">
        <v>2</v>
      </c>
      <c r="EE971">
        <v>2</v>
      </c>
      <c r="EF971">
        <v>2</v>
      </c>
      <c r="EH971">
        <v>2</v>
      </c>
      <c r="EI971">
        <v>3</v>
      </c>
      <c r="EJ971">
        <v>1</v>
      </c>
      <c r="EK971">
        <v>3</v>
      </c>
      <c r="EL971">
        <v>1</v>
      </c>
      <c r="EM971">
        <v>2</v>
      </c>
      <c r="EN971">
        <v>3</v>
      </c>
      <c r="EO971">
        <v>2</v>
      </c>
      <c r="EP971">
        <v>2</v>
      </c>
      <c r="EZ971">
        <v>1</v>
      </c>
      <c r="FA971">
        <v>-97</v>
      </c>
      <c r="FD971">
        <v>7</v>
      </c>
      <c r="FG971">
        <v>1</v>
      </c>
      <c r="FH971" t="s">
        <v>3179</v>
      </c>
      <c r="FI971">
        <v>1</v>
      </c>
      <c r="FJ971" t="s">
        <v>204</v>
      </c>
      <c r="FK971">
        <v>2</v>
      </c>
      <c r="FL971">
        <v>12</v>
      </c>
      <c r="FM971">
        <v>3</v>
      </c>
      <c r="FN971">
        <v>20</v>
      </c>
      <c r="FO971" t="s">
        <v>2206</v>
      </c>
      <c r="FP971">
        <v>1.5</v>
      </c>
      <c r="FQ971" t="s">
        <v>3638</v>
      </c>
      <c r="FR971" t="s">
        <v>3189</v>
      </c>
      <c r="FS971">
        <v>0</v>
      </c>
      <c r="FT971">
        <v>0</v>
      </c>
      <c r="FU971" t="s">
        <v>2207</v>
      </c>
      <c r="FV971" t="s">
        <v>2207</v>
      </c>
      <c r="FW971">
        <v>0</v>
      </c>
      <c r="FX971">
        <v>1</v>
      </c>
      <c r="FY971">
        <v>0</v>
      </c>
      <c r="FZ971">
        <v>0</v>
      </c>
      <c r="GA971">
        <v>6214</v>
      </c>
      <c r="GB971">
        <v>28</v>
      </c>
      <c r="GC971">
        <v>221.92857140000001</v>
      </c>
      <c r="GD971" t="s">
        <v>2407</v>
      </c>
      <c r="GE971">
        <v>0.25</v>
      </c>
      <c r="HG971" t="s">
        <v>202</v>
      </c>
      <c r="HJ971">
        <v>0</v>
      </c>
    </row>
    <row r="972" spans="1:218" x14ac:dyDescent="0.3">
      <c r="A972">
        <v>870</v>
      </c>
      <c r="B972" t="s">
        <v>3279</v>
      </c>
      <c r="C972" t="s">
        <v>4508</v>
      </c>
      <c r="D972" t="s">
        <v>212</v>
      </c>
      <c r="E972">
        <v>1</v>
      </c>
      <c r="F972" t="s">
        <v>202</v>
      </c>
      <c r="H972">
        <v>1</v>
      </c>
      <c r="M972">
        <v>1</v>
      </c>
      <c r="N972">
        <v>1</v>
      </c>
      <c r="U972">
        <v>1</v>
      </c>
      <c r="W972">
        <v>1</v>
      </c>
      <c r="X972" t="s">
        <v>3174</v>
      </c>
      <c r="Y972">
        <v>1</v>
      </c>
      <c r="Z972">
        <v>1</v>
      </c>
      <c r="AA972">
        <v>5</v>
      </c>
      <c r="AD972" t="s">
        <v>202</v>
      </c>
      <c r="AE972">
        <v>1</v>
      </c>
      <c r="AF972">
        <v>1</v>
      </c>
      <c r="AG972">
        <v>1</v>
      </c>
      <c r="AH972">
        <v>2</v>
      </c>
      <c r="AI972">
        <v>2</v>
      </c>
      <c r="AJ972">
        <v>2</v>
      </c>
      <c r="AK972" t="s">
        <v>4509</v>
      </c>
      <c r="AL972">
        <v>1</v>
      </c>
      <c r="AM972">
        <v>2</v>
      </c>
      <c r="AN972">
        <v>2</v>
      </c>
      <c r="AO972">
        <v>2</v>
      </c>
      <c r="AP972">
        <v>2</v>
      </c>
      <c r="AQ972">
        <v>1</v>
      </c>
      <c r="AR972" t="s">
        <v>4510</v>
      </c>
      <c r="AS972">
        <v>1</v>
      </c>
      <c r="AT972">
        <v>1</v>
      </c>
      <c r="AU972">
        <v>2</v>
      </c>
      <c r="AV972">
        <v>2</v>
      </c>
      <c r="AW972">
        <v>7</v>
      </c>
      <c r="AX972">
        <v>1</v>
      </c>
      <c r="AY972">
        <v>4</v>
      </c>
      <c r="BE972">
        <v>1</v>
      </c>
      <c r="BF972">
        <v>1</v>
      </c>
      <c r="BG972">
        <v>1</v>
      </c>
      <c r="BH972">
        <v>1</v>
      </c>
      <c r="BI972">
        <v>1</v>
      </c>
      <c r="BJ972">
        <v>1</v>
      </c>
      <c r="BK972">
        <v>1</v>
      </c>
      <c r="BL972">
        <v>1</v>
      </c>
      <c r="BM972">
        <v>1</v>
      </c>
      <c r="BN972">
        <v>1</v>
      </c>
      <c r="BO972">
        <v>2</v>
      </c>
      <c r="BP972">
        <v>1</v>
      </c>
      <c r="BQ972">
        <v>5</v>
      </c>
      <c r="BR972">
        <v>1</v>
      </c>
      <c r="BS972">
        <v>1</v>
      </c>
      <c r="BT972">
        <v>2</v>
      </c>
      <c r="BU972">
        <v>2</v>
      </c>
      <c r="BV972">
        <v>0</v>
      </c>
      <c r="BW972">
        <v>2</v>
      </c>
      <c r="BX972">
        <v>0</v>
      </c>
      <c r="BY972">
        <v>2</v>
      </c>
      <c r="BZ972">
        <v>0</v>
      </c>
      <c r="CA972">
        <v>2</v>
      </c>
      <c r="CB972">
        <v>0</v>
      </c>
      <c r="CC972">
        <v>2</v>
      </c>
      <c r="CD972">
        <v>0</v>
      </c>
      <c r="CE972">
        <v>2</v>
      </c>
      <c r="CF972">
        <v>1</v>
      </c>
      <c r="CG972">
        <v>2</v>
      </c>
      <c r="CH972">
        <v>1</v>
      </c>
      <c r="CI972">
        <v>2</v>
      </c>
      <c r="CJ972">
        <v>1</v>
      </c>
      <c r="CK972">
        <v>2</v>
      </c>
      <c r="CL972">
        <v>6</v>
      </c>
      <c r="CM972">
        <v>-98</v>
      </c>
      <c r="CR972">
        <v>-98</v>
      </c>
      <c r="CS972">
        <v>4</v>
      </c>
      <c r="CT972">
        <v>1</v>
      </c>
      <c r="CU972">
        <v>1</v>
      </c>
      <c r="CV972" t="s">
        <v>351</v>
      </c>
      <c r="CW972">
        <v>745</v>
      </c>
      <c r="CX972">
        <v>12.42</v>
      </c>
      <c r="CY972">
        <v>2</v>
      </c>
      <c r="CZ972">
        <v>1</v>
      </c>
      <c r="DA972" t="s">
        <v>548</v>
      </c>
      <c r="DC972">
        <v>1</v>
      </c>
      <c r="DD972">
        <v>1</v>
      </c>
      <c r="DE972">
        <v>2</v>
      </c>
      <c r="DN972" t="s">
        <v>4423</v>
      </c>
      <c r="DO972" t="s">
        <v>4423</v>
      </c>
      <c r="DP972" t="s">
        <v>3178</v>
      </c>
      <c r="DQ972" t="s">
        <v>202</v>
      </c>
      <c r="DR972" t="s">
        <v>202</v>
      </c>
      <c r="DT972">
        <v>1</v>
      </c>
      <c r="DV972">
        <v>1</v>
      </c>
      <c r="DW972">
        <v>0</v>
      </c>
      <c r="DX972">
        <v>5</v>
      </c>
      <c r="DY972">
        <v>1</v>
      </c>
      <c r="DZ972">
        <v>-97</v>
      </c>
      <c r="EB972">
        <v>3</v>
      </c>
      <c r="EC972">
        <v>2</v>
      </c>
      <c r="EE972">
        <v>3</v>
      </c>
      <c r="EL972">
        <v>1</v>
      </c>
      <c r="EM972">
        <v>2</v>
      </c>
      <c r="EN972">
        <v>1</v>
      </c>
      <c r="EO972">
        <v>1</v>
      </c>
      <c r="EP972">
        <v>1</v>
      </c>
      <c r="EQ972">
        <v>1</v>
      </c>
      <c r="ER972">
        <v>1</v>
      </c>
      <c r="EZ972">
        <v>1</v>
      </c>
      <c r="FA972">
        <v>1</v>
      </c>
      <c r="FD972">
        <v>-97</v>
      </c>
      <c r="FG972">
        <v>0</v>
      </c>
      <c r="FH972" t="s">
        <v>3179</v>
      </c>
      <c r="FI972">
        <v>1</v>
      </c>
      <c r="FJ972" t="s">
        <v>204</v>
      </c>
      <c r="FK972">
        <v>3</v>
      </c>
      <c r="FL972">
        <v>12</v>
      </c>
      <c r="FM972">
        <v>12</v>
      </c>
      <c r="FN972">
        <v>17.5</v>
      </c>
      <c r="FO972" t="s">
        <v>2206</v>
      </c>
      <c r="FP972">
        <v>1.5</v>
      </c>
      <c r="FQ972" t="s">
        <v>3180</v>
      </c>
      <c r="FR972" t="s">
        <v>3196</v>
      </c>
      <c r="FS972">
        <v>1</v>
      </c>
      <c r="FT972">
        <v>1</v>
      </c>
      <c r="FU972" t="s">
        <v>2221</v>
      </c>
      <c r="FV972" t="s">
        <v>3182</v>
      </c>
      <c r="FW972">
        <v>0</v>
      </c>
      <c r="FX972">
        <v>1</v>
      </c>
      <c r="FY972">
        <v>0</v>
      </c>
      <c r="FZ972">
        <v>0</v>
      </c>
      <c r="GA972">
        <v>59048</v>
      </c>
      <c r="GB972">
        <v>201</v>
      </c>
      <c r="GC972">
        <v>293.7711443</v>
      </c>
      <c r="GD972" t="s">
        <v>2401</v>
      </c>
      <c r="GE972">
        <v>1</v>
      </c>
      <c r="HG972" t="s">
        <v>202</v>
      </c>
      <c r="HJ972">
        <v>0</v>
      </c>
    </row>
    <row r="973" spans="1:218" x14ac:dyDescent="0.3">
      <c r="A973">
        <v>1141</v>
      </c>
      <c r="B973" t="s">
        <v>3339</v>
      </c>
      <c r="C973" t="s">
        <v>6244</v>
      </c>
      <c r="D973" t="s">
        <v>194</v>
      </c>
      <c r="E973">
        <v>1</v>
      </c>
      <c r="F973" t="s">
        <v>202</v>
      </c>
      <c r="H973">
        <v>1</v>
      </c>
      <c r="M973">
        <v>1</v>
      </c>
      <c r="N973">
        <v>1</v>
      </c>
      <c r="U973">
        <v>1</v>
      </c>
      <c r="W973">
        <v>1</v>
      </c>
      <c r="X973" t="s">
        <v>3174</v>
      </c>
      <c r="Y973">
        <v>1</v>
      </c>
      <c r="Z973">
        <v>1</v>
      </c>
      <c r="AA973">
        <v>9</v>
      </c>
      <c r="AD973" t="s">
        <v>202</v>
      </c>
      <c r="AE973">
        <v>1</v>
      </c>
      <c r="AF973">
        <v>1</v>
      </c>
      <c r="AG973">
        <v>1</v>
      </c>
      <c r="AH973">
        <v>1</v>
      </c>
      <c r="AI973">
        <v>1</v>
      </c>
      <c r="AJ973">
        <v>2</v>
      </c>
      <c r="AK973" t="s">
        <v>6245</v>
      </c>
      <c r="AL973">
        <v>1</v>
      </c>
      <c r="AM973">
        <v>1</v>
      </c>
      <c r="AN973">
        <v>2</v>
      </c>
      <c r="AO973">
        <v>2</v>
      </c>
      <c r="AP973">
        <v>2</v>
      </c>
      <c r="AQ973">
        <v>2</v>
      </c>
      <c r="AR973" t="s">
        <v>6246</v>
      </c>
      <c r="AS973">
        <v>1</v>
      </c>
      <c r="AT973">
        <v>1</v>
      </c>
      <c r="AU973">
        <v>1</v>
      </c>
      <c r="AV973">
        <v>2</v>
      </c>
      <c r="AW973">
        <v>7</v>
      </c>
      <c r="AX973">
        <v>5</v>
      </c>
      <c r="AY973">
        <v>1</v>
      </c>
      <c r="BE973">
        <v>1</v>
      </c>
      <c r="BF973">
        <v>2</v>
      </c>
      <c r="BG973">
        <v>1</v>
      </c>
      <c r="BH973">
        <v>2</v>
      </c>
      <c r="BI973">
        <v>1</v>
      </c>
      <c r="BJ973">
        <v>0</v>
      </c>
      <c r="BM973">
        <v>1</v>
      </c>
      <c r="BN973">
        <v>1</v>
      </c>
      <c r="BO973">
        <v>3</v>
      </c>
      <c r="BP973">
        <v>1</v>
      </c>
      <c r="BQ973">
        <v>14</v>
      </c>
      <c r="BR973">
        <v>2</v>
      </c>
      <c r="BS973">
        <v>1</v>
      </c>
      <c r="BT973">
        <v>3</v>
      </c>
      <c r="BV973">
        <v>0</v>
      </c>
      <c r="BX973">
        <v>0</v>
      </c>
      <c r="BZ973">
        <v>0</v>
      </c>
      <c r="CB973">
        <v>1</v>
      </c>
      <c r="CD973">
        <v>0</v>
      </c>
      <c r="CF973">
        <v>2</v>
      </c>
      <c r="CJ973">
        <v>1</v>
      </c>
      <c r="CK973">
        <v>2</v>
      </c>
      <c r="CL973">
        <v>4</v>
      </c>
      <c r="CM973">
        <v>1</v>
      </c>
      <c r="CR973">
        <v>2</v>
      </c>
      <c r="CS973">
        <v>4</v>
      </c>
      <c r="CT973">
        <v>1</v>
      </c>
      <c r="CU973">
        <v>1</v>
      </c>
      <c r="CV973" t="s">
        <v>2046</v>
      </c>
      <c r="CW973">
        <v>758</v>
      </c>
      <c r="CX973">
        <v>12.63</v>
      </c>
      <c r="CY973">
        <v>2</v>
      </c>
      <c r="CZ973">
        <v>1</v>
      </c>
      <c r="DA973" t="s">
        <v>4827</v>
      </c>
      <c r="DC973">
        <v>1</v>
      </c>
      <c r="DD973">
        <v>1</v>
      </c>
      <c r="DE973">
        <v>17</v>
      </c>
      <c r="DN973" t="s">
        <v>4823</v>
      </c>
      <c r="DO973" t="s">
        <v>4823</v>
      </c>
      <c r="DP973" t="s">
        <v>3178</v>
      </c>
      <c r="DQ973" t="s">
        <v>202</v>
      </c>
      <c r="DR973" t="s">
        <v>202</v>
      </c>
      <c r="DT973">
        <v>1</v>
      </c>
      <c r="DV973">
        <v>1</v>
      </c>
      <c r="DW973">
        <v>0</v>
      </c>
      <c r="DX973">
        <v>9</v>
      </c>
      <c r="DY973">
        <v>2</v>
      </c>
      <c r="DZ973">
        <v>1</v>
      </c>
      <c r="EA973">
        <v>10</v>
      </c>
      <c r="EB973">
        <f>IF(EA973&gt;=30,1,IF(EA973&gt;=20,2,IF(EA973&gt;=15,3,IF(EA973&gt;=10,4,IF(EA973&gt;=5,5,IF(EA973&gt;0,6,0))))))</f>
        <v>4</v>
      </c>
      <c r="EC973">
        <v>2</v>
      </c>
      <c r="EE973">
        <v>10</v>
      </c>
      <c r="EF973">
        <v>2</v>
      </c>
      <c r="EH973">
        <v>9</v>
      </c>
      <c r="EI973">
        <v>1</v>
      </c>
      <c r="EL973">
        <v>2</v>
      </c>
      <c r="EM973">
        <v>2</v>
      </c>
      <c r="EN973">
        <v>2</v>
      </c>
      <c r="EO973">
        <v>2</v>
      </c>
      <c r="EP973">
        <v>2</v>
      </c>
      <c r="EZ973">
        <v>1</v>
      </c>
      <c r="FA973">
        <v>-97</v>
      </c>
      <c r="FD973">
        <v>1</v>
      </c>
      <c r="FG973">
        <v>0</v>
      </c>
      <c r="FH973" t="s">
        <v>3179</v>
      </c>
      <c r="FI973">
        <v>1</v>
      </c>
      <c r="FJ973" t="s">
        <v>204</v>
      </c>
      <c r="FK973">
        <v>10</v>
      </c>
      <c r="FL973">
        <v>12</v>
      </c>
      <c r="FM973">
        <v>12</v>
      </c>
      <c r="FN973">
        <v>10</v>
      </c>
      <c r="FO973" t="s">
        <v>2212</v>
      </c>
      <c r="FP973">
        <v>1.5</v>
      </c>
      <c r="FQ973" t="s">
        <v>3287</v>
      </c>
      <c r="FR973" t="s">
        <v>3189</v>
      </c>
      <c r="FS973">
        <v>0</v>
      </c>
      <c r="FT973">
        <v>0</v>
      </c>
      <c r="FU973" t="s">
        <v>2207</v>
      </c>
      <c r="FV973" t="s">
        <v>2207</v>
      </c>
      <c r="FW973">
        <v>0</v>
      </c>
      <c r="FX973">
        <v>1</v>
      </c>
      <c r="FY973">
        <v>0</v>
      </c>
      <c r="FZ973">
        <v>0</v>
      </c>
      <c r="GA973">
        <v>4862</v>
      </c>
      <c r="GB973">
        <v>19</v>
      </c>
      <c r="GC973">
        <v>255.8947368</v>
      </c>
      <c r="GD973" t="s">
        <v>2407</v>
      </c>
      <c r="GE973">
        <v>1</v>
      </c>
      <c r="HG973" t="s">
        <v>202</v>
      </c>
      <c r="HJ973">
        <v>0</v>
      </c>
    </row>
    <row r="974" spans="1:218" x14ac:dyDescent="0.3">
      <c r="A974">
        <v>1151</v>
      </c>
      <c r="B974" t="s">
        <v>3225</v>
      </c>
      <c r="C974" t="s">
        <v>5400</v>
      </c>
      <c r="D974" t="s">
        <v>212</v>
      </c>
      <c r="E974">
        <v>1</v>
      </c>
      <c r="F974" t="s">
        <v>202</v>
      </c>
      <c r="H974">
        <v>1</v>
      </c>
      <c r="M974">
        <v>1</v>
      </c>
      <c r="N974">
        <v>1</v>
      </c>
      <c r="U974">
        <v>1</v>
      </c>
      <c r="W974">
        <v>1</v>
      </c>
      <c r="X974" t="s">
        <v>3174</v>
      </c>
      <c r="Y974">
        <v>1</v>
      </c>
      <c r="Z974">
        <v>1</v>
      </c>
      <c r="AA974">
        <v>5</v>
      </c>
      <c r="AD974" t="s">
        <v>202</v>
      </c>
      <c r="AE974">
        <v>1</v>
      </c>
      <c r="AF974">
        <v>1</v>
      </c>
      <c r="AG974">
        <v>1</v>
      </c>
      <c r="AH974">
        <v>1</v>
      </c>
      <c r="AI974">
        <v>1</v>
      </c>
      <c r="AJ974">
        <v>1</v>
      </c>
      <c r="AK974" t="s">
        <v>6247</v>
      </c>
      <c r="AL974">
        <v>1</v>
      </c>
      <c r="AM974">
        <v>2</v>
      </c>
      <c r="AN974">
        <v>2</v>
      </c>
      <c r="AO974">
        <v>2</v>
      </c>
      <c r="AP974">
        <v>2</v>
      </c>
      <c r="AQ974">
        <v>1</v>
      </c>
      <c r="AR974" t="s">
        <v>6248</v>
      </c>
      <c r="AS974">
        <v>1</v>
      </c>
      <c r="AT974">
        <v>2</v>
      </c>
      <c r="AU974">
        <v>1</v>
      </c>
      <c r="AV974">
        <v>1</v>
      </c>
      <c r="AW974">
        <v>6</v>
      </c>
      <c r="AX974">
        <v>2</v>
      </c>
      <c r="AY974">
        <v>3</v>
      </c>
      <c r="BE974">
        <v>1</v>
      </c>
      <c r="BF974">
        <v>2</v>
      </c>
      <c r="BG974">
        <v>1</v>
      </c>
      <c r="BH974">
        <v>2</v>
      </c>
      <c r="BI974">
        <v>1</v>
      </c>
      <c r="BJ974">
        <v>0</v>
      </c>
      <c r="BM974">
        <v>1</v>
      </c>
      <c r="BN974">
        <v>1</v>
      </c>
      <c r="BO974">
        <v>3</v>
      </c>
      <c r="BP974">
        <v>1</v>
      </c>
      <c r="BQ974">
        <v>23</v>
      </c>
      <c r="BR974">
        <v>3</v>
      </c>
      <c r="BS974">
        <v>1</v>
      </c>
      <c r="BT974">
        <v>3</v>
      </c>
      <c r="BV974">
        <v>0</v>
      </c>
      <c r="BX974">
        <v>0</v>
      </c>
      <c r="BZ974">
        <v>0</v>
      </c>
      <c r="CB974">
        <v>1</v>
      </c>
      <c r="CD974">
        <v>1</v>
      </c>
      <c r="CF974">
        <v>1</v>
      </c>
      <c r="CJ974">
        <v>1</v>
      </c>
      <c r="CK974">
        <v>2</v>
      </c>
      <c r="CL974">
        <v>7</v>
      </c>
      <c r="CM974">
        <v>1</v>
      </c>
      <c r="CR974">
        <v>2</v>
      </c>
      <c r="CS974">
        <v>8</v>
      </c>
      <c r="CT974">
        <v>1</v>
      </c>
      <c r="CU974">
        <v>2</v>
      </c>
      <c r="CV974" t="s">
        <v>5782</v>
      </c>
      <c r="CW974">
        <v>792</v>
      </c>
      <c r="CX974">
        <v>13.2</v>
      </c>
      <c r="CY974">
        <v>2</v>
      </c>
      <c r="CZ974">
        <v>1</v>
      </c>
      <c r="DA974" t="s">
        <v>388</v>
      </c>
      <c r="DC974">
        <v>1</v>
      </c>
      <c r="DD974">
        <v>1</v>
      </c>
      <c r="DE974">
        <v>3</v>
      </c>
      <c r="DN974" t="s">
        <v>4897</v>
      </c>
      <c r="DO974" t="s">
        <v>4897</v>
      </c>
      <c r="DP974" t="s">
        <v>3178</v>
      </c>
      <c r="DQ974" t="s">
        <v>202</v>
      </c>
      <c r="DR974" t="s">
        <v>202</v>
      </c>
      <c r="DT974">
        <v>1</v>
      </c>
      <c r="DV974">
        <v>1</v>
      </c>
      <c r="DW974">
        <v>0</v>
      </c>
      <c r="DX974">
        <v>5</v>
      </c>
      <c r="DY974">
        <v>2</v>
      </c>
      <c r="DZ974">
        <v>1</v>
      </c>
      <c r="EA974">
        <v>11</v>
      </c>
      <c r="EB974">
        <f>IF(EA974&gt;=30,1,IF(EA974&gt;=20,2,IF(EA974&gt;=15,3,IF(EA974&gt;=10,4,IF(EA974&gt;=5,5,IF(EA974&gt;0,6,0))))))</f>
        <v>4</v>
      </c>
      <c r="EC974">
        <v>2</v>
      </c>
      <c r="EE974">
        <v>11</v>
      </c>
      <c r="EF974">
        <v>2</v>
      </c>
      <c r="EH974">
        <v>5</v>
      </c>
      <c r="EI974">
        <v>1</v>
      </c>
      <c r="EL974">
        <v>2</v>
      </c>
      <c r="EM974">
        <v>3</v>
      </c>
      <c r="EN974">
        <v>2</v>
      </c>
      <c r="EO974">
        <v>3</v>
      </c>
      <c r="EP974">
        <v>1</v>
      </c>
      <c r="EQ974">
        <v>2</v>
      </c>
      <c r="ER974">
        <v>2</v>
      </c>
      <c r="ES974">
        <v>1</v>
      </c>
      <c r="ET974">
        <v>7</v>
      </c>
      <c r="EU974">
        <f t="shared" ref="EU974:EU975" si="36">IF(ET974&gt;=30,1,IF(ET974&gt;=20,2,IF(ET974&gt;=15,3,IF(ET974&gt;=10,4,IF(ET974&gt;=5,5,IF(ET974&gt;0,6,0))))))</f>
        <v>5</v>
      </c>
      <c r="EV974">
        <v>8</v>
      </c>
      <c r="EX974">
        <v>-97</v>
      </c>
      <c r="EY974">
        <v>-97</v>
      </c>
      <c r="EZ974">
        <v>2</v>
      </c>
      <c r="FE974">
        <v>1</v>
      </c>
      <c r="FG974">
        <v>0</v>
      </c>
      <c r="FH974" t="s">
        <v>3179</v>
      </c>
      <c r="FI974">
        <v>1</v>
      </c>
      <c r="FJ974" t="s">
        <v>204</v>
      </c>
      <c r="FK974">
        <v>11</v>
      </c>
      <c r="FL974">
        <v>12</v>
      </c>
      <c r="FM974">
        <v>12</v>
      </c>
      <c r="FN974">
        <v>11</v>
      </c>
      <c r="FO974" t="s">
        <v>2212</v>
      </c>
      <c r="FP974">
        <v>3.5</v>
      </c>
      <c r="FQ974" t="s">
        <v>3287</v>
      </c>
      <c r="FR974" t="s">
        <v>3181</v>
      </c>
      <c r="FS974">
        <v>1</v>
      </c>
      <c r="FT974">
        <v>1</v>
      </c>
      <c r="FU974" t="s">
        <v>2213</v>
      </c>
      <c r="FV974" t="s">
        <v>4754</v>
      </c>
      <c r="FW974">
        <v>1</v>
      </c>
      <c r="FX974">
        <v>0</v>
      </c>
      <c r="FY974">
        <v>1</v>
      </c>
      <c r="FZ974">
        <v>0</v>
      </c>
      <c r="GA974">
        <v>39021</v>
      </c>
      <c r="GB974">
        <v>133</v>
      </c>
      <c r="GC974">
        <v>293.3909774</v>
      </c>
      <c r="GD974" t="s">
        <v>2407</v>
      </c>
      <c r="GE974">
        <v>1</v>
      </c>
      <c r="HG974" t="s">
        <v>202</v>
      </c>
      <c r="HI974">
        <v>1</v>
      </c>
      <c r="HJ974">
        <v>1</v>
      </c>
    </row>
    <row r="975" spans="1:218" x14ac:dyDescent="0.3">
      <c r="A975">
        <v>1155</v>
      </c>
      <c r="B975" t="s">
        <v>3312</v>
      </c>
      <c r="C975" t="s">
        <v>6249</v>
      </c>
      <c r="D975" t="s">
        <v>212</v>
      </c>
      <c r="E975">
        <v>1</v>
      </c>
      <c r="F975" t="s">
        <v>202</v>
      </c>
      <c r="H975">
        <v>1</v>
      </c>
      <c r="M975">
        <v>1</v>
      </c>
      <c r="N975">
        <v>1</v>
      </c>
      <c r="U975">
        <v>1</v>
      </c>
      <c r="W975">
        <v>1</v>
      </c>
      <c r="X975" t="s">
        <v>3174</v>
      </c>
      <c r="Y975">
        <v>1</v>
      </c>
      <c r="Z975">
        <v>1</v>
      </c>
      <c r="AA975">
        <v>5</v>
      </c>
      <c r="AD975" t="s">
        <v>202</v>
      </c>
      <c r="AE975">
        <v>1</v>
      </c>
      <c r="AF975">
        <v>1</v>
      </c>
      <c r="AG975">
        <v>1</v>
      </c>
      <c r="AH975">
        <v>2</v>
      </c>
      <c r="AI975">
        <v>2</v>
      </c>
      <c r="AJ975">
        <v>1</v>
      </c>
      <c r="AK975" t="s">
        <v>6250</v>
      </c>
      <c r="AL975">
        <v>1</v>
      </c>
      <c r="AM975">
        <v>1</v>
      </c>
      <c r="AN975">
        <v>2</v>
      </c>
      <c r="AO975">
        <v>2</v>
      </c>
      <c r="AP975">
        <v>2</v>
      </c>
      <c r="AQ975">
        <v>1</v>
      </c>
      <c r="AR975" t="s">
        <v>6251</v>
      </c>
      <c r="AS975">
        <v>1</v>
      </c>
      <c r="AT975">
        <v>2</v>
      </c>
      <c r="AU975">
        <v>1</v>
      </c>
      <c r="AV975">
        <v>2</v>
      </c>
      <c r="AW975">
        <v>7</v>
      </c>
      <c r="AX975">
        <v>1</v>
      </c>
      <c r="AY975">
        <v>-97</v>
      </c>
      <c r="BE975">
        <v>1</v>
      </c>
      <c r="BF975">
        <v>1</v>
      </c>
      <c r="BG975">
        <v>1</v>
      </c>
      <c r="BH975">
        <v>1</v>
      </c>
      <c r="BI975">
        <v>1</v>
      </c>
      <c r="BJ975">
        <v>1</v>
      </c>
      <c r="BK975">
        <v>1</v>
      </c>
      <c r="BL975">
        <v>0</v>
      </c>
      <c r="BM975">
        <v>1</v>
      </c>
      <c r="BN975">
        <v>1</v>
      </c>
      <c r="BO975">
        <v>3</v>
      </c>
      <c r="BP975">
        <v>1</v>
      </c>
      <c r="BQ975">
        <v>5</v>
      </c>
      <c r="BR975">
        <v>2</v>
      </c>
      <c r="BS975">
        <v>1</v>
      </c>
      <c r="BT975">
        <v>6</v>
      </c>
      <c r="BU975">
        <v>6</v>
      </c>
      <c r="BV975">
        <v>1</v>
      </c>
      <c r="BW975">
        <v>6</v>
      </c>
      <c r="BX975">
        <v>0</v>
      </c>
      <c r="BY975">
        <v>6</v>
      </c>
      <c r="BZ975">
        <v>0</v>
      </c>
      <c r="CA975">
        <v>6</v>
      </c>
      <c r="CB975">
        <v>3</v>
      </c>
      <c r="CC975">
        <v>6</v>
      </c>
      <c r="CD975">
        <v>0</v>
      </c>
      <c r="CE975">
        <v>6</v>
      </c>
      <c r="CF975">
        <v>0</v>
      </c>
      <c r="CG975">
        <v>6</v>
      </c>
      <c r="CH975">
        <v>2</v>
      </c>
      <c r="CI975">
        <v>6</v>
      </c>
      <c r="CJ975">
        <v>1</v>
      </c>
      <c r="CK975">
        <v>2</v>
      </c>
      <c r="CL975">
        <v>3</v>
      </c>
      <c r="CM975">
        <v>1</v>
      </c>
      <c r="CR975">
        <v>2</v>
      </c>
      <c r="CS975">
        <v>2</v>
      </c>
      <c r="CT975">
        <v>1</v>
      </c>
      <c r="CU975">
        <v>2</v>
      </c>
      <c r="CV975" t="s">
        <v>404</v>
      </c>
      <c r="CW975">
        <v>958</v>
      </c>
      <c r="CX975">
        <v>15.97</v>
      </c>
      <c r="CY975">
        <v>2</v>
      </c>
      <c r="CZ975">
        <v>1</v>
      </c>
      <c r="DA975" t="s">
        <v>3419</v>
      </c>
      <c r="DC975">
        <v>1</v>
      </c>
      <c r="DD975">
        <v>1</v>
      </c>
      <c r="DE975">
        <v>5</v>
      </c>
      <c r="DN975" t="s">
        <v>4897</v>
      </c>
      <c r="DO975" t="s">
        <v>4897</v>
      </c>
      <c r="DP975" t="s">
        <v>3178</v>
      </c>
      <c r="DQ975" t="s">
        <v>202</v>
      </c>
      <c r="DR975" t="s">
        <v>202</v>
      </c>
      <c r="DT975">
        <v>1</v>
      </c>
      <c r="DV975">
        <v>1</v>
      </c>
      <c r="DW975">
        <v>0</v>
      </c>
      <c r="DX975">
        <v>5</v>
      </c>
      <c r="DY975">
        <v>2</v>
      </c>
      <c r="DZ975">
        <v>-97</v>
      </c>
      <c r="EB975">
        <v>2</v>
      </c>
      <c r="EC975">
        <v>2</v>
      </c>
      <c r="EE975">
        <v>20</v>
      </c>
      <c r="EF975">
        <v>2</v>
      </c>
      <c r="EH975">
        <v>10</v>
      </c>
      <c r="EI975">
        <v>1</v>
      </c>
      <c r="EL975">
        <v>1</v>
      </c>
      <c r="EM975">
        <v>3</v>
      </c>
      <c r="EN975">
        <v>1</v>
      </c>
      <c r="EO975">
        <v>2</v>
      </c>
      <c r="EP975">
        <v>1</v>
      </c>
      <c r="EQ975">
        <v>1</v>
      </c>
      <c r="ER975">
        <v>2</v>
      </c>
      <c r="ES975">
        <v>1</v>
      </c>
      <c r="ET975">
        <v>8</v>
      </c>
      <c r="EU975">
        <f t="shared" si="36"/>
        <v>5</v>
      </c>
      <c r="EV975">
        <v>1</v>
      </c>
      <c r="EW975">
        <v>2</v>
      </c>
      <c r="EX975">
        <v>-98</v>
      </c>
      <c r="EY975">
        <v>2</v>
      </c>
      <c r="EZ975">
        <v>1</v>
      </c>
      <c r="FA975">
        <v>1</v>
      </c>
      <c r="FD975">
        <v>2</v>
      </c>
      <c r="FG975">
        <v>0</v>
      </c>
      <c r="FH975" t="s">
        <v>3179</v>
      </c>
      <c r="FI975">
        <v>1</v>
      </c>
      <c r="FJ975" t="s">
        <v>204</v>
      </c>
      <c r="FK975">
        <v>20</v>
      </c>
      <c r="FL975">
        <v>12</v>
      </c>
      <c r="FM975">
        <v>12</v>
      </c>
      <c r="FN975">
        <v>25</v>
      </c>
      <c r="FO975" t="s">
        <v>2206</v>
      </c>
      <c r="FP975">
        <v>3.5</v>
      </c>
      <c r="FQ975" t="s">
        <v>3180</v>
      </c>
      <c r="FR975" t="s">
        <v>3189</v>
      </c>
      <c r="FS975">
        <v>0</v>
      </c>
      <c r="FT975">
        <v>1</v>
      </c>
      <c r="FU975" t="s">
        <v>2213</v>
      </c>
      <c r="FV975" t="s">
        <v>3182</v>
      </c>
      <c r="FW975">
        <v>0</v>
      </c>
      <c r="FX975">
        <v>1</v>
      </c>
      <c r="FY975">
        <v>0</v>
      </c>
      <c r="FZ975">
        <v>0</v>
      </c>
      <c r="GA975">
        <v>20418</v>
      </c>
      <c r="GB975">
        <v>71</v>
      </c>
      <c r="GC975">
        <v>287.57746479999997</v>
      </c>
      <c r="GD975" t="s">
        <v>2407</v>
      </c>
      <c r="GE975">
        <v>1</v>
      </c>
      <c r="HG975" t="s">
        <v>202</v>
      </c>
      <c r="HJ975">
        <v>0</v>
      </c>
    </row>
    <row r="976" spans="1:218" x14ac:dyDescent="0.3">
      <c r="A976">
        <v>1158</v>
      </c>
      <c r="B976" t="s">
        <v>3264</v>
      </c>
      <c r="C976" t="s">
        <v>6252</v>
      </c>
      <c r="D976" t="s">
        <v>194</v>
      </c>
      <c r="E976">
        <v>1</v>
      </c>
      <c r="F976" t="s">
        <v>202</v>
      </c>
      <c r="H976">
        <v>1</v>
      </c>
      <c r="M976">
        <v>1</v>
      </c>
      <c r="N976">
        <v>1</v>
      </c>
      <c r="U976">
        <v>1</v>
      </c>
      <c r="W976">
        <v>1</v>
      </c>
      <c r="X976" t="s">
        <v>3174</v>
      </c>
      <c r="Y976">
        <v>1</v>
      </c>
      <c r="Z976">
        <v>1</v>
      </c>
      <c r="AA976">
        <v>1</v>
      </c>
      <c r="AD976" t="s">
        <v>202</v>
      </c>
      <c r="AE976">
        <v>1</v>
      </c>
      <c r="AF976">
        <v>2</v>
      </c>
      <c r="AG976">
        <v>1</v>
      </c>
      <c r="AH976">
        <v>2</v>
      </c>
      <c r="AI976">
        <v>2</v>
      </c>
      <c r="AJ976">
        <v>2</v>
      </c>
      <c r="AK976" t="s">
        <v>6200</v>
      </c>
      <c r="AL976">
        <v>1</v>
      </c>
      <c r="AM976">
        <v>2</v>
      </c>
      <c r="AN976">
        <v>1</v>
      </c>
      <c r="AO976">
        <v>2</v>
      </c>
      <c r="AP976">
        <v>2</v>
      </c>
      <c r="AQ976">
        <v>1</v>
      </c>
      <c r="AR976" t="s">
        <v>6201</v>
      </c>
      <c r="AS976">
        <v>1</v>
      </c>
      <c r="AT976">
        <v>2</v>
      </c>
      <c r="AU976">
        <v>1</v>
      </c>
      <c r="AV976">
        <v>2</v>
      </c>
      <c r="AW976">
        <v>7</v>
      </c>
      <c r="AX976">
        <v>1</v>
      </c>
      <c r="AY976">
        <v>4</v>
      </c>
      <c r="BE976">
        <v>1</v>
      </c>
      <c r="BF976">
        <v>1</v>
      </c>
      <c r="BG976">
        <v>1</v>
      </c>
      <c r="BH976">
        <v>1</v>
      </c>
      <c r="BI976">
        <v>1</v>
      </c>
      <c r="BJ976">
        <v>0</v>
      </c>
      <c r="BM976">
        <v>1</v>
      </c>
      <c r="BN976">
        <v>1</v>
      </c>
      <c r="BO976">
        <v>3</v>
      </c>
      <c r="BP976">
        <v>1</v>
      </c>
      <c r="BQ976">
        <v>30</v>
      </c>
      <c r="BR976">
        <v>1</v>
      </c>
      <c r="BS976">
        <v>1</v>
      </c>
      <c r="BT976">
        <v>2</v>
      </c>
      <c r="BV976">
        <v>0</v>
      </c>
      <c r="BX976">
        <v>0</v>
      </c>
      <c r="BZ976">
        <v>0</v>
      </c>
      <c r="CB976">
        <v>0</v>
      </c>
      <c r="CD976">
        <v>0</v>
      </c>
      <c r="CF976">
        <v>2</v>
      </c>
      <c r="CJ976">
        <v>1</v>
      </c>
      <c r="CK976">
        <v>2</v>
      </c>
      <c r="CL976">
        <v>6</v>
      </c>
      <c r="CM976">
        <v>1</v>
      </c>
      <c r="CR976">
        <v>2</v>
      </c>
      <c r="CS976">
        <v>7</v>
      </c>
      <c r="CT976">
        <v>1</v>
      </c>
      <c r="CU976">
        <v>1</v>
      </c>
      <c r="CV976" t="s">
        <v>5875</v>
      </c>
      <c r="CW976">
        <v>828</v>
      </c>
      <c r="CX976">
        <v>13.8</v>
      </c>
      <c r="CY976">
        <v>2</v>
      </c>
      <c r="CZ976">
        <v>1</v>
      </c>
      <c r="DA976" t="s">
        <v>6253</v>
      </c>
      <c r="DC976">
        <v>1</v>
      </c>
      <c r="DD976">
        <v>1</v>
      </c>
      <c r="DE976">
        <v>16</v>
      </c>
      <c r="DN976" t="s">
        <v>4897</v>
      </c>
      <c r="DO976" t="s">
        <v>4897</v>
      </c>
      <c r="DP976" t="s">
        <v>3178</v>
      </c>
      <c r="DQ976" t="s">
        <v>202</v>
      </c>
      <c r="DR976" t="s">
        <v>202</v>
      </c>
      <c r="DT976">
        <v>1</v>
      </c>
      <c r="DV976">
        <v>1</v>
      </c>
      <c r="DW976">
        <v>0</v>
      </c>
      <c r="DX976">
        <v>1</v>
      </c>
      <c r="DY976">
        <v>2</v>
      </c>
      <c r="DZ976">
        <v>1</v>
      </c>
      <c r="EA976">
        <v>15.5</v>
      </c>
      <c r="EB976">
        <f>IF(EA976&gt;=30,1,IF(EA976&gt;=20,2,IF(EA976&gt;=15,3,IF(EA976&gt;=10,4,IF(EA976&gt;=5,5,IF(EA976&gt;0,6,0))))))</f>
        <v>3</v>
      </c>
      <c r="EC976">
        <v>2</v>
      </c>
      <c r="EE976">
        <v>15</v>
      </c>
      <c r="EF976">
        <v>1</v>
      </c>
      <c r="EG976">
        <v>2</v>
      </c>
      <c r="EI976">
        <v>1</v>
      </c>
      <c r="EL976">
        <v>3</v>
      </c>
      <c r="EM976">
        <v>1</v>
      </c>
      <c r="EN976">
        <v>2</v>
      </c>
      <c r="EO976">
        <v>2</v>
      </c>
      <c r="EP976">
        <v>2</v>
      </c>
      <c r="EZ976">
        <v>1</v>
      </c>
      <c r="FA976">
        <v>1</v>
      </c>
      <c r="FD976">
        <v>1</v>
      </c>
      <c r="FG976">
        <v>0</v>
      </c>
      <c r="FH976" t="s">
        <v>3179</v>
      </c>
      <c r="FI976">
        <v>1</v>
      </c>
      <c r="FJ976" t="s">
        <v>204</v>
      </c>
      <c r="FK976">
        <v>15</v>
      </c>
      <c r="FL976">
        <v>12</v>
      </c>
      <c r="FM976">
        <v>12</v>
      </c>
      <c r="FN976">
        <v>15.5</v>
      </c>
      <c r="FO976" t="s">
        <v>2220</v>
      </c>
      <c r="FP976">
        <v>0.5</v>
      </c>
      <c r="FQ976" t="s">
        <v>3287</v>
      </c>
      <c r="FR976" t="s">
        <v>3189</v>
      </c>
      <c r="FS976">
        <v>0</v>
      </c>
      <c r="FT976">
        <v>0</v>
      </c>
      <c r="FU976" t="s">
        <v>2207</v>
      </c>
      <c r="FV976" t="s">
        <v>2207</v>
      </c>
      <c r="FW976">
        <v>0</v>
      </c>
      <c r="FX976">
        <v>1</v>
      </c>
      <c r="FY976">
        <v>0</v>
      </c>
      <c r="FZ976">
        <v>0</v>
      </c>
      <c r="GA976">
        <v>14027</v>
      </c>
      <c r="GB976">
        <v>56</v>
      </c>
      <c r="GC976">
        <v>250.48214290000001</v>
      </c>
      <c r="GD976" t="s">
        <v>2407</v>
      </c>
      <c r="GE976">
        <v>1</v>
      </c>
      <c r="HG976" t="s">
        <v>202</v>
      </c>
      <c r="HJ976">
        <v>0</v>
      </c>
    </row>
    <row r="977" spans="1:218" x14ac:dyDescent="0.3">
      <c r="A977">
        <v>1164</v>
      </c>
      <c r="B977" t="s">
        <v>3250</v>
      </c>
      <c r="C977" t="s">
        <v>6254</v>
      </c>
      <c r="D977" t="s">
        <v>265</v>
      </c>
      <c r="E977">
        <v>1</v>
      </c>
      <c r="F977" t="s">
        <v>202</v>
      </c>
      <c r="H977">
        <v>1</v>
      </c>
      <c r="M977">
        <v>1</v>
      </c>
      <c r="N977">
        <v>1</v>
      </c>
      <c r="U977">
        <v>1</v>
      </c>
      <c r="W977">
        <v>1</v>
      </c>
      <c r="X977" t="s">
        <v>3174</v>
      </c>
      <c r="Y977">
        <v>1</v>
      </c>
      <c r="Z977">
        <v>1</v>
      </c>
      <c r="AA977">
        <v>2</v>
      </c>
      <c r="AD977" t="s">
        <v>202</v>
      </c>
      <c r="AE977">
        <v>1</v>
      </c>
      <c r="AF977">
        <v>1</v>
      </c>
      <c r="AG977">
        <v>1</v>
      </c>
      <c r="AH977">
        <v>1</v>
      </c>
      <c r="AI977">
        <v>1</v>
      </c>
      <c r="AJ977">
        <v>2</v>
      </c>
      <c r="AK977" t="s">
        <v>6255</v>
      </c>
      <c r="AL977">
        <v>1</v>
      </c>
      <c r="AM977">
        <v>1</v>
      </c>
      <c r="AN977">
        <v>1</v>
      </c>
      <c r="AO977">
        <v>2</v>
      </c>
      <c r="AP977">
        <v>2</v>
      </c>
      <c r="AQ977">
        <v>1</v>
      </c>
      <c r="AR977" t="s">
        <v>6256</v>
      </c>
      <c r="AS977">
        <v>3</v>
      </c>
      <c r="AT977">
        <v>2</v>
      </c>
      <c r="AU977">
        <v>1</v>
      </c>
      <c r="AV977">
        <v>1</v>
      </c>
      <c r="AW977">
        <v>7</v>
      </c>
      <c r="AX977">
        <v>1</v>
      </c>
      <c r="AY977">
        <v>1</v>
      </c>
      <c r="AZ977">
        <v>6</v>
      </c>
      <c r="BA977">
        <v>2</v>
      </c>
      <c r="BB977">
        <v>4</v>
      </c>
      <c r="BC977">
        <v>5</v>
      </c>
      <c r="BD977">
        <v>3</v>
      </c>
      <c r="BE977">
        <v>1</v>
      </c>
      <c r="BF977">
        <v>1</v>
      </c>
      <c r="BG977">
        <v>1</v>
      </c>
      <c r="BH977">
        <v>1</v>
      </c>
      <c r="BI977">
        <v>1</v>
      </c>
      <c r="BJ977">
        <v>0</v>
      </c>
      <c r="BM977">
        <v>1</v>
      </c>
      <c r="BN977">
        <v>1</v>
      </c>
      <c r="BO977">
        <v>3</v>
      </c>
      <c r="BP977">
        <v>1</v>
      </c>
      <c r="BQ977">
        <v>23</v>
      </c>
      <c r="BR977">
        <v>1</v>
      </c>
      <c r="BS977">
        <v>1</v>
      </c>
      <c r="BT977">
        <v>1</v>
      </c>
      <c r="BV977">
        <v>0</v>
      </c>
      <c r="BX977">
        <v>0</v>
      </c>
      <c r="BZ977">
        <v>0</v>
      </c>
      <c r="CB977">
        <v>0</v>
      </c>
      <c r="CD977">
        <v>0</v>
      </c>
      <c r="CF977">
        <v>1</v>
      </c>
      <c r="CJ977">
        <v>1</v>
      </c>
      <c r="CK977">
        <v>1</v>
      </c>
      <c r="CL977">
        <v>5</v>
      </c>
      <c r="CM977">
        <v>1</v>
      </c>
      <c r="CR977">
        <v>2</v>
      </c>
      <c r="CS977">
        <v>3</v>
      </c>
      <c r="CT977">
        <v>1</v>
      </c>
      <c r="CU977">
        <v>2</v>
      </c>
      <c r="CV977" t="s">
        <v>1302</v>
      </c>
      <c r="CW977">
        <v>673</v>
      </c>
      <c r="CX977">
        <v>11.22</v>
      </c>
      <c r="CY977">
        <v>2</v>
      </c>
      <c r="CZ977">
        <v>1</v>
      </c>
      <c r="DA977" t="s">
        <v>3546</v>
      </c>
      <c r="DC977">
        <v>1</v>
      </c>
      <c r="DD977">
        <v>1</v>
      </c>
      <c r="DE977">
        <v>27</v>
      </c>
      <c r="DN977" t="s">
        <v>4897</v>
      </c>
      <c r="DO977" t="s">
        <v>4897</v>
      </c>
      <c r="DP977" t="s">
        <v>3178</v>
      </c>
      <c r="DQ977" t="s">
        <v>202</v>
      </c>
      <c r="DR977" t="s">
        <v>202</v>
      </c>
      <c r="DT977">
        <v>1</v>
      </c>
      <c r="DV977">
        <v>1</v>
      </c>
      <c r="DW977">
        <v>0</v>
      </c>
      <c r="DX977">
        <v>2</v>
      </c>
      <c r="DY977">
        <v>2</v>
      </c>
      <c r="DZ977">
        <v>1</v>
      </c>
      <c r="EA977">
        <v>15</v>
      </c>
      <c r="EB977">
        <f>IF(EA977&gt;=30,1,IF(EA977&gt;=20,2,IF(EA977&gt;=15,3,IF(EA977&gt;=10,4,IF(EA977&gt;=5,5,IF(EA977&gt;0,6,0))))))</f>
        <v>3</v>
      </c>
      <c r="EC977">
        <v>2</v>
      </c>
      <c r="EE977">
        <v>15</v>
      </c>
      <c r="EF977">
        <v>2</v>
      </c>
      <c r="EH977">
        <v>12</v>
      </c>
      <c r="EI977">
        <v>1</v>
      </c>
      <c r="EL977">
        <v>3</v>
      </c>
      <c r="EM977">
        <v>-97</v>
      </c>
      <c r="EN977">
        <v>2</v>
      </c>
      <c r="EO977">
        <v>2</v>
      </c>
      <c r="EP977">
        <v>2</v>
      </c>
      <c r="EZ977">
        <v>1</v>
      </c>
      <c r="FA977">
        <v>1</v>
      </c>
      <c r="FD977">
        <v>2</v>
      </c>
      <c r="FG977">
        <v>0</v>
      </c>
      <c r="FH977" t="s">
        <v>3179</v>
      </c>
      <c r="FI977">
        <v>1</v>
      </c>
      <c r="FJ977" t="s">
        <v>204</v>
      </c>
      <c r="FK977">
        <v>15</v>
      </c>
      <c r="FL977">
        <v>12</v>
      </c>
      <c r="FM977">
        <v>12</v>
      </c>
      <c r="FN977">
        <v>15</v>
      </c>
      <c r="FO977" t="s">
        <v>2220</v>
      </c>
      <c r="FQ977" t="s">
        <v>3287</v>
      </c>
      <c r="FR977" t="s">
        <v>3189</v>
      </c>
      <c r="FS977">
        <v>0</v>
      </c>
      <c r="FT977">
        <v>0</v>
      </c>
      <c r="FU977" t="s">
        <v>2207</v>
      </c>
      <c r="FV977" t="s">
        <v>2207</v>
      </c>
      <c r="FW977">
        <v>0</v>
      </c>
      <c r="FX977">
        <v>1</v>
      </c>
      <c r="FY977">
        <v>0</v>
      </c>
      <c r="FZ977">
        <v>0</v>
      </c>
      <c r="GA977">
        <v>6214</v>
      </c>
      <c r="GB977">
        <v>28</v>
      </c>
      <c r="GC977">
        <v>221.92857140000001</v>
      </c>
      <c r="GD977" t="s">
        <v>2407</v>
      </c>
      <c r="GE977">
        <v>1</v>
      </c>
      <c r="HG977" t="s">
        <v>202</v>
      </c>
      <c r="HJ977">
        <v>0</v>
      </c>
    </row>
    <row r="978" spans="1:218" x14ac:dyDescent="0.3">
      <c r="A978">
        <v>885</v>
      </c>
      <c r="B978" t="s">
        <v>3264</v>
      </c>
      <c r="C978" t="s">
        <v>4536</v>
      </c>
      <c r="D978" t="s">
        <v>194</v>
      </c>
      <c r="E978">
        <v>1</v>
      </c>
      <c r="F978" t="s">
        <v>202</v>
      </c>
      <c r="H978">
        <v>1</v>
      </c>
      <c r="M978">
        <v>1</v>
      </c>
      <c r="N978">
        <v>1</v>
      </c>
      <c r="U978">
        <v>1</v>
      </c>
      <c r="W978">
        <v>1</v>
      </c>
      <c r="X978" t="s">
        <v>3174</v>
      </c>
      <c r="Y978">
        <v>1</v>
      </c>
      <c r="Z978">
        <v>1</v>
      </c>
      <c r="AA978">
        <v>5</v>
      </c>
      <c r="AD978" t="s">
        <v>202</v>
      </c>
      <c r="AE978">
        <v>1</v>
      </c>
      <c r="AF978">
        <v>2</v>
      </c>
      <c r="AG978">
        <v>1</v>
      </c>
      <c r="AH978">
        <v>2</v>
      </c>
      <c r="AI978">
        <v>2</v>
      </c>
      <c r="AJ978">
        <v>2</v>
      </c>
      <c r="AK978" t="s">
        <v>4537</v>
      </c>
      <c r="AL978">
        <v>1</v>
      </c>
      <c r="AM978">
        <v>2</v>
      </c>
      <c r="AN978">
        <v>1</v>
      </c>
      <c r="AO978">
        <v>2</v>
      </c>
      <c r="AP978">
        <v>2</v>
      </c>
      <c r="AQ978">
        <v>1</v>
      </c>
      <c r="AR978" t="s">
        <v>4538</v>
      </c>
      <c r="AS978">
        <v>1</v>
      </c>
      <c r="AT978">
        <v>1</v>
      </c>
      <c r="AU978">
        <v>1</v>
      </c>
      <c r="AV978">
        <v>1</v>
      </c>
      <c r="AW978">
        <v>7</v>
      </c>
      <c r="AX978">
        <v>7</v>
      </c>
      <c r="AY978">
        <v>4</v>
      </c>
      <c r="BE978">
        <v>1</v>
      </c>
      <c r="BF978">
        <v>1</v>
      </c>
      <c r="BG978">
        <v>1</v>
      </c>
      <c r="BH978">
        <v>1</v>
      </c>
      <c r="BI978">
        <v>1</v>
      </c>
      <c r="BJ978">
        <v>1</v>
      </c>
      <c r="BK978">
        <v>1</v>
      </c>
      <c r="BL978">
        <v>1</v>
      </c>
      <c r="BM978">
        <v>1</v>
      </c>
      <c r="BN978">
        <v>1</v>
      </c>
      <c r="BO978">
        <v>2</v>
      </c>
      <c r="BP978">
        <v>1</v>
      </c>
      <c r="BQ978">
        <v>7</v>
      </c>
      <c r="BR978">
        <v>6</v>
      </c>
      <c r="BS978">
        <v>1</v>
      </c>
      <c r="BT978">
        <v>2</v>
      </c>
      <c r="BV978">
        <v>0</v>
      </c>
      <c r="BX978">
        <v>0</v>
      </c>
      <c r="BZ978">
        <v>0</v>
      </c>
      <c r="CB978">
        <v>0</v>
      </c>
      <c r="CD978">
        <v>0</v>
      </c>
      <c r="CF978">
        <v>2</v>
      </c>
      <c r="CJ978">
        <v>1</v>
      </c>
      <c r="CK978">
        <v>2</v>
      </c>
      <c r="CL978">
        <v>7</v>
      </c>
      <c r="CM978">
        <v>1</v>
      </c>
      <c r="CR978">
        <v>2</v>
      </c>
      <c r="CS978">
        <v>7</v>
      </c>
      <c r="CT978">
        <v>1</v>
      </c>
      <c r="CU978">
        <v>1</v>
      </c>
      <c r="CV978" t="s">
        <v>2495</v>
      </c>
      <c r="CW978">
        <v>770</v>
      </c>
      <c r="CX978">
        <v>12.83</v>
      </c>
      <c r="CY978">
        <v>2</v>
      </c>
      <c r="CZ978">
        <v>1</v>
      </c>
      <c r="DA978" t="s">
        <v>4286</v>
      </c>
      <c r="DC978">
        <v>1</v>
      </c>
      <c r="DD978">
        <v>1</v>
      </c>
      <c r="DE978">
        <v>16</v>
      </c>
      <c r="DN978" t="s">
        <v>4535</v>
      </c>
      <c r="DO978" t="s">
        <v>4535</v>
      </c>
      <c r="DP978" t="s">
        <v>3178</v>
      </c>
      <c r="DQ978" t="s">
        <v>202</v>
      </c>
      <c r="DR978" t="s">
        <v>202</v>
      </c>
      <c r="DT978">
        <v>1</v>
      </c>
      <c r="DV978">
        <v>1</v>
      </c>
      <c r="DW978">
        <v>0</v>
      </c>
      <c r="DX978">
        <v>5</v>
      </c>
      <c r="DY978">
        <v>1</v>
      </c>
      <c r="DZ978">
        <v>1</v>
      </c>
      <c r="EA978">
        <v>15</v>
      </c>
      <c r="EB978">
        <f>IF(EA978&gt;=30,1,IF(EA978&gt;=20,2,IF(EA978&gt;=15,3,IF(EA978&gt;=10,4,IF(EA978&gt;=5,5,IF(EA978&gt;0,6,0))))))</f>
        <v>3</v>
      </c>
      <c r="EC978">
        <v>2</v>
      </c>
      <c r="EE978">
        <v>15</v>
      </c>
      <c r="EL978">
        <v>1</v>
      </c>
      <c r="EM978">
        <v>2</v>
      </c>
      <c r="EN978">
        <v>1</v>
      </c>
      <c r="EO978">
        <v>1</v>
      </c>
      <c r="EP978">
        <v>1</v>
      </c>
      <c r="EQ978">
        <v>1</v>
      </c>
      <c r="ER978">
        <v>1</v>
      </c>
      <c r="EZ978">
        <v>1</v>
      </c>
      <c r="FA978">
        <v>1</v>
      </c>
      <c r="FD978">
        <v>-97</v>
      </c>
      <c r="FG978">
        <v>0</v>
      </c>
      <c r="FH978" t="s">
        <v>3179</v>
      </c>
      <c r="FI978">
        <v>1</v>
      </c>
      <c r="FJ978" t="s">
        <v>204</v>
      </c>
      <c r="FK978">
        <v>15</v>
      </c>
      <c r="FL978">
        <v>12</v>
      </c>
      <c r="FM978">
        <v>12</v>
      </c>
      <c r="FN978">
        <v>15</v>
      </c>
      <c r="FO978" t="s">
        <v>2206</v>
      </c>
      <c r="FP978">
        <v>1.5</v>
      </c>
      <c r="FQ978" t="s">
        <v>3180</v>
      </c>
      <c r="FR978" t="s">
        <v>3196</v>
      </c>
      <c r="FS978">
        <v>1</v>
      </c>
      <c r="FT978">
        <v>1</v>
      </c>
      <c r="FU978" t="s">
        <v>2221</v>
      </c>
      <c r="FV978" t="s">
        <v>3182</v>
      </c>
      <c r="FW978">
        <v>0</v>
      </c>
      <c r="FX978">
        <v>1</v>
      </c>
      <c r="FY978">
        <v>0</v>
      </c>
      <c r="FZ978">
        <v>0</v>
      </c>
      <c r="GA978">
        <v>14027</v>
      </c>
      <c r="GB978">
        <v>56</v>
      </c>
      <c r="GC978">
        <v>250.48214290000001</v>
      </c>
      <c r="GD978" t="s">
        <v>2401</v>
      </c>
      <c r="GE978">
        <v>1</v>
      </c>
      <c r="HG978" t="s">
        <v>202</v>
      </c>
      <c r="HJ978">
        <v>0</v>
      </c>
    </row>
    <row r="979" spans="1:218" x14ac:dyDescent="0.3">
      <c r="A979">
        <v>1169</v>
      </c>
      <c r="B979" t="s">
        <v>3183</v>
      </c>
      <c r="C979" t="s">
        <v>6260</v>
      </c>
      <c r="D979" t="s">
        <v>212</v>
      </c>
      <c r="E979">
        <v>1</v>
      </c>
      <c r="F979" t="s">
        <v>202</v>
      </c>
      <c r="H979">
        <v>1</v>
      </c>
      <c r="M979">
        <v>1</v>
      </c>
      <c r="N979">
        <v>1</v>
      </c>
      <c r="U979">
        <v>1</v>
      </c>
      <c r="W979">
        <v>1</v>
      </c>
      <c r="X979" t="s">
        <v>3174</v>
      </c>
      <c r="Y979">
        <v>1</v>
      </c>
      <c r="Z979">
        <v>1</v>
      </c>
      <c r="AA979">
        <v>2</v>
      </c>
      <c r="AD979" t="s">
        <v>202</v>
      </c>
      <c r="AE979">
        <v>1</v>
      </c>
      <c r="AF979">
        <v>1</v>
      </c>
      <c r="AG979">
        <v>1</v>
      </c>
      <c r="AH979">
        <v>2</v>
      </c>
      <c r="AI979">
        <v>2</v>
      </c>
      <c r="AJ979">
        <v>1</v>
      </c>
      <c r="AK979" t="s">
        <v>6261</v>
      </c>
      <c r="AL979">
        <v>1</v>
      </c>
      <c r="AM979">
        <v>1</v>
      </c>
      <c r="AN979">
        <v>1</v>
      </c>
      <c r="AO979">
        <v>2</v>
      </c>
      <c r="AP979">
        <v>2</v>
      </c>
      <c r="AQ979">
        <v>1</v>
      </c>
      <c r="AR979" t="s">
        <v>6262</v>
      </c>
      <c r="AS979">
        <v>1</v>
      </c>
      <c r="AT979">
        <v>1</v>
      </c>
      <c r="AU979">
        <v>1</v>
      </c>
      <c r="AV979">
        <v>2</v>
      </c>
      <c r="AW979">
        <v>6</v>
      </c>
      <c r="AX979">
        <v>7</v>
      </c>
      <c r="AY979">
        <v>1</v>
      </c>
      <c r="BE979">
        <v>1</v>
      </c>
      <c r="BF979">
        <v>2</v>
      </c>
      <c r="BG979">
        <v>1</v>
      </c>
      <c r="BH979">
        <v>2</v>
      </c>
      <c r="BI979">
        <v>1</v>
      </c>
      <c r="BJ979">
        <v>0</v>
      </c>
      <c r="BM979">
        <v>1</v>
      </c>
      <c r="BN979">
        <v>1</v>
      </c>
      <c r="BO979">
        <v>4</v>
      </c>
      <c r="BP979">
        <v>1</v>
      </c>
      <c r="BQ979">
        <v>27</v>
      </c>
      <c r="BR979">
        <v>1</v>
      </c>
      <c r="BS979">
        <v>1</v>
      </c>
      <c r="BT979">
        <v>2</v>
      </c>
      <c r="BV979">
        <v>0</v>
      </c>
      <c r="BX979">
        <v>0</v>
      </c>
      <c r="BZ979">
        <v>0</v>
      </c>
      <c r="CB979">
        <v>0</v>
      </c>
      <c r="CD979">
        <v>0</v>
      </c>
      <c r="CF979">
        <v>2</v>
      </c>
      <c r="CJ979">
        <v>1</v>
      </c>
      <c r="CK979">
        <v>1</v>
      </c>
      <c r="CL979">
        <v>7</v>
      </c>
      <c r="CM979">
        <v>1</v>
      </c>
      <c r="CR979">
        <v>2</v>
      </c>
      <c r="CS979">
        <v>10</v>
      </c>
      <c r="CT979">
        <v>1</v>
      </c>
      <c r="CU979">
        <v>1</v>
      </c>
      <c r="CV979" t="s">
        <v>582</v>
      </c>
      <c r="CW979">
        <v>853</v>
      </c>
      <c r="CX979">
        <v>14.22</v>
      </c>
      <c r="CY979">
        <v>2</v>
      </c>
      <c r="CZ979">
        <v>1</v>
      </c>
      <c r="DA979" t="s">
        <v>4970</v>
      </c>
      <c r="DC979">
        <v>1</v>
      </c>
      <c r="DD979">
        <v>1</v>
      </c>
      <c r="DE979">
        <v>4</v>
      </c>
      <c r="DN979" t="s">
        <v>4897</v>
      </c>
      <c r="DO979" t="s">
        <v>4897</v>
      </c>
      <c r="DP979" t="s">
        <v>3178</v>
      </c>
      <c r="DQ979" t="s">
        <v>202</v>
      </c>
      <c r="DR979" t="s">
        <v>202</v>
      </c>
      <c r="DT979">
        <v>1</v>
      </c>
      <c r="DV979">
        <v>1</v>
      </c>
      <c r="DW979">
        <v>0</v>
      </c>
      <c r="DX979">
        <v>2</v>
      </c>
      <c r="DY979">
        <v>2</v>
      </c>
      <c r="DZ979">
        <v>1</v>
      </c>
      <c r="EA979">
        <v>0.8</v>
      </c>
      <c r="EB979">
        <f>IF(EA979&gt;=30,1,IF(EA979&gt;=20,2,IF(EA979&gt;=15,3,IF(EA979&gt;=10,4,IF(EA979&gt;=5,5,IF(EA979&gt;0,6,0))))))</f>
        <v>6</v>
      </c>
      <c r="EC979">
        <v>1</v>
      </c>
      <c r="ED979">
        <v>8</v>
      </c>
      <c r="EF979">
        <v>1</v>
      </c>
      <c r="EG979">
        <v>5</v>
      </c>
      <c r="EI979">
        <v>1</v>
      </c>
      <c r="EL979">
        <v>1</v>
      </c>
      <c r="EM979">
        <v>3</v>
      </c>
      <c r="EN979">
        <v>2</v>
      </c>
      <c r="EO979">
        <v>2</v>
      </c>
      <c r="EP979">
        <v>1</v>
      </c>
      <c r="EQ979">
        <v>2</v>
      </c>
      <c r="ER979">
        <v>1</v>
      </c>
      <c r="EZ979">
        <v>2</v>
      </c>
      <c r="FE979">
        <v>1</v>
      </c>
      <c r="FG979">
        <v>0</v>
      </c>
      <c r="FH979" t="s">
        <v>3179</v>
      </c>
      <c r="FI979">
        <v>1</v>
      </c>
      <c r="FJ979" t="s">
        <v>204</v>
      </c>
      <c r="FK979">
        <v>0.66666669999999995</v>
      </c>
      <c r="FL979">
        <v>8</v>
      </c>
      <c r="FM979">
        <v>8</v>
      </c>
      <c r="FN979">
        <v>0.8</v>
      </c>
      <c r="FO979" t="s">
        <v>2206</v>
      </c>
      <c r="FP979">
        <v>3.5</v>
      </c>
      <c r="FQ979" t="s">
        <v>3287</v>
      </c>
      <c r="FR979" t="s">
        <v>3189</v>
      </c>
      <c r="FS979">
        <v>0</v>
      </c>
      <c r="FT979">
        <v>1</v>
      </c>
      <c r="FU979" t="s">
        <v>2221</v>
      </c>
      <c r="FV979" t="s">
        <v>4754</v>
      </c>
      <c r="FW979">
        <v>1</v>
      </c>
      <c r="FX979">
        <v>0</v>
      </c>
      <c r="FY979">
        <v>1</v>
      </c>
      <c r="FZ979">
        <v>0</v>
      </c>
      <c r="GA979">
        <v>37408</v>
      </c>
      <c r="GB979">
        <v>127</v>
      </c>
      <c r="GC979">
        <v>294.55118110000001</v>
      </c>
      <c r="GD979" t="s">
        <v>2407</v>
      </c>
      <c r="GE979">
        <v>1</v>
      </c>
      <c r="HG979" t="s">
        <v>202</v>
      </c>
      <c r="HI979">
        <v>1</v>
      </c>
      <c r="HJ979">
        <v>1</v>
      </c>
    </row>
    <row r="980" spans="1:218" x14ac:dyDescent="0.3">
      <c r="A980">
        <v>917</v>
      </c>
      <c r="B980" t="s">
        <v>3279</v>
      </c>
      <c r="C980" t="s">
        <v>4595</v>
      </c>
      <c r="D980" t="s">
        <v>212</v>
      </c>
      <c r="E980">
        <v>1</v>
      </c>
      <c r="F980" t="s">
        <v>202</v>
      </c>
      <c r="H980">
        <v>1</v>
      </c>
      <c r="M980">
        <v>1</v>
      </c>
      <c r="N980">
        <v>1</v>
      </c>
      <c r="U980">
        <v>1</v>
      </c>
      <c r="W980">
        <v>1</v>
      </c>
      <c r="X980" t="s">
        <v>3174</v>
      </c>
      <c r="Y980">
        <v>1</v>
      </c>
      <c r="Z980">
        <v>1</v>
      </c>
      <c r="AA980">
        <v>1</v>
      </c>
      <c r="AD980" t="s">
        <v>202</v>
      </c>
      <c r="AE980">
        <v>1</v>
      </c>
      <c r="AF980">
        <v>1</v>
      </c>
      <c r="AG980">
        <v>1</v>
      </c>
      <c r="AH980">
        <v>1</v>
      </c>
      <c r="AI980">
        <v>1</v>
      </c>
      <c r="AJ980">
        <v>2</v>
      </c>
      <c r="AK980" t="s">
        <v>3978</v>
      </c>
      <c r="AL980">
        <v>1</v>
      </c>
      <c r="AM980">
        <v>2</v>
      </c>
      <c r="AN980">
        <v>1</v>
      </c>
      <c r="AO980">
        <v>2</v>
      </c>
      <c r="AP980">
        <v>2</v>
      </c>
      <c r="AQ980">
        <v>1</v>
      </c>
      <c r="AR980" t="s">
        <v>3979</v>
      </c>
      <c r="AS980">
        <v>2</v>
      </c>
      <c r="AT980">
        <v>2</v>
      </c>
      <c r="AU980">
        <v>1</v>
      </c>
      <c r="AV980">
        <v>2</v>
      </c>
      <c r="AW980">
        <v>7</v>
      </c>
      <c r="AX980">
        <v>1</v>
      </c>
      <c r="AY980">
        <v>1</v>
      </c>
      <c r="AZ980">
        <v>2</v>
      </c>
      <c r="BA980">
        <v>3</v>
      </c>
      <c r="BB980">
        <v>4</v>
      </c>
      <c r="BC980">
        <v>5</v>
      </c>
      <c r="BD980">
        <v>6</v>
      </c>
      <c r="BE980">
        <v>1</v>
      </c>
      <c r="BF980">
        <v>1</v>
      </c>
      <c r="BG980">
        <v>1</v>
      </c>
      <c r="BH980">
        <v>1</v>
      </c>
      <c r="BI980">
        <v>1</v>
      </c>
      <c r="BJ980">
        <v>0</v>
      </c>
      <c r="BM980">
        <v>1</v>
      </c>
      <c r="BN980">
        <v>1</v>
      </c>
      <c r="BO980">
        <v>2</v>
      </c>
      <c r="BP980">
        <v>1</v>
      </c>
      <c r="BQ980">
        <v>1</v>
      </c>
      <c r="BR980">
        <v>1</v>
      </c>
      <c r="BS980">
        <v>1</v>
      </c>
      <c r="BT980">
        <v>2</v>
      </c>
      <c r="BU980">
        <v>2</v>
      </c>
      <c r="BV980">
        <v>0</v>
      </c>
      <c r="BW980">
        <v>2</v>
      </c>
      <c r="BX980">
        <v>0</v>
      </c>
      <c r="BY980">
        <v>2</v>
      </c>
      <c r="BZ980">
        <v>0</v>
      </c>
      <c r="CA980">
        <v>2</v>
      </c>
      <c r="CB980">
        <v>0</v>
      </c>
      <c r="CC980">
        <v>2</v>
      </c>
      <c r="CD980">
        <v>0</v>
      </c>
      <c r="CE980">
        <v>2</v>
      </c>
      <c r="CF980">
        <v>1</v>
      </c>
      <c r="CG980">
        <v>2</v>
      </c>
      <c r="CH980">
        <v>1</v>
      </c>
      <c r="CI980">
        <v>2</v>
      </c>
      <c r="CJ980">
        <v>1</v>
      </c>
      <c r="CK980">
        <v>1</v>
      </c>
      <c r="CL980">
        <v>6</v>
      </c>
      <c r="CM980">
        <v>1</v>
      </c>
      <c r="CR980">
        <v>2</v>
      </c>
      <c r="CS980">
        <v>1</v>
      </c>
      <c r="CT980">
        <v>1</v>
      </c>
      <c r="CU980">
        <v>1</v>
      </c>
      <c r="CV980" t="s">
        <v>1089</v>
      </c>
      <c r="CW980">
        <v>1004</v>
      </c>
      <c r="CX980">
        <v>16.73</v>
      </c>
      <c r="CY980">
        <v>2</v>
      </c>
      <c r="CZ980">
        <v>1</v>
      </c>
      <c r="DA980" t="s">
        <v>3234</v>
      </c>
      <c r="DC980">
        <v>1</v>
      </c>
      <c r="DD980">
        <v>1</v>
      </c>
      <c r="DE980">
        <v>2</v>
      </c>
      <c r="DN980" t="s">
        <v>4593</v>
      </c>
      <c r="DO980" t="s">
        <v>4593</v>
      </c>
      <c r="DP980" t="s">
        <v>3178</v>
      </c>
      <c r="DQ980" t="s">
        <v>202</v>
      </c>
      <c r="DR980" t="s">
        <v>202</v>
      </c>
      <c r="DT980">
        <v>1</v>
      </c>
      <c r="DV980">
        <v>1</v>
      </c>
      <c r="DW980">
        <v>0</v>
      </c>
      <c r="DX980">
        <v>1</v>
      </c>
      <c r="DY980">
        <v>1</v>
      </c>
      <c r="DZ980">
        <v>-97</v>
      </c>
      <c r="EB980">
        <v>3</v>
      </c>
      <c r="EC980">
        <v>1</v>
      </c>
      <c r="ED980">
        <v>3</v>
      </c>
      <c r="EL980">
        <v>1</v>
      </c>
      <c r="EM980">
        <v>-97</v>
      </c>
      <c r="EN980">
        <v>1</v>
      </c>
      <c r="EO980">
        <v>1</v>
      </c>
      <c r="EP980">
        <v>1</v>
      </c>
      <c r="EQ980">
        <v>1</v>
      </c>
      <c r="ER980">
        <v>1</v>
      </c>
      <c r="EZ980">
        <v>1</v>
      </c>
      <c r="FA980">
        <v>-97</v>
      </c>
      <c r="FD980">
        <v>-97</v>
      </c>
      <c r="FG980">
        <v>0</v>
      </c>
      <c r="FH980" t="s">
        <v>3179</v>
      </c>
      <c r="FI980">
        <v>1</v>
      </c>
      <c r="FJ980" t="s">
        <v>204</v>
      </c>
      <c r="FK980">
        <v>0.25</v>
      </c>
      <c r="FL980">
        <v>3</v>
      </c>
      <c r="FM980">
        <v>3</v>
      </c>
      <c r="FN980">
        <v>17.5</v>
      </c>
      <c r="FO980" t="s">
        <v>2206</v>
      </c>
      <c r="FQ980" t="s">
        <v>3180</v>
      </c>
      <c r="FR980" t="s">
        <v>3196</v>
      </c>
      <c r="FS980">
        <v>1</v>
      </c>
      <c r="FT980">
        <v>1</v>
      </c>
      <c r="FU980" t="s">
        <v>2221</v>
      </c>
      <c r="FV980" t="s">
        <v>3182</v>
      </c>
      <c r="FW980">
        <v>0</v>
      </c>
      <c r="FX980">
        <v>1</v>
      </c>
      <c r="FY980">
        <v>0</v>
      </c>
      <c r="FZ980">
        <v>0</v>
      </c>
      <c r="GA980">
        <v>59048</v>
      </c>
      <c r="GB980">
        <v>201</v>
      </c>
      <c r="GC980">
        <v>293.7711443</v>
      </c>
      <c r="GD980" t="s">
        <v>2401</v>
      </c>
      <c r="GE980">
        <v>1</v>
      </c>
      <c r="HG980" t="s">
        <v>202</v>
      </c>
      <c r="HJ980">
        <v>0</v>
      </c>
    </row>
    <row r="981" spans="1:218" x14ac:dyDescent="0.3">
      <c r="A981">
        <v>921</v>
      </c>
      <c r="B981" t="s">
        <v>3190</v>
      </c>
      <c r="C981" t="s">
        <v>4603</v>
      </c>
      <c r="D981" t="s">
        <v>265</v>
      </c>
      <c r="E981">
        <v>1</v>
      </c>
      <c r="F981" t="s">
        <v>202</v>
      </c>
      <c r="H981">
        <v>1</v>
      </c>
      <c r="M981">
        <v>1</v>
      </c>
      <c r="N981">
        <v>1</v>
      </c>
      <c r="U981">
        <v>1</v>
      </c>
      <c r="W981">
        <v>1</v>
      </c>
      <c r="X981" t="s">
        <v>3174</v>
      </c>
      <c r="Y981">
        <v>1</v>
      </c>
      <c r="Z981">
        <v>1</v>
      </c>
      <c r="AA981">
        <v>5</v>
      </c>
      <c r="AD981" t="s">
        <v>202</v>
      </c>
      <c r="AE981">
        <v>1</v>
      </c>
      <c r="AF981">
        <v>1</v>
      </c>
      <c r="AG981">
        <v>1</v>
      </c>
      <c r="AH981">
        <v>1</v>
      </c>
      <c r="AI981">
        <v>1</v>
      </c>
      <c r="AJ981">
        <v>1</v>
      </c>
      <c r="AK981" t="s">
        <v>4604</v>
      </c>
      <c r="AL981">
        <v>1</v>
      </c>
      <c r="AM981">
        <v>2</v>
      </c>
      <c r="AN981">
        <v>1</v>
      </c>
      <c r="AO981">
        <v>2</v>
      </c>
      <c r="AP981">
        <v>1</v>
      </c>
      <c r="AQ981">
        <v>1</v>
      </c>
      <c r="AR981" t="s">
        <v>4605</v>
      </c>
      <c r="AS981">
        <v>1</v>
      </c>
      <c r="AT981">
        <v>2</v>
      </c>
      <c r="AU981">
        <v>1</v>
      </c>
      <c r="AV981">
        <v>2</v>
      </c>
      <c r="AW981">
        <v>7</v>
      </c>
      <c r="AX981">
        <v>1</v>
      </c>
      <c r="AY981">
        <v>3</v>
      </c>
      <c r="BE981">
        <v>1</v>
      </c>
      <c r="BF981">
        <v>1</v>
      </c>
      <c r="BG981">
        <v>1</v>
      </c>
      <c r="BH981">
        <v>1</v>
      </c>
      <c r="BI981">
        <v>1</v>
      </c>
      <c r="BJ981">
        <v>0</v>
      </c>
      <c r="BM981">
        <v>1</v>
      </c>
      <c r="BN981">
        <v>1</v>
      </c>
      <c r="BO981">
        <v>4</v>
      </c>
      <c r="BP981">
        <v>1</v>
      </c>
      <c r="BQ981">
        <v>48</v>
      </c>
      <c r="BR981">
        <v>1</v>
      </c>
      <c r="BS981">
        <v>1</v>
      </c>
      <c r="BT981">
        <v>4</v>
      </c>
      <c r="BU981">
        <v>4</v>
      </c>
      <c r="BV981">
        <v>0</v>
      </c>
      <c r="BW981">
        <v>4</v>
      </c>
      <c r="BX981">
        <v>1</v>
      </c>
      <c r="BY981">
        <v>4</v>
      </c>
      <c r="BZ981">
        <v>0</v>
      </c>
      <c r="CA981">
        <v>4</v>
      </c>
      <c r="CB981">
        <v>1</v>
      </c>
      <c r="CC981">
        <v>4</v>
      </c>
      <c r="CD981">
        <v>0</v>
      </c>
      <c r="CE981">
        <v>4</v>
      </c>
      <c r="CF981">
        <v>0</v>
      </c>
      <c r="CG981">
        <v>4</v>
      </c>
      <c r="CH981">
        <v>2</v>
      </c>
      <c r="CI981">
        <v>4</v>
      </c>
      <c r="CJ981">
        <v>1</v>
      </c>
      <c r="CK981">
        <v>2</v>
      </c>
      <c r="CL981">
        <v>8</v>
      </c>
      <c r="CM981">
        <v>1</v>
      </c>
      <c r="CR981">
        <v>2</v>
      </c>
      <c r="CS981">
        <v>5</v>
      </c>
      <c r="CT981">
        <v>1</v>
      </c>
      <c r="CU981">
        <v>2</v>
      </c>
      <c r="CV981" t="s">
        <v>4606</v>
      </c>
      <c r="CW981">
        <v>660</v>
      </c>
      <c r="CX981">
        <v>11</v>
      </c>
      <c r="CY981">
        <v>2</v>
      </c>
      <c r="CZ981">
        <v>1</v>
      </c>
      <c r="DA981" t="s">
        <v>4607</v>
      </c>
      <c r="DC981">
        <v>1</v>
      </c>
      <c r="DD981">
        <v>1</v>
      </c>
      <c r="DE981">
        <v>29</v>
      </c>
      <c r="DN981" t="s">
        <v>4593</v>
      </c>
      <c r="DO981" t="s">
        <v>4593</v>
      </c>
      <c r="DP981" t="s">
        <v>3178</v>
      </c>
      <c r="DQ981" t="s">
        <v>202</v>
      </c>
      <c r="DR981" t="s">
        <v>202</v>
      </c>
      <c r="DT981">
        <v>1</v>
      </c>
      <c r="DV981">
        <v>1</v>
      </c>
      <c r="DW981">
        <v>0</v>
      </c>
      <c r="DX981">
        <v>5</v>
      </c>
      <c r="DY981">
        <v>1</v>
      </c>
      <c r="DZ981">
        <v>1</v>
      </c>
      <c r="EA981">
        <v>6</v>
      </c>
      <c r="EB981">
        <f t="shared" ref="EB981:EB994" si="37">IF(EA981&gt;=30,1,IF(EA981&gt;=20,2,IF(EA981&gt;=15,3,IF(EA981&gt;=10,4,IF(EA981&gt;=5,5,IF(EA981&gt;0,6,0))))))</f>
        <v>5</v>
      </c>
      <c r="EC981">
        <v>-97</v>
      </c>
      <c r="EL981">
        <v>1</v>
      </c>
      <c r="EM981">
        <v>2</v>
      </c>
      <c r="EN981">
        <v>1</v>
      </c>
      <c r="EO981">
        <v>2</v>
      </c>
      <c r="EP981">
        <v>1</v>
      </c>
      <c r="EQ981">
        <v>1</v>
      </c>
      <c r="ER981">
        <v>1</v>
      </c>
      <c r="EZ981">
        <v>1</v>
      </c>
      <c r="FA981">
        <v>1</v>
      </c>
      <c r="FD981">
        <v>-97</v>
      </c>
      <c r="FG981">
        <v>0</v>
      </c>
      <c r="FH981" t="s">
        <v>3179</v>
      </c>
      <c r="FI981">
        <v>1</v>
      </c>
      <c r="FJ981" t="s">
        <v>204</v>
      </c>
      <c r="FN981">
        <v>6</v>
      </c>
      <c r="FO981" t="s">
        <v>2206</v>
      </c>
      <c r="FP981">
        <v>1.5</v>
      </c>
      <c r="FQ981" t="s">
        <v>3180</v>
      </c>
      <c r="FR981" t="s">
        <v>3189</v>
      </c>
      <c r="FS981">
        <v>0</v>
      </c>
      <c r="FT981">
        <v>1</v>
      </c>
      <c r="FU981" t="s">
        <v>2221</v>
      </c>
      <c r="FV981" t="s">
        <v>3182</v>
      </c>
      <c r="FW981">
        <v>0</v>
      </c>
      <c r="FX981">
        <v>1</v>
      </c>
      <c r="FY981">
        <v>0</v>
      </c>
      <c r="FZ981">
        <v>0</v>
      </c>
      <c r="GA981">
        <v>15709</v>
      </c>
      <c r="GB981">
        <v>72</v>
      </c>
      <c r="GC981">
        <v>218.18055559999999</v>
      </c>
      <c r="GD981" t="s">
        <v>2401</v>
      </c>
      <c r="GE981">
        <v>1</v>
      </c>
      <c r="HG981" t="s">
        <v>202</v>
      </c>
      <c r="HJ981">
        <v>0</v>
      </c>
    </row>
    <row r="982" spans="1:218" x14ac:dyDescent="0.3">
      <c r="A982">
        <v>1179</v>
      </c>
      <c r="B982" t="s">
        <v>3183</v>
      </c>
      <c r="C982" t="s">
        <v>6270</v>
      </c>
      <c r="D982" t="s">
        <v>212</v>
      </c>
      <c r="E982">
        <v>1</v>
      </c>
      <c r="F982" t="s">
        <v>202</v>
      </c>
      <c r="H982">
        <v>1</v>
      </c>
      <c r="M982">
        <v>1</v>
      </c>
      <c r="N982">
        <v>1</v>
      </c>
      <c r="U982">
        <v>1</v>
      </c>
      <c r="W982">
        <v>1</v>
      </c>
      <c r="X982" t="s">
        <v>3174</v>
      </c>
      <c r="Y982">
        <v>1</v>
      </c>
      <c r="Z982">
        <v>1</v>
      </c>
      <c r="AA982">
        <v>3</v>
      </c>
      <c r="AD982" t="s">
        <v>202</v>
      </c>
      <c r="AE982">
        <v>1</v>
      </c>
      <c r="AF982">
        <v>1</v>
      </c>
      <c r="AG982">
        <v>1</v>
      </c>
      <c r="AH982">
        <v>2</v>
      </c>
      <c r="AI982">
        <v>2</v>
      </c>
      <c r="AJ982">
        <v>2</v>
      </c>
      <c r="AK982" t="s">
        <v>6271</v>
      </c>
      <c r="AL982">
        <v>1</v>
      </c>
      <c r="AM982">
        <v>1</v>
      </c>
      <c r="AN982">
        <v>1</v>
      </c>
      <c r="AO982">
        <v>2</v>
      </c>
      <c r="AP982">
        <v>1</v>
      </c>
      <c r="AQ982">
        <v>2</v>
      </c>
      <c r="AR982" t="s">
        <v>6272</v>
      </c>
      <c r="AS982">
        <v>2</v>
      </c>
      <c r="AT982">
        <v>2</v>
      </c>
      <c r="AU982">
        <v>1</v>
      </c>
      <c r="AV982">
        <v>1</v>
      </c>
      <c r="AW982">
        <v>7</v>
      </c>
      <c r="AX982">
        <v>7</v>
      </c>
      <c r="AY982">
        <v>4</v>
      </c>
      <c r="BE982">
        <v>1</v>
      </c>
      <c r="BF982">
        <v>1</v>
      </c>
      <c r="BG982">
        <v>1</v>
      </c>
      <c r="BH982">
        <v>1</v>
      </c>
      <c r="BI982">
        <v>1</v>
      </c>
      <c r="BJ982">
        <v>0</v>
      </c>
      <c r="BM982">
        <v>1</v>
      </c>
      <c r="BN982">
        <v>1</v>
      </c>
      <c r="BO982">
        <v>2</v>
      </c>
      <c r="BP982">
        <v>1</v>
      </c>
      <c r="BQ982">
        <v>20</v>
      </c>
      <c r="BR982">
        <v>1</v>
      </c>
      <c r="BS982">
        <v>1</v>
      </c>
      <c r="BT982">
        <v>1</v>
      </c>
      <c r="BV982">
        <v>0</v>
      </c>
      <c r="BX982">
        <v>0</v>
      </c>
      <c r="BZ982">
        <v>0</v>
      </c>
      <c r="CB982">
        <v>0</v>
      </c>
      <c r="CD982">
        <v>0</v>
      </c>
      <c r="CF982">
        <v>1</v>
      </c>
      <c r="CJ982">
        <v>1</v>
      </c>
      <c r="CK982">
        <v>2</v>
      </c>
      <c r="CL982">
        <v>6</v>
      </c>
      <c r="CM982">
        <v>2</v>
      </c>
      <c r="CR982">
        <v>2</v>
      </c>
      <c r="CS982">
        <v>2</v>
      </c>
      <c r="CT982">
        <v>1</v>
      </c>
      <c r="CU982">
        <v>2</v>
      </c>
      <c r="CV982" t="s">
        <v>6273</v>
      </c>
      <c r="CW982">
        <v>824</v>
      </c>
      <c r="CX982">
        <v>13.73</v>
      </c>
      <c r="CY982">
        <v>2</v>
      </c>
      <c r="CZ982">
        <v>1</v>
      </c>
      <c r="DA982" t="s">
        <v>4607</v>
      </c>
      <c r="DC982">
        <v>1</v>
      </c>
      <c r="DD982">
        <v>1</v>
      </c>
      <c r="DE982">
        <v>4</v>
      </c>
      <c r="DN982" t="s">
        <v>4897</v>
      </c>
      <c r="DO982" t="s">
        <v>4897</v>
      </c>
      <c r="DP982" t="s">
        <v>3178</v>
      </c>
      <c r="DQ982" t="s">
        <v>202</v>
      </c>
      <c r="DR982" t="s">
        <v>202</v>
      </c>
      <c r="DT982">
        <v>1</v>
      </c>
      <c r="DV982">
        <v>1</v>
      </c>
      <c r="DW982">
        <v>0</v>
      </c>
      <c r="DX982">
        <v>3</v>
      </c>
      <c r="DY982">
        <v>2</v>
      </c>
      <c r="DZ982">
        <v>1</v>
      </c>
      <c r="EA982">
        <v>8</v>
      </c>
      <c r="EB982">
        <f t="shared" si="37"/>
        <v>5</v>
      </c>
      <c r="EC982">
        <v>1</v>
      </c>
      <c r="ED982">
        <v>6</v>
      </c>
      <c r="EF982">
        <v>1</v>
      </c>
      <c r="EG982">
        <v>6</v>
      </c>
      <c r="EI982">
        <v>1</v>
      </c>
      <c r="EL982">
        <v>1</v>
      </c>
      <c r="EM982">
        <v>2</v>
      </c>
      <c r="EN982">
        <v>3</v>
      </c>
      <c r="EO982">
        <v>2</v>
      </c>
      <c r="EP982">
        <v>2</v>
      </c>
      <c r="EZ982">
        <v>1</v>
      </c>
      <c r="FA982">
        <v>1</v>
      </c>
      <c r="FD982">
        <v>8</v>
      </c>
      <c r="FG982">
        <v>0</v>
      </c>
      <c r="FH982" t="s">
        <v>3179</v>
      </c>
      <c r="FI982">
        <v>1</v>
      </c>
      <c r="FJ982" t="s">
        <v>204</v>
      </c>
      <c r="FK982">
        <v>0.5</v>
      </c>
      <c r="FL982">
        <v>6</v>
      </c>
      <c r="FM982">
        <v>6</v>
      </c>
      <c r="FN982">
        <v>8</v>
      </c>
      <c r="FO982" t="s">
        <v>2206</v>
      </c>
      <c r="FP982">
        <v>1.5</v>
      </c>
      <c r="FQ982" t="s">
        <v>3638</v>
      </c>
      <c r="FR982" t="s">
        <v>3189</v>
      </c>
      <c r="FS982">
        <v>0</v>
      </c>
      <c r="FT982">
        <v>0</v>
      </c>
      <c r="FU982" t="s">
        <v>2207</v>
      </c>
      <c r="FV982" t="s">
        <v>2207</v>
      </c>
      <c r="FW982">
        <v>0</v>
      </c>
      <c r="FX982">
        <v>1</v>
      </c>
      <c r="FY982">
        <v>0</v>
      </c>
      <c r="FZ982">
        <v>0</v>
      </c>
      <c r="GA982">
        <v>37408</v>
      </c>
      <c r="GB982">
        <v>127</v>
      </c>
      <c r="GC982">
        <v>294.55118110000001</v>
      </c>
      <c r="GD982" t="s">
        <v>2407</v>
      </c>
      <c r="GE982">
        <v>1</v>
      </c>
      <c r="HG982" t="s">
        <v>202</v>
      </c>
      <c r="HJ982">
        <v>0</v>
      </c>
    </row>
    <row r="983" spans="1:218" hidden="1" x14ac:dyDescent="0.3">
      <c r="A983">
        <v>1197</v>
      </c>
      <c r="B983" t="s">
        <v>3279</v>
      </c>
      <c r="C983" t="s">
        <v>6274</v>
      </c>
      <c r="D983" t="s">
        <v>212</v>
      </c>
      <c r="E983">
        <v>1</v>
      </c>
      <c r="F983" t="s">
        <v>202</v>
      </c>
      <c r="H983">
        <v>1</v>
      </c>
      <c r="M983">
        <v>1</v>
      </c>
      <c r="N983">
        <v>1</v>
      </c>
      <c r="U983">
        <v>1</v>
      </c>
      <c r="W983">
        <v>1</v>
      </c>
      <c r="X983" t="s">
        <v>3174</v>
      </c>
      <c r="Y983">
        <v>1</v>
      </c>
      <c r="Z983">
        <v>1</v>
      </c>
      <c r="AA983">
        <v>1</v>
      </c>
      <c r="AD983" t="s">
        <v>202</v>
      </c>
      <c r="AE983">
        <v>1</v>
      </c>
      <c r="AF983">
        <v>2</v>
      </c>
      <c r="AG983">
        <v>1</v>
      </c>
      <c r="AH983">
        <v>1</v>
      </c>
      <c r="AI983">
        <v>1</v>
      </c>
      <c r="AJ983">
        <v>2</v>
      </c>
      <c r="AK983" t="s">
        <v>5064</v>
      </c>
      <c r="AL983">
        <v>2</v>
      </c>
      <c r="AM983">
        <v>2</v>
      </c>
      <c r="AN983">
        <v>2</v>
      </c>
      <c r="AO983">
        <v>2</v>
      </c>
      <c r="AP983">
        <v>2</v>
      </c>
      <c r="AQ983">
        <v>2</v>
      </c>
      <c r="AR983" t="s">
        <v>5065</v>
      </c>
      <c r="AS983">
        <v>2</v>
      </c>
      <c r="AT983">
        <v>2</v>
      </c>
      <c r="AU983">
        <v>1</v>
      </c>
      <c r="AV983">
        <v>2</v>
      </c>
      <c r="AW983">
        <v>5</v>
      </c>
      <c r="AX983">
        <v>3</v>
      </c>
      <c r="AY983">
        <v>1</v>
      </c>
      <c r="BE983">
        <v>1</v>
      </c>
      <c r="BF983">
        <v>2</v>
      </c>
      <c r="BG983">
        <v>1</v>
      </c>
      <c r="BH983">
        <v>2</v>
      </c>
      <c r="BI983">
        <v>1</v>
      </c>
      <c r="BJ983">
        <v>0</v>
      </c>
      <c r="BM983">
        <v>1</v>
      </c>
      <c r="BN983">
        <v>1</v>
      </c>
      <c r="BO983">
        <v>3</v>
      </c>
      <c r="BP983">
        <v>1</v>
      </c>
      <c r="BQ983">
        <v>2</v>
      </c>
      <c r="BR983">
        <v>1</v>
      </c>
      <c r="BS983">
        <v>1</v>
      </c>
      <c r="BT983">
        <v>0</v>
      </c>
      <c r="CJ983">
        <v>1</v>
      </c>
      <c r="CK983">
        <v>2</v>
      </c>
      <c r="CL983">
        <v>5</v>
      </c>
      <c r="CM983">
        <v>1</v>
      </c>
      <c r="CR983">
        <v>2</v>
      </c>
      <c r="CS983">
        <v>4</v>
      </c>
      <c r="CT983">
        <v>1</v>
      </c>
      <c r="CU983">
        <v>1</v>
      </c>
      <c r="CV983" t="s">
        <v>6275</v>
      </c>
      <c r="CW983">
        <v>1324</v>
      </c>
      <c r="CX983">
        <v>22.07</v>
      </c>
      <c r="CY983">
        <v>2</v>
      </c>
      <c r="CZ983">
        <v>1</v>
      </c>
      <c r="DA983" t="s">
        <v>4864</v>
      </c>
      <c r="DC983">
        <v>1</v>
      </c>
      <c r="DD983">
        <v>1</v>
      </c>
      <c r="DE983">
        <v>2</v>
      </c>
      <c r="DN983" t="s">
        <v>4897</v>
      </c>
      <c r="DO983" t="s">
        <v>4897</v>
      </c>
      <c r="DP983" t="s">
        <v>3178</v>
      </c>
      <c r="DQ983" t="s">
        <v>202</v>
      </c>
      <c r="DR983" t="s">
        <v>202</v>
      </c>
      <c r="DT983">
        <v>1</v>
      </c>
      <c r="DV983">
        <v>1</v>
      </c>
      <c r="DW983">
        <v>0</v>
      </c>
      <c r="DX983">
        <v>1</v>
      </c>
      <c r="DY983">
        <v>2</v>
      </c>
      <c r="DZ983">
        <v>1</v>
      </c>
      <c r="EA983">
        <v>16</v>
      </c>
      <c r="EB983">
        <f t="shared" si="37"/>
        <v>3</v>
      </c>
      <c r="EC983">
        <v>2</v>
      </c>
      <c r="EE983">
        <v>15</v>
      </c>
      <c r="EF983">
        <v>2</v>
      </c>
      <c r="EH983">
        <v>3</v>
      </c>
      <c r="EI983">
        <v>1</v>
      </c>
      <c r="EL983">
        <v>1</v>
      </c>
      <c r="EM983">
        <v>3</v>
      </c>
      <c r="EN983">
        <v>2</v>
      </c>
      <c r="EO983">
        <v>-97</v>
      </c>
      <c r="EP983">
        <v>1</v>
      </c>
      <c r="EQ983">
        <v>2</v>
      </c>
      <c r="ER983">
        <v>2</v>
      </c>
      <c r="ES983">
        <v>-97</v>
      </c>
      <c r="EU983">
        <v>6</v>
      </c>
      <c r="EV983">
        <v>1</v>
      </c>
      <c r="EW983">
        <v>3</v>
      </c>
      <c r="EY983">
        <v>2</v>
      </c>
      <c r="EZ983">
        <v>1</v>
      </c>
      <c r="FA983">
        <v>-97</v>
      </c>
      <c r="FD983">
        <v>-97</v>
      </c>
      <c r="FG983">
        <v>0</v>
      </c>
      <c r="FH983" t="s">
        <v>3179</v>
      </c>
      <c r="FI983">
        <v>1</v>
      </c>
      <c r="FJ983" t="s">
        <v>204</v>
      </c>
      <c r="FK983">
        <v>15</v>
      </c>
      <c r="FL983">
        <v>12</v>
      </c>
      <c r="FM983">
        <v>12</v>
      </c>
      <c r="FN983">
        <v>16</v>
      </c>
      <c r="FO983" t="s">
        <v>2206</v>
      </c>
      <c r="FP983">
        <v>3.5</v>
      </c>
      <c r="FQ983" t="s">
        <v>3287</v>
      </c>
      <c r="FR983" t="s">
        <v>3189</v>
      </c>
      <c r="FS983">
        <v>0</v>
      </c>
      <c r="FT983">
        <v>1</v>
      </c>
      <c r="FU983" t="s">
        <v>2213</v>
      </c>
      <c r="FV983" t="s">
        <v>4754</v>
      </c>
      <c r="FW983">
        <v>0</v>
      </c>
      <c r="FX983">
        <v>1</v>
      </c>
      <c r="FY983">
        <v>0</v>
      </c>
      <c r="FZ983">
        <v>0</v>
      </c>
      <c r="GA983">
        <v>59048</v>
      </c>
      <c r="GB983">
        <v>201</v>
      </c>
      <c r="GC983">
        <v>293.7711443</v>
      </c>
      <c r="GD983" t="s">
        <v>2407</v>
      </c>
      <c r="GE983">
        <v>1</v>
      </c>
      <c r="HG983" t="s">
        <v>202</v>
      </c>
      <c r="HJ983">
        <v>0</v>
      </c>
    </row>
    <row r="984" spans="1:218" x14ac:dyDescent="0.3">
      <c r="A984">
        <v>928</v>
      </c>
      <c r="B984" t="s">
        <v>3279</v>
      </c>
      <c r="C984" t="s">
        <v>4616</v>
      </c>
      <c r="D984" t="s">
        <v>212</v>
      </c>
      <c r="E984">
        <v>1</v>
      </c>
      <c r="F984" t="s">
        <v>202</v>
      </c>
      <c r="H984">
        <v>1</v>
      </c>
      <c r="M984">
        <v>1</v>
      </c>
      <c r="N984">
        <v>1</v>
      </c>
      <c r="U984">
        <v>-97</v>
      </c>
      <c r="W984">
        <v>1</v>
      </c>
      <c r="X984" t="s">
        <v>3174</v>
      </c>
      <c r="Y984">
        <v>1</v>
      </c>
      <c r="Z984">
        <v>1</v>
      </c>
      <c r="AA984">
        <v>2</v>
      </c>
      <c r="AD984" t="s">
        <v>202</v>
      </c>
      <c r="AE984">
        <v>1</v>
      </c>
      <c r="AF984">
        <v>2</v>
      </c>
      <c r="AG984">
        <v>1</v>
      </c>
      <c r="AH984">
        <v>1</v>
      </c>
      <c r="AI984">
        <v>2</v>
      </c>
      <c r="AJ984">
        <v>2</v>
      </c>
      <c r="AK984" t="s">
        <v>4617</v>
      </c>
      <c r="AL984">
        <v>1</v>
      </c>
      <c r="AM984">
        <v>1</v>
      </c>
      <c r="AN984">
        <v>2</v>
      </c>
      <c r="AO984">
        <v>1</v>
      </c>
      <c r="AP984">
        <v>2</v>
      </c>
      <c r="AQ984">
        <v>1</v>
      </c>
      <c r="AR984" t="s">
        <v>4618</v>
      </c>
      <c r="AS984">
        <v>2</v>
      </c>
      <c r="AT984">
        <v>1</v>
      </c>
      <c r="AU984">
        <v>1</v>
      </c>
      <c r="AV984">
        <v>2</v>
      </c>
      <c r="AW984">
        <v>7</v>
      </c>
      <c r="AX984">
        <v>2</v>
      </c>
      <c r="AY984">
        <v>5</v>
      </c>
      <c r="BE984">
        <v>1</v>
      </c>
      <c r="BF984">
        <v>1</v>
      </c>
      <c r="BG984">
        <v>1</v>
      </c>
      <c r="BH984">
        <v>1</v>
      </c>
      <c r="BI984">
        <v>1</v>
      </c>
      <c r="BJ984">
        <v>1</v>
      </c>
      <c r="BK984">
        <v>1</v>
      </c>
      <c r="BL984">
        <v>1</v>
      </c>
      <c r="BM984">
        <v>-97</v>
      </c>
      <c r="BN984">
        <v>1</v>
      </c>
      <c r="BO984">
        <v>4</v>
      </c>
      <c r="BP984">
        <v>-98</v>
      </c>
      <c r="BR984">
        <v>6</v>
      </c>
      <c r="BS984">
        <v>-98</v>
      </c>
      <c r="CJ984">
        <v>1</v>
      </c>
      <c r="CK984">
        <v>-98</v>
      </c>
      <c r="CL984">
        <v>-98</v>
      </c>
      <c r="CM984">
        <v>-98</v>
      </c>
      <c r="CR984">
        <v>2</v>
      </c>
      <c r="CS984">
        <v>-98</v>
      </c>
      <c r="CT984">
        <v>1</v>
      </c>
      <c r="CU984">
        <v>1</v>
      </c>
      <c r="CV984" t="s">
        <v>262</v>
      </c>
      <c r="CW984">
        <v>694</v>
      </c>
      <c r="CX984">
        <v>11.57</v>
      </c>
      <c r="CY984">
        <v>2</v>
      </c>
      <c r="CZ984">
        <v>1</v>
      </c>
      <c r="DA984" t="s">
        <v>3234</v>
      </c>
      <c r="DC984">
        <v>1</v>
      </c>
      <c r="DD984">
        <v>1</v>
      </c>
      <c r="DE984">
        <v>2</v>
      </c>
      <c r="DN984" t="s">
        <v>4593</v>
      </c>
      <c r="DO984" t="s">
        <v>4593</v>
      </c>
      <c r="DP984" t="s">
        <v>3178</v>
      </c>
      <c r="DQ984" t="s">
        <v>202</v>
      </c>
      <c r="DR984" t="s">
        <v>202</v>
      </c>
      <c r="DT984">
        <v>1</v>
      </c>
      <c r="DV984">
        <v>1</v>
      </c>
      <c r="DW984">
        <v>0</v>
      </c>
      <c r="DX984">
        <v>2</v>
      </c>
      <c r="DY984">
        <v>1</v>
      </c>
      <c r="DZ984">
        <v>1</v>
      </c>
      <c r="EA984">
        <v>11</v>
      </c>
      <c r="EB984">
        <f t="shared" si="37"/>
        <v>4</v>
      </c>
      <c r="EC984">
        <v>2</v>
      </c>
      <c r="EE984">
        <v>11</v>
      </c>
      <c r="EL984">
        <v>2</v>
      </c>
      <c r="EM984">
        <v>5</v>
      </c>
      <c r="EN984">
        <v>1</v>
      </c>
      <c r="EO984">
        <v>1</v>
      </c>
      <c r="EP984">
        <v>1</v>
      </c>
      <c r="EQ984">
        <v>1</v>
      </c>
      <c r="ER984">
        <v>1</v>
      </c>
      <c r="EZ984">
        <v>1</v>
      </c>
      <c r="FA984">
        <v>1</v>
      </c>
      <c r="FD984">
        <v>-97</v>
      </c>
      <c r="FG984">
        <v>0</v>
      </c>
      <c r="FH984" t="s">
        <v>3179</v>
      </c>
      <c r="FI984">
        <v>1</v>
      </c>
      <c r="FJ984" t="s">
        <v>204</v>
      </c>
      <c r="FK984">
        <v>11</v>
      </c>
      <c r="FL984">
        <v>12</v>
      </c>
      <c r="FM984">
        <v>12</v>
      </c>
      <c r="FN984">
        <v>11</v>
      </c>
      <c r="FO984" t="s">
        <v>2212</v>
      </c>
      <c r="FP984">
        <v>20</v>
      </c>
      <c r="FQ984" t="s">
        <v>3180</v>
      </c>
      <c r="FR984" t="s">
        <v>3196</v>
      </c>
      <c r="FS984">
        <v>1</v>
      </c>
      <c r="FT984">
        <v>1</v>
      </c>
      <c r="FU984" t="s">
        <v>2221</v>
      </c>
      <c r="FV984" t="s">
        <v>3182</v>
      </c>
      <c r="FW984">
        <v>0</v>
      </c>
      <c r="FX984">
        <v>1</v>
      </c>
      <c r="FY984">
        <v>0</v>
      </c>
      <c r="FZ984">
        <v>0</v>
      </c>
      <c r="GA984">
        <v>59048</v>
      </c>
      <c r="GB984">
        <v>201</v>
      </c>
      <c r="GC984">
        <v>293.7711443</v>
      </c>
      <c r="GD984" t="s">
        <v>2401</v>
      </c>
      <c r="GE984">
        <v>1</v>
      </c>
      <c r="HG984" t="s">
        <v>202</v>
      </c>
      <c r="HJ984">
        <v>0</v>
      </c>
    </row>
    <row r="985" spans="1:218" x14ac:dyDescent="0.3">
      <c r="A985">
        <v>984</v>
      </c>
      <c r="B985" t="s">
        <v>4695</v>
      </c>
      <c r="C985" t="s">
        <v>4696</v>
      </c>
      <c r="D985" t="s">
        <v>194</v>
      </c>
      <c r="E985">
        <v>1</v>
      </c>
      <c r="F985" t="s">
        <v>202</v>
      </c>
      <c r="H985">
        <v>1</v>
      </c>
      <c r="M985">
        <v>1</v>
      </c>
      <c r="N985">
        <v>2</v>
      </c>
      <c r="O985">
        <v>1</v>
      </c>
      <c r="U985">
        <v>1</v>
      </c>
      <c r="W985">
        <v>1</v>
      </c>
      <c r="X985" t="s">
        <v>3174</v>
      </c>
      <c r="Y985">
        <v>1</v>
      </c>
      <c r="Z985">
        <v>1</v>
      </c>
      <c r="AA985">
        <v>2</v>
      </c>
      <c r="AD985" t="s">
        <v>202</v>
      </c>
      <c r="AE985">
        <v>1</v>
      </c>
      <c r="AF985">
        <v>2</v>
      </c>
      <c r="AG985">
        <v>1</v>
      </c>
      <c r="AH985">
        <v>1</v>
      </c>
      <c r="AI985">
        <v>1</v>
      </c>
      <c r="AJ985">
        <v>1</v>
      </c>
      <c r="AK985" t="s">
        <v>4697</v>
      </c>
      <c r="AL985">
        <v>1</v>
      </c>
      <c r="AM985">
        <v>2</v>
      </c>
      <c r="AN985">
        <v>2</v>
      </c>
      <c r="AO985">
        <v>2</v>
      </c>
      <c r="AP985">
        <v>2</v>
      </c>
      <c r="AQ985">
        <v>1</v>
      </c>
      <c r="AR985" t="s">
        <v>4698</v>
      </c>
      <c r="AS985">
        <v>2</v>
      </c>
      <c r="AT985">
        <v>1</v>
      </c>
      <c r="AU985">
        <v>2</v>
      </c>
      <c r="AV985">
        <v>2</v>
      </c>
      <c r="AW985">
        <v>7</v>
      </c>
      <c r="AX985">
        <v>2</v>
      </c>
      <c r="AY985">
        <v>-97</v>
      </c>
      <c r="BE985">
        <v>1</v>
      </c>
      <c r="BF985">
        <v>1</v>
      </c>
      <c r="BG985">
        <v>1</v>
      </c>
      <c r="BH985">
        <v>1</v>
      </c>
      <c r="BI985">
        <v>1</v>
      </c>
      <c r="BJ985">
        <v>1</v>
      </c>
      <c r="BK985">
        <v>1</v>
      </c>
      <c r="BL985">
        <v>1</v>
      </c>
      <c r="BM985">
        <v>6</v>
      </c>
      <c r="BN985">
        <v>1</v>
      </c>
      <c r="BO985">
        <v>2</v>
      </c>
      <c r="BP985">
        <v>1</v>
      </c>
      <c r="BQ985">
        <v>5</v>
      </c>
      <c r="BR985">
        <v>2</v>
      </c>
      <c r="BS985">
        <v>1</v>
      </c>
      <c r="BT985">
        <v>2</v>
      </c>
      <c r="BV985">
        <v>0</v>
      </c>
      <c r="BX985">
        <v>0</v>
      </c>
      <c r="BZ985">
        <v>0</v>
      </c>
      <c r="CB985">
        <v>0</v>
      </c>
      <c r="CD985">
        <v>0</v>
      </c>
      <c r="CF985">
        <v>2</v>
      </c>
      <c r="CJ985">
        <v>1</v>
      </c>
      <c r="CK985">
        <v>2</v>
      </c>
      <c r="CL985">
        <v>7</v>
      </c>
      <c r="CM985">
        <v>1</v>
      </c>
      <c r="CR985">
        <v>2</v>
      </c>
      <c r="CS985">
        <v>4</v>
      </c>
      <c r="CT985">
        <v>1</v>
      </c>
      <c r="CU985">
        <v>1</v>
      </c>
      <c r="CV985" t="s">
        <v>351</v>
      </c>
      <c r="CW985">
        <v>880</v>
      </c>
      <c r="CX985">
        <v>14.67</v>
      </c>
      <c r="CY985">
        <v>2</v>
      </c>
      <c r="CZ985">
        <v>1</v>
      </c>
      <c r="DA985" t="s">
        <v>2501</v>
      </c>
      <c r="DC985">
        <v>1</v>
      </c>
      <c r="DD985">
        <v>1</v>
      </c>
      <c r="DE985">
        <v>25</v>
      </c>
      <c r="DN985" t="s">
        <v>4657</v>
      </c>
      <c r="DO985" t="s">
        <v>4657</v>
      </c>
      <c r="DP985" t="s">
        <v>3178</v>
      </c>
      <c r="DQ985" t="s">
        <v>202</v>
      </c>
      <c r="DR985" t="s">
        <v>202</v>
      </c>
      <c r="DT985">
        <v>2</v>
      </c>
      <c r="DU985">
        <v>1</v>
      </c>
      <c r="DV985">
        <v>1</v>
      </c>
      <c r="DW985">
        <v>0</v>
      </c>
      <c r="DX985">
        <v>2</v>
      </c>
      <c r="DY985">
        <v>1</v>
      </c>
      <c r="DZ985">
        <v>1</v>
      </c>
      <c r="EA985">
        <v>30</v>
      </c>
      <c r="EB985">
        <f t="shared" si="37"/>
        <v>1</v>
      </c>
      <c r="EC985">
        <v>2</v>
      </c>
      <c r="EE985">
        <v>3</v>
      </c>
      <c r="EL985">
        <v>3</v>
      </c>
      <c r="EM985">
        <v>1</v>
      </c>
      <c r="EN985">
        <v>1</v>
      </c>
      <c r="EO985">
        <v>4</v>
      </c>
      <c r="EP985">
        <v>1</v>
      </c>
      <c r="EQ985">
        <v>1</v>
      </c>
      <c r="ER985">
        <v>1</v>
      </c>
      <c r="EZ985">
        <v>1</v>
      </c>
      <c r="FA985">
        <v>3</v>
      </c>
      <c r="FD985">
        <v>-97</v>
      </c>
      <c r="FG985">
        <v>0</v>
      </c>
      <c r="FH985" t="s">
        <v>3179</v>
      </c>
      <c r="FI985">
        <v>1</v>
      </c>
      <c r="FJ985" t="s">
        <v>204</v>
      </c>
      <c r="FK985">
        <v>3</v>
      </c>
      <c r="FL985">
        <v>12</v>
      </c>
      <c r="FM985">
        <v>12</v>
      </c>
      <c r="FN985">
        <v>30</v>
      </c>
      <c r="FO985" t="s">
        <v>2220</v>
      </c>
      <c r="FP985">
        <v>0.5</v>
      </c>
      <c r="FQ985" t="s">
        <v>3180</v>
      </c>
      <c r="FR985" t="s">
        <v>3201</v>
      </c>
      <c r="FS985">
        <v>1</v>
      </c>
      <c r="FT985">
        <v>1</v>
      </c>
      <c r="FU985" t="s">
        <v>2221</v>
      </c>
      <c r="FV985" t="s">
        <v>3182</v>
      </c>
      <c r="FW985">
        <v>0</v>
      </c>
      <c r="FX985">
        <v>1</v>
      </c>
      <c r="FY985">
        <v>0</v>
      </c>
      <c r="FZ985">
        <v>0</v>
      </c>
      <c r="GA985">
        <v>322</v>
      </c>
      <c r="GB985">
        <v>4</v>
      </c>
      <c r="GC985">
        <v>80.5</v>
      </c>
      <c r="GD985" t="s">
        <v>2401</v>
      </c>
      <c r="GE985">
        <v>1</v>
      </c>
      <c r="HG985" t="s">
        <v>202</v>
      </c>
      <c r="HJ985">
        <v>0</v>
      </c>
    </row>
    <row r="986" spans="1:218" x14ac:dyDescent="0.3">
      <c r="A986">
        <v>1013</v>
      </c>
      <c r="B986" t="s">
        <v>3250</v>
      </c>
      <c r="C986" t="s">
        <v>4726</v>
      </c>
      <c r="D986" t="s">
        <v>265</v>
      </c>
      <c r="E986">
        <v>1</v>
      </c>
      <c r="F986" t="s">
        <v>202</v>
      </c>
      <c r="H986">
        <v>1</v>
      </c>
      <c r="M986">
        <v>1</v>
      </c>
      <c r="N986">
        <v>1</v>
      </c>
      <c r="U986">
        <v>1</v>
      </c>
      <c r="W986">
        <v>1</v>
      </c>
      <c r="X986" t="s">
        <v>3174</v>
      </c>
      <c r="Y986">
        <v>1</v>
      </c>
      <c r="Z986">
        <v>1</v>
      </c>
      <c r="AA986">
        <v>5</v>
      </c>
      <c r="AD986" t="s">
        <v>202</v>
      </c>
      <c r="AE986">
        <v>1</v>
      </c>
      <c r="AF986">
        <v>1</v>
      </c>
      <c r="AG986">
        <v>1</v>
      </c>
      <c r="AH986">
        <v>1</v>
      </c>
      <c r="AI986">
        <v>1</v>
      </c>
      <c r="AJ986">
        <v>2</v>
      </c>
      <c r="AK986" t="s">
        <v>4727</v>
      </c>
      <c r="AL986">
        <v>1</v>
      </c>
      <c r="AM986">
        <v>2</v>
      </c>
      <c r="AN986">
        <v>2</v>
      </c>
      <c r="AO986">
        <v>2</v>
      </c>
      <c r="AP986">
        <v>1</v>
      </c>
      <c r="AQ986">
        <v>1</v>
      </c>
      <c r="AR986" t="s">
        <v>4728</v>
      </c>
      <c r="AS986">
        <v>-97</v>
      </c>
      <c r="AT986">
        <v>1</v>
      </c>
      <c r="AU986">
        <v>1</v>
      </c>
      <c r="AV986">
        <v>2</v>
      </c>
      <c r="AW986">
        <v>5</v>
      </c>
      <c r="AX986">
        <v>2</v>
      </c>
      <c r="AY986">
        <v>5</v>
      </c>
      <c r="BE986">
        <v>1</v>
      </c>
      <c r="BF986">
        <v>1</v>
      </c>
      <c r="BG986">
        <v>1</v>
      </c>
      <c r="BH986">
        <v>1</v>
      </c>
      <c r="BI986">
        <v>1</v>
      </c>
      <c r="BJ986">
        <v>1</v>
      </c>
      <c r="BK986">
        <v>1</v>
      </c>
      <c r="BL986">
        <v>1</v>
      </c>
      <c r="BM986">
        <v>5</v>
      </c>
      <c r="BN986">
        <v>1</v>
      </c>
      <c r="BO986">
        <v>3</v>
      </c>
      <c r="BP986">
        <v>1</v>
      </c>
      <c r="BQ986">
        <v>20</v>
      </c>
      <c r="BR986">
        <v>3</v>
      </c>
      <c r="BS986">
        <v>1</v>
      </c>
      <c r="BT986">
        <v>1</v>
      </c>
      <c r="BU986">
        <v>1</v>
      </c>
      <c r="BV986">
        <v>0</v>
      </c>
      <c r="BW986">
        <v>1</v>
      </c>
      <c r="BX986">
        <v>0</v>
      </c>
      <c r="BY986">
        <v>1</v>
      </c>
      <c r="BZ986">
        <v>0</v>
      </c>
      <c r="CA986">
        <v>1</v>
      </c>
      <c r="CB986">
        <v>0</v>
      </c>
      <c r="CC986">
        <v>1</v>
      </c>
      <c r="CD986">
        <v>0</v>
      </c>
      <c r="CE986">
        <v>1</v>
      </c>
      <c r="CF986">
        <v>0</v>
      </c>
      <c r="CG986">
        <v>1</v>
      </c>
      <c r="CH986">
        <v>1</v>
      </c>
      <c r="CI986">
        <v>1</v>
      </c>
      <c r="CJ986">
        <v>2</v>
      </c>
      <c r="CK986">
        <v>2</v>
      </c>
      <c r="CL986">
        <v>6</v>
      </c>
      <c r="CM986">
        <v>1</v>
      </c>
      <c r="CR986">
        <v>2</v>
      </c>
      <c r="CS986">
        <v>1</v>
      </c>
      <c r="CT986">
        <v>1</v>
      </c>
      <c r="CU986">
        <v>1</v>
      </c>
      <c r="CV986" t="s">
        <v>4729</v>
      </c>
      <c r="CW986">
        <v>698</v>
      </c>
      <c r="CX986">
        <v>11.63</v>
      </c>
      <c r="CY986">
        <v>2</v>
      </c>
      <c r="CZ986">
        <v>1</v>
      </c>
      <c r="DA986" t="s">
        <v>450</v>
      </c>
      <c r="DC986">
        <v>1</v>
      </c>
      <c r="DD986">
        <v>1</v>
      </c>
      <c r="DE986">
        <v>27</v>
      </c>
      <c r="DN986" t="s">
        <v>4710</v>
      </c>
      <c r="DO986" t="s">
        <v>4710</v>
      </c>
      <c r="DP986" t="s">
        <v>3178</v>
      </c>
      <c r="DQ986" t="s">
        <v>202</v>
      </c>
      <c r="DR986" t="s">
        <v>202</v>
      </c>
      <c r="DT986">
        <v>1</v>
      </c>
      <c r="DV986">
        <v>1</v>
      </c>
      <c r="DW986">
        <v>0</v>
      </c>
      <c r="DX986">
        <v>5</v>
      </c>
      <c r="DY986">
        <v>1</v>
      </c>
      <c r="DZ986">
        <v>1</v>
      </c>
      <c r="EA986">
        <v>15</v>
      </c>
      <c r="EB986">
        <f t="shared" si="37"/>
        <v>3</v>
      </c>
      <c r="EC986">
        <v>2</v>
      </c>
      <c r="EE986">
        <v>15</v>
      </c>
      <c r="EL986">
        <v>2</v>
      </c>
      <c r="EM986">
        <v>-97</v>
      </c>
      <c r="EN986">
        <v>1</v>
      </c>
      <c r="EO986">
        <v>1</v>
      </c>
      <c r="EP986">
        <v>1</v>
      </c>
      <c r="EQ986">
        <v>1</v>
      </c>
      <c r="ER986">
        <v>1</v>
      </c>
      <c r="EZ986">
        <v>1</v>
      </c>
      <c r="FA986">
        <v>1</v>
      </c>
      <c r="FD986">
        <v>-97</v>
      </c>
      <c r="FG986">
        <v>0</v>
      </c>
      <c r="FH986" t="s">
        <v>3179</v>
      </c>
      <c r="FI986">
        <v>1</v>
      </c>
      <c r="FJ986" t="s">
        <v>204</v>
      </c>
      <c r="FK986">
        <v>15</v>
      </c>
      <c r="FL986">
        <v>12</v>
      </c>
      <c r="FM986">
        <v>12</v>
      </c>
      <c r="FN986">
        <v>15</v>
      </c>
      <c r="FO986" t="s">
        <v>2212</v>
      </c>
      <c r="FQ986" t="s">
        <v>3180</v>
      </c>
      <c r="FR986" t="s">
        <v>3196</v>
      </c>
      <c r="FS986">
        <v>1</v>
      </c>
      <c r="FT986">
        <v>1</v>
      </c>
      <c r="FU986" t="s">
        <v>2221</v>
      </c>
      <c r="FV986" t="s">
        <v>3182</v>
      </c>
      <c r="FW986">
        <v>0</v>
      </c>
      <c r="FX986">
        <v>1</v>
      </c>
      <c r="FY986">
        <v>0</v>
      </c>
      <c r="FZ986">
        <v>0</v>
      </c>
      <c r="GA986">
        <v>6214</v>
      </c>
      <c r="GB986">
        <v>28</v>
      </c>
      <c r="GC986">
        <v>221.92857140000001</v>
      </c>
      <c r="GD986" t="s">
        <v>2401</v>
      </c>
      <c r="GE986">
        <v>1</v>
      </c>
      <c r="HG986" t="s">
        <v>202</v>
      </c>
      <c r="HJ986">
        <v>0</v>
      </c>
    </row>
    <row r="987" spans="1:218" x14ac:dyDescent="0.3">
      <c r="A987">
        <v>1046</v>
      </c>
      <c r="B987" t="s">
        <v>3312</v>
      </c>
      <c r="C987" t="s">
        <v>3833</v>
      </c>
      <c r="D987" t="s">
        <v>212</v>
      </c>
      <c r="E987">
        <v>1</v>
      </c>
      <c r="F987" t="s">
        <v>202</v>
      </c>
      <c r="H987">
        <v>1</v>
      </c>
      <c r="M987">
        <v>1</v>
      </c>
      <c r="N987">
        <v>1</v>
      </c>
      <c r="U987">
        <v>1</v>
      </c>
      <c r="W987">
        <v>1</v>
      </c>
      <c r="X987" t="s">
        <v>3174</v>
      </c>
      <c r="Y987">
        <v>1</v>
      </c>
      <c r="Z987">
        <v>1</v>
      </c>
      <c r="AA987">
        <v>6</v>
      </c>
      <c r="AD987" t="s">
        <v>202</v>
      </c>
      <c r="AE987">
        <v>1</v>
      </c>
      <c r="AF987">
        <v>1</v>
      </c>
      <c r="AG987">
        <v>1</v>
      </c>
      <c r="AH987">
        <v>2</v>
      </c>
      <c r="AI987">
        <v>2</v>
      </c>
      <c r="AJ987">
        <v>2</v>
      </c>
      <c r="AK987" t="s">
        <v>4767</v>
      </c>
      <c r="AL987">
        <v>1</v>
      </c>
      <c r="AM987">
        <v>1</v>
      </c>
      <c r="AN987">
        <v>1</v>
      </c>
      <c r="AO987">
        <v>2</v>
      </c>
      <c r="AP987">
        <v>1</v>
      </c>
      <c r="AQ987">
        <v>1</v>
      </c>
      <c r="AR987" t="s">
        <v>4768</v>
      </c>
      <c r="AS987">
        <v>2</v>
      </c>
      <c r="AT987">
        <v>2</v>
      </c>
      <c r="AU987">
        <v>1</v>
      </c>
      <c r="AV987">
        <v>2</v>
      </c>
      <c r="AW987">
        <v>7</v>
      </c>
      <c r="AX987">
        <v>1</v>
      </c>
      <c r="AY987">
        <v>1</v>
      </c>
      <c r="BE987">
        <v>1</v>
      </c>
      <c r="BF987">
        <v>1</v>
      </c>
      <c r="BG987">
        <v>1</v>
      </c>
      <c r="BH987">
        <v>1</v>
      </c>
      <c r="BI987">
        <v>1</v>
      </c>
      <c r="BJ987">
        <v>0</v>
      </c>
      <c r="BM987">
        <v>5</v>
      </c>
      <c r="BN987">
        <v>1</v>
      </c>
      <c r="BO987">
        <v>2</v>
      </c>
      <c r="BP987">
        <v>1</v>
      </c>
      <c r="BQ987">
        <v>18</v>
      </c>
      <c r="BR987">
        <v>2</v>
      </c>
      <c r="BS987">
        <v>1</v>
      </c>
      <c r="BT987">
        <v>2</v>
      </c>
      <c r="BV987">
        <v>0</v>
      </c>
      <c r="BX987">
        <v>0</v>
      </c>
      <c r="BZ987">
        <v>1</v>
      </c>
      <c r="CB987">
        <v>1</v>
      </c>
      <c r="CJ987">
        <v>1</v>
      </c>
      <c r="CK987">
        <v>2</v>
      </c>
      <c r="CL987">
        <v>4</v>
      </c>
      <c r="CM987">
        <v>1</v>
      </c>
      <c r="CR987">
        <v>2</v>
      </c>
      <c r="CS987">
        <v>3</v>
      </c>
      <c r="CT987">
        <v>1</v>
      </c>
      <c r="CU987">
        <v>1</v>
      </c>
      <c r="CV987" t="s">
        <v>2845</v>
      </c>
      <c r="CW987">
        <v>664</v>
      </c>
      <c r="CX987">
        <v>11.07</v>
      </c>
      <c r="CY987">
        <v>2</v>
      </c>
      <c r="CZ987">
        <v>1</v>
      </c>
      <c r="DA987" t="s">
        <v>3980</v>
      </c>
      <c r="DC987">
        <v>1</v>
      </c>
      <c r="DD987">
        <v>1</v>
      </c>
      <c r="DE987">
        <v>5</v>
      </c>
      <c r="DN987" t="s">
        <v>4766</v>
      </c>
      <c r="DO987" t="s">
        <v>4766</v>
      </c>
      <c r="DP987" t="s">
        <v>3178</v>
      </c>
      <c r="DQ987" t="s">
        <v>202</v>
      </c>
      <c r="DR987" t="s">
        <v>758</v>
      </c>
      <c r="DT987">
        <v>1</v>
      </c>
      <c r="DV987">
        <v>1</v>
      </c>
      <c r="DW987">
        <v>0</v>
      </c>
      <c r="DX987">
        <v>6</v>
      </c>
      <c r="DY987">
        <v>1</v>
      </c>
      <c r="DZ987">
        <v>1</v>
      </c>
      <c r="EA987">
        <v>6</v>
      </c>
      <c r="EB987">
        <f t="shared" si="37"/>
        <v>5</v>
      </c>
      <c r="EC987">
        <v>1</v>
      </c>
      <c r="ED987">
        <v>4</v>
      </c>
      <c r="EL987">
        <v>1</v>
      </c>
      <c r="EM987">
        <v>3</v>
      </c>
      <c r="EN987">
        <v>1</v>
      </c>
      <c r="EO987">
        <v>2</v>
      </c>
      <c r="EP987">
        <v>1</v>
      </c>
      <c r="EQ987">
        <v>1</v>
      </c>
      <c r="ER987">
        <v>1</v>
      </c>
      <c r="EZ987">
        <v>1</v>
      </c>
      <c r="FA987">
        <v>1</v>
      </c>
      <c r="FD987">
        <v>-97</v>
      </c>
      <c r="FG987">
        <v>0</v>
      </c>
      <c r="FH987" t="s">
        <v>3179</v>
      </c>
      <c r="FI987">
        <v>1</v>
      </c>
      <c r="FJ987" t="s">
        <v>204</v>
      </c>
      <c r="FK987">
        <v>0.3333333</v>
      </c>
      <c r="FL987">
        <v>4</v>
      </c>
      <c r="FM987">
        <v>4</v>
      </c>
      <c r="FN987">
        <v>6</v>
      </c>
      <c r="FO987" t="s">
        <v>2206</v>
      </c>
      <c r="FP987">
        <v>3.5</v>
      </c>
      <c r="FQ987" t="s">
        <v>3180</v>
      </c>
      <c r="FR987" t="s">
        <v>3189</v>
      </c>
      <c r="FS987">
        <v>0</v>
      </c>
      <c r="FT987">
        <v>1</v>
      </c>
      <c r="FU987" t="s">
        <v>2221</v>
      </c>
      <c r="FV987" t="s">
        <v>3182</v>
      </c>
      <c r="FW987">
        <v>0</v>
      </c>
      <c r="FX987">
        <v>1</v>
      </c>
      <c r="FY987">
        <v>0</v>
      </c>
      <c r="FZ987">
        <v>0</v>
      </c>
      <c r="GA987">
        <v>20418</v>
      </c>
      <c r="GB987">
        <v>71</v>
      </c>
      <c r="GC987">
        <v>287.57746479999997</v>
      </c>
      <c r="GD987" t="s">
        <v>2401</v>
      </c>
      <c r="GE987">
        <v>1</v>
      </c>
      <c r="HG987" t="s">
        <v>202</v>
      </c>
      <c r="HJ987">
        <v>0</v>
      </c>
    </row>
    <row r="988" spans="1:218" x14ac:dyDescent="0.3">
      <c r="A988">
        <v>1110</v>
      </c>
      <c r="B988" t="s">
        <v>3221</v>
      </c>
      <c r="C988" t="s">
        <v>4841</v>
      </c>
      <c r="D988" t="s">
        <v>212</v>
      </c>
      <c r="E988">
        <v>1</v>
      </c>
      <c r="F988" t="s">
        <v>202</v>
      </c>
      <c r="H988">
        <v>1</v>
      </c>
      <c r="M988">
        <v>3</v>
      </c>
      <c r="N988">
        <v>1</v>
      </c>
      <c r="U988">
        <v>1</v>
      </c>
      <c r="W988">
        <v>-97</v>
      </c>
      <c r="X988" t="s">
        <v>3174</v>
      </c>
      <c r="Y988">
        <v>1</v>
      </c>
      <c r="Z988">
        <v>1</v>
      </c>
      <c r="AA988">
        <v>6</v>
      </c>
      <c r="AD988" t="s">
        <v>3174</v>
      </c>
      <c r="AE988">
        <v>1</v>
      </c>
      <c r="AF988">
        <v>1</v>
      </c>
      <c r="AG988">
        <v>1</v>
      </c>
      <c r="AH988">
        <v>1</v>
      </c>
      <c r="AI988">
        <v>1</v>
      </c>
      <c r="AJ988">
        <v>2</v>
      </c>
      <c r="AK988" t="s">
        <v>4842</v>
      </c>
      <c r="AL988">
        <v>1</v>
      </c>
      <c r="AM988">
        <v>1</v>
      </c>
      <c r="AN988">
        <v>2</v>
      </c>
      <c r="AO988">
        <v>2</v>
      </c>
      <c r="AP988">
        <v>1</v>
      </c>
      <c r="AQ988">
        <v>1</v>
      </c>
      <c r="AR988" t="s">
        <v>4843</v>
      </c>
      <c r="AS988">
        <v>1</v>
      </c>
      <c r="AT988">
        <v>1</v>
      </c>
      <c r="AU988">
        <v>1</v>
      </c>
      <c r="AV988">
        <v>1</v>
      </c>
      <c r="AW988">
        <v>7</v>
      </c>
      <c r="AX988">
        <v>2</v>
      </c>
      <c r="AY988">
        <v>1</v>
      </c>
      <c r="BE988">
        <v>1</v>
      </c>
      <c r="BF988">
        <v>1</v>
      </c>
      <c r="BG988">
        <v>1</v>
      </c>
      <c r="BH988">
        <v>1</v>
      </c>
      <c r="BI988">
        <v>1</v>
      </c>
      <c r="BJ988">
        <v>1</v>
      </c>
      <c r="BK988">
        <v>1</v>
      </c>
      <c r="BL988">
        <v>1</v>
      </c>
      <c r="BM988">
        <v>1</v>
      </c>
      <c r="BN988">
        <v>1</v>
      </c>
      <c r="BO988">
        <v>3</v>
      </c>
      <c r="BP988">
        <v>1</v>
      </c>
      <c r="BQ988">
        <v>57</v>
      </c>
      <c r="BR988">
        <v>1</v>
      </c>
      <c r="BS988">
        <v>1</v>
      </c>
      <c r="BT988">
        <v>4</v>
      </c>
      <c r="BU988">
        <v>4</v>
      </c>
      <c r="BV988">
        <v>0</v>
      </c>
      <c r="BW988">
        <v>4</v>
      </c>
      <c r="BX988">
        <v>0</v>
      </c>
      <c r="BY988">
        <v>4</v>
      </c>
      <c r="BZ988">
        <v>0</v>
      </c>
      <c r="CA988">
        <v>4</v>
      </c>
      <c r="CB988">
        <v>0</v>
      </c>
      <c r="CC988">
        <v>4</v>
      </c>
      <c r="CD988">
        <v>0</v>
      </c>
      <c r="CE988">
        <v>4</v>
      </c>
      <c r="CF988">
        <v>2</v>
      </c>
      <c r="CG988">
        <v>4</v>
      </c>
      <c r="CH988">
        <v>2</v>
      </c>
      <c r="CI988">
        <v>4</v>
      </c>
      <c r="CJ988">
        <v>1</v>
      </c>
      <c r="CK988">
        <v>2</v>
      </c>
      <c r="CL988">
        <v>7</v>
      </c>
      <c r="CM988">
        <v>1</v>
      </c>
      <c r="CR988">
        <v>2</v>
      </c>
      <c r="CS988">
        <v>4</v>
      </c>
      <c r="CT988">
        <v>1</v>
      </c>
      <c r="CU988">
        <v>2</v>
      </c>
      <c r="CV988" t="s">
        <v>4133</v>
      </c>
      <c r="CW988">
        <v>862</v>
      </c>
      <c r="CX988">
        <v>14.37</v>
      </c>
      <c r="CY988">
        <v>2</v>
      </c>
      <c r="CZ988">
        <v>1</v>
      </c>
      <c r="DA988" t="s">
        <v>4827</v>
      </c>
      <c r="DC988">
        <v>1</v>
      </c>
      <c r="DD988">
        <v>1</v>
      </c>
      <c r="DE988">
        <v>10</v>
      </c>
      <c r="DN988" t="s">
        <v>4823</v>
      </c>
      <c r="DO988" t="s">
        <v>4823</v>
      </c>
      <c r="DP988" t="s">
        <v>3178</v>
      </c>
      <c r="DQ988" t="s">
        <v>202</v>
      </c>
      <c r="DR988" t="s">
        <v>202</v>
      </c>
      <c r="DT988">
        <v>1</v>
      </c>
      <c r="DV988">
        <v>1</v>
      </c>
      <c r="DW988">
        <v>0</v>
      </c>
      <c r="DX988">
        <v>6</v>
      </c>
      <c r="DY988">
        <v>1</v>
      </c>
      <c r="DZ988">
        <v>1</v>
      </c>
      <c r="EA988">
        <v>15</v>
      </c>
      <c r="EB988">
        <f t="shared" si="37"/>
        <v>3</v>
      </c>
      <c r="EC988">
        <v>2</v>
      </c>
      <c r="EE988">
        <v>15</v>
      </c>
      <c r="EL988">
        <v>3</v>
      </c>
      <c r="EM988">
        <v>1</v>
      </c>
      <c r="EN988">
        <v>1</v>
      </c>
      <c r="EO988">
        <v>1</v>
      </c>
      <c r="EP988">
        <v>1</v>
      </c>
      <c r="EQ988">
        <v>1</v>
      </c>
      <c r="ER988">
        <v>1</v>
      </c>
      <c r="EZ988">
        <v>1</v>
      </c>
      <c r="FA988">
        <v>1</v>
      </c>
      <c r="FD988">
        <v>-97</v>
      </c>
      <c r="FG988">
        <v>0</v>
      </c>
      <c r="FH988" t="s">
        <v>3179</v>
      </c>
      <c r="FI988">
        <v>1</v>
      </c>
      <c r="FJ988" t="s">
        <v>204</v>
      </c>
      <c r="FK988">
        <v>15</v>
      </c>
      <c r="FL988">
        <v>12</v>
      </c>
      <c r="FM988">
        <v>12</v>
      </c>
      <c r="FN988">
        <v>15</v>
      </c>
      <c r="FO988" t="s">
        <v>2220</v>
      </c>
      <c r="FP988">
        <v>0.5</v>
      </c>
      <c r="FQ988" t="s">
        <v>3180</v>
      </c>
      <c r="FR988" t="s">
        <v>3196</v>
      </c>
      <c r="FS988">
        <v>1</v>
      </c>
      <c r="FT988">
        <v>1</v>
      </c>
      <c r="FU988" t="s">
        <v>2221</v>
      </c>
      <c r="FV988" t="s">
        <v>3182</v>
      </c>
      <c r="FW988">
        <v>0</v>
      </c>
      <c r="FX988">
        <v>1</v>
      </c>
      <c r="FY988">
        <v>0</v>
      </c>
      <c r="FZ988">
        <v>0</v>
      </c>
      <c r="GA988">
        <v>7861</v>
      </c>
      <c r="GB988">
        <v>71</v>
      </c>
      <c r="GC988">
        <v>110.71830989999999</v>
      </c>
      <c r="GD988" t="s">
        <v>2401</v>
      </c>
      <c r="GE988">
        <v>1</v>
      </c>
      <c r="HG988" t="s">
        <v>202</v>
      </c>
      <c r="HJ988">
        <v>0</v>
      </c>
    </row>
    <row r="989" spans="1:218" x14ac:dyDescent="0.3">
      <c r="A989">
        <v>1253</v>
      </c>
      <c r="B989" t="s">
        <v>3250</v>
      </c>
      <c r="C989" t="s">
        <v>6292</v>
      </c>
      <c r="D989" t="s">
        <v>265</v>
      </c>
      <c r="E989">
        <v>1</v>
      </c>
      <c r="F989" t="s">
        <v>202</v>
      </c>
      <c r="H989">
        <v>1</v>
      </c>
      <c r="M989">
        <v>1</v>
      </c>
      <c r="N989">
        <v>1</v>
      </c>
      <c r="U989">
        <v>-97</v>
      </c>
      <c r="W989">
        <v>1</v>
      </c>
      <c r="X989" t="s">
        <v>3174</v>
      </c>
      <c r="Y989">
        <v>1</v>
      </c>
      <c r="Z989">
        <v>1</v>
      </c>
      <c r="AA989">
        <v>5</v>
      </c>
      <c r="AD989" t="s">
        <v>202</v>
      </c>
      <c r="AE989">
        <v>1</v>
      </c>
      <c r="AF989">
        <v>2</v>
      </c>
      <c r="AG989">
        <v>1</v>
      </c>
      <c r="AH989">
        <v>2</v>
      </c>
      <c r="AI989">
        <v>1</v>
      </c>
      <c r="AJ989">
        <v>2</v>
      </c>
      <c r="AK989" t="s">
        <v>6293</v>
      </c>
      <c r="AL989">
        <v>1</v>
      </c>
      <c r="AM989">
        <v>2</v>
      </c>
      <c r="AN989">
        <v>2</v>
      </c>
      <c r="AO989">
        <v>2</v>
      </c>
      <c r="AP989">
        <v>1</v>
      </c>
      <c r="AQ989">
        <v>2</v>
      </c>
      <c r="AR989" t="s">
        <v>6294</v>
      </c>
      <c r="AS989">
        <v>1</v>
      </c>
      <c r="AT989">
        <v>1</v>
      </c>
      <c r="AU989">
        <v>1</v>
      </c>
      <c r="AV989">
        <v>2</v>
      </c>
      <c r="AW989">
        <v>7</v>
      </c>
      <c r="AX989">
        <v>5</v>
      </c>
      <c r="AY989">
        <v>1</v>
      </c>
      <c r="BE989">
        <v>1</v>
      </c>
      <c r="BF989">
        <v>2</v>
      </c>
      <c r="BG989">
        <v>1</v>
      </c>
      <c r="BH989">
        <v>2</v>
      </c>
      <c r="BI989">
        <v>1</v>
      </c>
      <c r="BJ989">
        <v>0</v>
      </c>
      <c r="BM989">
        <v>1</v>
      </c>
      <c r="BN989">
        <v>1</v>
      </c>
      <c r="BO989">
        <v>4</v>
      </c>
      <c r="BP989">
        <v>1</v>
      </c>
      <c r="BQ989">
        <v>3</v>
      </c>
      <c r="BR989">
        <v>3</v>
      </c>
      <c r="BS989">
        <v>1</v>
      </c>
      <c r="BT989">
        <v>3</v>
      </c>
      <c r="BV989">
        <v>1</v>
      </c>
      <c r="BX989">
        <v>0</v>
      </c>
      <c r="BZ989">
        <v>0</v>
      </c>
      <c r="CB989">
        <v>0</v>
      </c>
      <c r="CD989">
        <v>1</v>
      </c>
      <c r="CF989">
        <v>1</v>
      </c>
      <c r="CJ989">
        <v>1</v>
      </c>
      <c r="CK989">
        <v>2</v>
      </c>
      <c r="CL989">
        <v>5</v>
      </c>
      <c r="CM989">
        <v>1</v>
      </c>
      <c r="CR989">
        <v>2</v>
      </c>
      <c r="CS989">
        <v>7</v>
      </c>
      <c r="CT989">
        <v>1</v>
      </c>
      <c r="CU989">
        <v>1</v>
      </c>
      <c r="CV989" t="s">
        <v>6295</v>
      </c>
      <c r="CW989">
        <v>831</v>
      </c>
      <c r="CX989">
        <v>13.85</v>
      </c>
      <c r="CY989">
        <v>2</v>
      </c>
      <c r="CZ989">
        <v>1</v>
      </c>
      <c r="DA989" t="s">
        <v>619</v>
      </c>
      <c r="DC989">
        <v>1</v>
      </c>
      <c r="DD989">
        <v>1</v>
      </c>
      <c r="DE989">
        <v>27</v>
      </c>
      <c r="DN989" t="s">
        <v>5092</v>
      </c>
      <c r="DO989" t="s">
        <v>5092</v>
      </c>
      <c r="DP989" t="s">
        <v>3178</v>
      </c>
      <c r="DQ989" t="s">
        <v>202</v>
      </c>
      <c r="DR989" t="s">
        <v>202</v>
      </c>
      <c r="DT989">
        <v>1</v>
      </c>
      <c r="DV989">
        <v>1</v>
      </c>
      <c r="DW989">
        <v>0</v>
      </c>
      <c r="DX989">
        <v>5</v>
      </c>
      <c r="DY989">
        <v>-97</v>
      </c>
      <c r="DZ989">
        <v>1</v>
      </c>
      <c r="EA989">
        <v>20</v>
      </c>
      <c r="EB989">
        <f t="shared" si="37"/>
        <v>2</v>
      </c>
      <c r="EC989">
        <v>2</v>
      </c>
      <c r="EE989">
        <v>20</v>
      </c>
      <c r="EL989">
        <v>1</v>
      </c>
      <c r="EM989">
        <v>3</v>
      </c>
      <c r="EN989">
        <v>2</v>
      </c>
      <c r="EO989">
        <v>2</v>
      </c>
      <c r="EP989">
        <v>1</v>
      </c>
      <c r="EQ989">
        <v>1</v>
      </c>
      <c r="ER989">
        <v>1</v>
      </c>
      <c r="EZ989">
        <v>2</v>
      </c>
      <c r="FE989">
        <v>1</v>
      </c>
      <c r="FG989">
        <v>0</v>
      </c>
      <c r="FH989" t="s">
        <v>3179</v>
      </c>
      <c r="FI989">
        <v>1</v>
      </c>
      <c r="FJ989" t="s">
        <v>204</v>
      </c>
      <c r="FK989">
        <v>20</v>
      </c>
      <c r="FL989">
        <v>12</v>
      </c>
      <c r="FN989">
        <v>20</v>
      </c>
      <c r="FO989" t="s">
        <v>2206</v>
      </c>
      <c r="FP989">
        <v>3.5</v>
      </c>
      <c r="FQ989" t="s">
        <v>3287</v>
      </c>
      <c r="FR989" t="s">
        <v>3189</v>
      </c>
      <c r="FS989">
        <v>0</v>
      </c>
      <c r="FT989">
        <v>1</v>
      </c>
      <c r="FU989" t="s">
        <v>2221</v>
      </c>
      <c r="FV989" t="s">
        <v>3182</v>
      </c>
      <c r="FW989">
        <v>1</v>
      </c>
      <c r="FX989">
        <v>0</v>
      </c>
      <c r="FY989">
        <v>1</v>
      </c>
      <c r="FZ989">
        <v>0</v>
      </c>
      <c r="GA989">
        <v>6214</v>
      </c>
      <c r="GB989">
        <v>28</v>
      </c>
      <c r="GC989">
        <v>221.92857140000001</v>
      </c>
      <c r="GD989" t="s">
        <v>2407</v>
      </c>
      <c r="HG989" t="s">
        <v>202</v>
      </c>
      <c r="HI989">
        <v>1</v>
      </c>
      <c r="HJ989">
        <v>1</v>
      </c>
    </row>
    <row r="990" spans="1:218" x14ac:dyDescent="0.3">
      <c r="A990">
        <v>1258</v>
      </c>
      <c r="B990" t="s">
        <v>3202</v>
      </c>
      <c r="C990" t="s">
        <v>6296</v>
      </c>
      <c r="D990" t="s">
        <v>194</v>
      </c>
      <c r="E990">
        <v>1</v>
      </c>
      <c r="F990" t="s">
        <v>202</v>
      </c>
      <c r="H990">
        <v>1</v>
      </c>
      <c r="M990">
        <v>1</v>
      </c>
      <c r="N990">
        <v>1</v>
      </c>
      <c r="U990">
        <v>1</v>
      </c>
      <c r="W990">
        <v>1</v>
      </c>
      <c r="X990" t="s">
        <v>3174</v>
      </c>
      <c r="Y990">
        <v>1</v>
      </c>
      <c r="Z990">
        <v>1</v>
      </c>
      <c r="AA990">
        <v>1</v>
      </c>
      <c r="AD990" t="s">
        <v>202</v>
      </c>
      <c r="AE990">
        <v>1</v>
      </c>
      <c r="AF990">
        <v>1</v>
      </c>
      <c r="AG990">
        <v>1</v>
      </c>
      <c r="AH990">
        <v>1</v>
      </c>
      <c r="AI990">
        <v>1</v>
      </c>
      <c r="AJ990">
        <v>1</v>
      </c>
      <c r="AK990" t="s">
        <v>6297</v>
      </c>
      <c r="AL990">
        <v>1</v>
      </c>
      <c r="AM990">
        <v>2</v>
      </c>
      <c r="AN990">
        <v>1</v>
      </c>
      <c r="AO990">
        <v>2</v>
      </c>
      <c r="AP990">
        <v>2</v>
      </c>
      <c r="AQ990">
        <v>1</v>
      </c>
      <c r="AR990" t="s">
        <v>6298</v>
      </c>
      <c r="AS990">
        <v>1</v>
      </c>
      <c r="AT990">
        <v>1</v>
      </c>
      <c r="AU990">
        <v>1</v>
      </c>
      <c r="AV990">
        <v>2</v>
      </c>
      <c r="AW990">
        <v>5</v>
      </c>
      <c r="AX990">
        <v>1</v>
      </c>
      <c r="AY990">
        <v>4</v>
      </c>
      <c r="AZ990">
        <v>1</v>
      </c>
      <c r="BA990">
        <v>6</v>
      </c>
      <c r="BB990">
        <v>5</v>
      </c>
      <c r="BC990">
        <v>3</v>
      </c>
      <c r="BD990">
        <v>2</v>
      </c>
      <c r="BE990">
        <v>1</v>
      </c>
      <c r="BF990">
        <v>2</v>
      </c>
      <c r="BG990">
        <v>1</v>
      </c>
      <c r="BH990">
        <v>2</v>
      </c>
      <c r="BI990">
        <v>1</v>
      </c>
      <c r="BJ990">
        <v>0</v>
      </c>
      <c r="BM990">
        <v>1</v>
      </c>
      <c r="BN990">
        <v>1</v>
      </c>
      <c r="BO990">
        <v>4</v>
      </c>
      <c r="BP990">
        <v>1</v>
      </c>
      <c r="BQ990">
        <v>7</v>
      </c>
      <c r="BR990">
        <v>2</v>
      </c>
      <c r="BS990">
        <v>1</v>
      </c>
      <c r="BT990">
        <v>4</v>
      </c>
      <c r="BV990">
        <v>2</v>
      </c>
      <c r="BX990">
        <v>0</v>
      </c>
      <c r="BZ990">
        <v>1</v>
      </c>
      <c r="CB990">
        <v>1</v>
      </c>
      <c r="CJ990">
        <v>1</v>
      </c>
      <c r="CK990">
        <v>2</v>
      </c>
      <c r="CL990">
        <v>4</v>
      </c>
      <c r="CM990">
        <v>7</v>
      </c>
      <c r="CR990">
        <v>2</v>
      </c>
      <c r="CS990">
        <v>6</v>
      </c>
      <c r="CT990">
        <v>1</v>
      </c>
      <c r="CU990">
        <v>1</v>
      </c>
      <c r="CV990" t="s">
        <v>2256</v>
      </c>
      <c r="CW990">
        <v>1002</v>
      </c>
      <c r="CX990">
        <v>16.7</v>
      </c>
      <c r="CY990">
        <v>2</v>
      </c>
      <c r="CZ990">
        <v>1</v>
      </c>
      <c r="DA990" t="s">
        <v>4555</v>
      </c>
      <c r="DC990">
        <v>1</v>
      </c>
      <c r="DD990">
        <v>1</v>
      </c>
      <c r="DE990">
        <v>15</v>
      </c>
      <c r="DN990" t="s">
        <v>5092</v>
      </c>
      <c r="DO990" t="s">
        <v>5092</v>
      </c>
      <c r="DP990" t="s">
        <v>3178</v>
      </c>
      <c r="DQ990" t="s">
        <v>202</v>
      </c>
      <c r="DR990" t="s">
        <v>202</v>
      </c>
      <c r="DT990">
        <v>1</v>
      </c>
      <c r="DV990">
        <v>1</v>
      </c>
      <c r="DW990">
        <v>0</v>
      </c>
      <c r="DX990">
        <v>1</v>
      </c>
      <c r="DY990">
        <v>2</v>
      </c>
      <c r="DZ990">
        <v>1</v>
      </c>
      <c r="EA990">
        <v>20</v>
      </c>
      <c r="EB990">
        <f t="shared" si="37"/>
        <v>2</v>
      </c>
      <c r="EC990">
        <v>2</v>
      </c>
      <c r="EE990">
        <v>2</v>
      </c>
      <c r="EF990">
        <v>2</v>
      </c>
      <c r="EH990">
        <v>2</v>
      </c>
      <c r="EI990">
        <v>1</v>
      </c>
      <c r="EL990">
        <v>1</v>
      </c>
      <c r="EM990">
        <v>2</v>
      </c>
      <c r="EN990">
        <v>2</v>
      </c>
      <c r="EO990">
        <v>2</v>
      </c>
      <c r="EP990">
        <v>1</v>
      </c>
      <c r="EQ990">
        <v>-97</v>
      </c>
      <c r="ER990">
        <v>2</v>
      </c>
      <c r="ES990">
        <v>1</v>
      </c>
      <c r="ET990">
        <v>10</v>
      </c>
      <c r="EU990">
        <f>IF(ET990&gt;=30,1,IF(ET990&gt;=20,2,IF(ET990&gt;=15,3,IF(ET990&gt;=10,4,IF(ET990&gt;=5,5,IF(ET990&gt;0,6,0))))))</f>
        <v>4</v>
      </c>
      <c r="EV990">
        <v>10</v>
      </c>
      <c r="EW990">
        <v>3</v>
      </c>
      <c r="EY990">
        <v>4</v>
      </c>
      <c r="EZ990">
        <v>2</v>
      </c>
      <c r="FE990">
        <v>1</v>
      </c>
      <c r="FG990">
        <v>0</v>
      </c>
      <c r="FH990" t="s">
        <v>3179</v>
      </c>
      <c r="FI990">
        <v>1</v>
      </c>
      <c r="FJ990" t="s">
        <v>204</v>
      </c>
      <c r="FK990">
        <v>2</v>
      </c>
      <c r="FL990">
        <v>12</v>
      </c>
      <c r="FM990">
        <v>12</v>
      </c>
      <c r="FN990">
        <v>20</v>
      </c>
      <c r="FO990" t="s">
        <v>2206</v>
      </c>
      <c r="FP990">
        <v>1.5</v>
      </c>
      <c r="FQ990" t="s">
        <v>3287</v>
      </c>
      <c r="FR990" t="s">
        <v>3189</v>
      </c>
      <c r="FS990">
        <v>0</v>
      </c>
      <c r="FT990">
        <v>1</v>
      </c>
      <c r="FU990" t="s">
        <v>2213</v>
      </c>
      <c r="FV990" t="s">
        <v>2207</v>
      </c>
      <c r="FW990">
        <v>1</v>
      </c>
      <c r="FX990">
        <v>0</v>
      </c>
      <c r="FY990">
        <v>1</v>
      </c>
      <c r="FZ990">
        <v>0</v>
      </c>
      <c r="GA990">
        <v>20830</v>
      </c>
      <c r="GB990">
        <v>83</v>
      </c>
      <c r="GC990">
        <v>250.9638554</v>
      </c>
      <c r="GD990" t="s">
        <v>2407</v>
      </c>
      <c r="GE990">
        <v>1</v>
      </c>
      <c r="HG990" t="s">
        <v>202</v>
      </c>
      <c r="HI990">
        <v>1</v>
      </c>
      <c r="HJ990">
        <v>1</v>
      </c>
    </row>
    <row r="991" spans="1:218" x14ac:dyDescent="0.3">
      <c r="A991">
        <v>1147</v>
      </c>
      <c r="B991" t="s">
        <v>3202</v>
      </c>
      <c r="C991" t="s">
        <v>4898</v>
      </c>
      <c r="D991" t="s">
        <v>194</v>
      </c>
      <c r="E991">
        <v>1</v>
      </c>
      <c r="F991" t="s">
        <v>202</v>
      </c>
      <c r="H991">
        <v>1</v>
      </c>
      <c r="M991">
        <v>1</v>
      </c>
      <c r="N991">
        <v>1</v>
      </c>
      <c r="U991">
        <v>1</v>
      </c>
      <c r="W991">
        <v>1</v>
      </c>
      <c r="X991" t="s">
        <v>3174</v>
      </c>
      <c r="Y991">
        <v>1</v>
      </c>
      <c r="Z991">
        <v>1</v>
      </c>
      <c r="AA991">
        <v>2</v>
      </c>
      <c r="AD991" t="s">
        <v>202</v>
      </c>
      <c r="AE991">
        <v>1</v>
      </c>
      <c r="AF991">
        <v>1</v>
      </c>
      <c r="AG991">
        <v>1</v>
      </c>
      <c r="AH991">
        <v>2</v>
      </c>
      <c r="AI991">
        <v>1</v>
      </c>
      <c r="AJ991">
        <v>2</v>
      </c>
      <c r="AK991" t="s">
        <v>4899</v>
      </c>
      <c r="AL991">
        <v>1</v>
      </c>
      <c r="AM991">
        <v>1</v>
      </c>
      <c r="AN991">
        <v>1</v>
      </c>
      <c r="AO991">
        <v>2</v>
      </c>
      <c r="AP991">
        <v>2</v>
      </c>
      <c r="AQ991">
        <v>1</v>
      </c>
      <c r="AR991" t="s">
        <v>4900</v>
      </c>
      <c r="AS991">
        <v>1</v>
      </c>
      <c r="AT991">
        <v>1</v>
      </c>
      <c r="AU991">
        <v>1</v>
      </c>
      <c r="AV991">
        <v>2</v>
      </c>
      <c r="AW991">
        <v>6</v>
      </c>
      <c r="AX991">
        <v>1</v>
      </c>
      <c r="AY991">
        <v>4</v>
      </c>
      <c r="BE991">
        <v>1</v>
      </c>
      <c r="BF991">
        <v>1</v>
      </c>
      <c r="BG991">
        <v>1</v>
      </c>
      <c r="BH991">
        <v>1</v>
      </c>
      <c r="BI991">
        <v>1</v>
      </c>
      <c r="BJ991">
        <v>0</v>
      </c>
      <c r="BM991">
        <v>1</v>
      </c>
      <c r="BN991">
        <v>1</v>
      </c>
      <c r="BO991">
        <v>5</v>
      </c>
      <c r="BP991">
        <v>1</v>
      </c>
      <c r="BQ991">
        <v>0.6</v>
      </c>
      <c r="BR991">
        <v>6</v>
      </c>
      <c r="BS991">
        <v>1</v>
      </c>
      <c r="BT991">
        <v>2</v>
      </c>
      <c r="BV991">
        <v>0</v>
      </c>
      <c r="BX991">
        <v>0</v>
      </c>
      <c r="BZ991">
        <v>0</v>
      </c>
      <c r="CB991">
        <v>0</v>
      </c>
      <c r="CD991">
        <v>2</v>
      </c>
      <c r="CJ991">
        <v>1</v>
      </c>
      <c r="CK991">
        <v>-97</v>
      </c>
      <c r="CL991">
        <v>-98</v>
      </c>
      <c r="CM991">
        <v>-98</v>
      </c>
      <c r="CR991">
        <v>-98</v>
      </c>
      <c r="CS991">
        <v>-98</v>
      </c>
      <c r="CT991">
        <v>-98</v>
      </c>
      <c r="CU991">
        <v>1</v>
      </c>
      <c r="CV991" t="s">
        <v>229</v>
      </c>
      <c r="CW991">
        <v>793</v>
      </c>
      <c r="CX991">
        <v>13.22</v>
      </c>
      <c r="CY991">
        <v>2</v>
      </c>
      <c r="CZ991">
        <v>1</v>
      </c>
      <c r="DA991" t="s">
        <v>4607</v>
      </c>
      <c r="DC991">
        <v>1</v>
      </c>
      <c r="DD991">
        <v>1</v>
      </c>
      <c r="DE991">
        <v>15</v>
      </c>
      <c r="DN991" t="s">
        <v>4897</v>
      </c>
      <c r="DO991" t="s">
        <v>4897</v>
      </c>
      <c r="DP991" t="s">
        <v>3178</v>
      </c>
      <c r="DQ991" t="s">
        <v>202</v>
      </c>
      <c r="DR991" t="s">
        <v>202</v>
      </c>
      <c r="DT991">
        <v>1</v>
      </c>
      <c r="DV991">
        <v>1</v>
      </c>
      <c r="DW991">
        <v>0</v>
      </c>
      <c r="DX991">
        <v>2</v>
      </c>
      <c r="DY991">
        <v>1</v>
      </c>
      <c r="DZ991">
        <v>1</v>
      </c>
      <c r="EA991">
        <v>8</v>
      </c>
      <c r="EB991">
        <f t="shared" si="37"/>
        <v>5</v>
      </c>
      <c r="EC991">
        <v>1</v>
      </c>
      <c r="ED991">
        <v>6</v>
      </c>
      <c r="EL991">
        <v>3</v>
      </c>
      <c r="EM991">
        <v>-97</v>
      </c>
      <c r="EN991">
        <v>1</v>
      </c>
      <c r="EO991">
        <v>1</v>
      </c>
      <c r="EP991">
        <v>1</v>
      </c>
      <c r="EQ991">
        <v>1</v>
      </c>
      <c r="ER991">
        <v>1</v>
      </c>
      <c r="EZ991">
        <v>1</v>
      </c>
      <c r="FA991">
        <v>1</v>
      </c>
      <c r="FD991">
        <v>-97</v>
      </c>
      <c r="FG991">
        <v>0</v>
      </c>
      <c r="FH991" t="s">
        <v>3179</v>
      </c>
      <c r="FI991">
        <v>1</v>
      </c>
      <c r="FJ991" t="s">
        <v>204</v>
      </c>
      <c r="FK991">
        <v>0.5</v>
      </c>
      <c r="FL991">
        <v>6</v>
      </c>
      <c r="FM991">
        <v>6</v>
      </c>
      <c r="FN991">
        <v>8</v>
      </c>
      <c r="FO991" t="s">
        <v>2220</v>
      </c>
      <c r="FQ991" t="s">
        <v>3180</v>
      </c>
      <c r="FR991" t="s">
        <v>3196</v>
      </c>
      <c r="FS991">
        <v>1</v>
      </c>
      <c r="FT991">
        <v>1</v>
      </c>
      <c r="FU991" t="s">
        <v>2221</v>
      </c>
      <c r="FV991" t="s">
        <v>3182</v>
      </c>
      <c r="FW991">
        <v>0</v>
      </c>
      <c r="FX991">
        <v>1</v>
      </c>
      <c r="FY991">
        <v>0</v>
      </c>
      <c r="FZ991">
        <v>0</v>
      </c>
      <c r="GA991">
        <v>20830</v>
      </c>
      <c r="GB991">
        <v>83</v>
      </c>
      <c r="GC991">
        <v>250.9638554</v>
      </c>
      <c r="GD991" t="s">
        <v>2401</v>
      </c>
      <c r="GE991">
        <v>1</v>
      </c>
      <c r="HG991" t="s">
        <v>202</v>
      </c>
      <c r="HJ991">
        <v>0</v>
      </c>
    </row>
    <row r="992" spans="1:218" x14ac:dyDescent="0.3">
      <c r="A992">
        <v>1265</v>
      </c>
      <c r="B992" t="s">
        <v>3279</v>
      </c>
      <c r="C992" t="s">
        <v>6302</v>
      </c>
      <c r="D992" t="s">
        <v>212</v>
      </c>
      <c r="E992">
        <v>1</v>
      </c>
      <c r="F992" t="s">
        <v>202</v>
      </c>
      <c r="H992">
        <v>1</v>
      </c>
      <c r="M992">
        <v>1</v>
      </c>
      <c r="N992">
        <v>1</v>
      </c>
      <c r="U992">
        <v>1</v>
      </c>
      <c r="W992">
        <v>1</v>
      </c>
      <c r="X992" t="s">
        <v>3174</v>
      </c>
      <c r="Y992">
        <v>1</v>
      </c>
      <c r="Z992">
        <v>1</v>
      </c>
      <c r="AA992">
        <v>1</v>
      </c>
      <c r="AD992" t="s">
        <v>202</v>
      </c>
      <c r="AE992">
        <v>1</v>
      </c>
      <c r="AF992">
        <v>1</v>
      </c>
      <c r="AG992">
        <v>1</v>
      </c>
      <c r="AH992">
        <v>2</v>
      </c>
      <c r="AI992">
        <v>1</v>
      </c>
      <c r="AJ992">
        <v>2</v>
      </c>
      <c r="AK992" t="s">
        <v>3876</v>
      </c>
      <c r="AL992">
        <v>1</v>
      </c>
      <c r="AM992">
        <v>2</v>
      </c>
      <c r="AN992">
        <v>1</v>
      </c>
      <c r="AO992">
        <v>2</v>
      </c>
      <c r="AP992">
        <v>2</v>
      </c>
      <c r="AQ992">
        <v>1</v>
      </c>
      <c r="AR992" t="s">
        <v>3877</v>
      </c>
      <c r="AS992">
        <v>1</v>
      </c>
      <c r="AT992">
        <v>1</v>
      </c>
      <c r="AU992">
        <v>1</v>
      </c>
      <c r="AV992">
        <v>1</v>
      </c>
      <c r="AW992">
        <v>7</v>
      </c>
      <c r="AX992">
        <v>2</v>
      </c>
      <c r="AY992">
        <v>4</v>
      </c>
      <c r="AZ992">
        <v>3</v>
      </c>
      <c r="BA992">
        <v>5</v>
      </c>
      <c r="BB992">
        <v>1</v>
      </c>
      <c r="BE992">
        <v>1</v>
      </c>
      <c r="BF992">
        <v>2</v>
      </c>
      <c r="BG992">
        <v>1</v>
      </c>
      <c r="BH992">
        <v>1</v>
      </c>
      <c r="BI992">
        <v>1</v>
      </c>
      <c r="BJ992">
        <v>0</v>
      </c>
      <c r="BM992">
        <v>1</v>
      </c>
      <c r="BN992">
        <v>1</v>
      </c>
      <c r="BO992">
        <v>3</v>
      </c>
      <c r="BP992">
        <v>1</v>
      </c>
      <c r="BQ992">
        <v>4</v>
      </c>
      <c r="BR992">
        <v>1</v>
      </c>
      <c r="BS992">
        <v>1</v>
      </c>
      <c r="BT992">
        <v>3</v>
      </c>
      <c r="BV992">
        <v>1</v>
      </c>
      <c r="BX992">
        <v>0</v>
      </c>
      <c r="BZ992">
        <v>0</v>
      </c>
      <c r="CB992">
        <v>2</v>
      </c>
      <c r="CJ992">
        <v>1</v>
      </c>
      <c r="CK992">
        <v>1</v>
      </c>
      <c r="CL992">
        <v>5</v>
      </c>
      <c r="CM992">
        <v>1</v>
      </c>
      <c r="CR992">
        <v>2</v>
      </c>
      <c r="CS992">
        <v>9</v>
      </c>
      <c r="CT992">
        <v>1</v>
      </c>
      <c r="CU992">
        <v>1</v>
      </c>
      <c r="CV992" t="s">
        <v>336</v>
      </c>
      <c r="CW992">
        <v>678</v>
      </c>
      <c r="CX992">
        <v>11.3</v>
      </c>
      <c r="CY992">
        <v>2</v>
      </c>
      <c r="CZ992">
        <v>1</v>
      </c>
      <c r="DA992" t="s">
        <v>4555</v>
      </c>
      <c r="DC992">
        <v>1</v>
      </c>
      <c r="DD992">
        <v>1</v>
      </c>
      <c r="DE992">
        <v>2</v>
      </c>
      <c r="DN992" t="s">
        <v>5092</v>
      </c>
      <c r="DO992" t="s">
        <v>5092</v>
      </c>
      <c r="DP992" t="s">
        <v>3178</v>
      </c>
      <c r="DQ992" t="s">
        <v>202</v>
      </c>
      <c r="DR992" t="s">
        <v>202</v>
      </c>
      <c r="DT992">
        <v>1</v>
      </c>
      <c r="DV992">
        <v>1</v>
      </c>
      <c r="DW992">
        <v>0</v>
      </c>
      <c r="DX992">
        <v>1</v>
      </c>
      <c r="DY992">
        <v>2</v>
      </c>
      <c r="DZ992">
        <v>1</v>
      </c>
      <c r="EA992">
        <v>5</v>
      </c>
      <c r="EB992">
        <f t="shared" si="37"/>
        <v>5</v>
      </c>
      <c r="EC992">
        <v>2</v>
      </c>
      <c r="EE992">
        <v>3</v>
      </c>
      <c r="EF992">
        <v>2</v>
      </c>
      <c r="EH992">
        <v>1</v>
      </c>
      <c r="EI992">
        <v>1</v>
      </c>
      <c r="EL992">
        <v>1</v>
      </c>
      <c r="EM992">
        <v>3</v>
      </c>
      <c r="EN992">
        <v>2</v>
      </c>
      <c r="EO992">
        <v>2</v>
      </c>
      <c r="EP992">
        <v>1</v>
      </c>
      <c r="EQ992">
        <v>2</v>
      </c>
      <c r="ER992">
        <v>2</v>
      </c>
      <c r="ES992">
        <v>1</v>
      </c>
      <c r="ET992">
        <v>5</v>
      </c>
      <c r="EU992">
        <f>IF(ET992&gt;=30,1,IF(ET992&gt;=20,2,IF(ET992&gt;=15,3,IF(ET992&gt;=10,4,IF(ET992&gt;=5,5,IF(ET992&gt;0,6,0))))))</f>
        <v>5</v>
      </c>
      <c r="EV992">
        <v>3</v>
      </c>
      <c r="EW992">
        <v>3</v>
      </c>
      <c r="EY992">
        <v>4</v>
      </c>
      <c r="EZ992">
        <v>1</v>
      </c>
      <c r="FA992">
        <v>1</v>
      </c>
      <c r="FD992">
        <v>3</v>
      </c>
      <c r="FG992">
        <v>0</v>
      </c>
      <c r="FH992" t="s">
        <v>3179</v>
      </c>
      <c r="FI992">
        <v>1</v>
      </c>
      <c r="FJ992" t="s">
        <v>204</v>
      </c>
      <c r="FK992">
        <v>3</v>
      </c>
      <c r="FL992">
        <v>12</v>
      </c>
      <c r="FM992">
        <v>12</v>
      </c>
      <c r="FN992">
        <v>5</v>
      </c>
      <c r="FO992" t="s">
        <v>2206</v>
      </c>
      <c r="FP992">
        <v>3.5</v>
      </c>
      <c r="FQ992" t="s">
        <v>3287</v>
      </c>
      <c r="FR992" t="s">
        <v>3189</v>
      </c>
      <c r="FS992">
        <v>0</v>
      </c>
      <c r="FT992">
        <v>1</v>
      </c>
      <c r="FU992" t="s">
        <v>2213</v>
      </c>
      <c r="FV992" t="s">
        <v>4754</v>
      </c>
      <c r="FW992">
        <v>0</v>
      </c>
      <c r="FX992">
        <v>1</v>
      </c>
      <c r="FY992">
        <v>0</v>
      </c>
      <c r="FZ992">
        <v>0</v>
      </c>
      <c r="GA992">
        <v>59048</v>
      </c>
      <c r="GB992">
        <v>201</v>
      </c>
      <c r="GC992">
        <v>293.7711443</v>
      </c>
      <c r="GD992" t="s">
        <v>2407</v>
      </c>
      <c r="GE992">
        <v>1</v>
      </c>
      <c r="HG992" t="s">
        <v>202</v>
      </c>
      <c r="HJ992">
        <v>0</v>
      </c>
    </row>
    <row r="993" spans="1:218" x14ac:dyDescent="0.3">
      <c r="A993">
        <v>1266</v>
      </c>
      <c r="B993" t="s">
        <v>3279</v>
      </c>
      <c r="C993" t="s">
        <v>6303</v>
      </c>
      <c r="D993" t="s">
        <v>212</v>
      </c>
      <c r="E993">
        <v>1</v>
      </c>
      <c r="F993" t="s">
        <v>202</v>
      </c>
      <c r="H993">
        <v>1</v>
      </c>
      <c r="M993">
        <v>1</v>
      </c>
      <c r="N993">
        <v>1</v>
      </c>
      <c r="U993">
        <v>1</v>
      </c>
      <c r="W993">
        <v>3</v>
      </c>
      <c r="X993" t="s">
        <v>3174</v>
      </c>
      <c r="Y993">
        <v>1</v>
      </c>
      <c r="Z993">
        <v>1</v>
      </c>
      <c r="AA993">
        <v>5</v>
      </c>
      <c r="AD993" t="s">
        <v>202</v>
      </c>
      <c r="AE993">
        <v>1</v>
      </c>
      <c r="AF993">
        <v>1</v>
      </c>
      <c r="AG993">
        <v>1</v>
      </c>
      <c r="AH993">
        <v>1</v>
      </c>
      <c r="AI993">
        <v>1</v>
      </c>
      <c r="AJ993">
        <v>1</v>
      </c>
      <c r="AK993" t="s">
        <v>6304</v>
      </c>
      <c r="AL993">
        <v>1</v>
      </c>
      <c r="AM993">
        <v>2</v>
      </c>
      <c r="AN993">
        <v>1</v>
      </c>
      <c r="AO993">
        <v>2</v>
      </c>
      <c r="AP993">
        <v>2</v>
      </c>
      <c r="AQ993">
        <v>1</v>
      </c>
      <c r="AR993" t="s">
        <v>6305</v>
      </c>
      <c r="AS993">
        <v>1</v>
      </c>
      <c r="AT993">
        <v>1</v>
      </c>
      <c r="AU993">
        <v>1</v>
      </c>
      <c r="AV993">
        <v>1</v>
      </c>
      <c r="AW993">
        <v>7</v>
      </c>
      <c r="AX993">
        <v>2</v>
      </c>
      <c r="AY993">
        <v>6</v>
      </c>
      <c r="BE993">
        <v>1</v>
      </c>
      <c r="BF993">
        <v>1</v>
      </c>
      <c r="BG993">
        <v>1</v>
      </c>
      <c r="BH993">
        <v>1</v>
      </c>
      <c r="BI993">
        <v>1</v>
      </c>
      <c r="BJ993">
        <v>1</v>
      </c>
      <c r="BK993">
        <v>1</v>
      </c>
      <c r="BL993">
        <v>0</v>
      </c>
      <c r="BM993">
        <v>1</v>
      </c>
      <c r="BN993">
        <v>1</v>
      </c>
      <c r="BO993">
        <v>4</v>
      </c>
      <c r="BP993">
        <v>1</v>
      </c>
      <c r="BQ993">
        <v>1</v>
      </c>
      <c r="BR993">
        <v>3</v>
      </c>
      <c r="BS993">
        <v>1</v>
      </c>
      <c r="BT993">
        <v>5</v>
      </c>
      <c r="BV993">
        <v>2</v>
      </c>
      <c r="BX993">
        <v>1</v>
      </c>
      <c r="BZ993">
        <v>0</v>
      </c>
      <c r="CB993">
        <v>0</v>
      </c>
      <c r="CD993">
        <v>2</v>
      </c>
      <c r="CJ993">
        <v>2</v>
      </c>
      <c r="CK993">
        <v>1</v>
      </c>
      <c r="CL993">
        <v>6</v>
      </c>
      <c r="CM993">
        <v>4</v>
      </c>
      <c r="CN993">
        <v>5</v>
      </c>
      <c r="CR993">
        <v>2</v>
      </c>
      <c r="CS993">
        <v>-98</v>
      </c>
      <c r="CT993">
        <v>1</v>
      </c>
      <c r="CU993">
        <v>1</v>
      </c>
      <c r="CV993" t="s">
        <v>262</v>
      </c>
      <c r="CW993">
        <v>808</v>
      </c>
      <c r="CX993">
        <v>13.47</v>
      </c>
      <c r="CY993">
        <v>2</v>
      </c>
      <c r="CZ993">
        <v>1</v>
      </c>
      <c r="DA993" t="s">
        <v>619</v>
      </c>
      <c r="DC993">
        <v>1</v>
      </c>
      <c r="DD993">
        <v>1</v>
      </c>
      <c r="DE993">
        <v>2</v>
      </c>
      <c r="DN993" t="s">
        <v>5092</v>
      </c>
      <c r="DO993" t="s">
        <v>5092</v>
      </c>
      <c r="DP993" t="s">
        <v>3178</v>
      </c>
      <c r="DQ993" t="s">
        <v>202</v>
      </c>
      <c r="DR993" t="s">
        <v>202</v>
      </c>
      <c r="DT993">
        <v>1</v>
      </c>
      <c r="DV993">
        <v>1</v>
      </c>
      <c r="DW993">
        <v>0</v>
      </c>
      <c r="DX993">
        <v>5</v>
      </c>
      <c r="DY993">
        <v>-98</v>
      </c>
      <c r="DZ993">
        <v>1</v>
      </c>
      <c r="EA993">
        <v>20</v>
      </c>
      <c r="EB993">
        <f t="shared" si="37"/>
        <v>2</v>
      </c>
      <c r="EC993">
        <v>2</v>
      </c>
      <c r="EE993">
        <v>20</v>
      </c>
      <c r="EL993">
        <v>1</v>
      </c>
      <c r="EM993">
        <v>3</v>
      </c>
      <c r="EN993">
        <v>1</v>
      </c>
      <c r="EO993">
        <v>2</v>
      </c>
      <c r="EP993">
        <v>2</v>
      </c>
      <c r="EZ993">
        <v>1</v>
      </c>
      <c r="FA993">
        <v>2</v>
      </c>
      <c r="FB993">
        <v>1</v>
      </c>
      <c r="FC993">
        <v>48</v>
      </c>
      <c r="FD993">
        <v>1</v>
      </c>
      <c r="FG993">
        <v>0</v>
      </c>
      <c r="FH993" t="s">
        <v>3179</v>
      </c>
      <c r="FI993">
        <v>1</v>
      </c>
      <c r="FJ993" t="s">
        <v>204</v>
      </c>
      <c r="FK993">
        <v>20</v>
      </c>
      <c r="FL993">
        <v>12</v>
      </c>
      <c r="FN993">
        <v>20</v>
      </c>
      <c r="FO993" t="s">
        <v>2206</v>
      </c>
      <c r="FP993">
        <v>3.5</v>
      </c>
      <c r="FQ993" t="s">
        <v>3180</v>
      </c>
      <c r="FR993" t="s">
        <v>3189</v>
      </c>
      <c r="FS993">
        <v>0</v>
      </c>
      <c r="FT993">
        <v>0</v>
      </c>
      <c r="FU993" t="s">
        <v>2207</v>
      </c>
      <c r="FV993" t="s">
        <v>2207</v>
      </c>
      <c r="FW993">
        <v>1</v>
      </c>
      <c r="FX993">
        <v>0</v>
      </c>
      <c r="FY993">
        <v>1</v>
      </c>
      <c r="FZ993">
        <v>0</v>
      </c>
      <c r="GA993">
        <v>59048</v>
      </c>
      <c r="GB993">
        <v>201</v>
      </c>
      <c r="GC993">
        <v>293.7711443</v>
      </c>
      <c r="GD993" t="s">
        <v>2407</v>
      </c>
      <c r="HG993" t="s">
        <v>202</v>
      </c>
      <c r="HI993">
        <v>1</v>
      </c>
      <c r="HJ993">
        <v>1</v>
      </c>
    </row>
    <row r="994" spans="1:218" x14ac:dyDescent="0.3">
      <c r="A994">
        <v>1270</v>
      </c>
      <c r="B994" t="s">
        <v>3190</v>
      </c>
      <c r="C994" t="s">
        <v>6306</v>
      </c>
      <c r="D994" t="s">
        <v>265</v>
      </c>
      <c r="E994">
        <v>1</v>
      </c>
      <c r="F994" t="s">
        <v>202</v>
      </c>
      <c r="H994">
        <v>1</v>
      </c>
      <c r="M994">
        <v>1</v>
      </c>
      <c r="N994">
        <v>1</v>
      </c>
      <c r="U994">
        <v>1</v>
      </c>
      <c r="W994">
        <v>3</v>
      </c>
      <c r="X994" t="s">
        <v>3174</v>
      </c>
      <c r="Y994">
        <v>1</v>
      </c>
      <c r="Z994">
        <v>1</v>
      </c>
      <c r="AA994">
        <v>8</v>
      </c>
      <c r="AD994" t="s">
        <v>202</v>
      </c>
      <c r="AE994">
        <v>1</v>
      </c>
      <c r="AF994">
        <v>2</v>
      </c>
      <c r="AG994">
        <v>1</v>
      </c>
      <c r="AH994">
        <v>2</v>
      </c>
      <c r="AI994">
        <v>2</v>
      </c>
      <c r="AJ994">
        <v>1</v>
      </c>
      <c r="AK994" t="s">
        <v>5039</v>
      </c>
      <c r="AL994">
        <v>1</v>
      </c>
      <c r="AM994">
        <v>1</v>
      </c>
      <c r="AN994">
        <v>1</v>
      </c>
      <c r="AO994">
        <v>2</v>
      </c>
      <c r="AP994">
        <v>2</v>
      </c>
      <c r="AQ994">
        <v>2</v>
      </c>
      <c r="AR994" t="s">
        <v>5040</v>
      </c>
      <c r="AS994">
        <v>2</v>
      </c>
      <c r="AT994">
        <v>1</v>
      </c>
      <c r="AU994">
        <v>1</v>
      </c>
      <c r="AV994">
        <v>2</v>
      </c>
      <c r="AW994">
        <v>6</v>
      </c>
      <c r="AX994">
        <v>1</v>
      </c>
      <c r="AY994">
        <v>3</v>
      </c>
      <c r="BE994">
        <v>1</v>
      </c>
      <c r="BF994">
        <v>2</v>
      </c>
      <c r="BG994">
        <v>1</v>
      </c>
      <c r="BH994">
        <v>1</v>
      </c>
      <c r="BI994">
        <v>1</v>
      </c>
      <c r="BJ994">
        <v>0</v>
      </c>
      <c r="BM994">
        <v>1</v>
      </c>
      <c r="BN994">
        <v>1</v>
      </c>
      <c r="BO994">
        <v>2</v>
      </c>
      <c r="BP994">
        <v>1</v>
      </c>
      <c r="BQ994">
        <v>2</v>
      </c>
      <c r="BR994">
        <v>3</v>
      </c>
      <c r="BS994">
        <v>1</v>
      </c>
      <c r="BT994">
        <v>4</v>
      </c>
      <c r="BV994">
        <v>2</v>
      </c>
      <c r="BX994">
        <v>0</v>
      </c>
      <c r="BZ994">
        <v>0</v>
      </c>
      <c r="CB994">
        <v>2</v>
      </c>
      <c r="CJ994">
        <v>2</v>
      </c>
      <c r="CK994">
        <v>2</v>
      </c>
      <c r="CL994">
        <v>5</v>
      </c>
      <c r="CM994">
        <v>1</v>
      </c>
      <c r="CR994">
        <v>2</v>
      </c>
      <c r="CS994">
        <v>2</v>
      </c>
      <c r="CT994">
        <v>1</v>
      </c>
      <c r="CU994">
        <v>1</v>
      </c>
      <c r="CV994" t="s">
        <v>547</v>
      </c>
      <c r="CW994">
        <v>1010</v>
      </c>
      <c r="CX994">
        <v>16.829999999999998</v>
      </c>
      <c r="CY994">
        <v>2</v>
      </c>
      <c r="CZ994">
        <v>1</v>
      </c>
      <c r="DA994" t="s">
        <v>263</v>
      </c>
      <c r="DC994">
        <v>1</v>
      </c>
      <c r="DD994">
        <v>1</v>
      </c>
      <c r="DE994">
        <v>29</v>
      </c>
      <c r="DN994" t="s">
        <v>5122</v>
      </c>
      <c r="DO994" t="s">
        <v>5122</v>
      </c>
      <c r="DP994" t="s">
        <v>3178</v>
      </c>
      <c r="DQ994" t="s">
        <v>202</v>
      </c>
      <c r="DR994" t="s">
        <v>5084</v>
      </c>
      <c r="DT994">
        <v>1</v>
      </c>
      <c r="DV994">
        <v>1</v>
      </c>
      <c r="DW994">
        <v>0</v>
      </c>
      <c r="DX994">
        <v>8</v>
      </c>
      <c r="DY994">
        <v>2</v>
      </c>
      <c r="DZ994">
        <v>1</v>
      </c>
      <c r="EA994">
        <v>10</v>
      </c>
      <c r="EB994">
        <f t="shared" si="37"/>
        <v>4</v>
      </c>
      <c r="EC994">
        <v>2</v>
      </c>
      <c r="EE994">
        <v>2</v>
      </c>
      <c r="EF994">
        <v>2</v>
      </c>
      <c r="EH994">
        <v>2</v>
      </c>
      <c r="EI994">
        <v>1</v>
      </c>
      <c r="EL994">
        <v>2</v>
      </c>
      <c r="EM994">
        <v>3</v>
      </c>
      <c r="EN994">
        <v>2</v>
      </c>
      <c r="EO994">
        <v>2</v>
      </c>
      <c r="EP994">
        <v>2</v>
      </c>
      <c r="EZ994">
        <v>1</v>
      </c>
      <c r="FA994">
        <v>1</v>
      </c>
      <c r="FD994">
        <v>5</v>
      </c>
      <c r="FG994">
        <v>0</v>
      </c>
      <c r="FH994" t="s">
        <v>3179</v>
      </c>
      <c r="FI994">
        <v>1</v>
      </c>
      <c r="FJ994" t="s">
        <v>204</v>
      </c>
      <c r="FK994">
        <v>2</v>
      </c>
      <c r="FL994">
        <v>12</v>
      </c>
      <c r="FM994">
        <v>12</v>
      </c>
      <c r="FN994">
        <v>10</v>
      </c>
      <c r="FO994" t="s">
        <v>2212</v>
      </c>
      <c r="FP994">
        <v>3.5</v>
      </c>
      <c r="FQ994" t="s">
        <v>3287</v>
      </c>
      <c r="FR994" t="s">
        <v>3189</v>
      </c>
      <c r="FS994">
        <v>0</v>
      </c>
      <c r="FT994">
        <v>0</v>
      </c>
      <c r="FU994" t="s">
        <v>2207</v>
      </c>
      <c r="FV994" t="s">
        <v>2207</v>
      </c>
      <c r="FW994">
        <v>0</v>
      </c>
      <c r="FX994">
        <v>1</v>
      </c>
      <c r="FY994">
        <v>0</v>
      </c>
      <c r="FZ994">
        <v>0</v>
      </c>
      <c r="GA994">
        <v>15709</v>
      </c>
      <c r="GB994">
        <v>72</v>
      </c>
      <c r="GC994">
        <v>218.18055559999999</v>
      </c>
      <c r="GD994" t="s">
        <v>2407</v>
      </c>
      <c r="GE994">
        <v>1</v>
      </c>
      <c r="HG994" t="s">
        <v>202</v>
      </c>
      <c r="HJ994">
        <v>0</v>
      </c>
    </row>
    <row r="995" spans="1:218" x14ac:dyDescent="0.3">
      <c r="A995">
        <v>1272</v>
      </c>
      <c r="B995" t="s">
        <v>3264</v>
      </c>
      <c r="C995" t="s">
        <v>6307</v>
      </c>
      <c r="D995" t="s">
        <v>194</v>
      </c>
      <c r="E995">
        <v>1</v>
      </c>
      <c r="F995" t="s">
        <v>202</v>
      </c>
      <c r="H995">
        <v>1</v>
      </c>
      <c r="M995">
        <v>1</v>
      </c>
      <c r="N995">
        <v>1</v>
      </c>
      <c r="U995">
        <v>1</v>
      </c>
      <c r="W995">
        <v>1</v>
      </c>
      <c r="X995" t="s">
        <v>3174</v>
      </c>
      <c r="Y995">
        <v>1</v>
      </c>
      <c r="Z995">
        <v>1</v>
      </c>
      <c r="AA995">
        <v>8</v>
      </c>
      <c r="AD995" t="s">
        <v>202</v>
      </c>
      <c r="AE995">
        <v>1</v>
      </c>
      <c r="AF995">
        <v>1</v>
      </c>
      <c r="AG995">
        <v>1</v>
      </c>
      <c r="AH995">
        <v>1</v>
      </c>
      <c r="AI995">
        <v>1</v>
      </c>
      <c r="AJ995">
        <v>2</v>
      </c>
      <c r="AK995" t="s">
        <v>6190</v>
      </c>
      <c r="AL995">
        <v>1</v>
      </c>
      <c r="AM995">
        <v>1</v>
      </c>
      <c r="AN995">
        <v>1</v>
      </c>
      <c r="AO995">
        <v>1</v>
      </c>
      <c r="AP995">
        <v>2</v>
      </c>
      <c r="AQ995">
        <v>1</v>
      </c>
      <c r="AR995" t="s">
        <v>6308</v>
      </c>
      <c r="AS995">
        <v>2</v>
      </c>
      <c r="AT995">
        <v>1</v>
      </c>
      <c r="AU995">
        <v>2</v>
      </c>
      <c r="AV995">
        <v>2</v>
      </c>
      <c r="AW995">
        <v>5</v>
      </c>
      <c r="AX995">
        <v>5</v>
      </c>
      <c r="AY995">
        <v>1</v>
      </c>
      <c r="BE995">
        <v>1</v>
      </c>
      <c r="BF995">
        <v>1</v>
      </c>
      <c r="BG995">
        <v>1</v>
      </c>
      <c r="BH995">
        <v>1</v>
      </c>
      <c r="BI995">
        <v>1</v>
      </c>
      <c r="BJ995">
        <v>1</v>
      </c>
      <c r="BK995">
        <v>1</v>
      </c>
      <c r="BL995">
        <v>1</v>
      </c>
      <c r="BM995">
        <v>2</v>
      </c>
      <c r="BN995">
        <v>1</v>
      </c>
      <c r="BO995">
        <v>3</v>
      </c>
      <c r="BP995">
        <v>1</v>
      </c>
      <c r="BQ995">
        <v>3</v>
      </c>
      <c r="BR995">
        <v>3</v>
      </c>
      <c r="BS995">
        <v>1</v>
      </c>
      <c r="BT995">
        <v>8</v>
      </c>
      <c r="BU995">
        <v>0</v>
      </c>
      <c r="BV995">
        <v>-99</v>
      </c>
      <c r="BW995">
        <v>0</v>
      </c>
      <c r="BY995">
        <v>0</v>
      </c>
      <c r="CA995">
        <v>0</v>
      </c>
      <c r="CC995">
        <v>0</v>
      </c>
      <c r="CE995">
        <v>0</v>
      </c>
      <c r="CG995">
        <v>0</v>
      </c>
      <c r="CI995">
        <v>0</v>
      </c>
      <c r="CJ995">
        <v>2</v>
      </c>
      <c r="CK995">
        <v>1</v>
      </c>
      <c r="CL995">
        <v>7</v>
      </c>
      <c r="CM995">
        <v>-98</v>
      </c>
      <c r="CR995">
        <v>-98</v>
      </c>
      <c r="CS995">
        <v>-98</v>
      </c>
      <c r="CT995">
        <v>1</v>
      </c>
      <c r="CU995">
        <v>2</v>
      </c>
      <c r="CV995" t="s">
        <v>6309</v>
      </c>
      <c r="CW995">
        <v>1083</v>
      </c>
      <c r="CX995">
        <v>18.05</v>
      </c>
      <c r="CY995">
        <v>2</v>
      </c>
      <c r="CZ995">
        <v>1</v>
      </c>
      <c r="DA995" t="s">
        <v>252</v>
      </c>
      <c r="DC995">
        <v>1</v>
      </c>
      <c r="DD995">
        <v>1</v>
      </c>
      <c r="DE995">
        <v>16</v>
      </c>
      <c r="DN995" t="s">
        <v>5122</v>
      </c>
      <c r="DO995" t="s">
        <v>5122</v>
      </c>
      <c r="DP995" t="s">
        <v>3178</v>
      </c>
      <c r="DQ995" t="s">
        <v>202</v>
      </c>
      <c r="DR995" t="s">
        <v>202</v>
      </c>
      <c r="DT995">
        <v>1</v>
      </c>
      <c r="DV995">
        <v>1</v>
      </c>
      <c r="DW995">
        <v>0</v>
      </c>
      <c r="DX995">
        <v>8</v>
      </c>
      <c r="DY995">
        <v>2</v>
      </c>
      <c r="DZ995">
        <v>-97</v>
      </c>
      <c r="EB995">
        <v>5</v>
      </c>
      <c r="EC995">
        <v>1</v>
      </c>
      <c r="ED995">
        <v>1</v>
      </c>
      <c r="EF995">
        <v>-97</v>
      </c>
      <c r="EI995">
        <v>4</v>
      </c>
      <c r="EL995">
        <v>1</v>
      </c>
      <c r="EM995">
        <v>-97</v>
      </c>
      <c r="EN995">
        <v>2</v>
      </c>
      <c r="EO995">
        <v>2</v>
      </c>
      <c r="EP995">
        <v>2</v>
      </c>
      <c r="EZ995">
        <v>1</v>
      </c>
      <c r="FA995">
        <v>3</v>
      </c>
      <c r="FD995">
        <v>3</v>
      </c>
      <c r="FG995">
        <v>0</v>
      </c>
      <c r="FH995" t="s">
        <v>3179</v>
      </c>
      <c r="FI995">
        <v>1</v>
      </c>
      <c r="FJ995" t="s">
        <v>204</v>
      </c>
      <c r="FK995">
        <v>8.3333299999999999E-2</v>
      </c>
      <c r="FL995">
        <v>1</v>
      </c>
      <c r="FM995">
        <v>0</v>
      </c>
      <c r="FN995">
        <v>7.5</v>
      </c>
      <c r="FO995" t="s">
        <v>2206</v>
      </c>
      <c r="FQ995" t="s">
        <v>3287</v>
      </c>
      <c r="FR995" t="s">
        <v>3189</v>
      </c>
      <c r="FS995">
        <v>0</v>
      </c>
      <c r="FT995">
        <v>0</v>
      </c>
      <c r="FU995" t="s">
        <v>2207</v>
      </c>
      <c r="FV995" t="s">
        <v>2207</v>
      </c>
      <c r="FW995">
        <v>0</v>
      </c>
      <c r="FX995">
        <v>1</v>
      </c>
      <c r="FY995">
        <v>0</v>
      </c>
      <c r="FZ995">
        <v>0</v>
      </c>
      <c r="GA995">
        <v>14027</v>
      </c>
      <c r="GB995">
        <v>56</v>
      </c>
      <c r="GC995">
        <v>250.48214290000001</v>
      </c>
      <c r="GD995" t="s">
        <v>2407</v>
      </c>
      <c r="GE995">
        <v>0</v>
      </c>
      <c r="HG995" t="s">
        <v>202</v>
      </c>
      <c r="HJ995">
        <v>0</v>
      </c>
    </row>
    <row r="996" spans="1:218" x14ac:dyDescent="0.3">
      <c r="A996">
        <v>1157</v>
      </c>
      <c r="B996" t="s">
        <v>3225</v>
      </c>
      <c r="C996" t="s">
        <v>4908</v>
      </c>
      <c r="D996" t="s">
        <v>212</v>
      </c>
      <c r="E996">
        <v>1</v>
      </c>
      <c r="F996" t="s">
        <v>202</v>
      </c>
      <c r="H996">
        <v>1</v>
      </c>
      <c r="M996">
        <v>1</v>
      </c>
      <c r="N996">
        <v>1</v>
      </c>
      <c r="U996">
        <v>1</v>
      </c>
      <c r="W996">
        <v>1</v>
      </c>
      <c r="X996" t="s">
        <v>3174</v>
      </c>
      <c r="Y996">
        <v>1</v>
      </c>
      <c r="Z996">
        <v>1</v>
      </c>
      <c r="AA996">
        <v>2</v>
      </c>
      <c r="AD996" t="s">
        <v>202</v>
      </c>
      <c r="AE996">
        <v>1</v>
      </c>
      <c r="AF996">
        <v>1</v>
      </c>
      <c r="AG996">
        <v>1</v>
      </c>
      <c r="AH996">
        <v>2</v>
      </c>
      <c r="AI996">
        <v>1</v>
      </c>
      <c r="AJ996">
        <v>2</v>
      </c>
      <c r="AK996" t="s">
        <v>4909</v>
      </c>
      <c r="AL996">
        <v>1</v>
      </c>
      <c r="AM996">
        <v>2</v>
      </c>
      <c r="AN996">
        <v>1</v>
      </c>
      <c r="AO996">
        <v>2</v>
      </c>
      <c r="AP996">
        <v>2</v>
      </c>
      <c r="AQ996">
        <v>1</v>
      </c>
      <c r="AR996" t="s">
        <v>4910</v>
      </c>
      <c r="AS996">
        <v>2</v>
      </c>
      <c r="AT996">
        <v>1</v>
      </c>
      <c r="AU996">
        <v>2</v>
      </c>
      <c r="AV996">
        <v>2</v>
      </c>
      <c r="AW996">
        <v>7</v>
      </c>
      <c r="AX996">
        <v>1</v>
      </c>
      <c r="AY996">
        <v>4</v>
      </c>
      <c r="BE996">
        <v>1</v>
      </c>
      <c r="BF996">
        <v>1</v>
      </c>
      <c r="BG996">
        <v>1</v>
      </c>
      <c r="BH996">
        <v>1</v>
      </c>
      <c r="BI996">
        <v>1</v>
      </c>
      <c r="BJ996">
        <v>0</v>
      </c>
      <c r="BM996">
        <v>5</v>
      </c>
      <c r="BN996">
        <v>1</v>
      </c>
      <c r="BO996">
        <v>2</v>
      </c>
      <c r="BP996">
        <v>1</v>
      </c>
      <c r="BQ996">
        <v>8</v>
      </c>
      <c r="BR996">
        <v>2</v>
      </c>
      <c r="BS996">
        <v>1</v>
      </c>
      <c r="BT996">
        <v>2</v>
      </c>
      <c r="BV996">
        <v>1</v>
      </c>
      <c r="BX996">
        <v>0</v>
      </c>
      <c r="BZ996">
        <v>0</v>
      </c>
      <c r="CB996">
        <v>0</v>
      </c>
      <c r="CD996">
        <v>1</v>
      </c>
      <c r="CJ996">
        <v>2</v>
      </c>
      <c r="CK996">
        <v>2</v>
      </c>
      <c r="CL996">
        <v>8</v>
      </c>
      <c r="CM996">
        <v>1</v>
      </c>
      <c r="CR996">
        <v>2</v>
      </c>
      <c r="CS996">
        <v>-98</v>
      </c>
      <c r="CT996">
        <v>1</v>
      </c>
      <c r="CU996">
        <v>2</v>
      </c>
      <c r="CV996" t="s">
        <v>4911</v>
      </c>
      <c r="CW996">
        <v>581</v>
      </c>
      <c r="CX996">
        <v>9.68</v>
      </c>
      <c r="CY996">
        <v>2</v>
      </c>
      <c r="CZ996">
        <v>1</v>
      </c>
      <c r="DA996" t="s">
        <v>4607</v>
      </c>
      <c r="DC996">
        <v>1</v>
      </c>
      <c r="DD996">
        <v>1</v>
      </c>
      <c r="DE996">
        <v>3</v>
      </c>
      <c r="DN996" t="s">
        <v>4897</v>
      </c>
      <c r="DO996" t="s">
        <v>4897</v>
      </c>
      <c r="DP996" t="s">
        <v>3178</v>
      </c>
      <c r="DQ996" t="s">
        <v>202</v>
      </c>
      <c r="DR996" t="s">
        <v>202</v>
      </c>
      <c r="DT996">
        <v>1</v>
      </c>
      <c r="DV996">
        <v>1</v>
      </c>
      <c r="DW996">
        <v>0</v>
      </c>
      <c r="DX996">
        <v>2</v>
      </c>
      <c r="DY996">
        <v>1</v>
      </c>
      <c r="DZ996">
        <v>1</v>
      </c>
      <c r="EA996">
        <v>8</v>
      </c>
      <c r="EB996">
        <f t="shared" ref="EB996:EB1005" si="38">IF(EA996&gt;=30,1,IF(EA996&gt;=20,2,IF(EA996&gt;=15,3,IF(EA996&gt;=10,4,IF(EA996&gt;=5,5,IF(EA996&gt;0,6,0))))))</f>
        <v>5</v>
      </c>
      <c r="EC996">
        <v>1</v>
      </c>
      <c r="ED996">
        <v>7</v>
      </c>
      <c r="EL996">
        <v>4</v>
      </c>
      <c r="EM996">
        <v>1</v>
      </c>
      <c r="EN996">
        <v>1</v>
      </c>
      <c r="EO996">
        <v>2</v>
      </c>
      <c r="EP996">
        <v>1</v>
      </c>
      <c r="EQ996">
        <v>1</v>
      </c>
      <c r="ER996">
        <v>1</v>
      </c>
      <c r="EZ996">
        <v>1</v>
      </c>
      <c r="FA996">
        <v>-97</v>
      </c>
      <c r="FD996">
        <v>-97</v>
      </c>
      <c r="FG996">
        <v>0</v>
      </c>
      <c r="FH996" t="s">
        <v>3179</v>
      </c>
      <c r="FI996">
        <v>1</v>
      </c>
      <c r="FJ996" t="s">
        <v>204</v>
      </c>
      <c r="FK996">
        <v>0.58333330000000005</v>
      </c>
      <c r="FL996">
        <v>7</v>
      </c>
      <c r="FM996">
        <v>7</v>
      </c>
      <c r="FN996">
        <v>8</v>
      </c>
      <c r="FO996" t="s">
        <v>2233</v>
      </c>
      <c r="FP996">
        <v>0.5</v>
      </c>
      <c r="FQ996" t="s">
        <v>3180</v>
      </c>
      <c r="FR996" t="s">
        <v>3189</v>
      </c>
      <c r="FS996">
        <v>0</v>
      </c>
      <c r="FT996">
        <v>1</v>
      </c>
      <c r="FU996" t="s">
        <v>2221</v>
      </c>
      <c r="FV996" t="s">
        <v>3182</v>
      </c>
      <c r="FW996">
        <v>0</v>
      </c>
      <c r="FX996">
        <v>1</v>
      </c>
      <c r="FY996">
        <v>0</v>
      </c>
      <c r="FZ996">
        <v>0</v>
      </c>
      <c r="GA996">
        <v>39021</v>
      </c>
      <c r="GB996">
        <v>133</v>
      </c>
      <c r="GC996">
        <v>293.3909774</v>
      </c>
      <c r="GD996" t="s">
        <v>2401</v>
      </c>
      <c r="GE996">
        <v>1</v>
      </c>
      <c r="HG996" t="s">
        <v>202</v>
      </c>
      <c r="HJ996">
        <v>0</v>
      </c>
    </row>
    <row r="997" spans="1:218" x14ac:dyDescent="0.3">
      <c r="A997">
        <v>1282</v>
      </c>
      <c r="B997" t="s">
        <v>3183</v>
      </c>
      <c r="C997" t="s">
        <v>5422</v>
      </c>
      <c r="D997" t="s">
        <v>212</v>
      </c>
      <c r="E997">
        <v>1</v>
      </c>
      <c r="F997" t="s">
        <v>202</v>
      </c>
      <c r="H997">
        <v>1</v>
      </c>
      <c r="M997">
        <v>1</v>
      </c>
      <c r="N997">
        <v>1</v>
      </c>
      <c r="U997">
        <v>1</v>
      </c>
      <c r="W997">
        <v>1</v>
      </c>
      <c r="X997" t="s">
        <v>3174</v>
      </c>
      <c r="Y997">
        <v>1</v>
      </c>
      <c r="Z997">
        <v>1</v>
      </c>
      <c r="AA997">
        <v>5</v>
      </c>
      <c r="AD997" t="s">
        <v>202</v>
      </c>
      <c r="AE997">
        <v>1</v>
      </c>
      <c r="AF997">
        <v>1</v>
      </c>
      <c r="AG997">
        <v>1</v>
      </c>
      <c r="AH997">
        <v>1</v>
      </c>
      <c r="AI997">
        <v>1</v>
      </c>
      <c r="AJ997">
        <v>2</v>
      </c>
      <c r="AK997" t="s">
        <v>5113</v>
      </c>
      <c r="AL997">
        <v>1</v>
      </c>
      <c r="AM997">
        <v>2</v>
      </c>
      <c r="AN997">
        <v>1</v>
      </c>
      <c r="AO997">
        <v>2</v>
      </c>
      <c r="AP997">
        <v>2</v>
      </c>
      <c r="AQ997">
        <v>1</v>
      </c>
      <c r="AR997" t="s">
        <v>5114</v>
      </c>
      <c r="AS997">
        <v>2</v>
      </c>
      <c r="AT997">
        <v>1</v>
      </c>
      <c r="AU997">
        <v>1</v>
      </c>
      <c r="AV997">
        <v>1</v>
      </c>
      <c r="AW997">
        <v>7</v>
      </c>
      <c r="AX997">
        <v>3</v>
      </c>
      <c r="AY997">
        <v>2</v>
      </c>
      <c r="BE997">
        <v>1</v>
      </c>
      <c r="BF997">
        <v>1</v>
      </c>
      <c r="BG997">
        <v>1</v>
      </c>
      <c r="BH997">
        <v>1</v>
      </c>
      <c r="BI997">
        <v>1</v>
      </c>
      <c r="BJ997">
        <v>0</v>
      </c>
      <c r="BM997">
        <v>1</v>
      </c>
      <c r="BN997">
        <v>1</v>
      </c>
      <c r="BO997">
        <v>4</v>
      </c>
      <c r="BP997">
        <v>1</v>
      </c>
      <c r="BQ997">
        <v>31</v>
      </c>
      <c r="BR997">
        <v>3</v>
      </c>
      <c r="BS997">
        <v>1</v>
      </c>
      <c r="BT997">
        <v>3</v>
      </c>
      <c r="BV997">
        <v>0</v>
      </c>
      <c r="BX997">
        <v>0</v>
      </c>
      <c r="BZ997">
        <v>1</v>
      </c>
      <c r="CB997">
        <v>0</v>
      </c>
      <c r="CD997">
        <v>0</v>
      </c>
      <c r="CF997">
        <v>2</v>
      </c>
      <c r="CJ997">
        <v>1</v>
      </c>
      <c r="CK997">
        <v>1</v>
      </c>
      <c r="CL997">
        <v>6</v>
      </c>
      <c r="CM997">
        <v>1</v>
      </c>
      <c r="CR997">
        <v>2</v>
      </c>
      <c r="CS997">
        <v>-98</v>
      </c>
      <c r="CT997">
        <v>1</v>
      </c>
      <c r="CU997">
        <v>1</v>
      </c>
      <c r="CV997" t="s">
        <v>547</v>
      </c>
      <c r="CW997">
        <v>579</v>
      </c>
      <c r="CX997">
        <v>9.65</v>
      </c>
      <c r="CY997">
        <v>2</v>
      </c>
      <c r="CZ997">
        <v>1</v>
      </c>
      <c r="DA997" t="s">
        <v>436</v>
      </c>
      <c r="DC997">
        <v>1</v>
      </c>
      <c r="DD997">
        <v>1</v>
      </c>
      <c r="DE997">
        <v>4</v>
      </c>
      <c r="DN997" t="s">
        <v>5122</v>
      </c>
      <c r="DO997" t="s">
        <v>5122</v>
      </c>
      <c r="DP997" t="s">
        <v>3178</v>
      </c>
      <c r="DQ997" t="s">
        <v>202</v>
      </c>
      <c r="DR997" t="s">
        <v>202</v>
      </c>
      <c r="DT997">
        <v>1</v>
      </c>
      <c r="DV997">
        <v>1</v>
      </c>
      <c r="DW997">
        <v>0</v>
      </c>
      <c r="DX997">
        <v>5</v>
      </c>
      <c r="DY997">
        <v>2</v>
      </c>
      <c r="DZ997">
        <v>1</v>
      </c>
      <c r="EA997">
        <v>15</v>
      </c>
      <c r="EB997">
        <f t="shared" si="38"/>
        <v>3</v>
      </c>
      <c r="EC997">
        <v>2</v>
      </c>
      <c r="EE997">
        <v>15</v>
      </c>
      <c r="EF997">
        <v>2</v>
      </c>
      <c r="EH997">
        <v>1</v>
      </c>
      <c r="EI997">
        <v>1</v>
      </c>
      <c r="EL997">
        <v>2</v>
      </c>
      <c r="EM997">
        <v>3</v>
      </c>
      <c r="EN997">
        <v>2</v>
      </c>
      <c r="EO997">
        <v>2</v>
      </c>
      <c r="EP997">
        <v>2</v>
      </c>
      <c r="EZ997">
        <v>2</v>
      </c>
      <c r="FE997">
        <v>1</v>
      </c>
      <c r="FG997">
        <v>0</v>
      </c>
      <c r="FH997" t="s">
        <v>3179</v>
      </c>
      <c r="FI997">
        <v>1</v>
      </c>
      <c r="FJ997" t="s">
        <v>204</v>
      </c>
      <c r="FK997">
        <v>15</v>
      </c>
      <c r="FL997">
        <v>12</v>
      </c>
      <c r="FM997">
        <v>12</v>
      </c>
      <c r="FN997">
        <v>15</v>
      </c>
      <c r="FO997" t="s">
        <v>2212</v>
      </c>
      <c r="FP997">
        <v>3.5</v>
      </c>
      <c r="FQ997" t="s">
        <v>3287</v>
      </c>
      <c r="FR997" t="s">
        <v>3189</v>
      </c>
      <c r="FS997">
        <v>0</v>
      </c>
      <c r="FT997">
        <v>0</v>
      </c>
      <c r="FU997" t="s">
        <v>2207</v>
      </c>
      <c r="FV997" t="s">
        <v>2207</v>
      </c>
      <c r="FW997">
        <v>1</v>
      </c>
      <c r="FX997">
        <v>0</v>
      </c>
      <c r="FY997">
        <v>1</v>
      </c>
      <c r="FZ997">
        <v>0</v>
      </c>
      <c r="GA997">
        <v>37408</v>
      </c>
      <c r="GB997">
        <v>127</v>
      </c>
      <c r="GC997">
        <v>294.55118110000001</v>
      </c>
      <c r="GD997" t="s">
        <v>2407</v>
      </c>
      <c r="GE997">
        <v>1</v>
      </c>
      <c r="HG997" t="s">
        <v>202</v>
      </c>
      <c r="HI997">
        <v>1</v>
      </c>
      <c r="HJ997">
        <v>1</v>
      </c>
    </row>
    <row r="998" spans="1:218" x14ac:dyDescent="0.3">
      <c r="A998">
        <v>1288</v>
      </c>
      <c r="B998" t="s">
        <v>3172</v>
      </c>
      <c r="C998" t="s">
        <v>6312</v>
      </c>
      <c r="D998" t="s">
        <v>194</v>
      </c>
      <c r="E998">
        <v>1</v>
      </c>
      <c r="F998" t="s">
        <v>202</v>
      </c>
      <c r="H998">
        <v>1</v>
      </c>
      <c r="M998">
        <v>1</v>
      </c>
      <c r="N998">
        <v>1</v>
      </c>
      <c r="U998">
        <v>-97</v>
      </c>
      <c r="W998">
        <v>1</v>
      </c>
      <c r="X998" t="s">
        <v>3174</v>
      </c>
      <c r="Y998">
        <v>1</v>
      </c>
      <c r="Z998">
        <v>1</v>
      </c>
      <c r="AA998">
        <v>8</v>
      </c>
      <c r="AD998" t="s">
        <v>202</v>
      </c>
      <c r="AE998">
        <v>1</v>
      </c>
      <c r="AF998">
        <v>1</v>
      </c>
      <c r="AG998">
        <v>1</v>
      </c>
      <c r="AH998">
        <v>1</v>
      </c>
      <c r="AI998">
        <v>1</v>
      </c>
      <c r="AJ998">
        <v>2</v>
      </c>
      <c r="AK998" t="s">
        <v>6313</v>
      </c>
      <c r="AL998">
        <v>1</v>
      </c>
      <c r="AM998">
        <v>2</v>
      </c>
      <c r="AN998">
        <v>1</v>
      </c>
      <c r="AO998">
        <v>2</v>
      </c>
      <c r="AP998">
        <v>2</v>
      </c>
      <c r="AQ998">
        <v>1</v>
      </c>
      <c r="AR998" t="s">
        <v>6314</v>
      </c>
      <c r="AS998">
        <v>3</v>
      </c>
      <c r="AT998">
        <v>1</v>
      </c>
      <c r="AU998">
        <v>3</v>
      </c>
      <c r="AV998">
        <v>2</v>
      </c>
      <c r="AW998">
        <v>7</v>
      </c>
      <c r="AX998">
        <v>3</v>
      </c>
      <c r="AY998">
        <v>1</v>
      </c>
      <c r="BE998">
        <v>1</v>
      </c>
      <c r="BF998">
        <v>2</v>
      </c>
      <c r="BG998">
        <v>1</v>
      </c>
      <c r="BH998">
        <v>2</v>
      </c>
      <c r="BI998">
        <v>1</v>
      </c>
      <c r="BJ998">
        <v>0</v>
      </c>
      <c r="BM998">
        <v>1</v>
      </c>
      <c r="BN998">
        <v>1</v>
      </c>
      <c r="BO998">
        <v>3</v>
      </c>
      <c r="BP998">
        <v>1</v>
      </c>
      <c r="BQ998">
        <v>25</v>
      </c>
      <c r="BR998">
        <v>1</v>
      </c>
      <c r="BS998">
        <v>1</v>
      </c>
      <c r="BT998">
        <v>4</v>
      </c>
      <c r="BV998">
        <v>2</v>
      </c>
      <c r="BX998">
        <v>1</v>
      </c>
      <c r="BZ998">
        <v>0</v>
      </c>
      <c r="CB998">
        <v>0</v>
      </c>
      <c r="CD998">
        <v>1</v>
      </c>
      <c r="CJ998">
        <v>1</v>
      </c>
      <c r="CK998">
        <v>1</v>
      </c>
      <c r="CL998">
        <v>5</v>
      </c>
      <c r="CM998">
        <v>1</v>
      </c>
      <c r="CR998">
        <v>2</v>
      </c>
      <c r="CS998">
        <v>6</v>
      </c>
      <c r="CT998">
        <v>1</v>
      </c>
      <c r="CU998">
        <v>1</v>
      </c>
      <c r="CV998" t="s">
        <v>1534</v>
      </c>
      <c r="CW998">
        <v>563</v>
      </c>
      <c r="CX998">
        <v>9.3800000000000008</v>
      </c>
      <c r="CY998">
        <v>2</v>
      </c>
      <c r="CZ998">
        <v>1</v>
      </c>
      <c r="DA998" t="s">
        <v>4962</v>
      </c>
      <c r="DC998">
        <v>1</v>
      </c>
      <c r="DD998">
        <v>1</v>
      </c>
      <c r="DE998">
        <v>14</v>
      </c>
      <c r="DN998" t="s">
        <v>5141</v>
      </c>
      <c r="DO998" t="s">
        <v>5141</v>
      </c>
      <c r="DP998" t="s">
        <v>3178</v>
      </c>
      <c r="DQ998" t="s">
        <v>202</v>
      </c>
      <c r="DR998" t="s">
        <v>202</v>
      </c>
      <c r="DT998">
        <v>1</v>
      </c>
      <c r="DV998">
        <v>1</v>
      </c>
      <c r="DW998">
        <v>0</v>
      </c>
      <c r="DX998">
        <v>8</v>
      </c>
      <c r="DY998">
        <v>2</v>
      </c>
      <c r="DZ998">
        <v>1</v>
      </c>
      <c r="EA998">
        <v>15</v>
      </c>
      <c r="EB998">
        <f t="shared" si="38"/>
        <v>3</v>
      </c>
      <c r="EC998">
        <v>2</v>
      </c>
      <c r="EE998">
        <v>10</v>
      </c>
      <c r="EF998">
        <v>2</v>
      </c>
      <c r="EH998">
        <v>10</v>
      </c>
      <c r="EI998">
        <v>1</v>
      </c>
      <c r="EL998">
        <v>1</v>
      </c>
      <c r="EM998">
        <v>-97</v>
      </c>
      <c r="EN998">
        <v>2</v>
      </c>
      <c r="EO998">
        <v>2</v>
      </c>
      <c r="EP998">
        <v>2</v>
      </c>
      <c r="EZ998">
        <v>1</v>
      </c>
      <c r="FA998">
        <v>1</v>
      </c>
      <c r="FD998">
        <v>2</v>
      </c>
      <c r="FG998">
        <v>0</v>
      </c>
      <c r="FH998" t="s">
        <v>3179</v>
      </c>
      <c r="FI998">
        <v>1</v>
      </c>
      <c r="FJ998" t="s">
        <v>204</v>
      </c>
      <c r="FK998">
        <v>10</v>
      </c>
      <c r="FL998">
        <v>12</v>
      </c>
      <c r="FM998">
        <v>12</v>
      </c>
      <c r="FN998">
        <v>15</v>
      </c>
      <c r="FO998" t="s">
        <v>2206</v>
      </c>
      <c r="FQ998" t="s">
        <v>3287</v>
      </c>
      <c r="FR998" t="s">
        <v>3189</v>
      </c>
      <c r="FS998">
        <v>0</v>
      </c>
      <c r="FT998">
        <v>0</v>
      </c>
      <c r="FU998" t="s">
        <v>2207</v>
      </c>
      <c r="FV998" t="s">
        <v>2207</v>
      </c>
      <c r="FW998">
        <v>0</v>
      </c>
      <c r="FX998">
        <v>1</v>
      </c>
      <c r="FY998">
        <v>0</v>
      </c>
      <c r="FZ998">
        <v>0</v>
      </c>
      <c r="GA998">
        <v>9502</v>
      </c>
      <c r="GB998">
        <v>38</v>
      </c>
      <c r="GC998">
        <v>250.05263160000001</v>
      </c>
      <c r="GD998" t="s">
        <v>2407</v>
      </c>
      <c r="GE998">
        <v>1</v>
      </c>
      <c r="HG998" t="s">
        <v>202</v>
      </c>
      <c r="HJ998">
        <v>0</v>
      </c>
    </row>
    <row r="999" spans="1:218" x14ac:dyDescent="0.3">
      <c r="A999">
        <v>1176</v>
      </c>
      <c r="B999" t="s">
        <v>3312</v>
      </c>
      <c r="C999" t="s">
        <v>4938</v>
      </c>
      <c r="D999" t="s">
        <v>212</v>
      </c>
      <c r="E999">
        <v>1</v>
      </c>
      <c r="F999" t="s">
        <v>202</v>
      </c>
      <c r="H999">
        <v>1</v>
      </c>
      <c r="M999">
        <v>1</v>
      </c>
      <c r="N999">
        <v>1</v>
      </c>
      <c r="U999">
        <v>1</v>
      </c>
      <c r="W999">
        <v>1</v>
      </c>
      <c r="X999" t="s">
        <v>3174</v>
      </c>
      <c r="Y999">
        <v>1</v>
      </c>
      <c r="Z999">
        <v>1</v>
      </c>
      <c r="AA999">
        <v>1</v>
      </c>
      <c r="AD999" t="s">
        <v>202</v>
      </c>
      <c r="AE999">
        <v>1</v>
      </c>
      <c r="AF999">
        <v>1</v>
      </c>
      <c r="AG999">
        <v>2</v>
      </c>
      <c r="AH999">
        <v>1</v>
      </c>
      <c r="AI999">
        <v>1</v>
      </c>
      <c r="AJ999">
        <v>2</v>
      </c>
      <c r="AK999" t="s">
        <v>4939</v>
      </c>
      <c r="AL999">
        <v>1</v>
      </c>
      <c r="AM999">
        <v>1</v>
      </c>
      <c r="AN999">
        <v>1</v>
      </c>
      <c r="AO999">
        <v>2</v>
      </c>
      <c r="AP999">
        <v>2</v>
      </c>
      <c r="AQ999">
        <v>2</v>
      </c>
      <c r="AR999" t="s">
        <v>4940</v>
      </c>
      <c r="AS999">
        <v>2</v>
      </c>
      <c r="AT999">
        <v>2</v>
      </c>
      <c r="AU999">
        <v>1</v>
      </c>
      <c r="AV999">
        <v>2</v>
      </c>
      <c r="AW999">
        <v>5</v>
      </c>
      <c r="AX999">
        <v>1</v>
      </c>
      <c r="AY999">
        <v>5</v>
      </c>
      <c r="AZ999">
        <v>4</v>
      </c>
      <c r="BA999">
        <v>3</v>
      </c>
      <c r="BB999">
        <v>6</v>
      </c>
      <c r="BC999">
        <v>1</v>
      </c>
      <c r="BD999">
        <v>2</v>
      </c>
      <c r="BE999">
        <v>1</v>
      </c>
      <c r="BF999">
        <v>1</v>
      </c>
      <c r="BG999">
        <v>1</v>
      </c>
      <c r="BH999">
        <v>1</v>
      </c>
      <c r="BI999">
        <v>1</v>
      </c>
      <c r="BJ999">
        <v>0</v>
      </c>
      <c r="BM999">
        <v>2</v>
      </c>
      <c r="BN999">
        <v>1</v>
      </c>
      <c r="BO999">
        <v>3</v>
      </c>
      <c r="BP999">
        <v>1</v>
      </c>
      <c r="BQ999">
        <v>20</v>
      </c>
      <c r="BR999">
        <v>1</v>
      </c>
      <c r="BS999">
        <v>1</v>
      </c>
      <c r="BT999">
        <v>4</v>
      </c>
      <c r="BV999">
        <v>2</v>
      </c>
      <c r="BX999">
        <v>0</v>
      </c>
      <c r="BZ999">
        <v>0</v>
      </c>
      <c r="CB999">
        <v>0</v>
      </c>
      <c r="CD999">
        <v>2</v>
      </c>
      <c r="CJ999">
        <v>1</v>
      </c>
      <c r="CK999">
        <v>2</v>
      </c>
      <c r="CL999">
        <v>6</v>
      </c>
      <c r="CM999">
        <v>6</v>
      </c>
      <c r="CS999">
        <v>2</v>
      </c>
      <c r="CT999">
        <v>1</v>
      </c>
      <c r="CU999">
        <v>1</v>
      </c>
      <c r="CV999" t="s">
        <v>4941</v>
      </c>
      <c r="CW999">
        <v>670</v>
      </c>
      <c r="CX999">
        <v>11.17</v>
      </c>
      <c r="CY999">
        <v>2</v>
      </c>
      <c r="CZ999">
        <v>1</v>
      </c>
      <c r="DA999" t="s">
        <v>725</v>
      </c>
      <c r="DC999">
        <v>1</v>
      </c>
      <c r="DD999">
        <v>1</v>
      </c>
      <c r="DE999">
        <v>5</v>
      </c>
      <c r="DN999" t="s">
        <v>4897</v>
      </c>
      <c r="DO999" t="s">
        <v>4897</v>
      </c>
      <c r="DP999" t="s">
        <v>3178</v>
      </c>
      <c r="DQ999" t="s">
        <v>202</v>
      </c>
      <c r="DR999" t="s">
        <v>202</v>
      </c>
      <c r="DT999">
        <v>1</v>
      </c>
      <c r="DV999">
        <v>1</v>
      </c>
      <c r="DW999">
        <v>0</v>
      </c>
      <c r="DX999">
        <v>1</v>
      </c>
      <c r="DY999">
        <v>1</v>
      </c>
      <c r="DZ999">
        <v>1</v>
      </c>
      <c r="EA999">
        <v>8</v>
      </c>
      <c r="EB999">
        <f t="shared" si="38"/>
        <v>5</v>
      </c>
      <c r="EC999">
        <v>2</v>
      </c>
      <c r="EE999">
        <v>8</v>
      </c>
      <c r="EL999">
        <v>3</v>
      </c>
      <c r="EM999">
        <v>5</v>
      </c>
      <c r="EN999">
        <v>1</v>
      </c>
      <c r="EO999">
        <v>2</v>
      </c>
      <c r="EP999">
        <v>1</v>
      </c>
      <c r="EQ999">
        <v>1</v>
      </c>
      <c r="ER999">
        <v>1</v>
      </c>
      <c r="EZ999">
        <v>1</v>
      </c>
      <c r="FA999">
        <v>1</v>
      </c>
      <c r="FD999">
        <v>-97</v>
      </c>
      <c r="FG999">
        <v>0</v>
      </c>
      <c r="FH999" t="s">
        <v>3179</v>
      </c>
      <c r="FI999">
        <v>1</v>
      </c>
      <c r="FJ999" t="s">
        <v>204</v>
      </c>
      <c r="FK999">
        <v>8</v>
      </c>
      <c r="FL999">
        <v>12</v>
      </c>
      <c r="FM999">
        <v>12</v>
      </c>
      <c r="FN999">
        <v>8</v>
      </c>
      <c r="FO999" t="s">
        <v>2220</v>
      </c>
      <c r="FP999">
        <v>20</v>
      </c>
      <c r="FQ999" t="s">
        <v>3180</v>
      </c>
      <c r="FR999" t="s">
        <v>3189</v>
      </c>
      <c r="FS999">
        <v>0</v>
      </c>
      <c r="FT999">
        <v>1</v>
      </c>
      <c r="FU999" t="s">
        <v>2221</v>
      </c>
      <c r="FV999" t="s">
        <v>3182</v>
      </c>
      <c r="FW999">
        <v>0</v>
      </c>
      <c r="FX999">
        <v>1</v>
      </c>
      <c r="FY999">
        <v>0</v>
      </c>
      <c r="FZ999">
        <v>0</v>
      </c>
      <c r="GA999">
        <v>20418</v>
      </c>
      <c r="GB999">
        <v>71</v>
      </c>
      <c r="GC999">
        <v>287.57746479999997</v>
      </c>
      <c r="GD999" t="s">
        <v>2401</v>
      </c>
      <c r="GE999">
        <v>1</v>
      </c>
      <c r="HG999" t="s">
        <v>202</v>
      </c>
      <c r="HJ999">
        <v>0</v>
      </c>
    </row>
    <row r="1000" spans="1:218" x14ac:dyDescent="0.3">
      <c r="A1000">
        <v>1180</v>
      </c>
      <c r="B1000" t="s">
        <v>3279</v>
      </c>
      <c r="C1000" t="s">
        <v>4946</v>
      </c>
      <c r="D1000" t="s">
        <v>212</v>
      </c>
      <c r="E1000">
        <v>1</v>
      </c>
      <c r="F1000" t="s">
        <v>202</v>
      </c>
      <c r="H1000">
        <v>1</v>
      </c>
      <c r="M1000">
        <v>1</v>
      </c>
      <c r="N1000">
        <v>1</v>
      </c>
      <c r="U1000">
        <v>1</v>
      </c>
      <c r="W1000">
        <v>2</v>
      </c>
      <c r="X1000" t="s">
        <v>3174</v>
      </c>
      <c r="Y1000">
        <v>1</v>
      </c>
      <c r="Z1000">
        <v>1</v>
      </c>
      <c r="AA1000">
        <v>1</v>
      </c>
      <c r="AD1000" t="s">
        <v>202</v>
      </c>
      <c r="AE1000">
        <v>1</v>
      </c>
      <c r="AF1000">
        <v>1</v>
      </c>
      <c r="AG1000">
        <v>1</v>
      </c>
      <c r="AH1000">
        <v>1</v>
      </c>
      <c r="AI1000">
        <v>2</v>
      </c>
      <c r="AJ1000">
        <v>2</v>
      </c>
      <c r="AK1000" t="s">
        <v>4947</v>
      </c>
      <c r="AL1000">
        <v>1</v>
      </c>
      <c r="AM1000">
        <v>2</v>
      </c>
      <c r="AN1000">
        <v>1</v>
      </c>
      <c r="AO1000">
        <v>2</v>
      </c>
      <c r="AP1000">
        <v>2</v>
      </c>
      <c r="AQ1000">
        <v>1</v>
      </c>
      <c r="AR1000" t="s">
        <v>4948</v>
      </c>
      <c r="AS1000">
        <v>1</v>
      </c>
      <c r="AT1000">
        <v>1</v>
      </c>
      <c r="AU1000">
        <v>1</v>
      </c>
      <c r="AV1000">
        <v>2</v>
      </c>
      <c r="AW1000">
        <v>7</v>
      </c>
      <c r="AX1000">
        <v>1</v>
      </c>
      <c r="AY1000">
        <v>2</v>
      </c>
      <c r="BE1000">
        <v>1</v>
      </c>
      <c r="BF1000">
        <v>1</v>
      </c>
      <c r="BG1000">
        <v>1</v>
      </c>
      <c r="BH1000">
        <v>1</v>
      </c>
      <c r="BI1000">
        <v>1</v>
      </c>
      <c r="BJ1000">
        <v>0</v>
      </c>
      <c r="BM1000">
        <v>1</v>
      </c>
      <c r="BN1000">
        <v>1</v>
      </c>
      <c r="BO1000">
        <v>5</v>
      </c>
      <c r="BP1000">
        <v>1</v>
      </c>
      <c r="BQ1000">
        <v>3.5</v>
      </c>
      <c r="BR1000">
        <v>6</v>
      </c>
      <c r="BS1000">
        <v>1</v>
      </c>
      <c r="BT1000">
        <v>2</v>
      </c>
      <c r="BU1000">
        <v>2</v>
      </c>
      <c r="BV1000">
        <v>0</v>
      </c>
      <c r="BW1000">
        <v>2</v>
      </c>
      <c r="BX1000">
        <v>0</v>
      </c>
      <c r="BY1000">
        <v>2</v>
      </c>
      <c r="BZ1000">
        <v>0</v>
      </c>
      <c r="CA1000">
        <v>2</v>
      </c>
      <c r="CB1000">
        <v>0</v>
      </c>
      <c r="CC1000">
        <v>2</v>
      </c>
      <c r="CD1000">
        <v>0</v>
      </c>
      <c r="CE1000">
        <v>2</v>
      </c>
      <c r="CF1000">
        <v>0</v>
      </c>
      <c r="CG1000">
        <v>2</v>
      </c>
      <c r="CH1000">
        <v>2</v>
      </c>
      <c r="CI1000">
        <v>2</v>
      </c>
      <c r="CJ1000">
        <v>1</v>
      </c>
      <c r="CK1000">
        <v>1</v>
      </c>
      <c r="CL1000">
        <v>7</v>
      </c>
      <c r="CM1000">
        <v>1</v>
      </c>
      <c r="CR1000">
        <v>2</v>
      </c>
      <c r="CS1000">
        <v>7</v>
      </c>
      <c r="CT1000">
        <v>1</v>
      </c>
      <c r="CU1000">
        <v>1</v>
      </c>
      <c r="CV1000" t="s">
        <v>528</v>
      </c>
      <c r="CW1000">
        <v>633</v>
      </c>
      <c r="CX1000">
        <v>10.55</v>
      </c>
      <c r="CY1000">
        <v>2</v>
      </c>
      <c r="CZ1000">
        <v>1</v>
      </c>
      <c r="DA1000" t="s">
        <v>505</v>
      </c>
      <c r="DC1000">
        <v>1</v>
      </c>
      <c r="DD1000">
        <v>1</v>
      </c>
      <c r="DE1000">
        <v>2</v>
      </c>
      <c r="DN1000" t="s">
        <v>4897</v>
      </c>
      <c r="DO1000" t="s">
        <v>4897</v>
      </c>
      <c r="DP1000" t="s">
        <v>3178</v>
      </c>
      <c r="DQ1000" t="s">
        <v>202</v>
      </c>
      <c r="DR1000" t="s">
        <v>202</v>
      </c>
      <c r="DT1000">
        <v>1</v>
      </c>
      <c r="DV1000">
        <v>1</v>
      </c>
      <c r="DW1000">
        <v>0</v>
      </c>
      <c r="DX1000">
        <v>1</v>
      </c>
      <c r="DY1000">
        <v>1</v>
      </c>
      <c r="DZ1000">
        <v>1</v>
      </c>
      <c r="EA1000">
        <v>15</v>
      </c>
      <c r="EB1000">
        <f t="shared" si="38"/>
        <v>3</v>
      </c>
      <c r="EC1000">
        <v>2</v>
      </c>
      <c r="EE1000">
        <v>10</v>
      </c>
      <c r="EL1000">
        <v>1</v>
      </c>
      <c r="EM1000">
        <v>3</v>
      </c>
      <c r="EN1000">
        <v>1</v>
      </c>
      <c r="EO1000">
        <v>1</v>
      </c>
      <c r="EP1000">
        <v>1</v>
      </c>
      <c r="EQ1000">
        <v>1</v>
      </c>
      <c r="ER1000">
        <v>1</v>
      </c>
      <c r="EZ1000">
        <v>1</v>
      </c>
      <c r="FA1000">
        <v>1</v>
      </c>
      <c r="FD1000">
        <v>-97</v>
      </c>
      <c r="FG1000">
        <v>0</v>
      </c>
      <c r="FH1000" t="s">
        <v>3179</v>
      </c>
      <c r="FI1000">
        <v>1</v>
      </c>
      <c r="FJ1000" t="s">
        <v>204</v>
      </c>
      <c r="FK1000">
        <v>10</v>
      </c>
      <c r="FL1000">
        <v>12</v>
      </c>
      <c r="FM1000">
        <v>12</v>
      </c>
      <c r="FN1000">
        <v>15</v>
      </c>
      <c r="FO1000" t="s">
        <v>2206</v>
      </c>
      <c r="FP1000">
        <v>3.5</v>
      </c>
      <c r="FQ1000" t="s">
        <v>3180</v>
      </c>
      <c r="FR1000" t="s">
        <v>3196</v>
      </c>
      <c r="FS1000">
        <v>1</v>
      </c>
      <c r="FT1000">
        <v>1</v>
      </c>
      <c r="FU1000" t="s">
        <v>2221</v>
      </c>
      <c r="FV1000" t="s">
        <v>3182</v>
      </c>
      <c r="FW1000">
        <v>0</v>
      </c>
      <c r="FX1000">
        <v>1</v>
      </c>
      <c r="FY1000">
        <v>0</v>
      </c>
      <c r="FZ1000">
        <v>0</v>
      </c>
      <c r="GA1000">
        <v>59048</v>
      </c>
      <c r="GB1000">
        <v>201</v>
      </c>
      <c r="GC1000">
        <v>293.7711443</v>
      </c>
      <c r="GD1000" t="s">
        <v>2401</v>
      </c>
      <c r="GE1000">
        <v>1</v>
      </c>
      <c r="HG1000" t="s">
        <v>202</v>
      </c>
      <c r="HJ1000">
        <v>0</v>
      </c>
    </row>
    <row r="1001" spans="1:218" x14ac:dyDescent="0.3">
      <c r="A1001">
        <v>1291</v>
      </c>
      <c r="B1001" t="s">
        <v>3225</v>
      </c>
      <c r="C1001" t="s">
        <v>6321</v>
      </c>
      <c r="D1001" t="s">
        <v>212</v>
      </c>
      <c r="E1001">
        <v>1</v>
      </c>
      <c r="F1001" t="s">
        <v>202</v>
      </c>
      <c r="H1001">
        <v>1</v>
      </c>
      <c r="M1001">
        <v>1</v>
      </c>
      <c r="N1001">
        <v>1</v>
      </c>
      <c r="U1001">
        <v>1</v>
      </c>
      <c r="W1001">
        <v>1</v>
      </c>
      <c r="X1001" t="s">
        <v>3174</v>
      </c>
      <c r="Y1001">
        <v>1</v>
      </c>
      <c r="Z1001">
        <v>1</v>
      </c>
      <c r="AA1001">
        <v>1</v>
      </c>
      <c r="AD1001" t="s">
        <v>202</v>
      </c>
      <c r="AE1001">
        <v>1</v>
      </c>
      <c r="AF1001">
        <v>1</v>
      </c>
      <c r="AG1001">
        <v>1</v>
      </c>
      <c r="AH1001">
        <v>1</v>
      </c>
      <c r="AI1001">
        <v>1</v>
      </c>
      <c r="AJ1001">
        <v>1</v>
      </c>
      <c r="AK1001" t="s">
        <v>6322</v>
      </c>
      <c r="AL1001">
        <v>1</v>
      </c>
      <c r="AM1001">
        <v>1</v>
      </c>
      <c r="AN1001">
        <v>1</v>
      </c>
      <c r="AO1001">
        <v>2</v>
      </c>
      <c r="AP1001">
        <v>1</v>
      </c>
      <c r="AQ1001">
        <v>1</v>
      </c>
      <c r="AR1001" t="s">
        <v>6323</v>
      </c>
      <c r="AS1001">
        <v>3</v>
      </c>
      <c r="AT1001">
        <v>1</v>
      </c>
      <c r="AU1001">
        <v>1</v>
      </c>
      <c r="AV1001">
        <v>1</v>
      </c>
      <c r="AW1001">
        <v>7</v>
      </c>
      <c r="AX1001">
        <v>1</v>
      </c>
      <c r="AY1001">
        <v>1</v>
      </c>
      <c r="BE1001">
        <v>1</v>
      </c>
      <c r="BF1001">
        <v>1</v>
      </c>
      <c r="BG1001">
        <v>1</v>
      </c>
      <c r="BH1001">
        <v>1</v>
      </c>
      <c r="BI1001">
        <v>1</v>
      </c>
      <c r="BJ1001">
        <v>0</v>
      </c>
      <c r="BM1001">
        <v>1</v>
      </c>
      <c r="BN1001">
        <v>1</v>
      </c>
      <c r="BO1001">
        <v>3</v>
      </c>
      <c r="BP1001">
        <v>1</v>
      </c>
      <c r="BQ1001">
        <v>2</v>
      </c>
      <c r="BR1001">
        <v>6</v>
      </c>
      <c r="BS1001">
        <v>1</v>
      </c>
      <c r="BT1001">
        <v>4</v>
      </c>
      <c r="BV1001">
        <v>2</v>
      </c>
      <c r="BX1001">
        <v>0</v>
      </c>
      <c r="BZ1001">
        <v>0</v>
      </c>
      <c r="CB1001">
        <v>2</v>
      </c>
      <c r="CJ1001">
        <v>2</v>
      </c>
      <c r="CK1001">
        <v>2</v>
      </c>
      <c r="CL1001">
        <v>6</v>
      </c>
      <c r="CM1001">
        <v>1</v>
      </c>
      <c r="CR1001">
        <v>2</v>
      </c>
      <c r="CS1001">
        <v>-97</v>
      </c>
      <c r="CT1001">
        <v>1</v>
      </c>
      <c r="CU1001">
        <v>1</v>
      </c>
      <c r="CV1001" t="s">
        <v>499</v>
      </c>
      <c r="CW1001">
        <v>450</v>
      </c>
      <c r="CX1001">
        <v>7.5</v>
      </c>
      <c r="CY1001">
        <v>2</v>
      </c>
      <c r="CZ1001">
        <v>1</v>
      </c>
      <c r="DA1001" t="s">
        <v>4962</v>
      </c>
      <c r="DC1001">
        <v>1</v>
      </c>
      <c r="DD1001">
        <v>1</v>
      </c>
      <c r="DE1001">
        <v>3</v>
      </c>
      <c r="DN1001" t="s">
        <v>5141</v>
      </c>
      <c r="DO1001" t="s">
        <v>5141</v>
      </c>
      <c r="DP1001" t="s">
        <v>3178</v>
      </c>
      <c r="DQ1001" t="s">
        <v>202</v>
      </c>
      <c r="DR1001" t="s">
        <v>202</v>
      </c>
      <c r="DT1001">
        <v>1</v>
      </c>
      <c r="DV1001">
        <v>1</v>
      </c>
      <c r="DW1001">
        <v>0</v>
      </c>
      <c r="DX1001">
        <v>1</v>
      </c>
      <c r="DY1001">
        <v>2</v>
      </c>
      <c r="DZ1001">
        <v>1</v>
      </c>
      <c r="EA1001">
        <v>10</v>
      </c>
      <c r="EB1001">
        <f t="shared" si="38"/>
        <v>4</v>
      </c>
      <c r="EC1001">
        <v>2</v>
      </c>
      <c r="EE1001">
        <v>10</v>
      </c>
      <c r="EF1001">
        <v>2</v>
      </c>
      <c r="EH1001">
        <v>6</v>
      </c>
      <c r="EI1001">
        <v>1</v>
      </c>
      <c r="EL1001">
        <v>1</v>
      </c>
      <c r="EM1001">
        <v>3</v>
      </c>
      <c r="EN1001">
        <v>2</v>
      </c>
      <c r="EO1001">
        <v>2</v>
      </c>
      <c r="EP1001">
        <v>2</v>
      </c>
      <c r="EZ1001">
        <v>1</v>
      </c>
      <c r="FA1001">
        <v>1</v>
      </c>
      <c r="FD1001">
        <v>1</v>
      </c>
      <c r="FG1001">
        <v>0</v>
      </c>
      <c r="FH1001" t="s">
        <v>3179</v>
      </c>
      <c r="FI1001">
        <v>1</v>
      </c>
      <c r="FJ1001" t="s">
        <v>204</v>
      </c>
      <c r="FK1001">
        <v>10</v>
      </c>
      <c r="FL1001">
        <v>12</v>
      </c>
      <c r="FM1001">
        <v>12</v>
      </c>
      <c r="FN1001">
        <v>10</v>
      </c>
      <c r="FO1001" t="s">
        <v>2206</v>
      </c>
      <c r="FP1001">
        <v>3.5</v>
      </c>
      <c r="FQ1001" t="s">
        <v>3287</v>
      </c>
      <c r="FR1001" t="s">
        <v>3189</v>
      </c>
      <c r="FS1001">
        <v>0</v>
      </c>
      <c r="FT1001">
        <v>0</v>
      </c>
      <c r="FU1001" t="s">
        <v>2207</v>
      </c>
      <c r="FV1001" t="s">
        <v>2207</v>
      </c>
      <c r="FW1001">
        <v>0</v>
      </c>
      <c r="FX1001">
        <v>1</v>
      </c>
      <c r="FY1001">
        <v>0</v>
      </c>
      <c r="FZ1001">
        <v>0</v>
      </c>
      <c r="GA1001">
        <v>39021</v>
      </c>
      <c r="GB1001">
        <v>133</v>
      </c>
      <c r="GC1001">
        <v>293.3909774</v>
      </c>
      <c r="GD1001" t="s">
        <v>2407</v>
      </c>
      <c r="GE1001">
        <v>1</v>
      </c>
      <c r="HG1001" t="s">
        <v>202</v>
      </c>
      <c r="HJ1001">
        <v>0</v>
      </c>
    </row>
    <row r="1002" spans="1:218" x14ac:dyDescent="0.3">
      <c r="A1002">
        <v>1307</v>
      </c>
      <c r="B1002" t="s">
        <v>3279</v>
      </c>
      <c r="C1002" t="s">
        <v>6324</v>
      </c>
      <c r="D1002" t="s">
        <v>212</v>
      </c>
      <c r="E1002">
        <v>1</v>
      </c>
      <c r="F1002" t="s">
        <v>202</v>
      </c>
      <c r="H1002">
        <v>1</v>
      </c>
      <c r="M1002">
        <v>1</v>
      </c>
      <c r="N1002">
        <v>1</v>
      </c>
      <c r="U1002">
        <v>1</v>
      </c>
      <c r="W1002">
        <v>1</v>
      </c>
      <c r="X1002" t="s">
        <v>3174</v>
      </c>
      <c r="Y1002">
        <v>1</v>
      </c>
      <c r="Z1002">
        <v>1</v>
      </c>
      <c r="AA1002">
        <v>1</v>
      </c>
      <c r="AD1002" t="s">
        <v>202</v>
      </c>
      <c r="AE1002">
        <v>1</v>
      </c>
      <c r="AF1002">
        <v>2</v>
      </c>
      <c r="AG1002">
        <v>1</v>
      </c>
      <c r="AH1002">
        <v>2</v>
      </c>
      <c r="AI1002">
        <v>2</v>
      </c>
      <c r="AJ1002">
        <v>2</v>
      </c>
      <c r="AK1002" t="s">
        <v>6325</v>
      </c>
      <c r="AL1002">
        <v>1</v>
      </c>
      <c r="AM1002">
        <v>1</v>
      </c>
      <c r="AN1002">
        <v>1</v>
      </c>
      <c r="AO1002">
        <v>2</v>
      </c>
      <c r="AP1002">
        <v>2</v>
      </c>
      <c r="AQ1002">
        <v>1</v>
      </c>
      <c r="AR1002" t="s">
        <v>6326</v>
      </c>
      <c r="AS1002">
        <v>1</v>
      </c>
      <c r="AT1002">
        <v>1</v>
      </c>
      <c r="AU1002">
        <v>1</v>
      </c>
      <c r="AV1002">
        <v>2</v>
      </c>
      <c r="AW1002">
        <v>7</v>
      </c>
      <c r="AX1002">
        <v>1</v>
      </c>
      <c r="AY1002">
        <v>1</v>
      </c>
      <c r="BE1002">
        <v>1</v>
      </c>
      <c r="BF1002">
        <v>1</v>
      </c>
      <c r="BG1002">
        <v>1</v>
      </c>
      <c r="BH1002">
        <v>1</v>
      </c>
      <c r="BI1002">
        <v>1</v>
      </c>
      <c r="BJ1002">
        <v>0</v>
      </c>
      <c r="BM1002">
        <v>1</v>
      </c>
      <c r="BN1002">
        <v>1</v>
      </c>
      <c r="BO1002">
        <v>3</v>
      </c>
      <c r="BP1002">
        <v>1</v>
      </c>
      <c r="BQ1002">
        <v>17</v>
      </c>
      <c r="BR1002">
        <v>2</v>
      </c>
      <c r="BS1002">
        <v>1</v>
      </c>
      <c r="BT1002">
        <v>2</v>
      </c>
      <c r="BV1002">
        <v>0</v>
      </c>
      <c r="BX1002">
        <v>0</v>
      </c>
      <c r="BZ1002">
        <v>0</v>
      </c>
      <c r="CB1002">
        <v>0</v>
      </c>
      <c r="CD1002">
        <v>0</v>
      </c>
      <c r="CF1002">
        <v>2</v>
      </c>
      <c r="CJ1002">
        <v>1</v>
      </c>
      <c r="CK1002">
        <v>1</v>
      </c>
      <c r="CL1002">
        <v>6</v>
      </c>
      <c r="CM1002">
        <v>3</v>
      </c>
      <c r="CR1002">
        <v>2</v>
      </c>
      <c r="CS1002">
        <v>-98</v>
      </c>
      <c r="CT1002">
        <v>1</v>
      </c>
      <c r="CU1002">
        <v>1</v>
      </c>
      <c r="CV1002" t="s">
        <v>3566</v>
      </c>
      <c r="CW1002">
        <v>750</v>
      </c>
      <c r="CX1002">
        <v>12.5</v>
      </c>
      <c r="CY1002">
        <v>2</v>
      </c>
      <c r="CZ1002">
        <v>1</v>
      </c>
      <c r="DA1002" t="s">
        <v>548</v>
      </c>
      <c r="DC1002">
        <v>1</v>
      </c>
      <c r="DD1002">
        <v>1</v>
      </c>
      <c r="DE1002">
        <v>2</v>
      </c>
      <c r="DN1002" t="s">
        <v>5184</v>
      </c>
      <c r="DO1002" t="s">
        <v>5184</v>
      </c>
      <c r="DP1002" t="s">
        <v>3178</v>
      </c>
      <c r="DQ1002" t="s">
        <v>202</v>
      </c>
      <c r="DR1002" t="s">
        <v>202</v>
      </c>
      <c r="DT1002">
        <v>1</v>
      </c>
      <c r="DV1002">
        <v>1</v>
      </c>
      <c r="DW1002">
        <v>0</v>
      </c>
      <c r="DX1002">
        <v>1</v>
      </c>
      <c r="DY1002">
        <v>2</v>
      </c>
      <c r="DZ1002">
        <v>1</v>
      </c>
      <c r="EA1002">
        <v>20</v>
      </c>
      <c r="EB1002">
        <f t="shared" si="38"/>
        <v>2</v>
      </c>
      <c r="EC1002">
        <v>2</v>
      </c>
      <c r="EE1002">
        <v>20</v>
      </c>
      <c r="EF1002">
        <v>2</v>
      </c>
      <c r="EH1002">
        <v>2</v>
      </c>
      <c r="EI1002">
        <v>1</v>
      </c>
      <c r="EL1002">
        <v>1</v>
      </c>
      <c r="EM1002">
        <v>-97</v>
      </c>
      <c r="EN1002">
        <v>2</v>
      </c>
      <c r="EO1002">
        <v>2</v>
      </c>
      <c r="EP1002">
        <v>2</v>
      </c>
      <c r="EZ1002">
        <v>2</v>
      </c>
      <c r="FE1002">
        <v>1</v>
      </c>
      <c r="FG1002">
        <v>0</v>
      </c>
      <c r="FH1002" t="s">
        <v>3179</v>
      </c>
      <c r="FI1002">
        <v>1</v>
      </c>
      <c r="FJ1002" t="s">
        <v>204</v>
      </c>
      <c r="FK1002">
        <v>20</v>
      </c>
      <c r="FL1002">
        <v>12</v>
      </c>
      <c r="FM1002">
        <v>12</v>
      </c>
      <c r="FN1002">
        <v>20</v>
      </c>
      <c r="FO1002" t="s">
        <v>2206</v>
      </c>
      <c r="FQ1002" t="s">
        <v>3287</v>
      </c>
      <c r="FR1002" t="s">
        <v>3189</v>
      </c>
      <c r="FS1002">
        <v>0</v>
      </c>
      <c r="FT1002">
        <v>0</v>
      </c>
      <c r="FU1002" t="s">
        <v>2207</v>
      </c>
      <c r="FV1002" t="s">
        <v>2207</v>
      </c>
      <c r="FW1002">
        <v>1</v>
      </c>
      <c r="FX1002">
        <v>0</v>
      </c>
      <c r="FY1002">
        <v>1</v>
      </c>
      <c r="FZ1002">
        <v>0</v>
      </c>
      <c r="GA1002">
        <v>59048</v>
      </c>
      <c r="GB1002">
        <v>201</v>
      </c>
      <c r="GC1002">
        <v>293.7711443</v>
      </c>
      <c r="GD1002" t="s">
        <v>2407</v>
      </c>
      <c r="GE1002">
        <v>1</v>
      </c>
      <c r="HG1002" t="s">
        <v>202</v>
      </c>
      <c r="HI1002">
        <v>1</v>
      </c>
      <c r="HJ1002">
        <v>1</v>
      </c>
    </row>
    <row r="1003" spans="1:218" x14ac:dyDescent="0.3">
      <c r="A1003">
        <v>1324</v>
      </c>
      <c r="B1003" t="s">
        <v>3279</v>
      </c>
      <c r="C1003" t="s">
        <v>6327</v>
      </c>
      <c r="D1003" t="s">
        <v>212</v>
      </c>
      <c r="E1003">
        <v>1</v>
      </c>
      <c r="F1003" t="s">
        <v>202</v>
      </c>
      <c r="H1003">
        <v>1</v>
      </c>
      <c r="M1003">
        <v>1</v>
      </c>
      <c r="N1003">
        <v>1</v>
      </c>
      <c r="U1003">
        <v>1</v>
      </c>
      <c r="W1003">
        <v>1</v>
      </c>
      <c r="X1003" t="s">
        <v>3174</v>
      </c>
      <c r="Y1003">
        <v>1</v>
      </c>
      <c r="Z1003">
        <v>1</v>
      </c>
      <c r="AA1003">
        <v>5</v>
      </c>
      <c r="AD1003" t="s">
        <v>202</v>
      </c>
      <c r="AE1003">
        <v>1</v>
      </c>
      <c r="AF1003">
        <v>1</v>
      </c>
      <c r="AG1003">
        <v>2</v>
      </c>
      <c r="AH1003">
        <v>1</v>
      </c>
      <c r="AI1003">
        <v>2</v>
      </c>
      <c r="AJ1003">
        <v>1</v>
      </c>
      <c r="AK1003" t="s">
        <v>6328</v>
      </c>
      <c r="AL1003">
        <v>1</v>
      </c>
      <c r="AM1003">
        <v>2</v>
      </c>
      <c r="AN1003">
        <v>1</v>
      </c>
      <c r="AO1003">
        <v>2</v>
      </c>
      <c r="AP1003">
        <v>2</v>
      </c>
      <c r="AQ1003">
        <v>1</v>
      </c>
      <c r="AR1003" t="s">
        <v>6329</v>
      </c>
      <c r="AS1003">
        <v>1</v>
      </c>
      <c r="AT1003">
        <v>1</v>
      </c>
      <c r="AU1003">
        <v>1</v>
      </c>
      <c r="AV1003">
        <v>2</v>
      </c>
      <c r="AW1003">
        <v>6</v>
      </c>
      <c r="AX1003">
        <v>6</v>
      </c>
      <c r="AY1003">
        <v>1</v>
      </c>
      <c r="BE1003">
        <v>1</v>
      </c>
      <c r="BF1003">
        <v>1</v>
      </c>
      <c r="BG1003">
        <v>1</v>
      </c>
      <c r="BH1003">
        <v>1</v>
      </c>
      <c r="BI1003">
        <v>1</v>
      </c>
      <c r="BJ1003">
        <v>0</v>
      </c>
      <c r="BM1003">
        <v>1</v>
      </c>
      <c r="BN1003">
        <v>1</v>
      </c>
      <c r="BO1003">
        <v>3</v>
      </c>
      <c r="BP1003">
        <v>1</v>
      </c>
      <c r="BQ1003">
        <v>17</v>
      </c>
      <c r="BR1003">
        <v>3</v>
      </c>
      <c r="BS1003">
        <v>1</v>
      </c>
      <c r="BT1003">
        <v>2</v>
      </c>
      <c r="BV1003">
        <v>0</v>
      </c>
      <c r="BX1003">
        <v>1</v>
      </c>
      <c r="BZ1003">
        <v>0</v>
      </c>
      <c r="CB1003">
        <v>0</v>
      </c>
      <c r="CD1003">
        <v>1</v>
      </c>
      <c r="CJ1003">
        <v>1</v>
      </c>
      <c r="CK1003">
        <v>2</v>
      </c>
      <c r="CL1003">
        <v>5</v>
      </c>
      <c r="CM1003">
        <v>1</v>
      </c>
      <c r="CR1003">
        <v>2</v>
      </c>
      <c r="CS1003">
        <v>8</v>
      </c>
      <c r="CT1003">
        <v>1</v>
      </c>
      <c r="CU1003">
        <v>2</v>
      </c>
      <c r="CV1003" t="s">
        <v>3793</v>
      </c>
      <c r="CW1003">
        <v>738</v>
      </c>
      <c r="CX1003">
        <v>12.3</v>
      </c>
      <c r="CY1003">
        <v>2</v>
      </c>
      <c r="CZ1003">
        <v>1</v>
      </c>
      <c r="DA1003" t="s">
        <v>936</v>
      </c>
      <c r="DC1003">
        <v>1</v>
      </c>
      <c r="DD1003">
        <v>1</v>
      </c>
      <c r="DE1003">
        <v>2</v>
      </c>
      <c r="DN1003" t="s">
        <v>5206</v>
      </c>
      <c r="DO1003" t="s">
        <v>5206</v>
      </c>
      <c r="DP1003" t="s">
        <v>3178</v>
      </c>
      <c r="DQ1003" t="s">
        <v>202</v>
      </c>
      <c r="DR1003" t="s">
        <v>202</v>
      </c>
      <c r="DT1003">
        <v>1</v>
      </c>
      <c r="DV1003">
        <v>1</v>
      </c>
      <c r="DW1003">
        <v>0</v>
      </c>
      <c r="DX1003">
        <v>5</v>
      </c>
      <c r="DY1003">
        <v>2</v>
      </c>
      <c r="DZ1003">
        <v>1</v>
      </c>
      <c r="EA1003">
        <v>20</v>
      </c>
      <c r="EB1003">
        <f t="shared" si="38"/>
        <v>2</v>
      </c>
      <c r="EC1003">
        <v>2</v>
      </c>
      <c r="EE1003">
        <v>20</v>
      </c>
      <c r="EF1003">
        <v>2</v>
      </c>
      <c r="EH1003">
        <v>10</v>
      </c>
      <c r="EI1003">
        <v>1</v>
      </c>
      <c r="EL1003">
        <v>2</v>
      </c>
      <c r="EM1003">
        <v>3</v>
      </c>
      <c r="EN1003">
        <v>2</v>
      </c>
      <c r="EO1003">
        <v>2</v>
      </c>
      <c r="EP1003">
        <v>2</v>
      </c>
      <c r="EZ1003">
        <v>1</v>
      </c>
      <c r="FA1003">
        <v>1</v>
      </c>
      <c r="FD1003">
        <v>8</v>
      </c>
      <c r="FG1003">
        <v>0</v>
      </c>
      <c r="FH1003" t="s">
        <v>3179</v>
      </c>
      <c r="FI1003">
        <v>1</v>
      </c>
      <c r="FJ1003" t="s">
        <v>204</v>
      </c>
      <c r="FK1003">
        <v>20</v>
      </c>
      <c r="FL1003">
        <v>12</v>
      </c>
      <c r="FM1003">
        <v>12</v>
      </c>
      <c r="FN1003">
        <v>20</v>
      </c>
      <c r="FO1003" t="s">
        <v>2212</v>
      </c>
      <c r="FP1003">
        <v>3.5</v>
      </c>
      <c r="FQ1003" t="s">
        <v>3287</v>
      </c>
      <c r="FR1003" t="s">
        <v>3189</v>
      </c>
      <c r="FS1003">
        <v>0</v>
      </c>
      <c r="FT1003">
        <v>0</v>
      </c>
      <c r="FU1003" t="s">
        <v>2207</v>
      </c>
      <c r="FV1003" t="s">
        <v>2207</v>
      </c>
      <c r="FW1003">
        <v>0</v>
      </c>
      <c r="FX1003">
        <v>1</v>
      </c>
      <c r="FY1003">
        <v>0</v>
      </c>
      <c r="FZ1003">
        <v>0</v>
      </c>
      <c r="GA1003">
        <v>59048</v>
      </c>
      <c r="GB1003">
        <v>201</v>
      </c>
      <c r="GC1003">
        <v>293.7711443</v>
      </c>
      <c r="GD1003" t="s">
        <v>2407</v>
      </c>
      <c r="GE1003">
        <v>1</v>
      </c>
      <c r="HG1003" t="s">
        <v>202</v>
      </c>
      <c r="HJ1003">
        <v>0</v>
      </c>
    </row>
    <row r="1004" spans="1:218" x14ac:dyDescent="0.3">
      <c r="A1004">
        <v>1326</v>
      </c>
      <c r="B1004" t="s">
        <v>3312</v>
      </c>
      <c r="C1004" t="s">
        <v>3648</v>
      </c>
      <c r="D1004" t="s">
        <v>212</v>
      </c>
      <c r="E1004">
        <v>1</v>
      </c>
      <c r="F1004" t="s">
        <v>202</v>
      </c>
      <c r="H1004">
        <v>1</v>
      </c>
      <c r="M1004">
        <v>1</v>
      </c>
      <c r="N1004">
        <v>1</v>
      </c>
      <c r="U1004">
        <v>1</v>
      </c>
      <c r="W1004">
        <v>1</v>
      </c>
      <c r="X1004" t="s">
        <v>3174</v>
      </c>
      <c r="Y1004">
        <v>1</v>
      </c>
      <c r="Z1004">
        <v>1</v>
      </c>
      <c r="AA1004">
        <v>5</v>
      </c>
      <c r="AD1004" t="s">
        <v>202</v>
      </c>
      <c r="AE1004">
        <v>1</v>
      </c>
      <c r="AF1004">
        <v>1</v>
      </c>
      <c r="AG1004">
        <v>1</v>
      </c>
      <c r="AH1004">
        <v>2</v>
      </c>
      <c r="AI1004">
        <v>1</v>
      </c>
      <c r="AJ1004">
        <v>1</v>
      </c>
      <c r="AK1004" t="s">
        <v>6330</v>
      </c>
      <c r="AL1004">
        <v>2</v>
      </c>
      <c r="AM1004">
        <v>2</v>
      </c>
      <c r="AN1004">
        <v>2</v>
      </c>
      <c r="AO1004">
        <v>2</v>
      </c>
      <c r="AP1004">
        <v>2</v>
      </c>
      <c r="AQ1004">
        <v>2</v>
      </c>
      <c r="AR1004" t="s">
        <v>6331</v>
      </c>
      <c r="AS1004">
        <v>1</v>
      </c>
      <c r="AT1004">
        <v>1</v>
      </c>
      <c r="AU1004">
        <v>1</v>
      </c>
      <c r="AV1004">
        <v>2</v>
      </c>
      <c r="AW1004">
        <v>6</v>
      </c>
      <c r="AX1004">
        <v>6</v>
      </c>
      <c r="AY1004">
        <v>3</v>
      </c>
      <c r="BE1004">
        <v>1</v>
      </c>
      <c r="BF1004">
        <v>1</v>
      </c>
      <c r="BG1004">
        <v>1</v>
      </c>
      <c r="BH1004">
        <v>1</v>
      </c>
      <c r="BI1004">
        <v>1</v>
      </c>
      <c r="BJ1004">
        <v>0</v>
      </c>
      <c r="BM1004">
        <v>1</v>
      </c>
      <c r="BN1004">
        <v>1</v>
      </c>
      <c r="BO1004">
        <v>5</v>
      </c>
      <c r="BP1004">
        <v>1</v>
      </c>
      <c r="BQ1004">
        <v>20</v>
      </c>
      <c r="BR1004">
        <v>4</v>
      </c>
      <c r="BS1004">
        <v>1</v>
      </c>
      <c r="BT1004">
        <v>3</v>
      </c>
      <c r="BV1004">
        <v>0</v>
      </c>
      <c r="BX1004">
        <v>0</v>
      </c>
      <c r="BZ1004">
        <v>0</v>
      </c>
      <c r="CB1004">
        <v>1</v>
      </c>
      <c r="CD1004">
        <v>1</v>
      </c>
      <c r="CF1004">
        <v>1</v>
      </c>
      <c r="CJ1004">
        <v>1</v>
      </c>
      <c r="CK1004">
        <v>1</v>
      </c>
      <c r="CL1004">
        <v>6</v>
      </c>
      <c r="CM1004">
        <v>4</v>
      </c>
      <c r="CR1004">
        <v>2</v>
      </c>
      <c r="CS1004">
        <v>5</v>
      </c>
      <c r="CT1004">
        <v>10</v>
      </c>
      <c r="CU1004">
        <v>2</v>
      </c>
      <c r="CV1004" t="s">
        <v>6332</v>
      </c>
      <c r="CW1004">
        <v>1140</v>
      </c>
      <c r="CX1004">
        <v>19</v>
      </c>
      <c r="CY1004">
        <v>2</v>
      </c>
      <c r="CZ1004">
        <v>1</v>
      </c>
      <c r="DA1004" t="s">
        <v>936</v>
      </c>
      <c r="DC1004">
        <v>1</v>
      </c>
      <c r="DD1004">
        <v>1</v>
      </c>
      <c r="DE1004">
        <v>5</v>
      </c>
      <c r="DN1004" t="s">
        <v>5206</v>
      </c>
      <c r="DO1004" t="s">
        <v>5206</v>
      </c>
      <c r="DP1004" t="s">
        <v>3178</v>
      </c>
      <c r="DQ1004" t="s">
        <v>202</v>
      </c>
      <c r="DR1004" t="s">
        <v>202</v>
      </c>
      <c r="DT1004">
        <v>1</v>
      </c>
      <c r="DV1004">
        <v>1</v>
      </c>
      <c r="DW1004">
        <v>0</v>
      </c>
      <c r="DX1004">
        <v>5</v>
      </c>
      <c r="DY1004">
        <v>2</v>
      </c>
      <c r="DZ1004">
        <v>1</v>
      </c>
      <c r="EA1004">
        <v>4</v>
      </c>
      <c r="EB1004">
        <f t="shared" si="38"/>
        <v>6</v>
      </c>
      <c r="EC1004">
        <v>2</v>
      </c>
      <c r="EE1004">
        <v>4</v>
      </c>
      <c r="EF1004">
        <v>2</v>
      </c>
      <c r="EH1004">
        <v>4</v>
      </c>
      <c r="EI1004">
        <v>1</v>
      </c>
      <c r="EL1004">
        <v>2</v>
      </c>
      <c r="EM1004">
        <v>3</v>
      </c>
      <c r="EN1004">
        <v>2</v>
      </c>
      <c r="EO1004">
        <v>2</v>
      </c>
      <c r="EP1004">
        <v>2</v>
      </c>
      <c r="EZ1004">
        <v>1</v>
      </c>
      <c r="FA1004">
        <v>2</v>
      </c>
      <c r="FB1004">
        <v>1</v>
      </c>
      <c r="FC1004">
        <v>6</v>
      </c>
      <c r="FD1004">
        <v>-97</v>
      </c>
      <c r="FG1004">
        <v>0</v>
      </c>
      <c r="FH1004" t="s">
        <v>3179</v>
      </c>
      <c r="FI1004">
        <v>1</v>
      </c>
      <c r="FJ1004" t="s">
        <v>204</v>
      </c>
      <c r="FK1004">
        <v>4</v>
      </c>
      <c r="FL1004">
        <v>12</v>
      </c>
      <c r="FM1004">
        <v>12</v>
      </c>
      <c r="FN1004">
        <v>4</v>
      </c>
      <c r="FO1004" t="s">
        <v>2212</v>
      </c>
      <c r="FP1004">
        <v>3.5</v>
      </c>
      <c r="FQ1004" t="s">
        <v>3287</v>
      </c>
      <c r="FR1004" t="s">
        <v>3189</v>
      </c>
      <c r="FS1004">
        <v>0</v>
      </c>
      <c r="FT1004">
        <v>0</v>
      </c>
      <c r="FU1004" t="s">
        <v>2207</v>
      </c>
      <c r="FV1004" t="s">
        <v>2207</v>
      </c>
      <c r="FW1004">
        <v>0</v>
      </c>
      <c r="FX1004">
        <v>1</v>
      </c>
      <c r="FY1004">
        <v>0</v>
      </c>
      <c r="FZ1004">
        <v>0</v>
      </c>
      <c r="GA1004">
        <v>20418</v>
      </c>
      <c r="GB1004">
        <v>71</v>
      </c>
      <c r="GC1004">
        <v>287.57746479999997</v>
      </c>
      <c r="GD1004" t="s">
        <v>2407</v>
      </c>
      <c r="GE1004">
        <v>1</v>
      </c>
      <c r="HG1004" t="s">
        <v>202</v>
      </c>
      <c r="HJ1004">
        <v>0</v>
      </c>
    </row>
    <row r="1005" spans="1:218" x14ac:dyDescent="0.3">
      <c r="A1005">
        <v>1328</v>
      </c>
      <c r="B1005" t="s">
        <v>3279</v>
      </c>
      <c r="C1005" t="s">
        <v>6333</v>
      </c>
      <c r="D1005" t="s">
        <v>212</v>
      </c>
      <c r="E1005">
        <v>1</v>
      </c>
      <c r="F1005" t="s">
        <v>202</v>
      </c>
      <c r="H1005">
        <v>1</v>
      </c>
      <c r="M1005">
        <v>1</v>
      </c>
      <c r="N1005">
        <v>1</v>
      </c>
      <c r="U1005">
        <v>1</v>
      </c>
      <c r="W1005">
        <v>1</v>
      </c>
      <c r="X1005" t="s">
        <v>3174</v>
      </c>
      <c r="Y1005">
        <v>1</v>
      </c>
      <c r="Z1005">
        <v>1</v>
      </c>
      <c r="AA1005">
        <v>5</v>
      </c>
      <c r="AD1005" t="s">
        <v>202</v>
      </c>
      <c r="AE1005">
        <v>1</v>
      </c>
      <c r="AF1005">
        <v>1</v>
      </c>
      <c r="AG1005">
        <v>1</v>
      </c>
      <c r="AH1005">
        <v>2</v>
      </c>
      <c r="AI1005">
        <v>2</v>
      </c>
      <c r="AJ1005">
        <v>2</v>
      </c>
      <c r="AK1005" t="s">
        <v>6334</v>
      </c>
      <c r="AL1005">
        <v>1</v>
      </c>
      <c r="AM1005">
        <v>-97</v>
      </c>
      <c r="AN1005">
        <v>2</v>
      </c>
      <c r="AO1005">
        <v>2</v>
      </c>
      <c r="AP1005">
        <v>2</v>
      </c>
      <c r="AQ1005">
        <v>2</v>
      </c>
      <c r="AR1005" t="s">
        <v>6335</v>
      </c>
      <c r="AS1005">
        <v>2</v>
      </c>
      <c r="AT1005">
        <v>1</v>
      </c>
      <c r="AU1005">
        <v>1</v>
      </c>
      <c r="AV1005">
        <v>2</v>
      </c>
      <c r="AW1005">
        <v>7</v>
      </c>
      <c r="AX1005">
        <v>1</v>
      </c>
      <c r="AY1005">
        <v>1</v>
      </c>
      <c r="BE1005">
        <v>1</v>
      </c>
      <c r="BF1005">
        <v>2</v>
      </c>
      <c r="BG1005">
        <v>1</v>
      </c>
      <c r="BH1005">
        <v>2</v>
      </c>
      <c r="BI1005">
        <v>1</v>
      </c>
      <c r="BJ1005">
        <v>0</v>
      </c>
      <c r="BM1005">
        <v>1</v>
      </c>
      <c r="BN1005">
        <v>1</v>
      </c>
      <c r="BO1005">
        <v>10</v>
      </c>
      <c r="BP1005">
        <v>1</v>
      </c>
      <c r="BQ1005">
        <v>12</v>
      </c>
      <c r="BR1005">
        <v>6</v>
      </c>
      <c r="BS1005">
        <v>-98</v>
      </c>
      <c r="BT1005">
        <v>11</v>
      </c>
      <c r="BU1005">
        <v>6</v>
      </c>
      <c r="BV1005">
        <v>0</v>
      </c>
      <c r="BW1005">
        <v>6</v>
      </c>
      <c r="BX1005">
        <v>3</v>
      </c>
      <c r="BY1005">
        <v>6</v>
      </c>
      <c r="BZ1005">
        <v>0</v>
      </c>
      <c r="CA1005">
        <v>6</v>
      </c>
      <c r="CB1005">
        <v>2</v>
      </c>
      <c r="CC1005">
        <v>6</v>
      </c>
      <c r="CD1005">
        <v>0</v>
      </c>
      <c r="CE1005">
        <v>6</v>
      </c>
      <c r="CF1005">
        <v>1</v>
      </c>
      <c r="CG1005">
        <v>6</v>
      </c>
      <c r="CH1005">
        <v>0</v>
      </c>
      <c r="CI1005">
        <v>6</v>
      </c>
      <c r="CJ1005">
        <v>-98</v>
      </c>
      <c r="CK1005">
        <v>-98</v>
      </c>
      <c r="CL1005">
        <v>-98</v>
      </c>
      <c r="CM1005">
        <v>-98</v>
      </c>
      <c r="CR1005">
        <v>-98</v>
      </c>
      <c r="CS1005">
        <v>-98</v>
      </c>
      <c r="CT1005">
        <v>-98</v>
      </c>
      <c r="CU1005">
        <v>1</v>
      </c>
      <c r="CV1005" t="s">
        <v>229</v>
      </c>
      <c r="CW1005">
        <v>924</v>
      </c>
      <c r="CX1005">
        <v>15.4</v>
      </c>
      <c r="CY1005">
        <v>1</v>
      </c>
      <c r="CZ1005">
        <v>1</v>
      </c>
      <c r="DA1005" t="s">
        <v>342</v>
      </c>
      <c r="DC1005">
        <v>1</v>
      </c>
      <c r="DD1005">
        <v>1</v>
      </c>
      <c r="DE1005">
        <v>2</v>
      </c>
      <c r="DN1005" t="s">
        <v>5206</v>
      </c>
      <c r="DO1005" t="s">
        <v>5206</v>
      </c>
      <c r="DP1005" t="s">
        <v>3178</v>
      </c>
      <c r="DQ1005" t="s">
        <v>202</v>
      </c>
      <c r="DR1005" t="s">
        <v>4815</v>
      </c>
      <c r="DT1005">
        <v>1</v>
      </c>
      <c r="DV1005">
        <v>1</v>
      </c>
      <c r="DW1005">
        <v>0</v>
      </c>
      <c r="DX1005">
        <v>5</v>
      </c>
      <c r="DY1005">
        <v>2</v>
      </c>
      <c r="DZ1005">
        <v>1</v>
      </c>
      <c r="EA1005">
        <v>15</v>
      </c>
      <c r="EB1005">
        <f t="shared" si="38"/>
        <v>3</v>
      </c>
      <c r="EC1005">
        <v>2</v>
      </c>
      <c r="EE1005">
        <v>15</v>
      </c>
      <c r="EF1005">
        <v>2</v>
      </c>
      <c r="EH1005">
        <v>8</v>
      </c>
      <c r="EI1005">
        <v>1</v>
      </c>
      <c r="EL1005">
        <v>1</v>
      </c>
      <c r="EM1005">
        <v>3</v>
      </c>
      <c r="EN1005">
        <v>2</v>
      </c>
      <c r="EO1005">
        <v>2</v>
      </c>
      <c r="EP1005">
        <v>2</v>
      </c>
      <c r="EZ1005">
        <v>2</v>
      </c>
      <c r="FE1005">
        <v>1</v>
      </c>
      <c r="FG1005">
        <v>0</v>
      </c>
      <c r="FH1005" t="s">
        <v>3179</v>
      </c>
      <c r="FI1005">
        <v>1</v>
      </c>
      <c r="FJ1005" t="s">
        <v>204</v>
      </c>
      <c r="FK1005">
        <v>15</v>
      </c>
      <c r="FL1005">
        <v>12</v>
      </c>
      <c r="FM1005">
        <v>12</v>
      </c>
      <c r="FN1005">
        <v>15</v>
      </c>
      <c r="FO1005" t="s">
        <v>2206</v>
      </c>
      <c r="FP1005">
        <v>3.5</v>
      </c>
      <c r="FQ1005" t="s">
        <v>3287</v>
      </c>
      <c r="FR1005" t="s">
        <v>3189</v>
      </c>
      <c r="FS1005">
        <v>0</v>
      </c>
      <c r="FT1005">
        <v>0</v>
      </c>
      <c r="FU1005" t="s">
        <v>2207</v>
      </c>
      <c r="FV1005" t="s">
        <v>2207</v>
      </c>
      <c r="FW1005">
        <v>1</v>
      </c>
      <c r="FX1005">
        <v>0</v>
      </c>
      <c r="FY1005">
        <v>1</v>
      </c>
      <c r="FZ1005">
        <v>0</v>
      </c>
      <c r="GA1005">
        <v>59048</v>
      </c>
      <c r="GB1005">
        <v>201</v>
      </c>
      <c r="GC1005">
        <v>293.7711443</v>
      </c>
      <c r="GD1005" t="s">
        <v>2407</v>
      </c>
      <c r="GE1005">
        <v>1</v>
      </c>
      <c r="HG1005" t="s">
        <v>202</v>
      </c>
      <c r="HI1005">
        <v>1</v>
      </c>
      <c r="HJ1005">
        <v>1</v>
      </c>
    </row>
    <row r="1006" spans="1:218" x14ac:dyDescent="0.3">
      <c r="A1006">
        <v>1336</v>
      </c>
      <c r="B1006" t="s">
        <v>3221</v>
      </c>
      <c r="C1006" t="s">
        <v>6336</v>
      </c>
      <c r="D1006" t="s">
        <v>212</v>
      </c>
      <c r="E1006">
        <v>1</v>
      </c>
      <c r="F1006" t="s">
        <v>202</v>
      </c>
      <c r="H1006">
        <v>1</v>
      </c>
      <c r="M1006">
        <v>3</v>
      </c>
      <c r="N1006">
        <v>1</v>
      </c>
      <c r="U1006">
        <v>1</v>
      </c>
      <c r="W1006">
        <v>1</v>
      </c>
      <c r="X1006" t="s">
        <v>3174</v>
      </c>
      <c r="Y1006">
        <v>1</v>
      </c>
      <c r="Z1006">
        <v>1</v>
      </c>
      <c r="AA1006">
        <v>4</v>
      </c>
      <c r="AD1006" t="s">
        <v>3174</v>
      </c>
      <c r="AE1006">
        <v>1</v>
      </c>
      <c r="AF1006">
        <v>1</v>
      </c>
      <c r="AG1006">
        <v>1</v>
      </c>
      <c r="AH1006">
        <v>1</v>
      </c>
      <c r="AI1006">
        <v>1</v>
      </c>
      <c r="AJ1006">
        <v>2</v>
      </c>
      <c r="AK1006" t="s">
        <v>6337</v>
      </c>
      <c r="AL1006">
        <v>1</v>
      </c>
      <c r="AM1006">
        <v>1</v>
      </c>
      <c r="AN1006">
        <v>1</v>
      </c>
      <c r="AO1006">
        <v>1</v>
      </c>
      <c r="AP1006">
        <v>1</v>
      </c>
      <c r="AQ1006">
        <v>1</v>
      </c>
      <c r="AR1006" t="s">
        <v>6338</v>
      </c>
      <c r="AS1006">
        <v>2</v>
      </c>
      <c r="AT1006">
        <v>1</v>
      </c>
      <c r="AU1006">
        <v>1</v>
      </c>
      <c r="AV1006">
        <v>1</v>
      </c>
      <c r="AW1006">
        <v>1</v>
      </c>
      <c r="AX1006">
        <v>1</v>
      </c>
      <c r="AY1006">
        <v>4</v>
      </c>
      <c r="BE1006">
        <v>1</v>
      </c>
      <c r="BF1006">
        <v>1</v>
      </c>
      <c r="BG1006">
        <v>1</v>
      </c>
      <c r="BH1006">
        <v>1</v>
      </c>
      <c r="BI1006">
        <v>1</v>
      </c>
      <c r="BJ1006">
        <v>0</v>
      </c>
      <c r="BM1006">
        <v>1</v>
      </c>
      <c r="BN1006">
        <v>1</v>
      </c>
      <c r="BO1006">
        <v>3</v>
      </c>
      <c r="BP1006">
        <v>1</v>
      </c>
      <c r="BQ1006">
        <v>0.6</v>
      </c>
      <c r="BR1006">
        <v>6</v>
      </c>
      <c r="BS1006">
        <v>1</v>
      </c>
      <c r="BT1006">
        <v>3</v>
      </c>
      <c r="BV1006">
        <v>1</v>
      </c>
      <c r="BX1006">
        <v>1</v>
      </c>
      <c r="BZ1006">
        <v>0</v>
      </c>
      <c r="CB1006">
        <v>1</v>
      </c>
      <c r="CJ1006">
        <v>2</v>
      </c>
      <c r="CK1006">
        <v>2</v>
      </c>
      <c r="CL1006">
        <v>-98</v>
      </c>
      <c r="CM1006">
        <v>-98</v>
      </c>
      <c r="CR1006">
        <v>-98</v>
      </c>
      <c r="CS1006">
        <v>-98</v>
      </c>
      <c r="CT1006">
        <v>-98</v>
      </c>
      <c r="CU1006">
        <v>2</v>
      </c>
      <c r="CV1006" t="s">
        <v>229</v>
      </c>
      <c r="CW1006">
        <v>833</v>
      </c>
      <c r="CX1006">
        <v>13.88</v>
      </c>
      <c r="CY1006">
        <v>1</v>
      </c>
      <c r="CZ1006">
        <v>1</v>
      </c>
      <c r="DA1006" t="s">
        <v>548</v>
      </c>
      <c r="DC1006">
        <v>1</v>
      </c>
      <c r="DD1006">
        <v>1</v>
      </c>
      <c r="DE1006">
        <v>10</v>
      </c>
      <c r="DN1006" t="s">
        <v>5217</v>
      </c>
      <c r="DO1006" t="s">
        <v>5217</v>
      </c>
      <c r="DP1006" t="s">
        <v>3178</v>
      </c>
      <c r="DQ1006" t="s">
        <v>202</v>
      </c>
      <c r="DR1006" t="s">
        <v>202</v>
      </c>
      <c r="DT1006">
        <v>1</v>
      </c>
      <c r="DV1006">
        <v>1</v>
      </c>
      <c r="DW1006">
        <v>0</v>
      </c>
      <c r="DX1006">
        <v>4</v>
      </c>
      <c r="DY1006">
        <v>2</v>
      </c>
      <c r="DZ1006">
        <v>-97</v>
      </c>
      <c r="EB1006">
        <v>5</v>
      </c>
      <c r="EC1006">
        <v>2</v>
      </c>
      <c r="EE1006">
        <v>5</v>
      </c>
      <c r="EF1006">
        <v>-97</v>
      </c>
      <c r="EI1006">
        <v>2</v>
      </c>
      <c r="EJ1006">
        <v>1</v>
      </c>
      <c r="EK1006">
        <v>2</v>
      </c>
      <c r="EL1006">
        <v>1</v>
      </c>
      <c r="EM1006">
        <v>3</v>
      </c>
      <c r="EN1006">
        <v>2</v>
      </c>
      <c r="EO1006">
        <v>2</v>
      </c>
      <c r="EP1006">
        <v>2</v>
      </c>
      <c r="EZ1006">
        <v>1</v>
      </c>
      <c r="FA1006">
        <v>1</v>
      </c>
      <c r="FD1006">
        <v>8</v>
      </c>
      <c r="FG1006">
        <v>1</v>
      </c>
      <c r="FH1006" t="s">
        <v>3179</v>
      </c>
      <c r="FI1006">
        <v>1</v>
      </c>
      <c r="FJ1006" t="s">
        <v>204</v>
      </c>
      <c r="FK1006">
        <v>5</v>
      </c>
      <c r="FL1006">
        <v>12</v>
      </c>
      <c r="FM1006">
        <v>2</v>
      </c>
      <c r="FN1006">
        <v>7.5</v>
      </c>
      <c r="FO1006" t="s">
        <v>2206</v>
      </c>
      <c r="FP1006">
        <v>3.5</v>
      </c>
      <c r="FQ1006" t="s">
        <v>3287</v>
      </c>
      <c r="FR1006" t="s">
        <v>3189</v>
      </c>
      <c r="FS1006">
        <v>0</v>
      </c>
      <c r="FT1006">
        <v>0</v>
      </c>
      <c r="FU1006" t="s">
        <v>2207</v>
      </c>
      <c r="FV1006" t="s">
        <v>2207</v>
      </c>
      <c r="FW1006">
        <v>0</v>
      </c>
      <c r="FX1006">
        <v>1</v>
      </c>
      <c r="FY1006">
        <v>0</v>
      </c>
      <c r="FZ1006">
        <v>0</v>
      </c>
      <c r="GA1006">
        <v>7861</v>
      </c>
      <c r="GB1006">
        <v>71</v>
      </c>
      <c r="GC1006">
        <v>110.71830989999999</v>
      </c>
      <c r="GD1006" t="s">
        <v>2407</v>
      </c>
      <c r="GE1006">
        <v>0.1666667</v>
      </c>
      <c r="HG1006" t="s">
        <v>202</v>
      </c>
      <c r="HJ1006">
        <v>0</v>
      </c>
    </row>
    <row r="1007" spans="1:218" x14ac:dyDescent="0.3">
      <c r="A1007">
        <v>1338</v>
      </c>
      <c r="B1007" t="s">
        <v>3279</v>
      </c>
      <c r="C1007" t="s">
        <v>6339</v>
      </c>
      <c r="D1007" t="s">
        <v>212</v>
      </c>
      <c r="E1007">
        <v>1</v>
      </c>
      <c r="F1007" t="s">
        <v>202</v>
      </c>
      <c r="H1007">
        <v>1</v>
      </c>
      <c r="M1007">
        <v>1</v>
      </c>
      <c r="N1007">
        <v>1</v>
      </c>
      <c r="U1007">
        <v>1</v>
      </c>
      <c r="W1007">
        <v>1</v>
      </c>
      <c r="X1007" t="s">
        <v>3174</v>
      </c>
      <c r="Y1007">
        <v>1</v>
      </c>
      <c r="Z1007">
        <v>1</v>
      </c>
      <c r="AA1007">
        <v>4</v>
      </c>
      <c r="AD1007" t="s">
        <v>202</v>
      </c>
      <c r="AE1007">
        <v>1</v>
      </c>
      <c r="AF1007">
        <v>2</v>
      </c>
      <c r="AG1007">
        <v>2</v>
      </c>
      <c r="AH1007">
        <v>2</v>
      </c>
      <c r="AI1007">
        <v>2</v>
      </c>
      <c r="AJ1007">
        <v>2</v>
      </c>
      <c r="AK1007" t="s">
        <v>6340</v>
      </c>
      <c r="AL1007">
        <v>1</v>
      </c>
      <c r="AM1007">
        <v>1</v>
      </c>
      <c r="AN1007">
        <v>2</v>
      </c>
      <c r="AO1007">
        <v>2</v>
      </c>
      <c r="AP1007">
        <v>1</v>
      </c>
      <c r="AQ1007">
        <v>2</v>
      </c>
      <c r="AR1007" t="s">
        <v>6341</v>
      </c>
      <c r="AS1007">
        <v>2</v>
      </c>
      <c r="AT1007">
        <v>2</v>
      </c>
      <c r="AU1007">
        <v>1</v>
      </c>
      <c r="AV1007">
        <v>2</v>
      </c>
      <c r="AW1007">
        <v>6</v>
      </c>
      <c r="AX1007">
        <v>1</v>
      </c>
      <c r="AY1007">
        <v>1</v>
      </c>
      <c r="AZ1007">
        <v>3</v>
      </c>
      <c r="BE1007">
        <v>1</v>
      </c>
      <c r="BF1007">
        <v>1</v>
      </c>
      <c r="BG1007">
        <v>1</v>
      </c>
      <c r="BH1007">
        <v>1</v>
      </c>
      <c r="BI1007">
        <v>1</v>
      </c>
      <c r="BJ1007">
        <v>0</v>
      </c>
      <c r="BM1007">
        <v>1</v>
      </c>
      <c r="BN1007">
        <v>1</v>
      </c>
      <c r="BO1007">
        <v>4</v>
      </c>
      <c r="BP1007">
        <v>1</v>
      </c>
      <c r="BQ1007">
        <v>4</v>
      </c>
      <c r="BR1007">
        <v>1</v>
      </c>
      <c r="BS1007">
        <v>1</v>
      </c>
      <c r="BT1007">
        <v>3</v>
      </c>
      <c r="BV1007">
        <v>1</v>
      </c>
      <c r="BX1007">
        <v>0</v>
      </c>
      <c r="BZ1007">
        <v>0</v>
      </c>
      <c r="CB1007">
        <v>2</v>
      </c>
      <c r="CJ1007">
        <v>2</v>
      </c>
      <c r="CK1007">
        <v>2</v>
      </c>
      <c r="CL1007">
        <v>5</v>
      </c>
      <c r="CM1007">
        <v>2</v>
      </c>
      <c r="CR1007">
        <v>2</v>
      </c>
      <c r="CS1007">
        <v>4</v>
      </c>
      <c r="CT1007">
        <v>1</v>
      </c>
      <c r="CU1007">
        <v>2</v>
      </c>
      <c r="CV1007" t="s">
        <v>6342</v>
      </c>
      <c r="CW1007">
        <v>707</v>
      </c>
      <c r="CX1007">
        <v>11.78</v>
      </c>
      <c r="CY1007">
        <v>2</v>
      </c>
      <c r="CZ1007">
        <v>1</v>
      </c>
      <c r="DA1007" t="s">
        <v>548</v>
      </c>
      <c r="DC1007">
        <v>1</v>
      </c>
      <c r="DD1007">
        <v>1</v>
      </c>
      <c r="DE1007">
        <v>2</v>
      </c>
      <c r="DN1007" t="s">
        <v>5217</v>
      </c>
      <c r="DO1007" t="s">
        <v>5217</v>
      </c>
      <c r="DP1007" t="s">
        <v>3178</v>
      </c>
      <c r="DQ1007" t="s">
        <v>202</v>
      </c>
      <c r="DR1007" t="s">
        <v>202</v>
      </c>
      <c r="DT1007">
        <v>1</v>
      </c>
      <c r="DV1007">
        <v>1</v>
      </c>
      <c r="DW1007">
        <v>0</v>
      </c>
      <c r="DX1007">
        <v>4</v>
      </c>
      <c r="DY1007">
        <v>2</v>
      </c>
      <c r="DZ1007">
        <v>-97</v>
      </c>
      <c r="EB1007">
        <v>2</v>
      </c>
      <c r="EC1007">
        <v>2</v>
      </c>
      <c r="EE1007">
        <v>3</v>
      </c>
      <c r="EF1007">
        <v>2</v>
      </c>
      <c r="EH1007">
        <v>1</v>
      </c>
      <c r="EI1007">
        <v>1</v>
      </c>
      <c r="EL1007">
        <v>1</v>
      </c>
      <c r="EM1007">
        <v>3</v>
      </c>
      <c r="EN1007">
        <v>1</v>
      </c>
      <c r="EO1007">
        <v>1</v>
      </c>
      <c r="EP1007">
        <v>2</v>
      </c>
      <c r="EZ1007">
        <v>1</v>
      </c>
      <c r="FA1007">
        <v>1</v>
      </c>
      <c r="FD1007">
        <v>5</v>
      </c>
      <c r="FG1007">
        <v>0</v>
      </c>
      <c r="FH1007" t="s">
        <v>3179</v>
      </c>
      <c r="FI1007">
        <v>1</v>
      </c>
      <c r="FJ1007" t="s">
        <v>204</v>
      </c>
      <c r="FK1007">
        <v>3</v>
      </c>
      <c r="FL1007">
        <v>12</v>
      </c>
      <c r="FM1007">
        <v>12</v>
      </c>
      <c r="FN1007">
        <v>25</v>
      </c>
      <c r="FO1007" t="s">
        <v>2206</v>
      </c>
      <c r="FP1007">
        <v>3.5</v>
      </c>
      <c r="FQ1007" t="s">
        <v>3180</v>
      </c>
      <c r="FR1007" t="s">
        <v>3196</v>
      </c>
      <c r="FS1007">
        <v>1</v>
      </c>
      <c r="FT1007">
        <v>0</v>
      </c>
      <c r="FU1007" t="s">
        <v>2207</v>
      </c>
      <c r="FV1007" t="s">
        <v>2207</v>
      </c>
      <c r="FW1007">
        <v>0</v>
      </c>
      <c r="FX1007">
        <v>1</v>
      </c>
      <c r="FY1007">
        <v>0</v>
      </c>
      <c r="FZ1007">
        <v>0</v>
      </c>
      <c r="GA1007">
        <v>59048</v>
      </c>
      <c r="GB1007">
        <v>201</v>
      </c>
      <c r="GC1007">
        <v>293.7711443</v>
      </c>
      <c r="GD1007" t="s">
        <v>2407</v>
      </c>
      <c r="GE1007">
        <v>1</v>
      </c>
      <c r="HG1007" t="s">
        <v>202</v>
      </c>
      <c r="HJ1007">
        <v>0</v>
      </c>
    </row>
    <row r="1008" spans="1:218" x14ac:dyDescent="0.3">
      <c r="A1008">
        <v>1340</v>
      </c>
      <c r="B1008" t="s">
        <v>3225</v>
      </c>
      <c r="C1008" t="s">
        <v>6343</v>
      </c>
      <c r="D1008" t="s">
        <v>212</v>
      </c>
      <c r="E1008">
        <v>1</v>
      </c>
      <c r="F1008" t="s">
        <v>202</v>
      </c>
      <c r="H1008">
        <v>1</v>
      </c>
      <c r="M1008">
        <v>1</v>
      </c>
      <c r="N1008">
        <v>1</v>
      </c>
      <c r="U1008">
        <v>1</v>
      </c>
      <c r="W1008">
        <v>1</v>
      </c>
      <c r="X1008" t="s">
        <v>3174</v>
      </c>
      <c r="Y1008">
        <v>1</v>
      </c>
      <c r="Z1008">
        <v>1</v>
      </c>
      <c r="AA1008">
        <v>4</v>
      </c>
      <c r="AD1008" t="s">
        <v>202</v>
      </c>
      <c r="AE1008">
        <v>1</v>
      </c>
      <c r="AF1008">
        <v>1</v>
      </c>
      <c r="AG1008">
        <v>1</v>
      </c>
      <c r="AH1008">
        <v>2</v>
      </c>
      <c r="AI1008">
        <v>1</v>
      </c>
      <c r="AJ1008">
        <v>2</v>
      </c>
      <c r="AK1008" t="s">
        <v>6344</v>
      </c>
      <c r="AL1008">
        <v>2</v>
      </c>
      <c r="AM1008">
        <v>2</v>
      </c>
      <c r="AN1008">
        <v>2</v>
      </c>
      <c r="AO1008">
        <v>2</v>
      </c>
      <c r="AP1008">
        <v>2</v>
      </c>
      <c r="AQ1008">
        <v>1</v>
      </c>
      <c r="AR1008" t="s">
        <v>6345</v>
      </c>
      <c r="AS1008">
        <v>2</v>
      </c>
      <c r="AT1008">
        <v>1</v>
      </c>
      <c r="AU1008">
        <v>1</v>
      </c>
      <c r="AV1008">
        <v>1</v>
      </c>
      <c r="AW1008">
        <v>7</v>
      </c>
      <c r="AX1008">
        <v>1</v>
      </c>
      <c r="AY1008">
        <v>1</v>
      </c>
      <c r="BE1008">
        <v>1</v>
      </c>
      <c r="BF1008">
        <v>1</v>
      </c>
      <c r="BG1008">
        <v>1</v>
      </c>
      <c r="BH1008">
        <v>1</v>
      </c>
      <c r="BI1008">
        <v>1</v>
      </c>
      <c r="BJ1008">
        <v>0</v>
      </c>
      <c r="BM1008">
        <v>1</v>
      </c>
      <c r="BN1008">
        <v>1</v>
      </c>
      <c r="BO1008">
        <v>3</v>
      </c>
      <c r="BP1008">
        <v>1</v>
      </c>
      <c r="BQ1008">
        <v>10</v>
      </c>
      <c r="BR1008">
        <v>6</v>
      </c>
      <c r="BS1008">
        <v>1</v>
      </c>
      <c r="BT1008">
        <v>2</v>
      </c>
      <c r="BU1008">
        <v>2</v>
      </c>
      <c r="BV1008">
        <v>0</v>
      </c>
      <c r="BW1008">
        <v>2</v>
      </c>
      <c r="BX1008">
        <v>0</v>
      </c>
      <c r="BY1008">
        <v>2</v>
      </c>
      <c r="BZ1008">
        <v>0</v>
      </c>
      <c r="CA1008">
        <v>2</v>
      </c>
      <c r="CB1008">
        <v>0</v>
      </c>
      <c r="CC1008">
        <v>2</v>
      </c>
      <c r="CD1008">
        <v>0</v>
      </c>
      <c r="CE1008">
        <v>2</v>
      </c>
      <c r="CF1008">
        <v>0</v>
      </c>
      <c r="CG1008">
        <v>2</v>
      </c>
      <c r="CH1008">
        <v>2</v>
      </c>
      <c r="CI1008">
        <v>2</v>
      </c>
      <c r="CJ1008">
        <v>1</v>
      </c>
      <c r="CK1008">
        <v>2</v>
      </c>
      <c r="CL1008">
        <v>5</v>
      </c>
      <c r="CM1008">
        <v>1</v>
      </c>
      <c r="CR1008">
        <v>2</v>
      </c>
      <c r="CS1008">
        <v>-98</v>
      </c>
      <c r="CT1008">
        <v>1</v>
      </c>
      <c r="CU1008">
        <v>2</v>
      </c>
      <c r="CV1008" t="s">
        <v>5053</v>
      </c>
      <c r="CW1008">
        <v>624</v>
      </c>
      <c r="CX1008">
        <v>10.4</v>
      </c>
      <c r="CY1008">
        <v>2</v>
      </c>
      <c r="CZ1008">
        <v>1</v>
      </c>
      <c r="DA1008" t="s">
        <v>210</v>
      </c>
      <c r="DC1008">
        <v>1</v>
      </c>
      <c r="DD1008">
        <v>1</v>
      </c>
      <c r="DE1008">
        <v>3</v>
      </c>
      <c r="DN1008" t="s">
        <v>5221</v>
      </c>
      <c r="DO1008" t="s">
        <v>5221</v>
      </c>
      <c r="DP1008" t="s">
        <v>3178</v>
      </c>
      <c r="DQ1008" t="s">
        <v>202</v>
      </c>
      <c r="DR1008" t="s">
        <v>202</v>
      </c>
      <c r="DT1008">
        <v>1</v>
      </c>
      <c r="DV1008">
        <v>1</v>
      </c>
      <c r="DW1008">
        <v>0</v>
      </c>
      <c r="DX1008">
        <v>4</v>
      </c>
      <c r="DY1008">
        <v>2</v>
      </c>
      <c r="DZ1008">
        <v>1</v>
      </c>
      <c r="EA1008">
        <v>20</v>
      </c>
      <c r="EB1008">
        <f>IF(EA1008&gt;=30,1,IF(EA1008&gt;=20,2,IF(EA1008&gt;=15,3,IF(EA1008&gt;=10,4,IF(EA1008&gt;=5,5,IF(EA1008&gt;0,6,0))))))</f>
        <v>2</v>
      </c>
      <c r="EC1008">
        <v>2</v>
      </c>
      <c r="EE1008">
        <v>34</v>
      </c>
      <c r="EF1008">
        <v>2</v>
      </c>
      <c r="EH1008">
        <v>15</v>
      </c>
      <c r="EI1008">
        <v>1</v>
      </c>
      <c r="EL1008">
        <v>1</v>
      </c>
      <c r="EM1008">
        <v>5</v>
      </c>
      <c r="EN1008">
        <v>2</v>
      </c>
      <c r="EO1008">
        <v>2</v>
      </c>
      <c r="EP1008">
        <v>2</v>
      </c>
      <c r="EZ1008">
        <v>2</v>
      </c>
      <c r="FE1008">
        <v>1</v>
      </c>
      <c r="FG1008">
        <v>0</v>
      </c>
      <c r="FH1008" t="s">
        <v>3179</v>
      </c>
      <c r="FI1008">
        <v>1</v>
      </c>
      <c r="FJ1008" t="s">
        <v>204</v>
      </c>
      <c r="FK1008">
        <v>34</v>
      </c>
      <c r="FL1008">
        <v>12</v>
      </c>
      <c r="FM1008">
        <v>12</v>
      </c>
      <c r="FN1008">
        <v>20</v>
      </c>
      <c r="FO1008" t="s">
        <v>2206</v>
      </c>
      <c r="FP1008">
        <v>20</v>
      </c>
      <c r="FQ1008" t="s">
        <v>3287</v>
      </c>
      <c r="FR1008" t="s">
        <v>3189</v>
      </c>
      <c r="FS1008">
        <v>0</v>
      </c>
      <c r="FT1008">
        <v>0</v>
      </c>
      <c r="FU1008" t="s">
        <v>2207</v>
      </c>
      <c r="FV1008" t="s">
        <v>2207</v>
      </c>
      <c r="FW1008">
        <v>1</v>
      </c>
      <c r="FX1008">
        <v>0</v>
      </c>
      <c r="FY1008">
        <v>1</v>
      </c>
      <c r="FZ1008">
        <v>0</v>
      </c>
      <c r="GA1008">
        <v>39021</v>
      </c>
      <c r="GB1008">
        <v>133</v>
      </c>
      <c r="GC1008">
        <v>293.3909774</v>
      </c>
      <c r="GD1008" t="s">
        <v>2407</v>
      </c>
      <c r="GE1008">
        <v>1</v>
      </c>
      <c r="HG1008" t="s">
        <v>202</v>
      </c>
      <c r="HI1008">
        <v>1</v>
      </c>
      <c r="HJ1008">
        <v>1</v>
      </c>
    </row>
    <row r="1009" spans="1:218" x14ac:dyDescent="0.3">
      <c r="A1009">
        <v>1351</v>
      </c>
      <c r="B1009" t="s">
        <v>3250</v>
      </c>
      <c r="C1009" t="s">
        <v>6346</v>
      </c>
      <c r="D1009" t="s">
        <v>265</v>
      </c>
      <c r="E1009">
        <v>1</v>
      </c>
      <c r="F1009" t="s">
        <v>202</v>
      </c>
      <c r="H1009">
        <v>1</v>
      </c>
      <c r="M1009">
        <v>1</v>
      </c>
      <c r="N1009">
        <v>1</v>
      </c>
      <c r="U1009">
        <v>1</v>
      </c>
      <c r="W1009">
        <v>1</v>
      </c>
      <c r="X1009" t="s">
        <v>3174</v>
      </c>
      <c r="Y1009">
        <v>1</v>
      </c>
      <c r="Z1009">
        <v>1</v>
      </c>
      <c r="AA1009">
        <v>6</v>
      </c>
      <c r="AD1009" t="s">
        <v>202</v>
      </c>
      <c r="AE1009">
        <v>1</v>
      </c>
      <c r="AF1009">
        <v>1</v>
      </c>
      <c r="AG1009">
        <v>1</v>
      </c>
      <c r="AH1009">
        <v>1</v>
      </c>
      <c r="AI1009">
        <v>1</v>
      </c>
      <c r="AJ1009">
        <v>2</v>
      </c>
      <c r="AK1009" t="s">
        <v>6347</v>
      </c>
      <c r="AL1009">
        <v>1</v>
      </c>
      <c r="AM1009">
        <v>2</v>
      </c>
      <c r="AN1009">
        <v>1</v>
      </c>
      <c r="AO1009">
        <v>2</v>
      </c>
      <c r="AP1009">
        <v>2</v>
      </c>
      <c r="AQ1009">
        <v>1</v>
      </c>
      <c r="AR1009" t="s">
        <v>6348</v>
      </c>
      <c r="AS1009">
        <v>2</v>
      </c>
      <c r="AT1009">
        <v>2</v>
      </c>
      <c r="AU1009">
        <v>1</v>
      </c>
      <c r="AV1009">
        <v>1</v>
      </c>
      <c r="AW1009">
        <v>6</v>
      </c>
      <c r="AX1009">
        <v>4</v>
      </c>
      <c r="AY1009">
        <v>1</v>
      </c>
      <c r="BE1009">
        <v>1</v>
      </c>
      <c r="BF1009">
        <v>2</v>
      </c>
      <c r="BG1009">
        <v>1</v>
      </c>
      <c r="BH1009">
        <v>2</v>
      </c>
      <c r="BI1009">
        <v>1</v>
      </c>
      <c r="BJ1009">
        <v>1</v>
      </c>
      <c r="BK1009">
        <v>1</v>
      </c>
      <c r="BL1009">
        <v>1</v>
      </c>
      <c r="BM1009">
        <v>1</v>
      </c>
      <c r="BN1009">
        <v>1</v>
      </c>
      <c r="BO1009">
        <v>4</v>
      </c>
      <c r="BP1009">
        <v>1</v>
      </c>
      <c r="BQ1009">
        <v>15</v>
      </c>
      <c r="BR1009">
        <v>1</v>
      </c>
      <c r="BS1009">
        <v>1</v>
      </c>
      <c r="BT1009">
        <v>3</v>
      </c>
      <c r="BV1009">
        <v>0</v>
      </c>
      <c r="BX1009">
        <v>1</v>
      </c>
      <c r="BZ1009">
        <v>0</v>
      </c>
      <c r="CB1009">
        <v>0</v>
      </c>
      <c r="CD1009">
        <v>0</v>
      </c>
      <c r="CF1009">
        <v>2</v>
      </c>
      <c r="CJ1009">
        <v>1</v>
      </c>
      <c r="CK1009">
        <v>2</v>
      </c>
      <c r="CL1009">
        <v>7</v>
      </c>
      <c r="CM1009">
        <v>1</v>
      </c>
      <c r="CR1009">
        <v>2</v>
      </c>
      <c r="CS1009">
        <v>8</v>
      </c>
      <c r="CT1009">
        <v>1</v>
      </c>
      <c r="CU1009">
        <v>1</v>
      </c>
      <c r="CV1009" t="s">
        <v>1634</v>
      </c>
      <c r="CW1009">
        <v>788</v>
      </c>
      <c r="CX1009">
        <v>13.13</v>
      </c>
      <c r="CY1009">
        <v>2</v>
      </c>
      <c r="CZ1009">
        <v>1</v>
      </c>
      <c r="DA1009" t="s">
        <v>210</v>
      </c>
      <c r="DC1009">
        <v>1</v>
      </c>
      <c r="DD1009">
        <v>1</v>
      </c>
      <c r="DE1009">
        <v>27</v>
      </c>
      <c r="DN1009" t="s">
        <v>5226</v>
      </c>
      <c r="DO1009" t="s">
        <v>5226</v>
      </c>
      <c r="DP1009" t="s">
        <v>3178</v>
      </c>
      <c r="DQ1009" t="s">
        <v>202</v>
      </c>
      <c r="DR1009" t="s">
        <v>202</v>
      </c>
      <c r="DT1009">
        <v>1</v>
      </c>
      <c r="DV1009">
        <v>1</v>
      </c>
      <c r="DW1009">
        <v>0</v>
      </c>
      <c r="DX1009">
        <v>6</v>
      </c>
      <c r="DY1009">
        <v>2</v>
      </c>
      <c r="DZ1009">
        <v>1</v>
      </c>
      <c r="EA1009">
        <v>10</v>
      </c>
      <c r="EB1009">
        <f>IF(EA1009&gt;=30,1,IF(EA1009&gt;=20,2,IF(EA1009&gt;=15,3,IF(EA1009&gt;=10,4,IF(EA1009&gt;=5,5,IF(EA1009&gt;0,6,0))))))</f>
        <v>4</v>
      </c>
      <c r="EC1009">
        <v>2</v>
      </c>
      <c r="EE1009">
        <v>4</v>
      </c>
      <c r="EF1009">
        <v>2</v>
      </c>
      <c r="EH1009">
        <v>4</v>
      </c>
      <c r="EI1009">
        <v>1</v>
      </c>
      <c r="EL1009">
        <v>1</v>
      </c>
      <c r="EM1009">
        <v>2</v>
      </c>
      <c r="EN1009">
        <v>2</v>
      </c>
      <c r="EO1009">
        <v>2</v>
      </c>
      <c r="EP1009">
        <v>1</v>
      </c>
      <c r="EQ1009">
        <v>2</v>
      </c>
      <c r="ER1009">
        <v>2</v>
      </c>
      <c r="ES1009">
        <v>1</v>
      </c>
      <c r="ET1009">
        <v>7</v>
      </c>
      <c r="EU1009">
        <f>IF(ET1009&gt;=30,1,IF(ET1009&gt;=20,2,IF(ET1009&gt;=15,3,IF(ET1009&gt;=10,4,IF(ET1009&gt;=5,5,IF(ET1009&gt;0,6,0))))))</f>
        <v>5</v>
      </c>
      <c r="EV1009">
        <v>8</v>
      </c>
      <c r="EX1009">
        <v>2</v>
      </c>
      <c r="EY1009">
        <v>2</v>
      </c>
      <c r="EZ1009">
        <v>1</v>
      </c>
      <c r="FA1009">
        <v>2</v>
      </c>
      <c r="FB1009">
        <v>1</v>
      </c>
      <c r="FC1009">
        <v>6</v>
      </c>
      <c r="FD1009">
        <v>1</v>
      </c>
      <c r="FG1009">
        <v>0</v>
      </c>
      <c r="FH1009" t="s">
        <v>3179</v>
      </c>
      <c r="FI1009">
        <v>1</v>
      </c>
      <c r="FJ1009" t="s">
        <v>204</v>
      </c>
      <c r="FK1009">
        <v>4</v>
      </c>
      <c r="FL1009">
        <v>12</v>
      </c>
      <c r="FM1009">
        <v>12</v>
      </c>
      <c r="FN1009">
        <v>10</v>
      </c>
      <c r="FO1009" t="s">
        <v>2206</v>
      </c>
      <c r="FP1009">
        <v>1.5</v>
      </c>
      <c r="FQ1009" t="s">
        <v>3287</v>
      </c>
      <c r="FR1009" t="s">
        <v>3189</v>
      </c>
      <c r="FS1009">
        <v>0</v>
      </c>
      <c r="FT1009">
        <v>1</v>
      </c>
      <c r="FU1009" t="s">
        <v>2213</v>
      </c>
      <c r="FV1009" t="s">
        <v>4754</v>
      </c>
      <c r="FW1009">
        <v>0</v>
      </c>
      <c r="FX1009">
        <v>1</v>
      </c>
      <c r="FY1009">
        <v>0</v>
      </c>
      <c r="FZ1009">
        <v>0</v>
      </c>
      <c r="GA1009">
        <v>6214</v>
      </c>
      <c r="GB1009">
        <v>28</v>
      </c>
      <c r="GC1009">
        <v>221.92857140000001</v>
      </c>
      <c r="GD1009" t="s">
        <v>2407</v>
      </c>
      <c r="GE1009">
        <v>1</v>
      </c>
      <c r="HG1009" t="s">
        <v>202</v>
      </c>
      <c r="HJ1009">
        <v>0</v>
      </c>
    </row>
    <row r="1010" spans="1:218" x14ac:dyDescent="0.3">
      <c r="A1010">
        <v>1357</v>
      </c>
      <c r="B1010" t="s">
        <v>3250</v>
      </c>
      <c r="C1010" t="s">
        <v>6349</v>
      </c>
      <c r="D1010" t="s">
        <v>265</v>
      </c>
      <c r="E1010">
        <v>1</v>
      </c>
      <c r="F1010" t="s">
        <v>202</v>
      </c>
      <c r="H1010">
        <v>1</v>
      </c>
      <c r="M1010">
        <v>1</v>
      </c>
      <c r="N1010">
        <v>1</v>
      </c>
      <c r="U1010">
        <v>1</v>
      </c>
      <c r="W1010">
        <v>1</v>
      </c>
      <c r="X1010" t="s">
        <v>3174</v>
      </c>
      <c r="Y1010">
        <v>1</v>
      </c>
      <c r="Z1010">
        <v>1</v>
      </c>
      <c r="AA1010">
        <v>2</v>
      </c>
      <c r="AD1010" t="s">
        <v>202</v>
      </c>
      <c r="AE1010">
        <v>1</v>
      </c>
      <c r="AF1010">
        <v>1</v>
      </c>
      <c r="AG1010">
        <v>2</v>
      </c>
      <c r="AH1010">
        <v>2</v>
      </c>
      <c r="AI1010">
        <v>2</v>
      </c>
      <c r="AJ1010">
        <v>2</v>
      </c>
      <c r="AK1010" t="s">
        <v>5651</v>
      </c>
      <c r="AL1010">
        <v>1</v>
      </c>
      <c r="AM1010">
        <v>2</v>
      </c>
      <c r="AN1010">
        <v>1</v>
      </c>
      <c r="AO1010">
        <v>2</v>
      </c>
      <c r="AP1010">
        <v>2</v>
      </c>
      <c r="AQ1010">
        <v>1</v>
      </c>
      <c r="AR1010" t="s">
        <v>5652</v>
      </c>
      <c r="AS1010">
        <v>2</v>
      </c>
      <c r="AT1010">
        <v>2</v>
      </c>
      <c r="AU1010">
        <v>1</v>
      </c>
      <c r="AV1010">
        <v>2</v>
      </c>
      <c r="AW1010">
        <v>6</v>
      </c>
      <c r="AX1010">
        <v>2</v>
      </c>
      <c r="AY1010">
        <v>3</v>
      </c>
      <c r="BE1010">
        <v>1</v>
      </c>
      <c r="BF1010">
        <v>1</v>
      </c>
      <c r="BG1010">
        <v>1</v>
      </c>
      <c r="BH1010">
        <v>1</v>
      </c>
      <c r="BI1010">
        <v>1</v>
      </c>
      <c r="BJ1010">
        <v>0</v>
      </c>
      <c r="BM1010">
        <v>1</v>
      </c>
      <c r="BN1010">
        <v>1</v>
      </c>
      <c r="BO1010">
        <v>4</v>
      </c>
      <c r="BP1010">
        <v>1</v>
      </c>
      <c r="BQ1010">
        <v>10</v>
      </c>
      <c r="BR1010">
        <v>6</v>
      </c>
      <c r="BS1010">
        <v>1</v>
      </c>
      <c r="BT1010">
        <v>4</v>
      </c>
      <c r="BV1010">
        <v>2</v>
      </c>
      <c r="BX1010">
        <v>0</v>
      </c>
      <c r="BZ1010">
        <v>0</v>
      </c>
      <c r="CB1010">
        <v>0</v>
      </c>
      <c r="CD1010">
        <v>2</v>
      </c>
      <c r="CJ1010">
        <v>1</v>
      </c>
      <c r="CK1010">
        <v>2</v>
      </c>
      <c r="CL1010">
        <v>6</v>
      </c>
      <c r="CM1010">
        <v>1</v>
      </c>
      <c r="CR1010">
        <v>2</v>
      </c>
      <c r="CS1010">
        <v>-98</v>
      </c>
      <c r="CT1010">
        <v>1</v>
      </c>
      <c r="CU1010">
        <v>1</v>
      </c>
      <c r="CV1010" t="s">
        <v>528</v>
      </c>
      <c r="CW1010">
        <v>439</v>
      </c>
      <c r="CX1010">
        <v>7.32</v>
      </c>
      <c r="CY1010">
        <v>2</v>
      </c>
      <c r="CZ1010">
        <v>1</v>
      </c>
      <c r="DA1010" t="s">
        <v>243</v>
      </c>
      <c r="DC1010">
        <v>1</v>
      </c>
      <c r="DD1010">
        <v>1</v>
      </c>
      <c r="DE1010">
        <v>27</v>
      </c>
      <c r="DN1010" t="s">
        <v>5240</v>
      </c>
      <c r="DO1010" t="s">
        <v>5240</v>
      </c>
      <c r="DP1010" t="s">
        <v>3178</v>
      </c>
      <c r="DQ1010" t="s">
        <v>202</v>
      </c>
      <c r="DR1010" t="s">
        <v>202</v>
      </c>
      <c r="DT1010">
        <v>1</v>
      </c>
      <c r="DV1010">
        <v>1</v>
      </c>
      <c r="DW1010">
        <v>0</v>
      </c>
      <c r="DX1010">
        <v>2</v>
      </c>
      <c r="DY1010">
        <v>2</v>
      </c>
      <c r="DZ1010">
        <v>1</v>
      </c>
      <c r="EA1010">
        <v>10</v>
      </c>
      <c r="EB1010">
        <f>IF(EA1010&gt;=30,1,IF(EA1010&gt;=20,2,IF(EA1010&gt;=15,3,IF(EA1010&gt;=10,4,IF(EA1010&gt;=5,5,IF(EA1010&gt;0,6,0))))))</f>
        <v>4</v>
      </c>
      <c r="EC1010">
        <v>2</v>
      </c>
      <c r="EE1010">
        <v>10</v>
      </c>
      <c r="EF1010">
        <v>2</v>
      </c>
      <c r="EH1010">
        <v>10</v>
      </c>
      <c r="EI1010">
        <v>1</v>
      </c>
      <c r="EL1010">
        <v>2</v>
      </c>
      <c r="EM1010">
        <v>2</v>
      </c>
      <c r="EN1010">
        <v>2</v>
      </c>
      <c r="EO1010">
        <v>2</v>
      </c>
      <c r="EP1010">
        <v>2</v>
      </c>
      <c r="EZ1010">
        <v>2</v>
      </c>
      <c r="FE1010">
        <v>1</v>
      </c>
      <c r="FG1010">
        <v>0</v>
      </c>
      <c r="FH1010" t="s">
        <v>3179</v>
      </c>
      <c r="FI1010">
        <v>1</v>
      </c>
      <c r="FJ1010" t="s">
        <v>204</v>
      </c>
      <c r="FK1010">
        <v>10</v>
      </c>
      <c r="FL1010">
        <v>12</v>
      </c>
      <c r="FM1010">
        <v>12</v>
      </c>
      <c r="FN1010">
        <v>10</v>
      </c>
      <c r="FO1010" t="s">
        <v>2212</v>
      </c>
      <c r="FP1010">
        <v>1.5</v>
      </c>
      <c r="FQ1010" t="s">
        <v>3287</v>
      </c>
      <c r="FR1010" t="s">
        <v>3189</v>
      </c>
      <c r="FS1010">
        <v>0</v>
      </c>
      <c r="FT1010">
        <v>0</v>
      </c>
      <c r="FU1010" t="s">
        <v>2207</v>
      </c>
      <c r="FV1010" t="s">
        <v>2207</v>
      </c>
      <c r="FW1010">
        <v>1</v>
      </c>
      <c r="FX1010">
        <v>0</v>
      </c>
      <c r="FY1010">
        <v>1</v>
      </c>
      <c r="FZ1010">
        <v>0</v>
      </c>
      <c r="GA1010">
        <v>6214</v>
      </c>
      <c r="GB1010">
        <v>28</v>
      </c>
      <c r="GC1010">
        <v>221.92857140000001</v>
      </c>
      <c r="GD1010" t="s">
        <v>2407</v>
      </c>
      <c r="GE1010">
        <v>1</v>
      </c>
      <c r="HG1010" t="s">
        <v>202</v>
      </c>
      <c r="HI1010">
        <v>1</v>
      </c>
      <c r="HJ1010">
        <v>1</v>
      </c>
    </row>
    <row r="1011" spans="1:218" x14ac:dyDescent="0.3">
      <c r="A1011">
        <v>1185</v>
      </c>
      <c r="B1011" t="s">
        <v>3279</v>
      </c>
      <c r="C1011" t="s">
        <v>4952</v>
      </c>
      <c r="D1011" t="s">
        <v>212</v>
      </c>
      <c r="E1011">
        <v>1</v>
      </c>
      <c r="F1011" t="s">
        <v>202</v>
      </c>
      <c r="H1011">
        <v>1</v>
      </c>
      <c r="M1011">
        <v>1</v>
      </c>
      <c r="N1011">
        <v>1</v>
      </c>
      <c r="U1011">
        <v>1</v>
      </c>
      <c r="W1011">
        <v>1</v>
      </c>
      <c r="X1011" t="s">
        <v>3174</v>
      </c>
      <c r="Y1011">
        <v>1</v>
      </c>
      <c r="Z1011">
        <v>1</v>
      </c>
      <c r="AA1011">
        <v>2</v>
      </c>
      <c r="AD1011" t="s">
        <v>202</v>
      </c>
      <c r="AE1011">
        <v>1</v>
      </c>
      <c r="AF1011">
        <v>1</v>
      </c>
      <c r="AG1011">
        <v>1</v>
      </c>
      <c r="AH1011">
        <v>1</v>
      </c>
      <c r="AI1011">
        <v>1</v>
      </c>
      <c r="AJ1011">
        <v>2</v>
      </c>
      <c r="AK1011" t="s">
        <v>4953</v>
      </c>
      <c r="AL1011">
        <v>1</v>
      </c>
      <c r="AM1011">
        <v>2</v>
      </c>
      <c r="AN1011">
        <v>1</v>
      </c>
      <c r="AO1011">
        <v>2</v>
      </c>
      <c r="AP1011">
        <v>2</v>
      </c>
      <c r="AQ1011">
        <v>1</v>
      </c>
      <c r="AR1011" t="s">
        <v>4954</v>
      </c>
      <c r="AS1011">
        <v>1</v>
      </c>
      <c r="AT1011">
        <v>1</v>
      </c>
      <c r="AU1011">
        <v>2</v>
      </c>
      <c r="AV1011">
        <v>2</v>
      </c>
      <c r="AW1011">
        <v>7</v>
      </c>
      <c r="AX1011">
        <v>3</v>
      </c>
      <c r="AY1011">
        <v>1</v>
      </c>
      <c r="BE1011">
        <v>1</v>
      </c>
      <c r="BF1011">
        <v>3</v>
      </c>
      <c r="BG1011">
        <v>1</v>
      </c>
      <c r="BH1011">
        <v>3</v>
      </c>
      <c r="BI1011">
        <v>1</v>
      </c>
      <c r="BJ1011">
        <v>0</v>
      </c>
      <c r="BM1011">
        <v>1</v>
      </c>
      <c r="BN1011">
        <v>1</v>
      </c>
      <c r="BO1011">
        <v>3</v>
      </c>
      <c r="BP1011">
        <v>1</v>
      </c>
      <c r="BQ1011">
        <v>30</v>
      </c>
      <c r="BR1011">
        <v>2</v>
      </c>
      <c r="BS1011">
        <v>1</v>
      </c>
      <c r="BT1011">
        <v>1</v>
      </c>
      <c r="BU1011">
        <v>1</v>
      </c>
      <c r="BV1011">
        <v>0</v>
      </c>
      <c r="BW1011">
        <v>1</v>
      </c>
      <c r="BX1011">
        <v>0</v>
      </c>
      <c r="BY1011">
        <v>1</v>
      </c>
      <c r="BZ1011">
        <v>0</v>
      </c>
      <c r="CA1011">
        <v>1</v>
      </c>
      <c r="CB1011">
        <v>0</v>
      </c>
      <c r="CC1011">
        <v>1</v>
      </c>
      <c r="CD1011">
        <v>0</v>
      </c>
      <c r="CE1011">
        <v>1</v>
      </c>
      <c r="CF1011">
        <v>0</v>
      </c>
      <c r="CG1011">
        <v>1</v>
      </c>
      <c r="CH1011">
        <v>1</v>
      </c>
      <c r="CI1011">
        <v>1</v>
      </c>
      <c r="CJ1011">
        <v>1</v>
      </c>
      <c r="CK1011">
        <v>1</v>
      </c>
      <c r="CL1011">
        <v>6</v>
      </c>
      <c r="CM1011">
        <v>-98</v>
      </c>
      <c r="CR1011">
        <v>-97</v>
      </c>
      <c r="CS1011">
        <v>-98</v>
      </c>
      <c r="CT1011">
        <v>1</v>
      </c>
      <c r="CU1011">
        <v>1</v>
      </c>
      <c r="CV1011" t="s">
        <v>586</v>
      </c>
      <c r="CW1011">
        <v>646</v>
      </c>
      <c r="CX1011">
        <v>10.77</v>
      </c>
      <c r="CY1011">
        <v>2</v>
      </c>
      <c r="CZ1011">
        <v>1</v>
      </c>
      <c r="DA1011" t="s">
        <v>4607</v>
      </c>
      <c r="DC1011">
        <v>1</v>
      </c>
      <c r="DD1011">
        <v>1</v>
      </c>
      <c r="DE1011">
        <v>2</v>
      </c>
      <c r="DN1011" t="s">
        <v>4897</v>
      </c>
      <c r="DO1011" t="s">
        <v>4897</v>
      </c>
      <c r="DP1011" t="s">
        <v>3178</v>
      </c>
      <c r="DQ1011" t="s">
        <v>202</v>
      </c>
      <c r="DR1011" t="s">
        <v>202</v>
      </c>
      <c r="DT1011">
        <v>1</v>
      </c>
      <c r="DV1011">
        <v>1</v>
      </c>
      <c r="DW1011">
        <v>0</v>
      </c>
      <c r="DX1011">
        <v>2</v>
      </c>
      <c r="DY1011">
        <v>1</v>
      </c>
      <c r="DZ1011">
        <v>1</v>
      </c>
      <c r="EA1011">
        <v>20</v>
      </c>
      <c r="EB1011">
        <f>IF(EA1011&gt;=30,1,IF(EA1011&gt;=20,2,IF(EA1011&gt;=15,3,IF(EA1011&gt;=10,4,IF(EA1011&gt;=5,5,IF(EA1011&gt;0,6,0))))))</f>
        <v>2</v>
      </c>
      <c r="EC1011">
        <v>1</v>
      </c>
      <c r="ED1011">
        <v>11</v>
      </c>
      <c r="EL1011">
        <v>4</v>
      </c>
      <c r="EM1011">
        <v>1</v>
      </c>
      <c r="EN1011">
        <v>1</v>
      </c>
      <c r="EO1011">
        <v>1</v>
      </c>
      <c r="EP1011">
        <v>1</v>
      </c>
      <c r="EQ1011">
        <v>1</v>
      </c>
      <c r="ER1011">
        <v>1</v>
      </c>
      <c r="EZ1011">
        <v>1</v>
      </c>
      <c r="FA1011">
        <v>1</v>
      </c>
      <c r="FD1011">
        <v>-97</v>
      </c>
      <c r="FG1011">
        <v>0</v>
      </c>
      <c r="FH1011" t="s">
        <v>3179</v>
      </c>
      <c r="FI1011">
        <v>1</v>
      </c>
      <c r="FJ1011" t="s">
        <v>204</v>
      </c>
      <c r="FK1011">
        <v>0.91666669999999995</v>
      </c>
      <c r="FL1011">
        <v>11</v>
      </c>
      <c r="FM1011">
        <v>11</v>
      </c>
      <c r="FN1011">
        <v>20</v>
      </c>
      <c r="FO1011" t="s">
        <v>2233</v>
      </c>
      <c r="FP1011">
        <v>0.5</v>
      </c>
      <c r="FQ1011" t="s">
        <v>3180</v>
      </c>
      <c r="FR1011" t="s">
        <v>3196</v>
      </c>
      <c r="FS1011">
        <v>1</v>
      </c>
      <c r="FT1011">
        <v>1</v>
      </c>
      <c r="FU1011" t="s">
        <v>2221</v>
      </c>
      <c r="FV1011" t="s">
        <v>3182</v>
      </c>
      <c r="FW1011">
        <v>0</v>
      </c>
      <c r="FX1011">
        <v>1</v>
      </c>
      <c r="FY1011">
        <v>0</v>
      </c>
      <c r="FZ1011">
        <v>0</v>
      </c>
      <c r="GA1011">
        <v>59048</v>
      </c>
      <c r="GB1011">
        <v>201</v>
      </c>
      <c r="GC1011">
        <v>293.7711443</v>
      </c>
      <c r="GD1011" t="s">
        <v>2401</v>
      </c>
      <c r="GE1011">
        <v>1</v>
      </c>
      <c r="HG1011" t="s">
        <v>202</v>
      </c>
      <c r="HJ1011">
        <v>0</v>
      </c>
    </row>
    <row r="1012" spans="1:218" x14ac:dyDescent="0.3">
      <c r="A1012">
        <v>1377</v>
      </c>
      <c r="B1012" t="s">
        <v>3207</v>
      </c>
      <c r="C1012" t="s">
        <v>6351</v>
      </c>
      <c r="D1012" t="s">
        <v>265</v>
      </c>
      <c r="E1012">
        <v>1</v>
      </c>
      <c r="F1012" t="s">
        <v>202</v>
      </c>
      <c r="H1012">
        <v>1</v>
      </c>
      <c r="M1012">
        <v>1</v>
      </c>
      <c r="N1012">
        <v>1</v>
      </c>
      <c r="U1012">
        <v>1</v>
      </c>
      <c r="W1012">
        <v>1</v>
      </c>
      <c r="X1012" t="s">
        <v>3174</v>
      </c>
      <c r="Y1012">
        <v>1</v>
      </c>
      <c r="Z1012">
        <v>1</v>
      </c>
      <c r="AA1012">
        <v>5</v>
      </c>
      <c r="AD1012" t="s">
        <v>202</v>
      </c>
      <c r="AE1012">
        <v>1</v>
      </c>
      <c r="AF1012">
        <v>1</v>
      </c>
      <c r="AG1012">
        <v>1</v>
      </c>
      <c r="AH1012">
        <v>2</v>
      </c>
      <c r="AI1012">
        <v>2</v>
      </c>
      <c r="AJ1012">
        <v>2</v>
      </c>
      <c r="AK1012" t="s">
        <v>6352</v>
      </c>
      <c r="AL1012">
        <v>1</v>
      </c>
      <c r="AM1012">
        <v>1</v>
      </c>
      <c r="AN1012">
        <v>1</v>
      </c>
      <c r="AO1012">
        <v>2</v>
      </c>
      <c r="AP1012">
        <v>2</v>
      </c>
      <c r="AQ1012">
        <v>1</v>
      </c>
      <c r="AR1012" t="s">
        <v>6353</v>
      </c>
      <c r="AS1012">
        <v>2</v>
      </c>
      <c r="AT1012">
        <v>1</v>
      </c>
      <c r="AU1012">
        <v>1</v>
      </c>
      <c r="AV1012">
        <v>1</v>
      </c>
      <c r="AW1012">
        <v>1</v>
      </c>
      <c r="AX1012">
        <v>1</v>
      </c>
      <c r="AY1012">
        <v>3</v>
      </c>
      <c r="BE1012">
        <v>1</v>
      </c>
      <c r="BF1012">
        <v>1</v>
      </c>
      <c r="BG1012">
        <v>1</v>
      </c>
      <c r="BH1012">
        <v>1</v>
      </c>
      <c r="BI1012">
        <v>1</v>
      </c>
      <c r="BJ1012">
        <v>0</v>
      </c>
      <c r="BM1012">
        <v>1</v>
      </c>
      <c r="BN1012">
        <v>1</v>
      </c>
      <c r="BO1012">
        <v>5</v>
      </c>
      <c r="BP1012">
        <v>1</v>
      </c>
      <c r="BQ1012">
        <v>4</v>
      </c>
      <c r="BR1012">
        <v>5</v>
      </c>
      <c r="BS1012">
        <v>1</v>
      </c>
      <c r="BT1012">
        <v>4</v>
      </c>
      <c r="BV1012">
        <v>2</v>
      </c>
      <c r="BX1012">
        <v>0</v>
      </c>
      <c r="BZ1012">
        <v>1</v>
      </c>
      <c r="CB1012">
        <v>1</v>
      </c>
      <c r="CJ1012">
        <v>1</v>
      </c>
      <c r="CK1012">
        <v>2</v>
      </c>
      <c r="CL1012">
        <v>6</v>
      </c>
      <c r="CM1012">
        <v>1</v>
      </c>
      <c r="CR1012">
        <v>2</v>
      </c>
      <c r="CS1012">
        <v>-98</v>
      </c>
      <c r="CT1012">
        <v>1</v>
      </c>
      <c r="CU1012">
        <v>2</v>
      </c>
      <c r="CV1012" t="s">
        <v>695</v>
      </c>
      <c r="CW1012">
        <v>639</v>
      </c>
      <c r="CX1012">
        <v>10.65</v>
      </c>
      <c r="CY1012">
        <v>2</v>
      </c>
      <c r="CZ1012">
        <v>1</v>
      </c>
      <c r="DA1012" t="s">
        <v>3957</v>
      </c>
      <c r="DC1012">
        <v>1</v>
      </c>
      <c r="DD1012">
        <v>1</v>
      </c>
      <c r="DE1012">
        <v>28</v>
      </c>
      <c r="DN1012" t="s">
        <v>5277</v>
      </c>
      <c r="DO1012" t="s">
        <v>5277</v>
      </c>
      <c r="DP1012" t="s">
        <v>3178</v>
      </c>
      <c r="DQ1012" t="s">
        <v>202</v>
      </c>
      <c r="DR1012" t="s">
        <v>202</v>
      </c>
      <c r="DT1012">
        <v>1</v>
      </c>
      <c r="DV1012">
        <v>1</v>
      </c>
      <c r="DW1012">
        <v>0</v>
      </c>
      <c r="DX1012">
        <v>5</v>
      </c>
      <c r="DY1012">
        <v>2</v>
      </c>
      <c r="DZ1012">
        <v>-97</v>
      </c>
      <c r="EB1012">
        <v>4</v>
      </c>
      <c r="EC1012">
        <v>2</v>
      </c>
      <c r="EE1012">
        <v>1</v>
      </c>
      <c r="EF1012">
        <v>-97</v>
      </c>
      <c r="EI1012">
        <v>1</v>
      </c>
      <c r="EL1012">
        <v>2</v>
      </c>
      <c r="EM1012">
        <v>3</v>
      </c>
      <c r="EN1012">
        <v>3</v>
      </c>
      <c r="EO1012">
        <v>1</v>
      </c>
      <c r="EP1012">
        <v>2</v>
      </c>
      <c r="EZ1012">
        <v>1</v>
      </c>
      <c r="FA1012">
        <v>1</v>
      </c>
      <c r="FD1012">
        <v>5</v>
      </c>
      <c r="FG1012">
        <v>0</v>
      </c>
      <c r="FH1012" t="s">
        <v>3179</v>
      </c>
      <c r="FI1012">
        <v>1</v>
      </c>
      <c r="FJ1012" t="s">
        <v>204</v>
      </c>
      <c r="FK1012">
        <v>1</v>
      </c>
      <c r="FL1012">
        <v>12</v>
      </c>
      <c r="FM1012">
        <v>12</v>
      </c>
      <c r="FN1012">
        <v>12.5</v>
      </c>
      <c r="FO1012" t="s">
        <v>2212</v>
      </c>
      <c r="FP1012">
        <v>3.5</v>
      </c>
      <c r="FQ1012" t="s">
        <v>3638</v>
      </c>
      <c r="FR1012" t="s">
        <v>3196</v>
      </c>
      <c r="FS1012">
        <v>1</v>
      </c>
      <c r="FT1012">
        <v>0</v>
      </c>
      <c r="FU1012" t="s">
        <v>2207</v>
      </c>
      <c r="FV1012" t="s">
        <v>2207</v>
      </c>
      <c r="FW1012">
        <v>0</v>
      </c>
      <c r="FX1012">
        <v>1</v>
      </c>
      <c r="FY1012">
        <v>0</v>
      </c>
      <c r="FZ1012">
        <v>0</v>
      </c>
      <c r="GA1012">
        <v>11328</v>
      </c>
      <c r="GB1012">
        <v>52</v>
      </c>
      <c r="GC1012">
        <v>217.8461538</v>
      </c>
      <c r="GD1012" t="s">
        <v>2407</v>
      </c>
      <c r="GE1012">
        <v>1</v>
      </c>
      <c r="HG1012" t="s">
        <v>202</v>
      </c>
      <c r="HJ1012">
        <v>0</v>
      </c>
    </row>
    <row r="1013" spans="1:218" x14ac:dyDescent="0.3">
      <c r="A1013">
        <v>1206</v>
      </c>
      <c r="B1013" t="s">
        <v>3202</v>
      </c>
      <c r="C1013" t="s">
        <v>5009</v>
      </c>
      <c r="D1013" t="s">
        <v>194</v>
      </c>
      <c r="E1013">
        <v>1</v>
      </c>
      <c r="F1013" t="s">
        <v>202</v>
      </c>
      <c r="H1013">
        <v>1</v>
      </c>
      <c r="M1013">
        <v>1</v>
      </c>
      <c r="N1013">
        <v>1</v>
      </c>
      <c r="U1013">
        <v>1</v>
      </c>
      <c r="W1013">
        <v>1</v>
      </c>
      <c r="X1013" t="s">
        <v>3174</v>
      </c>
      <c r="Y1013">
        <v>1</v>
      </c>
      <c r="Z1013">
        <v>1</v>
      </c>
      <c r="AA1013">
        <v>5</v>
      </c>
      <c r="AD1013" t="s">
        <v>202</v>
      </c>
      <c r="AE1013">
        <v>1</v>
      </c>
      <c r="AF1013">
        <v>1</v>
      </c>
      <c r="AG1013">
        <v>1</v>
      </c>
      <c r="AH1013">
        <v>1</v>
      </c>
      <c r="AI1013">
        <v>1</v>
      </c>
      <c r="AJ1013">
        <v>1</v>
      </c>
      <c r="AK1013" t="s">
        <v>5010</v>
      </c>
      <c r="AL1013">
        <v>1</v>
      </c>
      <c r="AM1013">
        <v>1</v>
      </c>
      <c r="AN1013">
        <v>1</v>
      </c>
      <c r="AO1013">
        <v>1</v>
      </c>
      <c r="AP1013">
        <v>1</v>
      </c>
      <c r="AQ1013">
        <v>1</v>
      </c>
      <c r="AR1013" t="s">
        <v>5011</v>
      </c>
      <c r="AS1013">
        <v>2</v>
      </c>
      <c r="AT1013">
        <v>1</v>
      </c>
      <c r="AU1013">
        <v>1</v>
      </c>
      <c r="AV1013">
        <v>2</v>
      </c>
      <c r="AW1013">
        <v>7</v>
      </c>
      <c r="AX1013">
        <v>1</v>
      </c>
      <c r="AY1013">
        <v>5</v>
      </c>
      <c r="BE1013">
        <v>1</v>
      </c>
      <c r="BF1013">
        <v>1</v>
      </c>
      <c r="BG1013">
        <v>1</v>
      </c>
      <c r="BH1013">
        <v>1</v>
      </c>
      <c r="BI1013">
        <v>1</v>
      </c>
      <c r="BJ1013">
        <v>1</v>
      </c>
      <c r="BK1013">
        <v>1</v>
      </c>
      <c r="BL1013">
        <v>1</v>
      </c>
      <c r="BM1013">
        <v>1</v>
      </c>
      <c r="BN1013">
        <v>1</v>
      </c>
      <c r="BO1013">
        <v>3</v>
      </c>
      <c r="BP1013">
        <v>1</v>
      </c>
      <c r="BQ1013">
        <v>21</v>
      </c>
      <c r="BR1013">
        <v>1</v>
      </c>
      <c r="BS1013">
        <v>1</v>
      </c>
      <c r="BT1013">
        <v>3</v>
      </c>
      <c r="BU1013">
        <v>3</v>
      </c>
      <c r="BV1013">
        <v>0</v>
      </c>
      <c r="BW1013">
        <v>3</v>
      </c>
      <c r="BX1013">
        <v>1</v>
      </c>
      <c r="BY1013">
        <v>3</v>
      </c>
      <c r="BZ1013">
        <v>0</v>
      </c>
      <c r="CA1013">
        <v>3</v>
      </c>
      <c r="CB1013">
        <v>0</v>
      </c>
      <c r="CC1013">
        <v>3</v>
      </c>
      <c r="CD1013">
        <v>0</v>
      </c>
      <c r="CE1013">
        <v>3</v>
      </c>
      <c r="CF1013">
        <v>2</v>
      </c>
      <c r="CG1013">
        <v>3</v>
      </c>
      <c r="CH1013">
        <v>0</v>
      </c>
      <c r="CI1013">
        <v>3</v>
      </c>
      <c r="CJ1013">
        <v>1</v>
      </c>
      <c r="CK1013">
        <v>2</v>
      </c>
      <c r="CL1013">
        <v>6</v>
      </c>
      <c r="CM1013">
        <v>1</v>
      </c>
      <c r="CR1013">
        <v>2</v>
      </c>
      <c r="CS1013">
        <v>7</v>
      </c>
      <c r="CT1013">
        <v>1</v>
      </c>
      <c r="CU1013">
        <v>1</v>
      </c>
      <c r="CV1013" t="s">
        <v>2433</v>
      </c>
      <c r="CW1013">
        <v>701</v>
      </c>
      <c r="CX1013">
        <v>11.68</v>
      </c>
      <c r="CY1013">
        <v>2</v>
      </c>
      <c r="CZ1013">
        <v>1</v>
      </c>
      <c r="DA1013" t="s">
        <v>768</v>
      </c>
      <c r="DC1013">
        <v>1</v>
      </c>
      <c r="DD1013">
        <v>1</v>
      </c>
      <c r="DE1013">
        <v>15</v>
      </c>
      <c r="DN1013" t="s">
        <v>4995</v>
      </c>
      <c r="DO1013" t="s">
        <v>4995</v>
      </c>
      <c r="DP1013" t="s">
        <v>3178</v>
      </c>
      <c r="DQ1013" t="s">
        <v>202</v>
      </c>
      <c r="DR1013" t="s">
        <v>202</v>
      </c>
      <c r="DT1013">
        <v>1</v>
      </c>
      <c r="DV1013">
        <v>1</v>
      </c>
      <c r="DW1013">
        <v>0</v>
      </c>
      <c r="DX1013">
        <v>5</v>
      </c>
      <c r="DY1013">
        <v>1</v>
      </c>
      <c r="DZ1013">
        <v>1</v>
      </c>
      <c r="EA1013">
        <v>6</v>
      </c>
      <c r="EB1013">
        <f>IF(EA1013&gt;=30,1,IF(EA1013&gt;=20,2,IF(EA1013&gt;=15,3,IF(EA1013&gt;=10,4,IF(EA1013&gt;=5,5,IF(EA1013&gt;0,6,0))))))</f>
        <v>5</v>
      </c>
      <c r="EC1013">
        <v>2</v>
      </c>
      <c r="EE1013">
        <v>6</v>
      </c>
      <c r="EL1013">
        <v>3</v>
      </c>
      <c r="EM1013">
        <v>2</v>
      </c>
      <c r="EN1013">
        <v>1</v>
      </c>
      <c r="EO1013">
        <v>3</v>
      </c>
      <c r="EP1013">
        <v>1</v>
      </c>
      <c r="EQ1013">
        <v>1</v>
      </c>
      <c r="ER1013">
        <v>1</v>
      </c>
      <c r="EZ1013">
        <v>1</v>
      </c>
      <c r="FA1013">
        <v>1</v>
      </c>
      <c r="FD1013">
        <v>-97</v>
      </c>
      <c r="FG1013">
        <v>0</v>
      </c>
      <c r="FH1013" t="s">
        <v>3179</v>
      </c>
      <c r="FI1013">
        <v>1</v>
      </c>
      <c r="FJ1013" t="s">
        <v>204</v>
      </c>
      <c r="FK1013">
        <v>6</v>
      </c>
      <c r="FL1013">
        <v>12</v>
      </c>
      <c r="FM1013">
        <v>12</v>
      </c>
      <c r="FN1013">
        <v>6</v>
      </c>
      <c r="FO1013" t="s">
        <v>2220</v>
      </c>
      <c r="FP1013">
        <v>1.5</v>
      </c>
      <c r="FQ1013" t="s">
        <v>3180</v>
      </c>
      <c r="FR1013" t="s">
        <v>3181</v>
      </c>
      <c r="FS1013">
        <v>1</v>
      </c>
      <c r="FT1013">
        <v>1</v>
      </c>
      <c r="FU1013" t="s">
        <v>2221</v>
      </c>
      <c r="FV1013" t="s">
        <v>3182</v>
      </c>
      <c r="FW1013">
        <v>0</v>
      </c>
      <c r="FX1013">
        <v>1</v>
      </c>
      <c r="FY1013">
        <v>0</v>
      </c>
      <c r="FZ1013">
        <v>0</v>
      </c>
      <c r="GA1013">
        <v>20830</v>
      </c>
      <c r="GB1013">
        <v>83</v>
      </c>
      <c r="GC1013">
        <v>250.9638554</v>
      </c>
      <c r="GD1013" t="s">
        <v>2401</v>
      </c>
      <c r="GE1013">
        <v>1</v>
      </c>
      <c r="HG1013" t="s">
        <v>202</v>
      </c>
      <c r="HJ1013">
        <v>0</v>
      </c>
    </row>
    <row r="1014" spans="1:218" x14ac:dyDescent="0.3">
      <c r="A1014">
        <v>1225</v>
      </c>
      <c r="B1014" t="s">
        <v>3202</v>
      </c>
      <c r="C1014" t="s">
        <v>5038</v>
      </c>
      <c r="D1014" t="s">
        <v>194</v>
      </c>
      <c r="E1014">
        <v>1</v>
      </c>
      <c r="F1014" t="s">
        <v>202</v>
      </c>
      <c r="H1014">
        <v>1</v>
      </c>
      <c r="M1014">
        <v>1</v>
      </c>
      <c r="N1014">
        <v>1</v>
      </c>
      <c r="U1014">
        <v>1</v>
      </c>
      <c r="W1014">
        <v>1</v>
      </c>
      <c r="X1014" t="s">
        <v>3174</v>
      </c>
      <c r="Y1014">
        <v>1</v>
      </c>
      <c r="Z1014">
        <v>1</v>
      </c>
      <c r="AA1014">
        <v>1</v>
      </c>
      <c r="AD1014" t="s">
        <v>202</v>
      </c>
      <c r="AE1014">
        <v>1</v>
      </c>
      <c r="AF1014">
        <v>1</v>
      </c>
      <c r="AG1014">
        <v>1</v>
      </c>
      <c r="AH1014">
        <v>2</v>
      </c>
      <c r="AI1014">
        <v>2</v>
      </c>
      <c r="AJ1014">
        <v>2</v>
      </c>
      <c r="AK1014" t="s">
        <v>5039</v>
      </c>
      <c r="AL1014">
        <v>1</v>
      </c>
      <c r="AM1014">
        <v>2</v>
      </c>
      <c r="AN1014">
        <v>2</v>
      </c>
      <c r="AO1014">
        <v>2</v>
      </c>
      <c r="AP1014">
        <v>2</v>
      </c>
      <c r="AQ1014">
        <v>1</v>
      </c>
      <c r="AR1014" t="s">
        <v>5040</v>
      </c>
      <c r="AS1014">
        <v>2</v>
      </c>
      <c r="AT1014">
        <v>1</v>
      </c>
      <c r="AU1014">
        <v>2</v>
      </c>
      <c r="AV1014">
        <v>1</v>
      </c>
      <c r="AW1014">
        <v>7</v>
      </c>
      <c r="AX1014">
        <v>3</v>
      </c>
      <c r="AY1014">
        <v>1</v>
      </c>
      <c r="BE1014">
        <v>1</v>
      </c>
      <c r="BF1014">
        <v>1</v>
      </c>
      <c r="BG1014">
        <v>1</v>
      </c>
      <c r="BH1014">
        <v>1</v>
      </c>
      <c r="BI1014">
        <v>1</v>
      </c>
      <c r="BJ1014">
        <v>0</v>
      </c>
      <c r="BM1014">
        <v>1</v>
      </c>
      <c r="BN1014">
        <v>1</v>
      </c>
      <c r="BO1014">
        <v>5</v>
      </c>
      <c r="BP1014">
        <v>1</v>
      </c>
      <c r="BQ1014">
        <v>3</v>
      </c>
      <c r="BR1014">
        <v>2</v>
      </c>
      <c r="BS1014">
        <v>1</v>
      </c>
      <c r="BT1014">
        <v>4</v>
      </c>
      <c r="BV1014">
        <v>0</v>
      </c>
      <c r="BX1014">
        <v>0</v>
      </c>
      <c r="BZ1014">
        <v>0</v>
      </c>
      <c r="CB1014">
        <v>3</v>
      </c>
      <c r="CD1014">
        <v>1</v>
      </c>
      <c r="CJ1014">
        <v>1</v>
      </c>
      <c r="CK1014">
        <v>1</v>
      </c>
      <c r="CL1014">
        <v>8</v>
      </c>
      <c r="CM1014">
        <v>4</v>
      </c>
      <c r="CR1014">
        <v>2</v>
      </c>
      <c r="CS1014">
        <v>10</v>
      </c>
      <c r="CT1014">
        <v>1</v>
      </c>
      <c r="CU1014">
        <v>1</v>
      </c>
      <c r="CV1014" t="s">
        <v>5041</v>
      </c>
      <c r="CW1014">
        <v>806</v>
      </c>
      <c r="CX1014">
        <v>13.43</v>
      </c>
      <c r="CY1014">
        <v>2</v>
      </c>
      <c r="CZ1014">
        <v>1</v>
      </c>
      <c r="DA1014" t="s">
        <v>1697</v>
      </c>
      <c r="DC1014">
        <v>1</v>
      </c>
      <c r="DD1014">
        <v>1</v>
      </c>
      <c r="DE1014">
        <v>15</v>
      </c>
      <c r="DN1014" t="s">
        <v>4995</v>
      </c>
      <c r="DO1014" t="s">
        <v>4995</v>
      </c>
      <c r="DP1014" t="s">
        <v>3178</v>
      </c>
      <c r="DQ1014" t="s">
        <v>202</v>
      </c>
      <c r="DR1014" t="s">
        <v>202</v>
      </c>
      <c r="DT1014">
        <v>1</v>
      </c>
      <c r="DV1014">
        <v>1</v>
      </c>
      <c r="DW1014">
        <v>0</v>
      </c>
      <c r="DX1014">
        <v>1</v>
      </c>
      <c r="DY1014">
        <v>1</v>
      </c>
      <c r="DZ1014">
        <v>1</v>
      </c>
      <c r="EA1014">
        <v>20</v>
      </c>
      <c r="EB1014">
        <f>IF(EA1014&gt;=30,1,IF(EA1014&gt;=20,2,IF(EA1014&gt;=15,3,IF(EA1014&gt;=10,4,IF(EA1014&gt;=5,5,IF(EA1014&gt;0,6,0))))))</f>
        <v>2</v>
      </c>
      <c r="EC1014">
        <v>2</v>
      </c>
      <c r="EE1014">
        <v>10</v>
      </c>
      <c r="EL1014">
        <v>1</v>
      </c>
      <c r="EM1014">
        <v>4</v>
      </c>
      <c r="EN1014">
        <v>1</v>
      </c>
      <c r="EO1014">
        <v>2</v>
      </c>
      <c r="EP1014">
        <v>1</v>
      </c>
      <c r="EQ1014">
        <v>1</v>
      </c>
      <c r="ER1014">
        <v>1</v>
      </c>
      <c r="EZ1014">
        <v>1</v>
      </c>
      <c r="FA1014">
        <v>1</v>
      </c>
      <c r="FD1014">
        <v>-97</v>
      </c>
      <c r="FG1014">
        <v>0</v>
      </c>
      <c r="FH1014" t="s">
        <v>3179</v>
      </c>
      <c r="FI1014">
        <v>1</v>
      </c>
      <c r="FJ1014" t="s">
        <v>204</v>
      </c>
      <c r="FK1014">
        <v>10</v>
      </c>
      <c r="FL1014">
        <v>12</v>
      </c>
      <c r="FM1014">
        <v>12</v>
      </c>
      <c r="FN1014">
        <v>20</v>
      </c>
      <c r="FO1014" t="s">
        <v>2206</v>
      </c>
      <c r="FP1014">
        <v>7.5</v>
      </c>
      <c r="FQ1014" t="s">
        <v>3180</v>
      </c>
      <c r="FR1014" t="s">
        <v>3189</v>
      </c>
      <c r="FS1014">
        <v>0</v>
      </c>
      <c r="FT1014">
        <v>1</v>
      </c>
      <c r="FU1014" t="s">
        <v>2221</v>
      </c>
      <c r="FV1014" t="s">
        <v>3182</v>
      </c>
      <c r="FW1014">
        <v>0</v>
      </c>
      <c r="FX1014">
        <v>1</v>
      </c>
      <c r="FY1014">
        <v>0</v>
      </c>
      <c r="FZ1014">
        <v>0</v>
      </c>
      <c r="GA1014">
        <v>20830</v>
      </c>
      <c r="GB1014">
        <v>83</v>
      </c>
      <c r="GC1014">
        <v>250.9638554</v>
      </c>
      <c r="GD1014" t="s">
        <v>2401</v>
      </c>
      <c r="GE1014">
        <v>1</v>
      </c>
      <c r="HG1014" t="s">
        <v>202</v>
      </c>
      <c r="HJ1014">
        <v>0</v>
      </c>
    </row>
    <row r="1015" spans="1:218" x14ac:dyDescent="0.3">
      <c r="A1015">
        <v>1230</v>
      </c>
      <c r="B1015" t="s">
        <v>3207</v>
      </c>
      <c r="C1015" t="s">
        <v>5054</v>
      </c>
      <c r="D1015" t="s">
        <v>265</v>
      </c>
      <c r="E1015">
        <v>1</v>
      </c>
      <c r="F1015" t="s">
        <v>202</v>
      </c>
      <c r="H1015">
        <v>1</v>
      </c>
      <c r="M1015">
        <v>1</v>
      </c>
      <c r="N1015">
        <v>1</v>
      </c>
      <c r="U1015">
        <v>1</v>
      </c>
      <c r="W1015">
        <v>1</v>
      </c>
      <c r="X1015" t="s">
        <v>3174</v>
      </c>
      <c r="Y1015">
        <v>1</v>
      </c>
      <c r="Z1015">
        <v>1</v>
      </c>
      <c r="AA1015">
        <v>1</v>
      </c>
      <c r="AD1015" t="s">
        <v>202</v>
      </c>
      <c r="AE1015">
        <v>1</v>
      </c>
      <c r="AF1015">
        <v>1</v>
      </c>
      <c r="AG1015">
        <v>1</v>
      </c>
      <c r="AH1015">
        <v>1</v>
      </c>
      <c r="AI1015">
        <v>1</v>
      </c>
      <c r="AJ1015">
        <v>1</v>
      </c>
      <c r="AK1015" t="s">
        <v>4950</v>
      </c>
      <c r="AL1015">
        <v>2</v>
      </c>
      <c r="AM1015">
        <v>2</v>
      </c>
      <c r="AN1015">
        <v>1</v>
      </c>
      <c r="AO1015">
        <v>1</v>
      </c>
      <c r="AP1015">
        <v>2</v>
      </c>
      <c r="AQ1015">
        <v>1</v>
      </c>
      <c r="AR1015" t="s">
        <v>4951</v>
      </c>
      <c r="AS1015">
        <v>2</v>
      </c>
      <c r="AT1015">
        <v>1</v>
      </c>
      <c r="AU1015">
        <v>2</v>
      </c>
      <c r="AV1015">
        <v>2</v>
      </c>
      <c r="AW1015">
        <v>5</v>
      </c>
      <c r="AX1015">
        <v>6</v>
      </c>
      <c r="AY1015">
        <v>5</v>
      </c>
      <c r="BE1015">
        <v>1</v>
      </c>
      <c r="BF1015">
        <v>2</v>
      </c>
      <c r="BG1015">
        <v>1</v>
      </c>
      <c r="BH1015">
        <v>2</v>
      </c>
      <c r="BI1015">
        <v>1</v>
      </c>
      <c r="BJ1015">
        <v>1</v>
      </c>
      <c r="BK1015">
        <v>1</v>
      </c>
      <c r="BL1015">
        <v>1</v>
      </c>
      <c r="BM1015">
        <v>1</v>
      </c>
      <c r="BN1015">
        <v>1</v>
      </c>
      <c r="BO1015">
        <v>3</v>
      </c>
      <c r="BP1015">
        <v>1</v>
      </c>
      <c r="BQ1015">
        <v>11</v>
      </c>
      <c r="BR1015">
        <v>1</v>
      </c>
      <c r="BS1015">
        <v>1</v>
      </c>
      <c r="BT1015">
        <v>3</v>
      </c>
      <c r="BV1015">
        <v>0</v>
      </c>
      <c r="BX1015">
        <v>1</v>
      </c>
      <c r="BZ1015">
        <v>0</v>
      </c>
      <c r="CB1015">
        <v>0</v>
      </c>
      <c r="CD1015">
        <v>0</v>
      </c>
      <c r="CF1015">
        <v>2</v>
      </c>
      <c r="CJ1015">
        <v>1</v>
      </c>
      <c r="CK1015">
        <v>1</v>
      </c>
      <c r="CL1015">
        <v>5</v>
      </c>
      <c r="CM1015">
        <v>1</v>
      </c>
      <c r="CR1015">
        <v>2</v>
      </c>
      <c r="CS1015">
        <v>4</v>
      </c>
      <c r="CT1015">
        <v>1</v>
      </c>
      <c r="CU1015">
        <v>1</v>
      </c>
      <c r="CV1015" t="s">
        <v>973</v>
      </c>
      <c r="CW1015">
        <v>850</v>
      </c>
      <c r="CX1015">
        <v>14.17</v>
      </c>
      <c r="CY1015">
        <v>2</v>
      </c>
      <c r="CZ1015">
        <v>1</v>
      </c>
      <c r="DA1015" t="s">
        <v>768</v>
      </c>
      <c r="DC1015">
        <v>1</v>
      </c>
      <c r="DD1015">
        <v>1</v>
      </c>
      <c r="DE1015">
        <v>28</v>
      </c>
      <c r="DN1015" t="s">
        <v>4995</v>
      </c>
      <c r="DO1015" t="s">
        <v>4995</v>
      </c>
      <c r="DP1015" t="s">
        <v>3178</v>
      </c>
      <c r="DQ1015" t="s">
        <v>202</v>
      </c>
      <c r="DR1015" t="s">
        <v>4198</v>
      </c>
      <c r="DT1015">
        <v>1</v>
      </c>
      <c r="DV1015">
        <v>1</v>
      </c>
      <c r="DW1015">
        <v>0</v>
      </c>
      <c r="DX1015">
        <v>1</v>
      </c>
      <c r="DY1015">
        <v>1</v>
      </c>
      <c r="DZ1015">
        <v>1</v>
      </c>
      <c r="EA1015">
        <v>15</v>
      </c>
      <c r="EB1015">
        <f>IF(EA1015&gt;=30,1,IF(EA1015&gt;=20,2,IF(EA1015&gt;=15,3,IF(EA1015&gt;=10,4,IF(EA1015&gt;=5,5,IF(EA1015&gt;0,6,0))))))</f>
        <v>3</v>
      </c>
      <c r="EC1015">
        <v>2</v>
      </c>
      <c r="EE1015">
        <v>15</v>
      </c>
      <c r="EL1015">
        <v>1</v>
      </c>
      <c r="EM1015">
        <v>3</v>
      </c>
      <c r="EN1015">
        <v>1</v>
      </c>
      <c r="EO1015">
        <v>1</v>
      </c>
      <c r="EP1015">
        <v>1</v>
      </c>
      <c r="EQ1015">
        <v>1</v>
      </c>
      <c r="ER1015">
        <v>1</v>
      </c>
      <c r="EZ1015">
        <v>1</v>
      </c>
      <c r="FA1015">
        <v>-97</v>
      </c>
      <c r="FD1015">
        <v>-97</v>
      </c>
      <c r="FG1015">
        <v>0</v>
      </c>
      <c r="FH1015" t="s">
        <v>3179</v>
      </c>
      <c r="FI1015">
        <v>1</v>
      </c>
      <c r="FJ1015" t="s">
        <v>204</v>
      </c>
      <c r="FK1015">
        <v>15</v>
      </c>
      <c r="FL1015">
        <v>12</v>
      </c>
      <c r="FM1015">
        <v>12</v>
      </c>
      <c r="FN1015">
        <v>15</v>
      </c>
      <c r="FO1015" t="s">
        <v>2206</v>
      </c>
      <c r="FP1015">
        <v>3.5</v>
      </c>
      <c r="FQ1015" t="s">
        <v>3180</v>
      </c>
      <c r="FR1015" t="s">
        <v>3196</v>
      </c>
      <c r="FS1015">
        <v>1</v>
      </c>
      <c r="FT1015">
        <v>1</v>
      </c>
      <c r="FU1015" t="s">
        <v>2221</v>
      </c>
      <c r="FV1015" t="s">
        <v>3182</v>
      </c>
      <c r="FW1015">
        <v>0</v>
      </c>
      <c r="FX1015">
        <v>1</v>
      </c>
      <c r="FY1015">
        <v>0</v>
      </c>
      <c r="FZ1015">
        <v>0</v>
      </c>
      <c r="GA1015">
        <v>11328</v>
      </c>
      <c r="GB1015">
        <v>52</v>
      </c>
      <c r="GC1015">
        <v>217.8461538</v>
      </c>
      <c r="GD1015" t="s">
        <v>2401</v>
      </c>
      <c r="GE1015">
        <v>1</v>
      </c>
      <c r="HG1015" t="s">
        <v>202</v>
      </c>
      <c r="HJ1015">
        <v>0</v>
      </c>
    </row>
    <row r="1016" spans="1:218" x14ac:dyDescent="0.3">
      <c r="A1016">
        <v>1393</v>
      </c>
      <c r="B1016" t="s">
        <v>3225</v>
      </c>
      <c r="C1016" t="s">
        <v>6361</v>
      </c>
      <c r="D1016" t="s">
        <v>212</v>
      </c>
      <c r="E1016">
        <v>1</v>
      </c>
      <c r="F1016" t="s">
        <v>202</v>
      </c>
      <c r="H1016">
        <v>1</v>
      </c>
      <c r="M1016">
        <v>1</v>
      </c>
      <c r="N1016">
        <v>1</v>
      </c>
      <c r="U1016">
        <v>1</v>
      </c>
      <c r="W1016">
        <v>1</v>
      </c>
      <c r="X1016" t="s">
        <v>3174</v>
      </c>
      <c r="Y1016">
        <v>1</v>
      </c>
      <c r="Z1016">
        <v>1</v>
      </c>
      <c r="AA1016">
        <v>2</v>
      </c>
      <c r="AD1016" t="s">
        <v>202</v>
      </c>
      <c r="AE1016">
        <v>1</v>
      </c>
      <c r="AF1016">
        <v>1</v>
      </c>
      <c r="AG1016">
        <v>1</v>
      </c>
      <c r="AH1016">
        <v>1</v>
      </c>
      <c r="AI1016">
        <v>2</v>
      </c>
      <c r="AJ1016">
        <v>1</v>
      </c>
      <c r="AK1016" t="s">
        <v>6362</v>
      </c>
      <c r="AL1016">
        <v>1</v>
      </c>
      <c r="AM1016">
        <v>2</v>
      </c>
      <c r="AN1016">
        <v>2</v>
      </c>
      <c r="AO1016">
        <v>2</v>
      </c>
      <c r="AP1016">
        <v>1</v>
      </c>
      <c r="AQ1016">
        <v>2</v>
      </c>
      <c r="AR1016" t="s">
        <v>6363</v>
      </c>
      <c r="AS1016">
        <v>2</v>
      </c>
      <c r="AT1016">
        <v>2</v>
      </c>
      <c r="AU1016">
        <v>1</v>
      </c>
      <c r="AV1016">
        <v>2</v>
      </c>
      <c r="AW1016">
        <v>7</v>
      </c>
      <c r="AX1016">
        <v>6</v>
      </c>
      <c r="AY1016">
        <v>1</v>
      </c>
      <c r="BE1016">
        <v>1</v>
      </c>
      <c r="BF1016">
        <v>2</v>
      </c>
      <c r="BG1016">
        <v>1</v>
      </c>
      <c r="BH1016">
        <v>2</v>
      </c>
      <c r="BI1016">
        <v>1</v>
      </c>
      <c r="BJ1016">
        <v>1</v>
      </c>
      <c r="BK1016">
        <v>1</v>
      </c>
      <c r="BL1016">
        <v>1</v>
      </c>
      <c r="BM1016">
        <v>1</v>
      </c>
      <c r="BN1016">
        <v>1</v>
      </c>
      <c r="BO1016">
        <v>3</v>
      </c>
      <c r="BP1016">
        <v>1</v>
      </c>
      <c r="BQ1016">
        <v>27</v>
      </c>
      <c r="BR1016">
        <v>4</v>
      </c>
      <c r="BS1016">
        <v>1</v>
      </c>
      <c r="BT1016">
        <v>4</v>
      </c>
      <c r="BU1016">
        <v>4</v>
      </c>
      <c r="BV1016">
        <v>2</v>
      </c>
      <c r="BW1016">
        <v>4</v>
      </c>
      <c r="BX1016">
        <v>0</v>
      </c>
      <c r="BY1016">
        <v>4</v>
      </c>
      <c r="BZ1016">
        <v>1</v>
      </c>
      <c r="CA1016">
        <v>4</v>
      </c>
      <c r="CB1016">
        <v>0</v>
      </c>
      <c r="CC1016">
        <v>4</v>
      </c>
      <c r="CD1016">
        <v>0</v>
      </c>
      <c r="CE1016">
        <v>4</v>
      </c>
      <c r="CF1016">
        <v>0</v>
      </c>
      <c r="CG1016">
        <v>4</v>
      </c>
      <c r="CH1016">
        <v>1</v>
      </c>
      <c r="CI1016">
        <v>4</v>
      </c>
      <c r="CJ1016">
        <v>1</v>
      </c>
      <c r="CK1016">
        <v>2</v>
      </c>
      <c r="CL1016">
        <v>5</v>
      </c>
      <c r="CM1016">
        <v>1</v>
      </c>
      <c r="CR1016">
        <v>2</v>
      </c>
      <c r="CS1016">
        <v>2</v>
      </c>
      <c r="CT1016">
        <v>1</v>
      </c>
      <c r="CU1016">
        <v>2</v>
      </c>
      <c r="CV1016" t="s">
        <v>6364</v>
      </c>
      <c r="CW1016">
        <v>894</v>
      </c>
      <c r="CX1016">
        <v>14.9</v>
      </c>
      <c r="CY1016">
        <v>2</v>
      </c>
      <c r="CZ1016">
        <v>1</v>
      </c>
      <c r="DA1016" t="s">
        <v>510</v>
      </c>
      <c r="DC1016">
        <v>1</v>
      </c>
      <c r="DD1016">
        <v>1</v>
      </c>
      <c r="DE1016">
        <v>3</v>
      </c>
      <c r="DN1016" t="s">
        <v>5285</v>
      </c>
      <c r="DO1016" t="s">
        <v>5285</v>
      </c>
      <c r="DP1016" t="s">
        <v>3178</v>
      </c>
      <c r="DQ1016" t="s">
        <v>202</v>
      </c>
      <c r="DR1016" t="s">
        <v>202</v>
      </c>
      <c r="DT1016">
        <v>1</v>
      </c>
      <c r="DV1016">
        <v>1</v>
      </c>
      <c r="DW1016">
        <v>0</v>
      </c>
      <c r="DX1016">
        <v>2</v>
      </c>
      <c r="DY1016">
        <v>-97</v>
      </c>
      <c r="DZ1016">
        <v>-97</v>
      </c>
      <c r="EB1016">
        <v>2</v>
      </c>
      <c r="EC1016">
        <v>-97</v>
      </c>
      <c r="EL1016">
        <v>3</v>
      </c>
      <c r="EM1016">
        <v>1</v>
      </c>
      <c r="EN1016">
        <v>1</v>
      </c>
      <c r="EO1016">
        <v>1</v>
      </c>
      <c r="EP1016">
        <v>1</v>
      </c>
      <c r="EQ1016">
        <v>1</v>
      </c>
      <c r="ER1016">
        <v>1</v>
      </c>
      <c r="EZ1016">
        <v>-97</v>
      </c>
      <c r="FA1016">
        <v>3</v>
      </c>
      <c r="FD1016">
        <v>2</v>
      </c>
      <c r="FG1016">
        <v>0</v>
      </c>
      <c r="FH1016" t="s">
        <v>3179</v>
      </c>
      <c r="FI1016">
        <v>1</v>
      </c>
      <c r="FJ1016" t="s">
        <v>204</v>
      </c>
      <c r="FN1016">
        <v>25</v>
      </c>
      <c r="FO1016" t="s">
        <v>2220</v>
      </c>
      <c r="FP1016">
        <v>0.5</v>
      </c>
      <c r="FQ1016" t="s">
        <v>3180</v>
      </c>
      <c r="FR1016" t="s">
        <v>3196</v>
      </c>
      <c r="FS1016">
        <v>1</v>
      </c>
      <c r="FT1016">
        <v>1</v>
      </c>
      <c r="FU1016" t="s">
        <v>2221</v>
      </c>
      <c r="FV1016" t="s">
        <v>3182</v>
      </c>
      <c r="FW1016">
        <v>0</v>
      </c>
      <c r="FX1016">
        <v>1</v>
      </c>
      <c r="FY1016">
        <v>0</v>
      </c>
      <c r="FZ1016">
        <v>0</v>
      </c>
      <c r="GA1016">
        <v>39021</v>
      </c>
      <c r="GB1016">
        <v>133</v>
      </c>
      <c r="GC1016">
        <v>293.3909774</v>
      </c>
      <c r="GD1016" t="s">
        <v>2407</v>
      </c>
      <c r="HG1016" t="s">
        <v>202</v>
      </c>
      <c r="HJ1016">
        <v>0</v>
      </c>
    </row>
    <row r="1017" spans="1:218" x14ac:dyDescent="0.3">
      <c r="A1017">
        <v>1237</v>
      </c>
      <c r="B1017" t="s">
        <v>3207</v>
      </c>
      <c r="C1017" t="s">
        <v>5067</v>
      </c>
      <c r="D1017" t="s">
        <v>265</v>
      </c>
      <c r="E1017">
        <v>1</v>
      </c>
      <c r="F1017" t="s">
        <v>202</v>
      </c>
      <c r="H1017">
        <v>1</v>
      </c>
      <c r="M1017">
        <v>1</v>
      </c>
      <c r="N1017">
        <v>1</v>
      </c>
      <c r="U1017">
        <v>1</v>
      </c>
      <c r="W1017">
        <v>1</v>
      </c>
      <c r="X1017" t="s">
        <v>3174</v>
      </c>
      <c r="Y1017">
        <v>1</v>
      </c>
      <c r="Z1017">
        <v>1</v>
      </c>
      <c r="AA1017">
        <v>2</v>
      </c>
      <c r="AD1017" t="s">
        <v>202</v>
      </c>
      <c r="AE1017">
        <v>1</v>
      </c>
      <c r="AF1017">
        <v>1</v>
      </c>
      <c r="AG1017">
        <v>1</v>
      </c>
      <c r="AH1017">
        <v>1</v>
      </c>
      <c r="AI1017">
        <v>1</v>
      </c>
      <c r="AJ1017">
        <v>2</v>
      </c>
      <c r="AK1017" t="s">
        <v>5068</v>
      </c>
      <c r="AL1017">
        <v>1</v>
      </c>
      <c r="AM1017">
        <v>2</v>
      </c>
      <c r="AN1017">
        <v>1</v>
      </c>
      <c r="AO1017">
        <v>2</v>
      </c>
      <c r="AP1017">
        <v>2</v>
      </c>
      <c r="AQ1017">
        <v>1</v>
      </c>
      <c r="AR1017" t="s">
        <v>5069</v>
      </c>
      <c r="AS1017">
        <v>1</v>
      </c>
      <c r="AT1017">
        <v>2</v>
      </c>
      <c r="AU1017">
        <v>1</v>
      </c>
      <c r="AV1017">
        <v>1</v>
      </c>
      <c r="AW1017">
        <v>7</v>
      </c>
      <c r="AX1017">
        <v>4</v>
      </c>
      <c r="AY1017">
        <v>2</v>
      </c>
      <c r="BE1017">
        <v>1</v>
      </c>
      <c r="BF1017">
        <v>1</v>
      </c>
      <c r="BG1017">
        <v>1</v>
      </c>
      <c r="BH1017">
        <v>1</v>
      </c>
      <c r="BI1017">
        <v>1</v>
      </c>
      <c r="BJ1017">
        <v>1</v>
      </c>
      <c r="BK1017">
        <v>1</v>
      </c>
      <c r="BL1017">
        <v>1</v>
      </c>
      <c r="BM1017">
        <v>1</v>
      </c>
      <c r="BN1017">
        <v>1</v>
      </c>
      <c r="BO1017">
        <v>3</v>
      </c>
      <c r="BP1017">
        <v>1</v>
      </c>
      <c r="BQ1017">
        <v>31</v>
      </c>
      <c r="BR1017">
        <v>1</v>
      </c>
      <c r="BS1017">
        <v>1</v>
      </c>
      <c r="BT1017">
        <v>4</v>
      </c>
      <c r="BV1017">
        <v>0</v>
      </c>
      <c r="BX1017">
        <v>2</v>
      </c>
      <c r="BZ1017">
        <v>0</v>
      </c>
      <c r="CB1017">
        <v>0</v>
      </c>
      <c r="CD1017">
        <v>0</v>
      </c>
      <c r="CF1017">
        <v>2</v>
      </c>
      <c r="CJ1017">
        <v>1</v>
      </c>
      <c r="CK1017">
        <v>2</v>
      </c>
      <c r="CL1017">
        <v>8</v>
      </c>
      <c r="CM1017">
        <v>1</v>
      </c>
      <c r="CR1017">
        <v>2</v>
      </c>
      <c r="CS1017">
        <v>-98</v>
      </c>
      <c r="CT1017">
        <v>1</v>
      </c>
      <c r="CU1017">
        <v>2</v>
      </c>
      <c r="CV1017" t="s">
        <v>2550</v>
      </c>
      <c r="CW1017">
        <v>525</v>
      </c>
      <c r="CX1017">
        <v>8.75</v>
      </c>
      <c r="CY1017">
        <v>2</v>
      </c>
      <c r="CZ1017">
        <v>1</v>
      </c>
      <c r="DA1017" t="s">
        <v>210</v>
      </c>
      <c r="DC1017">
        <v>1</v>
      </c>
      <c r="DD1017">
        <v>1</v>
      </c>
      <c r="DE1017">
        <v>28</v>
      </c>
      <c r="DN1017" t="s">
        <v>4995</v>
      </c>
      <c r="DO1017" t="s">
        <v>4995</v>
      </c>
      <c r="DP1017" t="s">
        <v>3178</v>
      </c>
      <c r="DQ1017" t="s">
        <v>202</v>
      </c>
      <c r="DR1017" t="s">
        <v>202</v>
      </c>
      <c r="DT1017">
        <v>1</v>
      </c>
      <c r="DV1017">
        <v>1</v>
      </c>
      <c r="DW1017">
        <v>0</v>
      </c>
      <c r="DX1017">
        <v>2</v>
      </c>
      <c r="DY1017">
        <v>1</v>
      </c>
      <c r="DZ1017">
        <v>1</v>
      </c>
      <c r="EA1017">
        <v>13</v>
      </c>
      <c r="EB1017">
        <f>IF(EA1017&gt;=30,1,IF(EA1017&gt;=20,2,IF(EA1017&gt;=15,3,IF(EA1017&gt;=10,4,IF(EA1017&gt;=5,5,IF(EA1017&gt;0,6,0))))))</f>
        <v>4</v>
      </c>
      <c r="EC1017">
        <v>2</v>
      </c>
      <c r="EE1017">
        <v>13</v>
      </c>
      <c r="EL1017">
        <v>2</v>
      </c>
      <c r="EM1017">
        <v>1</v>
      </c>
      <c r="EN1017">
        <v>1</v>
      </c>
      <c r="EO1017">
        <v>1</v>
      </c>
      <c r="EP1017">
        <v>1</v>
      </c>
      <c r="EQ1017">
        <v>1</v>
      </c>
      <c r="ER1017">
        <v>1</v>
      </c>
      <c r="EZ1017">
        <v>1</v>
      </c>
      <c r="FA1017">
        <v>-97</v>
      </c>
      <c r="FD1017">
        <v>-97</v>
      </c>
      <c r="FG1017">
        <v>0</v>
      </c>
      <c r="FH1017" t="s">
        <v>3179</v>
      </c>
      <c r="FI1017">
        <v>1</v>
      </c>
      <c r="FJ1017" t="s">
        <v>204</v>
      </c>
      <c r="FK1017">
        <v>13</v>
      </c>
      <c r="FL1017">
        <v>12</v>
      </c>
      <c r="FM1017">
        <v>12</v>
      </c>
      <c r="FN1017">
        <v>13</v>
      </c>
      <c r="FO1017" t="s">
        <v>2212</v>
      </c>
      <c r="FP1017">
        <v>0.5</v>
      </c>
      <c r="FQ1017" t="s">
        <v>3180</v>
      </c>
      <c r="FR1017" t="s">
        <v>3196</v>
      </c>
      <c r="FS1017">
        <v>1</v>
      </c>
      <c r="FT1017">
        <v>1</v>
      </c>
      <c r="FU1017" t="s">
        <v>2221</v>
      </c>
      <c r="FV1017" t="s">
        <v>3182</v>
      </c>
      <c r="FW1017">
        <v>0</v>
      </c>
      <c r="FX1017">
        <v>1</v>
      </c>
      <c r="FY1017">
        <v>0</v>
      </c>
      <c r="FZ1017">
        <v>0</v>
      </c>
      <c r="GA1017">
        <v>11328</v>
      </c>
      <c r="GB1017">
        <v>52</v>
      </c>
      <c r="GC1017">
        <v>217.8461538</v>
      </c>
      <c r="GD1017" t="s">
        <v>2401</v>
      </c>
      <c r="GE1017">
        <v>1</v>
      </c>
      <c r="HG1017" t="s">
        <v>202</v>
      </c>
      <c r="HJ1017">
        <v>0</v>
      </c>
    </row>
    <row r="1018" spans="1:218" x14ac:dyDescent="0.3">
      <c r="A1018">
        <v>1408</v>
      </c>
      <c r="B1018" t="s">
        <v>3172</v>
      </c>
      <c r="C1018" t="s">
        <v>6369</v>
      </c>
      <c r="D1018" t="s">
        <v>194</v>
      </c>
      <c r="E1018">
        <v>1</v>
      </c>
      <c r="F1018" t="s">
        <v>202</v>
      </c>
      <c r="H1018">
        <v>1</v>
      </c>
      <c r="M1018">
        <v>1</v>
      </c>
      <c r="N1018">
        <v>1</v>
      </c>
      <c r="U1018">
        <v>1</v>
      </c>
      <c r="W1018">
        <v>1</v>
      </c>
      <c r="X1018" t="s">
        <v>3174</v>
      </c>
      <c r="Y1018">
        <v>1</v>
      </c>
      <c r="Z1018">
        <v>1</v>
      </c>
      <c r="AA1018">
        <v>2</v>
      </c>
      <c r="AD1018" t="s">
        <v>202</v>
      </c>
      <c r="AE1018">
        <v>1</v>
      </c>
      <c r="AF1018">
        <v>1</v>
      </c>
      <c r="AG1018">
        <v>1</v>
      </c>
      <c r="AH1018">
        <v>1</v>
      </c>
      <c r="AI1018">
        <v>1</v>
      </c>
      <c r="AJ1018">
        <v>1</v>
      </c>
      <c r="AK1018" t="s">
        <v>6370</v>
      </c>
      <c r="AL1018">
        <v>1</v>
      </c>
      <c r="AM1018">
        <v>1</v>
      </c>
      <c r="AN1018">
        <v>1</v>
      </c>
      <c r="AO1018">
        <v>2</v>
      </c>
      <c r="AP1018">
        <v>2</v>
      </c>
      <c r="AQ1018">
        <v>1</v>
      </c>
      <c r="AR1018" t="s">
        <v>6371</v>
      </c>
      <c r="AS1018">
        <v>3</v>
      </c>
      <c r="AT1018">
        <v>1</v>
      </c>
      <c r="AU1018">
        <v>1</v>
      </c>
      <c r="AV1018">
        <v>2</v>
      </c>
      <c r="AW1018">
        <v>7</v>
      </c>
      <c r="AX1018">
        <v>7</v>
      </c>
      <c r="AY1018">
        <v>1</v>
      </c>
      <c r="BE1018">
        <v>1</v>
      </c>
      <c r="BF1018">
        <v>1</v>
      </c>
      <c r="BG1018">
        <v>1</v>
      </c>
      <c r="BH1018">
        <v>1</v>
      </c>
      <c r="BI1018">
        <v>1</v>
      </c>
      <c r="BJ1018">
        <v>0</v>
      </c>
      <c r="BM1018">
        <v>1</v>
      </c>
      <c r="BN1018">
        <v>1</v>
      </c>
      <c r="BO1018">
        <v>5</v>
      </c>
      <c r="BP1018">
        <v>1</v>
      </c>
      <c r="BQ1018">
        <v>13</v>
      </c>
      <c r="BR1018">
        <v>6</v>
      </c>
      <c r="BS1018">
        <v>1</v>
      </c>
      <c r="BT1018">
        <v>2</v>
      </c>
      <c r="BV1018">
        <v>0</v>
      </c>
      <c r="BX1018">
        <v>0</v>
      </c>
      <c r="BZ1018">
        <v>0</v>
      </c>
      <c r="CB1018">
        <v>0</v>
      </c>
      <c r="CD1018">
        <v>2</v>
      </c>
      <c r="CJ1018">
        <v>1</v>
      </c>
      <c r="CK1018">
        <v>2</v>
      </c>
      <c r="CL1018">
        <v>6</v>
      </c>
      <c r="CM1018">
        <v>1</v>
      </c>
      <c r="CR1018">
        <v>2</v>
      </c>
      <c r="CS1018">
        <v>8</v>
      </c>
      <c r="CT1018">
        <v>1</v>
      </c>
      <c r="CU1018">
        <v>1</v>
      </c>
      <c r="CV1018" t="s">
        <v>3566</v>
      </c>
      <c r="CW1018">
        <v>731</v>
      </c>
      <c r="CX1018">
        <v>12.18</v>
      </c>
      <c r="CY1018">
        <v>2</v>
      </c>
      <c r="CZ1018">
        <v>1</v>
      </c>
      <c r="DA1018" t="s">
        <v>4777</v>
      </c>
      <c r="DC1018">
        <v>1</v>
      </c>
      <c r="DD1018">
        <v>1</v>
      </c>
      <c r="DE1018">
        <v>14</v>
      </c>
      <c r="DN1018" t="s">
        <v>5312</v>
      </c>
      <c r="DO1018" t="s">
        <v>5312</v>
      </c>
      <c r="DP1018" t="s">
        <v>3178</v>
      </c>
      <c r="DQ1018" t="s">
        <v>202</v>
      </c>
      <c r="DR1018" t="s">
        <v>202</v>
      </c>
      <c r="DT1018">
        <v>1</v>
      </c>
      <c r="DV1018">
        <v>1</v>
      </c>
      <c r="DW1018">
        <v>0</v>
      </c>
      <c r="DX1018">
        <v>2</v>
      </c>
      <c r="DY1018">
        <v>2</v>
      </c>
      <c r="DZ1018">
        <v>-97</v>
      </c>
      <c r="EB1018">
        <v>3</v>
      </c>
      <c r="EC1018">
        <v>2</v>
      </c>
      <c r="EE1018">
        <v>1</v>
      </c>
      <c r="EF1018">
        <v>2</v>
      </c>
      <c r="EH1018">
        <v>3</v>
      </c>
      <c r="EI1018">
        <v>2</v>
      </c>
      <c r="EJ1018">
        <v>1</v>
      </c>
      <c r="EK1018">
        <v>6</v>
      </c>
      <c r="EL1018">
        <v>3</v>
      </c>
      <c r="EM1018">
        <v>1</v>
      </c>
      <c r="EN1018">
        <v>2</v>
      </c>
      <c r="EO1018">
        <v>2</v>
      </c>
      <c r="EP1018">
        <v>2</v>
      </c>
      <c r="EZ1018">
        <v>1</v>
      </c>
      <c r="FA1018">
        <v>1</v>
      </c>
      <c r="FD1018">
        <v>1</v>
      </c>
      <c r="FG1018">
        <v>1</v>
      </c>
      <c r="FH1018" t="s">
        <v>3179</v>
      </c>
      <c r="FI1018">
        <v>1</v>
      </c>
      <c r="FJ1018" t="s">
        <v>204</v>
      </c>
      <c r="FK1018">
        <v>1</v>
      </c>
      <c r="FL1018">
        <v>12</v>
      </c>
      <c r="FM1018">
        <v>6</v>
      </c>
      <c r="FN1018">
        <v>17.5</v>
      </c>
      <c r="FO1018" t="s">
        <v>2220</v>
      </c>
      <c r="FP1018">
        <v>0.5</v>
      </c>
      <c r="FQ1018" t="s">
        <v>3287</v>
      </c>
      <c r="FR1018" t="s">
        <v>3189</v>
      </c>
      <c r="FS1018">
        <v>0</v>
      </c>
      <c r="FT1018">
        <v>0</v>
      </c>
      <c r="FU1018" t="s">
        <v>2207</v>
      </c>
      <c r="FV1018" t="s">
        <v>2207</v>
      </c>
      <c r="FW1018">
        <v>0</v>
      </c>
      <c r="FX1018">
        <v>1</v>
      </c>
      <c r="FY1018">
        <v>0</v>
      </c>
      <c r="FZ1018">
        <v>0</v>
      </c>
      <c r="GA1018">
        <v>9502</v>
      </c>
      <c r="GB1018">
        <v>38</v>
      </c>
      <c r="GC1018">
        <v>250.05263160000001</v>
      </c>
      <c r="GD1018" t="s">
        <v>2407</v>
      </c>
      <c r="GE1018">
        <v>0.5</v>
      </c>
      <c r="HG1018" t="s">
        <v>202</v>
      </c>
      <c r="HJ1018">
        <v>0</v>
      </c>
    </row>
    <row r="1019" spans="1:218" x14ac:dyDescent="0.3">
      <c r="A1019">
        <v>1414</v>
      </c>
      <c r="B1019" t="s">
        <v>3183</v>
      </c>
      <c r="C1019" t="s">
        <v>6372</v>
      </c>
      <c r="D1019" t="s">
        <v>212</v>
      </c>
      <c r="E1019">
        <v>1</v>
      </c>
      <c r="F1019" t="s">
        <v>202</v>
      </c>
      <c r="H1019">
        <v>1</v>
      </c>
      <c r="M1019">
        <v>1</v>
      </c>
      <c r="N1019">
        <v>1</v>
      </c>
      <c r="U1019">
        <v>1</v>
      </c>
      <c r="W1019">
        <v>1</v>
      </c>
      <c r="X1019" t="s">
        <v>3174</v>
      </c>
      <c r="Y1019">
        <v>1</v>
      </c>
      <c r="Z1019">
        <v>1</v>
      </c>
      <c r="AA1019">
        <v>1</v>
      </c>
      <c r="AD1019" t="s">
        <v>202</v>
      </c>
      <c r="AE1019">
        <v>1</v>
      </c>
      <c r="AF1019">
        <v>2</v>
      </c>
      <c r="AG1019">
        <v>2</v>
      </c>
      <c r="AH1019">
        <v>1</v>
      </c>
      <c r="AI1019">
        <v>1</v>
      </c>
      <c r="AJ1019">
        <v>2</v>
      </c>
      <c r="AK1019" t="s">
        <v>6373</v>
      </c>
      <c r="AL1019">
        <v>1</v>
      </c>
      <c r="AM1019">
        <v>2</v>
      </c>
      <c r="AN1019">
        <v>1</v>
      </c>
      <c r="AO1019">
        <v>2</v>
      </c>
      <c r="AP1019">
        <v>2</v>
      </c>
      <c r="AQ1019">
        <v>2</v>
      </c>
      <c r="AR1019" t="s">
        <v>6374</v>
      </c>
      <c r="AS1019">
        <v>2</v>
      </c>
      <c r="AT1019">
        <v>2</v>
      </c>
      <c r="AU1019">
        <v>2</v>
      </c>
      <c r="AV1019">
        <v>2</v>
      </c>
      <c r="AW1019">
        <v>5</v>
      </c>
      <c r="AX1019">
        <v>5</v>
      </c>
      <c r="AY1019">
        <v>4</v>
      </c>
      <c r="BE1019">
        <v>1</v>
      </c>
      <c r="BF1019">
        <v>1</v>
      </c>
      <c r="BG1019">
        <v>1</v>
      </c>
      <c r="BH1019">
        <v>1</v>
      </c>
      <c r="BI1019">
        <v>1</v>
      </c>
      <c r="BJ1019">
        <v>0</v>
      </c>
      <c r="BM1019">
        <v>1</v>
      </c>
      <c r="BN1019">
        <v>1</v>
      </c>
      <c r="BO1019">
        <v>2</v>
      </c>
      <c r="BP1019">
        <v>1</v>
      </c>
      <c r="BQ1019">
        <v>0.1</v>
      </c>
      <c r="BR1019">
        <v>1</v>
      </c>
      <c r="BS1019">
        <v>1</v>
      </c>
      <c r="BT1019">
        <v>4</v>
      </c>
      <c r="BU1019">
        <v>4</v>
      </c>
      <c r="BV1019">
        <v>2</v>
      </c>
      <c r="BW1019">
        <v>4</v>
      </c>
      <c r="BX1019">
        <v>0</v>
      </c>
      <c r="BY1019">
        <v>4</v>
      </c>
      <c r="BZ1019">
        <v>0</v>
      </c>
      <c r="CA1019">
        <v>4</v>
      </c>
      <c r="CB1019">
        <v>2</v>
      </c>
      <c r="CC1019">
        <v>4</v>
      </c>
      <c r="CD1019">
        <v>0</v>
      </c>
      <c r="CE1019">
        <v>4</v>
      </c>
      <c r="CF1019">
        <v>0</v>
      </c>
      <c r="CG1019">
        <v>4</v>
      </c>
      <c r="CH1019">
        <v>0</v>
      </c>
      <c r="CI1019">
        <v>4</v>
      </c>
      <c r="CJ1019">
        <v>2</v>
      </c>
      <c r="CK1019">
        <v>2</v>
      </c>
      <c r="CL1019">
        <v>4</v>
      </c>
      <c r="CM1019">
        <v>6</v>
      </c>
      <c r="CS1019">
        <v>7</v>
      </c>
      <c r="CT1019">
        <v>1</v>
      </c>
      <c r="CU1019">
        <v>1</v>
      </c>
      <c r="CV1019" t="s">
        <v>5330</v>
      </c>
      <c r="CW1019">
        <v>815</v>
      </c>
      <c r="CX1019">
        <v>13.58</v>
      </c>
      <c r="CY1019">
        <v>2</v>
      </c>
      <c r="CZ1019">
        <v>1</v>
      </c>
      <c r="DA1019" t="s">
        <v>717</v>
      </c>
      <c r="DC1019">
        <v>1</v>
      </c>
      <c r="DD1019">
        <v>1</v>
      </c>
      <c r="DE1019">
        <v>4</v>
      </c>
      <c r="DN1019" t="s">
        <v>5312</v>
      </c>
      <c r="DO1019" t="s">
        <v>5312</v>
      </c>
      <c r="DP1019" t="s">
        <v>3178</v>
      </c>
      <c r="DQ1019" t="s">
        <v>202</v>
      </c>
      <c r="DR1019" t="s">
        <v>202</v>
      </c>
      <c r="DT1019">
        <v>1</v>
      </c>
      <c r="DV1019">
        <v>1</v>
      </c>
      <c r="DW1019">
        <v>0</v>
      </c>
      <c r="DX1019">
        <v>1</v>
      </c>
      <c r="DY1019">
        <v>2</v>
      </c>
      <c r="DZ1019">
        <v>1</v>
      </c>
      <c r="EA1019">
        <v>10</v>
      </c>
      <c r="EB1019">
        <f>IF(EA1019&gt;=30,1,IF(EA1019&gt;=20,2,IF(EA1019&gt;=15,3,IF(EA1019&gt;=10,4,IF(EA1019&gt;=5,5,IF(EA1019&gt;0,6,0))))))</f>
        <v>4</v>
      </c>
      <c r="EC1019">
        <v>2</v>
      </c>
      <c r="EE1019">
        <v>5</v>
      </c>
      <c r="EF1019">
        <v>2</v>
      </c>
      <c r="EH1019">
        <v>1</v>
      </c>
      <c r="EI1019">
        <v>1</v>
      </c>
      <c r="EL1019">
        <v>2</v>
      </c>
      <c r="EM1019">
        <v>2</v>
      </c>
      <c r="EN1019">
        <v>2</v>
      </c>
      <c r="EO1019">
        <v>2</v>
      </c>
      <c r="EP1019">
        <v>2</v>
      </c>
      <c r="EZ1019">
        <v>2</v>
      </c>
      <c r="FE1019">
        <v>1</v>
      </c>
      <c r="FG1019">
        <v>0</v>
      </c>
      <c r="FH1019" t="s">
        <v>3179</v>
      </c>
      <c r="FI1019">
        <v>1</v>
      </c>
      <c r="FJ1019" t="s">
        <v>204</v>
      </c>
      <c r="FK1019">
        <v>5</v>
      </c>
      <c r="FL1019">
        <v>12</v>
      </c>
      <c r="FM1019">
        <v>12</v>
      </c>
      <c r="FN1019">
        <v>10</v>
      </c>
      <c r="FO1019" t="s">
        <v>2212</v>
      </c>
      <c r="FP1019">
        <v>1.5</v>
      </c>
      <c r="FQ1019" t="s">
        <v>3287</v>
      </c>
      <c r="FR1019" t="s">
        <v>3189</v>
      </c>
      <c r="FS1019">
        <v>0</v>
      </c>
      <c r="FT1019">
        <v>0</v>
      </c>
      <c r="FU1019" t="s">
        <v>2207</v>
      </c>
      <c r="FV1019" t="s">
        <v>2207</v>
      </c>
      <c r="FW1019">
        <v>1</v>
      </c>
      <c r="FX1019">
        <v>0</v>
      </c>
      <c r="FY1019">
        <v>1</v>
      </c>
      <c r="FZ1019">
        <v>0</v>
      </c>
      <c r="GA1019">
        <v>37408</v>
      </c>
      <c r="GB1019">
        <v>127</v>
      </c>
      <c r="GC1019">
        <v>294.55118110000001</v>
      </c>
      <c r="GD1019" t="s">
        <v>2407</v>
      </c>
      <c r="GE1019">
        <v>1</v>
      </c>
      <c r="HG1019" t="s">
        <v>202</v>
      </c>
      <c r="HI1019">
        <v>1</v>
      </c>
      <c r="HJ1019">
        <v>1</v>
      </c>
    </row>
    <row r="1020" spans="1:218" x14ac:dyDescent="0.3">
      <c r="A1020">
        <v>1417</v>
      </c>
      <c r="B1020" t="s">
        <v>3279</v>
      </c>
      <c r="C1020" t="s">
        <v>6375</v>
      </c>
      <c r="D1020" t="s">
        <v>212</v>
      </c>
      <c r="E1020">
        <v>1</v>
      </c>
      <c r="F1020" t="s">
        <v>202</v>
      </c>
      <c r="H1020">
        <v>1</v>
      </c>
      <c r="M1020">
        <v>1</v>
      </c>
      <c r="N1020">
        <v>1</v>
      </c>
      <c r="U1020">
        <v>1</v>
      </c>
      <c r="W1020">
        <v>1</v>
      </c>
      <c r="X1020" t="s">
        <v>3174</v>
      </c>
      <c r="Y1020">
        <v>1</v>
      </c>
      <c r="Z1020">
        <v>1</v>
      </c>
      <c r="AA1020">
        <v>2</v>
      </c>
      <c r="AD1020" t="s">
        <v>202</v>
      </c>
      <c r="AE1020">
        <v>1</v>
      </c>
      <c r="AF1020">
        <v>1</v>
      </c>
      <c r="AG1020">
        <v>1</v>
      </c>
      <c r="AH1020">
        <v>2</v>
      </c>
      <c r="AI1020">
        <v>2</v>
      </c>
      <c r="AJ1020">
        <v>2</v>
      </c>
      <c r="AK1020" t="s">
        <v>6376</v>
      </c>
      <c r="AL1020">
        <v>1</v>
      </c>
      <c r="AM1020">
        <v>1</v>
      </c>
      <c r="AN1020">
        <v>1</v>
      </c>
      <c r="AO1020">
        <v>2</v>
      </c>
      <c r="AP1020">
        <v>2</v>
      </c>
      <c r="AQ1020">
        <v>2</v>
      </c>
      <c r="AR1020" t="s">
        <v>6377</v>
      </c>
      <c r="AS1020">
        <v>3</v>
      </c>
      <c r="AT1020">
        <v>3</v>
      </c>
      <c r="AU1020">
        <v>3</v>
      </c>
      <c r="AV1020">
        <v>2</v>
      </c>
      <c r="AW1020">
        <v>7</v>
      </c>
      <c r="AX1020">
        <v>1</v>
      </c>
      <c r="AY1020">
        <v>3</v>
      </c>
      <c r="BE1020">
        <v>1</v>
      </c>
      <c r="BF1020">
        <v>2</v>
      </c>
      <c r="BG1020">
        <v>1</v>
      </c>
      <c r="BH1020">
        <v>2</v>
      </c>
      <c r="BI1020">
        <v>1</v>
      </c>
      <c r="BJ1020">
        <v>0</v>
      </c>
      <c r="BM1020">
        <v>1</v>
      </c>
      <c r="BN1020">
        <v>1</v>
      </c>
      <c r="BO1020">
        <v>3</v>
      </c>
      <c r="BP1020">
        <v>1</v>
      </c>
      <c r="BQ1020">
        <v>0.3</v>
      </c>
      <c r="BR1020">
        <v>1</v>
      </c>
      <c r="BS1020">
        <v>1</v>
      </c>
      <c r="BT1020">
        <v>4</v>
      </c>
      <c r="BV1020">
        <v>2</v>
      </c>
      <c r="BX1020">
        <v>0</v>
      </c>
      <c r="BZ1020">
        <v>1</v>
      </c>
      <c r="CB1020">
        <v>0</v>
      </c>
      <c r="CD1020">
        <v>1</v>
      </c>
      <c r="CJ1020">
        <v>2</v>
      </c>
      <c r="CK1020">
        <v>2</v>
      </c>
      <c r="CL1020">
        <v>3</v>
      </c>
      <c r="CM1020">
        <v>1</v>
      </c>
      <c r="CR1020">
        <v>2</v>
      </c>
      <c r="CS1020">
        <v>2</v>
      </c>
      <c r="CT1020">
        <v>1</v>
      </c>
      <c r="CU1020">
        <v>2</v>
      </c>
      <c r="CV1020" t="s">
        <v>6378</v>
      </c>
      <c r="CW1020">
        <v>872</v>
      </c>
      <c r="CX1020">
        <v>14.53</v>
      </c>
      <c r="CY1020">
        <v>2</v>
      </c>
      <c r="CZ1020">
        <v>1</v>
      </c>
      <c r="DA1020" t="s">
        <v>5335</v>
      </c>
      <c r="DC1020">
        <v>1</v>
      </c>
      <c r="DD1020">
        <v>1</v>
      </c>
      <c r="DE1020">
        <v>2</v>
      </c>
      <c r="DN1020" t="s">
        <v>5312</v>
      </c>
      <c r="DO1020" t="s">
        <v>5312</v>
      </c>
      <c r="DP1020" t="s">
        <v>3178</v>
      </c>
      <c r="DQ1020" t="s">
        <v>202</v>
      </c>
      <c r="DR1020" t="s">
        <v>202</v>
      </c>
      <c r="DT1020">
        <v>1</v>
      </c>
      <c r="DV1020">
        <v>1</v>
      </c>
      <c r="DW1020">
        <v>0</v>
      </c>
      <c r="DX1020">
        <v>2</v>
      </c>
      <c r="DY1020">
        <v>2</v>
      </c>
      <c r="DZ1020">
        <v>1</v>
      </c>
      <c r="EA1020">
        <v>0.4</v>
      </c>
      <c r="EB1020">
        <f>IF(EA1020&gt;=30,1,IF(EA1020&gt;=20,2,IF(EA1020&gt;=15,3,IF(EA1020&gt;=10,4,IF(EA1020&gt;=5,5,IF(EA1020&gt;0,6,0))))))</f>
        <v>6</v>
      </c>
      <c r="EC1020">
        <v>2</v>
      </c>
      <c r="EE1020">
        <v>1</v>
      </c>
      <c r="EF1020">
        <v>2</v>
      </c>
      <c r="EH1020">
        <v>1</v>
      </c>
      <c r="EI1020">
        <v>1</v>
      </c>
      <c r="EL1020">
        <v>1</v>
      </c>
      <c r="EM1020">
        <v>1</v>
      </c>
      <c r="EN1020">
        <v>7</v>
      </c>
      <c r="EO1020">
        <v>2</v>
      </c>
      <c r="EP1020">
        <v>2</v>
      </c>
      <c r="EZ1020">
        <v>1</v>
      </c>
      <c r="FA1020">
        <v>3</v>
      </c>
      <c r="FD1020">
        <v>8</v>
      </c>
      <c r="FG1020">
        <v>0</v>
      </c>
      <c r="FH1020" t="s">
        <v>3179</v>
      </c>
      <c r="FI1020">
        <v>1</v>
      </c>
      <c r="FJ1020" t="s">
        <v>204</v>
      </c>
      <c r="FK1020">
        <v>1</v>
      </c>
      <c r="FL1020">
        <v>12</v>
      </c>
      <c r="FM1020">
        <v>12</v>
      </c>
      <c r="FN1020">
        <v>0.4</v>
      </c>
      <c r="FO1020" t="s">
        <v>2206</v>
      </c>
      <c r="FP1020">
        <v>0.5</v>
      </c>
      <c r="FQ1020" t="s">
        <v>5677</v>
      </c>
      <c r="FR1020" t="s">
        <v>3189</v>
      </c>
      <c r="FS1020">
        <v>0</v>
      </c>
      <c r="FT1020">
        <v>0</v>
      </c>
      <c r="FU1020" t="s">
        <v>2207</v>
      </c>
      <c r="FV1020" t="s">
        <v>2207</v>
      </c>
      <c r="FW1020">
        <v>0</v>
      </c>
      <c r="FX1020">
        <v>1</v>
      </c>
      <c r="FY1020">
        <v>0</v>
      </c>
      <c r="FZ1020">
        <v>0</v>
      </c>
      <c r="GA1020">
        <v>59048</v>
      </c>
      <c r="GB1020">
        <v>201</v>
      </c>
      <c r="GC1020">
        <v>293.7711443</v>
      </c>
      <c r="GD1020" t="s">
        <v>2407</v>
      </c>
      <c r="GE1020">
        <v>1</v>
      </c>
      <c r="HG1020" t="s">
        <v>202</v>
      </c>
      <c r="HJ1020">
        <v>0</v>
      </c>
    </row>
    <row r="1021" spans="1:218" x14ac:dyDescent="0.3">
      <c r="A1021">
        <v>1418</v>
      </c>
      <c r="B1021" t="s">
        <v>3279</v>
      </c>
      <c r="C1021" t="s">
        <v>6379</v>
      </c>
      <c r="D1021" t="s">
        <v>212</v>
      </c>
      <c r="E1021">
        <v>1</v>
      </c>
      <c r="F1021" t="s">
        <v>202</v>
      </c>
      <c r="H1021">
        <v>1</v>
      </c>
      <c r="M1021">
        <v>1</v>
      </c>
      <c r="N1021">
        <v>1</v>
      </c>
      <c r="U1021">
        <v>1</v>
      </c>
      <c r="W1021">
        <v>1</v>
      </c>
      <c r="X1021" t="s">
        <v>3174</v>
      </c>
      <c r="Y1021">
        <v>1</v>
      </c>
      <c r="Z1021">
        <v>1</v>
      </c>
      <c r="AA1021">
        <v>1</v>
      </c>
      <c r="AD1021" t="s">
        <v>202</v>
      </c>
      <c r="AE1021">
        <v>1</v>
      </c>
      <c r="AF1021">
        <v>1</v>
      </c>
      <c r="AG1021">
        <v>1</v>
      </c>
      <c r="AH1021">
        <v>2</v>
      </c>
      <c r="AI1021">
        <v>2</v>
      </c>
      <c r="AJ1021">
        <v>2</v>
      </c>
      <c r="AK1021" t="s">
        <v>6380</v>
      </c>
      <c r="AL1021">
        <v>1</v>
      </c>
      <c r="AM1021">
        <v>2</v>
      </c>
      <c r="AN1021">
        <v>2</v>
      </c>
      <c r="AO1021">
        <v>2</v>
      </c>
      <c r="AP1021">
        <v>2</v>
      </c>
      <c r="AQ1021">
        <v>1</v>
      </c>
      <c r="AR1021" t="s">
        <v>6381</v>
      </c>
      <c r="AS1021">
        <v>1</v>
      </c>
      <c r="AT1021">
        <v>1</v>
      </c>
      <c r="AU1021">
        <v>1</v>
      </c>
      <c r="AV1021">
        <v>2</v>
      </c>
      <c r="AW1021">
        <v>7</v>
      </c>
      <c r="AX1021">
        <v>1</v>
      </c>
      <c r="AY1021">
        <v>1</v>
      </c>
      <c r="BE1021">
        <v>1</v>
      </c>
      <c r="BF1021">
        <v>1</v>
      </c>
      <c r="BG1021">
        <v>1</v>
      </c>
      <c r="BH1021">
        <v>1</v>
      </c>
      <c r="BI1021">
        <v>1</v>
      </c>
      <c r="BJ1021">
        <v>0</v>
      </c>
      <c r="BM1021">
        <v>1</v>
      </c>
      <c r="BN1021">
        <v>1</v>
      </c>
      <c r="BO1021">
        <v>2</v>
      </c>
      <c r="BP1021">
        <v>1</v>
      </c>
      <c r="BQ1021">
        <v>0.1</v>
      </c>
      <c r="BR1021">
        <v>2</v>
      </c>
      <c r="BS1021">
        <v>1</v>
      </c>
      <c r="BT1021">
        <v>2</v>
      </c>
      <c r="BU1021">
        <v>2</v>
      </c>
      <c r="BV1021">
        <v>0</v>
      </c>
      <c r="BW1021">
        <v>2</v>
      </c>
      <c r="BX1021">
        <v>0</v>
      </c>
      <c r="BY1021">
        <v>2</v>
      </c>
      <c r="BZ1021">
        <v>0</v>
      </c>
      <c r="CA1021">
        <v>2</v>
      </c>
      <c r="CB1021">
        <v>0</v>
      </c>
      <c r="CC1021">
        <v>2</v>
      </c>
      <c r="CD1021">
        <v>1</v>
      </c>
      <c r="CE1021">
        <v>2</v>
      </c>
      <c r="CF1021">
        <v>0</v>
      </c>
      <c r="CG1021">
        <v>2</v>
      </c>
      <c r="CH1021">
        <v>1</v>
      </c>
      <c r="CI1021">
        <v>2</v>
      </c>
      <c r="CJ1021">
        <v>1</v>
      </c>
      <c r="CK1021">
        <v>2</v>
      </c>
      <c r="CL1021">
        <v>6</v>
      </c>
      <c r="CM1021">
        <v>1</v>
      </c>
      <c r="CN1021">
        <v>6</v>
      </c>
      <c r="CS1021">
        <v>9</v>
      </c>
      <c r="CT1021">
        <v>1</v>
      </c>
      <c r="CU1021">
        <v>1</v>
      </c>
      <c r="CV1021" t="s">
        <v>1686</v>
      </c>
      <c r="CW1021">
        <v>688</v>
      </c>
      <c r="CX1021">
        <v>11.47</v>
      </c>
      <c r="CY1021">
        <v>2</v>
      </c>
      <c r="CZ1021">
        <v>1</v>
      </c>
      <c r="DA1021" t="s">
        <v>717</v>
      </c>
      <c r="DC1021">
        <v>1</v>
      </c>
      <c r="DD1021">
        <v>1</v>
      </c>
      <c r="DE1021">
        <v>2</v>
      </c>
      <c r="DN1021" t="s">
        <v>5312</v>
      </c>
      <c r="DO1021" t="s">
        <v>5312</v>
      </c>
      <c r="DP1021" t="s">
        <v>3178</v>
      </c>
      <c r="DQ1021" t="s">
        <v>202</v>
      </c>
      <c r="DR1021" t="s">
        <v>202</v>
      </c>
      <c r="DT1021">
        <v>1</v>
      </c>
      <c r="DV1021">
        <v>1</v>
      </c>
      <c r="DW1021">
        <v>0</v>
      </c>
      <c r="DX1021">
        <v>1</v>
      </c>
      <c r="DY1021">
        <v>2</v>
      </c>
      <c r="DZ1021">
        <v>1</v>
      </c>
      <c r="EA1021">
        <v>38</v>
      </c>
      <c r="EB1021">
        <f>IF(EA1021&gt;=30,1,IF(EA1021&gt;=20,2,IF(EA1021&gt;=15,3,IF(EA1021&gt;=10,4,IF(EA1021&gt;=5,5,IF(EA1021&gt;0,6,0))))))</f>
        <v>1</v>
      </c>
      <c r="EC1021">
        <v>1</v>
      </c>
      <c r="ED1021">
        <v>5</v>
      </c>
      <c r="EF1021">
        <v>1</v>
      </c>
      <c r="EG1021">
        <v>3</v>
      </c>
      <c r="EI1021">
        <v>1</v>
      </c>
      <c r="EL1021">
        <v>1</v>
      </c>
      <c r="EM1021">
        <v>2</v>
      </c>
      <c r="EN1021">
        <v>2</v>
      </c>
      <c r="EO1021">
        <v>2</v>
      </c>
      <c r="EP1021">
        <v>2</v>
      </c>
      <c r="EZ1021">
        <v>1</v>
      </c>
      <c r="FA1021">
        <v>1</v>
      </c>
      <c r="FD1021">
        <v>1</v>
      </c>
      <c r="FG1021">
        <v>0</v>
      </c>
      <c r="FH1021" t="s">
        <v>3179</v>
      </c>
      <c r="FI1021">
        <v>1</v>
      </c>
      <c r="FJ1021" t="s">
        <v>204</v>
      </c>
      <c r="FK1021">
        <v>0.4166667</v>
      </c>
      <c r="FL1021">
        <v>5</v>
      </c>
      <c r="FM1021">
        <v>5</v>
      </c>
      <c r="FN1021">
        <v>38</v>
      </c>
      <c r="FO1021" t="s">
        <v>2206</v>
      </c>
      <c r="FP1021">
        <v>1.5</v>
      </c>
      <c r="FQ1021" t="s">
        <v>3287</v>
      </c>
      <c r="FR1021" t="s">
        <v>3189</v>
      </c>
      <c r="FS1021">
        <v>0</v>
      </c>
      <c r="FT1021">
        <v>0</v>
      </c>
      <c r="FU1021" t="s">
        <v>2207</v>
      </c>
      <c r="FV1021" t="s">
        <v>2207</v>
      </c>
      <c r="FW1021">
        <v>0</v>
      </c>
      <c r="FX1021">
        <v>1</v>
      </c>
      <c r="FY1021">
        <v>0</v>
      </c>
      <c r="FZ1021">
        <v>0</v>
      </c>
      <c r="GA1021">
        <v>59048</v>
      </c>
      <c r="GB1021">
        <v>201</v>
      </c>
      <c r="GC1021">
        <v>293.7711443</v>
      </c>
      <c r="GD1021" t="s">
        <v>2407</v>
      </c>
      <c r="GE1021">
        <v>1</v>
      </c>
      <c r="HG1021" t="s">
        <v>202</v>
      </c>
      <c r="HJ1021">
        <v>0</v>
      </c>
    </row>
    <row r="1022" spans="1:218" x14ac:dyDescent="0.3">
      <c r="A1022">
        <v>1424</v>
      </c>
      <c r="B1022" t="s">
        <v>3279</v>
      </c>
      <c r="C1022" t="s">
        <v>6382</v>
      </c>
      <c r="D1022" t="s">
        <v>212</v>
      </c>
      <c r="E1022">
        <v>1</v>
      </c>
      <c r="F1022" t="s">
        <v>202</v>
      </c>
      <c r="H1022">
        <v>1</v>
      </c>
      <c r="M1022">
        <v>1</v>
      </c>
      <c r="N1022">
        <v>1</v>
      </c>
      <c r="U1022">
        <v>1</v>
      </c>
      <c r="W1022">
        <v>1</v>
      </c>
      <c r="X1022" t="s">
        <v>3174</v>
      </c>
      <c r="Y1022">
        <v>1</v>
      </c>
      <c r="Z1022">
        <v>1</v>
      </c>
      <c r="AA1022">
        <v>1</v>
      </c>
      <c r="AD1022" t="s">
        <v>202</v>
      </c>
      <c r="AE1022">
        <v>1</v>
      </c>
      <c r="AF1022">
        <v>1</v>
      </c>
      <c r="AG1022">
        <v>1</v>
      </c>
      <c r="AH1022">
        <v>1</v>
      </c>
      <c r="AI1022">
        <v>1</v>
      </c>
      <c r="AJ1022">
        <v>1</v>
      </c>
      <c r="AK1022" t="s">
        <v>6383</v>
      </c>
      <c r="AL1022">
        <v>1</v>
      </c>
      <c r="AM1022">
        <v>2</v>
      </c>
      <c r="AN1022">
        <v>2</v>
      </c>
      <c r="AO1022">
        <v>1</v>
      </c>
      <c r="AP1022">
        <v>1</v>
      </c>
      <c r="AQ1022">
        <v>1</v>
      </c>
      <c r="AR1022" t="s">
        <v>6384</v>
      </c>
      <c r="AS1022">
        <v>2</v>
      </c>
      <c r="AT1022">
        <v>2</v>
      </c>
      <c r="AU1022">
        <v>2</v>
      </c>
      <c r="AV1022">
        <v>1</v>
      </c>
      <c r="AW1022">
        <v>7</v>
      </c>
      <c r="AX1022">
        <v>1</v>
      </c>
      <c r="AY1022">
        <v>3</v>
      </c>
      <c r="BE1022">
        <v>1</v>
      </c>
      <c r="BF1022">
        <v>2</v>
      </c>
      <c r="BG1022">
        <v>1</v>
      </c>
      <c r="BH1022">
        <v>2</v>
      </c>
      <c r="BI1022">
        <v>1</v>
      </c>
      <c r="BJ1022">
        <v>0</v>
      </c>
      <c r="BM1022">
        <v>1</v>
      </c>
      <c r="BN1022">
        <v>1</v>
      </c>
      <c r="BO1022">
        <v>4</v>
      </c>
      <c r="BP1022">
        <v>1</v>
      </c>
      <c r="BQ1022">
        <v>10</v>
      </c>
      <c r="BR1022">
        <v>1</v>
      </c>
      <c r="BS1022">
        <v>1</v>
      </c>
      <c r="BT1022">
        <v>4</v>
      </c>
      <c r="BV1022">
        <v>1</v>
      </c>
      <c r="BX1022">
        <v>1</v>
      </c>
      <c r="BZ1022">
        <v>0</v>
      </c>
      <c r="CB1022">
        <v>2</v>
      </c>
      <c r="CJ1022">
        <v>1</v>
      </c>
      <c r="CK1022">
        <v>1</v>
      </c>
      <c r="CL1022">
        <v>5</v>
      </c>
      <c r="CM1022">
        <v>1</v>
      </c>
      <c r="CR1022">
        <v>2</v>
      </c>
      <c r="CS1022">
        <v>8</v>
      </c>
      <c r="CT1022">
        <v>1</v>
      </c>
      <c r="CU1022">
        <v>2</v>
      </c>
      <c r="CV1022" t="s">
        <v>5018</v>
      </c>
      <c r="CW1022">
        <v>697</v>
      </c>
      <c r="CX1022">
        <v>11.62</v>
      </c>
      <c r="CY1022">
        <v>2</v>
      </c>
      <c r="CZ1022">
        <v>1</v>
      </c>
      <c r="DA1022" t="s">
        <v>217</v>
      </c>
      <c r="DC1022">
        <v>1</v>
      </c>
      <c r="DD1022">
        <v>1</v>
      </c>
      <c r="DE1022">
        <v>2</v>
      </c>
      <c r="DN1022" t="s">
        <v>5345</v>
      </c>
      <c r="DO1022" t="s">
        <v>5345</v>
      </c>
      <c r="DP1022" t="s">
        <v>3178</v>
      </c>
      <c r="DQ1022" t="s">
        <v>202</v>
      </c>
      <c r="DR1022" t="s">
        <v>202</v>
      </c>
      <c r="DT1022">
        <v>1</v>
      </c>
      <c r="DV1022">
        <v>1</v>
      </c>
      <c r="DW1022">
        <v>0</v>
      </c>
      <c r="DX1022">
        <v>1</v>
      </c>
      <c r="DY1022">
        <v>2</v>
      </c>
      <c r="DZ1022">
        <v>1</v>
      </c>
      <c r="EA1022">
        <v>8</v>
      </c>
      <c r="EB1022">
        <f>IF(EA1022&gt;=30,1,IF(EA1022&gt;=20,2,IF(EA1022&gt;=15,3,IF(EA1022&gt;=10,4,IF(EA1022&gt;=5,5,IF(EA1022&gt;0,6,0))))))</f>
        <v>5</v>
      </c>
      <c r="EC1022">
        <v>2</v>
      </c>
      <c r="EE1022">
        <v>8</v>
      </c>
      <c r="EF1022">
        <v>2</v>
      </c>
      <c r="EH1022">
        <v>8</v>
      </c>
      <c r="EI1022">
        <v>1</v>
      </c>
      <c r="EL1022">
        <v>1</v>
      </c>
      <c r="EM1022">
        <v>-97</v>
      </c>
      <c r="EN1022">
        <v>2</v>
      </c>
      <c r="EO1022">
        <v>2</v>
      </c>
      <c r="EP1022">
        <v>1</v>
      </c>
      <c r="EQ1022">
        <v>2</v>
      </c>
      <c r="ER1022">
        <v>2</v>
      </c>
      <c r="ES1022">
        <v>1</v>
      </c>
      <c r="ET1022">
        <v>2</v>
      </c>
      <c r="EU1022">
        <f>IF(ET1022&gt;=30,1,IF(ET1022&gt;=20,2,IF(ET1022&gt;=15,3,IF(ET1022&gt;=10,4,IF(ET1022&gt;=5,5,IF(ET1022&gt;0,6,0))))))</f>
        <v>6</v>
      </c>
      <c r="EV1022">
        <v>1</v>
      </c>
      <c r="EW1022">
        <v>3</v>
      </c>
      <c r="EY1022">
        <v>4</v>
      </c>
      <c r="EZ1022">
        <v>1</v>
      </c>
      <c r="FA1022">
        <v>2</v>
      </c>
      <c r="FB1022">
        <v>1</v>
      </c>
      <c r="FC1022">
        <v>3</v>
      </c>
      <c r="FD1022">
        <v>1</v>
      </c>
      <c r="FG1022">
        <v>0</v>
      </c>
      <c r="FH1022" t="s">
        <v>3179</v>
      </c>
      <c r="FI1022">
        <v>1</v>
      </c>
      <c r="FJ1022" t="s">
        <v>204</v>
      </c>
      <c r="FK1022">
        <v>8</v>
      </c>
      <c r="FL1022">
        <v>12</v>
      </c>
      <c r="FM1022">
        <v>12</v>
      </c>
      <c r="FN1022">
        <v>8</v>
      </c>
      <c r="FO1022" t="s">
        <v>2206</v>
      </c>
      <c r="FQ1022" t="s">
        <v>3287</v>
      </c>
      <c r="FR1022" t="s">
        <v>3189</v>
      </c>
      <c r="FS1022">
        <v>0</v>
      </c>
      <c r="FT1022">
        <v>1</v>
      </c>
      <c r="FU1022" t="s">
        <v>2213</v>
      </c>
      <c r="FV1022" t="s">
        <v>4754</v>
      </c>
      <c r="FW1022">
        <v>0</v>
      </c>
      <c r="FX1022">
        <v>1</v>
      </c>
      <c r="FY1022">
        <v>0</v>
      </c>
      <c r="FZ1022">
        <v>0</v>
      </c>
      <c r="GA1022">
        <v>59048</v>
      </c>
      <c r="GB1022">
        <v>201</v>
      </c>
      <c r="GC1022">
        <v>293.7711443</v>
      </c>
      <c r="GD1022" t="s">
        <v>2407</v>
      </c>
      <c r="GE1022">
        <v>1</v>
      </c>
      <c r="HG1022" t="s">
        <v>202</v>
      </c>
      <c r="HJ1022">
        <v>0</v>
      </c>
    </row>
    <row r="1023" spans="1:218" x14ac:dyDescent="0.3">
      <c r="A1023">
        <v>1275</v>
      </c>
      <c r="B1023" t="s">
        <v>3225</v>
      </c>
      <c r="C1023" t="s">
        <v>5127</v>
      </c>
      <c r="D1023" t="s">
        <v>212</v>
      </c>
      <c r="E1023">
        <v>1</v>
      </c>
      <c r="F1023" t="s">
        <v>202</v>
      </c>
      <c r="H1023">
        <v>1</v>
      </c>
      <c r="M1023">
        <v>1</v>
      </c>
      <c r="N1023">
        <v>1</v>
      </c>
      <c r="U1023">
        <v>1</v>
      </c>
      <c r="W1023">
        <v>1</v>
      </c>
      <c r="X1023" t="s">
        <v>3174</v>
      </c>
      <c r="Y1023">
        <v>1</v>
      </c>
      <c r="Z1023">
        <v>1</v>
      </c>
      <c r="AA1023">
        <v>2</v>
      </c>
      <c r="AD1023" t="s">
        <v>202</v>
      </c>
      <c r="AE1023">
        <v>1</v>
      </c>
      <c r="AF1023">
        <v>1</v>
      </c>
      <c r="AG1023">
        <v>1</v>
      </c>
      <c r="AH1023">
        <v>2</v>
      </c>
      <c r="AI1023">
        <v>1</v>
      </c>
      <c r="AJ1023">
        <v>2</v>
      </c>
      <c r="AK1023" t="s">
        <v>5128</v>
      </c>
      <c r="AL1023">
        <v>1</v>
      </c>
      <c r="AM1023">
        <v>1</v>
      </c>
      <c r="AN1023">
        <v>2</v>
      </c>
      <c r="AO1023">
        <v>2</v>
      </c>
      <c r="AP1023">
        <v>2</v>
      </c>
      <c r="AQ1023">
        <v>2</v>
      </c>
      <c r="AR1023" t="s">
        <v>5129</v>
      </c>
      <c r="AS1023">
        <v>3</v>
      </c>
      <c r="AT1023">
        <v>1</v>
      </c>
      <c r="AU1023">
        <v>2</v>
      </c>
      <c r="AV1023">
        <v>1</v>
      </c>
      <c r="AW1023">
        <v>7</v>
      </c>
      <c r="AX1023">
        <v>1</v>
      </c>
      <c r="AY1023">
        <v>3</v>
      </c>
      <c r="BE1023">
        <v>1</v>
      </c>
      <c r="BF1023">
        <v>2</v>
      </c>
      <c r="BG1023">
        <v>1</v>
      </c>
      <c r="BH1023">
        <v>2</v>
      </c>
      <c r="BI1023">
        <v>1</v>
      </c>
      <c r="BJ1023">
        <v>0</v>
      </c>
      <c r="BM1023">
        <v>1</v>
      </c>
      <c r="BN1023">
        <v>1</v>
      </c>
      <c r="BO1023">
        <v>4</v>
      </c>
      <c r="BP1023">
        <v>1</v>
      </c>
      <c r="BQ1023">
        <v>19</v>
      </c>
      <c r="BR1023">
        <v>4</v>
      </c>
      <c r="BS1023">
        <v>1</v>
      </c>
      <c r="BT1023">
        <v>4</v>
      </c>
      <c r="BV1023">
        <v>0</v>
      </c>
      <c r="BX1023">
        <v>1</v>
      </c>
      <c r="BZ1023">
        <v>1</v>
      </c>
      <c r="CB1023">
        <v>0</v>
      </c>
      <c r="CD1023">
        <v>0</v>
      </c>
      <c r="CF1023">
        <v>2</v>
      </c>
      <c r="CJ1023">
        <v>1</v>
      </c>
      <c r="CK1023">
        <v>2</v>
      </c>
      <c r="CL1023">
        <v>6</v>
      </c>
      <c r="CM1023">
        <v>6</v>
      </c>
      <c r="CS1023">
        <v>4</v>
      </c>
      <c r="CT1023">
        <v>1</v>
      </c>
      <c r="CU1023">
        <v>1</v>
      </c>
      <c r="CV1023" t="s">
        <v>229</v>
      </c>
      <c r="CW1023">
        <v>813</v>
      </c>
      <c r="CX1023">
        <v>13.55</v>
      </c>
      <c r="CY1023">
        <v>2</v>
      </c>
      <c r="CZ1023">
        <v>1</v>
      </c>
      <c r="DA1023" t="s">
        <v>4962</v>
      </c>
      <c r="DC1023">
        <v>1</v>
      </c>
      <c r="DD1023">
        <v>1</v>
      </c>
      <c r="DE1023">
        <v>3</v>
      </c>
      <c r="DN1023" t="s">
        <v>5122</v>
      </c>
      <c r="DO1023" t="s">
        <v>5122</v>
      </c>
      <c r="DP1023" t="s">
        <v>3178</v>
      </c>
      <c r="DQ1023" t="s">
        <v>202</v>
      </c>
      <c r="DR1023" t="s">
        <v>202</v>
      </c>
      <c r="DT1023">
        <v>1</v>
      </c>
      <c r="DV1023">
        <v>1</v>
      </c>
      <c r="DW1023">
        <v>0</v>
      </c>
      <c r="DX1023">
        <v>2</v>
      </c>
      <c r="DY1023">
        <v>1</v>
      </c>
      <c r="DZ1023">
        <v>1</v>
      </c>
      <c r="EA1023">
        <v>18</v>
      </c>
      <c r="EB1023">
        <f>IF(EA1023&gt;=30,1,IF(EA1023&gt;=20,2,IF(EA1023&gt;=15,3,IF(EA1023&gt;=10,4,IF(EA1023&gt;=5,5,IF(EA1023&gt;0,6,0))))))</f>
        <v>3</v>
      </c>
      <c r="EC1023">
        <v>2</v>
      </c>
      <c r="EE1023">
        <v>18</v>
      </c>
      <c r="EL1023">
        <v>1</v>
      </c>
      <c r="EM1023">
        <v>5</v>
      </c>
      <c r="EN1023">
        <v>1</v>
      </c>
      <c r="EO1023">
        <v>4</v>
      </c>
      <c r="EP1023">
        <v>1</v>
      </c>
      <c r="EQ1023">
        <v>2</v>
      </c>
      <c r="ER1023">
        <v>1</v>
      </c>
      <c r="EZ1023">
        <v>1</v>
      </c>
      <c r="FA1023">
        <v>1</v>
      </c>
      <c r="FD1023">
        <v>-97</v>
      </c>
      <c r="FG1023">
        <v>0</v>
      </c>
      <c r="FH1023" t="s">
        <v>3179</v>
      </c>
      <c r="FI1023">
        <v>1</v>
      </c>
      <c r="FJ1023" t="s">
        <v>204</v>
      </c>
      <c r="FK1023">
        <v>18</v>
      </c>
      <c r="FL1023">
        <v>12</v>
      </c>
      <c r="FM1023">
        <v>12</v>
      </c>
      <c r="FN1023">
        <v>18</v>
      </c>
      <c r="FO1023" t="s">
        <v>2206</v>
      </c>
      <c r="FP1023">
        <v>20</v>
      </c>
      <c r="FQ1023" t="s">
        <v>3180</v>
      </c>
      <c r="FR1023" t="s">
        <v>3201</v>
      </c>
      <c r="FS1023">
        <v>1</v>
      </c>
      <c r="FT1023">
        <v>1</v>
      </c>
      <c r="FU1023" t="s">
        <v>2221</v>
      </c>
      <c r="FV1023" t="s">
        <v>4754</v>
      </c>
      <c r="FW1023">
        <v>0</v>
      </c>
      <c r="FX1023">
        <v>1</v>
      </c>
      <c r="FY1023">
        <v>0</v>
      </c>
      <c r="FZ1023">
        <v>0</v>
      </c>
      <c r="GA1023">
        <v>39021</v>
      </c>
      <c r="GB1023">
        <v>133</v>
      </c>
      <c r="GC1023">
        <v>293.3909774</v>
      </c>
      <c r="GD1023" t="s">
        <v>2401</v>
      </c>
      <c r="GE1023">
        <v>1</v>
      </c>
      <c r="HG1023" t="s">
        <v>202</v>
      </c>
      <c r="HJ1023">
        <v>0</v>
      </c>
    </row>
    <row r="1024" spans="1:218" x14ac:dyDescent="0.3">
      <c r="A1024">
        <v>1436</v>
      </c>
      <c r="B1024" t="s">
        <v>3312</v>
      </c>
      <c r="C1024" t="s">
        <v>6388</v>
      </c>
      <c r="D1024" t="s">
        <v>212</v>
      </c>
      <c r="E1024">
        <v>1</v>
      </c>
      <c r="F1024" t="s">
        <v>202</v>
      </c>
      <c r="H1024">
        <v>1</v>
      </c>
      <c r="M1024">
        <v>1</v>
      </c>
      <c r="N1024">
        <v>1</v>
      </c>
      <c r="U1024">
        <v>1</v>
      </c>
      <c r="W1024">
        <v>1</v>
      </c>
      <c r="X1024" t="s">
        <v>3174</v>
      </c>
      <c r="Y1024">
        <v>1</v>
      </c>
      <c r="Z1024">
        <v>1</v>
      </c>
      <c r="AA1024">
        <v>1</v>
      </c>
      <c r="AD1024" t="s">
        <v>202</v>
      </c>
      <c r="AE1024">
        <v>1</v>
      </c>
      <c r="AF1024">
        <v>2</v>
      </c>
      <c r="AG1024">
        <v>2</v>
      </c>
      <c r="AH1024">
        <v>1</v>
      </c>
      <c r="AI1024">
        <v>2</v>
      </c>
      <c r="AJ1024">
        <v>2</v>
      </c>
      <c r="AK1024" t="s">
        <v>6389</v>
      </c>
      <c r="AL1024">
        <v>1</v>
      </c>
      <c r="AM1024">
        <v>1</v>
      </c>
      <c r="AN1024">
        <v>1</v>
      </c>
      <c r="AO1024">
        <v>2</v>
      </c>
      <c r="AP1024">
        <v>2</v>
      </c>
      <c r="AQ1024">
        <v>2</v>
      </c>
      <c r="AR1024" t="s">
        <v>6390</v>
      </c>
      <c r="AS1024">
        <v>2</v>
      </c>
      <c r="AT1024">
        <v>2</v>
      </c>
      <c r="AU1024">
        <v>2</v>
      </c>
      <c r="AV1024">
        <v>2</v>
      </c>
      <c r="AW1024">
        <v>7</v>
      </c>
      <c r="AX1024">
        <v>1</v>
      </c>
      <c r="AY1024">
        <v>4</v>
      </c>
      <c r="BE1024">
        <v>1</v>
      </c>
      <c r="BF1024">
        <v>1</v>
      </c>
      <c r="BG1024">
        <v>1</v>
      </c>
      <c r="BH1024">
        <v>1</v>
      </c>
      <c r="BI1024">
        <v>1</v>
      </c>
      <c r="BJ1024">
        <v>0</v>
      </c>
      <c r="BM1024">
        <v>2</v>
      </c>
      <c r="BN1024">
        <v>1</v>
      </c>
      <c r="BO1024">
        <v>1</v>
      </c>
      <c r="BP1024">
        <v>1</v>
      </c>
      <c r="BQ1024">
        <v>3</v>
      </c>
      <c r="BR1024">
        <v>-97</v>
      </c>
      <c r="BS1024">
        <v>1</v>
      </c>
      <c r="BT1024">
        <v>3</v>
      </c>
      <c r="BV1024">
        <v>1</v>
      </c>
      <c r="BX1024">
        <v>0</v>
      </c>
      <c r="BZ1024">
        <v>0</v>
      </c>
      <c r="CB1024">
        <v>2</v>
      </c>
      <c r="CJ1024">
        <v>2</v>
      </c>
      <c r="CK1024">
        <v>2</v>
      </c>
      <c r="CL1024">
        <v>4</v>
      </c>
      <c r="CM1024">
        <v>6</v>
      </c>
      <c r="CS1024">
        <v>1</v>
      </c>
      <c r="CT1024">
        <v>2</v>
      </c>
      <c r="CU1024">
        <v>2</v>
      </c>
      <c r="CV1024" t="s">
        <v>485</v>
      </c>
      <c r="CW1024">
        <v>1280</v>
      </c>
      <c r="CX1024">
        <v>21.33</v>
      </c>
      <c r="CY1024">
        <v>2</v>
      </c>
      <c r="CZ1024">
        <v>1</v>
      </c>
      <c r="DA1024" t="s">
        <v>2501</v>
      </c>
      <c r="DC1024">
        <v>1</v>
      </c>
      <c r="DD1024">
        <v>1</v>
      </c>
      <c r="DE1024">
        <v>5</v>
      </c>
      <c r="DN1024" t="s">
        <v>5362</v>
      </c>
      <c r="DO1024" t="s">
        <v>5362</v>
      </c>
      <c r="DP1024" t="s">
        <v>3178</v>
      </c>
      <c r="DQ1024" t="s">
        <v>202</v>
      </c>
      <c r="DR1024" t="s">
        <v>202</v>
      </c>
      <c r="DT1024">
        <v>1</v>
      </c>
      <c r="DV1024">
        <v>1</v>
      </c>
      <c r="DW1024">
        <v>0</v>
      </c>
      <c r="DX1024">
        <v>1</v>
      </c>
      <c r="DY1024">
        <v>2</v>
      </c>
      <c r="DZ1024">
        <v>-97</v>
      </c>
      <c r="EB1024">
        <v>3</v>
      </c>
      <c r="EC1024">
        <v>1</v>
      </c>
      <c r="ED1024">
        <v>2</v>
      </c>
      <c r="EF1024">
        <v>2</v>
      </c>
      <c r="EH1024">
        <v>10</v>
      </c>
      <c r="EI1024">
        <v>2</v>
      </c>
      <c r="EJ1024">
        <v>-97</v>
      </c>
      <c r="EL1024">
        <v>1</v>
      </c>
      <c r="EM1024">
        <v>2</v>
      </c>
      <c r="EN1024">
        <v>1</v>
      </c>
      <c r="EO1024">
        <v>4</v>
      </c>
      <c r="EP1024">
        <v>1</v>
      </c>
      <c r="EQ1024">
        <v>1</v>
      </c>
      <c r="ER1024">
        <v>2</v>
      </c>
      <c r="ES1024">
        <v>1</v>
      </c>
      <c r="ET1024">
        <v>7</v>
      </c>
      <c r="EU1024">
        <f>IF(ET1024&gt;=30,1,IF(ET1024&gt;=20,2,IF(ET1024&gt;=15,3,IF(ET1024&gt;=10,4,IF(ET1024&gt;=5,5,IF(ET1024&gt;0,6,0))))))</f>
        <v>5</v>
      </c>
      <c r="EV1024">
        <v>1</v>
      </c>
      <c r="EW1024">
        <v>1</v>
      </c>
      <c r="EY1024">
        <v>1</v>
      </c>
      <c r="EZ1024">
        <v>1</v>
      </c>
      <c r="FA1024">
        <v>1</v>
      </c>
      <c r="FD1024">
        <v>1</v>
      </c>
      <c r="FG1024">
        <v>1</v>
      </c>
      <c r="FH1024" t="s">
        <v>3179</v>
      </c>
      <c r="FI1024">
        <v>1</v>
      </c>
      <c r="FJ1024" t="s">
        <v>204</v>
      </c>
      <c r="FK1024">
        <v>0.1666667</v>
      </c>
      <c r="FL1024">
        <v>2</v>
      </c>
      <c r="FN1024">
        <v>17.5</v>
      </c>
      <c r="FO1024" t="s">
        <v>2206</v>
      </c>
      <c r="FP1024">
        <v>1.5</v>
      </c>
      <c r="FQ1024" t="s">
        <v>3180</v>
      </c>
      <c r="FR1024" t="s">
        <v>3201</v>
      </c>
      <c r="FS1024">
        <v>1</v>
      </c>
      <c r="FT1024">
        <v>1</v>
      </c>
      <c r="FU1024" t="s">
        <v>2213</v>
      </c>
      <c r="FV1024" t="s">
        <v>3182</v>
      </c>
      <c r="FW1024">
        <v>0</v>
      </c>
      <c r="FX1024">
        <v>1</v>
      </c>
      <c r="FY1024">
        <v>0</v>
      </c>
      <c r="FZ1024">
        <v>0</v>
      </c>
      <c r="GA1024">
        <v>20418</v>
      </c>
      <c r="GB1024">
        <v>71</v>
      </c>
      <c r="GC1024">
        <v>287.57746479999997</v>
      </c>
      <c r="GD1024" t="s">
        <v>2407</v>
      </c>
      <c r="HG1024" t="s">
        <v>202</v>
      </c>
      <c r="HJ1024">
        <v>0</v>
      </c>
    </row>
    <row r="1025" spans="1:218" x14ac:dyDescent="0.3">
      <c r="A1025">
        <v>1439</v>
      </c>
      <c r="B1025" t="s">
        <v>3312</v>
      </c>
      <c r="C1025" t="s">
        <v>6391</v>
      </c>
      <c r="D1025" t="s">
        <v>212</v>
      </c>
      <c r="E1025">
        <v>1</v>
      </c>
      <c r="F1025" t="s">
        <v>202</v>
      </c>
      <c r="H1025">
        <v>1</v>
      </c>
      <c r="M1025">
        <v>1</v>
      </c>
      <c r="N1025">
        <v>1</v>
      </c>
      <c r="U1025">
        <v>1</v>
      </c>
      <c r="W1025">
        <v>1</v>
      </c>
      <c r="X1025" t="s">
        <v>3174</v>
      </c>
      <c r="Y1025">
        <v>1</v>
      </c>
      <c r="Z1025">
        <v>1</v>
      </c>
      <c r="AA1025">
        <v>9</v>
      </c>
      <c r="AD1025" t="s">
        <v>202</v>
      </c>
      <c r="AE1025">
        <v>1</v>
      </c>
      <c r="AF1025">
        <v>1</v>
      </c>
      <c r="AG1025">
        <v>1</v>
      </c>
      <c r="AH1025">
        <v>1</v>
      </c>
      <c r="AI1025">
        <v>1</v>
      </c>
      <c r="AJ1025">
        <v>1</v>
      </c>
      <c r="AK1025" t="s">
        <v>6392</v>
      </c>
      <c r="AL1025">
        <v>1</v>
      </c>
      <c r="AM1025">
        <v>1</v>
      </c>
      <c r="AN1025">
        <v>1</v>
      </c>
      <c r="AO1025">
        <v>2</v>
      </c>
      <c r="AP1025">
        <v>1</v>
      </c>
      <c r="AQ1025">
        <v>1</v>
      </c>
      <c r="AR1025" t="s">
        <v>6393</v>
      </c>
      <c r="AS1025">
        <v>1</v>
      </c>
      <c r="AT1025">
        <v>2</v>
      </c>
      <c r="AU1025">
        <v>1</v>
      </c>
      <c r="AV1025">
        <v>1</v>
      </c>
      <c r="AW1025">
        <v>4</v>
      </c>
      <c r="AX1025">
        <v>3</v>
      </c>
      <c r="AY1025">
        <v>5</v>
      </c>
      <c r="BE1025">
        <v>1</v>
      </c>
      <c r="BF1025">
        <v>1</v>
      </c>
      <c r="BG1025">
        <v>1</v>
      </c>
      <c r="BH1025">
        <v>1</v>
      </c>
      <c r="BI1025">
        <v>1</v>
      </c>
      <c r="BJ1025">
        <v>0</v>
      </c>
      <c r="BM1025">
        <v>1</v>
      </c>
      <c r="BN1025">
        <v>1</v>
      </c>
      <c r="BO1025">
        <v>3</v>
      </c>
      <c r="BP1025">
        <v>1</v>
      </c>
      <c r="BQ1025">
        <v>15</v>
      </c>
      <c r="BR1025">
        <v>1</v>
      </c>
      <c r="BS1025">
        <v>1</v>
      </c>
      <c r="BT1025">
        <v>2</v>
      </c>
      <c r="BV1025">
        <v>0</v>
      </c>
      <c r="BX1025">
        <v>0</v>
      </c>
      <c r="BZ1025">
        <v>0</v>
      </c>
      <c r="CB1025">
        <v>1</v>
      </c>
      <c r="CD1025">
        <v>0</v>
      </c>
      <c r="CF1025">
        <v>1</v>
      </c>
      <c r="CJ1025">
        <v>1</v>
      </c>
      <c r="CK1025">
        <v>2</v>
      </c>
      <c r="CL1025">
        <v>6</v>
      </c>
      <c r="CM1025">
        <v>1</v>
      </c>
      <c r="CR1025">
        <v>2</v>
      </c>
      <c r="CS1025">
        <v>5</v>
      </c>
      <c r="CT1025">
        <v>1</v>
      </c>
      <c r="CU1025">
        <v>1</v>
      </c>
      <c r="CV1025" t="s">
        <v>3229</v>
      </c>
      <c r="CW1025">
        <v>780</v>
      </c>
      <c r="CX1025">
        <v>13</v>
      </c>
      <c r="CY1025">
        <v>2</v>
      </c>
      <c r="CZ1025">
        <v>1</v>
      </c>
      <c r="DA1025" t="s">
        <v>2501</v>
      </c>
      <c r="DC1025">
        <v>1</v>
      </c>
      <c r="DD1025">
        <v>1</v>
      </c>
      <c r="DE1025">
        <v>5</v>
      </c>
      <c r="DN1025" t="s">
        <v>5362</v>
      </c>
      <c r="DO1025" t="s">
        <v>5362</v>
      </c>
      <c r="DP1025" t="s">
        <v>3178</v>
      </c>
      <c r="DQ1025" t="s">
        <v>202</v>
      </c>
      <c r="DR1025" t="s">
        <v>4198</v>
      </c>
      <c r="DT1025">
        <v>1</v>
      </c>
      <c r="DV1025">
        <v>1</v>
      </c>
      <c r="DW1025">
        <v>0</v>
      </c>
      <c r="DX1025">
        <v>9</v>
      </c>
      <c r="DY1025">
        <v>2</v>
      </c>
      <c r="DZ1025">
        <v>1</v>
      </c>
      <c r="EA1025">
        <v>10</v>
      </c>
      <c r="EB1025">
        <f>IF(EA1025&gt;=30,1,IF(EA1025&gt;=20,2,IF(EA1025&gt;=15,3,IF(EA1025&gt;=10,4,IF(EA1025&gt;=5,5,IF(EA1025&gt;0,6,0))))))</f>
        <v>4</v>
      </c>
      <c r="EC1025">
        <v>2</v>
      </c>
      <c r="EE1025">
        <v>10</v>
      </c>
      <c r="EF1025">
        <v>2</v>
      </c>
      <c r="EH1025">
        <v>7</v>
      </c>
      <c r="EI1025">
        <v>1</v>
      </c>
      <c r="EL1025">
        <v>2</v>
      </c>
      <c r="EM1025">
        <v>2</v>
      </c>
      <c r="EN1025">
        <v>2</v>
      </c>
      <c r="EO1025">
        <v>2</v>
      </c>
      <c r="EP1025">
        <v>2</v>
      </c>
      <c r="EZ1025">
        <v>1</v>
      </c>
      <c r="FA1025">
        <v>2</v>
      </c>
      <c r="FB1025">
        <v>1</v>
      </c>
      <c r="FC1025">
        <v>6</v>
      </c>
      <c r="FD1025">
        <v>1</v>
      </c>
      <c r="FG1025">
        <v>0</v>
      </c>
      <c r="FH1025" t="s">
        <v>3179</v>
      </c>
      <c r="FI1025">
        <v>1</v>
      </c>
      <c r="FJ1025" t="s">
        <v>204</v>
      </c>
      <c r="FK1025">
        <v>10</v>
      </c>
      <c r="FL1025">
        <v>12</v>
      </c>
      <c r="FM1025">
        <v>12</v>
      </c>
      <c r="FN1025">
        <v>10</v>
      </c>
      <c r="FO1025" t="s">
        <v>2212</v>
      </c>
      <c r="FP1025">
        <v>1.5</v>
      </c>
      <c r="FQ1025" t="s">
        <v>3287</v>
      </c>
      <c r="FR1025" t="s">
        <v>3189</v>
      </c>
      <c r="FS1025">
        <v>0</v>
      </c>
      <c r="FT1025">
        <v>0</v>
      </c>
      <c r="FU1025" t="s">
        <v>2207</v>
      </c>
      <c r="FV1025" t="s">
        <v>2207</v>
      </c>
      <c r="FW1025">
        <v>0</v>
      </c>
      <c r="FX1025">
        <v>1</v>
      </c>
      <c r="FY1025">
        <v>0</v>
      </c>
      <c r="FZ1025">
        <v>0</v>
      </c>
      <c r="GA1025">
        <v>20418</v>
      </c>
      <c r="GB1025">
        <v>71</v>
      </c>
      <c r="GC1025">
        <v>287.57746479999997</v>
      </c>
      <c r="GD1025" t="s">
        <v>2407</v>
      </c>
      <c r="GE1025">
        <v>1</v>
      </c>
      <c r="HG1025" t="s">
        <v>202</v>
      </c>
      <c r="HJ1025">
        <v>0</v>
      </c>
    </row>
    <row r="1026" spans="1:218" x14ac:dyDescent="0.3">
      <c r="A1026">
        <v>1283</v>
      </c>
      <c r="B1026" t="s">
        <v>3633</v>
      </c>
      <c r="C1026" t="s">
        <v>5135</v>
      </c>
      <c r="D1026" t="s">
        <v>194</v>
      </c>
      <c r="E1026">
        <v>1</v>
      </c>
      <c r="F1026" t="s">
        <v>202</v>
      </c>
      <c r="H1026">
        <v>1</v>
      </c>
      <c r="M1026">
        <v>3</v>
      </c>
      <c r="N1026">
        <v>1</v>
      </c>
      <c r="U1026">
        <v>1</v>
      </c>
      <c r="W1026">
        <v>1</v>
      </c>
      <c r="X1026" t="s">
        <v>3174</v>
      </c>
      <c r="Y1026">
        <v>1</v>
      </c>
      <c r="Z1026">
        <v>1</v>
      </c>
      <c r="AA1026">
        <v>1</v>
      </c>
      <c r="AD1026" t="s">
        <v>3174</v>
      </c>
      <c r="AE1026">
        <v>1</v>
      </c>
      <c r="AF1026">
        <v>1</v>
      </c>
      <c r="AG1026">
        <v>1</v>
      </c>
      <c r="AH1026">
        <v>1</v>
      </c>
      <c r="AI1026">
        <v>1</v>
      </c>
      <c r="AJ1026">
        <v>1</v>
      </c>
      <c r="AK1026" t="s">
        <v>5136</v>
      </c>
      <c r="AL1026">
        <v>1</v>
      </c>
      <c r="AM1026">
        <v>1</v>
      </c>
      <c r="AN1026">
        <v>1</v>
      </c>
      <c r="AO1026">
        <v>2</v>
      </c>
      <c r="AP1026">
        <v>2</v>
      </c>
      <c r="AQ1026">
        <v>1</v>
      </c>
      <c r="AR1026" t="s">
        <v>5137</v>
      </c>
      <c r="AS1026">
        <v>-97</v>
      </c>
      <c r="AT1026">
        <v>1</v>
      </c>
      <c r="AU1026">
        <v>1</v>
      </c>
      <c r="AV1026">
        <v>1</v>
      </c>
      <c r="AW1026">
        <v>7</v>
      </c>
      <c r="AX1026">
        <v>1</v>
      </c>
      <c r="AY1026">
        <v>1</v>
      </c>
      <c r="AZ1026">
        <v>2</v>
      </c>
      <c r="BA1026">
        <v>3</v>
      </c>
      <c r="BB1026">
        <v>4</v>
      </c>
      <c r="BC1026">
        <v>5</v>
      </c>
      <c r="BD1026">
        <v>6</v>
      </c>
      <c r="BE1026">
        <v>1</v>
      </c>
      <c r="BF1026">
        <v>1</v>
      </c>
      <c r="BG1026">
        <v>1</v>
      </c>
      <c r="BH1026">
        <v>1</v>
      </c>
      <c r="BI1026">
        <v>1</v>
      </c>
      <c r="BJ1026">
        <v>0</v>
      </c>
      <c r="BM1026">
        <v>1</v>
      </c>
      <c r="BN1026">
        <v>1</v>
      </c>
      <c r="BO1026">
        <v>3</v>
      </c>
      <c r="BP1026">
        <v>1</v>
      </c>
      <c r="BQ1026">
        <v>34</v>
      </c>
      <c r="BR1026">
        <v>1</v>
      </c>
      <c r="BS1026">
        <v>1</v>
      </c>
      <c r="BT1026">
        <v>2</v>
      </c>
      <c r="BU1026">
        <v>2</v>
      </c>
      <c r="BV1026">
        <v>0</v>
      </c>
      <c r="BW1026">
        <v>2</v>
      </c>
      <c r="BX1026">
        <v>0</v>
      </c>
      <c r="BY1026">
        <v>2</v>
      </c>
      <c r="BZ1026">
        <v>0</v>
      </c>
      <c r="CA1026">
        <v>2</v>
      </c>
      <c r="CB1026">
        <v>0</v>
      </c>
      <c r="CC1026">
        <v>2</v>
      </c>
      <c r="CD1026">
        <v>0</v>
      </c>
      <c r="CE1026">
        <v>2</v>
      </c>
      <c r="CF1026">
        <v>0</v>
      </c>
      <c r="CG1026">
        <v>2</v>
      </c>
      <c r="CH1026">
        <v>2</v>
      </c>
      <c r="CI1026">
        <v>2</v>
      </c>
      <c r="CJ1026">
        <v>1</v>
      </c>
      <c r="CK1026">
        <v>2</v>
      </c>
      <c r="CL1026">
        <v>8</v>
      </c>
      <c r="CM1026">
        <v>1</v>
      </c>
      <c r="CR1026">
        <v>2</v>
      </c>
      <c r="CS1026">
        <v>6</v>
      </c>
      <c r="CT1026">
        <v>1</v>
      </c>
      <c r="CU1026">
        <v>1</v>
      </c>
      <c r="CV1026" t="s">
        <v>1035</v>
      </c>
      <c r="CW1026">
        <v>659</v>
      </c>
      <c r="CX1026">
        <v>10.98</v>
      </c>
      <c r="CY1026">
        <v>2</v>
      </c>
      <c r="CZ1026">
        <v>1</v>
      </c>
      <c r="DA1026" t="s">
        <v>4962</v>
      </c>
      <c r="DC1026">
        <v>1</v>
      </c>
      <c r="DD1026">
        <v>1</v>
      </c>
      <c r="DE1026">
        <v>23</v>
      </c>
      <c r="DN1026" t="s">
        <v>5122</v>
      </c>
      <c r="DO1026" t="s">
        <v>5122</v>
      </c>
      <c r="DP1026" t="s">
        <v>3178</v>
      </c>
      <c r="DQ1026" t="s">
        <v>202</v>
      </c>
      <c r="DR1026" t="s">
        <v>202</v>
      </c>
      <c r="DT1026">
        <v>1</v>
      </c>
      <c r="DV1026">
        <v>1</v>
      </c>
      <c r="DW1026">
        <v>0</v>
      </c>
      <c r="DX1026">
        <v>1</v>
      </c>
      <c r="DY1026">
        <v>1</v>
      </c>
      <c r="DZ1026">
        <v>1</v>
      </c>
      <c r="EA1026">
        <v>10</v>
      </c>
      <c r="EB1026">
        <f>IF(EA1026&gt;=30,1,IF(EA1026&gt;=20,2,IF(EA1026&gt;=15,3,IF(EA1026&gt;=10,4,IF(EA1026&gt;=5,5,IF(EA1026&gt;0,6,0))))))</f>
        <v>4</v>
      </c>
      <c r="EC1026">
        <v>2</v>
      </c>
      <c r="EE1026">
        <v>10</v>
      </c>
      <c r="EL1026">
        <v>3</v>
      </c>
      <c r="EM1026">
        <v>1</v>
      </c>
      <c r="EN1026">
        <v>1</v>
      </c>
      <c r="EO1026">
        <v>1</v>
      </c>
      <c r="EP1026">
        <v>1</v>
      </c>
      <c r="EQ1026">
        <v>1</v>
      </c>
      <c r="ER1026">
        <v>1</v>
      </c>
      <c r="EZ1026">
        <v>1</v>
      </c>
      <c r="FA1026">
        <v>1</v>
      </c>
      <c r="FD1026">
        <v>-97</v>
      </c>
      <c r="FG1026">
        <v>0</v>
      </c>
      <c r="FH1026" t="s">
        <v>3179</v>
      </c>
      <c r="FI1026">
        <v>1</v>
      </c>
      <c r="FJ1026" t="s">
        <v>204</v>
      </c>
      <c r="FK1026">
        <v>10</v>
      </c>
      <c r="FL1026">
        <v>12</v>
      </c>
      <c r="FM1026">
        <v>12</v>
      </c>
      <c r="FN1026">
        <v>10</v>
      </c>
      <c r="FO1026" t="s">
        <v>2220</v>
      </c>
      <c r="FP1026">
        <v>0.5</v>
      </c>
      <c r="FQ1026" t="s">
        <v>3180</v>
      </c>
      <c r="FR1026" t="s">
        <v>3196</v>
      </c>
      <c r="FS1026">
        <v>1</v>
      </c>
      <c r="FT1026">
        <v>1</v>
      </c>
      <c r="FU1026" t="s">
        <v>2221</v>
      </c>
      <c r="FV1026" t="s">
        <v>3182</v>
      </c>
      <c r="FW1026">
        <v>0</v>
      </c>
      <c r="FX1026">
        <v>1</v>
      </c>
      <c r="FY1026">
        <v>0</v>
      </c>
      <c r="FZ1026">
        <v>0</v>
      </c>
      <c r="GA1026">
        <v>2784</v>
      </c>
      <c r="GB1026">
        <v>14</v>
      </c>
      <c r="GC1026">
        <v>198.85714290000001</v>
      </c>
      <c r="GD1026" t="s">
        <v>2401</v>
      </c>
      <c r="GE1026">
        <v>1</v>
      </c>
      <c r="HG1026" t="s">
        <v>202</v>
      </c>
      <c r="HJ1026">
        <v>0</v>
      </c>
    </row>
    <row r="1027" spans="1:218" x14ac:dyDescent="0.3">
      <c r="A1027">
        <v>1354</v>
      </c>
      <c r="B1027" t="s">
        <v>3279</v>
      </c>
      <c r="C1027" t="s">
        <v>5234</v>
      </c>
      <c r="D1027" t="s">
        <v>212</v>
      </c>
      <c r="E1027">
        <v>1</v>
      </c>
      <c r="F1027" t="s">
        <v>202</v>
      </c>
      <c r="H1027">
        <v>1</v>
      </c>
      <c r="M1027">
        <v>1</v>
      </c>
      <c r="N1027">
        <v>1</v>
      </c>
      <c r="U1027">
        <v>1</v>
      </c>
      <c r="W1027">
        <v>1</v>
      </c>
      <c r="X1027" t="s">
        <v>3174</v>
      </c>
      <c r="Y1027">
        <v>1</v>
      </c>
      <c r="Z1027">
        <v>1</v>
      </c>
      <c r="AA1027">
        <v>5</v>
      </c>
      <c r="AD1027" t="s">
        <v>202</v>
      </c>
      <c r="AE1027">
        <v>1</v>
      </c>
      <c r="AF1027">
        <v>1</v>
      </c>
      <c r="AG1027">
        <v>1</v>
      </c>
      <c r="AH1027">
        <v>1</v>
      </c>
      <c r="AI1027">
        <v>1</v>
      </c>
      <c r="AJ1027">
        <v>1</v>
      </c>
      <c r="AK1027" t="s">
        <v>5235</v>
      </c>
      <c r="AL1027">
        <v>1</v>
      </c>
      <c r="AM1027">
        <v>2</v>
      </c>
      <c r="AN1027">
        <v>2</v>
      </c>
      <c r="AO1027">
        <v>2</v>
      </c>
      <c r="AP1027">
        <v>2</v>
      </c>
      <c r="AQ1027">
        <v>1</v>
      </c>
      <c r="AR1027" t="s">
        <v>5236</v>
      </c>
      <c r="AS1027">
        <v>1</v>
      </c>
      <c r="AT1027">
        <v>1</v>
      </c>
      <c r="AU1027">
        <v>1</v>
      </c>
      <c r="AV1027">
        <v>2</v>
      </c>
      <c r="AW1027">
        <v>7</v>
      </c>
      <c r="AX1027">
        <v>1</v>
      </c>
      <c r="AY1027">
        <v>1</v>
      </c>
      <c r="BE1027">
        <v>1</v>
      </c>
      <c r="BF1027">
        <v>1</v>
      </c>
      <c r="BG1027">
        <v>1</v>
      </c>
      <c r="BH1027">
        <v>1</v>
      </c>
      <c r="BI1027">
        <v>1</v>
      </c>
      <c r="BJ1027">
        <v>0</v>
      </c>
      <c r="BM1027">
        <v>1</v>
      </c>
      <c r="BN1027">
        <v>1</v>
      </c>
      <c r="BO1027">
        <v>5</v>
      </c>
      <c r="BP1027">
        <v>1</v>
      </c>
      <c r="BQ1027">
        <v>40</v>
      </c>
      <c r="BR1027">
        <v>1</v>
      </c>
      <c r="BS1027">
        <v>1</v>
      </c>
      <c r="BT1027">
        <v>2</v>
      </c>
      <c r="BU1027">
        <v>2</v>
      </c>
      <c r="BV1027">
        <v>0</v>
      </c>
      <c r="BW1027">
        <v>2</v>
      </c>
      <c r="BX1027">
        <v>0</v>
      </c>
      <c r="BY1027">
        <v>2</v>
      </c>
      <c r="BZ1027">
        <v>0</v>
      </c>
      <c r="CA1027">
        <v>2</v>
      </c>
      <c r="CB1027">
        <v>0</v>
      </c>
      <c r="CC1027">
        <v>2</v>
      </c>
      <c r="CD1027">
        <v>0</v>
      </c>
      <c r="CE1027">
        <v>2</v>
      </c>
      <c r="CF1027">
        <v>0</v>
      </c>
      <c r="CG1027">
        <v>2</v>
      </c>
      <c r="CH1027">
        <v>2</v>
      </c>
      <c r="CI1027">
        <v>2</v>
      </c>
      <c r="CJ1027">
        <v>1</v>
      </c>
      <c r="CK1027">
        <v>2</v>
      </c>
      <c r="CL1027">
        <v>8</v>
      </c>
      <c r="CM1027">
        <v>1</v>
      </c>
      <c r="CR1027">
        <v>2</v>
      </c>
      <c r="CS1027">
        <v>6</v>
      </c>
      <c r="CT1027">
        <v>1</v>
      </c>
      <c r="CU1027">
        <v>1</v>
      </c>
      <c r="CV1027" t="s">
        <v>269</v>
      </c>
      <c r="CW1027">
        <v>538</v>
      </c>
      <c r="CX1027">
        <v>8.9700000000000006</v>
      </c>
      <c r="CY1027">
        <v>2</v>
      </c>
      <c r="CZ1027">
        <v>1</v>
      </c>
      <c r="DA1027" t="s">
        <v>210</v>
      </c>
      <c r="DC1027">
        <v>1</v>
      </c>
      <c r="DD1027">
        <v>1</v>
      </c>
      <c r="DE1027">
        <v>2</v>
      </c>
      <c r="DN1027" t="s">
        <v>5226</v>
      </c>
      <c r="DO1027" t="s">
        <v>5226</v>
      </c>
      <c r="DP1027" t="s">
        <v>3178</v>
      </c>
      <c r="DQ1027" t="s">
        <v>202</v>
      </c>
      <c r="DR1027" t="s">
        <v>202</v>
      </c>
      <c r="DT1027">
        <v>1</v>
      </c>
      <c r="DV1027">
        <v>1</v>
      </c>
      <c r="DW1027">
        <v>0</v>
      </c>
      <c r="DX1027">
        <v>5</v>
      </c>
      <c r="DY1027">
        <v>1</v>
      </c>
      <c r="DZ1027">
        <v>1</v>
      </c>
      <c r="EA1027">
        <v>20</v>
      </c>
      <c r="EB1027">
        <f>IF(EA1027&gt;=30,1,IF(EA1027&gt;=20,2,IF(EA1027&gt;=15,3,IF(EA1027&gt;=10,4,IF(EA1027&gt;=5,5,IF(EA1027&gt;0,6,0))))))</f>
        <v>2</v>
      </c>
      <c r="EC1027">
        <v>2</v>
      </c>
      <c r="EE1027">
        <v>20</v>
      </c>
      <c r="EL1027">
        <v>1</v>
      </c>
      <c r="EM1027">
        <v>3</v>
      </c>
      <c r="EN1027">
        <v>1</v>
      </c>
      <c r="EO1027">
        <v>1</v>
      </c>
      <c r="EP1027">
        <v>1</v>
      </c>
      <c r="EQ1027">
        <v>1</v>
      </c>
      <c r="ER1027">
        <v>1</v>
      </c>
      <c r="EZ1027">
        <v>1</v>
      </c>
      <c r="FA1027">
        <v>-97</v>
      </c>
      <c r="FD1027">
        <v>-97</v>
      </c>
      <c r="FG1027">
        <v>0</v>
      </c>
      <c r="FH1027" t="s">
        <v>3179</v>
      </c>
      <c r="FI1027">
        <v>1</v>
      </c>
      <c r="FJ1027" t="s">
        <v>204</v>
      </c>
      <c r="FK1027">
        <v>20</v>
      </c>
      <c r="FL1027">
        <v>12</v>
      </c>
      <c r="FM1027">
        <v>12</v>
      </c>
      <c r="FN1027">
        <v>20</v>
      </c>
      <c r="FO1027" t="s">
        <v>2206</v>
      </c>
      <c r="FP1027">
        <v>3.5</v>
      </c>
      <c r="FQ1027" t="s">
        <v>3180</v>
      </c>
      <c r="FR1027" t="s">
        <v>3196</v>
      </c>
      <c r="FS1027">
        <v>1</v>
      </c>
      <c r="FT1027">
        <v>1</v>
      </c>
      <c r="FU1027" t="s">
        <v>2221</v>
      </c>
      <c r="FV1027" t="s">
        <v>3182</v>
      </c>
      <c r="FW1027">
        <v>0</v>
      </c>
      <c r="FX1027">
        <v>1</v>
      </c>
      <c r="FY1027">
        <v>0</v>
      </c>
      <c r="FZ1027">
        <v>0</v>
      </c>
      <c r="GA1027">
        <v>59048</v>
      </c>
      <c r="GB1027">
        <v>201</v>
      </c>
      <c r="GC1027">
        <v>293.7711443</v>
      </c>
      <c r="GD1027" t="s">
        <v>2401</v>
      </c>
      <c r="GE1027">
        <v>1</v>
      </c>
      <c r="HG1027" t="s">
        <v>202</v>
      </c>
      <c r="HJ1027">
        <v>0</v>
      </c>
    </row>
    <row r="1028" spans="1:218" x14ac:dyDescent="0.3">
      <c r="A1028">
        <v>1431</v>
      </c>
      <c r="B1028" t="s">
        <v>3312</v>
      </c>
      <c r="C1028" t="s">
        <v>5350</v>
      </c>
      <c r="D1028" t="s">
        <v>212</v>
      </c>
      <c r="E1028">
        <v>1</v>
      </c>
      <c r="F1028" t="s">
        <v>202</v>
      </c>
      <c r="H1028">
        <v>1</v>
      </c>
      <c r="M1028">
        <v>1</v>
      </c>
      <c r="N1028">
        <v>1</v>
      </c>
      <c r="U1028">
        <v>1</v>
      </c>
      <c r="W1028">
        <v>1</v>
      </c>
      <c r="X1028" t="s">
        <v>3174</v>
      </c>
      <c r="Y1028">
        <v>1</v>
      </c>
      <c r="Z1028">
        <v>1</v>
      </c>
      <c r="AA1028">
        <v>1</v>
      </c>
      <c r="AD1028" t="s">
        <v>202</v>
      </c>
      <c r="AE1028">
        <v>1</v>
      </c>
      <c r="AF1028">
        <v>1</v>
      </c>
      <c r="AG1028">
        <v>1</v>
      </c>
      <c r="AH1028">
        <v>2</v>
      </c>
      <c r="AI1028">
        <v>2</v>
      </c>
      <c r="AJ1028">
        <v>2</v>
      </c>
      <c r="AK1028" t="s">
        <v>5351</v>
      </c>
      <c r="AL1028">
        <v>1</v>
      </c>
      <c r="AM1028">
        <v>1</v>
      </c>
      <c r="AN1028">
        <v>1</v>
      </c>
      <c r="AO1028">
        <v>2</v>
      </c>
      <c r="AP1028">
        <v>2</v>
      </c>
      <c r="AQ1028">
        <v>1</v>
      </c>
      <c r="AR1028" t="s">
        <v>5352</v>
      </c>
      <c r="AS1028">
        <v>2</v>
      </c>
      <c r="AT1028">
        <v>2</v>
      </c>
      <c r="AU1028">
        <v>2</v>
      </c>
      <c r="AV1028">
        <v>2</v>
      </c>
      <c r="AW1028">
        <v>7</v>
      </c>
      <c r="AX1028">
        <v>1</v>
      </c>
      <c r="AY1028">
        <v>1</v>
      </c>
      <c r="BE1028">
        <v>1</v>
      </c>
      <c r="BF1028">
        <v>1</v>
      </c>
      <c r="BG1028">
        <v>1</v>
      </c>
      <c r="BH1028">
        <v>1</v>
      </c>
      <c r="BI1028">
        <v>1</v>
      </c>
      <c r="BJ1028">
        <v>1</v>
      </c>
      <c r="BK1028">
        <v>1</v>
      </c>
      <c r="BL1028">
        <v>1</v>
      </c>
      <c r="BM1028">
        <v>4</v>
      </c>
      <c r="BN1028">
        <v>1</v>
      </c>
      <c r="BO1028">
        <v>1</v>
      </c>
      <c r="BP1028">
        <v>1</v>
      </c>
      <c r="BQ1028">
        <v>2</v>
      </c>
      <c r="BR1028">
        <v>1</v>
      </c>
      <c r="BS1028">
        <v>1</v>
      </c>
      <c r="BT1028">
        <v>3</v>
      </c>
      <c r="BV1028">
        <v>1</v>
      </c>
      <c r="BX1028">
        <v>0</v>
      </c>
      <c r="BZ1028">
        <v>2</v>
      </c>
      <c r="CJ1028">
        <v>2</v>
      </c>
      <c r="CK1028">
        <v>2</v>
      </c>
      <c r="CL1028">
        <v>5</v>
      </c>
      <c r="CM1028">
        <v>6</v>
      </c>
      <c r="CS1028">
        <v>2</v>
      </c>
      <c r="CT1028">
        <v>1</v>
      </c>
      <c r="CU1028">
        <v>2</v>
      </c>
      <c r="CV1028" t="s">
        <v>5353</v>
      </c>
      <c r="CW1028">
        <v>723</v>
      </c>
      <c r="CX1028">
        <v>12.05</v>
      </c>
      <c r="CY1028">
        <v>2</v>
      </c>
      <c r="CZ1028">
        <v>1</v>
      </c>
      <c r="DA1028" t="s">
        <v>318</v>
      </c>
      <c r="DC1028">
        <v>1</v>
      </c>
      <c r="DD1028">
        <v>1</v>
      </c>
      <c r="DE1028">
        <v>5</v>
      </c>
      <c r="DN1028" t="s">
        <v>5354</v>
      </c>
      <c r="DO1028" t="s">
        <v>5354</v>
      </c>
      <c r="DP1028" t="s">
        <v>3178</v>
      </c>
      <c r="DQ1028" t="s">
        <v>202</v>
      </c>
      <c r="DR1028" t="s">
        <v>202</v>
      </c>
      <c r="DT1028">
        <v>1</v>
      </c>
      <c r="DV1028">
        <v>1</v>
      </c>
      <c r="DW1028">
        <v>0</v>
      </c>
      <c r="DX1028">
        <v>1</v>
      </c>
      <c r="DY1028">
        <v>1</v>
      </c>
      <c r="DZ1028">
        <v>1</v>
      </c>
      <c r="EA1028">
        <v>2</v>
      </c>
      <c r="EB1028">
        <f>IF(EA1028&gt;=30,1,IF(EA1028&gt;=20,2,IF(EA1028&gt;=15,3,IF(EA1028&gt;=10,4,IF(EA1028&gt;=5,5,IF(EA1028&gt;0,6,0))))))</f>
        <v>6</v>
      </c>
      <c r="EC1028">
        <v>2</v>
      </c>
      <c r="EE1028">
        <v>2</v>
      </c>
      <c r="EL1028">
        <v>3</v>
      </c>
      <c r="EM1028">
        <v>5</v>
      </c>
      <c r="EN1028">
        <v>1</v>
      </c>
      <c r="EO1028">
        <v>2</v>
      </c>
      <c r="EP1028">
        <v>1</v>
      </c>
      <c r="EQ1028">
        <v>1</v>
      </c>
      <c r="ER1028">
        <v>1</v>
      </c>
      <c r="EZ1028">
        <v>1</v>
      </c>
      <c r="FA1028">
        <v>-97</v>
      </c>
      <c r="FD1028">
        <v>-97</v>
      </c>
      <c r="FG1028">
        <v>0</v>
      </c>
      <c r="FH1028" t="s">
        <v>3179</v>
      </c>
      <c r="FI1028">
        <v>1</v>
      </c>
      <c r="FJ1028" t="s">
        <v>204</v>
      </c>
      <c r="FK1028">
        <v>2</v>
      </c>
      <c r="FL1028">
        <v>12</v>
      </c>
      <c r="FM1028">
        <v>12</v>
      </c>
      <c r="FN1028">
        <v>2</v>
      </c>
      <c r="FO1028" t="s">
        <v>2220</v>
      </c>
      <c r="FP1028">
        <v>20</v>
      </c>
      <c r="FQ1028" t="s">
        <v>3180</v>
      </c>
      <c r="FR1028" t="s">
        <v>3189</v>
      </c>
      <c r="FS1028">
        <v>0</v>
      </c>
      <c r="FT1028">
        <v>1</v>
      </c>
      <c r="FU1028" t="s">
        <v>2221</v>
      </c>
      <c r="FV1028" t="s">
        <v>3182</v>
      </c>
      <c r="FW1028">
        <v>0</v>
      </c>
      <c r="FX1028">
        <v>1</v>
      </c>
      <c r="FY1028">
        <v>0</v>
      </c>
      <c r="FZ1028">
        <v>0</v>
      </c>
      <c r="GA1028">
        <v>20418</v>
      </c>
      <c r="GB1028">
        <v>71</v>
      </c>
      <c r="GC1028">
        <v>287.57746479999997</v>
      </c>
      <c r="GD1028" t="s">
        <v>2401</v>
      </c>
      <c r="GE1028">
        <v>1</v>
      </c>
      <c r="HG1028" t="s">
        <v>202</v>
      </c>
      <c r="HJ1028">
        <v>0</v>
      </c>
    </row>
    <row r="1029" spans="1:218" x14ac:dyDescent="0.3">
      <c r="A1029">
        <v>1455</v>
      </c>
      <c r="B1029" t="s">
        <v>3279</v>
      </c>
      <c r="C1029" t="s">
        <v>6403</v>
      </c>
      <c r="D1029" t="s">
        <v>212</v>
      </c>
      <c r="E1029">
        <v>1</v>
      </c>
      <c r="F1029" t="s">
        <v>202</v>
      </c>
      <c r="H1029">
        <v>1</v>
      </c>
      <c r="M1029">
        <v>1</v>
      </c>
      <c r="N1029">
        <v>1</v>
      </c>
      <c r="U1029">
        <v>1</v>
      </c>
      <c r="W1029">
        <v>1</v>
      </c>
      <c r="X1029" t="s">
        <v>3174</v>
      </c>
      <c r="Y1029">
        <v>1</v>
      </c>
      <c r="Z1029">
        <v>1</v>
      </c>
      <c r="AA1029">
        <v>1</v>
      </c>
      <c r="AD1029" t="s">
        <v>202</v>
      </c>
      <c r="AE1029">
        <v>1</v>
      </c>
      <c r="AF1029">
        <v>2</v>
      </c>
      <c r="AG1029">
        <v>1</v>
      </c>
      <c r="AH1029">
        <v>2</v>
      </c>
      <c r="AI1029">
        <v>2</v>
      </c>
      <c r="AJ1029">
        <v>2</v>
      </c>
      <c r="AK1029" t="s">
        <v>6404</v>
      </c>
      <c r="AL1029">
        <v>1</v>
      </c>
      <c r="AM1029">
        <v>1</v>
      </c>
      <c r="AN1029">
        <v>1</v>
      </c>
      <c r="AO1029">
        <v>2</v>
      </c>
      <c r="AP1029">
        <v>1</v>
      </c>
      <c r="AQ1029">
        <v>1</v>
      </c>
      <c r="AR1029" t="s">
        <v>6405</v>
      </c>
      <c r="AS1029">
        <v>2</v>
      </c>
      <c r="AT1029">
        <v>1</v>
      </c>
      <c r="AU1029">
        <v>1</v>
      </c>
      <c r="AV1029">
        <v>1</v>
      </c>
      <c r="AW1029">
        <v>7</v>
      </c>
      <c r="AX1029">
        <v>1</v>
      </c>
      <c r="AY1029">
        <v>3</v>
      </c>
      <c r="BE1029">
        <v>1</v>
      </c>
      <c r="BF1029">
        <v>1</v>
      </c>
      <c r="BG1029">
        <v>1</v>
      </c>
      <c r="BH1029">
        <v>1</v>
      </c>
      <c r="BI1029">
        <v>1</v>
      </c>
      <c r="BJ1029">
        <v>0</v>
      </c>
      <c r="BM1029">
        <v>1</v>
      </c>
      <c r="BN1029">
        <v>-98</v>
      </c>
      <c r="BP1029">
        <v>-98</v>
      </c>
      <c r="BR1029">
        <v>6</v>
      </c>
      <c r="BS1029">
        <v>-98</v>
      </c>
      <c r="CJ1029">
        <v>-98</v>
      </c>
      <c r="CK1029">
        <v>-98</v>
      </c>
      <c r="CL1029">
        <v>-98</v>
      </c>
      <c r="CM1029">
        <v>1</v>
      </c>
      <c r="CR1029">
        <v>2</v>
      </c>
      <c r="CS1029">
        <v>-98</v>
      </c>
      <c r="CT1029">
        <v>1</v>
      </c>
      <c r="CU1029">
        <v>1</v>
      </c>
      <c r="CV1029" t="s">
        <v>6406</v>
      </c>
      <c r="CW1029">
        <v>614</v>
      </c>
      <c r="CX1029">
        <v>10.23</v>
      </c>
      <c r="CY1029">
        <v>2</v>
      </c>
      <c r="CZ1029">
        <v>1</v>
      </c>
      <c r="DA1029" t="s">
        <v>436</v>
      </c>
      <c r="DC1029">
        <v>1</v>
      </c>
      <c r="DD1029">
        <v>1</v>
      </c>
      <c r="DE1029">
        <v>2</v>
      </c>
      <c r="DN1029" t="s">
        <v>5384</v>
      </c>
      <c r="DO1029" t="s">
        <v>5384</v>
      </c>
      <c r="DP1029" t="s">
        <v>3178</v>
      </c>
      <c r="DQ1029" t="s">
        <v>202</v>
      </c>
      <c r="DR1029" t="s">
        <v>202</v>
      </c>
      <c r="DT1029">
        <v>1</v>
      </c>
      <c r="DV1029">
        <v>1</v>
      </c>
      <c r="DW1029">
        <v>0</v>
      </c>
      <c r="DX1029">
        <v>1</v>
      </c>
      <c r="DY1029">
        <v>2</v>
      </c>
      <c r="DZ1029">
        <v>1</v>
      </c>
      <c r="EA1029">
        <v>15</v>
      </c>
      <c r="EB1029">
        <f>IF(EA1029&gt;=30,1,IF(EA1029&gt;=20,2,IF(EA1029&gt;=15,3,IF(EA1029&gt;=10,4,IF(EA1029&gt;=5,5,IF(EA1029&gt;0,6,0))))))</f>
        <v>3</v>
      </c>
      <c r="EC1029">
        <v>2</v>
      </c>
      <c r="EE1029">
        <v>15</v>
      </c>
      <c r="EF1029">
        <v>2</v>
      </c>
      <c r="EH1029">
        <v>15</v>
      </c>
      <c r="EI1029">
        <v>1</v>
      </c>
      <c r="EL1029">
        <v>1</v>
      </c>
      <c r="EM1029">
        <v>4</v>
      </c>
      <c r="EN1029">
        <v>2</v>
      </c>
      <c r="EO1029">
        <v>1</v>
      </c>
      <c r="EP1029">
        <v>2</v>
      </c>
      <c r="EZ1029">
        <v>1</v>
      </c>
      <c r="FA1029">
        <v>1</v>
      </c>
      <c r="FD1029">
        <v>3</v>
      </c>
      <c r="FG1029">
        <v>0</v>
      </c>
      <c r="FH1029" t="s">
        <v>3179</v>
      </c>
      <c r="FI1029">
        <v>1</v>
      </c>
      <c r="FJ1029" t="s">
        <v>204</v>
      </c>
      <c r="FK1029">
        <v>15</v>
      </c>
      <c r="FL1029">
        <v>12</v>
      </c>
      <c r="FM1029">
        <v>12</v>
      </c>
      <c r="FN1029">
        <v>15</v>
      </c>
      <c r="FO1029" t="s">
        <v>2206</v>
      </c>
      <c r="FP1029">
        <v>7.5</v>
      </c>
      <c r="FQ1029" t="s">
        <v>3287</v>
      </c>
      <c r="FR1029" t="s">
        <v>3196</v>
      </c>
      <c r="FS1029">
        <v>1</v>
      </c>
      <c r="FT1029">
        <v>0</v>
      </c>
      <c r="FU1029" t="s">
        <v>2207</v>
      </c>
      <c r="FV1029" t="s">
        <v>2207</v>
      </c>
      <c r="FW1029">
        <v>0</v>
      </c>
      <c r="FX1029">
        <v>1</v>
      </c>
      <c r="FY1029">
        <v>0</v>
      </c>
      <c r="FZ1029">
        <v>0</v>
      </c>
      <c r="GA1029">
        <v>59048</v>
      </c>
      <c r="GB1029">
        <v>201</v>
      </c>
      <c r="GC1029">
        <v>293.7711443</v>
      </c>
      <c r="GD1029" t="s">
        <v>2407</v>
      </c>
      <c r="GE1029">
        <v>1</v>
      </c>
      <c r="HG1029" t="s">
        <v>202</v>
      </c>
      <c r="HJ1029">
        <v>0</v>
      </c>
    </row>
    <row r="1030" spans="1:218" x14ac:dyDescent="0.3">
      <c r="A1030">
        <v>1444</v>
      </c>
      <c r="B1030" t="s">
        <v>3225</v>
      </c>
      <c r="C1030" t="s">
        <v>5370</v>
      </c>
      <c r="D1030" t="s">
        <v>212</v>
      </c>
      <c r="E1030">
        <v>1</v>
      </c>
      <c r="F1030" t="s">
        <v>202</v>
      </c>
      <c r="H1030">
        <v>1</v>
      </c>
      <c r="M1030">
        <v>1</v>
      </c>
      <c r="N1030">
        <v>1</v>
      </c>
      <c r="U1030">
        <v>1</v>
      </c>
      <c r="W1030">
        <v>1</v>
      </c>
      <c r="X1030" t="s">
        <v>3174</v>
      </c>
      <c r="Y1030">
        <v>1</v>
      </c>
      <c r="Z1030">
        <v>1</v>
      </c>
      <c r="AA1030">
        <v>2</v>
      </c>
      <c r="AD1030" t="s">
        <v>202</v>
      </c>
      <c r="AE1030">
        <v>1</v>
      </c>
      <c r="AF1030">
        <v>1</v>
      </c>
      <c r="AG1030">
        <v>1</v>
      </c>
      <c r="AH1030">
        <v>2</v>
      </c>
      <c r="AI1030">
        <v>2</v>
      </c>
      <c r="AJ1030">
        <v>2</v>
      </c>
      <c r="AK1030" t="s">
        <v>5371</v>
      </c>
      <c r="AL1030">
        <v>2</v>
      </c>
      <c r="AM1030">
        <v>2</v>
      </c>
      <c r="AN1030">
        <v>2</v>
      </c>
      <c r="AO1030">
        <v>2</v>
      </c>
      <c r="AP1030">
        <v>2</v>
      </c>
      <c r="AQ1030">
        <v>2</v>
      </c>
      <c r="AR1030" t="s">
        <v>5372</v>
      </c>
      <c r="AS1030">
        <v>-97</v>
      </c>
      <c r="AT1030">
        <v>2</v>
      </c>
      <c r="AU1030">
        <v>1</v>
      </c>
      <c r="AV1030">
        <v>2</v>
      </c>
      <c r="AW1030">
        <v>3</v>
      </c>
      <c r="AX1030">
        <v>4</v>
      </c>
      <c r="AY1030">
        <v>4</v>
      </c>
      <c r="BE1030">
        <v>1</v>
      </c>
      <c r="BF1030">
        <v>1</v>
      </c>
      <c r="BG1030">
        <v>1</v>
      </c>
      <c r="BH1030">
        <v>1</v>
      </c>
      <c r="BI1030">
        <v>1</v>
      </c>
      <c r="BJ1030">
        <v>0</v>
      </c>
      <c r="BM1030">
        <v>5</v>
      </c>
      <c r="BN1030">
        <v>1</v>
      </c>
      <c r="BO1030">
        <v>1</v>
      </c>
      <c r="BP1030">
        <v>1</v>
      </c>
      <c r="BQ1030">
        <v>1</v>
      </c>
      <c r="BR1030">
        <v>-97</v>
      </c>
      <c r="BS1030">
        <v>1</v>
      </c>
      <c r="BT1030">
        <v>1</v>
      </c>
      <c r="BV1030">
        <v>0</v>
      </c>
      <c r="BX1030">
        <v>0</v>
      </c>
      <c r="BZ1030">
        <v>0</v>
      </c>
      <c r="CB1030">
        <v>0</v>
      </c>
      <c r="CD1030">
        <v>0</v>
      </c>
      <c r="CF1030">
        <v>1</v>
      </c>
      <c r="CJ1030">
        <v>2</v>
      </c>
      <c r="CK1030">
        <v>2</v>
      </c>
      <c r="CL1030">
        <v>6</v>
      </c>
      <c r="CM1030">
        <v>1</v>
      </c>
      <c r="CR1030">
        <v>2</v>
      </c>
      <c r="CS1030">
        <v>3</v>
      </c>
      <c r="CT1030">
        <v>1</v>
      </c>
      <c r="CU1030">
        <v>1</v>
      </c>
      <c r="CV1030" t="s">
        <v>1264</v>
      </c>
      <c r="CW1030">
        <v>732</v>
      </c>
      <c r="CX1030">
        <v>12.2</v>
      </c>
      <c r="CY1030">
        <v>2</v>
      </c>
      <c r="CZ1030">
        <v>1</v>
      </c>
      <c r="DA1030" t="s">
        <v>2501</v>
      </c>
      <c r="DC1030">
        <v>1</v>
      </c>
      <c r="DD1030">
        <v>1</v>
      </c>
      <c r="DE1030">
        <v>3</v>
      </c>
      <c r="DN1030" t="s">
        <v>5362</v>
      </c>
      <c r="DO1030" t="s">
        <v>5362</v>
      </c>
      <c r="DP1030" t="s">
        <v>3178</v>
      </c>
      <c r="DQ1030" t="s">
        <v>202</v>
      </c>
      <c r="DR1030" t="s">
        <v>202</v>
      </c>
      <c r="DT1030">
        <v>1</v>
      </c>
      <c r="DV1030">
        <v>1</v>
      </c>
      <c r="DW1030">
        <v>0</v>
      </c>
      <c r="DX1030">
        <v>2</v>
      </c>
      <c r="DY1030">
        <v>1</v>
      </c>
      <c r="DZ1030">
        <v>-97</v>
      </c>
      <c r="EB1030">
        <v>4</v>
      </c>
      <c r="EC1030">
        <v>2</v>
      </c>
      <c r="EE1030">
        <v>6</v>
      </c>
      <c r="EL1030">
        <v>3</v>
      </c>
      <c r="EM1030">
        <v>3</v>
      </c>
      <c r="EN1030">
        <v>1</v>
      </c>
      <c r="EO1030">
        <v>3</v>
      </c>
      <c r="EP1030">
        <v>1</v>
      </c>
      <c r="EQ1030">
        <v>1</v>
      </c>
      <c r="ER1030">
        <v>1</v>
      </c>
      <c r="EZ1030">
        <v>1</v>
      </c>
      <c r="FA1030">
        <v>-97</v>
      </c>
      <c r="FD1030">
        <v>-97</v>
      </c>
      <c r="FG1030">
        <v>0</v>
      </c>
      <c r="FH1030" t="s">
        <v>3179</v>
      </c>
      <c r="FI1030">
        <v>1</v>
      </c>
      <c r="FJ1030" t="s">
        <v>204</v>
      </c>
      <c r="FK1030">
        <v>6</v>
      </c>
      <c r="FL1030">
        <v>12</v>
      </c>
      <c r="FM1030">
        <v>12</v>
      </c>
      <c r="FN1030">
        <v>12.5</v>
      </c>
      <c r="FO1030" t="s">
        <v>2220</v>
      </c>
      <c r="FP1030">
        <v>3.5</v>
      </c>
      <c r="FQ1030" t="s">
        <v>3180</v>
      </c>
      <c r="FR1030" t="s">
        <v>3181</v>
      </c>
      <c r="FS1030">
        <v>1</v>
      </c>
      <c r="FT1030">
        <v>1</v>
      </c>
      <c r="FU1030" t="s">
        <v>2221</v>
      </c>
      <c r="FV1030" t="s">
        <v>3182</v>
      </c>
      <c r="FW1030">
        <v>0</v>
      </c>
      <c r="FX1030">
        <v>1</v>
      </c>
      <c r="FY1030">
        <v>0</v>
      </c>
      <c r="FZ1030">
        <v>0</v>
      </c>
      <c r="GA1030">
        <v>39021</v>
      </c>
      <c r="GB1030">
        <v>133</v>
      </c>
      <c r="GC1030">
        <v>293.3909774</v>
      </c>
      <c r="GD1030" t="s">
        <v>2401</v>
      </c>
      <c r="GE1030">
        <v>1</v>
      </c>
      <c r="HG1030" t="s">
        <v>202</v>
      </c>
      <c r="HJ1030">
        <v>0</v>
      </c>
    </row>
    <row r="1031" spans="1:218" x14ac:dyDescent="0.3">
      <c r="A1031">
        <v>1462</v>
      </c>
      <c r="B1031" t="s">
        <v>3221</v>
      </c>
      <c r="C1031" t="s">
        <v>6410</v>
      </c>
      <c r="D1031" t="s">
        <v>212</v>
      </c>
      <c r="E1031">
        <v>1</v>
      </c>
      <c r="F1031" t="s">
        <v>202</v>
      </c>
      <c r="H1031">
        <v>1</v>
      </c>
      <c r="M1031">
        <v>1</v>
      </c>
      <c r="N1031">
        <v>2</v>
      </c>
      <c r="O1031">
        <v>1</v>
      </c>
      <c r="U1031">
        <v>1</v>
      </c>
      <c r="W1031">
        <v>1</v>
      </c>
      <c r="X1031" t="s">
        <v>3174</v>
      </c>
      <c r="Y1031">
        <v>1</v>
      </c>
      <c r="Z1031">
        <v>1</v>
      </c>
      <c r="AA1031">
        <v>1</v>
      </c>
      <c r="AD1031" t="s">
        <v>202</v>
      </c>
      <c r="AE1031">
        <v>1</v>
      </c>
      <c r="AF1031">
        <v>1</v>
      </c>
      <c r="AG1031">
        <v>1</v>
      </c>
      <c r="AH1031">
        <v>2</v>
      </c>
      <c r="AI1031">
        <v>1</v>
      </c>
      <c r="AJ1031">
        <v>2</v>
      </c>
      <c r="AK1031" t="s">
        <v>6411</v>
      </c>
      <c r="AL1031">
        <v>1</v>
      </c>
      <c r="AM1031">
        <v>2</v>
      </c>
      <c r="AN1031">
        <v>1</v>
      </c>
      <c r="AO1031">
        <v>2</v>
      </c>
      <c r="AP1031">
        <v>2</v>
      </c>
      <c r="AQ1031">
        <v>1</v>
      </c>
      <c r="AR1031" t="s">
        <v>6412</v>
      </c>
      <c r="AS1031">
        <v>1</v>
      </c>
      <c r="AT1031">
        <v>1</v>
      </c>
      <c r="AU1031">
        <v>1</v>
      </c>
      <c r="AV1031">
        <v>1</v>
      </c>
      <c r="AW1031">
        <v>6</v>
      </c>
      <c r="AX1031">
        <v>1</v>
      </c>
      <c r="AY1031">
        <v>4</v>
      </c>
      <c r="BE1031">
        <v>1</v>
      </c>
      <c r="BF1031">
        <v>1</v>
      </c>
      <c r="BG1031">
        <v>1</v>
      </c>
      <c r="BH1031">
        <v>1</v>
      </c>
      <c r="BI1031">
        <v>1</v>
      </c>
      <c r="BJ1031">
        <v>0</v>
      </c>
      <c r="BM1031">
        <v>1</v>
      </c>
      <c r="BN1031">
        <v>1</v>
      </c>
      <c r="BO1031">
        <v>4</v>
      </c>
      <c r="BP1031">
        <v>1</v>
      </c>
      <c r="BQ1031">
        <v>10</v>
      </c>
      <c r="BR1031">
        <v>2</v>
      </c>
      <c r="BS1031">
        <v>1</v>
      </c>
      <c r="BT1031">
        <v>4</v>
      </c>
      <c r="BV1031">
        <v>2</v>
      </c>
      <c r="BX1031">
        <v>0</v>
      </c>
      <c r="BZ1031">
        <v>0</v>
      </c>
      <c r="CB1031">
        <v>2</v>
      </c>
      <c r="CJ1031">
        <v>1</v>
      </c>
      <c r="CK1031">
        <v>1</v>
      </c>
      <c r="CL1031">
        <v>8</v>
      </c>
      <c r="CM1031">
        <v>1</v>
      </c>
      <c r="CR1031">
        <v>2</v>
      </c>
      <c r="CS1031">
        <v>10</v>
      </c>
      <c r="CT1031">
        <v>1</v>
      </c>
      <c r="CU1031">
        <v>1</v>
      </c>
      <c r="CV1031" t="s">
        <v>499</v>
      </c>
      <c r="CW1031">
        <v>628</v>
      </c>
      <c r="CX1031">
        <v>10.47</v>
      </c>
      <c r="CY1031">
        <v>2</v>
      </c>
      <c r="CZ1031">
        <v>1</v>
      </c>
      <c r="DA1031" t="s">
        <v>936</v>
      </c>
      <c r="DC1031">
        <v>1</v>
      </c>
      <c r="DD1031">
        <v>1</v>
      </c>
      <c r="DE1031">
        <v>10</v>
      </c>
      <c r="DN1031" t="s">
        <v>5384</v>
      </c>
      <c r="DO1031" t="s">
        <v>5384</v>
      </c>
      <c r="DP1031" t="s">
        <v>3178</v>
      </c>
      <c r="DQ1031" t="s">
        <v>202</v>
      </c>
      <c r="DR1031" t="s">
        <v>202</v>
      </c>
      <c r="DT1031">
        <v>2</v>
      </c>
      <c r="DU1031">
        <v>1</v>
      </c>
      <c r="DV1031">
        <v>1</v>
      </c>
      <c r="DW1031">
        <v>0</v>
      </c>
      <c r="DX1031">
        <v>1</v>
      </c>
      <c r="DY1031">
        <v>2</v>
      </c>
      <c r="DZ1031">
        <v>1</v>
      </c>
      <c r="EA1031">
        <v>20</v>
      </c>
      <c r="EB1031">
        <f>IF(EA1031&gt;=30,1,IF(EA1031&gt;=20,2,IF(EA1031&gt;=15,3,IF(EA1031&gt;=10,4,IF(EA1031&gt;=5,5,IF(EA1031&gt;0,6,0))))))</f>
        <v>2</v>
      </c>
      <c r="EC1031">
        <v>2</v>
      </c>
      <c r="EE1031">
        <v>15</v>
      </c>
      <c r="EF1031">
        <v>2</v>
      </c>
      <c r="EH1031">
        <v>15</v>
      </c>
      <c r="EI1031">
        <v>1</v>
      </c>
      <c r="EL1031">
        <v>2</v>
      </c>
      <c r="EM1031">
        <v>2</v>
      </c>
      <c r="EN1031">
        <v>2</v>
      </c>
      <c r="EO1031">
        <v>2</v>
      </c>
      <c r="EP1031">
        <v>2</v>
      </c>
      <c r="EZ1031">
        <v>1</v>
      </c>
      <c r="FA1031">
        <v>2</v>
      </c>
      <c r="FB1031">
        <v>1</v>
      </c>
      <c r="FC1031">
        <v>6</v>
      </c>
      <c r="FD1031">
        <v>2</v>
      </c>
      <c r="FG1031">
        <v>0</v>
      </c>
      <c r="FH1031" t="s">
        <v>3179</v>
      </c>
      <c r="FI1031">
        <v>1</v>
      </c>
      <c r="FJ1031" t="s">
        <v>204</v>
      </c>
      <c r="FK1031">
        <v>15</v>
      </c>
      <c r="FL1031">
        <v>12</v>
      </c>
      <c r="FM1031">
        <v>12</v>
      </c>
      <c r="FN1031">
        <v>20</v>
      </c>
      <c r="FO1031" t="s">
        <v>2212</v>
      </c>
      <c r="FP1031">
        <v>1.5</v>
      </c>
      <c r="FQ1031" t="s">
        <v>3287</v>
      </c>
      <c r="FR1031" t="s">
        <v>3189</v>
      </c>
      <c r="FS1031">
        <v>0</v>
      </c>
      <c r="FT1031">
        <v>0</v>
      </c>
      <c r="FU1031" t="s">
        <v>2207</v>
      </c>
      <c r="FV1031" t="s">
        <v>2207</v>
      </c>
      <c r="FW1031">
        <v>0</v>
      </c>
      <c r="FX1031">
        <v>1</v>
      </c>
      <c r="FY1031">
        <v>0</v>
      </c>
      <c r="FZ1031">
        <v>0</v>
      </c>
      <c r="GA1031">
        <v>7861</v>
      </c>
      <c r="GB1031">
        <v>71</v>
      </c>
      <c r="GC1031">
        <v>110.71830989999999</v>
      </c>
      <c r="GD1031" t="s">
        <v>2407</v>
      </c>
      <c r="GE1031">
        <v>1</v>
      </c>
      <c r="HG1031" t="s">
        <v>202</v>
      </c>
      <c r="HJ1031">
        <v>0</v>
      </c>
    </row>
    <row r="1032" spans="1:218" x14ac:dyDescent="0.3">
      <c r="A1032">
        <v>1464</v>
      </c>
      <c r="B1032" t="s">
        <v>3279</v>
      </c>
      <c r="C1032" t="s">
        <v>6413</v>
      </c>
      <c r="D1032" t="s">
        <v>212</v>
      </c>
      <c r="E1032">
        <v>1</v>
      </c>
      <c r="F1032" t="s">
        <v>202</v>
      </c>
      <c r="H1032">
        <v>1</v>
      </c>
      <c r="M1032">
        <v>1</v>
      </c>
      <c r="N1032">
        <v>1</v>
      </c>
      <c r="U1032">
        <v>1</v>
      </c>
      <c r="W1032">
        <v>1</v>
      </c>
      <c r="X1032" t="s">
        <v>3174</v>
      </c>
      <c r="Y1032">
        <v>1</v>
      </c>
      <c r="Z1032">
        <v>1</v>
      </c>
      <c r="AA1032">
        <v>5</v>
      </c>
      <c r="AD1032" t="s">
        <v>202</v>
      </c>
      <c r="AE1032">
        <v>1</v>
      </c>
      <c r="AF1032">
        <v>1</v>
      </c>
      <c r="AG1032">
        <v>2</v>
      </c>
      <c r="AH1032">
        <v>1</v>
      </c>
      <c r="AI1032">
        <v>1</v>
      </c>
      <c r="AJ1032">
        <v>1</v>
      </c>
      <c r="AK1032" t="s">
        <v>6414</v>
      </c>
      <c r="AL1032">
        <v>1</v>
      </c>
      <c r="AM1032">
        <v>1</v>
      </c>
      <c r="AN1032">
        <v>1</v>
      </c>
      <c r="AO1032">
        <v>2</v>
      </c>
      <c r="AP1032">
        <v>1</v>
      </c>
      <c r="AQ1032">
        <v>2</v>
      </c>
      <c r="AR1032" t="s">
        <v>6415</v>
      </c>
      <c r="AS1032">
        <v>1</v>
      </c>
      <c r="AT1032">
        <v>1</v>
      </c>
      <c r="AU1032">
        <v>2</v>
      </c>
      <c r="AV1032">
        <v>1</v>
      </c>
      <c r="AW1032">
        <v>7</v>
      </c>
      <c r="AX1032">
        <v>1</v>
      </c>
      <c r="AY1032">
        <v>3</v>
      </c>
      <c r="BE1032">
        <v>1</v>
      </c>
      <c r="BF1032">
        <v>1</v>
      </c>
      <c r="BG1032">
        <v>1</v>
      </c>
      <c r="BH1032">
        <v>1</v>
      </c>
      <c r="BI1032">
        <v>1</v>
      </c>
      <c r="BJ1032">
        <v>1</v>
      </c>
      <c r="BK1032">
        <v>1</v>
      </c>
      <c r="BL1032">
        <v>1</v>
      </c>
      <c r="BM1032">
        <v>1</v>
      </c>
      <c r="BN1032">
        <v>1</v>
      </c>
      <c r="BO1032">
        <v>3</v>
      </c>
      <c r="BP1032">
        <v>1</v>
      </c>
      <c r="BQ1032">
        <v>2</v>
      </c>
      <c r="BR1032">
        <v>1</v>
      </c>
      <c r="BS1032">
        <v>1</v>
      </c>
      <c r="BT1032">
        <v>8</v>
      </c>
      <c r="BV1032">
        <v>5</v>
      </c>
      <c r="BX1032">
        <v>0</v>
      </c>
      <c r="BZ1032">
        <v>0</v>
      </c>
      <c r="CB1032">
        <v>1</v>
      </c>
      <c r="CD1032">
        <v>0</v>
      </c>
      <c r="CF1032">
        <v>2</v>
      </c>
      <c r="CJ1032">
        <v>1</v>
      </c>
      <c r="CK1032">
        <v>1</v>
      </c>
      <c r="CL1032">
        <v>6</v>
      </c>
      <c r="CM1032">
        <v>6</v>
      </c>
      <c r="CS1032">
        <v>4</v>
      </c>
      <c r="CT1032">
        <v>1</v>
      </c>
      <c r="CU1032">
        <v>2</v>
      </c>
      <c r="CV1032" t="s">
        <v>6416</v>
      </c>
      <c r="CW1032">
        <v>1053</v>
      </c>
      <c r="CX1032">
        <v>17.55</v>
      </c>
      <c r="CY1032">
        <v>2</v>
      </c>
      <c r="CZ1032">
        <v>1</v>
      </c>
      <c r="DA1032" t="s">
        <v>436</v>
      </c>
      <c r="DC1032">
        <v>1</v>
      </c>
      <c r="DD1032">
        <v>1</v>
      </c>
      <c r="DE1032">
        <v>2</v>
      </c>
      <c r="DN1032" t="s">
        <v>5384</v>
      </c>
      <c r="DO1032" t="s">
        <v>5384</v>
      </c>
      <c r="DP1032" t="s">
        <v>3178</v>
      </c>
      <c r="DQ1032" t="s">
        <v>202</v>
      </c>
      <c r="DR1032" t="s">
        <v>202</v>
      </c>
      <c r="DT1032">
        <v>1</v>
      </c>
      <c r="DV1032">
        <v>1</v>
      </c>
      <c r="DW1032">
        <v>0</v>
      </c>
      <c r="DX1032">
        <v>5</v>
      </c>
      <c r="DY1032">
        <v>2</v>
      </c>
      <c r="DZ1032">
        <v>1</v>
      </c>
      <c r="EA1032">
        <v>0.5</v>
      </c>
      <c r="EB1032">
        <f>IF(EA1032&gt;=30,1,IF(EA1032&gt;=20,2,IF(EA1032&gt;=15,3,IF(EA1032&gt;=10,4,IF(EA1032&gt;=5,5,IF(EA1032&gt;0,6,0))))))</f>
        <v>6</v>
      </c>
      <c r="EC1032">
        <v>2</v>
      </c>
      <c r="EE1032">
        <v>20</v>
      </c>
      <c r="EF1032">
        <v>2</v>
      </c>
      <c r="EH1032">
        <v>20</v>
      </c>
      <c r="EI1032">
        <v>1</v>
      </c>
      <c r="EL1032">
        <v>1</v>
      </c>
      <c r="EM1032">
        <v>3</v>
      </c>
      <c r="EN1032">
        <v>2</v>
      </c>
      <c r="EO1032">
        <v>2</v>
      </c>
      <c r="EP1032">
        <v>2</v>
      </c>
      <c r="EZ1032">
        <v>1</v>
      </c>
      <c r="FA1032">
        <v>2</v>
      </c>
      <c r="FB1032">
        <v>1</v>
      </c>
      <c r="FC1032">
        <v>1</v>
      </c>
      <c r="FD1032">
        <v>8</v>
      </c>
      <c r="FG1032">
        <v>0</v>
      </c>
      <c r="FH1032" t="s">
        <v>3179</v>
      </c>
      <c r="FI1032">
        <v>1</v>
      </c>
      <c r="FJ1032" t="s">
        <v>204</v>
      </c>
      <c r="FK1032">
        <v>20</v>
      </c>
      <c r="FL1032">
        <v>12</v>
      </c>
      <c r="FM1032">
        <v>12</v>
      </c>
      <c r="FN1032">
        <v>0.5</v>
      </c>
      <c r="FO1032" t="s">
        <v>2206</v>
      </c>
      <c r="FP1032">
        <v>3.5</v>
      </c>
      <c r="FQ1032" t="s">
        <v>3287</v>
      </c>
      <c r="FR1032" t="s">
        <v>3189</v>
      </c>
      <c r="FS1032">
        <v>0</v>
      </c>
      <c r="FT1032">
        <v>0</v>
      </c>
      <c r="FU1032" t="s">
        <v>2207</v>
      </c>
      <c r="FV1032" t="s">
        <v>2207</v>
      </c>
      <c r="FW1032">
        <v>0</v>
      </c>
      <c r="FX1032">
        <v>1</v>
      </c>
      <c r="FY1032">
        <v>0</v>
      </c>
      <c r="FZ1032">
        <v>0</v>
      </c>
      <c r="GA1032">
        <v>59048</v>
      </c>
      <c r="GB1032">
        <v>201</v>
      </c>
      <c r="GC1032">
        <v>293.7711443</v>
      </c>
      <c r="GD1032" t="s">
        <v>2407</v>
      </c>
      <c r="GE1032">
        <v>1</v>
      </c>
      <c r="HG1032" t="s">
        <v>202</v>
      </c>
      <c r="HJ1032">
        <v>0</v>
      </c>
    </row>
    <row r="1033" spans="1:218" x14ac:dyDescent="0.3">
      <c r="A1033">
        <v>1469</v>
      </c>
      <c r="B1033" t="s">
        <v>3279</v>
      </c>
      <c r="C1033" t="s">
        <v>6417</v>
      </c>
      <c r="D1033" t="s">
        <v>212</v>
      </c>
      <c r="E1033">
        <v>1</v>
      </c>
      <c r="F1033" t="s">
        <v>202</v>
      </c>
      <c r="H1033">
        <v>1</v>
      </c>
      <c r="M1033">
        <v>1</v>
      </c>
      <c r="N1033">
        <v>1</v>
      </c>
      <c r="U1033">
        <v>1</v>
      </c>
      <c r="W1033">
        <v>1</v>
      </c>
      <c r="X1033" t="s">
        <v>3174</v>
      </c>
      <c r="Y1033">
        <v>1</v>
      </c>
      <c r="Z1033">
        <v>1</v>
      </c>
      <c r="AA1033">
        <v>4</v>
      </c>
      <c r="AD1033" t="s">
        <v>202</v>
      </c>
      <c r="AE1033">
        <v>1</v>
      </c>
      <c r="AF1033">
        <v>2</v>
      </c>
      <c r="AG1033">
        <v>2</v>
      </c>
      <c r="AH1033">
        <v>2</v>
      </c>
      <c r="AI1033">
        <v>2</v>
      </c>
      <c r="AJ1033">
        <v>2</v>
      </c>
      <c r="AK1033" t="s">
        <v>6418</v>
      </c>
      <c r="AL1033">
        <v>1</v>
      </c>
      <c r="AM1033">
        <v>1</v>
      </c>
      <c r="AN1033">
        <v>2</v>
      </c>
      <c r="AO1033">
        <v>2</v>
      </c>
      <c r="AP1033">
        <v>2</v>
      </c>
      <c r="AQ1033">
        <v>2</v>
      </c>
      <c r="AR1033" t="s">
        <v>6419</v>
      </c>
      <c r="AS1033">
        <v>2</v>
      </c>
      <c r="AT1033">
        <v>1</v>
      </c>
      <c r="AU1033">
        <v>2</v>
      </c>
      <c r="AV1033">
        <v>2</v>
      </c>
      <c r="AW1033">
        <v>7</v>
      </c>
      <c r="AX1033">
        <v>1</v>
      </c>
      <c r="AY1033">
        <v>1</v>
      </c>
      <c r="BE1033">
        <v>1</v>
      </c>
      <c r="BF1033">
        <v>1</v>
      </c>
      <c r="BG1033">
        <v>1</v>
      </c>
      <c r="BH1033">
        <v>1</v>
      </c>
      <c r="BI1033">
        <v>1</v>
      </c>
      <c r="BJ1033">
        <v>0</v>
      </c>
      <c r="BM1033">
        <v>1</v>
      </c>
      <c r="BN1033">
        <v>1</v>
      </c>
      <c r="BO1033">
        <v>4</v>
      </c>
      <c r="BP1033">
        <v>1</v>
      </c>
      <c r="BQ1033">
        <v>1</v>
      </c>
      <c r="BR1033">
        <v>4</v>
      </c>
      <c r="BS1033">
        <v>1</v>
      </c>
      <c r="BT1033">
        <v>7</v>
      </c>
      <c r="BV1033">
        <v>5</v>
      </c>
      <c r="BX1033">
        <v>0</v>
      </c>
      <c r="BZ1033">
        <v>1</v>
      </c>
      <c r="CB1033">
        <v>1</v>
      </c>
      <c r="CJ1033">
        <v>2</v>
      </c>
      <c r="CK1033">
        <v>2</v>
      </c>
      <c r="CL1033">
        <v>6</v>
      </c>
      <c r="CM1033">
        <v>1</v>
      </c>
      <c r="CR1033">
        <v>2</v>
      </c>
      <c r="CS1033">
        <v>5</v>
      </c>
      <c r="CT1033">
        <v>1</v>
      </c>
      <c r="CU1033">
        <v>2</v>
      </c>
      <c r="CV1033" t="s">
        <v>6420</v>
      </c>
      <c r="CW1033">
        <v>639</v>
      </c>
      <c r="CX1033">
        <v>10.65</v>
      </c>
      <c r="CY1033">
        <v>2</v>
      </c>
      <c r="CZ1033">
        <v>1</v>
      </c>
      <c r="DA1033" t="s">
        <v>473</v>
      </c>
      <c r="DC1033">
        <v>1</v>
      </c>
      <c r="DD1033">
        <v>1</v>
      </c>
      <c r="DE1033">
        <v>2</v>
      </c>
      <c r="DN1033" t="s">
        <v>5403</v>
      </c>
      <c r="DO1033" t="s">
        <v>5403</v>
      </c>
      <c r="DP1033" t="s">
        <v>3178</v>
      </c>
      <c r="DQ1033" t="s">
        <v>202</v>
      </c>
      <c r="DR1033" t="s">
        <v>202</v>
      </c>
      <c r="DT1033">
        <v>1</v>
      </c>
      <c r="DV1033">
        <v>1</v>
      </c>
      <c r="DW1033">
        <v>0</v>
      </c>
      <c r="DX1033">
        <v>4</v>
      </c>
      <c r="DY1033">
        <v>2</v>
      </c>
      <c r="DZ1033">
        <v>1</v>
      </c>
      <c r="EA1033">
        <v>10</v>
      </c>
      <c r="EB1033">
        <f>IF(EA1033&gt;=30,1,IF(EA1033&gt;=20,2,IF(EA1033&gt;=15,3,IF(EA1033&gt;=10,4,IF(EA1033&gt;=5,5,IF(EA1033&gt;0,6,0))))))</f>
        <v>4</v>
      </c>
      <c r="EC1033">
        <v>2</v>
      </c>
      <c r="EE1033">
        <v>5</v>
      </c>
      <c r="EF1033">
        <v>2</v>
      </c>
      <c r="EH1033">
        <v>5</v>
      </c>
      <c r="EI1033">
        <v>1</v>
      </c>
      <c r="EL1033">
        <v>1</v>
      </c>
      <c r="EM1033">
        <v>4</v>
      </c>
      <c r="EN1033">
        <v>2</v>
      </c>
      <c r="EO1033">
        <v>2</v>
      </c>
      <c r="EP1033">
        <v>2</v>
      </c>
      <c r="EZ1033">
        <v>1</v>
      </c>
      <c r="FA1033">
        <v>1</v>
      </c>
      <c r="FD1033">
        <v>8</v>
      </c>
      <c r="FG1033">
        <v>0</v>
      </c>
      <c r="FH1033" t="s">
        <v>3179</v>
      </c>
      <c r="FI1033">
        <v>1</v>
      </c>
      <c r="FJ1033" t="s">
        <v>204</v>
      </c>
      <c r="FK1033">
        <v>5</v>
      </c>
      <c r="FL1033">
        <v>12</v>
      </c>
      <c r="FM1033">
        <v>12</v>
      </c>
      <c r="FN1033">
        <v>10</v>
      </c>
      <c r="FO1033" t="s">
        <v>2206</v>
      </c>
      <c r="FP1033">
        <v>7.5</v>
      </c>
      <c r="FQ1033" t="s">
        <v>3287</v>
      </c>
      <c r="FR1033" t="s">
        <v>3189</v>
      </c>
      <c r="FS1033">
        <v>0</v>
      </c>
      <c r="FT1033">
        <v>0</v>
      </c>
      <c r="FU1033" t="s">
        <v>2207</v>
      </c>
      <c r="FV1033" t="s">
        <v>2207</v>
      </c>
      <c r="FW1033">
        <v>0</v>
      </c>
      <c r="FX1033">
        <v>1</v>
      </c>
      <c r="FY1033">
        <v>0</v>
      </c>
      <c r="FZ1033">
        <v>0</v>
      </c>
      <c r="GA1033">
        <v>59048</v>
      </c>
      <c r="GB1033">
        <v>201</v>
      </c>
      <c r="GC1033">
        <v>293.7711443</v>
      </c>
      <c r="GD1033" t="s">
        <v>2407</v>
      </c>
      <c r="GE1033">
        <v>1</v>
      </c>
      <c r="HG1033" t="s">
        <v>202</v>
      </c>
      <c r="HJ1033">
        <v>0</v>
      </c>
    </row>
    <row r="1034" spans="1:218" x14ac:dyDescent="0.3">
      <c r="A1034">
        <v>1472</v>
      </c>
      <c r="B1034" t="s">
        <v>4040</v>
      </c>
      <c r="C1034" t="s">
        <v>6421</v>
      </c>
      <c r="D1034" t="s">
        <v>194</v>
      </c>
      <c r="E1034">
        <v>1</v>
      </c>
      <c r="F1034" t="s">
        <v>202</v>
      </c>
      <c r="H1034">
        <v>1</v>
      </c>
      <c r="M1034">
        <v>3</v>
      </c>
      <c r="N1034">
        <v>1</v>
      </c>
      <c r="U1034">
        <v>1</v>
      </c>
      <c r="W1034">
        <v>1</v>
      </c>
      <c r="X1034" t="s">
        <v>3174</v>
      </c>
      <c r="Y1034">
        <v>1</v>
      </c>
      <c r="Z1034">
        <v>1</v>
      </c>
      <c r="AA1034">
        <v>5</v>
      </c>
      <c r="AD1034" t="s">
        <v>3174</v>
      </c>
      <c r="AE1034">
        <v>1</v>
      </c>
      <c r="AF1034">
        <v>1</v>
      </c>
      <c r="AG1034">
        <v>1</v>
      </c>
      <c r="AH1034">
        <v>2</v>
      </c>
      <c r="AI1034">
        <v>2</v>
      </c>
      <c r="AJ1034">
        <v>2</v>
      </c>
      <c r="AK1034" t="s">
        <v>6422</v>
      </c>
      <c r="AL1034">
        <v>1</v>
      </c>
      <c r="AM1034">
        <v>2</v>
      </c>
      <c r="AN1034">
        <v>2</v>
      </c>
      <c r="AO1034">
        <v>2</v>
      </c>
      <c r="AP1034">
        <v>2</v>
      </c>
      <c r="AQ1034">
        <v>1</v>
      </c>
      <c r="AR1034" t="s">
        <v>6423</v>
      </c>
      <c r="AS1034">
        <v>1</v>
      </c>
      <c r="AT1034">
        <v>1</v>
      </c>
      <c r="AU1034">
        <v>2</v>
      </c>
      <c r="AV1034">
        <v>1</v>
      </c>
      <c r="AW1034">
        <v>7</v>
      </c>
      <c r="AX1034">
        <v>2</v>
      </c>
      <c r="AY1034">
        <v>1</v>
      </c>
      <c r="AZ1034">
        <v>3</v>
      </c>
      <c r="BA1034">
        <v>4</v>
      </c>
      <c r="BB1034">
        <v>2</v>
      </c>
      <c r="BC1034">
        <v>6</v>
      </c>
      <c r="BE1034">
        <v>1</v>
      </c>
      <c r="BF1034">
        <v>2</v>
      </c>
      <c r="BG1034">
        <v>1</v>
      </c>
      <c r="BH1034">
        <v>2</v>
      </c>
      <c r="BI1034">
        <v>1</v>
      </c>
      <c r="BJ1034">
        <v>0</v>
      </c>
      <c r="BM1034">
        <v>1</v>
      </c>
      <c r="BN1034">
        <v>1</v>
      </c>
      <c r="BO1034">
        <v>4</v>
      </c>
      <c r="BP1034">
        <v>1</v>
      </c>
      <c r="BQ1034">
        <v>30</v>
      </c>
      <c r="BR1034">
        <v>1</v>
      </c>
      <c r="BS1034">
        <v>1</v>
      </c>
      <c r="BT1034">
        <v>3</v>
      </c>
      <c r="BV1034">
        <v>1</v>
      </c>
      <c r="BX1034">
        <v>1</v>
      </c>
      <c r="BZ1034">
        <v>0</v>
      </c>
      <c r="CB1034">
        <v>0</v>
      </c>
      <c r="CD1034">
        <v>0</v>
      </c>
      <c r="CF1034">
        <v>2</v>
      </c>
      <c r="CJ1034">
        <v>1</v>
      </c>
      <c r="CK1034">
        <v>2</v>
      </c>
      <c r="CL1034">
        <v>8</v>
      </c>
      <c r="CM1034">
        <v>1</v>
      </c>
      <c r="CR1034">
        <v>2</v>
      </c>
      <c r="CS1034">
        <v>10</v>
      </c>
      <c r="CT1034">
        <v>1</v>
      </c>
      <c r="CU1034">
        <v>1</v>
      </c>
      <c r="CV1034" t="s">
        <v>257</v>
      </c>
      <c r="CW1034">
        <v>846</v>
      </c>
      <c r="CX1034">
        <v>14.1</v>
      </c>
      <c r="CY1034">
        <v>2</v>
      </c>
      <c r="CZ1034">
        <v>1</v>
      </c>
      <c r="DA1034" t="s">
        <v>473</v>
      </c>
      <c r="DC1034">
        <v>1</v>
      </c>
      <c r="DD1034">
        <v>1</v>
      </c>
      <c r="DE1034">
        <v>24</v>
      </c>
      <c r="DN1034" t="s">
        <v>5403</v>
      </c>
      <c r="DO1034" t="s">
        <v>5403</v>
      </c>
      <c r="DP1034" t="s">
        <v>3178</v>
      </c>
      <c r="DQ1034" t="s">
        <v>202</v>
      </c>
      <c r="DR1034" t="s">
        <v>202</v>
      </c>
      <c r="DT1034">
        <v>1</v>
      </c>
      <c r="DV1034">
        <v>1</v>
      </c>
      <c r="DW1034">
        <v>0</v>
      </c>
      <c r="DX1034">
        <v>5</v>
      </c>
      <c r="DY1034">
        <v>2</v>
      </c>
      <c r="DZ1034">
        <v>1</v>
      </c>
      <c r="EA1034">
        <v>10</v>
      </c>
      <c r="EB1034">
        <f>IF(EA1034&gt;=30,1,IF(EA1034&gt;=20,2,IF(EA1034&gt;=15,3,IF(EA1034&gt;=10,4,IF(EA1034&gt;=5,5,IF(EA1034&gt;0,6,0))))))</f>
        <v>4</v>
      </c>
      <c r="EC1034">
        <v>2</v>
      </c>
      <c r="EE1034">
        <v>10</v>
      </c>
      <c r="EF1034">
        <v>2</v>
      </c>
      <c r="EH1034">
        <v>10</v>
      </c>
      <c r="EI1034">
        <v>1</v>
      </c>
      <c r="EL1034">
        <v>1</v>
      </c>
      <c r="EM1034">
        <v>3</v>
      </c>
      <c r="EN1034">
        <v>11</v>
      </c>
      <c r="EO1034">
        <v>3</v>
      </c>
      <c r="EP1034">
        <v>-97</v>
      </c>
      <c r="EZ1034">
        <v>1</v>
      </c>
      <c r="FA1034">
        <v>3</v>
      </c>
      <c r="FD1034">
        <v>1</v>
      </c>
      <c r="FG1034">
        <v>0</v>
      </c>
      <c r="FH1034" t="s">
        <v>3179</v>
      </c>
      <c r="FI1034">
        <v>1</v>
      </c>
      <c r="FJ1034" t="s">
        <v>204</v>
      </c>
      <c r="FK1034">
        <v>10</v>
      </c>
      <c r="FL1034">
        <v>12</v>
      </c>
      <c r="FM1034">
        <v>12</v>
      </c>
      <c r="FN1034">
        <v>10</v>
      </c>
      <c r="FO1034" t="s">
        <v>2206</v>
      </c>
      <c r="FP1034">
        <v>3.5</v>
      </c>
      <c r="FQ1034" t="s">
        <v>5657</v>
      </c>
      <c r="FR1034" t="s">
        <v>3181</v>
      </c>
      <c r="FS1034">
        <v>1</v>
      </c>
      <c r="FU1034" t="s">
        <v>2207</v>
      </c>
      <c r="FV1034" t="s">
        <v>2207</v>
      </c>
      <c r="FW1034">
        <v>0</v>
      </c>
      <c r="FX1034">
        <v>1</v>
      </c>
      <c r="FY1034">
        <v>0</v>
      </c>
      <c r="FZ1034">
        <v>0</v>
      </c>
      <c r="GA1034">
        <v>1601</v>
      </c>
      <c r="GB1034">
        <v>16</v>
      </c>
      <c r="GC1034">
        <v>100.0625</v>
      </c>
      <c r="GD1034" t="s">
        <v>2407</v>
      </c>
      <c r="GE1034">
        <v>1</v>
      </c>
      <c r="HG1034" t="s">
        <v>202</v>
      </c>
      <c r="HJ1034">
        <v>0</v>
      </c>
    </row>
    <row r="1035" spans="1:218" x14ac:dyDescent="0.3">
      <c r="A1035">
        <v>1477</v>
      </c>
      <c r="B1035" t="s">
        <v>3279</v>
      </c>
      <c r="C1035" t="s">
        <v>6424</v>
      </c>
      <c r="D1035" t="s">
        <v>212</v>
      </c>
      <c r="E1035">
        <v>1</v>
      </c>
      <c r="F1035" t="s">
        <v>202</v>
      </c>
      <c r="H1035">
        <v>1</v>
      </c>
      <c r="M1035">
        <v>1</v>
      </c>
      <c r="N1035">
        <v>1</v>
      </c>
      <c r="U1035">
        <v>1</v>
      </c>
      <c r="W1035">
        <v>1</v>
      </c>
      <c r="X1035" t="s">
        <v>3174</v>
      </c>
      <c r="Y1035">
        <v>1</v>
      </c>
      <c r="Z1035">
        <v>1</v>
      </c>
      <c r="AA1035">
        <v>1</v>
      </c>
      <c r="AD1035" t="s">
        <v>202</v>
      </c>
      <c r="AE1035">
        <v>1</v>
      </c>
      <c r="AF1035">
        <v>2</v>
      </c>
      <c r="AG1035">
        <v>1</v>
      </c>
      <c r="AH1035">
        <v>2</v>
      </c>
      <c r="AI1035">
        <v>1</v>
      </c>
      <c r="AJ1035">
        <v>1</v>
      </c>
      <c r="AK1035" t="s">
        <v>6425</v>
      </c>
      <c r="AL1035">
        <v>1</v>
      </c>
      <c r="AM1035">
        <v>2</v>
      </c>
      <c r="AN1035">
        <v>1</v>
      </c>
      <c r="AO1035">
        <v>2</v>
      </c>
      <c r="AP1035">
        <v>2</v>
      </c>
      <c r="AQ1035">
        <v>2</v>
      </c>
      <c r="AR1035" t="s">
        <v>6426</v>
      </c>
      <c r="AS1035">
        <v>2</v>
      </c>
      <c r="AT1035">
        <v>1</v>
      </c>
      <c r="AU1035">
        <v>1</v>
      </c>
      <c r="AV1035">
        <v>1</v>
      </c>
      <c r="AW1035">
        <v>7</v>
      </c>
      <c r="AX1035">
        <v>1</v>
      </c>
      <c r="AY1035">
        <v>1</v>
      </c>
      <c r="BE1035">
        <v>1</v>
      </c>
      <c r="BF1035">
        <v>1</v>
      </c>
      <c r="BG1035">
        <v>1</v>
      </c>
      <c r="BH1035">
        <v>1</v>
      </c>
      <c r="BI1035">
        <v>1</v>
      </c>
      <c r="BJ1035">
        <v>0</v>
      </c>
      <c r="BM1035">
        <v>1</v>
      </c>
      <c r="BN1035">
        <v>1</v>
      </c>
      <c r="BO1035">
        <v>4</v>
      </c>
      <c r="BP1035">
        <v>1</v>
      </c>
      <c r="BQ1035">
        <v>13</v>
      </c>
      <c r="BR1035">
        <v>5</v>
      </c>
      <c r="BS1035">
        <v>1</v>
      </c>
      <c r="BT1035">
        <v>2</v>
      </c>
      <c r="BV1035">
        <v>1</v>
      </c>
      <c r="BX1035">
        <v>0</v>
      </c>
      <c r="BZ1035">
        <v>0</v>
      </c>
      <c r="CB1035">
        <v>0</v>
      </c>
      <c r="CD1035">
        <v>1</v>
      </c>
      <c r="CJ1035">
        <v>1</v>
      </c>
      <c r="CK1035">
        <v>2</v>
      </c>
      <c r="CL1035">
        <v>8</v>
      </c>
      <c r="CM1035">
        <v>1</v>
      </c>
      <c r="CR1035">
        <v>2</v>
      </c>
      <c r="CS1035">
        <v>8</v>
      </c>
      <c r="CT1035">
        <v>1</v>
      </c>
      <c r="CU1035">
        <v>2</v>
      </c>
      <c r="CV1035" t="s">
        <v>1919</v>
      </c>
      <c r="CW1035">
        <v>592</v>
      </c>
      <c r="CX1035">
        <v>9.8699999999999992</v>
      </c>
      <c r="CY1035">
        <v>2</v>
      </c>
      <c r="CZ1035">
        <v>1</v>
      </c>
      <c r="DA1035" t="s">
        <v>3980</v>
      </c>
      <c r="DC1035">
        <v>1</v>
      </c>
      <c r="DD1035">
        <v>1</v>
      </c>
      <c r="DE1035">
        <v>2</v>
      </c>
      <c r="DN1035" t="s">
        <v>5411</v>
      </c>
      <c r="DO1035" t="s">
        <v>5411</v>
      </c>
      <c r="DP1035" t="s">
        <v>3178</v>
      </c>
      <c r="DQ1035" t="s">
        <v>202</v>
      </c>
      <c r="DR1035" t="s">
        <v>202</v>
      </c>
      <c r="DT1035">
        <v>1</v>
      </c>
      <c r="DV1035">
        <v>1</v>
      </c>
      <c r="DW1035">
        <v>0</v>
      </c>
      <c r="DX1035">
        <v>1</v>
      </c>
      <c r="DY1035">
        <v>2</v>
      </c>
      <c r="DZ1035">
        <v>1</v>
      </c>
      <c r="EA1035">
        <v>15</v>
      </c>
      <c r="EB1035">
        <f>IF(EA1035&gt;=30,1,IF(EA1035&gt;=20,2,IF(EA1035&gt;=15,3,IF(EA1035&gt;=10,4,IF(EA1035&gt;=5,5,IF(EA1035&gt;0,6,0))))))</f>
        <v>3</v>
      </c>
      <c r="EC1035">
        <v>2</v>
      </c>
      <c r="EE1035">
        <v>7</v>
      </c>
      <c r="EF1035">
        <v>2</v>
      </c>
      <c r="EH1035">
        <v>7</v>
      </c>
      <c r="EI1035">
        <v>2</v>
      </c>
      <c r="EJ1035">
        <v>1</v>
      </c>
      <c r="EK1035">
        <v>2</v>
      </c>
      <c r="EL1035">
        <v>1</v>
      </c>
      <c r="EM1035">
        <v>2</v>
      </c>
      <c r="EN1035">
        <v>2</v>
      </c>
      <c r="EO1035">
        <v>2</v>
      </c>
      <c r="EP1035">
        <v>2</v>
      </c>
      <c r="EZ1035">
        <v>2</v>
      </c>
      <c r="FE1035">
        <v>3</v>
      </c>
      <c r="FG1035">
        <v>1</v>
      </c>
      <c r="FH1035" t="s">
        <v>3179</v>
      </c>
      <c r="FI1035">
        <v>1</v>
      </c>
      <c r="FJ1035" t="s">
        <v>204</v>
      </c>
      <c r="FK1035">
        <v>7</v>
      </c>
      <c r="FL1035">
        <v>12</v>
      </c>
      <c r="FM1035">
        <v>2</v>
      </c>
      <c r="FN1035">
        <v>15</v>
      </c>
      <c r="FO1035" t="s">
        <v>2206</v>
      </c>
      <c r="FP1035">
        <v>1.5</v>
      </c>
      <c r="FQ1035" t="s">
        <v>3287</v>
      </c>
      <c r="FR1035" t="s">
        <v>3189</v>
      </c>
      <c r="FS1035">
        <v>0</v>
      </c>
      <c r="FT1035">
        <v>0</v>
      </c>
      <c r="FU1035" t="s">
        <v>2207</v>
      </c>
      <c r="FV1035" t="s">
        <v>2207</v>
      </c>
      <c r="FW1035">
        <v>1</v>
      </c>
      <c r="FX1035">
        <v>0</v>
      </c>
      <c r="FY1035">
        <v>1</v>
      </c>
      <c r="FZ1035">
        <v>0</v>
      </c>
      <c r="GA1035">
        <v>59048</v>
      </c>
      <c r="GB1035">
        <v>201</v>
      </c>
      <c r="GC1035">
        <v>293.7711443</v>
      </c>
      <c r="GD1035" t="s">
        <v>2407</v>
      </c>
      <c r="GE1035">
        <v>0.1666667</v>
      </c>
      <c r="HG1035" t="s">
        <v>202</v>
      </c>
      <c r="HI1035">
        <v>1</v>
      </c>
      <c r="HJ1035">
        <v>1</v>
      </c>
    </row>
    <row r="1036" spans="1:218" x14ac:dyDescent="0.3">
      <c r="A1036">
        <v>1449</v>
      </c>
      <c r="B1036" t="s">
        <v>3183</v>
      </c>
      <c r="C1036" t="s">
        <v>4376</v>
      </c>
      <c r="D1036" t="s">
        <v>212</v>
      </c>
      <c r="E1036">
        <v>1</v>
      </c>
      <c r="F1036" t="s">
        <v>202</v>
      </c>
      <c r="H1036">
        <v>1</v>
      </c>
      <c r="M1036">
        <v>1</v>
      </c>
      <c r="N1036">
        <v>1</v>
      </c>
      <c r="U1036">
        <v>-97</v>
      </c>
      <c r="W1036">
        <v>1</v>
      </c>
      <c r="X1036" t="s">
        <v>3174</v>
      </c>
      <c r="Y1036">
        <v>1</v>
      </c>
      <c r="Z1036">
        <v>1</v>
      </c>
      <c r="AA1036">
        <v>1</v>
      </c>
      <c r="AD1036" t="s">
        <v>202</v>
      </c>
      <c r="AE1036">
        <v>1</v>
      </c>
      <c r="AF1036">
        <v>2</v>
      </c>
      <c r="AG1036">
        <v>1</v>
      </c>
      <c r="AH1036">
        <v>1</v>
      </c>
      <c r="AI1036">
        <v>1</v>
      </c>
      <c r="AJ1036">
        <v>2</v>
      </c>
      <c r="AK1036" t="s">
        <v>5385</v>
      </c>
      <c r="AL1036">
        <v>1</v>
      </c>
      <c r="AM1036">
        <v>2</v>
      </c>
      <c r="AN1036">
        <v>2</v>
      </c>
      <c r="AO1036">
        <v>2</v>
      </c>
      <c r="AP1036">
        <v>2</v>
      </c>
      <c r="AQ1036">
        <v>2</v>
      </c>
      <c r="AR1036" t="s">
        <v>5386</v>
      </c>
      <c r="AS1036">
        <v>2</v>
      </c>
      <c r="AT1036">
        <v>1</v>
      </c>
      <c r="AU1036">
        <v>1</v>
      </c>
      <c r="AV1036">
        <v>1</v>
      </c>
      <c r="AW1036">
        <v>7</v>
      </c>
      <c r="AX1036">
        <v>1</v>
      </c>
      <c r="AY1036">
        <v>1</v>
      </c>
      <c r="BE1036">
        <v>1</v>
      </c>
      <c r="BF1036">
        <v>1</v>
      </c>
      <c r="BG1036">
        <v>1</v>
      </c>
      <c r="BH1036">
        <v>1</v>
      </c>
      <c r="BI1036">
        <v>1</v>
      </c>
      <c r="BJ1036">
        <v>1</v>
      </c>
      <c r="BK1036">
        <v>1</v>
      </c>
      <c r="BL1036">
        <v>1</v>
      </c>
      <c r="BM1036">
        <v>2</v>
      </c>
      <c r="BN1036">
        <v>1</v>
      </c>
      <c r="BO1036">
        <v>3</v>
      </c>
      <c r="BP1036">
        <v>1</v>
      </c>
      <c r="BQ1036">
        <v>4</v>
      </c>
      <c r="BR1036">
        <v>-97</v>
      </c>
      <c r="BS1036">
        <v>1</v>
      </c>
      <c r="BT1036">
        <v>4</v>
      </c>
      <c r="BV1036">
        <v>0</v>
      </c>
      <c r="BX1036">
        <v>1</v>
      </c>
      <c r="BZ1036">
        <v>1</v>
      </c>
      <c r="CB1036">
        <v>0</v>
      </c>
      <c r="CD1036">
        <v>1</v>
      </c>
      <c r="CF1036">
        <v>1</v>
      </c>
      <c r="CJ1036">
        <v>2</v>
      </c>
      <c r="CK1036">
        <v>2</v>
      </c>
      <c r="CL1036">
        <v>6</v>
      </c>
      <c r="CM1036">
        <v>4</v>
      </c>
      <c r="CR1036">
        <v>2</v>
      </c>
      <c r="CS1036">
        <v>-98</v>
      </c>
      <c r="CT1036">
        <v>1</v>
      </c>
      <c r="CU1036">
        <v>1</v>
      </c>
      <c r="CV1036" t="s">
        <v>5387</v>
      </c>
      <c r="CW1036">
        <v>1053</v>
      </c>
      <c r="CX1036">
        <v>17.55</v>
      </c>
      <c r="CY1036">
        <v>2</v>
      </c>
      <c r="CZ1036">
        <v>1</v>
      </c>
      <c r="DA1036" t="s">
        <v>3980</v>
      </c>
      <c r="DC1036">
        <v>1</v>
      </c>
      <c r="DD1036">
        <v>1</v>
      </c>
      <c r="DE1036">
        <v>4</v>
      </c>
      <c r="DN1036" t="s">
        <v>5384</v>
      </c>
      <c r="DO1036" t="s">
        <v>5384</v>
      </c>
      <c r="DP1036" t="s">
        <v>3178</v>
      </c>
      <c r="DQ1036" t="s">
        <v>202</v>
      </c>
      <c r="DR1036" t="s">
        <v>202</v>
      </c>
      <c r="DT1036">
        <v>1</v>
      </c>
      <c r="DV1036">
        <v>1</v>
      </c>
      <c r="DW1036">
        <v>0</v>
      </c>
      <c r="DX1036">
        <v>1</v>
      </c>
      <c r="DY1036">
        <v>1</v>
      </c>
      <c r="DZ1036">
        <v>-97</v>
      </c>
      <c r="EB1036">
        <v>3</v>
      </c>
      <c r="EC1036">
        <v>2</v>
      </c>
      <c r="EE1036">
        <v>17</v>
      </c>
      <c r="EL1036">
        <v>2</v>
      </c>
      <c r="EM1036">
        <v>-97</v>
      </c>
      <c r="EN1036">
        <v>1</v>
      </c>
      <c r="EO1036">
        <v>3</v>
      </c>
      <c r="EP1036">
        <v>1</v>
      </c>
      <c r="EQ1036">
        <v>1</v>
      </c>
      <c r="ER1036">
        <v>1</v>
      </c>
      <c r="EZ1036">
        <v>1</v>
      </c>
      <c r="FA1036">
        <v>-98</v>
      </c>
      <c r="FD1036">
        <v>-97</v>
      </c>
      <c r="FG1036">
        <v>0</v>
      </c>
      <c r="FH1036" t="s">
        <v>3179</v>
      </c>
      <c r="FI1036">
        <v>1</v>
      </c>
      <c r="FJ1036" t="s">
        <v>204</v>
      </c>
      <c r="FK1036">
        <v>17</v>
      </c>
      <c r="FL1036">
        <v>12</v>
      </c>
      <c r="FM1036">
        <v>12</v>
      </c>
      <c r="FN1036">
        <v>17.5</v>
      </c>
      <c r="FO1036" t="s">
        <v>2212</v>
      </c>
      <c r="FQ1036" t="s">
        <v>3180</v>
      </c>
      <c r="FR1036" t="s">
        <v>3181</v>
      </c>
      <c r="FS1036">
        <v>1</v>
      </c>
      <c r="FT1036">
        <v>1</v>
      </c>
      <c r="FU1036" t="s">
        <v>2221</v>
      </c>
      <c r="FV1036" t="s">
        <v>3182</v>
      </c>
      <c r="FW1036">
        <v>0</v>
      </c>
      <c r="FX1036">
        <v>1</v>
      </c>
      <c r="FY1036">
        <v>0</v>
      </c>
      <c r="FZ1036">
        <v>0</v>
      </c>
      <c r="GA1036">
        <v>37408</v>
      </c>
      <c r="GB1036">
        <v>127</v>
      </c>
      <c r="GC1036">
        <v>294.55118110000001</v>
      </c>
      <c r="GD1036" t="s">
        <v>2401</v>
      </c>
      <c r="GE1036">
        <v>1</v>
      </c>
      <c r="HG1036" t="s">
        <v>202</v>
      </c>
      <c r="HJ1036">
        <v>0</v>
      </c>
    </row>
    <row r="1037" spans="1:218" x14ac:dyDescent="0.3">
      <c r="A1037">
        <v>1504</v>
      </c>
      <c r="B1037" t="s">
        <v>3279</v>
      </c>
      <c r="C1037" t="s">
        <v>6431</v>
      </c>
      <c r="D1037" t="s">
        <v>212</v>
      </c>
      <c r="E1037">
        <v>1</v>
      </c>
      <c r="F1037" t="s">
        <v>202</v>
      </c>
      <c r="H1037">
        <v>1</v>
      </c>
      <c r="M1037">
        <v>1</v>
      </c>
      <c r="N1037">
        <v>1</v>
      </c>
      <c r="U1037">
        <v>1</v>
      </c>
      <c r="W1037">
        <v>1</v>
      </c>
      <c r="X1037" t="s">
        <v>3174</v>
      </c>
      <c r="Y1037">
        <v>1</v>
      </c>
      <c r="Z1037">
        <v>1</v>
      </c>
      <c r="AA1037">
        <v>3</v>
      </c>
      <c r="AD1037" t="s">
        <v>202</v>
      </c>
      <c r="AE1037">
        <v>1</v>
      </c>
      <c r="AF1037">
        <v>1</v>
      </c>
      <c r="AG1037">
        <v>1</v>
      </c>
      <c r="AH1037">
        <v>2</v>
      </c>
      <c r="AI1037">
        <v>1</v>
      </c>
      <c r="AJ1037">
        <v>2</v>
      </c>
      <c r="AK1037" t="s">
        <v>6432</v>
      </c>
      <c r="AL1037">
        <v>1</v>
      </c>
      <c r="AM1037">
        <v>2</v>
      </c>
      <c r="AN1037">
        <v>1</v>
      </c>
      <c r="AO1037">
        <v>1</v>
      </c>
      <c r="AP1037">
        <v>2</v>
      </c>
      <c r="AQ1037">
        <v>2</v>
      </c>
      <c r="AR1037" t="s">
        <v>6433</v>
      </c>
      <c r="AS1037">
        <v>2</v>
      </c>
      <c r="AT1037">
        <v>1</v>
      </c>
      <c r="AU1037">
        <v>2</v>
      </c>
      <c r="AV1037">
        <v>1</v>
      </c>
      <c r="AW1037">
        <v>7</v>
      </c>
      <c r="AX1037">
        <v>7</v>
      </c>
      <c r="AY1037">
        <v>3</v>
      </c>
      <c r="BE1037">
        <v>1</v>
      </c>
      <c r="BF1037">
        <v>1</v>
      </c>
      <c r="BG1037">
        <v>1</v>
      </c>
      <c r="BH1037">
        <v>1</v>
      </c>
      <c r="BI1037">
        <v>1</v>
      </c>
      <c r="BJ1037">
        <v>1</v>
      </c>
      <c r="BK1037">
        <v>1</v>
      </c>
      <c r="BL1037">
        <v>0</v>
      </c>
      <c r="BM1037">
        <v>1</v>
      </c>
      <c r="BN1037">
        <v>1</v>
      </c>
      <c r="BO1037">
        <v>5</v>
      </c>
      <c r="BP1037">
        <v>1</v>
      </c>
      <c r="BQ1037">
        <v>23</v>
      </c>
      <c r="BR1037">
        <v>3</v>
      </c>
      <c r="BS1037">
        <v>1</v>
      </c>
      <c r="BT1037">
        <v>4</v>
      </c>
      <c r="BV1037">
        <v>0</v>
      </c>
      <c r="BX1037">
        <v>3</v>
      </c>
      <c r="BZ1037">
        <v>1</v>
      </c>
      <c r="CJ1037">
        <v>1</v>
      </c>
      <c r="CK1037">
        <v>2</v>
      </c>
      <c r="CL1037">
        <v>4</v>
      </c>
      <c r="CM1037">
        <v>1</v>
      </c>
      <c r="CR1037">
        <v>2</v>
      </c>
      <c r="CS1037">
        <v>2</v>
      </c>
      <c r="CT1037">
        <v>1</v>
      </c>
      <c r="CU1037">
        <v>1</v>
      </c>
      <c r="CV1037" t="s">
        <v>1035</v>
      </c>
      <c r="CW1037">
        <v>1004</v>
      </c>
      <c r="CX1037">
        <v>16.73</v>
      </c>
      <c r="CY1037">
        <v>2</v>
      </c>
      <c r="CZ1037">
        <v>1</v>
      </c>
      <c r="DA1037" t="s">
        <v>1736</v>
      </c>
      <c r="DC1037">
        <v>1</v>
      </c>
      <c r="DD1037">
        <v>1</v>
      </c>
      <c r="DE1037">
        <v>2</v>
      </c>
      <c r="DN1037" t="s">
        <v>5429</v>
      </c>
      <c r="DO1037" t="s">
        <v>5429</v>
      </c>
      <c r="DP1037" t="s">
        <v>3178</v>
      </c>
      <c r="DQ1037" t="s">
        <v>202</v>
      </c>
      <c r="DR1037" t="s">
        <v>202</v>
      </c>
      <c r="DT1037">
        <v>1</v>
      </c>
      <c r="DV1037">
        <v>1</v>
      </c>
      <c r="DW1037">
        <v>0</v>
      </c>
      <c r="DX1037">
        <v>3</v>
      </c>
      <c r="DY1037">
        <v>2</v>
      </c>
      <c r="DZ1037">
        <v>1</v>
      </c>
      <c r="EA1037">
        <v>12</v>
      </c>
      <c r="EB1037">
        <f>IF(EA1037&gt;=30,1,IF(EA1037&gt;=20,2,IF(EA1037&gt;=15,3,IF(EA1037&gt;=10,4,IF(EA1037&gt;=5,5,IF(EA1037&gt;0,6,0))))))</f>
        <v>4</v>
      </c>
      <c r="EC1037">
        <v>1</v>
      </c>
      <c r="ED1037">
        <v>11</v>
      </c>
      <c r="EF1037">
        <v>2</v>
      </c>
      <c r="EH1037">
        <v>2</v>
      </c>
      <c r="EI1037">
        <v>2</v>
      </c>
      <c r="EJ1037">
        <v>1</v>
      </c>
      <c r="EK1037">
        <v>4</v>
      </c>
      <c r="EL1037">
        <v>1</v>
      </c>
      <c r="EM1037">
        <v>3</v>
      </c>
      <c r="EN1037">
        <v>2</v>
      </c>
      <c r="EO1037">
        <v>2</v>
      </c>
      <c r="EP1037">
        <v>2</v>
      </c>
      <c r="EZ1037">
        <v>1</v>
      </c>
      <c r="FA1037">
        <v>2</v>
      </c>
      <c r="FB1037">
        <v>1</v>
      </c>
      <c r="FC1037">
        <v>2</v>
      </c>
      <c r="FD1037">
        <v>5</v>
      </c>
      <c r="FG1037">
        <v>1</v>
      </c>
      <c r="FH1037" t="s">
        <v>3179</v>
      </c>
      <c r="FI1037">
        <v>1</v>
      </c>
      <c r="FJ1037" t="s">
        <v>204</v>
      </c>
      <c r="FK1037">
        <v>0.91666669999999995</v>
      </c>
      <c r="FL1037">
        <v>11</v>
      </c>
      <c r="FM1037">
        <v>4</v>
      </c>
      <c r="FN1037">
        <v>12</v>
      </c>
      <c r="FO1037" t="s">
        <v>2206</v>
      </c>
      <c r="FP1037">
        <v>3.5</v>
      </c>
      <c r="FQ1037" t="s">
        <v>3287</v>
      </c>
      <c r="FR1037" t="s">
        <v>3189</v>
      </c>
      <c r="FS1037">
        <v>0</v>
      </c>
      <c r="FT1037">
        <v>0</v>
      </c>
      <c r="FU1037" t="s">
        <v>2207</v>
      </c>
      <c r="FV1037" t="s">
        <v>2207</v>
      </c>
      <c r="FW1037">
        <v>0</v>
      </c>
      <c r="FX1037">
        <v>1</v>
      </c>
      <c r="FY1037">
        <v>0</v>
      </c>
      <c r="FZ1037">
        <v>0</v>
      </c>
      <c r="GA1037">
        <v>59048</v>
      </c>
      <c r="GB1037">
        <v>201</v>
      </c>
      <c r="GC1037">
        <v>293.7711443</v>
      </c>
      <c r="GD1037" t="s">
        <v>2407</v>
      </c>
      <c r="GE1037">
        <v>0.36363640000000003</v>
      </c>
      <c r="HG1037" t="s">
        <v>202</v>
      </c>
      <c r="HJ1037">
        <v>0</v>
      </c>
    </row>
    <row r="1038" spans="1:218" x14ac:dyDescent="0.3">
      <c r="A1038">
        <v>1503</v>
      </c>
      <c r="B1038" t="s">
        <v>3279</v>
      </c>
      <c r="C1038" t="s">
        <v>5430</v>
      </c>
      <c r="D1038" t="s">
        <v>212</v>
      </c>
      <c r="E1038">
        <v>1</v>
      </c>
      <c r="F1038" t="s">
        <v>202</v>
      </c>
      <c r="H1038">
        <v>1</v>
      </c>
      <c r="M1038">
        <v>1</v>
      </c>
      <c r="N1038">
        <v>1</v>
      </c>
      <c r="U1038">
        <v>1</v>
      </c>
      <c r="W1038">
        <v>1</v>
      </c>
      <c r="X1038" t="s">
        <v>3174</v>
      </c>
      <c r="Y1038">
        <v>1</v>
      </c>
      <c r="Z1038">
        <v>1</v>
      </c>
      <c r="AA1038">
        <v>2</v>
      </c>
      <c r="AD1038" t="s">
        <v>202</v>
      </c>
      <c r="AE1038">
        <v>1</v>
      </c>
      <c r="AF1038">
        <v>2</v>
      </c>
      <c r="AG1038">
        <v>1</v>
      </c>
      <c r="AH1038">
        <v>2</v>
      </c>
      <c r="AI1038">
        <v>2</v>
      </c>
      <c r="AJ1038">
        <v>2</v>
      </c>
      <c r="AK1038" t="s">
        <v>5431</v>
      </c>
      <c r="AL1038">
        <v>1</v>
      </c>
      <c r="AM1038">
        <v>2</v>
      </c>
      <c r="AN1038">
        <v>2</v>
      </c>
      <c r="AO1038">
        <v>2</v>
      </c>
      <c r="AP1038">
        <v>2</v>
      </c>
      <c r="AQ1038">
        <v>2</v>
      </c>
      <c r="AR1038" t="s">
        <v>5432</v>
      </c>
      <c r="AS1038">
        <v>-97</v>
      </c>
      <c r="AT1038">
        <v>2</v>
      </c>
      <c r="AU1038">
        <v>1</v>
      </c>
      <c r="AV1038">
        <v>2</v>
      </c>
      <c r="AW1038">
        <v>-98</v>
      </c>
      <c r="AX1038">
        <v>7</v>
      </c>
      <c r="AY1038">
        <v>1</v>
      </c>
      <c r="BE1038">
        <v>1</v>
      </c>
      <c r="BF1038">
        <v>1</v>
      </c>
      <c r="BG1038">
        <v>1</v>
      </c>
      <c r="BH1038">
        <v>1</v>
      </c>
      <c r="BI1038">
        <v>1</v>
      </c>
      <c r="BJ1038">
        <v>0</v>
      </c>
      <c r="BM1038">
        <v>4</v>
      </c>
      <c r="BN1038">
        <v>1</v>
      </c>
      <c r="BO1038">
        <v>3</v>
      </c>
      <c r="BP1038">
        <v>1</v>
      </c>
      <c r="BQ1038">
        <v>33</v>
      </c>
      <c r="BR1038">
        <v>1</v>
      </c>
      <c r="BS1038">
        <v>1</v>
      </c>
      <c r="BT1038">
        <v>1</v>
      </c>
      <c r="BU1038">
        <v>1</v>
      </c>
      <c r="BV1038">
        <v>0</v>
      </c>
      <c r="BW1038">
        <v>1</v>
      </c>
      <c r="BX1038">
        <v>0</v>
      </c>
      <c r="BY1038">
        <v>1</v>
      </c>
      <c r="BZ1038">
        <v>0</v>
      </c>
      <c r="CA1038">
        <v>1</v>
      </c>
      <c r="CB1038">
        <v>0</v>
      </c>
      <c r="CC1038">
        <v>1</v>
      </c>
      <c r="CD1038">
        <v>0</v>
      </c>
      <c r="CE1038">
        <v>1</v>
      </c>
      <c r="CF1038">
        <v>0</v>
      </c>
      <c r="CG1038">
        <v>1</v>
      </c>
      <c r="CH1038">
        <v>1</v>
      </c>
      <c r="CI1038">
        <v>1</v>
      </c>
      <c r="CJ1038">
        <v>1</v>
      </c>
      <c r="CK1038">
        <v>2</v>
      </c>
      <c r="CL1038">
        <v>6</v>
      </c>
      <c r="CM1038">
        <v>1</v>
      </c>
      <c r="CR1038">
        <v>2</v>
      </c>
      <c r="CS1038">
        <v>2</v>
      </c>
      <c r="CT1038">
        <v>1</v>
      </c>
      <c r="CU1038">
        <v>2</v>
      </c>
      <c r="CV1038" t="s">
        <v>229</v>
      </c>
      <c r="CW1038">
        <v>839</v>
      </c>
      <c r="CX1038">
        <v>13.98</v>
      </c>
      <c r="CY1038">
        <v>2</v>
      </c>
      <c r="CZ1038">
        <v>1</v>
      </c>
      <c r="DA1038" t="s">
        <v>369</v>
      </c>
      <c r="DC1038">
        <v>1</v>
      </c>
      <c r="DD1038">
        <v>1</v>
      </c>
      <c r="DE1038">
        <v>2</v>
      </c>
      <c r="DN1038" t="s">
        <v>5429</v>
      </c>
      <c r="DO1038" t="s">
        <v>5429</v>
      </c>
      <c r="DP1038" t="s">
        <v>3178</v>
      </c>
      <c r="DQ1038" t="s">
        <v>202</v>
      </c>
      <c r="DR1038" t="s">
        <v>202</v>
      </c>
      <c r="DT1038">
        <v>1</v>
      </c>
      <c r="DV1038">
        <v>1</v>
      </c>
      <c r="DW1038">
        <v>0</v>
      </c>
      <c r="DX1038">
        <v>2</v>
      </c>
      <c r="DY1038">
        <v>1</v>
      </c>
      <c r="DZ1038">
        <v>1</v>
      </c>
      <c r="EA1038">
        <v>21</v>
      </c>
      <c r="EB1038">
        <f>IF(EA1038&gt;=30,1,IF(EA1038&gt;=20,2,IF(EA1038&gt;=15,3,IF(EA1038&gt;=10,4,IF(EA1038&gt;=5,5,IF(EA1038&gt;0,6,0))))))</f>
        <v>2</v>
      </c>
      <c r="EC1038">
        <v>2</v>
      </c>
      <c r="EE1038">
        <v>21</v>
      </c>
      <c r="EL1038">
        <v>4</v>
      </c>
      <c r="EM1038">
        <v>1</v>
      </c>
      <c r="EN1038">
        <v>1</v>
      </c>
      <c r="EO1038">
        <v>2</v>
      </c>
      <c r="EP1038">
        <v>1</v>
      </c>
      <c r="EQ1038">
        <v>1</v>
      </c>
      <c r="ER1038">
        <v>1</v>
      </c>
      <c r="EZ1038">
        <v>1</v>
      </c>
      <c r="FA1038">
        <v>-97</v>
      </c>
      <c r="FD1038">
        <v>-97</v>
      </c>
      <c r="FG1038">
        <v>0</v>
      </c>
      <c r="FH1038" t="s">
        <v>3179</v>
      </c>
      <c r="FI1038">
        <v>1</v>
      </c>
      <c r="FJ1038" t="s">
        <v>204</v>
      </c>
      <c r="FK1038">
        <v>21</v>
      </c>
      <c r="FL1038">
        <v>12</v>
      </c>
      <c r="FM1038">
        <v>12</v>
      </c>
      <c r="FN1038">
        <v>21</v>
      </c>
      <c r="FO1038" t="s">
        <v>2233</v>
      </c>
      <c r="FP1038">
        <v>0.5</v>
      </c>
      <c r="FQ1038" t="s">
        <v>3180</v>
      </c>
      <c r="FR1038" t="s">
        <v>3189</v>
      </c>
      <c r="FS1038">
        <v>0</v>
      </c>
      <c r="FT1038">
        <v>1</v>
      </c>
      <c r="FU1038" t="s">
        <v>2221</v>
      </c>
      <c r="FV1038" t="s">
        <v>3182</v>
      </c>
      <c r="FW1038">
        <v>0</v>
      </c>
      <c r="FX1038">
        <v>1</v>
      </c>
      <c r="FY1038">
        <v>0</v>
      </c>
      <c r="FZ1038">
        <v>0</v>
      </c>
      <c r="GA1038">
        <v>59048</v>
      </c>
      <c r="GB1038">
        <v>201</v>
      </c>
      <c r="GC1038">
        <v>293.7711443</v>
      </c>
      <c r="GD1038" t="s">
        <v>2401</v>
      </c>
      <c r="GE1038">
        <v>1</v>
      </c>
      <c r="HG1038" t="s">
        <v>202</v>
      </c>
      <c r="HJ1038">
        <v>0</v>
      </c>
    </row>
    <row r="1039" spans="1:218" x14ac:dyDescent="0.3">
      <c r="A1039">
        <v>1557</v>
      </c>
      <c r="B1039" t="s">
        <v>3312</v>
      </c>
      <c r="C1039" t="s">
        <v>6437</v>
      </c>
      <c r="D1039" t="s">
        <v>212</v>
      </c>
      <c r="E1039">
        <v>1</v>
      </c>
      <c r="F1039" t="s">
        <v>202</v>
      </c>
      <c r="H1039">
        <v>1</v>
      </c>
      <c r="M1039">
        <v>1</v>
      </c>
      <c r="N1039">
        <v>1</v>
      </c>
      <c r="U1039">
        <v>1</v>
      </c>
      <c r="W1039">
        <v>1</v>
      </c>
      <c r="X1039" t="s">
        <v>3174</v>
      </c>
      <c r="Y1039">
        <v>1</v>
      </c>
      <c r="Z1039">
        <v>1</v>
      </c>
      <c r="AA1039">
        <v>5</v>
      </c>
      <c r="AD1039" t="s">
        <v>202</v>
      </c>
      <c r="AE1039">
        <v>1</v>
      </c>
      <c r="AF1039">
        <v>1</v>
      </c>
      <c r="AG1039">
        <v>1</v>
      </c>
      <c r="AH1039">
        <v>1</v>
      </c>
      <c r="AI1039">
        <v>1</v>
      </c>
      <c r="AJ1039">
        <v>2</v>
      </c>
      <c r="AK1039" t="s">
        <v>6438</v>
      </c>
      <c r="AL1039">
        <v>1</v>
      </c>
      <c r="AM1039">
        <v>2</v>
      </c>
      <c r="AN1039">
        <v>1</v>
      </c>
      <c r="AO1039">
        <v>2</v>
      </c>
      <c r="AP1039">
        <v>2</v>
      </c>
      <c r="AQ1039">
        <v>1</v>
      </c>
      <c r="AR1039" t="s">
        <v>6439</v>
      </c>
      <c r="AS1039">
        <v>1</v>
      </c>
      <c r="AT1039">
        <v>1</v>
      </c>
      <c r="AU1039">
        <v>1</v>
      </c>
      <c r="AV1039">
        <v>2</v>
      </c>
      <c r="AW1039">
        <v>7</v>
      </c>
      <c r="AX1039">
        <v>1</v>
      </c>
      <c r="AY1039">
        <v>1</v>
      </c>
      <c r="BE1039">
        <v>1</v>
      </c>
      <c r="BF1039">
        <v>1</v>
      </c>
      <c r="BG1039">
        <v>1</v>
      </c>
      <c r="BH1039">
        <v>1</v>
      </c>
      <c r="BI1039">
        <v>1</v>
      </c>
      <c r="BJ1039">
        <v>1</v>
      </c>
      <c r="BK1039">
        <v>1</v>
      </c>
      <c r="BL1039">
        <v>1</v>
      </c>
      <c r="BM1039">
        <v>1</v>
      </c>
      <c r="BN1039">
        <v>1</v>
      </c>
      <c r="BO1039">
        <v>3</v>
      </c>
      <c r="BP1039">
        <v>1</v>
      </c>
      <c r="BQ1039">
        <v>8</v>
      </c>
      <c r="BR1039">
        <v>1</v>
      </c>
      <c r="BS1039">
        <v>1</v>
      </c>
      <c r="BT1039">
        <v>6</v>
      </c>
      <c r="BV1039">
        <v>4</v>
      </c>
      <c r="BX1039">
        <v>0</v>
      </c>
      <c r="BZ1039">
        <v>1</v>
      </c>
      <c r="CB1039">
        <v>1</v>
      </c>
      <c r="CJ1039">
        <v>1</v>
      </c>
      <c r="CK1039">
        <v>2</v>
      </c>
      <c r="CL1039">
        <v>5</v>
      </c>
      <c r="CM1039">
        <v>6</v>
      </c>
      <c r="CN1039">
        <v>1</v>
      </c>
      <c r="CS1039">
        <v>4</v>
      </c>
      <c r="CT1039">
        <v>1</v>
      </c>
      <c r="CU1039">
        <v>2</v>
      </c>
      <c r="CV1039" t="s">
        <v>6440</v>
      </c>
      <c r="CW1039">
        <v>558</v>
      </c>
      <c r="CX1039">
        <v>9.3000000000000007</v>
      </c>
      <c r="CY1039">
        <v>2</v>
      </c>
      <c r="CZ1039">
        <v>1</v>
      </c>
      <c r="DA1039" t="s">
        <v>374</v>
      </c>
      <c r="DC1039">
        <v>1</v>
      </c>
      <c r="DD1039">
        <v>1</v>
      </c>
      <c r="DE1039">
        <v>5</v>
      </c>
      <c r="DN1039" t="s">
        <v>5429</v>
      </c>
      <c r="DO1039" t="s">
        <v>5429</v>
      </c>
      <c r="DP1039" t="s">
        <v>3178</v>
      </c>
      <c r="DQ1039" t="s">
        <v>202</v>
      </c>
      <c r="DR1039" t="s">
        <v>202</v>
      </c>
      <c r="DT1039">
        <v>1</v>
      </c>
      <c r="DV1039">
        <v>1</v>
      </c>
      <c r="DW1039">
        <v>0</v>
      </c>
      <c r="DX1039">
        <v>5</v>
      </c>
      <c r="DY1039">
        <v>2</v>
      </c>
      <c r="DZ1039">
        <v>1</v>
      </c>
      <c r="EA1039">
        <v>10</v>
      </c>
      <c r="EB1039">
        <f>IF(EA1039&gt;=30,1,IF(EA1039&gt;=20,2,IF(EA1039&gt;=15,3,IF(EA1039&gt;=10,4,IF(EA1039&gt;=5,5,IF(EA1039&gt;0,6,0))))))</f>
        <v>4</v>
      </c>
      <c r="EC1039">
        <v>2</v>
      </c>
      <c r="EE1039">
        <v>10</v>
      </c>
      <c r="EF1039">
        <v>2</v>
      </c>
      <c r="EH1039">
        <v>5</v>
      </c>
      <c r="EI1039">
        <v>1</v>
      </c>
      <c r="EL1039">
        <v>1</v>
      </c>
      <c r="EM1039">
        <v>2</v>
      </c>
      <c r="EN1039">
        <v>2</v>
      </c>
      <c r="EO1039">
        <v>2</v>
      </c>
      <c r="EP1039">
        <v>2</v>
      </c>
      <c r="EZ1039">
        <v>1</v>
      </c>
      <c r="FA1039">
        <v>1</v>
      </c>
      <c r="FD1039">
        <v>3</v>
      </c>
      <c r="FG1039">
        <v>0</v>
      </c>
      <c r="FH1039" t="s">
        <v>3179</v>
      </c>
      <c r="FI1039">
        <v>1</v>
      </c>
      <c r="FJ1039" t="s">
        <v>204</v>
      </c>
      <c r="FK1039">
        <v>10</v>
      </c>
      <c r="FL1039">
        <v>12</v>
      </c>
      <c r="FM1039">
        <v>12</v>
      </c>
      <c r="FN1039">
        <v>10</v>
      </c>
      <c r="FO1039" t="s">
        <v>2206</v>
      </c>
      <c r="FP1039">
        <v>1.5</v>
      </c>
      <c r="FQ1039" t="s">
        <v>3287</v>
      </c>
      <c r="FR1039" t="s">
        <v>3189</v>
      </c>
      <c r="FS1039">
        <v>0</v>
      </c>
      <c r="FT1039">
        <v>0</v>
      </c>
      <c r="FU1039" t="s">
        <v>2207</v>
      </c>
      <c r="FV1039" t="s">
        <v>2207</v>
      </c>
      <c r="FW1039">
        <v>0</v>
      </c>
      <c r="FX1039">
        <v>1</v>
      </c>
      <c r="FY1039">
        <v>0</v>
      </c>
      <c r="FZ1039">
        <v>0</v>
      </c>
      <c r="GA1039">
        <v>20418</v>
      </c>
      <c r="GB1039">
        <v>71</v>
      </c>
      <c r="GC1039">
        <v>287.57746479999997</v>
      </c>
      <c r="GD1039" t="s">
        <v>2407</v>
      </c>
      <c r="GE1039">
        <v>1</v>
      </c>
      <c r="HG1039" t="s">
        <v>202</v>
      </c>
      <c r="HJ1039">
        <v>0</v>
      </c>
    </row>
    <row r="1040" spans="1:218" x14ac:dyDescent="0.3">
      <c r="A1040">
        <v>1789</v>
      </c>
      <c r="B1040" t="s">
        <v>3320</v>
      </c>
      <c r="C1040" t="s">
        <v>6441</v>
      </c>
      <c r="D1040" t="s">
        <v>212</v>
      </c>
      <c r="E1040">
        <v>1</v>
      </c>
      <c r="F1040" t="s">
        <v>202</v>
      </c>
      <c r="H1040">
        <v>1</v>
      </c>
      <c r="M1040">
        <v>3</v>
      </c>
      <c r="N1040">
        <v>1</v>
      </c>
      <c r="U1040">
        <v>1</v>
      </c>
      <c r="W1040">
        <v>1</v>
      </c>
      <c r="X1040" t="s">
        <v>3174</v>
      </c>
      <c r="Y1040">
        <v>1</v>
      </c>
      <c r="Z1040">
        <v>1</v>
      </c>
      <c r="AA1040">
        <v>2</v>
      </c>
      <c r="AD1040" t="s">
        <v>3174</v>
      </c>
      <c r="AE1040">
        <v>1</v>
      </c>
      <c r="AF1040">
        <v>2</v>
      </c>
      <c r="AG1040">
        <v>2</v>
      </c>
      <c r="AH1040">
        <v>1</v>
      </c>
      <c r="AI1040">
        <v>1</v>
      </c>
      <c r="AJ1040">
        <v>2</v>
      </c>
      <c r="AK1040" t="s">
        <v>6442</v>
      </c>
      <c r="AL1040">
        <v>2</v>
      </c>
      <c r="AM1040">
        <v>2</v>
      </c>
      <c r="AN1040">
        <v>2</v>
      </c>
      <c r="AO1040">
        <v>2</v>
      </c>
      <c r="AP1040">
        <v>2</v>
      </c>
      <c r="AQ1040">
        <v>2</v>
      </c>
      <c r="AR1040" t="s">
        <v>6443</v>
      </c>
      <c r="AS1040">
        <v>2</v>
      </c>
      <c r="AT1040">
        <v>1</v>
      </c>
      <c r="AU1040">
        <v>1</v>
      </c>
      <c r="AV1040">
        <v>2</v>
      </c>
      <c r="AW1040">
        <v>3</v>
      </c>
      <c r="AX1040">
        <v>1</v>
      </c>
      <c r="AY1040">
        <v>4</v>
      </c>
      <c r="AZ1040">
        <v>5</v>
      </c>
      <c r="BA1040">
        <v>3</v>
      </c>
      <c r="BB1040">
        <v>2</v>
      </c>
      <c r="BC1040">
        <v>1</v>
      </c>
      <c r="BD1040">
        <v>6</v>
      </c>
      <c r="BE1040">
        <v>1</v>
      </c>
      <c r="BF1040">
        <v>1</v>
      </c>
      <c r="BG1040">
        <v>1</v>
      </c>
      <c r="BH1040">
        <v>1</v>
      </c>
      <c r="BI1040">
        <v>1</v>
      </c>
      <c r="BJ1040">
        <v>0</v>
      </c>
      <c r="BM1040">
        <v>1</v>
      </c>
      <c r="BN1040">
        <v>1</v>
      </c>
      <c r="BO1040">
        <v>3</v>
      </c>
      <c r="BP1040">
        <v>1</v>
      </c>
      <c r="BQ1040">
        <v>8</v>
      </c>
      <c r="BR1040">
        <v>6</v>
      </c>
      <c r="BS1040">
        <v>1</v>
      </c>
      <c r="BT1040">
        <v>1</v>
      </c>
      <c r="BU1040">
        <v>1</v>
      </c>
      <c r="BV1040">
        <v>0</v>
      </c>
      <c r="BW1040">
        <v>1</v>
      </c>
      <c r="BX1040">
        <v>0</v>
      </c>
      <c r="BY1040">
        <v>1</v>
      </c>
      <c r="BZ1040">
        <v>0</v>
      </c>
      <c r="CA1040">
        <v>1</v>
      </c>
      <c r="CB1040">
        <v>0</v>
      </c>
      <c r="CC1040">
        <v>1</v>
      </c>
      <c r="CD1040">
        <v>0</v>
      </c>
      <c r="CE1040">
        <v>1</v>
      </c>
      <c r="CF1040">
        <v>0</v>
      </c>
      <c r="CG1040">
        <v>1</v>
      </c>
      <c r="CH1040">
        <v>1</v>
      </c>
      <c r="CI1040">
        <v>1</v>
      </c>
      <c r="CJ1040">
        <v>1</v>
      </c>
      <c r="CK1040">
        <v>2</v>
      </c>
      <c r="CL1040">
        <v>4</v>
      </c>
      <c r="CM1040">
        <v>1</v>
      </c>
      <c r="CR1040">
        <v>2</v>
      </c>
      <c r="CS1040">
        <v>1</v>
      </c>
      <c r="CT1040">
        <v>1</v>
      </c>
      <c r="CU1040">
        <v>1</v>
      </c>
      <c r="CV1040" t="s">
        <v>5284</v>
      </c>
      <c r="CW1040">
        <v>753</v>
      </c>
      <c r="CX1040">
        <v>12.55</v>
      </c>
      <c r="CY1040">
        <v>2</v>
      </c>
      <c r="CZ1040">
        <v>1</v>
      </c>
      <c r="DA1040" t="s">
        <v>548</v>
      </c>
      <c r="DC1040">
        <v>1</v>
      </c>
      <c r="DD1040">
        <v>1</v>
      </c>
      <c r="DE1040">
        <v>11</v>
      </c>
      <c r="DN1040" t="s">
        <v>5464</v>
      </c>
      <c r="DO1040" t="s">
        <v>5464</v>
      </c>
      <c r="DP1040" t="s">
        <v>3178</v>
      </c>
      <c r="DQ1040" t="s">
        <v>202</v>
      </c>
      <c r="DR1040" t="s">
        <v>202</v>
      </c>
      <c r="DT1040">
        <v>1</v>
      </c>
      <c r="DV1040">
        <v>1</v>
      </c>
      <c r="DW1040">
        <v>0</v>
      </c>
      <c r="DX1040">
        <v>2</v>
      </c>
      <c r="DY1040">
        <v>2</v>
      </c>
      <c r="DZ1040">
        <v>-97</v>
      </c>
      <c r="EB1040">
        <v>5</v>
      </c>
      <c r="EC1040">
        <v>2</v>
      </c>
      <c r="EE1040">
        <v>10</v>
      </c>
      <c r="EF1040">
        <v>2</v>
      </c>
      <c r="EH1040">
        <v>10</v>
      </c>
      <c r="EI1040">
        <v>1</v>
      </c>
      <c r="EL1040">
        <v>4</v>
      </c>
      <c r="EM1040">
        <v>5</v>
      </c>
      <c r="EN1040">
        <v>2</v>
      </c>
      <c r="EO1040">
        <v>4</v>
      </c>
      <c r="EP1040">
        <v>2</v>
      </c>
      <c r="EZ1040">
        <v>1</v>
      </c>
      <c r="FA1040">
        <v>1</v>
      </c>
      <c r="FD1040">
        <v>-97</v>
      </c>
      <c r="FG1040">
        <v>0</v>
      </c>
      <c r="FH1040" t="s">
        <v>3179</v>
      </c>
      <c r="FI1040">
        <v>1</v>
      </c>
      <c r="FJ1040" t="s">
        <v>204</v>
      </c>
      <c r="FK1040">
        <v>10</v>
      </c>
      <c r="FL1040">
        <v>12</v>
      </c>
      <c r="FM1040">
        <v>12</v>
      </c>
      <c r="FN1040">
        <v>7.5</v>
      </c>
      <c r="FO1040" t="s">
        <v>2233</v>
      </c>
      <c r="FP1040">
        <v>20</v>
      </c>
      <c r="FQ1040" t="s">
        <v>3287</v>
      </c>
      <c r="FR1040" t="s">
        <v>3201</v>
      </c>
      <c r="FS1040">
        <v>1</v>
      </c>
      <c r="FT1040">
        <v>0</v>
      </c>
      <c r="FU1040" t="s">
        <v>2207</v>
      </c>
      <c r="FV1040" t="s">
        <v>2207</v>
      </c>
      <c r="FW1040">
        <v>0</v>
      </c>
      <c r="FX1040">
        <v>1</v>
      </c>
      <c r="FY1040">
        <v>0</v>
      </c>
      <c r="FZ1040">
        <v>0</v>
      </c>
      <c r="GA1040">
        <v>4970</v>
      </c>
      <c r="GB1040">
        <v>32</v>
      </c>
      <c r="GC1040">
        <v>155.3125</v>
      </c>
      <c r="GD1040" t="s">
        <v>2407</v>
      </c>
      <c r="GE1040">
        <v>1</v>
      </c>
      <c r="HG1040" t="s">
        <v>202</v>
      </c>
      <c r="HJ1040">
        <v>0</v>
      </c>
    </row>
    <row r="1041" spans="1:218" x14ac:dyDescent="0.3">
      <c r="A1041">
        <v>339</v>
      </c>
      <c r="B1041" t="s">
        <v>3221</v>
      </c>
      <c r="C1041" t="s">
        <v>5544</v>
      </c>
      <c r="D1041" t="s">
        <v>212</v>
      </c>
      <c r="E1041">
        <v>1</v>
      </c>
      <c r="F1041" t="s">
        <v>202</v>
      </c>
      <c r="H1041">
        <v>1</v>
      </c>
      <c r="M1041">
        <v>1</v>
      </c>
      <c r="N1041">
        <v>1</v>
      </c>
      <c r="U1041">
        <v>1</v>
      </c>
      <c r="W1041">
        <v>1</v>
      </c>
      <c r="X1041" t="s">
        <v>5507</v>
      </c>
      <c r="Y1041">
        <v>1</v>
      </c>
      <c r="Z1041">
        <v>1</v>
      </c>
      <c r="AA1041">
        <v>2</v>
      </c>
      <c r="AB1041">
        <v>5</v>
      </c>
      <c r="AD1041" t="s">
        <v>202</v>
      </c>
      <c r="AE1041">
        <v>1</v>
      </c>
      <c r="AF1041">
        <v>1</v>
      </c>
      <c r="AG1041">
        <v>1</v>
      </c>
      <c r="AH1041">
        <v>2</v>
      </c>
      <c r="AI1041">
        <v>1</v>
      </c>
      <c r="AJ1041">
        <v>2</v>
      </c>
      <c r="AK1041" t="s">
        <v>5545</v>
      </c>
      <c r="AL1041">
        <v>-97</v>
      </c>
      <c r="AM1041">
        <v>2</v>
      </c>
      <c r="AN1041">
        <v>2</v>
      </c>
      <c r="AO1041">
        <v>2</v>
      </c>
      <c r="AP1041">
        <v>2</v>
      </c>
      <c r="AQ1041">
        <v>1</v>
      </c>
      <c r="AR1041" t="s">
        <v>5546</v>
      </c>
      <c r="AS1041">
        <v>-97</v>
      </c>
      <c r="AT1041">
        <v>2</v>
      </c>
      <c r="AU1041">
        <v>3</v>
      </c>
      <c r="AV1041">
        <v>2</v>
      </c>
      <c r="AW1041">
        <v>7</v>
      </c>
      <c r="AX1041">
        <v>1</v>
      </c>
      <c r="AY1041">
        <v>4</v>
      </c>
      <c r="BE1041">
        <v>1</v>
      </c>
      <c r="BF1041">
        <v>2</v>
      </c>
      <c r="BG1041">
        <v>1</v>
      </c>
      <c r="BH1041">
        <v>2</v>
      </c>
      <c r="BI1041">
        <v>1</v>
      </c>
      <c r="BJ1041">
        <v>0</v>
      </c>
      <c r="BM1041">
        <v>2</v>
      </c>
      <c r="BN1041">
        <v>1</v>
      </c>
      <c r="BO1041">
        <v>4</v>
      </c>
      <c r="BP1041">
        <v>1</v>
      </c>
      <c r="BQ1041">
        <v>6</v>
      </c>
      <c r="BR1041">
        <v>2</v>
      </c>
      <c r="BS1041">
        <v>1</v>
      </c>
      <c r="BT1041">
        <v>4</v>
      </c>
      <c r="BV1041">
        <v>3</v>
      </c>
      <c r="BX1041">
        <v>0</v>
      </c>
      <c r="BZ1041">
        <v>0</v>
      </c>
      <c r="CB1041">
        <v>0</v>
      </c>
      <c r="CD1041">
        <v>1</v>
      </c>
      <c r="CJ1041">
        <v>1</v>
      </c>
      <c r="CK1041">
        <v>2</v>
      </c>
      <c r="CL1041">
        <v>6</v>
      </c>
      <c r="CM1041">
        <v>1</v>
      </c>
      <c r="CR1041">
        <v>2</v>
      </c>
      <c r="CS1041">
        <v>-98</v>
      </c>
      <c r="CT1041">
        <v>1</v>
      </c>
      <c r="CU1041">
        <v>2</v>
      </c>
      <c r="CV1041" t="s">
        <v>4019</v>
      </c>
      <c r="CW1041">
        <v>941</v>
      </c>
      <c r="CX1041">
        <v>15.68</v>
      </c>
      <c r="CY1041">
        <v>1</v>
      </c>
      <c r="CZ1041">
        <v>1</v>
      </c>
      <c r="DA1041" t="s">
        <v>3632</v>
      </c>
      <c r="DC1041">
        <v>1</v>
      </c>
      <c r="DD1041">
        <v>1</v>
      </c>
      <c r="DE1041">
        <v>10</v>
      </c>
      <c r="DN1041" t="s">
        <v>3622</v>
      </c>
      <c r="DO1041" t="s">
        <v>3622</v>
      </c>
      <c r="DP1041" t="s">
        <v>3178</v>
      </c>
      <c r="DQ1041" t="s">
        <v>202</v>
      </c>
      <c r="DR1041" t="s">
        <v>202</v>
      </c>
      <c r="DT1041">
        <v>1</v>
      </c>
      <c r="DV1041">
        <v>1</v>
      </c>
      <c r="DW1041">
        <v>0</v>
      </c>
      <c r="DX1041">
        <v>2</v>
      </c>
      <c r="DY1041">
        <v>1</v>
      </c>
      <c r="DZ1041">
        <v>1</v>
      </c>
      <c r="EA1041">
        <v>20</v>
      </c>
      <c r="EB1041">
        <f>IF(EA1041&gt;=30,1,IF(EA1041&gt;=20,2,IF(EA1041&gt;=15,3,IF(EA1041&gt;=10,4,IF(EA1041&gt;=5,5,IF(EA1041&gt;0,6,0))))))</f>
        <v>2</v>
      </c>
      <c r="EC1041">
        <v>2</v>
      </c>
      <c r="EE1041">
        <v>8</v>
      </c>
      <c r="EL1041">
        <v>4</v>
      </c>
      <c r="EM1041">
        <v>1</v>
      </c>
      <c r="EN1041">
        <v>1</v>
      </c>
      <c r="EO1041">
        <v>2</v>
      </c>
      <c r="EP1041">
        <v>1</v>
      </c>
      <c r="EQ1041">
        <v>1</v>
      </c>
      <c r="ER1041">
        <v>1</v>
      </c>
      <c r="EZ1041">
        <v>1</v>
      </c>
      <c r="FA1041">
        <v>1</v>
      </c>
      <c r="FD1041">
        <v>-97</v>
      </c>
      <c r="FG1041">
        <v>0</v>
      </c>
      <c r="FH1041" t="s">
        <v>5510</v>
      </c>
      <c r="FI1041">
        <v>2</v>
      </c>
      <c r="FJ1041" t="s">
        <v>204</v>
      </c>
      <c r="FK1041">
        <v>8</v>
      </c>
      <c r="FL1041">
        <v>12</v>
      </c>
      <c r="FM1041">
        <v>12</v>
      </c>
      <c r="FN1041">
        <v>20</v>
      </c>
      <c r="FO1041" t="s">
        <v>2233</v>
      </c>
      <c r="FP1041">
        <v>0.5</v>
      </c>
      <c r="FQ1041" t="s">
        <v>3180</v>
      </c>
      <c r="FR1041" t="s">
        <v>3189</v>
      </c>
      <c r="FS1041">
        <v>0</v>
      </c>
      <c r="FT1041">
        <v>1</v>
      </c>
      <c r="FU1041" t="s">
        <v>2221</v>
      </c>
      <c r="FV1041" t="s">
        <v>3182</v>
      </c>
      <c r="FW1041">
        <v>0</v>
      </c>
      <c r="FX1041">
        <v>1</v>
      </c>
      <c r="FY1041">
        <v>0</v>
      </c>
      <c r="FZ1041">
        <v>0</v>
      </c>
      <c r="GA1041">
        <v>7861</v>
      </c>
      <c r="GB1041">
        <v>71</v>
      </c>
      <c r="GC1041">
        <v>110.71830989999999</v>
      </c>
      <c r="GD1041" t="s">
        <v>2401</v>
      </c>
      <c r="GE1041">
        <v>1</v>
      </c>
      <c r="HG1041" t="s">
        <v>202</v>
      </c>
      <c r="HJ1041">
        <v>0</v>
      </c>
    </row>
    <row r="1042" spans="1:218" x14ac:dyDescent="0.3">
      <c r="A1042">
        <v>1806</v>
      </c>
      <c r="B1042" t="s">
        <v>3312</v>
      </c>
      <c r="C1042" t="s">
        <v>6447</v>
      </c>
      <c r="D1042" t="s">
        <v>212</v>
      </c>
      <c r="E1042">
        <v>1</v>
      </c>
      <c r="F1042" t="s">
        <v>202</v>
      </c>
      <c r="H1042">
        <v>1</v>
      </c>
      <c r="M1042">
        <v>1</v>
      </c>
      <c r="N1042">
        <v>1</v>
      </c>
      <c r="U1042">
        <v>1</v>
      </c>
      <c r="W1042">
        <v>1</v>
      </c>
      <c r="X1042" t="s">
        <v>3174</v>
      </c>
      <c r="Y1042">
        <v>1</v>
      </c>
      <c r="Z1042">
        <v>1</v>
      </c>
      <c r="AA1042">
        <v>5</v>
      </c>
      <c r="AD1042" t="s">
        <v>202</v>
      </c>
      <c r="AE1042">
        <v>1</v>
      </c>
      <c r="AF1042">
        <v>2</v>
      </c>
      <c r="AG1042">
        <v>1</v>
      </c>
      <c r="AH1042">
        <v>1</v>
      </c>
      <c r="AI1042">
        <v>2</v>
      </c>
      <c r="AJ1042">
        <v>2</v>
      </c>
      <c r="AK1042" t="s">
        <v>5458</v>
      </c>
      <c r="AL1042">
        <v>1</v>
      </c>
      <c r="AM1042">
        <v>2</v>
      </c>
      <c r="AN1042">
        <v>1</v>
      </c>
      <c r="AO1042">
        <v>2</v>
      </c>
      <c r="AP1042">
        <v>2</v>
      </c>
      <c r="AQ1042">
        <v>1</v>
      </c>
      <c r="AR1042" t="s">
        <v>5459</v>
      </c>
      <c r="AS1042">
        <v>1</v>
      </c>
      <c r="AT1042">
        <v>1</v>
      </c>
      <c r="AU1042">
        <v>1</v>
      </c>
      <c r="AV1042">
        <v>1</v>
      </c>
      <c r="AW1042">
        <v>7</v>
      </c>
      <c r="AX1042">
        <v>1</v>
      </c>
      <c r="AY1042">
        <v>4</v>
      </c>
      <c r="BE1042">
        <v>1</v>
      </c>
      <c r="BF1042">
        <v>2</v>
      </c>
      <c r="BG1042">
        <v>1</v>
      </c>
      <c r="BH1042">
        <v>2</v>
      </c>
      <c r="BI1042">
        <v>1</v>
      </c>
      <c r="BJ1042">
        <v>0</v>
      </c>
      <c r="BM1042">
        <v>1</v>
      </c>
      <c r="BN1042">
        <v>1</v>
      </c>
      <c r="BO1042">
        <v>3</v>
      </c>
      <c r="BP1042">
        <v>1</v>
      </c>
      <c r="BQ1042">
        <v>5</v>
      </c>
      <c r="BR1042">
        <v>4</v>
      </c>
      <c r="BS1042">
        <v>1</v>
      </c>
      <c r="BT1042">
        <v>6</v>
      </c>
      <c r="BV1042">
        <v>4</v>
      </c>
      <c r="BX1042">
        <v>0</v>
      </c>
      <c r="BZ1042">
        <v>1</v>
      </c>
      <c r="CB1042">
        <v>1</v>
      </c>
      <c r="CJ1042">
        <v>1</v>
      </c>
      <c r="CK1042">
        <v>2</v>
      </c>
      <c r="CL1042">
        <v>6</v>
      </c>
      <c r="CM1042">
        <v>-98</v>
      </c>
      <c r="CR1042">
        <v>2</v>
      </c>
      <c r="CS1042">
        <v>8</v>
      </c>
      <c r="CT1042">
        <v>1</v>
      </c>
      <c r="CU1042">
        <v>1</v>
      </c>
      <c r="CV1042" t="s">
        <v>1534</v>
      </c>
      <c r="CW1042">
        <v>820</v>
      </c>
      <c r="CX1042">
        <v>13.67</v>
      </c>
      <c r="CY1042">
        <v>2</v>
      </c>
      <c r="CZ1042">
        <v>1</v>
      </c>
      <c r="DA1042" t="s">
        <v>243</v>
      </c>
      <c r="DC1042">
        <v>1</v>
      </c>
      <c r="DD1042">
        <v>1</v>
      </c>
      <c r="DE1042">
        <v>5</v>
      </c>
      <c r="DN1042" t="s">
        <v>5639</v>
      </c>
      <c r="DO1042" t="s">
        <v>5639</v>
      </c>
      <c r="DP1042" t="s">
        <v>3178</v>
      </c>
      <c r="DQ1042" t="s">
        <v>202</v>
      </c>
      <c r="DR1042" t="s">
        <v>5910</v>
      </c>
      <c r="DT1042">
        <v>1</v>
      </c>
      <c r="DV1042">
        <v>1</v>
      </c>
      <c r="DW1042">
        <v>0</v>
      </c>
      <c r="DX1042">
        <v>5</v>
      </c>
      <c r="DY1042">
        <v>2</v>
      </c>
      <c r="DZ1042">
        <v>-97</v>
      </c>
      <c r="EB1042">
        <v>5</v>
      </c>
      <c r="EC1042">
        <v>2</v>
      </c>
      <c r="EE1042">
        <v>3</v>
      </c>
      <c r="EF1042">
        <v>2</v>
      </c>
      <c r="EH1042">
        <v>2</v>
      </c>
      <c r="EI1042">
        <v>1</v>
      </c>
      <c r="EL1042">
        <v>1</v>
      </c>
      <c r="EM1042">
        <v>2</v>
      </c>
      <c r="EN1042">
        <v>2</v>
      </c>
      <c r="EO1042">
        <v>2</v>
      </c>
      <c r="EP1042">
        <v>1</v>
      </c>
      <c r="EQ1042">
        <v>2</v>
      </c>
      <c r="ER1042">
        <v>2</v>
      </c>
      <c r="ES1042">
        <v>1</v>
      </c>
      <c r="ET1042">
        <v>7</v>
      </c>
      <c r="EU1042">
        <f>IF(ET1042&gt;=30,1,IF(ET1042&gt;=20,2,IF(ET1042&gt;=15,3,IF(ET1042&gt;=10,4,IF(ET1042&gt;=5,5,IF(ET1042&gt;0,6,0))))))</f>
        <v>5</v>
      </c>
      <c r="EV1042">
        <v>1</v>
      </c>
      <c r="EW1042">
        <v>2</v>
      </c>
      <c r="EX1042">
        <v>1</v>
      </c>
      <c r="EY1042">
        <v>2</v>
      </c>
      <c r="EZ1042">
        <v>1</v>
      </c>
      <c r="FA1042">
        <v>2</v>
      </c>
      <c r="FB1042">
        <v>-97</v>
      </c>
      <c r="FE1042">
        <v>1</v>
      </c>
      <c r="FG1042">
        <v>0</v>
      </c>
      <c r="FH1042" t="s">
        <v>3179</v>
      </c>
      <c r="FI1042">
        <v>1</v>
      </c>
      <c r="FJ1042" t="s">
        <v>204</v>
      </c>
      <c r="FK1042">
        <v>3</v>
      </c>
      <c r="FL1042">
        <v>12</v>
      </c>
      <c r="FM1042">
        <v>12</v>
      </c>
      <c r="FN1042">
        <v>7.5</v>
      </c>
      <c r="FO1042" t="s">
        <v>2206</v>
      </c>
      <c r="FP1042">
        <v>1.5</v>
      </c>
      <c r="FQ1042" t="s">
        <v>3287</v>
      </c>
      <c r="FR1042" t="s">
        <v>3189</v>
      </c>
      <c r="FS1042">
        <v>0</v>
      </c>
      <c r="FT1042">
        <v>1</v>
      </c>
      <c r="FU1042" t="s">
        <v>2213</v>
      </c>
      <c r="FV1042" t="s">
        <v>4754</v>
      </c>
      <c r="FW1042">
        <v>1</v>
      </c>
      <c r="FX1042">
        <v>0</v>
      </c>
      <c r="FY1042">
        <v>1</v>
      </c>
      <c r="FZ1042">
        <v>0</v>
      </c>
      <c r="GA1042">
        <v>20418</v>
      </c>
      <c r="GB1042">
        <v>71</v>
      </c>
      <c r="GC1042">
        <v>287.57746479999997</v>
      </c>
      <c r="GD1042" t="s">
        <v>2407</v>
      </c>
      <c r="GE1042">
        <v>1</v>
      </c>
      <c r="HG1042" t="s">
        <v>202</v>
      </c>
      <c r="HI1042">
        <v>1</v>
      </c>
      <c r="HJ1042">
        <v>1</v>
      </c>
    </row>
    <row r="1043" spans="1:218" x14ac:dyDescent="0.3">
      <c r="A1043">
        <v>62</v>
      </c>
      <c r="B1043" t="s">
        <v>3221</v>
      </c>
      <c r="C1043" t="s">
        <v>5656</v>
      </c>
      <c r="D1043" t="s">
        <v>212</v>
      </c>
      <c r="E1043">
        <v>1</v>
      </c>
      <c r="F1043" t="s">
        <v>202</v>
      </c>
      <c r="H1043">
        <v>1</v>
      </c>
      <c r="M1043">
        <v>1</v>
      </c>
      <c r="N1043">
        <v>1</v>
      </c>
      <c r="U1043">
        <v>1</v>
      </c>
      <c r="W1043">
        <v>4</v>
      </c>
      <c r="X1043" t="s">
        <v>5507</v>
      </c>
      <c r="Y1043">
        <v>1</v>
      </c>
      <c r="Z1043">
        <v>1</v>
      </c>
      <c r="AA1043">
        <v>2</v>
      </c>
      <c r="AB1043">
        <v>1</v>
      </c>
      <c r="AD1043" t="s">
        <v>202</v>
      </c>
      <c r="AE1043">
        <v>1</v>
      </c>
      <c r="AF1043">
        <v>-97</v>
      </c>
      <c r="AG1043">
        <v>-97</v>
      </c>
      <c r="AH1043">
        <v>1</v>
      </c>
      <c r="AI1043">
        <v>1</v>
      </c>
      <c r="AJ1043">
        <v>2</v>
      </c>
      <c r="AK1043" t="s">
        <v>5004</v>
      </c>
      <c r="AL1043">
        <v>1</v>
      </c>
      <c r="AM1043">
        <v>-97</v>
      </c>
      <c r="AN1043">
        <v>2</v>
      </c>
      <c r="AO1043">
        <v>2</v>
      </c>
      <c r="AP1043">
        <v>-97</v>
      </c>
      <c r="AQ1043">
        <v>1</v>
      </c>
      <c r="AR1043" t="s">
        <v>5005</v>
      </c>
      <c r="AS1043">
        <v>-98</v>
      </c>
      <c r="AT1043">
        <v>-98</v>
      </c>
      <c r="AU1043">
        <v>1</v>
      </c>
      <c r="AV1043">
        <v>2</v>
      </c>
      <c r="AW1043">
        <v>5</v>
      </c>
      <c r="AX1043">
        <v>3</v>
      </c>
      <c r="AY1043">
        <v>1</v>
      </c>
      <c r="BE1043">
        <v>1</v>
      </c>
      <c r="BF1043">
        <v>2</v>
      </c>
      <c r="BG1043">
        <v>1</v>
      </c>
      <c r="BH1043">
        <v>2</v>
      </c>
      <c r="BI1043">
        <v>1</v>
      </c>
      <c r="BJ1043">
        <v>1</v>
      </c>
      <c r="BK1043">
        <v>1</v>
      </c>
      <c r="BL1043">
        <v>0</v>
      </c>
      <c r="BM1043">
        <v>1</v>
      </c>
      <c r="BN1043">
        <v>1</v>
      </c>
      <c r="BO1043">
        <v>3</v>
      </c>
      <c r="BP1043">
        <v>1</v>
      </c>
      <c r="BQ1043">
        <v>20</v>
      </c>
      <c r="BR1043">
        <v>4</v>
      </c>
      <c r="BS1043">
        <v>1</v>
      </c>
      <c r="BT1043">
        <v>2</v>
      </c>
      <c r="BU1043">
        <v>0</v>
      </c>
      <c r="BV1043">
        <v>0</v>
      </c>
      <c r="BW1043">
        <v>0</v>
      </c>
      <c r="BX1043">
        <v>-99</v>
      </c>
      <c r="BY1043">
        <v>0</v>
      </c>
      <c r="CA1043">
        <v>0</v>
      </c>
      <c r="CC1043">
        <v>0</v>
      </c>
      <c r="CE1043">
        <v>0</v>
      </c>
      <c r="CG1043">
        <v>0</v>
      </c>
      <c r="CI1043">
        <v>0</v>
      </c>
      <c r="CJ1043">
        <v>1</v>
      </c>
      <c r="CK1043">
        <v>2</v>
      </c>
      <c r="CL1043">
        <v>-98</v>
      </c>
      <c r="CM1043">
        <v>1</v>
      </c>
      <c r="CR1043">
        <v>2</v>
      </c>
      <c r="CS1043">
        <v>-98</v>
      </c>
      <c r="CT1043">
        <v>-97</v>
      </c>
      <c r="CU1043">
        <v>1</v>
      </c>
      <c r="CV1043" t="s">
        <v>1117</v>
      </c>
      <c r="CW1043">
        <v>1255</v>
      </c>
      <c r="CX1043">
        <v>20.92</v>
      </c>
      <c r="CY1043">
        <v>2</v>
      </c>
      <c r="CZ1043">
        <v>1</v>
      </c>
      <c r="DA1043" t="s">
        <v>3497</v>
      </c>
      <c r="DC1043">
        <v>1</v>
      </c>
      <c r="DD1043">
        <v>1</v>
      </c>
      <c r="DE1043">
        <v>10</v>
      </c>
      <c r="DN1043" t="s">
        <v>3177</v>
      </c>
      <c r="DO1043" t="s">
        <v>3177</v>
      </c>
      <c r="DP1043" t="s">
        <v>3178</v>
      </c>
      <c r="DQ1043" t="s">
        <v>202</v>
      </c>
      <c r="DR1043" t="s">
        <v>202</v>
      </c>
      <c r="DT1043">
        <v>1</v>
      </c>
      <c r="DV1043">
        <v>1</v>
      </c>
      <c r="DW1043">
        <v>0</v>
      </c>
      <c r="DX1043">
        <v>2</v>
      </c>
      <c r="DY1043">
        <v>2</v>
      </c>
      <c r="DZ1043">
        <v>-97</v>
      </c>
      <c r="EB1043">
        <v>4</v>
      </c>
      <c r="EC1043">
        <v>-97</v>
      </c>
      <c r="EF1043">
        <v>2</v>
      </c>
      <c r="EH1043">
        <v>2</v>
      </c>
      <c r="EI1043">
        <v>1</v>
      </c>
      <c r="EL1043">
        <v>-97</v>
      </c>
      <c r="EM1043">
        <v>2</v>
      </c>
      <c r="EN1043">
        <v>6</v>
      </c>
      <c r="EO1043">
        <v>2</v>
      </c>
      <c r="EP1043">
        <v>1</v>
      </c>
      <c r="EQ1043">
        <v>-97</v>
      </c>
      <c r="ER1043">
        <v>1</v>
      </c>
      <c r="EZ1043">
        <v>-97</v>
      </c>
      <c r="FA1043">
        <v>-97</v>
      </c>
      <c r="FD1043">
        <v>4</v>
      </c>
      <c r="FF1043">
        <v>-97</v>
      </c>
      <c r="FG1043">
        <v>0</v>
      </c>
      <c r="FH1043" t="s">
        <v>5510</v>
      </c>
      <c r="FI1043">
        <v>2</v>
      </c>
      <c r="FJ1043" t="s">
        <v>204</v>
      </c>
      <c r="FK1043">
        <v>2</v>
      </c>
      <c r="FL1043">
        <v>12</v>
      </c>
      <c r="FM1043">
        <v>12</v>
      </c>
      <c r="FN1043">
        <v>12.5</v>
      </c>
      <c r="FO1043" t="s">
        <v>202</v>
      </c>
      <c r="FP1043">
        <v>1.5</v>
      </c>
      <c r="FQ1043" t="s">
        <v>5062</v>
      </c>
      <c r="FR1043" t="s">
        <v>3189</v>
      </c>
      <c r="FS1043">
        <v>0</v>
      </c>
      <c r="FT1043">
        <v>1</v>
      </c>
      <c r="FU1043" t="s">
        <v>2221</v>
      </c>
      <c r="FV1043" t="s">
        <v>2207</v>
      </c>
      <c r="FW1043">
        <v>1</v>
      </c>
      <c r="FX1043">
        <v>0</v>
      </c>
      <c r="FY1043">
        <v>1</v>
      </c>
      <c r="FZ1043">
        <v>0</v>
      </c>
      <c r="GA1043">
        <v>7861</v>
      </c>
      <c r="GB1043">
        <v>71</v>
      </c>
      <c r="GC1043">
        <v>110.71830989999999</v>
      </c>
      <c r="GD1043" t="s">
        <v>2407</v>
      </c>
      <c r="GE1043">
        <v>1</v>
      </c>
      <c r="HG1043" t="s">
        <v>202</v>
      </c>
      <c r="HI1043">
        <v>1</v>
      </c>
      <c r="HJ1043">
        <v>1</v>
      </c>
    </row>
    <row r="1044" spans="1:218" x14ac:dyDescent="0.3">
      <c r="A1044">
        <v>154</v>
      </c>
      <c r="B1044" t="s">
        <v>3221</v>
      </c>
      <c r="C1044" t="s">
        <v>5658</v>
      </c>
      <c r="D1044" t="s">
        <v>212</v>
      </c>
      <c r="E1044">
        <v>1</v>
      </c>
      <c r="F1044" t="s">
        <v>202</v>
      </c>
      <c r="H1044">
        <v>1</v>
      </c>
      <c r="M1044">
        <v>1</v>
      </c>
      <c r="N1044">
        <v>-97</v>
      </c>
      <c r="U1044">
        <v>1</v>
      </c>
      <c r="W1044">
        <v>1</v>
      </c>
      <c r="X1044" t="s">
        <v>5507</v>
      </c>
      <c r="Y1044">
        <v>1</v>
      </c>
      <c r="Z1044">
        <v>1</v>
      </c>
      <c r="AA1044">
        <v>3</v>
      </c>
      <c r="AB1044">
        <v>2</v>
      </c>
      <c r="AD1044" t="s">
        <v>202</v>
      </c>
      <c r="AE1044">
        <v>1</v>
      </c>
      <c r="AF1044">
        <v>1</v>
      </c>
      <c r="AG1044">
        <v>1</v>
      </c>
      <c r="AH1044">
        <v>2</v>
      </c>
      <c r="AI1044">
        <v>1</v>
      </c>
      <c r="AJ1044">
        <v>2</v>
      </c>
      <c r="AK1044" t="s">
        <v>5659</v>
      </c>
      <c r="AL1044">
        <v>1</v>
      </c>
      <c r="AM1044">
        <v>2</v>
      </c>
      <c r="AN1044">
        <v>1</v>
      </c>
      <c r="AO1044">
        <v>2</v>
      </c>
      <c r="AP1044">
        <v>2</v>
      </c>
      <c r="AQ1044">
        <v>2</v>
      </c>
      <c r="AR1044" t="s">
        <v>5660</v>
      </c>
      <c r="AS1044">
        <v>1</v>
      </c>
      <c r="AT1044">
        <v>1</v>
      </c>
      <c r="AU1044">
        <v>1</v>
      </c>
      <c r="AV1044">
        <v>2</v>
      </c>
      <c r="AW1044">
        <v>7</v>
      </c>
      <c r="AX1044">
        <v>7</v>
      </c>
      <c r="AY1044">
        <v>4</v>
      </c>
      <c r="BE1044">
        <v>1</v>
      </c>
      <c r="BF1044">
        <v>2</v>
      </c>
      <c r="BG1044">
        <v>1</v>
      </c>
      <c r="BH1044">
        <v>2</v>
      </c>
      <c r="BI1044">
        <v>1</v>
      </c>
      <c r="BJ1044">
        <v>0</v>
      </c>
      <c r="BM1044">
        <v>1</v>
      </c>
      <c r="BN1044">
        <v>1</v>
      </c>
      <c r="BO1044">
        <v>4</v>
      </c>
      <c r="BP1044">
        <v>1</v>
      </c>
      <c r="BQ1044">
        <v>30</v>
      </c>
      <c r="BR1044">
        <v>3</v>
      </c>
      <c r="BS1044">
        <v>1</v>
      </c>
      <c r="BT1044">
        <v>1</v>
      </c>
      <c r="BU1044">
        <v>1</v>
      </c>
      <c r="BV1044">
        <v>0</v>
      </c>
      <c r="BW1044">
        <v>1</v>
      </c>
      <c r="BX1044">
        <v>0</v>
      </c>
      <c r="BY1044">
        <v>1</v>
      </c>
      <c r="BZ1044">
        <v>0</v>
      </c>
      <c r="CA1044">
        <v>1</v>
      </c>
      <c r="CB1044">
        <v>0</v>
      </c>
      <c r="CC1044">
        <v>1</v>
      </c>
      <c r="CD1044">
        <v>0</v>
      </c>
      <c r="CE1044">
        <v>1</v>
      </c>
      <c r="CF1044">
        <v>0</v>
      </c>
      <c r="CG1044">
        <v>1</v>
      </c>
      <c r="CH1044">
        <v>1</v>
      </c>
      <c r="CI1044">
        <v>1</v>
      </c>
      <c r="CJ1044">
        <v>1</v>
      </c>
      <c r="CK1044">
        <v>2</v>
      </c>
      <c r="CL1044">
        <v>5</v>
      </c>
      <c r="CM1044">
        <v>3</v>
      </c>
      <c r="CN1044">
        <v>1</v>
      </c>
      <c r="CR1044">
        <v>2</v>
      </c>
      <c r="CS1044">
        <v>3</v>
      </c>
      <c r="CT1044">
        <v>1</v>
      </c>
      <c r="CU1044">
        <v>1</v>
      </c>
      <c r="CV1044" t="s">
        <v>5661</v>
      </c>
      <c r="CW1044">
        <v>1225</v>
      </c>
      <c r="CX1044">
        <v>20.420000000000002</v>
      </c>
      <c r="CY1044">
        <v>2</v>
      </c>
      <c r="CZ1044">
        <v>1</v>
      </c>
      <c r="DA1044" t="s">
        <v>1736</v>
      </c>
      <c r="DC1044">
        <v>1</v>
      </c>
      <c r="DD1044">
        <v>1</v>
      </c>
      <c r="DE1044">
        <v>10</v>
      </c>
      <c r="DN1044" t="s">
        <v>3177</v>
      </c>
      <c r="DO1044" t="s">
        <v>3177</v>
      </c>
      <c r="DP1044" t="s">
        <v>3178</v>
      </c>
      <c r="DQ1044" t="s">
        <v>202</v>
      </c>
      <c r="DR1044" t="s">
        <v>202</v>
      </c>
      <c r="DT1044">
        <v>-97</v>
      </c>
      <c r="DV1044">
        <v>1</v>
      </c>
      <c r="DW1044">
        <v>0</v>
      </c>
      <c r="DX1044">
        <v>3</v>
      </c>
      <c r="DY1044">
        <v>2</v>
      </c>
      <c r="DZ1044">
        <v>-97</v>
      </c>
      <c r="EB1044">
        <v>5</v>
      </c>
      <c r="EC1044">
        <v>2</v>
      </c>
      <c r="EE1044">
        <v>3</v>
      </c>
      <c r="EF1044">
        <v>2</v>
      </c>
      <c r="EH1044">
        <v>3</v>
      </c>
      <c r="EI1044">
        <v>1</v>
      </c>
      <c r="EL1044">
        <v>1</v>
      </c>
      <c r="EM1044">
        <v>3</v>
      </c>
      <c r="EN1044">
        <v>2</v>
      </c>
      <c r="EO1044">
        <v>2</v>
      </c>
      <c r="EP1044">
        <v>2</v>
      </c>
      <c r="EZ1044">
        <v>1</v>
      </c>
      <c r="FA1044">
        <v>2</v>
      </c>
      <c r="FB1044">
        <v>2</v>
      </c>
      <c r="FE1044">
        <v>1</v>
      </c>
      <c r="FG1044">
        <v>0</v>
      </c>
      <c r="FH1044" t="s">
        <v>5510</v>
      </c>
      <c r="FI1044">
        <v>2</v>
      </c>
      <c r="FJ1044" t="s">
        <v>204</v>
      </c>
      <c r="FK1044">
        <v>3</v>
      </c>
      <c r="FL1044">
        <v>12</v>
      </c>
      <c r="FM1044">
        <v>12</v>
      </c>
      <c r="FN1044">
        <v>7.5</v>
      </c>
      <c r="FO1044" t="s">
        <v>2206</v>
      </c>
      <c r="FP1044">
        <v>3.5</v>
      </c>
      <c r="FQ1044" t="s">
        <v>3287</v>
      </c>
      <c r="FR1044" t="s">
        <v>3189</v>
      </c>
      <c r="FS1044">
        <v>0</v>
      </c>
      <c r="FT1044">
        <v>0</v>
      </c>
      <c r="FU1044" t="s">
        <v>2207</v>
      </c>
      <c r="FV1044" t="s">
        <v>2207</v>
      </c>
      <c r="FW1044">
        <v>1</v>
      </c>
      <c r="FX1044">
        <v>0</v>
      </c>
      <c r="FY1044">
        <v>1</v>
      </c>
      <c r="FZ1044">
        <v>0</v>
      </c>
      <c r="GA1044">
        <v>7861</v>
      </c>
      <c r="GB1044">
        <v>71</v>
      </c>
      <c r="GC1044">
        <v>110.71830989999999</v>
      </c>
      <c r="GD1044" t="s">
        <v>2407</v>
      </c>
      <c r="GE1044">
        <v>1</v>
      </c>
      <c r="HG1044" t="s">
        <v>202</v>
      </c>
      <c r="HI1044">
        <v>1</v>
      </c>
      <c r="HJ1044">
        <v>1</v>
      </c>
    </row>
    <row r="1045" spans="1:218" x14ac:dyDescent="0.3">
      <c r="A1045">
        <v>175</v>
      </c>
      <c r="B1045" t="s">
        <v>3212</v>
      </c>
      <c r="C1045" t="s">
        <v>5662</v>
      </c>
      <c r="D1045" t="s">
        <v>265</v>
      </c>
      <c r="E1045">
        <v>1</v>
      </c>
      <c r="F1045" t="s">
        <v>202</v>
      </c>
      <c r="H1045">
        <v>1</v>
      </c>
      <c r="M1045">
        <v>1</v>
      </c>
      <c r="N1045">
        <v>1</v>
      </c>
      <c r="U1045">
        <v>1</v>
      </c>
      <c r="W1045">
        <v>1</v>
      </c>
      <c r="X1045" t="s">
        <v>5507</v>
      </c>
      <c r="Y1045">
        <v>1</v>
      </c>
      <c r="Z1045">
        <v>1</v>
      </c>
      <c r="AA1045">
        <v>2</v>
      </c>
      <c r="AB1045">
        <v>2</v>
      </c>
      <c r="AD1045" t="s">
        <v>202</v>
      </c>
      <c r="AE1045">
        <v>1</v>
      </c>
      <c r="AF1045">
        <v>2</v>
      </c>
      <c r="AG1045">
        <v>2</v>
      </c>
      <c r="AH1045">
        <v>2</v>
      </c>
      <c r="AI1045">
        <v>2</v>
      </c>
      <c r="AJ1045">
        <v>2</v>
      </c>
      <c r="AK1045" t="s">
        <v>5663</v>
      </c>
      <c r="AL1045">
        <v>1</v>
      </c>
      <c r="AM1045">
        <v>2</v>
      </c>
      <c r="AN1045">
        <v>1</v>
      </c>
      <c r="AO1045">
        <v>2</v>
      </c>
      <c r="AP1045">
        <v>2</v>
      </c>
      <c r="AQ1045">
        <v>2</v>
      </c>
      <c r="AR1045" t="s">
        <v>5664</v>
      </c>
      <c r="AS1045">
        <v>2</v>
      </c>
      <c r="AT1045">
        <v>2</v>
      </c>
      <c r="AU1045">
        <v>3</v>
      </c>
      <c r="AV1045">
        <v>2</v>
      </c>
      <c r="AW1045">
        <v>3</v>
      </c>
      <c r="AX1045">
        <v>5</v>
      </c>
      <c r="AY1045">
        <v>4</v>
      </c>
      <c r="BE1045">
        <v>1</v>
      </c>
      <c r="BF1045">
        <v>1</v>
      </c>
      <c r="BG1045">
        <v>1</v>
      </c>
      <c r="BH1045">
        <v>1</v>
      </c>
      <c r="BI1045">
        <v>1</v>
      </c>
      <c r="BJ1045">
        <v>1</v>
      </c>
      <c r="BK1045">
        <v>1</v>
      </c>
      <c r="BL1045">
        <v>1</v>
      </c>
      <c r="BM1045">
        <v>1</v>
      </c>
      <c r="BN1045">
        <v>1</v>
      </c>
      <c r="BO1045">
        <v>3</v>
      </c>
      <c r="BP1045">
        <v>1</v>
      </c>
      <c r="BQ1045">
        <v>7</v>
      </c>
      <c r="BR1045">
        <v>1</v>
      </c>
      <c r="BS1045">
        <v>1</v>
      </c>
      <c r="BT1045">
        <v>7</v>
      </c>
      <c r="BV1045">
        <v>4</v>
      </c>
      <c r="BX1045">
        <v>0</v>
      </c>
      <c r="BZ1045">
        <v>1</v>
      </c>
      <c r="CB1045">
        <v>2</v>
      </c>
      <c r="CJ1045">
        <v>1</v>
      </c>
      <c r="CK1045">
        <v>2</v>
      </c>
      <c r="CL1045">
        <v>4</v>
      </c>
      <c r="CM1045">
        <v>6</v>
      </c>
      <c r="CS1045">
        <v>3</v>
      </c>
      <c r="CT1045">
        <v>2</v>
      </c>
      <c r="CU1045">
        <v>1</v>
      </c>
      <c r="CV1045" t="s">
        <v>5665</v>
      </c>
      <c r="CW1045">
        <v>1157</v>
      </c>
      <c r="CX1045">
        <v>19.28</v>
      </c>
      <c r="CY1045">
        <v>2</v>
      </c>
      <c r="CZ1045">
        <v>1</v>
      </c>
      <c r="DA1045" t="s">
        <v>3302</v>
      </c>
      <c r="DC1045">
        <v>1</v>
      </c>
      <c r="DD1045">
        <v>1</v>
      </c>
      <c r="DE1045">
        <v>37</v>
      </c>
      <c r="DN1045" t="s">
        <v>3177</v>
      </c>
      <c r="DO1045" t="s">
        <v>3177</v>
      </c>
      <c r="DP1045" t="s">
        <v>3178</v>
      </c>
      <c r="DQ1045" t="s">
        <v>202</v>
      </c>
      <c r="DR1045" t="s">
        <v>202</v>
      </c>
      <c r="DT1045">
        <v>1</v>
      </c>
      <c r="DV1045">
        <v>1</v>
      </c>
      <c r="DW1045">
        <v>0</v>
      </c>
      <c r="DX1045">
        <v>2</v>
      </c>
      <c r="DY1045">
        <v>2</v>
      </c>
      <c r="DZ1045">
        <v>-97</v>
      </c>
      <c r="EB1045">
        <v>3</v>
      </c>
      <c r="EC1045">
        <v>2</v>
      </c>
      <c r="EE1045">
        <v>5</v>
      </c>
      <c r="EF1045">
        <v>2</v>
      </c>
      <c r="EH1045">
        <v>7</v>
      </c>
      <c r="EI1045">
        <v>1</v>
      </c>
      <c r="EL1045">
        <v>1</v>
      </c>
      <c r="EM1045">
        <v>1</v>
      </c>
      <c r="EN1045">
        <v>2</v>
      </c>
      <c r="EO1045">
        <v>2</v>
      </c>
      <c r="EP1045">
        <v>2</v>
      </c>
      <c r="EZ1045">
        <v>2</v>
      </c>
      <c r="FE1045">
        <v>2</v>
      </c>
      <c r="FG1045">
        <v>0</v>
      </c>
      <c r="FH1045" t="s">
        <v>5510</v>
      </c>
      <c r="FI1045">
        <v>2</v>
      </c>
      <c r="FJ1045" t="s">
        <v>204</v>
      </c>
      <c r="FK1045">
        <v>5</v>
      </c>
      <c r="FL1045">
        <v>12</v>
      </c>
      <c r="FM1045">
        <v>12</v>
      </c>
      <c r="FN1045">
        <v>17.5</v>
      </c>
      <c r="FO1045" t="s">
        <v>2206</v>
      </c>
      <c r="FP1045">
        <v>0.5</v>
      </c>
      <c r="FQ1045" t="s">
        <v>3287</v>
      </c>
      <c r="FR1045" t="s">
        <v>3189</v>
      </c>
      <c r="FS1045">
        <v>0</v>
      </c>
      <c r="FT1045">
        <v>0</v>
      </c>
      <c r="FU1045" t="s">
        <v>2207</v>
      </c>
      <c r="FV1045" t="s">
        <v>2207</v>
      </c>
      <c r="FW1045">
        <v>1</v>
      </c>
      <c r="FX1045">
        <v>0</v>
      </c>
      <c r="FY1045">
        <v>0</v>
      </c>
      <c r="FZ1045">
        <v>1</v>
      </c>
      <c r="GA1045">
        <v>3156</v>
      </c>
      <c r="GB1045">
        <v>17</v>
      </c>
      <c r="GC1045">
        <v>185.6470588</v>
      </c>
      <c r="GD1045" t="s">
        <v>2407</v>
      </c>
      <c r="GE1045">
        <v>1</v>
      </c>
      <c r="HG1045" t="s">
        <v>202</v>
      </c>
      <c r="HI1045">
        <v>0</v>
      </c>
      <c r="HJ1045">
        <v>1</v>
      </c>
    </row>
    <row r="1046" spans="1:218" x14ac:dyDescent="0.3">
      <c r="A1046">
        <v>313</v>
      </c>
      <c r="B1046" t="s">
        <v>3984</v>
      </c>
      <c r="C1046" t="s">
        <v>6448</v>
      </c>
      <c r="D1046" t="s">
        <v>265</v>
      </c>
      <c r="E1046">
        <v>1</v>
      </c>
      <c r="F1046" t="s">
        <v>202</v>
      </c>
      <c r="H1046">
        <v>1</v>
      </c>
      <c r="M1046">
        <v>1</v>
      </c>
      <c r="N1046">
        <v>1</v>
      </c>
      <c r="U1046">
        <v>1</v>
      </c>
      <c r="W1046">
        <v>6</v>
      </c>
      <c r="X1046" t="s">
        <v>5507</v>
      </c>
      <c r="Y1046">
        <v>1</v>
      </c>
      <c r="Z1046">
        <v>1</v>
      </c>
      <c r="AA1046">
        <v>9</v>
      </c>
      <c r="AB1046">
        <v>7</v>
      </c>
      <c r="AD1046" t="s">
        <v>202</v>
      </c>
      <c r="AE1046">
        <v>1</v>
      </c>
      <c r="AF1046">
        <v>2</v>
      </c>
      <c r="AG1046">
        <v>2</v>
      </c>
      <c r="AH1046">
        <v>2</v>
      </c>
      <c r="AI1046">
        <v>2</v>
      </c>
      <c r="AJ1046">
        <v>2</v>
      </c>
      <c r="AK1046" t="s">
        <v>6449</v>
      </c>
      <c r="AL1046">
        <v>2</v>
      </c>
      <c r="AM1046">
        <v>2</v>
      </c>
      <c r="AN1046">
        <v>2</v>
      </c>
      <c r="AO1046">
        <v>2</v>
      </c>
      <c r="AP1046">
        <v>2</v>
      </c>
      <c r="AQ1046">
        <v>1</v>
      </c>
      <c r="AR1046" t="s">
        <v>6450</v>
      </c>
      <c r="AS1046">
        <v>2</v>
      </c>
      <c r="AT1046">
        <v>2</v>
      </c>
      <c r="AU1046">
        <v>2</v>
      </c>
      <c r="AV1046">
        <v>2</v>
      </c>
      <c r="AW1046">
        <v>7</v>
      </c>
      <c r="AX1046">
        <v>7</v>
      </c>
      <c r="AY1046">
        <v>1</v>
      </c>
      <c r="BE1046">
        <v>1</v>
      </c>
      <c r="BF1046">
        <v>1</v>
      </c>
      <c r="BG1046">
        <v>1</v>
      </c>
      <c r="BH1046">
        <v>1</v>
      </c>
      <c r="BI1046">
        <v>1</v>
      </c>
      <c r="BJ1046">
        <v>1</v>
      </c>
      <c r="BK1046">
        <v>1</v>
      </c>
      <c r="BL1046">
        <v>1</v>
      </c>
      <c r="BM1046">
        <v>1</v>
      </c>
      <c r="BN1046">
        <v>1</v>
      </c>
      <c r="BO1046">
        <v>2</v>
      </c>
      <c r="BP1046">
        <v>1</v>
      </c>
      <c r="BQ1046">
        <v>1</v>
      </c>
      <c r="BR1046">
        <v>3</v>
      </c>
      <c r="BS1046">
        <v>1</v>
      </c>
      <c r="BT1046">
        <v>3</v>
      </c>
      <c r="BV1046">
        <v>1</v>
      </c>
      <c r="BX1046">
        <v>2</v>
      </c>
      <c r="CJ1046">
        <v>2</v>
      </c>
      <c r="CK1046">
        <v>2</v>
      </c>
      <c r="CL1046">
        <v>4</v>
      </c>
      <c r="CM1046">
        <v>6</v>
      </c>
      <c r="CS1046">
        <v>1</v>
      </c>
      <c r="CT1046">
        <v>2</v>
      </c>
      <c r="CU1046">
        <v>2</v>
      </c>
      <c r="CV1046" t="s">
        <v>1910</v>
      </c>
      <c r="CW1046">
        <v>1383</v>
      </c>
      <c r="CX1046">
        <v>23.05</v>
      </c>
      <c r="CY1046">
        <v>2</v>
      </c>
      <c r="CZ1046">
        <v>1</v>
      </c>
      <c r="DA1046" t="s">
        <v>328</v>
      </c>
      <c r="DC1046">
        <v>1</v>
      </c>
      <c r="DD1046">
        <v>1</v>
      </c>
      <c r="DE1046">
        <v>36</v>
      </c>
      <c r="DN1046" t="s">
        <v>3622</v>
      </c>
      <c r="DO1046" t="s">
        <v>3622</v>
      </c>
      <c r="DP1046" t="s">
        <v>3178</v>
      </c>
      <c r="DQ1046" t="s">
        <v>202</v>
      </c>
      <c r="DR1046" t="s">
        <v>6164</v>
      </c>
      <c r="DS1046">
        <v>1</v>
      </c>
      <c r="DT1046">
        <v>1</v>
      </c>
      <c r="DV1046">
        <v>1</v>
      </c>
      <c r="DW1046">
        <v>0</v>
      </c>
      <c r="DX1046">
        <v>9</v>
      </c>
      <c r="DY1046">
        <v>2</v>
      </c>
      <c r="DZ1046">
        <v>-97</v>
      </c>
      <c r="EB1046">
        <v>-97</v>
      </c>
      <c r="EC1046">
        <v>2</v>
      </c>
      <c r="EE1046">
        <v>2</v>
      </c>
      <c r="EF1046">
        <v>2</v>
      </c>
      <c r="EH1046">
        <v>1</v>
      </c>
      <c r="EI1046">
        <v>2</v>
      </c>
      <c r="EJ1046">
        <v>1</v>
      </c>
      <c r="EK1046">
        <v>12</v>
      </c>
      <c r="EL1046">
        <v>1</v>
      </c>
      <c r="EM1046">
        <v>3</v>
      </c>
      <c r="EN1046">
        <v>2</v>
      </c>
      <c r="EO1046">
        <v>2</v>
      </c>
      <c r="EP1046">
        <v>2</v>
      </c>
      <c r="EZ1046">
        <v>1</v>
      </c>
      <c r="FA1046">
        <v>-97</v>
      </c>
      <c r="FD1046">
        <v>1</v>
      </c>
      <c r="FG1046">
        <v>1</v>
      </c>
      <c r="FH1046" t="s">
        <v>5510</v>
      </c>
      <c r="FI1046">
        <v>2</v>
      </c>
      <c r="FJ1046" t="s">
        <v>204</v>
      </c>
      <c r="FK1046">
        <v>2</v>
      </c>
      <c r="FL1046">
        <v>12</v>
      </c>
      <c r="FM1046">
        <v>12</v>
      </c>
      <c r="FN1046">
        <v>20</v>
      </c>
      <c r="FO1046" t="s">
        <v>2206</v>
      </c>
      <c r="FP1046">
        <v>3.5</v>
      </c>
      <c r="FQ1046" t="s">
        <v>3287</v>
      </c>
      <c r="FR1046" t="s">
        <v>3189</v>
      </c>
      <c r="FS1046">
        <v>0</v>
      </c>
      <c r="FT1046">
        <v>0</v>
      </c>
      <c r="FU1046" t="s">
        <v>2207</v>
      </c>
      <c r="FV1046" t="s">
        <v>2207</v>
      </c>
      <c r="FW1046">
        <v>0</v>
      </c>
      <c r="FX1046">
        <v>1</v>
      </c>
      <c r="FY1046">
        <v>0</v>
      </c>
      <c r="FZ1046">
        <v>0</v>
      </c>
      <c r="GA1046">
        <v>1938</v>
      </c>
      <c r="GB1046">
        <v>20</v>
      </c>
      <c r="GC1046">
        <v>96.9</v>
      </c>
      <c r="GD1046" t="s">
        <v>2407</v>
      </c>
      <c r="GE1046">
        <v>1</v>
      </c>
      <c r="HG1046" t="s">
        <v>202</v>
      </c>
      <c r="HJ1046">
        <v>0</v>
      </c>
    </row>
    <row r="1047" spans="1:218" x14ac:dyDescent="0.3">
      <c r="A1047">
        <v>354</v>
      </c>
      <c r="B1047" t="s">
        <v>3221</v>
      </c>
      <c r="C1047" t="s">
        <v>5666</v>
      </c>
      <c r="D1047" t="s">
        <v>212</v>
      </c>
      <c r="E1047">
        <v>1</v>
      </c>
      <c r="F1047" t="s">
        <v>202</v>
      </c>
      <c r="H1047">
        <v>1</v>
      </c>
      <c r="M1047">
        <v>1</v>
      </c>
      <c r="N1047">
        <v>1</v>
      </c>
      <c r="U1047">
        <v>1</v>
      </c>
      <c r="W1047">
        <v>1</v>
      </c>
      <c r="X1047" t="s">
        <v>5507</v>
      </c>
      <c r="Y1047">
        <v>1</v>
      </c>
      <c r="Z1047">
        <v>1</v>
      </c>
      <c r="AA1047">
        <v>5</v>
      </c>
      <c r="AB1047">
        <v>5</v>
      </c>
      <c r="AD1047" t="s">
        <v>202</v>
      </c>
      <c r="AE1047">
        <v>1</v>
      </c>
      <c r="AF1047">
        <v>1</v>
      </c>
      <c r="AG1047">
        <v>1</v>
      </c>
      <c r="AH1047">
        <v>2</v>
      </c>
      <c r="AI1047">
        <v>1</v>
      </c>
      <c r="AJ1047">
        <v>2</v>
      </c>
      <c r="AK1047" t="s">
        <v>5667</v>
      </c>
      <c r="AL1047">
        <v>1</v>
      </c>
      <c r="AM1047">
        <v>1</v>
      </c>
      <c r="AN1047">
        <v>1</v>
      </c>
      <c r="AO1047">
        <v>2</v>
      </c>
      <c r="AP1047">
        <v>2</v>
      </c>
      <c r="AQ1047">
        <v>1</v>
      </c>
      <c r="AR1047" t="s">
        <v>5668</v>
      </c>
      <c r="AS1047">
        <v>1</v>
      </c>
      <c r="AT1047">
        <v>1</v>
      </c>
      <c r="AU1047">
        <v>1</v>
      </c>
      <c r="AV1047">
        <v>2</v>
      </c>
      <c r="AW1047">
        <v>7</v>
      </c>
      <c r="AX1047">
        <v>1</v>
      </c>
      <c r="AY1047">
        <v>6</v>
      </c>
      <c r="BE1047">
        <v>1</v>
      </c>
      <c r="BF1047">
        <v>1</v>
      </c>
      <c r="BG1047">
        <v>1</v>
      </c>
      <c r="BH1047">
        <v>1</v>
      </c>
      <c r="BI1047">
        <v>1</v>
      </c>
      <c r="BJ1047">
        <v>0</v>
      </c>
      <c r="BM1047">
        <v>1</v>
      </c>
      <c r="BN1047">
        <v>1</v>
      </c>
      <c r="BO1047">
        <v>4</v>
      </c>
      <c r="BP1047">
        <v>1</v>
      </c>
      <c r="BQ1047">
        <v>38</v>
      </c>
      <c r="BR1047">
        <v>1</v>
      </c>
      <c r="BS1047">
        <v>1</v>
      </c>
      <c r="BT1047">
        <v>2</v>
      </c>
      <c r="BV1047">
        <v>0</v>
      </c>
      <c r="BX1047">
        <v>0</v>
      </c>
      <c r="BZ1047">
        <v>0</v>
      </c>
      <c r="CB1047">
        <v>0</v>
      </c>
      <c r="CD1047">
        <v>0</v>
      </c>
      <c r="CF1047">
        <v>2</v>
      </c>
      <c r="CJ1047">
        <v>1</v>
      </c>
      <c r="CK1047">
        <v>1</v>
      </c>
      <c r="CL1047">
        <v>5</v>
      </c>
      <c r="CM1047">
        <v>6</v>
      </c>
      <c r="CS1047">
        <v>10</v>
      </c>
      <c r="CT1047">
        <v>1</v>
      </c>
      <c r="CU1047">
        <v>2</v>
      </c>
      <c r="CV1047" t="s">
        <v>2697</v>
      </c>
      <c r="CW1047">
        <v>796</v>
      </c>
      <c r="CX1047">
        <v>13.27</v>
      </c>
      <c r="CY1047">
        <v>2</v>
      </c>
      <c r="CZ1047">
        <v>1</v>
      </c>
      <c r="DA1047" t="s">
        <v>553</v>
      </c>
      <c r="DC1047">
        <v>1</v>
      </c>
      <c r="DD1047">
        <v>1</v>
      </c>
      <c r="DE1047">
        <v>10</v>
      </c>
      <c r="DN1047" t="s">
        <v>3622</v>
      </c>
      <c r="DO1047" t="s">
        <v>3622</v>
      </c>
      <c r="DP1047" t="s">
        <v>3178</v>
      </c>
      <c r="DQ1047" t="s">
        <v>202</v>
      </c>
      <c r="DR1047" t="s">
        <v>202</v>
      </c>
      <c r="DT1047">
        <v>1</v>
      </c>
      <c r="DV1047">
        <v>1</v>
      </c>
      <c r="DW1047">
        <v>0</v>
      </c>
      <c r="DX1047">
        <v>5</v>
      </c>
      <c r="DY1047">
        <v>2</v>
      </c>
      <c r="DZ1047">
        <v>1</v>
      </c>
      <c r="EA1047">
        <v>20</v>
      </c>
      <c r="EB1047">
        <f>IF(EA1047&gt;=30,1,IF(EA1047&gt;=20,2,IF(EA1047&gt;=15,3,IF(EA1047&gt;=10,4,IF(EA1047&gt;=5,5,IF(EA1047&gt;0,6,0))))))</f>
        <v>2</v>
      </c>
      <c r="EC1047">
        <v>2</v>
      </c>
      <c r="EE1047">
        <v>20</v>
      </c>
      <c r="EF1047">
        <v>2</v>
      </c>
      <c r="EH1047">
        <v>10</v>
      </c>
      <c r="EI1047">
        <v>1</v>
      </c>
      <c r="EL1047">
        <v>1</v>
      </c>
      <c r="EM1047">
        <v>2</v>
      </c>
      <c r="EN1047">
        <v>2</v>
      </c>
      <c r="EO1047">
        <v>2</v>
      </c>
      <c r="EP1047">
        <v>2</v>
      </c>
      <c r="EZ1047">
        <v>1</v>
      </c>
      <c r="FA1047">
        <v>2</v>
      </c>
      <c r="FB1047">
        <v>1</v>
      </c>
      <c r="FC1047">
        <v>6</v>
      </c>
      <c r="FD1047">
        <v>3</v>
      </c>
      <c r="FG1047">
        <v>0</v>
      </c>
      <c r="FH1047" t="s">
        <v>5510</v>
      </c>
      <c r="FI1047">
        <v>2</v>
      </c>
      <c r="FJ1047" t="s">
        <v>204</v>
      </c>
      <c r="FK1047">
        <v>20</v>
      </c>
      <c r="FL1047">
        <v>12</v>
      </c>
      <c r="FM1047">
        <v>12</v>
      </c>
      <c r="FN1047">
        <v>20</v>
      </c>
      <c r="FO1047" t="s">
        <v>2206</v>
      </c>
      <c r="FP1047">
        <v>1.5</v>
      </c>
      <c r="FQ1047" t="s">
        <v>3287</v>
      </c>
      <c r="FR1047" t="s">
        <v>3189</v>
      </c>
      <c r="FS1047">
        <v>0</v>
      </c>
      <c r="FT1047">
        <v>0</v>
      </c>
      <c r="FU1047" t="s">
        <v>2207</v>
      </c>
      <c r="FV1047" t="s">
        <v>2207</v>
      </c>
      <c r="FW1047">
        <v>0</v>
      </c>
      <c r="FX1047">
        <v>1</v>
      </c>
      <c r="FY1047">
        <v>0</v>
      </c>
      <c r="FZ1047">
        <v>0</v>
      </c>
      <c r="GA1047">
        <v>7861</v>
      </c>
      <c r="GB1047">
        <v>71</v>
      </c>
      <c r="GC1047">
        <v>110.71830989999999</v>
      </c>
      <c r="GD1047" t="s">
        <v>2407</v>
      </c>
      <c r="GE1047">
        <v>1</v>
      </c>
      <c r="HG1047" t="s">
        <v>202</v>
      </c>
      <c r="HJ1047">
        <v>0</v>
      </c>
    </row>
    <row r="1048" spans="1:218" x14ac:dyDescent="0.3">
      <c r="A1048">
        <v>360</v>
      </c>
      <c r="B1048" t="s">
        <v>3984</v>
      </c>
      <c r="C1048" t="s">
        <v>6451</v>
      </c>
      <c r="D1048" t="s">
        <v>265</v>
      </c>
      <c r="E1048">
        <v>1</v>
      </c>
      <c r="F1048" t="s">
        <v>202</v>
      </c>
      <c r="H1048">
        <v>-97</v>
      </c>
      <c r="I1048">
        <v>1</v>
      </c>
      <c r="M1048">
        <v>1</v>
      </c>
      <c r="N1048">
        <v>1</v>
      </c>
      <c r="U1048">
        <v>1</v>
      </c>
      <c r="W1048">
        <v>1</v>
      </c>
      <c r="X1048" t="s">
        <v>5507</v>
      </c>
      <c r="Y1048">
        <v>1</v>
      </c>
      <c r="Z1048">
        <v>1</v>
      </c>
      <c r="AA1048">
        <v>5</v>
      </c>
      <c r="AB1048">
        <v>1</v>
      </c>
      <c r="AD1048" t="s">
        <v>202</v>
      </c>
      <c r="AE1048">
        <v>1</v>
      </c>
      <c r="AF1048">
        <v>2</v>
      </c>
      <c r="AG1048">
        <v>1</v>
      </c>
      <c r="AH1048">
        <v>2</v>
      </c>
      <c r="AI1048">
        <v>1</v>
      </c>
      <c r="AJ1048">
        <v>2</v>
      </c>
      <c r="AK1048" t="s">
        <v>6452</v>
      </c>
      <c r="AL1048">
        <v>1</v>
      </c>
      <c r="AM1048">
        <v>2</v>
      </c>
      <c r="AN1048">
        <v>1</v>
      </c>
      <c r="AO1048">
        <v>2</v>
      </c>
      <c r="AP1048">
        <v>2</v>
      </c>
      <c r="AQ1048">
        <v>1</v>
      </c>
      <c r="AR1048" t="s">
        <v>6453</v>
      </c>
      <c r="AS1048">
        <v>2</v>
      </c>
      <c r="AT1048">
        <v>1</v>
      </c>
      <c r="AU1048">
        <v>1</v>
      </c>
      <c r="AV1048">
        <v>1</v>
      </c>
      <c r="AW1048">
        <v>7</v>
      </c>
      <c r="AX1048">
        <v>1</v>
      </c>
      <c r="AY1048">
        <v>-98</v>
      </c>
      <c r="BE1048">
        <v>1</v>
      </c>
      <c r="BF1048">
        <v>1</v>
      </c>
      <c r="BG1048">
        <v>1</v>
      </c>
      <c r="BH1048">
        <v>1</v>
      </c>
      <c r="BI1048">
        <v>1</v>
      </c>
      <c r="BJ1048">
        <v>0</v>
      </c>
      <c r="BM1048">
        <v>1</v>
      </c>
      <c r="BN1048">
        <v>1</v>
      </c>
      <c r="BO1048">
        <v>3</v>
      </c>
      <c r="BP1048">
        <v>1</v>
      </c>
      <c r="BQ1048">
        <v>36</v>
      </c>
      <c r="BR1048">
        <v>1</v>
      </c>
      <c r="BS1048">
        <v>1</v>
      </c>
      <c r="BT1048">
        <v>4</v>
      </c>
      <c r="BU1048">
        <v>4</v>
      </c>
      <c r="BV1048">
        <v>2</v>
      </c>
      <c r="BW1048">
        <v>4</v>
      </c>
      <c r="BX1048">
        <v>0</v>
      </c>
      <c r="BY1048">
        <v>4</v>
      </c>
      <c r="BZ1048">
        <v>0</v>
      </c>
      <c r="CA1048">
        <v>4</v>
      </c>
      <c r="CB1048">
        <v>2</v>
      </c>
      <c r="CC1048">
        <v>4</v>
      </c>
      <c r="CD1048">
        <v>0</v>
      </c>
      <c r="CE1048">
        <v>4</v>
      </c>
      <c r="CF1048">
        <v>0</v>
      </c>
      <c r="CG1048">
        <v>4</v>
      </c>
      <c r="CH1048">
        <v>0</v>
      </c>
      <c r="CI1048">
        <v>4</v>
      </c>
      <c r="CJ1048">
        <v>2</v>
      </c>
      <c r="CK1048">
        <v>2</v>
      </c>
      <c r="CL1048">
        <v>6</v>
      </c>
      <c r="CM1048">
        <v>7</v>
      </c>
      <c r="CR1048">
        <v>2</v>
      </c>
      <c r="CS1048">
        <v>-97</v>
      </c>
      <c r="CT1048">
        <v>1</v>
      </c>
      <c r="CU1048">
        <v>1</v>
      </c>
      <c r="CV1048" t="s">
        <v>973</v>
      </c>
      <c r="CW1048">
        <v>1238</v>
      </c>
      <c r="CX1048">
        <v>20.63</v>
      </c>
      <c r="CY1048">
        <v>2</v>
      </c>
      <c r="CZ1048">
        <v>1</v>
      </c>
      <c r="DA1048" t="s">
        <v>328</v>
      </c>
      <c r="DC1048">
        <v>1</v>
      </c>
      <c r="DD1048">
        <v>1</v>
      </c>
      <c r="DE1048">
        <v>36</v>
      </c>
      <c r="DN1048" t="s">
        <v>3622</v>
      </c>
      <c r="DO1048" t="s">
        <v>3622</v>
      </c>
      <c r="DP1048" t="s">
        <v>3178</v>
      </c>
      <c r="DQ1048" t="s">
        <v>202</v>
      </c>
      <c r="DR1048" t="s">
        <v>202</v>
      </c>
      <c r="DT1048">
        <v>1</v>
      </c>
      <c r="DV1048">
        <v>1</v>
      </c>
      <c r="DW1048">
        <v>0</v>
      </c>
      <c r="DX1048">
        <v>5</v>
      </c>
      <c r="DY1048">
        <v>2</v>
      </c>
      <c r="DZ1048">
        <v>-97</v>
      </c>
      <c r="EB1048">
        <v>-97</v>
      </c>
      <c r="EC1048">
        <v>-97</v>
      </c>
      <c r="EF1048">
        <v>-97</v>
      </c>
      <c r="EI1048">
        <v>1</v>
      </c>
      <c r="EL1048">
        <v>1</v>
      </c>
      <c r="EM1048">
        <v>4</v>
      </c>
      <c r="EN1048">
        <v>2</v>
      </c>
      <c r="EO1048">
        <v>2</v>
      </c>
      <c r="EP1048">
        <v>2</v>
      </c>
      <c r="EZ1048">
        <v>1</v>
      </c>
      <c r="FA1048">
        <v>1</v>
      </c>
      <c r="FD1048">
        <v>1</v>
      </c>
      <c r="FG1048">
        <v>0</v>
      </c>
      <c r="FH1048" t="s">
        <v>5510</v>
      </c>
      <c r="FI1048">
        <v>2</v>
      </c>
      <c r="FJ1048" t="s">
        <v>204</v>
      </c>
      <c r="FN1048">
        <v>20</v>
      </c>
      <c r="FO1048" t="s">
        <v>2206</v>
      </c>
      <c r="FP1048">
        <v>7.5</v>
      </c>
      <c r="FQ1048" t="s">
        <v>3287</v>
      </c>
      <c r="FR1048" t="s">
        <v>3189</v>
      </c>
      <c r="FS1048">
        <v>0</v>
      </c>
      <c r="FT1048">
        <v>0</v>
      </c>
      <c r="FU1048" t="s">
        <v>2207</v>
      </c>
      <c r="FV1048" t="s">
        <v>2207</v>
      </c>
      <c r="FW1048">
        <v>0</v>
      </c>
      <c r="FX1048">
        <v>1</v>
      </c>
      <c r="FY1048">
        <v>0</v>
      </c>
      <c r="FZ1048">
        <v>0</v>
      </c>
      <c r="GA1048">
        <v>1938</v>
      </c>
      <c r="GB1048">
        <v>20</v>
      </c>
      <c r="GC1048">
        <v>96.9</v>
      </c>
      <c r="GD1048" t="s">
        <v>2407</v>
      </c>
      <c r="HG1048" t="s">
        <v>202</v>
      </c>
      <c r="HJ1048">
        <v>0</v>
      </c>
    </row>
    <row r="1049" spans="1:218" x14ac:dyDescent="0.3">
      <c r="A1049">
        <v>1805</v>
      </c>
      <c r="B1049" t="s">
        <v>3320</v>
      </c>
      <c r="C1049" t="s">
        <v>5640</v>
      </c>
      <c r="D1049" t="s">
        <v>212</v>
      </c>
      <c r="E1049">
        <v>1</v>
      </c>
      <c r="F1049" t="s">
        <v>202</v>
      </c>
      <c r="H1049">
        <v>1</v>
      </c>
      <c r="M1049">
        <v>1</v>
      </c>
      <c r="N1049">
        <v>1</v>
      </c>
      <c r="U1049">
        <v>1</v>
      </c>
      <c r="W1049">
        <v>1</v>
      </c>
      <c r="X1049" t="s">
        <v>5507</v>
      </c>
      <c r="Y1049">
        <v>1</v>
      </c>
      <c r="Z1049">
        <v>1</v>
      </c>
      <c r="AA1049">
        <v>1</v>
      </c>
      <c r="AB1049">
        <v>5</v>
      </c>
      <c r="AD1049" t="s">
        <v>202</v>
      </c>
      <c r="AE1049">
        <v>1</v>
      </c>
      <c r="AF1049">
        <v>1</v>
      </c>
      <c r="AG1049">
        <v>1</v>
      </c>
      <c r="AH1049">
        <v>1</v>
      </c>
      <c r="AI1049">
        <v>1</v>
      </c>
      <c r="AJ1049">
        <v>2</v>
      </c>
      <c r="AK1049" t="s">
        <v>5641</v>
      </c>
      <c r="AL1049">
        <v>1</v>
      </c>
      <c r="AM1049">
        <v>1</v>
      </c>
      <c r="AN1049">
        <v>2</v>
      </c>
      <c r="AO1049">
        <v>2</v>
      </c>
      <c r="AP1049">
        <v>2</v>
      </c>
      <c r="AQ1049">
        <v>1</v>
      </c>
      <c r="AR1049" t="s">
        <v>5642</v>
      </c>
      <c r="AS1049">
        <v>1</v>
      </c>
      <c r="AT1049">
        <v>1</v>
      </c>
      <c r="AU1049">
        <v>1</v>
      </c>
      <c r="AV1049">
        <v>1</v>
      </c>
      <c r="AW1049">
        <v>7</v>
      </c>
      <c r="AX1049">
        <v>1</v>
      </c>
      <c r="AY1049">
        <v>1</v>
      </c>
      <c r="AZ1049">
        <v>6</v>
      </c>
      <c r="BA1049">
        <v>5</v>
      </c>
      <c r="BB1049">
        <v>2</v>
      </c>
      <c r="BC1049">
        <v>3</v>
      </c>
      <c r="BD1049">
        <v>4</v>
      </c>
      <c r="BE1049">
        <v>1</v>
      </c>
      <c r="BF1049">
        <v>3</v>
      </c>
      <c r="BG1049">
        <v>1</v>
      </c>
      <c r="BH1049">
        <v>3</v>
      </c>
      <c r="BI1049">
        <v>1</v>
      </c>
      <c r="BJ1049">
        <v>0</v>
      </c>
      <c r="BM1049">
        <v>1</v>
      </c>
      <c r="BN1049">
        <v>1</v>
      </c>
      <c r="BO1049">
        <v>3</v>
      </c>
      <c r="BP1049">
        <v>1</v>
      </c>
      <c r="BQ1049">
        <v>29</v>
      </c>
      <c r="BR1049">
        <v>2</v>
      </c>
      <c r="BS1049">
        <v>1</v>
      </c>
      <c r="BT1049">
        <v>3</v>
      </c>
      <c r="BV1049">
        <v>0</v>
      </c>
      <c r="BX1049">
        <v>0</v>
      </c>
      <c r="BZ1049">
        <v>1</v>
      </c>
      <c r="CB1049">
        <v>0</v>
      </c>
      <c r="CD1049">
        <v>0</v>
      </c>
      <c r="CF1049">
        <v>2</v>
      </c>
      <c r="CJ1049">
        <v>1</v>
      </c>
      <c r="CK1049">
        <v>1</v>
      </c>
      <c r="CL1049">
        <v>8</v>
      </c>
      <c r="CM1049">
        <v>1</v>
      </c>
      <c r="CR1049">
        <v>2</v>
      </c>
      <c r="CS1049">
        <v>10</v>
      </c>
      <c r="CT1049">
        <v>1</v>
      </c>
      <c r="CU1049">
        <v>2</v>
      </c>
      <c r="CV1049" t="s">
        <v>5643</v>
      </c>
      <c r="CW1049">
        <v>575</v>
      </c>
      <c r="CX1049">
        <v>9.58</v>
      </c>
      <c r="CY1049">
        <v>2</v>
      </c>
      <c r="CZ1049">
        <v>1</v>
      </c>
      <c r="DA1049" t="s">
        <v>243</v>
      </c>
      <c r="DC1049">
        <v>1</v>
      </c>
      <c r="DD1049">
        <v>1</v>
      </c>
      <c r="DE1049">
        <v>11</v>
      </c>
      <c r="DN1049" t="s">
        <v>5639</v>
      </c>
      <c r="DO1049" t="s">
        <v>5639</v>
      </c>
      <c r="DP1049" t="s">
        <v>3178</v>
      </c>
      <c r="DQ1049" t="s">
        <v>202</v>
      </c>
      <c r="DR1049" t="s">
        <v>202</v>
      </c>
      <c r="DT1049">
        <v>1</v>
      </c>
      <c r="DV1049">
        <v>1</v>
      </c>
      <c r="DW1049">
        <v>0</v>
      </c>
      <c r="DX1049">
        <v>1</v>
      </c>
      <c r="DY1049">
        <v>1</v>
      </c>
      <c r="DZ1049">
        <v>1</v>
      </c>
      <c r="EA1049">
        <v>12</v>
      </c>
      <c r="EB1049">
        <f t="shared" ref="EB1049:EB1054" si="39">IF(EA1049&gt;=30,1,IF(EA1049&gt;=20,2,IF(EA1049&gt;=15,3,IF(EA1049&gt;=10,4,IF(EA1049&gt;=5,5,IF(EA1049&gt;0,6,0))))))</f>
        <v>4</v>
      </c>
      <c r="EC1049">
        <v>2</v>
      </c>
      <c r="EE1049">
        <v>12</v>
      </c>
      <c r="EL1049">
        <v>2</v>
      </c>
      <c r="EM1049">
        <v>-97</v>
      </c>
      <c r="EN1049">
        <v>1</v>
      </c>
      <c r="EO1049">
        <v>1</v>
      </c>
      <c r="EP1049">
        <v>1</v>
      </c>
      <c r="EQ1049">
        <v>1</v>
      </c>
      <c r="ER1049">
        <v>1</v>
      </c>
      <c r="EZ1049">
        <v>1</v>
      </c>
      <c r="FA1049">
        <v>-97</v>
      </c>
      <c r="FD1049">
        <v>-97</v>
      </c>
      <c r="FG1049">
        <v>0</v>
      </c>
      <c r="FH1049" t="s">
        <v>5510</v>
      </c>
      <c r="FI1049">
        <v>2</v>
      </c>
      <c r="FJ1049" t="s">
        <v>204</v>
      </c>
      <c r="FK1049">
        <v>12</v>
      </c>
      <c r="FL1049">
        <v>12</v>
      </c>
      <c r="FM1049">
        <v>12</v>
      </c>
      <c r="FN1049">
        <v>12</v>
      </c>
      <c r="FO1049" t="s">
        <v>2212</v>
      </c>
      <c r="FQ1049" t="s">
        <v>3180</v>
      </c>
      <c r="FR1049" t="s">
        <v>3196</v>
      </c>
      <c r="FS1049">
        <v>1</v>
      </c>
      <c r="FT1049">
        <v>1</v>
      </c>
      <c r="FU1049" t="s">
        <v>2221</v>
      </c>
      <c r="FV1049" t="s">
        <v>3182</v>
      </c>
      <c r="FW1049">
        <v>0</v>
      </c>
      <c r="FX1049">
        <v>1</v>
      </c>
      <c r="FY1049">
        <v>0</v>
      </c>
      <c r="FZ1049">
        <v>0</v>
      </c>
      <c r="GA1049">
        <v>4970</v>
      </c>
      <c r="GB1049">
        <v>32</v>
      </c>
      <c r="GC1049">
        <v>155.3125</v>
      </c>
      <c r="GD1049" t="s">
        <v>2401</v>
      </c>
      <c r="GE1049">
        <v>1</v>
      </c>
      <c r="HG1049" t="s">
        <v>202</v>
      </c>
      <c r="HJ1049">
        <v>0</v>
      </c>
    </row>
    <row r="1050" spans="1:218" x14ac:dyDescent="0.3">
      <c r="A1050">
        <v>581</v>
      </c>
      <c r="B1050" t="s">
        <v>3633</v>
      </c>
      <c r="C1050" t="s">
        <v>6458</v>
      </c>
      <c r="D1050" t="s">
        <v>194</v>
      </c>
      <c r="E1050">
        <v>1</v>
      </c>
      <c r="F1050" t="s">
        <v>202</v>
      </c>
      <c r="H1050">
        <v>1</v>
      </c>
      <c r="M1050">
        <v>1</v>
      </c>
      <c r="N1050">
        <v>1</v>
      </c>
      <c r="U1050">
        <v>1</v>
      </c>
      <c r="W1050">
        <v>1</v>
      </c>
      <c r="X1050" t="s">
        <v>5507</v>
      </c>
      <c r="Y1050">
        <v>1</v>
      </c>
      <c r="Z1050">
        <v>1</v>
      </c>
      <c r="AA1050">
        <v>1</v>
      </c>
      <c r="AB1050">
        <v>4</v>
      </c>
      <c r="AD1050" t="s">
        <v>202</v>
      </c>
      <c r="AE1050">
        <v>1</v>
      </c>
      <c r="AF1050">
        <v>2</v>
      </c>
      <c r="AG1050">
        <v>1</v>
      </c>
      <c r="AH1050">
        <v>1</v>
      </c>
      <c r="AI1050">
        <v>1</v>
      </c>
      <c r="AJ1050">
        <v>1</v>
      </c>
      <c r="AK1050" t="s">
        <v>4669</v>
      </c>
      <c r="AL1050">
        <v>1</v>
      </c>
      <c r="AM1050">
        <v>2</v>
      </c>
      <c r="AN1050">
        <v>1</v>
      </c>
      <c r="AO1050">
        <v>2</v>
      </c>
      <c r="AP1050">
        <v>1</v>
      </c>
      <c r="AQ1050">
        <v>1</v>
      </c>
      <c r="AR1050" t="s">
        <v>4670</v>
      </c>
      <c r="AS1050">
        <v>1</v>
      </c>
      <c r="AT1050">
        <v>1</v>
      </c>
      <c r="AU1050">
        <v>1</v>
      </c>
      <c r="AV1050">
        <v>2</v>
      </c>
      <c r="AW1050">
        <v>7</v>
      </c>
      <c r="AX1050">
        <v>1</v>
      </c>
      <c r="AY1050">
        <v>2</v>
      </c>
      <c r="AZ1050">
        <v>3</v>
      </c>
      <c r="BE1050">
        <v>1</v>
      </c>
      <c r="BF1050">
        <v>2</v>
      </c>
      <c r="BG1050">
        <v>1</v>
      </c>
      <c r="BH1050">
        <v>2</v>
      </c>
      <c r="BI1050">
        <v>1</v>
      </c>
      <c r="BJ1050">
        <v>1</v>
      </c>
      <c r="BK1050">
        <v>1</v>
      </c>
      <c r="BL1050">
        <v>1</v>
      </c>
      <c r="BM1050">
        <v>1</v>
      </c>
      <c r="BN1050">
        <v>1</v>
      </c>
      <c r="BO1050">
        <v>3</v>
      </c>
      <c r="BP1050">
        <v>1</v>
      </c>
      <c r="BQ1050">
        <v>25</v>
      </c>
      <c r="BR1050">
        <v>3</v>
      </c>
      <c r="BS1050">
        <v>1</v>
      </c>
      <c r="BT1050">
        <v>2</v>
      </c>
      <c r="BV1050">
        <v>0</v>
      </c>
      <c r="BX1050">
        <v>0</v>
      </c>
      <c r="BZ1050">
        <v>0</v>
      </c>
      <c r="CB1050">
        <v>0</v>
      </c>
      <c r="CD1050">
        <v>0</v>
      </c>
      <c r="CF1050">
        <v>2</v>
      </c>
      <c r="CJ1050">
        <v>1</v>
      </c>
      <c r="CK1050">
        <v>1</v>
      </c>
      <c r="CL1050">
        <v>4</v>
      </c>
      <c r="CM1050">
        <v>1</v>
      </c>
      <c r="CR1050">
        <v>2</v>
      </c>
      <c r="CS1050">
        <v>8</v>
      </c>
      <c r="CT1050">
        <v>1</v>
      </c>
      <c r="CU1050">
        <v>1</v>
      </c>
      <c r="CV1050" t="s">
        <v>262</v>
      </c>
      <c r="CW1050">
        <v>970</v>
      </c>
      <c r="CX1050">
        <v>16.170000000000002</v>
      </c>
      <c r="CY1050">
        <v>2</v>
      </c>
      <c r="CZ1050">
        <v>1</v>
      </c>
      <c r="DA1050" t="s">
        <v>3812</v>
      </c>
      <c r="DC1050">
        <v>1</v>
      </c>
      <c r="DD1050">
        <v>1</v>
      </c>
      <c r="DE1050">
        <v>23</v>
      </c>
      <c r="DN1050" t="s">
        <v>3912</v>
      </c>
      <c r="DO1050" t="s">
        <v>3912</v>
      </c>
      <c r="DP1050" t="s">
        <v>3178</v>
      </c>
      <c r="DQ1050" t="s">
        <v>202</v>
      </c>
      <c r="DR1050" t="s">
        <v>202</v>
      </c>
      <c r="DT1050">
        <v>1</v>
      </c>
      <c r="DV1050">
        <v>1</v>
      </c>
      <c r="DW1050">
        <v>0</v>
      </c>
      <c r="DX1050">
        <v>1</v>
      </c>
      <c r="DY1050">
        <v>2</v>
      </c>
      <c r="DZ1050">
        <v>1</v>
      </c>
      <c r="EA1050">
        <v>12</v>
      </c>
      <c r="EB1050">
        <f t="shared" si="39"/>
        <v>4</v>
      </c>
      <c r="EC1050">
        <v>2</v>
      </c>
      <c r="EE1050">
        <v>5</v>
      </c>
      <c r="EF1050">
        <v>2</v>
      </c>
      <c r="EH1050">
        <v>5</v>
      </c>
      <c r="EI1050">
        <v>1</v>
      </c>
      <c r="EL1050">
        <v>2</v>
      </c>
      <c r="EM1050">
        <v>2</v>
      </c>
      <c r="EN1050">
        <v>2</v>
      </c>
      <c r="EO1050">
        <v>2</v>
      </c>
      <c r="EP1050">
        <v>1</v>
      </c>
      <c r="EQ1050">
        <v>2</v>
      </c>
      <c r="ER1050">
        <v>1</v>
      </c>
      <c r="EZ1050">
        <v>2</v>
      </c>
      <c r="FE1050">
        <v>1</v>
      </c>
      <c r="FG1050">
        <v>0</v>
      </c>
      <c r="FH1050" t="s">
        <v>5510</v>
      </c>
      <c r="FI1050">
        <v>2</v>
      </c>
      <c r="FJ1050" t="s">
        <v>204</v>
      </c>
      <c r="FK1050">
        <v>5</v>
      </c>
      <c r="FL1050">
        <v>12</v>
      </c>
      <c r="FM1050">
        <v>12</v>
      </c>
      <c r="FN1050">
        <v>12</v>
      </c>
      <c r="FO1050" t="s">
        <v>2212</v>
      </c>
      <c r="FP1050">
        <v>1.5</v>
      </c>
      <c r="FQ1050" t="s">
        <v>3287</v>
      </c>
      <c r="FR1050" t="s">
        <v>3189</v>
      </c>
      <c r="FS1050">
        <v>0</v>
      </c>
      <c r="FT1050">
        <v>1</v>
      </c>
      <c r="FU1050" t="s">
        <v>2221</v>
      </c>
      <c r="FV1050" t="s">
        <v>4754</v>
      </c>
      <c r="FW1050">
        <v>1</v>
      </c>
      <c r="FX1050">
        <v>0</v>
      </c>
      <c r="FY1050">
        <v>1</v>
      </c>
      <c r="FZ1050">
        <v>0</v>
      </c>
      <c r="GA1050">
        <v>2784</v>
      </c>
      <c r="GB1050">
        <v>14</v>
      </c>
      <c r="GC1050">
        <v>198.85714290000001</v>
      </c>
      <c r="GD1050" t="s">
        <v>2407</v>
      </c>
      <c r="GE1050">
        <v>1</v>
      </c>
      <c r="HG1050" t="s">
        <v>202</v>
      </c>
      <c r="HI1050">
        <v>1</v>
      </c>
      <c r="HJ1050">
        <v>1</v>
      </c>
    </row>
    <row r="1051" spans="1:218" x14ac:dyDescent="0.3">
      <c r="A1051">
        <v>653</v>
      </c>
      <c r="B1051" t="s">
        <v>3221</v>
      </c>
      <c r="C1051" t="s">
        <v>6459</v>
      </c>
      <c r="D1051" t="s">
        <v>212</v>
      </c>
      <c r="E1051">
        <v>1</v>
      </c>
      <c r="F1051" t="s">
        <v>202</v>
      </c>
      <c r="H1051">
        <v>1</v>
      </c>
      <c r="M1051">
        <v>1</v>
      </c>
      <c r="N1051">
        <v>1</v>
      </c>
      <c r="U1051">
        <v>1</v>
      </c>
      <c r="W1051">
        <v>1</v>
      </c>
      <c r="X1051" t="s">
        <v>5507</v>
      </c>
      <c r="Y1051">
        <v>1</v>
      </c>
      <c r="Z1051">
        <v>1</v>
      </c>
      <c r="AA1051">
        <v>1</v>
      </c>
      <c r="AB1051">
        <v>5</v>
      </c>
      <c r="AD1051" t="s">
        <v>202</v>
      </c>
      <c r="AE1051">
        <v>1</v>
      </c>
      <c r="AF1051">
        <v>1</v>
      </c>
      <c r="AG1051">
        <v>1</v>
      </c>
      <c r="AH1051">
        <v>2</v>
      </c>
      <c r="AI1051">
        <v>2</v>
      </c>
      <c r="AJ1051">
        <v>1</v>
      </c>
      <c r="AK1051" t="s">
        <v>6460</v>
      </c>
      <c r="AL1051">
        <v>1</v>
      </c>
      <c r="AM1051">
        <v>2</v>
      </c>
      <c r="AN1051">
        <v>1</v>
      </c>
      <c r="AO1051">
        <v>2</v>
      </c>
      <c r="AP1051">
        <v>2</v>
      </c>
      <c r="AQ1051">
        <v>2</v>
      </c>
      <c r="AR1051" t="s">
        <v>6461</v>
      </c>
      <c r="AS1051">
        <v>1</v>
      </c>
      <c r="AT1051">
        <v>1</v>
      </c>
      <c r="AU1051">
        <v>2</v>
      </c>
      <c r="AV1051">
        <v>1</v>
      </c>
      <c r="AW1051">
        <v>5</v>
      </c>
      <c r="AX1051">
        <v>1</v>
      </c>
      <c r="AY1051">
        <v>2</v>
      </c>
      <c r="BE1051">
        <v>1</v>
      </c>
      <c r="BF1051">
        <v>1</v>
      </c>
      <c r="BG1051">
        <v>1</v>
      </c>
      <c r="BH1051">
        <v>1</v>
      </c>
      <c r="BI1051">
        <v>1</v>
      </c>
      <c r="BJ1051">
        <v>0</v>
      </c>
      <c r="BM1051">
        <v>1</v>
      </c>
      <c r="BN1051">
        <v>1</v>
      </c>
      <c r="BO1051">
        <v>3</v>
      </c>
      <c r="BP1051">
        <v>1</v>
      </c>
      <c r="BQ1051">
        <v>2.5</v>
      </c>
      <c r="BR1051">
        <v>1</v>
      </c>
      <c r="BS1051">
        <v>1</v>
      </c>
      <c r="BT1051">
        <v>5</v>
      </c>
      <c r="BV1051">
        <v>3</v>
      </c>
      <c r="BX1051">
        <v>0</v>
      </c>
      <c r="BZ1051">
        <v>0</v>
      </c>
      <c r="CB1051">
        <v>2</v>
      </c>
      <c r="CJ1051">
        <v>1</v>
      </c>
      <c r="CK1051">
        <v>2</v>
      </c>
      <c r="CL1051">
        <v>5</v>
      </c>
      <c r="CM1051">
        <v>1</v>
      </c>
      <c r="CR1051">
        <v>1</v>
      </c>
      <c r="CS1051">
        <v>-98</v>
      </c>
      <c r="CT1051">
        <v>1</v>
      </c>
      <c r="CU1051">
        <v>1</v>
      </c>
      <c r="CV1051" t="s">
        <v>1868</v>
      </c>
      <c r="CW1051">
        <v>1036</v>
      </c>
      <c r="CX1051">
        <v>17.27</v>
      </c>
      <c r="CY1051">
        <v>2</v>
      </c>
      <c r="CZ1051">
        <v>1</v>
      </c>
      <c r="DA1051" t="s">
        <v>3419</v>
      </c>
      <c r="DC1051">
        <v>1</v>
      </c>
      <c r="DD1051">
        <v>1</v>
      </c>
      <c r="DE1051">
        <v>10</v>
      </c>
      <c r="DN1051" t="s">
        <v>4107</v>
      </c>
      <c r="DO1051" t="s">
        <v>4107</v>
      </c>
      <c r="DP1051" t="s">
        <v>3178</v>
      </c>
      <c r="DQ1051" t="s">
        <v>202</v>
      </c>
      <c r="DR1051" t="s">
        <v>202</v>
      </c>
      <c r="DT1051">
        <v>1</v>
      </c>
      <c r="DV1051">
        <v>1</v>
      </c>
      <c r="DW1051">
        <v>0</v>
      </c>
      <c r="DX1051">
        <v>1</v>
      </c>
      <c r="DY1051">
        <v>-98</v>
      </c>
      <c r="DZ1051">
        <v>1</v>
      </c>
      <c r="EA1051">
        <v>6</v>
      </c>
      <c r="EB1051">
        <f t="shared" si="39"/>
        <v>5</v>
      </c>
      <c r="EC1051">
        <v>2</v>
      </c>
      <c r="EE1051">
        <v>6</v>
      </c>
      <c r="EL1051">
        <v>2</v>
      </c>
      <c r="EM1051">
        <v>3</v>
      </c>
      <c r="EN1051">
        <v>1</v>
      </c>
      <c r="EO1051">
        <v>2</v>
      </c>
      <c r="EP1051">
        <v>1</v>
      </c>
      <c r="EQ1051">
        <v>1</v>
      </c>
      <c r="ER1051">
        <v>2</v>
      </c>
      <c r="ES1051">
        <v>1</v>
      </c>
      <c r="ET1051">
        <v>3</v>
      </c>
      <c r="EU1051">
        <f>IF(ET1051&gt;=30,1,IF(ET1051&gt;=20,2,IF(ET1051&gt;=15,3,IF(ET1051&gt;=10,4,IF(ET1051&gt;=5,5,IF(ET1051&gt;0,6,0))))))</f>
        <v>6</v>
      </c>
      <c r="EV1051">
        <v>7</v>
      </c>
      <c r="EW1051">
        <v>3</v>
      </c>
      <c r="EY1051">
        <v>2</v>
      </c>
      <c r="EZ1051">
        <v>1</v>
      </c>
      <c r="FA1051">
        <v>1</v>
      </c>
      <c r="FD1051">
        <v>5</v>
      </c>
      <c r="FG1051">
        <v>0</v>
      </c>
      <c r="FH1051" t="s">
        <v>5510</v>
      </c>
      <c r="FI1051">
        <v>2</v>
      </c>
      <c r="FJ1051" t="s">
        <v>204</v>
      </c>
      <c r="FK1051">
        <v>6</v>
      </c>
      <c r="FL1051">
        <v>12</v>
      </c>
      <c r="FN1051">
        <v>6</v>
      </c>
      <c r="FO1051" t="s">
        <v>2212</v>
      </c>
      <c r="FP1051">
        <v>3.5</v>
      </c>
      <c r="FQ1051" t="s">
        <v>3180</v>
      </c>
      <c r="FR1051" t="s">
        <v>3189</v>
      </c>
      <c r="FS1051">
        <v>0</v>
      </c>
      <c r="FT1051">
        <v>1</v>
      </c>
      <c r="FU1051" t="s">
        <v>2213</v>
      </c>
      <c r="FV1051" t="s">
        <v>3182</v>
      </c>
      <c r="FW1051">
        <v>0</v>
      </c>
      <c r="FX1051">
        <v>1</v>
      </c>
      <c r="FY1051">
        <v>0</v>
      </c>
      <c r="FZ1051">
        <v>0</v>
      </c>
      <c r="GA1051">
        <v>7861</v>
      </c>
      <c r="GB1051">
        <v>71</v>
      </c>
      <c r="GC1051">
        <v>110.71830989999999</v>
      </c>
      <c r="GD1051" t="s">
        <v>2407</v>
      </c>
      <c r="HG1051" t="s">
        <v>202</v>
      </c>
      <c r="HJ1051">
        <v>0</v>
      </c>
    </row>
    <row r="1052" spans="1:218" x14ac:dyDescent="0.3">
      <c r="A1052">
        <v>687</v>
      </c>
      <c r="B1052" t="s">
        <v>3633</v>
      </c>
      <c r="C1052" t="s">
        <v>6462</v>
      </c>
      <c r="D1052" t="s">
        <v>194</v>
      </c>
      <c r="E1052">
        <v>1</v>
      </c>
      <c r="F1052" t="s">
        <v>202</v>
      </c>
      <c r="H1052">
        <v>1</v>
      </c>
      <c r="M1052">
        <v>1</v>
      </c>
      <c r="N1052">
        <v>1</v>
      </c>
      <c r="U1052">
        <v>1</v>
      </c>
      <c r="W1052">
        <v>1</v>
      </c>
      <c r="X1052" t="s">
        <v>5507</v>
      </c>
      <c r="Y1052">
        <v>1</v>
      </c>
      <c r="Z1052">
        <v>1</v>
      </c>
      <c r="AA1052">
        <v>2</v>
      </c>
      <c r="AB1052">
        <v>4</v>
      </c>
      <c r="AD1052" t="s">
        <v>202</v>
      </c>
      <c r="AE1052">
        <v>1</v>
      </c>
      <c r="AF1052">
        <v>1</v>
      </c>
      <c r="AG1052">
        <v>1</v>
      </c>
      <c r="AH1052">
        <v>2</v>
      </c>
      <c r="AI1052">
        <v>1</v>
      </c>
      <c r="AJ1052">
        <v>2</v>
      </c>
      <c r="AK1052" t="s">
        <v>5986</v>
      </c>
      <c r="AL1052">
        <v>1</v>
      </c>
      <c r="AM1052">
        <v>2</v>
      </c>
      <c r="AN1052">
        <v>1</v>
      </c>
      <c r="AO1052">
        <v>2</v>
      </c>
      <c r="AP1052">
        <v>2</v>
      </c>
      <c r="AQ1052">
        <v>1</v>
      </c>
      <c r="AR1052" t="s">
        <v>5987</v>
      </c>
      <c r="AS1052">
        <v>-97</v>
      </c>
      <c r="AT1052">
        <v>2</v>
      </c>
      <c r="AU1052">
        <v>1</v>
      </c>
      <c r="AV1052">
        <v>2</v>
      </c>
      <c r="AW1052">
        <v>6</v>
      </c>
      <c r="AX1052">
        <v>1</v>
      </c>
      <c r="AY1052">
        <v>3</v>
      </c>
      <c r="AZ1052">
        <v>2</v>
      </c>
      <c r="BA1052">
        <v>4</v>
      </c>
      <c r="BE1052">
        <v>1</v>
      </c>
      <c r="BF1052">
        <v>1</v>
      </c>
      <c r="BG1052">
        <v>1</v>
      </c>
      <c r="BH1052">
        <v>1</v>
      </c>
      <c r="BI1052">
        <v>1</v>
      </c>
      <c r="BJ1052">
        <v>0</v>
      </c>
      <c r="BM1052">
        <v>1</v>
      </c>
      <c r="BN1052">
        <v>1</v>
      </c>
      <c r="BO1052">
        <v>2</v>
      </c>
      <c r="BP1052">
        <v>1</v>
      </c>
      <c r="BQ1052">
        <v>17</v>
      </c>
      <c r="BR1052">
        <v>2</v>
      </c>
      <c r="BS1052">
        <v>1</v>
      </c>
      <c r="BT1052">
        <v>3</v>
      </c>
      <c r="BV1052">
        <v>1</v>
      </c>
      <c r="BX1052">
        <v>0</v>
      </c>
      <c r="BZ1052">
        <v>0</v>
      </c>
      <c r="CB1052">
        <v>2</v>
      </c>
      <c r="CJ1052">
        <v>1</v>
      </c>
      <c r="CK1052">
        <v>2</v>
      </c>
      <c r="CL1052">
        <v>5</v>
      </c>
      <c r="CM1052">
        <v>1</v>
      </c>
      <c r="CR1052">
        <v>2</v>
      </c>
      <c r="CS1052">
        <v>7</v>
      </c>
      <c r="CT1052">
        <v>1</v>
      </c>
      <c r="CU1052">
        <v>1</v>
      </c>
      <c r="CV1052" t="s">
        <v>6463</v>
      </c>
      <c r="CW1052">
        <v>991</v>
      </c>
      <c r="CX1052">
        <v>16.52</v>
      </c>
      <c r="CY1052">
        <v>2</v>
      </c>
      <c r="CZ1052">
        <v>1</v>
      </c>
      <c r="DA1052" t="s">
        <v>379</v>
      </c>
      <c r="DC1052">
        <v>1</v>
      </c>
      <c r="DD1052">
        <v>1</v>
      </c>
      <c r="DE1052">
        <v>23</v>
      </c>
      <c r="DN1052" t="s">
        <v>4107</v>
      </c>
      <c r="DO1052" t="s">
        <v>4107</v>
      </c>
      <c r="DP1052" t="s">
        <v>3178</v>
      </c>
      <c r="DQ1052" t="s">
        <v>202</v>
      </c>
      <c r="DR1052" t="s">
        <v>202</v>
      </c>
      <c r="DT1052">
        <v>1</v>
      </c>
      <c r="DV1052">
        <v>1</v>
      </c>
      <c r="DW1052">
        <v>0</v>
      </c>
      <c r="DX1052">
        <v>2</v>
      </c>
      <c r="DY1052">
        <v>2</v>
      </c>
      <c r="DZ1052">
        <v>1</v>
      </c>
      <c r="EA1052">
        <v>15</v>
      </c>
      <c r="EB1052">
        <f t="shared" si="39"/>
        <v>3</v>
      </c>
      <c r="EC1052">
        <v>2</v>
      </c>
      <c r="EE1052">
        <v>5</v>
      </c>
      <c r="EF1052">
        <v>2</v>
      </c>
      <c r="EH1052">
        <v>5</v>
      </c>
      <c r="EI1052">
        <v>2</v>
      </c>
      <c r="EJ1052">
        <v>1</v>
      </c>
      <c r="EK1052">
        <v>1</v>
      </c>
      <c r="EL1052">
        <v>3</v>
      </c>
      <c r="EM1052">
        <v>1</v>
      </c>
      <c r="EN1052">
        <v>3</v>
      </c>
      <c r="EO1052">
        <v>2</v>
      </c>
      <c r="EP1052">
        <v>2</v>
      </c>
      <c r="EZ1052">
        <v>1</v>
      </c>
      <c r="FA1052">
        <v>1</v>
      </c>
      <c r="FD1052">
        <v>1</v>
      </c>
      <c r="FG1052">
        <v>1</v>
      </c>
      <c r="FH1052" t="s">
        <v>5510</v>
      </c>
      <c r="FI1052">
        <v>2</v>
      </c>
      <c r="FJ1052" t="s">
        <v>204</v>
      </c>
      <c r="FK1052">
        <v>5</v>
      </c>
      <c r="FL1052">
        <v>12</v>
      </c>
      <c r="FM1052">
        <v>1</v>
      </c>
      <c r="FN1052">
        <v>15</v>
      </c>
      <c r="FO1052" t="s">
        <v>2220</v>
      </c>
      <c r="FP1052">
        <v>0.5</v>
      </c>
      <c r="FQ1052" t="s">
        <v>3638</v>
      </c>
      <c r="FR1052" t="s">
        <v>3189</v>
      </c>
      <c r="FS1052">
        <v>0</v>
      </c>
      <c r="FT1052">
        <v>0</v>
      </c>
      <c r="FU1052" t="s">
        <v>2207</v>
      </c>
      <c r="FV1052" t="s">
        <v>2207</v>
      </c>
      <c r="FW1052">
        <v>0</v>
      </c>
      <c r="FX1052">
        <v>1</v>
      </c>
      <c r="FY1052">
        <v>0</v>
      </c>
      <c r="FZ1052">
        <v>0</v>
      </c>
      <c r="GA1052">
        <v>2784</v>
      </c>
      <c r="GB1052">
        <v>14</v>
      </c>
      <c r="GC1052">
        <v>198.85714290000001</v>
      </c>
      <c r="GD1052" t="s">
        <v>2407</v>
      </c>
      <c r="GE1052">
        <v>8.3333299999999999E-2</v>
      </c>
      <c r="HG1052" t="s">
        <v>202</v>
      </c>
      <c r="HJ1052">
        <v>0</v>
      </c>
    </row>
    <row r="1053" spans="1:218" x14ac:dyDescent="0.3">
      <c r="A1053">
        <v>708</v>
      </c>
      <c r="B1053" t="s">
        <v>3633</v>
      </c>
      <c r="C1053" t="s">
        <v>4041</v>
      </c>
      <c r="D1053" t="s">
        <v>194</v>
      </c>
      <c r="E1053">
        <v>1</v>
      </c>
      <c r="F1053" t="s">
        <v>202</v>
      </c>
      <c r="H1053">
        <v>1</v>
      </c>
      <c r="M1053">
        <v>1</v>
      </c>
      <c r="N1053">
        <v>1</v>
      </c>
      <c r="U1053">
        <v>1</v>
      </c>
      <c r="W1053">
        <v>1</v>
      </c>
      <c r="X1053" t="s">
        <v>5507</v>
      </c>
      <c r="Y1053">
        <v>1</v>
      </c>
      <c r="Z1053">
        <v>1</v>
      </c>
      <c r="AA1053">
        <v>8</v>
      </c>
      <c r="AB1053">
        <v>1</v>
      </c>
      <c r="AD1053" t="s">
        <v>202</v>
      </c>
      <c r="AE1053">
        <v>1</v>
      </c>
      <c r="AF1053">
        <v>1</v>
      </c>
      <c r="AG1053">
        <v>1</v>
      </c>
      <c r="AH1053">
        <v>1</v>
      </c>
      <c r="AI1053">
        <v>1</v>
      </c>
      <c r="AJ1053">
        <v>1</v>
      </c>
      <c r="AK1053" t="s">
        <v>5669</v>
      </c>
      <c r="AL1053">
        <v>1</v>
      </c>
      <c r="AM1053">
        <v>1</v>
      </c>
      <c r="AN1053">
        <v>1</v>
      </c>
      <c r="AO1053">
        <v>1</v>
      </c>
      <c r="AP1053">
        <v>1</v>
      </c>
      <c r="AQ1053">
        <v>1</v>
      </c>
      <c r="AR1053" t="s">
        <v>5670</v>
      </c>
      <c r="AS1053">
        <v>2</v>
      </c>
      <c r="AT1053">
        <v>1</v>
      </c>
      <c r="AU1053">
        <v>1</v>
      </c>
      <c r="AV1053">
        <v>1</v>
      </c>
      <c r="AW1053">
        <v>7</v>
      </c>
      <c r="AX1053">
        <v>1</v>
      </c>
      <c r="AY1053">
        <v>4</v>
      </c>
      <c r="AZ1053">
        <v>5</v>
      </c>
      <c r="BA1053">
        <v>1</v>
      </c>
      <c r="BB1053">
        <v>2</v>
      </c>
      <c r="BC1053">
        <v>6</v>
      </c>
      <c r="BD1053">
        <v>3</v>
      </c>
      <c r="BE1053">
        <v>1</v>
      </c>
      <c r="BF1053">
        <v>3</v>
      </c>
      <c r="BG1053">
        <v>1</v>
      </c>
      <c r="BH1053">
        <v>2</v>
      </c>
      <c r="BI1053">
        <v>1</v>
      </c>
      <c r="BJ1053">
        <v>0</v>
      </c>
      <c r="BM1053">
        <v>1</v>
      </c>
      <c r="BN1053">
        <v>1</v>
      </c>
      <c r="BO1053">
        <v>3</v>
      </c>
      <c r="BP1053">
        <v>1</v>
      </c>
      <c r="BQ1053">
        <v>8</v>
      </c>
      <c r="BR1053">
        <v>6</v>
      </c>
      <c r="BS1053">
        <v>1</v>
      </c>
      <c r="BT1053">
        <v>2</v>
      </c>
      <c r="BV1053">
        <v>0</v>
      </c>
      <c r="BX1053">
        <v>0</v>
      </c>
      <c r="BZ1053">
        <v>0</v>
      </c>
      <c r="CB1053">
        <v>0</v>
      </c>
      <c r="CD1053">
        <v>0</v>
      </c>
      <c r="CF1053">
        <v>2</v>
      </c>
      <c r="CJ1053">
        <v>1</v>
      </c>
      <c r="CK1053">
        <v>2</v>
      </c>
      <c r="CL1053">
        <v>5</v>
      </c>
      <c r="CM1053">
        <v>4</v>
      </c>
      <c r="CR1053">
        <v>2</v>
      </c>
      <c r="CS1053">
        <v>10</v>
      </c>
      <c r="CT1053">
        <v>1</v>
      </c>
      <c r="CU1053">
        <v>2</v>
      </c>
      <c r="CV1053" t="s">
        <v>2760</v>
      </c>
      <c r="CW1053">
        <v>988</v>
      </c>
      <c r="CX1053">
        <v>16.47</v>
      </c>
      <c r="CY1053">
        <v>2</v>
      </c>
      <c r="CZ1053">
        <v>1</v>
      </c>
      <c r="DA1053" t="s">
        <v>3957</v>
      </c>
      <c r="DC1053">
        <v>1</v>
      </c>
      <c r="DD1053">
        <v>1</v>
      </c>
      <c r="DE1053">
        <v>23</v>
      </c>
      <c r="DN1053" t="s">
        <v>4107</v>
      </c>
      <c r="DO1053" t="s">
        <v>4107</v>
      </c>
      <c r="DP1053" t="s">
        <v>3178</v>
      </c>
      <c r="DQ1053" t="s">
        <v>202</v>
      </c>
      <c r="DR1053" t="s">
        <v>202</v>
      </c>
      <c r="DT1053">
        <v>1</v>
      </c>
      <c r="DV1053">
        <v>1</v>
      </c>
      <c r="DW1053">
        <v>0</v>
      </c>
      <c r="DX1053">
        <v>8</v>
      </c>
      <c r="DY1053">
        <v>2</v>
      </c>
      <c r="DZ1053">
        <v>1</v>
      </c>
      <c r="EA1053">
        <v>10</v>
      </c>
      <c r="EB1053">
        <f t="shared" si="39"/>
        <v>4</v>
      </c>
      <c r="EC1053">
        <v>2</v>
      </c>
      <c r="EE1053">
        <v>10</v>
      </c>
      <c r="EF1053">
        <v>2</v>
      </c>
      <c r="EH1053">
        <v>5</v>
      </c>
      <c r="EI1053">
        <v>1</v>
      </c>
      <c r="EL1053">
        <v>2</v>
      </c>
      <c r="EM1053">
        <v>3</v>
      </c>
      <c r="EN1053">
        <v>2</v>
      </c>
      <c r="EO1053">
        <v>2</v>
      </c>
      <c r="EP1053">
        <v>1</v>
      </c>
      <c r="EQ1053">
        <v>2</v>
      </c>
      <c r="ER1053">
        <v>1</v>
      </c>
      <c r="EZ1053">
        <v>2</v>
      </c>
      <c r="FE1053">
        <v>1</v>
      </c>
      <c r="FG1053">
        <v>0</v>
      </c>
      <c r="FH1053" t="s">
        <v>5510</v>
      </c>
      <c r="FI1053">
        <v>2</v>
      </c>
      <c r="FJ1053" t="s">
        <v>204</v>
      </c>
      <c r="FK1053">
        <v>10</v>
      </c>
      <c r="FL1053">
        <v>12</v>
      </c>
      <c r="FM1053">
        <v>12</v>
      </c>
      <c r="FN1053">
        <v>10</v>
      </c>
      <c r="FO1053" t="s">
        <v>2212</v>
      </c>
      <c r="FP1053">
        <v>3.5</v>
      </c>
      <c r="FQ1053" t="s">
        <v>3287</v>
      </c>
      <c r="FR1053" t="s">
        <v>3189</v>
      </c>
      <c r="FS1053">
        <v>0</v>
      </c>
      <c r="FT1053">
        <v>1</v>
      </c>
      <c r="FU1053" t="s">
        <v>2221</v>
      </c>
      <c r="FV1053" t="s">
        <v>4754</v>
      </c>
      <c r="FW1053">
        <v>1</v>
      </c>
      <c r="FX1053">
        <v>0</v>
      </c>
      <c r="FY1053">
        <v>1</v>
      </c>
      <c r="FZ1053">
        <v>0</v>
      </c>
      <c r="GA1053">
        <v>2784</v>
      </c>
      <c r="GB1053">
        <v>14</v>
      </c>
      <c r="GC1053">
        <v>198.85714290000001</v>
      </c>
      <c r="GD1053" t="s">
        <v>2407</v>
      </c>
      <c r="GE1053">
        <v>1</v>
      </c>
      <c r="HG1053" t="s">
        <v>202</v>
      </c>
      <c r="HI1053">
        <v>1</v>
      </c>
      <c r="HJ1053">
        <v>1</v>
      </c>
    </row>
    <row r="1054" spans="1:218" x14ac:dyDescent="0.3">
      <c r="A1054">
        <v>570</v>
      </c>
      <c r="B1054" t="s">
        <v>3172</v>
      </c>
      <c r="C1054" t="s">
        <v>5962</v>
      </c>
      <c r="D1054" t="s">
        <v>194</v>
      </c>
      <c r="E1054">
        <v>1</v>
      </c>
      <c r="F1054" t="s">
        <v>202</v>
      </c>
      <c r="H1054">
        <v>1</v>
      </c>
      <c r="M1054">
        <v>1</v>
      </c>
      <c r="N1054">
        <v>1</v>
      </c>
      <c r="U1054">
        <v>1</v>
      </c>
      <c r="W1054">
        <v>1</v>
      </c>
      <c r="X1054" t="s">
        <v>3174</v>
      </c>
      <c r="Y1054">
        <v>1</v>
      </c>
      <c r="Z1054">
        <v>1</v>
      </c>
      <c r="AA1054">
        <v>1</v>
      </c>
      <c r="AD1054" t="s">
        <v>202</v>
      </c>
      <c r="AE1054">
        <v>1</v>
      </c>
      <c r="AF1054">
        <v>1</v>
      </c>
      <c r="AG1054">
        <v>1</v>
      </c>
      <c r="AH1054">
        <v>1</v>
      </c>
      <c r="AI1054">
        <v>1</v>
      </c>
      <c r="AJ1054">
        <v>2</v>
      </c>
      <c r="AK1054" t="s">
        <v>5963</v>
      </c>
      <c r="AL1054">
        <v>1</v>
      </c>
      <c r="AM1054">
        <v>2</v>
      </c>
      <c r="AN1054">
        <v>1</v>
      </c>
      <c r="AO1054">
        <v>2</v>
      </c>
      <c r="AP1054">
        <v>2</v>
      </c>
      <c r="AQ1054">
        <v>1</v>
      </c>
      <c r="AR1054" t="s">
        <v>5964</v>
      </c>
      <c r="AS1054">
        <v>-97</v>
      </c>
      <c r="AT1054">
        <v>2</v>
      </c>
      <c r="AU1054">
        <v>1</v>
      </c>
      <c r="AV1054">
        <v>2</v>
      </c>
      <c r="AW1054">
        <v>7</v>
      </c>
      <c r="AX1054">
        <v>3</v>
      </c>
      <c r="AY1054">
        <v>1</v>
      </c>
      <c r="BE1054">
        <v>1</v>
      </c>
      <c r="BF1054">
        <v>3</v>
      </c>
      <c r="BG1054">
        <v>1</v>
      </c>
      <c r="BH1054">
        <v>3</v>
      </c>
      <c r="BI1054">
        <v>1</v>
      </c>
      <c r="BJ1054">
        <v>0</v>
      </c>
      <c r="BM1054">
        <v>1</v>
      </c>
      <c r="BN1054">
        <v>1</v>
      </c>
      <c r="BO1054">
        <v>4</v>
      </c>
      <c r="BP1054">
        <v>1</v>
      </c>
      <c r="BQ1054">
        <v>22</v>
      </c>
      <c r="BR1054">
        <v>4</v>
      </c>
      <c r="BS1054">
        <v>1</v>
      </c>
      <c r="BT1054">
        <v>2</v>
      </c>
      <c r="BU1054">
        <v>2</v>
      </c>
      <c r="BV1054">
        <v>0</v>
      </c>
      <c r="BW1054">
        <v>2</v>
      </c>
      <c r="BX1054">
        <v>0</v>
      </c>
      <c r="BY1054">
        <v>2</v>
      </c>
      <c r="BZ1054">
        <v>0</v>
      </c>
      <c r="CA1054">
        <v>2</v>
      </c>
      <c r="CB1054">
        <v>0</v>
      </c>
      <c r="CC1054">
        <v>2</v>
      </c>
      <c r="CD1054">
        <v>1</v>
      </c>
      <c r="CE1054">
        <v>2</v>
      </c>
      <c r="CF1054">
        <v>1</v>
      </c>
      <c r="CG1054">
        <v>2</v>
      </c>
      <c r="CH1054">
        <v>0</v>
      </c>
      <c r="CI1054">
        <v>2</v>
      </c>
      <c r="CJ1054">
        <v>1</v>
      </c>
      <c r="CK1054">
        <v>2</v>
      </c>
      <c r="CL1054">
        <v>6</v>
      </c>
      <c r="CM1054">
        <v>1</v>
      </c>
      <c r="CR1054">
        <v>2</v>
      </c>
      <c r="CS1054">
        <v>9</v>
      </c>
      <c r="CT1054">
        <v>1</v>
      </c>
      <c r="CU1054">
        <v>2</v>
      </c>
      <c r="CV1054" t="s">
        <v>5965</v>
      </c>
      <c r="CW1054">
        <v>706</v>
      </c>
      <c r="CX1054">
        <v>11.77</v>
      </c>
      <c r="CY1054">
        <v>2</v>
      </c>
      <c r="CZ1054">
        <v>1</v>
      </c>
      <c r="DA1054" t="s">
        <v>388</v>
      </c>
      <c r="DC1054">
        <v>1</v>
      </c>
      <c r="DD1054">
        <v>1</v>
      </c>
      <c r="DE1054">
        <v>14</v>
      </c>
      <c r="DN1054" t="s">
        <v>3912</v>
      </c>
      <c r="DO1054" t="s">
        <v>3912</v>
      </c>
      <c r="DP1054" t="s">
        <v>3178</v>
      </c>
      <c r="DQ1054" t="s">
        <v>202</v>
      </c>
      <c r="DR1054" t="s">
        <v>202</v>
      </c>
      <c r="DT1054">
        <v>1</v>
      </c>
      <c r="DV1054">
        <v>1</v>
      </c>
      <c r="DW1054">
        <v>0</v>
      </c>
      <c r="DX1054">
        <v>1</v>
      </c>
      <c r="DY1054">
        <v>2</v>
      </c>
      <c r="DZ1054">
        <v>1</v>
      </c>
      <c r="EA1054">
        <v>45</v>
      </c>
      <c r="EB1054">
        <f t="shared" si="39"/>
        <v>1</v>
      </c>
      <c r="EC1054">
        <v>2</v>
      </c>
      <c r="EE1054">
        <v>44</v>
      </c>
      <c r="EF1054">
        <v>2</v>
      </c>
      <c r="EH1054">
        <v>20</v>
      </c>
      <c r="EI1054">
        <v>1</v>
      </c>
      <c r="EL1054">
        <v>3</v>
      </c>
      <c r="EM1054">
        <v>2</v>
      </c>
      <c r="EN1054">
        <v>2</v>
      </c>
      <c r="EO1054">
        <v>2</v>
      </c>
      <c r="EP1054">
        <v>1</v>
      </c>
      <c r="EQ1054">
        <v>2</v>
      </c>
      <c r="ER1054">
        <v>1</v>
      </c>
      <c r="EZ1054">
        <v>1</v>
      </c>
      <c r="FA1054">
        <v>1</v>
      </c>
      <c r="FD1054">
        <v>-97</v>
      </c>
      <c r="FG1054">
        <v>0</v>
      </c>
      <c r="FH1054" t="s">
        <v>3179</v>
      </c>
      <c r="FI1054">
        <v>1</v>
      </c>
      <c r="FJ1054" t="s">
        <v>204</v>
      </c>
      <c r="FK1054">
        <v>44</v>
      </c>
      <c r="FL1054">
        <v>12</v>
      </c>
      <c r="FM1054">
        <v>12</v>
      </c>
      <c r="FN1054">
        <v>45</v>
      </c>
      <c r="FO1054" t="s">
        <v>2220</v>
      </c>
      <c r="FP1054">
        <v>1.5</v>
      </c>
      <c r="FQ1054" t="s">
        <v>3287</v>
      </c>
      <c r="FR1054" t="s">
        <v>3189</v>
      </c>
      <c r="FS1054">
        <v>0</v>
      </c>
      <c r="FT1054">
        <v>1</v>
      </c>
      <c r="FU1054" t="s">
        <v>2221</v>
      </c>
      <c r="FV1054" t="s">
        <v>4754</v>
      </c>
      <c r="FW1054">
        <v>0</v>
      </c>
      <c r="FX1054">
        <v>1</v>
      </c>
      <c r="FY1054">
        <v>0</v>
      </c>
      <c r="FZ1054">
        <v>0</v>
      </c>
      <c r="GA1054">
        <v>9502</v>
      </c>
      <c r="GB1054">
        <v>38</v>
      </c>
      <c r="GC1054">
        <v>250.05263160000001</v>
      </c>
      <c r="GD1054" t="s">
        <v>2407</v>
      </c>
      <c r="GE1054">
        <v>1</v>
      </c>
      <c r="HG1054" t="s">
        <v>202</v>
      </c>
      <c r="HJ1054">
        <v>0</v>
      </c>
    </row>
    <row r="1055" spans="1:218" x14ac:dyDescent="0.3">
      <c r="A1055">
        <v>860</v>
      </c>
      <c r="B1055" t="s">
        <v>3221</v>
      </c>
      <c r="C1055" t="s">
        <v>6467</v>
      </c>
      <c r="D1055" t="s">
        <v>212</v>
      </c>
      <c r="E1055">
        <v>1</v>
      </c>
      <c r="F1055" t="s">
        <v>202</v>
      </c>
      <c r="H1055">
        <v>1</v>
      </c>
      <c r="M1055">
        <v>1</v>
      </c>
      <c r="N1055">
        <v>1</v>
      </c>
      <c r="U1055">
        <v>1</v>
      </c>
      <c r="W1055">
        <v>1</v>
      </c>
      <c r="X1055" t="s">
        <v>5507</v>
      </c>
      <c r="Y1055">
        <v>1</v>
      </c>
      <c r="Z1055">
        <v>1</v>
      </c>
      <c r="AA1055">
        <v>1</v>
      </c>
      <c r="AB1055">
        <v>2</v>
      </c>
      <c r="AD1055" t="s">
        <v>202</v>
      </c>
      <c r="AE1055">
        <v>1</v>
      </c>
      <c r="AF1055">
        <v>1</v>
      </c>
      <c r="AG1055">
        <v>1</v>
      </c>
      <c r="AH1055">
        <v>1</v>
      </c>
      <c r="AI1055">
        <v>1</v>
      </c>
      <c r="AJ1055">
        <v>1</v>
      </c>
      <c r="AK1055" t="s">
        <v>6468</v>
      </c>
      <c r="AL1055">
        <v>1</v>
      </c>
      <c r="AM1055">
        <v>2</v>
      </c>
      <c r="AN1055">
        <v>2</v>
      </c>
      <c r="AO1055">
        <v>2</v>
      </c>
      <c r="AP1055">
        <v>2</v>
      </c>
      <c r="AQ1055">
        <v>1</v>
      </c>
      <c r="AR1055" t="s">
        <v>6469</v>
      </c>
      <c r="AS1055">
        <v>1</v>
      </c>
      <c r="AT1055">
        <v>1</v>
      </c>
      <c r="AU1055">
        <v>1</v>
      </c>
      <c r="AV1055">
        <v>2</v>
      </c>
      <c r="AW1055">
        <v>7</v>
      </c>
      <c r="AX1055">
        <v>1</v>
      </c>
      <c r="AY1055">
        <v>5</v>
      </c>
      <c r="BE1055">
        <v>1</v>
      </c>
      <c r="BF1055">
        <v>2</v>
      </c>
      <c r="BG1055">
        <v>1</v>
      </c>
      <c r="BH1055">
        <v>2</v>
      </c>
      <c r="BI1055">
        <v>1</v>
      </c>
      <c r="BJ1055">
        <v>1</v>
      </c>
      <c r="BK1055">
        <v>1</v>
      </c>
      <c r="BL1055">
        <v>1</v>
      </c>
      <c r="BM1055">
        <v>1</v>
      </c>
      <c r="BN1055">
        <v>1</v>
      </c>
      <c r="BO1055">
        <v>3</v>
      </c>
      <c r="BP1055">
        <v>1</v>
      </c>
      <c r="BQ1055">
        <v>22</v>
      </c>
      <c r="BR1055">
        <v>2</v>
      </c>
      <c r="BS1055">
        <v>1</v>
      </c>
      <c r="BT1055">
        <v>2</v>
      </c>
      <c r="BV1055">
        <v>0</v>
      </c>
      <c r="BX1055">
        <v>0</v>
      </c>
      <c r="BZ1055">
        <v>0</v>
      </c>
      <c r="CB1055">
        <v>0</v>
      </c>
      <c r="CD1055">
        <v>1</v>
      </c>
      <c r="CF1055">
        <v>1</v>
      </c>
      <c r="CJ1055">
        <v>1</v>
      </c>
      <c r="CK1055">
        <v>2</v>
      </c>
      <c r="CL1055">
        <v>5</v>
      </c>
      <c r="CM1055">
        <v>1</v>
      </c>
      <c r="CR1055">
        <v>2</v>
      </c>
      <c r="CS1055">
        <v>5</v>
      </c>
      <c r="CT1055">
        <v>1</v>
      </c>
      <c r="CU1055">
        <v>1</v>
      </c>
      <c r="CV1055" t="s">
        <v>289</v>
      </c>
      <c r="CW1055">
        <v>1000</v>
      </c>
      <c r="CX1055">
        <v>16.670000000000002</v>
      </c>
      <c r="CY1055">
        <v>2</v>
      </c>
      <c r="CZ1055">
        <v>1</v>
      </c>
      <c r="DA1055" t="s">
        <v>4153</v>
      </c>
      <c r="DC1055">
        <v>1</v>
      </c>
      <c r="DD1055">
        <v>1</v>
      </c>
      <c r="DE1055">
        <v>10</v>
      </c>
      <c r="DN1055" t="s">
        <v>4423</v>
      </c>
      <c r="DO1055" t="s">
        <v>4423</v>
      </c>
      <c r="DP1055" t="s">
        <v>3178</v>
      </c>
      <c r="DQ1055" t="s">
        <v>202</v>
      </c>
      <c r="DR1055" t="s">
        <v>202</v>
      </c>
      <c r="DT1055">
        <v>1</v>
      </c>
      <c r="DV1055">
        <v>1</v>
      </c>
      <c r="DW1055">
        <v>0</v>
      </c>
      <c r="DX1055">
        <v>1</v>
      </c>
      <c r="DY1055">
        <v>2</v>
      </c>
      <c r="DZ1055">
        <v>-97</v>
      </c>
      <c r="EB1055">
        <v>4</v>
      </c>
      <c r="EC1055">
        <v>2</v>
      </c>
      <c r="EE1055">
        <v>4</v>
      </c>
      <c r="EF1055">
        <v>2</v>
      </c>
      <c r="EH1055">
        <v>4</v>
      </c>
      <c r="EI1055">
        <v>1</v>
      </c>
      <c r="EL1055">
        <v>1</v>
      </c>
      <c r="EM1055">
        <v>2</v>
      </c>
      <c r="EN1055">
        <v>3</v>
      </c>
      <c r="EO1055">
        <v>2</v>
      </c>
      <c r="EP1055">
        <v>2</v>
      </c>
      <c r="EZ1055">
        <v>1</v>
      </c>
      <c r="FA1055">
        <v>-97</v>
      </c>
      <c r="FD1055">
        <v>1</v>
      </c>
      <c r="FG1055">
        <v>0</v>
      </c>
      <c r="FH1055" t="s">
        <v>5510</v>
      </c>
      <c r="FI1055">
        <v>2</v>
      </c>
      <c r="FJ1055" t="s">
        <v>204</v>
      </c>
      <c r="FK1055">
        <v>4</v>
      </c>
      <c r="FL1055">
        <v>12</v>
      </c>
      <c r="FM1055">
        <v>12</v>
      </c>
      <c r="FN1055">
        <v>12.5</v>
      </c>
      <c r="FO1055" t="s">
        <v>2206</v>
      </c>
      <c r="FP1055">
        <v>1.5</v>
      </c>
      <c r="FQ1055" t="s">
        <v>3638</v>
      </c>
      <c r="FR1055" t="s">
        <v>3189</v>
      </c>
      <c r="FS1055">
        <v>0</v>
      </c>
      <c r="FT1055">
        <v>0</v>
      </c>
      <c r="FU1055" t="s">
        <v>2207</v>
      </c>
      <c r="FV1055" t="s">
        <v>2207</v>
      </c>
      <c r="FW1055">
        <v>0</v>
      </c>
      <c r="FX1055">
        <v>1</v>
      </c>
      <c r="FY1055">
        <v>0</v>
      </c>
      <c r="FZ1055">
        <v>0</v>
      </c>
      <c r="GA1055">
        <v>7861</v>
      </c>
      <c r="GB1055">
        <v>71</v>
      </c>
      <c r="GC1055">
        <v>110.71830989999999</v>
      </c>
      <c r="GD1055" t="s">
        <v>2407</v>
      </c>
      <c r="GE1055">
        <v>1</v>
      </c>
      <c r="HG1055" t="s">
        <v>202</v>
      </c>
      <c r="HJ1055">
        <v>0</v>
      </c>
    </row>
    <row r="1056" spans="1:218" x14ac:dyDescent="0.3">
      <c r="A1056">
        <v>896</v>
      </c>
      <c r="B1056" t="s">
        <v>3984</v>
      </c>
      <c r="C1056" t="s">
        <v>5671</v>
      </c>
      <c r="D1056" t="s">
        <v>265</v>
      </c>
      <c r="E1056">
        <v>1</v>
      </c>
      <c r="F1056" t="s">
        <v>202</v>
      </c>
      <c r="H1056">
        <v>1</v>
      </c>
      <c r="M1056">
        <v>1</v>
      </c>
      <c r="N1056">
        <v>1</v>
      </c>
      <c r="U1056">
        <v>1</v>
      </c>
      <c r="W1056">
        <v>1</v>
      </c>
      <c r="X1056" t="s">
        <v>5507</v>
      </c>
      <c r="Y1056">
        <v>1</v>
      </c>
      <c r="Z1056">
        <v>1</v>
      </c>
      <c r="AA1056">
        <v>5</v>
      </c>
      <c r="AB1056">
        <v>2</v>
      </c>
      <c r="AD1056" t="s">
        <v>202</v>
      </c>
      <c r="AE1056">
        <v>1</v>
      </c>
      <c r="AF1056">
        <v>2</v>
      </c>
      <c r="AG1056">
        <v>1</v>
      </c>
      <c r="AH1056">
        <v>1</v>
      </c>
      <c r="AI1056">
        <v>1</v>
      </c>
      <c r="AJ1056">
        <v>1</v>
      </c>
      <c r="AK1056" t="s">
        <v>5672</v>
      </c>
      <c r="AL1056">
        <v>1</v>
      </c>
      <c r="AM1056">
        <v>1</v>
      </c>
      <c r="AN1056">
        <v>1</v>
      </c>
      <c r="AO1056">
        <v>2</v>
      </c>
      <c r="AP1056">
        <v>2</v>
      </c>
      <c r="AQ1056">
        <v>1</v>
      </c>
      <c r="AR1056" t="s">
        <v>5673</v>
      </c>
      <c r="AS1056">
        <v>1</v>
      </c>
      <c r="AT1056">
        <v>1</v>
      </c>
      <c r="AU1056">
        <v>1</v>
      </c>
      <c r="AV1056">
        <v>2</v>
      </c>
      <c r="AW1056">
        <v>7</v>
      </c>
      <c r="AX1056">
        <v>1</v>
      </c>
      <c r="AY1056">
        <v>3</v>
      </c>
      <c r="BE1056">
        <v>1</v>
      </c>
      <c r="BF1056">
        <v>1</v>
      </c>
      <c r="BG1056">
        <v>1</v>
      </c>
      <c r="BH1056">
        <v>1</v>
      </c>
      <c r="BI1056">
        <v>1</v>
      </c>
      <c r="BJ1056">
        <v>0</v>
      </c>
      <c r="BM1056">
        <v>1</v>
      </c>
      <c r="BN1056">
        <v>1</v>
      </c>
      <c r="BO1056">
        <v>3</v>
      </c>
      <c r="BP1056">
        <v>1</v>
      </c>
      <c r="BQ1056">
        <v>13</v>
      </c>
      <c r="BR1056">
        <v>6</v>
      </c>
      <c r="BS1056">
        <v>1</v>
      </c>
      <c r="BT1056">
        <v>2</v>
      </c>
      <c r="BU1056">
        <v>2</v>
      </c>
      <c r="BV1056">
        <v>0</v>
      </c>
      <c r="BW1056">
        <v>2</v>
      </c>
      <c r="BX1056">
        <v>0</v>
      </c>
      <c r="BY1056">
        <v>2</v>
      </c>
      <c r="BZ1056">
        <v>0</v>
      </c>
      <c r="CA1056">
        <v>2</v>
      </c>
      <c r="CB1056">
        <v>0</v>
      </c>
      <c r="CC1056">
        <v>2</v>
      </c>
      <c r="CD1056">
        <v>0</v>
      </c>
      <c r="CE1056">
        <v>2</v>
      </c>
      <c r="CF1056">
        <v>1</v>
      </c>
      <c r="CG1056">
        <v>2</v>
      </c>
      <c r="CH1056">
        <v>1</v>
      </c>
      <c r="CI1056">
        <v>2</v>
      </c>
      <c r="CJ1056">
        <v>1</v>
      </c>
      <c r="CK1056">
        <v>2</v>
      </c>
      <c r="CL1056">
        <v>7</v>
      </c>
      <c r="CM1056">
        <v>7</v>
      </c>
      <c r="CR1056">
        <v>2</v>
      </c>
      <c r="CS1056">
        <v>4</v>
      </c>
      <c r="CT1056">
        <v>1</v>
      </c>
      <c r="CU1056">
        <v>1</v>
      </c>
      <c r="CV1056" t="s">
        <v>1239</v>
      </c>
      <c r="CW1056">
        <v>1180</v>
      </c>
      <c r="CX1056">
        <v>19.670000000000002</v>
      </c>
      <c r="CY1056">
        <v>2</v>
      </c>
      <c r="CZ1056">
        <v>1</v>
      </c>
      <c r="DA1056" t="s">
        <v>4286</v>
      </c>
      <c r="DC1056">
        <v>1</v>
      </c>
      <c r="DD1056">
        <v>1</v>
      </c>
      <c r="DE1056">
        <v>36</v>
      </c>
      <c r="DN1056" t="s">
        <v>4535</v>
      </c>
      <c r="DO1056" t="s">
        <v>4535</v>
      </c>
      <c r="DP1056" t="s">
        <v>3178</v>
      </c>
      <c r="DQ1056" t="s">
        <v>202</v>
      </c>
      <c r="DR1056" t="s">
        <v>202</v>
      </c>
      <c r="DT1056">
        <v>1</v>
      </c>
      <c r="DV1056">
        <v>1</v>
      </c>
      <c r="DW1056">
        <v>0</v>
      </c>
      <c r="DX1056">
        <v>5</v>
      </c>
      <c r="DY1056">
        <v>2</v>
      </c>
      <c r="DZ1056">
        <v>1</v>
      </c>
      <c r="EA1056">
        <v>10</v>
      </c>
      <c r="EB1056">
        <f>IF(EA1056&gt;=30,1,IF(EA1056&gt;=20,2,IF(EA1056&gt;=15,3,IF(EA1056&gt;=10,4,IF(EA1056&gt;=5,5,IF(EA1056&gt;0,6,0))))))</f>
        <v>4</v>
      </c>
      <c r="EC1056">
        <v>2</v>
      </c>
      <c r="EE1056">
        <v>10</v>
      </c>
      <c r="EF1056">
        <v>2</v>
      </c>
      <c r="EH1056">
        <v>5</v>
      </c>
      <c r="EI1056">
        <v>1</v>
      </c>
      <c r="EL1056">
        <v>4</v>
      </c>
      <c r="EM1056">
        <v>1</v>
      </c>
      <c r="EN1056">
        <v>2</v>
      </c>
      <c r="EO1056">
        <v>2</v>
      </c>
      <c r="EP1056">
        <v>2</v>
      </c>
      <c r="EZ1056">
        <v>1</v>
      </c>
      <c r="FA1056">
        <v>1</v>
      </c>
      <c r="FD1056">
        <v>2</v>
      </c>
      <c r="FG1056">
        <v>0</v>
      </c>
      <c r="FH1056" t="s">
        <v>5510</v>
      </c>
      <c r="FI1056">
        <v>2</v>
      </c>
      <c r="FJ1056" t="s">
        <v>204</v>
      </c>
      <c r="FK1056">
        <v>10</v>
      </c>
      <c r="FL1056">
        <v>12</v>
      </c>
      <c r="FM1056">
        <v>12</v>
      </c>
      <c r="FN1056">
        <v>10</v>
      </c>
      <c r="FO1056" t="s">
        <v>2233</v>
      </c>
      <c r="FP1056">
        <v>0.5</v>
      </c>
      <c r="FQ1056" t="s">
        <v>3287</v>
      </c>
      <c r="FR1056" t="s">
        <v>3189</v>
      </c>
      <c r="FS1056">
        <v>0</v>
      </c>
      <c r="FT1056">
        <v>0</v>
      </c>
      <c r="FU1056" t="s">
        <v>2207</v>
      </c>
      <c r="FV1056" t="s">
        <v>2207</v>
      </c>
      <c r="FW1056">
        <v>0</v>
      </c>
      <c r="FX1056">
        <v>1</v>
      </c>
      <c r="FY1056">
        <v>0</v>
      </c>
      <c r="FZ1056">
        <v>0</v>
      </c>
      <c r="GA1056">
        <v>1938</v>
      </c>
      <c r="GB1056">
        <v>20</v>
      </c>
      <c r="GC1056">
        <v>96.9</v>
      </c>
      <c r="GD1056" t="s">
        <v>2407</v>
      </c>
      <c r="GE1056">
        <v>1</v>
      </c>
      <c r="HG1056" t="s">
        <v>202</v>
      </c>
      <c r="HJ1056">
        <v>0</v>
      </c>
    </row>
    <row r="1057" spans="1:218" x14ac:dyDescent="0.3">
      <c r="A1057">
        <v>962</v>
      </c>
      <c r="B1057" t="s">
        <v>3221</v>
      </c>
      <c r="C1057" t="s">
        <v>6470</v>
      </c>
      <c r="D1057" t="s">
        <v>212</v>
      </c>
      <c r="E1057">
        <v>1</v>
      </c>
      <c r="F1057" t="s">
        <v>202</v>
      </c>
      <c r="H1057">
        <v>1</v>
      </c>
      <c r="M1057">
        <v>1</v>
      </c>
      <c r="N1057">
        <v>1</v>
      </c>
      <c r="U1057">
        <v>1</v>
      </c>
      <c r="W1057">
        <v>1</v>
      </c>
      <c r="X1057" t="s">
        <v>5507</v>
      </c>
      <c r="Y1057">
        <v>1</v>
      </c>
      <c r="Z1057">
        <v>1</v>
      </c>
      <c r="AA1057">
        <v>1</v>
      </c>
      <c r="AB1057">
        <v>1</v>
      </c>
      <c r="AD1057" t="s">
        <v>202</v>
      </c>
      <c r="AE1057">
        <v>1</v>
      </c>
      <c r="AF1057">
        <v>2</v>
      </c>
      <c r="AG1057">
        <v>2</v>
      </c>
      <c r="AH1057">
        <v>1</v>
      </c>
      <c r="AI1057">
        <v>2</v>
      </c>
      <c r="AJ1057">
        <v>2</v>
      </c>
      <c r="AK1057" t="s">
        <v>5994</v>
      </c>
      <c r="AL1057">
        <v>2</v>
      </c>
      <c r="AM1057">
        <v>2</v>
      </c>
      <c r="AN1057">
        <v>2</v>
      </c>
      <c r="AO1057">
        <v>2</v>
      </c>
      <c r="AP1057">
        <v>2</v>
      </c>
      <c r="AQ1057">
        <v>1</v>
      </c>
      <c r="AR1057" t="s">
        <v>5995</v>
      </c>
      <c r="AS1057">
        <v>2</v>
      </c>
      <c r="AT1057">
        <v>2</v>
      </c>
      <c r="AU1057">
        <v>2</v>
      </c>
      <c r="AV1057">
        <v>2</v>
      </c>
      <c r="AW1057">
        <v>1</v>
      </c>
      <c r="AX1057">
        <v>7</v>
      </c>
      <c r="AY1057">
        <v>4</v>
      </c>
      <c r="BE1057">
        <v>1</v>
      </c>
      <c r="BF1057">
        <v>1</v>
      </c>
      <c r="BG1057">
        <v>1</v>
      </c>
      <c r="BH1057">
        <v>1</v>
      </c>
      <c r="BI1057">
        <v>1</v>
      </c>
      <c r="BJ1057">
        <v>1</v>
      </c>
      <c r="BK1057">
        <v>1</v>
      </c>
      <c r="BL1057">
        <v>1</v>
      </c>
      <c r="BM1057">
        <v>1</v>
      </c>
      <c r="BN1057">
        <v>1</v>
      </c>
      <c r="BO1057">
        <v>2</v>
      </c>
      <c r="BP1057">
        <v>1</v>
      </c>
      <c r="BQ1057">
        <v>3</v>
      </c>
      <c r="BR1057">
        <v>-97</v>
      </c>
      <c r="BS1057">
        <v>1</v>
      </c>
      <c r="BT1057">
        <v>4</v>
      </c>
      <c r="BV1057">
        <v>2</v>
      </c>
      <c r="BX1057">
        <v>4</v>
      </c>
      <c r="CJ1057">
        <v>2</v>
      </c>
      <c r="CK1057">
        <v>2</v>
      </c>
      <c r="CL1057">
        <v>6</v>
      </c>
      <c r="CM1057">
        <v>4</v>
      </c>
      <c r="CR1057">
        <v>2</v>
      </c>
      <c r="CS1057">
        <v>3</v>
      </c>
      <c r="CT1057">
        <v>6</v>
      </c>
      <c r="CU1057">
        <v>1</v>
      </c>
      <c r="CV1057" t="s">
        <v>6471</v>
      </c>
      <c r="CW1057">
        <v>1053</v>
      </c>
      <c r="CX1057">
        <v>17.55</v>
      </c>
      <c r="CY1057">
        <v>2</v>
      </c>
      <c r="CZ1057">
        <v>1</v>
      </c>
      <c r="DA1057" t="s">
        <v>4659</v>
      </c>
      <c r="DC1057">
        <v>1</v>
      </c>
      <c r="DD1057">
        <v>1</v>
      </c>
      <c r="DE1057">
        <v>10</v>
      </c>
      <c r="DN1057" t="s">
        <v>4657</v>
      </c>
      <c r="DO1057" t="s">
        <v>4657</v>
      </c>
      <c r="DP1057" t="s">
        <v>3178</v>
      </c>
      <c r="DQ1057" t="s">
        <v>202</v>
      </c>
      <c r="DR1057" t="s">
        <v>202</v>
      </c>
      <c r="DT1057">
        <v>1</v>
      </c>
      <c r="DV1057">
        <v>1</v>
      </c>
      <c r="DW1057">
        <v>0</v>
      </c>
      <c r="DX1057">
        <v>1</v>
      </c>
      <c r="DY1057">
        <v>2</v>
      </c>
      <c r="DZ1057">
        <v>-97</v>
      </c>
      <c r="EB1057">
        <v>5</v>
      </c>
      <c r="EC1057">
        <v>1</v>
      </c>
      <c r="ED1057">
        <v>11</v>
      </c>
      <c r="EF1057">
        <v>1</v>
      </c>
      <c r="EG1057">
        <v>11</v>
      </c>
      <c r="EI1057">
        <v>1</v>
      </c>
      <c r="EL1057">
        <v>1</v>
      </c>
      <c r="EM1057">
        <v>-97</v>
      </c>
      <c r="EN1057">
        <v>11</v>
      </c>
      <c r="EO1057">
        <v>4</v>
      </c>
      <c r="EP1057">
        <v>2</v>
      </c>
      <c r="EZ1057">
        <v>2</v>
      </c>
      <c r="FE1057">
        <v>1</v>
      </c>
      <c r="FG1057">
        <v>0</v>
      </c>
      <c r="FH1057" t="s">
        <v>5510</v>
      </c>
      <c r="FI1057">
        <v>2</v>
      </c>
      <c r="FJ1057" t="s">
        <v>204</v>
      </c>
      <c r="FK1057">
        <v>0.91666669999999995</v>
      </c>
      <c r="FL1057">
        <v>11</v>
      </c>
      <c r="FM1057">
        <v>11</v>
      </c>
      <c r="FN1057">
        <v>7.5</v>
      </c>
      <c r="FO1057" t="s">
        <v>2206</v>
      </c>
      <c r="FQ1057" t="s">
        <v>5657</v>
      </c>
      <c r="FR1057" t="s">
        <v>3201</v>
      </c>
      <c r="FS1057">
        <v>1</v>
      </c>
      <c r="FT1057">
        <v>0</v>
      </c>
      <c r="FU1057" t="s">
        <v>2207</v>
      </c>
      <c r="FV1057" t="s">
        <v>2207</v>
      </c>
      <c r="FW1057">
        <v>1</v>
      </c>
      <c r="FX1057">
        <v>0</v>
      </c>
      <c r="FY1057">
        <v>1</v>
      </c>
      <c r="FZ1057">
        <v>0</v>
      </c>
      <c r="GA1057">
        <v>7861</v>
      </c>
      <c r="GB1057">
        <v>71</v>
      </c>
      <c r="GC1057">
        <v>110.71830989999999</v>
      </c>
      <c r="GD1057" t="s">
        <v>2407</v>
      </c>
      <c r="GE1057">
        <v>1</v>
      </c>
      <c r="HG1057" t="s">
        <v>202</v>
      </c>
      <c r="HI1057">
        <v>1</v>
      </c>
      <c r="HJ1057">
        <v>1</v>
      </c>
    </row>
    <row r="1058" spans="1:218" x14ac:dyDescent="0.3">
      <c r="A1058">
        <v>830</v>
      </c>
      <c r="B1058" t="s">
        <v>3279</v>
      </c>
      <c r="C1058" t="s">
        <v>6096</v>
      </c>
      <c r="D1058" t="s">
        <v>212</v>
      </c>
      <c r="E1058">
        <v>1</v>
      </c>
      <c r="F1058" t="s">
        <v>202</v>
      </c>
      <c r="H1058">
        <v>1</v>
      </c>
      <c r="M1058">
        <v>1</v>
      </c>
      <c r="N1058">
        <v>1</v>
      </c>
      <c r="U1058">
        <v>1</v>
      </c>
      <c r="W1058">
        <v>1</v>
      </c>
      <c r="X1058" t="s">
        <v>3174</v>
      </c>
      <c r="Y1058">
        <v>1</v>
      </c>
      <c r="Z1058">
        <v>1</v>
      </c>
      <c r="AA1058">
        <v>8</v>
      </c>
      <c r="AD1058" t="s">
        <v>202</v>
      </c>
      <c r="AE1058">
        <v>1</v>
      </c>
      <c r="AF1058">
        <v>1</v>
      </c>
      <c r="AG1058">
        <v>1</v>
      </c>
      <c r="AH1058">
        <v>1</v>
      </c>
      <c r="AI1058">
        <v>1</v>
      </c>
      <c r="AJ1058">
        <v>2</v>
      </c>
      <c r="AK1058" t="s">
        <v>6097</v>
      </c>
      <c r="AL1058">
        <v>1</v>
      </c>
      <c r="AM1058">
        <v>1</v>
      </c>
      <c r="AN1058">
        <v>2</v>
      </c>
      <c r="AO1058">
        <v>2</v>
      </c>
      <c r="AP1058">
        <v>2</v>
      </c>
      <c r="AQ1058">
        <v>1</v>
      </c>
      <c r="AR1058" t="s">
        <v>6098</v>
      </c>
      <c r="AS1058">
        <v>1</v>
      </c>
      <c r="AT1058">
        <v>1</v>
      </c>
      <c r="AU1058">
        <v>1</v>
      </c>
      <c r="AV1058">
        <v>1</v>
      </c>
      <c r="AW1058">
        <v>7</v>
      </c>
      <c r="AX1058">
        <v>1</v>
      </c>
      <c r="AY1058">
        <v>4</v>
      </c>
      <c r="BE1058">
        <v>1</v>
      </c>
      <c r="BF1058">
        <v>2</v>
      </c>
      <c r="BG1058">
        <v>1</v>
      </c>
      <c r="BH1058">
        <v>2</v>
      </c>
      <c r="BI1058">
        <v>1</v>
      </c>
      <c r="BJ1058">
        <v>0</v>
      </c>
      <c r="BM1058">
        <v>1</v>
      </c>
      <c r="BN1058">
        <v>1</v>
      </c>
      <c r="BO1058">
        <v>5</v>
      </c>
      <c r="BP1058">
        <v>1</v>
      </c>
      <c r="BQ1058">
        <v>3</v>
      </c>
      <c r="BR1058">
        <v>3</v>
      </c>
      <c r="BS1058">
        <v>1</v>
      </c>
      <c r="BT1058">
        <v>6</v>
      </c>
      <c r="BV1058">
        <v>4</v>
      </c>
      <c r="BX1058">
        <v>0</v>
      </c>
      <c r="BZ1058">
        <v>0</v>
      </c>
      <c r="CB1058">
        <v>0</v>
      </c>
      <c r="CD1058">
        <v>2</v>
      </c>
      <c r="CJ1058">
        <v>1</v>
      </c>
      <c r="CK1058">
        <v>2</v>
      </c>
      <c r="CL1058">
        <v>6</v>
      </c>
      <c r="CM1058">
        <v>1</v>
      </c>
      <c r="CR1058">
        <v>2</v>
      </c>
      <c r="CS1058">
        <v>10</v>
      </c>
      <c r="CT1058">
        <v>1</v>
      </c>
      <c r="CU1058">
        <v>1</v>
      </c>
      <c r="CV1058" t="s">
        <v>6099</v>
      </c>
      <c r="CW1058">
        <v>644</v>
      </c>
      <c r="CX1058">
        <v>10.73</v>
      </c>
      <c r="CY1058">
        <v>2</v>
      </c>
      <c r="CZ1058">
        <v>1</v>
      </c>
      <c r="DA1058" t="s">
        <v>473</v>
      </c>
      <c r="DC1058">
        <v>1</v>
      </c>
      <c r="DD1058">
        <v>1</v>
      </c>
      <c r="DE1058">
        <v>2</v>
      </c>
      <c r="DN1058" t="s">
        <v>4423</v>
      </c>
      <c r="DO1058" t="s">
        <v>4423</v>
      </c>
      <c r="DP1058" t="s">
        <v>3178</v>
      </c>
      <c r="DQ1058" t="s">
        <v>202</v>
      </c>
      <c r="DR1058" t="s">
        <v>202</v>
      </c>
      <c r="DT1058">
        <v>1</v>
      </c>
      <c r="DV1058">
        <v>1</v>
      </c>
      <c r="DW1058">
        <v>0</v>
      </c>
      <c r="DX1058">
        <v>8</v>
      </c>
      <c r="DY1058">
        <v>2</v>
      </c>
      <c r="DZ1058">
        <v>1</v>
      </c>
      <c r="EA1058">
        <v>20</v>
      </c>
      <c r="EB1058">
        <f>IF(EA1058&gt;=30,1,IF(EA1058&gt;=20,2,IF(EA1058&gt;=15,3,IF(EA1058&gt;=10,4,IF(EA1058&gt;=5,5,IF(EA1058&gt;0,6,0))))))</f>
        <v>2</v>
      </c>
      <c r="EC1058">
        <v>2</v>
      </c>
      <c r="EE1058">
        <v>20</v>
      </c>
      <c r="EF1058">
        <v>2</v>
      </c>
      <c r="EH1058">
        <v>10</v>
      </c>
      <c r="EI1058">
        <v>1</v>
      </c>
      <c r="EL1058">
        <v>1</v>
      </c>
      <c r="EM1058">
        <v>3</v>
      </c>
      <c r="EN1058">
        <v>2</v>
      </c>
      <c r="EO1058">
        <v>2</v>
      </c>
      <c r="EP1058">
        <v>1</v>
      </c>
      <c r="EQ1058">
        <v>2</v>
      </c>
      <c r="ER1058">
        <v>1</v>
      </c>
      <c r="EZ1058">
        <v>1</v>
      </c>
      <c r="FA1058">
        <v>1</v>
      </c>
      <c r="FD1058">
        <v>-97</v>
      </c>
      <c r="FG1058">
        <v>0</v>
      </c>
      <c r="FH1058" t="s">
        <v>3179</v>
      </c>
      <c r="FI1058">
        <v>1</v>
      </c>
      <c r="FJ1058" t="s">
        <v>204</v>
      </c>
      <c r="FK1058">
        <v>20</v>
      </c>
      <c r="FL1058">
        <v>12</v>
      </c>
      <c r="FM1058">
        <v>12</v>
      </c>
      <c r="FN1058">
        <v>20</v>
      </c>
      <c r="FO1058" t="s">
        <v>2206</v>
      </c>
      <c r="FP1058">
        <v>3.5</v>
      </c>
      <c r="FQ1058" t="s">
        <v>3287</v>
      </c>
      <c r="FR1058" t="s">
        <v>3189</v>
      </c>
      <c r="FS1058">
        <v>0</v>
      </c>
      <c r="FT1058">
        <v>1</v>
      </c>
      <c r="FU1058" t="s">
        <v>2221</v>
      </c>
      <c r="FV1058" t="s">
        <v>4754</v>
      </c>
      <c r="FW1058">
        <v>0</v>
      </c>
      <c r="FX1058">
        <v>1</v>
      </c>
      <c r="FY1058">
        <v>0</v>
      </c>
      <c r="FZ1058">
        <v>0</v>
      </c>
      <c r="GA1058">
        <v>59048</v>
      </c>
      <c r="GB1058">
        <v>201</v>
      </c>
      <c r="GC1058">
        <v>293.7711443</v>
      </c>
      <c r="GD1058" t="s">
        <v>2407</v>
      </c>
      <c r="GE1058">
        <v>1</v>
      </c>
      <c r="HG1058" t="s">
        <v>202</v>
      </c>
      <c r="HJ1058">
        <v>0</v>
      </c>
    </row>
    <row r="1059" spans="1:218" x14ac:dyDescent="0.3">
      <c r="A1059">
        <v>890</v>
      </c>
      <c r="B1059" t="s">
        <v>3207</v>
      </c>
      <c r="C1059" t="s">
        <v>4044</v>
      </c>
      <c r="D1059" t="s">
        <v>265</v>
      </c>
      <c r="E1059">
        <v>1</v>
      </c>
      <c r="F1059" t="s">
        <v>202</v>
      </c>
      <c r="H1059">
        <v>1</v>
      </c>
      <c r="M1059">
        <v>1</v>
      </c>
      <c r="N1059">
        <v>1</v>
      </c>
      <c r="U1059">
        <v>1</v>
      </c>
      <c r="W1059">
        <v>1</v>
      </c>
      <c r="X1059" t="s">
        <v>3174</v>
      </c>
      <c r="Y1059">
        <v>1</v>
      </c>
      <c r="Z1059">
        <v>1</v>
      </c>
      <c r="AA1059">
        <v>1</v>
      </c>
      <c r="AD1059" t="s">
        <v>202</v>
      </c>
      <c r="AE1059">
        <v>1</v>
      </c>
      <c r="AF1059">
        <v>1</v>
      </c>
      <c r="AG1059">
        <v>1</v>
      </c>
      <c r="AH1059">
        <v>1</v>
      </c>
      <c r="AI1059">
        <v>1</v>
      </c>
      <c r="AJ1059">
        <v>1</v>
      </c>
      <c r="AK1059" t="s">
        <v>4100</v>
      </c>
      <c r="AL1059">
        <v>1</v>
      </c>
      <c r="AM1059">
        <v>2</v>
      </c>
      <c r="AN1059">
        <v>1</v>
      </c>
      <c r="AO1059">
        <v>2</v>
      </c>
      <c r="AP1059">
        <v>1</v>
      </c>
      <c r="AQ1059">
        <v>1</v>
      </c>
      <c r="AR1059" t="s">
        <v>4101</v>
      </c>
      <c r="AS1059">
        <v>2</v>
      </c>
      <c r="AT1059">
        <v>1</v>
      </c>
      <c r="AU1059">
        <v>2</v>
      </c>
      <c r="AV1059">
        <v>1</v>
      </c>
      <c r="AW1059">
        <v>7</v>
      </c>
      <c r="AX1059">
        <v>2</v>
      </c>
      <c r="AY1059">
        <v>5</v>
      </c>
      <c r="BE1059">
        <v>1</v>
      </c>
      <c r="BF1059">
        <v>2</v>
      </c>
      <c r="BG1059">
        <v>1</v>
      </c>
      <c r="BH1059">
        <v>2</v>
      </c>
      <c r="BI1059">
        <v>1</v>
      </c>
      <c r="BJ1059">
        <v>0</v>
      </c>
      <c r="BM1059">
        <v>1</v>
      </c>
      <c r="BN1059">
        <v>1</v>
      </c>
      <c r="BO1059">
        <v>4</v>
      </c>
      <c r="BP1059">
        <v>1</v>
      </c>
      <c r="BQ1059">
        <v>22</v>
      </c>
      <c r="BR1059">
        <v>4</v>
      </c>
      <c r="BS1059">
        <v>1</v>
      </c>
      <c r="BT1059">
        <v>3</v>
      </c>
      <c r="BU1059">
        <v>3</v>
      </c>
      <c r="BV1059">
        <v>0</v>
      </c>
      <c r="BW1059">
        <v>3</v>
      </c>
      <c r="BX1059">
        <v>0</v>
      </c>
      <c r="BY1059">
        <v>3</v>
      </c>
      <c r="BZ1059">
        <v>0</v>
      </c>
      <c r="CA1059">
        <v>3</v>
      </c>
      <c r="CB1059">
        <v>0</v>
      </c>
      <c r="CC1059">
        <v>3</v>
      </c>
      <c r="CD1059">
        <v>1</v>
      </c>
      <c r="CE1059">
        <v>3</v>
      </c>
      <c r="CF1059">
        <v>1</v>
      </c>
      <c r="CG1059">
        <v>3</v>
      </c>
      <c r="CH1059">
        <v>1</v>
      </c>
      <c r="CI1059">
        <v>3</v>
      </c>
      <c r="CJ1059">
        <v>1</v>
      </c>
      <c r="CK1059">
        <v>1</v>
      </c>
      <c r="CL1059">
        <v>6</v>
      </c>
      <c r="CM1059">
        <v>1</v>
      </c>
      <c r="CR1059">
        <v>2</v>
      </c>
      <c r="CS1059">
        <v>-98</v>
      </c>
      <c r="CT1059">
        <v>1</v>
      </c>
      <c r="CU1059">
        <v>1</v>
      </c>
      <c r="CV1059" t="s">
        <v>596</v>
      </c>
      <c r="CW1059">
        <v>787</v>
      </c>
      <c r="CX1059">
        <v>13.12</v>
      </c>
      <c r="CY1059">
        <v>2</v>
      </c>
      <c r="CZ1059">
        <v>1</v>
      </c>
      <c r="DA1059" t="s">
        <v>3812</v>
      </c>
      <c r="DC1059">
        <v>1</v>
      </c>
      <c r="DD1059">
        <v>1</v>
      </c>
      <c r="DE1059">
        <v>28</v>
      </c>
      <c r="DN1059" t="s">
        <v>4535</v>
      </c>
      <c r="DO1059" t="s">
        <v>4535</v>
      </c>
      <c r="DP1059" t="s">
        <v>3178</v>
      </c>
      <c r="DQ1059" t="s">
        <v>202</v>
      </c>
      <c r="DR1059" t="s">
        <v>1172</v>
      </c>
      <c r="DT1059">
        <v>1</v>
      </c>
      <c r="DV1059">
        <v>1</v>
      </c>
      <c r="DW1059">
        <v>0</v>
      </c>
      <c r="DX1059">
        <v>1</v>
      </c>
      <c r="DY1059">
        <v>2</v>
      </c>
      <c r="DZ1059">
        <v>1</v>
      </c>
      <c r="EA1059">
        <v>23</v>
      </c>
      <c r="EB1059">
        <f>IF(EA1059&gt;=30,1,IF(EA1059&gt;=20,2,IF(EA1059&gt;=15,3,IF(EA1059&gt;=10,4,IF(EA1059&gt;=5,5,IF(EA1059&gt;0,6,0))))))</f>
        <v>2</v>
      </c>
      <c r="EC1059">
        <v>2</v>
      </c>
      <c r="EE1059">
        <v>23</v>
      </c>
      <c r="EF1059">
        <v>2</v>
      </c>
      <c r="EH1059">
        <v>21</v>
      </c>
      <c r="EI1059">
        <v>1</v>
      </c>
      <c r="EL1059">
        <v>1</v>
      </c>
      <c r="EM1059">
        <v>2</v>
      </c>
      <c r="EN1059">
        <v>2</v>
      </c>
      <c r="EO1059">
        <v>2</v>
      </c>
      <c r="EP1059">
        <v>1</v>
      </c>
      <c r="EQ1059">
        <v>2</v>
      </c>
      <c r="ER1059">
        <v>1</v>
      </c>
      <c r="EZ1059">
        <v>1</v>
      </c>
      <c r="FA1059">
        <v>2</v>
      </c>
      <c r="FB1059">
        <v>1</v>
      </c>
      <c r="FC1059">
        <v>2</v>
      </c>
      <c r="FD1059">
        <v>-97</v>
      </c>
      <c r="FG1059">
        <v>0</v>
      </c>
      <c r="FH1059" t="s">
        <v>3179</v>
      </c>
      <c r="FI1059">
        <v>1</v>
      </c>
      <c r="FJ1059" t="s">
        <v>204</v>
      </c>
      <c r="FK1059">
        <v>23</v>
      </c>
      <c r="FL1059">
        <v>12</v>
      </c>
      <c r="FM1059">
        <v>12</v>
      </c>
      <c r="FN1059">
        <v>23</v>
      </c>
      <c r="FO1059" t="s">
        <v>2206</v>
      </c>
      <c r="FP1059">
        <v>1.5</v>
      </c>
      <c r="FQ1059" t="s">
        <v>3287</v>
      </c>
      <c r="FR1059" t="s">
        <v>3189</v>
      </c>
      <c r="FS1059">
        <v>0</v>
      </c>
      <c r="FT1059">
        <v>1</v>
      </c>
      <c r="FU1059" t="s">
        <v>2221</v>
      </c>
      <c r="FV1059" t="s">
        <v>4754</v>
      </c>
      <c r="FW1059">
        <v>0</v>
      </c>
      <c r="FX1059">
        <v>1</v>
      </c>
      <c r="FY1059">
        <v>0</v>
      </c>
      <c r="FZ1059">
        <v>0</v>
      </c>
      <c r="GA1059">
        <v>11328</v>
      </c>
      <c r="GB1059">
        <v>52</v>
      </c>
      <c r="GC1059">
        <v>217.8461538</v>
      </c>
      <c r="GD1059" t="s">
        <v>2407</v>
      </c>
      <c r="GE1059">
        <v>1</v>
      </c>
      <c r="HG1059" t="s">
        <v>202</v>
      </c>
      <c r="HJ1059">
        <v>0</v>
      </c>
    </row>
    <row r="1060" spans="1:218" x14ac:dyDescent="0.3">
      <c r="A1060">
        <v>1109</v>
      </c>
      <c r="B1060" t="s">
        <v>3212</v>
      </c>
      <c r="C1060" t="s">
        <v>6475</v>
      </c>
      <c r="D1060" t="s">
        <v>265</v>
      </c>
      <c r="E1060">
        <v>1</v>
      </c>
      <c r="F1060" t="s">
        <v>202</v>
      </c>
      <c r="H1060">
        <v>1</v>
      </c>
      <c r="M1060">
        <v>1</v>
      </c>
      <c r="N1060">
        <v>1</v>
      </c>
      <c r="U1060">
        <v>1</v>
      </c>
      <c r="W1060">
        <v>1</v>
      </c>
      <c r="X1060" t="s">
        <v>5507</v>
      </c>
      <c r="Y1060">
        <v>1</v>
      </c>
      <c r="Z1060">
        <v>1</v>
      </c>
      <c r="AA1060">
        <v>10</v>
      </c>
      <c r="AB1060">
        <v>8</v>
      </c>
      <c r="AD1060" t="s">
        <v>202</v>
      </c>
      <c r="AE1060">
        <v>1</v>
      </c>
      <c r="AF1060">
        <v>2</v>
      </c>
      <c r="AG1060">
        <v>1</v>
      </c>
      <c r="AH1060">
        <v>2</v>
      </c>
      <c r="AI1060">
        <v>2</v>
      </c>
      <c r="AJ1060">
        <v>2</v>
      </c>
      <c r="AK1060" t="s">
        <v>6293</v>
      </c>
      <c r="AL1060">
        <v>2</v>
      </c>
      <c r="AM1060">
        <v>1</v>
      </c>
      <c r="AN1060">
        <v>1</v>
      </c>
      <c r="AO1060">
        <v>2</v>
      </c>
      <c r="AP1060">
        <v>2</v>
      </c>
      <c r="AQ1060">
        <v>2</v>
      </c>
      <c r="AR1060" t="s">
        <v>6294</v>
      </c>
      <c r="AS1060">
        <v>2</v>
      </c>
      <c r="AT1060">
        <v>2</v>
      </c>
      <c r="AU1060">
        <v>1</v>
      </c>
      <c r="AV1060">
        <v>2</v>
      </c>
      <c r="AW1060">
        <v>7</v>
      </c>
      <c r="AX1060">
        <v>2</v>
      </c>
      <c r="AY1060">
        <v>1</v>
      </c>
      <c r="AZ1060">
        <v>5</v>
      </c>
      <c r="BE1060">
        <v>1</v>
      </c>
      <c r="BF1060">
        <v>2</v>
      </c>
      <c r="BG1060">
        <v>1</v>
      </c>
      <c r="BH1060">
        <v>2</v>
      </c>
      <c r="BI1060">
        <v>1</v>
      </c>
      <c r="BJ1060">
        <v>0</v>
      </c>
      <c r="BM1060">
        <v>1</v>
      </c>
      <c r="BN1060">
        <v>1</v>
      </c>
      <c r="BO1060">
        <v>4</v>
      </c>
      <c r="BP1060">
        <v>1</v>
      </c>
      <c r="BQ1060">
        <v>12</v>
      </c>
      <c r="BR1060">
        <v>1</v>
      </c>
      <c r="BS1060">
        <v>1</v>
      </c>
      <c r="BT1060">
        <v>5</v>
      </c>
      <c r="BV1060">
        <v>3</v>
      </c>
      <c r="BX1060">
        <v>0</v>
      </c>
      <c r="BZ1060">
        <v>0</v>
      </c>
      <c r="CB1060">
        <v>2</v>
      </c>
      <c r="CJ1060">
        <v>1</v>
      </c>
      <c r="CK1060">
        <v>2</v>
      </c>
      <c r="CL1060">
        <v>5</v>
      </c>
      <c r="CM1060">
        <v>6</v>
      </c>
      <c r="CS1060">
        <v>-98</v>
      </c>
      <c r="CT1060">
        <v>1</v>
      </c>
      <c r="CU1060">
        <v>2</v>
      </c>
      <c r="CV1060" t="s">
        <v>1302</v>
      </c>
      <c r="CW1060">
        <v>1132</v>
      </c>
      <c r="CX1060">
        <v>18.87</v>
      </c>
      <c r="CY1060">
        <v>2</v>
      </c>
      <c r="CZ1060">
        <v>1</v>
      </c>
      <c r="DA1060" t="s">
        <v>1060</v>
      </c>
      <c r="DC1060">
        <v>1</v>
      </c>
      <c r="DD1060">
        <v>1</v>
      </c>
      <c r="DE1060">
        <v>37</v>
      </c>
      <c r="DN1060" t="s">
        <v>4823</v>
      </c>
      <c r="DO1060" t="s">
        <v>4823</v>
      </c>
      <c r="DP1060" t="s">
        <v>3178</v>
      </c>
      <c r="DQ1060" t="s">
        <v>202</v>
      </c>
      <c r="DR1060" t="s">
        <v>202</v>
      </c>
      <c r="DT1060">
        <v>1</v>
      </c>
      <c r="DV1060">
        <v>1</v>
      </c>
      <c r="DW1060">
        <v>0</v>
      </c>
      <c r="DX1060">
        <v>10</v>
      </c>
      <c r="DY1060">
        <v>2</v>
      </c>
      <c r="DZ1060">
        <v>-97</v>
      </c>
      <c r="EB1060">
        <v>4</v>
      </c>
      <c r="EC1060">
        <v>2</v>
      </c>
      <c r="EE1060">
        <v>2</v>
      </c>
      <c r="EF1060">
        <v>2</v>
      </c>
      <c r="EH1060">
        <v>2</v>
      </c>
      <c r="EI1060">
        <v>1</v>
      </c>
      <c r="EL1060">
        <v>2</v>
      </c>
      <c r="EM1060">
        <v>3</v>
      </c>
      <c r="EN1060">
        <v>2</v>
      </c>
      <c r="EO1060">
        <v>2</v>
      </c>
      <c r="EP1060">
        <v>1</v>
      </c>
      <c r="EQ1060">
        <v>2</v>
      </c>
      <c r="ER1060">
        <v>2</v>
      </c>
      <c r="ES1060">
        <v>1</v>
      </c>
      <c r="ET1060">
        <v>10</v>
      </c>
      <c r="EU1060">
        <f>IF(ET1060&gt;=30,1,IF(ET1060&gt;=20,2,IF(ET1060&gt;=15,3,IF(ET1060&gt;=10,4,IF(ET1060&gt;=5,5,IF(ET1060&gt;0,6,0))))))</f>
        <v>4</v>
      </c>
      <c r="EV1060">
        <v>1</v>
      </c>
      <c r="EW1060">
        <v>3</v>
      </c>
      <c r="EY1060">
        <v>4</v>
      </c>
      <c r="EZ1060">
        <v>1</v>
      </c>
      <c r="FA1060">
        <v>-97</v>
      </c>
      <c r="FD1060">
        <v>8</v>
      </c>
      <c r="FG1060">
        <v>0</v>
      </c>
      <c r="FH1060" t="s">
        <v>5510</v>
      </c>
      <c r="FI1060">
        <v>2</v>
      </c>
      <c r="FJ1060" t="s">
        <v>204</v>
      </c>
      <c r="FK1060">
        <v>2</v>
      </c>
      <c r="FL1060">
        <v>12</v>
      </c>
      <c r="FM1060">
        <v>12</v>
      </c>
      <c r="FN1060">
        <v>12.5</v>
      </c>
      <c r="FO1060" t="s">
        <v>2212</v>
      </c>
      <c r="FP1060">
        <v>3.5</v>
      </c>
      <c r="FQ1060" t="s">
        <v>3287</v>
      </c>
      <c r="FR1060" t="s">
        <v>3189</v>
      </c>
      <c r="FS1060">
        <v>0</v>
      </c>
      <c r="FT1060">
        <v>1</v>
      </c>
      <c r="FU1060" t="s">
        <v>2213</v>
      </c>
      <c r="FV1060" t="s">
        <v>4754</v>
      </c>
      <c r="FW1060">
        <v>0</v>
      </c>
      <c r="FX1060">
        <v>1</v>
      </c>
      <c r="FY1060">
        <v>0</v>
      </c>
      <c r="FZ1060">
        <v>0</v>
      </c>
      <c r="GA1060">
        <v>3156</v>
      </c>
      <c r="GB1060">
        <v>17</v>
      </c>
      <c r="GC1060">
        <v>185.6470588</v>
      </c>
      <c r="GD1060" t="s">
        <v>2407</v>
      </c>
      <c r="GE1060">
        <v>1</v>
      </c>
      <c r="HG1060" t="s">
        <v>202</v>
      </c>
      <c r="HJ1060">
        <v>0</v>
      </c>
    </row>
    <row r="1061" spans="1:218" x14ac:dyDescent="0.3">
      <c r="A1061">
        <v>1116</v>
      </c>
      <c r="B1061" t="s">
        <v>3984</v>
      </c>
      <c r="C1061" t="s">
        <v>5674</v>
      </c>
      <c r="D1061" t="s">
        <v>265</v>
      </c>
      <c r="E1061">
        <v>1</v>
      </c>
      <c r="F1061" t="s">
        <v>202</v>
      </c>
      <c r="H1061">
        <v>1</v>
      </c>
      <c r="M1061">
        <v>1</v>
      </c>
      <c r="N1061">
        <v>1</v>
      </c>
      <c r="U1061">
        <v>1</v>
      </c>
      <c r="W1061">
        <v>1</v>
      </c>
      <c r="X1061" t="s">
        <v>5507</v>
      </c>
      <c r="Y1061">
        <v>1</v>
      </c>
      <c r="Z1061">
        <v>1</v>
      </c>
      <c r="AA1061">
        <v>5</v>
      </c>
      <c r="AB1061">
        <v>2</v>
      </c>
      <c r="AD1061" t="s">
        <v>202</v>
      </c>
      <c r="AE1061">
        <v>1</v>
      </c>
      <c r="AF1061">
        <v>1</v>
      </c>
      <c r="AG1061">
        <v>1</v>
      </c>
      <c r="AH1061">
        <v>1</v>
      </c>
      <c r="AI1061">
        <v>1</v>
      </c>
      <c r="AJ1061">
        <v>2</v>
      </c>
      <c r="AK1061" t="s">
        <v>5675</v>
      </c>
      <c r="AL1061">
        <v>1</v>
      </c>
      <c r="AM1061">
        <v>2</v>
      </c>
      <c r="AN1061">
        <v>1</v>
      </c>
      <c r="AO1061">
        <v>2</v>
      </c>
      <c r="AP1061">
        <v>2</v>
      </c>
      <c r="AQ1061">
        <v>1</v>
      </c>
      <c r="AR1061" t="s">
        <v>5676</v>
      </c>
      <c r="AS1061">
        <v>1</v>
      </c>
      <c r="AT1061">
        <v>1</v>
      </c>
      <c r="AU1061">
        <v>1</v>
      </c>
      <c r="AV1061">
        <v>1</v>
      </c>
      <c r="AW1061">
        <v>7</v>
      </c>
      <c r="AX1061">
        <v>1</v>
      </c>
      <c r="AY1061">
        <v>1</v>
      </c>
      <c r="BE1061">
        <v>1</v>
      </c>
      <c r="BF1061">
        <v>3</v>
      </c>
      <c r="BG1061">
        <v>1</v>
      </c>
      <c r="BH1061">
        <v>3</v>
      </c>
      <c r="BI1061">
        <v>1</v>
      </c>
      <c r="BJ1061">
        <v>0</v>
      </c>
      <c r="BM1061">
        <v>1</v>
      </c>
      <c r="BN1061">
        <v>1</v>
      </c>
      <c r="BO1061">
        <v>5</v>
      </c>
      <c r="BP1061">
        <v>1</v>
      </c>
      <c r="BQ1061">
        <v>20</v>
      </c>
      <c r="BR1061">
        <v>4</v>
      </c>
      <c r="BS1061">
        <v>1</v>
      </c>
      <c r="BT1061">
        <v>4</v>
      </c>
      <c r="BV1061">
        <v>0</v>
      </c>
      <c r="BX1061">
        <v>1</v>
      </c>
      <c r="BZ1061">
        <v>1</v>
      </c>
      <c r="CB1061">
        <v>0</v>
      </c>
      <c r="CD1061">
        <v>1</v>
      </c>
      <c r="CF1061">
        <v>1</v>
      </c>
      <c r="CJ1061">
        <v>1</v>
      </c>
      <c r="CK1061">
        <v>1</v>
      </c>
      <c r="CL1061">
        <v>7</v>
      </c>
      <c r="CM1061">
        <v>1</v>
      </c>
      <c r="CR1061">
        <v>2</v>
      </c>
      <c r="CS1061">
        <v>8</v>
      </c>
      <c r="CT1061">
        <v>1</v>
      </c>
      <c r="CU1061">
        <v>2</v>
      </c>
      <c r="CV1061" t="s">
        <v>3940</v>
      </c>
      <c r="CW1061">
        <v>799</v>
      </c>
      <c r="CX1061">
        <v>13.32</v>
      </c>
      <c r="CY1061">
        <v>2</v>
      </c>
      <c r="CZ1061">
        <v>1</v>
      </c>
      <c r="DA1061" t="s">
        <v>217</v>
      </c>
      <c r="DC1061">
        <v>1</v>
      </c>
      <c r="DD1061">
        <v>1</v>
      </c>
      <c r="DE1061">
        <v>36</v>
      </c>
      <c r="DN1061" t="s">
        <v>4823</v>
      </c>
      <c r="DO1061" t="s">
        <v>4823</v>
      </c>
      <c r="DP1061" t="s">
        <v>3178</v>
      </c>
      <c r="DQ1061" t="s">
        <v>202</v>
      </c>
      <c r="DR1061" t="s">
        <v>202</v>
      </c>
      <c r="DT1061">
        <v>1</v>
      </c>
      <c r="DV1061">
        <v>1</v>
      </c>
      <c r="DW1061">
        <v>0</v>
      </c>
      <c r="DX1061">
        <v>5</v>
      </c>
      <c r="DY1061">
        <v>2</v>
      </c>
      <c r="DZ1061">
        <v>1</v>
      </c>
      <c r="EA1061">
        <v>10</v>
      </c>
      <c r="EB1061">
        <f>IF(EA1061&gt;=30,1,IF(EA1061&gt;=20,2,IF(EA1061&gt;=15,3,IF(EA1061&gt;=10,4,IF(EA1061&gt;=5,5,IF(EA1061&gt;0,6,0))))))</f>
        <v>4</v>
      </c>
      <c r="EC1061">
        <v>2</v>
      </c>
      <c r="EE1061">
        <v>10</v>
      </c>
      <c r="EF1061">
        <v>2</v>
      </c>
      <c r="EH1061">
        <v>3</v>
      </c>
      <c r="EI1061">
        <v>1</v>
      </c>
      <c r="EL1061">
        <v>2</v>
      </c>
      <c r="EM1061">
        <v>2</v>
      </c>
      <c r="EN1061">
        <v>2</v>
      </c>
      <c r="EO1061">
        <v>2</v>
      </c>
      <c r="EP1061">
        <v>2</v>
      </c>
      <c r="EZ1061">
        <v>1</v>
      </c>
      <c r="FA1061">
        <v>-97</v>
      </c>
      <c r="FD1061">
        <v>8</v>
      </c>
      <c r="FG1061">
        <v>0</v>
      </c>
      <c r="FH1061" t="s">
        <v>5510</v>
      </c>
      <c r="FI1061">
        <v>2</v>
      </c>
      <c r="FJ1061" t="s">
        <v>204</v>
      </c>
      <c r="FK1061">
        <v>10</v>
      </c>
      <c r="FL1061">
        <v>12</v>
      </c>
      <c r="FM1061">
        <v>12</v>
      </c>
      <c r="FN1061">
        <v>10</v>
      </c>
      <c r="FO1061" t="s">
        <v>2212</v>
      </c>
      <c r="FP1061">
        <v>1.5</v>
      </c>
      <c r="FQ1061" t="s">
        <v>3287</v>
      </c>
      <c r="FR1061" t="s">
        <v>3189</v>
      </c>
      <c r="FS1061">
        <v>0</v>
      </c>
      <c r="FT1061">
        <v>0</v>
      </c>
      <c r="FU1061" t="s">
        <v>2207</v>
      </c>
      <c r="FV1061" t="s">
        <v>2207</v>
      </c>
      <c r="FW1061">
        <v>0</v>
      </c>
      <c r="FX1061">
        <v>1</v>
      </c>
      <c r="FY1061">
        <v>0</v>
      </c>
      <c r="FZ1061">
        <v>0</v>
      </c>
      <c r="GA1061">
        <v>1938</v>
      </c>
      <c r="GB1061">
        <v>20</v>
      </c>
      <c r="GC1061">
        <v>96.9</v>
      </c>
      <c r="GD1061" t="s">
        <v>2407</v>
      </c>
      <c r="GE1061">
        <v>1</v>
      </c>
      <c r="HG1061" t="s">
        <v>202</v>
      </c>
      <c r="HJ1061">
        <v>0</v>
      </c>
    </row>
    <row r="1062" spans="1:218" x14ac:dyDescent="0.3">
      <c r="A1062">
        <v>892</v>
      </c>
      <c r="B1062" t="s">
        <v>3312</v>
      </c>
      <c r="C1062" t="s">
        <v>6123</v>
      </c>
      <c r="D1062" t="s">
        <v>212</v>
      </c>
      <c r="E1062">
        <v>1</v>
      </c>
      <c r="F1062" t="s">
        <v>202</v>
      </c>
      <c r="H1062">
        <v>1</v>
      </c>
      <c r="M1062">
        <v>1</v>
      </c>
      <c r="N1062">
        <v>1</v>
      </c>
      <c r="U1062">
        <v>1</v>
      </c>
      <c r="W1062">
        <v>1</v>
      </c>
      <c r="X1062" t="s">
        <v>3174</v>
      </c>
      <c r="Y1062">
        <v>1</v>
      </c>
      <c r="Z1062">
        <v>1</v>
      </c>
      <c r="AA1062">
        <v>2</v>
      </c>
      <c r="AD1062" t="s">
        <v>202</v>
      </c>
      <c r="AE1062">
        <v>1</v>
      </c>
      <c r="AF1062">
        <v>2</v>
      </c>
      <c r="AG1062">
        <v>2</v>
      </c>
      <c r="AH1062">
        <v>2</v>
      </c>
      <c r="AI1062">
        <v>2</v>
      </c>
      <c r="AJ1062">
        <v>2</v>
      </c>
      <c r="AK1062" t="s">
        <v>6124</v>
      </c>
      <c r="AL1062">
        <v>1</v>
      </c>
      <c r="AM1062">
        <v>1</v>
      </c>
      <c r="AN1062">
        <v>1</v>
      </c>
      <c r="AO1062">
        <v>2</v>
      </c>
      <c r="AP1062">
        <v>2</v>
      </c>
      <c r="AQ1062">
        <v>1</v>
      </c>
      <c r="AR1062" t="s">
        <v>6125</v>
      </c>
      <c r="AS1062">
        <v>2</v>
      </c>
      <c r="AT1062">
        <v>2</v>
      </c>
      <c r="AU1062">
        <v>1</v>
      </c>
      <c r="AV1062">
        <v>1</v>
      </c>
      <c r="AW1062">
        <v>7</v>
      </c>
      <c r="AX1062">
        <v>1</v>
      </c>
      <c r="AY1062">
        <v>1</v>
      </c>
      <c r="BE1062">
        <v>1</v>
      </c>
      <c r="BF1062">
        <v>1</v>
      </c>
      <c r="BG1062">
        <v>1</v>
      </c>
      <c r="BH1062">
        <v>1</v>
      </c>
      <c r="BI1062">
        <v>1</v>
      </c>
      <c r="BJ1062">
        <v>0</v>
      </c>
      <c r="BM1062">
        <v>1</v>
      </c>
      <c r="BN1062">
        <v>1</v>
      </c>
      <c r="BO1062">
        <v>3</v>
      </c>
      <c r="BP1062">
        <v>1</v>
      </c>
      <c r="BQ1062">
        <v>4</v>
      </c>
      <c r="BR1062">
        <v>1</v>
      </c>
      <c r="BS1062">
        <v>1</v>
      </c>
      <c r="BT1062">
        <v>4</v>
      </c>
      <c r="BV1062">
        <v>1</v>
      </c>
      <c r="BX1062">
        <v>1</v>
      </c>
      <c r="BZ1062">
        <v>2</v>
      </c>
      <c r="CJ1062">
        <v>1</v>
      </c>
      <c r="CK1062">
        <v>1</v>
      </c>
      <c r="CL1062">
        <v>6</v>
      </c>
      <c r="CM1062">
        <v>6</v>
      </c>
      <c r="CS1062">
        <v>8</v>
      </c>
      <c r="CT1062">
        <v>1</v>
      </c>
      <c r="CU1062">
        <v>2</v>
      </c>
      <c r="CV1062" t="s">
        <v>327</v>
      </c>
      <c r="CW1062">
        <v>742</v>
      </c>
      <c r="CX1062">
        <v>12.37</v>
      </c>
      <c r="CY1062">
        <v>2</v>
      </c>
      <c r="CZ1062">
        <v>1</v>
      </c>
      <c r="DA1062" t="s">
        <v>548</v>
      </c>
      <c r="DC1062">
        <v>1</v>
      </c>
      <c r="DD1062">
        <v>1</v>
      </c>
      <c r="DE1062">
        <v>5</v>
      </c>
      <c r="DN1062" t="s">
        <v>4535</v>
      </c>
      <c r="DO1062" t="s">
        <v>4535</v>
      </c>
      <c r="DP1062" t="s">
        <v>3178</v>
      </c>
      <c r="DQ1062" t="s">
        <v>202</v>
      </c>
      <c r="DR1062" t="s">
        <v>202</v>
      </c>
      <c r="DT1062">
        <v>1</v>
      </c>
      <c r="DV1062">
        <v>1</v>
      </c>
      <c r="DW1062">
        <v>0</v>
      </c>
      <c r="DX1062">
        <v>2</v>
      </c>
      <c r="DY1062">
        <v>2</v>
      </c>
      <c r="DZ1062">
        <v>-97</v>
      </c>
      <c r="EB1062">
        <v>5</v>
      </c>
      <c r="EC1062">
        <v>2</v>
      </c>
      <c r="EE1062">
        <v>1</v>
      </c>
      <c r="EF1062">
        <v>1</v>
      </c>
      <c r="EG1062">
        <v>2</v>
      </c>
      <c r="EI1062">
        <v>1</v>
      </c>
      <c r="EL1062">
        <v>1</v>
      </c>
      <c r="EM1062">
        <v>5</v>
      </c>
      <c r="EN1062">
        <v>1</v>
      </c>
      <c r="EO1062">
        <v>2</v>
      </c>
      <c r="EP1062">
        <v>1</v>
      </c>
      <c r="EQ1062">
        <v>1</v>
      </c>
      <c r="ER1062">
        <v>1</v>
      </c>
      <c r="EZ1062">
        <v>1</v>
      </c>
      <c r="FA1062">
        <v>-97</v>
      </c>
      <c r="FD1062">
        <v>-97</v>
      </c>
      <c r="FG1062">
        <v>0</v>
      </c>
      <c r="FH1062" t="s">
        <v>3179</v>
      </c>
      <c r="FI1062">
        <v>1</v>
      </c>
      <c r="FJ1062" t="s">
        <v>204</v>
      </c>
      <c r="FK1062">
        <v>1</v>
      </c>
      <c r="FL1062">
        <v>12</v>
      </c>
      <c r="FM1062">
        <v>12</v>
      </c>
      <c r="FN1062">
        <v>7.5</v>
      </c>
      <c r="FO1062" t="s">
        <v>2206</v>
      </c>
      <c r="FP1062">
        <v>20</v>
      </c>
      <c r="FQ1062" t="s">
        <v>3180</v>
      </c>
      <c r="FR1062" t="s">
        <v>3189</v>
      </c>
      <c r="FS1062">
        <v>0</v>
      </c>
      <c r="FT1062">
        <v>1</v>
      </c>
      <c r="FU1062" t="s">
        <v>2221</v>
      </c>
      <c r="FV1062" t="s">
        <v>3182</v>
      </c>
      <c r="FW1062">
        <v>0</v>
      </c>
      <c r="FX1062">
        <v>1</v>
      </c>
      <c r="FY1062">
        <v>0</v>
      </c>
      <c r="FZ1062">
        <v>0</v>
      </c>
      <c r="GA1062">
        <v>20418</v>
      </c>
      <c r="GB1062">
        <v>71</v>
      </c>
      <c r="GC1062">
        <v>287.57746479999997</v>
      </c>
      <c r="GD1062" t="s">
        <v>2407</v>
      </c>
      <c r="GE1062">
        <v>1</v>
      </c>
      <c r="HG1062" t="s">
        <v>202</v>
      </c>
      <c r="HJ1062">
        <v>0</v>
      </c>
    </row>
    <row r="1063" spans="1:218" x14ac:dyDescent="0.3">
      <c r="A1063">
        <v>1276</v>
      </c>
      <c r="B1063" t="s">
        <v>3633</v>
      </c>
      <c r="C1063" t="s">
        <v>5678</v>
      </c>
      <c r="D1063" t="s">
        <v>194</v>
      </c>
      <c r="E1063">
        <v>1</v>
      </c>
      <c r="F1063" t="s">
        <v>202</v>
      </c>
      <c r="H1063">
        <v>1</v>
      </c>
      <c r="M1063">
        <v>1</v>
      </c>
      <c r="N1063">
        <v>1</v>
      </c>
      <c r="U1063">
        <v>1</v>
      </c>
      <c r="W1063">
        <v>1</v>
      </c>
      <c r="X1063" t="s">
        <v>5507</v>
      </c>
      <c r="Y1063">
        <v>1</v>
      </c>
      <c r="Z1063">
        <v>1</v>
      </c>
      <c r="AA1063">
        <v>2</v>
      </c>
      <c r="AB1063">
        <v>2</v>
      </c>
      <c r="AD1063" t="s">
        <v>202</v>
      </c>
      <c r="AE1063">
        <v>1</v>
      </c>
      <c r="AF1063">
        <v>2</v>
      </c>
      <c r="AG1063">
        <v>1</v>
      </c>
      <c r="AH1063">
        <v>1</v>
      </c>
      <c r="AI1063">
        <v>2</v>
      </c>
      <c r="AJ1063">
        <v>1</v>
      </c>
      <c r="AK1063" t="s">
        <v>5679</v>
      </c>
      <c r="AL1063">
        <v>2</v>
      </c>
      <c r="AM1063">
        <v>1</v>
      </c>
      <c r="AN1063">
        <v>2</v>
      </c>
      <c r="AO1063">
        <v>2</v>
      </c>
      <c r="AP1063">
        <v>2</v>
      </c>
      <c r="AQ1063">
        <v>2</v>
      </c>
      <c r="AR1063" t="s">
        <v>5680</v>
      </c>
      <c r="AS1063">
        <v>1</v>
      </c>
      <c r="AT1063">
        <v>2</v>
      </c>
      <c r="AU1063">
        <v>1</v>
      </c>
      <c r="AV1063">
        <v>2</v>
      </c>
      <c r="AW1063">
        <v>6</v>
      </c>
      <c r="AX1063">
        <v>5</v>
      </c>
      <c r="AY1063">
        <v>3</v>
      </c>
      <c r="BE1063">
        <v>1</v>
      </c>
      <c r="BF1063">
        <v>1</v>
      </c>
      <c r="BG1063">
        <v>1</v>
      </c>
      <c r="BH1063">
        <v>1</v>
      </c>
      <c r="BI1063">
        <v>1</v>
      </c>
      <c r="BJ1063">
        <v>1</v>
      </c>
      <c r="BK1063">
        <v>1</v>
      </c>
      <c r="BL1063">
        <v>1</v>
      </c>
      <c r="BM1063">
        <v>1</v>
      </c>
      <c r="BN1063">
        <v>1</v>
      </c>
      <c r="BO1063">
        <v>3</v>
      </c>
      <c r="BP1063">
        <v>1</v>
      </c>
      <c r="BQ1063">
        <v>36</v>
      </c>
      <c r="BR1063">
        <v>1</v>
      </c>
      <c r="BS1063">
        <v>1</v>
      </c>
      <c r="BT1063">
        <v>3</v>
      </c>
      <c r="BU1063">
        <v>3</v>
      </c>
      <c r="BV1063">
        <v>0</v>
      </c>
      <c r="BW1063">
        <v>3</v>
      </c>
      <c r="BX1063">
        <v>0</v>
      </c>
      <c r="BY1063">
        <v>3</v>
      </c>
      <c r="BZ1063">
        <v>0</v>
      </c>
      <c r="CA1063">
        <v>3</v>
      </c>
      <c r="CB1063">
        <v>0</v>
      </c>
      <c r="CC1063">
        <v>3</v>
      </c>
      <c r="CD1063">
        <v>0</v>
      </c>
      <c r="CE1063">
        <v>3</v>
      </c>
      <c r="CF1063">
        <v>0</v>
      </c>
      <c r="CG1063">
        <v>3</v>
      </c>
      <c r="CH1063">
        <v>3</v>
      </c>
      <c r="CI1063">
        <v>3</v>
      </c>
      <c r="CJ1063">
        <v>1</v>
      </c>
      <c r="CK1063">
        <v>1</v>
      </c>
      <c r="CL1063">
        <v>7</v>
      </c>
      <c r="CM1063">
        <v>1</v>
      </c>
      <c r="CR1063">
        <v>2</v>
      </c>
      <c r="CS1063">
        <v>3</v>
      </c>
      <c r="CT1063">
        <v>1</v>
      </c>
      <c r="CU1063">
        <v>1</v>
      </c>
      <c r="CV1063" t="s">
        <v>1644</v>
      </c>
      <c r="CW1063">
        <v>1107</v>
      </c>
      <c r="CX1063">
        <v>18.45</v>
      </c>
      <c r="CY1063">
        <v>2</v>
      </c>
      <c r="CZ1063">
        <v>1</v>
      </c>
      <c r="DA1063" t="s">
        <v>436</v>
      </c>
      <c r="DC1063">
        <v>1</v>
      </c>
      <c r="DD1063">
        <v>1</v>
      </c>
      <c r="DE1063">
        <v>23</v>
      </c>
      <c r="DN1063" t="s">
        <v>5122</v>
      </c>
      <c r="DO1063" t="s">
        <v>5122</v>
      </c>
      <c r="DP1063" t="s">
        <v>3178</v>
      </c>
      <c r="DQ1063" t="s">
        <v>202</v>
      </c>
      <c r="DR1063" t="s">
        <v>202</v>
      </c>
      <c r="DT1063">
        <v>1</v>
      </c>
      <c r="DV1063">
        <v>1</v>
      </c>
      <c r="DW1063">
        <v>0</v>
      </c>
      <c r="DX1063">
        <v>2</v>
      </c>
      <c r="DY1063">
        <v>2</v>
      </c>
      <c r="DZ1063">
        <v>1</v>
      </c>
      <c r="EA1063">
        <v>12</v>
      </c>
      <c r="EB1063">
        <f t="shared" ref="EB1063:EB1070" si="40">IF(EA1063&gt;=30,1,IF(EA1063&gt;=20,2,IF(EA1063&gt;=15,3,IF(EA1063&gt;=10,4,IF(EA1063&gt;=5,5,IF(EA1063&gt;0,6,0))))))</f>
        <v>4</v>
      </c>
      <c r="EC1063">
        <v>2</v>
      </c>
      <c r="EE1063">
        <v>12</v>
      </c>
      <c r="EF1063">
        <v>2</v>
      </c>
      <c r="EH1063">
        <v>8</v>
      </c>
      <c r="EI1063">
        <v>4</v>
      </c>
      <c r="EJ1063">
        <v>1</v>
      </c>
      <c r="EK1063">
        <v>12</v>
      </c>
      <c r="EL1063">
        <v>3</v>
      </c>
      <c r="EM1063">
        <v>2</v>
      </c>
      <c r="EN1063">
        <v>2</v>
      </c>
      <c r="EO1063">
        <v>2</v>
      </c>
      <c r="EP1063">
        <v>1</v>
      </c>
      <c r="EQ1063">
        <v>1</v>
      </c>
      <c r="ER1063">
        <v>1</v>
      </c>
      <c r="EZ1063">
        <v>2</v>
      </c>
      <c r="FE1063">
        <v>3</v>
      </c>
      <c r="FG1063">
        <v>0</v>
      </c>
      <c r="FH1063" t="s">
        <v>5510</v>
      </c>
      <c r="FI1063">
        <v>2</v>
      </c>
      <c r="FJ1063" t="s">
        <v>204</v>
      </c>
      <c r="FK1063">
        <v>12</v>
      </c>
      <c r="FL1063">
        <v>12</v>
      </c>
      <c r="FM1063">
        <v>0</v>
      </c>
      <c r="FN1063">
        <v>12</v>
      </c>
      <c r="FO1063" t="s">
        <v>2220</v>
      </c>
      <c r="FP1063">
        <v>1.5</v>
      </c>
      <c r="FQ1063" t="s">
        <v>3287</v>
      </c>
      <c r="FR1063" t="s">
        <v>3189</v>
      </c>
      <c r="FS1063">
        <v>0</v>
      </c>
      <c r="FT1063">
        <v>1</v>
      </c>
      <c r="FU1063" t="s">
        <v>2221</v>
      </c>
      <c r="FV1063" t="s">
        <v>3182</v>
      </c>
      <c r="FW1063">
        <v>1</v>
      </c>
      <c r="FX1063">
        <v>0</v>
      </c>
      <c r="FY1063">
        <v>1</v>
      </c>
      <c r="FZ1063">
        <v>0</v>
      </c>
      <c r="GA1063">
        <v>2784</v>
      </c>
      <c r="GB1063">
        <v>14</v>
      </c>
      <c r="GC1063">
        <v>198.85714290000001</v>
      </c>
      <c r="GD1063" t="s">
        <v>2407</v>
      </c>
      <c r="GE1063">
        <v>0</v>
      </c>
      <c r="HG1063" t="s">
        <v>202</v>
      </c>
      <c r="HI1063">
        <v>1</v>
      </c>
      <c r="HJ1063">
        <v>1</v>
      </c>
    </row>
    <row r="1064" spans="1:218" x14ac:dyDescent="0.3">
      <c r="A1064">
        <v>1311</v>
      </c>
      <c r="B1064" t="s">
        <v>3221</v>
      </c>
      <c r="C1064" t="s">
        <v>6480</v>
      </c>
      <c r="D1064" t="s">
        <v>212</v>
      </c>
      <c r="E1064">
        <v>1</v>
      </c>
      <c r="F1064" t="s">
        <v>202</v>
      </c>
      <c r="H1064">
        <v>1</v>
      </c>
      <c r="M1064">
        <v>1</v>
      </c>
      <c r="N1064">
        <v>1</v>
      </c>
      <c r="U1064">
        <v>1</v>
      </c>
      <c r="W1064">
        <v>1</v>
      </c>
      <c r="X1064" t="s">
        <v>5507</v>
      </c>
      <c r="Y1064">
        <v>1</v>
      </c>
      <c r="Z1064">
        <v>1</v>
      </c>
      <c r="AA1064">
        <v>1</v>
      </c>
      <c r="AB1064">
        <v>1</v>
      </c>
      <c r="AD1064" t="s">
        <v>202</v>
      </c>
      <c r="AE1064">
        <v>1</v>
      </c>
      <c r="AF1064">
        <v>2</v>
      </c>
      <c r="AG1064">
        <v>1</v>
      </c>
      <c r="AH1064">
        <v>1</v>
      </c>
      <c r="AI1064">
        <v>1</v>
      </c>
      <c r="AJ1064">
        <v>2</v>
      </c>
      <c r="AK1064" t="s">
        <v>3876</v>
      </c>
      <c r="AL1064">
        <v>2</v>
      </c>
      <c r="AM1064">
        <v>2</v>
      </c>
      <c r="AN1064">
        <v>2</v>
      </c>
      <c r="AO1064">
        <v>2</v>
      </c>
      <c r="AP1064">
        <v>2</v>
      </c>
      <c r="AQ1064">
        <v>2</v>
      </c>
      <c r="AR1064" t="s">
        <v>3877</v>
      </c>
      <c r="AS1064">
        <v>2</v>
      </c>
      <c r="AT1064">
        <v>2</v>
      </c>
      <c r="AU1064">
        <v>1</v>
      </c>
      <c r="AV1064">
        <v>2</v>
      </c>
      <c r="AW1064">
        <v>4</v>
      </c>
      <c r="AX1064">
        <v>7</v>
      </c>
      <c r="AY1064">
        <v>1</v>
      </c>
      <c r="BE1064">
        <v>1</v>
      </c>
      <c r="BF1064">
        <v>1</v>
      </c>
      <c r="BG1064">
        <v>1</v>
      </c>
      <c r="BH1064">
        <v>1</v>
      </c>
      <c r="BI1064">
        <v>1</v>
      </c>
      <c r="BJ1064">
        <v>1</v>
      </c>
      <c r="BK1064">
        <v>1</v>
      </c>
      <c r="BL1064">
        <v>1</v>
      </c>
      <c r="BM1064">
        <v>1</v>
      </c>
      <c r="BN1064">
        <v>1</v>
      </c>
      <c r="BO1064">
        <v>4</v>
      </c>
      <c r="BP1064">
        <v>1</v>
      </c>
      <c r="BQ1064">
        <v>40</v>
      </c>
      <c r="BR1064">
        <v>1</v>
      </c>
      <c r="BS1064">
        <v>1</v>
      </c>
      <c r="BT1064">
        <v>4</v>
      </c>
      <c r="BU1064">
        <v>5</v>
      </c>
      <c r="BV1064">
        <v>1</v>
      </c>
      <c r="BW1064">
        <v>5</v>
      </c>
      <c r="BX1064">
        <v>0</v>
      </c>
      <c r="BY1064">
        <v>5</v>
      </c>
      <c r="BZ1064">
        <v>1</v>
      </c>
      <c r="CA1064">
        <v>5</v>
      </c>
      <c r="CB1064">
        <v>0</v>
      </c>
      <c r="CC1064">
        <v>5</v>
      </c>
      <c r="CD1064">
        <v>1</v>
      </c>
      <c r="CE1064">
        <v>5</v>
      </c>
      <c r="CF1064">
        <v>0</v>
      </c>
      <c r="CG1064">
        <v>5</v>
      </c>
      <c r="CH1064">
        <v>2</v>
      </c>
      <c r="CI1064">
        <v>5</v>
      </c>
      <c r="CJ1064">
        <v>1</v>
      </c>
      <c r="CK1064">
        <v>1</v>
      </c>
      <c r="CL1064">
        <v>5</v>
      </c>
      <c r="CM1064">
        <v>2</v>
      </c>
      <c r="CR1064">
        <v>2</v>
      </c>
      <c r="CS1064">
        <v>3</v>
      </c>
      <c r="CT1064">
        <v>1</v>
      </c>
      <c r="CU1064">
        <v>1</v>
      </c>
      <c r="CV1064" t="s">
        <v>6311</v>
      </c>
      <c r="CW1064">
        <v>970</v>
      </c>
      <c r="CX1064">
        <v>16.170000000000002</v>
      </c>
      <c r="CY1064">
        <v>2</v>
      </c>
      <c r="CZ1064">
        <v>1</v>
      </c>
      <c r="DA1064" t="s">
        <v>548</v>
      </c>
      <c r="DC1064">
        <v>1</v>
      </c>
      <c r="DD1064">
        <v>1</v>
      </c>
      <c r="DE1064">
        <v>10</v>
      </c>
      <c r="DN1064" t="s">
        <v>5184</v>
      </c>
      <c r="DO1064" t="s">
        <v>5184</v>
      </c>
      <c r="DP1064" t="s">
        <v>3178</v>
      </c>
      <c r="DQ1064" t="s">
        <v>202</v>
      </c>
      <c r="DR1064" t="s">
        <v>6481</v>
      </c>
      <c r="DT1064">
        <v>1</v>
      </c>
      <c r="DV1064">
        <v>1</v>
      </c>
      <c r="DW1064">
        <v>0</v>
      </c>
      <c r="DX1064">
        <v>1</v>
      </c>
      <c r="DY1064">
        <v>2</v>
      </c>
      <c r="DZ1064">
        <v>1</v>
      </c>
      <c r="EA1064">
        <v>5</v>
      </c>
      <c r="EB1064">
        <f t="shared" si="40"/>
        <v>5</v>
      </c>
      <c r="EC1064">
        <v>1</v>
      </c>
      <c r="ED1064">
        <v>1</v>
      </c>
      <c r="EF1064">
        <v>-97</v>
      </c>
      <c r="EI1064">
        <v>-97</v>
      </c>
      <c r="EL1064">
        <v>2</v>
      </c>
      <c r="EM1064">
        <v>1</v>
      </c>
      <c r="EN1064">
        <v>2</v>
      </c>
      <c r="EO1064">
        <v>3</v>
      </c>
      <c r="EP1064">
        <v>2</v>
      </c>
      <c r="EZ1064">
        <v>1</v>
      </c>
      <c r="FA1064">
        <v>1</v>
      </c>
      <c r="FD1064">
        <v>1</v>
      </c>
      <c r="FG1064">
        <v>0</v>
      </c>
      <c r="FH1064" t="s">
        <v>5510</v>
      </c>
      <c r="FI1064">
        <v>2</v>
      </c>
      <c r="FJ1064" t="s">
        <v>204</v>
      </c>
      <c r="FK1064">
        <v>8.3333299999999999E-2</v>
      </c>
      <c r="FL1064">
        <v>1</v>
      </c>
      <c r="FN1064">
        <v>5</v>
      </c>
      <c r="FO1064" t="s">
        <v>2212</v>
      </c>
      <c r="FP1064">
        <v>0.5</v>
      </c>
      <c r="FQ1064" t="s">
        <v>3287</v>
      </c>
      <c r="FR1064" t="s">
        <v>3181</v>
      </c>
      <c r="FS1064">
        <v>1</v>
      </c>
      <c r="FT1064">
        <v>0</v>
      </c>
      <c r="FU1064" t="s">
        <v>2207</v>
      </c>
      <c r="FV1064" t="s">
        <v>2207</v>
      </c>
      <c r="FW1064">
        <v>0</v>
      </c>
      <c r="FX1064">
        <v>1</v>
      </c>
      <c r="FY1064">
        <v>0</v>
      </c>
      <c r="FZ1064">
        <v>0</v>
      </c>
      <c r="GA1064">
        <v>7861</v>
      </c>
      <c r="GB1064">
        <v>71</v>
      </c>
      <c r="GC1064">
        <v>110.71830989999999</v>
      </c>
      <c r="GD1064" t="s">
        <v>2407</v>
      </c>
      <c r="HG1064" t="s">
        <v>202</v>
      </c>
      <c r="HJ1064">
        <v>0</v>
      </c>
    </row>
    <row r="1065" spans="1:218" x14ac:dyDescent="0.3">
      <c r="A1065">
        <v>1451</v>
      </c>
      <c r="B1065" t="s">
        <v>3221</v>
      </c>
      <c r="C1065" t="s">
        <v>5681</v>
      </c>
      <c r="D1065" t="s">
        <v>212</v>
      </c>
      <c r="E1065">
        <v>1</v>
      </c>
      <c r="F1065" t="s">
        <v>202</v>
      </c>
      <c r="H1065">
        <v>1</v>
      </c>
      <c r="M1065">
        <v>1</v>
      </c>
      <c r="N1065">
        <v>1</v>
      </c>
      <c r="U1065">
        <v>1</v>
      </c>
      <c r="W1065">
        <v>1</v>
      </c>
      <c r="X1065" t="s">
        <v>5507</v>
      </c>
      <c r="Y1065">
        <v>1</v>
      </c>
      <c r="Z1065">
        <v>1</v>
      </c>
      <c r="AA1065">
        <v>5</v>
      </c>
      <c r="AB1065">
        <v>5</v>
      </c>
      <c r="AD1065" t="s">
        <v>202</v>
      </c>
      <c r="AE1065">
        <v>1</v>
      </c>
      <c r="AF1065">
        <v>1</v>
      </c>
      <c r="AG1065">
        <v>1</v>
      </c>
      <c r="AH1065">
        <v>1</v>
      </c>
      <c r="AI1065">
        <v>1</v>
      </c>
      <c r="AJ1065">
        <v>1</v>
      </c>
      <c r="AK1065" t="s">
        <v>5682</v>
      </c>
      <c r="AL1065">
        <v>1</v>
      </c>
      <c r="AM1065">
        <v>1</v>
      </c>
      <c r="AN1065">
        <v>2</v>
      </c>
      <c r="AO1065">
        <v>2</v>
      </c>
      <c r="AP1065">
        <v>1</v>
      </c>
      <c r="AQ1065">
        <v>2</v>
      </c>
      <c r="AR1065" t="s">
        <v>5683</v>
      </c>
      <c r="AS1065">
        <v>2</v>
      </c>
      <c r="AT1065">
        <v>2</v>
      </c>
      <c r="AU1065">
        <v>2</v>
      </c>
      <c r="AV1065">
        <v>2</v>
      </c>
      <c r="AW1065">
        <v>7</v>
      </c>
      <c r="AX1065">
        <v>1</v>
      </c>
      <c r="AY1065">
        <v>3</v>
      </c>
      <c r="BE1065">
        <v>1</v>
      </c>
      <c r="BF1065">
        <v>2</v>
      </c>
      <c r="BG1065">
        <v>1</v>
      </c>
      <c r="BH1065">
        <v>2</v>
      </c>
      <c r="BI1065">
        <v>1</v>
      </c>
      <c r="BJ1065">
        <v>0</v>
      </c>
      <c r="BM1065">
        <v>3</v>
      </c>
      <c r="BN1065">
        <v>1</v>
      </c>
      <c r="BO1065">
        <v>3</v>
      </c>
      <c r="BP1065">
        <v>1</v>
      </c>
      <c r="BQ1065">
        <v>20</v>
      </c>
      <c r="BR1065">
        <v>-97</v>
      </c>
      <c r="BS1065">
        <v>1</v>
      </c>
      <c r="BT1065">
        <v>5</v>
      </c>
      <c r="BV1065">
        <v>3</v>
      </c>
      <c r="BX1065">
        <v>0</v>
      </c>
      <c r="BZ1065">
        <v>1</v>
      </c>
      <c r="CB1065">
        <v>0</v>
      </c>
      <c r="CD1065">
        <v>1</v>
      </c>
      <c r="CJ1065">
        <v>2</v>
      </c>
      <c r="CK1065">
        <v>2</v>
      </c>
      <c r="CL1065">
        <v>6</v>
      </c>
      <c r="CM1065">
        <v>1</v>
      </c>
      <c r="CR1065">
        <v>2</v>
      </c>
      <c r="CS1065">
        <v>4</v>
      </c>
      <c r="CT1065">
        <v>1</v>
      </c>
      <c r="CU1065">
        <v>2</v>
      </c>
      <c r="CV1065" t="s">
        <v>1001</v>
      </c>
      <c r="CW1065">
        <v>796</v>
      </c>
      <c r="CX1065">
        <v>13.27</v>
      </c>
      <c r="CY1065">
        <v>2</v>
      </c>
      <c r="CZ1065">
        <v>1</v>
      </c>
      <c r="DA1065" t="s">
        <v>3980</v>
      </c>
      <c r="DC1065">
        <v>1</v>
      </c>
      <c r="DD1065">
        <v>1</v>
      </c>
      <c r="DE1065">
        <v>10</v>
      </c>
      <c r="DN1065" t="s">
        <v>5384</v>
      </c>
      <c r="DO1065" t="s">
        <v>5384</v>
      </c>
      <c r="DP1065" t="s">
        <v>3178</v>
      </c>
      <c r="DQ1065" t="s">
        <v>202</v>
      </c>
      <c r="DR1065" t="s">
        <v>202</v>
      </c>
      <c r="DT1065">
        <v>1</v>
      </c>
      <c r="DV1065">
        <v>1</v>
      </c>
      <c r="DW1065">
        <v>0</v>
      </c>
      <c r="DX1065">
        <v>5</v>
      </c>
      <c r="DY1065">
        <v>2</v>
      </c>
      <c r="DZ1065">
        <v>1</v>
      </c>
      <c r="EA1065">
        <v>10</v>
      </c>
      <c r="EB1065">
        <f t="shared" si="40"/>
        <v>4</v>
      </c>
      <c r="EC1065">
        <v>2</v>
      </c>
      <c r="EE1065">
        <v>10</v>
      </c>
      <c r="EF1065">
        <v>2</v>
      </c>
      <c r="EH1065">
        <v>5</v>
      </c>
      <c r="EI1065">
        <v>1</v>
      </c>
      <c r="EL1065">
        <v>2</v>
      </c>
      <c r="EM1065">
        <v>2</v>
      </c>
      <c r="EN1065">
        <v>2</v>
      </c>
      <c r="EO1065">
        <v>2</v>
      </c>
      <c r="EP1065">
        <v>2</v>
      </c>
      <c r="EZ1065">
        <v>1</v>
      </c>
      <c r="FA1065">
        <v>2</v>
      </c>
      <c r="FB1065">
        <v>1</v>
      </c>
      <c r="FC1065">
        <v>12</v>
      </c>
      <c r="FD1065">
        <v>9</v>
      </c>
      <c r="FG1065">
        <v>0</v>
      </c>
      <c r="FH1065" t="s">
        <v>5510</v>
      </c>
      <c r="FI1065">
        <v>2</v>
      </c>
      <c r="FJ1065" t="s">
        <v>204</v>
      </c>
      <c r="FK1065">
        <v>10</v>
      </c>
      <c r="FL1065">
        <v>12</v>
      </c>
      <c r="FM1065">
        <v>12</v>
      </c>
      <c r="FN1065">
        <v>10</v>
      </c>
      <c r="FO1065" t="s">
        <v>2212</v>
      </c>
      <c r="FP1065">
        <v>1.5</v>
      </c>
      <c r="FQ1065" t="s">
        <v>3287</v>
      </c>
      <c r="FR1065" t="s">
        <v>3189</v>
      </c>
      <c r="FS1065">
        <v>0</v>
      </c>
      <c r="FT1065">
        <v>0</v>
      </c>
      <c r="FU1065" t="s">
        <v>2207</v>
      </c>
      <c r="FV1065" t="s">
        <v>2207</v>
      </c>
      <c r="FW1065">
        <v>0</v>
      </c>
      <c r="FX1065">
        <v>1</v>
      </c>
      <c r="FY1065">
        <v>0</v>
      </c>
      <c r="FZ1065">
        <v>0</v>
      </c>
      <c r="GA1065">
        <v>7861</v>
      </c>
      <c r="GB1065">
        <v>71</v>
      </c>
      <c r="GC1065">
        <v>110.71830989999999</v>
      </c>
      <c r="GD1065" t="s">
        <v>2407</v>
      </c>
      <c r="GE1065">
        <v>1</v>
      </c>
      <c r="HG1065" t="s">
        <v>202</v>
      </c>
      <c r="HJ1065">
        <v>0</v>
      </c>
    </row>
    <row r="1066" spans="1:218" x14ac:dyDescent="0.3">
      <c r="A1066">
        <v>1470</v>
      </c>
      <c r="B1066" t="s">
        <v>3221</v>
      </c>
      <c r="C1066" t="s">
        <v>5684</v>
      </c>
      <c r="D1066" t="s">
        <v>212</v>
      </c>
      <c r="E1066">
        <v>1</v>
      </c>
      <c r="F1066" t="s">
        <v>202</v>
      </c>
      <c r="H1066">
        <v>1</v>
      </c>
      <c r="M1066">
        <v>1</v>
      </c>
      <c r="N1066">
        <v>1</v>
      </c>
      <c r="U1066">
        <v>1</v>
      </c>
      <c r="W1066">
        <v>1</v>
      </c>
      <c r="X1066" t="s">
        <v>5507</v>
      </c>
      <c r="Y1066">
        <v>1</v>
      </c>
      <c r="Z1066">
        <v>1</v>
      </c>
      <c r="AA1066">
        <v>1</v>
      </c>
      <c r="AB1066">
        <v>1</v>
      </c>
      <c r="AD1066" t="s">
        <v>202</v>
      </c>
      <c r="AE1066">
        <v>1</v>
      </c>
      <c r="AF1066">
        <v>1</v>
      </c>
      <c r="AG1066">
        <v>2</v>
      </c>
      <c r="AH1066">
        <v>1</v>
      </c>
      <c r="AI1066">
        <v>2</v>
      </c>
      <c r="AJ1066">
        <v>2</v>
      </c>
      <c r="AK1066" t="s">
        <v>5685</v>
      </c>
      <c r="AL1066">
        <v>1</v>
      </c>
      <c r="AM1066">
        <v>2</v>
      </c>
      <c r="AN1066">
        <v>2</v>
      </c>
      <c r="AO1066">
        <v>2</v>
      </c>
      <c r="AP1066">
        <v>2</v>
      </c>
      <c r="AQ1066">
        <v>2</v>
      </c>
      <c r="AR1066" t="s">
        <v>5686</v>
      </c>
      <c r="AS1066">
        <v>1</v>
      </c>
      <c r="AT1066">
        <v>1</v>
      </c>
      <c r="AU1066">
        <v>1</v>
      </c>
      <c r="AV1066">
        <v>2</v>
      </c>
      <c r="AW1066">
        <v>7</v>
      </c>
      <c r="AX1066">
        <v>1</v>
      </c>
      <c r="AY1066">
        <v>3</v>
      </c>
      <c r="BE1066">
        <v>1</v>
      </c>
      <c r="BF1066">
        <v>1</v>
      </c>
      <c r="BG1066">
        <v>1</v>
      </c>
      <c r="BH1066">
        <v>1</v>
      </c>
      <c r="BI1066">
        <v>1</v>
      </c>
      <c r="BJ1066">
        <v>0</v>
      </c>
      <c r="BM1066">
        <v>1</v>
      </c>
      <c r="BN1066">
        <v>1</v>
      </c>
      <c r="BO1066">
        <v>4</v>
      </c>
      <c r="BP1066">
        <v>1</v>
      </c>
      <c r="BQ1066">
        <v>3</v>
      </c>
      <c r="BR1066">
        <v>1</v>
      </c>
      <c r="BS1066">
        <v>1</v>
      </c>
      <c r="BT1066">
        <v>5</v>
      </c>
      <c r="BU1066">
        <v>5</v>
      </c>
      <c r="BV1066">
        <v>2</v>
      </c>
      <c r="BW1066">
        <v>5</v>
      </c>
      <c r="BX1066">
        <v>0</v>
      </c>
      <c r="BY1066">
        <v>5</v>
      </c>
      <c r="BZ1066">
        <v>0</v>
      </c>
      <c r="CA1066">
        <v>5</v>
      </c>
      <c r="CB1066">
        <v>2</v>
      </c>
      <c r="CC1066">
        <v>5</v>
      </c>
      <c r="CD1066">
        <v>0</v>
      </c>
      <c r="CE1066">
        <v>5</v>
      </c>
      <c r="CF1066">
        <v>0</v>
      </c>
      <c r="CG1066">
        <v>5</v>
      </c>
      <c r="CH1066">
        <v>1</v>
      </c>
      <c r="CI1066">
        <v>5</v>
      </c>
      <c r="CJ1066">
        <v>2</v>
      </c>
      <c r="CK1066">
        <v>2</v>
      </c>
      <c r="CL1066">
        <v>5</v>
      </c>
      <c r="CM1066">
        <v>1</v>
      </c>
      <c r="CR1066">
        <v>2</v>
      </c>
      <c r="CS1066">
        <v>9</v>
      </c>
      <c r="CT1066">
        <v>1</v>
      </c>
      <c r="CU1066">
        <v>2</v>
      </c>
      <c r="CV1066" t="s">
        <v>5687</v>
      </c>
      <c r="CW1066">
        <v>980</v>
      </c>
      <c r="CX1066">
        <v>16.329999999999998</v>
      </c>
      <c r="CY1066">
        <v>2</v>
      </c>
      <c r="CZ1066">
        <v>1</v>
      </c>
      <c r="DA1066" t="s">
        <v>473</v>
      </c>
      <c r="DC1066">
        <v>1</v>
      </c>
      <c r="DD1066">
        <v>1</v>
      </c>
      <c r="DE1066">
        <v>10</v>
      </c>
      <c r="DN1066" t="s">
        <v>5403</v>
      </c>
      <c r="DO1066" t="s">
        <v>5403</v>
      </c>
      <c r="DP1066" t="s">
        <v>3178</v>
      </c>
      <c r="DQ1066" t="s">
        <v>202</v>
      </c>
      <c r="DR1066" t="s">
        <v>202</v>
      </c>
      <c r="DT1066">
        <v>1</v>
      </c>
      <c r="DV1066">
        <v>1</v>
      </c>
      <c r="DW1066">
        <v>0</v>
      </c>
      <c r="DX1066">
        <v>1</v>
      </c>
      <c r="DY1066">
        <v>2</v>
      </c>
      <c r="DZ1066">
        <v>1</v>
      </c>
      <c r="EA1066">
        <v>15</v>
      </c>
      <c r="EB1066">
        <f t="shared" si="40"/>
        <v>3</v>
      </c>
      <c r="EC1066">
        <v>2</v>
      </c>
      <c r="EE1066">
        <v>15</v>
      </c>
      <c r="EF1066">
        <v>2</v>
      </c>
      <c r="EH1066">
        <v>5</v>
      </c>
      <c r="EI1066">
        <v>1</v>
      </c>
      <c r="EL1066">
        <v>2</v>
      </c>
      <c r="EM1066">
        <v>2</v>
      </c>
      <c r="EN1066">
        <v>2</v>
      </c>
      <c r="EO1066">
        <v>2</v>
      </c>
      <c r="EP1066">
        <v>1</v>
      </c>
      <c r="EQ1066">
        <v>2</v>
      </c>
      <c r="ER1066">
        <v>2</v>
      </c>
      <c r="ES1066">
        <v>-97</v>
      </c>
      <c r="EU1066">
        <v>5</v>
      </c>
      <c r="EV1066">
        <v>1</v>
      </c>
      <c r="EW1066">
        <v>-97</v>
      </c>
      <c r="EX1066">
        <v>2</v>
      </c>
      <c r="EY1066">
        <v>4</v>
      </c>
      <c r="EZ1066">
        <v>1</v>
      </c>
      <c r="FA1066">
        <v>1</v>
      </c>
      <c r="FD1066">
        <v>8</v>
      </c>
      <c r="FG1066">
        <v>0</v>
      </c>
      <c r="FH1066" t="s">
        <v>5510</v>
      </c>
      <c r="FI1066">
        <v>2</v>
      </c>
      <c r="FJ1066" t="s">
        <v>204</v>
      </c>
      <c r="FK1066">
        <v>15</v>
      </c>
      <c r="FL1066">
        <v>12</v>
      </c>
      <c r="FM1066">
        <v>12</v>
      </c>
      <c r="FN1066">
        <v>15</v>
      </c>
      <c r="FO1066" t="s">
        <v>2212</v>
      </c>
      <c r="FP1066">
        <v>1.5</v>
      </c>
      <c r="FQ1066" t="s">
        <v>3287</v>
      </c>
      <c r="FR1066" t="s">
        <v>3189</v>
      </c>
      <c r="FS1066">
        <v>0</v>
      </c>
      <c r="FT1066">
        <v>1</v>
      </c>
      <c r="FU1066" t="s">
        <v>2213</v>
      </c>
      <c r="FV1066" t="s">
        <v>4754</v>
      </c>
      <c r="FW1066">
        <v>0</v>
      </c>
      <c r="FX1066">
        <v>1</v>
      </c>
      <c r="FY1066">
        <v>0</v>
      </c>
      <c r="FZ1066">
        <v>0</v>
      </c>
      <c r="GA1066">
        <v>7861</v>
      </c>
      <c r="GB1066">
        <v>71</v>
      </c>
      <c r="GC1066">
        <v>110.71830989999999</v>
      </c>
      <c r="GD1066" t="s">
        <v>2407</v>
      </c>
      <c r="GE1066">
        <v>1</v>
      </c>
      <c r="HG1066" t="s">
        <v>202</v>
      </c>
      <c r="HJ1066">
        <v>0</v>
      </c>
    </row>
    <row r="1067" spans="1:218" x14ac:dyDescent="0.3">
      <c r="A1067">
        <v>1174</v>
      </c>
      <c r="B1067" t="s">
        <v>3207</v>
      </c>
      <c r="C1067" t="s">
        <v>6263</v>
      </c>
      <c r="D1067" t="s">
        <v>265</v>
      </c>
      <c r="E1067">
        <v>1</v>
      </c>
      <c r="F1067" t="s">
        <v>202</v>
      </c>
      <c r="H1067">
        <v>1</v>
      </c>
      <c r="M1067">
        <v>1</v>
      </c>
      <c r="N1067">
        <v>1</v>
      </c>
      <c r="U1067">
        <v>1</v>
      </c>
      <c r="W1067">
        <v>1</v>
      </c>
      <c r="X1067" t="s">
        <v>3174</v>
      </c>
      <c r="Y1067">
        <v>1</v>
      </c>
      <c r="Z1067">
        <v>1</v>
      </c>
      <c r="AA1067">
        <v>5</v>
      </c>
      <c r="AD1067" t="s">
        <v>202</v>
      </c>
      <c r="AE1067">
        <v>1</v>
      </c>
      <c r="AF1067">
        <v>1</v>
      </c>
      <c r="AG1067">
        <v>1</v>
      </c>
      <c r="AH1067">
        <v>2</v>
      </c>
      <c r="AI1067">
        <v>2</v>
      </c>
      <c r="AJ1067">
        <v>2</v>
      </c>
      <c r="AK1067" t="s">
        <v>6264</v>
      </c>
      <c r="AL1067">
        <v>1</v>
      </c>
      <c r="AM1067">
        <v>2</v>
      </c>
      <c r="AN1067">
        <v>2</v>
      </c>
      <c r="AO1067">
        <v>2</v>
      </c>
      <c r="AP1067">
        <v>2</v>
      </c>
      <c r="AQ1067">
        <v>1</v>
      </c>
      <c r="AR1067" t="s">
        <v>6265</v>
      </c>
      <c r="AS1067">
        <v>2</v>
      </c>
      <c r="AT1067">
        <v>1</v>
      </c>
      <c r="AU1067">
        <v>2</v>
      </c>
      <c r="AV1067">
        <v>1</v>
      </c>
      <c r="AW1067">
        <v>6</v>
      </c>
      <c r="AX1067">
        <v>1</v>
      </c>
      <c r="AY1067">
        <v>4</v>
      </c>
      <c r="BE1067">
        <v>1</v>
      </c>
      <c r="BF1067">
        <v>2</v>
      </c>
      <c r="BG1067">
        <v>1</v>
      </c>
      <c r="BH1067">
        <v>2</v>
      </c>
      <c r="BI1067">
        <v>1</v>
      </c>
      <c r="BJ1067">
        <v>0</v>
      </c>
      <c r="BM1067">
        <v>1</v>
      </c>
      <c r="BN1067">
        <v>1</v>
      </c>
      <c r="BO1067">
        <v>3</v>
      </c>
      <c r="BP1067">
        <v>1</v>
      </c>
      <c r="BQ1067">
        <v>9</v>
      </c>
      <c r="BR1067">
        <v>3</v>
      </c>
      <c r="BS1067">
        <v>1</v>
      </c>
      <c r="BT1067">
        <v>8</v>
      </c>
      <c r="BU1067">
        <v>8</v>
      </c>
      <c r="BV1067">
        <v>3</v>
      </c>
      <c r="BW1067">
        <v>8</v>
      </c>
      <c r="BX1067">
        <v>1</v>
      </c>
      <c r="BY1067">
        <v>8</v>
      </c>
      <c r="BZ1067">
        <v>2</v>
      </c>
      <c r="CA1067">
        <v>8</v>
      </c>
      <c r="CB1067">
        <v>1</v>
      </c>
      <c r="CC1067">
        <v>8</v>
      </c>
      <c r="CD1067">
        <v>1</v>
      </c>
      <c r="CE1067">
        <v>8</v>
      </c>
      <c r="CF1067">
        <v>0</v>
      </c>
      <c r="CG1067">
        <v>8</v>
      </c>
      <c r="CH1067">
        <v>0</v>
      </c>
      <c r="CI1067">
        <v>8</v>
      </c>
      <c r="CJ1067">
        <v>1</v>
      </c>
      <c r="CK1067">
        <v>2</v>
      </c>
      <c r="CL1067">
        <v>4</v>
      </c>
      <c r="CM1067">
        <v>6</v>
      </c>
      <c r="CS1067">
        <v>3</v>
      </c>
      <c r="CT1067">
        <v>1</v>
      </c>
      <c r="CU1067">
        <v>1</v>
      </c>
      <c r="CV1067" t="s">
        <v>6266</v>
      </c>
      <c r="CW1067">
        <v>726</v>
      </c>
      <c r="CX1067">
        <v>12.1</v>
      </c>
      <c r="CY1067">
        <v>2</v>
      </c>
      <c r="CZ1067">
        <v>1</v>
      </c>
      <c r="DA1067" t="s">
        <v>4962</v>
      </c>
      <c r="DC1067">
        <v>1</v>
      </c>
      <c r="DD1067">
        <v>1</v>
      </c>
      <c r="DE1067">
        <v>28</v>
      </c>
      <c r="DN1067" t="s">
        <v>4897</v>
      </c>
      <c r="DO1067" t="s">
        <v>4897</v>
      </c>
      <c r="DP1067" t="s">
        <v>3178</v>
      </c>
      <c r="DQ1067" t="s">
        <v>202</v>
      </c>
      <c r="DR1067" t="s">
        <v>202</v>
      </c>
      <c r="DT1067">
        <v>1</v>
      </c>
      <c r="DV1067">
        <v>1</v>
      </c>
      <c r="DW1067">
        <v>0</v>
      </c>
      <c r="DX1067">
        <v>5</v>
      </c>
      <c r="DY1067">
        <v>2</v>
      </c>
      <c r="DZ1067">
        <v>1</v>
      </c>
      <c r="EA1067">
        <v>10</v>
      </c>
      <c r="EB1067">
        <f t="shared" si="40"/>
        <v>4</v>
      </c>
      <c r="EC1067">
        <v>2</v>
      </c>
      <c r="EE1067">
        <v>2</v>
      </c>
      <c r="EF1067">
        <v>2</v>
      </c>
      <c r="EH1067">
        <v>2</v>
      </c>
      <c r="EI1067">
        <v>1</v>
      </c>
      <c r="EL1067">
        <v>1</v>
      </c>
      <c r="EM1067">
        <v>3</v>
      </c>
      <c r="EN1067">
        <v>2</v>
      </c>
      <c r="EO1067">
        <v>3</v>
      </c>
      <c r="EP1067">
        <v>1</v>
      </c>
      <c r="EQ1067">
        <v>1</v>
      </c>
      <c r="ER1067">
        <v>1</v>
      </c>
      <c r="EZ1067">
        <v>1</v>
      </c>
      <c r="FA1067">
        <v>-97</v>
      </c>
      <c r="FD1067">
        <v>-97</v>
      </c>
      <c r="FG1067">
        <v>0</v>
      </c>
      <c r="FH1067" t="s">
        <v>3179</v>
      </c>
      <c r="FI1067">
        <v>1</v>
      </c>
      <c r="FJ1067" t="s">
        <v>204</v>
      </c>
      <c r="FK1067">
        <v>2</v>
      </c>
      <c r="FL1067">
        <v>12</v>
      </c>
      <c r="FM1067">
        <v>12</v>
      </c>
      <c r="FN1067">
        <v>10</v>
      </c>
      <c r="FO1067" t="s">
        <v>2206</v>
      </c>
      <c r="FP1067">
        <v>3.5</v>
      </c>
      <c r="FQ1067" t="s">
        <v>3287</v>
      </c>
      <c r="FR1067" t="s">
        <v>3181</v>
      </c>
      <c r="FS1067">
        <v>1</v>
      </c>
      <c r="FT1067">
        <v>1</v>
      </c>
      <c r="FU1067" t="s">
        <v>2221</v>
      </c>
      <c r="FV1067" t="s">
        <v>3182</v>
      </c>
      <c r="FW1067">
        <v>0</v>
      </c>
      <c r="FX1067">
        <v>1</v>
      </c>
      <c r="FY1067">
        <v>0</v>
      </c>
      <c r="FZ1067">
        <v>0</v>
      </c>
      <c r="GA1067">
        <v>11328</v>
      </c>
      <c r="GB1067">
        <v>52</v>
      </c>
      <c r="GC1067">
        <v>217.8461538</v>
      </c>
      <c r="GD1067" t="s">
        <v>2407</v>
      </c>
      <c r="GE1067">
        <v>1</v>
      </c>
      <c r="HG1067" t="s">
        <v>202</v>
      </c>
      <c r="HJ1067">
        <v>0</v>
      </c>
    </row>
    <row r="1068" spans="1:218" x14ac:dyDescent="0.3">
      <c r="A1068">
        <v>1207</v>
      </c>
      <c r="B1068" t="s">
        <v>3279</v>
      </c>
      <c r="C1068" t="s">
        <v>6279</v>
      </c>
      <c r="D1068" t="s">
        <v>212</v>
      </c>
      <c r="E1068">
        <v>1</v>
      </c>
      <c r="F1068" t="s">
        <v>202</v>
      </c>
      <c r="H1068">
        <v>1</v>
      </c>
      <c r="M1068">
        <v>1</v>
      </c>
      <c r="N1068">
        <v>1</v>
      </c>
      <c r="U1068">
        <v>1</v>
      </c>
      <c r="W1068">
        <v>1</v>
      </c>
      <c r="X1068" t="s">
        <v>3174</v>
      </c>
      <c r="Y1068">
        <v>1</v>
      </c>
      <c r="Z1068">
        <v>1</v>
      </c>
      <c r="AA1068">
        <v>1</v>
      </c>
      <c r="AD1068" t="s">
        <v>202</v>
      </c>
      <c r="AE1068">
        <v>1</v>
      </c>
      <c r="AF1068">
        <v>1</v>
      </c>
      <c r="AG1068">
        <v>1</v>
      </c>
      <c r="AH1068">
        <v>1</v>
      </c>
      <c r="AI1068">
        <v>1</v>
      </c>
      <c r="AJ1068">
        <v>1</v>
      </c>
      <c r="AK1068" t="s">
        <v>6280</v>
      </c>
      <c r="AL1068">
        <v>1</v>
      </c>
      <c r="AM1068">
        <v>2</v>
      </c>
      <c r="AN1068">
        <v>1</v>
      </c>
      <c r="AO1068">
        <v>2</v>
      </c>
      <c r="AP1068">
        <v>1</v>
      </c>
      <c r="AQ1068">
        <v>1</v>
      </c>
      <c r="AR1068" t="s">
        <v>6281</v>
      </c>
      <c r="AS1068">
        <v>2</v>
      </c>
      <c r="AT1068">
        <v>1</v>
      </c>
      <c r="AU1068">
        <v>1</v>
      </c>
      <c r="AV1068">
        <v>2</v>
      </c>
      <c r="AW1068">
        <v>1</v>
      </c>
      <c r="AX1068">
        <v>1</v>
      </c>
      <c r="AY1068">
        <v>4</v>
      </c>
      <c r="BE1068">
        <v>1</v>
      </c>
      <c r="BF1068">
        <v>2</v>
      </c>
      <c r="BG1068">
        <v>1</v>
      </c>
      <c r="BH1068">
        <v>2</v>
      </c>
      <c r="BI1068">
        <v>1</v>
      </c>
      <c r="BJ1068">
        <v>2</v>
      </c>
      <c r="BK1068">
        <v>1</v>
      </c>
      <c r="BL1068">
        <v>0</v>
      </c>
      <c r="BM1068">
        <v>1</v>
      </c>
      <c r="BN1068">
        <v>1</v>
      </c>
      <c r="BO1068">
        <v>4</v>
      </c>
      <c r="BP1068">
        <v>1</v>
      </c>
      <c r="BQ1068">
        <v>4</v>
      </c>
      <c r="BR1068">
        <v>6</v>
      </c>
      <c r="BS1068">
        <v>1</v>
      </c>
      <c r="BT1068">
        <v>3</v>
      </c>
      <c r="BV1068">
        <v>1</v>
      </c>
      <c r="BX1068">
        <v>0</v>
      </c>
      <c r="BZ1068">
        <v>0</v>
      </c>
      <c r="CB1068">
        <v>0</v>
      </c>
      <c r="CD1068">
        <v>2</v>
      </c>
      <c r="CJ1068">
        <v>1</v>
      </c>
      <c r="CK1068">
        <v>2</v>
      </c>
      <c r="CL1068">
        <v>7</v>
      </c>
      <c r="CM1068">
        <v>1</v>
      </c>
      <c r="CR1068">
        <v>1</v>
      </c>
      <c r="CS1068">
        <v>5</v>
      </c>
      <c r="CT1068">
        <v>1</v>
      </c>
      <c r="CU1068">
        <v>2</v>
      </c>
      <c r="CV1068" t="s">
        <v>6282</v>
      </c>
      <c r="CW1068">
        <v>985</v>
      </c>
      <c r="CX1068">
        <v>16.420000000000002</v>
      </c>
      <c r="CY1068">
        <v>2</v>
      </c>
      <c r="CZ1068">
        <v>1</v>
      </c>
      <c r="DA1068" t="s">
        <v>4864</v>
      </c>
      <c r="DC1068">
        <v>1</v>
      </c>
      <c r="DD1068">
        <v>1</v>
      </c>
      <c r="DE1068">
        <v>2</v>
      </c>
      <c r="DN1068" t="s">
        <v>4995</v>
      </c>
      <c r="DO1068" t="s">
        <v>4995</v>
      </c>
      <c r="DP1068" t="s">
        <v>3178</v>
      </c>
      <c r="DQ1068" t="s">
        <v>202</v>
      </c>
      <c r="DR1068" t="s">
        <v>202</v>
      </c>
      <c r="DT1068">
        <v>1</v>
      </c>
      <c r="DV1068">
        <v>1</v>
      </c>
      <c r="DW1068">
        <v>0</v>
      </c>
      <c r="DX1068">
        <v>1</v>
      </c>
      <c r="DY1068">
        <v>2</v>
      </c>
      <c r="DZ1068">
        <v>1</v>
      </c>
      <c r="EA1068">
        <v>13</v>
      </c>
      <c r="EB1068">
        <f t="shared" si="40"/>
        <v>4</v>
      </c>
      <c r="EC1068">
        <v>2</v>
      </c>
      <c r="EE1068">
        <v>13</v>
      </c>
      <c r="EF1068">
        <v>2</v>
      </c>
      <c r="EH1068">
        <v>10</v>
      </c>
      <c r="EI1068">
        <v>1</v>
      </c>
      <c r="EL1068">
        <v>1</v>
      </c>
      <c r="EM1068">
        <v>2</v>
      </c>
      <c r="EN1068">
        <v>2</v>
      </c>
      <c r="EO1068">
        <v>2</v>
      </c>
      <c r="EP1068">
        <v>1</v>
      </c>
      <c r="EQ1068">
        <v>2</v>
      </c>
      <c r="ER1068">
        <v>1</v>
      </c>
      <c r="EZ1068">
        <v>1</v>
      </c>
      <c r="FA1068">
        <v>1</v>
      </c>
      <c r="FD1068">
        <v>-97</v>
      </c>
      <c r="FG1068">
        <v>0</v>
      </c>
      <c r="FH1068" t="s">
        <v>3179</v>
      </c>
      <c r="FI1068">
        <v>1</v>
      </c>
      <c r="FJ1068" t="s">
        <v>204</v>
      </c>
      <c r="FK1068">
        <v>13</v>
      </c>
      <c r="FL1068">
        <v>12</v>
      </c>
      <c r="FM1068">
        <v>12</v>
      </c>
      <c r="FN1068">
        <v>13</v>
      </c>
      <c r="FO1068" t="s">
        <v>2206</v>
      </c>
      <c r="FP1068">
        <v>1.5</v>
      </c>
      <c r="FQ1068" t="s">
        <v>3287</v>
      </c>
      <c r="FR1068" t="s">
        <v>3189</v>
      </c>
      <c r="FS1068">
        <v>0</v>
      </c>
      <c r="FT1068">
        <v>1</v>
      </c>
      <c r="FU1068" t="s">
        <v>2221</v>
      </c>
      <c r="FV1068" t="s">
        <v>4754</v>
      </c>
      <c r="FW1068">
        <v>0</v>
      </c>
      <c r="FX1068">
        <v>1</v>
      </c>
      <c r="FY1068">
        <v>0</v>
      </c>
      <c r="FZ1068">
        <v>0</v>
      </c>
      <c r="GA1068">
        <v>59048</v>
      </c>
      <c r="GB1068">
        <v>201</v>
      </c>
      <c r="GC1068">
        <v>293.7711443</v>
      </c>
      <c r="GD1068" t="s">
        <v>2407</v>
      </c>
      <c r="GE1068">
        <v>1</v>
      </c>
      <c r="HG1068" t="s">
        <v>202</v>
      </c>
      <c r="HJ1068">
        <v>0</v>
      </c>
    </row>
    <row r="1069" spans="1:218" x14ac:dyDescent="0.3">
      <c r="A1069">
        <v>1402</v>
      </c>
      <c r="B1069" t="s">
        <v>3279</v>
      </c>
      <c r="C1069" t="s">
        <v>6365</v>
      </c>
      <c r="D1069" t="s">
        <v>212</v>
      </c>
      <c r="E1069">
        <v>1</v>
      </c>
      <c r="F1069" t="s">
        <v>202</v>
      </c>
      <c r="H1069">
        <v>1</v>
      </c>
      <c r="M1069">
        <v>1</v>
      </c>
      <c r="N1069">
        <v>1</v>
      </c>
      <c r="U1069">
        <v>1</v>
      </c>
      <c r="W1069">
        <v>1</v>
      </c>
      <c r="X1069" t="s">
        <v>3174</v>
      </c>
      <c r="Y1069">
        <v>1</v>
      </c>
      <c r="Z1069">
        <v>1</v>
      </c>
      <c r="AA1069">
        <v>1</v>
      </c>
      <c r="AD1069" t="s">
        <v>202</v>
      </c>
      <c r="AE1069">
        <v>1</v>
      </c>
      <c r="AF1069">
        <v>1</v>
      </c>
      <c r="AG1069">
        <v>2</v>
      </c>
      <c r="AH1069">
        <v>1</v>
      </c>
      <c r="AI1069">
        <v>1</v>
      </c>
      <c r="AJ1069">
        <v>1</v>
      </c>
      <c r="AK1069" t="s">
        <v>6366</v>
      </c>
      <c r="AL1069">
        <v>1</v>
      </c>
      <c r="AM1069">
        <v>1</v>
      </c>
      <c r="AN1069">
        <v>1</v>
      </c>
      <c r="AO1069">
        <v>2</v>
      </c>
      <c r="AP1069">
        <v>2</v>
      </c>
      <c r="AQ1069">
        <v>2</v>
      </c>
      <c r="AR1069" t="s">
        <v>6367</v>
      </c>
      <c r="AS1069">
        <v>1</v>
      </c>
      <c r="AT1069">
        <v>1</v>
      </c>
      <c r="AU1069">
        <v>1</v>
      </c>
      <c r="AV1069">
        <v>1</v>
      </c>
      <c r="AW1069">
        <v>5</v>
      </c>
      <c r="AX1069">
        <v>3</v>
      </c>
      <c r="AY1069">
        <v>3</v>
      </c>
      <c r="BE1069">
        <v>1</v>
      </c>
      <c r="BF1069">
        <v>2</v>
      </c>
      <c r="BG1069">
        <v>1</v>
      </c>
      <c r="BH1069">
        <v>2</v>
      </c>
      <c r="BI1069">
        <v>1</v>
      </c>
      <c r="BJ1069">
        <v>0</v>
      </c>
      <c r="BM1069">
        <v>1</v>
      </c>
      <c r="BN1069">
        <v>1</v>
      </c>
      <c r="BO1069">
        <v>4</v>
      </c>
      <c r="BP1069">
        <v>1</v>
      </c>
      <c r="BQ1069">
        <v>0.5</v>
      </c>
      <c r="BR1069">
        <v>5</v>
      </c>
      <c r="BS1069">
        <v>1</v>
      </c>
      <c r="BT1069">
        <v>2</v>
      </c>
      <c r="BV1069">
        <v>0</v>
      </c>
      <c r="BX1069">
        <v>0</v>
      </c>
      <c r="BZ1069">
        <v>0</v>
      </c>
      <c r="CB1069">
        <v>0</v>
      </c>
      <c r="CD1069">
        <v>2</v>
      </c>
      <c r="CJ1069">
        <v>1</v>
      </c>
      <c r="CK1069">
        <v>1</v>
      </c>
      <c r="CL1069">
        <v>5</v>
      </c>
      <c r="CM1069">
        <v>6</v>
      </c>
      <c r="CS1069">
        <v>7</v>
      </c>
      <c r="CT1069">
        <v>2</v>
      </c>
      <c r="CU1069">
        <v>2</v>
      </c>
      <c r="CV1069" t="s">
        <v>6368</v>
      </c>
      <c r="CW1069">
        <v>1040</v>
      </c>
      <c r="CX1069">
        <v>17.329999999999998</v>
      </c>
      <c r="CY1069">
        <v>2</v>
      </c>
      <c r="CZ1069">
        <v>1</v>
      </c>
      <c r="DA1069" t="s">
        <v>717</v>
      </c>
      <c r="DC1069">
        <v>1</v>
      </c>
      <c r="DD1069">
        <v>1</v>
      </c>
      <c r="DE1069">
        <v>2</v>
      </c>
      <c r="DN1069" t="s">
        <v>5312</v>
      </c>
      <c r="DO1069" t="s">
        <v>5312</v>
      </c>
      <c r="DP1069" t="s">
        <v>3178</v>
      </c>
      <c r="DQ1069" t="s">
        <v>202</v>
      </c>
      <c r="DR1069" t="s">
        <v>202</v>
      </c>
      <c r="DT1069">
        <v>1</v>
      </c>
      <c r="DV1069">
        <v>1</v>
      </c>
      <c r="DW1069">
        <v>0</v>
      </c>
      <c r="DX1069">
        <v>1</v>
      </c>
      <c r="DY1069">
        <v>2</v>
      </c>
      <c r="DZ1069">
        <v>1</v>
      </c>
      <c r="EA1069">
        <v>20</v>
      </c>
      <c r="EB1069">
        <f t="shared" si="40"/>
        <v>2</v>
      </c>
      <c r="EC1069">
        <v>2</v>
      </c>
      <c r="EE1069">
        <v>12</v>
      </c>
      <c r="EF1069">
        <v>2</v>
      </c>
      <c r="EH1069">
        <v>4</v>
      </c>
      <c r="EI1069">
        <v>1</v>
      </c>
      <c r="EL1069">
        <v>1</v>
      </c>
      <c r="EM1069">
        <v>3</v>
      </c>
      <c r="EN1069">
        <v>2</v>
      </c>
      <c r="EO1069">
        <v>3</v>
      </c>
      <c r="EP1069">
        <v>1</v>
      </c>
      <c r="EQ1069">
        <v>2</v>
      </c>
      <c r="ER1069">
        <v>1</v>
      </c>
      <c r="EZ1069">
        <v>1</v>
      </c>
      <c r="FA1069">
        <v>-97</v>
      </c>
      <c r="FD1069">
        <v>-97</v>
      </c>
      <c r="FG1069">
        <v>0</v>
      </c>
      <c r="FH1069" t="s">
        <v>3179</v>
      </c>
      <c r="FI1069">
        <v>1</v>
      </c>
      <c r="FJ1069" t="s">
        <v>204</v>
      </c>
      <c r="FK1069">
        <v>12</v>
      </c>
      <c r="FL1069">
        <v>12</v>
      </c>
      <c r="FM1069">
        <v>12</v>
      </c>
      <c r="FN1069">
        <v>20</v>
      </c>
      <c r="FO1069" t="s">
        <v>2206</v>
      </c>
      <c r="FP1069">
        <v>3.5</v>
      </c>
      <c r="FQ1069" t="s">
        <v>3287</v>
      </c>
      <c r="FR1069" t="s">
        <v>3181</v>
      </c>
      <c r="FS1069">
        <v>1</v>
      </c>
      <c r="FT1069">
        <v>1</v>
      </c>
      <c r="FU1069" t="s">
        <v>2221</v>
      </c>
      <c r="FV1069" t="s">
        <v>4754</v>
      </c>
      <c r="FW1069">
        <v>0</v>
      </c>
      <c r="FX1069">
        <v>1</v>
      </c>
      <c r="FY1069">
        <v>0</v>
      </c>
      <c r="FZ1069">
        <v>0</v>
      </c>
      <c r="GA1069">
        <v>59048</v>
      </c>
      <c r="GB1069">
        <v>201</v>
      </c>
      <c r="GC1069">
        <v>293.7711443</v>
      </c>
      <c r="GD1069" t="s">
        <v>2407</v>
      </c>
      <c r="GE1069">
        <v>1</v>
      </c>
      <c r="HG1069" t="s">
        <v>202</v>
      </c>
      <c r="HJ1069">
        <v>0</v>
      </c>
    </row>
    <row r="1070" spans="1:218" x14ac:dyDescent="0.3">
      <c r="A1070">
        <v>144</v>
      </c>
      <c r="B1070" t="s">
        <v>4040</v>
      </c>
      <c r="C1070" t="s">
        <v>5518</v>
      </c>
      <c r="D1070" t="s">
        <v>194</v>
      </c>
      <c r="E1070">
        <v>1</v>
      </c>
      <c r="F1070" t="s">
        <v>202</v>
      </c>
      <c r="H1070">
        <v>1</v>
      </c>
      <c r="M1070">
        <v>1</v>
      </c>
      <c r="N1070">
        <v>1</v>
      </c>
      <c r="U1070">
        <v>1</v>
      </c>
      <c r="W1070">
        <v>1</v>
      </c>
      <c r="X1070" t="s">
        <v>5507</v>
      </c>
      <c r="Y1070">
        <v>1</v>
      </c>
      <c r="Z1070">
        <v>1</v>
      </c>
      <c r="AA1070">
        <v>5</v>
      </c>
      <c r="AB1070">
        <v>5</v>
      </c>
      <c r="AD1070" t="s">
        <v>202</v>
      </c>
      <c r="AE1070">
        <v>1</v>
      </c>
      <c r="AF1070">
        <v>1</v>
      </c>
      <c r="AG1070">
        <v>1</v>
      </c>
      <c r="AH1070">
        <v>1</v>
      </c>
      <c r="AI1070">
        <v>1</v>
      </c>
      <c r="AJ1070">
        <v>1</v>
      </c>
      <c r="AK1070" t="s">
        <v>5519</v>
      </c>
      <c r="AL1070">
        <v>1</v>
      </c>
      <c r="AM1070">
        <v>1</v>
      </c>
      <c r="AN1070">
        <v>1</v>
      </c>
      <c r="AO1070">
        <v>1</v>
      </c>
      <c r="AP1070">
        <v>-97</v>
      </c>
      <c r="AQ1070">
        <v>1</v>
      </c>
      <c r="AR1070" t="s">
        <v>5520</v>
      </c>
      <c r="AS1070">
        <v>1</v>
      </c>
      <c r="AT1070">
        <v>1</v>
      </c>
      <c r="AU1070">
        <v>1</v>
      </c>
      <c r="AV1070">
        <v>1</v>
      </c>
      <c r="AW1070">
        <v>7</v>
      </c>
      <c r="AX1070">
        <v>1</v>
      </c>
      <c r="AY1070">
        <v>3</v>
      </c>
      <c r="BE1070">
        <v>1</v>
      </c>
      <c r="BF1070">
        <v>2</v>
      </c>
      <c r="BG1070">
        <v>1</v>
      </c>
      <c r="BH1070">
        <v>2</v>
      </c>
      <c r="BI1070">
        <v>1</v>
      </c>
      <c r="BJ1070">
        <v>0</v>
      </c>
      <c r="BM1070">
        <v>1</v>
      </c>
      <c r="BN1070">
        <v>1</v>
      </c>
      <c r="BO1070">
        <v>3</v>
      </c>
      <c r="BP1070">
        <v>1</v>
      </c>
      <c r="BQ1070">
        <v>53</v>
      </c>
      <c r="BR1070">
        <v>5</v>
      </c>
      <c r="BS1070">
        <v>1</v>
      </c>
      <c r="BT1070">
        <v>2</v>
      </c>
      <c r="BV1070">
        <v>0</v>
      </c>
      <c r="BX1070">
        <v>0</v>
      </c>
      <c r="BZ1070">
        <v>0</v>
      </c>
      <c r="CB1070">
        <v>0</v>
      </c>
      <c r="CD1070">
        <v>0</v>
      </c>
      <c r="CF1070">
        <v>2</v>
      </c>
      <c r="CJ1070">
        <v>1</v>
      </c>
      <c r="CK1070">
        <v>2</v>
      </c>
      <c r="CL1070">
        <v>6</v>
      </c>
      <c r="CM1070">
        <v>1</v>
      </c>
      <c r="CR1070">
        <v>2</v>
      </c>
      <c r="CS1070">
        <v>5</v>
      </c>
      <c r="CT1070">
        <v>1</v>
      </c>
      <c r="CU1070">
        <v>1</v>
      </c>
      <c r="CV1070" t="s">
        <v>5521</v>
      </c>
      <c r="CW1070">
        <v>857</v>
      </c>
      <c r="CX1070">
        <v>14.28</v>
      </c>
      <c r="CY1070">
        <v>2</v>
      </c>
      <c r="CZ1070">
        <v>1</v>
      </c>
      <c r="DA1070" t="s">
        <v>397</v>
      </c>
      <c r="DC1070">
        <v>1</v>
      </c>
      <c r="DD1070">
        <v>1</v>
      </c>
      <c r="DE1070">
        <v>24</v>
      </c>
      <c r="DN1070" t="s">
        <v>3177</v>
      </c>
      <c r="DO1070" t="s">
        <v>3177</v>
      </c>
      <c r="DP1070" t="s">
        <v>3178</v>
      </c>
      <c r="DQ1070" t="s">
        <v>202</v>
      </c>
      <c r="DR1070" t="s">
        <v>202</v>
      </c>
      <c r="DT1070">
        <v>1</v>
      </c>
      <c r="DV1070">
        <v>1</v>
      </c>
      <c r="DW1070">
        <v>0</v>
      </c>
      <c r="DX1070">
        <v>5</v>
      </c>
      <c r="DY1070">
        <v>2</v>
      </c>
      <c r="DZ1070">
        <v>1</v>
      </c>
      <c r="EA1070">
        <v>15</v>
      </c>
      <c r="EB1070">
        <f t="shared" si="40"/>
        <v>3</v>
      </c>
      <c r="EC1070">
        <v>1</v>
      </c>
      <c r="ED1070">
        <v>10</v>
      </c>
      <c r="EF1070">
        <v>2</v>
      </c>
      <c r="EH1070">
        <v>15</v>
      </c>
      <c r="EI1070">
        <v>1</v>
      </c>
      <c r="EL1070">
        <v>1</v>
      </c>
      <c r="EM1070">
        <v>2</v>
      </c>
      <c r="EN1070">
        <v>2</v>
      </c>
      <c r="EO1070">
        <v>2</v>
      </c>
      <c r="EP1070">
        <v>2</v>
      </c>
      <c r="EZ1070">
        <v>1</v>
      </c>
      <c r="FA1070">
        <v>1</v>
      </c>
      <c r="FD1070">
        <v>1</v>
      </c>
      <c r="FG1070">
        <v>0</v>
      </c>
      <c r="FH1070" t="s">
        <v>5655</v>
      </c>
      <c r="FI1070">
        <v>2</v>
      </c>
      <c r="FJ1070" t="s">
        <v>204</v>
      </c>
      <c r="FK1070">
        <v>0.83333330000000005</v>
      </c>
      <c r="FL1070">
        <v>10</v>
      </c>
      <c r="FM1070">
        <v>10</v>
      </c>
      <c r="FN1070">
        <v>15</v>
      </c>
      <c r="FO1070" t="s">
        <v>2206</v>
      </c>
      <c r="FP1070">
        <v>1.5</v>
      </c>
      <c r="FQ1070" t="s">
        <v>3287</v>
      </c>
      <c r="FR1070" t="s">
        <v>3189</v>
      </c>
      <c r="FS1070">
        <v>0</v>
      </c>
      <c r="FT1070">
        <v>0</v>
      </c>
      <c r="FU1070" t="s">
        <v>2207</v>
      </c>
      <c r="FV1070" t="s">
        <v>2207</v>
      </c>
      <c r="FW1070">
        <v>0</v>
      </c>
      <c r="FX1070">
        <v>1</v>
      </c>
      <c r="FY1070">
        <v>0</v>
      </c>
      <c r="FZ1070">
        <v>0</v>
      </c>
      <c r="GA1070">
        <v>1601</v>
      </c>
      <c r="GB1070">
        <v>16</v>
      </c>
      <c r="GC1070">
        <v>100.0625</v>
      </c>
      <c r="GD1070" t="s">
        <v>2407</v>
      </c>
      <c r="GE1070">
        <v>1</v>
      </c>
      <c r="HG1070" t="s">
        <v>202</v>
      </c>
      <c r="HJ1070">
        <v>0</v>
      </c>
    </row>
    <row r="1071" spans="1:218" x14ac:dyDescent="0.3">
      <c r="A1071">
        <v>186</v>
      </c>
      <c r="B1071" t="s">
        <v>3221</v>
      </c>
      <c r="C1071" t="s">
        <v>5522</v>
      </c>
      <c r="D1071" t="s">
        <v>212</v>
      </c>
      <c r="E1071">
        <v>1</v>
      </c>
      <c r="F1071" t="s">
        <v>202</v>
      </c>
      <c r="H1071">
        <v>1</v>
      </c>
      <c r="M1071">
        <v>1</v>
      </c>
      <c r="N1071">
        <v>1</v>
      </c>
      <c r="U1071">
        <v>1</v>
      </c>
      <c r="W1071">
        <v>1</v>
      </c>
      <c r="X1071" t="s">
        <v>5507</v>
      </c>
      <c r="Y1071">
        <v>1</v>
      </c>
      <c r="Z1071">
        <v>1</v>
      </c>
      <c r="AA1071">
        <v>1</v>
      </c>
      <c r="AB1071">
        <v>5</v>
      </c>
      <c r="AD1071" t="s">
        <v>202</v>
      </c>
      <c r="AE1071">
        <v>1</v>
      </c>
      <c r="AF1071">
        <v>2</v>
      </c>
      <c r="AG1071">
        <v>1</v>
      </c>
      <c r="AH1071">
        <v>2</v>
      </c>
      <c r="AI1071">
        <v>1</v>
      </c>
      <c r="AJ1071">
        <v>1</v>
      </c>
      <c r="AK1071" t="s">
        <v>5523</v>
      </c>
      <c r="AL1071">
        <v>1</v>
      </c>
      <c r="AM1071">
        <v>1</v>
      </c>
      <c r="AN1071">
        <v>2</v>
      </c>
      <c r="AO1071">
        <v>2</v>
      </c>
      <c r="AP1071">
        <v>2</v>
      </c>
      <c r="AQ1071">
        <v>1</v>
      </c>
      <c r="AR1071" t="s">
        <v>5524</v>
      </c>
      <c r="AS1071">
        <v>2</v>
      </c>
      <c r="AT1071">
        <v>1</v>
      </c>
      <c r="AU1071">
        <v>2</v>
      </c>
      <c r="AV1071">
        <v>2</v>
      </c>
      <c r="AW1071">
        <v>7</v>
      </c>
      <c r="AX1071">
        <v>7</v>
      </c>
      <c r="AY1071">
        <v>1</v>
      </c>
      <c r="BE1071">
        <v>1</v>
      </c>
      <c r="BF1071">
        <v>1</v>
      </c>
      <c r="BG1071">
        <v>1</v>
      </c>
      <c r="BH1071">
        <v>1</v>
      </c>
      <c r="BI1071">
        <v>1</v>
      </c>
      <c r="BJ1071">
        <v>0</v>
      </c>
      <c r="BM1071">
        <v>1</v>
      </c>
      <c r="BN1071">
        <v>1</v>
      </c>
      <c r="BO1071">
        <v>3</v>
      </c>
      <c r="BP1071">
        <v>1</v>
      </c>
      <c r="BQ1071">
        <v>32</v>
      </c>
      <c r="BR1071">
        <v>1</v>
      </c>
      <c r="BS1071">
        <v>1</v>
      </c>
      <c r="BT1071">
        <v>1</v>
      </c>
      <c r="BU1071">
        <v>1</v>
      </c>
      <c r="BV1071">
        <v>0</v>
      </c>
      <c r="BW1071">
        <v>1</v>
      </c>
      <c r="BX1071">
        <v>0</v>
      </c>
      <c r="BY1071">
        <v>1</v>
      </c>
      <c r="BZ1071">
        <v>0</v>
      </c>
      <c r="CA1071">
        <v>1</v>
      </c>
      <c r="CB1071">
        <v>0</v>
      </c>
      <c r="CC1071">
        <v>1</v>
      </c>
      <c r="CD1071">
        <v>0</v>
      </c>
      <c r="CE1071">
        <v>1</v>
      </c>
      <c r="CF1071">
        <v>0</v>
      </c>
      <c r="CG1071">
        <v>1</v>
      </c>
      <c r="CH1071">
        <v>1</v>
      </c>
      <c r="CI1071">
        <v>1</v>
      </c>
      <c r="CJ1071">
        <v>1</v>
      </c>
      <c r="CK1071">
        <v>1</v>
      </c>
      <c r="CL1071">
        <v>4</v>
      </c>
      <c r="CM1071">
        <v>1</v>
      </c>
      <c r="CR1071">
        <v>2</v>
      </c>
      <c r="CS1071">
        <v>-98</v>
      </c>
      <c r="CT1071">
        <v>1</v>
      </c>
      <c r="CU1071">
        <v>2</v>
      </c>
      <c r="CV1071" t="s">
        <v>5525</v>
      </c>
      <c r="CW1071">
        <v>1020</v>
      </c>
      <c r="CX1071">
        <v>17</v>
      </c>
      <c r="CY1071">
        <v>2</v>
      </c>
      <c r="CZ1071">
        <v>1</v>
      </c>
      <c r="DA1071" t="s">
        <v>263</v>
      </c>
      <c r="DC1071">
        <v>1</v>
      </c>
      <c r="DD1071">
        <v>1</v>
      </c>
      <c r="DE1071">
        <v>10</v>
      </c>
      <c r="DN1071" t="s">
        <v>3177</v>
      </c>
      <c r="DO1071" t="s">
        <v>3177</v>
      </c>
      <c r="DP1071" t="s">
        <v>3178</v>
      </c>
      <c r="DQ1071" t="s">
        <v>202</v>
      </c>
      <c r="DR1071" t="s">
        <v>202</v>
      </c>
      <c r="DT1071">
        <v>1</v>
      </c>
      <c r="DV1071">
        <v>1</v>
      </c>
      <c r="DW1071">
        <v>0</v>
      </c>
      <c r="DX1071">
        <v>5</v>
      </c>
      <c r="DY1071">
        <v>2</v>
      </c>
      <c r="DZ1071">
        <v>-97</v>
      </c>
      <c r="EB1071">
        <v>3</v>
      </c>
      <c r="EC1071">
        <v>-97</v>
      </c>
      <c r="EF1071">
        <v>2</v>
      </c>
      <c r="EH1071">
        <v>30</v>
      </c>
      <c r="EI1071">
        <v>1</v>
      </c>
      <c r="EL1071">
        <v>1</v>
      </c>
      <c r="EM1071">
        <v>3</v>
      </c>
      <c r="EN1071">
        <v>2</v>
      </c>
      <c r="EO1071">
        <v>2</v>
      </c>
      <c r="EP1071">
        <v>2</v>
      </c>
      <c r="EZ1071">
        <v>1</v>
      </c>
      <c r="FA1071">
        <v>-97</v>
      </c>
      <c r="FD1071">
        <v>-97</v>
      </c>
      <c r="FG1071">
        <v>0</v>
      </c>
      <c r="FH1071" t="s">
        <v>5655</v>
      </c>
      <c r="FI1071">
        <v>2</v>
      </c>
      <c r="FJ1071" t="s">
        <v>204</v>
      </c>
      <c r="FK1071">
        <v>30</v>
      </c>
      <c r="FL1071">
        <v>12</v>
      </c>
      <c r="FM1071">
        <v>12</v>
      </c>
      <c r="FN1071">
        <v>17.5</v>
      </c>
      <c r="FO1071" t="s">
        <v>2206</v>
      </c>
      <c r="FP1071">
        <v>3.5</v>
      </c>
      <c r="FQ1071" t="s">
        <v>3287</v>
      </c>
      <c r="FR1071" t="s">
        <v>3189</v>
      </c>
      <c r="FS1071">
        <v>0</v>
      </c>
      <c r="FT1071">
        <v>0</v>
      </c>
      <c r="FU1071" t="s">
        <v>2207</v>
      </c>
      <c r="FV1071" t="s">
        <v>2207</v>
      </c>
      <c r="FW1071">
        <v>0</v>
      </c>
      <c r="FX1071">
        <v>1</v>
      </c>
      <c r="FY1071">
        <v>0</v>
      </c>
      <c r="FZ1071">
        <v>0</v>
      </c>
      <c r="GA1071">
        <v>7861</v>
      </c>
      <c r="GB1071">
        <v>71</v>
      </c>
      <c r="GC1071">
        <v>110.71830989999999</v>
      </c>
      <c r="GD1071" t="s">
        <v>2407</v>
      </c>
      <c r="GE1071">
        <v>1</v>
      </c>
      <c r="HG1071" t="s">
        <v>202</v>
      </c>
      <c r="HJ1071">
        <v>0</v>
      </c>
    </row>
    <row r="1072" spans="1:218" x14ac:dyDescent="0.3">
      <c r="A1072">
        <v>190</v>
      </c>
      <c r="B1072" t="s">
        <v>4695</v>
      </c>
      <c r="C1072" t="s">
        <v>5526</v>
      </c>
      <c r="D1072" t="s">
        <v>194</v>
      </c>
      <c r="E1072">
        <v>1</v>
      </c>
      <c r="F1072" t="s">
        <v>202</v>
      </c>
      <c r="H1072">
        <v>1</v>
      </c>
      <c r="M1072">
        <v>1</v>
      </c>
      <c r="N1072">
        <v>1</v>
      </c>
      <c r="U1072">
        <v>1</v>
      </c>
      <c r="W1072">
        <v>1</v>
      </c>
      <c r="X1072" t="s">
        <v>5507</v>
      </c>
      <c r="Y1072">
        <v>1</v>
      </c>
      <c r="Z1072">
        <v>1</v>
      </c>
      <c r="AA1072">
        <v>2</v>
      </c>
      <c r="AB1072">
        <v>8</v>
      </c>
      <c r="AD1072" t="s">
        <v>202</v>
      </c>
      <c r="AE1072">
        <v>1</v>
      </c>
      <c r="AF1072">
        <v>1</v>
      </c>
      <c r="AG1072">
        <v>1</v>
      </c>
      <c r="AH1072">
        <v>2</v>
      </c>
      <c r="AI1072">
        <v>1</v>
      </c>
      <c r="AJ1072">
        <v>2</v>
      </c>
      <c r="AK1072" t="s">
        <v>5527</v>
      </c>
      <c r="AL1072">
        <v>1</v>
      </c>
      <c r="AM1072">
        <v>2</v>
      </c>
      <c r="AN1072">
        <v>2</v>
      </c>
      <c r="AO1072">
        <v>2</v>
      </c>
      <c r="AP1072">
        <v>2</v>
      </c>
      <c r="AQ1072">
        <v>1</v>
      </c>
      <c r="AR1072" t="s">
        <v>5528</v>
      </c>
      <c r="AS1072">
        <v>-97</v>
      </c>
      <c r="AT1072">
        <v>1</v>
      </c>
      <c r="AU1072">
        <v>2</v>
      </c>
      <c r="AV1072">
        <v>1</v>
      </c>
      <c r="AW1072">
        <v>7</v>
      </c>
      <c r="AX1072">
        <v>1</v>
      </c>
      <c r="AY1072">
        <v>4</v>
      </c>
      <c r="BE1072">
        <v>1</v>
      </c>
      <c r="BF1072">
        <v>1</v>
      </c>
      <c r="BG1072">
        <v>1</v>
      </c>
      <c r="BH1072">
        <v>1</v>
      </c>
      <c r="BI1072">
        <v>1</v>
      </c>
      <c r="BJ1072">
        <v>0</v>
      </c>
      <c r="BM1072">
        <v>2</v>
      </c>
      <c r="BN1072">
        <v>1</v>
      </c>
      <c r="BO1072">
        <v>4</v>
      </c>
      <c r="BP1072">
        <v>1</v>
      </c>
      <c r="BQ1072">
        <v>9</v>
      </c>
      <c r="BR1072">
        <v>2</v>
      </c>
      <c r="BS1072">
        <v>1</v>
      </c>
      <c r="BT1072">
        <v>3</v>
      </c>
      <c r="BV1072">
        <v>1</v>
      </c>
      <c r="BX1072">
        <v>0</v>
      </c>
      <c r="BZ1072">
        <v>0</v>
      </c>
      <c r="CB1072">
        <v>2</v>
      </c>
      <c r="CJ1072">
        <v>1</v>
      </c>
      <c r="CK1072">
        <v>1</v>
      </c>
      <c r="CL1072">
        <v>6</v>
      </c>
      <c r="CM1072">
        <v>4</v>
      </c>
      <c r="CR1072">
        <v>2</v>
      </c>
      <c r="CS1072">
        <v>10</v>
      </c>
      <c r="CT1072">
        <v>1</v>
      </c>
      <c r="CU1072">
        <v>2</v>
      </c>
      <c r="CV1072" t="s">
        <v>5529</v>
      </c>
      <c r="CW1072">
        <v>815</v>
      </c>
      <c r="CX1072">
        <v>13.58</v>
      </c>
      <c r="CY1072">
        <v>2</v>
      </c>
      <c r="CZ1072">
        <v>1</v>
      </c>
      <c r="DA1072" t="s">
        <v>3238</v>
      </c>
      <c r="DC1072">
        <v>1</v>
      </c>
      <c r="DD1072">
        <v>1</v>
      </c>
      <c r="DE1072">
        <v>25</v>
      </c>
      <c r="DN1072" t="s">
        <v>3177</v>
      </c>
      <c r="DO1072" t="s">
        <v>3177</v>
      </c>
      <c r="DP1072" t="s">
        <v>3178</v>
      </c>
      <c r="DQ1072" t="s">
        <v>202</v>
      </c>
      <c r="DR1072" t="s">
        <v>202</v>
      </c>
      <c r="DT1072">
        <v>1</v>
      </c>
      <c r="DV1072">
        <v>1</v>
      </c>
      <c r="DW1072">
        <v>0</v>
      </c>
      <c r="DX1072">
        <v>8</v>
      </c>
      <c r="DY1072">
        <v>2</v>
      </c>
      <c r="DZ1072">
        <v>1</v>
      </c>
      <c r="EA1072">
        <v>6</v>
      </c>
      <c r="EB1072">
        <f>IF(EA1072&gt;=30,1,IF(EA1072&gt;=20,2,IF(EA1072&gt;=15,3,IF(EA1072&gt;=10,4,IF(EA1072&gt;=5,5,IF(EA1072&gt;0,6,0))))))</f>
        <v>5</v>
      </c>
      <c r="EC1072">
        <v>1</v>
      </c>
      <c r="ED1072">
        <v>2</v>
      </c>
      <c r="EF1072">
        <v>1</v>
      </c>
      <c r="EG1072">
        <v>2</v>
      </c>
      <c r="EI1072">
        <v>1</v>
      </c>
      <c r="EL1072">
        <v>1</v>
      </c>
      <c r="EM1072">
        <v>3</v>
      </c>
      <c r="EN1072">
        <v>11</v>
      </c>
      <c r="EO1072">
        <v>2</v>
      </c>
      <c r="EP1072">
        <v>2</v>
      </c>
      <c r="EZ1072">
        <v>1</v>
      </c>
      <c r="FA1072">
        <v>1</v>
      </c>
      <c r="FD1072">
        <v>4</v>
      </c>
      <c r="FF1072">
        <v>1</v>
      </c>
      <c r="FG1072">
        <v>0</v>
      </c>
      <c r="FH1072" t="s">
        <v>5655</v>
      </c>
      <c r="FI1072">
        <v>2</v>
      </c>
      <c r="FJ1072" t="s">
        <v>204</v>
      </c>
      <c r="FK1072">
        <v>0.1666667</v>
      </c>
      <c r="FL1072">
        <v>2</v>
      </c>
      <c r="FM1072">
        <v>2</v>
      </c>
      <c r="FN1072">
        <v>6</v>
      </c>
      <c r="FO1072" t="s">
        <v>2206</v>
      </c>
      <c r="FP1072">
        <v>3.5</v>
      </c>
      <c r="FQ1072" t="s">
        <v>5657</v>
      </c>
      <c r="FR1072" t="s">
        <v>3189</v>
      </c>
      <c r="FS1072">
        <v>0</v>
      </c>
      <c r="FT1072">
        <v>0</v>
      </c>
      <c r="FU1072" t="s">
        <v>2207</v>
      </c>
      <c r="FV1072" t="s">
        <v>2207</v>
      </c>
      <c r="FW1072">
        <v>0</v>
      </c>
      <c r="FX1072">
        <v>1</v>
      </c>
      <c r="FY1072">
        <v>0</v>
      </c>
      <c r="FZ1072">
        <v>0</v>
      </c>
      <c r="GA1072">
        <v>322</v>
      </c>
      <c r="GB1072">
        <v>4</v>
      </c>
      <c r="GC1072">
        <v>80.5</v>
      </c>
      <c r="GD1072" t="s">
        <v>2407</v>
      </c>
      <c r="GE1072">
        <v>1</v>
      </c>
      <c r="HG1072" t="s">
        <v>202</v>
      </c>
      <c r="HJ1072">
        <v>0</v>
      </c>
    </row>
    <row r="1073" spans="1:218" hidden="1" x14ac:dyDescent="0.3">
      <c r="A1073">
        <v>233</v>
      </c>
      <c r="B1073" t="s">
        <v>3221</v>
      </c>
      <c r="C1073" t="s">
        <v>5530</v>
      </c>
      <c r="D1073" t="s">
        <v>212</v>
      </c>
      <c r="E1073">
        <v>1</v>
      </c>
      <c r="F1073" t="s">
        <v>202</v>
      </c>
      <c r="H1073">
        <v>1</v>
      </c>
      <c r="M1073">
        <v>1</v>
      </c>
      <c r="N1073">
        <v>-97</v>
      </c>
      <c r="U1073">
        <v>1</v>
      </c>
      <c r="W1073">
        <v>1</v>
      </c>
      <c r="X1073" t="s">
        <v>5507</v>
      </c>
      <c r="Y1073">
        <v>1</v>
      </c>
      <c r="Z1073">
        <v>1</v>
      </c>
      <c r="AA1073">
        <v>2</v>
      </c>
      <c r="AB1073">
        <v>-97</v>
      </c>
      <c r="AD1073" t="s">
        <v>202</v>
      </c>
      <c r="AE1073">
        <v>1</v>
      </c>
      <c r="AF1073">
        <v>1</v>
      </c>
      <c r="AG1073">
        <v>1</v>
      </c>
      <c r="AH1073">
        <v>2</v>
      </c>
      <c r="AI1073">
        <v>1</v>
      </c>
      <c r="AJ1073">
        <v>2</v>
      </c>
      <c r="AK1073" t="s">
        <v>5531</v>
      </c>
      <c r="AL1073">
        <v>1</v>
      </c>
      <c r="AM1073">
        <v>2</v>
      </c>
      <c r="AN1073">
        <v>1</v>
      </c>
      <c r="AO1073">
        <v>2</v>
      </c>
      <c r="AP1073">
        <v>2</v>
      </c>
      <c r="AQ1073">
        <v>1</v>
      </c>
      <c r="AR1073" t="s">
        <v>5532</v>
      </c>
      <c r="AS1073">
        <v>2</v>
      </c>
      <c r="AT1073">
        <v>1</v>
      </c>
      <c r="AU1073">
        <v>1</v>
      </c>
      <c r="AV1073">
        <v>2</v>
      </c>
      <c r="AW1073">
        <v>7</v>
      </c>
      <c r="AX1073">
        <v>1</v>
      </c>
      <c r="AY1073">
        <v>3</v>
      </c>
      <c r="BE1073">
        <v>1</v>
      </c>
      <c r="BF1073">
        <v>1</v>
      </c>
      <c r="BG1073">
        <v>1</v>
      </c>
      <c r="BH1073">
        <v>1</v>
      </c>
      <c r="BI1073">
        <v>1</v>
      </c>
      <c r="BJ1073">
        <v>0</v>
      </c>
      <c r="BM1073">
        <v>2</v>
      </c>
      <c r="BN1073">
        <v>1</v>
      </c>
      <c r="BO1073">
        <v>3</v>
      </c>
      <c r="BP1073">
        <v>1</v>
      </c>
      <c r="BQ1073">
        <v>3</v>
      </c>
      <c r="BR1073">
        <v>1</v>
      </c>
      <c r="BS1073">
        <v>1</v>
      </c>
      <c r="BT1073">
        <v>1</v>
      </c>
      <c r="BV1073">
        <v>0</v>
      </c>
      <c r="BX1073">
        <v>0</v>
      </c>
      <c r="BZ1073">
        <v>1</v>
      </c>
      <c r="CJ1073">
        <v>1</v>
      </c>
      <c r="CK1073">
        <v>1</v>
      </c>
      <c r="CL1073">
        <v>5</v>
      </c>
      <c r="CM1073">
        <v>1</v>
      </c>
      <c r="CR1073">
        <v>2</v>
      </c>
      <c r="CS1073">
        <v>1</v>
      </c>
      <c r="CT1073">
        <v>1</v>
      </c>
      <c r="CU1073">
        <v>2</v>
      </c>
      <c r="CV1073" t="s">
        <v>404</v>
      </c>
      <c r="CW1073">
        <v>791</v>
      </c>
      <c r="CX1073">
        <v>13.18</v>
      </c>
      <c r="CY1073">
        <v>2</v>
      </c>
      <c r="CZ1073">
        <v>1</v>
      </c>
      <c r="DA1073" t="s">
        <v>3331</v>
      </c>
      <c r="DC1073">
        <v>1</v>
      </c>
      <c r="DD1073">
        <v>1</v>
      </c>
      <c r="DE1073">
        <v>10</v>
      </c>
      <c r="DN1073" t="s">
        <v>3177</v>
      </c>
      <c r="DO1073" t="s">
        <v>3177</v>
      </c>
      <c r="DP1073" t="s">
        <v>3178</v>
      </c>
      <c r="DQ1073" t="s">
        <v>202</v>
      </c>
      <c r="DR1073" t="s">
        <v>202</v>
      </c>
      <c r="DT1073">
        <v>-97</v>
      </c>
      <c r="DV1073">
        <v>1</v>
      </c>
      <c r="DW1073">
        <v>0</v>
      </c>
      <c r="DX1073">
        <v>-97</v>
      </c>
      <c r="DY1073">
        <v>-97</v>
      </c>
      <c r="DZ1073">
        <v>-97</v>
      </c>
      <c r="EB1073">
        <v>-97</v>
      </c>
      <c r="EC1073">
        <v>-97</v>
      </c>
      <c r="EL1073">
        <v>-97</v>
      </c>
      <c r="EM1073">
        <v>-97</v>
      </c>
      <c r="EN1073">
        <v>-97</v>
      </c>
      <c r="EO1073">
        <v>-97</v>
      </c>
      <c r="EP1073">
        <v>-97</v>
      </c>
      <c r="EZ1073">
        <v>-97</v>
      </c>
      <c r="FA1073">
        <v>-97</v>
      </c>
      <c r="FD1073">
        <v>-97</v>
      </c>
      <c r="FG1073">
        <v>0</v>
      </c>
      <c r="FH1073" t="s">
        <v>5655</v>
      </c>
      <c r="FI1073">
        <v>2</v>
      </c>
      <c r="FJ1073" t="s">
        <v>204</v>
      </c>
      <c r="FN1073">
        <v>20</v>
      </c>
      <c r="FO1073" t="s">
        <v>202</v>
      </c>
      <c r="FQ1073" t="s">
        <v>202</v>
      </c>
      <c r="FR1073" t="s">
        <v>202</v>
      </c>
      <c r="FU1073" t="s">
        <v>2207</v>
      </c>
      <c r="FV1073" t="s">
        <v>2207</v>
      </c>
      <c r="FW1073">
        <v>1</v>
      </c>
      <c r="FX1073">
        <v>0</v>
      </c>
      <c r="FY1073">
        <v>1</v>
      </c>
      <c r="FZ1073">
        <v>0</v>
      </c>
      <c r="GA1073">
        <v>7861</v>
      </c>
      <c r="GB1073">
        <v>71</v>
      </c>
      <c r="GC1073">
        <v>110.71830989999999</v>
      </c>
      <c r="GD1073" t="s">
        <v>2407</v>
      </c>
      <c r="HG1073" t="s">
        <v>202</v>
      </c>
      <c r="HI1073">
        <v>1</v>
      </c>
      <c r="HJ1073">
        <v>1</v>
      </c>
    </row>
    <row r="1074" spans="1:218" x14ac:dyDescent="0.3">
      <c r="A1074">
        <v>273</v>
      </c>
      <c r="B1074" t="s">
        <v>3221</v>
      </c>
      <c r="C1074" t="s">
        <v>5536</v>
      </c>
      <c r="D1074" t="s">
        <v>212</v>
      </c>
      <c r="E1074">
        <v>1</v>
      </c>
      <c r="F1074" t="s">
        <v>202</v>
      </c>
      <c r="H1074">
        <v>1</v>
      </c>
      <c r="M1074">
        <v>1</v>
      </c>
      <c r="N1074">
        <v>1</v>
      </c>
      <c r="U1074">
        <v>1</v>
      </c>
      <c r="W1074">
        <v>1</v>
      </c>
      <c r="X1074" t="s">
        <v>5507</v>
      </c>
      <c r="Y1074">
        <v>1</v>
      </c>
      <c r="Z1074">
        <v>1</v>
      </c>
      <c r="AA1074">
        <v>1</v>
      </c>
      <c r="AB1074">
        <v>4</v>
      </c>
      <c r="AD1074" t="s">
        <v>202</v>
      </c>
      <c r="AE1074">
        <v>1</v>
      </c>
      <c r="AF1074">
        <v>2</v>
      </c>
      <c r="AG1074">
        <v>2</v>
      </c>
      <c r="AH1074">
        <v>2</v>
      </c>
      <c r="AI1074">
        <v>2</v>
      </c>
      <c r="AJ1074">
        <v>2</v>
      </c>
      <c r="AK1074" t="s">
        <v>5537</v>
      </c>
      <c r="AL1074">
        <v>-97</v>
      </c>
      <c r="AM1074">
        <v>-97</v>
      </c>
      <c r="AN1074">
        <v>2</v>
      </c>
      <c r="AO1074">
        <v>2</v>
      </c>
      <c r="AP1074">
        <v>1</v>
      </c>
      <c r="AQ1074">
        <v>2</v>
      </c>
      <c r="AR1074" t="s">
        <v>5538</v>
      </c>
      <c r="AS1074">
        <v>2</v>
      </c>
      <c r="AT1074">
        <v>1</v>
      </c>
      <c r="AU1074">
        <v>1</v>
      </c>
      <c r="AV1074">
        <v>2</v>
      </c>
      <c r="AW1074">
        <v>5</v>
      </c>
      <c r="AX1074">
        <v>5</v>
      </c>
      <c r="AY1074">
        <v>1</v>
      </c>
      <c r="AZ1074">
        <v>2</v>
      </c>
      <c r="BA1074">
        <v>3</v>
      </c>
      <c r="BB1074">
        <v>4</v>
      </c>
      <c r="BC1074">
        <v>5</v>
      </c>
      <c r="BD1074">
        <v>6</v>
      </c>
      <c r="BE1074">
        <v>1</v>
      </c>
      <c r="BF1074">
        <v>1</v>
      </c>
      <c r="BG1074">
        <v>1</v>
      </c>
      <c r="BH1074">
        <v>1</v>
      </c>
      <c r="BI1074">
        <v>1</v>
      </c>
      <c r="BJ1074">
        <v>0</v>
      </c>
      <c r="BM1074">
        <v>1</v>
      </c>
      <c r="BN1074">
        <v>1</v>
      </c>
      <c r="BO1074">
        <v>4</v>
      </c>
      <c r="BP1074">
        <v>1</v>
      </c>
      <c r="BQ1074">
        <v>40</v>
      </c>
      <c r="BR1074">
        <v>1</v>
      </c>
      <c r="BS1074">
        <v>1</v>
      </c>
      <c r="BT1074">
        <v>2</v>
      </c>
      <c r="BU1074">
        <v>2</v>
      </c>
      <c r="BV1074">
        <v>0</v>
      </c>
      <c r="BW1074">
        <v>2</v>
      </c>
      <c r="BX1074">
        <v>0</v>
      </c>
      <c r="BY1074">
        <v>2</v>
      </c>
      <c r="BZ1074">
        <v>0</v>
      </c>
      <c r="CA1074">
        <v>2</v>
      </c>
      <c r="CB1074">
        <v>0</v>
      </c>
      <c r="CC1074">
        <v>2</v>
      </c>
      <c r="CD1074">
        <v>0</v>
      </c>
      <c r="CE1074">
        <v>2</v>
      </c>
      <c r="CF1074">
        <v>0</v>
      </c>
      <c r="CG1074">
        <v>2</v>
      </c>
      <c r="CH1074">
        <v>2</v>
      </c>
      <c r="CI1074">
        <v>2</v>
      </c>
      <c r="CJ1074">
        <v>1</v>
      </c>
      <c r="CK1074">
        <v>1</v>
      </c>
      <c r="CL1074">
        <v>4</v>
      </c>
      <c r="CM1074">
        <v>1</v>
      </c>
      <c r="CR1074">
        <v>2</v>
      </c>
      <c r="CS1074">
        <v>-98</v>
      </c>
      <c r="CT1074">
        <v>1</v>
      </c>
      <c r="CU1074">
        <v>2</v>
      </c>
      <c r="CV1074" t="s">
        <v>2533</v>
      </c>
      <c r="CW1074">
        <v>1829</v>
      </c>
      <c r="CX1074">
        <v>30.48</v>
      </c>
      <c r="CY1074">
        <v>2</v>
      </c>
      <c r="CZ1074">
        <v>1</v>
      </c>
      <c r="DA1074" t="s">
        <v>473</v>
      </c>
      <c r="DC1074">
        <v>1</v>
      </c>
      <c r="DD1074">
        <v>1</v>
      </c>
      <c r="DE1074">
        <v>10</v>
      </c>
      <c r="DN1074" t="s">
        <v>3177</v>
      </c>
      <c r="DO1074" t="s">
        <v>3177</v>
      </c>
      <c r="DP1074" t="s">
        <v>3178</v>
      </c>
      <c r="DQ1074" t="s">
        <v>202</v>
      </c>
      <c r="DR1074" t="s">
        <v>202</v>
      </c>
      <c r="DT1074">
        <v>1</v>
      </c>
      <c r="DV1074">
        <v>1</v>
      </c>
      <c r="DW1074">
        <v>0</v>
      </c>
      <c r="DX1074">
        <v>4</v>
      </c>
      <c r="DY1074">
        <v>2</v>
      </c>
      <c r="DZ1074">
        <v>-97</v>
      </c>
      <c r="EB1074">
        <v>3</v>
      </c>
      <c r="EC1074">
        <v>-97</v>
      </c>
      <c r="EF1074">
        <v>2</v>
      </c>
      <c r="EH1074">
        <v>7</v>
      </c>
      <c r="EI1074">
        <v>1</v>
      </c>
      <c r="EL1074">
        <v>1</v>
      </c>
      <c r="EM1074">
        <v>5</v>
      </c>
      <c r="EN1074">
        <v>-77</v>
      </c>
      <c r="EO1074">
        <v>2</v>
      </c>
      <c r="EP1074">
        <v>2</v>
      </c>
      <c r="EZ1074">
        <v>1</v>
      </c>
      <c r="FA1074">
        <v>1</v>
      </c>
      <c r="FD1074">
        <v>3</v>
      </c>
      <c r="FG1074">
        <v>0</v>
      </c>
      <c r="FH1074" t="s">
        <v>5655</v>
      </c>
      <c r="FI1074">
        <v>2</v>
      </c>
      <c r="FJ1074" t="s">
        <v>204</v>
      </c>
      <c r="FK1074">
        <v>7</v>
      </c>
      <c r="FL1074">
        <v>12</v>
      </c>
      <c r="FM1074">
        <v>12</v>
      </c>
      <c r="FN1074">
        <v>17.5</v>
      </c>
      <c r="FO1074" t="s">
        <v>2206</v>
      </c>
      <c r="FP1074">
        <v>20</v>
      </c>
      <c r="FQ1074" t="s">
        <v>202</v>
      </c>
      <c r="FR1074" t="s">
        <v>3189</v>
      </c>
      <c r="FS1074">
        <v>0</v>
      </c>
      <c r="FT1074">
        <v>0</v>
      </c>
      <c r="FU1074" t="s">
        <v>2207</v>
      </c>
      <c r="FV1074" t="s">
        <v>2207</v>
      </c>
      <c r="FW1074">
        <v>0</v>
      </c>
      <c r="FX1074">
        <v>1</v>
      </c>
      <c r="FY1074">
        <v>0</v>
      </c>
      <c r="FZ1074">
        <v>0</v>
      </c>
      <c r="GA1074">
        <v>7861</v>
      </c>
      <c r="GB1074">
        <v>71</v>
      </c>
      <c r="GC1074">
        <v>110.71830989999999</v>
      </c>
      <c r="GD1074" t="s">
        <v>2407</v>
      </c>
      <c r="GE1074">
        <v>1</v>
      </c>
      <c r="HG1074" t="s">
        <v>202</v>
      </c>
      <c r="HJ1074">
        <v>0</v>
      </c>
    </row>
    <row r="1075" spans="1:218" x14ac:dyDescent="0.3">
      <c r="A1075">
        <v>304</v>
      </c>
      <c r="B1075" t="s">
        <v>3221</v>
      </c>
      <c r="C1075" t="s">
        <v>5539</v>
      </c>
      <c r="D1075" t="s">
        <v>212</v>
      </c>
      <c r="E1075">
        <v>1</v>
      </c>
      <c r="F1075" t="s">
        <v>202</v>
      </c>
      <c r="H1075">
        <v>1</v>
      </c>
      <c r="M1075">
        <v>1</v>
      </c>
      <c r="N1075">
        <v>1</v>
      </c>
      <c r="U1075">
        <v>1</v>
      </c>
      <c r="W1075">
        <v>1</v>
      </c>
      <c r="X1075" t="s">
        <v>5507</v>
      </c>
      <c r="Y1075">
        <v>1</v>
      </c>
      <c r="Z1075">
        <v>1</v>
      </c>
      <c r="AA1075">
        <v>8</v>
      </c>
      <c r="AB1075">
        <v>8</v>
      </c>
      <c r="AD1075" t="s">
        <v>202</v>
      </c>
      <c r="AE1075">
        <v>1</v>
      </c>
      <c r="AF1075">
        <v>2</v>
      </c>
      <c r="AG1075">
        <v>2</v>
      </c>
      <c r="AH1075">
        <v>2</v>
      </c>
      <c r="AI1075">
        <v>2</v>
      </c>
      <c r="AJ1075">
        <v>2</v>
      </c>
      <c r="AK1075" t="s">
        <v>5540</v>
      </c>
      <c r="AL1075">
        <v>2</v>
      </c>
      <c r="AM1075">
        <v>2</v>
      </c>
      <c r="AN1075">
        <v>1</v>
      </c>
      <c r="AO1075">
        <v>2</v>
      </c>
      <c r="AP1075">
        <v>2</v>
      </c>
      <c r="AQ1075">
        <v>2</v>
      </c>
      <c r="AR1075" t="s">
        <v>5541</v>
      </c>
      <c r="AS1075">
        <v>2</v>
      </c>
      <c r="AT1075">
        <v>2</v>
      </c>
      <c r="AU1075">
        <v>2</v>
      </c>
      <c r="AV1075">
        <v>2</v>
      </c>
      <c r="AW1075">
        <v>1</v>
      </c>
      <c r="AX1075">
        <v>1</v>
      </c>
      <c r="AY1075">
        <v>4</v>
      </c>
      <c r="BE1075">
        <v>1</v>
      </c>
      <c r="BF1075">
        <v>2</v>
      </c>
      <c r="BG1075">
        <v>1</v>
      </c>
      <c r="BH1075">
        <v>2</v>
      </c>
      <c r="BI1075">
        <v>1</v>
      </c>
      <c r="BJ1075">
        <v>0</v>
      </c>
      <c r="BM1075">
        <v>1</v>
      </c>
      <c r="BN1075">
        <v>1</v>
      </c>
      <c r="BO1075">
        <v>3</v>
      </c>
      <c r="BP1075">
        <v>1</v>
      </c>
      <c r="BQ1075">
        <v>2</v>
      </c>
      <c r="BR1075">
        <v>1</v>
      </c>
      <c r="BS1075">
        <v>1</v>
      </c>
      <c r="BT1075">
        <v>4</v>
      </c>
      <c r="BV1075">
        <v>0</v>
      </c>
      <c r="BX1075">
        <v>2</v>
      </c>
      <c r="BZ1075">
        <v>0</v>
      </c>
      <c r="CB1075">
        <v>2</v>
      </c>
      <c r="CJ1075">
        <v>1</v>
      </c>
      <c r="CK1075">
        <v>1</v>
      </c>
      <c r="CL1075">
        <v>5</v>
      </c>
      <c r="CM1075">
        <v>6</v>
      </c>
      <c r="CS1075">
        <v>4</v>
      </c>
      <c r="CT1075">
        <v>1</v>
      </c>
      <c r="CU1075">
        <v>2</v>
      </c>
      <c r="CV1075" t="s">
        <v>566</v>
      </c>
      <c r="CW1075">
        <v>689</v>
      </c>
      <c r="CX1075">
        <v>11.48</v>
      </c>
      <c r="CY1075">
        <v>2</v>
      </c>
      <c r="CZ1075">
        <v>1</v>
      </c>
      <c r="DA1075" t="s">
        <v>848</v>
      </c>
      <c r="DC1075">
        <v>1</v>
      </c>
      <c r="DD1075">
        <v>1</v>
      </c>
      <c r="DE1075">
        <v>10</v>
      </c>
      <c r="DN1075" t="s">
        <v>3622</v>
      </c>
      <c r="DO1075" t="s">
        <v>3622</v>
      </c>
      <c r="DP1075" t="s">
        <v>3178</v>
      </c>
      <c r="DQ1075" t="s">
        <v>202</v>
      </c>
      <c r="DR1075" t="s">
        <v>202</v>
      </c>
      <c r="DT1075">
        <v>1</v>
      </c>
      <c r="DV1075">
        <v>1</v>
      </c>
      <c r="DW1075">
        <v>0</v>
      </c>
      <c r="DX1075">
        <v>8</v>
      </c>
      <c r="DY1075">
        <v>2</v>
      </c>
      <c r="DZ1075">
        <v>1</v>
      </c>
      <c r="EA1075">
        <v>7</v>
      </c>
      <c r="EB1075">
        <f>IF(EA1075&gt;=30,1,IF(EA1075&gt;=20,2,IF(EA1075&gt;=15,3,IF(EA1075&gt;=10,4,IF(EA1075&gt;=5,5,IF(EA1075&gt;0,6,0))))))</f>
        <v>5</v>
      </c>
      <c r="EC1075">
        <v>2</v>
      </c>
      <c r="EE1075">
        <v>5</v>
      </c>
      <c r="EF1075">
        <v>2</v>
      </c>
      <c r="EH1075">
        <v>1</v>
      </c>
      <c r="EI1075">
        <v>4</v>
      </c>
      <c r="EL1075">
        <v>2</v>
      </c>
      <c r="EM1075">
        <v>1</v>
      </c>
      <c r="EN1075">
        <v>3</v>
      </c>
      <c r="EO1075">
        <v>2</v>
      </c>
      <c r="EP1075">
        <v>2</v>
      </c>
      <c r="EZ1075">
        <v>1</v>
      </c>
      <c r="FA1075">
        <v>-97</v>
      </c>
      <c r="FD1075">
        <v>-97</v>
      </c>
      <c r="FG1075">
        <v>0</v>
      </c>
      <c r="FH1075" t="s">
        <v>5655</v>
      </c>
      <c r="FI1075">
        <v>2</v>
      </c>
      <c r="FJ1075" t="s">
        <v>204</v>
      </c>
      <c r="FK1075">
        <v>5</v>
      </c>
      <c r="FL1075">
        <v>12</v>
      </c>
      <c r="FM1075">
        <v>0</v>
      </c>
      <c r="FN1075">
        <v>7</v>
      </c>
      <c r="FO1075" t="s">
        <v>2212</v>
      </c>
      <c r="FP1075">
        <v>0.5</v>
      </c>
      <c r="FQ1075" t="s">
        <v>3638</v>
      </c>
      <c r="FR1075" t="s">
        <v>3189</v>
      </c>
      <c r="FS1075">
        <v>0</v>
      </c>
      <c r="FT1075">
        <v>0</v>
      </c>
      <c r="FU1075" t="s">
        <v>2207</v>
      </c>
      <c r="FV1075" t="s">
        <v>2207</v>
      </c>
      <c r="FW1075">
        <v>0</v>
      </c>
      <c r="FX1075">
        <v>1</v>
      </c>
      <c r="FY1075">
        <v>0</v>
      </c>
      <c r="FZ1075">
        <v>0</v>
      </c>
      <c r="GA1075">
        <v>7861</v>
      </c>
      <c r="GB1075">
        <v>71</v>
      </c>
      <c r="GC1075">
        <v>110.71830989999999</v>
      </c>
      <c r="GD1075" t="s">
        <v>2407</v>
      </c>
      <c r="GE1075">
        <v>0</v>
      </c>
      <c r="HG1075" t="s">
        <v>202</v>
      </c>
      <c r="HJ1075">
        <v>0</v>
      </c>
    </row>
    <row r="1076" spans="1:218" x14ac:dyDescent="0.3">
      <c r="A1076">
        <v>313</v>
      </c>
      <c r="B1076" t="s">
        <v>3984</v>
      </c>
      <c r="C1076" t="s">
        <v>6448</v>
      </c>
      <c r="D1076" t="s">
        <v>265</v>
      </c>
      <c r="E1076">
        <v>1</v>
      </c>
      <c r="F1076" t="s">
        <v>202</v>
      </c>
      <c r="H1076">
        <v>1</v>
      </c>
      <c r="M1076">
        <v>1</v>
      </c>
      <c r="N1076">
        <v>1</v>
      </c>
      <c r="U1076">
        <v>1</v>
      </c>
      <c r="W1076">
        <v>6</v>
      </c>
      <c r="X1076" t="s">
        <v>5507</v>
      </c>
      <c r="Y1076">
        <v>1</v>
      </c>
      <c r="Z1076">
        <v>1</v>
      </c>
      <c r="AA1076">
        <v>9</v>
      </c>
      <c r="AB1076">
        <v>7</v>
      </c>
      <c r="AD1076" t="s">
        <v>202</v>
      </c>
      <c r="AE1076">
        <v>1</v>
      </c>
      <c r="AF1076">
        <v>2</v>
      </c>
      <c r="AG1076">
        <v>2</v>
      </c>
      <c r="AH1076">
        <v>2</v>
      </c>
      <c r="AI1076">
        <v>2</v>
      </c>
      <c r="AJ1076">
        <v>2</v>
      </c>
      <c r="AK1076" t="s">
        <v>6449</v>
      </c>
      <c r="AL1076">
        <v>2</v>
      </c>
      <c r="AM1076">
        <v>2</v>
      </c>
      <c r="AN1076">
        <v>2</v>
      </c>
      <c r="AO1076">
        <v>2</v>
      </c>
      <c r="AP1076">
        <v>2</v>
      </c>
      <c r="AQ1076">
        <v>1</v>
      </c>
      <c r="AR1076" t="s">
        <v>6450</v>
      </c>
      <c r="AS1076">
        <v>2</v>
      </c>
      <c r="AT1076">
        <v>2</v>
      </c>
      <c r="AU1076">
        <v>2</v>
      </c>
      <c r="AV1076">
        <v>2</v>
      </c>
      <c r="AW1076">
        <v>7</v>
      </c>
      <c r="AX1076">
        <v>7</v>
      </c>
      <c r="AY1076">
        <v>1</v>
      </c>
      <c r="BE1076">
        <v>1</v>
      </c>
      <c r="BF1076">
        <v>1</v>
      </c>
      <c r="BG1076">
        <v>1</v>
      </c>
      <c r="BH1076">
        <v>1</v>
      </c>
      <c r="BI1076">
        <v>1</v>
      </c>
      <c r="BJ1076">
        <v>1</v>
      </c>
      <c r="BK1076">
        <v>1</v>
      </c>
      <c r="BL1076">
        <v>1</v>
      </c>
      <c r="BM1076">
        <v>1</v>
      </c>
      <c r="BN1076">
        <v>1</v>
      </c>
      <c r="BO1076">
        <v>2</v>
      </c>
      <c r="BP1076">
        <v>1</v>
      </c>
      <c r="BQ1076">
        <v>1</v>
      </c>
      <c r="BR1076">
        <v>3</v>
      </c>
      <c r="BS1076">
        <v>1</v>
      </c>
      <c r="BT1076">
        <v>3</v>
      </c>
      <c r="BV1076">
        <v>1</v>
      </c>
      <c r="BX1076">
        <v>2</v>
      </c>
      <c r="CJ1076">
        <v>2</v>
      </c>
      <c r="CK1076">
        <v>2</v>
      </c>
      <c r="CL1076">
        <v>4</v>
      </c>
      <c r="CM1076">
        <v>6</v>
      </c>
      <c r="CS1076">
        <v>1</v>
      </c>
      <c r="CT1076">
        <v>2</v>
      </c>
      <c r="CU1076">
        <v>2</v>
      </c>
      <c r="CV1076" t="s">
        <v>1910</v>
      </c>
      <c r="CW1076">
        <v>1383</v>
      </c>
      <c r="CX1076">
        <v>23.05</v>
      </c>
      <c r="CY1076">
        <v>2</v>
      </c>
      <c r="CZ1076">
        <v>1</v>
      </c>
      <c r="DA1076" t="s">
        <v>328</v>
      </c>
      <c r="DC1076">
        <v>1</v>
      </c>
      <c r="DD1076">
        <v>1</v>
      </c>
      <c r="DE1076">
        <v>36</v>
      </c>
      <c r="DN1076" t="s">
        <v>3622</v>
      </c>
      <c r="DO1076" t="s">
        <v>3622</v>
      </c>
      <c r="DP1076" t="s">
        <v>3178</v>
      </c>
      <c r="DQ1076" t="s">
        <v>202</v>
      </c>
      <c r="DR1076" t="s">
        <v>6164</v>
      </c>
      <c r="DS1076">
        <v>1</v>
      </c>
      <c r="DT1076">
        <v>1</v>
      </c>
      <c r="DV1076">
        <v>1</v>
      </c>
      <c r="DW1076">
        <v>0</v>
      </c>
      <c r="DX1076">
        <v>7</v>
      </c>
      <c r="DY1076">
        <v>2</v>
      </c>
      <c r="DZ1076">
        <v>1</v>
      </c>
      <c r="EA1076">
        <v>11</v>
      </c>
      <c r="EB1076">
        <f>IF(EA1076&gt;=30,1,IF(EA1076&gt;=20,2,IF(EA1076&gt;=15,3,IF(EA1076&gt;=10,4,IF(EA1076&gt;=5,5,IF(EA1076&gt;0,6,0))))))</f>
        <v>4</v>
      </c>
      <c r="EC1076">
        <v>2</v>
      </c>
      <c r="EE1076">
        <v>3</v>
      </c>
      <c r="EF1076">
        <v>2</v>
      </c>
      <c r="EH1076">
        <v>3</v>
      </c>
      <c r="EI1076">
        <v>1</v>
      </c>
      <c r="EL1076">
        <v>2</v>
      </c>
      <c r="EM1076">
        <v>2</v>
      </c>
      <c r="EN1076">
        <v>1</v>
      </c>
      <c r="EO1076">
        <v>4</v>
      </c>
      <c r="EP1076">
        <v>2</v>
      </c>
      <c r="EZ1076">
        <v>1</v>
      </c>
      <c r="FA1076">
        <v>1</v>
      </c>
      <c r="FD1076">
        <v>-97</v>
      </c>
      <c r="FG1076">
        <v>0</v>
      </c>
      <c r="FH1076" t="s">
        <v>5655</v>
      </c>
      <c r="FI1076">
        <v>2</v>
      </c>
      <c r="FJ1076" t="s">
        <v>204</v>
      </c>
      <c r="FK1076">
        <v>3</v>
      </c>
      <c r="FL1076">
        <v>12</v>
      </c>
      <c r="FM1076">
        <v>12</v>
      </c>
      <c r="FN1076">
        <v>11</v>
      </c>
      <c r="FO1076" t="s">
        <v>2212</v>
      </c>
      <c r="FP1076">
        <v>1.5</v>
      </c>
      <c r="FQ1076" t="s">
        <v>3180</v>
      </c>
      <c r="FR1076" t="s">
        <v>3201</v>
      </c>
      <c r="FS1076">
        <v>1</v>
      </c>
      <c r="FT1076">
        <v>0</v>
      </c>
      <c r="FU1076" t="s">
        <v>2207</v>
      </c>
      <c r="FV1076" t="s">
        <v>2207</v>
      </c>
      <c r="FW1076">
        <v>0</v>
      </c>
      <c r="FX1076">
        <v>1</v>
      </c>
      <c r="FY1076">
        <v>0</v>
      </c>
      <c r="FZ1076">
        <v>0</v>
      </c>
      <c r="GA1076">
        <v>1938</v>
      </c>
      <c r="GB1076">
        <v>20</v>
      </c>
      <c r="GC1076">
        <v>96.9</v>
      </c>
      <c r="GD1076" t="s">
        <v>2407</v>
      </c>
      <c r="GE1076">
        <v>1</v>
      </c>
      <c r="HG1076" t="s">
        <v>202</v>
      </c>
      <c r="HJ1076">
        <v>0</v>
      </c>
    </row>
    <row r="1077" spans="1:218" x14ac:dyDescent="0.3">
      <c r="A1077">
        <v>322</v>
      </c>
      <c r="B1077" t="s">
        <v>3320</v>
      </c>
      <c r="C1077" t="s">
        <v>5539</v>
      </c>
      <c r="D1077" t="s">
        <v>212</v>
      </c>
      <c r="E1077">
        <v>1</v>
      </c>
      <c r="F1077" t="s">
        <v>202</v>
      </c>
      <c r="H1077">
        <v>2</v>
      </c>
      <c r="I1077">
        <v>1</v>
      </c>
      <c r="M1077">
        <v>1</v>
      </c>
      <c r="N1077">
        <v>1</v>
      </c>
      <c r="U1077">
        <v>1</v>
      </c>
      <c r="W1077">
        <v>1</v>
      </c>
      <c r="X1077" t="s">
        <v>5507</v>
      </c>
      <c r="Y1077">
        <v>1</v>
      </c>
      <c r="Z1077">
        <v>1</v>
      </c>
      <c r="AA1077">
        <v>1</v>
      </c>
      <c r="AB1077">
        <v>1</v>
      </c>
      <c r="AD1077" t="s">
        <v>202</v>
      </c>
      <c r="AE1077">
        <v>1</v>
      </c>
      <c r="AF1077">
        <v>1</v>
      </c>
      <c r="AG1077">
        <v>1</v>
      </c>
      <c r="AH1077">
        <v>2</v>
      </c>
      <c r="AI1077">
        <v>2</v>
      </c>
      <c r="AJ1077">
        <v>2</v>
      </c>
      <c r="AK1077" t="s">
        <v>5542</v>
      </c>
      <c r="AL1077">
        <v>1</v>
      </c>
      <c r="AM1077">
        <v>1</v>
      </c>
      <c r="AN1077">
        <v>2</v>
      </c>
      <c r="AO1077">
        <v>2</v>
      </c>
      <c r="AP1077">
        <v>1</v>
      </c>
      <c r="AQ1077">
        <v>2</v>
      </c>
      <c r="AR1077" t="s">
        <v>5543</v>
      </c>
      <c r="AS1077">
        <v>2</v>
      </c>
      <c r="AT1077">
        <v>1</v>
      </c>
      <c r="AU1077">
        <v>2</v>
      </c>
      <c r="AV1077">
        <v>1</v>
      </c>
      <c r="AW1077">
        <v>7</v>
      </c>
      <c r="AX1077">
        <v>1</v>
      </c>
      <c r="AY1077">
        <v>3</v>
      </c>
      <c r="BE1077">
        <v>1</v>
      </c>
      <c r="BF1077">
        <v>1</v>
      </c>
      <c r="BG1077">
        <v>1</v>
      </c>
      <c r="BH1077">
        <v>1</v>
      </c>
      <c r="BI1077">
        <v>1</v>
      </c>
      <c r="BJ1077">
        <v>0</v>
      </c>
      <c r="BM1077">
        <v>2</v>
      </c>
      <c r="BN1077">
        <v>1</v>
      </c>
      <c r="BO1077">
        <v>2</v>
      </c>
      <c r="BP1077">
        <v>1</v>
      </c>
      <c r="BQ1077">
        <v>0.5</v>
      </c>
      <c r="BR1077">
        <v>6</v>
      </c>
      <c r="BS1077">
        <v>1</v>
      </c>
      <c r="BT1077">
        <v>3</v>
      </c>
      <c r="BV1077">
        <v>2</v>
      </c>
      <c r="BX1077">
        <v>1</v>
      </c>
      <c r="CJ1077">
        <v>2</v>
      </c>
      <c r="CK1077">
        <v>2</v>
      </c>
      <c r="CL1077">
        <v>6</v>
      </c>
      <c r="CM1077">
        <v>7</v>
      </c>
      <c r="CR1077">
        <v>2</v>
      </c>
      <c r="CS1077">
        <v>4</v>
      </c>
      <c r="CT1077">
        <v>1</v>
      </c>
      <c r="CU1077">
        <v>2</v>
      </c>
      <c r="CV1077" t="s">
        <v>3844</v>
      </c>
      <c r="CW1077">
        <v>1094</v>
      </c>
      <c r="CX1077">
        <v>18.23</v>
      </c>
      <c r="CY1077">
        <v>2</v>
      </c>
      <c r="CZ1077">
        <v>1</v>
      </c>
      <c r="DA1077" t="s">
        <v>252</v>
      </c>
      <c r="DC1077">
        <v>1</v>
      </c>
      <c r="DD1077">
        <v>1</v>
      </c>
      <c r="DE1077">
        <v>11</v>
      </c>
      <c r="DN1077" t="s">
        <v>3622</v>
      </c>
      <c r="DO1077" t="s">
        <v>3622</v>
      </c>
      <c r="DP1077" t="s">
        <v>3178</v>
      </c>
      <c r="DQ1077" t="s">
        <v>202</v>
      </c>
      <c r="DR1077" t="s">
        <v>202</v>
      </c>
      <c r="DT1077">
        <v>1</v>
      </c>
      <c r="DV1077">
        <v>1</v>
      </c>
      <c r="DW1077">
        <v>0</v>
      </c>
      <c r="DX1077">
        <v>1</v>
      </c>
      <c r="DY1077">
        <v>2</v>
      </c>
      <c r="DZ1077">
        <v>1</v>
      </c>
      <c r="EA1077">
        <v>2</v>
      </c>
      <c r="EB1077">
        <f>IF(EA1077&gt;=30,1,IF(EA1077&gt;=20,2,IF(EA1077&gt;=15,3,IF(EA1077&gt;=10,4,IF(EA1077&gt;=5,5,IF(EA1077&gt;0,6,0))))))</f>
        <v>6</v>
      </c>
      <c r="EC1077">
        <v>1</v>
      </c>
      <c r="ED1077">
        <v>4</v>
      </c>
      <c r="EF1077">
        <v>1</v>
      </c>
      <c r="EG1077">
        <v>4</v>
      </c>
      <c r="EI1077">
        <v>1</v>
      </c>
      <c r="EL1077">
        <v>1</v>
      </c>
      <c r="EM1077">
        <v>3</v>
      </c>
      <c r="EN1077">
        <v>2</v>
      </c>
      <c r="EO1077">
        <v>2</v>
      </c>
      <c r="EP1077">
        <v>2</v>
      </c>
      <c r="EZ1077">
        <v>1</v>
      </c>
      <c r="FA1077">
        <v>1</v>
      </c>
      <c r="FD1077">
        <v>8</v>
      </c>
      <c r="FG1077">
        <v>0</v>
      </c>
      <c r="FH1077" t="s">
        <v>5655</v>
      </c>
      <c r="FI1077">
        <v>2</v>
      </c>
      <c r="FJ1077" t="s">
        <v>204</v>
      </c>
      <c r="FK1077">
        <v>0.3333333</v>
      </c>
      <c r="FL1077">
        <v>4</v>
      </c>
      <c r="FM1077">
        <v>4</v>
      </c>
      <c r="FN1077">
        <v>2</v>
      </c>
      <c r="FO1077" t="s">
        <v>2206</v>
      </c>
      <c r="FP1077">
        <v>3.5</v>
      </c>
      <c r="FQ1077" t="s">
        <v>3287</v>
      </c>
      <c r="FR1077" t="s">
        <v>3189</v>
      </c>
      <c r="FS1077">
        <v>0</v>
      </c>
      <c r="FT1077">
        <v>0</v>
      </c>
      <c r="FU1077" t="s">
        <v>2207</v>
      </c>
      <c r="FV1077" t="s">
        <v>2207</v>
      </c>
      <c r="FW1077">
        <v>0</v>
      </c>
      <c r="FX1077">
        <v>1</v>
      </c>
      <c r="FY1077">
        <v>0</v>
      </c>
      <c r="FZ1077">
        <v>0</v>
      </c>
      <c r="GA1077">
        <v>4970</v>
      </c>
      <c r="GB1077">
        <v>32</v>
      </c>
      <c r="GC1077">
        <v>155.3125</v>
      </c>
      <c r="GD1077" t="s">
        <v>2407</v>
      </c>
      <c r="GE1077">
        <v>1</v>
      </c>
      <c r="HG1077" t="s">
        <v>202</v>
      </c>
      <c r="HJ1077">
        <v>0</v>
      </c>
    </row>
    <row r="1078" spans="1:218" x14ac:dyDescent="0.3">
      <c r="A1078">
        <v>1453</v>
      </c>
      <c r="B1078" t="s">
        <v>3183</v>
      </c>
      <c r="C1078" t="s">
        <v>6400</v>
      </c>
      <c r="D1078" t="s">
        <v>212</v>
      </c>
      <c r="E1078">
        <v>1</v>
      </c>
      <c r="F1078" t="s">
        <v>202</v>
      </c>
      <c r="H1078">
        <v>1</v>
      </c>
      <c r="M1078">
        <v>1</v>
      </c>
      <c r="N1078">
        <v>1</v>
      </c>
      <c r="U1078">
        <v>1</v>
      </c>
      <c r="W1078">
        <v>1</v>
      </c>
      <c r="X1078" t="s">
        <v>3174</v>
      </c>
      <c r="Y1078">
        <v>1</v>
      </c>
      <c r="Z1078">
        <v>1</v>
      </c>
      <c r="AA1078">
        <v>2</v>
      </c>
      <c r="AD1078" t="s">
        <v>202</v>
      </c>
      <c r="AE1078">
        <v>1</v>
      </c>
      <c r="AF1078">
        <v>1</v>
      </c>
      <c r="AG1078">
        <v>1</v>
      </c>
      <c r="AH1078">
        <v>1</v>
      </c>
      <c r="AI1078">
        <v>1</v>
      </c>
      <c r="AJ1078">
        <v>1</v>
      </c>
      <c r="AK1078" t="s">
        <v>6401</v>
      </c>
      <c r="AL1078">
        <v>1</v>
      </c>
      <c r="AM1078">
        <v>1</v>
      </c>
      <c r="AN1078">
        <v>1</v>
      </c>
      <c r="AO1078">
        <v>2</v>
      </c>
      <c r="AP1078">
        <v>2</v>
      </c>
      <c r="AQ1078">
        <v>1</v>
      </c>
      <c r="AR1078" t="s">
        <v>6402</v>
      </c>
      <c r="AS1078">
        <v>2</v>
      </c>
      <c r="AT1078">
        <v>1</v>
      </c>
      <c r="AU1078">
        <v>1</v>
      </c>
      <c r="AV1078">
        <v>2</v>
      </c>
      <c r="AW1078">
        <v>7</v>
      </c>
      <c r="AX1078">
        <v>2</v>
      </c>
      <c r="AY1078">
        <v>1</v>
      </c>
      <c r="BE1078">
        <v>1</v>
      </c>
      <c r="BF1078">
        <v>2</v>
      </c>
      <c r="BG1078">
        <v>1</v>
      </c>
      <c r="BH1078">
        <v>2</v>
      </c>
      <c r="BI1078">
        <v>1</v>
      </c>
      <c r="BJ1078">
        <v>0</v>
      </c>
      <c r="BM1078">
        <v>1</v>
      </c>
      <c r="BN1078">
        <v>1</v>
      </c>
      <c r="BO1078">
        <v>3</v>
      </c>
      <c r="BP1078">
        <v>1</v>
      </c>
      <c r="BQ1078">
        <v>10</v>
      </c>
      <c r="BR1078">
        <v>6</v>
      </c>
      <c r="BS1078">
        <v>1</v>
      </c>
      <c r="BT1078">
        <v>4</v>
      </c>
      <c r="BV1078">
        <v>0</v>
      </c>
      <c r="BX1078">
        <v>1</v>
      </c>
      <c r="BZ1078">
        <v>1</v>
      </c>
      <c r="CB1078">
        <v>0</v>
      </c>
      <c r="CD1078">
        <v>1</v>
      </c>
      <c r="CF1078">
        <v>1</v>
      </c>
      <c r="CJ1078">
        <v>1</v>
      </c>
      <c r="CK1078">
        <v>1</v>
      </c>
      <c r="CL1078">
        <v>8</v>
      </c>
      <c r="CM1078">
        <v>1</v>
      </c>
      <c r="CR1078">
        <v>2</v>
      </c>
      <c r="CS1078">
        <v>-98</v>
      </c>
      <c r="CT1078">
        <v>1</v>
      </c>
      <c r="CU1078">
        <v>1</v>
      </c>
      <c r="CV1078" t="s">
        <v>1239</v>
      </c>
      <c r="CW1078">
        <v>693</v>
      </c>
      <c r="CX1078">
        <v>11.55</v>
      </c>
      <c r="CY1078">
        <v>2</v>
      </c>
      <c r="CZ1078">
        <v>1</v>
      </c>
      <c r="DA1078" t="s">
        <v>936</v>
      </c>
      <c r="DC1078">
        <v>1</v>
      </c>
      <c r="DD1078">
        <v>1</v>
      </c>
      <c r="DE1078">
        <v>4</v>
      </c>
      <c r="DN1078" t="s">
        <v>5384</v>
      </c>
      <c r="DO1078" t="s">
        <v>5384</v>
      </c>
      <c r="DP1078" t="s">
        <v>3178</v>
      </c>
      <c r="DQ1078" t="s">
        <v>202</v>
      </c>
      <c r="DR1078" t="s">
        <v>3868</v>
      </c>
      <c r="DT1078">
        <v>1</v>
      </c>
      <c r="DV1078">
        <v>1</v>
      </c>
      <c r="DW1078">
        <v>0</v>
      </c>
      <c r="DX1078">
        <v>2</v>
      </c>
      <c r="DY1078">
        <v>2</v>
      </c>
      <c r="DZ1078">
        <v>1</v>
      </c>
      <c r="EA1078">
        <v>10</v>
      </c>
      <c r="EB1078">
        <f>IF(EA1078&gt;=30,1,IF(EA1078&gt;=20,2,IF(EA1078&gt;=15,3,IF(EA1078&gt;=10,4,IF(EA1078&gt;=5,5,IF(EA1078&gt;0,6,0))))))</f>
        <v>4</v>
      </c>
      <c r="EC1078">
        <v>2</v>
      </c>
      <c r="EE1078">
        <v>10</v>
      </c>
      <c r="EF1078">
        <v>2</v>
      </c>
      <c r="EH1078">
        <v>10</v>
      </c>
      <c r="EI1078">
        <v>1</v>
      </c>
      <c r="EL1078">
        <v>2</v>
      </c>
      <c r="EM1078">
        <v>3</v>
      </c>
      <c r="EN1078">
        <v>2</v>
      </c>
      <c r="EO1078">
        <v>2</v>
      </c>
      <c r="EP1078">
        <v>1</v>
      </c>
      <c r="EQ1078">
        <v>2</v>
      </c>
      <c r="ER1078">
        <v>1</v>
      </c>
      <c r="EZ1078">
        <v>1</v>
      </c>
      <c r="FA1078">
        <v>1</v>
      </c>
      <c r="FD1078">
        <v>-97</v>
      </c>
      <c r="FG1078">
        <v>0</v>
      </c>
      <c r="FH1078" t="s">
        <v>3179</v>
      </c>
      <c r="FI1078">
        <v>1</v>
      </c>
      <c r="FJ1078" t="s">
        <v>204</v>
      </c>
      <c r="FK1078">
        <v>10</v>
      </c>
      <c r="FL1078">
        <v>12</v>
      </c>
      <c r="FM1078">
        <v>12</v>
      </c>
      <c r="FN1078">
        <v>10</v>
      </c>
      <c r="FO1078" t="s">
        <v>2212</v>
      </c>
      <c r="FP1078">
        <v>3.5</v>
      </c>
      <c r="FQ1078" t="s">
        <v>3287</v>
      </c>
      <c r="FR1078" t="s">
        <v>3189</v>
      </c>
      <c r="FS1078">
        <v>0</v>
      </c>
      <c r="FT1078">
        <v>1</v>
      </c>
      <c r="FU1078" t="s">
        <v>2221</v>
      </c>
      <c r="FV1078" t="s">
        <v>4754</v>
      </c>
      <c r="FW1078">
        <v>0</v>
      </c>
      <c r="FX1078">
        <v>1</v>
      </c>
      <c r="FY1078">
        <v>0</v>
      </c>
      <c r="FZ1078">
        <v>0</v>
      </c>
      <c r="GA1078">
        <v>37408</v>
      </c>
      <c r="GB1078">
        <v>127</v>
      </c>
      <c r="GC1078">
        <v>294.55118110000001</v>
      </c>
      <c r="GD1078" t="s">
        <v>2407</v>
      </c>
      <c r="GE1078">
        <v>1</v>
      </c>
      <c r="HG1078" t="s">
        <v>202</v>
      </c>
      <c r="HJ1078">
        <v>0</v>
      </c>
    </row>
    <row r="1079" spans="1:218" x14ac:dyDescent="0.3">
      <c r="A1079">
        <v>360</v>
      </c>
      <c r="B1079" t="s">
        <v>3984</v>
      </c>
      <c r="C1079" t="s">
        <v>6451</v>
      </c>
      <c r="D1079" t="s">
        <v>265</v>
      </c>
      <c r="E1079">
        <v>1</v>
      </c>
      <c r="F1079" t="s">
        <v>202</v>
      </c>
      <c r="H1079">
        <v>-97</v>
      </c>
      <c r="I1079">
        <v>1</v>
      </c>
      <c r="M1079">
        <v>1</v>
      </c>
      <c r="N1079">
        <v>1</v>
      </c>
      <c r="U1079">
        <v>1</v>
      </c>
      <c r="W1079">
        <v>1</v>
      </c>
      <c r="X1079" t="s">
        <v>5507</v>
      </c>
      <c r="Y1079">
        <v>1</v>
      </c>
      <c r="Z1079">
        <v>1</v>
      </c>
      <c r="AA1079">
        <v>5</v>
      </c>
      <c r="AB1079">
        <v>1</v>
      </c>
      <c r="AD1079" t="s">
        <v>202</v>
      </c>
      <c r="AE1079">
        <v>1</v>
      </c>
      <c r="AF1079">
        <v>2</v>
      </c>
      <c r="AG1079">
        <v>1</v>
      </c>
      <c r="AH1079">
        <v>2</v>
      </c>
      <c r="AI1079">
        <v>1</v>
      </c>
      <c r="AJ1079">
        <v>2</v>
      </c>
      <c r="AK1079" t="s">
        <v>6452</v>
      </c>
      <c r="AL1079">
        <v>1</v>
      </c>
      <c r="AM1079">
        <v>2</v>
      </c>
      <c r="AN1079">
        <v>1</v>
      </c>
      <c r="AO1079">
        <v>2</v>
      </c>
      <c r="AP1079">
        <v>2</v>
      </c>
      <c r="AQ1079">
        <v>1</v>
      </c>
      <c r="AR1079" t="s">
        <v>6453</v>
      </c>
      <c r="AS1079">
        <v>2</v>
      </c>
      <c r="AT1079">
        <v>1</v>
      </c>
      <c r="AU1079">
        <v>1</v>
      </c>
      <c r="AV1079">
        <v>1</v>
      </c>
      <c r="AW1079">
        <v>7</v>
      </c>
      <c r="AX1079">
        <v>1</v>
      </c>
      <c r="AY1079">
        <v>-98</v>
      </c>
      <c r="BE1079">
        <v>1</v>
      </c>
      <c r="BF1079">
        <v>1</v>
      </c>
      <c r="BG1079">
        <v>1</v>
      </c>
      <c r="BH1079">
        <v>1</v>
      </c>
      <c r="BI1079">
        <v>1</v>
      </c>
      <c r="BJ1079">
        <v>0</v>
      </c>
      <c r="BM1079">
        <v>1</v>
      </c>
      <c r="BN1079">
        <v>1</v>
      </c>
      <c r="BO1079">
        <v>3</v>
      </c>
      <c r="BP1079">
        <v>1</v>
      </c>
      <c r="BQ1079">
        <v>36</v>
      </c>
      <c r="BR1079">
        <v>1</v>
      </c>
      <c r="BS1079">
        <v>1</v>
      </c>
      <c r="BT1079">
        <v>4</v>
      </c>
      <c r="BU1079">
        <v>4</v>
      </c>
      <c r="BV1079">
        <v>2</v>
      </c>
      <c r="BW1079">
        <v>4</v>
      </c>
      <c r="BX1079">
        <v>0</v>
      </c>
      <c r="BY1079">
        <v>4</v>
      </c>
      <c r="BZ1079">
        <v>0</v>
      </c>
      <c r="CA1079">
        <v>4</v>
      </c>
      <c r="CB1079">
        <v>2</v>
      </c>
      <c r="CC1079">
        <v>4</v>
      </c>
      <c r="CD1079">
        <v>0</v>
      </c>
      <c r="CE1079">
        <v>4</v>
      </c>
      <c r="CF1079">
        <v>0</v>
      </c>
      <c r="CG1079">
        <v>4</v>
      </c>
      <c r="CH1079">
        <v>0</v>
      </c>
      <c r="CI1079">
        <v>4</v>
      </c>
      <c r="CJ1079">
        <v>2</v>
      </c>
      <c r="CK1079">
        <v>2</v>
      </c>
      <c r="CL1079">
        <v>6</v>
      </c>
      <c r="CM1079">
        <v>7</v>
      </c>
      <c r="CR1079">
        <v>2</v>
      </c>
      <c r="CS1079">
        <v>-97</v>
      </c>
      <c r="CT1079">
        <v>1</v>
      </c>
      <c r="CU1079">
        <v>1</v>
      </c>
      <c r="CV1079" t="s">
        <v>973</v>
      </c>
      <c r="CW1079">
        <v>1238</v>
      </c>
      <c r="CX1079">
        <v>20.63</v>
      </c>
      <c r="CY1079">
        <v>2</v>
      </c>
      <c r="CZ1079">
        <v>1</v>
      </c>
      <c r="DA1079" t="s">
        <v>328</v>
      </c>
      <c r="DC1079">
        <v>1</v>
      </c>
      <c r="DD1079">
        <v>1</v>
      </c>
      <c r="DE1079">
        <v>36</v>
      </c>
      <c r="DN1079" t="s">
        <v>3622</v>
      </c>
      <c r="DO1079" t="s">
        <v>3622</v>
      </c>
      <c r="DP1079" t="s">
        <v>3178</v>
      </c>
      <c r="DQ1079" t="s">
        <v>202</v>
      </c>
      <c r="DR1079" t="s">
        <v>202</v>
      </c>
      <c r="DT1079">
        <v>1</v>
      </c>
      <c r="DV1079">
        <v>1</v>
      </c>
      <c r="DW1079">
        <v>0</v>
      </c>
      <c r="DX1079">
        <v>1</v>
      </c>
      <c r="DY1079">
        <v>2</v>
      </c>
      <c r="DZ1079">
        <v>-97</v>
      </c>
      <c r="EB1079">
        <v>6</v>
      </c>
      <c r="EC1079">
        <v>2</v>
      </c>
      <c r="EE1079">
        <v>2</v>
      </c>
      <c r="EF1079">
        <v>2</v>
      </c>
      <c r="EH1079">
        <v>2</v>
      </c>
      <c r="EI1079">
        <v>1</v>
      </c>
      <c r="EL1079">
        <v>1</v>
      </c>
      <c r="EM1079">
        <v>4</v>
      </c>
      <c r="EN1079">
        <v>2</v>
      </c>
      <c r="EO1079">
        <v>2</v>
      </c>
      <c r="EP1079">
        <v>2</v>
      </c>
      <c r="EZ1079">
        <v>1</v>
      </c>
      <c r="FA1079">
        <v>1</v>
      </c>
      <c r="FD1079">
        <v>1</v>
      </c>
      <c r="FG1079">
        <v>0</v>
      </c>
      <c r="FH1079" t="s">
        <v>5655</v>
      </c>
      <c r="FI1079">
        <v>2</v>
      </c>
      <c r="FJ1079" t="s">
        <v>204</v>
      </c>
      <c r="FK1079">
        <v>2</v>
      </c>
      <c r="FL1079">
        <v>12</v>
      </c>
      <c r="FM1079">
        <v>12</v>
      </c>
      <c r="FN1079">
        <v>2.5</v>
      </c>
      <c r="FO1079" t="s">
        <v>2206</v>
      </c>
      <c r="FP1079">
        <v>7.5</v>
      </c>
      <c r="FQ1079" t="s">
        <v>3287</v>
      </c>
      <c r="FR1079" t="s">
        <v>3189</v>
      </c>
      <c r="FS1079">
        <v>0</v>
      </c>
      <c r="FT1079">
        <v>0</v>
      </c>
      <c r="FU1079" t="s">
        <v>2207</v>
      </c>
      <c r="FV1079" t="s">
        <v>2207</v>
      </c>
      <c r="FW1079">
        <v>0</v>
      </c>
      <c r="FX1079">
        <v>1</v>
      </c>
      <c r="FY1079">
        <v>0</v>
      </c>
      <c r="FZ1079">
        <v>0</v>
      </c>
      <c r="GA1079">
        <v>1938</v>
      </c>
      <c r="GB1079">
        <v>20</v>
      </c>
      <c r="GC1079">
        <v>96.9</v>
      </c>
      <c r="GD1079" t="s">
        <v>2407</v>
      </c>
      <c r="GE1079">
        <v>1</v>
      </c>
      <c r="HG1079" t="s">
        <v>202</v>
      </c>
      <c r="HJ1079">
        <v>0</v>
      </c>
    </row>
    <row r="1080" spans="1:218" x14ac:dyDescent="0.3">
      <c r="A1080">
        <v>407</v>
      </c>
      <c r="B1080" t="s">
        <v>3212</v>
      </c>
      <c r="C1080" t="s">
        <v>3985</v>
      </c>
      <c r="D1080" t="s">
        <v>265</v>
      </c>
      <c r="E1080">
        <v>1</v>
      </c>
      <c r="F1080" t="s">
        <v>202</v>
      </c>
      <c r="H1080">
        <v>1</v>
      </c>
      <c r="M1080">
        <v>1</v>
      </c>
      <c r="N1080">
        <v>1</v>
      </c>
      <c r="U1080">
        <v>1</v>
      </c>
      <c r="W1080">
        <v>1</v>
      </c>
      <c r="X1080" t="s">
        <v>5507</v>
      </c>
      <c r="Y1080">
        <v>1</v>
      </c>
      <c r="Z1080">
        <v>1</v>
      </c>
      <c r="AA1080">
        <v>7</v>
      </c>
      <c r="AB1080">
        <v>7</v>
      </c>
      <c r="AD1080" t="s">
        <v>202</v>
      </c>
      <c r="AE1080">
        <v>1</v>
      </c>
      <c r="AF1080">
        <v>1</v>
      </c>
      <c r="AG1080">
        <v>1</v>
      </c>
      <c r="AH1080">
        <v>1</v>
      </c>
      <c r="AI1080">
        <v>1</v>
      </c>
      <c r="AJ1080">
        <v>1</v>
      </c>
      <c r="AK1080" t="s">
        <v>5548</v>
      </c>
      <c r="AL1080">
        <v>1</v>
      </c>
      <c r="AM1080">
        <v>1</v>
      </c>
      <c r="AN1080">
        <v>1</v>
      </c>
      <c r="AO1080">
        <v>1</v>
      </c>
      <c r="AP1080">
        <v>1</v>
      </c>
      <c r="AQ1080">
        <v>1</v>
      </c>
      <c r="AR1080" t="s">
        <v>5549</v>
      </c>
      <c r="AS1080">
        <v>2</v>
      </c>
      <c r="AT1080">
        <v>1</v>
      </c>
      <c r="AU1080">
        <v>1</v>
      </c>
      <c r="AV1080">
        <v>2</v>
      </c>
      <c r="AW1080">
        <v>7</v>
      </c>
      <c r="AX1080">
        <v>1</v>
      </c>
      <c r="AY1080">
        <v>1</v>
      </c>
      <c r="BE1080">
        <v>1</v>
      </c>
      <c r="BF1080">
        <v>2</v>
      </c>
      <c r="BG1080">
        <v>1</v>
      </c>
      <c r="BH1080">
        <v>2</v>
      </c>
      <c r="BI1080">
        <v>1</v>
      </c>
      <c r="BJ1080">
        <v>0</v>
      </c>
      <c r="BM1080">
        <v>5</v>
      </c>
      <c r="BN1080">
        <v>1</v>
      </c>
      <c r="BO1080">
        <v>3</v>
      </c>
      <c r="BP1080">
        <v>1</v>
      </c>
      <c r="BQ1080">
        <v>13</v>
      </c>
      <c r="BR1080">
        <v>1</v>
      </c>
      <c r="BS1080">
        <v>1</v>
      </c>
      <c r="BT1080">
        <v>3</v>
      </c>
      <c r="BV1080">
        <v>0</v>
      </c>
      <c r="BX1080">
        <v>1</v>
      </c>
      <c r="BZ1080">
        <v>0</v>
      </c>
      <c r="CB1080">
        <v>0</v>
      </c>
      <c r="CD1080">
        <v>0</v>
      </c>
      <c r="CF1080">
        <v>2</v>
      </c>
      <c r="CJ1080">
        <v>3</v>
      </c>
      <c r="CK1080">
        <v>2</v>
      </c>
      <c r="CL1080">
        <v>4</v>
      </c>
      <c r="CM1080">
        <v>1</v>
      </c>
      <c r="CR1080">
        <v>2</v>
      </c>
      <c r="CS1080">
        <v>3</v>
      </c>
      <c r="CT1080">
        <v>1</v>
      </c>
      <c r="CU1080">
        <v>2</v>
      </c>
      <c r="CV1080" t="s">
        <v>5550</v>
      </c>
      <c r="CW1080">
        <v>858</v>
      </c>
      <c r="CX1080">
        <v>14.3</v>
      </c>
      <c r="CY1080">
        <v>2</v>
      </c>
      <c r="CZ1080">
        <v>1</v>
      </c>
      <c r="DA1080" t="s">
        <v>3234</v>
      </c>
      <c r="DC1080">
        <v>1</v>
      </c>
      <c r="DD1080">
        <v>1</v>
      </c>
      <c r="DE1080">
        <v>37</v>
      </c>
      <c r="DN1080" t="s">
        <v>3836</v>
      </c>
      <c r="DO1080" t="s">
        <v>3836</v>
      </c>
      <c r="DP1080" t="s">
        <v>3178</v>
      </c>
      <c r="DQ1080" t="s">
        <v>202</v>
      </c>
      <c r="DR1080" t="s">
        <v>202</v>
      </c>
      <c r="DT1080">
        <v>1</v>
      </c>
      <c r="DV1080">
        <v>1</v>
      </c>
      <c r="DW1080">
        <v>0</v>
      </c>
      <c r="DX1080">
        <v>7</v>
      </c>
      <c r="DY1080">
        <v>2</v>
      </c>
      <c r="DZ1080">
        <v>1</v>
      </c>
      <c r="EA1080">
        <v>10</v>
      </c>
      <c r="EB1080">
        <f>IF(EA1080&gt;=30,1,IF(EA1080&gt;=20,2,IF(EA1080&gt;=15,3,IF(EA1080&gt;=10,4,IF(EA1080&gt;=5,5,IF(EA1080&gt;0,6,0))))))</f>
        <v>4</v>
      </c>
      <c r="EC1080">
        <v>2</v>
      </c>
      <c r="EE1080">
        <v>10</v>
      </c>
      <c r="EF1080">
        <v>2</v>
      </c>
      <c r="EH1080">
        <v>5</v>
      </c>
      <c r="EI1080">
        <v>1</v>
      </c>
      <c r="EL1080">
        <v>1</v>
      </c>
      <c r="EM1080">
        <v>2</v>
      </c>
      <c r="EN1080">
        <v>2</v>
      </c>
      <c r="EO1080">
        <v>4</v>
      </c>
      <c r="EP1080">
        <v>1</v>
      </c>
      <c r="EQ1080">
        <v>2</v>
      </c>
      <c r="ER1080">
        <v>2</v>
      </c>
      <c r="ES1080">
        <v>1</v>
      </c>
      <c r="ET1080">
        <v>4</v>
      </c>
      <c r="EU1080">
        <f>IF(ET1080&gt;=30,1,IF(ET1080&gt;=20,2,IF(ET1080&gt;=15,3,IF(ET1080&gt;=10,4,IF(ET1080&gt;=5,5,IF(ET1080&gt;0,6,0))))))</f>
        <v>6</v>
      </c>
      <c r="EV1080">
        <v>9</v>
      </c>
      <c r="EW1080">
        <v>3</v>
      </c>
      <c r="EY1080">
        <v>4</v>
      </c>
      <c r="EZ1080">
        <v>1</v>
      </c>
      <c r="FA1080">
        <v>1</v>
      </c>
      <c r="FD1080">
        <v>-77</v>
      </c>
      <c r="FG1080">
        <v>0</v>
      </c>
      <c r="FH1080" t="s">
        <v>5655</v>
      </c>
      <c r="FI1080">
        <v>2</v>
      </c>
      <c r="FJ1080" t="s">
        <v>204</v>
      </c>
      <c r="FK1080">
        <v>10</v>
      </c>
      <c r="FL1080">
        <v>12</v>
      </c>
      <c r="FM1080">
        <v>12</v>
      </c>
      <c r="FN1080">
        <v>10</v>
      </c>
      <c r="FO1080" t="s">
        <v>2206</v>
      </c>
      <c r="FP1080">
        <v>1.5</v>
      </c>
      <c r="FQ1080" t="s">
        <v>3287</v>
      </c>
      <c r="FR1080" t="s">
        <v>3201</v>
      </c>
      <c r="FS1080">
        <v>1</v>
      </c>
      <c r="FT1080">
        <v>1</v>
      </c>
      <c r="FU1080" t="s">
        <v>2213</v>
      </c>
      <c r="FV1080" t="s">
        <v>4754</v>
      </c>
      <c r="FW1080">
        <v>0</v>
      </c>
      <c r="FX1080">
        <v>1</v>
      </c>
      <c r="FY1080">
        <v>0</v>
      </c>
      <c r="FZ1080">
        <v>0</v>
      </c>
      <c r="GA1080">
        <v>3156</v>
      </c>
      <c r="GB1080">
        <v>17</v>
      </c>
      <c r="GC1080">
        <v>185.6470588</v>
      </c>
      <c r="GD1080" t="s">
        <v>2407</v>
      </c>
      <c r="GE1080">
        <v>1</v>
      </c>
      <c r="HG1080" t="s">
        <v>202</v>
      </c>
      <c r="HJ1080">
        <v>0</v>
      </c>
    </row>
    <row r="1081" spans="1:218" x14ac:dyDescent="0.3">
      <c r="A1081">
        <v>1460</v>
      </c>
      <c r="B1081" t="s">
        <v>3279</v>
      </c>
      <c r="C1081" t="s">
        <v>6407</v>
      </c>
      <c r="D1081" t="s">
        <v>212</v>
      </c>
      <c r="E1081">
        <v>1</v>
      </c>
      <c r="F1081" t="s">
        <v>202</v>
      </c>
      <c r="H1081">
        <v>1</v>
      </c>
      <c r="M1081">
        <v>1</v>
      </c>
      <c r="N1081">
        <v>1</v>
      </c>
      <c r="U1081">
        <v>1</v>
      </c>
      <c r="W1081">
        <v>1</v>
      </c>
      <c r="X1081" t="s">
        <v>3174</v>
      </c>
      <c r="Y1081">
        <v>1</v>
      </c>
      <c r="Z1081">
        <v>1</v>
      </c>
      <c r="AA1081">
        <v>1</v>
      </c>
      <c r="AD1081" t="s">
        <v>202</v>
      </c>
      <c r="AE1081">
        <v>1</v>
      </c>
      <c r="AF1081">
        <v>1</v>
      </c>
      <c r="AG1081">
        <v>2</v>
      </c>
      <c r="AH1081">
        <v>2</v>
      </c>
      <c r="AI1081">
        <v>2</v>
      </c>
      <c r="AJ1081">
        <v>2</v>
      </c>
      <c r="AK1081" t="s">
        <v>6408</v>
      </c>
      <c r="AL1081">
        <v>1</v>
      </c>
      <c r="AM1081">
        <v>2</v>
      </c>
      <c r="AN1081">
        <v>2</v>
      </c>
      <c r="AO1081">
        <v>2</v>
      </c>
      <c r="AP1081">
        <v>2</v>
      </c>
      <c r="AQ1081">
        <v>1</v>
      </c>
      <c r="AR1081" t="s">
        <v>6409</v>
      </c>
      <c r="AS1081">
        <v>2</v>
      </c>
      <c r="AT1081">
        <v>1</v>
      </c>
      <c r="AU1081">
        <v>2</v>
      </c>
      <c r="AV1081">
        <v>2</v>
      </c>
      <c r="AW1081">
        <v>7</v>
      </c>
      <c r="AX1081">
        <v>2</v>
      </c>
      <c r="AY1081">
        <v>3</v>
      </c>
      <c r="BE1081">
        <v>1</v>
      </c>
      <c r="BF1081">
        <v>2</v>
      </c>
      <c r="BG1081">
        <v>1</v>
      </c>
      <c r="BH1081">
        <v>2</v>
      </c>
      <c r="BI1081">
        <v>1</v>
      </c>
      <c r="BJ1081">
        <v>0</v>
      </c>
      <c r="BM1081">
        <v>1</v>
      </c>
      <c r="BN1081">
        <v>1</v>
      </c>
      <c r="BO1081">
        <v>4</v>
      </c>
      <c r="BP1081">
        <v>1</v>
      </c>
      <c r="BQ1081">
        <v>8</v>
      </c>
      <c r="BR1081">
        <v>3</v>
      </c>
      <c r="BS1081">
        <v>1</v>
      </c>
      <c r="BT1081">
        <v>3</v>
      </c>
      <c r="BV1081">
        <v>0</v>
      </c>
      <c r="BX1081">
        <v>1</v>
      </c>
      <c r="BZ1081">
        <v>0</v>
      </c>
      <c r="CB1081">
        <v>0</v>
      </c>
      <c r="CD1081">
        <v>2</v>
      </c>
      <c r="CJ1081">
        <v>1</v>
      </c>
      <c r="CK1081">
        <v>2</v>
      </c>
      <c r="CL1081">
        <v>7</v>
      </c>
      <c r="CM1081">
        <v>1</v>
      </c>
      <c r="CR1081">
        <v>2</v>
      </c>
      <c r="CS1081">
        <v>10</v>
      </c>
      <c r="CT1081">
        <v>1</v>
      </c>
      <c r="CU1081">
        <v>1</v>
      </c>
      <c r="CV1081" t="s">
        <v>1686</v>
      </c>
      <c r="CW1081">
        <v>782</v>
      </c>
      <c r="CX1081">
        <v>13.03</v>
      </c>
      <c r="CY1081">
        <v>2</v>
      </c>
      <c r="CZ1081">
        <v>1</v>
      </c>
      <c r="DA1081" t="s">
        <v>347</v>
      </c>
      <c r="DC1081">
        <v>1</v>
      </c>
      <c r="DD1081">
        <v>1</v>
      </c>
      <c r="DE1081">
        <v>2</v>
      </c>
      <c r="DN1081" t="s">
        <v>5384</v>
      </c>
      <c r="DO1081" t="s">
        <v>5384</v>
      </c>
      <c r="DP1081" t="s">
        <v>3178</v>
      </c>
      <c r="DQ1081" t="s">
        <v>202</v>
      </c>
      <c r="DR1081" t="s">
        <v>202</v>
      </c>
      <c r="DT1081">
        <v>1</v>
      </c>
      <c r="DV1081">
        <v>1</v>
      </c>
      <c r="DW1081">
        <v>0</v>
      </c>
      <c r="DX1081">
        <v>1</v>
      </c>
      <c r="DY1081">
        <v>2</v>
      </c>
      <c r="DZ1081">
        <v>1</v>
      </c>
      <c r="EA1081">
        <v>15</v>
      </c>
      <c r="EB1081">
        <f>IF(EA1081&gt;=30,1,IF(EA1081&gt;=20,2,IF(EA1081&gt;=15,3,IF(EA1081&gt;=10,4,IF(EA1081&gt;=5,5,IF(EA1081&gt;0,6,0))))))</f>
        <v>3</v>
      </c>
      <c r="EC1081">
        <v>2</v>
      </c>
      <c r="EE1081">
        <v>15</v>
      </c>
      <c r="EF1081">
        <v>2</v>
      </c>
      <c r="EH1081">
        <v>7</v>
      </c>
      <c r="EI1081">
        <v>1</v>
      </c>
      <c r="EL1081">
        <v>2</v>
      </c>
      <c r="EM1081">
        <v>3</v>
      </c>
      <c r="EN1081">
        <v>2</v>
      </c>
      <c r="EO1081">
        <v>2</v>
      </c>
      <c r="EP1081">
        <v>1</v>
      </c>
      <c r="EQ1081">
        <v>2</v>
      </c>
      <c r="ER1081">
        <v>1</v>
      </c>
      <c r="EZ1081">
        <v>1</v>
      </c>
      <c r="FA1081">
        <v>-97</v>
      </c>
      <c r="FD1081">
        <v>-97</v>
      </c>
      <c r="FG1081">
        <v>0</v>
      </c>
      <c r="FH1081" t="s">
        <v>3179</v>
      </c>
      <c r="FI1081">
        <v>1</v>
      </c>
      <c r="FJ1081" t="s">
        <v>204</v>
      </c>
      <c r="FK1081">
        <v>15</v>
      </c>
      <c r="FL1081">
        <v>12</v>
      </c>
      <c r="FM1081">
        <v>12</v>
      </c>
      <c r="FN1081">
        <v>15</v>
      </c>
      <c r="FO1081" t="s">
        <v>2212</v>
      </c>
      <c r="FP1081">
        <v>3.5</v>
      </c>
      <c r="FQ1081" t="s">
        <v>3287</v>
      </c>
      <c r="FR1081" t="s">
        <v>3189</v>
      </c>
      <c r="FS1081">
        <v>0</v>
      </c>
      <c r="FT1081">
        <v>1</v>
      </c>
      <c r="FU1081" t="s">
        <v>2221</v>
      </c>
      <c r="FV1081" t="s">
        <v>4754</v>
      </c>
      <c r="FW1081">
        <v>0</v>
      </c>
      <c r="FX1081">
        <v>1</v>
      </c>
      <c r="FY1081">
        <v>0</v>
      </c>
      <c r="FZ1081">
        <v>0</v>
      </c>
      <c r="GA1081">
        <v>59048</v>
      </c>
      <c r="GB1081">
        <v>201</v>
      </c>
      <c r="GC1081">
        <v>293.7711443</v>
      </c>
      <c r="GD1081" t="s">
        <v>2407</v>
      </c>
      <c r="GE1081">
        <v>1</v>
      </c>
      <c r="HG1081" t="s">
        <v>202</v>
      </c>
      <c r="HJ1081">
        <v>0</v>
      </c>
    </row>
    <row r="1082" spans="1:218" x14ac:dyDescent="0.3">
      <c r="A1082">
        <v>159</v>
      </c>
      <c r="B1082" t="s">
        <v>3264</v>
      </c>
      <c r="C1082" t="s">
        <v>3449</v>
      </c>
      <c r="D1082" t="s">
        <v>194</v>
      </c>
      <c r="E1082">
        <v>1</v>
      </c>
      <c r="F1082" t="s">
        <v>202</v>
      </c>
      <c r="H1082">
        <v>1</v>
      </c>
      <c r="M1082">
        <v>1</v>
      </c>
      <c r="N1082">
        <v>1</v>
      </c>
      <c r="U1082">
        <v>1</v>
      </c>
      <c r="W1082">
        <v>1</v>
      </c>
      <c r="X1082" t="s">
        <v>3174</v>
      </c>
      <c r="Y1082">
        <v>1</v>
      </c>
      <c r="Z1082">
        <v>1</v>
      </c>
      <c r="AA1082">
        <v>2</v>
      </c>
      <c r="AD1082" t="s">
        <v>202</v>
      </c>
      <c r="AE1082">
        <v>1</v>
      </c>
      <c r="AF1082">
        <v>2</v>
      </c>
      <c r="AG1082">
        <v>1</v>
      </c>
      <c r="AH1082">
        <v>2</v>
      </c>
      <c r="AI1082">
        <v>-97</v>
      </c>
      <c r="AJ1082">
        <v>-97</v>
      </c>
      <c r="AK1082" t="s">
        <v>3450</v>
      </c>
      <c r="AL1082">
        <v>1</v>
      </c>
      <c r="AM1082">
        <v>1</v>
      </c>
      <c r="AN1082">
        <v>2</v>
      </c>
      <c r="AO1082">
        <v>2</v>
      </c>
      <c r="AP1082">
        <v>-97</v>
      </c>
      <c r="AQ1082">
        <v>1</v>
      </c>
      <c r="AR1082" t="s">
        <v>3451</v>
      </c>
      <c r="AS1082">
        <v>2</v>
      </c>
      <c r="AT1082">
        <v>3</v>
      </c>
      <c r="AU1082">
        <v>2</v>
      </c>
      <c r="AV1082">
        <v>1</v>
      </c>
      <c r="AW1082">
        <v>6</v>
      </c>
      <c r="AX1082">
        <v>1</v>
      </c>
      <c r="AY1082">
        <v>4</v>
      </c>
      <c r="BE1082">
        <v>-98</v>
      </c>
      <c r="BI1082">
        <v>1</v>
      </c>
      <c r="BJ1082">
        <v>0</v>
      </c>
      <c r="BM1082">
        <v>-98</v>
      </c>
      <c r="BN1082">
        <v>-98</v>
      </c>
      <c r="BP1082">
        <v>-98</v>
      </c>
      <c r="BR1082">
        <v>2</v>
      </c>
      <c r="BS1082">
        <v>-98</v>
      </c>
      <c r="CJ1082">
        <v>-98</v>
      </c>
      <c r="CK1082">
        <v>-98</v>
      </c>
      <c r="CL1082">
        <v>-98</v>
      </c>
      <c r="CM1082">
        <v>-98</v>
      </c>
      <c r="CR1082">
        <v>-98</v>
      </c>
      <c r="CS1082">
        <v>-98</v>
      </c>
      <c r="CT1082">
        <v>1</v>
      </c>
      <c r="CU1082">
        <v>1</v>
      </c>
      <c r="CV1082" t="s">
        <v>3452</v>
      </c>
      <c r="CW1082">
        <v>929</v>
      </c>
      <c r="CX1082">
        <v>15.48</v>
      </c>
      <c r="CY1082">
        <v>2</v>
      </c>
      <c r="CZ1082">
        <v>1</v>
      </c>
      <c r="DA1082" t="s">
        <v>3246</v>
      </c>
      <c r="DC1082">
        <v>1</v>
      </c>
      <c r="DD1082">
        <v>1</v>
      </c>
      <c r="DE1082">
        <v>16</v>
      </c>
      <c r="DN1082" t="s">
        <v>3177</v>
      </c>
      <c r="DO1082" t="s">
        <v>3177</v>
      </c>
      <c r="DP1082" t="s">
        <v>3178</v>
      </c>
      <c r="DQ1082" t="s">
        <v>202</v>
      </c>
      <c r="DR1082" t="s">
        <v>202</v>
      </c>
      <c r="DT1082">
        <v>1</v>
      </c>
      <c r="DV1082">
        <v>1</v>
      </c>
      <c r="DW1082">
        <v>0</v>
      </c>
      <c r="DX1082">
        <v>2</v>
      </c>
      <c r="DY1082">
        <v>1</v>
      </c>
      <c r="DZ1082">
        <v>-97</v>
      </c>
      <c r="EB1082">
        <v>4</v>
      </c>
      <c r="EC1082">
        <v>2</v>
      </c>
      <c r="EE1082">
        <v>10</v>
      </c>
      <c r="EL1082">
        <v>1</v>
      </c>
      <c r="EM1082">
        <v>-97</v>
      </c>
      <c r="EN1082">
        <v>1</v>
      </c>
      <c r="EO1082">
        <v>2</v>
      </c>
      <c r="EP1082">
        <v>1</v>
      </c>
      <c r="EQ1082">
        <v>1</v>
      </c>
      <c r="ER1082">
        <v>1</v>
      </c>
      <c r="EZ1082">
        <v>1</v>
      </c>
      <c r="FA1082">
        <v>1</v>
      </c>
      <c r="FD1082">
        <v>-98</v>
      </c>
      <c r="FG1082">
        <v>0</v>
      </c>
      <c r="FH1082" t="s">
        <v>3179</v>
      </c>
      <c r="FI1082">
        <v>1</v>
      </c>
      <c r="FJ1082" t="s">
        <v>204</v>
      </c>
      <c r="FK1082">
        <v>10</v>
      </c>
      <c r="FL1082">
        <v>12</v>
      </c>
      <c r="FM1082">
        <v>12</v>
      </c>
      <c r="FN1082">
        <v>12.5</v>
      </c>
      <c r="FO1082" t="s">
        <v>2206</v>
      </c>
      <c r="FQ1082" t="s">
        <v>3180</v>
      </c>
      <c r="FR1082" t="s">
        <v>3189</v>
      </c>
      <c r="FS1082">
        <v>0</v>
      </c>
      <c r="FT1082">
        <v>1</v>
      </c>
      <c r="FU1082" t="s">
        <v>2221</v>
      </c>
      <c r="FV1082" t="s">
        <v>3182</v>
      </c>
      <c r="FW1082">
        <v>0</v>
      </c>
      <c r="FX1082">
        <v>1</v>
      </c>
      <c r="FY1082">
        <v>0</v>
      </c>
      <c r="FZ1082">
        <v>0</v>
      </c>
      <c r="GA1082">
        <v>14027</v>
      </c>
      <c r="GB1082">
        <v>56</v>
      </c>
      <c r="GC1082">
        <v>250.48214290000001</v>
      </c>
      <c r="GD1082" t="s">
        <v>2401</v>
      </c>
      <c r="GE1082">
        <v>1</v>
      </c>
      <c r="HG1082" t="s">
        <v>202</v>
      </c>
      <c r="HJ1082">
        <v>0</v>
      </c>
    </row>
    <row r="1083" spans="1:218" x14ac:dyDescent="0.3">
      <c r="A1083">
        <v>511</v>
      </c>
      <c r="B1083" t="s">
        <v>3401</v>
      </c>
      <c r="C1083" t="s">
        <v>5554</v>
      </c>
      <c r="D1083" t="s">
        <v>194</v>
      </c>
      <c r="E1083">
        <v>1</v>
      </c>
      <c r="F1083" t="s">
        <v>202</v>
      </c>
      <c r="H1083">
        <v>1</v>
      </c>
      <c r="M1083">
        <v>1</v>
      </c>
      <c r="N1083">
        <v>1</v>
      </c>
      <c r="U1083">
        <v>1</v>
      </c>
      <c r="W1083">
        <v>1</v>
      </c>
      <c r="X1083" t="s">
        <v>5507</v>
      </c>
      <c r="Y1083">
        <v>1</v>
      </c>
      <c r="Z1083">
        <v>1</v>
      </c>
      <c r="AA1083">
        <v>1</v>
      </c>
      <c r="AB1083">
        <v>1</v>
      </c>
      <c r="AD1083" t="s">
        <v>202</v>
      </c>
      <c r="AE1083">
        <v>1</v>
      </c>
      <c r="AF1083">
        <v>1</v>
      </c>
      <c r="AG1083">
        <v>1</v>
      </c>
      <c r="AH1083">
        <v>1</v>
      </c>
      <c r="AI1083">
        <v>1</v>
      </c>
      <c r="AJ1083">
        <v>1</v>
      </c>
      <c r="AK1083" t="s">
        <v>5555</v>
      </c>
      <c r="AL1083">
        <v>1</v>
      </c>
      <c r="AM1083">
        <v>2</v>
      </c>
      <c r="AN1083">
        <v>2</v>
      </c>
      <c r="AO1083">
        <v>2</v>
      </c>
      <c r="AP1083">
        <v>1</v>
      </c>
      <c r="AQ1083">
        <v>1</v>
      </c>
      <c r="AR1083" t="s">
        <v>5556</v>
      </c>
      <c r="AS1083">
        <v>1</v>
      </c>
      <c r="AT1083">
        <v>1</v>
      </c>
      <c r="AU1083">
        <v>3</v>
      </c>
      <c r="AV1083">
        <v>1</v>
      </c>
      <c r="AW1083">
        <v>7</v>
      </c>
      <c r="AX1083">
        <v>7</v>
      </c>
      <c r="AY1083">
        <v>1</v>
      </c>
      <c r="BE1083">
        <v>1</v>
      </c>
      <c r="BF1083">
        <v>3</v>
      </c>
      <c r="BG1083">
        <v>1</v>
      </c>
      <c r="BH1083">
        <v>2</v>
      </c>
      <c r="BI1083">
        <v>1</v>
      </c>
      <c r="BJ1083">
        <v>1</v>
      </c>
      <c r="BK1083">
        <v>1</v>
      </c>
      <c r="BL1083">
        <v>1</v>
      </c>
      <c r="BM1083">
        <v>1</v>
      </c>
      <c r="BN1083">
        <v>1</v>
      </c>
      <c r="BO1083">
        <v>3</v>
      </c>
      <c r="BP1083">
        <v>1</v>
      </c>
      <c r="BQ1083">
        <v>10</v>
      </c>
      <c r="BR1083">
        <v>2</v>
      </c>
      <c r="BS1083">
        <v>1</v>
      </c>
      <c r="BT1083">
        <v>2</v>
      </c>
      <c r="BU1083">
        <v>2</v>
      </c>
      <c r="BV1083">
        <v>0</v>
      </c>
      <c r="BW1083">
        <v>2</v>
      </c>
      <c r="BX1083">
        <v>0</v>
      </c>
      <c r="BY1083">
        <v>2</v>
      </c>
      <c r="BZ1083">
        <v>0</v>
      </c>
      <c r="CA1083">
        <v>2</v>
      </c>
      <c r="CB1083">
        <v>0</v>
      </c>
      <c r="CC1083">
        <v>2</v>
      </c>
      <c r="CD1083">
        <v>0</v>
      </c>
      <c r="CE1083">
        <v>2</v>
      </c>
      <c r="CF1083">
        <v>0</v>
      </c>
      <c r="CG1083">
        <v>2</v>
      </c>
      <c r="CH1083">
        <v>2</v>
      </c>
      <c r="CI1083">
        <v>2</v>
      </c>
      <c r="CJ1083">
        <v>1</v>
      </c>
      <c r="CK1083">
        <v>1</v>
      </c>
      <c r="CL1083">
        <v>5</v>
      </c>
      <c r="CM1083">
        <v>-98</v>
      </c>
      <c r="CR1083">
        <v>2</v>
      </c>
      <c r="CS1083">
        <v>-98</v>
      </c>
      <c r="CT1083">
        <v>1</v>
      </c>
      <c r="CU1083">
        <v>1</v>
      </c>
      <c r="CV1083" t="s">
        <v>229</v>
      </c>
      <c r="CW1083">
        <v>1117</v>
      </c>
      <c r="CX1083">
        <v>18.62</v>
      </c>
      <c r="CY1083">
        <v>2</v>
      </c>
      <c r="CZ1083">
        <v>1</v>
      </c>
      <c r="DA1083" t="s">
        <v>3405</v>
      </c>
      <c r="DC1083">
        <v>1</v>
      </c>
      <c r="DD1083">
        <v>1</v>
      </c>
      <c r="DE1083">
        <v>22</v>
      </c>
      <c r="DN1083" t="s">
        <v>3912</v>
      </c>
      <c r="DO1083" t="s">
        <v>3912</v>
      </c>
      <c r="DP1083" t="s">
        <v>3178</v>
      </c>
      <c r="DQ1083" t="s">
        <v>202</v>
      </c>
      <c r="DR1083" t="s">
        <v>202</v>
      </c>
      <c r="DT1083">
        <v>1</v>
      </c>
      <c r="DV1083">
        <v>1</v>
      </c>
      <c r="DW1083">
        <v>0</v>
      </c>
      <c r="DX1083">
        <v>1</v>
      </c>
      <c r="DY1083">
        <v>2</v>
      </c>
      <c r="DZ1083">
        <v>1</v>
      </c>
      <c r="EA1083">
        <v>10</v>
      </c>
      <c r="EB1083">
        <f>IF(EA1083&gt;=30,1,IF(EA1083&gt;=20,2,IF(EA1083&gt;=15,3,IF(EA1083&gt;=10,4,IF(EA1083&gt;=5,5,IF(EA1083&gt;0,6,0))))))</f>
        <v>4</v>
      </c>
      <c r="EC1083">
        <v>2</v>
      </c>
      <c r="EE1083">
        <v>4</v>
      </c>
      <c r="EF1083">
        <v>2</v>
      </c>
      <c r="EH1083">
        <v>5</v>
      </c>
      <c r="EI1083">
        <v>1</v>
      </c>
      <c r="EL1083">
        <v>1</v>
      </c>
      <c r="EM1083">
        <v>3</v>
      </c>
      <c r="EN1083">
        <v>2</v>
      </c>
      <c r="EO1083">
        <v>2</v>
      </c>
      <c r="EP1083">
        <v>2</v>
      </c>
      <c r="EZ1083">
        <v>1</v>
      </c>
      <c r="FA1083">
        <v>1</v>
      </c>
      <c r="FD1083">
        <v>3</v>
      </c>
      <c r="FG1083">
        <v>0</v>
      </c>
      <c r="FH1083" t="s">
        <v>5655</v>
      </c>
      <c r="FI1083">
        <v>2</v>
      </c>
      <c r="FJ1083" t="s">
        <v>204</v>
      </c>
      <c r="FK1083">
        <v>4</v>
      </c>
      <c r="FL1083">
        <v>12</v>
      </c>
      <c r="FM1083">
        <v>12</v>
      </c>
      <c r="FN1083">
        <v>10</v>
      </c>
      <c r="FO1083" t="s">
        <v>2206</v>
      </c>
      <c r="FP1083">
        <v>3.5</v>
      </c>
      <c r="FQ1083" t="s">
        <v>3287</v>
      </c>
      <c r="FR1083" t="s">
        <v>3189</v>
      </c>
      <c r="FS1083">
        <v>0</v>
      </c>
      <c r="FT1083">
        <v>0</v>
      </c>
      <c r="FU1083" t="s">
        <v>2207</v>
      </c>
      <c r="FV1083" t="s">
        <v>2207</v>
      </c>
      <c r="FW1083">
        <v>0</v>
      </c>
      <c r="FX1083">
        <v>1</v>
      </c>
      <c r="FY1083">
        <v>0</v>
      </c>
      <c r="FZ1083">
        <v>0</v>
      </c>
      <c r="GA1083">
        <v>1473</v>
      </c>
      <c r="GB1083">
        <v>6</v>
      </c>
      <c r="GC1083">
        <v>245.5</v>
      </c>
      <c r="GD1083" t="s">
        <v>2407</v>
      </c>
      <c r="GE1083">
        <v>1</v>
      </c>
      <c r="HG1083" t="s">
        <v>202</v>
      </c>
      <c r="HJ1083">
        <v>0</v>
      </c>
    </row>
    <row r="1084" spans="1:218" x14ac:dyDescent="0.3">
      <c r="A1084">
        <v>581</v>
      </c>
      <c r="B1084" t="s">
        <v>3633</v>
      </c>
      <c r="C1084" t="s">
        <v>6458</v>
      </c>
      <c r="D1084" t="s">
        <v>194</v>
      </c>
      <c r="E1084">
        <v>1</v>
      </c>
      <c r="F1084" t="s">
        <v>202</v>
      </c>
      <c r="H1084">
        <v>1</v>
      </c>
      <c r="M1084">
        <v>1</v>
      </c>
      <c r="N1084">
        <v>1</v>
      </c>
      <c r="U1084">
        <v>1</v>
      </c>
      <c r="W1084">
        <v>1</v>
      </c>
      <c r="X1084" t="s">
        <v>5507</v>
      </c>
      <c r="Y1084">
        <v>1</v>
      </c>
      <c r="Z1084">
        <v>1</v>
      </c>
      <c r="AA1084">
        <v>1</v>
      </c>
      <c r="AB1084">
        <v>4</v>
      </c>
      <c r="AD1084" t="s">
        <v>202</v>
      </c>
      <c r="AE1084">
        <v>1</v>
      </c>
      <c r="AF1084">
        <v>2</v>
      </c>
      <c r="AG1084">
        <v>1</v>
      </c>
      <c r="AH1084">
        <v>1</v>
      </c>
      <c r="AI1084">
        <v>1</v>
      </c>
      <c r="AJ1084">
        <v>1</v>
      </c>
      <c r="AK1084" t="s">
        <v>4669</v>
      </c>
      <c r="AL1084">
        <v>1</v>
      </c>
      <c r="AM1084">
        <v>2</v>
      </c>
      <c r="AN1084">
        <v>1</v>
      </c>
      <c r="AO1084">
        <v>2</v>
      </c>
      <c r="AP1084">
        <v>1</v>
      </c>
      <c r="AQ1084">
        <v>1</v>
      </c>
      <c r="AR1084" t="s">
        <v>4670</v>
      </c>
      <c r="AS1084">
        <v>1</v>
      </c>
      <c r="AT1084">
        <v>1</v>
      </c>
      <c r="AU1084">
        <v>1</v>
      </c>
      <c r="AV1084">
        <v>2</v>
      </c>
      <c r="AW1084">
        <v>7</v>
      </c>
      <c r="AX1084">
        <v>1</v>
      </c>
      <c r="AY1084">
        <v>2</v>
      </c>
      <c r="AZ1084">
        <v>3</v>
      </c>
      <c r="BE1084">
        <v>1</v>
      </c>
      <c r="BF1084">
        <v>2</v>
      </c>
      <c r="BG1084">
        <v>1</v>
      </c>
      <c r="BH1084">
        <v>2</v>
      </c>
      <c r="BI1084">
        <v>1</v>
      </c>
      <c r="BJ1084">
        <v>1</v>
      </c>
      <c r="BK1084">
        <v>1</v>
      </c>
      <c r="BL1084">
        <v>1</v>
      </c>
      <c r="BM1084">
        <v>1</v>
      </c>
      <c r="BN1084">
        <v>1</v>
      </c>
      <c r="BO1084">
        <v>3</v>
      </c>
      <c r="BP1084">
        <v>1</v>
      </c>
      <c r="BQ1084">
        <v>25</v>
      </c>
      <c r="BR1084">
        <v>3</v>
      </c>
      <c r="BS1084">
        <v>1</v>
      </c>
      <c r="BT1084">
        <v>2</v>
      </c>
      <c r="BV1084">
        <v>0</v>
      </c>
      <c r="BX1084">
        <v>0</v>
      </c>
      <c r="BZ1084">
        <v>0</v>
      </c>
      <c r="CB1084">
        <v>0</v>
      </c>
      <c r="CD1084">
        <v>0</v>
      </c>
      <c r="CF1084">
        <v>2</v>
      </c>
      <c r="CJ1084">
        <v>1</v>
      </c>
      <c r="CK1084">
        <v>1</v>
      </c>
      <c r="CL1084">
        <v>4</v>
      </c>
      <c r="CM1084">
        <v>1</v>
      </c>
      <c r="CR1084">
        <v>2</v>
      </c>
      <c r="CS1084">
        <v>8</v>
      </c>
      <c r="CT1084">
        <v>1</v>
      </c>
      <c r="CU1084">
        <v>1</v>
      </c>
      <c r="CV1084" t="s">
        <v>262</v>
      </c>
      <c r="CW1084">
        <v>970</v>
      </c>
      <c r="CX1084">
        <v>16.170000000000002</v>
      </c>
      <c r="CY1084">
        <v>2</v>
      </c>
      <c r="CZ1084">
        <v>1</v>
      </c>
      <c r="DA1084" t="s">
        <v>3812</v>
      </c>
      <c r="DC1084">
        <v>1</v>
      </c>
      <c r="DD1084">
        <v>1</v>
      </c>
      <c r="DE1084">
        <v>23</v>
      </c>
      <c r="DN1084" t="s">
        <v>3912</v>
      </c>
      <c r="DO1084" t="s">
        <v>3912</v>
      </c>
      <c r="DP1084" t="s">
        <v>3178</v>
      </c>
      <c r="DQ1084" t="s">
        <v>202</v>
      </c>
      <c r="DR1084" t="s">
        <v>202</v>
      </c>
      <c r="DT1084">
        <v>1</v>
      </c>
      <c r="DV1084">
        <v>1</v>
      </c>
      <c r="DW1084">
        <v>0</v>
      </c>
      <c r="DX1084">
        <v>4</v>
      </c>
      <c r="DY1084">
        <v>2</v>
      </c>
      <c r="DZ1084">
        <v>-97</v>
      </c>
      <c r="EB1084">
        <v>5</v>
      </c>
      <c r="EC1084">
        <v>2</v>
      </c>
      <c r="EE1084">
        <v>2</v>
      </c>
      <c r="EF1084">
        <v>2</v>
      </c>
      <c r="EH1084">
        <v>2</v>
      </c>
      <c r="EI1084">
        <v>4</v>
      </c>
      <c r="EL1084">
        <v>2</v>
      </c>
      <c r="EM1084">
        <v>1</v>
      </c>
      <c r="EN1084">
        <v>2</v>
      </c>
      <c r="EO1084">
        <v>2</v>
      </c>
      <c r="EP1084">
        <v>2</v>
      </c>
      <c r="EZ1084">
        <v>2</v>
      </c>
      <c r="FE1084">
        <v>3</v>
      </c>
      <c r="FG1084">
        <v>0</v>
      </c>
      <c r="FH1084" t="s">
        <v>5655</v>
      </c>
      <c r="FI1084">
        <v>2</v>
      </c>
      <c r="FJ1084" t="s">
        <v>204</v>
      </c>
      <c r="FK1084">
        <v>2</v>
      </c>
      <c r="FL1084">
        <v>12</v>
      </c>
      <c r="FM1084">
        <v>0</v>
      </c>
      <c r="FN1084">
        <v>7.5</v>
      </c>
      <c r="FO1084" t="s">
        <v>2212</v>
      </c>
      <c r="FP1084">
        <v>0.5</v>
      </c>
      <c r="FQ1084" t="s">
        <v>3287</v>
      </c>
      <c r="FR1084" t="s">
        <v>3189</v>
      </c>
      <c r="FS1084">
        <v>0</v>
      </c>
      <c r="FT1084">
        <v>0</v>
      </c>
      <c r="FU1084" t="s">
        <v>2207</v>
      </c>
      <c r="FV1084" t="s">
        <v>2207</v>
      </c>
      <c r="FW1084">
        <v>1</v>
      </c>
      <c r="FX1084">
        <v>0</v>
      </c>
      <c r="FY1084">
        <v>1</v>
      </c>
      <c r="FZ1084">
        <v>0</v>
      </c>
      <c r="GA1084">
        <v>2784</v>
      </c>
      <c r="GB1084">
        <v>14</v>
      </c>
      <c r="GC1084">
        <v>198.85714290000001</v>
      </c>
      <c r="GD1084" t="s">
        <v>2407</v>
      </c>
      <c r="GE1084">
        <v>0</v>
      </c>
      <c r="HG1084" t="s">
        <v>202</v>
      </c>
      <c r="HI1084">
        <v>1</v>
      </c>
      <c r="HJ1084">
        <v>1</v>
      </c>
    </row>
    <row r="1085" spans="1:218" x14ac:dyDescent="0.3">
      <c r="A1085">
        <v>640</v>
      </c>
      <c r="B1085" t="s">
        <v>3221</v>
      </c>
      <c r="C1085" t="s">
        <v>5566</v>
      </c>
      <c r="D1085" t="s">
        <v>212</v>
      </c>
      <c r="E1085">
        <v>1</v>
      </c>
      <c r="F1085" t="s">
        <v>202</v>
      </c>
      <c r="H1085">
        <v>1</v>
      </c>
      <c r="M1085">
        <v>1</v>
      </c>
      <c r="N1085">
        <v>-97</v>
      </c>
      <c r="U1085">
        <v>1</v>
      </c>
      <c r="W1085">
        <v>1</v>
      </c>
      <c r="X1085" t="s">
        <v>5507</v>
      </c>
      <c r="Y1085">
        <v>1</v>
      </c>
      <c r="Z1085">
        <v>1</v>
      </c>
      <c r="AA1085">
        <v>5</v>
      </c>
      <c r="AB1085">
        <v>5</v>
      </c>
      <c r="AD1085" t="s">
        <v>202</v>
      </c>
      <c r="AE1085">
        <v>1</v>
      </c>
      <c r="AF1085">
        <v>1</v>
      </c>
      <c r="AG1085">
        <v>1</v>
      </c>
      <c r="AH1085">
        <v>1</v>
      </c>
      <c r="AI1085">
        <v>1</v>
      </c>
      <c r="AJ1085">
        <v>1</v>
      </c>
      <c r="AK1085" t="s">
        <v>5567</v>
      </c>
      <c r="AL1085">
        <v>2</v>
      </c>
      <c r="AM1085">
        <v>2</v>
      </c>
      <c r="AN1085">
        <v>2</v>
      </c>
      <c r="AO1085">
        <v>2</v>
      </c>
      <c r="AP1085">
        <v>2</v>
      </c>
      <c r="AQ1085">
        <v>1</v>
      </c>
      <c r="AR1085" t="s">
        <v>5568</v>
      </c>
      <c r="AS1085">
        <v>1</v>
      </c>
      <c r="AT1085">
        <v>1</v>
      </c>
      <c r="AU1085">
        <v>1</v>
      </c>
      <c r="AV1085">
        <v>2</v>
      </c>
      <c r="AW1085">
        <v>7</v>
      </c>
      <c r="AX1085">
        <v>1</v>
      </c>
      <c r="AY1085">
        <v>5</v>
      </c>
      <c r="BE1085">
        <v>1</v>
      </c>
      <c r="BF1085">
        <v>1</v>
      </c>
      <c r="BG1085">
        <v>1</v>
      </c>
      <c r="BH1085">
        <v>1</v>
      </c>
      <c r="BI1085">
        <v>1</v>
      </c>
      <c r="BJ1085">
        <v>0</v>
      </c>
      <c r="BM1085">
        <v>1</v>
      </c>
      <c r="BN1085">
        <v>1</v>
      </c>
      <c r="BO1085">
        <v>4</v>
      </c>
      <c r="BP1085">
        <v>1</v>
      </c>
      <c r="BQ1085">
        <v>36</v>
      </c>
      <c r="BR1085">
        <v>2</v>
      </c>
      <c r="BS1085">
        <v>1</v>
      </c>
      <c r="BT1085">
        <v>2</v>
      </c>
      <c r="BU1085">
        <v>2</v>
      </c>
      <c r="BV1085">
        <v>0</v>
      </c>
      <c r="BW1085">
        <v>2</v>
      </c>
      <c r="BX1085">
        <v>0</v>
      </c>
      <c r="BY1085">
        <v>2</v>
      </c>
      <c r="BZ1085">
        <v>0</v>
      </c>
      <c r="CA1085">
        <v>2</v>
      </c>
      <c r="CB1085">
        <v>0</v>
      </c>
      <c r="CC1085">
        <v>2</v>
      </c>
      <c r="CD1085">
        <v>0</v>
      </c>
      <c r="CE1085">
        <v>2</v>
      </c>
      <c r="CF1085">
        <v>0</v>
      </c>
      <c r="CG1085">
        <v>2</v>
      </c>
      <c r="CH1085">
        <v>2</v>
      </c>
      <c r="CI1085">
        <v>2</v>
      </c>
      <c r="CJ1085">
        <v>1</v>
      </c>
      <c r="CK1085">
        <v>2</v>
      </c>
      <c r="CL1085">
        <v>6</v>
      </c>
      <c r="CM1085">
        <v>1</v>
      </c>
      <c r="CR1085">
        <v>2</v>
      </c>
      <c r="CS1085">
        <v>4</v>
      </c>
      <c r="CT1085">
        <v>1</v>
      </c>
      <c r="CU1085">
        <v>1</v>
      </c>
      <c r="CV1085" t="s">
        <v>5569</v>
      </c>
      <c r="CW1085">
        <v>941</v>
      </c>
      <c r="CX1085">
        <v>15.68</v>
      </c>
      <c r="CY1085">
        <v>1</v>
      </c>
      <c r="CZ1085">
        <v>1</v>
      </c>
      <c r="DA1085" t="s">
        <v>619</v>
      </c>
      <c r="DC1085">
        <v>1</v>
      </c>
      <c r="DD1085">
        <v>1</v>
      </c>
      <c r="DE1085">
        <v>10</v>
      </c>
      <c r="DN1085" t="s">
        <v>4107</v>
      </c>
      <c r="DO1085" t="s">
        <v>4107</v>
      </c>
      <c r="DP1085" t="s">
        <v>3178</v>
      </c>
      <c r="DQ1085" t="s">
        <v>202</v>
      </c>
      <c r="DR1085" t="s">
        <v>202</v>
      </c>
      <c r="DT1085">
        <v>-97</v>
      </c>
      <c r="DV1085">
        <v>1</v>
      </c>
      <c r="DW1085">
        <v>0</v>
      </c>
      <c r="DX1085">
        <v>5</v>
      </c>
      <c r="DY1085">
        <v>2</v>
      </c>
      <c r="DZ1085">
        <v>1</v>
      </c>
      <c r="EA1085">
        <v>30</v>
      </c>
      <c r="EB1085">
        <f>IF(EA1085&gt;=30,1,IF(EA1085&gt;=20,2,IF(EA1085&gt;=15,3,IF(EA1085&gt;=10,4,IF(EA1085&gt;=5,5,IF(EA1085&gt;0,6,0))))))</f>
        <v>1</v>
      </c>
      <c r="EC1085">
        <v>1</v>
      </c>
      <c r="ED1085">
        <v>11</v>
      </c>
      <c r="EF1085">
        <v>1</v>
      </c>
      <c r="EG1085">
        <v>11</v>
      </c>
      <c r="EI1085">
        <v>1</v>
      </c>
      <c r="EL1085">
        <v>1</v>
      </c>
      <c r="EM1085">
        <v>3</v>
      </c>
      <c r="EN1085">
        <v>2</v>
      </c>
      <c r="EO1085">
        <v>2</v>
      </c>
      <c r="EP1085">
        <v>1</v>
      </c>
      <c r="EQ1085">
        <v>2</v>
      </c>
      <c r="ER1085">
        <v>2</v>
      </c>
      <c r="ES1085">
        <v>1</v>
      </c>
      <c r="ET1085">
        <v>20</v>
      </c>
      <c r="EU1085">
        <f>IF(ET1085&gt;=30,1,IF(ET1085&gt;=20,2,IF(ET1085&gt;=15,3,IF(ET1085&gt;=10,4,IF(ET1085&gt;=5,5,IF(ET1085&gt;0,6,0))))))</f>
        <v>2</v>
      </c>
      <c r="EV1085">
        <v>1</v>
      </c>
      <c r="EW1085">
        <v>3</v>
      </c>
      <c r="EY1085">
        <v>2</v>
      </c>
      <c r="EZ1085">
        <v>2</v>
      </c>
      <c r="FE1085">
        <v>1</v>
      </c>
      <c r="FG1085">
        <v>0</v>
      </c>
      <c r="FH1085" t="s">
        <v>5655</v>
      </c>
      <c r="FI1085">
        <v>2</v>
      </c>
      <c r="FJ1085" t="s">
        <v>204</v>
      </c>
      <c r="FK1085">
        <v>0.91666669999999995</v>
      </c>
      <c r="FL1085">
        <v>11</v>
      </c>
      <c r="FM1085">
        <v>11</v>
      </c>
      <c r="FN1085">
        <v>30</v>
      </c>
      <c r="FO1085" t="s">
        <v>2206</v>
      </c>
      <c r="FP1085">
        <v>3.5</v>
      </c>
      <c r="FQ1085" t="s">
        <v>3287</v>
      </c>
      <c r="FR1085" t="s">
        <v>3189</v>
      </c>
      <c r="FS1085">
        <v>0</v>
      </c>
      <c r="FT1085">
        <v>1</v>
      </c>
      <c r="FU1085" t="s">
        <v>2213</v>
      </c>
      <c r="FV1085" t="s">
        <v>4754</v>
      </c>
      <c r="FW1085">
        <v>1</v>
      </c>
      <c r="FX1085">
        <v>0</v>
      </c>
      <c r="FY1085">
        <v>1</v>
      </c>
      <c r="FZ1085">
        <v>0</v>
      </c>
      <c r="GA1085">
        <v>7861</v>
      </c>
      <c r="GB1085">
        <v>71</v>
      </c>
      <c r="GC1085">
        <v>110.71830989999999</v>
      </c>
      <c r="GD1085" t="s">
        <v>2407</v>
      </c>
      <c r="GE1085">
        <v>1</v>
      </c>
      <c r="HG1085" t="s">
        <v>202</v>
      </c>
      <c r="HI1085">
        <v>1</v>
      </c>
      <c r="HJ1085">
        <v>1</v>
      </c>
    </row>
    <row r="1086" spans="1:218" x14ac:dyDescent="0.3">
      <c r="A1086">
        <v>653</v>
      </c>
      <c r="B1086" t="s">
        <v>3221</v>
      </c>
      <c r="C1086" t="s">
        <v>6459</v>
      </c>
      <c r="D1086" t="s">
        <v>212</v>
      </c>
      <c r="E1086">
        <v>1</v>
      </c>
      <c r="F1086" t="s">
        <v>202</v>
      </c>
      <c r="H1086">
        <v>1</v>
      </c>
      <c r="M1086">
        <v>1</v>
      </c>
      <c r="N1086">
        <v>1</v>
      </c>
      <c r="U1086">
        <v>1</v>
      </c>
      <c r="W1086">
        <v>1</v>
      </c>
      <c r="X1086" t="s">
        <v>5507</v>
      </c>
      <c r="Y1086">
        <v>1</v>
      </c>
      <c r="Z1086">
        <v>1</v>
      </c>
      <c r="AA1086">
        <v>1</v>
      </c>
      <c r="AB1086">
        <v>5</v>
      </c>
      <c r="AD1086" t="s">
        <v>202</v>
      </c>
      <c r="AE1086">
        <v>1</v>
      </c>
      <c r="AF1086">
        <v>1</v>
      </c>
      <c r="AG1086">
        <v>1</v>
      </c>
      <c r="AH1086">
        <v>2</v>
      </c>
      <c r="AI1086">
        <v>2</v>
      </c>
      <c r="AJ1086">
        <v>1</v>
      </c>
      <c r="AK1086" t="s">
        <v>6460</v>
      </c>
      <c r="AL1086">
        <v>1</v>
      </c>
      <c r="AM1086">
        <v>2</v>
      </c>
      <c r="AN1086">
        <v>1</v>
      </c>
      <c r="AO1086">
        <v>2</v>
      </c>
      <c r="AP1086">
        <v>2</v>
      </c>
      <c r="AQ1086">
        <v>2</v>
      </c>
      <c r="AR1086" t="s">
        <v>6461</v>
      </c>
      <c r="AS1086">
        <v>1</v>
      </c>
      <c r="AT1086">
        <v>1</v>
      </c>
      <c r="AU1086">
        <v>2</v>
      </c>
      <c r="AV1086">
        <v>1</v>
      </c>
      <c r="AW1086">
        <v>5</v>
      </c>
      <c r="AX1086">
        <v>1</v>
      </c>
      <c r="AY1086">
        <v>2</v>
      </c>
      <c r="BE1086">
        <v>1</v>
      </c>
      <c r="BF1086">
        <v>1</v>
      </c>
      <c r="BG1086">
        <v>1</v>
      </c>
      <c r="BH1086">
        <v>1</v>
      </c>
      <c r="BI1086">
        <v>1</v>
      </c>
      <c r="BJ1086">
        <v>0</v>
      </c>
      <c r="BM1086">
        <v>1</v>
      </c>
      <c r="BN1086">
        <v>1</v>
      </c>
      <c r="BO1086">
        <v>3</v>
      </c>
      <c r="BP1086">
        <v>1</v>
      </c>
      <c r="BQ1086">
        <v>2.5</v>
      </c>
      <c r="BR1086">
        <v>1</v>
      </c>
      <c r="BS1086">
        <v>1</v>
      </c>
      <c r="BT1086">
        <v>5</v>
      </c>
      <c r="BV1086">
        <v>3</v>
      </c>
      <c r="BX1086">
        <v>0</v>
      </c>
      <c r="BZ1086">
        <v>0</v>
      </c>
      <c r="CB1086">
        <v>2</v>
      </c>
      <c r="CJ1086">
        <v>1</v>
      </c>
      <c r="CK1086">
        <v>2</v>
      </c>
      <c r="CL1086">
        <v>5</v>
      </c>
      <c r="CM1086">
        <v>1</v>
      </c>
      <c r="CR1086">
        <v>1</v>
      </c>
      <c r="CS1086">
        <v>-98</v>
      </c>
      <c r="CT1086">
        <v>1</v>
      </c>
      <c r="CU1086">
        <v>1</v>
      </c>
      <c r="CV1086" t="s">
        <v>1868</v>
      </c>
      <c r="CW1086">
        <v>1036</v>
      </c>
      <c r="CX1086">
        <v>17.27</v>
      </c>
      <c r="CY1086">
        <v>2</v>
      </c>
      <c r="CZ1086">
        <v>1</v>
      </c>
      <c r="DA1086" t="s">
        <v>3419</v>
      </c>
      <c r="DC1086">
        <v>1</v>
      </c>
      <c r="DD1086">
        <v>1</v>
      </c>
      <c r="DE1086">
        <v>10</v>
      </c>
      <c r="DN1086" t="s">
        <v>4107</v>
      </c>
      <c r="DO1086" t="s">
        <v>4107</v>
      </c>
      <c r="DP1086" t="s">
        <v>3178</v>
      </c>
      <c r="DQ1086" t="s">
        <v>202</v>
      </c>
      <c r="DR1086" t="s">
        <v>202</v>
      </c>
      <c r="DT1086">
        <v>1</v>
      </c>
      <c r="DV1086">
        <v>1</v>
      </c>
      <c r="DW1086">
        <v>0</v>
      </c>
      <c r="DX1086">
        <v>5</v>
      </c>
      <c r="DY1086">
        <v>2</v>
      </c>
      <c r="DZ1086">
        <v>-97</v>
      </c>
      <c r="EB1086">
        <v>4</v>
      </c>
      <c r="EC1086">
        <v>2</v>
      </c>
      <c r="EE1086">
        <v>1</v>
      </c>
      <c r="EF1086">
        <v>2</v>
      </c>
      <c r="EH1086">
        <v>1</v>
      </c>
      <c r="EI1086">
        <v>1</v>
      </c>
      <c r="EL1086">
        <v>2</v>
      </c>
      <c r="EM1086">
        <v>3</v>
      </c>
      <c r="EN1086">
        <v>2</v>
      </c>
      <c r="EO1086">
        <v>2</v>
      </c>
      <c r="EP1086">
        <v>2</v>
      </c>
      <c r="EZ1086">
        <v>1</v>
      </c>
      <c r="FA1086">
        <v>-97</v>
      </c>
      <c r="FD1086">
        <v>5</v>
      </c>
      <c r="FG1086">
        <v>0</v>
      </c>
      <c r="FH1086" t="s">
        <v>5655</v>
      </c>
      <c r="FI1086">
        <v>2</v>
      </c>
      <c r="FJ1086" t="s">
        <v>204</v>
      </c>
      <c r="FK1086">
        <v>1</v>
      </c>
      <c r="FL1086">
        <v>12</v>
      </c>
      <c r="FM1086">
        <v>12</v>
      </c>
      <c r="FN1086">
        <v>12.5</v>
      </c>
      <c r="FO1086" t="s">
        <v>2212</v>
      </c>
      <c r="FP1086">
        <v>3.5</v>
      </c>
      <c r="FQ1086" t="s">
        <v>3287</v>
      </c>
      <c r="FR1086" t="s">
        <v>3189</v>
      </c>
      <c r="FS1086">
        <v>0</v>
      </c>
      <c r="FT1086">
        <v>0</v>
      </c>
      <c r="FU1086" t="s">
        <v>2207</v>
      </c>
      <c r="FV1086" t="s">
        <v>2207</v>
      </c>
      <c r="FW1086">
        <v>0</v>
      </c>
      <c r="FX1086">
        <v>1</v>
      </c>
      <c r="FY1086">
        <v>0</v>
      </c>
      <c r="FZ1086">
        <v>0</v>
      </c>
      <c r="GA1086">
        <v>7861</v>
      </c>
      <c r="GB1086">
        <v>71</v>
      </c>
      <c r="GC1086">
        <v>110.71830989999999</v>
      </c>
      <c r="GD1086" t="s">
        <v>2407</v>
      </c>
      <c r="GE1086">
        <v>1</v>
      </c>
      <c r="HG1086" t="s">
        <v>202</v>
      </c>
      <c r="HJ1086">
        <v>0</v>
      </c>
    </row>
    <row r="1087" spans="1:218" x14ac:dyDescent="0.3">
      <c r="A1087">
        <v>687</v>
      </c>
      <c r="B1087" t="s">
        <v>3633</v>
      </c>
      <c r="C1087" t="s">
        <v>6462</v>
      </c>
      <c r="D1087" t="s">
        <v>194</v>
      </c>
      <c r="E1087">
        <v>1</v>
      </c>
      <c r="F1087" t="s">
        <v>202</v>
      </c>
      <c r="H1087">
        <v>1</v>
      </c>
      <c r="M1087">
        <v>1</v>
      </c>
      <c r="N1087">
        <v>1</v>
      </c>
      <c r="U1087">
        <v>1</v>
      </c>
      <c r="W1087">
        <v>1</v>
      </c>
      <c r="X1087" t="s">
        <v>5507</v>
      </c>
      <c r="Y1087">
        <v>1</v>
      </c>
      <c r="Z1087">
        <v>1</v>
      </c>
      <c r="AA1087">
        <v>2</v>
      </c>
      <c r="AB1087">
        <v>4</v>
      </c>
      <c r="AD1087" t="s">
        <v>202</v>
      </c>
      <c r="AE1087">
        <v>1</v>
      </c>
      <c r="AF1087">
        <v>1</v>
      </c>
      <c r="AG1087">
        <v>1</v>
      </c>
      <c r="AH1087">
        <v>2</v>
      </c>
      <c r="AI1087">
        <v>1</v>
      </c>
      <c r="AJ1087">
        <v>2</v>
      </c>
      <c r="AK1087" t="s">
        <v>5986</v>
      </c>
      <c r="AL1087">
        <v>1</v>
      </c>
      <c r="AM1087">
        <v>2</v>
      </c>
      <c r="AN1087">
        <v>1</v>
      </c>
      <c r="AO1087">
        <v>2</v>
      </c>
      <c r="AP1087">
        <v>2</v>
      </c>
      <c r="AQ1087">
        <v>1</v>
      </c>
      <c r="AR1087" t="s">
        <v>5987</v>
      </c>
      <c r="AS1087">
        <v>-97</v>
      </c>
      <c r="AT1087">
        <v>2</v>
      </c>
      <c r="AU1087">
        <v>1</v>
      </c>
      <c r="AV1087">
        <v>2</v>
      </c>
      <c r="AW1087">
        <v>6</v>
      </c>
      <c r="AX1087">
        <v>1</v>
      </c>
      <c r="AY1087">
        <v>3</v>
      </c>
      <c r="AZ1087">
        <v>2</v>
      </c>
      <c r="BA1087">
        <v>4</v>
      </c>
      <c r="BE1087">
        <v>1</v>
      </c>
      <c r="BF1087">
        <v>1</v>
      </c>
      <c r="BG1087">
        <v>1</v>
      </c>
      <c r="BH1087">
        <v>1</v>
      </c>
      <c r="BI1087">
        <v>1</v>
      </c>
      <c r="BJ1087">
        <v>0</v>
      </c>
      <c r="BM1087">
        <v>1</v>
      </c>
      <c r="BN1087">
        <v>1</v>
      </c>
      <c r="BO1087">
        <v>2</v>
      </c>
      <c r="BP1087">
        <v>1</v>
      </c>
      <c r="BQ1087">
        <v>17</v>
      </c>
      <c r="BR1087">
        <v>2</v>
      </c>
      <c r="BS1087">
        <v>1</v>
      </c>
      <c r="BT1087">
        <v>3</v>
      </c>
      <c r="BV1087">
        <v>1</v>
      </c>
      <c r="BX1087">
        <v>0</v>
      </c>
      <c r="BZ1087">
        <v>0</v>
      </c>
      <c r="CB1087">
        <v>2</v>
      </c>
      <c r="CJ1087">
        <v>1</v>
      </c>
      <c r="CK1087">
        <v>2</v>
      </c>
      <c r="CL1087">
        <v>5</v>
      </c>
      <c r="CM1087">
        <v>1</v>
      </c>
      <c r="CR1087">
        <v>2</v>
      </c>
      <c r="CS1087">
        <v>7</v>
      </c>
      <c r="CT1087">
        <v>1</v>
      </c>
      <c r="CU1087">
        <v>1</v>
      </c>
      <c r="CV1087" t="s">
        <v>6463</v>
      </c>
      <c r="CW1087">
        <v>991</v>
      </c>
      <c r="CX1087">
        <v>16.52</v>
      </c>
      <c r="CY1087">
        <v>2</v>
      </c>
      <c r="CZ1087">
        <v>1</v>
      </c>
      <c r="DA1087" t="s">
        <v>379</v>
      </c>
      <c r="DC1087">
        <v>1</v>
      </c>
      <c r="DD1087">
        <v>1</v>
      </c>
      <c r="DE1087">
        <v>23</v>
      </c>
      <c r="DN1087" t="s">
        <v>4107</v>
      </c>
      <c r="DO1087" t="s">
        <v>4107</v>
      </c>
      <c r="DP1087" t="s">
        <v>3178</v>
      </c>
      <c r="DQ1087" t="s">
        <v>202</v>
      </c>
      <c r="DR1087" t="s">
        <v>202</v>
      </c>
      <c r="DT1087">
        <v>1</v>
      </c>
      <c r="DV1087">
        <v>1</v>
      </c>
      <c r="DW1087">
        <v>0</v>
      </c>
      <c r="DX1087">
        <v>4</v>
      </c>
      <c r="DY1087">
        <v>2</v>
      </c>
      <c r="DZ1087">
        <v>1</v>
      </c>
      <c r="EA1087">
        <v>15</v>
      </c>
      <c r="EB1087">
        <f>IF(EA1087&gt;=30,1,IF(EA1087&gt;=20,2,IF(EA1087&gt;=15,3,IF(EA1087&gt;=10,4,IF(EA1087&gt;=5,5,IF(EA1087&gt;0,6,0))))))</f>
        <v>3</v>
      </c>
      <c r="EC1087">
        <v>2</v>
      </c>
      <c r="EE1087">
        <v>10</v>
      </c>
      <c r="EF1087">
        <v>2</v>
      </c>
      <c r="EH1087">
        <v>4</v>
      </c>
      <c r="EI1087">
        <v>4</v>
      </c>
      <c r="EL1087">
        <v>2</v>
      </c>
      <c r="EM1087">
        <v>2</v>
      </c>
      <c r="EN1087">
        <v>2</v>
      </c>
      <c r="EO1087">
        <v>2</v>
      </c>
      <c r="EP1087">
        <v>2</v>
      </c>
      <c r="EZ1087">
        <v>2</v>
      </c>
      <c r="FE1087">
        <v>2</v>
      </c>
      <c r="FG1087">
        <v>0</v>
      </c>
      <c r="FH1087" t="s">
        <v>5655</v>
      </c>
      <c r="FI1087">
        <v>2</v>
      </c>
      <c r="FJ1087" t="s">
        <v>204</v>
      </c>
      <c r="FK1087">
        <v>10</v>
      </c>
      <c r="FL1087">
        <v>12</v>
      </c>
      <c r="FM1087">
        <v>0</v>
      </c>
      <c r="FN1087">
        <v>15</v>
      </c>
      <c r="FO1087" t="s">
        <v>2212</v>
      </c>
      <c r="FP1087">
        <v>1.5</v>
      </c>
      <c r="FQ1087" t="s">
        <v>3287</v>
      </c>
      <c r="FR1087" t="s">
        <v>3189</v>
      </c>
      <c r="FS1087">
        <v>0</v>
      </c>
      <c r="FT1087">
        <v>0</v>
      </c>
      <c r="FU1087" t="s">
        <v>2207</v>
      </c>
      <c r="FV1087" t="s">
        <v>2207</v>
      </c>
      <c r="FW1087">
        <v>1</v>
      </c>
      <c r="FX1087">
        <v>0</v>
      </c>
      <c r="FY1087">
        <v>0</v>
      </c>
      <c r="FZ1087">
        <v>1</v>
      </c>
      <c r="GA1087">
        <v>2784</v>
      </c>
      <c r="GB1087">
        <v>14</v>
      </c>
      <c r="GC1087">
        <v>198.85714290000001</v>
      </c>
      <c r="GD1087" t="s">
        <v>2407</v>
      </c>
      <c r="GE1087">
        <v>0</v>
      </c>
      <c r="HG1087" t="s">
        <v>202</v>
      </c>
      <c r="HI1087">
        <v>0</v>
      </c>
      <c r="HJ1087">
        <v>1</v>
      </c>
    </row>
    <row r="1088" spans="1:218" x14ac:dyDescent="0.3">
      <c r="A1088">
        <v>748</v>
      </c>
      <c r="B1088" t="s">
        <v>4040</v>
      </c>
      <c r="C1088" t="s">
        <v>6464</v>
      </c>
      <c r="D1088" t="s">
        <v>194</v>
      </c>
      <c r="E1088">
        <v>1</v>
      </c>
      <c r="F1088" t="s">
        <v>202</v>
      </c>
      <c r="H1088">
        <v>1</v>
      </c>
      <c r="M1088">
        <v>1</v>
      </c>
      <c r="N1088">
        <v>1</v>
      </c>
      <c r="U1088">
        <v>1</v>
      </c>
      <c r="W1088">
        <v>1</v>
      </c>
      <c r="X1088" t="s">
        <v>5507</v>
      </c>
      <c r="Y1088">
        <v>1</v>
      </c>
      <c r="Z1088">
        <v>1</v>
      </c>
      <c r="AA1088">
        <v>1</v>
      </c>
      <c r="AB1088">
        <v>1</v>
      </c>
      <c r="AD1088" t="s">
        <v>202</v>
      </c>
      <c r="AE1088">
        <v>1</v>
      </c>
      <c r="AF1088">
        <v>1</v>
      </c>
      <c r="AG1088">
        <v>1</v>
      </c>
      <c r="AH1088">
        <v>1</v>
      </c>
      <c r="AI1088">
        <v>2</v>
      </c>
      <c r="AJ1088">
        <v>2</v>
      </c>
      <c r="AK1088" t="s">
        <v>6465</v>
      </c>
      <c r="AL1088">
        <v>1</v>
      </c>
      <c r="AM1088">
        <v>2</v>
      </c>
      <c r="AN1088">
        <v>1</v>
      </c>
      <c r="AO1088">
        <v>2</v>
      </c>
      <c r="AP1088">
        <v>1</v>
      </c>
      <c r="AQ1088">
        <v>1</v>
      </c>
      <c r="AR1088" t="s">
        <v>6466</v>
      </c>
      <c r="AS1088">
        <v>2</v>
      </c>
      <c r="AT1088">
        <v>1</v>
      </c>
      <c r="AU1088">
        <v>2</v>
      </c>
      <c r="AV1088">
        <v>1</v>
      </c>
      <c r="AW1088">
        <v>7</v>
      </c>
      <c r="AX1088">
        <v>5</v>
      </c>
      <c r="AY1088">
        <v>-98</v>
      </c>
      <c r="BE1088">
        <v>1</v>
      </c>
      <c r="BF1088">
        <v>1</v>
      </c>
      <c r="BG1088">
        <v>1</v>
      </c>
      <c r="BH1088">
        <v>1</v>
      </c>
      <c r="BI1088">
        <v>1</v>
      </c>
      <c r="BJ1088">
        <v>1</v>
      </c>
      <c r="BK1088">
        <v>1</v>
      </c>
      <c r="BL1088">
        <v>1</v>
      </c>
      <c r="BM1088">
        <v>1</v>
      </c>
      <c r="BN1088">
        <v>1</v>
      </c>
      <c r="BO1088">
        <v>4</v>
      </c>
      <c r="BP1088">
        <v>1</v>
      </c>
      <c r="BQ1088">
        <v>12</v>
      </c>
      <c r="BR1088">
        <v>1</v>
      </c>
      <c r="BS1088">
        <v>1</v>
      </c>
      <c r="BT1088">
        <v>2</v>
      </c>
      <c r="BU1088">
        <v>2</v>
      </c>
      <c r="BV1088">
        <v>0</v>
      </c>
      <c r="BW1088">
        <v>2</v>
      </c>
      <c r="BX1088">
        <v>0</v>
      </c>
      <c r="BY1088">
        <v>2</v>
      </c>
      <c r="BZ1088">
        <v>0</v>
      </c>
      <c r="CA1088">
        <v>2</v>
      </c>
      <c r="CB1088">
        <v>0</v>
      </c>
      <c r="CC1088">
        <v>2</v>
      </c>
      <c r="CD1088">
        <v>0</v>
      </c>
      <c r="CE1088">
        <v>2</v>
      </c>
      <c r="CF1088">
        <v>0</v>
      </c>
      <c r="CG1088">
        <v>2</v>
      </c>
      <c r="CH1088">
        <v>2</v>
      </c>
      <c r="CI1088">
        <v>2</v>
      </c>
      <c r="CJ1088">
        <v>1</v>
      </c>
      <c r="CK1088">
        <v>2</v>
      </c>
      <c r="CL1088">
        <v>8</v>
      </c>
      <c r="CM1088">
        <v>1</v>
      </c>
      <c r="CR1088">
        <v>2</v>
      </c>
      <c r="CS1088">
        <v>-98</v>
      </c>
      <c r="CT1088">
        <v>1</v>
      </c>
      <c r="CU1088">
        <v>1</v>
      </c>
      <c r="CV1088" t="s">
        <v>518</v>
      </c>
      <c r="CW1088">
        <v>905</v>
      </c>
      <c r="CX1088">
        <v>15.08</v>
      </c>
      <c r="CY1088">
        <v>2</v>
      </c>
      <c r="CZ1088">
        <v>1</v>
      </c>
      <c r="DA1088" t="s">
        <v>548</v>
      </c>
      <c r="DC1088">
        <v>1</v>
      </c>
      <c r="DD1088">
        <v>1</v>
      </c>
      <c r="DE1088">
        <v>24</v>
      </c>
      <c r="DN1088" t="s">
        <v>4264</v>
      </c>
      <c r="DO1088" t="s">
        <v>4264</v>
      </c>
      <c r="DP1088" t="s">
        <v>3178</v>
      </c>
      <c r="DQ1088" t="s">
        <v>202</v>
      </c>
      <c r="DR1088" t="s">
        <v>202</v>
      </c>
      <c r="DT1088">
        <v>1</v>
      </c>
      <c r="DV1088">
        <v>1</v>
      </c>
      <c r="DW1088">
        <v>0</v>
      </c>
      <c r="DX1088">
        <v>1</v>
      </c>
      <c r="DY1088">
        <v>2</v>
      </c>
      <c r="DZ1088">
        <v>-97</v>
      </c>
      <c r="EB1088">
        <v>4</v>
      </c>
      <c r="EC1088">
        <v>2</v>
      </c>
      <c r="EE1088">
        <v>15</v>
      </c>
      <c r="EF1088">
        <v>2</v>
      </c>
      <c r="EH1088">
        <v>2</v>
      </c>
      <c r="EI1088">
        <v>1</v>
      </c>
      <c r="EL1088">
        <v>1</v>
      </c>
      <c r="EM1088">
        <v>3</v>
      </c>
      <c r="EN1088">
        <v>2</v>
      </c>
      <c r="EO1088">
        <v>2</v>
      </c>
      <c r="EP1088">
        <v>2</v>
      </c>
      <c r="EZ1088">
        <v>1</v>
      </c>
      <c r="FA1088">
        <v>1</v>
      </c>
      <c r="FD1088">
        <v>2</v>
      </c>
      <c r="FG1088">
        <v>0</v>
      </c>
      <c r="FH1088" t="s">
        <v>5655</v>
      </c>
      <c r="FI1088">
        <v>2</v>
      </c>
      <c r="FJ1088" t="s">
        <v>204</v>
      </c>
      <c r="FK1088">
        <v>15</v>
      </c>
      <c r="FL1088">
        <v>12</v>
      </c>
      <c r="FM1088">
        <v>12</v>
      </c>
      <c r="FN1088">
        <v>12.5</v>
      </c>
      <c r="FO1088" t="s">
        <v>2206</v>
      </c>
      <c r="FP1088">
        <v>3.5</v>
      </c>
      <c r="FQ1088" t="s">
        <v>3287</v>
      </c>
      <c r="FR1088" t="s">
        <v>3189</v>
      </c>
      <c r="FS1088">
        <v>0</v>
      </c>
      <c r="FT1088">
        <v>0</v>
      </c>
      <c r="FU1088" t="s">
        <v>2207</v>
      </c>
      <c r="FV1088" t="s">
        <v>2207</v>
      </c>
      <c r="FW1088">
        <v>0</v>
      </c>
      <c r="FX1088">
        <v>1</v>
      </c>
      <c r="FY1088">
        <v>0</v>
      </c>
      <c r="FZ1088">
        <v>0</v>
      </c>
      <c r="GA1088">
        <v>1601</v>
      </c>
      <c r="GB1088">
        <v>16</v>
      </c>
      <c r="GC1088">
        <v>100.0625</v>
      </c>
      <c r="GD1088" t="s">
        <v>2407</v>
      </c>
      <c r="GE1088">
        <v>1</v>
      </c>
      <c r="HG1088" t="s">
        <v>202</v>
      </c>
      <c r="HJ1088">
        <v>0</v>
      </c>
    </row>
    <row r="1089" spans="1:218" x14ac:dyDescent="0.3">
      <c r="A1089">
        <v>860</v>
      </c>
      <c r="B1089" t="s">
        <v>3221</v>
      </c>
      <c r="C1089" t="s">
        <v>6467</v>
      </c>
      <c r="D1089" t="s">
        <v>212</v>
      </c>
      <c r="E1089">
        <v>1</v>
      </c>
      <c r="F1089" t="s">
        <v>202</v>
      </c>
      <c r="H1089">
        <v>1</v>
      </c>
      <c r="M1089">
        <v>1</v>
      </c>
      <c r="N1089">
        <v>1</v>
      </c>
      <c r="U1089">
        <v>1</v>
      </c>
      <c r="W1089">
        <v>1</v>
      </c>
      <c r="X1089" t="s">
        <v>5507</v>
      </c>
      <c r="Y1089">
        <v>1</v>
      </c>
      <c r="Z1089">
        <v>1</v>
      </c>
      <c r="AA1089">
        <v>1</v>
      </c>
      <c r="AB1089">
        <v>2</v>
      </c>
      <c r="AD1089" t="s">
        <v>202</v>
      </c>
      <c r="AE1089">
        <v>1</v>
      </c>
      <c r="AF1089">
        <v>1</v>
      </c>
      <c r="AG1089">
        <v>1</v>
      </c>
      <c r="AH1089">
        <v>1</v>
      </c>
      <c r="AI1089">
        <v>1</v>
      </c>
      <c r="AJ1089">
        <v>1</v>
      </c>
      <c r="AK1089" t="s">
        <v>6468</v>
      </c>
      <c r="AL1089">
        <v>1</v>
      </c>
      <c r="AM1089">
        <v>2</v>
      </c>
      <c r="AN1089">
        <v>2</v>
      </c>
      <c r="AO1089">
        <v>2</v>
      </c>
      <c r="AP1089">
        <v>2</v>
      </c>
      <c r="AQ1089">
        <v>1</v>
      </c>
      <c r="AR1089" t="s">
        <v>6469</v>
      </c>
      <c r="AS1089">
        <v>1</v>
      </c>
      <c r="AT1089">
        <v>1</v>
      </c>
      <c r="AU1089">
        <v>1</v>
      </c>
      <c r="AV1089">
        <v>2</v>
      </c>
      <c r="AW1089">
        <v>7</v>
      </c>
      <c r="AX1089">
        <v>1</v>
      </c>
      <c r="AY1089">
        <v>5</v>
      </c>
      <c r="BE1089">
        <v>1</v>
      </c>
      <c r="BF1089">
        <v>2</v>
      </c>
      <c r="BG1089">
        <v>1</v>
      </c>
      <c r="BH1089">
        <v>2</v>
      </c>
      <c r="BI1089">
        <v>1</v>
      </c>
      <c r="BJ1089">
        <v>1</v>
      </c>
      <c r="BK1089">
        <v>1</v>
      </c>
      <c r="BL1089">
        <v>1</v>
      </c>
      <c r="BM1089">
        <v>1</v>
      </c>
      <c r="BN1089">
        <v>1</v>
      </c>
      <c r="BO1089">
        <v>3</v>
      </c>
      <c r="BP1089">
        <v>1</v>
      </c>
      <c r="BQ1089">
        <v>22</v>
      </c>
      <c r="BR1089">
        <v>2</v>
      </c>
      <c r="BS1089">
        <v>1</v>
      </c>
      <c r="BT1089">
        <v>2</v>
      </c>
      <c r="BV1089">
        <v>0</v>
      </c>
      <c r="BX1089">
        <v>0</v>
      </c>
      <c r="BZ1089">
        <v>0</v>
      </c>
      <c r="CB1089">
        <v>0</v>
      </c>
      <c r="CD1089">
        <v>1</v>
      </c>
      <c r="CF1089">
        <v>1</v>
      </c>
      <c r="CJ1089">
        <v>1</v>
      </c>
      <c r="CK1089">
        <v>2</v>
      </c>
      <c r="CL1089">
        <v>5</v>
      </c>
      <c r="CM1089">
        <v>1</v>
      </c>
      <c r="CR1089">
        <v>2</v>
      </c>
      <c r="CS1089">
        <v>5</v>
      </c>
      <c r="CT1089">
        <v>1</v>
      </c>
      <c r="CU1089">
        <v>1</v>
      </c>
      <c r="CV1089" t="s">
        <v>289</v>
      </c>
      <c r="CW1089">
        <v>1000</v>
      </c>
      <c r="CX1089">
        <v>16.670000000000002</v>
      </c>
      <c r="CY1089">
        <v>2</v>
      </c>
      <c r="CZ1089">
        <v>1</v>
      </c>
      <c r="DA1089" t="s">
        <v>4153</v>
      </c>
      <c r="DC1089">
        <v>1</v>
      </c>
      <c r="DD1089">
        <v>1</v>
      </c>
      <c r="DE1089">
        <v>10</v>
      </c>
      <c r="DN1089" t="s">
        <v>4423</v>
      </c>
      <c r="DO1089" t="s">
        <v>4423</v>
      </c>
      <c r="DP1089" t="s">
        <v>3178</v>
      </c>
      <c r="DQ1089" t="s">
        <v>202</v>
      </c>
      <c r="DR1089" t="s">
        <v>202</v>
      </c>
      <c r="DT1089">
        <v>1</v>
      </c>
      <c r="DV1089">
        <v>1</v>
      </c>
      <c r="DW1089">
        <v>0</v>
      </c>
      <c r="DX1089">
        <v>2</v>
      </c>
      <c r="DY1089">
        <v>2</v>
      </c>
      <c r="DZ1089">
        <v>-97</v>
      </c>
      <c r="EB1089">
        <v>4</v>
      </c>
      <c r="EC1089">
        <v>2</v>
      </c>
      <c r="EE1089">
        <v>1</v>
      </c>
      <c r="EF1089">
        <v>2</v>
      </c>
      <c r="EH1089">
        <v>1</v>
      </c>
      <c r="EI1089">
        <v>1</v>
      </c>
      <c r="EL1089">
        <v>2</v>
      </c>
      <c r="EM1089">
        <v>1</v>
      </c>
      <c r="EN1089">
        <v>3</v>
      </c>
      <c r="EO1089">
        <v>2</v>
      </c>
      <c r="EP1089">
        <v>2</v>
      </c>
      <c r="EZ1089">
        <v>1</v>
      </c>
      <c r="FA1089">
        <v>1</v>
      </c>
      <c r="FD1089">
        <v>1</v>
      </c>
      <c r="FG1089">
        <v>0</v>
      </c>
      <c r="FH1089" t="s">
        <v>5655</v>
      </c>
      <c r="FI1089">
        <v>2</v>
      </c>
      <c r="FJ1089" t="s">
        <v>204</v>
      </c>
      <c r="FK1089">
        <v>1</v>
      </c>
      <c r="FL1089">
        <v>12</v>
      </c>
      <c r="FM1089">
        <v>12</v>
      </c>
      <c r="FN1089">
        <v>12.5</v>
      </c>
      <c r="FO1089" t="s">
        <v>2212</v>
      </c>
      <c r="FP1089">
        <v>0.5</v>
      </c>
      <c r="FQ1089" t="s">
        <v>3638</v>
      </c>
      <c r="FR1089" t="s">
        <v>3189</v>
      </c>
      <c r="FS1089">
        <v>0</v>
      </c>
      <c r="FT1089">
        <v>0</v>
      </c>
      <c r="FU1089" t="s">
        <v>2207</v>
      </c>
      <c r="FV1089" t="s">
        <v>2207</v>
      </c>
      <c r="FW1089">
        <v>0</v>
      </c>
      <c r="FX1089">
        <v>1</v>
      </c>
      <c r="FY1089">
        <v>0</v>
      </c>
      <c r="FZ1089">
        <v>0</v>
      </c>
      <c r="GA1089">
        <v>7861</v>
      </c>
      <c r="GB1089">
        <v>71</v>
      </c>
      <c r="GC1089">
        <v>110.71830989999999</v>
      </c>
      <c r="GD1089" t="s">
        <v>2407</v>
      </c>
      <c r="GE1089">
        <v>1</v>
      </c>
      <c r="HG1089" t="s">
        <v>202</v>
      </c>
      <c r="HJ1089">
        <v>0</v>
      </c>
    </row>
    <row r="1090" spans="1:218" x14ac:dyDescent="0.3">
      <c r="A1090">
        <v>913</v>
      </c>
      <c r="B1090" t="s">
        <v>3320</v>
      </c>
      <c r="C1090" t="s">
        <v>5577</v>
      </c>
      <c r="D1090" t="s">
        <v>212</v>
      </c>
      <c r="E1090">
        <v>1</v>
      </c>
      <c r="F1090" t="s">
        <v>202</v>
      </c>
      <c r="H1090">
        <v>1</v>
      </c>
      <c r="M1090">
        <v>1</v>
      </c>
      <c r="N1090">
        <v>1</v>
      </c>
      <c r="U1090">
        <v>1</v>
      </c>
      <c r="W1090">
        <v>1</v>
      </c>
      <c r="X1090" t="s">
        <v>5507</v>
      </c>
      <c r="Y1090">
        <v>1</v>
      </c>
      <c r="Z1090">
        <v>1</v>
      </c>
      <c r="AA1090">
        <v>5</v>
      </c>
      <c r="AB1090">
        <v>5</v>
      </c>
      <c r="AD1090" t="s">
        <v>202</v>
      </c>
      <c r="AE1090">
        <v>1</v>
      </c>
      <c r="AF1090">
        <v>1</v>
      </c>
      <c r="AG1090">
        <v>2</v>
      </c>
      <c r="AH1090">
        <v>2</v>
      </c>
      <c r="AI1090">
        <v>2</v>
      </c>
      <c r="AJ1090">
        <v>2</v>
      </c>
      <c r="AK1090" t="s">
        <v>5578</v>
      </c>
      <c r="AL1090">
        <v>1</v>
      </c>
      <c r="AM1090">
        <v>1</v>
      </c>
      <c r="AN1090">
        <v>2</v>
      </c>
      <c r="AO1090">
        <v>2</v>
      </c>
      <c r="AP1090">
        <v>2</v>
      </c>
      <c r="AQ1090">
        <v>1</v>
      </c>
      <c r="AR1090" t="s">
        <v>5579</v>
      </c>
      <c r="AS1090">
        <v>2</v>
      </c>
      <c r="AT1090">
        <v>1</v>
      </c>
      <c r="AU1090">
        <v>2</v>
      </c>
      <c r="AV1090">
        <v>2</v>
      </c>
      <c r="AW1090">
        <v>6</v>
      </c>
      <c r="AX1090">
        <v>1</v>
      </c>
      <c r="AY1090">
        <v>4</v>
      </c>
      <c r="AZ1090">
        <v>1</v>
      </c>
      <c r="BA1090">
        <v>2</v>
      </c>
      <c r="BE1090">
        <v>1</v>
      </c>
      <c r="BF1090">
        <v>1</v>
      </c>
      <c r="BG1090">
        <v>1</v>
      </c>
      <c r="BH1090">
        <v>1</v>
      </c>
      <c r="BI1090">
        <v>1</v>
      </c>
      <c r="BJ1090">
        <v>0</v>
      </c>
      <c r="BM1090">
        <v>3</v>
      </c>
      <c r="BN1090">
        <v>1</v>
      </c>
      <c r="BO1090">
        <v>3</v>
      </c>
      <c r="BP1090">
        <v>1</v>
      </c>
      <c r="BQ1090">
        <v>6</v>
      </c>
      <c r="BR1090">
        <v>1</v>
      </c>
      <c r="BS1090">
        <v>1</v>
      </c>
      <c r="BT1090">
        <v>2</v>
      </c>
      <c r="BU1090">
        <v>2</v>
      </c>
      <c r="BV1090">
        <v>0</v>
      </c>
      <c r="BW1090">
        <v>2</v>
      </c>
      <c r="BX1090">
        <v>0</v>
      </c>
      <c r="BY1090">
        <v>2</v>
      </c>
      <c r="BZ1090">
        <v>0</v>
      </c>
      <c r="CA1090">
        <v>2</v>
      </c>
      <c r="CB1090">
        <v>0</v>
      </c>
      <c r="CC1090">
        <v>2</v>
      </c>
      <c r="CD1090">
        <v>0</v>
      </c>
      <c r="CE1090">
        <v>2</v>
      </c>
      <c r="CF1090">
        <v>1</v>
      </c>
      <c r="CG1090">
        <v>2</v>
      </c>
      <c r="CH1090">
        <v>1</v>
      </c>
      <c r="CI1090">
        <v>2</v>
      </c>
      <c r="CJ1090">
        <v>1</v>
      </c>
      <c r="CK1090">
        <v>2</v>
      </c>
      <c r="CL1090">
        <v>8</v>
      </c>
      <c r="CM1090">
        <v>1</v>
      </c>
      <c r="CR1090">
        <v>2</v>
      </c>
      <c r="CS1090">
        <v>9</v>
      </c>
      <c r="CT1090">
        <v>1</v>
      </c>
      <c r="CU1090">
        <v>2</v>
      </c>
      <c r="CV1090" t="s">
        <v>5580</v>
      </c>
      <c r="CW1090">
        <v>1052</v>
      </c>
      <c r="CX1090">
        <v>17.53</v>
      </c>
      <c r="CY1090">
        <v>2</v>
      </c>
      <c r="CZ1090">
        <v>1</v>
      </c>
      <c r="DA1090" t="s">
        <v>500</v>
      </c>
      <c r="DC1090">
        <v>1</v>
      </c>
      <c r="DD1090">
        <v>1</v>
      </c>
      <c r="DE1090">
        <v>11</v>
      </c>
      <c r="DN1090" t="s">
        <v>4535</v>
      </c>
      <c r="DO1090" t="s">
        <v>4535</v>
      </c>
      <c r="DP1090" t="s">
        <v>3178</v>
      </c>
      <c r="DQ1090" t="s">
        <v>202</v>
      </c>
      <c r="DR1090" t="s">
        <v>202</v>
      </c>
      <c r="DT1090">
        <v>1</v>
      </c>
      <c r="DV1090">
        <v>1</v>
      </c>
      <c r="DW1090">
        <v>0</v>
      </c>
      <c r="DX1090">
        <v>5</v>
      </c>
      <c r="DY1090">
        <v>2</v>
      </c>
      <c r="DZ1090">
        <v>1</v>
      </c>
      <c r="EA1090">
        <v>20</v>
      </c>
      <c r="EB1090">
        <f>IF(EA1090&gt;=30,1,IF(EA1090&gt;=20,2,IF(EA1090&gt;=15,3,IF(EA1090&gt;=10,4,IF(EA1090&gt;=5,5,IF(EA1090&gt;0,6,0))))))</f>
        <v>2</v>
      </c>
      <c r="EC1090">
        <v>1</v>
      </c>
      <c r="ED1090">
        <v>5</v>
      </c>
      <c r="EF1090">
        <v>1</v>
      </c>
      <c r="EG1090">
        <v>2</v>
      </c>
      <c r="EI1090">
        <v>1</v>
      </c>
      <c r="EL1090">
        <v>1</v>
      </c>
      <c r="EM1090">
        <v>3</v>
      </c>
      <c r="EN1090">
        <v>2</v>
      </c>
      <c r="EO1090">
        <v>2</v>
      </c>
      <c r="EP1090">
        <v>2</v>
      </c>
      <c r="EZ1090">
        <v>1</v>
      </c>
      <c r="FA1090">
        <v>2</v>
      </c>
      <c r="FB1090">
        <v>1</v>
      </c>
      <c r="FC1090">
        <v>24</v>
      </c>
      <c r="FD1090">
        <v>8</v>
      </c>
      <c r="FG1090">
        <v>0</v>
      </c>
      <c r="FH1090" t="s">
        <v>5655</v>
      </c>
      <c r="FI1090">
        <v>2</v>
      </c>
      <c r="FJ1090" t="s">
        <v>204</v>
      </c>
      <c r="FK1090">
        <v>0.4166667</v>
      </c>
      <c r="FL1090">
        <v>5</v>
      </c>
      <c r="FM1090">
        <v>5</v>
      </c>
      <c r="FN1090">
        <v>20</v>
      </c>
      <c r="FO1090" t="s">
        <v>2206</v>
      </c>
      <c r="FP1090">
        <v>3.5</v>
      </c>
      <c r="FQ1090" t="s">
        <v>3287</v>
      </c>
      <c r="FR1090" t="s">
        <v>3189</v>
      </c>
      <c r="FS1090">
        <v>0</v>
      </c>
      <c r="FT1090">
        <v>0</v>
      </c>
      <c r="FU1090" t="s">
        <v>2207</v>
      </c>
      <c r="FV1090" t="s">
        <v>2207</v>
      </c>
      <c r="FW1090">
        <v>1</v>
      </c>
      <c r="FX1090">
        <v>0</v>
      </c>
      <c r="FY1090">
        <v>1</v>
      </c>
      <c r="FZ1090">
        <v>0</v>
      </c>
      <c r="GA1090">
        <v>4970</v>
      </c>
      <c r="GB1090">
        <v>32</v>
      </c>
      <c r="GC1090">
        <v>155.3125</v>
      </c>
      <c r="GD1090" t="s">
        <v>2407</v>
      </c>
      <c r="GE1090">
        <v>1</v>
      </c>
      <c r="HG1090" t="s">
        <v>202</v>
      </c>
      <c r="HI1090">
        <v>1</v>
      </c>
      <c r="HJ1090">
        <v>1</v>
      </c>
    </row>
    <row r="1091" spans="1:218" x14ac:dyDescent="0.3">
      <c r="A1091">
        <v>962</v>
      </c>
      <c r="B1091" t="s">
        <v>3221</v>
      </c>
      <c r="C1091" t="s">
        <v>6470</v>
      </c>
      <c r="D1091" t="s">
        <v>212</v>
      </c>
      <c r="E1091">
        <v>1</v>
      </c>
      <c r="F1091" t="s">
        <v>202</v>
      </c>
      <c r="H1091">
        <v>1</v>
      </c>
      <c r="M1091">
        <v>1</v>
      </c>
      <c r="N1091">
        <v>1</v>
      </c>
      <c r="U1091">
        <v>1</v>
      </c>
      <c r="W1091">
        <v>1</v>
      </c>
      <c r="X1091" t="s">
        <v>5507</v>
      </c>
      <c r="Y1091">
        <v>1</v>
      </c>
      <c r="Z1091">
        <v>1</v>
      </c>
      <c r="AA1091">
        <v>1</v>
      </c>
      <c r="AB1091">
        <v>1</v>
      </c>
      <c r="AD1091" t="s">
        <v>202</v>
      </c>
      <c r="AE1091">
        <v>1</v>
      </c>
      <c r="AF1091">
        <v>2</v>
      </c>
      <c r="AG1091">
        <v>2</v>
      </c>
      <c r="AH1091">
        <v>1</v>
      </c>
      <c r="AI1091">
        <v>2</v>
      </c>
      <c r="AJ1091">
        <v>2</v>
      </c>
      <c r="AK1091" t="s">
        <v>5994</v>
      </c>
      <c r="AL1091">
        <v>2</v>
      </c>
      <c r="AM1091">
        <v>2</v>
      </c>
      <c r="AN1091">
        <v>2</v>
      </c>
      <c r="AO1091">
        <v>2</v>
      </c>
      <c r="AP1091">
        <v>2</v>
      </c>
      <c r="AQ1091">
        <v>1</v>
      </c>
      <c r="AR1091" t="s">
        <v>5995</v>
      </c>
      <c r="AS1091">
        <v>2</v>
      </c>
      <c r="AT1091">
        <v>2</v>
      </c>
      <c r="AU1091">
        <v>2</v>
      </c>
      <c r="AV1091">
        <v>2</v>
      </c>
      <c r="AW1091">
        <v>1</v>
      </c>
      <c r="AX1091">
        <v>7</v>
      </c>
      <c r="AY1091">
        <v>4</v>
      </c>
      <c r="BE1091">
        <v>1</v>
      </c>
      <c r="BF1091">
        <v>1</v>
      </c>
      <c r="BG1091">
        <v>1</v>
      </c>
      <c r="BH1091">
        <v>1</v>
      </c>
      <c r="BI1091">
        <v>1</v>
      </c>
      <c r="BJ1091">
        <v>1</v>
      </c>
      <c r="BK1091">
        <v>1</v>
      </c>
      <c r="BL1091">
        <v>1</v>
      </c>
      <c r="BM1091">
        <v>1</v>
      </c>
      <c r="BN1091">
        <v>1</v>
      </c>
      <c r="BO1091">
        <v>2</v>
      </c>
      <c r="BP1091">
        <v>1</v>
      </c>
      <c r="BQ1091">
        <v>3</v>
      </c>
      <c r="BR1091">
        <v>-97</v>
      </c>
      <c r="BS1091">
        <v>1</v>
      </c>
      <c r="BT1091">
        <v>4</v>
      </c>
      <c r="BV1091">
        <v>2</v>
      </c>
      <c r="BX1091">
        <v>4</v>
      </c>
      <c r="CJ1091">
        <v>2</v>
      </c>
      <c r="CK1091">
        <v>2</v>
      </c>
      <c r="CL1091">
        <v>6</v>
      </c>
      <c r="CM1091">
        <v>4</v>
      </c>
      <c r="CR1091">
        <v>2</v>
      </c>
      <c r="CS1091">
        <v>3</v>
      </c>
      <c r="CT1091">
        <v>6</v>
      </c>
      <c r="CU1091">
        <v>1</v>
      </c>
      <c r="CV1091" t="s">
        <v>6471</v>
      </c>
      <c r="CW1091">
        <v>1053</v>
      </c>
      <c r="CX1091">
        <v>17.55</v>
      </c>
      <c r="CY1091">
        <v>2</v>
      </c>
      <c r="CZ1091">
        <v>1</v>
      </c>
      <c r="DA1091" t="s">
        <v>4659</v>
      </c>
      <c r="DC1091">
        <v>1</v>
      </c>
      <c r="DD1091">
        <v>1</v>
      </c>
      <c r="DE1091">
        <v>10</v>
      </c>
      <c r="DN1091" t="s">
        <v>4657</v>
      </c>
      <c r="DO1091" t="s">
        <v>4657</v>
      </c>
      <c r="DP1091" t="s">
        <v>3178</v>
      </c>
      <c r="DQ1091" t="s">
        <v>202</v>
      </c>
      <c r="DR1091" t="s">
        <v>202</v>
      </c>
      <c r="DT1091">
        <v>1</v>
      </c>
      <c r="DV1091">
        <v>1</v>
      </c>
      <c r="DW1091">
        <v>0</v>
      </c>
      <c r="DX1091">
        <v>1</v>
      </c>
      <c r="DY1091">
        <v>2</v>
      </c>
      <c r="DZ1091">
        <v>1</v>
      </c>
      <c r="EA1091">
        <v>10</v>
      </c>
      <c r="EB1091">
        <f>IF(EA1091&gt;=30,1,IF(EA1091&gt;=20,2,IF(EA1091&gt;=15,3,IF(EA1091&gt;=10,4,IF(EA1091&gt;=5,5,IF(EA1091&gt;0,6,0))))))</f>
        <v>4</v>
      </c>
      <c r="EC1091">
        <v>1</v>
      </c>
      <c r="ED1091">
        <v>5</v>
      </c>
      <c r="EF1091">
        <v>1</v>
      </c>
      <c r="EG1091">
        <v>5</v>
      </c>
      <c r="EI1091">
        <v>-97</v>
      </c>
      <c r="EL1091">
        <v>1</v>
      </c>
      <c r="EM1091">
        <v>1</v>
      </c>
      <c r="EN1091">
        <v>11</v>
      </c>
      <c r="EO1091">
        <v>4</v>
      </c>
      <c r="EP1091">
        <v>2</v>
      </c>
      <c r="EZ1091">
        <v>1</v>
      </c>
      <c r="FA1091">
        <v>1</v>
      </c>
      <c r="FD1091">
        <v>-97</v>
      </c>
      <c r="FG1091">
        <v>0</v>
      </c>
      <c r="FH1091" t="s">
        <v>5655</v>
      </c>
      <c r="FI1091">
        <v>2</v>
      </c>
      <c r="FJ1091" t="s">
        <v>204</v>
      </c>
      <c r="FK1091">
        <v>0.4166667</v>
      </c>
      <c r="FL1091">
        <v>5</v>
      </c>
      <c r="FN1091">
        <v>10</v>
      </c>
      <c r="FO1091" t="s">
        <v>2206</v>
      </c>
      <c r="FP1091">
        <v>0.5</v>
      </c>
      <c r="FQ1091" t="s">
        <v>5657</v>
      </c>
      <c r="FR1091" t="s">
        <v>3201</v>
      </c>
      <c r="FS1091">
        <v>1</v>
      </c>
      <c r="FT1091">
        <v>0</v>
      </c>
      <c r="FU1091" t="s">
        <v>2207</v>
      </c>
      <c r="FV1091" t="s">
        <v>2207</v>
      </c>
      <c r="FW1091">
        <v>0</v>
      </c>
      <c r="FX1091">
        <v>1</v>
      </c>
      <c r="FY1091">
        <v>0</v>
      </c>
      <c r="FZ1091">
        <v>0</v>
      </c>
      <c r="GA1091">
        <v>7861</v>
      </c>
      <c r="GB1091">
        <v>71</v>
      </c>
      <c r="GC1091">
        <v>110.71830989999999</v>
      </c>
      <c r="GD1091" t="s">
        <v>2407</v>
      </c>
      <c r="HG1091" t="s">
        <v>202</v>
      </c>
      <c r="HJ1091">
        <v>0</v>
      </c>
    </row>
    <row r="1092" spans="1:218" x14ac:dyDescent="0.3">
      <c r="A1092">
        <v>979</v>
      </c>
      <c r="B1092" t="s">
        <v>3320</v>
      </c>
      <c r="C1092" t="s">
        <v>6472</v>
      </c>
      <c r="D1092" t="s">
        <v>212</v>
      </c>
      <c r="E1092">
        <v>1</v>
      </c>
      <c r="F1092" t="s">
        <v>202</v>
      </c>
      <c r="H1092">
        <v>1</v>
      </c>
      <c r="M1092">
        <v>1</v>
      </c>
      <c r="N1092">
        <v>1</v>
      </c>
      <c r="U1092">
        <v>1</v>
      </c>
      <c r="W1092">
        <v>1</v>
      </c>
      <c r="X1092" t="s">
        <v>5507</v>
      </c>
      <c r="Y1092">
        <v>1</v>
      </c>
      <c r="Z1092">
        <v>1</v>
      </c>
      <c r="AA1092">
        <v>1</v>
      </c>
      <c r="AB1092">
        <v>1</v>
      </c>
      <c r="AD1092" t="s">
        <v>202</v>
      </c>
      <c r="AE1092">
        <v>1</v>
      </c>
      <c r="AF1092">
        <v>1</v>
      </c>
      <c r="AG1092">
        <v>1</v>
      </c>
      <c r="AH1092">
        <v>1</v>
      </c>
      <c r="AI1092">
        <v>1</v>
      </c>
      <c r="AJ1092">
        <v>1</v>
      </c>
      <c r="AK1092" t="s">
        <v>4576</v>
      </c>
      <c r="AL1092">
        <v>1</v>
      </c>
      <c r="AM1092">
        <v>1</v>
      </c>
      <c r="AN1092">
        <v>2</v>
      </c>
      <c r="AO1092">
        <v>2</v>
      </c>
      <c r="AP1092">
        <v>2</v>
      </c>
      <c r="AQ1092">
        <v>1</v>
      </c>
      <c r="AR1092" t="s">
        <v>4577</v>
      </c>
      <c r="AS1092">
        <v>2</v>
      </c>
      <c r="AT1092">
        <v>1</v>
      </c>
      <c r="AU1092">
        <v>1</v>
      </c>
      <c r="AV1092">
        <v>2</v>
      </c>
      <c r="AW1092">
        <v>6</v>
      </c>
      <c r="AX1092">
        <v>3</v>
      </c>
      <c r="AY1092">
        <v>4</v>
      </c>
      <c r="BE1092">
        <v>1</v>
      </c>
      <c r="BF1092">
        <v>1</v>
      </c>
      <c r="BG1092">
        <v>1</v>
      </c>
      <c r="BH1092">
        <v>1</v>
      </c>
      <c r="BI1092">
        <v>1</v>
      </c>
      <c r="BJ1092">
        <v>0</v>
      </c>
      <c r="BM1092">
        <v>2</v>
      </c>
      <c r="BN1092">
        <v>1</v>
      </c>
      <c r="BO1092">
        <v>3</v>
      </c>
      <c r="BP1092">
        <v>1</v>
      </c>
      <c r="BQ1092">
        <v>2</v>
      </c>
      <c r="BR1092">
        <v>2</v>
      </c>
      <c r="BS1092">
        <v>1</v>
      </c>
      <c r="BT1092">
        <v>1</v>
      </c>
      <c r="BV1092">
        <v>0</v>
      </c>
      <c r="BX1092">
        <v>0</v>
      </c>
      <c r="BZ1092">
        <v>1</v>
      </c>
      <c r="CJ1092">
        <v>1</v>
      </c>
      <c r="CK1092">
        <v>1</v>
      </c>
      <c r="CL1092">
        <v>6</v>
      </c>
      <c r="CM1092">
        <v>4</v>
      </c>
      <c r="CR1092">
        <v>2</v>
      </c>
      <c r="CS1092">
        <v>-97</v>
      </c>
      <c r="CT1092">
        <v>1</v>
      </c>
      <c r="CU1092">
        <v>1</v>
      </c>
      <c r="CV1092" t="s">
        <v>6473</v>
      </c>
      <c r="CW1092">
        <v>876</v>
      </c>
      <c r="CX1092">
        <v>14.6</v>
      </c>
      <c r="CY1092">
        <v>2</v>
      </c>
      <c r="CZ1092">
        <v>1</v>
      </c>
      <c r="DA1092" t="s">
        <v>4659</v>
      </c>
      <c r="DC1092">
        <v>1</v>
      </c>
      <c r="DD1092">
        <v>1</v>
      </c>
      <c r="DE1092">
        <v>11</v>
      </c>
      <c r="DN1092" t="s">
        <v>4657</v>
      </c>
      <c r="DO1092" t="s">
        <v>4657</v>
      </c>
      <c r="DP1092" t="s">
        <v>3178</v>
      </c>
      <c r="DQ1092" t="s">
        <v>202</v>
      </c>
      <c r="DR1092" t="s">
        <v>202</v>
      </c>
      <c r="DT1092">
        <v>1</v>
      </c>
      <c r="DV1092">
        <v>1</v>
      </c>
      <c r="DW1092">
        <v>0</v>
      </c>
      <c r="DX1092">
        <v>1</v>
      </c>
      <c r="DY1092">
        <v>-97</v>
      </c>
      <c r="DZ1092">
        <v>-97</v>
      </c>
      <c r="EB1092">
        <v>-97</v>
      </c>
      <c r="EC1092">
        <v>-97</v>
      </c>
      <c r="EL1092">
        <v>2</v>
      </c>
      <c r="EM1092">
        <v>2</v>
      </c>
      <c r="EN1092">
        <v>2</v>
      </c>
      <c r="EO1092">
        <v>3</v>
      </c>
      <c r="EP1092">
        <v>2</v>
      </c>
      <c r="EZ1092">
        <v>1</v>
      </c>
      <c r="FA1092">
        <v>1</v>
      </c>
      <c r="FD1092">
        <v>1</v>
      </c>
      <c r="FG1092">
        <v>0</v>
      </c>
      <c r="FH1092" t="s">
        <v>5655</v>
      </c>
      <c r="FI1092">
        <v>2</v>
      </c>
      <c r="FJ1092" t="s">
        <v>204</v>
      </c>
      <c r="FN1092">
        <v>20</v>
      </c>
      <c r="FO1092" t="s">
        <v>2212</v>
      </c>
      <c r="FP1092">
        <v>1.5</v>
      </c>
      <c r="FQ1092" t="s">
        <v>3287</v>
      </c>
      <c r="FR1092" t="s">
        <v>3181</v>
      </c>
      <c r="FS1092">
        <v>1</v>
      </c>
      <c r="FT1092">
        <v>0</v>
      </c>
      <c r="FU1092" t="s">
        <v>2207</v>
      </c>
      <c r="FV1092" t="s">
        <v>2207</v>
      </c>
      <c r="FW1092">
        <v>0</v>
      </c>
      <c r="FX1092">
        <v>1</v>
      </c>
      <c r="FY1092">
        <v>0</v>
      </c>
      <c r="FZ1092">
        <v>0</v>
      </c>
      <c r="GA1092">
        <v>4970</v>
      </c>
      <c r="GB1092">
        <v>32</v>
      </c>
      <c r="GC1092">
        <v>155.3125</v>
      </c>
      <c r="GD1092" t="s">
        <v>2407</v>
      </c>
      <c r="HG1092" t="s">
        <v>202</v>
      </c>
      <c r="HJ1092">
        <v>0</v>
      </c>
    </row>
    <row r="1093" spans="1:218" x14ac:dyDescent="0.3">
      <c r="A1093">
        <v>990</v>
      </c>
      <c r="B1093" t="s">
        <v>3221</v>
      </c>
      <c r="C1093" t="s">
        <v>5588</v>
      </c>
      <c r="D1093" t="s">
        <v>212</v>
      </c>
      <c r="E1093">
        <v>1</v>
      </c>
      <c r="F1093" t="s">
        <v>202</v>
      </c>
      <c r="H1093">
        <v>2</v>
      </c>
      <c r="I1093">
        <v>1</v>
      </c>
      <c r="M1093">
        <v>1</v>
      </c>
      <c r="N1093">
        <v>1</v>
      </c>
      <c r="U1093">
        <v>1</v>
      </c>
      <c r="W1093">
        <v>1</v>
      </c>
      <c r="X1093" t="s">
        <v>5507</v>
      </c>
      <c r="Y1093">
        <v>1</v>
      </c>
      <c r="Z1093">
        <v>1</v>
      </c>
      <c r="AA1093">
        <v>5</v>
      </c>
      <c r="AB1093">
        <v>3</v>
      </c>
      <c r="AD1093" t="s">
        <v>202</v>
      </c>
      <c r="AE1093">
        <v>1</v>
      </c>
      <c r="AF1093">
        <v>2</v>
      </c>
      <c r="AG1093">
        <v>1</v>
      </c>
      <c r="AH1093">
        <v>2</v>
      </c>
      <c r="AI1093">
        <v>2</v>
      </c>
      <c r="AJ1093">
        <v>2</v>
      </c>
      <c r="AK1093" t="s">
        <v>5589</v>
      </c>
      <c r="AL1093">
        <v>1</v>
      </c>
      <c r="AM1093">
        <v>1</v>
      </c>
      <c r="AN1093">
        <v>1</v>
      </c>
      <c r="AO1093">
        <v>2</v>
      </c>
      <c r="AP1093">
        <v>2</v>
      </c>
      <c r="AQ1093">
        <v>1</v>
      </c>
      <c r="AR1093" t="s">
        <v>5590</v>
      </c>
      <c r="AS1093">
        <v>1</v>
      </c>
      <c r="AT1093">
        <v>2</v>
      </c>
      <c r="AU1093">
        <v>1</v>
      </c>
      <c r="AV1093">
        <v>1</v>
      </c>
      <c r="AW1093">
        <v>7</v>
      </c>
      <c r="AX1093">
        <v>1</v>
      </c>
      <c r="AY1093">
        <v>1</v>
      </c>
      <c r="BE1093">
        <v>1</v>
      </c>
      <c r="BF1093">
        <v>1</v>
      </c>
      <c r="BG1093">
        <v>1</v>
      </c>
      <c r="BH1093">
        <v>1</v>
      </c>
      <c r="BI1093">
        <v>1</v>
      </c>
      <c r="BJ1093">
        <v>0</v>
      </c>
      <c r="BM1093">
        <v>1</v>
      </c>
      <c r="BN1093">
        <v>1</v>
      </c>
      <c r="BO1093">
        <v>3</v>
      </c>
      <c r="BP1093">
        <v>1</v>
      </c>
      <c r="BQ1093">
        <v>5</v>
      </c>
      <c r="BR1093">
        <v>1</v>
      </c>
      <c r="BS1093">
        <v>1</v>
      </c>
      <c r="BT1093">
        <v>4</v>
      </c>
      <c r="BV1093">
        <v>1</v>
      </c>
      <c r="BX1093">
        <v>1</v>
      </c>
      <c r="BZ1093">
        <v>0</v>
      </c>
      <c r="CB1093">
        <v>2</v>
      </c>
      <c r="CJ1093">
        <v>1</v>
      </c>
      <c r="CK1093">
        <v>2</v>
      </c>
      <c r="CL1093">
        <v>8</v>
      </c>
      <c r="CM1093">
        <v>6</v>
      </c>
      <c r="CS1093">
        <v>6</v>
      </c>
      <c r="CT1093">
        <v>1</v>
      </c>
      <c r="CU1093">
        <v>2</v>
      </c>
      <c r="CV1093" t="s">
        <v>5591</v>
      </c>
      <c r="CW1093">
        <v>851</v>
      </c>
      <c r="CX1093">
        <v>14.18</v>
      </c>
      <c r="CY1093">
        <v>2</v>
      </c>
      <c r="CZ1093">
        <v>1</v>
      </c>
      <c r="DA1093" t="s">
        <v>4659</v>
      </c>
      <c r="DC1093">
        <v>1</v>
      </c>
      <c r="DD1093">
        <v>1</v>
      </c>
      <c r="DE1093">
        <v>10</v>
      </c>
      <c r="DN1093" t="s">
        <v>4657</v>
      </c>
      <c r="DO1093" t="s">
        <v>4657</v>
      </c>
      <c r="DP1093" t="s">
        <v>3178</v>
      </c>
      <c r="DQ1093" t="s">
        <v>202</v>
      </c>
      <c r="DR1093" t="s">
        <v>202</v>
      </c>
      <c r="DT1093">
        <v>1</v>
      </c>
      <c r="DV1093">
        <v>1</v>
      </c>
      <c r="DW1093">
        <v>0</v>
      </c>
      <c r="DX1093">
        <v>3</v>
      </c>
      <c r="DY1093">
        <v>2</v>
      </c>
      <c r="DZ1093">
        <v>-97</v>
      </c>
      <c r="EB1093">
        <v>4</v>
      </c>
      <c r="EC1093">
        <v>1</v>
      </c>
      <c r="ED1093">
        <v>2</v>
      </c>
      <c r="EF1093">
        <v>1</v>
      </c>
      <c r="EG1093">
        <v>5</v>
      </c>
      <c r="EI1093">
        <v>1</v>
      </c>
      <c r="EL1093">
        <v>1</v>
      </c>
      <c r="EM1093">
        <v>1</v>
      </c>
      <c r="EN1093">
        <v>2</v>
      </c>
      <c r="EO1093">
        <v>2</v>
      </c>
      <c r="EP1093">
        <v>2</v>
      </c>
      <c r="EZ1093">
        <v>2</v>
      </c>
      <c r="FE1093">
        <v>1</v>
      </c>
      <c r="FG1093">
        <v>0</v>
      </c>
      <c r="FH1093" t="s">
        <v>5655</v>
      </c>
      <c r="FI1093">
        <v>2</v>
      </c>
      <c r="FJ1093" t="s">
        <v>204</v>
      </c>
      <c r="FK1093">
        <v>0.1666667</v>
      </c>
      <c r="FL1093">
        <v>2</v>
      </c>
      <c r="FM1093">
        <v>2</v>
      </c>
      <c r="FN1093">
        <v>12.5</v>
      </c>
      <c r="FO1093" t="s">
        <v>2206</v>
      </c>
      <c r="FP1093">
        <v>0.5</v>
      </c>
      <c r="FQ1093" t="s">
        <v>3287</v>
      </c>
      <c r="FR1093" t="s">
        <v>3189</v>
      </c>
      <c r="FS1093">
        <v>0</v>
      </c>
      <c r="FT1093">
        <v>0</v>
      </c>
      <c r="FU1093" t="s">
        <v>2207</v>
      </c>
      <c r="FV1093" t="s">
        <v>2207</v>
      </c>
      <c r="FW1093">
        <v>1</v>
      </c>
      <c r="FX1093">
        <v>0</v>
      </c>
      <c r="FY1093">
        <v>1</v>
      </c>
      <c r="FZ1093">
        <v>0</v>
      </c>
      <c r="GA1093">
        <v>7861</v>
      </c>
      <c r="GB1093">
        <v>71</v>
      </c>
      <c r="GC1093">
        <v>110.71830989999999</v>
      </c>
      <c r="GD1093" t="s">
        <v>2407</v>
      </c>
      <c r="GE1093">
        <v>1</v>
      </c>
      <c r="HG1093" t="s">
        <v>202</v>
      </c>
      <c r="HI1093">
        <v>1</v>
      </c>
      <c r="HJ1093">
        <v>1</v>
      </c>
    </row>
    <row r="1094" spans="1:218" x14ac:dyDescent="0.3">
      <c r="A1094">
        <v>994</v>
      </c>
      <c r="B1094" t="s">
        <v>3984</v>
      </c>
      <c r="C1094" t="s">
        <v>5592</v>
      </c>
      <c r="D1094" t="s">
        <v>265</v>
      </c>
      <c r="E1094">
        <v>1</v>
      </c>
      <c r="F1094" t="s">
        <v>202</v>
      </c>
      <c r="H1094">
        <v>1</v>
      </c>
      <c r="M1094">
        <v>1</v>
      </c>
      <c r="N1094">
        <v>1</v>
      </c>
      <c r="U1094">
        <v>1</v>
      </c>
      <c r="W1094">
        <v>1</v>
      </c>
      <c r="X1094" t="s">
        <v>5507</v>
      </c>
      <c r="Y1094">
        <v>1</v>
      </c>
      <c r="Z1094">
        <v>1</v>
      </c>
      <c r="AA1094">
        <v>1</v>
      </c>
      <c r="AB1094">
        <v>3</v>
      </c>
      <c r="AD1094" t="s">
        <v>202</v>
      </c>
      <c r="AE1094">
        <v>1</v>
      </c>
      <c r="AF1094">
        <v>1</v>
      </c>
      <c r="AG1094">
        <v>1</v>
      </c>
      <c r="AH1094">
        <v>2</v>
      </c>
      <c r="AI1094">
        <v>1</v>
      </c>
      <c r="AJ1094">
        <v>2</v>
      </c>
      <c r="AK1094" t="s">
        <v>5593</v>
      </c>
      <c r="AL1094">
        <v>1</v>
      </c>
      <c r="AM1094">
        <v>1</v>
      </c>
      <c r="AN1094">
        <v>1</v>
      </c>
      <c r="AO1094">
        <v>2</v>
      </c>
      <c r="AP1094">
        <v>1</v>
      </c>
      <c r="AQ1094">
        <v>1</v>
      </c>
      <c r="AR1094" t="s">
        <v>5594</v>
      </c>
      <c r="AS1094">
        <v>1</v>
      </c>
      <c r="AT1094">
        <v>1</v>
      </c>
      <c r="AU1094">
        <v>3</v>
      </c>
      <c r="AV1094">
        <v>2</v>
      </c>
      <c r="AW1094">
        <v>7</v>
      </c>
      <c r="AX1094">
        <v>1</v>
      </c>
      <c r="AY1094">
        <v>5</v>
      </c>
      <c r="BE1094">
        <v>1</v>
      </c>
      <c r="BF1094">
        <v>1</v>
      </c>
      <c r="BG1094">
        <v>1</v>
      </c>
      <c r="BH1094">
        <v>1</v>
      </c>
      <c r="BI1094">
        <v>1</v>
      </c>
      <c r="BJ1094">
        <v>0</v>
      </c>
      <c r="BM1094">
        <v>1</v>
      </c>
      <c r="BN1094">
        <v>1</v>
      </c>
      <c r="BO1094">
        <v>3</v>
      </c>
      <c r="BP1094">
        <v>1</v>
      </c>
      <c r="BQ1094">
        <v>11</v>
      </c>
      <c r="BR1094">
        <v>1</v>
      </c>
      <c r="BS1094">
        <v>1</v>
      </c>
      <c r="BT1094">
        <v>2</v>
      </c>
      <c r="BV1094">
        <v>0</v>
      </c>
      <c r="BX1094">
        <v>0</v>
      </c>
      <c r="BZ1094">
        <v>0</v>
      </c>
      <c r="CB1094">
        <v>0</v>
      </c>
      <c r="CD1094">
        <v>1</v>
      </c>
      <c r="CF1094">
        <v>1</v>
      </c>
      <c r="CJ1094">
        <v>2</v>
      </c>
      <c r="CK1094">
        <v>2</v>
      </c>
      <c r="CL1094">
        <v>6</v>
      </c>
      <c r="CM1094">
        <v>1</v>
      </c>
      <c r="CR1094">
        <v>2</v>
      </c>
      <c r="CS1094">
        <v>7</v>
      </c>
      <c r="CT1094">
        <v>1</v>
      </c>
      <c r="CU1094">
        <v>1</v>
      </c>
      <c r="CV1094" t="s">
        <v>4066</v>
      </c>
      <c r="CW1094">
        <v>1030</v>
      </c>
      <c r="CX1094">
        <v>17.170000000000002</v>
      </c>
      <c r="CY1094">
        <v>2</v>
      </c>
      <c r="CZ1094">
        <v>1</v>
      </c>
      <c r="DA1094" t="s">
        <v>3419</v>
      </c>
      <c r="DC1094">
        <v>1</v>
      </c>
      <c r="DD1094">
        <v>1</v>
      </c>
      <c r="DE1094">
        <v>36</v>
      </c>
      <c r="DN1094" t="s">
        <v>4657</v>
      </c>
      <c r="DO1094" t="s">
        <v>4657</v>
      </c>
      <c r="DP1094" t="s">
        <v>3178</v>
      </c>
      <c r="DQ1094" t="s">
        <v>202</v>
      </c>
      <c r="DR1094" t="s">
        <v>202</v>
      </c>
      <c r="DT1094">
        <v>1</v>
      </c>
      <c r="DV1094">
        <v>1</v>
      </c>
      <c r="DW1094">
        <v>0</v>
      </c>
      <c r="DX1094">
        <v>3</v>
      </c>
      <c r="DY1094">
        <v>2</v>
      </c>
      <c r="DZ1094">
        <v>1</v>
      </c>
      <c r="EA1094">
        <v>15</v>
      </c>
      <c r="EB1094">
        <f>IF(EA1094&gt;=30,1,IF(EA1094&gt;=20,2,IF(EA1094&gt;=15,3,IF(EA1094&gt;=10,4,IF(EA1094&gt;=5,5,IF(EA1094&gt;0,6,0))))))</f>
        <v>3</v>
      </c>
      <c r="EC1094">
        <v>2</v>
      </c>
      <c r="EE1094">
        <v>15</v>
      </c>
      <c r="EF1094">
        <v>2</v>
      </c>
      <c r="EH1094">
        <v>10</v>
      </c>
      <c r="EI1094">
        <v>2</v>
      </c>
      <c r="EJ1094">
        <v>1</v>
      </c>
      <c r="EK1094">
        <v>2</v>
      </c>
      <c r="EL1094">
        <v>2</v>
      </c>
      <c r="EM1094">
        <v>4</v>
      </c>
      <c r="EN1094">
        <v>2</v>
      </c>
      <c r="EO1094">
        <v>2</v>
      </c>
      <c r="EP1094">
        <v>2</v>
      </c>
      <c r="EZ1094">
        <v>1</v>
      </c>
      <c r="FA1094">
        <v>1</v>
      </c>
      <c r="FD1094">
        <v>5</v>
      </c>
      <c r="FG1094">
        <v>1</v>
      </c>
      <c r="FH1094" t="s">
        <v>5655</v>
      </c>
      <c r="FI1094">
        <v>2</v>
      </c>
      <c r="FJ1094" t="s">
        <v>204</v>
      </c>
      <c r="FK1094">
        <v>15</v>
      </c>
      <c r="FL1094">
        <v>12</v>
      </c>
      <c r="FM1094">
        <v>2</v>
      </c>
      <c r="FN1094">
        <v>15</v>
      </c>
      <c r="FO1094" t="s">
        <v>2212</v>
      </c>
      <c r="FP1094">
        <v>7.5</v>
      </c>
      <c r="FQ1094" t="s">
        <v>3287</v>
      </c>
      <c r="FR1094" t="s">
        <v>3189</v>
      </c>
      <c r="FS1094">
        <v>0</v>
      </c>
      <c r="FT1094">
        <v>0</v>
      </c>
      <c r="FU1094" t="s">
        <v>2207</v>
      </c>
      <c r="FV1094" t="s">
        <v>2207</v>
      </c>
      <c r="FW1094">
        <v>0</v>
      </c>
      <c r="FX1094">
        <v>1</v>
      </c>
      <c r="FY1094">
        <v>0</v>
      </c>
      <c r="FZ1094">
        <v>0</v>
      </c>
      <c r="GA1094">
        <v>1938</v>
      </c>
      <c r="GB1094">
        <v>20</v>
      </c>
      <c r="GC1094">
        <v>96.9</v>
      </c>
      <c r="GD1094" t="s">
        <v>2407</v>
      </c>
      <c r="GE1094">
        <v>0.1666667</v>
      </c>
      <c r="HG1094" t="s">
        <v>202</v>
      </c>
      <c r="HJ1094">
        <v>0</v>
      </c>
    </row>
    <row r="1095" spans="1:218" x14ac:dyDescent="0.3">
      <c r="A1095">
        <v>996</v>
      </c>
      <c r="B1095" t="s">
        <v>3401</v>
      </c>
      <c r="C1095" t="s">
        <v>6474</v>
      </c>
      <c r="D1095" t="s">
        <v>194</v>
      </c>
      <c r="E1095">
        <v>1</v>
      </c>
      <c r="F1095" t="s">
        <v>202</v>
      </c>
      <c r="H1095">
        <v>1</v>
      </c>
      <c r="M1095">
        <v>1</v>
      </c>
      <c r="N1095">
        <v>1</v>
      </c>
      <c r="U1095">
        <v>1</v>
      </c>
      <c r="W1095">
        <v>1</v>
      </c>
      <c r="X1095" t="s">
        <v>5507</v>
      </c>
      <c r="Y1095">
        <v>1</v>
      </c>
      <c r="Z1095">
        <v>1</v>
      </c>
      <c r="AA1095">
        <v>2</v>
      </c>
      <c r="AB1095">
        <v>2</v>
      </c>
      <c r="AD1095" t="s">
        <v>202</v>
      </c>
      <c r="AE1095">
        <v>1</v>
      </c>
      <c r="AF1095">
        <v>1</v>
      </c>
      <c r="AG1095">
        <v>1</v>
      </c>
      <c r="AH1095">
        <v>1</v>
      </c>
      <c r="AI1095">
        <v>1</v>
      </c>
      <c r="AJ1095">
        <v>2</v>
      </c>
      <c r="AK1095" t="s">
        <v>5371</v>
      </c>
      <c r="AL1095">
        <v>1</v>
      </c>
      <c r="AM1095">
        <v>1</v>
      </c>
      <c r="AN1095">
        <v>1</v>
      </c>
      <c r="AO1095">
        <v>2</v>
      </c>
      <c r="AP1095">
        <v>1</v>
      </c>
      <c r="AQ1095">
        <v>1</v>
      </c>
      <c r="AR1095" t="s">
        <v>5372</v>
      </c>
      <c r="AS1095">
        <v>1</v>
      </c>
      <c r="AT1095">
        <v>1</v>
      </c>
      <c r="AU1095">
        <v>1</v>
      </c>
      <c r="AV1095">
        <v>2</v>
      </c>
      <c r="AW1095">
        <v>7</v>
      </c>
      <c r="AX1095">
        <v>1</v>
      </c>
      <c r="AY1095">
        <v>1</v>
      </c>
      <c r="BE1095">
        <v>1</v>
      </c>
      <c r="BF1095">
        <v>1</v>
      </c>
      <c r="BG1095">
        <v>1</v>
      </c>
      <c r="BH1095">
        <v>1</v>
      </c>
      <c r="BI1095">
        <v>1</v>
      </c>
      <c r="BJ1095">
        <v>0</v>
      </c>
      <c r="BM1095">
        <v>1</v>
      </c>
      <c r="BN1095">
        <v>1</v>
      </c>
      <c r="BO1095">
        <v>2</v>
      </c>
      <c r="BP1095">
        <v>1</v>
      </c>
      <c r="BQ1095">
        <v>3.7</v>
      </c>
      <c r="BR1095">
        <v>1</v>
      </c>
      <c r="BS1095">
        <v>1</v>
      </c>
      <c r="BT1095">
        <v>3</v>
      </c>
      <c r="BV1095">
        <v>2</v>
      </c>
      <c r="BX1095">
        <v>0</v>
      </c>
      <c r="BZ1095">
        <v>1</v>
      </c>
      <c r="CJ1095">
        <v>1</v>
      </c>
      <c r="CK1095">
        <v>1</v>
      </c>
      <c r="CL1095">
        <v>4</v>
      </c>
      <c r="CM1095">
        <v>1</v>
      </c>
      <c r="CR1095">
        <v>2</v>
      </c>
      <c r="CS1095">
        <v>3</v>
      </c>
      <c r="CT1095">
        <v>1</v>
      </c>
      <c r="CU1095">
        <v>1</v>
      </c>
      <c r="CV1095" t="s">
        <v>257</v>
      </c>
      <c r="CW1095">
        <v>1297</v>
      </c>
      <c r="CX1095">
        <v>21.62</v>
      </c>
      <c r="CY1095">
        <v>2</v>
      </c>
      <c r="CZ1095">
        <v>1</v>
      </c>
      <c r="DA1095" t="s">
        <v>2501</v>
      </c>
      <c r="DC1095">
        <v>1</v>
      </c>
      <c r="DD1095">
        <v>1</v>
      </c>
      <c r="DE1095">
        <v>22</v>
      </c>
      <c r="DN1095" t="s">
        <v>4657</v>
      </c>
      <c r="DO1095" t="s">
        <v>4657</v>
      </c>
      <c r="DP1095" t="s">
        <v>3178</v>
      </c>
      <c r="DQ1095" t="s">
        <v>202</v>
      </c>
      <c r="DR1095" t="s">
        <v>202</v>
      </c>
      <c r="DT1095">
        <v>1</v>
      </c>
      <c r="DV1095">
        <v>1</v>
      </c>
      <c r="DW1095">
        <v>0</v>
      </c>
      <c r="DX1095">
        <v>2</v>
      </c>
      <c r="DY1095">
        <v>2</v>
      </c>
      <c r="DZ1095">
        <v>1</v>
      </c>
      <c r="EA1095">
        <v>40</v>
      </c>
      <c r="EB1095">
        <f>IF(EA1095&gt;=30,1,IF(EA1095&gt;=20,2,IF(EA1095&gt;=15,3,IF(EA1095&gt;=10,4,IF(EA1095&gt;=5,5,IF(EA1095&gt;0,6,0))))))</f>
        <v>1</v>
      </c>
      <c r="EC1095">
        <v>1</v>
      </c>
      <c r="ED1095">
        <v>2</v>
      </c>
      <c r="EF1095">
        <v>-97</v>
      </c>
      <c r="EI1095">
        <v>4</v>
      </c>
      <c r="EL1095">
        <v>3</v>
      </c>
      <c r="EM1095">
        <v>3</v>
      </c>
      <c r="EN1095">
        <v>5</v>
      </c>
      <c r="EO1095">
        <v>2</v>
      </c>
      <c r="EP1095">
        <v>2</v>
      </c>
      <c r="EZ1095">
        <v>1</v>
      </c>
      <c r="FA1095">
        <v>3</v>
      </c>
      <c r="FD1095">
        <v>1</v>
      </c>
      <c r="FG1095">
        <v>0</v>
      </c>
      <c r="FH1095" t="s">
        <v>5655</v>
      </c>
      <c r="FI1095">
        <v>2</v>
      </c>
      <c r="FJ1095" t="s">
        <v>204</v>
      </c>
      <c r="FK1095">
        <v>0.1666667</v>
      </c>
      <c r="FL1095">
        <v>2</v>
      </c>
      <c r="FM1095">
        <v>0</v>
      </c>
      <c r="FN1095">
        <v>40</v>
      </c>
      <c r="FO1095" t="s">
        <v>2220</v>
      </c>
      <c r="FP1095">
        <v>3.5</v>
      </c>
      <c r="FQ1095" t="s">
        <v>4988</v>
      </c>
      <c r="FR1095" t="s">
        <v>3189</v>
      </c>
      <c r="FS1095">
        <v>0</v>
      </c>
      <c r="FT1095">
        <v>0</v>
      </c>
      <c r="FU1095" t="s">
        <v>2207</v>
      </c>
      <c r="FV1095" t="s">
        <v>2207</v>
      </c>
      <c r="FW1095">
        <v>0</v>
      </c>
      <c r="FX1095">
        <v>1</v>
      </c>
      <c r="FY1095">
        <v>0</v>
      </c>
      <c r="FZ1095">
        <v>0</v>
      </c>
      <c r="GA1095">
        <v>1473</v>
      </c>
      <c r="GB1095">
        <v>6</v>
      </c>
      <c r="GC1095">
        <v>245.5</v>
      </c>
      <c r="GD1095" t="s">
        <v>2407</v>
      </c>
      <c r="GE1095">
        <v>0</v>
      </c>
      <c r="HG1095" t="s">
        <v>202</v>
      </c>
      <c r="HJ1095">
        <v>0</v>
      </c>
    </row>
    <row r="1096" spans="1:218" x14ac:dyDescent="0.3">
      <c r="A1096">
        <v>1012</v>
      </c>
      <c r="B1096" t="s">
        <v>4040</v>
      </c>
      <c r="C1096" t="s">
        <v>5595</v>
      </c>
      <c r="D1096" t="s">
        <v>194</v>
      </c>
      <c r="E1096">
        <v>1</v>
      </c>
      <c r="F1096" t="s">
        <v>202</v>
      </c>
      <c r="H1096">
        <v>1</v>
      </c>
      <c r="M1096">
        <v>1</v>
      </c>
      <c r="N1096">
        <v>1</v>
      </c>
      <c r="U1096">
        <v>1</v>
      </c>
      <c r="W1096">
        <v>1</v>
      </c>
      <c r="X1096" t="s">
        <v>5507</v>
      </c>
      <c r="Y1096">
        <v>1</v>
      </c>
      <c r="Z1096">
        <v>1</v>
      </c>
      <c r="AA1096">
        <v>1</v>
      </c>
      <c r="AB1096">
        <v>7</v>
      </c>
      <c r="AD1096" t="s">
        <v>202</v>
      </c>
      <c r="AE1096">
        <v>1</v>
      </c>
      <c r="AF1096">
        <v>2</v>
      </c>
      <c r="AG1096">
        <v>1</v>
      </c>
      <c r="AH1096">
        <v>2</v>
      </c>
      <c r="AI1096">
        <v>1</v>
      </c>
      <c r="AJ1096">
        <v>2</v>
      </c>
      <c r="AK1096" t="s">
        <v>5261</v>
      </c>
      <c r="AL1096">
        <v>1</v>
      </c>
      <c r="AM1096">
        <v>1</v>
      </c>
      <c r="AN1096">
        <v>2</v>
      </c>
      <c r="AO1096">
        <v>2</v>
      </c>
      <c r="AP1096">
        <v>2</v>
      </c>
      <c r="AQ1096">
        <v>2</v>
      </c>
      <c r="AR1096" t="s">
        <v>5262</v>
      </c>
      <c r="AS1096">
        <v>2</v>
      </c>
      <c r="AT1096">
        <v>1</v>
      </c>
      <c r="AU1096">
        <v>2</v>
      </c>
      <c r="AV1096">
        <v>1</v>
      </c>
      <c r="AW1096">
        <v>6</v>
      </c>
      <c r="AX1096">
        <v>3</v>
      </c>
      <c r="AY1096">
        <v>2</v>
      </c>
      <c r="BE1096">
        <v>1</v>
      </c>
      <c r="BF1096">
        <v>2</v>
      </c>
      <c r="BG1096">
        <v>1</v>
      </c>
      <c r="BH1096">
        <v>2</v>
      </c>
      <c r="BI1096">
        <v>1</v>
      </c>
      <c r="BJ1096">
        <v>0</v>
      </c>
      <c r="BM1096">
        <v>1</v>
      </c>
      <c r="BN1096">
        <v>1</v>
      </c>
      <c r="BO1096">
        <v>4</v>
      </c>
      <c r="BP1096">
        <v>1</v>
      </c>
      <c r="BQ1096">
        <v>23</v>
      </c>
      <c r="BR1096">
        <v>3</v>
      </c>
      <c r="BS1096">
        <v>1</v>
      </c>
      <c r="BT1096">
        <v>2</v>
      </c>
      <c r="BV1096">
        <v>0</v>
      </c>
      <c r="BX1096">
        <v>0</v>
      </c>
      <c r="BZ1096">
        <v>0</v>
      </c>
      <c r="CB1096">
        <v>0</v>
      </c>
      <c r="CD1096">
        <v>0</v>
      </c>
      <c r="CF1096">
        <v>2</v>
      </c>
      <c r="CJ1096">
        <v>1</v>
      </c>
      <c r="CK1096">
        <v>1</v>
      </c>
      <c r="CL1096">
        <v>6</v>
      </c>
      <c r="CM1096">
        <v>4</v>
      </c>
      <c r="CR1096">
        <v>2</v>
      </c>
      <c r="CS1096">
        <v>8</v>
      </c>
      <c r="CT1096">
        <v>7</v>
      </c>
      <c r="CU1096">
        <v>2</v>
      </c>
      <c r="CV1096" t="s">
        <v>5596</v>
      </c>
      <c r="CW1096">
        <v>1088</v>
      </c>
      <c r="CX1096">
        <v>18.13</v>
      </c>
      <c r="CY1096">
        <v>2</v>
      </c>
      <c r="CZ1096">
        <v>1</v>
      </c>
      <c r="DA1096" t="s">
        <v>4745</v>
      </c>
      <c r="DC1096">
        <v>1</v>
      </c>
      <c r="DD1096">
        <v>1</v>
      </c>
      <c r="DE1096">
        <v>24</v>
      </c>
      <c r="DN1096" t="s">
        <v>4710</v>
      </c>
      <c r="DO1096" t="s">
        <v>4710</v>
      </c>
      <c r="DP1096" t="s">
        <v>3178</v>
      </c>
      <c r="DQ1096" t="s">
        <v>202</v>
      </c>
      <c r="DR1096" t="s">
        <v>202</v>
      </c>
      <c r="DT1096">
        <v>1</v>
      </c>
      <c r="DV1096">
        <v>1</v>
      </c>
      <c r="DW1096">
        <v>0</v>
      </c>
      <c r="DX1096">
        <v>7</v>
      </c>
      <c r="DY1096">
        <v>2</v>
      </c>
      <c r="DZ1096">
        <v>1</v>
      </c>
      <c r="EA1096">
        <v>15</v>
      </c>
      <c r="EB1096">
        <f>IF(EA1096&gt;=30,1,IF(EA1096&gt;=20,2,IF(EA1096&gt;=15,3,IF(EA1096&gt;=10,4,IF(EA1096&gt;=5,5,IF(EA1096&gt;0,6,0))))))</f>
        <v>3</v>
      </c>
      <c r="EC1096">
        <v>2</v>
      </c>
      <c r="EE1096">
        <v>15</v>
      </c>
      <c r="EF1096">
        <v>2</v>
      </c>
      <c r="EH1096">
        <v>15</v>
      </c>
      <c r="EI1096">
        <v>1</v>
      </c>
      <c r="EL1096">
        <v>1</v>
      </c>
      <c r="EM1096">
        <v>3</v>
      </c>
      <c r="EN1096">
        <v>4</v>
      </c>
      <c r="EO1096">
        <v>4</v>
      </c>
      <c r="EP1096">
        <v>1</v>
      </c>
      <c r="EQ1096">
        <v>2</v>
      </c>
      <c r="ER1096">
        <v>2</v>
      </c>
      <c r="ES1096">
        <v>1</v>
      </c>
      <c r="ET1096">
        <v>5</v>
      </c>
      <c r="EU1096">
        <f>IF(ET1096&gt;=30,1,IF(ET1096&gt;=20,2,IF(ET1096&gt;=15,3,IF(ET1096&gt;=10,4,IF(ET1096&gt;=5,5,IF(ET1096&gt;0,6,0))))))</f>
        <v>5</v>
      </c>
      <c r="EV1096">
        <v>1</v>
      </c>
      <c r="EW1096">
        <v>2</v>
      </c>
      <c r="EX1096">
        <v>2</v>
      </c>
      <c r="EY1096">
        <v>4</v>
      </c>
      <c r="EZ1096">
        <v>1</v>
      </c>
      <c r="FA1096">
        <v>1</v>
      </c>
      <c r="FD1096">
        <v>5</v>
      </c>
      <c r="FG1096">
        <v>0</v>
      </c>
      <c r="FH1096" t="s">
        <v>5655</v>
      </c>
      <c r="FI1096">
        <v>2</v>
      </c>
      <c r="FJ1096" t="s">
        <v>204</v>
      </c>
      <c r="FK1096">
        <v>15</v>
      </c>
      <c r="FL1096">
        <v>12</v>
      </c>
      <c r="FM1096">
        <v>12</v>
      </c>
      <c r="FN1096">
        <v>15</v>
      </c>
      <c r="FO1096" t="s">
        <v>2206</v>
      </c>
      <c r="FP1096">
        <v>3.5</v>
      </c>
      <c r="FQ1096" t="s">
        <v>6006</v>
      </c>
      <c r="FR1096" t="s">
        <v>3201</v>
      </c>
      <c r="FS1096">
        <v>1</v>
      </c>
      <c r="FT1096">
        <v>1</v>
      </c>
      <c r="FU1096" t="s">
        <v>2213</v>
      </c>
      <c r="FV1096" t="s">
        <v>4754</v>
      </c>
      <c r="FW1096">
        <v>0</v>
      </c>
      <c r="FX1096">
        <v>1</v>
      </c>
      <c r="FY1096">
        <v>0</v>
      </c>
      <c r="FZ1096">
        <v>0</v>
      </c>
      <c r="GA1096">
        <v>1601</v>
      </c>
      <c r="GB1096">
        <v>16</v>
      </c>
      <c r="GC1096">
        <v>100.0625</v>
      </c>
      <c r="GD1096" t="s">
        <v>2407</v>
      </c>
      <c r="GE1096">
        <v>1</v>
      </c>
      <c r="HG1096" t="s">
        <v>202</v>
      </c>
      <c r="HJ1096">
        <v>0</v>
      </c>
    </row>
    <row r="1097" spans="1:218" x14ac:dyDescent="0.3">
      <c r="A1097">
        <v>1109</v>
      </c>
      <c r="B1097" t="s">
        <v>3212</v>
      </c>
      <c r="C1097" t="s">
        <v>6475</v>
      </c>
      <c r="D1097" t="s">
        <v>265</v>
      </c>
      <c r="E1097">
        <v>1</v>
      </c>
      <c r="F1097" t="s">
        <v>202</v>
      </c>
      <c r="H1097">
        <v>1</v>
      </c>
      <c r="M1097">
        <v>1</v>
      </c>
      <c r="N1097">
        <v>1</v>
      </c>
      <c r="U1097">
        <v>1</v>
      </c>
      <c r="W1097">
        <v>1</v>
      </c>
      <c r="X1097" t="s">
        <v>5507</v>
      </c>
      <c r="Y1097">
        <v>1</v>
      </c>
      <c r="Z1097">
        <v>1</v>
      </c>
      <c r="AA1097">
        <v>10</v>
      </c>
      <c r="AB1097">
        <v>8</v>
      </c>
      <c r="AD1097" t="s">
        <v>202</v>
      </c>
      <c r="AE1097">
        <v>1</v>
      </c>
      <c r="AF1097">
        <v>2</v>
      </c>
      <c r="AG1097">
        <v>1</v>
      </c>
      <c r="AH1097">
        <v>2</v>
      </c>
      <c r="AI1097">
        <v>2</v>
      </c>
      <c r="AJ1097">
        <v>2</v>
      </c>
      <c r="AK1097" t="s">
        <v>6293</v>
      </c>
      <c r="AL1097">
        <v>2</v>
      </c>
      <c r="AM1097">
        <v>1</v>
      </c>
      <c r="AN1097">
        <v>1</v>
      </c>
      <c r="AO1097">
        <v>2</v>
      </c>
      <c r="AP1097">
        <v>2</v>
      </c>
      <c r="AQ1097">
        <v>2</v>
      </c>
      <c r="AR1097" t="s">
        <v>6294</v>
      </c>
      <c r="AS1097">
        <v>2</v>
      </c>
      <c r="AT1097">
        <v>2</v>
      </c>
      <c r="AU1097">
        <v>1</v>
      </c>
      <c r="AV1097">
        <v>2</v>
      </c>
      <c r="AW1097">
        <v>7</v>
      </c>
      <c r="AX1097">
        <v>2</v>
      </c>
      <c r="AY1097">
        <v>1</v>
      </c>
      <c r="AZ1097">
        <v>5</v>
      </c>
      <c r="BE1097">
        <v>1</v>
      </c>
      <c r="BF1097">
        <v>2</v>
      </c>
      <c r="BG1097">
        <v>1</v>
      </c>
      <c r="BH1097">
        <v>2</v>
      </c>
      <c r="BI1097">
        <v>1</v>
      </c>
      <c r="BJ1097">
        <v>0</v>
      </c>
      <c r="BM1097">
        <v>1</v>
      </c>
      <c r="BN1097">
        <v>1</v>
      </c>
      <c r="BO1097">
        <v>4</v>
      </c>
      <c r="BP1097">
        <v>1</v>
      </c>
      <c r="BQ1097">
        <v>12</v>
      </c>
      <c r="BR1097">
        <v>1</v>
      </c>
      <c r="BS1097">
        <v>1</v>
      </c>
      <c r="BT1097">
        <v>5</v>
      </c>
      <c r="BV1097">
        <v>3</v>
      </c>
      <c r="BX1097">
        <v>0</v>
      </c>
      <c r="BZ1097">
        <v>0</v>
      </c>
      <c r="CB1097">
        <v>2</v>
      </c>
      <c r="CJ1097">
        <v>1</v>
      </c>
      <c r="CK1097">
        <v>2</v>
      </c>
      <c r="CL1097">
        <v>5</v>
      </c>
      <c r="CM1097">
        <v>6</v>
      </c>
      <c r="CS1097">
        <v>-98</v>
      </c>
      <c r="CT1097">
        <v>1</v>
      </c>
      <c r="CU1097">
        <v>2</v>
      </c>
      <c r="CV1097" t="s">
        <v>1302</v>
      </c>
      <c r="CW1097">
        <v>1132</v>
      </c>
      <c r="CX1097">
        <v>18.87</v>
      </c>
      <c r="CY1097">
        <v>2</v>
      </c>
      <c r="CZ1097">
        <v>1</v>
      </c>
      <c r="DA1097" t="s">
        <v>1060</v>
      </c>
      <c r="DC1097">
        <v>1</v>
      </c>
      <c r="DD1097">
        <v>1</v>
      </c>
      <c r="DE1097">
        <v>37</v>
      </c>
      <c r="DN1097" t="s">
        <v>4823</v>
      </c>
      <c r="DO1097" t="s">
        <v>4823</v>
      </c>
      <c r="DP1097" t="s">
        <v>3178</v>
      </c>
      <c r="DQ1097" t="s">
        <v>202</v>
      </c>
      <c r="DR1097" t="s">
        <v>202</v>
      </c>
      <c r="DT1097">
        <v>1</v>
      </c>
      <c r="DV1097">
        <v>1</v>
      </c>
      <c r="DW1097">
        <v>0</v>
      </c>
      <c r="DX1097">
        <v>8</v>
      </c>
      <c r="DY1097">
        <v>2</v>
      </c>
      <c r="DZ1097">
        <v>1</v>
      </c>
      <c r="EA1097">
        <v>7</v>
      </c>
      <c r="EB1097">
        <f>IF(EA1097&gt;=30,1,IF(EA1097&gt;=20,2,IF(EA1097&gt;=15,3,IF(EA1097&gt;=10,4,IF(EA1097&gt;=5,5,IF(EA1097&gt;0,6,0))))))</f>
        <v>5</v>
      </c>
      <c r="EC1097">
        <v>1</v>
      </c>
      <c r="ED1097">
        <v>6</v>
      </c>
      <c r="EF1097">
        <v>1</v>
      </c>
      <c r="EG1097">
        <v>6</v>
      </c>
      <c r="EI1097">
        <v>2</v>
      </c>
      <c r="EJ1097">
        <v>1</v>
      </c>
      <c r="EK1097">
        <v>2</v>
      </c>
      <c r="EL1097">
        <v>2</v>
      </c>
      <c r="EM1097">
        <v>4</v>
      </c>
      <c r="EN1097">
        <v>3</v>
      </c>
      <c r="EO1097">
        <v>2</v>
      </c>
      <c r="EP1097">
        <v>2</v>
      </c>
      <c r="EZ1097">
        <v>1</v>
      </c>
      <c r="FA1097">
        <v>-97</v>
      </c>
      <c r="FD1097">
        <v>5</v>
      </c>
      <c r="FG1097">
        <v>1</v>
      </c>
      <c r="FH1097" t="s">
        <v>5655</v>
      </c>
      <c r="FI1097">
        <v>2</v>
      </c>
      <c r="FJ1097" t="s">
        <v>204</v>
      </c>
      <c r="FK1097">
        <v>0.5</v>
      </c>
      <c r="FL1097">
        <v>6</v>
      </c>
      <c r="FM1097">
        <v>2</v>
      </c>
      <c r="FN1097">
        <v>7</v>
      </c>
      <c r="FO1097" t="s">
        <v>2212</v>
      </c>
      <c r="FP1097">
        <v>7.5</v>
      </c>
      <c r="FQ1097" t="s">
        <v>3638</v>
      </c>
      <c r="FR1097" t="s">
        <v>3189</v>
      </c>
      <c r="FS1097">
        <v>0</v>
      </c>
      <c r="FT1097">
        <v>0</v>
      </c>
      <c r="FU1097" t="s">
        <v>2207</v>
      </c>
      <c r="FV1097" t="s">
        <v>2207</v>
      </c>
      <c r="FW1097">
        <v>0</v>
      </c>
      <c r="FX1097">
        <v>1</v>
      </c>
      <c r="FY1097">
        <v>0</v>
      </c>
      <c r="FZ1097">
        <v>0</v>
      </c>
      <c r="GA1097">
        <v>3156</v>
      </c>
      <c r="GB1097">
        <v>17</v>
      </c>
      <c r="GC1097">
        <v>185.6470588</v>
      </c>
      <c r="GD1097" t="s">
        <v>2407</v>
      </c>
      <c r="GE1097">
        <v>0.3333333</v>
      </c>
      <c r="HG1097" t="s">
        <v>202</v>
      </c>
      <c r="HJ1097">
        <v>0</v>
      </c>
    </row>
    <row r="1098" spans="1:218" x14ac:dyDescent="0.3">
      <c r="A1098">
        <v>1487</v>
      </c>
      <c r="B1098" t="s">
        <v>3279</v>
      </c>
      <c r="C1098" t="s">
        <v>6427</v>
      </c>
      <c r="D1098" t="s">
        <v>212</v>
      </c>
      <c r="E1098">
        <v>1</v>
      </c>
      <c r="F1098" t="s">
        <v>202</v>
      </c>
      <c r="H1098">
        <v>1</v>
      </c>
      <c r="M1098">
        <v>1</v>
      </c>
      <c r="N1098">
        <v>-97</v>
      </c>
      <c r="U1098">
        <v>1</v>
      </c>
      <c r="W1098">
        <v>1</v>
      </c>
      <c r="X1098" t="s">
        <v>3174</v>
      </c>
      <c r="Y1098">
        <v>1</v>
      </c>
      <c r="Z1098">
        <v>1</v>
      </c>
      <c r="AA1098">
        <v>2</v>
      </c>
      <c r="AD1098" t="s">
        <v>202</v>
      </c>
      <c r="AE1098">
        <v>1</v>
      </c>
      <c r="AF1098">
        <v>2</v>
      </c>
      <c r="AG1098">
        <v>1</v>
      </c>
      <c r="AH1098">
        <v>2</v>
      </c>
      <c r="AI1098">
        <v>2</v>
      </c>
      <c r="AJ1098">
        <v>-97</v>
      </c>
      <c r="AK1098" t="s">
        <v>6428</v>
      </c>
      <c r="AL1098">
        <v>1</v>
      </c>
      <c r="AM1098">
        <v>1</v>
      </c>
      <c r="AN1098">
        <v>1</v>
      </c>
      <c r="AO1098">
        <v>2</v>
      </c>
      <c r="AP1098">
        <v>2</v>
      </c>
      <c r="AQ1098">
        <v>1</v>
      </c>
      <c r="AR1098" t="s">
        <v>6429</v>
      </c>
      <c r="AS1098">
        <v>1</v>
      </c>
      <c r="AT1098">
        <v>2</v>
      </c>
      <c r="AU1098">
        <v>1</v>
      </c>
      <c r="AV1098">
        <v>1</v>
      </c>
      <c r="AW1098">
        <v>6</v>
      </c>
      <c r="AX1098">
        <v>7</v>
      </c>
      <c r="AY1098">
        <v>2</v>
      </c>
      <c r="AZ1098">
        <v>6</v>
      </c>
      <c r="BA1098">
        <v>5</v>
      </c>
      <c r="BB1098">
        <v>1</v>
      </c>
      <c r="BC1098">
        <v>3</v>
      </c>
      <c r="BD1098">
        <v>4</v>
      </c>
      <c r="BE1098">
        <v>1</v>
      </c>
      <c r="BF1098">
        <v>2</v>
      </c>
      <c r="BG1098">
        <v>1</v>
      </c>
      <c r="BH1098">
        <v>2</v>
      </c>
      <c r="BI1098">
        <v>1</v>
      </c>
      <c r="BJ1098">
        <v>0</v>
      </c>
      <c r="BM1098">
        <v>1</v>
      </c>
      <c r="BN1098">
        <v>1</v>
      </c>
      <c r="BO1098">
        <v>4</v>
      </c>
      <c r="BP1098">
        <v>1</v>
      </c>
      <c r="BQ1098">
        <v>40</v>
      </c>
      <c r="BR1098">
        <v>1</v>
      </c>
      <c r="BS1098">
        <v>1</v>
      </c>
      <c r="BT1098">
        <v>2</v>
      </c>
      <c r="BU1098">
        <v>2</v>
      </c>
      <c r="BV1098">
        <v>0</v>
      </c>
      <c r="BW1098">
        <v>2</v>
      </c>
      <c r="BX1098">
        <v>0</v>
      </c>
      <c r="BY1098">
        <v>2</v>
      </c>
      <c r="BZ1098">
        <v>0</v>
      </c>
      <c r="CA1098">
        <v>2</v>
      </c>
      <c r="CB1098">
        <v>0</v>
      </c>
      <c r="CC1098">
        <v>2</v>
      </c>
      <c r="CD1098">
        <v>0</v>
      </c>
      <c r="CE1098">
        <v>2</v>
      </c>
      <c r="CF1098">
        <v>0</v>
      </c>
      <c r="CG1098">
        <v>2</v>
      </c>
      <c r="CH1098">
        <v>2</v>
      </c>
      <c r="CI1098">
        <v>2</v>
      </c>
      <c r="CJ1098">
        <v>1</v>
      </c>
      <c r="CK1098">
        <v>2</v>
      </c>
      <c r="CL1098">
        <v>-98</v>
      </c>
      <c r="CM1098">
        <v>-98</v>
      </c>
      <c r="CR1098">
        <v>-98</v>
      </c>
      <c r="CS1098">
        <v>-98</v>
      </c>
      <c r="CT1098">
        <v>1</v>
      </c>
      <c r="CU1098">
        <v>1</v>
      </c>
      <c r="CV1098" t="s">
        <v>6430</v>
      </c>
      <c r="CW1098">
        <v>1398</v>
      </c>
      <c r="CX1098">
        <v>23.3</v>
      </c>
      <c r="CY1098">
        <v>1</v>
      </c>
      <c r="CZ1098">
        <v>1</v>
      </c>
      <c r="DA1098" t="s">
        <v>4447</v>
      </c>
      <c r="DC1098">
        <v>1</v>
      </c>
      <c r="DD1098">
        <v>1</v>
      </c>
      <c r="DE1098">
        <v>2</v>
      </c>
      <c r="DN1098" t="s">
        <v>5429</v>
      </c>
      <c r="DO1098" t="s">
        <v>5429</v>
      </c>
      <c r="DP1098" t="s">
        <v>3178</v>
      </c>
      <c r="DQ1098" t="s">
        <v>202</v>
      </c>
      <c r="DR1098" t="s">
        <v>202</v>
      </c>
      <c r="DT1098">
        <v>-97</v>
      </c>
      <c r="DV1098">
        <v>1</v>
      </c>
      <c r="DW1098">
        <v>0</v>
      </c>
      <c r="DX1098">
        <v>2</v>
      </c>
      <c r="DY1098">
        <v>2</v>
      </c>
      <c r="DZ1098">
        <v>-97</v>
      </c>
      <c r="EB1098">
        <v>4</v>
      </c>
      <c r="EC1098">
        <v>-97</v>
      </c>
      <c r="EF1098">
        <v>-97</v>
      </c>
      <c r="EI1098">
        <v>1</v>
      </c>
      <c r="EL1098">
        <v>4</v>
      </c>
      <c r="EM1098">
        <v>-97</v>
      </c>
      <c r="EN1098">
        <v>2</v>
      </c>
      <c r="EO1098">
        <v>2</v>
      </c>
      <c r="EP1098">
        <v>1</v>
      </c>
      <c r="EQ1098">
        <v>2</v>
      </c>
      <c r="ER1098">
        <v>1</v>
      </c>
      <c r="EZ1098">
        <v>1</v>
      </c>
      <c r="FA1098">
        <v>-97</v>
      </c>
      <c r="FD1098">
        <v>-98</v>
      </c>
      <c r="FG1098">
        <v>0</v>
      </c>
      <c r="FH1098" t="s">
        <v>3179</v>
      </c>
      <c r="FI1098">
        <v>1</v>
      </c>
      <c r="FJ1098" t="s">
        <v>204</v>
      </c>
      <c r="FN1098">
        <v>12.5</v>
      </c>
      <c r="FO1098" t="s">
        <v>2233</v>
      </c>
      <c r="FQ1098" t="s">
        <v>3287</v>
      </c>
      <c r="FR1098" t="s">
        <v>3189</v>
      </c>
      <c r="FS1098">
        <v>0</v>
      </c>
      <c r="FT1098">
        <v>1</v>
      </c>
      <c r="FU1098" t="s">
        <v>2221</v>
      </c>
      <c r="FV1098" t="s">
        <v>4754</v>
      </c>
      <c r="FW1098">
        <v>0</v>
      </c>
      <c r="FX1098">
        <v>1</v>
      </c>
      <c r="FY1098">
        <v>0</v>
      </c>
      <c r="FZ1098">
        <v>0</v>
      </c>
      <c r="GA1098">
        <v>59048</v>
      </c>
      <c r="GB1098">
        <v>201</v>
      </c>
      <c r="GC1098">
        <v>293.7711443</v>
      </c>
      <c r="GD1098" t="s">
        <v>2407</v>
      </c>
      <c r="HG1098" t="s">
        <v>202</v>
      </c>
      <c r="HJ1098">
        <v>0</v>
      </c>
    </row>
    <row r="1099" spans="1:218" x14ac:dyDescent="0.3">
      <c r="A1099">
        <v>15</v>
      </c>
      <c r="B1099" t="s">
        <v>3202</v>
      </c>
      <c r="C1099" t="s">
        <v>3203</v>
      </c>
      <c r="D1099" t="s">
        <v>194</v>
      </c>
      <c r="E1099">
        <v>1</v>
      </c>
      <c r="F1099" t="s">
        <v>202</v>
      </c>
      <c r="H1099">
        <v>1</v>
      </c>
      <c r="M1099">
        <v>1</v>
      </c>
      <c r="N1099">
        <v>1</v>
      </c>
      <c r="U1099">
        <v>1</v>
      </c>
      <c r="W1099">
        <v>1</v>
      </c>
      <c r="X1099" t="s">
        <v>3174</v>
      </c>
      <c r="Y1099">
        <v>1</v>
      </c>
      <c r="Z1099">
        <v>1</v>
      </c>
      <c r="AA1099">
        <v>1</v>
      </c>
      <c r="AD1099" t="s">
        <v>202</v>
      </c>
      <c r="AE1099">
        <v>1</v>
      </c>
      <c r="AF1099">
        <v>2</v>
      </c>
      <c r="AG1099">
        <v>2</v>
      </c>
      <c r="AH1099">
        <v>1</v>
      </c>
      <c r="AI1099">
        <v>1</v>
      </c>
      <c r="AJ1099">
        <v>2</v>
      </c>
      <c r="AK1099" t="s">
        <v>3204</v>
      </c>
      <c r="AL1099">
        <v>1</v>
      </c>
      <c r="AM1099">
        <v>2</v>
      </c>
      <c r="AN1099">
        <v>2</v>
      </c>
      <c r="AO1099">
        <v>2</v>
      </c>
      <c r="AP1099">
        <v>2</v>
      </c>
      <c r="AQ1099">
        <v>2</v>
      </c>
      <c r="AR1099" t="s">
        <v>3205</v>
      </c>
      <c r="AS1099">
        <v>2</v>
      </c>
      <c r="AT1099">
        <v>2</v>
      </c>
      <c r="AU1099">
        <v>2</v>
      </c>
      <c r="AV1099">
        <v>2</v>
      </c>
      <c r="AW1099">
        <v>5</v>
      </c>
      <c r="AX1099">
        <v>1</v>
      </c>
      <c r="AY1099">
        <v>5</v>
      </c>
      <c r="AZ1099">
        <v>6</v>
      </c>
      <c r="BA1099">
        <v>1</v>
      </c>
      <c r="BB1099">
        <v>2</v>
      </c>
      <c r="BC1099">
        <v>3</v>
      </c>
      <c r="BD1099">
        <v>4</v>
      </c>
      <c r="BE1099">
        <v>1</v>
      </c>
      <c r="BF1099">
        <v>1</v>
      </c>
      <c r="BG1099">
        <v>1</v>
      </c>
      <c r="BH1099">
        <v>1</v>
      </c>
      <c r="BI1099">
        <v>1</v>
      </c>
      <c r="BJ1099">
        <v>2</v>
      </c>
      <c r="BK1099">
        <v>1</v>
      </c>
      <c r="BL1099">
        <v>2</v>
      </c>
      <c r="BM1099">
        <v>1</v>
      </c>
      <c r="BN1099">
        <v>1</v>
      </c>
      <c r="BO1099">
        <v>3</v>
      </c>
      <c r="BP1099">
        <v>1</v>
      </c>
      <c r="BQ1099">
        <v>12</v>
      </c>
      <c r="BR1099">
        <v>4</v>
      </c>
      <c r="BS1099">
        <v>1</v>
      </c>
      <c r="BT1099">
        <v>4</v>
      </c>
      <c r="BV1099">
        <v>0</v>
      </c>
      <c r="BX1099">
        <v>0</v>
      </c>
      <c r="BZ1099">
        <v>2</v>
      </c>
      <c r="CB1099">
        <v>0</v>
      </c>
      <c r="CD1099">
        <v>0</v>
      </c>
      <c r="CF1099">
        <v>2</v>
      </c>
      <c r="CJ1099">
        <v>1</v>
      </c>
      <c r="CK1099">
        <v>1</v>
      </c>
      <c r="CL1099">
        <v>5</v>
      </c>
      <c r="CM1099">
        <v>7</v>
      </c>
      <c r="CR1099">
        <v>-98</v>
      </c>
      <c r="CS1099">
        <v>-98</v>
      </c>
      <c r="CT1099">
        <v>-98</v>
      </c>
      <c r="CU1099">
        <v>1</v>
      </c>
      <c r="CV1099" t="s">
        <v>229</v>
      </c>
      <c r="CW1099">
        <v>948</v>
      </c>
      <c r="CX1099">
        <v>15.8</v>
      </c>
      <c r="CY1099">
        <v>1</v>
      </c>
      <c r="CZ1099">
        <v>1</v>
      </c>
      <c r="DA1099" t="s">
        <v>3206</v>
      </c>
      <c r="DC1099">
        <v>1</v>
      </c>
      <c r="DD1099">
        <v>1</v>
      </c>
      <c r="DE1099">
        <v>15</v>
      </c>
      <c r="DN1099" t="s">
        <v>3177</v>
      </c>
      <c r="DO1099" t="s">
        <v>3177</v>
      </c>
      <c r="DP1099" t="s">
        <v>3178</v>
      </c>
      <c r="DQ1099" t="s">
        <v>202</v>
      </c>
      <c r="DR1099" t="s">
        <v>202</v>
      </c>
      <c r="DS1099">
        <v>1</v>
      </c>
      <c r="DT1099">
        <v>1</v>
      </c>
      <c r="DV1099">
        <v>1</v>
      </c>
      <c r="DW1099">
        <v>0</v>
      </c>
      <c r="DX1099">
        <v>1</v>
      </c>
      <c r="DY1099">
        <v>1</v>
      </c>
      <c r="DZ1099">
        <v>1</v>
      </c>
      <c r="EA1099">
        <v>5</v>
      </c>
      <c r="EB1099">
        <f t="shared" ref="EB1099:EB1107" si="41">IF(EA1099&gt;=30,1,IF(EA1099&gt;=20,2,IF(EA1099&gt;=15,3,IF(EA1099&gt;=10,4,IF(EA1099&gt;=5,5,IF(EA1099&gt;0,6,0))))))</f>
        <v>5</v>
      </c>
      <c r="EC1099">
        <v>2</v>
      </c>
      <c r="EE1099">
        <v>4</v>
      </c>
      <c r="EL1099">
        <v>1</v>
      </c>
      <c r="EM1099">
        <v>3</v>
      </c>
      <c r="EN1099">
        <v>1</v>
      </c>
      <c r="EO1099">
        <v>2</v>
      </c>
      <c r="EP1099">
        <v>1</v>
      </c>
      <c r="EQ1099">
        <v>1</v>
      </c>
      <c r="ER1099">
        <v>1</v>
      </c>
      <c r="EZ1099">
        <v>1</v>
      </c>
      <c r="FA1099">
        <v>2</v>
      </c>
      <c r="FB1099">
        <v>-98</v>
      </c>
      <c r="FE1099">
        <v>2</v>
      </c>
      <c r="FG1099">
        <v>0</v>
      </c>
      <c r="FH1099" t="s">
        <v>3179</v>
      </c>
      <c r="FI1099">
        <v>1</v>
      </c>
      <c r="FJ1099" t="s">
        <v>204</v>
      </c>
      <c r="FK1099">
        <v>4</v>
      </c>
      <c r="FL1099">
        <v>12</v>
      </c>
      <c r="FM1099">
        <v>12</v>
      </c>
      <c r="FN1099">
        <v>5</v>
      </c>
      <c r="FO1099" t="s">
        <v>2206</v>
      </c>
      <c r="FP1099">
        <v>3.5</v>
      </c>
      <c r="FQ1099" t="s">
        <v>3180</v>
      </c>
      <c r="FR1099" t="s">
        <v>3189</v>
      </c>
      <c r="FS1099">
        <v>0</v>
      </c>
      <c r="FT1099">
        <v>1</v>
      </c>
      <c r="FU1099" t="s">
        <v>2221</v>
      </c>
      <c r="FV1099" t="s">
        <v>3182</v>
      </c>
      <c r="FW1099">
        <v>1</v>
      </c>
      <c r="FX1099">
        <v>0</v>
      </c>
      <c r="FY1099">
        <v>0</v>
      </c>
      <c r="FZ1099">
        <v>1</v>
      </c>
      <c r="GA1099">
        <v>20830</v>
      </c>
      <c r="GB1099">
        <v>83</v>
      </c>
      <c r="GC1099">
        <v>250.9638554</v>
      </c>
      <c r="GD1099" t="s">
        <v>2401</v>
      </c>
      <c r="GE1099">
        <v>1</v>
      </c>
      <c r="HG1099" t="s">
        <v>202</v>
      </c>
      <c r="HI1099">
        <v>0</v>
      </c>
      <c r="HJ1099">
        <v>1</v>
      </c>
    </row>
    <row r="1100" spans="1:218" x14ac:dyDescent="0.3">
      <c r="A1100">
        <v>1284</v>
      </c>
      <c r="B1100" t="s">
        <v>3854</v>
      </c>
      <c r="C1100" t="s">
        <v>5604</v>
      </c>
      <c r="D1100" t="s">
        <v>265</v>
      </c>
      <c r="E1100">
        <v>1</v>
      </c>
      <c r="F1100" t="s">
        <v>202</v>
      </c>
      <c r="H1100">
        <v>1</v>
      </c>
      <c r="M1100">
        <v>1</v>
      </c>
      <c r="N1100">
        <v>1</v>
      </c>
      <c r="U1100">
        <v>1</v>
      </c>
      <c r="W1100">
        <v>1</v>
      </c>
      <c r="X1100" t="s">
        <v>5507</v>
      </c>
      <c r="Y1100">
        <v>1</v>
      </c>
      <c r="Z1100">
        <v>1</v>
      </c>
      <c r="AA1100">
        <v>5</v>
      </c>
      <c r="AB1100">
        <v>5</v>
      </c>
      <c r="AD1100" t="s">
        <v>202</v>
      </c>
      <c r="AE1100">
        <v>1</v>
      </c>
      <c r="AF1100">
        <v>1</v>
      </c>
      <c r="AG1100">
        <v>1</v>
      </c>
      <c r="AH1100">
        <v>1</v>
      </c>
      <c r="AI1100">
        <v>1</v>
      </c>
      <c r="AJ1100">
        <v>2</v>
      </c>
      <c r="AK1100" t="s">
        <v>5605</v>
      </c>
      <c r="AL1100">
        <v>1</v>
      </c>
      <c r="AM1100">
        <v>1</v>
      </c>
      <c r="AN1100">
        <v>1</v>
      </c>
      <c r="AO1100">
        <v>2</v>
      </c>
      <c r="AP1100">
        <v>2</v>
      </c>
      <c r="AQ1100">
        <v>1</v>
      </c>
      <c r="AR1100" t="s">
        <v>5606</v>
      </c>
      <c r="AS1100">
        <v>1</v>
      </c>
      <c r="AT1100">
        <v>2</v>
      </c>
      <c r="AU1100">
        <v>1</v>
      </c>
      <c r="AV1100">
        <v>2</v>
      </c>
      <c r="AW1100">
        <v>7</v>
      </c>
      <c r="AX1100">
        <v>1</v>
      </c>
      <c r="AY1100">
        <v>2</v>
      </c>
      <c r="BE1100">
        <v>1</v>
      </c>
      <c r="BF1100">
        <v>1</v>
      </c>
      <c r="BG1100">
        <v>1</v>
      </c>
      <c r="BH1100">
        <v>1</v>
      </c>
      <c r="BI1100">
        <v>1</v>
      </c>
      <c r="BJ1100">
        <v>0</v>
      </c>
      <c r="BM1100">
        <v>1</v>
      </c>
      <c r="BN1100">
        <v>1</v>
      </c>
      <c r="BO1100">
        <v>3</v>
      </c>
      <c r="BP1100">
        <v>1</v>
      </c>
      <c r="BQ1100">
        <v>20</v>
      </c>
      <c r="BR1100">
        <v>1</v>
      </c>
      <c r="BS1100">
        <v>1</v>
      </c>
      <c r="BT1100">
        <v>4</v>
      </c>
      <c r="BV1100">
        <v>1</v>
      </c>
      <c r="BX1100">
        <v>1</v>
      </c>
      <c r="BZ1100">
        <v>0</v>
      </c>
      <c r="CB1100">
        <v>0</v>
      </c>
      <c r="CD1100">
        <v>1</v>
      </c>
      <c r="CF1100">
        <v>1</v>
      </c>
      <c r="CJ1100">
        <v>1</v>
      </c>
      <c r="CK1100">
        <v>2</v>
      </c>
      <c r="CL1100">
        <v>4</v>
      </c>
      <c r="CM1100">
        <v>1</v>
      </c>
      <c r="CR1100">
        <v>2</v>
      </c>
      <c r="CS1100">
        <v>4</v>
      </c>
      <c r="CT1100">
        <v>1</v>
      </c>
      <c r="CU1100">
        <v>1</v>
      </c>
      <c r="CV1100" t="s">
        <v>973</v>
      </c>
      <c r="CW1100">
        <v>622</v>
      </c>
      <c r="CX1100">
        <v>10.37</v>
      </c>
      <c r="CY1100">
        <v>2</v>
      </c>
      <c r="CZ1100">
        <v>1</v>
      </c>
      <c r="DA1100" t="s">
        <v>4962</v>
      </c>
      <c r="DC1100">
        <v>1</v>
      </c>
      <c r="DD1100">
        <v>1</v>
      </c>
      <c r="DE1100">
        <v>35</v>
      </c>
      <c r="DN1100" t="s">
        <v>5122</v>
      </c>
      <c r="DO1100" t="s">
        <v>5122</v>
      </c>
      <c r="DP1100" t="s">
        <v>3178</v>
      </c>
      <c r="DQ1100" t="s">
        <v>202</v>
      </c>
      <c r="DR1100" t="s">
        <v>202</v>
      </c>
      <c r="DT1100">
        <v>1</v>
      </c>
      <c r="DV1100">
        <v>1</v>
      </c>
      <c r="DW1100">
        <v>0</v>
      </c>
      <c r="DX1100">
        <v>5</v>
      </c>
      <c r="DY1100">
        <v>2</v>
      </c>
      <c r="DZ1100">
        <v>1</v>
      </c>
      <c r="EA1100">
        <v>20</v>
      </c>
      <c r="EB1100">
        <f t="shared" si="41"/>
        <v>2</v>
      </c>
      <c r="EC1100">
        <v>2</v>
      </c>
      <c r="EE1100">
        <v>3</v>
      </c>
      <c r="EF1100">
        <v>2</v>
      </c>
      <c r="EH1100">
        <v>3</v>
      </c>
      <c r="EI1100">
        <v>1</v>
      </c>
      <c r="EL1100">
        <v>1</v>
      </c>
      <c r="EM1100">
        <v>2</v>
      </c>
      <c r="EN1100">
        <v>2</v>
      </c>
      <c r="EO1100">
        <v>2</v>
      </c>
      <c r="EP1100">
        <v>2</v>
      </c>
      <c r="EZ1100">
        <v>1</v>
      </c>
      <c r="FA1100">
        <v>1</v>
      </c>
      <c r="FD1100">
        <v>1</v>
      </c>
      <c r="FG1100">
        <v>0</v>
      </c>
      <c r="FH1100" t="s">
        <v>5655</v>
      </c>
      <c r="FI1100">
        <v>2</v>
      </c>
      <c r="FJ1100" t="s">
        <v>204</v>
      </c>
      <c r="FK1100">
        <v>3</v>
      </c>
      <c r="FL1100">
        <v>12</v>
      </c>
      <c r="FM1100">
        <v>12</v>
      </c>
      <c r="FN1100">
        <v>20</v>
      </c>
      <c r="FO1100" t="s">
        <v>2206</v>
      </c>
      <c r="FP1100">
        <v>1.5</v>
      </c>
      <c r="FQ1100" t="s">
        <v>3287</v>
      </c>
      <c r="FR1100" t="s">
        <v>3189</v>
      </c>
      <c r="FS1100">
        <v>0</v>
      </c>
      <c r="FT1100">
        <v>0</v>
      </c>
      <c r="FU1100" t="s">
        <v>2207</v>
      </c>
      <c r="FV1100" t="s">
        <v>2207</v>
      </c>
      <c r="FW1100">
        <v>0</v>
      </c>
      <c r="FX1100">
        <v>1</v>
      </c>
      <c r="FY1100">
        <v>0</v>
      </c>
      <c r="FZ1100">
        <v>0</v>
      </c>
      <c r="GA1100">
        <v>856</v>
      </c>
      <c r="GB1100">
        <v>9</v>
      </c>
      <c r="GC1100">
        <v>95.111111100000002</v>
      </c>
      <c r="GD1100" t="s">
        <v>2407</v>
      </c>
      <c r="GE1100">
        <v>1</v>
      </c>
      <c r="HG1100" t="s">
        <v>202</v>
      </c>
      <c r="HJ1100">
        <v>0</v>
      </c>
    </row>
    <row r="1101" spans="1:218" x14ac:dyDescent="0.3">
      <c r="A1101">
        <v>1297</v>
      </c>
      <c r="B1101" t="s">
        <v>3221</v>
      </c>
      <c r="C1101" t="s">
        <v>5610</v>
      </c>
      <c r="D1101" t="s">
        <v>212</v>
      </c>
      <c r="E1101">
        <v>1</v>
      </c>
      <c r="F1101" t="s">
        <v>202</v>
      </c>
      <c r="H1101">
        <v>1</v>
      </c>
      <c r="M1101">
        <v>1</v>
      </c>
      <c r="N1101">
        <v>1</v>
      </c>
      <c r="U1101">
        <v>1</v>
      </c>
      <c r="W1101">
        <v>1</v>
      </c>
      <c r="X1101" t="s">
        <v>5507</v>
      </c>
      <c r="Y1101">
        <v>1</v>
      </c>
      <c r="Z1101">
        <v>1</v>
      </c>
      <c r="AA1101">
        <v>5</v>
      </c>
      <c r="AB1101">
        <v>1</v>
      </c>
      <c r="AD1101" t="s">
        <v>202</v>
      </c>
      <c r="AE1101">
        <v>1</v>
      </c>
      <c r="AF1101">
        <v>2</v>
      </c>
      <c r="AG1101">
        <v>2</v>
      </c>
      <c r="AH1101">
        <v>2</v>
      </c>
      <c r="AI1101">
        <v>2</v>
      </c>
      <c r="AJ1101">
        <v>2</v>
      </c>
      <c r="AK1101" t="s">
        <v>5611</v>
      </c>
      <c r="AL1101">
        <v>1</v>
      </c>
      <c r="AM1101">
        <v>2</v>
      </c>
      <c r="AN1101">
        <v>1</v>
      </c>
      <c r="AO1101">
        <v>2</v>
      </c>
      <c r="AP1101">
        <v>2</v>
      </c>
      <c r="AQ1101">
        <v>1</v>
      </c>
      <c r="AR1101" t="s">
        <v>4857</v>
      </c>
      <c r="AS1101">
        <v>2</v>
      </c>
      <c r="AT1101">
        <v>1</v>
      </c>
      <c r="AU1101">
        <v>1</v>
      </c>
      <c r="AV1101">
        <v>2</v>
      </c>
      <c r="AW1101">
        <v>7</v>
      </c>
      <c r="AX1101">
        <v>2</v>
      </c>
      <c r="AY1101">
        <v>3</v>
      </c>
      <c r="BE1101">
        <v>1</v>
      </c>
      <c r="BF1101">
        <v>2</v>
      </c>
      <c r="BG1101">
        <v>1</v>
      </c>
      <c r="BH1101">
        <v>2</v>
      </c>
      <c r="BI1101">
        <v>1</v>
      </c>
      <c r="BJ1101">
        <v>0</v>
      </c>
      <c r="BM1101">
        <v>1</v>
      </c>
      <c r="BN1101">
        <v>1</v>
      </c>
      <c r="BO1101">
        <v>5</v>
      </c>
      <c r="BP1101">
        <v>1</v>
      </c>
      <c r="BQ1101">
        <v>13</v>
      </c>
      <c r="BR1101">
        <v>6</v>
      </c>
      <c r="BS1101">
        <v>1</v>
      </c>
      <c r="BT1101">
        <v>5</v>
      </c>
      <c r="BV1101">
        <v>3</v>
      </c>
      <c r="BX1101">
        <v>0</v>
      </c>
      <c r="BZ1101">
        <v>0</v>
      </c>
      <c r="CB1101">
        <v>1</v>
      </c>
      <c r="CD1101">
        <v>1</v>
      </c>
      <c r="CJ1101">
        <v>1</v>
      </c>
      <c r="CK1101">
        <v>2</v>
      </c>
      <c r="CL1101">
        <v>5</v>
      </c>
      <c r="CM1101">
        <v>1</v>
      </c>
      <c r="CR1101">
        <v>2</v>
      </c>
      <c r="CS1101">
        <v>4</v>
      </c>
      <c r="CT1101">
        <v>1</v>
      </c>
      <c r="CU1101">
        <v>1</v>
      </c>
      <c r="CV1101" t="s">
        <v>528</v>
      </c>
      <c r="CW1101">
        <v>1089</v>
      </c>
      <c r="CX1101">
        <v>18.149999999999999</v>
      </c>
      <c r="CY1101">
        <v>2</v>
      </c>
      <c r="CZ1101">
        <v>1</v>
      </c>
      <c r="DA1101" t="s">
        <v>553</v>
      </c>
      <c r="DC1101">
        <v>1</v>
      </c>
      <c r="DD1101">
        <v>1</v>
      </c>
      <c r="DE1101">
        <v>10</v>
      </c>
      <c r="DN1101" t="s">
        <v>5161</v>
      </c>
      <c r="DO1101" t="s">
        <v>5161</v>
      </c>
      <c r="DP1101" t="s">
        <v>3178</v>
      </c>
      <c r="DQ1101" t="s">
        <v>202</v>
      </c>
      <c r="DR1101" t="s">
        <v>202</v>
      </c>
      <c r="DT1101">
        <v>1</v>
      </c>
      <c r="DV1101">
        <v>1</v>
      </c>
      <c r="DW1101">
        <v>0</v>
      </c>
      <c r="DX1101">
        <v>1</v>
      </c>
      <c r="DY1101">
        <v>2</v>
      </c>
      <c r="DZ1101">
        <v>1</v>
      </c>
      <c r="EA1101">
        <v>5</v>
      </c>
      <c r="EB1101">
        <f t="shared" si="41"/>
        <v>5</v>
      </c>
      <c r="EC1101">
        <v>2</v>
      </c>
      <c r="EE1101">
        <v>5</v>
      </c>
      <c r="EF1101">
        <v>2</v>
      </c>
      <c r="EH1101">
        <v>5</v>
      </c>
      <c r="EI1101">
        <v>1</v>
      </c>
      <c r="EL1101">
        <v>1</v>
      </c>
      <c r="EM1101">
        <v>4</v>
      </c>
      <c r="EN1101">
        <v>2</v>
      </c>
      <c r="EO1101">
        <v>2</v>
      </c>
      <c r="EP1101">
        <v>2</v>
      </c>
      <c r="EZ1101">
        <v>1</v>
      </c>
      <c r="FA1101">
        <v>3</v>
      </c>
      <c r="FD1101">
        <v>5</v>
      </c>
      <c r="FG1101">
        <v>0</v>
      </c>
      <c r="FH1101" t="s">
        <v>5655</v>
      </c>
      <c r="FI1101">
        <v>2</v>
      </c>
      <c r="FJ1101" t="s">
        <v>204</v>
      </c>
      <c r="FK1101">
        <v>5</v>
      </c>
      <c r="FL1101">
        <v>12</v>
      </c>
      <c r="FM1101">
        <v>12</v>
      </c>
      <c r="FN1101">
        <v>5</v>
      </c>
      <c r="FO1101" t="s">
        <v>2206</v>
      </c>
      <c r="FP1101">
        <v>7.5</v>
      </c>
      <c r="FQ1101" t="s">
        <v>3287</v>
      </c>
      <c r="FR1101" t="s">
        <v>3189</v>
      </c>
      <c r="FS1101">
        <v>0</v>
      </c>
      <c r="FT1101">
        <v>0</v>
      </c>
      <c r="FU1101" t="s">
        <v>2207</v>
      </c>
      <c r="FV1101" t="s">
        <v>2207</v>
      </c>
      <c r="FW1101">
        <v>0</v>
      </c>
      <c r="FX1101">
        <v>1</v>
      </c>
      <c r="FY1101">
        <v>0</v>
      </c>
      <c r="FZ1101">
        <v>0</v>
      </c>
      <c r="GA1101">
        <v>7861</v>
      </c>
      <c r="GB1101">
        <v>71</v>
      </c>
      <c r="GC1101">
        <v>110.71830989999999</v>
      </c>
      <c r="GD1101" t="s">
        <v>2407</v>
      </c>
      <c r="GE1101">
        <v>1</v>
      </c>
      <c r="HG1101" t="s">
        <v>202</v>
      </c>
      <c r="HJ1101">
        <v>0</v>
      </c>
    </row>
    <row r="1102" spans="1:218" x14ac:dyDescent="0.3">
      <c r="A1102">
        <v>942</v>
      </c>
      <c r="B1102" t="s">
        <v>3225</v>
      </c>
      <c r="C1102" t="s">
        <v>4643</v>
      </c>
      <c r="D1102" t="s">
        <v>212</v>
      </c>
      <c r="E1102">
        <v>1</v>
      </c>
      <c r="F1102" t="s">
        <v>202</v>
      </c>
      <c r="H1102">
        <v>1</v>
      </c>
      <c r="M1102">
        <v>1</v>
      </c>
      <c r="N1102">
        <v>1</v>
      </c>
      <c r="U1102">
        <v>1</v>
      </c>
      <c r="W1102">
        <v>1</v>
      </c>
      <c r="X1102" t="s">
        <v>3174</v>
      </c>
      <c r="Y1102">
        <v>1</v>
      </c>
      <c r="Z1102">
        <v>1</v>
      </c>
      <c r="AA1102">
        <v>1</v>
      </c>
      <c r="AD1102" t="s">
        <v>202</v>
      </c>
      <c r="AE1102">
        <v>1</v>
      </c>
      <c r="AF1102">
        <v>1</v>
      </c>
      <c r="AG1102">
        <v>1</v>
      </c>
      <c r="AH1102">
        <v>1</v>
      </c>
      <c r="AI1102">
        <v>1</v>
      </c>
      <c r="AJ1102">
        <v>1</v>
      </c>
      <c r="AK1102" t="s">
        <v>4597</v>
      </c>
      <c r="AL1102">
        <v>1</v>
      </c>
      <c r="AM1102">
        <v>1</v>
      </c>
      <c r="AN1102">
        <v>1</v>
      </c>
      <c r="AO1102">
        <v>2</v>
      </c>
      <c r="AP1102">
        <v>1</v>
      </c>
      <c r="AQ1102">
        <v>1</v>
      </c>
      <c r="AR1102" t="s">
        <v>4598</v>
      </c>
      <c r="AS1102">
        <v>2</v>
      </c>
      <c r="AT1102">
        <v>2</v>
      </c>
      <c r="AU1102">
        <v>1</v>
      </c>
      <c r="AV1102">
        <v>1</v>
      </c>
      <c r="AW1102">
        <v>7</v>
      </c>
      <c r="AX1102">
        <v>5</v>
      </c>
      <c r="AY1102">
        <v>4</v>
      </c>
      <c r="BE1102">
        <v>1</v>
      </c>
      <c r="BF1102">
        <v>1</v>
      </c>
      <c r="BG1102">
        <v>1</v>
      </c>
      <c r="BH1102">
        <v>1</v>
      </c>
      <c r="BI1102">
        <v>1</v>
      </c>
      <c r="BJ1102">
        <v>0</v>
      </c>
      <c r="BM1102">
        <v>1</v>
      </c>
      <c r="BN1102">
        <v>1</v>
      </c>
      <c r="BO1102">
        <v>3</v>
      </c>
      <c r="BP1102">
        <v>1</v>
      </c>
      <c r="BQ1102">
        <v>10</v>
      </c>
      <c r="BR1102">
        <v>1</v>
      </c>
      <c r="BS1102">
        <v>1</v>
      </c>
      <c r="BT1102">
        <v>5</v>
      </c>
      <c r="BV1102">
        <v>2</v>
      </c>
      <c r="BX1102">
        <v>1</v>
      </c>
      <c r="BZ1102">
        <v>0</v>
      </c>
      <c r="CB1102">
        <v>2</v>
      </c>
      <c r="CJ1102">
        <v>1</v>
      </c>
      <c r="CK1102">
        <v>1</v>
      </c>
      <c r="CL1102">
        <v>7</v>
      </c>
      <c r="CM1102">
        <v>1</v>
      </c>
      <c r="CR1102">
        <v>1</v>
      </c>
      <c r="CS1102">
        <v>4</v>
      </c>
      <c r="CT1102">
        <v>1</v>
      </c>
      <c r="CU1102">
        <v>1</v>
      </c>
      <c r="CV1102" t="s">
        <v>435</v>
      </c>
      <c r="CW1102">
        <v>702</v>
      </c>
      <c r="CX1102">
        <v>11.7</v>
      </c>
      <c r="CY1102">
        <v>2</v>
      </c>
      <c r="CZ1102">
        <v>1</v>
      </c>
      <c r="DA1102" t="s">
        <v>4607</v>
      </c>
      <c r="DC1102">
        <v>1</v>
      </c>
      <c r="DD1102">
        <v>1</v>
      </c>
      <c r="DE1102">
        <v>3</v>
      </c>
      <c r="DN1102" t="s">
        <v>4593</v>
      </c>
      <c r="DO1102" t="s">
        <v>4593</v>
      </c>
      <c r="DP1102" t="s">
        <v>3178</v>
      </c>
      <c r="DQ1102" t="s">
        <v>202</v>
      </c>
      <c r="DR1102" t="s">
        <v>202</v>
      </c>
      <c r="DT1102">
        <v>1</v>
      </c>
      <c r="DV1102">
        <v>1</v>
      </c>
      <c r="DW1102">
        <v>0</v>
      </c>
      <c r="DX1102">
        <v>1</v>
      </c>
      <c r="DY1102">
        <v>1</v>
      </c>
      <c r="DZ1102">
        <v>1</v>
      </c>
      <c r="EA1102">
        <v>8</v>
      </c>
      <c r="EB1102">
        <f t="shared" si="41"/>
        <v>5</v>
      </c>
      <c r="EC1102">
        <v>1</v>
      </c>
      <c r="ED1102">
        <v>8</v>
      </c>
      <c r="EL1102">
        <v>1</v>
      </c>
      <c r="EM1102">
        <v>3</v>
      </c>
      <c r="EN1102">
        <v>1</v>
      </c>
      <c r="EO1102">
        <v>2</v>
      </c>
      <c r="EP1102">
        <v>1</v>
      </c>
      <c r="EQ1102">
        <v>1</v>
      </c>
      <c r="ER1102">
        <v>1</v>
      </c>
      <c r="EZ1102">
        <v>1</v>
      </c>
      <c r="FA1102">
        <v>2</v>
      </c>
      <c r="FB1102">
        <v>-97</v>
      </c>
      <c r="FE1102">
        <v>3</v>
      </c>
      <c r="FG1102">
        <v>0</v>
      </c>
      <c r="FH1102" t="s">
        <v>3179</v>
      </c>
      <c r="FI1102">
        <v>1</v>
      </c>
      <c r="FJ1102" t="s">
        <v>204</v>
      </c>
      <c r="FK1102">
        <v>0.66666669999999995</v>
      </c>
      <c r="FL1102">
        <v>8</v>
      </c>
      <c r="FM1102">
        <v>8</v>
      </c>
      <c r="FN1102">
        <v>8</v>
      </c>
      <c r="FO1102" t="s">
        <v>2206</v>
      </c>
      <c r="FP1102">
        <v>3.5</v>
      </c>
      <c r="FQ1102" t="s">
        <v>3180</v>
      </c>
      <c r="FR1102" t="s">
        <v>3189</v>
      </c>
      <c r="FS1102">
        <v>0</v>
      </c>
      <c r="FT1102">
        <v>1</v>
      </c>
      <c r="FU1102" t="s">
        <v>2221</v>
      </c>
      <c r="FV1102" t="s">
        <v>3182</v>
      </c>
      <c r="FW1102">
        <v>1</v>
      </c>
      <c r="FX1102">
        <v>0</v>
      </c>
      <c r="FY1102">
        <v>1</v>
      </c>
      <c r="FZ1102">
        <v>0</v>
      </c>
      <c r="GA1102">
        <v>39021</v>
      </c>
      <c r="GB1102">
        <v>133</v>
      </c>
      <c r="GC1102">
        <v>293.3909774</v>
      </c>
      <c r="GD1102" t="s">
        <v>2401</v>
      </c>
      <c r="GE1102">
        <v>1</v>
      </c>
      <c r="HG1102" t="s">
        <v>202</v>
      </c>
      <c r="HI1102">
        <v>1</v>
      </c>
      <c r="HJ1102">
        <v>1</v>
      </c>
    </row>
    <row r="1103" spans="1:218" x14ac:dyDescent="0.3">
      <c r="A1103">
        <v>1405</v>
      </c>
      <c r="B1103" t="s">
        <v>3221</v>
      </c>
      <c r="C1103" t="s">
        <v>5612</v>
      </c>
      <c r="D1103" t="s">
        <v>212</v>
      </c>
      <c r="E1103">
        <v>1</v>
      </c>
      <c r="F1103" t="s">
        <v>202</v>
      </c>
      <c r="H1103">
        <v>1</v>
      </c>
      <c r="M1103">
        <v>1</v>
      </c>
      <c r="N1103">
        <v>1</v>
      </c>
      <c r="U1103">
        <v>1</v>
      </c>
      <c r="W1103">
        <v>1</v>
      </c>
      <c r="X1103" t="s">
        <v>5507</v>
      </c>
      <c r="Y1103">
        <v>1</v>
      </c>
      <c r="Z1103">
        <v>1</v>
      </c>
      <c r="AA1103">
        <v>5</v>
      </c>
      <c r="AB1103">
        <v>7</v>
      </c>
      <c r="AD1103" t="s">
        <v>202</v>
      </c>
      <c r="AE1103">
        <v>1</v>
      </c>
      <c r="AF1103">
        <v>1</v>
      </c>
      <c r="AG1103">
        <v>1</v>
      </c>
      <c r="AH1103">
        <v>1</v>
      </c>
      <c r="AI1103">
        <v>1</v>
      </c>
      <c r="AJ1103">
        <v>2</v>
      </c>
      <c r="AK1103" t="s">
        <v>5613</v>
      </c>
      <c r="AL1103">
        <v>1</v>
      </c>
      <c r="AM1103">
        <v>2</v>
      </c>
      <c r="AN1103">
        <v>1</v>
      </c>
      <c r="AO1103">
        <v>2</v>
      </c>
      <c r="AP1103">
        <v>2</v>
      </c>
      <c r="AQ1103">
        <v>2</v>
      </c>
      <c r="AR1103" t="s">
        <v>5614</v>
      </c>
      <c r="AS1103">
        <v>2</v>
      </c>
      <c r="AT1103">
        <v>2</v>
      </c>
      <c r="AU1103">
        <v>1</v>
      </c>
      <c r="AV1103">
        <v>1</v>
      </c>
      <c r="AW1103">
        <v>7</v>
      </c>
      <c r="AX1103">
        <v>1</v>
      </c>
      <c r="AY1103">
        <v>3</v>
      </c>
      <c r="BE1103">
        <v>1</v>
      </c>
      <c r="BF1103">
        <v>2</v>
      </c>
      <c r="BG1103">
        <v>1</v>
      </c>
      <c r="BH1103">
        <v>2</v>
      </c>
      <c r="BI1103">
        <v>1</v>
      </c>
      <c r="BJ1103">
        <v>0</v>
      </c>
      <c r="BM1103">
        <v>1</v>
      </c>
      <c r="BN1103">
        <v>1</v>
      </c>
      <c r="BO1103">
        <v>5</v>
      </c>
      <c r="BP1103">
        <v>1</v>
      </c>
      <c r="BQ1103">
        <v>0.1</v>
      </c>
      <c r="BR1103">
        <v>2</v>
      </c>
      <c r="BS1103">
        <v>1</v>
      </c>
      <c r="BT1103">
        <v>7</v>
      </c>
      <c r="BV1103">
        <v>1</v>
      </c>
      <c r="BX1103">
        <v>4</v>
      </c>
      <c r="BZ1103">
        <v>0</v>
      </c>
      <c r="CB1103">
        <v>0</v>
      </c>
      <c r="CD1103">
        <v>2</v>
      </c>
      <c r="CJ1103">
        <v>2</v>
      </c>
      <c r="CK1103">
        <v>2</v>
      </c>
      <c r="CL1103">
        <v>6</v>
      </c>
      <c r="CM1103">
        <v>5</v>
      </c>
      <c r="CR1103">
        <v>2</v>
      </c>
      <c r="CS1103">
        <v>9</v>
      </c>
      <c r="CT1103">
        <v>1</v>
      </c>
      <c r="CU1103">
        <v>2</v>
      </c>
      <c r="CV1103" t="s">
        <v>5615</v>
      </c>
      <c r="CW1103">
        <v>1131</v>
      </c>
      <c r="CX1103">
        <v>18.850000000000001</v>
      </c>
      <c r="CY1103">
        <v>2</v>
      </c>
      <c r="CZ1103">
        <v>1</v>
      </c>
      <c r="DA1103" t="s">
        <v>717</v>
      </c>
      <c r="DC1103">
        <v>1</v>
      </c>
      <c r="DD1103">
        <v>1</v>
      </c>
      <c r="DE1103">
        <v>10</v>
      </c>
      <c r="DN1103" t="s">
        <v>5312</v>
      </c>
      <c r="DO1103" t="s">
        <v>5312</v>
      </c>
      <c r="DP1103" t="s">
        <v>3178</v>
      </c>
      <c r="DQ1103" t="s">
        <v>202</v>
      </c>
      <c r="DR1103" t="s">
        <v>202</v>
      </c>
      <c r="DT1103">
        <v>1</v>
      </c>
      <c r="DV1103">
        <v>1</v>
      </c>
      <c r="DW1103">
        <v>0</v>
      </c>
      <c r="DX1103">
        <v>7</v>
      </c>
      <c r="DY1103">
        <v>2</v>
      </c>
      <c r="DZ1103">
        <v>1</v>
      </c>
      <c r="EA1103">
        <v>20</v>
      </c>
      <c r="EB1103">
        <f t="shared" si="41"/>
        <v>2</v>
      </c>
      <c r="EC1103">
        <v>2</v>
      </c>
      <c r="EE1103">
        <v>10</v>
      </c>
      <c r="EF1103">
        <v>2</v>
      </c>
      <c r="EH1103">
        <v>10</v>
      </c>
      <c r="EI1103">
        <v>1</v>
      </c>
      <c r="EL1103">
        <v>3</v>
      </c>
      <c r="EM1103">
        <v>1</v>
      </c>
      <c r="EN1103">
        <v>2</v>
      </c>
      <c r="EO1103">
        <v>2</v>
      </c>
      <c r="EP1103">
        <v>2</v>
      </c>
      <c r="EZ1103">
        <v>1</v>
      </c>
      <c r="FA1103">
        <v>1</v>
      </c>
      <c r="FD1103">
        <v>1</v>
      </c>
      <c r="FG1103">
        <v>0</v>
      </c>
      <c r="FH1103" t="s">
        <v>5655</v>
      </c>
      <c r="FI1103">
        <v>2</v>
      </c>
      <c r="FJ1103" t="s">
        <v>204</v>
      </c>
      <c r="FK1103">
        <v>10</v>
      </c>
      <c r="FL1103">
        <v>12</v>
      </c>
      <c r="FM1103">
        <v>12</v>
      </c>
      <c r="FN1103">
        <v>20</v>
      </c>
      <c r="FO1103" t="s">
        <v>2220</v>
      </c>
      <c r="FP1103">
        <v>0.5</v>
      </c>
      <c r="FQ1103" t="s">
        <v>3287</v>
      </c>
      <c r="FR1103" t="s">
        <v>3189</v>
      </c>
      <c r="FS1103">
        <v>0</v>
      </c>
      <c r="FT1103">
        <v>0</v>
      </c>
      <c r="FU1103" t="s">
        <v>2207</v>
      </c>
      <c r="FV1103" t="s">
        <v>2207</v>
      </c>
      <c r="FW1103">
        <v>0</v>
      </c>
      <c r="FX1103">
        <v>1</v>
      </c>
      <c r="FY1103">
        <v>0</v>
      </c>
      <c r="FZ1103">
        <v>0</v>
      </c>
      <c r="GA1103">
        <v>7861</v>
      </c>
      <c r="GB1103">
        <v>71</v>
      </c>
      <c r="GC1103">
        <v>110.71830989999999</v>
      </c>
      <c r="GD1103" t="s">
        <v>2407</v>
      </c>
      <c r="GE1103">
        <v>1</v>
      </c>
      <c r="HG1103" t="s">
        <v>202</v>
      </c>
      <c r="HJ1103">
        <v>0</v>
      </c>
    </row>
    <row r="1104" spans="1:218" x14ac:dyDescent="0.3">
      <c r="A1104">
        <v>1463</v>
      </c>
      <c r="B1104" t="s">
        <v>3984</v>
      </c>
      <c r="C1104" t="s">
        <v>5616</v>
      </c>
      <c r="D1104" t="s">
        <v>265</v>
      </c>
      <c r="E1104">
        <v>1</v>
      </c>
      <c r="F1104" t="s">
        <v>202</v>
      </c>
      <c r="H1104">
        <v>1</v>
      </c>
      <c r="M1104">
        <v>1</v>
      </c>
      <c r="N1104">
        <v>1</v>
      </c>
      <c r="U1104">
        <v>1</v>
      </c>
      <c r="W1104">
        <v>1</v>
      </c>
      <c r="X1104" t="s">
        <v>5507</v>
      </c>
      <c r="Y1104">
        <v>1</v>
      </c>
      <c r="Z1104">
        <v>1</v>
      </c>
      <c r="AA1104">
        <v>5</v>
      </c>
      <c r="AB1104">
        <v>2</v>
      </c>
      <c r="AD1104" t="s">
        <v>202</v>
      </c>
      <c r="AE1104">
        <v>1</v>
      </c>
      <c r="AF1104">
        <v>2</v>
      </c>
      <c r="AG1104">
        <v>2</v>
      </c>
      <c r="AH1104">
        <v>2</v>
      </c>
      <c r="AI1104">
        <v>2</v>
      </c>
      <c r="AJ1104">
        <v>2</v>
      </c>
      <c r="AK1104" t="s">
        <v>5617</v>
      </c>
      <c r="AL1104">
        <v>1</v>
      </c>
      <c r="AM1104">
        <v>2</v>
      </c>
      <c r="AN1104">
        <v>1</v>
      </c>
      <c r="AO1104">
        <v>2</v>
      </c>
      <c r="AP1104">
        <v>2</v>
      </c>
      <c r="AQ1104">
        <v>1</v>
      </c>
      <c r="AR1104" t="s">
        <v>5618</v>
      </c>
      <c r="AS1104">
        <v>2</v>
      </c>
      <c r="AT1104">
        <v>2</v>
      </c>
      <c r="AU1104">
        <v>1</v>
      </c>
      <c r="AV1104">
        <v>1</v>
      </c>
      <c r="AW1104">
        <v>7</v>
      </c>
      <c r="AX1104">
        <v>1</v>
      </c>
      <c r="AY1104">
        <v>3</v>
      </c>
      <c r="BE1104">
        <v>1</v>
      </c>
      <c r="BF1104">
        <v>1</v>
      </c>
      <c r="BG1104">
        <v>1</v>
      </c>
      <c r="BH1104">
        <v>1</v>
      </c>
      <c r="BI1104">
        <v>1</v>
      </c>
      <c r="BJ1104">
        <v>0</v>
      </c>
      <c r="BM1104">
        <v>4</v>
      </c>
      <c r="BN1104">
        <v>1</v>
      </c>
      <c r="BO1104">
        <v>1</v>
      </c>
      <c r="BP1104">
        <v>1</v>
      </c>
      <c r="BQ1104">
        <v>8</v>
      </c>
      <c r="BR1104">
        <v>1</v>
      </c>
      <c r="BS1104">
        <v>1</v>
      </c>
      <c r="BT1104">
        <v>2</v>
      </c>
      <c r="BV1104">
        <v>0</v>
      </c>
      <c r="BX1104">
        <v>0</v>
      </c>
      <c r="BZ1104">
        <v>2</v>
      </c>
      <c r="CJ1104">
        <v>1</v>
      </c>
      <c r="CK1104">
        <v>2</v>
      </c>
      <c r="CL1104">
        <v>6</v>
      </c>
      <c r="CM1104">
        <v>6</v>
      </c>
      <c r="CS1104">
        <v>5</v>
      </c>
      <c r="CT1104">
        <v>1</v>
      </c>
      <c r="CU1104">
        <v>2</v>
      </c>
      <c r="CV1104" t="s">
        <v>5619</v>
      </c>
      <c r="CW1104">
        <v>982</v>
      </c>
      <c r="CX1104">
        <v>16.37</v>
      </c>
      <c r="CY1104">
        <v>2</v>
      </c>
      <c r="CZ1104">
        <v>1</v>
      </c>
      <c r="DA1104" t="s">
        <v>347</v>
      </c>
      <c r="DC1104">
        <v>1</v>
      </c>
      <c r="DD1104">
        <v>1</v>
      </c>
      <c r="DE1104">
        <v>36</v>
      </c>
      <c r="DN1104" t="s">
        <v>5384</v>
      </c>
      <c r="DO1104" t="s">
        <v>5384</v>
      </c>
      <c r="DP1104" t="s">
        <v>3178</v>
      </c>
      <c r="DQ1104" t="s">
        <v>202</v>
      </c>
      <c r="DR1104" t="s">
        <v>202</v>
      </c>
      <c r="DT1104">
        <v>1</v>
      </c>
      <c r="DV1104">
        <v>1</v>
      </c>
      <c r="DW1104">
        <v>0</v>
      </c>
      <c r="DX1104">
        <v>2</v>
      </c>
      <c r="DY1104">
        <v>2</v>
      </c>
      <c r="DZ1104">
        <v>1</v>
      </c>
      <c r="EA1104">
        <v>7</v>
      </c>
      <c r="EB1104">
        <f t="shared" si="41"/>
        <v>5</v>
      </c>
      <c r="EC1104">
        <v>2</v>
      </c>
      <c r="EE1104">
        <v>7</v>
      </c>
      <c r="EF1104">
        <v>2</v>
      </c>
      <c r="EH1104">
        <v>7</v>
      </c>
      <c r="EI1104">
        <v>2</v>
      </c>
      <c r="EJ1104">
        <v>1</v>
      </c>
      <c r="EK1104">
        <v>6</v>
      </c>
      <c r="EL1104">
        <v>4</v>
      </c>
      <c r="EM1104">
        <v>1</v>
      </c>
      <c r="EN1104">
        <v>4</v>
      </c>
      <c r="EO1104">
        <v>2</v>
      </c>
      <c r="EP1104">
        <v>2</v>
      </c>
      <c r="EZ1104">
        <v>1</v>
      </c>
      <c r="FA1104">
        <v>2</v>
      </c>
      <c r="FB1104">
        <v>1</v>
      </c>
      <c r="FC1104">
        <v>6</v>
      </c>
      <c r="FD1104">
        <v>1</v>
      </c>
      <c r="FG1104">
        <v>1</v>
      </c>
      <c r="FH1104" t="s">
        <v>5655</v>
      </c>
      <c r="FI1104">
        <v>2</v>
      </c>
      <c r="FJ1104" t="s">
        <v>204</v>
      </c>
      <c r="FK1104">
        <v>7</v>
      </c>
      <c r="FL1104">
        <v>12</v>
      </c>
      <c r="FM1104">
        <v>6</v>
      </c>
      <c r="FN1104">
        <v>7</v>
      </c>
      <c r="FO1104" t="s">
        <v>2233</v>
      </c>
      <c r="FP1104">
        <v>0.5</v>
      </c>
      <c r="FQ1104" t="s">
        <v>6006</v>
      </c>
      <c r="FR1104" t="s">
        <v>3189</v>
      </c>
      <c r="FS1104">
        <v>0</v>
      </c>
      <c r="FT1104">
        <v>0</v>
      </c>
      <c r="FU1104" t="s">
        <v>2207</v>
      </c>
      <c r="FV1104" t="s">
        <v>2207</v>
      </c>
      <c r="FW1104">
        <v>0</v>
      </c>
      <c r="FX1104">
        <v>1</v>
      </c>
      <c r="FY1104">
        <v>0</v>
      </c>
      <c r="FZ1104">
        <v>0</v>
      </c>
      <c r="GA1104">
        <v>1938</v>
      </c>
      <c r="GB1104">
        <v>20</v>
      </c>
      <c r="GC1104">
        <v>96.9</v>
      </c>
      <c r="GD1104" t="s">
        <v>2407</v>
      </c>
      <c r="GE1104">
        <v>0.5</v>
      </c>
      <c r="HG1104" t="s">
        <v>202</v>
      </c>
      <c r="HJ1104">
        <v>0</v>
      </c>
    </row>
    <row r="1105" spans="1:218" x14ac:dyDescent="0.3">
      <c r="A1105">
        <v>1468</v>
      </c>
      <c r="B1105" t="s">
        <v>3221</v>
      </c>
      <c r="C1105" t="s">
        <v>5620</v>
      </c>
      <c r="D1105" t="s">
        <v>212</v>
      </c>
      <c r="E1105">
        <v>1</v>
      </c>
      <c r="F1105" t="s">
        <v>202</v>
      </c>
      <c r="H1105">
        <v>1</v>
      </c>
      <c r="M1105">
        <v>1</v>
      </c>
      <c r="N1105">
        <v>-97</v>
      </c>
      <c r="U1105">
        <v>1</v>
      </c>
      <c r="W1105">
        <v>1</v>
      </c>
      <c r="X1105" t="s">
        <v>5507</v>
      </c>
      <c r="Y1105">
        <v>1</v>
      </c>
      <c r="Z1105">
        <v>1</v>
      </c>
      <c r="AA1105">
        <v>1</v>
      </c>
      <c r="AB1105">
        <v>5</v>
      </c>
      <c r="AD1105" t="s">
        <v>202</v>
      </c>
      <c r="AE1105">
        <v>1</v>
      </c>
      <c r="AF1105">
        <v>1</v>
      </c>
      <c r="AG1105">
        <v>1</v>
      </c>
      <c r="AH1105">
        <v>1</v>
      </c>
      <c r="AI1105">
        <v>1</v>
      </c>
      <c r="AJ1105">
        <v>1</v>
      </c>
      <c r="AK1105" t="s">
        <v>5621</v>
      </c>
      <c r="AL1105">
        <v>1</v>
      </c>
      <c r="AM1105">
        <v>2</v>
      </c>
      <c r="AN1105">
        <v>1</v>
      </c>
      <c r="AO1105">
        <v>2</v>
      </c>
      <c r="AP1105">
        <v>2</v>
      </c>
      <c r="AQ1105">
        <v>1</v>
      </c>
      <c r="AR1105" t="s">
        <v>5622</v>
      </c>
      <c r="AS1105">
        <v>2</v>
      </c>
      <c r="AT1105">
        <v>1</v>
      </c>
      <c r="AU1105">
        <v>1</v>
      </c>
      <c r="AV1105">
        <v>1</v>
      </c>
      <c r="AW1105">
        <v>7</v>
      </c>
      <c r="AX1105">
        <v>1</v>
      </c>
      <c r="AY1105">
        <v>5</v>
      </c>
      <c r="BE1105">
        <v>1</v>
      </c>
      <c r="BF1105">
        <v>1</v>
      </c>
      <c r="BG1105">
        <v>1</v>
      </c>
      <c r="BH1105">
        <v>1</v>
      </c>
      <c r="BI1105">
        <v>1</v>
      </c>
      <c r="BJ1105">
        <v>0</v>
      </c>
      <c r="BM1105">
        <v>1</v>
      </c>
      <c r="BN1105">
        <v>1</v>
      </c>
      <c r="BO1105">
        <v>4</v>
      </c>
      <c r="BP1105">
        <v>1</v>
      </c>
      <c r="BQ1105">
        <v>12</v>
      </c>
      <c r="BR1105">
        <v>6</v>
      </c>
      <c r="BS1105">
        <v>1</v>
      </c>
      <c r="BT1105">
        <v>5</v>
      </c>
      <c r="BV1105">
        <v>1</v>
      </c>
      <c r="BX1105">
        <v>2</v>
      </c>
      <c r="BZ1105">
        <v>0</v>
      </c>
      <c r="CB1105">
        <v>1</v>
      </c>
      <c r="CD1105">
        <v>1</v>
      </c>
      <c r="CJ1105">
        <v>1</v>
      </c>
      <c r="CK1105">
        <v>2</v>
      </c>
      <c r="CL1105">
        <v>5</v>
      </c>
      <c r="CM1105">
        <v>6</v>
      </c>
      <c r="CS1105">
        <v>7</v>
      </c>
      <c r="CT1105">
        <v>1</v>
      </c>
      <c r="CU1105">
        <v>1</v>
      </c>
      <c r="CV1105" t="s">
        <v>360</v>
      </c>
      <c r="CW1105">
        <v>886</v>
      </c>
      <c r="CX1105">
        <v>14.77</v>
      </c>
      <c r="CY1105">
        <v>2</v>
      </c>
      <c r="CZ1105">
        <v>1</v>
      </c>
      <c r="DA1105" t="s">
        <v>347</v>
      </c>
      <c r="DC1105">
        <v>1</v>
      </c>
      <c r="DD1105">
        <v>1</v>
      </c>
      <c r="DE1105">
        <v>10</v>
      </c>
      <c r="DN1105" t="s">
        <v>5384</v>
      </c>
      <c r="DO1105" t="s">
        <v>5384</v>
      </c>
      <c r="DP1105" t="s">
        <v>3178</v>
      </c>
      <c r="DQ1105" t="s">
        <v>202</v>
      </c>
      <c r="DR1105" t="s">
        <v>202</v>
      </c>
      <c r="DT1105">
        <v>-97</v>
      </c>
      <c r="DV1105">
        <v>1</v>
      </c>
      <c r="DW1105">
        <v>0</v>
      </c>
      <c r="DX1105">
        <v>5</v>
      </c>
      <c r="DY1105">
        <v>2</v>
      </c>
      <c r="DZ1105">
        <v>1</v>
      </c>
      <c r="EA1105">
        <v>13</v>
      </c>
      <c r="EB1105">
        <f t="shared" si="41"/>
        <v>4</v>
      </c>
      <c r="EC1105">
        <v>2</v>
      </c>
      <c r="EE1105">
        <v>13</v>
      </c>
      <c r="EF1105">
        <v>2</v>
      </c>
      <c r="EH1105">
        <v>5</v>
      </c>
      <c r="EI1105">
        <v>1</v>
      </c>
      <c r="EL1105">
        <v>2</v>
      </c>
      <c r="EM1105">
        <v>2</v>
      </c>
      <c r="EN1105">
        <v>2</v>
      </c>
      <c r="EO1105">
        <v>2</v>
      </c>
      <c r="EP1105">
        <v>2</v>
      </c>
      <c r="EZ1105">
        <v>1</v>
      </c>
      <c r="FA1105">
        <v>1</v>
      </c>
      <c r="FD1105">
        <v>1</v>
      </c>
      <c r="FG1105">
        <v>0</v>
      </c>
      <c r="FH1105" t="s">
        <v>5655</v>
      </c>
      <c r="FI1105">
        <v>2</v>
      </c>
      <c r="FJ1105" t="s">
        <v>204</v>
      </c>
      <c r="FK1105">
        <v>13</v>
      </c>
      <c r="FL1105">
        <v>12</v>
      </c>
      <c r="FM1105">
        <v>12</v>
      </c>
      <c r="FN1105">
        <v>13</v>
      </c>
      <c r="FO1105" t="s">
        <v>2212</v>
      </c>
      <c r="FP1105">
        <v>1.5</v>
      </c>
      <c r="FQ1105" t="s">
        <v>3287</v>
      </c>
      <c r="FR1105" t="s">
        <v>3189</v>
      </c>
      <c r="FS1105">
        <v>0</v>
      </c>
      <c r="FT1105">
        <v>0</v>
      </c>
      <c r="FU1105" t="s">
        <v>2207</v>
      </c>
      <c r="FV1105" t="s">
        <v>2207</v>
      </c>
      <c r="FW1105">
        <v>0</v>
      </c>
      <c r="FX1105">
        <v>1</v>
      </c>
      <c r="FY1105">
        <v>0</v>
      </c>
      <c r="FZ1105">
        <v>0</v>
      </c>
      <c r="GA1105">
        <v>7861</v>
      </c>
      <c r="GB1105">
        <v>71</v>
      </c>
      <c r="GC1105">
        <v>110.71830989999999</v>
      </c>
      <c r="GD1105" t="s">
        <v>2407</v>
      </c>
      <c r="GE1105">
        <v>1</v>
      </c>
      <c r="HG1105" t="s">
        <v>202</v>
      </c>
      <c r="HJ1105">
        <v>0</v>
      </c>
    </row>
    <row r="1106" spans="1:218" x14ac:dyDescent="0.3">
      <c r="A1106">
        <v>1117</v>
      </c>
      <c r="B1106" t="s">
        <v>3207</v>
      </c>
      <c r="C1106" t="s">
        <v>4844</v>
      </c>
      <c r="D1106" t="s">
        <v>265</v>
      </c>
      <c r="E1106">
        <v>1</v>
      </c>
      <c r="F1106" t="s">
        <v>202</v>
      </c>
      <c r="H1106">
        <v>1</v>
      </c>
      <c r="M1106">
        <v>1</v>
      </c>
      <c r="N1106">
        <v>1</v>
      </c>
      <c r="U1106">
        <v>1</v>
      </c>
      <c r="W1106">
        <v>1</v>
      </c>
      <c r="X1106" t="s">
        <v>3174</v>
      </c>
      <c r="Y1106">
        <v>1</v>
      </c>
      <c r="Z1106">
        <v>1</v>
      </c>
      <c r="AA1106">
        <v>1</v>
      </c>
      <c r="AD1106" t="s">
        <v>202</v>
      </c>
      <c r="AE1106">
        <v>1</v>
      </c>
      <c r="AF1106">
        <v>1</v>
      </c>
      <c r="AG1106">
        <v>1</v>
      </c>
      <c r="AH1106">
        <v>1</v>
      </c>
      <c r="AI1106">
        <v>1</v>
      </c>
      <c r="AJ1106">
        <v>1</v>
      </c>
      <c r="AK1106" t="s">
        <v>4845</v>
      </c>
      <c r="AL1106">
        <v>1</v>
      </c>
      <c r="AM1106">
        <v>2</v>
      </c>
      <c r="AN1106">
        <v>1</v>
      </c>
      <c r="AO1106">
        <v>2</v>
      </c>
      <c r="AP1106">
        <v>2</v>
      </c>
      <c r="AQ1106">
        <v>1</v>
      </c>
      <c r="AR1106" t="s">
        <v>4846</v>
      </c>
      <c r="AS1106">
        <v>1</v>
      </c>
      <c r="AT1106">
        <v>2</v>
      </c>
      <c r="AU1106">
        <v>1</v>
      </c>
      <c r="AV1106">
        <v>2</v>
      </c>
      <c r="AW1106">
        <v>7</v>
      </c>
      <c r="AX1106">
        <v>1</v>
      </c>
      <c r="AY1106">
        <v>1</v>
      </c>
      <c r="BE1106">
        <v>1</v>
      </c>
      <c r="BF1106">
        <v>1</v>
      </c>
      <c r="BG1106">
        <v>1</v>
      </c>
      <c r="BH1106">
        <v>1</v>
      </c>
      <c r="BI1106">
        <v>1</v>
      </c>
      <c r="BJ1106">
        <v>0</v>
      </c>
      <c r="BM1106">
        <v>1</v>
      </c>
      <c r="BN1106">
        <v>1</v>
      </c>
      <c r="BO1106">
        <v>3</v>
      </c>
      <c r="BP1106">
        <v>1</v>
      </c>
      <c r="BQ1106">
        <v>0.5</v>
      </c>
      <c r="BR1106">
        <v>2</v>
      </c>
      <c r="BS1106">
        <v>1</v>
      </c>
      <c r="BT1106">
        <v>2</v>
      </c>
      <c r="BV1106">
        <v>0</v>
      </c>
      <c r="BX1106">
        <v>0</v>
      </c>
      <c r="BZ1106">
        <v>0</v>
      </c>
      <c r="CB1106">
        <v>0</v>
      </c>
      <c r="CD1106">
        <v>1</v>
      </c>
      <c r="CF1106">
        <v>1</v>
      </c>
      <c r="CJ1106">
        <v>1</v>
      </c>
      <c r="CK1106">
        <v>2</v>
      </c>
      <c r="CL1106">
        <v>5</v>
      </c>
      <c r="CM1106">
        <v>-98</v>
      </c>
      <c r="CR1106">
        <v>-98</v>
      </c>
      <c r="CS1106">
        <v>-98</v>
      </c>
      <c r="CT1106">
        <v>-98</v>
      </c>
      <c r="CU1106">
        <v>1</v>
      </c>
      <c r="CV1106" t="s">
        <v>229</v>
      </c>
      <c r="CW1106">
        <v>822</v>
      </c>
      <c r="CX1106">
        <v>13.7</v>
      </c>
      <c r="CY1106">
        <v>1</v>
      </c>
      <c r="CZ1106">
        <v>1</v>
      </c>
      <c r="DA1106" t="s">
        <v>1060</v>
      </c>
      <c r="DC1106">
        <v>1</v>
      </c>
      <c r="DD1106">
        <v>1</v>
      </c>
      <c r="DE1106">
        <v>28</v>
      </c>
      <c r="DN1106" t="s">
        <v>4823</v>
      </c>
      <c r="DO1106" t="s">
        <v>4823</v>
      </c>
      <c r="DP1106" t="s">
        <v>3178</v>
      </c>
      <c r="DQ1106" t="s">
        <v>202</v>
      </c>
      <c r="DR1106" t="s">
        <v>202</v>
      </c>
      <c r="DT1106">
        <v>1</v>
      </c>
      <c r="DV1106">
        <v>1</v>
      </c>
      <c r="DW1106">
        <v>0</v>
      </c>
      <c r="DX1106">
        <v>1</v>
      </c>
      <c r="DY1106">
        <v>1</v>
      </c>
      <c r="DZ1106">
        <v>1</v>
      </c>
      <c r="EA1106">
        <v>20</v>
      </c>
      <c r="EB1106">
        <f t="shared" si="41"/>
        <v>2</v>
      </c>
      <c r="EC1106">
        <v>2</v>
      </c>
      <c r="EE1106">
        <v>20</v>
      </c>
      <c r="EL1106">
        <v>2</v>
      </c>
      <c r="EM1106">
        <v>-97</v>
      </c>
      <c r="EN1106">
        <v>1</v>
      </c>
      <c r="EO1106">
        <v>3</v>
      </c>
      <c r="EP1106">
        <v>1</v>
      </c>
      <c r="EQ1106">
        <v>-97</v>
      </c>
      <c r="ER1106">
        <v>1</v>
      </c>
      <c r="EZ1106">
        <v>1</v>
      </c>
      <c r="FA1106">
        <v>2</v>
      </c>
      <c r="FB1106">
        <v>-97</v>
      </c>
      <c r="FE1106">
        <v>2</v>
      </c>
      <c r="FG1106">
        <v>0</v>
      </c>
      <c r="FH1106" t="s">
        <v>3179</v>
      </c>
      <c r="FI1106">
        <v>1</v>
      </c>
      <c r="FJ1106" t="s">
        <v>204</v>
      </c>
      <c r="FK1106">
        <v>20</v>
      </c>
      <c r="FL1106">
        <v>12</v>
      </c>
      <c r="FM1106">
        <v>12</v>
      </c>
      <c r="FN1106">
        <v>20</v>
      </c>
      <c r="FO1106" t="s">
        <v>2212</v>
      </c>
      <c r="FQ1106" t="s">
        <v>3180</v>
      </c>
      <c r="FR1106" t="s">
        <v>3181</v>
      </c>
      <c r="FS1106">
        <v>1</v>
      </c>
      <c r="FT1106">
        <v>1</v>
      </c>
      <c r="FU1106" t="s">
        <v>2221</v>
      </c>
      <c r="FV1106" t="s">
        <v>2207</v>
      </c>
      <c r="FW1106">
        <v>1</v>
      </c>
      <c r="FX1106">
        <v>0</v>
      </c>
      <c r="FY1106">
        <v>0</v>
      </c>
      <c r="FZ1106">
        <v>1</v>
      </c>
      <c r="GA1106">
        <v>11328</v>
      </c>
      <c r="GB1106">
        <v>52</v>
      </c>
      <c r="GC1106">
        <v>217.8461538</v>
      </c>
      <c r="GD1106" t="s">
        <v>2401</v>
      </c>
      <c r="GE1106">
        <v>1</v>
      </c>
      <c r="HG1106" t="s">
        <v>202</v>
      </c>
      <c r="HI1106">
        <v>0</v>
      </c>
      <c r="HJ1106">
        <v>1</v>
      </c>
    </row>
    <row r="1107" spans="1:218" x14ac:dyDescent="0.3">
      <c r="A1107">
        <v>65</v>
      </c>
      <c r="B1107" t="s">
        <v>4040</v>
      </c>
      <c r="C1107" t="s">
        <v>5707</v>
      </c>
      <c r="D1107" t="s">
        <v>194</v>
      </c>
      <c r="E1107">
        <v>1</v>
      </c>
      <c r="F1107" t="s">
        <v>202</v>
      </c>
      <c r="H1107">
        <v>1</v>
      </c>
      <c r="M1107">
        <v>3</v>
      </c>
      <c r="N1107">
        <v>1</v>
      </c>
      <c r="U1107">
        <v>1</v>
      </c>
      <c r="W1107">
        <v>1</v>
      </c>
      <c r="X1107" t="s">
        <v>3174</v>
      </c>
      <c r="Y1107">
        <v>1</v>
      </c>
      <c r="Z1107">
        <v>1</v>
      </c>
      <c r="AA1107">
        <v>5</v>
      </c>
      <c r="AD1107" t="s">
        <v>3174</v>
      </c>
      <c r="AE1107">
        <v>1</v>
      </c>
      <c r="AF1107">
        <v>2</v>
      </c>
      <c r="AG1107">
        <v>1</v>
      </c>
      <c r="AH1107">
        <v>2</v>
      </c>
      <c r="AI1107">
        <v>2</v>
      </c>
      <c r="AJ1107">
        <v>1</v>
      </c>
      <c r="AK1107" t="s">
        <v>5708</v>
      </c>
      <c r="AL1107">
        <v>1</v>
      </c>
      <c r="AM1107">
        <v>-97</v>
      </c>
      <c r="AN1107">
        <v>1</v>
      </c>
      <c r="AO1107">
        <v>-97</v>
      </c>
      <c r="AP1107">
        <v>1</v>
      </c>
      <c r="AQ1107">
        <v>2</v>
      </c>
      <c r="AR1107" t="s">
        <v>5709</v>
      </c>
      <c r="AS1107">
        <v>2</v>
      </c>
      <c r="AT1107">
        <v>1</v>
      </c>
      <c r="AU1107">
        <v>2</v>
      </c>
      <c r="AV1107">
        <v>1</v>
      </c>
      <c r="AW1107">
        <v>6</v>
      </c>
      <c r="AX1107">
        <v>1</v>
      </c>
      <c r="AY1107">
        <v>1</v>
      </c>
      <c r="AZ1107">
        <v>3</v>
      </c>
      <c r="BA1107">
        <v>4</v>
      </c>
      <c r="BB1107">
        <v>5</v>
      </c>
      <c r="BC1107">
        <v>2</v>
      </c>
      <c r="BD1107">
        <v>6</v>
      </c>
      <c r="BE1107">
        <v>1</v>
      </c>
      <c r="BF1107">
        <v>1</v>
      </c>
      <c r="BG1107">
        <v>1</v>
      </c>
      <c r="BH1107">
        <v>1</v>
      </c>
      <c r="BI1107">
        <v>1</v>
      </c>
      <c r="BJ1107">
        <v>1</v>
      </c>
      <c r="BK1107">
        <v>1</v>
      </c>
      <c r="BL1107">
        <v>1</v>
      </c>
      <c r="BM1107">
        <v>1</v>
      </c>
      <c r="BN1107">
        <v>1</v>
      </c>
      <c r="BO1107">
        <v>3</v>
      </c>
      <c r="BP1107">
        <v>1</v>
      </c>
      <c r="BQ1107">
        <v>53</v>
      </c>
      <c r="BR1107">
        <v>1</v>
      </c>
      <c r="BS1107">
        <v>1</v>
      </c>
      <c r="BT1107">
        <v>2</v>
      </c>
      <c r="BU1107">
        <v>2</v>
      </c>
      <c r="BV1107">
        <v>0</v>
      </c>
      <c r="BW1107">
        <v>2</v>
      </c>
      <c r="BX1107">
        <v>0</v>
      </c>
      <c r="BY1107">
        <v>2</v>
      </c>
      <c r="BZ1107">
        <v>0</v>
      </c>
      <c r="CA1107">
        <v>2</v>
      </c>
      <c r="CB1107">
        <v>0</v>
      </c>
      <c r="CC1107">
        <v>2</v>
      </c>
      <c r="CD1107">
        <v>1</v>
      </c>
      <c r="CE1107">
        <v>2</v>
      </c>
      <c r="CF1107">
        <v>0</v>
      </c>
      <c r="CG1107">
        <v>2</v>
      </c>
      <c r="CH1107">
        <v>1</v>
      </c>
      <c r="CI1107">
        <v>2</v>
      </c>
      <c r="CJ1107">
        <v>1</v>
      </c>
      <c r="CK1107">
        <v>2</v>
      </c>
      <c r="CL1107">
        <v>6</v>
      </c>
      <c r="CM1107">
        <v>1</v>
      </c>
      <c r="CN1107">
        <v>7</v>
      </c>
      <c r="CR1107">
        <v>2</v>
      </c>
      <c r="CS1107">
        <v>-98</v>
      </c>
      <c r="CT1107">
        <v>1</v>
      </c>
      <c r="CU1107">
        <v>2</v>
      </c>
      <c r="CV1107" t="s">
        <v>229</v>
      </c>
      <c r="CW1107">
        <v>954</v>
      </c>
      <c r="CX1107">
        <v>15.9</v>
      </c>
      <c r="CY1107">
        <v>2</v>
      </c>
      <c r="CZ1107">
        <v>1</v>
      </c>
      <c r="DA1107" t="s">
        <v>3188</v>
      </c>
      <c r="DC1107">
        <v>1</v>
      </c>
      <c r="DD1107">
        <v>1</v>
      </c>
      <c r="DE1107">
        <v>24</v>
      </c>
      <c r="DN1107" t="s">
        <v>3177</v>
      </c>
      <c r="DO1107" t="s">
        <v>3177</v>
      </c>
      <c r="DP1107" t="s">
        <v>3178</v>
      </c>
      <c r="DQ1107" t="s">
        <v>202</v>
      </c>
      <c r="DR1107" t="s">
        <v>202</v>
      </c>
      <c r="DT1107">
        <v>1</v>
      </c>
      <c r="DV1107">
        <v>1</v>
      </c>
      <c r="DW1107">
        <v>0</v>
      </c>
      <c r="DX1107">
        <v>5</v>
      </c>
      <c r="DY1107">
        <v>2</v>
      </c>
      <c r="DZ1107">
        <v>1</v>
      </c>
      <c r="EA1107">
        <v>10</v>
      </c>
      <c r="EB1107">
        <f t="shared" si="41"/>
        <v>4</v>
      </c>
      <c r="EC1107">
        <v>2</v>
      </c>
      <c r="EE1107">
        <v>10</v>
      </c>
      <c r="EF1107">
        <v>2</v>
      </c>
      <c r="EH1107">
        <v>10</v>
      </c>
      <c r="EI1107">
        <v>1</v>
      </c>
      <c r="EL1107">
        <v>1</v>
      </c>
      <c r="EM1107">
        <v>4</v>
      </c>
      <c r="EN1107">
        <v>2</v>
      </c>
      <c r="EO1107">
        <v>2</v>
      </c>
      <c r="EP1107">
        <v>1</v>
      </c>
      <c r="EQ1107">
        <v>2</v>
      </c>
      <c r="ER1107">
        <v>1</v>
      </c>
      <c r="EZ1107">
        <v>1</v>
      </c>
      <c r="FA1107">
        <v>2</v>
      </c>
      <c r="FB1107">
        <v>2</v>
      </c>
      <c r="FE1107">
        <v>1</v>
      </c>
      <c r="FG1107">
        <v>0</v>
      </c>
      <c r="FH1107" t="s">
        <v>3179</v>
      </c>
      <c r="FI1107">
        <v>1</v>
      </c>
      <c r="FJ1107" t="s">
        <v>204</v>
      </c>
      <c r="FK1107">
        <v>10</v>
      </c>
      <c r="FL1107">
        <v>12</v>
      </c>
      <c r="FM1107">
        <v>12</v>
      </c>
      <c r="FN1107">
        <v>10</v>
      </c>
      <c r="FO1107" t="s">
        <v>2206</v>
      </c>
      <c r="FP1107">
        <v>7.5</v>
      </c>
      <c r="FQ1107" t="s">
        <v>3287</v>
      </c>
      <c r="FR1107" t="s">
        <v>3189</v>
      </c>
      <c r="FS1107">
        <v>0</v>
      </c>
      <c r="FT1107">
        <v>1</v>
      </c>
      <c r="FU1107" t="s">
        <v>2221</v>
      </c>
      <c r="FV1107" t="s">
        <v>4754</v>
      </c>
      <c r="FW1107">
        <v>1</v>
      </c>
      <c r="FX1107">
        <v>0</v>
      </c>
      <c r="FY1107">
        <v>1</v>
      </c>
      <c r="FZ1107">
        <v>0</v>
      </c>
      <c r="GA1107">
        <v>1601</v>
      </c>
      <c r="GB1107">
        <v>16</v>
      </c>
      <c r="GC1107">
        <v>100.0625</v>
      </c>
      <c r="GD1107" t="s">
        <v>2407</v>
      </c>
      <c r="GE1107">
        <v>1</v>
      </c>
      <c r="HG1107" t="s">
        <v>202</v>
      </c>
      <c r="HI1107">
        <v>1</v>
      </c>
      <c r="HJ1107">
        <v>1</v>
      </c>
    </row>
    <row r="1108" spans="1:218" x14ac:dyDescent="0.3">
      <c r="A1108">
        <v>1779</v>
      </c>
      <c r="B1108" t="s">
        <v>4040</v>
      </c>
      <c r="C1108" t="s">
        <v>5632</v>
      </c>
      <c r="D1108" t="s">
        <v>194</v>
      </c>
      <c r="E1108">
        <v>1</v>
      </c>
      <c r="F1108" t="s">
        <v>202</v>
      </c>
      <c r="H1108">
        <v>1</v>
      </c>
      <c r="M1108">
        <v>1</v>
      </c>
      <c r="N1108">
        <v>1</v>
      </c>
      <c r="U1108">
        <v>1</v>
      </c>
      <c r="W1108">
        <v>4</v>
      </c>
      <c r="X1108" t="s">
        <v>5507</v>
      </c>
      <c r="Y1108">
        <v>1</v>
      </c>
      <c r="Z1108">
        <v>1</v>
      </c>
      <c r="AA1108">
        <v>8</v>
      </c>
      <c r="AB1108">
        <v>1</v>
      </c>
      <c r="AD1108" t="s">
        <v>202</v>
      </c>
      <c r="AE1108">
        <v>1</v>
      </c>
      <c r="AF1108">
        <v>2</v>
      </c>
      <c r="AG1108">
        <v>1</v>
      </c>
      <c r="AH1108">
        <v>2</v>
      </c>
      <c r="AI1108">
        <v>1</v>
      </c>
      <c r="AJ1108">
        <v>2</v>
      </c>
      <c r="AK1108" t="s">
        <v>5633</v>
      </c>
      <c r="AL1108">
        <v>1</v>
      </c>
      <c r="AM1108">
        <v>2</v>
      </c>
      <c r="AN1108">
        <v>1</v>
      </c>
      <c r="AO1108">
        <v>2</v>
      </c>
      <c r="AP1108">
        <v>2</v>
      </c>
      <c r="AQ1108">
        <v>1</v>
      </c>
      <c r="AR1108" t="s">
        <v>5634</v>
      </c>
      <c r="AS1108">
        <v>1</v>
      </c>
      <c r="AT1108">
        <v>1</v>
      </c>
      <c r="AU1108">
        <v>1</v>
      </c>
      <c r="AV1108">
        <v>2</v>
      </c>
      <c r="AW1108">
        <v>7</v>
      </c>
      <c r="AX1108">
        <v>2</v>
      </c>
      <c r="AY1108">
        <v>3</v>
      </c>
      <c r="BE1108">
        <v>1</v>
      </c>
      <c r="BF1108">
        <v>1</v>
      </c>
      <c r="BG1108">
        <v>1</v>
      </c>
      <c r="BH1108">
        <v>1</v>
      </c>
      <c r="BI1108">
        <v>1</v>
      </c>
      <c r="BJ1108">
        <v>0</v>
      </c>
      <c r="BM1108">
        <v>8</v>
      </c>
      <c r="BN1108">
        <v>-97</v>
      </c>
      <c r="BP1108">
        <v>1</v>
      </c>
      <c r="BQ1108">
        <v>9</v>
      </c>
      <c r="BR1108">
        <v>1</v>
      </c>
      <c r="BS1108">
        <v>-97</v>
      </c>
      <c r="CJ1108">
        <v>1</v>
      </c>
      <c r="CK1108">
        <v>2</v>
      </c>
      <c r="CL1108">
        <v>4</v>
      </c>
      <c r="CM1108">
        <v>1</v>
      </c>
      <c r="CR1108">
        <v>2</v>
      </c>
      <c r="CS1108">
        <v>3</v>
      </c>
      <c r="CT1108">
        <v>1</v>
      </c>
      <c r="CU1108">
        <v>1</v>
      </c>
      <c r="CV1108" t="s">
        <v>2992</v>
      </c>
      <c r="CW1108">
        <v>848</v>
      </c>
      <c r="CX1108">
        <v>14.13</v>
      </c>
      <c r="CY1108">
        <v>2</v>
      </c>
      <c r="CZ1108">
        <v>1</v>
      </c>
      <c r="DA1108" t="s">
        <v>548</v>
      </c>
      <c r="DC1108">
        <v>1</v>
      </c>
      <c r="DD1108">
        <v>1</v>
      </c>
      <c r="DE1108">
        <v>24</v>
      </c>
      <c r="DN1108" t="s">
        <v>5464</v>
      </c>
      <c r="DO1108" t="s">
        <v>5464</v>
      </c>
      <c r="DP1108" t="s">
        <v>3178</v>
      </c>
      <c r="DQ1108" t="s">
        <v>202</v>
      </c>
      <c r="DR1108" t="s">
        <v>202</v>
      </c>
      <c r="DT1108">
        <v>1</v>
      </c>
      <c r="DV1108">
        <v>1</v>
      </c>
      <c r="DW1108">
        <v>0</v>
      </c>
      <c r="DX1108">
        <v>1</v>
      </c>
      <c r="DY1108">
        <v>2</v>
      </c>
      <c r="DZ1108">
        <v>1</v>
      </c>
      <c r="EA1108">
        <v>15</v>
      </c>
      <c r="EB1108">
        <f t="shared" ref="EB1108:EB1111" si="42">IF(EA1108&gt;=30,1,IF(EA1108&gt;=20,2,IF(EA1108&gt;=15,3,IF(EA1108&gt;=10,4,IF(EA1108&gt;=5,5,IF(EA1108&gt;0,6,0))))))</f>
        <v>3</v>
      </c>
      <c r="EC1108">
        <v>2</v>
      </c>
      <c r="EE1108">
        <v>9</v>
      </c>
      <c r="EF1108">
        <v>2</v>
      </c>
      <c r="EH1108">
        <v>9</v>
      </c>
      <c r="EI1108">
        <v>1</v>
      </c>
      <c r="EL1108">
        <v>1</v>
      </c>
      <c r="EM1108">
        <v>3</v>
      </c>
      <c r="EN1108">
        <v>6</v>
      </c>
      <c r="EO1108">
        <v>3</v>
      </c>
      <c r="EP1108">
        <v>2</v>
      </c>
      <c r="EZ1108">
        <v>1</v>
      </c>
      <c r="FA1108">
        <v>1</v>
      </c>
      <c r="FD1108">
        <v>9</v>
      </c>
      <c r="FG1108">
        <v>0</v>
      </c>
      <c r="FH1108" t="s">
        <v>5655</v>
      </c>
      <c r="FI1108">
        <v>2</v>
      </c>
      <c r="FJ1108" t="s">
        <v>204</v>
      </c>
      <c r="FK1108">
        <v>9</v>
      </c>
      <c r="FL1108">
        <v>12</v>
      </c>
      <c r="FM1108">
        <v>12</v>
      </c>
      <c r="FN1108">
        <v>15</v>
      </c>
      <c r="FO1108" t="s">
        <v>2206</v>
      </c>
      <c r="FP1108">
        <v>3.5</v>
      </c>
      <c r="FQ1108" t="s">
        <v>5062</v>
      </c>
      <c r="FR1108" t="s">
        <v>3181</v>
      </c>
      <c r="FS1108">
        <v>1</v>
      </c>
      <c r="FT1108">
        <v>0</v>
      </c>
      <c r="FU1108" t="s">
        <v>2207</v>
      </c>
      <c r="FV1108" t="s">
        <v>2207</v>
      </c>
      <c r="FW1108">
        <v>0</v>
      </c>
      <c r="FX1108">
        <v>1</v>
      </c>
      <c r="FY1108">
        <v>0</v>
      </c>
      <c r="FZ1108">
        <v>0</v>
      </c>
      <c r="GA1108">
        <v>1601</v>
      </c>
      <c r="GB1108">
        <v>16</v>
      </c>
      <c r="GC1108">
        <v>100.0625</v>
      </c>
      <c r="GD1108" t="s">
        <v>2407</v>
      </c>
      <c r="GE1108">
        <v>1</v>
      </c>
      <c r="HG1108" t="s">
        <v>202</v>
      </c>
      <c r="HJ1108">
        <v>0</v>
      </c>
    </row>
    <row r="1109" spans="1:218" x14ac:dyDescent="0.3">
      <c r="A1109">
        <v>1800</v>
      </c>
      <c r="B1109" t="s">
        <v>3303</v>
      </c>
      <c r="C1109" t="s">
        <v>5635</v>
      </c>
      <c r="D1109" t="s">
        <v>212</v>
      </c>
      <c r="E1109">
        <v>1</v>
      </c>
      <c r="F1109" t="s">
        <v>202</v>
      </c>
      <c r="H1109">
        <v>2</v>
      </c>
      <c r="I1109">
        <v>1</v>
      </c>
      <c r="M1109">
        <v>1</v>
      </c>
      <c r="N1109">
        <v>1</v>
      </c>
      <c r="U1109">
        <v>1</v>
      </c>
      <c r="W1109">
        <v>1</v>
      </c>
      <c r="X1109" t="s">
        <v>5507</v>
      </c>
      <c r="Y1109">
        <v>1</v>
      </c>
      <c r="Z1109">
        <v>1</v>
      </c>
      <c r="AA1109">
        <v>1</v>
      </c>
      <c r="AB1109">
        <v>2</v>
      </c>
      <c r="AD1109" t="s">
        <v>202</v>
      </c>
      <c r="AE1109">
        <v>1</v>
      </c>
      <c r="AF1109">
        <v>1</v>
      </c>
      <c r="AG1109">
        <v>2</v>
      </c>
      <c r="AH1109">
        <v>1</v>
      </c>
      <c r="AI1109">
        <v>1</v>
      </c>
      <c r="AJ1109">
        <v>1</v>
      </c>
      <c r="AK1109" t="s">
        <v>3476</v>
      </c>
      <c r="AL1109">
        <v>1</v>
      </c>
      <c r="AM1109">
        <v>2</v>
      </c>
      <c r="AN1109">
        <v>2</v>
      </c>
      <c r="AO1109">
        <v>2</v>
      </c>
      <c r="AP1109">
        <v>2</v>
      </c>
      <c r="AQ1109">
        <v>2</v>
      </c>
      <c r="AR1109" t="s">
        <v>3477</v>
      </c>
      <c r="AS1109">
        <v>1</v>
      </c>
      <c r="AT1109">
        <v>1</v>
      </c>
      <c r="AU1109">
        <v>2</v>
      </c>
      <c r="AV1109">
        <v>2</v>
      </c>
      <c r="AW1109">
        <v>6</v>
      </c>
      <c r="AX1109">
        <v>1</v>
      </c>
      <c r="AY1109">
        <v>3</v>
      </c>
      <c r="BE1109">
        <v>1</v>
      </c>
      <c r="BF1109">
        <v>2</v>
      </c>
      <c r="BG1109">
        <v>1</v>
      </c>
      <c r="BH1109">
        <v>2</v>
      </c>
      <c r="BI1109">
        <v>1</v>
      </c>
      <c r="BJ1109">
        <v>0</v>
      </c>
      <c r="BM1109">
        <v>5</v>
      </c>
      <c r="BN1109">
        <v>1</v>
      </c>
      <c r="BO1109">
        <v>5</v>
      </c>
      <c r="BP1109">
        <v>1</v>
      </c>
      <c r="BQ1109">
        <v>6</v>
      </c>
      <c r="BR1109">
        <v>5</v>
      </c>
      <c r="BS1109">
        <v>1</v>
      </c>
      <c r="BT1109">
        <v>10</v>
      </c>
      <c r="BV1109">
        <v>5</v>
      </c>
      <c r="BX1109">
        <v>0</v>
      </c>
      <c r="BZ1109">
        <v>1</v>
      </c>
      <c r="CB1109">
        <v>2</v>
      </c>
      <c r="CD1109">
        <v>2</v>
      </c>
      <c r="CJ1109">
        <v>1</v>
      </c>
      <c r="CK1109">
        <v>2</v>
      </c>
      <c r="CL1109">
        <v>4</v>
      </c>
      <c r="CM1109">
        <v>1</v>
      </c>
      <c r="CR1109">
        <v>2</v>
      </c>
      <c r="CS1109">
        <v>7</v>
      </c>
      <c r="CT1109">
        <v>10</v>
      </c>
      <c r="CU1109">
        <v>1</v>
      </c>
      <c r="CV1109" t="s">
        <v>1686</v>
      </c>
      <c r="CW1109">
        <v>1033</v>
      </c>
      <c r="CX1109">
        <v>17.22</v>
      </c>
      <c r="CY1109">
        <v>2</v>
      </c>
      <c r="CZ1109">
        <v>1</v>
      </c>
      <c r="DA1109" t="s">
        <v>1027</v>
      </c>
      <c r="DC1109">
        <v>1</v>
      </c>
      <c r="DD1109">
        <v>1</v>
      </c>
      <c r="DE1109">
        <v>12</v>
      </c>
      <c r="DN1109" t="s">
        <v>5498</v>
      </c>
      <c r="DO1109" t="s">
        <v>5498</v>
      </c>
      <c r="DP1109" t="s">
        <v>3178</v>
      </c>
      <c r="DQ1109" t="s">
        <v>202</v>
      </c>
      <c r="DR1109" t="s">
        <v>202</v>
      </c>
      <c r="DT1109">
        <v>1</v>
      </c>
      <c r="DV1109">
        <v>1</v>
      </c>
      <c r="DW1109">
        <v>0</v>
      </c>
      <c r="DX1109">
        <v>2</v>
      </c>
      <c r="DY1109">
        <v>2</v>
      </c>
      <c r="DZ1109">
        <v>1</v>
      </c>
      <c r="EA1109">
        <v>5</v>
      </c>
      <c r="EB1109">
        <f t="shared" si="42"/>
        <v>5</v>
      </c>
      <c r="EC1109">
        <v>2</v>
      </c>
      <c r="EE1109">
        <v>3</v>
      </c>
      <c r="EF1109">
        <v>2</v>
      </c>
      <c r="EH1109">
        <v>3</v>
      </c>
      <c r="EI1109">
        <v>1</v>
      </c>
      <c r="EL1109">
        <v>2</v>
      </c>
      <c r="EM1109">
        <v>2</v>
      </c>
      <c r="EN1109">
        <v>2</v>
      </c>
      <c r="EO1109">
        <v>2</v>
      </c>
      <c r="EP1109">
        <v>1</v>
      </c>
      <c r="EQ1109">
        <v>2</v>
      </c>
      <c r="ER1109">
        <v>2</v>
      </c>
      <c r="ES1109">
        <v>1</v>
      </c>
      <c r="ET1109">
        <v>2</v>
      </c>
      <c r="EU1109">
        <f>IF(ET1109&gt;=30,1,IF(ET1109&gt;=20,2,IF(ET1109&gt;=15,3,IF(ET1109&gt;=10,4,IF(ET1109&gt;=5,5,IF(ET1109&gt;0,6,0))))))</f>
        <v>6</v>
      </c>
      <c r="EV1109">
        <v>6</v>
      </c>
      <c r="EW1109">
        <v>2</v>
      </c>
      <c r="EX1109">
        <v>2</v>
      </c>
      <c r="EY1109">
        <v>1</v>
      </c>
      <c r="EZ1109">
        <v>2</v>
      </c>
      <c r="FE1109">
        <v>1</v>
      </c>
      <c r="FG1109">
        <v>0</v>
      </c>
      <c r="FH1109" t="s">
        <v>5655</v>
      </c>
      <c r="FI1109">
        <v>2</v>
      </c>
      <c r="FJ1109" t="s">
        <v>204</v>
      </c>
      <c r="FK1109">
        <v>3</v>
      </c>
      <c r="FL1109">
        <v>12</v>
      </c>
      <c r="FM1109">
        <v>12</v>
      </c>
      <c r="FN1109">
        <v>5</v>
      </c>
      <c r="FO1109" t="s">
        <v>2212</v>
      </c>
      <c r="FP1109">
        <v>1.5</v>
      </c>
      <c r="FQ1109" t="s">
        <v>3287</v>
      </c>
      <c r="FR1109" t="s">
        <v>3189</v>
      </c>
      <c r="FS1109">
        <v>0</v>
      </c>
      <c r="FT1109">
        <v>1</v>
      </c>
      <c r="FU1109" t="s">
        <v>2213</v>
      </c>
      <c r="FV1109" t="s">
        <v>4754</v>
      </c>
      <c r="FW1109">
        <v>1</v>
      </c>
      <c r="FX1109">
        <v>0</v>
      </c>
      <c r="FY1109">
        <v>1</v>
      </c>
      <c r="FZ1109">
        <v>0</v>
      </c>
      <c r="GA1109">
        <v>4824</v>
      </c>
      <c r="GB1109">
        <v>17</v>
      </c>
      <c r="GC1109">
        <v>283.76470590000002</v>
      </c>
      <c r="GD1109" t="s">
        <v>2407</v>
      </c>
      <c r="GE1109">
        <v>1</v>
      </c>
      <c r="HG1109" t="s">
        <v>202</v>
      </c>
      <c r="HI1109">
        <v>1</v>
      </c>
      <c r="HJ1109">
        <v>1</v>
      </c>
    </row>
    <row r="1110" spans="1:218" x14ac:dyDescent="0.3">
      <c r="A1110">
        <v>1803</v>
      </c>
      <c r="B1110" t="s">
        <v>3303</v>
      </c>
      <c r="C1110" t="s">
        <v>5636</v>
      </c>
      <c r="D1110" t="s">
        <v>212</v>
      </c>
      <c r="E1110">
        <v>1</v>
      </c>
      <c r="F1110" t="s">
        <v>202</v>
      </c>
      <c r="H1110">
        <v>1</v>
      </c>
      <c r="M1110">
        <v>1</v>
      </c>
      <c r="N1110">
        <v>1</v>
      </c>
      <c r="U1110">
        <v>1</v>
      </c>
      <c r="W1110">
        <v>3</v>
      </c>
      <c r="X1110" t="s">
        <v>5507</v>
      </c>
      <c r="Y1110">
        <v>1</v>
      </c>
      <c r="Z1110">
        <v>1</v>
      </c>
      <c r="AA1110">
        <v>1</v>
      </c>
      <c r="AB1110">
        <v>2</v>
      </c>
      <c r="AD1110" t="s">
        <v>202</v>
      </c>
      <c r="AE1110">
        <v>1</v>
      </c>
      <c r="AF1110">
        <v>1</v>
      </c>
      <c r="AG1110">
        <v>1</v>
      </c>
      <c r="AH1110">
        <v>2</v>
      </c>
      <c r="AI1110">
        <v>2</v>
      </c>
      <c r="AJ1110">
        <v>2</v>
      </c>
      <c r="AK1110" t="s">
        <v>5637</v>
      </c>
      <c r="AL1110">
        <v>1</v>
      </c>
      <c r="AM1110">
        <v>1</v>
      </c>
      <c r="AN1110">
        <v>1</v>
      </c>
      <c r="AO1110">
        <v>2</v>
      </c>
      <c r="AP1110">
        <v>2</v>
      </c>
      <c r="AQ1110">
        <v>1</v>
      </c>
      <c r="AR1110" t="s">
        <v>5638</v>
      </c>
      <c r="AS1110">
        <v>2</v>
      </c>
      <c r="AT1110">
        <v>2</v>
      </c>
      <c r="AU1110">
        <v>1</v>
      </c>
      <c r="AV1110">
        <v>2</v>
      </c>
      <c r="AW1110">
        <v>7</v>
      </c>
      <c r="AX1110">
        <v>1</v>
      </c>
      <c r="AY1110">
        <v>1</v>
      </c>
      <c r="BE1110">
        <v>1</v>
      </c>
      <c r="BF1110">
        <v>1</v>
      </c>
      <c r="BG1110">
        <v>1</v>
      </c>
      <c r="BH1110">
        <v>1</v>
      </c>
      <c r="BI1110">
        <v>1</v>
      </c>
      <c r="BJ1110">
        <v>0</v>
      </c>
      <c r="BM1110">
        <v>2</v>
      </c>
      <c r="BN1110">
        <v>1</v>
      </c>
      <c r="BO1110">
        <v>1</v>
      </c>
      <c r="BP1110">
        <v>1</v>
      </c>
      <c r="BQ1110">
        <v>1</v>
      </c>
      <c r="BR1110">
        <v>1</v>
      </c>
      <c r="BS1110">
        <v>1</v>
      </c>
      <c r="BT1110">
        <v>1</v>
      </c>
      <c r="BV1110">
        <v>0</v>
      </c>
      <c r="BX1110">
        <v>0</v>
      </c>
      <c r="BZ1110">
        <v>0</v>
      </c>
      <c r="CB1110">
        <v>0</v>
      </c>
      <c r="CD1110">
        <v>1</v>
      </c>
      <c r="CJ1110">
        <v>2</v>
      </c>
      <c r="CK1110">
        <v>2</v>
      </c>
      <c r="CL1110">
        <v>6</v>
      </c>
      <c r="CM1110">
        <v>1</v>
      </c>
      <c r="CR1110">
        <v>2</v>
      </c>
      <c r="CS1110">
        <v>3</v>
      </c>
      <c r="CT1110">
        <v>1</v>
      </c>
      <c r="CU1110">
        <v>1</v>
      </c>
      <c r="CV1110" t="s">
        <v>700</v>
      </c>
      <c r="CW1110">
        <v>609</v>
      </c>
      <c r="CX1110">
        <v>10.15</v>
      </c>
      <c r="CY1110">
        <v>2</v>
      </c>
      <c r="CZ1110">
        <v>1</v>
      </c>
      <c r="DA1110" t="s">
        <v>243</v>
      </c>
      <c r="DC1110">
        <v>1</v>
      </c>
      <c r="DD1110">
        <v>1</v>
      </c>
      <c r="DE1110">
        <v>12</v>
      </c>
      <c r="DN1110" t="s">
        <v>5639</v>
      </c>
      <c r="DO1110" t="s">
        <v>5639</v>
      </c>
      <c r="DP1110" t="s">
        <v>3178</v>
      </c>
      <c r="DQ1110" t="s">
        <v>202</v>
      </c>
      <c r="DR1110" t="s">
        <v>202</v>
      </c>
      <c r="DT1110">
        <v>1</v>
      </c>
      <c r="DV1110">
        <v>1</v>
      </c>
      <c r="DW1110">
        <v>0</v>
      </c>
      <c r="DX1110">
        <v>2</v>
      </c>
      <c r="DY1110">
        <v>2</v>
      </c>
      <c r="DZ1110">
        <v>1</v>
      </c>
      <c r="EA1110">
        <v>6</v>
      </c>
      <c r="EB1110">
        <f t="shared" si="42"/>
        <v>5</v>
      </c>
      <c r="EC1110">
        <v>2</v>
      </c>
      <c r="EE1110">
        <v>6</v>
      </c>
      <c r="EF1110">
        <v>2</v>
      </c>
      <c r="EH1110">
        <v>4</v>
      </c>
      <c r="EI1110">
        <v>1</v>
      </c>
      <c r="EL1110">
        <v>2</v>
      </c>
      <c r="EM1110">
        <v>2</v>
      </c>
      <c r="EN1110">
        <v>2</v>
      </c>
      <c r="EO1110">
        <v>2</v>
      </c>
      <c r="EP1110">
        <v>2</v>
      </c>
      <c r="EZ1110">
        <v>1</v>
      </c>
      <c r="FA1110">
        <v>1</v>
      </c>
      <c r="FD1110">
        <v>5</v>
      </c>
      <c r="FG1110">
        <v>0</v>
      </c>
      <c r="FH1110" t="s">
        <v>5655</v>
      </c>
      <c r="FI1110">
        <v>2</v>
      </c>
      <c r="FJ1110" t="s">
        <v>204</v>
      </c>
      <c r="FK1110">
        <v>6</v>
      </c>
      <c r="FL1110">
        <v>12</v>
      </c>
      <c r="FM1110">
        <v>12</v>
      </c>
      <c r="FN1110">
        <v>6</v>
      </c>
      <c r="FO1110" t="s">
        <v>2212</v>
      </c>
      <c r="FP1110">
        <v>1.5</v>
      </c>
      <c r="FQ1110" t="s">
        <v>3287</v>
      </c>
      <c r="FR1110" t="s">
        <v>3189</v>
      </c>
      <c r="FS1110">
        <v>0</v>
      </c>
      <c r="FT1110">
        <v>0</v>
      </c>
      <c r="FU1110" t="s">
        <v>2207</v>
      </c>
      <c r="FV1110" t="s">
        <v>2207</v>
      </c>
      <c r="FW1110">
        <v>0</v>
      </c>
      <c r="FX1110">
        <v>1</v>
      </c>
      <c r="FY1110">
        <v>0</v>
      </c>
      <c r="FZ1110">
        <v>0</v>
      </c>
      <c r="GA1110">
        <v>4824</v>
      </c>
      <c r="GB1110">
        <v>17</v>
      </c>
      <c r="GC1110">
        <v>283.76470590000002</v>
      </c>
      <c r="GD1110" t="s">
        <v>2407</v>
      </c>
      <c r="GE1110">
        <v>1</v>
      </c>
      <c r="HG1110" t="s">
        <v>202</v>
      </c>
      <c r="HJ1110">
        <v>0</v>
      </c>
    </row>
    <row r="1111" spans="1:218" x14ac:dyDescent="0.3">
      <c r="A1111">
        <v>1805</v>
      </c>
      <c r="B1111" t="s">
        <v>3320</v>
      </c>
      <c r="C1111" t="s">
        <v>5640</v>
      </c>
      <c r="D1111" t="s">
        <v>212</v>
      </c>
      <c r="E1111">
        <v>1</v>
      </c>
      <c r="F1111" t="s">
        <v>202</v>
      </c>
      <c r="H1111">
        <v>1</v>
      </c>
      <c r="M1111">
        <v>1</v>
      </c>
      <c r="N1111">
        <v>1</v>
      </c>
      <c r="U1111">
        <v>1</v>
      </c>
      <c r="W1111">
        <v>1</v>
      </c>
      <c r="X1111" t="s">
        <v>5507</v>
      </c>
      <c r="Y1111">
        <v>1</v>
      </c>
      <c r="Z1111">
        <v>1</v>
      </c>
      <c r="AA1111">
        <v>1</v>
      </c>
      <c r="AB1111">
        <v>5</v>
      </c>
      <c r="AD1111" t="s">
        <v>202</v>
      </c>
      <c r="AE1111">
        <v>1</v>
      </c>
      <c r="AF1111">
        <v>1</v>
      </c>
      <c r="AG1111">
        <v>1</v>
      </c>
      <c r="AH1111">
        <v>1</v>
      </c>
      <c r="AI1111">
        <v>1</v>
      </c>
      <c r="AJ1111">
        <v>2</v>
      </c>
      <c r="AK1111" t="s">
        <v>5641</v>
      </c>
      <c r="AL1111">
        <v>1</v>
      </c>
      <c r="AM1111">
        <v>1</v>
      </c>
      <c r="AN1111">
        <v>2</v>
      </c>
      <c r="AO1111">
        <v>2</v>
      </c>
      <c r="AP1111">
        <v>2</v>
      </c>
      <c r="AQ1111">
        <v>1</v>
      </c>
      <c r="AR1111" t="s">
        <v>5642</v>
      </c>
      <c r="AS1111">
        <v>1</v>
      </c>
      <c r="AT1111">
        <v>1</v>
      </c>
      <c r="AU1111">
        <v>1</v>
      </c>
      <c r="AV1111">
        <v>1</v>
      </c>
      <c r="AW1111">
        <v>7</v>
      </c>
      <c r="AX1111">
        <v>1</v>
      </c>
      <c r="AY1111">
        <v>1</v>
      </c>
      <c r="AZ1111">
        <v>6</v>
      </c>
      <c r="BA1111">
        <v>5</v>
      </c>
      <c r="BB1111">
        <v>2</v>
      </c>
      <c r="BC1111">
        <v>3</v>
      </c>
      <c r="BD1111">
        <v>4</v>
      </c>
      <c r="BE1111">
        <v>1</v>
      </c>
      <c r="BF1111">
        <v>3</v>
      </c>
      <c r="BG1111">
        <v>1</v>
      </c>
      <c r="BH1111">
        <v>3</v>
      </c>
      <c r="BI1111">
        <v>1</v>
      </c>
      <c r="BJ1111">
        <v>0</v>
      </c>
      <c r="BM1111">
        <v>1</v>
      </c>
      <c r="BN1111">
        <v>1</v>
      </c>
      <c r="BO1111">
        <v>3</v>
      </c>
      <c r="BP1111">
        <v>1</v>
      </c>
      <c r="BQ1111">
        <v>29</v>
      </c>
      <c r="BR1111">
        <v>2</v>
      </c>
      <c r="BS1111">
        <v>1</v>
      </c>
      <c r="BT1111">
        <v>3</v>
      </c>
      <c r="BV1111">
        <v>0</v>
      </c>
      <c r="BX1111">
        <v>0</v>
      </c>
      <c r="BZ1111">
        <v>1</v>
      </c>
      <c r="CB1111">
        <v>0</v>
      </c>
      <c r="CD1111">
        <v>0</v>
      </c>
      <c r="CF1111">
        <v>2</v>
      </c>
      <c r="CJ1111">
        <v>1</v>
      </c>
      <c r="CK1111">
        <v>1</v>
      </c>
      <c r="CL1111">
        <v>8</v>
      </c>
      <c r="CM1111">
        <v>1</v>
      </c>
      <c r="CR1111">
        <v>2</v>
      </c>
      <c r="CS1111">
        <v>10</v>
      </c>
      <c r="CT1111">
        <v>1</v>
      </c>
      <c r="CU1111">
        <v>2</v>
      </c>
      <c r="CV1111" t="s">
        <v>5643</v>
      </c>
      <c r="CW1111">
        <v>575</v>
      </c>
      <c r="CX1111">
        <v>9.58</v>
      </c>
      <c r="CY1111">
        <v>2</v>
      </c>
      <c r="CZ1111">
        <v>1</v>
      </c>
      <c r="DA1111" t="s">
        <v>243</v>
      </c>
      <c r="DC1111">
        <v>1</v>
      </c>
      <c r="DD1111">
        <v>1</v>
      </c>
      <c r="DE1111">
        <v>11</v>
      </c>
      <c r="DN1111" t="s">
        <v>5639</v>
      </c>
      <c r="DO1111" t="s">
        <v>5639</v>
      </c>
      <c r="DP1111" t="s">
        <v>3178</v>
      </c>
      <c r="DQ1111" t="s">
        <v>202</v>
      </c>
      <c r="DR1111" t="s">
        <v>202</v>
      </c>
      <c r="DT1111">
        <v>1</v>
      </c>
      <c r="DV1111">
        <v>1</v>
      </c>
      <c r="DW1111">
        <v>0</v>
      </c>
      <c r="DX1111">
        <v>5</v>
      </c>
      <c r="DY1111">
        <v>2</v>
      </c>
      <c r="DZ1111">
        <v>1</v>
      </c>
      <c r="EA1111">
        <v>15</v>
      </c>
      <c r="EB1111">
        <f t="shared" si="42"/>
        <v>3</v>
      </c>
      <c r="EC1111">
        <v>2</v>
      </c>
      <c r="EE1111">
        <v>15</v>
      </c>
      <c r="EF1111">
        <v>2</v>
      </c>
      <c r="EH1111">
        <v>15</v>
      </c>
      <c r="EI1111">
        <v>1</v>
      </c>
      <c r="EL1111">
        <v>2</v>
      </c>
      <c r="EM1111">
        <v>3</v>
      </c>
      <c r="EN1111">
        <v>2</v>
      </c>
      <c r="EO1111">
        <v>2</v>
      </c>
      <c r="EP1111">
        <v>1</v>
      </c>
      <c r="EQ1111">
        <v>2</v>
      </c>
      <c r="ER1111">
        <v>1</v>
      </c>
      <c r="EZ1111">
        <v>-97</v>
      </c>
      <c r="FA1111">
        <v>1</v>
      </c>
      <c r="FD1111">
        <v>-97</v>
      </c>
      <c r="FG1111">
        <v>0</v>
      </c>
      <c r="FH1111" t="s">
        <v>5655</v>
      </c>
      <c r="FI1111">
        <v>2</v>
      </c>
      <c r="FJ1111" t="s">
        <v>204</v>
      </c>
      <c r="FK1111">
        <v>15</v>
      </c>
      <c r="FL1111">
        <v>12</v>
      </c>
      <c r="FM1111">
        <v>12</v>
      </c>
      <c r="FN1111">
        <v>15</v>
      </c>
      <c r="FO1111" t="s">
        <v>2212</v>
      </c>
      <c r="FP1111">
        <v>3.5</v>
      </c>
      <c r="FQ1111" t="s">
        <v>3287</v>
      </c>
      <c r="FR1111" t="s">
        <v>3189</v>
      </c>
      <c r="FS1111">
        <v>0</v>
      </c>
      <c r="FT1111">
        <v>1</v>
      </c>
      <c r="FU1111" t="s">
        <v>2221</v>
      </c>
      <c r="FV1111" t="s">
        <v>4754</v>
      </c>
      <c r="FW1111">
        <v>0</v>
      </c>
      <c r="FX1111">
        <v>1</v>
      </c>
      <c r="FY1111">
        <v>0</v>
      </c>
      <c r="FZ1111">
        <v>0</v>
      </c>
      <c r="GA1111">
        <v>4970</v>
      </c>
      <c r="GB1111">
        <v>32</v>
      </c>
      <c r="GC1111">
        <v>155.3125</v>
      </c>
      <c r="GD1111" t="s">
        <v>2407</v>
      </c>
      <c r="GE1111">
        <v>1</v>
      </c>
      <c r="HG1111" t="s">
        <v>202</v>
      </c>
      <c r="HJ1111">
        <v>0</v>
      </c>
    </row>
    <row r="1112" spans="1:218" hidden="1" x14ac:dyDescent="0.3">
      <c r="A1112">
        <v>1</v>
      </c>
      <c r="B1112" t="s">
        <v>6482</v>
      </c>
      <c r="C1112" t="s">
        <v>6483</v>
      </c>
      <c r="D1112" t="s">
        <v>265</v>
      </c>
      <c r="E1112">
        <v>1</v>
      </c>
      <c r="F1112" t="s">
        <v>202</v>
      </c>
      <c r="H1112">
        <v>1</v>
      </c>
      <c r="M1112">
        <v>2</v>
      </c>
      <c r="N1112">
        <v>1</v>
      </c>
      <c r="U1112">
        <v>1</v>
      </c>
      <c r="W1112">
        <v>1</v>
      </c>
      <c r="X1112" t="s">
        <v>202</v>
      </c>
      <c r="Y1112">
        <v>1</v>
      </c>
      <c r="Z1112">
        <v>1</v>
      </c>
      <c r="AD1112" t="s">
        <v>3174</v>
      </c>
      <c r="AE1112">
        <v>1</v>
      </c>
      <c r="AF1112">
        <v>1</v>
      </c>
      <c r="AG1112">
        <v>1</v>
      </c>
      <c r="AH1112">
        <v>1</v>
      </c>
      <c r="AI1112">
        <v>1</v>
      </c>
      <c r="AJ1112">
        <v>2</v>
      </c>
      <c r="AK1112" t="s">
        <v>6484</v>
      </c>
      <c r="AL1112">
        <v>1</v>
      </c>
      <c r="AM1112">
        <v>1</v>
      </c>
      <c r="AN1112">
        <v>1</v>
      </c>
      <c r="AO1112">
        <v>2</v>
      </c>
      <c r="AP1112">
        <v>1</v>
      </c>
      <c r="AQ1112">
        <v>1</v>
      </c>
      <c r="AR1112" t="s">
        <v>6485</v>
      </c>
      <c r="AS1112">
        <v>2</v>
      </c>
      <c r="AT1112">
        <v>1</v>
      </c>
      <c r="AU1112">
        <v>1</v>
      </c>
      <c r="AV1112">
        <v>1</v>
      </c>
      <c r="AW1112">
        <v>7</v>
      </c>
      <c r="AX1112">
        <v>1</v>
      </c>
      <c r="AY1112">
        <v>4</v>
      </c>
      <c r="BE1112">
        <v>1</v>
      </c>
      <c r="BF1112">
        <v>1</v>
      </c>
      <c r="BG1112">
        <v>1</v>
      </c>
      <c r="BH1112">
        <v>1</v>
      </c>
      <c r="BI1112">
        <v>1</v>
      </c>
      <c r="BJ1112">
        <v>1</v>
      </c>
      <c r="BK1112">
        <v>1</v>
      </c>
      <c r="BL1112">
        <v>1</v>
      </c>
      <c r="BM1112">
        <v>1</v>
      </c>
      <c r="BN1112">
        <v>1</v>
      </c>
      <c r="BO1112">
        <v>3</v>
      </c>
      <c r="BP1112">
        <v>1</v>
      </c>
      <c r="BQ1112">
        <v>10</v>
      </c>
      <c r="BR1112">
        <v>6</v>
      </c>
      <c r="BS1112">
        <v>1</v>
      </c>
      <c r="BT1112">
        <v>4</v>
      </c>
      <c r="BV1112">
        <v>2</v>
      </c>
      <c r="BX1112">
        <v>0</v>
      </c>
      <c r="BZ1112">
        <v>0</v>
      </c>
      <c r="CB1112">
        <v>1</v>
      </c>
      <c r="CD1112">
        <v>1</v>
      </c>
      <c r="CJ1112">
        <v>1</v>
      </c>
      <c r="CK1112">
        <v>2</v>
      </c>
      <c r="CL1112">
        <v>4</v>
      </c>
      <c r="CM1112">
        <v>1</v>
      </c>
      <c r="CR1112">
        <v>2</v>
      </c>
      <c r="CS1112">
        <v>10</v>
      </c>
      <c r="CT1112">
        <v>1</v>
      </c>
      <c r="CU1112">
        <v>1</v>
      </c>
      <c r="CV1112" t="s">
        <v>832</v>
      </c>
      <c r="CW1112">
        <v>663</v>
      </c>
      <c r="CX1112">
        <v>11.05</v>
      </c>
      <c r="CY1112">
        <v>2</v>
      </c>
      <c r="CZ1112">
        <v>1</v>
      </c>
      <c r="DA1112" t="s">
        <v>3188</v>
      </c>
      <c r="DC1112">
        <v>1</v>
      </c>
      <c r="DD1112">
        <v>1</v>
      </c>
      <c r="DE1112">
        <v>33</v>
      </c>
      <c r="DN1112" t="s">
        <v>3177</v>
      </c>
      <c r="DO1112" t="s">
        <v>3177</v>
      </c>
      <c r="DP1112" t="s">
        <v>3178</v>
      </c>
      <c r="DQ1112" t="s">
        <v>202</v>
      </c>
      <c r="DR1112" t="s">
        <v>202</v>
      </c>
      <c r="DT1112">
        <v>1</v>
      </c>
      <c r="DV1112">
        <v>0</v>
      </c>
      <c r="DW1112">
        <v>1</v>
      </c>
      <c r="FG1112">
        <v>0</v>
      </c>
      <c r="FH1112" t="s">
        <v>202</v>
      </c>
      <c r="FJ1112" t="s">
        <v>1978</v>
      </c>
      <c r="FK1112">
        <v>10</v>
      </c>
      <c r="FL1112">
        <v>12</v>
      </c>
      <c r="FM1112">
        <v>12</v>
      </c>
      <c r="FN1112">
        <v>7.5</v>
      </c>
      <c r="FO1112" t="s">
        <v>202</v>
      </c>
      <c r="FQ1112" t="s">
        <v>3287</v>
      </c>
      <c r="FR1112" t="s">
        <v>3189</v>
      </c>
      <c r="FS1112">
        <v>0</v>
      </c>
      <c r="FT1112">
        <v>1</v>
      </c>
      <c r="FU1112" t="s">
        <v>2213</v>
      </c>
      <c r="FV1112" t="s">
        <v>202</v>
      </c>
      <c r="FW1112">
        <v>1</v>
      </c>
      <c r="FX1112">
        <v>0</v>
      </c>
      <c r="FY1112">
        <v>1</v>
      </c>
      <c r="FZ1112">
        <v>0</v>
      </c>
      <c r="GA1112">
        <v>1202</v>
      </c>
      <c r="GB1112">
        <v>5</v>
      </c>
      <c r="GC1112">
        <v>240.4</v>
      </c>
      <c r="GD1112" t="s">
        <v>202</v>
      </c>
      <c r="GE1112">
        <v>1</v>
      </c>
      <c r="GF1112">
        <v>-97</v>
      </c>
      <c r="GH1112">
        <v>5</v>
      </c>
      <c r="GI1112">
        <v>2</v>
      </c>
      <c r="GK1112">
        <v>10</v>
      </c>
      <c r="GL1112">
        <v>1</v>
      </c>
      <c r="GO1112">
        <v>2</v>
      </c>
      <c r="GP1112">
        <v>2</v>
      </c>
      <c r="GQ1112">
        <v>1</v>
      </c>
      <c r="GR1112">
        <v>2</v>
      </c>
      <c r="GS1112">
        <v>1</v>
      </c>
      <c r="GT1112">
        <v>3</v>
      </c>
      <c r="GU1112">
        <f>IF(GT1112&gt;=30,1,IF(GT1112&gt;=20,2,IF(GT1112&gt;=15,3,IF(GT1112&gt;=10,4,IF(GT1112&gt;=5,5,IF(GT1112&gt;0,6,0))))))</f>
        <v>6</v>
      </c>
      <c r="GV1112">
        <v>8</v>
      </c>
      <c r="GX1112">
        <v>1</v>
      </c>
      <c r="GY1112">
        <v>2</v>
      </c>
      <c r="GZ1112">
        <v>1</v>
      </c>
      <c r="HA1112">
        <v>2</v>
      </c>
      <c r="HB1112">
        <v>1</v>
      </c>
      <c r="HC1112">
        <v>24</v>
      </c>
      <c r="HD1112">
        <v>1</v>
      </c>
      <c r="HG1112" t="s">
        <v>6486</v>
      </c>
      <c r="HH1112">
        <v>1</v>
      </c>
      <c r="HJ1112">
        <v>0</v>
      </c>
    </row>
    <row r="1113" spans="1:218" hidden="1" x14ac:dyDescent="0.3">
      <c r="A1113">
        <v>18</v>
      </c>
      <c r="B1113" t="s">
        <v>3212</v>
      </c>
      <c r="C1113" t="s">
        <v>3213</v>
      </c>
      <c r="D1113" t="s">
        <v>265</v>
      </c>
      <c r="E1113">
        <v>1</v>
      </c>
      <c r="F1113" t="s">
        <v>202</v>
      </c>
      <c r="H1113">
        <v>1</v>
      </c>
      <c r="M1113">
        <v>3</v>
      </c>
      <c r="N1113">
        <v>1</v>
      </c>
      <c r="U1113">
        <v>2</v>
      </c>
      <c r="V1113">
        <v>1</v>
      </c>
      <c r="W1113">
        <v>1</v>
      </c>
      <c r="X1113" t="s">
        <v>3174</v>
      </c>
      <c r="Y1113">
        <v>1</v>
      </c>
      <c r="Z1113">
        <v>1</v>
      </c>
      <c r="AA1113">
        <v>1</v>
      </c>
      <c r="AD1113" t="s">
        <v>3174</v>
      </c>
      <c r="AE1113">
        <v>1</v>
      </c>
      <c r="AF1113">
        <v>1</v>
      </c>
      <c r="AG1113">
        <v>1</v>
      </c>
      <c r="AH1113">
        <v>2</v>
      </c>
      <c r="AI1113">
        <v>1</v>
      </c>
      <c r="AJ1113">
        <v>2</v>
      </c>
      <c r="AK1113" t="s">
        <v>3214</v>
      </c>
      <c r="AL1113">
        <v>1</v>
      </c>
      <c r="AM1113">
        <v>2</v>
      </c>
      <c r="AN1113">
        <v>1</v>
      </c>
      <c r="AO1113">
        <v>2</v>
      </c>
      <c r="AP1113">
        <v>1</v>
      </c>
      <c r="AQ1113">
        <v>1</v>
      </c>
      <c r="AR1113" t="s">
        <v>3215</v>
      </c>
      <c r="AS1113">
        <v>1</v>
      </c>
      <c r="AT1113">
        <v>1</v>
      </c>
      <c r="AU1113">
        <v>1</v>
      </c>
      <c r="AV1113">
        <v>2</v>
      </c>
      <c r="AW1113">
        <v>7</v>
      </c>
      <c r="AX1113">
        <v>1</v>
      </c>
      <c r="AY1113">
        <v>1</v>
      </c>
      <c r="BE1113">
        <v>1</v>
      </c>
      <c r="BF1113">
        <v>1</v>
      </c>
      <c r="BG1113">
        <v>1</v>
      </c>
      <c r="BH1113">
        <v>1</v>
      </c>
      <c r="BI1113">
        <v>1</v>
      </c>
      <c r="BJ1113">
        <v>1</v>
      </c>
      <c r="BK1113">
        <v>1</v>
      </c>
      <c r="BL1113">
        <v>1</v>
      </c>
      <c r="BM1113">
        <v>1</v>
      </c>
      <c r="BN1113">
        <v>1</v>
      </c>
      <c r="BO1113">
        <v>3</v>
      </c>
      <c r="BP1113">
        <v>1</v>
      </c>
      <c r="BQ1113">
        <v>3</v>
      </c>
      <c r="BR1113">
        <v>-97</v>
      </c>
      <c r="BS1113">
        <v>1</v>
      </c>
      <c r="BT1113">
        <v>2</v>
      </c>
      <c r="BV1113">
        <v>0</v>
      </c>
      <c r="BX1113">
        <v>0</v>
      </c>
      <c r="BZ1113">
        <v>0</v>
      </c>
      <c r="CB1113">
        <v>0</v>
      </c>
      <c r="CD1113">
        <v>2</v>
      </c>
      <c r="CJ1113">
        <v>1</v>
      </c>
      <c r="CK1113">
        <v>2</v>
      </c>
      <c r="CL1113">
        <v>8</v>
      </c>
      <c r="CM1113">
        <v>-98</v>
      </c>
      <c r="CR1113">
        <v>1</v>
      </c>
      <c r="CS1113">
        <v>-98</v>
      </c>
      <c r="CT1113">
        <v>1</v>
      </c>
      <c r="CU1113">
        <v>1</v>
      </c>
      <c r="CV1113" t="s">
        <v>3216</v>
      </c>
      <c r="CW1113">
        <v>843</v>
      </c>
      <c r="CX1113">
        <v>14.05</v>
      </c>
      <c r="CY1113">
        <v>2</v>
      </c>
      <c r="CZ1113">
        <v>1</v>
      </c>
      <c r="DA1113" t="s">
        <v>1260</v>
      </c>
      <c r="DC1113">
        <v>1</v>
      </c>
      <c r="DD1113">
        <v>1</v>
      </c>
      <c r="DE1113">
        <v>37</v>
      </c>
      <c r="DN1113" t="s">
        <v>3177</v>
      </c>
      <c r="DO1113" t="s">
        <v>3177</v>
      </c>
      <c r="DP1113" t="s">
        <v>3178</v>
      </c>
      <c r="DQ1113" t="s">
        <v>202</v>
      </c>
      <c r="DR1113" t="s">
        <v>202</v>
      </c>
      <c r="DT1113">
        <v>1</v>
      </c>
      <c r="DV1113">
        <v>0</v>
      </c>
      <c r="DW1113">
        <v>1</v>
      </c>
      <c r="FG1113">
        <v>0</v>
      </c>
      <c r="FH1113" t="s">
        <v>202</v>
      </c>
      <c r="FJ1113" t="s">
        <v>1978</v>
      </c>
      <c r="FK1113">
        <v>5</v>
      </c>
      <c r="FL1113">
        <v>12</v>
      </c>
      <c r="FM1113">
        <v>12</v>
      </c>
      <c r="FN1113">
        <v>7.5</v>
      </c>
      <c r="FO1113" t="s">
        <v>202</v>
      </c>
      <c r="FQ1113" t="s">
        <v>3180</v>
      </c>
      <c r="FR1113" t="s">
        <v>3196</v>
      </c>
      <c r="FS1113">
        <v>1</v>
      </c>
      <c r="FT1113">
        <v>1</v>
      </c>
      <c r="FU1113" t="s">
        <v>2221</v>
      </c>
      <c r="FV1113" t="s">
        <v>202</v>
      </c>
      <c r="FW1113">
        <v>0</v>
      </c>
      <c r="FX1113">
        <v>1</v>
      </c>
      <c r="FY1113">
        <v>0</v>
      </c>
      <c r="FZ1113">
        <v>0</v>
      </c>
      <c r="GA1113">
        <v>406</v>
      </c>
      <c r="GB1113">
        <v>4</v>
      </c>
      <c r="GC1113">
        <v>101.5</v>
      </c>
      <c r="GD1113" t="s">
        <v>202</v>
      </c>
      <c r="GE1113">
        <v>1</v>
      </c>
      <c r="GF1113">
        <v>-97</v>
      </c>
      <c r="GH1113">
        <v>5</v>
      </c>
      <c r="GI1113">
        <v>2</v>
      </c>
      <c r="GK1113">
        <v>5</v>
      </c>
      <c r="GL1113">
        <v>1</v>
      </c>
      <c r="GO1113">
        <v>1</v>
      </c>
      <c r="GP1113">
        <v>1</v>
      </c>
      <c r="GQ1113">
        <v>1</v>
      </c>
      <c r="GR1113">
        <v>1</v>
      </c>
      <c r="GZ1113">
        <v>1</v>
      </c>
      <c r="HA1113">
        <v>-97</v>
      </c>
      <c r="HD1113">
        <v>1</v>
      </c>
      <c r="HG1113" t="s">
        <v>6486</v>
      </c>
      <c r="HH1113">
        <v>1</v>
      </c>
      <c r="HJ1113">
        <v>0</v>
      </c>
    </row>
    <row r="1114" spans="1:218" hidden="1" x14ac:dyDescent="0.3">
      <c r="A1114">
        <v>24</v>
      </c>
      <c r="B1114" t="s">
        <v>3221</v>
      </c>
      <c r="C1114" t="s">
        <v>3222</v>
      </c>
      <c r="D1114" t="s">
        <v>212</v>
      </c>
      <c r="E1114">
        <v>1</v>
      </c>
      <c r="F1114" t="s">
        <v>202</v>
      </c>
      <c r="H1114">
        <v>1</v>
      </c>
      <c r="M1114">
        <v>3</v>
      </c>
      <c r="N1114">
        <v>1</v>
      </c>
      <c r="U1114">
        <v>1</v>
      </c>
      <c r="W1114">
        <v>1</v>
      </c>
      <c r="X1114" t="s">
        <v>3174</v>
      </c>
      <c r="Y1114">
        <v>1</v>
      </c>
      <c r="Z1114">
        <v>1</v>
      </c>
      <c r="AA1114">
        <v>5</v>
      </c>
      <c r="AD1114" t="s">
        <v>3174</v>
      </c>
      <c r="AE1114">
        <v>1</v>
      </c>
      <c r="AF1114">
        <v>1</v>
      </c>
      <c r="AG1114">
        <v>1</v>
      </c>
      <c r="AH1114">
        <v>1</v>
      </c>
      <c r="AI1114">
        <v>1</v>
      </c>
      <c r="AJ1114">
        <v>1</v>
      </c>
      <c r="AK1114" t="s">
        <v>3223</v>
      </c>
      <c r="AL1114">
        <v>1</v>
      </c>
      <c r="AM1114">
        <v>1</v>
      </c>
      <c r="AN1114">
        <v>1</v>
      </c>
      <c r="AO1114">
        <v>2</v>
      </c>
      <c r="AP1114">
        <v>2</v>
      </c>
      <c r="AQ1114">
        <v>1</v>
      </c>
      <c r="AR1114" t="s">
        <v>3224</v>
      </c>
      <c r="AS1114">
        <v>2</v>
      </c>
      <c r="AT1114">
        <v>2</v>
      </c>
      <c r="AU1114">
        <v>1</v>
      </c>
      <c r="AV1114">
        <v>2</v>
      </c>
      <c r="AW1114">
        <v>7</v>
      </c>
      <c r="AX1114">
        <v>7</v>
      </c>
      <c r="AY1114">
        <v>4</v>
      </c>
      <c r="BE1114">
        <v>1</v>
      </c>
      <c r="BF1114">
        <v>1</v>
      </c>
      <c r="BG1114">
        <v>1</v>
      </c>
      <c r="BH1114">
        <v>1</v>
      </c>
      <c r="BI1114">
        <v>1</v>
      </c>
      <c r="BJ1114">
        <v>1</v>
      </c>
      <c r="BK1114">
        <v>1</v>
      </c>
      <c r="BL1114">
        <v>1</v>
      </c>
      <c r="BM1114">
        <v>2</v>
      </c>
      <c r="BN1114">
        <v>1</v>
      </c>
      <c r="BO1114">
        <v>3</v>
      </c>
      <c r="BP1114">
        <v>1</v>
      </c>
      <c r="BQ1114">
        <v>13</v>
      </c>
      <c r="BR1114">
        <v>2</v>
      </c>
      <c r="BS1114">
        <v>1</v>
      </c>
      <c r="BT1114">
        <v>1</v>
      </c>
      <c r="BU1114">
        <v>1</v>
      </c>
      <c r="BV1114">
        <v>0</v>
      </c>
      <c r="BW1114">
        <v>1</v>
      </c>
      <c r="BX1114">
        <v>0</v>
      </c>
      <c r="BY1114">
        <v>1</v>
      </c>
      <c r="BZ1114">
        <v>0</v>
      </c>
      <c r="CA1114">
        <v>1</v>
      </c>
      <c r="CB1114">
        <v>0</v>
      </c>
      <c r="CC1114">
        <v>1</v>
      </c>
      <c r="CD1114">
        <v>0</v>
      </c>
      <c r="CE1114">
        <v>1</v>
      </c>
      <c r="CF1114">
        <v>0</v>
      </c>
      <c r="CG1114">
        <v>1</v>
      </c>
      <c r="CH1114">
        <v>1</v>
      </c>
      <c r="CI1114">
        <v>1</v>
      </c>
      <c r="CJ1114">
        <v>1</v>
      </c>
      <c r="CK1114">
        <v>2</v>
      </c>
      <c r="CL1114">
        <v>6</v>
      </c>
      <c r="CM1114">
        <v>1</v>
      </c>
      <c r="CR1114">
        <v>2</v>
      </c>
      <c r="CS1114">
        <v>-98</v>
      </c>
      <c r="CT1114">
        <v>1</v>
      </c>
      <c r="CU1114">
        <v>2</v>
      </c>
      <c r="CV1114" t="s">
        <v>404</v>
      </c>
      <c r="CW1114">
        <v>1014</v>
      </c>
      <c r="CX1114">
        <v>16.899999999999999</v>
      </c>
      <c r="CY1114">
        <v>2</v>
      </c>
      <c r="CZ1114">
        <v>1</v>
      </c>
      <c r="DA1114" t="s">
        <v>2035</v>
      </c>
      <c r="DC1114">
        <v>1</v>
      </c>
      <c r="DD1114">
        <v>1</v>
      </c>
      <c r="DE1114">
        <v>10</v>
      </c>
      <c r="DN1114" t="s">
        <v>3177</v>
      </c>
      <c r="DO1114" t="s">
        <v>3177</v>
      </c>
      <c r="DP1114" t="s">
        <v>3178</v>
      </c>
      <c r="DQ1114" t="s">
        <v>202</v>
      </c>
      <c r="DR1114" t="s">
        <v>202</v>
      </c>
      <c r="DT1114">
        <v>1</v>
      </c>
      <c r="DV1114">
        <v>0</v>
      </c>
      <c r="DW1114">
        <v>1</v>
      </c>
      <c r="FG1114">
        <v>0</v>
      </c>
      <c r="FH1114" t="s">
        <v>202</v>
      </c>
      <c r="FJ1114" t="s">
        <v>1978</v>
      </c>
      <c r="FK1114">
        <v>10</v>
      </c>
      <c r="FL1114">
        <v>12</v>
      </c>
      <c r="FM1114">
        <v>12</v>
      </c>
      <c r="FN1114">
        <v>17.5</v>
      </c>
      <c r="FO1114" t="s">
        <v>202</v>
      </c>
      <c r="FQ1114" t="s">
        <v>3287</v>
      </c>
      <c r="FR1114" t="s">
        <v>3189</v>
      </c>
      <c r="FS1114">
        <v>0</v>
      </c>
      <c r="FT1114">
        <v>1</v>
      </c>
      <c r="FU1114" t="s">
        <v>2221</v>
      </c>
      <c r="FV1114" t="s">
        <v>202</v>
      </c>
      <c r="FW1114">
        <v>0</v>
      </c>
      <c r="FX1114">
        <v>1</v>
      </c>
      <c r="FY1114">
        <v>0</v>
      </c>
      <c r="FZ1114">
        <v>0</v>
      </c>
      <c r="GA1114">
        <v>1992</v>
      </c>
      <c r="GB1114">
        <v>22</v>
      </c>
      <c r="GC1114">
        <v>90.545454500000005</v>
      </c>
      <c r="GD1114" t="s">
        <v>202</v>
      </c>
      <c r="GE1114">
        <v>1</v>
      </c>
      <c r="GF1114">
        <v>-97</v>
      </c>
      <c r="GH1114">
        <v>3</v>
      </c>
      <c r="GI1114">
        <v>2</v>
      </c>
      <c r="GK1114">
        <v>10</v>
      </c>
      <c r="GL1114">
        <v>1</v>
      </c>
      <c r="GO1114">
        <v>2</v>
      </c>
      <c r="GP1114">
        <v>2</v>
      </c>
      <c r="GQ1114">
        <v>1</v>
      </c>
      <c r="GR1114">
        <v>1</v>
      </c>
      <c r="GZ1114">
        <v>1</v>
      </c>
      <c r="HA1114">
        <v>1</v>
      </c>
      <c r="HD1114">
        <v>8</v>
      </c>
      <c r="HG1114" t="s">
        <v>6486</v>
      </c>
      <c r="HH1114">
        <v>1</v>
      </c>
      <c r="HJ1114">
        <v>0</v>
      </c>
    </row>
    <row r="1115" spans="1:218" hidden="1" x14ac:dyDescent="0.3">
      <c r="A1115">
        <v>32</v>
      </c>
      <c r="B1115" t="s">
        <v>6487</v>
      </c>
      <c r="C1115" t="s">
        <v>6488</v>
      </c>
      <c r="D1115" t="s">
        <v>194</v>
      </c>
      <c r="E1115">
        <v>1</v>
      </c>
      <c r="F1115" t="s">
        <v>202</v>
      </c>
      <c r="H1115">
        <v>1</v>
      </c>
      <c r="M1115">
        <v>2</v>
      </c>
      <c r="N1115">
        <v>1</v>
      </c>
      <c r="U1115">
        <v>1</v>
      </c>
      <c r="W1115">
        <v>1</v>
      </c>
      <c r="X1115" t="s">
        <v>202</v>
      </c>
      <c r="Y1115">
        <v>1</v>
      </c>
      <c r="Z1115">
        <v>1</v>
      </c>
      <c r="AD1115" t="s">
        <v>3174</v>
      </c>
      <c r="AE1115">
        <v>1</v>
      </c>
      <c r="AF1115">
        <v>1</v>
      </c>
      <c r="AG1115">
        <v>1</v>
      </c>
      <c r="AH1115">
        <v>1</v>
      </c>
      <c r="AI1115">
        <v>-97</v>
      </c>
      <c r="AJ1115">
        <v>1</v>
      </c>
      <c r="AK1115" t="s">
        <v>6489</v>
      </c>
      <c r="AL1115">
        <v>1</v>
      </c>
      <c r="AM1115">
        <v>2</v>
      </c>
      <c r="AN1115">
        <v>2</v>
      </c>
      <c r="AO1115">
        <v>2</v>
      </c>
      <c r="AP1115">
        <v>2</v>
      </c>
      <c r="AQ1115">
        <v>1</v>
      </c>
      <c r="AR1115" t="s">
        <v>6490</v>
      </c>
      <c r="AS1115">
        <v>1</v>
      </c>
      <c r="AT1115">
        <v>1</v>
      </c>
      <c r="AU1115">
        <v>2</v>
      </c>
      <c r="AV1115">
        <v>2</v>
      </c>
      <c r="AW1115">
        <v>7</v>
      </c>
      <c r="AX1115">
        <v>1</v>
      </c>
      <c r="AY1115">
        <v>1</v>
      </c>
      <c r="BE1115">
        <v>1</v>
      </c>
      <c r="BF1115">
        <v>1</v>
      </c>
      <c r="BG1115">
        <v>1</v>
      </c>
      <c r="BH1115">
        <v>1</v>
      </c>
      <c r="BI1115">
        <v>1</v>
      </c>
      <c r="BJ1115">
        <v>2</v>
      </c>
      <c r="BK1115">
        <v>1</v>
      </c>
      <c r="BL1115">
        <v>2</v>
      </c>
      <c r="BM1115">
        <v>6</v>
      </c>
      <c r="BN1115">
        <v>1</v>
      </c>
      <c r="BO1115">
        <v>3</v>
      </c>
      <c r="BP1115">
        <v>1</v>
      </c>
      <c r="BQ1115">
        <v>42</v>
      </c>
      <c r="BR1115">
        <v>1</v>
      </c>
      <c r="BS1115">
        <v>1</v>
      </c>
      <c r="BT1115">
        <v>2</v>
      </c>
      <c r="BU1115">
        <v>2</v>
      </c>
      <c r="BV1115">
        <v>0</v>
      </c>
      <c r="BW1115">
        <v>2</v>
      </c>
      <c r="BX1115">
        <v>0</v>
      </c>
      <c r="BY1115">
        <v>2</v>
      </c>
      <c r="BZ1115">
        <v>0</v>
      </c>
      <c r="CA1115">
        <v>2</v>
      </c>
      <c r="CB1115">
        <v>0</v>
      </c>
      <c r="CC1115">
        <v>2</v>
      </c>
      <c r="CD1115">
        <v>0</v>
      </c>
      <c r="CE1115">
        <v>2</v>
      </c>
      <c r="CF1115">
        <v>0</v>
      </c>
      <c r="CG1115">
        <v>2</v>
      </c>
      <c r="CH1115">
        <v>2</v>
      </c>
      <c r="CI1115">
        <v>2</v>
      </c>
      <c r="CJ1115">
        <v>1</v>
      </c>
      <c r="CK1115">
        <v>2</v>
      </c>
      <c r="CL1115">
        <v>6</v>
      </c>
      <c r="CM1115">
        <v>1</v>
      </c>
      <c r="CR1115">
        <v>2</v>
      </c>
      <c r="CS1115">
        <v>-98</v>
      </c>
      <c r="CT1115">
        <v>1</v>
      </c>
      <c r="CU1115">
        <v>2</v>
      </c>
      <c r="CV1115" t="s">
        <v>747</v>
      </c>
      <c r="CW1115">
        <v>761</v>
      </c>
      <c r="CX1115">
        <v>12.68</v>
      </c>
      <c r="CY1115">
        <v>2</v>
      </c>
      <c r="CZ1115">
        <v>1</v>
      </c>
      <c r="DA1115" t="s">
        <v>3302</v>
      </c>
      <c r="DC1115">
        <v>1</v>
      </c>
      <c r="DD1115">
        <v>1</v>
      </c>
      <c r="DE1115">
        <v>19</v>
      </c>
      <c r="DN1115" t="s">
        <v>3177</v>
      </c>
      <c r="DO1115" t="s">
        <v>3177</v>
      </c>
      <c r="DP1115" t="s">
        <v>3178</v>
      </c>
      <c r="DQ1115" t="s">
        <v>202</v>
      </c>
      <c r="DR1115" t="s">
        <v>202</v>
      </c>
      <c r="DT1115">
        <v>1</v>
      </c>
      <c r="DV1115">
        <v>0</v>
      </c>
      <c r="DW1115">
        <v>1</v>
      </c>
      <c r="FG1115">
        <v>0</v>
      </c>
      <c r="FH1115" t="s">
        <v>202</v>
      </c>
      <c r="FJ1115" t="s">
        <v>1978</v>
      </c>
      <c r="FK1115">
        <v>20</v>
      </c>
      <c r="FL1115">
        <v>12</v>
      </c>
      <c r="FM1115">
        <v>12</v>
      </c>
      <c r="FN1115">
        <v>17.5</v>
      </c>
      <c r="FO1115" t="s">
        <v>202</v>
      </c>
      <c r="FQ1115" t="s">
        <v>3287</v>
      </c>
      <c r="FR1115" t="s">
        <v>3189</v>
      </c>
      <c r="FS1115">
        <v>0</v>
      </c>
      <c r="FT1115">
        <v>1</v>
      </c>
      <c r="FU1115" t="s">
        <v>2221</v>
      </c>
      <c r="FV1115" t="s">
        <v>202</v>
      </c>
      <c r="FW1115">
        <v>0</v>
      </c>
      <c r="FX1115">
        <v>1</v>
      </c>
      <c r="FY1115">
        <v>0</v>
      </c>
      <c r="FZ1115">
        <v>0</v>
      </c>
      <c r="GA1115">
        <v>2482</v>
      </c>
      <c r="GB1115">
        <v>10</v>
      </c>
      <c r="GC1115">
        <v>248.2</v>
      </c>
      <c r="GD1115" t="s">
        <v>202</v>
      </c>
      <c r="GE1115">
        <v>1</v>
      </c>
      <c r="GF1115">
        <v>-97</v>
      </c>
      <c r="GH1115">
        <v>3</v>
      </c>
      <c r="GI1115">
        <v>2</v>
      </c>
      <c r="GK1115">
        <v>20</v>
      </c>
      <c r="GL1115">
        <v>1</v>
      </c>
      <c r="GO1115">
        <v>2</v>
      </c>
      <c r="GP1115">
        <v>2</v>
      </c>
      <c r="GQ1115">
        <v>1</v>
      </c>
      <c r="GR1115">
        <v>1</v>
      </c>
      <c r="GZ1115">
        <v>1</v>
      </c>
      <c r="HA1115">
        <v>1</v>
      </c>
      <c r="HD1115">
        <v>-97</v>
      </c>
      <c r="HG1115" t="s">
        <v>6486</v>
      </c>
      <c r="HH1115">
        <v>1</v>
      </c>
      <c r="HJ1115">
        <v>0</v>
      </c>
    </row>
    <row r="1116" spans="1:218" hidden="1" x14ac:dyDescent="0.3">
      <c r="A1116">
        <v>49</v>
      </c>
      <c r="B1116" t="s">
        <v>6482</v>
      </c>
      <c r="C1116" t="s">
        <v>6491</v>
      </c>
      <c r="D1116" t="s">
        <v>265</v>
      </c>
      <c r="E1116">
        <v>1</v>
      </c>
      <c r="F1116" t="s">
        <v>202</v>
      </c>
      <c r="H1116">
        <v>1</v>
      </c>
      <c r="M1116">
        <v>2</v>
      </c>
      <c r="N1116">
        <v>1</v>
      </c>
      <c r="U1116">
        <v>1</v>
      </c>
      <c r="W1116">
        <v>1</v>
      </c>
      <c r="X1116" t="s">
        <v>202</v>
      </c>
      <c r="Y1116">
        <v>1</v>
      </c>
      <c r="Z1116">
        <v>1</v>
      </c>
      <c r="AD1116" t="s">
        <v>3174</v>
      </c>
      <c r="AE1116">
        <v>1</v>
      </c>
      <c r="AF1116">
        <v>1</v>
      </c>
      <c r="AG1116">
        <v>1</v>
      </c>
      <c r="AH1116">
        <v>1</v>
      </c>
      <c r="AI1116">
        <v>1</v>
      </c>
      <c r="AJ1116">
        <v>1</v>
      </c>
      <c r="AK1116" t="s">
        <v>6492</v>
      </c>
      <c r="AL1116">
        <v>1</v>
      </c>
      <c r="AM1116">
        <v>1</v>
      </c>
      <c r="AN1116">
        <v>2</v>
      </c>
      <c r="AO1116">
        <v>2</v>
      </c>
      <c r="AP1116">
        <v>2</v>
      </c>
      <c r="AQ1116">
        <v>1</v>
      </c>
      <c r="AR1116" t="s">
        <v>6493</v>
      </c>
      <c r="AS1116">
        <v>1</v>
      </c>
      <c r="AT1116">
        <v>1</v>
      </c>
      <c r="AU1116">
        <v>1</v>
      </c>
      <c r="AV1116">
        <v>1</v>
      </c>
      <c r="AW1116">
        <v>7</v>
      </c>
      <c r="AX1116">
        <v>1</v>
      </c>
      <c r="AY1116">
        <v>6</v>
      </c>
      <c r="AZ1116">
        <v>1</v>
      </c>
      <c r="BE1116">
        <v>1</v>
      </c>
      <c r="BF1116">
        <v>2</v>
      </c>
      <c r="BG1116">
        <v>1</v>
      </c>
      <c r="BH1116">
        <v>2</v>
      </c>
      <c r="BI1116">
        <v>1</v>
      </c>
      <c r="BJ1116">
        <v>0</v>
      </c>
      <c r="BM1116">
        <v>1</v>
      </c>
      <c r="BN1116">
        <v>1</v>
      </c>
      <c r="BO1116">
        <v>4</v>
      </c>
      <c r="BP1116">
        <v>1</v>
      </c>
      <c r="BQ1116">
        <v>1</v>
      </c>
      <c r="BR1116">
        <v>6</v>
      </c>
      <c r="BS1116">
        <v>1</v>
      </c>
      <c r="BT1116">
        <v>2</v>
      </c>
      <c r="BV1116">
        <v>0</v>
      </c>
      <c r="BX1116">
        <v>0</v>
      </c>
      <c r="BZ1116">
        <v>0</v>
      </c>
      <c r="CB1116">
        <v>0</v>
      </c>
      <c r="CD1116">
        <v>0</v>
      </c>
      <c r="CF1116">
        <v>2</v>
      </c>
      <c r="CJ1116">
        <v>1</v>
      </c>
      <c r="CK1116">
        <v>2</v>
      </c>
      <c r="CL1116">
        <v>6</v>
      </c>
      <c r="CM1116">
        <v>1</v>
      </c>
      <c r="CR1116">
        <v>2</v>
      </c>
      <c r="CS1116">
        <v>8</v>
      </c>
      <c r="CT1116">
        <v>1</v>
      </c>
      <c r="CU1116">
        <v>2</v>
      </c>
      <c r="CV1116" t="s">
        <v>6494</v>
      </c>
      <c r="CW1116">
        <v>584</v>
      </c>
      <c r="CX1116">
        <v>9.73</v>
      </c>
      <c r="CY1116">
        <v>2</v>
      </c>
      <c r="CZ1116">
        <v>1</v>
      </c>
      <c r="DA1116" t="s">
        <v>811</v>
      </c>
      <c r="DC1116">
        <v>1</v>
      </c>
      <c r="DD1116">
        <v>1</v>
      </c>
      <c r="DE1116">
        <v>33</v>
      </c>
      <c r="DN1116" t="s">
        <v>3177</v>
      </c>
      <c r="DO1116" t="s">
        <v>3177</v>
      </c>
      <c r="DP1116" t="s">
        <v>3178</v>
      </c>
      <c r="DQ1116" t="s">
        <v>202</v>
      </c>
      <c r="DR1116" t="s">
        <v>202</v>
      </c>
      <c r="DT1116">
        <v>1</v>
      </c>
      <c r="DV1116">
        <v>0</v>
      </c>
      <c r="DW1116">
        <v>1</v>
      </c>
      <c r="FG1116">
        <v>0</v>
      </c>
      <c r="FH1116" t="s">
        <v>202</v>
      </c>
      <c r="FJ1116" t="s">
        <v>1978</v>
      </c>
      <c r="FK1116">
        <v>10</v>
      </c>
      <c r="FL1116">
        <v>12</v>
      </c>
      <c r="FM1116">
        <v>12</v>
      </c>
      <c r="FN1116">
        <v>10</v>
      </c>
      <c r="FO1116" t="s">
        <v>202</v>
      </c>
      <c r="FQ1116" t="s">
        <v>3287</v>
      </c>
      <c r="FR1116" t="s">
        <v>3189</v>
      </c>
      <c r="FS1116">
        <v>0</v>
      </c>
      <c r="FT1116">
        <v>0</v>
      </c>
      <c r="FU1116" t="s">
        <v>202</v>
      </c>
      <c r="FV1116" t="s">
        <v>202</v>
      </c>
      <c r="FW1116">
        <v>1</v>
      </c>
      <c r="FX1116">
        <v>0</v>
      </c>
      <c r="FY1116">
        <v>1</v>
      </c>
      <c r="FZ1116">
        <v>0</v>
      </c>
      <c r="GA1116">
        <v>1202</v>
      </c>
      <c r="GB1116">
        <v>5</v>
      </c>
      <c r="GC1116">
        <v>240.4</v>
      </c>
      <c r="GD1116" t="s">
        <v>202</v>
      </c>
      <c r="GE1116">
        <v>1</v>
      </c>
      <c r="GF1116">
        <v>1</v>
      </c>
      <c r="GG1116">
        <v>10</v>
      </c>
      <c r="GH1116">
        <f>IF(GG1116&gt;=30,1,IF(GG1116&gt;=20,2,IF(GG1116&gt;=15,3,IF(GG1116&gt;=10,4,IF(GG1116&gt;=5,5,IF(GG1116&gt;0,6,0))))))</f>
        <v>4</v>
      </c>
      <c r="GI1116">
        <v>2</v>
      </c>
      <c r="GK1116">
        <v>10</v>
      </c>
      <c r="GL1116">
        <v>1</v>
      </c>
      <c r="GO1116">
        <v>2</v>
      </c>
      <c r="GP1116">
        <v>2</v>
      </c>
      <c r="GQ1116">
        <v>2</v>
      </c>
      <c r="GZ1116">
        <v>1</v>
      </c>
      <c r="HA1116">
        <v>2</v>
      </c>
      <c r="HB1116">
        <v>-97</v>
      </c>
      <c r="HD1116">
        <v>6</v>
      </c>
      <c r="HG1116" t="s">
        <v>6486</v>
      </c>
      <c r="HH1116">
        <v>1</v>
      </c>
      <c r="HJ1116">
        <v>0</v>
      </c>
    </row>
    <row r="1117" spans="1:218" hidden="1" x14ac:dyDescent="0.3">
      <c r="A1117">
        <v>61</v>
      </c>
      <c r="B1117" t="s">
        <v>3303</v>
      </c>
      <c r="C1117" t="s">
        <v>3304</v>
      </c>
      <c r="D1117" t="s">
        <v>212</v>
      </c>
      <c r="E1117">
        <v>1</v>
      </c>
      <c r="F1117" t="s">
        <v>202</v>
      </c>
      <c r="H1117">
        <v>1</v>
      </c>
      <c r="M1117">
        <v>3</v>
      </c>
      <c r="N1117">
        <v>1</v>
      </c>
      <c r="U1117">
        <v>1</v>
      </c>
      <c r="W1117">
        <v>1</v>
      </c>
      <c r="X1117" t="s">
        <v>3174</v>
      </c>
      <c r="Y1117">
        <v>1</v>
      </c>
      <c r="Z1117">
        <v>1</v>
      </c>
      <c r="AA1117">
        <v>2</v>
      </c>
      <c r="AD1117" t="s">
        <v>3174</v>
      </c>
      <c r="AE1117">
        <v>1</v>
      </c>
      <c r="AF1117">
        <v>1</v>
      </c>
      <c r="AG1117">
        <v>2</v>
      </c>
      <c r="AH1117">
        <v>-97</v>
      </c>
      <c r="AI1117">
        <v>2</v>
      </c>
      <c r="AJ1117">
        <v>2</v>
      </c>
      <c r="AK1117" t="s">
        <v>3305</v>
      </c>
      <c r="AL1117">
        <v>1</v>
      </c>
      <c r="AM1117">
        <v>2</v>
      </c>
      <c r="AN1117">
        <v>2</v>
      </c>
      <c r="AO1117">
        <v>2</v>
      </c>
      <c r="AP1117">
        <v>2</v>
      </c>
      <c r="AQ1117">
        <v>1</v>
      </c>
      <c r="AR1117" t="s">
        <v>3306</v>
      </c>
      <c r="AS1117">
        <v>1</v>
      </c>
      <c r="AT1117">
        <v>1</v>
      </c>
      <c r="AU1117">
        <v>1</v>
      </c>
      <c r="AV1117">
        <v>1</v>
      </c>
      <c r="AW1117">
        <v>7</v>
      </c>
      <c r="AX1117">
        <v>1</v>
      </c>
      <c r="AY1117">
        <v>5</v>
      </c>
      <c r="AZ1117">
        <v>1</v>
      </c>
      <c r="BA1117">
        <v>3</v>
      </c>
      <c r="BB1117">
        <v>6</v>
      </c>
      <c r="BC1117">
        <v>2</v>
      </c>
      <c r="BD1117">
        <v>4</v>
      </c>
      <c r="BE1117">
        <v>1</v>
      </c>
      <c r="BF1117">
        <v>1</v>
      </c>
      <c r="BG1117">
        <v>1</v>
      </c>
      <c r="BH1117">
        <v>1</v>
      </c>
      <c r="BI1117">
        <v>1</v>
      </c>
      <c r="BJ1117">
        <v>1</v>
      </c>
      <c r="BK1117">
        <v>1</v>
      </c>
      <c r="BL1117">
        <v>1</v>
      </c>
      <c r="BM1117">
        <v>1</v>
      </c>
      <c r="BN1117">
        <v>1</v>
      </c>
      <c r="BO1117">
        <v>3</v>
      </c>
      <c r="BP1117">
        <v>1</v>
      </c>
      <c r="BQ1117">
        <v>2</v>
      </c>
      <c r="BR1117">
        <v>1</v>
      </c>
      <c r="BS1117">
        <v>1</v>
      </c>
      <c r="BT1117">
        <v>1</v>
      </c>
      <c r="BU1117">
        <v>1</v>
      </c>
      <c r="BV1117">
        <v>0</v>
      </c>
      <c r="BW1117">
        <v>1</v>
      </c>
      <c r="BX1117">
        <v>0</v>
      </c>
      <c r="BY1117">
        <v>1</v>
      </c>
      <c r="BZ1117">
        <v>0</v>
      </c>
      <c r="CA1117">
        <v>1</v>
      </c>
      <c r="CB1117">
        <v>0</v>
      </c>
      <c r="CC1117">
        <v>1</v>
      </c>
      <c r="CD1117">
        <v>0</v>
      </c>
      <c r="CE1117">
        <v>1</v>
      </c>
      <c r="CF1117">
        <v>0</v>
      </c>
      <c r="CG1117">
        <v>1</v>
      </c>
      <c r="CH1117">
        <v>1</v>
      </c>
      <c r="CI1117">
        <v>1</v>
      </c>
      <c r="CJ1117">
        <v>1</v>
      </c>
      <c r="CK1117">
        <v>1</v>
      </c>
      <c r="CL1117">
        <v>5</v>
      </c>
      <c r="CM1117">
        <v>1</v>
      </c>
      <c r="CR1117">
        <v>2</v>
      </c>
      <c r="CS1117">
        <v>3</v>
      </c>
      <c r="CT1117">
        <v>1</v>
      </c>
      <c r="CU1117">
        <v>2</v>
      </c>
      <c r="CV1117" t="s">
        <v>3307</v>
      </c>
      <c r="CW1117">
        <v>795</v>
      </c>
      <c r="CX1117">
        <v>13.25</v>
      </c>
      <c r="CY1117">
        <v>2</v>
      </c>
      <c r="CZ1117">
        <v>1</v>
      </c>
      <c r="DA1117" t="s">
        <v>548</v>
      </c>
      <c r="DC1117">
        <v>1</v>
      </c>
      <c r="DD1117">
        <v>1</v>
      </c>
      <c r="DE1117">
        <v>12</v>
      </c>
      <c r="DN1117" t="s">
        <v>3177</v>
      </c>
      <c r="DO1117" t="s">
        <v>3177</v>
      </c>
      <c r="DP1117" t="s">
        <v>3178</v>
      </c>
      <c r="DQ1117" t="s">
        <v>202</v>
      </c>
      <c r="DR1117" t="s">
        <v>202</v>
      </c>
      <c r="DT1117">
        <v>1</v>
      </c>
      <c r="DV1117">
        <v>0</v>
      </c>
      <c r="DW1117">
        <v>1</v>
      </c>
      <c r="FG1117">
        <v>0</v>
      </c>
      <c r="FH1117" t="s">
        <v>202</v>
      </c>
      <c r="FJ1117" t="s">
        <v>1978</v>
      </c>
      <c r="FK1117">
        <v>20</v>
      </c>
      <c r="FL1117">
        <v>12</v>
      </c>
      <c r="FM1117">
        <v>12</v>
      </c>
      <c r="FN1117">
        <v>17.5</v>
      </c>
      <c r="FO1117" t="s">
        <v>202</v>
      </c>
      <c r="FQ1117" t="s">
        <v>3287</v>
      </c>
      <c r="FR1117" t="s">
        <v>3189</v>
      </c>
      <c r="FS1117">
        <v>0</v>
      </c>
      <c r="FT1117">
        <v>1</v>
      </c>
      <c r="FU1117" t="s">
        <v>2213</v>
      </c>
      <c r="FV1117" t="s">
        <v>202</v>
      </c>
      <c r="FW1117">
        <v>0</v>
      </c>
      <c r="FX1117">
        <v>1</v>
      </c>
      <c r="FY1117">
        <v>0</v>
      </c>
      <c r="FZ1117">
        <v>0</v>
      </c>
      <c r="GA1117">
        <v>521</v>
      </c>
      <c r="GB1117">
        <v>3</v>
      </c>
      <c r="GC1117">
        <v>173.66666670000001</v>
      </c>
      <c r="GD1117" t="s">
        <v>202</v>
      </c>
      <c r="GE1117">
        <v>1</v>
      </c>
      <c r="GF1117">
        <v>-97</v>
      </c>
      <c r="GH1117">
        <v>3</v>
      </c>
      <c r="GI1117">
        <v>2</v>
      </c>
      <c r="GK1117">
        <v>20</v>
      </c>
      <c r="GL1117">
        <v>1</v>
      </c>
      <c r="GO1117">
        <v>2</v>
      </c>
      <c r="GP1117">
        <v>2</v>
      </c>
      <c r="GQ1117">
        <v>1</v>
      </c>
      <c r="GR1117">
        <v>2</v>
      </c>
      <c r="GS1117">
        <v>1</v>
      </c>
      <c r="GT1117">
        <v>2</v>
      </c>
      <c r="GU1117">
        <f>IF(GT1117&gt;=30,1,IF(GT1117&gt;=20,2,IF(GT1117&gt;=15,3,IF(GT1117&gt;=10,4,IF(GT1117&gt;=5,5,IF(GT1117&gt;0,6,0))))))</f>
        <v>6</v>
      </c>
      <c r="GV1117">
        <v>9</v>
      </c>
      <c r="GW1117">
        <v>-97</v>
      </c>
      <c r="GX1117">
        <v>2</v>
      </c>
      <c r="GY1117">
        <v>4</v>
      </c>
      <c r="GZ1117">
        <v>1</v>
      </c>
      <c r="HA1117">
        <v>1</v>
      </c>
      <c r="HD1117">
        <v>5</v>
      </c>
      <c r="HG1117" t="s">
        <v>6486</v>
      </c>
      <c r="HH1117">
        <v>1</v>
      </c>
      <c r="HJ1117">
        <v>0</v>
      </c>
    </row>
    <row r="1118" spans="1:218" hidden="1" x14ac:dyDescent="0.3">
      <c r="A1118">
        <v>64</v>
      </c>
      <c r="B1118" t="s">
        <v>6495</v>
      </c>
      <c r="C1118" t="s">
        <v>6496</v>
      </c>
      <c r="D1118" t="s">
        <v>212</v>
      </c>
      <c r="E1118">
        <v>1</v>
      </c>
      <c r="F1118" t="s">
        <v>202</v>
      </c>
      <c r="H1118">
        <v>1</v>
      </c>
      <c r="M1118">
        <v>2</v>
      </c>
      <c r="N1118">
        <v>1</v>
      </c>
      <c r="U1118">
        <v>1</v>
      </c>
      <c r="W1118">
        <v>1</v>
      </c>
      <c r="X1118" t="s">
        <v>202</v>
      </c>
      <c r="Y1118">
        <v>1</v>
      </c>
      <c r="Z1118">
        <v>1</v>
      </c>
      <c r="AD1118" t="s">
        <v>3174</v>
      </c>
      <c r="AE1118">
        <v>1</v>
      </c>
      <c r="AF1118">
        <v>1</v>
      </c>
      <c r="AG1118">
        <v>1</v>
      </c>
      <c r="AH1118">
        <v>1</v>
      </c>
      <c r="AI1118">
        <v>2</v>
      </c>
      <c r="AJ1118">
        <v>2</v>
      </c>
      <c r="AK1118" t="s">
        <v>6497</v>
      </c>
      <c r="AL1118">
        <v>1</v>
      </c>
      <c r="AM1118">
        <v>1</v>
      </c>
      <c r="AN1118">
        <v>1</v>
      </c>
      <c r="AO1118">
        <v>2</v>
      </c>
      <c r="AP1118">
        <v>1</v>
      </c>
      <c r="AQ1118">
        <v>1</v>
      </c>
      <c r="AR1118" t="s">
        <v>6498</v>
      </c>
      <c r="AS1118">
        <v>2</v>
      </c>
      <c r="AT1118">
        <v>1</v>
      </c>
      <c r="AU1118">
        <v>2</v>
      </c>
      <c r="AV1118">
        <v>2</v>
      </c>
      <c r="AW1118">
        <v>5</v>
      </c>
      <c r="AX1118">
        <v>7</v>
      </c>
      <c r="AY1118">
        <v>1</v>
      </c>
      <c r="BE1118">
        <v>1</v>
      </c>
      <c r="BF1118">
        <v>1</v>
      </c>
      <c r="BG1118">
        <v>1</v>
      </c>
      <c r="BH1118">
        <v>1</v>
      </c>
      <c r="BI1118">
        <v>1</v>
      </c>
      <c r="BJ1118">
        <v>1</v>
      </c>
      <c r="BK1118">
        <v>1</v>
      </c>
      <c r="BL1118">
        <v>1</v>
      </c>
      <c r="BM1118">
        <v>1</v>
      </c>
      <c r="BN1118">
        <v>1</v>
      </c>
      <c r="BO1118">
        <v>3</v>
      </c>
      <c r="BP1118">
        <v>1</v>
      </c>
      <c r="BQ1118">
        <v>25</v>
      </c>
      <c r="BR1118">
        <v>1</v>
      </c>
      <c r="BS1118">
        <v>1</v>
      </c>
      <c r="BT1118">
        <v>4</v>
      </c>
      <c r="BU1118">
        <v>4</v>
      </c>
      <c r="BV1118">
        <v>0</v>
      </c>
      <c r="BW1118">
        <v>4</v>
      </c>
      <c r="BX1118">
        <v>0</v>
      </c>
      <c r="BY1118">
        <v>4</v>
      </c>
      <c r="BZ1118">
        <v>0</v>
      </c>
      <c r="CA1118">
        <v>4</v>
      </c>
      <c r="CB1118">
        <v>0</v>
      </c>
      <c r="CC1118">
        <v>4</v>
      </c>
      <c r="CD1118">
        <v>0</v>
      </c>
      <c r="CE1118">
        <v>4</v>
      </c>
      <c r="CF1118">
        <v>0</v>
      </c>
      <c r="CG1118">
        <v>4</v>
      </c>
      <c r="CH1118">
        <v>4</v>
      </c>
      <c r="CI1118">
        <v>4</v>
      </c>
      <c r="CJ1118">
        <v>1</v>
      </c>
      <c r="CK1118">
        <v>2</v>
      </c>
      <c r="CL1118">
        <v>-97</v>
      </c>
      <c r="CM1118">
        <v>1</v>
      </c>
      <c r="CR1118">
        <v>2</v>
      </c>
      <c r="CS1118">
        <v>-98</v>
      </c>
      <c r="CT1118">
        <v>1</v>
      </c>
      <c r="CU1118">
        <v>1</v>
      </c>
      <c r="CV1118" t="s">
        <v>229</v>
      </c>
      <c r="CW1118">
        <v>710</v>
      </c>
      <c r="CX1118">
        <v>11.83</v>
      </c>
      <c r="CY1118">
        <v>2</v>
      </c>
      <c r="CZ1118">
        <v>1</v>
      </c>
      <c r="DA1118" t="s">
        <v>1313</v>
      </c>
      <c r="DC1118">
        <v>1</v>
      </c>
      <c r="DD1118">
        <v>1</v>
      </c>
      <c r="DE1118">
        <v>8</v>
      </c>
      <c r="DN1118" t="s">
        <v>3177</v>
      </c>
      <c r="DO1118" t="s">
        <v>3177</v>
      </c>
      <c r="DP1118" t="s">
        <v>3178</v>
      </c>
      <c r="DQ1118" t="s">
        <v>202</v>
      </c>
      <c r="DR1118" t="s">
        <v>202</v>
      </c>
      <c r="DT1118">
        <v>1</v>
      </c>
      <c r="DV1118">
        <v>0</v>
      </c>
      <c r="DW1118">
        <v>1</v>
      </c>
      <c r="FG1118">
        <v>0</v>
      </c>
      <c r="FH1118" t="s">
        <v>202</v>
      </c>
      <c r="FJ1118" t="s">
        <v>1978</v>
      </c>
      <c r="FK1118">
        <v>10</v>
      </c>
      <c r="FL1118">
        <v>12</v>
      </c>
      <c r="FM1118">
        <v>12</v>
      </c>
      <c r="FN1118">
        <v>10</v>
      </c>
      <c r="FO1118" t="s">
        <v>202</v>
      </c>
      <c r="FQ1118" t="s">
        <v>3638</v>
      </c>
      <c r="FR1118" t="s">
        <v>3189</v>
      </c>
      <c r="FS1118">
        <v>0</v>
      </c>
      <c r="FT1118">
        <v>1</v>
      </c>
      <c r="FU1118" t="s">
        <v>2221</v>
      </c>
      <c r="FV1118" t="s">
        <v>202</v>
      </c>
      <c r="FW1118">
        <v>0</v>
      </c>
      <c r="FX1118">
        <v>1</v>
      </c>
      <c r="FY1118">
        <v>0</v>
      </c>
      <c r="FZ1118">
        <v>0</v>
      </c>
      <c r="GA1118">
        <v>1767</v>
      </c>
      <c r="GB1118">
        <v>6</v>
      </c>
      <c r="GC1118">
        <v>294.5</v>
      </c>
      <c r="GD1118" t="s">
        <v>202</v>
      </c>
      <c r="GE1118">
        <v>1</v>
      </c>
      <c r="GF1118">
        <v>1</v>
      </c>
      <c r="GG1118">
        <v>10</v>
      </c>
      <c r="GH1118">
        <f t="shared" ref="GH1118:GH1121" si="43">IF(GG1118&gt;=30,1,IF(GG1118&gt;=20,2,IF(GG1118&gt;=15,3,IF(GG1118&gt;=10,4,IF(GG1118&gt;=5,5,IF(GG1118&gt;0,6,0))))))</f>
        <v>4</v>
      </c>
      <c r="GI1118">
        <v>2</v>
      </c>
      <c r="GK1118">
        <v>10</v>
      </c>
      <c r="GL1118">
        <v>1</v>
      </c>
      <c r="GO1118">
        <v>3</v>
      </c>
      <c r="GP1118">
        <v>2</v>
      </c>
      <c r="GQ1118">
        <v>1</v>
      </c>
      <c r="GR1118">
        <v>1</v>
      </c>
      <c r="GZ1118">
        <v>1</v>
      </c>
      <c r="HA1118">
        <v>-97</v>
      </c>
      <c r="HD1118">
        <v>7</v>
      </c>
      <c r="HG1118" t="s">
        <v>6486</v>
      </c>
      <c r="HH1118">
        <v>1</v>
      </c>
      <c r="HJ1118">
        <v>0</v>
      </c>
    </row>
    <row r="1119" spans="1:218" hidden="1" x14ac:dyDescent="0.3">
      <c r="A1119">
        <v>65</v>
      </c>
      <c r="B1119" t="s">
        <v>4040</v>
      </c>
      <c r="C1119" t="s">
        <v>5707</v>
      </c>
      <c r="D1119" t="s">
        <v>194</v>
      </c>
      <c r="E1119">
        <v>1</v>
      </c>
      <c r="F1119" t="s">
        <v>202</v>
      </c>
      <c r="H1119">
        <v>1</v>
      </c>
      <c r="M1119">
        <v>3</v>
      </c>
      <c r="N1119">
        <v>1</v>
      </c>
      <c r="U1119">
        <v>1</v>
      </c>
      <c r="W1119">
        <v>1</v>
      </c>
      <c r="X1119" t="s">
        <v>3174</v>
      </c>
      <c r="Y1119">
        <v>1</v>
      </c>
      <c r="Z1119">
        <v>1</v>
      </c>
      <c r="AA1119">
        <v>5</v>
      </c>
      <c r="AD1119" t="s">
        <v>3174</v>
      </c>
      <c r="AE1119">
        <v>1</v>
      </c>
      <c r="AF1119">
        <v>2</v>
      </c>
      <c r="AG1119">
        <v>1</v>
      </c>
      <c r="AH1119">
        <v>2</v>
      </c>
      <c r="AI1119">
        <v>2</v>
      </c>
      <c r="AJ1119">
        <v>1</v>
      </c>
      <c r="AK1119" t="s">
        <v>5708</v>
      </c>
      <c r="AL1119">
        <v>1</v>
      </c>
      <c r="AM1119">
        <v>-97</v>
      </c>
      <c r="AN1119">
        <v>1</v>
      </c>
      <c r="AO1119">
        <v>-97</v>
      </c>
      <c r="AP1119">
        <v>1</v>
      </c>
      <c r="AQ1119">
        <v>2</v>
      </c>
      <c r="AR1119" t="s">
        <v>5709</v>
      </c>
      <c r="AS1119">
        <v>2</v>
      </c>
      <c r="AT1119">
        <v>1</v>
      </c>
      <c r="AU1119">
        <v>2</v>
      </c>
      <c r="AV1119">
        <v>1</v>
      </c>
      <c r="AW1119">
        <v>6</v>
      </c>
      <c r="AX1119">
        <v>1</v>
      </c>
      <c r="AY1119">
        <v>1</v>
      </c>
      <c r="AZ1119">
        <v>3</v>
      </c>
      <c r="BA1119">
        <v>4</v>
      </c>
      <c r="BB1119">
        <v>5</v>
      </c>
      <c r="BC1119">
        <v>2</v>
      </c>
      <c r="BD1119">
        <v>6</v>
      </c>
      <c r="BE1119">
        <v>1</v>
      </c>
      <c r="BF1119">
        <v>1</v>
      </c>
      <c r="BG1119">
        <v>1</v>
      </c>
      <c r="BH1119">
        <v>1</v>
      </c>
      <c r="BI1119">
        <v>1</v>
      </c>
      <c r="BJ1119">
        <v>1</v>
      </c>
      <c r="BK1119">
        <v>1</v>
      </c>
      <c r="BL1119">
        <v>1</v>
      </c>
      <c r="BM1119">
        <v>1</v>
      </c>
      <c r="BN1119">
        <v>1</v>
      </c>
      <c r="BO1119">
        <v>3</v>
      </c>
      <c r="BP1119">
        <v>1</v>
      </c>
      <c r="BQ1119">
        <v>53</v>
      </c>
      <c r="BR1119">
        <v>1</v>
      </c>
      <c r="BS1119">
        <v>1</v>
      </c>
      <c r="BT1119">
        <v>2</v>
      </c>
      <c r="BU1119">
        <v>2</v>
      </c>
      <c r="BV1119">
        <v>0</v>
      </c>
      <c r="BW1119">
        <v>2</v>
      </c>
      <c r="BX1119">
        <v>0</v>
      </c>
      <c r="BY1119">
        <v>2</v>
      </c>
      <c r="BZ1119">
        <v>0</v>
      </c>
      <c r="CA1119">
        <v>2</v>
      </c>
      <c r="CB1119">
        <v>0</v>
      </c>
      <c r="CC1119">
        <v>2</v>
      </c>
      <c r="CD1119">
        <v>1</v>
      </c>
      <c r="CE1119">
        <v>2</v>
      </c>
      <c r="CF1119">
        <v>0</v>
      </c>
      <c r="CG1119">
        <v>2</v>
      </c>
      <c r="CH1119">
        <v>1</v>
      </c>
      <c r="CI1119">
        <v>2</v>
      </c>
      <c r="CJ1119">
        <v>1</v>
      </c>
      <c r="CK1119">
        <v>2</v>
      </c>
      <c r="CL1119">
        <v>6</v>
      </c>
      <c r="CM1119">
        <v>1</v>
      </c>
      <c r="CN1119">
        <v>7</v>
      </c>
      <c r="CR1119">
        <v>2</v>
      </c>
      <c r="CS1119">
        <v>-98</v>
      </c>
      <c r="CT1119">
        <v>1</v>
      </c>
      <c r="CU1119">
        <v>2</v>
      </c>
      <c r="CV1119" t="s">
        <v>229</v>
      </c>
      <c r="CW1119">
        <v>954</v>
      </c>
      <c r="CX1119">
        <v>15.9</v>
      </c>
      <c r="CY1119">
        <v>2</v>
      </c>
      <c r="CZ1119">
        <v>1</v>
      </c>
      <c r="DA1119" t="s">
        <v>3188</v>
      </c>
      <c r="DC1119">
        <v>1</v>
      </c>
      <c r="DD1119">
        <v>1</v>
      </c>
      <c r="DE1119">
        <v>24</v>
      </c>
      <c r="DN1119" t="s">
        <v>3177</v>
      </c>
      <c r="DO1119" t="s">
        <v>3177</v>
      </c>
      <c r="DP1119" t="s">
        <v>3178</v>
      </c>
      <c r="DQ1119" t="s">
        <v>202</v>
      </c>
      <c r="DR1119" t="s">
        <v>202</v>
      </c>
      <c r="DT1119">
        <v>1</v>
      </c>
      <c r="DV1119">
        <v>0</v>
      </c>
      <c r="DW1119">
        <v>1</v>
      </c>
      <c r="FG1119">
        <v>0</v>
      </c>
      <c r="FH1119" t="s">
        <v>202</v>
      </c>
      <c r="FJ1119" t="s">
        <v>1978</v>
      </c>
      <c r="FK1119">
        <v>15</v>
      </c>
      <c r="FL1119">
        <v>12</v>
      </c>
      <c r="FM1119">
        <v>12</v>
      </c>
      <c r="FN1119">
        <v>15</v>
      </c>
      <c r="FO1119" t="s">
        <v>202</v>
      </c>
      <c r="FQ1119" t="s">
        <v>3287</v>
      </c>
      <c r="FR1119" t="s">
        <v>3189</v>
      </c>
      <c r="FS1119">
        <v>0</v>
      </c>
      <c r="FT1119">
        <v>0</v>
      </c>
      <c r="FU1119" t="s">
        <v>202</v>
      </c>
      <c r="FV1119" t="s">
        <v>202</v>
      </c>
      <c r="FW1119">
        <v>0</v>
      </c>
      <c r="FX1119">
        <v>1</v>
      </c>
      <c r="FY1119">
        <v>0</v>
      </c>
      <c r="FZ1119">
        <v>0</v>
      </c>
      <c r="GA1119">
        <v>182</v>
      </c>
      <c r="GB1119">
        <v>4</v>
      </c>
      <c r="GC1119">
        <v>45.5</v>
      </c>
      <c r="GD1119" t="s">
        <v>202</v>
      </c>
      <c r="GE1119">
        <v>1</v>
      </c>
      <c r="GF1119">
        <v>1</v>
      </c>
      <c r="GG1119">
        <v>15</v>
      </c>
      <c r="GH1119">
        <f t="shared" si="43"/>
        <v>3</v>
      </c>
      <c r="GI1119">
        <v>2</v>
      </c>
      <c r="GK1119">
        <v>15</v>
      </c>
      <c r="GL1119">
        <v>1</v>
      </c>
      <c r="GO1119">
        <v>2</v>
      </c>
      <c r="GP1119">
        <v>2</v>
      </c>
      <c r="GQ1119">
        <v>2</v>
      </c>
      <c r="GZ1119">
        <v>1</v>
      </c>
      <c r="HA1119">
        <v>2</v>
      </c>
      <c r="HB1119">
        <v>1</v>
      </c>
      <c r="HC1119">
        <v>5</v>
      </c>
      <c r="HD1119">
        <v>8</v>
      </c>
      <c r="HG1119" t="s">
        <v>6486</v>
      </c>
      <c r="HH1119">
        <v>1</v>
      </c>
      <c r="HJ1119">
        <v>0</v>
      </c>
    </row>
    <row r="1120" spans="1:218" hidden="1" x14ac:dyDescent="0.3">
      <c r="A1120">
        <v>72</v>
      </c>
      <c r="B1120" t="s">
        <v>3320</v>
      </c>
      <c r="C1120" t="s">
        <v>3321</v>
      </c>
      <c r="D1120" t="s">
        <v>212</v>
      </c>
      <c r="E1120">
        <v>1</v>
      </c>
      <c r="F1120" t="s">
        <v>202</v>
      </c>
      <c r="H1120">
        <v>1</v>
      </c>
      <c r="M1120">
        <v>3</v>
      </c>
      <c r="N1120">
        <v>1</v>
      </c>
      <c r="U1120">
        <v>1</v>
      </c>
      <c r="W1120">
        <v>2</v>
      </c>
      <c r="X1120" t="s">
        <v>3174</v>
      </c>
      <c r="Y1120">
        <v>1</v>
      </c>
      <c r="Z1120">
        <v>1</v>
      </c>
      <c r="AA1120">
        <v>8</v>
      </c>
      <c r="AD1120" t="s">
        <v>3174</v>
      </c>
      <c r="AE1120">
        <v>1</v>
      </c>
      <c r="AF1120">
        <v>1</v>
      </c>
      <c r="AG1120">
        <v>1</v>
      </c>
      <c r="AH1120">
        <v>2</v>
      </c>
      <c r="AI1120">
        <v>2</v>
      </c>
      <c r="AJ1120">
        <v>2</v>
      </c>
      <c r="AK1120" t="s">
        <v>3322</v>
      </c>
      <c r="AL1120">
        <v>1</v>
      </c>
      <c r="AM1120">
        <v>2</v>
      </c>
      <c r="AN1120">
        <v>1</v>
      </c>
      <c r="AO1120">
        <v>2</v>
      </c>
      <c r="AP1120">
        <v>2</v>
      </c>
      <c r="AQ1120">
        <v>1</v>
      </c>
      <c r="AR1120" t="s">
        <v>3323</v>
      </c>
      <c r="AS1120">
        <v>1</v>
      </c>
      <c r="AT1120">
        <v>1</v>
      </c>
      <c r="AU1120">
        <v>1</v>
      </c>
      <c r="AV1120">
        <v>1</v>
      </c>
      <c r="AW1120">
        <v>7</v>
      </c>
      <c r="AX1120">
        <v>6</v>
      </c>
      <c r="AY1120">
        <v>1</v>
      </c>
      <c r="BE1120">
        <v>1</v>
      </c>
      <c r="BF1120">
        <v>2</v>
      </c>
      <c r="BG1120">
        <v>1</v>
      </c>
      <c r="BH1120">
        <v>2</v>
      </c>
      <c r="BI1120">
        <v>1</v>
      </c>
      <c r="BJ1120">
        <v>0</v>
      </c>
      <c r="BM1120">
        <v>1</v>
      </c>
      <c r="BN1120">
        <v>1</v>
      </c>
      <c r="BO1120">
        <v>4</v>
      </c>
      <c r="BP1120">
        <v>1</v>
      </c>
      <c r="BQ1120">
        <v>18</v>
      </c>
      <c r="BR1120">
        <v>3</v>
      </c>
      <c r="BS1120">
        <v>1</v>
      </c>
      <c r="BT1120">
        <v>3</v>
      </c>
      <c r="BV1120">
        <v>0</v>
      </c>
      <c r="BX1120">
        <v>1</v>
      </c>
      <c r="BZ1120">
        <v>1</v>
      </c>
      <c r="CB1120">
        <v>0</v>
      </c>
      <c r="CD1120">
        <v>0</v>
      </c>
      <c r="CF1120">
        <v>1</v>
      </c>
      <c r="CJ1120">
        <v>1</v>
      </c>
      <c r="CK1120">
        <v>1</v>
      </c>
      <c r="CL1120">
        <v>6</v>
      </c>
      <c r="CM1120">
        <v>1</v>
      </c>
      <c r="CR1120">
        <v>1</v>
      </c>
      <c r="CS1120">
        <v>9</v>
      </c>
      <c r="CT1120">
        <v>1</v>
      </c>
      <c r="CU1120">
        <v>1</v>
      </c>
      <c r="CV1120" t="s">
        <v>3324</v>
      </c>
      <c r="CW1120">
        <v>870</v>
      </c>
      <c r="CX1120">
        <v>14.5</v>
      </c>
      <c r="CY1120">
        <v>2</v>
      </c>
      <c r="CZ1120">
        <v>1</v>
      </c>
      <c r="DA1120" t="s">
        <v>3254</v>
      </c>
      <c r="DC1120">
        <v>1</v>
      </c>
      <c r="DD1120">
        <v>1</v>
      </c>
      <c r="DE1120">
        <v>11</v>
      </c>
      <c r="DN1120" t="s">
        <v>3177</v>
      </c>
      <c r="DO1120" t="s">
        <v>3177</v>
      </c>
      <c r="DP1120" t="s">
        <v>3178</v>
      </c>
      <c r="DQ1120" t="s">
        <v>202</v>
      </c>
      <c r="DR1120" t="s">
        <v>202</v>
      </c>
      <c r="DT1120">
        <v>1</v>
      </c>
      <c r="DV1120">
        <v>0</v>
      </c>
      <c r="DW1120">
        <v>1</v>
      </c>
      <c r="FG1120">
        <v>1</v>
      </c>
      <c r="FH1120" t="s">
        <v>202</v>
      </c>
      <c r="FJ1120" t="s">
        <v>1978</v>
      </c>
      <c r="FK1120">
        <v>0.3333333</v>
      </c>
      <c r="FL1120">
        <v>4</v>
      </c>
      <c r="FM1120">
        <v>1</v>
      </c>
      <c r="FN1120">
        <v>10</v>
      </c>
      <c r="FO1120" t="s">
        <v>202</v>
      </c>
      <c r="FQ1120" t="s">
        <v>3287</v>
      </c>
      <c r="FR1120" t="s">
        <v>3189</v>
      </c>
      <c r="FS1120">
        <v>0</v>
      </c>
      <c r="FT1120">
        <v>0</v>
      </c>
      <c r="FU1120" t="s">
        <v>202</v>
      </c>
      <c r="FV1120" t="s">
        <v>202</v>
      </c>
      <c r="FW1120">
        <v>0</v>
      </c>
      <c r="FX1120">
        <v>1</v>
      </c>
      <c r="FY1120">
        <v>0</v>
      </c>
      <c r="FZ1120">
        <v>0</v>
      </c>
      <c r="GA1120">
        <v>559</v>
      </c>
      <c r="GB1120">
        <v>4</v>
      </c>
      <c r="GC1120">
        <v>139.75</v>
      </c>
      <c r="GD1120" t="s">
        <v>202</v>
      </c>
      <c r="GE1120">
        <v>0.25</v>
      </c>
      <c r="GF1120">
        <v>1</v>
      </c>
      <c r="GG1120">
        <v>10</v>
      </c>
      <c r="GH1120">
        <f t="shared" si="43"/>
        <v>4</v>
      </c>
      <c r="GI1120">
        <v>1</v>
      </c>
      <c r="GJ1120">
        <v>4</v>
      </c>
      <c r="GL1120">
        <v>2</v>
      </c>
      <c r="GM1120">
        <v>1</v>
      </c>
      <c r="GN1120">
        <v>1</v>
      </c>
      <c r="GO1120">
        <v>2</v>
      </c>
      <c r="GP1120">
        <v>2</v>
      </c>
      <c r="GQ1120">
        <v>2</v>
      </c>
      <c r="GZ1120">
        <v>1</v>
      </c>
      <c r="HA1120">
        <v>1</v>
      </c>
      <c r="HD1120">
        <v>8</v>
      </c>
      <c r="HG1120" t="s">
        <v>6486</v>
      </c>
      <c r="HH1120">
        <v>1</v>
      </c>
      <c r="HJ1120">
        <v>0</v>
      </c>
    </row>
    <row r="1121" spans="1:218" hidden="1" x14ac:dyDescent="0.3">
      <c r="A1121">
        <v>78</v>
      </c>
      <c r="B1121" t="s">
        <v>6482</v>
      </c>
      <c r="C1121" t="s">
        <v>6499</v>
      </c>
      <c r="D1121" t="s">
        <v>265</v>
      </c>
      <c r="E1121">
        <v>1</v>
      </c>
      <c r="F1121" t="s">
        <v>202</v>
      </c>
      <c r="H1121">
        <v>1</v>
      </c>
      <c r="M1121">
        <v>2</v>
      </c>
      <c r="N1121">
        <v>1</v>
      </c>
      <c r="U1121">
        <v>2</v>
      </c>
      <c r="V1121">
        <v>1</v>
      </c>
      <c r="W1121">
        <v>1</v>
      </c>
      <c r="X1121" t="s">
        <v>202</v>
      </c>
      <c r="Y1121">
        <v>1</v>
      </c>
      <c r="Z1121">
        <v>1</v>
      </c>
      <c r="AD1121" t="s">
        <v>3174</v>
      </c>
      <c r="AE1121">
        <v>1</v>
      </c>
      <c r="AF1121">
        <v>2</v>
      </c>
      <c r="AG1121">
        <v>2</v>
      </c>
      <c r="AH1121">
        <v>1</v>
      </c>
      <c r="AI1121">
        <v>1</v>
      </c>
      <c r="AJ1121">
        <v>1</v>
      </c>
      <c r="AK1121" t="s">
        <v>6500</v>
      </c>
      <c r="AL1121">
        <v>1</v>
      </c>
      <c r="AM1121">
        <v>1</v>
      </c>
      <c r="AN1121">
        <v>2</v>
      </c>
      <c r="AO1121">
        <v>2</v>
      </c>
      <c r="AP1121">
        <v>1</v>
      </c>
      <c r="AQ1121">
        <v>2</v>
      </c>
      <c r="AR1121" t="s">
        <v>6501</v>
      </c>
      <c r="AS1121">
        <v>2</v>
      </c>
      <c r="AT1121">
        <v>2</v>
      </c>
      <c r="AU1121">
        <v>1</v>
      </c>
      <c r="AV1121">
        <v>1</v>
      </c>
      <c r="AW1121">
        <v>7</v>
      </c>
      <c r="AX1121">
        <v>1</v>
      </c>
      <c r="AY1121">
        <v>1</v>
      </c>
      <c r="AZ1121">
        <v>3</v>
      </c>
      <c r="BE1121">
        <v>1</v>
      </c>
      <c r="BF1121">
        <v>1</v>
      </c>
      <c r="BG1121">
        <v>1</v>
      </c>
      <c r="BH1121">
        <v>1</v>
      </c>
      <c r="BI1121">
        <v>1</v>
      </c>
      <c r="BJ1121">
        <v>0</v>
      </c>
      <c r="BM1121">
        <v>1</v>
      </c>
      <c r="BN1121">
        <v>1</v>
      </c>
      <c r="BO1121">
        <v>3</v>
      </c>
      <c r="BP1121">
        <v>1</v>
      </c>
      <c r="BQ1121">
        <v>3</v>
      </c>
      <c r="BR1121">
        <v>3</v>
      </c>
      <c r="BS1121">
        <v>1</v>
      </c>
      <c r="BT1121">
        <v>5</v>
      </c>
      <c r="BU1121">
        <v>5</v>
      </c>
      <c r="BV1121">
        <v>1</v>
      </c>
      <c r="BW1121">
        <v>5</v>
      </c>
      <c r="BX1121">
        <v>0</v>
      </c>
      <c r="BY1121">
        <v>5</v>
      </c>
      <c r="BZ1121">
        <v>0</v>
      </c>
      <c r="CA1121">
        <v>5</v>
      </c>
      <c r="CB1121">
        <v>2</v>
      </c>
      <c r="CC1121">
        <v>5</v>
      </c>
      <c r="CD1121">
        <v>0</v>
      </c>
      <c r="CE1121">
        <v>5</v>
      </c>
      <c r="CF1121">
        <v>0</v>
      </c>
      <c r="CG1121">
        <v>5</v>
      </c>
      <c r="CH1121">
        <v>2</v>
      </c>
      <c r="CI1121">
        <v>5</v>
      </c>
      <c r="CJ1121">
        <v>2</v>
      </c>
      <c r="CK1121">
        <v>2</v>
      </c>
      <c r="CL1121">
        <v>6</v>
      </c>
      <c r="CM1121">
        <v>6</v>
      </c>
      <c r="CS1121">
        <v>6</v>
      </c>
      <c r="CT1121">
        <v>1</v>
      </c>
      <c r="CU1121">
        <v>2</v>
      </c>
      <c r="CV1121" t="s">
        <v>485</v>
      </c>
      <c r="CW1121">
        <v>850</v>
      </c>
      <c r="CX1121">
        <v>14.17</v>
      </c>
      <c r="CY1121">
        <v>2</v>
      </c>
      <c r="CZ1121">
        <v>1</v>
      </c>
      <c r="DA1121" t="s">
        <v>3474</v>
      </c>
      <c r="DC1121">
        <v>1</v>
      </c>
      <c r="DD1121">
        <v>1</v>
      </c>
      <c r="DE1121">
        <v>33</v>
      </c>
      <c r="DN1121" t="s">
        <v>3177</v>
      </c>
      <c r="DO1121" t="s">
        <v>3177</v>
      </c>
      <c r="DP1121" t="s">
        <v>3178</v>
      </c>
      <c r="DQ1121" t="s">
        <v>202</v>
      </c>
      <c r="DR1121" t="s">
        <v>202</v>
      </c>
      <c r="DT1121">
        <v>1</v>
      </c>
      <c r="DV1121">
        <v>0</v>
      </c>
      <c r="DW1121">
        <v>1</v>
      </c>
      <c r="FG1121">
        <v>0</v>
      </c>
      <c r="FH1121" t="s">
        <v>202</v>
      </c>
      <c r="FJ1121" t="s">
        <v>1978</v>
      </c>
      <c r="FK1121">
        <v>5</v>
      </c>
      <c r="FL1121">
        <v>12</v>
      </c>
      <c r="FM1121">
        <v>0</v>
      </c>
      <c r="FN1121">
        <v>10</v>
      </c>
      <c r="FO1121" t="s">
        <v>202</v>
      </c>
      <c r="FQ1121" t="s">
        <v>3287</v>
      </c>
      <c r="FR1121" t="s">
        <v>3189</v>
      </c>
      <c r="FS1121">
        <v>0</v>
      </c>
      <c r="FT1121">
        <v>0</v>
      </c>
      <c r="FU1121" t="s">
        <v>202</v>
      </c>
      <c r="FV1121" t="s">
        <v>202</v>
      </c>
      <c r="FW1121">
        <v>0</v>
      </c>
      <c r="FX1121">
        <v>1</v>
      </c>
      <c r="FY1121">
        <v>0</v>
      </c>
      <c r="FZ1121">
        <v>0</v>
      </c>
      <c r="GA1121">
        <v>1202</v>
      </c>
      <c r="GB1121">
        <v>5</v>
      </c>
      <c r="GC1121">
        <v>240.4</v>
      </c>
      <c r="GD1121" t="s">
        <v>202</v>
      </c>
      <c r="GE1121">
        <v>0</v>
      </c>
      <c r="GF1121">
        <v>1</v>
      </c>
      <c r="GG1121">
        <v>10</v>
      </c>
      <c r="GH1121">
        <f t="shared" si="43"/>
        <v>4</v>
      </c>
      <c r="GI1121">
        <v>2</v>
      </c>
      <c r="GK1121">
        <v>5</v>
      </c>
      <c r="GL1121">
        <v>4</v>
      </c>
      <c r="GO1121">
        <v>2</v>
      </c>
      <c r="GP1121">
        <v>2</v>
      </c>
      <c r="GQ1121">
        <v>2</v>
      </c>
      <c r="GZ1121">
        <v>1</v>
      </c>
      <c r="HA1121">
        <v>1</v>
      </c>
      <c r="HD1121">
        <v>9</v>
      </c>
      <c r="HG1121" t="s">
        <v>6486</v>
      </c>
      <c r="HH1121">
        <v>1</v>
      </c>
      <c r="HJ1121">
        <v>0</v>
      </c>
    </row>
    <row r="1122" spans="1:218" hidden="1" x14ac:dyDescent="0.3">
      <c r="A1122">
        <v>81</v>
      </c>
      <c r="B1122" t="s">
        <v>6487</v>
      </c>
      <c r="C1122" t="s">
        <v>6502</v>
      </c>
      <c r="D1122" t="s">
        <v>194</v>
      </c>
      <c r="E1122">
        <v>1</v>
      </c>
      <c r="F1122" t="s">
        <v>202</v>
      </c>
      <c r="H1122">
        <v>1</v>
      </c>
      <c r="M1122">
        <v>2</v>
      </c>
      <c r="N1122">
        <v>1</v>
      </c>
      <c r="U1122">
        <v>1</v>
      </c>
      <c r="W1122">
        <v>1</v>
      </c>
      <c r="X1122" t="s">
        <v>202</v>
      </c>
      <c r="Y1122">
        <v>1</v>
      </c>
      <c r="Z1122">
        <v>1</v>
      </c>
      <c r="AD1122" t="s">
        <v>3174</v>
      </c>
      <c r="AE1122">
        <v>1</v>
      </c>
      <c r="AF1122">
        <v>2</v>
      </c>
      <c r="AG1122">
        <v>1</v>
      </c>
      <c r="AH1122">
        <v>2</v>
      </c>
      <c r="AI1122">
        <v>2</v>
      </c>
      <c r="AJ1122">
        <v>2</v>
      </c>
      <c r="AK1122" t="s">
        <v>6503</v>
      </c>
      <c r="AL1122">
        <v>2</v>
      </c>
      <c r="AM1122">
        <v>2</v>
      </c>
      <c r="AN1122">
        <v>2</v>
      </c>
      <c r="AO1122">
        <v>2</v>
      </c>
      <c r="AP1122">
        <v>1</v>
      </c>
      <c r="AQ1122">
        <v>2</v>
      </c>
      <c r="AR1122" t="s">
        <v>6504</v>
      </c>
      <c r="AS1122">
        <v>1</v>
      </c>
      <c r="AT1122">
        <v>2</v>
      </c>
      <c r="AU1122">
        <v>1</v>
      </c>
      <c r="AV1122">
        <v>2</v>
      </c>
      <c r="AW1122">
        <v>7</v>
      </c>
      <c r="AX1122">
        <v>4</v>
      </c>
      <c r="AY1122">
        <v>1</v>
      </c>
      <c r="BE1122">
        <v>1</v>
      </c>
      <c r="BF1122">
        <v>1</v>
      </c>
      <c r="BG1122">
        <v>1</v>
      </c>
      <c r="BH1122">
        <v>1</v>
      </c>
      <c r="BI1122">
        <v>1</v>
      </c>
      <c r="BJ1122">
        <v>1</v>
      </c>
      <c r="BK1122">
        <v>1</v>
      </c>
      <c r="BL1122">
        <v>1</v>
      </c>
      <c r="BM1122">
        <v>1</v>
      </c>
      <c r="BN1122">
        <v>1</v>
      </c>
      <c r="BO1122">
        <v>3</v>
      </c>
      <c r="BP1122">
        <v>1</v>
      </c>
      <c r="BQ1122">
        <v>53</v>
      </c>
      <c r="BR1122">
        <v>1</v>
      </c>
      <c r="BS1122">
        <v>1</v>
      </c>
      <c r="BT1122">
        <v>2</v>
      </c>
      <c r="BU1122">
        <v>2</v>
      </c>
      <c r="BV1122">
        <v>0</v>
      </c>
      <c r="BW1122">
        <v>2</v>
      </c>
      <c r="BX1122">
        <v>0</v>
      </c>
      <c r="BY1122">
        <v>2</v>
      </c>
      <c r="BZ1122">
        <v>0</v>
      </c>
      <c r="CA1122">
        <v>2</v>
      </c>
      <c r="CB1122">
        <v>0</v>
      </c>
      <c r="CC1122">
        <v>2</v>
      </c>
      <c r="CD1122">
        <v>0</v>
      </c>
      <c r="CE1122">
        <v>2</v>
      </c>
      <c r="CF1122">
        <v>0</v>
      </c>
      <c r="CG1122">
        <v>2</v>
      </c>
      <c r="CH1122">
        <v>2</v>
      </c>
      <c r="CI1122">
        <v>2</v>
      </c>
      <c r="CJ1122">
        <v>1</v>
      </c>
      <c r="CK1122">
        <v>2</v>
      </c>
      <c r="CL1122">
        <v>6</v>
      </c>
      <c r="CM1122">
        <v>1</v>
      </c>
      <c r="CR1122">
        <v>2</v>
      </c>
      <c r="CS1122">
        <v>3</v>
      </c>
      <c r="CT1122">
        <v>1</v>
      </c>
      <c r="CU1122">
        <v>2</v>
      </c>
      <c r="CV1122" t="s">
        <v>1162</v>
      </c>
      <c r="CW1122">
        <v>729</v>
      </c>
      <c r="CX1122">
        <v>12.15</v>
      </c>
      <c r="CY1122">
        <v>2</v>
      </c>
      <c r="CZ1122">
        <v>1</v>
      </c>
      <c r="DA1122" t="s">
        <v>379</v>
      </c>
      <c r="DC1122">
        <v>1</v>
      </c>
      <c r="DD1122">
        <v>1</v>
      </c>
      <c r="DE1122">
        <v>19</v>
      </c>
      <c r="DN1122" t="s">
        <v>3177</v>
      </c>
      <c r="DO1122" t="s">
        <v>3177</v>
      </c>
      <c r="DP1122" t="s">
        <v>3178</v>
      </c>
      <c r="DQ1122" t="s">
        <v>202</v>
      </c>
      <c r="DR1122" t="s">
        <v>202</v>
      </c>
      <c r="DT1122">
        <v>1</v>
      </c>
      <c r="DV1122">
        <v>0</v>
      </c>
      <c r="DW1122">
        <v>1</v>
      </c>
      <c r="FG1122">
        <v>0</v>
      </c>
      <c r="FH1122" t="s">
        <v>202</v>
      </c>
      <c r="FJ1122" t="s">
        <v>1978</v>
      </c>
      <c r="FK1122">
        <v>21</v>
      </c>
      <c r="FL1122">
        <v>12</v>
      </c>
      <c r="FM1122">
        <v>12</v>
      </c>
      <c r="FN1122">
        <v>25</v>
      </c>
      <c r="FO1122" t="s">
        <v>202</v>
      </c>
      <c r="FQ1122" t="s">
        <v>3287</v>
      </c>
      <c r="FR1122" t="s">
        <v>3189</v>
      </c>
      <c r="FS1122">
        <v>0</v>
      </c>
      <c r="FT1122">
        <v>1</v>
      </c>
      <c r="FU1122" t="s">
        <v>2221</v>
      </c>
      <c r="FV1122" t="s">
        <v>202</v>
      </c>
      <c r="FW1122">
        <v>0</v>
      </c>
      <c r="FX1122">
        <v>1</v>
      </c>
      <c r="FY1122">
        <v>0</v>
      </c>
      <c r="FZ1122">
        <v>0</v>
      </c>
      <c r="GA1122">
        <v>2482</v>
      </c>
      <c r="GB1122">
        <v>10</v>
      </c>
      <c r="GC1122">
        <v>248.2</v>
      </c>
      <c r="GD1122" t="s">
        <v>202</v>
      </c>
      <c r="GE1122">
        <v>1</v>
      </c>
      <c r="GF1122">
        <v>-97</v>
      </c>
      <c r="GH1122">
        <v>2</v>
      </c>
      <c r="GI1122">
        <v>2</v>
      </c>
      <c r="GK1122">
        <v>21</v>
      </c>
      <c r="GL1122">
        <v>1</v>
      </c>
      <c r="GO1122">
        <v>2</v>
      </c>
      <c r="GP1122">
        <v>2</v>
      </c>
      <c r="GQ1122">
        <v>1</v>
      </c>
      <c r="GR1122">
        <v>1</v>
      </c>
      <c r="GZ1122">
        <v>1</v>
      </c>
      <c r="HA1122">
        <v>2</v>
      </c>
      <c r="HB1122">
        <v>1</v>
      </c>
      <c r="HC1122">
        <v>4</v>
      </c>
      <c r="HD1122">
        <v>1</v>
      </c>
      <c r="HG1122" t="s">
        <v>6486</v>
      </c>
      <c r="HH1122">
        <v>1</v>
      </c>
      <c r="HJ1122">
        <v>0</v>
      </c>
    </row>
    <row r="1123" spans="1:218" hidden="1" x14ac:dyDescent="0.3">
      <c r="A1123">
        <v>83</v>
      </c>
      <c r="B1123" t="s">
        <v>6505</v>
      </c>
      <c r="C1123" t="s">
        <v>6506</v>
      </c>
      <c r="D1123" t="s">
        <v>212</v>
      </c>
      <c r="E1123">
        <v>1</v>
      </c>
      <c r="F1123" t="s">
        <v>202</v>
      </c>
      <c r="H1123">
        <v>1</v>
      </c>
      <c r="M1123">
        <v>2</v>
      </c>
      <c r="N1123">
        <v>1</v>
      </c>
      <c r="U1123">
        <v>1</v>
      </c>
      <c r="W1123">
        <v>1</v>
      </c>
      <c r="X1123" t="s">
        <v>202</v>
      </c>
      <c r="Y1123">
        <v>1</v>
      </c>
      <c r="Z1123">
        <v>1</v>
      </c>
      <c r="AD1123" t="s">
        <v>3174</v>
      </c>
      <c r="AE1123">
        <v>1</v>
      </c>
      <c r="AF1123">
        <v>1</v>
      </c>
      <c r="AG1123">
        <v>1</v>
      </c>
      <c r="AH1123">
        <v>1</v>
      </c>
      <c r="AI1123">
        <v>1</v>
      </c>
      <c r="AJ1123">
        <v>1</v>
      </c>
      <c r="AK1123" t="s">
        <v>6507</v>
      </c>
      <c r="AL1123">
        <v>2</v>
      </c>
      <c r="AM1123">
        <v>1</v>
      </c>
      <c r="AN1123">
        <v>1</v>
      </c>
      <c r="AO1123">
        <v>1</v>
      </c>
      <c r="AP1123">
        <v>1</v>
      </c>
      <c r="AQ1123">
        <v>2</v>
      </c>
      <c r="AR1123" t="s">
        <v>6508</v>
      </c>
      <c r="AS1123">
        <v>1</v>
      </c>
      <c r="AT1123">
        <v>1</v>
      </c>
      <c r="AU1123">
        <v>1</v>
      </c>
      <c r="AV1123">
        <v>1</v>
      </c>
      <c r="AW1123">
        <v>7</v>
      </c>
      <c r="AX1123">
        <v>7</v>
      </c>
      <c r="AY1123">
        <v>1</v>
      </c>
      <c r="BE1123">
        <v>1</v>
      </c>
      <c r="BF1123">
        <v>1</v>
      </c>
      <c r="BG1123">
        <v>1</v>
      </c>
      <c r="BH1123">
        <v>1</v>
      </c>
      <c r="BI1123">
        <v>1</v>
      </c>
      <c r="BJ1123">
        <v>1</v>
      </c>
      <c r="BK1123">
        <v>1</v>
      </c>
      <c r="BL1123">
        <v>1</v>
      </c>
      <c r="BM1123">
        <v>1</v>
      </c>
      <c r="BN1123">
        <v>1</v>
      </c>
      <c r="BO1123">
        <v>3</v>
      </c>
      <c r="BP1123">
        <v>1</v>
      </c>
      <c r="BQ1123">
        <v>3</v>
      </c>
      <c r="BR1123">
        <v>6</v>
      </c>
      <c r="BS1123">
        <v>1</v>
      </c>
      <c r="BT1123">
        <v>2</v>
      </c>
      <c r="BU1123">
        <v>2</v>
      </c>
      <c r="BV1123">
        <v>0</v>
      </c>
      <c r="BW1123">
        <v>2</v>
      </c>
      <c r="BX1123">
        <v>0</v>
      </c>
      <c r="BY1123">
        <v>2</v>
      </c>
      <c r="BZ1123">
        <v>0</v>
      </c>
      <c r="CA1123">
        <v>2</v>
      </c>
      <c r="CB1123">
        <v>0</v>
      </c>
      <c r="CC1123">
        <v>2</v>
      </c>
      <c r="CD1123">
        <v>0</v>
      </c>
      <c r="CE1123">
        <v>2</v>
      </c>
      <c r="CF1123">
        <v>0</v>
      </c>
      <c r="CG1123">
        <v>2</v>
      </c>
      <c r="CH1123">
        <v>2</v>
      </c>
      <c r="CI1123">
        <v>2</v>
      </c>
      <c r="CJ1123">
        <v>1</v>
      </c>
      <c r="CK1123">
        <v>2</v>
      </c>
      <c r="CL1123">
        <v>4</v>
      </c>
      <c r="CM1123">
        <v>1</v>
      </c>
      <c r="CR1123">
        <v>2</v>
      </c>
      <c r="CS1123">
        <v>-98</v>
      </c>
      <c r="CT1123">
        <v>1</v>
      </c>
      <c r="CU1123">
        <v>2</v>
      </c>
      <c r="CV1123" t="s">
        <v>3801</v>
      </c>
      <c r="CW1123">
        <v>998</v>
      </c>
      <c r="CX1123">
        <v>16.63</v>
      </c>
      <c r="CY1123">
        <v>2</v>
      </c>
      <c r="CZ1123">
        <v>1</v>
      </c>
      <c r="DA1123" t="s">
        <v>1398</v>
      </c>
      <c r="DC1123">
        <v>1</v>
      </c>
      <c r="DD1123">
        <v>1</v>
      </c>
      <c r="DE1123">
        <v>6</v>
      </c>
      <c r="DN1123" t="s">
        <v>3177</v>
      </c>
      <c r="DO1123" t="s">
        <v>3177</v>
      </c>
      <c r="DP1123" t="s">
        <v>3178</v>
      </c>
      <c r="DQ1123" t="s">
        <v>202</v>
      </c>
      <c r="DR1123" t="s">
        <v>202</v>
      </c>
      <c r="DT1123">
        <v>1</v>
      </c>
      <c r="DV1123">
        <v>0</v>
      </c>
      <c r="DW1123">
        <v>1</v>
      </c>
      <c r="FG1123">
        <v>0</v>
      </c>
      <c r="FH1123" t="s">
        <v>202</v>
      </c>
      <c r="FJ1123" t="s">
        <v>1978</v>
      </c>
      <c r="FK1123">
        <v>35</v>
      </c>
      <c r="FL1123">
        <v>12</v>
      </c>
      <c r="FM1123">
        <v>12</v>
      </c>
      <c r="FN1123">
        <v>35</v>
      </c>
      <c r="FO1123" t="s">
        <v>202</v>
      </c>
      <c r="FQ1123" t="s">
        <v>3287</v>
      </c>
      <c r="FR1123" t="s">
        <v>3189</v>
      </c>
      <c r="FS1123">
        <v>0</v>
      </c>
      <c r="FT1123">
        <v>1</v>
      </c>
      <c r="FU1123" t="s">
        <v>2221</v>
      </c>
      <c r="FV1123" t="s">
        <v>202</v>
      </c>
      <c r="FW1123">
        <v>1</v>
      </c>
      <c r="FX1123">
        <v>0</v>
      </c>
      <c r="FY1123">
        <v>1</v>
      </c>
      <c r="FZ1123">
        <v>0</v>
      </c>
      <c r="GA1123">
        <v>6815</v>
      </c>
      <c r="GB1123">
        <v>24</v>
      </c>
      <c r="GC1123">
        <v>283.95833329999999</v>
      </c>
      <c r="GD1123" t="s">
        <v>202</v>
      </c>
      <c r="GE1123">
        <v>1</v>
      </c>
      <c r="GF1123">
        <v>1</v>
      </c>
      <c r="GG1123">
        <v>35</v>
      </c>
      <c r="GH1123">
        <f>IF(GG1123&gt;=30,1,IF(GG1123&gt;=20,2,IF(GG1123&gt;=15,3,IF(GG1123&gt;=10,4,IF(GG1123&gt;=5,5,IF(GG1123&gt;0,6,0))))))</f>
        <v>1</v>
      </c>
      <c r="GI1123">
        <v>2</v>
      </c>
      <c r="GK1123">
        <v>35</v>
      </c>
      <c r="GL1123">
        <v>1</v>
      </c>
      <c r="GO1123">
        <v>2</v>
      </c>
      <c r="GP1123">
        <v>2</v>
      </c>
      <c r="GQ1123">
        <v>1</v>
      </c>
      <c r="GR1123">
        <v>1</v>
      </c>
      <c r="GZ1123">
        <v>1</v>
      </c>
      <c r="HA1123">
        <v>-97</v>
      </c>
      <c r="HD1123">
        <v>10</v>
      </c>
      <c r="HE1123">
        <v>1</v>
      </c>
      <c r="HG1123" t="s">
        <v>6486</v>
      </c>
      <c r="HH1123">
        <v>1</v>
      </c>
      <c r="HI1123">
        <v>1</v>
      </c>
      <c r="HJ1123">
        <v>1</v>
      </c>
    </row>
    <row r="1124" spans="1:218" hidden="1" x14ac:dyDescent="0.3">
      <c r="A1124">
        <v>90</v>
      </c>
      <c r="B1124" t="s">
        <v>6487</v>
      </c>
      <c r="C1124" t="s">
        <v>6509</v>
      </c>
      <c r="D1124" t="s">
        <v>194</v>
      </c>
      <c r="E1124">
        <v>1</v>
      </c>
      <c r="F1124" t="s">
        <v>202</v>
      </c>
      <c r="H1124">
        <v>1</v>
      </c>
      <c r="M1124">
        <v>2</v>
      </c>
      <c r="N1124">
        <v>1</v>
      </c>
      <c r="U1124">
        <v>1</v>
      </c>
      <c r="W1124">
        <v>1</v>
      </c>
      <c r="X1124" t="s">
        <v>202</v>
      </c>
      <c r="Y1124">
        <v>1</v>
      </c>
      <c r="Z1124">
        <v>1</v>
      </c>
      <c r="AD1124" t="s">
        <v>3174</v>
      </c>
      <c r="AE1124">
        <v>1</v>
      </c>
      <c r="AF1124">
        <v>2</v>
      </c>
      <c r="AG1124">
        <v>1</v>
      </c>
      <c r="AH1124">
        <v>2</v>
      </c>
      <c r="AI1124">
        <v>1</v>
      </c>
      <c r="AJ1124">
        <v>2</v>
      </c>
      <c r="AK1124" t="s">
        <v>6510</v>
      </c>
      <c r="AL1124">
        <v>1</v>
      </c>
      <c r="AM1124">
        <v>2</v>
      </c>
      <c r="AN1124">
        <v>2</v>
      </c>
      <c r="AO1124">
        <v>2</v>
      </c>
      <c r="AP1124">
        <v>2</v>
      </c>
      <c r="AQ1124">
        <v>2</v>
      </c>
      <c r="AR1124" t="s">
        <v>6511</v>
      </c>
      <c r="AS1124">
        <v>2</v>
      </c>
      <c r="AT1124">
        <v>1</v>
      </c>
      <c r="AU1124">
        <v>1</v>
      </c>
      <c r="AV1124">
        <v>2</v>
      </c>
      <c r="AW1124">
        <v>5</v>
      </c>
      <c r="AX1124">
        <v>1</v>
      </c>
      <c r="AY1124">
        <v>1</v>
      </c>
      <c r="BE1124">
        <v>1</v>
      </c>
      <c r="BF1124">
        <v>2</v>
      </c>
      <c r="BG1124">
        <v>1</v>
      </c>
      <c r="BH1124">
        <v>2</v>
      </c>
      <c r="BI1124">
        <v>1</v>
      </c>
      <c r="BJ1124">
        <v>0</v>
      </c>
      <c r="BM1124">
        <v>1</v>
      </c>
      <c r="BN1124">
        <v>1</v>
      </c>
      <c r="BO1124">
        <v>2</v>
      </c>
      <c r="BP1124">
        <v>1</v>
      </c>
      <c r="BQ1124">
        <v>36</v>
      </c>
      <c r="BR1124">
        <v>2</v>
      </c>
      <c r="BS1124">
        <v>1</v>
      </c>
      <c r="BT1124">
        <v>2</v>
      </c>
      <c r="BU1124">
        <v>2</v>
      </c>
      <c r="BV1124">
        <v>0</v>
      </c>
      <c r="BW1124">
        <v>2</v>
      </c>
      <c r="BX1124">
        <v>0</v>
      </c>
      <c r="BY1124">
        <v>2</v>
      </c>
      <c r="BZ1124">
        <v>0</v>
      </c>
      <c r="CA1124">
        <v>2</v>
      </c>
      <c r="CB1124">
        <v>0</v>
      </c>
      <c r="CC1124">
        <v>2</v>
      </c>
      <c r="CD1124">
        <v>0</v>
      </c>
      <c r="CE1124">
        <v>2</v>
      </c>
      <c r="CF1124">
        <v>0</v>
      </c>
      <c r="CG1124">
        <v>2</v>
      </c>
      <c r="CH1124">
        <v>2</v>
      </c>
      <c r="CI1124">
        <v>2</v>
      </c>
      <c r="CJ1124">
        <v>1</v>
      </c>
      <c r="CK1124">
        <v>1</v>
      </c>
      <c r="CL1124">
        <v>4</v>
      </c>
      <c r="CM1124">
        <v>1</v>
      </c>
      <c r="CR1124">
        <v>2</v>
      </c>
      <c r="CS1124">
        <v>-98</v>
      </c>
      <c r="CT1124">
        <v>1</v>
      </c>
      <c r="CU1124">
        <v>2</v>
      </c>
      <c r="CV1124" t="s">
        <v>6512</v>
      </c>
      <c r="CW1124">
        <v>712</v>
      </c>
      <c r="CX1124">
        <v>11.87</v>
      </c>
      <c r="CY1124">
        <v>2</v>
      </c>
      <c r="CZ1124">
        <v>1</v>
      </c>
      <c r="DA1124" t="s">
        <v>553</v>
      </c>
      <c r="DC1124">
        <v>1</v>
      </c>
      <c r="DD1124">
        <v>1</v>
      </c>
      <c r="DE1124">
        <v>19</v>
      </c>
      <c r="DN1124" t="s">
        <v>3177</v>
      </c>
      <c r="DO1124" t="s">
        <v>3177</v>
      </c>
      <c r="DP1124" t="s">
        <v>3178</v>
      </c>
      <c r="DQ1124" t="s">
        <v>202</v>
      </c>
      <c r="DR1124" t="s">
        <v>202</v>
      </c>
      <c r="DT1124">
        <v>1</v>
      </c>
      <c r="DV1124">
        <v>0</v>
      </c>
      <c r="DW1124">
        <v>1</v>
      </c>
      <c r="FG1124">
        <v>0</v>
      </c>
      <c r="FH1124" t="s">
        <v>202</v>
      </c>
      <c r="FJ1124" t="s">
        <v>1978</v>
      </c>
      <c r="FK1124">
        <v>10</v>
      </c>
      <c r="FL1124">
        <v>12</v>
      </c>
      <c r="FM1124">
        <v>12</v>
      </c>
      <c r="FN1124">
        <v>25</v>
      </c>
      <c r="FO1124" t="s">
        <v>202</v>
      </c>
      <c r="FQ1124" t="s">
        <v>3287</v>
      </c>
      <c r="FR1124" t="s">
        <v>3189</v>
      </c>
      <c r="FS1124">
        <v>0</v>
      </c>
      <c r="FT1124">
        <v>0</v>
      </c>
      <c r="FU1124" t="s">
        <v>202</v>
      </c>
      <c r="FV1124" t="s">
        <v>202</v>
      </c>
      <c r="FW1124">
        <v>0</v>
      </c>
      <c r="FX1124">
        <v>1</v>
      </c>
      <c r="FY1124">
        <v>0</v>
      </c>
      <c r="FZ1124">
        <v>0</v>
      </c>
      <c r="GA1124">
        <v>2482</v>
      </c>
      <c r="GB1124">
        <v>10</v>
      </c>
      <c r="GC1124">
        <v>248.2</v>
      </c>
      <c r="GD1124" t="s">
        <v>202</v>
      </c>
      <c r="GE1124">
        <v>1</v>
      </c>
      <c r="GF1124">
        <v>-97</v>
      </c>
      <c r="GH1124">
        <v>2</v>
      </c>
      <c r="GI1124">
        <v>2</v>
      </c>
      <c r="GK1124">
        <v>10</v>
      </c>
      <c r="GL1124">
        <v>1</v>
      </c>
      <c r="GO1124">
        <v>2</v>
      </c>
      <c r="GP1124">
        <v>2</v>
      </c>
      <c r="GQ1124">
        <v>2</v>
      </c>
      <c r="GZ1124">
        <v>1</v>
      </c>
      <c r="HA1124">
        <v>2</v>
      </c>
      <c r="HB1124">
        <v>1</v>
      </c>
      <c r="HC1124">
        <v>12</v>
      </c>
      <c r="HD1124">
        <v>-77</v>
      </c>
      <c r="HG1124" t="s">
        <v>6486</v>
      </c>
      <c r="HH1124">
        <v>1</v>
      </c>
      <c r="HJ1124">
        <v>0</v>
      </c>
    </row>
    <row r="1125" spans="1:218" hidden="1" x14ac:dyDescent="0.3">
      <c r="A1125">
        <v>103</v>
      </c>
      <c r="B1125" t="s">
        <v>6505</v>
      </c>
      <c r="C1125" t="s">
        <v>6513</v>
      </c>
      <c r="D1125" t="s">
        <v>212</v>
      </c>
      <c r="E1125">
        <v>1</v>
      </c>
      <c r="F1125" t="s">
        <v>202</v>
      </c>
      <c r="H1125">
        <v>1</v>
      </c>
      <c r="M1125">
        <v>2</v>
      </c>
      <c r="N1125">
        <v>1</v>
      </c>
      <c r="U1125">
        <v>1</v>
      </c>
      <c r="W1125">
        <v>1</v>
      </c>
      <c r="X1125" t="s">
        <v>202</v>
      </c>
      <c r="Y1125">
        <v>1</v>
      </c>
      <c r="Z1125">
        <v>1</v>
      </c>
      <c r="AD1125" t="s">
        <v>3174</v>
      </c>
      <c r="AE1125">
        <v>1</v>
      </c>
      <c r="AF1125">
        <v>1</v>
      </c>
      <c r="AG1125">
        <v>1</v>
      </c>
      <c r="AH1125">
        <v>1</v>
      </c>
      <c r="AI1125">
        <v>1</v>
      </c>
      <c r="AJ1125">
        <v>2</v>
      </c>
      <c r="AK1125" t="s">
        <v>6514</v>
      </c>
      <c r="AL1125">
        <v>2</v>
      </c>
      <c r="AM1125">
        <v>2</v>
      </c>
      <c r="AN1125">
        <v>2</v>
      </c>
      <c r="AO1125">
        <v>2</v>
      </c>
      <c r="AP1125">
        <v>2</v>
      </c>
      <c r="AQ1125">
        <v>1</v>
      </c>
      <c r="AR1125" t="s">
        <v>6515</v>
      </c>
      <c r="AS1125">
        <v>1</v>
      </c>
      <c r="AT1125">
        <v>1</v>
      </c>
      <c r="AU1125">
        <v>1</v>
      </c>
      <c r="AV1125">
        <v>2</v>
      </c>
      <c r="AW1125">
        <v>7</v>
      </c>
      <c r="AX1125">
        <v>1</v>
      </c>
      <c r="AY1125">
        <v>5</v>
      </c>
      <c r="BE1125">
        <v>1</v>
      </c>
      <c r="BF1125">
        <v>2</v>
      </c>
      <c r="BG1125">
        <v>1</v>
      </c>
      <c r="BH1125">
        <v>2</v>
      </c>
      <c r="BI1125">
        <v>1</v>
      </c>
      <c r="BJ1125">
        <v>0</v>
      </c>
      <c r="BM1125">
        <v>1</v>
      </c>
      <c r="BN1125">
        <v>1</v>
      </c>
      <c r="BO1125">
        <v>4</v>
      </c>
      <c r="BP1125">
        <v>1</v>
      </c>
      <c r="BQ1125">
        <v>3</v>
      </c>
      <c r="BR1125">
        <v>2</v>
      </c>
      <c r="BS1125">
        <v>1</v>
      </c>
      <c r="BT1125">
        <v>5</v>
      </c>
      <c r="BU1125">
        <v>5</v>
      </c>
      <c r="BV1125">
        <v>1</v>
      </c>
      <c r="BW1125">
        <v>5</v>
      </c>
      <c r="BX1125">
        <v>0</v>
      </c>
      <c r="BY1125">
        <v>5</v>
      </c>
      <c r="BZ1125">
        <v>1</v>
      </c>
      <c r="CA1125">
        <v>5</v>
      </c>
      <c r="CB1125">
        <v>0</v>
      </c>
      <c r="CC1125">
        <v>5</v>
      </c>
      <c r="CD1125">
        <v>1</v>
      </c>
      <c r="CE1125">
        <v>5</v>
      </c>
      <c r="CF1125">
        <v>0</v>
      </c>
      <c r="CG1125">
        <v>5</v>
      </c>
      <c r="CH1125">
        <v>2</v>
      </c>
      <c r="CI1125">
        <v>5</v>
      </c>
      <c r="CJ1125">
        <v>1</v>
      </c>
      <c r="CK1125">
        <v>2</v>
      </c>
      <c r="CL1125">
        <v>4</v>
      </c>
      <c r="CM1125">
        <v>1</v>
      </c>
      <c r="CR1125">
        <v>2</v>
      </c>
      <c r="CS1125">
        <v>5</v>
      </c>
      <c r="CT1125">
        <v>1</v>
      </c>
      <c r="CU1125">
        <v>2</v>
      </c>
      <c r="CV1125" t="s">
        <v>6516</v>
      </c>
      <c r="CW1125">
        <v>813</v>
      </c>
      <c r="CX1125">
        <v>13.55</v>
      </c>
      <c r="CY1125">
        <v>2</v>
      </c>
      <c r="CZ1125">
        <v>1</v>
      </c>
      <c r="DA1125" t="s">
        <v>3238</v>
      </c>
      <c r="DC1125">
        <v>1</v>
      </c>
      <c r="DD1125">
        <v>1</v>
      </c>
      <c r="DE1125">
        <v>6</v>
      </c>
      <c r="DN1125" t="s">
        <v>3177</v>
      </c>
      <c r="DO1125" t="s">
        <v>3177</v>
      </c>
      <c r="DP1125" t="s">
        <v>3178</v>
      </c>
      <c r="DQ1125" t="s">
        <v>202</v>
      </c>
      <c r="DR1125" t="s">
        <v>202</v>
      </c>
      <c r="DT1125">
        <v>1</v>
      </c>
      <c r="DV1125">
        <v>0</v>
      </c>
      <c r="DW1125">
        <v>1</v>
      </c>
      <c r="FG1125">
        <v>0</v>
      </c>
      <c r="FH1125" t="s">
        <v>202</v>
      </c>
      <c r="FJ1125" t="s">
        <v>1978</v>
      </c>
      <c r="FK1125">
        <v>0.1666667</v>
      </c>
      <c r="FL1125">
        <v>2</v>
      </c>
      <c r="FM1125">
        <v>2</v>
      </c>
      <c r="FN1125">
        <v>20</v>
      </c>
      <c r="FO1125" t="s">
        <v>202</v>
      </c>
      <c r="FQ1125" t="s">
        <v>3287</v>
      </c>
      <c r="FR1125" t="s">
        <v>3189</v>
      </c>
      <c r="FS1125">
        <v>0</v>
      </c>
      <c r="FT1125">
        <v>0</v>
      </c>
      <c r="FU1125" t="s">
        <v>202</v>
      </c>
      <c r="FV1125" t="s">
        <v>202</v>
      </c>
      <c r="FW1125">
        <v>0</v>
      </c>
      <c r="FX1125">
        <v>1</v>
      </c>
      <c r="FY1125">
        <v>0</v>
      </c>
      <c r="FZ1125">
        <v>0</v>
      </c>
      <c r="GA1125">
        <v>6815</v>
      </c>
      <c r="GB1125">
        <v>24</v>
      </c>
      <c r="GC1125">
        <v>283.95833329999999</v>
      </c>
      <c r="GD1125" t="s">
        <v>202</v>
      </c>
      <c r="GE1125">
        <v>1</v>
      </c>
      <c r="GF1125">
        <v>-97</v>
      </c>
      <c r="GH1125">
        <v>-97</v>
      </c>
      <c r="GI1125">
        <v>1</v>
      </c>
      <c r="GJ1125">
        <v>2</v>
      </c>
      <c r="GL1125">
        <v>1</v>
      </c>
      <c r="GO1125">
        <v>2</v>
      </c>
      <c r="GP1125">
        <v>2</v>
      </c>
      <c r="GQ1125">
        <v>2</v>
      </c>
      <c r="GZ1125">
        <v>1</v>
      </c>
      <c r="HA1125">
        <v>1</v>
      </c>
      <c r="HD1125">
        <v>2</v>
      </c>
      <c r="HG1125" t="s">
        <v>6486</v>
      </c>
      <c r="HH1125">
        <v>1</v>
      </c>
      <c r="HJ1125">
        <v>0</v>
      </c>
    </row>
    <row r="1126" spans="1:218" hidden="1" x14ac:dyDescent="0.3">
      <c r="A1126">
        <v>104</v>
      </c>
      <c r="B1126" t="s">
        <v>3221</v>
      </c>
      <c r="C1126" t="s">
        <v>5724</v>
      </c>
      <c r="D1126" t="s">
        <v>212</v>
      </c>
      <c r="E1126">
        <v>1</v>
      </c>
      <c r="F1126" t="s">
        <v>202</v>
      </c>
      <c r="H1126">
        <v>1</v>
      </c>
      <c r="M1126">
        <v>3</v>
      </c>
      <c r="N1126">
        <v>1</v>
      </c>
      <c r="U1126">
        <v>1</v>
      </c>
      <c r="W1126">
        <v>1</v>
      </c>
      <c r="X1126" t="s">
        <v>3174</v>
      </c>
      <c r="Y1126">
        <v>1</v>
      </c>
      <c r="Z1126">
        <v>1</v>
      </c>
      <c r="AA1126">
        <v>5</v>
      </c>
      <c r="AD1126" t="s">
        <v>3174</v>
      </c>
      <c r="AE1126">
        <v>1</v>
      </c>
      <c r="AF1126">
        <v>1</v>
      </c>
      <c r="AG1126">
        <v>1</v>
      </c>
      <c r="AH1126">
        <v>1</v>
      </c>
      <c r="AI1126">
        <v>1</v>
      </c>
      <c r="AJ1126">
        <v>2</v>
      </c>
      <c r="AK1126" t="s">
        <v>5027</v>
      </c>
      <c r="AL1126">
        <v>1</v>
      </c>
      <c r="AM1126">
        <v>2</v>
      </c>
      <c r="AN1126">
        <v>1</v>
      </c>
      <c r="AO1126">
        <v>2</v>
      </c>
      <c r="AP1126">
        <v>2</v>
      </c>
      <c r="AQ1126">
        <v>1</v>
      </c>
      <c r="AR1126" t="s">
        <v>5028</v>
      </c>
      <c r="AS1126">
        <v>1</v>
      </c>
      <c r="AT1126">
        <v>1</v>
      </c>
      <c r="AU1126">
        <v>1</v>
      </c>
      <c r="AV1126">
        <v>2</v>
      </c>
      <c r="AW1126">
        <v>7</v>
      </c>
      <c r="AX1126">
        <v>1</v>
      </c>
      <c r="AY1126">
        <v>1</v>
      </c>
      <c r="BE1126">
        <v>1</v>
      </c>
      <c r="BF1126">
        <v>2</v>
      </c>
      <c r="BG1126">
        <v>1</v>
      </c>
      <c r="BH1126">
        <v>2</v>
      </c>
      <c r="BI1126">
        <v>1</v>
      </c>
      <c r="BJ1126">
        <v>0</v>
      </c>
      <c r="BM1126">
        <v>1</v>
      </c>
      <c r="BN1126">
        <v>1</v>
      </c>
      <c r="BO1126">
        <v>3</v>
      </c>
      <c r="BP1126">
        <v>1</v>
      </c>
      <c r="BQ1126">
        <v>32</v>
      </c>
      <c r="BR1126">
        <v>3</v>
      </c>
      <c r="BS1126">
        <v>1</v>
      </c>
      <c r="BT1126">
        <v>2</v>
      </c>
      <c r="BU1126">
        <v>2</v>
      </c>
      <c r="BV1126">
        <v>0</v>
      </c>
      <c r="BW1126">
        <v>2</v>
      </c>
      <c r="BX1126">
        <v>0</v>
      </c>
      <c r="BY1126">
        <v>2</v>
      </c>
      <c r="BZ1126">
        <v>0</v>
      </c>
      <c r="CA1126">
        <v>2</v>
      </c>
      <c r="CB1126">
        <v>0</v>
      </c>
      <c r="CC1126">
        <v>2</v>
      </c>
      <c r="CD1126">
        <v>0</v>
      </c>
      <c r="CE1126">
        <v>2</v>
      </c>
      <c r="CF1126">
        <v>1</v>
      </c>
      <c r="CG1126">
        <v>2</v>
      </c>
      <c r="CH1126">
        <v>1</v>
      </c>
      <c r="CI1126">
        <v>2</v>
      </c>
      <c r="CJ1126">
        <v>1</v>
      </c>
      <c r="CK1126">
        <v>2</v>
      </c>
      <c r="CL1126">
        <v>5</v>
      </c>
      <c r="CM1126">
        <v>7</v>
      </c>
      <c r="CR1126">
        <v>1</v>
      </c>
      <c r="CS1126">
        <v>6</v>
      </c>
      <c r="CT1126">
        <v>1</v>
      </c>
      <c r="CU1126">
        <v>1</v>
      </c>
      <c r="CV1126" t="s">
        <v>1035</v>
      </c>
      <c r="CW1126">
        <v>692</v>
      </c>
      <c r="CX1126">
        <v>11.53</v>
      </c>
      <c r="CY1126">
        <v>2</v>
      </c>
      <c r="CZ1126">
        <v>1</v>
      </c>
      <c r="DA1126" t="s">
        <v>3497</v>
      </c>
      <c r="DC1126">
        <v>1</v>
      </c>
      <c r="DD1126">
        <v>1</v>
      </c>
      <c r="DE1126">
        <v>10</v>
      </c>
      <c r="DN1126" t="s">
        <v>3177</v>
      </c>
      <c r="DO1126" t="s">
        <v>3177</v>
      </c>
      <c r="DP1126" t="s">
        <v>3178</v>
      </c>
      <c r="DQ1126" t="s">
        <v>202</v>
      </c>
      <c r="DR1126" t="s">
        <v>202</v>
      </c>
      <c r="DT1126">
        <v>1</v>
      </c>
      <c r="DV1126">
        <v>0</v>
      </c>
      <c r="DW1126">
        <v>1</v>
      </c>
      <c r="FG1126">
        <v>0</v>
      </c>
      <c r="FH1126" t="s">
        <v>202</v>
      </c>
      <c r="FJ1126" t="s">
        <v>1978</v>
      </c>
      <c r="FK1126">
        <v>20</v>
      </c>
      <c r="FL1126">
        <v>12</v>
      </c>
      <c r="FM1126">
        <v>12</v>
      </c>
      <c r="FN1126">
        <v>35</v>
      </c>
      <c r="FO1126" t="s">
        <v>202</v>
      </c>
      <c r="FQ1126" t="s">
        <v>3287</v>
      </c>
      <c r="FR1126" t="s">
        <v>3189</v>
      </c>
      <c r="FS1126">
        <v>0</v>
      </c>
      <c r="FT1126">
        <v>0</v>
      </c>
      <c r="FU1126" t="s">
        <v>202</v>
      </c>
      <c r="FV1126" t="s">
        <v>202</v>
      </c>
      <c r="FW1126">
        <v>0</v>
      </c>
      <c r="FX1126">
        <v>1</v>
      </c>
      <c r="FY1126">
        <v>0</v>
      </c>
      <c r="FZ1126">
        <v>0</v>
      </c>
      <c r="GA1126">
        <v>1992</v>
      </c>
      <c r="GB1126">
        <v>22</v>
      </c>
      <c r="GC1126">
        <v>90.545454500000005</v>
      </c>
      <c r="GD1126" t="s">
        <v>202</v>
      </c>
      <c r="GE1126">
        <v>1</v>
      </c>
      <c r="GF1126">
        <v>1</v>
      </c>
      <c r="GG1126">
        <v>35</v>
      </c>
      <c r="GH1126">
        <f>IF(GG1126&gt;=30,1,IF(GG1126&gt;=20,2,IF(GG1126&gt;=15,3,IF(GG1126&gt;=10,4,IF(GG1126&gt;=5,5,IF(GG1126&gt;0,6,0))))))</f>
        <v>1</v>
      </c>
      <c r="GI1126">
        <v>2</v>
      </c>
      <c r="GK1126">
        <v>20</v>
      </c>
      <c r="GL1126">
        <v>1</v>
      </c>
      <c r="GO1126">
        <v>2</v>
      </c>
      <c r="GP1126">
        <v>2</v>
      </c>
      <c r="GQ1126">
        <v>2</v>
      </c>
      <c r="GZ1126">
        <v>1</v>
      </c>
      <c r="HA1126">
        <v>1</v>
      </c>
      <c r="HD1126">
        <v>2</v>
      </c>
      <c r="HG1126" t="s">
        <v>6486</v>
      </c>
      <c r="HH1126">
        <v>1</v>
      </c>
      <c r="HJ1126">
        <v>0</v>
      </c>
    </row>
    <row r="1127" spans="1:218" hidden="1" x14ac:dyDescent="0.3">
      <c r="A1127">
        <v>115</v>
      </c>
      <c r="B1127" t="s">
        <v>6517</v>
      </c>
      <c r="C1127" t="s">
        <v>6518</v>
      </c>
      <c r="D1127" t="s">
        <v>194</v>
      </c>
      <c r="E1127">
        <v>1</v>
      </c>
      <c r="F1127" t="s">
        <v>202</v>
      </c>
      <c r="H1127">
        <v>1</v>
      </c>
      <c r="M1127">
        <v>2</v>
      </c>
      <c r="N1127">
        <v>-97</v>
      </c>
      <c r="U1127">
        <v>1</v>
      </c>
      <c r="W1127">
        <v>1</v>
      </c>
      <c r="X1127" t="s">
        <v>202</v>
      </c>
      <c r="Y1127">
        <v>1</v>
      </c>
      <c r="Z1127">
        <v>1</v>
      </c>
      <c r="AD1127" t="s">
        <v>3174</v>
      </c>
      <c r="AE1127">
        <v>1</v>
      </c>
      <c r="AF1127">
        <v>2</v>
      </c>
      <c r="AG1127">
        <v>1</v>
      </c>
      <c r="AH1127">
        <v>1</v>
      </c>
      <c r="AI1127">
        <v>1</v>
      </c>
      <c r="AJ1127">
        <v>1</v>
      </c>
      <c r="AK1127" t="s">
        <v>6519</v>
      </c>
      <c r="AL1127">
        <v>1</v>
      </c>
      <c r="AM1127">
        <v>2</v>
      </c>
      <c r="AN1127">
        <v>2</v>
      </c>
      <c r="AO1127">
        <v>2</v>
      </c>
      <c r="AP1127">
        <v>2</v>
      </c>
      <c r="AQ1127">
        <v>1</v>
      </c>
      <c r="AR1127" t="s">
        <v>6520</v>
      </c>
      <c r="AS1127">
        <v>2</v>
      </c>
      <c r="AT1127">
        <v>1</v>
      </c>
      <c r="AU1127">
        <v>1</v>
      </c>
      <c r="AV1127">
        <v>2</v>
      </c>
      <c r="AW1127">
        <v>1</v>
      </c>
      <c r="AX1127">
        <v>7</v>
      </c>
      <c r="AY1127">
        <v>1</v>
      </c>
      <c r="BE1127">
        <v>1</v>
      </c>
      <c r="BF1127">
        <v>1</v>
      </c>
      <c r="BG1127">
        <v>1</v>
      </c>
      <c r="BH1127">
        <v>1</v>
      </c>
      <c r="BI1127">
        <v>1</v>
      </c>
      <c r="BJ1127">
        <v>1</v>
      </c>
      <c r="BK1127">
        <v>1</v>
      </c>
      <c r="BL1127">
        <v>1</v>
      </c>
      <c r="BM1127">
        <v>1</v>
      </c>
      <c r="BN1127">
        <v>1</v>
      </c>
      <c r="BO1127">
        <v>2</v>
      </c>
      <c r="BP1127">
        <v>1</v>
      </c>
      <c r="BQ1127">
        <v>26</v>
      </c>
      <c r="BR1127">
        <v>2</v>
      </c>
      <c r="BS1127">
        <v>1</v>
      </c>
      <c r="BT1127">
        <v>3</v>
      </c>
      <c r="BU1127">
        <v>3</v>
      </c>
      <c r="BV1127">
        <v>0</v>
      </c>
      <c r="BW1127">
        <v>3</v>
      </c>
      <c r="BX1127">
        <v>0</v>
      </c>
      <c r="BY1127">
        <v>3</v>
      </c>
      <c r="BZ1127">
        <v>0</v>
      </c>
      <c r="CA1127">
        <v>3</v>
      </c>
      <c r="CB1127">
        <v>0</v>
      </c>
      <c r="CC1127">
        <v>3</v>
      </c>
      <c r="CD1127">
        <v>0</v>
      </c>
      <c r="CE1127">
        <v>3</v>
      </c>
      <c r="CF1127">
        <v>0</v>
      </c>
      <c r="CG1127">
        <v>3</v>
      </c>
      <c r="CH1127">
        <v>3</v>
      </c>
      <c r="CI1127">
        <v>3</v>
      </c>
      <c r="CJ1127">
        <v>1</v>
      </c>
      <c r="CK1127">
        <v>2</v>
      </c>
      <c r="CL1127">
        <v>5</v>
      </c>
      <c r="CM1127">
        <v>1</v>
      </c>
      <c r="CR1127">
        <v>2</v>
      </c>
      <c r="CS1127">
        <v>4</v>
      </c>
      <c r="CT1127">
        <v>1</v>
      </c>
      <c r="CU1127">
        <v>1</v>
      </c>
      <c r="CV1127" t="s">
        <v>1686</v>
      </c>
      <c r="CW1127">
        <v>637</v>
      </c>
      <c r="CX1127">
        <v>10.62</v>
      </c>
      <c r="CY1127">
        <v>2</v>
      </c>
      <c r="CZ1127">
        <v>1</v>
      </c>
      <c r="DA1127" t="s">
        <v>3302</v>
      </c>
      <c r="DC1127">
        <v>1</v>
      </c>
      <c r="DD1127">
        <v>1</v>
      </c>
      <c r="DE1127">
        <v>18</v>
      </c>
      <c r="DN1127" t="s">
        <v>3177</v>
      </c>
      <c r="DO1127" t="s">
        <v>3177</v>
      </c>
      <c r="DP1127" t="s">
        <v>3178</v>
      </c>
      <c r="DQ1127" t="s">
        <v>202</v>
      </c>
      <c r="DR1127" t="s">
        <v>202</v>
      </c>
      <c r="DT1127">
        <v>-97</v>
      </c>
      <c r="DV1127">
        <v>0</v>
      </c>
      <c r="DW1127">
        <v>1</v>
      </c>
      <c r="FG1127">
        <v>0</v>
      </c>
      <c r="FH1127" t="s">
        <v>202</v>
      </c>
      <c r="FJ1127" t="s">
        <v>1978</v>
      </c>
      <c r="FK1127">
        <v>10</v>
      </c>
      <c r="FL1127">
        <v>12</v>
      </c>
      <c r="FM1127">
        <v>12</v>
      </c>
      <c r="FN1127">
        <v>17.5</v>
      </c>
      <c r="FO1127" t="s">
        <v>202</v>
      </c>
      <c r="FQ1127" t="s">
        <v>3638</v>
      </c>
      <c r="FR1127" t="s">
        <v>3189</v>
      </c>
      <c r="FS1127">
        <v>0</v>
      </c>
      <c r="FT1127">
        <v>1</v>
      </c>
      <c r="FU1127" t="s">
        <v>2221</v>
      </c>
      <c r="FV1127" t="s">
        <v>202</v>
      </c>
      <c r="FW1127">
        <v>0</v>
      </c>
      <c r="FX1127">
        <v>1</v>
      </c>
      <c r="FY1127">
        <v>0</v>
      </c>
      <c r="FZ1127">
        <v>0</v>
      </c>
      <c r="GA1127">
        <v>1999</v>
      </c>
      <c r="GB1127">
        <v>8</v>
      </c>
      <c r="GC1127">
        <v>249.875</v>
      </c>
      <c r="GD1127" t="s">
        <v>202</v>
      </c>
      <c r="GE1127">
        <v>1</v>
      </c>
      <c r="GF1127">
        <v>-97</v>
      </c>
      <c r="GH1127">
        <v>3</v>
      </c>
      <c r="GI1127">
        <v>2</v>
      </c>
      <c r="GK1127">
        <v>10</v>
      </c>
      <c r="GL1127">
        <v>1</v>
      </c>
      <c r="GO1127">
        <v>3</v>
      </c>
      <c r="GP1127">
        <v>2</v>
      </c>
      <c r="GQ1127">
        <v>1</v>
      </c>
      <c r="GR1127">
        <v>1</v>
      </c>
      <c r="GZ1127">
        <v>1</v>
      </c>
      <c r="HA1127">
        <v>1</v>
      </c>
      <c r="HD1127">
        <v>1</v>
      </c>
      <c r="HG1127" t="s">
        <v>6486</v>
      </c>
      <c r="HH1127">
        <v>1</v>
      </c>
      <c r="HJ1127">
        <v>0</v>
      </c>
    </row>
    <row r="1128" spans="1:218" hidden="1" x14ac:dyDescent="0.3">
      <c r="A1128">
        <v>122</v>
      </c>
      <c r="B1128" t="s">
        <v>3221</v>
      </c>
      <c r="C1128" t="s">
        <v>5727</v>
      </c>
      <c r="D1128" t="s">
        <v>212</v>
      </c>
      <c r="E1128">
        <v>1</v>
      </c>
      <c r="F1128" t="s">
        <v>202</v>
      </c>
      <c r="H1128">
        <v>1</v>
      </c>
      <c r="M1128">
        <v>3</v>
      </c>
      <c r="N1128">
        <v>1</v>
      </c>
      <c r="U1128">
        <v>1</v>
      </c>
      <c r="W1128">
        <v>1</v>
      </c>
      <c r="X1128" t="s">
        <v>3174</v>
      </c>
      <c r="Y1128">
        <v>1</v>
      </c>
      <c r="Z1128">
        <v>1</v>
      </c>
      <c r="AA1128">
        <v>5</v>
      </c>
      <c r="AD1128" t="s">
        <v>3174</v>
      </c>
      <c r="AE1128">
        <v>1</v>
      </c>
      <c r="AF1128">
        <v>1</v>
      </c>
      <c r="AG1128">
        <v>1</v>
      </c>
      <c r="AH1128">
        <v>2</v>
      </c>
      <c r="AI1128">
        <v>2</v>
      </c>
      <c r="AJ1128">
        <v>1</v>
      </c>
      <c r="AK1128" t="s">
        <v>5728</v>
      </c>
      <c r="AL1128">
        <v>1</v>
      </c>
      <c r="AM1128">
        <v>1</v>
      </c>
      <c r="AN1128">
        <v>2</v>
      </c>
      <c r="AO1128">
        <v>2</v>
      </c>
      <c r="AP1128">
        <v>2</v>
      </c>
      <c r="AQ1128">
        <v>1</v>
      </c>
      <c r="AR1128" t="s">
        <v>5729</v>
      </c>
      <c r="AS1128">
        <v>2</v>
      </c>
      <c r="AT1128">
        <v>2</v>
      </c>
      <c r="AU1128">
        <v>1</v>
      </c>
      <c r="AV1128">
        <v>2</v>
      </c>
      <c r="AW1128">
        <v>6</v>
      </c>
      <c r="AX1128">
        <v>1</v>
      </c>
      <c r="AY1128">
        <v>4</v>
      </c>
      <c r="BE1128">
        <v>1</v>
      </c>
      <c r="BF1128">
        <v>1</v>
      </c>
      <c r="BG1128">
        <v>1</v>
      </c>
      <c r="BH1128">
        <v>1</v>
      </c>
      <c r="BI1128">
        <v>1</v>
      </c>
      <c r="BJ1128">
        <v>1</v>
      </c>
      <c r="BK1128">
        <v>1</v>
      </c>
      <c r="BL1128">
        <v>1</v>
      </c>
      <c r="BM1128">
        <v>1</v>
      </c>
      <c r="BN1128">
        <v>1</v>
      </c>
      <c r="BO1128">
        <v>2</v>
      </c>
      <c r="BP1128">
        <v>1</v>
      </c>
      <c r="BQ1128">
        <v>63</v>
      </c>
      <c r="BR1128">
        <v>1</v>
      </c>
      <c r="BS1128">
        <v>1</v>
      </c>
      <c r="BT1128">
        <v>3</v>
      </c>
      <c r="BU1128">
        <v>3</v>
      </c>
      <c r="BV1128">
        <v>1</v>
      </c>
      <c r="BW1128">
        <v>3</v>
      </c>
      <c r="BX1128">
        <v>0</v>
      </c>
      <c r="BY1128">
        <v>3</v>
      </c>
      <c r="BZ1128">
        <v>0</v>
      </c>
      <c r="CA1128">
        <v>3</v>
      </c>
      <c r="CB1128">
        <v>0</v>
      </c>
      <c r="CC1128">
        <v>3</v>
      </c>
      <c r="CD1128">
        <v>0</v>
      </c>
      <c r="CE1128">
        <v>3</v>
      </c>
      <c r="CF1128">
        <v>1</v>
      </c>
      <c r="CG1128">
        <v>3</v>
      </c>
      <c r="CH1128">
        <v>1</v>
      </c>
      <c r="CI1128">
        <v>3</v>
      </c>
      <c r="CJ1128">
        <v>1</v>
      </c>
      <c r="CK1128">
        <v>2</v>
      </c>
      <c r="CL1128">
        <v>8</v>
      </c>
      <c r="CM1128">
        <v>-97</v>
      </c>
      <c r="CR1128">
        <v>-97</v>
      </c>
      <c r="CS1128">
        <v>3</v>
      </c>
      <c r="CT1128">
        <v>1</v>
      </c>
      <c r="CU1128">
        <v>2</v>
      </c>
      <c r="CV1128" t="s">
        <v>2389</v>
      </c>
      <c r="CW1128">
        <v>1158</v>
      </c>
      <c r="CX1128">
        <v>19.3</v>
      </c>
      <c r="CY1128">
        <v>2</v>
      </c>
      <c r="CZ1128">
        <v>1</v>
      </c>
      <c r="DA1128" t="s">
        <v>3220</v>
      </c>
      <c r="DC1128">
        <v>1</v>
      </c>
      <c r="DD1128">
        <v>1</v>
      </c>
      <c r="DE1128">
        <v>10</v>
      </c>
      <c r="DN1128" t="s">
        <v>3177</v>
      </c>
      <c r="DO1128" t="s">
        <v>3177</v>
      </c>
      <c r="DP1128" t="s">
        <v>3178</v>
      </c>
      <c r="DQ1128" t="s">
        <v>202</v>
      </c>
      <c r="DR1128" t="s">
        <v>202</v>
      </c>
      <c r="DT1128">
        <v>1</v>
      </c>
      <c r="DV1128">
        <v>0</v>
      </c>
      <c r="DW1128">
        <v>1</v>
      </c>
      <c r="FG1128">
        <v>0</v>
      </c>
      <c r="FH1128" t="s">
        <v>202</v>
      </c>
      <c r="FJ1128" t="s">
        <v>1978</v>
      </c>
      <c r="FK1128">
        <v>25</v>
      </c>
      <c r="FL1128">
        <v>12</v>
      </c>
      <c r="FM1128">
        <v>12</v>
      </c>
      <c r="FN1128">
        <v>25</v>
      </c>
      <c r="FO1128" t="s">
        <v>202</v>
      </c>
      <c r="FQ1128" t="s">
        <v>3287</v>
      </c>
      <c r="FR1128" t="s">
        <v>3189</v>
      </c>
      <c r="FS1128">
        <v>0</v>
      </c>
      <c r="FT1128">
        <v>1</v>
      </c>
      <c r="FU1128" t="s">
        <v>2221</v>
      </c>
      <c r="FV1128" t="s">
        <v>202</v>
      </c>
      <c r="FW1128">
        <v>0</v>
      </c>
      <c r="FX1128">
        <v>1</v>
      </c>
      <c r="FY1128">
        <v>0</v>
      </c>
      <c r="FZ1128">
        <v>0</v>
      </c>
      <c r="GA1128">
        <v>1992</v>
      </c>
      <c r="GB1128">
        <v>22</v>
      </c>
      <c r="GC1128">
        <v>90.545454500000005</v>
      </c>
      <c r="GD1128" t="s">
        <v>202</v>
      </c>
      <c r="GE1128">
        <v>1</v>
      </c>
      <c r="GF1128">
        <v>1</v>
      </c>
      <c r="GG1128">
        <v>25</v>
      </c>
      <c r="GH1128">
        <f t="shared" ref="GH1128:GH1141" si="44">IF(GG1128&gt;=30,1,IF(GG1128&gt;=20,2,IF(GG1128&gt;=15,3,IF(GG1128&gt;=10,4,IF(GG1128&gt;=5,5,IF(GG1128&gt;0,6,0))))))</f>
        <v>2</v>
      </c>
      <c r="GI1128">
        <v>2</v>
      </c>
      <c r="GK1128">
        <v>25</v>
      </c>
      <c r="GL1128">
        <v>1</v>
      </c>
      <c r="GO1128">
        <v>2</v>
      </c>
      <c r="GP1128">
        <v>2</v>
      </c>
      <c r="GQ1128">
        <v>1</v>
      </c>
      <c r="GR1128">
        <v>1</v>
      </c>
      <c r="GZ1128">
        <v>1</v>
      </c>
      <c r="HA1128">
        <v>1</v>
      </c>
      <c r="HD1128">
        <v>8</v>
      </c>
      <c r="HG1128" t="s">
        <v>6486</v>
      </c>
      <c r="HH1128">
        <v>1</v>
      </c>
      <c r="HJ1128">
        <v>0</v>
      </c>
    </row>
    <row r="1129" spans="1:218" hidden="1" x14ac:dyDescent="0.3">
      <c r="A1129">
        <v>123</v>
      </c>
      <c r="B1129" t="s">
        <v>3401</v>
      </c>
      <c r="C1129" t="s">
        <v>3402</v>
      </c>
      <c r="D1129" t="s">
        <v>194</v>
      </c>
      <c r="E1129">
        <v>1</v>
      </c>
      <c r="F1129" t="s">
        <v>202</v>
      </c>
      <c r="H1129">
        <v>1</v>
      </c>
      <c r="M1129">
        <v>3</v>
      </c>
      <c r="N1129">
        <v>1</v>
      </c>
      <c r="U1129">
        <v>1</v>
      </c>
      <c r="W1129">
        <v>1</v>
      </c>
      <c r="X1129" t="s">
        <v>3174</v>
      </c>
      <c r="Y1129">
        <v>1</v>
      </c>
      <c r="Z1129">
        <v>1</v>
      </c>
      <c r="AA1129">
        <v>5</v>
      </c>
      <c r="AD1129" t="s">
        <v>3174</v>
      </c>
      <c r="AE1129">
        <v>1</v>
      </c>
      <c r="AF1129">
        <v>1</v>
      </c>
      <c r="AG1129">
        <v>1</v>
      </c>
      <c r="AH1129">
        <v>1</v>
      </c>
      <c r="AI1129">
        <v>1</v>
      </c>
      <c r="AJ1129">
        <v>1</v>
      </c>
      <c r="AK1129" t="s">
        <v>3403</v>
      </c>
      <c r="AL1129">
        <v>1</v>
      </c>
      <c r="AM1129">
        <v>2</v>
      </c>
      <c r="AN1129">
        <v>1</v>
      </c>
      <c r="AO1129">
        <v>1</v>
      </c>
      <c r="AP1129">
        <v>2</v>
      </c>
      <c r="AQ1129">
        <v>1</v>
      </c>
      <c r="AR1129" t="s">
        <v>3404</v>
      </c>
      <c r="AS1129">
        <v>2</v>
      </c>
      <c r="AT1129">
        <v>2</v>
      </c>
      <c r="AU1129">
        <v>1</v>
      </c>
      <c r="AV1129">
        <v>2</v>
      </c>
      <c r="AW1129">
        <v>7</v>
      </c>
      <c r="AX1129">
        <v>1</v>
      </c>
      <c r="AY1129">
        <v>5</v>
      </c>
      <c r="BE1129">
        <v>1</v>
      </c>
      <c r="BF1129">
        <v>1</v>
      </c>
      <c r="BG1129">
        <v>1</v>
      </c>
      <c r="BH1129">
        <v>1</v>
      </c>
      <c r="BI1129">
        <v>1</v>
      </c>
      <c r="BJ1129">
        <v>0</v>
      </c>
      <c r="BM1129">
        <v>1</v>
      </c>
      <c r="BN1129">
        <v>1</v>
      </c>
      <c r="BO1129">
        <v>2</v>
      </c>
      <c r="BP1129">
        <v>1</v>
      </c>
      <c r="BQ1129">
        <v>12</v>
      </c>
      <c r="BR1129">
        <v>1</v>
      </c>
      <c r="BS1129">
        <v>1</v>
      </c>
      <c r="BT1129">
        <v>2</v>
      </c>
      <c r="BV1129">
        <v>0</v>
      </c>
      <c r="BX1129">
        <v>0</v>
      </c>
      <c r="BZ1129">
        <v>0</v>
      </c>
      <c r="CB1129">
        <v>0</v>
      </c>
      <c r="CD1129">
        <v>1</v>
      </c>
      <c r="CF1129">
        <v>1</v>
      </c>
      <c r="CJ1129">
        <v>2</v>
      </c>
      <c r="CK1129">
        <v>2</v>
      </c>
      <c r="CL1129">
        <v>6</v>
      </c>
      <c r="CM1129">
        <v>3</v>
      </c>
      <c r="CR1129">
        <v>2</v>
      </c>
      <c r="CS1129">
        <v>-98</v>
      </c>
      <c r="CT1129">
        <v>1</v>
      </c>
      <c r="CU1129">
        <v>1</v>
      </c>
      <c r="CV1129" t="s">
        <v>499</v>
      </c>
      <c r="CW1129">
        <v>650</v>
      </c>
      <c r="CX1129">
        <v>10.83</v>
      </c>
      <c r="CY1129">
        <v>2</v>
      </c>
      <c r="CZ1129">
        <v>1</v>
      </c>
      <c r="DA1129" t="s">
        <v>3405</v>
      </c>
      <c r="DC1129">
        <v>1</v>
      </c>
      <c r="DD1129">
        <v>1</v>
      </c>
      <c r="DE1129">
        <v>22</v>
      </c>
      <c r="DN1129" t="s">
        <v>3177</v>
      </c>
      <c r="DO1129" t="s">
        <v>3177</v>
      </c>
      <c r="DP1129" t="s">
        <v>3178</v>
      </c>
      <c r="DQ1129" t="s">
        <v>202</v>
      </c>
      <c r="DR1129" t="s">
        <v>202</v>
      </c>
      <c r="DT1129">
        <v>1</v>
      </c>
      <c r="DV1129">
        <v>0</v>
      </c>
      <c r="DW1129">
        <v>1</v>
      </c>
      <c r="FG1129">
        <v>0</v>
      </c>
      <c r="FH1129" t="s">
        <v>202</v>
      </c>
      <c r="FJ1129" t="s">
        <v>1978</v>
      </c>
      <c r="FK1129">
        <v>12</v>
      </c>
      <c r="FL1129">
        <v>12</v>
      </c>
      <c r="FM1129">
        <v>12</v>
      </c>
      <c r="FN1129">
        <v>12</v>
      </c>
      <c r="FO1129" t="s">
        <v>202</v>
      </c>
      <c r="FQ1129" t="s">
        <v>3287</v>
      </c>
      <c r="FR1129" t="s">
        <v>3189</v>
      </c>
      <c r="FS1129">
        <v>0</v>
      </c>
      <c r="FT1129">
        <v>0</v>
      </c>
      <c r="FU1129" t="s">
        <v>202</v>
      </c>
      <c r="FV1129" t="s">
        <v>202</v>
      </c>
      <c r="FW1129">
        <v>0</v>
      </c>
      <c r="FX1129">
        <v>1</v>
      </c>
      <c r="FY1129">
        <v>0</v>
      </c>
      <c r="FZ1129">
        <v>0</v>
      </c>
      <c r="GA1129">
        <v>639</v>
      </c>
      <c r="GB1129">
        <v>1</v>
      </c>
      <c r="GC1129">
        <v>639</v>
      </c>
      <c r="GD1129" t="s">
        <v>202</v>
      </c>
      <c r="GE1129">
        <v>1</v>
      </c>
      <c r="GF1129">
        <v>1</v>
      </c>
      <c r="GG1129">
        <v>12</v>
      </c>
      <c r="GH1129">
        <f t="shared" si="44"/>
        <v>4</v>
      </c>
      <c r="GI1129">
        <v>2</v>
      </c>
      <c r="GK1129">
        <v>12</v>
      </c>
      <c r="GL1129">
        <v>1</v>
      </c>
      <c r="GO1129">
        <v>2</v>
      </c>
      <c r="GP1129">
        <v>2</v>
      </c>
      <c r="GQ1129">
        <v>2</v>
      </c>
      <c r="GZ1129">
        <v>1</v>
      </c>
      <c r="HA1129">
        <v>2</v>
      </c>
      <c r="HB1129">
        <v>1</v>
      </c>
      <c r="HC1129">
        <v>12</v>
      </c>
      <c r="HD1129">
        <v>4</v>
      </c>
      <c r="HF1129">
        <v>-98</v>
      </c>
      <c r="HG1129" t="s">
        <v>6486</v>
      </c>
      <c r="HH1129">
        <v>1</v>
      </c>
      <c r="HJ1129">
        <v>0</v>
      </c>
    </row>
    <row r="1130" spans="1:218" hidden="1" x14ac:dyDescent="0.3">
      <c r="A1130">
        <v>126</v>
      </c>
      <c r="B1130" t="s">
        <v>3212</v>
      </c>
      <c r="C1130" t="s">
        <v>5730</v>
      </c>
      <c r="D1130" t="s">
        <v>265</v>
      </c>
      <c r="E1130">
        <v>1</v>
      </c>
      <c r="F1130" t="s">
        <v>202</v>
      </c>
      <c r="H1130">
        <v>1</v>
      </c>
      <c r="M1130">
        <v>3</v>
      </c>
      <c r="N1130">
        <v>1</v>
      </c>
      <c r="U1130">
        <v>2</v>
      </c>
      <c r="V1130">
        <v>1</v>
      </c>
      <c r="W1130">
        <v>1</v>
      </c>
      <c r="X1130" t="s">
        <v>3174</v>
      </c>
      <c r="Y1130">
        <v>1</v>
      </c>
      <c r="Z1130">
        <v>1</v>
      </c>
      <c r="AA1130">
        <v>5</v>
      </c>
      <c r="AD1130" t="s">
        <v>3174</v>
      </c>
      <c r="AE1130">
        <v>1</v>
      </c>
      <c r="AF1130">
        <v>1</v>
      </c>
      <c r="AG1130">
        <v>1</v>
      </c>
      <c r="AH1130">
        <v>2</v>
      </c>
      <c r="AI1130">
        <v>1</v>
      </c>
      <c r="AJ1130">
        <v>2</v>
      </c>
      <c r="AK1130" t="s">
        <v>5731</v>
      </c>
      <c r="AL1130">
        <v>1</v>
      </c>
      <c r="AM1130">
        <v>1</v>
      </c>
      <c r="AN1130">
        <v>2</v>
      </c>
      <c r="AO1130">
        <v>2</v>
      </c>
      <c r="AP1130">
        <v>2</v>
      </c>
      <c r="AQ1130">
        <v>1</v>
      </c>
      <c r="AR1130" t="s">
        <v>5732</v>
      </c>
      <c r="AS1130">
        <v>3</v>
      </c>
      <c r="AT1130">
        <v>2</v>
      </c>
      <c r="AU1130">
        <v>1</v>
      </c>
      <c r="AV1130">
        <v>2</v>
      </c>
      <c r="AW1130">
        <v>7</v>
      </c>
      <c r="AX1130">
        <v>1</v>
      </c>
      <c r="AY1130">
        <v>1</v>
      </c>
      <c r="BE1130">
        <v>1</v>
      </c>
      <c r="BF1130">
        <v>2</v>
      </c>
      <c r="BG1130">
        <v>1</v>
      </c>
      <c r="BH1130">
        <v>2</v>
      </c>
      <c r="BI1130">
        <v>1</v>
      </c>
      <c r="BJ1130">
        <v>1</v>
      </c>
      <c r="BK1130">
        <v>1</v>
      </c>
      <c r="BL1130">
        <v>1</v>
      </c>
      <c r="BM1130">
        <v>1</v>
      </c>
      <c r="BN1130">
        <v>1</v>
      </c>
      <c r="BO1130">
        <v>4</v>
      </c>
      <c r="BP1130">
        <v>1</v>
      </c>
      <c r="BQ1130">
        <v>1</v>
      </c>
      <c r="BR1130">
        <v>3</v>
      </c>
      <c r="BS1130">
        <v>1</v>
      </c>
      <c r="BT1130">
        <v>3</v>
      </c>
      <c r="BU1130">
        <v>5</v>
      </c>
      <c r="BV1130">
        <v>0</v>
      </c>
      <c r="BW1130">
        <v>5</v>
      </c>
      <c r="BX1130">
        <v>1</v>
      </c>
      <c r="BY1130">
        <v>5</v>
      </c>
      <c r="BZ1130">
        <v>0</v>
      </c>
      <c r="CA1130">
        <v>5</v>
      </c>
      <c r="CB1130">
        <v>0</v>
      </c>
      <c r="CC1130">
        <v>5</v>
      </c>
      <c r="CD1130">
        <v>0</v>
      </c>
      <c r="CE1130">
        <v>5</v>
      </c>
      <c r="CF1130">
        <v>2</v>
      </c>
      <c r="CG1130">
        <v>5</v>
      </c>
      <c r="CH1130">
        <v>2</v>
      </c>
      <c r="CI1130">
        <v>5</v>
      </c>
      <c r="CJ1130">
        <v>1</v>
      </c>
      <c r="CK1130">
        <v>1</v>
      </c>
      <c r="CL1130">
        <v>7</v>
      </c>
      <c r="CM1130">
        <v>1</v>
      </c>
      <c r="CR1130">
        <v>2</v>
      </c>
      <c r="CS1130">
        <v>-98</v>
      </c>
      <c r="CT1130">
        <v>1</v>
      </c>
      <c r="CU1130">
        <v>2</v>
      </c>
      <c r="CV1130" t="s">
        <v>566</v>
      </c>
      <c r="CW1130">
        <v>790</v>
      </c>
      <c r="CX1130">
        <v>13.17</v>
      </c>
      <c r="CY1130">
        <v>2</v>
      </c>
      <c r="CZ1130">
        <v>1</v>
      </c>
      <c r="DA1130" t="s">
        <v>3278</v>
      </c>
      <c r="DC1130">
        <v>1</v>
      </c>
      <c r="DD1130">
        <v>1</v>
      </c>
      <c r="DE1130">
        <v>37</v>
      </c>
      <c r="DN1130" t="s">
        <v>3177</v>
      </c>
      <c r="DO1130" t="s">
        <v>3177</v>
      </c>
      <c r="DP1130" t="s">
        <v>3178</v>
      </c>
      <c r="DQ1130" t="s">
        <v>202</v>
      </c>
      <c r="DR1130" t="s">
        <v>202</v>
      </c>
      <c r="DT1130">
        <v>1</v>
      </c>
      <c r="DV1130">
        <v>0</v>
      </c>
      <c r="DW1130">
        <v>1</v>
      </c>
      <c r="FG1130">
        <v>1</v>
      </c>
      <c r="FH1130" t="s">
        <v>202</v>
      </c>
      <c r="FJ1130" t="s">
        <v>1978</v>
      </c>
      <c r="FK1130">
        <v>5</v>
      </c>
      <c r="FL1130">
        <v>12</v>
      </c>
      <c r="FM1130">
        <v>3</v>
      </c>
      <c r="FN1130">
        <v>12</v>
      </c>
      <c r="FO1130" t="s">
        <v>202</v>
      </c>
      <c r="FQ1130" t="s">
        <v>3287</v>
      </c>
      <c r="FR1130" t="s">
        <v>3189</v>
      </c>
      <c r="FS1130">
        <v>0</v>
      </c>
      <c r="FT1130">
        <v>0</v>
      </c>
      <c r="FU1130" t="s">
        <v>202</v>
      </c>
      <c r="FV1130" t="s">
        <v>202</v>
      </c>
      <c r="FW1130">
        <v>0</v>
      </c>
      <c r="FX1130">
        <v>1</v>
      </c>
      <c r="FY1130">
        <v>0</v>
      </c>
      <c r="FZ1130">
        <v>0</v>
      </c>
      <c r="GA1130">
        <v>406</v>
      </c>
      <c r="GB1130">
        <v>4</v>
      </c>
      <c r="GC1130">
        <v>101.5</v>
      </c>
      <c r="GD1130" t="s">
        <v>202</v>
      </c>
      <c r="GE1130">
        <v>0.25</v>
      </c>
      <c r="GF1130">
        <v>1</v>
      </c>
      <c r="GG1130">
        <v>12</v>
      </c>
      <c r="GH1130">
        <f t="shared" si="44"/>
        <v>4</v>
      </c>
      <c r="GI1130">
        <v>2</v>
      </c>
      <c r="GK1130">
        <v>5</v>
      </c>
      <c r="GL1130">
        <v>3</v>
      </c>
      <c r="GM1130">
        <v>1</v>
      </c>
      <c r="GN1130">
        <v>3</v>
      </c>
      <c r="GO1130">
        <v>2</v>
      </c>
      <c r="GP1130">
        <v>2</v>
      </c>
      <c r="GQ1130">
        <v>2</v>
      </c>
      <c r="GZ1130">
        <v>1</v>
      </c>
      <c r="HA1130">
        <v>1</v>
      </c>
      <c r="HD1130">
        <v>-77</v>
      </c>
      <c r="HG1130" t="s">
        <v>6486</v>
      </c>
      <c r="HH1130">
        <v>1</v>
      </c>
      <c r="HJ1130">
        <v>0</v>
      </c>
    </row>
    <row r="1131" spans="1:218" hidden="1" x14ac:dyDescent="0.3">
      <c r="A1131">
        <v>137</v>
      </c>
      <c r="B1131" t="s">
        <v>6505</v>
      </c>
      <c r="C1131" t="s">
        <v>6521</v>
      </c>
      <c r="D1131" t="s">
        <v>212</v>
      </c>
      <c r="E1131">
        <v>1</v>
      </c>
      <c r="F1131" t="s">
        <v>202</v>
      </c>
      <c r="H1131">
        <v>1</v>
      </c>
      <c r="M1131">
        <v>2</v>
      </c>
      <c r="N1131">
        <v>1</v>
      </c>
      <c r="U1131">
        <v>1</v>
      </c>
      <c r="W1131">
        <v>1</v>
      </c>
      <c r="X1131" t="s">
        <v>202</v>
      </c>
      <c r="Y1131">
        <v>1</v>
      </c>
      <c r="Z1131">
        <v>1</v>
      </c>
      <c r="AD1131" t="s">
        <v>3174</v>
      </c>
      <c r="AE1131">
        <v>1</v>
      </c>
      <c r="AF1131">
        <v>1</v>
      </c>
      <c r="AG1131">
        <v>1</v>
      </c>
      <c r="AH1131">
        <v>2</v>
      </c>
      <c r="AI1131">
        <v>2</v>
      </c>
      <c r="AJ1131">
        <v>2</v>
      </c>
      <c r="AK1131" t="s">
        <v>6522</v>
      </c>
      <c r="AL1131">
        <v>1</v>
      </c>
      <c r="AM1131">
        <v>2</v>
      </c>
      <c r="AN1131">
        <v>1</v>
      </c>
      <c r="AO1131">
        <v>2</v>
      </c>
      <c r="AP1131">
        <v>2</v>
      </c>
      <c r="AQ1131">
        <v>1</v>
      </c>
      <c r="AR1131" t="s">
        <v>6523</v>
      </c>
      <c r="AS1131">
        <v>1</v>
      </c>
      <c r="AT1131">
        <v>2</v>
      </c>
      <c r="AU1131">
        <v>2</v>
      </c>
      <c r="AV1131">
        <v>1</v>
      </c>
      <c r="AW1131">
        <v>1</v>
      </c>
      <c r="AX1131">
        <v>1</v>
      </c>
      <c r="AY1131">
        <v>-97</v>
      </c>
      <c r="BE1131">
        <v>1</v>
      </c>
      <c r="BF1131">
        <v>1</v>
      </c>
      <c r="BG1131">
        <v>1</v>
      </c>
      <c r="BH1131">
        <v>1</v>
      </c>
      <c r="BI1131">
        <v>1</v>
      </c>
      <c r="BJ1131">
        <v>1</v>
      </c>
      <c r="BK1131">
        <v>1</v>
      </c>
      <c r="BL1131">
        <v>0</v>
      </c>
      <c r="BM1131">
        <v>-98</v>
      </c>
      <c r="BN1131">
        <v>-98</v>
      </c>
      <c r="BP1131">
        <v>-98</v>
      </c>
      <c r="BR1131">
        <v>-98</v>
      </c>
      <c r="BS1131">
        <v>1</v>
      </c>
      <c r="BT1131">
        <v>8</v>
      </c>
      <c r="BU1131">
        <v>0</v>
      </c>
      <c r="BV1131">
        <v>-99</v>
      </c>
      <c r="BW1131">
        <v>0</v>
      </c>
      <c r="BY1131">
        <v>0</v>
      </c>
      <c r="CA1131">
        <v>0</v>
      </c>
      <c r="CC1131">
        <v>0</v>
      </c>
      <c r="CE1131">
        <v>0</v>
      </c>
      <c r="CG1131">
        <v>0</v>
      </c>
      <c r="CI1131">
        <v>0</v>
      </c>
      <c r="CJ1131">
        <v>-98</v>
      </c>
      <c r="CK1131">
        <v>-98</v>
      </c>
      <c r="CL1131">
        <v>-98</v>
      </c>
      <c r="CM1131">
        <v>-98</v>
      </c>
      <c r="CR1131">
        <v>-98</v>
      </c>
      <c r="CS1131">
        <v>-98</v>
      </c>
      <c r="CT1131">
        <v>-98</v>
      </c>
      <c r="CU1131">
        <v>1</v>
      </c>
      <c r="CV1131" t="s">
        <v>229</v>
      </c>
      <c r="CW1131">
        <v>670</v>
      </c>
      <c r="CX1131">
        <v>11.17</v>
      </c>
      <c r="CY1131">
        <v>1</v>
      </c>
      <c r="CZ1131">
        <v>1</v>
      </c>
      <c r="DA1131" t="s">
        <v>548</v>
      </c>
      <c r="DC1131">
        <v>1</v>
      </c>
      <c r="DD1131">
        <v>1</v>
      </c>
      <c r="DE1131">
        <v>6</v>
      </c>
      <c r="DN1131" t="s">
        <v>3177</v>
      </c>
      <c r="DO1131" t="s">
        <v>3177</v>
      </c>
      <c r="DP1131" t="s">
        <v>3178</v>
      </c>
      <c r="DQ1131" t="s">
        <v>202</v>
      </c>
      <c r="DR1131" t="s">
        <v>202</v>
      </c>
      <c r="DT1131">
        <v>1</v>
      </c>
      <c r="DV1131">
        <v>0</v>
      </c>
      <c r="DW1131">
        <v>1</v>
      </c>
      <c r="FG1131">
        <v>0</v>
      </c>
      <c r="FH1131" t="s">
        <v>202</v>
      </c>
      <c r="FJ1131" t="s">
        <v>1978</v>
      </c>
      <c r="FK1131">
        <v>30</v>
      </c>
      <c r="FL1131">
        <v>12</v>
      </c>
      <c r="FM1131">
        <v>12</v>
      </c>
      <c r="FN1131">
        <v>30</v>
      </c>
      <c r="FO1131" t="s">
        <v>202</v>
      </c>
      <c r="FQ1131" t="s">
        <v>3638</v>
      </c>
      <c r="FR1131" t="s">
        <v>3189</v>
      </c>
      <c r="FS1131">
        <v>0</v>
      </c>
      <c r="FT1131">
        <v>1</v>
      </c>
      <c r="FU1131" t="s">
        <v>2221</v>
      </c>
      <c r="FV1131" t="s">
        <v>202</v>
      </c>
      <c r="FW1131">
        <v>0</v>
      </c>
      <c r="FX1131">
        <v>1</v>
      </c>
      <c r="FY1131">
        <v>0</v>
      </c>
      <c r="FZ1131">
        <v>0</v>
      </c>
      <c r="GA1131">
        <v>6815</v>
      </c>
      <c r="GB1131">
        <v>24</v>
      </c>
      <c r="GC1131">
        <v>283.95833329999999</v>
      </c>
      <c r="GD1131" t="s">
        <v>202</v>
      </c>
      <c r="GE1131">
        <v>1</v>
      </c>
      <c r="GF1131">
        <v>1</v>
      </c>
      <c r="GG1131">
        <v>30</v>
      </c>
      <c r="GH1131">
        <f t="shared" si="44"/>
        <v>1</v>
      </c>
      <c r="GI1131">
        <v>2</v>
      </c>
      <c r="GK1131">
        <v>30</v>
      </c>
      <c r="GL1131">
        <v>1</v>
      </c>
      <c r="GO1131">
        <v>3</v>
      </c>
      <c r="GP1131">
        <v>2</v>
      </c>
      <c r="GQ1131">
        <v>1</v>
      </c>
      <c r="GR1131">
        <v>1</v>
      </c>
      <c r="GZ1131">
        <v>1</v>
      </c>
      <c r="HA1131">
        <v>1</v>
      </c>
      <c r="HD1131">
        <v>1</v>
      </c>
      <c r="HG1131" t="s">
        <v>6486</v>
      </c>
      <c r="HH1131">
        <v>1</v>
      </c>
      <c r="HJ1131">
        <v>0</v>
      </c>
    </row>
    <row r="1132" spans="1:218" hidden="1" x14ac:dyDescent="0.3">
      <c r="A1132">
        <v>140</v>
      </c>
      <c r="B1132" t="s">
        <v>6524</v>
      </c>
      <c r="C1132" t="s">
        <v>6525</v>
      </c>
      <c r="D1132" t="s">
        <v>194</v>
      </c>
      <c r="E1132">
        <v>1</v>
      </c>
      <c r="F1132" t="s">
        <v>202</v>
      </c>
      <c r="H1132">
        <v>1</v>
      </c>
      <c r="M1132">
        <v>2</v>
      </c>
      <c r="N1132">
        <v>1</v>
      </c>
      <c r="U1132">
        <v>1</v>
      </c>
      <c r="W1132">
        <v>1</v>
      </c>
      <c r="X1132" t="s">
        <v>202</v>
      </c>
      <c r="Y1132">
        <v>1</v>
      </c>
      <c r="Z1132">
        <v>1</v>
      </c>
      <c r="AD1132" t="s">
        <v>3174</v>
      </c>
      <c r="AE1132">
        <v>1</v>
      </c>
      <c r="AF1132">
        <v>2</v>
      </c>
      <c r="AG1132">
        <v>1</v>
      </c>
      <c r="AH1132">
        <v>1</v>
      </c>
      <c r="AI1132">
        <v>1</v>
      </c>
      <c r="AJ1132">
        <v>2</v>
      </c>
      <c r="AK1132" t="s">
        <v>6526</v>
      </c>
      <c r="AL1132">
        <v>1</v>
      </c>
      <c r="AM1132">
        <v>2</v>
      </c>
      <c r="AN1132">
        <v>2</v>
      </c>
      <c r="AO1132">
        <v>1</v>
      </c>
      <c r="AP1132">
        <v>2</v>
      </c>
      <c r="AQ1132">
        <v>1</v>
      </c>
      <c r="AR1132" t="s">
        <v>6527</v>
      </c>
      <c r="AS1132">
        <v>1</v>
      </c>
      <c r="AT1132">
        <v>2</v>
      </c>
      <c r="AU1132">
        <v>1</v>
      </c>
      <c r="AV1132">
        <v>1</v>
      </c>
      <c r="AW1132">
        <v>6</v>
      </c>
      <c r="AX1132">
        <v>1</v>
      </c>
      <c r="AY1132">
        <v>5</v>
      </c>
      <c r="BE1132">
        <v>1</v>
      </c>
      <c r="BF1132">
        <v>1</v>
      </c>
      <c r="BG1132">
        <v>1</v>
      </c>
      <c r="BH1132">
        <v>1</v>
      </c>
      <c r="BI1132">
        <v>1</v>
      </c>
      <c r="BJ1132">
        <v>1</v>
      </c>
      <c r="BK1132">
        <v>1</v>
      </c>
      <c r="BL1132">
        <v>0</v>
      </c>
      <c r="BM1132">
        <v>1</v>
      </c>
      <c r="BN1132">
        <v>1</v>
      </c>
      <c r="BO1132">
        <v>4</v>
      </c>
      <c r="BP1132">
        <v>1</v>
      </c>
      <c r="BQ1132">
        <v>7</v>
      </c>
      <c r="BR1132">
        <v>1</v>
      </c>
      <c r="BS1132">
        <v>1</v>
      </c>
      <c r="BT1132">
        <v>2</v>
      </c>
      <c r="BU1132">
        <v>2</v>
      </c>
      <c r="BV1132">
        <v>0</v>
      </c>
      <c r="BW1132">
        <v>2</v>
      </c>
      <c r="BX1132">
        <v>0</v>
      </c>
      <c r="BY1132">
        <v>2</v>
      </c>
      <c r="BZ1132">
        <v>0</v>
      </c>
      <c r="CA1132">
        <v>2</v>
      </c>
      <c r="CB1132">
        <v>0</v>
      </c>
      <c r="CC1132">
        <v>2</v>
      </c>
      <c r="CD1132">
        <v>0</v>
      </c>
      <c r="CE1132">
        <v>2</v>
      </c>
      <c r="CF1132">
        <v>1</v>
      </c>
      <c r="CG1132">
        <v>2</v>
      </c>
      <c r="CH1132">
        <v>1</v>
      </c>
      <c r="CI1132">
        <v>2</v>
      </c>
      <c r="CJ1132">
        <v>1</v>
      </c>
      <c r="CK1132">
        <v>1</v>
      </c>
      <c r="CL1132">
        <v>6</v>
      </c>
      <c r="CM1132">
        <v>1</v>
      </c>
      <c r="CR1132">
        <v>2</v>
      </c>
      <c r="CS1132">
        <v>7</v>
      </c>
      <c r="CT1132">
        <v>1</v>
      </c>
      <c r="CU1132">
        <v>2</v>
      </c>
      <c r="CV1132" t="s">
        <v>3271</v>
      </c>
      <c r="CW1132">
        <v>714</v>
      </c>
      <c r="CX1132">
        <v>11.9</v>
      </c>
      <c r="CY1132">
        <v>2</v>
      </c>
      <c r="CZ1132">
        <v>1</v>
      </c>
      <c r="DA1132" t="s">
        <v>4081</v>
      </c>
      <c r="DC1132">
        <v>1</v>
      </c>
      <c r="DD1132">
        <v>1</v>
      </c>
      <c r="DE1132">
        <v>21</v>
      </c>
      <c r="DN1132" t="s">
        <v>3177</v>
      </c>
      <c r="DO1132" t="s">
        <v>3177</v>
      </c>
      <c r="DP1132" t="s">
        <v>3178</v>
      </c>
      <c r="DQ1132" t="s">
        <v>202</v>
      </c>
      <c r="DR1132" t="s">
        <v>202</v>
      </c>
      <c r="DT1132">
        <v>1</v>
      </c>
      <c r="DV1132">
        <v>0</v>
      </c>
      <c r="DW1132">
        <v>1</v>
      </c>
      <c r="FG1132">
        <v>0</v>
      </c>
      <c r="FH1132" t="s">
        <v>202</v>
      </c>
      <c r="FJ1132" t="s">
        <v>1978</v>
      </c>
      <c r="FK1132">
        <v>6</v>
      </c>
      <c r="FL1132">
        <v>12</v>
      </c>
      <c r="FM1132">
        <v>12</v>
      </c>
      <c r="FN1132">
        <v>6</v>
      </c>
      <c r="FO1132" t="s">
        <v>202</v>
      </c>
      <c r="FQ1132" t="s">
        <v>3287</v>
      </c>
      <c r="FR1132" t="s">
        <v>3189</v>
      </c>
      <c r="FS1132">
        <v>0</v>
      </c>
      <c r="FT1132">
        <v>1</v>
      </c>
      <c r="FU1132" t="s">
        <v>2221</v>
      </c>
      <c r="FV1132" t="s">
        <v>202</v>
      </c>
      <c r="FW1132">
        <v>0</v>
      </c>
      <c r="FX1132">
        <v>1</v>
      </c>
      <c r="FY1132">
        <v>0</v>
      </c>
      <c r="FZ1132">
        <v>0</v>
      </c>
      <c r="GA1132">
        <v>248</v>
      </c>
      <c r="GB1132">
        <v>2</v>
      </c>
      <c r="GC1132">
        <v>124</v>
      </c>
      <c r="GD1132" t="s">
        <v>202</v>
      </c>
      <c r="GE1132">
        <v>1</v>
      </c>
      <c r="GF1132">
        <v>1</v>
      </c>
      <c r="GG1132">
        <v>6</v>
      </c>
      <c r="GH1132">
        <f t="shared" si="44"/>
        <v>5</v>
      </c>
      <c r="GI1132">
        <v>2</v>
      </c>
      <c r="GK1132">
        <v>6</v>
      </c>
      <c r="GL1132">
        <v>1</v>
      </c>
      <c r="GO1132">
        <v>2</v>
      </c>
      <c r="GP1132">
        <v>2</v>
      </c>
      <c r="GQ1132">
        <v>1</v>
      </c>
      <c r="GR1132">
        <v>1</v>
      </c>
      <c r="GZ1132">
        <v>1</v>
      </c>
      <c r="HA1132">
        <v>-97</v>
      </c>
      <c r="HD1132">
        <v>1</v>
      </c>
      <c r="HG1132" t="s">
        <v>6486</v>
      </c>
      <c r="HH1132">
        <v>1</v>
      </c>
      <c r="HJ1132">
        <v>0</v>
      </c>
    </row>
    <row r="1133" spans="1:218" hidden="1" x14ac:dyDescent="0.3">
      <c r="A1133">
        <v>142</v>
      </c>
      <c r="B1133" t="s">
        <v>6505</v>
      </c>
      <c r="C1133" t="s">
        <v>6528</v>
      </c>
      <c r="D1133" t="s">
        <v>212</v>
      </c>
      <c r="E1133">
        <v>1</v>
      </c>
      <c r="F1133" t="s">
        <v>202</v>
      </c>
      <c r="H1133">
        <v>1</v>
      </c>
      <c r="M1133">
        <v>2</v>
      </c>
      <c r="N1133">
        <v>1</v>
      </c>
      <c r="U1133">
        <v>1</v>
      </c>
      <c r="W1133">
        <v>1</v>
      </c>
      <c r="X1133" t="s">
        <v>202</v>
      </c>
      <c r="Y1133">
        <v>1</v>
      </c>
      <c r="Z1133">
        <v>1</v>
      </c>
      <c r="AD1133" t="s">
        <v>3174</v>
      </c>
      <c r="AE1133">
        <v>1</v>
      </c>
      <c r="AF1133">
        <v>1</v>
      </c>
      <c r="AG1133">
        <v>1</v>
      </c>
      <c r="AH1133">
        <v>2</v>
      </c>
      <c r="AI1133">
        <v>1</v>
      </c>
      <c r="AJ1133">
        <v>2</v>
      </c>
      <c r="AK1133" t="s">
        <v>5936</v>
      </c>
      <c r="AL1133">
        <v>1</v>
      </c>
      <c r="AM1133">
        <v>2</v>
      </c>
      <c r="AN1133">
        <v>1</v>
      </c>
      <c r="AO1133">
        <v>2</v>
      </c>
      <c r="AP1133">
        <v>2</v>
      </c>
      <c r="AQ1133">
        <v>1</v>
      </c>
      <c r="AR1133" t="s">
        <v>5937</v>
      </c>
      <c r="AS1133">
        <v>1</v>
      </c>
      <c r="AT1133">
        <v>1</v>
      </c>
      <c r="AU1133">
        <v>1</v>
      </c>
      <c r="AV1133">
        <v>2</v>
      </c>
      <c r="AW1133">
        <v>7</v>
      </c>
      <c r="AX1133">
        <v>2</v>
      </c>
      <c r="AY1133">
        <v>1</v>
      </c>
      <c r="BE1133">
        <v>1</v>
      </c>
      <c r="BF1133">
        <v>2</v>
      </c>
      <c r="BG1133">
        <v>1</v>
      </c>
      <c r="BH1133">
        <v>2</v>
      </c>
      <c r="BI1133">
        <v>1</v>
      </c>
      <c r="BJ1133">
        <v>1</v>
      </c>
      <c r="BK1133">
        <v>1</v>
      </c>
      <c r="BL1133">
        <v>1</v>
      </c>
      <c r="BM1133">
        <v>1</v>
      </c>
      <c r="BN1133">
        <v>1</v>
      </c>
      <c r="BO1133">
        <v>3</v>
      </c>
      <c r="BP1133">
        <v>1</v>
      </c>
      <c r="BQ1133">
        <v>29</v>
      </c>
      <c r="BR1133">
        <v>1</v>
      </c>
      <c r="BS1133">
        <v>1</v>
      </c>
      <c r="BT1133">
        <v>2</v>
      </c>
      <c r="BU1133">
        <v>2</v>
      </c>
      <c r="BV1133">
        <v>0</v>
      </c>
      <c r="BW1133">
        <v>2</v>
      </c>
      <c r="BX1133">
        <v>0</v>
      </c>
      <c r="BY1133">
        <v>2</v>
      </c>
      <c r="BZ1133">
        <v>0</v>
      </c>
      <c r="CA1133">
        <v>2</v>
      </c>
      <c r="CB1133">
        <v>0</v>
      </c>
      <c r="CC1133">
        <v>2</v>
      </c>
      <c r="CD1133">
        <v>0</v>
      </c>
      <c r="CE1133">
        <v>2</v>
      </c>
      <c r="CF1133">
        <v>0</v>
      </c>
      <c r="CG1133">
        <v>2</v>
      </c>
      <c r="CH1133">
        <v>2</v>
      </c>
      <c r="CI1133">
        <v>2</v>
      </c>
      <c r="CJ1133">
        <v>1</v>
      </c>
      <c r="CK1133">
        <v>1</v>
      </c>
      <c r="CL1133">
        <v>8</v>
      </c>
      <c r="CM1133">
        <v>1</v>
      </c>
      <c r="CR1133">
        <v>2</v>
      </c>
      <c r="CS1133">
        <v>-98</v>
      </c>
      <c r="CT1133">
        <v>1</v>
      </c>
      <c r="CU1133">
        <v>1</v>
      </c>
      <c r="CV1133" t="s">
        <v>528</v>
      </c>
      <c r="CW1133">
        <v>560</v>
      </c>
      <c r="CX1133">
        <v>9.33</v>
      </c>
      <c r="CY1133">
        <v>2</v>
      </c>
      <c r="CZ1133">
        <v>1</v>
      </c>
      <c r="DA1133" t="s">
        <v>3259</v>
      </c>
      <c r="DC1133">
        <v>1</v>
      </c>
      <c r="DD1133">
        <v>1</v>
      </c>
      <c r="DE1133">
        <v>6</v>
      </c>
      <c r="DN1133" t="s">
        <v>3177</v>
      </c>
      <c r="DO1133" t="s">
        <v>3177</v>
      </c>
      <c r="DP1133" t="s">
        <v>3178</v>
      </c>
      <c r="DQ1133" t="s">
        <v>202</v>
      </c>
      <c r="DR1133" t="s">
        <v>202</v>
      </c>
      <c r="DT1133">
        <v>1</v>
      </c>
      <c r="DV1133">
        <v>0</v>
      </c>
      <c r="DW1133">
        <v>1</v>
      </c>
      <c r="FG1133">
        <v>0</v>
      </c>
      <c r="FH1133" t="s">
        <v>202</v>
      </c>
      <c r="FJ1133" t="s">
        <v>1978</v>
      </c>
      <c r="FK1133">
        <v>30</v>
      </c>
      <c r="FL1133">
        <v>12</v>
      </c>
      <c r="FM1133">
        <v>12</v>
      </c>
      <c r="FN1133">
        <v>30</v>
      </c>
      <c r="FO1133" t="s">
        <v>202</v>
      </c>
      <c r="FQ1133" t="s">
        <v>5062</v>
      </c>
      <c r="FR1133" t="s">
        <v>3196</v>
      </c>
      <c r="FS1133">
        <v>1</v>
      </c>
      <c r="FT1133">
        <v>1</v>
      </c>
      <c r="FU1133" t="s">
        <v>2221</v>
      </c>
      <c r="FV1133" t="s">
        <v>202</v>
      </c>
      <c r="FW1133">
        <v>0</v>
      </c>
      <c r="FX1133">
        <v>1</v>
      </c>
      <c r="FY1133">
        <v>0</v>
      </c>
      <c r="FZ1133">
        <v>0</v>
      </c>
      <c r="GA1133">
        <v>6815</v>
      </c>
      <c r="GB1133">
        <v>24</v>
      </c>
      <c r="GC1133">
        <v>283.95833329999999</v>
      </c>
      <c r="GD1133" t="s">
        <v>202</v>
      </c>
      <c r="GE1133">
        <v>1</v>
      </c>
      <c r="GF1133">
        <v>1</v>
      </c>
      <c r="GG1133">
        <v>30</v>
      </c>
      <c r="GH1133">
        <f t="shared" si="44"/>
        <v>1</v>
      </c>
      <c r="GI1133">
        <v>2</v>
      </c>
      <c r="GK1133">
        <v>30</v>
      </c>
      <c r="GL1133">
        <v>1</v>
      </c>
      <c r="GO1133">
        <v>6</v>
      </c>
      <c r="GP1133">
        <v>1</v>
      </c>
      <c r="GQ1133">
        <v>1</v>
      </c>
      <c r="GR1133">
        <v>1</v>
      </c>
      <c r="GZ1133">
        <v>1</v>
      </c>
      <c r="HA1133">
        <v>1</v>
      </c>
      <c r="HD1133">
        <v>3</v>
      </c>
      <c r="HG1133" t="s">
        <v>6486</v>
      </c>
      <c r="HH1133">
        <v>1</v>
      </c>
      <c r="HJ1133">
        <v>0</v>
      </c>
    </row>
    <row r="1134" spans="1:218" hidden="1" x14ac:dyDescent="0.3">
      <c r="A1134">
        <v>148</v>
      </c>
      <c r="B1134" t="s">
        <v>6495</v>
      </c>
      <c r="C1134" t="s">
        <v>6529</v>
      </c>
      <c r="D1134" t="s">
        <v>212</v>
      </c>
      <c r="E1134">
        <v>1</v>
      </c>
      <c r="F1134" t="s">
        <v>202</v>
      </c>
      <c r="H1134">
        <v>1</v>
      </c>
      <c r="M1134">
        <v>2</v>
      </c>
      <c r="N1134">
        <v>1</v>
      </c>
      <c r="U1134">
        <v>1</v>
      </c>
      <c r="W1134">
        <v>1</v>
      </c>
      <c r="X1134" t="s">
        <v>202</v>
      </c>
      <c r="Y1134">
        <v>1</v>
      </c>
      <c r="Z1134">
        <v>1</v>
      </c>
      <c r="AD1134" t="s">
        <v>3174</v>
      </c>
      <c r="AE1134">
        <v>1</v>
      </c>
      <c r="AF1134">
        <v>2</v>
      </c>
      <c r="AG1134">
        <v>1</v>
      </c>
      <c r="AH1134">
        <v>1</v>
      </c>
      <c r="AI1134">
        <v>1</v>
      </c>
      <c r="AJ1134">
        <v>1</v>
      </c>
      <c r="AK1134" t="s">
        <v>6530</v>
      </c>
      <c r="AL1134">
        <v>1</v>
      </c>
      <c r="AM1134">
        <v>-97</v>
      </c>
      <c r="AN1134">
        <v>1</v>
      </c>
      <c r="AO1134">
        <v>2</v>
      </c>
      <c r="AP1134">
        <v>2</v>
      </c>
      <c r="AQ1134">
        <v>1</v>
      </c>
      <c r="AR1134" t="s">
        <v>6531</v>
      </c>
      <c r="AS1134">
        <v>2</v>
      </c>
      <c r="AT1134">
        <v>2</v>
      </c>
      <c r="AU1134">
        <v>1</v>
      </c>
      <c r="AV1134">
        <v>2</v>
      </c>
      <c r="AW1134">
        <v>7</v>
      </c>
      <c r="AX1134">
        <v>1</v>
      </c>
      <c r="AY1134">
        <v>4</v>
      </c>
      <c r="AZ1134">
        <v>6</v>
      </c>
      <c r="BE1134">
        <v>1</v>
      </c>
      <c r="BF1134">
        <v>1</v>
      </c>
      <c r="BG1134">
        <v>1</v>
      </c>
      <c r="BH1134">
        <v>1</v>
      </c>
      <c r="BI1134">
        <v>1</v>
      </c>
      <c r="BJ1134">
        <v>1</v>
      </c>
      <c r="BK1134">
        <v>1</v>
      </c>
      <c r="BL1134">
        <v>1</v>
      </c>
      <c r="BM1134">
        <v>6</v>
      </c>
      <c r="BN1134">
        <v>1</v>
      </c>
      <c r="BO1134">
        <v>2</v>
      </c>
      <c r="BP1134">
        <v>1</v>
      </c>
      <c r="BQ1134">
        <v>10</v>
      </c>
      <c r="BR1134">
        <v>3</v>
      </c>
      <c r="BS1134">
        <v>1</v>
      </c>
      <c r="BT1134">
        <v>1</v>
      </c>
      <c r="BV1134">
        <v>0</v>
      </c>
      <c r="BX1134">
        <v>0</v>
      </c>
      <c r="BZ1134">
        <v>0</v>
      </c>
      <c r="CB1134">
        <v>0</v>
      </c>
      <c r="CD1134">
        <v>1</v>
      </c>
      <c r="CJ1134">
        <v>1</v>
      </c>
      <c r="CK1134">
        <v>2</v>
      </c>
      <c r="CL1134">
        <v>4</v>
      </c>
      <c r="CM1134">
        <v>1</v>
      </c>
      <c r="CR1134">
        <v>2</v>
      </c>
      <c r="CS1134">
        <v>1</v>
      </c>
      <c r="CT1134">
        <v>1</v>
      </c>
      <c r="CU1134">
        <v>1</v>
      </c>
      <c r="CV1134" t="s">
        <v>677</v>
      </c>
      <c r="CW1134">
        <v>647</v>
      </c>
      <c r="CX1134">
        <v>10.78</v>
      </c>
      <c r="CY1134">
        <v>2</v>
      </c>
      <c r="CZ1134">
        <v>1</v>
      </c>
      <c r="DA1134" t="s">
        <v>6532</v>
      </c>
      <c r="DC1134">
        <v>1</v>
      </c>
      <c r="DD1134">
        <v>1</v>
      </c>
      <c r="DE1134">
        <v>8</v>
      </c>
      <c r="DN1134" t="s">
        <v>3177</v>
      </c>
      <c r="DO1134" t="s">
        <v>3177</v>
      </c>
      <c r="DP1134" t="s">
        <v>3178</v>
      </c>
      <c r="DQ1134" t="s">
        <v>202</v>
      </c>
      <c r="DR1134" t="s">
        <v>202</v>
      </c>
      <c r="DT1134">
        <v>1</v>
      </c>
      <c r="DV1134">
        <v>0</v>
      </c>
      <c r="DW1134">
        <v>1</v>
      </c>
      <c r="FG1134">
        <v>0</v>
      </c>
      <c r="FH1134" t="s">
        <v>202</v>
      </c>
      <c r="FJ1134" t="s">
        <v>1978</v>
      </c>
      <c r="FL1134">
        <v>12</v>
      </c>
      <c r="FM1134">
        <v>12</v>
      </c>
      <c r="FN1134">
        <v>11</v>
      </c>
      <c r="FO1134" t="s">
        <v>202</v>
      </c>
      <c r="FQ1134" t="s">
        <v>3638</v>
      </c>
      <c r="FR1134" t="s">
        <v>3196</v>
      </c>
      <c r="FS1134">
        <v>1</v>
      </c>
      <c r="FT1134">
        <v>1</v>
      </c>
      <c r="FU1134" t="s">
        <v>2213</v>
      </c>
      <c r="FV1134" t="s">
        <v>202</v>
      </c>
      <c r="FW1134">
        <v>0</v>
      </c>
      <c r="FX1134">
        <v>1</v>
      </c>
      <c r="FY1134">
        <v>0</v>
      </c>
      <c r="FZ1134">
        <v>0</v>
      </c>
      <c r="GA1134">
        <v>1767</v>
      </c>
      <c r="GB1134">
        <v>6</v>
      </c>
      <c r="GC1134">
        <v>294.5</v>
      </c>
      <c r="GD1134" t="s">
        <v>202</v>
      </c>
      <c r="GE1134">
        <v>1</v>
      </c>
      <c r="GF1134">
        <v>1</v>
      </c>
      <c r="GG1134">
        <v>11</v>
      </c>
      <c r="GH1134">
        <f t="shared" si="44"/>
        <v>4</v>
      </c>
      <c r="GI1134">
        <v>-97</v>
      </c>
      <c r="GL1134">
        <v>1</v>
      </c>
      <c r="GO1134">
        <v>3</v>
      </c>
      <c r="GP1134">
        <v>1</v>
      </c>
      <c r="GQ1134">
        <v>1</v>
      </c>
      <c r="GR1134">
        <v>2</v>
      </c>
      <c r="GS1134">
        <v>1</v>
      </c>
      <c r="GT1134">
        <v>3</v>
      </c>
      <c r="GU1134">
        <f>IF(GT1134&gt;=30,1,IF(GT1134&gt;=20,2,IF(GT1134&gt;=15,3,IF(GT1134&gt;=10,4,IF(GT1134&gt;=5,5,IF(GT1134&gt;0,6,0))))))</f>
        <v>6</v>
      </c>
      <c r="GV1134">
        <v>1</v>
      </c>
      <c r="GW1134">
        <v>1</v>
      </c>
      <c r="GY1134">
        <v>2</v>
      </c>
      <c r="GZ1134">
        <v>1</v>
      </c>
      <c r="HA1134">
        <v>1</v>
      </c>
      <c r="HD1134">
        <v>1</v>
      </c>
      <c r="HG1134" t="s">
        <v>6486</v>
      </c>
      <c r="HH1134">
        <v>1</v>
      </c>
      <c r="HJ1134">
        <v>0</v>
      </c>
    </row>
    <row r="1135" spans="1:218" hidden="1" x14ac:dyDescent="0.3">
      <c r="A1135">
        <v>156</v>
      </c>
      <c r="B1135" t="s">
        <v>6517</v>
      </c>
      <c r="C1135" t="s">
        <v>6533</v>
      </c>
      <c r="D1135" t="s">
        <v>194</v>
      </c>
      <c r="E1135">
        <v>1</v>
      </c>
      <c r="F1135" t="s">
        <v>202</v>
      </c>
      <c r="H1135">
        <v>1</v>
      </c>
      <c r="M1135">
        <v>2</v>
      </c>
      <c r="N1135">
        <v>1</v>
      </c>
      <c r="U1135">
        <v>1</v>
      </c>
      <c r="W1135">
        <v>1</v>
      </c>
      <c r="X1135" t="s">
        <v>202</v>
      </c>
      <c r="Y1135">
        <v>1</v>
      </c>
      <c r="Z1135">
        <v>1</v>
      </c>
      <c r="AD1135" t="s">
        <v>3174</v>
      </c>
      <c r="AE1135">
        <v>1</v>
      </c>
      <c r="AF1135">
        <v>1</v>
      </c>
      <c r="AG1135">
        <v>2</v>
      </c>
      <c r="AH1135">
        <v>1</v>
      </c>
      <c r="AI1135">
        <v>1</v>
      </c>
      <c r="AJ1135">
        <v>1</v>
      </c>
      <c r="AK1135" t="s">
        <v>6534</v>
      </c>
      <c r="AL1135">
        <v>1</v>
      </c>
      <c r="AM1135">
        <v>2</v>
      </c>
      <c r="AN1135">
        <v>2</v>
      </c>
      <c r="AO1135">
        <v>2</v>
      </c>
      <c r="AP1135">
        <v>2</v>
      </c>
      <c r="AQ1135">
        <v>2</v>
      </c>
      <c r="AR1135" t="s">
        <v>6535</v>
      </c>
      <c r="AS1135">
        <v>2</v>
      </c>
      <c r="AT1135">
        <v>-97</v>
      </c>
      <c r="AU1135">
        <v>-97</v>
      </c>
      <c r="AV1135">
        <v>1</v>
      </c>
      <c r="AW1135">
        <v>7</v>
      </c>
      <c r="AX1135">
        <v>1</v>
      </c>
      <c r="AY1135">
        <v>1</v>
      </c>
      <c r="BE1135">
        <v>1</v>
      </c>
      <c r="BF1135">
        <v>2</v>
      </c>
      <c r="BG1135">
        <v>1</v>
      </c>
      <c r="BH1135">
        <v>1</v>
      </c>
      <c r="BI1135">
        <v>1</v>
      </c>
      <c r="BJ1135">
        <v>0</v>
      </c>
      <c r="BM1135">
        <v>1</v>
      </c>
      <c r="BN1135">
        <v>1</v>
      </c>
      <c r="BO1135">
        <v>3</v>
      </c>
      <c r="BP1135">
        <v>1</v>
      </c>
      <c r="BQ1135">
        <v>51</v>
      </c>
      <c r="BR1135">
        <v>1</v>
      </c>
      <c r="BS1135">
        <v>1</v>
      </c>
      <c r="BT1135">
        <v>1</v>
      </c>
      <c r="BU1135">
        <v>1</v>
      </c>
      <c r="BV1135">
        <v>0</v>
      </c>
      <c r="BW1135">
        <v>1</v>
      </c>
      <c r="BX1135">
        <v>0</v>
      </c>
      <c r="BY1135">
        <v>1</v>
      </c>
      <c r="BZ1135">
        <v>0</v>
      </c>
      <c r="CA1135">
        <v>1</v>
      </c>
      <c r="CB1135">
        <v>0</v>
      </c>
      <c r="CC1135">
        <v>1</v>
      </c>
      <c r="CD1135">
        <v>0</v>
      </c>
      <c r="CE1135">
        <v>1</v>
      </c>
      <c r="CF1135">
        <v>0</v>
      </c>
      <c r="CG1135">
        <v>1</v>
      </c>
      <c r="CH1135">
        <v>1</v>
      </c>
      <c r="CI1135">
        <v>1</v>
      </c>
      <c r="CJ1135">
        <v>1</v>
      </c>
      <c r="CK1135">
        <v>2</v>
      </c>
      <c r="CL1135">
        <v>5</v>
      </c>
      <c r="CM1135">
        <v>1</v>
      </c>
      <c r="CR1135">
        <v>2</v>
      </c>
      <c r="CS1135">
        <v>-97</v>
      </c>
      <c r="CT1135">
        <v>1</v>
      </c>
      <c r="CU1135">
        <v>2</v>
      </c>
      <c r="CV1135" t="s">
        <v>229</v>
      </c>
      <c r="CW1135">
        <v>740</v>
      </c>
      <c r="CX1135">
        <v>12.33</v>
      </c>
      <c r="CY1135">
        <v>2</v>
      </c>
      <c r="CZ1135">
        <v>1</v>
      </c>
      <c r="DA1135" t="s">
        <v>3220</v>
      </c>
      <c r="DC1135">
        <v>1</v>
      </c>
      <c r="DD1135">
        <v>1</v>
      </c>
      <c r="DE1135">
        <v>18</v>
      </c>
      <c r="DN1135" t="s">
        <v>3177</v>
      </c>
      <c r="DO1135" t="s">
        <v>3177</v>
      </c>
      <c r="DP1135" t="s">
        <v>3178</v>
      </c>
      <c r="DQ1135" t="s">
        <v>202</v>
      </c>
      <c r="DR1135" t="s">
        <v>202</v>
      </c>
      <c r="DT1135">
        <v>1</v>
      </c>
      <c r="DV1135">
        <v>0</v>
      </c>
      <c r="DW1135">
        <v>1</v>
      </c>
      <c r="FG1135">
        <v>0</v>
      </c>
      <c r="FH1135" t="s">
        <v>202</v>
      </c>
      <c r="FJ1135" t="s">
        <v>1978</v>
      </c>
      <c r="FK1135">
        <v>50</v>
      </c>
      <c r="FL1135">
        <v>12</v>
      </c>
      <c r="FM1135">
        <v>12</v>
      </c>
      <c r="FN1135">
        <v>50</v>
      </c>
      <c r="FO1135" t="s">
        <v>202</v>
      </c>
      <c r="FQ1135" t="s">
        <v>3287</v>
      </c>
      <c r="FR1135" t="s">
        <v>3189</v>
      </c>
      <c r="FS1135">
        <v>0</v>
      </c>
      <c r="FT1135">
        <v>0</v>
      </c>
      <c r="FU1135" t="s">
        <v>202</v>
      </c>
      <c r="FV1135" t="s">
        <v>202</v>
      </c>
      <c r="FW1135">
        <v>0</v>
      </c>
      <c r="FX1135">
        <v>1</v>
      </c>
      <c r="FY1135">
        <v>0</v>
      </c>
      <c r="FZ1135">
        <v>0</v>
      </c>
      <c r="GA1135">
        <v>1999</v>
      </c>
      <c r="GB1135">
        <v>8</v>
      </c>
      <c r="GC1135">
        <v>249.875</v>
      </c>
      <c r="GD1135" t="s">
        <v>202</v>
      </c>
      <c r="GE1135">
        <v>1</v>
      </c>
      <c r="GF1135">
        <v>1</v>
      </c>
      <c r="GG1135">
        <v>50</v>
      </c>
      <c r="GH1135">
        <f t="shared" si="44"/>
        <v>1</v>
      </c>
      <c r="GI1135">
        <v>2</v>
      </c>
      <c r="GK1135">
        <v>50</v>
      </c>
      <c r="GL1135">
        <v>1</v>
      </c>
      <c r="GO1135">
        <v>2</v>
      </c>
      <c r="GP1135">
        <v>2</v>
      </c>
      <c r="GQ1135">
        <v>2</v>
      </c>
      <c r="GZ1135">
        <v>1</v>
      </c>
      <c r="HA1135">
        <v>1</v>
      </c>
      <c r="HD1135">
        <v>1</v>
      </c>
      <c r="HG1135" t="s">
        <v>6486</v>
      </c>
      <c r="HH1135">
        <v>1</v>
      </c>
      <c r="HJ1135">
        <v>0</v>
      </c>
    </row>
    <row r="1136" spans="1:218" hidden="1" x14ac:dyDescent="0.3">
      <c r="A1136">
        <v>157</v>
      </c>
      <c r="B1136" t="s">
        <v>5741</v>
      </c>
      <c r="C1136" t="s">
        <v>5742</v>
      </c>
      <c r="D1136" t="s">
        <v>265</v>
      </c>
      <c r="E1136">
        <v>1</v>
      </c>
      <c r="F1136" t="s">
        <v>202</v>
      </c>
      <c r="H1136">
        <v>1</v>
      </c>
      <c r="M1136">
        <v>3</v>
      </c>
      <c r="N1136">
        <v>1</v>
      </c>
      <c r="U1136">
        <v>1</v>
      </c>
      <c r="W1136">
        <v>1</v>
      </c>
      <c r="X1136" t="s">
        <v>3174</v>
      </c>
      <c r="Y1136">
        <v>1</v>
      </c>
      <c r="Z1136">
        <v>1</v>
      </c>
      <c r="AA1136">
        <v>7</v>
      </c>
      <c r="AD1136" t="s">
        <v>3174</v>
      </c>
      <c r="AE1136">
        <v>1</v>
      </c>
      <c r="AF1136">
        <v>2</v>
      </c>
      <c r="AG1136">
        <v>1</v>
      </c>
      <c r="AH1136">
        <v>1</v>
      </c>
      <c r="AI1136">
        <v>1</v>
      </c>
      <c r="AJ1136">
        <v>1</v>
      </c>
      <c r="AK1136" t="s">
        <v>5743</v>
      </c>
      <c r="AL1136">
        <v>1</v>
      </c>
      <c r="AM1136">
        <v>2</v>
      </c>
      <c r="AN1136">
        <v>2</v>
      </c>
      <c r="AO1136">
        <v>1</v>
      </c>
      <c r="AP1136">
        <v>2</v>
      </c>
      <c r="AQ1136">
        <v>2</v>
      </c>
      <c r="AR1136" t="s">
        <v>5744</v>
      </c>
      <c r="AS1136">
        <v>1</v>
      </c>
      <c r="AT1136">
        <v>1</v>
      </c>
      <c r="AU1136">
        <v>1</v>
      </c>
      <c r="AV1136">
        <v>1</v>
      </c>
      <c r="AW1136">
        <v>7</v>
      </c>
      <c r="AX1136">
        <v>5</v>
      </c>
      <c r="AY1136">
        <v>1</v>
      </c>
      <c r="BE1136">
        <v>1</v>
      </c>
      <c r="BF1136">
        <v>1</v>
      </c>
      <c r="BG1136">
        <v>1</v>
      </c>
      <c r="BH1136">
        <v>1</v>
      </c>
      <c r="BI1136">
        <v>1</v>
      </c>
      <c r="BJ1136">
        <v>1</v>
      </c>
      <c r="BK1136">
        <v>1</v>
      </c>
      <c r="BL1136">
        <v>1</v>
      </c>
      <c r="BM1136">
        <v>1</v>
      </c>
      <c r="BN1136">
        <v>1</v>
      </c>
      <c r="BO1136">
        <v>3</v>
      </c>
      <c r="BP1136">
        <v>1</v>
      </c>
      <c r="BQ1136">
        <v>40</v>
      </c>
      <c r="BR1136">
        <v>2</v>
      </c>
      <c r="BS1136">
        <v>1</v>
      </c>
      <c r="BT1136">
        <v>1</v>
      </c>
      <c r="BU1136">
        <v>1</v>
      </c>
      <c r="BV1136">
        <v>0</v>
      </c>
      <c r="BW1136">
        <v>1</v>
      </c>
      <c r="BX1136">
        <v>0</v>
      </c>
      <c r="BY1136">
        <v>1</v>
      </c>
      <c r="BZ1136">
        <v>0</v>
      </c>
      <c r="CA1136">
        <v>1</v>
      </c>
      <c r="CB1136">
        <v>0</v>
      </c>
      <c r="CC1136">
        <v>1</v>
      </c>
      <c r="CD1136">
        <v>0</v>
      </c>
      <c r="CE1136">
        <v>1</v>
      </c>
      <c r="CF1136">
        <v>0</v>
      </c>
      <c r="CG1136">
        <v>1</v>
      </c>
      <c r="CH1136">
        <v>1</v>
      </c>
      <c r="CI1136">
        <v>1</v>
      </c>
      <c r="CJ1136">
        <v>1</v>
      </c>
      <c r="CK1136">
        <v>1</v>
      </c>
      <c r="CL1136">
        <v>6</v>
      </c>
      <c r="CM1136">
        <v>1</v>
      </c>
      <c r="CR1136">
        <v>2</v>
      </c>
      <c r="CS1136">
        <v>5</v>
      </c>
      <c r="CT1136">
        <v>1</v>
      </c>
      <c r="CU1136">
        <v>1</v>
      </c>
      <c r="CV1136" t="s">
        <v>257</v>
      </c>
      <c r="CW1136">
        <v>1022</v>
      </c>
      <c r="CX1136">
        <v>17.03</v>
      </c>
      <c r="CY1136">
        <v>2</v>
      </c>
      <c r="CZ1136">
        <v>1</v>
      </c>
      <c r="DA1136" t="s">
        <v>3576</v>
      </c>
      <c r="DC1136">
        <v>1</v>
      </c>
      <c r="DD1136">
        <v>1</v>
      </c>
      <c r="DE1136">
        <v>34</v>
      </c>
      <c r="DN1136" t="s">
        <v>3177</v>
      </c>
      <c r="DO1136" t="s">
        <v>3177</v>
      </c>
      <c r="DP1136" t="s">
        <v>3178</v>
      </c>
      <c r="DQ1136" t="s">
        <v>202</v>
      </c>
      <c r="DR1136" t="s">
        <v>202</v>
      </c>
      <c r="DT1136">
        <v>1</v>
      </c>
      <c r="DV1136">
        <v>0</v>
      </c>
      <c r="DW1136">
        <v>1</v>
      </c>
      <c r="FG1136">
        <v>0</v>
      </c>
      <c r="FH1136" t="s">
        <v>202</v>
      </c>
      <c r="FJ1136" t="s">
        <v>1978</v>
      </c>
      <c r="FK1136">
        <v>25</v>
      </c>
      <c r="FL1136">
        <v>12</v>
      </c>
      <c r="FM1136">
        <v>12</v>
      </c>
      <c r="FN1136">
        <v>25</v>
      </c>
      <c r="FO1136" t="s">
        <v>202</v>
      </c>
      <c r="FQ1136" t="s">
        <v>3287</v>
      </c>
      <c r="FR1136" t="s">
        <v>3189</v>
      </c>
      <c r="FS1136">
        <v>0</v>
      </c>
      <c r="FT1136">
        <v>1</v>
      </c>
      <c r="FU1136" t="s">
        <v>2221</v>
      </c>
      <c r="FV1136" t="s">
        <v>202</v>
      </c>
      <c r="FW1136">
        <v>0</v>
      </c>
      <c r="FX1136">
        <v>1</v>
      </c>
      <c r="FY1136">
        <v>0</v>
      </c>
      <c r="FZ1136">
        <v>0</v>
      </c>
      <c r="GA1136">
        <v>31</v>
      </c>
      <c r="GB1136">
        <v>1</v>
      </c>
      <c r="GC1136">
        <v>31</v>
      </c>
      <c r="GD1136" t="s">
        <v>202</v>
      </c>
      <c r="GE1136">
        <v>1</v>
      </c>
      <c r="GF1136">
        <v>1</v>
      </c>
      <c r="GG1136">
        <v>25</v>
      </c>
      <c r="GH1136">
        <f t="shared" si="44"/>
        <v>2</v>
      </c>
      <c r="GI1136">
        <v>2</v>
      </c>
      <c r="GK1136">
        <v>25</v>
      </c>
      <c r="GL1136">
        <v>1</v>
      </c>
      <c r="GO1136">
        <v>2</v>
      </c>
      <c r="GP1136">
        <v>2</v>
      </c>
      <c r="GQ1136">
        <v>1</v>
      </c>
      <c r="GR1136">
        <v>1</v>
      </c>
      <c r="GZ1136">
        <v>1</v>
      </c>
      <c r="HA1136">
        <v>1</v>
      </c>
      <c r="HD1136">
        <v>8</v>
      </c>
      <c r="HG1136" t="s">
        <v>6486</v>
      </c>
      <c r="HH1136">
        <v>1</v>
      </c>
      <c r="HJ1136">
        <v>0</v>
      </c>
    </row>
    <row r="1137" spans="1:218" hidden="1" x14ac:dyDescent="0.3">
      <c r="A1137">
        <v>178</v>
      </c>
      <c r="B1137" t="s">
        <v>6536</v>
      </c>
      <c r="C1137" t="s">
        <v>6537</v>
      </c>
      <c r="D1137" t="s">
        <v>265</v>
      </c>
      <c r="E1137">
        <v>1</v>
      </c>
      <c r="F1137" t="s">
        <v>202</v>
      </c>
      <c r="H1137">
        <v>1</v>
      </c>
      <c r="M1137">
        <v>2</v>
      </c>
      <c r="N1137">
        <v>1</v>
      </c>
      <c r="U1137">
        <v>1</v>
      </c>
      <c r="W1137">
        <v>1</v>
      </c>
      <c r="X1137" t="s">
        <v>202</v>
      </c>
      <c r="Y1137">
        <v>1</v>
      </c>
      <c r="Z1137">
        <v>1</v>
      </c>
      <c r="AD1137" t="s">
        <v>3174</v>
      </c>
      <c r="AE1137">
        <v>1</v>
      </c>
      <c r="AF1137">
        <v>1</v>
      </c>
      <c r="AG1137">
        <v>1</v>
      </c>
      <c r="AH1137">
        <v>1</v>
      </c>
      <c r="AI1137">
        <v>1</v>
      </c>
      <c r="AJ1137">
        <v>1</v>
      </c>
      <c r="AK1137" t="s">
        <v>6538</v>
      </c>
      <c r="AL1137">
        <v>1</v>
      </c>
      <c r="AM1137">
        <v>-97</v>
      </c>
      <c r="AN1137">
        <v>1</v>
      </c>
      <c r="AO1137">
        <v>2</v>
      </c>
      <c r="AP1137">
        <v>2</v>
      </c>
      <c r="AQ1137">
        <v>2</v>
      </c>
      <c r="AR1137" t="s">
        <v>6539</v>
      </c>
      <c r="AS1137">
        <v>1</v>
      </c>
      <c r="AT1137">
        <v>1</v>
      </c>
      <c r="AU1137">
        <v>1</v>
      </c>
      <c r="AV1137">
        <v>1</v>
      </c>
      <c r="AW1137">
        <v>6</v>
      </c>
      <c r="AX1137">
        <v>1</v>
      </c>
      <c r="AY1137">
        <v>5</v>
      </c>
      <c r="BE1137">
        <v>1</v>
      </c>
      <c r="BF1137">
        <v>1</v>
      </c>
      <c r="BG1137">
        <v>1</v>
      </c>
      <c r="BH1137">
        <v>1</v>
      </c>
      <c r="BI1137">
        <v>1</v>
      </c>
      <c r="BJ1137">
        <v>0</v>
      </c>
      <c r="BM1137">
        <v>1</v>
      </c>
      <c r="BN1137">
        <v>1</v>
      </c>
      <c r="BO1137">
        <v>3</v>
      </c>
      <c r="BP1137">
        <v>1</v>
      </c>
      <c r="BQ1137">
        <v>36</v>
      </c>
      <c r="BR1137">
        <v>2</v>
      </c>
      <c r="BS1137">
        <v>1</v>
      </c>
      <c r="BT1137">
        <v>1</v>
      </c>
      <c r="BU1137">
        <v>1</v>
      </c>
      <c r="BV1137">
        <v>0</v>
      </c>
      <c r="BW1137">
        <v>1</v>
      </c>
      <c r="BX1137">
        <v>0</v>
      </c>
      <c r="BY1137">
        <v>1</v>
      </c>
      <c r="BZ1137">
        <v>0</v>
      </c>
      <c r="CA1137">
        <v>1</v>
      </c>
      <c r="CB1137">
        <v>0</v>
      </c>
      <c r="CC1137">
        <v>1</v>
      </c>
      <c r="CD1137">
        <v>0</v>
      </c>
      <c r="CE1137">
        <v>1</v>
      </c>
      <c r="CF1137">
        <v>0</v>
      </c>
      <c r="CG1137">
        <v>1</v>
      </c>
      <c r="CH1137">
        <v>1</v>
      </c>
      <c r="CI1137">
        <v>1</v>
      </c>
      <c r="CJ1137">
        <v>1</v>
      </c>
      <c r="CK1137">
        <v>2</v>
      </c>
      <c r="CL1137">
        <v>5</v>
      </c>
      <c r="CM1137">
        <v>1</v>
      </c>
      <c r="CR1137">
        <v>2</v>
      </c>
      <c r="CS1137">
        <v>5</v>
      </c>
      <c r="CT1137">
        <v>1</v>
      </c>
      <c r="CU1137">
        <v>1</v>
      </c>
      <c r="CV1137" t="s">
        <v>1634</v>
      </c>
      <c r="CW1137">
        <v>596</v>
      </c>
      <c r="CX1137">
        <v>9.93</v>
      </c>
      <c r="CY1137">
        <v>2</v>
      </c>
      <c r="CZ1137">
        <v>1</v>
      </c>
      <c r="DA1137" t="s">
        <v>397</v>
      </c>
      <c r="DC1137">
        <v>1</v>
      </c>
      <c r="DD1137">
        <v>1</v>
      </c>
      <c r="DE1137">
        <v>31</v>
      </c>
      <c r="DN1137" t="s">
        <v>3177</v>
      </c>
      <c r="DO1137" t="s">
        <v>3177</v>
      </c>
      <c r="DP1137" t="s">
        <v>3178</v>
      </c>
      <c r="DQ1137" t="s">
        <v>202</v>
      </c>
      <c r="DR1137" t="s">
        <v>202</v>
      </c>
      <c r="DT1137">
        <v>1</v>
      </c>
      <c r="DV1137">
        <v>0</v>
      </c>
      <c r="DW1137">
        <v>1</v>
      </c>
      <c r="FG1137">
        <v>0</v>
      </c>
      <c r="FH1137" t="s">
        <v>202</v>
      </c>
      <c r="FJ1137" t="s">
        <v>1978</v>
      </c>
      <c r="FK1137">
        <v>20</v>
      </c>
      <c r="FL1137">
        <v>12</v>
      </c>
      <c r="FM1137">
        <v>12</v>
      </c>
      <c r="FN1137">
        <v>20</v>
      </c>
      <c r="FO1137" t="s">
        <v>202</v>
      </c>
      <c r="FQ1137" t="s">
        <v>3287</v>
      </c>
      <c r="FR1137" t="s">
        <v>3189</v>
      </c>
      <c r="FS1137">
        <v>0</v>
      </c>
      <c r="FT1137">
        <v>0</v>
      </c>
      <c r="FU1137" t="s">
        <v>202</v>
      </c>
      <c r="FV1137" t="s">
        <v>202</v>
      </c>
      <c r="FW1137">
        <v>0</v>
      </c>
      <c r="FX1137">
        <v>1</v>
      </c>
      <c r="FY1137">
        <v>0</v>
      </c>
      <c r="FZ1137">
        <v>0</v>
      </c>
      <c r="GA1137">
        <v>988</v>
      </c>
      <c r="GB1137">
        <v>5</v>
      </c>
      <c r="GC1137">
        <v>197.6</v>
      </c>
      <c r="GD1137" t="s">
        <v>202</v>
      </c>
      <c r="GE1137">
        <v>1</v>
      </c>
      <c r="GF1137">
        <v>1</v>
      </c>
      <c r="GG1137">
        <v>20</v>
      </c>
      <c r="GH1137">
        <f t="shared" si="44"/>
        <v>2</v>
      </c>
      <c r="GI1137">
        <v>2</v>
      </c>
      <c r="GK1137">
        <v>20</v>
      </c>
      <c r="GL1137">
        <v>1</v>
      </c>
      <c r="GO1137">
        <v>2</v>
      </c>
      <c r="GP1137">
        <v>2</v>
      </c>
      <c r="GQ1137">
        <v>2</v>
      </c>
      <c r="GZ1137">
        <v>1</v>
      </c>
      <c r="HA1137">
        <v>1</v>
      </c>
      <c r="HD1137">
        <v>1</v>
      </c>
      <c r="HG1137" t="s">
        <v>6486</v>
      </c>
      <c r="HH1137">
        <v>1</v>
      </c>
      <c r="HJ1137">
        <v>0</v>
      </c>
    </row>
    <row r="1138" spans="1:218" hidden="1" x14ac:dyDescent="0.3">
      <c r="A1138">
        <v>184</v>
      </c>
      <c r="B1138" t="s">
        <v>6536</v>
      </c>
      <c r="C1138" t="s">
        <v>6491</v>
      </c>
      <c r="D1138" t="s">
        <v>265</v>
      </c>
      <c r="E1138">
        <v>1</v>
      </c>
      <c r="F1138" t="s">
        <v>202</v>
      </c>
      <c r="H1138">
        <v>1</v>
      </c>
      <c r="M1138">
        <v>2</v>
      </c>
      <c r="N1138">
        <v>1</v>
      </c>
      <c r="U1138">
        <v>1</v>
      </c>
      <c r="W1138">
        <v>1</v>
      </c>
      <c r="X1138" t="s">
        <v>202</v>
      </c>
      <c r="Y1138">
        <v>1</v>
      </c>
      <c r="Z1138">
        <v>1</v>
      </c>
      <c r="AD1138" t="s">
        <v>3174</v>
      </c>
      <c r="AE1138">
        <v>1</v>
      </c>
      <c r="AF1138">
        <v>1</v>
      </c>
      <c r="AG1138">
        <v>1</v>
      </c>
      <c r="AH1138">
        <v>2</v>
      </c>
      <c r="AI1138">
        <v>2</v>
      </c>
      <c r="AJ1138">
        <v>2</v>
      </c>
      <c r="AK1138" t="s">
        <v>6540</v>
      </c>
      <c r="AL1138">
        <v>1</v>
      </c>
      <c r="AM1138">
        <v>2</v>
      </c>
      <c r="AN1138">
        <v>1</v>
      </c>
      <c r="AO1138">
        <v>2</v>
      </c>
      <c r="AP1138">
        <v>1</v>
      </c>
      <c r="AQ1138">
        <v>1</v>
      </c>
      <c r="AR1138" t="s">
        <v>6541</v>
      </c>
      <c r="AS1138">
        <v>2</v>
      </c>
      <c r="AT1138">
        <v>2</v>
      </c>
      <c r="AU1138">
        <v>1</v>
      </c>
      <c r="AV1138">
        <v>2</v>
      </c>
      <c r="AW1138">
        <v>6</v>
      </c>
      <c r="AX1138">
        <v>1</v>
      </c>
      <c r="AY1138">
        <v>3</v>
      </c>
      <c r="BE1138">
        <v>1</v>
      </c>
      <c r="BF1138">
        <v>1</v>
      </c>
      <c r="BG1138">
        <v>1</v>
      </c>
      <c r="BH1138">
        <v>1</v>
      </c>
      <c r="BI1138">
        <v>1</v>
      </c>
      <c r="BJ1138">
        <v>1</v>
      </c>
      <c r="BK1138">
        <v>1</v>
      </c>
      <c r="BL1138">
        <v>1</v>
      </c>
      <c r="BM1138">
        <v>1</v>
      </c>
      <c r="BN1138">
        <v>1</v>
      </c>
      <c r="BO1138">
        <v>4</v>
      </c>
      <c r="BP1138">
        <v>1</v>
      </c>
      <c r="BQ1138">
        <v>28</v>
      </c>
      <c r="BR1138">
        <v>1</v>
      </c>
      <c r="BS1138">
        <v>1</v>
      </c>
      <c r="BT1138">
        <v>2</v>
      </c>
      <c r="BU1138">
        <v>2</v>
      </c>
      <c r="BV1138">
        <v>0</v>
      </c>
      <c r="BW1138">
        <v>2</v>
      </c>
      <c r="BX1138">
        <v>0</v>
      </c>
      <c r="BY1138">
        <v>2</v>
      </c>
      <c r="BZ1138">
        <v>0</v>
      </c>
      <c r="CA1138">
        <v>2</v>
      </c>
      <c r="CB1138">
        <v>0</v>
      </c>
      <c r="CC1138">
        <v>2</v>
      </c>
      <c r="CD1138">
        <v>0</v>
      </c>
      <c r="CE1138">
        <v>2</v>
      </c>
      <c r="CF1138">
        <v>0</v>
      </c>
      <c r="CG1138">
        <v>2</v>
      </c>
      <c r="CH1138">
        <v>2</v>
      </c>
      <c r="CI1138">
        <v>2</v>
      </c>
      <c r="CJ1138">
        <v>1</v>
      </c>
      <c r="CK1138">
        <v>2</v>
      </c>
      <c r="CL1138">
        <v>8</v>
      </c>
      <c r="CM1138">
        <v>1</v>
      </c>
      <c r="CR1138">
        <v>2</v>
      </c>
      <c r="CS1138">
        <v>6</v>
      </c>
      <c r="CT1138">
        <v>1</v>
      </c>
      <c r="CU1138">
        <v>2</v>
      </c>
      <c r="CV1138" t="s">
        <v>2272</v>
      </c>
      <c r="CW1138">
        <v>641</v>
      </c>
      <c r="CX1138">
        <v>10.68</v>
      </c>
      <c r="CY1138">
        <v>2</v>
      </c>
      <c r="CZ1138">
        <v>1</v>
      </c>
      <c r="DA1138" t="s">
        <v>3419</v>
      </c>
      <c r="DC1138">
        <v>1</v>
      </c>
      <c r="DD1138">
        <v>1</v>
      </c>
      <c r="DE1138">
        <v>31</v>
      </c>
      <c r="DN1138" t="s">
        <v>3177</v>
      </c>
      <c r="DO1138" t="s">
        <v>3177</v>
      </c>
      <c r="DP1138" t="s">
        <v>3178</v>
      </c>
      <c r="DQ1138" t="s">
        <v>202</v>
      </c>
      <c r="DR1138" t="s">
        <v>202</v>
      </c>
      <c r="DT1138">
        <v>1</v>
      </c>
      <c r="DV1138">
        <v>0</v>
      </c>
      <c r="DW1138">
        <v>1</v>
      </c>
      <c r="FG1138">
        <v>0</v>
      </c>
      <c r="FH1138" t="s">
        <v>202</v>
      </c>
      <c r="FJ1138" t="s">
        <v>1978</v>
      </c>
      <c r="FK1138">
        <v>15</v>
      </c>
      <c r="FL1138">
        <v>12</v>
      </c>
      <c r="FM1138">
        <v>12</v>
      </c>
      <c r="FN1138">
        <v>15</v>
      </c>
      <c r="FO1138" t="s">
        <v>202</v>
      </c>
      <c r="FQ1138" t="s">
        <v>3287</v>
      </c>
      <c r="FR1138" t="s">
        <v>3189</v>
      </c>
      <c r="FS1138">
        <v>0</v>
      </c>
      <c r="FT1138">
        <v>1</v>
      </c>
      <c r="FU1138" t="s">
        <v>2221</v>
      </c>
      <c r="FV1138" t="s">
        <v>202</v>
      </c>
      <c r="FW1138">
        <v>0</v>
      </c>
      <c r="FX1138">
        <v>1</v>
      </c>
      <c r="FY1138">
        <v>0</v>
      </c>
      <c r="FZ1138">
        <v>0</v>
      </c>
      <c r="GA1138">
        <v>988</v>
      </c>
      <c r="GB1138">
        <v>5</v>
      </c>
      <c r="GC1138">
        <v>197.6</v>
      </c>
      <c r="GD1138" t="s">
        <v>202</v>
      </c>
      <c r="GE1138">
        <v>1</v>
      </c>
      <c r="GF1138">
        <v>1</v>
      </c>
      <c r="GG1138">
        <v>15</v>
      </c>
      <c r="GH1138">
        <f t="shared" si="44"/>
        <v>3</v>
      </c>
      <c r="GI1138">
        <v>2</v>
      </c>
      <c r="GK1138">
        <v>15</v>
      </c>
      <c r="GL1138">
        <v>1</v>
      </c>
      <c r="GO1138">
        <v>2</v>
      </c>
      <c r="GP1138">
        <v>2</v>
      </c>
      <c r="GQ1138">
        <v>1</v>
      </c>
      <c r="GR1138">
        <v>1</v>
      </c>
      <c r="GZ1138">
        <v>1</v>
      </c>
      <c r="HA1138">
        <v>1</v>
      </c>
      <c r="HD1138">
        <v>5</v>
      </c>
      <c r="HG1138" t="s">
        <v>6486</v>
      </c>
      <c r="HH1138">
        <v>1</v>
      </c>
      <c r="HJ1138">
        <v>0</v>
      </c>
    </row>
    <row r="1139" spans="1:218" hidden="1" x14ac:dyDescent="0.3">
      <c r="A1139">
        <v>203</v>
      </c>
      <c r="B1139" t="s">
        <v>3633</v>
      </c>
      <c r="C1139" t="s">
        <v>5707</v>
      </c>
      <c r="D1139" t="s">
        <v>194</v>
      </c>
      <c r="E1139">
        <v>1</v>
      </c>
      <c r="F1139" t="s">
        <v>202</v>
      </c>
      <c r="H1139">
        <v>1</v>
      </c>
      <c r="M1139">
        <v>1</v>
      </c>
      <c r="N1139">
        <v>2</v>
      </c>
      <c r="O1139">
        <v>4</v>
      </c>
      <c r="U1139">
        <v>1</v>
      </c>
      <c r="W1139">
        <v>1</v>
      </c>
      <c r="X1139" t="s">
        <v>3174</v>
      </c>
      <c r="Y1139">
        <v>1</v>
      </c>
      <c r="Z1139">
        <v>1</v>
      </c>
      <c r="AA1139">
        <v>5</v>
      </c>
      <c r="AD1139" t="s">
        <v>3174</v>
      </c>
      <c r="AE1139">
        <v>1</v>
      </c>
      <c r="AF1139">
        <v>2</v>
      </c>
      <c r="AG1139">
        <v>2</v>
      </c>
      <c r="AH1139">
        <v>2</v>
      </c>
      <c r="AI1139">
        <v>2</v>
      </c>
      <c r="AJ1139">
        <v>1</v>
      </c>
      <c r="AK1139" t="s">
        <v>5765</v>
      </c>
      <c r="AL1139">
        <v>2</v>
      </c>
      <c r="AM1139">
        <v>2</v>
      </c>
      <c r="AN1139">
        <v>2</v>
      </c>
      <c r="AO1139">
        <v>2</v>
      </c>
      <c r="AP1139">
        <v>2</v>
      </c>
      <c r="AQ1139">
        <v>1</v>
      </c>
      <c r="AR1139" t="s">
        <v>5766</v>
      </c>
      <c r="AS1139">
        <v>3</v>
      </c>
      <c r="AT1139">
        <v>1</v>
      </c>
      <c r="AU1139">
        <v>1</v>
      </c>
      <c r="AV1139">
        <v>2</v>
      </c>
      <c r="AW1139">
        <v>7</v>
      </c>
      <c r="AX1139">
        <v>3</v>
      </c>
      <c r="AY1139">
        <v>1</v>
      </c>
      <c r="BE1139">
        <v>1</v>
      </c>
      <c r="BF1139">
        <v>2</v>
      </c>
      <c r="BG1139">
        <v>1</v>
      </c>
      <c r="BH1139">
        <v>2</v>
      </c>
      <c r="BI1139">
        <v>1</v>
      </c>
      <c r="BJ1139">
        <v>1</v>
      </c>
      <c r="BK1139">
        <v>1</v>
      </c>
      <c r="BL1139">
        <v>1</v>
      </c>
      <c r="BM1139">
        <v>1</v>
      </c>
      <c r="BN1139">
        <v>1</v>
      </c>
      <c r="BO1139">
        <v>6</v>
      </c>
      <c r="BP1139">
        <v>1</v>
      </c>
      <c r="BQ1139">
        <v>29</v>
      </c>
      <c r="BR1139">
        <v>3</v>
      </c>
      <c r="BS1139">
        <v>1</v>
      </c>
      <c r="BT1139">
        <v>5</v>
      </c>
      <c r="BU1139">
        <v>5</v>
      </c>
      <c r="BV1139">
        <v>0</v>
      </c>
      <c r="BW1139">
        <v>5</v>
      </c>
      <c r="BX1139">
        <v>0</v>
      </c>
      <c r="BY1139">
        <v>5</v>
      </c>
      <c r="BZ1139">
        <v>1</v>
      </c>
      <c r="CA1139">
        <v>5</v>
      </c>
      <c r="CB1139">
        <v>1</v>
      </c>
      <c r="CC1139">
        <v>5</v>
      </c>
      <c r="CD1139">
        <v>0</v>
      </c>
      <c r="CE1139">
        <v>5</v>
      </c>
      <c r="CF1139">
        <v>0</v>
      </c>
      <c r="CG1139">
        <v>5</v>
      </c>
      <c r="CH1139">
        <v>3</v>
      </c>
      <c r="CI1139">
        <v>5</v>
      </c>
      <c r="CJ1139">
        <v>1</v>
      </c>
      <c r="CK1139">
        <v>2</v>
      </c>
      <c r="CL1139">
        <v>6</v>
      </c>
      <c r="CM1139">
        <v>1</v>
      </c>
      <c r="CR1139">
        <v>2</v>
      </c>
      <c r="CS1139">
        <v>-97</v>
      </c>
      <c r="CT1139">
        <v>1</v>
      </c>
      <c r="CU1139">
        <v>2</v>
      </c>
      <c r="CV1139" t="s">
        <v>5767</v>
      </c>
      <c r="CW1139">
        <v>804</v>
      </c>
      <c r="CX1139">
        <v>13.4</v>
      </c>
      <c r="CY1139">
        <v>2</v>
      </c>
      <c r="CZ1139">
        <v>1</v>
      </c>
      <c r="DA1139" t="s">
        <v>3371</v>
      </c>
      <c r="DC1139">
        <v>1</v>
      </c>
      <c r="DD1139">
        <v>1</v>
      </c>
      <c r="DE1139">
        <v>23</v>
      </c>
      <c r="DN1139" t="s">
        <v>3177</v>
      </c>
      <c r="DO1139" t="s">
        <v>3177</v>
      </c>
      <c r="DP1139" t="s">
        <v>3178</v>
      </c>
      <c r="DQ1139" t="s">
        <v>202</v>
      </c>
      <c r="DR1139" t="s">
        <v>202</v>
      </c>
      <c r="DT1139">
        <v>2</v>
      </c>
      <c r="DU1139">
        <v>4</v>
      </c>
      <c r="DV1139">
        <v>0</v>
      </c>
      <c r="DW1139">
        <v>1</v>
      </c>
      <c r="FG1139">
        <v>0</v>
      </c>
      <c r="FH1139" t="s">
        <v>202</v>
      </c>
      <c r="FJ1139" t="s">
        <v>1978</v>
      </c>
      <c r="FK1139">
        <v>30</v>
      </c>
      <c r="FL1139">
        <v>12</v>
      </c>
      <c r="FM1139">
        <v>12</v>
      </c>
      <c r="FN1139">
        <v>30</v>
      </c>
      <c r="FO1139" t="s">
        <v>202</v>
      </c>
      <c r="FQ1139" t="s">
        <v>5657</v>
      </c>
      <c r="FR1139" t="s">
        <v>3181</v>
      </c>
      <c r="FS1139">
        <v>1</v>
      </c>
      <c r="FT1139">
        <v>0</v>
      </c>
      <c r="FU1139" t="s">
        <v>202</v>
      </c>
      <c r="FV1139" t="s">
        <v>202</v>
      </c>
      <c r="FW1139">
        <v>1</v>
      </c>
      <c r="FX1139">
        <v>0</v>
      </c>
      <c r="FY1139">
        <v>1</v>
      </c>
      <c r="FZ1139">
        <v>0</v>
      </c>
      <c r="GA1139">
        <v>674</v>
      </c>
      <c r="GB1139">
        <v>7</v>
      </c>
      <c r="GC1139">
        <v>96.285714299999995</v>
      </c>
      <c r="GD1139" t="s">
        <v>202</v>
      </c>
      <c r="GE1139">
        <v>1</v>
      </c>
      <c r="GF1139">
        <v>1</v>
      </c>
      <c r="GG1139">
        <v>30</v>
      </c>
      <c r="GH1139">
        <f t="shared" si="44"/>
        <v>1</v>
      </c>
      <c r="GI1139">
        <v>2</v>
      </c>
      <c r="GK1139">
        <v>30</v>
      </c>
      <c r="GL1139">
        <v>1</v>
      </c>
      <c r="GO1139">
        <v>11</v>
      </c>
      <c r="GP1139">
        <v>3</v>
      </c>
      <c r="GQ1139">
        <v>2</v>
      </c>
      <c r="GZ1139">
        <v>2</v>
      </c>
      <c r="HE1139">
        <v>1</v>
      </c>
      <c r="HG1139" t="s">
        <v>6486</v>
      </c>
      <c r="HH1139">
        <v>1</v>
      </c>
      <c r="HI1139">
        <v>1</v>
      </c>
      <c r="HJ1139">
        <v>1</v>
      </c>
    </row>
    <row r="1140" spans="1:218" hidden="1" x14ac:dyDescent="0.3">
      <c r="A1140">
        <v>210</v>
      </c>
      <c r="B1140" t="s">
        <v>6517</v>
      </c>
      <c r="C1140" t="s">
        <v>6542</v>
      </c>
      <c r="D1140" t="s">
        <v>194</v>
      </c>
      <c r="E1140">
        <v>1</v>
      </c>
      <c r="F1140" t="s">
        <v>202</v>
      </c>
      <c r="H1140">
        <v>1</v>
      </c>
      <c r="M1140">
        <v>2</v>
      </c>
      <c r="N1140">
        <v>1</v>
      </c>
      <c r="U1140">
        <v>1</v>
      </c>
      <c r="W1140">
        <v>1</v>
      </c>
      <c r="X1140" t="s">
        <v>202</v>
      </c>
      <c r="Y1140">
        <v>1</v>
      </c>
      <c r="Z1140">
        <v>1</v>
      </c>
      <c r="AD1140" t="s">
        <v>3174</v>
      </c>
      <c r="AE1140">
        <v>1</v>
      </c>
      <c r="AF1140">
        <v>1</v>
      </c>
      <c r="AG1140">
        <v>1</v>
      </c>
      <c r="AH1140">
        <v>1</v>
      </c>
      <c r="AI1140">
        <v>1</v>
      </c>
      <c r="AJ1140">
        <v>1</v>
      </c>
      <c r="AK1140" t="s">
        <v>6543</v>
      </c>
      <c r="AL1140">
        <v>1</v>
      </c>
      <c r="AM1140">
        <v>1</v>
      </c>
      <c r="AN1140">
        <v>1</v>
      </c>
      <c r="AO1140">
        <v>1</v>
      </c>
      <c r="AP1140">
        <v>1</v>
      </c>
      <c r="AQ1140">
        <v>1</v>
      </c>
      <c r="AR1140" t="s">
        <v>6544</v>
      </c>
      <c r="AS1140">
        <v>2</v>
      </c>
      <c r="AT1140">
        <v>3</v>
      </c>
      <c r="AU1140">
        <v>1</v>
      </c>
      <c r="AV1140">
        <v>1</v>
      </c>
      <c r="AW1140">
        <v>7</v>
      </c>
      <c r="AX1140">
        <v>2</v>
      </c>
      <c r="AY1140">
        <v>1</v>
      </c>
      <c r="BE1140">
        <v>1</v>
      </c>
      <c r="BF1140">
        <v>2</v>
      </c>
      <c r="BG1140">
        <v>1</v>
      </c>
      <c r="BH1140">
        <v>2</v>
      </c>
      <c r="BI1140">
        <v>1</v>
      </c>
      <c r="BJ1140">
        <v>2</v>
      </c>
      <c r="BK1140">
        <v>1</v>
      </c>
      <c r="BL1140">
        <v>0</v>
      </c>
      <c r="BM1140">
        <v>1</v>
      </c>
      <c r="BN1140">
        <v>1</v>
      </c>
      <c r="BO1140">
        <v>3</v>
      </c>
      <c r="BP1140">
        <v>1</v>
      </c>
      <c r="BQ1140">
        <v>1</v>
      </c>
      <c r="BR1140">
        <v>2</v>
      </c>
      <c r="BS1140">
        <v>1</v>
      </c>
      <c r="BT1140">
        <v>4</v>
      </c>
      <c r="BV1140">
        <v>1</v>
      </c>
      <c r="BX1140">
        <v>1</v>
      </c>
      <c r="BZ1140">
        <v>2</v>
      </c>
      <c r="CJ1140">
        <v>1</v>
      </c>
      <c r="CK1140">
        <v>2</v>
      </c>
      <c r="CL1140">
        <v>6</v>
      </c>
      <c r="CM1140">
        <v>1</v>
      </c>
      <c r="CR1140">
        <v>2</v>
      </c>
      <c r="CS1140">
        <v>9</v>
      </c>
      <c r="CT1140">
        <v>1</v>
      </c>
      <c r="CU1140">
        <v>1</v>
      </c>
      <c r="CV1140" t="s">
        <v>6545</v>
      </c>
      <c r="CW1140">
        <v>678</v>
      </c>
      <c r="CX1140">
        <v>11.3</v>
      </c>
      <c r="CY1140">
        <v>2</v>
      </c>
      <c r="CZ1140">
        <v>1</v>
      </c>
      <c r="DA1140" t="s">
        <v>619</v>
      </c>
      <c r="DC1140">
        <v>1</v>
      </c>
      <c r="DD1140">
        <v>1</v>
      </c>
      <c r="DE1140">
        <v>18</v>
      </c>
      <c r="DN1140" t="s">
        <v>3177</v>
      </c>
      <c r="DO1140" t="s">
        <v>3177</v>
      </c>
      <c r="DP1140" t="s">
        <v>3178</v>
      </c>
      <c r="DQ1140" t="s">
        <v>202</v>
      </c>
      <c r="DR1140" t="s">
        <v>202</v>
      </c>
      <c r="DT1140">
        <v>1</v>
      </c>
      <c r="DV1140">
        <v>0</v>
      </c>
      <c r="DW1140">
        <v>1</v>
      </c>
      <c r="FG1140">
        <v>0</v>
      </c>
      <c r="FH1140" t="s">
        <v>202</v>
      </c>
      <c r="FJ1140" t="s">
        <v>1978</v>
      </c>
      <c r="FK1140">
        <v>0.1666667</v>
      </c>
      <c r="FL1140">
        <v>2</v>
      </c>
      <c r="FM1140">
        <v>0</v>
      </c>
      <c r="FN1140">
        <v>35</v>
      </c>
      <c r="FO1140" t="s">
        <v>202</v>
      </c>
      <c r="FQ1140" t="s">
        <v>3287</v>
      </c>
      <c r="FR1140" t="s">
        <v>3189</v>
      </c>
      <c r="FS1140">
        <v>0</v>
      </c>
      <c r="FT1140">
        <v>0</v>
      </c>
      <c r="FU1140" t="s">
        <v>202</v>
      </c>
      <c r="FV1140" t="s">
        <v>202</v>
      </c>
      <c r="FW1140">
        <v>0</v>
      </c>
      <c r="FX1140">
        <v>1</v>
      </c>
      <c r="FY1140">
        <v>0</v>
      </c>
      <c r="FZ1140">
        <v>0</v>
      </c>
      <c r="GA1140">
        <v>1999</v>
      </c>
      <c r="GB1140">
        <v>8</v>
      </c>
      <c r="GC1140">
        <v>249.875</v>
      </c>
      <c r="GD1140" t="s">
        <v>202</v>
      </c>
      <c r="GE1140">
        <v>0</v>
      </c>
      <c r="GF1140">
        <v>1</v>
      </c>
      <c r="GG1140">
        <v>35</v>
      </c>
      <c r="GH1140">
        <f t="shared" si="44"/>
        <v>1</v>
      </c>
      <c r="GI1140">
        <v>1</v>
      </c>
      <c r="GJ1140">
        <v>2</v>
      </c>
      <c r="GL1140">
        <v>4</v>
      </c>
      <c r="GO1140">
        <v>2</v>
      </c>
      <c r="GP1140">
        <v>2</v>
      </c>
      <c r="GQ1140">
        <v>2</v>
      </c>
      <c r="GZ1140">
        <v>1</v>
      </c>
      <c r="HA1140">
        <v>1</v>
      </c>
      <c r="HD1140">
        <v>1</v>
      </c>
      <c r="HG1140" t="s">
        <v>6486</v>
      </c>
      <c r="HH1140">
        <v>1</v>
      </c>
      <c r="HJ1140">
        <v>0</v>
      </c>
    </row>
    <row r="1141" spans="1:218" hidden="1" x14ac:dyDescent="0.3">
      <c r="A1141">
        <v>212</v>
      </c>
      <c r="B1141" t="s">
        <v>6505</v>
      </c>
      <c r="C1141" t="s">
        <v>6546</v>
      </c>
      <c r="D1141" t="s">
        <v>212</v>
      </c>
      <c r="E1141">
        <v>1</v>
      </c>
      <c r="F1141" t="s">
        <v>202</v>
      </c>
      <c r="H1141">
        <v>1</v>
      </c>
      <c r="M1141">
        <v>2</v>
      </c>
      <c r="N1141">
        <v>1</v>
      </c>
      <c r="U1141">
        <v>1</v>
      </c>
      <c r="W1141">
        <v>1</v>
      </c>
      <c r="X1141" t="s">
        <v>202</v>
      </c>
      <c r="Y1141">
        <v>1</v>
      </c>
      <c r="Z1141">
        <v>1</v>
      </c>
      <c r="AD1141" t="s">
        <v>3174</v>
      </c>
      <c r="AE1141">
        <v>1</v>
      </c>
      <c r="AF1141">
        <v>1</v>
      </c>
      <c r="AG1141">
        <v>1</v>
      </c>
      <c r="AH1141">
        <v>1</v>
      </c>
      <c r="AI1141">
        <v>1</v>
      </c>
      <c r="AJ1141">
        <v>-97</v>
      </c>
      <c r="AK1141" t="s">
        <v>6547</v>
      </c>
      <c r="AL1141">
        <v>1</v>
      </c>
      <c r="AM1141">
        <v>2</v>
      </c>
      <c r="AN1141">
        <v>2</v>
      </c>
      <c r="AO1141">
        <v>2</v>
      </c>
      <c r="AP1141">
        <v>2</v>
      </c>
      <c r="AQ1141">
        <v>1</v>
      </c>
      <c r="AR1141" t="s">
        <v>6548</v>
      </c>
      <c r="AS1141">
        <v>2</v>
      </c>
      <c r="AT1141">
        <v>1</v>
      </c>
      <c r="AU1141">
        <v>1</v>
      </c>
      <c r="AV1141">
        <v>1</v>
      </c>
      <c r="AW1141">
        <v>7</v>
      </c>
      <c r="AX1141">
        <v>1</v>
      </c>
      <c r="AY1141">
        <v>4</v>
      </c>
      <c r="BE1141">
        <v>1</v>
      </c>
      <c r="BF1141">
        <v>2</v>
      </c>
      <c r="BG1141">
        <v>1</v>
      </c>
      <c r="BH1141">
        <v>1</v>
      </c>
      <c r="BI1141">
        <v>1</v>
      </c>
      <c r="BJ1141">
        <v>1</v>
      </c>
      <c r="BK1141">
        <v>1</v>
      </c>
      <c r="BL1141">
        <v>1</v>
      </c>
      <c r="BM1141">
        <v>1</v>
      </c>
      <c r="BN1141">
        <v>1</v>
      </c>
      <c r="BO1141">
        <v>4</v>
      </c>
      <c r="BP1141">
        <v>1</v>
      </c>
      <c r="BQ1141">
        <v>13</v>
      </c>
      <c r="BR1141">
        <v>1</v>
      </c>
      <c r="BS1141">
        <v>1</v>
      </c>
      <c r="BT1141">
        <v>2</v>
      </c>
      <c r="BU1141">
        <v>2</v>
      </c>
      <c r="BV1141">
        <v>0</v>
      </c>
      <c r="BW1141">
        <v>2</v>
      </c>
      <c r="BX1141">
        <v>0</v>
      </c>
      <c r="BY1141">
        <v>2</v>
      </c>
      <c r="BZ1141">
        <v>0</v>
      </c>
      <c r="CA1141">
        <v>2</v>
      </c>
      <c r="CB1141">
        <v>0</v>
      </c>
      <c r="CC1141">
        <v>2</v>
      </c>
      <c r="CD1141">
        <v>0</v>
      </c>
      <c r="CE1141">
        <v>2</v>
      </c>
      <c r="CF1141">
        <v>1</v>
      </c>
      <c r="CG1141">
        <v>2</v>
      </c>
      <c r="CH1141">
        <v>1</v>
      </c>
      <c r="CI1141">
        <v>2</v>
      </c>
      <c r="CJ1141">
        <v>1</v>
      </c>
      <c r="CK1141">
        <v>2</v>
      </c>
      <c r="CL1141">
        <v>6</v>
      </c>
      <c r="CM1141">
        <v>1</v>
      </c>
      <c r="CR1141">
        <v>2</v>
      </c>
      <c r="CS1141">
        <v>7</v>
      </c>
      <c r="CT1141">
        <v>1</v>
      </c>
      <c r="CU1141">
        <v>1</v>
      </c>
      <c r="CV1141" t="s">
        <v>1035</v>
      </c>
      <c r="CW1141">
        <v>750</v>
      </c>
      <c r="CX1141">
        <v>12.5</v>
      </c>
      <c r="CY1141">
        <v>2</v>
      </c>
      <c r="CZ1141">
        <v>1</v>
      </c>
      <c r="DA1141" t="s">
        <v>6532</v>
      </c>
      <c r="DC1141">
        <v>1</v>
      </c>
      <c r="DD1141">
        <v>1</v>
      </c>
      <c r="DE1141">
        <v>6</v>
      </c>
      <c r="DN1141" t="s">
        <v>3177</v>
      </c>
      <c r="DO1141" t="s">
        <v>3177</v>
      </c>
      <c r="DP1141" t="s">
        <v>3178</v>
      </c>
      <c r="DQ1141" t="s">
        <v>202</v>
      </c>
      <c r="DR1141" t="s">
        <v>202</v>
      </c>
      <c r="DT1141">
        <v>1</v>
      </c>
      <c r="DV1141">
        <v>0</v>
      </c>
      <c r="DW1141">
        <v>1</v>
      </c>
      <c r="FG1141">
        <v>0</v>
      </c>
      <c r="FH1141" t="s">
        <v>202</v>
      </c>
      <c r="FJ1141" t="s">
        <v>1978</v>
      </c>
      <c r="FK1141">
        <v>15</v>
      </c>
      <c r="FL1141">
        <v>12</v>
      </c>
      <c r="FM1141">
        <v>12</v>
      </c>
      <c r="FN1141">
        <v>15</v>
      </c>
      <c r="FO1141" t="s">
        <v>202</v>
      </c>
      <c r="FQ1141" t="s">
        <v>3287</v>
      </c>
      <c r="FR1141" t="s">
        <v>3189</v>
      </c>
      <c r="FS1141">
        <v>0</v>
      </c>
      <c r="FT1141">
        <v>1</v>
      </c>
      <c r="FU1141" t="s">
        <v>2221</v>
      </c>
      <c r="FV1141" t="s">
        <v>202</v>
      </c>
      <c r="FW1141">
        <v>0</v>
      </c>
      <c r="FX1141">
        <v>1</v>
      </c>
      <c r="FY1141">
        <v>0</v>
      </c>
      <c r="FZ1141">
        <v>0</v>
      </c>
      <c r="GA1141">
        <v>6815</v>
      </c>
      <c r="GB1141">
        <v>24</v>
      </c>
      <c r="GC1141">
        <v>283.95833329999999</v>
      </c>
      <c r="GD1141" t="s">
        <v>202</v>
      </c>
      <c r="GE1141">
        <v>1</v>
      </c>
      <c r="GF1141">
        <v>1</v>
      </c>
      <c r="GG1141">
        <v>15</v>
      </c>
      <c r="GH1141">
        <f t="shared" si="44"/>
        <v>3</v>
      </c>
      <c r="GI1141">
        <v>2</v>
      </c>
      <c r="GK1141">
        <v>15</v>
      </c>
      <c r="GL1141">
        <v>1</v>
      </c>
      <c r="GO1141">
        <v>2</v>
      </c>
      <c r="GP1141">
        <v>2</v>
      </c>
      <c r="GQ1141">
        <v>1</v>
      </c>
      <c r="GR1141">
        <v>1</v>
      </c>
      <c r="GZ1141">
        <v>1</v>
      </c>
      <c r="HA1141">
        <v>1</v>
      </c>
      <c r="HD1141">
        <v>5</v>
      </c>
      <c r="HG1141" t="s">
        <v>6486</v>
      </c>
      <c r="HH1141">
        <v>1</v>
      </c>
      <c r="HJ1141">
        <v>0</v>
      </c>
    </row>
    <row r="1142" spans="1:218" hidden="1" x14ac:dyDescent="0.3">
      <c r="A1142">
        <v>237</v>
      </c>
      <c r="B1142" t="s">
        <v>4695</v>
      </c>
      <c r="C1142" t="s">
        <v>5790</v>
      </c>
      <c r="D1142" t="s">
        <v>194</v>
      </c>
      <c r="E1142">
        <v>1</v>
      </c>
      <c r="F1142" t="s">
        <v>202</v>
      </c>
      <c r="H1142">
        <v>1</v>
      </c>
      <c r="M1142">
        <v>3</v>
      </c>
      <c r="N1142">
        <v>1</v>
      </c>
      <c r="U1142">
        <v>1</v>
      </c>
      <c r="W1142">
        <v>1</v>
      </c>
      <c r="X1142" t="s">
        <v>3174</v>
      </c>
      <c r="Y1142">
        <v>1</v>
      </c>
      <c r="Z1142">
        <v>1</v>
      </c>
      <c r="AA1142">
        <v>1</v>
      </c>
      <c r="AD1142" t="s">
        <v>3174</v>
      </c>
      <c r="AE1142">
        <v>1</v>
      </c>
      <c r="AF1142">
        <v>1</v>
      </c>
      <c r="AG1142">
        <v>1</v>
      </c>
      <c r="AH1142">
        <v>1</v>
      </c>
      <c r="AI1142">
        <v>1</v>
      </c>
      <c r="AJ1142">
        <v>1</v>
      </c>
      <c r="AK1142" t="s">
        <v>5791</v>
      </c>
      <c r="AL1142">
        <v>1</v>
      </c>
      <c r="AM1142">
        <v>2</v>
      </c>
      <c r="AN1142">
        <v>2</v>
      </c>
      <c r="AO1142">
        <v>2</v>
      </c>
      <c r="AP1142">
        <v>1</v>
      </c>
      <c r="AQ1142">
        <v>2</v>
      </c>
      <c r="AR1142" t="s">
        <v>5792</v>
      </c>
      <c r="AS1142">
        <v>1</v>
      </c>
      <c r="AT1142">
        <v>2</v>
      </c>
      <c r="AU1142">
        <v>2</v>
      </c>
      <c r="AV1142">
        <v>2</v>
      </c>
      <c r="AW1142">
        <v>7</v>
      </c>
      <c r="AX1142">
        <v>1</v>
      </c>
      <c r="AY1142">
        <v>2</v>
      </c>
      <c r="AZ1142">
        <v>6</v>
      </c>
      <c r="BA1142">
        <v>1</v>
      </c>
      <c r="BB1142">
        <v>4</v>
      </c>
      <c r="BC1142">
        <v>3</v>
      </c>
      <c r="BD1142">
        <v>5</v>
      </c>
      <c r="BE1142">
        <v>1</v>
      </c>
      <c r="BF1142">
        <v>2</v>
      </c>
      <c r="BG1142">
        <v>1</v>
      </c>
      <c r="BH1142">
        <v>2</v>
      </c>
      <c r="BI1142">
        <v>1</v>
      </c>
      <c r="BJ1142">
        <v>1</v>
      </c>
      <c r="BK1142">
        <v>1</v>
      </c>
      <c r="BL1142">
        <v>1</v>
      </c>
      <c r="BM1142">
        <v>2</v>
      </c>
      <c r="BN1142">
        <v>1</v>
      </c>
      <c r="BO1142">
        <v>3</v>
      </c>
      <c r="BP1142">
        <v>1</v>
      </c>
      <c r="BQ1142">
        <v>50</v>
      </c>
      <c r="BR1142">
        <v>1</v>
      </c>
      <c r="BS1142">
        <v>1</v>
      </c>
      <c r="BT1142">
        <v>2</v>
      </c>
      <c r="BU1142">
        <v>2</v>
      </c>
      <c r="BV1142">
        <v>0</v>
      </c>
      <c r="BW1142">
        <v>2</v>
      </c>
      <c r="BX1142">
        <v>0</v>
      </c>
      <c r="BY1142">
        <v>2</v>
      </c>
      <c r="BZ1142">
        <v>0</v>
      </c>
      <c r="CA1142">
        <v>2</v>
      </c>
      <c r="CB1142">
        <v>0</v>
      </c>
      <c r="CC1142">
        <v>2</v>
      </c>
      <c r="CD1142">
        <v>0</v>
      </c>
      <c r="CE1142">
        <v>2</v>
      </c>
      <c r="CF1142">
        <v>1</v>
      </c>
      <c r="CG1142">
        <v>2</v>
      </c>
      <c r="CH1142">
        <v>1</v>
      </c>
      <c r="CI1142">
        <v>2</v>
      </c>
      <c r="CJ1142">
        <v>1</v>
      </c>
      <c r="CK1142">
        <v>2</v>
      </c>
      <c r="CL1142">
        <v>6</v>
      </c>
      <c r="CM1142">
        <v>1</v>
      </c>
      <c r="CR1142">
        <v>2</v>
      </c>
      <c r="CS1142">
        <v>-97</v>
      </c>
      <c r="CT1142">
        <v>1</v>
      </c>
      <c r="CU1142">
        <v>2</v>
      </c>
      <c r="CV1142" t="s">
        <v>5793</v>
      </c>
      <c r="CW1142">
        <v>912</v>
      </c>
      <c r="CX1142">
        <v>15.2</v>
      </c>
      <c r="CY1142">
        <v>2</v>
      </c>
      <c r="CZ1142">
        <v>1</v>
      </c>
      <c r="DA1142" t="s">
        <v>473</v>
      </c>
      <c r="DC1142">
        <v>1</v>
      </c>
      <c r="DD1142">
        <v>1</v>
      </c>
      <c r="DE1142">
        <v>25</v>
      </c>
      <c r="DN1142" t="s">
        <v>3177</v>
      </c>
      <c r="DO1142" t="s">
        <v>3177</v>
      </c>
      <c r="DP1142" t="s">
        <v>3178</v>
      </c>
      <c r="DQ1142" t="s">
        <v>202</v>
      </c>
      <c r="DR1142" t="s">
        <v>202</v>
      </c>
      <c r="DT1142">
        <v>1</v>
      </c>
      <c r="DV1142">
        <v>0</v>
      </c>
      <c r="DW1142">
        <v>1</v>
      </c>
      <c r="FG1142">
        <v>0</v>
      </c>
      <c r="FH1142" t="s">
        <v>202</v>
      </c>
      <c r="FJ1142" t="s">
        <v>1978</v>
      </c>
      <c r="FL1142">
        <v>12</v>
      </c>
      <c r="FM1142">
        <v>12</v>
      </c>
      <c r="FN1142">
        <v>7.5</v>
      </c>
      <c r="FO1142" t="s">
        <v>202</v>
      </c>
      <c r="FQ1142" t="s">
        <v>3287</v>
      </c>
      <c r="FR1142" t="s">
        <v>3189</v>
      </c>
      <c r="FS1142">
        <v>0</v>
      </c>
      <c r="FT1142">
        <v>1</v>
      </c>
      <c r="FU1142" t="s">
        <v>2221</v>
      </c>
      <c r="FV1142" t="s">
        <v>202</v>
      </c>
      <c r="FW1142">
        <v>0</v>
      </c>
      <c r="FX1142">
        <v>1</v>
      </c>
      <c r="FY1142">
        <v>0</v>
      </c>
      <c r="FZ1142">
        <v>0</v>
      </c>
      <c r="GA1142">
        <v>43</v>
      </c>
      <c r="GB1142">
        <v>1</v>
      </c>
      <c r="GC1142">
        <v>43</v>
      </c>
      <c r="GD1142" t="s">
        <v>202</v>
      </c>
      <c r="GE1142">
        <v>1</v>
      </c>
      <c r="GF1142">
        <v>-97</v>
      </c>
      <c r="GH1142">
        <v>5</v>
      </c>
      <c r="GI1142">
        <v>-97</v>
      </c>
      <c r="GL1142">
        <v>1</v>
      </c>
      <c r="GO1142">
        <v>2</v>
      </c>
      <c r="GP1142">
        <v>2</v>
      </c>
      <c r="GQ1142">
        <v>1</v>
      </c>
      <c r="GR1142">
        <v>1</v>
      </c>
      <c r="GZ1142">
        <v>1</v>
      </c>
      <c r="HA1142">
        <v>1</v>
      </c>
      <c r="HD1142">
        <v>1</v>
      </c>
      <c r="HG1142" t="s">
        <v>6486</v>
      </c>
      <c r="HH1142">
        <v>1</v>
      </c>
      <c r="HJ1142">
        <v>0</v>
      </c>
    </row>
    <row r="1143" spans="1:218" hidden="1" x14ac:dyDescent="0.3">
      <c r="A1143">
        <v>239</v>
      </c>
      <c r="B1143" t="s">
        <v>6487</v>
      </c>
      <c r="C1143" t="s">
        <v>6549</v>
      </c>
      <c r="D1143" t="s">
        <v>194</v>
      </c>
      <c r="E1143">
        <v>1</v>
      </c>
      <c r="F1143" t="s">
        <v>202</v>
      </c>
      <c r="H1143">
        <v>1</v>
      </c>
      <c r="M1143">
        <v>2</v>
      </c>
      <c r="N1143">
        <v>1</v>
      </c>
      <c r="U1143">
        <v>1</v>
      </c>
      <c r="W1143">
        <v>1</v>
      </c>
      <c r="X1143" t="s">
        <v>202</v>
      </c>
      <c r="Y1143">
        <v>1</v>
      </c>
      <c r="Z1143">
        <v>1</v>
      </c>
      <c r="AD1143" t="s">
        <v>3174</v>
      </c>
      <c r="AE1143">
        <v>1</v>
      </c>
      <c r="AF1143">
        <v>1</v>
      </c>
      <c r="AG1143">
        <v>1</v>
      </c>
      <c r="AH1143">
        <v>1</v>
      </c>
      <c r="AI1143">
        <v>1</v>
      </c>
      <c r="AJ1143">
        <v>2</v>
      </c>
      <c r="AK1143" t="s">
        <v>6550</v>
      </c>
      <c r="AL1143">
        <v>1</v>
      </c>
      <c r="AM1143">
        <v>1</v>
      </c>
      <c r="AN1143">
        <v>2</v>
      </c>
      <c r="AO1143">
        <v>2</v>
      </c>
      <c r="AP1143">
        <v>1</v>
      </c>
      <c r="AQ1143">
        <v>2</v>
      </c>
      <c r="AR1143" t="s">
        <v>6551</v>
      </c>
      <c r="AS1143">
        <v>2</v>
      </c>
      <c r="AT1143">
        <v>1</v>
      </c>
      <c r="AU1143">
        <v>1</v>
      </c>
      <c r="AV1143">
        <v>1</v>
      </c>
      <c r="AW1143">
        <v>7</v>
      </c>
      <c r="AX1143">
        <v>1</v>
      </c>
      <c r="AY1143">
        <v>1</v>
      </c>
      <c r="AZ1143">
        <v>2</v>
      </c>
      <c r="BA1143">
        <v>3</v>
      </c>
      <c r="BB1143">
        <v>4</v>
      </c>
      <c r="BC1143">
        <v>5</v>
      </c>
      <c r="BD1143">
        <v>6</v>
      </c>
      <c r="BE1143">
        <v>1</v>
      </c>
      <c r="BF1143">
        <v>2</v>
      </c>
      <c r="BG1143">
        <v>1</v>
      </c>
      <c r="BH1143">
        <v>2</v>
      </c>
      <c r="BI1143">
        <v>1</v>
      </c>
      <c r="BJ1143">
        <v>0</v>
      </c>
      <c r="BM1143">
        <v>1</v>
      </c>
      <c r="BN1143">
        <v>1</v>
      </c>
      <c r="BO1143">
        <v>2</v>
      </c>
      <c r="BP1143">
        <v>1</v>
      </c>
      <c r="BQ1143">
        <v>57</v>
      </c>
      <c r="BR1143">
        <v>1</v>
      </c>
      <c r="BS1143">
        <v>1</v>
      </c>
      <c r="BT1143">
        <v>1</v>
      </c>
      <c r="BU1143">
        <v>1</v>
      </c>
      <c r="BV1143">
        <v>0</v>
      </c>
      <c r="BW1143">
        <v>1</v>
      </c>
      <c r="BX1143">
        <v>0</v>
      </c>
      <c r="BY1143">
        <v>1</v>
      </c>
      <c r="BZ1143">
        <v>0</v>
      </c>
      <c r="CA1143">
        <v>1</v>
      </c>
      <c r="CB1143">
        <v>0</v>
      </c>
      <c r="CC1143">
        <v>1</v>
      </c>
      <c r="CD1143">
        <v>0</v>
      </c>
      <c r="CE1143">
        <v>1</v>
      </c>
      <c r="CF1143">
        <v>0</v>
      </c>
      <c r="CG1143">
        <v>1</v>
      </c>
      <c r="CH1143">
        <v>1</v>
      </c>
      <c r="CI1143">
        <v>1</v>
      </c>
      <c r="CJ1143">
        <v>1</v>
      </c>
      <c r="CK1143">
        <v>2</v>
      </c>
      <c r="CL1143">
        <v>4</v>
      </c>
      <c r="CM1143">
        <v>7</v>
      </c>
      <c r="CR1143">
        <v>2</v>
      </c>
      <c r="CS1143">
        <v>-98</v>
      </c>
      <c r="CT1143">
        <v>1</v>
      </c>
      <c r="CU1143">
        <v>2</v>
      </c>
      <c r="CV1143" t="s">
        <v>1264</v>
      </c>
      <c r="CW1143">
        <v>598</v>
      </c>
      <c r="CX1143">
        <v>9.9700000000000006</v>
      </c>
      <c r="CY1143">
        <v>2</v>
      </c>
      <c r="CZ1143">
        <v>1</v>
      </c>
      <c r="DA1143" t="s">
        <v>3211</v>
      </c>
      <c r="DC1143">
        <v>1</v>
      </c>
      <c r="DD1143">
        <v>1</v>
      </c>
      <c r="DE1143">
        <v>19</v>
      </c>
      <c r="DN1143" t="s">
        <v>3177</v>
      </c>
      <c r="DO1143" t="s">
        <v>3177</v>
      </c>
      <c r="DP1143" t="s">
        <v>3178</v>
      </c>
      <c r="DQ1143" t="s">
        <v>202</v>
      </c>
      <c r="DR1143" t="s">
        <v>202</v>
      </c>
      <c r="DT1143">
        <v>1</v>
      </c>
      <c r="DV1143">
        <v>0</v>
      </c>
      <c r="DW1143">
        <v>1</v>
      </c>
      <c r="FG1143">
        <v>0</v>
      </c>
      <c r="FH1143" t="s">
        <v>202</v>
      </c>
      <c r="FJ1143" t="s">
        <v>1978</v>
      </c>
      <c r="FL1143">
        <v>12</v>
      </c>
      <c r="FM1143">
        <v>12</v>
      </c>
      <c r="FN1143">
        <v>20</v>
      </c>
      <c r="FO1143" t="s">
        <v>202</v>
      </c>
      <c r="FQ1143" t="s">
        <v>3638</v>
      </c>
      <c r="FR1143" t="s">
        <v>3189</v>
      </c>
      <c r="FS1143">
        <v>0</v>
      </c>
      <c r="FT1143">
        <v>0</v>
      </c>
      <c r="FU1143" t="s">
        <v>202</v>
      </c>
      <c r="FV1143" t="s">
        <v>202</v>
      </c>
      <c r="FW1143">
        <v>1</v>
      </c>
      <c r="FX1143">
        <v>0</v>
      </c>
      <c r="FY1143">
        <v>1</v>
      </c>
      <c r="FZ1143">
        <v>0</v>
      </c>
      <c r="GA1143">
        <v>2482</v>
      </c>
      <c r="GB1143">
        <v>10</v>
      </c>
      <c r="GC1143">
        <v>248.2</v>
      </c>
      <c r="GD1143" t="s">
        <v>202</v>
      </c>
      <c r="GE1143">
        <v>1</v>
      </c>
      <c r="GF1143">
        <v>-98</v>
      </c>
      <c r="GH1143">
        <v>-98</v>
      </c>
      <c r="GI1143">
        <v>-98</v>
      </c>
      <c r="GL1143">
        <v>1</v>
      </c>
      <c r="GO1143">
        <v>3</v>
      </c>
      <c r="GP1143">
        <v>-98</v>
      </c>
      <c r="GQ1143">
        <v>2</v>
      </c>
      <c r="GZ1143">
        <v>2</v>
      </c>
      <c r="HE1143">
        <v>1</v>
      </c>
      <c r="HG1143" t="s">
        <v>6486</v>
      </c>
      <c r="HH1143">
        <v>1</v>
      </c>
      <c r="HI1143">
        <v>1</v>
      </c>
      <c r="HJ1143">
        <v>1</v>
      </c>
    </row>
    <row r="1144" spans="1:218" hidden="1" x14ac:dyDescent="0.3">
      <c r="A1144">
        <v>243</v>
      </c>
      <c r="B1144" t="s">
        <v>6552</v>
      </c>
      <c r="C1144" t="s">
        <v>6553</v>
      </c>
      <c r="D1144" t="s">
        <v>212</v>
      </c>
      <c r="E1144">
        <v>1</v>
      </c>
      <c r="F1144" t="s">
        <v>202</v>
      </c>
      <c r="H1144">
        <v>1</v>
      </c>
      <c r="M1144">
        <v>2</v>
      </c>
      <c r="N1144">
        <v>1</v>
      </c>
      <c r="U1144">
        <v>1</v>
      </c>
      <c r="W1144">
        <v>1</v>
      </c>
      <c r="X1144" t="s">
        <v>202</v>
      </c>
      <c r="Y1144">
        <v>1</v>
      </c>
      <c r="Z1144">
        <v>1</v>
      </c>
      <c r="AD1144" t="s">
        <v>3174</v>
      </c>
      <c r="AE1144">
        <v>1</v>
      </c>
      <c r="AF1144">
        <v>2</v>
      </c>
      <c r="AG1144">
        <v>2</v>
      </c>
      <c r="AH1144">
        <v>2</v>
      </c>
      <c r="AI1144">
        <v>2</v>
      </c>
      <c r="AJ1144">
        <v>2</v>
      </c>
      <c r="AK1144" t="s">
        <v>6554</v>
      </c>
      <c r="AL1144">
        <v>2</v>
      </c>
      <c r="AM1144">
        <v>2</v>
      </c>
      <c r="AN1144">
        <v>2</v>
      </c>
      <c r="AO1144">
        <v>2</v>
      </c>
      <c r="AP1144">
        <v>2</v>
      </c>
      <c r="AQ1144">
        <v>2</v>
      </c>
      <c r="AR1144" t="s">
        <v>6555</v>
      </c>
      <c r="AS1144">
        <v>2</v>
      </c>
      <c r="AT1144">
        <v>2</v>
      </c>
      <c r="AU1144">
        <v>2</v>
      </c>
      <c r="AV1144">
        <v>2</v>
      </c>
      <c r="AW1144">
        <v>7</v>
      </c>
      <c r="AX1144">
        <v>1</v>
      </c>
      <c r="AY1144">
        <v>5</v>
      </c>
      <c r="BE1144">
        <v>1</v>
      </c>
      <c r="BF1144">
        <v>2</v>
      </c>
      <c r="BG1144">
        <v>1</v>
      </c>
      <c r="BH1144">
        <v>2</v>
      </c>
      <c r="BI1144">
        <v>1</v>
      </c>
      <c r="BJ1144">
        <v>0</v>
      </c>
      <c r="BM1144">
        <v>1</v>
      </c>
      <c r="BN1144">
        <v>1</v>
      </c>
      <c r="BO1144">
        <v>4</v>
      </c>
      <c r="BP1144">
        <v>1</v>
      </c>
      <c r="BQ1144">
        <v>6</v>
      </c>
      <c r="BR1144">
        <v>2</v>
      </c>
      <c r="BS1144">
        <v>1</v>
      </c>
      <c r="BT1144">
        <v>7</v>
      </c>
      <c r="BV1144">
        <v>4</v>
      </c>
      <c r="BX1144">
        <v>3</v>
      </c>
      <c r="CJ1144">
        <v>1</v>
      </c>
      <c r="CK1144">
        <v>1</v>
      </c>
      <c r="CL1144">
        <v>6</v>
      </c>
      <c r="CM1144">
        <v>7</v>
      </c>
      <c r="CR1144">
        <v>2</v>
      </c>
      <c r="CS1144">
        <v>4</v>
      </c>
      <c r="CT1144">
        <v>1</v>
      </c>
      <c r="CU1144">
        <v>1</v>
      </c>
      <c r="CV1144" t="s">
        <v>6556</v>
      </c>
      <c r="CW1144">
        <v>654</v>
      </c>
      <c r="CX1144">
        <v>10.9</v>
      </c>
      <c r="CY1144">
        <v>2</v>
      </c>
      <c r="CZ1144">
        <v>1</v>
      </c>
      <c r="DA1144" t="s">
        <v>848</v>
      </c>
      <c r="DC1144">
        <v>1</v>
      </c>
      <c r="DD1144">
        <v>1</v>
      </c>
      <c r="DE1144">
        <v>7</v>
      </c>
      <c r="DN1144" t="s">
        <v>3177</v>
      </c>
      <c r="DO1144" t="s">
        <v>3177</v>
      </c>
      <c r="DP1144" t="s">
        <v>3178</v>
      </c>
      <c r="DQ1144" t="s">
        <v>202</v>
      </c>
      <c r="DR1144" t="s">
        <v>202</v>
      </c>
      <c r="DT1144">
        <v>1</v>
      </c>
      <c r="DV1144">
        <v>0</v>
      </c>
      <c r="DW1144">
        <v>1</v>
      </c>
      <c r="FG1144">
        <v>1</v>
      </c>
      <c r="FH1144" t="s">
        <v>202</v>
      </c>
      <c r="FJ1144" t="s">
        <v>1978</v>
      </c>
      <c r="FK1144">
        <v>10</v>
      </c>
      <c r="FL1144">
        <v>12</v>
      </c>
      <c r="FM1144">
        <v>6</v>
      </c>
      <c r="FN1144">
        <v>10</v>
      </c>
      <c r="FO1144" t="s">
        <v>202</v>
      </c>
      <c r="FQ1144" t="s">
        <v>3287</v>
      </c>
      <c r="FR1144" t="s">
        <v>3189</v>
      </c>
      <c r="FS1144">
        <v>0</v>
      </c>
      <c r="FT1144">
        <v>0</v>
      </c>
      <c r="FU1144" t="s">
        <v>202</v>
      </c>
      <c r="FV1144" t="s">
        <v>202</v>
      </c>
      <c r="FW1144">
        <v>1</v>
      </c>
      <c r="FX1144">
        <v>0</v>
      </c>
      <c r="FY1144">
        <v>1</v>
      </c>
      <c r="FZ1144">
        <v>0</v>
      </c>
      <c r="GA1144">
        <v>1902</v>
      </c>
      <c r="GB1144">
        <v>6</v>
      </c>
      <c r="GC1144">
        <v>317</v>
      </c>
      <c r="GD1144" t="s">
        <v>202</v>
      </c>
      <c r="GE1144">
        <v>0.5</v>
      </c>
      <c r="GF1144">
        <v>1</v>
      </c>
      <c r="GG1144">
        <v>10</v>
      </c>
      <c r="GH1144">
        <f t="shared" ref="GH1144:GH1146" si="45">IF(GG1144&gt;=30,1,IF(GG1144&gt;=20,2,IF(GG1144&gt;=15,3,IF(GG1144&gt;=10,4,IF(GG1144&gt;=5,5,IF(GG1144&gt;0,6,0))))))</f>
        <v>4</v>
      </c>
      <c r="GI1144">
        <v>2</v>
      </c>
      <c r="GK1144">
        <v>10</v>
      </c>
      <c r="GL1144">
        <v>2</v>
      </c>
      <c r="GM1144">
        <v>1</v>
      </c>
      <c r="GN1144">
        <v>6</v>
      </c>
      <c r="GO1144">
        <v>2</v>
      </c>
      <c r="GP1144">
        <v>2</v>
      </c>
      <c r="GQ1144">
        <v>2</v>
      </c>
      <c r="GZ1144">
        <v>2</v>
      </c>
      <c r="HE1144">
        <v>3</v>
      </c>
      <c r="HG1144" t="s">
        <v>6486</v>
      </c>
      <c r="HH1144">
        <v>1</v>
      </c>
      <c r="HI1144">
        <v>1</v>
      </c>
      <c r="HJ1144">
        <v>1</v>
      </c>
    </row>
    <row r="1145" spans="1:218" hidden="1" x14ac:dyDescent="0.3">
      <c r="A1145">
        <v>250</v>
      </c>
      <c r="B1145" t="s">
        <v>6505</v>
      </c>
      <c r="C1145" t="s">
        <v>6557</v>
      </c>
      <c r="D1145" t="s">
        <v>212</v>
      </c>
      <c r="E1145">
        <v>1</v>
      </c>
      <c r="F1145" t="s">
        <v>202</v>
      </c>
      <c r="H1145">
        <v>1</v>
      </c>
      <c r="M1145">
        <v>2</v>
      </c>
      <c r="N1145">
        <v>-97</v>
      </c>
      <c r="U1145">
        <v>1</v>
      </c>
      <c r="W1145">
        <v>1</v>
      </c>
      <c r="X1145" t="s">
        <v>202</v>
      </c>
      <c r="Y1145">
        <v>1</v>
      </c>
      <c r="Z1145">
        <v>1</v>
      </c>
      <c r="AD1145" t="s">
        <v>3174</v>
      </c>
      <c r="AE1145">
        <v>1</v>
      </c>
      <c r="AF1145">
        <v>2</v>
      </c>
      <c r="AG1145">
        <v>1</v>
      </c>
      <c r="AH1145">
        <v>1</v>
      </c>
      <c r="AI1145">
        <v>1</v>
      </c>
      <c r="AJ1145">
        <v>2</v>
      </c>
      <c r="AK1145" t="s">
        <v>3842</v>
      </c>
      <c r="AL1145">
        <v>2</v>
      </c>
      <c r="AM1145">
        <v>2</v>
      </c>
      <c r="AN1145">
        <v>1</v>
      </c>
      <c r="AO1145">
        <v>2</v>
      </c>
      <c r="AP1145">
        <v>2</v>
      </c>
      <c r="AQ1145">
        <v>1</v>
      </c>
      <c r="AR1145" t="s">
        <v>3843</v>
      </c>
      <c r="AS1145">
        <v>2</v>
      </c>
      <c r="AT1145">
        <v>1</v>
      </c>
      <c r="AU1145">
        <v>1</v>
      </c>
      <c r="AV1145">
        <v>1</v>
      </c>
      <c r="AW1145">
        <v>7</v>
      </c>
      <c r="AX1145">
        <v>1</v>
      </c>
      <c r="AY1145">
        <v>5</v>
      </c>
      <c r="BE1145">
        <v>1</v>
      </c>
      <c r="BF1145">
        <v>1</v>
      </c>
      <c r="BG1145">
        <v>1</v>
      </c>
      <c r="BH1145">
        <v>1</v>
      </c>
      <c r="BI1145">
        <v>1</v>
      </c>
      <c r="BJ1145">
        <v>1</v>
      </c>
      <c r="BK1145">
        <v>1</v>
      </c>
      <c r="BL1145">
        <v>1</v>
      </c>
      <c r="BM1145">
        <v>1</v>
      </c>
      <c r="BN1145">
        <v>1</v>
      </c>
      <c r="BO1145">
        <v>3</v>
      </c>
      <c r="BP1145">
        <v>1</v>
      </c>
      <c r="BQ1145">
        <v>50</v>
      </c>
      <c r="BR1145">
        <v>-97</v>
      </c>
      <c r="BS1145">
        <v>-98</v>
      </c>
      <c r="CJ1145">
        <v>-98</v>
      </c>
      <c r="CK1145">
        <v>2</v>
      </c>
      <c r="CL1145">
        <v>-98</v>
      </c>
      <c r="CM1145">
        <v>1</v>
      </c>
      <c r="CR1145">
        <v>2</v>
      </c>
      <c r="CS1145">
        <v>-98</v>
      </c>
      <c r="CT1145">
        <v>1</v>
      </c>
      <c r="CU1145">
        <v>2</v>
      </c>
      <c r="CV1145" t="s">
        <v>6558</v>
      </c>
      <c r="CW1145">
        <v>519</v>
      </c>
      <c r="CX1145">
        <v>8.65</v>
      </c>
      <c r="CY1145">
        <v>2</v>
      </c>
      <c r="CZ1145">
        <v>1</v>
      </c>
      <c r="DA1145" t="s">
        <v>3347</v>
      </c>
      <c r="DC1145">
        <v>1</v>
      </c>
      <c r="DD1145">
        <v>1</v>
      </c>
      <c r="DE1145">
        <v>6</v>
      </c>
      <c r="DN1145" t="s">
        <v>3177</v>
      </c>
      <c r="DO1145" t="s">
        <v>3177</v>
      </c>
      <c r="DP1145" t="s">
        <v>3178</v>
      </c>
      <c r="DQ1145" t="s">
        <v>202</v>
      </c>
      <c r="DR1145" t="s">
        <v>202</v>
      </c>
      <c r="DT1145">
        <v>-97</v>
      </c>
      <c r="DV1145">
        <v>0</v>
      </c>
      <c r="DW1145">
        <v>1</v>
      </c>
      <c r="FG1145">
        <v>0</v>
      </c>
      <c r="FH1145" t="s">
        <v>202</v>
      </c>
      <c r="FJ1145" t="s">
        <v>1978</v>
      </c>
      <c r="FK1145">
        <v>30</v>
      </c>
      <c r="FL1145">
        <v>12</v>
      </c>
      <c r="FM1145">
        <v>12</v>
      </c>
      <c r="FN1145">
        <v>30</v>
      </c>
      <c r="FO1145" t="s">
        <v>202</v>
      </c>
      <c r="FQ1145" t="s">
        <v>3287</v>
      </c>
      <c r="FR1145" t="s">
        <v>3189</v>
      </c>
      <c r="FS1145">
        <v>0</v>
      </c>
      <c r="FT1145">
        <v>1</v>
      </c>
      <c r="FU1145" t="s">
        <v>2221</v>
      </c>
      <c r="FV1145" t="s">
        <v>202</v>
      </c>
      <c r="FW1145">
        <v>0</v>
      </c>
      <c r="FX1145">
        <v>1</v>
      </c>
      <c r="FY1145">
        <v>0</v>
      </c>
      <c r="FZ1145">
        <v>0</v>
      </c>
      <c r="GA1145">
        <v>6815</v>
      </c>
      <c r="GB1145">
        <v>24</v>
      </c>
      <c r="GC1145">
        <v>283.95833329999999</v>
      </c>
      <c r="GD1145" t="s">
        <v>202</v>
      </c>
      <c r="GE1145">
        <v>1</v>
      </c>
      <c r="GF1145">
        <v>1</v>
      </c>
      <c r="GG1145">
        <v>30</v>
      </c>
      <c r="GH1145">
        <f t="shared" si="45"/>
        <v>1</v>
      </c>
      <c r="GI1145">
        <v>2</v>
      </c>
      <c r="GK1145">
        <v>30</v>
      </c>
      <c r="GL1145">
        <v>1</v>
      </c>
      <c r="GO1145">
        <v>2</v>
      </c>
      <c r="GP1145">
        <v>2</v>
      </c>
      <c r="GQ1145">
        <v>1</v>
      </c>
      <c r="GR1145">
        <v>1</v>
      </c>
      <c r="GZ1145">
        <v>1</v>
      </c>
      <c r="HA1145">
        <v>1</v>
      </c>
      <c r="HD1145">
        <v>2</v>
      </c>
      <c r="HG1145" t="s">
        <v>6486</v>
      </c>
      <c r="HH1145">
        <v>1</v>
      </c>
      <c r="HJ1145">
        <v>0</v>
      </c>
    </row>
    <row r="1146" spans="1:218" hidden="1" x14ac:dyDescent="0.3">
      <c r="A1146">
        <v>258</v>
      </c>
      <c r="B1146" t="s">
        <v>3221</v>
      </c>
      <c r="C1146" t="s">
        <v>3573</v>
      </c>
      <c r="D1146" t="s">
        <v>212</v>
      </c>
      <c r="E1146">
        <v>1</v>
      </c>
      <c r="F1146" t="s">
        <v>202</v>
      </c>
      <c r="H1146">
        <v>1</v>
      </c>
      <c r="M1146">
        <v>3</v>
      </c>
      <c r="N1146">
        <v>2</v>
      </c>
      <c r="O1146">
        <v>4</v>
      </c>
      <c r="U1146">
        <v>1</v>
      </c>
      <c r="W1146">
        <v>1</v>
      </c>
      <c r="X1146" t="s">
        <v>3174</v>
      </c>
      <c r="Y1146">
        <v>1</v>
      </c>
      <c r="Z1146">
        <v>1</v>
      </c>
      <c r="AA1146">
        <v>1</v>
      </c>
      <c r="AD1146" t="s">
        <v>3174</v>
      </c>
      <c r="AE1146">
        <v>1</v>
      </c>
      <c r="AF1146">
        <v>1</v>
      </c>
      <c r="AG1146">
        <v>1</v>
      </c>
      <c r="AH1146">
        <v>1</v>
      </c>
      <c r="AI1146">
        <v>1</v>
      </c>
      <c r="AJ1146">
        <v>1</v>
      </c>
      <c r="AK1146" t="s">
        <v>3574</v>
      </c>
      <c r="AL1146">
        <v>1</v>
      </c>
      <c r="AM1146">
        <v>2</v>
      </c>
      <c r="AN1146">
        <v>1</v>
      </c>
      <c r="AO1146">
        <v>2</v>
      </c>
      <c r="AP1146">
        <v>1</v>
      </c>
      <c r="AQ1146">
        <v>1</v>
      </c>
      <c r="AR1146" t="s">
        <v>3575</v>
      </c>
      <c r="AS1146">
        <v>2</v>
      </c>
      <c r="AT1146">
        <v>2</v>
      </c>
      <c r="AU1146">
        <v>2</v>
      </c>
      <c r="AV1146">
        <v>2</v>
      </c>
      <c r="AW1146">
        <v>7</v>
      </c>
      <c r="AX1146">
        <v>1</v>
      </c>
      <c r="AY1146">
        <v>1</v>
      </c>
      <c r="BE1146">
        <v>1</v>
      </c>
      <c r="BF1146">
        <v>1</v>
      </c>
      <c r="BG1146">
        <v>1</v>
      </c>
      <c r="BH1146">
        <v>1</v>
      </c>
      <c r="BI1146">
        <v>1</v>
      </c>
      <c r="BJ1146">
        <v>1</v>
      </c>
      <c r="BK1146">
        <v>1</v>
      </c>
      <c r="BL1146">
        <v>1</v>
      </c>
      <c r="BM1146">
        <v>1</v>
      </c>
      <c r="BN1146">
        <v>1</v>
      </c>
      <c r="BO1146">
        <v>3</v>
      </c>
      <c r="BP1146">
        <v>1</v>
      </c>
      <c r="BQ1146">
        <v>20</v>
      </c>
      <c r="BR1146">
        <v>1</v>
      </c>
      <c r="BS1146">
        <v>1</v>
      </c>
      <c r="BT1146">
        <v>1</v>
      </c>
      <c r="BU1146">
        <v>0</v>
      </c>
      <c r="BV1146">
        <v>-99</v>
      </c>
      <c r="BW1146">
        <v>0</v>
      </c>
      <c r="BY1146">
        <v>0</v>
      </c>
      <c r="CA1146">
        <v>0</v>
      </c>
      <c r="CC1146">
        <v>0</v>
      </c>
      <c r="CE1146">
        <v>0</v>
      </c>
      <c r="CG1146">
        <v>0</v>
      </c>
      <c r="CI1146">
        <v>0</v>
      </c>
      <c r="CJ1146">
        <v>1</v>
      </c>
      <c r="CK1146">
        <v>1</v>
      </c>
      <c r="CL1146">
        <v>-98</v>
      </c>
      <c r="CM1146">
        <v>-98</v>
      </c>
      <c r="CR1146">
        <v>-98</v>
      </c>
      <c r="CS1146">
        <v>-98</v>
      </c>
      <c r="CT1146">
        <v>1</v>
      </c>
      <c r="CU1146">
        <v>1</v>
      </c>
      <c r="CV1146" t="s">
        <v>1529</v>
      </c>
      <c r="CW1146">
        <v>794</v>
      </c>
      <c r="CX1146">
        <v>13.23</v>
      </c>
      <c r="CY1146">
        <v>2</v>
      </c>
      <c r="CZ1146">
        <v>1</v>
      </c>
      <c r="DA1146" t="s">
        <v>3576</v>
      </c>
      <c r="DC1146">
        <v>1</v>
      </c>
      <c r="DD1146">
        <v>1</v>
      </c>
      <c r="DE1146">
        <v>10</v>
      </c>
      <c r="DN1146" t="s">
        <v>3177</v>
      </c>
      <c r="DO1146" t="s">
        <v>3177</v>
      </c>
      <c r="DP1146" t="s">
        <v>3178</v>
      </c>
      <c r="DQ1146" t="s">
        <v>202</v>
      </c>
      <c r="DR1146" t="s">
        <v>202</v>
      </c>
      <c r="DT1146">
        <v>2</v>
      </c>
      <c r="DU1146">
        <v>4</v>
      </c>
      <c r="DV1146">
        <v>0</v>
      </c>
      <c r="DW1146">
        <v>1</v>
      </c>
      <c r="FG1146">
        <v>0</v>
      </c>
      <c r="FH1146" t="s">
        <v>202</v>
      </c>
      <c r="FJ1146" t="s">
        <v>1978</v>
      </c>
      <c r="FK1146">
        <v>5</v>
      </c>
      <c r="FL1146">
        <v>12</v>
      </c>
      <c r="FM1146">
        <v>12</v>
      </c>
      <c r="FN1146">
        <v>20</v>
      </c>
      <c r="FO1146" t="s">
        <v>202</v>
      </c>
      <c r="FQ1146" t="s">
        <v>3287</v>
      </c>
      <c r="FR1146" t="s">
        <v>3189</v>
      </c>
      <c r="FS1146">
        <v>0</v>
      </c>
      <c r="FT1146">
        <v>1</v>
      </c>
      <c r="FU1146" t="s">
        <v>2221</v>
      </c>
      <c r="FV1146" t="s">
        <v>202</v>
      </c>
      <c r="FW1146">
        <v>0</v>
      </c>
      <c r="FX1146">
        <v>1</v>
      </c>
      <c r="FY1146">
        <v>0</v>
      </c>
      <c r="FZ1146">
        <v>0</v>
      </c>
      <c r="GA1146">
        <v>1992</v>
      </c>
      <c r="GB1146">
        <v>22</v>
      </c>
      <c r="GC1146">
        <v>90.545454500000005</v>
      </c>
      <c r="GD1146" t="s">
        <v>202</v>
      </c>
      <c r="GE1146">
        <v>1</v>
      </c>
      <c r="GF1146">
        <v>1</v>
      </c>
      <c r="GG1146">
        <v>20</v>
      </c>
      <c r="GH1146">
        <f t="shared" si="45"/>
        <v>2</v>
      </c>
      <c r="GI1146">
        <v>2</v>
      </c>
      <c r="GK1146">
        <v>5</v>
      </c>
      <c r="GL1146">
        <v>1</v>
      </c>
      <c r="GO1146">
        <v>2</v>
      </c>
      <c r="GP1146">
        <v>2</v>
      </c>
      <c r="GQ1146">
        <v>1</v>
      </c>
      <c r="GR1146">
        <v>1</v>
      </c>
      <c r="GZ1146">
        <v>1</v>
      </c>
      <c r="HA1146">
        <v>2</v>
      </c>
      <c r="HB1146">
        <v>1</v>
      </c>
      <c r="HC1146">
        <v>6</v>
      </c>
      <c r="HD1146">
        <v>6</v>
      </c>
      <c r="HG1146" t="s">
        <v>6486</v>
      </c>
      <c r="HH1146">
        <v>1</v>
      </c>
      <c r="HJ1146">
        <v>0</v>
      </c>
    </row>
    <row r="1147" spans="1:218" hidden="1" x14ac:dyDescent="0.3">
      <c r="A1147">
        <v>259</v>
      </c>
      <c r="B1147" t="s">
        <v>6487</v>
      </c>
      <c r="C1147" t="s">
        <v>6559</v>
      </c>
      <c r="D1147" t="s">
        <v>194</v>
      </c>
      <c r="E1147">
        <v>1</v>
      </c>
      <c r="F1147" t="s">
        <v>202</v>
      </c>
      <c r="H1147">
        <v>1</v>
      </c>
      <c r="M1147">
        <v>2</v>
      </c>
      <c r="N1147">
        <v>1</v>
      </c>
      <c r="U1147">
        <v>1</v>
      </c>
      <c r="W1147">
        <v>1</v>
      </c>
      <c r="X1147" t="s">
        <v>202</v>
      </c>
      <c r="Y1147">
        <v>1</v>
      </c>
      <c r="Z1147">
        <v>1</v>
      </c>
      <c r="AD1147" t="s">
        <v>3174</v>
      </c>
      <c r="AE1147">
        <v>1</v>
      </c>
      <c r="AF1147">
        <v>1</v>
      </c>
      <c r="AG1147">
        <v>1</v>
      </c>
      <c r="AH1147">
        <v>2</v>
      </c>
      <c r="AI1147">
        <v>-97</v>
      </c>
      <c r="AJ1147">
        <v>1</v>
      </c>
      <c r="AK1147" t="s">
        <v>6560</v>
      </c>
      <c r="AL1147">
        <v>1</v>
      </c>
      <c r="AM1147">
        <v>2</v>
      </c>
      <c r="AN1147">
        <v>2</v>
      </c>
      <c r="AO1147">
        <v>2</v>
      </c>
      <c r="AP1147">
        <v>2</v>
      </c>
      <c r="AQ1147">
        <v>1</v>
      </c>
      <c r="AR1147" t="s">
        <v>6561</v>
      </c>
      <c r="AS1147">
        <v>2</v>
      </c>
      <c r="AT1147">
        <v>1</v>
      </c>
      <c r="AU1147">
        <v>1</v>
      </c>
      <c r="AV1147">
        <v>2</v>
      </c>
      <c r="AW1147">
        <v>7</v>
      </c>
      <c r="AX1147">
        <v>6</v>
      </c>
      <c r="AY1147">
        <v>3</v>
      </c>
      <c r="BE1147">
        <v>1</v>
      </c>
      <c r="BF1147">
        <v>1</v>
      </c>
      <c r="BG1147">
        <v>1</v>
      </c>
      <c r="BH1147">
        <v>1</v>
      </c>
      <c r="BI1147">
        <v>1</v>
      </c>
      <c r="BJ1147">
        <v>1</v>
      </c>
      <c r="BK1147">
        <v>1</v>
      </c>
      <c r="BL1147">
        <v>1</v>
      </c>
      <c r="BM1147">
        <v>1</v>
      </c>
      <c r="BN1147">
        <v>1</v>
      </c>
      <c r="BO1147">
        <v>2</v>
      </c>
      <c r="BP1147">
        <v>1</v>
      </c>
      <c r="BQ1147">
        <v>1.5</v>
      </c>
      <c r="BR1147">
        <v>2</v>
      </c>
      <c r="BS1147">
        <v>1</v>
      </c>
      <c r="BT1147">
        <v>1</v>
      </c>
      <c r="BV1147">
        <v>0</v>
      </c>
      <c r="BX1147">
        <v>0</v>
      </c>
      <c r="BZ1147">
        <v>0</v>
      </c>
      <c r="CB1147">
        <v>0</v>
      </c>
      <c r="CD1147">
        <v>0</v>
      </c>
      <c r="CF1147">
        <v>1</v>
      </c>
      <c r="CJ1147">
        <v>1</v>
      </c>
      <c r="CK1147">
        <v>2</v>
      </c>
      <c r="CL1147">
        <v>5</v>
      </c>
      <c r="CM1147">
        <v>1</v>
      </c>
      <c r="CR1147">
        <v>2</v>
      </c>
      <c r="CS1147">
        <v>2</v>
      </c>
      <c r="CT1147">
        <v>1</v>
      </c>
      <c r="CU1147">
        <v>1</v>
      </c>
      <c r="CV1147" t="s">
        <v>351</v>
      </c>
      <c r="CW1147">
        <v>715</v>
      </c>
      <c r="CX1147">
        <v>11.92</v>
      </c>
      <c r="CY1147">
        <v>2</v>
      </c>
      <c r="CZ1147">
        <v>1</v>
      </c>
      <c r="DA1147" t="s">
        <v>1736</v>
      </c>
      <c r="DC1147">
        <v>1</v>
      </c>
      <c r="DD1147">
        <v>1</v>
      </c>
      <c r="DE1147">
        <v>19</v>
      </c>
      <c r="DN1147" t="s">
        <v>3177</v>
      </c>
      <c r="DO1147" t="s">
        <v>3177</v>
      </c>
      <c r="DP1147" t="s">
        <v>3178</v>
      </c>
      <c r="DQ1147" t="s">
        <v>202</v>
      </c>
      <c r="DR1147" t="s">
        <v>202</v>
      </c>
      <c r="DT1147">
        <v>1</v>
      </c>
      <c r="DV1147">
        <v>0</v>
      </c>
      <c r="DW1147">
        <v>1</v>
      </c>
      <c r="FG1147">
        <v>0</v>
      </c>
      <c r="FH1147" t="s">
        <v>202</v>
      </c>
      <c r="FJ1147" t="s">
        <v>1978</v>
      </c>
      <c r="FK1147">
        <v>0.91666669999999995</v>
      </c>
      <c r="FL1147">
        <v>11</v>
      </c>
      <c r="FM1147">
        <v>11</v>
      </c>
      <c r="FN1147">
        <v>25</v>
      </c>
      <c r="FO1147" t="s">
        <v>202</v>
      </c>
      <c r="FQ1147" t="s">
        <v>3287</v>
      </c>
      <c r="FR1147" t="s">
        <v>3189</v>
      </c>
      <c r="FS1147">
        <v>0</v>
      </c>
      <c r="FT1147">
        <v>1</v>
      </c>
      <c r="FU1147" t="s">
        <v>2221</v>
      </c>
      <c r="FV1147" t="s">
        <v>202</v>
      </c>
      <c r="FW1147">
        <v>0</v>
      </c>
      <c r="FX1147">
        <v>1</v>
      </c>
      <c r="FY1147">
        <v>0</v>
      </c>
      <c r="FZ1147">
        <v>0</v>
      </c>
      <c r="GA1147">
        <v>2482</v>
      </c>
      <c r="GB1147">
        <v>10</v>
      </c>
      <c r="GC1147">
        <v>248.2</v>
      </c>
      <c r="GD1147" t="s">
        <v>202</v>
      </c>
      <c r="GE1147">
        <v>1</v>
      </c>
      <c r="GF1147">
        <v>-97</v>
      </c>
      <c r="GH1147">
        <v>2</v>
      </c>
      <c r="GI1147">
        <v>1</v>
      </c>
      <c r="GJ1147">
        <v>11</v>
      </c>
      <c r="GL1147">
        <v>1</v>
      </c>
      <c r="GO1147">
        <v>2</v>
      </c>
      <c r="GP1147">
        <v>2</v>
      </c>
      <c r="GQ1147">
        <v>1</v>
      </c>
      <c r="GR1147">
        <v>1</v>
      </c>
      <c r="GZ1147">
        <v>1</v>
      </c>
      <c r="HA1147">
        <v>1</v>
      </c>
      <c r="HD1147">
        <v>1</v>
      </c>
      <c r="HG1147" t="s">
        <v>6486</v>
      </c>
      <c r="HH1147">
        <v>1</v>
      </c>
      <c r="HJ1147">
        <v>0</v>
      </c>
    </row>
    <row r="1148" spans="1:218" hidden="1" x14ac:dyDescent="0.3">
      <c r="A1148">
        <v>283</v>
      </c>
      <c r="B1148" t="s">
        <v>6562</v>
      </c>
      <c r="C1148" t="s">
        <v>6563</v>
      </c>
      <c r="D1148" t="s">
        <v>212</v>
      </c>
      <c r="E1148">
        <v>1</v>
      </c>
      <c r="F1148" t="s">
        <v>202</v>
      </c>
      <c r="H1148">
        <v>1</v>
      </c>
      <c r="M1148">
        <v>2</v>
      </c>
      <c r="N1148">
        <v>1</v>
      </c>
      <c r="U1148">
        <v>1</v>
      </c>
      <c r="W1148">
        <v>1</v>
      </c>
      <c r="X1148" t="s">
        <v>202</v>
      </c>
      <c r="Y1148">
        <v>1</v>
      </c>
      <c r="Z1148">
        <v>1</v>
      </c>
      <c r="AD1148" t="s">
        <v>3174</v>
      </c>
      <c r="AE1148">
        <v>1</v>
      </c>
      <c r="AF1148">
        <v>1</v>
      </c>
      <c r="AG1148">
        <v>1</v>
      </c>
      <c r="AH1148">
        <v>2</v>
      </c>
      <c r="AI1148">
        <v>2</v>
      </c>
      <c r="AJ1148">
        <v>1</v>
      </c>
      <c r="AK1148" t="s">
        <v>6564</v>
      </c>
      <c r="AL1148">
        <v>1</v>
      </c>
      <c r="AM1148">
        <v>1</v>
      </c>
      <c r="AN1148">
        <v>2</v>
      </c>
      <c r="AO1148">
        <v>2</v>
      </c>
      <c r="AP1148">
        <v>2</v>
      </c>
      <c r="AQ1148">
        <v>1</v>
      </c>
      <c r="AR1148" t="s">
        <v>6565</v>
      </c>
      <c r="AS1148">
        <v>3</v>
      </c>
      <c r="AT1148">
        <v>3</v>
      </c>
      <c r="AU1148">
        <v>1</v>
      </c>
      <c r="AV1148">
        <v>2</v>
      </c>
      <c r="AW1148">
        <v>7</v>
      </c>
      <c r="AX1148">
        <v>-97</v>
      </c>
      <c r="AY1148">
        <v>1</v>
      </c>
      <c r="BE1148">
        <v>1</v>
      </c>
      <c r="BF1148">
        <v>2</v>
      </c>
      <c r="BG1148">
        <v>1</v>
      </c>
      <c r="BH1148">
        <v>2</v>
      </c>
      <c r="BI1148">
        <v>1</v>
      </c>
      <c r="BJ1148">
        <v>0</v>
      </c>
      <c r="BM1148">
        <v>1</v>
      </c>
      <c r="BN1148">
        <v>1</v>
      </c>
      <c r="BO1148">
        <v>5</v>
      </c>
      <c r="BP1148">
        <v>1</v>
      </c>
      <c r="BQ1148">
        <v>11</v>
      </c>
      <c r="BR1148">
        <v>6</v>
      </c>
      <c r="BS1148">
        <v>1</v>
      </c>
      <c r="BT1148">
        <v>4</v>
      </c>
      <c r="BV1148">
        <v>2</v>
      </c>
      <c r="BX1148">
        <v>0</v>
      </c>
      <c r="BZ1148">
        <v>0</v>
      </c>
      <c r="CB1148">
        <v>0</v>
      </c>
      <c r="CD1148">
        <v>0</v>
      </c>
      <c r="CF1148">
        <v>2</v>
      </c>
      <c r="CJ1148">
        <v>1</v>
      </c>
      <c r="CK1148">
        <v>1</v>
      </c>
      <c r="CL1148">
        <v>5</v>
      </c>
      <c r="CM1148">
        <v>3</v>
      </c>
      <c r="CR1148">
        <v>2</v>
      </c>
      <c r="CS1148">
        <v>-97</v>
      </c>
      <c r="CT1148">
        <v>1</v>
      </c>
      <c r="CU1148">
        <v>2</v>
      </c>
      <c r="CV1148" t="s">
        <v>6566</v>
      </c>
      <c r="CW1148">
        <v>704</v>
      </c>
      <c r="CX1148">
        <v>11.73</v>
      </c>
      <c r="CY1148">
        <v>2</v>
      </c>
      <c r="CZ1148">
        <v>1</v>
      </c>
      <c r="DA1148" t="s">
        <v>2399</v>
      </c>
      <c r="DC1148">
        <v>1</v>
      </c>
      <c r="DD1148">
        <v>1</v>
      </c>
      <c r="DE1148">
        <v>9</v>
      </c>
      <c r="DN1148" t="s">
        <v>3177</v>
      </c>
      <c r="DO1148" t="s">
        <v>3177</v>
      </c>
      <c r="DP1148" t="s">
        <v>3178</v>
      </c>
      <c r="DQ1148" t="s">
        <v>202</v>
      </c>
      <c r="DR1148" t="s">
        <v>202</v>
      </c>
      <c r="DT1148">
        <v>1</v>
      </c>
      <c r="DV1148">
        <v>0</v>
      </c>
      <c r="DW1148">
        <v>1</v>
      </c>
      <c r="FG1148">
        <v>0</v>
      </c>
      <c r="FH1148" t="s">
        <v>202</v>
      </c>
      <c r="FJ1148" t="s">
        <v>1978</v>
      </c>
      <c r="FK1148">
        <v>0.1666667</v>
      </c>
      <c r="FL1148">
        <v>2</v>
      </c>
      <c r="FM1148">
        <v>2</v>
      </c>
      <c r="FN1148">
        <v>7.5</v>
      </c>
      <c r="FO1148" t="s">
        <v>202</v>
      </c>
      <c r="FQ1148" t="s">
        <v>3287</v>
      </c>
      <c r="FR1148" t="s">
        <v>3189</v>
      </c>
      <c r="FS1148">
        <v>0</v>
      </c>
      <c r="FT1148">
        <v>0</v>
      </c>
      <c r="FU1148" t="s">
        <v>202</v>
      </c>
      <c r="FV1148" t="s">
        <v>202</v>
      </c>
      <c r="FW1148">
        <v>0</v>
      </c>
      <c r="FX1148">
        <v>1</v>
      </c>
      <c r="FY1148">
        <v>0</v>
      </c>
      <c r="FZ1148">
        <v>0</v>
      </c>
      <c r="GA1148">
        <v>1119</v>
      </c>
      <c r="GB1148">
        <v>4</v>
      </c>
      <c r="GC1148">
        <v>279.75</v>
      </c>
      <c r="GD1148" t="s">
        <v>202</v>
      </c>
      <c r="GE1148">
        <v>1</v>
      </c>
      <c r="GF1148">
        <v>-97</v>
      </c>
      <c r="GH1148">
        <v>5</v>
      </c>
      <c r="GI1148">
        <v>1</v>
      </c>
      <c r="GJ1148">
        <v>2</v>
      </c>
      <c r="GL1148">
        <v>1</v>
      </c>
      <c r="GO1148">
        <v>2</v>
      </c>
      <c r="GP1148">
        <v>2</v>
      </c>
      <c r="GQ1148">
        <v>2</v>
      </c>
      <c r="GZ1148">
        <v>1</v>
      </c>
      <c r="HA1148">
        <v>1</v>
      </c>
      <c r="HD1148">
        <v>3</v>
      </c>
      <c r="HG1148" t="s">
        <v>6486</v>
      </c>
      <c r="HH1148">
        <v>1</v>
      </c>
      <c r="HJ1148">
        <v>0</v>
      </c>
    </row>
    <row r="1149" spans="1:218" hidden="1" x14ac:dyDescent="0.3">
      <c r="A1149">
        <v>285</v>
      </c>
      <c r="B1149" t="s">
        <v>6505</v>
      </c>
      <c r="C1149" t="s">
        <v>6567</v>
      </c>
      <c r="D1149" t="s">
        <v>212</v>
      </c>
      <c r="E1149">
        <v>1</v>
      </c>
      <c r="F1149" t="s">
        <v>202</v>
      </c>
      <c r="H1149">
        <v>1</v>
      </c>
      <c r="M1149">
        <v>2</v>
      </c>
      <c r="N1149">
        <v>1</v>
      </c>
      <c r="U1149">
        <v>1</v>
      </c>
      <c r="W1149">
        <v>1</v>
      </c>
      <c r="X1149" t="s">
        <v>202</v>
      </c>
      <c r="Y1149">
        <v>1</v>
      </c>
      <c r="Z1149">
        <v>1</v>
      </c>
      <c r="AD1149" t="s">
        <v>3174</v>
      </c>
      <c r="AE1149">
        <v>1</v>
      </c>
      <c r="AF1149">
        <v>1</v>
      </c>
      <c r="AG1149">
        <v>2</v>
      </c>
      <c r="AH1149">
        <v>2</v>
      </c>
      <c r="AI1149">
        <v>2</v>
      </c>
      <c r="AJ1149">
        <v>2</v>
      </c>
      <c r="AK1149" t="s">
        <v>6568</v>
      </c>
      <c r="AL1149">
        <v>1</v>
      </c>
      <c r="AM1149">
        <v>-97</v>
      </c>
      <c r="AN1149">
        <v>1</v>
      </c>
      <c r="AO1149">
        <v>2</v>
      </c>
      <c r="AP1149">
        <v>2</v>
      </c>
      <c r="AQ1149">
        <v>1</v>
      </c>
      <c r="AR1149" t="s">
        <v>6569</v>
      </c>
      <c r="AS1149">
        <v>1</v>
      </c>
      <c r="AT1149">
        <v>1</v>
      </c>
      <c r="AU1149">
        <v>1</v>
      </c>
      <c r="AV1149">
        <v>1</v>
      </c>
      <c r="AW1149">
        <v>4</v>
      </c>
      <c r="AX1149">
        <v>3</v>
      </c>
      <c r="AY1149">
        <v>1</v>
      </c>
      <c r="BE1149">
        <v>1</v>
      </c>
      <c r="BF1149">
        <v>2</v>
      </c>
      <c r="BG1149">
        <v>1</v>
      </c>
      <c r="BH1149">
        <v>2</v>
      </c>
      <c r="BI1149">
        <v>1</v>
      </c>
      <c r="BJ1149">
        <v>0</v>
      </c>
      <c r="BM1149">
        <v>1</v>
      </c>
      <c r="BN1149">
        <v>1</v>
      </c>
      <c r="BO1149">
        <v>3</v>
      </c>
      <c r="BP1149">
        <v>1</v>
      </c>
      <c r="BQ1149">
        <v>13</v>
      </c>
      <c r="BR1149">
        <v>1</v>
      </c>
      <c r="BS1149">
        <v>1</v>
      </c>
      <c r="BT1149">
        <v>1</v>
      </c>
      <c r="BU1149">
        <v>1</v>
      </c>
      <c r="BV1149">
        <v>0</v>
      </c>
      <c r="BW1149">
        <v>1</v>
      </c>
      <c r="BX1149">
        <v>0</v>
      </c>
      <c r="BY1149">
        <v>1</v>
      </c>
      <c r="BZ1149">
        <v>0</v>
      </c>
      <c r="CA1149">
        <v>1</v>
      </c>
      <c r="CB1149">
        <v>0</v>
      </c>
      <c r="CC1149">
        <v>1</v>
      </c>
      <c r="CD1149">
        <v>0</v>
      </c>
      <c r="CE1149">
        <v>1</v>
      </c>
      <c r="CF1149">
        <v>0</v>
      </c>
      <c r="CG1149">
        <v>1</v>
      </c>
      <c r="CH1149">
        <v>1</v>
      </c>
      <c r="CI1149">
        <v>1</v>
      </c>
      <c r="CJ1149">
        <v>1</v>
      </c>
      <c r="CK1149">
        <v>1</v>
      </c>
      <c r="CL1149">
        <v>5</v>
      </c>
      <c r="CM1149">
        <v>1</v>
      </c>
      <c r="CR1149">
        <v>2</v>
      </c>
      <c r="CS1149">
        <v>10</v>
      </c>
      <c r="CT1149">
        <v>1</v>
      </c>
      <c r="CU1149">
        <v>1</v>
      </c>
      <c r="CV1149" t="s">
        <v>262</v>
      </c>
      <c r="CW1149">
        <v>516</v>
      </c>
      <c r="CX1149">
        <v>8.6</v>
      </c>
      <c r="CY1149">
        <v>2</v>
      </c>
      <c r="CZ1149">
        <v>1</v>
      </c>
      <c r="DA1149" t="s">
        <v>3347</v>
      </c>
      <c r="DC1149">
        <v>1</v>
      </c>
      <c r="DD1149">
        <v>1</v>
      </c>
      <c r="DE1149">
        <v>6</v>
      </c>
      <c r="DN1149" t="s">
        <v>3177</v>
      </c>
      <c r="DO1149" t="s">
        <v>3177</v>
      </c>
      <c r="DP1149" t="s">
        <v>3178</v>
      </c>
      <c r="DQ1149" t="s">
        <v>202</v>
      </c>
      <c r="DR1149" t="s">
        <v>202</v>
      </c>
      <c r="DT1149">
        <v>1</v>
      </c>
      <c r="DV1149">
        <v>0</v>
      </c>
      <c r="DW1149">
        <v>1</v>
      </c>
      <c r="FG1149">
        <v>0</v>
      </c>
      <c r="FH1149" t="s">
        <v>202</v>
      </c>
      <c r="FJ1149" t="s">
        <v>1978</v>
      </c>
      <c r="FK1149">
        <v>5</v>
      </c>
      <c r="FL1149">
        <v>12</v>
      </c>
      <c r="FM1149">
        <v>12</v>
      </c>
      <c r="FN1149">
        <v>25</v>
      </c>
      <c r="FO1149" t="s">
        <v>202</v>
      </c>
      <c r="FQ1149" t="s">
        <v>3287</v>
      </c>
      <c r="FR1149" t="s">
        <v>3189</v>
      </c>
      <c r="FS1149">
        <v>0</v>
      </c>
      <c r="FT1149">
        <v>0</v>
      </c>
      <c r="FU1149" t="s">
        <v>202</v>
      </c>
      <c r="FV1149" t="s">
        <v>202</v>
      </c>
      <c r="FW1149">
        <v>0</v>
      </c>
      <c r="FX1149">
        <v>1</v>
      </c>
      <c r="FY1149">
        <v>0</v>
      </c>
      <c r="FZ1149">
        <v>0</v>
      </c>
      <c r="GA1149">
        <v>6815</v>
      </c>
      <c r="GB1149">
        <v>24</v>
      </c>
      <c r="GC1149">
        <v>283.95833329999999</v>
      </c>
      <c r="GD1149" t="s">
        <v>202</v>
      </c>
      <c r="GE1149">
        <v>1</v>
      </c>
      <c r="GF1149">
        <v>-97</v>
      </c>
      <c r="GH1149">
        <v>2</v>
      </c>
      <c r="GI1149">
        <v>2</v>
      </c>
      <c r="GK1149">
        <v>5</v>
      </c>
      <c r="GL1149">
        <v>1</v>
      </c>
      <c r="GO1149">
        <v>2</v>
      </c>
      <c r="GP1149">
        <v>2</v>
      </c>
      <c r="GQ1149">
        <v>2</v>
      </c>
      <c r="GZ1149">
        <v>1</v>
      </c>
      <c r="HA1149">
        <v>1</v>
      </c>
      <c r="HD1149">
        <v>5</v>
      </c>
      <c r="HG1149" t="s">
        <v>6486</v>
      </c>
      <c r="HH1149">
        <v>1</v>
      </c>
      <c r="HJ1149">
        <v>0</v>
      </c>
    </row>
    <row r="1150" spans="1:218" hidden="1" x14ac:dyDescent="0.3">
      <c r="A1150">
        <v>287</v>
      </c>
      <c r="B1150" t="s">
        <v>6570</v>
      </c>
      <c r="C1150" t="s">
        <v>6491</v>
      </c>
      <c r="D1150" t="s">
        <v>265</v>
      </c>
      <c r="E1150">
        <v>1</v>
      </c>
      <c r="F1150" t="s">
        <v>202</v>
      </c>
      <c r="H1150">
        <v>1</v>
      </c>
      <c r="M1150">
        <v>2</v>
      </c>
      <c r="N1150">
        <v>1</v>
      </c>
      <c r="U1150">
        <v>1</v>
      </c>
      <c r="W1150">
        <v>1</v>
      </c>
      <c r="X1150" t="s">
        <v>202</v>
      </c>
      <c r="Y1150">
        <v>1</v>
      </c>
      <c r="Z1150">
        <v>1</v>
      </c>
      <c r="AD1150" t="s">
        <v>3174</v>
      </c>
      <c r="AE1150">
        <v>1</v>
      </c>
      <c r="AF1150">
        <v>1</v>
      </c>
      <c r="AG1150">
        <v>1</v>
      </c>
      <c r="AH1150">
        <v>1</v>
      </c>
      <c r="AI1150">
        <v>1</v>
      </c>
      <c r="AJ1150">
        <v>1</v>
      </c>
      <c r="AK1150" t="s">
        <v>3975</v>
      </c>
      <c r="AL1150">
        <v>1</v>
      </c>
      <c r="AM1150">
        <v>2</v>
      </c>
      <c r="AN1150">
        <v>1</v>
      </c>
      <c r="AO1150">
        <v>1</v>
      </c>
      <c r="AP1150">
        <v>1</v>
      </c>
      <c r="AQ1150">
        <v>1</v>
      </c>
      <c r="AR1150" t="s">
        <v>3976</v>
      </c>
      <c r="AS1150">
        <v>2</v>
      </c>
      <c r="AT1150">
        <v>1</v>
      </c>
      <c r="AU1150">
        <v>1</v>
      </c>
      <c r="AV1150">
        <v>1</v>
      </c>
      <c r="AW1150">
        <v>7</v>
      </c>
      <c r="AX1150">
        <v>1</v>
      </c>
      <c r="AY1150">
        <v>1</v>
      </c>
      <c r="BE1150">
        <v>1</v>
      </c>
      <c r="BF1150">
        <v>2</v>
      </c>
      <c r="BG1150">
        <v>1</v>
      </c>
      <c r="BH1150">
        <v>2</v>
      </c>
      <c r="BI1150">
        <v>1</v>
      </c>
      <c r="BJ1150">
        <v>1</v>
      </c>
      <c r="BK1150">
        <v>1</v>
      </c>
      <c r="BL1150">
        <v>0</v>
      </c>
      <c r="BM1150">
        <v>1</v>
      </c>
      <c r="BN1150">
        <v>1</v>
      </c>
      <c r="BO1150">
        <v>5</v>
      </c>
      <c r="BP1150">
        <v>1</v>
      </c>
      <c r="BQ1150">
        <v>2</v>
      </c>
      <c r="BR1150">
        <v>1</v>
      </c>
      <c r="BS1150">
        <v>1</v>
      </c>
      <c r="BT1150">
        <v>5</v>
      </c>
      <c r="BV1150">
        <v>3</v>
      </c>
      <c r="BX1150">
        <v>0</v>
      </c>
      <c r="BZ1150">
        <v>0</v>
      </c>
      <c r="CB1150">
        <v>2</v>
      </c>
      <c r="CJ1150">
        <v>1</v>
      </c>
      <c r="CK1150">
        <v>2</v>
      </c>
      <c r="CL1150">
        <v>4</v>
      </c>
      <c r="CM1150">
        <v>1</v>
      </c>
      <c r="CR1150">
        <v>2</v>
      </c>
      <c r="CS1150">
        <v>8</v>
      </c>
      <c r="CT1150">
        <v>1</v>
      </c>
      <c r="CU1150">
        <v>2</v>
      </c>
      <c r="CV1150" t="s">
        <v>6571</v>
      </c>
      <c r="CW1150">
        <v>604</v>
      </c>
      <c r="CX1150">
        <v>10.07</v>
      </c>
      <c r="CY1150">
        <v>2</v>
      </c>
      <c r="CZ1150">
        <v>1</v>
      </c>
      <c r="DA1150" t="s">
        <v>3220</v>
      </c>
      <c r="DC1150">
        <v>1</v>
      </c>
      <c r="DD1150">
        <v>1</v>
      </c>
      <c r="DE1150">
        <v>30</v>
      </c>
      <c r="DN1150" t="s">
        <v>3177</v>
      </c>
      <c r="DO1150" t="s">
        <v>3177</v>
      </c>
      <c r="DP1150" t="s">
        <v>3178</v>
      </c>
      <c r="DQ1150" t="s">
        <v>202</v>
      </c>
      <c r="DR1150" t="s">
        <v>202</v>
      </c>
      <c r="DT1150">
        <v>1</v>
      </c>
      <c r="DV1150">
        <v>0</v>
      </c>
      <c r="DW1150">
        <v>1</v>
      </c>
      <c r="FG1150">
        <v>0</v>
      </c>
      <c r="FH1150" t="s">
        <v>202</v>
      </c>
      <c r="FJ1150" t="s">
        <v>1978</v>
      </c>
      <c r="FK1150">
        <v>0.25</v>
      </c>
      <c r="FL1150">
        <v>3</v>
      </c>
      <c r="FM1150">
        <v>0</v>
      </c>
      <c r="FN1150">
        <v>50</v>
      </c>
      <c r="FO1150" t="s">
        <v>202</v>
      </c>
      <c r="FQ1150" t="s">
        <v>3287</v>
      </c>
      <c r="FR1150" t="s">
        <v>3189</v>
      </c>
      <c r="FS1150">
        <v>0</v>
      </c>
      <c r="FT1150">
        <v>0</v>
      </c>
      <c r="FU1150" t="s">
        <v>202</v>
      </c>
      <c r="FV1150" t="s">
        <v>202</v>
      </c>
      <c r="FW1150">
        <v>1</v>
      </c>
      <c r="FX1150">
        <v>0</v>
      </c>
      <c r="FY1150">
        <v>1</v>
      </c>
      <c r="FZ1150">
        <v>0</v>
      </c>
      <c r="GA1150">
        <v>141</v>
      </c>
      <c r="GB1150">
        <v>2</v>
      </c>
      <c r="GC1150">
        <v>70.5</v>
      </c>
      <c r="GD1150" t="s">
        <v>202</v>
      </c>
      <c r="GE1150">
        <v>0</v>
      </c>
      <c r="GF1150">
        <v>1</v>
      </c>
      <c r="GG1150">
        <v>50</v>
      </c>
      <c r="GH1150">
        <f t="shared" ref="GH1150:GH1153" si="46">IF(GG1150&gt;=30,1,IF(GG1150&gt;=20,2,IF(GG1150&gt;=15,3,IF(GG1150&gt;=10,4,IF(GG1150&gt;=5,5,IF(GG1150&gt;0,6,0))))))</f>
        <v>1</v>
      </c>
      <c r="GI1150">
        <v>1</v>
      </c>
      <c r="GJ1150">
        <v>3</v>
      </c>
      <c r="GL1150">
        <v>4</v>
      </c>
      <c r="GO1150">
        <v>2</v>
      </c>
      <c r="GP1150">
        <v>2</v>
      </c>
      <c r="GQ1150">
        <v>2</v>
      </c>
      <c r="GZ1150">
        <v>2</v>
      </c>
      <c r="HE1150">
        <v>3</v>
      </c>
      <c r="HG1150" t="s">
        <v>6486</v>
      </c>
      <c r="HH1150">
        <v>1</v>
      </c>
      <c r="HI1150">
        <v>1</v>
      </c>
      <c r="HJ1150">
        <v>1</v>
      </c>
    </row>
    <row r="1151" spans="1:218" hidden="1" x14ac:dyDescent="0.3">
      <c r="A1151">
        <v>291</v>
      </c>
      <c r="B1151" t="s">
        <v>6505</v>
      </c>
      <c r="C1151" t="s">
        <v>6572</v>
      </c>
      <c r="D1151" t="s">
        <v>212</v>
      </c>
      <c r="E1151">
        <v>1</v>
      </c>
      <c r="F1151" t="s">
        <v>202</v>
      </c>
      <c r="H1151">
        <v>1</v>
      </c>
      <c r="M1151">
        <v>2</v>
      </c>
      <c r="N1151">
        <v>1</v>
      </c>
      <c r="U1151">
        <v>1</v>
      </c>
      <c r="W1151">
        <v>1</v>
      </c>
      <c r="X1151" t="s">
        <v>202</v>
      </c>
      <c r="Y1151">
        <v>1</v>
      </c>
      <c r="Z1151">
        <v>1</v>
      </c>
      <c r="AD1151" t="s">
        <v>3174</v>
      </c>
      <c r="AE1151">
        <v>1</v>
      </c>
      <c r="AF1151">
        <v>1</v>
      </c>
      <c r="AG1151">
        <v>1</v>
      </c>
      <c r="AH1151">
        <v>1</v>
      </c>
      <c r="AI1151">
        <v>1</v>
      </c>
      <c r="AJ1151">
        <v>1</v>
      </c>
      <c r="AK1151" t="s">
        <v>4195</v>
      </c>
      <c r="AL1151">
        <v>1</v>
      </c>
      <c r="AM1151">
        <v>2</v>
      </c>
      <c r="AN1151">
        <v>1</v>
      </c>
      <c r="AO1151">
        <v>2</v>
      </c>
      <c r="AP1151">
        <v>2</v>
      </c>
      <c r="AQ1151">
        <v>1</v>
      </c>
      <c r="AR1151" t="s">
        <v>4196</v>
      </c>
      <c r="AS1151">
        <v>2</v>
      </c>
      <c r="AT1151">
        <v>1</v>
      </c>
      <c r="AU1151">
        <v>1</v>
      </c>
      <c r="AV1151">
        <v>1</v>
      </c>
      <c r="AW1151">
        <v>7</v>
      </c>
      <c r="AX1151">
        <v>1</v>
      </c>
      <c r="AY1151">
        <v>1</v>
      </c>
      <c r="AZ1151">
        <v>5</v>
      </c>
      <c r="BA1151">
        <v>4</v>
      </c>
      <c r="BB1151">
        <v>3</v>
      </c>
      <c r="BC1151">
        <v>6</v>
      </c>
      <c r="BD1151">
        <v>2</v>
      </c>
      <c r="BE1151">
        <v>1</v>
      </c>
      <c r="BF1151">
        <v>2</v>
      </c>
      <c r="BG1151">
        <v>1</v>
      </c>
      <c r="BH1151">
        <v>2</v>
      </c>
      <c r="BI1151">
        <v>1</v>
      </c>
      <c r="BJ1151">
        <v>1</v>
      </c>
      <c r="BK1151">
        <v>1</v>
      </c>
      <c r="BL1151">
        <v>1</v>
      </c>
      <c r="BM1151">
        <v>1</v>
      </c>
      <c r="BN1151">
        <v>1</v>
      </c>
      <c r="BO1151">
        <v>3</v>
      </c>
      <c r="BP1151">
        <v>1</v>
      </c>
      <c r="BQ1151">
        <v>19</v>
      </c>
      <c r="BR1151">
        <v>4</v>
      </c>
      <c r="BS1151">
        <v>1</v>
      </c>
      <c r="BT1151">
        <v>2</v>
      </c>
      <c r="BV1151">
        <v>0</v>
      </c>
      <c r="BX1151">
        <v>0</v>
      </c>
      <c r="BZ1151">
        <v>0</v>
      </c>
      <c r="CB1151">
        <v>0</v>
      </c>
      <c r="CD1151">
        <v>2</v>
      </c>
      <c r="CJ1151">
        <v>1</v>
      </c>
      <c r="CK1151">
        <v>1</v>
      </c>
      <c r="CL1151">
        <v>4</v>
      </c>
      <c r="CM1151">
        <v>1</v>
      </c>
      <c r="CR1151">
        <v>2</v>
      </c>
      <c r="CS1151">
        <v>8</v>
      </c>
      <c r="CT1151">
        <v>1</v>
      </c>
      <c r="CU1151">
        <v>1</v>
      </c>
      <c r="CV1151" t="s">
        <v>1534</v>
      </c>
      <c r="CW1151">
        <v>657</v>
      </c>
      <c r="CX1151">
        <v>10.95</v>
      </c>
      <c r="CY1151">
        <v>2</v>
      </c>
      <c r="CZ1151">
        <v>1</v>
      </c>
      <c r="DA1151" t="s">
        <v>3234</v>
      </c>
      <c r="DC1151">
        <v>1</v>
      </c>
      <c r="DD1151">
        <v>1</v>
      </c>
      <c r="DE1151">
        <v>6</v>
      </c>
      <c r="DN1151" t="s">
        <v>3177</v>
      </c>
      <c r="DO1151" t="s">
        <v>3177</v>
      </c>
      <c r="DP1151" t="s">
        <v>3178</v>
      </c>
      <c r="DQ1151" t="s">
        <v>202</v>
      </c>
      <c r="DR1151" t="s">
        <v>202</v>
      </c>
      <c r="DT1151">
        <v>1</v>
      </c>
      <c r="DV1151">
        <v>0</v>
      </c>
      <c r="DW1151">
        <v>1</v>
      </c>
      <c r="FG1151">
        <v>0</v>
      </c>
      <c r="FH1151" t="s">
        <v>202</v>
      </c>
      <c r="FJ1151" t="s">
        <v>1978</v>
      </c>
      <c r="FK1151">
        <v>12</v>
      </c>
      <c r="FL1151">
        <v>12</v>
      </c>
      <c r="FM1151">
        <v>12</v>
      </c>
      <c r="FN1151">
        <v>20</v>
      </c>
      <c r="FO1151" t="s">
        <v>202</v>
      </c>
      <c r="FQ1151" t="s">
        <v>3287</v>
      </c>
      <c r="FR1151" t="s">
        <v>3189</v>
      </c>
      <c r="FS1151">
        <v>0</v>
      </c>
      <c r="FT1151">
        <v>1</v>
      </c>
      <c r="FU1151" t="s">
        <v>2221</v>
      </c>
      <c r="FV1151" t="s">
        <v>202</v>
      </c>
      <c r="FW1151">
        <v>0</v>
      </c>
      <c r="FX1151">
        <v>1</v>
      </c>
      <c r="FY1151">
        <v>0</v>
      </c>
      <c r="FZ1151">
        <v>0</v>
      </c>
      <c r="GA1151">
        <v>6815</v>
      </c>
      <c r="GB1151">
        <v>24</v>
      </c>
      <c r="GC1151">
        <v>283.95833329999999</v>
      </c>
      <c r="GD1151" t="s">
        <v>202</v>
      </c>
      <c r="GE1151">
        <v>1</v>
      </c>
      <c r="GF1151">
        <v>1</v>
      </c>
      <c r="GG1151">
        <v>20</v>
      </c>
      <c r="GH1151">
        <f t="shared" si="46"/>
        <v>2</v>
      </c>
      <c r="GI1151">
        <v>2</v>
      </c>
      <c r="GK1151">
        <v>12</v>
      </c>
      <c r="GL1151">
        <v>1</v>
      </c>
      <c r="GO1151">
        <v>2</v>
      </c>
      <c r="GP1151">
        <v>2</v>
      </c>
      <c r="GQ1151">
        <v>1</v>
      </c>
      <c r="GR1151">
        <v>1</v>
      </c>
      <c r="GZ1151">
        <v>1</v>
      </c>
      <c r="HA1151">
        <v>-97</v>
      </c>
      <c r="HD1151">
        <v>-97</v>
      </c>
      <c r="HG1151" t="s">
        <v>6486</v>
      </c>
      <c r="HH1151">
        <v>1</v>
      </c>
      <c r="HJ1151">
        <v>0</v>
      </c>
    </row>
    <row r="1152" spans="1:218" hidden="1" x14ac:dyDescent="0.3">
      <c r="A1152">
        <v>311</v>
      </c>
      <c r="B1152" t="s">
        <v>6573</v>
      </c>
      <c r="C1152" t="s">
        <v>6574</v>
      </c>
      <c r="D1152" t="s">
        <v>265</v>
      </c>
      <c r="E1152">
        <v>1</v>
      </c>
      <c r="F1152" t="s">
        <v>202</v>
      </c>
      <c r="H1152">
        <v>1</v>
      </c>
      <c r="M1152">
        <v>2</v>
      </c>
      <c r="N1152">
        <v>1</v>
      </c>
      <c r="U1152">
        <v>1</v>
      </c>
      <c r="W1152">
        <v>1</v>
      </c>
      <c r="X1152" t="s">
        <v>202</v>
      </c>
      <c r="Y1152">
        <v>1</v>
      </c>
      <c r="Z1152">
        <v>1</v>
      </c>
      <c r="AD1152" t="s">
        <v>3174</v>
      </c>
      <c r="AE1152">
        <v>1</v>
      </c>
      <c r="AF1152">
        <v>1</v>
      </c>
      <c r="AG1152">
        <v>1</v>
      </c>
      <c r="AH1152">
        <v>1</v>
      </c>
      <c r="AI1152">
        <v>1</v>
      </c>
      <c r="AJ1152">
        <v>1</v>
      </c>
      <c r="AK1152" t="s">
        <v>6575</v>
      </c>
      <c r="AL1152">
        <v>1</v>
      </c>
      <c r="AM1152">
        <v>1</v>
      </c>
      <c r="AN1152">
        <v>1</v>
      </c>
      <c r="AO1152">
        <v>2</v>
      </c>
      <c r="AP1152">
        <v>1</v>
      </c>
      <c r="AQ1152">
        <v>1</v>
      </c>
      <c r="AR1152" t="s">
        <v>6576</v>
      </c>
      <c r="AS1152">
        <v>2</v>
      </c>
      <c r="AT1152">
        <v>1</v>
      </c>
      <c r="AU1152">
        <v>1</v>
      </c>
      <c r="AV1152">
        <v>2</v>
      </c>
      <c r="AW1152">
        <v>7</v>
      </c>
      <c r="AX1152">
        <v>1</v>
      </c>
      <c r="AY1152">
        <v>5</v>
      </c>
      <c r="BE1152">
        <v>1</v>
      </c>
      <c r="BF1152">
        <v>2</v>
      </c>
      <c r="BG1152">
        <v>1</v>
      </c>
      <c r="BH1152">
        <v>2</v>
      </c>
      <c r="BI1152">
        <v>1</v>
      </c>
      <c r="BJ1152">
        <v>0</v>
      </c>
      <c r="BM1152">
        <v>1</v>
      </c>
      <c r="BN1152">
        <v>1</v>
      </c>
      <c r="BO1152">
        <v>4</v>
      </c>
      <c r="BP1152">
        <v>1</v>
      </c>
      <c r="BQ1152">
        <v>36</v>
      </c>
      <c r="BR1152">
        <v>1</v>
      </c>
      <c r="BS1152">
        <v>1</v>
      </c>
      <c r="BT1152">
        <v>2</v>
      </c>
      <c r="BU1152">
        <v>2</v>
      </c>
      <c r="BV1152">
        <v>0</v>
      </c>
      <c r="BW1152">
        <v>2</v>
      </c>
      <c r="BX1152">
        <v>0</v>
      </c>
      <c r="BY1152">
        <v>2</v>
      </c>
      <c r="BZ1152">
        <v>0</v>
      </c>
      <c r="CA1152">
        <v>2</v>
      </c>
      <c r="CB1152">
        <v>0</v>
      </c>
      <c r="CC1152">
        <v>2</v>
      </c>
      <c r="CD1152">
        <v>0</v>
      </c>
      <c r="CE1152">
        <v>2</v>
      </c>
      <c r="CF1152">
        <v>0</v>
      </c>
      <c r="CG1152">
        <v>2</v>
      </c>
      <c r="CH1152">
        <v>2</v>
      </c>
      <c r="CI1152">
        <v>2</v>
      </c>
      <c r="CJ1152">
        <v>1</v>
      </c>
      <c r="CK1152">
        <v>2</v>
      </c>
      <c r="CL1152">
        <v>5</v>
      </c>
      <c r="CM1152">
        <v>1</v>
      </c>
      <c r="CR1152">
        <v>1</v>
      </c>
      <c r="CS1152">
        <v>-98</v>
      </c>
      <c r="CT1152">
        <v>1</v>
      </c>
      <c r="CU1152">
        <v>1</v>
      </c>
      <c r="CV1152" t="s">
        <v>1442</v>
      </c>
      <c r="CW1152">
        <v>1067</v>
      </c>
      <c r="CX1152">
        <v>17.78</v>
      </c>
      <c r="CY1152">
        <v>2</v>
      </c>
      <c r="CZ1152">
        <v>1</v>
      </c>
      <c r="DA1152" t="s">
        <v>3729</v>
      </c>
      <c r="DC1152">
        <v>1</v>
      </c>
      <c r="DD1152">
        <v>1</v>
      </c>
      <c r="DE1152">
        <v>32</v>
      </c>
      <c r="DN1152" t="s">
        <v>3622</v>
      </c>
      <c r="DO1152" t="s">
        <v>3622</v>
      </c>
      <c r="DP1152" t="s">
        <v>3178</v>
      </c>
      <c r="DQ1152" t="s">
        <v>202</v>
      </c>
      <c r="DR1152" t="s">
        <v>202</v>
      </c>
      <c r="DT1152">
        <v>1</v>
      </c>
      <c r="DV1152">
        <v>0</v>
      </c>
      <c r="DW1152">
        <v>1</v>
      </c>
      <c r="FG1152">
        <v>0</v>
      </c>
      <c r="FH1152" t="s">
        <v>202</v>
      </c>
      <c r="FJ1152" t="s">
        <v>1978</v>
      </c>
      <c r="FK1152">
        <v>40</v>
      </c>
      <c r="FL1152">
        <v>12</v>
      </c>
      <c r="FM1152">
        <v>12</v>
      </c>
      <c r="FN1152">
        <v>35</v>
      </c>
      <c r="FO1152" t="s">
        <v>202</v>
      </c>
      <c r="FQ1152" t="s">
        <v>3287</v>
      </c>
      <c r="FR1152" t="s">
        <v>3189</v>
      </c>
      <c r="FS1152">
        <v>0</v>
      </c>
      <c r="FT1152">
        <v>1</v>
      </c>
      <c r="FU1152" t="s">
        <v>2213</v>
      </c>
      <c r="FV1152" t="s">
        <v>202</v>
      </c>
      <c r="FW1152">
        <v>0</v>
      </c>
      <c r="FX1152">
        <v>1</v>
      </c>
      <c r="FY1152">
        <v>0</v>
      </c>
      <c r="FZ1152">
        <v>0</v>
      </c>
      <c r="GA1152">
        <v>938</v>
      </c>
      <c r="GB1152">
        <v>4</v>
      </c>
      <c r="GC1152">
        <v>234.5</v>
      </c>
      <c r="GD1152" t="s">
        <v>202</v>
      </c>
      <c r="GE1152">
        <v>1</v>
      </c>
      <c r="GF1152">
        <v>1</v>
      </c>
      <c r="GG1152">
        <v>35</v>
      </c>
      <c r="GH1152">
        <f t="shared" si="46"/>
        <v>1</v>
      </c>
      <c r="GI1152">
        <v>2</v>
      </c>
      <c r="GK1152">
        <v>40</v>
      </c>
      <c r="GL1152">
        <v>1</v>
      </c>
      <c r="GO1152">
        <v>2</v>
      </c>
      <c r="GP1152">
        <v>2</v>
      </c>
      <c r="GQ1152">
        <v>1</v>
      </c>
      <c r="GR1152">
        <v>2</v>
      </c>
      <c r="GS1152">
        <v>1</v>
      </c>
      <c r="GT1152">
        <v>10</v>
      </c>
      <c r="GU1152">
        <f t="shared" ref="GU1152:GU1153" si="47">IF(GT1152&gt;=30,1,IF(GT1152&gt;=20,2,IF(GT1152&gt;=15,3,IF(GT1152&gt;=10,4,IF(GT1152&gt;=5,5,IF(GT1152&gt;0,6,0))))))</f>
        <v>4</v>
      </c>
      <c r="GV1152">
        <v>1</v>
      </c>
      <c r="GW1152">
        <v>1</v>
      </c>
      <c r="GY1152">
        <v>4</v>
      </c>
      <c r="GZ1152">
        <v>1</v>
      </c>
      <c r="HA1152">
        <v>2</v>
      </c>
      <c r="HB1152">
        <v>1</v>
      </c>
      <c r="HC1152">
        <v>12</v>
      </c>
      <c r="HD1152">
        <v>1</v>
      </c>
      <c r="HG1152" t="s">
        <v>6486</v>
      </c>
      <c r="HH1152">
        <v>1</v>
      </c>
      <c r="HJ1152">
        <v>0</v>
      </c>
    </row>
    <row r="1153" spans="1:218" hidden="1" x14ac:dyDescent="0.3">
      <c r="A1153">
        <v>314</v>
      </c>
      <c r="B1153" t="s">
        <v>6536</v>
      </c>
      <c r="C1153" t="s">
        <v>6577</v>
      </c>
      <c r="D1153" t="s">
        <v>265</v>
      </c>
      <c r="E1153">
        <v>1</v>
      </c>
      <c r="F1153" t="s">
        <v>202</v>
      </c>
      <c r="H1153">
        <v>1</v>
      </c>
      <c r="M1153">
        <v>2</v>
      </c>
      <c r="N1153">
        <v>1</v>
      </c>
      <c r="U1153">
        <v>1</v>
      </c>
      <c r="W1153">
        <v>1</v>
      </c>
      <c r="X1153" t="s">
        <v>202</v>
      </c>
      <c r="Y1153">
        <v>1</v>
      </c>
      <c r="Z1153">
        <v>1</v>
      </c>
      <c r="AD1153" t="s">
        <v>3174</v>
      </c>
      <c r="AE1153">
        <v>1</v>
      </c>
      <c r="AF1153">
        <v>2</v>
      </c>
      <c r="AG1153">
        <v>1</v>
      </c>
      <c r="AH1153">
        <v>1</v>
      </c>
      <c r="AI1153">
        <v>1</v>
      </c>
      <c r="AJ1153">
        <v>-97</v>
      </c>
      <c r="AK1153" t="s">
        <v>6578</v>
      </c>
      <c r="AL1153">
        <v>1</v>
      </c>
      <c r="AM1153">
        <v>2</v>
      </c>
      <c r="AN1153">
        <v>1</v>
      </c>
      <c r="AO1153">
        <v>2</v>
      </c>
      <c r="AP1153">
        <v>2</v>
      </c>
      <c r="AQ1153">
        <v>1</v>
      </c>
      <c r="AR1153" t="s">
        <v>6579</v>
      </c>
      <c r="AS1153">
        <v>2</v>
      </c>
      <c r="AT1153">
        <v>1</v>
      </c>
      <c r="AU1153">
        <v>1</v>
      </c>
      <c r="AV1153">
        <v>2</v>
      </c>
      <c r="AW1153">
        <v>7</v>
      </c>
      <c r="AX1153">
        <v>1</v>
      </c>
      <c r="AY1153">
        <v>1</v>
      </c>
      <c r="BE1153">
        <v>1</v>
      </c>
      <c r="BF1153">
        <v>1</v>
      </c>
      <c r="BG1153">
        <v>1</v>
      </c>
      <c r="BH1153">
        <v>1</v>
      </c>
      <c r="BI1153">
        <v>1</v>
      </c>
      <c r="BJ1153">
        <v>1</v>
      </c>
      <c r="BK1153">
        <v>1</v>
      </c>
      <c r="BL1153">
        <v>1</v>
      </c>
      <c r="BM1153">
        <v>1</v>
      </c>
      <c r="BN1153">
        <v>1</v>
      </c>
      <c r="BO1153">
        <v>3</v>
      </c>
      <c r="BP1153">
        <v>1</v>
      </c>
      <c r="BQ1153">
        <v>18.5</v>
      </c>
      <c r="BR1153">
        <v>2</v>
      </c>
      <c r="BS1153">
        <v>1</v>
      </c>
      <c r="BT1153">
        <v>2</v>
      </c>
      <c r="BV1153">
        <v>2</v>
      </c>
      <c r="CJ1153">
        <v>1</v>
      </c>
      <c r="CK1153">
        <v>2</v>
      </c>
      <c r="CL1153">
        <v>6</v>
      </c>
      <c r="CM1153">
        <v>6</v>
      </c>
      <c r="CS1153">
        <v>-97</v>
      </c>
      <c r="CT1153">
        <v>1</v>
      </c>
      <c r="CU1153">
        <v>1</v>
      </c>
      <c r="CV1153" t="s">
        <v>262</v>
      </c>
      <c r="CW1153">
        <v>453</v>
      </c>
      <c r="CX1153">
        <v>7.55</v>
      </c>
      <c r="CY1153">
        <v>2</v>
      </c>
      <c r="CZ1153">
        <v>1</v>
      </c>
      <c r="DA1153" t="s">
        <v>3627</v>
      </c>
      <c r="DC1153">
        <v>1</v>
      </c>
      <c r="DD1153">
        <v>1</v>
      </c>
      <c r="DE1153">
        <v>31</v>
      </c>
      <c r="DN1153" t="s">
        <v>3622</v>
      </c>
      <c r="DO1153" t="s">
        <v>3622</v>
      </c>
      <c r="DP1153" t="s">
        <v>3178</v>
      </c>
      <c r="DQ1153" t="s">
        <v>202</v>
      </c>
      <c r="DR1153" t="s">
        <v>202</v>
      </c>
      <c r="DT1153">
        <v>1</v>
      </c>
      <c r="DV1153">
        <v>0</v>
      </c>
      <c r="DW1153">
        <v>1</v>
      </c>
      <c r="FG1153">
        <v>0</v>
      </c>
      <c r="FH1153" t="s">
        <v>202</v>
      </c>
      <c r="FJ1153" t="s">
        <v>1978</v>
      </c>
      <c r="FK1153">
        <v>0.91666669999999995</v>
      </c>
      <c r="FL1153">
        <v>11</v>
      </c>
      <c r="FM1153">
        <v>11</v>
      </c>
      <c r="FN1153">
        <v>15.5</v>
      </c>
      <c r="FO1153" t="s">
        <v>202</v>
      </c>
      <c r="FQ1153" t="s">
        <v>6006</v>
      </c>
      <c r="FR1153" t="s">
        <v>3196</v>
      </c>
      <c r="FS1153">
        <v>1</v>
      </c>
      <c r="FT1153">
        <v>1</v>
      </c>
      <c r="FU1153" t="s">
        <v>2213</v>
      </c>
      <c r="FV1153" t="s">
        <v>202</v>
      </c>
      <c r="FW1153">
        <v>0</v>
      </c>
      <c r="FX1153">
        <v>1</v>
      </c>
      <c r="FY1153">
        <v>0</v>
      </c>
      <c r="FZ1153">
        <v>0</v>
      </c>
      <c r="GA1153">
        <v>988</v>
      </c>
      <c r="GB1153">
        <v>5</v>
      </c>
      <c r="GC1153">
        <v>197.6</v>
      </c>
      <c r="GD1153" t="s">
        <v>202</v>
      </c>
      <c r="GE1153">
        <v>1</v>
      </c>
      <c r="GF1153">
        <v>1</v>
      </c>
      <c r="GG1153">
        <v>15.5</v>
      </c>
      <c r="GH1153">
        <f t="shared" si="46"/>
        <v>3</v>
      </c>
      <c r="GI1153">
        <v>1</v>
      </c>
      <c r="GJ1153">
        <v>11</v>
      </c>
      <c r="GL1153">
        <v>1</v>
      </c>
      <c r="GO1153">
        <v>4</v>
      </c>
      <c r="GP1153">
        <v>1</v>
      </c>
      <c r="GQ1153">
        <v>1</v>
      </c>
      <c r="GR1153">
        <v>2</v>
      </c>
      <c r="GS1153">
        <v>1</v>
      </c>
      <c r="GT1153">
        <v>2</v>
      </c>
      <c r="GU1153">
        <f t="shared" si="47"/>
        <v>6</v>
      </c>
      <c r="GV1153">
        <v>2</v>
      </c>
      <c r="GW1153">
        <v>2</v>
      </c>
      <c r="GX1153">
        <v>1</v>
      </c>
      <c r="GY1153">
        <v>1</v>
      </c>
      <c r="GZ1153">
        <v>1</v>
      </c>
      <c r="HA1153">
        <v>1</v>
      </c>
      <c r="HD1153">
        <v>1</v>
      </c>
      <c r="HG1153" t="s">
        <v>6486</v>
      </c>
      <c r="HH1153">
        <v>1</v>
      </c>
      <c r="HJ1153">
        <v>0</v>
      </c>
    </row>
    <row r="1154" spans="1:218" hidden="1" x14ac:dyDescent="0.3">
      <c r="A1154">
        <v>321</v>
      </c>
      <c r="B1154" t="s">
        <v>6487</v>
      </c>
      <c r="C1154" t="s">
        <v>6580</v>
      </c>
      <c r="D1154" t="s">
        <v>194</v>
      </c>
      <c r="E1154">
        <v>1</v>
      </c>
      <c r="F1154" t="s">
        <v>202</v>
      </c>
      <c r="H1154">
        <v>1</v>
      </c>
      <c r="M1154">
        <v>2</v>
      </c>
      <c r="N1154">
        <v>1</v>
      </c>
      <c r="U1154">
        <v>1</v>
      </c>
      <c r="W1154">
        <v>1</v>
      </c>
      <c r="X1154" t="s">
        <v>202</v>
      </c>
      <c r="Y1154">
        <v>1</v>
      </c>
      <c r="Z1154">
        <v>1</v>
      </c>
      <c r="AD1154" t="s">
        <v>3174</v>
      </c>
      <c r="AE1154">
        <v>1</v>
      </c>
      <c r="AF1154">
        <v>2</v>
      </c>
      <c r="AG1154">
        <v>1</v>
      </c>
      <c r="AH1154">
        <v>1</v>
      </c>
      <c r="AI1154">
        <v>2</v>
      </c>
      <c r="AJ1154">
        <v>2</v>
      </c>
      <c r="AK1154" t="s">
        <v>6581</v>
      </c>
      <c r="AL1154">
        <v>2</v>
      </c>
      <c r="AM1154">
        <v>1</v>
      </c>
      <c r="AN1154">
        <v>2</v>
      </c>
      <c r="AO1154">
        <v>2</v>
      </c>
      <c r="AP1154">
        <v>2</v>
      </c>
      <c r="AQ1154">
        <v>1</v>
      </c>
      <c r="AR1154" t="s">
        <v>6582</v>
      </c>
      <c r="AS1154">
        <v>2</v>
      </c>
      <c r="AT1154">
        <v>2</v>
      </c>
      <c r="AU1154">
        <v>2</v>
      </c>
      <c r="AV1154">
        <v>2</v>
      </c>
      <c r="AW1154">
        <v>7</v>
      </c>
      <c r="AX1154">
        <v>7</v>
      </c>
      <c r="AY1154">
        <v>-97</v>
      </c>
      <c r="BE1154">
        <v>1</v>
      </c>
      <c r="BF1154">
        <v>1</v>
      </c>
      <c r="BG1154">
        <v>1</v>
      </c>
      <c r="BH1154">
        <v>1</v>
      </c>
      <c r="BI1154">
        <v>1</v>
      </c>
      <c r="BJ1154">
        <v>0</v>
      </c>
      <c r="BM1154">
        <v>1</v>
      </c>
      <c r="BN1154">
        <v>1</v>
      </c>
      <c r="BO1154">
        <v>3</v>
      </c>
      <c r="BP1154">
        <v>1</v>
      </c>
      <c r="BQ1154">
        <v>45</v>
      </c>
      <c r="BR1154">
        <v>1</v>
      </c>
      <c r="BS1154">
        <v>1</v>
      </c>
      <c r="BT1154">
        <v>1</v>
      </c>
      <c r="BU1154">
        <v>1</v>
      </c>
      <c r="BV1154">
        <v>0</v>
      </c>
      <c r="BW1154">
        <v>1</v>
      </c>
      <c r="BX1154">
        <v>0</v>
      </c>
      <c r="BY1154">
        <v>1</v>
      </c>
      <c r="BZ1154">
        <v>0</v>
      </c>
      <c r="CA1154">
        <v>1</v>
      </c>
      <c r="CB1154">
        <v>0</v>
      </c>
      <c r="CC1154">
        <v>1</v>
      </c>
      <c r="CD1154">
        <v>0</v>
      </c>
      <c r="CE1154">
        <v>1</v>
      </c>
      <c r="CF1154">
        <v>0</v>
      </c>
      <c r="CG1154">
        <v>1</v>
      </c>
      <c r="CH1154">
        <v>1</v>
      </c>
      <c r="CI1154">
        <v>1</v>
      </c>
      <c r="CJ1154">
        <v>1</v>
      </c>
      <c r="CK1154">
        <v>1</v>
      </c>
      <c r="CL1154">
        <v>7</v>
      </c>
      <c r="CM1154">
        <v>-98</v>
      </c>
      <c r="CR1154">
        <v>-98</v>
      </c>
      <c r="CS1154">
        <v>-98</v>
      </c>
      <c r="CT1154">
        <v>1</v>
      </c>
      <c r="CU1154">
        <v>1</v>
      </c>
      <c r="CV1154" t="s">
        <v>6583</v>
      </c>
      <c r="CW1154">
        <v>686</v>
      </c>
      <c r="CX1154">
        <v>11.43</v>
      </c>
      <c r="CY1154">
        <v>2</v>
      </c>
      <c r="CZ1154">
        <v>1</v>
      </c>
      <c r="DA1154" t="s">
        <v>3632</v>
      </c>
      <c r="DC1154">
        <v>1</v>
      </c>
      <c r="DD1154">
        <v>1</v>
      </c>
      <c r="DE1154">
        <v>19</v>
      </c>
      <c r="DN1154" t="s">
        <v>3622</v>
      </c>
      <c r="DO1154" t="s">
        <v>3622</v>
      </c>
      <c r="DP1154" t="s">
        <v>3178</v>
      </c>
      <c r="DQ1154" t="s">
        <v>202</v>
      </c>
      <c r="DR1154" t="s">
        <v>202</v>
      </c>
      <c r="DT1154">
        <v>1</v>
      </c>
      <c r="DV1154">
        <v>0</v>
      </c>
      <c r="DW1154">
        <v>1</v>
      </c>
      <c r="FG1154">
        <v>1</v>
      </c>
      <c r="FH1154" t="s">
        <v>202</v>
      </c>
      <c r="FJ1154" t="s">
        <v>1978</v>
      </c>
      <c r="FK1154">
        <v>5</v>
      </c>
      <c r="FL1154">
        <v>12</v>
      </c>
      <c r="FM1154">
        <v>4</v>
      </c>
      <c r="FN1154">
        <v>20</v>
      </c>
      <c r="FO1154" t="s">
        <v>202</v>
      </c>
      <c r="FQ1154" t="s">
        <v>3287</v>
      </c>
      <c r="FR1154" t="s">
        <v>3189</v>
      </c>
      <c r="FS1154">
        <v>0</v>
      </c>
      <c r="FT1154">
        <v>0</v>
      </c>
      <c r="FU1154" t="s">
        <v>202</v>
      </c>
      <c r="FV1154" t="s">
        <v>202</v>
      </c>
      <c r="FW1154">
        <v>0</v>
      </c>
      <c r="FX1154">
        <v>1</v>
      </c>
      <c r="FY1154">
        <v>0</v>
      </c>
      <c r="FZ1154">
        <v>0</v>
      </c>
      <c r="GA1154">
        <v>2482</v>
      </c>
      <c r="GB1154">
        <v>10</v>
      </c>
      <c r="GC1154">
        <v>248.2</v>
      </c>
      <c r="GD1154" t="s">
        <v>202</v>
      </c>
      <c r="GE1154">
        <v>0.3333333</v>
      </c>
      <c r="GF1154">
        <v>-97</v>
      </c>
      <c r="GH1154">
        <v>-97</v>
      </c>
      <c r="GI1154">
        <v>2</v>
      </c>
      <c r="GK1154">
        <v>5</v>
      </c>
      <c r="GL1154">
        <v>2</v>
      </c>
      <c r="GM1154">
        <v>1</v>
      </c>
      <c r="GN1154">
        <v>4</v>
      </c>
      <c r="GO1154">
        <v>2</v>
      </c>
      <c r="GP1154">
        <v>2</v>
      </c>
      <c r="GQ1154">
        <v>2</v>
      </c>
      <c r="GZ1154">
        <v>1</v>
      </c>
      <c r="HA1154">
        <v>-97</v>
      </c>
      <c r="HD1154">
        <v>-97</v>
      </c>
      <c r="HG1154" t="s">
        <v>6486</v>
      </c>
      <c r="HH1154">
        <v>1</v>
      </c>
      <c r="HJ1154">
        <v>0</v>
      </c>
    </row>
    <row r="1155" spans="1:218" hidden="1" x14ac:dyDescent="0.3">
      <c r="A1155">
        <v>338</v>
      </c>
      <c r="B1155" t="s">
        <v>3221</v>
      </c>
      <c r="C1155" t="s">
        <v>3718</v>
      </c>
      <c r="D1155" t="s">
        <v>212</v>
      </c>
      <c r="E1155">
        <v>1</v>
      </c>
      <c r="F1155" t="s">
        <v>202</v>
      </c>
      <c r="H1155">
        <v>1</v>
      </c>
      <c r="M1155">
        <v>3</v>
      </c>
      <c r="N1155">
        <v>1</v>
      </c>
      <c r="U1155">
        <v>1</v>
      </c>
      <c r="W1155">
        <v>1</v>
      </c>
      <c r="X1155" t="s">
        <v>3174</v>
      </c>
      <c r="Y1155">
        <v>1</v>
      </c>
      <c r="Z1155">
        <v>1</v>
      </c>
      <c r="AA1155">
        <v>2</v>
      </c>
      <c r="AD1155" t="s">
        <v>3174</v>
      </c>
      <c r="AE1155">
        <v>1</v>
      </c>
      <c r="AF1155">
        <v>1</v>
      </c>
      <c r="AG1155">
        <v>1</v>
      </c>
      <c r="AH1155">
        <v>2</v>
      </c>
      <c r="AI1155">
        <v>2</v>
      </c>
      <c r="AJ1155">
        <v>2</v>
      </c>
      <c r="AK1155" t="s">
        <v>3719</v>
      </c>
      <c r="AL1155">
        <v>2</v>
      </c>
      <c r="AM1155">
        <v>2</v>
      </c>
      <c r="AN1155">
        <v>2</v>
      </c>
      <c r="AO1155">
        <v>2</v>
      </c>
      <c r="AP1155">
        <v>2</v>
      </c>
      <c r="AQ1155">
        <v>2</v>
      </c>
      <c r="AR1155" t="s">
        <v>3720</v>
      </c>
      <c r="AS1155">
        <v>2</v>
      </c>
      <c r="AT1155">
        <v>2</v>
      </c>
      <c r="AU1155">
        <v>2</v>
      </c>
      <c r="AV1155">
        <v>2</v>
      </c>
      <c r="AW1155">
        <v>6</v>
      </c>
      <c r="AX1155">
        <v>7</v>
      </c>
      <c r="AY1155">
        <v>1</v>
      </c>
      <c r="BE1155">
        <v>1</v>
      </c>
      <c r="BF1155">
        <v>1</v>
      </c>
      <c r="BG1155">
        <v>1</v>
      </c>
      <c r="BH1155">
        <v>1</v>
      </c>
      <c r="BI1155">
        <v>1</v>
      </c>
      <c r="BJ1155">
        <v>0</v>
      </c>
      <c r="BM1155">
        <v>1</v>
      </c>
      <c r="BN1155">
        <v>1</v>
      </c>
      <c r="BO1155">
        <v>2</v>
      </c>
      <c r="BP1155">
        <v>1</v>
      </c>
      <c r="BQ1155">
        <v>41.1</v>
      </c>
      <c r="BR1155">
        <v>1</v>
      </c>
      <c r="BS1155">
        <v>1</v>
      </c>
      <c r="BT1155">
        <v>2</v>
      </c>
      <c r="BU1155">
        <v>2</v>
      </c>
      <c r="BV1155">
        <v>0</v>
      </c>
      <c r="BW1155">
        <v>2</v>
      </c>
      <c r="BX1155">
        <v>0</v>
      </c>
      <c r="BY1155">
        <v>2</v>
      </c>
      <c r="BZ1155">
        <v>0</v>
      </c>
      <c r="CA1155">
        <v>2</v>
      </c>
      <c r="CB1155">
        <v>0</v>
      </c>
      <c r="CC1155">
        <v>2</v>
      </c>
      <c r="CD1155">
        <v>0</v>
      </c>
      <c r="CE1155">
        <v>2</v>
      </c>
      <c r="CF1155">
        <v>0</v>
      </c>
      <c r="CG1155">
        <v>2</v>
      </c>
      <c r="CH1155">
        <v>2</v>
      </c>
      <c r="CI1155">
        <v>2</v>
      </c>
      <c r="CJ1155">
        <v>1</v>
      </c>
      <c r="CK1155">
        <v>2</v>
      </c>
      <c r="CL1155">
        <v>4</v>
      </c>
      <c r="CM1155">
        <v>1</v>
      </c>
      <c r="CR1155">
        <v>2</v>
      </c>
      <c r="CS1155">
        <v>2</v>
      </c>
      <c r="CT1155">
        <v>1</v>
      </c>
      <c r="CU1155">
        <v>2</v>
      </c>
      <c r="CV1155" t="s">
        <v>3721</v>
      </c>
      <c r="CW1155">
        <v>793</v>
      </c>
      <c r="CX1155">
        <v>13.22</v>
      </c>
      <c r="CY1155">
        <v>2</v>
      </c>
      <c r="CZ1155">
        <v>1</v>
      </c>
      <c r="DA1155" t="s">
        <v>3347</v>
      </c>
      <c r="DC1155">
        <v>1</v>
      </c>
      <c r="DD1155">
        <v>1</v>
      </c>
      <c r="DE1155">
        <v>10</v>
      </c>
      <c r="DN1155" t="s">
        <v>3622</v>
      </c>
      <c r="DO1155" t="s">
        <v>3622</v>
      </c>
      <c r="DP1155" t="s">
        <v>3178</v>
      </c>
      <c r="DQ1155" t="s">
        <v>202</v>
      </c>
      <c r="DR1155" t="s">
        <v>202</v>
      </c>
      <c r="DT1155">
        <v>1</v>
      </c>
      <c r="DV1155">
        <v>0</v>
      </c>
      <c r="DW1155">
        <v>1</v>
      </c>
      <c r="FG1155">
        <v>0</v>
      </c>
      <c r="FH1155" t="s">
        <v>202</v>
      </c>
      <c r="FJ1155" t="s">
        <v>1978</v>
      </c>
      <c r="FK1155">
        <v>41</v>
      </c>
      <c r="FL1155">
        <v>12</v>
      </c>
      <c r="FM1155">
        <v>12</v>
      </c>
      <c r="FN1155">
        <v>20</v>
      </c>
      <c r="FO1155" t="s">
        <v>202</v>
      </c>
      <c r="FQ1155" t="s">
        <v>3287</v>
      </c>
      <c r="FR1155" t="s">
        <v>3189</v>
      </c>
      <c r="FS1155">
        <v>0</v>
      </c>
      <c r="FT1155">
        <v>0</v>
      </c>
      <c r="FU1155" t="s">
        <v>202</v>
      </c>
      <c r="FV1155" t="s">
        <v>202</v>
      </c>
      <c r="FW1155">
        <v>0</v>
      </c>
      <c r="FX1155">
        <v>1</v>
      </c>
      <c r="FY1155">
        <v>0</v>
      </c>
      <c r="FZ1155">
        <v>0</v>
      </c>
      <c r="GA1155">
        <v>1992</v>
      </c>
      <c r="GB1155">
        <v>22</v>
      </c>
      <c r="GC1155">
        <v>90.545454500000005</v>
      </c>
      <c r="GD1155" t="s">
        <v>202</v>
      </c>
      <c r="GE1155">
        <v>1</v>
      </c>
      <c r="GF1155">
        <v>-97</v>
      </c>
      <c r="GH1155">
        <v>-97</v>
      </c>
      <c r="GI1155">
        <v>2</v>
      </c>
      <c r="GK1155">
        <v>41</v>
      </c>
      <c r="GL1155">
        <v>1</v>
      </c>
      <c r="GO1155">
        <v>2</v>
      </c>
      <c r="GP1155">
        <v>2</v>
      </c>
      <c r="GQ1155">
        <v>2</v>
      </c>
      <c r="GZ1155">
        <v>1</v>
      </c>
      <c r="HA1155">
        <v>1</v>
      </c>
      <c r="HD1155">
        <v>9</v>
      </c>
      <c r="HG1155" t="s">
        <v>6486</v>
      </c>
      <c r="HH1155">
        <v>1</v>
      </c>
      <c r="HJ1155">
        <v>0</v>
      </c>
    </row>
    <row r="1156" spans="1:218" hidden="1" x14ac:dyDescent="0.3">
      <c r="A1156">
        <v>346</v>
      </c>
      <c r="B1156" t="s">
        <v>3633</v>
      </c>
      <c r="C1156" t="s">
        <v>3730</v>
      </c>
      <c r="D1156" t="s">
        <v>194</v>
      </c>
      <c r="E1156">
        <v>1</v>
      </c>
      <c r="F1156" t="s">
        <v>202</v>
      </c>
      <c r="H1156">
        <v>1</v>
      </c>
      <c r="M1156">
        <v>3</v>
      </c>
      <c r="N1156">
        <v>1</v>
      </c>
      <c r="U1156">
        <v>1</v>
      </c>
      <c r="W1156">
        <v>1</v>
      </c>
      <c r="X1156" t="s">
        <v>3174</v>
      </c>
      <c r="Y1156">
        <v>1</v>
      </c>
      <c r="Z1156">
        <v>1</v>
      </c>
      <c r="AA1156">
        <v>2</v>
      </c>
      <c r="AD1156" t="s">
        <v>3174</v>
      </c>
      <c r="AE1156">
        <v>1</v>
      </c>
      <c r="AF1156">
        <v>1</v>
      </c>
      <c r="AG1156">
        <v>1</v>
      </c>
      <c r="AH1156">
        <v>2</v>
      </c>
      <c r="AI1156">
        <v>2</v>
      </c>
      <c r="AJ1156">
        <v>2</v>
      </c>
      <c r="AK1156" t="s">
        <v>3731</v>
      </c>
      <c r="AL1156">
        <v>1</v>
      </c>
      <c r="AM1156">
        <v>2</v>
      </c>
      <c r="AN1156">
        <v>1</v>
      </c>
      <c r="AO1156">
        <v>2</v>
      </c>
      <c r="AP1156">
        <v>1</v>
      </c>
      <c r="AQ1156">
        <v>1</v>
      </c>
      <c r="AR1156" t="s">
        <v>3732</v>
      </c>
      <c r="AS1156">
        <v>2</v>
      </c>
      <c r="AT1156">
        <v>1</v>
      </c>
      <c r="AU1156">
        <v>1</v>
      </c>
      <c r="AV1156">
        <v>2</v>
      </c>
      <c r="AW1156">
        <v>7</v>
      </c>
      <c r="AX1156">
        <v>1</v>
      </c>
      <c r="AY1156">
        <v>3</v>
      </c>
      <c r="BE1156">
        <v>1</v>
      </c>
      <c r="BF1156">
        <v>2</v>
      </c>
      <c r="BG1156">
        <v>1</v>
      </c>
      <c r="BH1156">
        <v>1</v>
      </c>
      <c r="BI1156">
        <v>1</v>
      </c>
      <c r="BJ1156">
        <v>0</v>
      </c>
      <c r="BM1156">
        <v>1</v>
      </c>
      <c r="BN1156">
        <v>1</v>
      </c>
      <c r="BO1156">
        <v>3</v>
      </c>
      <c r="BP1156">
        <v>1</v>
      </c>
      <c r="BQ1156">
        <v>23</v>
      </c>
      <c r="BR1156">
        <v>1</v>
      </c>
      <c r="BS1156">
        <v>1</v>
      </c>
      <c r="BT1156">
        <v>2</v>
      </c>
      <c r="BV1156">
        <v>0</v>
      </c>
      <c r="BX1156">
        <v>0</v>
      </c>
      <c r="BZ1156">
        <v>0</v>
      </c>
      <c r="CB1156">
        <v>0</v>
      </c>
      <c r="CD1156">
        <v>0</v>
      </c>
      <c r="CF1156">
        <v>2</v>
      </c>
      <c r="CJ1156">
        <v>1</v>
      </c>
      <c r="CK1156">
        <v>1</v>
      </c>
      <c r="CL1156">
        <v>6</v>
      </c>
      <c r="CM1156">
        <v>1</v>
      </c>
      <c r="CR1156">
        <v>2</v>
      </c>
      <c r="CS1156">
        <v>-98</v>
      </c>
      <c r="CT1156">
        <v>1</v>
      </c>
      <c r="CU1156">
        <v>2</v>
      </c>
      <c r="CV1156" t="s">
        <v>3733</v>
      </c>
      <c r="CW1156">
        <v>787</v>
      </c>
      <c r="CX1156">
        <v>13.12</v>
      </c>
      <c r="CY1156">
        <v>2</v>
      </c>
      <c r="CZ1156">
        <v>1</v>
      </c>
      <c r="DA1156" t="s">
        <v>1806</v>
      </c>
      <c r="DC1156">
        <v>1</v>
      </c>
      <c r="DD1156">
        <v>1</v>
      </c>
      <c r="DE1156">
        <v>23</v>
      </c>
      <c r="DN1156" t="s">
        <v>3622</v>
      </c>
      <c r="DO1156" t="s">
        <v>3622</v>
      </c>
      <c r="DP1156" t="s">
        <v>3178</v>
      </c>
      <c r="DQ1156" t="s">
        <v>202</v>
      </c>
      <c r="DR1156" t="s">
        <v>202</v>
      </c>
      <c r="DT1156">
        <v>1</v>
      </c>
      <c r="DV1156">
        <v>0</v>
      </c>
      <c r="DW1156">
        <v>1</v>
      </c>
      <c r="FG1156">
        <v>0</v>
      </c>
      <c r="FH1156" t="s">
        <v>202</v>
      </c>
      <c r="FJ1156" t="s">
        <v>1978</v>
      </c>
      <c r="FK1156">
        <v>20</v>
      </c>
      <c r="FL1156">
        <v>12</v>
      </c>
      <c r="FM1156">
        <v>12</v>
      </c>
      <c r="FN1156">
        <v>20</v>
      </c>
      <c r="FO1156" t="s">
        <v>202</v>
      </c>
      <c r="FQ1156" t="s">
        <v>3287</v>
      </c>
      <c r="FR1156" t="s">
        <v>3189</v>
      </c>
      <c r="FS1156">
        <v>0</v>
      </c>
      <c r="FT1156">
        <v>0</v>
      </c>
      <c r="FU1156" t="s">
        <v>202</v>
      </c>
      <c r="FV1156" t="s">
        <v>202</v>
      </c>
      <c r="FW1156">
        <v>0</v>
      </c>
      <c r="FX1156">
        <v>1</v>
      </c>
      <c r="FY1156">
        <v>0</v>
      </c>
      <c r="FZ1156">
        <v>0</v>
      </c>
      <c r="GA1156">
        <v>674</v>
      </c>
      <c r="GB1156">
        <v>7</v>
      </c>
      <c r="GC1156">
        <v>96.285714299999995</v>
      </c>
      <c r="GD1156" t="s">
        <v>202</v>
      </c>
      <c r="GE1156">
        <v>1</v>
      </c>
      <c r="GF1156">
        <v>1</v>
      </c>
      <c r="GG1156">
        <v>20</v>
      </c>
      <c r="GH1156">
        <f t="shared" ref="GH1156:GH1157" si="48">IF(GG1156&gt;=30,1,IF(GG1156&gt;=20,2,IF(GG1156&gt;=15,3,IF(GG1156&gt;=10,4,IF(GG1156&gt;=5,5,IF(GG1156&gt;0,6,0))))))</f>
        <v>2</v>
      </c>
      <c r="GI1156">
        <v>2</v>
      </c>
      <c r="GK1156">
        <v>20</v>
      </c>
      <c r="GL1156">
        <v>1</v>
      </c>
      <c r="GO1156">
        <v>2</v>
      </c>
      <c r="GP1156">
        <v>2</v>
      </c>
      <c r="GQ1156">
        <v>2</v>
      </c>
      <c r="GZ1156">
        <v>1</v>
      </c>
      <c r="HA1156">
        <v>-97</v>
      </c>
      <c r="HD1156">
        <v>2</v>
      </c>
      <c r="HG1156" t="s">
        <v>6486</v>
      </c>
      <c r="HH1156">
        <v>1</v>
      </c>
      <c r="HJ1156">
        <v>0</v>
      </c>
    </row>
    <row r="1157" spans="1:218" hidden="1" x14ac:dyDescent="0.3">
      <c r="A1157">
        <v>352</v>
      </c>
      <c r="B1157" t="s">
        <v>3212</v>
      </c>
      <c r="C1157" t="s">
        <v>3747</v>
      </c>
      <c r="D1157" t="s">
        <v>265</v>
      </c>
      <c r="E1157">
        <v>1</v>
      </c>
      <c r="F1157" t="s">
        <v>202</v>
      </c>
      <c r="H1157">
        <v>1</v>
      </c>
      <c r="M1157">
        <v>3</v>
      </c>
      <c r="N1157">
        <v>1</v>
      </c>
      <c r="U1157">
        <v>1</v>
      </c>
      <c r="W1157">
        <v>1</v>
      </c>
      <c r="X1157" t="s">
        <v>3174</v>
      </c>
      <c r="Y1157">
        <v>1</v>
      </c>
      <c r="Z1157">
        <v>1</v>
      </c>
      <c r="AA1157">
        <v>6</v>
      </c>
      <c r="AD1157" t="s">
        <v>3174</v>
      </c>
      <c r="AE1157">
        <v>1</v>
      </c>
      <c r="AF1157">
        <v>1</v>
      </c>
      <c r="AG1157">
        <v>1</v>
      </c>
      <c r="AH1157">
        <v>2</v>
      </c>
      <c r="AI1157">
        <v>1</v>
      </c>
      <c r="AJ1157">
        <v>1</v>
      </c>
      <c r="AK1157" t="s">
        <v>3748</v>
      </c>
      <c r="AL1157">
        <v>1</v>
      </c>
      <c r="AM1157">
        <v>2</v>
      </c>
      <c r="AN1157">
        <v>1</v>
      </c>
      <c r="AO1157">
        <v>2</v>
      </c>
      <c r="AP1157">
        <v>2</v>
      </c>
      <c r="AQ1157">
        <v>1</v>
      </c>
      <c r="AR1157" t="s">
        <v>3749</v>
      </c>
      <c r="AS1157">
        <v>2</v>
      </c>
      <c r="AT1157">
        <v>1</v>
      </c>
      <c r="AU1157">
        <v>1</v>
      </c>
      <c r="AV1157">
        <v>2</v>
      </c>
      <c r="AW1157">
        <v>7</v>
      </c>
      <c r="AX1157">
        <v>1</v>
      </c>
      <c r="AY1157">
        <v>1</v>
      </c>
      <c r="BE1157">
        <v>1</v>
      </c>
      <c r="BF1157">
        <v>1</v>
      </c>
      <c r="BG1157">
        <v>1</v>
      </c>
      <c r="BH1157">
        <v>1</v>
      </c>
      <c r="BI1157">
        <v>1</v>
      </c>
      <c r="BJ1157">
        <v>1</v>
      </c>
      <c r="BK1157">
        <v>1</v>
      </c>
      <c r="BL1157">
        <v>1</v>
      </c>
      <c r="BM1157">
        <v>1</v>
      </c>
      <c r="BN1157">
        <v>1</v>
      </c>
      <c r="BO1157">
        <v>2</v>
      </c>
      <c r="BP1157">
        <v>1</v>
      </c>
      <c r="BQ1157">
        <v>2</v>
      </c>
      <c r="BR1157">
        <v>1</v>
      </c>
      <c r="BS1157">
        <v>1</v>
      </c>
      <c r="BT1157">
        <v>3</v>
      </c>
      <c r="BU1157">
        <v>3</v>
      </c>
      <c r="BV1157">
        <v>1</v>
      </c>
      <c r="BW1157">
        <v>3</v>
      </c>
      <c r="BX1157">
        <v>0</v>
      </c>
      <c r="BY1157">
        <v>3</v>
      </c>
      <c r="BZ1157">
        <v>0</v>
      </c>
      <c r="CA1157">
        <v>3</v>
      </c>
      <c r="CB1157">
        <v>0</v>
      </c>
      <c r="CC1157">
        <v>3</v>
      </c>
      <c r="CD1157">
        <v>0</v>
      </c>
      <c r="CE1157">
        <v>3</v>
      </c>
      <c r="CF1157">
        <v>1</v>
      </c>
      <c r="CG1157">
        <v>3</v>
      </c>
      <c r="CH1157">
        <v>1</v>
      </c>
      <c r="CI1157">
        <v>3</v>
      </c>
      <c r="CJ1157">
        <v>1</v>
      </c>
      <c r="CK1157">
        <v>1</v>
      </c>
      <c r="CL1157">
        <v>6</v>
      </c>
      <c r="CM1157">
        <v>1</v>
      </c>
      <c r="CR1157">
        <v>2</v>
      </c>
      <c r="CS1157">
        <v>-97</v>
      </c>
      <c r="CT1157">
        <v>1</v>
      </c>
      <c r="CU1157">
        <v>2</v>
      </c>
      <c r="CV1157" t="s">
        <v>3750</v>
      </c>
      <c r="CW1157">
        <v>1542</v>
      </c>
      <c r="CX1157">
        <v>25.7</v>
      </c>
      <c r="CY1157">
        <v>2</v>
      </c>
      <c r="CZ1157">
        <v>1</v>
      </c>
      <c r="DA1157" t="s">
        <v>388</v>
      </c>
      <c r="DC1157">
        <v>1</v>
      </c>
      <c r="DD1157">
        <v>1</v>
      </c>
      <c r="DE1157">
        <v>37</v>
      </c>
      <c r="DN1157" t="s">
        <v>3622</v>
      </c>
      <c r="DO1157" t="s">
        <v>3622</v>
      </c>
      <c r="DP1157" t="s">
        <v>3178</v>
      </c>
      <c r="DQ1157" t="s">
        <v>202</v>
      </c>
      <c r="DR1157" t="s">
        <v>202</v>
      </c>
      <c r="DT1157">
        <v>1</v>
      </c>
      <c r="DV1157">
        <v>0</v>
      </c>
      <c r="DW1157">
        <v>1</v>
      </c>
      <c r="FG1157">
        <v>0</v>
      </c>
      <c r="FH1157" t="s">
        <v>202</v>
      </c>
      <c r="FJ1157" t="s">
        <v>1978</v>
      </c>
      <c r="FK1157">
        <v>5</v>
      </c>
      <c r="FL1157">
        <v>12</v>
      </c>
      <c r="FM1157">
        <v>12</v>
      </c>
      <c r="FN1157">
        <v>5</v>
      </c>
      <c r="FO1157" t="s">
        <v>202</v>
      </c>
      <c r="FQ1157" t="s">
        <v>3287</v>
      </c>
      <c r="FR1157" t="s">
        <v>3189</v>
      </c>
      <c r="FS1157">
        <v>0</v>
      </c>
      <c r="FT1157">
        <v>1</v>
      </c>
      <c r="FU1157" t="s">
        <v>2221</v>
      </c>
      <c r="FV1157" t="s">
        <v>202</v>
      </c>
      <c r="FW1157">
        <v>0</v>
      </c>
      <c r="FX1157">
        <v>1</v>
      </c>
      <c r="FY1157">
        <v>0</v>
      </c>
      <c r="FZ1157">
        <v>0</v>
      </c>
      <c r="GA1157">
        <v>406</v>
      </c>
      <c r="GB1157">
        <v>4</v>
      </c>
      <c r="GC1157">
        <v>101.5</v>
      </c>
      <c r="GD1157" t="s">
        <v>202</v>
      </c>
      <c r="GE1157">
        <v>1</v>
      </c>
      <c r="GF1157">
        <v>1</v>
      </c>
      <c r="GG1157">
        <v>5</v>
      </c>
      <c r="GH1157">
        <f t="shared" si="48"/>
        <v>5</v>
      </c>
      <c r="GI1157">
        <v>2</v>
      </c>
      <c r="GK1157">
        <v>5</v>
      </c>
      <c r="GL1157">
        <v>1</v>
      </c>
      <c r="GO1157">
        <v>2</v>
      </c>
      <c r="GP1157">
        <v>2</v>
      </c>
      <c r="GQ1157">
        <v>1</v>
      </c>
      <c r="GR1157">
        <v>1</v>
      </c>
      <c r="GZ1157">
        <v>1</v>
      </c>
      <c r="HA1157">
        <v>2</v>
      </c>
      <c r="HB1157">
        <v>1</v>
      </c>
      <c r="HC1157">
        <v>2</v>
      </c>
      <c r="HD1157">
        <v>1</v>
      </c>
      <c r="HG1157" t="s">
        <v>6486</v>
      </c>
      <c r="HH1157">
        <v>1</v>
      </c>
      <c r="HJ1157">
        <v>0</v>
      </c>
    </row>
    <row r="1158" spans="1:218" hidden="1" x14ac:dyDescent="0.3">
      <c r="A1158">
        <v>365</v>
      </c>
      <c r="B1158" t="s">
        <v>6505</v>
      </c>
      <c r="C1158" t="s">
        <v>6584</v>
      </c>
      <c r="D1158" t="s">
        <v>212</v>
      </c>
      <c r="E1158">
        <v>1</v>
      </c>
      <c r="F1158" t="s">
        <v>202</v>
      </c>
      <c r="H1158">
        <v>1</v>
      </c>
      <c r="M1158">
        <v>2</v>
      </c>
      <c r="N1158">
        <v>1</v>
      </c>
      <c r="U1158">
        <v>1</v>
      </c>
      <c r="W1158">
        <v>1</v>
      </c>
      <c r="X1158" t="s">
        <v>202</v>
      </c>
      <c r="Y1158">
        <v>1</v>
      </c>
      <c r="Z1158">
        <v>1</v>
      </c>
      <c r="AD1158" t="s">
        <v>3174</v>
      </c>
      <c r="AE1158">
        <v>1</v>
      </c>
      <c r="AF1158">
        <v>1</v>
      </c>
      <c r="AG1158">
        <v>1</v>
      </c>
      <c r="AH1158">
        <v>1</v>
      </c>
      <c r="AI1158">
        <v>2</v>
      </c>
      <c r="AJ1158">
        <v>2</v>
      </c>
      <c r="AK1158" t="s">
        <v>6585</v>
      </c>
      <c r="AL1158">
        <v>1</v>
      </c>
      <c r="AM1158">
        <v>1</v>
      </c>
      <c r="AN1158">
        <v>2</v>
      </c>
      <c r="AO1158">
        <v>2</v>
      </c>
      <c r="AP1158">
        <v>1</v>
      </c>
      <c r="AQ1158">
        <v>2</v>
      </c>
      <c r="AR1158" t="s">
        <v>6586</v>
      </c>
      <c r="AS1158">
        <v>1</v>
      </c>
      <c r="AT1158">
        <v>1</v>
      </c>
      <c r="AU1158">
        <v>1</v>
      </c>
      <c r="AV1158">
        <v>1</v>
      </c>
      <c r="AW1158">
        <v>7</v>
      </c>
      <c r="AX1158">
        <v>1</v>
      </c>
      <c r="AY1158">
        <v>5</v>
      </c>
      <c r="BE1158">
        <v>1</v>
      </c>
      <c r="BF1158">
        <v>1</v>
      </c>
      <c r="BG1158">
        <v>1</v>
      </c>
      <c r="BH1158">
        <v>1</v>
      </c>
      <c r="BI1158">
        <v>1</v>
      </c>
      <c r="BJ1158">
        <v>0</v>
      </c>
      <c r="BM1158">
        <v>1</v>
      </c>
      <c r="BN1158">
        <v>1</v>
      </c>
      <c r="BO1158">
        <v>3</v>
      </c>
      <c r="BP1158">
        <v>1</v>
      </c>
      <c r="BQ1158">
        <v>45</v>
      </c>
      <c r="BR1158">
        <v>1</v>
      </c>
      <c r="BS1158">
        <v>1</v>
      </c>
      <c r="BT1158">
        <v>4</v>
      </c>
      <c r="BU1158">
        <v>4</v>
      </c>
      <c r="BV1158">
        <v>1</v>
      </c>
      <c r="BW1158">
        <v>4</v>
      </c>
      <c r="BX1158">
        <v>0</v>
      </c>
      <c r="BY1158">
        <v>4</v>
      </c>
      <c r="BZ1158">
        <v>1</v>
      </c>
      <c r="CA1158">
        <v>4</v>
      </c>
      <c r="CB1158">
        <v>0</v>
      </c>
      <c r="CC1158">
        <v>4</v>
      </c>
      <c r="CD1158">
        <v>0</v>
      </c>
      <c r="CE1158">
        <v>4</v>
      </c>
      <c r="CF1158">
        <v>0</v>
      </c>
      <c r="CG1158">
        <v>4</v>
      </c>
      <c r="CH1158">
        <v>2</v>
      </c>
      <c r="CI1158">
        <v>4</v>
      </c>
      <c r="CJ1158">
        <v>1</v>
      </c>
      <c r="CK1158">
        <v>1</v>
      </c>
      <c r="CL1158">
        <v>5</v>
      </c>
      <c r="CM1158">
        <v>6</v>
      </c>
      <c r="CS1158">
        <v>-97</v>
      </c>
      <c r="CT1158">
        <v>1</v>
      </c>
      <c r="CU1158">
        <v>2</v>
      </c>
      <c r="CV1158" t="s">
        <v>6587</v>
      </c>
      <c r="CW1158">
        <v>741</v>
      </c>
      <c r="CX1158">
        <v>12.35</v>
      </c>
      <c r="CY1158">
        <v>2</v>
      </c>
      <c r="CZ1158">
        <v>1</v>
      </c>
      <c r="DA1158" t="s">
        <v>3238</v>
      </c>
      <c r="DC1158">
        <v>1</v>
      </c>
      <c r="DD1158">
        <v>1</v>
      </c>
      <c r="DE1158">
        <v>6</v>
      </c>
      <c r="DN1158" t="s">
        <v>3622</v>
      </c>
      <c r="DO1158" t="s">
        <v>3622</v>
      </c>
      <c r="DP1158" t="s">
        <v>3178</v>
      </c>
      <c r="DQ1158" t="s">
        <v>202</v>
      </c>
      <c r="DR1158" t="s">
        <v>202</v>
      </c>
      <c r="DT1158">
        <v>1</v>
      </c>
      <c r="DV1158">
        <v>0</v>
      </c>
      <c r="DW1158">
        <v>1</v>
      </c>
      <c r="FG1158">
        <v>0</v>
      </c>
      <c r="FH1158" t="s">
        <v>202</v>
      </c>
      <c r="FJ1158" t="s">
        <v>1978</v>
      </c>
      <c r="FK1158">
        <v>10</v>
      </c>
      <c r="FL1158">
        <v>12</v>
      </c>
      <c r="FM1158">
        <v>12</v>
      </c>
      <c r="FN1158">
        <v>17.5</v>
      </c>
      <c r="FO1158" t="s">
        <v>202</v>
      </c>
      <c r="FQ1158" t="s">
        <v>3638</v>
      </c>
      <c r="FR1158" t="s">
        <v>3189</v>
      </c>
      <c r="FS1158">
        <v>0</v>
      </c>
      <c r="FT1158">
        <v>0</v>
      </c>
      <c r="FU1158" t="s">
        <v>202</v>
      </c>
      <c r="FV1158" t="s">
        <v>202</v>
      </c>
      <c r="FW1158">
        <v>0</v>
      </c>
      <c r="FX1158">
        <v>1</v>
      </c>
      <c r="FY1158">
        <v>0</v>
      </c>
      <c r="FZ1158">
        <v>0</v>
      </c>
      <c r="GA1158">
        <v>6815</v>
      </c>
      <c r="GB1158">
        <v>24</v>
      </c>
      <c r="GC1158">
        <v>283.95833329999999</v>
      </c>
      <c r="GD1158" t="s">
        <v>202</v>
      </c>
      <c r="GE1158">
        <v>1</v>
      </c>
      <c r="GF1158">
        <v>-97</v>
      </c>
      <c r="GH1158">
        <v>3</v>
      </c>
      <c r="GI1158">
        <v>2</v>
      </c>
      <c r="GK1158">
        <v>10</v>
      </c>
      <c r="GL1158">
        <v>1</v>
      </c>
      <c r="GO1158">
        <v>3</v>
      </c>
      <c r="GP1158">
        <v>2</v>
      </c>
      <c r="GQ1158">
        <v>2</v>
      </c>
      <c r="GZ1158">
        <v>1</v>
      </c>
      <c r="HA1158">
        <v>1</v>
      </c>
      <c r="HD1158">
        <v>3</v>
      </c>
      <c r="HG1158" t="s">
        <v>6486</v>
      </c>
      <c r="HH1158">
        <v>1</v>
      </c>
      <c r="HJ1158">
        <v>0</v>
      </c>
    </row>
    <row r="1159" spans="1:218" hidden="1" x14ac:dyDescent="0.3">
      <c r="A1159">
        <v>368</v>
      </c>
      <c r="B1159" t="s">
        <v>6588</v>
      </c>
      <c r="C1159" t="s">
        <v>6589</v>
      </c>
      <c r="D1159" t="s">
        <v>194</v>
      </c>
      <c r="E1159">
        <v>1</v>
      </c>
      <c r="F1159" t="s">
        <v>202</v>
      </c>
      <c r="H1159">
        <v>1</v>
      </c>
      <c r="M1159">
        <v>2</v>
      </c>
      <c r="N1159">
        <v>1</v>
      </c>
      <c r="U1159">
        <v>1</v>
      </c>
      <c r="W1159">
        <v>1</v>
      </c>
      <c r="X1159" t="s">
        <v>202</v>
      </c>
      <c r="Y1159">
        <v>1</v>
      </c>
      <c r="Z1159">
        <v>1</v>
      </c>
      <c r="AD1159" t="s">
        <v>3174</v>
      </c>
      <c r="AE1159">
        <v>1</v>
      </c>
      <c r="AF1159">
        <v>1</v>
      </c>
      <c r="AG1159">
        <v>1</v>
      </c>
      <c r="AH1159">
        <v>1</v>
      </c>
      <c r="AI1159">
        <v>1</v>
      </c>
      <c r="AJ1159">
        <v>2</v>
      </c>
      <c r="AK1159" t="s">
        <v>6590</v>
      </c>
      <c r="AL1159">
        <v>1</v>
      </c>
      <c r="AM1159">
        <v>2</v>
      </c>
      <c r="AN1159">
        <v>1</v>
      </c>
      <c r="AO1159">
        <v>2</v>
      </c>
      <c r="AP1159">
        <v>1</v>
      </c>
      <c r="AQ1159">
        <v>1</v>
      </c>
      <c r="AR1159" t="s">
        <v>6591</v>
      </c>
      <c r="AS1159">
        <v>2</v>
      </c>
      <c r="AT1159">
        <v>2</v>
      </c>
      <c r="AU1159">
        <v>2</v>
      </c>
      <c r="AV1159">
        <v>2</v>
      </c>
      <c r="AW1159">
        <v>7</v>
      </c>
      <c r="AX1159">
        <v>1</v>
      </c>
      <c r="AY1159">
        <v>4</v>
      </c>
      <c r="BE1159">
        <v>1</v>
      </c>
      <c r="BF1159">
        <v>1</v>
      </c>
      <c r="BG1159">
        <v>1</v>
      </c>
      <c r="BH1159">
        <v>1</v>
      </c>
      <c r="BI1159">
        <v>1</v>
      </c>
      <c r="BJ1159">
        <v>0</v>
      </c>
      <c r="BM1159">
        <v>1</v>
      </c>
      <c r="BN1159">
        <v>1</v>
      </c>
      <c r="BO1159">
        <v>1</v>
      </c>
      <c r="BP1159">
        <v>1</v>
      </c>
      <c r="BQ1159">
        <v>30</v>
      </c>
      <c r="BR1159">
        <v>1</v>
      </c>
      <c r="BS1159">
        <v>1</v>
      </c>
      <c r="BT1159">
        <v>2</v>
      </c>
      <c r="BV1159">
        <v>0</v>
      </c>
      <c r="BX1159">
        <v>0</v>
      </c>
      <c r="BZ1159">
        <v>0</v>
      </c>
      <c r="CB1159">
        <v>0</v>
      </c>
      <c r="CD1159">
        <v>0</v>
      </c>
      <c r="CF1159">
        <v>2</v>
      </c>
      <c r="CJ1159">
        <v>1</v>
      </c>
      <c r="CK1159">
        <v>1</v>
      </c>
      <c r="CL1159">
        <v>-98</v>
      </c>
      <c r="CM1159">
        <v>1</v>
      </c>
      <c r="CR1159">
        <v>2</v>
      </c>
      <c r="CS1159">
        <v>-98</v>
      </c>
      <c r="CT1159">
        <v>1</v>
      </c>
      <c r="CU1159">
        <v>1</v>
      </c>
      <c r="CV1159" t="s">
        <v>351</v>
      </c>
      <c r="CW1159">
        <v>575</v>
      </c>
      <c r="CX1159">
        <v>9.58</v>
      </c>
      <c r="CY1159">
        <v>2</v>
      </c>
      <c r="CZ1159">
        <v>1</v>
      </c>
      <c r="DA1159" t="s">
        <v>3632</v>
      </c>
      <c r="DC1159">
        <v>1</v>
      </c>
      <c r="DD1159">
        <v>1</v>
      </c>
      <c r="DE1159">
        <v>20</v>
      </c>
      <c r="DN1159" t="s">
        <v>3622</v>
      </c>
      <c r="DO1159" t="s">
        <v>3622</v>
      </c>
      <c r="DP1159" t="s">
        <v>3178</v>
      </c>
      <c r="DQ1159" t="s">
        <v>202</v>
      </c>
      <c r="DR1159" t="s">
        <v>202</v>
      </c>
      <c r="DT1159">
        <v>1</v>
      </c>
      <c r="DV1159">
        <v>0</v>
      </c>
      <c r="DW1159">
        <v>1</v>
      </c>
      <c r="FG1159">
        <v>1</v>
      </c>
      <c r="FH1159" t="s">
        <v>202</v>
      </c>
      <c r="FJ1159" t="s">
        <v>1978</v>
      </c>
      <c r="FK1159">
        <v>3</v>
      </c>
      <c r="FL1159">
        <v>12</v>
      </c>
      <c r="FM1159">
        <v>2</v>
      </c>
      <c r="FN1159">
        <v>15</v>
      </c>
      <c r="FO1159" t="s">
        <v>202</v>
      </c>
      <c r="FQ1159" t="s">
        <v>3287</v>
      </c>
      <c r="FR1159" t="s">
        <v>3189</v>
      </c>
      <c r="FS1159">
        <v>0</v>
      </c>
      <c r="FT1159">
        <v>0</v>
      </c>
      <c r="FU1159" t="s">
        <v>202</v>
      </c>
      <c r="FV1159" t="s">
        <v>202</v>
      </c>
      <c r="FW1159">
        <v>0</v>
      </c>
      <c r="FX1159">
        <v>1</v>
      </c>
      <c r="FY1159">
        <v>0</v>
      </c>
      <c r="FZ1159">
        <v>0</v>
      </c>
      <c r="GA1159">
        <v>835</v>
      </c>
      <c r="GB1159">
        <v>3</v>
      </c>
      <c r="GC1159">
        <v>278.33333329999999</v>
      </c>
      <c r="GD1159" t="s">
        <v>202</v>
      </c>
      <c r="GE1159">
        <v>0.1666667</v>
      </c>
      <c r="GF1159">
        <v>1</v>
      </c>
      <c r="GG1159">
        <v>15</v>
      </c>
      <c r="GH1159">
        <f t="shared" ref="GH1159:GH1162" si="49">IF(GG1159&gt;=30,1,IF(GG1159&gt;=20,2,IF(GG1159&gt;=15,3,IF(GG1159&gt;=10,4,IF(GG1159&gt;=5,5,IF(GG1159&gt;0,6,0))))))</f>
        <v>3</v>
      </c>
      <c r="GI1159">
        <v>2</v>
      </c>
      <c r="GK1159">
        <v>3</v>
      </c>
      <c r="GL1159">
        <v>2</v>
      </c>
      <c r="GM1159">
        <v>1</v>
      </c>
      <c r="GN1159">
        <v>2</v>
      </c>
      <c r="GO1159">
        <v>2</v>
      </c>
      <c r="GP1159">
        <v>2</v>
      </c>
      <c r="GQ1159">
        <v>2</v>
      </c>
      <c r="GZ1159">
        <v>1</v>
      </c>
      <c r="HA1159">
        <v>1</v>
      </c>
      <c r="HD1159">
        <v>1</v>
      </c>
      <c r="HG1159" t="s">
        <v>6486</v>
      </c>
      <c r="HH1159">
        <v>1</v>
      </c>
      <c r="HJ1159">
        <v>0</v>
      </c>
    </row>
    <row r="1160" spans="1:218" hidden="1" x14ac:dyDescent="0.3">
      <c r="A1160">
        <v>371</v>
      </c>
      <c r="B1160" t="s">
        <v>3221</v>
      </c>
      <c r="C1160" t="s">
        <v>3779</v>
      </c>
      <c r="D1160" t="s">
        <v>212</v>
      </c>
      <c r="E1160">
        <v>1</v>
      </c>
      <c r="F1160" t="s">
        <v>202</v>
      </c>
      <c r="H1160">
        <v>1</v>
      </c>
      <c r="M1160">
        <v>3</v>
      </c>
      <c r="N1160">
        <v>1</v>
      </c>
      <c r="U1160">
        <v>1</v>
      </c>
      <c r="W1160">
        <v>1</v>
      </c>
      <c r="X1160" t="s">
        <v>3174</v>
      </c>
      <c r="Y1160">
        <v>1</v>
      </c>
      <c r="Z1160">
        <v>1</v>
      </c>
      <c r="AA1160">
        <v>5</v>
      </c>
      <c r="AD1160" t="s">
        <v>3174</v>
      </c>
      <c r="AE1160">
        <v>1</v>
      </c>
      <c r="AF1160">
        <v>1</v>
      </c>
      <c r="AG1160">
        <v>1</v>
      </c>
      <c r="AH1160">
        <v>1</v>
      </c>
      <c r="AI1160">
        <v>1</v>
      </c>
      <c r="AJ1160">
        <v>1</v>
      </c>
      <c r="AK1160" t="s">
        <v>3780</v>
      </c>
      <c r="AL1160">
        <v>1</v>
      </c>
      <c r="AM1160">
        <v>1</v>
      </c>
      <c r="AN1160">
        <v>1</v>
      </c>
      <c r="AO1160">
        <v>2</v>
      </c>
      <c r="AP1160">
        <v>2</v>
      </c>
      <c r="AQ1160">
        <v>2</v>
      </c>
      <c r="AR1160" t="s">
        <v>3781</v>
      </c>
      <c r="AS1160">
        <v>2</v>
      </c>
      <c r="AT1160">
        <v>2</v>
      </c>
      <c r="AU1160">
        <v>2</v>
      </c>
      <c r="AV1160">
        <v>2</v>
      </c>
      <c r="AW1160">
        <v>7</v>
      </c>
      <c r="AX1160">
        <v>2</v>
      </c>
      <c r="AY1160">
        <v>2</v>
      </c>
      <c r="BE1160">
        <v>1</v>
      </c>
      <c r="BF1160">
        <v>1</v>
      </c>
      <c r="BG1160">
        <v>1</v>
      </c>
      <c r="BH1160">
        <v>1</v>
      </c>
      <c r="BI1160">
        <v>1</v>
      </c>
      <c r="BJ1160">
        <v>1</v>
      </c>
      <c r="BK1160">
        <v>1</v>
      </c>
      <c r="BL1160">
        <v>1</v>
      </c>
      <c r="BM1160">
        <v>1</v>
      </c>
      <c r="BN1160">
        <v>1</v>
      </c>
      <c r="BO1160">
        <v>4</v>
      </c>
      <c r="BP1160">
        <v>1</v>
      </c>
      <c r="BQ1160">
        <v>15</v>
      </c>
      <c r="BR1160">
        <v>4</v>
      </c>
      <c r="BS1160">
        <v>1</v>
      </c>
      <c r="BT1160">
        <v>2</v>
      </c>
      <c r="BU1160">
        <v>2</v>
      </c>
      <c r="BV1160">
        <v>0</v>
      </c>
      <c r="BW1160">
        <v>2</v>
      </c>
      <c r="BX1160">
        <v>0</v>
      </c>
      <c r="BY1160">
        <v>2</v>
      </c>
      <c r="BZ1160">
        <v>0</v>
      </c>
      <c r="CA1160">
        <v>2</v>
      </c>
      <c r="CB1160">
        <v>0</v>
      </c>
      <c r="CC1160">
        <v>2</v>
      </c>
      <c r="CD1160">
        <v>0</v>
      </c>
      <c r="CE1160">
        <v>2</v>
      </c>
      <c r="CF1160">
        <v>0</v>
      </c>
      <c r="CG1160">
        <v>2</v>
      </c>
      <c r="CH1160">
        <v>2</v>
      </c>
      <c r="CI1160">
        <v>2</v>
      </c>
      <c r="CJ1160">
        <v>1</v>
      </c>
      <c r="CK1160">
        <v>2</v>
      </c>
      <c r="CL1160">
        <v>6</v>
      </c>
      <c r="CM1160">
        <v>4</v>
      </c>
      <c r="CR1160">
        <v>2</v>
      </c>
      <c r="CS1160">
        <v>7</v>
      </c>
      <c r="CT1160">
        <v>5</v>
      </c>
      <c r="CU1160">
        <v>2</v>
      </c>
      <c r="CV1160" t="s">
        <v>3782</v>
      </c>
      <c r="CW1160">
        <v>1219</v>
      </c>
      <c r="CX1160">
        <v>20.32</v>
      </c>
      <c r="CY1160">
        <v>2</v>
      </c>
      <c r="CZ1160">
        <v>1</v>
      </c>
      <c r="DA1160" t="s">
        <v>3729</v>
      </c>
      <c r="DC1160">
        <v>1</v>
      </c>
      <c r="DD1160">
        <v>1</v>
      </c>
      <c r="DE1160">
        <v>10</v>
      </c>
      <c r="DN1160" t="s">
        <v>3622</v>
      </c>
      <c r="DO1160" t="s">
        <v>3622</v>
      </c>
      <c r="DP1160" t="s">
        <v>3178</v>
      </c>
      <c r="DQ1160" t="s">
        <v>202</v>
      </c>
      <c r="DR1160" t="s">
        <v>202</v>
      </c>
      <c r="DT1160">
        <v>1</v>
      </c>
      <c r="DV1160">
        <v>0</v>
      </c>
      <c r="DW1160">
        <v>1</v>
      </c>
      <c r="FG1160">
        <v>0</v>
      </c>
      <c r="FH1160" t="s">
        <v>202</v>
      </c>
      <c r="FJ1160" t="s">
        <v>1978</v>
      </c>
      <c r="FK1160">
        <v>10</v>
      </c>
      <c r="FL1160">
        <v>12</v>
      </c>
      <c r="FM1160">
        <v>12</v>
      </c>
      <c r="FN1160">
        <v>15</v>
      </c>
      <c r="FO1160" t="s">
        <v>202</v>
      </c>
      <c r="FQ1160" t="s">
        <v>3287</v>
      </c>
      <c r="FR1160" t="s">
        <v>3181</v>
      </c>
      <c r="FS1160">
        <v>1</v>
      </c>
      <c r="FT1160">
        <v>1</v>
      </c>
      <c r="FU1160" t="s">
        <v>2221</v>
      </c>
      <c r="FV1160" t="s">
        <v>202</v>
      </c>
      <c r="FW1160">
        <v>0</v>
      </c>
      <c r="FX1160">
        <v>1</v>
      </c>
      <c r="FY1160">
        <v>0</v>
      </c>
      <c r="FZ1160">
        <v>0</v>
      </c>
      <c r="GA1160">
        <v>1992</v>
      </c>
      <c r="GB1160">
        <v>22</v>
      </c>
      <c r="GC1160">
        <v>90.545454500000005</v>
      </c>
      <c r="GD1160" t="s">
        <v>202</v>
      </c>
      <c r="GE1160">
        <v>1</v>
      </c>
      <c r="GF1160">
        <v>1</v>
      </c>
      <c r="GG1160">
        <v>15</v>
      </c>
      <c r="GH1160">
        <f t="shared" si="49"/>
        <v>3</v>
      </c>
      <c r="GI1160">
        <v>2</v>
      </c>
      <c r="GK1160">
        <v>10</v>
      </c>
      <c r="GL1160">
        <v>1</v>
      </c>
      <c r="GO1160">
        <v>2</v>
      </c>
      <c r="GP1160">
        <v>3</v>
      </c>
      <c r="GQ1160">
        <v>1</v>
      </c>
      <c r="GR1160">
        <v>1</v>
      </c>
      <c r="GZ1160">
        <v>-97</v>
      </c>
      <c r="HA1160">
        <v>1</v>
      </c>
      <c r="HD1160">
        <v>1</v>
      </c>
      <c r="HG1160" t="s">
        <v>6486</v>
      </c>
      <c r="HH1160">
        <v>1</v>
      </c>
      <c r="HJ1160">
        <v>0</v>
      </c>
    </row>
    <row r="1161" spans="1:218" hidden="1" x14ac:dyDescent="0.3">
      <c r="A1161">
        <v>377</v>
      </c>
      <c r="B1161" t="s">
        <v>3221</v>
      </c>
      <c r="C1161" t="s">
        <v>3790</v>
      </c>
      <c r="D1161" t="s">
        <v>212</v>
      </c>
      <c r="E1161">
        <v>1</v>
      </c>
      <c r="F1161" t="s">
        <v>202</v>
      </c>
      <c r="H1161">
        <v>1</v>
      </c>
      <c r="M1161">
        <v>3</v>
      </c>
      <c r="N1161">
        <v>1</v>
      </c>
      <c r="U1161">
        <v>1</v>
      </c>
      <c r="W1161">
        <v>1</v>
      </c>
      <c r="X1161" t="s">
        <v>3174</v>
      </c>
      <c r="Y1161">
        <v>1</v>
      </c>
      <c r="Z1161">
        <v>1</v>
      </c>
      <c r="AA1161">
        <v>-97</v>
      </c>
      <c r="AD1161" t="s">
        <v>3174</v>
      </c>
      <c r="AE1161">
        <v>1</v>
      </c>
      <c r="AF1161">
        <v>2</v>
      </c>
      <c r="AG1161">
        <v>2</v>
      </c>
      <c r="AH1161">
        <v>2</v>
      </c>
      <c r="AI1161">
        <v>2</v>
      </c>
      <c r="AJ1161">
        <v>2</v>
      </c>
      <c r="AK1161" t="s">
        <v>3791</v>
      </c>
      <c r="AL1161">
        <v>1</v>
      </c>
      <c r="AM1161">
        <v>1</v>
      </c>
      <c r="AN1161">
        <v>1</v>
      </c>
      <c r="AO1161">
        <v>2</v>
      </c>
      <c r="AP1161">
        <v>2</v>
      </c>
      <c r="AQ1161">
        <v>2</v>
      </c>
      <c r="AR1161" t="s">
        <v>3792</v>
      </c>
      <c r="AS1161">
        <v>1</v>
      </c>
      <c r="AT1161">
        <v>1</v>
      </c>
      <c r="AU1161">
        <v>1</v>
      </c>
      <c r="AV1161">
        <v>1</v>
      </c>
      <c r="AW1161">
        <v>7</v>
      </c>
      <c r="AX1161">
        <v>5</v>
      </c>
      <c r="AY1161">
        <v>4</v>
      </c>
      <c r="BE1161">
        <v>1</v>
      </c>
      <c r="BF1161">
        <v>2</v>
      </c>
      <c r="BG1161">
        <v>1</v>
      </c>
      <c r="BH1161">
        <v>2</v>
      </c>
      <c r="BI1161">
        <v>1</v>
      </c>
      <c r="BJ1161">
        <v>1</v>
      </c>
      <c r="BK1161">
        <v>1</v>
      </c>
      <c r="BL1161">
        <v>1</v>
      </c>
      <c r="BM1161">
        <v>1</v>
      </c>
      <c r="BN1161">
        <v>1</v>
      </c>
      <c r="BO1161">
        <v>3</v>
      </c>
      <c r="BP1161">
        <v>1</v>
      </c>
      <c r="BQ1161">
        <v>38</v>
      </c>
      <c r="BR1161">
        <v>2</v>
      </c>
      <c r="BS1161">
        <v>1</v>
      </c>
      <c r="BT1161">
        <v>2</v>
      </c>
      <c r="BV1161">
        <v>0</v>
      </c>
      <c r="BX1161">
        <v>0</v>
      </c>
      <c r="BZ1161">
        <v>0</v>
      </c>
      <c r="CB1161">
        <v>0</v>
      </c>
      <c r="CD1161">
        <v>0</v>
      </c>
      <c r="CF1161">
        <v>2</v>
      </c>
      <c r="CJ1161">
        <v>1</v>
      </c>
      <c r="CK1161">
        <v>2</v>
      </c>
      <c r="CL1161">
        <v>-98</v>
      </c>
      <c r="CM1161">
        <v>-98</v>
      </c>
      <c r="CR1161">
        <v>2</v>
      </c>
      <c r="CS1161">
        <v>-98</v>
      </c>
      <c r="CT1161">
        <v>1</v>
      </c>
      <c r="CU1161">
        <v>2</v>
      </c>
      <c r="CV1161" t="s">
        <v>3793</v>
      </c>
      <c r="CW1161">
        <v>797</v>
      </c>
      <c r="CX1161">
        <v>13.28</v>
      </c>
      <c r="CY1161">
        <v>2</v>
      </c>
      <c r="CZ1161">
        <v>1</v>
      </c>
      <c r="DA1161" t="s">
        <v>1027</v>
      </c>
      <c r="DC1161">
        <v>1</v>
      </c>
      <c r="DD1161">
        <v>1</v>
      </c>
      <c r="DE1161">
        <v>10</v>
      </c>
      <c r="DN1161" t="s">
        <v>3622</v>
      </c>
      <c r="DO1161" t="s">
        <v>3622</v>
      </c>
      <c r="DP1161" t="s">
        <v>3178</v>
      </c>
      <c r="DQ1161" t="s">
        <v>202</v>
      </c>
      <c r="DR1161" t="s">
        <v>202</v>
      </c>
      <c r="DT1161">
        <v>1</v>
      </c>
      <c r="DV1161">
        <v>0</v>
      </c>
      <c r="DW1161">
        <v>1</v>
      </c>
      <c r="FG1161">
        <v>0</v>
      </c>
      <c r="FH1161" t="s">
        <v>202</v>
      </c>
      <c r="FJ1161" t="s">
        <v>1978</v>
      </c>
      <c r="FK1161">
        <v>20</v>
      </c>
      <c r="FL1161">
        <v>12</v>
      </c>
      <c r="FM1161">
        <v>12</v>
      </c>
      <c r="FN1161">
        <v>25</v>
      </c>
      <c r="FO1161" t="s">
        <v>202</v>
      </c>
      <c r="FQ1161" t="s">
        <v>3287</v>
      </c>
      <c r="FR1161" t="s">
        <v>3189</v>
      </c>
      <c r="FS1161">
        <v>0</v>
      </c>
      <c r="FT1161">
        <v>1</v>
      </c>
      <c r="FU1161" t="s">
        <v>2221</v>
      </c>
      <c r="FV1161" t="s">
        <v>202</v>
      </c>
      <c r="FW1161">
        <v>0</v>
      </c>
      <c r="FX1161">
        <v>1</v>
      </c>
      <c r="FY1161">
        <v>0</v>
      </c>
      <c r="FZ1161">
        <v>0</v>
      </c>
      <c r="GA1161">
        <v>1992</v>
      </c>
      <c r="GB1161">
        <v>22</v>
      </c>
      <c r="GC1161">
        <v>90.545454500000005</v>
      </c>
      <c r="GD1161" t="s">
        <v>202</v>
      </c>
      <c r="GE1161">
        <v>1</v>
      </c>
      <c r="GF1161">
        <v>1</v>
      </c>
      <c r="GG1161">
        <v>25</v>
      </c>
      <c r="GH1161">
        <f t="shared" si="49"/>
        <v>2</v>
      </c>
      <c r="GI1161">
        <v>2</v>
      </c>
      <c r="GK1161">
        <v>20</v>
      </c>
      <c r="GL1161">
        <v>1</v>
      </c>
      <c r="GO1161">
        <v>2</v>
      </c>
      <c r="GP1161">
        <v>2</v>
      </c>
      <c r="GQ1161">
        <v>1</v>
      </c>
      <c r="GR1161">
        <v>1</v>
      </c>
      <c r="GZ1161">
        <v>1</v>
      </c>
      <c r="HA1161">
        <v>1</v>
      </c>
      <c r="HD1161">
        <v>6</v>
      </c>
      <c r="HG1161" t="s">
        <v>6486</v>
      </c>
      <c r="HH1161">
        <v>1</v>
      </c>
      <c r="HJ1161">
        <v>0</v>
      </c>
    </row>
    <row r="1162" spans="1:218" hidden="1" x14ac:dyDescent="0.3">
      <c r="A1162">
        <v>392</v>
      </c>
      <c r="B1162" t="s">
        <v>6517</v>
      </c>
      <c r="C1162" t="s">
        <v>6592</v>
      </c>
      <c r="D1162" t="s">
        <v>194</v>
      </c>
      <c r="E1162">
        <v>1</v>
      </c>
      <c r="F1162" t="s">
        <v>202</v>
      </c>
      <c r="H1162">
        <v>1</v>
      </c>
      <c r="M1162">
        <v>2</v>
      </c>
      <c r="N1162">
        <v>1</v>
      </c>
      <c r="U1162">
        <v>1</v>
      </c>
      <c r="W1162">
        <v>1</v>
      </c>
      <c r="X1162" t="s">
        <v>202</v>
      </c>
      <c r="Y1162">
        <v>1</v>
      </c>
      <c r="Z1162">
        <v>1</v>
      </c>
      <c r="AD1162" t="s">
        <v>3174</v>
      </c>
      <c r="AE1162">
        <v>1</v>
      </c>
      <c r="AF1162">
        <v>1</v>
      </c>
      <c r="AG1162">
        <v>1</v>
      </c>
      <c r="AH1162">
        <v>1</v>
      </c>
      <c r="AI1162">
        <v>1</v>
      </c>
      <c r="AJ1162">
        <v>2</v>
      </c>
      <c r="AK1162" t="s">
        <v>6593</v>
      </c>
      <c r="AL1162">
        <v>1</v>
      </c>
      <c r="AM1162">
        <v>2</v>
      </c>
      <c r="AN1162">
        <v>2</v>
      </c>
      <c r="AO1162">
        <v>2</v>
      </c>
      <c r="AP1162">
        <v>2</v>
      </c>
      <c r="AQ1162">
        <v>1</v>
      </c>
      <c r="AR1162" t="s">
        <v>6594</v>
      </c>
      <c r="AS1162">
        <v>1</v>
      </c>
      <c r="AT1162">
        <v>1</v>
      </c>
      <c r="AU1162">
        <v>1</v>
      </c>
      <c r="AV1162">
        <v>1</v>
      </c>
      <c r="AW1162">
        <v>7</v>
      </c>
      <c r="AX1162">
        <v>1</v>
      </c>
      <c r="AY1162">
        <v>1</v>
      </c>
      <c r="BE1162">
        <v>1</v>
      </c>
      <c r="BF1162">
        <v>2</v>
      </c>
      <c r="BG1162">
        <v>1</v>
      </c>
      <c r="BH1162">
        <v>2</v>
      </c>
      <c r="BI1162">
        <v>1</v>
      </c>
      <c r="BJ1162">
        <v>1</v>
      </c>
      <c r="BK1162">
        <v>1</v>
      </c>
      <c r="BL1162">
        <v>1</v>
      </c>
      <c r="BM1162">
        <v>1</v>
      </c>
      <c r="BN1162">
        <v>1</v>
      </c>
      <c r="BO1162">
        <v>4</v>
      </c>
      <c r="BP1162">
        <v>1</v>
      </c>
      <c r="BQ1162">
        <v>25</v>
      </c>
      <c r="BR1162">
        <v>3</v>
      </c>
      <c r="BS1162">
        <v>1</v>
      </c>
      <c r="BT1162">
        <v>5</v>
      </c>
      <c r="BV1162">
        <v>1</v>
      </c>
      <c r="BX1162">
        <v>2</v>
      </c>
      <c r="BZ1162">
        <v>0</v>
      </c>
      <c r="CB1162">
        <v>0</v>
      </c>
      <c r="CD1162">
        <v>2</v>
      </c>
      <c r="CJ1162">
        <v>1</v>
      </c>
      <c r="CK1162">
        <v>2</v>
      </c>
      <c r="CL1162">
        <v>8</v>
      </c>
      <c r="CM1162">
        <v>1</v>
      </c>
      <c r="CR1162">
        <v>2</v>
      </c>
      <c r="CS1162">
        <v>8</v>
      </c>
      <c r="CT1162">
        <v>1</v>
      </c>
      <c r="CU1162">
        <v>2</v>
      </c>
      <c r="CV1162" t="s">
        <v>6595</v>
      </c>
      <c r="CW1162">
        <v>518</v>
      </c>
      <c r="CX1162">
        <v>8.6300000000000008</v>
      </c>
      <c r="CY1162">
        <v>2</v>
      </c>
      <c r="CZ1162">
        <v>1</v>
      </c>
      <c r="DA1162" t="s">
        <v>553</v>
      </c>
      <c r="DC1162">
        <v>1</v>
      </c>
      <c r="DD1162">
        <v>1</v>
      </c>
      <c r="DE1162">
        <v>18</v>
      </c>
      <c r="DN1162" t="s">
        <v>3622</v>
      </c>
      <c r="DO1162" t="s">
        <v>3622</v>
      </c>
      <c r="DP1162" t="s">
        <v>3178</v>
      </c>
      <c r="DQ1162" t="s">
        <v>202</v>
      </c>
      <c r="DR1162" t="s">
        <v>202</v>
      </c>
      <c r="DT1162">
        <v>1</v>
      </c>
      <c r="DV1162">
        <v>0</v>
      </c>
      <c r="DW1162">
        <v>1</v>
      </c>
      <c r="FG1162">
        <v>0</v>
      </c>
      <c r="FH1162" t="s">
        <v>202</v>
      </c>
      <c r="FJ1162" t="s">
        <v>1978</v>
      </c>
      <c r="FK1162">
        <v>13</v>
      </c>
      <c r="FL1162">
        <v>12</v>
      </c>
      <c r="FM1162">
        <v>12</v>
      </c>
      <c r="FN1162">
        <v>20</v>
      </c>
      <c r="FO1162" t="s">
        <v>202</v>
      </c>
      <c r="FQ1162" t="s">
        <v>3287</v>
      </c>
      <c r="FR1162" t="s">
        <v>3189</v>
      </c>
      <c r="FS1162">
        <v>0</v>
      </c>
      <c r="FT1162">
        <v>1</v>
      </c>
      <c r="FU1162" t="s">
        <v>2221</v>
      </c>
      <c r="FV1162" t="s">
        <v>202</v>
      </c>
      <c r="FW1162">
        <v>0</v>
      </c>
      <c r="FX1162">
        <v>1</v>
      </c>
      <c r="FY1162">
        <v>0</v>
      </c>
      <c r="FZ1162">
        <v>0</v>
      </c>
      <c r="GA1162">
        <v>1999</v>
      </c>
      <c r="GB1162">
        <v>8</v>
      </c>
      <c r="GC1162">
        <v>249.875</v>
      </c>
      <c r="GD1162" t="s">
        <v>202</v>
      </c>
      <c r="GE1162">
        <v>1</v>
      </c>
      <c r="GF1162">
        <v>1</v>
      </c>
      <c r="GG1162">
        <v>20</v>
      </c>
      <c r="GH1162">
        <f t="shared" si="49"/>
        <v>2</v>
      </c>
      <c r="GI1162">
        <v>2</v>
      </c>
      <c r="GK1162">
        <v>13</v>
      </c>
      <c r="GL1162">
        <v>1</v>
      </c>
      <c r="GO1162">
        <v>2</v>
      </c>
      <c r="GP1162">
        <v>2</v>
      </c>
      <c r="GQ1162">
        <v>1</v>
      </c>
      <c r="GR1162">
        <v>1</v>
      </c>
      <c r="GZ1162">
        <v>1</v>
      </c>
      <c r="HA1162">
        <v>2</v>
      </c>
      <c r="HB1162">
        <v>1</v>
      </c>
      <c r="HC1162">
        <v>4</v>
      </c>
      <c r="HD1162">
        <v>1</v>
      </c>
      <c r="HG1162" t="s">
        <v>6486</v>
      </c>
      <c r="HH1162">
        <v>1</v>
      </c>
      <c r="HJ1162">
        <v>0</v>
      </c>
    </row>
    <row r="1163" spans="1:218" hidden="1" x14ac:dyDescent="0.3">
      <c r="A1163">
        <v>394</v>
      </c>
      <c r="B1163" t="s">
        <v>6552</v>
      </c>
      <c r="C1163" t="s">
        <v>6596</v>
      </c>
      <c r="D1163" t="s">
        <v>212</v>
      </c>
      <c r="E1163">
        <v>1</v>
      </c>
      <c r="F1163" t="s">
        <v>202</v>
      </c>
      <c r="H1163">
        <v>1</v>
      </c>
      <c r="M1163">
        <v>2</v>
      </c>
      <c r="N1163">
        <v>1</v>
      </c>
      <c r="U1163">
        <v>1</v>
      </c>
      <c r="W1163">
        <v>1</v>
      </c>
      <c r="X1163" t="s">
        <v>202</v>
      </c>
      <c r="Y1163">
        <v>1</v>
      </c>
      <c r="Z1163">
        <v>1</v>
      </c>
      <c r="AD1163" t="s">
        <v>3174</v>
      </c>
      <c r="AE1163">
        <v>1</v>
      </c>
      <c r="AF1163">
        <v>2</v>
      </c>
      <c r="AG1163">
        <v>1</v>
      </c>
      <c r="AH1163">
        <v>2</v>
      </c>
      <c r="AI1163">
        <v>2</v>
      </c>
      <c r="AJ1163">
        <v>2</v>
      </c>
      <c r="AK1163" t="s">
        <v>6597</v>
      </c>
      <c r="AL1163">
        <v>1</v>
      </c>
      <c r="AM1163">
        <v>-97</v>
      </c>
      <c r="AN1163">
        <v>2</v>
      </c>
      <c r="AO1163">
        <v>2</v>
      </c>
      <c r="AP1163">
        <v>2</v>
      </c>
      <c r="AQ1163">
        <v>2</v>
      </c>
      <c r="AR1163" t="s">
        <v>6598</v>
      </c>
      <c r="AS1163">
        <v>2</v>
      </c>
      <c r="AT1163">
        <v>1</v>
      </c>
      <c r="AU1163">
        <v>1</v>
      </c>
      <c r="AV1163">
        <v>1</v>
      </c>
      <c r="AW1163">
        <v>7</v>
      </c>
      <c r="AX1163">
        <v>5</v>
      </c>
      <c r="AY1163">
        <v>3</v>
      </c>
      <c r="BE1163">
        <v>1</v>
      </c>
      <c r="BF1163">
        <v>1</v>
      </c>
      <c r="BG1163">
        <v>1</v>
      </c>
      <c r="BH1163">
        <v>1</v>
      </c>
      <c r="BI1163">
        <v>1</v>
      </c>
      <c r="BJ1163">
        <v>1</v>
      </c>
      <c r="BK1163">
        <v>1</v>
      </c>
      <c r="BL1163">
        <v>1</v>
      </c>
      <c r="BM1163">
        <v>1</v>
      </c>
      <c r="BN1163">
        <v>1</v>
      </c>
      <c r="BO1163">
        <v>3</v>
      </c>
      <c r="BP1163">
        <v>1</v>
      </c>
      <c r="BQ1163">
        <v>50</v>
      </c>
      <c r="BR1163">
        <v>1</v>
      </c>
      <c r="BS1163">
        <v>1</v>
      </c>
      <c r="BT1163">
        <v>5</v>
      </c>
      <c r="BU1163">
        <v>5</v>
      </c>
      <c r="BV1163">
        <v>0</v>
      </c>
      <c r="BW1163">
        <v>5</v>
      </c>
      <c r="BX1163">
        <v>3</v>
      </c>
      <c r="BY1163">
        <v>5</v>
      </c>
      <c r="BZ1163">
        <v>0</v>
      </c>
      <c r="CA1163">
        <v>5</v>
      </c>
      <c r="CB1163">
        <v>0</v>
      </c>
      <c r="CC1163">
        <v>5</v>
      </c>
      <c r="CD1163">
        <v>0</v>
      </c>
      <c r="CE1163">
        <v>5</v>
      </c>
      <c r="CF1163">
        <v>0</v>
      </c>
      <c r="CG1163">
        <v>5</v>
      </c>
      <c r="CH1163">
        <v>2</v>
      </c>
      <c r="CI1163">
        <v>5</v>
      </c>
      <c r="CJ1163">
        <v>1</v>
      </c>
      <c r="CK1163">
        <v>2</v>
      </c>
      <c r="CL1163">
        <v>5</v>
      </c>
      <c r="CM1163">
        <v>2</v>
      </c>
      <c r="CR1163">
        <v>2</v>
      </c>
      <c r="CS1163">
        <v>-98</v>
      </c>
      <c r="CT1163">
        <v>1</v>
      </c>
      <c r="CU1163">
        <v>2</v>
      </c>
      <c r="CV1163" t="s">
        <v>229</v>
      </c>
      <c r="CW1163">
        <v>1016</v>
      </c>
      <c r="CX1163">
        <v>16.93</v>
      </c>
      <c r="CY1163">
        <v>2</v>
      </c>
      <c r="CZ1163">
        <v>1</v>
      </c>
      <c r="DA1163" t="s">
        <v>328</v>
      </c>
      <c r="DC1163">
        <v>1</v>
      </c>
      <c r="DD1163">
        <v>1</v>
      </c>
      <c r="DE1163">
        <v>7</v>
      </c>
      <c r="DN1163" t="s">
        <v>3622</v>
      </c>
      <c r="DO1163" t="s">
        <v>3622</v>
      </c>
      <c r="DP1163" t="s">
        <v>3178</v>
      </c>
      <c r="DQ1163" t="s">
        <v>202</v>
      </c>
      <c r="DR1163" t="s">
        <v>202</v>
      </c>
      <c r="DT1163">
        <v>1</v>
      </c>
      <c r="DV1163">
        <v>0</v>
      </c>
      <c r="DW1163">
        <v>1</v>
      </c>
      <c r="FG1163">
        <v>0</v>
      </c>
      <c r="FH1163" t="s">
        <v>202</v>
      </c>
      <c r="FJ1163" t="s">
        <v>1978</v>
      </c>
      <c r="FK1163">
        <v>0.4166667</v>
      </c>
      <c r="FL1163">
        <v>5</v>
      </c>
      <c r="FM1163">
        <v>5</v>
      </c>
      <c r="FN1163">
        <v>7.5</v>
      </c>
      <c r="FO1163" t="s">
        <v>202</v>
      </c>
      <c r="FQ1163" t="s">
        <v>3287</v>
      </c>
      <c r="FR1163" t="s">
        <v>3189</v>
      </c>
      <c r="FS1163">
        <v>0</v>
      </c>
      <c r="FT1163">
        <v>1</v>
      </c>
      <c r="FU1163" t="s">
        <v>2221</v>
      </c>
      <c r="FV1163" t="s">
        <v>202</v>
      </c>
      <c r="FW1163">
        <v>0</v>
      </c>
      <c r="FX1163">
        <v>1</v>
      </c>
      <c r="FY1163">
        <v>0</v>
      </c>
      <c r="FZ1163">
        <v>0</v>
      </c>
      <c r="GA1163">
        <v>1902</v>
      </c>
      <c r="GB1163">
        <v>6</v>
      </c>
      <c r="GC1163">
        <v>317</v>
      </c>
      <c r="GD1163" t="s">
        <v>202</v>
      </c>
      <c r="GE1163">
        <v>1</v>
      </c>
      <c r="GF1163">
        <v>-97</v>
      </c>
      <c r="GH1163">
        <v>5</v>
      </c>
      <c r="GI1163">
        <v>1</v>
      </c>
      <c r="GJ1163">
        <v>5</v>
      </c>
      <c r="GL1163">
        <v>1</v>
      </c>
      <c r="GO1163">
        <v>2</v>
      </c>
      <c r="GP1163">
        <v>2</v>
      </c>
      <c r="GQ1163">
        <v>1</v>
      </c>
      <c r="GR1163">
        <v>1</v>
      </c>
      <c r="GZ1163">
        <v>1</v>
      </c>
      <c r="HA1163">
        <v>1</v>
      </c>
      <c r="HD1163">
        <v>2</v>
      </c>
      <c r="HG1163" t="s">
        <v>6486</v>
      </c>
      <c r="HH1163">
        <v>1</v>
      </c>
      <c r="HJ1163">
        <v>0</v>
      </c>
    </row>
    <row r="1164" spans="1:218" hidden="1" x14ac:dyDescent="0.3">
      <c r="A1164">
        <v>404</v>
      </c>
      <c r="B1164" t="s">
        <v>6505</v>
      </c>
      <c r="C1164" t="s">
        <v>6599</v>
      </c>
      <c r="D1164" t="s">
        <v>212</v>
      </c>
      <c r="E1164">
        <v>1</v>
      </c>
      <c r="F1164" t="s">
        <v>202</v>
      </c>
      <c r="H1164">
        <v>1</v>
      </c>
      <c r="M1164">
        <v>2</v>
      </c>
      <c r="N1164">
        <v>1</v>
      </c>
      <c r="U1164">
        <v>1</v>
      </c>
      <c r="W1164">
        <v>1</v>
      </c>
      <c r="X1164" t="s">
        <v>202</v>
      </c>
      <c r="Y1164">
        <v>1</v>
      </c>
      <c r="Z1164">
        <v>1</v>
      </c>
      <c r="AD1164" t="s">
        <v>3174</v>
      </c>
      <c r="AE1164">
        <v>1</v>
      </c>
      <c r="AF1164">
        <v>2</v>
      </c>
      <c r="AG1164">
        <v>2</v>
      </c>
      <c r="AH1164">
        <v>1</v>
      </c>
      <c r="AI1164">
        <v>2</v>
      </c>
      <c r="AJ1164">
        <v>2</v>
      </c>
      <c r="AK1164" t="s">
        <v>3491</v>
      </c>
      <c r="AL1164">
        <v>2</v>
      </c>
      <c r="AM1164">
        <v>2</v>
      </c>
      <c r="AN1164">
        <v>2</v>
      </c>
      <c r="AO1164">
        <v>2</v>
      </c>
      <c r="AP1164">
        <v>2</v>
      </c>
      <c r="AQ1164">
        <v>1</v>
      </c>
      <c r="AR1164" t="s">
        <v>3492</v>
      </c>
      <c r="AS1164">
        <v>2</v>
      </c>
      <c r="AT1164">
        <v>2</v>
      </c>
      <c r="AU1164">
        <v>1</v>
      </c>
      <c r="AV1164">
        <v>2</v>
      </c>
      <c r="AW1164">
        <v>7</v>
      </c>
      <c r="AX1164">
        <v>1</v>
      </c>
      <c r="AY1164">
        <v>2</v>
      </c>
      <c r="BE1164">
        <v>1</v>
      </c>
      <c r="BF1164">
        <v>1</v>
      </c>
      <c r="BG1164">
        <v>1</v>
      </c>
      <c r="BH1164">
        <v>1</v>
      </c>
      <c r="BI1164">
        <v>1</v>
      </c>
      <c r="BJ1164">
        <v>0</v>
      </c>
      <c r="BM1164">
        <v>1</v>
      </c>
      <c r="BN1164">
        <v>1</v>
      </c>
      <c r="BO1164">
        <v>2</v>
      </c>
      <c r="BP1164">
        <v>1</v>
      </c>
      <c r="BQ1164">
        <v>17</v>
      </c>
      <c r="BR1164">
        <v>1</v>
      </c>
      <c r="BS1164">
        <v>1</v>
      </c>
      <c r="BT1164">
        <v>4</v>
      </c>
      <c r="BV1164">
        <v>0</v>
      </c>
      <c r="BX1164">
        <v>1</v>
      </c>
      <c r="BZ1164">
        <v>1</v>
      </c>
      <c r="CB1164">
        <v>0</v>
      </c>
      <c r="CD1164">
        <v>2</v>
      </c>
      <c r="CJ1164">
        <v>2</v>
      </c>
      <c r="CK1164">
        <v>2</v>
      </c>
      <c r="CL1164">
        <v>5</v>
      </c>
      <c r="CM1164">
        <v>1</v>
      </c>
      <c r="CR1164">
        <v>2</v>
      </c>
      <c r="CS1164">
        <v>-97</v>
      </c>
      <c r="CT1164">
        <v>1</v>
      </c>
      <c r="CU1164">
        <v>2</v>
      </c>
      <c r="CV1164" t="s">
        <v>1001</v>
      </c>
      <c r="CW1164">
        <v>881</v>
      </c>
      <c r="CX1164">
        <v>14.68</v>
      </c>
      <c r="CY1164">
        <v>2</v>
      </c>
      <c r="CZ1164">
        <v>1</v>
      </c>
      <c r="DA1164" t="s">
        <v>3220</v>
      </c>
      <c r="DC1164">
        <v>1</v>
      </c>
      <c r="DD1164">
        <v>1</v>
      </c>
      <c r="DE1164">
        <v>6</v>
      </c>
      <c r="DN1164" t="s">
        <v>3836</v>
      </c>
      <c r="DO1164" t="s">
        <v>3836</v>
      </c>
      <c r="DP1164" t="s">
        <v>3178</v>
      </c>
      <c r="DQ1164" t="s">
        <v>202</v>
      </c>
      <c r="DR1164" t="s">
        <v>202</v>
      </c>
      <c r="DT1164">
        <v>1</v>
      </c>
      <c r="DV1164">
        <v>0</v>
      </c>
      <c r="DW1164">
        <v>1</v>
      </c>
      <c r="FG1164">
        <v>0</v>
      </c>
      <c r="FH1164" t="s">
        <v>202</v>
      </c>
      <c r="FJ1164" t="s">
        <v>1978</v>
      </c>
      <c r="FK1164">
        <v>10</v>
      </c>
      <c r="FL1164">
        <v>12</v>
      </c>
      <c r="FM1164">
        <v>12</v>
      </c>
      <c r="FN1164">
        <v>7.5</v>
      </c>
      <c r="FO1164" t="s">
        <v>202</v>
      </c>
      <c r="FQ1164" t="s">
        <v>6006</v>
      </c>
      <c r="FR1164" t="s">
        <v>3189</v>
      </c>
      <c r="FS1164">
        <v>0</v>
      </c>
      <c r="FT1164">
        <v>0</v>
      </c>
      <c r="FU1164" t="s">
        <v>202</v>
      </c>
      <c r="FV1164" t="s">
        <v>202</v>
      </c>
      <c r="FW1164">
        <v>1</v>
      </c>
      <c r="FX1164">
        <v>0</v>
      </c>
      <c r="FY1164">
        <v>0</v>
      </c>
      <c r="FZ1164">
        <v>1</v>
      </c>
      <c r="GA1164">
        <v>6815</v>
      </c>
      <c r="GB1164">
        <v>24</v>
      </c>
      <c r="GC1164">
        <v>283.95833329999999</v>
      </c>
      <c r="GD1164" t="s">
        <v>202</v>
      </c>
      <c r="GE1164">
        <v>1</v>
      </c>
      <c r="GF1164">
        <v>-97</v>
      </c>
      <c r="GH1164">
        <v>5</v>
      </c>
      <c r="GI1164">
        <v>2</v>
      </c>
      <c r="GK1164">
        <v>10</v>
      </c>
      <c r="GL1164">
        <v>1</v>
      </c>
      <c r="GO1164">
        <v>4</v>
      </c>
      <c r="GP1164">
        <v>2</v>
      </c>
      <c r="GQ1164">
        <v>2</v>
      </c>
      <c r="GZ1164">
        <v>2</v>
      </c>
      <c r="HE1164">
        <v>2</v>
      </c>
      <c r="HG1164" t="s">
        <v>6486</v>
      </c>
      <c r="HH1164">
        <v>1</v>
      </c>
      <c r="HI1164">
        <v>0</v>
      </c>
      <c r="HJ1164">
        <v>1</v>
      </c>
    </row>
    <row r="1165" spans="1:218" hidden="1" x14ac:dyDescent="0.3">
      <c r="A1165">
        <v>412</v>
      </c>
      <c r="B1165" t="s">
        <v>3854</v>
      </c>
      <c r="C1165" t="s">
        <v>3855</v>
      </c>
      <c r="D1165" t="s">
        <v>265</v>
      </c>
      <c r="E1165">
        <v>1</v>
      </c>
      <c r="F1165" t="s">
        <v>202</v>
      </c>
      <c r="H1165">
        <v>1</v>
      </c>
      <c r="M1165">
        <v>3</v>
      </c>
      <c r="N1165">
        <v>1</v>
      </c>
      <c r="U1165">
        <v>1</v>
      </c>
      <c r="W1165">
        <v>1</v>
      </c>
      <c r="X1165" t="s">
        <v>3174</v>
      </c>
      <c r="Y1165">
        <v>1</v>
      </c>
      <c r="Z1165">
        <v>1</v>
      </c>
      <c r="AA1165">
        <v>2</v>
      </c>
      <c r="AD1165" t="s">
        <v>3174</v>
      </c>
      <c r="AE1165">
        <v>1</v>
      </c>
      <c r="AF1165">
        <v>1</v>
      </c>
      <c r="AG1165">
        <v>1</v>
      </c>
      <c r="AH1165">
        <v>1</v>
      </c>
      <c r="AI1165">
        <v>1</v>
      </c>
      <c r="AJ1165">
        <v>2</v>
      </c>
      <c r="AK1165" t="s">
        <v>3856</v>
      </c>
      <c r="AL1165">
        <v>1</v>
      </c>
      <c r="AM1165">
        <v>1</v>
      </c>
      <c r="AN1165">
        <v>1</v>
      </c>
      <c r="AO1165">
        <v>2</v>
      </c>
      <c r="AP1165">
        <v>2</v>
      </c>
      <c r="AQ1165">
        <v>1</v>
      </c>
      <c r="AR1165" t="s">
        <v>3857</v>
      </c>
      <c r="AS1165">
        <v>2</v>
      </c>
      <c r="AT1165">
        <v>2</v>
      </c>
      <c r="AU1165">
        <v>2</v>
      </c>
      <c r="AV1165">
        <v>2</v>
      </c>
      <c r="AW1165">
        <v>6</v>
      </c>
      <c r="AX1165">
        <v>1</v>
      </c>
      <c r="AY1165">
        <v>1</v>
      </c>
      <c r="BE1165">
        <v>1</v>
      </c>
      <c r="BF1165">
        <v>1</v>
      </c>
      <c r="BG1165">
        <v>1</v>
      </c>
      <c r="BH1165">
        <v>1</v>
      </c>
      <c r="BI1165">
        <v>1</v>
      </c>
      <c r="BJ1165">
        <v>0</v>
      </c>
      <c r="BM1165">
        <v>1</v>
      </c>
      <c r="BN1165">
        <v>1</v>
      </c>
      <c r="BO1165">
        <v>3</v>
      </c>
      <c r="BP1165">
        <v>1</v>
      </c>
      <c r="BQ1165">
        <v>26</v>
      </c>
      <c r="BR1165">
        <v>3</v>
      </c>
      <c r="BS1165">
        <v>1</v>
      </c>
      <c r="BT1165">
        <v>5</v>
      </c>
      <c r="BV1165">
        <v>1</v>
      </c>
      <c r="BX1165">
        <v>1</v>
      </c>
      <c r="BZ1165">
        <v>2</v>
      </c>
      <c r="CB1165">
        <v>0</v>
      </c>
      <c r="CD1165">
        <v>0</v>
      </c>
      <c r="CF1165">
        <v>1</v>
      </c>
      <c r="CJ1165">
        <v>1</v>
      </c>
      <c r="CK1165">
        <v>1</v>
      </c>
      <c r="CL1165">
        <v>6</v>
      </c>
      <c r="CM1165">
        <v>4</v>
      </c>
      <c r="CR1165">
        <v>2</v>
      </c>
      <c r="CS1165">
        <v>5</v>
      </c>
      <c r="CT1165">
        <v>1</v>
      </c>
      <c r="CU1165">
        <v>2</v>
      </c>
      <c r="CV1165" t="s">
        <v>3858</v>
      </c>
      <c r="CW1165">
        <v>817</v>
      </c>
      <c r="CX1165">
        <v>13.62</v>
      </c>
      <c r="CY1165">
        <v>2</v>
      </c>
      <c r="CZ1165">
        <v>1</v>
      </c>
      <c r="DA1165" t="s">
        <v>3220</v>
      </c>
      <c r="DC1165">
        <v>1</v>
      </c>
      <c r="DD1165">
        <v>1</v>
      </c>
      <c r="DE1165">
        <v>35</v>
      </c>
      <c r="DN1165" t="s">
        <v>3836</v>
      </c>
      <c r="DO1165" t="s">
        <v>3836</v>
      </c>
      <c r="DP1165" t="s">
        <v>3178</v>
      </c>
      <c r="DQ1165" t="s">
        <v>202</v>
      </c>
      <c r="DR1165" t="s">
        <v>202</v>
      </c>
      <c r="DT1165">
        <v>1</v>
      </c>
      <c r="DV1165">
        <v>0</v>
      </c>
      <c r="DW1165">
        <v>1</v>
      </c>
      <c r="FG1165">
        <v>0</v>
      </c>
      <c r="FH1165" t="s">
        <v>202</v>
      </c>
      <c r="FJ1165" t="s">
        <v>1978</v>
      </c>
      <c r="FK1165">
        <v>10</v>
      </c>
      <c r="FL1165">
        <v>12</v>
      </c>
      <c r="FM1165">
        <v>0</v>
      </c>
      <c r="FN1165">
        <v>10</v>
      </c>
      <c r="FO1165" t="s">
        <v>202</v>
      </c>
      <c r="FQ1165" t="s">
        <v>3287</v>
      </c>
      <c r="FR1165" t="s">
        <v>3189</v>
      </c>
      <c r="FS1165">
        <v>0</v>
      </c>
      <c r="FT1165">
        <v>0</v>
      </c>
      <c r="FU1165" t="s">
        <v>202</v>
      </c>
      <c r="FV1165" t="s">
        <v>202</v>
      </c>
      <c r="FW1165">
        <v>0</v>
      </c>
      <c r="FX1165">
        <v>1</v>
      </c>
      <c r="FY1165">
        <v>0</v>
      </c>
      <c r="FZ1165">
        <v>0</v>
      </c>
      <c r="GA1165">
        <v>283</v>
      </c>
      <c r="GB1165">
        <v>7</v>
      </c>
      <c r="GC1165">
        <v>40.428571400000003</v>
      </c>
      <c r="GD1165" t="s">
        <v>202</v>
      </c>
      <c r="GE1165">
        <v>0</v>
      </c>
      <c r="GF1165">
        <v>1</v>
      </c>
      <c r="GG1165">
        <v>10</v>
      </c>
      <c r="GH1165">
        <f t="shared" ref="GH1165:GH1166" si="50">IF(GG1165&gt;=30,1,IF(GG1165&gt;=20,2,IF(GG1165&gt;=15,3,IF(GG1165&gt;=10,4,IF(GG1165&gt;=5,5,IF(GG1165&gt;0,6,0))))))</f>
        <v>4</v>
      </c>
      <c r="GI1165">
        <v>2</v>
      </c>
      <c r="GK1165">
        <v>10</v>
      </c>
      <c r="GL1165">
        <v>4</v>
      </c>
      <c r="GO1165">
        <v>2</v>
      </c>
      <c r="GP1165">
        <v>2</v>
      </c>
      <c r="GQ1165">
        <v>2</v>
      </c>
      <c r="GZ1165">
        <v>1</v>
      </c>
      <c r="HA1165">
        <v>3</v>
      </c>
      <c r="HD1165">
        <v>1</v>
      </c>
      <c r="HG1165" t="s">
        <v>6486</v>
      </c>
      <c r="HH1165">
        <v>1</v>
      </c>
      <c r="HJ1165">
        <v>0</v>
      </c>
    </row>
    <row r="1166" spans="1:218" hidden="1" x14ac:dyDescent="0.3">
      <c r="A1166">
        <v>416</v>
      </c>
      <c r="B1166" t="s">
        <v>3221</v>
      </c>
      <c r="C1166" t="s">
        <v>3861</v>
      </c>
      <c r="D1166" t="s">
        <v>212</v>
      </c>
      <c r="E1166">
        <v>1</v>
      </c>
      <c r="F1166" t="s">
        <v>202</v>
      </c>
      <c r="H1166">
        <v>1</v>
      </c>
      <c r="M1166">
        <v>3</v>
      </c>
      <c r="N1166">
        <v>1</v>
      </c>
      <c r="U1166">
        <v>1</v>
      </c>
      <c r="W1166">
        <v>1</v>
      </c>
      <c r="X1166" t="s">
        <v>3174</v>
      </c>
      <c r="Y1166">
        <v>1</v>
      </c>
      <c r="Z1166">
        <v>1</v>
      </c>
      <c r="AA1166">
        <v>7</v>
      </c>
      <c r="AD1166" t="s">
        <v>3174</v>
      </c>
      <c r="AE1166">
        <v>1</v>
      </c>
      <c r="AF1166">
        <v>1</v>
      </c>
      <c r="AG1166">
        <v>1</v>
      </c>
      <c r="AH1166">
        <v>1</v>
      </c>
      <c r="AI1166">
        <v>1</v>
      </c>
      <c r="AJ1166">
        <v>1</v>
      </c>
      <c r="AK1166" t="s">
        <v>3862</v>
      </c>
      <c r="AL1166">
        <v>1</v>
      </c>
      <c r="AM1166">
        <v>1</v>
      </c>
      <c r="AN1166">
        <v>2</v>
      </c>
      <c r="AO1166">
        <v>2</v>
      </c>
      <c r="AP1166">
        <v>1</v>
      </c>
      <c r="AQ1166">
        <v>1</v>
      </c>
      <c r="AR1166" t="s">
        <v>3863</v>
      </c>
      <c r="AS1166">
        <v>1</v>
      </c>
      <c r="AT1166">
        <v>1</v>
      </c>
      <c r="AU1166">
        <v>1</v>
      </c>
      <c r="AV1166">
        <v>1</v>
      </c>
      <c r="AW1166">
        <v>7</v>
      </c>
      <c r="AX1166">
        <v>1</v>
      </c>
      <c r="AY1166">
        <v>1</v>
      </c>
      <c r="AZ1166">
        <v>2</v>
      </c>
      <c r="BA1166">
        <v>3</v>
      </c>
      <c r="BB1166">
        <v>4</v>
      </c>
      <c r="BC1166">
        <v>5</v>
      </c>
      <c r="BD1166">
        <v>6</v>
      </c>
      <c r="BE1166">
        <v>1</v>
      </c>
      <c r="BF1166">
        <v>1</v>
      </c>
      <c r="BG1166">
        <v>1</v>
      </c>
      <c r="BH1166">
        <v>1</v>
      </c>
      <c r="BI1166">
        <v>1</v>
      </c>
      <c r="BJ1166">
        <v>0</v>
      </c>
      <c r="BM1166">
        <v>1</v>
      </c>
      <c r="BN1166">
        <v>1</v>
      </c>
      <c r="BO1166">
        <v>2</v>
      </c>
      <c r="BP1166">
        <v>1</v>
      </c>
      <c r="BQ1166">
        <v>4</v>
      </c>
      <c r="BR1166">
        <v>3</v>
      </c>
      <c r="BS1166">
        <v>1</v>
      </c>
      <c r="BT1166">
        <v>3</v>
      </c>
      <c r="BV1166">
        <v>0</v>
      </c>
      <c r="BX1166">
        <v>0</v>
      </c>
      <c r="BZ1166">
        <v>0</v>
      </c>
      <c r="CB1166">
        <v>1</v>
      </c>
      <c r="CD1166">
        <v>0</v>
      </c>
      <c r="CF1166">
        <v>2</v>
      </c>
      <c r="CJ1166">
        <v>2</v>
      </c>
      <c r="CK1166">
        <v>2</v>
      </c>
      <c r="CL1166">
        <v>6</v>
      </c>
      <c r="CM1166">
        <v>1</v>
      </c>
      <c r="CR1166">
        <v>2</v>
      </c>
      <c r="CS1166">
        <v>-98</v>
      </c>
      <c r="CT1166">
        <v>1</v>
      </c>
      <c r="CU1166">
        <v>2</v>
      </c>
      <c r="CV1166" t="s">
        <v>404</v>
      </c>
      <c r="CW1166">
        <v>761</v>
      </c>
      <c r="CX1166">
        <v>12.68</v>
      </c>
      <c r="CY1166">
        <v>2</v>
      </c>
      <c r="CZ1166">
        <v>1</v>
      </c>
      <c r="DA1166" t="s">
        <v>3234</v>
      </c>
      <c r="DC1166">
        <v>1</v>
      </c>
      <c r="DD1166">
        <v>1</v>
      </c>
      <c r="DE1166">
        <v>10</v>
      </c>
      <c r="DN1166" t="s">
        <v>3836</v>
      </c>
      <c r="DO1166" t="s">
        <v>3836</v>
      </c>
      <c r="DP1166" t="s">
        <v>3178</v>
      </c>
      <c r="DQ1166" t="s">
        <v>202</v>
      </c>
      <c r="DR1166" t="s">
        <v>202</v>
      </c>
      <c r="DT1166">
        <v>1</v>
      </c>
      <c r="DV1166">
        <v>0</v>
      </c>
      <c r="DW1166">
        <v>1</v>
      </c>
      <c r="FG1166">
        <v>0</v>
      </c>
      <c r="FH1166" t="s">
        <v>202</v>
      </c>
      <c r="FJ1166" t="s">
        <v>1978</v>
      </c>
      <c r="FK1166">
        <v>25</v>
      </c>
      <c r="FL1166">
        <v>12</v>
      </c>
      <c r="FM1166">
        <v>12</v>
      </c>
      <c r="FN1166">
        <v>25</v>
      </c>
      <c r="FO1166" t="s">
        <v>202</v>
      </c>
      <c r="FQ1166" t="s">
        <v>3287</v>
      </c>
      <c r="FR1166" t="s">
        <v>3189</v>
      </c>
      <c r="FS1166">
        <v>0</v>
      </c>
      <c r="FT1166">
        <v>0</v>
      </c>
      <c r="FU1166" t="s">
        <v>202</v>
      </c>
      <c r="FV1166" t="s">
        <v>202</v>
      </c>
      <c r="FW1166">
        <v>0</v>
      </c>
      <c r="FX1166">
        <v>1</v>
      </c>
      <c r="FY1166">
        <v>0</v>
      </c>
      <c r="FZ1166">
        <v>0</v>
      </c>
      <c r="GA1166">
        <v>1992</v>
      </c>
      <c r="GB1166">
        <v>22</v>
      </c>
      <c r="GC1166">
        <v>90.545454500000005</v>
      </c>
      <c r="GD1166" t="s">
        <v>202</v>
      </c>
      <c r="GE1166">
        <v>1</v>
      </c>
      <c r="GF1166">
        <v>1</v>
      </c>
      <c r="GG1166">
        <v>25</v>
      </c>
      <c r="GH1166">
        <f t="shared" si="50"/>
        <v>2</v>
      </c>
      <c r="GI1166">
        <v>2</v>
      </c>
      <c r="GK1166">
        <v>25</v>
      </c>
      <c r="GL1166">
        <v>1</v>
      </c>
      <c r="GO1166">
        <v>2</v>
      </c>
      <c r="GP1166">
        <v>2</v>
      </c>
      <c r="GQ1166">
        <v>2</v>
      </c>
      <c r="GZ1166">
        <v>1</v>
      </c>
      <c r="HA1166">
        <v>1</v>
      </c>
      <c r="HD1166">
        <v>1</v>
      </c>
      <c r="HG1166" t="s">
        <v>6486</v>
      </c>
      <c r="HH1166">
        <v>1</v>
      </c>
      <c r="HJ1166">
        <v>0</v>
      </c>
    </row>
    <row r="1167" spans="1:218" hidden="1" x14ac:dyDescent="0.3">
      <c r="A1167">
        <v>443</v>
      </c>
      <c r="B1167" t="s">
        <v>6552</v>
      </c>
      <c r="C1167" t="s">
        <v>6600</v>
      </c>
      <c r="D1167" t="s">
        <v>212</v>
      </c>
      <c r="E1167">
        <v>1</v>
      </c>
      <c r="F1167" t="s">
        <v>202</v>
      </c>
      <c r="H1167">
        <v>1</v>
      </c>
      <c r="M1167">
        <v>2</v>
      </c>
      <c r="N1167">
        <v>1</v>
      </c>
      <c r="U1167">
        <v>1</v>
      </c>
      <c r="W1167">
        <v>1</v>
      </c>
      <c r="X1167" t="s">
        <v>202</v>
      </c>
      <c r="Y1167">
        <v>1</v>
      </c>
      <c r="Z1167">
        <v>1</v>
      </c>
      <c r="AD1167" t="s">
        <v>3174</v>
      </c>
      <c r="AE1167">
        <v>1</v>
      </c>
      <c r="AF1167">
        <v>1</v>
      </c>
      <c r="AG1167">
        <v>1</v>
      </c>
      <c r="AH1167">
        <v>1</v>
      </c>
      <c r="AI1167">
        <v>-97</v>
      </c>
      <c r="AJ1167">
        <v>2</v>
      </c>
      <c r="AK1167" t="s">
        <v>6601</v>
      </c>
      <c r="AL1167">
        <v>1</v>
      </c>
      <c r="AM1167">
        <v>1</v>
      </c>
      <c r="AN1167">
        <v>1</v>
      </c>
      <c r="AO1167">
        <v>2</v>
      </c>
      <c r="AP1167">
        <v>2</v>
      </c>
      <c r="AQ1167">
        <v>2</v>
      </c>
      <c r="AR1167" t="s">
        <v>6602</v>
      </c>
      <c r="AS1167">
        <v>2</v>
      </c>
      <c r="AT1167">
        <v>1</v>
      </c>
      <c r="AU1167">
        <v>1</v>
      </c>
      <c r="AV1167">
        <v>1</v>
      </c>
      <c r="AW1167">
        <v>7</v>
      </c>
      <c r="AX1167">
        <v>7</v>
      </c>
      <c r="AY1167">
        <v>6</v>
      </c>
      <c r="AZ1167">
        <v>3</v>
      </c>
      <c r="BE1167">
        <v>1</v>
      </c>
      <c r="BF1167">
        <v>2</v>
      </c>
      <c r="BG1167">
        <v>1</v>
      </c>
      <c r="BH1167">
        <v>2</v>
      </c>
      <c r="BI1167">
        <v>1</v>
      </c>
      <c r="BJ1167">
        <v>1</v>
      </c>
      <c r="BK1167">
        <v>1</v>
      </c>
      <c r="BL1167">
        <v>1</v>
      </c>
      <c r="BM1167">
        <v>1</v>
      </c>
      <c r="BN1167">
        <v>1</v>
      </c>
      <c r="BO1167">
        <v>4</v>
      </c>
      <c r="BP1167">
        <v>1</v>
      </c>
      <c r="BQ1167">
        <v>40</v>
      </c>
      <c r="BR1167">
        <v>1</v>
      </c>
      <c r="BS1167">
        <v>1</v>
      </c>
      <c r="BT1167">
        <v>2</v>
      </c>
      <c r="BU1167">
        <v>2</v>
      </c>
      <c r="BV1167">
        <v>0</v>
      </c>
      <c r="BW1167">
        <v>2</v>
      </c>
      <c r="BX1167">
        <v>0</v>
      </c>
      <c r="BY1167">
        <v>2</v>
      </c>
      <c r="BZ1167">
        <v>0</v>
      </c>
      <c r="CA1167">
        <v>2</v>
      </c>
      <c r="CB1167">
        <v>0</v>
      </c>
      <c r="CC1167">
        <v>2</v>
      </c>
      <c r="CD1167">
        <v>0</v>
      </c>
      <c r="CE1167">
        <v>2</v>
      </c>
      <c r="CF1167">
        <v>0</v>
      </c>
      <c r="CG1167">
        <v>2</v>
      </c>
      <c r="CH1167">
        <v>2</v>
      </c>
      <c r="CI1167">
        <v>2</v>
      </c>
      <c r="CJ1167">
        <v>1</v>
      </c>
      <c r="CK1167">
        <v>1</v>
      </c>
      <c r="CL1167">
        <v>6</v>
      </c>
      <c r="CM1167">
        <v>7</v>
      </c>
      <c r="CR1167">
        <v>2</v>
      </c>
      <c r="CS1167">
        <v>3</v>
      </c>
      <c r="CT1167">
        <v>5</v>
      </c>
      <c r="CU1167">
        <v>1</v>
      </c>
      <c r="CV1167" t="s">
        <v>1055</v>
      </c>
      <c r="CW1167">
        <v>1053</v>
      </c>
      <c r="CX1167">
        <v>17.55</v>
      </c>
      <c r="CY1167">
        <v>2</v>
      </c>
      <c r="CZ1167">
        <v>1</v>
      </c>
      <c r="DA1167" t="s">
        <v>3291</v>
      </c>
      <c r="DC1167">
        <v>1</v>
      </c>
      <c r="DD1167">
        <v>1</v>
      </c>
      <c r="DE1167">
        <v>7</v>
      </c>
      <c r="DN1167" t="s">
        <v>3884</v>
      </c>
      <c r="DO1167" t="s">
        <v>3884</v>
      </c>
      <c r="DP1167" t="s">
        <v>3178</v>
      </c>
      <c r="DQ1167" t="s">
        <v>202</v>
      </c>
      <c r="DR1167" t="s">
        <v>202</v>
      </c>
      <c r="DT1167">
        <v>1</v>
      </c>
      <c r="DV1167">
        <v>0</v>
      </c>
      <c r="DW1167">
        <v>1</v>
      </c>
      <c r="FG1167">
        <v>1</v>
      </c>
      <c r="FH1167" t="s">
        <v>202</v>
      </c>
      <c r="FJ1167" t="s">
        <v>1978</v>
      </c>
      <c r="FK1167">
        <v>11</v>
      </c>
      <c r="FL1167">
        <v>12</v>
      </c>
      <c r="FM1167">
        <v>6</v>
      </c>
      <c r="FN1167">
        <v>12.5</v>
      </c>
      <c r="FO1167" t="s">
        <v>202</v>
      </c>
      <c r="FQ1167" t="s">
        <v>3287</v>
      </c>
      <c r="FR1167" t="s">
        <v>3189</v>
      </c>
      <c r="FS1167">
        <v>0</v>
      </c>
      <c r="FT1167">
        <v>0</v>
      </c>
      <c r="FU1167" t="s">
        <v>202</v>
      </c>
      <c r="FV1167" t="s">
        <v>202</v>
      </c>
      <c r="FW1167">
        <v>0</v>
      </c>
      <c r="FX1167">
        <v>1</v>
      </c>
      <c r="FY1167">
        <v>0</v>
      </c>
      <c r="FZ1167">
        <v>0</v>
      </c>
      <c r="GA1167">
        <v>1902</v>
      </c>
      <c r="GB1167">
        <v>6</v>
      </c>
      <c r="GC1167">
        <v>317</v>
      </c>
      <c r="GD1167" t="s">
        <v>202</v>
      </c>
      <c r="GE1167">
        <v>0.5</v>
      </c>
      <c r="GF1167">
        <v>-97</v>
      </c>
      <c r="GH1167">
        <v>4</v>
      </c>
      <c r="GI1167">
        <v>2</v>
      </c>
      <c r="GK1167">
        <v>11</v>
      </c>
      <c r="GL1167">
        <v>2</v>
      </c>
      <c r="GM1167">
        <v>1</v>
      </c>
      <c r="GN1167">
        <v>6</v>
      </c>
      <c r="GO1167">
        <v>2</v>
      </c>
      <c r="GP1167">
        <v>2</v>
      </c>
      <c r="GQ1167">
        <v>2</v>
      </c>
      <c r="GZ1167">
        <v>1</v>
      </c>
      <c r="HA1167">
        <v>1</v>
      </c>
      <c r="HD1167">
        <v>9</v>
      </c>
      <c r="HG1167" t="s">
        <v>6486</v>
      </c>
      <c r="HH1167">
        <v>1</v>
      </c>
      <c r="HJ1167">
        <v>0</v>
      </c>
    </row>
    <row r="1168" spans="1:218" hidden="1" x14ac:dyDescent="0.3">
      <c r="A1168">
        <v>450</v>
      </c>
      <c r="B1168" t="s">
        <v>6495</v>
      </c>
      <c r="C1168" t="s">
        <v>6603</v>
      </c>
      <c r="D1168" t="s">
        <v>212</v>
      </c>
      <c r="E1168">
        <v>1</v>
      </c>
      <c r="F1168" t="s">
        <v>202</v>
      </c>
      <c r="H1168">
        <v>1</v>
      </c>
      <c r="M1168">
        <v>2</v>
      </c>
      <c r="N1168">
        <v>1</v>
      </c>
      <c r="U1168">
        <v>1</v>
      </c>
      <c r="W1168">
        <v>1</v>
      </c>
      <c r="X1168" t="s">
        <v>202</v>
      </c>
      <c r="Y1168">
        <v>1</v>
      </c>
      <c r="Z1168">
        <v>1</v>
      </c>
      <c r="AD1168" t="s">
        <v>3174</v>
      </c>
      <c r="AE1168">
        <v>1</v>
      </c>
      <c r="AF1168">
        <v>1</v>
      </c>
      <c r="AG1168">
        <v>1</v>
      </c>
      <c r="AH1168">
        <v>2</v>
      </c>
      <c r="AI1168">
        <v>2</v>
      </c>
      <c r="AJ1168">
        <v>2</v>
      </c>
      <c r="AK1168" t="s">
        <v>6604</v>
      </c>
      <c r="AL1168">
        <v>1</v>
      </c>
      <c r="AM1168">
        <v>2</v>
      </c>
      <c r="AN1168">
        <v>1</v>
      </c>
      <c r="AO1168">
        <v>1</v>
      </c>
      <c r="AP1168">
        <v>1</v>
      </c>
      <c r="AQ1168">
        <v>1</v>
      </c>
      <c r="AR1168" t="s">
        <v>6605</v>
      </c>
      <c r="AS1168">
        <v>2</v>
      </c>
      <c r="AT1168">
        <v>1</v>
      </c>
      <c r="AU1168">
        <v>1</v>
      </c>
      <c r="AV1168">
        <v>1</v>
      </c>
      <c r="AW1168">
        <v>7</v>
      </c>
      <c r="AX1168">
        <v>1</v>
      </c>
      <c r="AY1168">
        <v>3</v>
      </c>
      <c r="BE1168">
        <v>1</v>
      </c>
      <c r="BF1168">
        <v>1</v>
      </c>
      <c r="BG1168">
        <v>1</v>
      </c>
      <c r="BH1168">
        <v>1</v>
      </c>
      <c r="BI1168">
        <v>1</v>
      </c>
      <c r="BJ1168">
        <v>1</v>
      </c>
      <c r="BK1168">
        <v>1</v>
      </c>
      <c r="BL1168">
        <v>1</v>
      </c>
      <c r="BM1168">
        <v>1</v>
      </c>
      <c r="BN1168">
        <v>1</v>
      </c>
      <c r="BO1168">
        <v>4</v>
      </c>
      <c r="BP1168">
        <v>1</v>
      </c>
      <c r="BQ1168">
        <v>23</v>
      </c>
      <c r="BR1168">
        <v>2</v>
      </c>
      <c r="BS1168">
        <v>1</v>
      </c>
      <c r="BT1168">
        <v>5</v>
      </c>
      <c r="BV1168">
        <v>0</v>
      </c>
      <c r="BX1168">
        <v>2</v>
      </c>
      <c r="BZ1168">
        <v>1</v>
      </c>
      <c r="CB1168">
        <v>2</v>
      </c>
      <c r="CJ1168">
        <v>1</v>
      </c>
      <c r="CK1168">
        <v>1</v>
      </c>
      <c r="CL1168">
        <v>6</v>
      </c>
      <c r="CM1168">
        <v>1</v>
      </c>
      <c r="CR1168">
        <v>2</v>
      </c>
      <c r="CS1168">
        <v>8</v>
      </c>
      <c r="CT1168">
        <v>1</v>
      </c>
      <c r="CU1168">
        <v>2</v>
      </c>
      <c r="CV1168" t="s">
        <v>404</v>
      </c>
      <c r="CW1168">
        <v>476</v>
      </c>
      <c r="CX1168">
        <v>7.93</v>
      </c>
      <c r="CY1168">
        <v>2</v>
      </c>
      <c r="CZ1168">
        <v>1</v>
      </c>
      <c r="DA1168" t="s">
        <v>397</v>
      </c>
      <c r="DC1168">
        <v>1</v>
      </c>
      <c r="DD1168">
        <v>1</v>
      </c>
      <c r="DE1168">
        <v>8</v>
      </c>
      <c r="DN1168" t="s">
        <v>3884</v>
      </c>
      <c r="DO1168" t="s">
        <v>3884</v>
      </c>
      <c r="DP1168" t="s">
        <v>3178</v>
      </c>
      <c r="DQ1168" t="s">
        <v>202</v>
      </c>
      <c r="DR1168" t="s">
        <v>202</v>
      </c>
      <c r="DT1168">
        <v>1</v>
      </c>
      <c r="DV1168">
        <v>0</v>
      </c>
      <c r="DW1168">
        <v>1</v>
      </c>
      <c r="FG1168">
        <v>0</v>
      </c>
      <c r="FH1168" t="s">
        <v>202</v>
      </c>
      <c r="FJ1168" t="s">
        <v>1978</v>
      </c>
      <c r="FK1168">
        <v>10</v>
      </c>
      <c r="FL1168">
        <v>12</v>
      </c>
      <c r="FM1168">
        <v>12</v>
      </c>
      <c r="FN1168">
        <v>10</v>
      </c>
      <c r="FO1168" t="s">
        <v>202</v>
      </c>
      <c r="FQ1168" t="s">
        <v>3287</v>
      </c>
      <c r="FR1168" t="s">
        <v>3189</v>
      </c>
      <c r="FS1168">
        <v>0</v>
      </c>
      <c r="FT1168">
        <v>1</v>
      </c>
      <c r="FU1168" t="s">
        <v>2221</v>
      </c>
      <c r="FV1168" t="s">
        <v>202</v>
      </c>
      <c r="FW1168">
        <v>0</v>
      </c>
      <c r="FX1168">
        <v>1</v>
      </c>
      <c r="FY1168">
        <v>0</v>
      </c>
      <c r="FZ1168">
        <v>0</v>
      </c>
      <c r="GA1168">
        <v>1767</v>
      </c>
      <c r="GB1168">
        <v>6</v>
      </c>
      <c r="GC1168">
        <v>294.5</v>
      </c>
      <c r="GD1168" t="s">
        <v>202</v>
      </c>
      <c r="GE1168">
        <v>1</v>
      </c>
      <c r="GF1168">
        <v>1</v>
      </c>
      <c r="GG1168">
        <v>10</v>
      </c>
      <c r="GH1168">
        <f t="shared" ref="GH1168:GH1170" si="51">IF(GG1168&gt;=30,1,IF(GG1168&gt;=20,2,IF(GG1168&gt;=15,3,IF(GG1168&gt;=10,4,IF(GG1168&gt;=5,5,IF(GG1168&gt;0,6,0))))))</f>
        <v>4</v>
      </c>
      <c r="GI1168">
        <v>2</v>
      </c>
      <c r="GK1168">
        <v>10</v>
      </c>
      <c r="GL1168">
        <v>1</v>
      </c>
      <c r="GO1168">
        <v>2</v>
      </c>
      <c r="GP1168">
        <v>2</v>
      </c>
      <c r="GQ1168">
        <v>1</v>
      </c>
      <c r="GR1168">
        <v>1</v>
      </c>
      <c r="GZ1168">
        <v>1</v>
      </c>
      <c r="HA1168">
        <v>1</v>
      </c>
      <c r="HD1168">
        <v>2</v>
      </c>
      <c r="HG1168" t="s">
        <v>6486</v>
      </c>
      <c r="HH1168">
        <v>1</v>
      </c>
      <c r="HJ1168">
        <v>0</v>
      </c>
    </row>
    <row r="1169" spans="1:218" hidden="1" x14ac:dyDescent="0.3">
      <c r="A1169">
        <v>467</v>
      </c>
      <c r="B1169" t="s">
        <v>6588</v>
      </c>
      <c r="C1169" t="s">
        <v>6606</v>
      </c>
      <c r="D1169" t="s">
        <v>194</v>
      </c>
      <c r="E1169">
        <v>1</v>
      </c>
      <c r="F1169" t="s">
        <v>202</v>
      </c>
      <c r="H1169">
        <v>1</v>
      </c>
      <c r="M1169">
        <v>2</v>
      </c>
      <c r="N1169">
        <v>1</v>
      </c>
      <c r="U1169">
        <v>1</v>
      </c>
      <c r="W1169">
        <v>1</v>
      </c>
      <c r="X1169" t="s">
        <v>202</v>
      </c>
      <c r="Y1169">
        <v>1</v>
      </c>
      <c r="Z1169">
        <v>1</v>
      </c>
      <c r="AD1169" t="s">
        <v>3174</v>
      </c>
      <c r="AE1169">
        <v>1</v>
      </c>
      <c r="AF1169">
        <v>1</v>
      </c>
      <c r="AG1169">
        <v>1</v>
      </c>
      <c r="AH1169">
        <v>2</v>
      </c>
      <c r="AI1169">
        <v>1</v>
      </c>
      <c r="AJ1169">
        <v>1</v>
      </c>
      <c r="AK1169" t="s">
        <v>6607</v>
      </c>
      <c r="AL1169">
        <v>1</v>
      </c>
      <c r="AM1169">
        <v>1</v>
      </c>
      <c r="AN1169">
        <v>2</v>
      </c>
      <c r="AO1169">
        <v>2</v>
      </c>
      <c r="AP1169">
        <v>1</v>
      </c>
      <c r="AQ1169">
        <v>1</v>
      </c>
      <c r="AR1169" t="s">
        <v>6608</v>
      </c>
      <c r="AS1169">
        <v>2</v>
      </c>
      <c r="AT1169">
        <v>1</v>
      </c>
      <c r="AU1169">
        <v>2</v>
      </c>
      <c r="AV1169">
        <v>3</v>
      </c>
      <c r="AW1169">
        <v>7</v>
      </c>
      <c r="AX1169">
        <v>2</v>
      </c>
      <c r="AY1169">
        <v>1</v>
      </c>
      <c r="BE1169">
        <v>1</v>
      </c>
      <c r="BF1169">
        <v>1</v>
      </c>
      <c r="BG1169">
        <v>1</v>
      </c>
      <c r="BH1169">
        <v>1</v>
      </c>
      <c r="BI1169">
        <v>1</v>
      </c>
      <c r="BJ1169">
        <v>1</v>
      </c>
      <c r="BK1169">
        <v>1</v>
      </c>
      <c r="BL1169">
        <v>1</v>
      </c>
      <c r="BM1169">
        <v>1</v>
      </c>
      <c r="BN1169">
        <v>1</v>
      </c>
      <c r="BO1169">
        <v>4</v>
      </c>
      <c r="BP1169">
        <v>1</v>
      </c>
      <c r="BQ1169">
        <v>10</v>
      </c>
      <c r="BR1169">
        <v>2</v>
      </c>
      <c r="BS1169">
        <v>1</v>
      </c>
      <c r="BT1169">
        <v>5</v>
      </c>
      <c r="BV1169">
        <v>3</v>
      </c>
      <c r="BX1169">
        <v>0</v>
      </c>
      <c r="BZ1169">
        <v>0</v>
      </c>
      <c r="CB1169">
        <v>0</v>
      </c>
      <c r="CD1169">
        <v>2</v>
      </c>
      <c r="CJ1169">
        <v>1</v>
      </c>
      <c r="CK1169">
        <v>1</v>
      </c>
      <c r="CL1169">
        <v>7</v>
      </c>
      <c r="CM1169">
        <v>2</v>
      </c>
      <c r="CR1169">
        <v>2</v>
      </c>
      <c r="CS1169">
        <v>8</v>
      </c>
      <c r="CT1169">
        <v>1</v>
      </c>
      <c r="CU1169">
        <v>2</v>
      </c>
      <c r="CV1169" t="s">
        <v>6609</v>
      </c>
      <c r="CW1169">
        <v>788</v>
      </c>
      <c r="CX1169">
        <v>13.13</v>
      </c>
      <c r="CY1169">
        <v>2</v>
      </c>
      <c r="CZ1169">
        <v>1</v>
      </c>
      <c r="DA1169" t="s">
        <v>3812</v>
      </c>
      <c r="DC1169">
        <v>1</v>
      </c>
      <c r="DD1169">
        <v>1</v>
      </c>
      <c r="DE1169">
        <v>20</v>
      </c>
      <c r="DN1169" t="s">
        <v>3912</v>
      </c>
      <c r="DO1169" t="s">
        <v>3912</v>
      </c>
      <c r="DP1169" t="s">
        <v>3178</v>
      </c>
      <c r="DQ1169" t="s">
        <v>202</v>
      </c>
      <c r="DR1169" t="s">
        <v>202</v>
      </c>
      <c r="DT1169">
        <v>1</v>
      </c>
      <c r="DV1169">
        <v>0</v>
      </c>
      <c r="DW1169">
        <v>1</v>
      </c>
      <c r="FG1169">
        <v>0</v>
      </c>
      <c r="FH1169" t="s">
        <v>202</v>
      </c>
      <c r="FJ1169" t="s">
        <v>1978</v>
      </c>
      <c r="FK1169">
        <v>6</v>
      </c>
      <c r="FL1169">
        <v>12</v>
      </c>
      <c r="FM1169">
        <v>12</v>
      </c>
      <c r="FN1169">
        <v>6</v>
      </c>
      <c r="FO1169" t="s">
        <v>202</v>
      </c>
      <c r="FQ1169" t="s">
        <v>3287</v>
      </c>
      <c r="FR1169" t="s">
        <v>3189</v>
      </c>
      <c r="FS1169">
        <v>0</v>
      </c>
      <c r="FT1169">
        <v>1</v>
      </c>
      <c r="FU1169" t="s">
        <v>2221</v>
      </c>
      <c r="FV1169" t="s">
        <v>202</v>
      </c>
      <c r="FW1169">
        <v>0</v>
      </c>
      <c r="FX1169">
        <v>1</v>
      </c>
      <c r="FY1169">
        <v>0</v>
      </c>
      <c r="FZ1169">
        <v>0</v>
      </c>
      <c r="GA1169">
        <v>835</v>
      </c>
      <c r="GB1169">
        <v>3</v>
      </c>
      <c r="GC1169">
        <v>278.33333329999999</v>
      </c>
      <c r="GD1169" t="s">
        <v>202</v>
      </c>
      <c r="GE1169">
        <v>1</v>
      </c>
      <c r="GF1169">
        <v>1</v>
      </c>
      <c r="GG1169">
        <v>6</v>
      </c>
      <c r="GH1169">
        <f t="shared" si="51"/>
        <v>5</v>
      </c>
      <c r="GI1169">
        <v>2</v>
      </c>
      <c r="GK1169">
        <v>6</v>
      </c>
      <c r="GL1169">
        <v>1</v>
      </c>
      <c r="GO1169">
        <v>2</v>
      </c>
      <c r="GP1169">
        <v>2</v>
      </c>
      <c r="GQ1169">
        <v>1</v>
      </c>
      <c r="GR1169">
        <v>1</v>
      </c>
      <c r="GZ1169">
        <v>1</v>
      </c>
      <c r="HA1169">
        <v>2</v>
      </c>
      <c r="HB1169">
        <v>1</v>
      </c>
      <c r="HC1169">
        <v>6</v>
      </c>
      <c r="HD1169">
        <v>5</v>
      </c>
      <c r="HG1169" t="s">
        <v>6486</v>
      </c>
      <c r="HH1169">
        <v>1</v>
      </c>
      <c r="HJ1169">
        <v>0</v>
      </c>
    </row>
    <row r="1170" spans="1:218" hidden="1" x14ac:dyDescent="0.3">
      <c r="A1170">
        <v>486</v>
      </c>
      <c r="B1170" t="s">
        <v>6487</v>
      </c>
      <c r="C1170" t="s">
        <v>6610</v>
      </c>
      <c r="D1170" t="s">
        <v>194</v>
      </c>
      <c r="E1170">
        <v>1</v>
      </c>
      <c r="F1170" t="s">
        <v>202</v>
      </c>
      <c r="H1170">
        <v>1</v>
      </c>
      <c r="M1170">
        <v>2</v>
      </c>
      <c r="N1170">
        <v>1</v>
      </c>
      <c r="U1170">
        <v>1</v>
      </c>
      <c r="W1170">
        <v>1</v>
      </c>
      <c r="X1170" t="s">
        <v>202</v>
      </c>
      <c r="Y1170">
        <v>1</v>
      </c>
      <c r="Z1170">
        <v>1</v>
      </c>
      <c r="AD1170" t="s">
        <v>3174</v>
      </c>
      <c r="AE1170">
        <v>1</v>
      </c>
      <c r="AF1170">
        <v>1</v>
      </c>
      <c r="AG1170">
        <v>1</v>
      </c>
      <c r="AH1170">
        <v>1</v>
      </c>
      <c r="AI1170">
        <v>1</v>
      </c>
      <c r="AJ1170">
        <v>2</v>
      </c>
      <c r="AK1170" t="s">
        <v>6611</v>
      </c>
      <c r="AL1170">
        <v>1</v>
      </c>
      <c r="AM1170">
        <v>2</v>
      </c>
      <c r="AN1170">
        <v>1</v>
      </c>
      <c r="AO1170">
        <v>2</v>
      </c>
      <c r="AP1170">
        <v>2</v>
      </c>
      <c r="AQ1170">
        <v>1</v>
      </c>
      <c r="AR1170" t="s">
        <v>6612</v>
      </c>
      <c r="AS1170">
        <v>1</v>
      </c>
      <c r="AT1170">
        <v>1</v>
      </c>
      <c r="AU1170">
        <v>1</v>
      </c>
      <c r="AV1170">
        <v>1</v>
      </c>
      <c r="AW1170">
        <v>7</v>
      </c>
      <c r="AX1170">
        <v>2</v>
      </c>
      <c r="AY1170">
        <v>1</v>
      </c>
      <c r="BE1170">
        <v>1</v>
      </c>
      <c r="BF1170">
        <v>1</v>
      </c>
      <c r="BG1170">
        <v>1</v>
      </c>
      <c r="BH1170">
        <v>1</v>
      </c>
      <c r="BI1170">
        <v>1</v>
      </c>
      <c r="BJ1170">
        <v>1</v>
      </c>
      <c r="BK1170">
        <v>1</v>
      </c>
      <c r="BL1170">
        <v>1</v>
      </c>
      <c r="BM1170">
        <v>1</v>
      </c>
      <c r="BN1170">
        <v>1</v>
      </c>
      <c r="BO1170">
        <v>3</v>
      </c>
      <c r="BP1170">
        <v>1</v>
      </c>
      <c r="BQ1170">
        <v>13</v>
      </c>
      <c r="BR1170">
        <v>4</v>
      </c>
      <c r="BS1170">
        <v>1</v>
      </c>
      <c r="BT1170">
        <v>4</v>
      </c>
      <c r="BV1170">
        <v>1</v>
      </c>
      <c r="BX1170">
        <v>1</v>
      </c>
      <c r="BZ1170">
        <v>0</v>
      </c>
      <c r="CB1170">
        <v>2</v>
      </c>
      <c r="CJ1170">
        <v>1</v>
      </c>
      <c r="CK1170">
        <v>1</v>
      </c>
      <c r="CL1170">
        <v>6</v>
      </c>
      <c r="CM1170">
        <v>1</v>
      </c>
      <c r="CR1170">
        <v>2</v>
      </c>
      <c r="CS1170">
        <v>-98</v>
      </c>
      <c r="CT1170">
        <v>1</v>
      </c>
      <c r="CU1170">
        <v>2</v>
      </c>
      <c r="CV1170" t="s">
        <v>6613</v>
      </c>
      <c r="CW1170">
        <v>528</v>
      </c>
      <c r="CX1170">
        <v>8.8000000000000007</v>
      </c>
      <c r="CY1170">
        <v>2</v>
      </c>
      <c r="CZ1170">
        <v>1</v>
      </c>
      <c r="DA1170" t="s">
        <v>1336</v>
      </c>
      <c r="DC1170">
        <v>1</v>
      </c>
      <c r="DD1170">
        <v>1</v>
      </c>
      <c r="DE1170">
        <v>19</v>
      </c>
      <c r="DN1170" t="s">
        <v>3912</v>
      </c>
      <c r="DO1170" t="s">
        <v>3912</v>
      </c>
      <c r="DP1170" t="s">
        <v>3178</v>
      </c>
      <c r="DQ1170" t="s">
        <v>202</v>
      </c>
      <c r="DR1170" t="s">
        <v>202</v>
      </c>
      <c r="DT1170">
        <v>1</v>
      </c>
      <c r="DV1170">
        <v>0</v>
      </c>
      <c r="DW1170">
        <v>1</v>
      </c>
      <c r="FG1170">
        <v>0</v>
      </c>
      <c r="FH1170" t="s">
        <v>202</v>
      </c>
      <c r="FJ1170" t="s">
        <v>1978</v>
      </c>
      <c r="FK1170">
        <v>10</v>
      </c>
      <c r="FL1170">
        <v>12</v>
      </c>
      <c r="FM1170">
        <v>12</v>
      </c>
      <c r="FN1170">
        <v>20</v>
      </c>
      <c r="FO1170" t="s">
        <v>202</v>
      </c>
      <c r="FQ1170" t="s">
        <v>5062</v>
      </c>
      <c r="FR1170" t="s">
        <v>3196</v>
      </c>
      <c r="FS1170">
        <v>1</v>
      </c>
      <c r="FT1170">
        <v>1</v>
      </c>
      <c r="FU1170" t="s">
        <v>2221</v>
      </c>
      <c r="FV1170" t="s">
        <v>202</v>
      </c>
      <c r="FW1170">
        <v>0</v>
      </c>
      <c r="FX1170">
        <v>1</v>
      </c>
      <c r="FY1170">
        <v>0</v>
      </c>
      <c r="FZ1170">
        <v>0</v>
      </c>
      <c r="GA1170">
        <v>2482</v>
      </c>
      <c r="GB1170">
        <v>10</v>
      </c>
      <c r="GC1170">
        <v>248.2</v>
      </c>
      <c r="GD1170" t="s">
        <v>202</v>
      </c>
      <c r="GE1170">
        <v>1</v>
      </c>
      <c r="GF1170">
        <v>1</v>
      </c>
      <c r="GG1170">
        <v>20</v>
      </c>
      <c r="GH1170">
        <f t="shared" si="51"/>
        <v>2</v>
      </c>
      <c r="GI1170">
        <v>2</v>
      </c>
      <c r="GK1170">
        <v>10</v>
      </c>
      <c r="GL1170">
        <v>1</v>
      </c>
      <c r="GO1170">
        <v>6</v>
      </c>
      <c r="GP1170">
        <v>1</v>
      </c>
      <c r="GQ1170">
        <v>1</v>
      </c>
      <c r="GR1170">
        <v>1</v>
      </c>
      <c r="GZ1170">
        <v>1</v>
      </c>
      <c r="HA1170">
        <v>2</v>
      </c>
      <c r="HB1170">
        <v>1</v>
      </c>
      <c r="HC1170">
        <v>2</v>
      </c>
      <c r="HD1170">
        <v>1</v>
      </c>
      <c r="HG1170" t="s">
        <v>6486</v>
      </c>
      <c r="HH1170">
        <v>1</v>
      </c>
      <c r="HJ1170">
        <v>0</v>
      </c>
    </row>
    <row r="1171" spans="1:218" hidden="1" x14ac:dyDescent="0.3">
      <c r="A1171">
        <v>488</v>
      </c>
      <c r="B1171" t="s">
        <v>6487</v>
      </c>
      <c r="C1171" t="s">
        <v>6614</v>
      </c>
      <c r="D1171" t="s">
        <v>194</v>
      </c>
      <c r="E1171">
        <v>1</v>
      </c>
      <c r="F1171" t="s">
        <v>202</v>
      </c>
      <c r="H1171">
        <v>1</v>
      </c>
      <c r="M1171">
        <v>2</v>
      </c>
      <c r="N1171">
        <v>1</v>
      </c>
      <c r="U1171">
        <v>1</v>
      </c>
      <c r="W1171">
        <v>1</v>
      </c>
      <c r="X1171" t="s">
        <v>202</v>
      </c>
      <c r="Y1171">
        <v>1</v>
      </c>
      <c r="Z1171">
        <v>1</v>
      </c>
      <c r="AD1171" t="s">
        <v>3174</v>
      </c>
      <c r="AE1171">
        <v>1</v>
      </c>
      <c r="AF1171">
        <v>2</v>
      </c>
      <c r="AG1171">
        <v>2</v>
      </c>
      <c r="AH1171">
        <v>2</v>
      </c>
      <c r="AI1171">
        <v>2</v>
      </c>
      <c r="AJ1171">
        <v>2</v>
      </c>
      <c r="AK1171" t="s">
        <v>3598</v>
      </c>
      <c r="AL1171">
        <v>1</v>
      </c>
      <c r="AM1171">
        <v>2</v>
      </c>
      <c r="AN1171">
        <v>2</v>
      </c>
      <c r="AO1171">
        <v>2</v>
      </c>
      <c r="AP1171">
        <v>2</v>
      </c>
      <c r="AQ1171">
        <v>2</v>
      </c>
      <c r="AR1171" t="s">
        <v>3599</v>
      </c>
      <c r="AS1171">
        <v>2</v>
      </c>
      <c r="AT1171">
        <v>2</v>
      </c>
      <c r="AU1171">
        <v>2</v>
      </c>
      <c r="AV1171">
        <v>2</v>
      </c>
      <c r="AW1171">
        <v>7</v>
      </c>
      <c r="AX1171">
        <v>3</v>
      </c>
      <c r="AY1171">
        <v>2</v>
      </c>
      <c r="BE1171">
        <v>1</v>
      </c>
      <c r="BF1171">
        <v>1</v>
      </c>
      <c r="BG1171">
        <v>1</v>
      </c>
      <c r="BH1171">
        <v>1</v>
      </c>
      <c r="BI1171">
        <v>1</v>
      </c>
      <c r="BJ1171">
        <v>0</v>
      </c>
      <c r="BM1171">
        <v>1</v>
      </c>
      <c r="BN1171">
        <v>1</v>
      </c>
      <c r="BO1171">
        <v>4</v>
      </c>
      <c r="BP1171">
        <v>1</v>
      </c>
      <c r="BQ1171">
        <v>17</v>
      </c>
      <c r="BR1171">
        <v>1</v>
      </c>
      <c r="BS1171">
        <v>1</v>
      </c>
      <c r="BT1171">
        <v>2</v>
      </c>
      <c r="BU1171">
        <v>2</v>
      </c>
      <c r="BV1171">
        <v>0</v>
      </c>
      <c r="BW1171">
        <v>2</v>
      </c>
      <c r="BX1171">
        <v>0</v>
      </c>
      <c r="BY1171">
        <v>2</v>
      </c>
      <c r="BZ1171">
        <v>0</v>
      </c>
      <c r="CA1171">
        <v>2</v>
      </c>
      <c r="CB1171">
        <v>0</v>
      </c>
      <c r="CC1171">
        <v>2</v>
      </c>
      <c r="CD1171">
        <v>0</v>
      </c>
      <c r="CE1171">
        <v>2</v>
      </c>
      <c r="CF1171">
        <v>0</v>
      </c>
      <c r="CG1171">
        <v>2</v>
      </c>
      <c r="CH1171">
        <v>2</v>
      </c>
      <c r="CI1171">
        <v>2</v>
      </c>
      <c r="CJ1171">
        <v>1</v>
      </c>
      <c r="CK1171">
        <v>2</v>
      </c>
      <c r="CL1171">
        <v>8</v>
      </c>
      <c r="CM1171">
        <v>2</v>
      </c>
      <c r="CR1171">
        <v>2</v>
      </c>
      <c r="CS1171">
        <v>9</v>
      </c>
      <c r="CT1171">
        <v>1</v>
      </c>
      <c r="CU1171">
        <v>2</v>
      </c>
      <c r="CV1171" t="s">
        <v>6615</v>
      </c>
      <c r="CW1171">
        <v>1109</v>
      </c>
      <c r="CX1171">
        <v>18.48</v>
      </c>
      <c r="CY1171">
        <v>2</v>
      </c>
      <c r="CZ1171">
        <v>1</v>
      </c>
      <c r="DA1171" t="s">
        <v>619</v>
      </c>
      <c r="DC1171">
        <v>1</v>
      </c>
      <c r="DD1171">
        <v>1</v>
      </c>
      <c r="DE1171">
        <v>19</v>
      </c>
      <c r="DN1171" t="s">
        <v>3912</v>
      </c>
      <c r="DO1171" t="s">
        <v>3912</v>
      </c>
      <c r="DP1171" t="s">
        <v>3178</v>
      </c>
      <c r="DQ1171" t="s">
        <v>202</v>
      </c>
      <c r="DR1171" t="s">
        <v>6616</v>
      </c>
      <c r="DT1171">
        <v>1</v>
      </c>
      <c r="DV1171">
        <v>0</v>
      </c>
      <c r="DW1171">
        <v>1</v>
      </c>
      <c r="FG1171">
        <v>0</v>
      </c>
      <c r="FH1171" t="s">
        <v>202</v>
      </c>
      <c r="FJ1171" t="s">
        <v>1978</v>
      </c>
      <c r="FL1171">
        <v>12</v>
      </c>
      <c r="FM1171">
        <v>12</v>
      </c>
      <c r="FN1171">
        <v>7.5</v>
      </c>
      <c r="FO1171" t="s">
        <v>202</v>
      </c>
      <c r="FQ1171" t="s">
        <v>6006</v>
      </c>
      <c r="FR1171" t="s">
        <v>3189</v>
      </c>
      <c r="FS1171">
        <v>0</v>
      </c>
      <c r="FT1171">
        <v>0</v>
      </c>
      <c r="FU1171" t="s">
        <v>202</v>
      </c>
      <c r="FV1171" t="s">
        <v>202</v>
      </c>
      <c r="FW1171">
        <v>0</v>
      </c>
      <c r="FX1171">
        <v>1</v>
      </c>
      <c r="FY1171">
        <v>0</v>
      </c>
      <c r="FZ1171">
        <v>0</v>
      </c>
      <c r="GA1171">
        <v>2482</v>
      </c>
      <c r="GB1171">
        <v>10</v>
      </c>
      <c r="GC1171">
        <v>248.2</v>
      </c>
      <c r="GD1171" t="s">
        <v>202</v>
      </c>
      <c r="GE1171">
        <v>1</v>
      </c>
      <c r="GF1171">
        <v>-97</v>
      </c>
      <c r="GH1171">
        <v>5</v>
      </c>
      <c r="GI1171">
        <v>-97</v>
      </c>
      <c r="GL1171">
        <v>1</v>
      </c>
      <c r="GO1171">
        <v>4</v>
      </c>
      <c r="GP1171">
        <v>2</v>
      </c>
      <c r="GQ1171">
        <v>2</v>
      </c>
      <c r="GZ1171">
        <v>1</v>
      </c>
      <c r="HA1171">
        <v>1</v>
      </c>
      <c r="HD1171">
        <v>3</v>
      </c>
      <c r="HG1171" t="s">
        <v>6486</v>
      </c>
      <c r="HH1171">
        <v>1</v>
      </c>
      <c r="HJ1171">
        <v>0</v>
      </c>
    </row>
    <row r="1172" spans="1:218" hidden="1" x14ac:dyDescent="0.3">
      <c r="A1172">
        <v>497</v>
      </c>
      <c r="B1172" t="s">
        <v>6487</v>
      </c>
      <c r="C1172" t="s">
        <v>6533</v>
      </c>
      <c r="D1172" t="s">
        <v>194</v>
      </c>
      <c r="E1172">
        <v>1</v>
      </c>
      <c r="F1172" t="s">
        <v>202</v>
      </c>
      <c r="H1172">
        <v>1</v>
      </c>
      <c r="M1172">
        <v>2</v>
      </c>
      <c r="N1172">
        <v>1</v>
      </c>
      <c r="U1172">
        <v>1</v>
      </c>
      <c r="W1172">
        <v>1</v>
      </c>
      <c r="X1172" t="s">
        <v>202</v>
      </c>
      <c r="Y1172">
        <v>1</v>
      </c>
      <c r="Z1172">
        <v>1</v>
      </c>
      <c r="AD1172" t="s">
        <v>3174</v>
      </c>
      <c r="AE1172">
        <v>1</v>
      </c>
      <c r="AF1172">
        <v>1</v>
      </c>
      <c r="AG1172">
        <v>1</v>
      </c>
      <c r="AH1172">
        <v>1</v>
      </c>
      <c r="AI1172">
        <v>1</v>
      </c>
      <c r="AJ1172">
        <v>2</v>
      </c>
      <c r="AK1172" t="s">
        <v>4051</v>
      </c>
      <c r="AL1172">
        <v>1</v>
      </c>
      <c r="AM1172">
        <v>1</v>
      </c>
      <c r="AN1172">
        <v>1</v>
      </c>
      <c r="AO1172">
        <v>2</v>
      </c>
      <c r="AP1172">
        <v>1</v>
      </c>
      <c r="AQ1172">
        <v>1</v>
      </c>
      <c r="AR1172" t="s">
        <v>4052</v>
      </c>
      <c r="AS1172">
        <v>2</v>
      </c>
      <c r="AT1172">
        <v>1</v>
      </c>
      <c r="AU1172">
        <v>1</v>
      </c>
      <c r="AV1172">
        <v>2</v>
      </c>
      <c r="AW1172">
        <v>7</v>
      </c>
      <c r="AX1172">
        <v>1</v>
      </c>
      <c r="AY1172">
        <v>5</v>
      </c>
      <c r="BE1172">
        <v>1</v>
      </c>
      <c r="BF1172">
        <v>1</v>
      </c>
      <c r="BG1172">
        <v>1</v>
      </c>
      <c r="BH1172">
        <v>1</v>
      </c>
      <c r="BI1172">
        <v>1</v>
      </c>
      <c r="BJ1172">
        <v>0</v>
      </c>
      <c r="BM1172">
        <v>1</v>
      </c>
      <c r="BN1172">
        <v>1</v>
      </c>
      <c r="BO1172">
        <v>4</v>
      </c>
      <c r="BP1172">
        <v>1</v>
      </c>
      <c r="BQ1172">
        <v>12</v>
      </c>
      <c r="BR1172">
        <v>2</v>
      </c>
      <c r="BS1172">
        <v>1</v>
      </c>
      <c r="BT1172">
        <v>3</v>
      </c>
      <c r="BV1172">
        <v>1</v>
      </c>
      <c r="BX1172">
        <v>1</v>
      </c>
      <c r="BZ1172">
        <v>0</v>
      </c>
      <c r="CB1172">
        <v>1</v>
      </c>
      <c r="CJ1172">
        <v>1</v>
      </c>
      <c r="CK1172">
        <v>1</v>
      </c>
      <c r="CL1172">
        <v>6</v>
      </c>
      <c r="CM1172">
        <v>1</v>
      </c>
      <c r="CR1172">
        <v>2</v>
      </c>
      <c r="CS1172">
        <v>7</v>
      </c>
      <c r="CT1172">
        <v>1</v>
      </c>
      <c r="CU1172">
        <v>1</v>
      </c>
      <c r="CV1172" t="s">
        <v>3844</v>
      </c>
      <c r="CW1172">
        <v>483</v>
      </c>
      <c r="CX1172">
        <v>8.0500000000000007</v>
      </c>
      <c r="CY1172">
        <v>2</v>
      </c>
      <c r="CZ1172">
        <v>1</v>
      </c>
      <c r="DA1172" t="s">
        <v>3980</v>
      </c>
      <c r="DC1172">
        <v>1</v>
      </c>
      <c r="DD1172">
        <v>1</v>
      </c>
      <c r="DE1172">
        <v>19</v>
      </c>
      <c r="DN1172" t="s">
        <v>3912</v>
      </c>
      <c r="DO1172" t="s">
        <v>3912</v>
      </c>
      <c r="DP1172" t="s">
        <v>3178</v>
      </c>
      <c r="DQ1172" t="s">
        <v>202</v>
      </c>
      <c r="DR1172" t="s">
        <v>202</v>
      </c>
      <c r="DT1172">
        <v>1</v>
      </c>
      <c r="DV1172">
        <v>0</v>
      </c>
      <c r="DW1172">
        <v>1</v>
      </c>
      <c r="FG1172">
        <v>0</v>
      </c>
      <c r="FH1172" t="s">
        <v>202</v>
      </c>
      <c r="FJ1172" t="s">
        <v>1978</v>
      </c>
      <c r="FK1172">
        <v>1</v>
      </c>
      <c r="FL1172">
        <v>12</v>
      </c>
      <c r="FM1172">
        <v>12</v>
      </c>
      <c r="FN1172">
        <v>15</v>
      </c>
      <c r="FO1172" t="s">
        <v>202</v>
      </c>
      <c r="FQ1172" t="s">
        <v>3287</v>
      </c>
      <c r="FR1172" t="s">
        <v>3189</v>
      </c>
      <c r="FS1172">
        <v>0</v>
      </c>
      <c r="FT1172">
        <v>0</v>
      </c>
      <c r="FU1172" t="s">
        <v>202</v>
      </c>
      <c r="FV1172" t="s">
        <v>202</v>
      </c>
      <c r="FW1172">
        <v>0</v>
      </c>
      <c r="FX1172">
        <v>1</v>
      </c>
      <c r="FY1172">
        <v>0</v>
      </c>
      <c r="FZ1172">
        <v>0</v>
      </c>
      <c r="GA1172">
        <v>2482</v>
      </c>
      <c r="GB1172">
        <v>10</v>
      </c>
      <c r="GC1172">
        <v>248.2</v>
      </c>
      <c r="GD1172" t="s">
        <v>202</v>
      </c>
      <c r="GE1172">
        <v>1</v>
      </c>
      <c r="GF1172">
        <v>1</v>
      </c>
      <c r="GG1172">
        <v>15</v>
      </c>
      <c r="GH1172">
        <f>IF(GG1172&gt;=30,1,IF(GG1172&gt;=20,2,IF(GG1172&gt;=15,3,IF(GG1172&gt;=10,4,IF(GG1172&gt;=5,5,IF(GG1172&gt;0,6,0))))))</f>
        <v>3</v>
      </c>
      <c r="GI1172">
        <v>2</v>
      </c>
      <c r="GK1172">
        <v>1</v>
      </c>
      <c r="GL1172">
        <v>1</v>
      </c>
      <c r="GO1172">
        <v>2</v>
      </c>
      <c r="GP1172">
        <v>2</v>
      </c>
      <c r="GQ1172">
        <v>2</v>
      </c>
      <c r="GZ1172">
        <v>1</v>
      </c>
      <c r="HA1172">
        <v>1</v>
      </c>
      <c r="HD1172">
        <v>1</v>
      </c>
      <c r="HG1172" t="s">
        <v>6486</v>
      </c>
      <c r="HH1172">
        <v>1</v>
      </c>
      <c r="HJ1172">
        <v>0</v>
      </c>
    </row>
    <row r="1173" spans="1:218" hidden="1" x14ac:dyDescent="0.3">
      <c r="A1173">
        <v>498</v>
      </c>
      <c r="B1173" t="s">
        <v>6505</v>
      </c>
      <c r="C1173" t="s">
        <v>6617</v>
      </c>
      <c r="D1173" t="s">
        <v>212</v>
      </c>
      <c r="E1173">
        <v>1</v>
      </c>
      <c r="F1173" t="s">
        <v>202</v>
      </c>
      <c r="H1173">
        <v>1</v>
      </c>
      <c r="M1173">
        <v>2</v>
      </c>
      <c r="N1173">
        <v>1</v>
      </c>
      <c r="U1173">
        <v>1</v>
      </c>
      <c r="W1173">
        <v>1</v>
      </c>
      <c r="X1173" t="s">
        <v>202</v>
      </c>
      <c r="Y1173">
        <v>1</v>
      </c>
      <c r="Z1173">
        <v>1</v>
      </c>
      <c r="AD1173" t="s">
        <v>3174</v>
      </c>
      <c r="AE1173">
        <v>1</v>
      </c>
      <c r="AF1173">
        <v>1</v>
      </c>
      <c r="AG1173">
        <v>1</v>
      </c>
      <c r="AH1173">
        <v>1</v>
      </c>
      <c r="AI1173">
        <v>1</v>
      </c>
      <c r="AJ1173">
        <v>1</v>
      </c>
      <c r="AK1173" t="s">
        <v>6618</v>
      </c>
      <c r="AL1173">
        <v>1</v>
      </c>
      <c r="AM1173">
        <v>2</v>
      </c>
      <c r="AN1173">
        <v>2</v>
      </c>
      <c r="AO1173">
        <v>2</v>
      </c>
      <c r="AP1173">
        <v>1</v>
      </c>
      <c r="AQ1173">
        <v>1</v>
      </c>
      <c r="AR1173" t="s">
        <v>6619</v>
      </c>
      <c r="AS1173">
        <v>1</v>
      </c>
      <c r="AT1173">
        <v>1</v>
      </c>
      <c r="AU1173">
        <v>1</v>
      </c>
      <c r="AV1173">
        <v>1</v>
      </c>
      <c r="AW1173">
        <v>7</v>
      </c>
      <c r="AX1173">
        <v>1</v>
      </c>
      <c r="AY1173">
        <v>1</v>
      </c>
      <c r="BE1173">
        <v>1</v>
      </c>
      <c r="BF1173">
        <v>1</v>
      </c>
      <c r="BG1173">
        <v>1</v>
      </c>
      <c r="BH1173">
        <v>1</v>
      </c>
      <c r="BI1173">
        <v>1</v>
      </c>
      <c r="BJ1173">
        <v>0</v>
      </c>
      <c r="BM1173">
        <v>1</v>
      </c>
      <c r="BN1173">
        <v>1</v>
      </c>
      <c r="BO1173">
        <v>4</v>
      </c>
      <c r="BP1173">
        <v>1</v>
      </c>
      <c r="BQ1173">
        <v>30</v>
      </c>
      <c r="BR1173">
        <v>-97</v>
      </c>
      <c r="BS1173">
        <v>1</v>
      </c>
      <c r="BT1173">
        <v>3</v>
      </c>
      <c r="BV1173">
        <v>1</v>
      </c>
      <c r="BX1173">
        <v>0</v>
      </c>
      <c r="BZ1173">
        <v>0</v>
      </c>
      <c r="CB1173">
        <v>0</v>
      </c>
      <c r="CD1173">
        <v>0</v>
      </c>
      <c r="CF1173">
        <v>2</v>
      </c>
      <c r="CJ1173">
        <v>1</v>
      </c>
      <c r="CK1173">
        <v>2</v>
      </c>
      <c r="CL1173">
        <v>8</v>
      </c>
      <c r="CM1173">
        <v>-98</v>
      </c>
      <c r="CR1173">
        <v>-98</v>
      </c>
      <c r="CS1173">
        <v>-98</v>
      </c>
      <c r="CT1173">
        <v>1</v>
      </c>
      <c r="CU1173">
        <v>2</v>
      </c>
      <c r="CV1173" t="s">
        <v>4863</v>
      </c>
      <c r="CW1173">
        <v>592</v>
      </c>
      <c r="CX1173">
        <v>9.8699999999999992</v>
      </c>
      <c r="CY1173">
        <v>2</v>
      </c>
      <c r="CZ1173">
        <v>1</v>
      </c>
      <c r="DA1173" t="s">
        <v>217</v>
      </c>
      <c r="DC1173">
        <v>1</v>
      </c>
      <c r="DD1173">
        <v>1</v>
      </c>
      <c r="DE1173">
        <v>6</v>
      </c>
      <c r="DN1173" t="s">
        <v>3912</v>
      </c>
      <c r="DO1173" t="s">
        <v>3912</v>
      </c>
      <c r="DP1173" t="s">
        <v>3178</v>
      </c>
      <c r="DQ1173" t="s">
        <v>202</v>
      </c>
      <c r="DR1173" t="s">
        <v>202</v>
      </c>
      <c r="DT1173">
        <v>1</v>
      </c>
      <c r="DV1173">
        <v>0</v>
      </c>
      <c r="DW1173">
        <v>1</v>
      </c>
      <c r="FG1173">
        <v>0</v>
      </c>
      <c r="FH1173" t="s">
        <v>202</v>
      </c>
      <c r="FJ1173" t="s">
        <v>1978</v>
      </c>
      <c r="FL1173">
        <v>12</v>
      </c>
      <c r="FM1173">
        <v>12</v>
      </c>
      <c r="FN1173">
        <v>20</v>
      </c>
      <c r="FO1173" t="s">
        <v>202</v>
      </c>
      <c r="FQ1173" t="s">
        <v>3287</v>
      </c>
      <c r="FR1173" t="s">
        <v>3189</v>
      </c>
      <c r="FS1173">
        <v>0</v>
      </c>
      <c r="FT1173">
        <v>0</v>
      </c>
      <c r="FU1173" t="s">
        <v>202</v>
      </c>
      <c r="FV1173" t="s">
        <v>202</v>
      </c>
      <c r="FW1173">
        <v>1</v>
      </c>
      <c r="FX1173">
        <v>0</v>
      </c>
      <c r="FY1173">
        <v>1</v>
      </c>
      <c r="FZ1173">
        <v>0</v>
      </c>
      <c r="GA1173">
        <v>6815</v>
      </c>
      <c r="GB1173">
        <v>24</v>
      </c>
      <c r="GC1173">
        <v>283.95833329999999</v>
      </c>
      <c r="GD1173" t="s">
        <v>202</v>
      </c>
      <c r="GE1173">
        <v>1</v>
      </c>
      <c r="GF1173">
        <v>-97</v>
      </c>
      <c r="GH1173">
        <v>-97</v>
      </c>
      <c r="GI1173">
        <v>-97</v>
      </c>
      <c r="GL1173">
        <v>1</v>
      </c>
      <c r="GO1173">
        <v>2</v>
      </c>
      <c r="GP1173">
        <v>2</v>
      </c>
      <c r="GQ1173">
        <v>2</v>
      </c>
      <c r="GZ1173">
        <v>-97</v>
      </c>
      <c r="HA1173">
        <v>-97</v>
      </c>
      <c r="HD1173">
        <v>-97</v>
      </c>
      <c r="HG1173" t="s">
        <v>6486</v>
      </c>
      <c r="HH1173">
        <v>1</v>
      </c>
      <c r="HJ1173">
        <v>0</v>
      </c>
    </row>
    <row r="1174" spans="1:218" hidden="1" x14ac:dyDescent="0.3">
      <c r="A1174">
        <v>501</v>
      </c>
      <c r="B1174" t="s">
        <v>3212</v>
      </c>
      <c r="C1174" t="s">
        <v>5906</v>
      </c>
      <c r="D1174" t="s">
        <v>265</v>
      </c>
      <c r="E1174">
        <v>1</v>
      </c>
      <c r="F1174" t="s">
        <v>202</v>
      </c>
      <c r="H1174">
        <v>1</v>
      </c>
      <c r="M1174">
        <v>3</v>
      </c>
      <c r="N1174">
        <v>1</v>
      </c>
      <c r="U1174">
        <v>1</v>
      </c>
      <c r="W1174">
        <v>2</v>
      </c>
      <c r="X1174" t="s">
        <v>3174</v>
      </c>
      <c r="Y1174">
        <v>1</v>
      </c>
      <c r="Z1174">
        <v>1</v>
      </c>
      <c r="AA1174">
        <v>1</v>
      </c>
      <c r="AD1174" t="s">
        <v>3174</v>
      </c>
      <c r="AE1174">
        <v>1</v>
      </c>
      <c r="AF1174">
        <v>1</v>
      </c>
      <c r="AG1174">
        <v>1</v>
      </c>
      <c r="AH1174">
        <v>2</v>
      </c>
      <c r="AI1174">
        <v>2</v>
      </c>
      <c r="AJ1174">
        <v>2</v>
      </c>
      <c r="AK1174" t="s">
        <v>5907</v>
      </c>
      <c r="AL1174">
        <v>1</v>
      </c>
      <c r="AM1174">
        <v>1</v>
      </c>
      <c r="AN1174">
        <v>1</v>
      </c>
      <c r="AO1174">
        <v>2</v>
      </c>
      <c r="AP1174">
        <v>2</v>
      </c>
      <c r="AQ1174">
        <v>1</v>
      </c>
      <c r="AR1174" t="s">
        <v>5908</v>
      </c>
      <c r="AS1174">
        <v>2</v>
      </c>
      <c r="AT1174">
        <v>1</v>
      </c>
      <c r="AU1174">
        <v>1</v>
      </c>
      <c r="AV1174">
        <v>1</v>
      </c>
      <c r="AW1174">
        <v>7</v>
      </c>
      <c r="AX1174">
        <v>1</v>
      </c>
      <c r="AY1174">
        <v>1</v>
      </c>
      <c r="BE1174">
        <v>1</v>
      </c>
      <c r="BF1174">
        <v>1</v>
      </c>
      <c r="BG1174">
        <v>1</v>
      </c>
      <c r="BH1174">
        <v>1</v>
      </c>
      <c r="BI1174">
        <v>1</v>
      </c>
      <c r="BJ1174">
        <v>0</v>
      </c>
      <c r="BM1174">
        <v>1</v>
      </c>
      <c r="BN1174">
        <v>1</v>
      </c>
      <c r="BO1174">
        <v>5</v>
      </c>
      <c r="BP1174">
        <v>1</v>
      </c>
      <c r="BQ1174">
        <v>9</v>
      </c>
      <c r="BR1174">
        <v>4</v>
      </c>
      <c r="BS1174">
        <v>1</v>
      </c>
      <c r="BT1174">
        <v>5</v>
      </c>
      <c r="BU1174">
        <v>5</v>
      </c>
      <c r="BV1174">
        <v>2</v>
      </c>
      <c r="BW1174">
        <v>5</v>
      </c>
      <c r="BX1174">
        <v>0</v>
      </c>
      <c r="BY1174">
        <v>5</v>
      </c>
      <c r="BZ1174">
        <v>0</v>
      </c>
      <c r="CA1174">
        <v>5</v>
      </c>
      <c r="CB1174">
        <v>2</v>
      </c>
      <c r="CC1174">
        <v>5</v>
      </c>
      <c r="CD1174">
        <v>0</v>
      </c>
      <c r="CE1174">
        <v>5</v>
      </c>
      <c r="CF1174">
        <v>0</v>
      </c>
      <c r="CG1174">
        <v>5</v>
      </c>
      <c r="CH1174">
        <v>1</v>
      </c>
      <c r="CI1174">
        <v>5</v>
      </c>
      <c r="CJ1174">
        <v>1</v>
      </c>
      <c r="CK1174">
        <v>2</v>
      </c>
      <c r="CL1174">
        <v>6</v>
      </c>
      <c r="CM1174">
        <v>1</v>
      </c>
      <c r="CR1174">
        <v>2</v>
      </c>
      <c r="CS1174">
        <v>-98</v>
      </c>
      <c r="CT1174">
        <v>1</v>
      </c>
      <c r="CU1174">
        <v>2</v>
      </c>
      <c r="CV1174" t="s">
        <v>5909</v>
      </c>
      <c r="CW1174">
        <v>896</v>
      </c>
      <c r="CX1174">
        <v>14.93</v>
      </c>
      <c r="CY1174">
        <v>2</v>
      </c>
      <c r="CZ1174">
        <v>1</v>
      </c>
      <c r="DA1174" t="s">
        <v>3996</v>
      </c>
      <c r="DC1174">
        <v>1</v>
      </c>
      <c r="DD1174">
        <v>1</v>
      </c>
      <c r="DE1174">
        <v>37</v>
      </c>
      <c r="DN1174" t="s">
        <v>3912</v>
      </c>
      <c r="DO1174" t="s">
        <v>3912</v>
      </c>
      <c r="DP1174" t="s">
        <v>3178</v>
      </c>
      <c r="DQ1174" t="s">
        <v>202</v>
      </c>
      <c r="DR1174" t="s">
        <v>5910</v>
      </c>
      <c r="DT1174">
        <v>1</v>
      </c>
      <c r="DV1174">
        <v>0</v>
      </c>
      <c r="DW1174">
        <v>1</v>
      </c>
      <c r="FG1174">
        <v>0</v>
      </c>
      <c r="FH1174" t="s">
        <v>202</v>
      </c>
      <c r="FJ1174" t="s">
        <v>1978</v>
      </c>
      <c r="FK1174">
        <v>2</v>
      </c>
      <c r="FL1174">
        <v>12</v>
      </c>
      <c r="FM1174">
        <v>0</v>
      </c>
      <c r="FN1174">
        <v>2</v>
      </c>
      <c r="FO1174" t="s">
        <v>202</v>
      </c>
      <c r="FQ1174" t="s">
        <v>3287</v>
      </c>
      <c r="FR1174" t="s">
        <v>3189</v>
      </c>
      <c r="FS1174">
        <v>0</v>
      </c>
      <c r="FT1174">
        <v>0</v>
      </c>
      <c r="FU1174" t="s">
        <v>202</v>
      </c>
      <c r="FV1174" t="s">
        <v>202</v>
      </c>
      <c r="FW1174">
        <v>0</v>
      </c>
      <c r="FX1174">
        <v>1</v>
      </c>
      <c r="FY1174">
        <v>0</v>
      </c>
      <c r="FZ1174">
        <v>0</v>
      </c>
      <c r="GA1174">
        <v>406</v>
      </c>
      <c r="GB1174">
        <v>4</v>
      </c>
      <c r="GC1174">
        <v>101.5</v>
      </c>
      <c r="GD1174" t="s">
        <v>202</v>
      </c>
      <c r="GE1174">
        <v>0</v>
      </c>
      <c r="GF1174">
        <v>1</v>
      </c>
      <c r="GG1174">
        <v>2</v>
      </c>
      <c r="GH1174">
        <f>IF(GG1174&gt;=30,1,IF(GG1174&gt;=20,2,IF(GG1174&gt;=15,3,IF(GG1174&gt;=10,4,IF(GG1174&gt;=5,5,IF(GG1174&gt;0,6,0))))))</f>
        <v>6</v>
      </c>
      <c r="GI1174">
        <v>2</v>
      </c>
      <c r="GK1174">
        <v>2</v>
      </c>
      <c r="GL1174">
        <v>4</v>
      </c>
      <c r="GO1174">
        <v>2</v>
      </c>
      <c r="GP1174">
        <v>2</v>
      </c>
      <c r="GQ1174">
        <v>2</v>
      </c>
      <c r="GZ1174">
        <v>-97</v>
      </c>
      <c r="HA1174">
        <v>1</v>
      </c>
      <c r="HD1174">
        <v>3</v>
      </c>
      <c r="HG1174" t="s">
        <v>6486</v>
      </c>
      <c r="HH1174">
        <v>1</v>
      </c>
      <c r="HJ1174">
        <v>0</v>
      </c>
    </row>
    <row r="1175" spans="1:218" hidden="1" x14ac:dyDescent="0.3">
      <c r="A1175">
        <v>513</v>
      </c>
      <c r="B1175" t="s">
        <v>6505</v>
      </c>
      <c r="C1175" t="s">
        <v>6620</v>
      </c>
      <c r="D1175" t="s">
        <v>212</v>
      </c>
      <c r="E1175">
        <v>1</v>
      </c>
      <c r="F1175" t="s">
        <v>202</v>
      </c>
      <c r="H1175">
        <v>1</v>
      </c>
      <c r="M1175">
        <v>2</v>
      </c>
      <c r="N1175">
        <v>1</v>
      </c>
      <c r="U1175">
        <v>1</v>
      </c>
      <c r="W1175">
        <v>1</v>
      </c>
      <c r="X1175" t="s">
        <v>202</v>
      </c>
      <c r="Y1175">
        <v>1</v>
      </c>
      <c r="Z1175">
        <v>1</v>
      </c>
      <c r="AD1175" t="s">
        <v>3174</v>
      </c>
      <c r="AE1175">
        <v>1</v>
      </c>
      <c r="AF1175">
        <v>1</v>
      </c>
      <c r="AG1175">
        <v>1</v>
      </c>
      <c r="AH1175">
        <v>-97</v>
      </c>
      <c r="AI1175">
        <v>-97</v>
      </c>
      <c r="AJ1175">
        <v>-97</v>
      </c>
      <c r="AK1175" t="s">
        <v>4151</v>
      </c>
      <c r="AL1175">
        <v>2</v>
      </c>
      <c r="AM1175">
        <v>2</v>
      </c>
      <c r="AN1175">
        <v>2</v>
      </c>
      <c r="AO1175">
        <v>2</v>
      </c>
      <c r="AP1175">
        <v>2</v>
      </c>
      <c r="AQ1175">
        <v>2</v>
      </c>
      <c r="AR1175" t="s">
        <v>4152</v>
      </c>
      <c r="AS1175">
        <v>-97</v>
      </c>
      <c r="AT1175">
        <v>1</v>
      </c>
      <c r="AU1175">
        <v>1</v>
      </c>
      <c r="AV1175">
        <v>1</v>
      </c>
      <c r="AW1175">
        <v>1</v>
      </c>
      <c r="AX1175">
        <v>1</v>
      </c>
      <c r="AY1175">
        <v>2</v>
      </c>
      <c r="BE1175">
        <v>1</v>
      </c>
      <c r="BF1175">
        <v>1</v>
      </c>
      <c r="BG1175">
        <v>1</v>
      </c>
      <c r="BH1175">
        <v>1</v>
      </c>
      <c r="BI1175">
        <v>1</v>
      </c>
      <c r="BJ1175">
        <v>1</v>
      </c>
      <c r="BK1175">
        <v>1</v>
      </c>
      <c r="BL1175">
        <v>1</v>
      </c>
      <c r="BM1175">
        <v>1</v>
      </c>
      <c r="BN1175">
        <v>1</v>
      </c>
      <c r="BO1175">
        <v>3</v>
      </c>
      <c r="BP1175">
        <v>1</v>
      </c>
      <c r="BQ1175">
        <v>13</v>
      </c>
      <c r="BR1175">
        <v>1</v>
      </c>
      <c r="BS1175">
        <v>1</v>
      </c>
      <c r="BT1175">
        <v>1</v>
      </c>
      <c r="BU1175">
        <v>1</v>
      </c>
      <c r="BV1175">
        <v>0</v>
      </c>
      <c r="BW1175">
        <v>1</v>
      </c>
      <c r="BX1175">
        <v>0</v>
      </c>
      <c r="BY1175">
        <v>1</v>
      </c>
      <c r="BZ1175">
        <v>0</v>
      </c>
      <c r="CA1175">
        <v>1</v>
      </c>
      <c r="CB1175">
        <v>0</v>
      </c>
      <c r="CC1175">
        <v>1</v>
      </c>
      <c r="CD1175">
        <v>0</v>
      </c>
      <c r="CE1175">
        <v>1</v>
      </c>
      <c r="CF1175">
        <v>0</v>
      </c>
      <c r="CG1175">
        <v>1</v>
      </c>
      <c r="CH1175">
        <v>1</v>
      </c>
      <c r="CI1175">
        <v>1</v>
      </c>
      <c r="CJ1175">
        <v>1</v>
      </c>
      <c r="CK1175">
        <v>2</v>
      </c>
      <c r="CL1175">
        <v>6</v>
      </c>
      <c r="CM1175">
        <v>1</v>
      </c>
      <c r="CR1175">
        <v>2</v>
      </c>
      <c r="CS1175">
        <v>-97</v>
      </c>
      <c r="CT1175">
        <v>1</v>
      </c>
      <c r="CU1175">
        <v>2</v>
      </c>
      <c r="CV1175" t="s">
        <v>2000</v>
      </c>
      <c r="CW1175">
        <v>742</v>
      </c>
      <c r="CX1175">
        <v>12.37</v>
      </c>
      <c r="CY1175">
        <v>2</v>
      </c>
      <c r="CZ1175">
        <v>1</v>
      </c>
      <c r="DA1175" t="s">
        <v>3632</v>
      </c>
      <c r="DC1175">
        <v>1</v>
      </c>
      <c r="DD1175">
        <v>1</v>
      </c>
      <c r="DE1175">
        <v>6</v>
      </c>
      <c r="DN1175" t="s">
        <v>3912</v>
      </c>
      <c r="DO1175" t="s">
        <v>3912</v>
      </c>
      <c r="DP1175" t="s">
        <v>3178</v>
      </c>
      <c r="DQ1175" t="s">
        <v>202</v>
      </c>
      <c r="DR1175" t="s">
        <v>202</v>
      </c>
      <c r="DT1175">
        <v>1</v>
      </c>
      <c r="DV1175">
        <v>0</v>
      </c>
      <c r="DW1175">
        <v>1</v>
      </c>
      <c r="FG1175">
        <v>0</v>
      </c>
      <c r="FH1175" t="s">
        <v>202</v>
      </c>
      <c r="FJ1175" t="s">
        <v>1978</v>
      </c>
      <c r="FL1175">
        <v>12</v>
      </c>
      <c r="FM1175">
        <v>12</v>
      </c>
      <c r="FN1175">
        <v>20</v>
      </c>
      <c r="FO1175" t="s">
        <v>202</v>
      </c>
      <c r="FQ1175" t="s">
        <v>3638</v>
      </c>
      <c r="FR1175" t="s">
        <v>3189</v>
      </c>
      <c r="FS1175">
        <v>0</v>
      </c>
      <c r="FT1175">
        <v>1</v>
      </c>
      <c r="FU1175" t="s">
        <v>202</v>
      </c>
      <c r="FV1175" t="s">
        <v>202</v>
      </c>
      <c r="FW1175">
        <v>0</v>
      </c>
      <c r="FX1175">
        <v>1</v>
      </c>
      <c r="FY1175">
        <v>0</v>
      </c>
      <c r="FZ1175">
        <v>0</v>
      </c>
      <c r="GA1175">
        <v>6815</v>
      </c>
      <c r="GB1175">
        <v>24</v>
      </c>
      <c r="GC1175">
        <v>283.95833329999999</v>
      </c>
      <c r="GD1175" t="s">
        <v>202</v>
      </c>
      <c r="GE1175">
        <v>1</v>
      </c>
      <c r="GF1175">
        <v>-97</v>
      </c>
      <c r="GH1175">
        <v>-97</v>
      </c>
      <c r="GI1175">
        <v>-97</v>
      </c>
      <c r="GL1175">
        <v>1</v>
      </c>
      <c r="GO1175">
        <v>3</v>
      </c>
      <c r="GP1175">
        <v>2</v>
      </c>
      <c r="GQ1175">
        <v>1</v>
      </c>
      <c r="GR1175">
        <v>-97</v>
      </c>
      <c r="GS1175">
        <v>-97</v>
      </c>
      <c r="GU1175">
        <v>-97</v>
      </c>
      <c r="GV1175">
        <v>-97</v>
      </c>
      <c r="GX1175">
        <v>-97</v>
      </c>
      <c r="GY1175">
        <v>-97</v>
      </c>
      <c r="GZ1175">
        <v>1</v>
      </c>
      <c r="HA1175">
        <v>-97</v>
      </c>
      <c r="HD1175">
        <v>-77</v>
      </c>
      <c r="HG1175" t="s">
        <v>6486</v>
      </c>
      <c r="HH1175">
        <v>1</v>
      </c>
      <c r="HJ1175">
        <v>0</v>
      </c>
    </row>
    <row r="1176" spans="1:218" hidden="1" x14ac:dyDescent="0.3">
      <c r="A1176">
        <v>525</v>
      </c>
      <c r="B1176" t="s">
        <v>6487</v>
      </c>
      <c r="C1176" t="s">
        <v>6621</v>
      </c>
      <c r="D1176" t="s">
        <v>194</v>
      </c>
      <c r="E1176">
        <v>1</v>
      </c>
      <c r="F1176" t="s">
        <v>202</v>
      </c>
      <c r="H1176">
        <v>1</v>
      </c>
      <c r="M1176">
        <v>2</v>
      </c>
      <c r="N1176">
        <v>1</v>
      </c>
      <c r="U1176">
        <v>1</v>
      </c>
      <c r="W1176">
        <v>1</v>
      </c>
      <c r="X1176" t="s">
        <v>202</v>
      </c>
      <c r="Y1176">
        <v>1</v>
      </c>
      <c r="Z1176">
        <v>1</v>
      </c>
      <c r="AD1176" t="s">
        <v>3174</v>
      </c>
      <c r="AE1176">
        <v>1</v>
      </c>
      <c r="AF1176">
        <v>1</v>
      </c>
      <c r="AG1176">
        <v>1</v>
      </c>
      <c r="AH1176">
        <v>1</v>
      </c>
      <c r="AI1176">
        <v>1</v>
      </c>
      <c r="AJ1176">
        <v>2</v>
      </c>
      <c r="AK1176" t="s">
        <v>6622</v>
      </c>
      <c r="AL1176">
        <v>1</v>
      </c>
      <c r="AM1176">
        <v>1</v>
      </c>
      <c r="AN1176">
        <v>1</v>
      </c>
      <c r="AO1176">
        <v>2</v>
      </c>
      <c r="AP1176">
        <v>-97</v>
      </c>
      <c r="AQ1176">
        <v>1</v>
      </c>
      <c r="AR1176" t="s">
        <v>6623</v>
      </c>
      <c r="AS1176">
        <v>1</v>
      </c>
      <c r="AT1176">
        <v>1</v>
      </c>
      <c r="AU1176">
        <v>1</v>
      </c>
      <c r="AV1176">
        <v>2</v>
      </c>
      <c r="AW1176">
        <v>7</v>
      </c>
      <c r="AX1176">
        <v>1</v>
      </c>
      <c r="AY1176">
        <v>4</v>
      </c>
      <c r="BE1176">
        <v>1</v>
      </c>
      <c r="BF1176">
        <v>1</v>
      </c>
      <c r="BG1176">
        <v>1</v>
      </c>
      <c r="BH1176">
        <v>1</v>
      </c>
      <c r="BI1176">
        <v>1</v>
      </c>
      <c r="BJ1176">
        <v>1</v>
      </c>
      <c r="BK1176">
        <v>1</v>
      </c>
      <c r="BL1176">
        <v>1</v>
      </c>
      <c r="BM1176">
        <v>1</v>
      </c>
      <c r="BN1176">
        <v>1</v>
      </c>
      <c r="BO1176">
        <v>3</v>
      </c>
      <c r="BP1176">
        <v>1</v>
      </c>
      <c r="BQ1176">
        <v>26</v>
      </c>
      <c r="BR1176">
        <v>3</v>
      </c>
      <c r="BS1176">
        <v>1</v>
      </c>
      <c r="BT1176">
        <v>2</v>
      </c>
      <c r="BV1176">
        <v>0</v>
      </c>
      <c r="BX1176">
        <v>0</v>
      </c>
      <c r="BZ1176">
        <v>0</v>
      </c>
      <c r="CB1176">
        <v>0</v>
      </c>
      <c r="CD1176">
        <v>0</v>
      </c>
      <c r="CF1176">
        <v>2</v>
      </c>
      <c r="CJ1176">
        <v>1</v>
      </c>
      <c r="CK1176">
        <v>2</v>
      </c>
      <c r="CL1176">
        <v>6</v>
      </c>
      <c r="CM1176">
        <v>1</v>
      </c>
      <c r="CR1176">
        <v>2</v>
      </c>
      <c r="CS1176">
        <v>-98</v>
      </c>
      <c r="CT1176">
        <v>1</v>
      </c>
      <c r="CU1176">
        <v>1</v>
      </c>
      <c r="CV1176" t="s">
        <v>1089</v>
      </c>
      <c r="CW1176">
        <v>608</v>
      </c>
      <c r="CX1176">
        <v>10.130000000000001</v>
      </c>
      <c r="CY1176">
        <v>2</v>
      </c>
      <c r="CZ1176">
        <v>1</v>
      </c>
      <c r="DA1176" t="s">
        <v>210</v>
      </c>
      <c r="DC1176">
        <v>1</v>
      </c>
      <c r="DD1176">
        <v>1</v>
      </c>
      <c r="DE1176">
        <v>19</v>
      </c>
      <c r="DN1176" t="s">
        <v>3912</v>
      </c>
      <c r="DO1176" t="s">
        <v>3912</v>
      </c>
      <c r="DP1176" t="s">
        <v>3178</v>
      </c>
      <c r="DQ1176" t="s">
        <v>202</v>
      </c>
      <c r="DR1176" t="s">
        <v>202</v>
      </c>
      <c r="DT1176">
        <v>1</v>
      </c>
      <c r="DV1176">
        <v>0</v>
      </c>
      <c r="DW1176">
        <v>1</v>
      </c>
      <c r="FG1176">
        <v>0</v>
      </c>
      <c r="FH1176" t="s">
        <v>202</v>
      </c>
      <c r="FJ1176" t="s">
        <v>1978</v>
      </c>
      <c r="FK1176">
        <v>10</v>
      </c>
      <c r="FL1176">
        <v>12</v>
      </c>
      <c r="FM1176">
        <v>12</v>
      </c>
      <c r="FN1176">
        <v>10</v>
      </c>
      <c r="FO1176" t="s">
        <v>202</v>
      </c>
      <c r="FQ1176" t="s">
        <v>3180</v>
      </c>
      <c r="FR1176" t="s">
        <v>3196</v>
      </c>
      <c r="FS1176">
        <v>1</v>
      </c>
      <c r="FT1176">
        <v>1</v>
      </c>
      <c r="FU1176" t="s">
        <v>2221</v>
      </c>
      <c r="FV1176" t="s">
        <v>202</v>
      </c>
      <c r="FW1176">
        <v>0</v>
      </c>
      <c r="FX1176">
        <v>1</v>
      </c>
      <c r="FY1176">
        <v>0</v>
      </c>
      <c r="FZ1176">
        <v>0</v>
      </c>
      <c r="GA1176">
        <v>2482</v>
      </c>
      <c r="GB1176">
        <v>10</v>
      </c>
      <c r="GC1176">
        <v>248.2</v>
      </c>
      <c r="GD1176" t="s">
        <v>202</v>
      </c>
      <c r="GE1176">
        <v>1</v>
      </c>
      <c r="GF1176">
        <v>1</v>
      </c>
      <c r="GG1176">
        <v>10</v>
      </c>
      <c r="GH1176">
        <f t="shared" ref="GH1176:GH1177" si="52">IF(GG1176&gt;=30,1,IF(GG1176&gt;=20,2,IF(GG1176&gt;=15,3,IF(GG1176&gt;=10,4,IF(GG1176&gt;=5,5,IF(GG1176&gt;0,6,0))))))</f>
        <v>4</v>
      </c>
      <c r="GI1176">
        <v>2</v>
      </c>
      <c r="GK1176">
        <v>10</v>
      </c>
      <c r="GL1176">
        <v>1</v>
      </c>
      <c r="GO1176">
        <v>1</v>
      </c>
      <c r="GP1176">
        <v>1</v>
      </c>
      <c r="GQ1176">
        <v>1</v>
      </c>
      <c r="GR1176">
        <v>1</v>
      </c>
      <c r="GZ1176">
        <v>1</v>
      </c>
      <c r="HA1176">
        <v>1</v>
      </c>
      <c r="HD1176">
        <v>1</v>
      </c>
      <c r="HG1176" t="s">
        <v>6486</v>
      </c>
      <c r="HH1176">
        <v>1</v>
      </c>
      <c r="HJ1176">
        <v>0</v>
      </c>
    </row>
    <row r="1177" spans="1:218" hidden="1" x14ac:dyDescent="0.3">
      <c r="A1177">
        <v>532</v>
      </c>
      <c r="B1177" t="s">
        <v>5494</v>
      </c>
      <c r="C1177" t="s">
        <v>5924</v>
      </c>
      <c r="D1177" t="s">
        <v>212</v>
      </c>
      <c r="E1177">
        <v>1</v>
      </c>
      <c r="F1177" t="s">
        <v>202</v>
      </c>
      <c r="H1177">
        <v>1</v>
      </c>
      <c r="M1177">
        <v>3</v>
      </c>
      <c r="N1177">
        <v>1</v>
      </c>
      <c r="U1177">
        <v>1</v>
      </c>
      <c r="W1177">
        <v>1</v>
      </c>
      <c r="X1177" t="s">
        <v>3174</v>
      </c>
      <c r="Y1177">
        <v>1</v>
      </c>
      <c r="Z1177">
        <v>1</v>
      </c>
      <c r="AA1177">
        <v>5</v>
      </c>
      <c r="AD1177" t="s">
        <v>3174</v>
      </c>
      <c r="AE1177">
        <v>1</v>
      </c>
      <c r="AF1177">
        <v>1</v>
      </c>
      <c r="AG1177">
        <v>1</v>
      </c>
      <c r="AH1177">
        <v>2</v>
      </c>
      <c r="AI1177">
        <v>-97</v>
      </c>
      <c r="AJ1177">
        <v>2</v>
      </c>
      <c r="AK1177" t="s">
        <v>5925</v>
      </c>
      <c r="AL1177">
        <v>1</v>
      </c>
      <c r="AM1177">
        <v>2</v>
      </c>
      <c r="AN1177">
        <v>1</v>
      </c>
      <c r="AO1177">
        <v>2</v>
      </c>
      <c r="AP1177">
        <v>2</v>
      </c>
      <c r="AQ1177">
        <v>1</v>
      </c>
      <c r="AR1177" t="s">
        <v>5926</v>
      </c>
      <c r="AS1177">
        <v>2</v>
      </c>
      <c r="AT1177">
        <v>1</v>
      </c>
      <c r="AU1177">
        <v>1</v>
      </c>
      <c r="AV1177">
        <v>2</v>
      </c>
      <c r="AW1177">
        <v>7</v>
      </c>
      <c r="AX1177">
        <v>1</v>
      </c>
      <c r="AY1177">
        <v>3</v>
      </c>
      <c r="AZ1177">
        <v>1</v>
      </c>
      <c r="BE1177">
        <v>1</v>
      </c>
      <c r="BF1177">
        <v>2</v>
      </c>
      <c r="BG1177">
        <v>1</v>
      </c>
      <c r="BH1177">
        <v>2</v>
      </c>
      <c r="BI1177">
        <v>1</v>
      </c>
      <c r="BJ1177">
        <v>1</v>
      </c>
      <c r="BK1177">
        <v>1</v>
      </c>
      <c r="BL1177">
        <v>1</v>
      </c>
      <c r="BM1177">
        <v>1</v>
      </c>
      <c r="BN1177">
        <v>1</v>
      </c>
      <c r="BO1177">
        <v>3</v>
      </c>
      <c r="BP1177">
        <v>1</v>
      </c>
      <c r="BQ1177">
        <v>1.5</v>
      </c>
      <c r="BR1177">
        <v>1</v>
      </c>
      <c r="BS1177">
        <v>1</v>
      </c>
      <c r="BT1177">
        <v>4</v>
      </c>
      <c r="BU1177">
        <v>4</v>
      </c>
      <c r="BV1177">
        <v>0</v>
      </c>
      <c r="BW1177">
        <v>4</v>
      </c>
      <c r="BX1177">
        <v>0</v>
      </c>
      <c r="BY1177">
        <v>4</v>
      </c>
      <c r="BZ1177">
        <v>2</v>
      </c>
      <c r="CA1177">
        <v>4</v>
      </c>
      <c r="CB1177">
        <v>0</v>
      </c>
      <c r="CC1177">
        <v>4</v>
      </c>
      <c r="CD1177">
        <v>0</v>
      </c>
      <c r="CE1177">
        <v>4</v>
      </c>
      <c r="CF1177">
        <v>0</v>
      </c>
      <c r="CG1177">
        <v>4</v>
      </c>
      <c r="CH1177">
        <v>2</v>
      </c>
      <c r="CI1177">
        <v>4</v>
      </c>
      <c r="CJ1177">
        <v>1</v>
      </c>
      <c r="CK1177">
        <v>1</v>
      </c>
      <c r="CL1177">
        <v>6</v>
      </c>
      <c r="CM1177">
        <v>4</v>
      </c>
      <c r="CR1177">
        <v>2</v>
      </c>
      <c r="CS1177">
        <v>-98</v>
      </c>
      <c r="CT1177">
        <v>7</v>
      </c>
      <c r="CU1177">
        <v>1</v>
      </c>
      <c r="CV1177" t="s">
        <v>5927</v>
      </c>
      <c r="CW1177">
        <v>1079</v>
      </c>
      <c r="CX1177">
        <v>17.98</v>
      </c>
      <c r="CY1177">
        <v>2</v>
      </c>
      <c r="CZ1177">
        <v>1</v>
      </c>
      <c r="DA1177" t="s">
        <v>500</v>
      </c>
      <c r="DC1177">
        <v>1</v>
      </c>
      <c r="DD1177">
        <v>1</v>
      </c>
      <c r="DE1177">
        <v>13</v>
      </c>
      <c r="DN1177" t="s">
        <v>3912</v>
      </c>
      <c r="DO1177" t="s">
        <v>3912</v>
      </c>
      <c r="DP1177" t="s">
        <v>3178</v>
      </c>
      <c r="DQ1177" t="s">
        <v>202</v>
      </c>
      <c r="DR1177" t="s">
        <v>202</v>
      </c>
      <c r="DT1177">
        <v>1</v>
      </c>
      <c r="DV1177">
        <v>0</v>
      </c>
      <c r="DW1177">
        <v>1</v>
      </c>
      <c r="FG1177">
        <v>0</v>
      </c>
      <c r="FH1177" t="s">
        <v>202</v>
      </c>
      <c r="FJ1177" t="s">
        <v>1978</v>
      </c>
      <c r="FK1177">
        <v>0.5</v>
      </c>
      <c r="FL1177">
        <v>6</v>
      </c>
      <c r="FM1177">
        <v>6</v>
      </c>
      <c r="FN1177">
        <v>6</v>
      </c>
      <c r="FO1177" t="s">
        <v>202</v>
      </c>
      <c r="FQ1177" t="s">
        <v>3287</v>
      </c>
      <c r="FR1177" t="s">
        <v>3189</v>
      </c>
      <c r="FS1177">
        <v>0</v>
      </c>
      <c r="FT1177">
        <v>1</v>
      </c>
      <c r="FU1177" t="s">
        <v>2221</v>
      </c>
      <c r="FV1177" t="s">
        <v>202</v>
      </c>
      <c r="FW1177">
        <v>0</v>
      </c>
      <c r="FX1177">
        <v>1</v>
      </c>
      <c r="FY1177">
        <v>0</v>
      </c>
      <c r="FZ1177">
        <v>0</v>
      </c>
      <c r="GA1177">
        <v>331</v>
      </c>
      <c r="GB1177">
        <v>1</v>
      </c>
      <c r="GC1177">
        <v>331</v>
      </c>
      <c r="GD1177" t="s">
        <v>202</v>
      </c>
      <c r="GE1177">
        <v>1</v>
      </c>
      <c r="GF1177">
        <v>1</v>
      </c>
      <c r="GG1177">
        <v>6</v>
      </c>
      <c r="GH1177">
        <f t="shared" si="52"/>
        <v>5</v>
      </c>
      <c r="GI1177">
        <v>1</v>
      </c>
      <c r="GJ1177">
        <v>6</v>
      </c>
      <c r="GL1177">
        <v>1</v>
      </c>
      <c r="GO1177">
        <v>2</v>
      </c>
      <c r="GP1177">
        <v>2</v>
      </c>
      <c r="GQ1177">
        <v>1</v>
      </c>
      <c r="GR1177">
        <v>1</v>
      </c>
      <c r="GZ1177">
        <v>1</v>
      </c>
      <c r="HA1177">
        <v>1</v>
      </c>
      <c r="HD1177">
        <v>2</v>
      </c>
      <c r="HG1177" t="s">
        <v>6486</v>
      </c>
      <c r="HH1177">
        <v>1</v>
      </c>
      <c r="HJ1177">
        <v>0</v>
      </c>
    </row>
    <row r="1178" spans="1:218" hidden="1" x14ac:dyDescent="0.3">
      <c r="A1178">
        <v>534</v>
      </c>
      <c r="B1178" t="s">
        <v>6505</v>
      </c>
      <c r="C1178" t="s">
        <v>6624</v>
      </c>
      <c r="D1178" t="s">
        <v>212</v>
      </c>
      <c r="E1178">
        <v>1</v>
      </c>
      <c r="F1178" t="s">
        <v>202</v>
      </c>
      <c r="H1178">
        <v>1</v>
      </c>
      <c r="M1178">
        <v>2</v>
      </c>
      <c r="N1178">
        <v>1</v>
      </c>
      <c r="U1178">
        <v>1</v>
      </c>
      <c r="W1178">
        <v>1</v>
      </c>
      <c r="X1178" t="s">
        <v>202</v>
      </c>
      <c r="Y1178">
        <v>1</v>
      </c>
      <c r="Z1178">
        <v>1</v>
      </c>
      <c r="AD1178" t="s">
        <v>3174</v>
      </c>
      <c r="AE1178">
        <v>1</v>
      </c>
      <c r="AF1178">
        <v>2</v>
      </c>
      <c r="AG1178">
        <v>2</v>
      </c>
      <c r="AH1178">
        <v>2</v>
      </c>
      <c r="AI1178">
        <v>2</v>
      </c>
      <c r="AJ1178">
        <v>2</v>
      </c>
      <c r="AK1178" t="s">
        <v>5787</v>
      </c>
      <c r="AL1178">
        <v>2</v>
      </c>
      <c r="AM1178">
        <v>2</v>
      </c>
      <c r="AN1178">
        <v>2</v>
      </c>
      <c r="AO1178">
        <v>2</v>
      </c>
      <c r="AP1178">
        <v>2</v>
      </c>
      <c r="AQ1178">
        <v>1</v>
      </c>
      <c r="AR1178" t="s">
        <v>5788</v>
      </c>
      <c r="AS1178">
        <v>2</v>
      </c>
      <c r="AT1178">
        <v>1</v>
      </c>
      <c r="AU1178">
        <v>2</v>
      </c>
      <c r="AV1178">
        <v>2</v>
      </c>
      <c r="AW1178">
        <v>4</v>
      </c>
      <c r="AX1178">
        <v>1</v>
      </c>
      <c r="AY1178">
        <v>-97</v>
      </c>
      <c r="BE1178">
        <v>1</v>
      </c>
      <c r="BF1178">
        <v>2</v>
      </c>
      <c r="BG1178">
        <v>1</v>
      </c>
      <c r="BH1178">
        <v>2</v>
      </c>
      <c r="BI1178">
        <v>1</v>
      </c>
      <c r="BJ1178">
        <v>0</v>
      </c>
      <c r="BM1178">
        <v>1</v>
      </c>
      <c r="BN1178">
        <v>1</v>
      </c>
      <c r="BO1178">
        <v>5</v>
      </c>
      <c r="BP1178">
        <v>1</v>
      </c>
      <c r="BQ1178">
        <v>42</v>
      </c>
      <c r="BR1178">
        <v>2</v>
      </c>
      <c r="BS1178">
        <v>1</v>
      </c>
      <c r="BT1178">
        <v>5</v>
      </c>
      <c r="BU1178">
        <v>5</v>
      </c>
      <c r="BV1178">
        <v>1</v>
      </c>
      <c r="BW1178">
        <v>5</v>
      </c>
      <c r="BX1178">
        <v>0</v>
      </c>
      <c r="BY1178">
        <v>5</v>
      </c>
      <c r="BZ1178">
        <v>2</v>
      </c>
      <c r="CA1178">
        <v>5</v>
      </c>
      <c r="CB1178">
        <v>0</v>
      </c>
      <c r="CC1178">
        <v>5</v>
      </c>
      <c r="CD1178">
        <v>1</v>
      </c>
      <c r="CE1178">
        <v>5</v>
      </c>
      <c r="CF1178">
        <v>0</v>
      </c>
      <c r="CG1178">
        <v>5</v>
      </c>
      <c r="CH1178">
        <v>1</v>
      </c>
      <c r="CI1178">
        <v>5</v>
      </c>
      <c r="CJ1178">
        <v>1</v>
      </c>
      <c r="CK1178">
        <v>2</v>
      </c>
      <c r="CL1178">
        <v>4</v>
      </c>
      <c r="CM1178">
        <v>1</v>
      </c>
      <c r="CR1178">
        <v>1</v>
      </c>
      <c r="CS1178">
        <v>9</v>
      </c>
      <c r="CT1178">
        <v>1</v>
      </c>
      <c r="CU1178">
        <v>1</v>
      </c>
      <c r="CV1178" t="s">
        <v>257</v>
      </c>
      <c r="CW1178">
        <v>844</v>
      </c>
      <c r="CX1178">
        <v>14.07</v>
      </c>
      <c r="CY1178">
        <v>2</v>
      </c>
      <c r="CZ1178">
        <v>1</v>
      </c>
      <c r="DA1178" t="s">
        <v>3632</v>
      </c>
      <c r="DC1178">
        <v>1</v>
      </c>
      <c r="DD1178">
        <v>1</v>
      </c>
      <c r="DE1178">
        <v>6</v>
      </c>
      <c r="DN1178" t="s">
        <v>3912</v>
      </c>
      <c r="DO1178" t="s">
        <v>3912</v>
      </c>
      <c r="DP1178" t="s">
        <v>3178</v>
      </c>
      <c r="DQ1178" t="s">
        <v>202</v>
      </c>
      <c r="DR1178" t="s">
        <v>6625</v>
      </c>
      <c r="DT1178">
        <v>1</v>
      </c>
      <c r="DV1178">
        <v>0</v>
      </c>
      <c r="DW1178">
        <v>1</v>
      </c>
      <c r="FG1178">
        <v>0</v>
      </c>
      <c r="FH1178" t="s">
        <v>202</v>
      </c>
      <c r="FJ1178" t="s">
        <v>1978</v>
      </c>
      <c r="FK1178">
        <v>20</v>
      </c>
      <c r="FL1178">
        <v>12</v>
      </c>
      <c r="FM1178">
        <v>12</v>
      </c>
      <c r="FN1178">
        <v>17.5</v>
      </c>
      <c r="FO1178" t="s">
        <v>202</v>
      </c>
      <c r="FQ1178" t="s">
        <v>3638</v>
      </c>
      <c r="FR1178" t="s">
        <v>3196</v>
      </c>
      <c r="FS1178">
        <v>1</v>
      </c>
      <c r="FT1178">
        <v>0</v>
      </c>
      <c r="FU1178" t="s">
        <v>202</v>
      </c>
      <c r="FV1178" t="s">
        <v>202</v>
      </c>
      <c r="FW1178">
        <v>0</v>
      </c>
      <c r="FX1178">
        <v>1</v>
      </c>
      <c r="FY1178">
        <v>0</v>
      </c>
      <c r="FZ1178">
        <v>0</v>
      </c>
      <c r="GA1178">
        <v>6815</v>
      </c>
      <c r="GB1178">
        <v>24</v>
      </c>
      <c r="GC1178">
        <v>283.95833329999999</v>
      </c>
      <c r="GD1178" t="s">
        <v>202</v>
      </c>
      <c r="GE1178">
        <v>1</v>
      </c>
      <c r="GF1178">
        <v>-97</v>
      </c>
      <c r="GH1178">
        <v>3</v>
      </c>
      <c r="GI1178">
        <v>2</v>
      </c>
      <c r="GK1178">
        <v>20</v>
      </c>
      <c r="GL1178">
        <v>1</v>
      </c>
      <c r="GO1178">
        <v>3</v>
      </c>
      <c r="GP1178">
        <v>1</v>
      </c>
      <c r="GQ1178">
        <v>2</v>
      </c>
      <c r="GZ1178">
        <v>1</v>
      </c>
      <c r="HA1178">
        <v>1</v>
      </c>
      <c r="HD1178">
        <v>1</v>
      </c>
      <c r="HG1178" t="s">
        <v>6486</v>
      </c>
      <c r="HH1178">
        <v>1</v>
      </c>
      <c r="HJ1178">
        <v>0</v>
      </c>
    </row>
    <row r="1179" spans="1:218" hidden="1" x14ac:dyDescent="0.3">
      <c r="A1179">
        <v>550</v>
      </c>
      <c r="B1179" t="s">
        <v>6482</v>
      </c>
      <c r="C1179" t="s">
        <v>6626</v>
      </c>
      <c r="D1179" t="s">
        <v>265</v>
      </c>
      <c r="E1179">
        <v>1</v>
      </c>
      <c r="F1179" t="s">
        <v>202</v>
      </c>
      <c r="H1179">
        <v>1</v>
      </c>
      <c r="M1179">
        <v>2</v>
      </c>
      <c r="N1179">
        <v>1</v>
      </c>
      <c r="U1179">
        <v>1</v>
      </c>
      <c r="W1179">
        <v>1</v>
      </c>
      <c r="X1179" t="s">
        <v>202</v>
      </c>
      <c r="Y1179">
        <v>1</v>
      </c>
      <c r="Z1179">
        <v>1</v>
      </c>
      <c r="AD1179" t="s">
        <v>3174</v>
      </c>
      <c r="AE1179">
        <v>1</v>
      </c>
      <c r="AF1179">
        <v>-97</v>
      </c>
      <c r="AG1179">
        <v>1</v>
      </c>
      <c r="AH1179">
        <v>2</v>
      </c>
      <c r="AI1179">
        <v>2</v>
      </c>
      <c r="AJ1179">
        <v>2</v>
      </c>
      <c r="AK1179" t="s">
        <v>6627</v>
      </c>
      <c r="AL1179">
        <v>1</v>
      </c>
      <c r="AM1179">
        <v>1</v>
      </c>
      <c r="AN1179">
        <v>1</v>
      </c>
      <c r="AO1179">
        <v>2</v>
      </c>
      <c r="AP1179">
        <v>2</v>
      </c>
      <c r="AQ1179">
        <v>2</v>
      </c>
      <c r="AR1179" t="s">
        <v>6628</v>
      </c>
      <c r="AS1179">
        <v>1</v>
      </c>
      <c r="AT1179">
        <v>2</v>
      </c>
      <c r="AU1179">
        <v>1</v>
      </c>
      <c r="AV1179">
        <v>1</v>
      </c>
      <c r="AW1179">
        <v>7</v>
      </c>
      <c r="AX1179">
        <v>2</v>
      </c>
      <c r="AY1179">
        <v>3</v>
      </c>
      <c r="BE1179">
        <v>1</v>
      </c>
      <c r="BF1179">
        <v>1</v>
      </c>
      <c r="BG1179">
        <v>1</v>
      </c>
      <c r="BH1179">
        <v>1</v>
      </c>
      <c r="BI1179">
        <v>1</v>
      </c>
      <c r="BJ1179">
        <v>0</v>
      </c>
      <c r="BM1179">
        <v>1</v>
      </c>
      <c r="BN1179">
        <v>1</v>
      </c>
      <c r="BO1179">
        <v>3</v>
      </c>
      <c r="BP1179">
        <v>1</v>
      </c>
      <c r="BQ1179">
        <v>29</v>
      </c>
      <c r="BR1179">
        <v>1</v>
      </c>
      <c r="BS1179">
        <v>1</v>
      </c>
      <c r="BT1179">
        <v>2</v>
      </c>
      <c r="BU1179">
        <v>2</v>
      </c>
      <c r="BV1179">
        <v>0</v>
      </c>
      <c r="BW1179">
        <v>2</v>
      </c>
      <c r="BX1179">
        <v>0</v>
      </c>
      <c r="BY1179">
        <v>2</v>
      </c>
      <c r="BZ1179">
        <v>1</v>
      </c>
      <c r="CA1179">
        <v>2</v>
      </c>
      <c r="CB1179">
        <v>0</v>
      </c>
      <c r="CC1179">
        <v>2</v>
      </c>
      <c r="CD1179">
        <v>1</v>
      </c>
      <c r="CE1179">
        <v>2</v>
      </c>
      <c r="CF1179">
        <v>0</v>
      </c>
      <c r="CG1179">
        <v>2</v>
      </c>
      <c r="CH1179">
        <v>0</v>
      </c>
      <c r="CI1179">
        <v>2</v>
      </c>
      <c r="CJ1179">
        <v>1</v>
      </c>
      <c r="CK1179">
        <v>-98</v>
      </c>
      <c r="CL1179">
        <v>6</v>
      </c>
      <c r="CM1179">
        <v>1</v>
      </c>
      <c r="CR1179">
        <v>2</v>
      </c>
      <c r="CS1179">
        <v>-98</v>
      </c>
      <c r="CT1179">
        <v>1</v>
      </c>
      <c r="CU1179">
        <v>2</v>
      </c>
      <c r="CV1179" t="s">
        <v>861</v>
      </c>
      <c r="CW1179">
        <v>612</v>
      </c>
      <c r="CX1179">
        <v>10.199999999999999</v>
      </c>
      <c r="CY1179">
        <v>2</v>
      </c>
      <c r="CZ1179">
        <v>1</v>
      </c>
      <c r="DA1179" t="s">
        <v>619</v>
      </c>
      <c r="DC1179">
        <v>1</v>
      </c>
      <c r="DD1179">
        <v>1</v>
      </c>
      <c r="DE1179">
        <v>33</v>
      </c>
      <c r="DN1179" t="s">
        <v>3912</v>
      </c>
      <c r="DO1179" t="s">
        <v>3912</v>
      </c>
      <c r="DP1179" t="s">
        <v>3178</v>
      </c>
      <c r="DQ1179" t="s">
        <v>202</v>
      </c>
      <c r="DR1179" t="s">
        <v>202</v>
      </c>
      <c r="DT1179">
        <v>1</v>
      </c>
      <c r="DV1179">
        <v>0</v>
      </c>
      <c r="DW1179">
        <v>1</v>
      </c>
      <c r="FG1179">
        <v>0</v>
      </c>
      <c r="FH1179" t="s">
        <v>202</v>
      </c>
      <c r="FJ1179" t="s">
        <v>1978</v>
      </c>
      <c r="FK1179">
        <v>5</v>
      </c>
      <c r="FL1179">
        <v>12</v>
      </c>
      <c r="FM1179">
        <v>12</v>
      </c>
      <c r="FN1179">
        <v>5</v>
      </c>
      <c r="FO1179" t="s">
        <v>202</v>
      </c>
      <c r="FQ1179" t="s">
        <v>3180</v>
      </c>
      <c r="FR1179" t="s">
        <v>3189</v>
      </c>
      <c r="FS1179">
        <v>0</v>
      </c>
      <c r="FT1179">
        <v>0</v>
      </c>
      <c r="FU1179" t="s">
        <v>202</v>
      </c>
      <c r="FV1179" t="s">
        <v>202</v>
      </c>
      <c r="FW1179">
        <v>0</v>
      </c>
      <c r="FX1179">
        <v>1</v>
      </c>
      <c r="FY1179">
        <v>0</v>
      </c>
      <c r="FZ1179">
        <v>0</v>
      </c>
      <c r="GA1179">
        <v>1202</v>
      </c>
      <c r="GB1179">
        <v>5</v>
      </c>
      <c r="GC1179">
        <v>240.4</v>
      </c>
      <c r="GD1179" t="s">
        <v>202</v>
      </c>
      <c r="GE1179">
        <v>1</v>
      </c>
      <c r="GF1179">
        <v>1</v>
      </c>
      <c r="GG1179">
        <v>5</v>
      </c>
      <c r="GH1179">
        <f>IF(GG1179&gt;=30,1,IF(GG1179&gt;=20,2,IF(GG1179&gt;=15,3,IF(GG1179&gt;=10,4,IF(GG1179&gt;=5,5,IF(GG1179&gt;0,6,0))))))</f>
        <v>5</v>
      </c>
      <c r="GI1179">
        <v>2</v>
      </c>
      <c r="GK1179">
        <v>5</v>
      </c>
      <c r="GL1179">
        <v>1</v>
      </c>
      <c r="GO1179">
        <v>1</v>
      </c>
      <c r="GP1179">
        <v>2</v>
      </c>
      <c r="GQ1179">
        <v>2</v>
      </c>
      <c r="GZ1179">
        <v>1</v>
      </c>
      <c r="HA1179">
        <v>1</v>
      </c>
      <c r="HD1179">
        <v>5</v>
      </c>
      <c r="HG1179" t="s">
        <v>6486</v>
      </c>
      <c r="HH1179">
        <v>1</v>
      </c>
      <c r="HJ1179">
        <v>0</v>
      </c>
    </row>
    <row r="1180" spans="1:218" hidden="1" x14ac:dyDescent="0.3">
      <c r="A1180">
        <v>551</v>
      </c>
      <c r="B1180" t="s">
        <v>6505</v>
      </c>
      <c r="C1180" t="s">
        <v>6629</v>
      </c>
      <c r="D1180" t="s">
        <v>212</v>
      </c>
      <c r="E1180">
        <v>1</v>
      </c>
      <c r="F1180" t="s">
        <v>202</v>
      </c>
      <c r="H1180">
        <v>1</v>
      </c>
      <c r="M1180">
        <v>2</v>
      </c>
      <c r="N1180">
        <v>1</v>
      </c>
      <c r="U1180">
        <v>1</v>
      </c>
      <c r="W1180">
        <v>1</v>
      </c>
      <c r="X1180" t="s">
        <v>202</v>
      </c>
      <c r="Y1180">
        <v>1</v>
      </c>
      <c r="Z1180">
        <v>1</v>
      </c>
      <c r="AD1180" t="s">
        <v>3174</v>
      </c>
      <c r="AE1180">
        <v>1</v>
      </c>
      <c r="AF1180">
        <v>1</v>
      </c>
      <c r="AG1180">
        <v>1</v>
      </c>
      <c r="AH1180">
        <v>1</v>
      </c>
      <c r="AI1180">
        <v>2</v>
      </c>
      <c r="AJ1180">
        <v>2</v>
      </c>
      <c r="AK1180" t="s">
        <v>5534</v>
      </c>
      <c r="AL1180">
        <v>2</v>
      </c>
      <c r="AM1180">
        <v>2</v>
      </c>
      <c r="AN1180">
        <v>2</v>
      </c>
      <c r="AO1180">
        <v>2</v>
      </c>
      <c r="AP1180">
        <v>-97</v>
      </c>
      <c r="AQ1180">
        <v>2</v>
      </c>
      <c r="AR1180" t="s">
        <v>5535</v>
      </c>
      <c r="AS1180">
        <v>2</v>
      </c>
      <c r="AT1180">
        <v>3</v>
      </c>
      <c r="AU1180">
        <v>2</v>
      </c>
      <c r="AV1180">
        <v>2</v>
      </c>
      <c r="AW1180">
        <v>7</v>
      </c>
      <c r="AX1180">
        <v>1</v>
      </c>
      <c r="AY1180">
        <v>2</v>
      </c>
      <c r="BE1180">
        <v>1</v>
      </c>
      <c r="BF1180">
        <v>1</v>
      </c>
      <c r="BG1180">
        <v>1</v>
      </c>
      <c r="BH1180">
        <v>1</v>
      </c>
      <c r="BI1180">
        <v>1</v>
      </c>
      <c r="BJ1180">
        <v>1</v>
      </c>
      <c r="BK1180">
        <v>1</v>
      </c>
      <c r="BL1180">
        <v>1</v>
      </c>
      <c r="BM1180">
        <v>1</v>
      </c>
      <c r="BN1180">
        <v>1</v>
      </c>
      <c r="BO1180">
        <v>5</v>
      </c>
      <c r="BP1180">
        <v>1</v>
      </c>
      <c r="BQ1180">
        <v>35</v>
      </c>
      <c r="BR1180">
        <v>2</v>
      </c>
      <c r="BS1180">
        <v>1</v>
      </c>
      <c r="BT1180">
        <v>3</v>
      </c>
      <c r="BV1180">
        <v>0</v>
      </c>
      <c r="BX1180">
        <v>0</v>
      </c>
      <c r="BZ1180">
        <v>0</v>
      </c>
      <c r="CB1180">
        <v>3</v>
      </c>
      <c r="CJ1180">
        <v>1</v>
      </c>
      <c r="CK1180">
        <v>2</v>
      </c>
      <c r="CL1180">
        <v>5</v>
      </c>
      <c r="CM1180">
        <v>-98</v>
      </c>
      <c r="CR1180">
        <v>2</v>
      </c>
      <c r="CS1180">
        <v>-97</v>
      </c>
      <c r="CT1180">
        <v>1</v>
      </c>
      <c r="CU1180">
        <v>2</v>
      </c>
      <c r="CV1180" t="s">
        <v>6630</v>
      </c>
      <c r="CW1180">
        <v>618</v>
      </c>
      <c r="CX1180">
        <v>10.3</v>
      </c>
      <c r="CY1180">
        <v>2</v>
      </c>
      <c r="CZ1180">
        <v>1</v>
      </c>
      <c r="DA1180" t="s">
        <v>3632</v>
      </c>
      <c r="DC1180">
        <v>1</v>
      </c>
      <c r="DD1180">
        <v>1</v>
      </c>
      <c r="DE1180">
        <v>6</v>
      </c>
      <c r="DN1180" t="s">
        <v>3912</v>
      </c>
      <c r="DO1180" t="s">
        <v>3912</v>
      </c>
      <c r="DP1180" t="s">
        <v>3178</v>
      </c>
      <c r="DQ1180" t="s">
        <v>202</v>
      </c>
      <c r="DR1180" t="s">
        <v>202</v>
      </c>
      <c r="DT1180">
        <v>1</v>
      </c>
      <c r="DV1180">
        <v>0</v>
      </c>
      <c r="DW1180">
        <v>1</v>
      </c>
      <c r="FG1180">
        <v>0</v>
      </c>
      <c r="FH1180" t="s">
        <v>202</v>
      </c>
      <c r="FJ1180" t="s">
        <v>1978</v>
      </c>
      <c r="FK1180">
        <v>5</v>
      </c>
      <c r="FL1180">
        <v>12</v>
      </c>
      <c r="FM1180">
        <v>12</v>
      </c>
      <c r="FN1180">
        <v>7.5</v>
      </c>
      <c r="FO1180" t="s">
        <v>202</v>
      </c>
      <c r="FQ1180" t="s">
        <v>3287</v>
      </c>
      <c r="FR1180" t="s">
        <v>3189</v>
      </c>
      <c r="FS1180">
        <v>0</v>
      </c>
      <c r="FT1180">
        <v>1</v>
      </c>
      <c r="FU1180" t="s">
        <v>2221</v>
      </c>
      <c r="FV1180" t="s">
        <v>202</v>
      </c>
      <c r="FW1180">
        <v>1</v>
      </c>
      <c r="FX1180">
        <v>0</v>
      </c>
      <c r="FY1180">
        <v>1</v>
      </c>
      <c r="FZ1180">
        <v>0</v>
      </c>
      <c r="GA1180">
        <v>6815</v>
      </c>
      <c r="GB1180">
        <v>24</v>
      </c>
      <c r="GC1180">
        <v>283.95833329999999</v>
      </c>
      <c r="GD1180" t="s">
        <v>202</v>
      </c>
      <c r="GE1180">
        <v>1</v>
      </c>
      <c r="GF1180">
        <v>-97</v>
      </c>
      <c r="GH1180">
        <v>5</v>
      </c>
      <c r="GI1180">
        <v>2</v>
      </c>
      <c r="GK1180">
        <v>5</v>
      </c>
      <c r="GL1180">
        <v>1</v>
      </c>
      <c r="GO1180">
        <v>2</v>
      </c>
      <c r="GP1180">
        <v>2</v>
      </c>
      <c r="GQ1180">
        <v>1</v>
      </c>
      <c r="GR1180">
        <v>1</v>
      </c>
      <c r="GZ1180">
        <v>1</v>
      </c>
      <c r="HA1180">
        <v>-97</v>
      </c>
      <c r="HD1180">
        <v>10</v>
      </c>
      <c r="HE1180">
        <v>1</v>
      </c>
      <c r="HG1180" t="s">
        <v>6486</v>
      </c>
      <c r="HH1180">
        <v>1</v>
      </c>
      <c r="HI1180">
        <v>1</v>
      </c>
      <c r="HJ1180">
        <v>1</v>
      </c>
    </row>
    <row r="1181" spans="1:218" hidden="1" x14ac:dyDescent="0.3">
      <c r="A1181">
        <v>557</v>
      </c>
      <c r="B1181" t="s">
        <v>4040</v>
      </c>
      <c r="C1181" t="s">
        <v>4041</v>
      </c>
      <c r="D1181" t="s">
        <v>194</v>
      </c>
      <c r="E1181">
        <v>1</v>
      </c>
      <c r="F1181" t="s">
        <v>202</v>
      </c>
      <c r="H1181">
        <v>1</v>
      </c>
      <c r="M1181">
        <v>3</v>
      </c>
      <c r="N1181">
        <v>1</v>
      </c>
      <c r="U1181">
        <v>1</v>
      </c>
      <c r="W1181">
        <v>1</v>
      </c>
      <c r="X1181" t="s">
        <v>3174</v>
      </c>
      <c r="Y1181">
        <v>1</v>
      </c>
      <c r="Z1181">
        <v>1</v>
      </c>
      <c r="AA1181">
        <v>2</v>
      </c>
      <c r="AD1181" t="s">
        <v>3174</v>
      </c>
      <c r="AE1181">
        <v>1</v>
      </c>
      <c r="AF1181">
        <v>1</v>
      </c>
      <c r="AG1181">
        <v>1</v>
      </c>
      <c r="AH1181">
        <v>1</v>
      </c>
      <c r="AI1181">
        <v>1</v>
      </c>
      <c r="AJ1181">
        <v>2</v>
      </c>
      <c r="AK1181" t="s">
        <v>4042</v>
      </c>
      <c r="AL1181">
        <v>1</v>
      </c>
      <c r="AM1181">
        <v>2</v>
      </c>
      <c r="AN1181">
        <v>1</v>
      </c>
      <c r="AO1181">
        <v>2</v>
      </c>
      <c r="AP1181">
        <v>1</v>
      </c>
      <c r="AQ1181">
        <v>1</v>
      </c>
      <c r="AR1181" t="s">
        <v>4043</v>
      </c>
      <c r="AS1181">
        <v>1</v>
      </c>
      <c r="AT1181">
        <v>1</v>
      </c>
      <c r="AU1181">
        <v>1</v>
      </c>
      <c r="AV1181">
        <v>2</v>
      </c>
      <c r="AW1181">
        <v>7</v>
      </c>
      <c r="AX1181">
        <v>1</v>
      </c>
      <c r="AY1181">
        <v>3</v>
      </c>
      <c r="BE1181">
        <v>1</v>
      </c>
      <c r="BF1181">
        <v>2</v>
      </c>
      <c r="BG1181">
        <v>1</v>
      </c>
      <c r="BH1181">
        <v>2</v>
      </c>
      <c r="BI1181">
        <v>1</v>
      </c>
      <c r="BJ1181">
        <v>1</v>
      </c>
      <c r="BK1181">
        <v>1</v>
      </c>
      <c r="BL1181">
        <v>1</v>
      </c>
      <c r="BM1181">
        <v>1</v>
      </c>
      <c r="BN1181">
        <v>1</v>
      </c>
      <c r="BO1181">
        <v>4</v>
      </c>
      <c r="BP1181">
        <v>1</v>
      </c>
      <c r="BQ1181">
        <v>46</v>
      </c>
      <c r="BR1181">
        <v>1</v>
      </c>
      <c r="BS1181">
        <v>1</v>
      </c>
      <c r="BT1181">
        <v>2</v>
      </c>
      <c r="BU1181">
        <v>2</v>
      </c>
      <c r="BV1181">
        <v>0</v>
      </c>
      <c r="BW1181">
        <v>2</v>
      </c>
      <c r="BX1181">
        <v>0</v>
      </c>
      <c r="BY1181">
        <v>2</v>
      </c>
      <c r="BZ1181">
        <v>0</v>
      </c>
      <c r="CA1181">
        <v>2</v>
      </c>
      <c r="CB1181">
        <v>0</v>
      </c>
      <c r="CC1181">
        <v>2</v>
      </c>
      <c r="CD1181">
        <v>0</v>
      </c>
      <c r="CE1181">
        <v>2</v>
      </c>
      <c r="CF1181">
        <v>0</v>
      </c>
      <c r="CG1181">
        <v>2</v>
      </c>
      <c r="CH1181">
        <v>2</v>
      </c>
      <c r="CI1181">
        <v>2</v>
      </c>
      <c r="CJ1181">
        <v>1</v>
      </c>
      <c r="CK1181">
        <v>1</v>
      </c>
      <c r="CL1181">
        <v>6</v>
      </c>
      <c r="CM1181">
        <v>1</v>
      </c>
      <c r="CR1181">
        <v>2</v>
      </c>
      <c r="CS1181">
        <v>-97</v>
      </c>
      <c r="CT1181">
        <v>1</v>
      </c>
      <c r="CU1181">
        <v>1</v>
      </c>
      <c r="CV1181" t="s">
        <v>417</v>
      </c>
      <c r="CW1181">
        <v>1070</v>
      </c>
      <c r="CX1181">
        <v>17.829999999999998</v>
      </c>
      <c r="CY1181">
        <v>2</v>
      </c>
      <c r="CZ1181">
        <v>1</v>
      </c>
      <c r="DA1181" t="s">
        <v>388</v>
      </c>
      <c r="DC1181">
        <v>1</v>
      </c>
      <c r="DD1181">
        <v>1</v>
      </c>
      <c r="DE1181">
        <v>24</v>
      </c>
      <c r="DN1181" t="s">
        <v>3912</v>
      </c>
      <c r="DO1181" t="s">
        <v>3912</v>
      </c>
      <c r="DP1181" t="s">
        <v>3178</v>
      </c>
      <c r="DQ1181" t="s">
        <v>202</v>
      </c>
      <c r="DR1181" t="s">
        <v>202</v>
      </c>
      <c r="DT1181">
        <v>1</v>
      </c>
      <c r="DV1181">
        <v>0</v>
      </c>
      <c r="DW1181">
        <v>1</v>
      </c>
      <c r="FG1181">
        <v>0</v>
      </c>
      <c r="FH1181" t="s">
        <v>202</v>
      </c>
      <c r="FJ1181" t="s">
        <v>1978</v>
      </c>
      <c r="FK1181">
        <v>2</v>
      </c>
      <c r="FL1181">
        <v>12</v>
      </c>
      <c r="FM1181">
        <v>12</v>
      </c>
      <c r="FN1181">
        <v>1.5</v>
      </c>
      <c r="FO1181" t="s">
        <v>202</v>
      </c>
      <c r="FQ1181" t="s">
        <v>3287</v>
      </c>
      <c r="FR1181" t="s">
        <v>3189</v>
      </c>
      <c r="FS1181">
        <v>0</v>
      </c>
      <c r="FT1181">
        <v>1</v>
      </c>
      <c r="FU1181" t="s">
        <v>2221</v>
      </c>
      <c r="FV1181" t="s">
        <v>202</v>
      </c>
      <c r="FW1181">
        <v>0</v>
      </c>
      <c r="FX1181">
        <v>1</v>
      </c>
      <c r="FY1181">
        <v>0</v>
      </c>
      <c r="FZ1181">
        <v>0</v>
      </c>
      <c r="GA1181">
        <v>182</v>
      </c>
      <c r="GB1181">
        <v>4</v>
      </c>
      <c r="GC1181">
        <v>45.5</v>
      </c>
      <c r="GD1181" t="s">
        <v>202</v>
      </c>
      <c r="GE1181">
        <v>1</v>
      </c>
      <c r="GF1181">
        <v>1</v>
      </c>
      <c r="GG1181">
        <v>1.5</v>
      </c>
      <c r="GH1181">
        <f>IF(GG1181&gt;=30,1,IF(GG1181&gt;=20,2,IF(GG1181&gt;=15,3,IF(GG1181&gt;=10,4,IF(GG1181&gt;=5,5,IF(GG1181&gt;0,6,0))))))</f>
        <v>6</v>
      </c>
      <c r="GI1181">
        <v>2</v>
      </c>
      <c r="GK1181">
        <v>2</v>
      </c>
      <c r="GL1181">
        <v>1</v>
      </c>
      <c r="GO1181">
        <v>2</v>
      </c>
      <c r="GP1181">
        <v>2</v>
      </c>
      <c r="GQ1181">
        <v>1</v>
      </c>
      <c r="GR1181">
        <v>1</v>
      </c>
      <c r="GZ1181">
        <v>1</v>
      </c>
      <c r="HA1181">
        <v>1</v>
      </c>
      <c r="HD1181">
        <v>1</v>
      </c>
      <c r="HG1181" t="s">
        <v>6486</v>
      </c>
      <c r="HH1181">
        <v>1</v>
      </c>
      <c r="HJ1181">
        <v>0</v>
      </c>
    </row>
    <row r="1182" spans="1:218" hidden="1" x14ac:dyDescent="0.3">
      <c r="A1182">
        <v>575</v>
      </c>
      <c r="B1182" t="s">
        <v>6517</v>
      </c>
      <c r="C1182" t="s">
        <v>6631</v>
      </c>
      <c r="D1182" t="s">
        <v>194</v>
      </c>
      <c r="E1182">
        <v>1</v>
      </c>
      <c r="F1182" t="s">
        <v>202</v>
      </c>
      <c r="H1182">
        <v>1</v>
      </c>
      <c r="M1182">
        <v>2</v>
      </c>
      <c r="N1182">
        <v>1</v>
      </c>
      <c r="U1182">
        <v>1</v>
      </c>
      <c r="W1182">
        <v>1</v>
      </c>
      <c r="X1182" t="s">
        <v>202</v>
      </c>
      <c r="Y1182">
        <v>1</v>
      </c>
      <c r="Z1182">
        <v>1</v>
      </c>
      <c r="AD1182" t="s">
        <v>3174</v>
      </c>
      <c r="AE1182">
        <v>1</v>
      </c>
      <c r="AF1182">
        <v>2</v>
      </c>
      <c r="AG1182">
        <v>1</v>
      </c>
      <c r="AH1182">
        <v>1</v>
      </c>
      <c r="AI1182">
        <v>1</v>
      </c>
      <c r="AJ1182">
        <v>2</v>
      </c>
      <c r="AK1182" t="s">
        <v>6632</v>
      </c>
      <c r="AL1182">
        <v>1</v>
      </c>
      <c r="AM1182">
        <v>2</v>
      </c>
      <c r="AN1182">
        <v>2</v>
      </c>
      <c r="AO1182">
        <v>2</v>
      </c>
      <c r="AP1182">
        <v>2</v>
      </c>
      <c r="AQ1182">
        <v>1</v>
      </c>
      <c r="AR1182" t="s">
        <v>6633</v>
      </c>
      <c r="AS1182">
        <v>1</v>
      </c>
      <c r="AT1182">
        <v>2</v>
      </c>
      <c r="AU1182">
        <v>1</v>
      </c>
      <c r="AV1182">
        <v>1</v>
      </c>
      <c r="AW1182">
        <v>7</v>
      </c>
      <c r="AX1182">
        <v>1</v>
      </c>
      <c r="AY1182">
        <v>3</v>
      </c>
      <c r="AZ1182">
        <v>4</v>
      </c>
      <c r="BE1182">
        <v>1</v>
      </c>
      <c r="BF1182">
        <v>2</v>
      </c>
      <c r="BG1182">
        <v>1</v>
      </c>
      <c r="BH1182">
        <v>2</v>
      </c>
      <c r="BI1182">
        <v>1</v>
      </c>
      <c r="BJ1182">
        <v>2</v>
      </c>
      <c r="BK1182">
        <v>1</v>
      </c>
      <c r="BL1182">
        <v>2</v>
      </c>
      <c r="BM1182">
        <v>6</v>
      </c>
      <c r="BN1182">
        <v>1</v>
      </c>
      <c r="BO1182">
        <v>3</v>
      </c>
      <c r="BP1182">
        <v>1</v>
      </c>
      <c r="BQ1182">
        <v>24</v>
      </c>
      <c r="BR1182">
        <v>3</v>
      </c>
      <c r="BS1182">
        <v>1</v>
      </c>
      <c r="BT1182">
        <v>2</v>
      </c>
      <c r="BU1182">
        <v>2</v>
      </c>
      <c r="BV1182">
        <v>0</v>
      </c>
      <c r="BW1182">
        <v>2</v>
      </c>
      <c r="BX1182">
        <v>0</v>
      </c>
      <c r="BY1182">
        <v>2</v>
      </c>
      <c r="BZ1182">
        <v>0</v>
      </c>
      <c r="CA1182">
        <v>2</v>
      </c>
      <c r="CB1182">
        <v>0</v>
      </c>
      <c r="CC1182">
        <v>2</v>
      </c>
      <c r="CD1182">
        <v>0</v>
      </c>
      <c r="CE1182">
        <v>2</v>
      </c>
      <c r="CF1182">
        <v>0</v>
      </c>
      <c r="CG1182">
        <v>2</v>
      </c>
      <c r="CH1182">
        <v>2</v>
      </c>
      <c r="CI1182">
        <v>2</v>
      </c>
      <c r="CJ1182">
        <v>1</v>
      </c>
      <c r="CK1182">
        <v>2</v>
      </c>
      <c r="CL1182">
        <v>4</v>
      </c>
      <c r="CM1182">
        <v>1</v>
      </c>
      <c r="CR1182">
        <v>2</v>
      </c>
      <c r="CS1182">
        <v>2</v>
      </c>
      <c r="CT1182">
        <v>1</v>
      </c>
      <c r="CU1182">
        <v>2</v>
      </c>
      <c r="CV1182" t="s">
        <v>6634</v>
      </c>
      <c r="CW1182">
        <v>1378</v>
      </c>
      <c r="CX1182">
        <v>22.97</v>
      </c>
      <c r="CY1182">
        <v>1</v>
      </c>
      <c r="CZ1182">
        <v>1</v>
      </c>
      <c r="DA1182" t="s">
        <v>3400</v>
      </c>
      <c r="DC1182">
        <v>1</v>
      </c>
      <c r="DD1182">
        <v>1</v>
      </c>
      <c r="DE1182">
        <v>18</v>
      </c>
      <c r="DN1182" t="s">
        <v>3912</v>
      </c>
      <c r="DO1182" t="s">
        <v>3912</v>
      </c>
      <c r="DP1182" t="s">
        <v>3178</v>
      </c>
      <c r="DQ1182" t="s">
        <v>202</v>
      </c>
      <c r="DR1182" t="s">
        <v>202</v>
      </c>
      <c r="DT1182">
        <v>1</v>
      </c>
      <c r="DV1182">
        <v>0</v>
      </c>
      <c r="DW1182">
        <v>1</v>
      </c>
      <c r="FG1182">
        <v>0</v>
      </c>
      <c r="FH1182" t="s">
        <v>202</v>
      </c>
      <c r="FJ1182" t="s">
        <v>1978</v>
      </c>
      <c r="FK1182">
        <v>5</v>
      </c>
      <c r="FL1182">
        <v>12</v>
      </c>
      <c r="FM1182">
        <v>12</v>
      </c>
      <c r="FN1182">
        <v>17.5</v>
      </c>
      <c r="FO1182" t="s">
        <v>202</v>
      </c>
      <c r="FQ1182" t="s">
        <v>3180</v>
      </c>
      <c r="FR1182" t="s">
        <v>3181</v>
      </c>
      <c r="FS1182">
        <v>1</v>
      </c>
      <c r="FT1182">
        <v>1</v>
      </c>
      <c r="FU1182" t="s">
        <v>2213</v>
      </c>
      <c r="FV1182" t="s">
        <v>202</v>
      </c>
      <c r="FW1182">
        <v>0</v>
      </c>
      <c r="FX1182">
        <v>1</v>
      </c>
      <c r="FY1182">
        <v>0</v>
      </c>
      <c r="FZ1182">
        <v>0</v>
      </c>
      <c r="GA1182">
        <v>1999</v>
      </c>
      <c r="GB1182">
        <v>8</v>
      </c>
      <c r="GC1182">
        <v>249.875</v>
      </c>
      <c r="GD1182" t="s">
        <v>202</v>
      </c>
      <c r="GE1182">
        <v>1</v>
      </c>
      <c r="GF1182">
        <v>-97</v>
      </c>
      <c r="GH1182">
        <v>3</v>
      </c>
      <c r="GI1182">
        <v>2</v>
      </c>
      <c r="GK1182">
        <v>5</v>
      </c>
      <c r="GL1182">
        <v>1</v>
      </c>
      <c r="GO1182">
        <v>1</v>
      </c>
      <c r="GP1182">
        <v>3</v>
      </c>
      <c r="GQ1182">
        <v>1</v>
      </c>
      <c r="GR1182">
        <v>2</v>
      </c>
      <c r="GS1182">
        <v>1</v>
      </c>
      <c r="GT1182">
        <v>10</v>
      </c>
      <c r="GU1182">
        <f>IF(GT1182&gt;=30,1,IF(GT1182&gt;=20,2,IF(GT1182&gt;=15,3,IF(GT1182&gt;=10,4,IF(GT1182&gt;=5,5,IF(GT1182&gt;0,6,0))))))</f>
        <v>4</v>
      </c>
      <c r="GV1182">
        <v>1</v>
      </c>
      <c r="GW1182">
        <v>3</v>
      </c>
      <c r="GY1182">
        <v>2</v>
      </c>
      <c r="GZ1182">
        <v>1</v>
      </c>
      <c r="HA1182">
        <v>1</v>
      </c>
      <c r="HD1182">
        <v>1</v>
      </c>
      <c r="HG1182" t="s">
        <v>6486</v>
      </c>
      <c r="HH1182">
        <v>1</v>
      </c>
      <c r="HJ1182">
        <v>0</v>
      </c>
    </row>
    <row r="1183" spans="1:218" hidden="1" x14ac:dyDescent="0.3">
      <c r="A1183">
        <v>590</v>
      </c>
      <c r="B1183" t="s">
        <v>6495</v>
      </c>
      <c r="C1183" t="s">
        <v>6596</v>
      </c>
      <c r="D1183" t="s">
        <v>212</v>
      </c>
      <c r="E1183">
        <v>1</v>
      </c>
      <c r="F1183" t="s">
        <v>202</v>
      </c>
      <c r="H1183">
        <v>1</v>
      </c>
      <c r="M1183">
        <v>2</v>
      </c>
      <c r="N1183">
        <v>1</v>
      </c>
      <c r="U1183">
        <v>1</v>
      </c>
      <c r="W1183">
        <v>1</v>
      </c>
      <c r="X1183" t="s">
        <v>202</v>
      </c>
      <c r="Y1183">
        <v>1</v>
      </c>
      <c r="Z1183">
        <v>1</v>
      </c>
      <c r="AD1183" t="s">
        <v>3174</v>
      </c>
      <c r="AE1183">
        <v>1</v>
      </c>
      <c r="AF1183">
        <v>1</v>
      </c>
      <c r="AG1183">
        <v>1</v>
      </c>
      <c r="AH1183">
        <v>1</v>
      </c>
      <c r="AI1183">
        <v>1</v>
      </c>
      <c r="AJ1183">
        <v>2</v>
      </c>
      <c r="AK1183" t="s">
        <v>6635</v>
      </c>
      <c r="AL1183">
        <v>1</v>
      </c>
      <c r="AM1183">
        <v>1</v>
      </c>
      <c r="AN1183">
        <v>1</v>
      </c>
      <c r="AO1183">
        <v>2</v>
      </c>
      <c r="AP1183">
        <v>2</v>
      </c>
      <c r="AQ1183">
        <v>1</v>
      </c>
      <c r="AR1183" t="s">
        <v>6636</v>
      </c>
      <c r="AS1183">
        <v>1</v>
      </c>
      <c r="AT1183">
        <v>1</v>
      </c>
      <c r="AU1183">
        <v>1</v>
      </c>
      <c r="AV1183">
        <v>1</v>
      </c>
      <c r="AW1183">
        <v>7</v>
      </c>
      <c r="AX1183">
        <v>2</v>
      </c>
      <c r="AY1183">
        <v>4</v>
      </c>
      <c r="BE1183">
        <v>1</v>
      </c>
      <c r="BF1183">
        <v>1</v>
      </c>
      <c r="BG1183">
        <v>1</v>
      </c>
      <c r="BH1183">
        <v>1</v>
      </c>
      <c r="BI1183">
        <v>1</v>
      </c>
      <c r="BJ1183">
        <v>1</v>
      </c>
      <c r="BK1183">
        <v>1</v>
      </c>
      <c r="BL1183">
        <v>1</v>
      </c>
      <c r="BM1183">
        <v>1</v>
      </c>
      <c r="BN1183">
        <v>1</v>
      </c>
      <c r="BO1183">
        <v>3</v>
      </c>
      <c r="BP1183">
        <v>1</v>
      </c>
      <c r="BQ1183">
        <v>17</v>
      </c>
      <c r="BR1183">
        <v>1</v>
      </c>
      <c r="BS1183">
        <v>1</v>
      </c>
      <c r="BT1183">
        <v>4</v>
      </c>
      <c r="BV1183">
        <v>0</v>
      </c>
      <c r="BX1183">
        <v>0</v>
      </c>
      <c r="BZ1183">
        <v>2</v>
      </c>
      <c r="CB1183">
        <v>2</v>
      </c>
      <c r="CJ1183">
        <v>1</v>
      </c>
      <c r="CK1183">
        <v>1</v>
      </c>
      <c r="CL1183">
        <v>5</v>
      </c>
      <c r="CM1183">
        <v>1</v>
      </c>
      <c r="CR1183">
        <v>1</v>
      </c>
      <c r="CS1183">
        <v>-97</v>
      </c>
      <c r="CT1183">
        <v>1</v>
      </c>
      <c r="CU1183">
        <v>2</v>
      </c>
      <c r="CV1183" t="s">
        <v>1592</v>
      </c>
      <c r="CW1183">
        <v>676</v>
      </c>
      <c r="CX1183">
        <v>11.27</v>
      </c>
      <c r="CY1183">
        <v>2</v>
      </c>
      <c r="CZ1183">
        <v>1</v>
      </c>
      <c r="DA1183" t="s">
        <v>3677</v>
      </c>
      <c r="DC1183">
        <v>1</v>
      </c>
      <c r="DD1183">
        <v>1</v>
      </c>
      <c r="DE1183">
        <v>8</v>
      </c>
      <c r="DN1183" t="s">
        <v>3912</v>
      </c>
      <c r="DO1183" t="s">
        <v>3912</v>
      </c>
      <c r="DP1183" t="s">
        <v>3178</v>
      </c>
      <c r="DQ1183" t="s">
        <v>202</v>
      </c>
      <c r="DR1183" t="s">
        <v>202</v>
      </c>
      <c r="DT1183">
        <v>1</v>
      </c>
      <c r="DV1183">
        <v>0</v>
      </c>
      <c r="DW1183">
        <v>1</v>
      </c>
      <c r="FG1183">
        <v>0</v>
      </c>
      <c r="FH1183" t="s">
        <v>202</v>
      </c>
      <c r="FJ1183" t="s">
        <v>1978</v>
      </c>
      <c r="FK1183">
        <v>6</v>
      </c>
      <c r="FL1183">
        <v>12</v>
      </c>
      <c r="FM1183">
        <v>12</v>
      </c>
      <c r="FN1183">
        <v>12.5</v>
      </c>
      <c r="FO1183" t="s">
        <v>202</v>
      </c>
      <c r="FQ1183" t="s">
        <v>3638</v>
      </c>
      <c r="FR1183" t="s">
        <v>3189</v>
      </c>
      <c r="FS1183">
        <v>0</v>
      </c>
      <c r="FT1183">
        <v>0</v>
      </c>
      <c r="FU1183" t="s">
        <v>202</v>
      </c>
      <c r="FV1183" t="s">
        <v>202</v>
      </c>
      <c r="FW1183">
        <v>0</v>
      </c>
      <c r="FX1183">
        <v>1</v>
      </c>
      <c r="FY1183">
        <v>0</v>
      </c>
      <c r="FZ1183">
        <v>0</v>
      </c>
      <c r="GA1183">
        <v>1767</v>
      </c>
      <c r="GB1183">
        <v>6</v>
      </c>
      <c r="GC1183">
        <v>294.5</v>
      </c>
      <c r="GD1183" t="s">
        <v>202</v>
      </c>
      <c r="GE1183">
        <v>1</v>
      </c>
      <c r="GF1183">
        <v>-97</v>
      </c>
      <c r="GH1183">
        <v>4</v>
      </c>
      <c r="GI1183">
        <v>2</v>
      </c>
      <c r="GK1183">
        <v>6</v>
      </c>
      <c r="GL1183">
        <v>1</v>
      </c>
      <c r="GO1183">
        <v>3</v>
      </c>
      <c r="GP1183">
        <v>-97</v>
      </c>
      <c r="GQ1183">
        <v>2</v>
      </c>
      <c r="GZ1183">
        <v>1</v>
      </c>
      <c r="HA1183">
        <v>1</v>
      </c>
      <c r="HD1183">
        <v>1</v>
      </c>
      <c r="HG1183" t="s">
        <v>6486</v>
      </c>
      <c r="HH1183">
        <v>1</v>
      </c>
      <c r="HJ1183">
        <v>0</v>
      </c>
    </row>
    <row r="1184" spans="1:218" hidden="1" x14ac:dyDescent="0.3">
      <c r="A1184">
        <v>595</v>
      </c>
      <c r="B1184" t="s">
        <v>3854</v>
      </c>
      <c r="C1184" t="s">
        <v>5982</v>
      </c>
      <c r="D1184" t="s">
        <v>265</v>
      </c>
      <c r="E1184">
        <v>1</v>
      </c>
      <c r="F1184" t="s">
        <v>202</v>
      </c>
      <c r="H1184">
        <v>1</v>
      </c>
      <c r="M1184">
        <v>3</v>
      </c>
      <c r="N1184">
        <v>1</v>
      </c>
      <c r="U1184">
        <v>1</v>
      </c>
      <c r="W1184">
        <v>1</v>
      </c>
      <c r="X1184" t="s">
        <v>3174</v>
      </c>
      <c r="Y1184">
        <v>1</v>
      </c>
      <c r="Z1184">
        <v>1</v>
      </c>
      <c r="AA1184">
        <v>-97</v>
      </c>
      <c r="AD1184" t="s">
        <v>3174</v>
      </c>
      <c r="AE1184">
        <v>1</v>
      </c>
      <c r="AF1184">
        <v>2</v>
      </c>
      <c r="AG1184">
        <v>1</v>
      </c>
      <c r="AH1184">
        <v>2</v>
      </c>
      <c r="AI1184">
        <v>1</v>
      </c>
      <c r="AJ1184">
        <v>2</v>
      </c>
      <c r="AK1184" t="s">
        <v>5983</v>
      </c>
      <c r="AL1184">
        <v>1</v>
      </c>
      <c r="AM1184">
        <v>1</v>
      </c>
      <c r="AN1184">
        <v>1</v>
      </c>
      <c r="AO1184">
        <v>2</v>
      </c>
      <c r="AP1184">
        <v>2</v>
      </c>
      <c r="AQ1184">
        <v>1</v>
      </c>
      <c r="AR1184" t="s">
        <v>5984</v>
      </c>
      <c r="AS1184">
        <v>2</v>
      </c>
      <c r="AT1184">
        <v>1</v>
      </c>
      <c r="AU1184">
        <v>1</v>
      </c>
      <c r="AV1184">
        <v>2</v>
      </c>
      <c r="AW1184">
        <v>7</v>
      </c>
      <c r="AX1184">
        <v>1</v>
      </c>
      <c r="AY1184">
        <v>3</v>
      </c>
      <c r="AZ1184">
        <v>1</v>
      </c>
      <c r="BE1184">
        <v>1</v>
      </c>
      <c r="BF1184">
        <v>2</v>
      </c>
      <c r="BG1184">
        <v>1</v>
      </c>
      <c r="BH1184">
        <v>2</v>
      </c>
      <c r="BI1184">
        <v>1</v>
      </c>
      <c r="BJ1184">
        <v>0</v>
      </c>
      <c r="BM1184">
        <v>1</v>
      </c>
      <c r="BN1184">
        <v>1</v>
      </c>
      <c r="BO1184">
        <v>4</v>
      </c>
      <c r="BP1184">
        <v>1</v>
      </c>
      <c r="BQ1184">
        <v>15</v>
      </c>
      <c r="BR1184">
        <v>3</v>
      </c>
      <c r="BS1184">
        <v>1</v>
      </c>
      <c r="BT1184">
        <v>2</v>
      </c>
      <c r="BV1184">
        <v>0</v>
      </c>
      <c r="BX1184">
        <v>0</v>
      </c>
      <c r="BZ1184">
        <v>0</v>
      </c>
      <c r="CB1184">
        <v>0</v>
      </c>
      <c r="CD1184">
        <v>1</v>
      </c>
      <c r="CF1184">
        <v>2</v>
      </c>
      <c r="CJ1184">
        <v>1</v>
      </c>
      <c r="CK1184">
        <v>2</v>
      </c>
      <c r="CL1184">
        <v>8</v>
      </c>
      <c r="CM1184">
        <v>1</v>
      </c>
      <c r="CR1184">
        <v>2</v>
      </c>
      <c r="CS1184">
        <v>-98</v>
      </c>
      <c r="CT1184">
        <v>1</v>
      </c>
      <c r="CU1184">
        <v>1</v>
      </c>
      <c r="CV1184" t="s">
        <v>582</v>
      </c>
      <c r="CW1184">
        <v>911</v>
      </c>
      <c r="CX1184">
        <v>15.18</v>
      </c>
      <c r="CY1184">
        <v>2</v>
      </c>
      <c r="CZ1184">
        <v>1</v>
      </c>
      <c r="DA1184" t="s">
        <v>500</v>
      </c>
      <c r="DC1184">
        <v>1</v>
      </c>
      <c r="DD1184">
        <v>1</v>
      </c>
      <c r="DE1184">
        <v>35</v>
      </c>
      <c r="DN1184" t="s">
        <v>3912</v>
      </c>
      <c r="DO1184" t="s">
        <v>3912</v>
      </c>
      <c r="DP1184" t="s">
        <v>3178</v>
      </c>
      <c r="DQ1184" t="s">
        <v>202</v>
      </c>
      <c r="DR1184" t="s">
        <v>202</v>
      </c>
      <c r="DT1184">
        <v>1</v>
      </c>
      <c r="DV1184">
        <v>0</v>
      </c>
      <c r="DW1184">
        <v>1</v>
      </c>
      <c r="FG1184">
        <v>0</v>
      </c>
      <c r="FH1184" t="s">
        <v>202</v>
      </c>
      <c r="FJ1184" t="s">
        <v>1978</v>
      </c>
      <c r="FK1184">
        <v>0.91666669999999995</v>
      </c>
      <c r="FL1184">
        <v>11</v>
      </c>
      <c r="FM1184">
        <v>11</v>
      </c>
      <c r="FN1184">
        <v>18</v>
      </c>
      <c r="FO1184" t="s">
        <v>202</v>
      </c>
      <c r="FQ1184" t="s">
        <v>3287</v>
      </c>
      <c r="FR1184" t="s">
        <v>3189</v>
      </c>
      <c r="FS1184">
        <v>0</v>
      </c>
      <c r="FT1184">
        <v>0</v>
      </c>
      <c r="FU1184" t="s">
        <v>202</v>
      </c>
      <c r="FV1184" t="s">
        <v>202</v>
      </c>
      <c r="FW1184">
        <v>0</v>
      </c>
      <c r="FX1184">
        <v>1</v>
      </c>
      <c r="FY1184">
        <v>0</v>
      </c>
      <c r="FZ1184">
        <v>0</v>
      </c>
      <c r="GA1184">
        <v>283</v>
      </c>
      <c r="GB1184">
        <v>7</v>
      </c>
      <c r="GC1184">
        <v>40.428571400000003</v>
      </c>
      <c r="GD1184" t="s">
        <v>202</v>
      </c>
      <c r="GE1184">
        <v>1</v>
      </c>
      <c r="GF1184">
        <v>1</v>
      </c>
      <c r="GG1184">
        <v>18</v>
      </c>
      <c r="GH1184">
        <f t="shared" ref="GH1184:GH1185" si="53">IF(GG1184&gt;=30,1,IF(GG1184&gt;=20,2,IF(GG1184&gt;=15,3,IF(GG1184&gt;=10,4,IF(GG1184&gt;=5,5,IF(GG1184&gt;0,6,0))))))</f>
        <v>3</v>
      </c>
      <c r="GI1184">
        <v>1</v>
      </c>
      <c r="GJ1184">
        <v>11</v>
      </c>
      <c r="GL1184">
        <v>1</v>
      </c>
      <c r="GO1184">
        <v>2</v>
      </c>
      <c r="GP1184">
        <v>2</v>
      </c>
      <c r="GQ1184">
        <v>2</v>
      </c>
      <c r="GZ1184">
        <v>1</v>
      </c>
      <c r="HA1184">
        <v>1</v>
      </c>
      <c r="HD1184">
        <v>2</v>
      </c>
      <c r="HG1184" t="s">
        <v>6486</v>
      </c>
      <c r="HH1184">
        <v>1</v>
      </c>
      <c r="HJ1184">
        <v>0</v>
      </c>
    </row>
    <row r="1185" spans="1:218" hidden="1" x14ac:dyDescent="0.3">
      <c r="A1185">
        <v>602</v>
      </c>
      <c r="B1185" t="s">
        <v>6505</v>
      </c>
      <c r="C1185" t="s">
        <v>6637</v>
      </c>
      <c r="D1185" t="s">
        <v>212</v>
      </c>
      <c r="E1185">
        <v>1</v>
      </c>
      <c r="F1185" t="s">
        <v>202</v>
      </c>
      <c r="H1185">
        <v>1</v>
      </c>
      <c r="M1185">
        <v>2</v>
      </c>
      <c r="N1185">
        <v>1</v>
      </c>
      <c r="U1185">
        <v>1</v>
      </c>
      <c r="W1185">
        <v>1</v>
      </c>
      <c r="X1185" t="s">
        <v>202</v>
      </c>
      <c r="Y1185">
        <v>1</v>
      </c>
      <c r="Z1185">
        <v>1</v>
      </c>
      <c r="AD1185" t="s">
        <v>3174</v>
      </c>
      <c r="AE1185">
        <v>1</v>
      </c>
      <c r="AF1185">
        <v>1</v>
      </c>
      <c r="AG1185">
        <v>1</v>
      </c>
      <c r="AH1185">
        <v>1</v>
      </c>
      <c r="AI1185">
        <v>1</v>
      </c>
      <c r="AJ1185">
        <v>1</v>
      </c>
      <c r="AK1185" t="s">
        <v>5500</v>
      </c>
      <c r="AL1185">
        <v>1</v>
      </c>
      <c r="AM1185">
        <v>1</v>
      </c>
      <c r="AN1185">
        <v>1</v>
      </c>
      <c r="AO1185">
        <v>2</v>
      </c>
      <c r="AP1185">
        <v>2</v>
      </c>
      <c r="AQ1185">
        <v>1</v>
      </c>
      <c r="AR1185" t="s">
        <v>5501</v>
      </c>
      <c r="AS1185">
        <v>2</v>
      </c>
      <c r="AT1185">
        <v>1</v>
      </c>
      <c r="AU1185">
        <v>1</v>
      </c>
      <c r="AV1185">
        <v>1</v>
      </c>
      <c r="AW1185">
        <v>7</v>
      </c>
      <c r="AX1185">
        <v>7</v>
      </c>
      <c r="AY1185">
        <v>1</v>
      </c>
      <c r="BE1185">
        <v>1</v>
      </c>
      <c r="BF1185">
        <v>1</v>
      </c>
      <c r="BG1185">
        <v>1</v>
      </c>
      <c r="BH1185">
        <v>1</v>
      </c>
      <c r="BI1185">
        <v>1</v>
      </c>
      <c r="BJ1185">
        <v>1</v>
      </c>
      <c r="BK1185">
        <v>1</v>
      </c>
      <c r="BL1185">
        <v>1</v>
      </c>
      <c r="BM1185">
        <v>1</v>
      </c>
      <c r="BN1185">
        <v>1</v>
      </c>
      <c r="BO1185">
        <v>3</v>
      </c>
      <c r="BP1185">
        <v>1</v>
      </c>
      <c r="BQ1185">
        <v>40</v>
      </c>
      <c r="BR1185">
        <v>1</v>
      </c>
      <c r="BS1185">
        <v>1</v>
      </c>
      <c r="BT1185">
        <v>2</v>
      </c>
      <c r="BU1185">
        <v>2</v>
      </c>
      <c r="BV1185">
        <v>0</v>
      </c>
      <c r="BW1185">
        <v>2</v>
      </c>
      <c r="BX1185">
        <v>0</v>
      </c>
      <c r="BY1185">
        <v>2</v>
      </c>
      <c r="BZ1185">
        <v>0</v>
      </c>
      <c r="CA1185">
        <v>2</v>
      </c>
      <c r="CB1185">
        <v>0</v>
      </c>
      <c r="CC1185">
        <v>2</v>
      </c>
      <c r="CD1185">
        <v>0</v>
      </c>
      <c r="CE1185">
        <v>2</v>
      </c>
      <c r="CF1185">
        <v>0</v>
      </c>
      <c r="CG1185">
        <v>2</v>
      </c>
      <c r="CH1185">
        <v>2</v>
      </c>
      <c r="CI1185">
        <v>2</v>
      </c>
      <c r="CJ1185">
        <v>1</v>
      </c>
      <c r="CK1185">
        <v>2</v>
      </c>
      <c r="CL1185">
        <v>5</v>
      </c>
      <c r="CM1185">
        <v>2</v>
      </c>
      <c r="CR1185">
        <v>2</v>
      </c>
      <c r="CS1185">
        <v>6</v>
      </c>
      <c r="CT1185">
        <v>1</v>
      </c>
      <c r="CU1185">
        <v>1</v>
      </c>
      <c r="CV1185" t="s">
        <v>6638</v>
      </c>
      <c r="CW1185">
        <v>763</v>
      </c>
      <c r="CX1185">
        <v>12.72</v>
      </c>
      <c r="CY1185">
        <v>2</v>
      </c>
      <c r="CZ1185">
        <v>1</v>
      </c>
      <c r="DA1185" t="s">
        <v>2574</v>
      </c>
      <c r="DC1185">
        <v>1</v>
      </c>
      <c r="DD1185">
        <v>1</v>
      </c>
      <c r="DE1185">
        <v>6</v>
      </c>
      <c r="DN1185" t="s">
        <v>4107</v>
      </c>
      <c r="DO1185" t="s">
        <v>4107</v>
      </c>
      <c r="DP1185" t="s">
        <v>3178</v>
      </c>
      <c r="DQ1185" t="s">
        <v>202</v>
      </c>
      <c r="DR1185" t="s">
        <v>202</v>
      </c>
      <c r="DT1185">
        <v>1</v>
      </c>
      <c r="DV1185">
        <v>0</v>
      </c>
      <c r="DW1185">
        <v>1</v>
      </c>
      <c r="FG1185">
        <v>0</v>
      </c>
      <c r="FH1185" t="s">
        <v>202</v>
      </c>
      <c r="FJ1185" t="s">
        <v>1978</v>
      </c>
      <c r="FK1185">
        <v>37</v>
      </c>
      <c r="FL1185">
        <v>12</v>
      </c>
      <c r="FM1185">
        <v>12</v>
      </c>
      <c r="FN1185">
        <v>30</v>
      </c>
      <c r="FO1185" t="s">
        <v>202</v>
      </c>
      <c r="FQ1185" t="s">
        <v>202</v>
      </c>
      <c r="FR1185" t="s">
        <v>3196</v>
      </c>
      <c r="FS1185">
        <v>1</v>
      </c>
      <c r="FT1185">
        <v>0</v>
      </c>
      <c r="FU1185" t="s">
        <v>202</v>
      </c>
      <c r="FV1185" t="s">
        <v>202</v>
      </c>
      <c r="FW1185">
        <v>0</v>
      </c>
      <c r="FX1185">
        <v>1</v>
      </c>
      <c r="FY1185">
        <v>0</v>
      </c>
      <c r="FZ1185">
        <v>0</v>
      </c>
      <c r="GA1185">
        <v>6815</v>
      </c>
      <c r="GB1185">
        <v>24</v>
      </c>
      <c r="GC1185">
        <v>283.95833329999999</v>
      </c>
      <c r="GD1185" t="s">
        <v>202</v>
      </c>
      <c r="GE1185">
        <v>1</v>
      </c>
      <c r="GF1185">
        <v>1</v>
      </c>
      <c r="GG1185">
        <v>30</v>
      </c>
      <c r="GH1185">
        <f t="shared" si="53"/>
        <v>1</v>
      </c>
      <c r="GI1185">
        <v>2</v>
      </c>
      <c r="GK1185">
        <v>37</v>
      </c>
      <c r="GL1185">
        <v>1</v>
      </c>
      <c r="GO1185">
        <v>-97</v>
      </c>
      <c r="GP1185">
        <v>1</v>
      </c>
      <c r="GQ1185">
        <v>2</v>
      </c>
      <c r="GZ1185">
        <v>1</v>
      </c>
      <c r="HA1185">
        <v>1</v>
      </c>
      <c r="HD1185">
        <v>-98</v>
      </c>
      <c r="HG1185" t="s">
        <v>6486</v>
      </c>
      <c r="HH1185">
        <v>1</v>
      </c>
      <c r="HJ1185">
        <v>0</v>
      </c>
    </row>
    <row r="1186" spans="1:218" hidden="1" x14ac:dyDescent="0.3">
      <c r="A1186">
        <v>605</v>
      </c>
      <c r="B1186" t="s">
        <v>3221</v>
      </c>
      <c r="C1186" t="s">
        <v>4115</v>
      </c>
      <c r="D1186" t="s">
        <v>212</v>
      </c>
      <c r="E1186">
        <v>1</v>
      </c>
      <c r="F1186" t="s">
        <v>202</v>
      </c>
      <c r="H1186">
        <v>1</v>
      </c>
      <c r="M1186">
        <v>3</v>
      </c>
      <c r="N1186">
        <v>2</v>
      </c>
      <c r="O1186">
        <v>4</v>
      </c>
      <c r="U1186">
        <v>1</v>
      </c>
      <c r="W1186">
        <v>1</v>
      </c>
      <c r="X1186" t="s">
        <v>3174</v>
      </c>
      <c r="Y1186">
        <v>1</v>
      </c>
      <c r="Z1186">
        <v>1</v>
      </c>
      <c r="AA1186">
        <v>1</v>
      </c>
      <c r="AD1186" t="s">
        <v>3174</v>
      </c>
      <c r="AE1186">
        <v>1</v>
      </c>
      <c r="AF1186">
        <v>1</v>
      </c>
      <c r="AG1186">
        <v>2</v>
      </c>
      <c r="AH1186">
        <v>2</v>
      </c>
      <c r="AI1186">
        <v>2</v>
      </c>
      <c r="AJ1186">
        <v>2</v>
      </c>
      <c r="AK1186" t="s">
        <v>3955</v>
      </c>
      <c r="AL1186">
        <v>1</v>
      </c>
      <c r="AM1186">
        <v>-97</v>
      </c>
      <c r="AN1186">
        <v>2</v>
      </c>
      <c r="AO1186">
        <v>2</v>
      </c>
      <c r="AP1186">
        <v>2</v>
      </c>
      <c r="AQ1186">
        <v>2</v>
      </c>
      <c r="AR1186" t="s">
        <v>3956</v>
      </c>
      <c r="AS1186">
        <v>2</v>
      </c>
      <c r="AT1186">
        <v>2</v>
      </c>
      <c r="AU1186">
        <v>3</v>
      </c>
      <c r="AV1186">
        <v>1</v>
      </c>
      <c r="AW1186">
        <v>3</v>
      </c>
      <c r="AX1186">
        <v>5</v>
      </c>
      <c r="AY1186">
        <v>6</v>
      </c>
      <c r="BE1186">
        <v>1</v>
      </c>
      <c r="BF1186">
        <v>1</v>
      </c>
      <c r="BG1186">
        <v>1</v>
      </c>
      <c r="BH1186">
        <v>1</v>
      </c>
      <c r="BI1186">
        <v>1</v>
      </c>
      <c r="BJ1186">
        <v>0</v>
      </c>
      <c r="BM1186">
        <v>3</v>
      </c>
      <c r="BN1186">
        <v>1</v>
      </c>
      <c r="BO1186">
        <v>2</v>
      </c>
      <c r="BP1186">
        <v>1</v>
      </c>
      <c r="BQ1186">
        <v>3</v>
      </c>
      <c r="BR1186">
        <v>-97</v>
      </c>
      <c r="BS1186">
        <v>1</v>
      </c>
      <c r="BT1186">
        <v>2</v>
      </c>
      <c r="BU1186">
        <v>2</v>
      </c>
      <c r="BV1186">
        <v>0</v>
      </c>
      <c r="BW1186">
        <v>2</v>
      </c>
      <c r="BX1186">
        <v>0</v>
      </c>
      <c r="BY1186">
        <v>2</v>
      </c>
      <c r="BZ1186">
        <v>0</v>
      </c>
      <c r="CA1186">
        <v>2</v>
      </c>
      <c r="CB1186">
        <v>0</v>
      </c>
      <c r="CC1186">
        <v>2</v>
      </c>
      <c r="CD1186">
        <v>0</v>
      </c>
      <c r="CE1186">
        <v>2</v>
      </c>
      <c r="CF1186">
        <v>0</v>
      </c>
      <c r="CG1186">
        <v>2</v>
      </c>
      <c r="CH1186">
        <v>2</v>
      </c>
      <c r="CI1186">
        <v>2</v>
      </c>
      <c r="CJ1186">
        <v>2</v>
      </c>
      <c r="CK1186">
        <v>2</v>
      </c>
      <c r="CL1186">
        <v>6</v>
      </c>
      <c r="CM1186">
        <v>2</v>
      </c>
      <c r="CR1186">
        <v>2</v>
      </c>
      <c r="CS1186">
        <v>-97</v>
      </c>
      <c r="CT1186">
        <v>-98</v>
      </c>
      <c r="CU1186">
        <v>2</v>
      </c>
      <c r="CV1186" t="s">
        <v>204</v>
      </c>
      <c r="CW1186">
        <v>1310</v>
      </c>
      <c r="CX1186">
        <v>21.83</v>
      </c>
      <c r="CY1186">
        <v>1</v>
      </c>
      <c r="CZ1186">
        <v>1</v>
      </c>
      <c r="DA1186" t="s">
        <v>3419</v>
      </c>
      <c r="DC1186">
        <v>1</v>
      </c>
      <c r="DD1186">
        <v>1</v>
      </c>
      <c r="DE1186">
        <v>10</v>
      </c>
      <c r="DN1186" t="s">
        <v>4107</v>
      </c>
      <c r="DO1186" t="s">
        <v>4107</v>
      </c>
      <c r="DP1186" t="s">
        <v>3178</v>
      </c>
      <c r="DQ1186" t="s">
        <v>202</v>
      </c>
      <c r="DR1186" t="s">
        <v>758</v>
      </c>
      <c r="DT1186">
        <v>2</v>
      </c>
      <c r="DU1186">
        <v>4</v>
      </c>
      <c r="DV1186">
        <v>0</v>
      </c>
      <c r="DW1186">
        <v>1</v>
      </c>
      <c r="FG1186">
        <v>0</v>
      </c>
      <c r="FH1186" t="s">
        <v>202</v>
      </c>
      <c r="FJ1186" t="s">
        <v>1978</v>
      </c>
      <c r="FL1186">
        <v>12</v>
      </c>
      <c r="FM1186">
        <v>12</v>
      </c>
      <c r="FN1186">
        <v>20</v>
      </c>
      <c r="FO1186" t="s">
        <v>202</v>
      </c>
      <c r="FQ1186" t="s">
        <v>3180</v>
      </c>
      <c r="FR1186" t="s">
        <v>3181</v>
      </c>
      <c r="FS1186">
        <v>1</v>
      </c>
      <c r="FT1186">
        <v>0</v>
      </c>
      <c r="FU1186" t="s">
        <v>202</v>
      </c>
      <c r="FV1186" t="s">
        <v>202</v>
      </c>
      <c r="FW1186">
        <v>0</v>
      </c>
      <c r="FX1186">
        <v>1</v>
      </c>
      <c r="FY1186">
        <v>0</v>
      </c>
      <c r="FZ1186">
        <v>0</v>
      </c>
      <c r="GA1186">
        <v>1992</v>
      </c>
      <c r="GB1186">
        <v>22</v>
      </c>
      <c r="GC1186">
        <v>90.545454500000005</v>
      </c>
      <c r="GD1186" t="s">
        <v>202</v>
      </c>
      <c r="GE1186">
        <v>1</v>
      </c>
      <c r="GF1186">
        <v>-97</v>
      </c>
      <c r="GH1186">
        <v>-97</v>
      </c>
      <c r="GI1186">
        <v>-97</v>
      </c>
      <c r="GL1186">
        <v>1</v>
      </c>
      <c r="GO1186">
        <v>1</v>
      </c>
      <c r="GP1186">
        <v>3</v>
      </c>
      <c r="GQ1186">
        <v>2</v>
      </c>
      <c r="GZ1186">
        <v>1</v>
      </c>
      <c r="HA1186">
        <v>-97</v>
      </c>
      <c r="HD1186">
        <v>-97</v>
      </c>
      <c r="HG1186" t="s">
        <v>6486</v>
      </c>
      <c r="HH1186">
        <v>1</v>
      </c>
      <c r="HJ1186">
        <v>0</v>
      </c>
    </row>
    <row r="1187" spans="1:218" hidden="1" x14ac:dyDescent="0.3">
      <c r="A1187">
        <v>617</v>
      </c>
      <c r="B1187" t="s">
        <v>3854</v>
      </c>
      <c r="C1187" t="s">
        <v>5997</v>
      </c>
      <c r="D1187" t="s">
        <v>265</v>
      </c>
      <c r="E1187">
        <v>1</v>
      </c>
      <c r="F1187" t="s">
        <v>202</v>
      </c>
      <c r="H1187">
        <v>1</v>
      </c>
      <c r="M1187">
        <v>3</v>
      </c>
      <c r="N1187">
        <v>1</v>
      </c>
      <c r="U1187">
        <v>1</v>
      </c>
      <c r="W1187">
        <v>1</v>
      </c>
      <c r="X1187" t="s">
        <v>3174</v>
      </c>
      <c r="Y1187">
        <v>1</v>
      </c>
      <c r="Z1187">
        <v>1</v>
      </c>
      <c r="AA1187">
        <v>3</v>
      </c>
      <c r="AD1187" t="s">
        <v>3174</v>
      </c>
      <c r="AE1187">
        <v>1</v>
      </c>
      <c r="AF1187">
        <v>1</v>
      </c>
      <c r="AG1187">
        <v>1</v>
      </c>
      <c r="AH1187">
        <v>2</v>
      </c>
      <c r="AI1187">
        <v>2</v>
      </c>
      <c r="AJ1187">
        <v>1</v>
      </c>
      <c r="AK1187" t="s">
        <v>5998</v>
      </c>
      <c r="AL1187">
        <v>2</v>
      </c>
      <c r="AM1187">
        <v>2</v>
      </c>
      <c r="AN1187">
        <v>2</v>
      </c>
      <c r="AO1187">
        <v>2</v>
      </c>
      <c r="AP1187">
        <v>2</v>
      </c>
      <c r="AQ1187">
        <v>2</v>
      </c>
      <c r="AR1187" t="s">
        <v>5999</v>
      </c>
      <c r="AS1187">
        <v>1</v>
      </c>
      <c r="AT1187">
        <v>1</v>
      </c>
      <c r="AU1187">
        <v>3</v>
      </c>
      <c r="AV1187">
        <v>2</v>
      </c>
      <c r="AW1187">
        <v>5</v>
      </c>
      <c r="AX1187">
        <v>7</v>
      </c>
      <c r="AY1187">
        <v>1</v>
      </c>
      <c r="BE1187">
        <v>1</v>
      </c>
      <c r="BF1187">
        <v>2</v>
      </c>
      <c r="BG1187">
        <v>1</v>
      </c>
      <c r="BH1187">
        <v>2</v>
      </c>
      <c r="BI1187">
        <v>1</v>
      </c>
      <c r="BJ1187">
        <v>0</v>
      </c>
      <c r="BM1187">
        <v>1</v>
      </c>
      <c r="BN1187">
        <v>1</v>
      </c>
      <c r="BO1187">
        <v>4</v>
      </c>
      <c r="BP1187">
        <v>1</v>
      </c>
      <c r="BQ1187">
        <v>35</v>
      </c>
      <c r="BR1187">
        <v>2</v>
      </c>
      <c r="BS1187">
        <v>1</v>
      </c>
      <c r="BT1187">
        <v>2</v>
      </c>
      <c r="BU1187">
        <v>2</v>
      </c>
      <c r="BV1187">
        <v>0</v>
      </c>
      <c r="BW1187">
        <v>2</v>
      </c>
      <c r="BX1187">
        <v>0</v>
      </c>
      <c r="BY1187">
        <v>2</v>
      </c>
      <c r="BZ1187">
        <v>0</v>
      </c>
      <c r="CA1187">
        <v>2</v>
      </c>
      <c r="CB1187">
        <v>0</v>
      </c>
      <c r="CC1187">
        <v>2</v>
      </c>
      <c r="CD1187">
        <v>0</v>
      </c>
      <c r="CE1187">
        <v>2</v>
      </c>
      <c r="CF1187">
        <v>0</v>
      </c>
      <c r="CG1187">
        <v>2</v>
      </c>
      <c r="CH1187">
        <v>2</v>
      </c>
      <c r="CI1187">
        <v>2</v>
      </c>
      <c r="CJ1187">
        <v>1</v>
      </c>
      <c r="CK1187">
        <v>1</v>
      </c>
      <c r="CL1187">
        <v>4</v>
      </c>
      <c r="CM1187">
        <v>1</v>
      </c>
      <c r="CR1187">
        <v>2</v>
      </c>
      <c r="CS1187">
        <v>-98</v>
      </c>
      <c r="CT1187">
        <v>1</v>
      </c>
      <c r="CU1187">
        <v>2</v>
      </c>
      <c r="CV1187" t="s">
        <v>6000</v>
      </c>
      <c r="CW1187">
        <v>854</v>
      </c>
      <c r="CX1187">
        <v>14.23</v>
      </c>
      <c r="CY1187">
        <v>2</v>
      </c>
      <c r="CZ1187">
        <v>1</v>
      </c>
      <c r="DA1187" t="s">
        <v>3347</v>
      </c>
      <c r="DC1187">
        <v>1</v>
      </c>
      <c r="DD1187">
        <v>1</v>
      </c>
      <c r="DE1187">
        <v>35</v>
      </c>
      <c r="DN1187" t="s">
        <v>4107</v>
      </c>
      <c r="DO1187" t="s">
        <v>4107</v>
      </c>
      <c r="DP1187" t="s">
        <v>3178</v>
      </c>
      <c r="DQ1187" t="s">
        <v>202</v>
      </c>
      <c r="DR1187" t="s">
        <v>202</v>
      </c>
      <c r="DT1187">
        <v>1</v>
      </c>
      <c r="DV1187">
        <v>0</v>
      </c>
      <c r="DW1187">
        <v>1</v>
      </c>
      <c r="FG1187">
        <v>0</v>
      </c>
      <c r="FH1187" t="s">
        <v>202</v>
      </c>
      <c r="FJ1187" t="s">
        <v>1978</v>
      </c>
      <c r="FK1187">
        <v>15</v>
      </c>
      <c r="FL1187">
        <v>12</v>
      </c>
      <c r="FM1187">
        <v>12</v>
      </c>
      <c r="FN1187">
        <v>15</v>
      </c>
      <c r="FO1187" t="s">
        <v>202</v>
      </c>
      <c r="FQ1187" t="s">
        <v>3287</v>
      </c>
      <c r="FR1187" t="s">
        <v>3189</v>
      </c>
      <c r="FS1187">
        <v>0</v>
      </c>
      <c r="FT1187">
        <v>1</v>
      </c>
      <c r="FU1187" t="s">
        <v>2213</v>
      </c>
      <c r="FV1187" t="s">
        <v>202</v>
      </c>
      <c r="FW1187">
        <v>0</v>
      </c>
      <c r="FX1187">
        <v>1</v>
      </c>
      <c r="FY1187">
        <v>0</v>
      </c>
      <c r="FZ1187">
        <v>0</v>
      </c>
      <c r="GA1187">
        <v>283</v>
      </c>
      <c r="GB1187">
        <v>7</v>
      </c>
      <c r="GC1187">
        <v>40.428571400000003</v>
      </c>
      <c r="GD1187" t="s">
        <v>202</v>
      </c>
      <c r="GE1187">
        <v>1</v>
      </c>
      <c r="GF1187">
        <v>1</v>
      </c>
      <c r="GG1187">
        <v>15</v>
      </c>
      <c r="GH1187">
        <f t="shared" ref="GH1187:GH1188" si="54">IF(GG1187&gt;=30,1,IF(GG1187&gt;=20,2,IF(GG1187&gt;=15,3,IF(GG1187&gt;=10,4,IF(GG1187&gt;=5,5,IF(GG1187&gt;0,6,0))))))</f>
        <v>3</v>
      </c>
      <c r="GI1187">
        <v>2</v>
      </c>
      <c r="GK1187">
        <v>15</v>
      </c>
      <c r="GL1187">
        <v>1</v>
      </c>
      <c r="GO1187">
        <v>2</v>
      </c>
      <c r="GP1187">
        <v>2</v>
      </c>
      <c r="GQ1187">
        <v>1</v>
      </c>
      <c r="GR1187">
        <v>2</v>
      </c>
      <c r="GS1187">
        <v>1</v>
      </c>
      <c r="GT1187">
        <v>10</v>
      </c>
      <c r="GU1187">
        <f>IF(GT1187&gt;=30,1,IF(GT1187&gt;=20,2,IF(GT1187&gt;=15,3,IF(GT1187&gt;=10,4,IF(GT1187&gt;=5,5,IF(GT1187&gt;0,6,0))))))</f>
        <v>4</v>
      </c>
      <c r="GV1187">
        <v>1</v>
      </c>
      <c r="GW1187">
        <v>3</v>
      </c>
      <c r="GY1187">
        <v>4</v>
      </c>
      <c r="GZ1187">
        <v>1</v>
      </c>
      <c r="HA1187">
        <v>1</v>
      </c>
      <c r="HD1187">
        <v>8</v>
      </c>
      <c r="HG1187" t="s">
        <v>6486</v>
      </c>
      <c r="HH1187">
        <v>1</v>
      </c>
      <c r="HJ1187">
        <v>0</v>
      </c>
    </row>
    <row r="1188" spans="1:218" hidden="1" x14ac:dyDescent="0.3">
      <c r="A1188">
        <v>637</v>
      </c>
      <c r="B1188" t="s">
        <v>6505</v>
      </c>
      <c r="C1188" t="s">
        <v>6639</v>
      </c>
      <c r="D1188" t="s">
        <v>212</v>
      </c>
      <c r="E1188">
        <v>1</v>
      </c>
      <c r="F1188" t="s">
        <v>202</v>
      </c>
      <c r="H1188">
        <v>1</v>
      </c>
      <c r="M1188">
        <v>2</v>
      </c>
      <c r="N1188">
        <v>1</v>
      </c>
      <c r="U1188">
        <v>1</v>
      </c>
      <c r="W1188">
        <v>1</v>
      </c>
      <c r="X1188" t="s">
        <v>202</v>
      </c>
      <c r="Y1188">
        <v>1</v>
      </c>
      <c r="Z1188">
        <v>1</v>
      </c>
      <c r="AD1188" t="s">
        <v>3174</v>
      </c>
      <c r="AE1188">
        <v>1</v>
      </c>
      <c r="AF1188">
        <v>1</v>
      </c>
      <c r="AG1188">
        <v>1</v>
      </c>
      <c r="AH1188">
        <v>1</v>
      </c>
      <c r="AI1188">
        <v>1</v>
      </c>
      <c r="AJ1188">
        <v>1</v>
      </c>
      <c r="AK1188" t="s">
        <v>5861</v>
      </c>
      <c r="AL1188">
        <v>1</v>
      </c>
      <c r="AM1188">
        <v>1</v>
      </c>
      <c r="AN1188">
        <v>1</v>
      </c>
      <c r="AO1188">
        <v>2</v>
      </c>
      <c r="AP1188">
        <v>2</v>
      </c>
      <c r="AQ1188">
        <v>1</v>
      </c>
      <c r="AR1188" t="s">
        <v>5862</v>
      </c>
      <c r="AS1188">
        <v>1</v>
      </c>
      <c r="AT1188">
        <v>1</v>
      </c>
      <c r="AU1188">
        <v>-97</v>
      </c>
      <c r="AV1188">
        <v>1</v>
      </c>
      <c r="AW1188">
        <v>7</v>
      </c>
      <c r="AX1188">
        <v>1</v>
      </c>
      <c r="AY1188">
        <v>1</v>
      </c>
      <c r="BE1188">
        <v>1</v>
      </c>
      <c r="BF1188">
        <v>1</v>
      </c>
      <c r="BG1188">
        <v>1</v>
      </c>
      <c r="BH1188">
        <v>1</v>
      </c>
      <c r="BI1188">
        <v>1</v>
      </c>
      <c r="BJ1188">
        <v>1</v>
      </c>
      <c r="BK1188">
        <v>1</v>
      </c>
      <c r="BL1188">
        <v>1</v>
      </c>
      <c r="BM1188">
        <v>2</v>
      </c>
      <c r="BN1188">
        <v>1</v>
      </c>
      <c r="BO1188">
        <v>3</v>
      </c>
      <c r="BP1188">
        <v>1</v>
      </c>
      <c r="BQ1188">
        <v>28</v>
      </c>
      <c r="BR1188">
        <v>3</v>
      </c>
      <c r="BS1188">
        <v>1</v>
      </c>
      <c r="BT1188">
        <v>2</v>
      </c>
      <c r="BV1188">
        <v>0</v>
      </c>
      <c r="BX1188">
        <v>0</v>
      </c>
      <c r="BZ1188">
        <v>0</v>
      </c>
      <c r="CB1188">
        <v>0</v>
      </c>
      <c r="CD1188">
        <v>0</v>
      </c>
      <c r="CF1188">
        <v>2</v>
      </c>
      <c r="CJ1188">
        <v>1</v>
      </c>
      <c r="CK1188">
        <v>2</v>
      </c>
      <c r="CL1188">
        <v>5</v>
      </c>
      <c r="CM1188">
        <v>7</v>
      </c>
      <c r="CR1188">
        <v>-98</v>
      </c>
      <c r="CS1188">
        <v>-98</v>
      </c>
      <c r="CT1188">
        <v>-98</v>
      </c>
      <c r="CU1188">
        <v>1</v>
      </c>
      <c r="CV1188" t="s">
        <v>1686</v>
      </c>
      <c r="CW1188">
        <v>557</v>
      </c>
      <c r="CX1188">
        <v>9.2799999999999994</v>
      </c>
      <c r="CY1188">
        <v>2</v>
      </c>
      <c r="CZ1188">
        <v>1</v>
      </c>
      <c r="DA1188" t="s">
        <v>4053</v>
      </c>
      <c r="DC1188">
        <v>1</v>
      </c>
      <c r="DD1188">
        <v>1</v>
      </c>
      <c r="DE1188">
        <v>6</v>
      </c>
      <c r="DN1188" t="s">
        <v>4107</v>
      </c>
      <c r="DO1188" t="s">
        <v>4107</v>
      </c>
      <c r="DP1188" t="s">
        <v>3178</v>
      </c>
      <c r="DQ1188" t="s">
        <v>202</v>
      </c>
      <c r="DR1188" t="s">
        <v>202</v>
      </c>
      <c r="DT1188">
        <v>1</v>
      </c>
      <c r="DV1188">
        <v>0</v>
      </c>
      <c r="DW1188">
        <v>1</v>
      </c>
      <c r="FG1188">
        <v>0</v>
      </c>
      <c r="FH1188" t="s">
        <v>202</v>
      </c>
      <c r="FJ1188" t="s">
        <v>1978</v>
      </c>
      <c r="FK1188">
        <v>6</v>
      </c>
      <c r="FL1188">
        <v>12</v>
      </c>
      <c r="FM1188">
        <v>12</v>
      </c>
      <c r="FN1188">
        <v>6</v>
      </c>
      <c r="FO1188" t="s">
        <v>202</v>
      </c>
      <c r="FQ1188" t="s">
        <v>3287</v>
      </c>
      <c r="FR1188" t="s">
        <v>3189</v>
      </c>
      <c r="FS1188">
        <v>0</v>
      </c>
      <c r="FT1188">
        <v>1</v>
      </c>
      <c r="FU1188" t="s">
        <v>2221</v>
      </c>
      <c r="FV1188" t="s">
        <v>202</v>
      </c>
      <c r="FW1188">
        <v>0</v>
      </c>
      <c r="FX1188">
        <v>1</v>
      </c>
      <c r="FY1188">
        <v>0</v>
      </c>
      <c r="FZ1188">
        <v>0</v>
      </c>
      <c r="GA1188">
        <v>6815</v>
      </c>
      <c r="GB1188">
        <v>24</v>
      </c>
      <c r="GC1188">
        <v>283.95833329999999</v>
      </c>
      <c r="GD1188" t="s">
        <v>202</v>
      </c>
      <c r="GE1188">
        <v>1</v>
      </c>
      <c r="GF1188">
        <v>1</v>
      </c>
      <c r="GG1188">
        <v>6</v>
      </c>
      <c r="GH1188">
        <f t="shared" si="54"/>
        <v>5</v>
      </c>
      <c r="GI1188">
        <v>2</v>
      </c>
      <c r="GK1188">
        <v>6</v>
      </c>
      <c r="GL1188">
        <v>1</v>
      </c>
      <c r="GO1188">
        <v>2</v>
      </c>
      <c r="GP1188">
        <v>2</v>
      </c>
      <c r="GQ1188">
        <v>1</v>
      </c>
      <c r="GR1188">
        <v>1</v>
      </c>
      <c r="GZ1188">
        <v>1</v>
      </c>
      <c r="HA1188">
        <v>1</v>
      </c>
      <c r="HD1188">
        <v>1</v>
      </c>
      <c r="HG1188" t="s">
        <v>6486</v>
      </c>
      <c r="HH1188">
        <v>1</v>
      </c>
      <c r="HJ1188">
        <v>0</v>
      </c>
    </row>
    <row r="1189" spans="1:218" hidden="1" x14ac:dyDescent="0.3">
      <c r="A1189">
        <v>638</v>
      </c>
      <c r="B1189" t="s">
        <v>3320</v>
      </c>
      <c r="C1189" t="s">
        <v>4164</v>
      </c>
      <c r="D1189" t="s">
        <v>212</v>
      </c>
      <c r="E1189">
        <v>1</v>
      </c>
      <c r="F1189" t="s">
        <v>202</v>
      </c>
      <c r="H1189">
        <v>1</v>
      </c>
      <c r="M1189">
        <v>3</v>
      </c>
      <c r="N1189">
        <v>-97</v>
      </c>
      <c r="U1189">
        <v>1</v>
      </c>
      <c r="W1189">
        <v>1</v>
      </c>
      <c r="X1189" t="s">
        <v>3174</v>
      </c>
      <c r="Y1189">
        <v>1</v>
      </c>
      <c r="Z1189">
        <v>1</v>
      </c>
      <c r="AA1189">
        <v>2</v>
      </c>
      <c r="AD1189" t="s">
        <v>3174</v>
      </c>
      <c r="AE1189">
        <v>1</v>
      </c>
      <c r="AF1189">
        <v>2</v>
      </c>
      <c r="AG1189">
        <v>1</v>
      </c>
      <c r="AH1189">
        <v>2</v>
      </c>
      <c r="AI1189">
        <v>2</v>
      </c>
      <c r="AJ1189">
        <v>2</v>
      </c>
      <c r="AK1189" t="s">
        <v>4165</v>
      </c>
      <c r="AL1189">
        <v>2</v>
      </c>
      <c r="AM1189">
        <v>2</v>
      </c>
      <c r="AN1189">
        <v>2</v>
      </c>
      <c r="AO1189">
        <v>2</v>
      </c>
      <c r="AP1189">
        <v>2</v>
      </c>
      <c r="AQ1189">
        <v>1</v>
      </c>
      <c r="AR1189" t="s">
        <v>4166</v>
      </c>
      <c r="AS1189">
        <v>1</v>
      </c>
      <c r="AT1189">
        <v>1</v>
      </c>
      <c r="AU1189">
        <v>1</v>
      </c>
      <c r="AV1189">
        <v>2</v>
      </c>
      <c r="AW1189">
        <v>7</v>
      </c>
      <c r="AX1189">
        <v>4</v>
      </c>
      <c r="AY1189">
        <v>3</v>
      </c>
      <c r="BE1189">
        <v>1</v>
      </c>
      <c r="BF1189">
        <v>2</v>
      </c>
      <c r="BG1189">
        <v>1</v>
      </c>
      <c r="BH1189">
        <v>2</v>
      </c>
      <c r="BI1189">
        <v>1</v>
      </c>
      <c r="BJ1189">
        <v>1</v>
      </c>
      <c r="BK1189">
        <v>1</v>
      </c>
      <c r="BL1189">
        <v>1</v>
      </c>
      <c r="BM1189">
        <v>1</v>
      </c>
      <c r="BN1189">
        <v>1</v>
      </c>
      <c r="BO1189">
        <v>5</v>
      </c>
      <c r="BP1189">
        <v>1</v>
      </c>
      <c r="BQ1189">
        <v>10</v>
      </c>
      <c r="BR1189">
        <v>1</v>
      </c>
      <c r="BS1189">
        <v>1</v>
      </c>
      <c r="BT1189">
        <v>3</v>
      </c>
      <c r="BU1189">
        <v>3</v>
      </c>
      <c r="BV1189">
        <v>0</v>
      </c>
      <c r="BW1189">
        <v>3</v>
      </c>
      <c r="BX1189">
        <v>0</v>
      </c>
      <c r="BY1189">
        <v>3</v>
      </c>
      <c r="BZ1189">
        <v>0</v>
      </c>
      <c r="CA1189">
        <v>3</v>
      </c>
      <c r="CB1189">
        <v>0</v>
      </c>
      <c r="CC1189">
        <v>3</v>
      </c>
      <c r="CD1189">
        <v>0</v>
      </c>
      <c r="CE1189">
        <v>3</v>
      </c>
      <c r="CF1189">
        <v>1</v>
      </c>
      <c r="CG1189">
        <v>3</v>
      </c>
      <c r="CH1189">
        <v>2</v>
      </c>
      <c r="CI1189">
        <v>3</v>
      </c>
      <c r="CJ1189">
        <v>1</v>
      </c>
      <c r="CK1189">
        <v>1</v>
      </c>
      <c r="CL1189">
        <v>6</v>
      </c>
      <c r="CM1189">
        <v>2</v>
      </c>
      <c r="CR1189">
        <v>2</v>
      </c>
      <c r="CS1189">
        <v>10</v>
      </c>
      <c r="CT1189">
        <v>1</v>
      </c>
      <c r="CU1189">
        <v>1</v>
      </c>
      <c r="CV1189" t="s">
        <v>4167</v>
      </c>
      <c r="CW1189">
        <v>1051</v>
      </c>
      <c r="CX1189">
        <v>17.52</v>
      </c>
      <c r="CY1189">
        <v>2</v>
      </c>
      <c r="CZ1189">
        <v>1</v>
      </c>
      <c r="DA1189" t="s">
        <v>2574</v>
      </c>
      <c r="DC1189">
        <v>1</v>
      </c>
      <c r="DD1189">
        <v>1</v>
      </c>
      <c r="DE1189">
        <v>11</v>
      </c>
      <c r="DN1189" t="s">
        <v>4107</v>
      </c>
      <c r="DO1189" t="s">
        <v>4107</v>
      </c>
      <c r="DP1189" t="s">
        <v>3178</v>
      </c>
      <c r="DQ1189" t="s">
        <v>202</v>
      </c>
      <c r="DR1189" t="s">
        <v>4168</v>
      </c>
      <c r="DT1189">
        <v>-97</v>
      </c>
      <c r="DV1189">
        <v>0</v>
      </c>
      <c r="DW1189">
        <v>1</v>
      </c>
      <c r="FG1189">
        <v>0</v>
      </c>
      <c r="FH1189" t="s">
        <v>202</v>
      </c>
      <c r="FJ1189" t="s">
        <v>1978</v>
      </c>
      <c r="FK1189">
        <v>7</v>
      </c>
      <c r="FL1189">
        <v>12</v>
      </c>
      <c r="FM1189">
        <v>12</v>
      </c>
      <c r="FN1189">
        <v>12.5</v>
      </c>
      <c r="FO1189" t="s">
        <v>202</v>
      </c>
      <c r="FQ1189" t="s">
        <v>3180</v>
      </c>
      <c r="FR1189" t="s">
        <v>3201</v>
      </c>
      <c r="FS1189">
        <v>1</v>
      </c>
      <c r="FT1189">
        <v>1</v>
      </c>
      <c r="FU1189" t="s">
        <v>2221</v>
      </c>
      <c r="FV1189" t="s">
        <v>202</v>
      </c>
      <c r="FW1189">
        <v>0</v>
      </c>
      <c r="FX1189">
        <v>1</v>
      </c>
      <c r="FY1189">
        <v>0</v>
      </c>
      <c r="FZ1189">
        <v>0</v>
      </c>
      <c r="GA1189">
        <v>559</v>
      </c>
      <c r="GB1189">
        <v>4</v>
      </c>
      <c r="GC1189">
        <v>139.75</v>
      </c>
      <c r="GD1189" t="s">
        <v>202</v>
      </c>
      <c r="GE1189">
        <v>1</v>
      </c>
      <c r="GF1189">
        <v>-97</v>
      </c>
      <c r="GH1189">
        <v>4</v>
      </c>
      <c r="GI1189">
        <v>2</v>
      </c>
      <c r="GK1189">
        <v>7</v>
      </c>
      <c r="GL1189">
        <v>1</v>
      </c>
      <c r="GO1189">
        <v>1</v>
      </c>
      <c r="GP1189">
        <v>4</v>
      </c>
      <c r="GQ1189">
        <v>1</v>
      </c>
      <c r="GR1189">
        <v>1</v>
      </c>
      <c r="GZ1189">
        <v>-97</v>
      </c>
      <c r="HA1189">
        <v>1</v>
      </c>
      <c r="HD1189">
        <v>4</v>
      </c>
      <c r="HF1189">
        <v>-98</v>
      </c>
      <c r="HG1189" t="s">
        <v>6486</v>
      </c>
      <c r="HH1189">
        <v>1</v>
      </c>
      <c r="HJ1189">
        <v>0</v>
      </c>
    </row>
    <row r="1190" spans="1:218" hidden="1" x14ac:dyDescent="0.3">
      <c r="A1190">
        <v>639</v>
      </c>
      <c r="B1190" t="s">
        <v>6505</v>
      </c>
      <c r="C1190" t="s">
        <v>6640</v>
      </c>
      <c r="D1190" t="s">
        <v>212</v>
      </c>
      <c r="E1190">
        <v>1</v>
      </c>
      <c r="F1190" t="s">
        <v>202</v>
      </c>
      <c r="H1190">
        <v>1</v>
      </c>
      <c r="M1190">
        <v>2</v>
      </c>
      <c r="N1190">
        <v>1</v>
      </c>
      <c r="U1190">
        <v>1</v>
      </c>
      <c r="W1190">
        <v>1</v>
      </c>
      <c r="X1190" t="s">
        <v>202</v>
      </c>
      <c r="Y1190">
        <v>1</v>
      </c>
      <c r="Z1190">
        <v>1</v>
      </c>
      <c r="AD1190" t="s">
        <v>3174</v>
      </c>
      <c r="AE1190">
        <v>1</v>
      </c>
      <c r="AF1190">
        <v>1</v>
      </c>
      <c r="AG1190">
        <v>1</v>
      </c>
      <c r="AH1190">
        <v>1</v>
      </c>
      <c r="AI1190">
        <v>2</v>
      </c>
      <c r="AJ1190">
        <v>2</v>
      </c>
      <c r="AK1190" t="s">
        <v>6641</v>
      </c>
      <c r="AL1190">
        <v>2</v>
      </c>
      <c r="AM1190">
        <v>-97</v>
      </c>
      <c r="AN1190">
        <v>-97</v>
      </c>
      <c r="AO1190">
        <v>2</v>
      </c>
      <c r="AP1190">
        <v>2</v>
      </c>
      <c r="AQ1190">
        <v>2</v>
      </c>
      <c r="AR1190" t="s">
        <v>6642</v>
      </c>
      <c r="AS1190">
        <v>3</v>
      </c>
      <c r="AT1190">
        <v>3</v>
      </c>
      <c r="AU1190">
        <v>3</v>
      </c>
      <c r="AV1190">
        <v>2</v>
      </c>
      <c r="AW1190">
        <v>7</v>
      </c>
      <c r="AX1190">
        <v>7</v>
      </c>
      <c r="AY1190">
        <v>6</v>
      </c>
      <c r="BE1190">
        <v>1</v>
      </c>
      <c r="BF1190">
        <v>2</v>
      </c>
      <c r="BG1190">
        <v>1</v>
      </c>
      <c r="BH1190">
        <v>2</v>
      </c>
      <c r="BI1190">
        <v>1</v>
      </c>
      <c r="BJ1190">
        <v>1</v>
      </c>
      <c r="BK1190">
        <v>1</v>
      </c>
      <c r="BL1190">
        <v>1</v>
      </c>
      <c r="BM1190">
        <v>2</v>
      </c>
      <c r="BN1190">
        <v>1</v>
      </c>
      <c r="BO1190">
        <v>3</v>
      </c>
      <c r="BP1190">
        <v>1</v>
      </c>
      <c r="BQ1190">
        <v>9</v>
      </c>
      <c r="BR1190">
        <v>-97</v>
      </c>
      <c r="BS1190">
        <v>1</v>
      </c>
      <c r="BT1190">
        <v>2</v>
      </c>
      <c r="BU1190">
        <v>2</v>
      </c>
      <c r="BV1190">
        <v>0</v>
      </c>
      <c r="BW1190">
        <v>2</v>
      </c>
      <c r="BX1190">
        <v>0</v>
      </c>
      <c r="BY1190">
        <v>2</v>
      </c>
      <c r="BZ1190">
        <v>0</v>
      </c>
      <c r="CA1190">
        <v>2</v>
      </c>
      <c r="CB1190">
        <v>0</v>
      </c>
      <c r="CC1190">
        <v>2</v>
      </c>
      <c r="CD1190">
        <v>0</v>
      </c>
      <c r="CE1190">
        <v>2</v>
      </c>
      <c r="CF1190">
        <v>0</v>
      </c>
      <c r="CG1190">
        <v>2</v>
      </c>
      <c r="CH1190">
        <v>2</v>
      </c>
      <c r="CI1190">
        <v>2</v>
      </c>
      <c r="CJ1190">
        <v>2</v>
      </c>
      <c r="CK1190">
        <v>2</v>
      </c>
      <c r="CL1190">
        <v>4</v>
      </c>
      <c r="CM1190">
        <v>-98</v>
      </c>
      <c r="CR1190">
        <v>-98</v>
      </c>
      <c r="CS1190">
        <v>3</v>
      </c>
      <c r="CT1190">
        <v>1</v>
      </c>
      <c r="CU1190">
        <v>2</v>
      </c>
      <c r="CV1190" t="s">
        <v>6643</v>
      </c>
      <c r="CW1190">
        <v>876</v>
      </c>
      <c r="CX1190">
        <v>14.6</v>
      </c>
      <c r="CY1190">
        <v>2</v>
      </c>
      <c r="CZ1190">
        <v>1</v>
      </c>
      <c r="DA1190" t="s">
        <v>352</v>
      </c>
      <c r="DC1190">
        <v>1</v>
      </c>
      <c r="DD1190">
        <v>1</v>
      </c>
      <c r="DE1190">
        <v>6</v>
      </c>
      <c r="DN1190" t="s">
        <v>4107</v>
      </c>
      <c r="DO1190" t="s">
        <v>4107</v>
      </c>
      <c r="DP1190" t="s">
        <v>3178</v>
      </c>
      <c r="DQ1190" t="s">
        <v>202</v>
      </c>
      <c r="DR1190" t="s">
        <v>202</v>
      </c>
      <c r="DT1190">
        <v>1</v>
      </c>
      <c r="DV1190">
        <v>0</v>
      </c>
      <c r="DW1190">
        <v>1</v>
      </c>
      <c r="FG1190">
        <v>0</v>
      </c>
      <c r="FH1190" t="s">
        <v>202</v>
      </c>
      <c r="FJ1190" t="s">
        <v>1978</v>
      </c>
      <c r="FK1190">
        <v>10</v>
      </c>
      <c r="FL1190">
        <v>12</v>
      </c>
      <c r="FM1190">
        <v>12</v>
      </c>
      <c r="FN1190">
        <v>40</v>
      </c>
      <c r="FO1190" t="s">
        <v>202</v>
      </c>
      <c r="FQ1190" t="s">
        <v>3287</v>
      </c>
      <c r="FR1190" t="s">
        <v>3196</v>
      </c>
      <c r="FS1190">
        <v>1</v>
      </c>
      <c r="FT1190">
        <v>1</v>
      </c>
      <c r="FU1190" t="s">
        <v>2221</v>
      </c>
      <c r="FV1190" t="s">
        <v>202</v>
      </c>
      <c r="FW1190">
        <v>0</v>
      </c>
      <c r="FX1190">
        <v>1</v>
      </c>
      <c r="FY1190">
        <v>0</v>
      </c>
      <c r="FZ1190">
        <v>0</v>
      </c>
      <c r="GA1190">
        <v>6815</v>
      </c>
      <c r="GB1190">
        <v>24</v>
      </c>
      <c r="GC1190">
        <v>283.95833329999999</v>
      </c>
      <c r="GD1190" t="s">
        <v>202</v>
      </c>
      <c r="GE1190">
        <v>1</v>
      </c>
      <c r="GF1190">
        <v>1</v>
      </c>
      <c r="GG1190">
        <v>40</v>
      </c>
      <c r="GH1190">
        <f>IF(GG1190&gt;=30,1,IF(GG1190&gt;=20,2,IF(GG1190&gt;=15,3,IF(GG1190&gt;=10,4,IF(GG1190&gt;=5,5,IF(GG1190&gt;0,6,0))))))</f>
        <v>1</v>
      </c>
      <c r="GI1190">
        <v>2</v>
      </c>
      <c r="GK1190">
        <v>10</v>
      </c>
      <c r="GL1190">
        <v>1</v>
      </c>
      <c r="GO1190">
        <v>2</v>
      </c>
      <c r="GP1190">
        <v>1</v>
      </c>
      <c r="GQ1190">
        <v>1</v>
      </c>
      <c r="GR1190">
        <v>1</v>
      </c>
      <c r="GZ1190">
        <v>1</v>
      </c>
      <c r="HA1190">
        <v>1</v>
      </c>
      <c r="HD1190">
        <v>-77</v>
      </c>
      <c r="HG1190" t="s">
        <v>6486</v>
      </c>
      <c r="HH1190">
        <v>1</v>
      </c>
      <c r="HJ1190">
        <v>0</v>
      </c>
    </row>
    <row r="1191" spans="1:218" hidden="1" x14ac:dyDescent="0.3">
      <c r="A1191">
        <v>650</v>
      </c>
      <c r="B1191" t="s">
        <v>3221</v>
      </c>
      <c r="C1191" t="s">
        <v>6019</v>
      </c>
      <c r="D1191" t="s">
        <v>212</v>
      </c>
      <c r="E1191">
        <v>1</v>
      </c>
      <c r="F1191" t="s">
        <v>202</v>
      </c>
      <c r="H1191">
        <v>1</v>
      </c>
      <c r="M1191">
        <v>3</v>
      </c>
      <c r="N1191">
        <v>1</v>
      </c>
      <c r="U1191">
        <v>1</v>
      </c>
      <c r="W1191">
        <v>1</v>
      </c>
      <c r="X1191" t="s">
        <v>3174</v>
      </c>
      <c r="Y1191">
        <v>1</v>
      </c>
      <c r="Z1191">
        <v>1</v>
      </c>
      <c r="AA1191">
        <v>2</v>
      </c>
      <c r="AD1191" t="s">
        <v>3174</v>
      </c>
      <c r="AE1191">
        <v>1</v>
      </c>
      <c r="AF1191">
        <v>1</v>
      </c>
      <c r="AG1191">
        <v>1</v>
      </c>
      <c r="AH1191">
        <v>2</v>
      </c>
      <c r="AI1191">
        <v>1</v>
      </c>
      <c r="AJ1191">
        <v>1</v>
      </c>
      <c r="AK1191" t="s">
        <v>6020</v>
      </c>
      <c r="AL1191">
        <v>1</v>
      </c>
      <c r="AM1191">
        <v>-97</v>
      </c>
      <c r="AN1191">
        <v>2</v>
      </c>
      <c r="AO1191">
        <v>2</v>
      </c>
      <c r="AP1191">
        <v>2</v>
      </c>
      <c r="AQ1191">
        <v>2</v>
      </c>
      <c r="AR1191" t="s">
        <v>6021</v>
      </c>
      <c r="AS1191">
        <v>1</v>
      </c>
      <c r="AT1191">
        <v>1</v>
      </c>
      <c r="AU1191">
        <v>1</v>
      </c>
      <c r="AV1191">
        <v>1</v>
      </c>
      <c r="AW1191">
        <v>7</v>
      </c>
      <c r="AX1191">
        <v>1</v>
      </c>
      <c r="AY1191">
        <v>4</v>
      </c>
      <c r="AZ1191">
        <v>1</v>
      </c>
      <c r="BA1191">
        <v>3</v>
      </c>
      <c r="BB1191">
        <v>6</v>
      </c>
      <c r="BC1191">
        <v>2</v>
      </c>
      <c r="BD1191">
        <v>5</v>
      </c>
      <c r="BE1191">
        <v>1</v>
      </c>
      <c r="BF1191">
        <v>2</v>
      </c>
      <c r="BG1191">
        <v>1</v>
      </c>
      <c r="BH1191">
        <v>2</v>
      </c>
      <c r="BI1191">
        <v>1</v>
      </c>
      <c r="BJ1191">
        <v>0</v>
      </c>
      <c r="BM1191">
        <v>1</v>
      </c>
      <c r="BN1191">
        <v>1</v>
      </c>
      <c r="BO1191">
        <v>5</v>
      </c>
      <c r="BP1191">
        <v>1</v>
      </c>
      <c r="BQ1191">
        <v>2</v>
      </c>
      <c r="BR1191">
        <v>6</v>
      </c>
      <c r="BS1191">
        <v>1</v>
      </c>
      <c r="BT1191">
        <v>4</v>
      </c>
      <c r="BV1191">
        <v>1</v>
      </c>
      <c r="BX1191">
        <v>1</v>
      </c>
      <c r="BZ1191">
        <v>0</v>
      </c>
      <c r="CB1191">
        <v>0</v>
      </c>
      <c r="CD1191">
        <v>2</v>
      </c>
      <c r="CJ1191">
        <v>1</v>
      </c>
      <c r="CK1191">
        <v>2</v>
      </c>
      <c r="CL1191">
        <v>5</v>
      </c>
      <c r="CM1191">
        <v>1</v>
      </c>
      <c r="CR1191">
        <v>2</v>
      </c>
      <c r="CS1191">
        <v>8</v>
      </c>
      <c r="CT1191">
        <v>1</v>
      </c>
      <c r="CU1191">
        <v>2</v>
      </c>
      <c r="CV1191" t="s">
        <v>6022</v>
      </c>
      <c r="CW1191">
        <v>1051</v>
      </c>
      <c r="CX1191">
        <v>17.52</v>
      </c>
      <c r="CY1191">
        <v>2</v>
      </c>
      <c r="CZ1191">
        <v>1</v>
      </c>
      <c r="DA1191" t="s">
        <v>450</v>
      </c>
      <c r="DC1191">
        <v>1</v>
      </c>
      <c r="DD1191">
        <v>1</v>
      </c>
      <c r="DE1191">
        <v>10</v>
      </c>
      <c r="DN1191" t="s">
        <v>4107</v>
      </c>
      <c r="DO1191" t="s">
        <v>4107</v>
      </c>
      <c r="DP1191" t="s">
        <v>3178</v>
      </c>
      <c r="DQ1191" t="s">
        <v>202</v>
      </c>
      <c r="DR1191" t="s">
        <v>202</v>
      </c>
      <c r="DT1191">
        <v>1</v>
      </c>
      <c r="DV1191">
        <v>0</v>
      </c>
      <c r="DW1191">
        <v>1</v>
      </c>
      <c r="FG1191">
        <v>0</v>
      </c>
      <c r="FH1191" t="s">
        <v>202</v>
      </c>
      <c r="FJ1191" t="s">
        <v>1978</v>
      </c>
      <c r="FK1191">
        <v>0.5</v>
      </c>
      <c r="FL1191">
        <v>6</v>
      </c>
      <c r="FM1191">
        <v>6</v>
      </c>
      <c r="FN1191">
        <v>7.5</v>
      </c>
      <c r="FO1191" t="s">
        <v>202</v>
      </c>
      <c r="FQ1191" t="s">
        <v>3287</v>
      </c>
      <c r="FR1191" t="s">
        <v>3189</v>
      </c>
      <c r="FS1191">
        <v>0</v>
      </c>
      <c r="FT1191">
        <v>0</v>
      </c>
      <c r="FU1191" t="s">
        <v>202</v>
      </c>
      <c r="FV1191" t="s">
        <v>202</v>
      </c>
      <c r="FW1191">
        <v>0</v>
      </c>
      <c r="FX1191">
        <v>1</v>
      </c>
      <c r="FY1191">
        <v>0</v>
      </c>
      <c r="FZ1191">
        <v>0</v>
      </c>
      <c r="GA1191">
        <v>1992</v>
      </c>
      <c r="GB1191">
        <v>22</v>
      </c>
      <c r="GC1191">
        <v>90.545454500000005</v>
      </c>
      <c r="GD1191" t="s">
        <v>202</v>
      </c>
      <c r="GE1191">
        <v>1</v>
      </c>
      <c r="GF1191">
        <v>-97</v>
      </c>
      <c r="GH1191">
        <v>5</v>
      </c>
      <c r="GI1191">
        <v>1</v>
      </c>
      <c r="GJ1191">
        <v>6</v>
      </c>
      <c r="GL1191">
        <v>1</v>
      </c>
      <c r="GO1191">
        <v>2</v>
      </c>
      <c r="GP1191">
        <v>2</v>
      </c>
      <c r="GQ1191">
        <v>2</v>
      </c>
      <c r="GZ1191">
        <v>1</v>
      </c>
      <c r="HA1191">
        <v>1</v>
      </c>
      <c r="HD1191">
        <v>3</v>
      </c>
      <c r="HG1191" t="s">
        <v>6486</v>
      </c>
      <c r="HH1191">
        <v>1</v>
      </c>
      <c r="HJ1191">
        <v>0</v>
      </c>
    </row>
    <row r="1192" spans="1:218" hidden="1" x14ac:dyDescent="0.3">
      <c r="A1192">
        <v>682</v>
      </c>
      <c r="B1192" t="s">
        <v>6505</v>
      </c>
      <c r="C1192" t="s">
        <v>6644</v>
      </c>
      <c r="D1192" t="s">
        <v>212</v>
      </c>
      <c r="E1192">
        <v>1</v>
      </c>
      <c r="F1192" t="s">
        <v>202</v>
      </c>
      <c r="H1192">
        <v>1</v>
      </c>
      <c r="M1192">
        <v>2</v>
      </c>
      <c r="N1192">
        <v>1</v>
      </c>
      <c r="U1192">
        <v>1</v>
      </c>
      <c r="W1192">
        <v>1</v>
      </c>
      <c r="X1192" t="s">
        <v>202</v>
      </c>
      <c r="Y1192">
        <v>1</v>
      </c>
      <c r="Z1192">
        <v>1</v>
      </c>
      <c r="AD1192" t="s">
        <v>3174</v>
      </c>
      <c r="AE1192">
        <v>1</v>
      </c>
      <c r="AF1192">
        <v>1</v>
      </c>
      <c r="AG1192">
        <v>1</v>
      </c>
      <c r="AH1192">
        <v>2</v>
      </c>
      <c r="AI1192">
        <v>2</v>
      </c>
      <c r="AJ1192">
        <v>2</v>
      </c>
      <c r="AK1192" t="s">
        <v>6161</v>
      </c>
      <c r="AL1192">
        <v>1</v>
      </c>
      <c r="AM1192">
        <v>2</v>
      </c>
      <c r="AN1192">
        <v>2</v>
      </c>
      <c r="AO1192">
        <v>2</v>
      </c>
      <c r="AP1192">
        <v>2</v>
      </c>
      <c r="AQ1192">
        <v>2</v>
      </c>
      <c r="AR1192" t="s">
        <v>6162</v>
      </c>
      <c r="AS1192">
        <v>1</v>
      </c>
      <c r="AT1192">
        <v>1</v>
      </c>
      <c r="AU1192">
        <v>1</v>
      </c>
      <c r="AV1192">
        <v>1</v>
      </c>
      <c r="AW1192">
        <v>7</v>
      </c>
      <c r="AX1192">
        <v>4</v>
      </c>
      <c r="AY1192">
        <v>6</v>
      </c>
      <c r="BE1192">
        <v>1</v>
      </c>
      <c r="BF1192">
        <v>1</v>
      </c>
      <c r="BG1192">
        <v>1</v>
      </c>
      <c r="BH1192">
        <v>1</v>
      </c>
      <c r="BI1192">
        <v>1</v>
      </c>
      <c r="BJ1192">
        <v>0</v>
      </c>
      <c r="BM1192">
        <v>1</v>
      </c>
      <c r="BN1192">
        <v>1</v>
      </c>
      <c r="BO1192">
        <v>3</v>
      </c>
      <c r="BP1192">
        <v>1</v>
      </c>
      <c r="BQ1192">
        <v>20</v>
      </c>
      <c r="BR1192">
        <v>1</v>
      </c>
      <c r="BS1192">
        <v>1</v>
      </c>
      <c r="BT1192">
        <v>1</v>
      </c>
      <c r="BV1192">
        <v>0</v>
      </c>
      <c r="BX1192">
        <v>0</v>
      </c>
      <c r="BZ1192">
        <v>0</v>
      </c>
      <c r="CB1192">
        <v>0</v>
      </c>
      <c r="CD1192">
        <v>13</v>
      </c>
      <c r="CJ1192">
        <v>2</v>
      </c>
      <c r="CK1192">
        <v>2</v>
      </c>
      <c r="CL1192">
        <v>4</v>
      </c>
      <c r="CM1192">
        <v>6</v>
      </c>
      <c r="CS1192">
        <v>4</v>
      </c>
      <c r="CT1192">
        <v>1</v>
      </c>
      <c r="CU1192">
        <v>1</v>
      </c>
      <c r="CV1192" t="s">
        <v>1644</v>
      </c>
      <c r="CW1192">
        <v>698</v>
      </c>
      <c r="CX1192">
        <v>11.63</v>
      </c>
      <c r="CY1192">
        <v>2</v>
      </c>
      <c r="CZ1192">
        <v>1</v>
      </c>
      <c r="DA1192" t="s">
        <v>275</v>
      </c>
      <c r="DC1192">
        <v>1</v>
      </c>
      <c r="DD1192">
        <v>1</v>
      </c>
      <c r="DE1192">
        <v>6</v>
      </c>
      <c r="DN1192" t="s">
        <v>4107</v>
      </c>
      <c r="DO1192" t="s">
        <v>4107</v>
      </c>
      <c r="DP1192" t="s">
        <v>3178</v>
      </c>
      <c r="DQ1192" t="s">
        <v>202</v>
      </c>
      <c r="DR1192" t="s">
        <v>202</v>
      </c>
      <c r="DT1192">
        <v>1</v>
      </c>
      <c r="DV1192">
        <v>0</v>
      </c>
      <c r="DW1192">
        <v>1</v>
      </c>
      <c r="FG1192">
        <v>0</v>
      </c>
      <c r="FH1192" t="s">
        <v>202</v>
      </c>
      <c r="FJ1192" t="s">
        <v>1978</v>
      </c>
      <c r="FK1192">
        <v>7</v>
      </c>
      <c r="FL1192">
        <v>12</v>
      </c>
      <c r="FM1192">
        <v>12</v>
      </c>
      <c r="FN1192">
        <v>10</v>
      </c>
      <c r="FO1192" t="s">
        <v>202</v>
      </c>
      <c r="FQ1192" t="s">
        <v>3287</v>
      </c>
      <c r="FR1192" t="s">
        <v>3189</v>
      </c>
      <c r="FS1192">
        <v>0</v>
      </c>
      <c r="FT1192">
        <v>0</v>
      </c>
      <c r="FU1192" t="s">
        <v>202</v>
      </c>
      <c r="FV1192" t="s">
        <v>202</v>
      </c>
      <c r="FW1192">
        <v>0</v>
      </c>
      <c r="FX1192">
        <v>1</v>
      </c>
      <c r="FY1192">
        <v>0</v>
      </c>
      <c r="FZ1192">
        <v>0</v>
      </c>
      <c r="GA1192">
        <v>6815</v>
      </c>
      <c r="GB1192">
        <v>24</v>
      </c>
      <c r="GC1192">
        <v>283.95833329999999</v>
      </c>
      <c r="GD1192" t="s">
        <v>202</v>
      </c>
      <c r="GE1192">
        <v>1</v>
      </c>
      <c r="GF1192">
        <v>1</v>
      </c>
      <c r="GG1192">
        <v>10</v>
      </c>
      <c r="GH1192">
        <f t="shared" ref="GH1192:GH1194" si="55">IF(GG1192&gt;=30,1,IF(GG1192&gt;=20,2,IF(GG1192&gt;=15,3,IF(GG1192&gt;=10,4,IF(GG1192&gt;=5,5,IF(GG1192&gt;0,6,0))))))</f>
        <v>4</v>
      </c>
      <c r="GI1192">
        <v>2</v>
      </c>
      <c r="GK1192">
        <v>7</v>
      </c>
      <c r="GL1192">
        <v>1</v>
      </c>
      <c r="GO1192">
        <v>2</v>
      </c>
      <c r="GP1192">
        <v>2</v>
      </c>
      <c r="GQ1192">
        <v>2</v>
      </c>
      <c r="GZ1192">
        <v>1</v>
      </c>
      <c r="HA1192">
        <v>1</v>
      </c>
      <c r="HD1192">
        <v>5</v>
      </c>
      <c r="HG1192" t="s">
        <v>6486</v>
      </c>
      <c r="HH1192">
        <v>1</v>
      </c>
      <c r="HJ1192">
        <v>0</v>
      </c>
    </row>
    <row r="1193" spans="1:218" hidden="1" x14ac:dyDescent="0.3">
      <c r="A1193">
        <v>701</v>
      </c>
      <c r="B1193" t="s">
        <v>3984</v>
      </c>
      <c r="C1193" t="s">
        <v>5581</v>
      </c>
      <c r="D1193" t="s">
        <v>265</v>
      </c>
      <c r="E1193">
        <v>1</v>
      </c>
      <c r="F1193" t="s">
        <v>202</v>
      </c>
      <c r="H1193">
        <v>1</v>
      </c>
      <c r="M1193">
        <v>3</v>
      </c>
      <c r="N1193">
        <v>1</v>
      </c>
      <c r="U1193">
        <v>1</v>
      </c>
      <c r="W1193">
        <v>1</v>
      </c>
      <c r="X1193" t="s">
        <v>3174</v>
      </c>
      <c r="Y1193">
        <v>1</v>
      </c>
      <c r="Z1193">
        <v>1</v>
      </c>
      <c r="AA1193">
        <v>1</v>
      </c>
      <c r="AD1193" t="s">
        <v>3174</v>
      </c>
      <c r="AE1193">
        <v>1</v>
      </c>
      <c r="AF1193">
        <v>2</v>
      </c>
      <c r="AG1193">
        <v>1</v>
      </c>
      <c r="AH1193">
        <v>1</v>
      </c>
      <c r="AI1193">
        <v>1</v>
      </c>
      <c r="AJ1193">
        <v>2</v>
      </c>
      <c r="AK1193" t="s">
        <v>6044</v>
      </c>
      <c r="AL1193">
        <v>1</v>
      </c>
      <c r="AM1193">
        <v>2</v>
      </c>
      <c r="AN1193">
        <v>2</v>
      </c>
      <c r="AO1193">
        <v>2</v>
      </c>
      <c r="AP1193">
        <v>1</v>
      </c>
      <c r="AQ1193">
        <v>2</v>
      </c>
      <c r="AR1193" t="s">
        <v>6045</v>
      </c>
      <c r="AS1193">
        <v>-97</v>
      </c>
      <c r="AT1193">
        <v>2</v>
      </c>
      <c r="AU1193">
        <v>1</v>
      </c>
      <c r="AV1193">
        <v>2</v>
      </c>
      <c r="AW1193">
        <v>6</v>
      </c>
      <c r="AX1193">
        <v>1</v>
      </c>
      <c r="AY1193">
        <v>3</v>
      </c>
      <c r="BE1193">
        <v>1</v>
      </c>
      <c r="BF1193">
        <v>2</v>
      </c>
      <c r="BG1193">
        <v>1</v>
      </c>
      <c r="BH1193">
        <v>2</v>
      </c>
      <c r="BI1193">
        <v>1</v>
      </c>
      <c r="BJ1193">
        <v>1</v>
      </c>
      <c r="BK1193">
        <v>1</v>
      </c>
      <c r="BL1193">
        <v>1</v>
      </c>
      <c r="BM1193">
        <v>1</v>
      </c>
      <c r="BN1193">
        <v>1</v>
      </c>
      <c r="BO1193">
        <v>1</v>
      </c>
      <c r="BP1193">
        <v>1</v>
      </c>
      <c r="BQ1193">
        <v>21</v>
      </c>
      <c r="BR1193">
        <v>1</v>
      </c>
      <c r="BS1193">
        <v>1</v>
      </c>
      <c r="BT1193">
        <v>2</v>
      </c>
      <c r="BV1193">
        <v>0</v>
      </c>
      <c r="BX1193">
        <v>0</v>
      </c>
      <c r="BZ1193">
        <v>0</v>
      </c>
      <c r="CB1193">
        <v>0</v>
      </c>
      <c r="CD1193">
        <v>0</v>
      </c>
      <c r="CF1193">
        <v>2</v>
      </c>
      <c r="CJ1193">
        <v>1</v>
      </c>
      <c r="CK1193">
        <v>2</v>
      </c>
      <c r="CL1193">
        <v>4</v>
      </c>
      <c r="CM1193">
        <v>1</v>
      </c>
      <c r="CR1193">
        <v>2</v>
      </c>
      <c r="CS1193">
        <v>1</v>
      </c>
      <c r="CT1193">
        <v>1</v>
      </c>
      <c r="CU1193">
        <v>2</v>
      </c>
      <c r="CV1193" t="s">
        <v>1093</v>
      </c>
      <c r="CW1193">
        <v>869</v>
      </c>
      <c r="CX1193">
        <v>14.48</v>
      </c>
      <c r="CY1193">
        <v>2</v>
      </c>
      <c r="CZ1193">
        <v>1</v>
      </c>
      <c r="DA1193" t="s">
        <v>473</v>
      </c>
      <c r="DC1193">
        <v>1</v>
      </c>
      <c r="DD1193">
        <v>1</v>
      </c>
      <c r="DE1193">
        <v>36</v>
      </c>
      <c r="DN1193" t="s">
        <v>4107</v>
      </c>
      <c r="DO1193" t="s">
        <v>4107</v>
      </c>
      <c r="DP1193" t="s">
        <v>3178</v>
      </c>
      <c r="DQ1193" t="s">
        <v>202</v>
      </c>
      <c r="DR1193" t="s">
        <v>202</v>
      </c>
      <c r="DT1193">
        <v>1</v>
      </c>
      <c r="DV1193">
        <v>0</v>
      </c>
      <c r="DW1193">
        <v>1</v>
      </c>
      <c r="FG1193">
        <v>0</v>
      </c>
      <c r="FH1193" t="s">
        <v>202</v>
      </c>
      <c r="FJ1193" t="s">
        <v>1978</v>
      </c>
      <c r="FK1193">
        <v>15</v>
      </c>
      <c r="FL1193">
        <v>12</v>
      </c>
      <c r="FM1193">
        <v>12</v>
      </c>
      <c r="FN1193">
        <v>15</v>
      </c>
      <c r="FO1193" t="s">
        <v>202</v>
      </c>
      <c r="FQ1193" t="s">
        <v>3638</v>
      </c>
      <c r="FR1193" t="s">
        <v>3189</v>
      </c>
      <c r="FS1193">
        <v>0</v>
      </c>
      <c r="FT1193">
        <v>1</v>
      </c>
      <c r="FU1193" t="s">
        <v>2221</v>
      </c>
      <c r="FV1193" t="s">
        <v>202</v>
      </c>
      <c r="FW1193">
        <v>0</v>
      </c>
      <c r="FX1193">
        <v>1</v>
      </c>
      <c r="FY1193">
        <v>0</v>
      </c>
      <c r="FZ1193">
        <v>0</v>
      </c>
      <c r="GA1193">
        <v>332</v>
      </c>
      <c r="GB1193">
        <v>3</v>
      </c>
      <c r="GC1193">
        <v>110.66666669999999</v>
      </c>
      <c r="GD1193" t="s">
        <v>202</v>
      </c>
      <c r="GE1193">
        <v>1</v>
      </c>
      <c r="GF1193">
        <v>1</v>
      </c>
      <c r="GG1193">
        <v>15</v>
      </c>
      <c r="GH1193">
        <f t="shared" si="55"/>
        <v>3</v>
      </c>
      <c r="GI1193">
        <v>2</v>
      </c>
      <c r="GK1193">
        <v>15</v>
      </c>
      <c r="GL1193">
        <v>1</v>
      </c>
      <c r="GO1193">
        <v>3</v>
      </c>
      <c r="GP1193">
        <v>2</v>
      </c>
      <c r="GQ1193">
        <v>1</v>
      </c>
      <c r="GR1193">
        <v>1</v>
      </c>
      <c r="GZ1193">
        <v>1</v>
      </c>
      <c r="HA1193">
        <v>2</v>
      </c>
      <c r="HB1193">
        <v>1</v>
      </c>
      <c r="HC1193">
        <v>9</v>
      </c>
      <c r="HD1193">
        <v>1</v>
      </c>
      <c r="HG1193" t="s">
        <v>6486</v>
      </c>
      <c r="HH1193">
        <v>1</v>
      </c>
      <c r="HJ1193">
        <v>0</v>
      </c>
    </row>
    <row r="1194" spans="1:218" hidden="1" x14ac:dyDescent="0.3">
      <c r="A1194">
        <v>703</v>
      </c>
      <c r="B1194" t="s">
        <v>6505</v>
      </c>
      <c r="C1194" t="s">
        <v>6645</v>
      </c>
      <c r="D1194" t="s">
        <v>212</v>
      </c>
      <c r="E1194">
        <v>1</v>
      </c>
      <c r="F1194" t="s">
        <v>202</v>
      </c>
      <c r="H1194">
        <v>1</v>
      </c>
      <c r="M1194">
        <v>2</v>
      </c>
      <c r="N1194">
        <v>1</v>
      </c>
      <c r="U1194">
        <v>1</v>
      </c>
      <c r="W1194">
        <v>1</v>
      </c>
      <c r="X1194" t="s">
        <v>202</v>
      </c>
      <c r="Y1194">
        <v>1</v>
      </c>
      <c r="Z1194">
        <v>1</v>
      </c>
      <c r="AD1194" t="s">
        <v>3174</v>
      </c>
      <c r="AE1194">
        <v>1</v>
      </c>
      <c r="AF1194">
        <v>1</v>
      </c>
      <c r="AG1194">
        <v>1</v>
      </c>
      <c r="AH1194">
        <v>1</v>
      </c>
      <c r="AI1194">
        <v>1</v>
      </c>
      <c r="AJ1194">
        <v>2</v>
      </c>
      <c r="AK1194" t="s">
        <v>6646</v>
      </c>
      <c r="AL1194">
        <v>1</v>
      </c>
      <c r="AM1194">
        <v>2</v>
      </c>
      <c r="AN1194">
        <v>1</v>
      </c>
      <c r="AO1194">
        <v>2</v>
      </c>
      <c r="AP1194">
        <v>2</v>
      </c>
      <c r="AQ1194">
        <v>2</v>
      </c>
      <c r="AR1194" t="s">
        <v>6647</v>
      </c>
      <c r="AS1194">
        <v>1</v>
      </c>
      <c r="AT1194">
        <v>1</v>
      </c>
      <c r="AU1194">
        <v>1</v>
      </c>
      <c r="AV1194">
        <v>1</v>
      </c>
      <c r="AW1194">
        <v>6</v>
      </c>
      <c r="AX1194">
        <v>4</v>
      </c>
      <c r="AY1194">
        <v>2</v>
      </c>
      <c r="AZ1194">
        <v>3</v>
      </c>
      <c r="BA1194">
        <v>4</v>
      </c>
      <c r="BE1194">
        <v>1</v>
      </c>
      <c r="BF1194">
        <v>1</v>
      </c>
      <c r="BG1194">
        <v>1</v>
      </c>
      <c r="BH1194">
        <v>1</v>
      </c>
      <c r="BI1194">
        <v>1</v>
      </c>
      <c r="BJ1194">
        <v>0</v>
      </c>
      <c r="BM1194">
        <v>1</v>
      </c>
      <c r="BN1194">
        <v>1</v>
      </c>
      <c r="BO1194">
        <v>3</v>
      </c>
      <c r="BP1194">
        <v>1</v>
      </c>
      <c r="BQ1194">
        <v>33</v>
      </c>
      <c r="BR1194">
        <v>1</v>
      </c>
      <c r="BS1194">
        <v>1</v>
      </c>
      <c r="BT1194">
        <v>2</v>
      </c>
      <c r="BV1194">
        <v>0</v>
      </c>
      <c r="BX1194">
        <v>0</v>
      </c>
      <c r="BZ1194">
        <v>1</v>
      </c>
      <c r="CB1194">
        <v>0</v>
      </c>
      <c r="CD1194">
        <v>0</v>
      </c>
      <c r="CF1194">
        <v>1</v>
      </c>
      <c r="CJ1194">
        <v>1</v>
      </c>
      <c r="CK1194">
        <v>2</v>
      </c>
      <c r="CL1194">
        <v>5</v>
      </c>
      <c r="CM1194">
        <v>1</v>
      </c>
      <c r="CR1194">
        <v>2</v>
      </c>
      <c r="CS1194">
        <v>-98</v>
      </c>
      <c r="CT1194">
        <v>1</v>
      </c>
      <c r="CU1194">
        <v>2</v>
      </c>
      <c r="CV1194" t="s">
        <v>6648</v>
      </c>
      <c r="CW1194">
        <v>517</v>
      </c>
      <c r="CX1194">
        <v>8.6199999999999992</v>
      </c>
      <c r="CY1194">
        <v>2</v>
      </c>
      <c r="CZ1194">
        <v>1</v>
      </c>
      <c r="DA1194" t="s">
        <v>3546</v>
      </c>
      <c r="DC1194">
        <v>1</v>
      </c>
      <c r="DD1194">
        <v>1</v>
      </c>
      <c r="DE1194">
        <v>6</v>
      </c>
      <c r="DN1194" t="s">
        <v>4107</v>
      </c>
      <c r="DO1194" t="s">
        <v>4107</v>
      </c>
      <c r="DP1194" t="s">
        <v>3178</v>
      </c>
      <c r="DQ1194" t="s">
        <v>202</v>
      </c>
      <c r="DR1194" t="s">
        <v>202</v>
      </c>
      <c r="DT1194">
        <v>1</v>
      </c>
      <c r="DV1194">
        <v>0</v>
      </c>
      <c r="DW1194">
        <v>1</v>
      </c>
      <c r="FG1194">
        <v>0</v>
      </c>
      <c r="FH1194" t="s">
        <v>202</v>
      </c>
      <c r="FJ1194" t="s">
        <v>1978</v>
      </c>
      <c r="FK1194">
        <v>27</v>
      </c>
      <c r="FL1194">
        <v>12</v>
      </c>
      <c r="FM1194">
        <v>12</v>
      </c>
      <c r="FN1194">
        <v>27</v>
      </c>
      <c r="FO1194" t="s">
        <v>202</v>
      </c>
      <c r="FQ1194" t="s">
        <v>3287</v>
      </c>
      <c r="FR1194" t="s">
        <v>3189</v>
      </c>
      <c r="FS1194">
        <v>0</v>
      </c>
      <c r="FT1194">
        <v>0</v>
      </c>
      <c r="FU1194" t="s">
        <v>202</v>
      </c>
      <c r="FV1194" t="s">
        <v>202</v>
      </c>
      <c r="FW1194">
        <v>1</v>
      </c>
      <c r="FX1194">
        <v>0</v>
      </c>
      <c r="FY1194">
        <v>1</v>
      </c>
      <c r="FZ1194">
        <v>0</v>
      </c>
      <c r="GA1194">
        <v>6815</v>
      </c>
      <c r="GB1194">
        <v>24</v>
      </c>
      <c r="GC1194">
        <v>283.95833329999999</v>
      </c>
      <c r="GD1194" t="s">
        <v>202</v>
      </c>
      <c r="GE1194">
        <v>1</v>
      </c>
      <c r="GF1194">
        <v>1</v>
      </c>
      <c r="GG1194">
        <v>27</v>
      </c>
      <c r="GH1194">
        <f t="shared" si="55"/>
        <v>2</v>
      </c>
      <c r="GI1194">
        <v>2</v>
      </c>
      <c r="GK1194">
        <v>27</v>
      </c>
      <c r="GL1194">
        <v>1</v>
      </c>
      <c r="GO1194">
        <v>2</v>
      </c>
      <c r="GP1194">
        <v>2</v>
      </c>
      <c r="GQ1194">
        <v>2</v>
      </c>
      <c r="GZ1194">
        <v>2</v>
      </c>
      <c r="HE1194">
        <v>1</v>
      </c>
      <c r="HG1194" t="s">
        <v>6486</v>
      </c>
      <c r="HH1194">
        <v>1</v>
      </c>
      <c r="HI1194">
        <v>1</v>
      </c>
      <c r="HJ1194">
        <v>1</v>
      </c>
    </row>
    <row r="1195" spans="1:218" hidden="1" x14ac:dyDescent="0.3">
      <c r="A1195">
        <v>719</v>
      </c>
      <c r="B1195" t="s">
        <v>6517</v>
      </c>
      <c r="C1195" t="s">
        <v>6549</v>
      </c>
      <c r="D1195" t="s">
        <v>194</v>
      </c>
      <c r="E1195">
        <v>1</v>
      </c>
      <c r="F1195" t="s">
        <v>202</v>
      </c>
      <c r="H1195">
        <v>1</v>
      </c>
      <c r="M1195">
        <v>2</v>
      </c>
      <c r="N1195">
        <v>1</v>
      </c>
      <c r="U1195">
        <v>1</v>
      </c>
      <c r="W1195">
        <v>1</v>
      </c>
      <c r="X1195" t="s">
        <v>202</v>
      </c>
      <c r="Y1195">
        <v>1</v>
      </c>
      <c r="Z1195">
        <v>1</v>
      </c>
      <c r="AD1195" t="s">
        <v>3174</v>
      </c>
      <c r="AE1195">
        <v>1</v>
      </c>
      <c r="AF1195">
        <v>1</v>
      </c>
      <c r="AG1195">
        <v>1</v>
      </c>
      <c r="AH1195">
        <v>1</v>
      </c>
      <c r="AI1195">
        <v>1</v>
      </c>
      <c r="AJ1195">
        <v>1</v>
      </c>
      <c r="AK1195" t="s">
        <v>6649</v>
      </c>
      <c r="AL1195">
        <v>1</v>
      </c>
      <c r="AM1195">
        <v>2</v>
      </c>
      <c r="AN1195">
        <v>1</v>
      </c>
      <c r="AO1195">
        <v>2</v>
      </c>
      <c r="AP1195">
        <v>1</v>
      </c>
      <c r="AQ1195">
        <v>1</v>
      </c>
      <c r="AR1195" t="s">
        <v>6650</v>
      </c>
      <c r="AS1195">
        <v>1</v>
      </c>
      <c r="AT1195">
        <v>1</v>
      </c>
      <c r="AU1195">
        <v>1</v>
      </c>
      <c r="AV1195">
        <v>1</v>
      </c>
      <c r="AW1195">
        <v>7</v>
      </c>
      <c r="AX1195">
        <v>2</v>
      </c>
      <c r="AY1195">
        <v>-97</v>
      </c>
      <c r="BE1195">
        <v>1</v>
      </c>
      <c r="BF1195">
        <v>2</v>
      </c>
      <c r="BG1195">
        <v>1</v>
      </c>
      <c r="BH1195">
        <v>2</v>
      </c>
      <c r="BI1195">
        <v>1</v>
      </c>
      <c r="BJ1195">
        <v>0</v>
      </c>
      <c r="BM1195">
        <v>1</v>
      </c>
      <c r="BN1195">
        <v>1</v>
      </c>
      <c r="BO1195">
        <v>4</v>
      </c>
      <c r="BP1195">
        <v>1</v>
      </c>
      <c r="BQ1195">
        <v>4</v>
      </c>
      <c r="BR1195">
        <v>6</v>
      </c>
      <c r="BS1195">
        <v>1</v>
      </c>
      <c r="BT1195">
        <v>2</v>
      </c>
      <c r="BV1195">
        <v>0</v>
      </c>
      <c r="BX1195">
        <v>0</v>
      </c>
      <c r="BZ1195">
        <v>0</v>
      </c>
      <c r="CB1195">
        <v>0</v>
      </c>
      <c r="CD1195">
        <v>0</v>
      </c>
      <c r="CF1195">
        <v>2</v>
      </c>
      <c r="CJ1195">
        <v>1</v>
      </c>
      <c r="CK1195">
        <v>2</v>
      </c>
      <c r="CL1195">
        <v>7</v>
      </c>
      <c r="CM1195">
        <v>1</v>
      </c>
      <c r="CR1195">
        <v>2</v>
      </c>
      <c r="CS1195">
        <v>-98</v>
      </c>
      <c r="CT1195">
        <v>1</v>
      </c>
      <c r="CU1195">
        <v>1</v>
      </c>
      <c r="CV1195" t="s">
        <v>6651</v>
      </c>
      <c r="CW1195">
        <v>755</v>
      </c>
      <c r="CX1195">
        <v>12.58</v>
      </c>
      <c r="CY1195">
        <v>2</v>
      </c>
      <c r="CZ1195">
        <v>1</v>
      </c>
      <c r="DA1195" t="s">
        <v>3576</v>
      </c>
      <c r="DC1195">
        <v>1</v>
      </c>
      <c r="DD1195">
        <v>1</v>
      </c>
      <c r="DE1195">
        <v>18</v>
      </c>
      <c r="DN1195" t="s">
        <v>4264</v>
      </c>
      <c r="DO1195" t="s">
        <v>4264</v>
      </c>
      <c r="DP1195" t="s">
        <v>3178</v>
      </c>
      <c r="DQ1195" t="s">
        <v>202</v>
      </c>
      <c r="DR1195" t="s">
        <v>202</v>
      </c>
      <c r="DT1195">
        <v>1</v>
      </c>
      <c r="DV1195">
        <v>0</v>
      </c>
      <c r="DW1195">
        <v>1</v>
      </c>
      <c r="FG1195">
        <v>0</v>
      </c>
      <c r="FH1195" t="s">
        <v>202</v>
      </c>
      <c r="FJ1195" t="s">
        <v>1978</v>
      </c>
      <c r="FK1195">
        <v>25</v>
      </c>
      <c r="FL1195">
        <v>12</v>
      </c>
      <c r="FM1195">
        <v>12</v>
      </c>
      <c r="FN1195">
        <v>25</v>
      </c>
      <c r="FO1195" t="s">
        <v>202</v>
      </c>
      <c r="FQ1195" t="s">
        <v>3287</v>
      </c>
      <c r="FR1195" t="s">
        <v>3189</v>
      </c>
      <c r="FS1195">
        <v>0</v>
      </c>
      <c r="FT1195">
        <v>1</v>
      </c>
      <c r="FU1195" t="s">
        <v>2213</v>
      </c>
      <c r="FV1195" t="s">
        <v>202</v>
      </c>
      <c r="FW1195">
        <v>0</v>
      </c>
      <c r="FX1195">
        <v>1</v>
      </c>
      <c r="FY1195">
        <v>0</v>
      </c>
      <c r="FZ1195">
        <v>0</v>
      </c>
      <c r="GA1195">
        <v>1999</v>
      </c>
      <c r="GB1195">
        <v>8</v>
      </c>
      <c r="GC1195">
        <v>249.875</v>
      </c>
      <c r="GD1195" t="s">
        <v>202</v>
      </c>
      <c r="GE1195">
        <v>1</v>
      </c>
      <c r="GF1195">
        <v>-97</v>
      </c>
      <c r="GH1195">
        <v>2</v>
      </c>
      <c r="GI1195">
        <v>2</v>
      </c>
      <c r="GK1195">
        <v>25</v>
      </c>
      <c r="GL1195">
        <v>1</v>
      </c>
      <c r="GO1195">
        <v>2</v>
      </c>
      <c r="GP1195">
        <v>2</v>
      </c>
      <c r="GQ1195">
        <v>1</v>
      </c>
      <c r="GR1195">
        <v>2</v>
      </c>
      <c r="GS1195">
        <v>1</v>
      </c>
      <c r="GT1195">
        <v>10</v>
      </c>
      <c r="GU1195">
        <f>IF(GT1195&gt;=30,1,IF(GT1195&gt;=20,2,IF(GT1195&gt;=15,3,IF(GT1195&gt;=10,4,IF(GT1195&gt;=5,5,IF(GT1195&gt;0,6,0))))))</f>
        <v>4</v>
      </c>
      <c r="GV1195">
        <v>1</v>
      </c>
      <c r="GW1195">
        <v>-97</v>
      </c>
      <c r="GX1195">
        <v>2</v>
      </c>
      <c r="GY1195">
        <v>4</v>
      </c>
      <c r="GZ1195">
        <v>1</v>
      </c>
      <c r="HA1195">
        <v>1</v>
      </c>
      <c r="HD1195">
        <v>-77</v>
      </c>
      <c r="HG1195" t="s">
        <v>6486</v>
      </c>
      <c r="HH1195">
        <v>1</v>
      </c>
      <c r="HJ1195">
        <v>0</v>
      </c>
    </row>
    <row r="1196" spans="1:218" hidden="1" x14ac:dyDescent="0.3">
      <c r="A1196">
        <v>725</v>
      </c>
      <c r="B1196" t="s">
        <v>6505</v>
      </c>
      <c r="C1196" t="s">
        <v>6652</v>
      </c>
      <c r="D1196" t="s">
        <v>212</v>
      </c>
      <c r="E1196">
        <v>1</v>
      </c>
      <c r="F1196" t="s">
        <v>202</v>
      </c>
      <c r="H1196">
        <v>1</v>
      </c>
      <c r="M1196">
        <v>2</v>
      </c>
      <c r="N1196">
        <v>1</v>
      </c>
      <c r="U1196">
        <v>1</v>
      </c>
      <c r="W1196">
        <v>1</v>
      </c>
      <c r="X1196" t="s">
        <v>202</v>
      </c>
      <c r="Y1196">
        <v>1</v>
      </c>
      <c r="Z1196">
        <v>1</v>
      </c>
      <c r="AD1196" t="s">
        <v>3174</v>
      </c>
      <c r="AE1196">
        <v>1</v>
      </c>
      <c r="AF1196">
        <v>1</v>
      </c>
      <c r="AG1196">
        <v>1</v>
      </c>
      <c r="AH1196">
        <v>1</v>
      </c>
      <c r="AI1196">
        <v>1</v>
      </c>
      <c r="AJ1196">
        <v>2</v>
      </c>
      <c r="AK1196" t="s">
        <v>6653</v>
      </c>
      <c r="AL1196">
        <v>1</v>
      </c>
      <c r="AM1196">
        <v>2</v>
      </c>
      <c r="AN1196">
        <v>2</v>
      </c>
      <c r="AO1196">
        <v>2</v>
      </c>
      <c r="AP1196">
        <v>2</v>
      </c>
      <c r="AQ1196">
        <v>2</v>
      </c>
      <c r="AR1196" t="s">
        <v>6654</v>
      </c>
      <c r="AS1196">
        <v>1</v>
      </c>
      <c r="AT1196">
        <v>1</v>
      </c>
      <c r="AU1196">
        <v>1</v>
      </c>
      <c r="AV1196">
        <v>1</v>
      </c>
      <c r="AW1196">
        <v>7</v>
      </c>
      <c r="AX1196">
        <v>1</v>
      </c>
      <c r="AY1196">
        <v>5</v>
      </c>
      <c r="AZ1196">
        <v>3</v>
      </c>
      <c r="BA1196">
        <v>2</v>
      </c>
      <c r="BE1196">
        <v>1</v>
      </c>
      <c r="BF1196">
        <v>1</v>
      </c>
      <c r="BG1196">
        <v>1</v>
      </c>
      <c r="BH1196">
        <v>1</v>
      </c>
      <c r="BI1196">
        <v>1</v>
      </c>
      <c r="BJ1196">
        <v>0</v>
      </c>
      <c r="BM1196">
        <v>1</v>
      </c>
      <c r="BN1196">
        <v>1</v>
      </c>
      <c r="BO1196">
        <v>4</v>
      </c>
      <c r="BP1196">
        <v>1</v>
      </c>
      <c r="BQ1196">
        <v>29</v>
      </c>
      <c r="BR1196">
        <v>1</v>
      </c>
      <c r="BS1196">
        <v>1</v>
      </c>
      <c r="BT1196">
        <v>3</v>
      </c>
      <c r="BU1196">
        <v>3</v>
      </c>
      <c r="BV1196">
        <v>0</v>
      </c>
      <c r="BW1196">
        <v>3</v>
      </c>
      <c r="BX1196">
        <v>0</v>
      </c>
      <c r="BY1196">
        <v>3</v>
      </c>
      <c r="BZ1196">
        <v>1</v>
      </c>
      <c r="CA1196">
        <v>3</v>
      </c>
      <c r="CB1196">
        <v>0</v>
      </c>
      <c r="CC1196">
        <v>3</v>
      </c>
      <c r="CD1196">
        <v>0</v>
      </c>
      <c r="CE1196">
        <v>3</v>
      </c>
      <c r="CF1196">
        <v>0</v>
      </c>
      <c r="CG1196">
        <v>3</v>
      </c>
      <c r="CH1196">
        <v>2</v>
      </c>
      <c r="CI1196">
        <v>3</v>
      </c>
      <c r="CJ1196">
        <v>1</v>
      </c>
      <c r="CK1196">
        <v>2</v>
      </c>
      <c r="CL1196">
        <v>8</v>
      </c>
      <c r="CM1196">
        <v>1</v>
      </c>
      <c r="CR1196">
        <v>2</v>
      </c>
      <c r="CS1196">
        <v>-98</v>
      </c>
      <c r="CT1196">
        <v>1</v>
      </c>
      <c r="CU1196">
        <v>2</v>
      </c>
      <c r="CV1196" t="s">
        <v>557</v>
      </c>
      <c r="CW1196">
        <v>579</v>
      </c>
      <c r="CX1196">
        <v>9.65</v>
      </c>
      <c r="CY1196">
        <v>2</v>
      </c>
      <c r="CZ1196">
        <v>1</v>
      </c>
      <c r="DA1196" t="s">
        <v>397</v>
      </c>
      <c r="DC1196">
        <v>1</v>
      </c>
      <c r="DD1196">
        <v>1</v>
      </c>
      <c r="DE1196">
        <v>6</v>
      </c>
      <c r="DN1196" t="s">
        <v>4264</v>
      </c>
      <c r="DO1196" t="s">
        <v>4264</v>
      </c>
      <c r="DP1196" t="s">
        <v>3178</v>
      </c>
      <c r="DQ1196" t="s">
        <v>202</v>
      </c>
      <c r="DR1196" t="s">
        <v>202</v>
      </c>
      <c r="DT1196">
        <v>1</v>
      </c>
      <c r="DV1196">
        <v>0</v>
      </c>
      <c r="DW1196">
        <v>1</v>
      </c>
      <c r="FG1196">
        <v>1</v>
      </c>
      <c r="FH1196" t="s">
        <v>202</v>
      </c>
      <c r="FJ1196" t="s">
        <v>1978</v>
      </c>
      <c r="FN1196">
        <v>20</v>
      </c>
      <c r="FO1196" t="s">
        <v>202</v>
      </c>
      <c r="FQ1196" t="s">
        <v>3287</v>
      </c>
      <c r="FR1196" t="s">
        <v>3189</v>
      </c>
      <c r="FS1196">
        <v>0</v>
      </c>
      <c r="FT1196">
        <v>0</v>
      </c>
      <c r="FU1196" t="s">
        <v>202</v>
      </c>
      <c r="FV1196" t="s">
        <v>202</v>
      </c>
      <c r="FW1196">
        <v>1</v>
      </c>
      <c r="FX1196">
        <v>0</v>
      </c>
      <c r="FY1196">
        <v>1</v>
      </c>
      <c r="FZ1196">
        <v>0</v>
      </c>
      <c r="GA1196">
        <v>6815</v>
      </c>
      <c r="GB1196">
        <v>24</v>
      </c>
      <c r="GC1196">
        <v>283.95833329999999</v>
      </c>
      <c r="GD1196" t="s">
        <v>202</v>
      </c>
      <c r="GF1196">
        <v>-97</v>
      </c>
      <c r="GH1196">
        <v>-98</v>
      </c>
      <c r="GI1196">
        <v>-98</v>
      </c>
      <c r="GL1196">
        <v>2</v>
      </c>
      <c r="GM1196">
        <v>-97</v>
      </c>
      <c r="GO1196">
        <v>2</v>
      </c>
      <c r="GP1196">
        <v>2</v>
      </c>
      <c r="GQ1196">
        <v>2</v>
      </c>
      <c r="GZ1196">
        <v>2</v>
      </c>
      <c r="HE1196">
        <v>3</v>
      </c>
      <c r="HG1196" t="s">
        <v>6486</v>
      </c>
      <c r="HH1196">
        <v>1</v>
      </c>
      <c r="HI1196">
        <v>1</v>
      </c>
      <c r="HJ1196">
        <v>1</v>
      </c>
    </row>
    <row r="1197" spans="1:218" hidden="1" x14ac:dyDescent="0.3">
      <c r="A1197">
        <v>735</v>
      </c>
      <c r="B1197" t="s">
        <v>6482</v>
      </c>
      <c r="C1197" t="s">
        <v>6655</v>
      </c>
      <c r="D1197" t="s">
        <v>265</v>
      </c>
      <c r="E1197">
        <v>1</v>
      </c>
      <c r="F1197" t="s">
        <v>202</v>
      </c>
      <c r="H1197">
        <v>1</v>
      </c>
      <c r="M1197">
        <v>2</v>
      </c>
      <c r="N1197">
        <v>1</v>
      </c>
      <c r="U1197">
        <v>1</v>
      </c>
      <c r="W1197">
        <v>1</v>
      </c>
      <c r="X1197" t="s">
        <v>202</v>
      </c>
      <c r="Y1197">
        <v>1</v>
      </c>
      <c r="Z1197">
        <v>1</v>
      </c>
      <c r="AD1197" t="s">
        <v>3174</v>
      </c>
      <c r="AE1197">
        <v>1</v>
      </c>
      <c r="AF1197">
        <v>2</v>
      </c>
      <c r="AG1197">
        <v>1</v>
      </c>
      <c r="AH1197">
        <v>2</v>
      </c>
      <c r="AI1197">
        <v>2</v>
      </c>
      <c r="AJ1197">
        <v>2</v>
      </c>
      <c r="AK1197" t="s">
        <v>6656</v>
      </c>
      <c r="AL1197">
        <v>1</v>
      </c>
      <c r="AM1197">
        <v>2</v>
      </c>
      <c r="AN1197">
        <v>2</v>
      </c>
      <c r="AO1197">
        <v>2</v>
      </c>
      <c r="AP1197">
        <v>2</v>
      </c>
      <c r="AQ1197">
        <v>1</v>
      </c>
      <c r="AR1197" t="s">
        <v>6657</v>
      </c>
      <c r="AS1197">
        <v>2</v>
      </c>
      <c r="AT1197">
        <v>2</v>
      </c>
      <c r="AU1197">
        <v>1</v>
      </c>
      <c r="AV1197">
        <v>2</v>
      </c>
      <c r="AW1197">
        <v>7</v>
      </c>
      <c r="AX1197">
        <v>1</v>
      </c>
      <c r="AY1197">
        <v>3</v>
      </c>
      <c r="BE1197">
        <v>1</v>
      </c>
      <c r="BF1197">
        <v>1</v>
      </c>
      <c r="BG1197">
        <v>1</v>
      </c>
      <c r="BH1197">
        <v>1</v>
      </c>
      <c r="BI1197">
        <v>1</v>
      </c>
      <c r="BJ1197">
        <v>0</v>
      </c>
      <c r="BM1197">
        <v>1</v>
      </c>
      <c r="BN1197">
        <v>1</v>
      </c>
      <c r="BO1197">
        <v>4</v>
      </c>
      <c r="BP1197">
        <v>1</v>
      </c>
      <c r="BQ1197">
        <v>30</v>
      </c>
      <c r="BR1197">
        <v>2</v>
      </c>
      <c r="BS1197">
        <v>1</v>
      </c>
      <c r="BT1197">
        <v>4</v>
      </c>
      <c r="BV1197">
        <v>2</v>
      </c>
      <c r="BX1197">
        <v>0</v>
      </c>
      <c r="BZ1197">
        <v>0</v>
      </c>
      <c r="CB1197">
        <v>1</v>
      </c>
      <c r="CD1197">
        <v>0</v>
      </c>
      <c r="CF1197">
        <v>1</v>
      </c>
      <c r="CJ1197">
        <v>1</v>
      </c>
      <c r="CK1197">
        <v>2</v>
      </c>
      <c r="CL1197">
        <v>8</v>
      </c>
      <c r="CM1197">
        <v>1</v>
      </c>
      <c r="CR1197">
        <v>2</v>
      </c>
      <c r="CS1197">
        <v>8</v>
      </c>
      <c r="CT1197">
        <v>1</v>
      </c>
      <c r="CU1197">
        <v>1</v>
      </c>
      <c r="CV1197" t="s">
        <v>5981</v>
      </c>
      <c r="CW1197">
        <v>711</v>
      </c>
      <c r="CX1197">
        <v>11.85</v>
      </c>
      <c r="CY1197">
        <v>2</v>
      </c>
      <c r="CZ1197">
        <v>1</v>
      </c>
      <c r="DA1197" t="s">
        <v>275</v>
      </c>
      <c r="DC1197">
        <v>1</v>
      </c>
      <c r="DD1197">
        <v>1</v>
      </c>
      <c r="DE1197">
        <v>33</v>
      </c>
      <c r="DN1197" t="s">
        <v>4264</v>
      </c>
      <c r="DO1197" t="s">
        <v>4264</v>
      </c>
      <c r="DP1197" t="s">
        <v>3178</v>
      </c>
      <c r="DQ1197" t="s">
        <v>202</v>
      </c>
      <c r="DR1197" t="s">
        <v>202</v>
      </c>
      <c r="DT1197">
        <v>1</v>
      </c>
      <c r="DV1197">
        <v>0</v>
      </c>
      <c r="DW1197">
        <v>1</v>
      </c>
      <c r="FG1197">
        <v>0</v>
      </c>
      <c r="FH1197" t="s">
        <v>202</v>
      </c>
      <c r="FJ1197" t="s">
        <v>1978</v>
      </c>
      <c r="FK1197">
        <v>8</v>
      </c>
      <c r="FL1197">
        <v>12</v>
      </c>
      <c r="FM1197">
        <v>12</v>
      </c>
      <c r="FN1197">
        <v>8</v>
      </c>
      <c r="FO1197" t="s">
        <v>202</v>
      </c>
      <c r="FQ1197" t="s">
        <v>3287</v>
      </c>
      <c r="FR1197" t="s">
        <v>3189</v>
      </c>
      <c r="FS1197">
        <v>0</v>
      </c>
      <c r="FT1197">
        <v>0</v>
      </c>
      <c r="FU1197" t="s">
        <v>202</v>
      </c>
      <c r="FV1197" t="s">
        <v>202</v>
      </c>
      <c r="FW1197">
        <v>1</v>
      </c>
      <c r="FX1197">
        <v>0</v>
      </c>
      <c r="FY1197">
        <v>1</v>
      </c>
      <c r="FZ1197">
        <v>0</v>
      </c>
      <c r="GA1197">
        <v>1202</v>
      </c>
      <c r="GB1197">
        <v>5</v>
      </c>
      <c r="GC1197">
        <v>240.4</v>
      </c>
      <c r="GD1197" t="s">
        <v>202</v>
      </c>
      <c r="GE1197">
        <v>1</v>
      </c>
      <c r="GF1197">
        <v>1</v>
      </c>
      <c r="GG1197">
        <v>8</v>
      </c>
      <c r="GH1197">
        <f t="shared" ref="GH1197:GH1203" si="56">IF(GG1197&gt;=30,1,IF(GG1197&gt;=20,2,IF(GG1197&gt;=15,3,IF(GG1197&gt;=10,4,IF(GG1197&gt;=5,5,IF(GG1197&gt;0,6,0))))))</f>
        <v>5</v>
      </c>
      <c r="GI1197">
        <v>2</v>
      </c>
      <c r="GK1197">
        <v>8</v>
      </c>
      <c r="GL1197">
        <v>1</v>
      </c>
      <c r="GO1197">
        <v>2</v>
      </c>
      <c r="GP1197">
        <v>2</v>
      </c>
      <c r="GQ1197">
        <v>2</v>
      </c>
      <c r="GZ1197">
        <v>2</v>
      </c>
      <c r="HE1197">
        <v>1</v>
      </c>
      <c r="HG1197" t="s">
        <v>6486</v>
      </c>
      <c r="HH1197">
        <v>1</v>
      </c>
      <c r="HI1197">
        <v>1</v>
      </c>
      <c r="HJ1197">
        <v>1</v>
      </c>
    </row>
    <row r="1198" spans="1:218" hidden="1" x14ac:dyDescent="0.3">
      <c r="A1198">
        <v>747</v>
      </c>
      <c r="B1198" t="s">
        <v>3221</v>
      </c>
      <c r="C1198" t="s">
        <v>6058</v>
      </c>
      <c r="D1198" t="s">
        <v>212</v>
      </c>
      <c r="E1198">
        <v>1</v>
      </c>
      <c r="F1198" t="s">
        <v>202</v>
      </c>
      <c r="H1198">
        <v>1</v>
      </c>
      <c r="M1198">
        <v>3</v>
      </c>
      <c r="N1198">
        <v>1</v>
      </c>
      <c r="U1198">
        <v>1</v>
      </c>
      <c r="W1198">
        <v>1</v>
      </c>
      <c r="X1198" t="s">
        <v>3174</v>
      </c>
      <c r="Y1198">
        <v>1</v>
      </c>
      <c r="Z1198">
        <v>1</v>
      </c>
      <c r="AA1198">
        <v>6</v>
      </c>
      <c r="AD1198" t="s">
        <v>3174</v>
      </c>
      <c r="AE1198">
        <v>1</v>
      </c>
      <c r="AF1198">
        <v>1</v>
      </c>
      <c r="AG1198">
        <v>1</v>
      </c>
      <c r="AH1198">
        <v>1</v>
      </c>
      <c r="AI1198">
        <v>1</v>
      </c>
      <c r="AJ1198">
        <v>1</v>
      </c>
      <c r="AK1198" t="s">
        <v>6059</v>
      </c>
      <c r="AL1198">
        <v>1</v>
      </c>
      <c r="AM1198">
        <v>2</v>
      </c>
      <c r="AN1198">
        <v>1</v>
      </c>
      <c r="AO1198">
        <v>2</v>
      </c>
      <c r="AP1198">
        <v>1</v>
      </c>
      <c r="AQ1198">
        <v>1</v>
      </c>
      <c r="AR1198" t="s">
        <v>6060</v>
      </c>
      <c r="AS1198">
        <v>1</v>
      </c>
      <c r="AT1198">
        <v>1</v>
      </c>
      <c r="AU1198">
        <v>1</v>
      </c>
      <c r="AV1198">
        <v>1</v>
      </c>
      <c r="AW1198">
        <v>6</v>
      </c>
      <c r="AX1198">
        <v>2</v>
      </c>
      <c r="AY1198">
        <v>3</v>
      </c>
      <c r="AZ1198">
        <v>5</v>
      </c>
      <c r="BE1198">
        <v>1</v>
      </c>
      <c r="BF1198">
        <v>1</v>
      </c>
      <c r="BG1198">
        <v>1</v>
      </c>
      <c r="BH1198">
        <v>1</v>
      </c>
      <c r="BI1198">
        <v>1</v>
      </c>
      <c r="BJ1198">
        <v>0</v>
      </c>
      <c r="BM1198">
        <v>1</v>
      </c>
      <c r="BN1198">
        <v>1</v>
      </c>
      <c r="BO1198">
        <v>4</v>
      </c>
      <c r="BP1198">
        <v>1</v>
      </c>
      <c r="BQ1198">
        <v>56</v>
      </c>
      <c r="BR1198">
        <v>1</v>
      </c>
      <c r="BS1198">
        <v>1</v>
      </c>
      <c r="BT1198">
        <v>2</v>
      </c>
      <c r="BU1198">
        <v>2</v>
      </c>
      <c r="BV1198">
        <v>0</v>
      </c>
      <c r="BW1198">
        <v>2</v>
      </c>
      <c r="BX1198">
        <v>0</v>
      </c>
      <c r="BY1198">
        <v>2</v>
      </c>
      <c r="BZ1198">
        <v>0</v>
      </c>
      <c r="CA1198">
        <v>2</v>
      </c>
      <c r="CB1198">
        <v>0</v>
      </c>
      <c r="CC1198">
        <v>2</v>
      </c>
      <c r="CD1198">
        <v>0</v>
      </c>
      <c r="CE1198">
        <v>2</v>
      </c>
      <c r="CF1198">
        <v>1</v>
      </c>
      <c r="CG1198">
        <v>2</v>
      </c>
      <c r="CH1198">
        <v>1</v>
      </c>
      <c r="CI1198">
        <v>2</v>
      </c>
      <c r="CJ1198">
        <v>1</v>
      </c>
      <c r="CK1198">
        <v>2</v>
      </c>
      <c r="CL1198">
        <v>7</v>
      </c>
      <c r="CM1198">
        <v>-98</v>
      </c>
      <c r="CR1198">
        <v>-98</v>
      </c>
      <c r="CS1198">
        <v>-98</v>
      </c>
      <c r="CT1198">
        <v>1</v>
      </c>
      <c r="CU1198">
        <v>2</v>
      </c>
      <c r="CV1198" t="s">
        <v>2874</v>
      </c>
      <c r="CW1198">
        <v>1333</v>
      </c>
      <c r="CX1198">
        <v>22.22</v>
      </c>
      <c r="CY1198">
        <v>2</v>
      </c>
      <c r="CZ1198">
        <v>1</v>
      </c>
      <c r="DA1198" t="s">
        <v>3546</v>
      </c>
      <c r="DC1198">
        <v>1</v>
      </c>
      <c r="DD1198">
        <v>1</v>
      </c>
      <c r="DE1198">
        <v>10</v>
      </c>
      <c r="DN1198" t="s">
        <v>4264</v>
      </c>
      <c r="DO1198" t="s">
        <v>4264</v>
      </c>
      <c r="DP1198" t="s">
        <v>3178</v>
      </c>
      <c r="DQ1198" t="s">
        <v>202</v>
      </c>
      <c r="DR1198" t="s">
        <v>202</v>
      </c>
      <c r="DT1198">
        <v>1</v>
      </c>
      <c r="DV1198">
        <v>0</v>
      </c>
      <c r="DW1198">
        <v>1</v>
      </c>
      <c r="FG1198">
        <v>0</v>
      </c>
      <c r="FH1198" t="s">
        <v>202</v>
      </c>
      <c r="FJ1198" t="s">
        <v>1978</v>
      </c>
      <c r="FK1198">
        <v>40</v>
      </c>
      <c r="FL1198">
        <v>12</v>
      </c>
      <c r="FM1198">
        <v>0</v>
      </c>
      <c r="FN1198">
        <v>40</v>
      </c>
      <c r="FO1198" t="s">
        <v>202</v>
      </c>
      <c r="FQ1198" t="s">
        <v>5062</v>
      </c>
      <c r="FR1198" t="s">
        <v>3181</v>
      </c>
      <c r="FS1198">
        <v>1</v>
      </c>
      <c r="FT1198">
        <v>0</v>
      </c>
      <c r="FU1198" t="s">
        <v>202</v>
      </c>
      <c r="FV1198" t="s">
        <v>202</v>
      </c>
      <c r="FW1198">
        <v>0</v>
      </c>
      <c r="FX1198">
        <v>1</v>
      </c>
      <c r="FY1198">
        <v>0</v>
      </c>
      <c r="FZ1198">
        <v>0</v>
      </c>
      <c r="GA1198">
        <v>1992</v>
      </c>
      <c r="GB1198">
        <v>22</v>
      </c>
      <c r="GC1198">
        <v>90.545454500000005</v>
      </c>
      <c r="GD1198" t="s">
        <v>202</v>
      </c>
      <c r="GE1198">
        <v>0</v>
      </c>
      <c r="GF1198">
        <v>1</v>
      </c>
      <c r="GG1198">
        <v>40</v>
      </c>
      <c r="GH1198">
        <f t="shared" si="56"/>
        <v>1</v>
      </c>
      <c r="GI1198">
        <v>2</v>
      </c>
      <c r="GK1198">
        <v>40</v>
      </c>
      <c r="GL1198">
        <v>4</v>
      </c>
      <c r="GO1198">
        <v>6</v>
      </c>
      <c r="GP1198">
        <v>3</v>
      </c>
      <c r="GQ1198">
        <v>2</v>
      </c>
      <c r="GZ1198">
        <v>1</v>
      </c>
      <c r="HA1198">
        <v>1</v>
      </c>
      <c r="HD1198">
        <v>-77</v>
      </c>
      <c r="HG1198" t="s">
        <v>6486</v>
      </c>
      <c r="HH1198">
        <v>1</v>
      </c>
      <c r="HJ1198">
        <v>0</v>
      </c>
    </row>
    <row r="1199" spans="1:218" hidden="1" x14ac:dyDescent="0.3">
      <c r="A1199">
        <v>752</v>
      </c>
      <c r="B1199" t="s">
        <v>3221</v>
      </c>
      <c r="C1199" t="s">
        <v>4331</v>
      </c>
      <c r="D1199" t="s">
        <v>212</v>
      </c>
      <c r="E1199">
        <v>1</v>
      </c>
      <c r="F1199" t="s">
        <v>202</v>
      </c>
      <c r="H1199">
        <v>1</v>
      </c>
      <c r="M1199">
        <v>3</v>
      </c>
      <c r="N1199">
        <v>1</v>
      </c>
      <c r="U1199">
        <v>1</v>
      </c>
      <c r="W1199">
        <v>3</v>
      </c>
      <c r="X1199" t="s">
        <v>3174</v>
      </c>
      <c r="Y1199">
        <v>1</v>
      </c>
      <c r="Z1199">
        <v>1</v>
      </c>
      <c r="AA1199">
        <v>6</v>
      </c>
      <c r="AD1199" t="s">
        <v>3174</v>
      </c>
      <c r="AE1199">
        <v>1</v>
      </c>
      <c r="AF1199">
        <v>1</v>
      </c>
      <c r="AG1199">
        <v>1</v>
      </c>
      <c r="AH1199">
        <v>1</v>
      </c>
      <c r="AI1199">
        <v>2</v>
      </c>
      <c r="AJ1199">
        <v>2</v>
      </c>
      <c r="AK1199" t="s">
        <v>4332</v>
      </c>
      <c r="AL1199">
        <v>1</v>
      </c>
      <c r="AM1199">
        <v>1</v>
      </c>
      <c r="AN1199">
        <v>2</v>
      </c>
      <c r="AO1199">
        <v>2</v>
      </c>
      <c r="AP1199">
        <v>1</v>
      </c>
      <c r="AQ1199">
        <v>2</v>
      </c>
      <c r="AR1199" t="s">
        <v>4333</v>
      </c>
      <c r="AS1199">
        <v>2</v>
      </c>
      <c r="AT1199">
        <v>2</v>
      </c>
      <c r="AU1199">
        <v>3</v>
      </c>
      <c r="AV1199">
        <v>2</v>
      </c>
      <c r="AW1199">
        <v>7</v>
      </c>
      <c r="AX1199">
        <v>1</v>
      </c>
      <c r="AY1199">
        <v>3</v>
      </c>
      <c r="BE1199">
        <v>1</v>
      </c>
      <c r="BF1199">
        <v>1</v>
      </c>
      <c r="BG1199">
        <v>1</v>
      </c>
      <c r="BH1199">
        <v>1</v>
      </c>
      <c r="BI1199">
        <v>1</v>
      </c>
      <c r="BJ1199">
        <v>1</v>
      </c>
      <c r="BK1199">
        <v>1</v>
      </c>
      <c r="BL1199">
        <v>1</v>
      </c>
      <c r="BM1199">
        <v>1</v>
      </c>
      <c r="BN1199">
        <v>1</v>
      </c>
      <c r="BO1199">
        <v>3</v>
      </c>
      <c r="BP1199">
        <v>1</v>
      </c>
      <c r="BQ1199">
        <v>21</v>
      </c>
      <c r="BR1199">
        <v>-97</v>
      </c>
      <c r="BS1199">
        <v>1</v>
      </c>
      <c r="BT1199">
        <v>1</v>
      </c>
      <c r="BU1199">
        <v>1</v>
      </c>
      <c r="BV1199">
        <v>0</v>
      </c>
      <c r="BW1199">
        <v>1</v>
      </c>
      <c r="BX1199">
        <v>0</v>
      </c>
      <c r="BY1199">
        <v>1</v>
      </c>
      <c r="BZ1199">
        <v>0</v>
      </c>
      <c r="CA1199">
        <v>1</v>
      </c>
      <c r="CB1199">
        <v>0</v>
      </c>
      <c r="CC1199">
        <v>1</v>
      </c>
      <c r="CD1199">
        <v>0</v>
      </c>
      <c r="CE1199">
        <v>1</v>
      </c>
      <c r="CF1199">
        <v>0</v>
      </c>
      <c r="CG1199">
        <v>1</v>
      </c>
      <c r="CH1199">
        <v>1</v>
      </c>
      <c r="CI1199">
        <v>1</v>
      </c>
      <c r="CJ1199">
        <v>2</v>
      </c>
      <c r="CK1199">
        <v>2</v>
      </c>
      <c r="CL1199">
        <v>4</v>
      </c>
      <c r="CM1199">
        <v>1</v>
      </c>
      <c r="CR1199">
        <v>1</v>
      </c>
      <c r="CS1199">
        <v>1</v>
      </c>
      <c r="CT1199">
        <v>1</v>
      </c>
      <c r="CU1199">
        <v>2</v>
      </c>
      <c r="CV1199" t="s">
        <v>4334</v>
      </c>
      <c r="CW1199">
        <v>977</v>
      </c>
      <c r="CX1199">
        <v>16.28</v>
      </c>
      <c r="CY1199">
        <v>2</v>
      </c>
      <c r="CZ1199">
        <v>1</v>
      </c>
      <c r="DA1199" t="s">
        <v>450</v>
      </c>
      <c r="DC1199">
        <v>1</v>
      </c>
      <c r="DD1199">
        <v>1</v>
      </c>
      <c r="DE1199">
        <v>10</v>
      </c>
      <c r="DN1199" t="s">
        <v>4264</v>
      </c>
      <c r="DO1199" t="s">
        <v>4264</v>
      </c>
      <c r="DP1199" t="s">
        <v>3178</v>
      </c>
      <c r="DQ1199" t="s">
        <v>202</v>
      </c>
      <c r="DR1199" t="s">
        <v>202</v>
      </c>
      <c r="DT1199">
        <v>1</v>
      </c>
      <c r="DV1199">
        <v>0</v>
      </c>
      <c r="DW1199">
        <v>1</v>
      </c>
      <c r="FG1199">
        <v>0</v>
      </c>
      <c r="FH1199" t="s">
        <v>202</v>
      </c>
      <c r="FJ1199" t="s">
        <v>1978</v>
      </c>
      <c r="FK1199">
        <v>20</v>
      </c>
      <c r="FL1199">
        <v>12</v>
      </c>
      <c r="FM1199">
        <v>12</v>
      </c>
      <c r="FN1199">
        <v>20</v>
      </c>
      <c r="FO1199" t="s">
        <v>202</v>
      </c>
      <c r="FQ1199" t="s">
        <v>3287</v>
      </c>
      <c r="FR1199" t="s">
        <v>3189</v>
      </c>
      <c r="FS1199">
        <v>0</v>
      </c>
      <c r="FT1199">
        <v>1</v>
      </c>
      <c r="FU1199" t="s">
        <v>2221</v>
      </c>
      <c r="FV1199" t="s">
        <v>202</v>
      </c>
      <c r="FW1199">
        <v>0</v>
      </c>
      <c r="FX1199">
        <v>1</v>
      </c>
      <c r="FY1199">
        <v>0</v>
      </c>
      <c r="FZ1199">
        <v>0</v>
      </c>
      <c r="GA1199">
        <v>1992</v>
      </c>
      <c r="GB1199">
        <v>22</v>
      </c>
      <c r="GC1199">
        <v>90.545454500000005</v>
      </c>
      <c r="GD1199" t="s">
        <v>202</v>
      </c>
      <c r="GE1199">
        <v>1</v>
      </c>
      <c r="GF1199">
        <v>1</v>
      </c>
      <c r="GG1199">
        <v>20</v>
      </c>
      <c r="GH1199">
        <f t="shared" si="56"/>
        <v>2</v>
      </c>
      <c r="GI1199">
        <v>2</v>
      </c>
      <c r="GK1199">
        <v>20</v>
      </c>
      <c r="GL1199">
        <v>1</v>
      </c>
      <c r="GO1199">
        <v>2</v>
      </c>
      <c r="GP1199">
        <v>2</v>
      </c>
      <c r="GQ1199">
        <v>1</v>
      </c>
      <c r="GR1199">
        <v>1</v>
      </c>
      <c r="GZ1199">
        <v>1</v>
      </c>
      <c r="HA1199">
        <v>1</v>
      </c>
      <c r="HD1199">
        <v>5</v>
      </c>
      <c r="HG1199" t="s">
        <v>6486</v>
      </c>
      <c r="HH1199">
        <v>1</v>
      </c>
      <c r="HJ1199">
        <v>0</v>
      </c>
    </row>
    <row r="1200" spans="1:218" hidden="1" x14ac:dyDescent="0.3">
      <c r="A1200">
        <v>780</v>
      </c>
      <c r="B1200" t="s">
        <v>3984</v>
      </c>
      <c r="C1200" t="s">
        <v>6065</v>
      </c>
      <c r="D1200" t="s">
        <v>265</v>
      </c>
      <c r="E1200">
        <v>1</v>
      </c>
      <c r="F1200" t="s">
        <v>202</v>
      </c>
      <c r="H1200">
        <v>1</v>
      </c>
      <c r="M1200">
        <v>3</v>
      </c>
      <c r="N1200">
        <v>1</v>
      </c>
      <c r="U1200">
        <v>1</v>
      </c>
      <c r="W1200">
        <v>1</v>
      </c>
      <c r="X1200" t="s">
        <v>3174</v>
      </c>
      <c r="Y1200">
        <v>1</v>
      </c>
      <c r="Z1200">
        <v>1</v>
      </c>
      <c r="AA1200">
        <v>5</v>
      </c>
      <c r="AD1200" t="s">
        <v>3174</v>
      </c>
      <c r="AE1200">
        <v>1</v>
      </c>
      <c r="AF1200">
        <v>2</v>
      </c>
      <c r="AG1200">
        <v>1</v>
      </c>
      <c r="AH1200">
        <v>2</v>
      </c>
      <c r="AI1200">
        <v>2</v>
      </c>
      <c r="AJ1200">
        <v>2</v>
      </c>
      <c r="AK1200" t="s">
        <v>6066</v>
      </c>
      <c r="AL1200">
        <v>1</v>
      </c>
      <c r="AM1200">
        <v>2</v>
      </c>
      <c r="AN1200">
        <v>1</v>
      </c>
      <c r="AO1200">
        <v>2</v>
      </c>
      <c r="AP1200">
        <v>2</v>
      </c>
      <c r="AQ1200">
        <v>1</v>
      </c>
      <c r="AR1200" t="s">
        <v>6067</v>
      </c>
      <c r="AS1200">
        <v>1</v>
      </c>
      <c r="AT1200">
        <v>1</v>
      </c>
      <c r="AU1200">
        <v>2</v>
      </c>
      <c r="AV1200">
        <v>1</v>
      </c>
      <c r="AW1200">
        <v>6</v>
      </c>
      <c r="AX1200">
        <v>1</v>
      </c>
      <c r="AY1200">
        <v>1</v>
      </c>
      <c r="AZ1200">
        <v>3</v>
      </c>
      <c r="BA1200">
        <v>6</v>
      </c>
      <c r="BB1200">
        <v>5</v>
      </c>
      <c r="BC1200">
        <v>2</v>
      </c>
      <c r="BE1200">
        <v>1</v>
      </c>
      <c r="BF1200">
        <v>1</v>
      </c>
      <c r="BG1200">
        <v>1</v>
      </c>
      <c r="BH1200">
        <v>1</v>
      </c>
      <c r="BI1200">
        <v>1</v>
      </c>
      <c r="BJ1200">
        <v>1</v>
      </c>
      <c r="BK1200">
        <v>1</v>
      </c>
      <c r="BL1200">
        <v>1</v>
      </c>
      <c r="BM1200">
        <v>1</v>
      </c>
      <c r="BN1200">
        <v>1</v>
      </c>
      <c r="BO1200">
        <v>3</v>
      </c>
      <c r="BP1200">
        <v>1</v>
      </c>
      <c r="BQ1200">
        <v>15</v>
      </c>
      <c r="BR1200">
        <v>2</v>
      </c>
      <c r="BS1200">
        <v>1</v>
      </c>
      <c r="BT1200">
        <v>3</v>
      </c>
      <c r="BV1200">
        <v>1</v>
      </c>
      <c r="BX1200">
        <v>0</v>
      </c>
      <c r="BZ1200">
        <v>0</v>
      </c>
      <c r="CB1200">
        <v>0</v>
      </c>
      <c r="CD1200">
        <v>2</v>
      </c>
      <c r="CJ1200">
        <v>1</v>
      </c>
      <c r="CK1200">
        <v>1</v>
      </c>
      <c r="CL1200">
        <v>8</v>
      </c>
      <c r="CM1200">
        <v>1</v>
      </c>
      <c r="CN1200">
        <v>3</v>
      </c>
      <c r="CR1200">
        <v>2</v>
      </c>
      <c r="CS1200">
        <v>-98</v>
      </c>
      <c r="CT1200">
        <v>1</v>
      </c>
      <c r="CU1200">
        <v>2</v>
      </c>
      <c r="CV1200" t="s">
        <v>6068</v>
      </c>
      <c r="CW1200">
        <v>777</v>
      </c>
      <c r="CX1200">
        <v>12.95</v>
      </c>
      <c r="CY1200">
        <v>2</v>
      </c>
      <c r="CZ1200">
        <v>1</v>
      </c>
      <c r="DA1200" t="s">
        <v>473</v>
      </c>
      <c r="DC1200">
        <v>1</v>
      </c>
      <c r="DD1200">
        <v>1</v>
      </c>
      <c r="DE1200">
        <v>36</v>
      </c>
      <c r="DN1200" t="s">
        <v>4264</v>
      </c>
      <c r="DO1200" t="s">
        <v>4264</v>
      </c>
      <c r="DP1200" t="s">
        <v>3178</v>
      </c>
      <c r="DQ1200" t="s">
        <v>202</v>
      </c>
      <c r="DR1200" t="s">
        <v>202</v>
      </c>
      <c r="DT1200">
        <v>1</v>
      </c>
      <c r="DV1200">
        <v>0</v>
      </c>
      <c r="DW1200">
        <v>1</v>
      </c>
      <c r="FG1200">
        <v>0</v>
      </c>
      <c r="FH1200" t="s">
        <v>202</v>
      </c>
      <c r="FJ1200" t="s">
        <v>1978</v>
      </c>
      <c r="FK1200">
        <v>13</v>
      </c>
      <c r="FL1200">
        <v>12</v>
      </c>
      <c r="FM1200">
        <v>12</v>
      </c>
      <c r="FN1200">
        <v>15</v>
      </c>
      <c r="FO1200" t="s">
        <v>202</v>
      </c>
      <c r="FQ1200" t="s">
        <v>3287</v>
      </c>
      <c r="FR1200" t="s">
        <v>3196</v>
      </c>
      <c r="FS1200">
        <v>1</v>
      </c>
      <c r="FT1200">
        <v>1</v>
      </c>
      <c r="FU1200" t="s">
        <v>2221</v>
      </c>
      <c r="FV1200" t="s">
        <v>202</v>
      </c>
      <c r="FW1200">
        <v>0</v>
      </c>
      <c r="FX1200">
        <v>1</v>
      </c>
      <c r="FY1200">
        <v>0</v>
      </c>
      <c r="FZ1200">
        <v>0</v>
      </c>
      <c r="GA1200">
        <v>332</v>
      </c>
      <c r="GB1200">
        <v>3</v>
      </c>
      <c r="GC1200">
        <v>110.66666669999999</v>
      </c>
      <c r="GD1200" t="s">
        <v>202</v>
      </c>
      <c r="GE1200">
        <v>1</v>
      </c>
      <c r="GF1200">
        <v>1</v>
      </c>
      <c r="GG1200">
        <v>15</v>
      </c>
      <c r="GH1200">
        <f t="shared" si="56"/>
        <v>3</v>
      </c>
      <c r="GI1200">
        <v>2</v>
      </c>
      <c r="GK1200">
        <v>13</v>
      </c>
      <c r="GL1200">
        <v>1</v>
      </c>
      <c r="GO1200">
        <v>2</v>
      </c>
      <c r="GP1200">
        <v>1</v>
      </c>
      <c r="GQ1200">
        <v>1</v>
      </c>
      <c r="GR1200">
        <v>1</v>
      </c>
      <c r="GZ1200">
        <v>1</v>
      </c>
      <c r="HA1200">
        <v>1</v>
      </c>
      <c r="HD1200">
        <v>2</v>
      </c>
      <c r="HG1200" t="s">
        <v>6486</v>
      </c>
      <c r="HH1200">
        <v>1</v>
      </c>
      <c r="HJ1200">
        <v>0</v>
      </c>
    </row>
    <row r="1201" spans="1:218" hidden="1" x14ac:dyDescent="0.3">
      <c r="A1201">
        <v>784</v>
      </c>
      <c r="B1201" t="s">
        <v>6524</v>
      </c>
      <c r="C1201" t="s">
        <v>3609</v>
      </c>
      <c r="D1201" t="s">
        <v>194</v>
      </c>
      <c r="E1201">
        <v>1</v>
      </c>
      <c r="F1201" t="s">
        <v>202</v>
      </c>
      <c r="H1201">
        <v>1</v>
      </c>
      <c r="M1201">
        <v>1</v>
      </c>
      <c r="N1201">
        <v>2</v>
      </c>
      <c r="O1201">
        <v>2</v>
      </c>
      <c r="U1201">
        <v>1</v>
      </c>
      <c r="W1201">
        <v>1</v>
      </c>
      <c r="X1201" t="s">
        <v>202</v>
      </c>
      <c r="Y1201">
        <v>1</v>
      </c>
      <c r="Z1201">
        <v>1</v>
      </c>
      <c r="AD1201" t="s">
        <v>3174</v>
      </c>
      <c r="AE1201">
        <v>1</v>
      </c>
      <c r="AF1201">
        <v>2</v>
      </c>
      <c r="AG1201">
        <v>2</v>
      </c>
      <c r="AH1201">
        <v>2</v>
      </c>
      <c r="AI1201">
        <v>2</v>
      </c>
      <c r="AJ1201">
        <v>2</v>
      </c>
      <c r="AK1201" t="s">
        <v>4075</v>
      </c>
      <c r="AL1201">
        <v>1</v>
      </c>
      <c r="AM1201">
        <v>2</v>
      </c>
      <c r="AN1201">
        <v>1</v>
      </c>
      <c r="AO1201">
        <v>2</v>
      </c>
      <c r="AP1201">
        <v>2</v>
      </c>
      <c r="AQ1201">
        <v>1</v>
      </c>
      <c r="AR1201" t="s">
        <v>4076</v>
      </c>
      <c r="AS1201">
        <v>2</v>
      </c>
      <c r="AT1201">
        <v>1</v>
      </c>
      <c r="AU1201">
        <v>1</v>
      </c>
      <c r="AV1201">
        <v>1</v>
      </c>
      <c r="AW1201">
        <v>7</v>
      </c>
      <c r="AX1201">
        <v>5</v>
      </c>
      <c r="AY1201">
        <v>1</v>
      </c>
      <c r="BE1201">
        <v>1</v>
      </c>
      <c r="BF1201">
        <v>1</v>
      </c>
      <c r="BG1201">
        <v>1</v>
      </c>
      <c r="BH1201">
        <v>1</v>
      </c>
      <c r="BI1201">
        <v>1</v>
      </c>
      <c r="BJ1201">
        <v>1</v>
      </c>
      <c r="BK1201">
        <v>1</v>
      </c>
      <c r="BL1201">
        <v>1</v>
      </c>
      <c r="BM1201">
        <v>6</v>
      </c>
      <c r="BN1201">
        <v>1</v>
      </c>
      <c r="BO1201">
        <v>3</v>
      </c>
      <c r="BP1201">
        <v>1</v>
      </c>
      <c r="BQ1201">
        <v>42</v>
      </c>
      <c r="BR1201">
        <v>2</v>
      </c>
      <c r="BS1201">
        <v>1</v>
      </c>
      <c r="BT1201">
        <v>2</v>
      </c>
      <c r="BV1201">
        <v>0</v>
      </c>
      <c r="BX1201">
        <v>0</v>
      </c>
      <c r="BZ1201">
        <v>0</v>
      </c>
      <c r="CB1201">
        <v>0</v>
      </c>
      <c r="CD1201">
        <v>0</v>
      </c>
      <c r="CF1201">
        <v>2</v>
      </c>
      <c r="CJ1201">
        <v>1</v>
      </c>
      <c r="CK1201">
        <v>2</v>
      </c>
      <c r="CL1201">
        <v>4</v>
      </c>
      <c r="CM1201">
        <v>1</v>
      </c>
      <c r="CR1201">
        <v>2</v>
      </c>
      <c r="CS1201">
        <v>6</v>
      </c>
      <c r="CT1201">
        <v>1</v>
      </c>
      <c r="CU1201">
        <v>2</v>
      </c>
      <c r="CV1201" t="s">
        <v>6658</v>
      </c>
      <c r="CW1201">
        <v>819</v>
      </c>
      <c r="CX1201">
        <v>13.65</v>
      </c>
      <c r="CY1201">
        <v>2</v>
      </c>
      <c r="CZ1201">
        <v>1</v>
      </c>
      <c r="DA1201" t="s">
        <v>1098</v>
      </c>
      <c r="DC1201">
        <v>1</v>
      </c>
      <c r="DD1201">
        <v>1</v>
      </c>
      <c r="DE1201">
        <v>17</v>
      </c>
      <c r="DN1201" t="s">
        <v>4264</v>
      </c>
      <c r="DO1201" t="s">
        <v>4264</v>
      </c>
      <c r="DP1201" t="s">
        <v>3178</v>
      </c>
      <c r="DQ1201" t="s">
        <v>202</v>
      </c>
      <c r="DR1201" t="s">
        <v>202</v>
      </c>
      <c r="DT1201">
        <v>2</v>
      </c>
      <c r="DU1201">
        <v>2</v>
      </c>
      <c r="DV1201">
        <v>0</v>
      </c>
      <c r="DW1201">
        <v>1</v>
      </c>
      <c r="FG1201">
        <v>0</v>
      </c>
      <c r="FH1201" t="s">
        <v>202</v>
      </c>
      <c r="FJ1201" t="s">
        <v>1978</v>
      </c>
      <c r="FK1201">
        <v>40</v>
      </c>
      <c r="FL1201">
        <v>12</v>
      </c>
      <c r="FM1201">
        <v>12</v>
      </c>
      <c r="FN1201">
        <v>40</v>
      </c>
      <c r="FO1201" t="s">
        <v>202</v>
      </c>
      <c r="FQ1201" t="s">
        <v>3180</v>
      </c>
      <c r="FR1201" t="s">
        <v>3196</v>
      </c>
      <c r="FS1201">
        <v>1</v>
      </c>
      <c r="FT1201">
        <v>1</v>
      </c>
      <c r="FU1201" t="s">
        <v>2221</v>
      </c>
      <c r="FV1201" t="s">
        <v>202</v>
      </c>
      <c r="FW1201">
        <v>0</v>
      </c>
      <c r="FX1201">
        <v>1</v>
      </c>
      <c r="FY1201">
        <v>0</v>
      </c>
      <c r="FZ1201">
        <v>0</v>
      </c>
      <c r="GA1201">
        <v>248</v>
      </c>
      <c r="GB1201">
        <v>2</v>
      </c>
      <c r="GC1201">
        <v>124</v>
      </c>
      <c r="GD1201" t="s">
        <v>202</v>
      </c>
      <c r="GE1201">
        <v>1</v>
      </c>
      <c r="GF1201">
        <v>1</v>
      </c>
      <c r="GG1201">
        <v>40</v>
      </c>
      <c r="GH1201">
        <f t="shared" si="56"/>
        <v>1</v>
      </c>
      <c r="GI1201">
        <v>2</v>
      </c>
      <c r="GK1201">
        <v>40</v>
      </c>
      <c r="GL1201">
        <v>1</v>
      </c>
      <c r="GO1201">
        <v>1</v>
      </c>
      <c r="GP1201">
        <v>1</v>
      </c>
      <c r="GQ1201">
        <v>1</v>
      </c>
      <c r="GR1201">
        <v>1</v>
      </c>
      <c r="GZ1201">
        <v>1</v>
      </c>
      <c r="HA1201">
        <v>1</v>
      </c>
      <c r="HD1201">
        <v>2</v>
      </c>
      <c r="HG1201" t="s">
        <v>6486</v>
      </c>
      <c r="HH1201">
        <v>1</v>
      </c>
      <c r="HJ1201">
        <v>0</v>
      </c>
    </row>
    <row r="1202" spans="1:218" hidden="1" x14ac:dyDescent="0.3">
      <c r="A1202">
        <v>803</v>
      </c>
      <c r="B1202" t="s">
        <v>6505</v>
      </c>
      <c r="C1202" t="s">
        <v>6659</v>
      </c>
      <c r="D1202" t="s">
        <v>212</v>
      </c>
      <c r="E1202">
        <v>1</v>
      </c>
      <c r="F1202" t="s">
        <v>202</v>
      </c>
      <c r="H1202">
        <v>1</v>
      </c>
      <c r="M1202">
        <v>2</v>
      </c>
      <c r="N1202">
        <v>1</v>
      </c>
      <c r="U1202">
        <v>1</v>
      </c>
      <c r="W1202">
        <v>1</v>
      </c>
      <c r="X1202" t="s">
        <v>202</v>
      </c>
      <c r="Y1202">
        <v>1</v>
      </c>
      <c r="Z1202">
        <v>1</v>
      </c>
      <c r="AD1202" t="s">
        <v>3174</v>
      </c>
      <c r="AE1202">
        <v>1</v>
      </c>
      <c r="AF1202">
        <v>1</v>
      </c>
      <c r="AG1202">
        <v>1</v>
      </c>
      <c r="AH1202">
        <v>2</v>
      </c>
      <c r="AI1202">
        <v>1</v>
      </c>
      <c r="AJ1202">
        <v>2</v>
      </c>
      <c r="AK1202" t="s">
        <v>6660</v>
      </c>
      <c r="AL1202">
        <v>2</v>
      </c>
      <c r="AM1202">
        <v>2</v>
      </c>
      <c r="AN1202">
        <v>2</v>
      </c>
      <c r="AO1202">
        <v>2</v>
      </c>
      <c r="AP1202">
        <v>2</v>
      </c>
      <c r="AQ1202">
        <v>1</v>
      </c>
      <c r="AR1202" t="s">
        <v>6661</v>
      </c>
      <c r="AS1202">
        <v>2</v>
      </c>
      <c r="AT1202">
        <v>1</v>
      </c>
      <c r="AU1202">
        <v>1</v>
      </c>
      <c r="AV1202">
        <v>2</v>
      </c>
      <c r="AW1202">
        <v>7</v>
      </c>
      <c r="AX1202">
        <v>2</v>
      </c>
      <c r="AY1202">
        <v>5</v>
      </c>
      <c r="BE1202">
        <v>1</v>
      </c>
      <c r="BF1202">
        <v>1</v>
      </c>
      <c r="BG1202">
        <v>1</v>
      </c>
      <c r="BH1202">
        <v>1</v>
      </c>
      <c r="BI1202">
        <v>1</v>
      </c>
      <c r="BJ1202">
        <v>1</v>
      </c>
      <c r="BK1202">
        <v>1</v>
      </c>
      <c r="BL1202">
        <v>1</v>
      </c>
      <c r="BM1202">
        <v>1</v>
      </c>
      <c r="BN1202">
        <v>1</v>
      </c>
      <c r="BO1202">
        <v>3</v>
      </c>
      <c r="BP1202">
        <v>1</v>
      </c>
      <c r="BQ1202">
        <v>3</v>
      </c>
      <c r="BR1202">
        <v>5</v>
      </c>
      <c r="BS1202">
        <v>1</v>
      </c>
      <c r="BT1202">
        <v>4</v>
      </c>
      <c r="BU1202">
        <v>4</v>
      </c>
      <c r="BV1202">
        <v>0</v>
      </c>
      <c r="BW1202">
        <v>4</v>
      </c>
      <c r="BX1202">
        <v>0</v>
      </c>
      <c r="BY1202">
        <v>4</v>
      </c>
      <c r="BZ1202">
        <v>0</v>
      </c>
      <c r="CA1202">
        <v>4</v>
      </c>
      <c r="CB1202">
        <v>0</v>
      </c>
      <c r="CC1202">
        <v>4</v>
      </c>
      <c r="CD1202">
        <v>0</v>
      </c>
      <c r="CE1202">
        <v>4</v>
      </c>
      <c r="CF1202">
        <v>2</v>
      </c>
      <c r="CG1202">
        <v>4</v>
      </c>
      <c r="CH1202">
        <v>2</v>
      </c>
      <c r="CI1202">
        <v>4</v>
      </c>
      <c r="CJ1202">
        <v>1</v>
      </c>
      <c r="CK1202">
        <v>2</v>
      </c>
      <c r="CL1202">
        <v>4</v>
      </c>
      <c r="CM1202">
        <v>1</v>
      </c>
      <c r="CR1202">
        <v>2</v>
      </c>
      <c r="CS1202">
        <v>8</v>
      </c>
      <c r="CT1202">
        <v>1</v>
      </c>
      <c r="CU1202">
        <v>2</v>
      </c>
      <c r="CV1202" t="s">
        <v>1486</v>
      </c>
      <c r="CW1202">
        <v>744</v>
      </c>
      <c r="CX1202">
        <v>12.4</v>
      </c>
      <c r="CY1202">
        <v>2</v>
      </c>
      <c r="CZ1202">
        <v>1</v>
      </c>
      <c r="DA1202" t="s">
        <v>534</v>
      </c>
      <c r="DC1202">
        <v>1</v>
      </c>
      <c r="DD1202">
        <v>1</v>
      </c>
      <c r="DE1202">
        <v>6</v>
      </c>
      <c r="DN1202" t="s">
        <v>4264</v>
      </c>
      <c r="DO1202" t="s">
        <v>4264</v>
      </c>
      <c r="DP1202" t="s">
        <v>3178</v>
      </c>
      <c r="DQ1202" t="s">
        <v>202</v>
      </c>
      <c r="DR1202" t="s">
        <v>202</v>
      </c>
      <c r="DT1202">
        <v>1</v>
      </c>
      <c r="DV1202">
        <v>0</v>
      </c>
      <c r="DW1202">
        <v>1</v>
      </c>
      <c r="FG1202">
        <v>0</v>
      </c>
      <c r="FH1202" t="s">
        <v>202</v>
      </c>
      <c r="FJ1202" t="s">
        <v>1978</v>
      </c>
      <c r="FK1202">
        <v>20</v>
      </c>
      <c r="FL1202">
        <v>12</v>
      </c>
      <c r="FM1202">
        <v>12</v>
      </c>
      <c r="FN1202">
        <v>25</v>
      </c>
      <c r="FO1202" t="s">
        <v>202</v>
      </c>
      <c r="FQ1202" t="s">
        <v>3287</v>
      </c>
      <c r="FR1202" t="s">
        <v>3189</v>
      </c>
      <c r="FS1202">
        <v>0</v>
      </c>
      <c r="FT1202">
        <v>1</v>
      </c>
      <c r="FU1202" t="s">
        <v>2221</v>
      </c>
      <c r="FV1202" t="s">
        <v>202</v>
      </c>
      <c r="FW1202">
        <v>0</v>
      </c>
      <c r="FX1202">
        <v>1</v>
      </c>
      <c r="FY1202">
        <v>0</v>
      </c>
      <c r="FZ1202">
        <v>0</v>
      </c>
      <c r="GA1202">
        <v>6815</v>
      </c>
      <c r="GB1202">
        <v>24</v>
      </c>
      <c r="GC1202">
        <v>283.95833329999999</v>
      </c>
      <c r="GD1202" t="s">
        <v>202</v>
      </c>
      <c r="GE1202">
        <v>1</v>
      </c>
      <c r="GF1202">
        <v>1</v>
      </c>
      <c r="GG1202">
        <v>25</v>
      </c>
      <c r="GH1202">
        <f t="shared" si="56"/>
        <v>2</v>
      </c>
      <c r="GI1202">
        <v>2</v>
      </c>
      <c r="GK1202">
        <v>20</v>
      </c>
      <c r="GL1202">
        <v>1</v>
      </c>
      <c r="GO1202">
        <v>2</v>
      </c>
      <c r="GP1202">
        <v>2</v>
      </c>
      <c r="GQ1202">
        <v>1</v>
      </c>
      <c r="GR1202">
        <v>1</v>
      </c>
      <c r="GZ1202">
        <v>1</v>
      </c>
      <c r="HA1202">
        <v>2</v>
      </c>
      <c r="HB1202">
        <v>1</v>
      </c>
      <c r="HC1202">
        <v>2</v>
      </c>
      <c r="HD1202">
        <v>2</v>
      </c>
      <c r="HG1202" t="s">
        <v>6486</v>
      </c>
      <c r="HH1202">
        <v>1</v>
      </c>
      <c r="HJ1202">
        <v>0</v>
      </c>
    </row>
    <row r="1203" spans="1:218" hidden="1" x14ac:dyDescent="0.3">
      <c r="A1203">
        <v>837</v>
      </c>
      <c r="B1203" t="s">
        <v>3221</v>
      </c>
      <c r="C1203" t="s">
        <v>4455</v>
      </c>
      <c r="D1203" t="s">
        <v>212</v>
      </c>
      <c r="E1203">
        <v>1</v>
      </c>
      <c r="F1203" t="s">
        <v>202</v>
      </c>
      <c r="H1203">
        <v>1</v>
      </c>
      <c r="M1203">
        <v>3</v>
      </c>
      <c r="N1203">
        <v>1</v>
      </c>
      <c r="U1203">
        <v>1</v>
      </c>
      <c r="W1203">
        <v>1</v>
      </c>
      <c r="X1203" t="s">
        <v>3174</v>
      </c>
      <c r="Y1203">
        <v>1</v>
      </c>
      <c r="Z1203">
        <v>1</v>
      </c>
      <c r="AA1203">
        <v>1</v>
      </c>
      <c r="AD1203" t="s">
        <v>3174</v>
      </c>
      <c r="AE1203">
        <v>1</v>
      </c>
      <c r="AF1203">
        <v>2</v>
      </c>
      <c r="AG1203">
        <v>1</v>
      </c>
      <c r="AH1203">
        <v>1</v>
      </c>
      <c r="AI1203">
        <v>1</v>
      </c>
      <c r="AJ1203">
        <v>1</v>
      </c>
      <c r="AK1203" t="s">
        <v>4373</v>
      </c>
      <c r="AL1203">
        <v>1</v>
      </c>
      <c r="AM1203">
        <v>1</v>
      </c>
      <c r="AN1203">
        <v>2</v>
      </c>
      <c r="AO1203">
        <v>2</v>
      </c>
      <c r="AP1203">
        <v>2</v>
      </c>
      <c r="AQ1203">
        <v>1</v>
      </c>
      <c r="AR1203" t="s">
        <v>4374</v>
      </c>
      <c r="AS1203">
        <v>1</v>
      </c>
      <c r="AT1203">
        <v>1</v>
      </c>
      <c r="AU1203">
        <v>2</v>
      </c>
      <c r="AV1203">
        <v>2</v>
      </c>
      <c r="AW1203">
        <v>7</v>
      </c>
      <c r="AX1203">
        <v>7</v>
      </c>
      <c r="AY1203">
        <v>4</v>
      </c>
      <c r="BE1203">
        <v>1</v>
      </c>
      <c r="BF1203">
        <v>1</v>
      </c>
      <c r="BG1203">
        <v>1</v>
      </c>
      <c r="BH1203">
        <v>1</v>
      </c>
      <c r="BI1203">
        <v>1</v>
      </c>
      <c r="BJ1203">
        <v>1</v>
      </c>
      <c r="BK1203">
        <v>1</v>
      </c>
      <c r="BL1203">
        <v>1</v>
      </c>
      <c r="BM1203">
        <v>1</v>
      </c>
      <c r="BN1203">
        <v>1</v>
      </c>
      <c r="BO1203">
        <v>3</v>
      </c>
      <c r="BP1203">
        <v>1</v>
      </c>
      <c r="BQ1203">
        <v>20</v>
      </c>
      <c r="BR1203">
        <v>4</v>
      </c>
      <c r="BS1203">
        <v>1</v>
      </c>
      <c r="BT1203">
        <v>5</v>
      </c>
      <c r="BV1203">
        <v>1</v>
      </c>
      <c r="BX1203">
        <v>0</v>
      </c>
      <c r="BZ1203">
        <v>2</v>
      </c>
      <c r="CB1203">
        <v>0</v>
      </c>
      <c r="CD1203">
        <v>0</v>
      </c>
      <c r="CF1203">
        <v>2</v>
      </c>
      <c r="CJ1203">
        <v>1</v>
      </c>
      <c r="CK1203">
        <v>1</v>
      </c>
      <c r="CL1203">
        <v>6</v>
      </c>
      <c r="CM1203">
        <v>1</v>
      </c>
      <c r="CR1203">
        <v>2</v>
      </c>
      <c r="CS1203">
        <v>9</v>
      </c>
      <c r="CT1203">
        <v>1</v>
      </c>
      <c r="CU1203">
        <v>1</v>
      </c>
      <c r="CV1203" t="s">
        <v>351</v>
      </c>
      <c r="CW1203">
        <v>839</v>
      </c>
      <c r="CX1203">
        <v>13.98</v>
      </c>
      <c r="CY1203">
        <v>2</v>
      </c>
      <c r="CZ1203">
        <v>1</v>
      </c>
      <c r="DA1203" t="s">
        <v>4447</v>
      </c>
      <c r="DC1203">
        <v>1</v>
      </c>
      <c r="DD1203">
        <v>1</v>
      </c>
      <c r="DE1203">
        <v>10</v>
      </c>
      <c r="DN1203" t="s">
        <v>4423</v>
      </c>
      <c r="DO1203" t="s">
        <v>4423</v>
      </c>
      <c r="DP1203" t="s">
        <v>3178</v>
      </c>
      <c r="DQ1203" t="s">
        <v>202</v>
      </c>
      <c r="DR1203" t="s">
        <v>202</v>
      </c>
      <c r="DT1203">
        <v>1</v>
      </c>
      <c r="DV1203">
        <v>0</v>
      </c>
      <c r="DW1203">
        <v>1</v>
      </c>
      <c r="FG1203">
        <v>0</v>
      </c>
      <c r="FH1203" t="s">
        <v>202</v>
      </c>
      <c r="FJ1203" t="s">
        <v>1978</v>
      </c>
      <c r="FK1203">
        <v>5</v>
      </c>
      <c r="FL1203">
        <v>12</v>
      </c>
      <c r="FM1203">
        <v>12</v>
      </c>
      <c r="FN1203">
        <v>5</v>
      </c>
      <c r="FO1203" t="s">
        <v>202</v>
      </c>
      <c r="FQ1203" t="s">
        <v>3287</v>
      </c>
      <c r="FR1203" t="s">
        <v>3189</v>
      </c>
      <c r="FS1203">
        <v>0</v>
      </c>
      <c r="FT1203">
        <v>1</v>
      </c>
      <c r="FU1203" t="s">
        <v>2221</v>
      </c>
      <c r="FV1203" t="s">
        <v>202</v>
      </c>
      <c r="FW1203">
        <v>0</v>
      </c>
      <c r="FX1203">
        <v>1</v>
      </c>
      <c r="FY1203">
        <v>0</v>
      </c>
      <c r="FZ1203">
        <v>0</v>
      </c>
      <c r="GA1203">
        <v>1992</v>
      </c>
      <c r="GB1203">
        <v>22</v>
      </c>
      <c r="GC1203">
        <v>90.545454500000005</v>
      </c>
      <c r="GD1203" t="s">
        <v>202</v>
      </c>
      <c r="GE1203">
        <v>1</v>
      </c>
      <c r="GF1203">
        <v>1</v>
      </c>
      <c r="GG1203">
        <v>5</v>
      </c>
      <c r="GH1203">
        <f t="shared" si="56"/>
        <v>5</v>
      </c>
      <c r="GI1203">
        <v>2</v>
      </c>
      <c r="GK1203">
        <v>5</v>
      </c>
      <c r="GL1203">
        <v>1</v>
      </c>
      <c r="GO1203">
        <v>2</v>
      </c>
      <c r="GP1203">
        <v>2</v>
      </c>
      <c r="GQ1203">
        <v>1</v>
      </c>
      <c r="GR1203">
        <v>1</v>
      </c>
      <c r="GZ1203">
        <v>1</v>
      </c>
      <c r="HA1203">
        <v>1</v>
      </c>
      <c r="HD1203">
        <v>5</v>
      </c>
      <c r="HG1203" t="s">
        <v>6486</v>
      </c>
      <c r="HH1203">
        <v>1</v>
      </c>
      <c r="HJ1203">
        <v>0</v>
      </c>
    </row>
    <row r="1204" spans="1:218" hidden="1" x14ac:dyDescent="0.3">
      <c r="A1204">
        <v>841</v>
      </c>
      <c r="B1204" t="s">
        <v>6505</v>
      </c>
      <c r="C1204" t="s">
        <v>6662</v>
      </c>
      <c r="D1204" t="s">
        <v>212</v>
      </c>
      <c r="E1204">
        <v>1</v>
      </c>
      <c r="F1204" t="s">
        <v>202</v>
      </c>
      <c r="H1204">
        <v>1</v>
      </c>
      <c r="M1204">
        <v>2</v>
      </c>
      <c r="N1204">
        <v>1</v>
      </c>
      <c r="U1204">
        <v>1</v>
      </c>
      <c r="W1204">
        <v>1</v>
      </c>
      <c r="X1204" t="s">
        <v>202</v>
      </c>
      <c r="Y1204">
        <v>1</v>
      </c>
      <c r="Z1204">
        <v>1</v>
      </c>
      <c r="AD1204" t="s">
        <v>3174</v>
      </c>
      <c r="AE1204">
        <v>1</v>
      </c>
      <c r="AF1204">
        <v>1</v>
      </c>
      <c r="AG1204">
        <v>1</v>
      </c>
      <c r="AH1204">
        <v>2</v>
      </c>
      <c r="AI1204">
        <v>1</v>
      </c>
      <c r="AJ1204">
        <v>2</v>
      </c>
      <c r="AK1204" t="s">
        <v>6663</v>
      </c>
      <c r="AL1204">
        <v>1</v>
      </c>
      <c r="AM1204">
        <v>2</v>
      </c>
      <c r="AN1204">
        <v>2</v>
      </c>
      <c r="AO1204">
        <v>2</v>
      </c>
      <c r="AP1204">
        <v>2</v>
      </c>
      <c r="AQ1204">
        <v>2</v>
      </c>
      <c r="AR1204" t="s">
        <v>6664</v>
      </c>
      <c r="AS1204">
        <v>2</v>
      </c>
      <c r="AT1204">
        <v>2</v>
      </c>
      <c r="AU1204">
        <v>1</v>
      </c>
      <c r="AV1204">
        <v>2</v>
      </c>
      <c r="AW1204">
        <v>7</v>
      </c>
      <c r="AX1204">
        <v>2</v>
      </c>
      <c r="AY1204">
        <v>1</v>
      </c>
      <c r="BE1204">
        <v>1</v>
      </c>
      <c r="BF1204">
        <v>1</v>
      </c>
      <c r="BG1204">
        <v>1</v>
      </c>
      <c r="BH1204">
        <v>1</v>
      </c>
      <c r="BI1204">
        <v>1</v>
      </c>
      <c r="BJ1204">
        <v>1</v>
      </c>
      <c r="BK1204">
        <v>1</v>
      </c>
      <c r="BL1204">
        <v>1</v>
      </c>
      <c r="BM1204">
        <v>1</v>
      </c>
      <c r="BN1204">
        <v>1</v>
      </c>
      <c r="BO1204">
        <v>3</v>
      </c>
      <c r="BP1204">
        <v>1</v>
      </c>
      <c r="BQ1204">
        <v>9</v>
      </c>
      <c r="BR1204">
        <v>5</v>
      </c>
      <c r="BS1204">
        <v>1</v>
      </c>
      <c r="BT1204">
        <v>1</v>
      </c>
      <c r="BV1204">
        <v>0</v>
      </c>
      <c r="BX1204">
        <v>0</v>
      </c>
      <c r="BZ1204">
        <v>0</v>
      </c>
      <c r="CB1204">
        <v>0</v>
      </c>
      <c r="CD1204">
        <v>0</v>
      </c>
      <c r="CF1204">
        <v>1</v>
      </c>
      <c r="CJ1204">
        <v>1</v>
      </c>
      <c r="CK1204">
        <v>2</v>
      </c>
      <c r="CL1204">
        <v>3</v>
      </c>
      <c r="CM1204">
        <v>1</v>
      </c>
      <c r="CR1204">
        <v>2</v>
      </c>
      <c r="CS1204">
        <v>5</v>
      </c>
      <c r="CT1204">
        <v>-98</v>
      </c>
      <c r="CU1204">
        <v>2</v>
      </c>
      <c r="CV1204" t="s">
        <v>229</v>
      </c>
      <c r="CW1204">
        <v>859</v>
      </c>
      <c r="CX1204">
        <v>14.32</v>
      </c>
      <c r="CY1204">
        <v>2</v>
      </c>
      <c r="CZ1204">
        <v>1</v>
      </c>
      <c r="DA1204" t="s">
        <v>3419</v>
      </c>
      <c r="DC1204">
        <v>1</v>
      </c>
      <c r="DD1204">
        <v>1</v>
      </c>
      <c r="DE1204">
        <v>6</v>
      </c>
      <c r="DN1204" t="s">
        <v>4423</v>
      </c>
      <c r="DO1204" t="s">
        <v>4423</v>
      </c>
      <c r="DP1204" t="s">
        <v>3178</v>
      </c>
      <c r="DQ1204" t="s">
        <v>202</v>
      </c>
      <c r="DR1204" t="s">
        <v>202</v>
      </c>
      <c r="DT1204">
        <v>1</v>
      </c>
      <c r="DV1204">
        <v>0</v>
      </c>
      <c r="DW1204">
        <v>1</v>
      </c>
      <c r="FG1204">
        <v>0</v>
      </c>
      <c r="FH1204" t="s">
        <v>202</v>
      </c>
      <c r="FJ1204" t="s">
        <v>1978</v>
      </c>
      <c r="FK1204">
        <v>6</v>
      </c>
      <c r="FL1204">
        <v>12</v>
      </c>
      <c r="FM1204">
        <v>12</v>
      </c>
      <c r="FN1204">
        <v>20</v>
      </c>
      <c r="FO1204" t="s">
        <v>202</v>
      </c>
      <c r="FQ1204" t="s">
        <v>3287</v>
      </c>
      <c r="FR1204" t="s">
        <v>3189</v>
      </c>
      <c r="FS1204">
        <v>0</v>
      </c>
      <c r="FT1204">
        <v>1</v>
      </c>
      <c r="FU1204" t="s">
        <v>2213</v>
      </c>
      <c r="FV1204" t="s">
        <v>202</v>
      </c>
      <c r="FW1204">
        <v>0</v>
      </c>
      <c r="FX1204">
        <v>1</v>
      </c>
      <c r="FY1204">
        <v>0</v>
      </c>
      <c r="FZ1204">
        <v>0</v>
      </c>
      <c r="GA1204">
        <v>6815</v>
      </c>
      <c r="GB1204">
        <v>24</v>
      </c>
      <c r="GC1204">
        <v>283.95833329999999</v>
      </c>
      <c r="GD1204" t="s">
        <v>202</v>
      </c>
      <c r="GE1204">
        <v>1</v>
      </c>
      <c r="GF1204">
        <v>-97</v>
      </c>
      <c r="GH1204">
        <v>-97</v>
      </c>
      <c r="GI1204">
        <v>2</v>
      </c>
      <c r="GK1204">
        <v>6</v>
      </c>
      <c r="GL1204">
        <v>1</v>
      </c>
      <c r="GO1204">
        <v>2</v>
      </c>
      <c r="GP1204">
        <v>2</v>
      </c>
      <c r="GQ1204">
        <v>1</v>
      </c>
      <c r="GR1204">
        <v>2</v>
      </c>
      <c r="GS1204">
        <v>-97</v>
      </c>
      <c r="GU1204">
        <v>5</v>
      </c>
      <c r="GV1204">
        <v>1</v>
      </c>
      <c r="GW1204">
        <v>3</v>
      </c>
      <c r="GY1204">
        <v>4</v>
      </c>
      <c r="GZ1204">
        <v>1</v>
      </c>
      <c r="HA1204">
        <v>1</v>
      </c>
      <c r="HD1204">
        <v>-97</v>
      </c>
      <c r="HG1204" t="s">
        <v>6486</v>
      </c>
      <c r="HH1204">
        <v>1</v>
      </c>
      <c r="HJ1204">
        <v>0</v>
      </c>
    </row>
    <row r="1205" spans="1:218" hidden="1" x14ac:dyDescent="0.3">
      <c r="A1205">
        <v>854</v>
      </c>
      <c r="B1205" t="s">
        <v>6588</v>
      </c>
      <c r="C1205" t="s">
        <v>6631</v>
      </c>
      <c r="D1205" t="s">
        <v>194</v>
      </c>
      <c r="E1205">
        <v>1</v>
      </c>
      <c r="F1205" t="s">
        <v>202</v>
      </c>
      <c r="H1205">
        <v>1</v>
      </c>
      <c r="M1205">
        <v>2</v>
      </c>
      <c r="N1205">
        <v>1</v>
      </c>
      <c r="U1205">
        <v>1</v>
      </c>
      <c r="W1205">
        <v>1</v>
      </c>
      <c r="X1205" t="s">
        <v>202</v>
      </c>
      <c r="Y1205">
        <v>1</v>
      </c>
      <c r="Z1205">
        <v>1</v>
      </c>
      <c r="AD1205" t="s">
        <v>3174</v>
      </c>
      <c r="AE1205">
        <v>1</v>
      </c>
      <c r="AF1205">
        <v>2</v>
      </c>
      <c r="AG1205">
        <v>1</v>
      </c>
      <c r="AH1205">
        <v>2</v>
      </c>
      <c r="AI1205">
        <v>2</v>
      </c>
      <c r="AJ1205">
        <v>2</v>
      </c>
      <c r="AK1205" t="s">
        <v>6665</v>
      </c>
      <c r="AL1205">
        <v>1</v>
      </c>
      <c r="AM1205">
        <v>2</v>
      </c>
      <c r="AN1205">
        <v>1</v>
      </c>
      <c r="AO1205">
        <v>2</v>
      </c>
      <c r="AP1205">
        <v>2</v>
      </c>
      <c r="AQ1205">
        <v>1</v>
      </c>
      <c r="AR1205" t="s">
        <v>6666</v>
      </c>
      <c r="AS1205">
        <v>2</v>
      </c>
      <c r="AT1205">
        <v>1</v>
      </c>
      <c r="AU1205">
        <v>1</v>
      </c>
      <c r="AV1205">
        <v>2</v>
      </c>
      <c r="AW1205">
        <v>7</v>
      </c>
      <c r="AX1205">
        <v>1</v>
      </c>
      <c r="AY1205">
        <v>1</v>
      </c>
      <c r="BE1205">
        <v>1</v>
      </c>
      <c r="BF1205">
        <v>2</v>
      </c>
      <c r="BG1205">
        <v>1</v>
      </c>
      <c r="BH1205">
        <v>2</v>
      </c>
      <c r="BI1205">
        <v>1</v>
      </c>
      <c r="BJ1205">
        <v>1</v>
      </c>
      <c r="BK1205">
        <v>1</v>
      </c>
      <c r="BL1205">
        <v>1</v>
      </c>
      <c r="BM1205">
        <v>1</v>
      </c>
      <c r="BN1205">
        <v>1</v>
      </c>
      <c r="BO1205">
        <v>4</v>
      </c>
      <c r="BP1205">
        <v>1</v>
      </c>
      <c r="BQ1205">
        <v>18</v>
      </c>
      <c r="BR1205">
        <v>5</v>
      </c>
      <c r="BS1205">
        <v>1</v>
      </c>
      <c r="BT1205">
        <v>2</v>
      </c>
      <c r="BV1205">
        <v>0</v>
      </c>
      <c r="BX1205">
        <v>0</v>
      </c>
      <c r="BZ1205">
        <v>0</v>
      </c>
      <c r="CB1205">
        <v>0</v>
      </c>
      <c r="CD1205">
        <v>2</v>
      </c>
      <c r="CJ1205">
        <v>1</v>
      </c>
      <c r="CK1205">
        <v>2</v>
      </c>
      <c r="CL1205">
        <v>5</v>
      </c>
      <c r="CM1205">
        <v>1</v>
      </c>
      <c r="CR1205">
        <v>2</v>
      </c>
      <c r="CS1205">
        <v>7</v>
      </c>
      <c r="CT1205">
        <v>1</v>
      </c>
      <c r="CU1205">
        <v>2</v>
      </c>
      <c r="CV1205" t="s">
        <v>6667</v>
      </c>
      <c r="CW1205">
        <v>511</v>
      </c>
      <c r="CX1205">
        <v>8.52</v>
      </c>
      <c r="CY1205">
        <v>2</v>
      </c>
      <c r="CZ1205">
        <v>1</v>
      </c>
      <c r="DA1205" t="s">
        <v>548</v>
      </c>
      <c r="DC1205">
        <v>1</v>
      </c>
      <c r="DD1205">
        <v>1</v>
      </c>
      <c r="DE1205">
        <v>20</v>
      </c>
      <c r="DN1205" t="s">
        <v>4423</v>
      </c>
      <c r="DO1205" t="s">
        <v>4423</v>
      </c>
      <c r="DP1205" t="s">
        <v>3178</v>
      </c>
      <c r="DQ1205" t="s">
        <v>202</v>
      </c>
      <c r="DR1205" t="s">
        <v>202</v>
      </c>
      <c r="DT1205">
        <v>1</v>
      </c>
      <c r="DV1205">
        <v>0</v>
      </c>
      <c r="DW1205">
        <v>1</v>
      </c>
      <c r="FG1205">
        <v>0</v>
      </c>
      <c r="FH1205" t="s">
        <v>202</v>
      </c>
      <c r="FJ1205" t="s">
        <v>1978</v>
      </c>
      <c r="FK1205">
        <v>7</v>
      </c>
      <c r="FL1205">
        <v>12</v>
      </c>
      <c r="FM1205">
        <v>12</v>
      </c>
      <c r="FN1205">
        <v>7</v>
      </c>
      <c r="FO1205" t="s">
        <v>202</v>
      </c>
      <c r="FQ1205" t="s">
        <v>3287</v>
      </c>
      <c r="FR1205" t="s">
        <v>3189</v>
      </c>
      <c r="FS1205">
        <v>0</v>
      </c>
      <c r="FT1205">
        <v>1</v>
      </c>
      <c r="FU1205" t="s">
        <v>2221</v>
      </c>
      <c r="FV1205" t="s">
        <v>202</v>
      </c>
      <c r="FW1205">
        <v>0</v>
      </c>
      <c r="FX1205">
        <v>1</v>
      </c>
      <c r="FY1205">
        <v>0</v>
      </c>
      <c r="FZ1205">
        <v>0</v>
      </c>
      <c r="GA1205">
        <v>835</v>
      </c>
      <c r="GB1205">
        <v>3</v>
      </c>
      <c r="GC1205">
        <v>278.33333329999999</v>
      </c>
      <c r="GD1205" t="s">
        <v>202</v>
      </c>
      <c r="GE1205">
        <v>1</v>
      </c>
      <c r="GF1205">
        <v>1</v>
      </c>
      <c r="GG1205">
        <v>7</v>
      </c>
      <c r="GH1205">
        <f t="shared" ref="GH1205:GH1209" si="57">IF(GG1205&gt;=30,1,IF(GG1205&gt;=20,2,IF(GG1205&gt;=15,3,IF(GG1205&gt;=10,4,IF(GG1205&gt;=5,5,IF(GG1205&gt;0,6,0))))))</f>
        <v>5</v>
      </c>
      <c r="GI1205">
        <v>2</v>
      </c>
      <c r="GK1205">
        <v>7</v>
      </c>
      <c r="GL1205">
        <v>1</v>
      </c>
      <c r="GO1205">
        <v>2</v>
      </c>
      <c r="GP1205">
        <v>2</v>
      </c>
      <c r="GQ1205">
        <v>1</v>
      </c>
      <c r="GR1205">
        <v>1</v>
      </c>
      <c r="GZ1205">
        <v>1</v>
      </c>
      <c r="HA1205">
        <v>1</v>
      </c>
      <c r="HD1205">
        <v>-97</v>
      </c>
      <c r="HG1205" t="s">
        <v>6486</v>
      </c>
      <c r="HH1205">
        <v>1</v>
      </c>
      <c r="HJ1205">
        <v>0</v>
      </c>
    </row>
    <row r="1206" spans="1:218" hidden="1" x14ac:dyDescent="0.3">
      <c r="A1206">
        <v>861</v>
      </c>
      <c r="B1206" t="s">
        <v>3221</v>
      </c>
      <c r="C1206" t="s">
        <v>4487</v>
      </c>
      <c r="D1206" t="s">
        <v>212</v>
      </c>
      <c r="E1206">
        <v>1</v>
      </c>
      <c r="F1206" t="s">
        <v>202</v>
      </c>
      <c r="H1206">
        <v>1</v>
      </c>
      <c r="M1206">
        <v>3</v>
      </c>
      <c r="N1206">
        <v>1</v>
      </c>
      <c r="U1206">
        <v>1</v>
      </c>
      <c r="W1206">
        <v>1</v>
      </c>
      <c r="X1206" t="s">
        <v>3174</v>
      </c>
      <c r="Y1206">
        <v>1</v>
      </c>
      <c r="Z1206">
        <v>1</v>
      </c>
      <c r="AA1206">
        <v>5</v>
      </c>
      <c r="AD1206" t="s">
        <v>3174</v>
      </c>
      <c r="AE1206">
        <v>1</v>
      </c>
      <c r="AF1206">
        <v>1</v>
      </c>
      <c r="AG1206">
        <v>1</v>
      </c>
      <c r="AH1206">
        <v>2</v>
      </c>
      <c r="AI1206">
        <v>2</v>
      </c>
      <c r="AJ1206">
        <v>2</v>
      </c>
      <c r="AK1206" t="s">
        <v>4488</v>
      </c>
      <c r="AL1206">
        <v>1</v>
      </c>
      <c r="AM1206">
        <v>2</v>
      </c>
      <c r="AN1206">
        <v>2</v>
      </c>
      <c r="AO1206">
        <v>2</v>
      </c>
      <c r="AP1206">
        <v>1</v>
      </c>
      <c r="AQ1206">
        <v>1</v>
      </c>
      <c r="AR1206" t="s">
        <v>4489</v>
      </c>
      <c r="AS1206">
        <v>1</v>
      </c>
      <c r="AT1206">
        <v>1</v>
      </c>
      <c r="AU1206">
        <v>1</v>
      </c>
      <c r="AV1206">
        <v>1</v>
      </c>
      <c r="AW1206">
        <v>7</v>
      </c>
      <c r="AX1206">
        <v>1</v>
      </c>
      <c r="AY1206">
        <v>2</v>
      </c>
      <c r="AZ1206">
        <v>4</v>
      </c>
      <c r="BE1206">
        <v>1</v>
      </c>
      <c r="BF1206">
        <v>1</v>
      </c>
      <c r="BG1206">
        <v>1</v>
      </c>
      <c r="BH1206">
        <v>1</v>
      </c>
      <c r="BI1206">
        <v>1</v>
      </c>
      <c r="BJ1206">
        <v>1</v>
      </c>
      <c r="BK1206">
        <v>1</v>
      </c>
      <c r="BL1206">
        <v>1</v>
      </c>
      <c r="BM1206">
        <v>1</v>
      </c>
      <c r="BN1206">
        <v>1</v>
      </c>
      <c r="BO1206">
        <v>3</v>
      </c>
      <c r="BP1206">
        <v>1</v>
      </c>
      <c r="BQ1206">
        <v>12</v>
      </c>
      <c r="BR1206">
        <v>4</v>
      </c>
      <c r="BS1206">
        <v>1</v>
      </c>
      <c r="BT1206">
        <v>2</v>
      </c>
      <c r="BV1206">
        <v>0</v>
      </c>
      <c r="BX1206">
        <v>0</v>
      </c>
      <c r="BZ1206">
        <v>0</v>
      </c>
      <c r="CB1206">
        <v>0</v>
      </c>
      <c r="CD1206">
        <v>1</v>
      </c>
      <c r="CF1206">
        <v>1</v>
      </c>
      <c r="CJ1206">
        <v>1</v>
      </c>
      <c r="CK1206">
        <v>2</v>
      </c>
      <c r="CL1206">
        <v>5</v>
      </c>
      <c r="CM1206">
        <v>1</v>
      </c>
      <c r="CR1206">
        <v>2</v>
      </c>
      <c r="CS1206">
        <v>2</v>
      </c>
      <c r="CT1206">
        <v>1</v>
      </c>
      <c r="CU1206">
        <v>1</v>
      </c>
      <c r="CV1206" t="s">
        <v>504</v>
      </c>
      <c r="CW1206">
        <v>761</v>
      </c>
      <c r="CX1206">
        <v>12.68</v>
      </c>
      <c r="CY1206">
        <v>2</v>
      </c>
      <c r="CZ1206">
        <v>1</v>
      </c>
      <c r="DA1206" t="s">
        <v>473</v>
      </c>
      <c r="DC1206">
        <v>1</v>
      </c>
      <c r="DD1206">
        <v>1</v>
      </c>
      <c r="DE1206">
        <v>10</v>
      </c>
      <c r="DN1206" t="s">
        <v>4423</v>
      </c>
      <c r="DO1206" t="s">
        <v>4423</v>
      </c>
      <c r="DP1206" t="s">
        <v>3178</v>
      </c>
      <c r="DQ1206" t="s">
        <v>202</v>
      </c>
      <c r="DR1206" t="s">
        <v>202</v>
      </c>
      <c r="DT1206">
        <v>1</v>
      </c>
      <c r="DV1206">
        <v>0</v>
      </c>
      <c r="DW1206">
        <v>1</v>
      </c>
      <c r="FG1206">
        <v>0</v>
      </c>
      <c r="FH1206" t="s">
        <v>202</v>
      </c>
      <c r="FJ1206" t="s">
        <v>1978</v>
      </c>
      <c r="FK1206">
        <v>6</v>
      </c>
      <c r="FL1206">
        <v>12</v>
      </c>
      <c r="FM1206">
        <v>12</v>
      </c>
      <c r="FN1206">
        <v>10</v>
      </c>
      <c r="FO1206" t="s">
        <v>202</v>
      </c>
      <c r="FQ1206" t="s">
        <v>3287</v>
      </c>
      <c r="FR1206" t="s">
        <v>3189</v>
      </c>
      <c r="FS1206">
        <v>0</v>
      </c>
      <c r="FT1206">
        <v>1</v>
      </c>
      <c r="FU1206" t="s">
        <v>2221</v>
      </c>
      <c r="FV1206" t="s">
        <v>202</v>
      </c>
      <c r="FW1206">
        <v>0</v>
      </c>
      <c r="FX1206">
        <v>1</v>
      </c>
      <c r="FY1206">
        <v>0</v>
      </c>
      <c r="FZ1206">
        <v>0</v>
      </c>
      <c r="GA1206">
        <v>1992</v>
      </c>
      <c r="GB1206">
        <v>22</v>
      </c>
      <c r="GC1206">
        <v>90.545454500000005</v>
      </c>
      <c r="GD1206" t="s">
        <v>202</v>
      </c>
      <c r="GE1206">
        <v>1</v>
      </c>
      <c r="GF1206">
        <v>1</v>
      </c>
      <c r="GG1206">
        <v>10</v>
      </c>
      <c r="GH1206">
        <f t="shared" si="57"/>
        <v>4</v>
      </c>
      <c r="GI1206">
        <v>2</v>
      </c>
      <c r="GK1206">
        <v>6</v>
      </c>
      <c r="GL1206">
        <v>1</v>
      </c>
      <c r="GO1206">
        <v>2</v>
      </c>
      <c r="GP1206">
        <v>2</v>
      </c>
      <c r="GQ1206">
        <v>1</v>
      </c>
      <c r="GR1206">
        <v>1</v>
      </c>
      <c r="GZ1206">
        <v>1</v>
      </c>
      <c r="HA1206">
        <v>1</v>
      </c>
      <c r="HD1206">
        <v>5</v>
      </c>
      <c r="HG1206" t="s">
        <v>6486</v>
      </c>
      <c r="HH1206">
        <v>1</v>
      </c>
      <c r="HJ1206">
        <v>0</v>
      </c>
    </row>
    <row r="1207" spans="1:218" hidden="1" x14ac:dyDescent="0.3">
      <c r="A1207">
        <v>863</v>
      </c>
      <c r="B1207" t="s">
        <v>3984</v>
      </c>
      <c r="C1207" t="s">
        <v>4493</v>
      </c>
      <c r="D1207" t="s">
        <v>265</v>
      </c>
      <c r="E1207">
        <v>1</v>
      </c>
      <c r="F1207" t="s">
        <v>202</v>
      </c>
      <c r="H1207">
        <v>1</v>
      </c>
      <c r="M1207">
        <v>3</v>
      </c>
      <c r="N1207">
        <v>1</v>
      </c>
      <c r="U1207">
        <v>1</v>
      </c>
      <c r="W1207">
        <v>1</v>
      </c>
      <c r="X1207" t="s">
        <v>3174</v>
      </c>
      <c r="Y1207">
        <v>1</v>
      </c>
      <c r="Z1207">
        <v>1</v>
      </c>
      <c r="AA1207">
        <v>5</v>
      </c>
      <c r="AD1207" t="s">
        <v>3174</v>
      </c>
      <c r="AE1207">
        <v>1</v>
      </c>
      <c r="AF1207">
        <v>1</v>
      </c>
      <c r="AG1207">
        <v>1</v>
      </c>
      <c r="AH1207">
        <v>1</v>
      </c>
      <c r="AI1207">
        <v>1</v>
      </c>
      <c r="AJ1207">
        <v>1</v>
      </c>
      <c r="AK1207" t="s">
        <v>4494</v>
      </c>
      <c r="AL1207">
        <v>1</v>
      </c>
      <c r="AM1207">
        <v>1</v>
      </c>
      <c r="AN1207">
        <v>2</v>
      </c>
      <c r="AO1207">
        <v>2</v>
      </c>
      <c r="AP1207">
        <v>1</v>
      </c>
      <c r="AQ1207">
        <v>1</v>
      </c>
      <c r="AR1207" t="s">
        <v>4495</v>
      </c>
      <c r="AS1207">
        <v>1</v>
      </c>
      <c r="AT1207">
        <v>1</v>
      </c>
      <c r="AU1207">
        <v>1</v>
      </c>
      <c r="AV1207">
        <v>1</v>
      </c>
      <c r="AW1207">
        <v>7</v>
      </c>
      <c r="AX1207">
        <v>1</v>
      </c>
      <c r="AY1207">
        <v>2</v>
      </c>
      <c r="BE1207">
        <v>1</v>
      </c>
      <c r="BF1207">
        <v>3</v>
      </c>
      <c r="BG1207">
        <v>1</v>
      </c>
      <c r="BH1207">
        <v>3</v>
      </c>
      <c r="BI1207">
        <v>1</v>
      </c>
      <c r="BJ1207">
        <v>2</v>
      </c>
      <c r="BK1207">
        <v>1</v>
      </c>
      <c r="BL1207">
        <v>2</v>
      </c>
      <c r="BM1207">
        <v>1</v>
      </c>
      <c r="BN1207">
        <v>1</v>
      </c>
      <c r="BO1207">
        <v>3</v>
      </c>
      <c r="BP1207">
        <v>1</v>
      </c>
      <c r="BQ1207">
        <v>28</v>
      </c>
      <c r="BR1207">
        <v>1</v>
      </c>
      <c r="BS1207">
        <v>1</v>
      </c>
      <c r="BT1207">
        <v>3</v>
      </c>
      <c r="BV1207">
        <v>0</v>
      </c>
      <c r="BX1207">
        <v>1</v>
      </c>
      <c r="BZ1207">
        <v>0</v>
      </c>
      <c r="CB1207">
        <v>0</v>
      </c>
      <c r="CD1207">
        <v>1</v>
      </c>
      <c r="CF1207">
        <v>1</v>
      </c>
      <c r="CJ1207">
        <v>1</v>
      </c>
      <c r="CK1207">
        <v>2</v>
      </c>
      <c r="CL1207">
        <v>5</v>
      </c>
      <c r="CM1207">
        <v>1</v>
      </c>
      <c r="CR1207">
        <v>2</v>
      </c>
      <c r="CS1207">
        <v>1</v>
      </c>
      <c r="CT1207">
        <v>1</v>
      </c>
      <c r="CU1207">
        <v>1</v>
      </c>
      <c r="CV1207" t="s">
        <v>262</v>
      </c>
      <c r="CW1207">
        <v>710</v>
      </c>
      <c r="CX1207">
        <v>11.83</v>
      </c>
      <c r="CY1207">
        <v>2</v>
      </c>
      <c r="CZ1207">
        <v>1</v>
      </c>
      <c r="DA1207" t="s">
        <v>505</v>
      </c>
      <c r="DC1207">
        <v>1</v>
      </c>
      <c r="DD1207">
        <v>1</v>
      </c>
      <c r="DE1207">
        <v>36</v>
      </c>
      <c r="DN1207" t="s">
        <v>4423</v>
      </c>
      <c r="DO1207" t="s">
        <v>4423</v>
      </c>
      <c r="DP1207" t="s">
        <v>3178</v>
      </c>
      <c r="DQ1207" t="s">
        <v>202</v>
      </c>
      <c r="DR1207" t="s">
        <v>202</v>
      </c>
      <c r="DT1207">
        <v>1</v>
      </c>
      <c r="DV1207">
        <v>0</v>
      </c>
      <c r="DW1207">
        <v>1</v>
      </c>
      <c r="FG1207">
        <v>0</v>
      </c>
      <c r="FH1207" t="s">
        <v>202</v>
      </c>
      <c r="FJ1207" t="s">
        <v>1978</v>
      </c>
      <c r="FK1207">
        <v>5</v>
      </c>
      <c r="FL1207">
        <v>12</v>
      </c>
      <c r="FM1207">
        <v>12</v>
      </c>
      <c r="FN1207">
        <v>5</v>
      </c>
      <c r="FO1207" t="s">
        <v>202</v>
      </c>
      <c r="FQ1207" t="s">
        <v>3180</v>
      </c>
      <c r="FR1207" t="s">
        <v>3181</v>
      </c>
      <c r="FS1207">
        <v>1</v>
      </c>
      <c r="FT1207">
        <v>1</v>
      </c>
      <c r="FU1207" t="s">
        <v>2221</v>
      </c>
      <c r="FV1207" t="s">
        <v>202</v>
      </c>
      <c r="FW1207">
        <v>0</v>
      </c>
      <c r="FX1207">
        <v>1</v>
      </c>
      <c r="FY1207">
        <v>0</v>
      </c>
      <c r="FZ1207">
        <v>0</v>
      </c>
      <c r="GA1207">
        <v>332</v>
      </c>
      <c r="GB1207">
        <v>3</v>
      </c>
      <c r="GC1207">
        <v>110.66666669999999</v>
      </c>
      <c r="GD1207" t="s">
        <v>202</v>
      </c>
      <c r="GE1207">
        <v>1</v>
      </c>
      <c r="GF1207">
        <v>1</v>
      </c>
      <c r="GG1207">
        <v>5</v>
      </c>
      <c r="GH1207">
        <f t="shared" si="57"/>
        <v>5</v>
      </c>
      <c r="GI1207">
        <v>2</v>
      </c>
      <c r="GK1207">
        <v>5</v>
      </c>
      <c r="GL1207">
        <v>1</v>
      </c>
      <c r="GO1207">
        <v>1</v>
      </c>
      <c r="GP1207">
        <v>3</v>
      </c>
      <c r="GQ1207">
        <v>1</v>
      </c>
      <c r="GR1207">
        <v>1</v>
      </c>
      <c r="GZ1207">
        <v>1</v>
      </c>
      <c r="HA1207">
        <v>1</v>
      </c>
      <c r="HD1207">
        <v>1</v>
      </c>
      <c r="HG1207" t="s">
        <v>6486</v>
      </c>
      <c r="HH1207">
        <v>1</v>
      </c>
      <c r="HJ1207">
        <v>0</v>
      </c>
    </row>
    <row r="1208" spans="1:218" hidden="1" x14ac:dyDescent="0.3">
      <c r="A1208">
        <v>873</v>
      </c>
      <c r="B1208" t="s">
        <v>3854</v>
      </c>
      <c r="C1208" t="s">
        <v>4493</v>
      </c>
      <c r="D1208" t="s">
        <v>265</v>
      </c>
      <c r="E1208">
        <v>1</v>
      </c>
      <c r="F1208" t="s">
        <v>202</v>
      </c>
      <c r="H1208">
        <v>1</v>
      </c>
      <c r="M1208">
        <v>3</v>
      </c>
      <c r="N1208">
        <v>1</v>
      </c>
      <c r="U1208">
        <v>1</v>
      </c>
      <c r="W1208">
        <v>1</v>
      </c>
      <c r="X1208" t="s">
        <v>3174</v>
      </c>
      <c r="Y1208">
        <v>1</v>
      </c>
      <c r="Z1208">
        <v>1</v>
      </c>
      <c r="AA1208">
        <v>2</v>
      </c>
      <c r="AD1208" t="s">
        <v>3174</v>
      </c>
      <c r="AE1208">
        <v>1</v>
      </c>
      <c r="AF1208">
        <v>1</v>
      </c>
      <c r="AG1208">
        <v>1</v>
      </c>
      <c r="AH1208">
        <v>1</v>
      </c>
      <c r="AI1208">
        <v>1</v>
      </c>
      <c r="AJ1208">
        <v>2</v>
      </c>
      <c r="AK1208" t="s">
        <v>4679</v>
      </c>
      <c r="AL1208">
        <v>1</v>
      </c>
      <c r="AM1208">
        <v>1</v>
      </c>
      <c r="AN1208">
        <v>1</v>
      </c>
      <c r="AO1208">
        <v>2</v>
      </c>
      <c r="AP1208">
        <v>2</v>
      </c>
      <c r="AQ1208">
        <v>1</v>
      </c>
      <c r="AR1208" t="s">
        <v>4680</v>
      </c>
      <c r="AS1208">
        <v>1</v>
      </c>
      <c r="AT1208">
        <v>1</v>
      </c>
      <c r="AU1208">
        <v>1</v>
      </c>
      <c r="AV1208">
        <v>1</v>
      </c>
      <c r="AW1208">
        <v>7</v>
      </c>
      <c r="AX1208">
        <v>2</v>
      </c>
      <c r="AY1208">
        <v>-97</v>
      </c>
      <c r="BE1208">
        <v>1</v>
      </c>
      <c r="BF1208">
        <v>2</v>
      </c>
      <c r="BG1208">
        <v>1</v>
      </c>
      <c r="BH1208">
        <v>2</v>
      </c>
      <c r="BI1208">
        <v>1</v>
      </c>
      <c r="BJ1208">
        <v>0</v>
      </c>
      <c r="BM1208">
        <v>1</v>
      </c>
      <c r="BN1208">
        <v>1</v>
      </c>
      <c r="BO1208">
        <v>3</v>
      </c>
      <c r="BP1208">
        <v>1</v>
      </c>
      <c r="BQ1208">
        <v>23</v>
      </c>
      <c r="BR1208">
        <v>1</v>
      </c>
      <c r="BS1208">
        <v>1</v>
      </c>
      <c r="BT1208">
        <v>5</v>
      </c>
      <c r="BV1208">
        <v>2</v>
      </c>
      <c r="BX1208">
        <v>1</v>
      </c>
      <c r="BZ1208">
        <v>0</v>
      </c>
      <c r="CB1208">
        <v>0</v>
      </c>
      <c r="CD1208">
        <v>2</v>
      </c>
      <c r="CJ1208">
        <v>1</v>
      </c>
      <c r="CK1208">
        <v>2</v>
      </c>
      <c r="CL1208">
        <v>6</v>
      </c>
      <c r="CM1208">
        <v>-98</v>
      </c>
      <c r="CR1208">
        <v>2</v>
      </c>
      <c r="CS1208">
        <v>7</v>
      </c>
      <c r="CT1208">
        <v>1</v>
      </c>
      <c r="CU1208">
        <v>2</v>
      </c>
      <c r="CV1208" t="s">
        <v>6114</v>
      </c>
      <c r="CW1208">
        <v>762</v>
      </c>
      <c r="CX1208">
        <v>12.7</v>
      </c>
      <c r="CY1208">
        <v>2</v>
      </c>
      <c r="CZ1208">
        <v>1</v>
      </c>
      <c r="DA1208" t="s">
        <v>217</v>
      </c>
      <c r="DC1208">
        <v>1</v>
      </c>
      <c r="DD1208">
        <v>1</v>
      </c>
      <c r="DE1208">
        <v>35</v>
      </c>
      <c r="DN1208" t="s">
        <v>4423</v>
      </c>
      <c r="DO1208" t="s">
        <v>4423</v>
      </c>
      <c r="DP1208" t="s">
        <v>3178</v>
      </c>
      <c r="DQ1208" t="s">
        <v>202</v>
      </c>
      <c r="DR1208" t="s">
        <v>202</v>
      </c>
      <c r="DT1208">
        <v>1</v>
      </c>
      <c r="DV1208">
        <v>0</v>
      </c>
      <c r="DW1208">
        <v>1</v>
      </c>
      <c r="FG1208">
        <v>0</v>
      </c>
      <c r="FH1208" t="s">
        <v>202</v>
      </c>
      <c r="FJ1208" t="s">
        <v>1978</v>
      </c>
      <c r="FK1208">
        <v>20</v>
      </c>
      <c r="FL1208">
        <v>12</v>
      </c>
      <c r="FM1208">
        <v>12</v>
      </c>
      <c r="FN1208">
        <v>20</v>
      </c>
      <c r="FO1208" t="s">
        <v>202</v>
      </c>
      <c r="FQ1208" t="s">
        <v>3287</v>
      </c>
      <c r="FR1208" t="s">
        <v>3189</v>
      </c>
      <c r="FS1208">
        <v>0</v>
      </c>
      <c r="FT1208">
        <v>0</v>
      </c>
      <c r="FU1208" t="s">
        <v>202</v>
      </c>
      <c r="FV1208" t="s">
        <v>202</v>
      </c>
      <c r="FW1208">
        <v>0</v>
      </c>
      <c r="FX1208">
        <v>1</v>
      </c>
      <c r="FY1208">
        <v>0</v>
      </c>
      <c r="FZ1208">
        <v>0</v>
      </c>
      <c r="GA1208">
        <v>283</v>
      </c>
      <c r="GB1208">
        <v>7</v>
      </c>
      <c r="GC1208">
        <v>40.428571400000003</v>
      </c>
      <c r="GD1208" t="s">
        <v>202</v>
      </c>
      <c r="GE1208">
        <v>1</v>
      </c>
      <c r="GF1208">
        <v>1</v>
      </c>
      <c r="GG1208">
        <v>20</v>
      </c>
      <c r="GH1208">
        <f t="shared" si="57"/>
        <v>2</v>
      </c>
      <c r="GI1208">
        <v>2</v>
      </c>
      <c r="GK1208">
        <v>20</v>
      </c>
      <c r="GL1208">
        <v>1</v>
      </c>
      <c r="GO1208">
        <v>2</v>
      </c>
      <c r="GP1208">
        <v>2</v>
      </c>
      <c r="GQ1208">
        <v>2</v>
      </c>
      <c r="GZ1208">
        <v>1</v>
      </c>
      <c r="HA1208">
        <v>2</v>
      </c>
      <c r="HB1208">
        <v>1</v>
      </c>
      <c r="HC1208">
        <v>3</v>
      </c>
      <c r="HD1208">
        <v>1</v>
      </c>
      <c r="HG1208" t="s">
        <v>6486</v>
      </c>
      <c r="HH1208">
        <v>1</v>
      </c>
      <c r="HJ1208">
        <v>0</v>
      </c>
    </row>
    <row r="1209" spans="1:218" hidden="1" x14ac:dyDescent="0.3">
      <c r="A1209">
        <v>893</v>
      </c>
      <c r="B1209" t="s">
        <v>6495</v>
      </c>
      <c r="C1209" t="s">
        <v>6668</v>
      </c>
      <c r="D1209" t="s">
        <v>212</v>
      </c>
      <c r="E1209">
        <v>1</v>
      </c>
      <c r="F1209" t="s">
        <v>202</v>
      </c>
      <c r="H1209">
        <v>1</v>
      </c>
      <c r="M1209">
        <v>2</v>
      </c>
      <c r="N1209">
        <v>1</v>
      </c>
      <c r="U1209">
        <v>1</v>
      </c>
      <c r="W1209">
        <v>1</v>
      </c>
      <c r="X1209" t="s">
        <v>202</v>
      </c>
      <c r="Y1209">
        <v>1</v>
      </c>
      <c r="Z1209">
        <v>1</v>
      </c>
      <c r="AD1209" t="s">
        <v>3174</v>
      </c>
      <c r="AE1209">
        <v>1</v>
      </c>
      <c r="AF1209">
        <v>1</v>
      </c>
      <c r="AG1209">
        <v>1</v>
      </c>
      <c r="AH1209">
        <v>1</v>
      </c>
      <c r="AI1209">
        <v>1</v>
      </c>
      <c r="AJ1209">
        <v>1</v>
      </c>
      <c r="AK1209" t="s">
        <v>6669</v>
      </c>
      <c r="AL1209">
        <v>1</v>
      </c>
      <c r="AM1209">
        <v>1</v>
      </c>
      <c r="AN1209">
        <v>1</v>
      </c>
      <c r="AO1209">
        <v>1</v>
      </c>
      <c r="AP1209">
        <v>1</v>
      </c>
      <c r="AQ1209">
        <v>1</v>
      </c>
      <c r="AR1209" t="s">
        <v>6670</v>
      </c>
      <c r="AS1209">
        <v>1</v>
      </c>
      <c r="AT1209">
        <v>2</v>
      </c>
      <c r="AU1209">
        <v>1</v>
      </c>
      <c r="AV1209">
        <v>2</v>
      </c>
      <c r="AW1209">
        <v>7</v>
      </c>
      <c r="AX1209">
        <v>1</v>
      </c>
      <c r="AY1209">
        <v>4</v>
      </c>
      <c r="BE1209">
        <v>1</v>
      </c>
      <c r="BF1209">
        <v>1</v>
      </c>
      <c r="BG1209">
        <v>1</v>
      </c>
      <c r="BH1209">
        <v>1</v>
      </c>
      <c r="BI1209">
        <v>1</v>
      </c>
      <c r="BJ1209">
        <v>0</v>
      </c>
      <c r="BM1209">
        <v>1</v>
      </c>
      <c r="BN1209">
        <v>1</v>
      </c>
      <c r="BO1209">
        <v>2</v>
      </c>
      <c r="BP1209">
        <v>1</v>
      </c>
      <c r="BQ1209">
        <v>0.8</v>
      </c>
      <c r="BR1209">
        <v>1</v>
      </c>
      <c r="BS1209">
        <v>1</v>
      </c>
      <c r="BT1209">
        <v>1</v>
      </c>
      <c r="BV1209">
        <v>0</v>
      </c>
      <c r="BX1209">
        <v>0</v>
      </c>
      <c r="BZ1209">
        <v>0</v>
      </c>
      <c r="CB1209">
        <v>0</v>
      </c>
      <c r="CD1209">
        <v>0</v>
      </c>
      <c r="CF1209">
        <v>1</v>
      </c>
      <c r="CJ1209">
        <v>1</v>
      </c>
      <c r="CK1209">
        <v>2</v>
      </c>
      <c r="CL1209">
        <v>7</v>
      </c>
      <c r="CM1209">
        <v>1</v>
      </c>
      <c r="CR1209">
        <v>2</v>
      </c>
      <c r="CS1209">
        <v>1</v>
      </c>
      <c r="CT1209">
        <v>1</v>
      </c>
      <c r="CU1209">
        <v>2</v>
      </c>
      <c r="CV1209" t="s">
        <v>1064</v>
      </c>
      <c r="CW1209">
        <v>594</v>
      </c>
      <c r="CX1209">
        <v>9.9</v>
      </c>
      <c r="CY1209">
        <v>2</v>
      </c>
      <c r="CZ1209">
        <v>1</v>
      </c>
      <c r="DA1209" t="s">
        <v>285</v>
      </c>
      <c r="DC1209">
        <v>1</v>
      </c>
      <c r="DD1209">
        <v>1</v>
      </c>
      <c r="DE1209">
        <v>8</v>
      </c>
      <c r="DN1209" t="s">
        <v>4535</v>
      </c>
      <c r="DO1209" t="s">
        <v>4535</v>
      </c>
      <c r="DP1209" t="s">
        <v>3178</v>
      </c>
      <c r="DQ1209" t="s">
        <v>202</v>
      </c>
      <c r="DR1209" t="s">
        <v>202</v>
      </c>
      <c r="DT1209">
        <v>1</v>
      </c>
      <c r="DV1209">
        <v>0</v>
      </c>
      <c r="DW1209">
        <v>1</v>
      </c>
      <c r="FG1209">
        <v>0</v>
      </c>
      <c r="FH1209" t="s">
        <v>202</v>
      </c>
      <c r="FJ1209" t="s">
        <v>1978</v>
      </c>
      <c r="FK1209">
        <v>15</v>
      </c>
      <c r="FL1209">
        <v>12</v>
      </c>
      <c r="FM1209">
        <v>12</v>
      </c>
      <c r="FN1209">
        <v>15</v>
      </c>
      <c r="FO1209" t="s">
        <v>202</v>
      </c>
      <c r="FQ1209" t="s">
        <v>3287</v>
      </c>
      <c r="FR1209" t="s">
        <v>3189</v>
      </c>
      <c r="FS1209">
        <v>0</v>
      </c>
      <c r="FT1209">
        <v>0</v>
      </c>
      <c r="FU1209" t="s">
        <v>202</v>
      </c>
      <c r="FV1209" t="s">
        <v>202</v>
      </c>
      <c r="FW1209">
        <v>1</v>
      </c>
      <c r="FX1209">
        <v>0</v>
      </c>
      <c r="FY1209">
        <v>1</v>
      </c>
      <c r="FZ1209">
        <v>0</v>
      </c>
      <c r="GA1209">
        <v>1767</v>
      </c>
      <c r="GB1209">
        <v>6</v>
      </c>
      <c r="GC1209">
        <v>294.5</v>
      </c>
      <c r="GD1209" t="s">
        <v>202</v>
      </c>
      <c r="GE1209">
        <v>1</v>
      </c>
      <c r="GF1209">
        <v>1</v>
      </c>
      <c r="GG1209">
        <v>15</v>
      </c>
      <c r="GH1209">
        <f t="shared" si="57"/>
        <v>3</v>
      </c>
      <c r="GI1209">
        <v>2</v>
      </c>
      <c r="GK1209">
        <v>15</v>
      </c>
      <c r="GL1209">
        <v>1</v>
      </c>
      <c r="GO1209">
        <v>2</v>
      </c>
      <c r="GP1209">
        <v>2</v>
      </c>
      <c r="GQ1209">
        <v>2</v>
      </c>
      <c r="GZ1209">
        <v>2</v>
      </c>
      <c r="HE1209">
        <v>1</v>
      </c>
      <c r="HG1209" t="s">
        <v>6486</v>
      </c>
      <c r="HH1209">
        <v>1</v>
      </c>
      <c r="HI1209">
        <v>1</v>
      </c>
      <c r="HJ1209">
        <v>1</v>
      </c>
    </row>
    <row r="1210" spans="1:218" hidden="1" x14ac:dyDescent="0.3">
      <c r="A1210">
        <v>897</v>
      </c>
      <c r="B1210" t="s">
        <v>6505</v>
      </c>
      <c r="C1210" t="s">
        <v>6671</v>
      </c>
      <c r="D1210" t="s">
        <v>212</v>
      </c>
      <c r="E1210">
        <v>1</v>
      </c>
      <c r="F1210" t="s">
        <v>202</v>
      </c>
      <c r="H1210">
        <v>1</v>
      </c>
      <c r="M1210">
        <v>2</v>
      </c>
      <c r="N1210">
        <v>1</v>
      </c>
      <c r="U1210">
        <v>1</v>
      </c>
      <c r="W1210">
        <v>1</v>
      </c>
      <c r="X1210" t="s">
        <v>202</v>
      </c>
      <c r="Y1210">
        <v>1</v>
      </c>
      <c r="Z1210">
        <v>1</v>
      </c>
      <c r="AD1210" t="s">
        <v>3174</v>
      </c>
      <c r="AE1210">
        <v>1</v>
      </c>
      <c r="AF1210">
        <v>2</v>
      </c>
      <c r="AG1210">
        <v>2</v>
      </c>
      <c r="AH1210">
        <v>2</v>
      </c>
      <c r="AI1210">
        <v>2</v>
      </c>
      <c r="AJ1210">
        <v>2</v>
      </c>
      <c r="AK1210" t="s">
        <v>6047</v>
      </c>
      <c r="AL1210">
        <v>1</v>
      </c>
      <c r="AM1210">
        <v>-97</v>
      </c>
      <c r="AN1210">
        <v>-97</v>
      </c>
      <c r="AO1210">
        <v>2</v>
      </c>
      <c r="AP1210">
        <v>2</v>
      </c>
      <c r="AQ1210">
        <v>1</v>
      </c>
      <c r="AR1210" t="s">
        <v>6048</v>
      </c>
      <c r="AS1210">
        <v>2</v>
      </c>
      <c r="AT1210">
        <v>1</v>
      </c>
      <c r="AU1210">
        <v>1</v>
      </c>
      <c r="AV1210">
        <v>1</v>
      </c>
      <c r="AW1210">
        <v>5</v>
      </c>
      <c r="AX1210">
        <v>1</v>
      </c>
      <c r="AY1210">
        <v>1</v>
      </c>
      <c r="BE1210">
        <v>1</v>
      </c>
      <c r="BF1210">
        <v>2</v>
      </c>
      <c r="BG1210">
        <v>1</v>
      </c>
      <c r="BH1210">
        <v>2</v>
      </c>
      <c r="BI1210">
        <v>1</v>
      </c>
      <c r="BJ1210">
        <v>1</v>
      </c>
      <c r="BK1210">
        <v>1</v>
      </c>
      <c r="BL1210">
        <v>1</v>
      </c>
      <c r="BM1210">
        <v>1</v>
      </c>
      <c r="BN1210">
        <v>1</v>
      </c>
      <c r="BO1210">
        <v>4</v>
      </c>
      <c r="BP1210">
        <v>1</v>
      </c>
      <c r="BQ1210">
        <v>2</v>
      </c>
      <c r="BR1210">
        <v>6</v>
      </c>
      <c r="BS1210">
        <v>1</v>
      </c>
      <c r="BT1210">
        <v>2</v>
      </c>
      <c r="BV1210">
        <v>0</v>
      </c>
      <c r="BX1210">
        <v>0</v>
      </c>
      <c r="BZ1210">
        <v>0</v>
      </c>
      <c r="CB1210">
        <v>0</v>
      </c>
      <c r="CD1210">
        <v>0</v>
      </c>
      <c r="CF1210">
        <v>2</v>
      </c>
      <c r="CJ1210">
        <v>1</v>
      </c>
      <c r="CK1210">
        <v>2</v>
      </c>
      <c r="CL1210">
        <v>8</v>
      </c>
      <c r="CM1210">
        <v>1</v>
      </c>
      <c r="CR1210">
        <v>2</v>
      </c>
      <c r="CS1210">
        <v>8</v>
      </c>
      <c r="CT1210">
        <v>1</v>
      </c>
      <c r="CU1210">
        <v>1</v>
      </c>
      <c r="CV1210" t="s">
        <v>1267</v>
      </c>
      <c r="CW1210">
        <v>613</v>
      </c>
      <c r="CX1210">
        <v>10.220000000000001</v>
      </c>
      <c r="CY1210">
        <v>2</v>
      </c>
      <c r="CZ1210">
        <v>1</v>
      </c>
      <c r="DA1210" t="s">
        <v>388</v>
      </c>
      <c r="DC1210">
        <v>1</v>
      </c>
      <c r="DD1210">
        <v>1</v>
      </c>
      <c r="DE1210">
        <v>6</v>
      </c>
      <c r="DN1210" t="s">
        <v>4535</v>
      </c>
      <c r="DO1210" t="s">
        <v>4535</v>
      </c>
      <c r="DP1210" t="s">
        <v>3178</v>
      </c>
      <c r="DQ1210" t="s">
        <v>202</v>
      </c>
      <c r="DR1210" t="s">
        <v>202</v>
      </c>
      <c r="DT1210">
        <v>1</v>
      </c>
      <c r="DV1210">
        <v>0</v>
      </c>
      <c r="DW1210">
        <v>1</v>
      </c>
      <c r="FG1210">
        <v>0</v>
      </c>
      <c r="FH1210" t="s">
        <v>202</v>
      </c>
      <c r="FJ1210" t="s">
        <v>1978</v>
      </c>
      <c r="FK1210">
        <v>20</v>
      </c>
      <c r="FL1210">
        <v>12</v>
      </c>
      <c r="FM1210">
        <v>12</v>
      </c>
      <c r="FN1210">
        <v>17.5</v>
      </c>
      <c r="FO1210" t="s">
        <v>202</v>
      </c>
      <c r="FQ1210" t="s">
        <v>3287</v>
      </c>
      <c r="FR1210" t="s">
        <v>3189</v>
      </c>
      <c r="FS1210">
        <v>0</v>
      </c>
      <c r="FT1210">
        <v>1</v>
      </c>
      <c r="FU1210" t="s">
        <v>2221</v>
      </c>
      <c r="FV1210" t="s">
        <v>202</v>
      </c>
      <c r="FW1210">
        <v>0</v>
      </c>
      <c r="FX1210">
        <v>1</v>
      </c>
      <c r="FY1210">
        <v>0</v>
      </c>
      <c r="FZ1210">
        <v>0</v>
      </c>
      <c r="GA1210">
        <v>6815</v>
      </c>
      <c r="GB1210">
        <v>24</v>
      </c>
      <c r="GC1210">
        <v>283.95833329999999</v>
      </c>
      <c r="GD1210" t="s">
        <v>202</v>
      </c>
      <c r="GE1210">
        <v>1</v>
      </c>
      <c r="GF1210">
        <v>-97</v>
      </c>
      <c r="GH1210">
        <v>3</v>
      </c>
      <c r="GI1210">
        <v>2</v>
      </c>
      <c r="GK1210">
        <v>20</v>
      </c>
      <c r="GL1210">
        <v>1</v>
      </c>
      <c r="GO1210">
        <v>2</v>
      </c>
      <c r="GP1210">
        <v>2</v>
      </c>
      <c r="GQ1210">
        <v>1</v>
      </c>
      <c r="GR1210">
        <v>1</v>
      </c>
      <c r="GZ1210">
        <v>1</v>
      </c>
      <c r="HA1210">
        <v>1</v>
      </c>
      <c r="HD1210">
        <v>2</v>
      </c>
      <c r="HG1210" t="s">
        <v>6486</v>
      </c>
      <c r="HH1210">
        <v>1</v>
      </c>
      <c r="HJ1210">
        <v>0</v>
      </c>
    </row>
    <row r="1211" spans="1:218" hidden="1" x14ac:dyDescent="0.3">
      <c r="A1211">
        <v>901</v>
      </c>
      <c r="B1211" t="s">
        <v>6505</v>
      </c>
      <c r="C1211" t="s">
        <v>6672</v>
      </c>
      <c r="D1211" t="s">
        <v>212</v>
      </c>
      <c r="E1211">
        <v>1</v>
      </c>
      <c r="F1211" t="s">
        <v>202</v>
      </c>
      <c r="H1211">
        <v>1</v>
      </c>
      <c r="M1211">
        <v>2</v>
      </c>
      <c r="N1211">
        <v>1</v>
      </c>
      <c r="U1211">
        <v>1</v>
      </c>
      <c r="W1211">
        <v>1</v>
      </c>
      <c r="X1211" t="s">
        <v>202</v>
      </c>
      <c r="Y1211">
        <v>1</v>
      </c>
      <c r="Z1211">
        <v>1</v>
      </c>
      <c r="AD1211" t="s">
        <v>3174</v>
      </c>
      <c r="AE1211">
        <v>1</v>
      </c>
      <c r="AF1211">
        <v>2</v>
      </c>
      <c r="AG1211">
        <v>1</v>
      </c>
      <c r="AH1211">
        <v>1</v>
      </c>
      <c r="AI1211">
        <v>1</v>
      </c>
      <c r="AJ1211">
        <v>2</v>
      </c>
      <c r="AK1211" t="s">
        <v>6673</v>
      </c>
      <c r="AL1211">
        <v>1</v>
      </c>
      <c r="AM1211">
        <v>2</v>
      </c>
      <c r="AN1211">
        <v>1</v>
      </c>
      <c r="AO1211">
        <v>2</v>
      </c>
      <c r="AP1211">
        <v>1</v>
      </c>
      <c r="AQ1211">
        <v>1</v>
      </c>
      <c r="AR1211" t="s">
        <v>6674</v>
      </c>
      <c r="AS1211">
        <v>1</v>
      </c>
      <c r="AT1211">
        <v>1</v>
      </c>
      <c r="AU1211">
        <v>1</v>
      </c>
      <c r="AV1211">
        <v>1</v>
      </c>
      <c r="AW1211">
        <v>7</v>
      </c>
      <c r="AX1211">
        <v>2</v>
      </c>
      <c r="AY1211">
        <v>6</v>
      </c>
      <c r="BE1211">
        <v>1</v>
      </c>
      <c r="BF1211">
        <v>2</v>
      </c>
      <c r="BG1211">
        <v>1</v>
      </c>
      <c r="BH1211">
        <v>2</v>
      </c>
      <c r="BI1211">
        <v>1</v>
      </c>
      <c r="BJ1211">
        <v>0</v>
      </c>
      <c r="BM1211">
        <v>1</v>
      </c>
      <c r="BN1211">
        <v>1</v>
      </c>
      <c r="BO1211">
        <v>4</v>
      </c>
      <c r="BP1211">
        <v>1</v>
      </c>
      <c r="BQ1211">
        <v>10</v>
      </c>
      <c r="BR1211">
        <v>2</v>
      </c>
      <c r="BS1211">
        <v>1</v>
      </c>
      <c r="BT1211">
        <v>2</v>
      </c>
      <c r="BV1211">
        <v>1</v>
      </c>
      <c r="BX1211">
        <v>0</v>
      </c>
      <c r="BZ1211">
        <v>0</v>
      </c>
      <c r="CB1211">
        <v>1</v>
      </c>
      <c r="CJ1211">
        <v>1</v>
      </c>
      <c r="CK1211">
        <v>1</v>
      </c>
      <c r="CL1211">
        <v>7</v>
      </c>
      <c r="CM1211">
        <v>1</v>
      </c>
      <c r="CR1211">
        <v>2</v>
      </c>
      <c r="CS1211">
        <v>8</v>
      </c>
      <c r="CT1211">
        <v>1</v>
      </c>
      <c r="CU1211">
        <v>2</v>
      </c>
      <c r="CV1211" t="s">
        <v>695</v>
      </c>
      <c r="CW1211">
        <v>643</v>
      </c>
      <c r="CX1211">
        <v>10.72</v>
      </c>
      <c r="CY1211">
        <v>2</v>
      </c>
      <c r="CZ1211">
        <v>1</v>
      </c>
      <c r="DA1211" t="s">
        <v>729</v>
      </c>
      <c r="DC1211">
        <v>1</v>
      </c>
      <c r="DD1211">
        <v>1</v>
      </c>
      <c r="DE1211">
        <v>6</v>
      </c>
      <c r="DN1211" t="s">
        <v>4535</v>
      </c>
      <c r="DO1211" t="s">
        <v>4535</v>
      </c>
      <c r="DP1211" t="s">
        <v>3178</v>
      </c>
      <c r="DQ1211" t="s">
        <v>202</v>
      </c>
      <c r="DR1211" t="s">
        <v>202</v>
      </c>
      <c r="DT1211">
        <v>1</v>
      </c>
      <c r="DV1211">
        <v>0</v>
      </c>
      <c r="DW1211">
        <v>1</v>
      </c>
      <c r="FG1211">
        <v>0</v>
      </c>
      <c r="FH1211" t="s">
        <v>202</v>
      </c>
      <c r="FJ1211" t="s">
        <v>1978</v>
      </c>
      <c r="FK1211">
        <v>10</v>
      </c>
      <c r="FL1211">
        <v>12</v>
      </c>
      <c r="FM1211">
        <v>12</v>
      </c>
      <c r="FN1211">
        <v>20</v>
      </c>
      <c r="FO1211" t="s">
        <v>202</v>
      </c>
      <c r="FQ1211" t="s">
        <v>3287</v>
      </c>
      <c r="FR1211" t="s">
        <v>3189</v>
      </c>
      <c r="FS1211">
        <v>0</v>
      </c>
      <c r="FT1211">
        <v>0</v>
      </c>
      <c r="FU1211" t="s">
        <v>202</v>
      </c>
      <c r="FV1211" t="s">
        <v>202</v>
      </c>
      <c r="FW1211">
        <v>0</v>
      </c>
      <c r="FX1211">
        <v>1</v>
      </c>
      <c r="FY1211">
        <v>0</v>
      </c>
      <c r="FZ1211">
        <v>0</v>
      </c>
      <c r="GA1211">
        <v>6815</v>
      </c>
      <c r="GB1211">
        <v>24</v>
      </c>
      <c r="GC1211">
        <v>283.95833329999999</v>
      </c>
      <c r="GD1211" t="s">
        <v>202</v>
      </c>
      <c r="GE1211">
        <v>1</v>
      </c>
      <c r="GF1211">
        <v>-97</v>
      </c>
      <c r="GH1211">
        <v>-97</v>
      </c>
      <c r="GI1211">
        <v>2</v>
      </c>
      <c r="GK1211">
        <v>10</v>
      </c>
      <c r="GL1211">
        <v>1</v>
      </c>
      <c r="GO1211">
        <v>2</v>
      </c>
      <c r="GP1211">
        <v>2</v>
      </c>
      <c r="GQ1211">
        <v>2</v>
      </c>
      <c r="GZ1211">
        <v>1</v>
      </c>
      <c r="HA1211">
        <v>1</v>
      </c>
      <c r="HD1211">
        <v>1</v>
      </c>
      <c r="HG1211" t="s">
        <v>6486</v>
      </c>
      <c r="HH1211">
        <v>1</v>
      </c>
      <c r="HJ1211">
        <v>0</v>
      </c>
    </row>
    <row r="1212" spans="1:218" hidden="1" x14ac:dyDescent="0.3">
      <c r="A1212">
        <v>911</v>
      </c>
      <c r="B1212" t="s">
        <v>6573</v>
      </c>
      <c r="C1212" t="s">
        <v>6675</v>
      </c>
      <c r="D1212" t="s">
        <v>265</v>
      </c>
      <c r="E1212">
        <v>1</v>
      </c>
      <c r="F1212" t="s">
        <v>202</v>
      </c>
      <c r="H1212">
        <v>1</v>
      </c>
      <c r="M1212">
        <v>2</v>
      </c>
      <c r="N1212">
        <v>1</v>
      </c>
      <c r="U1212">
        <v>1</v>
      </c>
      <c r="W1212">
        <v>1</v>
      </c>
      <c r="X1212" t="s">
        <v>202</v>
      </c>
      <c r="Y1212">
        <v>1</v>
      </c>
      <c r="Z1212">
        <v>1</v>
      </c>
      <c r="AD1212" t="s">
        <v>3174</v>
      </c>
      <c r="AE1212">
        <v>1</v>
      </c>
      <c r="AF1212">
        <v>1</v>
      </c>
      <c r="AG1212">
        <v>1</v>
      </c>
      <c r="AH1212">
        <v>1</v>
      </c>
      <c r="AI1212">
        <v>1</v>
      </c>
      <c r="AJ1212">
        <v>2</v>
      </c>
      <c r="AK1212" t="s">
        <v>6676</v>
      </c>
      <c r="AL1212">
        <v>2</v>
      </c>
      <c r="AM1212">
        <v>2</v>
      </c>
      <c r="AN1212">
        <v>1</v>
      </c>
      <c r="AO1212">
        <v>1</v>
      </c>
      <c r="AP1212">
        <v>1</v>
      </c>
      <c r="AQ1212">
        <v>1</v>
      </c>
      <c r="AR1212" t="s">
        <v>6677</v>
      </c>
      <c r="AS1212">
        <v>1</v>
      </c>
      <c r="AT1212">
        <v>2</v>
      </c>
      <c r="AU1212">
        <v>1</v>
      </c>
      <c r="AV1212">
        <v>2</v>
      </c>
      <c r="AW1212">
        <v>7</v>
      </c>
      <c r="AX1212">
        <v>1</v>
      </c>
      <c r="AY1212">
        <v>3</v>
      </c>
      <c r="BE1212">
        <v>1</v>
      </c>
      <c r="BF1212">
        <v>1</v>
      </c>
      <c r="BG1212">
        <v>1</v>
      </c>
      <c r="BH1212">
        <v>1</v>
      </c>
      <c r="BI1212">
        <v>1</v>
      </c>
      <c r="BJ1212">
        <v>0</v>
      </c>
      <c r="BM1212">
        <v>1</v>
      </c>
      <c r="BN1212">
        <v>1</v>
      </c>
      <c r="BO1212">
        <v>3</v>
      </c>
      <c r="BP1212">
        <v>1</v>
      </c>
      <c r="BQ1212">
        <v>16</v>
      </c>
      <c r="BR1212">
        <v>2</v>
      </c>
      <c r="BS1212">
        <v>1</v>
      </c>
      <c r="BT1212">
        <v>5</v>
      </c>
      <c r="BV1212">
        <v>2</v>
      </c>
      <c r="BX1212">
        <v>1</v>
      </c>
      <c r="BZ1212">
        <v>0</v>
      </c>
      <c r="CB1212">
        <v>2</v>
      </c>
      <c r="CJ1212">
        <v>1</v>
      </c>
      <c r="CK1212">
        <v>1</v>
      </c>
      <c r="CL1212">
        <v>6</v>
      </c>
      <c r="CM1212">
        <v>4</v>
      </c>
      <c r="CR1212">
        <v>2</v>
      </c>
      <c r="CS1212">
        <v>-98</v>
      </c>
      <c r="CT1212">
        <v>1</v>
      </c>
      <c r="CU1212">
        <v>2</v>
      </c>
      <c r="CV1212" t="s">
        <v>3600</v>
      </c>
      <c r="CW1212">
        <v>531</v>
      </c>
      <c r="CX1212">
        <v>8.85</v>
      </c>
      <c r="CY1212">
        <v>2</v>
      </c>
      <c r="CZ1212">
        <v>1</v>
      </c>
      <c r="DA1212" t="s">
        <v>4607</v>
      </c>
      <c r="DC1212">
        <v>1</v>
      </c>
      <c r="DD1212">
        <v>1</v>
      </c>
      <c r="DE1212">
        <v>32</v>
      </c>
      <c r="DN1212" t="s">
        <v>4535</v>
      </c>
      <c r="DO1212" t="s">
        <v>4535</v>
      </c>
      <c r="DP1212" t="s">
        <v>3178</v>
      </c>
      <c r="DQ1212" t="s">
        <v>202</v>
      </c>
      <c r="DR1212" t="s">
        <v>202</v>
      </c>
      <c r="DT1212">
        <v>1</v>
      </c>
      <c r="DV1212">
        <v>0</v>
      </c>
      <c r="DW1212">
        <v>1</v>
      </c>
      <c r="FG1212">
        <v>0</v>
      </c>
      <c r="FH1212" t="s">
        <v>202</v>
      </c>
      <c r="FJ1212" t="s">
        <v>1978</v>
      </c>
      <c r="FK1212">
        <v>0.25</v>
      </c>
      <c r="FL1212">
        <v>3</v>
      </c>
      <c r="FM1212">
        <v>3</v>
      </c>
      <c r="FN1212">
        <v>10</v>
      </c>
      <c r="FO1212" t="s">
        <v>202</v>
      </c>
      <c r="FQ1212" t="s">
        <v>3287</v>
      </c>
      <c r="FR1212" t="s">
        <v>3189</v>
      </c>
      <c r="FS1212">
        <v>0</v>
      </c>
      <c r="FT1212">
        <v>0</v>
      </c>
      <c r="FU1212" t="s">
        <v>202</v>
      </c>
      <c r="FV1212" t="s">
        <v>202</v>
      </c>
      <c r="FW1212">
        <v>0</v>
      </c>
      <c r="FX1212">
        <v>1</v>
      </c>
      <c r="FY1212">
        <v>0</v>
      </c>
      <c r="FZ1212">
        <v>0</v>
      </c>
      <c r="GA1212">
        <v>938</v>
      </c>
      <c r="GB1212">
        <v>4</v>
      </c>
      <c r="GC1212">
        <v>234.5</v>
      </c>
      <c r="GD1212" t="s">
        <v>202</v>
      </c>
      <c r="GE1212">
        <v>1</v>
      </c>
      <c r="GF1212">
        <v>1</v>
      </c>
      <c r="GG1212">
        <v>10</v>
      </c>
      <c r="GH1212">
        <f t="shared" ref="GH1212:GH1225" si="58">IF(GG1212&gt;=30,1,IF(GG1212&gt;=20,2,IF(GG1212&gt;=15,3,IF(GG1212&gt;=10,4,IF(GG1212&gt;=5,5,IF(GG1212&gt;0,6,0))))))</f>
        <v>4</v>
      </c>
      <c r="GI1212">
        <v>1</v>
      </c>
      <c r="GJ1212">
        <v>3</v>
      </c>
      <c r="GL1212">
        <v>1</v>
      </c>
      <c r="GO1212">
        <v>2</v>
      </c>
      <c r="GP1212">
        <v>2</v>
      </c>
      <c r="GQ1212">
        <v>2</v>
      </c>
      <c r="GZ1212">
        <v>1</v>
      </c>
      <c r="HA1212">
        <v>1</v>
      </c>
      <c r="HD1212">
        <v>1</v>
      </c>
      <c r="HG1212" t="s">
        <v>6486</v>
      </c>
      <c r="HH1212">
        <v>1</v>
      </c>
      <c r="HJ1212">
        <v>0</v>
      </c>
    </row>
    <row r="1213" spans="1:218" hidden="1" x14ac:dyDescent="0.3">
      <c r="A1213">
        <v>936</v>
      </c>
      <c r="B1213" t="s">
        <v>6517</v>
      </c>
      <c r="C1213" t="s">
        <v>6614</v>
      </c>
      <c r="D1213" t="s">
        <v>194</v>
      </c>
      <c r="E1213">
        <v>1</v>
      </c>
      <c r="F1213" t="s">
        <v>202</v>
      </c>
      <c r="H1213">
        <v>1</v>
      </c>
      <c r="M1213">
        <v>2</v>
      </c>
      <c r="N1213">
        <v>1</v>
      </c>
      <c r="U1213">
        <v>1</v>
      </c>
      <c r="W1213">
        <v>1</v>
      </c>
      <c r="X1213" t="s">
        <v>202</v>
      </c>
      <c r="Y1213">
        <v>1</v>
      </c>
      <c r="Z1213">
        <v>1</v>
      </c>
      <c r="AD1213" t="s">
        <v>3174</v>
      </c>
      <c r="AE1213">
        <v>1</v>
      </c>
      <c r="AF1213">
        <v>1</v>
      </c>
      <c r="AG1213">
        <v>1</v>
      </c>
      <c r="AH1213">
        <v>1</v>
      </c>
      <c r="AI1213">
        <v>1</v>
      </c>
      <c r="AJ1213">
        <v>1</v>
      </c>
      <c r="AK1213" t="s">
        <v>6678</v>
      </c>
      <c r="AL1213">
        <v>1</v>
      </c>
      <c r="AM1213">
        <v>1</v>
      </c>
      <c r="AN1213">
        <v>2</v>
      </c>
      <c r="AO1213">
        <v>2</v>
      </c>
      <c r="AP1213">
        <v>2</v>
      </c>
      <c r="AQ1213">
        <v>1</v>
      </c>
      <c r="AR1213" t="s">
        <v>6679</v>
      </c>
      <c r="AS1213">
        <v>1</v>
      </c>
      <c r="AT1213">
        <v>1</v>
      </c>
      <c r="AU1213">
        <v>1</v>
      </c>
      <c r="AV1213">
        <v>1</v>
      </c>
      <c r="AW1213">
        <v>3</v>
      </c>
      <c r="AX1213">
        <v>2</v>
      </c>
      <c r="AY1213">
        <v>1</v>
      </c>
      <c r="BE1213">
        <v>1</v>
      </c>
      <c r="BF1213">
        <v>1</v>
      </c>
      <c r="BG1213">
        <v>1</v>
      </c>
      <c r="BH1213">
        <v>1</v>
      </c>
      <c r="BI1213">
        <v>1</v>
      </c>
      <c r="BJ1213">
        <v>1</v>
      </c>
      <c r="BK1213">
        <v>1</v>
      </c>
      <c r="BL1213">
        <v>1</v>
      </c>
      <c r="BM1213">
        <v>1</v>
      </c>
      <c r="BN1213">
        <v>1</v>
      </c>
      <c r="BO1213">
        <v>3</v>
      </c>
      <c r="BP1213">
        <v>1</v>
      </c>
      <c r="BQ1213">
        <v>45</v>
      </c>
      <c r="BR1213">
        <v>1</v>
      </c>
      <c r="BS1213">
        <v>1</v>
      </c>
      <c r="BT1213">
        <v>2</v>
      </c>
      <c r="BU1213">
        <v>2</v>
      </c>
      <c r="BV1213">
        <v>0</v>
      </c>
      <c r="BW1213">
        <v>2</v>
      </c>
      <c r="BX1213">
        <v>0</v>
      </c>
      <c r="BY1213">
        <v>2</v>
      </c>
      <c r="BZ1213">
        <v>0</v>
      </c>
      <c r="CA1213">
        <v>2</v>
      </c>
      <c r="CB1213">
        <v>0</v>
      </c>
      <c r="CC1213">
        <v>2</v>
      </c>
      <c r="CD1213">
        <v>0</v>
      </c>
      <c r="CE1213">
        <v>2</v>
      </c>
      <c r="CF1213">
        <v>0</v>
      </c>
      <c r="CG1213">
        <v>2</v>
      </c>
      <c r="CH1213">
        <v>2</v>
      </c>
      <c r="CI1213">
        <v>2</v>
      </c>
      <c r="CJ1213">
        <v>1</v>
      </c>
      <c r="CK1213">
        <v>2</v>
      </c>
      <c r="CL1213">
        <v>8</v>
      </c>
      <c r="CM1213">
        <v>1</v>
      </c>
      <c r="CR1213">
        <v>2</v>
      </c>
      <c r="CS1213">
        <v>-98</v>
      </c>
      <c r="CT1213">
        <v>1</v>
      </c>
      <c r="CU1213">
        <v>2</v>
      </c>
      <c r="CV1213" t="s">
        <v>4514</v>
      </c>
      <c r="CW1213">
        <v>703</v>
      </c>
      <c r="CX1213">
        <v>11.72</v>
      </c>
      <c r="CY1213">
        <v>2</v>
      </c>
      <c r="CZ1213">
        <v>1</v>
      </c>
      <c r="DA1213" t="s">
        <v>4607</v>
      </c>
      <c r="DC1213">
        <v>1</v>
      </c>
      <c r="DD1213">
        <v>1</v>
      </c>
      <c r="DE1213">
        <v>18</v>
      </c>
      <c r="DN1213" t="s">
        <v>4593</v>
      </c>
      <c r="DO1213" t="s">
        <v>4593</v>
      </c>
      <c r="DP1213" t="s">
        <v>3178</v>
      </c>
      <c r="DQ1213" t="s">
        <v>202</v>
      </c>
      <c r="DR1213" t="s">
        <v>202</v>
      </c>
      <c r="DT1213">
        <v>1</v>
      </c>
      <c r="DV1213">
        <v>0</v>
      </c>
      <c r="DW1213">
        <v>1</v>
      </c>
      <c r="FG1213">
        <v>0</v>
      </c>
      <c r="FH1213" t="s">
        <v>202</v>
      </c>
      <c r="FJ1213" t="s">
        <v>1978</v>
      </c>
      <c r="FK1213">
        <v>0.91666669999999995</v>
      </c>
      <c r="FL1213">
        <v>11</v>
      </c>
      <c r="FM1213">
        <v>11</v>
      </c>
      <c r="FN1213">
        <v>40</v>
      </c>
      <c r="FO1213" t="s">
        <v>202</v>
      </c>
      <c r="FQ1213" t="s">
        <v>3180</v>
      </c>
      <c r="FR1213" t="s">
        <v>3196</v>
      </c>
      <c r="FS1213">
        <v>1</v>
      </c>
      <c r="FT1213">
        <v>1</v>
      </c>
      <c r="FU1213" t="s">
        <v>2213</v>
      </c>
      <c r="FV1213" t="s">
        <v>202</v>
      </c>
      <c r="FW1213">
        <v>0</v>
      </c>
      <c r="FX1213">
        <v>1</v>
      </c>
      <c r="FY1213">
        <v>0</v>
      </c>
      <c r="FZ1213">
        <v>0</v>
      </c>
      <c r="GA1213">
        <v>1999</v>
      </c>
      <c r="GB1213">
        <v>8</v>
      </c>
      <c r="GC1213">
        <v>249.875</v>
      </c>
      <c r="GD1213" t="s">
        <v>202</v>
      </c>
      <c r="GE1213">
        <v>1</v>
      </c>
      <c r="GF1213">
        <v>1</v>
      </c>
      <c r="GG1213">
        <v>40</v>
      </c>
      <c r="GH1213">
        <f t="shared" si="58"/>
        <v>1</v>
      </c>
      <c r="GI1213">
        <v>1</v>
      </c>
      <c r="GJ1213">
        <v>11</v>
      </c>
      <c r="GL1213">
        <v>1</v>
      </c>
      <c r="GO1213">
        <v>1</v>
      </c>
      <c r="GP1213">
        <v>1</v>
      </c>
      <c r="GQ1213">
        <v>1</v>
      </c>
      <c r="GR1213">
        <v>2</v>
      </c>
      <c r="GS1213">
        <v>1</v>
      </c>
      <c r="GT1213">
        <v>5</v>
      </c>
      <c r="GU1213">
        <f>IF(GT1213&gt;=30,1,IF(GT1213&gt;=20,2,IF(GT1213&gt;=15,3,IF(GT1213&gt;=10,4,IF(GT1213&gt;=5,5,IF(GT1213&gt;0,6,0))))))</f>
        <v>5</v>
      </c>
      <c r="GV1213">
        <v>2</v>
      </c>
      <c r="GW1213">
        <v>-97</v>
      </c>
      <c r="GX1213">
        <v>1</v>
      </c>
      <c r="GY1213">
        <v>2</v>
      </c>
      <c r="GZ1213">
        <v>1</v>
      </c>
      <c r="HA1213">
        <v>1</v>
      </c>
      <c r="HD1213">
        <v>2</v>
      </c>
      <c r="HG1213" t="s">
        <v>6486</v>
      </c>
      <c r="HH1213">
        <v>1</v>
      </c>
      <c r="HJ1213">
        <v>0</v>
      </c>
    </row>
    <row r="1214" spans="1:218" hidden="1" x14ac:dyDescent="0.3">
      <c r="A1214">
        <v>972</v>
      </c>
      <c r="B1214" t="s">
        <v>6573</v>
      </c>
      <c r="C1214" t="s">
        <v>6680</v>
      </c>
      <c r="D1214" t="s">
        <v>265</v>
      </c>
      <c r="E1214">
        <v>1</v>
      </c>
      <c r="F1214" t="s">
        <v>202</v>
      </c>
      <c r="H1214">
        <v>1</v>
      </c>
      <c r="M1214">
        <v>2</v>
      </c>
      <c r="N1214">
        <v>1</v>
      </c>
      <c r="U1214">
        <v>1</v>
      </c>
      <c r="W1214">
        <v>1</v>
      </c>
      <c r="X1214" t="s">
        <v>202</v>
      </c>
      <c r="Y1214">
        <v>1</v>
      </c>
      <c r="Z1214">
        <v>1</v>
      </c>
      <c r="AD1214" t="s">
        <v>3174</v>
      </c>
      <c r="AE1214">
        <v>1</v>
      </c>
      <c r="AF1214">
        <v>2</v>
      </c>
      <c r="AG1214">
        <v>2</v>
      </c>
      <c r="AH1214">
        <v>1</v>
      </c>
      <c r="AI1214">
        <v>2</v>
      </c>
      <c r="AJ1214">
        <v>2</v>
      </c>
      <c r="AK1214" t="s">
        <v>6681</v>
      </c>
      <c r="AL1214">
        <v>1</v>
      </c>
      <c r="AM1214">
        <v>2</v>
      </c>
      <c r="AN1214">
        <v>1</v>
      </c>
      <c r="AO1214">
        <v>2</v>
      </c>
      <c r="AP1214">
        <v>2</v>
      </c>
      <c r="AQ1214">
        <v>2</v>
      </c>
      <c r="AR1214" t="s">
        <v>6682</v>
      </c>
      <c r="AS1214">
        <v>1</v>
      </c>
      <c r="AT1214">
        <v>2</v>
      </c>
      <c r="AU1214">
        <v>2</v>
      </c>
      <c r="AV1214">
        <v>2</v>
      </c>
      <c r="AW1214">
        <v>7</v>
      </c>
      <c r="AX1214">
        <v>1</v>
      </c>
      <c r="AY1214">
        <v>4</v>
      </c>
      <c r="BE1214">
        <v>1</v>
      </c>
      <c r="BF1214">
        <v>2</v>
      </c>
      <c r="BG1214">
        <v>1</v>
      </c>
      <c r="BH1214">
        <v>2</v>
      </c>
      <c r="BI1214">
        <v>1</v>
      </c>
      <c r="BJ1214">
        <v>0</v>
      </c>
      <c r="BM1214">
        <v>3</v>
      </c>
      <c r="BN1214">
        <v>1</v>
      </c>
      <c r="BO1214">
        <v>3</v>
      </c>
      <c r="BP1214">
        <v>1</v>
      </c>
      <c r="BQ1214">
        <v>7</v>
      </c>
      <c r="BR1214">
        <v>1</v>
      </c>
      <c r="BS1214">
        <v>1</v>
      </c>
      <c r="BT1214">
        <v>5</v>
      </c>
      <c r="BV1214">
        <v>3</v>
      </c>
      <c r="BX1214">
        <v>0</v>
      </c>
      <c r="BZ1214">
        <v>0</v>
      </c>
      <c r="CB1214">
        <v>2</v>
      </c>
      <c r="CJ1214">
        <v>1</v>
      </c>
      <c r="CK1214">
        <v>2</v>
      </c>
      <c r="CL1214">
        <v>5</v>
      </c>
      <c r="CM1214">
        <v>6</v>
      </c>
      <c r="CS1214">
        <v>5</v>
      </c>
      <c r="CT1214">
        <v>1</v>
      </c>
      <c r="CU1214">
        <v>1</v>
      </c>
      <c r="CV1214" t="s">
        <v>6683</v>
      </c>
      <c r="CW1214">
        <v>609</v>
      </c>
      <c r="CX1214">
        <v>10.15</v>
      </c>
      <c r="CY1214">
        <v>2</v>
      </c>
      <c r="CZ1214">
        <v>1</v>
      </c>
      <c r="DA1214" t="s">
        <v>3419</v>
      </c>
      <c r="DC1214">
        <v>1</v>
      </c>
      <c r="DD1214">
        <v>1</v>
      </c>
      <c r="DE1214">
        <v>32</v>
      </c>
      <c r="DN1214" t="s">
        <v>4657</v>
      </c>
      <c r="DO1214" t="s">
        <v>4657</v>
      </c>
      <c r="DP1214" t="s">
        <v>3178</v>
      </c>
      <c r="DQ1214" t="s">
        <v>202</v>
      </c>
      <c r="DR1214" t="s">
        <v>202</v>
      </c>
      <c r="DT1214">
        <v>1</v>
      </c>
      <c r="DV1214">
        <v>0</v>
      </c>
      <c r="DW1214">
        <v>1</v>
      </c>
      <c r="FG1214">
        <v>1</v>
      </c>
      <c r="FH1214" t="s">
        <v>202</v>
      </c>
      <c r="FJ1214" t="s">
        <v>1978</v>
      </c>
      <c r="FK1214">
        <v>5</v>
      </c>
      <c r="FL1214">
        <v>12</v>
      </c>
      <c r="FM1214">
        <v>2</v>
      </c>
      <c r="FN1214">
        <v>10</v>
      </c>
      <c r="FO1214" t="s">
        <v>202</v>
      </c>
      <c r="FQ1214" t="s">
        <v>3287</v>
      </c>
      <c r="FR1214" t="s">
        <v>3189</v>
      </c>
      <c r="FS1214">
        <v>0</v>
      </c>
      <c r="FT1214">
        <v>0</v>
      </c>
      <c r="FU1214" t="s">
        <v>202</v>
      </c>
      <c r="FV1214" t="s">
        <v>202</v>
      </c>
      <c r="FW1214">
        <v>1</v>
      </c>
      <c r="FX1214">
        <v>0</v>
      </c>
      <c r="FY1214">
        <v>1</v>
      </c>
      <c r="FZ1214">
        <v>0</v>
      </c>
      <c r="GA1214">
        <v>938</v>
      </c>
      <c r="GB1214">
        <v>4</v>
      </c>
      <c r="GC1214">
        <v>234.5</v>
      </c>
      <c r="GD1214" t="s">
        <v>202</v>
      </c>
      <c r="GE1214">
        <v>0.1666667</v>
      </c>
      <c r="GF1214">
        <v>1</v>
      </c>
      <c r="GG1214">
        <v>10</v>
      </c>
      <c r="GH1214">
        <f t="shared" si="58"/>
        <v>4</v>
      </c>
      <c r="GI1214">
        <v>2</v>
      </c>
      <c r="GK1214">
        <v>5</v>
      </c>
      <c r="GL1214">
        <v>2</v>
      </c>
      <c r="GM1214">
        <v>1</v>
      </c>
      <c r="GN1214">
        <v>2</v>
      </c>
      <c r="GO1214">
        <v>2</v>
      </c>
      <c r="GP1214">
        <v>2</v>
      </c>
      <c r="GQ1214">
        <v>2</v>
      </c>
      <c r="GZ1214">
        <v>2</v>
      </c>
      <c r="HE1214">
        <v>3</v>
      </c>
      <c r="HG1214" t="s">
        <v>6486</v>
      </c>
      <c r="HH1214">
        <v>1</v>
      </c>
      <c r="HI1214">
        <v>1</v>
      </c>
      <c r="HJ1214">
        <v>1</v>
      </c>
    </row>
    <row r="1215" spans="1:218" hidden="1" x14ac:dyDescent="0.3">
      <c r="A1215">
        <v>1014</v>
      </c>
      <c r="B1215" t="s">
        <v>6517</v>
      </c>
      <c r="C1215" t="s">
        <v>6684</v>
      </c>
      <c r="D1215" t="s">
        <v>194</v>
      </c>
      <c r="E1215">
        <v>1</v>
      </c>
      <c r="F1215" t="s">
        <v>202</v>
      </c>
      <c r="H1215">
        <v>1</v>
      </c>
      <c r="M1215">
        <v>2</v>
      </c>
      <c r="N1215">
        <v>1</v>
      </c>
      <c r="U1215">
        <v>1</v>
      </c>
      <c r="W1215">
        <v>1</v>
      </c>
      <c r="X1215" t="s">
        <v>202</v>
      </c>
      <c r="Y1215">
        <v>1</v>
      </c>
      <c r="Z1215">
        <v>1</v>
      </c>
      <c r="AD1215" t="s">
        <v>3174</v>
      </c>
      <c r="AE1215">
        <v>1</v>
      </c>
      <c r="AF1215">
        <v>1</v>
      </c>
      <c r="AG1215">
        <v>1</v>
      </c>
      <c r="AH1215">
        <v>2</v>
      </c>
      <c r="AI1215">
        <v>2</v>
      </c>
      <c r="AJ1215">
        <v>1</v>
      </c>
      <c r="AK1215" t="s">
        <v>6685</v>
      </c>
      <c r="AL1215">
        <v>1</v>
      </c>
      <c r="AM1215">
        <v>1</v>
      </c>
      <c r="AN1215">
        <v>1</v>
      </c>
      <c r="AO1215">
        <v>1</v>
      </c>
      <c r="AP1215">
        <v>-97</v>
      </c>
      <c r="AQ1215">
        <v>1</v>
      </c>
      <c r="AR1215" t="s">
        <v>6686</v>
      </c>
      <c r="AS1215">
        <v>3</v>
      </c>
      <c r="AT1215">
        <v>2</v>
      </c>
      <c r="AU1215">
        <v>2</v>
      </c>
      <c r="AV1215">
        <v>1</v>
      </c>
      <c r="AW1215">
        <v>-97</v>
      </c>
      <c r="AX1215">
        <v>1</v>
      </c>
      <c r="AY1215">
        <v>1</v>
      </c>
      <c r="BE1215">
        <v>1</v>
      </c>
      <c r="BF1215">
        <v>1</v>
      </c>
      <c r="BG1215">
        <v>1</v>
      </c>
      <c r="BH1215">
        <v>1</v>
      </c>
      <c r="BI1215">
        <v>1</v>
      </c>
      <c r="BJ1215">
        <v>0</v>
      </c>
      <c r="BM1215">
        <v>1</v>
      </c>
      <c r="BN1215">
        <v>1</v>
      </c>
      <c r="BO1215">
        <v>2</v>
      </c>
      <c r="BP1215">
        <v>1</v>
      </c>
      <c r="BQ1215">
        <v>2</v>
      </c>
      <c r="BR1215">
        <v>1</v>
      </c>
      <c r="BS1215">
        <v>1</v>
      </c>
      <c r="BT1215">
        <v>2</v>
      </c>
      <c r="BU1215">
        <v>0</v>
      </c>
      <c r="BV1215">
        <v>-99</v>
      </c>
      <c r="BW1215">
        <v>0</v>
      </c>
      <c r="BY1215">
        <v>0</v>
      </c>
      <c r="CA1215">
        <v>0</v>
      </c>
      <c r="CC1215">
        <v>0</v>
      </c>
      <c r="CE1215">
        <v>0</v>
      </c>
      <c r="CG1215">
        <v>0</v>
      </c>
      <c r="CI1215">
        <v>0</v>
      </c>
      <c r="CJ1215">
        <v>-98</v>
      </c>
      <c r="CK1215">
        <v>-98</v>
      </c>
      <c r="CL1215">
        <v>-98</v>
      </c>
      <c r="CM1215">
        <v>-98</v>
      </c>
      <c r="CR1215">
        <v>-98</v>
      </c>
      <c r="CS1215">
        <v>-98</v>
      </c>
      <c r="CT1215">
        <v>-98</v>
      </c>
      <c r="CU1215">
        <v>2</v>
      </c>
      <c r="CV1215" t="s">
        <v>229</v>
      </c>
      <c r="CW1215">
        <v>849</v>
      </c>
      <c r="CX1215">
        <v>14.15</v>
      </c>
      <c r="CY1215">
        <v>2</v>
      </c>
      <c r="CZ1215">
        <v>1</v>
      </c>
      <c r="DA1215" t="s">
        <v>624</v>
      </c>
      <c r="DC1215">
        <v>1</v>
      </c>
      <c r="DD1215">
        <v>1</v>
      </c>
      <c r="DE1215">
        <v>18</v>
      </c>
      <c r="DN1215" t="s">
        <v>4710</v>
      </c>
      <c r="DO1215" t="s">
        <v>4710</v>
      </c>
      <c r="DP1215" t="s">
        <v>3178</v>
      </c>
      <c r="DQ1215" t="s">
        <v>202</v>
      </c>
      <c r="DR1215" t="s">
        <v>202</v>
      </c>
      <c r="DT1215">
        <v>1</v>
      </c>
      <c r="DV1215">
        <v>0</v>
      </c>
      <c r="DW1215">
        <v>1</v>
      </c>
      <c r="FG1215">
        <v>0</v>
      </c>
      <c r="FH1215" t="s">
        <v>202</v>
      </c>
      <c r="FJ1215" t="s">
        <v>1978</v>
      </c>
      <c r="FK1215">
        <v>5</v>
      </c>
      <c r="FL1215">
        <v>12</v>
      </c>
      <c r="FM1215">
        <v>0</v>
      </c>
      <c r="FN1215">
        <v>0.5</v>
      </c>
      <c r="FO1215" t="s">
        <v>202</v>
      </c>
      <c r="FQ1215" t="s">
        <v>202</v>
      </c>
      <c r="FR1215" t="s">
        <v>202</v>
      </c>
      <c r="FT1215">
        <v>0</v>
      </c>
      <c r="FU1215" t="s">
        <v>202</v>
      </c>
      <c r="FV1215" t="s">
        <v>202</v>
      </c>
      <c r="FW1215">
        <v>0</v>
      </c>
      <c r="FX1215">
        <v>1</v>
      </c>
      <c r="FY1215">
        <v>0</v>
      </c>
      <c r="FZ1215">
        <v>0</v>
      </c>
      <c r="GA1215">
        <v>1999</v>
      </c>
      <c r="GB1215">
        <v>8</v>
      </c>
      <c r="GC1215">
        <v>249.875</v>
      </c>
      <c r="GD1215" t="s">
        <v>202</v>
      </c>
      <c r="GE1215">
        <v>0</v>
      </c>
      <c r="GF1215">
        <v>1</v>
      </c>
      <c r="GG1215">
        <v>0.5</v>
      </c>
      <c r="GH1215">
        <f t="shared" si="58"/>
        <v>6</v>
      </c>
      <c r="GI1215">
        <v>2</v>
      </c>
      <c r="GK1215">
        <v>5</v>
      </c>
      <c r="GL1215">
        <v>4</v>
      </c>
      <c r="GO1215">
        <v>-97</v>
      </c>
      <c r="GP1215">
        <v>-97</v>
      </c>
      <c r="GQ1215">
        <v>2</v>
      </c>
      <c r="GZ1215">
        <v>1</v>
      </c>
      <c r="HA1215">
        <v>-97</v>
      </c>
      <c r="HD1215">
        <v>3</v>
      </c>
      <c r="HG1215" t="s">
        <v>6486</v>
      </c>
      <c r="HH1215">
        <v>1</v>
      </c>
      <c r="HJ1215">
        <v>0</v>
      </c>
    </row>
    <row r="1216" spans="1:218" hidden="1" x14ac:dyDescent="0.3">
      <c r="A1216">
        <v>1024</v>
      </c>
      <c r="B1216" t="s">
        <v>6552</v>
      </c>
      <c r="C1216" t="s">
        <v>6687</v>
      </c>
      <c r="D1216" t="s">
        <v>212</v>
      </c>
      <c r="E1216">
        <v>1</v>
      </c>
      <c r="F1216" t="s">
        <v>202</v>
      </c>
      <c r="H1216">
        <v>1</v>
      </c>
      <c r="M1216">
        <v>2</v>
      </c>
      <c r="N1216">
        <v>1</v>
      </c>
      <c r="U1216">
        <v>1</v>
      </c>
      <c r="W1216">
        <v>1</v>
      </c>
      <c r="X1216" t="s">
        <v>202</v>
      </c>
      <c r="Y1216">
        <v>1</v>
      </c>
      <c r="Z1216">
        <v>1</v>
      </c>
      <c r="AD1216" t="s">
        <v>3174</v>
      </c>
      <c r="AE1216">
        <v>1</v>
      </c>
      <c r="AF1216">
        <v>1</v>
      </c>
      <c r="AG1216">
        <v>1</v>
      </c>
      <c r="AH1216">
        <v>1</v>
      </c>
      <c r="AI1216">
        <v>1</v>
      </c>
      <c r="AJ1216">
        <v>1</v>
      </c>
      <c r="AK1216" t="s">
        <v>6688</v>
      </c>
      <c r="AL1216">
        <v>1</v>
      </c>
      <c r="AM1216">
        <v>2</v>
      </c>
      <c r="AN1216">
        <v>2</v>
      </c>
      <c r="AO1216">
        <v>2</v>
      </c>
      <c r="AP1216">
        <v>2</v>
      </c>
      <c r="AQ1216">
        <v>1</v>
      </c>
      <c r="AR1216" t="s">
        <v>6689</v>
      </c>
      <c r="AS1216">
        <v>1</v>
      </c>
      <c r="AT1216">
        <v>1</v>
      </c>
      <c r="AU1216">
        <v>2</v>
      </c>
      <c r="AV1216">
        <v>2</v>
      </c>
      <c r="AW1216">
        <v>7</v>
      </c>
      <c r="AX1216">
        <v>1</v>
      </c>
      <c r="AY1216">
        <v>-97</v>
      </c>
      <c r="BE1216">
        <v>1</v>
      </c>
      <c r="BF1216">
        <v>2</v>
      </c>
      <c r="BG1216">
        <v>1</v>
      </c>
      <c r="BH1216">
        <v>2</v>
      </c>
      <c r="BI1216">
        <v>1</v>
      </c>
      <c r="BJ1216">
        <v>0</v>
      </c>
      <c r="BM1216">
        <v>1</v>
      </c>
      <c r="BN1216">
        <v>1</v>
      </c>
      <c r="BO1216">
        <v>3</v>
      </c>
      <c r="BP1216">
        <v>1</v>
      </c>
      <c r="BQ1216">
        <v>18</v>
      </c>
      <c r="BR1216">
        <v>1</v>
      </c>
      <c r="BS1216">
        <v>1</v>
      </c>
      <c r="BT1216">
        <v>5</v>
      </c>
      <c r="BU1216">
        <v>5</v>
      </c>
      <c r="BV1216">
        <v>1</v>
      </c>
      <c r="BW1216">
        <v>5</v>
      </c>
      <c r="BX1216">
        <v>2</v>
      </c>
      <c r="BY1216">
        <v>5</v>
      </c>
      <c r="BZ1216">
        <v>0</v>
      </c>
      <c r="CA1216">
        <v>5</v>
      </c>
      <c r="CB1216">
        <v>0</v>
      </c>
      <c r="CC1216">
        <v>5</v>
      </c>
      <c r="CD1216">
        <v>2</v>
      </c>
      <c r="CE1216">
        <v>5</v>
      </c>
      <c r="CF1216">
        <v>0</v>
      </c>
      <c r="CG1216">
        <v>5</v>
      </c>
      <c r="CH1216">
        <v>0</v>
      </c>
      <c r="CI1216">
        <v>5</v>
      </c>
      <c r="CJ1216">
        <v>1</v>
      </c>
      <c r="CK1216">
        <v>1</v>
      </c>
      <c r="CL1216">
        <v>6</v>
      </c>
      <c r="CM1216">
        <v>6</v>
      </c>
      <c r="CS1216">
        <v>-98</v>
      </c>
      <c r="CT1216">
        <v>1</v>
      </c>
      <c r="CU1216">
        <v>2</v>
      </c>
      <c r="CV1216" t="s">
        <v>887</v>
      </c>
      <c r="CW1216">
        <v>674</v>
      </c>
      <c r="CX1216">
        <v>11.23</v>
      </c>
      <c r="CY1216">
        <v>2</v>
      </c>
      <c r="CZ1216">
        <v>1</v>
      </c>
      <c r="DA1216" t="s">
        <v>624</v>
      </c>
      <c r="DC1216">
        <v>1</v>
      </c>
      <c r="DD1216">
        <v>1</v>
      </c>
      <c r="DE1216">
        <v>7</v>
      </c>
      <c r="DN1216" t="s">
        <v>4710</v>
      </c>
      <c r="DO1216" t="s">
        <v>4710</v>
      </c>
      <c r="DP1216" t="s">
        <v>3178</v>
      </c>
      <c r="DQ1216" t="s">
        <v>202</v>
      </c>
      <c r="DR1216" t="s">
        <v>202</v>
      </c>
      <c r="DT1216">
        <v>1</v>
      </c>
      <c r="DV1216">
        <v>0</v>
      </c>
      <c r="DW1216">
        <v>1</v>
      </c>
      <c r="FG1216">
        <v>0</v>
      </c>
      <c r="FH1216" t="s">
        <v>202</v>
      </c>
      <c r="FJ1216" t="s">
        <v>1978</v>
      </c>
      <c r="FK1216">
        <v>1</v>
      </c>
      <c r="FL1216">
        <v>12</v>
      </c>
      <c r="FM1216">
        <v>0</v>
      </c>
      <c r="FN1216">
        <v>0.5</v>
      </c>
      <c r="FO1216" t="s">
        <v>202</v>
      </c>
      <c r="FQ1216" t="s">
        <v>3287</v>
      </c>
      <c r="FR1216" t="s">
        <v>3189</v>
      </c>
      <c r="FS1216">
        <v>0</v>
      </c>
      <c r="FT1216">
        <v>0</v>
      </c>
      <c r="FU1216" t="s">
        <v>202</v>
      </c>
      <c r="FV1216" t="s">
        <v>202</v>
      </c>
      <c r="FW1216">
        <v>0</v>
      </c>
      <c r="FX1216">
        <v>1</v>
      </c>
      <c r="FY1216">
        <v>0</v>
      </c>
      <c r="FZ1216">
        <v>0</v>
      </c>
      <c r="GA1216">
        <v>1902</v>
      </c>
      <c r="GB1216">
        <v>6</v>
      </c>
      <c r="GC1216">
        <v>317</v>
      </c>
      <c r="GD1216" t="s">
        <v>202</v>
      </c>
      <c r="GE1216">
        <v>0</v>
      </c>
      <c r="GF1216">
        <v>1</v>
      </c>
      <c r="GG1216">
        <v>0.5</v>
      </c>
      <c r="GH1216">
        <f t="shared" si="58"/>
        <v>6</v>
      </c>
      <c r="GI1216">
        <v>2</v>
      </c>
      <c r="GK1216">
        <v>1</v>
      </c>
      <c r="GL1216">
        <v>4</v>
      </c>
      <c r="GO1216">
        <v>2</v>
      </c>
      <c r="GP1216">
        <v>2</v>
      </c>
      <c r="GQ1216">
        <v>2</v>
      </c>
      <c r="GZ1216">
        <v>1</v>
      </c>
      <c r="HA1216">
        <v>1</v>
      </c>
      <c r="HD1216">
        <v>7</v>
      </c>
      <c r="HG1216" t="s">
        <v>6486</v>
      </c>
      <c r="HH1216">
        <v>1</v>
      </c>
      <c r="HJ1216">
        <v>0</v>
      </c>
    </row>
    <row r="1217" spans="1:218" hidden="1" x14ac:dyDescent="0.3">
      <c r="A1217">
        <v>1025</v>
      </c>
      <c r="B1217" t="s">
        <v>6536</v>
      </c>
      <c r="C1217" t="s">
        <v>6690</v>
      </c>
      <c r="D1217" t="s">
        <v>265</v>
      </c>
      <c r="E1217">
        <v>1</v>
      </c>
      <c r="F1217" t="s">
        <v>202</v>
      </c>
      <c r="H1217">
        <v>1</v>
      </c>
      <c r="M1217">
        <v>2</v>
      </c>
      <c r="N1217">
        <v>1</v>
      </c>
      <c r="U1217">
        <v>1</v>
      </c>
      <c r="W1217">
        <v>1</v>
      </c>
      <c r="X1217" t="s">
        <v>202</v>
      </c>
      <c r="Y1217">
        <v>1</v>
      </c>
      <c r="Z1217">
        <v>1</v>
      </c>
      <c r="AD1217" t="s">
        <v>3174</v>
      </c>
      <c r="AE1217">
        <v>1</v>
      </c>
      <c r="AF1217">
        <v>1</v>
      </c>
      <c r="AG1217">
        <v>1</v>
      </c>
      <c r="AH1217">
        <v>2</v>
      </c>
      <c r="AI1217">
        <v>2</v>
      </c>
      <c r="AJ1217">
        <v>2</v>
      </c>
      <c r="AK1217" t="s">
        <v>6691</v>
      </c>
      <c r="AL1217">
        <v>1</v>
      </c>
      <c r="AM1217">
        <v>2</v>
      </c>
      <c r="AN1217">
        <v>1</v>
      </c>
      <c r="AO1217">
        <v>2</v>
      </c>
      <c r="AP1217">
        <v>2</v>
      </c>
      <c r="AQ1217">
        <v>1</v>
      </c>
      <c r="AR1217" t="s">
        <v>6692</v>
      </c>
      <c r="AS1217">
        <v>2</v>
      </c>
      <c r="AT1217">
        <v>1</v>
      </c>
      <c r="AU1217">
        <v>1</v>
      </c>
      <c r="AV1217">
        <v>2</v>
      </c>
      <c r="AW1217">
        <v>7</v>
      </c>
      <c r="AX1217">
        <v>1</v>
      </c>
      <c r="AY1217">
        <v>3</v>
      </c>
      <c r="AZ1217">
        <v>4</v>
      </c>
      <c r="BE1217">
        <v>1</v>
      </c>
      <c r="BF1217">
        <v>1</v>
      </c>
      <c r="BG1217">
        <v>1</v>
      </c>
      <c r="BH1217">
        <v>1</v>
      </c>
      <c r="BI1217">
        <v>1</v>
      </c>
      <c r="BJ1217">
        <v>0</v>
      </c>
      <c r="BM1217">
        <v>1</v>
      </c>
      <c r="BN1217">
        <v>1</v>
      </c>
      <c r="BO1217">
        <v>2</v>
      </c>
      <c r="BP1217">
        <v>1</v>
      </c>
      <c r="BQ1217">
        <v>17</v>
      </c>
      <c r="BR1217">
        <v>4</v>
      </c>
      <c r="BS1217">
        <v>1</v>
      </c>
      <c r="BT1217">
        <v>2</v>
      </c>
      <c r="BV1217">
        <v>0</v>
      </c>
      <c r="BX1217">
        <v>0</v>
      </c>
      <c r="BZ1217">
        <v>0</v>
      </c>
      <c r="CB1217">
        <v>0</v>
      </c>
      <c r="CD1217">
        <v>0</v>
      </c>
      <c r="CF1217">
        <v>2</v>
      </c>
      <c r="CJ1217">
        <v>1</v>
      </c>
      <c r="CK1217">
        <v>2</v>
      </c>
      <c r="CL1217">
        <v>6</v>
      </c>
      <c r="CM1217">
        <v>1</v>
      </c>
      <c r="CR1217">
        <v>2</v>
      </c>
      <c r="CS1217">
        <v>7</v>
      </c>
      <c r="CT1217">
        <v>1</v>
      </c>
      <c r="CU1217">
        <v>1</v>
      </c>
      <c r="CV1217" t="s">
        <v>2009</v>
      </c>
      <c r="CW1217">
        <v>681</v>
      </c>
      <c r="CX1217">
        <v>11.35</v>
      </c>
      <c r="CY1217">
        <v>2</v>
      </c>
      <c r="CZ1217">
        <v>1</v>
      </c>
      <c r="DA1217" t="s">
        <v>4794</v>
      </c>
      <c r="DC1217">
        <v>1</v>
      </c>
      <c r="DD1217">
        <v>1</v>
      </c>
      <c r="DE1217">
        <v>31</v>
      </c>
      <c r="DN1217" t="s">
        <v>4750</v>
      </c>
      <c r="DO1217" t="s">
        <v>4750</v>
      </c>
      <c r="DP1217" t="s">
        <v>3178</v>
      </c>
      <c r="DQ1217" t="s">
        <v>202</v>
      </c>
      <c r="DR1217" t="s">
        <v>202</v>
      </c>
      <c r="DT1217">
        <v>1</v>
      </c>
      <c r="DV1217">
        <v>0</v>
      </c>
      <c r="DW1217">
        <v>1</v>
      </c>
      <c r="FG1217">
        <v>0</v>
      </c>
      <c r="FH1217" t="s">
        <v>202</v>
      </c>
      <c r="FJ1217" t="s">
        <v>1978</v>
      </c>
      <c r="FK1217">
        <v>10</v>
      </c>
      <c r="FL1217">
        <v>12</v>
      </c>
      <c r="FM1217">
        <v>12</v>
      </c>
      <c r="FN1217">
        <v>10</v>
      </c>
      <c r="FO1217" t="s">
        <v>202</v>
      </c>
      <c r="FQ1217" t="s">
        <v>3287</v>
      </c>
      <c r="FR1217" t="s">
        <v>3189</v>
      </c>
      <c r="FS1217">
        <v>0</v>
      </c>
      <c r="FT1217">
        <v>0</v>
      </c>
      <c r="FU1217" t="s">
        <v>202</v>
      </c>
      <c r="FV1217" t="s">
        <v>202</v>
      </c>
      <c r="FW1217">
        <v>0</v>
      </c>
      <c r="FX1217">
        <v>1</v>
      </c>
      <c r="FY1217">
        <v>0</v>
      </c>
      <c r="FZ1217">
        <v>0</v>
      </c>
      <c r="GA1217">
        <v>988</v>
      </c>
      <c r="GB1217">
        <v>5</v>
      </c>
      <c r="GC1217">
        <v>197.6</v>
      </c>
      <c r="GD1217" t="s">
        <v>202</v>
      </c>
      <c r="GE1217">
        <v>1</v>
      </c>
      <c r="GF1217">
        <v>1</v>
      </c>
      <c r="GG1217">
        <v>10</v>
      </c>
      <c r="GH1217">
        <f t="shared" si="58"/>
        <v>4</v>
      </c>
      <c r="GI1217">
        <v>2</v>
      </c>
      <c r="GK1217">
        <v>10</v>
      </c>
      <c r="GL1217">
        <v>1</v>
      </c>
      <c r="GO1217">
        <v>2</v>
      </c>
      <c r="GP1217">
        <v>2</v>
      </c>
      <c r="GQ1217">
        <v>2</v>
      </c>
      <c r="GZ1217">
        <v>1</v>
      </c>
      <c r="HA1217">
        <v>1</v>
      </c>
      <c r="HD1217">
        <v>1</v>
      </c>
      <c r="HG1217" t="s">
        <v>6486</v>
      </c>
      <c r="HH1217">
        <v>1</v>
      </c>
      <c r="HJ1217">
        <v>0</v>
      </c>
    </row>
    <row r="1218" spans="1:218" hidden="1" x14ac:dyDescent="0.3">
      <c r="A1218">
        <v>1071</v>
      </c>
      <c r="B1218" t="s">
        <v>6573</v>
      </c>
      <c r="C1218" t="s">
        <v>6693</v>
      </c>
      <c r="D1218" t="s">
        <v>265</v>
      </c>
      <c r="E1218">
        <v>1</v>
      </c>
      <c r="F1218" t="s">
        <v>202</v>
      </c>
      <c r="H1218">
        <v>1</v>
      </c>
      <c r="M1218">
        <v>2</v>
      </c>
      <c r="N1218">
        <v>1</v>
      </c>
      <c r="U1218">
        <v>1</v>
      </c>
      <c r="W1218">
        <v>1</v>
      </c>
      <c r="X1218" t="s">
        <v>202</v>
      </c>
      <c r="Y1218">
        <v>1</v>
      </c>
      <c r="Z1218">
        <v>1</v>
      </c>
      <c r="AD1218" t="s">
        <v>3174</v>
      </c>
      <c r="AE1218">
        <v>1</v>
      </c>
      <c r="AF1218">
        <v>1</v>
      </c>
      <c r="AG1218">
        <v>1</v>
      </c>
      <c r="AH1218">
        <v>1</v>
      </c>
      <c r="AI1218">
        <v>1</v>
      </c>
      <c r="AJ1218">
        <v>1</v>
      </c>
      <c r="AK1218" t="s">
        <v>6694</v>
      </c>
      <c r="AL1218">
        <v>1</v>
      </c>
      <c r="AM1218">
        <v>1</v>
      </c>
      <c r="AN1218">
        <v>1</v>
      </c>
      <c r="AO1218">
        <v>2</v>
      </c>
      <c r="AP1218">
        <v>1</v>
      </c>
      <c r="AQ1218">
        <v>1</v>
      </c>
      <c r="AR1218" t="s">
        <v>6695</v>
      </c>
      <c r="AS1218">
        <v>2</v>
      </c>
      <c r="AT1218">
        <v>1</v>
      </c>
      <c r="AU1218">
        <v>1</v>
      </c>
      <c r="AV1218">
        <v>1</v>
      </c>
      <c r="AW1218">
        <v>7</v>
      </c>
      <c r="AX1218">
        <v>2</v>
      </c>
      <c r="AY1218">
        <v>5</v>
      </c>
      <c r="BE1218">
        <v>1</v>
      </c>
      <c r="BF1218">
        <v>2</v>
      </c>
      <c r="BG1218">
        <v>1</v>
      </c>
      <c r="BH1218">
        <v>2</v>
      </c>
      <c r="BI1218">
        <v>1</v>
      </c>
      <c r="BJ1218">
        <v>0</v>
      </c>
      <c r="BM1218">
        <v>1</v>
      </c>
      <c r="BN1218">
        <v>1</v>
      </c>
      <c r="BO1218">
        <v>5</v>
      </c>
      <c r="BP1218">
        <v>1</v>
      </c>
      <c r="BQ1218">
        <v>16</v>
      </c>
      <c r="BR1218">
        <v>1</v>
      </c>
      <c r="BS1218">
        <v>1</v>
      </c>
      <c r="BT1218">
        <v>2</v>
      </c>
      <c r="BV1218">
        <v>0</v>
      </c>
      <c r="BX1218">
        <v>0</v>
      </c>
      <c r="BZ1218">
        <v>0</v>
      </c>
      <c r="CB1218">
        <v>0</v>
      </c>
      <c r="CD1218">
        <v>2</v>
      </c>
      <c r="CJ1218">
        <v>1</v>
      </c>
      <c r="CK1218">
        <v>2</v>
      </c>
      <c r="CL1218">
        <v>4</v>
      </c>
      <c r="CM1218">
        <v>1</v>
      </c>
      <c r="CR1218">
        <v>2</v>
      </c>
      <c r="CS1218">
        <v>9</v>
      </c>
      <c r="CT1218">
        <v>1</v>
      </c>
      <c r="CU1218">
        <v>1</v>
      </c>
      <c r="CV1218" t="s">
        <v>973</v>
      </c>
      <c r="CW1218">
        <v>934</v>
      </c>
      <c r="CX1218">
        <v>15.57</v>
      </c>
      <c r="CY1218">
        <v>2</v>
      </c>
      <c r="CZ1218">
        <v>1</v>
      </c>
      <c r="DA1218" t="s">
        <v>725</v>
      </c>
      <c r="DC1218">
        <v>1</v>
      </c>
      <c r="DD1218">
        <v>1</v>
      </c>
      <c r="DE1218">
        <v>32</v>
      </c>
      <c r="DN1218" t="s">
        <v>4797</v>
      </c>
      <c r="DO1218" t="s">
        <v>4797</v>
      </c>
      <c r="DP1218" t="s">
        <v>3178</v>
      </c>
      <c r="DQ1218" t="s">
        <v>202</v>
      </c>
      <c r="DR1218" t="s">
        <v>202</v>
      </c>
      <c r="DT1218">
        <v>1</v>
      </c>
      <c r="DV1218">
        <v>0</v>
      </c>
      <c r="DW1218">
        <v>1</v>
      </c>
      <c r="FG1218">
        <v>0</v>
      </c>
      <c r="FH1218" t="s">
        <v>202</v>
      </c>
      <c r="FJ1218" t="s">
        <v>1978</v>
      </c>
      <c r="FK1218">
        <v>10</v>
      </c>
      <c r="FL1218">
        <v>12</v>
      </c>
      <c r="FM1218">
        <v>12</v>
      </c>
      <c r="FN1218">
        <v>15</v>
      </c>
      <c r="FO1218" t="s">
        <v>202</v>
      </c>
      <c r="FQ1218" t="s">
        <v>3180</v>
      </c>
      <c r="FR1218" t="s">
        <v>3196</v>
      </c>
      <c r="FS1218">
        <v>1</v>
      </c>
      <c r="FT1218">
        <v>1</v>
      </c>
      <c r="FU1218" t="s">
        <v>2221</v>
      </c>
      <c r="FV1218" t="s">
        <v>202</v>
      </c>
      <c r="FW1218">
        <v>0</v>
      </c>
      <c r="FX1218">
        <v>1</v>
      </c>
      <c r="FY1218">
        <v>0</v>
      </c>
      <c r="FZ1218">
        <v>0</v>
      </c>
      <c r="GA1218">
        <v>938</v>
      </c>
      <c r="GB1218">
        <v>4</v>
      </c>
      <c r="GC1218">
        <v>234.5</v>
      </c>
      <c r="GD1218" t="s">
        <v>202</v>
      </c>
      <c r="GE1218">
        <v>1</v>
      </c>
      <c r="GF1218">
        <v>1</v>
      </c>
      <c r="GG1218">
        <v>15</v>
      </c>
      <c r="GH1218">
        <f t="shared" si="58"/>
        <v>3</v>
      </c>
      <c r="GI1218">
        <v>2</v>
      </c>
      <c r="GK1218">
        <v>10</v>
      </c>
      <c r="GL1218">
        <v>1</v>
      </c>
      <c r="GO1218">
        <v>1</v>
      </c>
      <c r="GP1218">
        <v>1</v>
      </c>
      <c r="GQ1218">
        <v>1</v>
      </c>
      <c r="GR1218">
        <v>1</v>
      </c>
      <c r="GZ1218">
        <v>1</v>
      </c>
      <c r="HA1218">
        <v>1</v>
      </c>
      <c r="HD1218">
        <v>1</v>
      </c>
      <c r="HG1218" t="s">
        <v>6486</v>
      </c>
      <c r="HH1218">
        <v>1</v>
      </c>
      <c r="HJ1218">
        <v>0</v>
      </c>
    </row>
    <row r="1219" spans="1:218" hidden="1" x14ac:dyDescent="0.3">
      <c r="A1219">
        <v>1085</v>
      </c>
      <c r="B1219" t="s">
        <v>6536</v>
      </c>
      <c r="C1219" t="s">
        <v>6696</v>
      </c>
      <c r="D1219" t="s">
        <v>265</v>
      </c>
      <c r="E1219">
        <v>1</v>
      </c>
      <c r="F1219" t="s">
        <v>202</v>
      </c>
      <c r="H1219">
        <v>1</v>
      </c>
      <c r="M1219">
        <v>2</v>
      </c>
      <c r="N1219">
        <v>1</v>
      </c>
      <c r="U1219">
        <v>1</v>
      </c>
      <c r="W1219">
        <v>1</v>
      </c>
      <c r="X1219" t="s">
        <v>202</v>
      </c>
      <c r="Y1219">
        <v>1</v>
      </c>
      <c r="Z1219">
        <v>1</v>
      </c>
      <c r="AD1219" t="s">
        <v>3174</v>
      </c>
      <c r="AE1219">
        <v>1</v>
      </c>
      <c r="AF1219">
        <v>1</v>
      </c>
      <c r="AG1219">
        <v>1</v>
      </c>
      <c r="AH1219">
        <v>-97</v>
      </c>
      <c r="AI1219">
        <v>2</v>
      </c>
      <c r="AJ1219">
        <v>-97</v>
      </c>
      <c r="AK1219" t="s">
        <v>6697</v>
      </c>
      <c r="AL1219">
        <v>1</v>
      </c>
      <c r="AM1219">
        <v>1</v>
      </c>
      <c r="AN1219">
        <v>1</v>
      </c>
      <c r="AO1219">
        <v>1</v>
      </c>
      <c r="AP1219">
        <v>2</v>
      </c>
      <c r="AQ1219">
        <v>1</v>
      </c>
      <c r="AR1219" t="s">
        <v>6698</v>
      </c>
      <c r="AS1219">
        <v>2</v>
      </c>
      <c r="AT1219">
        <v>1</v>
      </c>
      <c r="AU1219">
        <v>1</v>
      </c>
      <c r="AV1219">
        <v>2</v>
      </c>
      <c r="AW1219">
        <v>7</v>
      </c>
      <c r="AX1219">
        <v>7</v>
      </c>
      <c r="AY1219">
        <v>2</v>
      </c>
      <c r="BE1219">
        <v>1</v>
      </c>
      <c r="BF1219">
        <v>1</v>
      </c>
      <c r="BG1219">
        <v>1</v>
      </c>
      <c r="BH1219">
        <v>1</v>
      </c>
      <c r="BI1219">
        <v>1</v>
      </c>
      <c r="BJ1219">
        <v>1</v>
      </c>
      <c r="BK1219">
        <v>1</v>
      </c>
      <c r="BL1219">
        <v>1</v>
      </c>
      <c r="BM1219">
        <v>1</v>
      </c>
      <c r="BN1219">
        <v>1</v>
      </c>
      <c r="BO1219">
        <v>2</v>
      </c>
      <c r="BP1219">
        <v>1</v>
      </c>
      <c r="BQ1219">
        <v>20</v>
      </c>
      <c r="BR1219">
        <v>-97</v>
      </c>
      <c r="BS1219">
        <v>-98</v>
      </c>
      <c r="CJ1219">
        <v>-98</v>
      </c>
      <c r="CK1219">
        <v>2</v>
      </c>
      <c r="CL1219">
        <v>-98</v>
      </c>
      <c r="CM1219">
        <v>-98</v>
      </c>
      <c r="CR1219">
        <v>-98</v>
      </c>
      <c r="CS1219">
        <v>-98</v>
      </c>
      <c r="CT1219">
        <v>-98</v>
      </c>
      <c r="CU1219">
        <v>1</v>
      </c>
      <c r="CV1219" t="s">
        <v>351</v>
      </c>
      <c r="CW1219">
        <v>591</v>
      </c>
      <c r="CX1219">
        <v>9.85</v>
      </c>
      <c r="CY1219">
        <v>2</v>
      </c>
      <c r="CZ1219">
        <v>1</v>
      </c>
      <c r="DA1219" t="s">
        <v>4794</v>
      </c>
      <c r="DC1219">
        <v>1</v>
      </c>
      <c r="DD1219">
        <v>1</v>
      </c>
      <c r="DE1219">
        <v>31</v>
      </c>
      <c r="DN1219" t="s">
        <v>4814</v>
      </c>
      <c r="DO1219" t="s">
        <v>4814</v>
      </c>
      <c r="DP1219" t="s">
        <v>3178</v>
      </c>
      <c r="DQ1219" t="s">
        <v>202</v>
      </c>
      <c r="DR1219" t="s">
        <v>202</v>
      </c>
      <c r="DT1219">
        <v>1</v>
      </c>
      <c r="DV1219">
        <v>0</v>
      </c>
      <c r="DW1219">
        <v>1</v>
      </c>
      <c r="FG1219">
        <v>0</v>
      </c>
      <c r="FH1219" t="s">
        <v>202</v>
      </c>
      <c r="FJ1219" t="s">
        <v>1978</v>
      </c>
      <c r="FK1219">
        <v>15</v>
      </c>
      <c r="FL1219">
        <v>12</v>
      </c>
      <c r="FM1219">
        <v>12</v>
      </c>
      <c r="FN1219">
        <v>15</v>
      </c>
      <c r="FO1219" t="s">
        <v>202</v>
      </c>
      <c r="FQ1219" t="s">
        <v>3180</v>
      </c>
      <c r="FR1219" t="s">
        <v>3189</v>
      </c>
      <c r="FS1219">
        <v>0</v>
      </c>
      <c r="FT1219">
        <v>1</v>
      </c>
      <c r="FU1219" t="s">
        <v>2221</v>
      </c>
      <c r="FV1219" t="s">
        <v>202</v>
      </c>
      <c r="FW1219">
        <v>1</v>
      </c>
      <c r="FX1219">
        <v>0</v>
      </c>
      <c r="FY1219">
        <v>1</v>
      </c>
      <c r="FZ1219">
        <v>0</v>
      </c>
      <c r="GA1219">
        <v>988</v>
      </c>
      <c r="GB1219">
        <v>5</v>
      </c>
      <c r="GC1219">
        <v>197.6</v>
      </c>
      <c r="GD1219" t="s">
        <v>202</v>
      </c>
      <c r="GE1219">
        <v>1</v>
      </c>
      <c r="GF1219">
        <v>1</v>
      </c>
      <c r="GG1219">
        <v>15</v>
      </c>
      <c r="GH1219">
        <f t="shared" si="58"/>
        <v>3</v>
      </c>
      <c r="GI1219">
        <v>2</v>
      </c>
      <c r="GK1219">
        <v>15</v>
      </c>
      <c r="GL1219">
        <v>1</v>
      </c>
      <c r="GO1219">
        <v>1</v>
      </c>
      <c r="GP1219">
        <v>2</v>
      </c>
      <c r="GQ1219">
        <v>1</v>
      </c>
      <c r="GR1219">
        <v>1</v>
      </c>
      <c r="GZ1219">
        <v>-97</v>
      </c>
      <c r="HA1219">
        <v>-97</v>
      </c>
      <c r="HD1219">
        <v>1</v>
      </c>
      <c r="HG1219" t="s">
        <v>6486</v>
      </c>
      <c r="HH1219">
        <v>1</v>
      </c>
      <c r="HJ1219">
        <v>0</v>
      </c>
    </row>
    <row r="1220" spans="1:218" hidden="1" x14ac:dyDescent="0.3">
      <c r="A1220">
        <v>1094</v>
      </c>
      <c r="B1220" t="s">
        <v>6495</v>
      </c>
      <c r="C1220" t="s">
        <v>6699</v>
      </c>
      <c r="D1220" t="s">
        <v>212</v>
      </c>
      <c r="E1220">
        <v>1</v>
      </c>
      <c r="F1220" t="s">
        <v>202</v>
      </c>
      <c r="H1220">
        <v>1</v>
      </c>
      <c r="M1220">
        <v>2</v>
      </c>
      <c r="N1220">
        <v>1</v>
      </c>
      <c r="U1220">
        <v>1</v>
      </c>
      <c r="W1220">
        <v>1</v>
      </c>
      <c r="X1220" t="s">
        <v>202</v>
      </c>
      <c r="Y1220">
        <v>1</v>
      </c>
      <c r="Z1220">
        <v>1</v>
      </c>
      <c r="AD1220" t="s">
        <v>3174</v>
      </c>
      <c r="AE1220">
        <v>1</v>
      </c>
      <c r="AF1220">
        <v>1</v>
      </c>
      <c r="AG1220">
        <v>1</v>
      </c>
      <c r="AH1220">
        <v>1</v>
      </c>
      <c r="AI1220">
        <v>1</v>
      </c>
      <c r="AJ1220">
        <v>2</v>
      </c>
      <c r="AK1220" t="s">
        <v>6700</v>
      </c>
      <c r="AL1220">
        <v>1</v>
      </c>
      <c r="AM1220">
        <v>1</v>
      </c>
      <c r="AN1220">
        <v>2</v>
      </c>
      <c r="AO1220">
        <v>2</v>
      </c>
      <c r="AP1220">
        <v>1</v>
      </c>
      <c r="AQ1220">
        <v>2</v>
      </c>
      <c r="AR1220" t="s">
        <v>6701</v>
      </c>
      <c r="AS1220">
        <v>1</v>
      </c>
      <c r="AT1220">
        <v>1</v>
      </c>
      <c r="AU1220">
        <v>1</v>
      </c>
      <c r="AV1220">
        <v>1</v>
      </c>
      <c r="AW1220">
        <v>7</v>
      </c>
      <c r="AX1220">
        <v>1</v>
      </c>
      <c r="AY1220">
        <v>3</v>
      </c>
      <c r="AZ1220">
        <v>5</v>
      </c>
      <c r="BA1220">
        <v>4</v>
      </c>
      <c r="BE1220">
        <v>1</v>
      </c>
      <c r="BF1220">
        <v>1</v>
      </c>
      <c r="BG1220">
        <v>1</v>
      </c>
      <c r="BH1220">
        <v>1</v>
      </c>
      <c r="BI1220">
        <v>1</v>
      </c>
      <c r="BJ1220">
        <v>1</v>
      </c>
      <c r="BK1220">
        <v>1</v>
      </c>
      <c r="BL1220">
        <v>1</v>
      </c>
      <c r="BM1220">
        <v>1</v>
      </c>
      <c r="BN1220">
        <v>1</v>
      </c>
      <c r="BO1220">
        <v>2</v>
      </c>
      <c r="BP1220">
        <v>1</v>
      </c>
      <c r="BQ1220">
        <v>20</v>
      </c>
      <c r="BR1220">
        <v>3</v>
      </c>
      <c r="BS1220">
        <v>1</v>
      </c>
      <c r="BT1220">
        <v>2</v>
      </c>
      <c r="BV1220">
        <v>0</v>
      </c>
      <c r="BX1220">
        <v>0</v>
      </c>
      <c r="BZ1220">
        <v>0</v>
      </c>
      <c r="CB1220">
        <v>0</v>
      </c>
      <c r="CD1220">
        <v>0</v>
      </c>
      <c r="CF1220">
        <v>2</v>
      </c>
      <c r="CJ1220">
        <v>1</v>
      </c>
      <c r="CK1220">
        <v>2</v>
      </c>
      <c r="CL1220">
        <v>7</v>
      </c>
      <c r="CM1220">
        <v>1</v>
      </c>
      <c r="CR1220">
        <v>2</v>
      </c>
      <c r="CS1220">
        <v>-98</v>
      </c>
      <c r="CT1220">
        <v>1</v>
      </c>
      <c r="CU1220">
        <v>1</v>
      </c>
      <c r="CV1220" t="s">
        <v>1857</v>
      </c>
      <c r="CW1220">
        <v>633</v>
      </c>
      <c r="CX1220">
        <v>10.55</v>
      </c>
      <c r="CY1220">
        <v>2</v>
      </c>
      <c r="CZ1220">
        <v>1</v>
      </c>
      <c r="DA1220" t="s">
        <v>4794</v>
      </c>
      <c r="DC1220">
        <v>1</v>
      </c>
      <c r="DD1220">
        <v>1</v>
      </c>
      <c r="DE1220">
        <v>8</v>
      </c>
      <c r="DN1220" t="s">
        <v>4823</v>
      </c>
      <c r="DO1220" t="s">
        <v>4823</v>
      </c>
      <c r="DP1220" t="s">
        <v>3178</v>
      </c>
      <c r="DQ1220" t="s">
        <v>202</v>
      </c>
      <c r="DR1220" t="s">
        <v>202</v>
      </c>
      <c r="DT1220">
        <v>1</v>
      </c>
      <c r="DV1220">
        <v>0</v>
      </c>
      <c r="DW1220">
        <v>1</v>
      </c>
      <c r="FG1220">
        <v>0</v>
      </c>
      <c r="FH1220" t="s">
        <v>202</v>
      </c>
      <c r="FJ1220" t="s">
        <v>1978</v>
      </c>
      <c r="FK1220">
        <v>12</v>
      </c>
      <c r="FL1220">
        <v>12</v>
      </c>
      <c r="FM1220">
        <v>12</v>
      </c>
      <c r="FN1220">
        <v>10</v>
      </c>
      <c r="FO1220" t="s">
        <v>202</v>
      </c>
      <c r="FQ1220" t="s">
        <v>3287</v>
      </c>
      <c r="FR1220" t="s">
        <v>3181</v>
      </c>
      <c r="FS1220">
        <v>1</v>
      </c>
      <c r="FT1220">
        <v>1</v>
      </c>
      <c r="FU1220" t="s">
        <v>2221</v>
      </c>
      <c r="FV1220" t="s">
        <v>202</v>
      </c>
      <c r="FW1220">
        <v>0</v>
      </c>
      <c r="FX1220">
        <v>1</v>
      </c>
      <c r="FY1220">
        <v>0</v>
      </c>
      <c r="FZ1220">
        <v>0</v>
      </c>
      <c r="GA1220">
        <v>1767</v>
      </c>
      <c r="GB1220">
        <v>6</v>
      </c>
      <c r="GC1220">
        <v>294.5</v>
      </c>
      <c r="GD1220" t="s">
        <v>202</v>
      </c>
      <c r="GE1220">
        <v>1</v>
      </c>
      <c r="GF1220">
        <v>1</v>
      </c>
      <c r="GG1220">
        <v>10</v>
      </c>
      <c r="GH1220">
        <f t="shared" si="58"/>
        <v>4</v>
      </c>
      <c r="GI1220">
        <v>2</v>
      </c>
      <c r="GK1220">
        <v>12</v>
      </c>
      <c r="GL1220">
        <v>1</v>
      </c>
      <c r="GO1220">
        <v>2</v>
      </c>
      <c r="GP1220">
        <v>3</v>
      </c>
      <c r="GQ1220">
        <v>1</v>
      </c>
      <c r="GR1220">
        <v>1</v>
      </c>
      <c r="GZ1220">
        <v>1</v>
      </c>
      <c r="HA1220">
        <v>-97</v>
      </c>
      <c r="HD1220">
        <v>3</v>
      </c>
      <c r="HG1220" t="s">
        <v>6486</v>
      </c>
      <c r="HH1220">
        <v>1</v>
      </c>
      <c r="HJ1220">
        <v>0</v>
      </c>
    </row>
    <row r="1221" spans="1:218" hidden="1" x14ac:dyDescent="0.3">
      <c r="A1221">
        <v>1104</v>
      </c>
      <c r="B1221" t="s">
        <v>6552</v>
      </c>
      <c r="C1221" t="s">
        <v>6702</v>
      </c>
      <c r="D1221" t="s">
        <v>212</v>
      </c>
      <c r="E1221">
        <v>1</v>
      </c>
      <c r="F1221" t="s">
        <v>202</v>
      </c>
      <c r="H1221">
        <v>1</v>
      </c>
      <c r="M1221">
        <v>2</v>
      </c>
      <c r="N1221">
        <v>1</v>
      </c>
      <c r="U1221">
        <v>1</v>
      </c>
      <c r="W1221">
        <v>1</v>
      </c>
      <c r="X1221" t="s">
        <v>202</v>
      </c>
      <c r="Y1221">
        <v>1</v>
      </c>
      <c r="Z1221">
        <v>1</v>
      </c>
      <c r="AD1221" t="s">
        <v>3174</v>
      </c>
      <c r="AE1221">
        <v>1</v>
      </c>
      <c r="AF1221">
        <v>2</v>
      </c>
      <c r="AG1221">
        <v>2</v>
      </c>
      <c r="AH1221">
        <v>2</v>
      </c>
      <c r="AI1221">
        <v>2</v>
      </c>
      <c r="AJ1221">
        <v>2</v>
      </c>
      <c r="AK1221" t="s">
        <v>4604</v>
      </c>
      <c r="AL1221">
        <v>2</v>
      </c>
      <c r="AM1221">
        <v>2</v>
      </c>
      <c r="AN1221">
        <v>2</v>
      </c>
      <c r="AO1221">
        <v>2</v>
      </c>
      <c r="AP1221">
        <v>2</v>
      </c>
      <c r="AQ1221">
        <v>2</v>
      </c>
      <c r="AR1221" t="s">
        <v>4605</v>
      </c>
      <c r="AS1221">
        <v>2</v>
      </c>
      <c r="AT1221">
        <v>2</v>
      </c>
      <c r="AU1221">
        <v>2</v>
      </c>
      <c r="AV1221">
        <v>2</v>
      </c>
      <c r="AW1221">
        <v>4</v>
      </c>
      <c r="AX1221">
        <v>5</v>
      </c>
      <c r="AY1221">
        <v>1</v>
      </c>
      <c r="BE1221">
        <v>1</v>
      </c>
      <c r="BF1221">
        <v>1</v>
      </c>
      <c r="BG1221">
        <v>1</v>
      </c>
      <c r="BH1221">
        <v>1</v>
      </c>
      <c r="BI1221">
        <v>1</v>
      </c>
      <c r="BJ1221">
        <v>0</v>
      </c>
      <c r="BM1221">
        <v>1</v>
      </c>
      <c r="BN1221">
        <v>1</v>
      </c>
      <c r="BO1221">
        <v>3</v>
      </c>
      <c r="BP1221">
        <v>1</v>
      </c>
      <c r="BQ1221">
        <v>1</v>
      </c>
      <c r="BR1221">
        <v>2</v>
      </c>
      <c r="BS1221">
        <v>1</v>
      </c>
      <c r="BT1221">
        <v>4</v>
      </c>
      <c r="BV1221">
        <v>4</v>
      </c>
      <c r="CJ1221">
        <v>1</v>
      </c>
      <c r="CK1221">
        <v>2</v>
      </c>
      <c r="CL1221">
        <v>3</v>
      </c>
      <c r="CM1221">
        <v>6</v>
      </c>
      <c r="CS1221">
        <v>6</v>
      </c>
      <c r="CT1221">
        <v>2</v>
      </c>
      <c r="CU1221">
        <v>1</v>
      </c>
      <c r="CV1221" t="s">
        <v>1570</v>
      </c>
      <c r="CW1221">
        <v>536</v>
      </c>
      <c r="CX1221">
        <v>8.93</v>
      </c>
      <c r="CY1221">
        <v>2</v>
      </c>
      <c r="CZ1221">
        <v>1</v>
      </c>
      <c r="DA1221" t="s">
        <v>1075</v>
      </c>
      <c r="DC1221">
        <v>1</v>
      </c>
      <c r="DD1221">
        <v>1</v>
      </c>
      <c r="DE1221">
        <v>7</v>
      </c>
      <c r="DN1221" t="s">
        <v>4823</v>
      </c>
      <c r="DO1221" t="s">
        <v>4823</v>
      </c>
      <c r="DP1221" t="s">
        <v>3178</v>
      </c>
      <c r="DQ1221" t="s">
        <v>202</v>
      </c>
      <c r="DR1221" t="s">
        <v>202</v>
      </c>
      <c r="DT1221">
        <v>1</v>
      </c>
      <c r="DV1221">
        <v>0</v>
      </c>
      <c r="DW1221">
        <v>1</v>
      </c>
      <c r="FG1221">
        <v>0</v>
      </c>
      <c r="FH1221" t="s">
        <v>202</v>
      </c>
      <c r="FJ1221" t="s">
        <v>1978</v>
      </c>
      <c r="FK1221">
        <v>4</v>
      </c>
      <c r="FL1221">
        <v>12</v>
      </c>
      <c r="FM1221">
        <v>12</v>
      </c>
      <c r="FN1221">
        <v>4</v>
      </c>
      <c r="FO1221" t="s">
        <v>202</v>
      </c>
      <c r="FQ1221" t="s">
        <v>3180</v>
      </c>
      <c r="FR1221" t="s">
        <v>3201</v>
      </c>
      <c r="FS1221">
        <v>1</v>
      </c>
      <c r="FT1221">
        <v>0</v>
      </c>
      <c r="FU1221" t="s">
        <v>202</v>
      </c>
      <c r="FV1221" t="s">
        <v>202</v>
      </c>
      <c r="FW1221">
        <v>0</v>
      </c>
      <c r="FX1221">
        <v>1</v>
      </c>
      <c r="FY1221">
        <v>0</v>
      </c>
      <c r="FZ1221">
        <v>0</v>
      </c>
      <c r="GA1221">
        <v>1902</v>
      </c>
      <c r="GB1221">
        <v>6</v>
      </c>
      <c r="GC1221">
        <v>317</v>
      </c>
      <c r="GD1221" t="s">
        <v>202</v>
      </c>
      <c r="GE1221">
        <v>1</v>
      </c>
      <c r="GF1221">
        <v>1</v>
      </c>
      <c r="GG1221">
        <v>4</v>
      </c>
      <c r="GH1221">
        <f t="shared" si="58"/>
        <v>6</v>
      </c>
      <c r="GI1221">
        <v>2</v>
      </c>
      <c r="GK1221">
        <v>4</v>
      </c>
      <c r="GL1221">
        <v>1</v>
      </c>
      <c r="GO1221">
        <v>1</v>
      </c>
      <c r="GP1221">
        <v>4</v>
      </c>
      <c r="GQ1221">
        <v>2</v>
      </c>
      <c r="GZ1221">
        <v>1</v>
      </c>
      <c r="HA1221">
        <v>1</v>
      </c>
      <c r="HD1221">
        <v>9</v>
      </c>
      <c r="HG1221" t="s">
        <v>6486</v>
      </c>
      <c r="HH1221">
        <v>1</v>
      </c>
      <c r="HJ1221">
        <v>0</v>
      </c>
    </row>
    <row r="1222" spans="1:218" hidden="1" x14ac:dyDescent="0.3">
      <c r="A1222">
        <v>1110</v>
      </c>
      <c r="B1222" t="s">
        <v>3221</v>
      </c>
      <c r="C1222" t="s">
        <v>4841</v>
      </c>
      <c r="D1222" t="s">
        <v>212</v>
      </c>
      <c r="E1222">
        <v>1</v>
      </c>
      <c r="F1222" t="s">
        <v>202</v>
      </c>
      <c r="H1222">
        <v>1</v>
      </c>
      <c r="M1222">
        <v>3</v>
      </c>
      <c r="N1222">
        <v>1</v>
      </c>
      <c r="U1222">
        <v>1</v>
      </c>
      <c r="W1222">
        <v>-97</v>
      </c>
      <c r="X1222" t="s">
        <v>3174</v>
      </c>
      <c r="Y1222">
        <v>1</v>
      </c>
      <c r="Z1222">
        <v>1</v>
      </c>
      <c r="AA1222">
        <v>6</v>
      </c>
      <c r="AD1222" t="s">
        <v>3174</v>
      </c>
      <c r="AE1222">
        <v>1</v>
      </c>
      <c r="AF1222">
        <v>1</v>
      </c>
      <c r="AG1222">
        <v>1</v>
      </c>
      <c r="AH1222">
        <v>1</v>
      </c>
      <c r="AI1222">
        <v>1</v>
      </c>
      <c r="AJ1222">
        <v>2</v>
      </c>
      <c r="AK1222" t="s">
        <v>4842</v>
      </c>
      <c r="AL1222">
        <v>1</v>
      </c>
      <c r="AM1222">
        <v>1</v>
      </c>
      <c r="AN1222">
        <v>2</v>
      </c>
      <c r="AO1222">
        <v>2</v>
      </c>
      <c r="AP1222">
        <v>1</v>
      </c>
      <c r="AQ1222">
        <v>1</v>
      </c>
      <c r="AR1222" t="s">
        <v>4843</v>
      </c>
      <c r="AS1222">
        <v>1</v>
      </c>
      <c r="AT1222">
        <v>1</v>
      </c>
      <c r="AU1222">
        <v>1</v>
      </c>
      <c r="AV1222">
        <v>1</v>
      </c>
      <c r="AW1222">
        <v>7</v>
      </c>
      <c r="AX1222">
        <v>2</v>
      </c>
      <c r="AY1222">
        <v>1</v>
      </c>
      <c r="BE1222">
        <v>1</v>
      </c>
      <c r="BF1222">
        <v>1</v>
      </c>
      <c r="BG1222">
        <v>1</v>
      </c>
      <c r="BH1222">
        <v>1</v>
      </c>
      <c r="BI1222">
        <v>1</v>
      </c>
      <c r="BJ1222">
        <v>1</v>
      </c>
      <c r="BK1222">
        <v>1</v>
      </c>
      <c r="BL1222">
        <v>1</v>
      </c>
      <c r="BM1222">
        <v>1</v>
      </c>
      <c r="BN1222">
        <v>1</v>
      </c>
      <c r="BO1222">
        <v>3</v>
      </c>
      <c r="BP1222">
        <v>1</v>
      </c>
      <c r="BQ1222">
        <v>57</v>
      </c>
      <c r="BR1222">
        <v>1</v>
      </c>
      <c r="BS1222">
        <v>1</v>
      </c>
      <c r="BT1222">
        <v>4</v>
      </c>
      <c r="BU1222">
        <v>4</v>
      </c>
      <c r="BV1222">
        <v>0</v>
      </c>
      <c r="BW1222">
        <v>4</v>
      </c>
      <c r="BX1222">
        <v>0</v>
      </c>
      <c r="BY1222">
        <v>4</v>
      </c>
      <c r="BZ1222">
        <v>0</v>
      </c>
      <c r="CA1222">
        <v>4</v>
      </c>
      <c r="CB1222">
        <v>0</v>
      </c>
      <c r="CC1222">
        <v>4</v>
      </c>
      <c r="CD1222">
        <v>0</v>
      </c>
      <c r="CE1222">
        <v>4</v>
      </c>
      <c r="CF1222">
        <v>2</v>
      </c>
      <c r="CG1222">
        <v>4</v>
      </c>
      <c r="CH1222">
        <v>2</v>
      </c>
      <c r="CI1222">
        <v>4</v>
      </c>
      <c r="CJ1222">
        <v>1</v>
      </c>
      <c r="CK1222">
        <v>2</v>
      </c>
      <c r="CL1222">
        <v>7</v>
      </c>
      <c r="CM1222">
        <v>1</v>
      </c>
      <c r="CR1222">
        <v>2</v>
      </c>
      <c r="CS1222">
        <v>4</v>
      </c>
      <c r="CT1222">
        <v>1</v>
      </c>
      <c r="CU1222">
        <v>2</v>
      </c>
      <c r="CV1222" t="s">
        <v>4133</v>
      </c>
      <c r="CW1222">
        <v>862</v>
      </c>
      <c r="CX1222">
        <v>14.37</v>
      </c>
      <c r="CY1222">
        <v>2</v>
      </c>
      <c r="CZ1222">
        <v>1</v>
      </c>
      <c r="DA1222" t="s">
        <v>4827</v>
      </c>
      <c r="DC1222">
        <v>1</v>
      </c>
      <c r="DD1222">
        <v>1</v>
      </c>
      <c r="DE1222">
        <v>10</v>
      </c>
      <c r="DN1222" t="s">
        <v>4823</v>
      </c>
      <c r="DO1222" t="s">
        <v>4823</v>
      </c>
      <c r="DP1222" t="s">
        <v>3178</v>
      </c>
      <c r="DQ1222" t="s">
        <v>202</v>
      </c>
      <c r="DR1222" t="s">
        <v>202</v>
      </c>
      <c r="DT1222">
        <v>1</v>
      </c>
      <c r="DV1222">
        <v>0</v>
      </c>
      <c r="DW1222">
        <v>1</v>
      </c>
      <c r="FG1222">
        <v>0</v>
      </c>
      <c r="FH1222" t="s">
        <v>202</v>
      </c>
      <c r="FJ1222" t="s">
        <v>1978</v>
      </c>
      <c r="FK1222">
        <v>20</v>
      </c>
      <c r="FL1222">
        <v>12</v>
      </c>
      <c r="FM1222">
        <v>12</v>
      </c>
      <c r="FN1222">
        <v>20</v>
      </c>
      <c r="FO1222" t="s">
        <v>202</v>
      </c>
      <c r="FQ1222" t="s">
        <v>3180</v>
      </c>
      <c r="FR1222" t="s">
        <v>3196</v>
      </c>
      <c r="FS1222">
        <v>1</v>
      </c>
      <c r="FT1222">
        <v>1</v>
      </c>
      <c r="FU1222" t="s">
        <v>2221</v>
      </c>
      <c r="FV1222" t="s">
        <v>202</v>
      </c>
      <c r="FW1222">
        <v>0</v>
      </c>
      <c r="FX1222">
        <v>1</v>
      </c>
      <c r="FY1222">
        <v>0</v>
      </c>
      <c r="FZ1222">
        <v>0</v>
      </c>
      <c r="GA1222">
        <v>1992</v>
      </c>
      <c r="GB1222">
        <v>22</v>
      </c>
      <c r="GC1222">
        <v>90.545454500000005</v>
      </c>
      <c r="GD1222" t="s">
        <v>202</v>
      </c>
      <c r="GE1222">
        <v>1</v>
      </c>
      <c r="GF1222">
        <v>1</v>
      </c>
      <c r="GG1222">
        <v>20</v>
      </c>
      <c r="GH1222">
        <f t="shared" si="58"/>
        <v>2</v>
      </c>
      <c r="GI1222">
        <v>2</v>
      </c>
      <c r="GK1222">
        <v>20</v>
      </c>
      <c r="GL1222">
        <v>1</v>
      </c>
      <c r="GO1222">
        <v>1</v>
      </c>
      <c r="GP1222">
        <v>1</v>
      </c>
      <c r="GQ1222">
        <v>1</v>
      </c>
      <c r="GR1222">
        <v>1</v>
      </c>
      <c r="GZ1222">
        <v>1</v>
      </c>
      <c r="HA1222">
        <v>1</v>
      </c>
      <c r="HD1222">
        <v>-97</v>
      </c>
      <c r="HG1222" t="s">
        <v>6486</v>
      </c>
      <c r="HH1222">
        <v>1</v>
      </c>
      <c r="HJ1222">
        <v>0</v>
      </c>
    </row>
    <row r="1223" spans="1:218" hidden="1" x14ac:dyDescent="0.3">
      <c r="A1223">
        <v>1133</v>
      </c>
      <c r="B1223" t="s">
        <v>6487</v>
      </c>
      <c r="C1223" t="s">
        <v>6703</v>
      </c>
      <c r="D1223" t="s">
        <v>194</v>
      </c>
      <c r="E1223">
        <v>1</v>
      </c>
      <c r="F1223" t="s">
        <v>202</v>
      </c>
      <c r="H1223">
        <v>1</v>
      </c>
      <c r="M1223">
        <v>1</v>
      </c>
      <c r="N1223">
        <v>2</v>
      </c>
      <c r="O1223">
        <v>2</v>
      </c>
      <c r="U1223">
        <v>1</v>
      </c>
      <c r="W1223">
        <v>1</v>
      </c>
      <c r="X1223" t="s">
        <v>202</v>
      </c>
      <c r="Y1223">
        <v>1</v>
      </c>
      <c r="Z1223">
        <v>1</v>
      </c>
      <c r="AD1223" t="s">
        <v>3174</v>
      </c>
      <c r="AE1223">
        <v>1</v>
      </c>
      <c r="AF1223">
        <v>1</v>
      </c>
      <c r="AG1223">
        <v>1</v>
      </c>
      <c r="AH1223">
        <v>1</v>
      </c>
      <c r="AI1223">
        <v>1</v>
      </c>
      <c r="AJ1223">
        <v>2</v>
      </c>
      <c r="AK1223" t="s">
        <v>6704</v>
      </c>
      <c r="AL1223">
        <v>1</v>
      </c>
      <c r="AM1223">
        <v>1</v>
      </c>
      <c r="AN1223">
        <v>1</v>
      </c>
      <c r="AO1223">
        <v>2</v>
      </c>
      <c r="AP1223">
        <v>2</v>
      </c>
      <c r="AQ1223">
        <v>1</v>
      </c>
      <c r="AR1223" t="s">
        <v>6705</v>
      </c>
      <c r="AS1223">
        <v>2</v>
      </c>
      <c r="AT1223">
        <v>1</v>
      </c>
      <c r="AU1223">
        <v>2</v>
      </c>
      <c r="AV1223">
        <v>1</v>
      </c>
      <c r="AW1223">
        <v>3</v>
      </c>
      <c r="AX1223">
        <v>1</v>
      </c>
      <c r="AY1223">
        <v>4</v>
      </c>
      <c r="AZ1223">
        <v>5</v>
      </c>
      <c r="BA1223">
        <v>3</v>
      </c>
      <c r="BE1223">
        <v>1</v>
      </c>
      <c r="BF1223">
        <v>1</v>
      </c>
      <c r="BG1223">
        <v>1</v>
      </c>
      <c r="BH1223">
        <v>1</v>
      </c>
      <c r="BI1223">
        <v>1</v>
      </c>
      <c r="BJ1223">
        <v>0</v>
      </c>
      <c r="BM1223">
        <v>1</v>
      </c>
      <c r="BN1223">
        <v>1</v>
      </c>
      <c r="BO1223">
        <v>3</v>
      </c>
      <c r="BP1223">
        <v>1</v>
      </c>
      <c r="BQ1223">
        <v>20</v>
      </c>
      <c r="BR1223">
        <v>1</v>
      </c>
      <c r="BS1223">
        <v>1</v>
      </c>
      <c r="BT1223">
        <v>2</v>
      </c>
      <c r="BV1223">
        <v>0</v>
      </c>
      <c r="BX1223">
        <v>0</v>
      </c>
      <c r="BZ1223">
        <v>0</v>
      </c>
      <c r="CB1223">
        <v>0</v>
      </c>
      <c r="CD1223">
        <v>0</v>
      </c>
      <c r="CF1223">
        <v>2</v>
      </c>
      <c r="CJ1223">
        <v>1</v>
      </c>
      <c r="CK1223">
        <v>1</v>
      </c>
      <c r="CL1223">
        <v>7</v>
      </c>
      <c r="CM1223">
        <v>-98</v>
      </c>
      <c r="CR1223">
        <v>-98</v>
      </c>
      <c r="CS1223">
        <v>-98</v>
      </c>
      <c r="CT1223">
        <v>1</v>
      </c>
      <c r="CU1223">
        <v>2</v>
      </c>
      <c r="CV1223" t="s">
        <v>229</v>
      </c>
      <c r="CW1223">
        <v>633</v>
      </c>
      <c r="CX1223">
        <v>10.55</v>
      </c>
      <c r="CY1223">
        <v>2</v>
      </c>
      <c r="CZ1223">
        <v>1</v>
      </c>
      <c r="DA1223" t="s">
        <v>1060</v>
      </c>
      <c r="DC1223">
        <v>1</v>
      </c>
      <c r="DD1223">
        <v>1</v>
      </c>
      <c r="DE1223">
        <v>15</v>
      </c>
      <c r="DN1223" t="s">
        <v>4823</v>
      </c>
      <c r="DO1223" t="s">
        <v>4823</v>
      </c>
      <c r="DP1223" t="s">
        <v>3178</v>
      </c>
      <c r="DQ1223" t="s">
        <v>202</v>
      </c>
      <c r="DR1223" t="s">
        <v>202</v>
      </c>
      <c r="DT1223">
        <v>2</v>
      </c>
      <c r="DU1223">
        <v>2</v>
      </c>
      <c r="DV1223">
        <v>0</v>
      </c>
      <c r="DW1223">
        <v>1</v>
      </c>
      <c r="FG1223">
        <v>0</v>
      </c>
      <c r="FH1223" t="s">
        <v>202</v>
      </c>
      <c r="FJ1223" t="s">
        <v>1978</v>
      </c>
      <c r="FK1223">
        <v>0.83333330000000005</v>
      </c>
      <c r="FL1223">
        <v>10</v>
      </c>
      <c r="FM1223">
        <v>10</v>
      </c>
      <c r="FN1223">
        <v>10</v>
      </c>
      <c r="FO1223" t="s">
        <v>202</v>
      </c>
      <c r="FQ1223" t="s">
        <v>3287</v>
      </c>
      <c r="FR1223" t="s">
        <v>3189</v>
      </c>
      <c r="FS1223">
        <v>0</v>
      </c>
      <c r="FT1223">
        <v>0</v>
      </c>
      <c r="FU1223" t="s">
        <v>202</v>
      </c>
      <c r="FV1223" t="s">
        <v>202</v>
      </c>
      <c r="FW1223">
        <v>0</v>
      </c>
      <c r="FX1223">
        <v>1</v>
      </c>
      <c r="FY1223">
        <v>0</v>
      </c>
      <c r="FZ1223">
        <v>0</v>
      </c>
      <c r="GA1223">
        <v>2482</v>
      </c>
      <c r="GB1223">
        <v>10</v>
      </c>
      <c r="GC1223">
        <v>248.2</v>
      </c>
      <c r="GD1223" t="s">
        <v>202</v>
      </c>
      <c r="GE1223">
        <v>1</v>
      </c>
      <c r="GF1223">
        <v>1</v>
      </c>
      <c r="GG1223">
        <v>10</v>
      </c>
      <c r="GH1223">
        <f t="shared" si="58"/>
        <v>4</v>
      </c>
      <c r="GI1223">
        <v>1</v>
      </c>
      <c r="GJ1223">
        <v>10</v>
      </c>
      <c r="GL1223">
        <v>1</v>
      </c>
      <c r="GO1223">
        <v>2</v>
      </c>
      <c r="GP1223">
        <v>2</v>
      </c>
      <c r="GQ1223">
        <v>2</v>
      </c>
      <c r="GZ1223">
        <v>1</v>
      </c>
      <c r="HA1223">
        <v>-97</v>
      </c>
      <c r="HD1223">
        <v>1</v>
      </c>
      <c r="HG1223" t="s">
        <v>6486</v>
      </c>
      <c r="HH1223">
        <v>1</v>
      </c>
      <c r="HJ1223">
        <v>0</v>
      </c>
    </row>
    <row r="1224" spans="1:218" hidden="1" x14ac:dyDescent="0.3">
      <c r="A1224">
        <v>1143</v>
      </c>
      <c r="B1224" t="s">
        <v>6562</v>
      </c>
      <c r="C1224" t="s">
        <v>6706</v>
      </c>
      <c r="D1224" t="s">
        <v>212</v>
      </c>
      <c r="E1224">
        <v>1</v>
      </c>
      <c r="F1224" t="s">
        <v>202</v>
      </c>
      <c r="H1224">
        <v>1</v>
      </c>
      <c r="M1224">
        <v>1</v>
      </c>
      <c r="N1224">
        <v>2</v>
      </c>
      <c r="O1224">
        <v>2</v>
      </c>
      <c r="U1224">
        <v>1</v>
      </c>
      <c r="W1224">
        <v>1</v>
      </c>
      <c r="X1224" t="s">
        <v>202</v>
      </c>
      <c r="Y1224">
        <v>1</v>
      </c>
      <c r="Z1224">
        <v>1</v>
      </c>
      <c r="AD1224" t="s">
        <v>3174</v>
      </c>
      <c r="AE1224">
        <v>1</v>
      </c>
      <c r="AF1224">
        <v>1</v>
      </c>
      <c r="AG1224">
        <v>1</v>
      </c>
      <c r="AH1224">
        <v>1</v>
      </c>
      <c r="AI1224">
        <v>1</v>
      </c>
      <c r="AJ1224">
        <v>1</v>
      </c>
      <c r="AK1224" t="s">
        <v>6707</v>
      </c>
      <c r="AL1224">
        <v>1</v>
      </c>
      <c r="AM1224">
        <v>1</v>
      </c>
      <c r="AN1224">
        <v>1</v>
      </c>
      <c r="AO1224">
        <v>2</v>
      </c>
      <c r="AP1224">
        <v>2</v>
      </c>
      <c r="AQ1224">
        <v>1</v>
      </c>
      <c r="AR1224" t="s">
        <v>6708</v>
      </c>
      <c r="AS1224">
        <v>1</v>
      </c>
      <c r="AT1224">
        <v>1</v>
      </c>
      <c r="AU1224">
        <v>1</v>
      </c>
      <c r="AV1224">
        <v>1</v>
      </c>
      <c r="AW1224">
        <v>7</v>
      </c>
      <c r="AX1224">
        <v>1</v>
      </c>
      <c r="AY1224">
        <v>6</v>
      </c>
      <c r="AZ1224">
        <v>4</v>
      </c>
      <c r="BA1224">
        <v>3</v>
      </c>
      <c r="BE1224">
        <v>1</v>
      </c>
      <c r="BF1224">
        <v>1</v>
      </c>
      <c r="BG1224">
        <v>1</v>
      </c>
      <c r="BH1224">
        <v>1</v>
      </c>
      <c r="BI1224">
        <v>1</v>
      </c>
      <c r="BJ1224">
        <v>1</v>
      </c>
      <c r="BK1224">
        <v>1</v>
      </c>
      <c r="BL1224">
        <v>1</v>
      </c>
      <c r="BM1224">
        <v>1</v>
      </c>
      <c r="BN1224">
        <v>1</v>
      </c>
      <c r="BO1224">
        <v>3</v>
      </c>
      <c r="BP1224">
        <v>1</v>
      </c>
      <c r="BQ1224">
        <v>30</v>
      </c>
      <c r="BR1224">
        <v>1</v>
      </c>
      <c r="BS1224">
        <v>1</v>
      </c>
      <c r="BT1224">
        <v>2</v>
      </c>
      <c r="BU1224">
        <v>2</v>
      </c>
      <c r="BV1224">
        <v>0</v>
      </c>
      <c r="BW1224">
        <v>2</v>
      </c>
      <c r="BX1224">
        <v>0</v>
      </c>
      <c r="BY1224">
        <v>2</v>
      </c>
      <c r="BZ1224">
        <v>0</v>
      </c>
      <c r="CA1224">
        <v>2</v>
      </c>
      <c r="CB1224">
        <v>0</v>
      </c>
      <c r="CC1224">
        <v>2</v>
      </c>
      <c r="CD1224">
        <v>0</v>
      </c>
      <c r="CE1224">
        <v>2</v>
      </c>
      <c r="CF1224">
        <v>1</v>
      </c>
      <c r="CG1224">
        <v>2</v>
      </c>
      <c r="CH1224">
        <v>1</v>
      </c>
      <c r="CI1224">
        <v>2</v>
      </c>
      <c r="CJ1224">
        <v>1</v>
      </c>
      <c r="CK1224">
        <v>2</v>
      </c>
      <c r="CL1224">
        <v>8</v>
      </c>
      <c r="CM1224">
        <v>1</v>
      </c>
      <c r="CR1224">
        <v>2</v>
      </c>
      <c r="CS1224">
        <v>8</v>
      </c>
      <c r="CT1224">
        <v>1</v>
      </c>
      <c r="CU1224">
        <v>2</v>
      </c>
      <c r="CV1224" t="s">
        <v>4425</v>
      </c>
      <c r="CW1224">
        <v>628</v>
      </c>
      <c r="CX1224">
        <v>10.47</v>
      </c>
      <c r="CY1224">
        <v>2</v>
      </c>
      <c r="CZ1224">
        <v>1</v>
      </c>
      <c r="DA1224" t="s">
        <v>725</v>
      </c>
      <c r="DC1224">
        <v>1</v>
      </c>
      <c r="DD1224">
        <v>1</v>
      </c>
      <c r="DE1224">
        <v>5</v>
      </c>
      <c r="DN1224" t="s">
        <v>4897</v>
      </c>
      <c r="DO1224" t="s">
        <v>4897</v>
      </c>
      <c r="DP1224" t="s">
        <v>3178</v>
      </c>
      <c r="DQ1224" t="s">
        <v>202</v>
      </c>
      <c r="DR1224" t="s">
        <v>202</v>
      </c>
      <c r="DT1224">
        <v>2</v>
      </c>
      <c r="DU1224">
        <v>2</v>
      </c>
      <c r="DV1224">
        <v>0</v>
      </c>
      <c r="DW1224">
        <v>1</v>
      </c>
      <c r="FG1224">
        <v>0</v>
      </c>
      <c r="FH1224" t="s">
        <v>202</v>
      </c>
      <c r="FJ1224" t="s">
        <v>1978</v>
      </c>
      <c r="FK1224">
        <v>15</v>
      </c>
      <c r="FL1224">
        <v>12</v>
      </c>
      <c r="FM1224">
        <v>12</v>
      </c>
      <c r="FN1224">
        <v>15</v>
      </c>
      <c r="FO1224" t="s">
        <v>202</v>
      </c>
      <c r="FQ1224" t="s">
        <v>3287</v>
      </c>
      <c r="FR1224" t="s">
        <v>3189</v>
      </c>
      <c r="FS1224">
        <v>0</v>
      </c>
      <c r="FT1224">
        <v>1</v>
      </c>
      <c r="FU1224" t="s">
        <v>2221</v>
      </c>
      <c r="FV1224" t="s">
        <v>202</v>
      </c>
      <c r="FW1224">
        <v>0</v>
      </c>
      <c r="FX1224">
        <v>1</v>
      </c>
      <c r="FY1224">
        <v>0</v>
      </c>
      <c r="FZ1224">
        <v>0</v>
      </c>
      <c r="GA1224">
        <v>1119</v>
      </c>
      <c r="GB1224">
        <v>4</v>
      </c>
      <c r="GC1224">
        <v>279.75</v>
      </c>
      <c r="GD1224" t="s">
        <v>202</v>
      </c>
      <c r="GE1224">
        <v>1</v>
      </c>
      <c r="GF1224">
        <v>1</v>
      </c>
      <c r="GG1224">
        <v>15</v>
      </c>
      <c r="GH1224">
        <f t="shared" si="58"/>
        <v>3</v>
      </c>
      <c r="GI1224">
        <v>2</v>
      </c>
      <c r="GK1224">
        <v>15</v>
      </c>
      <c r="GL1224">
        <v>1</v>
      </c>
      <c r="GO1224">
        <v>2</v>
      </c>
      <c r="GP1224">
        <v>2</v>
      </c>
      <c r="GQ1224">
        <v>1</v>
      </c>
      <c r="GR1224">
        <v>1</v>
      </c>
      <c r="GZ1224">
        <v>1</v>
      </c>
      <c r="HA1224">
        <v>1</v>
      </c>
      <c r="HD1224">
        <v>2</v>
      </c>
      <c r="HG1224" t="s">
        <v>6486</v>
      </c>
      <c r="HH1224">
        <v>1</v>
      </c>
      <c r="HJ1224">
        <v>0</v>
      </c>
    </row>
    <row r="1225" spans="1:218" hidden="1" x14ac:dyDescent="0.3">
      <c r="A1225">
        <v>1189</v>
      </c>
      <c r="B1225" t="s">
        <v>3221</v>
      </c>
      <c r="C1225" t="s">
        <v>4967</v>
      </c>
      <c r="D1225" t="s">
        <v>212</v>
      </c>
      <c r="E1225">
        <v>1</v>
      </c>
      <c r="F1225" t="s">
        <v>202</v>
      </c>
      <c r="H1225">
        <v>1</v>
      </c>
      <c r="M1225">
        <v>3</v>
      </c>
      <c r="N1225">
        <v>1</v>
      </c>
      <c r="U1225">
        <v>1</v>
      </c>
      <c r="W1225">
        <v>1</v>
      </c>
      <c r="X1225" t="s">
        <v>3174</v>
      </c>
      <c r="Y1225">
        <v>1</v>
      </c>
      <c r="Z1225">
        <v>1</v>
      </c>
      <c r="AA1225">
        <v>4</v>
      </c>
      <c r="AD1225" t="s">
        <v>3174</v>
      </c>
      <c r="AE1225">
        <v>1</v>
      </c>
      <c r="AF1225">
        <v>1</v>
      </c>
      <c r="AG1225">
        <v>1</v>
      </c>
      <c r="AH1225">
        <v>2</v>
      </c>
      <c r="AI1225">
        <v>2</v>
      </c>
      <c r="AJ1225">
        <v>1</v>
      </c>
      <c r="AK1225" t="s">
        <v>4968</v>
      </c>
      <c r="AL1225">
        <v>1</v>
      </c>
      <c r="AM1225">
        <v>2</v>
      </c>
      <c r="AN1225">
        <v>1</v>
      </c>
      <c r="AO1225">
        <v>2</v>
      </c>
      <c r="AP1225">
        <v>2</v>
      </c>
      <c r="AQ1225">
        <v>1</v>
      </c>
      <c r="AR1225" t="s">
        <v>4969</v>
      </c>
      <c r="AS1225">
        <v>2</v>
      </c>
      <c r="AT1225">
        <v>2</v>
      </c>
      <c r="AU1225">
        <v>1</v>
      </c>
      <c r="AV1225">
        <v>2</v>
      </c>
      <c r="AW1225">
        <v>2</v>
      </c>
      <c r="AX1225">
        <v>3</v>
      </c>
      <c r="AY1225">
        <v>3</v>
      </c>
      <c r="BE1225">
        <v>1</v>
      </c>
      <c r="BF1225">
        <v>1</v>
      </c>
      <c r="BG1225">
        <v>1</v>
      </c>
      <c r="BH1225">
        <v>1</v>
      </c>
      <c r="BI1225">
        <v>1</v>
      </c>
      <c r="BJ1225">
        <v>0</v>
      </c>
      <c r="BM1225">
        <v>1</v>
      </c>
      <c r="BN1225">
        <v>1</v>
      </c>
      <c r="BO1225">
        <v>3</v>
      </c>
      <c r="BP1225">
        <v>1</v>
      </c>
      <c r="BQ1225">
        <v>3</v>
      </c>
      <c r="BR1225">
        <v>1</v>
      </c>
      <c r="BS1225">
        <v>1</v>
      </c>
      <c r="BT1225">
        <v>2</v>
      </c>
      <c r="BV1225">
        <v>0</v>
      </c>
      <c r="BX1225">
        <v>0</v>
      </c>
      <c r="BZ1225">
        <v>0</v>
      </c>
      <c r="CB1225">
        <v>0</v>
      </c>
      <c r="CD1225">
        <v>2</v>
      </c>
      <c r="CJ1225">
        <v>1</v>
      </c>
      <c r="CK1225">
        <v>2</v>
      </c>
      <c r="CL1225">
        <v>6</v>
      </c>
      <c r="CM1225">
        <v>1</v>
      </c>
      <c r="CR1225">
        <v>2</v>
      </c>
      <c r="CS1225">
        <v>5</v>
      </c>
      <c r="CT1225">
        <v>1</v>
      </c>
      <c r="CU1225">
        <v>1</v>
      </c>
      <c r="CV1225" t="s">
        <v>1857</v>
      </c>
      <c r="CW1225">
        <v>909</v>
      </c>
      <c r="CX1225">
        <v>15.15</v>
      </c>
      <c r="CY1225">
        <v>2</v>
      </c>
      <c r="CZ1225">
        <v>1</v>
      </c>
      <c r="DA1225" t="s">
        <v>4970</v>
      </c>
      <c r="DC1225">
        <v>1</v>
      </c>
      <c r="DD1225">
        <v>1</v>
      </c>
      <c r="DE1225">
        <v>10</v>
      </c>
      <c r="DN1225" t="s">
        <v>4897</v>
      </c>
      <c r="DO1225" t="s">
        <v>4897</v>
      </c>
      <c r="DP1225" t="s">
        <v>3178</v>
      </c>
      <c r="DQ1225" t="s">
        <v>202</v>
      </c>
      <c r="DR1225" t="s">
        <v>202</v>
      </c>
      <c r="DT1225">
        <v>1</v>
      </c>
      <c r="DV1225">
        <v>0</v>
      </c>
      <c r="DW1225">
        <v>1</v>
      </c>
      <c r="FG1225">
        <v>0</v>
      </c>
      <c r="FH1225" t="s">
        <v>202</v>
      </c>
      <c r="FJ1225" t="s">
        <v>1978</v>
      </c>
      <c r="FK1225">
        <v>10</v>
      </c>
      <c r="FL1225">
        <v>12</v>
      </c>
      <c r="FM1225">
        <v>12</v>
      </c>
      <c r="FN1225">
        <v>16</v>
      </c>
      <c r="FO1225" t="s">
        <v>202</v>
      </c>
      <c r="FQ1225" t="s">
        <v>3287</v>
      </c>
      <c r="FR1225" t="s">
        <v>3189</v>
      </c>
      <c r="FS1225">
        <v>0</v>
      </c>
      <c r="FT1225">
        <v>0</v>
      </c>
      <c r="FU1225" t="s">
        <v>202</v>
      </c>
      <c r="FV1225" t="s">
        <v>202</v>
      </c>
      <c r="FW1225">
        <v>1</v>
      </c>
      <c r="FX1225">
        <v>0</v>
      </c>
      <c r="FY1225">
        <v>1</v>
      </c>
      <c r="FZ1225">
        <v>0</v>
      </c>
      <c r="GA1225">
        <v>1992</v>
      </c>
      <c r="GB1225">
        <v>22</v>
      </c>
      <c r="GC1225">
        <v>90.545454500000005</v>
      </c>
      <c r="GD1225" t="s">
        <v>202</v>
      </c>
      <c r="GE1225">
        <v>1</v>
      </c>
      <c r="GF1225">
        <v>1</v>
      </c>
      <c r="GG1225">
        <v>16</v>
      </c>
      <c r="GH1225">
        <f t="shared" si="58"/>
        <v>3</v>
      </c>
      <c r="GI1225">
        <v>2</v>
      </c>
      <c r="GK1225">
        <v>10</v>
      </c>
      <c r="GL1225">
        <v>1</v>
      </c>
      <c r="GO1225">
        <v>2</v>
      </c>
      <c r="GP1225">
        <v>2</v>
      </c>
      <c r="GQ1225">
        <v>2</v>
      </c>
      <c r="GZ1225">
        <v>2</v>
      </c>
      <c r="HE1225">
        <v>-97</v>
      </c>
      <c r="HG1225" t="s">
        <v>6486</v>
      </c>
      <c r="HH1225">
        <v>1</v>
      </c>
      <c r="HI1225">
        <v>0</v>
      </c>
      <c r="HJ1225">
        <v>1</v>
      </c>
    </row>
    <row r="1226" spans="1:218" hidden="1" x14ac:dyDescent="0.3">
      <c r="A1226">
        <v>1279</v>
      </c>
      <c r="B1226" t="s">
        <v>3221</v>
      </c>
      <c r="C1226" t="s">
        <v>5131</v>
      </c>
      <c r="D1226" t="s">
        <v>212</v>
      </c>
      <c r="E1226">
        <v>1</v>
      </c>
      <c r="F1226" t="s">
        <v>202</v>
      </c>
      <c r="H1226">
        <v>1</v>
      </c>
      <c r="M1226">
        <v>3</v>
      </c>
      <c r="N1226">
        <v>1</v>
      </c>
      <c r="U1226">
        <v>1</v>
      </c>
      <c r="W1226">
        <v>1</v>
      </c>
      <c r="X1226" t="s">
        <v>3174</v>
      </c>
      <c r="Y1226">
        <v>1</v>
      </c>
      <c r="Z1226">
        <v>1</v>
      </c>
      <c r="AA1226">
        <v>2</v>
      </c>
      <c r="AD1226" t="s">
        <v>3174</v>
      </c>
      <c r="AE1226">
        <v>1</v>
      </c>
      <c r="AF1226">
        <v>2</v>
      </c>
      <c r="AG1226">
        <v>1</v>
      </c>
      <c r="AH1226">
        <v>2</v>
      </c>
      <c r="AI1226">
        <v>2</v>
      </c>
      <c r="AJ1226">
        <v>2</v>
      </c>
      <c r="AK1226" t="s">
        <v>5132</v>
      </c>
      <c r="AL1226">
        <v>1</v>
      </c>
      <c r="AM1226">
        <v>2</v>
      </c>
      <c r="AN1226">
        <v>2</v>
      </c>
      <c r="AO1226">
        <v>2</v>
      </c>
      <c r="AP1226">
        <v>2</v>
      </c>
      <c r="AQ1226">
        <v>1</v>
      </c>
      <c r="AR1226" t="s">
        <v>5133</v>
      </c>
      <c r="AS1226">
        <v>2</v>
      </c>
      <c r="AT1226">
        <v>1</v>
      </c>
      <c r="AU1226">
        <v>2</v>
      </c>
      <c r="AV1226">
        <v>2</v>
      </c>
      <c r="AW1226">
        <v>7</v>
      </c>
      <c r="AX1226">
        <v>1</v>
      </c>
      <c r="AY1226">
        <v>1</v>
      </c>
      <c r="AZ1226">
        <v>2</v>
      </c>
      <c r="BA1226">
        <v>3</v>
      </c>
      <c r="BB1226">
        <v>4</v>
      </c>
      <c r="BC1226">
        <v>5</v>
      </c>
      <c r="BD1226">
        <v>6</v>
      </c>
      <c r="BE1226">
        <v>1</v>
      </c>
      <c r="BF1226">
        <v>1</v>
      </c>
      <c r="BG1226">
        <v>1</v>
      </c>
      <c r="BH1226">
        <v>1</v>
      </c>
      <c r="BI1226">
        <v>1</v>
      </c>
      <c r="BJ1226">
        <v>1</v>
      </c>
      <c r="BK1226">
        <v>1</v>
      </c>
      <c r="BL1226">
        <v>1</v>
      </c>
      <c r="BM1226">
        <v>1</v>
      </c>
      <c r="BN1226">
        <v>1</v>
      </c>
      <c r="BO1226">
        <v>4</v>
      </c>
      <c r="BP1226">
        <v>1</v>
      </c>
      <c r="BQ1226">
        <v>53</v>
      </c>
      <c r="BR1226">
        <v>1</v>
      </c>
      <c r="BS1226">
        <v>1</v>
      </c>
      <c r="BT1226">
        <v>2</v>
      </c>
      <c r="BU1226">
        <v>2</v>
      </c>
      <c r="BV1226">
        <v>0</v>
      </c>
      <c r="BW1226">
        <v>2</v>
      </c>
      <c r="BX1226">
        <v>0</v>
      </c>
      <c r="BY1226">
        <v>2</v>
      </c>
      <c r="BZ1226">
        <v>0</v>
      </c>
      <c r="CA1226">
        <v>2</v>
      </c>
      <c r="CB1226">
        <v>0</v>
      </c>
      <c r="CC1226">
        <v>2</v>
      </c>
      <c r="CD1226">
        <v>0</v>
      </c>
      <c r="CE1226">
        <v>2</v>
      </c>
      <c r="CF1226">
        <v>1</v>
      </c>
      <c r="CG1226">
        <v>2</v>
      </c>
      <c r="CH1226">
        <v>1</v>
      </c>
      <c r="CI1226">
        <v>2</v>
      </c>
      <c r="CJ1226">
        <v>1</v>
      </c>
      <c r="CK1226">
        <v>2</v>
      </c>
      <c r="CL1226">
        <v>6</v>
      </c>
      <c r="CM1226">
        <v>1</v>
      </c>
      <c r="CR1226">
        <v>2</v>
      </c>
      <c r="CS1226">
        <v>4</v>
      </c>
      <c r="CT1226">
        <v>1</v>
      </c>
      <c r="CU1226">
        <v>2</v>
      </c>
      <c r="CV1226" t="s">
        <v>5134</v>
      </c>
      <c r="CW1226">
        <v>823</v>
      </c>
      <c r="CX1226">
        <v>13.72</v>
      </c>
      <c r="CY1226">
        <v>2</v>
      </c>
      <c r="CZ1226">
        <v>1</v>
      </c>
      <c r="DA1226" t="s">
        <v>4962</v>
      </c>
      <c r="DC1226">
        <v>1</v>
      </c>
      <c r="DD1226">
        <v>1</v>
      </c>
      <c r="DE1226">
        <v>10</v>
      </c>
      <c r="DN1226" t="s">
        <v>5122</v>
      </c>
      <c r="DO1226" t="s">
        <v>5122</v>
      </c>
      <c r="DP1226" t="s">
        <v>3178</v>
      </c>
      <c r="DQ1226" t="s">
        <v>202</v>
      </c>
      <c r="DR1226" t="s">
        <v>202</v>
      </c>
      <c r="DT1226">
        <v>1</v>
      </c>
      <c r="DV1226">
        <v>0</v>
      </c>
      <c r="DW1226">
        <v>1</v>
      </c>
      <c r="FG1226">
        <v>0</v>
      </c>
      <c r="FH1226" t="s">
        <v>202</v>
      </c>
      <c r="FJ1226" t="s">
        <v>1978</v>
      </c>
      <c r="FK1226">
        <v>30</v>
      </c>
      <c r="FL1226">
        <v>12</v>
      </c>
      <c r="FM1226">
        <v>12</v>
      </c>
      <c r="FN1226">
        <v>40</v>
      </c>
      <c r="FO1226" t="s">
        <v>202</v>
      </c>
      <c r="FQ1226" t="s">
        <v>3638</v>
      </c>
      <c r="FR1226" t="s">
        <v>3189</v>
      </c>
      <c r="FS1226">
        <v>0</v>
      </c>
      <c r="FT1226">
        <v>0</v>
      </c>
      <c r="FU1226" t="s">
        <v>202</v>
      </c>
      <c r="FV1226" t="s">
        <v>202</v>
      </c>
      <c r="FW1226">
        <v>1</v>
      </c>
      <c r="FX1226">
        <v>0</v>
      </c>
      <c r="FY1226">
        <v>1</v>
      </c>
      <c r="FZ1226">
        <v>0</v>
      </c>
      <c r="GA1226">
        <v>1992</v>
      </c>
      <c r="GB1226">
        <v>22</v>
      </c>
      <c r="GC1226">
        <v>90.545454500000005</v>
      </c>
      <c r="GD1226" t="s">
        <v>202</v>
      </c>
      <c r="GE1226">
        <v>1</v>
      </c>
      <c r="GF1226">
        <v>-97</v>
      </c>
      <c r="GH1226">
        <v>1</v>
      </c>
      <c r="GI1226">
        <v>2</v>
      </c>
      <c r="GK1226">
        <v>30</v>
      </c>
      <c r="GL1226">
        <v>1</v>
      </c>
      <c r="GO1226">
        <v>3</v>
      </c>
      <c r="GP1226">
        <v>2</v>
      </c>
      <c r="GQ1226">
        <v>2</v>
      </c>
      <c r="GZ1226">
        <v>2</v>
      </c>
      <c r="HE1226">
        <v>3</v>
      </c>
      <c r="HG1226" t="s">
        <v>6486</v>
      </c>
      <c r="HH1226">
        <v>1</v>
      </c>
      <c r="HI1226">
        <v>1</v>
      </c>
      <c r="HJ1226">
        <v>1</v>
      </c>
    </row>
    <row r="1227" spans="1:218" hidden="1" x14ac:dyDescent="0.3">
      <c r="A1227">
        <v>1281</v>
      </c>
      <c r="B1227" t="s">
        <v>6552</v>
      </c>
      <c r="C1227" t="s">
        <v>6709</v>
      </c>
      <c r="D1227" t="s">
        <v>212</v>
      </c>
      <c r="E1227">
        <v>1</v>
      </c>
      <c r="F1227" t="s">
        <v>202</v>
      </c>
      <c r="H1227">
        <v>1</v>
      </c>
      <c r="M1227">
        <v>2</v>
      </c>
      <c r="N1227">
        <v>1</v>
      </c>
      <c r="U1227">
        <v>1</v>
      </c>
      <c r="W1227">
        <v>1</v>
      </c>
      <c r="X1227" t="s">
        <v>202</v>
      </c>
      <c r="Y1227">
        <v>1</v>
      </c>
      <c r="Z1227">
        <v>1</v>
      </c>
      <c r="AD1227" t="s">
        <v>3174</v>
      </c>
      <c r="AE1227">
        <v>1</v>
      </c>
      <c r="AF1227">
        <v>2</v>
      </c>
      <c r="AG1227">
        <v>1</v>
      </c>
      <c r="AH1227">
        <v>1</v>
      </c>
      <c r="AI1227">
        <v>1</v>
      </c>
      <c r="AJ1227">
        <v>2</v>
      </c>
      <c r="AK1227" t="s">
        <v>5048</v>
      </c>
      <c r="AL1227">
        <v>1</v>
      </c>
      <c r="AM1227">
        <v>1</v>
      </c>
      <c r="AN1227">
        <v>1</v>
      </c>
      <c r="AO1227">
        <v>2</v>
      </c>
      <c r="AP1227">
        <v>1</v>
      </c>
      <c r="AQ1227">
        <v>2</v>
      </c>
      <c r="AR1227" t="s">
        <v>5049</v>
      </c>
      <c r="AS1227">
        <v>1</v>
      </c>
      <c r="AT1227">
        <v>1</v>
      </c>
      <c r="AU1227">
        <v>1</v>
      </c>
      <c r="AV1227">
        <v>2</v>
      </c>
      <c r="AW1227">
        <v>7</v>
      </c>
      <c r="AX1227">
        <v>1</v>
      </c>
      <c r="AY1227">
        <v>3</v>
      </c>
      <c r="BE1227">
        <v>1</v>
      </c>
      <c r="BF1227">
        <v>1</v>
      </c>
      <c r="BG1227">
        <v>1</v>
      </c>
      <c r="BH1227">
        <v>1</v>
      </c>
      <c r="BI1227">
        <v>1</v>
      </c>
      <c r="BJ1227">
        <v>0</v>
      </c>
      <c r="BM1227">
        <v>1</v>
      </c>
      <c r="BN1227">
        <v>1</v>
      </c>
      <c r="BO1227">
        <v>3</v>
      </c>
      <c r="BP1227">
        <v>1</v>
      </c>
      <c r="BQ1227">
        <v>16</v>
      </c>
      <c r="BR1227">
        <v>1</v>
      </c>
      <c r="BS1227">
        <v>1</v>
      </c>
      <c r="BT1227">
        <v>5</v>
      </c>
      <c r="BV1227">
        <v>1</v>
      </c>
      <c r="BX1227">
        <v>2</v>
      </c>
      <c r="BZ1227">
        <v>0</v>
      </c>
      <c r="CB1227">
        <v>2</v>
      </c>
      <c r="CJ1227">
        <v>1</v>
      </c>
      <c r="CK1227">
        <v>2</v>
      </c>
      <c r="CL1227">
        <v>2</v>
      </c>
      <c r="CM1227">
        <v>6</v>
      </c>
      <c r="CS1227">
        <v>4</v>
      </c>
      <c r="CT1227">
        <v>1</v>
      </c>
      <c r="CU1227">
        <v>1</v>
      </c>
      <c r="CV1227" t="s">
        <v>1432</v>
      </c>
      <c r="CW1227">
        <v>972</v>
      </c>
      <c r="CX1227">
        <v>16.2</v>
      </c>
      <c r="CY1227">
        <v>2</v>
      </c>
      <c r="CZ1227">
        <v>1</v>
      </c>
      <c r="DA1227" t="s">
        <v>436</v>
      </c>
      <c r="DC1227">
        <v>1</v>
      </c>
      <c r="DD1227">
        <v>1</v>
      </c>
      <c r="DE1227">
        <v>7</v>
      </c>
      <c r="DN1227" t="s">
        <v>5122</v>
      </c>
      <c r="DO1227" t="s">
        <v>5122</v>
      </c>
      <c r="DP1227" t="s">
        <v>3178</v>
      </c>
      <c r="DQ1227" t="s">
        <v>202</v>
      </c>
      <c r="DR1227" t="s">
        <v>202</v>
      </c>
      <c r="DT1227">
        <v>1</v>
      </c>
      <c r="DV1227">
        <v>0</v>
      </c>
      <c r="DW1227">
        <v>1</v>
      </c>
      <c r="FG1227">
        <v>1</v>
      </c>
      <c r="FH1227" t="s">
        <v>202</v>
      </c>
      <c r="FJ1227" t="s">
        <v>1978</v>
      </c>
      <c r="FK1227">
        <v>5</v>
      </c>
      <c r="FL1227">
        <v>12</v>
      </c>
      <c r="FM1227">
        <v>6</v>
      </c>
      <c r="FN1227">
        <v>6</v>
      </c>
      <c r="FO1227" t="s">
        <v>202</v>
      </c>
      <c r="FQ1227" t="s">
        <v>3287</v>
      </c>
      <c r="FR1227" t="s">
        <v>3189</v>
      </c>
      <c r="FS1227">
        <v>0</v>
      </c>
      <c r="FT1227">
        <v>0</v>
      </c>
      <c r="FU1227" t="s">
        <v>202</v>
      </c>
      <c r="FV1227" t="s">
        <v>202</v>
      </c>
      <c r="FW1227">
        <v>0</v>
      </c>
      <c r="FX1227">
        <v>1</v>
      </c>
      <c r="FY1227">
        <v>0</v>
      </c>
      <c r="FZ1227">
        <v>0</v>
      </c>
      <c r="GA1227">
        <v>1902</v>
      </c>
      <c r="GB1227">
        <v>6</v>
      </c>
      <c r="GC1227">
        <v>317</v>
      </c>
      <c r="GD1227" t="s">
        <v>202</v>
      </c>
      <c r="GE1227">
        <v>0.5</v>
      </c>
      <c r="GF1227">
        <v>1</v>
      </c>
      <c r="GG1227">
        <v>6</v>
      </c>
      <c r="GH1227">
        <f t="shared" ref="GH1227:GH1229" si="59">IF(GG1227&gt;=30,1,IF(GG1227&gt;=20,2,IF(GG1227&gt;=15,3,IF(GG1227&gt;=10,4,IF(GG1227&gt;=5,5,IF(GG1227&gt;0,6,0))))))</f>
        <v>5</v>
      </c>
      <c r="GI1227">
        <v>2</v>
      </c>
      <c r="GK1227">
        <v>5</v>
      </c>
      <c r="GL1227">
        <v>3</v>
      </c>
      <c r="GM1227">
        <v>1</v>
      </c>
      <c r="GN1227">
        <v>6</v>
      </c>
      <c r="GO1227">
        <v>2</v>
      </c>
      <c r="GP1227">
        <v>2</v>
      </c>
      <c r="GQ1227">
        <v>2</v>
      </c>
      <c r="GZ1227">
        <v>1</v>
      </c>
      <c r="HA1227">
        <v>1</v>
      </c>
      <c r="HD1227">
        <v>7</v>
      </c>
      <c r="HG1227" t="s">
        <v>6486</v>
      </c>
      <c r="HH1227">
        <v>1</v>
      </c>
      <c r="HJ1227">
        <v>0</v>
      </c>
    </row>
    <row r="1228" spans="1:218" hidden="1" x14ac:dyDescent="0.3">
      <c r="A1228">
        <v>1283</v>
      </c>
      <c r="B1228" t="s">
        <v>3633</v>
      </c>
      <c r="C1228" t="s">
        <v>5135</v>
      </c>
      <c r="D1228" t="s">
        <v>194</v>
      </c>
      <c r="E1228">
        <v>1</v>
      </c>
      <c r="F1228" t="s">
        <v>202</v>
      </c>
      <c r="H1228">
        <v>1</v>
      </c>
      <c r="M1228">
        <v>3</v>
      </c>
      <c r="N1228">
        <v>1</v>
      </c>
      <c r="U1228">
        <v>1</v>
      </c>
      <c r="W1228">
        <v>1</v>
      </c>
      <c r="X1228" t="s">
        <v>3174</v>
      </c>
      <c r="Y1228">
        <v>1</v>
      </c>
      <c r="Z1228">
        <v>1</v>
      </c>
      <c r="AA1228">
        <v>1</v>
      </c>
      <c r="AD1228" t="s">
        <v>3174</v>
      </c>
      <c r="AE1228">
        <v>1</v>
      </c>
      <c r="AF1228">
        <v>1</v>
      </c>
      <c r="AG1228">
        <v>1</v>
      </c>
      <c r="AH1228">
        <v>1</v>
      </c>
      <c r="AI1228">
        <v>1</v>
      </c>
      <c r="AJ1228">
        <v>1</v>
      </c>
      <c r="AK1228" t="s">
        <v>5136</v>
      </c>
      <c r="AL1228">
        <v>1</v>
      </c>
      <c r="AM1228">
        <v>1</v>
      </c>
      <c r="AN1228">
        <v>1</v>
      </c>
      <c r="AO1228">
        <v>2</v>
      </c>
      <c r="AP1228">
        <v>2</v>
      </c>
      <c r="AQ1228">
        <v>1</v>
      </c>
      <c r="AR1228" t="s">
        <v>5137</v>
      </c>
      <c r="AS1228">
        <v>-97</v>
      </c>
      <c r="AT1228">
        <v>1</v>
      </c>
      <c r="AU1228">
        <v>1</v>
      </c>
      <c r="AV1228">
        <v>1</v>
      </c>
      <c r="AW1228">
        <v>7</v>
      </c>
      <c r="AX1228">
        <v>1</v>
      </c>
      <c r="AY1228">
        <v>1</v>
      </c>
      <c r="AZ1228">
        <v>2</v>
      </c>
      <c r="BA1228">
        <v>3</v>
      </c>
      <c r="BB1228">
        <v>4</v>
      </c>
      <c r="BC1228">
        <v>5</v>
      </c>
      <c r="BD1228">
        <v>6</v>
      </c>
      <c r="BE1228">
        <v>1</v>
      </c>
      <c r="BF1228">
        <v>1</v>
      </c>
      <c r="BG1228">
        <v>1</v>
      </c>
      <c r="BH1228">
        <v>1</v>
      </c>
      <c r="BI1228">
        <v>1</v>
      </c>
      <c r="BJ1228">
        <v>0</v>
      </c>
      <c r="BM1228">
        <v>1</v>
      </c>
      <c r="BN1228">
        <v>1</v>
      </c>
      <c r="BO1228">
        <v>3</v>
      </c>
      <c r="BP1228">
        <v>1</v>
      </c>
      <c r="BQ1228">
        <v>34</v>
      </c>
      <c r="BR1228">
        <v>1</v>
      </c>
      <c r="BS1228">
        <v>1</v>
      </c>
      <c r="BT1228">
        <v>2</v>
      </c>
      <c r="BU1228">
        <v>2</v>
      </c>
      <c r="BV1228">
        <v>0</v>
      </c>
      <c r="BW1228">
        <v>2</v>
      </c>
      <c r="BX1228">
        <v>0</v>
      </c>
      <c r="BY1228">
        <v>2</v>
      </c>
      <c r="BZ1228">
        <v>0</v>
      </c>
      <c r="CA1228">
        <v>2</v>
      </c>
      <c r="CB1228">
        <v>0</v>
      </c>
      <c r="CC1228">
        <v>2</v>
      </c>
      <c r="CD1228">
        <v>0</v>
      </c>
      <c r="CE1228">
        <v>2</v>
      </c>
      <c r="CF1228">
        <v>0</v>
      </c>
      <c r="CG1228">
        <v>2</v>
      </c>
      <c r="CH1228">
        <v>2</v>
      </c>
      <c r="CI1228">
        <v>2</v>
      </c>
      <c r="CJ1228">
        <v>1</v>
      </c>
      <c r="CK1228">
        <v>2</v>
      </c>
      <c r="CL1228">
        <v>8</v>
      </c>
      <c r="CM1228">
        <v>1</v>
      </c>
      <c r="CR1228">
        <v>2</v>
      </c>
      <c r="CS1228">
        <v>6</v>
      </c>
      <c r="CT1228">
        <v>1</v>
      </c>
      <c r="CU1228">
        <v>1</v>
      </c>
      <c r="CV1228" t="s">
        <v>1035</v>
      </c>
      <c r="CW1228">
        <v>659</v>
      </c>
      <c r="CX1228">
        <v>10.98</v>
      </c>
      <c r="CY1228">
        <v>2</v>
      </c>
      <c r="CZ1228">
        <v>1</v>
      </c>
      <c r="DA1228" t="s">
        <v>4962</v>
      </c>
      <c r="DC1228">
        <v>1</v>
      </c>
      <c r="DD1228">
        <v>1</v>
      </c>
      <c r="DE1228">
        <v>23</v>
      </c>
      <c r="DN1228" t="s">
        <v>5122</v>
      </c>
      <c r="DO1228" t="s">
        <v>5122</v>
      </c>
      <c r="DP1228" t="s">
        <v>3178</v>
      </c>
      <c r="DQ1228" t="s">
        <v>202</v>
      </c>
      <c r="DR1228" t="s">
        <v>202</v>
      </c>
      <c r="DT1228">
        <v>1</v>
      </c>
      <c r="DV1228">
        <v>0</v>
      </c>
      <c r="DW1228">
        <v>1</v>
      </c>
      <c r="FG1228">
        <v>0</v>
      </c>
      <c r="FH1228" t="s">
        <v>202</v>
      </c>
      <c r="FJ1228" t="s">
        <v>1978</v>
      </c>
      <c r="FK1228">
        <v>20</v>
      </c>
      <c r="FL1228">
        <v>12</v>
      </c>
      <c r="FM1228">
        <v>12</v>
      </c>
      <c r="FN1228">
        <v>20</v>
      </c>
      <c r="FO1228" t="s">
        <v>202</v>
      </c>
      <c r="FQ1228" t="s">
        <v>3287</v>
      </c>
      <c r="FR1228" t="s">
        <v>3189</v>
      </c>
      <c r="FS1228">
        <v>0</v>
      </c>
      <c r="FT1228">
        <v>0</v>
      </c>
      <c r="FU1228" t="s">
        <v>202</v>
      </c>
      <c r="FV1228" t="s">
        <v>202</v>
      </c>
      <c r="FW1228">
        <v>1</v>
      </c>
      <c r="FX1228">
        <v>0</v>
      </c>
      <c r="FY1228">
        <v>1</v>
      </c>
      <c r="FZ1228">
        <v>0</v>
      </c>
      <c r="GA1228">
        <v>674</v>
      </c>
      <c r="GB1228">
        <v>7</v>
      </c>
      <c r="GC1228">
        <v>96.285714299999995</v>
      </c>
      <c r="GD1228" t="s">
        <v>202</v>
      </c>
      <c r="GE1228">
        <v>1</v>
      </c>
      <c r="GF1228">
        <v>1</v>
      </c>
      <c r="GG1228">
        <v>20</v>
      </c>
      <c r="GH1228">
        <f t="shared" si="59"/>
        <v>2</v>
      </c>
      <c r="GI1228">
        <v>2</v>
      </c>
      <c r="GK1228">
        <v>20</v>
      </c>
      <c r="GL1228">
        <v>1</v>
      </c>
      <c r="GO1228">
        <v>2</v>
      </c>
      <c r="GP1228">
        <v>2</v>
      </c>
      <c r="GQ1228">
        <v>2</v>
      </c>
      <c r="GZ1228">
        <v>-97</v>
      </c>
      <c r="HA1228">
        <v>2</v>
      </c>
      <c r="HB1228">
        <v>1</v>
      </c>
      <c r="HC1228">
        <v>48</v>
      </c>
      <c r="HD1228">
        <v>2</v>
      </c>
      <c r="HG1228" t="s">
        <v>6486</v>
      </c>
      <c r="HH1228">
        <v>1</v>
      </c>
      <c r="HJ1228">
        <v>0</v>
      </c>
    </row>
    <row r="1229" spans="1:218" hidden="1" x14ac:dyDescent="0.3">
      <c r="A1229">
        <v>1290</v>
      </c>
      <c r="B1229" t="s">
        <v>3854</v>
      </c>
      <c r="C1229" t="s">
        <v>6318</v>
      </c>
      <c r="D1229" t="s">
        <v>265</v>
      </c>
      <c r="E1229">
        <v>1</v>
      </c>
      <c r="F1229" t="s">
        <v>202</v>
      </c>
      <c r="H1229">
        <v>1</v>
      </c>
      <c r="M1229">
        <v>3</v>
      </c>
      <c r="N1229">
        <v>1</v>
      </c>
      <c r="U1229">
        <v>1</v>
      </c>
      <c r="W1229">
        <v>1</v>
      </c>
      <c r="X1229" t="s">
        <v>3174</v>
      </c>
      <c r="Y1229">
        <v>1</v>
      </c>
      <c r="Z1229">
        <v>1</v>
      </c>
      <c r="AA1229">
        <v>1</v>
      </c>
      <c r="AD1229" t="s">
        <v>3174</v>
      </c>
      <c r="AE1229">
        <v>1</v>
      </c>
      <c r="AF1229">
        <v>1</v>
      </c>
      <c r="AG1229">
        <v>1</v>
      </c>
      <c r="AH1229">
        <v>1</v>
      </c>
      <c r="AI1229">
        <v>1</v>
      </c>
      <c r="AJ1229">
        <v>1</v>
      </c>
      <c r="AK1229" t="s">
        <v>6319</v>
      </c>
      <c r="AL1229">
        <v>1</v>
      </c>
      <c r="AM1229">
        <v>2</v>
      </c>
      <c r="AN1229">
        <v>1</v>
      </c>
      <c r="AO1229">
        <v>2</v>
      </c>
      <c r="AP1229">
        <v>2</v>
      </c>
      <c r="AQ1229">
        <v>1</v>
      </c>
      <c r="AR1229" t="s">
        <v>6320</v>
      </c>
      <c r="AS1229">
        <v>2</v>
      </c>
      <c r="AT1229">
        <v>1</v>
      </c>
      <c r="AU1229">
        <v>1</v>
      </c>
      <c r="AV1229">
        <v>2</v>
      </c>
      <c r="AW1229">
        <v>7</v>
      </c>
      <c r="AX1229">
        <v>1</v>
      </c>
      <c r="AY1229">
        <v>5</v>
      </c>
      <c r="BE1229">
        <v>1</v>
      </c>
      <c r="BF1229">
        <v>2</v>
      </c>
      <c r="BG1229">
        <v>1</v>
      </c>
      <c r="BH1229">
        <v>2</v>
      </c>
      <c r="BI1229">
        <v>1</v>
      </c>
      <c r="BJ1229">
        <v>1</v>
      </c>
      <c r="BK1229">
        <v>1</v>
      </c>
      <c r="BL1229">
        <v>1</v>
      </c>
      <c r="BM1229">
        <v>1</v>
      </c>
      <c r="BN1229">
        <v>1</v>
      </c>
      <c r="BO1229">
        <v>3</v>
      </c>
      <c r="BP1229">
        <v>1</v>
      </c>
      <c r="BQ1229">
        <v>21</v>
      </c>
      <c r="BR1229">
        <v>4</v>
      </c>
      <c r="BS1229">
        <v>1</v>
      </c>
      <c r="BT1229">
        <v>3</v>
      </c>
      <c r="BV1229">
        <v>0</v>
      </c>
      <c r="BX1229">
        <v>0</v>
      </c>
      <c r="BZ1229">
        <v>1</v>
      </c>
      <c r="CB1229">
        <v>0</v>
      </c>
      <c r="CD1229">
        <v>1</v>
      </c>
      <c r="CF1229">
        <v>1</v>
      </c>
      <c r="CJ1229">
        <v>1</v>
      </c>
      <c r="CK1229">
        <v>1</v>
      </c>
      <c r="CL1229">
        <v>-98</v>
      </c>
      <c r="CM1229">
        <v>-98</v>
      </c>
      <c r="CR1229">
        <v>2</v>
      </c>
      <c r="CS1229">
        <v>-98</v>
      </c>
      <c r="CT1229">
        <v>1</v>
      </c>
      <c r="CU1229">
        <v>1</v>
      </c>
      <c r="CV1229" t="s">
        <v>3229</v>
      </c>
      <c r="CW1229">
        <v>574</v>
      </c>
      <c r="CX1229">
        <v>9.57</v>
      </c>
      <c r="CY1229">
        <v>2</v>
      </c>
      <c r="CZ1229">
        <v>1</v>
      </c>
      <c r="DA1229" t="s">
        <v>4962</v>
      </c>
      <c r="DC1229">
        <v>1</v>
      </c>
      <c r="DD1229">
        <v>1</v>
      </c>
      <c r="DE1229">
        <v>35</v>
      </c>
      <c r="DN1229" t="s">
        <v>5141</v>
      </c>
      <c r="DO1229" t="s">
        <v>5141</v>
      </c>
      <c r="DP1229" t="s">
        <v>3178</v>
      </c>
      <c r="DQ1229" t="s">
        <v>202</v>
      </c>
      <c r="DR1229" t="s">
        <v>202</v>
      </c>
      <c r="DT1229">
        <v>1</v>
      </c>
      <c r="DV1229">
        <v>0</v>
      </c>
      <c r="DW1229">
        <v>1</v>
      </c>
      <c r="FG1229">
        <v>0</v>
      </c>
      <c r="FH1229" t="s">
        <v>202</v>
      </c>
      <c r="FJ1229" t="s">
        <v>1978</v>
      </c>
      <c r="FK1229">
        <v>20</v>
      </c>
      <c r="FL1229">
        <v>12</v>
      </c>
      <c r="FM1229">
        <v>12</v>
      </c>
      <c r="FN1229">
        <v>20</v>
      </c>
      <c r="FO1229" t="s">
        <v>202</v>
      </c>
      <c r="FQ1229" t="s">
        <v>3287</v>
      </c>
      <c r="FR1229" t="s">
        <v>3189</v>
      </c>
      <c r="FS1229">
        <v>0</v>
      </c>
      <c r="FT1229">
        <v>1</v>
      </c>
      <c r="FU1229" t="s">
        <v>2221</v>
      </c>
      <c r="FV1229" t="s">
        <v>202</v>
      </c>
      <c r="FW1229">
        <v>0</v>
      </c>
      <c r="FX1229">
        <v>1</v>
      </c>
      <c r="FY1229">
        <v>0</v>
      </c>
      <c r="FZ1229">
        <v>0</v>
      </c>
      <c r="GA1229">
        <v>283</v>
      </c>
      <c r="GB1229">
        <v>7</v>
      </c>
      <c r="GC1229">
        <v>40.428571400000003</v>
      </c>
      <c r="GD1229" t="s">
        <v>202</v>
      </c>
      <c r="GE1229">
        <v>1</v>
      </c>
      <c r="GF1229">
        <v>1</v>
      </c>
      <c r="GG1229">
        <v>20</v>
      </c>
      <c r="GH1229">
        <f t="shared" si="59"/>
        <v>2</v>
      </c>
      <c r="GI1229">
        <v>2</v>
      </c>
      <c r="GK1229">
        <v>20</v>
      </c>
      <c r="GL1229">
        <v>1</v>
      </c>
      <c r="GO1229">
        <v>2</v>
      </c>
      <c r="GP1229">
        <v>2</v>
      </c>
      <c r="GQ1229">
        <v>1</v>
      </c>
      <c r="GR1229">
        <v>1</v>
      </c>
      <c r="GZ1229">
        <v>1</v>
      </c>
      <c r="HA1229">
        <v>1</v>
      </c>
      <c r="HD1229">
        <v>1</v>
      </c>
      <c r="HG1229" t="s">
        <v>6486</v>
      </c>
      <c r="HH1229">
        <v>1</v>
      </c>
      <c r="HJ1229">
        <v>0</v>
      </c>
    </row>
    <row r="1230" spans="1:218" hidden="1" x14ac:dyDescent="0.3">
      <c r="A1230">
        <v>1329</v>
      </c>
      <c r="B1230" t="s">
        <v>6562</v>
      </c>
      <c r="C1230" t="s">
        <v>6710</v>
      </c>
      <c r="D1230" t="s">
        <v>212</v>
      </c>
      <c r="E1230">
        <v>1</v>
      </c>
      <c r="F1230" t="s">
        <v>202</v>
      </c>
      <c r="H1230">
        <v>1</v>
      </c>
      <c r="M1230">
        <v>2</v>
      </c>
      <c r="N1230">
        <v>1</v>
      </c>
      <c r="U1230">
        <v>1</v>
      </c>
      <c r="W1230">
        <v>1</v>
      </c>
      <c r="X1230" t="s">
        <v>202</v>
      </c>
      <c r="Y1230">
        <v>1</v>
      </c>
      <c r="Z1230">
        <v>1</v>
      </c>
      <c r="AD1230" t="s">
        <v>3174</v>
      </c>
      <c r="AE1230">
        <v>1</v>
      </c>
      <c r="AF1230">
        <v>1</v>
      </c>
      <c r="AG1230">
        <v>1</v>
      </c>
      <c r="AH1230">
        <v>1</v>
      </c>
      <c r="AI1230">
        <v>1</v>
      </c>
      <c r="AJ1230">
        <v>1</v>
      </c>
      <c r="AK1230" t="s">
        <v>6711</v>
      </c>
      <c r="AL1230">
        <v>1</v>
      </c>
      <c r="AM1230">
        <v>1</v>
      </c>
      <c r="AN1230">
        <v>1</v>
      </c>
      <c r="AO1230">
        <v>2</v>
      </c>
      <c r="AP1230">
        <v>2</v>
      </c>
      <c r="AQ1230">
        <v>1</v>
      </c>
      <c r="AR1230" t="s">
        <v>6712</v>
      </c>
      <c r="AS1230">
        <v>2</v>
      </c>
      <c r="AT1230">
        <v>1</v>
      </c>
      <c r="AU1230">
        <v>1</v>
      </c>
      <c r="AV1230">
        <v>2</v>
      </c>
      <c r="AW1230">
        <v>7</v>
      </c>
      <c r="AX1230">
        <v>1</v>
      </c>
      <c r="AY1230">
        <v>1</v>
      </c>
      <c r="BE1230">
        <v>1</v>
      </c>
      <c r="BF1230">
        <v>2</v>
      </c>
      <c r="BG1230">
        <v>1</v>
      </c>
      <c r="BH1230">
        <v>2</v>
      </c>
      <c r="BI1230">
        <v>1</v>
      </c>
      <c r="BJ1230">
        <v>0</v>
      </c>
      <c r="BM1230">
        <v>1</v>
      </c>
      <c r="BN1230">
        <v>1</v>
      </c>
      <c r="BO1230">
        <v>3</v>
      </c>
      <c r="BP1230">
        <v>1</v>
      </c>
      <c r="BQ1230">
        <v>27</v>
      </c>
      <c r="BR1230">
        <v>3</v>
      </c>
      <c r="BS1230">
        <v>1</v>
      </c>
      <c r="BT1230">
        <v>2</v>
      </c>
      <c r="BV1230">
        <v>0</v>
      </c>
      <c r="BX1230">
        <v>0</v>
      </c>
      <c r="BZ1230">
        <v>0</v>
      </c>
      <c r="CB1230">
        <v>1</v>
      </c>
      <c r="CD1230">
        <v>0</v>
      </c>
      <c r="CF1230">
        <v>1</v>
      </c>
      <c r="CJ1230">
        <v>1</v>
      </c>
      <c r="CK1230">
        <v>2</v>
      </c>
      <c r="CL1230">
        <v>6</v>
      </c>
      <c r="CM1230">
        <v>2</v>
      </c>
      <c r="CR1230">
        <v>2</v>
      </c>
      <c r="CS1230">
        <v>4</v>
      </c>
      <c r="CT1230">
        <v>1</v>
      </c>
      <c r="CU1230">
        <v>2</v>
      </c>
      <c r="CV1230" t="s">
        <v>6713</v>
      </c>
      <c r="CW1230">
        <v>635</v>
      </c>
      <c r="CX1230">
        <v>10.58</v>
      </c>
      <c r="CY1230">
        <v>2</v>
      </c>
      <c r="CZ1230">
        <v>1</v>
      </c>
      <c r="DA1230" t="s">
        <v>936</v>
      </c>
      <c r="DC1230">
        <v>1</v>
      </c>
      <c r="DD1230">
        <v>1</v>
      </c>
      <c r="DE1230">
        <v>9</v>
      </c>
      <c r="DN1230" t="s">
        <v>5206</v>
      </c>
      <c r="DO1230" t="s">
        <v>5206</v>
      </c>
      <c r="DP1230" t="s">
        <v>3178</v>
      </c>
      <c r="DQ1230" t="s">
        <v>202</v>
      </c>
      <c r="DR1230" t="s">
        <v>202</v>
      </c>
      <c r="DT1230">
        <v>1</v>
      </c>
      <c r="DV1230">
        <v>0</v>
      </c>
      <c r="DW1230">
        <v>1</v>
      </c>
      <c r="FG1230">
        <v>0</v>
      </c>
      <c r="FH1230" t="s">
        <v>202</v>
      </c>
      <c r="FJ1230" t="s">
        <v>1978</v>
      </c>
      <c r="FL1230">
        <v>12</v>
      </c>
      <c r="FM1230">
        <v>12</v>
      </c>
      <c r="FN1230">
        <v>2.5</v>
      </c>
      <c r="FO1230" t="s">
        <v>202</v>
      </c>
      <c r="FQ1230" t="s">
        <v>3287</v>
      </c>
      <c r="FR1230" t="s">
        <v>3189</v>
      </c>
      <c r="FS1230">
        <v>0</v>
      </c>
      <c r="FT1230">
        <v>0</v>
      </c>
      <c r="FU1230" t="s">
        <v>202</v>
      </c>
      <c r="FV1230" t="s">
        <v>202</v>
      </c>
      <c r="FW1230">
        <v>0</v>
      </c>
      <c r="FX1230">
        <v>1</v>
      </c>
      <c r="FY1230">
        <v>0</v>
      </c>
      <c r="FZ1230">
        <v>0</v>
      </c>
      <c r="GA1230">
        <v>1119</v>
      </c>
      <c r="GB1230">
        <v>4</v>
      </c>
      <c r="GC1230">
        <v>279.75</v>
      </c>
      <c r="GD1230" t="s">
        <v>202</v>
      </c>
      <c r="GE1230">
        <v>1</v>
      </c>
      <c r="GF1230">
        <v>-97</v>
      </c>
      <c r="GH1230">
        <v>6</v>
      </c>
      <c r="GI1230">
        <v>-97</v>
      </c>
      <c r="GL1230">
        <v>1</v>
      </c>
      <c r="GO1230">
        <v>2</v>
      </c>
      <c r="GP1230">
        <v>2</v>
      </c>
      <c r="GQ1230">
        <v>2</v>
      </c>
      <c r="GZ1230">
        <v>1</v>
      </c>
      <c r="HA1230">
        <v>1</v>
      </c>
      <c r="HD1230">
        <v>1</v>
      </c>
      <c r="HG1230" t="s">
        <v>6486</v>
      </c>
      <c r="HH1230">
        <v>1</v>
      </c>
      <c r="HJ1230">
        <v>0</v>
      </c>
    </row>
    <row r="1231" spans="1:218" hidden="1" x14ac:dyDescent="0.3">
      <c r="A1231">
        <v>1336</v>
      </c>
      <c r="B1231" t="s">
        <v>3221</v>
      </c>
      <c r="C1231" t="s">
        <v>6336</v>
      </c>
      <c r="D1231" t="s">
        <v>212</v>
      </c>
      <c r="E1231">
        <v>1</v>
      </c>
      <c r="F1231" t="s">
        <v>202</v>
      </c>
      <c r="H1231">
        <v>1</v>
      </c>
      <c r="M1231">
        <v>3</v>
      </c>
      <c r="N1231">
        <v>1</v>
      </c>
      <c r="U1231">
        <v>1</v>
      </c>
      <c r="W1231">
        <v>1</v>
      </c>
      <c r="X1231" t="s">
        <v>3174</v>
      </c>
      <c r="Y1231">
        <v>1</v>
      </c>
      <c r="Z1231">
        <v>1</v>
      </c>
      <c r="AA1231">
        <v>4</v>
      </c>
      <c r="AD1231" t="s">
        <v>3174</v>
      </c>
      <c r="AE1231">
        <v>1</v>
      </c>
      <c r="AF1231">
        <v>1</v>
      </c>
      <c r="AG1231">
        <v>1</v>
      </c>
      <c r="AH1231">
        <v>1</v>
      </c>
      <c r="AI1231">
        <v>1</v>
      </c>
      <c r="AJ1231">
        <v>2</v>
      </c>
      <c r="AK1231" t="s">
        <v>6337</v>
      </c>
      <c r="AL1231">
        <v>1</v>
      </c>
      <c r="AM1231">
        <v>1</v>
      </c>
      <c r="AN1231">
        <v>1</v>
      </c>
      <c r="AO1231">
        <v>1</v>
      </c>
      <c r="AP1231">
        <v>1</v>
      </c>
      <c r="AQ1231">
        <v>1</v>
      </c>
      <c r="AR1231" t="s">
        <v>6338</v>
      </c>
      <c r="AS1231">
        <v>2</v>
      </c>
      <c r="AT1231">
        <v>1</v>
      </c>
      <c r="AU1231">
        <v>1</v>
      </c>
      <c r="AV1231">
        <v>1</v>
      </c>
      <c r="AW1231">
        <v>1</v>
      </c>
      <c r="AX1231">
        <v>1</v>
      </c>
      <c r="AY1231">
        <v>4</v>
      </c>
      <c r="BE1231">
        <v>1</v>
      </c>
      <c r="BF1231">
        <v>1</v>
      </c>
      <c r="BG1231">
        <v>1</v>
      </c>
      <c r="BH1231">
        <v>1</v>
      </c>
      <c r="BI1231">
        <v>1</v>
      </c>
      <c r="BJ1231">
        <v>0</v>
      </c>
      <c r="BM1231">
        <v>1</v>
      </c>
      <c r="BN1231">
        <v>1</v>
      </c>
      <c r="BO1231">
        <v>3</v>
      </c>
      <c r="BP1231">
        <v>1</v>
      </c>
      <c r="BQ1231">
        <v>0.6</v>
      </c>
      <c r="BR1231">
        <v>6</v>
      </c>
      <c r="BS1231">
        <v>1</v>
      </c>
      <c r="BT1231">
        <v>3</v>
      </c>
      <c r="BV1231">
        <v>1</v>
      </c>
      <c r="BX1231">
        <v>1</v>
      </c>
      <c r="BZ1231">
        <v>0</v>
      </c>
      <c r="CB1231">
        <v>1</v>
      </c>
      <c r="CJ1231">
        <v>2</v>
      </c>
      <c r="CK1231">
        <v>2</v>
      </c>
      <c r="CL1231">
        <v>-98</v>
      </c>
      <c r="CM1231">
        <v>-98</v>
      </c>
      <c r="CR1231">
        <v>-98</v>
      </c>
      <c r="CS1231">
        <v>-98</v>
      </c>
      <c r="CT1231">
        <v>-98</v>
      </c>
      <c r="CU1231">
        <v>2</v>
      </c>
      <c r="CV1231" t="s">
        <v>229</v>
      </c>
      <c r="CW1231">
        <v>833</v>
      </c>
      <c r="CX1231">
        <v>13.88</v>
      </c>
      <c r="CY1231">
        <v>1</v>
      </c>
      <c r="CZ1231">
        <v>1</v>
      </c>
      <c r="DA1231" t="s">
        <v>548</v>
      </c>
      <c r="DC1231">
        <v>1</v>
      </c>
      <c r="DD1231">
        <v>1</v>
      </c>
      <c r="DE1231">
        <v>10</v>
      </c>
      <c r="DN1231" t="s">
        <v>5217</v>
      </c>
      <c r="DO1231" t="s">
        <v>5217</v>
      </c>
      <c r="DP1231" t="s">
        <v>3178</v>
      </c>
      <c r="DQ1231" t="s">
        <v>202</v>
      </c>
      <c r="DR1231" t="s">
        <v>202</v>
      </c>
      <c r="DT1231">
        <v>1</v>
      </c>
      <c r="DV1231">
        <v>0</v>
      </c>
      <c r="DW1231">
        <v>1</v>
      </c>
      <c r="FG1231">
        <v>1</v>
      </c>
      <c r="FH1231" t="s">
        <v>202</v>
      </c>
      <c r="FJ1231" t="s">
        <v>1978</v>
      </c>
      <c r="FK1231">
        <v>5</v>
      </c>
      <c r="FL1231">
        <v>12</v>
      </c>
      <c r="FM1231">
        <v>2</v>
      </c>
      <c r="FN1231">
        <v>20</v>
      </c>
      <c r="FO1231" t="s">
        <v>202</v>
      </c>
      <c r="FQ1231" t="s">
        <v>3287</v>
      </c>
      <c r="FR1231" t="s">
        <v>3189</v>
      </c>
      <c r="FS1231">
        <v>0</v>
      </c>
      <c r="FT1231">
        <v>0</v>
      </c>
      <c r="FU1231" t="s">
        <v>202</v>
      </c>
      <c r="FV1231" t="s">
        <v>202</v>
      </c>
      <c r="FW1231">
        <v>0</v>
      </c>
      <c r="FX1231">
        <v>1</v>
      </c>
      <c r="FY1231">
        <v>0</v>
      </c>
      <c r="FZ1231">
        <v>0</v>
      </c>
      <c r="GA1231">
        <v>1992</v>
      </c>
      <c r="GB1231">
        <v>22</v>
      </c>
      <c r="GC1231">
        <v>90.545454500000005</v>
      </c>
      <c r="GD1231" t="s">
        <v>202</v>
      </c>
      <c r="GE1231">
        <v>0.1666667</v>
      </c>
      <c r="GF1231">
        <v>-97</v>
      </c>
      <c r="GH1231">
        <v>-97</v>
      </c>
      <c r="GI1231">
        <v>2</v>
      </c>
      <c r="GK1231">
        <v>5</v>
      </c>
      <c r="GL1231">
        <v>2</v>
      </c>
      <c r="GM1231">
        <v>1</v>
      </c>
      <c r="GN1231">
        <v>2</v>
      </c>
      <c r="GO1231">
        <v>2</v>
      </c>
      <c r="GP1231">
        <v>2</v>
      </c>
      <c r="GQ1231">
        <v>2</v>
      </c>
      <c r="GZ1231">
        <v>1</v>
      </c>
      <c r="HA1231">
        <v>1</v>
      </c>
      <c r="HD1231">
        <v>8</v>
      </c>
      <c r="HG1231" t="s">
        <v>6486</v>
      </c>
      <c r="HH1231">
        <v>1</v>
      </c>
      <c r="HJ1231">
        <v>0</v>
      </c>
    </row>
    <row r="1232" spans="1:218" hidden="1" x14ac:dyDescent="0.3">
      <c r="A1232">
        <v>1381</v>
      </c>
      <c r="B1232" t="s">
        <v>6570</v>
      </c>
      <c r="C1232" t="s">
        <v>6714</v>
      </c>
      <c r="D1232" t="s">
        <v>265</v>
      </c>
      <c r="E1232">
        <v>1</v>
      </c>
      <c r="F1232" t="s">
        <v>202</v>
      </c>
      <c r="H1232">
        <v>1</v>
      </c>
      <c r="M1232">
        <v>2</v>
      </c>
      <c r="N1232">
        <v>1</v>
      </c>
      <c r="U1232">
        <v>1</v>
      </c>
      <c r="W1232">
        <v>1</v>
      </c>
      <c r="X1232" t="s">
        <v>202</v>
      </c>
      <c r="Y1232">
        <v>1</v>
      </c>
      <c r="Z1232">
        <v>1</v>
      </c>
      <c r="AD1232" t="s">
        <v>3174</v>
      </c>
      <c r="AE1232">
        <v>1</v>
      </c>
      <c r="AF1232">
        <v>2</v>
      </c>
      <c r="AG1232">
        <v>1</v>
      </c>
      <c r="AH1232">
        <v>1</v>
      </c>
      <c r="AI1232">
        <v>2</v>
      </c>
      <c r="AJ1232">
        <v>2</v>
      </c>
      <c r="AK1232" t="s">
        <v>6715</v>
      </c>
      <c r="AL1232">
        <v>2</v>
      </c>
      <c r="AM1232">
        <v>2</v>
      </c>
      <c r="AN1232">
        <v>2</v>
      </c>
      <c r="AO1232">
        <v>2</v>
      </c>
      <c r="AP1232">
        <v>2</v>
      </c>
      <c r="AQ1232">
        <v>2</v>
      </c>
      <c r="AR1232" t="s">
        <v>6716</v>
      </c>
      <c r="AS1232">
        <v>1</v>
      </c>
      <c r="AT1232">
        <v>1</v>
      </c>
      <c r="AU1232">
        <v>1</v>
      </c>
      <c r="AV1232">
        <v>1</v>
      </c>
      <c r="AW1232">
        <v>7</v>
      </c>
      <c r="AX1232">
        <v>1</v>
      </c>
      <c r="AY1232">
        <v>3</v>
      </c>
      <c r="BE1232">
        <v>1</v>
      </c>
      <c r="BF1232">
        <v>2</v>
      </c>
      <c r="BG1232">
        <v>1</v>
      </c>
      <c r="BH1232">
        <v>2</v>
      </c>
      <c r="BI1232">
        <v>1</v>
      </c>
      <c r="BJ1232">
        <v>0</v>
      </c>
      <c r="BM1232">
        <v>1</v>
      </c>
      <c r="BN1232">
        <v>1</v>
      </c>
      <c r="BO1232">
        <v>3</v>
      </c>
      <c r="BP1232">
        <v>1</v>
      </c>
      <c r="BQ1232">
        <v>15</v>
      </c>
      <c r="BR1232">
        <v>1</v>
      </c>
      <c r="BS1232">
        <v>-98</v>
      </c>
      <c r="CJ1232">
        <v>1</v>
      </c>
      <c r="CK1232">
        <v>2</v>
      </c>
      <c r="CL1232">
        <v>5</v>
      </c>
      <c r="CM1232">
        <v>-98</v>
      </c>
      <c r="CR1232">
        <v>2</v>
      </c>
      <c r="CS1232">
        <v>1</v>
      </c>
      <c r="CT1232">
        <v>1</v>
      </c>
      <c r="CU1232">
        <v>2</v>
      </c>
      <c r="CV1232" t="s">
        <v>6717</v>
      </c>
      <c r="CW1232">
        <v>1047</v>
      </c>
      <c r="CX1232">
        <v>17.45</v>
      </c>
      <c r="CY1232">
        <v>2</v>
      </c>
      <c r="CZ1232">
        <v>1</v>
      </c>
      <c r="DA1232" t="s">
        <v>2501</v>
      </c>
      <c r="DC1232">
        <v>1</v>
      </c>
      <c r="DD1232">
        <v>1</v>
      </c>
      <c r="DE1232">
        <v>30</v>
      </c>
      <c r="DN1232" t="s">
        <v>5277</v>
      </c>
      <c r="DO1232" t="s">
        <v>5277</v>
      </c>
      <c r="DP1232" t="s">
        <v>3178</v>
      </c>
      <c r="DQ1232" t="s">
        <v>202</v>
      </c>
      <c r="DR1232" t="s">
        <v>202</v>
      </c>
      <c r="DT1232">
        <v>1</v>
      </c>
      <c r="DV1232">
        <v>0</v>
      </c>
      <c r="DW1232">
        <v>1</v>
      </c>
      <c r="FG1232">
        <v>0</v>
      </c>
      <c r="FH1232" t="s">
        <v>202</v>
      </c>
      <c r="FJ1232" t="s">
        <v>1978</v>
      </c>
      <c r="FK1232">
        <v>5</v>
      </c>
      <c r="FL1232">
        <v>12</v>
      </c>
      <c r="FM1232">
        <v>12</v>
      </c>
      <c r="FN1232">
        <v>20</v>
      </c>
      <c r="FO1232" t="s">
        <v>202</v>
      </c>
      <c r="FQ1232" t="s">
        <v>5062</v>
      </c>
      <c r="FR1232" t="s">
        <v>3189</v>
      </c>
      <c r="FS1232">
        <v>0</v>
      </c>
      <c r="FT1232">
        <v>0</v>
      </c>
      <c r="FU1232" t="s">
        <v>202</v>
      </c>
      <c r="FV1232" t="s">
        <v>202</v>
      </c>
      <c r="FW1232">
        <v>0</v>
      </c>
      <c r="FX1232">
        <v>1</v>
      </c>
      <c r="FY1232">
        <v>0</v>
      </c>
      <c r="FZ1232">
        <v>0</v>
      </c>
      <c r="GA1232">
        <v>141</v>
      </c>
      <c r="GB1232">
        <v>2</v>
      </c>
      <c r="GC1232">
        <v>70.5</v>
      </c>
      <c r="GD1232" t="s">
        <v>202</v>
      </c>
      <c r="GE1232">
        <v>1</v>
      </c>
      <c r="GF1232">
        <v>-97</v>
      </c>
      <c r="GH1232">
        <v>-97</v>
      </c>
      <c r="GI1232">
        <v>2</v>
      </c>
      <c r="GK1232">
        <v>5</v>
      </c>
      <c r="GL1232">
        <v>1</v>
      </c>
      <c r="GO1232">
        <v>6</v>
      </c>
      <c r="GP1232">
        <v>2</v>
      </c>
      <c r="GQ1232">
        <v>2</v>
      </c>
      <c r="GZ1232">
        <v>-97</v>
      </c>
      <c r="HA1232">
        <v>2</v>
      </c>
      <c r="HB1232">
        <v>-97</v>
      </c>
      <c r="HD1232">
        <v>9</v>
      </c>
      <c r="HG1232" t="s">
        <v>6486</v>
      </c>
      <c r="HH1232">
        <v>1</v>
      </c>
      <c r="HJ1232">
        <v>0</v>
      </c>
    </row>
    <row r="1233" spans="1:218" hidden="1" x14ac:dyDescent="0.3">
      <c r="A1233">
        <v>1409</v>
      </c>
      <c r="B1233" t="s">
        <v>3221</v>
      </c>
      <c r="C1233" t="s">
        <v>5320</v>
      </c>
      <c r="D1233" t="s">
        <v>212</v>
      </c>
      <c r="E1233">
        <v>1</v>
      </c>
      <c r="F1233" t="s">
        <v>202</v>
      </c>
      <c r="H1233">
        <v>1</v>
      </c>
      <c r="M1233">
        <v>3</v>
      </c>
      <c r="N1233">
        <v>1</v>
      </c>
      <c r="U1233">
        <v>1</v>
      </c>
      <c r="W1233">
        <v>1</v>
      </c>
      <c r="X1233" t="s">
        <v>3174</v>
      </c>
      <c r="Y1233">
        <v>1</v>
      </c>
      <c r="Z1233">
        <v>1</v>
      </c>
      <c r="AA1233">
        <v>1</v>
      </c>
      <c r="AD1233" t="s">
        <v>3174</v>
      </c>
      <c r="AE1233">
        <v>1</v>
      </c>
      <c r="AF1233">
        <v>1</v>
      </c>
      <c r="AG1233">
        <v>1</v>
      </c>
      <c r="AH1233">
        <v>1</v>
      </c>
      <c r="AI1233">
        <v>1</v>
      </c>
      <c r="AJ1233">
        <v>1</v>
      </c>
      <c r="AK1233" t="s">
        <v>5321</v>
      </c>
      <c r="AL1233">
        <v>1</v>
      </c>
      <c r="AM1233">
        <v>1</v>
      </c>
      <c r="AN1233">
        <v>1</v>
      </c>
      <c r="AO1233">
        <v>2</v>
      </c>
      <c r="AP1233">
        <v>2</v>
      </c>
      <c r="AQ1233">
        <v>2</v>
      </c>
      <c r="AR1233" t="s">
        <v>5322</v>
      </c>
      <c r="AS1233">
        <v>2</v>
      </c>
      <c r="AT1233">
        <v>1</v>
      </c>
      <c r="AU1233">
        <v>2</v>
      </c>
      <c r="AV1233">
        <v>1</v>
      </c>
      <c r="AW1233">
        <v>7</v>
      </c>
      <c r="AX1233">
        <v>1</v>
      </c>
      <c r="AY1233">
        <v>1</v>
      </c>
      <c r="BE1233">
        <v>1</v>
      </c>
      <c r="BF1233">
        <v>2</v>
      </c>
      <c r="BG1233">
        <v>1</v>
      </c>
      <c r="BH1233">
        <v>2</v>
      </c>
      <c r="BI1233">
        <v>1</v>
      </c>
      <c r="BJ1233">
        <v>1</v>
      </c>
      <c r="BK1233">
        <v>1</v>
      </c>
      <c r="BL1233">
        <v>1</v>
      </c>
      <c r="BM1233">
        <v>1</v>
      </c>
      <c r="BN1233">
        <v>1</v>
      </c>
      <c r="BO1233">
        <v>4</v>
      </c>
      <c r="BP1233">
        <v>1</v>
      </c>
      <c r="BQ1233">
        <v>0.1</v>
      </c>
      <c r="BR1233">
        <v>2</v>
      </c>
      <c r="BS1233">
        <v>1</v>
      </c>
      <c r="BT1233">
        <v>5</v>
      </c>
      <c r="BU1233">
        <v>5</v>
      </c>
      <c r="BV1233">
        <v>0</v>
      </c>
      <c r="BW1233">
        <v>5</v>
      </c>
      <c r="BX1233">
        <v>2</v>
      </c>
      <c r="BY1233">
        <v>5</v>
      </c>
      <c r="BZ1233">
        <v>0</v>
      </c>
      <c r="CA1233">
        <v>5</v>
      </c>
      <c r="CB1233">
        <v>0</v>
      </c>
      <c r="CC1233">
        <v>5</v>
      </c>
      <c r="CD1233">
        <v>2</v>
      </c>
      <c r="CE1233">
        <v>5</v>
      </c>
      <c r="CF1233">
        <v>0</v>
      </c>
      <c r="CG1233">
        <v>5</v>
      </c>
      <c r="CH1233">
        <v>1</v>
      </c>
      <c r="CI1233">
        <v>5</v>
      </c>
      <c r="CJ1233">
        <v>2</v>
      </c>
      <c r="CK1233">
        <v>2</v>
      </c>
      <c r="CL1233">
        <v>8</v>
      </c>
      <c r="CM1233">
        <v>1</v>
      </c>
      <c r="CR1233">
        <v>2</v>
      </c>
      <c r="CS1233">
        <v>9</v>
      </c>
      <c r="CT1233">
        <v>1</v>
      </c>
      <c r="CU1233">
        <v>1</v>
      </c>
      <c r="CV1233" t="s">
        <v>5323</v>
      </c>
      <c r="CW1233">
        <v>1041</v>
      </c>
      <c r="CX1233">
        <v>17.350000000000001</v>
      </c>
      <c r="CY1233">
        <v>2</v>
      </c>
      <c r="CZ1233">
        <v>1</v>
      </c>
      <c r="DA1233" t="s">
        <v>717</v>
      </c>
      <c r="DC1233">
        <v>1</v>
      </c>
      <c r="DD1233">
        <v>1</v>
      </c>
      <c r="DE1233">
        <v>10</v>
      </c>
      <c r="DN1233" t="s">
        <v>5312</v>
      </c>
      <c r="DO1233" t="s">
        <v>5312</v>
      </c>
      <c r="DP1233" t="s">
        <v>3178</v>
      </c>
      <c r="DQ1233" t="s">
        <v>202</v>
      </c>
      <c r="DR1233" t="s">
        <v>202</v>
      </c>
      <c r="DT1233">
        <v>1</v>
      </c>
      <c r="DV1233">
        <v>0</v>
      </c>
      <c r="DW1233">
        <v>1</v>
      </c>
      <c r="FG1233">
        <v>0</v>
      </c>
      <c r="FH1233" t="s">
        <v>202</v>
      </c>
      <c r="FJ1233" t="s">
        <v>1978</v>
      </c>
      <c r="FK1233">
        <v>20</v>
      </c>
      <c r="FL1233">
        <v>12</v>
      </c>
      <c r="FM1233">
        <v>12</v>
      </c>
      <c r="FN1233">
        <v>20</v>
      </c>
      <c r="FO1233" t="s">
        <v>202</v>
      </c>
      <c r="FQ1233" t="s">
        <v>3287</v>
      </c>
      <c r="FR1233" t="s">
        <v>3189</v>
      </c>
      <c r="FS1233">
        <v>0</v>
      </c>
      <c r="FT1233">
        <v>1</v>
      </c>
      <c r="FU1233" t="s">
        <v>2221</v>
      </c>
      <c r="FV1233" t="s">
        <v>202</v>
      </c>
      <c r="FW1233">
        <v>0</v>
      </c>
      <c r="FX1233">
        <v>1</v>
      </c>
      <c r="FY1233">
        <v>0</v>
      </c>
      <c r="FZ1233">
        <v>0</v>
      </c>
      <c r="GA1233">
        <v>1992</v>
      </c>
      <c r="GB1233">
        <v>22</v>
      </c>
      <c r="GC1233">
        <v>90.545454500000005</v>
      </c>
      <c r="GD1233" t="s">
        <v>202</v>
      </c>
      <c r="GE1233">
        <v>1</v>
      </c>
      <c r="GF1233">
        <v>1</v>
      </c>
      <c r="GG1233">
        <v>20</v>
      </c>
      <c r="GH1233">
        <f t="shared" ref="GH1233:GH1244" si="60">IF(GG1233&gt;=30,1,IF(GG1233&gt;=20,2,IF(GG1233&gt;=15,3,IF(GG1233&gt;=10,4,IF(GG1233&gt;=5,5,IF(GG1233&gt;0,6,0))))))</f>
        <v>2</v>
      </c>
      <c r="GI1233">
        <v>2</v>
      </c>
      <c r="GK1233">
        <v>20</v>
      </c>
      <c r="GL1233">
        <v>1</v>
      </c>
      <c r="GO1233">
        <v>2</v>
      </c>
      <c r="GP1233">
        <v>2</v>
      </c>
      <c r="GQ1233">
        <v>1</v>
      </c>
      <c r="GR1233">
        <v>1</v>
      </c>
      <c r="GZ1233">
        <v>1</v>
      </c>
      <c r="HA1233">
        <v>1</v>
      </c>
      <c r="HD1233">
        <v>2</v>
      </c>
      <c r="HG1233" t="s">
        <v>6486</v>
      </c>
      <c r="HH1233">
        <v>1</v>
      </c>
      <c r="HJ1233">
        <v>0</v>
      </c>
    </row>
    <row r="1234" spans="1:218" hidden="1" x14ac:dyDescent="0.3">
      <c r="A1234">
        <v>1420</v>
      </c>
      <c r="B1234" t="s">
        <v>6524</v>
      </c>
      <c r="C1234" t="s">
        <v>6718</v>
      </c>
      <c r="D1234" t="s">
        <v>194</v>
      </c>
      <c r="E1234">
        <v>1</v>
      </c>
      <c r="F1234" t="s">
        <v>202</v>
      </c>
      <c r="H1234">
        <v>1</v>
      </c>
      <c r="M1234">
        <v>2</v>
      </c>
      <c r="N1234">
        <v>1</v>
      </c>
      <c r="U1234">
        <v>1</v>
      </c>
      <c r="W1234">
        <v>1</v>
      </c>
      <c r="X1234" t="s">
        <v>202</v>
      </c>
      <c r="Y1234">
        <v>1</v>
      </c>
      <c r="Z1234">
        <v>1</v>
      </c>
      <c r="AD1234" t="s">
        <v>3174</v>
      </c>
      <c r="AE1234">
        <v>1</v>
      </c>
      <c r="AF1234">
        <v>2</v>
      </c>
      <c r="AG1234">
        <v>1</v>
      </c>
      <c r="AH1234">
        <v>1</v>
      </c>
      <c r="AI1234">
        <v>1</v>
      </c>
      <c r="AJ1234">
        <v>1</v>
      </c>
      <c r="AK1234" t="s">
        <v>6719</v>
      </c>
      <c r="AL1234">
        <v>1</v>
      </c>
      <c r="AM1234">
        <v>2</v>
      </c>
      <c r="AN1234">
        <v>1</v>
      </c>
      <c r="AO1234">
        <v>2</v>
      </c>
      <c r="AP1234">
        <v>2</v>
      </c>
      <c r="AQ1234">
        <v>1</v>
      </c>
      <c r="AR1234" t="s">
        <v>6720</v>
      </c>
      <c r="AS1234">
        <v>1</v>
      </c>
      <c r="AT1234">
        <v>1</v>
      </c>
      <c r="AU1234">
        <v>1</v>
      </c>
      <c r="AV1234">
        <v>1</v>
      </c>
      <c r="AW1234">
        <v>7</v>
      </c>
      <c r="AX1234">
        <v>1</v>
      </c>
      <c r="AY1234">
        <v>5</v>
      </c>
      <c r="BE1234">
        <v>1</v>
      </c>
      <c r="BF1234">
        <v>1</v>
      </c>
      <c r="BG1234">
        <v>1</v>
      </c>
      <c r="BH1234">
        <v>1</v>
      </c>
      <c r="BI1234">
        <v>1</v>
      </c>
      <c r="BJ1234">
        <v>1</v>
      </c>
      <c r="BK1234">
        <v>1</v>
      </c>
      <c r="BL1234">
        <v>1</v>
      </c>
      <c r="BM1234">
        <v>1</v>
      </c>
      <c r="BN1234">
        <v>1</v>
      </c>
      <c r="BO1234">
        <v>4</v>
      </c>
      <c r="BP1234">
        <v>1</v>
      </c>
      <c r="BQ1234">
        <v>21</v>
      </c>
      <c r="BR1234">
        <v>4</v>
      </c>
      <c r="BS1234">
        <v>1</v>
      </c>
      <c r="BT1234">
        <v>2</v>
      </c>
      <c r="BV1234">
        <v>0</v>
      </c>
      <c r="BX1234">
        <v>0</v>
      </c>
      <c r="BZ1234">
        <v>0</v>
      </c>
      <c r="CB1234">
        <v>2</v>
      </c>
      <c r="CJ1234">
        <v>1</v>
      </c>
      <c r="CK1234">
        <v>2</v>
      </c>
      <c r="CL1234">
        <v>7</v>
      </c>
      <c r="CM1234">
        <v>-98</v>
      </c>
      <c r="CR1234">
        <v>-98</v>
      </c>
      <c r="CS1234">
        <v>-98</v>
      </c>
      <c r="CT1234">
        <v>-98</v>
      </c>
      <c r="CU1234">
        <v>2</v>
      </c>
      <c r="CV1234" t="s">
        <v>444</v>
      </c>
      <c r="CW1234">
        <v>792</v>
      </c>
      <c r="CX1234">
        <v>13.2</v>
      </c>
      <c r="CY1234">
        <v>2</v>
      </c>
      <c r="CZ1234">
        <v>1</v>
      </c>
      <c r="DA1234" t="s">
        <v>318</v>
      </c>
      <c r="DC1234">
        <v>1</v>
      </c>
      <c r="DD1234">
        <v>1</v>
      </c>
      <c r="DE1234">
        <v>21</v>
      </c>
      <c r="DN1234" t="s">
        <v>5345</v>
      </c>
      <c r="DO1234" t="s">
        <v>5345</v>
      </c>
      <c r="DP1234" t="s">
        <v>3178</v>
      </c>
      <c r="DQ1234" t="s">
        <v>202</v>
      </c>
      <c r="DR1234" t="s">
        <v>202</v>
      </c>
      <c r="DT1234">
        <v>1</v>
      </c>
      <c r="DV1234">
        <v>0</v>
      </c>
      <c r="DW1234">
        <v>1</v>
      </c>
      <c r="FG1234">
        <v>0</v>
      </c>
      <c r="FH1234" t="s">
        <v>202</v>
      </c>
      <c r="FJ1234" t="s">
        <v>1978</v>
      </c>
      <c r="FK1234">
        <v>18</v>
      </c>
      <c r="FL1234">
        <v>12</v>
      </c>
      <c r="FM1234">
        <v>12</v>
      </c>
      <c r="FN1234">
        <v>18</v>
      </c>
      <c r="FO1234" t="s">
        <v>202</v>
      </c>
      <c r="FQ1234" t="s">
        <v>3287</v>
      </c>
      <c r="FR1234" t="s">
        <v>3189</v>
      </c>
      <c r="FS1234">
        <v>0</v>
      </c>
      <c r="FT1234">
        <v>1</v>
      </c>
      <c r="FU1234" t="s">
        <v>2221</v>
      </c>
      <c r="FV1234" t="s">
        <v>202</v>
      </c>
      <c r="FW1234">
        <v>0</v>
      </c>
      <c r="FX1234">
        <v>1</v>
      </c>
      <c r="FY1234">
        <v>0</v>
      </c>
      <c r="FZ1234">
        <v>0</v>
      </c>
      <c r="GA1234">
        <v>248</v>
      </c>
      <c r="GB1234">
        <v>2</v>
      </c>
      <c r="GC1234">
        <v>124</v>
      </c>
      <c r="GD1234" t="s">
        <v>202</v>
      </c>
      <c r="GE1234">
        <v>1</v>
      </c>
      <c r="GF1234">
        <v>1</v>
      </c>
      <c r="GG1234">
        <v>18</v>
      </c>
      <c r="GH1234">
        <f t="shared" si="60"/>
        <v>3</v>
      </c>
      <c r="GI1234">
        <v>2</v>
      </c>
      <c r="GK1234">
        <v>18</v>
      </c>
      <c r="GL1234">
        <v>1</v>
      </c>
      <c r="GO1234">
        <v>2</v>
      </c>
      <c r="GP1234">
        <v>2</v>
      </c>
      <c r="GQ1234">
        <v>1</v>
      </c>
      <c r="GR1234">
        <v>1</v>
      </c>
      <c r="GZ1234">
        <v>1</v>
      </c>
      <c r="HA1234">
        <v>1</v>
      </c>
      <c r="HD1234">
        <v>1</v>
      </c>
      <c r="HG1234" t="s">
        <v>6486</v>
      </c>
      <c r="HH1234">
        <v>1</v>
      </c>
      <c r="HJ1234">
        <v>0</v>
      </c>
    </row>
    <row r="1235" spans="1:218" hidden="1" x14ac:dyDescent="0.3">
      <c r="A1235">
        <v>1434</v>
      </c>
      <c r="B1235" t="s">
        <v>4040</v>
      </c>
      <c r="C1235" t="s">
        <v>5360</v>
      </c>
      <c r="D1235" t="s">
        <v>194</v>
      </c>
      <c r="E1235">
        <v>1</v>
      </c>
      <c r="F1235" t="s">
        <v>202</v>
      </c>
      <c r="H1235">
        <v>1</v>
      </c>
      <c r="M1235">
        <v>3</v>
      </c>
      <c r="N1235">
        <v>1</v>
      </c>
      <c r="U1235">
        <v>1</v>
      </c>
      <c r="W1235">
        <v>1</v>
      </c>
      <c r="X1235" t="s">
        <v>3174</v>
      </c>
      <c r="Y1235">
        <v>1</v>
      </c>
      <c r="Z1235">
        <v>1</v>
      </c>
      <c r="AA1235">
        <v>1</v>
      </c>
      <c r="AD1235" t="s">
        <v>3174</v>
      </c>
      <c r="AE1235">
        <v>1</v>
      </c>
      <c r="AF1235">
        <v>2</v>
      </c>
      <c r="AG1235">
        <v>1</v>
      </c>
      <c r="AH1235">
        <v>2</v>
      </c>
      <c r="AI1235">
        <v>2</v>
      </c>
      <c r="AJ1235">
        <v>2</v>
      </c>
      <c r="AK1235" t="s">
        <v>3809</v>
      </c>
      <c r="AL1235">
        <v>2</v>
      </c>
      <c r="AM1235">
        <v>2</v>
      </c>
      <c r="AN1235">
        <v>2</v>
      </c>
      <c r="AO1235">
        <v>2</v>
      </c>
      <c r="AP1235">
        <v>1</v>
      </c>
      <c r="AQ1235">
        <v>2</v>
      </c>
      <c r="AR1235" t="s">
        <v>3810</v>
      </c>
      <c r="AS1235">
        <v>1</v>
      </c>
      <c r="AT1235">
        <v>1</v>
      </c>
      <c r="AU1235">
        <v>1</v>
      </c>
      <c r="AV1235">
        <v>1</v>
      </c>
      <c r="AW1235">
        <v>7</v>
      </c>
      <c r="AX1235">
        <v>4</v>
      </c>
      <c r="AY1235">
        <v>2</v>
      </c>
      <c r="BE1235">
        <v>1</v>
      </c>
      <c r="BF1235">
        <v>1</v>
      </c>
      <c r="BG1235">
        <v>1</v>
      </c>
      <c r="BH1235">
        <v>1</v>
      </c>
      <c r="BI1235">
        <v>1</v>
      </c>
      <c r="BJ1235">
        <v>1</v>
      </c>
      <c r="BK1235">
        <v>1</v>
      </c>
      <c r="BL1235">
        <v>1</v>
      </c>
      <c r="BM1235">
        <v>1</v>
      </c>
      <c r="BN1235">
        <v>1</v>
      </c>
      <c r="BO1235">
        <v>4</v>
      </c>
      <c r="BP1235">
        <v>1</v>
      </c>
      <c r="BQ1235">
        <v>25</v>
      </c>
      <c r="BR1235">
        <v>2</v>
      </c>
      <c r="BS1235">
        <v>1</v>
      </c>
      <c r="BT1235">
        <v>2</v>
      </c>
      <c r="BV1235">
        <v>0</v>
      </c>
      <c r="BX1235">
        <v>0</v>
      </c>
      <c r="BZ1235">
        <v>0</v>
      </c>
      <c r="CB1235">
        <v>0</v>
      </c>
      <c r="CD1235">
        <v>0</v>
      </c>
      <c r="CF1235">
        <v>2</v>
      </c>
      <c r="CJ1235">
        <v>1</v>
      </c>
      <c r="CK1235">
        <v>1</v>
      </c>
      <c r="CL1235">
        <v>7</v>
      </c>
      <c r="CM1235">
        <v>2</v>
      </c>
      <c r="CR1235">
        <v>2</v>
      </c>
      <c r="CS1235">
        <v>10</v>
      </c>
      <c r="CT1235">
        <v>1</v>
      </c>
      <c r="CU1235">
        <v>2</v>
      </c>
      <c r="CV1235" t="s">
        <v>5361</v>
      </c>
      <c r="CW1235">
        <v>976</v>
      </c>
      <c r="CX1235">
        <v>16.27</v>
      </c>
      <c r="CY1235">
        <v>2</v>
      </c>
      <c r="CZ1235">
        <v>1</v>
      </c>
      <c r="DA1235" t="s">
        <v>2501</v>
      </c>
      <c r="DC1235">
        <v>1</v>
      </c>
      <c r="DD1235">
        <v>1</v>
      </c>
      <c r="DE1235">
        <v>24</v>
      </c>
      <c r="DN1235" t="s">
        <v>5362</v>
      </c>
      <c r="DO1235" t="s">
        <v>5362</v>
      </c>
      <c r="DP1235" t="s">
        <v>3178</v>
      </c>
      <c r="DQ1235" t="s">
        <v>202</v>
      </c>
      <c r="DR1235" t="s">
        <v>202</v>
      </c>
      <c r="DT1235">
        <v>1</v>
      </c>
      <c r="DV1235">
        <v>0</v>
      </c>
      <c r="DW1235">
        <v>1</v>
      </c>
      <c r="FG1235">
        <v>0</v>
      </c>
      <c r="FH1235" t="s">
        <v>202</v>
      </c>
      <c r="FJ1235" t="s">
        <v>1978</v>
      </c>
      <c r="FK1235">
        <v>8</v>
      </c>
      <c r="FL1235">
        <v>12</v>
      </c>
      <c r="FM1235">
        <v>12</v>
      </c>
      <c r="FN1235">
        <v>8</v>
      </c>
      <c r="FO1235" t="s">
        <v>202</v>
      </c>
      <c r="FQ1235" t="s">
        <v>3287</v>
      </c>
      <c r="FR1235" t="s">
        <v>3181</v>
      </c>
      <c r="FS1235">
        <v>1</v>
      </c>
      <c r="FT1235">
        <v>1</v>
      </c>
      <c r="FU1235" t="s">
        <v>2221</v>
      </c>
      <c r="FV1235" t="s">
        <v>202</v>
      </c>
      <c r="FW1235">
        <v>0</v>
      </c>
      <c r="FX1235">
        <v>1</v>
      </c>
      <c r="FY1235">
        <v>0</v>
      </c>
      <c r="FZ1235">
        <v>0</v>
      </c>
      <c r="GA1235">
        <v>182</v>
      </c>
      <c r="GB1235">
        <v>4</v>
      </c>
      <c r="GC1235">
        <v>45.5</v>
      </c>
      <c r="GD1235" t="s">
        <v>202</v>
      </c>
      <c r="GE1235">
        <v>1</v>
      </c>
      <c r="GF1235">
        <v>1</v>
      </c>
      <c r="GG1235">
        <v>8</v>
      </c>
      <c r="GH1235">
        <f t="shared" si="60"/>
        <v>5</v>
      </c>
      <c r="GI1235">
        <v>2</v>
      </c>
      <c r="GK1235">
        <v>8</v>
      </c>
      <c r="GL1235">
        <v>1</v>
      </c>
      <c r="GO1235">
        <v>2</v>
      </c>
      <c r="GP1235">
        <v>3</v>
      </c>
      <c r="GQ1235">
        <v>1</v>
      </c>
      <c r="GR1235">
        <v>1</v>
      </c>
      <c r="GZ1235">
        <v>1</v>
      </c>
      <c r="HA1235">
        <v>3</v>
      </c>
      <c r="HD1235">
        <v>5</v>
      </c>
      <c r="HG1235" t="s">
        <v>6486</v>
      </c>
      <c r="HH1235">
        <v>1</v>
      </c>
      <c r="HJ1235">
        <v>0</v>
      </c>
    </row>
    <row r="1236" spans="1:218" hidden="1" x14ac:dyDescent="0.3">
      <c r="A1236">
        <v>1458</v>
      </c>
      <c r="B1236" t="s">
        <v>3221</v>
      </c>
      <c r="C1236" t="s">
        <v>5391</v>
      </c>
      <c r="D1236" t="s">
        <v>212</v>
      </c>
      <c r="E1236">
        <v>1</v>
      </c>
      <c r="F1236" t="s">
        <v>202</v>
      </c>
      <c r="H1236">
        <v>1</v>
      </c>
      <c r="M1236">
        <v>3</v>
      </c>
      <c r="N1236">
        <v>1</v>
      </c>
      <c r="U1236">
        <v>1</v>
      </c>
      <c r="W1236">
        <v>1</v>
      </c>
      <c r="X1236" t="s">
        <v>3174</v>
      </c>
      <c r="Y1236">
        <v>1</v>
      </c>
      <c r="Z1236">
        <v>1</v>
      </c>
      <c r="AA1236">
        <v>1</v>
      </c>
      <c r="AD1236" t="s">
        <v>3174</v>
      </c>
      <c r="AE1236">
        <v>1</v>
      </c>
      <c r="AF1236">
        <v>1</v>
      </c>
      <c r="AG1236">
        <v>1</v>
      </c>
      <c r="AH1236">
        <v>1</v>
      </c>
      <c r="AI1236">
        <v>1</v>
      </c>
      <c r="AJ1236">
        <v>2</v>
      </c>
      <c r="AK1236" t="s">
        <v>5392</v>
      </c>
      <c r="AL1236">
        <v>1</v>
      </c>
      <c r="AM1236">
        <v>1</v>
      </c>
      <c r="AN1236">
        <v>2</v>
      </c>
      <c r="AO1236">
        <v>2</v>
      </c>
      <c r="AP1236">
        <v>1</v>
      </c>
      <c r="AQ1236">
        <v>2</v>
      </c>
      <c r="AR1236" t="s">
        <v>5393</v>
      </c>
      <c r="AS1236">
        <v>1</v>
      </c>
      <c r="AT1236">
        <v>1</v>
      </c>
      <c r="AU1236">
        <v>1</v>
      </c>
      <c r="AV1236">
        <v>2</v>
      </c>
      <c r="AW1236">
        <v>7</v>
      </c>
      <c r="AX1236">
        <v>1</v>
      </c>
      <c r="AY1236">
        <v>3</v>
      </c>
      <c r="BE1236">
        <v>1</v>
      </c>
      <c r="BF1236">
        <v>1</v>
      </c>
      <c r="BG1236">
        <v>1</v>
      </c>
      <c r="BH1236">
        <v>1</v>
      </c>
      <c r="BI1236">
        <v>1</v>
      </c>
      <c r="BJ1236">
        <v>0</v>
      </c>
      <c r="BM1236">
        <v>1</v>
      </c>
      <c r="BN1236">
        <v>1</v>
      </c>
      <c r="BO1236">
        <v>4</v>
      </c>
      <c r="BP1236">
        <v>1</v>
      </c>
      <c r="BQ1236">
        <v>3</v>
      </c>
      <c r="BR1236">
        <v>3</v>
      </c>
      <c r="BS1236">
        <v>1</v>
      </c>
      <c r="BT1236">
        <v>10</v>
      </c>
      <c r="BV1236">
        <v>5</v>
      </c>
      <c r="BX1236">
        <v>3</v>
      </c>
      <c r="BZ1236">
        <v>1</v>
      </c>
      <c r="CB1236">
        <v>0</v>
      </c>
      <c r="CD1236">
        <v>0</v>
      </c>
      <c r="CF1236">
        <v>1</v>
      </c>
      <c r="CJ1236">
        <v>1</v>
      </c>
      <c r="CK1236">
        <v>2</v>
      </c>
      <c r="CL1236">
        <v>4</v>
      </c>
      <c r="CM1236">
        <v>1</v>
      </c>
      <c r="CR1236">
        <v>2</v>
      </c>
      <c r="CS1236">
        <v>2</v>
      </c>
      <c r="CT1236">
        <v>1</v>
      </c>
      <c r="CU1236">
        <v>1</v>
      </c>
      <c r="CV1236" t="s">
        <v>360</v>
      </c>
      <c r="CW1236">
        <v>799</v>
      </c>
      <c r="CX1236">
        <v>13.32</v>
      </c>
      <c r="CY1236">
        <v>2</v>
      </c>
      <c r="CZ1236">
        <v>1</v>
      </c>
      <c r="DA1236" t="s">
        <v>436</v>
      </c>
      <c r="DC1236">
        <v>1</v>
      </c>
      <c r="DD1236">
        <v>1</v>
      </c>
      <c r="DE1236">
        <v>10</v>
      </c>
      <c r="DN1236" t="s">
        <v>5384</v>
      </c>
      <c r="DO1236" t="s">
        <v>5384</v>
      </c>
      <c r="DP1236" t="s">
        <v>3178</v>
      </c>
      <c r="DQ1236" t="s">
        <v>202</v>
      </c>
      <c r="DR1236" t="s">
        <v>202</v>
      </c>
      <c r="DT1236">
        <v>1</v>
      </c>
      <c r="DV1236">
        <v>0</v>
      </c>
      <c r="DW1236">
        <v>1</v>
      </c>
      <c r="FG1236">
        <v>1</v>
      </c>
      <c r="FH1236" t="s">
        <v>202</v>
      </c>
      <c r="FJ1236" t="s">
        <v>1978</v>
      </c>
      <c r="FK1236">
        <v>20</v>
      </c>
      <c r="FL1236">
        <v>12</v>
      </c>
      <c r="FM1236">
        <v>2</v>
      </c>
      <c r="FN1236">
        <v>30</v>
      </c>
      <c r="FO1236" t="s">
        <v>202</v>
      </c>
      <c r="FQ1236" t="s">
        <v>3287</v>
      </c>
      <c r="FR1236" t="s">
        <v>3189</v>
      </c>
      <c r="FS1236">
        <v>0</v>
      </c>
      <c r="FT1236">
        <v>0</v>
      </c>
      <c r="FU1236" t="s">
        <v>202</v>
      </c>
      <c r="FV1236" t="s">
        <v>202</v>
      </c>
      <c r="FW1236">
        <v>0</v>
      </c>
      <c r="FX1236">
        <v>1</v>
      </c>
      <c r="FY1236">
        <v>0</v>
      </c>
      <c r="FZ1236">
        <v>0</v>
      </c>
      <c r="GA1236">
        <v>1992</v>
      </c>
      <c r="GB1236">
        <v>22</v>
      </c>
      <c r="GC1236">
        <v>90.545454500000005</v>
      </c>
      <c r="GD1236" t="s">
        <v>202</v>
      </c>
      <c r="GE1236">
        <v>0.1666667</v>
      </c>
      <c r="GF1236">
        <v>1</v>
      </c>
      <c r="GG1236">
        <v>30</v>
      </c>
      <c r="GH1236">
        <f t="shared" si="60"/>
        <v>1</v>
      </c>
      <c r="GI1236">
        <v>2</v>
      </c>
      <c r="GK1236">
        <v>20</v>
      </c>
      <c r="GL1236">
        <v>2</v>
      </c>
      <c r="GM1236">
        <v>1</v>
      </c>
      <c r="GN1236">
        <v>2</v>
      </c>
      <c r="GO1236">
        <v>2</v>
      </c>
      <c r="GP1236">
        <v>2</v>
      </c>
      <c r="GQ1236">
        <v>2</v>
      </c>
      <c r="GZ1236">
        <v>1</v>
      </c>
      <c r="HA1236">
        <v>1</v>
      </c>
      <c r="HD1236">
        <v>1</v>
      </c>
      <c r="HG1236" t="s">
        <v>6486</v>
      </c>
      <c r="HH1236">
        <v>1</v>
      </c>
      <c r="HJ1236">
        <v>0</v>
      </c>
    </row>
    <row r="1237" spans="1:218" hidden="1" x14ac:dyDescent="0.3">
      <c r="A1237">
        <v>1472</v>
      </c>
      <c r="B1237" t="s">
        <v>4040</v>
      </c>
      <c r="C1237" t="s">
        <v>6421</v>
      </c>
      <c r="D1237" t="s">
        <v>194</v>
      </c>
      <c r="E1237">
        <v>1</v>
      </c>
      <c r="F1237" t="s">
        <v>202</v>
      </c>
      <c r="H1237">
        <v>1</v>
      </c>
      <c r="M1237">
        <v>3</v>
      </c>
      <c r="N1237">
        <v>1</v>
      </c>
      <c r="U1237">
        <v>1</v>
      </c>
      <c r="W1237">
        <v>1</v>
      </c>
      <c r="X1237" t="s">
        <v>3174</v>
      </c>
      <c r="Y1237">
        <v>1</v>
      </c>
      <c r="Z1237">
        <v>1</v>
      </c>
      <c r="AA1237">
        <v>5</v>
      </c>
      <c r="AD1237" t="s">
        <v>3174</v>
      </c>
      <c r="AE1237">
        <v>1</v>
      </c>
      <c r="AF1237">
        <v>1</v>
      </c>
      <c r="AG1237">
        <v>1</v>
      </c>
      <c r="AH1237">
        <v>2</v>
      </c>
      <c r="AI1237">
        <v>2</v>
      </c>
      <c r="AJ1237">
        <v>2</v>
      </c>
      <c r="AK1237" t="s">
        <v>6422</v>
      </c>
      <c r="AL1237">
        <v>1</v>
      </c>
      <c r="AM1237">
        <v>2</v>
      </c>
      <c r="AN1237">
        <v>2</v>
      </c>
      <c r="AO1237">
        <v>2</v>
      </c>
      <c r="AP1237">
        <v>2</v>
      </c>
      <c r="AQ1237">
        <v>1</v>
      </c>
      <c r="AR1237" t="s">
        <v>6423</v>
      </c>
      <c r="AS1237">
        <v>1</v>
      </c>
      <c r="AT1237">
        <v>1</v>
      </c>
      <c r="AU1237">
        <v>2</v>
      </c>
      <c r="AV1237">
        <v>1</v>
      </c>
      <c r="AW1237">
        <v>7</v>
      </c>
      <c r="AX1237">
        <v>2</v>
      </c>
      <c r="AY1237">
        <v>1</v>
      </c>
      <c r="AZ1237">
        <v>3</v>
      </c>
      <c r="BA1237">
        <v>4</v>
      </c>
      <c r="BB1237">
        <v>2</v>
      </c>
      <c r="BC1237">
        <v>6</v>
      </c>
      <c r="BE1237">
        <v>1</v>
      </c>
      <c r="BF1237">
        <v>2</v>
      </c>
      <c r="BG1237">
        <v>1</v>
      </c>
      <c r="BH1237">
        <v>2</v>
      </c>
      <c r="BI1237">
        <v>1</v>
      </c>
      <c r="BJ1237">
        <v>0</v>
      </c>
      <c r="BM1237">
        <v>1</v>
      </c>
      <c r="BN1237">
        <v>1</v>
      </c>
      <c r="BO1237">
        <v>4</v>
      </c>
      <c r="BP1237">
        <v>1</v>
      </c>
      <c r="BQ1237">
        <v>30</v>
      </c>
      <c r="BR1237">
        <v>1</v>
      </c>
      <c r="BS1237">
        <v>1</v>
      </c>
      <c r="BT1237">
        <v>3</v>
      </c>
      <c r="BV1237">
        <v>1</v>
      </c>
      <c r="BX1237">
        <v>1</v>
      </c>
      <c r="BZ1237">
        <v>0</v>
      </c>
      <c r="CB1237">
        <v>0</v>
      </c>
      <c r="CD1237">
        <v>0</v>
      </c>
      <c r="CF1237">
        <v>2</v>
      </c>
      <c r="CJ1237">
        <v>1</v>
      </c>
      <c r="CK1237">
        <v>2</v>
      </c>
      <c r="CL1237">
        <v>8</v>
      </c>
      <c r="CM1237">
        <v>1</v>
      </c>
      <c r="CR1237">
        <v>2</v>
      </c>
      <c r="CS1237">
        <v>10</v>
      </c>
      <c r="CT1237">
        <v>1</v>
      </c>
      <c r="CU1237">
        <v>1</v>
      </c>
      <c r="CV1237" t="s">
        <v>257</v>
      </c>
      <c r="CW1237">
        <v>846</v>
      </c>
      <c r="CX1237">
        <v>14.1</v>
      </c>
      <c r="CY1237">
        <v>2</v>
      </c>
      <c r="CZ1237">
        <v>1</v>
      </c>
      <c r="DA1237" t="s">
        <v>473</v>
      </c>
      <c r="DC1237">
        <v>1</v>
      </c>
      <c r="DD1237">
        <v>1</v>
      </c>
      <c r="DE1237">
        <v>24</v>
      </c>
      <c r="DN1237" t="s">
        <v>5403</v>
      </c>
      <c r="DO1237" t="s">
        <v>5403</v>
      </c>
      <c r="DP1237" t="s">
        <v>3178</v>
      </c>
      <c r="DQ1237" t="s">
        <v>202</v>
      </c>
      <c r="DR1237" t="s">
        <v>202</v>
      </c>
      <c r="DT1237">
        <v>1</v>
      </c>
      <c r="DV1237">
        <v>0</v>
      </c>
      <c r="DW1237">
        <v>1</v>
      </c>
      <c r="FG1237">
        <v>0</v>
      </c>
      <c r="FH1237" t="s">
        <v>202</v>
      </c>
      <c r="FJ1237" t="s">
        <v>1978</v>
      </c>
      <c r="FK1237">
        <v>10</v>
      </c>
      <c r="FL1237">
        <v>12</v>
      </c>
      <c r="FM1237">
        <v>12</v>
      </c>
      <c r="FN1237">
        <v>10</v>
      </c>
      <c r="FO1237" t="s">
        <v>202</v>
      </c>
      <c r="FQ1237" t="s">
        <v>6006</v>
      </c>
      <c r="FR1237" t="s">
        <v>3181</v>
      </c>
      <c r="FS1237">
        <v>1</v>
      </c>
      <c r="FT1237">
        <v>0</v>
      </c>
      <c r="FU1237" t="s">
        <v>202</v>
      </c>
      <c r="FV1237" t="s">
        <v>202</v>
      </c>
      <c r="FW1237">
        <v>0</v>
      </c>
      <c r="FX1237">
        <v>1</v>
      </c>
      <c r="FY1237">
        <v>0</v>
      </c>
      <c r="FZ1237">
        <v>0</v>
      </c>
      <c r="GA1237">
        <v>182</v>
      </c>
      <c r="GB1237">
        <v>4</v>
      </c>
      <c r="GC1237">
        <v>45.5</v>
      </c>
      <c r="GD1237" t="s">
        <v>202</v>
      </c>
      <c r="GE1237">
        <v>1</v>
      </c>
      <c r="GF1237">
        <v>1</v>
      </c>
      <c r="GG1237">
        <v>10</v>
      </c>
      <c r="GH1237">
        <f t="shared" si="60"/>
        <v>4</v>
      </c>
      <c r="GI1237">
        <v>2</v>
      </c>
      <c r="GK1237">
        <v>10</v>
      </c>
      <c r="GL1237">
        <v>1</v>
      </c>
      <c r="GO1237">
        <v>4</v>
      </c>
      <c r="GP1237">
        <v>3</v>
      </c>
      <c r="GQ1237">
        <v>2</v>
      </c>
      <c r="GZ1237">
        <v>1</v>
      </c>
      <c r="HA1237">
        <v>3</v>
      </c>
      <c r="HD1237">
        <v>1</v>
      </c>
      <c r="HG1237" t="s">
        <v>6486</v>
      </c>
      <c r="HH1237">
        <v>1</v>
      </c>
      <c r="HJ1237">
        <v>0</v>
      </c>
    </row>
    <row r="1238" spans="1:218" hidden="1" x14ac:dyDescent="0.3">
      <c r="A1238">
        <v>1581</v>
      </c>
      <c r="B1238" t="s">
        <v>3303</v>
      </c>
      <c r="C1238" t="s">
        <v>5439</v>
      </c>
      <c r="D1238" t="s">
        <v>212</v>
      </c>
      <c r="E1238">
        <v>1</v>
      </c>
      <c r="F1238" t="s">
        <v>202</v>
      </c>
      <c r="H1238">
        <v>1</v>
      </c>
      <c r="M1238">
        <v>3</v>
      </c>
      <c r="N1238">
        <v>1</v>
      </c>
      <c r="U1238">
        <v>1</v>
      </c>
      <c r="W1238">
        <v>1</v>
      </c>
      <c r="X1238" t="s">
        <v>3174</v>
      </c>
      <c r="Y1238">
        <v>1</v>
      </c>
      <c r="Z1238">
        <v>1</v>
      </c>
      <c r="AA1238">
        <v>3</v>
      </c>
      <c r="AD1238" t="s">
        <v>3174</v>
      </c>
      <c r="AE1238">
        <v>1</v>
      </c>
      <c r="AF1238">
        <v>1</v>
      </c>
      <c r="AG1238">
        <v>1</v>
      </c>
      <c r="AH1238">
        <v>1</v>
      </c>
      <c r="AI1238">
        <v>1</v>
      </c>
      <c r="AJ1238">
        <v>2</v>
      </c>
      <c r="AK1238" t="s">
        <v>5440</v>
      </c>
      <c r="AL1238">
        <v>1</v>
      </c>
      <c r="AM1238">
        <v>1</v>
      </c>
      <c r="AN1238">
        <v>1</v>
      </c>
      <c r="AO1238">
        <v>2</v>
      </c>
      <c r="AP1238">
        <v>2</v>
      </c>
      <c r="AQ1238">
        <v>1</v>
      </c>
      <c r="AR1238" t="s">
        <v>5441</v>
      </c>
      <c r="AS1238">
        <v>1</v>
      </c>
      <c r="AT1238">
        <v>1</v>
      </c>
      <c r="AU1238">
        <v>1</v>
      </c>
      <c r="AV1238">
        <v>2</v>
      </c>
      <c r="AW1238">
        <v>6</v>
      </c>
      <c r="AX1238">
        <v>2</v>
      </c>
      <c r="AY1238">
        <v>5</v>
      </c>
      <c r="BE1238">
        <v>1</v>
      </c>
      <c r="BF1238">
        <v>1</v>
      </c>
      <c r="BG1238">
        <v>1</v>
      </c>
      <c r="BH1238">
        <v>1</v>
      </c>
      <c r="BI1238">
        <v>1</v>
      </c>
      <c r="BJ1238">
        <v>0</v>
      </c>
      <c r="BM1238">
        <v>1</v>
      </c>
      <c r="BN1238">
        <v>1</v>
      </c>
      <c r="BO1238">
        <v>3</v>
      </c>
      <c r="BP1238">
        <v>1</v>
      </c>
      <c r="BQ1238">
        <v>23</v>
      </c>
      <c r="BR1238">
        <v>1</v>
      </c>
      <c r="BS1238">
        <v>1</v>
      </c>
      <c r="BT1238">
        <v>1</v>
      </c>
      <c r="BV1238">
        <v>0</v>
      </c>
      <c r="BX1238">
        <v>0</v>
      </c>
      <c r="BZ1238">
        <v>0</v>
      </c>
      <c r="CB1238">
        <v>0</v>
      </c>
      <c r="CD1238">
        <v>1</v>
      </c>
      <c r="CJ1238">
        <v>1</v>
      </c>
      <c r="CK1238">
        <v>2</v>
      </c>
      <c r="CL1238">
        <v>8</v>
      </c>
      <c r="CM1238">
        <v>1</v>
      </c>
      <c r="CR1238">
        <v>2</v>
      </c>
      <c r="CS1238">
        <v>6</v>
      </c>
      <c r="CT1238">
        <v>1</v>
      </c>
      <c r="CU1238">
        <v>2</v>
      </c>
      <c r="CV1238" t="s">
        <v>4744</v>
      </c>
      <c r="CW1238">
        <v>1081</v>
      </c>
      <c r="CX1238">
        <v>18.02</v>
      </c>
      <c r="CY1238">
        <v>2</v>
      </c>
      <c r="CZ1238">
        <v>1</v>
      </c>
      <c r="DA1238" t="s">
        <v>1736</v>
      </c>
      <c r="DC1238">
        <v>1</v>
      </c>
      <c r="DD1238">
        <v>1</v>
      </c>
      <c r="DE1238">
        <v>12</v>
      </c>
      <c r="DN1238" t="s">
        <v>5429</v>
      </c>
      <c r="DO1238" t="s">
        <v>5429</v>
      </c>
      <c r="DP1238" t="s">
        <v>3178</v>
      </c>
      <c r="DQ1238" t="s">
        <v>202</v>
      </c>
      <c r="DR1238" t="s">
        <v>202</v>
      </c>
      <c r="DT1238">
        <v>1</v>
      </c>
      <c r="DV1238">
        <v>0</v>
      </c>
      <c r="DW1238">
        <v>1</v>
      </c>
      <c r="FG1238">
        <v>0</v>
      </c>
      <c r="FH1238" t="s">
        <v>202</v>
      </c>
      <c r="FJ1238" t="s">
        <v>1978</v>
      </c>
      <c r="FK1238">
        <v>0.66666669999999995</v>
      </c>
      <c r="FL1238">
        <v>8</v>
      </c>
      <c r="FM1238">
        <v>8</v>
      </c>
      <c r="FN1238">
        <v>8</v>
      </c>
      <c r="FO1238" t="s">
        <v>202</v>
      </c>
      <c r="FQ1238" t="s">
        <v>3180</v>
      </c>
      <c r="FR1238" t="s">
        <v>3196</v>
      </c>
      <c r="FS1238">
        <v>1</v>
      </c>
      <c r="FT1238">
        <v>0</v>
      </c>
      <c r="FU1238" t="s">
        <v>202</v>
      </c>
      <c r="FV1238" t="s">
        <v>202</v>
      </c>
      <c r="FW1238">
        <v>1</v>
      </c>
      <c r="FX1238">
        <v>0</v>
      </c>
      <c r="FY1238">
        <v>1</v>
      </c>
      <c r="FZ1238">
        <v>0</v>
      </c>
      <c r="GA1238">
        <v>521</v>
      </c>
      <c r="GB1238">
        <v>3</v>
      </c>
      <c r="GC1238">
        <v>173.66666670000001</v>
      </c>
      <c r="GD1238" t="s">
        <v>202</v>
      </c>
      <c r="GE1238">
        <v>1</v>
      </c>
      <c r="GF1238">
        <v>1</v>
      </c>
      <c r="GG1238">
        <v>8</v>
      </c>
      <c r="GH1238">
        <f t="shared" si="60"/>
        <v>5</v>
      </c>
      <c r="GI1238">
        <v>1</v>
      </c>
      <c r="GJ1238">
        <v>8</v>
      </c>
      <c r="GL1238">
        <v>1</v>
      </c>
      <c r="GO1238">
        <v>1</v>
      </c>
      <c r="GP1238">
        <v>1</v>
      </c>
      <c r="GQ1238">
        <v>2</v>
      </c>
      <c r="GZ1238">
        <v>2</v>
      </c>
      <c r="HE1238">
        <v>1</v>
      </c>
      <c r="HG1238" t="s">
        <v>6486</v>
      </c>
      <c r="HH1238">
        <v>1</v>
      </c>
      <c r="HI1238">
        <v>1</v>
      </c>
      <c r="HJ1238">
        <v>1</v>
      </c>
    </row>
    <row r="1239" spans="1:218" hidden="1" x14ac:dyDescent="0.3">
      <c r="A1239">
        <v>1626</v>
      </c>
      <c r="B1239" t="s">
        <v>3320</v>
      </c>
      <c r="C1239" t="s">
        <v>5445</v>
      </c>
      <c r="D1239" t="s">
        <v>212</v>
      </c>
      <c r="E1239">
        <v>1</v>
      </c>
      <c r="F1239" t="s">
        <v>202</v>
      </c>
      <c r="H1239">
        <v>1</v>
      </c>
      <c r="M1239">
        <v>3</v>
      </c>
      <c r="N1239">
        <v>1</v>
      </c>
      <c r="U1239">
        <v>1</v>
      </c>
      <c r="W1239">
        <v>1</v>
      </c>
      <c r="X1239" t="s">
        <v>3174</v>
      </c>
      <c r="Y1239">
        <v>1</v>
      </c>
      <c r="Z1239">
        <v>1</v>
      </c>
      <c r="AA1239">
        <v>2</v>
      </c>
      <c r="AD1239" t="s">
        <v>3174</v>
      </c>
      <c r="AE1239">
        <v>1</v>
      </c>
      <c r="AF1239">
        <v>1</v>
      </c>
      <c r="AG1239">
        <v>1</v>
      </c>
      <c r="AH1239">
        <v>1</v>
      </c>
      <c r="AI1239">
        <v>1</v>
      </c>
      <c r="AJ1239">
        <v>2</v>
      </c>
      <c r="AK1239" t="s">
        <v>5446</v>
      </c>
      <c r="AL1239">
        <v>1</v>
      </c>
      <c r="AM1239">
        <v>1</v>
      </c>
      <c r="AN1239">
        <v>1</v>
      </c>
      <c r="AO1239">
        <v>2</v>
      </c>
      <c r="AP1239">
        <v>2</v>
      </c>
      <c r="AQ1239">
        <v>1</v>
      </c>
      <c r="AR1239" t="s">
        <v>5447</v>
      </c>
      <c r="AS1239">
        <v>1</v>
      </c>
      <c r="AT1239">
        <v>1</v>
      </c>
      <c r="AU1239">
        <v>1</v>
      </c>
      <c r="AV1239">
        <v>1</v>
      </c>
      <c r="AW1239">
        <v>7</v>
      </c>
      <c r="AX1239">
        <v>1</v>
      </c>
      <c r="AY1239">
        <v>1</v>
      </c>
      <c r="BE1239">
        <v>1</v>
      </c>
      <c r="BF1239">
        <v>1</v>
      </c>
      <c r="BG1239">
        <v>1</v>
      </c>
      <c r="BH1239">
        <v>1</v>
      </c>
      <c r="BI1239">
        <v>1</v>
      </c>
      <c r="BJ1239">
        <v>1</v>
      </c>
      <c r="BK1239">
        <v>1</v>
      </c>
      <c r="BL1239">
        <v>1</v>
      </c>
      <c r="BM1239">
        <v>1</v>
      </c>
      <c r="BN1239">
        <v>1</v>
      </c>
      <c r="BO1239">
        <v>4</v>
      </c>
      <c r="BP1239">
        <v>1</v>
      </c>
      <c r="BQ1239">
        <v>10</v>
      </c>
      <c r="BR1239">
        <v>6</v>
      </c>
      <c r="BS1239">
        <v>1</v>
      </c>
      <c r="BT1239">
        <v>4</v>
      </c>
      <c r="BV1239">
        <v>2</v>
      </c>
      <c r="BX1239">
        <v>0</v>
      </c>
      <c r="BZ1239">
        <v>0</v>
      </c>
      <c r="CB1239">
        <v>2</v>
      </c>
      <c r="CJ1239">
        <v>1</v>
      </c>
      <c r="CK1239">
        <v>2</v>
      </c>
      <c r="CL1239">
        <v>5</v>
      </c>
      <c r="CM1239">
        <v>1</v>
      </c>
      <c r="CR1239">
        <v>2</v>
      </c>
      <c r="CS1239">
        <v>7</v>
      </c>
      <c r="CT1239">
        <v>1</v>
      </c>
      <c r="CU1239">
        <v>2</v>
      </c>
      <c r="CV1239" t="s">
        <v>695</v>
      </c>
      <c r="CW1239">
        <v>905</v>
      </c>
      <c r="CX1239">
        <v>15.08</v>
      </c>
      <c r="CY1239">
        <v>2</v>
      </c>
      <c r="CZ1239">
        <v>1</v>
      </c>
      <c r="DA1239" t="s">
        <v>1736</v>
      </c>
      <c r="DC1239">
        <v>1</v>
      </c>
      <c r="DD1239">
        <v>1</v>
      </c>
      <c r="DE1239">
        <v>11</v>
      </c>
      <c r="DN1239" t="s">
        <v>5429</v>
      </c>
      <c r="DO1239" t="s">
        <v>5429</v>
      </c>
      <c r="DP1239" t="s">
        <v>3178</v>
      </c>
      <c r="DQ1239" t="s">
        <v>202</v>
      </c>
      <c r="DR1239" t="s">
        <v>202</v>
      </c>
      <c r="DT1239">
        <v>1</v>
      </c>
      <c r="DV1239">
        <v>0</v>
      </c>
      <c r="DW1239">
        <v>1</v>
      </c>
      <c r="FG1239">
        <v>0</v>
      </c>
      <c r="FH1239" t="s">
        <v>202</v>
      </c>
      <c r="FJ1239" t="s">
        <v>1978</v>
      </c>
      <c r="FK1239">
        <v>4</v>
      </c>
      <c r="FL1239">
        <v>12</v>
      </c>
      <c r="FM1239">
        <v>12</v>
      </c>
      <c r="FN1239">
        <v>4</v>
      </c>
      <c r="FO1239" t="s">
        <v>202</v>
      </c>
      <c r="FQ1239" t="s">
        <v>3180</v>
      </c>
      <c r="FR1239" t="s">
        <v>3196</v>
      </c>
      <c r="FS1239">
        <v>1</v>
      </c>
      <c r="FT1239">
        <v>1</v>
      </c>
      <c r="FU1239" t="s">
        <v>2221</v>
      </c>
      <c r="FV1239" t="s">
        <v>202</v>
      </c>
      <c r="FW1239">
        <v>0</v>
      </c>
      <c r="FX1239">
        <v>1</v>
      </c>
      <c r="FY1239">
        <v>0</v>
      </c>
      <c r="FZ1239">
        <v>0</v>
      </c>
      <c r="GA1239">
        <v>559</v>
      </c>
      <c r="GB1239">
        <v>4</v>
      </c>
      <c r="GC1239">
        <v>139.75</v>
      </c>
      <c r="GD1239" t="s">
        <v>202</v>
      </c>
      <c r="GE1239">
        <v>1</v>
      </c>
      <c r="GF1239">
        <v>1</v>
      </c>
      <c r="GG1239">
        <v>4</v>
      </c>
      <c r="GH1239">
        <f t="shared" si="60"/>
        <v>6</v>
      </c>
      <c r="GI1239">
        <v>2</v>
      </c>
      <c r="GK1239">
        <v>4</v>
      </c>
      <c r="GL1239">
        <v>1</v>
      </c>
      <c r="GO1239">
        <v>1</v>
      </c>
      <c r="GP1239">
        <v>1</v>
      </c>
      <c r="GQ1239">
        <v>1</v>
      </c>
      <c r="GR1239">
        <v>1</v>
      </c>
      <c r="GZ1239">
        <v>1</v>
      </c>
      <c r="HA1239">
        <v>1</v>
      </c>
      <c r="HD1239">
        <v>4</v>
      </c>
      <c r="HF1239">
        <v>3</v>
      </c>
      <c r="HG1239" t="s">
        <v>6486</v>
      </c>
      <c r="HH1239">
        <v>1</v>
      </c>
      <c r="HJ1239">
        <v>0</v>
      </c>
    </row>
    <row r="1240" spans="1:218" hidden="1" x14ac:dyDescent="0.3">
      <c r="A1240">
        <v>1657</v>
      </c>
      <c r="B1240" t="s">
        <v>6562</v>
      </c>
      <c r="C1240" t="s">
        <v>6721</v>
      </c>
      <c r="D1240" t="s">
        <v>212</v>
      </c>
      <c r="E1240">
        <v>1</v>
      </c>
      <c r="F1240" t="s">
        <v>202</v>
      </c>
      <c r="H1240">
        <v>1</v>
      </c>
      <c r="M1240">
        <v>2</v>
      </c>
      <c r="N1240">
        <v>1</v>
      </c>
      <c r="U1240">
        <v>1</v>
      </c>
      <c r="W1240">
        <v>1</v>
      </c>
      <c r="X1240" t="s">
        <v>202</v>
      </c>
      <c r="Y1240">
        <v>1</v>
      </c>
      <c r="Z1240">
        <v>1</v>
      </c>
      <c r="AD1240" t="s">
        <v>3174</v>
      </c>
      <c r="AE1240">
        <v>1</v>
      </c>
      <c r="AF1240">
        <v>1</v>
      </c>
      <c r="AG1240">
        <v>1</v>
      </c>
      <c r="AH1240">
        <v>1</v>
      </c>
      <c r="AI1240">
        <v>1</v>
      </c>
      <c r="AJ1240">
        <v>2</v>
      </c>
      <c r="AK1240" t="s">
        <v>6722</v>
      </c>
      <c r="AL1240">
        <v>1</v>
      </c>
      <c r="AM1240">
        <v>1</v>
      </c>
      <c r="AN1240">
        <v>1</v>
      </c>
      <c r="AO1240">
        <v>2</v>
      </c>
      <c r="AP1240">
        <v>1</v>
      </c>
      <c r="AQ1240">
        <v>1</v>
      </c>
      <c r="AR1240" t="s">
        <v>6723</v>
      </c>
      <c r="AS1240">
        <v>2</v>
      </c>
      <c r="AT1240">
        <v>1</v>
      </c>
      <c r="AU1240">
        <v>1</v>
      </c>
      <c r="AV1240">
        <v>2</v>
      </c>
      <c r="AW1240">
        <v>7</v>
      </c>
      <c r="AX1240">
        <v>1</v>
      </c>
      <c r="AY1240">
        <v>4</v>
      </c>
      <c r="AZ1240">
        <v>2</v>
      </c>
      <c r="BA1240">
        <v>1</v>
      </c>
      <c r="BB1240">
        <v>6</v>
      </c>
      <c r="BC1240">
        <v>5</v>
      </c>
      <c r="BD1240">
        <v>3</v>
      </c>
      <c r="BE1240">
        <v>1</v>
      </c>
      <c r="BF1240">
        <v>1</v>
      </c>
      <c r="BG1240">
        <v>1</v>
      </c>
      <c r="BH1240">
        <v>1</v>
      </c>
      <c r="BI1240">
        <v>1</v>
      </c>
      <c r="BJ1240">
        <v>0</v>
      </c>
      <c r="BM1240">
        <v>1</v>
      </c>
      <c r="BN1240">
        <v>1</v>
      </c>
      <c r="BO1240">
        <v>5</v>
      </c>
      <c r="BP1240">
        <v>1</v>
      </c>
      <c r="BQ1240">
        <v>9</v>
      </c>
      <c r="BR1240">
        <v>6</v>
      </c>
      <c r="BS1240">
        <v>1</v>
      </c>
      <c r="BT1240">
        <v>4</v>
      </c>
      <c r="BV1240">
        <v>1</v>
      </c>
      <c r="BX1240">
        <v>1</v>
      </c>
      <c r="BZ1240">
        <v>0</v>
      </c>
      <c r="CB1240">
        <v>2</v>
      </c>
      <c r="CJ1240">
        <v>1</v>
      </c>
      <c r="CK1240">
        <v>2</v>
      </c>
      <c r="CL1240">
        <v>7</v>
      </c>
      <c r="CM1240">
        <v>-98</v>
      </c>
      <c r="CR1240">
        <v>-98</v>
      </c>
      <c r="CS1240">
        <v>9</v>
      </c>
      <c r="CT1240">
        <v>1</v>
      </c>
      <c r="CU1240">
        <v>2</v>
      </c>
      <c r="CV1240" t="s">
        <v>1490</v>
      </c>
      <c r="CW1240">
        <v>589</v>
      </c>
      <c r="CX1240">
        <v>9.82</v>
      </c>
      <c r="CY1240">
        <v>2</v>
      </c>
      <c r="CZ1240">
        <v>1</v>
      </c>
      <c r="DA1240" t="s">
        <v>243</v>
      </c>
      <c r="DC1240">
        <v>1</v>
      </c>
      <c r="DD1240">
        <v>1</v>
      </c>
      <c r="DE1240">
        <v>9</v>
      </c>
      <c r="DN1240" t="s">
        <v>5429</v>
      </c>
      <c r="DO1240" t="s">
        <v>5429</v>
      </c>
      <c r="DP1240" t="s">
        <v>3178</v>
      </c>
      <c r="DQ1240" t="s">
        <v>202</v>
      </c>
      <c r="DR1240" t="s">
        <v>202</v>
      </c>
      <c r="DT1240">
        <v>1</v>
      </c>
      <c r="DV1240">
        <v>0</v>
      </c>
      <c r="DW1240">
        <v>1</v>
      </c>
      <c r="FG1240">
        <v>0</v>
      </c>
      <c r="FH1240" t="s">
        <v>202</v>
      </c>
      <c r="FJ1240" t="s">
        <v>1978</v>
      </c>
      <c r="FK1240">
        <v>7</v>
      </c>
      <c r="FL1240">
        <v>12</v>
      </c>
      <c r="FM1240">
        <v>12</v>
      </c>
      <c r="FN1240">
        <v>7</v>
      </c>
      <c r="FO1240" t="s">
        <v>202</v>
      </c>
      <c r="FQ1240" t="s">
        <v>3287</v>
      </c>
      <c r="FR1240" t="s">
        <v>3189</v>
      </c>
      <c r="FS1240">
        <v>0</v>
      </c>
      <c r="FT1240">
        <v>0</v>
      </c>
      <c r="FU1240" t="s">
        <v>202</v>
      </c>
      <c r="FV1240" t="s">
        <v>202</v>
      </c>
      <c r="FW1240">
        <v>0</v>
      </c>
      <c r="FX1240">
        <v>1</v>
      </c>
      <c r="FY1240">
        <v>0</v>
      </c>
      <c r="FZ1240">
        <v>0</v>
      </c>
      <c r="GA1240">
        <v>1119</v>
      </c>
      <c r="GB1240">
        <v>4</v>
      </c>
      <c r="GC1240">
        <v>279.75</v>
      </c>
      <c r="GD1240" t="s">
        <v>202</v>
      </c>
      <c r="GE1240">
        <v>1</v>
      </c>
      <c r="GF1240">
        <v>1</v>
      </c>
      <c r="GG1240">
        <v>7</v>
      </c>
      <c r="GH1240">
        <f t="shared" si="60"/>
        <v>5</v>
      </c>
      <c r="GI1240">
        <v>2</v>
      </c>
      <c r="GK1240">
        <v>7</v>
      </c>
      <c r="GL1240">
        <v>1</v>
      </c>
      <c r="GO1240">
        <v>2</v>
      </c>
      <c r="GP1240">
        <v>2</v>
      </c>
      <c r="GQ1240">
        <v>2</v>
      </c>
      <c r="GZ1240">
        <v>1</v>
      </c>
      <c r="HA1240">
        <v>1</v>
      </c>
      <c r="HD1240">
        <v>3</v>
      </c>
      <c r="HG1240" t="s">
        <v>6486</v>
      </c>
      <c r="HH1240">
        <v>1</v>
      </c>
      <c r="HJ1240">
        <v>0</v>
      </c>
    </row>
    <row r="1241" spans="1:218" hidden="1" x14ac:dyDescent="0.3">
      <c r="A1241">
        <v>1789</v>
      </c>
      <c r="B1241" t="s">
        <v>3320</v>
      </c>
      <c r="C1241" t="s">
        <v>6441</v>
      </c>
      <c r="D1241" t="s">
        <v>212</v>
      </c>
      <c r="E1241">
        <v>1</v>
      </c>
      <c r="F1241" t="s">
        <v>202</v>
      </c>
      <c r="H1241">
        <v>1</v>
      </c>
      <c r="M1241">
        <v>3</v>
      </c>
      <c r="N1241">
        <v>1</v>
      </c>
      <c r="U1241">
        <v>1</v>
      </c>
      <c r="W1241">
        <v>1</v>
      </c>
      <c r="X1241" t="s">
        <v>3174</v>
      </c>
      <c r="Y1241">
        <v>1</v>
      </c>
      <c r="Z1241">
        <v>1</v>
      </c>
      <c r="AA1241">
        <v>2</v>
      </c>
      <c r="AD1241" t="s">
        <v>3174</v>
      </c>
      <c r="AE1241">
        <v>1</v>
      </c>
      <c r="AF1241">
        <v>2</v>
      </c>
      <c r="AG1241">
        <v>2</v>
      </c>
      <c r="AH1241">
        <v>1</v>
      </c>
      <c r="AI1241">
        <v>1</v>
      </c>
      <c r="AJ1241">
        <v>2</v>
      </c>
      <c r="AK1241" t="s">
        <v>6442</v>
      </c>
      <c r="AL1241">
        <v>2</v>
      </c>
      <c r="AM1241">
        <v>2</v>
      </c>
      <c r="AN1241">
        <v>2</v>
      </c>
      <c r="AO1241">
        <v>2</v>
      </c>
      <c r="AP1241">
        <v>2</v>
      </c>
      <c r="AQ1241">
        <v>2</v>
      </c>
      <c r="AR1241" t="s">
        <v>6443</v>
      </c>
      <c r="AS1241">
        <v>2</v>
      </c>
      <c r="AT1241">
        <v>1</v>
      </c>
      <c r="AU1241">
        <v>1</v>
      </c>
      <c r="AV1241">
        <v>2</v>
      </c>
      <c r="AW1241">
        <v>3</v>
      </c>
      <c r="AX1241">
        <v>1</v>
      </c>
      <c r="AY1241">
        <v>4</v>
      </c>
      <c r="AZ1241">
        <v>5</v>
      </c>
      <c r="BA1241">
        <v>3</v>
      </c>
      <c r="BB1241">
        <v>2</v>
      </c>
      <c r="BC1241">
        <v>1</v>
      </c>
      <c r="BD1241">
        <v>6</v>
      </c>
      <c r="BE1241">
        <v>1</v>
      </c>
      <c r="BF1241">
        <v>1</v>
      </c>
      <c r="BG1241">
        <v>1</v>
      </c>
      <c r="BH1241">
        <v>1</v>
      </c>
      <c r="BI1241">
        <v>1</v>
      </c>
      <c r="BJ1241">
        <v>0</v>
      </c>
      <c r="BM1241">
        <v>1</v>
      </c>
      <c r="BN1241">
        <v>1</v>
      </c>
      <c r="BO1241">
        <v>3</v>
      </c>
      <c r="BP1241">
        <v>1</v>
      </c>
      <c r="BQ1241">
        <v>8</v>
      </c>
      <c r="BR1241">
        <v>6</v>
      </c>
      <c r="BS1241">
        <v>1</v>
      </c>
      <c r="BT1241">
        <v>1</v>
      </c>
      <c r="BU1241">
        <v>1</v>
      </c>
      <c r="BV1241">
        <v>0</v>
      </c>
      <c r="BW1241">
        <v>1</v>
      </c>
      <c r="BX1241">
        <v>0</v>
      </c>
      <c r="BY1241">
        <v>1</v>
      </c>
      <c r="BZ1241">
        <v>0</v>
      </c>
      <c r="CA1241">
        <v>1</v>
      </c>
      <c r="CB1241">
        <v>0</v>
      </c>
      <c r="CC1241">
        <v>1</v>
      </c>
      <c r="CD1241">
        <v>0</v>
      </c>
      <c r="CE1241">
        <v>1</v>
      </c>
      <c r="CF1241">
        <v>0</v>
      </c>
      <c r="CG1241">
        <v>1</v>
      </c>
      <c r="CH1241">
        <v>1</v>
      </c>
      <c r="CI1241">
        <v>1</v>
      </c>
      <c r="CJ1241">
        <v>1</v>
      </c>
      <c r="CK1241">
        <v>2</v>
      </c>
      <c r="CL1241">
        <v>4</v>
      </c>
      <c r="CM1241">
        <v>1</v>
      </c>
      <c r="CR1241">
        <v>2</v>
      </c>
      <c r="CS1241">
        <v>1</v>
      </c>
      <c r="CT1241">
        <v>1</v>
      </c>
      <c r="CU1241">
        <v>1</v>
      </c>
      <c r="CV1241" t="s">
        <v>5284</v>
      </c>
      <c r="CW1241">
        <v>753</v>
      </c>
      <c r="CX1241">
        <v>12.55</v>
      </c>
      <c r="CY1241">
        <v>2</v>
      </c>
      <c r="CZ1241">
        <v>1</v>
      </c>
      <c r="DA1241" t="s">
        <v>548</v>
      </c>
      <c r="DC1241">
        <v>1</v>
      </c>
      <c r="DD1241">
        <v>1</v>
      </c>
      <c r="DE1241">
        <v>11</v>
      </c>
      <c r="DN1241" t="s">
        <v>5464</v>
      </c>
      <c r="DO1241" t="s">
        <v>5464</v>
      </c>
      <c r="DP1241" t="s">
        <v>3178</v>
      </c>
      <c r="DQ1241" t="s">
        <v>202</v>
      </c>
      <c r="DR1241" t="s">
        <v>202</v>
      </c>
      <c r="DT1241">
        <v>1</v>
      </c>
      <c r="DV1241">
        <v>0</v>
      </c>
      <c r="DW1241">
        <v>1</v>
      </c>
      <c r="FG1241">
        <v>0</v>
      </c>
      <c r="FH1241" t="s">
        <v>202</v>
      </c>
      <c r="FJ1241" t="s">
        <v>1978</v>
      </c>
      <c r="FK1241">
        <v>10</v>
      </c>
      <c r="FL1241">
        <v>12</v>
      </c>
      <c r="FM1241">
        <v>12</v>
      </c>
      <c r="FN1241">
        <v>10</v>
      </c>
      <c r="FO1241" t="s">
        <v>202</v>
      </c>
      <c r="FQ1241" t="s">
        <v>3287</v>
      </c>
      <c r="FR1241" t="s">
        <v>3201</v>
      </c>
      <c r="FS1241">
        <v>1</v>
      </c>
      <c r="FT1241">
        <v>0</v>
      </c>
      <c r="FU1241" t="s">
        <v>202</v>
      </c>
      <c r="FV1241" t="s">
        <v>202</v>
      </c>
      <c r="FW1241">
        <v>0</v>
      </c>
      <c r="FX1241">
        <v>1</v>
      </c>
      <c r="FY1241">
        <v>0</v>
      </c>
      <c r="FZ1241">
        <v>0</v>
      </c>
      <c r="GA1241">
        <v>559</v>
      </c>
      <c r="GB1241">
        <v>4</v>
      </c>
      <c r="GC1241">
        <v>139.75</v>
      </c>
      <c r="GD1241" t="s">
        <v>202</v>
      </c>
      <c r="GE1241">
        <v>1</v>
      </c>
      <c r="GF1241">
        <v>1</v>
      </c>
      <c r="GG1241">
        <v>10</v>
      </c>
      <c r="GH1241">
        <f t="shared" si="60"/>
        <v>4</v>
      </c>
      <c r="GI1241">
        <v>2</v>
      </c>
      <c r="GK1241">
        <v>10</v>
      </c>
      <c r="GL1241">
        <v>1</v>
      </c>
      <c r="GO1241">
        <v>2</v>
      </c>
      <c r="GP1241">
        <v>4</v>
      </c>
      <c r="GQ1241">
        <v>2</v>
      </c>
      <c r="GZ1241">
        <v>1</v>
      </c>
      <c r="HA1241">
        <v>1</v>
      </c>
      <c r="HD1241">
        <v>3</v>
      </c>
      <c r="HG1241" t="s">
        <v>6486</v>
      </c>
      <c r="HH1241">
        <v>1</v>
      </c>
      <c r="HJ1241">
        <v>0</v>
      </c>
    </row>
    <row r="1242" spans="1:218" hidden="1" x14ac:dyDescent="0.3">
      <c r="A1242">
        <v>1795</v>
      </c>
      <c r="B1242" t="s">
        <v>3303</v>
      </c>
      <c r="C1242" t="s">
        <v>5499</v>
      </c>
      <c r="D1242" t="s">
        <v>212</v>
      </c>
      <c r="E1242">
        <v>1</v>
      </c>
      <c r="F1242" t="s">
        <v>202</v>
      </c>
      <c r="H1242">
        <v>1</v>
      </c>
      <c r="M1242">
        <v>3</v>
      </c>
      <c r="N1242">
        <v>1</v>
      </c>
      <c r="U1242">
        <v>1</v>
      </c>
      <c r="W1242">
        <v>1</v>
      </c>
      <c r="X1242" t="s">
        <v>3174</v>
      </c>
      <c r="Y1242">
        <v>1</v>
      </c>
      <c r="Z1242">
        <v>1</v>
      </c>
      <c r="AA1242">
        <v>2</v>
      </c>
      <c r="AD1242" t="s">
        <v>3174</v>
      </c>
      <c r="AE1242">
        <v>1</v>
      </c>
      <c r="AF1242">
        <v>2</v>
      </c>
      <c r="AG1242">
        <v>2</v>
      </c>
      <c r="AH1242">
        <v>2</v>
      </c>
      <c r="AI1242">
        <v>2</v>
      </c>
      <c r="AJ1242">
        <v>2</v>
      </c>
      <c r="AK1242" t="s">
        <v>5500</v>
      </c>
      <c r="AL1242">
        <v>1</v>
      </c>
      <c r="AM1242">
        <v>2</v>
      </c>
      <c r="AN1242">
        <v>1</v>
      </c>
      <c r="AO1242">
        <v>2</v>
      </c>
      <c r="AP1242">
        <v>2</v>
      </c>
      <c r="AQ1242">
        <v>2</v>
      </c>
      <c r="AR1242" t="s">
        <v>5501</v>
      </c>
      <c r="AS1242">
        <v>2</v>
      </c>
      <c r="AT1242">
        <v>1</v>
      </c>
      <c r="AU1242">
        <v>1</v>
      </c>
      <c r="AV1242">
        <v>1</v>
      </c>
      <c r="AW1242">
        <v>7</v>
      </c>
      <c r="AX1242">
        <v>2</v>
      </c>
      <c r="AY1242">
        <v>3</v>
      </c>
      <c r="BE1242">
        <v>1</v>
      </c>
      <c r="BF1242">
        <v>2</v>
      </c>
      <c r="BG1242">
        <v>1</v>
      </c>
      <c r="BH1242">
        <v>2</v>
      </c>
      <c r="BI1242">
        <v>1</v>
      </c>
      <c r="BJ1242">
        <v>0</v>
      </c>
      <c r="BM1242">
        <v>1</v>
      </c>
      <c r="BN1242">
        <v>1</v>
      </c>
      <c r="BO1242">
        <v>3</v>
      </c>
      <c r="BP1242">
        <v>1</v>
      </c>
      <c r="BQ1242">
        <v>14</v>
      </c>
      <c r="BR1242">
        <v>-97</v>
      </c>
      <c r="BS1242">
        <v>1</v>
      </c>
      <c r="BT1242">
        <v>4</v>
      </c>
      <c r="BV1242">
        <v>2</v>
      </c>
      <c r="BX1242">
        <v>0</v>
      </c>
      <c r="BZ1242">
        <v>0</v>
      </c>
      <c r="CB1242">
        <v>2</v>
      </c>
      <c r="CJ1242">
        <v>1</v>
      </c>
      <c r="CK1242">
        <v>1</v>
      </c>
      <c r="CL1242">
        <v>6</v>
      </c>
      <c r="CM1242">
        <v>2</v>
      </c>
      <c r="CR1242">
        <v>2</v>
      </c>
      <c r="CS1242">
        <v>2</v>
      </c>
      <c r="CT1242">
        <v>1</v>
      </c>
      <c r="CU1242">
        <v>2</v>
      </c>
      <c r="CV1242" t="s">
        <v>5502</v>
      </c>
      <c r="CW1242">
        <v>980</v>
      </c>
      <c r="CX1242">
        <v>16.329999999999998</v>
      </c>
      <c r="CY1242">
        <v>2</v>
      </c>
      <c r="CZ1242">
        <v>1</v>
      </c>
      <c r="DA1242" t="s">
        <v>199</v>
      </c>
      <c r="DC1242">
        <v>1</v>
      </c>
      <c r="DD1242">
        <v>1</v>
      </c>
      <c r="DE1242">
        <v>12</v>
      </c>
      <c r="DN1242" t="s">
        <v>5498</v>
      </c>
      <c r="DO1242" t="s">
        <v>5498</v>
      </c>
      <c r="DP1242" t="s">
        <v>3178</v>
      </c>
      <c r="DQ1242" t="s">
        <v>202</v>
      </c>
      <c r="DR1242" t="s">
        <v>202</v>
      </c>
      <c r="DT1242">
        <v>1</v>
      </c>
      <c r="DV1242">
        <v>0</v>
      </c>
      <c r="DW1242">
        <v>1</v>
      </c>
      <c r="FG1242">
        <v>0</v>
      </c>
      <c r="FH1242" t="s">
        <v>202</v>
      </c>
      <c r="FJ1242" t="s">
        <v>1978</v>
      </c>
      <c r="FK1242">
        <v>12</v>
      </c>
      <c r="FL1242">
        <v>12</v>
      </c>
      <c r="FM1242">
        <v>12</v>
      </c>
      <c r="FN1242">
        <v>10</v>
      </c>
      <c r="FO1242" t="s">
        <v>202</v>
      </c>
      <c r="FQ1242" t="s">
        <v>3287</v>
      </c>
      <c r="FR1242" t="s">
        <v>3189</v>
      </c>
      <c r="FS1242">
        <v>0</v>
      </c>
      <c r="FT1242">
        <v>0</v>
      </c>
      <c r="FU1242" t="s">
        <v>202</v>
      </c>
      <c r="FV1242" t="s">
        <v>202</v>
      </c>
      <c r="FW1242">
        <v>0</v>
      </c>
      <c r="FX1242">
        <v>1</v>
      </c>
      <c r="FY1242">
        <v>0</v>
      </c>
      <c r="FZ1242">
        <v>0</v>
      </c>
      <c r="GA1242">
        <v>521</v>
      </c>
      <c r="GB1242">
        <v>3</v>
      </c>
      <c r="GC1242">
        <v>173.66666670000001</v>
      </c>
      <c r="GD1242" t="s">
        <v>202</v>
      </c>
      <c r="GE1242">
        <v>1</v>
      </c>
      <c r="GF1242">
        <v>1</v>
      </c>
      <c r="GG1242">
        <v>10</v>
      </c>
      <c r="GH1242">
        <f t="shared" si="60"/>
        <v>4</v>
      </c>
      <c r="GI1242">
        <v>2</v>
      </c>
      <c r="GK1242">
        <v>12</v>
      </c>
      <c r="GL1242">
        <v>1</v>
      </c>
      <c r="GO1242">
        <v>2</v>
      </c>
      <c r="GP1242">
        <v>2</v>
      </c>
      <c r="GQ1242">
        <v>2</v>
      </c>
      <c r="GZ1242">
        <v>1</v>
      </c>
      <c r="HA1242">
        <v>2</v>
      </c>
      <c r="HB1242">
        <v>1</v>
      </c>
      <c r="HC1242">
        <v>1</v>
      </c>
      <c r="HD1242">
        <v>9</v>
      </c>
      <c r="HG1242" t="s">
        <v>6486</v>
      </c>
      <c r="HH1242">
        <v>1</v>
      </c>
      <c r="HJ1242">
        <v>0</v>
      </c>
    </row>
    <row r="1243" spans="1:218" hidden="1" x14ac:dyDescent="0.3">
      <c r="A1243">
        <v>1802</v>
      </c>
      <c r="B1243" t="s">
        <v>6562</v>
      </c>
      <c r="C1243" t="s">
        <v>6724</v>
      </c>
      <c r="D1243" t="s">
        <v>212</v>
      </c>
      <c r="E1243">
        <v>1</v>
      </c>
      <c r="F1243" t="s">
        <v>202</v>
      </c>
      <c r="H1243">
        <v>1</v>
      </c>
      <c r="M1243">
        <v>2</v>
      </c>
      <c r="N1243">
        <v>2</v>
      </c>
      <c r="O1243">
        <v>-97</v>
      </c>
      <c r="U1243">
        <v>1</v>
      </c>
      <c r="W1243">
        <v>1</v>
      </c>
      <c r="X1243" t="s">
        <v>202</v>
      </c>
      <c r="Y1243">
        <v>1</v>
      </c>
      <c r="Z1243">
        <v>1</v>
      </c>
      <c r="AD1243" t="s">
        <v>3174</v>
      </c>
      <c r="AE1243">
        <v>1</v>
      </c>
      <c r="AF1243">
        <v>1</v>
      </c>
      <c r="AG1243">
        <v>1</v>
      </c>
      <c r="AH1243">
        <v>2</v>
      </c>
      <c r="AI1243">
        <v>2</v>
      </c>
      <c r="AJ1243">
        <v>2</v>
      </c>
      <c r="AK1243" t="s">
        <v>6725</v>
      </c>
      <c r="AL1243">
        <v>2</v>
      </c>
      <c r="AM1243">
        <v>2</v>
      </c>
      <c r="AN1243">
        <v>2</v>
      </c>
      <c r="AO1243">
        <v>2</v>
      </c>
      <c r="AP1243">
        <v>2</v>
      </c>
      <c r="AQ1243">
        <v>2</v>
      </c>
      <c r="AR1243" t="s">
        <v>6726</v>
      </c>
      <c r="AS1243">
        <v>2</v>
      </c>
      <c r="AT1243">
        <v>2</v>
      </c>
      <c r="AU1243">
        <v>2</v>
      </c>
      <c r="AV1243">
        <v>2</v>
      </c>
      <c r="AW1243">
        <v>7</v>
      </c>
      <c r="AX1243">
        <v>7</v>
      </c>
      <c r="AY1243">
        <v>1</v>
      </c>
      <c r="BE1243">
        <v>1</v>
      </c>
      <c r="BF1243">
        <v>1</v>
      </c>
      <c r="BG1243">
        <v>1</v>
      </c>
      <c r="BH1243">
        <v>1</v>
      </c>
      <c r="BI1243">
        <v>1</v>
      </c>
      <c r="BJ1243">
        <v>0</v>
      </c>
      <c r="BM1243">
        <v>1</v>
      </c>
      <c r="BN1243">
        <v>1</v>
      </c>
      <c r="BO1243">
        <v>2</v>
      </c>
      <c r="BP1243">
        <v>1</v>
      </c>
      <c r="BQ1243">
        <v>6</v>
      </c>
      <c r="BR1243">
        <v>1</v>
      </c>
      <c r="BS1243">
        <v>1</v>
      </c>
      <c r="BT1243">
        <v>1</v>
      </c>
      <c r="BV1243">
        <v>0</v>
      </c>
      <c r="BX1243">
        <v>0</v>
      </c>
      <c r="BZ1243">
        <v>0</v>
      </c>
      <c r="CB1243">
        <v>0</v>
      </c>
      <c r="CD1243">
        <v>0</v>
      </c>
      <c r="CF1243">
        <v>1</v>
      </c>
      <c r="CJ1243">
        <v>1</v>
      </c>
      <c r="CK1243">
        <v>2</v>
      </c>
      <c r="CL1243">
        <v>6</v>
      </c>
      <c r="CM1243">
        <v>-98</v>
      </c>
      <c r="CR1243">
        <v>2</v>
      </c>
      <c r="CS1243">
        <v>-98</v>
      </c>
      <c r="CT1243">
        <v>1</v>
      </c>
      <c r="CU1243">
        <v>2</v>
      </c>
      <c r="CV1243" t="s">
        <v>2961</v>
      </c>
      <c r="CW1243">
        <v>514</v>
      </c>
      <c r="CX1243">
        <v>8.57</v>
      </c>
      <c r="CY1243">
        <v>2</v>
      </c>
      <c r="CZ1243">
        <v>1</v>
      </c>
      <c r="DA1243" t="s">
        <v>243</v>
      </c>
      <c r="DC1243">
        <v>1</v>
      </c>
      <c r="DD1243">
        <v>1</v>
      </c>
      <c r="DE1243">
        <v>9</v>
      </c>
      <c r="DN1243" t="s">
        <v>5639</v>
      </c>
      <c r="DO1243" t="s">
        <v>5639</v>
      </c>
      <c r="DP1243" t="s">
        <v>3178</v>
      </c>
      <c r="DQ1243" t="s">
        <v>202</v>
      </c>
      <c r="DR1243" t="s">
        <v>202</v>
      </c>
      <c r="DT1243">
        <v>2</v>
      </c>
      <c r="DU1243">
        <v>-97</v>
      </c>
      <c r="DV1243">
        <v>0</v>
      </c>
      <c r="DW1243">
        <v>1</v>
      </c>
      <c r="FG1243">
        <v>0</v>
      </c>
      <c r="FH1243" t="s">
        <v>202</v>
      </c>
      <c r="FJ1243" t="s">
        <v>1978</v>
      </c>
      <c r="FK1243">
        <v>15</v>
      </c>
      <c r="FL1243">
        <v>12</v>
      </c>
      <c r="FM1243">
        <v>12</v>
      </c>
      <c r="FN1243">
        <v>15</v>
      </c>
      <c r="FO1243" t="s">
        <v>202</v>
      </c>
      <c r="FQ1243" t="s">
        <v>3287</v>
      </c>
      <c r="FR1243" t="s">
        <v>3189</v>
      </c>
      <c r="FS1243">
        <v>0</v>
      </c>
      <c r="FT1243">
        <v>0</v>
      </c>
      <c r="FU1243" t="s">
        <v>202</v>
      </c>
      <c r="FV1243" t="s">
        <v>202</v>
      </c>
      <c r="FW1243">
        <v>0</v>
      </c>
      <c r="FX1243">
        <v>1</v>
      </c>
      <c r="FY1243">
        <v>0</v>
      </c>
      <c r="FZ1243">
        <v>0</v>
      </c>
      <c r="GA1243">
        <v>1119</v>
      </c>
      <c r="GB1243">
        <v>4</v>
      </c>
      <c r="GC1243">
        <v>279.75</v>
      </c>
      <c r="GD1243" t="s">
        <v>202</v>
      </c>
      <c r="GE1243">
        <v>1</v>
      </c>
      <c r="GF1243">
        <v>1</v>
      </c>
      <c r="GG1243">
        <v>15</v>
      </c>
      <c r="GH1243">
        <f t="shared" si="60"/>
        <v>3</v>
      </c>
      <c r="GI1243">
        <v>2</v>
      </c>
      <c r="GK1243">
        <v>15</v>
      </c>
      <c r="GL1243">
        <v>1</v>
      </c>
      <c r="GO1243">
        <v>2</v>
      </c>
      <c r="GP1243">
        <v>2</v>
      </c>
      <c r="GQ1243">
        <v>2</v>
      </c>
      <c r="GZ1243">
        <v>1</v>
      </c>
      <c r="HA1243">
        <v>1</v>
      </c>
      <c r="HD1243">
        <v>9</v>
      </c>
      <c r="HG1243" t="s">
        <v>6486</v>
      </c>
      <c r="HH1243">
        <v>1</v>
      </c>
      <c r="HJ1243">
        <v>0</v>
      </c>
    </row>
    <row r="1244" spans="1:218" hidden="1" x14ac:dyDescent="0.3">
      <c r="A1244">
        <v>331</v>
      </c>
      <c r="B1244" t="s">
        <v>3221</v>
      </c>
      <c r="C1244" t="s">
        <v>6727</v>
      </c>
      <c r="D1244" t="s">
        <v>212</v>
      </c>
      <c r="E1244">
        <v>1</v>
      </c>
      <c r="F1244" t="s">
        <v>202</v>
      </c>
      <c r="H1244">
        <v>1</v>
      </c>
      <c r="M1244">
        <v>2</v>
      </c>
      <c r="N1244">
        <v>1</v>
      </c>
      <c r="U1244">
        <v>1</v>
      </c>
      <c r="W1244">
        <v>1</v>
      </c>
      <c r="X1244" t="s">
        <v>202</v>
      </c>
      <c r="Y1244">
        <v>1</v>
      </c>
      <c r="Z1244">
        <v>1</v>
      </c>
      <c r="AD1244" t="s">
        <v>5507</v>
      </c>
      <c r="AE1244">
        <v>1</v>
      </c>
      <c r="AF1244">
        <v>1</v>
      </c>
      <c r="AG1244">
        <v>1</v>
      </c>
      <c r="AH1244">
        <v>2</v>
      </c>
      <c r="AI1244">
        <v>2</v>
      </c>
      <c r="AJ1244">
        <v>2</v>
      </c>
      <c r="AK1244" t="s">
        <v>6728</v>
      </c>
      <c r="AL1244">
        <v>1</v>
      </c>
      <c r="AM1244">
        <v>1</v>
      </c>
      <c r="AN1244">
        <v>1</v>
      </c>
      <c r="AO1244">
        <v>2</v>
      </c>
      <c r="AP1244">
        <v>1</v>
      </c>
      <c r="AQ1244">
        <v>2</v>
      </c>
      <c r="AR1244" t="s">
        <v>6729</v>
      </c>
      <c r="AS1244">
        <v>2</v>
      </c>
      <c r="AT1244">
        <v>2</v>
      </c>
      <c r="AU1244">
        <v>1</v>
      </c>
      <c r="AV1244">
        <v>2</v>
      </c>
      <c r="AW1244">
        <v>7</v>
      </c>
      <c r="AX1244">
        <v>1</v>
      </c>
      <c r="AY1244">
        <v>2</v>
      </c>
      <c r="BE1244">
        <v>1</v>
      </c>
      <c r="BF1244">
        <v>2</v>
      </c>
      <c r="BG1244">
        <v>1</v>
      </c>
      <c r="BH1244">
        <v>2</v>
      </c>
      <c r="BI1244">
        <v>1</v>
      </c>
      <c r="BJ1244">
        <v>0</v>
      </c>
      <c r="BM1244">
        <v>1</v>
      </c>
      <c r="BN1244">
        <v>1</v>
      </c>
      <c r="BO1244">
        <v>3</v>
      </c>
      <c r="BP1244">
        <v>1</v>
      </c>
      <c r="BQ1244">
        <v>23</v>
      </c>
      <c r="BR1244">
        <v>2</v>
      </c>
      <c r="BS1244">
        <v>1</v>
      </c>
      <c r="BT1244">
        <v>3</v>
      </c>
      <c r="BU1244">
        <v>3</v>
      </c>
      <c r="BV1244">
        <v>0</v>
      </c>
      <c r="BW1244">
        <v>3</v>
      </c>
      <c r="BX1244">
        <v>0</v>
      </c>
      <c r="BY1244">
        <v>3</v>
      </c>
      <c r="BZ1244">
        <v>0</v>
      </c>
      <c r="CA1244">
        <v>3</v>
      </c>
      <c r="CB1244">
        <v>0</v>
      </c>
      <c r="CC1244">
        <v>3</v>
      </c>
      <c r="CD1244">
        <v>0</v>
      </c>
      <c r="CE1244">
        <v>3</v>
      </c>
      <c r="CF1244">
        <v>2</v>
      </c>
      <c r="CG1244">
        <v>3</v>
      </c>
      <c r="CH1244">
        <v>1</v>
      </c>
      <c r="CI1244">
        <v>3</v>
      </c>
      <c r="CJ1244">
        <v>1</v>
      </c>
      <c r="CK1244">
        <v>2</v>
      </c>
      <c r="CL1244">
        <v>6</v>
      </c>
      <c r="CM1244">
        <v>2</v>
      </c>
      <c r="CR1244">
        <v>2</v>
      </c>
      <c r="CS1244">
        <v>-97</v>
      </c>
      <c r="CT1244">
        <v>1</v>
      </c>
      <c r="CU1244">
        <v>2</v>
      </c>
      <c r="CV1244" t="s">
        <v>2016</v>
      </c>
      <c r="CW1244">
        <v>868</v>
      </c>
      <c r="CX1244">
        <v>14.47</v>
      </c>
      <c r="CY1244">
        <v>2</v>
      </c>
      <c r="CZ1244">
        <v>1</v>
      </c>
      <c r="DA1244" t="s">
        <v>2574</v>
      </c>
      <c r="DC1244">
        <v>1</v>
      </c>
      <c r="DD1244">
        <v>1</v>
      </c>
      <c r="DE1244">
        <v>10</v>
      </c>
      <c r="DN1244" t="s">
        <v>3622</v>
      </c>
      <c r="DO1244" t="s">
        <v>3622</v>
      </c>
      <c r="DP1244" t="s">
        <v>3178</v>
      </c>
      <c r="DQ1244" t="s">
        <v>202</v>
      </c>
      <c r="DR1244" t="s">
        <v>202</v>
      </c>
      <c r="DT1244">
        <v>1</v>
      </c>
      <c r="DV1244">
        <v>0</v>
      </c>
      <c r="DW1244">
        <v>1</v>
      </c>
      <c r="FG1244">
        <v>0</v>
      </c>
      <c r="FH1244" t="s">
        <v>202</v>
      </c>
      <c r="FJ1244" t="s">
        <v>1978</v>
      </c>
      <c r="FK1244">
        <v>20</v>
      </c>
      <c r="FL1244">
        <v>12</v>
      </c>
      <c r="FM1244">
        <v>12</v>
      </c>
      <c r="FN1244">
        <v>20</v>
      </c>
      <c r="FO1244" t="s">
        <v>202</v>
      </c>
      <c r="FQ1244" t="s">
        <v>3287</v>
      </c>
      <c r="FR1244" t="s">
        <v>3189</v>
      </c>
      <c r="FS1244">
        <v>0</v>
      </c>
      <c r="FT1244">
        <v>1</v>
      </c>
      <c r="FU1244" t="s">
        <v>2213</v>
      </c>
      <c r="FV1244" t="s">
        <v>202</v>
      </c>
      <c r="FW1244">
        <v>0</v>
      </c>
      <c r="FX1244">
        <v>1</v>
      </c>
      <c r="FY1244">
        <v>0</v>
      </c>
      <c r="FZ1244">
        <v>0</v>
      </c>
      <c r="GA1244">
        <v>1992</v>
      </c>
      <c r="GB1244">
        <v>22</v>
      </c>
      <c r="GC1244">
        <v>90.545454500000005</v>
      </c>
      <c r="GD1244" t="s">
        <v>202</v>
      </c>
      <c r="GE1244">
        <v>1</v>
      </c>
      <c r="GF1244">
        <v>1</v>
      </c>
      <c r="GG1244">
        <v>20</v>
      </c>
      <c r="GH1244">
        <f t="shared" si="60"/>
        <v>2</v>
      </c>
      <c r="GI1244">
        <v>2</v>
      </c>
      <c r="GK1244">
        <v>20</v>
      </c>
      <c r="GL1244">
        <v>1</v>
      </c>
      <c r="GO1244">
        <v>2</v>
      </c>
      <c r="GP1244">
        <v>2</v>
      </c>
      <c r="GQ1244">
        <v>1</v>
      </c>
      <c r="GR1244">
        <v>2</v>
      </c>
      <c r="GS1244">
        <v>1</v>
      </c>
      <c r="GT1244">
        <v>11</v>
      </c>
      <c r="GU1244">
        <f>IF(GT1244&gt;=30,1,IF(GT1244&gt;=20,2,IF(GT1244&gt;=15,3,IF(GT1244&gt;=10,4,IF(GT1244&gt;=5,5,IF(GT1244&gt;0,6,0))))))</f>
        <v>4</v>
      </c>
      <c r="GV1244">
        <v>4</v>
      </c>
      <c r="GW1244">
        <v>3</v>
      </c>
      <c r="GY1244">
        <v>4</v>
      </c>
      <c r="GZ1244">
        <v>1</v>
      </c>
      <c r="HA1244">
        <v>1</v>
      </c>
      <c r="HD1244">
        <v>1</v>
      </c>
      <c r="HG1244" t="s">
        <v>6730</v>
      </c>
      <c r="HH1244">
        <v>2</v>
      </c>
      <c r="HJ1244">
        <v>0</v>
      </c>
    </row>
    <row r="1245" spans="1:218" hidden="1" x14ac:dyDescent="0.3">
      <c r="A1245">
        <v>335</v>
      </c>
      <c r="B1245" t="s">
        <v>3633</v>
      </c>
      <c r="C1245" t="s">
        <v>6731</v>
      </c>
      <c r="D1245" t="s">
        <v>194</v>
      </c>
      <c r="E1245">
        <v>1</v>
      </c>
      <c r="F1245" t="s">
        <v>202</v>
      </c>
      <c r="H1245">
        <v>-97</v>
      </c>
      <c r="I1245">
        <v>1</v>
      </c>
      <c r="M1245">
        <v>2</v>
      </c>
      <c r="N1245">
        <v>1</v>
      </c>
      <c r="U1245">
        <v>1</v>
      </c>
      <c r="W1245">
        <v>1</v>
      </c>
      <c r="X1245" t="s">
        <v>202</v>
      </c>
      <c r="Y1245">
        <v>1</v>
      </c>
      <c r="Z1245">
        <v>1</v>
      </c>
      <c r="AD1245" t="s">
        <v>5507</v>
      </c>
      <c r="AE1245">
        <v>1</v>
      </c>
      <c r="AF1245">
        <v>2</v>
      </c>
      <c r="AG1245">
        <v>1</v>
      </c>
      <c r="AH1245">
        <v>1</v>
      </c>
      <c r="AI1245">
        <v>1</v>
      </c>
      <c r="AJ1245">
        <v>1</v>
      </c>
      <c r="AK1245" t="s">
        <v>6732</v>
      </c>
      <c r="AL1245">
        <v>1</v>
      </c>
      <c r="AM1245">
        <v>1</v>
      </c>
      <c r="AN1245">
        <v>1</v>
      </c>
      <c r="AO1245">
        <v>2</v>
      </c>
      <c r="AP1245">
        <v>2</v>
      </c>
      <c r="AQ1245">
        <v>1</v>
      </c>
      <c r="AR1245" t="s">
        <v>6733</v>
      </c>
      <c r="AS1245">
        <v>1</v>
      </c>
      <c r="AT1245">
        <v>1</v>
      </c>
      <c r="AU1245">
        <v>1</v>
      </c>
      <c r="AV1245">
        <v>2</v>
      </c>
      <c r="AW1245">
        <v>7</v>
      </c>
      <c r="AX1245">
        <v>1</v>
      </c>
      <c r="AY1245">
        <v>1</v>
      </c>
      <c r="BE1245">
        <v>1</v>
      </c>
      <c r="BF1245">
        <v>1</v>
      </c>
      <c r="BG1245">
        <v>1</v>
      </c>
      <c r="BH1245">
        <v>1</v>
      </c>
      <c r="BI1245">
        <v>1</v>
      </c>
      <c r="BJ1245">
        <v>1</v>
      </c>
      <c r="BK1245">
        <v>1</v>
      </c>
      <c r="BL1245">
        <v>1</v>
      </c>
      <c r="BM1245">
        <v>1</v>
      </c>
      <c r="BN1245">
        <v>1</v>
      </c>
      <c r="BO1245">
        <v>3</v>
      </c>
      <c r="BP1245">
        <v>1</v>
      </c>
      <c r="BQ1245">
        <v>25</v>
      </c>
      <c r="BR1245">
        <v>2</v>
      </c>
      <c r="BS1245">
        <v>1</v>
      </c>
      <c r="BT1245">
        <v>3</v>
      </c>
      <c r="BV1245">
        <v>0</v>
      </c>
      <c r="BX1245">
        <v>0</v>
      </c>
      <c r="BZ1245">
        <v>1</v>
      </c>
      <c r="CB1245">
        <v>0</v>
      </c>
      <c r="CD1245">
        <v>0</v>
      </c>
      <c r="CF1245">
        <v>2</v>
      </c>
      <c r="CJ1245">
        <v>1</v>
      </c>
      <c r="CK1245">
        <v>1</v>
      </c>
      <c r="CL1245">
        <v>7</v>
      </c>
      <c r="CM1245">
        <v>-98</v>
      </c>
      <c r="CR1245">
        <v>-98</v>
      </c>
      <c r="CS1245">
        <v>-98</v>
      </c>
      <c r="CT1245">
        <v>-98</v>
      </c>
      <c r="CU1245">
        <v>1</v>
      </c>
      <c r="CV1245" t="s">
        <v>229</v>
      </c>
      <c r="CW1245">
        <v>690</v>
      </c>
      <c r="CX1245">
        <v>11.5</v>
      </c>
      <c r="CY1245">
        <v>1</v>
      </c>
      <c r="CZ1245">
        <v>1</v>
      </c>
      <c r="DA1245" t="s">
        <v>848</v>
      </c>
      <c r="DC1245">
        <v>1</v>
      </c>
      <c r="DD1245">
        <v>1</v>
      </c>
      <c r="DE1245">
        <v>23</v>
      </c>
      <c r="DN1245" t="s">
        <v>3622</v>
      </c>
      <c r="DO1245" t="s">
        <v>3622</v>
      </c>
      <c r="DP1245" t="s">
        <v>3178</v>
      </c>
      <c r="DQ1245" t="s">
        <v>202</v>
      </c>
      <c r="DR1245" t="s">
        <v>202</v>
      </c>
      <c r="DT1245">
        <v>1</v>
      </c>
      <c r="DV1245">
        <v>0</v>
      </c>
      <c r="DW1245">
        <v>1</v>
      </c>
      <c r="FG1245">
        <v>0</v>
      </c>
      <c r="FH1245" t="s">
        <v>202</v>
      </c>
      <c r="FJ1245" t="s">
        <v>1978</v>
      </c>
      <c r="FL1245">
        <v>12</v>
      </c>
      <c r="FM1245">
        <v>12</v>
      </c>
      <c r="FN1245">
        <v>12.5</v>
      </c>
      <c r="FO1245" t="s">
        <v>202</v>
      </c>
      <c r="FQ1245" t="s">
        <v>3287</v>
      </c>
      <c r="FR1245" t="s">
        <v>3189</v>
      </c>
      <c r="FS1245">
        <v>0</v>
      </c>
      <c r="FT1245">
        <v>1</v>
      </c>
      <c r="FU1245" t="s">
        <v>2221</v>
      </c>
      <c r="FV1245" t="s">
        <v>202</v>
      </c>
      <c r="FW1245">
        <v>0</v>
      </c>
      <c r="FX1245">
        <v>1</v>
      </c>
      <c r="FY1245">
        <v>0</v>
      </c>
      <c r="FZ1245">
        <v>0</v>
      </c>
      <c r="GA1245">
        <v>674</v>
      </c>
      <c r="GB1245">
        <v>7</v>
      </c>
      <c r="GC1245">
        <v>96.285714299999995</v>
      </c>
      <c r="GD1245" t="s">
        <v>202</v>
      </c>
      <c r="GE1245">
        <v>1</v>
      </c>
      <c r="GF1245">
        <v>-97</v>
      </c>
      <c r="GH1245">
        <v>4</v>
      </c>
      <c r="GI1245">
        <v>-97</v>
      </c>
      <c r="GL1245">
        <v>1</v>
      </c>
      <c r="GO1245">
        <v>2</v>
      </c>
      <c r="GP1245">
        <v>2</v>
      </c>
      <c r="GQ1245">
        <v>1</v>
      </c>
      <c r="GR1245">
        <v>1</v>
      </c>
      <c r="GZ1245">
        <v>1</v>
      </c>
      <c r="HA1245">
        <v>1</v>
      </c>
      <c r="HD1245">
        <v>4</v>
      </c>
      <c r="HF1245">
        <v>1</v>
      </c>
      <c r="HG1245" t="s">
        <v>6730</v>
      </c>
      <c r="HH1245">
        <v>2</v>
      </c>
      <c r="HJ1245">
        <v>0</v>
      </c>
    </row>
    <row r="1246" spans="1:218" hidden="1" x14ac:dyDescent="0.3">
      <c r="A1246">
        <v>373</v>
      </c>
      <c r="B1246" t="s">
        <v>3854</v>
      </c>
      <c r="C1246" t="s">
        <v>5906</v>
      </c>
      <c r="D1246" t="s">
        <v>265</v>
      </c>
      <c r="E1246">
        <v>1</v>
      </c>
      <c r="F1246" t="s">
        <v>202</v>
      </c>
      <c r="H1246">
        <v>1</v>
      </c>
      <c r="M1246">
        <v>2</v>
      </c>
      <c r="N1246">
        <v>1</v>
      </c>
      <c r="U1246">
        <v>1</v>
      </c>
      <c r="W1246">
        <v>1</v>
      </c>
      <c r="X1246" t="s">
        <v>202</v>
      </c>
      <c r="Y1246">
        <v>1</v>
      </c>
      <c r="Z1246">
        <v>1</v>
      </c>
      <c r="AD1246" t="s">
        <v>5507</v>
      </c>
      <c r="AE1246">
        <v>1</v>
      </c>
      <c r="AF1246">
        <v>1</v>
      </c>
      <c r="AG1246">
        <v>1</v>
      </c>
      <c r="AH1246">
        <v>1</v>
      </c>
      <c r="AI1246">
        <v>1</v>
      </c>
      <c r="AJ1246">
        <v>1</v>
      </c>
      <c r="AK1246" t="s">
        <v>6734</v>
      </c>
      <c r="AL1246">
        <v>2</v>
      </c>
      <c r="AM1246">
        <v>2</v>
      </c>
      <c r="AN1246">
        <v>1</v>
      </c>
      <c r="AO1246">
        <v>-97</v>
      </c>
      <c r="AP1246">
        <v>-97</v>
      </c>
      <c r="AQ1246">
        <v>2</v>
      </c>
      <c r="AR1246" t="s">
        <v>6735</v>
      </c>
      <c r="AS1246">
        <v>2</v>
      </c>
      <c r="AT1246">
        <v>2</v>
      </c>
      <c r="AU1246">
        <v>1</v>
      </c>
      <c r="AV1246">
        <v>2</v>
      </c>
      <c r="AW1246">
        <v>7</v>
      </c>
      <c r="AX1246">
        <v>1</v>
      </c>
      <c r="AY1246">
        <v>6</v>
      </c>
      <c r="BE1246">
        <v>1</v>
      </c>
      <c r="BF1246">
        <v>1</v>
      </c>
      <c r="BG1246">
        <v>1</v>
      </c>
      <c r="BH1246">
        <v>1</v>
      </c>
      <c r="BI1246">
        <v>1</v>
      </c>
      <c r="BJ1246">
        <v>0</v>
      </c>
      <c r="BM1246">
        <v>1</v>
      </c>
      <c r="BN1246">
        <v>1</v>
      </c>
      <c r="BO1246">
        <v>2</v>
      </c>
      <c r="BP1246">
        <v>1</v>
      </c>
      <c r="BQ1246">
        <v>41</v>
      </c>
      <c r="BR1246">
        <v>1</v>
      </c>
      <c r="BS1246">
        <v>1</v>
      </c>
      <c r="BT1246">
        <v>0</v>
      </c>
      <c r="CJ1246">
        <v>1</v>
      </c>
      <c r="CK1246">
        <v>2</v>
      </c>
      <c r="CL1246">
        <v>5</v>
      </c>
      <c r="CM1246">
        <v>1</v>
      </c>
      <c r="CR1246">
        <v>-98</v>
      </c>
      <c r="CS1246">
        <v>-97</v>
      </c>
      <c r="CT1246">
        <v>1</v>
      </c>
      <c r="CU1246">
        <v>2</v>
      </c>
      <c r="CV1246" t="s">
        <v>6736</v>
      </c>
      <c r="CW1246">
        <v>708</v>
      </c>
      <c r="CX1246">
        <v>11.8</v>
      </c>
      <c r="CY1246">
        <v>2</v>
      </c>
      <c r="CZ1246">
        <v>1</v>
      </c>
      <c r="DA1246" t="s">
        <v>3658</v>
      </c>
      <c r="DC1246">
        <v>1</v>
      </c>
      <c r="DD1246">
        <v>1</v>
      </c>
      <c r="DE1246">
        <v>35</v>
      </c>
      <c r="DN1246" t="s">
        <v>3622</v>
      </c>
      <c r="DO1246" t="s">
        <v>3622</v>
      </c>
      <c r="DP1246" t="s">
        <v>3178</v>
      </c>
      <c r="DQ1246" t="s">
        <v>202</v>
      </c>
      <c r="DR1246" t="s">
        <v>202</v>
      </c>
      <c r="DT1246">
        <v>1</v>
      </c>
      <c r="DV1246">
        <v>0</v>
      </c>
      <c r="DW1246">
        <v>1</v>
      </c>
      <c r="FG1246">
        <v>0</v>
      </c>
      <c r="FH1246" t="s">
        <v>202</v>
      </c>
      <c r="FJ1246" t="s">
        <v>1978</v>
      </c>
      <c r="FL1246">
        <v>12</v>
      </c>
      <c r="FM1246">
        <v>12</v>
      </c>
      <c r="FN1246">
        <v>20</v>
      </c>
      <c r="FO1246" t="s">
        <v>202</v>
      </c>
      <c r="FQ1246" t="s">
        <v>3638</v>
      </c>
      <c r="FR1246" t="s">
        <v>3189</v>
      </c>
      <c r="FS1246">
        <v>0</v>
      </c>
      <c r="FT1246">
        <v>0</v>
      </c>
      <c r="FU1246" t="s">
        <v>202</v>
      </c>
      <c r="FV1246" t="s">
        <v>202</v>
      </c>
      <c r="FW1246">
        <v>0</v>
      </c>
      <c r="FX1246">
        <v>1</v>
      </c>
      <c r="FY1246">
        <v>0</v>
      </c>
      <c r="FZ1246">
        <v>0</v>
      </c>
      <c r="GA1246">
        <v>283</v>
      </c>
      <c r="GB1246">
        <v>7</v>
      </c>
      <c r="GC1246">
        <v>40.428571400000003</v>
      </c>
      <c r="GD1246" t="s">
        <v>202</v>
      </c>
      <c r="GE1246">
        <v>1</v>
      </c>
      <c r="GF1246">
        <v>-97</v>
      </c>
      <c r="GH1246">
        <v>-97</v>
      </c>
      <c r="GI1246">
        <v>-97</v>
      </c>
      <c r="GL1246">
        <v>1</v>
      </c>
      <c r="GO1246">
        <v>3</v>
      </c>
      <c r="GP1246">
        <v>2</v>
      </c>
      <c r="GQ1246">
        <v>2</v>
      </c>
      <c r="GZ1246">
        <v>1</v>
      </c>
      <c r="HA1246">
        <v>1</v>
      </c>
      <c r="HD1246">
        <v>3</v>
      </c>
      <c r="HG1246" t="s">
        <v>6730</v>
      </c>
      <c r="HH1246">
        <v>2</v>
      </c>
      <c r="HJ1246">
        <v>0</v>
      </c>
    </row>
    <row r="1247" spans="1:218" hidden="1" x14ac:dyDescent="0.3">
      <c r="A1247">
        <v>995</v>
      </c>
      <c r="B1247" t="s">
        <v>3633</v>
      </c>
      <c r="C1247" t="s">
        <v>6737</v>
      </c>
      <c r="D1247" t="s">
        <v>194</v>
      </c>
      <c r="E1247">
        <v>1</v>
      </c>
      <c r="F1247" t="s">
        <v>202</v>
      </c>
      <c r="H1247">
        <v>1</v>
      </c>
      <c r="M1247">
        <v>2</v>
      </c>
      <c r="N1247">
        <v>1</v>
      </c>
      <c r="U1247">
        <v>1</v>
      </c>
      <c r="W1247">
        <v>1</v>
      </c>
      <c r="X1247" t="s">
        <v>202</v>
      </c>
      <c r="Y1247">
        <v>1</v>
      </c>
      <c r="Z1247">
        <v>1</v>
      </c>
      <c r="AD1247" t="s">
        <v>5507</v>
      </c>
      <c r="AE1247">
        <v>1</v>
      </c>
      <c r="AF1247">
        <v>1</v>
      </c>
      <c r="AG1247">
        <v>1</v>
      </c>
      <c r="AH1247">
        <v>1</v>
      </c>
      <c r="AI1247">
        <v>1</v>
      </c>
      <c r="AJ1247">
        <v>2</v>
      </c>
      <c r="AK1247" t="s">
        <v>4652</v>
      </c>
      <c r="AL1247">
        <v>1</v>
      </c>
      <c r="AM1247">
        <v>1</v>
      </c>
      <c r="AN1247">
        <v>1</v>
      </c>
      <c r="AO1247">
        <v>-97</v>
      </c>
      <c r="AP1247">
        <v>1</v>
      </c>
      <c r="AQ1247">
        <v>1</v>
      </c>
      <c r="AR1247" t="s">
        <v>5282</v>
      </c>
      <c r="AS1247">
        <v>1</v>
      </c>
      <c r="AT1247">
        <v>1</v>
      </c>
      <c r="AU1247">
        <v>1</v>
      </c>
      <c r="AV1247">
        <v>1</v>
      </c>
      <c r="AW1247">
        <v>6</v>
      </c>
      <c r="AX1247">
        <v>1</v>
      </c>
      <c r="AY1247">
        <v>1</v>
      </c>
      <c r="BE1247">
        <v>1</v>
      </c>
      <c r="BF1247">
        <v>2</v>
      </c>
      <c r="BG1247">
        <v>1</v>
      </c>
      <c r="BH1247">
        <v>2</v>
      </c>
      <c r="BI1247">
        <v>1</v>
      </c>
      <c r="BJ1247">
        <v>1</v>
      </c>
      <c r="BK1247">
        <v>1</v>
      </c>
      <c r="BL1247">
        <v>1</v>
      </c>
      <c r="BM1247">
        <v>1</v>
      </c>
      <c r="BN1247">
        <v>1</v>
      </c>
      <c r="BO1247">
        <v>4</v>
      </c>
      <c r="BP1247">
        <v>1</v>
      </c>
      <c r="BQ1247">
        <v>14</v>
      </c>
      <c r="BR1247">
        <v>5</v>
      </c>
      <c r="BS1247">
        <v>1</v>
      </c>
      <c r="BT1247">
        <v>3</v>
      </c>
      <c r="BV1247">
        <v>9</v>
      </c>
      <c r="CJ1247">
        <v>1</v>
      </c>
      <c r="CK1247">
        <v>2</v>
      </c>
      <c r="CL1247">
        <v>6</v>
      </c>
      <c r="CM1247">
        <v>1</v>
      </c>
      <c r="CN1247">
        <v>6</v>
      </c>
      <c r="CS1247">
        <v>7</v>
      </c>
      <c r="CT1247">
        <v>1</v>
      </c>
      <c r="CU1247">
        <v>1</v>
      </c>
      <c r="CV1247" t="s">
        <v>6738</v>
      </c>
      <c r="CW1247">
        <v>751</v>
      </c>
      <c r="CX1247">
        <v>12.52</v>
      </c>
      <c r="CY1247">
        <v>2</v>
      </c>
      <c r="CZ1247">
        <v>1</v>
      </c>
      <c r="DA1247" t="s">
        <v>3220</v>
      </c>
      <c r="DC1247">
        <v>1</v>
      </c>
      <c r="DD1247">
        <v>1</v>
      </c>
      <c r="DE1247">
        <v>23</v>
      </c>
      <c r="DN1247" t="s">
        <v>4657</v>
      </c>
      <c r="DO1247" t="s">
        <v>4657</v>
      </c>
      <c r="DP1247" t="s">
        <v>3178</v>
      </c>
      <c r="DQ1247" t="s">
        <v>202</v>
      </c>
      <c r="DR1247" t="s">
        <v>202</v>
      </c>
      <c r="DT1247">
        <v>1</v>
      </c>
      <c r="DV1247">
        <v>0</v>
      </c>
      <c r="DW1247">
        <v>1</v>
      </c>
      <c r="FG1247">
        <v>0</v>
      </c>
      <c r="FH1247" t="s">
        <v>202</v>
      </c>
      <c r="FJ1247" t="s">
        <v>1978</v>
      </c>
      <c r="FK1247">
        <v>20</v>
      </c>
      <c r="FL1247">
        <v>12</v>
      </c>
      <c r="FM1247">
        <v>12</v>
      </c>
      <c r="FN1247">
        <v>20</v>
      </c>
      <c r="FO1247" t="s">
        <v>202</v>
      </c>
      <c r="FQ1247" t="s">
        <v>3287</v>
      </c>
      <c r="FR1247" t="s">
        <v>3189</v>
      </c>
      <c r="FS1247">
        <v>0</v>
      </c>
      <c r="FT1247">
        <v>1</v>
      </c>
      <c r="FU1247" t="s">
        <v>2221</v>
      </c>
      <c r="FV1247" t="s">
        <v>202</v>
      </c>
      <c r="FW1247">
        <v>0</v>
      </c>
      <c r="FX1247">
        <v>1</v>
      </c>
      <c r="FY1247">
        <v>0</v>
      </c>
      <c r="FZ1247">
        <v>0</v>
      </c>
      <c r="GA1247">
        <v>674</v>
      </c>
      <c r="GB1247">
        <v>7</v>
      </c>
      <c r="GC1247">
        <v>96.285714299999995</v>
      </c>
      <c r="GD1247" t="s">
        <v>202</v>
      </c>
      <c r="GE1247">
        <v>1</v>
      </c>
      <c r="GF1247">
        <v>1</v>
      </c>
      <c r="GG1247">
        <v>20</v>
      </c>
      <c r="GH1247">
        <f t="shared" ref="GH1247:GH1249" si="61">IF(GG1247&gt;=30,1,IF(GG1247&gt;=20,2,IF(GG1247&gt;=15,3,IF(GG1247&gt;=10,4,IF(GG1247&gt;=5,5,IF(GG1247&gt;0,6,0))))))</f>
        <v>2</v>
      </c>
      <c r="GI1247">
        <v>2</v>
      </c>
      <c r="GK1247">
        <v>20</v>
      </c>
      <c r="GL1247">
        <v>1</v>
      </c>
      <c r="GO1247">
        <v>2</v>
      </c>
      <c r="GP1247">
        <v>2</v>
      </c>
      <c r="GQ1247">
        <v>1</v>
      </c>
      <c r="GR1247">
        <v>1</v>
      </c>
      <c r="GZ1247">
        <v>1</v>
      </c>
      <c r="HA1247">
        <v>1</v>
      </c>
      <c r="HD1247">
        <v>5</v>
      </c>
      <c r="HG1247" t="s">
        <v>6730</v>
      </c>
      <c r="HH1247">
        <v>2</v>
      </c>
      <c r="HJ1247">
        <v>0</v>
      </c>
    </row>
    <row r="1248" spans="1:218" hidden="1" x14ac:dyDescent="0.3">
      <c r="A1248">
        <v>331</v>
      </c>
      <c r="B1248" t="s">
        <v>3221</v>
      </c>
      <c r="C1248" t="s">
        <v>6727</v>
      </c>
      <c r="D1248" t="s">
        <v>212</v>
      </c>
      <c r="E1248">
        <v>1</v>
      </c>
      <c r="F1248" t="s">
        <v>202</v>
      </c>
      <c r="H1248">
        <v>1</v>
      </c>
      <c r="M1248">
        <v>2</v>
      </c>
      <c r="N1248">
        <v>1</v>
      </c>
      <c r="U1248">
        <v>1</v>
      </c>
      <c r="W1248">
        <v>1</v>
      </c>
      <c r="X1248" t="s">
        <v>202</v>
      </c>
      <c r="Y1248">
        <v>1</v>
      </c>
      <c r="Z1248">
        <v>1</v>
      </c>
      <c r="AD1248" t="s">
        <v>5507</v>
      </c>
      <c r="AE1248">
        <v>1</v>
      </c>
      <c r="AF1248">
        <v>1</v>
      </c>
      <c r="AG1248">
        <v>1</v>
      </c>
      <c r="AH1248">
        <v>2</v>
      </c>
      <c r="AI1248">
        <v>2</v>
      </c>
      <c r="AJ1248">
        <v>2</v>
      </c>
      <c r="AK1248" t="s">
        <v>6728</v>
      </c>
      <c r="AL1248">
        <v>1</v>
      </c>
      <c r="AM1248">
        <v>1</v>
      </c>
      <c r="AN1248">
        <v>1</v>
      </c>
      <c r="AO1248">
        <v>2</v>
      </c>
      <c r="AP1248">
        <v>1</v>
      </c>
      <c r="AQ1248">
        <v>2</v>
      </c>
      <c r="AR1248" t="s">
        <v>6729</v>
      </c>
      <c r="AS1248">
        <v>2</v>
      </c>
      <c r="AT1248">
        <v>2</v>
      </c>
      <c r="AU1248">
        <v>1</v>
      </c>
      <c r="AV1248">
        <v>2</v>
      </c>
      <c r="AW1248">
        <v>7</v>
      </c>
      <c r="AX1248">
        <v>1</v>
      </c>
      <c r="AY1248">
        <v>2</v>
      </c>
      <c r="BE1248">
        <v>1</v>
      </c>
      <c r="BF1248">
        <v>2</v>
      </c>
      <c r="BG1248">
        <v>1</v>
      </c>
      <c r="BH1248">
        <v>2</v>
      </c>
      <c r="BI1248">
        <v>1</v>
      </c>
      <c r="BJ1248">
        <v>0</v>
      </c>
      <c r="BM1248">
        <v>1</v>
      </c>
      <c r="BN1248">
        <v>1</v>
      </c>
      <c r="BO1248">
        <v>3</v>
      </c>
      <c r="BP1248">
        <v>1</v>
      </c>
      <c r="BQ1248">
        <v>23</v>
      </c>
      <c r="BR1248">
        <v>2</v>
      </c>
      <c r="BS1248">
        <v>1</v>
      </c>
      <c r="BT1248">
        <v>3</v>
      </c>
      <c r="BU1248">
        <v>3</v>
      </c>
      <c r="BV1248">
        <v>0</v>
      </c>
      <c r="BW1248">
        <v>3</v>
      </c>
      <c r="BX1248">
        <v>0</v>
      </c>
      <c r="BY1248">
        <v>3</v>
      </c>
      <c r="BZ1248">
        <v>0</v>
      </c>
      <c r="CA1248">
        <v>3</v>
      </c>
      <c r="CB1248">
        <v>0</v>
      </c>
      <c r="CC1248">
        <v>3</v>
      </c>
      <c r="CD1248">
        <v>0</v>
      </c>
      <c r="CE1248">
        <v>3</v>
      </c>
      <c r="CF1248">
        <v>2</v>
      </c>
      <c r="CG1248">
        <v>3</v>
      </c>
      <c r="CH1248">
        <v>1</v>
      </c>
      <c r="CI1248">
        <v>3</v>
      </c>
      <c r="CJ1248">
        <v>1</v>
      </c>
      <c r="CK1248">
        <v>2</v>
      </c>
      <c r="CL1248">
        <v>6</v>
      </c>
      <c r="CM1248">
        <v>2</v>
      </c>
      <c r="CR1248">
        <v>2</v>
      </c>
      <c r="CS1248">
        <v>-97</v>
      </c>
      <c r="CT1248">
        <v>1</v>
      </c>
      <c r="CU1248">
        <v>2</v>
      </c>
      <c r="CV1248" t="s">
        <v>2016</v>
      </c>
      <c r="CW1248">
        <v>868</v>
      </c>
      <c r="CX1248">
        <v>14.47</v>
      </c>
      <c r="CY1248">
        <v>2</v>
      </c>
      <c r="CZ1248">
        <v>1</v>
      </c>
      <c r="DA1248" t="s">
        <v>2574</v>
      </c>
      <c r="DC1248">
        <v>1</v>
      </c>
      <c r="DD1248">
        <v>1</v>
      </c>
      <c r="DE1248">
        <v>10</v>
      </c>
      <c r="DN1248" t="s">
        <v>3622</v>
      </c>
      <c r="DO1248" t="s">
        <v>3622</v>
      </c>
      <c r="DP1248" t="s">
        <v>3178</v>
      </c>
      <c r="DQ1248" t="s">
        <v>202</v>
      </c>
      <c r="DR1248" t="s">
        <v>202</v>
      </c>
      <c r="DT1248">
        <v>1</v>
      </c>
      <c r="DV1248">
        <v>0</v>
      </c>
      <c r="DW1248">
        <v>1</v>
      </c>
      <c r="FG1248">
        <v>0</v>
      </c>
      <c r="FH1248" t="s">
        <v>202</v>
      </c>
      <c r="FJ1248" t="s">
        <v>1978</v>
      </c>
      <c r="FK1248">
        <v>20</v>
      </c>
      <c r="FL1248">
        <v>12</v>
      </c>
      <c r="FM1248">
        <v>12</v>
      </c>
      <c r="FN1248">
        <v>20</v>
      </c>
      <c r="FO1248" t="s">
        <v>202</v>
      </c>
      <c r="FQ1248" t="s">
        <v>3287</v>
      </c>
      <c r="FR1248" t="s">
        <v>3189</v>
      </c>
      <c r="FS1248">
        <v>0</v>
      </c>
      <c r="FT1248">
        <v>1</v>
      </c>
      <c r="FU1248" t="s">
        <v>2213</v>
      </c>
      <c r="FV1248" t="s">
        <v>202</v>
      </c>
      <c r="FW1248">
        <v>0</v>
      </c>
      <c r="FX1248">
        <v>1</v>
      </c>
      <c r="FY1248">
        <v>0</v>
      </c>
      <c r="FZ1248">
        <v>0</v>
      </c>
      <c r="GA1248">
        <v>1992</v>
      </c>
      <c r="GB1248">
        <v>22</v>
      </c>
      <c r="GC1248">
        <v>90.545454500000005</v>
      </c>
      <c r="GD1248" t="s">
        <v>202</v>
      </c>
      <c r="GE1248">
        <v>1</v>
      </c>
      <c r="GF1248">
        <v>1</v>
      </c>
      <c r="GG1248">
        <v>20</v>
      </c>
      <c r="GH1248">
        <f t="shared" si="61"/>
        <v>2</v>
      </c>
      <c r="GI1248">
        <v>2</v>
      </c>
      <c r="GK1248">
        <v>20</v>
      </c>
      <c r="GL1248">
        <v>1</v>
      </c>
      <c r="GO1248">
        <v>2</v>
      </c>
      <c r="GP1248">
        <v>2</v>
      </c>
      <c r="GQ1248">
        <v>1</v>
      </c>
      <c r="GR1248">
        <v>2</v>
      </c>
      <c r="GS1248">
        <v>1</v>
      </c>
      <c r="GT1248">
        <v>11</v>
      </c>
      <c r="GU1248">
        <f>IF(GT1248&gt;=30,1,IF(GT1248&gt;=20,2,IF(GT1248&gt;=15,3,IF(GT1248&gt;=10,4,IF(GT1248&gt;=5,5,IF(GT1248&gt;0,6,0))))))</f>
        <v>4</v>
      </c>
      <c r="GV1248">
        <v>4</v>
      </c>
      <c r="GW1248">
        <v>3</v>
      </c>
      <c r="GY1248">
        <v>4</v>
      </c>
      <c r="GZ1248">
        <v>1</v>
      </c>
      <c r="HA1248">
        <v>1</v>
      </c>
      <c r="HD1248">
        <v>1</v>
      </c>
      <c r="HG1248" t="s">
        <v>6739</v>
      </c>
      <c r="HH1248">
        <v>2</v>
      </c>
      <c r="HJ1248">
        <v>0</v>
      </c>
    </row>
    <row r="1249" spans="1:231" hidden="1" x14ac:dyDescent="0.3">
      <c r="A1249">
        <v>335</v>
      </c>
      <c r="B1249" t="s">
        <v>3633</v>
      </c>
      <c r="C1249" t="s">
        <v>6731</v>
      </c>
      <c r="D1249" t="s">
        <v>194</v>
      </c>
      <c r="E1249">
        <v>1</v>
      </c>
      <c r="F1249" t="s">
        <v>202</v>
      </c>
      <c r="H1249">
        <v>-97</v>
      </c>
      <c r="I1249">
        <v>1</v>
      </c>
      <c r="M1249">
        <v>2</v>
      </c>
      <c r="N1249">
        <v>1</v>
      </c>
      <c r="U1249">
        <v>1</v>
      </c>
      <c r="W1249">
        <v>1</v>
      </c>
      <c r="X1249" t="s">
        <v>202</v>
      </c>
      <c r="Y1249">
        <v>1</v>
      </c>
      <c r="Z1249">
        <v>1</v>
      </c>
      <c r="AD1249" t="s">
        <v>5507</v>
      </c>
      <c r="AE1249">
        <v>1</v>
      </c>
      <c r="AF1249">
        <v>2</v>
      </c>
      <c r="AG1249">
        <v>1</v>
      </c>
      <c r="AH1249">
        <v>1</v>
      </c>
      <c r="AI1249">
        <v>1</v>
      </c>
      <c r="AJ1249">
        <v>1</v>
      </c>
      <c r="AK1249" t="s">
        <v>6732</v>
      </c>
      <c r="AL1249">
        <v>1</v>
      </c>
      <c r="AM1249">
        <v>1</v>
      </c>
      <c r="AN1249">
        <v>1</v>
      </c>
      <c r="AO1249">
        <v>2</v>
      </c>
      <c r="AP1249">
        <v>2</v>
      </c>
      <c r="AQ1249">
        <v>1</v>
      </c>
      <c r="AR1249" t="s">
        <v>6733</v>
      </c>
      <c r="AS1249">
        <v>1</v>
      </c>
      <c r="AT1249">
        <v>1</v>
      </c>
      <c r="AU1249">
        <v>1</v>
      </c>
      <c r="AV1249">
        <v>2</v>
      </c>
      <c r="AW1249">
        <v>7</v>
      </c>
      <c r="AX1249">
        <v>1</v>
      </c>
      <c r="AY1249">
        <v>1</v>
      </c>
      <c r="BE1249">
        <v>1</v>
      </c>
      <c r="BF1249">
        <v>1</v>
      </c>
      <c r="BG1249">
        <v>1</v>
      </c>
      <c r="BH1249">
        <v>1</v>
      </c>
      <c r="BI1249">
        <v>1</v>
      </c>
      <c r="BJ1249">
        <v>1</v>
      </c>
      <c r="BK1249">
        <v>1</v>
      </c>
      <c r="BL1249">
        <v>1</v>
      </c>
      <c r="BM1249">
        <v>1</v>
      </c>
      <c r="BN1249">
        <v>1</v>
      </c>
      <c r="BO1249">
        <v>3</v>
      </c>
      <c r="BP1249">
        <v>1</v>
      </c>
      <c r="BQ1249">
        <v>25</v>
      </c>
      <c r="BR1249">
        <v>2</v>
      </c>
      <c r="BS1249">
        <v>1</v>
      </c>
      <c r="BT1249">
        <v>3</v>
      </c>
      <c r="BV1249">
        <v>0</v>
      </c>
      <c r="BX1249">
        <v>0</v>
      </c>
      <c r="BZ1249">
        <v>1</v>
      </c>
      <c r="CB1249">
        <v>0</v>
      </c>
      <c r="CD1249">
        <v>0</v>
      </c>
      <c r="CF1249">
        <v>2</v>
      </c>
      <c r="CJ1249">
        <v>1</v>
      </c>
      <c r="CK1249">
        <v>1</v>
      </c>
      <c r="CL1249">
        <v>7</v>
      </c>
      <c r="CM1249">
        <v>-98</v>
      </c>
      <c r="CR1249">
        <v>-98</v>
      </c>
      <c r="CS1249">
        <v>-98</v>
      </c>
      <c r="CT1249">
        <v>-98</v>
      </c>
      <c r="CU1249">
        <v>1</v>
      </c>
      <c r="CV1249" t="s">
        <v>229</v>
      </c>
      <c r="CW1249">
        <v>690</v>
      </c>
      <c r="CX1249">
        <v>11.5</v>
      </c>
      <c r="CY1249">
        <v>1</v>
      </c>
      <c r="CZ1249">
        <v>1</v>
      </c>
      <c r="DA1249" t="s">
        <v>848</v>
      </c>
      <c r="DC1249">
        <v>1</v>
      </c>
      <c r="DD1249">
        <v>1</v>
      </c>
      <c r="DE1249">
        <v>23</v>
      </c>
      <c r="DN1249" t="s">
        <v>3622</v>
      </c>
      <c r="DO1249" t="s">
        <v>3622</v>
      </c>
      <c r="DP1249" t="s">
        <v>3178</v>
      </c>
      <c r="DQ1249" t="s">
        <v>202</v>
      </c>
      <c r="DR1249" t="s">
        <v>202</v>
      </c>
      <c r="DT1249">
        <v>1</v>
      </c>
      <c r="DV1249">
        <v>0</v>
      </c>
      <c r="DW1249">
        <v>1</v>
      </c>
      <c r="FG1249">
        <v>0</v>
      </c>
      <c r="FH1249" t="s">
        <v>202</v>
      </c>
      <c r="FJ1249" t="s">
        <v>1978</v>
      </c>
      <c r="FK1249">
        <v>8</v>
      </c>
      <c r="FL1249">
        <v>12</v>
      </c>
      <c r="FM1249">
        <v>12</v>
      </c>
      <c r="FN1249">
        <v>10</v>
      </c>
      <c r="FO1249" t="s">
        <v>202</v>
      </c>
      <c r="FQ1249" t="s">
        <v>3287</v>
      </c>
      <c r="FR1249" t="s">
        <v>3189</v>
      </c>
      <c r="FS1249">
        <v>0</v>
      </c>
      <c r="FT1249">
        <v>1</v>
      </c>
      <c r="FU1249" t="s">
        <v>2221</v>
      </c>
      <c r="FV1249" t="s">
        <v>202</v>
      </c>
      <c r="FW1249">
        <v>0</v>
      </c>
      <c r="FX1249">
        <v>1</v>
      </c>
      <c r="FY1249">
        <v>0</v>
      </c>
      <c r="FZ1249">
        <v>0</v>
      </c>
      <c r="GA1249">
        <v>674</v>
      </c>
      <c r="GB1249">
        <v>7</v>
      </c>
      <c r="GC1249">
        <v>96.285714299999995</v>
      </c>
      <c r="GD1249" t="s">
        <v>202</v>
      </c>
      <c r="GE1249">
        <v>1</v>
      </c>
      <c r="GF1249">
        <v>1</v>
      </c>
      <c r="GG1249">
        <v>10</v>
      </c>
      <c r="GH1249">
        <f t="shared" si="61"/>
        <v>4</v>
      </c>
      <c r="GI1249">
        <v>2</v>
      </c>
      <c r="GK1249">
        <v>8</v>
      </c>
      <c r="GL1249">
        <v>1</v>
      </c>
      <c r="GO1249">
        <v>2</v>
      </c>
      <c r="GP1249">
        <v>2</v>
      </c>
      <c r="GQ1249">
        <v>1</v>
      </c>
      <c r="GR1249">
        <v>1</v>
      </c>
      <c r="GZ1249">
        <v>1</v>
      </c>
      <c r="HA1249">
        <v>1</v>
      </c>
      <c r="HD1249">
        <v>4</v>
      </c>
      <c r="HF1249">
        <v>1</v>
      </c>
      <c r="HG1249" t="s">
        <v>6739</v>
      </c>
      <c r="HH1249">
        <v>2</v>
      </c>
      <c r="HJ1249">
        <v>0</v>
      </c>
    </row>
    <row r="1250" spans="1:231" hidden="1" x14ac:dyDescent="0.3">
      <c r="A1250">
        <v>373</v>
      </c>
      <c r="B1250" t="s">
        <v>3854</v>
      </c>
      <c r="C1250" t="s">
        <v>5906</v>
      </c>
      <c r="D1250" t="s">
        <v>265</v>
      </c>
      <c r="E1250">
        <v>1</v>
      </c>
      <c r="F1250" t="s">
        <v>202</v>
      </c>
      <c r="H1250">
        <v>1</v>
      </c>
      <c r="M1250">
        <v>2</v>
      </c>
      <c r="N1250">
        <v>1</v>
      </c>
      <c r="U1250">
        <v>1</v>
      </c>
      <c r="W1250">
        <v>1</v>
      </c>
      <c r="X1250" t="s">
        <v>202</v>
      </c>
      <c r="Y1250">
        <v>1</v>
      </c>
      <c r="Z1250">
        <v>1</v>
      </c>
      <c r="AD1250" t="s">
        <v>5507</v>
      </c>
      <c r="AE1250">
        <v>1</v>
      </c>
      <c r="AF1250">
        <v>1</v>
      </c>
      <c r="AG1250">
        <v>1</v>
      </c>
      <c r="AH1250">
        <v>1</v>
      </c>
      <c r="AI1250">
        <v>1</v>
      </c>
      <c r="AJ1250">
        <v>1</v>
      </c>
      <c r="AK1250" t="s">
        <v>6734</v>
      </c>
      <c r="AL1250">
        <v>2</v>
      </c>
      <c r="AM1250">
        <v>2</v>
      </c>
      <c r="AN1250">
        <v>1</v>
      </c>
      <c r="AO1250">
        <v>-97</v>
      </c>
      <c r="AP1250">
        <v>-97</v>
      </c>
      <c r="AQ1250">
        <v>2</v>
      </c>
      <c r="AR1250" t="s">
        <v>6735</v>
      </c>
      <c r="AS1250">
        <v>2</v>
      </c>
      <c r="AT1250">
        <v>2</v>
      </c>
      <c r="AU1250">
        <v>1</v>
      </c>
      <c r="AV1250">
        <v>2</v>
      </c>
      <c r="AW1250">
        <v>7</v>
      </c>
      <c r="AX1250">
        <v>1</v>
      </c>
      <c r="AY1250">
        <v>6</v>
      </c>
      <c r="BE1250">
        <v>1</v>
      </c>
      <c r="BF1250">
        <v>1</v>
      </c>
      <c r="BG1250">
        <v>1</v>
      </c>
      <c r="BH1250">
        <v>1</v>
      </c>
      <c r="BI1250">
        <v>1</v>
      </c>
      <c r="BJ1250">
        <v>0</v>
      </c>
      <c r="BM1250">
        <v>1</v>
      </c>
      <c r="BN1250">
        <v>1</v>
      </c>
      <c r="BO1250">
        <v>2</v>
      </c>
      <c r="BP1250">
        <v>1</v>
      </c>
      <c r="BQ1250">
        <v>41</v>
      </c>
      <c r="BR1250">
        <v>1</v>
      </c>
      <c r="BS1250">
        <v>1</v>
      </c>
      <c r="BT1250">
        <v>0</v>
      </c>
      <c r="CJ1250">
        <v>1</v>
      </c>
      <c r="CK1250">
        <v>2</v>
      </c>
      <c r="CL1250">
        <v>5</v>
      </c>
      <c r="CM1250">
        <v>1</v>
      </c>
      <c r="CR1250">
        <v>-98</v>
      </c>
      <c r="CS1250">
        <v>-97</v>
      </c>
      <c r="CT1250">
        <v>1</v>
      </c>
      <c r="CU1250">
        <v>2</v>
      </c>
      <c r="CV1250" t="s">
        <v>6736</v>
      </c>
      <c r="CW1250">
        <v>708</v>
      </c>
      <c r="CX1250">
        <v>11.8</v>
      </c>
      <c r="CY1250">
        <v>2</v>
      </c>
      <c r="CZ1250">
        <v>1</v>
      </c>
      <c r="DA1250" t="s">
        <v>3658</v>
      </c>
      <c r="DC1250">
        <v>1</v>
      </c>
      <c r="DD1250">
        <v>1</v>
      </c>
      <c r="DE1250">
        <v>35</v>
      </c>
      <c r="DN1250" t="s">
        <v>3622</v>
      </c>
      <c r="DO1250" t="s">
        <v>3622</v>
      </c>
      <c r="DP1250" t="s">
        <v>3178</v>
      </c>
      <c r="DQ1250" t="s">
        <v>202</v>
      </c>
      <c r="DR1250" t="s">
        <v>202</v>
      </c>
      <c r="DT1250">
        <v>1</v>
      </c>
      <c r="DV1250">
        <v>0</v>
      </c>
      <c r="DW1250">
        <v>1</v>
      </c>
      <c r="FG1250">
        <v>0</v>
      </c>
      <c r="FH1250" t="s">
        <v>202</v>
      </c>
      <c r="FJ1250" t="s">
        <v>1978</v>
      </c>
      <c r="FM1250">
        <v>0</v>
      </c>
      <c r="FN1250">
        <v>20</v>
      </c>
      <c r="FO1250" t="s">
        <v>202</v>
      </c>
      <c r="FQ1250" t="s">
        <v>3638</v>
      </c>
      <c r="FR1250" t="s">
        <v>3189</v>
      </c>
      <c r="FS1250">
        <v>0</v>
      </c>
      <c r="FT1250">
        <v>0</v>
      </c>
      <c r="FU1250" t="s">
        <v>202</v>
      </c>
      <c r="FV1250" t="s">
        <v>202</v>
      </c>
      <c r="FW1250">
        <v>0</v>
      </c>
      <c r="FX1250">
        <v>1</v>
      </c>
      <c r="FY1250">
        <v>0</v>
      </c>
      <c r="FZ1250">
        <v>0</v>
      </c>
      <c r="GA1250">
        <v>283</v>
      </c>
      <c r="GB1250">
        <v>7</v>
      </c>
      <c r="GC1250">
        <v>40.428571400000003</v>
      </c>
      <c r="GD1250" t="s">
        <v>202</v>
      </c>
      <c r="GF1250">
        <v>-97</v>
      </c>
      <c r="GH1250">
        <v>-97</v>
      </c>
      <c r="GI1250">
        <v>-97</v>
      </c>
      <c r="GL1250">
        <v>4</v>
      </c>
      <c r="GO1250">
        <v>3</v>
      </c>
      <c r="GP1250">
        <v>2</v>
      </c>
      <c r="GQ1250">
        <v>2</v>
      </c>
      <c r="GZ1250">
        <v>1</v>
      </c>
      <c r="HA1250">
        <v>1</v>
      </c>
      <c r="HD1250">
        <v>3</v>
      </c>
      <c r="HG1250" t="s">
        <v>6739</v>
      </c>
      <c r="HH1250">
        <v>2</v>
      </c>
      <c r="HJ1250">
        <v>0</v>
      </c>
    </row>
    <row r="1251" spans="1:231" hidden="1" x14ac:dyDescent="0.3">
      <c r="A1251">
        <v>995</v>
      </c>
      <c r="B1251" t="s">
        <v>3633</v>
      </c>
      <c r="C1251" t="s">
        <v>6737</v>
      </c>
      <c r="D1251" t="s">
        <v>194</v>
      </c>
      <c r="E1251">
        <v>1</v>
      </c>
      <c r="F1251" t="s">
        <v>202</v>
      </c>
      <c r="H1251">
        <v>1</v>
      </c>
      <c r="M1251">
        <v>2</v>
      </c>
      <c r="N1251">
        <v>1</v>
      </c>
      <c r="U1251">
        <v>1</v>
      </c>
      <c r="W1251">
        <v>1</v>
      </c>
      <c r="X1251" t="s">
        <v>202</v>
      </c>
      <c r="Y1251">
        <v>1</v>
      </c>
      <c r="Z1251">
        <v>1</v>
      </c>
      <c r="AD1251" t="s">
        <v>5507</v>
      </c>
      <c r="AE1251">
        <v>1</v>
      </c>
      <c r="AF1251">
        <v>1</v>
      </c>
      <c r="AG1251">
        <v>1</v>
      </c>
      <c r="AH1251">
        <v>1</v>
      </c>
      <c r="AI1251">
        <v>1</v>
      </c>
      <c r="AJ1251">
        <v>2</v>
      </c>
      <c r="AK1251" t="s">
        <v>4652</v>
      </c>
      <c r="AL1251">
        <v>1</v>
      </c>
      <c r="AM1251">
        <v>1</v>
      </c>
      <c r="AN1251">
        <v>1</v>
      </c>
      <c r="AO1251">
        <v>-97</v>
      </c>
      <c r="AP1251">
        <v>1</v>
      </c>
      <c r="AQ1251">
        <v>1</v>
      </c>
      <c r="AR1251" t="s">
        <v>5282</v>
      </c>
      <c r="AS1251">
        <v>1</v>
      </c>
      <c r="AT1251">
        <v>1</v>
      </c>
      <c r="AU1251">
        <v>1</v>
      </c>
      <c r="AV1251">
        <v>1</v>
      </c>
      <c r="AW1251">
        <v>6</v>
      </c>
      <c r="AX1251">
        <v>1</v>
      </c>
      <c r="AY1251">
        <v>1</v>
      </c>
      <c r="BE1251">
        <v>1</v>
      </c>
      <c r="BF1251">
        <v>2</v>
      </c>
      <c r="BG1251">
        <v>1</v>
      </c>
      <c r="BH1251">
        <v>2</v>
      </c>
      <c r="BI1251">
        <v>1</v>
      </c>
      <c r="BJ1251">
        <v>1</v>
      </c>
      <c r="BK1251">
        <v>1</v>
      </c>
      <c r="BL1251">
        <v>1</v>
      </c>
      <c r="BM1251">
        <v>1</v>
      </c>
      <c r="BN1251">
        <v>1</v>
      </c>
      <c r="BO1251">
        <v>4</v>
      </c>
      <c r="BP1251">
        <v>1</v>
      </c>
      <c r="BQ1251">
        <v>14</v>
      </c>
      <c r="BR1251">
        <v>5</v>
      </c>
      <c r="BS1251">
        <v>1</v>
      </c>
      <c r="BT1251">
        <v>3</v>
      </c>
      <c r="BV1251">
        <v>9</v>
      </c>
      <c r="CJ1251">
        <v>1</v>
      </c>
      <c r="CK1251">
        <v>2</v>
      </c>
      <c r="CL1251">
        <v>6</v>
      </c>
      <c r="CM1251">
        <v>1</v>
      </c>
      <c r="CN1251">
        <v>6</v>
      </c>
      <c r="CS1251">
        <v>7</v>
      </c>
      <c r="CT1251">
        <v>1</v>
      </c>
      <c r="CU1251">
        <v>1</v>
      </c>
      <c r="CV1251" t="s">
        <v>6738</v>
      </c>
      <c r="CW1251">
        <v>751</v>
      </c>
      <c r="CX1251">
        <v>12.52</v>
      </c>
      <c r="CY1251">
        <v>2</v>
      </c>
      <c r="CZ1251">
        <v>1</v>
      </c>
      <c r="DA1251" t="s">
        <v>3220</v>
      </c>
      <c r="DC1251">
        <v>1</v>
      </c>
      <c r="DD1251">
        <v>1</v>
      </c>
      <c r="DE1251">
        <v>23</v>
      </c>
      <c r="DN1251" t="s">
        <v>4657</v>
      </c>
      <c r="DO1251" t="s">
        <v>4657</v>
      </c>
      <c r="DP1251" t="s">
        <v>3178</v>
      </c>
      <c r="DQ1251" t="s">
        <v>202</v>
      </c>
      <c r="DR1251" t="s">
        <v>202</v>
      </c>
      <c r="DT1251">
        <v>1</v>
      </c>
      <c r="DV1251">
        <v>0</v>
      </c>
      <c r="DW1251">
        <v>1</v>
      </c>
      <c r="FG1251">
        <v>0</v>
      </c>
      <c r="FH1251" t="s">
        <v>202</v>
      </c>
      <c r="FJ1251" t="s">
        <v>1978</v>
      </c>
      <c r="FK1251">
        <v>10</v>
      </c>
      <c r="FL1251">
        <v>12</v>
      </c>
      <c r="FM1251">
        <v>12</v>
      </c>
      <c r="FN1251">
        <v>10</v>
      </c>
      <c r="FO1251" t="s">
        <v>202</v>
      </c>
      <c r="FQ1251" t="s">
        <v>3287</v>
      </c>
      <c r="FR1251" t="s">
        <v>3189</v>
      </c>
      <c r="FS1251">
        <v>0</v>
      </c>
      <c r="FT1251">
        <v>0</v>
      </c>
      <c r="FU1251" t="s">
        <v>202</v>
      </c>
      <c r="FV1251" t="s">
        <v>202</v>
      </c>
      <c r="FW1251">
        <v>0</v>
      </c>
      <c r="FX1251">
        <v>1</v>
      </c>
      <c r="FY1251">
        <v>0</v>
      </c>
      <c r="FZ1251">
        <v>0</v>
      </c>
      <c r="GA1251">
        <v>674</v>
      </c>
      <c r="GB1251">
        <v>7</v>
      </c>
      <c r="GC1251">
        <v>96.285714299999995</v>
      </c>
      <c r="GD1251" t="s">
        <v>202</v>
      </c>
      <c r="GE1251">
        <v>1</v>
      </c>
      <c r="GF1251">
        <v>1</v>
      </c>
      <c r="GG1251">
        <v>10</v>
      </c>
      <c r="GH1251">
        <f>IF(GG1251&gt;=30,1,IF(GG1251&gt;=20,2,IF(GG1251&gt;=15,3,IF(GG1251&gt;=10,4,IF(GG1251&gt;=5,5,IF(GG1251&gt;0,6,0))))))</f>
        <v>4</v>
      </c>
      <c r="GI1251">
        <v>2</v>
      </c>
      <c r="GK1251">
        <v>10</v>
      </c>
      <c r="GL1251">
        <v>1</v>
      </c>
      <c r="GO1251">
        <v>2</v>
      </c>
      <c r="GP1251">
        <v>2</v>
      </c>
      <c r="GQ1251">
        <v>2</v>
      </c>
      <c r="GZ1251">
        <v>1</v>
      </c>
      <c r="HA1251">
        <v>1</v>
      </c>
      <c r="HD1251">
        <v>5</v>
      </c>
      <c r="HG1251" t="s">
        <v>6739</v>
      </c>
      <c r="HH1251">
        <v>2</v>
      </c>
      <c r="HJ1251">
        <v>0</v>
      </c>
    </row>
    <row r="1252" spans="1:231" x14ac:dyDescent="0.3">
      <c r="HS1252" t="s">
        <v>6931</v>
      </c>
    </row>
    <row r="1253" spans="1:231" ht="15" thickBot="1" x14ac:dyDescent="0.35"/>
    <row r="1254" spans="1:231" x14ac:dyDescent="0.3">
      <c r="EM1254">
        <v>1</v>
      </c>
      <c r="EN1254" t="s">
        <v>6942</v>
      </c>
      <c r="EO1254">
        <f>COUNTIF($EO$24:$EO$1111,EM1254)</f>
        <v>355</v>
      </c>
      <c r="GN1254">
        <v>1</v>
      </c>
      <c r="GO1254" t="s">
        <v>6942</v>
      </c>
      <c r="GP1254">
        <f>COUNTIF($GP$1112:$GP$1251,GN1254)</f>
        <v>16</v>
      </c>
      <c r="HF1254" s="93"/>
      <c r="HG1254" s="94"/>
      <c r="HH1254" s="345" t="s">
        <v>2156</v>
      </c>
      <c r="HI1254" s="345"/>
      <c r="HJ1254" s="345"/>
      <c r="HK1254" s="346"/>
      <c r="HM1254" s="4"/>
      <c r="HN1254" s="4"/>
      <c r="HO1254" s="4"/>
      <c r="HP1254" s="4"/>
      <c r="HQ1254" s="93"/>
      <c r="HR1254" s="94"/>
      <c r="HS1254" s="345" t="s">
        <v>2156</v>
      </c>
      <c r="HT1254" s="345"/>
      <c r="HU1254" s="345"/>
      <c r="HV1254" s="346"/>
      <c r="HW1254" s="4"/>
    </row>
    <row r="1255" spans="1:231" x14ac:dyDescent="0.3">
      <c r="EM1255">
        <v>2</v>
      </c>
      <c r="EN1255" t="s">
        <v>6857</v>
      </c>
      <c r="EO1255">
        <f t="shared" ref="EO1255:EO1257" si="62">COUNTIF($EO$24:$EO$1111,EM1255)</f>
        <v>446</v>
      </c>
      <c r="GN1255">
        <v>2</v>
      </c>
      <c r="GO1255" t="s">
        <v>6857</v>
      </c>
      <c r="GP1255">
        <f t="shared" ref="GP1255:GP1257" si="63">COUNTIF($GP$1112:$GP$1251,GN1255)</f>
        <v>109</v>
      </c>
      <c r="HF1255" s="95"/>
      <c r="HG1255" s="96"/>
      <c r="HH1255" s="347" t="s">
        <v>2157</v>
      </c>
      <c r="HI1255" s="347"/>
      <c r="HJ1255" s="347" t="s">
        <v>2158</v>
      </c>
      <c r="HK1255" s="348"/>
      <c r="HM1255" s="4"/>
      <c r="HN1255" s="4"/>
      <c r="HO1255" s="4"/>
      <c r="HP1255" s="4"/>
      <c r="HQ1255" s="95"/>
      <c r="HR1255" s="96"/>
      <c r="HS1255" s="347" t="s">
        <v>2157</v>
      </c>
      <c r="HT1255" s="347"/>
      <c r="HU1255" s="347" t="s">
        <v>2158</v>
      </c>
      <c r="HV1255" s="348"/>
      <c r="HW1255" s="4"/>
    </row>
    <row r="1256" spans="1:231" ht="15" thickBot="1" x14ac:dyDescent="0.35">
      <c r="EM1256">
        <v>3</v>
      </c>
      <c r="EN1256" t="s">
        <v>6943</v>
      </c>
      <c r="EO1256">
        <f t="shared" si="62"/>
        <v>153</v>
      </c>
      <c r="GN1256">
        <v>3</v>
      </c>
      <c r="GO1256" t="s">
        <v>6943</v>
      </c>
      <c r="GP1256">
        <f t="shared" si="63"/>
        <v>9</v>
      </c>
      <c r="HF1256" s="95"/>
      <c r="HG1256" s="97" t="s">
        <v>2158</v>
      </c>
      <c r="HH1256" s="97" t="s">
        <v>2159</v>
      </c>
      <c r="HI1256" s="97" t="s">
        <v>2160</v>
      </c>
      <c r="HJ1256" s="98" t="s">
        <v>2159</v>
      </c>
      <c r="HK1256" s="99" t="s">
        <v>2160</v>
      </c>
      <c r="HQ1256" s="95"/>
      <c r="HR1256" s="97" t="s">
        <v>2158</v>
      </c>
      <c r="HS1256" s="275" t="s">
        <v>2159</v>
      </c>
      <c r="HT1256" s="275" t="s">
        <v>2160</v>
      </c>
      <c r="HU1256" s="276" t="s">
        <v>2159</v>
      </c>
      <c r="HV1256" s="277" t="s">
        <v>2160</v>
      </c>
      <c r="HW1256" s="4"/>
    </row>
    <row r="1257" spans="1:231" ht="15" thickBot="1" x14ac:dyDescent="0.35">
      <c r="EM1257">
        <v>4</v>
      </c>
      <c r="EN1257" t="s">
        <v>6944</v>
      </c>
      <c r="EO1257">
        <f t="shared" si="62"/>
        <v>103</v>
      </c>
      <c r="GN1257">
        <v>4</v>
      </c>
      <c r="GO1257" t="s">
        <v>6944</v>
      </c>
      <c r="GP1257">
        <f t="shared" si="63"/>
        <v>3</v>
      </c>
      <c r="HB1257" s="4" t="s">
        <v>2156</v>
      </c>
      <c r="HC1257" s="4" t="str">
        <f t="shared" ref="HC1257:HC1328" si="64">HD1257&amp;":"&amp;HE1257</f>
        <v>AllAll:30</v>
      </c>
      <c r="HD1257" s="4" t="s">
        <v>6926</v>
      </c>
      <c r="HE1257" s="4">
        <v>30</v>
      </c>
      <c r="HF1257" s="100">
        <v>1</v>
      </c>
      <c r="HG1257" s="101" t="s">
        <v>2162</v>
      </c>
      <c r="HH1257" s="242">
        <f>HH1265+HH1281</f>
        <v>54</v>
      </c>
      <c r="HI1257" s="238">
        <f t="shared" ref="HI1257:HI1262" si="65">HH1257/SUMIF($HD$1257:$HD$1532,$HD1257,HH$1257:HH$1532)</f>
        <v>4.1315990818668706E-2</v>
      </c>
      <c r="HJ1257" s="239">
        <f t="shared" ref="HJ1257:HJ1264" si="66">HJ1265+HJ1297</f>
        <v>12414.199014199996</v>
      </c>
      <c r="HK1257" s="240">
        <f t="shared" ref="HK1257:HK1262" si="67">HJ1257/SUMIF($HD$1257:$HD$1532,$HD1257,HJ$1257:HJ$1532)</f>
        <v>4.4707925114913831E-2</v>
      </c>
      <c r="HM1257" s="4" t="s">
        <v>2156</v>
      </c>
      <c r="HN1257" s="4" t="str">
        <f t="shared" ref="HN1257:HN1320" si="68">HO1257&amp;":"&amp;HP1257</f>
        <v>AllAll:30</v>
      </c>
      <c r="HO1257" s="4" t="s">
        <v>6926</v>
      </c>
      <c r="HP1257" s="4">
        <v>30</v>
      </c>
      <c r="HQ1257" s="100">
        <v>1</v>
      </c>
      <c r="HR1257" s="269" t="s">
        <v>2162</v>
      </c>
      <c r="HS1257" s="242">
        <f>HS1265+HS1281</f>
        <v>2</v>
      </c>
      <c r="HT1257" s="238">
        <f>HS1257/SUMIF($HO$1257:$HO$1392,$HO1257,HS$1257:HS$1392)</f>
        <v>1.1111111111111112E-2</v>
      </c>
      <c r="HU1257" s="239">
        <f>HU1265+HU1281</f>
        <v>587.54228860000001</v>
      </c>
      <c r="HV1257" s="279">
        <f>HU1257/SUMIF($HO$1257:$HO$1392,$HO1257,HU$1257:HU$1392)</f>
        <v>1.3125819013829115E-2</v>
      </c>
      <c r="HW1257" s="106">
        <v>0.05</v>
      </c>
    </row>
    <row r="1258" spans="1:231" ht="15" thickBot="1" x14ac:dyDescent="0.35">
      <c r="EN1258" t="s">
        <v>6946</v>
      </c>
      <c r="EO1258" s="284">
        <f>EO1255/SUM(EO1254:EO1257)</f>
        <v>0.42194891201513718</v>
      </c>
      <c r="GO1258" t="s">
        <v>6945</v>
      </c>
      <c r="GP1258" s="285">
        <f>1-GP1259</f>
        <v>0.20437956204379559</v>
      </c>
      <c r="HB1258" s="4" t="s">
        <v>2156</v>
      </c>
      <c r="HC1258" s="4" t="str">
        <f t="shared" si="64"/>
        <v>AllAll:20</v>
      </c>
      <c r="HD1258" s="4" t="s">
        <v>6926</v>
      </c>
      <c r="HE1258" s="4">
        <v>20</v>
      </c>
      <c r="HF1258" s="107">
        <v>2</v>
      </c>
      <c r="HG1258" s="108" t="s">
        <v>2163</v>
      </c>
      <c r="HH1258" s="102">
        <f t="shared" ref="HH1258:HH1264" si="69">HH1266+HH1282</f>
        <v>190</v>
      </c>
      <c r="HI1258" s="103">
        <f t="shared" si="65"/>
        <v>0.14537107880642694</v>
      </c>
      <c r="HJ1258" s="104">
        <f t="shared" si="66"/>
        <v>39850.529810100037</v>
      </c>
      <c r="HK1258" s="105">
        <f t="shared" si="67"/>
        <v>0.14351586441474551</v>
      </c>
      <c r="HM1258" s="4" t="s">
        <v>2156</v>
      </c>
      <c r="HN1258" s="4" t="str">
        <f t="shared" si="68"/>
        <v>AllAll:20</v>
      </c>
      <c r="HO1258" s="4" t="s">
        <v>6926</v>
      </c>
      <c r="HP1258" s="4">
        <v>20</v>
      </c>
      <c r="HQ1258" s="107">
        <v>2</v>
      </c>
      <c r="HR1258" s="113" t="s">
        <v>2163</v>
      </c>
      <c r="HS1258" s="244">
        <f t="shared" ref="HS1258:HS1264" si="70">HS1266+HS1282</f>
        <v>2</v>
      </c>
      <c r="HT1258" s="103">
        <f t="shared" ref="HT1258:HV1262" si="71">HS1258/SUMIF($HO$1257:$HO$1392,$HO1258,HS$1257:HS$1392)</f>
        <v>1.1111111111111112E-2</v>
      </c>
      <c r="HU1258" s="104">
        <f t="shared" ref="HU1258:HU1264" si="72">HU1266+HU1282</f>
        <v>221.43661979999999</v>
      </c>
      <c r="HV1258" s="280">
        <f t="shared" si="71"/>
        <v>4.9469409282089398E-3</v>
      </c>
      <c r="HW1258" s="106">
        <v>0.1</v>
      </c>
    </row>
    <row r="1259" spans="1:231" ht="15" thickBot="1" x14ac:dyDescent="0.35">
      <c r="EN1259" t="s">
        <v>6945</v>
      </c>
      <c r="EO1259" s="285">
        <f>1-EO1258</f>
        <v>0.57805108798486282</v>
      </c>
      <c r="GO1259" t="s">
        <v>6946</v>
      </c>
      <c r="GP1259" s="284">
        <f>GP1255/SUM(GP1254:GP1257)</f>
        <v>0.79562043795620441</v>
      </c>
      <c r="HB1259" s="4" t="s">
        <v>2156</v>
      </c>
      <c r="HC1259" s="4" t="str">
        <f t="shared" si="64"/>
        <v>AllAll:15</v>
      </c>
      <c r="HD1259" s="4" t="s">
        <v>6926</v>
      </c>
      <c r="HE1259" s="4">
        <v>15</v>
      </c>
      <c r="HF1259" s="107">
        <v>3</v>
      </c>
      <c r="HG1259" s="108" t="s">
        <v>2164</v>
      </c>
      <c r="HH1259" s="102">
        <f t="shared" si="69"/>
        <v>265</v>
      </c>
      <c r="HI1259" s="103">
        <f t="shared" si="65"/>
        <v>0.20275439938791126</v>
      </c>
      <c r="HJ1259" s="104">
        <f t="shared" si="66"/>
        <v>53090.888136900059</v>
      </c>
      <c r="HK1259" s="105">
        <f t="shared" si="67"/>
        <v>0.19119908166396954</v>
      </c>
      <c r="HM1259" s="4" t="s">
        <v>2156</v>
      </c>
      <c r="HN1259" s="4" t="str">
        <f t="shared" si="68"/>
        <v>AllAll:15</v>
      </c>
      <c r="HO1259" s="4" t="s">
        <v>6926</v>
      </c>
      <c r="HP1259" s="4">
        <v>15</v>
      </c>
      <c r="HQ1259" s="107">
        <v>3</v>
      </c>
      <c r="HR1259" s="113" t="s">
        <v>2164</v>
      </c>
      <c r="HS1259" s="244">
        <f t="shared" si="70"/>
        <v>5</v>
      </c>
      <c r="HT1259" s="103">
        <f t="shared" si="71"/>
        <v>2.7777777777777776E-2</v>
      </c>
      <c r="HU1259" s="104">
        <f t="shared" si="72"/>
        <v>1232.3397883</v>
      </c>
      <c r="HV1259" s="280">
        <f t="shared" si="71"/>
        <v>2.7530731555186115E-2</v>
      </c>
      <c r="HW1259" s="106">
        <v>0.25</v>
      </c>
    </row>
    <row r="1260" spans="1:231" ht="15" thickBot="1" x14ac:dyDescent="0.35">
      <c r="HB1260" s="4" t="s">
        <v>2156</v>
      </c>
      <c r="HC1260" s="4" t="str">
        <f t="shared" si="64"/>
        <v>AllAll:10</v>
      </c>
      <c r="HD1260" s="4" t="s">
        <v>6926</v>
      </c>
      <c r="HE1260" s="4">
        <v>10</v>
      </c>
      <c r="HF1260" s="107">
        <v>4</v>
      </c>
      <c r="HG1260" s="108" t="s">
        <v>2165</v>
      </c>
      <c r="HH1260" s="102">
        <f t="shared" si="69"/>
        <v>423</v>
      </c>
      <c r="HI1260" s="103">
        <f t="shared" si="65"/>
        <v>0.32364192807957154</v>
      </c>
      <c r="HJ1260" s="104">
        <f t="shared" si="66"/>
        <v>89147.513520100052</v>
      </c>
      <c r="HK1260" s="105">
        <f t="shared" si="67"/>
        <v>0.32105175324468926</v>
      </c>
      <c r="HM1260" s="4" t="s">
        <v>2156</v>
      </c>
      <c r="HN1260" s="4" t="str">
        <f t="shared" si="68"/>
        <v>AllAll:10</v>
      </c>
      <c r="HO1260" s="4" t="s">
        <v>6926</v>
      </c>
      <c r="HP1260" s="4">
        <v>10</v>
      </c>
      <c r="HQ1260" s="107">
        <v>4</v>
      </c>
      <c r="HR1260" s="113" t="s">
        <v>2165</v>
      </c>
      <c r="HS1260" s="244">
        <f t="shared" si="70"/>
        <v>24</v>
      </c>
      <c r="HT1260" s="103">
        <f t="shared" si="71"/>
        <v>0.13333333333333333</v>
      </c>
      <c r="HU1260" s="104">
        <f t="shared" si="72"/>
        <v>5786.4410927000008</v>
      </c>
      <c r="HV1260" s="280">
        <f t="shared" si="71"/>
        <v>0.12927031805309239</v>
      </c>
      <c r="HW1260" s="106">
        <v>0.5</v>
      </c>
    </row>
    <row r="1261" spans="1:231" ht="15" thickBot="1" x14ac:dyDescent="0.35">
      <c r="HB1261" s="4" t="s">
        <v>2156</v>
      </c>
      <c r="HC1261" s="4" t="str">
        <f t="shared" si="64"/>
        <v>AllAll:5</v>
      </c>
      <c r="HD1261" s="4" t="s">
        <v>6926</v>
      </c>
      <c r="HE1261" s="4">
        <v>5</v>
      </c>
      <c r="HF1261" s="107">
        <v>5</v>
      </c>
      <c r="HG1261" s="108" t="s">
        <v>2166</v>
      </c>
      <c r="HH1261" s="102">
        <f t="shared" si="69"/>
        <v>299</v>
      </c>
      <c r="HI1261" s="103">
        <f t="shared" si="65"/>
        <v>0.22876817138485081</v>
      </c>
      <c r="HJ1261" s="104">
        <f t="shared" si="66"/>
        <v>64348.420694200111</v>
      </c>
      <c r="HK1261" s="105">
        <f t="shared" si="67"/>
        <v>0.23174144142272429</v>
      </c>
      <c r="HM1261" s="4" t="s">
        <v>2156</v>
      </c>
      <c r="HN1261" s="4" t="str">
        <f t="shared" si="68"/>
        <v>AllAll:5</v>
      </c>
      <c r="HO1261" s="4" t="s">
        <v>6926</v>
      </c>
      <c r="HP1261" s="4">
        <v>5</v>
      </c>
      <c r="HQ1261" s="107">
        <v>5</v>
      </c>
      <c r="HR1261" s="113" t="s">
        <v>2166</v>
      </c>
      <c r="HS1261" s="244">
        <f t="shared" si="70"/>
        <v>81</v>
      </c>
      <c r="HT1261" s="103">
        <f t="shared" si="71"/>
        <v>0.45</v>
      </c>
      <c r="HU1261" s="104">
        <f t="shared" si="72"/>
        <v>19858.326362399996</v>
      </c>
      <c r="HV1261" s="280">
        <f t="shared" si="71"/>
        <v>0.44363921169233406</v>
      </c>
      <c r="HW1261" s="106">
        <v>1</v>
      </c>
    </row>
    <row r="1262" spans="1:231" ht="15" thickBot="1" x14ac:dyDescent="0.35">
      <c r="HB1262" s="4" t="s">
        <v>2156</v>
      </c>
      <c r="HC1262" s="4" t="str">
        <f t="shared" si="64"/>
        <v>AllAll:0</v>
      </c>
      <c r="HD1262" s="4" t="s">
        <v>6926</v>
      </c>
      <c r="HE1262" s="4">
        <v>0</v>
      </c>
      <c r="HF1262" s="107">
        <v>6</v>
      </c>
      <c r="HG1262" s="108" t="s">
        <v>2167</v>
      </c>
      <c r="HH1262" s="102">
        <f t="shared" si="69"/>
        <v>76</v>
      </c>
      <c r="HI1262" s="103">
        <f t="shared" si="65"/>
        <v>5.8148431522570772E-2</v>
      </c>
      <c r="HJ1262" s="104">
        <f t="shared" si="66"/>
        <v>18821.79157730001</v>
      </c>
      <c r="HK1262" s="105">
        <f t="shared" si="67"/>
        <v>6.7783934138957586E-2</v>
      </c>
      <c r="HM1262" s="4" t="s">
        <v>2156</v>
      </c>
      <c r="HN1262" s="4" t="str">
        <f t="shared" si="68"/>
        <v>AllAll:0</v>
      </c>
      <c r="HO1262" s="4" t="s">
        <v>6926</v>
      </c>
      <c r="HP1262" s="4">
        <v>0</v>
      </c>
      <c r="HQ1262" s="107">
        <v>6</v>
      </c>
      <c r="HR1262" s="113" t="s">
        <v>2167</v>
      </c>
      <c r="HS1262" s="244">
        <f t="shared" si="70"/>
        <v>66</v>
      </c>
      <c r="HT1262" s="103">
        <f t="shared" si="71"/>
        <v>0.36666666666666664</v>
      </c>
      <c r="HU1262" s="104">
        <f t="shared" si="72"/>
        <v>17076.247381900001</v>
      </c>
      <c r="HV1262" s="280">
        <f t="shared" si="71"/>
        <v>0.38148697875734944</v>
      </c>
      <c r="HW1262" s="106">
        <v>1</v>
      </c>
    </row>
    <row r="1263" spans="1:231" ht="15" thickBot="1" x14ac:dyDescent="0.35">
      <c r="HB1263" s="4"/>
      <c r="HC1263" s="4" t="str">
        <f t="shared" si="64"/>
        <v>:-97</v>
      </c>
      <c r="HD1263" s="4"/>
      <c r="HE1263" s="4">
        <v>-97</v>
      </c>
      <c r="HF1263" s="243">
        <v>-97</v>
      </c>
      <c r="HG1263" s="108" t="s">
        <v>2168</v>
      </c>
      <c r="HH1263" s="102">
        <f t="shared" si="69"/>
        <v>82</v>
      </c>
      <c r="HI1263" s="103"/>
      <c r="HJ1263" s="104">
        <f t="shared" si="66"/>
        <v>18417.267047799996</v>
      </c>
      <c r="HK1263" s="109"/>
      <c r="HM1263" s="4"/>
      <c r="HN1263" s="4" t="str">
        <f t="shared" si="68"/>
        <v>:-97</v>
      </c>
      <c r="HO1263" s="4"/>
      <c r="HP1263" s="4">
        <v>-97</v>
      </c>
      <c r="HQ1263" s="107">
        <v>-98</v>
      </c>
      <c r="HR1263" s="113" t="s">
        <v>2168</v>
      </c>
      <c r="HS1263" s="244">
        <f t="shared" si="70"/>
        <v>0</v>
      </c>
      <c r="HT1263" s="102"/>
      <c r="HU1263" s="104">
        <f t="shared" si="72"/>
        <v>0</v>
      </c>
      <c r="HV1263" s="109"/>
      <c r="HW1263" s="110"/>
    </row>
    <row r="1264" spans="1:231" ht="15" thickBot="1" x14ac:dyDescent="0.35">
      <c r="HB1264" s="4"/>
      <c r="HC1264" s="4" t="str">
        <f t="shared" si="64"/>
        <v>:-98</v>
      </c>
      <c r="HD1264" s="4"/>
      <c r="HE1264" s="4">
        <v>-98</v>
      </c>
      <c r="HF1264" s="243">
        <v>-98</v>
      </c>
      <c r="HG1264" s="108" t="s">
        <v>2169</v>
      </c>
      <c r="HH1264" s="102">
        <f t="shared" si="69"/>
        <v>0</v>
      </c>
      <c r="HI1264" s="103"/>
      <c r="HJ1264" s="104">
        <f t="shared" si="66"/>
        <v>532.15833329999998</v>
      </c>
      <c r="HK1264" s="109"/>
      <c r="HM1264" s="4"/>
      <c r="HN1264" s="4" t="str">
        <f t="shared" si="68"/>
        <v>:-98</v>
      </c>
      <c r="HO1264" s="4"/>
      <c r="HP1264" s="4">
        <v>-98</v>
      </c>
      <c r="HQ1264" s="107">
        <v>-99</v>
      </c>
      <c r="HR1264" s="113" t="s">
        <v>2169</v>
      </c>
      <c r="HS1264" s="281">
        <f t="shared" si="70"/>
        <v>0</v>
      </c>
      <c r="HT1264" s="111"/>
      <c r="HU1264" s="112">
        <f t="shared" si="72"/>
        <v>0</v>
      </c>
      <c r="HV1264" s="113"/>
      <c r="HW1264" s="110"/>
    </row>
    <row r="1265" spans="210:231" ht="15" thickBot="1" x14ac:dyDescent="0.35">
      <c r="HB1265" s="4" t="s">
        <v>2170</v>
      </c>
      <c r="HC1265" s="4" t="str">
        <f t="shared" si="64"/>
        <v>AllRefrig:30</v>
      </c>
      <c r="HD1265" s="4" t="s">
        <v>2171</v>
      </c>
      <c r="HE1265" s="4">
        <v>30</v>
      </c>
      <c r="HF1265" s="100">
        <v>1</v>
      </c>
      <c r="HG1265" s="101" t="s">
        <v>2162</v>
      </c>
      <c r="HH1265" s="242">
        <f>COUNTIF($EB$24:$EB$1251,HF1265)</f>
        <v>37</v>
      </c>
      <c r="HI1265" s="238">
        <f t="shared" ref="HI1265:HI1270" si="73">HH1265/SUMIF($HD$1257:$HD$1532,$HD1265,HH$1257:HH$1532)</f>
        <v>3.6345776031434185E-2</v>
      </c>
      <c r="HJ1265" s="239">
        <f>SUMIF($EB$24:$EB$1251,HF1265,$GC$24:$GC$1251)</f>
        <v>9073.3564820999964</v>
      </c>
      <c r="HK1265" s="240">
        <f t="shared" ref="HK1265:HK1270" si="74">HJ1265/SUMIF($HD$1257:$HD$1532,$HD1265,HJ$1257:HJ$1532)</f>
        <v>3.5832542568629923E-2</v>
      </c>
      <c r="HM1265" s="4" t="s">
        <v>2170</v>
      </c>
      <c r="HN1265" s="4" t="str">
        <f t="shared" si="68"/>
        <v>AllRefrig:30</v>
      </c>
      <c r="HO1265" s="4" t="s">
        <v>2171</v>
      </c>
      <c r="HP1265" s="4">
        <v>30</v>
      </c>
      <c r="HQ1265" s="100">
        <v>1</v>
      </c>
      <c r="HR1265" s="269" t="s">
        <v>2162</v>
      </c>
      <c r="HS1265" s="242">
        <f>COUNTIF($EU$24:$EU$1251,HQ1265)</f>
        <v>1</v>
      </c>
      <c r="HT1265" s="238">
        <f>HS1265/SUMIF($HO$1257:$HO$1392,$HO1265,HS$1257:HS$1392)</f>
        <v>6.8493150684931503E-3</v>
      </c>
      <c r="HU1265" s="239">
        <f>SUMIF($EU$24:$EU$1251,HQ1265,$GC$24:$GC$1251)</f>
        <v>293.7711443</v>
      </c>
      <c r="HV1265" s="279">
        <f>HU1265/SUMIF($HO$1257:$HO$1392,$HO1265,HU$1257:HU$1392)</f>
        <v>8.0534596840801474E-3</v>
      </c>
      <c r="HW1265" s="106">
        <v>0.05</v>
      </c>
    </row>
    <row r="1266" spans="210:231" ht="15" thickBot="1" x14ac:dyDescent="0.35">
      <c r="HB1266" s="4" t="s">
        <v>2170</v>
      </c>
      <c r="HC1266" s="4" t="str">
        <f t="shared" si="64"/>
        <v>AllRefrig:20</v>
      </c>
      <c r="HD1266" s="4" t="s">
        <v>2171</v>
      </c>
      <c r="HE1266" s="4">
        <v>20</v>
      </c>
      <c r="HF1266" s="107">
        <v>2</v>
      </c>
      <c r="HG1266" s="108" t="s">
        <v>2163</v>
      </c>
      <c r="HH1266" s="102">
        <f t="shared" ref="HH1266:HH1272" si="75">COUNTIF($EB$24:$EB$1251,HF1266)</f>
        <v>142</v>
      </c>
      <c r="HI1266" s="103">
        <f t="shared" si="73"/>
        <v>0.13948919449901767</v>
      </c>
      <c r="HJ1266" s="104">
        <f t="shared" ref="HJ1266:HJ1272" si="76">SUMIF($EB$24:$EB$1251,HF1266,$GC$24:$GC$1251)</f>
        <v>35808.923100700034</v>
      </c>
      <c r="HK1266" s="105">
        <f t="shared" si="74"/>
        <v>0.14141676940325118</v>
      </c>
      <c r="HM1266" s="4" t="s">
        <v>2170</v>
      </c>
      <c r="HN1266" s="4" t="str">
        <f t="shared" si="68"/>
        <v>AllRefrig:20</v>
      </c>
      <c r="HO1266" s="4" t="s">
        <v>2171</v>
      </c>
      <c r="HP1266" s="4">
        <v>20</v>
      </c>
      <c r="HQ1266" s="107">
        <v>2</v>
      </c>
      <c r="HR1266" s="113" t="s">
        <v>2163</v>
      </c>
      <c r="HS1266" s="244">
        <f t="shared" ref="HS1266:HS1272" si="77">COUNTIF($EU$24:$EU$1251,HQ1266)</f>
        <v>1</v>
      </c>
      <c r="HT1266" s="103">
        <f t="shared" ref="HT1266:HV1270" si="78">HS1266/SUMIF($HO$1257:$HO$1392,$HO1266,HS$1257:HS$1392)</f>
        <v>6.8493150684931503E-3</v>
      </c>
      <c r="HU1266" s="104">
        <f t="shared" ref="HU1266:HU1272" si="79">SUMIF($EU$24:$EU$1251,HQ1266,$GC$24:$GC$1251)</f>
        <v>110.71830989999999</v>
      </c>
      <c r="HV1266" s="280">
        <f t="shared" si="78"/>
        <v>3.0352383560128368E-3</v>
      </c>
      <c r="HW1266" s="106">
        <v>0.1</v>
      </c>
    </row>
    <row r="1267" spans="210:231" ht="15" thickBot="1" x14ac:dyDescent="0.35">
      <c r="HB1267" s="4" t="s">
        <v>2170</v>
      </c>
      <c r="HC1267" s="4" t="str">
        <f t="shared" si="64"/>
        <v>AllRefrig:15</v>
      </c>
      <c r="HD1267" s="4" t="s">
        <v>2171</v>
      </c>
      <c r="HE1267" s="4">
        <v>15</v>
      </c>
      <c r="HF1267" s="107">
        <v>3</v>
      </c>
      <c r="HG1267" s="108" t="s">
        <v>2164</v>
      </c>
      <c r="HH1267" s="102">
        <f t="shared" si="75"/>
        <v>203</v>
      </c>
      <c r="HI1267" s="103">
        <f t="shared" si="73"/>
        <v>0.1994106090373281</v>
      </c>
      <c r="HJ1267" s="104">
        <f>SUMIF($EB$24:$EB$1251,HF1267,$GC$24:$GC$1251)</f>
        <v>48082.277964000059</v>
      </c>
      <c r="HK1267" s="105">
        <f t="shared" si="74"/>
        <v>0.18988676079692254</v>
      </c>
      <c r="HM1267" s="4" t="s">
        <v>2170</v>
      </c>
      <c r="HN1267" s="4" t="str">
        <f t="shared" si="68"/>
        <v>AllRefrig:15</v>
      </c>
      <c r="HO1267" s="4" t="s">
        <v>2171</v>
      </c>
      <c r="HP1267" s="4">
        <v>15</v>
      </c>
      <c r="HQ1267" s="107">
        <v>3</v>
      </c>
      <c r="HR1267" s="113" t="s">
        <v>2164</v>
      </c>
      <c r="HS1267" s="244">
        <f t="shared" si="77"/>
        <v>4</v>
      </c>
      <c r="HT1267" s="103">
        <f t="shared" si="78"/>
        <v>2.7397260273972601E-2</v>
      </c>
      <c r="HU1267" s="104">
        <f t="shared" si="79"/>
        <v>938.56864399999995</v>
      </c>
      <c r="HV1267" s="280">
        <f t="shared" si="78"/>
        <v>2.572997682671236E-2</v>
      </c>
      <c r="HW1267" s="106">
        <v>0.25</v>
      </c>
    </row>
    <row r="1268" spans="210:231" ht="15" thickBot="1" x14ac:dyDescent="0.35">
      <c r="HB1268" s="4" t="s">
        <v>2170</v>
      </c>
      <c r="HC1268" s="4" t="str">
        <f t="shared" si="64"/>
        <v>AllRefrig:10</v>
      </c>
      <c r="HD1268" s="4" t="s">
        <v>2171</v>
      </c>
      <c r="HE1268" s="4">
        <v>10</v>
      </c>
      <c r="HF1268" s="107">
        <v>4</v>
      </c>
      <c r="HG1268" s="108" t="s">
        <v>2165</v>
      </c>
      <c r="HH1268" s="102">
        <f t="shared" si="75"/>
        <v>338</v>
      </c>
      <c r="HI1268" s="103">
        <f t="shared" si="73"/>
        <v>0.33202357563850687</v>
      </c>
      <c r="HJ1268" s="104">
        <f t="shared" si="76"/>
        <v>83314.507351300053</v>
      </c>
      <c r="HK1268" s="105">
        <f t="shared" si="74"/>
        <v>0.32902604864467272</v>
      </c>
      <c r="HM1268" s="4" t="s">
        <v>2170</v>
      </c>
      <c r="HN1268" s="4" t="str">
        <f t="shared" si="68"/>
        <v>AllRefrig:10</v>
      </c>
      <c r="HO1268" s="4" t="s">
        <v>2171</v>
      </c>
      <c r="HP1268" s="4">
        <v>10</v>
      </c>
      <c r="HQ1268" s="107">
        <v>4</v>
      </c>
      <c r="HR1268" s="113" t="s">
        <v>2165</v>
      </c>
      <c r="HS1268" s="244">
        <f t="shared" si="77"/>
        <v>20</v>
      </c>
      <c r="HT1268" s="103">
        <f t="shared" si="78"/>
        <v>0.13698630136986301</v>
      </c>
      <c r="HU1268" s="104">
        <f t="shared" si="79"/>
        <v>4877.848975500001</v>
      </c>
      <c r="HV1268" s="280">
        <f t="shared" si="78"/>
        <v>0.13372164295722802</v>
      </c>
      <c r="HW1268" s="106">
        <v>0.5</v>
      </c>
    </row>
    <row r="1269" spans="210:231" ht="15" thickBot="1" x14ac:dyDescent="0.35">
      <c r="HB1269" s="4" t="s">
        <v>2170</v>
      </c>
      <c r="HC1269" s="4" t="str">
        <f t="shared" si="64"/>
        <v>AllRefrig:5</v>
      </c>
      <c r="HD1269" s="4" t="s">
        <v>2171</v>
      </c>
      <c r="HE1269" s="4">
        <v>5</v>
      </c>
      <c r="HF1269" s="107">
        <v>5</v>
      </c>
      <c r="HG1269" s="108" t="s">
        <v>2166</v>
      </c>
      <c r="HH1269" s="102">
        <f t="shared" si="75"/>
        <v>234</v>
      </c>
      <c r="HI1269" s="103">
        <f t="shared" si="73"/>
        <v>0.22986247544204322</v>
      </c>
      <c r="HJ1269" s="104">
        <f t="shared" si="76"/>
        <v>59565.054785300112</v>
      </c>
      <c r="HK1269" s="105">
        <f t="shared" si="74"/>
        <v>0.23523459762743149</v>
      </c>
      <c r="HM1269" s="4" t="s">
        <v>2170</v>
      </c>
      <c r="HN1269" s="4" t="str">
        <f t="shared" si="68"/>
        <v>AllRefrig:5</v>
      </c>
      <c r="HO1269" s="4" t="s">
        <v>2171</v>
      </c>
      <c r="HP1269" s="4">
        <v>5</v>
      </c>
      <c r="HQ1269" s="107">
        <v>5</v>
      </c>
      <c r="HR1269" s="113" t="s">
        <v>2166</v>
      </c>
      <c r="HS1269" s="244">
        <f t="shared" si="77"/>
        <v>64</v>
      </c>
      <c r="HT1269" s="103">
        <f t="shared" si="78"/>
        <v>0.43835616438356162</v>
      </c>
      <c r="HU1269" s="104">
        <f t="shared" si="79"/>
        <v>15836.110457699995</v>
      </c>
      <c r="HV1269" s="280">
        <f t="shared" si="78"/>
        <v>0.43413207729308945</v>
      </c>
      <c r="HW1269" s="106">
        <v>1</v>
      </c>
    </row>
    <row r="1270" spans="210:231" ht="15" thickBot="1" x14ac:dyDescent="0.35">
      <c r="HB1270" s="4" t="s">
        <v>2170</v>
      </c>
      <c r="HC1270" s="4" t="str">
        <f t="shared" si="64"/>
        <v>AllRefrig:0</v>
      </c>
      <c r="HD1270" s="4" t="s">
        <v>2171</v>
      </c>
      <c r="HE1270" s="4">
        <v>0</v>
      </c>
      <c r="HF1270" s="107">
        <v>6</v>
      </c>
      <c r="HG1270" s="108" t="s">
        <v>2167</v>
      </c>
      <c r="HH1270" s="102">
        <f t="shared" si="75"/>
        <v>64</v>
      </c>
      <c r="HI1270" s="103">
        <f t="shared" si="73"/>
        <v>6.2868369351669937E-2</v>
      </c>
      <c r="HJ1270" s="104">
        <f t="shared" si="76"/>
        <v>17371.41657730001</v>
      </c>
      <c r="HK1270" s="105">
        <f t="shared" si="74"/>
        <v>6.8603280959092169E-2</v>
      </c>
      <c r="HM1270" s="4" t="s">
        <v>2170</v>
      </c>
      <c r="HN1270" s="4" t="str">
        <f t="shared" si="68"/>
        <v>AllRefrig:0</v>
      </c>
      <c r="HO1270" s="4" t="s">
        <v>2171</v>
      </c>
      <c r="HP1270" s="4">
        <v>0</v>
      </c>
      <c r="HQ1270" s="107">
        <v>6</v>
      </c>
      <c r="HR1270" s="113" t="s">
        <v>2167</v>
      </c>
      <c r="HS1270" s="244">
        <f t="shared" si="77"/>
        <v>56</v>
      </c>
      <c r="HT1270" s="103">
        <f t="shared" si="78"/>
        <v>0.38356164383561642</v>
      </c>
      <c r="HU1270" s="104">
        <f t="shared" si="79"/>
        <v>14420.6151661</v>
      </c>
      <c r="HV1270" s="280">
        <f t="shared" si="78"/>
        <v>0.39532760488287716</v>
      </c>
      <c r="HW1270" s="106">
        <v>1</v>
      </c>
    </row>
    <row r="1271" spans="210:231" ht="15" thickBot="1" x14ac:dyDescent="0.35">
      <c r="HB1271" s="4"/>
      <c r="HC1271" s="4" t="str">
        <f t="shared" si="64"/>
        <v>:-97</v>
      </c>
      <c r="HD1271" s="4"/>
      <c r="HE1271" s="4">
        <v>-97</v>
      </c>
      <c r="HF1271" s="243">
        <v>-97</v>
      </c>
      <c r="HG1271" s="108" t="s">
        <v>2168</v>
      </c>
      <c r="HH1271" s="102">
        <f t="shared" si="75"/>
        <v>67</v>
      </c>
      <c r="HI1271" s="103"/>
      <c r="HJ1271" s="104">
        <f t="shared" si="76"/>
        <v>16326.281874999995</v>
      </c>
      <c r="HK1271" s="109"/>
      <c r="HM1271" s="4"/>
      <c r="HN1271" s="4" t="str">
        <f t="shared" si="68"/>
        <v>:-97</v>
      </c>
      <c r="HO1271" s="4"/>
      <c r="HP1271" s="4">
        <v>-97</v>
      </c>
      <c r="HQ1271" s="107">
        <v>-98</v>
      </c>
      <c r="HR1271" s="113" t="s">
        <v>2168</v>
      </c>
      <c r="HS1271" s="244">
        <f t="shared" si="77"/>
        <v>0</v>
      </c>
      <c r="HT1271" s="102"/>
      <c r="HU1271" s="104">
        <f t="shared" si="79"/>
        <v>0</v>
      </c>
      <c r="HV1271" s="109"/>
      <c r="HW1271" s="110"/>
    </row>
    <row r="1272" spans="210:231" ht="15" thickBot="1" x14ac:dyDescent="0.35">
      <c r="HB1272" s="4"/>
      <c r="HC1272" s="4" t="str">
        <f t="shared" si="64"/>
        <v>:-98</v>
      </c>
      <c r="HD1272" s="4"/>
      <c r="HE1272" s="4">
        <v>-98</v>
      </c>
      <c r="HF1272" s="243">
        <v>-98</v>
      </c>
      <c r="HG1272" s="107" t="s">
        <v>2169</v>
      </c>
      <c r="HH1272" s="102">
        <f t="shared" si="75"/>
        <v>0</v>
      </c>
      <c r="HI1272" s="103"/>
      <c r="HJ1272" s="104">
        <f t="shared" si="76"/>
        <v>0</v>
      </c>
      <c r="HK1272" s="109"/>
      <c r="HM1272" s="4"/>
      <c r="HN1272" s="4" t="str">
        <f t="shared" si="68"/>
        <v>:-98</v>
      </c>
      <c r="HO1272" s="4"/>
      <c r="HP1272" s="4">
        <v>-98</v>
      </c>
      <c r="HQ1272" s="107">
        <v>-99</v>
      </c>
      <c r="HR1272" s="270" t="s">
        <v>2169</v>
      </c>
      <c r="HS1272" s="281">
        <f t="shared" si="77"/>
        <v>0</v>
      </c>
      <c r="HT1272" s="111"/>
      <c r="HU1272" s="112">
        <f t="shared" si="79"/>
        <v>0</v>
      </c>
      <c r="HV1272" s="113"/>
      <c r="HW1272" s="110"/>
    </row>
    <row r="1273" spans="210:231" ht="15" thickBot="1" x14ac:dyDescent="0.35">
      <c r="HB1273" s="4" t="s">
        <v>2172</v>
      </c>
      <c r="HC1273" s="4" t="str">
        <f t="shared" si="64"/>
        <v>PrimRef:30</v>
      </c>
      <c r="HD1273" s="4" t="s">
        <v>2173</v>
      </c>
      <c r="HE1273" s="4">
        <v>30</v>
      </c>
      <c r="HF1273" s="100">
        <v>1</v>
      </c>
      <c r="HG1273" s="108" t="s">
        <v>2162</v>
      </c>
      <c r="HH1273" s="242">
        <f>COUNTIFS($DY$24:$DY$1251,1,$EB$24:$EB$1251,HF1273)</f>
        <v>19</v>
      </c>
      <c r="HI1273" s="238">
        <f t="shared" ref="HI1273:HI1278" si="80">HH1273/SUMIF($HD$1257:$HD$1532,$HD1273,HH$1257:HH$1532)</f>
        <v>2.6647966339410939E-2</v>
      </c>
      <c r="HJ1273" s="239">
        <f>SUMIFS($GC$24:$GC$1251,$DY$24:$DY$1251,1,$EB$24:$EB$1251,HF1273)</f>
        <v>4778.5507993999981</v>
      </c>
      <c r="HK1273" s="240">
        <f t="shared" ref="HK1273:HK1278" si="81">HJ1273/SUMIF($HD$1257:$HD$1532,$HD1273,HJ$1257:HJ$1532)</f>
        <v>2.6415429932770098E-2</v>
      </c>
      <c r="HM1273" s="4" t="s">
        <v>2172</v>
      </c>
      <c r="HN1273" s="4" t="str">
        <f t="shared" si="68"/>
        <v>PrimRef:30</v>
      </c>
      <c r="HO1273" s="4" t="s">
        <v>2173</v>
      </c>
      <c r="HP1273" s="4">
        <v>30</v>
      </c>
      <c r="HQ1273" s="100">
        <v>1</v>
      </c>
      <c r="HR1273" s="113" t="s">
        <v>2162</v>
      </c>
      <c r="HS1273" s="242">
        <f>COUNTIFS($EQ$24:$EQ$1251,1,$EU$24:$EU$1251,HQ1273)</f>
        <v>0</v>
      </c>
      <c r="HT1273" s="238">
        <f>HS1273/SUMIF($HO$1257:$HO$1392,$HO1273,HS$1257:HS$1392)</f>
        <v>0</v>
      </c>
      <c r="HU1273" s="239">
        <f>SUMIFS($GC$24:$GC$1251,$EQ$24:$EQ$1251,1,$EU$24:$EU$1251,HQ1273)</f>
        <v>0</v>
      </c>
      <c r="HV1273" s="279">
        <f>HU1273/SUMIF($HO$1257:$HO$1392,$HO1273,HU$1257:HU$1392)</f>
        <v>0</v>
      </c>
      <c r="HW1273" s="106">
        <v>0.05</v>
      </c>
    </row>
    <row r="1274" spans="210:231" ht="15" thickBot="1" x14ac:dyDescent="0.35">
      <c r="HB1274" s="4" t="s">
        <v>2172</v>
      </c>
      <c r="HC1274" s="4" t="str">
        <f t="shared" si="64"/>
        <v>PrimRef:20</v>
      </c>
      <c r="HD1274" s="4" t="s">
        <v>2173</v>
      </c>
      <c r="HE1274" s="4">
        <v>20</v>
      </c>
      <c r="HF1274" s="107">
        <v>2</v>
      </c>
      <c r="HG1274" s="108" t="s">
        <v>2163</v>
      </c>
      <c r="HH1274" s="244">
        <f t="shared" ref="HH1274:HH1280" si="82">COUNTIFS($DY$24:$DY$1251,1,$EB$24:$EB$1251,HF1274)</f>
        <v>90</v>
      </c>
      <c r="HI1274" s="103">
        <f t="shared" si="80"/>
        <v>0.12622720897615708</v>
      </c>
      <c r="HJ1274" s="104">
        <f t="shared" ref="HJ1274:HJ1280" si="83">SUMIFS($GC$24:$GC$1251,$DY$24:$DY$1251,1,$EB$24:$EB$1251,HF1274)</f>
        <v>23005.135441500013</v>
      </c>
      <c r="HK1274" s="105">
        <f t="shared" si="81"/>
        <v>0.12717046838240836</v>
      </c>
      <c r="HM1274" s="4" t="s">
        <v>2172</v>
      </c>
      <c r="HN1274" s="4" t="str">
        <f t="shared" si="68"/>
        <v>PrimRef:20</v>
      </c>
      <c r="HO1274" s="4" t="s">
        <v>2173</v>
      </c>
      <c r="HP1274" s="4">
        <v>20</v>
      </c>
      <c r="HQ1274" s="107">
        <v>2</v>
      </c>
      <c r="HR1274" s="113" t="s">
        <v>2163</v>
      </c>
      <c r="HS1274" s="244">
        <f t="shared" ref="HS1274:HS1280" si="84">COUNTIFS($EQ$24:$EQ$1251,1,$EU$24:$EU$1251,HQ1274)</f>
        <v>0</v>
      </c>
      <c r="HT1274" s="103">
        <f t="shared" ref="HT1274:HT1278" si="85">HS1274/SUMIF($HO$1257:$HO$1392,$HO1274,HS$1257:HS$1392)</f>
        <v>0</v>
      </c>
      <c r="HU1274" s="104">
        <f t="shared" ref="HU1274:HU1280" si="86">SUMIFS($GC$24:$GC$1251,$EQ$24:$EQ$1251,1,$EU$24:$EU$1251,HQ1274)</f>
        <v>0</v>
      </c>
      <c r="HV1274" s="280">
        <f t="shared" ref="HV1274" si="87">HU1274/SUMIF($HO$1257:$HO$1392,$HO1274,HU$1257:HU$1392)</f>
        <v>0</v>
      </c>
      <c r="HW1274" s="106">
        <v>0.1</v>
      </c>
    </row>
    <row r="1275" spans="210:231" ht="15" thickBot="1" x14ac:dyDescent="0.35">
      <c r="HB1275" s="4" t="s">
        <v>2172</v>
      </c>
      <c r="HC1275" s="4" t="str">
        <f t="shared" si="64"/>
        <v>PrimRef:15</v>
      </c>
      <c r="HD1275" s="4" t="s">
        <v>2173</v>
      </c>
      <c r="HE1275" s="4">
        <v>15</v>
      </c>
      <c r="HF1275" s="107">
        <v>3</v>
      </c>
      <c r="HG1275" s="108" t="s">
        <v>2164</v>
      </c>
      <c r="HH1275" s="244">
        <f t="shared" si="82"/>
        <v>140</v>
      </c>
      <c r="HI1275" s="103">
        <f t="shared" si="80"/>
        <v>0.19635343618513323</v>
      </c>
      <c r="HJ1275" s="104">
        <f t="shared" si="83"/>
        <v>34428.737823500021</v>
      </c>
      <c r="HK1275" s="105">
        <f t="shared" si="81"/>
        <v>0.19031918877258108</v>
      </c>
      <c r="HM1275" s="4" t="s">
        <v>2172</v>
      </c>
      <c r="HN1275" s="4" t="str">
        <f t="shared" si="68"/>
        <v>PrimRef:15</v>
      </c>
      <c r="HO1275" s="4" t="s">
        <v>2173</v>
      </c>
      <c r="HP1275" s="4">
        <v>15</v>
      </c>
      <c r="HQ1275" s="107">
        <v>3</v>
      </c>
      <c r="HR1275" s="113" t="s">
        <v>2164</v>
      </c>
      <c r="HS1275" s="244">
        <f t="shared" si="84"/>
        <v>2</v>
      </c>
      <c r="HT1275" s="103">
        <f t="shared" si="85"/>
        <v>1.9801980198019802E-2</v>
      </c>
      <c r="HU1275" s="104">
        <f t="shared" si="86"/>
        <v>544.7349997</v>
      </c>
      <c r="HV1275" s="280">
        <f t="shared" ref="HV1275" si="88">HU1275/SUMIF($HO$1257:$HO$1392,$HO1275,HU$1257:HU$1392)</f>
        <v>2.086803881525779E-2</v>
      </c>
      <c r="HW1275" s="106">
        <v>0.25</v>
      </c>
    </row>
    <row r="1276" spans="210:231" ht="15" thickBot="1" x14ac:dyDescent="0.35">
      <c r="HB1276" s="4" t="s">
        <v>2172</v>
      </c>
      <c r="HC1276" s="4" t="str">
        <f t="shared" si="64"/>
        <v>PrimRef:10</v>
      </c>
      <c r="HD1276" s="4" t="s">
        <v>2173</v>
      </c>
      <c r="HE1276" s="4">
        <v>10</v>
      </c>
      <c r="HF1276" s="107">
        <v>4</v>
      </c>
      <c r="HG1276" s="108" t="s">
        <v>2165</v>
      </c>
      <c r="HH1276" s="244">
        <f t="shared" si="82"/>
        <v>248</v>
      </c>
      <c r="HI1276" s="103">
        <f t="shared" si="80"/>
        <v>0.34782608695652173</v>
      </c>
      <c r="HJ1276" s="104">
        <f t="shared" si="83"/>
        <v>62599.619814200065</v>
      </c>
      <c r="HK1276" s="105">
        <f t="shared" si="81"/>
        <v>0.34604547287174942</v>
      </c>
      <c r="HM1276" s="4" t="s">
        <v>2172</v>
      </c>
      <c r="HN1276" s="4" t="str">
        <f t="shared" si="68"/>
        <v>PrimRef:10</v>
      </c>
      <c r="HO1276" s="4" t="s">
        <v>2173</v>
      </c>
      <c r="HP1276" s="4">
        <v>10</v>
      </c>
      <c r="HQ1276" s="107">
        <v>4</v>
      </c>
      <c r="HR1276" s="113" t="s">
        <v>2165</v>
      </c>
      <c r="HS1276" s="244">
        <f t="shared" si="84"/>
        <v>13</v>
      </c>
      <c r="HT1276" s="103">
        <f t="shared" si="85"/>
        <v>0.12871287128712872</v>
      </c>
      <c r="HU1276" s="104">
        <f t="shared" si="86"/>
        <v>3239.2549666999994</v>
      </c>
      <c r="HV1276" s="280">
        <f t="shared" ref="HV1276" si="89">HU1276/SUMIF($HO$1257:$HO$1392,$HO1276,HU$1257:HU$1392)</f>
        <v>0.12409134425884066</v>
      </c>
      <c r="HW1276" s="106">
        <v>0.5</v>
      </c>
    </row>
    <row r="1277" spans="210:231" ht="15" thickBot="1" x14ac:dyDescent="0.35">
      <c r="HB1277" s="4" t="s">
        <v>2172</v>
      </c>
      <c r="HC1277" s="4" t="str">
        <f t="shared" si="64"/>
        <v>PrimRef:5</v>
      </c>
      <c r="HD1277" s="4" t="s">
        <v>2173</v>
      </c>
      <c r="HE1277" s="4">
        <v>5</v>
      </c>
      <c r="HF1277" s="107">
        <v>5</v>
      </c>
      <c r="HG1277" s="108" t="s">
        <v>2166</v>
      </c>
      <c r="HH1277" s="244">
        <f t="shared" si="82"/>
        <v>164</v>
      </c>
      <c r="HI1277" s="103">
        <f t="shared" si="80"/>
        <v>0.23001402524544179</v>
      </c>
      <c r="HJ1277" s="104">
        <f t="shared" si="83"/>
        <v>41587.020656200017</v>
      </c>
      <c r="HK1277" s="105">
        <f t="shared" si="81"/>
        <v>0.22988957873890312</v>
      </c>
      <c r="HM1277" s="4" t="s">
        <v>2172</v>
      </c>
      <c r="HN1277" s="4" t="str">
        <f t="shared" si="68"/>
        <v>PrimRef:5</v>
      </c>
      <c r="HO1277" s="4" t="s">
        <v>2173</v>
      </c>
      <c r="HP1277" s="4">
        <v>5</v>
      </c>
      <c r="HQ1277" s="107">
        <v>5</v>
      </c>
      <c r="HR1277" s="113" t="s">
        <v>2166</v>
      </c>
      <c r="HS1277" s="244">
        <f t="shared" si="84"/>
        <v>43</v>
      </c>
      <c r="HT1277" s="103">
        <f t="shared" si="85"/>
        <v>0.42574257425742573</v>
      </c>
      <c r="HU1277" s="104">
        <f t="shared" si="86"/>
        <v>10973.712791199996</v>
      </c>
      <c r="HV1277" s="280">
        <f t="shared" ref="HV1277" si="90">HU1277/SUMIF($HO$1257:$HO$1392,$HO1277,HU$1257:HU$1392)</f>
        <v>0.42038764647097893</v>
      </c>
      <c r="HW1277" s="106">
        <v>1</v>
      </c>
    </row>
    <row r="1278" spans="210:231" ht="15" thickBot="1" x14ac:dyDescent="0.35">
      <c r="HB1278" s="4" t="s">
        <v>2172</v>
      </c>
      <c r="HC1278" s="4" t="str">
        <f t="shared" si="64"/>
        <v>PrimRef:0</v>
      </c>
      <c r="HD1278" s="4" t="s">
        <v>2173</v>
      </c>
      <c r="HE1278" s="4">
        <v>0</v>
      </c>
      <c r="HF1278" s="107">
        <v>6</v>
      </c>
      <c r="HG1278" s="108" t="s">
        <v>2167</v>
      </c>
      <c r="HH1278" s="244">
        <f t="shared" si="82"/>
        <v>52</v>
      </c>
      <c r="HI1278" s="103">
        <f t="shared" si="80"/>
        <v>7.2931276297335201E-2</v>
      </c>
      <c r="HJ1278" s="104">
        <f t="shared" si="83"/>
        <v>14500.917466700006</v>
      </c>
      <c r="HK1278" s="105">
        <f t="shared" si="81"/>
        <v>8.0159861301587948E-2</v>
      </c>
      <c r="HM1278" s="4" t="s">
        <v>2172</v>
      </c>
      <c r="HN1278" s="4" t="str">
        <f t="shared" si="68"/>
        <v>PrimRef:0</v>
      </c>
      <c r="HO1278" s="4" t="s">
        <v>2173</v>
      </c>
      <c r="HP1278" s="4">
        <v>0</v>
      </c>
      <c r="HQ1278" s="107">
        <v>6</v>
      </c>
      <c r="HR1278" s="113" t="s">
        <v>2167</v>
      </c>
      <c r="HS1278" s="244">
        <f t="shared" si="84"/>
        <v>43</v>
      </c>
      <c r="HT1278" s="103">
        <f t="shared" si="85"/>
        <v>0.42574257425742573</v>
      </c>
      <c r="HU1278" s="104">
        <f t="shared" si="86"/>
        <v>11346.091878899999</v>
      </c>
      <c r="HV1278" s="280">
        <f t="shared" ref="HV1278" si="91">HU1278/SUMIF($HO$1257:$HO$1392,$HO1278,HU$1257:HU$1392)</f>
        <v>0.43465297045492257</v>
      </c>
      <c r="HW1278" s="106">
        <v>1</v>
      </c>
    </row>
    <row r="1279" spans="210:231" ht="15" thickBot="1" x14ac:dyDescent="0.35">
      <c r="HB1279" s="4"/>
      <c r="HC1279" s="4" t="str">
        <f t="shared" si="64"/>
        <v>:-97</v>
      </c>
      <c r="HD1279" s="4"/>
      <c r="HE1279" s="4">
        <v>-97</v>
      </c>
      <c r="HF1279" s="243">
        <v>-97</v>
      </c>
      <c r="HG1279" s="108" t="s">
        <v>2168</v>
      </c>
      <c r="HH1279" s="244">
        <f t="shared" si="82"/>
        <v>45</v>
      </c>
      <c r="HI1279" s="103"/>
      <c r="HJ1279" s="104">
        <f t="shared" si="83"/>
        <v>11349.279494299997</v>
      </c>
      <c r="HK1279" s="109"/>
      <c r="HM1279" s="4"/>
      <c r="HN1279" s="4" t="str">
        <f t="shared" si="68"/>
        <v>:-97</v>
      </c>
      <c r="HO1279" s="4"/>
      <c r="HP1279" s="4">
        <v>-97</v>
      </c>
      <c r="HQ1279" s="107">
        <v>-98</v>
      </c>
      <c r="HR1279" s="113" t="s">
        <v>2168</v>
      </c>
      <c r="HS1279" s="244">
        <f t="shared" si="84"/>
        <v>0</v>
      </c>
      <c r="HT1279" s="102"/>
      <c r="HU1279" s="104">
        <f t="shared" si="86"/>
        <v>0</v>
      </c>
      <c r="HV1279" s="109"/>
      <c r="HW1279" s="110"/>
    </row>
    <row r="1280" spans="210:231" ht="15" thickBot="1" x14ac:dyDescent="0.35">
      <c r="HB1280" s="4"/>
      <c r="HC1280" s="4" t="str">
        <f t="shared" si="64"/>
        <v>:-98</v>
      </c>
      <c r="HD1280" s="4"/>
      <c r="HE1280" s="4">
        <v>-98</v>
      </c>
      <c r="HF1280" s="243">
        <v>-98</v>
      </c>
      <c r="HG1280" s="236" t="s">
        <v>2169</v>
      </c>
      <c r="HH1280" s="244">
        <f t="shared" si="82"/>
        <v>0</v>
      </c>
      <c r="HI1280" s="103"/>
      <c r="HJ1280" s="104">
        <f t="shared" si="83"/>
        <v>0</v>
      </c>
      <c r="HK1280" s="109"/>
      <c r="HM1280" s="4"/>
      <c r="HN1280" s="4" t="str">
        <f t="shared" si="68"/>
        <v>:-98</v>
      </c>
      <c r="HO1280" s="4"/>
      <c r="HP1280" s="4">
        <v>-98</v>
      </c>
      <c r="HQ1280" s="107">
        <v>-99</v>
      </c>
      <c r="HR1280" s="113" t="s">
        <v>2169</v>
      </c>
      <c r="HS1280" s="281">
        <f t="shared" si="84"/>
        <v>0</v>
      </c>
      <c r="HT1280" s="111"/>
      <c r="HU1280" s="112">
        <f t="shared" si="86"/>
        <v>0</v>
      </c>
      <c r="HV1280" s="113"/>
      <c r="HW1280" s="110"/>
    </row>
    <row r="1281" spans="210:231" ht="15" thickBot="1" x14ac:dyDescent="0.35">
      <c r="HB1281" s="4" t="s">
        <v>2174</v>
      </c>
      <c r="HC1281" s="4" t="str">
        <f t="shared" si="64"/>
        <v>SecRef:30</v>
      </c>
      <c r="HD1281" s="4" t="s">
        <v>2175</v>
      </c>
      <c r="HE1281" s="4">
        <v>30</v>
      </c>
      <c r="HF1281" s="100">
        <v>1</v>
      </c>
      <c r="HG1281" s="101" t="s">
        <v>2162</v>
      </c>
      <c r="HH1281" s="242">
        <f>COUNTIFS($DY$24:$DY$1251,2,$EB$24:$EB$1251,HF1281)</f>
        <v>17</v>
      </c>
      <c r="HI1281" s="238">
        <f t="shared" ref="HI1281:HI1286" si="92">HH1281/SUMIF($HD$1257:$HD$1532,$HD1281,HH$1257:HH$1532)</f>
        <v>5.8823529411764705E-2</v>
      </c>
      <c r="HJ1281" s="239">
        <f>SUMIFS($GC$24:$GC$1251,$DY$24:$DY$1251,2,$EB$24:$EB$1251,HF1281)</f>
        <v>4049.3056826999996</v>
      </c>
      <c r="HK1281" s="240">
        <f t="shared" ref="HK1281:HK1286" si="93">HJ1281/SUMIF($HD$1257:$HD$1532,$HD1281,HJ$1257:HJ$1532)</f>
        <v>5.914509026798976E-2</v>
      </c>
      <c r="HM1281" s="4" t="s">
        <v>2174</v>
      </c>
      <c r="HN1281" s="4" t="str">
        <f t="shared" si="68"/>
        <v>SecRef:30</v>
      </c>
      <c r="HO1281" s="4" t="s">
        <v>2175</v>
      </c>
      <c r="HP1281" s="4">
        <v>30</v>
      </c>
      <c r="HQ1281" s="100">
        <v>1</v>
      </c>
      <c r="HR1281" s="269" t="s">
        <v>2162</v>
      </c>
      <c r="HS1281" s="242">
        <f>COUNTIFS($EQ$24:$EQ$1251,2,$EU$24:$EU$1251,HQ1281)</f>
        <v>1</v>
      </c>
      <c r="HT1281" s="238">
        <f>HS1281/SUMIF($HO$1257:$HO$1392,$HO1281,HS$1257:HS$1392)</f>
        <v>2.9411764705882353E-2</v>
      </c>
      <c r="HU1281" s="239">
        <f>SUMIFS($GC$24:$GC$1251,$EQ$24:$EQ$1251,2,$EU$24:$EU$1251,HQ1281)</f>
        <v>293.7711443</v>
      </c>
      <c r="HV1281" s="279">
        <f>HU1281/SUMIF($HO$1257:$HO$1392,$HO1281,HU$1257:HU$1392)</f>
        <v>3.5459475255445197E-2</v>
      </c>
      <c r="HW1281" s="106">
        <v>0.05</v>
      </c>
    </row>
    <row r="1282" spans="210:231" ht="15" thickBot="1" x14ac:dyDescent="0.35">
      <c r="HB1282" s="4" t="s">
        <v>2174</v>
      </c>
      <c r="HC1282" s="4" t="str">
        <f t="shared" si="64"/>
        <v>SecRef:20</v>
      </c>
      <c r="HD1282" s="4" t="s">
        <v>2175</v>
      </c>
      <c r="HE1282" s="4">
        <v>20</v>
      </c>
      <c r="HF1282" s="107">
        <v>2</v>
      </c>
      <c r="HG1282" s="108" t="s">
        <v>2163</v>
      </c>
      <c r="HH1282" s="244">
        <f t="shared" ref="HH1282:HH1288" si="94">COUNTIFS($DY$24:$DY$1251,2,$EB$24:$EB$1251,HF1282)</f>
        <v>48</v>
      </c>
      <c r="HI1282" s="103">
        <f t="shared" si="92"/>
        <v>0.16608996539792387</v>
      </c>
      <c r="HJ1282" s="104">
        <f t="shared" ref="HJ1282:HJ1288" si="95">SUMIFS($GC$24:$GC$1251,$DY$24:$DY$1251,2,$EB$24:$EB$1251,HF1282)</f>
        <v>11839.384466099998</v>
      </c>
      <c r="HK1282" s="105">
        <f t="shared" si="93"/>
        <v>0.17292877293917028</v>
      </c>
      <c r="HM1282" s="4" t="s">
        <v>2174</v>
      </c>
      <c r="HN1282" s="4" t="str">
        <f t="shared" si="68"/>
        <v>SecRef:20</v>
      </c>
      <c r="HO1282" s="4" t="s">
        <v>2175</v>
      </c>
      <c r="HP1282" s="4">
        <v>20</v>
      </c>
      <c r="HQ1282" s="107">
        <v>2</v>
      </c>
      <c r="HR1282" s="113" t="s">
        <v>2163</v>
      </c>
      <c r="HS1282" s="244">
        <f t="shared" ref="HS1282:HS1288" si="96">COUNTIFS($EQ$24:$EQ$1251,2,$EU$24:$EU$1251,HQ1282)</f>
        <v>1</v>
      </c>
      <c r="HT1282" s="103">
        <f t="shared" ref="HT1282:HT1286" si="97">HS1282/SUMIF($HO$1257:$HO$1392,$HO1282,HS$1257:HS$1392)</f>
        <v>2.9411764705882353E-2</v>
      </c>
      <c r="HU1282" s="104">
        <f t="shared" ref="HU1282:HU1288" si="98">SUMIFS($GC$24:$GC$1251,$EQ$24:$EQ$1251,2,$EU$24:$EU$1251,HQ1282)</f>
        <v>110.71830989999999</v>
      </c>
      <c r="HV1282" s="280">
        <f t="shared" ref="HV1282" si="99">HU1282/SUMIF($HO$1257:$HO$1392,$HO1282,HU$1257:HU$1392)</f>
        <v>1.3364189255478767E-2</v>
      </c>
      <c r="HW1282" s="106">
        <v>0.1</v>
      </c>
    </row>
    <row r="1283" spans="210:231" ht="15" thickBot="1" x14ac:dyDescent="0.35">
      <c r="HB1283" s="4" t="s">
        <v>2174</v>
      </c>
      <c r="HC1283" s="4" t="str">
        <f t="shared" si="64"/>
        <v>SecRef:15</v>
      </c>
      <c r="HD1283" s="4" t="s">
        <v>2175</v>
      </c>
      <c r="HE1283" s="4">
        <v>15</v>
      </c>
      <c r="HF1283" s="107">
        <v>3</v>
      </c>
      <c r="HG1283" s="108" t="s">
        <v>2164</v>
      </c>
      <c r="HH1283" s="244">
        <f t="shared" si="94"/>
        <v>62</v>
      </c>
      <c r="HI1283" s="103">
        <f t="shared" si="92"/>
        <v>0.21453287197231835</v>
      </c>
      <c r="HJ1283" s="104">
        <f t="shared" si="95"/>
        <v>13593.540140499999</v>
      </c>
      <c r="HK1283" s="105">
        <f t="shared" si="93"/>
        <v>0.19855037422991706</v>
      </c>
      <c r="HM1283" s="4" t="s">
        <v>2174</v>
      </c>
      <c r="HN1283" s="4" t="str">
        <f t="shared" si="68"/>
        <v>SecRef:15</v>
      </c>
      <c r="HO1283" s="4" t="s">
        <v>2175</v>
      </c>
      <c r="HP1283" s="4">
        <v>15</v>
      </c>
      <c r="HQ1283" s="107">
        <v>3</v>
      </c>
      <c r="HR1283" s="113" t="s">
        <v>2164</v>
      </c>
      <c r="HS1283" s="244">
        <f t="shared" si="96"/>
        <v>1</v>
      </c>
      <c r="HT1283" s="103">
        <f t="shared" si="97"/>
        <v>2.9411764705882353E-2</v>
      </c>
      <c r="HU1283" s="104">
        <f t="shared" si="98"/>
        <v>293.7711443</v>
      </c>
      <c r="HV1283" s="280">
        <f t="shared" ref="HV1283" si="100">HU1283/SUMIF($HO$1257:$HO$1392,$HO1283,HU$1257:HU$1392)</f>
        <v>3.5459475255445197E-2</v>
      </c>
      <c r="HW1283" s="106">
        <v>0.25</v>
      </c>
    </row>
    <row r="1284" spans="210:231" ht="15" thickBot="1" x14ac:dyDescent="0.35">
      <c r="HB1284" s="4" t="s">
        <v>2174</v>
      </c>
      <c r="HC1284" s="4" t="str">
        <f t="shared" si="64"/>
        <v>SecRef:10</v>
      </c>
      <c r="HD1284" s="4" t="s">
        <v>2175</v>
      </c>
      <c r="HE1284" s="4">
        <v>10</v>
      </c>
      <c r="HF1284" s="107">
        <v>4</v>
      </c>
      <c r="HG1284" s="108" t="s">
        <v>2165</v>
      </c>
      <c r="HH1284" s="244">
        <f t="shared" si="94"/>
        <v>85</v>
      </c>
      <c r="HI1284" s="103">
        <f t="shared" si="92"/>
        <v>0.29411764705882354</v>
      </c>
      <c r="HJ1284" s="104">
        <f t="shared" si="95"/>
        <v>19294.383934200003</v>
      </c>
      <c r="HK1284" s="105">
        <f t="shared" si="93"/>
        <v>0.28181821005239632</v>
      </c>
      <c r="HM1284" s="4" t="s">
        <v>2174</v>
      </c>
      <c r="HN1284" s="4" t="str">
        <f t="shared" si="68"/>
        <v>SecRef:10</v>
      </c>
      <c r="HO1284" s="4" t="s">
        <v>2175</v>
      </c>
      <c r="HP1284" s="4">
        <v>10</v>
      </c>
      <c r="HQ1284" s="107">
        <v>4</v>
      </c>
      <c r="HR1284" s="113" t="s">
        <v>2165</v>
      </c>
      <c r="HS1284" s="244">
        <f t="shared" si="96"/>
        <v>4</v>
      </c>
      <c r="HT1284" s="103">
        <f t="shared" si="97"/>
        <v>0.11764705882352941</v>
      </c>
      <c r="HU1284" s="104">
        <f t="shared" si="98"/>
        <v>908.59211720000008</v>
      </c>
      <c r="HV1284" s="280">
        <f t="shared" ref="HV1284" si="101">HU1284/SUMIF($HO$1257:$HO$1392,$HO1284,HU$1257:HU$1392)</f>
        <v>0.10967108350248532</v>
      </c>
      <c r="HW1284" s="106">
        <v>0.5</v>
      </c>
    </row>
    <row r="1285" spans="210:231" ht="15" thickBot="1" x14ac:dyDescent="0.35">
      <c r="HB1285" s="4" t="s">
        <v>2174</v>
      </c>
      <c r="HC1285" s="4" t="str">
        <f t="shared" si="64"/>
        <v>SecRef:5</v>
      </c>
      <c r="HD1285" s="4" t="s">
        <v>2175</v>
      </c>
      <c r="HE1285" s="4">
        <v>5</v>
      </c>
      <c r="HF1285" s="107">
        <v>5</v>
      </c>
      <c r="HG1285" s="108" t="s">
        <v>2166</v>
      </c>
      <c r="HH1285" s="244">
        <f t="shared" si="94"/>
        <v>65</v>
      </c>
      <c r="HI1285" s="103">
        <f t="shared" si="92"/>
        <v>0.22491349480968859</v>
      </c>
      <c r="HJ1285" s="104">
        <f t="shared" si="95"/>
        <v>16816.822799099999</v>
      </c>
      <c r="HK1285" s="105">
        <f t="shared" si="93"/>
        <v>0.24563038219686978</v>
      </c>
      <c r="HM1285" s="4" t="s">
        <v>2174</v>
      </c>
      <c r="HN1285" s="4" t="str">
        <f t="shared" si="68"/>
        <v>SecRef:5</v>
      </c>
      <c r="HO1285" s="4" t="s">
        <v>2175</v>
      </c>
      <c r="HP1285" s="4">
        <v>5</v>
      </c>
      <c r="HQ1285" s="107">
        <v>5</v>
      </c>
      <c r="HR1285" s="113" t="s">
        <v>2166</v>
      </c>
      <c r="HS1285" s="244">
        <f t="shared" si="96"/>
        <v>17</v>
      </c>
      <c r="HT1285" s="103">
        <f t="shared" si="97"/>
        <v>0.5</v>
      </c>
      <c r="HU1285" s="104">
        <f t="shared" si="98"/>
        <v>4022.2159046999996</v>
      </c>
      <c r="HV1285" s="280">
        <f t="shared" ref="HV1285" si="102">HU1285/SUMIF($HO$1257:$HO$1392,$HO1285,HU$1257:HU$1392)</f>
        <v>0.48549923337302991</v>
      </c>
      <c r="HW1285" s="106">
        <v>1</v>
      </c>
    </row>
    <row r="1286" spans="210:231" ht="15" thickBot="1" x14ac:dyDescent="0.35">
      <c r="HB1286" s="4" t="s">
        <v>2174</v>
      </c>
      <c r="HC1286" s="4" t="str">
        <f t="shared" si="64"/>
        <v>SecRef:0</v>
      </c>
      <c r="HD1286" s="4" t="s">
        <v>2175</v>
      </c>
      <c r="HE1286" s="4">
        <v>0</v>
      </c>
      <c r="HF1286" s="107">
        <v>6</v>
      </c>
      <c r="HG1286" s="108" t="s">
        <v>2167</v>
      </c>
      <c r="HH1286" s="244">
        <f t="shared" si="94"/>
        <v>12</v>
      </c>
      <c r="HI1286" s="103">
        <f t="shared" si="92"/>
        <v>4.1522491349480967E-2</v>
      </c>
      <c r="HJ1286" s="104">
        <f t="shared" si="95"/>
        <v>2870.4991105999998</v>
      </c>
      <c r="HK1286" s="105">
        <f t="shared" si="93"/>
        <v>4.1927170313656822E-2</v>
      </c>
      <c r="HM1286" s="4" t="s">
        <v>2174</v>
      </c>
      <c r="HN1286" s="4" t="str">
        <f t="shared" si="68"/>
        <v>SecRef:0</v>
      </c>
      <c r="HO1286" s="4" t="s">
        <v>2175</v>
      </c>
      <c r="HP1286" s="4">
        <v>0</v>
      </c>
      <c r="HQ1286" s="107">
        <v>6</v>
      </c>
      <c r="HR1286" s="113" t="s">
        <v>2167</v>
      </c>
      <c r="HS1286" s="244">
        <f t="shared" si="96"/>
        <v>10</v>
      </c>
      <c r="HT1286" s="103">
        <f t="shared" si="97"/>
        <v>0.29411764705882354</v>
      </c>
      <c r="HU1286" s="104">
        <f t="shared" si="98"/>
        <v>2655.6322158000003</v>
      </c>
      <c r="HV1286" s="280">
        <f t="shared" ref="HV1286" si="103">HU1286/SUMIF($HO$1257:$HO$1392,$HO1286,HU$1257:HU$1392)</f>
        <v>0.32054654335811567</v>
      </c>
      <c r="HW1286" s="106">
        <v>1</v>
      </c>
    </row>
    <row r="1287" spans="210:231" ht="15" thickBot="1" x14ac:dyDescent="0.35">
      <c r="HB1287" s="4"/>
      <c r="HC1287" s="4" t="str">
        <f t="shared" si="64"/>
        <v>:-97</v>
      </c>
      <c r="HD1287" s="4"/>
      <c r="HE1287" s="4">
        <v>-97</v>
      </c>
      <c r="HF1287" s="243">
        <v>-97</v>
      </c>
      <c r="HG1287" s="108" t="s">
        <v>2168</v>
      </c>
      <c r="HH1287" s="244">
        <f t="shared" si="94"/>
        <v>15</v>
      </c>
      <c r="HI1287" s="103"/>
      <c r="HJ1287" s="104">
        <f t="shared" si="95"/>
        <v>3541.7796601</v>
      </c>
      <c r="HK1287" s="109"/>
      <c r="HM1287" s="4"/>
      <c r="HN1287" s="4" t="str">
        <f t="shared" si="68"/>
        <v>:-97</v>
      </c>
      <c r="HO1287" s="4"/>
      <c r="HP1287" s="4">
        <v>-97</v>
      </c>
      <c r="HQ1287" s="107">
        <v>-98</v>
      </c>
      <c r="HR1287" s="113" t="s">
        <v>2168</v>
      </c>
      <c r="HS1287" s="244">
        <f t="shared" si="96"/>
        <v>0</v>
      </c>
      <c r="HT1287" s="102"/>
      <c r="HU1287" s="104">
        <f t="shared" si="98"/>
        <v>0</v>
      </c>
      <c r="HV1287" s="109"/>
      <c r="HW1287" s="110"/>
    </row>
    <row r="1288" spans="210:231" ht="15" thickBot="1" x14ac:dyDescent="0.35">
      <c r="HB1288" s="4"/>
      <c r="HC1288" s="4" t="str">
        <f t="shared" si="64"/>
        <v>:-98</v>
      </c>
      <c r="HD1288" s="4"/>
      <c r="HE1288" s="4">
        <v>-98</v>
      </c>
      <c r="HF1288" s="243">
        <v>-98</v>
      </c>
      <c r="HG1288" s="236" t="s">
        <v>2169</v>
      </c>
      <c r="HH1288" s="244">
        <f t="shared" si="94"/>
        <v>0</v>
      </c>
      <c r="HI1288" s="103"/>
      <c r="HJ1288" s="104">
        <f t="shared" si="95"/>
        <v>0</v>
      </c>
      <c r="HK1288" s="109"/>
      <c r="HM1288" s="4"/>
      <c r="HN1288" s="4" t="str">
        <f t="shared" si="68"/>
        <v>:-98</v>
      </c>
      <c r="HO1288" s="4"/>
      <c r="HP1288" s="4">
        <v>-98</v>
      </c>
      <c r="HQ1288" s="107">
        <v>-99</v>
      </c>
      <c r="HR1288" s="113" t="s">
        <v>2169</v>
      </c>
      <c r="HS1288" s="281">
        <f t="shared" si="96"/>
        <v>0</v>
      </c>
      <c r="HT1288" s="111"/>
      <c r="HU1288" s="112">
        <f t="shared" si="98"/>
        <v>0</v>
      </c>
      <c r="HV1288" s="113"/>
      <c r="HW1288" s="110"/>
    </row>
    <row r="1289" spans="210:231" ht="15" thickBot="1" x14ac:dyDescent="0.35">
      <c r="HB1289" s="4" t="s">
        <v>6940</v>
      </c>
      <c r="HC1289" s="4" t="str">
        <f t="shared" ref="HC1289:HC1296" si="104">HD1289&amp;":"&amp;HE1289</f>
        <v>AllTrnsfrAll:30</v>
      </c>
      <c r="HD1289" s="4" t="s">
        <v>6936</v>
      </c>
      <c r="HE1289" s="4">
        <v>30</v>
      </c>
      <c r="HF1289" s="100">
        <v>1</v>
      </c>
      <c r="HG1289" s="101" t="s">
        <v>2162</v>
      </c>
      <c r="HH1289" s="242">
        <f>HH1353+HH1409</f>
        <v>2</v>
      </c>
      <c r="HI1289" s="238">
        <f t="shared" ref="HI1289:HI1294" si="105">HH1289/SUMIF($HD$1257:$HD$1532,$HD1289,HH$1257:HH$1532)</f>
        <v>1.1764705882352941E-2</v>
      </c>
      <c r="HJ1289" s="239">
        <f t="shared" ref="HJ1289:HJ1295" si="106">HJ1353+HJ1409</f>
        <v>404.48945420000001</v>
      </c>
      <c r="HK1289" s="240">
        <f t="shared" ref="HK1289:HK1294" si="107">HJ1289/SUMIF($HD$1257:$HD$1532,$HD1289,HJ$1257:HJ$1532)</f>
        <v>1.0274787618369186E-2</v>
      </c>
      <c r="HM1289" s="4" t="s">
        <v>2176</v>
      </c>
      <c r="HN1289" s="4" t="str">
        <f t="shared" si="68"/>
        <v>AllFrz:30</v>
      </c>
      <c r="HO1289" s="4" t="s">
        <v>6919</v>
      </c>
      <c r="HP1289" s="4">
        <v>30</v>
      </c>
      <c r="HQ1289" s="100">
        <v>1</v>
      </c>
      <c r="HR1289" s="269" t="s">
        <v>2162</v>
      </c>
      <c r="HS1289" s="242">
        <f>COUNTIF($GU$24:$GU$1251,HQ1289)</f>
        <v>0</v>
      </c>
      <c r="HT1289" s="238">
        <f>HS1289/SUMIF($HO$1257:$HO$1392,$HO1289,HS$1257:HS$1392)</f>
        <v>0</v>
      </c>
      <c r="HU1289" s="239">
        <f>SUMIF($GU$24:$GU$1251,HQ1289,$GC$24:$GC$1251)</f>
        <v>0</v>
      </c>
      <c r="HV1289" s="279">
        <f>HU1289/SUMIF($HO$1257:$HO$1392,$HO1289,HU$1257:HU$1392)</f>
        <v>0</v>
      </c>
      <c r="HW1289" s="106">
        <v>0.05</v>
      </c>
    </row>
    <row r="1290" spans="210:231" ht="15" thickBot="1" x14ac:dyDescent="0.35">
      <c r="HB1290" s="4" t="s">
        <v>6940</v>
      </c>
      <c r="HC1290" s="4" t="str">
        <f t="shared" si="104"/>
        <v>AllTrnsfrAll:20</v>
      </c>
      <c r="HD1290" s="4" t="s">
        <v>6936</v>
      </c>
      <c r="HE1290" s="4">
        <v>20</v>
      </c>
      <c r="HF1290" s="107">
        <v>2</v>
      </c>
      <c r="HG1290" s="108" t="s">
        <v>2163</v>
      </c>
      <c r="HH1290" s="244">
        <f t="shared" ref="HH1290:HH1296" si="108">HH1354+HH1410</f>
        <v>24</v>
      </c>
      <c r="HI1290" s="103">
        <f t="shared" si="105"/>
        <v>0.14117647058823529</v>
      </c>
      <c r="HJ1290" s="104">
        <f t="shared" si="106"/>
        <v>4986.1455728000001</v>
      </c>
      <c r="HK1290" s="105">
        <f t="shared" si="107"/>
        <v>0.12665741037950592</v>
      </c>
      <c r="HM1290" s="4" t="s">
        <v>2176</v>
      </c>
      <c r="HN1290" s="4" t="str">
        <f t="shared" si="68"/>
        <v>AllFrz:20</v>
      </c>
      <c r="HO1290" s="4" t="s">
        <v>6919</v>
      </c>
      <c r="HP1290" s="4">
        <v>20</v>
      </c>
      <c r="HQ1290" s="107">
        <v>2</v>
      </c>
      <c r="HR1290" s="113" t="s">
        <v>2163</v>
      </c>
      <c r="HS1290" s="244">
        <f t="shared" ref="HS1290:HS1296" si="109">COUNTIF($GU$24:$GU$1251,HQ1290)</f>
        <v>0</v>
      </c>
      <c r="HT1290" s="103">
        <f t="shared" ref="HT1290:HT1294" si="110">HS1290/SUMIF($HO$1257:$HO$1392,$HO1290,HS$1257:HS$1392)</f>
        <v>0</v>
      </c>
      <c r="HU1290" s="104">
        <f t="shared" ref="HU1290:HU1296" si="111">SUMIF($GU$24:$GU$1251,HQ1290,$GC$24:$GC$1251)</f>
        <v>0</v>
      </c>
      <c r="HV1290" s="280">
        <f t="shared" ref="HV1290" si="112">HU1290/SUMIF($HO$1257:$HO$1392,$HO1290,HU$1257:HU$1392)</f>
        <v>0</v>
      </c>
      <c r="HW1290" s="106">
        <v>0.1</v>
      </c>
    </row>
    <row r="1291" spans="210:231" ht="15" thickBot="1" x14ac:dyDescent="0.35">
      <c r="HB1291" s="4" t="s">
        <v>6940</v>
      </c>
      <c r="HC1291" s="4" t="str">
        <f t="shared" si="104"/>
        <v>AllTrnsfrAll:15</v>
      </c>
      <c r="HD1291" s="4" t="s">
        <v>6936</v>
      </c>
      <c r="HE1291" s="4">
        <v>15</v>
      </c>
      <c r="HF1291" s="107">
        <v>3</v>
      </c>
      <c r="HG1291" s="108" t="s">
        <v>2164</v>
      </c>
      <c r="HH1291" s="244">
        <f t="shared" si="108"/>
        <v>27</v>
      </c>
      <c r="HI1291" s="103">
        <f t="shared" si="105"/>
        <v>0.1588235294117647</v>
      </c>
      <c r="HJ1291" s="104">
        <f t="shared" si="106"/>
        <v>5486.052676199999</v>
      </c>
      <c r="HK1291" s="105">
        <f t="shared" si="107"/>
        <v>0.13935598450304637</v>
      </c>
      <c r="HM1291" s="4" t="s">
        <v>2176</v>
      </c>
      <c r="HN1291" s="4" t="str">
        <f t="shared" si="68"/>
        <v>AllFrz:15</v>
      </c>
      <c r="HO1291" s="4" t="s">
        <v>6919</v>
      </c>
      <c r="HP1291" s="4">
        <v>15</v>
      </c>
      <c r="HQ1291" s="107">
        <v>3</v>
      </c>
      <c r="HR1291" s="113" t="s">
        <v>2164</v>
      </c>
      <c r="HS1291" s="244">
        <f t="shared" si="109"/>
        <v>0</v>
      </c>
      <c r="HT1291" s="103">
        <f t="shared" si="110"/>
        <v>0</v>
      </c>
      <c r="HU1291" s="104">
        <f t="shared" si="111"/>
        <v>0</v>
      </c>
      <c r="HV1291" s="280">
        <f t="shared" ref="HV1291" si="113">HU1291/SUMIF($HO$1257:$HO$1392,$HO1291,HU$1257:HU$1392)</f>
        <v>0</v>
      </c>
      <c r="HW1291" s="106">
        <v>0.25</v>
      </c>
    </row>
    <row r="1292" spans="210:231" ht="15" thickBot="1" x14ac:dyDescent="0.35">
      <c r="HB1292" s="4" t="s">
        <v>6940</v>
      </c>
      <c r="HC1292" s="4" t="str">
        <f t="shared" si="104"/>
        <v>AllTrnsfrAll:10</v>
      </c>
      <c r="HD1292" s="4" t="s">
        <v>6936</v>
      </c>
      <c r="HE1292" s="4">
        <v>10</v>
      </c>
      <c r="HF1292" s="107">
        <v>4</v>
      </c>
      <c r="HG1292" s="108" t="s">
        <v>2165</v>
      </c>
      <c r="HH1292" s="244">
        <f t="shared" si="108"/>
        <v>57</v>
      </c>
      <c r="HI1292" s="103">
        <f t="shared" si="105"/>
        <v>0.3352941176470588</v>
      </c>
      <c r="HJ1292" s="104">
        <f t="shared" si="106"/>
        <v>14100.437616699999</v>
      </c>
      <c r="HK1292" s="105">
        <f t="shared" si="107"/>
        <v>0.35817745143491619</v>
      </c>
      <c r="HM1292" s="4" t="s">
        <v>2176</v>
      </c>
      <c r="HN1292" s="4" t="str">
        <f t="shared" si="68"/>
        <v>AllFrz:10</v>
      </c>
      <c r="HO1292" s="4" t="s">
        <v>6919</v>
      </c>
      <c r="HP1292" s="4">
        <v>10</v>
      </c>
      <c r="HQ1292" s="107">
        <v>4</v>
      </c>
      <c r="HR1292" s="113" t="s">
        <v>2165</v>
      </c>
      <c r="HS1292" s="244">
        <f t="shared" si="109"/>
        <v>6</v>
      </c>
      <c r="HT1292" s="103">
        <f t="shared" si="110"/>
        <v>0.5</v>
      </c>
      <c r="HU1292" s="104">
        <f t="shared" si="111"/>
        <v>955.76948040000002</v>
      </c>
      <c r="HV1292" s="280">
        <f t="shared" ref="HV1292" si="114">HU1292/SUMIF($HO$1257:$HO$1392,$HO1292,HU$1257:HU$1392)</f>
        <v>0.3989405025062861</v>
      </c>
      <c r="HW1292" s="106">
        <v>0.5</v>
      </c>
    </row>
    <row r="1293" spans="210:231" ht="15" thickBot="1" x14ac:dyDescent="0.35">
      <c r="HB1293" s="4" t="s">
        <v>6940</v>
      </c>
      <c r="HC1293" s="4" t="str">
        <f t="shared" si="104"/>
        <v>AllTrnsfrAll:5</v>
      </c>
      <c r="HD1293" s="4" t="s">
        <v>6936</v>
      </c>
      <c r="HE1293" s="4">
        <v>5</v>
      </c>
      <c r="HF1293" s="107">
        <v>5</v>
      </c>
      <c r="HG1293" s="108" t="s">
        <v>2166</v>
      </c>
      <c r="HH1293" s="244">
        <f t="shared" si="108"/>
        <v>47</v>
      </c>
      <c r="HI1293" s="103">
        <f t="shared" si="105"/>
        <v>0.27647058823529413</v>
      </c>
      <c r="HJ1293" s="104">
        <f t="shared" si="106"/>
        <v>11221.066224700002</v>
      </c>
      <c r="HK1293" s="105">
        <f t="shared" si="107"/>
        <v>0.28503604015703465</v>
      </c>
      <c r="HM1293" s="4" t="s">
        <v>2176</v>
      </c>
      <c r="HN1293" s="4" t="str">
        <f t="shared" si="68"/>
        <v>AllFrz:5</v>
      </c>
      <c r="HO1293" s="4" t="s">
        <v>6919</v>
      </c>
      <c r="HP1293" s="4">
        <v>5</v>
      </c>
      <c r="HQ1293" s="107">
        <v>5</v>
      </c>
      <c r="HR1293" s="113" t="s">
        <v>2166</v>
      </c>
      <c r="HS1293" s="244">
        <f t="shared" si="109"/>
        <v>2</v>
      </c>
      <c r="HT1293" s="103">
        <f t="shared" si="110"/>
        <v>0.16666666666666666</v>
      </c>
      <c r="HU1293" s="104">
        <f t="shared" si="111"/>
        <v>533.83333330000005</v>
      </c>
      <c r="HV1293" s="280">
        <f t="shared" ref="HV1293" si="115">HU1293/SUMIF($HO$1257:$HO$1392,$HO1293,HU$1257:HU$1392)</f>
        <v>0.22282332990186962</v>
      </c>
      <c r="HW1293" s="106">
        <v>1</v>
      </c>
    </row>
    <row r="1294" spans="210:231" ht="15" thickBot="1" x14ac:dyDescent="0.35">
      <c r="HB1294" s="4" t="s">
        <v>6940</v>
      </c>
      <c r="HC1294" s="4" t="str">
        <f t="shared" si="104"/>
        <v>AllTrnsfrAll:0</v>
      </c>
      <c r="HD1294" s="4" t="s">
        <v>6936</v>
      </c>
      <c r="HE1294" s="4">
        <v>0</v>
      </c>
      <c r="HF1294" s="107">
        <v>6</v>
      </c>
      <c r="HG1294" s="108" t="s">
        <v>2167</v>
      </c>
      <c r="HH1294" s="244">
        <f t="shared" si="108"/>
        <v>13</v>
      </c>
      <c r="HI1294" s="103">
        <f t="shared" si="105"/>
        <v>7.6470588235294124E-2</v>
      </c>
      <c r="HJ1294" s="104">
        <f t="shared" si="106"/>
        <v>3168.9924034999999</v>
      </c>
      <c r="HK1294" s="105">
        <f t="shared" si="107"/>
        <v>8.0498325907127702E-2</v>
      </c>
      <c r="HM1294" s="4" t="s">
        <v>2176</v>
      </c>
      <c r="HN1294" s="4" t="str">
        <f t="shared" si="68"/>
        <v>AllFrz:0</v>
      </c>
      <c r="HO1294" s="4" t="s">
        <v>6919</v>
      </c>
      <c r="HP1294" s="4">
        <v>0</v>
      </c>
      <c r="HQ1294" s="107">
        <v>6</v>
      </c>
      <c r="HR1294" s="113" t="s">
        <v>2167</v>
      </c>
      <c r="HS1294" s="244">
        <f t="shared" si="109"/>
        <v>4</v>
      </c>
      <c r="HT1294" s="103">
        <f t="shared" si="110"/>
        <v>0.33333333333333331</v>
      </c>
      <c r="HU1294" s="104">
        <f t="shared" si="111"/>
        <v>906.16666670000006</v>
      </c>
      <c r="HV1294" s="280">
        <f t="shared" ref="HV1294" si="116">HU1294/SUMIF($HO$1257:$HO$1392,$HO1294,HU$1257:HU$1392)</f>
        <v>0.37823616759184425</v>
      </c>
      <c r="HW1294" s="106">
        <v>1</v>
      </c>
    </row>
    <row r="1295" spans="210:231" ht="15" thickBot="1" x14ac:dyDescent="0.35">
      <c r="HB1295" s="4"/>
      <c r="HC1295" s="4" t="str">
        <f t="shared" si="104"/>
        <v>:-97</v>
      </c>
      <c r="HD1295" s="4"/>
      <c r="HE1295" s="4">
        <v>-97</v>
      </c>
      <c r="HF1295" s="243">
        <v>-97</v>
      </c>
      <c r="HG1295" s="108" t="s">
        <v>2168</v>
      </c>
      <c r="HH1295" s="244">
        <f t="shared" si="108"/>
        <v>0</v>
      </c>
      <c r="HI1295" s="103"/>
      <c r="HJ1295" s="104">
        <f t="shared" si="106"/>
        <v>0</v>
      </c>
      <c r="HK1295" s="109"/>
      <c r="HM1295" s="4"/>
      <c r="HN1295" s="4" t="str">
        <f t="shared" si="68"/>
        <v>:-97</v>
      </c>
      <c r="HO1295" s="4"/>
      <c r="HP1295" s="4">
        <v>-97</v>
      </c>
      <c r="HQ1295" s="107">
        <v>-98</v>
      </c>
      <c r="HR1295" s="113" t="s">
        <v>2168</v>
      </c>
      <c r="HS1295" s="244">
        <f t="shared" si="109"/>
        <v>0</v>
      </c>
      <c r="HT1295" s="102"/>
      <c r="HU1295" s="104">
        <f t="shared" si="111"/>
        <v>0</v>
      </c>
      <c r="HV1295" s="109"/>
      <c r="HW1295" s="110"/>
    </row>
    <row r="1296" spans="210:231" ht="15" thickBot="1" x14ac:dyDescent="0.35">
      <c r="HB1296" s="4"/>
      <c r="HC1296" s="4" t="str">
        <f t="shared" si="104"/>
        <v>:-98</v>
      </c>
      <c r="HD1296" s="4"/>
      <c r="HE1296" s="4">
        <v>-98</v>
      </c>
      <c r="HF1296" s="243">
        <v>-98</v>
      </c>
      <c r="HG1296" s="236" t="s">
        <v>2169</v>
      </c>
      <c r="HH1296" s="244">
        <f t="shared" si="108"/>
        <v>0</v>
      </c>
      <c r="HI1296" s="103"/>
      <c r="HJ1296" s="104">
        <f>HJ1360+HJ1416</f>
        <v>0</v>
      </c>
      <c r="HK1296" s="109"/>
      <c r="HM1296" s="4"/>
      <c r="HN1296" s="4" t="str">
        <f t="shared" si="68"/>
        <v>:-98</v>
      </c>
      <c r="HO1296" s="4"/>
      <c r="HP1296" s="4">
        <v>-98</v>
      </c>
      <c r="HQ1296" s="107">
        <v>-99</v>
      </c>
      <c r="HR1296" s="113" t="s">
        <v>2169</v>
      </c>
      <c r="HS1296" s="281">
        <f t="shared" si="109"/>
        <v>0</v>
      </c>
      <c r="HT1296" s="111"/>
      <c r="HU1296" s="112">
        <f t="shared" si="111"/>
        <v>0</v>
      </c>
      <c r="HV1296" s="113"/>
      <c r="HW1296" s="110"/>
    </row>
    <row r="1297" spans="210:231" ht="15" thickBot="1" x14ac:dyDescent="0.35">
      <c r="HB1297" s="4" t="s">
        <v>2176</v>
      </c>
      <c r="HC1297" s="4" t="str">
        <f t="shared" si="64"/>
        <v>AllFrz:30</v>
      </c>
      <c r="HD1297" s="4" t="s">
        <v>6919</v>
      </c>
      <c r="HE1297" s="4">
        <v>30</v>
      </c>
      <c r="HF1297" s="100">
        <v>1</v>
      </c>
      <c r="HG1297" s="241" t="s">
        <v>2162</v>
      </c>
      <c r="HH1297" s="242">
        <f>COUNTIF($GH$24:$GH$1251,HF1297)</f>
        <v>17</v>
      </c>
      <c r="HI1297" s="238">
        <f t="shared" ref="HI1297:HI1302" si="117">HH1297/SUMIF($HD$1257:$HD$1532,$HD1297,HH$1257:HH$1532)</f>
        <v>0.13492063492063491</v>
      </c>
      <c r="HJ1297" s="239">
        <f>SUMIF($GH$24:$GH$1251,HF1297,$GC$24:$GC$1251)</f>
        <v>3340.8425321000004</v>
      </c>
      <c r="HK1297" s="240">
        <f t="shared" ref="HK1297:HK1302" si="118">HJ1297/SUMIF($HD$1257:$HD$1532,$HD1297,HJ$1257:HJ$1532)</f>
        <v>0.13659616340406935</v>
      </c>
      <c r="HM1297" s="4" t="s">
        <v>2178</v>
      </c>
      <c r="HN1297" s="4" t="str">
        <f t="shared" si="68"/>
        <v>FreeAll:30</v>
      </c>
      <c r="HO1297" s="4" t="s">
        <v>6920</v>
      </c>
      <c r="HP1297" s="4">
        <v>30</v>
      </c>
      <c r="HQ1297" s="100">
        <v>1</v>
      </c>
      <c r="HR1297" s="269" t="s">
        <v>2162</v>
      </c>
      <c r="HS1297" s="102">
        <f>HS1329+HS1361</f>
        <v>1</v>
      </c>
      <c r="HT1297" s="103">
        <f>HS1297/SUMIF($HO$1257:$HO$1392,$HO1297,HS$1257:HS$1392)</f>
        <v>1.098901098901099E-2</v>
      </c>
      <c r="HU1297" s="104">
        <f t="shared" ref="HU1297:HU1312" si="119">HU1329+HU1361</f>
        <v>293.7711443</v>
      </c>
      <c r="HV1297" s="280">
        <f>HU1297/SUMIF($HO$1257:$HO$1392,$HO1297,HU$1257:HU$1392)</f>
        <v>1.2914014754284033E-2</v>
      </c>
      <c r="HW1297" s="106">
        <v>0.05</v>
      </c>
    </row>
    <row r="1298" spans="210:231" ht="15" thickBot="1" x14ac:dyDescent="0.35">
      <c r="HB1298" s="4" t="s">
        <v>2176</v>
      </c>
      <c r="HC1298" s="4" t="str">
        <f t="shared" si="64"/>
        <v>AllFrz:20</v>
      </c>
      <c r="HD1298" s="4" t="s">
        <v>6919</v>
      </c>
      <c r="HE1298" s="4">
        <v>20</v>
      </c>
      <c r="HF1298" s="107">
        <v>2</v>
      </c>
      <c r="HG1298" s="108" t="s">
        <v>2163</v>
      </c>
      <c r="HH1298" s="102">
        <f t="shared" ref="HH1298:HH1304" si="120">COUNTIF($GH$24:$GH$1251,HF1298)</f>
        <v>26</v>
      </c>
      <c r="HI1298" s="103">
        <f t="shared" si="117"/>
        <v>0.20634920634920634</v>
      </c>
      <c r="HJ1298" s="104">
        <f t="shared" ref="HJ1298:HJ1304" si="121">SUMIF($GH$24:$GH$1251,HF1298,$GC$24:$GC$1251)</f>
        <v>4041.6067094000009</v>
      </c>
      <c r="HK1298" s="105">
        <f t="shared" si="118"/>
        <v>0.16524812683858056</v>
      </c>
      <c r="HM1298" s="4" t="s">
        <v>2178</v>
      </c>
      <c r="HN1298" s="4" t="str">
        <f t="shared" si="68"/>
        <v>FreeAll:20</v>
      </c>
      <c r="HO1298" s="4" t="s">
        <v>6920</v>
      </c>
      <c r="HP1298" s="4">
        <v>20</v>
      </c>
      <c r="HQ1298" s="107">
        <v>2</v>
      </c>
      <c r="HR1298" s="113" t="s">
        <v>2163</v>
      </c>
      <c r="HS1298" s="102">
        <f t="shared" ref="HS1298:HS1304" si="122">HS1330+HS1362</f>
        <v>1</v>
      </c>
      <c r="HT1298" s="103">
        <f t="shared" ref="HT1298:HT1302" si="123">HS1298/SUMIF($HO$1257:$HO$1392,$HO1298,HS$1257:HS$1392)</f>
        <v>1.098901098901099E-2</v>
      </c>
      <c r="HU1298" s="104">
        <f t="shared" si="119"/>
        <v>110.71830989999999</v>
      </c>
      <c r="HV1298" s="280">
        <f t="shared" ref="HV1298" si="124">HU1298/SUMIF($HO$1257:$HO$1392,$HO1298,HU$1257:HU$1392)</f>
        <v>4.8671148115141533E-3</v>
      </c>
      <c r="HW1298" s="106">
        <v>0.1</v>
      </c>
    </row>
    <row r="1299" spans="210:231" ht="15" thickBot="1" x14ac:dyDescent="0.35">
      <c r="HB1299" s="4" t="s">
        <v>2176</v>
      </c>
      <c r="HC1299" s="4" t="str">
        <f t="shared" si="64"/>
        <v>AllFrz:15</v>
      </c>
      <c r="HD1299" s="4" t="s">
        <v>6919</v>
      </c>
      <c r="HE1299" s="4">
        <v>15</v>
      </c>
      <c r="HF1299" s="107">
        <v>3</v>
      </c>
      <c r="HG1299" s="108" t="s">
        <v>2164</v>
      </c>
      <c r="HH1299" s="102">
        <f t="shared" si="120"/>
        <v>26</v>
      </c>
      <c r="HI1299" s="103">
        <f t="shared" si="117"/>
        <v>0.20634920634920634</v>
      </c>
      <c r="HJ1299" s="104">
        <f t="shared" si="121"/>
        <v>5008.6101729000002</v>
      </c>
      <c r="HK1299" s="105">
        <f t="shared" si="118"/>
        <v>0.20478574701773877</v>
      </c>
      <c r="HM1299" s="4" t="s">
        <v>2178</v>
      </c>
      <c r="HN1299" s="4" t="str">
        <f t="shared" si="68"/>
        <v>FreeAll:15</v>
      </c>
      <c r="HO1299" s="4" t="s">
        <v>6920</v>
      </c>
      <c r="HP1299" s="4">
        <v>15</v>
      </c>
      <c r="HQ1299" s="107">
        <v>3</v>
      </c>
      <c r="HR1299" s="113" t="s">
        <v>2164</v>
      </c>
      <c r="HS1299" s="102">
        <f t="shared" si="122"/>
        <v>3</v>
      </c>
      <c r="HT1299" s="103">
        <f t="shared" si="123"/>
        <v>3.2967032967032968E-2</v>
      </c>
      <c r="HU1299" s="104">
        <f t="shared" si="119"/>
        <v>644.7974997</v>
      </c>
      <c r="HV1299" s="280">
        <f t="shared" ref="HV1299" si="125">HU1299/SUMIF($HO$1257:$HO$1392,$HO1299,HU$1257:HU$1392)</f>
        <v>2.8344936479356098E-2</v>
      </c>
      <c r="HW1299" s="106">
        <v>0.25</v>
      </c>
    </row>
    <row r="1300" spans="210:231" ht="15" thickBot="1" x14ac:dyDescent="0.35">
      <c r="HB1300" s="4" t="s">
        <v>2176</v>
      </c>
      <c r="HC1300" s="4" t="str">
        <f t="shared" si="64"/>
        <v>AllFrz:10</v>
      </c>
      <c r="HD1300" s="4" t="s">
        <v>6919</v>
      </c>
      <c r="HE1300" s="4">
        <v>10</v>
      </c>
      <c r="HF1300" s="107">
        <v>4</v>
      </c>
      <c r="HG1300" s="108" t="s">
        <v>2165</v>
      </c>
      <c r="HH1300" s="102">
        <f t="shared" si="120"/>
        <v>27</v>
      </c>
      <c r="HI1300" s="103">
        <f t="shared" si="117"/>
        <v>0.21428571428571427</v>
      </c>
      <c r="HJ1300" s="104">
        <f t="shared" si="121"/>
        <v>5833.0061688000005</v>
      </c>
      <c r="HK1300" s="105">
        <f t="shared" si="118"/>
        <v>0.23849261260138316</v>
      </c>
      <c r="HM1300" s="4" t="s">
        <v>2178</v>
      </c>
      <c r="HN1300" s="4" t="str">
        <f t="shared" si="68"/>
        <v>FreeAll:10</v>
      </c>
      <c r="HO1300" s="4" t="s">
        <v>6920</v>
      </c>
      <c r="HP1300" s="4">
        <v>10</v>
      </c>
      <c r="HQ1300" s="107">
        <v>4</v>
      </c>
      <c r="HR1300" s="113" t="s">
        <v>2165</v>
      </c>
      <c r="HS1300" s="102">
        <f t="shared" si="122"/>
        <v>18</v>
      </c>
      <c r="HT1300" s="103">
        <f t="shared" si="123"/>
        <v>0.19780219780219779</v>
      </c>
      <c r="HU1300" s="104">
        <f t="shared" si="119"/>
        <v>4188.9797857999993</v>
      </c>
      <c r="HV1300" s="280">
        <f t="shared" ref="HV1300" si="126">HU1300/SUMIF($HO$1257:$HO$1392,$HO1300,HU$1257:HU$1392)</f>
        <v>0.18414520217130378</v>
      </c>
      <c r="HW1300" s="106">
        <v>0.5</v>
      </c>
    </row>
    <row r="1301" spans="210:231" ht="15" thickBot="1" x14ac:dyDescent="0.35">
      <c r="HB1301" s="4" t="s">
        <v>2176</v>
      </c>
      <c r="HC1301" s="4" t="str">
        <f t="shared" si="64"/>
        <v>AllFrz:5</v>
      </c>
      <c r="HD1301" s="4" t="s">
        <v>6919</v>
      </c>
      <c r="HE1301" s="4">
        <v>5</v>
      </c>
      <c r="HF1301" s="107">
        <v>5</v>
      </c>
      <c r="HG1301" s="108" t="s">
        <v>2166</v>
      </c>
      <c r="HH1301" s="102">
        <f t="shared" si="120"/>
        <v>23</v>
      </c>
      <c r="HI1301" s="103">
        <f t="shared" si="117"/>
        <v>0.18253968253968253</v>
      </c>
      <c r="HJ1301" s="104">
        <f t="shared" si="121"/>
        <v>4783.3659089000002</v>
      </c>
      <c r="HK1301" s="105">
        <f t="shared" si="118"/>
        <v>0.19557624312895974</v>
      </c>
      <c r="HM1301" s="4" t="s">
        <v>2178</v>
      </c>
      <c r="HN1301" s="4" t="str">
        <f t="shared" si="68"/>
        <v>FreeAll:5</v>
      </c>
      <c r="HO1301" s="4" t="s">
        <v>6920</v>
      </c>
      <c r="HP1301" s="4">
        <v>5</v>
      </c>
      <c r="HQ1301" s="107">
        <v>5</v>
      </c>
      <c r="HR1301" s="113" t="s">
        <v>2166</v>
      </c>
      <c r="HS1301" s="102">
        <f t="shared" si="122"/>
        <v>37</v>
      </c>
      <c r="HT1301" s="103">
        <f t="shared" si="123"/>
        <v>0.40659340659340659</v>
      </c>
      <c r="HU1301" s="104">
        <f t="shared" si="119"/>
        <v>9265.8713147999988</v>
      </c>
      <c r="HV1301" s="280">
        <f t="shared" ref="HV1301" si="127">HU1301/SUMIF($HO$1257:$HO$1392,$HO1301,HU$1257:HU$1392)</f>
        <v>0.40732250662586389</v>
      </c>
      <c r="HW1301" s="106">
        <v>1</v>
      </c>
    </row>
    <row r="1302" spans="210:231" ht="15" thickBot="1" x14ac:dyDescent="0.35">
      <c r="HB1302" s="4" t="s">
        <v>2176</v>
      </c>
      <c r="HC1302" s="4" t="str">
        <f t="shared" si="64"/>
        <v>AllFrz:0</v>
      </c>
      <c r="HD1302" s="4" t="s">
        <v>6919</v>
      </c>
      <c r="HE1302" s="4">
        <v>0</v>
      </c>
      <c r="HF1302" s="107">
        <v>6</v>
      </c>
      <c r="HG1302" s="108" t="s">
        <v>2167</v>
      </c>
      <c r="HH1302" s="102">
        <f t="shared" si="120"/>
        <v>7</v>
      </c>
      <c r="HI1302" s="103">
        <f t="shared" si="117"/>
        <v>5.5555555555555552E-2</v>
      </c>
      <c r="HJ1302" s="104">
        <f t="shared" si="121"/>
        <v>1450.375</v>
      </c>
      <c r="HK1302" s="105">
        <f t="shared" si="118"/>
        <v>5.9301107009268328E-2</v>
      </c>
      <c r="HM1302" s="4" t="s">
        <v>2178</v>
      </c>
      <c r="HN1302" s="4" t="str">
        <f t="shared" si="68"/>
        <v>FreeAll:0</v>
      </c>
      <c r="HO1302" s="4" t="s">
        <v>6920</v>
      </c>
      <c r="HP1302" s="4">
        <v>0</v>
      </c>
      <c r="HQ1302" s="107">
        <v>6</v>
      </c>
      <c r="HR1302" s="113" t="s">
        <v>2167</v>
      </c>
      <c r="HS1302" s="102">
        <f t="shared" si="122"/>
        <v>31</v>
      </c>
      <c r="HT1302" s="103">
        <f t="shared" si="123"/>
        <v>0.34065934065934067</v>
      </c>
      <c r="HU1302" s="104">
        <f t="shared" si="119"/>
        <v>8244.1048342999984</v>
      </c>
      <c r="HV1302" s="280">
        <f t="shared" ref="HV1302" si="128">HU1302/SUMIF($HO$1257:$HO$1392,$HO1302,HU$1257:HU$1392)</f>
        <v>0.36240622515767795</v>
      </c>
      <c r="HW1302" s="106">
        <v>1</v>
      </c>
    </row>
    <row r="1303" spans="210:231" ht="15" thickBot="1" x14ac:dyDescent="0.35">
      <c r="HB1303" s="4"/>
      <c r="HC1303" s="4" t="str">
        <f t="shared" si="64"/>
        <v>:-97</v>
      </c>
      <c r="HD1303" s="4"/>
      <c r="HE1303" s="4">
        <v>-97</v>
      </c>
      <c r="HF1303" s="243">
        <v>-97</v>
      </c>
      <c r="HG1303" s="108" t="s">
        <v>2168</v>
      </c>
      <c r="HH1303" s="102">
        <f t="shared" si="120"/>
        <v>12</v>
      </c>
      <c r="HI1303" s="103"/>
      <c r="HJ1303" s="104">
        <f t="shared" si="121"/>
        <v>2090.9851727999999</v>
      </c>
      <c r="HK1303" s="109"/>
      <c r="HM1303" s="4"/>
      <c r="HN1303" s="4" t="str">
        <f t="shared" si="68"/>
        <v>:-98</v>
      </c>
      <c r="HO1303" s="4"/>
      <c r="HP1303" s="4">
        <v>-98</v>
      </c>
      <c r="HQ1303" s="107">
        <v>-98</v>
      </c>
      <c r="HR1303" s="113" t="s">
        <v>2168</v>
      </c>
      <c r="HS1303" s="102">
        <f t="shared" si="122"/>
        <v>0</v>
      </c>
      <c r="HT1303" s="102"/>
      <c r="HU1303" s="104">
        <f t="shared" si="119"/>
        <v>0</v>
      </c>
      <c r="HV1303" s="109"/>
      <c r="HW1303" s="110"/>
    </row>
    <row r="1304" spans="210:231" ht="15" thickBot="1" x14ac:dyDescent="0.35">
      <c r="HB1304" s="4"/>
      <c r="HC1304" s="4" t="str">
        <f t="shared" si="64"/>
        <v>:-98</v>
      </c>
      <c r="HD1304" s="4"/>
      <c r="HE1304" s="4">
        <v>-98</v>
      </c>
      <c r="HF1304" s="243">
        <v>-98</v>
      </c>
      <c r="HG1304" s="107" t="s">
        <v>2169</v>
      </c>
      <c r="HH1304" s="111">
        <f t="shared" si="120"/>
        <v>2</v>
      </c>
      <c r="HI1304" s="245"/>
      <c r="HJ1304" s="112">
        <f t="shared" si="121"/>
        <v>532.15833329999998</v>
      </c>
      <c r="HK1304" s="113"/>
      <c r="HM1304" s="4"/>
      <c r="HN1304" s="4" t="str">
        <f t="shared" si="68"/>
        <v>:-99</v>
      </c>
      <c r="HO1304" s="4"/>
      <c r="HP1304" s="4">
        <v>-99</v>
      </c>
      <c r="HQ1304" s="107">
        <v>-99</v>
      </c>
      <c r="HR1304" s="113" t="s">
        <v>2169</v>
      </c>
      <c r="HS1304" s="111">
        <f t="shared" si="122"/>
        <v>0</v>
      </c>
      <c r="HT1304" s="111"/>
      <c r="HU1304" s="112">
        <f t="shared" si="119"/>
        <v>0</v>
      </c>
      <c r="HV1304" s="113"/>
      <c r="HW1304" s="110"/>
    </row>
    <row r="1305" spans="210:231" ht="15" thickBot="1" x14ac:dyDescent="0.35">
      <c r="HB1305" s="4" t="s">
        <v>2178</v>
      </c>
      <c r="HC1305" s="4" t="str">
        <f t="shared" si="64"/>
        <v>FreeAll:30</v>
      </c>
      <c r="HD1305" s="4" t="s">
        <v>6920</v>
      </c>
      <c r="HE1305" s="4">
        <v>30</v>
      </c>
      <c r="HF1305" s="100">
        <v>1</v>
      </c>
      <c r="HG1305" s="100" t="s">
        <v>2162</v>
      </c>
      <c r="HH1305" s="246">
        <f>COUNTIFS($FD$24:$FD$1251,8,$EB$24:$EB$1251,HF1305)+COUNTIFS($HD$24:$HD$1251,8,$EB$24:$EB$1251,HF1305)</f>
        <v>1</v>
      </c>
      <c r="HI1305" s="238">
        <f t="shared" ref="HI1305:HI1310" si="129">HH1305/SUMIF($HD$1257:$HD$1532,$HD1305,HH$1257:HH$1532)</f>
        <v>2.3809523809523808E-2</v>
      </c>
      <c r="HJ1305" s="104">
        <f>SUMIFS($GC$24:$GC$1251,$FD$24:$FD$1251,8,$EB$24:$EB$1251,HF1305)+SUMIFS($GC$24:$GC$1251,$HD$24:$HD$1251,8,$GH$24:$GH$1251,HF1305)</f>
        <v>293.7711443</v>
      </c>
      <c r="HK1305" s="240">
        <f t="shared" ref="HK1305:HK1310" si="130">HJ1305/SUMIF($HD$1257:$HD$1532,$HD1305,HJ$1257:HJ$1532)</f>
        <v>2.8971163980051454E-2</v>
      </c>
      <c r="HM1305" s="4" t="s">
        <v>2179</v>
      </c>
      <c r="HN1305" s="4" t="str">
        <f t="shared" si="68"/>
        <v>PeerToPeerSaleAll:30</v>
      </c>
      <c r="HO1305" s="4" t="s">
        <v>6922</v>
      </c>
      <c r="HP1305" s="4">
        <v>30</v>
      </c>
      <c r="HQ1305" s="100">
        <v>1</v>
      </c>
      <c r="HR1305" s="269" t="s">
        <v>2162</v>
      </c>
      <c r="HS1305" s="102">
        <f>HS1337+HS1369</f>
        <v>0</v>
      </c>
      <c r="HT1305" s="103">
        <f>HS1305/SUMIF($HO$1257:$HO$1392,$HO1305,HS$1257:HS$1392)</f>
        <v>0</v>
      </c>
      <c r="HU1305" s="104">
        <f t="shared" si="119"/>
        <v>0</v>
      </c>
      <c r="HV1305" s="279">
        <f>HU1305/SUMIF($HO$1257:$HO$1392,$HO1305,HU$1257:HU$1392)</f>
        <v>0</v>
      </c>
      <c r="HW1305" s="106">
        <v>0.05</v>
      </c>
    </row>
    <row r="1306" spans="210:231" ht="15" thickBot="1" x14ac:dyDescent="0.35">
      <c r="HB1306" s="4" t="s">
        <v>2178</v>
      </c>
      <c r="HC1306" s="4" t="str">
        <f t="shared" si="64"/>
        <v>FreeAll:20</v>
      </c>
      <c r="HD1306" s="4" t="s">
        <v>6920</v>
      </c>
      <c r="HE1306" s="4">
        <v>20</v>
      </c>
      <c r="HF1306" s="107">
        <v>2</v>
      </c>
      <c r="HG1306" s="108" t="s">
        <v>2163</v>
      </c>
      <c r="HH1306" s="248">
        <f t="shared" ref="HH1306:HH1312" si="131">COUNTIFS($FD$24:$FD$1251,8,$EB$24:$EB$1251,HF1306)+COUNTIFS($HD$24:$HD$1251,8,$EB$24:$EB$1251,HF1306)</f>
        <v>8</v>
      </c>
      <c r="HI1306" s="103">
        <f t="shared" si="129"/>
        <v>0.19047619047619047</v>
      </c>
      <c r="HJ1306" s="104">
        <f t="shared" ref="HJ1306:HJ1312" si="132">SUMIFS($GC$24:$GC$1251,$FD$24:$FD$1251,8,$EB$24:$EB$1251,HF1306)+SUMIFS($GC$24:$GC$1251,$HD$24:$HD$1251,8,$GH$24:$GH$1251,HF1306)</f>
        <v>1885.1752087</v>
      </c>
      <c r="HK1306" s="105">
        <f t="shared" si="130"/>
        <v>0.18591247357705656</v>
      </c>
      <c r="HM1306" s="4" t="s">
        <v>2179</v>
      </c>
      <c r="HN1306" s="4" t="str">
        <f t="shared" si="68"/>
        <v>PeerToPeerSaleAll:20</v>
      </c>
      <c r="HO1306" s="4" t="s">
        <v>6922</v>
      </c>
      <c r="HP1306" s="4">
        <v>20</v>
      </c>
      <c r="HQ1306" s="107">
        <v>2</v>
      </c>
      <c r="HR1306" s="113" t="s">
        <v>2163</v>
      </c>
      <c r="HS1306" s="102">
        <f t="shared" ref="HS1306:HS1312" si="133">HS1338+HS1370</f>
        <v>0</v>
      </c>
      <c r="HT1306" s="103">
        <f t="shared" ref="HT1306:HT1310" si="134">HS1306/SUMIF($HO$1257:$HO$1392,$HO1306,HS$1257:HS$1392)</f>
        <v>0</v>
      </c>
      <c r="HU1306" s="104">
        <f t="shared" si="119"/>
        <v>0</v>
      </c>
      <c r="HV1306" s="280">
        <f t="shared" ref="HV1306" si="135">HU1306/SUMIF($HO$1257:$HO$1392,$HO1306,HU$1257:HU$1392)</f>
        <v>0</v>
      </c>
      <c r="HW1306" s="106">
        <v>0.1</v>
      </c>
    </row>
    <row r="1307" spans="210:231" ht="15" thickBot="1" x14ac:dyDescent="0.35">
      <c r="HB1307" s="4" t="s">
        <v>2178</v>
      </c>
      <c r="HC1307" s="4" t="str">
        <f t="shared" si="64"/>
        <v>FreeAll:15</v>
      </c>
      <c r="HD1307" s="4" t="s">
        <v>6920</v>
      </c>
      <c r="HE1307" s="4">
        <v>15</v>
      </c>
      <c r="HF1307" s="107">
        <v>3</v>
      </c>
      <c r="HG1307" s="108" t="s">
        <v>2164</v>
      </c>
      <c r="HH1307" s="248">
        <f t="shared" si="131"/>
        <v>8</v>
      </c>
      <c r="HI1307" s="103">
        <f t="shared" si="129"/>
        <v>0.19047619047619047</v>
      </c>
      <c r="HJ1307" s="104">
        <f t="shared" si="132"/>
        <v>1873.0234464</v>
      </c>
      <c r="HK1307" s="105">
        <f t="shared" si="130"/>
        <v>0.18471408937537204</v>
      </c>
      <c r="HM1307" s="4" t="s">
        <v>2179</v>
      </c>
      <c r="HN1307" s="4" t="str">
        <f t="shared" si="68"/>
        <v>PeerToPeerSaleAll:15</v>
      </c>
      <c r="HO1307" s="4" t="s">
        <v>6922</v>
      </c>
      <c r="HP1307" s="4">
        <v>15</v>
      </c>
      <c r="HQ1307" s="107">
        <v>3</v>
      </c>
      <c r="HR1307" s="113" t="s">
        <v>2164</v>
      </c>
      <c r="HS1307" s="102">
        <f t="shared" si="133"/>
        <v>0</v>
      </c>
      <c r="HT1307" s="103">
        <f t="shared" si="134"/>
        <v>0</v>
      </c>
      <c r="HU1307" s="104">
        <f t="shared" si="119"/>
        <v>0</v>
      </c>
      <c r="HV1307" s="280">
        <f t="shared" ref="HV1307" si="136">HU1307/SUMIF($HO$1257:$HO$1392,$HO1307,HU$1257:HU$1392)</f>
        <v>0</v>
      </c>
      <c r="HW1307" s="106">
        <v>0.25</v>
      </c>
    </row>
    <row r="1308" spans="210:231" ht="15" thickBot="1" x14ac:dyDescent="0.35">
      <c r="HB1308" s="4" t="s">
        <v>2178</v>
      </c>
      <c r="HC1308" s="4" t="str">
        <f t="shared" si="64"/>
        <v>FreeAll:10</v>
      </c>
      <c r="HD1308" s="4" t="s">
        <v>6920</v>
      </c>
      <c r="HE1308" s="4">
        <v>10</v>
      </c>
      <c r="HF1308" s="107">
        <v>4</v>
      </c>
      <c r="HG1308" s="108" t="s">
        <v>2165</v>
      </c>
      <c r="HH1308" s="248">
        <f t="shared" si="131"/>
        <v>13</v>
      </c>
      <c r="HI1308" s="103">
        <f t="shared" si="129"/>
        <v>0.30952380952380953</v>
      </c>
      <c r="HJ1308" s="104">
        <f t="shared" si="132"/>
        <v>3174.7448787999997</v>
      </c>
      <c r="HK1308" s="105">
        <f t="shared" si="130"/>
        <v>0.31308743647271609</v>
      </c>
      <c r="HM1308" s="4" t="s">
        <v>2179</v>
      </c>
      <c r="HN1308" s="4" t="str">
        <f t="shared" si="68"/>
        <v>PeerToPeerSaleAll:10</v>
      </c>
      <c r="HO1308" s="4" t="s">
        <v>6922</v>
      </c>
      <c r="HP1308" s="4">
        <v>10</v>
      </c>
      <c r="HQ1308" s="107">
        <v>4</v>
      </c>
      <c r="HR1308" s="113" t="s">
        <v>2165</v>
      </c>
      <c r="HS1308" s="102">
        <f t="shared" si="133"/>
        <v>2</v>
      </c>
      <c r="HT1308" s="103">
        <f t="shared" si="134"/>
        <v>7.1428571428571425E-2</v>
      </c>
      <c r="HU1308" s="104">
        <f t="shared" si="119"/>
        <v>511.23713120000002</v>
      </c>
      <c r="HV1308" s="280">
        <f t="shared" ref="HV1308" si="137">HU1308/SUMIF($HO$1257:$HO$1392,$HO1308,HU$1257:HU$1392)</f>
        <v>7.3054279689297896E-2</v>
      </c>
      <c r="HW1308" s="106">
        <v>0.5</v>
      </c>
    </row>
    <row r="1309" spans="210:231" ht="15" thickBot="1" x14ac:dyDescent="0.35">
      <c r="HB1309" s="4" t="s">
        <v>2178</v>
      </c>
      <c r="HC1309" s="4" t="str">
        <f t="shared" si="64"/>
        <v>FreeAll:5</v>
      </c>
      <c r="HD1309" s="4" t="s">
        <v>6920</v>
      </c>
      <c r="HE1309" s="4">
        <v>5</v>
      </c>
      <c r="HF1309" s="107">
        <v>5</v>
      </c>
      <c r="HG1309" s="108" t="s">
        <v>2166</v>
      </c>
      <c r="HH1309" s="248">
        <f t="shared" si="131"/>
        <v>7</v>
      </c>
      <c r="HI1309" s="103">
        <f t="shared" si="129"/>
        <v>0.16666666666666666</v>
      </c>
      <c r="HJ1309" s="104">
        <f t="shared" si="132"/>
        <v>1734.5260675</v>
      </c>
      <c r="HK1309" s="105">
        <f t="shared" si="130"/>
        <v>0.17105573540571967</v>
      </c>
      <c r="HM1309" s="4" t="s">
        <v>2179</v>
      </c>
      <c r="HN1309" s="4" t="str">
        <f t="shared" si="68"/>
        <v>PeerToPeerSaleAll:5</v>
      </c>
      <c r="HO1309" s="4" t="s">
        <v>6922</v>
      </c>
      <c r="HP1309" s="4">
        <v>5</v>
      </c>
      <c r="HQ1309" s="107">
        <v>5</v>
      </c>
      <c r="HR1309" s="113" t="s">
        <v>2166</v>
      </c>
      <c r="HS1309" s="102">
        <f t="shared" si="133"/>
        <v>9</v>
      </c>
      <c r="HT1309" s="103">
        <f t="shared" si="134"/>
        <v>0.32142857142857145</v>
      </c>
      <c r="HU1309" s="104">
        <f t="shared" si="119"/>
        <v>2107.5392284999998</v>
      </c>
      <c r="HV1309" s="280">
        <f t="shared" ref="HV1309" si="138">HU1309/SUMIF($HO$1257:$HO$1392,$HO1309,HU$1257:HU$1392)</f>
        <v>0.30116114589253856</v>
      </c>
      <c r="HW1309" s="106">
        <v>1</v>
      </c>
    </row>
    <row r="1310" spans="210:231" ht="15" thickBot="1" x14ac:dyDescent="0.35">
      <c r="HB1310" s="4" t="s">
        <v>2178</v>
      </c>
      <c r="HC1310" s="4" t="str">
        <f t="shared" si="64"/>
        <v>FreeAll:0</v>
      </c>
      <c r="HD1310" s="4" t="s">
        <v>6920</v>
      </c>
      <c r="HE1310" s="4">
        <v>0</v>
      </c>
      <c r="HF1310" s="107">
        <v>6</v>
      </c>
      <c r="HG1310" s="108" t="s">
        <v>2167</v>
      </c>
      <c r="HH1310" s="248">
        <f t="shared" si="131"/>
        <v>5</v>
      </c>
      <c r="HI1310" s="103">
        <f t="shared" si="129"/>
        <v>0.11904761904761904</v>
      </c>
      <c r="HJ1310" s="104">
        <f t="shared" si="132"/>
        <v>1178.881498</v>
      </c>
      <c r="HK1310" s="105">
        <f t="shared" si="130"/>
        <v>0.116259101189084</v>
      </c>
      <c r="HM1310" s="4" t="s">
        <v>2179</v>
      </c>
      <c r="HN1310" s="4" t="str">
        <f t="shared" si="68"/>
        <v>PeerToPeerSaleAll:0</v>
      </c>
      <c r="HO1310" s="4" t="s">
        <v>6922</v>
      </c>
      <c r="HP1310" s="4">
        <v>0</v>
      </c>
      <c r="HQ1310" s="107">
        <v>6</v>
      </c>
      <c r="HR1310" s="113" t="s">
        <v>2167</v>
      </c>
      <c r="HS1310" s="102">
        <f t="shared" si="133"/>
        <v>17</v>
      </c>
      <c r="HT1310" s="103">
        <f t="shared" si="134"/>
        <v>0.6071428571428571</v>
      </c>
      <c r="HU1310" s="104">
        <f t="shared" si="119"/>
        <v>4379.2685649000005</v>
      </c>
      <c r="HV1310" s="280">
        <f t="shared" ref="HV1310" si="139">HU1310/SUMIF($HO$1257:$HO$1392,$HO1310,HU$1257:HU$1392)</f>
        <v>0.62578457441816349</v>
      </c>
      <c r="HW1310" s="106">
        <v>1</v>
      </c>
    </row>
    <row r="1311" spans="210:231" ht="15" thickBot="1" x14ac:dyDescent="0.35">
      <c r="HB1311" s="4"/>
      <c r="HC1311" s="4" t="str">
        <f t="shared" si="64"/>
        <v>:-98</v>
      </c>
      <c r="HD1311" s="4"/>
      <c r="HE1311" s="4">
        <v>-98</v>
      </c>
      <c r="HF1311" s="107">
        <v>-98</v>
      </c>
      <c r="HG1311" s="108" t="s">
        <v>2168</v>
      </c>
      <c r="HH1311" s="248">
        <f t="shared" si="131"/>
        <v>0</v>
      </c>
      <c r="HI1311" s="249"/>
      <c r="HJ1311" s="104">
        <f t="shared" si="132"/>
        <v>0</v>
      </c>
      <c r="HK1311" s="251"/>
      <c r="HM1311" s="4"/>
      <c r="HN1311" s="4" t="str">
        <f t="shared" si="68"/>
        <v>:-98</v>
      </c>
      <c r="HO1311" s="4"/>
      <c r="HP1311" s="4">
        <v>-98</v>
      </c>
      <c r="HQ1311" s="107">
        <v>-98</v>
      </c>
      <c r="HR1311" s="113" t="s">
        <v>2168</v>
      </c>
      <c r="HS1311" s="102">
        <f t="shared" si="133"/>
        <v>0</v>
      </c>
      <c r="HT1311" s="102"/>
      <c r="HU1311" s="104">
        <f t="shared" si="119"/>
        <v>0</v>
      </c>
      <c r="HV1311" s="109"/>
      <c r="HW1311" s="110"/>
    </row>
    <row r="1312" spans="210:231" ht="15" thickBot="1" x14ac:dyDescent="0.35">
      <c r="HB1312" s="4"/>
      <c r="HC1312" s="4" t="str">
        <f t="shared" si="64"/>
        <v>:-99</v>
      </c>
      <c r="HD1312" s="4"/>
      <c r="HE1312" s="4">
        <v>-99</v>
      </c>
      <c r="HF1312" s="107">
        <v>-99</v>
      </c>
      <c r="HG1312" s="108" t="s">
        <v>2169</v>
      </c>
      <c r="HH1312" s="252">
        <f t="shared" si="131"/>
        <v>0</v>
      </c>
      <c r="HI1312" s="253"/>
      <c r="HJ1312" s="112">
        <f t="shared" si="132"/>
        <v>0</v>
      </c>
      <c r="HK1312" s="255"/>
      <c r="HM1312" s="4"/>
      <c r="HN1312" s="4" t="str">
        <f t="shared" si="68"/>
        <v>:-99</v>
      </c>
      <c r="HO1312" s="4"/>
      <c r="HP1312" s="4">
        <v>-99</v>
      </c>
      <c r="HQ1312" s="107">
        <v>-99</v>
      </c>
      <c r="HR1312" s="113" t="s">
        <v>2169</v>
      </c>
      <c r="HS1312" s="111">
        <f t="shared" si="133"/>
        <v>0</v>
      </c>
      <c r="HT1312" s="111"/>
      <c r="HU1312" s="112">
        <f t="shared" si="119"/>
        <v>0</v>
      </c>
      <c r="HV1312" s="113"/>
      <c r="HW1312" s="110"/>
    </row>
    <row r="1313" spans="210:231" ht="15" thickBot="1" x14ac:dyDescent="0.35">
      <c r="HB1313" s="4" t="s">
        <v>6889</v>
      </c>
      <c r="HC1313" s="4" t="str">
        <f t="shared" si="64"/>
        <v>JunkAll:30</v>
      </c>
      <c r="HD1313" s="4" t="s">
        <v>6921</v>
      </c>
      <c r="HE1313" s="4">
        <v>30</v>
      </c>
      <c r="HF1313" s="100">
        <v>1</v>
      </c>
      <c r="HG1313" s="101" t="s">
        <v>2162</v>
      </c>
      <c r="HH1313" s="246">
        <f>COUNTIFS($FD$24:$FD$1251,1,$EB$24:$EB$1251,HF1313)+COUNTIFS($HD$24:$HD$1251,1,$EB$24:$EB$1251,HF1313)</f>
        <v>12</v>
      </c>
      <c r="HI1313" s="238">
        <f t="shared" ref="HI1313:HI1318" si="140">HH1313/SUMIF($HD$1257:$HD$1532,$HD1313,HH$1257:HH$1532)</f>
        <v>3.8216560509554139E-2</v>
      </c>
      <c r="HJ1313" s="104">
        <f>SUMIFS($GC$24:$GC$1251,$FD$24:$FD$1251,1,$EB$24:$EB$1251,HF1313)+SUMIFS($GC$24:$GC$1251,$HD$24:$HD$1251,1,$GH$24:$GH$1251,HF1313)</f>
        <v>4320.0822153999998</v>
      </c>
      <c r="HK1313" s="240">
        <f t="shared" ref="HK1313:HK1318" si="141">HJ1313/SUMIF($HD$1257:$HD$1532,$HD1313,HJ$1257:HJ$1532)</f>
        <v>5.1051192519905544E-2</v>
      </c>
      <c r="HM1313" s="4" t="s">
        <v>2179</v>
      </c>
      <c r="HN1313" s="4" t="str">
        <f t="shared" si="68"/>
        <v>PeerToPeerAllAll:30</v>
      </c>
      <c r="HO1313" s="4" t="s">
        <v>6925</v>
      </c>
      <c r="HP1313" s="4">
        <v>30</v>
      </c>
      <c r="HQ1313" s="100">
        <v>1</v>
      </c>
      <c r="HR1313" s="269" t="s">
        <v>2162</v>
      </c>
      <c r="HS1313" s="102">
        <f>HS1305+HS1297</f>
        <v>1</v>
      </c>
      <c r="HT1313" s="103">
        <f>HS1313/SUMIF($HO$1257:$HO$1392,$HO1313,HS$1257:HS$1392)</f>
        <v>8.4033613445378148E-3</v>
      </c>
      <c r="HU1313" s="104">
        <f>HU1305+HU1297</f>
        <v>293.7711443</v>
      </c>
      <c r="HV1313" s="279">
        <f>HU1313/SUMIF($HO$1257:$HO$1392,$HO1313,HU$1257:HU$1392)</f>
        <v>9.8758926203780985E-3</v>
      </c>
      <c r="HW1313" s="106">
        <v>0.05</v>
      </c>
    </row>
    <row r="1314" spans="210:231" ht="15" thickBot="1" x14ac:dyDescent="0.35">
      <c r="HB1314" s="4" t="s">
        <v>6889</v>
      </c>
      <c r="HC1314" s="4" t="str">
        <f t="shared" si="64"/>
        <v>JunkAll:20</v>
      </c>
      <c r="HD1314" s="4" t="s">
        <v>6921</v>
      </c>
      <c r="HE1314" s="4">
        <v>20</v>
      </c>
      <c r="HF1314" s="107">
        <v>2</v>
      </c>
      <c r="HG1314" s="108" t="s">
        <v>2163</v>
      </c>
      <c r="HH1314" s="248">
        <f t="shared" ref="HH1314:HH1320" si="142">COUNTIFS($FD$24:$FD$1251,1,$EB$24:$EB$1251,HF1314)+COUNTIFS($HD$24:$HD$1251,1,$EB$24:$EB$1251,HF1314)</f>
        <v>54</v>
      </c>
      <c r="HI1314" s="103">
        <f t="shared" si="140"/>
        <v>0.17197452229299362</v>
      </c>
      <c r="HJ1314" s="104">
        <f t="shared" ref="HJ1314:HJ1320" si="143">SUMIFS($GC$24:$GC$1251,$FD$24:$FD$1251,1,$EB$24:$EB$1251,HF1314)+SUMIFS($GC$24:$GC$1251,$HD$24:$HD$1251,1,$GH$24:$GH$1251,HF1314)</f>
        <v>15344.382646200005</v>
      </c>
      <c r="HK1314" s="105">
        <f t="shared" si="141"/>
        <v>0.18132734367364886</v>
      </c>
      <c r="HM1314" s="4" t="s">
        <v>2179</v>
      </c>
      <c r="HN1314" s="4" t="str">
        <f t="shared" si="68"/>
        <v>PeerToPeerAllAll:20</v>
      </c>
      <c r="HO1314" s="4" t="s">
        <v>6925</v>
      </c>
      <c r="HP1314" s="4">
        <v>20</v>
      </c>
      <c r="HQ1314" s="107">
        <v>2</v>
      </c>
      <c r="HR1314" s="113" t="s">
        <v>2163</v>
      </c>
      <c r="HS1314" s="102">
        <f t="shared" ref="HS1314:HU1320" si="144">HS1306+HS1298</f>
        <v>1</v>
      </c>
      <c r="HT1314" s="103">
        <f t="shared" ref="HT1314:HT1318" si="145">HS1314/SUMIF($HO$1257:$HO$1392,$HO1314,HS$1257:HS$1392)</f>
        <v>8.4033613445378148E-3</v>
      </c>
      <c r="HU1314" s="104">
        <f t="shared" si="144"/>
        <v>110.71830989999999</v>
      </c>
      <c r="HV1314" s="280">
        <f t="shared" ref="HV1314" si="146">HU1314/SUMIF($HO$1257:$HO$1392,$HO1314,HU$1257:HU$1392)</f>
        <v>3.7220883020611406E-3</v>
      </c>
      <c r="HW1314" s="106">
        <v>0.1</v>
      </c>
    </row>
    <row r="1315" spans="210:231" ht="15" thickBot="1" x14ac:dyDescent="0.35">
      <c r="HB1315" s="4" t="s">
        <v>6889</v>
      </c>
      <c r="HC1315" s="4" t="str">
        <f t="shared" si="64"/>
        <v>JunkAll:15</v>
      </c>
      <c r="HD1315" s="4" t="s">
        <v>6921</v>
      </c>
      <c r="HE1315" s="4">
        <v>15</v>
      </c>
      <c r="HF1315" s="107">
        <v>3</v>
      </c>
      <c r="HG1315" s="108" t="s">
        <v>2164</v>
      </c>
      <c r="HH1315" s="248">
        <f t="shared" si="142"/>
        <v>66</v>
      </c>
      <c r="HI1315" s="103">
        <f t="shared" si="140"/>
        <v>0.21019108280254778</v>
      </c>
      <c r="HJ1315" s="104">
        <f t="shared" si="143"/>
        <v>17295.306525899992</v>
      </c>
      <c r="HK1315" s="105">
        <f t="shared" si="141"/>
        <v>0.20438176384630369</v>
      </c>
      <c r="HM1315" s="4" t="s">
        <v>2179</v>
      </c>
      <c r="HN1315" s="4" t="str">
        <f t="shared" si="68"/>
        <v>PeerToPeerAllAll:15</v>
      </c>
      <c r="HO1315" s="4" t="s">
        <v>6925</v>
      </c>
      <c r="HP1315" s="4">
        <v>15</v>
      </c>
      <c r="HQ1315" s="107">
        <v>3</v>
      </c>
      <c r="HR1315" s="113" t="s">
        <v>2164</v>
      </c>
      <c r="HS1315" s="102">
        <f t="shared" si="144"/>
        <v>3</v>
      </c>
      <c r="HT1315" s="103">
        <f t="shared" si="145"/>
        <v>2.5210084033613446E-2</v>
      </c>
      <c r="HU1315" s="104">
        <f t="shared" si="144"/>
        <v>644.7974997</v>
      </c>
      <c r="HV1315" s="280">
        <f t="shared" ref="HV1315" si="147">HU1315/SUMIF($HO$1257:$HO$1392,$HO1315,HU$1257:HU$1392)</f>
        <v>2.1676570325172943E-2</v>
      </c>
      <c r="HW1315" s="106">
        <v>0.25</v>
      </c>
    </row>
    <row r="1316" spans="210:231" ht="15" thickBot="1" x14ac:dyDescent="0.35">
      <c r="HB1316" s="4" t="s">
        <v>6889</v>
      </c>
      <c r="HC1316" s="4" t="str">
        <f t="shared" si="64"/>
        <v>JunkAll:10</v>
      </c>
      <c r="HD1316" s="4" t="s">
        <v>6921</v>
      </c>
      <c r="HE1316" s="4">
        <v>10</v>
      </c>
      <c r="HF1316" s="107">
        <v>4</v>
      </c>
      <c r="HG1316" s="108" t="s">
        <v>2165</v>
      </c>
      <c r="HH1316" s="248">
        <f t="shared" si="142"/>
        <v>104</v>
      </c>
      <c r="HI1316" s="103">
        <f t="shared" si="140"/>
        <v>0.33121019108280253</v>
      </c>
      <c r="HJ1316" s="104">
        <f t="shared" si="143"/>
        <v>26420.763097799994</v>
      </c>
      <c r="HK1316" s="105">
        <f t="shared" si="141"/>
        <v>0.31221893384816429</v>
      </c>
      <c r="HM1316" s="4" t="s">
        <v>2179</v>
      </c>
      <c r="HN1316" s="4" t="str">
        <f t="shared" si="68"/>
        <v>PeerToPeerAllAll:10</v>
      </c>
      <c r="HO1316" s="4" t="s">
        <v>6925</v>
      </c>
      <c r="HP1316" s="4">
        <v>10</v>
      </c>
      <c r="HQ1316" s="107">
        <v>4</v>
      </c>
      <c r="HR1316" s="113" t="s">
        <v>2165</v>
      </c>
      <c r="HS1316" s="102">
        <f t="shared" si="144"/>
        <v>20</v>
      </c>
      <c r="HT1316" s="103">
        <f t="shared" si="145"/>
        <v>0.16806722689075632</v>
      </c>
      <c r="HU1316" s="104">
        <f t="shared" si="144"/>
        <v>4700.2169169999997</v>
      </c>
      <c r="HV1316" s="280">
        <f t="shared" ref="HV1316" si="148">HU1316/SUMIF($HO$1257:$HO$1392,$HO1316,HU$1257:HU$1392)</f>
        <v>0.158010201020198</v>
      </c>
      <c r="HW1316" s="106">
        <v>0.5</v>
      </c>
    </row>
    <row r="1317" spans="210:231" ht="15" thickBot="1" x14ac:dyDescent="0.35">
      <c r="HB1317" s="4" t="s">
        <v>6889</v>
      </c>
      <c r="HC1317" s="4" t="str">
        <f t="shared" si="64"/>
        <v>JunkAll:5</v>
      </c>
      <c r="HD1317" s="4" t="s">
        <v>6921</v>
      </c>
      <c r="HE1317" s="4">
        <v>5</v>
      </c>
      <c r="HF1317" s="107">
        <v>5</v>
      </c>
      <c r="HG1317" s="108" t="s">
        <v>2166</v>
      </c>
      <c r="HH1317" s="248">
        <f t="shared" si="142"/>
        <v>62</v>
      </c>
      <c r="HI1317" s="103">
        <f t="shared" si="140"/>
        <v>0.19745222929936307</v>
      </c>
      <c r="HJ1317" s="104">
        <f t="shared" si="143"/>
        <v>16031.433290799996</v>
      </c>
      <c r="HK1317" s="105">
        <f t="shared" si="141"/>
        <v>0.18944634534527602</v>
      </c>
      <c r="HM1317" s="4" t="s">
        <v>2179</v>
      </c>
      <c r="HN1317" s="4" t="str">
        <f t="shared" si="68"/>
        <v>PeerToPeerAllAll:5</v>
      </c>
      <c r="HO1317" s="4" t="s">
        <v>6925</v>
      </c>
      <c r="HP1317" s="4">
        <v>5</v>
      </c>
      <c r="HQ1317" s="107">
        <v>5</v>
      </c>
      <c r="HR1317" s="113" t="s">
        <v>2166</v>
      </c>
      <c r="HS1317" s="102">
        <f t="shared" si="144"/>
        <v>46</v>
      </c>
      <c r="HT1317" s="103">
        <f t="shared" si="145"/>
        <v>0.38655462184873951</v>
      </c>
      <c r="HU1317" s="104">
        <f t="shared" si="144"/>
        <v>11373.410543299999</v>
      </c>
      <c r="HV1317" s="280">
        <f t="shared" ref="HV1317" si="149">HU1317/SUMIF($HO$1257:$HO$1392,$HO1317,HU$1257:HU$1392)</f>
        <v>0.38234722311052699</v>
      </c>
      <c r="HW1317" s="106">
        <v>1</v>
      </c>
    </row>
    <row r="1318" spans="210:231" ht="15" thickBot="1" x14ac:dyDescent="0.35">
      <c r="HB1318" s="4" t="s">
        <v>6889</v>
      </c>
      <c r="HC1318" s="4" t="str">
        <f t="shared" si="64"/>
        <v>JunkAll:0</v>
      </c>
      <c r="HD1318" s="4" t="s">
        <v>6921</v>
      </c>
      <c r="HE1318" s="4">
        <v>0</v>
      </c>
      <c r="HF1318" s="107">
        <v>6</v>
      </c>
      <c r="HG1318" s="108" t="s">
        <v>2167</v>
      </c>
      <c r="HH1318" s="248">
        <f t="shared" si="142"/>
        <v>16</v>
      </c>
      <c r="HI1318" s="103">
        <f t="shared" si="140"/>
        <v>5.0955414012738856E-2</v>
      </c>
      <c r="HJ1318" s="104">
        <f t="shared" si="143"/>
        <v>5210.5846493999998</v>
      </c>
      <c r="HK1318" s="105">
        <f t="shared" si="141"/>
        <v>6.1574420766701582E-2</v>
      </c>
      <c r="HM1318" s="4" t="s">
        <v>2179</v>
      </c>
      <c r="HN1318" s="4" t="str">
        <f t="shared" si="68"/>
        <v>PeerToPeerAllAll:0</v>
      </c>
      <c r="HO1318" s="4" t="s">
        <v>6925</v>
      </c>
      <c r="HP1318" s="4">
        <v>0</v>
      </c>
      <c r="HQ1318" s="107">
        <v>6</v>
      </c>
      <c r="HR1318" s="113" t="s">
        <v>2167</v>
      </c>
      <c r="HS1318" s="102">
        <f t="shared" si="144"/>
        <v>48</v>
      </c>
      <c r="HT1318" s="103">
        <f t="shared" si="145"/>
        <v>0.40336134453781514</v>
      </c>
      <c r="HU1318" s="104">
        <f t="shared" si="144"/>
        <v>12623.373399199998</v>
      </c>
      <c r="HV1318" s="280">
        <f t="shared" ref="HV1318" si="150">HU1318/SUMIF($HO$1257:$HO$1392,$HO1318,HU$1257:HU$1392)</f>
        <v>0.42436802462166279</v>
      </c>
      <c r="HW1318" s="106">
        <v>1</v>
      </c>
    </row>
    <row r="1319" spans="210:231" ht="15" thickBot="1" x14ac:dyDescent="0.35">
      <c r="HB1319" s="4"/>
      <c r="HC1319" s="4" t="str">
        <f t="shared" si="64"/>
        <v>:-98</v>
      </c>
      <c r="HD1319" s="4"/>
      <c r="HE1319" s="4">
        <v>-98</v>
      </c>
      <c r="HF1319" s="107">
        <v>-98</v>
      </c>
      <c r="HG1319" s="108" t="s">
        <v>2168</v>
      </c>
      <c r="HH1319" s="248">
        <f t="shared" si="142"/>
        <v>0</v>
      </c>
      <c r="HI1319" s="249"/>
      <c r="HJ1319" s="250">
        <f t="shared" si="143"/>
        <v>0</v>
      </c>
      <c r="HK1319" s="251"/>
      <c r="HM1319" s="4"/>
      <c r="HN1319" s="4" t="str">
        <f t="shared" si="68"/>
        <v>:-98</v>
      </c>
      <c r="HO1319" s="4"/>
      <c r="HP1319" s="4">
        <v>-98</v>
      </c>
      <c r="HQ1319" s="107">
        <v>-98</v>
      </c>
      <c r="HR1319" s="113" t="s">
        <v>2168</v>
      </c>
      <c r="HS1319" s="102">
        <f t="shared" si="144"/>
        <v>0</v>
      </c>
      <c r="HT1319" s="102"/>
      <c r="HU1319" s="104">
        <f t="shared" si="144"/>
        <v>0</v>
      </c>
      <c r="HV1319" s="109"/>
      <c r="HW1319" s="4"/>
    </row>
    <row r="1320" spans="210:231" ht="15" thickBot="1" x14ac:dyDescent="0.35">
      <c r="HB1320" s="4"/>
      <c r="HC1320" s="4" t="str">
        <f t="shared" si="64"/>
        <v>:-99</v>
      </c>
      <c r="HD1320" s="4"/>
      <c r="HE1320" s="4">
        <v>-99</v>
      </c>
      <c r="HF1320" s="107">
        <v>-99</v>
      </c>
      <c r="HG1320" s="108" t="s">
        <v>2169</v>
      </c>
      <c r="HH1320" s="252">
        <f t="shared" si="142"/>
        <v>0</v>
      </c>
      <c r="HI1320" s="253"/>
      <c r="HJ1320" s="254">
        <f t="shared" si="143"/>
        <v>0</v>
      </c>
      <c r="HK1320" s="255"/>
      <c r="HM1320" s="4"/>
      <c r="HN1320" s="4" t="str">
        <f t="shared" si="68"/>
        <v>:-99</v>
      </c>
      <c r="HO1320" s="4"/>
      <c r="HP1320" s="4">
        <v>-99</v>
      </c>
      <c r="HQ1320" s="107">
        <v>-99</v>
      </c>
      <c r="HR1320" s="113" t="s">
        <v>2169</v>
      </c>
      <c r="HS1320" s="111">
        <f t="shared" si="144"/>
        <v>0</v>
      </c>
      <c r="HT1320" s="111"/>
      <c r="HU1320" s="112">
        <f t="shared" si="144"/>
        <v>0</v>
      </c>
      <c r="HV1320" s="113"/>
      <c r="HW1320" s="4"/>
    </row>
    <row r="1321" spans="210:231" ht="15" thickBot="1" x14ac:dyDescent="0.35">
      <c r="HB1321" s="4" t="s">
        <v>2179</v>
      </c>
      <c r="HC1321" s="4" t="str">
        <f t="shared" si="64"/>
        <v>PeerToPeerSaleAll:30</v>
      </c>
      <c r="HD1321" s="4" t="s">
        <v>6922</v>
      </c>
      <c r="HE1321" s="4">
        <v>30</v>
      </c>
      <c r="HF1321" s="100">
        <v>1</v>
      </c>
      <c r="HG1321" s="101" t="s">
        <v>2162</v>
      </c>
      <c r="HH1321" s="248">
        <f>COUNTIFS($FD$24:$FD$1251,5,$EB$24:$EB$1251,HF1321)+COUNTIFS($HD$24:$HD$1251,5,$EB$24:$EB$1251,HF1321)</f>
        <v>1</v>
      </c>
      <c r="HI1321" s="238">
        <f t="shared" ref="HI1321:HI1326" si="151">HH1321/SUMIF($HD$1257:$HD$1532,$HD1321,HH$1257:HH$1532)</f>
        <v>1.1235955056179775E-2</v>
      </c>
      <c r="HJ1321" s="104">
        <f>SUMIFS($GC$24:$GC$1251,$FD$24:$FD$1251,5,$EB$24:$EB$1251,HF1321)+SUMIFS($GC$24:$GC$1251,$HD$24:$HD$1251,5,$GH$24:$GH$1251,HF1321)</f>
        <v>110.71830989999999</v>
      </c>
      <c r="HK1321" s="240">
        <f t="shared" ref="HK1321:HK1326" si="152">HJ1321/SUMIF($HD$1257:$HD$1532,$HD1321,HJ$1257:HJ$1532)</f>
        <v>4.553647487906291E-3</v>
      </c>
      <c r="HM1321" s="4" t="s">
        <v>2181</v>
      </c>
      <c r="HN1321" s="4" t="str">
        <f t="shared" ref="HN1321:HN1384" si="153">HO1321&amp;":"&amp;HP1321</f>
        <v>RetailAll:30</v>
      </c>
      <c r="HO1321" s="4" t="s">
        <v>6923</v>
      </c>
      <c r="HP1321" s="4">
        <v>30</v>
      </c>
      <c r="HQ1321" s="100">
        <v>1</v>
      </c>
      <c r="HR1321" s="269" t="s">
        <v>2162</v>
      </c>
      <c r="HS1321" s="102">
        <f>HS1353+HS1385</f>
        <v>0</v>
      </c>
      <c r="HT1321" s="103">
        <f>HS1321/SUMIF($HO$1257:$HO$1392,$HO1321,HS$1257:HS$1392)</f>
        <v>0</v>
      </c>
      <c r="HU1321" s="104">
        <f t="shared" ref="HU1321:HU1328" si="154">HU1353+HU1385</f>
        <v>0</v>
      </c>
      <c r="HV1321" s="279">
        <f>HU1321/SUMIF($HO$1257:$HO$1392,$HO1321,HU$1257:HU$1392)</f>
        <v>0</v>
      </c>
      <c r="HW1321" s="4"/>
    </row>
    <row r="1322" spans="210:231" ht="15" thickBot="1" x14ac:dyDescent="0.35">
      <c r="HB1322" s="4" t="s">
        <v>2179</v>
      </c>
      <c r="HC1322" s="4" t="str">
        <f t="shared" si="64"/>
        <v>PeerToPeerSaleAll:20</v>
      </c>
      <c r="HD1322" s="4" t="s">
        <v>6922</v>
      </c>
      <c r="HE1322" s="4">
        <v>20</v>
      </c>
      <c r="HF1322" s="107">
        <v>2</v>
      </c>
      <c r="HG1322" s="108" t="s">
        <v>2163</v>
      </c>
      <c r="HH1322" s="248">
        <f t="shared" ref="HH1322:HH1328" si="155">COUNTIFS($FD$24:$FD$1251,5,$EB$24:$EB$1251,HF1322)+COUNTIFS($HD$24:$HD$1251,5,$EB$24:$EB$1251,HF1322)</f>
        <v>5</v>
      </c>
      <c r="HI1322" s="103">
        <f t="shared" si="151"/>
        <v>5.6179775280898875E-2</v>
      </c>
      <c r="HJ1322" s="104">
        <f t="shared" ref="HJ1322:HJ1328" si="156">SUMIFS($GC$24:$GC$1251,$FD$24:$FD$1251,5,$EB$24:$EB$1251,HF1322)+SUMIFS($GC$24:$GC$1251,$HD$24:$HD$1251,5,$GH$24:$GH$1251,HF1322)</f>
        <v>1863.6744679999999</v>
      </c>
      <c r="HK1322" s="105">
        <f t="shared" si="152"/>
        <v>7.6649621613157345E-2</v>
      </c>
      <c r="HM1322" s="4" t="s">
        <v>2181</v>
      </c>
      <c r="HN1322" s="4" t="str">
        <f t="shared" si="153"/>
        <v>RetailAll:20</v>
      </c>
      <c r="HO1322" s="4" t="s">
        <v>6923</v>
      </c>
      <c r="HP1322" s="4">
        <v>20</v>
      </c>
      <c r="HQ1322" s="107">
        <v>2</v>
      </c>
      <c r="HR1322" s="113" t="s">
        <v>2163</v>
      </c>
      <c r="HS1322" s="102">
        <f t="shared" ref="HS1322:HS1328" si="157">HS1354+HS1386</f>
        <v>0</v>
      </c>
      <c r="HT1322" s="103">
        <f t="shared" ref="HT1322:HT1326" si="158">HS1322/SUMIF($HO$1257:$HO$1392,$HO1322,HS$1257:HS$1392)</f>
        <v>0</v>
      </c>
      <c r="HU1322" s="104">
        <f t="shared" si="154"/>
        <v>0</v>
      </c>
      <c r="HV1322" s="280">
        <f t="shared" ref="HV1322" si="159">HU1322/SUMIF($HO$1257:$HO$1392,$HO1322,HU$1257:HU$1392)</f>
        <v>0</v>
      </c>
      <c r="HW1322" s="4"/>
    </row>
    <row r="1323" spans="210:231" ht="15" thickBot="1" x14ac:dyDescent="0.35">
      <c r="HB1323" s="4" t="s">
        <v>2179</v>
      </c>
      <c r="HC1323" s="4" t="str">
        <f t="shared" si="64"/>
        <v>PeerToPeerSaleAll:15</v>
      </c>
      <c r="HD1323" s="4" t="s">
        <v>6922</v>
      </c>
      <c r="HE1323" s="4">
        <v>15</v>
      </c>
      <c r="HF1323" s="107">
        <v>3</v>
      </c>
      <c r="HG1323" s="108" t="s">
        <v>2164</v>
      </c>
      <c r="HH1323" s="248">
        <f t="shared" si="155"/>
        <v>12</v>
      </c>
      <c r="HI1323" s="103">
        <f t="shared" si="151"/>
        <v>0.1348314606741573</v>
      </c>
      <c r="HJ1323" s="104">
        <f t="shared" si="156"/>
        <v>3319.6382523999996</v>
      </c>
      <c r="HK1323" s="105">
        <f t="shared" si="152"/>
        <v>0.13653082676615974</v>
      </c>
      <c r="HM1323" s="4" t="s">
        <v>2181</v>
      </c>
      <c r="HN1323" s="4" t="str">
        <f t="shared" si="153"/>
        <v>RetailAll:15</v>
      </c>
      <c r="HO1323" s="4" t="s">
        <v>6923</v>
      </c>
      <c r="HP1323" s="4">
        <v>15</v>
      </c>
      <c r="HQ1323" s="107">
        <v>3</v>
      </c>
      <c r="HR1323" s="113" t="s">
        <v>2164</v>
      </c>
      <c r="HS1323" s="102">
        <f t="shared" si="157"/>
        <v>0</v>
      </c>
      <c r="HT1323" s="103">
        <f t="shared" si="158"/>
        <v>0</v>
      </c>
      <c r="HU1323" s="104">
        <f t="shared" si="154"/>
        <v>0</v>
      </c>
      <c r="HV1323" s="280">
        <f t="shared" ref="HV1323" si="160">HU1323/SUMIF($HO$1257:$HO$1392,$HO1323,HU$1257:HU$1392)</f>
        <v>0</v>
      </c>
      <c r="HW1323" s="4"/>
    </row>
    <row r="1324" spans="210:231" ht="15" thickBot="1" x14ac:dyDescent="0.35">
      <c r="HB1324" s="4" t="s">
        <v>2179</v>
      </c>
      <c r="HC1324" s="4" t="str">
        <f t="shared" si="64"/>
        <v>PeerToPeerSaleAll:10</v>
      </c>
      <c r="HD1324" s="4" t="s">
        <v>6922</v>
      </c>
      <c r="HE1324" s="4">
        <v>10</v>
      </c>
      <c r="HF1324" s="107">
        <v>4</v>
      </c>
      <c r="HG1324" s="108" t="s">
        <v>2165</v>
      </c>
      <c r="HH1324" s="248">
        <f t="shared" si="155"/>
        <v>35</v>
      </c>
      <c r="HI1324" s="103">
        <f t="shared" si="151"/>
        <v>0.39325842696629215</v>
      </c>
      <c r="HJ1324" s="104">
        <f t="shared" si="156"/>
        <v>9553.0972922000001</v>
      </c>
      <c r="HK1324" s="105">
        <f t="shared" si="152"/>
        <v>0.39290192855762623</v>
      </c>
      <c r="HM1324" s="4" t="s">
        <v>2181</v>
      </c>
      <c r="HN1324" s="4" t="str">
        <f t="shared" si="153"/>
        <v>RetailAll:10</v>
      </c>
      <c r="HO1324" s="4" t="s">
        <v>6923</v>
      </c>
      <c r="HP1324" s="4">
        <v>10</v>
      </c>
      <c r="HQ1324" s="107">
        <v>4</v>
      </c>
      <c r="HR1324" s="113" t="s">
        <v>2165</v>
      </c>
      <c r="HS1324" s="102">
        <f t="shared" si="157"/>
        <v>0</v>
      </c>
      <c r="HT1324" s="103">
        <f t="shared" si="158"/>
        <v>0</v>
      </c>
      <c r="HU1324" s="104">
        <f t="shared" si="154"/>
        <v>0</v>
      </c>
      <c r="HV1324" s="280">
        <f t="shared" ref="HV1324" si="161">HU1324/SUMIF($HO$1257:$HO$1392,$HO1324,HU$1257:HU$1392)</f>
        <v>0</v>
      </c>
      <c r="HW1324" s="4"/>
    </row>
    <row r="1325" spans="210:231" ht="15" thickBot="1" x14ac:dyDescent="0.35">
      <c r="HB1325" s="4" t="s">
        <v>2179</v>
      </c>
      <c r="HC1325" s="4" t="str">
        <f t="shared" si="64"/>
        <v>PeerToPeerSaleAll:5</v>
      </c>
      <c r="HD1325" s="4" t="s">
        <v>6922</v>
      </c>
      <c r="HE1325" s="4">
        <v>5</v>
      </c>
      <c r="HF1325" s="107">
        <v>5</v>
      </c>
      <c r="HG1325" s="108" t="s">
        <v>2166</v>
      </c>
      <c r="HH1325" s="248">
        <f t="shared" si="155"/>
        <v>29</v>
      </c>
      <c r="HI1325" s="103">
        <f t="shared" si="151"/>
        <v>0.3258426966292135</v>
      </c>
      <c r="HJ1325" s="104">
        <f t="shared" si="156"/>
        <v>7727.9277347000016</v>
      </c>
      <c r="HK1325" s="105">
        <f t="shared" si="152"/>
        <v>0.31783594554163275</v>
      </c>
      <c r="HM1325" s="4" t="s">
        <v>2181</v>
      </c>
      <c r="HN1325" s="4" t="str">
        <f t="shared" si="153"/>
        <v>RetailAll:5</v>
      </c>
      <c r="HO1325" s="4" t="s">
        <v>6923</v>
      </c>
      <c r="HP1325" s="4">
        <v>5</v>
      </c>
      <c r="HQ1325" s="107">
        <v>5</v>
      </c>
      <c r="HR1325" s="113" t="s">
        <v>2166</v>
      </c>
      <c r="HS1325" s="102">
        <f t="shared" si="157"/>
        <v>12</v>
      </c>
      <c r="HT1325" s="103">
        <f t="shared" si="158"/>
        <v>0.63157894736842102</v>
      </c>
      <c r="HU1325" s="104">
        <f t="shared" si="154"/>
        <v>3184.6776086</v>
      </c>
      <c r="HV1325" s="280">
        <f t="shared" ref="HV1325" si="162">HU1325/SUMIF($HO$1257:$HO$1392,$HO1325,HU$1257:HU$1392)</f>
        <v>0.64206599911408069</v>
      </c>
      <c r="HW1325" s="4"/>
    </row>
    <row r="1326" spans="210:231" ht="15" thickBot="1" x14ac:dyDescent="0.35">
      <c r="HB1326" s="4" t="s">
        <v>2179</v>
      </c>
      <c r="HC1326" s="4" t="str">
        <f t="shared" si="64"/>
        <v>PeerToPeerSaleAll:0</v>
      </c>
      <c r="HD1326" s="4" t="s">
        <v>6922</v>
      </c>
      <c r="HE1326" s="4">
        <v>0</v>
      </c>
      <c r="HF1326" s="107">
        <v>6</v>
      </c>
      <c r="HG1326" s="108" t="s">
        <v>2167</v>
      </c>
      <c r="HH1326" s="248">
        <f t="shared" si="155"/>
        <v>7</v>
      </c>
      <c r="HI1326" s="103">
        <f t="shared" si="151"/>
        <v>7.8651685393258425E-2</v>
      </c>
      <c r="HJ1326" s="104">
        <f t="shared" si="156"/>
        <v>1739.1470500999999</v>
      </c>
      <c r="HK1326" s="105">
        <f t="shared" si="152"/>
        <v>7.1528030033517528E-2</v>
      </c>
      <c r="HM1326" s="4" t="s">
        <v>2181</v>
      </c>
      <c r="HN1326" s="4" t="str">
        <f t="shared" si="153"/>
        <v>RetailAll:0</v>
      </c>
      <c r="HO1326" s="4" t="s">
        <v>6923</v>
      </c>
      <c r="HP1326" s="4">
        <v>0</v>
      </c>
      <c r="HQ1326" s="107">
        <v>6</v>
      </c>
      <c r="HR1326" s="113" t="s">
        <v>2167</v>
      </c>
      <c r="HS1326" s="102">
        <f t="shared" si="157"/>
        <v>7</v>
      </c>
      <c r="HT1326" s="103">
        <f t="shared" si="158"/>
        <v>0.36842105263157893</v>
      </c>
      <c r="HU1326" s="104">
        <f t="shared" si="154"/>
        <v>1775.3695096000001</v>
      </c>
      <c r="HV1326" s="280">
        <f t="shared" ref="HV1326" si="163">HU1326/SUMIF($HO$1257:$HO$1392,$HO1326,HU$1257:HU$1392)</f>
        <v>0.35793400088591926</v>
      </c>
      <c r="HW1326" s="4"/>
    </row>
    <row r="1327" spans="210:231" ht="15" thickBot="1" x14ac:dyDescent="0.35">
      <c r="HB1327" s="4"/>
      <c r="HC1327" s="4" t="str">
        <f t="shared" si="64"/>
        <v>:-98</v>
      </c>
      <c r="HD1327" s="4"/>
      <c r="HE1327" s="4">
        <v>-98</v>
      </c>
      <c r="HF1327" s="107">
        <v>-98</v>
      </c>
      <c r="HG1327" s="108" t="s">
        <v>2168</v>
      </c>
      <c r="HH1327" s="248">
        <f t="shared" si="155"/>
        <v>0</v>
      </c>
      <c r="HI1327" s="249"/>
      <c r="HJ1327" s="104">
        <f t="shared" si="156"/>
        <v>0</v>
      </c>
      <c r="HK1327" s="251"/>
      <c r="HM1327" s="4"/>
      <c r="HN1327" s="4" t="str">
        <f t="shared" si="153"/>
        <v>:-98</v>
      </c>
      <c r="HO1327" s="4"/>
      <c r="HP1327" s="4">
        <v>-98</v>
      </c>
      <c r="HQ1327" s="107">
        <v>-98</v>
      </c>
      <c r="HR1327" s="113" t="s">
        <v>2168</v>
      </c>
      <c r="HS1327" s="102">
        <f t="shared" si="157"/>
        <v>0</v>
      </c>
      <c r="HT1327" s="102"/>
      <c r="HU1327" s="104">
        <f t="shared" si="154"/>
        <v>0</v>
      </c>
      <c r="HV1327" s="109"/>
      <c r="HW1327" s="4"/>
    </row>
    <row r="1328" spans="210:231" ht="15" thickBot="1" x14ac:dyDescent="0.35">
      <c r="HB1328" s="4"/>
      <c r="HC1328" s="4" t="str">
        <f t="shared" si="64"/>
        <v>:-99</v>
      </c>
      <c r="HD1328" s="4"/>
      <c r="HE1328" s="4">
        <v>-99</v>
      </c>
      <c r="HF1328" s="107">
        <v>-99</v>
      </c>
      <c r="HG1328" s="108" t="s">
        <v>2169</v>
      </c>
      <c r="HH1328" s="252">
        <f t="shared" si="155"/>
        <v>0</v>
      </c>
      <c r="HI1328" s="253"/>
      <c r="HJ1328" s="112">
        <f t="shared" si="156"/>
        <v>0</v>
      </c>
      <c r="HK1328" s="255"/>
      <c r="HM1328" s="4"/>
      <c r="HN1328" s="4" t="str">
        <f t="shared" si="153"/>
        <v>:-99</v>
      </c>
      <c r="HO1328" s="4"/>
      <c r="HP1328" s="4">
        <v>-99</v>
      </c>
      <c r="HQ1328" s="107">
        <v>-99</v>
      </c>
      <c r="HR1328" s="113" t="s">
        <v>2169</v>
      </c>
      <c r="HS1328" s="111">
        <f t="shared" si="157"/>
        <v>0</v>
      </c>
      <c r="HT1328" s="111"/>
      <c r="HU1328" s="112">
        <f t="shared" si="154"/>
        <v>0</v>
      </c>
      <c r="HV1328" s="113"/>
      <c r="HW1328" s="4"/>
    </row>
    <row r="1329" spans="210:231" ht="15" thickBot="1" x14ac:dyDescent="0.35">
      <c r="HB1329" s="4" t="s">
        <v>2179</v>
      </c>
      <c r="HC1329" s="4" t="str">
        <f t="shared" ref="HC1329:HC1408" si="164">HD1329&amp;":"&amp;HE1329</f>
        <v>PeerToPeerAllAll:30</v>
      </c>
      <c r="HD1329" s="4" t="s">
        <v>6925</v>
      </c>
      <c r="HE1329" s="4">
        <v>30</v>
      </c>
      <c r="HF1329" s="100">
        <v>1</v>
      </c>
      <c r="HG1329" s="101" t="s">
        <v>2162</v>
      </c>
      <c r="HH1329" s="248">
        <f>HH1321+HH1305</f>
        <v>2</v>
      </c>
      <c r="HI1329" s="238">
        <f t="shared" ref="HI1329:HI1334" si="165">HH1329/SUMIF($HD$1257:$HD$1532,$HD1329,HH$1257:HH$1532)</f>
        <v>1.5267175572519083E-2</v>
      </c>
      <c r="HJ1329" s="256">
        <f>HJ1321+HJ1305</f>
        <v>404.48945420000001</v>
      </c>
      <c r="HK1329" s="240">
        <f t="shared" ref="HK1329:HK1334" si="166">HJ1329/SUMIF($HD$1257:$HD$1532,$HD1329,HJ$1257:HJ$1532)</f>
        <v>1.173987445928208E-2</v>
      </c>
      <c r="HM1329" s="4" t="s">
        <v>2178</v>
      </c>
      <c r="HN1329" s="4" t="str">
        <f t="shared" si="153"/>
        <v>FreeRefrig:30</v>
      </c>
      <c r="HO1329" s="4" t="s">
        <v>6907</v>
      </c>
      <c r="HP1329" s="4">
        <v>30</v>
      </c>
      <c r="HQ1329" s="100">
        <v>1</v>
      </c>
      <c r="HR1329" s="269" t="s">
        <v>2162</v>
      </c>
      <c r="HS1329" s="242">
        <f>COUNTIFS($EV$24:$EV$1251,1,$EU$24:$EU$1251,HQ1329)+COUNTIFS($EV$24:$EV$1251,2,$EU$24:$EU$1251,HQ1329)+COUNTIFS($EV$24:$EV$1251,3,$EU$24:$EU$1251,HQ1329)</f>
        <v>1</v>
      </c>
      <c r="HT1329" s="238">
        <f>HS1329/SUMIF($HO$1257:$HO$1392,$HO1329,HS$1257:HS$1392)</f>
        <v>1.2048192771084338E-2</v>
      </c>
      <c r="HU1329" s="239">
        <f>SUMIFS($GC$24:$GC$1251,$EV$24:$EV$1251,1,$EU$24:$EU$1251,HQ1329)+SUMIFS($GC$24:$GC$1251,$EV$24:$EV$1251,2,$EU$24:$EU$1251,HQ1329)+SUMIFS($GC$24:$GC$1251,$EV$24:$EV$1251,3,$EU$24:$EU$1251,HQ1329)</f>
        <v>293.7711443</v>
      </c>
      <c r="HV1329" s="279">
        <f>HU1329/SUMIF($HO$1257:$HO$1392,$HO1329,HU$1257:HU$1392)</f>
        <v>1.402407482368688E-2</v>
      </c>
      <c r="HW1329" s="4"/>
    </row>
    <row r="1330" spans="210:231" ht="15" thickBot="1" x14ac:dyDescent="0.35">
      <c r="HB1330" s="4" t="s">
        <v>2179</v>
      </c>
      <c r="HC1330" s="4" t="str">
        <f t="shared" si="164"/>
        <v>PeerToPeerAllAll:20</v>
      </c>
      <c r="HD1330" s="4" t="s">
        <v>6925</v>
      </c>
      <c r="HE1330" s="4">
        <v>20</v>
      </c>
      <c r="HF1330" s="107">
        <v>2</v>
      </c>
      <c r="HG1330" s="108" t="s">
        <v>2163</v>
      </c>
      <c r="HH1330" s="248">
        <f t="shared" ref="HH1330:HJ1336" si="167">HH1322+HH1306</f>
        <v>13</v>
      </c>
      <c r="HI1330" s="103">
        <f t="shared" si="165"/>
        <v>9.9236641221374045E-2</v>
      </c>
      <c r="HJ1330" s="256">
        <f t="shared" si="167"/>
        <v>3748.8496766999997</v>
      </c>
      <c r="HK1330" s="105">
        <f t="shared" si="166"/>
        <v>0.10880635851983657</v>
      </c>
      <c r="HM1330" s="4" t="s">
        <v>2178</v>
      </c>
      <c r="HN1330" s="4" t="str">
        <f t="shared" si="153"/>
        <v>FreeRefrig:20</v>
      </c>
      <c r="HO1330" s="4" t="s">
        <v>6907</v>
      </c>
      <c r="HP1330" s="4">
        <v>20</v>
      </c>
      <c r="HQ1330" s="107">
        <v>2</v>
      </c>
      <c r="HR1330" s="113" t="s">
        <v>2163</v>
      </c>
      <c r="HS1330" s="244">
        <f t="shared" ref="HS1330:HS1336" si="168">COUNTIFS($EV$24:$EV$1251,1,$EU$24:$EU$1251,HQ1330)+COUNTIFS($EV$24:$EV$1251,2,$EU$24:$EU$1251,HQ1330)+COUNTIFS($EV$24:$EV$1251,3,$EU$24:$EU$1251,HQ1330)</f>
        <v>1</v>
      </c>
      <c r="HT1330" s="103">
        <f t="shared" ref="HT1330:HT1334" si="169">HS1330/SUMIF($HO$1257:$HO$1392,$HO1330,HS$1257:HS$1392)</f>
        <v>1.2048192771084338E-2</v>
      </c>
      <c r="HU1330" s="104">
        <f t="shared" ref="HU1330:HU1336" si="170">SUMIFS($GC$24:$GC$1251,$EV$24:$EV$1251,1,$EU$24:$EU$1251,HQ1330)+SUMIFS($GC$24:$GC$1251,$EV$24:$EV$1251,2,$EU$24:$EU$1251,HQ1330)+SUMIFS($GC$24:$GC$1251,$EV$24:$EV$1251,3,$EU$24:$EU$1251,HQ1330)</f>
        <v>110.71830989999999</v>
      </c>
      <c r="HV1330" s="280">
        <f t="shared" ref="HV1330" si="171">HU1330/SUMIF($HO$1257:$HO$1392,$HO1330,HU$1257:HU$1392)</f>
        <v>5.2854812071130696E-3</v>
      </c>
      <c r="HW1330" s="4"/>
    </row>
    <row r="1331" spans="210:231" ht="15" thickBot="1" x14ac:dyDescent="0.35">
      <c r="HB1331" s="4" t="s">
        <v>2179</v>
      </c>
      <c r="HC1331" s="4" t="str">
        <f t="shared" si="164"/>
        <v>PeerToPeerAllAll:15</v>
      </c>
      <c r="HD1331" s="4" t="s">
        <v>6925</v>
      </c>
      <c r="HE1331" s="4">
        <v>15</v>
      </c>
      <c r="HF1331" s="107">
        <v>3</v>
      </c>
      <c r="HG1331" s="108" t="s">
        <v>2164</v>
      </c>
      <c r="HH1331" s="248">
        <f t="shared" si="167"/>
        <v>20</v>
      </c>
      <c r="HI1331" s="103">
        <f t="shared" si="165"/>
        <v>0.15267175572519084</v>
      </c>
      <c r="HJ1331" s="256">
        <f t="shared" si="167"/>
        <v>5192.6616987999996</v>
      </c>
      <c r="HK1331" s="105">
        <f t="shared" si="166"/>
        <v>0.15071146063376012</v>
      </c>
      <c r="HM1331" s="4" t="s">
        <v>2178</v>
      </c>
      <c r="HN1331" s="4" t="str">
        <f t="shared" si="153"/>
        <v>FreeRefrig:15</v>
      </c>
      <c r="HO1331" s="4" t="s">
        <v>6907</v>
      </c>
      <c r="HP1331" s="4">
        <v>15</v>
      </c>
      <c r="HQ1331" s="107">
        <v>3</v>
      </c>
      <c r="HR1331" s="113" t="s">
        <v>2164</v>
      </c>
      <c r="HS1331" s="244">
        <f t="shared" si="168"/>
        <v>3</v>
      </c>
      <c r="HT1331" s="103">
        <f t="shared" si="169"/>
        <v>3.614457831325301E-2</v>
      </c>
      <c r="HU1331" s="104">
        <f t="shared" si="170"/>
        <v>644.7974997</v>
      </c>
      <c r="HV1331" s="280">
        <f t="shared" ref="HV1331" si="172">HU1331/SUMIF($HO$1257:$HO$1392,$HO1331,HU$1257:HU$1392)</f>
        <v>3.0781404359730435E-2</v>
      </c>
      <c r="HW1331" s="4"/>
    </row>
    <row r="1332" spans="210:231" ht="15" thickBot="1" x14ac:dyDescent="0.35">
      <c r="HB1332" s="4" t="s">
        <v>2179</v>
      </c>
      <c r="HC1332" s="4" t="str">
        <f t="shared" si="164"/>
        <v>PeerToPeerAllAll:10</v>
      </c>
      <c r="HD1332" s="4" t="s">
        <v>6925</v>
      </c>
      <c r="HE1332" s="4">
        <v>10</v>
      </c>
      <c r="HF1332" s="107">
        <v>4</v>
      </c>
      <c r="HG1332" s="108" t="s">
        <v>2165</v>
      </c>
      <c r="HH1332" s="248">
        <f t="shared" si="167"/>
        <v>48</v>
      </c>
      <c r="HI1332" s="103">
        <f t="shared" si="165"/>
        <v>0.36641221374045801</v>
      </c>
      <c r="HJ1332" s="256">
        <f t="shared" si="167"/>
        <v>12727.842171</v>
      </c>
      <c r="HK1332" s="105">
        <f t="shared" si="166"/>
        <v>0.36941202712101828</v>
      </c>
      <c r="HM1332" s="4" t="s">
        <v>2178</v>
      </c>
      <c r="HN1332" s="4" t="str">
        <f t="shared" si="153"/>
        <v>FreeRefrig:10</v>
      </c>
      <c r="HO1332" s="4" t="s">
        <v>6907</v>
      </c>
      <c r="HP1332" s="4">
        <v>10</v>
      </c>
      <c r="HQ1332" s="107">
        <v>4</v>
      </c>
      <c r="HR1332" s="113" t="s">
        <v>2165</v>
      </c>
      <c r="HS1332" s="244">
        <f t="shared" si="168"/>
        <v>14</v>
      </c>
      <c r="HT1332" s="103">
        <f t="shared" si="169"/>
        <v>0.16867469879518071</v>
      </c>
      <c r="HU1332" s="104">
        <f t="shared" si="170"/>
        <v>3414.3012143999995</v>
      </c>
      <c r="HV1332" s="280">
        <f t="shared" ref="HV1332" si="173">HU1332/SUMIF($HO$1257:$HO$1392,$HO1332,HU$1257:HU$1392)</f>
        <v>0.16299223606676938</v>
      </c>
      <c r="HW1332" s="4"/>
    </row>
    <row r="1333" spans="210:231" ht="15" thickBot="1" x14ac:dyDescent="0.35">
      <c r="HB1333" s="4" t="s">
        <v>2179</v>
      </c>
      <c r="HC1333" s="4" t="str">
        <f t="shared" si="164"/>
        <v>PeerToPeerAllAll:5</v>
      </c>
      <c r="HD1333" s="4" t="s">
        <v>6925</v>
      </c>
      <c r="HE1333" s="4">
        <v>5</v>
      </c>
      <c r="HF1333" s="107">
        <v>5</v>
      </c>
      <c r="HG1333" s="108" t="s">
        <v>2166</v>
      </c>
      <c r="HH1333" s="248">
        <f t="shared" si="167"/>
        <v>36</v>
      </c>
      <c r="HI1333" s="103">
        <f t="shared" si="165"/>
        <v>0.27480916030534353</v>
      </c>
      <c r="HJ1333" s="256">
        <f t="shared" si="167"/>
        <v>9462.4538022000015</v>
      </c>
      <c r="HK1333" s="105">
        <f t="shared" si="166"/>
        <v>0.27463761678112103</v>
      </c>
      <c r="HM1333" s="4" t="s">
        <v>2178</v>
      </c>
      <c r="HN1333" s="4" t="str">
        <f t="shared" si="153"/>
        <v>FreeRefrig:5</v>
      </c>
      <c r="HO1333" s="4" t="s">
        <v>6907</v>
      </c>
      <c r="HP1333" s="4">
        <v>5</v>
      </c>
      <c r="HQ1333" s="107">
        <v>5</v>
      </c>
      <c r="HR1333" s="113" t="s">
        <v>2166</v>
      </c>
      <c r="HS1333" s="244">
        <f t="shared" si="168"/>
        <v>35</v>
      </c>
      <c r="HT1333" s="103">
        <f t="shared" si="169"/>
        <v>0.42168674698795183</v>
      </c>
      <c r="HU1333" s="104">
        <f t="shared" si="170"/>
        <v>8732.0379814999978</v>
      </c>
      <c r="HV1333" s="280">
        <f t="shared" ref="HV1333" si="174">HU1333/SUMIF($HO$1257:$HO$1392,$HO1333,HU$1257:HU$1392)</f>
        <v>0.41685085956153839</v>
      </c>
      <c r="HW1333" s="4"/>
    </row>
    <row r="1334" spans="210:231" ht="15" thickBot="1" x14ac:dyDescent="0.35">
      <c r="HB1334" s="4" t="s">
        <v>2179</v>
      </c>
      <c r="HC1334" s="4" t="str">
        <f t="shared" si="164"/>
        <v>PeerToPeerAllAll:0</v>
      </c>
      <c r="HD1334" s="4" t="s">
        <v>6925</v>
      </c>
      <c r="HE1334" s="4">
        <v>0</v>
      </c>
      <c r="HF1334" s="107">
        <v>6</v>
      </c>
      <c r="HG1334" s="108" t="s">
        <v>2167</v>
      </c>
      <c r="HH1334" s="248">
        <f t="shared" si="167"/>
        <v>12</v>
      </c>
      <c r="HI1334" s="103">
        <f t="shared" si="165"/>
        <v>9.1603053435114504E-2</v>
      </c>
      <c r="HJ1334" s="256">
        <f t="shared" si="167"/>
        <v>2918.0285481000001</v>
      </c>
      <c r="HK1334" s="105">
        <f t="shared" si="166"/>
        <v>8.4692662484981945E-2</v>
      </c>
      <c r="HM1334" s="4" t="s">
        <v>2178</v>
      </c>
      <c r="HN1334" s="4" t="str">
        <f t="shared" si="153"/>
        <v>FreeRefrig:0</v>
      </c>
      <c r="HO1334" s="4" t="s">
        <v>6907</v>
      </c>
      <c r="HP1334" s="4">
        <v>0</v>
      </c>
      <c r="HQ1334" s="107">
        <v>6</v>
      </c>
      <c r="HR1334" s="113" t="s">
        <v>2167</v>
      </c>
      <c r="HS1334" s="244">
        <f t="shared" si="168"/>
        <v>29</v>
      </c>
      <c r="HT1334" s="103">
        <f t="shared" si="169"/>
        <v>0.3493975903614458</v>
      </c>
      <c r="HU1334" s="104">
        <f t="shared" si="170"/>
        <v>7752.0048342999989</v>
      </c>
      <c r="HV1334" s="280">
        <f t="shared" ref="HV1334" si="175">HU1334/SUMIF($HO$1257:$HO$1392,$HO1334,HU$1257:HU$1392)</f>
        <v>0.37006594398116183</v>
      </c>
      <c r="HW1334" s="4"/>
    </row>
    <row r="1335" spans="210:231" ht="15" thickBot="1" x14ac:dyDescent="0.35">
      <c r="HB1335" s="4"/>
      <c r="HC1335" s="4" t="str">
        <f t="shared" si="164"/>
        <v>:-98</v>
      </c>
      <c r="HD1335" s="4"/>
      <c r="HE1335" s="4">
        <v>-98</v>
      </c>
      <c r="HF1335" s="107">
        <v>-98</v>
      </c>
      <c r="HG1335" s="108" t="s">
        <v>2168</v>
      </c>
      <c r="HH1335" s="248">
        <f t="shared" si="167"/>
        <v>0</v>
      </c>
      <c r="HI1335" s="249"/>
      <c r="HJ1335" s="256">
        <f t="shared" si="167"/>
        <v>0</v>
      </c>
      <c r="HK1335" s="251"/>
      <c r="HM1335" s="4"/>
      <c r="HN1335" s="4" t="str">
        <f t="shared" si="153"/>
        <v>:-98</v>
      </c>
      <c r="HO1335" s="4"/>
      <c r="HP1335" s="4">
        <v>-98</v>
      </c>
      <c r="HQ1335" s="107">
        <v>-98</v>
      </c>
      <c r="HR1335" s="113" t="s">
        <v>2168</v>
      </c>
      <c r="HS1335" s="244">
        <f t="shared" si="168"/>
        <v>0</v>
      </c>
      <c r="HT1335" s="102"/>
      <c r="HU1335" s="104">
        <f t="shared" si="170"/>
        <v>0</v>
      </c>
      <c r="HV1335" s="109"/>
      <c r="HW1335" s="4"/>
    </row>
    <row r="1336" spans="210:231" ht="15" thickBot="1" x14ac:dyDescent="0.35">
      <c r="HB1336" s="4"/>
      <c r="HC1336" s="4" t="str">
        <f t="shared" si="164"/>
        <v>:-99</v>
      </c>
      <c r="HD1336" s="4"/>
      <c r="HE1336" s="4">
        <v>-99</v>
      </c>
      <c r="HF1336" s="107">
        <v>-99</v>
      </c>
      <c r="HG1336" s="108" t="s">
        <v>2169</v>
      </c>
      <c r="HH1336" s="252">
        <f t="shared" si="167"/>
        <v>0</v>
      </c>
      <c r="HI1336" s="253"/>
      <c r="HJ1336" s="257">
        <f t="shared" si="167"/>
        <v>0</v>
      </c>
      <c r="HK1336" s="255"/>
      <c r="HM1336" s="4"/>
      <c r="HN1336" s="4" t="str">
        <f t="shared" si="153"/>
        <v>:-99</v>
      </c>
      <c r="HO1336" s="4"/>
      <c r="HP1336" s="4">
        <v>-99</v>
      </c>
      <c r="HQ1336" s="107">
        <v>-99</v>
      </c>
      <c r="HR1336" s="113" t="s">
        <v>2169</v>
      </c>
      <c r="HS1336" s="281">
        <f t="shared" si="168"/>
        <v>0</v>
      </c>
      <c r="HT1336" s="111"/>
      <c r="HU1336" s="112">
        <f t="shared" si="170"/>
        <v>0</v>
      </c>
      <c r="HV1336" s="113"/>
      <c r="HW1336" s="4"/>
    </row>
    <row r="1337" spans="210:231" ht="15" thickBot="1" x14ac:dyDescent="0.35">
      <c r="HB1337" s="4" t="s">
        <v>2181</v>
      </c>
      <c r="HC1337" s="4" t="str">
        <f t="shared" si="164"/>
        <v>RetailAll:30</v>
      </c>
      <c r="HD1337" s="4" t="s">
        <v>6923</v>
      </c>
      <c r="HE1337" s="4">
        <v>30</v>
      </c>
      <c r="HF1337" s="100">
        <v>1</v>
      </c>
      <c r="HG1337" s="101" t="s">
        <v>2162</v>
      </c>
      <c r="HH1337" s="246">
        <f>COUNTIFS($FD$24:$FD$1251,6,$EB$24:$EB$1251,HF1337)+COUNTIFS($HD$24:$HD$1251,6,$EB$24:$EB$1251,HF1337)</f>
        <v>0</v>
      </c>
      <c r="HI1337" s="238">
        <f t="shared" ref="HI1337:HI1342" si="176">HH1337/SUMIF($HD$1257:$HD$1532,$HD1337,HH$1257:HH$1532)</f>
        <v>0</v>
      </c>
      <c r="HJ1337" s="104">
        <f>SUMIFS($GC$24:$GC$1251,$FD$24:$FD$1251,6,$EB$24:$EB$1251,HF1337)+SUMIFS($GC$24:$GC$1251,$HD$24:$HD$1251,6,$GH$24:$GH$1251,HF1337)</f>
        <v>0</v>
      </c>
      <c r="HK1337" s="240">
        <f t="shared" ref="HK1337:HK1342" si="177">HJ1337/SUMIF($HD$1257:$HD$1532,$HD1337,HJ$1257:HJ$1532)</f>
        <v>0</v>
      </c>
      <c r="HM1337" s="4" t="s">
        <v>2179</v>
      </c>
      <c r="HN1337" s="4" t="str">
        <f t="shared" si="153"/>
        <v>PeerToPeerSaleRefrig:30</v>
      </c>
      <c r="HO1337" s="4" t="s">
        <v>6909</v>
      </c>
      <c r="HP1337" s="4">
        <v>30</v>
      </c>
      <c r="HQ1337" s="100">
        <v>1</v>
      </c>
      <c r="HR1337" s="269" t="s">
        <v>2162</v>
      </c>
      <c r="HS1337" s="242">
        <f>COUNTIFS($EV$24:$EV$1251,6,$EU$24:$EU$1251,HQ1337)+COUNTIFS($EV$24:$EV$1251,7,$EU$24:$EU$1251,HQ1337)</f>
        <v>0</v>
      </c>
      <c r="HT1337" s="238">
        <f>HS1337/SUMIF($HO$1257:$HO$1392,$HO1337,HS$1257:HS$1392)</f>
        <v>0</v>
      </c>
      <c r="HU1337" s="239">
        <f>SUMIFS($GC$24:$GC$1251,$EV$24:$EV$1251,6,$EU$24:$EU$1251,HQ1337)+SUMIFS($GC$24:$GC$1251,$EV$24:$EV$1251,7,$EU$24:$EU$1251,HQ1337)</f>
        <v>0</v>
      </c>
      <c r="HV1337" s="279">
        <f>HU1337/SUMIF($HO$1257:$HO$1392,$HO1337,HU$1257:HU$1392)</f>
        <v>0</v>
      </c>
      <c r="HW1337" s="4"/>
    </row>
    <row r="1338" spans="210:231" ht="15" thickBot="1" x14ac:dyDescent="0.35">
      <c r="HB1338" s="4" t="s">
        <v>2181</v>
      </c>
      <c r="HC1338" s="4" t="str">
        <f t="shared" si="164"/>
        <v>RetailAll:20</v>
      </c>
      <c r="HD1338" s="4" t="s">
        <v>6923</v>
      </c>
      <c r="HE1338" s="4">
        <v>20</v>
      </c>
      <c r="HF1338" s="107">
        <v>2</v>
      </c>
      <c r="HG1338" s="108" t="s">
        <v>2163</v>
      </c>
      <c r="HH1338" s="248">
        <f t="shared" ref="HH1338:HH1344" si="178">COUNTIFS($FD$24:$FD$1251,6,$EB$24:$EB$1251,HF1338)+COUNTIFS($HD$24:$HD$1251,6,$EB$24:$EB$1251,HF1338)</f>
        <v>4</v>
      </c>
      <c r="HI1338" s="103">
        <f t="shared" si="176"/>
        <v>0.23529411764705882</v>
      </c>
      <c r="HJ1338" s="104">
        <f t="shared" ref="HJ1338:HJ1344" si="179">SUMIFS($GC$24:$GC$1251,$FD$24:$FD$1251,6,$EB$24:$EB$1251,HF1338)+SUMIFS($GC$24:$GC$1251,$HD$24:$HD$1251,6,$GH$24:$GH$1251,HF1338)</f>
        <v>1237.2958961000002</v>
      </c>
      <c r="HK1338" s="105">
        <f t="shared" si="177"/>
        <v>0.25184846493045021</v>
      </c>
      <c r="HM1338" s="4" t="s">
        <v>2179</v>
      </c>
      <c r="HN1338" s="4" t="str">
        <f t="shared" si="153"/>
        <v>PeerToPeerSaleRefrig:20</v>
      </c>
      <c r="HO1338" s="4" t="s">
        <v>6909</v>
      </c>
      <c r="HP1338" s="4">
        <v>20</v>
      </c>
      <c r="HQ1338" s="107">
        <v>2</v>
      </c>
      <c r="HR1338" s="113" t="s">
        <v>2163</v>
      </c>
      <c r="HS1338" s="244">
        <f t="shared" ref="HS1338:HS1344" si="180">COUNTIFS($EV$24:$EV$1251,6,$EU$24:$EU$1251,HQ1338)+COUNTIFS($EV$24:$EV$1251,7,$EU$24:$EU$1251,HQ1338)</f>
        <v>0</v>
      </c>
      <c r="HT1338" s="103">
        <f t="shared" ref="HT1338:HT1342" si="181">HS1338/SUMIF($HO$1257:$HO$1392,$HO1338,HS$1257:HS$1392)</f>
        <v>0</v>
      </c>
      <c r="HU1338" s="104">
        <f t="shared" ref="HU1338:HU1344" si="182">SUMIFS($GC$24:$GC$1251,$EV$24:$EV$1251,6,$EU$24:$EU$1251,HQ1338)+SUMIFS($GC$24:$GC$1251,$EV$24:$EV$1251,7,$EU$24:$EU$1251,HQ1338)</f>
        <v>0</v>
      </c>
      <c r="HV1338" s="280">
        <f t="shared" ref="HV1338" si="183">HU1338/SUMIF($HO$1257:$HO$1392,$HO1338,HU$1257:HU$1392)</f>
        <v>0</v>
      </c>
      <c r="HW1338" s="4"/>
    </row>
    <row r="1339" spans="210:231" ht="15" thickBot="1" x14ac:dyDescent="0.35">
      <c r="HB1339" s="4" t="s">
        <v>2181</v>
      </c>
      <c r="HC1339" s="4" t="str">
        <f t="shared" si="164"/>
        <v>RetailAll:15</v>
      </c>
      <c r="HD1339" s="4" t="s">
        <v>6923</v>
      </c>
      <c r="HE1339" s="4">
        <v>15</v>
      </c>
      <c r="HF1339" s="107">
        <v>3</v>
      </c>
      <c r="HG1339" s="108" t="s">
        <v>2164</v>
      </c>
      <c r="HH1339" s="248">
        <f t="shared" si="178"/>
        <v>1</v>
      </c>
      <c r="HI1339" s="103">
        <f t="shared" si="176"/>
        <v>5.8823529411764705E-2</v>
      </c>
      <c r="HJ1339" s="104">
        <f t="shared" si="179"/>
        <v>293.3909774</v>
      </c>
      <c r="HK1339" s="105">
        <f t="shared" si="177"/>
        <v>5.9718994878701588E-2</v>
      </c>
      <c r="HM1339" s="4" t="s">
        <v>2179</v>
      </c>
      <c r="HN1339" s="4" t="str">
        <f t="shared" si="153"/>
        <v>PeerToPeerSaleRefrig:15</v>
      </c>
      <c r="HO1339" s="4" t="s">
        <v>6909</v>
      </c>
      <c r="HP1339" s="4">
        <v>15</v>
      </c>
      <c r="HQ1339" s="107">
        <v>3</v>
      </c>
      <c r="HR1339" s="113" t="s">
        <v>2164</v>
      </c>
      <c r="HS1339" s="244">
        <f t="shared" si="180"/>
        <v>0</v>
      </c>
      <c r="HT1339" s="103">
        <f t="shared" si="181"/>
        <v>0</v>
      </c>
      <c r="HU1339" s="104">
        <f t="shared" si="182"/>
        <v>0</v>
      </c>
      <c r="HV1339" s="280">
        <f t="shared" ref="HV1339" si="184">HU1339/SUMIF($HO$1257:$HO$1392,$HO1339,HU$1257:HU$1392)</f>
        <v>0</v>
      </c>
      <c r="HW1339" s="4"/>
    </row>
    <row r="1340" spans="210:231" ht="15" thickBot="1" x14ac:dyDescent="0.35">
      <c r="HB1340" s="4" t="s">
        <v>2181</v>
      </c>
      <c r="HC1340" s="4" t="str">
        <f t="shared" si="164"/>
        <v>RetailAll:10</v>
      </c>
      <c r="HD1340" s="4" t="s">
        <v>6923</v>
      </c>
      <c r="HE1340" s="4">
        <v>10</v>
      </c>
      <c r="HF1340" s="107">
        <v>4</v>
      </c>
      <c r="HG1340" s="108" t="s">
        <v>2165</v>
      </c>
      <c r="HH1340" s="248">
        <f t="shared" si="178"/>
        <v>4</v>
      </c>
      <c r="HI1340" s="103">
        <f t="shared" si="176"/>
        <v>0.23529411764705882</v>
      </c>
      <c r="HJ1340" s="104">
        <f t="shared" si="179"/>
        <v>1372.5954457</v>
      </c>
      <c r="HK1340" s="105">
        <f t="shared" si="177"/>
        <v>0.27938834765369108</v>
      </c>
      <c r="HM1340" s="4" t="s">
        <v>2179</v>
      </c>
      <c r="HN1340" s="4" t="str">
        <f t="shared" si="153"/>
        <v>PeerToPeerSaleRefrig:10</v>
      </c>
      <c r="HO1340" s="4" t="s">
        <v>6909</v>
      </c>
      <c r="HP1340" s="4">
        <v>10</v>
      </c>
      <c r="HQ1340" s="107">
        <v>4</v>
      </c>
      <c r="HR1340" s="113" t="s">
        <v>2165</v>
      </c>
      <c r="HS1340" s="244">
        <f t="shared" si="180"/>
        <v>2</v>
      </c>
      <c r="HT1340" s="103">
        <f t="shared" si="181"/>
        <v>7.1428571428571425E-2</v>
      </c>
      <c r="HU1340" s="104">
        <f t="shared" si="182"/>
        <v>511.23713120000002</v>
      </c>
      <c r="HV1340" s="280">
        <f t="shared" ref="HV1340" si="185">HU1340/SUMIF($HO$1257:$HO$1392,$HO1340,HU$1257:HU$1392)</f>
        <v>7.3054279689297896E-2</v>
      </c>
      <c r="HW1340" s="4"/>
    </row>
    <row r="1341" spans="210:231" ht="15" thickBot="1" x14ac:dyDescent="0.35">
      <c r="HB1341" s="4" t="s">
        <v>2181</v>
      </c>
      <c r="HC1341" s="4" t="str">
        <f t="shared" si="164"/>
        <v>RetailAll:5</v>
      </c>
      <c r="HD1341" s="4" t="s">
        <v>6923</v>
      </c>
      <c r="HE1341" s="4">
        <v>5</v>
      </c>
      <c r="HF1341" s="107">
        <v>5</v>
      </c>
      <c r="HG1341" s="108" t="s">
        <v>2166</v>
      </c>
      <c r="HH1341" s="248">
        <f t="shared" si="178"/>
        <v>7</v>
      </c>
      <c r="HI1341" s="103">
        <f t="shared" si="176"/>
        <v>0.41176470588235292</v>
      </c>
      <c r="HJ1341" s="104">
        <f t="shared" si="179"/>
        <v>1758.6124224999999</v>
      </c>
      <c r="HK1341" s="105">
        <f t="shared" si="177"/>
        <v>0.35796113153716391</v>
      </c>
      <c r="HM1341" s="4" t="s">
        <v>2179</v>
      </c>
      <c r="HN1341" s="4" t="str">
        <f t="shared" si="153"/>
        <v>PeerToPeerSaleRefrig:5</v>
      </c>
      <c r="HO1341" s="4" t="s">
        <v>6909</v>
      </c>
      <c r="HP1341" s="4">
        <v>5</v>
      </c>
      <c r="HQ1341" s="107">
        <v>5</v>
      </c>
      <c r="HR1341" s="113" t="s">
        <v>2166</v>
      </c>
      <c r="HS1341" s="244">
        <f t="shared" si="180"/>
        <v>9</v>
      </c>
      <c r="HT1341" s="103">
        <f t="shared" si="181"/>
        <v>0.32142857142857145</v>
      </c>
      <c r="HU1341" s="104">
        <f t="shared" si="182"/>
        <v>2107.5392284999998</v>
      </c>
      <c r="HV1341" s="280">
        <f t="shared" ref="HV1341" si="186">HU1341/SUMIF($HO$1257:$HO$1392,$HO1341,HU$1257:HU$1392)</f>
        <v>0.30116114589253856</v>
      </c>
      <c r="HW1341" s="4"/>
    </row>
    <row r="1342" spans="210:231" ht="15" thickBot="1" x14ac:dyDescent="0.35">
      <c r="HB1342" s="4" t="s">
        <v>2181</v>
      </c>
      <c r="HC1342" s="4" t="str">
        <f t="shared" si="164"/>
        <v>RetailAll:0</v>
      </c>
      <c r="HD1342" s="4" t="s">
        <v>6923</v>
      </c>
      <c r="HE1342" s="4">
        <v>0</v>
      </c>
      <c r="HF1342" s="107">
        <v>6</v>
      </c>
      <c r="HG1342" s="108" t="s">
        <v>2167</v>
      </c>
      <c r="HH1342" s="248">
        <f t="shared" si="178"/>
        <v>1</v>
      </c>
      <c r="HI1342" s="103">
        <f t="shared" si="176"/>
        <v>5.8823529411764705E-2</v>
      </c>
      <c r="HJ1342" s="104">
        <f t="shared" si="179"/>
        <v>250.9638554</v>
      </c>
      <c r="HK1342" s="105">
        <f t="shared" si="177"/>
        <v>5.1083060999993136E-2</v>
      </c>
      <c r="HM1342" s="4" t="s">
        <v>2179</v>
      </c>
      <c r="HN1342" s="4" t="str">
        <f t="shared" si="153"/>
        <v>PeerToPeerSaleRefrig:0</v>
      </c>
      <c r="HO1342" s="4" t="s">
        <v>6909</v>
      </c>
      <c r="HP1342" s="4">
        <v>0</v>
      </c>
      <c r="HQ1342" s="107">
        <v>6</v>
      </c>
      <c r="HR1342" s="113" t="s">
        <v>2167</v>
      </c>
      <c r="HS1342" s="244">
        <f t="shared" si="180"/>
        <v>17</v>
      </c>
      <c r="HT1342" s="103">
        <f t="shared" si="181"/>
        <v>0.6071428571428571</v>
      </c>
      <c r="HU1342" s="104">
        <f t="shared" si="182"/>
        <v>4379.2685649000005</v>
      </c>
      <c r="HV1342" s="280">
        <f t="shared" ref="HV1342" si="187">HU1342/SUMIF($HO$1257:$HO$1392,$HO1342,HU$1257:HU$1392)</f>
        <v>0.62578457441816349</v>
      </c>
      <c r="HW1342" s="4"/>
    </row>
    <row r="1343" spans="210:231" ht="15" thickBot="1" x14ac:dyDescent="0.35">
      <c r="HB1343" s="4"/>
      <c r="HC1343" s="4" t="str">
        <f t="shared" si="164"/>
        <v>:-98</v>
      </c>
      <c r="HD1343" s="4"/>
      <c r="HE1343" s="4">
        <v>-98</v>
      </c>
      <c r="HF1343" s="107">
        <v>-98</v>
      </c>
      <c r="HG1343" s="108" t="s">
        <v>2168</v>
      </c>
      <c r="HH1343" s="248">
        <f t="shared" si="178"/>
        <v>0</v>
      </c>
      <c r="HI1343" s="256"/>
      <c r="HJ1343" s="104">
        <f t="shared" si="179"/>
        <v>0</v>
      </c>
      <c r="HK1343" s="251"/>
      <c r="HM1343" s="4"/>
      <c r="HN1343" s="4" t="str">
        <f t="shared" si="153"/>
        <v>:-98</v>
      </c>
      <c r="HO1343" s="4"/>
      <c r="HP1343" s="4">
        <v>-98</v>
      </c>
      <c r="HQ1343" s="107">
        <v>-98</v>
      </c>
      <c r="HR1343" s="113" t="s">
        <v>2168</v>
      </c>
      <c r="HS1343" s="244">
        <f t="shared" si="180"/>
        <v>0</v>
      </c>
      <c r="HT1343" s="102"/>
      <c r="HU1343" s="104">
        <f t="shared" si="182"/>
        <v>0</v>
      </c>
      <c r="HV1343" s="109"/>
      <c r="HW1343" s="4"/>
    </row>
    <row r="1344" spans="210:231" ht="15" thickBot="1" x14ac:dyDescent="0.35">
      <c r="HB1344" s="4"/>
      <c r="HC1344" s="4" t="str">
        <f t="shared" si="164"/>
        <v>:-99</v>
      </c>
      <c r="HD1344" s="4"/>
      <c r="HE1344" s="4">
        <v>-99</v>
      </c>
      <c r="HF1344" s="107">
        <v>-99</v>
      </c>
      <c r="HG1344" s="108" t="s">
        <v>2169</v>
      </c>
      <c r="HH1344" s="252">
        <f t="shared" si="178"/>
        <v>0</v>
      </c>
      <c r="HI1344" s="257"/>
      <c r="HJ1344" s="112">
        <f t="shared" si="179"/>
        <v>0</v>
      </c>
      <c r="HK1344" s="255"/>
      <c r="HM1344" s="4"/>
      <c r="HN1344" s="4" t="str">
        <f t="shared" si="153"/>
        <v>:-99</v>
      </c>
      <c r="HO1344" s="4"/>
      <c r="HP1344" s="4">
        <v>-99</v>
      </c>
      <c r="HQ1344" s="107">
        <v>-99</v>
      </c>
      <c r="HR1344" s="113" t="s">
        <v>2169</v>
      </c>
      <c r="HS1344" s="281">
        <f t="shared" si="180"/>
        <v>0</v>
      </c>
      <c r="HT1344" s="111"/>
      <c r="HU1344" s="112">
        <f t="shared" si="182"/>
        <v>0</v>
      </c>
      <c r="HV1344" s="113"/>
      <c r="HW1344" s="4"/>
    </row>
    <row r="1345" spans="209:231" ht="15" thickBot="1" x14ac:dyDescent="0.35">
      <c r="HA1345" t="s">
        <v>204</v>
      </c>
      <c r="HB1345" s="4" t="s">
        <v>2181</v>
      </c>
      <c r="HC1345" s="4" t="str">
        <f t="shared" ref="HC1345:HC1360" si="188">HD1345&amp;":"&amp;HE1345</f>
        <v>OtherAll:30</v>
      </c>
      <c r="HD1345" s="4" t="s">
        <v>6924</v>
      </c>
      <c r="HE1345" s="4">
        <v>30</v>
      </c>
      <c r="HF1345" s="100">
        <v>1</v>
      </c>
      <c r="HG1345" s="101" t="s">
        <v>2162</v>
      </c>
      <c r="HH1345" s="246">
        <f t="shared" ref="HH1345:HH1352" si="189">HH1401+HH1457</f>
        <v>20</v>
      </c>
      <c r="HI1345" s="238">
        <f t="shared" ref="HI1345:HI1350" si="190">HH1345/SUMIF($HD$1257:$HD$1532,$HD1345,HH$1257:HH$1532)</f>
        <v>5.5865921787709494E-2</v>
      </c>
      <c r="HJ1345" s="104">
        <f t="shared" ref="HJ1345:HJ1352" si="191">HJ1401+HJ1457</f>
        <v>4773.6341843</v>
      </c>
      <c r="HK1345" s="240">
        <f t="shared" ref="HK1345:HK1350" si="192">HJ1345/SUMIF($HD$1257:$HD$1532,$HD1345,HJ$1257:HJ$1532)</f>
        <v>5.3775141705615523E-2</v>
      </c>
      <c r="HM1345" s="4" t="s">
        <v>2179</v>
      </c>
      <c r="HN1345" s="4" t="str">
        <f t="shared" si="153"/>
        <v>PeerToPeerAllRefrig:30</v>
      </c>
      <c r="HO1345" s="4" t="s">
        <v>6910</v>
      </c>
      <c r="HP1345" s="4">
        <v>30</v>
      </c>
      <c r="HQ1345" s="100">
        <v>1</v>
      </c>
      <c r="HR1345" s="269" t="s">
        <v>2162</v>
      </c>
      <c r="HS1345" s="242">
        <f>HS1329+HS1337</f>
        <v>1</v>
      </c>
      <c r="HT1345" s="238">
        <f>HS1345/SUMIF($HO$1257:$HO$1392,$HO1345,HS$1257:HS$1392)</f>
        <v>9.0090090090090089E-3</v>
      </c>
      <c r="HU1345" s="239">
        <f t="shared" ref="HU1345:HU1352" si="193">HU1329+HU1337</f>
        <v>293.7711443</v>
      </c>
      <c r="HV1345" s="279">
        <f>HU1345/SUMIF($HO$1257:$HO$1392,$HO1345,HU$1257:HU$1392)</f>
        <v>1.0512221828513503E-2</v>
      </c>
      <c r="HW1345" s="4"/>
    </row>
    <row r="1346" spans="209:231" ht="15" thickBot="1" x14ac:dyDescent="0.35">
      <c r="HA1346" t="s">
        <v>204</v>
      </c>
      <c r="HB1346" s="4" t="s">
        <v>2181</v>
      </c>
      <c r="HC1346" s="4" t="str">
        <f t="shared" si="188"/>
        <v>OtherAll:20</v>
      </c>
      <c r="HD1346" s="4" t="s">
        <v>6924</v>
      </c>
      <c r="HE1346" s="4">
        <v>20</v>
      </c>
      <c r="HF1346" s="107">
        <v>2</v>
      </c>
      <c r="HG1346" s="108" t="s">
        <v>2163</v>
      </c>
      <c r="HH1346" s="248">
        <f t="shared" si="189"/>
        <v>44</v>
      </c>
      <c r="HI1346" s="103">
        <f t="shared" si="190"/>
        <v>0.12290502793296089</v>
      </c>
      <c r="HJ1346" s="104">
        <f t="shared" si="191"/>
        <v>10269.489039699998</v>
      </c>
      <c r="HK1346" s="105">
        <f t="shared" si="192"/>
        <v>0.11568612236153432</v>
      </c>
      <c r="HM1346" s="4" t="s">
        <v>2179</v>
      </c>
      <c r="HN1346" s="4" t="str">
        <f t="shared" si="153"/>
        <v>PeerToPeerAllRefrig:20</v>
      </c>
      <c r="HO1346" s="4" t="s">
        <v>6910</v>
      </c>
      <c r="HP1346" s="4">
        <v>20</v>
      </c>
      <c r="HQ1346" s="107">
        <v>2</v>
      </c>
      <c r="HR1346" s="113" t="s">
        <v>2163</v>
      </c>
      <c r="HS1346" s="244">
        <f t="shared" ref="HS1346:HS1352" si="194">HS1330+HS1338</f>
        <v>1</v>
      </c>
      <c r="HT1346" s="103">
        <f t="shared" ref="HT1346:HT1350" si="195">HS1346/SUMIF($HO$1257:$HO$1392,$HO1346,HS$1257:HS$1392)</f>
        <v>9.0090090090090089E-3</v>
      </c>
      <c r="HU1346" s="104">
        <f t="shared" si="193"/>
        <v>110.71830989999999</v>
      </c>
      <c r="HV1346" s="280">
        <f t="shared" ref="HV1346" si="196">HU1346/SUMIF($HO$1257:$HO$1392,$HO1346,HU$1257:HU$1392)</f>
        <v>3.9619120418386937E-3</v>
      </c>
      <c r="HW1346" s="4"/>
    </row>
    <row r="1347" spans="209:231" ht="15" thickBot="1" x14ac:dyDescent="0.35">
      <c r="HA1347" t="s">
        <v>204</v>
      </c>
      <c r="HB1347" s="4" t="s">
        <v>2181</v>
      </c>
      <c r="HC1347" s="4" t="str">
        <f t="shared" si="188"/>
        <v>OtherAll:15</v>
      </c>
      <c r="HD1347" s="4" t="s">
        <v>6924</v>
      </c>
      <c r="HE1347" s="4">
        <v>15</v>
      </c>
      <c r="HF1347" s="107">
        <v>3</v>
      </c>
      <c r="HG1347" s="108" t="s">
        <v>2164</v>
      </c>
      <c r="HH1347" s="248">
        <f t="shared" si="189"/>
        <v>73</v>
      </c>
      <c r="HI1347" s="103">
        <f t="shared" si="190"/>
        <v>0.20391061452513967</v>
      </c>
      <c r="HJ1347" s="104">
        <f t="shared" si="191"/>
        <v>17280.658065299998</v>
      </c>
      <c r="HK1347" s="105">
        <f t="shared" si="192"/>
        <v>0.19466716559137892</v>
      </c>
      <c r="HM1347" s="4" t="s">
        <v>2179</v>
      </c>
      <c r="HN1347" s="4" t="str">
        <f t="shared" si="153"/>
        <v>PeerToPeerAllRefrig:15</v>
      </c>
      <c r="HO1347" s="4" t="s">
        <v>6910</v>
      </c>
      <c r="HP1347" s="4">
        <v>15</v>
      </c>
      <c r="HQ1347" s="107">
        <v>3</v>
      </c>
      <c r="HR1347" s="113" t="s">
        <v>2164</v>
      </c>
      <c r="HS1347" s="244">
        <f t="shared" si="194"/>
        <v>3</v>
      </c>
      <c r="HT1347" s="103">
        <f t="shared" si="195"/>
        <v>2.7027027027027029E-2</v>
      </c>
      <c r="HU1347" s="104">
        <f t="shared" si="193"/>
        <v>644.7974997</v>
      </c>
      <c r="HV1347" s="280">
        <f t="shared" ref="HV1347" si="197">HU1347/SUMIF($HO$1257:$HO$1392,$HO1347,HU$1257:HU$1392)</f>
        <v>2.3073247603907939E-2</v>
      </c>
      <c r="HW1347" s="4"/>
    </row>
    <row r="1348" spans="209:231" ht="15" thickBot="1" x14ac:dyDescent="0.35">
      <c r="HA1348" t="s">
        <v>204</v>
      </c>
      <c r="HB1348" s="4" t="s">
        <v>2181</v>
      </c>
      <c r="HC1348" s="4" t="str">
        <f t="shared" si="188"/>
        <v>OtherAll:10</v>
      </c>
      <c r="HD1348" s="4" t="s">
        <v>6924</v>
      </c>
      <c r="HE1348" s="4">
        <v>10</v>
      </c>
      <c r="HF1348" s="107">
        <v>4</v>
      </c>
      <c r="HG1348" s="108" t="s">
        <v>2165</v>
      </c>
      <c r="HH1348" s="248">
        <f t="shared" si="189"/>
        <v>113</v>
      </c>
      <c r="HI1348" s="103">
        <f t="shared" si="190"/>
        <v>0.31564245810055863</v>
      </c>
      <c r="HJ1348" s="104">
        <f t="shared" si="191"/>
        <v>28057.159559</v>
      </c>
      <c r="HK1348" s="105">
        <f t="shared" si="192"/>
        <v>0.31606479945709026</v>
      </c>
      <c r="HM1348" s="4" t="s">
        <v>2179</v>
      </c>
      <c r="HN1348" s="4" t="str">
        <f t="shared" si="153"/>
        <v>PeerToPeerAllRefrig:10</v>
      </c>
      <c r="HO1348" s="4" t="s">
        <v>6910</v>
      </c>
      <c r="HP1348" s="4">
        <v>10</v>
      </c>
      <c r="HQ1348" s="107">
        <v>4</v>
      </c>
      <c r="HR1348" s="113" t="s">
        <v>2165</v>
      </c>
      <c r="HS1348" s="244">
        <f t="shared" si="194"/>
        <v>16</v>
      </c>
      <c r="HT1348" s="103">
        <f t="shared" si="195"/>
        <v>0.14414414414414414</v>
      </c>
      <c r="HU1348" s="104">
        <f t="shared" si="193"/>
        <v>3925.5383455999995</v>
      </c>
      <c r="HV1348" s="280">
        <f t="shared" ref="HV1348" si="198">HU1348/SUMIF($HO$1257:$HO$1392,$HO1348,HU$1257:HU$1392)</f>
        <v>0.14047033102455425</v>
      </c>
      <c r="HW1348" s="4"/>
    </row>
    <row r="1349" spans="209:231" ht="15" thickBot="1" x14ac:dyDescent="0.35">
      <c r="HA1349" t="s">
        <v>204</v>
      </c>
      <c r="HB1349" s="4" t="s">
        <v>2181</v>
      </c>
      <c r="HC1349" s="4" t="str">
        <f t="shared" si="188"/>
        <v>OtherAll:5</v>
      </c>
      <c r="HD1349" s="4" t="s">
        <v>6924</v>
      </c>
      <c r="HE1349" s="4">
        <v>5</v>
      </c>
      <c r="HF1349" s="107">
        <v>5</v>
      </c>
      <c r="HG1349" s="108" t="s">
        <v>2166</v>
      </c>
      <c r="HH1349" s="248">
        <f t="shared" si="189"/>
        <v>83</v>
      </c>
      <c r="HI1349" s="103">
        <f t="shared" si="190"/>
        <v>0.23184357541899442</v>
      </c>
      <c r="HJ1349" s="104">
        <f t="shared" si="191"/>
        <v>22036.430845700001</v>
      </c>
      <c r="HK1349" s="105">
        <f t="shared" si="192"/>
        <v>0.24824109801100797</v>
      </c>
      <c r="HM1349" s="4" t="s">
        <v>2179</v>
      </c>
      <c r="HN1349" s="4" t="str">
        <f t="shared" si="153"/>
        <v>PeerToPeerAllRefrig:5</v>
      </c>
      <c r="HO1349" s="4" t="s">
        <v>6910</v>
      </c>
      <c r="HP1349" s="4">
        <v>5</v>
      </c>
      <c r="HQ1349" s="107">
        <v>5</v>
      </c>
      <c r="HR1349" s="113" t="s">
        <v>2166</v>
      </c>
      <c r="HS1349" s="244">
        <f t="shared" si="194"/>
        <v>44</v>
      </c>
      <c r="HT1349" s="103">
        <f t="shared" si="195"/>
        <v>0.3963963963963964</v>
      </c>
      <c r="HU1349" s="104">
        <f t="shared" si="193"/>
        <v>10839.577209999998</v>
      </c>
      <c r="HV1349" s="280">
        <f t="shared" ref="HV1349" si="199">HU1349/SUMIF($HO$1257:$HO$1392,$HO1349,HU$1257:HU$1392)</f>
        <v>0.38788030196204487</v>
      </c>
      <c r="HW1349" s="4"/>
    </row>
    <row r="1350" spans="209:231" ht="15" thickBot="1" x14ac:dyDescent="0.35">
      <c r="HA1350" t="s">
        <v>204</v>
      </c>
      <c r="HB1350" s="4" t="s">
        <v>2181</v>
      </c>
      <c r="HC1350" s="4" t="str">
        <f t="shared" si="188"/>
        <v>OtherAll:0</v>
      </c>
      <c r="HD1350" s="4" t="s">
        <v>6924</v>
      </c>
      <c r="HE1350" s="4">
        <v>0</v>
      </c>
      <c r="HF1350" s="107">
        <v>6</v>
      </c>
      <c r="HG1350" s="108" t="s">
        <v>2167</v>
      </c>
      <c r="HH1350" s="248">
        <f t="shared" si="189"/>
        <v>25</v>
      </c>
      <c r="HI1350" s="103">
        <f t="shared" si="190"/>
        <v>6.9832402234636867E-2</v>
      </c>
      <c r="HJ1350" s="104">
        <f t="shared" si="191"/>
        <v>6352.9045505999993</v>
      </c>
      <c r="HK1350" s="105">
        <f t="shared" si="192"/>
        <v>7.1565672873373024E-2</v>
      </c>
      <c r="HM1350" s="4" t="s">
        <v>2179</v>
      </c>
      <c r="HN1350" s="4" t="str">
        <f t="shared" si="153"/>
        <v>PeerToPeerAllRefrig:0</v>
      </c>
      <c r="HO1350" s="4" t="s">
        <v>6910</v>
      </c>
      <c r="HP1350" s="4">
        <v>0</v>
      </c>
      <c r="HQ1350" s="107">
        <v>6</v>
      </c>
      <c r="HR1350" s="113" t="s">
        <v>2167</v>
      </c>
      <c r="HS1350" s="244">
        <f t="shared" si="194"/>
        <v>46</v>
      </c>
      <c r="HT1350" s="103">
        <f t="shared" si="195"/>
        <v>0.4144144144144144</v>
      </c>
      <c r="HU1350" s="104">
        <f t="shared" si="193"/>
        <v>12131.273399199999</v>
      </c>
      <c r="HV1350" s="280">
        <f t="shared" ref="HV1350" si="200">HU1350/SUMIF($HO$1257:$HO$1392,$HO1350,HU$1257:HU$1392)</f>
        <v>0.43410198553914076</v>
      </c>
      <c r="HW1350" s="4"/>
    </row>
    <row r="1351" spans="209:231" ht="15" thickBot="1" x14ac:dyDescent="0.35">
      <c r="HA1351" t="s">
        <v>204</v>
      </c>
      <c r="HB1351" s="4"/>
      <c r="HC1351" s="4" t="str">
        <f t="shared" si="188"/>
        <v>:-98</v>
      </c>
      <c r="HD1351" s="4"/>
      <c r="HE1351" s="4">
        <v>-98</v>
      </c>
      <c r="HF1351" s="107">
        <v>-98</v>
      </c>
      <c r="HG1351" s="108" t="s">
        <v>2168</v>
      </c>
      <c r="HH1351" s="248">
        <f t="shared" si="189"/>
        <v>0</v>
      </c>
      <c r="HI1351" s="256"/>
      <c r="HJ1351" s="104">
        <f t="shared" si="191"/>
        <v>0</v>
      </c>
      <c r="HK1351" s="251"/>
      <c r="HM1351" s="4"/>
      <c r="HN1351" s="4" t="str">
        <f t="shared" si="153"/>
        <v>:-98</v>
      </c>
      <c r="HO1351" s="4"/>
      <c r="HP1351" s="4">
        <v>-98</v>
      </c>
      <c r="HQ1351" s="107">
        <v>-98</v>
      </c>
      <c r="HR1351" s="113" t="s">
        <v>2168</v>
      </c>
      <c r="HS1351" s="244">
        <f t="shared" si="194"/>
        <v>0</v>
      </c>
      <c r="HT1351" s="102"/>
      <c r="HU1351" s="104">
        <f t="shared" si="193"/>
        <v>0</v>
      </c>
      <c r="HV1351" s="109"/>
      <c r="HW1351" s="4"/>
    </row>
    <row r="1352" spans="209:231" ht="15" thickBot="1" x14ac:dyDescent="0.35">
      <c r="HA1352" t="s">
        <v>204</v>
      </c>
      <c r="HB1352" s="4"/>
      <c r="HC1352" s="4" t="str">
        <f t="shared" si="188"/>
        <v>:-99</v>
      </c>
      <c r="HD1352" s="4"/>
      <c r="HE1352" s="4">
        <v>-99</v>
      </c>
      <c r="HF1352" s="107">
        <v>-99</v>
      </c>
      <c r="HG1352" s="108" t="s">
        <v>2169</v>
      </c>
      <c r="HH1352" s="252">
        <f t="shared" si="189"/>
        <v>0</v>
      </c>
      <c r="HI1352" s="257"/>
      <c r="HJ1352" s="112">
        <f t="shared" si="191"/>
        <v>0</v>
      </c>
      <c r="HK1352" s="255"/>
      <c r="HM1352" s="4"/>
      <c r="HN1352" s="4" t="str">
        <f t="shared" si="153"/>
        <v>:-99</v>
      </c>
      <c r="HO1352" s="4"/>
      <c r="HP1352" s="4">
        <v>-99</v>
      </c>
      <c r="HQ1352" s="107">
        <v>-99</v>
      </c>
      <c r="HR1352" s="113" t="s">
        <v>2169</v>
      </c>
      <c r="HS1352" s="281">
        <f t="shared" si="194"/>
        <v>0</v>
      </c>
      <c r="HT1352" s="111"/>
      <c r="HU1352" s="112">
        <f t="shared" si="193"/>
        <v>0</v>
      </c>
      <c r="HV1352" s="113"/>
      <c r="HW1352" s="4"/>
    </row>
    <row r="1353" spans="209:231" ht="15" thickBot="1" x14ac:dyDescent="0.35">
      <c r="HA1353" t="s">
        <v>204</v>
      </c>
      <c r="HB1353" s="4" t="s">
        <v>6941</v>
      </c>
      <c r="HC1353" s="4" t="str">
        <f t="shared" si="188"/>
        <v>AllTrnsfrRefrig:30</v>
      </c>
      <c r="HD1353" s="4" t="s">
        <v>6935</v>
      </c>
      <c r="HE1353" s="4">
        <v>30</v>
      </c>
      <c r="HF1353" s="100">
        <v>1</v>
      </c>
      <c r="HG1353" s="100" t="s">
        <v>2162</v>
      </c>
      <c r="HH1353" s="246">
        <f>HH1385+HH1393</f>
        <v>2</v>
      </c>
      <c r="HI1353" s="238">
        <f t="shared" ref="HI1353:HI1358" si="201">HH1353/SUMIF($HD$1257:$HD$1532,$HD1353,HH$1257:HH$1532)</f>
        <v>1.3513513513513514E-2</v>
      </c>
      <c r="HJ1353" s="104">
        <f t="shared" ref="HJ1353:HJ1360" si="202">HJ1385+HJ1393</f>
        <v>404.48945420000001</v>
      </c>
      <c r="HK1353" s="240">
        <f t="shared" ref="HK1353:HK1358" si="203">HJ1353/SUMIF($HD$1257:$HD$1532,$HD1353,HJ$1257:HJ$1532)</f>
        <v>1.1156378322974817E-2</v>
      </c>
      <c r="HM1353" s="4" t="s">
        <v>2181</v>
      </c>
      <c r="HN1353" s="4" t="str">
        <f t="shared" si="153"/>
        <v>RetailRefrig:30</v>
      </c>
      <c r="HO1353" s="4" t="s">
        <v>6911</v>
      </c>
      <c r="HP1353" s="4">
        <v>30</v>
      </c>
      <c r="HQ1353" s="100">
        <v>1</v>
      </c>
      <c r="HR1353" s="269" t="s">
        <v>2162</v>
      </c>
      <c r="HS1353" s="242">
        <f>COUNTIFS($EV$24:$EV$1251,8,$EU$24:$EU$1251,HQ1353)</f>
        <v>0</v>
      </c>
      <c r="HT1353" s="238">
        <f>HS1353/SUMIF($HO$1257:$HO$1392,$HO1353,HS$1257:HS$1392)</f>
        <v>0</v>
      </c>
      <c r="HU1353" s="239">
        <f>SUMIFS($GC$24:$GC$1251,$EV$24:$EV$1251,8,$EU$24:$EU$1251,HQ1353)</f>
        <v>0</v>
      </c>
      <c r="HV1353" s="279">
        <f>HU1353/SUMIF($HO$1257:$HO$1392,$HO1353,HU$1257:HU$1392)</f>
        <v>0</v>
      </c>
      <c r="HW1353" s="4"/>
    </row>
    <row r="1354" spans="209:231" ht="15" thickBot="1" x14ac:dyDescent="0.35">
      <c r="HA1354" t="s">
        <v>204</v>
      </c>
      <c r="HB1354" s="4" t="s">
        <v>6941</v>
      </c>
      <c r="HC1354" s="4" t="str">
        <f t="shared" si="188"/>
        <v>AllTrnsfrRefrig:20</v>
      </c>
      <c r="HD1354" s="4" t="s">
        <v>6935</v>
      </c>
      <c r="HE1354" s="4">
        <v>20</v>
      </c>
      <c r="HF1354" s="107">
        <v>2</v>
      </c>
      <c r="HG1354" s="108" t="s">
        <v>2163</v>
      </c>
      <c r="HH1354" s="248">
        <f t="shared" ref="HH1354:HH1360" si="204">HH1386+HH1394</f>
        <v>17</v>
      </c>
      <c r="HI1354" s="103">
        <f t="shared" si="201"/>
        <v>0.11486486486486487</v>
      </c>
      <c r="HJ1354" s="104">
        <f t="shared" si="202"/>
        <v>4212.7197071999999</v>
      </c>
      <c r="HK1354" s="105">
        <f t="shared" si="203"/>
        <v>0.1161926332915873</v>
      </c>
      <c r="HM1354" s="4" t="s">
        <v>2181</v>
      </c>
      <c r="HN1354" s="4" t="str">
        <f t="shared" si="153"/>
        <v>RetailRefrig:20</v>
      </c>
      <c r="HO1354" s="4" t="s">
        <v>6911</v>
      </c>
      <c r="HP1354" s="4">
        <v>20</v>
      </c>
      <c r="HQ1354" s="107">
        <v>2</v>
      </c>
      <c r="HR1354" s="113" t="s">
        <v>2163</v>
      </c>
      <c r="HS1354" s="244">
        <f t="shared" ref="HS1354:HS1360" si="205">COUNTIFS($EV$24:$EV$1251,8,$EU$24:$EU$1251,HQ1354)</f>
        <v>0</v>
      </c>
      <c r="HT1354" s="103">
        <f t="shared" ref="HT1354:HT1358" si="206">HS1354/SUMIF($HO$1257:$HO$1392,$HO1354,HS$1257:HS$1392)</f>
        <v>0</v>
      </c>
      <c r="HU1354" s="104">
        <f t="shared" ref="HU1354:HU1360" si="207">SUMIFS($GC$24:$GC$1251,$EV$24:$EV$1251,8,$EU$24:$EU$1251,HQ1354)</f>
        <v>0</v>
      </c>
      <c r="HV1354" s="280">
        <f t="shared" ref="HV1354" si="208">HU1354/SUMIF($HO$1257:$HO$1392,$HO1354,HU$1257:HU$1392)</f>
        <v>0</v>
      </c>
      <c r="HW1354" s="4"/>
    </row>
    <row r="1355" spans="209:231" ht="15" thickBot="1" x14ac:dyDescent="0.35">
      <c r="HA1355" t="s">
        <v>204</v>
      </c>
      <c r="HB1355" s="4" t="s">
        <v>6941</v>
      </c>
      <c r="HC1355" s="4" t="str">
        <f t="shared" si="188"/>
        <v>AllTrnsfrRefrig:15</v>
      </c>
      <c r="HD1355" s="4" t="s">
        <v>6935</v>
      </c>
      <c r="HE1355" s="4">
        <v>15</v>
      </c>
      <c r="HF1355" s="107">
        <v>3</v>
      </c>
      <c r="HG1355" s="108" t="s">
        <v>2164</v>
      </c>
      <c r="HH1355" s="248">
        <f t="shared" si="204"/>
        <v>21</v>
      </c>
      <c r="HI1355" s="103">
        <f t="shared" si="201"/>
        <v>0.14189189189189189</v>
      </c>
      <c r="HJ1355" s="104">
        <f t="shared" si="202"/>
        <v>4654.3536502999996</v>
      </c>
      <c r="HK1355" s="105">
        <f t="shared" si="203"/>
        <v>0.12837350796787628</v>
      </c>
      <c r="HM1355" s="4" t="s">
        <v>2181</v>
      </c>
      <c r="HN1355" s="4" t="str">
        <f t="shared" si="153"/>
        <v>RetailRefrig:15</v>
      </c>
      <c r="HO1355" s="4" t="s">
        <v>6911</v>
      </c>
      <c r="HP1355" s="4">
        <v>15</v>
      </c>
      <c r="HQ1355" s="107">
        <v>3</v>
      </c>
      <c r="HR1355" s="113" t="s">
        <v>2164</v>
      </c>
      <c r="HS1355" s="244">
        <f t="shared" si="205"/>
        <v>0</v>
      </c>
      <c r="HT1355" s="103">
        <f t="shared" si="206"/>
        <v>0</v>
      </c>
      <c r="HU1355" s="104">
        <f t="shared" si="207"/>
        <v>0</v>
      </c>
      <c r="HV1355" s="280">
        <f t="shared" ref="HV1355" si="209">HU1355/SUMIF($HO$1257:$HO$1392,$HO1355,HU$1257:HU$1392)</f>
        <v>0</v>
      </c>
      <c r="HW1355" s="4"/>
    </row>
    <row r="1356" spans="209:231" ht="15" thickBot="1" x14ac:dyDescent="0.35">
      <c r="HA1356" t="s">
        <v>204</v>
      </c>
      <c r="HB1356" s="4" t="s">
        <v>6941</v>
      </c>
      <c r="HC1356" s="4" t="str">
        <f t="shared" si="188"/>
        <v>AllTrnsfrRefrig:10</v>
      </c>
      <c r="HD1356" s="4" t="s">
        <v>6935</v>
      </c>
      <c r="HE1356" s="4">
        <v>10</v>
      </c>
      <c r="HF1356" s="107">
        <v>4</v>
      </c>
      <c r="HG1356" s="108" t="s">
        <v>2165</v>
      </c>
      <c r="HH1356" s="248">
        <f t="shared" si="204"/>
        <v>52</v>
      </c>
      <c r="HI1356" s="103">
        <f t="shared" si="201"/>
        <v>0.35135135135135137</v>
      </c>
      <c r="HJ1356" s="104">
        <f t="shared" si="202"/>
        <v>13249.498114599999</v>
      </c>
      <c r="HK1356" s="105">
        <f t="shared" si="203"/>
        <v>0.36543947443171471</v>
      </c>
      <c r="HM1356" s="4" t="s">
        <v>2181</v>
      </c>
      <c r="HN1356" s="4" t="str">
        <f t="shared" si="153"/>
        <v>RetailRefrig:10</v>
      </c>
      <c r="HO1356" s="4" t="s">
        <v>6911</v>
      </c>
      <c r="HP1356" s="4">
        <v>10</v>
      </c>
      <c r="HQ1356" s="107">
        <v>4</v>
      </c>
      <c r="HR1356" s="113" t="s">
        <v>2165</v>
      </c>
      <c r="HS1356" s="244">
        <f t="shared" si="205"/>
        <v>0</v>
      </c>
      <c r="HT1356" s="103">
        <f t="shared" si="206"/>
        <v>0</v>
      </c>
      <c r="HU1356" s="104">
        <f t="shared" si="207"/>
        <v>0</v>
      </c>
      <c r="HV1356" s="280">
        <f t="shared" ref="HV1356" si="210">HU1356/SUMIF($HO$1257:$HO$1392,$HO1356,HU$1257:HU$1392)</f>
        <v>0</v>
      </c>
      <c r="HW1356" s="4"/>
    </row>
    <row r="1357" spans="209:231" ht="15" thickBot="1" x14ac:dyDescent="0.35">
      <c r="HA1357" t="s">
        <v>204</v>
      </c>
      <c r="HB1357" s="4" t="s">
        <v>6941</v>
      </c>
      <c r="HC1357" s="4" t="str">
        <f t="shared" si="188"/>
        <v>AllTrnsfrRefrig:5</v>
      </c>
      <c r="HD1357" s="4" t="s">
        <v>6935</v>
      </c>
      <c r="HE1357" s="4">
        <v>5</v>
      </c>
      <c r="HF1357" s="107">
        <v>5</v>
      </c>
      <c r="HG1357" s="108" t="s">
        <v>2166</v>
      </c>
      <c r="HH1357" s="248">
        <f t="shared" si="204"/>
        <v>43</v>
      </c>
      <c r="HI1357" s="103">
        <f t="shared" si="201"/>
        <v>0.29054054054054052</v>
      </c>
      <c r="HJ1357" s="104">
        <f t="shared" si="202"/>
        <v>10566.287436900002</v>
      </c>
      <c r="HK1357" s="105">
        <f t="shared" si="203"/>
        <v>0.29143281460452058</v>
      </c>
      <c r="HM1357" s="4" t="s">
        <v>2181</v>
      </c>
      <c r="HN1357" s="4" t="str">
        <f t="shared" si="153"/>
        <v>RetailRefrig:5</v>
      </c>
      <c r="HO1357" s="4" t="s">
        <v>6911</v>
      </c>
      <c r="HP1357" s="4">
        <v>5</v>
      </c>
      <c r="HQ1357" s="107">
        <v>5</v>
      </c>
      <c r="HR1357" s="113" t="s">
        <v>2166</v>
      </c>
      <c r="HS1357" s="244">
        <f t="shared" si="205"/>
        <v>12</v>
      </c>
      <c r="HT1357" s="103">
        <f t="shared" si="206"/>
        <v>0.66666666666666663</v>
      </c>
      <c r="HU1357" s="104">
        <f t="shared" si="207"/>
        <v>3184.6776086</v>
      </c>
      <c r="HV1357" s="280">
        <f t="shared" ref="HV1357" si="211">HU1357/SUMIF($HO$1257:$HO$1392,$HO1357,HU$1257:HU$1392)</f>
        <v>0.67477028024387264</v>
      </c>
      <c r="HW1357" s="4"/>
    </row>
    <row r="1358" spans="209:231" ht="15" thickBot="1" x14ac:dyDescent="0.35">
      <c r="HA1358" t="s">
        <v>204</v>
      </c>
      <c r="HB1358" s="4" t="s">
        <v>6941</v>
      </c>
      <c r="HC1358" s="4" t="str">
        <f t="shared" si="188"/>
        <v>AllTrnsfrRefrig:0</v>
      </c>
      <c r="HD1358" s="4" t="s">
        <v>6935</v>
      </c>
      <c r="HE1358" s="4">
        <v>0</v>
      </c>
      <c r="HF1358" s="107">
        <v>6</v>
      </c>
      <c r="HG1358" s="108" t="s">
        <v>2167</v>
      </c>
      <c r="HH1358" s="248">
        <f t="shared" si="204"/>
        <v>13</v>
      </c>
      <c r="HI1358" s="103">
        <f t="shared" si="201"/>
        <v>8.7837837837837843E-2</v>
      </c>
      <c r="HJ1358" s="104">
        <f t="shared" si="202"/>
        <v>3168.9924034999999</v>
      </c>
      <c r="HK1358" s="105">
        <f t="shared" si="203"/>
        <v>8.7405191381326408E-2</v>
      </c>
      <c r="HM1358" s="4" t="s">
        <v>2181</v>
      </c>
      <c r="HN1358" s="4" t="str">
        <f t="shared" si="153"/>
        <v>RetailRefrig:0</v>
      </c>
      <c r="HO1358" s="4" t="s">
        <v>6911</v>
      </c>
      <c r="HP1358" s="4">
        <v>0</v>
      </c>
      <c r="HQ1358" s="107">
        <v>6</v>
      </c>
      <c r="HR1358" s="113" t="s">
        <v>2167</v>
      </c>
      <c r="HS1358" s="244">
        <f t="shared" si="205"/>
        <v>6</v>
      </c>
      <c r="HT1358" s="103">
        <f t="shared" si="206"/>
        <v>0.33333333333333331</v>
      </c>
      <c r="HU1358" s="104">
        <f t="shared" si="207"/>
        <v>1534.9695096</v>
      </c>
      <c r="HV1358" s="280">
        <f t="shared" ref="HV1358" si="212">HU1358/SUMIF($HO$1257:$HO$1392,$HO1358,HU$1257:HU$1392)</f>
        <v>0.3252297197561273</v>
      </c>
      <c r="HW1358" s="4"/>
    </row>
    <row r="1359" spans="209:231" ht="15" thickBot="1" x14ac:dyDescent="0.35">
      <c r="HA1359" t="s">
        <v>204</v>
      </c>
      <c r="HB1359" s="4"/>
      <c r="HC1359" s="4" t="str">
        <f t="shared" si="188"/>
        <v>:-98</v>
      </c>
      <c r="HD1359" s="4"/>
      <c r="HE1359" s="4">
        <v>-98</v>
      </c>
      <c r="HF1359" s="107">
        <v>-98</v>
      </c>
      <c r="HG1359" s="108" t="s">
        <v>2168</v>
      </c>
      <c r="HH1359" s="248">
        <f t="shared" si="204"/>
        <v>0</v>
      </c>
      <c r="HI1359" s="249"/>
      <c r="HJ1359" s="104">
        <f t="shared" si="202"/>
        <v>0</v>
      </c>
      <c r="HK1359" s="251"/>
      <c r="HM1359" s="4"/>
      <c r="HN1359" s="4" t="str">
        <f t="shared" si="153"/>
        <v>:-98</v>
      </c>
      <c r="HO1359" s="4"/>
      <c r="HP1359" s="4">
        <v>-98</v>
      </c>
      <c r="HQ1359" s="107">
        <v>-98</v>
      </c>
      <c r="HR1359" s="113" t="s">
        <v>2168</v>
      </c>
      <c r="HS1359" s="244">
        <f t="shared" si="205"/>
        <v>0</v>
      </c>
      <c r="HT1359" s="102"/>
      <c r="HU1359" s="104">
        <f t="shared" si="207"/>
        <v>0</v>
      </c>
      <c r="HV1359" s="109"/>
      <c r="HW1359" s="4"/>
    </row>
    <row r="1360" spans="209:231" ht="15" thickBot="1" x14ac:dyDescent="0.35">
      <c r="HA1360" t="s">
        <v>204</v>
      </c>
      <c r="HB1360" s="4"/>
      <c r="HC1360" s="4" t="str">
        <f t="shared" si="188"/>
        <v>:-99</v>
      </c>
      <c r="HD1360" s="4"/>
      <c r="HE1360" s="4">
        <v>-99</v>
      </c>
      <c r="HF1360" s="107">
        <v>-99</v>
      </c>
      <c r="HG1360" s="108" t="s">
        <v>2169</v>
      </c>
      <c r="HH1360" s="252">
        <f t="shared" si="204"/>
        <v>0</v>
      </c>
      <c r="HI1360" s="253"/>
      <c r="HJ1360" s="112">
        <f t="shared" si="202"/>
        <v>0</v>
      </c>
      <c r="HK1360" s="255"/>
      <c r="HM1360" s="4"/>
      <c r="HN1360" s="4" t="str">
        <f t="shared" si="153"/>
        <v>:-99</v>
      </c>
      <c r="HO1360" s="4"/>
      <c r="HP1360" s="4">
        <v>-99</v>
      </c>
      <c r="HQ1360" s="107">
        <v>-99</v>
      </c>
      <c r="HR1360" s="113" t="s">
        <v>2169</v>
      </c>
      <c r="HS1360" s="281">
        <f t="shared" si="205"/>
        <v>0</v>
      </c>
      <c r="HT1360" s="111"/>
      <c r="HU1360" s="112">
        <f t="shared" si="207"/>
        <v>0</v>
      </c>
      <c r="HV1360" s="113"/>
      <c r="HW1360" s="4"/>
    </row>
    <row r="1361" spans="209:231" ht="15" thickBot="1" x14ac:dyDescent="0.35">
      <c r="HA1361" t="s">
        <v>204</v>
      </c>
      <c r="HB1361" s="4" t="s">
        <v>2178</v>
      </c>
      <c r="HC1361" s="4" t="str">
        <f t="shared" si="164"/>
        <v>FreeRefrig:30</v>
      </c>
      <c r="HD1361" s="4" t="s">
        <v>6907</v>
      </c>
      <c r="HE1361" s="4">
        <v>30</v>
      </c>
      <c r="HF1361" s="100">
        <v>1</v>
      </c>
      <c r="HG1361" s="100" t="s">
        <v>2162</v>
      </c>
      <c r="HH1361" s="246">
        <f>COUNTIFS($FD$24:$FD$1251,8,$EB$24:$EB$1251,HF1361)</f>
        <v>1</v>
      </c>
      <c r="HI1361" s="238">
        <f t="shared" ref="HI1361:HI1366" si="213">HH1361/SUMIF($HD$1257:$HD$1532,$HD1361,HH$1257:HH$1532)</f>
        <v>2.3809523809523808E-2</v>
      </c>
      <c r="HJ1361" s="104">
        <f>SUMIFS($GC$24:$GC$1251,$FD$24:$FD$1251,8,$EB$24:$EB$1251,HF1361)</f>
        <v>293.7711443</v>
      </c>
      <c r="HK1361" s="240">
        <f t="shared" ref="HK1361:HK1366" si="214">HJ1361/SUMIF($HD$1257:$HD$1532,$HD1361,HJ$1257:HJ$1532)</f>
        <v>3.0278340879463291E-2</v>
      </c>
      <c r="HM1361" s="4" t="s">
        <v>2178</v>
      </c>
      <c r="HN1361" s="4" t="str">
        <f t="shared" si="153"/>
        <v>FreeFrz:30</v>
      </c>
      <c r="HO1361" s="4" t="s">
        <v>6912</v>
      </c>
      <c r="HP1361" s="4">
        <v>30</v>
      </c>
      <c r="HQ1361" s="100">
        <v>1</v>
      </c>
      <c r="HR1361" s="269" t="s">
        <v>2162</v>
      </c>
      <c r="HS1361" s="242">
        <f>COUNTIFS($GV$24:$GV$1251,1,$GU$24:$GU$1251,HQ1361)+COUNTIFS($GV$24:$GV$1251,2,$GU$24:$GU$1251,HQ1361)+COUNTIFS($GV$24:$GV$1251,3,$GU$24:$GU$1251,HQ1361)</f>
        <v>0</v>
      </c>
      <c r="HT1361" s="238">
        <f>HS1361/SUMIF($HO$1257:$HO$1392,$HO1361,HS$1257:HS$1392)</f>
        <v>0</v>
      </c>
      <c r="HU1361" s="239">
        <f>SUMIFS($GC$24:$GC$1251,$GV$24:$GV$1251,1,$GU$24:$GU$1251,HQ1361)+SUMIFS($GC$24:$GC$1251,$GV$24:$GV$1251,2,$GU$24:$GU$1251,HQ1361)+SUMIFS($GC$24:$GC$1251,$GV$24:$GV$1251,3,$GU$24:$GU$1251,HQ1361)</f>
        <v>0</v>
      </c>
      <c r="HV1361" s="279">
        <f>HU1361/SUMIF($HO$1257:$HO$1392,$HO1361,HU$1257:HU$1392)</f>
        <v>0</v>
      </c>
      <c r="HW1361" s="4"/>
    </row>
    <row r="1362" spans="209:231" ht="15" thickBot="1" x14ac:dyDescent="0.35">
      <c r="HA1362" t="s">
        <v>204</v>
      </c>
      <c r="HB1362" s="4" t="s">
        <v>2178</v>
      </c>
      <c r="HC1362" s="4" t="str">
        <f t="shared" si="164"/>
        <v>FreeRefrig:20</v>
      </c>
      <c r="HD1362" s="4" t="s">
        <v>6907</v>
      </c>
      <c r="HE1362" s="4">
        <v>20</v>
      </c>
      <c r="HF1362" s="107">
        <v>2</v>
      </c>
      <c r="HG1362" s="108" t="s">
        <v>2163</v>
      </c>
      <c r="HH1362" s="248">
        <f t="shared" ref="HH1362:HH1368" si="215">COUNTIFS($FD$24:$FD$1251,8,$EB$24:$EB$1251,HF1362)</f>
        <v>8</v>
      </c>
      <c r="HI1362" s="103">
        <f t="shared" si="213"/>
        <v>0.19047619047619047</v>
      </c>
      <c r="HJ1362" s="104">
        <f t="shared" ref="HJ1362:HJ1368" si="216">SUMIFS($GC$24:$GC$1251,$FD$24:$FD$1251,8,$EB$24:$EB$1251,HF1362)</f>
        <v>1763.6297542</v>
      </c>
      <c r="HK1362" s="105">
        <f t="shared" si="214"/>
        <v>0.1817734107618808</v>
      </c>
      <c r="HM1362" s="4" t="s">
        <v>2178</v>
      </c>
      <c r="HN1362" s="4" t="str">
        <f t="shared" si="153"/>
        <v>FreeFrz:20</v>
      </c>
      <c r="HO1362" s="4" t="s">
        <v>6912</v>
      </c>
      <c r="HP1362" s="4">
        <v>20</v>
      </c>
      <c r="HQ1362" s="107">
        <v>2</v>
      </c>
      <c r="HR1362" s="113" t="s">
        <v>2163</v>
      </c>
      <c r="HS1362" s="244">
        <f t="shared" ref="HS1362:HS1368" si="217">COUNTIFS($GV$24:$GV$1251,1,$GU$24:$GU$1251,HQ1362)+COUNTIFS($GV$24:$GV$1251,2,$GU$24:$GU$1251,HQ1362)+COUNTIFS($GV$24:$GV$1251,3,$GU$24:$GU$1251,HQ1362)</f>
        <v>0</v>
      </c>
      <c r="HT1362" s="103">
        <f t="shared" ref="HT1362:HT1366" si="218">HS1362/SUMIF($HO$1257:$HO$1392,$HO1362,HS$1257:HS$1392)</f>
        <v>0</v>
      </c>
      <c r="HU1362" s="104">
        <f t="shared" ref="HU1362:HU1368" si="219">SUMIFS($GC$24:$GC$1251,$GV$24:$GV$1251,1,$GU$24:$GU$1251,HQ1362)+SUMIFS($GC$24:$GC$1251,$GV$24:$GV$1251,2,$GU$24:$GU$1251,HQ1362)+SUMIFS($GC$24:$GC$1251,$GV$24:$GV$1251,3,$GU$24:$GU$1251,HQ1362)</f>
        <v>0</v>
      </c>
      <c r="HV1362" s="280">
        <f t="shared" ref="HV1362" si="220">HU1362/SUMIF($HO$1257:$HO$1392,$HO1362,HU$1257:HU$1392)</f>
        <v>0</v>
      </c>
      <c r="HW1362" s="4"/>
    </row>
    <row r="1363" spans="209:231" ht="15" thickBot="1" x14ac:dyDescent="0.35">
      <c r="HA1363" t="s">
        <v>204</v>
      </c>
      <c r="HB1363" s="4" t="s">
        <v>2178</v>
      </c>
      <c r="HC1363" s="4" t="str">
        <f t="shared" si="164"/>
        <v>FreeRefrig:15</v>
      </c>
      <c r="HD1363" s="4" t="s">
        <v>6907</v>
      </c>
      <c r="HE1363" s="4">
        <v>15</v>
      </c>
      <c r="HF1363" s="107">
        <v>3</v>
      </c>
      <c r="HG1363" s="108" t="s">
        <v>2164</v>
      </c>
      <c r="HH1363" s="248">
        <f t="shared" si="215"/>
        <v>8</v>
      </c>
      <c r="HI1363" s="103">
        <f t="shared" si="213"/>
        <v>0.19047619047619047</v>
      </c>
      <c r="HJ1363" s="104">
        <f t="shared" si="216"/>
        <v>1696.5494205</v>
      </c>
      <c r="HK1363" s="105">
        <f t="shared" si="214"/>
        <v>0.17485958940983337</v>
      </c>
      <c r="HM1363" s="4" t="s">
        <v>2178</v>
      </c>
      <c r="HN1363" s="4" t="str">
        <f t="shared" si="153"/>
        <v>FreeFrz:15</v>
      </c>
      <c r="HO1363" s="4" t="s">
        <v>6912</v>
      </c>
      <c r="HP1363" s="4">
        <v>15</v>
      </c>
      <c r="HQ1363" s="107">
        <v>3</v>
      </c>
      <c r="HR1363" s="113" t="s">
        <v>2164</v>
      </c>
      <c r="HS1363" s="244">
        <f t="shared" si="217"/>
        <v>0</v>
      </c>
      <c r="HT1363" s="103">
        <f t="shared" si="218"/>
        <v>0</v>
      </c>
      <c r="HU1363" s="104">
        <f t="shared" si="219"/>
        <v>0</v>
      </c>
      <c r="HV1363" s="280">
        <f t="shared" ref="HV1363" si="221">HU1363/SUMIF($HO$1257:$HO$1392,$HO1363,HU$1257:HU$1392)</f>
        <v>0</v>
      </c>
      <c r="HW1363" s="4"/>
    </row>
    <row r="1364" spans="209:231" ht="15" thickBot="1" x14ac:dyDescent="0.35">
      <c r="HA1364" t="s">
        <v>204</v>
      </c>
      <c r="HB1364" s="4" t="s">
        <v>2178</v>
      </c>
      <c r="HC1364" s="4" t="str">
        <f t="shared" si="164"/>
        <v>FreeRefrig:10</v>
      </c>
      <c r="HD1364" s="4" t="s">
        <v>6907</v>
      </c>
      <c r="HE1364" s="4">
        <v>10</v>
      </c>
      <c r="HF1364" s="107">
        <v>4</v>
      </c>
      <c r="HG1364" s="108" t="s">
        <v>2165</v>
      </c>
      <c r="HH1364" s="248">
        <f t="shared" si="215"/>
        <v>13</v>
      </c>
      <c r="HI1364" s="103">
        <f t="shared" si="213"/>
        <v>0.30952380952380953</v>
      </c>
      <c r="HJ1364" s="104">
        <f t="shared" si="216"/>
        <v>3034.9948787999997</v>
      </c>
      <c r="HK1364" s="105">
        <f t="shared" si="214"/>
        <v>0.31281019695347856</v>
      </c>
      <c r="HM1364" s="4" t="s">
        <v>2178</v>
      </c>
      <c r="HN1364" s="4" t="str">
        <f t="shared" si="153"/>
        <v>FreeFrz:10</v>
      </c>
      <c r="HO1364" s="4" t="s">
        <v>6912</v>
      </c>
      <c r="HP1364" s="4">
        <v>10</v>
      </c>
      <c r="HQ1364" s="107">
        <v>4</v>
      </c>
      <c r="HR1364" s="113" t="s">
        <v>2165</v>
      </c>
      <c r="HS1364" s="244">
        <f t="shared" si="217"/>
        <v>4</v>
      </c>
      <c r="HT1364" s="103">
        <f t="shared" si="218"/>
        <v>0.5</v>
      </c>
      <c r="HU1364" s="104">
        <f t="shared" si="219"/>
        <v>774.67857140000001</v>
      </c>
      <c r="HV1364" s="280">
        <f t="shared" ref="HV1364" si="222">HU1364/SUMIF($HO$1257:$HO$1392,$HO1364,HU$1257:HU$1392)</f>
        <v>0.4302307284417678</v>
      </c>
      <c r="HW1364" s="4"/>
    </row>
    <row r="1365" spans="209:231" ht="15" thickBot="1" x14ac:dyDescent="0.35">
      <c r="HA1365" t="s">
        <v>204</v>
      </c>
      <c r="HB1365" s="4" t="s">
        <v>2178</v>
      </c>
      <c r="HC1365" s="4" t="str">
        <f t="shared" si="164"/>
        <v>FreeRefrig:5</v>
      </c>
      <c r="HD1365" s="4" t="s">
        <v>6907</v>
      </c>
      <c r="HE1365" s="4">
        <v>5</v>
      </c>
      <c r="HF1365" s="107">
        <v>5</v>
      </c>
      <c r="HG1365" s="108" t="s">
        <v>2166</v>
      </c>
      <c r="HH1365" s="248">
        <f t="shared" si="215"/>
        <v>7</v>
      </c>
      <c r="HI1365" s="103">
        <f t="shared" si="213"/>
        <v>0.16666666666666666</v>
      </c>
      <c r="HJ1365" s="104">
        <f t="shared" si="216"/>
        <v>1734.5260675</v>
      </c>
      <c r="HK1365" s="105">
        <f t="shared" si="214"/>
        <v>0.17877375826418071</v>
      </c>
      <c r="HM1365" s="4" t="s">
        <v>2178</v>
      </c>
      <c r="HN1365" s="4" t="str">
        <f t="shared" si="153"/>
        <v>FreeFrz:5</v>
      </c>
      <c r="HO1365" s="4" t="s">
        <v>6912</v>
      </c>
      <c r="HP1365" s="4">
        <v>5</v>
      </c>
      <c r="HQ1365" s="107">
        <v>5</v>
      </c>
      <c r="HR1365" s="113" t="s">
        <v>2166</v>
      </c>
      <c r="HS1365" s="244">
        <f t="shared" si="217"/>
        <v>2</v>
      </c>
      <c r="HT1365" s="103">
        <f t="shared" si="218"/>
        <v>0.25</v>
      </c>
      <c r="HU1365" s="104">
        <f t="shared" si="219"/>
        <v>533.83333330000005</v>
      </c>
      <c r="HV1365" s="280">
        <f t="shared" ref="HV1365" si="223">HU1365/SUMIF($HO$1257:$HO$1392,$HO1365,HU$1257:HU$1392)</f>
        <v>0.29647328883396556</v>
      </c>
      <c r="HW1365" s="4"/>
    </row>
    <row r="1366" spans="209:231" ht="15" thickBot="1" x14ac:dyDescent="0.35">
      <c r="HA1366" t="s">
        <v>204</v>
      </c>
      <c r="HB1366" s="4" t="s">
        <v>2178</v>
      </c>
      <c r="HC1366" s="4" t="str">
        <f t="shared" si="164"/>
        <v>FreeRefrig:0</v>
      </c>
      <c r="HD1366" s="4" t="s">
        <v>6907</v>
      </c>
      <c r="HE1366" s="4">
        <v>0</v>
      </c>
      <c r="HF1366" s="107">
        <v>6</v>
      </c>
      <c r="HG1366" s="108" t="s">
        <v>2167</v>
      </c>
      <c r="HH1366" s="248">
        <f t="shared" si="215"/>
        <v>5</v>
      </c>
      <c r="HI1366" s="103">
        <f t="shared" si="213"/>
        <v>0.11904761904761904</v>
      </c>
      <c r="HJ1366" s="104">
        <f t="shared" si="216"/>
        <v>1178.881498</v>
      </c>
      <c r="HK1366" s="105">
        <f t="shared" si="214"/>
        <v>0.1215047037311633</v>
      </c>
      <c r="HM1366" s="4" t="s">
        <v>2178</v>
      </c>
      <c r="HN1366" s="4" t="str">
        <f t="shared" si="153"/>
        <v>FreeFrz:0</v>
      </c>
      <c r="HO1366" s="4" t="s">
        <v>6912</v>
      </c>
      <c r="HP1366" s="4">
        <v>0</v>
      </c>
      <c r="HQ1366" s="107">
        <v>6</v>
      </c>
      <c r="HR1366" s="113" t="s">
        <v>2167</v>
      </c>
      <c r="HS1366" s="244">
        <f t="shared" si="217"/>
        <v>2</v>
      </c>
      <c r="HT1366" s="103">
        <f t="shared" si="218"/>
        <v>0.25</v>
      </c>
      <c r="HU1366" s="104">
        <f t="shared" si="219"/>
        <v>492.1</v>
      </c>
      <c r="HV1366" s="280">
        <f t="shared" ref="HV1366" si="224">HU1366/SUMIF($HO$1257:$HO$1392,$HO1366,HU$1257:HU$1392)</f>
        <v>0.27329598272426658</v>
      </c>
      <c r="HW1366" s="4"/>
    </row>
    <row r="1367" spans="209:231" ht="15" thickBot="1" x14ac:dyDescent="0.35">
      <c r="HA1367" t="s">
        <v>204</v>
      </c>
      <c r="HB1367" s="4"/>
      <c r="HC1367" s="4" t="str">
        <f t="shared" si="164"/>
        <v>:-98</v>
      </c>
      <c r="HD1367" s="4"/>
      <c r="HE1367" s="4">
        <v>-98</v>
      </c>
      <c r="HF1367" s="107">
        <v>-98</v>
      </c>
      <c r="HG1367" s="108" t="s">
        <v>2168</v>
      </c>
      <c r="HH1367" s="248">
        <f t="shared" si="215"/>
        <v>0</v>
      </c>
      <c r="HI1367" s="249"/>
      <c r="HJ1367" s="104">
        <f t="shared" si="216"/>
        <v>0</v>
      </c>
      <c r="HK1367" s="251"/>
      <c r="HM1367" s="4"/>
      <c r="HN1367" s="4" t="str">
        <f t="shared" si="153"/>
        <v>:-98</v>
      </c>
      <c r="HO1367" s="4"/>
      <c r="HP1367" s="4">
        <v>-98</v>
      </c>
      <c r="HQ1367" s="107">
        <v>-98</v>
      </c>
      <c r="HR1367" s="113" t="s">
        <v>2168</v>
      </c>
      <c r="HS1367" s="244">
        <f t="shared" si="217"/>
        <v>0</v>
      </c>
      <c r="HT1367" s="102"/>
      <c r="HU1367" s="104">
        <f t="shared" si="219"/>
        <v>0</v>
      </c>
      <c r="HV1367" s="109"/>
      <c r="HW1367" s="4"/>
    </row>
    <row r="1368" spans="209:231" ht="15" thickBot="1" x14ac:dyDescent="0.35">
      <c r="HA1368" t="s">
        <v>204</v>
      </c>
      <c r="HB1368" s="4"/>
      <c r="HC1368" s="4" t="str">
        <f t="shared" si="164"/>
        <v>:-99</v>
      </c>
      <c r="HD1368" s="4"/>
      <c r="HE1368" s="4">
        <v>-99</v>
      </c>
      <c r="HF1368" s="107">
        <v>-99</v>
      </c>
      <c r="HG1368" s="108" t="s">
        <v>2169</v>
      </c>
      <c r="HH1368" s="252">
        <f t="shared" si="215"/>
        <v>0</v>
      </c>
      <c r="HI1368" s="253"/>
      <c r="HJ1368" s="112">
        <f t="shared" si="216"/>
        <v>0</v>
      </c>
      <c r="HK1368" s="255"/>
      <c r="HM1368" s="4"/>
      <c r="HN1368" s="4" t="str">
        <f t="shared" si="153"/>
        <v>:-99</v>
      </c>
      <c r="HO1368" s="4"/>
      <c r="HP1368" s="4">
        <v>-99</v>
      </c>
      <c r="HQ1368" s="107">
        <v>-99</v>
      </c>
      <c r="HR1368" s="113" t="s">
        <v>2169</v>
      </c>
      <c r="HS1368" s="281">
        <f t="shared" si="217"/>
        <v>0</v>
      </c>
      <c r="HT1368" s="111"/>
      <c r="HU1368" s="112">
        <f t="shared" si="219"/>
        <v>0</v>
      </c>
      <c r="HV1368" s="113"/>
      <c r="HW1368" s="4"/>
    </row>
    <row r="1369" spans="209:231" ht="15" thickBot="1" x14ac:dyDescent="0.35">
      <c r="HA1369" t="s">
        <v>204</v>
      </c>
      <c r="HB1369" s="4" t="s">
        <v>6889</v>
      </c>
      <c r="HC1369" s="4" t="str">
        <f t="shared" si="164"/>
        <v>JunkRefrig:30</v>
      </c>
      <c r="HD1369" s="4" t="s">
        <v>6908</v>
      </c>
      <c r="HE1369" s="4">
        <v>30</v>
      </c>
      <c r="HF1369" s="100">
        <v>1</v>
      </c>
      <c r="HG1369" s="101" t="s">
        <v>2162</v>
      </c>
      <c r="HH1369" s="246">
        <f>COUNTIFS($FD$24:$FD$1251,1,$EB$24:$EB$1251,HF1369)</f>
        <v>12</v>
      </c>
      <c r="HI1369" s="238">
        <f t="shared" ref="HI1369:HI1374" si="225">HH1369/SUMIF($HD$1257:$HD$1532,$HD1369,HH$1257:HH$1532)</f>
        <v>3.8216560509554139E-2</v>
      </c>
      <c r="HJ1369" s="104">
        <f>SUMIFS($GC$24:$GC$1251,$FD$24:$FD$1251,1,$EB$24:$EB$1251,HF1369)</f>
        <v>3211.3284275999999</v>
      </c>
      <c r="HK1369" s="240">
        <f t="shared" ref="HK1369:HK1374" si="226">HJ1369/SUMIF($HD$1257:$HD$1532,$HD1369,HJ$1257:HJ$1532)</f>
        <v>4.1830309162741004E-2</v>
      </c>
      <c r="HM1369" s="4" t="s">
        <v>2179</v>
      </c>
      <c r="HN1369" s="4" t="str">
        <f t="shared" si="153"/>
        <v>PeerToPeerSaleFrz:30</v>
      </c>
      <c r="HO1369" s="4" t="s">
        <v>6914</v>
      </c>
      <c r="HP1369" s="4">
        <v>30</v>
      </c>
      <c r="HQ1369" s="100">
        <v>1</v>
      </c>
      <c r="HR1369" s="269" t="s">
        <v>2162</v>
      </c>
      <c r="HS1369" s="242">
        <f>COUNTIFS($GV$24:$GV$1251,6,$GU$24:$GU$1251,HQ1369)+COUNTIFS($GV$24:$GV$1251,7,$GU$24:$GU$1251,HQ1369)</f>
        <v>0</v>
      </c>
      <c r="HT1369" s="238" t="e">
        <f>HS1369/SUMIF($HO$1257:$HO$1392,$HO1369,HS$1257:HS$1392)</f>
        <v>#DIV/0!</v>
      </c>
      <c r="HU1369" s="239">
        <f>SUMIFS($GC$24:$GC$1251,$GV$24:$GV$1251,6,$GU$24:$GU$1251,HQ1369)+SUMIFS($GC$24:$GC$1251,$GV$24:$GV$1251,7,$GU$24:$GU$1251,HQ1369)</f>
        <v>0</v>
      </c>
      <c r="HV1369" s="279" t="e">
        <f>HU1369/SUMIF($HO$1257:$HO$1392,$HO1369,HU$1257:HU$1392)</f>
        <v>#DIV/0!</v>
      </c>
      <c r="HW1369" s="4"/>
    </row>
    <row r="1370" spans="209:231" ht="15" thickBot="1" x14ac:dyDescent="0.35">
      <c r="HA1370" t="s">
        <v>204</v>
      </c>
      <c r="HB1370" s="4" t="s">
        <v>6889</v>
      </c>
      <c r="HC1370" s="4" t="str">
        <f t="shared" si="164"/>
        <v>JunkRefrig:20</v>
      </c>
      <c r="HD1370" s="4" t="s">
        <v>6908</v>
      </c>
      <c r="HE1370" s="4">
        <v>20</v>
      </c>
      <c r="HF1370" s="107">
        <v>2</v>
      </c>
      <c r="HG1370" s="108" t="s">
        <v>2163</v>
      </c>
      <c r="HH1370" s="248">
        <f t="shared" ref="HH1370:HH1376" si="227">COUNTIFS($FD$24:$FD$1251,1,$EB$24:$EB$1251,HF1370)</f>
        <v>54</v>
      </c>
      <c r="HI1370" s="103">
        <f t="shared" si="225"/>
        <v>0.17197452229299362</v>
      </c>
      <c r="HJ1370" s="104">
        <f t="shared" ref="HJ1370:HJ1376" si="228">SUMIFS($GC$24:$GC$1251,$FD$24:$FD$1251,1,$EB$24:$EB$1251,HF1370)</f>
        <v>13799.814139900005</v>
      </c>
      <c r="HK1370" s="105">
        <f t="shared" si="226"/>
        <v>0.17975442402563374</v>
      </c>
      <c r="HM1370" s="4" t="s">
        <v>2179</v>
      </c>
      <c r="HN1370" s="4" t="str">
        <f t="shared" si="153"/>
        <v>PeerToPeerSaleFrz:20</v>
      </c>
      <c r="HO1370" s="4" t="s">
        <v>6914</v>
      </c>
      <c r="HP1370" s="4">
        <v>20</v>
      </c>
      <c r="HQ1370" s="107">
        <v>2</v>
      </c>
      <c r="HR1370" s="113" t="s">
        <v>2163</v>
      </c>
      <c r="HS1370" s="244">
        <f t="shared" ref="HS1370:HS1376" si="229">COUNTIFS($GV$24:$GV$1251,6,$GU$24:$GU$1251,HQ1370)+COUNTIFS($GV$24:$GV$1251,7,$GU$24:$GU$1251,HQ1370)</f>
        <v>0</v>
      </c>
      <c r="HT1370" s="103" t="e">
        <f t="shared" ref="HT1370:HT1374" si="230">HS1370/SUMIF($HO$1257:$HO$1392,$HO1370,HS$1257:HS$1392)</f>
        <v>#DIV/0!</v>
      </c>
      <c r="HU1370" s="104">
        <f t="shared" ref="HU1370:HU1376" si="231">SUMIFS($GC$24:$GC$1251,$GV$24:$GV$1251,6,$GU$24:$GU$1251,HQ1370)+SUMIFS($GC$24:$GC$1251,$GV$24:$GV$1251,7,$GU$24:$GU$1251,HQ1370)</f>
        <v>0</v>
      </c>
      <c r="HV1370" s="280" t="e">
        <f t="shared" ref="HV1370" si="232">HU1370/SUMIF($HO$1257:$HO$1392,$HO1370,HU$1257:HU$1392)</f>
        <v>#DIV/0!</v>
      </c>
      <c r="HW1370" s="4"/>
    </row>
    <row r="1371" spans="209:231" ht="15" thickBot="1" x14ac:dyDescent="0.35">
      <c r="HA1371" t="s">
        <v>204</v>
      </c>
      <c r="HB1371" s="4" t="s">
        <v>6889</v>
      </c>
      <c r="HC1371" s="4" t="str">
        <f t="shared" si="164"/>
        <v>JunkRefrig:15</v>
      </c>
      <c r="HD1371" s="4" t="s">
        <v>6908</v>
      </c>
      <c r="HE1371" s="4">
        <v>15</v>
      </c>
      <c r="HF1371" s="107">
        <v>3</v>
      </c>
      <c r="HG1371" s="108" t="s">
        <v>2164</v>
      </c>
      <c r="HH1371" s="248">
        <f t="shared" si="227"/>
        <v>66</v>
      </c>
      <c r="HI1371" s="103">
        <f t="shared" si="225"/>
        <v>0.21019108280254778</v>
      </c>
      <c r="HJ1371" s="104">
        <f t="shared" si="228"/>
        <v>15030.152738099994</v>
      </c>
      <c r="HK1371" s="105">
        <f t="shared" si="226"/>
        <v>0.19578064030897474</v>
      </c>
      <c r="HM1371" s="4" t="s">
        <v>2179</v>
      </c>
      <c r="HN1371" s="4" t="str">
        <f t="shared" si="153"/>
        <v>PeerToPeerSaleFrz:15</v>
      </c>
      <c r="HO1371" s="4" t="s">
        <v>6914</v>
      </c>
      <c r="HP1371" s="4">
        <v>15</v>
      </c>
      <c r="HQ1371" s="107">
        <v>3</v>
      </c>
      <c r="HR1371" s="113" t="s">
        <v>2164</v>
      </c>
      <c r="HS1371" s="244">
        <f t="shared" si="229"/>
        <v>0</v>
      </c>
      <c r="HT1371" s="103" t="e">
        <f t="shared" si="230"/>
        <v>#DIV/0!</v>
      </c>
      <c r="HU1371" s="104">
        <f t="shared" si="231"/>
        <v>0</v>
      </c>
      <c r="HV1371" s="280" t="e">
        <f t="shared" ref="HV1371" si="233">HU1371/SUMIF($HO$1257:$HO$1392,$HO1371,HU$1257:HU$1392)</f>
        <v>#DIV/0!</v>
      </c>
      <c r="HW1371" s="4"/>
    </row>
    <row r="1372" spans="209:231" ht="15" thickBot="1" x14ac:dyDescent="0.35">
      <c r="HA1372" t="s">
        <v>204</v>
      </c>
      <c r="HB1372" s="4" t="s">
        <v>6889</v>
      </c>
      <c r="HC1372" s="4" t="str">
        <f t="shared" si="164"/>
        <v>JunkRefrig:10</v>
      </c>
      <c r="HD1372" s="4" t="s">
        <v>6908</v>
      </c>
      <c r="HE1372" s="4">
        <v>10</v>
      </c>
      <c r="HF1372" s="107">
        <v>4</v>
      </c>
      <c r="HG1372" s="108" t="s">
        <v>2165</v>
      </c>
      <c r="HH1372" s="248">
        <f t="shared" si="227"/>
        <v>104</v>
      </c>
      <c r="HI1372" s="103">
        <f t="shared" si="225"/>
        <v>0.33121019108280253</v>
      </c>
      <c r="HJ1372" s="104">
        <f t="shared" si="228"/>
        <v>24817.334526399995</v>
      </c>
      <c r="HK1372" s="105">
        <f t="shared" si="226"/>
        <v>0.32326708377514646</v>
      </c>
      <c r="HM1372" s="4" t="s">
        <v>2179</v>
      </c>
      <c r="HN1372" s="4" t="str">
        <f t="shared" si="153"/>
        <v>PeerToPeerSaleFrz:10</v>
      </c>
      <c r="HO1372" s="4" t="s">
        <v>6914</v>
      </c>
      <c r="HP1372" s="4">
        <v>10</v>
      </c>
      <c r="HQ1372" s="107">
        <v>4</v>
      </c>
      <c r="HR1372" s="113" t="s">
        <v>2165</v>
      </c>
      <c r="HS1372" s="244">
        <f t="shared" si="229"/>
        <v>0</v>
      </c>
      <c r="HT1372" s="103" t="e">
        <f t="shared" si="230"/>
        <v>#DIV/0!</v>
      </c>
      <c r="HU1372" s="104">
        <f t="shared" si="231"/>
        <v>0</v>
      </c>
      <c r="HV1372" s="280" t="e">
        <f t="shared" ref="HV1372" si="234">HU1372/SUMIF($HO$1257:$HO$1392,$HO1372,HU$1257:HU$1392)</f>
        <v>#DIV/0!</v>
      </c>
      <c r="HW1372" s="4"/>
    </row>
    <row r="1373" spans="209:231" ht="15" thickBot="1" x14ac:dyDescent="0.35">
      <c r="HA1373" t="s">
        <v>204</v>
      </c>
      <c r="HB1373" s="4" t="s">
        <v>6889</v>
      </c>
      <c r="HC1373" s="4" t="str">
        <f t="shared" si="164"/>
        <v>JunkRefrig:5</v>
      </c>
      <c r="HD1373" s="4" t="s">
        <v>6908</v>
      </c>
      <c r="HE1373" s="4">
        <v>5</v>
      </c>
      <c r="HF1373" s="107">
        <v>5</v>
      </c>
      <c r="HG1373" s="108" t="s">
        <v>2166</v>
      </c>
      <c r="HH1373" s="248">
        <f t="shared" si="227"/>
        <v>62</v>
      </c>
      <c r="HI1373" s="103">
        <f t="shared" si="225"/>
        <v>0.19745222929936307</v>
      </c>
      <c r="HJ1373" s="104">
        <f t="shared" si="228"/>
        <v>15026.408290799996</v>
      </c>
      <c r="HK1373" s="105">
        <f t="shared" si="226"/>
        <v>0.19573186566890483</v>
      </c>
      <c r="HM1373" s="4" t="s">
        <v>2179</v>
      </c>
      <c r="HN1373" s="4" t="str">
        <f t="shared" si="153"/>
        <v>PeerToPeerSaleFrz:5</v>
      </c>
      <c r="HO1373" s="4" t="s">
        <v>6914</v>
      </c>
      <c r="HP1373" s="4">
        <v>5</v>
      </c>
      <c r="HQ1373" s="107">
        <v>5</v>
      </c>
      <c r="HR1373" s="113" t="s">
        <v>2166</v>
      </c>
      <c r="HS1373" s="244">
        <f t="shared" si="229"/>
        <v>0</v>
      </c>
      <c r="HT1373" s="103" t="e">
        <f t="shared" si="230"/>
        <v>#DIV/0!</v>
      </c>
      <c r="HU1373" s="104">
        <f t="shared" si="231"/>
        <v>0</v>
      </c>
      <c r="HV1373" s="280" t="e">
        <f t="shared" ref="HV1373" si="235">HU1373/SUMIF($HO$1257:$HO$1392,$HO1373,HU$1257:HU$1392)</f>
        <v>#DIV/0!</v>
      </c>
      <c r="HW1373" s="4"/>
    </row>
    <row r="1374" spans="209:231" ht="15" thickBot="1" x14ac:dyDescent="0.35">
      <c r="HA1374" t="s">
        <v>204</v>
      </c>
      <c r="HB1374" s="4" t="s">
        <v>6889</v>
      </c>
      <c r="HC1374" s="4" t="str">
        <f t="shared" si="164"/>
        <v>JunkRefrig:0</v>
      </c>
      <c r="HD1374" s="4" t="s">
        <v>6908</v>
      </c>
      <c r="HE1374" s="4">
        <v>0</v>
      </c>
      <c r="HF1374" s="107">
        <v>6</v>
      </c>
      <c r="HG1374" s="108" t="s">
        <v>2167</v>
      </c>
      <c r="HH1374" s="248">
        <f t="shared" si="227"/>
        <v>16</v>
      </c>
      <c r="HI1374" s="103">
        <f t="shared" si="225"/>
        <v>5.0955414012738856E-2</v>
      </c>
      <c r="HJ1374" s="104">
        <f t="shared" si="228"/>
        <v>4885.3346493999998</v>
      </c>
      <c r="HK1374" s="105">
        <f t="shared" si="226"/>
        <v>6.3635677058599252E-2</v>
      </c>
      <c r="HM1374" s="4" t="s">
        <v>2179</v>
      </c>
      <c r="HN1374" s="4" t="str">
        <f t="shared" si="153"/>
        <v>PeerToPeerSaleFrz:0</v>
      </c>
      <c r="HO1374" s="4" t="s">
        <v>6914</v>
      </c>
      <c r="HP1374" s="4">
        <v>0</v>
      </c>
      <c r="HQ1374" s="107">
        <v>6</v>
      </c>
      <c r="HR1374" s="113" t="s">
        <v>2167</v>
      </c>
      <c r="HS1374" s="244">
        <f t="shared" si="229"/>
        <v>0</v>
      </c>
      <c r="HT1374" s="103" t="e">
        <f t="shared" si="230"/>
        <v>#DIV/0!</v>
      </c>
      <c r="HU1374" s="104">
        <f t="shared" si="231"/>
        <v>0</v>
      </c>
      <c r="HV1374" s="280" t="e">
        <f t="shared" ref="HV1374" si="236">HU1374/SUMIF($HO$1257:$HO$1392,$HO1374,HU$1257:HU$1392)</f>
        <v>#DIV/0!</v>
      </c>
      <c r="HW1374" s="4"/>
    </row>
    <row r="1375" spans="209:231" ht="15" thickBot="1" x14ac:dyDescent="0.35">
      <c r="HA1375" t="s">
        <v>204</v>
      </c>
      <c r="HB1375" s="4"/>
      <c r="HC1375" s="4" t="str">
        <f t="shared" si="164"/>
        <v>:-98</v>
      </c>
      <c r="HD1375" s="4"/>
      <c r="HE1375" s="4">
        <v>-98</v>
      </c>
      <c r="HF1375" s="107">
        <v>-98</v>
      </c>
      <c r="HG1375" s="108" t="s">
        <v>2168</v>
      </c>
      <c r="HH1375" s="248">
        <f t="shared" si="227"/>
        <v>0</v>
      </c>
      <c r="HI1375" s="249"/>
      <c r="HJ1375" s="250">
        <f t="shared" si="228"/>
        <v>0</v>
      </c>
      <c r="HK1375" s="251"/>
      <c r="HM1375" s="4"/>
      <c r="HN1375" s="4" t="str">
        <f t="shared" si="153"/>
        <v>:-98</v>
      </c>
      <c r="HO1375" s="4"/>
      <c r="HP1375" s="4">
        <v>-98</v>
      </c>
      <c r="HQ1375" s="107">
        <v>-98</v>
      </c>
      <c r="HR1375" s="113" t="s">
        <v>2168</v>
      </c>
      <c r="HS1375" s="244">
        <f t="shared" si="229"/>
        <v>0</v>
      </c>
      <c r="HT1375" s="102"/>
      <c r="HU1375" s="104">
        <f t="shared" si="231"/>
        <v>0</v>
      </c>
      <c r="HV1375" s="109"/>
      <c r="HW1375" s="4"/>
    </row>
    <row r="1376" spans="209:231" ht="15" thickBot="1" x14ac:dyDescent="0.35">
      <c r="HA1376" t="s">
        <v>204</v>
      </c>
      <c r="HB1376" s="4"/>
      <c r="HC1376" s="4" t="str">
        <f t="shared" si="164"/>
        <v>:-99</v>
      </c>
      <c r="HD1376" s="4"/>
      <c r="HE1376" s="4">
        <v>-99</v>
      </c>
      <c r="HF1376" s="107">
        <v>-99</v>
      </c>
      <c r="HG1376" s="108" t="s">
        <v>2169</v>
      </c>
      <c r="HH1376" s="252">
        <f t="shared" si="227"/>
        <v>0</v>
      </c>
      <c r="HI1376" s="253"/>
      <c r="HJ1376" s="254">
        <f t="shared" si="228"/>
        <v>0</v>
      </c>
      <c r="HK1376" s="255"/>
      <c r="HM1376" s="4"/>
      <c r="HN1376" s="4" t="str">
        <f t="shared" si="153"/>
        <v>:-99</v>
      </c>
      <c r="HO1376" s="4"/>
      <c r="HP1376" s="4">
        <v>-99</v>
      </c>
      <c r="HQ1376" s="107">
        <v>-99</v>
      </c>
      <c r="HR1376" s="113" t="s">
        <v>2169</v>
      </c>
      <c r="HS1376" s="281">
        <f t="shared" si="229"/>
        <v>0</v>
      </c>
      <c r="HT1376" s="111"/>
      <c r="HU1376" s="112">
        <f t="shared" si="231"/>
        <v>0</v>
      </c>
      <c r="HV1376" s="113"/>
      <c r="HW1376" s="4"/>
    </row>
    <row r="1377" spans="209:231" ht="15" thickBot="1" x14ac:dyDescent="0.35">
      <c r="HA1377" t="s">
        <v>204</v>
      </c>
      <c r="HB1377" s="4" t="s">
        <v>2179</v>
      </c>
      <c r="HC1377" s="4" t="str">
        <f t="shared" ref="HC1377" si="237">HD1377&amp;":"&amp;HE1377</f>
        <v>PeerToPeerSaleRefrig:30</v>
      </c>
      <c r="HD1377" s="4" t="s">
        <v>6909</v>
      </c>
      <c r="HE1377" s="4">
        <v>30</v>
      </c>
      <c r="HF1377" s="100">
        <v>1</v>
      </c>
      <c r="HG1377" s="101" t="s">
        <v>2162</v>
      </c>
      <c r="HH1377" s="248">
        <f>COUNTIFS($FD$24:$FD$1251,5,$EB$24:$EB$1251,HF1377)</f>
        <v>1</v>
      </c>
      <c r="HI1377" s="238">
        <f t="shared" ref="HI1377:HI1382" si="238">HH1377/SUMIF($HD$1257:$HD$1532,$HD1377,HH$1257:HH$1532)</f>
        <v>1.1235955056179775E-2</v>
      </c>
      <c r="HJ1377" s="104">
        <f>SUMIFS($GC$24:$GC$1251,$FD$24:$FD$1251,5,$EB$24:$EB$1251,HF1377)</f>
        <v>110.71830989999999</v>
      </c>
      <c r="HK1377" s="240">
        <f t="shared" ref="HK1377:HK1382" si="239">HJ1377/SUMIF($HD$1257:$HD$1532,$HD1377,HJ$1257:HJ$1532)</f>
        <v>5.0183662827764375E-3</v>
      </c>
      <c r="HM1377" s="4" t="s">
        <v>2179</v>
      </c>
      <c r="HN1377" s="4" t="str">
        <f t="shared" si="153"/>
        <v>PeerToPeerAllFrz:30</v>
      </c>
      <c r="HO1377" s="4" t="s">
        <v>6915</v>
      </c>
      <c r="HP1377" s="4">
        <v>30</v>
      </c>
      <c r="HQ1377" s="100">
        <v>1</v>
      </c>
      <c r="HR1377" s="269" t="s">
        <v>2162</v>
      </c>
      <c r="HS1377" s="242">
        <f>HS1361+HS1369</f>
        <v>0</v>
      </c>
      <c r="HT1377" s="238">
        <f>HS1377/SUMIF($HO$1257:$HO$1392,$HO1377,HS$1257:HS$1392)</f>
        <v>0</v>
      </c>
      <c r="HU1377" s="239">
        <f t="shared" ref="HU1377:HU1384" si="240">HU1361+HU1369</f>
        <v>0</v>
      </c>
      <c r="HV1377" s="279">
        <f>HU1377/SUMIF($HO$1257:$HO$1392,$HO1377,HU$1257:HU$1392)</f>
        <v>0</v>
      </c>
      <c r="HW1377" s="4"/>
    </row>
    <row r="1378" spans="209:231" ht="15" thickBot="1" x14ac:dyDescent="0.35">
      <c r="HA1378" t="s">
        <v>204</v>
      </c>
      <c r="HB1378" s="4" t="s">
        <v>2179</v>
      </c>
      <c r="HC1378" s="4" t="str">
        <f t="shared" si="164"/>
        <v>PeerToPeerSaleRefrig:20</v>
      </c>
      <c r="HD1378" s="4" t="s">
        <v>6909</v>
      </c>
      <c r="HE1378" s="4">
        <v>20</v>
      </c>
      <c r="HF1378" s="107">
        <v>2</v>
      </c>
      <c r="HG1378" s="108" t="s">
        <v>2163</v>
      </c>
      <c r="HH1378" s="248">
        <f t="shared" ref="HH1378:HH1384" si="241">COUNTIFS($FD$24:$FD$1251,5,$EB$24:$EB$1251,HF1378)</f>
        <v>5</v>
      </c>
      <c r="HI1378" s="103">
        <f t="shared" si="238"/>
        <v>5.6179775280898875E-2</v>
      </c>
      <c r="HJ1378" s="104">
        <f t="shared" ref="HJ1378:HJ1384" si="242">SUMIFS($GC$24:$GC$1251,$FD$24:$FD$1251,5,$EB$24:$EB$1251,HF1378)</f>
        <v>1392.8849659</v>
      </c>
      <c r="HK1378" s="105">
        <f t="shared" si="239"/>
        <v>6.3133251898191856E-2</v>
      </c>
      <c r="HM1378" s="4" t="s">
        <v>2179</v>
      </c>
      <c r="HN1378" s="4" t="str">
        <f t="shared" si="153"/>
        <v>PeerToPeerAllFrz:20</v>
      </c>
      <c r="HO1378" s="4" t="s">
        <v>6915</v>
      </c>
      <c r="HP1378" s="4">
        <v>20</v>
      </c>
      <c r="HQ1378" s="107">
        <v>2</v>
      </c>
      <c r="HR1378" s="113" t="s">
        <v>2163</v>
      </c>
      <c r="HS1378" s="244">
        <f t="shared" ref="HS1378:HS1384" si="243">HS1362+HS1370</f>
        <v>0</v>
      </c>
      <c r="HT1378" s="103">
        <f t="shared" ref="HT1378:HT1382" si="244">HS1378/SUMIF($HO$1257:$HO$1392,$HO1378,HS$1257:HS$1392)</f>
        <v>0</v>
      </c>
      <c r="HU1378" s="104">
        <f t="shared" si="240"/>
        <v>0</v>
      </c>
      <c r="HV1378" s="280">
        <f t="shared" ref="HV1378" si="245">HU1378/SUMIF($HO$1257:$HO$1392,$HO1378,HU$1257:HU$1392)</f>
        <v>0</v>
      </c>
      <c r="HW1378" s="4"/>
    </row>
    <row r="1379" spans="209:231" ht="15" thickBot="1" x14ac:dyDescent="0.35">
      <c r="HA1379" t="s">
        <v>204</v>
      </c>
      <c r="HB1379" s="4" t="s">
        <v>2179</v>
      </c>
      <c r="HC1379" s="4" t="str">
        <f t="shared" si="164"/>
        <v>PeerToPeerSaleRefrig:15</v>
      </c>
      <c r="HD1379" s="4" t="s">
        <v>6909</v>
      </c>
      <c r="HE1379" s="4">
        <v>15</v>
      </c>
      <c r="HF1379" s="107">
        <v>3</v>
      </c>
      <c r="HG1379" s="108" t="s">
        <v>2164</v>
      </c>
      <c r="HH1379" s="248">
        <f t="shared" si="241"/>
        <v>12</v>
      </c>
      <c r="HI1379" s="103">
        <f t="shared" si="238"/>
        <v>0.1348314606741573</v>
      </c>
      <c r="HJ1379" s="104">
        <f t="shared" si="242"/>
        <v>2664.4132523999997</v>
      </c>
      <c r="HK1379" s="105">
        <f t="shared" si="239"/>
        <v>0.12076594775790436</v>
      </c>
      <c r="HM1379" s="4" t="s">
        <v>2179</v>
      </c>
      <c r="HN1379" s="4" t="str">
        <f t="shared" si="153"/>
        <v>PeerToPeerAllFrz:15</v>
      </c>
      <c r="HO1379" s="4" t="s">
        <v>6915</v>
      </c>
      <c r="HP1379" s="4">
        <v>15</v>
      </c>
      <c r="HQ1379" s="107">
        <v>3</v>
      </c>
      <c r="HR1379" s="113" t="s">
        <v>2164</v>
      </c>
      <c r="HS1379" s="244">
        <f t="shared" si="243"/>
        <v>0</v>
      </c>
      <c r="HT1379" s="103">
        <f t="shared" si="244"/>
        <v>0</v>
      </c>
      <c r="HU1379" s="104">
        <f t="shared" si="240"/>
        <v>0</v>
      </c>
      <c r="HV1379" s="280">
        <f t="shared" ref="HV1379" si="246">HU1379/SUMIF($HO$1257:$HO$1392,$HO1379,HU$1257:HU$1392)</f>
        <v>0</v>
      </c>
      <c r="HW1379" s="4"/>
    </row>
    <row r="1380" spans="209:231" ht="15" thickBot="1" x14ac:dyDescent="0.35">
      <c r="HA1380" t="s">
        <v>204</v>
      </c>
      <c r="HB1380" s="4" t="s">
        <v>2179</v>
      </c>
      <c r="HC1380" s="4" t="str">
        <f t="shared" si="164"/>
        <v>PeerToPeerSaleRefrig:10</v>
      </c>
      <c r="HD1380" s="4" t="s">
        <v>6909</v>
      </c>
      <c r="HE1380" s="4">
        <v>10</v>
      </c>
      <c r="HF1380" s="107">
        <v>4</v>
      </c>
      <c r="HG1380" s="108" t="s">
        <v>2165</v>
      </c>
      <c r="HH1380" s="248">
        <f t="shared" si="241"/>
        <v>35</v>
      </c>
      <c r="HI1380" s="103">
        <f t="shared" si="238"/>
        <v>0.39325842696629215</v>
      </c>
      <c r="HJ1380" s="104">
        <f t="shared" si="242"/>
        <v>9082.3077900999997</v>
      </c>
      <c r="HK1380" s="105">
        <f t="shared" si="239"/>
        <v>0.41166043109582928</v>
      </c>
      <c r="HM1380" s="4" t="s">
        <v>2179</v>
      </c>
      <c r="HN1380" s="4" t="str">
        <f t="shared" si="153"/>
        <v>PeerToPeerAllFrz:10</v>
      </c>
      <c r="HO1380" s="4" t="s">
        <v>6915</v>
      </c>
      <c r="HP1380" s="4">
        <v>10</v>
      </c>
      <c r="HQ1380" s="107">
        <v>4</v>
      </c>
      <c r="HR1380" s="113" t="s">
        <v>2165</v>
      </c>
      <c r="HS1380" s="244">
        <f t="shared" si="243"/>
        <v>4</v>
      </c>
      <c r="HT1380" s="103">
        <f t="shared" si="244"/>
        <v>0.5</v>
      </c>
      <c r="HU1380" s="104">
        <f t="shared" si="240"/>
        <v>774.67857140000001</v>
      </c>
      <c r="HV1380" s="280">
        <f t="shared" ref="HV1380" si="247">HU1380/SUMIF($HO$1257:$HO$1392,$HO1380,HU$1257:HU$1392)</f>
        <v>0.4302307284417678</v>
      </c>
      <c r="HW1380" s="4"/>
    </row>
    <row r="1381" spans="209:231" ht="15" thickBot="1" x14ac:dyDescent="0.35">
      <c r="HA1381" t="s">
        <v>204</v>
      </c>
      <c r="HB1381" s="4" t="s">
        <v>2179</v>
      </c>
      <c r="HC1381" s="4" t="str">
        <f t="shared" si="164"/>
        <v>PeerToPeerSaleRefrig:5</v>
      </c>
      <c r="HD1381" s="4" t="s">
        <v>6909</v>
      </c>
      <c r="HE1381" s="4">
        <v>5</v>
      </c>
      <c r="HF1381" s="107">
        <v>5</v>
      </c>
      <c r="HG1381" s="108" t="s">
        <v>2166</v>
      </c>
      <c r="HH1381" s="248">
        <f t="shared" si="241"/>
        <v>29</v>
      </c>
      <c r="HI1381" s="103">
        <f t="shared" si="238"/>
        <v>0.3258426966292135</v>
      </c>
      <c r="HJ1381" s="104">
        <f t="shared" si="242"/>
        <v>7073.1489469000016</v>
      </c>
      <c r="HK1381" s="105">
        <f t="shared" si="239"/>
        <v>0.32059423793804354</v>
      </c>
      <c r="HM1381" s="4" t="s">
        <v>2179</v>
      </c>
      <c r="HN1381" s="4" t="str">
        <f t="shared" si="153"/>
        <v>PeerToPeerAllFrz:5</v>
      </c>
      <c r="HO1381" s="4" t="s">
        <v>6915</v>
      </c>
      <c r="HP1381" s="4">
        <v>5</v>
      </c>
      <c r="HQ1381" s="107">
        <v>5</v>
      </c>
      <c r="HR1381" s="113" t="s">
        <v>2166</v>
      </c>
      <c r="HS1381" s="244">
        <f t="shared" si="243"/>
        <v>2</v>
      </c>
      <c r="HT1381" s="103">
        <f t="shared" si="244"/>
        <v>0.25</v>
      </c>
      <c r="HU1381" s="104">
        <f t="shared" si="240"/>
        <v>533.83333330000005</v>
      </c>
      <c r="HV1381" s="280">
        <f t="shared" ref="HV1381" si="248">HU1381/SUMIF($HO$1257:$HO$1392,$HO1381,HU$1257:HU$1392)</f>
        <v>0.29647328883396556</v>
      </c>
      <c r="HW1381" s="4"/>
    </row>
    <row r="1382" spans="209:231" ht="15" thickBot="1" x14ac:dyDescent="0.35">
      <c r="HA1382" t="s">
        <v>204</v>
      </c>
      <c r="HB1382" s="4" t="s">
        <v>2179</v>
      </c>
      <c r="HC1382" s="4" t="str">
        <f t="shared" si="164"/>
        <v>PeerToPeerSaleRefrig:0</v>
      </c>
      <c r="HD1382" s="4" t="s">
        <v>6909</v>
      </c>
      <c r="HE1382" s="4">
        <v>0</v>
      </c>
      <c r="HF1382" s="107">
        <v>6</v>
      </c>
      <c r="HG1382" s="108" t="s">
        <v>2167</v>
      </c>
      <c r="HH1382" s="248">
        <f t="shared" si="241"/>
        <v>7</v>
      </c>
      <c r="HI1382" s="103">
        <f t="shared" si="238"/>
        <v>7.8651685393258425E-2</v>
      </c>
      <c r="HJ1382" s="104">
        <f t="shared" si="242"/>
        <v>1739.1470500999999</v>
      </c>
      <c r="HK1382" s="105">
        <f t="shared" si="239"/>
        <v>7.8827765027254484E-2</v>
      </c>
      <c r="HM1382" s="4" t="s">
        <v>2179</v>
      </c>
      <c r="HN1382" s="4" t="str">
        <f t="shared" si="153"/>
        <v>PeerToPeerAllFrz:0</v>
      </c>
      <c r="HO1382" s="4" t="s">
        <v>6915</v>
      </c>
      <c r="HP1382" s="4">
        <v>0</v>
      </c>
      <c r="HQ1382" s="107">
        <v>6</v>
      </c>
      <c r="HR1382" s="113" t="s">
        <v>2167</v>
      </c>
      <c r="HS1382" s="244">
        <f t="shared" si="243"/>
        <v>2</v>
      </c>
      <c r="HT1382" s="103">
        <f t="shared" si="244"/>
        <v>0.25</v>
      </c>
      <c r="HU1382" s="104">
        <f t="shared" si="240"/>
        <v>492.1</v>
      </c>
      <c r="HV1382" s="280">
        <f t="shared" ref="HV1382" si="249">HU1382/SUMIF($HO$1257:$HO$1392,$HO1382,HU$1257:HU$1392)</f>
        <v>0.27329598272426658</v>
      </c>
      <c r="HW1382" s="4"/>
    </row>
    <row r="1383" spans="209:231" ht="15" thickBot="1" x14ac:dyDescent="0.35">
      <c r="HA1383" t="s">
        <v>204</v>
      </c>
      <c r="HB1383" s="4"/>
      <c r="HC1383" s="4" t="str">
        <f t="shared" si="164"/>
        <v>:-98</v>
      </c>
      <c r="HD1383" s="4"/>
      <c r="HE1383" s="4">
        <v>-98</v>
      </c>
      <c r="HF1383" s="107">
        <v>-98</v>
      </c>
      <c r="HG1383" s="108" t="s">
        <v>2168</v>
      </c>
      <c r="HH1383" s="248">
        <f t="shared" si="241"/>
        <v>0</v>
      </c>
      <c r="HI1383" s="249"/>
      <c r="HJ1383" s="104">
        <f t="shared" si="242"/>
        <v>0</v>
      </c>
      <c r="HK1383" s="251"/>
      <c r="HM1383" s="4"/>
      <c r="HN1383" s="4" t="str">
        <f t="shared" si="153"/>
        <v>:-98</v>
      </c>
      <c r="HO1383" s="4"/>
      <c r="HP1383" s="4">
        <v>-98</v>
      </c>
      <c r="HQ1383" s="107">
        <v>-98</v>
      </c>
      <c r="HR1383" s="113" t="s">
        <v>2168</v>
      </c>
      <c r="HS1383" s="244">
        <f t="shared" si="243"/>
        <v>0</v>
      </c>
      <c r="HT1383" s="102"/>
      <c r="HU1383" s="104">
        <f t="shared" si="240"/>
        <v>0</v>
      </c>
      <c r="HV1383" s="109"/>
      <c r="HW1383" s="4"/>
    </row>
    <row r="1384" spans="209:231" ht="15" thickBot="1" x14ac:dyDescent="0.35">
      <c r="HA1384" t="s">
        <v>204</v>
      </c>
      <c r="HB1384" s="4"/>
      <c r="HC1384" s="4" t="str">
        <f t="shared" si="164"/>
        <v>:-99</v>
      </c>
      <c r="HD1384" s="4"/>
      <c r="HE1384" s="4">
        <v>-99</v>
      </c>
      <c r="HF1384" s="107">
        <v>-99</v>
      </c>
      <c r="HG1384" s="108" t="s">
        <v>2169</v>
      </c>
      <c r="HH1384" s="252">
        <f t="shared" si="241"/>
        <v>0</v>
      </c>
      <c r="HI1384" s="253"/>
      <c r="HJ1384" s="112">
        <f t="shared" si="242"/>
        <v>0</v>
      </c>
      <c r="HK1384" s="255"/>
      <c r="HM1384" s="4"/>
      <c r="HN1384" s="4" t="str">
        <f t="shared" si="153"/>
        <v>:-99</v>
      </c>
      <c r="HO1384" s="4"/>
      <c r="HP1384" s="4">
        <v>-99</v>
      </c>
      <c r="HQ1384" s="107">
        <v>-99</v>
      </c>
      <c r="HR1384" s="113" t="s">
        <v>2169</v>
      </c>
      <c r="HS1384" s="281">
        <f t="shared" si="243"/>
        <v>0</v>
      </c>
      <c r="HT1384" s="111"/>
      <c r="HU1384" s="112">
        <f t="shared" si="240"/>
        <v>0</v>
      </c>
      <c r="HV1384" s="113"/>
      <c r="HW1384" s="4"/>
    </row>
    <row r="1385" spans="209:231" ht="15" thickBot="1" x14ac:dyDescent="0.35">
      <c r="HA1385" t="s">
        <v>204</v>
      </c>
      <c r="HB1385" s="4" t="s">
        <v>2179</v>
      </c>
      <c r="HC1385" s="4" t="str">
        <f t="shared" si="164"/>
        <v>PeerToPeerAllRefrig:30</v>
      </c>
      <c r="HD1385" s="4" t="s">
        <v>6910</v>
      </c>
      <c r="HE1385" s="4">
        <v>30</v>
      </c>
      <c r="HF1385" s="100">
        <v>1</v>
      </c>
      <c r="HG1385" s="101" t="s">
        <v>2162</v>
      </c>
      <c r="HH1385" s="248">
        <f>HH1377+HH1361</f>
        <v>2</v>
      </c>
      <c r="HI1385" s="238">
        <f t="shared" ref="HI1385:HI1390" si="250">HH1385/SUMIF($HD$1257:$HD$1532,$HD1385,HH$1257:HH$1532)</f>
        <v>1.5267175572519083E-2</v>
      </c>
      <c r="HJ1385" s="256">
        <f>HJ1377+HJ1361</f>
        <v>404.48945420000001</v>
      </c>
      <c r="HK1385" s="240">
        <f t="shared" ref="HK1385:HK1390" si="251">HJ1385/SUMIF($HD$1257:$HD$1532,$HD1385,HJ$1257:HJ$1532)</f>
        <v>1.2733820148347732E-2</v>
      </c>
      <c r="HM1385" s="4" t="s">
        <v>2181</v>
      </c>
      <c r="HN1385" s="4" t="str">
        <f t="shared" ref="HN1385:HN1392" si="252">HO1385&amp;":"&amp;HP1385</f>
        <v>RetailFrz:30</v>
      </c>
      <c r="HO1385" s="4" t="s">
        <v>6916</v>
      </c>
      <c r="HP1385" s="4">
        <v>30</v>
      </c>
      <c r="HQ1385" s="100">
        <v>1</v>
      </c>
      <c r="HR1385" s="269" t="s">
        <v>2162</v>
      </c>
      <c r="HS1385" s="242">
        <f>COUNTIFS($GV$24:$GV$1251,8,$GU$24:$GU$1251,HQ1385)</f>
        <v>0</v>
      </c>
      <c r="HT1385" s="238">
        <f>HS1385/SUMIF($HO$1257:$HO$1392,$HO1385,HS$1257:HS$1392)</f>
        <v>0</v>
      </c>
      <c r="HU1385" s="239">
        <f>SUMIFS($GC$24:$GC$1251,$GV$24:$GV$1251,8,$GU$24:$GU$1251,HQ1385)</f>
        <v>0</v>
      </c>
      <c r="HV1385" s="279">
        <f>HU1385/SUMIF($HO$1257:$HO$1392,$HO1385,HU$1257:HU$1392)</f>
        <v>0</v>
      </c>
      <c r="HW1385" s="4"/>
    </row>
    <row r="1386" spans="209:231" ht="15" thickBot="1" x14ac:dyDescent="0.35">
      <c r="HA1386" t="s">
        <v>204</v>
      </c>
      <c r="HB1386" s="4" t="s">
        <v>2179</v>
      </c>
      <c r="HC1386" s="4" t="str">
        <f t="shared" si="164"/>
        <v>PeerToPeerAllRefrig:20</v>
      </c>
      <c r="HD1386" s="4" t="s">
        <v>6910</v>
      </c>
      <c r="HE1386" s="4">
        <v>20</v>
      </c>
      <c r="HF1386" s="107">
        <v>2</v>
      </c>
      <c r="HG1386" s="108" t="s">
        <v>2163</v>
      </c>
      <c r="HH1386" s="248">
        <f t="shared" ref="HH1386" si="253">HH1378+HH1362</f>
        <v>13</v>
      </c>
      <c r="HI1386" s="103">
        <f t="shared" si="250"/>
        <v>9.9236641221374045E-2</v>
      </c>
      <c r="HJ1386" s="256">
        <f t="shared" ref="HJ1386" si="254">HJ1378+HJ1362</f>
        <v>3156.5147201</v>
      </c>
      <c r="HK1386" s="105">
        <f t="shared" si="251"/>
        <v>9.9370923825102736E-2</v>
      </c>
      <c r="HM1386" s="4" t="s">
        <v>2181</v>
      </c>
      <c r="HN1386" s="4" t="str">
        <f t="shared" si="252"/>
        <v>RetailFrz:20</v>
      </c>
      <c r="HO1386" s="4" t="s">
        <v>6916</v>
      </c>
      <c r="HP1386" s="4">
        <v>20</v>
      </c>
      <c r="HQ1386" s="107">
        <v>2</v>
      </c>
      <c r="HR1386" s="113" t="s">
        <v>2163</v>
      </c>
      <c r="HS1386" s="244">
        <f t="shared" ref="HS1386:HS1392" si="255">COUNTIFS($GV$24:$GV$1251,8,$GU$24:$GU$1251,HQ1386)</f>
        <v>0</v>
      </c>
      <c r="HT1386" s="103">
        <f t="shared" ref="HT1386:HT1390" si="256">HS1386/SUMIF($HO$1257:$HO$1392,$HO1386,HS$1257:HS$1392)</f>
        <v>0</v>
      </c>
      <c r="HU1386" s="104">
        <f t="shared" ref="HU1386:HU1392" si="257">SUMIFS($GC$24:$GC$1251,$GV$24:$GV$1251,8,$GU$24:$GU$1251,HQ1386)</f>
        <v>0</v>
      </c>
      <c r="HV1386" s="280">
        <f t="shared" ref="HV1386" si="258">HU1386/SUMIF($HO$1257:$HO$1392,$HO1386,HU$1257:HU$1392)</f>
        <v>0</v>
      </c>
      <c r="HW1386" s="4"/>
    </row>
    <row r="1387" spans="209:231" ht="15" thickBot="1" x14ac:dyDescent="0.35">
      <c r="HA1387" t="s">
        <v>204</v>
      </c>
      <c r="HB1387" s="4" t="s">
        <v>2179</v>
      </c>
      <c r="HC1387" s="4" t="str">
        <f t="shared" si="164"/>
        <v>PeerToPeerAllRefrig:15</v>
      </c>
      <c r="HD1387" s="4" t="s">
        <v>6910</v>
      </c>
      <c r="HE1387" s="4">
        <v>15</v>
      </c>
      <c r="HF1387" s="107">
        <v>3</v>
      </c>
      <c r="HG1387" s="108" t="s">
        <v>2164</v>
      </c>
      <c r="HH1387" s="248">
        <f t="shared" ref="HH1387" si="259">HH1379+HH1363</f>
        <v>20</v>
      </c>
      <c r="HI1387" s="103">
        <f t="shared" si="250"/>
        <v>0.15267175572519084</v>
      </c>
      <c r="HJ1387" s="256">
        <f t="shared" ref="HJ1387" si="260">HJ1379+HJ1363</f>
        <v>4360.9626728999992</v>
      </c>
      <c r="HK1387" s="105">
        <f t="shared" si="251"/>
        <v>0.13728841079478107</v>
      </c>
      <c r="HM1387" s="4" t="s">
        <v>2181</v>
      </c>
      <c r="HN1387" s="4" t="str">
        <f t="shared" si="252"/>
        <v>RetailFrz:15</v>
      </c>
      <c r="HO1387" s="4" t="s">
        <v>6916</v>
      </c>
      <c r="HP1387" s="4">
        <v>15</v>
      </c>
      <c r="HQ1387" s="107">
        <v>3</v>
      </c>
      <c r="HR1387" s="113" t="s">
        <v>2164</v>
      </c>
      <c r="HS1387" s="244">
        <f t="shared" si="255"/>
        <v>0</v>
      </c>
      <c r="HT1387" s="103">
        <f t="shared" si="256"/>
        <v>0</v>
      </c>
      <c r="HU1387" s="104">
        <f t="shared" si="257"/>
        <v>0</v>
      </c>
      <c r="HV1387" s="280">
        <f t="shared" ref="HV1387" si="261">HU1387/SUMIF($HO$1257:$HO$1392,$HO1387,HU$1257:HU$1392)</f>
        <v>0</v>
      </c>
      <c r="HW1387" s="4"/>
    </row>
    <row r="1388" spans="209:231" ht="15" thickBot="1" x14ac:dyDescent="0.35">
      <c r="HA1388" t="s">
        <v>204</v>
      </c>
      <c r="HB1388" s="4" t="s">
        <v>2179</v>
      </c>
      <c r="HC1388" s="4" t="str">
        <f t="shared" si="164"/>
        <v>PeerToPeerAllRefrig:10</v>
      </c>
      <c r="HD1388" s="4" t="s">
        <v>6910</v>
      </c>
      <c r="HE1388" s="4">
        <v>10</v>
      </c>
      <c r="HF1388" s="107">
        <v>4</v>
      </c>
      <c r="HG1388" s="108" t="s">
        <v>2165</v>
      </c>
      <c r="HH1388" s="248">
        <f t="shared" ref="HH1388" si="262">HH1380+HH1364</f>
        <v>48</v>
      </c>
      <c r="HI1388" s="103">
        <f t="shared" si="250"/>
        <v>0.36641221374045801</v>
      </c>
      <c r="HJ1388" s="256">
        <f t="shared" ref="HJ1388" si="263">HJ1380+HJ1364</f>
        <v>12117.3026689</v>
      </c>
      <c r="HK1388" s="105">
        <f t="shared" si="251"/>
        <v>0.38146743077403711</v>
      </c>
      <c r="HM1388" s="4" t="s">
        <v>2181</v>
      </c>
      <c r="HN1388" s="4" t="str">
        <f t="shared" si="252"/>
        <v>RetailFrz:10</v>
      </c>
      <c r="HO1388" s="4" t="s">
        <v>6916</v>
      </c>
      <c r="HP1388" s="4">
        <v>10</v>
      </c>
      <c r="HQ1388" s="107">
        <v>4</v>
      </c>
      <c r="HR1388" s="113" t="s">
        <v>2165</v>
      </c>
      <c r="HS1388" s="244">
        <f t="shared" si="255"/>
        <v>0</v>
      </c>
      <c r="HT1388" s="103">
        <f t="shared" si="256"/>
        <v>0</v>
      </c>
      <c r="HU1388" s="104">
        <f t="shared" si="257"/>
        <v>0</v>
      </c>
      <c r="HV1388" s="280">
        <f t="shared" ref="HV1388" si="264">HU1388/SUMIF($HO$1257:$HO$1392,$HO1388,HU$1257:HU$1392)</f>
        <v>0</v>
      </c>
      <c r="HW1388" s="4"/>
    </row>
    <row r="1389" spans="209:231" ht="15" thickBot="1" x14ac:dyDescent="0.35">
      <c r="HA1389" t="s">
        <v>204</v>
      </c>
      <c r="HB1389" s="4" t="s">
        <v>2179</v>
      </c>
      <c r="HC1389" s="4" t="str">
        <f t="shared" si="164"/>
        <v>PeerToPeerAllRefrig:5</v>
      </c>
      <c r="HD1389" s="4" t="s">
        <v>6910</v>
      </c>
      <c r="HE1389" s="4">
        <v>5</v>
      </c>
      <c r="HF1389" s="107">
        <v>5</v>
      </c>
      <c r="HG1389" s="108" t="s">
        <v>2166</v>
      </c>
      <c r="HH1389" s="248">
        <f t="shared" ref="HH1389" si="265">HH1381+HH1365</f>
        <v>36</v>
      </c>
      <c r="HI1389" s="103">
        <f t="shared" si="250"/>
        <v>0.27480916030534353</v>
      </c>
      <c r="HJ1389" s="256">
        <f t="shared" ref="HJ1389" si="266">HJ1381+HJ1365</f>
        <v>8807.6750144000016</v>
      </c>
      <c r="HK1389" s="105">
        <f t="shared" si="251"/>
        <v>0.27727632548612841</v>
      </c>
      <c r="HM1389" s="4" t="s">
        <v>2181</v>
      </c>
      <c r="HN1389" s="4" t="str">
        <f t="shared" si="252"/>
        <v>RetailFrz:5</v>
      </c>
      <c r="HO1389" s="4" t="s">
        <v>6916</v>
      </c>
      <c r="HP1389" s="4">
        <v>5</v>
      </c>
      <c r="HQ1389" s="107">
        <v>5</v>
      </c>
      <c r="HR1389" s="113" t="s">
        <v>2166</v>
      </c>
      <c r="HS1389" s="244">
        <f t="shared" si="255"/>
        <v>0</v>
      </c>
      <c r="HT1389" s="103">
        <f t="shared" si="256"/>
        <v>0</v>
      </c>
      <c r="HU1389" s="104">
        <f t="shared" si="257"/>
        <v>0</v>
      </c>
      <c r="HV1389" s="280">
        <f t="shared" ref="HV1389" si="267">HU1389/SUMIF($HO$1257:$HO$1392,$HO1389,HU$1257:HU$1392)</f>
        <v>0</v>
      </c>
      <c r="HW1389" s="4"/>
    </row>
    <row r="1390" spans="209:231" ht="15" thickBot="1" x14ac:dyDescent="0.35">
      <c r="HA1390" t="s">
        <v>204</v>
      </c>
      <c r="HB1390" s="4" t="s">
        <v>2179</v>
      </c>
      <c r="HC1390" s="4" t="str">
        <f t="shared" si="164"/>
        <v>PeerToPeerAllRefrig:0</v>
      </c>
      <c r="HD1390" s="4" t="s">
        <v>6910</v>
      </c>
      <c r="HE1390" s="4">
        <v>0</v>
      </c>
      <c r="HF1390" s="107">
        <v>6</v>
      </c>
      <c r="HG1390" s="108" t="s">
        <v>2167</v>
      </c>
      <c r="HH1390" s="248">
        <f t="shared" ref="HH1390" si="268">HH1382+HH1366</f>
        <v>12</v>
      </c>
      <c r="HI1390" s="103">
        <f t="shared" si="250"/>
        <v>9.1603053435114504E-2</v>
      </c>
      <c r="HJ1390" s="256">
        <f t="shared" ref="HJ1390" si="269">HJ1382+HJ1366</f>
        <v>2918.0285481000001</v>
      </c>
      <c r="HK1390" s="105">
        <f t="shared" si="251"/>
        <v>9.1863088971602808E-2</v>
      </c>
      <c r="HM1390" s="4" t="s">
        <v>2181</v>
      </c>
      <c r="HN1390" s="4" t="str">
        <f t="shared" si="252"/>
        <v>RetailFrz:0</v>
      </c>
      <c r="HO1390" s="4" t="s">
        <v>6916</v>
      </c>
      <c r="HP1390" s="4">
        <v>0</v>
      </c>
      <c r="HQ1390" s="107">
        <v>6</v>
      </c>
      <c r="HR1390" s="113" t="s">
        <v>2167</v>
      </c>
      <c r="HS1390" s="244">
        <f t="shared" si="255"/>
        <v>1</v>
      </c>
      <c r="HT1390" s="103">
        <f t="shared" si="256"/>
        <v>1</v>
      </c>
      <c r="HU1390" s="104">
        <f t="shared" si="257"/>
        <v>240.4</v>
      </c>
      <c r="HV1390" s="280">
        <f t="shared" ref="HV1390" si="270">HU1390/SUMIF($HO$1257:$HO$1392,$HO1390,HU$1257:HU$1392)</f>
        <v>1</v>
      </c>
      <c r="HW1390" s="4"/>
    </row>
    <row r="1391" spans="209:231" ht="15" thickBot="1" x14ac:dyDescent="0.35">
      <c r="HA1391" t="s">
        <v>204</v>
      </c>
      <c r="HB1391" s="4"/>
      <c r="HC1391" s="4" t="str">
        <f t="shared" si="164"/>
        <v>:-98</v>
      </c>
      <c r="HD1391" s="4"/>
      <c r="HE1391" s="4">
        <v>-98</v>
      </c>
      <c r="HF1391" s="107">
        <v>-98</v>
      </c>
      <c r="HG1391" s="108" t="s">
        <v>2168</v>
      </c>
      <c r="HH1391" s="248">
        <f t="shared" ref="HH1391" si="271">HH1383+HH1367</f>
        <v>0</v>
      </c>
      <c r="HI1391" s="249"/>
      <c r="HJ1391" s="256">
        <f t="shared" ref="HJ1391" si="272">HJ1383+HJ1367</f>
        <v>0</v>
      </c>
      <c r="HK1391" s="251"/>
      <c r="HM1391" s="4"/>
      <c r="HN1391" s="4" t="str">
        <f t="shared" si="252"/>
        <v>:-98</v>
      </c>
      <c r="HO1391" s="4"/>
      <c r="HP1391" s="4">
        <v>-98</v>
      </c>
      <c r="HQ1391" s="107">
        <v>-98</v>
      </c>
      <c r="HR1391" s="113" t="s">
        <v>2168</v>
      </c>
      <c r="HS1391" s="244">
        <f t="shared" si="255"/>
        <v>0</v>
      </c>
      <c r="HT1391" s="102"/>
      <c r="HU1391" s="104">
        <f t="shared" si="257"/>
        <v>0</v>
      </c>
      <c r="HV1391" s="109"/>
      <c r="HW1391" s="4"/>
    </row>
    <row r="1392" spans="209:231" ht="15" thickBot="1" x14ac:dyDescent="0.35">
      <c r="HA1392" t="s">
        <v>204</v>
      </c>
      <c r="HB1392" s="4"/>
      <c r="HC1392" s="4" t="str">
        <f t="shared" si="164"/>
        <v>:-99</v>
      </c>
      <c r="HD1392" s="4"/>
      <c r="HE1392" s="4">
        <v>-99</v>
      </c>
      <c r="HF1392" s="107">
        <v>-99</v>
      </c>
      <c r="HG1392" s="108" t="s">
        <v>2169</v>
      </c>
      <c r="HH1392" s="252">
        <f t="shared" ref="HH1392" si="273">HH1384+HH1368</f>
        <v>0</v>
      </c>
      <c r="HI1392" s="253"/>
      <c r="HJ1392" s="257">
        <f t="shared" ref="HJ1392" si="274">HJ1384+HJ1368</f>
        <v>0</v>
      </c>
      <c r="HK1392" s="255"/>
      <c r="HM1392" s="4"/>
      <c r="HN1392" s="4" t="str">
        <f t="shared" si="252"/>
        <v>:-99</v>
      </c>
      <c r="HO1392" s="4"/>
      <c r="HP1392" s="4">
        <v>-99</v>
      </c>
      <c r="HQ1392" s="107">
        <v>-99</v>
      </c>
      <c r="HR1392" s="113" t="s">
        <v>2169</v>
      </c>
      <c r="HS1392" s="281">
        <f t="shared" si="255"/>
        <v>0</v>
      </c>
      <c r="HT1392" s="111"/>
      <c r="HU1392" s="112">
        <f t="shared" si="257"/>
        <v>0</v>
      </c>
      <c r="HV1392" s="113"/>
      <c r="HW1392" s="4"/>
    </row>
    <row r="1393" spans="209:219" ht="15" thickBot="1" x14ac:dyDescent="0.35">
      <c r="HA1393" t="s">
        <v>204</v>
      </c>
      <c r="HB1393" s="4" t="s">
        <v>2181</v>
      </c>
      <c r="HC1393" s="4" t="str">
        <f t="shared" si="164"/>
        <v>RetailRefrig:30</v>
      </c>
      <c r="HD1393" s="4" t="s">
        <v>6911</v>
      </c>
      <c r="HE1393" s="4">
        <v>30</v>
      </c>
      <c r="HF1393" s="100">
        <v>1</v>
      </c>
      <c r="HG1393" s="101" t="s">
        <v>2162</v>
      </c>
      <c r="HH1393" s="246">
        <f>COUNTIFS($FD$24:$FD$1251,6,$EB$24:$EB$1251,HF1393)</f>
        <v>0</v>
      </c>
      <c r="HI1393" s="238">
        <f t="shared" ref="HI1393:HI1398" si="275">HH1393/SUMIF($HD$1257:$HD$1532,$HD1393,HH$1257:HH$1532)</f>
        <v>0</v>
      </c>
      <c r="HJ1393" s="104">
        <f>SUMIFS($GC$24:$GC$1251,$FD$24:$FD$1251,6,$EB$24:$EB$1251,HF1393)</f>
        <v>0</v>
      </c>
      <c r="HK1393" s="240">
        <f t="shared" ref="HK1393:HK1398" si="276">HJ1393/SUMIF($HD$1257:$HD$1532,$HD1393,HJ$1257:HJ$1532)</f>
        <v>0</v>
      </c>
    </row>
    <row r="1394" spans="209:219" ht="15" thickBot="1" x14ac:dyDescent="0.35">
      <c r="HA1394" t="s">
        <v>204</v>
      </c>
      <c r="HB1394" s="4" t="s">
        <v>2181</v>
      </c>
      <c r="HC1394" s="4" t="str">
        <f t="shared" si="164"/>
        <v>RetailRefrig:20</v>
      </c>
      <c r="HD1394" s="4" t="s">
        <v>6911</v>
      </c>
      <c r="HE1394" s="4">
        <v>20</v>
      </c>
      <c r="HF1394" s="107">
        <v>2</v>
      </c>
      <c r="HG1394" s="108" t="s">
        <v>2163</v>
      </c>
      <c r="HH1394" s="248">
        <f t="shared" ref="HH1394:HH1400" si="277">COUNTIFS($FD$24:$FD$1251,6,$EB$24:$EB$1251,HF1394)</f>
        <v>4</v>
      </c>
      <c r="HI1394" s="103">
        <f t="shared" si="275"/>
        <v>0.23529411764705882</v>
      </c>
      <c r="HJ1394" s="104">
        <f t="shared" ref="HJ1394:HJ1400" si="278">SUMIFS($GC$24:$GC$1251,$FD$24:$FD$1251,6,$EB$24:$EB$1251,HF1394)</f>
        <v>1056.2049871000002</v>
      </c>
      <c r="HK1394" s="105">
        <f t="shared" si="276"/>
        <v>0.23516333118271385</v>
      </c>
    </row>
    <row r="1395" spans="209:219" ht="15" thickBot="1" x14ac:dyDescent="0.35">
      <c r="HA1395" t="s">
        <v>204</v>
      </c>
      <c r="HB1395" s="4" t="s">
        <v>2181</v>
      </c>
      <c r="HC1395" s="4" t="str">
        <f t="shared" si="164"/>
        <v>RetailRefrig:15</v>
      </c>
      <c r="HD1395" s="4" t="s">
        <v>6911</v>
      </c>
      <c r="HE1395" s="4">
        <v>15</v>
      </c>
      <c r="HF1395" s="107">
        <v>3</v>
      </c>
      <c r="HG1395" s="108" t="s">
        <v>2164</v>
      </c>
      <c r="HH1395" s="248">
        <f t="shared" si="277"/>
        <v>1</v>
      </c>
      <c r="HI1395" s="103">
        <f t="shared" si="275"/>
        <v>5.8823529411764705E-2</v>
      </c>
      <c r="HJ1395" s="104">
        <f t="shared" si="278"/>
        <v>293.3909774</v>
      </c>
      <c r="HK1395" s="105">
        <f t="shared" si="276"/>
        <v>6.5323304118998615E-2</v>
      </c>
    </row>
    <row r="1396" spans="209:219" ht="15" thickBot="1" x14ac:dyDescent="0.35">
      <c r="HA1396" t="s">
        <v>204</v>
      </c>
      <c r="HB1396" s="4" t="s">
        <v>2181</v>
      </c>
      <c r="HC1396" s="4" t="str">
        <f t="shared" si="164"/>
        <v>RetailRefrig:10</v>
      </c>
      <c r="HD1396" s="4" t="s">
        <v>6911</v>
      </c>
      <c r="HE1396" s="4">
        <v>10</v>
      </c>
      <c r="HF1396" s="107">
        <v>4</v>
      </c>
      <c r="HG1396" s="108" t="s">
        <v>2165</v>
      </c>
      <c r="HH1396" s="248">
        <f t="shared" si="277"/>
        <v>4</v>
      </c>
      <c r="HI1396" s="103">
        <f t="shared" si="275"/>
        <v>0.23529411764705882</v>
      </c>
      <c r="HJ1396" s="104">
        <f t="shared" si="278"/>
        <v>1132.1954456999999</v>
      </c>
      <c r="HK1396" s="105">
        <f t="shared" si="276"/>
        <v>0.25208255576575977</v>
      </c>
    </row>
    <row r="1397" spans="209:219" ht="15" thickBot="1" x14ac:dyDescent="0.35">
      <c r="HA1397" t="s">
        <v>204</v>
      </c>
      <c r="HB1397" s="4" t="s">
        <v>2181</v>
      </c>
      <c r="HC1397" s="4" t="str">
        <f t="shared" si="164"/>
        <v>RetailRefrig:5</v>
      </c>
      <c r="HD1397" s="4" t="s">
        <v>6911</v>
      </c>
      <c r="HE1397" s="4">
        <v>5</v>
      </c>
      <c r="HF1397" s="107">
        <v>5</v>
      </c>
      <c r="HG1397" s="108" t="s">
        <v>2166</v>
      </c>
      <c r="HH1397" s="248">
        <f t="shared" si="277"/>
        <v>7</v>
      </c>
      <c r="HI1397" s="103">
        <f t="shared" si="275"/>
        <v>0.41176470588235292</v>
      </c>
      <c r="HJ1397" s="104">
        <f t="shared" si="278"/>
        <v>1758.6124224999999</v>
      </c>
      <c r="HK1397" s="105">
        <f t="shared" si="276"/>
        <v>0.39155387503888645</v>
      </c>
    </row>
    <row r="1398" spans="209:219" ht="15" thickBot="1" x14ac:dyDescent="0.35">
      <c r="HA1398" t="s">
        <v>204</v>
      </c>
      <c r="HB1398" s="4" t="s">
        <v>2181</v>
      </c>
      <c r="HC1398" s="4" t="str">
        <f t="shared" si="164"/>
        <v>RetailRefrig:0</v>
      </c>
      <c r="HD1398" s="4" t="s">
        <v>6911</v>
      </c>
      <c r="HE1398" s="4">
        <v>0</v>
      </c>
      <c r="HF1398" s="107">
        <v>6</v>
      </c>
      <c r="HG1398" s="108" t="s">
        <v>2167</v>
      </c>
      <c r="HH1398" s="248">
        <f t="shared" si="277"/>
        <v>1</v>
      </c>
      <c r="HI1398" s="103">
        <f t="shared" si="275"/>
        <v>5.8823529411764705E-2</v>
      </c>
      <c r="HJ1398" s="104">
        <f t="shared" si="278"/>
        <v>250.9638554</v>
      </c>
      <c r="HK1398" s="105">
        <f t="shared" si="276"/>
        <v>5.5876933893641241E-2</v>
      </c>
    </row>
    <row r="1399" spans="209:219" ht="15" thickBot="1" x14ac:dyDescent="0.35">
      <c r="HA1399" t="s">
        <v>204</v>
      </c>
      <c r="HB1399" s="4"/>
      <c r="HC1399" s="4" t="str">
        <f t="shared" si="164"/>
        <v>:-98</v>
      </c>
      <c r="HD1399" s="4"/>
      <c r="HE1399" s="4">
        <v>-98</v>
      </c>
      <c r="HF1399" s="107">
        <v>-98</v>
      </c>
      <c r="HG1399" s="108" t="s">
        <v>2168</v>
      </c>
      <c r="HH1399" s="248">
        <f t="shared" si="277"/>
        <v>0</v>
      </c>
      <c r="HI1399" s="256"/>
      <c r="HJ1399" s="104">
        <f t="shared" si="278"/>
        <v>0</v>
      </c>
      <c r="HK1399" s="251"/>
    </row>
    <row r="1400" spans="209:219" ht="15" thickBot="1" x14ac:dyDescent="0.35">
      <c r="HA1400" t="s">
        <v>204</v>
      </c>
      <c r="HB1400" s="4"/>
      <c r="HC1400" s="4" t="str">
        <f t="shared" si="164"/>
        <v>:-99</v>
      </c>
      <c r="HD1400" s="4"/>
      <c r="HE1400" s="4">
        <v>-99</v>
      </c>
      <c r="HF1400" s="107">
        <v>-99</v>
      </c>
      <c r="HG1400" s="108" t="s">
        <v>2169</v>
      </c>
      <c r="HH1400" s="252">
        <f t="shared" si="277"/>
        <v>0</v>
      </c>
      <c r="HI1400" s="257"/>
      <c r="HJ1400" s="112">
        <f t="shared" si="278"/>
        <v>0</v>
      </c>
      <c r="HK1400" s="255"/>
    </row>
    <row r="1401" spans="209:219" ht="15" thickBot="1" x14ac:dyDescent="0.35">
      <c r="HA1401" t="s">
        <v>1978</v>
      </c>
      <c r="HB1401" s="4" t="s">
        <v>2181</v>
      </c>
      <c r="HC1401" s="4" t="str">
        <f t="shared" si="164"/>
        <v>OtherRefrig:30</v>
      </c>
      <c r="HD1401" s="4" t="s">
        <v>6917</v>
      </c>
      <c r="HE1401" s="4">
        <v>30</v>
      </c>
      <c r="HF1401" s="100">
        <v>1</v>
      </c>
      <c r="HG1401" s="101" t="s">
        <v>2162</v>
      </c>
      <c r="HH1401" s="246">
        <f>COUNTIFS($FD$24:$FD$1251,2,$EB$24:$EB$1251,HF1401)+COUNTIFS($FD$24:$FD$1251,3,$EB$24:$EB$1251,HF1401)+COUNTIFS($FD$24:$FD$1251,4,$EB$24:$EB$1251,HF1401)+COUNTIFS($FD$24:$FD$1251,9,$EB$24:$EB$1251,HF1401)+COUNTIFS($FD$24:$FD$1251,-77,$EB$24:$EB$1251,HF1401)</f>
        <v>13</v>
      </c>
      <c r="HI1401" s="238">
        <f t="shared" ref="HI1401:HI1406" si="279">HH1401/SUMIF($HD$1257:$HD$1532,$HD1401,HH$1257:HH$1532)</f>
        <v>4.0880503144654086E-2</v>
      </c>
      <c r="HJ1401" s="104">
        <f>SUMIFS($GC$24:$GC$1251,$FD$24:$FD$1251,2,$EB$24:$EB$1251,HF1401)+SUMIFS($GC$24:$GC$1251,$FD$24:$FD$1251,3,$EB$24:$EB$1251,HF1401)+SUMIFS($GC$24:$GC$1251,$FD$24:$FD$1251,4,$EB$24:$EB$1251,HF1401)+SUMIFS($GC$24:$GC$1251,$FD$24:$FD$1251,9,$EB$24:$EB$1251,HF1401)+SUMIFS($GC$24:$GC$1251,$FD$24:$FD$1251,-77,$EB$24:$EB$1251,HF1401)</f>
        <v>3366.7932753999999</v>
      </c>
      <c r="HK1401" s="240">
        <f t="shared" ref="HK1401:HK1406" si="280">HJ1401/SUMIF($HD$1257:$HD$1532,$HD1401,HJ$1257:HJ$1532)</f>
        <v>4.2015189285974246E-2</v>
      </c>
    </row>
    <row r="1402" spans="209:219" ht="15" thickBot="1" x14ac:dyDescent="0.35">
      <c r="HA1402" t="s">
        <v>1978</v>
      </c>
      <c r="HB1402" s="4" t="s">
        <v>2181</v>
      </c>
      <c r="HC1402" s="4" t="str">
        <f t="shared" si="164"/>
        <v>OtherRefrig:20</v>
      </c>
      <c r="HD1402" s="4" t="s">
        <v>6917</v>
      </c>
      <c r="HE1402" s="4">
        <v>20</v>
      </c>
      <c r="HF1402" s="107">
        <v>2</v>
      </c>
      <c r="HG1402" s="108" t="s">
        <v>2163</v>
      </c>
      <c r="HH1402" s="248">
        <f t="shared" ref="HH1402:HH1408" si="281">COUNTIFS($FD$24:$FD$1251,2,$EB$24:$EB$1251,HF1402)+COUNTIFS($FD$24:$FD$1251,3,$EB$24:$EB$1251,HF1402)+COUNTIFS($FD$24:$FD$1251,4,$EB$24:$EB$1251,HF1402)+COUNTIFS($FD$24:$FD$1251,9,$EB$24:$EB$1251,HF1402)+COUNTIFS($FD$24:$FD$1251,-77,$EB$24:$EB$1251,HF1402)</f>
        <v>38</v>
      </c>
      <c r="HI1402" s="103">
        <f t="shared" si="279"/>
        <v>0.11949685534591195</v>
      </c>
      <c r="HJ1402" s="104">
        <f t="shared" ref="HJ1402:HJ1408" si="282">SUMIFS($GC$24:$GC$1251,$FD$24:$FD$1251,2,$EB$24:$EB$1251,HF1402)+SUMIFS($GC$24:$GC$1251,$FD$24:$FD$1251,3,$EB$24:$EB$1251,HF1402)+SUMIFS($GC$24:$GC$1251,$FD$24:$FD$1251,4,$EB$24:$EB$1251,HF1402)+SUMIFS($GC$24:$GC$1251,$FD$24:$FD$1251,9,$EB$24:$EB$1251,HF1402)+SUMIFS($GC$24:$GC$1251,$FD$24:$FD$1251,-77,$EB$24:$EB$1251,HF1402)</f>
        <v>9204.3388232999987</v>
      </c>
      <c r="HK1402" s="105">
        <f t="shared" si="280"/>
        <v>0.11486361242872729</v>
      </c>
    </row>
    <row r="1403" spans="209:219" ht="15" thickBot="1" x14ac:dyDescent="0.35">
      <c r="HA1403" t="s">
        <v>1978</v>
      </c>
      <c r="HB1403" s="4" t="s">
        <v>2181</v>
      </c>
      <c r="HC1403" s="4" t="str">
        <f t="shared" si="164"/>
        <v>OtherRefrig:15</v>
      </c>
      <c r="HD1403" s="4" t="s">
        <v>6917</v>
      </c>
      <c r="HE1403" s="4">
        <v>15</v>
      </c>
      <c r="HF1403" s="107">
        <v>3</v>
      </c>
      <c r="HG1403" s="108" t="s">
        <v>2164</v>
      </c>
      <c r="HH1403" s="248">
        <f t="shared" si="281"/>
        <v>67</v>
      </c>
      <c r="HI1403" s="103">
        <f t="shared" si="279"/>
        <v>0.21069182389937108</v>
      </c>
      <c r="HJ1403" s="104">
        <f t="shared" si="282"/>
        <v>16002.146160599998</v>
      </c>
      <c r="HK1403" s="105">
        <f t="shared" si="280"/>
        <v>0.19969542081242181</v>
      </c>
    </row>
    <row r="1404" spans="209:219" ht="15" thickBot="1" x14ac:dyDescent="0.35">
      <c r="HA1404" t="s">
        <v>1978</v>
      </c>
      <c r="HB1404" s="4" t="s">
        <v>2181</v>
      </c>
      <c r="HC1404" s="4" t="str">
        <f t="shared" si="164"/>
        <v>OtherRefrig:10</v>
      </c>
      <c r="HD1404" s="4" t="s">
        <v>6917</v>
      </c>
      <c r="HE1404" s="4">
        <v>10</v>
      </c>
      <c r="HF1404" s="107">
        <v>4</v>
      </c>
      <c r="HG1404" s="108" t="s">
        <v>2165</v>
      </c>
      <c r="HH1404" s="248">
        <f t="shared" si="281"/>
        <v>102</v>
      </c>
      <c r="HI1404" s="103">
        <f t="shared" si="279"/>
        <v>0.32075471698113206</v>
      </c>
      <c r="HJ1404" s="104">
        <f t="shared" si="282"/>
        <v>25524.521463699999</v>
      </c>
      <c r="HK1404" s="105">
        <f t="shared" si="280"/>
        <v>0.31852790266840986</v>
      </c>
    </row>
    <row r="1405" spans="209:219" ht="15" thickBot="1" x14ac:dyDescent="0.35">
      <c r="HA1405" t="s">
        <v>1978</v>
      </c>
      <c r="HB1405" s="4" t="s">
        <v>2181</v>
      </c>
      <c r="HC1405" s="4" t="str">
        <f t="shared" si="164"/>
        <v>OtherRefrig:5</v>
      </c>
      <c r="HD1405" s="4" t="s">
        <v>6917</v>
      </c>
      <c r="HE1405" s="4">
        <v>5</v>
      </c>
      <c r="HF1405" s="107">
        <v>5</v>
      </c>
      <c r="HG1405" s="108" t="s">
        <v>2166</v>
      </c>
      <c r="HH1405" s="248">
        <f t="shared" si="281"/>
        <v>77</v>
      </c>
      <c r="HI1405" s="103">
        <f t="shared" si="279"/>
        <v>0.24213836477987422</v>
      </c>
      <c r="HJ1405" s="104">
        <f t="shared" si="282"/>
        <v>20490.185391200001</v>
      </c>
      <c r="HK1405" s="105">
        <f t="shared" si="280"/>
        <v>0.25570296341217774</v>
      </c>
    </row>
    <row r="1406" spans="209:219" ht="15" thickBot="1" x14ac:dyDescent="0.35">
      <c r="HA1406" t="s">
        <v>1978</v>
      </c>
      <c r="HB1406" s="4" t="s">
        <v>2181</v>
      </c>
      <c r="HC1406" s="4" t="str">
        <f t="shared" si="164"/>
        <v>OtherRefrig:0</v>
      </c>
      <c r="HD1406" s="4" t="s">
        <v>6917</v>
      </c>
      <c r="HE1406" s="4">
        <v>0</v>
      </c>
      <c r="HF1406" s="107">
        <v>6</v>
      </c>
      <c r="HG1406" s="108" t="s">
        <v>2167</v>
      </c>
      <c r="HH1406" s="248">
        <f t="shared" si="281"/>
        <v>21</v>
      </c>
      <c r="HI1406" s="103">
        <f t="shared" si="279"/>
        <v>6.6037735849056603E-2</v>
      </c>
      <c r="HJ1406" s="104">
        <f t="shared" si="282"/>
        <v>5544.7795505999993</v>
      </c>
      <c r="HK1406" s="105">
        <f t="shared" si="280"/>
        <v>6.9194911392289227E-2</v>
      </c>
    </row>
    <row r="1407" spans="209:219" ht="15" thickBot="1" x14ac:dyDescent="0.35">
      <c r="HA1407" t="s">
        <v>1978</v>
      </c>
      <c r="HB1407" s="4"/>
      <c r="HC1407" s="4" t="str">
        <f t="shared" si="164"/>
        <v>:-98</v>
      </c>
      <c r="HD1407" s="4"/>
      <c r="HE1407" s="4">
        <v>-98</v>
      </c>
      <c r="HF1407" s="107">
        <v>-98</v>
      </c>
      <c r="HG1407" s="108" t="s">
        <v>2168</v>
      </c>
      <c r="HH1407" s="248">
        <f t="shared" si="281"/>
        <v>0</v>
      </c>
      <c r="HI1407" s="256"/>
      <c r="HJ1407" s="104">
        <f t="shared" si="282"/>
        <v>0</v>
      </c>
      <c r="HK1407" s="251"/>
    </row>
    <row r="1408" spans="209:219" ht="15" thickBot="1" x14ac:dyDescent="0.35">
      <c r="HA1408" t="s">
        <v>1978</v>
      </c>
      <c r="HB1408" s="4"/>
      <c r="HC1408" s="4" t="str">
        <f t="shared" si="164"/>
        <v>:-99</v>
      </c>
      <c r="HD1408" s="4"/>
      <c r="HE1408" s="4">
        <v>-99</v>
      </c>
      <c r="HF1408" s="107">
        <v>-99</v>
      </c>
      <c r="HG1408" s="108" t="s">
        <v>2169</v>
      </c>
      <c r="HH1408" s="252">
        <f t="shared" si="281"/>
        <v>0</v>
      </c>
      <c r="HI1408" s="257"/>
      <c r="HJ1408" s="112">
        <f t="shared" si="282"/>
        <v>0</v>
      </c>
      <c r="HK1408" s="255"/>
    </row>
    <row r="1409" spans="209:219" ht="15" thickBot="1" x14ac:dyDescent="0.35">
      <c r="HA1409" t="s">
        <v>1978</v>
      </c>
      <c r="HB1409" s="4" t="s">
        <v>6941</v>
      </c>
      <c r="HC1409" s="4" t="str">
        <f t="shared" ref="HC1409:HC1416" si="283">HD1409&amp;":"&amp;HE1409</f>
        <v>AllTrnsfrFrz:30</v>
      </c>
      <c r="HD1409" s="4" t="s">
        <v>6938</v>
      </c>
      <c r="HE1409" s="4">
        <v>30</v>
      </c>
      <c r="HF1409" s="100">
        <v>1</v>
      </c>
      <c r="HG1409" s="100" t="s">
        <v>2162</v>
      </c>
      <c r="HH1409" s="246">
        <f>HH1441+HH1449</f>
        <v>0</v>
      </c>
      <c r="HI1409" s="238">
        <f t="shared" ref="HI1409:HI1414" si="284">HH1409/SUMIF($HD$1257:$HD$1532,$HD1409,HH$1257:HH$1532)</f>
        <v>0</v>
      </c>
      <c r="HJ1409" s="104">
        <f t="shared" ref="HJ1409:HJ1416" si="285">HJ1441+HJ1449</f>
        <v>0</v>
      </c>
      <c r="HK1409" s="240">
        <f t="shared" ref="HK1409:HK1414" si="286">HJ1409/SUMIF($HD$1257:$HD$1532,$HD1409,HJ$1257:HJ$1532)</f>
        <v>0</v>
      </c>
    </row>
    <row r="1410" spans="209:219" ht="15" thickBot="1" x14ac:dyDescent="0.35">
      <c r="HA1410" t="s">
        <v>1978</v>
      </c>
      <c r="HB1410" s="4" t="s">
        <v>6941</v>
      </c>
      <c r="HC1410" s="4" t="str">
        <f t="shared" si="283"/>
        <v>AllTrnsfrFrz:20</v>
      </c>
      <c r="HD1410" s="4" t="s">
        <v>6938</v>
      </c>
      <c r="HE1410" s="4">
        <v>20</v>
      </c>
      <c r="HF1410" s="107">
        <v>2</v>
      </c>
      <c r="HG1410" s="108" t="s">
        <v>2163</v>
      </c>
      <c r="HH1410" s="248">
        <f t="shared" ref="HH1410:HH1416" si="287">HH1442+HH1450</f>
        <v>7</v>
      </c>
      <c r="HI1410" s="103">
        <f t="shared" si="284"/>
        <v>0.31818181818181818</v>
      </c>
      <c r="HJ1410" s="104">
        <f t="shared" si="285"/>
        <v>773.42586559999995</v>
      </c>
      <c r="HK1410" s="105">
        <f t="shared" si="286"/>
        <v>0.24862258252822902</v>
      </c>
    </row>
    <row r="1411" spans="209:219" ht="15" thickBot="1" x14ac:dyDescent="0.35">
      <c r="HA1411" t="s">
        <v>1978</v>
      </c>
      <c r="HB1411" s="4" t="s">
        <v>6941</v>
      </c>
      <c r="HC1411" s="4" t="str">
        <f t="shared" si="283"/>
        <v>AllTrnsfrFrz:15</v>
      </c>
      <c r="HD1411" s="4" t="s">
        <v>6938</v>
      </c>
      <c r="HE1411" s="4">
        <v>15</v>
      </c>
      <c r="HF1411" s="107">
        <v>3</v>
      </c>
      <c r="HG1411" s="108" t="s">
        <v>2164</v>
      </c>
      <c r="HH1411" s="248">
        <f t="shared" si="287"/>
        <v>6</v>
      </c>
      <c r="HI1411" s="103">
        <f t="shared" si="284"/>
        <v>0.27272727272727271</v>
      </c>
      <c r="HJ1411" s="104">
        <f t="shared" si="285"/>
        <v>831.69902589999992</v>
      </c>
      <c r="HK1411" s="105">
        <f t="shared" si="286"/>
        <v>0.26735485442429252</v>
      </c>
    </row>
    <row r="1412" spans="209:219" ht="15" thickBot="1" x14ac:dyDescent="0.35">
      <c r="HA1412" t="s">
        <v>1978</v>
      </c>
      <c r="HB1412" s="4" t="s">
        <v>6941</v>
      </c>
      <c r="HC1412" s="4" t="str">
        <f t="shared" si="283"/>
        <v>AllTrnsfrFrz:10</v>
      </c>
      <c r="HD1412" s="4" t="s">
        <v>6938</v>
      </c>
      <c r="HE1412" s="4">
        <v>10</v>
      </c>
      <c r="HF1412" s="107">
        <v>4</v>
      </c>
      <c r="HG1412" s="108" t="s">
        <v>2165</v>
      </c>
      <c r="HH1412" s="248">
        <f t="shared" si="287"/>
        <v>5</v>
      </c>
      <c r="HI1412" s="103">
        <f t="shared" si="284"/>
        <v>0.22727272727272727</v>
      </c>
      <c r="HJ1412" s="104">
        <f t="shared" si="285"/>
        <v>850.93950209999991</v>
      </c>
      <c r="HK1412" s="105">
        <f t="shared" si="286"/>
        <v>0.27353982585423808</v>
      </c>
    </row>
    <row r="1413" spans="209:219" ht="15" thickBot="1" x14ac:dyDescent="0.35">
      <c r="HA1413" t="s">
        <v>1978</v>
      </c>
      <c r="HB1413" s="4" t="s">
        <v>6941</v>
      </c>
      <c r="HC1413" s="4" t="str">
        <f t="shared" si="283"/>
        <v>AllTrnsfrFrz:5</v>
      </c>
      <c r="HD1413" s="4" t="s">
        <v>6938</v>
      </c>
      <c r="HE1413" s="4">
        <v>5</v>
      </c>
      <c r="HF1413" s="107">
        <v>5</v>
      </c>
      <c r="HG1413" s="108" t="s">
        <v>2166</v>
      </c>
      <c r="HH1413" s="248">
        <f t="shared" si="287"/>
        <v>4</v>
      </c>
      <c r="HI1413" s="103">
        <f t="shared" si="284"/>
        <v>0.18181818181818182</v>
      </c>
      <c r="HJ1413" s="104">
        <f t="shared" si="285"/>
        <v>654.77878780000003</v>
      </c>
      <c r="HK1413" s="105">
        <f t="shared" si="286"/>
        <v>0.21048273719324043</v>
      </c>
    </row>
    <row r="1414" spans="209:219" ht="15" thickBot="1" x14ac:dyDescent="0.35">
      <c r="HA1414" t="s">
        <v>1978</v>
      </c>
      <c r="HB1414" s="4" t="s">
        <v>6941</v>
      </c>
      <c r="HC1414" s="4" t="str">
        <f t="shared" si="283"/>
        <v>AllTrnsfrFrz:0</v>
      </c>
      <c r="HD1414" s="4" t="s">
        <v>6938</v>
      </c>
      <c r="HE1414" s="4">
        <v>0</v>
      </c>
      <c r="HF1414" s="107">
        <v>6</v>
      </c>
      <c r="HG1414" s="108" t="s">
        <v>2167</v>
      </c>
      <c r="HH1414" s="248">
        <f t="shared" si="287"/>
        <v>0</v>
      </c>
      <c r="HI1414" s="103">
        <f t="shared" si="284"/>
        <v>0</v>
      </c>
      <c r="HJ1414" s="104">
        <f t="shared" si="285"/>
        <v>0</v>
      </c>
      <c r="HK1414" s="105">
        <f t="shared" si="286"/>
        <v>0</v>
      </c>
    </row>
    <row r="1415" spans="209:219" ht="15" thickBot="1" x14ac:dyDescent="0.35">
      <c r="HA1415" t="s">
        <v>1978</v>
      </c>
      <c r="HB1415" s="4"/>
      <c r="HC1415" s="4" t="str">
        <f t="shared" si="283"/>
        <v>:-98</v>
      </c>
      <c r="HD1415" s="4"/>
      <c r="HE1415" s="4">
        <v>-98</v>
      </c>
      <c r="HF1415" s="107">
        <v>-98</v>
      </c>
      <c r="HG1415" s="108" t="s">
        <v>2168</v>
      </c>
      <c r="HH1415" s="248">
        <f t="shared" si="287"/>
        <v>0</v>
      </c>
      <c r="HI1415" s="249"/>
      <c r="HJ1415" s="104">
        <f t="shared" si="285"/>
        <v>0</v>
      </c>
      <c r="HK1415" s="251"/>
    </row>
    <row r="1416" spans="209:219" ht="15" thickBot="1" x14ac:dyDescent="0.35">
      <c r="HA1416" t="s">
        <v>1978</v>
      </c>
      <c r="HB1416" s="4"/>
      <c r="HC1416" s="4" t="str">
        <f t="shared" si="283"/>
        <v>:-99</v>
      </c>
      <c r="HD1416" s="4"/>
      <c r="HE1416" s="4">
        <v>-99</v>
      </c>
      <c r="HF1416" s="107">
        <v>-99</v>
      </c>
      <c r="HG1416" s="108" t="s">
        <v>2169</v>
      </c>
      <c r="HH1416" s="252">
        <f t="shared" si="287"/>
        <v>0</v>
      </c>
      <c r="HI1416" s="253"/>
      <c r="HJ1416" s="112">
        <f t="shared" si="285"/>
        <v>0</v>
      </c>
      <c r="HK1416" s="255"/>
    </row>
    <row r="1417" spans="209:219" ht="15" thickBot="1" x14ac:dyDescent="0.35">
      <c r="HA1417" t="s">
        <v>1978</v>
      </c>
      <c r="HB1417" s="4" t="s">
        <v>2178</v>
      </c>
      <c r="HC1417" s="4" t="str">
        <f t="shared" ref="HC1417:HC1464" si="288">HD1417&amp;":"&amp;HE1417</f>
        <v>FreeFrz:30</v>
      </c>
      <c r="HD1417" s="4" t="s">
        <v>6912</v>
      </c>
      <c r="HE1417" s="4">
        <v>30</v>
      </c>
      <c r="HF1417" s="100">
        <v>1</v>
      </c>
      <c r="HG1417" s="100" t="s">
        <v>2162</v>
      </c>
      <c r="HH1417" s="246">
        <f t="shared" ref="HH1417" si="289">COUNTIFS($HD$24:$HD$1251,8,$GH$24:$GH$1251,HF1417)</f>
        <v>0</v>
      </c>
      <c r="HI1417" s="238">
        <f t="shared" ref="HI1417:HI1422" si="290">HH1417/SUMIF($HD$1257:$HD$1532,$HD1417,HH$1257:HH$1532)</f>
        <v>0</v>
      </c>
      <c r="HJ1417" s="104">
        <f>SUMIFS($GC$24:$GC$1251,$HD$24:$HD$1251,8,$GH$24:$GH$1251,HF1417)</f>
        <v>0</v>
      </c>
      <c r="HK1417" s="240">
        <f t="shared" ref="HK1417:HK1422" si="291">HJ1417/SUMIF($HD$1257:$HD$1532,$HD1417,HJ$1257:HJ$1532)</f>
        <v>0</v>
      </c>
    </row>
    <row r="1418" spans="209:219" ht="15" thickBot="1" x14ac:dyDescent="0.35">
      <c r="HA1418" t="s">
        <v>1978</v>
      </c>
      <c r="HB1418" s="4" t="s">
        <v>2178</v>
      </c>
      <c r="HC1418" s="4" t="str">
        <f t="shared" si="288"/>
        <v>FreeFrz:20</v>
      </c>
      <c r="HD1418" s="4" t="s">
        <v>6912</v>
      </c>
      <c r="HE1418" s="4">
        <v>20</v>
      </c>
      <c r="HF1418" s="107">
        <v>2</v>
      </c>
      <c r="HG1418" s="108" t="s">
        <v>2163</v>
      </c>
      <c r="HH1418" s="248">
        <f>COUNTIFS($HD$24:$HD$1251,8,$GH$24:$GH$1251,HF1418)</f>
        <v>2</v>
      </c>
      <c r="HI1418" s="103">
        <f t="shared" si="290"/>
        <v>0.33333333333333331</v>
      </c>
      <c r="HJ1418" s="104">
        <f t="shared" ref="HJ1418:HJ1424" si="292">SUMIFS($GC$24:$GC$1251,$HD$24:$HD$1251,8,$GH$24:$GH$1251,HF1418)</f>
        <v>121.54545450000001</v>
      </c>
      <c r="HK1418" s="105">
        <f t="shared" si="291"/>
        <v>0.27764716350016255</v>
      </c>
    </row>
    <row r="1419" spans="209:219" ht="15" thickBot="1" x14ac:dyDescent="0.35">
      <c r="HA1419" t="s">
        <v>1978</v>
      </c>
      <c r="HB1419" s="4" t="s">
        <v>2178</v>
      </c>
      <c r="HC1419" s="4" t="str">
        <f t="shared" si="288"/>
        <v>FreeFrz:15</v>
      </c>
      <c r="HD1419" s="4" t="s">
        <v>6912</v>
      </c>
      <c r="HE1419" s="4">
        <v>15</v>
      </c>
      <c r="HF1419" s="107">
        <v>3</v>
      </c>
      <c r="HG1419" s="108" t="s">
        <v>2164</v>
      </c>
      <c r="HH1419" s="248">
        <f t="shared" ref="HH1419:HH1424" si="293">COUNTIFS($HD$24:$HD$1251,8,$GH$24:$GH$1251,HF1419)</f>
        <v>3</v>
      </c>
      <c r="HI1419" s="103">
        <f t="shared" si="290"/>
        <v>0.5</v>
      </c>
      <c r="HJ1419" s="104">
        <f t="shared" si="292"/>
        <v>176.47402590000002</v>
      </c>
      <c r="HK1419" s="105">
        <f t="shared" si="291"/>
        <v>0.40312089764401038</v>
      </c>
    </row>
    <row r="1420" spans="209:219" ht="15" thickBot="1" x14ac:dyDescent="0.35">
      <c r="HA1420" t="s">
        <v>1978</v>
      </c>
      <c r="HB1420" s="4" t="s">
        <v>2178</v>
      </c>
      <c r="HC1420" s="4" t="str">
        <f t="shared" si="288"/>
        <v>FreeFrz:10</v>
      </c>
      <c r="HD1420" s="4" t="s">
        <v>6912</v>
      </c>
      <c r="HE1420" s="4">
        <v>10</v>
      </c>
      <c r="HF1420" s="107">
        <v>4</v>
      </c>
      <c r="HG1420" s="108" t="s">
        <v>2165</v>
      </c>
      <c r="HH1420" s="248">
        <f t="shared" si="293"/>
        <v>1</v>
      </c>
      <c r="HI1420" s="103">
        <f t="shared" si="290"/>
        <v>0.16666666666666666</v>
      </c>
      <c r="HJ1420" s="104">
        <f t="shared" si="292"/>
        <v>139.75</v>
      </c>
      <c r="HK1420" s="105">
        <f t="shared" si="291"/>
        <v>0.31923193885582707</v>
      </c>
    </row>
    <row r="1421" spans="209:219" ht="15" thickBot="1" x14ac:dyDescent="0.35">
      <c r="HA1421" t="s">
        <v>1978</v>
      </c>
      <c r="HB1421" s="4" t="s">
        <v>2178</v>
      </c>
      <c r="HC1421" s="4" t="str">
        <f t="shared" si="288"/>
        <v>FreeFrz:5</v>
      </c>
      <c r="HD1421" s="4" t="s">
        <v>6912</v>
      </c>
      <c r="HE1421" s="4">
        <v>5</v>
      </c>
      <c r="HF1421" s="107">
        <v>5</v>
      </c>
      <c r="HG1421" s="108" t="s">
        <v>2166</v>
      </c>
      <c r="HH1421" s="248">
        <f t="shared" si="293"/>
        <v>0</v>
      </c>
      <c r="HI1421" s="103">
        <f t="shared" si="290"/>
        <v>0</v>
      </c>
      <c r="HJ1421" s="104">
        <f t="shared" si="292"/>
        <v>0</v>
      </c>
      <c r="HK1421" s="105">
        <f t="shared" si="291"/>
        <v>0</v>
      </c>
    </row>
    <row r="1422" spans="209:219" ht="15" thickBot="1" x14ac:dyDescent="0.35">
      <c r="HA1422" t="s">
        <v>1978</v>
      </c>
      <c r="HB1422" s="4" t="s">
        <v>2178</v>
      </c>
      <c r="HC1422" s="4" t="str">
        <f t="shared" si="288"/>
        <v>FreeFrz:0</v>
      </c>
      <c r="HD1422" s="4" t="s">
        <v>6912</v>
      </c>
      <c r="HE1422" s="4">
        <v>0</v>
      </c>
      <c r="HF1422" s="107">
        <v>6</v>
      </c>
      <c r="HG1422" s="108" t="s">
        <v>2167</v>
      </c>
      <c r="HH1422" s="248">
        <f t="shared" si="293"/>
        <v>0</v>
      </c>
      <c r="HI1422" s="103">
        <f t="shared" si="290"/>
        <v>0</v>
      </c>
      <c r="HJ1422" s="104">
        <f t="shared" si="292"/>
        <v>0</v>
      </c>
      <c r="HK1422" s="105">
        <f t="shared" si="291"/>
        <v>0</v>
      </c>
    </row>
    <row r="1423" spans="209:219" ht="15" thickBot="1" x14ac:dyDescent="0.35">
      <c r="HA1423" t="s">
        <v>1978</v>
      </c>
      <c r="HB1423" s="4"/>
      <c r="HC1423" s="4" t="str">
        <f t="shared" si="288"/>
        <v>:-98</v>
      </c>
      <c r="HD1423" s="4"/>
      <c r="HE1423" s="4">
        <v>-98</v>
      </c>
      <c r="HF1423" s="107">
        <v>-98</v>
      </c>
      <c r="HG1423" s="108" t="s">
        <v>2168</v>
      </c>
      <c r="HH1423" s="248">
        <f t="shared" si="293"/>
        <v>0</v>
      </c>
      <c r="HI1423" s="249"/>
      <c r="HJ1423" s="104">
        <f t="shared" si="292"/>
        <v>0</v>
      </c>
      <c r="HK1423" s="251"/>
    </row>
    <row r="1424" spans="209:219" ht="15" thickBot="1" x14ac:dyDescent="0.35">
      <c r="HA1424" t="s">
        <v>1978</v>
      </c>
      <c r="HB1424" s="4"/>
      <c r="HC1424" s="4" t="str">
        <f t="shared" si="288"/>
        <v>:-99</v>
      </c>
      <c r="HD1424" s="4"/>
      <c r="HE1424" s="4">
        <v>-99</v>
      </c>
      <c r="HF1424" s="107">
        <v>-99</v>
      </c>
      <c r="HG1424" s="108" t="s">
        <v>2169</v>
      </c>
      <c r="HH1424" s="252">
        <f t="shared" si="293"/>
        <v>0</v>
      </c>
      <c r="HI1424" s="253"/>
      <c r="HJ1424" s="112">
        <f t="shared" si="292"/>
        <v>0</v>
      </c>
      <c r="HK1424" s="255"/>
    </row>
    <row r="1425" spans="209:219" ht="15" thickBot="1" x14ac:dyDescent="0.35">
      <c r="HA1425" t="s">
        <v>1978</v>
      </c>
      <c r="HB1425" s="4" t="s">
        <v>6889</v>
      </c>
      <c r="HC1425" s="4" t="str">
        <f t="shared" si="288"/>
        <v>JunkFrz:30</v>
      </c>
      <c r="HD1425" s="4" t="s">
        <v>6913</v>
      </c>
      <c r="HE1425" s="4">
        <v>30</v>
      </c>
      <c r="HF1425" s="100">
        <v>1</v>
      </c>
      <c r="HG1425" s="101" t="s">
        <v>2162</v>
      </c>
      <c r="HH1425" s="246">
        <f t="shared" ref="HH1425:HH1432" si="294">COUNTIFS($HD$24:$HD$1251,1,$GH$24:$GH$1251,HF1425)</f>
        <v>5</v>
      </c>
      <c r="HI1425" s="238">
        <f t="shared" ref="HI1425:HI1430" si="295">HH1425/SUMIF($HD$1257:$HD$1532,$HD1425,HH$1257:HH$1532)</f>
        <v>0.11627906976744186</v>
      </c>
      <c r="HJ1425" s="104">
        <f>SUMIFS($GC$24:$GC$1251,$FD$24:$FD$1251,1,$EB$24:$EB$1251,HF1425)+SUMIFS($GC$24:$GC$1251,$HD$24:$HD$1251,1,$GH$24:$GH$1251,HF1425)</f>
        <v>4320.0822153999998</v>
      </c>
      <c r="HK1425" s="240">
        <f t="shared" ref="HK1425:HK1430" si="296">HJ1425/SUMIF($HD$1257:$HD$1532,$HD1425,HJ$1257:HJ$1532)</f>
        <v>5.1051192519905544E-2</v>
      </c>
    </row>
    <row r="1426" spans="209:219" ht="15" thickBot="1" x14ac:dyDescent="0.35">
      <c r="HA1426" t="s">
        <v>1978</v>
      </c>
      <c r="HB1426" s="4" t="s">
        <v>6889</v>
      </c>
      <c r="HC1426" s="4" t="str">
        <f t="shared" si="288"/>
        <v>JunkFrz:20</v>
      </c>
      <c r="HD1426" s="4" t="s">
        <v>6913</v>
      </c>
      <c r="HE1426" s="4">
        <v>20</v>
      </c>
      <c r="HF1426" s="107">
        <v>2</v>
      </c>
      <c r="HG1426" s="108" t="s">
        <v>2163</v>
      </c>
      <c r="HH1426" s="248">
        <f t="shared" si="294"/>
        <v>10</v>
      </c>
      <c r="HI1426" s="103">
        <f t="shared" si="295"/>
        <v>0.23255813953488372</v>
      </c>
      <c r="HJ1426" s="104">
        <f t="shared" ref="HJ1426:HJ1432" si="297">SUMIFS($GC$24:$GC$1251,$FD$24:$FD$1251,1,$EB$24:$EB$1251,HF1426)+SUMIFS($GC$24:$GC$1251,$HD$24:$HD$1251,1,$GH$24:$GH$1251,HF1426)</f>
        <v>15344.382646200005</v>
      </c>
      <c r="HK1426" s="105">
        <f t="shared" si="296"/>
        <v>0.18132734367364886</v>
      </c>
    </row>
    <row r="1427" spans="209:219" ht="15" thickBot="1" x14ac:dyDescent="0.35">
      <c r="HA1427" t="s">
        <v>1978</v>
      </c>
      <c r="HB1427" s="4" t="s">
        <v>6889</v>
      </c>
      <c r="HC1427" s="4" t="str">
        <f t="shared" si="288"/>
        <v>JunkFrz:15</v>
      </c>
      <c r="HD1427" s="4" t="s">
        <v>6913</v>
      </c>
      <c r="HE1427" s="4">
        <v>15</v>
      </c>
      <c r="HF1427" s="107">
        <v>3</v>
      </c>
      <c r="HG1427" s="108" t="s">
        <v>2164</v>
      </c>
      <c r="HH1427" s="248">
        <f t="shared" si="294"/>
        <v>11</v>
      </c>
      <c r="HI1427" s="103">
        <f t="shared" si="295"/>
        <v>0.2558139534883721</v>
      </c>
      <c r="HJ1427" s="104">
        <f t="shared" si="297"/>
        <v>17295.306525899992</v>
      </c>
      <c r="HK1427" s="105">
        <f t="shared" si="296"/>
        <v>0.20438176384630369</v>
      </c>
    </row>
    <row r="1428" spans="209:219" ht="15" thickBot="1" x14ac:dyDescent="0.35">
      <c r="HA1428" t="s">
        <v>1978</v>
      </c>
      <c r="HB1428" s="4" t="s">
        <v>6889</v>
      </c>
      <c r="HC1428" s="4" t="str">
        <f t="shared" si="288"/>
        <v>JunkFrz:10</v>
      </c>
      <c r="HD1428" s="4" t="s">
        <v>6913</v>
      </c>
      <c r="HE1428" s="4">
        <v>10</v>
      </c>
      <c r="HF1428" s="107">
        <v>4</v>
      </c>
      <c r="HG1428" s="108" t="s">
        <v>2165</v>
      </c>
      <c r="HH1428" s="248">
        <f t="shared" si="294"/>
        <v>8</v>
      </c>
      <c r="HI1428" s="103">
        <f t="shared" si="295"/>
        <v>0.18604651162790697</v>
      </c>
      <c r="HJ1428" s="104">
        <f t="shared" si="297"/>
        <v>26420.763097799994</v>
      </c>
      <c r="HK1428" s="105">
        <f t="shared" si="296"/>
        <v>0.31221893384816429</v>
      </c>
    </row>
    <row r="1429" spans="209:219" ht="15" thickBot="1" x14ac:dyDescent="0.35">
      <c r="HA1429" t="s">
        <v>1978</v>
      </c>
      <c r="HB1429" s="4" t="s">
        <v>6889</v>
      </c>
      <c r="HC1429" s="4" t="str">
        <f t="shared" si="288"/>
        <v>JunkFrz:5</v>
      </c>
      <c r="HD1429" s="4" t="s">
        <v>6913</v>
      </c>
      <c r="HE1429" s="4">
        <v>5</v>
      </c>
      <c r="HF1429" s="107">
        <v>5</v>
      </c>
      <c r="HG1429" s="108" t="s">
        <v>2166</v>
      </c>
      <c r="HH1429" s="248">
        <f t="shared" si="294"/>
        <v>7</v>
      </c>
      <c r="HI1429" s="103">
        <f t="shared" si="295"/>
        <v>0.16279069767441862</v>
      </c>
      <c r="HJ1429" s="104">
        <f t="shared" si="297"/>
        <v>16031.433290799996</v>
      </c>
      <c r="HK1429" s="105">
        <f t="shared" si="296"/>
        <v>0.18944634534527602</v>
      </c>
    </row>
    <row r="1430" spans="209:219" ht="15" thickBot="1" x14ac:dyDescent="0.35">
      <c r="HA1430" t="s">
        <v>1978</v>
      </c>
      <c r="HB1430" s="4" t="s">
        <v>6889</v>
      </c>
      <c r="HC1430" s="4" t="str">
        <f t="shared" si="288"/>
        <v>JunkFrz:0</v>
      </c>
      <c r="HD1430" s="4" t="s">
        <v>6913</v>
      </c>
      <c r="HE1430" s="4">
        <v>0</v>
      </c>
      <c r="HF1430" s="107">
        <v>6</v>
      </c>
      <c r="HG1430" s="108" t="s">
        <v>2167</v>
      </c>
      <c r="HH1430" s="248">
        <f t="shared" si="294"/>
        <v>2</v>
      </c>
      <c r="HI1430" s="103">
        <f t="shared" si="295"/>
        <v>4.6511627906976744E-2</v>
      </c>
      <c r="HJ1430" s="104">
        <f t="shared" si="297"/>
        <v>5210.5846493999998</v>
      </c>
      <c r="HK1430" s="105">
        <f t="shared" si="296"/>
        <v>6.1574420766701582E-2</v>
      </c>
    </row>
    <row r="1431" spans="209:219" ht="15" thickBot="1" x14ac:dyDescent="0.35">
      <c r="HA1431" t="s">
        <v>1978</v>
      </c>
      <c r="HB1431" s="4"/>
      <c r="HC1431" s="4" t="str">
        <f t="shared" si="288"/>
        <v>:-98</v>
      </c>
      <c r="HD1431" s="4"/>
      <c r="HE1431" s="4">
        <v>-98</v>
      </c>
      <c r="HF1431" s="107">
        <v>-98</v>
      </c>
      <c r="HG1431" s="108" t="s">
        <v>2168</v>
      </c>
      <c r="HH1431" s="248">
        <f t="shared" si="294"/>
        <v>0</v>
      </c>
      <c r="HI1431" s="249"/>
      <c r="HJ1431" s="250">
        <f t="shared" si="297"/>
        <v>0</v>
      </c>
      <c r="HK1431" s="251"/>
    </row>
    <row r="1432" spans="209:219" ht="15" thickBot="1" x14ac:dyDescent="0.35">
      <c r="HA1432" t="s">
        <v>1978</v>
      </c>
      <c r="HB1432" s="4"/>
      <c r="HC1432" s="4" t="str">
        <f t="shared" si="288"/>
        <v>:-99</v>
      </c>
      <c r="HD1432" s="4"/>
      <c r="HE1432" s="4">
        <v>-99</v>
      </c>
      <c r="HF1432" s="107">
        <v>-99</v>
      </c>
      <c r="HG1432" s="108" t="s">
        <v>2169</v>
      </c>
      <c r="HH1432" s="252">
        <f t="shared" si="294"/>
        <v>0</v>
      </c>
      <c r="HI1432" s="253"/>
      <c r="HJ1432" s="254">
        <f t="shared" si="297"/>
        <v>0</v>
      </c>
      <c r="HK1432" s="255"/>
    </row>
    <row r="1433" spans="209:219" ht="15" thickBot="1" x14ac:dyDescent="0.35">
      <c r="HA1433" t="s">
        <v>1978</v>
      </c>
      <c r="HB1433" s="4" t="s">
        <v>2179</v>
      </c>
      <c r="HC1433" s="4" t="str">
        <f t="shared" si="288"/>
        <v>PeerToPeerSaleFrz:30</v>
      </c>
      <c r="HD1433" s="4" t="s">
        <v>6914</v>
      </c>
      <c r="HE1433" s="4">
        <v>30</v>
      </c>
      <c r="HF1433" s="100">
        <v>1</v>
      </c>
      <c r="HG1433" s="101" t="s">
        <v>2162</v>
      </c>
      <c r="HH1433" s="248">
        <f>COUNTIFS($HD$24:$HD$1251,5,$GH$24:$GH$1251,HF1433)</f>
        <v>0</v>
      </c>
      <c r="HI1433" s="238">
        <f t="shared" ref="HI1433:HI1438" si="298">HH1433/SUMIF($HD$1257:$HD$1532,$HD1433,HH$1257:HH$1532)</f>
        <v>0</v>
      </c>
      <c r="HJ1433" s="104">
        <f>SUMIFS($GC$24:$GC$1251,$HD$24:$HD$1251,5,$GH$24:$GH$1251,HF1433)</f>
        <v>0</v>
      </c>
      <c r="HK1433" s="240">
        <f t="shared" ref="HK1433:HK1438" si="299">HJ1433/SUMIF($HD$1257:$HD$1532,$HD1433,HJ$1257:HJ$1532)</f>
        <v>0</v>
      </c>
    </row>
    <row r="1434" spans="209:219" ht="15" thickBot="1" x14ac:dyDescent="0.35">
      <c r="HA1434" t="s">
        <v>1978</v>
      </c>
      <c r="HB1434" s="4" t="s">
        <v>2179</v>
      </c>
      <c r="HC1434" s="4" t="str">
        <f t="shared" si="288"/>
        <v>PeerToPeerSaleFrz:20</v>
      </c>
      <c r="HD1434" s="4" t="s">
        <v>6914</v>
      </c>
      <c r="HE1434" s="4">
        <v>20</v>
      </c>
      <c r="HF1434" s="107">
        <v>2</v>
      </c>
      <c r="HG1434" s="108" t="s">
        <v>2163</v>
      </c>
      <c r="HH1434" s="248">
        <f t="shared" ref="HH1434:HH1440" si="300">COUNTIFS($HD$24:$HD$1251,5,$GH$24:$GH$1251,HF1434)</f>
        <v>3</v>
      </c>
      <c r="HI1434" s="103">
        <f t="shared" si="298"/>
        <v>0.23076923076923078</v>
      </c>
      <c r="HJ1434" s="104">
        <f t="shared" ref="HJ1434:HJ1440" si="301">SUMIFS($GC$24:$GC$1251,$HD$24:$HD$1251,5,$GH$24:$GH$1251,HF1434)</f>
        <v>470.78950209999999</v>
      </c>
      <c r="HK1434" s="105">
        <f t="shared" si="299"/>
        <v>0.20909268971709216</v>
      </c>
    </row>
    <row r="1435" spans="209:219" ht="15" thickBot="1" x14ac:dyDescent="0.35">
      <c r="HA1435" t="s">
        <v>1978</v>
      </c>
      <c r="HB1435" s="4" t="s">
        <v>2179</v>
      </c>
      <c r="HC1435" s="4" t="str">
        <f t="shared" si="288"/>
        <v>PeerToPeerSaleFrz:15</v>
      </c>
      <c r="HD1435" s="4" t="s">
        <v>6914</v>
      </c>
      <c r="HE1435" s="4">
        <v>15</v>
      </c>
      <c r="HF1435" s="107">
        <v>3</v>
      </c>
      <c r="HG1435" s="108" t="s">
        <v>2164</v>
      </c>
      <c r="HH1435" s="248">
        <f t="shared" si="300"/>
        <v>3</v>
      </c>
      <c r="HI1435" s="103">
        <f t="shared" si="298"/>
        <v>0.23076923076923078</v>
      </c>
      <c r="HJ1435" s="104">
        <f t="shared" si="301"/>
        <v>655.22499999999991</v>
      </c>
      <c r="HK1435" s="105">
        <f t="shared" si="299"/>
        <v>0.29100639884442675</v>
      </c>
    </row>
    <row r="1436" spans="209:219" ht="15" thickBot="1" x14ac:dyDescent="0.35">
      <c r="HA1436" t="s">
        <v>1978</v>
      </c>
      <c r="HB1436" s="4" t="s">
        <v>2179</v>
      </c>
      <c r="HC1436" s="4" t="str">
        <f t="shared" si="288"/>
        <v>PeerToPeerSaleFrz:10</v>
      </c>
      <c r="HD1436" s="4" t="s">
        <v>6914</v>
      </c>
      <c r="HE1436" s="4">
        <v>10</v>
      </c>
      <c r="HF1436" s="107">
        <v>4</v>
      </c>
      <c r="HG1436" s="108" t="s">
        <v>2165</v>
      </c>
      <c r="HH1436" s="248">
        <f t="shared" si="300"/>
        <v>3</v>
      </c>
      <c r="HI1436" s="103">
        <f t="shared" si="298"/>
        <v>0.23076923076923078</v>
      </c>
      <c r="HJ1436" s="104">
        <f t="shared" si="301"/>
        <v>470.78950209999999</v>
      </c>
      <c r="HK1436" s="105">
        <f t="shared" si="299"/>
        <v>0.20909268971709216</v>
      </c>
    </row>
    <row r="1437" spans="209:219" ht="15" thickBot="1" x14ac:dyDescent="0.35">
      <c r="HA1437" t="s">
        <v>1978</v>
      </c>
      <c r="HB1437" s="4" t="s">
        <v>2179</v>
      </c>
      <c r="HC1437" s="4" t="str">
        <f t="shared" si="288"/>
        <v>PeerToPeerSaleFrz:5</v>
      </c>
      <c r="HD1437" s="4" t="s">
        <v>6914</v>
      </c>
      <c r="HE1437" s="4">
        <v>5</v>
      </c>
      <c r="HF1437" s="107">
        <v>5</v>
      </c>
      <c r="HG1437" s="108" t="s">
        <v>2166</v>
      </c>
      <c r="HH1437" s="248">
        <f t="shared" si="300"/>
        <v>4</v>
      </c>
      <c r="HI1437" s="103">
        <f t="shared" si="298"/>
        <v>0.30769230769230771</v>
      </c>
      <c r="HJ1437" s="104">
        <f t="shared" si="301"/>
        <v>654.77878780000003</v>
      </c>
      <c r="HK1437" s="105">
        <f t="shared" si="299"/>
        <v>0.29080822172138904</v>
      </c>
    </row>
    <row r="1438" spans="209:219" ht="15" thickBot="1" x14ac:dyDescent="0.35">
      <c r="HA1438" t="s">
        <v>1978</v>
      </c>
      <c r="HB1438" s="4" t="s">
        <v>2179</v>
      </c>
      <c r="HC1438" s="4" t="str">
        <f t="shared" si="288"/>
        <v>PeerToPeerSaleFrz:0</v>
      </c>
      <c r="HD1438" s="4" t="s">
        <v>6914</v>
      </c>
      <c r="HE1438" s="4">
        <v>0</v>
      </c>
      <c r="HF1438" s="107">
        <v>6</v>
      </c>
      <c r="HG1438" s="108" t="s">
        <v>2167</v>
      </c>
      <c r="HH1438" s="248">
        <f t="shared" si="300"/>
        <v>0</v>
      </c>
      <c r="HI1438" s="103">
        <f t="shared" si="298"/>
        <v>0</v>
      </c>
      <c r="HJ1438" s="104">
        <f t="shared" si="301"/>
        <v>0</v>
      </c>
      <c r="HK1438" s="105">
        <f t="shared" si="299"/>
        <v>0</v>
      </c>
    </row>
    <row r="1439" spans="209:219" ht="15" thickBot="1" x14ac:dyDescent="0.35">
      <c r="HA1439" t="s">
        <v>1978</v>
      </c>
      <c r="HB1439" s="4"/>
      <c r="HC1439" s="4" t="str">
        <f t="shared" si="288"/>
        <v>:-98</v>
      </c>
      <c r="HD1439" s="4"/>
      <c r="HE1439" s="4">
        <v>-98</v>
      </c>
      <c r="HF1439" s="107">
        <v>-98</v>
      </c>
      <c r="HG1439" s="108" t="s">
        <v>2168</v>
      </c>
      <c r="HH1439" s="248">
        <f t="shared" si="300"/>
        <v>0</v>
      </c>
      <c r="HI1439" s="249"/>
      <c r="HJ1439" s="104">
        <f t="shared" si="301"/>
        <v>0</v>
      </c>
      <c r="HK1439" s="251"/>
    </row>
    <row r="1440" spans="209:219" ht="15" thickBot="1" x14ac:dyDescent="0.35">
      <c r="HA1440" t="s">
        <v>1978</v>
      </c>
      <c r="HB1440" s="4"/>
      <c r="HC1440" s="4" t="str">
        <f t="shared" si="288"/>
        <v>:-99</v>
      </c>
      <c r="HD1440" s="4"/>
      <c r="HE1440" s="4">
        <v>-99</v>
      </c>
      <c r="HF1440" s="107">
        <v>-99</v>
      </c>
      <c r="HG1440" s="108" t="s">
        <v>2169</v>
      </c>
      <c r="HH1440" s="252">
        <f t="shared" si="300"/>
        <v>0</v>
      </c>
      <c r="HI1440" s="253"/>
      <c r="HJ1440" s="112">
        <f t="shared" si="301"/>
        <v>0</v>
      </c>
      <c r="HK1440" s="255"/>
    </row>
    <row r="1441" spans="209:219" ht="15" thickBot="1" x14ac:dyDescent="0.35">
      <c r="HA1441" t="s">
        <v>1978</v>
      </c>
      <c r="HB1441" s="4" t="s">
        <v>2179</v>
      </c>
      <c r="HC1441" s="4" t="str">
        <f t="shared" si="288"/>
        <v>PeerToPeerAllFrz:30</v>
      </c>
      <c r="HD1441" s="4" t="s">
        <v>6915</v>
      </c>
      <c r="HE1441" s="4">
        <v>30</v>
      </c>
      <c r="HF1441" s="100">
        <v>1</v>
      </c>
      <c r="HG1441" s="101" t="s">
        <v>2162</v>
      </c>
      <c r="HH1441" s="248">
        <f>HH1433+HH1417</f>
        <v>0</v>
      </c>
      <c r="HI1441" s="238">
        <f t="shared" ref="HI1441:HI1446" si="302">HH1441/SUMIF($HD$1257:$HD$1532,$HD1441,HH$1257:HH$1532)</f>
        <v>0</v>
      </c>
      <c r="HJ1441" s="256">
        <f>HJ1433+HJ1417</f>
        <v>0</v>
      </c>
      <c r="HK1441" s="240">
        <f t="shared" ref="HK1441:HK1446" si="303">HJ1441/SUMIF($HD$1257:$HD$1532,$HD1441,HJ$1257:HJ$1532)</f>
        <v>0</v>
      </c>
    </row>
    <row r="1442" spans="209:219" ht="15" thickBot="1" x14ac:dyDescent="0.35">
      <c r="HA1442" t="s">
        <v>1978</v>
      </c>
      <c r="HB1442" s="4" t="s">
        <v>2179</v>
      </c>
      <c r="HC1442" s="4" t="str">
        <f t="shared" si="288"/>
        <v>PeerToPeerAllFrz:20</v>
      </c>
      <c r="HD1442" s="4" t="s">
        <v>6915</v>
      </c>
      <c r="HE1442" s="4">
        <v>20</v>
      </c>
      <c r="HF1442" s="107">
        <v>2</v>
      </c>
      <c r="HG1442" s="108" t="s">
        <v>2163</v>
      </c>
      <c r="HH1442" s="248">
        <f t="shared" ref="HH1442" si="304">HH1434+HH1418</f>
        <v>5</v>
      </c>
      <c r="HI1442" s="103">
        <f t="shared" si="302"/>
        <v>0.26315789473684209</v>
      </c>
      <c r="HJ1442" s="256">
        <f t="shared" ref="HJ1442" si="305">HJ1434+HJ1418</f>
        <v>592.33495659999994</v>
      </c>
      <c r="HK1442" s="105">
        <f t="shared" si="303"/>
        <v>0.22025190328502237</v>
      </c>
    </row>
    <row r="1443" spans="209:219" ht="15" thickBot="1" x14ac:dyDescent="0.35">
      <c r="HA1443" t="s">
        <v>1978</v>
      </c>
      <c r="HB1443" s="4" t="s">
        <v>2179</v>
      </c>
      <c r="HC1443" s="4" t="str">
        <f t="shared" si="288"/>
        <v>PeerToPeerAllFrz:15</v>
      </c>
      <c r="HD1443" s="4" t="s">
        <v>6915</v>
      </c>
      <c r="HE1443" s="4">
        <v>15</v>
      </c>
      <c r="HF1443" s="107">
        <v>3</v>
      </c>
      <c r="HG1443" s="108" t="s">
        <v>2164</v>
      </c>
      <c r="HH1443" s="248">
        <f t="shared" ref="HH1443" si="306">HH1435+HH1419</f>
        <v>6</v>
      </c>
      <c r="HI1443" s="103">
        <f t="shared" si="302"/>
        <v>0.31578947368421051</v>
      </c>
      <c r="HJ1443" s="256">
        <f t="shared" ref="HJ1443" si="307">HJ1435+HJ1419</f>
        <v>831.69902589999992</v>
      </c>
      <c r="HK1443" s="105">
        <f t="shared" si="303"/>
        <v>0.30925626011715635</v>
      </c>
    </row>
    <row r="1444" spans="209:219" ht="15" thickBot="1" x14ac:dyDescent="0.35">
      <c r="HA1444" t="s">
        <v>1978</v>
      </c>
      <c r="HB1444" s="4" t="s">
        <v>2179</v>
      </c>
      <c r="HC1444" s="4" t="str">
        <f t="shared" si="288"/>
        <v>PeerToPeerAllFrz:10</v>
      </c>
      <c r="HD1444" s="4" t="s">
        <v>6915</v>
      </c>
      <c r="HE1444" s="4">
        <v>10</v>
      </c>
      <c r="HF1444" s="107">
        <v>4</v>
      </c>
      <c r="HG1444" s="108" t="s">
        <v>2165</v>
      </c>
      <c r="HH1444" s="248">
        <f t="shared" ref="HH1444" si="308">HH1436+HH1420</f>
        <v>4</v>
      </c>
      <c r="HI1444" s="103">
        <f t="shared" si="302"/>
        <v>0.21052631578947367</v>
      </c>
      <c r="HJ1444" s="256">
        <f t="shared" ref="HJ1444" si="309">HJ1436+HJ1420</f>
        <v>610.53950209999994</v>
      </c>
      <c r="HK1444" s="105">
        <f t="shared" si="303"/>
        <v>0.22702102226092882</v>
      </c>
    </row>
    <row r="1445" spans="209:219" ht="15" thickBot="1" x14ac:dyDescent="0.35">
      <c r="HA1445" t="s">
        <v>1978</v>
      </c>
      <c r="HB1445" s="4" t="s">
        <v>2179</v>
      </c>
      <c r="HC1445" s="4" t="str">
        <f t="shared" si="288"/>
        <v>PeerToPeerAllFrz:5</v>
      </c>
      <c r="HD1445" s="4" t="s">
        <v>6915</v>
      </c>
      <c r="HE1445" s="4">
        <v>5</v>
      </c>
      <c r="HF1445" s="107">
        <v>5</v>
      </c>
      <c r="HG1445" s="108" t="s">
        <v>2166</v>
      </c>
      <c r="HH1445" s="248">
        <f t="shared" ref="HH1445" si="310">HH1437+HH1421</f>
        <v>4</v>
      </c>
      <c r="HI1445" s="103">
        <f t="shared" si="302"/>
        <v>0.21052631578947367</v>
      </c>
      <c r="HJ1445" s="256">
        <f t="shared" ref="HJ1445" si="311">HJ1437+HJ1421</f>
        <v>654.77878780000003</v>
      </c>
      <c r="HK1445" s="105">
        <f t="shared" si="303"/>
        <v>0.24347081433689238</v>
      </c>
    </row>
    <row r="1446" spans="209:219" ht="15" thickBot="1" x14ac:dyDescent="0.35">
      <c r="HA1446" t="s">
        <v>1978</v>
      </c>
      <c r="HB1446" s="4" t="s">
        <v>2179</v>
      </c>
      <c r="HC1446" s="4" t="str">
        <f t="shared" si="288"/>
        <v>PeerToPeerAllFrz:0</v>
      </c>
      <c r="HD1446" s="4" t="s">
        <v>6915</v>
      </c>
      <c r="HE1446" s="4">
        <v>0</v>
      </c>
      <c r="HF1446" s="107">
        <v>6</v>
      </c>
      <c r="HG1446" s="108" t="s">
        <v>2167</v>
      </c>
      <c r="HH1446" s="248">
        <f t="shared" ref="HH1446" si="312">HH1438+HH1422</f>
        <v>0</v>
      </c>
      <c r="HI1446" s="103">
        <f t="shared" si="302"/>
        <v>0</v>
      </c>
      <c r="HJ1446" s="256">
        <f t="shared" ref="HJ1446" si="313">HJ1438+HJ1422</f>
        <v>0</v>
      </c>
      <c r="HK1446" s="105">
        <f t="shared" si="303"/>
        <v>0</v>
      </c>
    </row>
    <row r="1447" spans="209:219" ht="15" thickBot="1" x14ac:dyDescent="0.35">
      <c r="HA1447" t="s">
        <v>1978</v>
      </c>
      <c r="HB1447" s="4"/>
      <c r="HC1447" s="4" t="str">
        <f t="shared" si="288"/>
        <v>:-98</v>
      </c>
      <c r="HD1447" s="4"/>
      <c r="HE1447" s="4">
        <v>-98</v>
      </c>
      <c r="HF1447" s="107">
        <v>-98</v>
      </c>
      <c r="HG1447" s="108" t="s">
        <v>2168</v>
      </c>
      <c r="HH1447" s="248">
        <f t="shared" ref="HH1447" si="314">HH1439+HH1423</f>
        <v>0</v>
      </c>
      <c r="HI1447" s="249"/>
      <c r="HJ1447" s="256">
        <f t="shared" ref="HJ1447" si="315">HJ1439+HJ1423</f>
        <v>0</v>
      </c>
      <c r="HK1447" s="251"/>
    </row>
    <row r="1448" spans="209:219" ht="15" thickBot="1" x14ac:dyDescent="0.35">
      <c r="HA1448" t="s">
        <v>1978</v>
      </c>
      <c r="HB1448" s="4"/>
      <c r="HC1448" s="4" t="str">
        <f t="shared" si="288"/>
        <v>:-99</v>
      </c>
      <c r="HD1448" s="4"/>
      <c r="HE1448" s="4">
        <v>-99</v>
      </c>
      <c r="HF1448" s="107">
        <v>-99</v>
      </c>
      <c r="HG1448" s="108" t="s">
        <v>2169</v>
      </c>
      <c r="HH1448" s="252">
        <f t="shared" ref="HH1448" si="316">HH1440+HH1424</f>
        <v>0</v>
      </c>
      <c r="HI1448" s="253"/>
      <c r="HJ1448" s="257">
        <f t="shared" ref="HJ1448" si="317">HJ1440+HJ1424</f>
        <v>0</v>
      </c>
      <c r="HK1448" s="255"/>
    </row>
    <row r="1449" spans="209:219" ht="15" thickBot="1" x14ac:dyDescent="0.35">
      <c r="HA1449" t="s">
        <v>1978</v>
      </c>
      <c r="HB1449" s="4" t="s">
        <v>2181</v>
      </c>
      <c r="HC1449" s="4" t="str">
        <f t="shared" si="288"/>
        <v>RetailFrz:30</v>
      </c>
      <c r="HD1449" s="4" t="s">
        <v>6916</v>
      </c>
      <c r="HE1449" s="4">
        <v>30</v>
      </c>
      <c r="HF1449" s="100">
        <v>1</v>
      </c>
      <c r="HG1449" s="101" t="s">
        <v>2162</v>
      </c>
      <c r="HH1449" s="246">
        <f>COUNTIFS($HD$24:$HD$1251,6,$GH$24:$GH$1251,HF1449)</f>
        <v>0</v>
      </c>
      <c r="HI1449" s="238">
        <f t="shared" ref="HI1449:HI1454" si="318">HH1449/SUMIF($HD$1257:$HD$1532,$HD1449,HH$1257:HH$1532)</f>
        <v>0</v>
      </c>
      <c r="HJ1449" s="104">
        <f>SUMIFS($GC$24:$GC$1251,$HD$24:$HD$1251,6,$GH$24:$GH$1251,HF1449)</f>
        <v>0</v>
      </c>
      <c r="HK1449" s="240">
        <f t="shared" ref="HK1449:HK1454" si="319">HJ1449/SUMIF($HD$1257:$HD$1532,$HD1449,HJ$1257:HJ$1532)</f>
        <v>0</v>
      </c>
    </row>
    <row r="1450" spans="209:219" ht="15" thickBot="1" x14ac:dyDescent="0.35">
      <c r="HA1450" t="s">
        <v>1978</v>
      </c>
      <c r="HB1450" s="4" t="s">
        <v>2181</v>
      </c>
      <c r="HC1450" s="4" t="str">
        <f t="shared" si="288"/>
        <v>RetailFrz:20</v>
      </c>
      <c r="HD1450" s="4" t="s">
        <v>6916</v>
      </c>
      <c r="HE1450" s="4">
        <v>20</v>
      </c>
      <c r="HF1450" s="107">
        <v>2</v>
      </c>
      <c r="HG1450" s="108" t="s">
        <v>2163</v>
      </c>
      <c r="HH1450" s="248">
        <f t="shared" ref="HH1450:HH1456" si="320">COUNTIFS($HD$24:$HD$1251,6,$GH$24:$GH$1251,HF1450)</f>
        <v>2</v>
      </c>
      <c r="HI1450" s="103">
        <f t="shared" si="318"/>
        <v>0.66666666666666663</v>
      </c>
      <c r="HJ1450" s="104">
        <f t="shared" ref="HJ1450:HJ1456" si="321">SUMIFS($GC$24:$GC$1251,$HD$24:$HD$1251,6,$GH$24:$GH$1251,HF1450)</f>
        <v>181.09090900000001</v>
      </c>
      <c r="HK1450" s="105">
        <f t="shared" si="319"/>
        <v>0.42964368894608834</v>
      </c>
    </row>
    <row r="1451" spans="209:219" ht="15" thickBot="1" x14ac:dyDescent="0.35">
      <c r="HA1451" t="s">
        <v>1978</v>
      </c>
      <c r="HB1451" s="4" t="s">
        <v>2181</v>
      </c>
      <c r="HC1451" s="4" t="str">
        <f t="shared" si="288"/>
        <v>RetailFrz:15</v>
      </c>
      <c r="HD1451" s="4" t="s">
        <v>6916</v>
      </c>
      <c r="HE1451" s="4">
        <v>15</v>
      </c>
      <c r="HF1451" s="107">
        <v>3</v>
      </c>
      <c r="HG1451" s="108" t="s">
        <v>2164</v>
      </c>
      <c r="HH1451" s="248">
        <f t="shared" si="320"/>
        <v>0</v>
      </c>
      <c r="HI1451" s="103">
        <f t="shared" si="318"/>
        <v>0</v>
      </c>
      <c r="HJ1451" s="104">
        <f t="shared" si="321"/>
        <v>0</v>
      </c>
      <c r="HK1451" s="105">
        <f t="shared" si="319"/>
        <v>0</v>
      </c>
    </row>
    <row r="1452" spans="209:219" ht="15" thickBot="1" x14ac:dyDescent="0.35">
      <c r="HA1452" t="s">
        <v>1978</v>
      </c>
      <c r="HB1452" s="4" t="s">
        <v>2181</v>
      </c>
      <c r="HC1452" s="4" t="str">
        <f t="shared" si="288"/>
        <v>RetailFrz:10</v>
      </c>
      <c r="HD1452" s="4" t="s">
        <v>6916</v>
      </c>
      <c r="HE1452" s="4">
        <v>10</v>
      </c>
      <c r="HF1452" s="107">
        <v>4</v>
      </c>
      <c r="HG1452" s="108" t="s">
        <v>2165</v>
      </c>
      <c r="HH1452" s="248">
        <f t="shared" si="320"/>
        <v>1</v>
      </c>
      <c r="HI1452" s="103">
        <f t="shared" si="318"/>
        <v>0.33333333333333331</v>
      </c>
      <c r="HJ1452" s="104">
        <f t="shared" si="321"/>
        <v>240.4</v>
      </c>
      <c r="HK1452" s="105">
        <f t="shared" si="319"/>
        <v>0.57035631105391171</v>
      </c>
    </row>
    <row r="1453" spans="209:219" ht="15" thickBot="1" x14ac:dyDescent="0.35">
      <c r="HA1453" t="s">
        <v>1978</v>
      </c>
      <c r="HB1453" s="4" t="s">
        <v>2181</v>
      </c>
      <c r="HC1453" s="4" t="str">
        <f t="shared" si="288"/>
        <v>RetailFrz:5</v>
      </c>
      <c r="HD1453" s="4" t="s">
        <v>6916</v>
      </c>
      <c r="HE1453" s="4">
        <v>5</v>
      </c>
      <c r="HF1453" s="107">
        <v>5</v>
      </c>
      <c r="HG1453" s="108" t="s">
        <v>2166</v>
      </c>
      <c r="HH1453" s="248">
        <f t="shared" si="320"/>
        <v>0</v>
      </c>
      <c r="HI1453" s="103">
        <f t="shared" si="318"/>
        <v>0</v>
      </c>
      <c r="HJ1453" s="104">
        <f t="shared" si="321"/>
        <v>0</v>
      </c>
      <c r="HK1453" s="105">
        <f t="shared" si="319"/>
        <v>0</v>
      </c>
    </row>
    <row r="1454" spans="209:219" ht="15" thickBot="1" x14ac:dyDescent="0.35">
      <c r="HA1454" t="s">
        <v>1978</v>
      </c>
      <c r="HB1454" s="4" t="s">
        <v>2181</v>
      </c>
      <c r="HC1454" s="4" t="str">
        <f t="shared" si="288"/>
        <v>RetailFrz:0</v>
      </c>
      <c r="HD1454" s="4" t="s">
        <v>6916</v>
      </c>
      <c r="HE1454" s="4">
        <v>0</v>
      </c>
      <c r="HF1454" s="107">
        <v>6</v>
      </c>
      <c r="HG1454" s="108" t="s">
        <v>2167</v>
      </c>
      <c r="HH1454" s="248">
        <f t="shared" si="320"/>
        <v>0</v>
      </c>
      <c r="HI1454" s="103">
        <f t="shared" si="318"/>
        <v>0</v>
      </c>
      <c r="HJ1454" s="104">
        <f t="shared" si="321"/>
        <v>0</v>
      </c>
      <c r="HK1454" s="105">
        <f t="shared" si="319"/>
        <v>0</v>
      </c>
    </row>
    <row r="1455" spans="209:219" ht="15" thickBot="1" x14ac:dyDescent="0.35">
      <c r="HA1455" t="s">
        <v>1978</v>
      </c>
      <c r="HB1455" s="4"/>
      <c r="HC1455" s="4" t="str">
        <f t="shared" si="288"/>
        <v>:-98</v>
      </c>
      <c r="HD1455" s="4"/>
      <c r="HE1455" s="4">
        <v>-98</v>
      </c>
      <c r="HF1455" s="107">
        <v>-98</v>
      </c>
      <c r="HG1455" s="108" t="s">
        <v>2168</v>
      </c>
      <c r="HH1455" s="248">
        <f t="shared" si="320"/>
        <v>0</v>
      </c>
      <c r="HI1455" s="256"/>
      <c r="HJ1455" s="104">
        <f t="shared" si="321"/>
        <v>0</v>
      </c>
      <c r="HK1455" s="251"/>
    </row>
    <row r="1456" spans="209:219" ht="15" thickBot="1" x14ac:dyDescent="0.35">
      <c r="HA1456" t="s">
        <v>1978</v>
      </c>
      <c r="HB1456" s="4"/>
      <c r="HC1456" s="4" t="str">
        <f t="shared" si="288"/>
        <v>:-99</v>
      </c>
      <c r="HD1456" s="4"/>
      <c r="HE1456" s="4">
        <v>-99</v>
      </c>
      <c r="HF1456" s="107">
        <v>-99</v>
      </c>
      <c r="HG1456" s="108" t="s">
        <v>2169</v>
      </c>
      <c r="HH1456" s="252">
        <f t="shared" si="320"/>
        <v>0</v>
      </c>
      <c r="HI1456" s="257"/>
      <c r="HJ1456" s="112">
        <f t="shared" si="321"/>
        <v>0</v>
      </c>
      <c r="HK1456" s="255"/>
    </row>
    <row r="1457" spans="210:219" ht="15" thickBot="1" x14ac:dyDescent="0.35">
      <c r="HB1457" s="4" t="s">
        <v>2181</v>
      </c>
      <c r="HC1457" s="4" t="str">
        <f t="shared" si="288"/>
        <v>OtherFrz:30</v>
      </c>
      <c r="HD1457" s="4" t="s">
        <v>6918</v>
      </c>
      <c r="HE1457" s="4">
        <v>30</v>
      </c>
      <c r="HF1457" s="100">
        <v>1</v>
      </c>
      <c r="HG1457" s="101" t="s">
        <v>2162</v>
      </c>
      <c r="HH1457" s="246">
        <f>COUNTIFS($HD$24:$HD$1251,2,$GH$24:$GH$1251,HF1457)+COUNTIFS($HD$24:$HD$1251,3,$GH$24:$GH$1251,HF1457)+COUNTIFS($HD$24:$HD$1251,4,$GH$24:$GH$1251,HF1457)+COUNTIFS($HD$24:$HD$1251,9,$GH$24:$GH$1251,HF1457)+COUNTIFS($HD$24:$HD$1251,-77,$GH$24:$GH$1251,HF1457)</f>
        <v>7</v>
      </c>
      <c r="HI1457" s="238">
        <f t="shared" ref="HI1457:HI1462" si="322">HH1457/SUMIF($HD$1257:$HD$1532,$HD1457,HH$1257:HH$1532)</f>
        <v>0.17499999999999999</v>
      </c>
      <c r="HJ1457" s="104">
        <f>SUMIFS($GC$24:$GC$1251,$HD$24:$HD$1251,2,$GH$24:$GH$1251,HF1457)+SUMIFS($GC$24:$GC$1251,$HD$24:$HD$1251,3,$GH$24:$GH$1251,HF1457)+SUMIFS($GC$24:$GC$1251,$HD$24:$HD$1251,4,$GH$24:$GH$1251,HF1457)+SUMIFS($GC$24:$GC$1251,$HD$24:$HD$1251,9,$GH$24:$GH$1251,HF1457)+SUMIFS($GC$24:$GC$1251,$HD$24:$HD$1251,-77,$GH$24:$GH$1251,HF1457)</f>
        <v>1406.8409089000002</v>
      </c>
      <c r="HK1457" s="240">
        <f t="shared" ref="HK1457:HK1462" si="323">HJ1457/SUMIF($HD$1257:$HD$1532,$HD1457,HJ$1257:HJ$1532)</f>
        <v>0.16287571899643985</v>
      </c>
    </row>
    <row r="1458" spans="210:219" ht="15" thickBot="1" x14ac:dyDescent="0.35">
      <c r="HB1458" s="4" t="s">
        <v>2181</v>
      </c>
      <c r="HC1458" s="4" t="str">
        <f t="shared" si="288"/>
        <v>OtherFrz:20</v>
      </c>
      <c r="HD1458" s="4" t="s">
        <v>6918</v>
      </c>
      <c r="HE1458" s="4">
        <v>20</v>
      </c>
      <c r="HF1458" s="107">
        <v>2</v>
      </c>
      <c r="HG1458" s="108" t="s">
        <v>2163</v>
      </c>
      <c r="HH1458" s="248">
        <f t="shared" ref="HH1458:HH1464" si="324">COUNTIFS($HD$24:$HD$1251,2,$GH$24:$GH$1251,HF1458)+COUNTIFS($HD$24:$HD$1251,3,$GH$24:$GH$1251,HF1458)+COUNTIFS($HD$24:$HD$1251,4,$GH$24:$GH$1251,HF1458)+COUNTIFS($HD$24:$HD$1251,9,$GH$24:$GH$1251,HF1458)+COUNTIFS($HD$24:$HD$1251,-77,$GH$24:$GH$1251,HF1458)</f>
        <v>6</v>
      </c>
      <c r="HI1458" s="103">
        <f t="shared" si="322"/>
        <v>0.15</v>
      </c>
      <c r="HJ1458" s="104">
        <f t="shared" ref="HJ1458:HJ1464" si="325">SUMIFS($GC$24:$GC$1251,$HD$24:$HD$1251,2,$GH$24:$GH$1251,HF1458)+SUMIFS($GC$24:$GC$1251,$HD$24:$HD$1251,3,$GH$24:$GH$1251,HF1458)+SUMIFS($GC$24:$GC$1251,$HD$24:$HD$1251,4,$GH$24:$GH$1251,HF1458)+SUMIFS($GC$24:$GC$1251,$HD$24:$HD$1251,9,$GH$24:$GH$1251,HF1458)+SUMIFS($GC$24:$GC$1251,$HD$24:$HD$1251,-77,$GH$24:$GH$1251,HF1458)</f>
        <v>1065.1502164000001</v>
      </c>
      <c r="HK1458" s="105">
        <f t="shared" si="323"/>
        <v>0.12331679171244171</v>
      </c>
    </row>
    <row r="1459" spans="210:219" ht="15" thickBot="1" x14ac:dyDescent="0.35">
      <c r="HB1459" s="4" t="s">
        <v>2181</v>
      </c>
      <c r="HC1459" s="4" t="str">
        <f t="shared" si="288"/>
        <v>OtherFrz:15</v>
      </c>
      <c r="HD1459" s="4" t="s">
        <v>6918</v>
      </c>
      <c r="HE1459" s="4">
        <v>15</v>
      </c>
      <c r="HF1459" s="107">
        <v>3</v>
      </c>
      <c r="HG1459" s="108" t="s">
        <v>2164</v>
      </c>
      <c r="HH1459" s="248">
        <f t="shared" si="324"/>
        <v>6</v>
      </c>
      <c r="HI1459" s="103">
        <f t="shared" si="322"/>
        <v>0.15</v>
      </c>
      <c r="HJ1459" s="104">
        <f t="shared" si="325"/>
        <v>1278.5119047000001</v>
      </c>
      <c r="HK1459" s="105">
        <f t="shared" si="323"/>
        <v>0.14801854595367195</v>
      </c>
    </row>
    <row r="1460" spans="210:219" ht="15" thickBot="1" x14ac:dyDescent="0.35">
      <c r="HB1460" s="4" t="s">
        <v>2181</v>
      </c>
      <c r="HC1460" s="4" t="str">
        <f t="shared" si="288"/>
        <v>OtherFrz:10</v>
      </c>
      <c r="HD1460" s="4" t="s">
        <v>6918</v>
      </c>
      <c r="HE1460" s="4">
        <v>10</v>
      </c>
      <c r="HF1460" s="107">
        <v>4</v>
      </c>
      <c r="HG1460" s="108" t="s">
        <v>2165</v>
      </c>
      <c r="HH1460" s="248">
        <f t="shared" si="324"/>
        <v>11</v>
      </c>
      <c r="HI1460" s="103">
        <f t="shared" si="322"/>
        <v>0.27500000000000002</v>
      </c>
      <c r="HJ1460" s="104">
        <f t="shared" si="325"/>
        <v>2532.6380952999998</v>
      </c>
      <c r="HK1460" s="105">
        <f t="shared" si="323"/>
        <v>0.2932138581698599</v>
      </c>
    </row>
    <row r="1461" spans="210:219" ht="15" thickBot="1" x14ac:dyDescent="0.35">
      <c r="HB1461" s="4" t="s">
        <v>2181</v>
      </c>
      <c r="HC1461" s="4" t="str">
        <f t="shared" si="288"/>
        <v>OtherFrz:5</v>
      </c>
      <c r="HD1461" s="4" t="s">
        <v>6918</v>
      </c>
      <c r="HE1461" s="4">
        <v>5</v>
      </c>
      <c r="HF1461" s="107">
        <v>5</v>
      </c>
      <c r="HG1461" s="108" t="s">
        <v>2166</v>
      </c>
      <c r="HH1461" s="248">
        <f t="shared" si="324"/>
        <v>6</v>
      </c>
      <c r="HI1461" s="103">
        <f t="shared" si="322"/>
        <v>0.15</v>
      </c>
      <c r="HJ1461" s="104">
        <f t="shared" si="325"/>
        <v>1546.2454545000001</v>
      </c>
      <c r="HK1461" s="105">
        <f t="shared" si="323"/>
        <v>0.17901515271089258</v>
      </c>
    </row>
    <row r="1462" spans="210:219" ht="15" thickBot="1" x14ac:dyDescent="0.35">
      <c r="HB1462" s="4" t="s">
        <v>2181</v>
      </c>
      <c r="HC1462" s="4" t="str">
        <f t="shared" si="288"/>
        <v>OtherFrz:0</v>
      </c>
      <c r="HD1462" s="4" t="s">
        <v>6918</v>
      </c>
      <c r="HE1462" s="4">
        <v>0</v>
      </c>
      <c r="HF1462" s="107">
        <v>6</v>
      </c>
      <c r="HG1462" s="108" t="s">
        <v>2167</v>
      </c>
      <c r="HH1462" s="248">
        <f t="shared" si="324"/>
        <v>4</v>
      </c>
      <c r="HI1462" s="103">
        <f t="shared" si="322"/>
        <v>0.1</v>
      </c>
      <c r="HJ1462" s="104">
        <f t="shared" si="325"/>
        <v>808.125</v>
      </c>
      <c r="HK1462" s="105">
        <f t="shared" si="323"/>
        <v>9.3559932456693959E-2</v>
      </c>
    </row>
    <row r="1463" spans="210:219" ht="15" thickBot="1" x14ac:dyDescent="0.35">
      <c r="HB1463" s="4"/>
      <c r="HC1463" s="4" t="str">
        <f t="shared" si="288"/>
        <v>:-98</v>
      </c>
      <c r="HD1463" s="4"/>
      <c r="HE1463" s="4">
        <v>-98</v>
      </c>
      <c r="HF1463" s="107">
        <v>-98</v>
      </c>
      <c r="HG1463" s="108" t="s">
        <v>2168</v>
      </c>
      <c r="HH1463" s="248">
        <f t="shared" si="324"/>
        <v>0</v>
      </c>
      <c r="HI1463" s="256"/>
      <c r="HJ1463" s="104">
        <f t="shared" si="325"/>
        <v>0</v>
      </c>
      <c r="HK1463" s="251"/>
    </row>
    <row r="1464" spans="210:219" ht="15" thickBot="1" x14ac:dyDescent="0.35">
      <c r="HB1464" s="4"/>
      <c r="HC1464" s="4" t="str">
        <f t="shared" si="288"/>
        <v>:-99</v>
      </c>
      <c r="HD1464" s="4"/>
      <c r="HE1464" s="4">
        <v>-99</v>
      </c>
      <c r="HF1464" s="107">
        <v>-99</v>
      </c>
      <c r="HG1464" s="108" t="s">
        <v>2169</v>
      </c>
      <c r="HH1464" s="252">
        <f t="shared" si="324"/>
        <v>0</v>
      </c>
      <c r="HI1464" s="257"/>
      <c r="HJ1464" s="112">
        <f t="shared" si="325"/>
        <v>0</v>
      </c>
      <c r="HK1464" s="255"/>
    </row>
  </sheetData>
  <autoFilter ref="A23:HJ1251">
    <filterColumn colId="144">
      <filters>
        <filter val="1"/>
        <filter val="2"/>
        <filter val="3"/>
        <filter val="4"/>
      </filters>
    </filterColumn>
  </autoFilter>
  <mergeCells count="6">
    <mergeCell ref="HH1254:HK1254"/>
    <mergeCell ref="HH1255:HI1255"/>
    <mergeCell ref="HJ1255:HK1255"/>
    <mergeCell ref="HS1254:HV1254"/>
    <mergeCell ref="HS1255:HT1255"/>
    <mergeCell ref="HU1255:HV1255"/>
  </mergeCells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86"/>
  <sheetViews>
    <sheetView topLeftCell="E1395" zoomScale="80" zoomScaleNormal="80" workbookViewId="0">
      <selection activeCell="O1395" sqref="O1395"/>
    </sheetView>
  </sheetViews>
  <sheetFormatPr defaultRowHeight="14.4" x14ac:dyDescent="0.3"/>
  <cols>
    <col min="15" max="15" width="22.44140625" bestFit="1" customWidth="1"/>
  </cols>
  <sheetData>
    <row r="1" spans="10:33" x14ac:dyDescent="0.3">
      <c r="J1" s="289" t="s">
        <v>6948</v>
      </c>
      <c r="K1" s="290"/>
      <c r="L1" s="290"/>
      <c r="M1" s="290"/>
      <c r="N1" s="291"/>
      <c r="O1" s="292"/>
    </row>
    <row r="2" spans="10:33" x14ac:dyDescent="0.3">
      <c r="J2" s="293">
        <v>1</v>
      </c>
      <c r="K2" s="294" t="s">
        <v>6949</v>
      </c>
      <c r="L2" s="294"/>
      <c r="M2" s="294"/>
      <c r="N2" s="295"/>
      <c r="O2" s="296"/>
      <c r="AF2" t="s">
        <v>6949</v>
      </c>
      <c r="AG2">
        <v>1</v>
      </c>
    </row>
    <row r="3" spans="10:33" x14ac:dyDescent="0.3">
      <c r="J3" s="293">
        <v>2</v>
      </c>
      <c r="K3" s="294" t="s">
        <v>6950</v>
      </c>
      <c r="L3" s="294"/>
      <c r="M3" s="294"/>
      <c r="N3" s="295"/>
      <c r="O3" s="296"/>
      <c r="AF3" t="s">
        <v>6950</v>
      </c>
      <c r="AG3">
        <v>2</v>
      </c>
    </row>
    <row r="4" spans="10:33" x14ac:dyDescent="0.3">
      <c r="J4" s="293">
        <v>3</v>
      </c>
      <c r="K4" s="294" t="s">
        <v>6951</v>
      </c>
      <c r="L4" s="294"/>
      <c r="M4" s="294"/>
      <c r="N4" s="295"/>
      <c r="O4" s="296"/>
      <c r="AF4" t="s">
        <v>6951</v>
      </c>
      <c r="AG4">
        <v>3</v>
      </c>
    </row>
    <row r="5" spans="10:33" x14ac:dyDescent="0.3">
      <c r="J5" s="293">
        <v>4</v>
      </c>
      <c r="K5" s="294" t="s">
        <v>6952</v>
      </c>
      <c r="L5" s="294"/>
      <c r="M5" s="294"/>
      <c r="N5" s="295"/>
      <c r="O5" s="296"/>
      <c r="AF5" t="s">
        <v>6952</v>
      </c>
      <c r="AG5">
        <v>4</v>
      </c>
    </row>
    <row r="6" spans="10:33" x14ac:dyDescent="0.3">
      <c r="J6" s="293">
        <v>5</v>
      </c>
      <c r="K6" s="294" t="s">
        <v>6953</v>
      </c>
      <c r="L6" s="294"/>
      <c r="M6" s="294"/>
      <c r="N6" s="295"/>
      <c r="O6" s="296"/>
      <c r="AF6" t="s">
        <v>6953</v>
      </c>
      <c r="AG6">
        <v>5</v>
      </c>
    </row>
    <row r="7" spans="10:33" x14ac:dyDescent="0.3">
      <c r="J7" s="293">
        <v>6</v>
      </c>
      <c r="K7" s="294" t="s">
        <v>6954</v>
      </c>
      <c r="L7" s="294"/>
      <c r="M7" s="294"/>
      <c r="N7" s="295"/>
      <c r="O7" s="296"/>
      <c r="AF7" t="s">
        <v>6954</v>
      </c>
      <c r="AG7">
        <v>6</v>
      </c>
    </row>
    <row r="8" spans="10:33" x14ac:dyDescent="0.3">
      <c r="J8" s="293">
        <v>7</v>
      </c>
      <c r="K8" s="294" t="s">
        <v>6955</v>
      </c>
      <c r="L8" s="294"/>
      <c r="M8" s="294"/>
      <c r="N8" s="295"/>
      <c r="O8" s="296"/>
      <c r="AF8" t="s">
        <v>6955</v>
      </c>
      <c r="AG8">
        <v>7</v>
      </c>
    </row>
    <row r="9" spans="10:33" x14ac:dyDescent="0.3">
      <c r="J9" s="293">
        <v>8</v>
      </c>
      <c r="K9" s="294" t="s">
        <v>6956</v>
      </c>
      <c r="L9" s="294"/>
      <c r="M9" s="294"/>
      <c r="N9" s="295"/>
      <c r="O9" s="296"/>
      <c r="P9" s="222" t="s">
        <v>6957</v>
      </c>
      <c r="Q9" s="166" t="s">
        <v>6958</v>
      </c>
      <c r="AF9" t="s">
        <v>6959</v>
      </c>
      <c r="AG9">
        <v>8</v>
      </c>
    </row>
    <row r="10" spans="10:33" x14ac:dyDescent="0.3">
      <c r="J10" s="293">
        <v>9</v>
      </c>
      <c r="K10" s="294" t="s">
        <v>6960</v>
      </c>
      <c r="L10" s="294"/>
      <c r="M10" s="294"/>
      <c r="N10" s="295"/>
      <c r="O10" s="296"/>
      <c r="P10" s="167">
        <v>1</v>
      </c>
      <c r="Q10" s="168" t="s">
        <v>2162</v>
      </c>
      <c r="AF10" t="s">
        <v>6960</v>
      </c>
      <c r="AG10">
        <v>9</v>
      </c>
    </row>
    <row r="11" spans="10:33" x14ac:dyDescent="0.3">
      <c r="J11" s="293">
        <v>10</v>
      </c>
      <c r="K11" s="294" t="s">
        <v>6961</v>
      </c>
      <c r="L11" s="294"/>
      <c r="M11" s="294"/>
      <c r="N11" s="295"/>
      <c r="O11" s="296"/>
      <c r="P11" s="167">
        <v>2</v>
      </c>
      <c r="Q11" s="168" t="s">
        <v>2163</v>
      </c>
      <c r="AF11" t="s">
        <v>6961</v>
      </c>
      <c r="AG11">
        <v>10</v>
      </c>
    </row>
    <row r="12" spans="10:33" x14ac:dyDescent="0.3">
      <c r="J12" s="293">
        <v>11</v>
      </c>
      <c r="K12" s="294" t="s">
        <v>6962</v>
      </c>
      <c r="L12" s="294"/>
      <c r="M12" s="294"/>
      <c r="N12" s="295"/>
      <c r="O12" s="296"/>
      <c r="P12" s="167">
        <v>3</v>
      </c>
      <c r="Q12" s="168" t="s">
        <v>2164</v>
      </c>
      <c r="AF12" t="s">
        <v>6962</v>
      </c>
      <c r="AG12">
        <v>11</v>
      </c>
    </row>
    <row r="13" spans="10:33" x14ac:dyDescent="0.3">
      <c r="J13" s="293">
        <v>12</v>
      </c>
      <c r="K13" s="294" t="s">
        <v>6963</v>
      </c>
      <c r="L13" s="294"/>
      <c r="M13" s="294"/>
      <c r="N13" s="295"/>
      <c r="O13" s="296"/>
      <c r="P13" s="167">
        <v>4</v>
      </c>
      <c r="Q13" s="168" t="s">
        <v>2165</v>
      </c>
      <c r="AF13" t="s">
        <v>6963</v>
      </c>
      <c r="AG13">
        <v>12</v>
      </c>
    </row>
    <row r="14" spans="10:33" x14ac:dyDescent="0.3">
      <c r="J14" s="293">
        <v>13</v>
      </c>
      <c r="K14" s="294" t="s">
        <v>6964</v>
      </c>
      <c r="L14" s="294"/>
      <c r="M14" s="294"/>
      <c r="N14" s="295"/>
      <c r="O14" s="296"/>
      <c r="P14" s="167">
        <v>5</v>
      </c>
      <c r="Q14" s="168" t="s">
        <v>2166</v>
      </c>
      <c r="AF14" t="s">
        <v>6964</v>
      </c>
      <c r="AG14">
        <v>13</v>
      </c>
    </row>
    <row r="15" spans="10:33" x14ac:dyDescent="0.3">
      <c r="J15" s="293">
        <v>14</v>
      </c>
      <c r="K15" s="294" t="s">
        <v>6965</v>
      </c>
      <c r="L15" s="294"/>
      <c r="M15" s="294"/>
      <c r="N15" s="295"/>
      <c r="O15" s="296"/>
      <c r="P15" s="167">
        <v>6</v>
      </c>
      <c r="Q15" s="168" t="s">
        <v>2167</v>
      </c>
      <c r="AF15" t="s">
        <v>6965</v>
      </c>
      <c r="AG15">
        <v>14</v>
      </c>
    </row>
    <row r="16" spans="10:33" x14ac:dyDescent="0.3">
      <c r="J16" s="293">
        <v>-8</v>
      </c>
      <c r="K16" s="294" t="s">
        <v>6966</v>
      </c>
      <c r="L16" s="297"/>
      <c r="M16" s="297"/>
      <c r="N16" s="298"/>
      <c r="O16" s="296"/>
      <c r="P16" s="167">
        <v>-1</v>
      </c>
      <c r="Q16" s="168" t="s">
        <v>2168</v>
      </c>
      <c r="AF16" t="s">
        <v>6966</v>
      </c>
      <c r="AG16">
        <v>-8</v>
      </c>
    </row>
    <row r="17" spans="1:33" x14ac:dyDescent="0.3">
      <c r="C17" s="299" t="s">
        <v>6967</v>
      </c>
      <c r="F17" s="300" t="s">
        <v>6968</v>
      </c>
      <c r="J17" s="293"/>
      <c r="K17" s="301"/>
      <c r="L17" s="302" t="s">
        <v>6969</v>
      </c>
      <c r="P17" s="167">
        <v>0</v>
      </c>
      <c r="Q17" s="168" t="s">
        <v>31</v>
      </c>
      <c r="AF17">
        <v>0</v>
      </c>
      <c r="AG17">
        <v>-9</v>
      </c>
    </row>
    <row r="18" spans="1:33" x14ac:dyDescent="0.3">
      <c r="A18" t="s">
        <v>6970</v>
      </c>
      <c r="B18" t="s">
        <v>6971</v>
      </c>
      <c r="C18" s="303" t="s">
        <v>3092</v>
      </c>
      <c r="D18" t="s">
        <v>6972</v>
      </c>
      <c r="E18" t="s">
        <v>6973</v>
      </c>
      <c r="F18" s="304" t="s">
        <v>6974</v>
      </c>
      <c r="G18" t="s">
        <v>6975</v>
      </c>
      <c r="H18" t="s">
        <v>6976</v>
      </c>
      <c r="I18" t="s">
        <v>6977</v>
      </c>
      <c r="J18" s="305" t="s">
        <v>6978</v>
      </c>
      <c r="K18" s="305"/>
      <c r="L18" s="306" t="s">
        <v>6979</v>
      </c>
      <c r="M18" t="s">
        <v>6980</v>
      </c>
      <c r="N18" t="s">
        <v>6981</v>
      </c>
      <c r="O18" t="s">
        <v>6982</v>
      </c>
      <c r="P18" s="307" t="s">
        <v>6983</v>
      </c>
      <c r="Q18" s="307"/>
    </row>
    <row r="19" spans="1:33" x14ac:dyDescent="0.3">
      <c r="A19" s="308">
        <v>200000</v>
      </c>
      <c r="B19">
        <v>8</v>
      </c>
      <c r="C19" t="s">
        <v>6793</v>
      </c>
      <c r="D19" t="s">
        <v>6984</v>
      </c>
      <c r="E19">
        <v>1</v>
      </c>
      <c r="F19" t="s">
        <v>6796</v>
      </c>
      <c r="G19" t="s">
        <v>6985</v>
      </c>
      <c r="H19" t="s">
        <v>6986</v>
      </c>
      <c r="I19" t="s">
        <v>6987</v>
      </c>
      <c r="J19" t="s">
        <v>6950</v>
      </c>
      <c r="K19">
        <f>VLOOKUP(J19,$AF$2:$AG$17,2,FALSE)</f>
        <v>2</v>
      </c>
      <c r="L19" t="s">
        <v>6794</v>
      </c>
      <c r="N19">
        <v>1</v>
      </c>
      <c r="O19" t="s">
        <v>6966</v>
      </c>
      <c r="P19">
        <v>7</v>
      </c>
      <c r="Q19">
        <f>IF(P19="Don't Know",-1,IF(P19&gt;=30,1,IF(P19&gt;=20,2,IF(P19&gt;=15,3,IF(P19&gt;=10,4,IF(P19&gt;=5,5,IF(P19&gt;0,6,0)))))))</f>
        <v>5</v>
      </c>
    </row>
    <row r="20" spans="1:33" x14ac:dyDescent="0.3">
      <c r="A20" s="308">
        <v>200000</v>
      </c>
      <c r="B20">
        <v>13</v>
      </c>
      <c r="C20" t="s">
        <v>6793</v>
      </c>
      <c r="D20" t="s">
        <v>6984</v>
      </c>
      <c r="E20">
        <v>1</v>
      </c>
      <c r="F20" t="s">
        <v>6796</v>
      </c>
      <c r="G20" t="s">
        <v>6985</v>
      </c>
      <c r="H20" t="s">
        <v>6965</v>
      </c>
      <c r="I20" t="s">
        <v>6988</v>
      </c>
      <c r="J20" t="s">
        <v>6959</v>
      </c>
      <c r="K20">
        <f t="shared" ref="K20:K83" si="0">VLOOKUP(J20,$AF$2:$AG$17,2,FALSE)</f>
        <v>8</v>
      </c>
      <c r="L20" t="s">
        <v>6794</v>
      </c>
      <c r="N20">
        <v>1</v>
      </c>
      <c r="O20">
        <v>2007</v>
      </c>
      <c r="P20">
        <v>10</v>
      </c>
      <c r="Q20">
        <f t="shared" ref="Q20:Q83" si="1">IF(P20="Don't Know",-1,IF(P20&gt;=30,1,IF(P20&gt;=20,2,IF(P20&gt;=15,3,IF(P20&gt;=10,4,IF(P20&gt;=5,5,IF(P20&gt;0,6,0)))))))</f>
        <v>4</v>
      </c>
    </row>
    <row r="21" spans="1:33" x14ac:dyDescent="0.3">
      <c r="A21" s="308">
        <v>200000</v>
      </c>
      <c r="B21">
        <v>16</v>
      </c>
      <c r="C21" t="s">
        <v>6793</v>
      </c>
      <c r="D21" t="s">
        <v>6984</v>
      </c>
      <c r="E21">
        <v>2</v>
      </c>
      <c r="F21" t="s">
        <v>6989</v>
      </c>
      <c r="G21" t="s">
        <v>6965</v>
      </c>
      <c r="H21" t="s">
        <v>6990</v>
      </c>
      <c r="I21" t="s">
        <v>6965</v>
      </c>
      <c r="J21" t="s">
        <v>6960</v>
      </c>
      <c r="K21">
        <f t="shared" si="0"/>
        <v>9</v>
      </c>
      <c r="L21" t="s">
        <v>6793</v>
      </c>
      <c r="M21">
        <v>35</v>
      </c>
      <c r="N21">
        <v>7</v>
      </c>
      <c r="O21">
        <v>2006</v>
      </c>
      <c r="P21">
        <v>20</v>
      </c>
      <c r="Q21">
        <f t="shared" si="1"/>
        <v>2</v>
      </c>
    </row>
    <row r="22" spans="1:33" x14ac:dyDescent="0.3">
      <c r="A22" s="308">
        <v>200000</v>
      </c>
      <c r="B22">
        <v>43</v>
      </c>
      <c r="C22" t="s">
        <v>6793</v>
      </c>
      <c r="D22" t="s">
        <v>6984</v>
      </c>
      <c r="E22">
        <v>1</v>
      </c>
      <c r="F22" t="s">
        <v>6796</v>
      </c>
      <c r="G22" t="s">
        <v>6985</v>
      </c>
      <c r="H22" t="s">
        <v>6991</v>
      </c>
      <c r="I22" t="s">
        <v>6988</v>
      </c>
      <c r="J22" t="s">
        <v>6951</v>
      </c>
      <c r="K22">
        <f t="shared" si="0"/>
        <v>3</v>
      </c>
      <c r="L22" t="s">
        <v>6794</v>
      </c>
      <c r="N22">
        <v>8</v>
      </c>
      <c r="O22">
        <v>2008</v>
      </c>
      <c r="P22">
        <v>3</v>
      </c>
      <c r="Q22">
        <f t="shared" si="1"/>
        <v>6</v>
      </c>
    </row>
    <row r="23" spans="1:33" x14ac:dyDescent="0.3">
      <c r="A23" s="308">
        <v>200000</v>
      </c>
      <c r="B23">
        <v>54</v>
      </c>
      <c r="C23" t="s">
        <v>6793</v>
      </c>
      <c r="D23" t="s">
        <v>6984</v>
      </c>
      <c r="E23">
        <v>1</v>
      </c>
      <c r="F23" t="s">
        <v>6796</v>
      </c>
      <c r="G23" t="s">
        <v>6985</v>
      </c>
      <c r="H23" t="s">
        <v>6986</v>
      </c>
      <c r="I23" t="s">
        <v>6965</v>
      </c>
      <c r="J23" t="s">
        <v>6962</v>
      </c>
      <c r="K23">
        <f t="shared" si="0"/>
        <v>11</v>
      </c>
      <c r="L23" t="s">
        <v>6794</v>
      </c>
      <c r="N23" t="s">
        <v>6966</v>
      </c>
      <c r="O23">
        <v>2009</v>
      </c>
      <c r="P23">
        <v>3</v>
      </c>
      <c r="Q23">
        <f t="shared" si="1"/>
        <v>6</v>
      </c>
    </row>
    <row r="24" spans="1:33" x14ac:dyDescent="0.3">
      <c r="A24" s="308">
        <v>200000</v>
      </c>
      <c r="B24">
        <v>57</v>
      </c>
      <c r="C24" t="s">
        <v>6793</v>
      </c>
      <c r="D24" t="s">
        <v>6984</v>
      </c>
      <c r="E24">
        <v>1</v>
      </c>
      <c r="F24" t="s">
        <v>6796</v>
      </c>
      <c r="G24" t="s">
        <v>6985</v>
      </c>
      <c r="H24" t="s">
        <v>6986</v>
      </c>
      <c r="I24" t="s">
        <v>6966</v>
      </c>
      <c r="J24" t="s">
        <v>6965</v>
      </c>
      <c r="K24">
        <f t="shared" si="0"/>
        <v>14</v>
      </c>
      <c r="L24" t="s">
        <v>6794</v>
      </c>
      <c r="N24">
        <v>7</v>
      </c>
      <c r="O24">
        <v>2009</v>
      </c>
      <c r="P24">
        <v>7</v>
      </c>
      <c r="Q24">
        <f t="shared" si="1"/>
        <v>5</v>
      </c>
    </row>
    <row r="25" spans="1:33" x14ac:dyDescent="0.3">
      <c r="A25" s="308">
        <v>200000</v>
      </c>
      <c r="B25">
        <v>64</v>
      </c>
      <c r="C25" t="s">
        <v>6793</v>
      </c>
      <c r="D25" t="s">
        <v>6984</v>
      </c>
      <c r="E25">
        <v>1</v>
      </c>
      <c r="F25" t="s">
        <v>6796</v>
      </c>
      <c r="G25" t="s">
        <v>6985</v>
      </c>
      <c r="H25" t="s">
        <v>6991</v>
      </c>
      <c r="I25" t="s">
        <v>6988</v>
      </c>
      <c r="J25" t="s">
        <v>6965</v>
      </c>
      <c r="K25">
        <f t="shared" si="0"/>
        <v>14</v>
      </c>
      <c r="L25" t="s">
        <v>6793</v>
      </c>
      <c r="M25" t="s">
        <v>6966</v>
      </c>
      <c r="N25">
        <v>9</v>
      </c>
      <c r="O25">
        <v>2006</v>
      </c>
      <c r="P25">
        <v>3</v>
      </c>
      <c r="Q25">
        <f t="shared" si="1"/>
        <v>6</v>
      </c>
    </row>
    <row r="26" spans="1:33" x14ac:dyDescent="0.3">
      <c r="A26" s="308">
        <v>200000</v>
      </c>
      <c r="B26">
        <v>69</v>
      </c>
      <c r="C26" t="s">
        <v>6793</v>
      </c>
      <c r="D26" t="s">
        <v>6984</v>
      </c>
      <c r="E26">
        <v>1</v>
      </c>
      <c r="F26" t="s">
        <v>6796</v>
      </c>
      <c r="G26" t="s">
        <v>6985</v>
      </c>
      <c r="H26" t="s">
        <v>6965</v>
      </c>
      <c r="I26" t="s">
        <v>6965</v>
      </c>
      <c r="J26" t="s">
        <v>6960</v>
      </c>
      <c r="K26">
        <f t="shared" si="0"/>
        <v>9</v>
      </c>
      <c r="L26" t="s">
        <v>6794</v>
      </c>
      <c r="N26" t="s">
        <v>6966</v>
      </c>
      <c r="O26">
        <v>2008</v>
      </c>
      <c r="P26">
        <v>21</v>
      </c>
      <c r="Q26">
        <f t="shared" si="1"/>
        <v>2</v>
      </c>
    </row>
    <row r="27" spans="1:33" x14ac:dyDescent="0.3">
      <c r="A27" s="308">
        <v>200000</v>
      </c>
      <c r="B27">
        <v>70</v>
      </c>
      <c r="C27" t="s">
        <v>6793</v>
      </c>
      <c r="D27" t="s">
        <v>6984</v>
      </c>
      <c r="E27">
        <v>1</v>
      </c>
      <c r="F27" t="s">
        <v>6796</v>
      </c>
      <c r="G27" t="s">
        <v>6985</v>
      </c>
      <c r="H27" t="s">
        <v>6990</v>
      </c>
      <c r="I27" t="s">
        <v>6992</v>
      </c>
      <c r="J27" t="s">
        <v>6965</v>
      </c>
      <c r="K27">
        <f t="shared" si="0"/>
        <v>14</v>
      </c>
      <c r="L27" t="s">
        <v>6794</v>
      </c>
      <c r="N27">
        <v>2</v>
      </c>
      <c r="O27">
        <v>2009</v>
      </c>
      <c r="P27">
        <v>20</v>
      </c>
      <c r="Q27">
        <f t="shared" si="1"/>
        <v>2</v>
      </c>
    </row>
    <row r="28" spans="1:33" x14ac:dyDescent="0.3">
      <c r="A28" s="308">
        <v>200000</v>
      </c>
      <c r="B28">
        <v>80</v>
      </c>
      <c r="C28" t="s">
        <v>6793</v>
      </c>
      <c r="D28" t="s">
        <v>6984</v>
      </c>
      <c r="E28">
        <v>1</v>
      </c>
      <c r="F28" t="s">
        <v>6796</v>
      </c>
      <c r="G28" t="s">
        <v>6985</v>
      </c>
      <c r="H28" t="s">
        <v>6986</v>
      </c>
      <c r="I28" t="s">
        <v>6988</v>
      </c>
      <c r="J28" t="s">
        <v>6960</v>
      </c>
      <c r="K28">
        <f t="shared" si="0"/>
        <v>9</v>
      </c>
      <c r="L28" t="s">
        <v>6794</v>
      </c>
      <c r="N28" t="s">
        <v>6966</v>
      </c>
      <c r="O28" t="s">
        <v>6966</v>
      </c>
      <c r="P28" t="s">
        <v>6966</v>
      </c>
      <c r="Q28">
        <f t="shared" si="1"/>
        <v>-1</v>
      </c>
    </row>
    <row r="29" spans="1:33" x14ac:dyDescent="0.3">
      <c r="A29" s="308">
        <v>200000</v>
      </c>
      <c r="B29">
        <v>87</v>
      </c>
      <c r="C29" t="s">
        <v>6793</v>
      </c>
      <c r="D29" t="s">
        <v>6984</v>
      </c>
      <c r="E29">
        <v>1</v>
      </c>
      <c r="F29" t="s">
        <v>6796</v>
      </c>
      <c r="G29" t="s">
        <v>6985</v>
      </c>
      <c r="H29" t="s">
        <v>6991</v>
      </c>
      <c r="I29" t="s">
        <v>6988</v>
      </c>
      <c r="J29" t="s">
        <v>6962</v>
      </c>
      <c r="K29">
        <f t="shared" si="0"/>
        <v>11</v>
      </c>
      <c r="L29" t="s">
        <v>6794</v>
      </c>
      <c r="N29">
        <v>9</v>
      </c>
      <c r="O29">
        <v>2008</v>
      </c>
      <c r="P29">
        <v>11</v>
      </c>
      <c r="Q29">
        <f t="shared" si="1"/>
        <v>4</v>
      </c>
    </row>
    <row r="30" spans="1:33" x14ac:dyDescent="0.3">
      <c r="A30" s="308">
        <v>200000</v>
      </c>
      <c r="B30">
        <v>88</v>
      </c>
      <c r="C30" t="s">
        <v>6793</v>
      </c>
      <c r="D30" t="s">
        <v>6984</v>
      </c>
      <c r="E30">
        <v>2</v>
      </c>
      <c r="F30" t="s">
        <v>6989</v>
      </c>
      <c r="G30" t="s">
        <v>6993</v>
      </c>
      <c r="H30" t="s">
        <v>6991</v>
      </c>
      <c r="I30" t="s">
        <v>6965</v>
      </c>
      <c r="J30" t="s">
        <v>6960</v>
      </c>
      <c r="K30">
        <f t="shared" si="0"/>
        <v>9</v>
      </c>
      <c r="L30" t="s">
        <v>6793</v>
      </c>
      <c r="M30">
        <v>35</v>
      </c>
      <c r="N30">
        <v>9</v>
      </c>
      <c r="O30">
        <v>2006</v>
      </c>
      <c r="P30">
        <v>12</v>
      </c>
      <c r="Q30">
        <f t="shared" si="1"/>
        <v>4</v>
      </c>
    </row>
    <row r="31" spans="1:33" x14ac:dyDescent="0.3">
      <c r="A31" s="308">
        <v>200000</v>
      </c>
      <c r="B31">
        <v>94</v>
      </c>
      <c r="C31" t="s">
        <v>6793</v>
      </c>
      <c r="D31" t="s">
        <v>6984</v>
      </c>
      <c r="E31">
        <v>1</v>
      </c>
      <c r="F31" t="s">
        <v>6796</v>
      </c>
      <c r="G31" t="s">
        <v>6985</v>
      </c>
      <c r="H31" t="s">
        <v>6991</v>
      </c>
      <c r="I31" t="s">
        <v>6965</v>
      </c>
      <c r="J31" t="s">
        <v>6962</v>
      </c>
      <c r="K31">
        <f t="shared" si="0"/>
        <v>11</v>
      </c>
      <c r="L31" t="s">
        <v>6794</v>
      </c>
      <c r="N31" t="s">
        <v>6966</v>
      </c>
      <c r="O31" t="s">
        <v>6966</v>
      </c>
      <c r="P31">
        <v>40</v>
      </c>
      <c r="Q31">
        <f t="shared" si="1"/>
        <v>1</v>
      </c>
    </row>
    <row r="32" spans="1:33" x14ac:dyDescent="0.3">
      <c r="A32" s="308">
        <v>200000</v>
      </c>
      <c r="B32">
        <v>95</v>
      </c>
      <c r="C32" t="s">
        <v>6793</v>
      </c>
      <c r="D32" t="s">
        <v>6984</v>
      </c>
      <c r="E32">
        <v>1</v>
      </c>
      <c r="F32" t="s">
        <v>6796</v>
      </c>
      <c r="G32" t="s">
        <v>6985</v>
      </c>
      <c r="H32" t="s">
        <v>6991</v>
      </c>
      <c r="I32" t="s">
        <v>6988</v>
      </c>
      <c r="J32" t="s">
        <v>6963</v>
      </c>
      <c r="K32">
        <f t="shared" si="0"/>
        <v>12</v>
      </c>
      <c r="L32" t="s">
        <v>6794</v>
      </c>
      <c r="N32">
        <v>3</v>
      </c>
      <c r="O32">
        <v>2007</v>
      </c>
      <c r="P32">
        <v>20</v>
      </c>
      <c r="Q32">
        <f t="shared" si="1"/>
        <v>2</v>
      </c>
    </row>
    <row r="33" spans="1:17" x14ac:dyDescent="0.3">
      <c r="A33" s="308">
        <v>200000</v>
      </c>
      <c r="B33">
        <v>97</v>
      </c>
      <c r="C33" t="s">
        <v>6793</v>
      </c>
      <c r="D33" t="s">
        <v>6984</v>
      </c>
      <c r="E33">
        <v>1</v>
      </c>
      <c r="F33" t="s">
        <v>6796</v>
      </c>
      <c r="G33" t="s">
        <v>6985</v>
      </c>
      <c r="H33" t="s">
        <v>6991</v>
      </c>
      <c r="I33" t="s">
        <v>6988</v>
      </c>
      <c r="J33" t="s">
        <v>6963</v>
      </c>
      <c r="K33">
        <f t="shared" si="0"/>
        <v>12</v>
      </c>
      <c r="L33" t="s">
        <v>6794</v>
      </c>
      <c r="N33" t="s">
        <v>6966</v>
      </c>
      <c r="O33">
        <v>2006</v>
      </c>
      <c r="P33">
        <v>5</v>
      </c>
      <c r="Q33">
        <f t="shared" si="1"/>
        <v>5</v>
      </c>
    </row>
    <row r="34" spans="1:17" x14ac:dyDescent="0.3">
      <c r="A34" s="308">
        <v>200000</v>
      </c>
      <c r="B34">
        <v>101</v>
      </c>
      <c r="C34" t="s">
        <v>6793</v>
      </c>
      <c r="D34" t="s">
        <v>6984</v>
      </c>
      <c r="E34">
        <v>1</v>
      </c>
      <c r="F34" t="s">
        <v>6796</v>
      </c>
      <c r="G34" t="s">
        <v>6985</v>
      </c>
      <c r="H34" t="s">
        <v>6991</v>
      </c>
      <c r="I34" t="s">
        <v>6988</v>
      </c>
      <c r="J34" t="s">
        <v>6960</v>
      </c>
      <c r="K34">
        <f t="shared" si="0"/>
        <v>9</v>
      </c>
      <c r="L34" t="s">
        <v>6793</v>
      </c>
      <c r="M34">
        <v>35</v>
      </c>
      <c r="N34">
        <v>1</v>
      </c>
      <c r="O34">
        <v>2009</v>
      </c>
      <c r="P34">
        <v>18</v>
      </c>
      <c r="Q34">
        <f t="shared" si="1"/>
        <v>3</v>
      </c>
    </row>
    <row r="35" spans="1:17" x14ac:dyDescent="0.3">
      <c r="A35" s="308">
        <v>200000</v>
      </c>
      <c r="B35">
        <v>103</v>
      </c>
      <c r="C35" t="s">
        <v>6793</v>
      </c>
      <c r="D35" t="s">
        <v>6984</v>
      </c>
      <c r="E35">
        <v>1</v>
      </c>
      <c r="F35" t="s">
        <v>6796</v>
      </c>
      <c r="G35" t="s">
        <v>6985</v>
      </c>
      <c r="H35" t="s">
        <v>6990</v>
      </c>
      <c r="I35" t="s">
        <v>6988</v>
      </c>
      <c r="J35" t="s">
        <v>6962</v>
      </c>
      <c r="K35">
        <f t="shared" si="0"/>
        <v>11</v>
      </c>
      <c r="L35" t="s">
        <v>6794</v>
      </c>
      <c r="N35">
        <v>10</v>
      </c>
      <c r="O35">
        <v>2007</v>
      </c>
      <c r="P35">
        <v>15</v>
      </c>
      <c r="Q35">
        <f t="shared" si="1"/>
        <v>3</v>
      </c>
    </row>
    <row r="36" spans="1:17" x14ac:dyDescent="0.3">
      <c r="A36" s="308">
        <v>200000</v>
      </c>
      <c r="B36">
        <v>110</v>
      </c>
      <c r="C36" t="s">
        <v>6793</v>
      </c>
      <c r="D36" t="s">
        <v>6984</v>
      </c>
      <c r="E36">
        <v>1</v>
      </c>
      <c r="F36" t="s">
        <v>6796</v>
      </c>
      <c r="G36" t="s">
        <v>6985</v>
      </c>
      <c r="H36" t="s">
        <v>6990</v>
      </c>
      <c r="I36" t="s">
        <v>6988</v>
      </c>
      <c r="J36" t="s">
        <v>6962</v>
      </c>
      <c r="K36">
        <f t="shared" si="0"/>
        <v>11</v>
      </c>
      <c r="L36" t="s">
        <v>6</v>
      </c>
      <c r="N36" t="s">
        <v>6966</v>
      </c>
      <c r="O36" t="s">
        <v>6966</v>
      </c>
      <c r="P36">
        <v>10</v>
      </c>
      <c r="Q36">
        <f t="shared" si="1"/>
        <v>4</v>
      </c>
    </row>
    <row r="37" spans="1:17" x14ac:dyDescent="0.3">
      <c r="A37" s="308">
        <v>200000</v>
      </c>
      <c r="B37">
        <v>112</v>
      </c>
      <c r="C37" t="s">
        <v>6793</v>
      </c>
      <c r="D37" t="s">
        <v>6984</v>
      </c>
      <c r="E37">
        <v>1</v>
      </c>
      <c r="F37" t="s">
        <v>6796</v>
      </c>
      <c r="G37" t="s">
        <v>6985</v>
      </c>
      <c r="H37" t="s">
        <v>6990</v>
      </c>
      <c r="I37" t="s">
        <v>6988</v>
      </c>
      <c r="J37" t="s">
        <v>6960</v>
      </c>
      <c r="K37">
        <f t="shared" si="0"/>
        <v>9</v>
      </c>
      <c r="L37" t="s">
        <v>6793</v>
      </c>
      <c r="M37">
        <v>25</v>
      </c>
      <c r="N37">
        <v>7</v>
      </c>
      <c r="O37">
        <v>2008</v>
      </c>
      <c r="P37">
        <v>10</v>
      </c>
      <c r="Q37">
        <f t="shared" si="1"/>
        <v>4</v>
      </c>
    </row>
    <row r="38" spans="1:17" x14ac:dyDescent="0.3">
      <c r="A38" s="308">
        <v>200000</v>
      </c>
      <c r="B38">
        <v>114</v>
      </c>
      <c r="C38" t="s">
        <v>6793</v>
      </c>
      <c r="D38" t="s">
        <v>6984</v>
      </c>
      <c r="E38">
        <v>1</v>
      </c>
      <c r="F38" t="s">
        <v>6796</v>
      </c>
      <c r="G38" t="s">
        <v>6985</v>
      </c>
      <c r="H38" t="s">
        <v>6986</v>
      </c>
      <c r="I38" t="s">
        <v>6965</v>
      </c>
      <c r="J38" t="s">
        <v>6960</v>
      </c>
      <c r="K38">
        <f t="shared" si="0"/>
        <v>9</v>
      </c>
      <c r="L38" t="s">
        <v>6794</v>
      </c>
      <c r="N38">
        <v>7</v>
      </c>
      <c r="O38" t="s">
        <v>6966</v>
      </c>
      <c r="P38">
        <v>15</v>
      </c>
      <c r="Q38">
        <f t="shared" si="1"/>
        <v>3</v>
      </c>
    </row>
    <row r="39" spans="1:17" x14ac:dyDescent="0.3">
      <c r="A39" s="308">
        <v>200000</v>
      </c>
      <c r="B39">
        <v>117</v>
      </c>
      <c r="C39" t="s">
        <v>6793</v>
      </c>
      <c r="D39" t="s">
        <v>6984</v>
      </c>
      <c r="E39">
        <v>1</v>
      </c>
      <c r="F39" t="s">
        <v>6796</v>
      </c>
      <c r="G39" t="s">
        <v>6985</v>
      </c>
      <c r="H39" t="s">
        <v>6986</v>
      </c>
      <c r="I39" t="s">
        <v>6988</v>
      </c>
      <c r="J39" t="s">
        <v>6962</v>
      </c>
      <c r="K39">
        <f t="shared" si="0"/>
        <v>11</v>
      </c>
      <c r="L39" t="s">
        <v>6</v>
      </c>
      <c r="N39">
        <v>4</v>
      </c>
      <c r="O39">
        <v>2009</v>
      </c>
      <c r="P39">
        <v>20</v>
      </c>
      <c r="Q39">
        <f t="shared" si="1"/>
        <v>2</v>
      </c>
    </row>
    <row r="40" spans="1:17" x14ac:dyDescent="0.3">
      <c r="A40" s="308">
        <v>200000</v>
      </c>
      <c r="B40">
        <v>121</v>
      </c>
      <c r="C40" t="s">
        <v>6793</v>
      </c>
      <c r="D40" t="s">
        <v>6984</v>
      </c>
      <c r="E40">
        <v>1</v>
      </c>
      <c r="F40" t="s">
        <v>6796</v>
      </c>
      <c r="G40" t="s">
        <v>6985</v>
      </c>
      <c r="H40" t="s">
        <v>6991</v>
      </c>
      <c r="I40" t="s">
        <v>6988</v>
      </c>
      <c r="J40" t="s">
        <v>6962</v>
      </c>
      <c r="K40">
        <f t="shared" si="0"/>
        <v>11</v>
      </c>
      <c r="L40" t="s">
        <v>6794</v>
      </c>
      <c r="N40">
        <v>9</v>
      </c>
      <c r="O40">
        <v>2007</v>
      </c>
      <c r="P40">
        <v>20</v>
      </c>
      <c r="Q40">
        <f t="shared" si="1"/>
        <v>2</v>
      </c>
    </row>
    <row r="41" spans="1:17" x14ac:dyDescent="0.3">
      <c r="A41" s="308">
        <v>200000</v>
      </c>
      <c r="B41">
        <v>135</v>
      </c>
      <c r="C41" t="s">
        <v>6793</v>
      </c>
      <c r="D41" t="s">
        <v>6984</v>
      </c>
      <c r="E41">
        <v>1</v>
      </c>
      <c r="F41" t="s">
        <v>6796</v>
      </c>
      <c r="G41" t="s">
        <v>6985</v>
      </c>
      <c r="H41" t="s">
        <v>6990</v>
      </c>
      <c r="I41" t="s">
        <v>6988</v>
      </c>
      <c r="J41" t="s">
        <v>6962</v>
      </c>
      <c r="K41">
        <f t="shared" si="0"/>
        <v>11</v>
      </c>
      <c r="L41" t="s">
        <v>6794</v>
      </c>
      <c r="N41">
        <v>3</v>
      </c>
      <c r="O41">
        <v>2007</v>
      </c>
      <c r="P41">
        <v>8</v>
      </c>
      <c r="Q41">
        <f t="shared" si="1"/>
        <v>5</v>
      </c>
    </row>
    <row r="42" spans="1:17" x14ac:dyDescent="0.3">
      <c r="A42" s="308">
        <v>200000</v>
      </c>
      <c r="B42">
        <v>138</v>
      </c>
      <c r="C42" t="s">
        <v>6793</v>
      </c>
      <c r="D42" t="s">
        <v>6984</v>
      </c>
      <c r="E42">
        <v>1</v>
      </c>
      <c r="F42" t="s">
        <v>6796</v>
      </c>
      <c r="G42" t="s">
        <v>6985</v>
      </c>
      <c r="H42" t="s">
        <v>6965</v>
      </c>
      <c r="I42" t="s">
        <v>6988</v>
      </c>
      <c r="J42" t="s">
        <v>6962</v>
      </c>
      <c r="K42">
        <f t="shared" si="0"/>
        <v>11</v>
      </c>
      <c r="L42" t="s">
        <v>6794</v>
      </c>
      <c r="N42" t="s">
        <v>6966</v>
      </c>
      <c r="O42" t="s">
        <v>6966</v>
      </c>
      <c r="P42">
        <v>20</v>
      </c>
      <c r="Q42">
        <f t="shared" si="1"/>
        <v>2</v>
      </c>
    </row>
    <row r="43" spans="1:17" x14ac:dyDescent="0.3">
      <c r="A43" s="308">
        <v>200000</v>
      </c>
      <c r="B43">
        <v>156</v>
      </c>
      <c r="C43" t="s">
        <v>6793</v>
      </c>
      <c r="D43" t="s">
        <v>6984</v>
      </c>
      <c r="E43">
        <v>1</v>
      </c>
      <c r="F43" t="s">
        <v>6796</v>
      </c>
      <c r="G43" t="s">
        <v>6985</v>
      </c>
      <c r="H43" t="s">
        <v>6986</v>
      </c>
      <c r="I43" t="s">
        <v>6988</v>
      </c>
      <c r="J43" t="s">
        <v>6962</v>
      </c>
      <c r="K43">
        <f t="shared" si="0"/>
        <v>11</v>
      </c>
      <c r="L43" t="s">
        <v>6793</v>
      </c>
      <c r="M43">
        <v>80</v>
      </c>
      <c r="N43">
        <v>10</v>
      </c>
      <c r="O43">
        <v>2008</v>
      </c>
      <c r="P43">
        <v>17</v>
      </c>
      <c r="Q43">
        <f t="shared" si="1"/>
        <v>3</v>
      </c>
    </row>
    <row r="44" spans="1:17" x14ac:dyDescent="0.3">
      <c r="A44" s="308">
        <v>200000</v>
      </c>
      <c r="B44">
        <v>157</v>
      </c>
      <c r="C44" t="s">
        <v>6793</v>
      </c>
      <c r="D44" t="s">
        <v>6984</v>
      </c>
      <c r="E44">
        <v>1</v>
      </c>
      <c r="F44" t="s">
        <v>6796</v>
      </c>
      <c r="G44" t="s">
        <v>6985</v>
      </c>
      <c r="H44" t="s">
        <v>6991</v>
      </c>
      <c r="I44" t="s">
        <v>6988</v>
      </c>
      <c r="J44" t="s">
        <v>6952</v>
      </c>
      <c r="K44">
        <f t="shared" si="0"/>
        <v>4</v>
      </c>
      <c r="L44" t="s">
        <v>6793</v>
      </c>
      <c r="M44">
        <v>2500</v>
      </c>
      <c r="N44">
        <v>6</v>
      </c>
      <c r="O44">
        <v>2009</v>
      </c>
      <c r="P44">
        <v>10</v>
      </c>
      <c r="Q44">
        <f t="shared" si="1"/>
        <v>4</v>
      </c>
    </row>
    <row r="45" spans="1:17" x14ac:dyDescent="0.3">
      <c r="A45" s="308">
        <v>200000</v>
      </c>
      <c r="B45">
        <v>172</v>
      </c>
      <c r="C45" t="s">
        <v>6793</v>
      </c>
      <c r="D45" t="s">
        <v>6984</v>
      </c>
      <c r="E45">
        <v>1</v>
      </c>
      <c r="F45" t="s">
        <v>6796</v>
      </c>
      <c r="G45" t="s">
        <v>6985</v>
      </c>
      <c r="H45" t="s">
        <v>6991</v>
      </c>
      <c r="I45" t="s">
        <v>6988</v>
      </c>
      <c r="J45" t="s">
        <v>6962</v>
      </c>
      <c r="K45">
        <f t="shared" si="0"/>
        <v>11</v>
      </c>
      <c r="L45" t="s">
        <v>6794</v>
      </c>
      <c r="N45">
        <v>8</v>
      </c>
      <c r="O45">
        <v>2009</v>
      </c>
      <c r="P45">
        <v>11</v>
      </c>
      <c r="Q45">
        <f t="shared" si="1"/>
        <v>4</v>
      </c>
    </row>
    <row r="46" spans="1:17" x14ac:dyDescent="0.3">
      <c r="A46" s="308">
        <v>200000</v>
      </c>
      <c r="B46">
        <v>173</v>
      </c>
      <c r="C46" t="s">
        <v>6793</v>
      </c>
      <c r="D46" t="s">
        <v>6984</v>
      </c>
      <c r="E46">
        <v>1</v>
      </c>
      <c r="F46" t="s">
        <v>6796</v>
      </c>
      <c r="G46" t="s">
        <v>6985</v>
      </c>
      <c r="H46" t="s">
        <v>6991</v>
      </c>
      <c r="I46" t="s">
        <v>6988</v>
      </c>
      <c r="J46" t="s">
        <v>6965</v>
      </c>
      <c r="K46">
        <f t="shared" si="0"/>
        <v>14</v>
      </c>
      <c r="L46" t="s">
        <v>6794</v>
      </c>
      <c r="N46" t="s">
        <v>6966</v>
      </c>
      <c r="O46">
        <v>2007</v>
      </c>
      <c r="P46">
        <v>10</v>
      </c>
      <c r="Q46">
        <f t="shared" si="1"/>
        <v>4</v>
      </c>
    </row>
    <row r="47" spans="1:17" x14ac:dyDescent="0.3">
      <c r="A47" s="308">
        <v>200000</v>
      </c>
      <c r="B47">
        <v>181</v>
      </c>
      <c r="C47" t="s">
        <v>6793</v>
      </c>
      <c r="D47" t="s">
        <v>6984</v>
      </c>
      <c r="E47">
        <v>2</v>
      </c>
      <c r="F47" t="s">
        <v>6796</v>
      </c>
      <c r="G47" t="s">
        <v>6985</v>
      </c>
      <c r="H47" t="s">
        <v>6991</v>
      </c>
      <c r="I47" t="s">
        <v>6988</v>
      </c>
      <c r="J47" t="s">
        <v>6964</v>
      </c>
      <c r="K47">
        <f t="shared" si="0"/>
        <v>13</v>
      </c>
      <c r="L47" t="s">
        <v>6794</v>
      </c>
      <c r="N47">
        <v>1</v>
      </c>
      <c r="O47">
        <v>2007</v>
      </c>
      <c r="P47" t="s">
        <v>6966</v>
      </c>
      <c r="Q47">
        <f t="shared" si="1"/>
        <v>-1</v>
      </c>
    </row>
    <row r="48" spans="1:17" x14ac:dyDescent="0.3">
      <c r="A48" s="308">
        <v>200000</v>
      </c>
      <c r="B48">
        <v>189</v>
      </c>
      <c r="C48" t="s">
        <v>6793</v>
      </c>
      <c r="D48" t="s">
        <v>6984</v>
      </c>
      <c r="E48">
        <v>1</v>
      </c>
      <c r="F48" t="s">
        <v>6796</v>
      </c>
      <c r="G48" t="s">
        <v>6985</v>
      </c>
      <c r="H48" t="s">
        <v>6991</v>
      </c>
      <c r="I48" t="s">
        <v>6988</v>
      </c>
      <c r="J48" t="s">
        <v>6952</v>
      </c>
      <c r="K48">
        <f t="shared" si="0"/>
        <v>4</v>
      </c>
      <c r="L48" t="s">
        <v>6793</v>
      </c>
      <c r="M48">
        <v>150</v>
      </c>
      <c r="N48">
        <v>8</v>
      </c>
      <c r="O48">
        <v>2008</v>
      </c>
      <c r="P48">
        <v>8</v>
      </c>
      <c r="Q48">
        <f t="shared" si="1"/>
        <v>5</v>
      </c>
    </row>
    <row r="49" spans="1:17" x14ac:dyDescent="0.3">
      <c r="A49" s="308">
        <v>200000</v>
      </c>
      <c r="B49">
        <v>190</v>
      </c>
      <c r="C49" t="s">
        <v>6793</v>
      </c>
      <c r="D49" t="s">
        <v>6984</v>
      </c>
      <c r="E49">
        <v>1</v>
      </c>
      <c r="F49" t="s">
        <v>6796</v>
      </c>
      <c r="G49" t="s">
        <v>6985</v>
      </c>
      <c r="H49" t="s">
        <v>6991</v>
      </c>
      <c r="I49" t="s">
        <v>6988</v>
      </c>
      <c r="J49" t="s">
        <v>6963</v>
      </c>
      <c r="K49">
        <f t="shared" si="0"/>
        <v>12</v>
      </c>
      <c r="L49" t="s">
        <v>6794</v>
      </c>
      <c r="N49">
        <v>1</v>
      </c>
      <c r="O49">
        <v>2008</v>
      </c>
      <c r="P49">
        <v>22</v>
      </c>
      <c r="Q49">
        <f t="shared" si="1"/>
        <v>2</v>
      </c>
    </row>
    <row r="50" spans="1:17" x14ac:dyDescent="0.3">
      <c r="A50" s="308">
        <v>200000</v>
      </c>
      <c r="B50">
        <v>195</v>
      </c>
      <c r="C50" t="s">
        <v>6793</v>
      </c>
      <c r="D50" t="s">
        <v>6984</v>
      </c>
      <c r="E50">
        <v>1</v>
      </c>
      <c r="F50" t="s">
        <v>6796</v>
      </c>
      <c r="G50" t="s">
        <v>6985</v>
      </c>
      <c r="H50" t="s">
        <v>6991</v>
      </c>
      <c r="I50" t="s">
        <v>6988</v>
      </c>
      <c r="J50" t="s">
        <v>6963</v>
      </c>
      <c r="K50">
        <f t="shared" si="0"/>
        <v>12</v>
      </c>
      <c r="L50" t="s">
        <v>6794</v>
      </c>
      <c r="N50">
        <v>4</v>
      </c>
      <c r="O50">
        <v>2006</v>
      </c>
      <c r="P50" t="s">
        <v>6966</v>
      </c>
      <c r="Q50">
        <f t="shared" si="1"/>
        <v>-1</v>
      </c>
    </row>
    <row r="51" spans="1:17" x14ac:dyDescent="0.3">
      <c r="A51" s="308">
        <v>200000</v>
      </c>
      <c r="B51">
        <v>198</v>
      </c>
      <c r="C51" t="s">
        <v>6793</v>
      </c>
      <c r="D51" t="s">
        <v>6984</v>
      </c>
      <c r="E51">
        <v>1</v>
      </c>
      <c r="F51" t="s">
        <v>6796</v>
      </c>
      <c r="G51" t="s">
        <v>6985</v>
      </c>
      <c r="H51" t="s">
        <v>6991</v>
      </c>
      <c r="I51" t="s">
        <v>6988</v>
      </c>
      <c r="J51" t="s">
        <v>6962</v>
      </c>
      <c r="K51">
        <f t="shared" si="0"/>
        <v>11</v>
      </c>
      <c r="L51" t="s">
        <v>6794</v>
      </c>
      <c r="N51">
        <v>4</v>
      </c>
      <c r="O51">
        <v>2007</v>
      </c>
      <c r="P51" t="s">
        <v>6966</v>
      </c>
      <c r="Q51">
        <f t="shared" si="1"/>
        <v>-1</v>
      </c>
    </row>
    <row r="52" spans="1:17" x14ac:dyDescent="0.3">
      <c r="A52" s="308">
        <v>200000</v>
      </c>
      <c r="B52">
        <v>199</v>
      </c>
      <c r="C52" t="s">
        <v>6793</v>
      </c>
      <c r="D52" t="s">
        <v>6984</v>
      </c>
      <c r="E52">
        <v>1</v>
      </c>
      <c r="F52" t="s">
        <v>6796</v>
      </c>
      <c r="G52" t="s">
        <v>6985</v>
      </c>
      <c r="H52" t="s">
        <v>6986</v>
      </c>
      <c r="I52" t="s">
        <v>6988</v>
      </c>
      <c r="J52" t="s">
        <v>6962</v>
      </c>
      <c r="K52">
        <f t="shared" si="0"/>
        <v>11</v>
      </c>
      <c r="L52" t="s">
        <v>6794</v>
      </c>
      <c r="N52" t="s">
        <v>6966</v>
      </c>
      <c r="O52">
        <v>2007</v>
      </c>
      <c r="P52">
        <v>20</v>
      </c>
      <c r="Q52">
        <f t="shared" si="1"/>
        <v>2</v>
      </c>
    </row>
    <row r="53" spans="1:17" x14ac:dyDescent="0.3">
      <c r="A53" s="308">
        <v>200000</v>
      </c>
      <c r="B53">
        <v>203</v>
      </c>
      <c r="C53" t="s">
        <v>6793</v>
      </c>
      <c r="D53" t="s">
        <v>6984</v>
      </c>
      <c r="E53">
        <v>1</v>
      </c>
      <c r="F53" t="s">
        <v>6796</v>
      </c>
      <c r="G53" t="s">
        <v>6985</v>
      </c>
      <c r="H53" t="s">
        <v>6991</v>
      </c>
      <c r="I53" t="s">
        <v>6988</v>
      </c>
      <c r="J53" t="s">
        <v>6962</v>
      </c>
      <c r="K53">
        <f t="shared" si="0"/>
        <v>11</v>
      </c>
      <c r="L53" t="s">
        <v>6794</v>
      </c>
      <c r="N53">
        <v>4</v>
      </c>
      <c r="O53">
        <v>2007</v>
      </c>
      <c r="P53">
        <v>9</v>
      </c>
      <c r="Q53">
        <f t="shared" si="1"/>
        <v>5</v>
      </c>
    </row>
    <row r="54" spans="1:17" x14ac:dyDescent="0.3">
      <c r="A54" s="308">
        <v>200000</v>
      </c>
      <c r="B54">
        <v>207</v>
      </c>
      <c r="C54" t="s">
        <v>6793</v>
      </c>
      <c r="D54" t="s">
        <v>6984</v>
      </c>
      <c r="E54">
        <v>1</v>
      </c>
      <c r="F54" t="s">
        <v>6989</v>
      </c>
      <c r="G54" t="s">
        <v>6993</v>
      </c>
      <c r="H54" t="s">
        <v>6990</v>
      </c>
      <c r="I54" t="s">
        <v>6987</v>
      </c>
      <c r="J54" t="s">
        <v>6965</v>
      </c>
      <c r="K54">
        <f t="shared" si="0"/>
        <v>14</v>
      </c>
      <c r="L54" t="s">
        <v>6794</v>
      </c>
      <c r="N54" t="s">
        <v>6966</v>
      </c>
      <c r="O54" t="s">
        <v>6966</v>
      </c>
      <c r="P54">
        <v>4</v>
      </c>
      <c r="Q54">
        <f t="shared" si="1"/>
        <v>6</v>
      </c>
    </row>
    <row r="55" spans="1:17" x14ac:dyDescent="0.3">
      <c r="A55" s="308">
        <v>200000</v>
      </c>
      <c r="B55">
        <v>209</v>
      </c>
      <c r="C55" t="s">
        <v>6793</v>
      </c>
      <c r="D55" t="s">
        <v>6984</v>
      </c>
      <c r="E55">
        <v>1</v>
      </c>
      <c r="F55" t="s">
        <v>6796</v>
      </c>
      <c r="G55" t="s">
        <v>6985</v>
      </c>
      <c r="H55" t="s">
        <v>6990</v>
      </c>
      <c r="I55" t="s">
        <v>6965</v>
      </c>
      <c r="J55" t="s">
        <v>6962</v>
      </c>
      <c r="K55">
        <f t="shared" si="0"/>
        <v>11</v>
      </c>
      <c r="L55" t="s">
        <v>6</v>
      </c>
      <c r="N55" t="s">
        <v>6966</v>
      </c>
      <c r="O55" t="s">
        <v>6966</v>
      </c>
      <c r="P55">
        <v>10</v>
      </c>
      <c r="Q55">
        <f t="shared" si="1"/>
        <v>4</v>
      </c>
    </row>
    <row r="56" spans="1:17" x14ac:dyDescent="0.3">
      <c r="A56" s="308">
        <v>200000</v>
      </c>
      <c r="B56">
        <v>219</v>
      </c>
      <c r="C56" t="s">
        <v>6793</v>
      </c>
      <c r="D56" t="s">
        <v>6984</v>
      </c>
      <c r="E56">
        <v>1</v>
      </c>
      <c r="F56" t="s">
        <v>6796</v>
      </c>
      <c r="G56" t="s">
        <v>6985</v>
      </c>
      <c r="H56" t="s">
        <v>6991</v>
      </c>
      <c r="I56" t="s">
        <v>6988</v>
      </c>
      <c r="J56" t="s">
        <v>6960</v>
      </c>
      <c r="K56">
        <f t="shared" si="0"/>
        <v>9</v>
      </c>
      <c r="L56" t="s">
        <v>6793</v>
      </c>
      <c r="M56">
        <v>35</v>
      </c>
      <c r="N56">
        <v>11</v>
      </c>
      <c r="O56">
        <v>2007</v>
      </c>
      <c r="P56">
        <v>12</v>
      </c>
      <c r="Q56">
        <f t="shared" si="1"/>
        <v>4</v>
      </c>
    </row>
    <row r="57" spans="1:17" x14ac:dyDescent="0.3">
      <c r="A57" s="308">
        <v>200000</v>
      </c>
      <c r="B57">
        <v>222</v>
      </c>
      <c r="C57" t="s">
        <v>6793</v>
      </c>
      <c r="D57" t="s">
        <v>6984</v>
      </c>
      <c r="E57">
        <v>1</v>
      </c>
      <c r="F57" t="s">
        <v>6796</v>
      </c>
      <c r="G57" t="s">
        <v>6985</v>
      </c>
      <c r="H57" t="s">
        <v>6986</v>
      </c>
      <c r="I57" t="s">
        <v>6992</v>
      </c>
      <c r="J57" t="s">
        <v>6965</v>
      </c>
      <c r="K57">
        <f t="shared" si="0"/>
        <v>14</v>
      </c>
      <c r="L57" t="s">
        <v>6794</v>
      </c>
      <c r="N57" t="s">
        <v>6966</v>
      </c>
      <c r="O57" t="s">
        <v>6966</v>
      </c>
      <c r="P57">
        <v>8</v>
      </c>
      <c r="Q57">
        <f t="shared" si="1"/>
        <v>5</v>
      </c>
    </row>
    <row r="58" spans="1:17" x14ac:dyDescent="0.3">
      <c r="A58" s="308">
        <v>200000</v>
      </c>
      <c r="B58">
        <v>227</v>
      </c>
      <c r="C58" t="s">
        <v>6793</v>
      </c>
      <c r="D58" t="s">
        <v>6984</v>
      </c>
      <c r="E58">
        <v>2</v>
      </c>
      <c r="F58" t="s">
        <v>6796</v>
      </c>
      <c r="G58" t="s">
        <v>6985</v>
      </c>
      <c r="H58" t="s">
        <v>6990</v>
      </c>
      <c r="I58" t="s">
        <v>6965</v>
      </c>
      <c r="J58" t="s">
        <v>6963</v>
      </c>
      <c r="K58">
        <f t="shared" si="0"/>
        <v>12</v>
      </c>
      <c r="L58" t="s">
        <v>6794</v>
      </c>
      <c r="N58">
        <v>6</v>
      </c>
      <c r="O58">
        <v>2009</v>
      </c>
      <c r="P58">
        <v>20</v>
      </c>
      <c r="Q58">
        <f t="shared" si="1"/>
        <v>2</v>
      </c>
    </row>
    <row r="59" spans="1:17" x14ac:dyDescent="0.3">
      <c r="A59" s="308">
        <v>200000</v>
      </c>
      <c r="B59">
        <v>236</v>
      </c>
      <c r="C59" t="s">
        <v>6793</v>
      </c>
      <c r="D59" t="s">
        <v>6984</v>
      </c>
      <c r="E59">
        <v>1</v>
      </c>
      <c r="F59" t="s">
        <v>6796</v>
      </c>
      <c r="G59" t="s">
        <v>6985</v>
      </c>
      <c r="H59" t="s">
        <v>6991</v>
      </c>
      <c r="I59" t="s">
        <v>6965</v>
      </c>
      <c r="J59" t="s">
        <v>6963</v>
      </c>
      <c r="K59">
        <f t="shared" si="0"/>
        <v>12</v>
      </c>
      <c r="L59" t="s">
        <v>6794</v>
      </c>
      <c r="N59" t="s">
        <v>6966</v>
      </c>
      <c r="O59" t="s">
        <v>6966</v>
      </c>
      <c r="P59">
        <v>3</v>
      </c>
      <c r="Q59">
        <f t="shared" si="1"/>
        <v>6</v>
      </c>
    </row>
    <row r="60" spans="1:17" x14ac:dyDescent="0.3">
      <c r="A60" s="308">
        <v>200000</v>
      </c>
      <c r="B60">
        <v>241</v>
      </c>
      <c r="C60" t="s">
        <v>6793</v>
      </c>
      <c r="D60" t="s">
        <v>6984</v>
      </c>
      <c r="E60">
        <v>1</v>
      </c>
      <c r="F60" t="s">
        <v>6989</v>
      </c>
      <c r="G60" t="s">
        <v>6993</v>
      </c>
      <c r="H60" t="s">
        <v>6986</v>
      </c>
      <c r="I60" t="s">
        <v>6988</v>
      </c>
      <c r="J60" t="s">
        <v>6962</v>
      </c>
      <c r="K60">
        <f t="shared" si="0"/>
        <v>11</v>
      </c>
      <c r="L60" t="s">
        <v>6</v>
      </c>
      <c r="N60">
        <v>7</v>
      </c>
      <c r="O60">
        <v>2007</v>
      </c>
      <c r="P60">
        <v>30</v>
      </c>
      <c r="Q60">
        <f t="shared" si="1"/>
        <v>1</v>
      </c>
    </row>
    <row r="61" spans="1:17" x14ac:dyDescent="0.3">
      <c r="A61" s="308">
        <v>200000</v>
      </c>
      <c r="B61">
        <v>242</v>
      </c>
      <c r="C61" t="s">
        <v>6793</v>
      </c>
      <c r="D61" t="s">
        <v>6984</v>
      </c>
      <c r="E61">
        <v>1</v>
      </c>
      <c r="F61" t="s">
        <v>6796</v>
      </c>
      <c r="G61" t="s">
        <v>6985</v>
      </c>
      <c r="H61" t="s">
        <v>6991</v>
      </c>
      <c r="I61" t="s">
        <v>6988</v>
      </c>
      <c r="J61" t="s">
        <v>6962</v>
      </c>
      <c r="K61">
        <f t="shared" si="0"/>
        <v>11</v>
      </c>
      <c r="L61" t="s">
        <v>6794</v>
      </c>
      <c r="N61">
        <v>5</v>
      </c>
      <c r="O61">
        <v>2009</v>
      </c>
      <c r="P61">
        <v>20</v>
      </c>
      <c r="Q61">
        <f t="shared" si="1"/>
        <v>2</v>
      </c>
    </row>
    <row r="62" spans="1:17" x14ac:dyDescent="0.3">
      <c r="A62" s="308">
        <v>200000</v>
      </c>
      <c r="B62">
        <v>243</v>
      </c>
      <c r="C62" t="s">
        <v>6793</v>
      </c>
      <c r="D62" t="s">
        <v>6984</v>
      </c>
      <c r="E62">
        <v>1</v>
      </c>
      <c r="F62" t="s">
        <v>6796</v>
      </c>
      <c r="G62" t="s">
        <v>6985</v>
      </c>
      <c r="H62" t="s">
        <v>6991</v>
      </c>
      <c r="I62" t="s">
        <v>6988</v>
      </c>
      <c r="J62" t="s">
        <v>6962</v>
      </c>
      <c r="K62">
        <f t="shared" si="0"/>
        <v>11</v>
      </c>
      <c r="L62" t="s">
        <v>6794</v>
      </c>
      <c r="N62">
        <v>2</v>
      </c>
      <c r="O62">
        <v>2008</v>
      </c>
      <c r="P62">
        <v>20</v>
      </c>
      <c r="Q62">
        <f t="shared" si="1"/>
        <v>2</v>
      </c>
    </row>
    <row r="63" spans="1:17" x14ac:dyDescent="0.3">
      <c r="A63" s="308">
        <v>200000</v>
      </c>
      <c r="B63">
        <v>258</v>
      </c>
      <c r="C63" t="s">
        <v>6793</v>
      </c>
      <c r="D63">
        <v>2009</v>
      </c>
      <c r="K63">
        <f t="shared" si="0"/>
        <v>-9</v>
      </c>
      <c r="Q63">
        <f t="shared" si="1"/>
        <v>0</v>
      </c>
    </row>
    <row r="64" spans="1:17" x14ac:dyDescent="0.3">
      <c r="A64" s="308">
        <v>200000</v>
      </c>
      <c r="B64">
        <v>264</v>
      </c>
      <c r="C64" t="s">
        <v>6793</v>
      </c>
      <c r="D64">
        <v>2006</v>
      </c>
      <c r="E64">
        <v>1</v>
      </c>
      <c r="F64" t="s">
        <v>6796</v>
      </c>
      <c r="G64" t="s">
        <v>6985</v>
      </c>
      <c r="H64" t="s">
        <v>6965</v>
      </c>
      <c r="I64" t="s">
        <v>6965</v>
      </c>
      <c r="J64" t="s">
        <v>6949</v>
      </c>
      <c r="K64">
        <f t="shared" si="0"/>
        <v>1</v>
      </c>
      <c r="L64" t="s">
        <v>6794</v>
      </c>
      <c r="N64" t="s">
        <v>6966</v>
      </c>
      <c r="O64">
        <v>2006</v>
      </c>
      <c r="P64" t="s">
        <v>6966</v>
      </c>
      <c r="Q64">
        <f t="shared" si="1"/>
        <v>-1</v>
      </c>
    </row>
    <row r="65" spans="1:17" x14ac:dyDescent="0.3">
      <c r="A65" s="308">
        <v>200000</v>
      </c>
      <c r="B65">
        <v>285</v>
      </c>
      <c r="C65" t="s">
        <v>6793</v>
      </c>
      <c r="D65">
        <v>2006</v>
      </c>
      <c r="E65">
        <v>1</v>
      </c>
      <c r="F65" t="s">
        <v>6796</v>
      </c>
      <c r="G65" t="s">
        <v>6985</v>
      </c>
      <c r="H65" t="s">
        <v>6991</v>
      </c>
      <c r="I65" t="s">
        <v>6988</v>
      </c>
      <c r="J65" t="s">
        <v>6963</v>
      </c>
      <c r="K65">
        <f t="shared" si="0"/>
        <v>12</v>
      </c>
      <c r="L65" t="s">
        <v>6794</v>
      </c>
      <c r="N65">
        <v>4</v>
      </c>
      <c r="O65">
        <v>2006</v>
      </c>
      <c r="P65">
        <v>10</v>
      </c>
      <c r="Q65">
        <f t="shared" si="1"/>
        <v>4</v>
      </c>
    </row>
    <row r="66" spans="1:17" x14ac:dyDescent="0.3">
      <c r="A66" s="308">
        <v>200000</v>
      </c>
      <c r="B66">
        <v>291</v>
      </c>
      <c r="C66" t="s">
        <v>6793</v>
      </c>
      <c r="D66">
        <v>2007</v>
      </c>
      <c r="E66">
        <v>1</v>
      </c>
      <c r="F66" t="s">
        <v>6989</v>
      </c>
      <c r="G66" t="s">
        <v>6993</v>
      </c>
      <c r="H66" t="s">
        <v>6991</v>
      </c>
      <c r="I66" t="s">
        <v>6987</v>
      </c>
      <c r="J66" t="s">
        <v>6951</v>
      </c>
      <c r="K66">
        <f t="shared" si="0"/>
        <v>3</v>
      </c>
      <c r="L66" t="s">
        <v>6793</v>
      </c>
      <c r="M66">
        <v>75</v>
      </c>
      <c r="N66">
        <v>12</v>
      </c>
      <c r="O66">
        <v>2006</v>
      </c>
      <c r="P66" t="s">
        <v>6966</v>
      </c>
      <c r="Q66">
        <f t="shared" si="1"/>
        <v>-1</v>
      </c>
    </row>
    <row r="67" spans="1:17" x14ac:dyDescent="0.3">
      <c r="A67" s="308">
        <v>200000</v>
      </c>
      <c r="B67">
        <v>304</v>
      </c>
      <c r="C67" t="s">
        <v>6793</v>
      </c>
      <c r="D67">
        <v>2007</v>
      </c>
      <c r="E67">
        <v>1</v>
      </c>
      <c r="F67" t="s">
        <v>6796</v>
      </c>
      <c r="G67" t="s">
        <v>6985</v>
      </c>
      <c r="H67" t="s">
        <v>6991</v>
      </c>
      <c r="I67" t="s">
        <v>6988</v>
      </c>
      <c r="J67" t="s">
        <v>6966</v>
      </c>
      <c r="K67">
        <f t="shared" si="0"/>
        <v>-8</v>
      </c>
      <c r="L67" t="s">
        <v>6794</v>
      </c>
      <c r="N67" t="s">
        <v>6966</v>
      </c>
      <c r="O67">
        <v>2007</v>
      </c>
      <c r="P67" t="s">
        <v>6966</v>
      </c>
      <c r="Q67">
        <f t="shared" si="1"/>
        <v>-1</v>
      </c>
    </row>
    <row r="68" spans="1:17" x14ac:dyDescent="0.3">
      <c r="A68" s="308">
        <v>200000</v>
      </c>
      <c r="B68">
        <v>309</v>
      </c>
      <c r="C68" t="s">
        <v>6793</v>
      </c>
      <c r="D68">
        <v>2006</v>
      </c>
      <c r="E68">
        <v>1</v>
      </c>
      <c r="F68" t="s">
        <v>6796</v>
      </c>
      <c r="G68" t="s">
        <v>6985</v>
      </c>
      <c r="H68" t="s">
        <v>6991</v>
      </c>
      <c r="I68" t="s">
        <v>6988</v>
      </c>
      <c r="J68" t="s">
        <v>6963</v>
      </c>
      <c r="K68">
        <f t="shared" si="0"/>
        <v>12</v>
      </c>
      <c r="L68" t="s">
        <v>6794</v>
      </c>
      <c r="N68">
        <v>7</v>
      </c>
      <c r="O68">
        <v>2006</v>
      </c>
      <c r="P68" t="s">
        <v>6966</v>
      </c>
      <c r="Q68">
        <f t="shared" si="1"/>
        <v>-1</v>
      </c>
    </row>
    <row r="69" spans="1:17" x14ac:dyDescent="0.3">
      <c r="A69" s="308">
        <v>200000</v>
      </c>
      <c r="B69">
        <v>314</v>
      </c>
      <c r="C69" t="s">
        <v>6793</v>
      </c>
      <c r="D69">
        <v>2008</v>
      </c>
      <c r="E69" t="s">
        <v>6966</v>
      </c>
      <c r="F69" t="s">
        <v>6796</v>
      </c>
      <c r="G69" t="s">
        <v>6985</v>
      </c>
      <c r="H69" t="s">
        <v>6990</v>
      </c>
      <c r="I69" t="s">
        <v>6988</v>
      </c>
      <c r="J69" t="s">
        <v>6966</v>
      </c>
      <c r="K69">
        <f t="shared" si="0"/>
        <v>-8</v>
      </c>
      <c r="L69" t="s">
        <v>6</v>
      </c>
      <c r="N69" t="s">
        <v>6966</v>
      </c>
      <c r="O69">
        <v>2008</v>
      </c>
      <c r="P69">
        <v>20</v>
      </c>
      <c r="Q69">
        <f t="shared" si="1"/>
        <v>2</v>
      </c>
    </row>
    <row r="70" spans="1:17" x14ac:dyDescent="0.3">
      <c r="A70" s="308">
        <v>200000</v>
      </c>
      <c r="B70">
        <v>318</v>
      </c>
      <c r="C70" t="s">
        <v>6793</v>
      </c>
      <c r="D70">
        <v>2008</v>
      </c>
      <c r="E70">
        <v>1</v>
      </c>
      <c r="F70" t="s">
        <v>6796</v>
      </c>
      <c r="G70" t="s">
        <v>6985</v>
      </c>
      <c r="H70" t="s">
        <v>6991</v>
      </c>
      <c r="I70" t="s">
        <v>6965</v>
      </c>
      <c r="J70" t="s">
        <v>6960</v>
      </c>
      <c r="K70">
        <f t="shared" si="0"/>
        <v>9</v>
      </c>
      <c r="L70" t="s">
        <v>6793</v>
      </c>
      <c r="M70">
        <v>35</v>
      </c>
      <c r="N70">
        <v>12</v>
      </c>
      <c r="O70">
        <v>2008</v>
      </c>
      <c r="P70">
        <v>20</v>
      </c>
      <c r="Q70">
        <f t="shared" si="1"/>
        <v>2</v>
      </c>
    </row>
    <row r="71" spans="1:17" x14ac:dyDescent="0.3">
      <c r="A71" s="308">
        <v>200000</v>
      </c>
      <c r="B71">
        <v>322</v>
      </c>
      <c r="C71" t="s">
        <v>6793</v>
      </c>
      <c r="D71">
        <v>2009</v>
      </c>
      <c r="K71">
        <f t="shared" si="0"/>
        <v>-9</v>
      </c>
      <c r="Q71">
        <f t="shared" si="1"/>
        <v>0</v>
      </c>
    </row>
    <row r="72" spans="1:17" x14ac:dyDescent="0.3">
      <c r="A72" s="308">
        <v>200000</v>
      </c>
      <c r="B72">
        <v>332</v>
      </c>
      <c r="C72" t="s">
        <v>6793</v>
      </c>
      <c r="D72" t="s">
        <v>6966</v>
      </c>
      <c r="K72">
        <f t="shared" si="0"/>
        <v>-9</v>
      </c>
      <c r="Q72">
        <f t="shared" si="1"/>
        <v>0</v>
      </c>
    </row>
    <row r="73" spans="1:17" x14ac:dyDescent="0.3">
      <c r="A73" s="308">
        <v>200000</v>
      </c>
      <c r="B73">
        <v>346</v>
      </c>
      <c r="C73" t="s">
        <v>6793</v>
      </c>
      <c r="D73">
        <v>2008</v>
      </c>
      <c r="E73">
        <v>1</v>
      </c>
      <c r="F73" t="s">
        <v>6796</v>
      </c>
      <c r="G73" t="s">
        <v>6985</v>
      </c>
      <c r="H73" t="s">
        <v>6990</v>
      </c>
      <c r="I73" t="s">
        <v>6988</v>
      </c>
      <c r="J73" t="s">
        <v>6960</v>
      </c>
      <c r="K73">
        <f t="shared" si="0"/>
        <v>9</v>
      </c>
      <c r="L73" t="s">
        <v>6793</v>
      </c>
      <c r="M73">
        <v>35</v>
      </c>
      <c r="N73" t="s">
        <v>6966</v>
      </c>
      <c r="O73">
        <v>2008</v>
      </c>
      <c r="P73">
        <v>20</v>
      </c>
      <c r="Q73">
        <f t="shared" si="1"/>
        <v>2</v>
      </c>
    </row>
    <row r="74" spans="1:17" x14ac:dyDescent="0.3">
      <c r="A74" s="308">
        <v>200000</v>
      </c>
      <c r="B74">
        <v>350</v>
      </c>
      <c r="C74" t="s">
        <v>6793</v>
      </c>
      <c r="D74">
        <v>2006</v>
      </c>
      <c r="E74">
        <v>1</v>
      </c>
      <c r="F74" t="s">
        <v>6796</v>
      </c>
      <c r="G74" t="s">
        <v>6985</v>
      </c>
      <c r="H74" t="s">
        <v>6986</v>
      </c>
      <c r="I74" t="s">
        <v>6988</v>
      </c>
      <c r="J74" t="s">
        <v>6962</v>
      </c>
      <c r="K74">
        <f t="shared" si="0"/>
        <v>11</v>
      </c>
      <c r="L74" t="s">
        <v>6794</v>
      </c>
      <c r="N74" t="s">
        <v>6966</v>
      </c>
      <c r="O74">
        <v>2006</v>
      </c>
      <c r="P74">
        <v>20</v>
      </c>
      <c r="Q74">
        <f t="shared" si="1"/>
        <v>2</v>
      </c>
    </row>
    <row r="75" spans="1:17" x14ac:dyDescent="0.3">
      <c r="A75" s="308">
        <v>200000</v>
      </c>
      <c r="B75">
        <v>355</v>
      </c>
      <c r="C75" t="s">
        <v>6793</v>
      </c>
      <c r="D75">
        <v>2009</v>
      </c>
      <c r="K75">
        <f t="shared" si="0"/>
        <v>-9</v>
      </c>
      <c r="Q75">
        <f t="shared" si="1"/>
        <v>0</v>
      </c>
    </row>
    <row r="76" spans="1:17" x14ac:dyDescent="0.3">
      <c r="A76" s="308">
        <v>200000</v>
      </c>
      <c r="B76">
        <v>358</v>
      </c>
      <c r="C76" t="s">
        <v>6793</v>
      </c>
      <c r="D76">
        <v>2007</v>
      </c>
      <c r="E76">
        <v>1</v>
      </c>
      <c r="F76" t="s">
        <v>6796</v>
      </c>
      <c r="G76" t="s">
        <v>6985</v>
      </c>
      <c r="H76" t="s">
        <v>6965</v>
      </c>
      <c r="I76" t="s">
        <v>6988</v>
      </c>
      <c r="J76" t="s">
        <v>6962</v>
      </c>
      <c r="K76">
        <f t="shared" si="0"/>
        <v>11</v>
      </c>
      <c r="L76" t="s">
        <v>6794</v>
      </c>
      <c r="N76" t="s">
        <v>6966</v>
      </c>
      <c r="O76">
        <v>2007</v>
      </c>
      <c r="P76">
        <v>15</v>
      </c>
      <c r="Q76">
        <f t="shared" si="1"/>
        <v>3</v>
      </c>
    </row>
    <row r="77" spans="1:17" x14ac:dyDescent="0.3">
      <c r="A77" s="308">
        <v>200000</v>
      </c>
      <c r="B77">
        <v>363</v>
      </c>
      <c r="C77" t="s">
        <v>6793</v>
      </c>
      <c r="D77">
        <v>2007</v>
      </c>
      <c r="E77">
        <v>1</v>
      </c>
      <c r="F77" t="s">
        <v>6796</v>
      </c>
      <c r="G77" t="s">
        <v>6985</v>
      </c>
      <c r="H77" t="s">
        <v>6991</v>
      </c>
      <c r="I77" t="s">
        <v>6988</v>
      </c>
      <c r="J77" t="s">
        <v>6952</v>
      </c>
      <c r="K77">
        <f t="shared" si="0"/>
        <v>4</v>
      </c>
      <c r="L77" t="s">
        <v>6793</v>
      </c>
      <c r="M77">
        <v>100</v>
      </c>
      <c r="N77" t="s">
        <v>6966</v>
      </c>
      <c r="O77" t="s">
        <v>6966</v>
      </c>
      <c r="P77">
        <v>10</v>
      </c>
      <c r="Q77">
        <f t="shared" si="1"/>
        <v>4</v>
      </c>
    </row>
    <row r="78" spans="1:17" x14ac:dyDescent="0.3">
      <c r="A78" s="308">
        <v>200000</v>
      </c>
      <c r="B78">
        <v>364</v>
      </c>
      <c r="C78" t="s">
        <v>6793</v>
      </c>
      <c r="D78">
        <v>2006</v>
      </c>
      <c r="E78">
        <v>1</v>
      </c>
      <c r="F78" t="s">
        <v>6796</v>
      </c>
      <c r="G78" t="s">
        <v>6985</v>
      </c>
      <c r="H78" t="s">
        <v>6990</v>
      </c>
      <c r="I78" t="s">
        <v>6965</v>
      </c>
      <c r="J78" t="s">
        <v>6962</v>
      </c>
      <c r="K78">
        <f t="shared" si="0"/>
        <v>11</v>
      </c>
      <c r="L78" t="s">
        <v>6794</v>
      </c>
      <c r="N78">
        <v>5</v>
      </c>
      <c r="O78">
        <v>2006</v>
      </c>
      <c r="P78">
        <v>10</v>
      </c>
      <c r="Q78">
        <f t="shared" si="1"/>
        <v>4</v>
      </c>
    </row>
    <row r="79" spans="1:17" x14ac:dyDescent="0.3">
      <c r="A79" s="308">
        <v>200000</v>
      </c>
      <c r="B79">
        <v>375</v>
      </c>
      <c r="C79" t="s">
        <v>6793</v>
      </c>
      <c r="D79">
        <v>2007</v>
      </c>
      <c r="E79">
        <v>1</v>
      </c>
      <c r="F79" t="s">
        <v>6796</v>
      </c>
      <c r="G79" t="s">
        <v>6985</v>
      </c>
      <c r="H79" t="s">
        <v>6990</v>
      </c>
      <c r="I79" t="s">
        <v>6965</v>
      </c>
      <c r="J79" t="s">
        <v>6960</v>
      </c>
      <c r="K79">
        <f t="shared" si="0"/>
        <v>9</v>
      </c>
      <c r="L79" t="s">
        <v>6794</v>
      </c>
      <c r="N79">
        <v>2</v>
      </c>
      <c r="O79">
        <v>2007</v>
      </c>
      <c r="P79">
        <v>7</v>
      </c>
      <c r="Q79">
        <f t="shared" si="1"/>
        <v>5</v>
      </c>
    </row>
    <row r="80" spans="1:17" x14ac:dyDescent="0.3">
      <c r="A80" s="308">
        <v>200000</v>
      </c>
      <c r="B80">
        <v>378</v>
      </c>
      <c r="C80" t="s">
        <v>6793</v>
      </c>
      <c r="D80">
        <v>2008</v>
      </c>
      <c r="E80">
        <v>1</v>
      </c>
      <c r="F80" t="s">
        <v>6796</v>
      </c>
      <c r="G80" t="s">
        <v>6993</v>
      </c>
      <c r="H80" t="s">
        <v>6990</v>
      </c>
      <c r="I80" t="s">
        <v>6988</v>
      </c>
      <c r="J80" t="s">
        <v>6949</v>
      </c>
      <c r="K80">
        <f t="shared" si="0"/>
        <v>1</v>
      </c>
      <c r="L80" t="s">
        <v>6794</v>
      </c>
      <c r="N80">
        <v>6</v>
      </c>
      <c r="O80">
        <v>2008</v>
      </c>
      <c r="P80">
        <v>15</v>
      </c>
      <c r="Q80">
        <f t="shared" si="1"/>
        <v>3</v>
      </c>
    </row>
    <row r="81" spans="1:17" x14ac:dyDescent="0.3">
      <c r="A81" s="308">
        <v>200000</v>
      </c>
      <c r="B81">
        <v>381</v>
      </c>
      <c r="C81" t="s">
        <v>6793</v>
      </c>
      <c r="D81">
        <v>2008</v>
      </c>
      <c r="E81">
        <v>1</v>
      </c>
      <c r="F81" t="s">
        <v>6796</v>
      </c>
      <c r="G81" t="s">
        <v>6985</v>
      </c>
      <c r="H81" t="s">
        <v>6990</v>
      </c>
      <c r="I81" t="s">
        <v>6988</v>
      </c>
      <c r="J81" t="s">
        <v>6959</v>
      </c>
      <c r="K81">
        <f t="shared" si="0"/>
        <v>8</v>
      </c>
      <c r="L81" t="s">
        <v>6794</v>
      </c>
      <c r="N81">
        <v>6</v>
      </c>
      <c r="O81" t="s">
        <v>6966</v>
      </c>
      <c r="P81">
        <v>5</v>
      </c>
      <c r="Q81">
        <f t="shared" si="1"/>
        <v>5</v>
      </c>
    </row>
    <row r="82" spans="1:17" x14ac:dyDescent="0.3">
      <c r="A82" s="308">
        <v>200000</v>
      </c>
      <c r="B82">
        <v>383</v>
      </c>
      <c r="C82" t="s">
        <v>6793</v>
      </c>
      <c r="D82">
        <v>2008</v>
      </c>
      <c r="E82">
        <v>1</v>
      </c>
      <c r="F82" t="s">
        <v>6796</v>
      </c>
      <c r="G82" t="s">
        <v>6985</v>
      </c>
      <c r="H82" t="s">
        <v>6991</v>
      </c>
      <c r="I82" t="s">
        <v>6987</v>
      </c>
      <c r="J82" t="s">
        <v>6960</v>
      </c>
      <c r="K82">
        <f t="shared" si="0"/>
        <v>9</v>
      </c>
      <c r="L82" t="s">
        <v>6794</v>
      </c>
      <c r="N82">
        <v>12</v>
      </c>
      <c r="O82">
        <v>2008</v>
      </c>
      <c r="P82">
        <v>20</v>
      </c>
      <c r="Q82">
        <f t="shared" si="1"/>
        <v>2</v>
      </c>
    </row>
    <row r="83" spans="1:17" x14ac:dyDescent="0.3">
      <c r="A83" s="308">
        <v>200000</v>
      </c>
      <c r="B83">
        <v>384</v>
      </c>
      <c r="C83" t="s">
        <v>6793</v>
      </c>
      <c r="D83">
        <v>2009</v>
      </c>
      <c r="K83">
        <f t="shared" si="0"/>
        <v>-9</v>
      </c>
      <c r="Q83">
        <f t="shared" si="1"/>
        <v>0</v>
      </c>
    </row>
    <row r="84" spans="1:17" x14ac:dyDescent="0.3">
      <c r="A84" s="308">
        <v>200000</v>
      </c>
      <c r="B84">
        <v>386</v>
      </c>
      <c r="C84" t="s">
        <v>6793</v>
      </c>
      <c r="D84">
        <v>2007</v>
      </c>
      <c r="E84">
        <v>1</v>
      </c>
      <c r="F84" t="s">
        <v>6796</v>
      </c>
      <c r="G84" t="s">
        <v>6985</v>
      </c>
      <c r="H84" t="s">
        <v>6991</v>
      </c>
      <c r="I84" t="s">
        <v>6988</v>
      </c>
      <c r="J84" t="s">
        <v>6962</v>
      </c>
      <c r="K84">
        <f t="shared" ref="K84:K147" si="2">VLOOKUP(J84,$AF$2:$AG$17,2,FALSE)</f>
        <v>11</v>
      </c>
      <c r="L84" t="s">
        <v>6794</v>
      </c>
      <c r="N84">
        <v>7</v>
      </c>
      <c r="O84">
        <v>2007</v>
      </c>
      <c r="P84">
        <v>18</v>
      </c>
      <c r="Q84">
        <f t="shared" ref="Q84:Q147" si="3">IF(P84="Don't Know",-1,IF(P84&gt;=30,1,IF(P84&gt;=20,2,IF(P84&gt;=15,3,IF(P84&gt;=10,4,IF(P84&gt;=5,5,IF(P84&gt;0,6,0)))))))</f>
        <v>3</v>
      </c>
    </row>
    <row r="85" spans="1:17" x14ac:dyDescent="0.3">
      <c r="A85" s="308">
        <v>200000</v>
      </c>
      <c r="B85">
        <v>406</v>
      </c>
      <c r="C85" t="s">
        <v>6793</v>
      </c>
      <c r="D85">
        <v>2009</v>
      </c>
      <c r="K85">
        <f t="shared" si="2"/>
        <v>-9</v>
      </c>
      <c r="Q85">
        <f t="shared" si="3"/>
        <v>0</v>
      </c>
    </row>
    <row r="86" spans="1:17" x14ac:dyDescent="0.3">
      <c r="A86" s="308">
        <v>200000</v>
      </c>
      <c r="B86">
        <v>407</v>
      </c>
      <c r="C86" t="s">
        <v>6793</v>
      </c>
      <c r="D86">
        <v>2007</v>
      </c>
      <c r="E86">
        <v>1</v>
      </c>
      <c r="F86" t="s">
        <v>6796</v>
      </c>
      <c r="G86" t="s">
        <v>6985</v>
      </c>
      <c r="H86" t="s">
        <v>6991</v>
      </c>
      <c r="I86" t="s">
        <v>6988</v>
      </c>
      <c r="J86" t="s">
        <v>6962</v>
      </c>
      <c r="K86">
        <f t="shared" si="2"/>
        <v>11</v>
      </c>
      <c r="L86" t="s">
        <v>6794</v>
      </c>
      <c r="N86" t="s">
        <v>6966</v>
      </c>
      <c r="O86">
        <v>2007</v>
      </c>
      <c r="P86">
        <v>10</v>
      </c>
      <c r="Q86">
        <f t="shared" si="3"/>
        <v>4</v>
      </c>
    </row>
    <row r="87" spans="1:17" x14ac:dyDescent="0.3">
      <c r="A87" s="308">
        <v>200000</v>
      </c>
      <c r="B87">
        <v>409</v>
      </c>
      <c r="C87" t="s">
        <v>6793</v>
      </c>
      <c r="D87">
        <v>2009</v>
      </c>
      <c r="K87">
        <f t="shared" si="2"/>
        <v>-9</v>
      </c>
      <c r="Q87">
        <f t="shared" si="3"/>
        <v>0</v>
      </c>
    </row>
    <row r="88" spans="1:17" x14ac:dyDescent="0.3">
      <c r="A88" s="308">
        <v>200000</v>
      </c>
      <c r="B88">
        <v>411</v>
      </c>
      <c r="C88" t="s">
        <v>6793</v>
      </c>
      <c r="D88">
        <v>2007</v>
      </c>
      <c r="E88">
        <v>1</v>
      </c>
      <c r="F88" t="s">
        <v>6796</v>
      </c>
      <c r="G88" t="s">
        <v>6985</v>
      </c>
      <c r="H88" t="s">
        <v>6990</v>
      </c>
      <c r="I88" t="s">
        <v>6988</v>
      </c>
      <c r="J88" t="s">
        <v>6966</v>
      </c>
      <c r="K88">
        <f t="shared" si="2"/>
        <v>-8</v>
      </c>
      <c r="L88" t="s">
        <v>6794</v>
      </c>
      <c r="N88">
        <v>6</v>
      </c>
      <c r="O88">
        <v>2007</v>
      </c>
      <c r="P88">
        <v>6</v>
      </c>
      <c r="Q88">
        <f t="shared" si="3"/>
        <v>5</v>
      </c>
    </row>
    <row r="89" spans="1:17" x14ac:dyDescent="0.3">
      <c r="A89" s="308">
        <v>200000</v>
      </c>
      <c r="B89">
        <v>434</v>
      </c>
      <c r="C89" t="s">
        <v>6793</v>
      </c>
      <c r="D89">
        <v>2008</v>
      </c>
      <c r="E89">
        <v>1</v>
      </c>
      <c r="F89" t="s">
        <v>6796</v>
      </c>
      <c r="G89" t="s">
        <v>6985</v>
      </c>
      <c r="H89" t="s">
        <v>6965</v>
      </c>
      <c r="I89" t="s">
        <v>6965</v>
      </c>
      <c r="J89" t="s">
        <v>6962</v>
      </c>
      <c r="K89">
        <f t="shared" si="2"/>
        <v>11</v>
      </c>
      <c r="L89" t="s">
        <v>6794</v>
      </c>
      <c r="N89" t="s">
        <v>6966</v>
      </c>
      <c r="O89">
        <v>2008</v>
      </c>
      <c r="P89">
        <v>18</v>
      </c>
      <c r="Q89">
        <f t="shared" si="3"/>
        <v>3</v>
      </c>
    </row>
    <row r="90" spans="1:17" x14ac:dyDescent="0.3">
      <c r="A90" s="308">
        <v>200000</v>
      </c>
      <c r="B90">
        <v>439</v>
      </c>
      <c r="C90" t="s">
        <v>6793</v>
      </c>
      <c r="D90">
        <v>2006</v>
      </c>
      <c r="E90">
        <v>1</v>
      </c>
      <c r="F90" t="s">
        <v>6796</v>
      </c>
      <c r="G90" t="s">
        <v>6985</v>
      </c>
      <c r="H90" t="s">
        <v>6986</v>
      </c>
      <c r="I90" t="s">
        <v>6988</v>
      </c>
      <c r="J90" t="s">
        <v>6962</v>
      </c>
      <c r="K90">
        <f t="shared" si="2"/>
        <v>11</v>
      </c>
      <c r="L90" t="s">
        <v>6794</v>
      </c>
      <c r="N90">
        <v>6</v>
      </c>
      <c r="O90">
        <v>2006</v>
      </c>
      <c r="P90">
        <v>20</v>
      </c>
      <c r="Q90">
        <f t="shared" si="3"/>
        <v>2</v>
      </c>
    </row>
    <row r="91" spans="1:17" x14ac:dyDescent="0.3">
      <c r="A91" s="308">
        <v>200000</v>
      </c>
      <c r="B91">
        <v>443</v>
      </c>
      <c r="C91" t="s">
        <v>6793</v>
      </c>
      <c r="D91">
        <v>2009</v>
      </c>
      <c r="K91">
        <f t="shared" si="2"/>
        <v>-9</v>
      </c>
      <c r="Q91">
        <f t="shared" si="3"/>
        <v>0</v>
      </c>
    </row>
    <row r="92" spans="1:17" x14ac:dyDescent="0.3">
      <c r="A92" s="308">
        <v>200000</v>
      </c>
      <c r="B92">
        <v>444</v>
      </c>
      <c r="C92" t="s">
        <v>6793</v>
      </c>
      <c r="D92">
        <v>2006</v>
      </c>
      <c r="E92">
        <v>1</v>
      </c>
      <c r="F92" t="s">
        <v>6796</v>
      </c>
      <c r="G92" t="s">
        <v>6985</v>
      </c>
      <c r="H92" t="s">
        <v>6991</v>
      </c>
      <c r="I92" t="s">
        <v>6965</v>
      </c>
      <c r="J92" t="s">
        <v>6962</v>
      </c>
      <c r="K92">
        <f t="shared" si="2"/>
        <v>11</v>
      </c>
      <c r="L92" t="s">
        <v>6</v>
      </c>
      <c r="N92">
        <v>12</v>
      </c>
      <c r="O92">
        <v>2006</v>
      </c>
      <c r="P92">
        <v>17</v>
      </c>
      <c r="Q92">
        <f t="shared" si="3"/>
        <v>3</v>
      </c>
    </row>
    <row r="93" spans="1:17" x14ac:dyDescent="0.3">
      <c r="A93" s="308">
        <v>200000</v>
      </c>
      <c r="B93">
        <v>451</v>
      </c>
      <c r="C93" t="s">
        <v>6793</v>
      </c>
      <c r="D93">
        <v>2009</v>
      </c>
      <c r="K93">
        <f t="shared" si="2"/>
        <v>-9</v>
      </c>
      <c r="Q93">
        <f t="shared" si="3"/>
        <v>0</v>
      </c>
    </row>
    <row r="94" spans="1:17" x14ac:dyDescent="0.3">
      <c r="A94" s="308">
        <v>200000</v>
      </c>
      <c r="B94">
        <v>482</v>
      </c>
      <c r="C94" t="s">
        <v>6793</v>
      </c>
      <c r="D94">
        <v>2006</v>
      </c>
      <c r="E94">
        <v>1</v>
      </c>
      <c r="F94" t="s">
        <v>6989</v>
      </c>
      <c r="G94" t="s">
        <v>6965</v>
      </c>
      <c r="H94" t="s">
        <v>6965</v>
      </c>
      <c r="I94" t="s">
        <v>6988</v>
      </c>
      <c r="J94" t="s">
        <v>6965</v>
      </c>
      <c r="K94">
        <f t="shared" si="2"/>
        <v>14</v>
      </c>
      <c r="L94" t="s">
        <v>6793</v>
      </c>
      <c r="M94">
        <v>35</v>
      </c>
      <c r="N94">
        <v>6</v>
      </c>
      <c r="O94">
        <v>2006</v>
      </c>
      <c r="P94">
        <v>10</v>
      </c>
      <c r="Q94">
        <f t="shared" si="3"/>
        <v>4</v>
      </c>
    </row>
    <row r="95" spans="1:17" x14ac:dyDescent="0.3">
      <c r="A95" s="308">
        <v>200000</v>
      </c>
      <c r="B95">
        <v>483</v>
      </c>
      <c r="C95" t="s">
        <v>6793</v>
      </c>
      <c r="D95">
        <v>2007</v>
      </c>
      <c r="E95">
        <v>1</v>
      </c>
      <c r="F95" t="s">
        <v>6796</v>
      </c>
      <c r="G95" t="s">
        <v>6985</v>
      </c>
      <c r="H95" t="s">
        <v>6991</v>
      </c>
      <c r="I95" t="s">
        <v>6988</v>
      </c>
      <c r="J95" t="s">
        <v>6965</v>
      </c>
      <c r="K95">
        <f t="shared" si="2"/>
        <v>14</v>
      </c>
      <c r="L95" t="s">
        <v>6794</v>
      </c>
      <c r="N95" t="s">
        <v>6966</v>
      </c>
      <c r="O95" t="s">
        <v>6966</v>
      </c>
      <c r="P95">
        <v>30</v>
      </c>
      <c r="Q95">
        <f t="shared" si="3"/>
        <v>1</v>
      </c>
    </row>
    <row r="96" spans="1:17" x14ac:dyDescent="0.3">
      <c r="A96" s="308">
        <v>200000</v>
      </c>
      <c r="B96">
        <v>486</v>
      </c>
      <c r="C96" t="s">
        <v>6793</v>
      </c>
      <c r="D96">
        <v>2007</v>
      </c>
      <c r="E96">
        <v>1</v>
      </c>
      <c r="F96" t="s">
        <v>6989</v>
      </c>
      <c r="G96" t="s">
        <v>6965</v>
      </c>
      <c r="H96" t="s">
        <v>6986</v>
      </c>
      <c r="I96" t="s">
        <v>6987</v>
      </c>
      <c r="J96" t="s">
        <v>6959</v>
      </c>
      <c r="K96">
        <f t="shared" si="2"/>
        <v>8</v>
      </c>
      <c r="L96" t="s">
        <v>6794</v>
      </c>
      <c r="N96" t="s">
        <v>6966</v>
      </c>
      <c r="O96">
        <v>2007</v>
      </c>
      <c r="P96">
        <v>25</v>
      </c>
      <c r="Q96">
        <f t="shared" si="3"/>
        <v>2</v>
      </c>
    </row>
    <row r="97" spans="1:17" x14ac:dyDescent="0.3">
      <c r="A97" s="308">
        <v>200000</v>
      </c>
      <c r="B97">
        <v>487</v>
      </c>
      <c r="C97" t="s">
        <v>6793</v>
      </c>
      <c r="D97">
        <v>2008</v>
      </c>
      <c r="E97">
        <v>1</v>
      </c>
      <c r="F97" t="s">
        <v>6796</v>
      </c>
      <c r="G97" t="s">
        <v>6985</v>
      </c>
      <c r="H97" t="s">
        <v>6991</v>
      </c>
      <c r="I97" t="s">
        <v>6988</v>
      </c>
      <c r="J97" t="s">
        <v>6962</v>
      </c>
      <c r="K97">
        <f t="shared" si="2"/>
        <v>11</v>
      </c>
      <c r="L97" t="s">
        <v>6</v>
      </c>
      <c r="N97" t="s">
        <v>6966</v>
      </c>
      <c r="O97" t="s">
        <v>6966</v>
      </c>
      <c r="P97">
        <v>12</v>
      </c>
      <c r="Q97">
        <f t="shared" si="3"/>
        <v>4</v>
      </c>
    </row>
    <row r="98" spans="1:17" x14ac:dyDescent="0.3">
      <c r="A98" s="308">
        <v>200000</v>
      </c>
      <c r="B98">
        <v>504</v>
      </c>
      <c r="C98" t="s">
        <v>6793</v>
      </c>
      <c r="D98" t="s">
        <v>6966</v>
      </c>
      <c r="K98">
        <f t="shared" si="2"/>
        <v>-9</v>
      </c>
      <c r="Q98">
        <f t="shared" si="3"/>
        <v>0</v>
      </c>
    </row>
    <row r="99" spans="1:17" x14ac:dyDescent="0.3">
      <c r="A99" s="308">
        <v>200000</v>
      </c>
      <c r="B99">
        <v>522</v>
      </c>
      <c r="C99" t="s">
        <v>6793</v>
      </c>
      <c r="D99">
        <v>2008</v>
      </c>
      <c r="E99">
        <v>1</v>
      </c>
      <c r="F99" t="s">
        <v>6796</v>
      </c>
      <c r="G99" t="s">
        <v>6985</v>
      </c>
      <c r="H99" t="s">
        <v>6991</v>
      </c>
      <c r="I99" t="s">
        <v>6988</v>
      </c>
      <c r="J99" t="s">
        <v>6963</v>
      </c>
      <c r="K99">
        <f t="shared" si="2"/>
        <v>12</v>
      </c>
      <c r="L99" t="s">
        <v>6794</v>
      </c>
      <c r="N99">
        <v>10</v>
      </c>
      <c r="O99">
        <v>2008</v>
      </c>
      <c r="P99">
        <v>13</v>
      </c>
      <c r="Q99">
        <f t="shared" si="3"/>
        <v>4</v>
      </c>
    </row>
    <row r="100" spans="1:17" x14ac:dyDescent="0.3">
      <c r="A100" s="308">
        <v>200000</v>
      </c>
      <c r="B100">
        <v>527</v>
      </c>
      <c r="C100" t="s">
        <v>6793</v>
      </c>
      <c r="D100">
        <v>2007</v>
      </c>
      <c r="E100">
        <v>1</v>
      </c>
      <c r="F100" t="s">
        <v>6796</v>
      </c>
      <c r="G100" t="s">
        <v>6985</v>
      </c>
      <c r="H100" t="s">
        <v>6990</v>
      </c>
      <c r="I100" t="s">
        <v>6988</v>
      </c>
      <c r="J100" t="s">
        <v>6962</v>
      </c>
      <c r="K100">
        <f t="shared" si="2"/>
        <v>11</v>
      </c>
      <c r="L100" t="s">
        <v>6794</v>
      </c>
      <c r="N100" t="s">
        <v>6966</v>
      </c>
      <c r="O100">
        <v>2007</v>
      </c>
      <c r="P100">
        <v>28</v>
      </c>
      <c r="Q100">
        <f t="shared" si="3"/>
        <v>2</v>
      </c>
    </row>
    <row r="101" spans="1:17" x14ac:dyDescent="0.3">
      <c r="A101" s="308">
        <v>200000</v>
      </c>
      <c r="B101">
        <v>528</v>
      </c>
      <c r="C101" t="s">
        <v>6793</v>
      </c>
      <c r="D101">
        <v>2006</v>
      </c>
      <c r="E101">
        <v>2</v>
      </c>
      <c r="F101" t="s">
        <v>6989</v>
      </c>
      <c r="G101" t="s">
        <v>6993</v>
      </c>
      <c r="H101" t="s">
        <v>6966</v>
      </c>
      <c r="I101" t="s">
        <v>6988</v>
      </c>
      <c r="J101" t="s">
        <v>6960</v>
      </c>
      <c r="K101">
        <f t="shared" si="2"/>
        <v>9</v>
      </c>
      <c r="L101" t="s">
        <v>6793</v>
      </c>
      <c r="M101">
        <v>40</v>
      </c>
      <c r="N101" t="s">
        <v>6966</v>
      </c>
      <c r="O101" t="s">
        <v>6966</v>
      </c>
      <c r="P101" t="s">
        <v>6966</v>
      </c>
      <c r="Q101">
        <f t="shared" si="3"/>
        <v>-1</v>
      </c>
    </row>
    <row r="102" spans="1:17" x14ac:dyDescent="0.3">
      <c r="A102" s="308">
        <v>200000</v>
      </c>
      <c r="B102">
        <v>532</v>
      </c>
      <c r="C102" t="s">
        <v>6793</v>
      </c>
      <c r="D102">
        <v>2007</v>
      </c>
      <c r="E102">
        <v>1</v>
      </c>
      <c r="F102" t="s">
        <v>6796</v>
      </c>
      <c r="G102" t="s">
        <v>6985</v>
      </c>
      <c r="H102" t="s">
        <v>6990</v>
      </c>
      <c r="I102" t="s">
        <v>6965</v>
      </c>
      <c r="J102" t="s">
        <v>6961</v>
      </c>
      <c r="K102">
        <f t="shared" si="2"/>
        <v>10</v>
      </c>
      <c r="L102" t="s">
        <v>6794</v>
      </c>
      <c r="N102">
        <v>9</v>
      </c>
      <c r="O102">
        <v>2007</v>
      </c>
      <c r="P102" t="s">
        <v>6966</v>
      </c>
      <c r="Q102">
        <f t="shared" si="3"/>
        <v>-1</v>
      </c>
    </row>
    <row r="103" spans="1:17" x14ac:dyDescent="0.3">
      <c r="A103" s="308">
        <v>200000</v>
      </c>
      <c r="B103">
        <v>534</v>
      </c>
      <c r="C103" t="s">
        <v>6793</v>
      </c>
      <c r="D103">
        <v>2009</v>
      </c>
      <c r="K103">
        <f t="shared" si="2"/>
        <v>-9</v>
      </c>
      <c r="Q103">
        <f t="shared" si="3"/>
        <v>0</v>
      </c>
    </row>
    <row r="104" spans="1:17" x14ac:dyDescent="0.3">
      <c r="A104" s="308">
        <v>200000</v>
      </c>
      <c r="B104">
        <v>541</v>
      </c>
      <c r="C104" t="s">
        <v>6793</v>
      </c>
      <c r="D104">
        <v>2007</v>
      </c>
      <c r="E104">
        <v>1</v>
      </c>
      <c r="F104" t="s">
        <v>6796</v>
      </c>
      <c r="G104" t="s">
        <v>6985</v>
      </c>
      <c r="H104" t="s">
        <v>6965</v>
      </c>
      <c r="I104" t="s">
        <v>6965</v>
      </c>
      <c r="J104" t="s">
        <v>6962</v>
      </c>
      <c r="K104">
        <f t="shared" si="2"/>
        <v>11</v>
      </c>
      <c r="L104" t="s">
        <v>6794</v>
      </c>
      <c r="N104" t="s">
        <v>6966</v>
      </c>
      <c r="O104">
        <v>2006</v>
      </c>
      <c r="P104">
        <v>10</v>
      </c>
      <c r="Q104">
        <f t="shared" si="3"/>
        <v>4</v>
      </c>
    </row>
    <row r="105" spans="1:17" x14ac:dyDescent="0.3">
      <c r="A105" s="308">
        <v>200000</v>
      </c>
      <c r="B105">
        <v>547</v>
      </c>
      <c r="C105" t="s">
        <v>6793</v>
      </c>
      <c r="D105">
        <v>2008</v>
      </c>
      <c r="E105">
        <v>2</v>
      </c>
      <c r="F105" t="s">
        <v>6796</v>
      </c>
      <c r="G105" t="s">
        <v>6985</v>
      </c>
      <c r="H105" t="s">
        <v>6991</v>
      </c>
      <c r="I105" t="s">
        <v>6988</v>
      </c>
      <c r="J105" t="s">
        <v>6960</v>
      </c>
      <c r="K105">
        <f t="shared" si="2"/>
        <v>9</v>
      </c>
      <c r="L105" t="s">
        <v>6</v>
      </c>
      <c r="N105" t="s">
        <v>6966</v>
      </c>
      <c r="O105">
        <v>2008</v>
      </c>
      <c r="P105">
        <v>5</v>
      </c>
      <c r="Q105">
        <f t="shared" si="3"/>
        <v>5</v>
      </c>
    </row>
    <row r="106" spans="1:17" x14ac:dyDescent="0.3">
      <c r="A106" s="308">
        <v>200000</v>
      </c>
      <c r="B106">
        <v>552</v>
      </c>
      <c r="C106" t="s">
        <v>6793</v>
      </c>
      <c r="D106">
        <v>2007</v>
      </c>
      <c r="E106">
        <v>1</v>
      </c>
      <c r="F106" t="s">
        <v>6796</v>
      </c>
      <c r="G106" t="s">
        <v>6985</v>
      </c>
      <c r="H106" t="s">
        <v>6991</v>
      </c>
      <c r="I106" t="s">
        <v>6988</v>
      </c>
      <c r="J106" t="s">
        <v>6963</v>
      </c>
      <c r="K106">
        <f t="shared" si="2"/>
        <v>12</v>
      </c>
      <c r="L106" t="s">
        <v>6794</v>
      </c>
      <c r="N106">
        <v>1</v>
      </c>
      <c r="O106">
        <v>2007</v>
      </c>
      <c r="P106">
        <v>10</v>
      </c>
      <c r="Q106">
        <f t="shared" si="3"/>
        <v>4</v>
      </c>
    </row>
    <row r="107" spans="1:17" x14ac:dyDescent="0.3">
      <c r="A107" s="308">
        <v>200000</v>
      </c>
      <c r="B107">
        <v>558</v>
      </c>
      <c r="C107" t="s">
        <v>6793</v>
      </c>
      <c r="D107">
        <v>2006</v>
      </c>
      <c r="E107">
        <v>1</v>
      </c>
      <c r="F107" t="s">
        <v>6989</v>
      </c>
      <c r="G107" t="s">
        <v>6985</v>
      </c>
      <c r="H107" t="s">
        <v>6986</v>
      </c>
      <c r="I107" t="s">
        <v>6988</v>
      </c>
      <c r="J107" t="s">
        <v>6959</v>
      </c>
      <c r="K107">
        <f t="shared" si="2"/>
        <v>8</v>
      </c>
      <c r="L107" t="s">
        <v>6794</v>
      </c>
      <c r="N107">
        <v>7</v>
      </c>
      <c r="O107">
        <v>2007</v>
      </c>
      <c r="P107">
        <v>6</v>
      </c>
      <c r="Q107">
        <f t="shared" si="3"/>
        <v>5</v>
      </c>
    </row>
    <row r="108" spans="1:17" x14ac:dyDescent="0.3">
      <c r="A108" s="308">
        <v>200000</v>
      </c>
      <c r="B108">
        <v>568</v>
      </c>
      <c r="C108" t="s">
        <v>6793</v>
      </c>
      <c r="D108">
        <v>2008</v>
      </c>
      <c r="E108">
        <v>1</v>
      </c>
      <c r="F108" t="s">
        <v>6796</v>
      </c>
      <c r="G108" t="s">
        <v>6985</v>
      </c>
      <c r="H108" t="s">
        <v>6991</v>
      </c>
      <c r="I108" t="s">
        <v>6988</v>
      </c>
      <c r="J108" t="s">
        <v>6966</v>
      </c>
      <c r="K108">
        <f t="shared" si="2"/>
        <v>-8</v>
      </c>
      <c r="L108" t="s">
        <v>6794</v>
      </c>
      <c r="N108">
        <v>11</v>
      </c>
      <c r="O108">
        <v>2008</v>
      </c>
      <c r="P108">
        <v>8</v>
      </c>
      <c r="Q108">
        <f t="shared" si="3"/>
        <v>5</v>
      </c>
    </row>
    <row r="109" spans="1:17" x14ac:dyDescent="0.3">
      <c r="A109" s="308">
        <v>200000</v>
      </c>
      <c r="B109">
        <v>572</v>
      </c>
      <c r="C109" t="s">
        <v>6793</v>
      </c>
      <c r="D109">
        <v>2009</v>
      </c>
      <c r="K109">
        <f t="shared" si="2"/>
        <v>-9</v>
      </c>
      <c r="Q109">
        <f t="shared" si="3"/>
        <v>0</v>
      </c>
    </row>
    <row r="110" spans="1:17" x14ac:dyDescent="0.3">
      <c r="A110" s="308">
        <v>200000</v>
      </c>
      <c r="B110">
        <v>576</v>
      </c>
      <c r="C110" t="s">
        <v>6793</v>
      </c>
      <c r="D110">
        <v>2008</v>
      </c>
      <c r="E110">
        <v>1</v>
      </c>
      <c r="F110" t="s">
        <v>6796</v>
      </c>
      <c r="G110" t="s">
        <v>6985</v>
      </c>
      <c r="H110" t="s">
        <v>6990</v>
      </c>
      <c r="I110" t="s">
        <v>6988</v>
      </c>
      <c r="J110" t="s">
        <v>6960</v>
      </c>
      <c r="K110">
        <f t="shared" si="2"/>
        <v>9</v>
      </c>
      <c r="L110" t="s">
        <v>6793</v>
      </c>
      <c r="M110">
        <v>35</v>
      </c>
      <c r="N110">
        <v>10</v>
      </c>
      <c r="O110">
        <v>2008</v>
      </c>
      <c r="P110">
        <v>15</v>
      </c>
      <c r="Q110">
        <f t="shared" si="3"/>
        <v>3</v>
      </c>
    </row>
    <row r="111" spans="1:17" x14ac:dyDescent="0.3">
      <c r="A111" s="308">
        <v>200000</v>
      </c>
      <c r="B111">
        <v>580</v>
      </c>
      <c r="C111" t="s">
        <v>6793</v>
      </c>
      <c r="D111">
        <v>2008</v>
      </c>
      <c r="E111">
        <v>1</v>
      </c>
      <c r="F111" t="s">
        <v>6796</v>
      </c>
      <c r="G111" t="s">
        <v>6985</v>
      </c>
      <c r="H111" t="s">
        <v>6990</v>
      </c>
      <c r="I111" t="s">
        <v>6988</v>
      </c>
      <c r="J111" t="s">
        <v>6949</v>
      </c>
      <c r="K111">
        <f t="shared" si="2"/>
        <v>1</v>
      </c>
      <c r="L111" t="s">
        <v>6794</v>
      </c>
      <c r="N111">
        <v>5</v>
      </c>
      <c r="O111">
        <v>2008</v>
      </c>
      <c r="P111">
        <v>6</v>
      </c>
      <c r="Q111">
        <f t="shared" si="3"/>
        <v>5</v>
      </c>
    </row>
    <row r="112" spans="1:17" x14ac:dyDescent="0.3">
      <c r="A112" s="308">
        <v>200000</v>
      </c>
      <c r="B112">
        <v>586</v>
      </c>
      <c r="C112" t="s">
        <v>6793</v>
      </c>
      <c r="D112" t="s">
        <v>6966</v>
      </c>
      <c r="K112">
        <f t="shared" si="2"/>
        <v>-9</v>
      </c>
      <c r="Q112">
        <f t="shared" si="3"/>
        <v>0</v>
      </c>
    </row>
    <row r="113" spans="1:17" x14ac:dyDescent="0.3">
      <c r="A113" s="308">
        <v>200000</v>
      </c>
      <c r="B113">
        <v>590</v>
      </c>
      <c r="C113" t="s">
        <v>6793</v>
      </c>
      <c r="D113" t="s">
        <v>6966</v>
      </c>
      <c r="K113">
        <f t="shared" si="2"/>
        <v>-9</v>
      </c>
      <c r="Q113">
        <f t="shared" si="3"/>
        <v>0</v>
      </c>
    </row>
    <row r="114" spans="1:17" x14ac:dyDescent="0.3">
      <c r="A114" s="308">
        <v>200000</v>
      </c>
      <c r="B114">
        <v>594</v>
      </c>
      <c r="C114" t="s">
        <v>6793</v>
      </c>
      <c r="D114">
        <v>2006</v>
      </c>
      <c r="E114">
        <v>1</v>
      </c>
      <c r="F114" t="s">
        <v>6989</v>
      </c>
      <c r="G114" t="s">
        <v>6965</v>
      </c>
      <c r="H114" t="s">
        <v>6991</v>
      </c>
      <c r="I114" t="s">
        <v>6988</v>
      </c>
      <c r="J114" t="s">
        <v>6960</v>
      </c>
      <c r="K114">
        <f t="shared" si="2"/>
        <v>9</v>
      </c>
      <c r="L114" t="s">
        <v>6793</v>
      </c>
      <c r="M114">
        <v>50</v>
      </c>
      <c r="N114" t="s">
        <v>6966</v>
      </c>
      <c r="O114">
        <v>2006</v>
      </c>
      <c r="P114">
        <v>20</v>
      </c>
      <c r="Q114">
        <f t="shared" si="3"/>
        <v>2</v>
      </c>
    </row>
    <row r="115" spans="1:17" x14ac:dyDescent="0.3">
      <c r="A115" s="308">
        <v>200000</v>
      </c>
      <c r="B115">
        <v>595</v>
      </c>
      <c r="C115" t="s">
        <v>6793</v>
      </c>
      <c r="D115">
        <v>2009</v>
      </c>
      <c r="K115">
        <f t="shared" si="2"/>
        <v>-9</v>
      </c>
      <c r="Q115">
        <f t="shared" si="3"/>
        <v>0</v>
      </c>
    </row>
    <row r="116" spans="1:17" x14ac:dyDescent="0.3">
      <c r="A116" s="308">
        <v>201000</v>
      </c>
      <c r="B116">
        <v>610</v>
      </c>
      <c r="C116" t="s">
        <v>6793</v>
      </c>
      <c r="D116">
        <v>2007</v>
      </c>
      <c r="E116">
        <v>1</v>
      </c>
      <c r="F116" t="s">
        <v>6796</v>
      </c>
      <c r="G116" t="s">
        <v>6985</v>
      </c>
      <c r="H116" t="s">
        <v>6991</v>
      </c>
      <c r="I116" t="s">
        <v>6988</v>
      </c>
      <c r="J116" t="s">
        <v>6960</v>
      </c>
      <c r="K116">
        <f t="shared" si="2"/>
        <v>9</v>
      </c>
      <c r="L116" t="s">
        <v>6793</v>
      </c>
      <c r="M116">
        <v>10</v>
      </c>
      <c r="N116">
        <v>10</v>
      </c>
      <c r="O116">
        <v>2007</v>
      </c>
      <c r="P116">
        <v>20</v>
      </c>
      <c r="Q116">
        <f t="shared" si="3"/>
        <v>2</v>
      </c>
    </row>
    <row r="117" spans="1:17" x14ac:dyDescent="0.3">
      <c r="A117" s="308">
        <v>201000</v>
      </c>
      <c r="B117">
        <v>614</v>
      </c>
      <c r="C117" t="s">
        <v>6793</v>
      </c>
      <c r="D117">
        <v>2008</v>
      </c>
      <c r="E117">
        <v>1</v>
      </c>
      <c r="F117" t="s">
        <v>6796</v>
      </c>
      <c r="G117" t="s">
        <v>6985</v>
      </c>
      <c r="H117" t="s">
        <v>6990</v>
      </c>
      <c r="I117" t="s">
        <v>6988</v>
      </c>
      <c r="J117" t="s">
        <v>6962</v>
      </c>
      <c r="K117">
        <f t="shared" si="2"/>
        <v>11</v>
      </c>
      <c r="L117" t="s">
        <v>6</v>
      </c>
      <c r="N117">
        <v>10</v>
      </c>
      <c r="O117">
        <v>2007</v>
      </c>
      <c r="P117">
        <v>10</v>
      </c>
      <c r="Q117">
        <f t="shared" si="3"/>
        <v>4</v>
      </c>
    </row>
    <row r="118" spans="1:17" x14ac:dyDescent="0.3">
      <c r="A118" s="308">
        <v>201000</v>
      </c>
      <c r="B118">
        <v>616</v>
      </c>
      <c r="C118" t="s">
        <v>6793</v>
      </c>
      <c r="D118">
        <v>2009</v>
      </c>
      <c r="K118">
        <f t="shared" si="2"/>
        <v>-9</v>
      </c>
      <c r="Q118">
        <f t="shared" si="3"/>
        <v>0</v>
      </c>
    </row>
    <row r="119" spans="1:17" x14ac:dyDescent="0.3">
      <c r="A119" s="308">
        <v>201000</v>
      </c>
      <c r="B119">
        <v>622</v>
      </c>
      <c r="C119" t="s">
        <v>6793</v>
      </c>
      <c r="D119">
        <v>2006</v>
      </c>
      <c r="E119">
        <v>1</v>
      </c>
      <c r="F119" t="s">
        <v>6796</v>
      </c>
      <c r="G119" t="s">
        <v>6985</v>
      </c>
      <c r="H119" t="s">
        <v>6991</v>
      </c>
      <c r="I119" t="s">
        <v>6988</v>
      </c>
      <c r="J119" t="s">
        <v>6962</v>
      </c>
      <c r="K119">
        <f t="shared" si="2"/>
        <v>11</v>
      </c>
      <c r="L119" t="s">
        <v>6794</v>
      </c>
      <c r="N119">
        <v>11</v>
      </c>
      <c r="O119">
        <v>2006</v>
      </c>
      <c r="P119">
        <v>10</v>
      </c>
      <c r="Q119">
        <f t="shared" si="3"/>
        <v>4</v>
      </c>
    </row>
    <row r="120" spans="1:17" x14ac:dyDescent="0.3">
      <c r="A120" s="308">
        <v>201000</v>
      </c>
      <c r="B120">
        <v>623</v>
      </c>
      <c r="C120" t="s">
        <v>6793</v>
      </c>
      <c r="D120">
        <v>2006</v>
      </c>
      <c r="E120">
        <v>1</v>
      </c>
      <c r="F120" t="s">
        <v>6796</v>
      </c>
      <c r="G120" t="s">
        <v>6985</v>
      </c>
      <c r="H120" t="s">
        <v>6991</v>
      </c>
      <c r="I120" t="s">
        <v>6988</v>
      </c>
      <c r="J120" t="s">
        <v>6961</v>
      </c>
      <c r="K120">
        <f t="shared" si="2"/>
        <v>10</v>
      </c>
      <c r="L120" t="s">
        <v>6794</v>
      </c>
      <c r="N120" t="s">
        <v>6966</v>
      </c>
      <c r="O120" t="s">
        <v>6966</v>
      </c>
      <c r="P120">
        <v>10</v>
      </c>
      <c r="Q120">
        <f t="shared" si="3"/>
        <v>4</v>
      </c>
    </row>
    <row r="121" spans="1:17" x14ac:dyDescent="0.3">
      <c r="A121" s="308">
        <v>201000</v>
      </c>
      <c r="B121">
        <v>629</v>
      </c>
      <c r="C121" t="s">
        <v>6793</v>
      </c>
      <c r="D121">
        <v>2008</v>
      </c>
      <c r="E121">
        <v>1</v>
      </c>
      <c r="F121" t="s">
        <v>6796</v>
      </c>
      <c r="G121" t="s">
        <v>6985</v>
      </c>
      <c r="H121" t="s">
        <v>6990</v>
      </c>
      <c r="I121" t="s">
        <v>6988</v>
      </c>
      <c r="J121" t="s">
        <v>6962</v>
      </c>
      <c r="K121">
        <f t="shared" si="2"/>
        <v>11</v>
      </c>
      <c r="L121" t="s">
        <v>6794</v>
      </c>
      <c r="N121">
        <v>12</v>
      </c>
      <c r="O121">
        <v>2008</v>
      </c>
      <c r="P121">
        <v>22</v>
      </c>
      <c r="Q121">
        <f t="shared" si="3"/>
        <v>2</v>
      </c>
    </row>
    <row r="122" spans="1:17" x14ac:dyDescent="0.3">
      <c r="A122" s="308">
        <v>201000</v>
      </c>
      <c r="B122">
        <v>633</v>
      </c>
      <c r="C122" t="s">
        <v>6793</v>
      </c>
      <c r="D122">
        <v>2006</v>
      </c>
      <c r="E122">
        <v>1</v>
      </c>
      <c r="F122" t="s">
        <v>6796</v>
      </c>
      <c r="G122" t="s">
        <v>6985</v>
      </c>
      <c r="H122" t="s">
        <v>6986</v>
      </c>
      <c r="I122" t="s">
        <v>6988</v>
      </c>
      <c r="J122" t="s">
        <v>6963</v>
      </c>
      <c r="K122">
        <f t="shared" si="2"/>
        <v>12</v>
      </c>
      <c r="L122" t="s">
        <v>6794</v>
      </c>
      <c r="N122">
        <v>4</v>
      </c>
      <c r="O122">
        <v>2007</v>
      </c>
      <c r="P122">
        <v>13</v>
      </c>
      <c r="Q122">
        <f t="shared" si="3"/>
        <v>4</v>
      </c>
    </row>
    <row r="123" spans="1:17" x14ac:dyDescent="0.3">
      <c r="A123" s="308">
        <v>201000</v>
      </c>
      <c r="B123">
        <v>635</v>
      </c>
      <c r="C123" t="s">
        <v>6793</v>
      </c>
      <c r="D123">
        <v>2007</v>
      </c>
      <c r="E123">
        <v>2</v>
      </c>
      <c r="F123" t="s">
        <v>6989</v>
      </c>
      <c r="G123" t="s">
        <v>6965</v>
      </c>
      <c r="H123" t="s">
        <v>6990</v>
      </c>
      <c r="I123" t="s">
        <v>6988</v>
      </c>
      <c r="J123" t="s">
        <v>6960</v>
      </c>
      <c r="K123">
        <f t="shared" si="2"/>
        <v>9</v>
      </c>
      <c r="L123" t="s">
        <v>6793</v>
      </c>
      <c r="M123">
        <v>25</v>
      </c>
      <c r="N123">
        <v>6</v>
      </c>
      <c r="O123">
        <v>2007</v>
      </c>
      <c r="P123">
        <v>25</v>
      </c>
      <c r="Q123">
        <f t="shared" si="3"/>
        <v>2</v>
      </c>
    </row>
    <row r="124" spans="1:17" x14ac:dyDescent="0.3">
      <c r="A124" s="308">
        <v>201000</v>
      </c>
      <c r="B124">
        <v>645</v>
      </c>
      <c r="C124" t="s">
        <v>6793</v>
      </c>
      <c r="D124">
        <v>2009</v>
      </c>
      <c r="K124">
        <f t="shared" si="2"/>
        <v>-9</v>
      </c>
      <c r="Q124">
        <f t="shared" si="3"/>
        <v>0</v>
      </c>
    </row>
    <row r="125" spans="1:17" x14ac:dyDescent="0.3">
      <c r="A125" s="308">
        <v>201000</v>
      </c>
      <c r="B125">
        <v>663</v>
      </c>
      <c r="C125" t="s">
        <v>6793</v>
      </c>
      <c r="D125">
        <v>2006</v>
      </c>
      <c r="E125">
        <v>1</v>
      </c>
      <c r="F125" t="s">
        <v>6796</v>
      </c>
      <c r="G125" t="s">
        <v>6965</v>
      </c>
      <c r="H125" t="s">
        <v>6990</v>
      </c>
      <c r="I125" t="s">
        <v>6988</v>
      </c>
      <c r="J125" t="s">
        <v>6962</v>
      </c>
      <c r="K125">
        <f t="shared" si="2"/>
        <v>11</v>
      </c>
      <c r="L125" t="s">
        <v>6794</v>
      </c>
      <c r="N125">
        <v>11</v>
      </c>
      <c r="O125">
        <v>2006</v>
      </c>
      <c r="P125">
        <v>20</v>
      </c>
      <c r="Q125">
        <f t="shared" si="3"/>
        <v>2</v>
      </c>
    </row>
    <row r="126" spans="1:17" x14ac:dyDescent="0.3">
      <c r="A126" s="308">
        <v>201000</v>
      </c>
      <c r="B126">
        <v>667</v>
      </c>
      <c r="C126" t="s">
        <v>6793</v>
      </c>
      <c r="D126">
        <v>2006</v>
      </c>
      <c r="E126">
        <v>1</v>
      </c>
      <c r="F126" t="s">
        <v>6796</v>
      </c>
      <c r="G126" t="s">
        <v>6985</v>
      </c>
      <c r="H126" t="s">
        <v>6986</v>
      </c>
      <c r="I126" t="s">
        <v>6988</v>
      </c>
      <c r="J126" t="s">
        <v>6962</v>
      </c>
      <c r="K126">
        <f t="shared" si="2"/>
        <v>11</v>
      </c>
      <c r="L126" t="s">
        <v>6794</v>
      </c>
      <c r="N126" t="s">
        <v>6966</v>
      </c>
      <c r="O126">
        <v>2006</v>
      </c>
      <c r="P126">
        <v>10</v>
      </c>
      <c r="Q126">
        <f t="shared" si="3"/>
        <v>4</v>
      </c>
    </row>
    <row r="127" spans="1:17" x14ac:dyDescent="0.3">
      <c r="A127" s="308">
        <v>201000</v>
      </c>
      <c r="B127">
        <v>671</v>
      </c>
      <c r="C127" t="s">
        <v>6793</v>
      </c>
      <c r="D127">
        <v>2007</v>
      </c>
      <c r="E127">
        <v>1</v>
      </c>
      <c r="F127" t="s">
        <v>6796</v>
      </c>
      <c r="G127" t="s">
        <v>6985</v>
      </c>
      <c r="H127" t="s">
        <v>6991</v>
      </c>
      <c r="I127" t="s">
        <v>6988</v>
      </c>
      <c r="J127" t="s">
        <v>6963</v>
      </c>
      <c r="K127">
        <f t="shared" si="2"/>
        <v>12</v>
      </c>
      <c r="L127" t="s">
        <v>6794</v>
      </c>
      <c r="N127">
        <v>2</v>
      </c>
      <c r="O127">
        <v>2008</v>
      </c>
      <c r="P127" t="s">
        <v>6966</v>
      </c>
      <c r="Q127">
        <f t="shared" si="3"/>
        <v>-1</v>
      </c>
    </row>
    <row r="128" spans="1:17" x14ac:dyDescent="0.3">
      <c r="A128" s="308">
        <v>201000</v>
      </c>
      <c r="B128">
        <v>677</v>
      </c>
      <c r="C128" t="s">
        <v>6793</v>
      </c>
      <c r="D128">
        <v>2006</v>
      </c>
      <c r="E128">
        <v>1</v>
      </c>
      <c r="F128" t="s">
        <v>6796</v>
      </c>
      <c r="G128" t="s">
        <v>6985</v>
      </c>
      <c r="H128" t="s">
        <v>6966</v>
      </c>
      <c r="I128" t="s">
        <v>6988</v>
      </c>
      <c r="J128" t="s">
        <v>6962</v>
      </c>
      <c r="K128">
        <f t="shared" si="2"/>
        <v>11</v>
      </c>
      <c r="L128" t="s">
        <v>6794</v>
      </c>
      <c r="N128">
        <v>5</v>
      </c>
      <c r="O128">
        <v>2006</v>
      </c>
      <c r="P128" t="s">
        <v>6966</v>
      </c>
      <c r="Q128">
        <f t="shared" si="3"/>
        <v>-1</v>
      </c>
    </row>
    <row r="129" spans="1:17" x14ac:dyDescent="0.3">
      <c r="A129" s="308">
        <v>201000</v>
      </c>
      <c r="B129">
        <v>684</v>
      </c>
      <c r="C129" t="s">
        <v>6793</v>
      </c>
      <c r="D129">
        <v>2008</v>
      </c>
      <c r="E129">
        <v>1</v>
      </c>
      <c r="F129" t="s">
        <v>6796</v>
      </c>
      <c r="G129" t="s">
        <v>6985</v>
      </c>
      <c r="H129" t="s">
        <v>6965</v>
      </c>
      <c r="I129" t="s">
        <v>6988</v>
      </c>
      <c r="J129" t="s">
        <v>6962</v>
      </c>
      <c r="K129">
        <f t="shared" si="2"/>
        <v>11</v>
      </c>
      <c r="L129" t="s">
        <v>6794</v>
      </c>
      <c r="N129" t="s">
        <v>6966</v>
      </c>
      <c r="O129">
        <v>2008</v>
      </c>
      <c r="P129">
        <v>9</v>
      </c>
      <c r="Q129">
        <f t="shared" si="3"/>
        <v>5</v>
      </c>
    </row>
    <row r="130" spans="1:17" x14ac:dyDescent="0.3">
      <c r="A130" s="308">
        <v>201000</v>
      </c>
      <c r="B130">
        <v>697</v>
      </c>
      <c r="C130" t="s">
        <v>6793</v>
      </c>
      <c r="D130">
        <v>2008</v>
      </c>
      <c r="E130">
        <v>1</v>
      </c>
      <c r="F130" t="s">
        <v>6796</v>
      </c>
      <c r="G130" t="s">
        <v>6985</v>
      </c>
      <c r="H130" t="s">
        <v>6991</v>
      </c>
      <c r="I130" t="s">
        <v>6988</v>
      </c>
      <c r="J130" t="s">
        <v>6959</v>
      </c>
      <c r="K130">
        <f t="shared" si="2"/>
        <v>8</v>
      </c>
      <c r="L130" t="s">
        <v>6794</v>
      </c>
      <c r="N130">
        <v>4</v>
      </c>
      <c r="O130">
        <v>2008</v>
      </c>
      <c r="P130">
        <v>20</v>
      </c>
      <c r="Q130">
        <f t="shared" si="3"/>
        <v>2</v>
      </c>
    </row>
    <row r="131" spans="1:17" x14ac:dyDescent="0.3">
      <c r="A131" s="308">
        <v>201000</v>
      </c>
      <c r="B131">
        <v>698</v>
      </c>
      <c r="C131" t="s">
        <v>6793</v>
      </c>
      <c r="D131">
        <v>2007</v>
      </c>
      <c r="E131">
        <v>1</v>
      </c>
      <c r="F131" t="s">
        <v>6796</v>
      </c>
      <c r="G131" t="s">
        <v>6985</v>
      </c>
      <c r="H131" t="s">
        <v>6991</v>
      </c>
      <c r="I131" t="s">
        <v>6988</v>
      </c>
      <c r="J131" t="s">
        <v>6963</v>
      </c>
      <c r="K131">
        <f t="shared" si="2"/>
        <v>12</v>
      </c>
      <c r="L131" t="s">
        <v>6794</v>
      </c>
      <c r="N131">
        <v>7</v>
      </c>
      <c r="O131">
        <v>2007</v>
      </c>
      <c r="P131">
        <v>6</v>
      </c>
      <c r="Q131">
        <f t="shared" si="3"/>
        <v>5</v>
      </c>
    </row>
    <row r="132" spans="1:17" x14ac:dyDescent="0.3">
      <c r="A132" s="308">
        <v>201000</v>
      </c>
      <c r="B132">
        <v>700</v>
      </c>
      <c r="C132" t="s">
        <v>6793</v>
      </c>
      <c r="D132">
        <v>2007</v>
      </c>
      <c r="E132">
        <v>1</v>
      </c>
      <c r="F132" t="s">
        <v>6796</v>
      </c>
      <c r="G132" t="s">
        <v>6985</v>
      </c>
      <c r="H132" t="s">
        <v>6991</v>
      </c>
      <c r="I132" t="s">
        <v>6988</v>
      </c>
      <c r="J132" t="s">
        <v>6949</v>
      </c>
      <c r="K132">
        <f t="shared" si="2"/>
        <v>1</v>
      </c>
      <c r="L132" t="s">
        <v>6794</v>
      </c>
      <c r="N132" t="s">
        <v>6966</v>
      </c>
      <c r="O132">
        <v>2007</v>
      </c>
      <c r="P132">
        <v>15</v>
      </c>
      <c r="Q132">
        <f t="shared" si="3"/>
        <v>3</v>
      </c>
    </row>
    <row r="133" spans="1:17" x14ac:dyDescent="0.3">
      <c r="A133" s="308">
        <v>201000</v>
      </c>
      <c r="B133">
        <v>701</v>
      </c>
      <c r="C133" t="s">
        <v>6793</v>
      </c>
      <c r="D133">
        <v>2007</v>
      </c>
      <c r="E133">
        <v>1</v>
      </c>
      <c r="F133" t="s">
        <v>6796</v>
      </c>
      <c r="G133" t="s">
        <v>6985</v>
      </c>
      <c r="H133" t="s">
        <v>6986</v>
      </c>
      <c r="I133" t="s">
        <v>6988</v>
      </c>
      <c r="J133" t="s">
        <v>6962</v>
      </c>
      <c r="K133">
        <f t="shared" si="2"/>
        <v>11</v>
      </c>
      <c r="L133" t="s">
        <v>6794</v>
      </c>
      <c r="N133">
        <v>6</v>
      </c>
      <c r="O133">
        <v>2007</v>
      </c>
      <c r="P133">
        <v>15</v>
      </c>
      <c r="Q133">
        <f t="shared" si="3"/>
        <v>3</v>
      </c>
    </row>
    <row r="134" spans="1:17" x14ac:dyDescent="0.3">
      <c r="A134" s="308">
        <v>201000</v>
      </c>
      <c r="B134">
        <v>733</v>
      </c>
      <c r="C134" t="s">
        <v>6793</v>
      </c>
      <c r="D134">
        <v>2006</v>
      </c>
      <c r="E134">
        <v>1</v>
      </c>
      <c r="F134" t="s">
        <v>6796</v>
      </c>
      <c r="G134" t="s">
        <v>6985</v>
      </c>
      <c r="H134" t="s">
        <v>6990</v>
      </c>
      <c r="I134" t="s">
        <v>6988</v>
      </c>
      <c r="J134" t="s">
        <v>6962</v>
      </c>
      <c r="K134">
        <f t="shared" si="2"/>
        <v>11</v>
      </c>
      <c r="L134" t="s">
        <v>6</v>
      </c>
      <c r="N134" t="s">
        <v>6966</v>
      </c>
      <c r="O134">
        <v>2006</v>
      </c>
      <c r="P134">
        <v>10</v>
      </c>
      <c r="Q134">
        <f t="shared" si="3"/>
        <v>4</v>
      </c>
    </row>
    <row r="135" spans="1:17" x14ac:dyDescent="0.3">
      <c r="A135" s="308">
        <v>201000</v>
      </c>
      <c r="B135">
        <v>749</v>
      </c>
      <c r="C135" t="s">
        <v>6793</v>
      </c>
      <c r="D135">
        <v>2008</v>
      </c>
      <c r="E135">
        <v>1</v>
      </c>
      <c r="F135" t="s">
        <v>6989</v>
      </c>
      <c r="G135" t="s">
        <v>6985</v>
      </c>
      <c r="H135" t="s">
        <v>6991</v>
      </c>
      <c r="I135" t="s">
        <v>6965</v>
      </c>
      <c r="J135" t="s">
        <v>6962</v>
      </c>
      <c r="K135">
        <f t="shared" si="2"/>
        <v>11</v>
      </c>
      <c r="L135" t="s">
        <v>6793</v>
      </c>
      <c r="M135">
        <v>35</v>
      </c>
      <c r="N135">
        <v>12</v>
      </c>
      <c r="O135">
        <v>2008</v>
      </c>
      <c r="P135">
        <v>4</v>
      </c>
      <c r="Q135">
        <f t="shared" si="3"/>
        <v>6</v>
      </c>
    </row>
    <row r="136" spans="1:17" x14ac:dyDescent="0.3">
      <c r="A136" s="308">
        <v>201000</v>
      </c>
      <c r="B136">
        <v>752</v>
      </c>
      <c r="C136" t="s">
        <v>6793</v>
      </c>
      <c r="D136">
        <v>2008</v>
      </c>
      <c r="E136">
        <v>1</v>
      </c>
      <c r="F136" t="s">
        <v>6796</v>
      </c>
      <c r="G136" t="s">
        <v>6985</v>
      </c>
      <c r="H136" t="s">
        <v>6991</v>
      </c>
      <c r="I136" t="s">
        <v>6988</v>
      </c>
      <c r="J136" t="s">
        <v>6960</v>
      </c>
      <c r="K136">
        <f t="shared" si="2"/>
        <v>9</v>
      </c>
      <c r="L136" t="s">
        <v>6793</v>
      </c>
      <c r="M136">
        <v>0</v>
      </c>
      <c r="N136" t="s">
        <v>6966</v>
      </c>
      <c r="O136">
        <v>2007</v>
      </c>
      <c r="P136">
        <v>10</v>
      </c>
      <c r="Q136">
        <f t="shared" si="3"/>
        <v>4</v>
      </c>
    </row>
    <row r="137" spans="1:17" x14ac:dyDescent="0.3">
      <c r="A137" s="308">
        <v>201000</v>
      </c>
      <c r="B137">
        <v>764</v>
      </c>
      <c r="C137" t="s">
        <v>6793</v>
      </c>
      <c r="D137">
        <v>2006</v>
      </c>
      <c r="E137">
        <v>1</v>
      </c>
      <c r="F137" t="s">
        <v>6796</v>
      </c>
      <c r="G137" t="s">
        <v>6985</v>
      </c>
      <c r="H137" t="s">
        <v>6986</v>
      </c>
      <c r="I137" t="s">
        <v>6988</v>
      </c>
      <c r="J137" t="s">
        <v>6950</v>
      </c>
      <c r="K137">
        <f t="shared" si="2"/>
        <v>2</v>
      </c>
      <c r="L137" t="s">
        <v>6794</v>
      </c>
      <c r="N137" t="s">
        <v>6966</v>
      </c>
      <c r="O137">
        <v>2006</v>
      </c>
      <c r="P137">
        <v>5</v>
      </c>
      <c r="Q137">
        <f t="shared" si="3"/>
        <v>5</v>
      </c>
    </row>
    <row r="138" spans="1:17" x14ac:dyDescent="0.3">
      <c r="A138" s="308">
        <v>201000</v>
      </c>
      <c r="B138">
        <v>781</v>
      </c>
      <c r="C138" t="s">
        <v>6793</v>
      </c>
      <c r="D138">
        <v>2008</v>
      </c>
      <c r="E138">
        <v>1</v>
      </c>
      <c r="F138" t="s">
        <v>6796</v>
      </c>
      <c r="G138" t="s">
        <v>6985</v>
      </c>
      <c r="H138" t="s">
        <v>6986</v>
      </c>
      <c r="I138" t="s">
        <v>6992</v>
      </c>
      <c r="J138" t="s">
        <v>6949</v>
      </c>
      <c r="K138">
        <f t="shared" si="2"/>
        <v>1</v>
      </c>
      <c r="L138" t="s">
        <v>6794</v>
      </c>
      <c r="N138" t="s">
        <v>6966</v>
      </c>
      <c r="O138">
        <v>2008</v>
      </c>
      <c r="P138">
        <v>20</v>
      </c>
      <c r="Q138">
        <f t="shared" si="3"/>
        <v>2</v>
      </c>
    </row>
    <row r="139" spans="1:17" x14ac:dyDescent="0.3">
      <c r="A139" s="308">
        <v>201000</v>
      </c>
      <c r="B139">
        <v>790</v>
      </c>
      <c r="C139" t="s">
        <v>6793</v>
      </c>
      <c r="D139">
        <v>2008</v>
      </c>
      <c r="E139">
        <v>1</v>
      </c>
      <c r="F139" t="s">
        <v>6796</v>
      </c>
      <c r="G139" t="s">
        <v>6985</v>
      </c>
      <c r="H139" t="s">
        <v>6986</v>
      </c>
      <c r="I139" t="s">
        <v>6992</v>
      </c>
      <c r="J139" t="s">
        <v>6965</v>
      </c>
      <c r="K139">
        <f t="shared" si="2"/>
        <v>14</v>
      </c>
      <c r="L139" t="s">
        <v>6794</v>
      </c>
      <c r="N139">
        <v>12</v>
      </c>
      <c r="O139">
        <v>2008</v>
      </c>
      <c r="P139" t="s">
        <v>6966</v>
      </c>
      <c r="Q139">
        <f t="shared" si="3"/>
        <v>-1</v>
      </c>
    </row>
    <row r="140" spans="1:17" x14ac:dyDescent="0.3">
      <c r="A140" s="308">
        <v>201000</v>
      </c>
      <c r="B140">
        <v>791</v>
      </c>
      <c r="C140" t="s">
        <v>6793</v>
      </c>
      <c r="D140">
        <v>2008</v>
      </c>
      <c r="E140">
        <v>2</v>
      </c>
      <c r="F140" t="s">
        <v>6796</v>
      </c>
      <c r="G140" t="s">
        <v>6985</v>
      </c>
      <c r="H140" t="s">
        <v>6990</v>
      </c>
      <c r="I140" t="s">
        <v>6988</v>
      </c>
      <c r="J140" t="s">
        <v>6962</v>
      </c>
      <c r="K140">
        <f t="shared" si="2"/>
        <v>11</v>
      </c>
      <c r="L140" t="s">
        <v>6794</v>
      </c>
      <c r="N140">
        <v>10</v>
      </c>
      <c r="O140">
        <v>2008</v>
      </c>
      <c r="P140">
        <v>18</v>
      </c>
      <c r="Q140">
        <f t="shared" si="3"/>
        <v>3</v>
      </c>
    </row>
    <row r="141" spans="1:17" x14ac:dyDescent="0.3">
      <c r="A141" s="308">
        <v>201000</v>
      </c>
      <c r="B141">
        <v>793</v>
      </c>
      <c r="C141" t="s">
        <v>6793</v>
      </c>
      <c r="D141">
        <v>2008</v>
      </c>
      <c r="E141">
        <v>1</v>
      </c>
      <c r="F141" t="s">
        <v>6796</v>
      </c>
      <c r="G141" t="s">
        <v>6985</v>
      </c>
      <c r="H141" t="s">
        <v>6991</v>
      </c>
      <c r="I141" t="s">
        <v>6988</v>
      </c>
      <c r="J141" t="s">
        <v>6951</v>
      </c>
      <c r="K141">
        <f t="shared" si="2"/>
        <v>3</v>
      </c>
      <c r="L141" t="s">
        <v>6793</v>
      </c>
      <c r="M141">
        <v>40</v>
      </c>
      <c r="N141" t="s">
        <v>6966</v>
      </c>
      <c r="O141" t="s">
        <v>6966</v>
      </c>
      <c r="P141">
        <v>2</v>
      </c>
      <c r="Q141">
        <f t="shared" si="3"/>
        <v>6</v>
      </c>
    </row>
    <row r="142" spans="1:17" x14ac:dyDescent="0.3">
      <c r="A142" s="308">
        <v>201000</v>
      </c>
      <c r="B142">
        <v>800</v>
      </c>
      <c r="C142" t="s">
        <v>6793</v>
      </c>
      <c r="D142">
        <v>2006</v>
      </c>
      <c r="E142">
        <v>1</v>
      </c>
      <c r="F142" t="s">
        <v>6989</v>
      </c>
      <c r="G142" t="s">
        <v>6993</v>
      </c>
      <c r="H142" t="s">
        <v>6986</v>
      </c>
      <c r="I142" t="s">
        <v>6987</v>
      </c>
      <c r="J142" t="s">
        <v>6960</v>
      </c>
      <c r="K142">
        <f t="shared" si="2"/>
        <v>9</v>
      </c>
      <c r="L142" t="s">
        <v>6793</v>
      </c>
      <c r="M142">
        <v>50</v>
      </c>
      <c r="N142" t="s">
        <v>6966</v>
      </c>
      <c r="O142">
        <v>2006</v>
      </c>
      <c r="P142">
        <v>25</v>
      </c>
      <c r="Q142">
        <f t="shared" si="3"/>
        <v>2</v>
      </c>
    </row>
    <row r="143" spans="1:17" x14ac:dyDescent="0.3">
      <c r="A143" s="308">
        <v>201000</v>
      </c>
      <c r="B143">
        <v>805</v>
      </c>
      <c r="C143" t="s">
        <v>6793</v>
      </c>
      <c r="D143">
        <v>2007</v>
      </c>
      <c r="E143">
        <v>1</v>
      </c>
      <c r="F143" t="s">
        <v>6989</v>
      </c>
      <c r="G143" t="s">
        <v>6994</v>
      </c>
      <c r="H143" t="s">
        <v>6986</v>
      </c>
      <c r="I143" t="s">
        <v>6988</v>
      </c>
      <c r="J143" t="s">
        <v>6962</v>
      </c>
      <c r="K143">
        <f t="shared" si="2"/>
        <v>11</v>
      </c>
      <c r="L143" t="s">
        <v>6794</v>
      </c>
      <c r="N143">
        <v>10</v>
      </c>
      <c r="O143">
        <v>2007</v>
      </c>
      <c r="P143">
        <v>20</v>
      </c>
      <c r="Q143">
        <f t="shared" si="3"/>
        <v>2</v>
      </c>
    </row>
    <row r="144" spans="1:17" x14ac:dyDescent="0.3">
      <c r="A144" s="308">
        <v>201000</v>
      </c>
      <c r="B144">
        <v>815</v>
      </c>
      <c r="C144" t="s">
        <v>6793</v>
      </c>
      <c r="D144">
        <v>2008</v>
      </c>
      <c r="E144">
        <v>1</v>
      </c>
      <c r="F144" t="s">
        <v>6989</v>
      </c>
      <c r="G144" t="s">
        <v>6993</v>
      </c>
      <c r="H144" t="s">
        <v>6991</v>
      </c>
      <c r="I144" t="s">
        <v>6988</v>
      </c>
      <c r="J144" t="s">
        <v>6954</v>
      </c>
      <c r="K144">
        <f t="shared" si="2"/>
        <v>6</v>
      </c>
      <c r="L144" t="s">
        <v>6793</v>
      </c>
      <c r="M144">
        <v>800</v>
      </c>
      <c r="N144">
        <v>7</v>
      </c>
      <c r="O144">
        <v>2008</v>
      </c>
      <c r="P144">
        <v>1</v>
      </c>
      <c r="Q144">
        <f t="shared" si="3"/>
        <v>6</v>
      </c>
    </row>
    <row r="145" spans="1:17" x14ac:dyDescent="0.3">
      <c r="A145" s="308">
        <v>201000</v>
      </c>
      <c r="B145">
        <v>816</v>
      </c>
      <c r="C145" t="s">
        <v>6793</v>
      </c>
      <c r="D145">
        <v>2007</v>
      </c>
      <c r="E145">
        <v>1</v>
      </c>
      <c r="F145" t="s">
        <v>6796</v>
      </c>
      <c r="G145" t="s">
        <v>6985</v>
      </c>
      <c r="H145" t="s">
        <v>6990</v>
      </c>
      <c r="I145" t="s">
        <v>6988</v>
      </c>
      <c r="J145" t="s">
        <v>6962</v>
      </c>
      <c r="K145">
        <f t="shared" si="2"/>
        <v>11</v>
      </c>
      <c r="L145" t="s">
        <v>6794</v>
      </c>
      <c r="N145">
        <v>1</v>
      </c>
      <c r="O145">
        <v>2007</v>
      </c>
      <c r="P145">
        <v>14</v>
      </c>
      <c r="Q145">
        <f t="shared" si="3"/>
        <v>4</v>
      </c>
    </row>
    <row r="146" spans="1:17" x14ac:dyDescent="0.3">
      <c r="A146" s="308">
        <v>201000</v>
      </c>
      <c r="B146">
        <v>838</v>
      </c>
      <c r="C146" t="s">
        <v>6793</v>
      </c>
      <c r="D146">
        <v>2009</v>
      </c>
      <c r="K146">
        <f t="shared" si="2"/>
        <v>-9</v>
      </c>
      <c r="Q146">
        <f t="shared" si="3"/>
        <v>0</v>
      </c>
    </row>
    <row r="147" spans="1:17" x14ac:dyDescent="0.3">
      <c r="A147" s="308">
        <v>201000</v>
      </c>
      <c r="B147">
        <v>846</v>
      </c>
      <c r="C147" t="s">
        <v>6793</v>
      </c>
      <c r="D147">
        <v>2007</v>
      </c>
      <c r="E147">
        <v>1</v>
      </c>
      <c r="F147" t="s">
        <v>6796</v>
      </c>
      <c r="G147" t="s">
        <v>6985</v>
      </c>
      <c r="H147" t="s">
        <v>6991</v>
      </c>
      <c r="I147" t="s">
        <v>6988</v>
      </c>
      <c r="J147" t="s">
        <v>6962</v>
      </c>
      <c r="K147">
        <f t="shared" si="2"/>
        <v>11</v>
      </c>
      <c r="L147" t="s">
        <v>6794</v>
      </c>
      <c r="N147">
        <v>12</v>
      </c>
      <c r="O147">
        <v>2007</v>
      </c>
      <c r="P147" t="s">
        <v>6966</v>
      </c>
      <c r="Q147">
        <f t="shared" si="3"/>
        <v>-1</v>
      </c>
    </row>
    <row r="148" spans="1:17" x14ac:dyDescent="0.3">
      <c r="A148" s="308">
        <v>201000</v>
      </c>
      <c r="B148">
        <v>849</v>
      </c>
      <c r="C148" t="s">
        <v>6793</v>
      </c>
      <c r="D148">
        <v>2009</v>
      </c>
      <c r="K148">
        <f t="shared" ref="K148:K211" si="4">VLOOKUP(J148,$AF$2:$AG$17,2,FALSE)</f>
        <v>-9</v>
      </c>
      <c r="Q148">
        <f t="shared" ref="Q148:Q211" si="5">IF(P148="Don't Know",-1,IF(P148&gt;=30,1,IF(P148&gt;=20,2,IF(P148&gt;=15,3,IF(P148&gt;=10,4,IF(P148&gt;=5,5,IF(P148&gt;0,6,0)))))))</f>
        <v>0</v>
      </c>
    </row>
    <row r="149" spans="1:17" x14ac:dyDescent="0.3">
      <c r="A149" s="308">
        <v>201000</v>
      </c>
      <c r="B149">
        <v>854</v>
      </c>
      <c r="C149" t="s">
        <v>6793</v>
      </c>
      <c r="D149">
        <v>2008</v>
      </c>
      <c r="E149">
        <v>1</v>
      </c>
      <c r="F149" t="s">
        <v>6796</v>
      </c>
      <c r="G149" t="s">
        <v>6985</v>
      </c>
      <c r="H149" t="s">
        <v>6991</v>
      </c>
      <c r="I149" t="s">
        <v>6965</v>
      </c>
      <c r="J149" t="s">
        <v>6965</v>
      </c>
      <c r="K149">
        <f t="shared" si="4"/>
        <v>14</v>
      </c>
      <c r="L149" t="s">
        <v>6794</v>
      </c>
      <c r="N149">
        <v>9</v>
      </c>
      <c r="O149" t="s">
        <v>6966</v>
      </c>
      <c r="P149">
        <v>10</v>
      </c>
      <c r="Q149">
        <f t="shared" si="5"/>
        <v>4</v>
      </c>
    </row>
    <row r="150" spans="1:17" x14ac:dyDescent="0.3">
      <c r="A150" s="308">
        <v>201000</v>
      </c>
      <c r="B150">
        <v>863</v>
      </c>
      <c r="C150" t="s">
        <v>6793</v>
      </c>
      <c r="D150">
        <v>2006</v>
      </c>
      <c r="E150">
        <v>1</v>
      </c>
      <c r="F150" t="s">
        <v>6989</v>
      </c>
      <c r="G150" t="s">
        <v>6993</v>
      </c>
      <c r="H150" t="s">
        <v>6991</v>
      </c>
      <c r="I150" t="s">
        <v>6988</v>
      </c>
      <c r="J150" t="s">
        <v>6963</v>
      </c>
      <c r="K150">
        <f t="shared" si="4"/>
        <v>12</v>
      </c>
      <c r="L150" t="s">
        <v>6794</v>
      </c>
      <c r="N150" t="s">
        <v>6966</v>
      </c>
      <c r="O150">
        <v>2006</v>
      </c>
      <c r="P150">
        <v>10</v>
      </c>
      <c r="Q150">
        <f t="shared" si="5"/>
        <v>4</v>
      </c>
    </row>
    <row r="151" spans="1:17" x14ac:dyDescent="0.3">
      <c r="A151" s="308">
        <v>201000</v>
      </c>
      <c r="B151">
        <v>873</v>
      </c>
      <c r="C151" t="s">
        <v>6793</v>
      </c>
      <c r="D151">
        <v>2007</v>
      </c>
      <c r="E151">
        <v>1</v>
      </c>
      <c r="F151" t="s">
        <v>6796</v>
      </c>
      <c r="G151" t="s">
        <v>6985</v>
      </c>
      <c r="H151" t="s">
        <v>6990</v>
      </c>
      <c r="I151" t="s">
        <v>6988</v>
      </c>
      <c r="J151" t="s">
        <v>6963</v>
      </c>
      <c r="K151">
        <f t="shared" si="4"/>
        <v>12</v>
      </c>
      <c r="L151" t="s">
        <v>6794</v>
      </c>
      <c r="N151">
        <v>8</v>
      </c>
      <c r="O151">
        <v>2007</v>
      </c>
      <c r="P151">
        <v>15</v>
      </c>
      <c r="Q151">
        <f t="shared" si="5"/>
        <v>3</v>
      </c>
    </row>
    <row r="152" spans="1:17" x14ac:dyDescent="0.3">
      <c r="A152" s="308">
        <v>201000</v>
      </c>
      <c r="B152">
        <v>885</v>
      </c>
      <c r="C152" t="s">
        <v>6793</v>
      </c>
      <c r="D152">
        <v>2007</v>
      </c>
      <c r="E152">
        <v>1</v>
      </c>
      <c r="F152" t="s">
        <v>6796</v>
      </c>
      <c r="G152" t="s">
        <v>6985</v>
      </c>
      <c r="H152" t="s">
        <v>6991</v>
      </c>
      <c r="I152" t="s">
        <v>6988</v>
      </c>
      <c r="J152" t="s">
        <v>6962</v>
      </c>
      <c r="K152">
        <f t="shared" si="4"/>
        <v>11</v>
      </c>
      <c r="L152" t="s">
        <v>6794</v>
      </c>
      <c r="N152">
        <v>2</v>
      </c>
      <c r="O152">
        <v>2007</v>
      </c>
      <c r="P152" t="s">
        <v>6966</v>
      </c>
      <c r="Q152">
        <f t="shared" si="5"/>
        <v>-1</v>
      </c>
    </row>
    <row r="153" spans="1:17" x14ac:dyDescent="0.3">
      <c r="A153" s="308">
        <v>201000</v>
      </c>
      <c r="B153">
        <v>886</v>
      </c>
      <c r="C153" t="s">
        <v>6793</v>
      </c>
      <c r="D153">
        <v>2006</v>
      </c>
      <c r="E153">
        <v>1</v>
      </c>
      <c r="F153" t="s">
        <v>6796</v>
      </c>
      <c r="G153" t="s">
        <v>6985</v>
      </c>
      <c r="H153" t="s">
        <v>6990</v>
      </c>
      <c r="I153" t="s">
        <v>6988</v>
      </c>
      <c r="J153" t="s">
        <v>6962</v>
      </c>
      <c r="K153">
        <f t="shared" si="4"/>
        <v>11</v>
      </c>
      <c r="L153" t="s">
        <v>6794</v>
      </c>
      <c r="N153" t="s">
        <v>6966</v>
      </c>
      <c r="O153">
        <v>2006</v>
      </c>
      <c r="P153">
        <v>18</v>
      </c>
      <c r="Q153">
        <f t="shared" si="5"/>
        <v>3</v>
      </c>
    </row>
    <row r="154" spans="1:17" x14ac:dyDescent="0.3">
      <c r="A154" s="308">
        <v>201000</v>
      </c>
      <c r="B154">
        <v>890</v>
      </c>
      <c r="C154" t="s">
        <v>6793</v>
      </c>
      <c r="D154">
        <v>2006</v>
      </c>
      <c r="E154">
        <v>1</v>
      </c>
      <c r="F154" t="s">
        <v>6796</v>
      </c>
      <c r="G154" t="s">
        <v>6985</v>
      </c>
      <c r="H154" t="s">
        <v>6986</v>
      </c>
      <c r="I154" t="s">
        <v>6965</v>
      </c>
      <c r="J154" t="s">
        <v>6965</v>
      </c>
      <c r="K154">
        <f t="shared" si="4"/>
        <v>14</v>
      </c>
      <c r="L154" t="s">
        <v>6794</v>
      </c>
      <c r="N154" t="s">
        <v>6966</v>
      </c>
      <c r="O154">
        <v>2006</v>
      </c>
      <c r="P154">
        <v>20</v>
      </c>
      <c r="Q154">
        <f t="shared" si="5"/>
        <v>2</v>
      </c>
    </row>
    <row r="155" spans="1:17" x14ac:dyDescent="0.3">
      <c r="A155" s="308">
        <v>201000</v>
      </c>
      <c r="B155">
        <v>893</v>
      </c>
      <c r="C155" t="s">
        <v>6793</v>
      </c>
      <c r="D155">
        <v>2009</v>
      </c>
      <c r="K155">
        <f t="shared" si="4"/>
        <v>-9</v>
      </c>
      <c r="Q155">
        <f t="shared" si="5"/>
        <v>0</v>
      </c>
    </row>
    <row r="156" spans="1:17" x14ac:dyDescent="0.3">
      <c r="A156" s="308">
        <v>201000</v>
      </c>
      <c r="B156">
        <v>895</v>
      </c>
      <c r="C156" t="s">
        <v>6793</v>
      </c>
      <c r="D156">
        <v>2007</v>
      </c>
      <c r="E156">
        <v>1</v>
      </c>
      <c r="F156" t="s">
        <v>6796</v>
      </c>
      <c r="G156" t="s">
        <v>6985</v>
      </c>
      <c r="H156" t="s">
        <v>6990</v>
      </c>
      <c r="I156" t="s">
        <v>6988</v>
      </c>
      <c r="J156" t="s">
        <v>6962</v>
      </c>
      <c r="K156">
        <f t="shared" si="4"/>
        <v>11</v>
      </c>
      <c r="L156" t="s">
        <v>6794</v>
      </c>
      <c r="N156">
        <v>5</v>
      </c>
      <c r="O156">
        <v>2007</v>
      </c>
      <c r="P156">
        <v>6</v>
      </c>
      <c r="Q156">
        <f t="shared" si="5"/>
        <v>5</v>
      </c>
    </row>
    <row r="157" spans="1:17" x14ac:dyDescent="0.3">
      <c r="A157" s="308">
        <v>201000</v>
      </c>
      <c r="B157">
        <v>896</v>
      </c>
      <c r="C157" t="s">
        <v>6793</v>
      </c>
      <c r="D157">
        <v>2007</v>
      </c>
      <c r="E157">
        <v>1</v>
      </c>
      <c r="F157" t="s">
        <v>6796</v>
      </c>
      <c r="G157" t="s">
        <v>6985</v>
      </c>
      <c r="H157" t="s">
        <v>6991</v>
      </c>
      <c r="I157" t="s">
        <v>6988</v>
      </c>
      <c r="J157" t="s">
        <v>6963</v>
      </c>
      <c r="K157">
        <f t="shared" si="4"/>
        <v>12</v>
      </c>
      <c r="L157" t="s">
        <v>6794</v>
      </c>
      <c r="N157">
        <v>1</v>
      </c>
      <c r="O157">
        <v>2007</v>
      </c>
      <c r="P157">
        <v>3</v>
      </c>
      <c r="Q157">
        <f t="shared" si="5"/>
        <v>6</v>
      </c>
    </row>
    <row r="158" spans="1:17" x14ac:dyDescent="0.3">
      <c r="A158" s="308">
        <v>201000</v>
      </c>
      <c r="B158">
        <v>899</v>
      </c>
      <c r="C158" t="s">
        <v>6793</v>
      </c>
      <c r="D158" t="s">
        <v>6966</v>
      </c>
      <c r="K158">
        <f t="shared" si="4"/>
        <v>-9</v>
      </c>
      <c r="Q158">
        <f t="shared" si="5"/>
        <v>0</v>
      </c>
    </row>
    <row r="159" spans="1:17" x14ac:dyDescent="0.3">
      <c r="A159" s="308">
        <v>201000</v>
      </c>
      <c r="B159">
        <v>916</v>
      </c>
      <c r="C159" t="s">
        <v>6793</v>
      </c>
      <c r="D159">
        <v>2006</v>
      </c>
      <c r="E159">
        <v>1</v>
      </c>
      <c r="F159" t="s">
        <v>6796</v>
      </c>
      <c r="G159" t="s">
        <v>6985</v>
      </c>
      <c r="H159" t="s">
        <v>6991</v>
      </c>
      <c r="I159" t="s">
        <v>6988</v>
      </c>
      <c r="J159" t="s">
        <v>6962</v>
      </c>
      <c r="K159">
        <f t="shared" si="4"/>
        <v>11</v>
      </c>
      <c r="L159" t="s">
        <v>6</v>
      </c>
      <c r="N159" t="s">
        <v>6966</v>
      </c>
      <c r="O159" t="s">
        <v>6966</v>
      </c>
      <c r="P159">
        <v>10</v>
      </c>
      <c r="Q159">
        <f t="shared" si="5"/>
        <v>4</v>
      </c>
    </row>
    <row r="160" spans="1:17" x14ac:dyDescent="0.3">
      <c r="A160" s="308">
        <v>201000</v>
      </c>
      <c r="B160">
        <v>918</v>
      </c>
      <c r="C160" t="s">
        <v>6793</v>
      </c>
      <c r="D160" t="s">
        <v>6966</v>
      </c>
      <c r="K160">
        <f t="shared" si="4"/>
        <v>-9</v>
      </c>
      <c r="Q160">
        <f t="shared" si="5"/>
        <v>0</v>
      </c>
    </row>
    <row r="161" spans="1:17" x14ac:dyDescent="0.3">
      <c r="A161" s="308">
        <v>201000</v>
      </c>
      <c r="B161">
        <v>926</v>
      </c>
      <c r="C161" t="s">
        <v>6793</v>
      </c>
      <c r="D161">
        <v>2008</v>
      </c>
      <c r="E161">
        <v>1</v>
      </c>
      <c r="F161" t="s">
        <v>6796</v>
      </c>
      <c r="G161" t="s">
        <v>6985</v>
      </c>
      <c r="H161" t="s">
        <v>6965</v>
      </c>
      <c r="I161" t="s">
        <v>6988</v>
      </c>
      <c r="J161" t="s">
        <v>6962</v>
      </c>
      <c r="K161">
        <f t="shared" si="4"/>
        <v>11</v>
      </c>
      <c r="L161" t="s">
        <v>6794</v>
      </c>
      <c r="N161" t="s">
        <v>6966</v>
      </c>
      <c r="O161">
        <v>2007</v>
      </c>
      <c r="P161">
        <v>20</v>
      </c>
      <c r="Q161">
        <f t="shared" si="5"/>
        <v>2</v>
      </c>
    </row>
    <row r="162" spans="1:17" x14ac:dyDescent="0.3">
      <c r="A162" s="308">
        <v>201000</v>
      </c>
      <c r="B162">
        <v>933</v>
      </c>
      <c r="C162" t="s">
        <v>6793</v>
      </c>
      <c r="D162">
        <v>2009</v>
      </c>
      <c r="K162">
        <f t="shared" si="4"/>
        <v>-9</v>
      </c>
      <c r="Q162">
        <f t="shared" si="5"/>
        <v>0</v>
      </c>
    </row>
    <row r="163" spans="1:17" x14ac:dyDescent="0.3">
      <c r="A163" s="308">
        <v>201000</v>
      </c>
      <c r="B163">
        <v>936</v>
      </c>
      <c r="C163" t="s">
        <v>6793</v>
      </c>
      <c r="D163">
        <v>2007</v>
      </c>
      <c r="E163">
        <v>1</v>
      </c>
      <c r="F163" t="s">
        <v>6796</v>
      </c>
      <c r="G163" t="s">
        <v>6985</v>
      </c>
      <c r="H163" t="s">
        <v>6991</v>
      </c>
      <c r="I163" t="s">
        <v>6988</v>
      </c>
      <c r="J163" t="s">
        <v>6962</v>
      </c>
      <c r="K163">
        <f t="shared" si="4"/>
        <v>11</v>
      </c>
      <c r="L163" t="s">
        <v>6794</v>
      </c>
      <c r="N163" t="s">
        <v>6966</v>
      </c>
      <c r="O163">
        <v>2007</v>
      </c>
      <c r="P163">
        <v>20</v>
      </c>
      <c r="Q163">
        <f t="shared" si="5"/>
        <v>2</v>
      </c>
    </row>
    <row r="164" spans="1:17" x14ac:dyDescent="0.3">
      <c r="A164" s="308">
        <v>201000</v>
      </c>
      <c r="B164">
        <v>946</v>
      </c>
      <c r="C164" t="s">
        <v>6793</v>
      </c>
      <c r="D164">
        <v>2008</v>
      </c>
      <c r="E164">
        <v>1</v>
      </c>
      <c r="F164" t="s">
        <v>6796</v>
      </c>
      <c r="G164" t="s">
        <v>6985</v>
      </c>
      <c r="H164" t="s">
        <v>6991</v>
      </c>
      <c r="I164" t="s">
        <v>6988</v>
      </c>
      <c r="J164" t="s">
        <v>6962</v>
      </c>
      <c r="K164">
        <f t="shared" si="4"/>
        <v>11</v>
      </c>
      <c r="L164" t="s">
        <v>6794</v>
      </c>
      <c r="N164">
        <v>7</v>
      </c>
      <c r="O164">
        <v>2008</v>
      </c>
      <c r="P164">
        <v>10</v>
      </c>
      <c r="Q164">
        <f t="shared" si="5"/>
        <v>4</v>
      </c>
    </row>
    <row r="165" spans="1:17" x14ac:dyDescent="0.3">
      <c r="A165" s="308">
        <v>201000</v>
      </c>
      <c r="B165">
        <v>954</v>
      </c>
      <c r="C165" t="s">
        <v>6793</v>
      </c>
      <c r="D165">
        <v>2009</v>
      </c>
      <c r="K165">
        <f t="shared" si="4"/>
        <v>-9</v>
      </c>
      <c r="Q165">
        <f t="shared" si="5"/>
        <v>0</v>
      </c>
    </row>
    <row r="166" spans="1:17" x14ac:dyDescent="0.3">
      <c r="A166" s="308">
        <v>201000</v>
      </c>
      <c r="B166">
        <v>960</v>
      </c>
      <c r="C166" t="s">
        <v>6793</v>
      </c>
      <c r="D166">
        <v>2008</v>
      </c>
      <c r="E166">
        <v>1</v>
      </c>
      <c r="F166" t="s">
        <v>6796</v>
      </c>
      <c r="G166" t="s">
        <v>6985</v>
      </c>
      <c r="H166" t="s">
        <v>6991</v>
      </c>
      <c r="I166" t="s">
        <v>6988</v>
      </c>
      <c r="J166" t="s">
        <v>6963</v>
      </c>
      <c r="K166">
        <f t="shared" si="4"/>
        <v>12</v>
      </c>
      <c r="L166" t="s">
        <v>6794</v>
      </c>
      <c r="N166" t="s">
        <v>6966</v>
      </c>
      <c r="O166">
        <v>2008</v>
      </c>
      <c r="P166" t="s">
        <v>6966</v>
      </c>
      <c r="Q166">
        <f t="shared" si="5"/>
        <v>-1</v>
      </c>
    </row>
    <row r="167" spans="1:17" x14ac:dyDescent="0.3">
      <c r="A167" s="308">
        <v>201000</v>
      </c>
      <c r="B167">
        <v>982</v>
      </c>
      <c r="C167" t="s">
        <v>6793</v>
      </c>
      <c r="D167">
        <v>2009</v>
      </c>
      <c r="K167">
        <f t="shared" si="4"/>
        <v>-9</v>
      </c>
      <c r="Q167">
        <f t="shared" si="5"/>
        <v>0</v>
      </c>
    </row>
    <row r="168" spans="1:17" x14ac:dyDescent="0.3">
      <c r="A168" s="308">
        <v>201000</v>
      </c>
      <c r="B168">
        <v>984</v>
      </c>
      <c r="C168" t="s">
        <v>6793</v>
      </c>
      <c r="D168">
        <v>2007</v>
      </c>
      <c r="E168">
        <v>1</v>
      </c>
      <c r="F168" t="s">
        <v>6796</v>
      </c>
      <c r="G168" t="s">
        <v>6985</v>
      </c>
      <c r="H168" t="s">
        <v>6991</v>
      </c>
      <c r="I168" t="s">
        <v>6988</v>
      </c>
      <c r="J168" t="s">
        <v>6960</v>
      </c>
      <c r="K168">
        <f t="shared" si="4"/>
        <v>9</v>
      </c>
      <c r="L168" t="s">
        <v>6793</v>
      </c>
      <c r="M168">
        <v>35</v>
      </c>
      <c r="N168" t="s">
        <v>6966</v>
      </c>
      <c r="O168" t="s">
        <v>6966</v>
      </c>
      <c r="P168">
        <v>10</v>
      </c>
      <c r="Q168">
        <f t="shared" si="5"/>
        <v>4</v>
      </c>
    </row>
    <row r="169" spans="1:17" x14ac:dyDescent="0.3">
      <c r="A169" s="308">
        <v>201000</v>
      </c>
      <c r="B169">
        <v>990</v>
      </c>
      <c r="C169" t="s">
        <v>6793</v>
      </c>
      <c r="D169">
        <v>2007</v>
      </c>
      <c r="E169">
        <v>1</v>
      </c>
      <c r="F169" t="s">
        <v>6796</v>
      </c>
      <c r="G169" t="s">
        <v>6985</v>
      </c>
      <c r="H169" t="s">
        <v>6991</v>
      </c>
      <c r="I169" t="s">
        <v>6988</v>
      </c>
      <c r="J169" t="s">
        <v>6966</v>
      </c>
      <c r="K169">
        <f t="shared" si="4"/>
        <v>-8</v>
      </c>
      <c r="L169" t="s">
        <v>6794</v>
      </c>
      <c r="N169" t="s">
        <v>6966</v>
      </c>
      <c r="O169" t="s">
        <v>6966</v>
      </c>
      <c r="P169">
        <v>20</v>
      </c>
      <c r="Q169">
        <f t="shared" si="5"/>
        <v>2</v>
      </c>
    </row>
    <row r="170" spans="1:17" x14ac:dyDescent="0.3">
      <c r="A170" s="308">
        <v>201000</v>
      </c>
      <c r="B170">
        <v>1000</v>
      </c>
      <c r="C170" t="s">
        <v>6793</v>
      </c>
      <c r="D170">
        <v>2007</v>
      </c>
      <c r="E170">
        <v>1</v>
      </c>
      <c r="F170" t="s">
        <v>6796</v>
      </c>
      <c r="G170" t="s">
        <v>6985</v>
      </c>
      <c r="H170" t="s">
        <v>6991</v>
      </c>
      <c r="I170" t="s">
        <v>6988</v>
      </c>
      <c r="J170" t="s">
        <v>6965</v>
      </c>
      <c r="K170">
        <f t="shared" si="4"/>
        <v>14</v>
      </c>
      <c r="L170" t="s">
        <v>6794</v>
      </c>
      <c r="N170" t="s">
        <v>6966</v>
      </c>
      <c r="O170">
        <v>2007</v>
      </c>
      <c r="P170" t="s">
        <v>6966</v>
      </c>
      <c r="Q170">
        <f t="shared" si="5"/>
        <v>-1</v>
      </c>
    </row>
    <row r="171" spans="1:17" x14ac:dyDescent="0.3">
      <c r="A171" s="308">
        <v>201000</v>
      </c>
      <c r="B171">
        <v>1004</v>
      </c>
      <c r="C171" t="s">
        <v>6793</v>
      </c>
      <c r="D171" t="s">
        <v>6966</v>
      </c>
      <c r="K171">
        <f t="shared" si="4"/>
        <v>-9</v>
      </c>
      <c r="Q171">
        <f t="shared" si="5"/>
        <v>0</v>
      </c>
    </row>
    <row r="172" spans="1:17" x14ac:dyDescent="0.3">
      <c r="A172" s="308">
        <v>201000</v>
      </c>
      <c r="B172">
        <v>1020</v>
      </c>
      <c r="C172" t="s">
        <v>6793</v>
      </c>
      <c r="D172">
        <v>2009</v>
      </c>
      <c r="K172">
        <f t="shared" si="4"/>
        <v>-9</v>
      </c>
      <c r="Q172">
        <f t="shared" si="5"/>
        <v>0</v>
      </c>
    </row>
    <row r="173" spans="1:17" x14ac:dyDescent="0.3">
      <c r="A173" s="308">
        <v>201000</v>
      </c>
      <c r="B173">
        <v>1022</v>
      </c>
      <c r="C173" t="s">
        <v>6793</v>
      </c>
      <c r="D173">
        <v>2007</v>
      </c>
      <c r="E173">
        <v>1</v>
      </c>
      <c r="F173" t="s">
        <v>6796</v>
      </c>
      <c r="G173" t="s">
        <v>6985</v>
      </c>
      <c r="H173" t="s">
        <v>6991</v>
      </c>
      <c r="I173" t="s">
        <v>6988</v>
      </c>
      <c r="J173" t="s">
        <v>6963</v>
      </c>
      <c r="K173">
        <f t="shared" si="4"/>
        <v>12</v>
      </c>
      <c r="L173" t="s">
        <v>6794</v>
      </c>
      <c r="N173">
        <v>5</v>
      </c>
      <c r="O173">
        <v>2007</v>
      </c>
      <c r="P173">
        <v>12</v>
      </c>
      <c r="Q173">
        <f t="shared" si="5"/>
        <v>4</v>
      </c>
    </row>
    <row r="174" spans="1:17" x14ac:dyDescent="0.3">
      <c r="A174" s="308">
        <v>201000</v>
      </c>
      <c r="B174">
        <v>1029</v>
      </c>
      <c r="C174" t="s">
        <v>6793</v>
      </c>
      <c r="D174">
        <v>2007</v>
      </c>
      <c r="E174">
        <v>1</v>
      </c>
      <c r="F174" t="s">
        <v>6796</v>
      </c>
      <c r="G174" t="s">
        <v>6985</v>
      </c>
      <c r="H174" t="s">
        <v>6986</v>
      </c>
      <c r="I174" t="s">
        <v>6988</v>
      </c>
      <c r="J174" t="s">
        <v>6962</v>
      </c>
      <c r="K174">
        <f t="shared" si="4"/>
        <v>11</v>
      </c>
      <c r="L174" t="s">
        <v>6</v>
      </c>
      <c r="N174">
        <v>11</v>
      </c>
      <c r="O174">
        <v>2007</v>
      </c>
      <c r="P174" t="s">
        <v>6966</v>
      </c>
      <c r="Q174">
        <f t="shared" si="5"/>
        <v>-1</v>
      </c>
    </row>
    <row r="175" spans="1:17" x14ac:dyDescent="0.3">
      <c r="A175" s="308">
        <v>201000</v>
      </c>
      <c r="B175">
        <v>1037</v>
      </c>
      <c r="C175" t="s">
        <v>6793</v>
      </c>
      <c r="D175">
        <v>2009</v>
      </c>
      <c r="K175">
        <f t="shared" si="4"/>
        <v>-9</v>
      </c>
      <c r="Q175">
        <f t="shared" si="5"/>
        <v>0</v>
      </c>
    </row>
    <row r="176" spans="1:17" x14ac:dyDescent="0.3">
      <c r="A176" s="308">
        <v>201000</v>
      </c>
      <c r="B176">
        <v>1044</v>
      </c>
      <c r="C176" t="s">
        <v>6793</v>
      </c>
      <c r="D176">
        <v>2007</v>
      </c>
      <c r="E176">
        <v>1</v>
      </c>
      <c r="F176" t="s">
        <v>6796</v>
      </c>
      <c r="G176" t="s">
        <v>6985</v>
      </c>
      <c r="H176" t="s">
        <v>6991</v>
      </c>
      <c r="I176" t="s">
        <v>6988</v>
      </c>
      <c r="J176" t="s">
        <v>6963</v>
      </c>
      <c r="K176">
        <f t="shared" si="4"/>
        <v>12</v>
      </c>
      <c r="L176" t="s">
        <v>6794</v>
      </c>
      <c r="N176" t="s">
        <v>6966</v>
      </c>
      <c r="O176">
        <v>2007</v>
      </c>
      <c r="P176">
        <v>3</v>
      </c>
      <c r="Q176">
        <f t="shared" si="5"/>
        <v>6</v>
      </c>
    </row>
    <row r="177" spans="1:17" x14ac:dyDescent="0.3">
      <c r="A177" s="308">
        <v>201000</v>
      </c>
      <c r="B177">
        <v>1046</v>
      </c>
      <c r="C177" t="s">
        <v>6793</v>
      </c>
      <c r="D177">
        <v>2009</v>
      </c>
      <c r="K177">
        <f t="shared" si="4"/>
        <v>-9</v>
      </c>
      <c r="Q177">
        <f t="shared" si="5"/>
        <v>0</v>
      </c>
    </row>
    <row r="178" spans="1:17" x14ac:dyDescent="0.3">
      <c r="A178" s="308">
        <v>201000</v>
      </c>
      <c r="B178">
        <v>1048</v>
      </c>
      <c r="C178" t="s">
        <v>6793</v>
      </c>
      <c r="D178" t="s">
        <v>6966</v>
      </c>
      <c r="K178">
        <f t="shared" si="4"/>
        <v>-9</v>
      </c>
      <c r="Q178">
        <f t="shared" si="5"/>
        <v>0</v>
      </c>
    </row>
    <row r="179" spans="1:17" x14ac:dyDescent="0.3">
      <c r="A179" s="308">
        <v>201000</v>
      </c>
      <c r="B179">
        <v>1050</v>
      </c>
      <c r="C179" t="s">
        <v>6793</v>
      </c>
      <c r="D179">
        <v>2006</v>
      </c>
      <c r="E179">
        <v>1</v>
      </c>
      <c r="F179" t="s">
        <v>6796</v>
      </c>
      <c r="G179" t="s">
        <v>6985</v>
      </c>
      <c r="H179" t="s">
        <v>6990</v>
      </c>
      <c r="I179" t="s">
        <v>6988</v>
      </c>
      <c r="J179" t="s">
        <v>6962</v>
      </c>
      <c r="K179">
        <f t="shared" si="4"/>
        <v>11</v>
      </c>
      <c r="L179" t="s">
        <v>6794</v>
      </c>
      <c r="N179">
        <v>9</v>
      </c>
      <c r="O179">
        <v>2006</v>
      </c>
      <c r="P179" t="s">
        <v>6966</v>
      </c>
      <c r="Q179">
        <f t="shared" si="5"/>
        <v>-1</v>
      </c>
    </row>
    <row r="180" spans="1:17" x14ac:dyDescent="0.3">
      <c r="A180" s="308">
        <v>201000</v>
      </c>
      <c r="B180">
        <v>1061</v>
      </c>
      <c r="C180" t="s">
        <v>6793</v>
      </c>
      <c r="D180" t="s">
        <v>6966</v>
      </c>
      <c r="K180">
        <f t="shared" si="4"/>
        <v>-9</v>
      </c>
      <c r="Q180">
        <f t="shared" si="5"/>
        <v>0</v>
      </c>
    </row>
    <row r="181" spans="1:17" x14ac:dyDescent="0.3">
      <c r="A181" s="308">
        <v>201000</v>
      </c>
      <c r="B181">
        <v>1066</v>
      </c>
      <c r="C181" t="s">
        <v>6793</v>
      </c>
      <c r="D181">
        <v>2008</v>
      </c>
      <c r="E181">
        <v>1</v>
      </c>
      <c r="F181" t="s">
        <v>6796</v>
      </c>
      <c r="G181" t="s">
        <v>6985</v>
      </c>
      <c r="H181" t="s">
        <v>6990</v>
      </c>
      <c r="I181" t="s">
        <v>6988</v>
      </c>
      <c r="J181" t="s">
        <v>6960</v>
      </c>
      <c r="K181">
        <f t="shared" si="4"/>
        <v>9</v>
      </c>
      <c r="L181" t="s">
        <v>6794</v>
      </c>
      <c r="N181" t="s">
        <v>6966</v>
      </c>
      <c r="O181" t="s">
        <v>6966</v>
      </c>
      <c r="P181">
        <v>6</v>
      </c>
      <c r="Q181">
        <f t="shared" si="5"/>
        <v>5</v>
      </c>
    </row>
    <row r="182" spans="1:17" x14ac:dyDescent="0.3">
      <c r="A182" s="308">
        <v>201000</v>
      </c>
      <c r="B182">
        <v>1079</v>
      </c>
      <c r="C182" t="s">
        <v>6793</v>
      </c>
      <c r="D182">
        <v>2007</v>
      </c>
      <c r="E182">
        <v>1</v>
      </c>
      <c r="F182" t="s">
        <v>6796</v>
      </c>
      <c r="G182" t="s">
        <v>6985</v>
      </c>
      <c r="H182" t="s">
        <v>6991</v>
      </c>
      <c r="I182" t="s">
        <v>6988</v>
      </c>
      <c r="J182" t="s">
        <v>6965</v>
      </c>
      <c r="K182">
        <f t="shared" si="4"/>
        <v>14</v>
      </c>
      <c r="L182" t="s">
        <v>6794</v>
      </c>
      <c r="N182">
        <v>12</v>
      </c>
      <c r="O182">
        <v>2007</v>
      </c>
      <c r="P182">
        <v>10</v>
      </c>
      <c r="Q182">
        <f t="shared" si="5"/>
        <v>4</v>
      </c>
    </row>
    <row r="183" spans="1:17" x14ac:dyDescent="0.3">
      <c r="A183" s="308">
        <v>201000</v>
      </c>
      <c r="B183">
        <v>1086</v>
      </c>
      <c r="C183" t="s">
        <v>6793</v>
      </c>
      <c r="D183">
        <v>2007</v>
      </c>
      <c r="E183">
        <v>1</v>
      </c>
      <c r="F183" t="s">
        <v>6796</v>
      </c>
      <c r="G183" t="s">
        <v>6985</v>
      </c>
      <c r="H183" t="s">
        <v>6991</v>
      </c>
      <c r="I183" t="s">
        <v>6988</v>
      </c>
      <c r="J183" t="s">
        <v>6961</v>
      </c>
      <c r="K183">
        <f t="shared" si="4"/>
        <v>10</v>
      </c>
      <c r="L183" t="s">
        <v>6794</v>
      </c>
      <c r="N183" t="s">
        <v>6966</v>
      </c>
      <c r="O183">
        <v>2007</v>
      </c>
      <c r="P183">
        <v>15</v>
      </c>
      <c r="Q183">
        <f t="shared" si="5"/>
        <v>3</v>
      </c>
    </row>
    <row r="184" spans="1:17" x14ac:dyDescent="0.3">
      <c r="A184" s="308">
        <v>201000</v>
      </c>
      <c r="B184">
        <v>1087</v>
      </c>
      <c r="C184" t="s">
        <v>6793</v>
      </c>
      <c r="D184">
        <v>2006</v>
      </c>
      <c r="E184">
        <v>1</v>
      </c>
      <c r="F184" t="s">
        <v>6989</v>
      </c>
      <c r="G184" t="s">
        <v>6993</v>
      </c>
      <c r="H184" t="s">
        <v>6990</v>
      </c>
      <c r="I184" t="s">
        <v>6988</v>
      </c>
      <c r="J184" t="s">
        <v>6962</v>
      </c>
      <c r="K184">
        <f t="shared" si="4"/>
        <v>11</v>
      </c>
      <c r="L184" t="s">
        <v>6794</v>
      </c>
      <c r="N184" t="s">
        <v>6966</v>
      </c>
      <c r="O184">
        <v>2006</v>
      </c>
      <c r="P184">
        <v>10</v>
      </c>
      <c r="Q184">
        <f t="shared" si="5"/>
        <v>4</v>
      </c>
    </row>
    <row r="185" spans="1:17" x14ac:dyDescent="0.3">
      <c r="A185" s="308">
        <v>201000</v>
      </c>
      <c r="B185">
        <v>1089</v>
      </c>
      <c r="C185" t="s">
        <v>6793</v>
      </c>
      <c r="D185">
        <v>2008</v>
      </c>
      <c r="E185">
        <v>2</v>
      </c>
      <c r="F185" t="s">
        <v>6796</v>
      </c>
      <c r="G185" t="s">
        <v>6985</v>
      </c>
      <c r="H185" t="s">
        <v>6986</v>
      </c>
      <c r="I185" t="s">
        <v>6988</v>
      </c>
      <c r="J185" t="s">
        <v>6960</v>
      </c>
      <c r="K185">
        <f t="shared" si="4"/>
        <v>9</v>
      </c>
      <c r="L185" t="s">
        <v>6793</v>
      </c>
      <c r="M185">
        <v>75</v>
      </c>
      <c r="N185" t="s">
        <v>6966</v>
      </c>
      <c r="O185" t="s">
        <v>6966</v>
      </c>
      <c r="P185">
        <v>13</v>
      </c>
      <c r="Q185">
        <f t="shared" si="5"/>
        <v>4</v>
      </c>
    </row>
    <row r="186" spans="1:17" x14ac:dyDescent="0.3">
      <c r="A186" s="308">
        <v>201000</v>
      </c>
      <c r="B186">
        <v>1097</v>
      </c>
      <c r="C186" t="s">
        <v>6793</v>
      </c>
      <c r="D186">
        <v>2008</v>
      </c>
      <c r="E186">
        <v>1</v>
      </c>
      <c r="F186" t="s">
        <v>6796</v>
      </c>
      <c r="G186" t="s">
        <v>6985</v>
      </c>
      <c r="H186" t="s">
        <v>6986</v>
      </c>
      <c r="I186" t="s">
        <v>6988</v>
      </c>
      <c r="J186" t="s">
        <v>6960</v>
      </c>
      <c r="K186">
        <f t="shared" si="4"/>
        <v>9</v>
      </c>
      <c r="L186" t="s">
        <v>6793</v>
      </c>
      <c r="M186">
        <v>50</v>
      </c>
      <c r="N186">
        <v>11</v>
      </c>
      <c r="O186">
        <v>2008</v>
      </c>
      <c r="P186">
        <v>8</v>
      </c>
      <c r="Q186">
        <f t="shared" si="5"/>
        <v>5</v>
      </c>
    </row>
    <row r="187" spans="1:17" x14ac:dyDescent="0.3">
      <c r="A187" s="308">
        <v>201000</v>
      </c>
      <c r="B187">
        <v>1107</v>
      </c>
      <c r="C187" t="s">
        <v>6793</v>
      </c>
      <c r="D187">
        <v>2007</v>
      </c>
      <c r="E187">
        <v>1</v>
      </c>
      <c r="F187" t="s">
        <v>6796</v>
      </c>
      <c r="G187" t="s">
        <v>6985</v>
      </c>
      <c r="H187" t="s">
        <v>6991</v>
      </c>
      <c r="I187" t="s">
        <v>6988</v>
      </c>
      <c r="J187" t="s">
        <v>6962</v>
      </c>
      <c r="K187">
        <f t="shared" si="4"/>
        <v>11</v>
      </c>
      <c r="L187" t="s">
        <v>6794</v>
      </c>
      <c r="N187" t="s">
        <v>6966</v>
      </c>
      <c r="O187" t="s">
        <v>6966</v>
      </c>
      <c r="P187">
        <v>15</v>
      </c>
      <c r="Q187">
        <f t="shared" si="5"/>
        <v>3</v>
      </c>
    </row>
    <row r="188" spans="1:17" x14ac:dyDescent="0.3">
      <c r="A188" s="308">
        <v>201000</v>
      </c>
      <c r="B188">
        <v>1112</v>
      </c>
      <c r="C188" t="s">
        <v>6793</v>
      </c>
      <c r="D188">
        <v>2006</v>
      </c>
      <c r="E188">
        <v>1</v>
      </c>
      <c r="F188" t="s">
        <v>6989</v>
      </c>
      <c r="G188" t="s">
        <v>6993</v>
      </c>
      <c r="H188" t="s">
        <v>6991</v>
      </c>
      <c r="I188" t="s">
        <v>6992</v>
      </c>
      <c r="J188" t="s">
        <v>6954</v>
      </c>
      <c r="K188">
        <f t="shared" si="4"/>
        <v>6</v>
      </c>
      <c r="L188" t="s">
        <v>6793</v>
      </c>
      <c r="M188">
        <v>25</v>
      </c>
      <c r="N188">
        <v>2</v>
      </c>
      <c r="O188">
        <v>2006</v>
      </c>
      <c r="P188">
        <v>10</v>
      </c>
      <c r="Q188">
        <f t="shared" si="5"/>
        <v>4</v>
      </c>
    </row>
    <row r="189" spans="1:17" x14ac:dyDescent="0.3">
      <c r="A189" s="308">
        <v>201000</v>
      </c>
      <c r="B189">
        <v>1135</v>
      </c>
      <c r="C189" t="s">
        <v>6793</v>
      </c>
      <c r="D189">
        <v>2008</v>
      </c>
      <c r="E189">
        <v>1</v>
      </c>
      <c r="F189" t="s">
        <v>6989</v>
      </c>
      <c r="G189" t="s">
        <v>6993</v>
      </c>
      <c r="H189" t="s">
        <v>6991</v>
      </c>
      <c r="I189" t="s">
        <v>6992</v>
      </c>
      <c r="J189" t="s">
        <v>6960</v>
      </c>
      <c r="K189">
        <f t="shared" si="4"/>
        <v>9</v>
      </c>
      <c r="L189" t="s">
        <v>6793</v>
      </c>
      <c r="M189">
        <v>0</v>
      </c>
      <c r="N189" t="s">
        <v>6966</v>
      </c>
      <c r="O189">
        <v>2008</v>
      </c>
      <c r="P189">
        <v>15</v>
      </c>
      <c r="Q189">
        <f t="shared" si="5"/>
        <v>3</v>
      </c>
    </row>
    <row r="190" spans="1:17" x14ac:dyDescent="0.3">
      <c r="A190" s="308">
        <v>201000</v>
      </c>
      <c r="B190">
        <v>1148</v>
      </c>
      <c r="C190" t="s">
        <v>6793</v>
      </c>
      <c r="D190">
        <v>2007</v>
      </c>
      <c r="E190">
        <v>1</v>
      </c>
      <c r="F190" t="s">
        <v>6796</v>
      </c>
      <c r="G190" t="s">
        <v>6985</v>
      </c>
      <c r="H190" t="s">
        <v>6991</v>
      </c>
      <c r="I190" t="s">
        <v>6988</v>
      </c>
      <c r="J190" t="s">
        <v>6962</v>
      </c>
      <c r="K190">
        <f t="shared" si="4"/>
        <v>11</v>
      </c>
      <c r="L190" t="s">
        <v>6794</v>
      </c>
      <c r="N190" t="s">
        <v>6966</v>
      </c>
      <c r="O190">
        <v>2007</v>
      </c>
      <c r="P190" t="s">
        <v>6966</v>
      </c>
      <c r="Q190">
        <f t="shared" si="5"/>
        <v>-1</v>
      </c>
    </row>
    <row r="191" spans="1:17" x14ac:dyDescent="0.3">
      <c r="A191" s="308">
        <v>201000</v>
      </c>
      <c r="B191">
        <v>1151</v>
      </c>
      <c r="C191" t="s">
        <v>6793</v>
      </c>
      <c r="D191">
        <v>2008</v>
      </c>
      <c r="E191">
        <v>1</v>
      </c>
      <c r="F191" t="s">
        <v>6796</v>
      </c>
      <c r="G191" t="s">
        <v>6985</v>
      </c>
      <c r="H191" t="s">
        <v>6991</v>
      </c>
      <c r="I191" t="s">
        <v>6988</v>
      </c>
      <c r="J191" t="s">
        <v>6962</v>
      </c>
      <c r="K191">
        <f t="shared" si="4"/>
        <v>11</v>
      </c>
      <c r="L191" t="s">
        <v>6794</v>
      </c>
      <c r="N191" t="s">
        <v>6966</v>
      </c>
      <c r="O191">
        <v>2008</v>
      </c>
      <c r="P191">
        <v>20</v>
      </c>
      <c r="Q191">
        <f t="shared" si="5"/>
        <v>2</v>
      </c>
    </row>
    <row r="192" spans="1:17" x14ac:dyDescent="0.3">
      <c r="A192" s="308">
        <v>201000</v>
      </c>
      <c r="B192">
        <v>1155</v>
      </c>
      <c r="C192" t="s">
        <v>6793</v>
      </c>
      <c r="D192">
        <v>2008</v>
      </c>
      <c r="E192" t="s">
        <v>6966</v>
      </c>
      <c r="F192" t="s">
        <v>6796</v>
      </c>
      <c r="G192" t="s">
        <v>6985</v>
      </c>
      <c r="H192" t="s">
        <v>6991</v>
      </c>
      <c r="I192" t="s">
        <v>6988</v>
      </c>
      <c r="J192" t="s">
        <v>6966</v>
      </c>
      <c r="K192">
        <f t="shared" si="4"/>
        <v>-8</v>
      </c>
      <c r="L192" t="s">
        <v>6794</v>
      </c>
      <c r="N192" t="s">
        <v>6966</v>
      </c>
      <c r="O192">
        <v>2008</v>
      </c>
      <c r="P192" t="s">
        <v>6966</v>
      </c>
      <c r="Q192">
        <f t="shared" si="5"/>
        <v>-1</v>
      </c>
    </row>
    <row r="193" spans="1:17" x14ac:dyDescent="0.3">
      <c r="A193" s="308">
        <v>201000</v>
      </c>
      <c r="B193">
        <v>1162</v>
      </c>
      <c r="C193" t="s">
        <v>6793</v>
      </c>
      <c r="D193">
        <v>2009</v>
      </c>
      <c r="K193">
        <f t="shared" si="4"/>
        <v>-9</v>
      </c>
      <c r="Q193">
        <f t="shared" si="5"/>
        <v>0</v>
      </c>
    </row>
    <row r="194" spans="1:17" x14ac:dyDescent="0.3">
      <c r="A194" s="308">
        <v>201000</v>
      </c>
      <c r="B194">
        <v>1165</v>
      </c>
      <c r="C194" t="s">
        <v>6793</v>
      </c>
      <c r="D194">
        <v>2008</v>
      </c>
      <c r="E194">
        <v>1</v>
      </c>
      <c r="F194" t="s">
        <v>6796</v>
      </c>
      <c r="G194" t="s">
        <v>6985</v>
      </c>
      <c r="H194" t="s">
        <v>6986</v>
      </c>
      <c r="I194" t="s">
        <v>6987</v>
      </c>
      <c r="J194" t="s">
        <v>6962</v>
      </c>
      <c r="K194">
        <f t="shared" si="4"/>
        <v>11</v>
      </c>
      <c r="L194" t="s">
        <v>6794</v>
      </c>
      <c r="N194" t="s">
        <v>6966</v>
      </c>
      <c r="O194">
        <v>2008</v>
      </c>
      <c r="P194">
        <v>15</v>
      </c>
      <c r="Q194">
        <f t="shared" si="5"/>
        <v>3</v>
      </c>
    </row>
    <row r="195" spans="1:17" x14ac:dyDescent="0.3">
      <c r="A195" s="308">
        <v>201000</v>
      </c>
      <c r="B195">
        <v>1166</v>
      </c>
      <c r="C195" t="s">
        <v>6793</v>
      </c>
      <c r="D195">
        <v>2006</v>
      </c>
      <c r="E195">
        <v>1</v>
      </c>
      <c r="F195" t="s">
        <v>6796</v>
      </c>
      <c r="G195" t="s">
        <v>6985</v>
      </c>
      <c r="H195" t="s">
        <v>6986</v>
      </c>
      <c r="I195" t="s">
        <v>6988</v>
      </c>
      <c r="J195" t="s">
        <v>6962</v>
      </c>
      <c r="K195">
        <f t="shared" si="4"/>
        <v>11</v>
      </c>
      <c r="L195" t="s">
        <v>6794</v>
      </c>
      <c r="N195">
        <v>3</v>
      </c>
      <c r="O195">
        <v>2006</v>
      </c>
      <c r="P195">
        <v>14</v>
      </c>
      <c r="Q195">
        <f t="shared" si="5"/>
        <v>4</v>
      </c>
    </row>
    <row r="196" spans="1:17" x14ac:dyDescent="0.3">
      <c r="A196" s="308">
        <v>201000</v>
      </c>
      <c r="B196">
        <v>1175</v>
      </c>
      <c r="C196" t="s">
        <v>6793</v>
      </c>
      <c r="D196">
        <v>2009</v>
      </c>
      <c r="K196">
        <f t="shared" si="4"/>
        <v>-9</v>
      </c>
      <c r="Q196">
        <f t="shared" si="5"/>
        <v>0</v>
      </c>
    </row>
    <row r="197" spans="1:17" x14ac:dyDescent="0.3">
      <c r="A197" s="308">
        <v>201000</v>
      </c>
      <c r="B197">
        <v>1186</v>
      </c>
      <c r="C197" t="s">
        <v>6793</v>
      </c>
      <c r="D197">
        <v>2007</v>
      </c>
      <c r="E197">
        <v>1</v>
      </c>
      <c r="F197" t="s">
        <v>6989</v>
      </c>
      <c r="G197" t="s">
        <v>6993</v>
      </c>
      <c r="H197" t="s">
        <v>6991</v>
      </c>
      <c r="I197" t="s">
        <v>6988</v>
      </c>
      <c r="J197" t="s">
        <v>6963</v>
      </c>
      <c r="K197">
        <f t="shared" si="4"/>
        <v>12</v>
      </c>
      <c r="L197" t="s">
        <v>6794</v>
      </c>
      <c r="N197">
        <v>5</v>
      </c>
      <c r="O197">
        <v>2007</v>
      </c>
      <c r="P197">
        <v>3</v>
      </c>
      <c r="Q197">
        <f t="shared" si="5"/>
        <v>6</v>
      </c>
    </row>
    <row r="198" spans="1:17" x14ac:dyDescent="0.3">
      <c r="A198" s="308">
        <v>201000</v>
      </c>
      <c r="B198">
        <v>1195</v>
      </c>
      <c r="C198" t="s">
        <v>6793</v>
      </c>
      <c r="D198">
        <v>2006</v>
      </c>
      <c r="E198">
        <v>1</v>
      </c>
      <c r="F198" t="s">
        <v>6796</v>
      </c>
      <c r="G198" t="s">
        <v>6985</v>
      </c>
      <c r="H198" t="s">
        <v>6986</v>
      </c>
      <c r="I198" t="s">
        <v>6992</v>
      </c>
      <c r="J198" t="s">
        <v>6950</v>
      </c>
      <c r="K198">
        <f t="shared" si="4"/>
        <v>2</v>
      </c>
      <c r="L198" t="s">
        <v>6794</v>
      </c>
      <c r="N198">
        <v>5</v>
      </c>
      <c r="O198">
        <v>2006</v>
      </c>
      <c r="P198">
        <v>7</v>
      </c>
      <c r="Q198">
        <f t="shared" si="5"/>
        <v>5</v>
      </c>
    </row>
    <row r="199" spans="1:17" x14ac:dyDescent="0.3">
      <c r="A199" s="308">
        <v>201000</v>
      </c>
      <c r="B199">
        <v>1202</v>
      </c>
      <c r="C199" t="s">
        <v>6793</v>
      </c>
      <c r="D199">
        <v>2008</v>
      </c>
      <c r="E199">
        <v>2</v>
      </c>
      <c r="F199" t="s">
        <v>6796</v>
      </c>
      <c r="G199" t="s">
        <v>6985</v>
      </c>
      <c r="H199" t="s">
        <v>6991</v>
      </c>
      <c r="I199" t="s">
        <v>6988</v>
      </c>
      <c r="J199" t="s">
        <v>6962</v>
      </c>
      <c r="K199">
        <f t="shared" si="4"/>
        <v>11</v>
      </c>
      <c r="L199" t="s">
        <v>6794</v>
      </c>
      <c r="N199">
        <v>5</v>
      </c>
      <c r="O199">
        <v>2008</v>
      </c>
      <c r="P199">
        <v>18</v>
      </c>
      <c r="Q199">
        <f t="shared" si="5"/>
        <v>3</v>
      </c>
    </row>
    <row r="200" spans="1:17" x14ac:dyDescent="0.3">
      <c r="A200" s="308">
        <v>201000</v>
      </c>
      <c r="B200">
        <v>1205</v>
      </c>
      <c r="C200" t="s">
        <v>6793</v>
      </c>
      <c r="D200" t="s">
        <v>6966</v>
      </c>
      <c r="K200">
        <f t="shared" si="4"/>
        <v>-9</v>
      </c>
      <c r="Q200">
        <f t="shared" si="5"/>
        <v>0</v>
      </c>
    </row>
    <row r="201" spans="1:17" x14ac:dyDescent="0.3">
      <c r="A201" s="308">
        <v>201000</v>
      </c>
      <c r="B201">
        <v>1213</v>
      </c>
      <c r="C201" t="s">
        <v>6793</v>
      </c>
      <c r="D201">
        <v>2008</v>
      </c>
      <c r="E201">
        <v>1</v>
      </c>
      <c r="F201" t="s">
        <v>6796</v>
      </c>
      <c r="G201" t="s">
        <v>6985</v>
      </c>
      <c r="H201" t="s">
        <v>6986</v>
      </c>
      <c r="I201" t="s">
        <v>6988</v>
      </c>
      <c r="J201" t="s">
        <v>6962</v>
      </c>
      <c r="K201">
        <f t="shared" si="4"/>
        <v>11</v>
      </c>
      <c r="L201" t="s">
        <v>6794</v>
      </c>
      <c r="N201">
        <v>8</v>
      </c>
      <c r="O201">
        <v>2008</v>
      </c>
      <c r="P201">
        <v>5</v>
      </c>
      <c r="Q201">
        <f t="shared" si="5"/>
        <v>5</v>
      </c>
    </row>
    <row r="202" spans="1:17" x14ac:dyDescent="0.3">
      <c r="A202" s="308">
        <v>201000</v>
      </c>
      <c r="B202">
        <v>1218</v>
      </c>
      <c r="C202" t="s">
        <v>6793</v>
      </c>
      <c r="D202">
        <v>2009</v>
      </c>
      <c r="K202">
        <f t="shared" si="4"/>
        <v>-9</v>
      </c>
      <c r="Q202">
        <f t="shared" si="5"/>
        <v>0</v>
      </c>
    </row>
    <row r="203" spans="1:17" x14ac:dyDescent="0.3">
      <c r="A203" s="308">
        <v>201000</v>
      </c>
      <c r="B203">
        <v>1226</v>
      </c>
      <c r="C203" t="s">
        <v>6793</v>
      </c>
      <c r="D203">
        <v>2009</v>
      </c>
      <c r="K203">
        <f t="shared" si="4"/>
        <v>-9</v>
      </c>
      <c r="Q203">
        <f t="shared" si="5"/>
        <v>0</v>
      </c>
    </row>
    <row r="204" spans="1:17" x14ac:dyDescent="0.3">
      <c r="A204" s="308">
        <v>201000</v>
      </c>
      <c r="B204">
        <v>1227</v>
      </c>
      <c r="C204" t="s">
        <v>6793</v>
      </c>
      <c r="D204">
        <v>2009</v>
      </c>
      <c r="K204">
        <f t="shared" si="4"/>
        <v>-9</v>
      </c>
      <c r="Q204">
        <f t="shared" si="5"/>
        <v>0</v>
      </c>
    </row>
    <row r="205" spans="1:17" x14ac:dyDescent="0.3">
      <c r="A205" s="308">
        <v>201000</v>
      </c>
      <c r="B205">
        <v>1230</v>
      </c>
      <c r="C205" t="s">
        <v>6793</v>
      </c>
      <c r="D205">
        <v>2007</v>
      </c>
      <c r="E205">
        <v>1</v>
      </c>
      <c r="F205" t="s">
        <v>6796</v>
      </c>
      <c r="G205" t="s">
        <v>6985</v>
      </c>
      <c r="H205" t="s">
        <v>6965</v>
      </c>
      <c r="I205" t="s">
        <v>6988</v>
      </c>
      <c r="J205" t="s">
        <v>6962</v>
      </c>
      <c r="K205">
        <f t="shared" si="4"/>
        <v>11</v>
      </c>
      <c r="L205" t="s">
        <v>6794</v>
      </c>
      <c r="N205">
        <v>8</v>
      </c>
      <c r="O205">
        <v>2007</v>
      </c>
      <c r="P205">
        <v>8</v>
      </c>
      <c r="Q205">
        <f t="shared" si="5"/>
        <v>5</v>
      </c>
    </row>
    <row r="206" spans="1:17" x14ac:dyDescent="0.3">
      <c r="A206" s="308">
        <v>201000</v>
      </c>
      <c r="B206">
        <v>1233</v>
      </c>
      <c r="C206" t="s">
        <v>6793</v>
      </c>
      <c r="D206">
        <v>2007</v>
      </c>
      <c r="E206">
        <v>1</v>
      </c>
      <c r="F206" t="s">
        <v>6796</v>
      </c>
      <c r="G206" t="s">
        <v>6985</v>
      </c>
      <c r="H206" t="s">
        <v>6991</v>
      </c>
      <c r="I206" t="s">
        <v>6988</v>
      </c>
      <c r="J206" t="s">
        <v>6963</v>
      </c>
      <c r="K206">
        <f t="shared" si="4"/>
        <v>12</v>
      </c>
      <c r="L206" t="s">
        <v>6794</v>
      </c>
      <c r="N206" t="s">
        <v>6966</v>
      </c>
      <c r="O206" t="s">
        <v>6966</v>
      </c>
      <c r="P206">
        <v>8</v>
      </c>
      <c r="Q206">
        <f t="shared" si="5"/>
        <v>5</v>
      </c>
    </row>
    <row r="207" spans="1:17" x14ac:dyDescent="0.3">
      <c r="A207" s="308">
        <v>201000</v>
      </c>
      <c r="B207">
        <v>1251</v>
      </c>
      <c r="C207" t="s">
        <v>6793</v>
      </c>
      <c r="D207">
        <v>2008</v>
      </c>
      <c r="E207">
        <v>1</v>
      </c>
      <c r="F207" t="s">
        <v>6989</v>
      </c>
      <c r="G207" t="s">
        <v>6993</v>
      </c>
      <c r="H207" t="s">
        <v>6986</v>
      </c>
      <c r="I207" t="s">
        <v>6987</v>
      </c>
      <c r="J207" t="s">
        <v>6959</v>
      </c>
      <c r="K207">
        <f t="shared" si="4"/>
        <v>8</v>
      </c>
      <c r="L207" t="s">
        <v>6794</v>
      </c>
      <c r="N207">
        <v>3</v>
      </c>
      <c r="O207">
        <v>2008</v>
      </c>
      <c r="P207">
        <v>15</v>
      </c>
      <c r="Q207">
        <f t="shared" si="5"/>
        <v>3</v>
      </c>
    </row>
    <row r="208" spans="1:17" x14ac:dyDescent="0.3">
      <c r="A208" s="308">
        <v>201000</v>
      </c>
      <c r="B208">
        <v>1260</v>
      </c>
      <c r="C208" t="s">
        <v>6793</v>
      </c>
      <c r="D208">
        <v>2009</v>
      </c>
      <c r="K208">
        <f t="shared" si="4"/>
        <v>-9</v>
      </c>
      <c r="Q208">
        <f t="shared" si="5"/>
        <v>0</v>
      </c>
    </row>
    <row r="209" spans="1:17" x14ac:dyDescent="0.3">
      <c r="A209" s="308">
        <v>201000</v>
      </c>
      <c r="B209">
        <v>1262</v>
      </c>
      <c r="C209" t="s">
        <v>6793</v>
      </c>
      <c r="D209">
        <v>2008</v>
      </c>
      <c r="E209">
        <v>1</v>
      </c>
      <c r="F209" t="s">
        <v>6796</v>
      </c>
      <c r="G209" t="s">
        <v>6985</v>
      </c>
      <c r="H209" t="s">
        <v>6986</v>
      </c>
      <c r="I209" t="s">
        <v>6992</v>
      </c>
      <c r="J209" t="s">
        <v>6965</v>
      </c>
      <c r="K209">
        <f t="shared" si="4"/>
        <v>14</v>
      </c>
      <c r="L209" t="s">
        <v>6794</v>
      </c>
      <c r="N209">
        <v>4</v>
      </c>
      <c r="O209">
        <v>2008</v>
      </c>
      <c r="P209" t="s">
        <v>6966</v>
      </c>
      <c r="Q209">
        <f t="shared" si="5"/>
        <v>-1</v>
      </c>
    </row>
    <row r="210" spans="1:17" x14ac:dyDescent="0.3">
      <c r="A210" s="308">
        <v>201000</v>
      </c>
      <c r="B210">
        <v>1267</v>
      </c>
      <c r="C210" t="s">
        <v>6793</v>
      </c>
      <c r="D210">
        <v>2008</v>
      </c>
      <c r="E210">
        <v>1</v>
      </c>
      <c r="F210" t="s">
        <v>6796</v>
      </c>
      <c r="G210" t="s">
        <v>6985</v>
      </c>
      <c r="H210" t="s">
        <v>6990</v>
      </c>
      <c r="I210" t="s">
        <v>6988</v>
      </c>
      <c r="J210" t="s">
        <v>6962</v>
      </c>
      <c r="K210">
        <f t="shared" si="4"/>
        <v>11</v>
      </c>
      <c r="L210" t="s">
        <v>6794</v>
      </c>
      <c r="N210">
        <v>1</v>
      </c>
      <c r="O210">
        <v>2008</v>
      </c>
      <c r="P210">
        <v>7</v>
      </c>
      <c r="Q210">
        <f t="shared" si="5"/>
        <v>5</v>
      </c>
    </row>
    <row r="211" spans="1:17" x14ac:dyDescent="0.3">
      <c r="A211" s="308">
        <v>201000</v>
      </c>
      <c r="B211">
        <v>1278</v>
      </c>
      <c r="C211" t="s">
        <v>6793</v>
      </c>
      <c r="D211">
        <v>2006</v>
      </c>
      <c r="E211">
        <v>1</v>
      </c>
      <c r="F211" t="s">
        <v>6796</v>
      </c>
      <c r="G211" t="s">
        <v>6985</v>
      </c>
      <c r="H211" t="s">
        <v>6986</v>
      </c>
      <c r="I211" t="s">
        <v>6988</v>
      </c>
      <c r="J211" t="s">
        <v>6949</v>
      </c>
      <c r="K211">
        <f t="shared" si="4"/>
        <v>1</v>
      </c>
      <c r="L211" t="s">
        <v>6794</v>
      </c>
      <c r="N211" t="s">
        <v>6966</v>
      </c>
      <c r="O211" t="s">
        <v>6966</v>
      </c>
      <c r="P211">
        <v>10</v>
      </c>
      <c r="Q211">
        <f t="shared" si="5"/>
        <v>4</v>
      </c>
    </row>
    <row r="212" spans="1:17" x14ac:dyDescent="0.3">
      <c r="A212" s="308">
        <v>201000</v>
      </c>
      <c r="B212">
        <v>1281</v>
      </c>
      <c r="C212" t="s">
        <v>6793</v>
      </c>
      <c r="D212">
        <v>2008</v>
      </c>
      <c r="E212">
        <v>1</v>
      </c>
      <c r="F212" t="s">
        <v>6989</v>
      </c>
      <c r="G212" t="s">
        <v>6993</v>
      </c>
      <c r="H212" t="s">
        <v>6991</v>
      </c>
      <c r="I212" t="s">
        <v>6988</v>
      </c>
      <c r="J212" t="s">
        <v>6962</v>
      </c>
      <c r="K212">
        <f t="shared" ref="K212:K275" si="6">VLOOKUP(J212,$AF$2:$AG$17,2,FALSE)</f>
        <v>11</v>
      </c>
      <c r="L212" t="s">
        <v>6794</v>
      </c>
      <c r="N212" t="s">
        <v>6966</v>
      </c>
      <c r="O212">
        <v>2008</v>
      </c>
      <c r="P212">
        <v>18</v>
      </c>
      <c r="Q212">
        <f t="shared" ref="Q212:Q275" si="7">IF(P212="Don't Know",-1,IF(P212&gt;=30,1,IF(P212&gt;=20,2,IF(P212&gt;=15,3,IF(P212&gt;=10,4,IF(P212&gt;=5,5,IF(P212&gt;0,6,0)))))))</f>
        <v>3</v>
      </c>
    </row>
    <row r="213" spans="1:17" x14ac:dyDescent="0.3">
      <c r="A213" s="308">
        <v>201000</v>
      </c>
      <c r="B213">
        <v>1286</v>
      </c>
      <c r="C213" t="s">
        <v>6793</v>
      </c>
      <c r="D213">
        <v>2006</v>
      </c>
      <c r="E213">
        <v>1</v>
      </c>
      <c r="F213" t="s">
        <v>6796</v>
      </c>
      <c r="G213" t="s">
        <v>6985</v>
      </c>
      <c r="H213" t="s">
        <v>6986</v>
      </c>
      <c r="I213" t="s">
        <v>6965</v>
      </c>
      <c r="J213" t="s">
        <v>6962</v>
      </c>
      <c r="K213">
        <f t="shared" si="6"/>
        <v>11</v>
      </c>
      <c r="L213" t="s">
        <v>6</v>
      </c>
      <c r="N213" t="s">
        <v>6966</v>
      </c>
      <c r="O213">
        <v>2006</v>
      </c>
      <c r="P213">
        <v>12</v>
      </c>
      <c r="Q213">
        <f t="shared" si="7"/>
        <v>4</v>
      </c>
    </row>
    <row r="214" spans="1:17" x14ac:dyDescent="0.3">
      <c r="A214" s="308">
        <v>201000</v>
      </c>
      <c r="B214">
        <v>1299</v>
      </c>
      <c r="C214" t="s">
        <v>6793</v>
      </c>
      <c r="D214">
        <v>2006</v>
      </c>
      <c r="E214">
        <v>1</v>
      </c>
      <c r="F214" t="s">
        <v>6796</v>
      </c>
      <c r="G214" t="s">
        <v>6985</v>
      </c>
      <c r="H214" t="s">
        <v>6991</v>
      </c>
      <c r="I214" t="s">
        <v>6988</v>
      </c>
      <c r="J214" t="s">
        <v>6951</v>
      </c>
      <c r="K214">
        <f t="shared" si="6"/>
        <v>3</v>
      </c>
      <c r="L214" t="s">
        <v>31</v>
      </c>
      <c r="N214">
        <v>6</v>
      </c>
      <c r="O214">
        <v>2006</v>
      </c>
      <c r="P214" t="s">
        <v>6966</v>
      </c>
      <c r="Q214">
        <f t="shared" si="7"/>
        <v>-1</v>
      </c>
    </row>
    <row r="215" spans="1:17" x14ac:dyDescent="0.3">
      <c r="A215" s="308">
        <v>201000</v>
      </c>
      <c r="B215">
        <v>1302</v>
      </c>
      <c r="C215" t="s">
        <v>6793</v>
      </c>
      <c r="D215">
        <v>2007</v>
      </c>
      <c r="E215">
        <v>1</v>
      </c>
      <c r="F215" t="s">
        <v>6796</v>
      </c>
      <c r="G215" t="s">
        <v>6985</v>
      </c>
      <c r="H215" t="s">
        <v>6991</v>
      </c>
      <c r="I215" t="s">
        <v>6988</v>
      </c>
      <c r="J215" t="s">
        <v>6962</v>
      </c>
      <c r="K215">
        <f t="shared" si="6"/>
        <v>11</v>
      </c>
      <c r="L215" t="s">
        <v>6794</v>
      </c>
      <c r="N215" t="s">
        <v>6966</v>
      </c>
      <c r="O215">
        <v>2007</v>
      </c>
      <c r="P215">
        <v>14</v>
      </c>
      <c r="Q215">
        <f t="shared" si="7"/>
        <v>4</v>
      </c>
    </row>
    <row r="216" spans="1:17" x14ac:dyDescent="0.3">
      <c r="A216" s="308">
        <v>201000</v>
      </c>
      <c r="B216">
        <v>1305</v>
      </c>
      <c r="C216" t="s">
        <v>6793</v>
      </c>
      <c r="D216">
        <v>2006</v>
      </c>
      <c r="E216">
        <v>1</v>
      </c>
      <c r="F216" t="s">
        <v>6796</v>
      </c>
      <c r="G216" t="s">
        <v>6985</v>
      </c>
      <c r="H216" t="s">
        <v>6991</v>
      </c>
      <c r="I216" t="s">
        <v>6988</v>
      </c>
      <c r="J216" t="s">
        <v>6962</v>
      </c>
      <c r="K216">
        <f t="shared" si="6"/>
        <v>11</v>
      </c>
      <c r="L216" t="s">
        <v>6</v>
      </c>
      <c r="N216" t="s">
        <v>6966</v>
      </c>
      <c r="O216">
        <v>2006</v>
      </c>
      <c r="P216" t="s">
        <v>6966</v>
      </c>
      <c r="Q216">
        <f t="shared" si="7"/>
        <v>-1</v>
      </c>
    </row>
    <row r="217" spans="1:17" x14ac:dyDescent="0.3">
      <c r="A217" s="308">
        <v>201000</v>
      </c>
      <c r="B217">
        <v>1324</v>
      </c>
      <c r="C217" t="s">
        <v>6793</v>
      </c>
      <c r="D217">
        <v>2008</v>
      </c>
      <c r="E217">
        <v>1</v>
      </c>
      <c r="F217" t="s">
        <v>6796</v>
      </c>
      <c r="G217" t="s">
        <v>6985</v>
      </c>
      <c r="H217" t="s">
        <v>6990</v>
      </c>
      <c r="I217" t="s">
        <v>6965</v>
      </c>
      <c r="J217" t="s">
        <v>6965</v>
      </c>
      <c r="K217">
        <f t="shared" si="6"/>
        <v>14</v>
      </c>
      <c r="L217" t="s">
        <v>6794</v>
      </c>
      <c r="N217">
        <v>9</v>
      </c>
      <c r="O217">
        <v>2008</v>
      </c>
      <c r="P217" t="s">
        <v>6966</v>
      </c>
      <c r="Q217">
        <f t="shared" si="7"/>
        <v>-1</v>
      </c>
    </row>
    <row r="218" spans="1:17" x14ac:dyDescent="0.3">
      <c r="A218" s="308">
        <v>201000</v>
      </c>
      <c r="B218">
        <v>1327</v>
      </c>
      <c r="C218" t="s">
        <v>6793</v>
      </c>
      <c r="D218">
        <v>2006</v>
      </c>
      <c r="E218">
        <v>1</v>
      </c>
      <c r="F218" t="s">
        <v>6796</v>
      </c>
      <c r="G218" t="s">
        <v>6985</v>
      </c>
      <c r="H218" t="s">
        <v>6965</v>
      </c>
      <c r="I218" t="s">
        <v>6992</v>
      </c>
      <c r="J218" t="s">
        <v>6949</v>
      </c>
      <c r="K218">
        <f t="shared" si="6"/>
        <v>1</v>
      </c>
      <c r="L218" t="s">
        <v>6794</v>
      </c>
      <c r="N218" t="s">
        <v>6966</v>
      </c>
      <c r="O218">
        <v>2006</v>
      </c>
      <c r="P218">
        <v>15</v>
      </c>
      <c r="Q218">
        <f t="shared" si="7"/>
        <v>3</v>
      </c>
    </row>
    <row r="219" spans="1:17" x14ac:dyDescent="0.3">
      <c r="A219" s="308">
        <v>201000</v>
      </c>
      <c r="B219">
        <v>1333</v>
      </c>
      <c r="C219" t="s">
        <v>6793</v>
      </c>
      <c r="D219" t="s">
        <v>6966</v>
      </c>
      <c r="K219">
        <f t="shared" si="6"/>
        <v>-9</v>
      </c>
      <c r="Q219">
        <f t="shared" si="7"/>
        <v>0</v>
      </c>
    </row>
    <row r="220" spans="1:17" x14ac:dyDescent="0.3">
      <c r="A220" s="308">
        <v>201000</v>
      </c>
      <c r="B220">
        <v>1335</v>
      </c>
      <c r="C220" t="s">
        <v>6793</v>
      </c>
      <c r="D220" t="s">
        <v>6966</v>
      </c>
      <c r="K220">
        <f t="shared" si="6"/>
        <v>-9</v>
      </c>
      <c r="Q220">
        <f t="shared" si="7"/>
        <v>0</v>
      </c>
    </row>
    <row r="221" spans="1:17" x14ac:dyDescent="0.3">
      <c r="A221" s="308">
        <v>201000</v>
      </c>
      <c r="B221">
        <v>1366</v>
      </c>
      <c r="C221" t="s">
        <v>6793</v>
      </c>
      <c r="D221">
        <v>2007</v>
      </c>
      <c r="E221">
        <v>2</v>
      </c>
      <c r="F221" t="s">
        <v>6796</v>
      </c>
      <c r="G221" t="s">
        <v>6985</v>
      </c>
      <c r="H221" t="s">
        <v>6991</v>
      </c>
      <c r="I221" t="s">
        <v>6988</v>
      </c>
      <c r="J221" t="s">
        <v>6962</v>
      </c>
      <c r="K221">
        <f t="shared" si="6"/>
        <v>11</v>
      </c>
      <c r="L221" t="s">
        <v>6794</v>
      </c>
      <c r="N221">
        <v>4</v>
      </c>
      <c r="O221">
        <v>2007</v>
      </c>
      <c r="P221">
        <v>20</v>
      </c>
      <c r="Q221">
        <f t="shared" si="7"/>
        <v>2</v>
      </c>
    </row>
    <row r="222" spans="1:17" x14ac:dyDescent="0.3">
      <c r="A222" s="308">
        <v>201000</v>
      </c>
      <c r="B222">
        <v>1372</v>
      </c>
      <c r="C222" t="s">
        <v>6793</v>
      </c>
      <c r="D222">
        <v>2008</v>
      </c>
      <c r="E222">
        <v>1</v>
      </c>
      <c r="F222" t="s">
        <v>6796</v>
      </c>
      <c r="G222" t="s">
        <v>6985</v>
      </c>
      <c r="H222" t="s">
        <v>6966</v>
      </c>
      <c r="I222" t="s">
        <v>6988</v>
      </c>
      <c r="J222" t="s">
        <v>6962</v>
      </c>
      <c r="K222">
        <f t="shared" si="6"/>
        <v>11</v>
      </c>
      <c r="L222" t="s">
        <v>6794</v>
      </c>
      <c r="N222" t="s">
        <v>6966</v>
      </c>
      <c r="O222">
        <v>2007</v>
      </c>
      <c r="P222">
        <v>12</v>
      </c>
      <c r="Q222">
        <f t="shared" si="7"/>
        <v>4</v>
      </c>
    </row>
    <row r="223" spans="1:17" x14ac:dyDescent="0.3">
      <c r="A223" s="308">
        <v>201000</v>
      </c>
      <c r="B223">
        <v>1375</v>
      </c>
      <c r="C223" t="s">
        <v>6793</v>
      </c>
      <c r="D223">
        <v>2007</v>
      </c>
      <c r="E223">
        <v>1</v>
      </c>
      <c r="F223" t="s">
        <v>6989</v>
      </c>
      <c r="G223" t="s">
        <v>6993</v>
      </c>
      <c r="H223" t="s">
        <v>6991</v>
      </c>
      <c r="I223" t="s">
        <v>6988</v>
      </c>
      <c r="J223" t="s">
        <v>6962</v>
      </c>
      <c r="K223">
        <f t="shared" si="6"/>
        <v>11</v>
      </c>
      <c r="L223" t="s">
        <v>6794</v>
      </c>
      <c r="N223">
        <v>7</v>
      </c>
      <c r="O223">
        <v>2007</v>
      </c>
      <c r="P223">
        <v>15</v>
      </c>
      <c r="Q223">
        <f t="shared" si="7"/>
        <v>3</v>
      </c>
    </row>
    <row r="224" spans="1:17" x14ac:dyDescent="0.3">
      <c r="A224" s="308">
        <v>201000</v>
      </c>
      <c r="B224">
        <v>1376</v>
      </c>
      <c r="C224" t="s">
        <v>6793</v>
      </c>
      <c r="D224" t="s">
        <v>6966</v>
      </c>
      <c r="K224">
        <f t="shared" si="6"/>
        <v>-9</v>
      </c>
      <c r="Q224">
        <f t="shared" si="7"/>
        <v>0</v>
      </c>
    </row>
    <row r="225" spans="1:17" x14ac:dyDescent="0.3">
      <c r="A225" s="308">
        <v>201000</v>
      </c>
      <c r="B225">
        <v>1378</v>
      </c>
      <c r="C225" t="s">
        <v>6793</v>
      </c>
      <c r="D225">
        <v>2008</v>
      </c>
      <c r="E225">
        <v>1</v>
      </c>
      <c r="F225" t="s">
        <v>6796</v>
      </c>
      <c r="G225" t="s">
        <v>6985</v>
      </c>
      <c r="H225" t="s">
        <v>6991</v>
      </c>
      <c r="I225" t="s">
        <v>6988</v>
      </c>
      <c r="J225" t="s">
        <v>6965</v>
      </c>
      <c r="K225">
        <f t="shared" si="6"/>
        <v>14</v>
      </c>
      <c r="L225" t="s">
        <v>6794</v>
      </c>
      <c r="N225">
        <v>5</v>
      </c>
      <c r="O225">
        <v>2008</v>
      </c>
      <c r="P225">
        <v>5</v>
      </c>
      <c r="Q225">
        <f t="shared" si="7"/>
        <v>5</v>
      </c>
    </row>
    <row r="226" spans="1:17" x14ac:dyDescent="0.3">
      <c r="A226" s="308">
        <v>201000</v>
      </c>
      <c r="B226">
        <v>1380</v>
      </c>
      <c r="C226" t="s">
        <v>6793</v>
      </c>
      <c r="D226">
        <v>2007</v>
      </c>
      <c r="E226">
        <v>1</v>
      </c>
      <c r="F226" t="s">
        <v>6989</v>
      </c>
      <c r="G226" t="s">
        <v>6993</v>
      </c>
      <c r="H226" t="s">
        <v>6991</v>
      </c>
      <c r="I226" t="s">
        <v>6988</v>
      </c>
      <c r="J226" t="s">
        <v>6949</v>
      </c>
      <c r="K226">
        <f t="shared" si="6"/>
        <v>1</v>
      </c>
      <c r="L226" t="s">
        <v>6794</v>
      </c>
      <c r="N226" t="s">
        <v>6966</v>
      </c>
      <c r="O226">
        <v>2006</v>
      </c>
      <c r="P226">
        <v>8</v>
      </c>
      <c r="Q226">
        <f t="shared" si="7"/>
        <v>5</v>
      </c>
    </row>
    <row r="227" spans="1:17" x14ac:dyDescent="0.3">
      <c r="A227" s="308">
        <v>201000</v>
      </c>
      <c r="B227">
        <v>1385</v>
      </c>
      <c r="C227" t="s">
        <v>6793</v>
      </c>
      <c r="D227">
        <v>2008</v>
      </c>
      <c r="E227">
        <v>1</v>
      </c>
      <c r="F227" t="s">
        <v>6796</v>
      </c>
      <c r="G227" t="s">
        <v>6985</v>
      </c>
      <c r="H227" t="s">
        <v>6966</v>
      </c>
      <c r="I227" t="s">
        <v>6965</v>
      </c>
      <c r="J227" t="s">
        <v>6963</v>
      </c>
      <c r="K227">
        <f t="shared" si="6"/>
        <v>12</v>
      </c>
      <c r="L227" t="s">
        <v>6794</v>
      </c>
      <c r="N227">
        <v>11</v>
      </c>
      <c r="O227">
        <v>2008</v>
      </c>
      <c r="P227" t="s">
        <v>6966</v>
      </c>
      <c r="Q227">
        <f t="shared" si="7"/>
        <v>-1</v>
      </c>
    </row>
    <row r="228" spans="1:17" x14ac:dyDescent="0.3">
      <c r="A228" s="308">
        <v>201000</v>
      </c>
      <c r="B228">
        <v>1396</v>
      </c>
      <c r="C228" t="s">
        <v>6793</v>
      </c>
      <c r="D228">
        <v>2009</v>
      </c>
      <c r="K228">
        <f t="shared" si="6"/>
        <v>-9</v>
      </c>
      <c r="Q228">
        <f t="shared" si="7"/>
        <v>0</v>
      </c>
    </row>
    <row r="229" spans="1:17" x14ac:dyDescent="0.3">
      <c r="A229" s="308">
        <v>201000</v>
      </c>
      <c r="B229">
        <v>1408</v>
      </c>
      <c r="C229" t="s">
        <v>6793</v>
      </c>
      <c r="D229">
        <v>2007</v>
      </c>
      <c r="E229">
        <v>1</v>
      </c>
      <c r="F229" t="s">
        <v>6796</v>
      </c>
      <c r="G229" t="s">
        <v>6985</v>
      </c>
      <c r="H229" t="s">
        <v>6991</v>
      </c>
      <c r="I229" t="s">
        <v>6988</v>
      </c>
      <c r="J229" t="s">
        <v>6963</v>
      </c>
      <c r="K229">
        <f t="shared" si="6"/>
        <v>12</v>
      </c>
      <c r="L229" t="s">
        <v>6794</v>
      </c>
      <c r="N229">
        <v>5</v>
      </c>
      <c r="O229">
        <v>2007</v>
      </c>
      <c r="P229">
        <v>4</v>
      </c>
      <c r="Q229">
        <f t="shared" si="7"/>
        <v>6</v>
      </c>
    </row>
    <row r="230" spans="1:17" x14ac:dyDescent="0.3">
      <c r="A230" s="308">
        <v>201000</v>
      </c>
      <c r="B230">
        <v>1409</v>
      </c>
      <c r="C230" t="s">
        <v>6793</v>
      </c>
      <c r="D230">
        <v>2006</v>
      </c>
      <c r="E230">
        <v>1</v>
      </c>
      <c r="F230" t="s">
        <v>6796</v>
      </c>
      <c r="G230" t="s">
        <v>6985</v>
      </c>
      <c r="H230" t="s">
        <v>6991</v>
      </c>
      <c r="I230" t="s">
        <v>6965</v>
      </c>
      <c r="J230" t="s">
        <v>6960</v>
      </c>
      <c r="K230">
        <f t="shared" si="6"/>
        <v>9</v>
      </c>
      <c r="L230" t="s">
        <v>6794</v>
      </c>
      <c r="N230" t="s">
        <v>6966</v>
      </c>
      <c r="O230">
        <v>2006</v>
      </c>
      <c r="P230" t="s">
        <v>6966</v>
      </c>
      <c r="Q230">
        <f t="shared" si="7"/>
        <v>-1</v>
      </c>
    </row>
    <row r="231" spans="1:17" x14ac:dyDescent="0.3">
      <c r="A231" s="308">
        <v>201000</v>
      </c>
      <c r="B231">
        <v>1418</v>
      </c>
      <c r="C231" t="s">
        <v>6793</v>
      </c>
      <c r="D231">
        <v>2006</v>
      </c>
      <c r="E231">
        <v>1</v>
      </c>
      <c r="F231" t="s">
        <v>6796</v>
      </c>
      <c r="G231" t="s">
        <v>6985</v>
      </c>
      <c r="H231" t="s">
        <v>6990</v>
      </c>
      <c r="I231" t="s">
        <v>6988</v>
      </c>
      <c r="J231" t="s">
        <v>6962</v>
      </c>
      <c r="K231">
        <f t="shared" si="6"/>
        <v>11</v>
      </c>
      <c r="L231" t="s">
        <v>6794</v>
      </c>
      <c r="N231" t="s">
        <v>6966</v>
      </c>
      <c r="O231">
        <v>2006</v>
      </c>
      <c r="P231">
        <v>8</v>
      </c>
      <c r="Q231">
        <f t="shared" si="7"/>
        <v>5</v>
      </c>
    </row>
    <row r="232" spans="1:17" x14ac:dyDescent="0.3">
      <c r="A232" s="308">
        <v>201000</v>
      </c>
      <c r="B232">
        <v>1421</v>
      </c>
      <c r="C232" t="s">
        <v>6793</v>
      </c>
      <c r="D232">
        <v>2006</v>
      </c>
      <c r="E232">
        <v>1</v>
      </c>
      <c r="F232" t="s">
        <v>6989</v>
      </c>
      <c r="G232" t="s">
        <v>6993</v>
      </c>
      <c r="H232" t="s">
        <v>6991</v>
      </c>
      <c r="I232" t="s">
        <v>6988</v>
      </c>
      <c r="J232" t="s">
        <v>6963</v>
      </c>
      <c r="K232">
        <f t="shared" si="6"/>
        <v>12</v>
      </c>
      <c r="L232" t="s">
        <v>6794</v>
      </c>
      <c r="N232" t="s">
        <v>6966</v>
      </c>
      <c r="O232">
        <v>2006</v>
      </c>
      <c r="P232">
        <v>12</v>
      </c>
      <c r="Q232">
        <f t="shared" si="7"/>
        <v>4</v>
      </c>
    </row>
    <row r="233" spans="1:17" x14ac:dyDescent="0.3">
      <c r="A233" s="308">
        <v>201000</v>
      </c>
      <c r="B233">
        <v>1433</v>
      </c>
      <c r="C233" t="s">
        <v>6793</v>
      </c>
      <c r="D233">
        <v>2007</v>
      </c>
      <c r="E233">
        <v>1</v>
      </c>
      <c r="F233" t="s">
        <v>6796</v>
      </c>
      <c r="G233" t="s">
        <v>6985</v>
      </c>
      <c r="H233" t="s">
        <v>6990</v>
      </c>
      <c r="I233" t="s">
        <v>6965</v>
      </c>
      <c r="J233" t="s">
        <v>6962</v>
      </c>
      <c r="K233">
        <f t="shared" si="6"/>
        <v>11</v>
      </c>
      <c r="L233" t="s">
        <v>6794</v>
      </c>
      <c r="N233">
        <v>7</v>
      </c>
      <c r="O233">
        <v>2007</v>
      </c>
      <c r="P233">
        <v>10</v>
      </c>
      <c r="Q233">
        <f t="shared" si="7"/>
        <v>4</v>
      </c>
    </row>
    <row r="234" spans="1:17" x14ac:dyDescent="0.3">
      <c r="A234" s="308">
        <v>201000</v>
      </c>
      <c r="B234">
        <v>1438</v>
      </c>
      <c r="C234" t="s">
        <v>6793</v>
      </c>
      <c r="D234">
        <v>2006</v>
      </c>
      <c r="E234">
        <v>1</v>
      </c>
      <c r="F234" t="s">
        <v>6796</v>
      </c>
      <c r="G234" t="s">
        <v>6985</v>
      </c>
      <c r="H234" t="s">
        <v>6991</v>
      </c>
      <c r="I234" t="s">
        <v>6988</v>
      </c>
      <c r="J234" t="s">
        <v>6955</v>
      </c>
      <c r="K234">
        <f t="shared" si="6"/>
        <v>7</v>
      </c>
      <c r="L234" t="s">
        <v>6793</v>
      </c>
      <c r="M234">
        <v>50</v>
      </c>
      <c r="N234">
        <v>8</v>
      </c>
      <c r="O234">
        <v>2006</v>
      </c>
      <c r="P234">
        <v>1</v>
      </c>
      <c r="Q234">
        <f t="shared" si="7"/>
        <v>6</v>
      </c>
    </row>
    <row r="235" spans="1:17" x14ac:dyDescent="0.3">
      <c r="A235" s="308">
        <v>201000</v>
      </c>
      <c r="B235">
        <v>1451</v>
      </c>
      <c r="C235" t="s">
        <v>6793</v>
      </c>
      <c r="D235">
        <v>2007</v>
      </c>
      <c r="E235">
        <v>1</v>
      </c>
      <c r="F235" t="s">
        <v>6796</v>
      </c>
      <c r="G235" t="s">
        <v>6985</v>
      </c>
      <c r="H235" t="s">
        <v>6991</v>
      </c>
      <c r="I235" t="s">
        <v>6988</v>
      </c>
      <c r="J235" t="s">
        <v>6965</v>
      </c>
      <c r="K235">
        <f t="shared" si="6"/>
        <v>14</v>
      </c>
      <c r="L235" t="s">
        <v>6794</v>
      </c>
      <c r="N235">
        <v>9</v>
      </c>
      <c r="O235">
        <v>2007</v>
      </c>
      <c r="P235">
        <v>10</v>
      </c>
      <c r="Q235">
        <f t="shared" si="7"/>
        <v>4</v>
      </c>
    </row>
    <row r="236" spans="1:17" x14ac:dyDescent="0.3">
      <c r="A236" s="308">
        <v>201000</v>
      </c>
      <c r="B236">
        <v>1455</v>
      </c>
      <c r="C236" t="s">
        <v>6793</v>
      </c>
      <c r="D236">
        <v>2008</v>
      </c>
      <c r="E236">
        <v>1</v>
      </c>
      <c r="F236" t="s">
        <v>6796</v>
      </c>
      <c r="G236" t="s">
        <v>6985</v>
      </c>
      <c r="H236" t="s">
        <v>6990</v>
      </c>
      <c r="I236" t="s">
        <v>6988</v>
      </c>
      <c r="J236" t="s">
        <v>6960</v>
      </c>
      <c r="K236">
        <f t="shared" si="6"/>
        <v>9</v>
      </c>
      <c r="L236" t="s">
        <v>6794</v>
      </c>
      <c r="N236" t="s">
        <v>6966</v>
      </c>
      <c r="O236" t="s">
        <v>6966</v>
      </c>
      <c r="P236">
        <v>15</v>
      </c>
      <c r="Q236">
        <f t="shared" si="7"/>
        <v>3</v>
      </c>
    </row>
    <row r="237" spans="1:17" x14ac:dyDescent="0.3">
      <c r="A237" s="308">
        <v>201000</v>
      </c>
      <c r="B237">
        <v>1461</v>
      </c>
      <c r="C237" t="s">
        <v>6793</v>
      </c>
      <c r="D237" t="s">
        <v>6966</v>
      </c>
      <c r="K237">
        <f t="shared" si="6"/>
        <v>-9</v>
      </c>
      <c r="Q237">
        <f t="shared" si="7"/>
        <v>0</v>
      </c>
    </row>
    <row r="238" spans="1:17" x14ac:dyDescent="0.3">
      <c r="A238" s="308">
        <v>201000</v>
      </c>
      <c r="B238">
        <v>1466</v>
      </c>
      <c r="C238" t="s">
        <v>6793</v>
      </c>
      <c r="D238">
        <v>2008</v>
      </c>
      <c r="E238">
        <v>1</v>
      </c>
      <c r="F238" t="s">
        <v>6796</v>
      </c>
      <c r="G238" t="s">
        <v>6985</v>
      </c>
      <c r="H238" t="s">
        <v>6991</v>
      </c>
      <c r="I238" t="s">
        <v>6988</v>
      </c>
      <c r="J238" t="s">
        <v>6951</v>
      </c>
      <c r="K238">
        <f t="shared" si="6"/>
        <v>3</v>
      </c>
      <c r="L238" t="s">
        <v>6794</v>
      </c>
      <c r="N238">
        <v>10</v>
      </c>
      <c r="O238">
        <v>2008</v>
      </c>
      <c r="P238">
        <v>1</v>
      </c>
      <c r="Q238">
        <f t="shared" si="7"/>
        <v>6</v>
      </c>
    </row>
    <row r="239" spans="1:17" x14ac:dyDescent="0.3">
      <c r="A239" s="308">
        <v>201000</v>
      </c>
      <c r="B239">
        <v>1471</v>
      </c>
      <c r="C239" t="s">
        <v>6793</v>
      </c>
      <c r="D239" t="s">
        <v>6966</v>
      </c>
      <c r="K239">
        <f t="shared" si="6"/>
        <v>-9</v>
      </c>
      <c r="Q239">
        <f t="shared" si="7"/>
        <v>0</v>
      </c>
    </row>
    <row r="240" spans="1:17" x14ac:dyDescent="0.3">
      <c r="A240" s="308">
        <v>201000</v>
      </c>
      <c r="B240">
        <v>1478</v>
      </c>
      <c r="C240" t="s">
        <v>6793</v>
      </c>
      <c r="D240">
        <v>2009</v>
      </c>
      <c r="K240">
        <f t="shared" si="6"/>
        <v>-9</v>
      </c>
      <c r="Q240">
        <f t="shared" si="7"/>
        <v>0</v>
      </c>
    </row>
    <row r="241" spans="1:17" x14ac:dyDescent="0.3">
      <c r="A241" s="308">
        <v>201000</v>
      </c>
      <c r="B241">
        <v>1482</v>
      </c>
      <c r="C241" t="s">
        <v>6793</v>
      </c>
      <c r="D241" t="s">
        <v>6966</v>
      </c>
      <c r="K241">
        <f t="shared" si="6"/>
        <v>-9</v>
      </c>
      <c r="Q241">
        <f t="shared" si="7"/>
        <v>0</v>
      </c>
    </row>
    <row r="242" spans="1:17" x14ac:dyDescent="0.3">
      <c r="A242" s="308">
        <v>201000</v>
      </c>
      <c r="B242">
        <v>1487</v>
      </c>
      <c r="C242" t="s">
        <v>6793</v>
      </c>
      <c r="D242">
        <v>2009</v>
      </c>
      <c r="K242">
        <f t="shared" si="6"/>
        <v>-9</v>
      </c>
      <c r="Q242">
        <f t="shared" si="7"/>
        <v>0</v>
      </c>
    </row>
    <row r="243" spans="1:17" x14ac:dyDescent="0.3">
      <c r="A243" s="308">
        <v>201000</v>
      </c>
      <c r="B243">
        <v>1490</v>
      </c>
      <c r="C243" t="s">
        <v>6793</v>
      </c>
      <c r="D243">
        <v>2007</v>
      </c>
      <c r="E243">
        <v>1</v>
      </c>
      <c r="F243" t="s">
        <v>6796</v>
      </c>
      <c r="G243" t="s">
        <v>6985</v>
      </c>
      <c r="H243" t="s">
        <v>6991</v>
      </c>
      <c r="I243" t="s">
        <v>6988</v>
      </c>
      <c r="J243" t="s">
        <v>6965</v>
      </c>
      <c r="K243">
        <f t="shared" si="6"/>
        <v>14</v>
      </c>
      <c r="L243" t="s">
        <v>6794</v>
      </c>
      <c r="N243" t="s">
        <v>6966</v>
      </c>
      <c r="O243" t="s">
        <v>6966</v>
      </c>
      <c r="P243" t="s">
        <v>6966</v>
      </c>
      <c r="Q243">
        <f t="shared" si="7"/>
        <v>-1</v>
      </c>
    </row>
    <row r="244" spans="1:17" x14ac:dyDescent="0.3">
      <c r="A244" s="308">
        <v>201000</v>
      </c>
      <c r="B244">
        <v>1491</v>
      </c>
      <c r="C244" t="s">
        <v>6793</v>
      </c>
      <c r="D244">
        <v>2008</v>
      </c>
      <c r="E244">
        <v>1</v>
      </c>
      <c r="F244" t="s">
        <v>6796</v>
      </c>
      <c r="G244" t="s">
        <v>6985</v>
      </c>
      <c r="H244" t="s">
        <v>6991</v>
      </c>
      <c r="I244" t="s">
        <v>6988</v>
      </c>
      <c r="J244" t="s">
        <v>6960</v>
      </c>
      <c r="K244">
        <f t="shared" si="6"/>
        <v>9</v>
      </c>
      <c r="L244" t="s">
        <v>6794</v>
      </c>
      <c r="N244">
        <v>7</v>
      </c>
      <c r="O244">
        <v>2008</v>
      </c>
      <c r="P244">
        <v>16</v>
      </c>
      <c r="Q244">
        <f t="shared" si="7"/>
        <v>3</v>
      </c>
    </row>
    <row r="245" spans="1:17" x14ac:dyDescent="0.3">
      <c r="A245" s="308">
        <v>201000</v>
      </c>
      <c r="B245">
        <v>1501</v>
      </c>
      <c r="C245" t="s">
        <v>6793</v>
      </c>
      <c r="D245">
        <v>2006</v>
      </c>
      <c r="E245">
        <v>2</v>
      </c>
      <c r="F245" t="s">
        <v>6796</v>
      </c>
      <c r="G245" t="s">
        <v>6985</v>
      </c>
      <c r="H245" t="s">
        <v>6986</v>
      </c>
      <c r="I245" t="s">
        <v>6988</v>
      </c>
      <c r="J245" t="s">
        <v>6960</v>
      </c>
      <c r="K245">
        <f t="shared" si="6"/>
        <v>9</v>
      </c>
      <c r="L245" t="s">
        <v>6793</v>
      </c>
      <c r="M245">
        <v>20</v>
      </c>
      <c r="N245" t="s">
        <v>6966</v>
      </c>
      <c r="O245">
        <v>2006</v>
      </c>
      <c r="P245">
        <v>25</v>
      </c>
      <c r="Q245">
        <f t="shared" si="7"/>
        <v>2</v>
      </c>
    </row>
    <row r="246" spans="1:17" x14ac:dyDescent="0.3">
      <c r="A246" s="308">
        <v>201000</v>
      </c>
      <c r="B246">
        <v>1516</v>
      </c>
      <c r="C246" t="s">
        <v>6793</v>
      </c>
      <c r="D246">
        <v>2006</v>
      </c>
      <c r="E246">
        <v>1</v>
      </c>
      <c r="F246" t="s">
        <v>6796</v>
      </c>
      <c r="G246" t="s">
        <v>6985</v>
      </c>
      <c r="H246" t="s">
        <v>6986</v>
      </c>
      <c r="I246" t="s">
        <v>6988</v>
      </c>
      <c r="J246" t="s">
        <v>6962</v>
      </c>
      <c r="K246">
        <f t="shared" si="6"/>
        <v>11</v>
      </c>
      <c r="L246" t="s">
        <v>6794</v>
      </c>
      <c r="N246">
        <v>6</v>
      </c>
      <c r="O246">
        <v>2006</v>
      </c>
      <c r="P246">
        <v>20</v>
      </c>
      <c r="Q246">
        <f t="shared" si="7"/>
        <v>2</v>
      </c>
    </row>
    <row r="247" spans="1:17" x14ac:dyDescent="0.3">
      <c r="A247" s="308">
        <v>201000</v>
      </c>
      <c r="B247">
        <v>1545</v>
      </c>
      <c r="C247" t="s">
        <v>6793</v>
      </c>
      <c r="D247">
        <v>2009</v>
      </c>
      <c r="K247">
        <f t="shared" si="6"/>
        <v>-9</v>
      </c>
      <c r="Q247">
        <f t="shared" si="7"/>
        <v>0</v>
      </c>
    </row>
    <row r="248" spans="1:17" x14ac:dyDescent="0.3">
      <c r="A248" s="308">
        <v>201000</v>
      </c>
      <c r="B248">
        <v>1551</v>
      </c>
      <c r="C248" t="s">
        <v>6793</v>
      </c>
      <c r="D248">
        <v>2008</v>
      </c>
      <c r="E248">
        <v>1</v>
      </c>
      <c r="F248" t="s">
        <v>6796</v>
      </c>
      <c r="G248" t="s">
        <v>6985</v>
      </c>
      <c r="H248" t="s">
        <v>6986</v>
      </c>
      <c r="I248" t="s">
        <v>6988</v>
      </c>
      <c r="J248" t="s">
        <v>6962</v>
      </c>
      <c r="K248">
        <f t="shared" si="6"/>
        <v>11</v>
      </c>
      <c r="L248" t="s">
        <v>6794</v>
      </c>
      <c r="N248">
        <v>7</v>
      </c>
      <c r="O248">
        <v>2008</v>
      </c>
      <c r="P248">
        <v>20</v>
      </c>
      <c r="Q248">
        <f t="shared" si="7"/>
        <v>2</v>
      </c>
    </row>
    <row r="249" spans="1:17" x14ac:dyDescent="0.3">
      <c r="A249" s="308">
        <v>201000</v>
      </c>
      <c r="B249">
        <v>1555</v>
      </c>
      <c r="C249" t="s">
        <v>6793</v>
      </c>
      <c r="D249">
        <v>2008</v>
      </c>
      <c r="E249">
        <v>1</v>
      </c>
      <c r="F249" t="s">
        <v>6796</v>
      </c>
      <c r="G249" t="s">
        <v>6985</v>
      </c>
      <c r="H249" t="s">
        <v>6990</v>
      </c>
      <c r="I249" t="s">
        <v>6965</v>
      </c>
      <c r="J249" t="s">
        <v>6960</v>
      </c>
      <c r="K249">
        <f t="shared" si="6"/>
        <v>9</v>
      </c>
      <c r="L249" t="s">
        <v>6793</v>
      </c>
      <c r="M249">
        <v>2</v>
      </c>
      <c r="N249" t="s">
        <v>6966</v>
      </c>
      <c r="O249" t="s">
        <v>6966</v>
      </c>
      <c r="P249">
        <v>10</v>
      </c>
      <c r="Q249">
        <f t="shared" si="7"/>
        <v>4</v>
      </c>
    </row>
    <row r="250" spans="1:17" x14ac:dyDescent="0.3">
      <c r="A250" s="308">
        <v>201000</v>
      </c>
      <c r="B250">
        <v>1572</v>
      </c>
      <c r="C250" t="s">
        <v>6793</v>
      </c>
      <c r="D250">
        <v>2009</v>
      </c>
      <c r="K250">
        <f t="shared" si="6"/>
        <v>-9</v>
      </c>
      <c r="Q250">
        <f t="shared" si="7"/>
        <v>0</v>
      </c>
    </row>
    <row r="251" spans="1:17" x14ac:dyDescent="0.3">
      <c r="A251" s="308">
        <v>201000</v>
      </c>
      <c r="B251">
        <v>1573</v>
      </c>
      <c r="C251" t="s">
        <v>6793</v>
      </c>
      <c r="D251">
        <v>2006</v>
      </c>
      <c r="E251">
        <v>1</v>
      </c>
      <c r="F251" t="s">
        <v>6989</v>
      </c>
      <c r="G251" t="s">
        <v>6993</v>
      </c>
      <c r="H251" t="s">
        <v>6991</v>
      </c>
      <c r="I251" t="s">
        <v>6988</v>
      </c>
      <c r="J251" t="s">
        <v>6949</v>
      </c>
      <c r="K251">
        <f t="shared" si="6"/>
        <v>1</v>
      </c>
      <c r="L251" t="s">
        <v>6794</v>
      </c>
      <c r="N251">
        <v>5</v>
      </c>
      <c r="O251">
        <v>2006</v>
      </c>
      <c r="P251" t="s">
        <v>6966</v>
      </c>
      <c r="Q251">
        <f t="shared" si="7"/>
        <v>-1</v>
      </c>
    </row>
    <row r="252" spans="1:17" x14ac:dyDescent="0.3">
      <c r="A252" s="308">
        <v>201000</v>
      </c>
      <c r="B252">
        <v>1587</v>
      </c>
      <c r="C252" t="s">
        <v>6793</v>
      </c>
      <c r="D252">
        <v>2008</v>
      </c>
      <c r="E252">
        <v>1</v>
      </c>
      <c r="F252" t="s">
        <v>6796</v>
      </c>
      <c r="G252" t="s">
        <v>6985</v>
      </c>
      <c r="H252" t="s">
        <v>6990</v>
      </c>
      <c r="I252" t="s">
        <v>6988</v>
      </c>
      <c r="J252" t="s">
        <v>6960</v>
      </c>
      <c r="K252">
        <f t="shared" si="6"/>
        <v>9</v>
      </c>
      <c r="L252" t="s">
        <v>6</v>
      </c>
      <c r="N252" t="s">
        <v>6966</v>
      </c>
      <c r="O252">
        <v>2008</v>
      </c>
      <c r="P252">
        <v>20</v>
      </c>
      <c r="Q252">
        <f t="shared" si="7"/>
        <v>2</v>
      </c>
    </row>
    <row r="253" spans="1:17" x14ac:dyDescent="0.3">
      <c r="A253" s="308">
        <v>201000</v>
      </c>
      <c r="B253">
        <v>1589</v>
      </c>
      <c r="C253" t="s">
        <v>6793</v>
      </c>
      <c r="D253" t="s">
        <v>6966</v>
      </c>
      <c r="K253">
        <f t="shared" si="6"/>
        <v>-9</v>
      </c>
      <c r="Q253">
        <f t="shared" si="7"/>
        <v>0</v>
      </c>
    </row>
    <row r="254" spans="1:17" x14ac:dyDescent="0.3">
      <c r="A254" s="308">
        <v>201000</v>
      </c>
      <c r="B254">
        <v>1596</v>
      </c>
      <c r="C254" t="s">
        <v>6793</v>
      </c>
      <c r="D254">
        <v>2009</v>
      </c>
      <c r="K254">
        <f t="shared" si="6"/>
        <v>-9</v>
      </c>
      <c r="Q254">
        <f t="shared" si="7"/>
        <v>0</v>
      </c>
    </row>
    <row r="255" spans="1:17" x14ac:dyDescent="0.3">
      <c r="A255" s="308">
        <v>201000</v>
      </c>
      <c r="B255">
        <v>1598</v>
      </c>
      <c r="C255" t="s">
        <v>6793</v>
      </c>
      <c r="D255">
        <v>2007</v>
      </c>
      <c r="E255">
        <v>1</v>
      </c>
      <c r="F255" t="s">
        <v>6796</v>
      </c>
      <c r="G255" t="s">
        <v>6985</v>
      </c>
      <c r="H255" t="s">
        <v>6991</v>
      </c>
      <c r="I255" t="s">
        <v>6988</v>
      </c>
      <c r="J255" t="s">
        <v>6962</v>
      </c>
      <c r="K255">
        <f t="shared" si="6"/>
        <v>11</v>
      </c>
      <c r="L255" t="s">
        <v>6794</v>
      </c>
      <c r="N255" t="s">
        <v>6966</v>
      </c>
      <c r="O255" t="s">
        <v>6966</v>
      </c>
      <c r="P255">
        <v>15</v>
      </c>
      <c r="Q255">
        <f t="shared" si="7"/>
        <v>3</v>
      </c>
    </row>
    <row r="256" spans="1:17" x14ac:dyDescent="0.3">
      <c r="A256" s="308">
        <v>201000</v>
      </c>
      <c r="B256">
        <v>1615</v>
      </c>
      <c r="C256" t="s">
        <v>6793</v>
      </c>
      <c r="D256">
        <v>2006</v>
      </c>
      <c r="E256">
        <v>1</v>
      </c>
      <c r="F256" t="s">
        <v>6796</v>
      </c>
      <c r="G256" t="s">
        <v>6985</v>
      </c>
      <c r="H256" t="s">
        <v>6991</v>
      </c>
      <c r="I256" t="s">
        <v>6988</v>
      </c>
      <c r="J256" t="s">
        <v>6962</v>
      </c>
      <c r="K256">
        <f t="shared" si="6"/>
        <v>11</v>
      </c>
      <c r="L256" t="s">
        <v>6</v>
      </c>
      <c r="N256" t="s">
        <v>6966</v>
      </c>
      <c r="O256">
        <v>2006</v>
      </c>
      <c r="P256">
        <v>10</v>
      </c>
      <c r="Q256">
        <f t="shared" si="7"/>
        <v>4</v>
      </c>
    </row>
    <row r="257" spans="1:17" x14ac:dyDescent="0.3">
      <c r="A257" s="308">
        <v>201000</v>
      </c>
      <c r="B257">
        <v>1628</v>
      </c>
      <c r="C257" t="s">
        <v>6793</v>
      </c>
      <c r="D257">
        <v>2007</v>
      </c>
      <c r="E257">
        <v>3</v>
      </c>
      <c r="F257" t="s">
        <v>6796</v>
      </c>
      <c r="G257" t="s">
        <v>6985</v>
      </c>
      <c r="H257" t="s">
        <v>6986</v>
      </c>
      <c r="I257" t="s">
        <v>6988</v>
      </c>
      <c r="J257" t="s">
        <v>6962</v>
      </c>
      <c r="K257">
        <f t="shared" si="6"/>
        <v>11</v>
      </c>
      <c r="L257" t="s">
        <v>6794</v>
      </c>
      <c r="N257">
        <v>11</v>
      </c>
      <c r="O257">
        <v>2006</v>
      </c>
      <c r="P257">
        <v>4</v>
      </c>
      <c r="Q257">
        <f t="shared" si="7"/>
        <v>6</v>
      </c>
    </row>
    <row r="258" spans="1:17" x14ac:dyDescent="0.3">
      <c r="A258" s="308">
        <v>201000</v>
      </c>
      <c r="B258">
        <v>1631</v>
      </c>
      <c r="C258" t="s">
        <v>6793</v>
      </c>
      <c r="D258">
        <v>2006</v>
      </c>
      <c r="E258">
        <v>1</v>
      </c>
      <c r="F258" t="s">
        <v>6989</v>
      </c>
      <c r="G258" t="s">
        <v>6993</v>
      </c>
      <c r="H258" t="s">
        <v>6991</v>
      </c>
      <c r="I258" t="s">
        <v>6988</v>
      </c>
      <c r="J258" t="s">
        <v>6962</v>
      </c>
      <c r="K258">
        <f t="shared" si="6"/>
        <v>11</v>
      </c>
      <c r="L258" t="s">
        <v>6794</v>
      </c>
      <c r="N258">
        <v>3</v>
      </c>
      <c r="O258">
        <v>2006</v>
      </c>
      <c r="P258">
        <v>15</v>
      </c>
      <c r="Q258">
        <f t="shared" si="7"/>
        <v>3</v>
      </c>
    </row>
    <row r="259" spans="1:17" x14ac:dyDescent="0.3">
      <c r="A259" s="308">
        <v>201000</v>
      </c>
      <c r="B259">
        <v>1655</v>
      </c>
      <c r="C259" t="s">
        <v>6793</v>
      </c>
      <c r="D259">
        <v>2007</v>
      </c>
      <c r="E259">
        <v>1</v>
      </c>
      <c r="F259" t="s">
        <v>6796</v>
      </c>
      <c r="G259" t="s">
        <v>6985</v>
      </c>
      <c r="H259" t="s">
        <v>6991</v>
      </c>
      <c r="I259" t="s">
        <v>6988</v>
      </c>
      <c r="J259" t="s">
        <v>6963</v>
      </c>
      <c r="K259">
        <f t="shared" si="6"/>
        <v>12</v>
      </c>
      <c r="L259" t="s">
        <v>6794</v>
      </c>
      <c r="N259" t="s">
        <v>6966</v>
      </c>
      <c r="O259">
        <v>2007</v>
      </c>
      <c r="P259">
        <v>20</v>
      </c>
      <c r="Q259">
        <f t="shared" si="7"/>
        <v>2</v>
      </c>
    </row>
    <row r="260" spans="1:17" x14ac:dyDescent="0.3">
      <c r="A260" s="308">
        <v>201000</v>
      </c>
      <c r="B260">
        <v>1660</v>
      </c>
      <c r="C260" t="s">
        <v>6793</v>
      </c>
      <c r="D260">
        <v>2008</v>
      </c>
      <c r="E260">
        <v>1</v>
      </c>
      <c r="F260" t="s">
        <v>6796</v>
      </c>
      <c r="G260" t="s">
        <v>6985</v>
      </c>
      <c r="H260" t="s">
        <v>6991</v>
      </c>
      <c r="I260" t="s">
        <v>6988</v>
      </c>
      <c r="J260" t="s">
        <v>6965</v>
      </c>
      <c r="K260">
        <f t="shared" si="6"/>
        <v>14</v>
      </c>
      <c r="L260" t="s">
        <v>6794</v>
      </c>
      <c r="N260" t="s">
        <v>6966</v>
      </c>
      <c r="O260">
        <v>2007</v>
      </c>
      <c r="P260">
        <v>7</v>
      </c>
      <c r="Q260">
        <f t="shared" si="7"/>
        <v>5</v>
      </c>
    </row>
    <row r="261" spans="1:17" x14ac:dyDescent="0.3">
      <c r="A261" s="308">
        <v>201000</v>
      </c>
      <c r="B261">
        <v>1676</v>
      </c>
      <c r="C261" t="s">
        <v>6793</v>
      </c>
      <c r="D261">
        <v>2009</v>
      </c>
      <c r="K261">
        <f t="shared" si="6"/>
        <v>-9</v>
      </c>
      <c r="Q261">
        <f t="shared" si="7"/>
        <v>0</v>
      </c>
    </row>
    <row r="262" spans="1:17" x14ac:dyDescent="0.3">
      <c r="A262" s="308">
        <v>201000</v>
      </c>
      <c r="B262">
        <v>1684</v>
      </c>
      <c r="C262" t="s">
        <v>6793</v>
      </c>
      <c r="D262">
        <v>2008</v>
      </c>
      <c r="E262">
        <v>2</v>
      </c>
      <c r="F262" t="s">
        <v>6796</v>
      </c>
      <c r="G262" t="s">
        <v>6985</v>
      </c>
      <c r="H262" t="s">
        <v>6991</v>
      </c>
      <c r="I262" t="s">
        <v>6965</v>
      </c>
      <c r="J262" t="s">
        <v>6962</v>
      </c>
      <c r="K262">
        <f t="shared" si="6"/>
        <v>11</v>
      </c>
      <c r="L262" t="s">
        <v>6794</v>
      </c>
      <c r="N262">
        <v>12</v>
      </c>
      <c r="O262">
        <v>2008</v>
      </c>
      <c r="P262">
        <v>12</v>
      </c>
      <c r="Q262">
        <f t="shared" si="7"/>
        <v>4</v>
      </c>
    </row>
    <row r="263" spans="1:17" x14ac:dyDescent="0.3">
      <c r="A263" s="308">
        <v>201000</v>
      </c>
      <c r="B263">
        <v>1685</v>
      </c>
      <c r="C263" t="s">
        <v>6793</v>
      </c>
      <c r="D263">
        <v>2009</v>
      </c>
      <c r="K263">
        <f t="shared" si="6"/>
        <v>-9</v>
      </c>
      <c r="Q263">
        <f t="shared" si="7"/>
        <v>0</v>
      </c>
    </row>
    <row r="264" spans="1:17" x14ac:dyDescent="0.3">
      <c r="A264" s="308">
        <v>201000</v>
      </c>
      <c r="B264">
        <v>1692</v>
      </c>
      <c r="C264" t="s">
        <v>6793</v>
      </c>
      <c r="D264">
        <v>2007</v>
      </c>
      <c r="E264">
        <v>1</v>
      </c>
      <c r="F264" t="s">
        <v>6796</v>
      </c>
      <c r="G264" t="s">
        <v>6985</v>
      </c>
      <c r="H264" t="s">
        <v>6991</v>
      </c>
      <c r="I264" t="s">
        <v>6988</v>
      </c>
      <c r="J264" t="s">
        <v>6962</v>
      </c>
      <c r="K264">
        <f t="shared" si="6"/>
        <v>11</v>
      </c>
      <c r="L264" t="s">
        <v>6794</v>
      </c>
      <c r="N264">
        <v>5</v>
      </c>
      <c r="O264">
        <v>2007</v>
      </c>
      <c r="P264">
        <v>20</v>
      </c>
      <c r="Q264">
        <f t="shared" si="7"/>
        <v>2</v>
      </c>
    </row>
    <row r="265" spans="1:17" x14ac:dyDescent="0.3">
      <c r="A265" s="308">
        <v>201000</v>
      </c>
      <c r="B265">
        <v>1693</v>
      </c>
      <c r="C265" t="s">
        <v>6793</v>
      </c>
      <c r="D265">
        <v>2009</v>
      </c>
      <c r="K265">
        <f t="shared" si="6"/>
        <v>-9</v>
      </c>
      <c r="Q265">
        <f t="shared" si="7"/>
        <v>0</v>
      </c>
    </row>
    <row r="266" spans="1:17" x14ac:dyDescent="0.3">
      <c r="A266" s="308">
        <v>201000</v>
      </c>
      <c r="B266">
        <v>1705</v>
      </c>
      <c r="C266" t="s">
        <v>6793</v>
      </c>
      <c r="D266">
        <v>2006</v>
      </c>
      <c r="E266">
        <v>1</v>
      </c>
      <c r="F266" t="s">
        <v>6989</v>
      </c>
      <c r="G266" t="s">
        <v>6993</v>
      </c>
      <c r="H266" t="s">
        <v>6991</v>
      </c>
      <c r="I266" t="s">
        <v>6988</v>
      </c>
      <c r="J266" t="s">
        <v>6952</v>
      </c>
      <c r="K266">
        <f t="shared" si="6"/>
        <v>4</v>
      </c>
      <c r="L266" t="s">
        <v>6793</v>
      </c>
      <c r="M266">
        <v>100</v>
      </c>
      <c r="N266" t="s">
        <v>6966</v>
      </c>
      <c r="O266">
        <v>2006</v>
      </c>
      <c r="P266">
        <v>12</v>
      </c>
      <c r="Q266">
        <f t="shared" si="7"/>
        <v>4</v>
      </c>
    </row>
    <row r="267" spans="1:17" x14ac:dyDescent="0.3">
      <c r="A267" s="308">
        <v>201000</v>
      </c>
      <c r="B267">
        <v>1712</v>
      </c>
      <c r="C267" t="s">
        <v>6793</v>
      </c>
      <c r="D267">
        <v>2008</v>
      </c>
      <c r="E267">
        <v>1</v>
      </c>
      <c r="F267" t="s">
        <v>6989</v>
      </c>
      <c r="G267" t="s">
        <v>6993</v>
      </c>
      <c r="H267" t="s">
        <v>6991</v>
      </c>
      <c r="I267" t="s">
        <v>6987</v>
      </c>
      <c r="J267" t="s">
        <v>6960</v>
      </c>
      <c r="K267">
        <f t="shared" si="6"/>
        <v>9</v>
      </c>
      <c r="L267" t="s">
        <v>6793</v>
      </c>
      <c r="M267">
        <v>35</v>
      </c>
      <c r="N267">
        <v>7</v>
      </c>
      <c r="O267">
        <v>2008</v>
      </c>
      <c r="P267">
        <v>15</v>
      </c>
      <c r="Q267">
        <f t="shared" si="7"/>
        <v>3</v>
      </c>
    </row>
    <row r="268" spans="1:17" x14ac:dyDescent="0.3">
      <c r="A268" s="308">
        <v>201000</v>
      </c>
      <c r="B268">
        <v>1747</v>
      </c>
      <c r="C268" t="s">
        <v>6793</v>
      </c>
      <c r="D268">
        <v>2007</v>
      </c>
      <c r="E268">
        <v>1</v>
      </c>
      <c r="F268" t="s">
        <v>6796</v>
      </c>
      <c r="G268" t="s">
        <v>6985</v>
      </c>
      <c r="H268" t="s">
        <v>6986</v>
      </c>
      <c r="I268" t="s">
        <v>6988</v>
      </c>
      <c r="J268" t="s">
        <v>6960</v>
      </c>
      <c r="K268">
        <f t="shared" si="6"/>
        <v>9</v>
      </c>
      <c r="L268" t="s">
        <v>6794</v>
      </c>
      <c r="N268" t="s">
        <v>6966</v>
      </c>
      <c r="O268">
        <v>2007</v>
      </c>
      <c r="P268">
        <v>12</v>
      </c>
      <c r="Q268">
        <f t="shared" si="7"/>
        <v>4</v>
      </c>
    </row>
    <row r="269" spans="1:17" x14ac:dyDescent="0.3">
      <c r="A269" s="308">
        <v>201000</v>
      </c>
      <c r="B269">
        <v>1749</v>
      </c>
      <c r="C269" t="s">
        <v>6793</v>
      </c>
      <c r="D269">
        <v>2008</v>
      </c>
      <c r="E269">
        <v>1</v>
      </c>
      <c r="F269" t="s">
        <v>6796</v>
      </c>
      <c r="G269" t="s">
        <v>6985</v>
      </c>
      <c r="H269" t="s">
        <v>6986</v>
      </c>
      <c r="I269" t="s">
        <v>6988</v>
      </c>
      <c r="J269" t="s">
        <v>6962</v>
      </c>
      <c r="K269">
        <f t="shared" si="6"/>
        <v>11</v>
      </c>
      <c r="L269" t="s">
        <v>6794</v>
      </c>
      <c r="N269">
        <v>9</v>
      </c>
      <c r="O269">
        <v>2008</v>
      </c>
      <c r="P269">
        <v>17</v>
      </c>
      <c r="Q269">
        <f t="shared" si="7"/>
        <v>3</v>
      </c>
    </row>
    <row r="270" spans="1:17" x14ac:dyDescent="0.3">
      <c r="A270" s="308">
        <v>201000</v>
      </c>
      <c r="B270">
        <v>1751</v>
      </c>
      <c r="C270" t="s">
        <v>6793</v>
      </c>
      <c r="D270">
        <v>2008</v>
      </c>
      <c r="E270">
        <v>1</v>
      </c>
      <c r="F270" t="s">
        <v>6989</v>
      </c>
      <c r="G270" t="s">
        <v>6993</v>
      </c>
      <c r="H270" t="s">
        <v>6991</v>
      </c>
      <c r="I270" t="s">
        <v>6987</v>
      </c>
      <c r="J270" t="s">
        <v>6963</v>
      </c>
      <c r="K270">
        <f t="shared" si="6"/>
        <v>12</v>
      </c>
      <c r="L270" t="s">
        <v>6794</v>
      </c>
      <c r="N270" t="s">
        <v>6966</v>
      </c>
      <c r="O270">
        <v>2008</v>
      </c>
      <c r="P270" t="s">
        <v>6966</v>
      </c>
      <c r="Q270">
        <f t="shared" si="7"/>
        <v>-1</v>
      </c>
    </row>
    <row r="271" spans="1:17" x14ac:dyDescent="0.3">
      <c r="A271" s="308">
        <v>201000</v>
      </c>
      <c r="B271">
        <v>1757</v>
      </c>
      <c r="C271" t="s">
        <v>6793</v>
      </c>
      <c r="D271">
        <v>2008</v>
      </c>
      <c r="E271">
        <v>1</v>
      </c>
      <c r="F271" t="s">
        <v>6796</v>
      </c>
      <c r="G271" t="s">
        <v>6985</v>
      </c>
      <c r="H271" t="s">
        <v>6990</v>
      </c>
      <c r="I271" t="s">
        <v>6988</v>
      </c>
      <c r="J271" t="s">
        <v>6960</v>
      </c>
      <c r="K271">
        <f t="shared" si="6"/>
        <v>9</v>
      </c>
      <c r="L271" t="s">
        <v>6</v>
      </c>
      <c r="N271" t="s">
        <v>6966</v>
      </c>
      <c r="O271">
        <v>2008</v>
      </c>
      <c r="P271" t="s">
        <v>6966</v>
      </c>
      <c r="Q271">
        <f t="shared" si="7"/>
        <v>-1</v>
      </c>
    </row>
    <row r="272" spans="1:17" x14ac:dyDescent="0.3">
      <c r="A272" s="308">
        <v>201000</v>
      </c>
      <c r="B272">
        <v>1758</v>
      </c>
      <c r="C272" t="s">
        <v>6793</v>
      </c>
      <c r="D272">
        <v>2008</v>
      </c>
      <c r="E272">
        <v>1</v>
      </c>
      <c r="F272" t="s">
        <v>6796</v>
      </c>
      <c r="G272" t="s">
        <v>6985</v>
      </c>
      <c r="H272" t="s">
        <v>6991</v>
      </c>
      <c r="I272" t="s">
        <v>6987</v>
      </c>
      <c r="J272" t="s">
        <v>6963</v>
      </c>
      <c r="K272">
        <f t="shared" si="6"/>
        <v>12</v>
      </c>
      <c r="L272" t="s">
        <v>6793</v>
      </c>
      <c r="M272">
        <v>2</v>
      </c>
      <c r="N272">
        <v>6</v>
      </c>
      <c r="O272">
        <v>2008</v>
      </c>
      <c r="P272">
        <v>1</v>
      </c>
      <c r="Q272">
        <f t="shared" si="7"/>
        <v>6</v>
      </c>
    </row>
    <row r="273" spans="1:17" x14ac:dyDescent="0.3">
      <c r="A273" s="308">
        <v>201000</v>
      </c>
      <c r="B273">
        <v>1774</v>
      </c>
      <c r="C273" t="s">
        <v>6793</v>
      </c>
      <c r="D273">
        <v>2008</v>
      </c>
      <c r="E273">
        <v>1</v>
      </c>
      <c r="F273" t="s">
        <v>6989</v>
      </c>
      <c r="G273" t="s">
        <v>6993</v>
      </c>
      <c r="H273" t="s">
        <v>6991</v>
      </c>
      <c r="I273" t="s">
        <v>6987</v>
      </c>
      <c r="J273" t="s">
        <v>6960</v>
      </c>
      <c r="K273">
        <f t="shared" si="6"/>
        <v>9</v>
      </c>
      <c r="L273" t="s">
        <v>6793</v>
      </c>
      <c r="M273">
        <v>35</v>
      </c>
      <c r="N273" t="s">
        <v>6966</v>
      </c>
      <c r="O273">
        <v>2008</v>
      </c>
      <c r="P273">
        <v>28</v>
      </c>
      <c r="Q273">
        <f t="shared" si="7"/>
        <v>2</v>
      </c>
    </row>
    <row r="274" spans="1:17" x14ac:dyDescent="0.3">
      <c r="A274" s="308">
        <v>201000</v>
      </c>
      <c r="B274">
        <v>1778</v>
      </c>
      <c r="C274" t="s">
        <v>6793</v>
      </c>
      <c r="D274">
        <v>2009</v>
      </c>
      <c r="K274">
        <f t="shared" si="6"/>
        <v>-9</v>
      </c>
      <c r="Q274">
        <f t="shared" si="7"/>
        <v>0</v>
      </c>
    </row>
    <row r="275" spans="1:17" x14ac:dyDescent="0.3">
      <c r="A275" s="308">
        <v>201000</v>
      </c>
      <c r="B275">
        <v>1783</v>
      </c>
      <c r="C275" t="s">
        <v>6793</v>
      </c>
      <c r="D275">
        <v>2007</v>
      </c>
      <c r="E275">
        <v>1</v>
      </c>
      <c r="F275" t="s">
        <v>6796</v>
      </c>
      <c r="G275" t="s">
        <v>6985</v>
      </c>
      <c r="H275" t="s">
        <v>6991</v>
      </c>
      <c r="I275" t="s">
        <v>6988</v>
      </c>
      <c r="J275" t="s">
        <v>6963</v>
      </c>
      <c r="K275">
        <f t="shared" si="6"/>
        <v>12</v>
      </c>
      <c r="L275" t="s">
        <v>6794</v>
      </c>
      <c r="N275" t="s">
        <v>6966</v>
      </c>
      <c r="O275">
        <v>2007</v>
      </c>
      <c r="P275">
        <v>3</v>
      </c>
      <c r="Q275">
        <f t="shared" si="7"/>
        <v>6</v>
      </c>
    </row>
    <row r="276" spans="1:17" x14ac:dyDescent="0.3">
      <c r="A276" s="308">
        <v>201000</v>
      </c>
      <c r="B276">
        <v>1784</v>
      </c>
      <c r="C276" t="s">
        <v>6793</v>
      </c>
      <c r="D276">
        <v>2007</v>
      </c>
      <c r="E276">
        <v>1</v>
      </c>
      <c r="F276" t="s">
        <v>6796</v>
      </c>
      <c r="G276" t="s">
        <v>6985</v>
      </c>
      <c r="H276" t="s">
        <v>6991</v>
      </c>
      <c r="I276" t="s">
        <v>6988</v>
      </c>
      <c r="J276" t="s">
        <v>6960</v>
      </c>
      <c r="K276">
        <f t="shared" ref="K276:K339" si="8">VLOOKUP(J276,$AF$2:$AG$17,2,FALSE)</f>
        <v>9</v>
      </c>
      <c r="L276" t="s">
        <v>6</v>
      </c>
      <c r="N276" t="s">
        <v>6966</v>
      </c>
      <c r="O276">
        <v>2007</v>
      </c>
      <c r="P276">
        <v>15</v>
      </c>
      <c r="Q276">
        <f t="shared" ref="Q276:Q339" si="9">IF(P276="Don't Know",-1,IF(P276&gt;=30,1,IF(P276&gt;=20,2,IF(P276&gt;=15,3,IF(P276&gt;=10,4,IF(P276&gt;=5,5,IF(P276&gt;0,6,0)))))))</f>
        <v>3</v>
      </c>
    </row>
    <row r="277" spans="1:17" x14ac:dyDescent="0.3">
      <c r="A277" s="308">
        <v>201000</v>
      </c>
      <c r="B277">
        <v>1787</v>
      </c>
      <c r="C277" t="s">
        <v>6793</v>
      </c>
      <c r="D277">
        <v>2009</v>
      </c>
      <c r="K277">
        <f t="shared" si="8"/>
        <v>-9</v>
      </c>
      <c r="Q277">
        <f t="shared" si="9"/>
        <v>0</v>
      </c>
    </row>
    <row r="278" spans="1:17" x14ac:dyDescent="0.3">
      <c r="A278" s="308">
        <v>201000</v>
      </c>
      <c r="B278">
        <v>1789</v>
      </c>
      <c r="C278" t="s">
        <v>6793</v>
      </c>
      <c r="D278">
        <v>2008</v>
      </c>
      <c r="E278">
        <v>2</v>
      </c>
      <c r="F278" t="s">
        <v>6796</v>
      </c>
      <c r="G278" t="s">
        <v>6985</v>
      </c>
      <c r="H278" t="s">
        <v>6991</v>
      </c>
      <c r="I278" t="s">
        <v>6965</v>
      </c>
      <c r="J278" t="s">
        <v>6960</v>
      </c>
      <c r="K278">
        <f t="shared" si="8"/>
        <v>9</v>
      </c>
      <c r="L278" t="s">
        <v>6794</v>
      </c>
      <c r="N278">
        <v>7</v>
      </c>
      <c r="O278">
        <v>2008</v>
      </c>
      <c r="P278">
        <v>30</v>
      </c>
      <c r="Q278">
        <f t="shared" si="9"/>
        <v>1</v>
      </c>
    </row>
    <row r="279" spans="1:17" x14ac:dyDescent="0.3">
      <c r="A279" s="308">
        <v>201000</v>
      </c>
      <c r="B279">
        <v>1799</v>
      </c>
      <c r="C279" t="s">
        <v>6793</v>
      </c>
      <c r="D279">
        <v>2006</v>
      </c>
      <c r="E279">
        <v>1</v>
      </c>
      <c r="F279" t="s">
        <v>6796</v>
      </c>
      <c r="G279" t="s">
        <v>6985</v>
      </c>
      <c r="H279" t="s">
        <v>6986</v>
      </c>
      <c r="I279" t="s">
        <v>6988</v>
      </c>
      <c r="J279" t="s">
        <v>6950</v>
      </c>
      <c r="K279">
        <f t="shared" si="8"/>
        <v>2</v>
      </c>
      <c r="L279" t="s">
        <v>6794</v>
      </c>
      <c r="N279" t="s">
        <v>6966</v>
      </c>
      <c r="O279">
        <v>2006</v>
      </c>
      <c r="P279">
        <v>3</v>
      </c>
      <c r="Q279">
        <f t="shared" si="9"/>
        <v>6</v>
      </c>
    </row>
    <row r="280" spans="1:17" x14ac:dyDescent="0.3">
      <c r="A280" s="308">
        <v>201000</v>
      </c>
      <c r="B280">
        <v>1800</v>
      </c>
      <c r="C280" t="s">
        <v>6793</v>
      </c>
      <c r="D280">
        <v>2007</v>
      </c>
      <c r="E280">
        <v>1</v>
      </c>
      <c r="F280" t="s">
        <v>6796</v>
      </c>
      <c r="G280" t="s">
        <v>6985</v>
      </c>
      <c r="H280" t="s">
        <v>6991</v>
      </c>
      <c r="I280" t="s">
        <v>6988</v>
      </c>
      <c r="J280" t="s">
        <v>6962</v>
      </c>
      <c r="K280">
        <f t="shared" si="8"/>
        <v>11</v>
      </c>
      <c r="L280" t="s">
        <v>6794</v>
      </c>
      <c r="N280">
        <v>7</v>
      </c>
      <c r="O280">
        <v>2007</v>
      </c>
      <c r="P280" t="s">
        <v>6966</v>
      </c>
      <c r="Q280">
        <f t="shared" si="9"/>
        <v>-1</v>
      </c>
    </row>
    <row r="281" spans="1:17" x14ac:dyDescent="0.3">
      <c r="A281" s="308">
        <v>201000</v>
      </c>
      <c r="B281">
        <v>1814</v>
      </c>
      <c r="C281" t="s">
        <v>6793</v>
      </c>
      <c r="D281" t="s">
        <v>6966</v>
      </c>
      <c r="K281">
        <f t="shared" si="8"/>
        <v>-9</v>
      </c>
      <c r="Q281">
        <f t="shared" si="9"/>
        <v>0</v>
      </c>
    </row>
    <row r="282" spans="1:17" x14ac:dyDescent="0.3">
      <c r="A282" s="308">
        <v>201000</v>
      </c>
      <c r="B282">
        <v>1818</v>
      </c>
      <c r="C282" t="s">
        <v>6793</v>
      </c>
      <c r="D282">
        <v>2007</v>
      </c>
      <c r="E282">
        <v>1</v>
      </c>
      <c r="F282" t="s">
        <v>6989</v>
      </c>
      <c r="G282" t="s">
        <v>6993</v>
      </c>
      <c r="H282" t="s">
        <v>6991</v>
      </c>
      <c r="I282" t="s">
        <v>6988</v>
      </c>
      <c r="J282" t="s">
        <v>6962</v>
      </c>
      <c r="K282">
        <f t="shared" si="8"/>
        <v>11</v>
      </c>
      <c r="L282" t="s">
        <v>6794</v>
      </c>
      <c r="N282" t="s">
        <v>6966</v>
      </c>
      <c r="O282">
        <v>2007</v>
      </c>
      <c r="P282">
        <v>20</v>
      </c>
      <c r="Q282">
        <f t="shared" si="9"/>
        <v>2</v>
      </c>
    </row>
    <row r="283" spans="1:17" x14ac:dyDescent="0.3">
      <c r="A283" s="308">
        <v>201000</v>
      </c>
      <c r="B283">
        <v>1825</v>
      </c>
      <c r="C283" t="s">
        <v>6793</v>
      </c>
      <c r="D283">
        <v>2006</v>
      </c>
      <c r="E283">
        <v>1</v>
      </c>
      <c r="F283" t="s">
        <v>6796</v>
      </c>
      <c r="G283" t="s">
        <v>6985</v>
      </c>
      <c r="H283" t="s">
        <v>6986</v>
      </c>
      <c r="I283" t="s">
        <v>6988</v>
      </c>
      <c r="J283" t="s">
        <v>6962</v>
      </c>
      <c r="K283">
        <f t="shared" si="8"/>
        <v>11</v>
      </c>
      <c r="L283" t="s">
        <v>6794</v>
      </c>
      <c r="N283" t="s">
        <v>6966</v>
      </c>
      <c r="O283">
        <v>2006</v>
      </c>
      <c r="P283">
        <v>10</v>
      </c>
      <c r="Q283">
        <f t="shared" si="9"/>
        <v>4</v>
      </c>
    </row>
    <row r="284" spans="1:17" x14ac:dyDescent="0.3">
      <c r="A284" s="308">
        <v>201000</v>
      </c>
      <c r="B284">
        <v>1839</v>
      </c>
      <c r="C284" t="s">
        <v>6793</v>
      </c>
      <c r="D284">
        <v>2006</v>
      </c>
      <c r="E284">
        <v>1</v>
      </c>
      <c r="F284" t="s">
        <v>6796</v>
      </c>
      <c r="G284" t="s">
        <v>6985</v>
      </c>
      <c r="H284" t="s">
        <v>6990</v>
      </c>
      <c r="I284" t="s">
        <v>6988</v>
      </c>
      <c r="J284" t="s">
        <v>6960</v>
      </c>
      <c r="K284">
        <f t="shared" si="8"/>
        <v>9</v>
      </c>
      <c r="L284" t="s">
        <v>6794</v>
      </c>
      <c r="N284">
        <v>2</v>
      </c>
      <c r="O284">
        <v>2006</v>
      </c>
      <c r="P284">
        <v>25</v>
      </c>
      <c r="Q284">
        <f t="shared" si="9"/>
        <v>2</v>
      </c>
    </row>
    <row r="285" spans="1:17" x14ac:dyDescent="0.3">
      <c r="A285" s="308">
        <v>201000</v>
      </c>
      <c r="B285">
        <v>1852</v>
      </c>
      <c r="C285" t="s">
        <v>6793</v>
      </c>
      <c r="D285">
        <v>2007</v>
      </c>
      <c r="E285">
        <v>1</v>
      </c>
      <c r="F285" t="s">
        <v>6796</v>
      </c>
      <c r="G285" t="s">
        <v>6985</v>
      </c>
      <c r="H285" t="s">
        <v>6986</v>
      </c>
      <c r="I285" t="s">
        <v>6988</v>
      </c>
      <c r="J285" t="s">
        <v>6962</v>
      </c>
      <c r="K285">
        <f t="shared" si="8"/>
        <v>11</v>
      </c>
      <c r="L285" t="s">
        <v>6793</v>
      </c>
      <c r="M285">
        <v>50</v>
      </c>
      <c r="N285" t="s">
        <v>6966</v>
      </c>
      <c r="O285">
        <v>2007</v>
      </c>
      <c r="P285">
        <v>18</v>
      </c>
      <c r="Q285">
        <f t="shared" si="9"/>
        <v>3</v>
      </c>
    </row>
    <row r="286" spans="1:17" x14ac:dyDescent="0.3">
      <c r="A286" s="308">
        <v>201000</v>
      </c>
      <c r="B286">
        <v>1864</v>
      </c>
      <c r="C286" t="s">
        <v>6793</v>
      </c>
      <c r="D286">
        <v>2007</v>
      </c>
      <c r="E286">
        <v>1</v>
      </c>
      <c r="F286" t="s">
        <v>6796</v>
      </c>
      <c r="G286" t="s">
        <v>6985</v>
      </c>
      <c r="H286" t="s">
        <v>6990</v>
      </c>
      <c r="I286" t="s">
        <v>6988</v>
      </c>
      <c r="J286" t="s">
        <v>6962</v>
      </c>
      <c r="K286">
        <f t="shared" si="8"/>
        <v>11</v>
      </c>
      <c r="L286" t="s">
        <v>6794</v>
      </c>
      <c r="N286">
        <v>3</v>
      </c>
      <c r="O286">
        <v>2007</v>
      </c>
      <c r="P286">
        <v>10</v>
      </c>
      <c r="Q286">
        <f t="shared" si="9"/>
        <v>4</v>
      </c>
    </row>
    <row r="287" spans="1:17" x14ac:dyDescent="0.3">
      <c r="A287" s="308">
        <v>202000</v>
      </c>
      <c r="B287">
        <v>1865</v>
      </c>
      <c r="C287" t="s">
        <v>6793</v>
      </c>
      <c r="D287" t="s">
        <v>6966</v>
      </c>
      <c r="K287">
        <f t="shared" si="8"/>
        <v>-9</v>
      </c>
      <c r="Q287">
        <f t="shared" si="9"/>
        <v>0</v>
      </c>
    </row>
    <row r="288" spans="1:17" x14ac:dyDescent="0.3">
      <c r="A288" s="308">
        <v>202000</v>
      </c>
      <c r="B288">
        <v>1866</v>
      </c>
      <c r="C288" t="s">
        <v>6793</v>
      </c>
      <c r="D288">
        <v>2008</v>
      </c>
      <c r="E288">
        <v>1</v>
      </c>
      <c r="F288" t="s">
        <v>6796</v>
      </c>
      <c r="G288" t="s">
        <v>6985</v>
      </c>
      <c r="H288" t="s">
        <v>6990</v>
      </c>
      <c r="I288" t="s">
        <v>6988</v>
      </c>
      <c r="J288" t="s">
        <v>6962</v>
      </c>
      <c r="K288">
        <f t="shared" si="8"/>
        <v>11</v>
      </c>
      <c r="L288" t="s">
        <v>6794</v>
      </c>
      <c r="N288" t="s">
        <v>6966</v>
      </c>
      <c r="O288">
        <v>2008</v>
      </c>
      <c r="P288">
        <v>5</v>
      </c>
      <c r="Q288">
        <f t="shared" si="9"/>
        <v>5</v>
      </c>
    </row>
    <row r="289" spans="1:17" x14ac:dyDescent="0.3">
      <c r="A289" s="308">
        <v>202000</v>
      </c>
      <c r="B289">
        <v>1867</v>
      </c>
      <c r="C289" t="s">
        <v>6793</v>
      </c>
      <c r="D289" t="s">
        <v>6966</v>
      </c>
      <c r="K289">
        <f t="shared" si="8"/>
        <v>-9</v>
      </c>
      <c r="Q289">
        <f t="shared" si="9"/>
        <v>0</v>
      </c>
    </row>
    <row r="290" spans="1:17" x14ac:dyDescent="0.3">
      <c r="A290" s="308">
        <v>202000</v>
      </c>
      <c r="B290">
        <v>1868</v>
      </c>
      <c r="C290" t="s">
        <v>6793</v>
      </c>
      <c r="D290">
        <v>2009</v>
      </c>
      <c r="K290">
        <f t="shared" si="8"/>
        <v>-9</v>
      </c>
      <c r="Q290">
        <f t="shared" si="9"/>
        <v>0</v>
      </c>
    </row>
    <row r="291" spans="1:17" x14ac:dyDescent="0.3">
      <c r="A291" s="308">
        <v>202000</v>
      </c>
      <c r="B291">
        <v>1886</v>
      </c>
      <c r="C291" t="s">
        <v>6793</v>
      </c>
      <c r="D291">
        <v>2006</v>
      </c>
      <c r="E291">
        <v>1</v>
      </c>
      <c r="F291" t="s">
        <v>6796</v>
      </c>
      <c r="G291" t="s">
        <v>6985</v>
      </c>
      <c r="H291" t="s">
        <v>6986</v>
      </c>
      <c r="I291" t="s">
        <v>6988</v>
      </c>
      <c r="J291" t="s">
        <v>6962</v>
      </c>
      <c r="K291">
        <f t="shared" si="8"/>
        <v>11</v>
      </c>
      <c r="L291" t="s">
        <v>6794</v>
      </c>
      <c r="N291">
        <v>12</v>
      </c>
      <c r="O291">
        <v>2006</v>
      </c>
      <c r="P291">
        <v>20</v>
      </c>
      <c r="Q291">
        <f t="shared" si="9"/>
        <v>2</v>
      </c>
    </row>
    <row r="292" spans="1:17" x14ac:dyDescent="0.3">
      <c r="A292" s="308">
        <v>202000</v>
      </c>
      <c r="B292">
        <v>1895</v>
      </c>
      <c r="C292" t="s">
        <v>6793</v>
      </c>
      <c r="D292">
        <v>2007</v>
      </c>
      <c r="E292">
        <v>3</v>
      </c>
      <c r="F292" t="s">
        <v>6796</v>
      </c>
      <c r="G292" t="s">
        <v>6985</v>
      </c>
      <c r="H292" t="s">
        <v>6991</v>
      </c>
      <c r="I292" t="s">
        <v>6988</v>
      </c>
      <c r="J292" t="s">
        <v>6962</v>
      </c>
      <c r="K292">
        <f t="shared" si="8"/>
        <v>11</v>
      </c>
      <c r="L292" t="s">
        <v>6793</v>
      </c>
      <c r="M292">
        <v>50</v>
      </c>
      <c r="N292" t="s">
        <v>6966</v>
      </c>
      <c r="O292" t="s">
        <v>6966</v>
      </c>
      <c r="P292">
        <v>5</v>
      </c>
      <c r="Q292">
        <f t="shared" si="9"/>
        <v>5</v>
      </c>
    </row>
    <row r="293" spans="1:17" x14ac:dyDescent="0.3">
      <c r="A293" s="308">
        <v>202000</v>
      </c>
      <c r="B293">
        <v>1919</v>
      </c>
      <c r="C293" t="s">
        <v>6793</v>
      </c>
      <c r="D293">
        <v>2007</v>
      </c>
      <c r="E293">
        <v>1</v>
      </c>
      <c r="F293" t="s">
        <v>6796</v>
      </c>
      <c r="G293" t="s">
        <v>6985</v>
      </c>
      <c r="H293" t="s">
        <v>6991</v>
      </c>
      <c r="I293" t="s">
        <v>6988</v>
      </c>
      <c r="J293" t="s">
        <v>6963</v>
      </c>
      <c r="K293">
        <f t="shared" si="8"/>
        <v>12</v>
      </c>
      <c r="L293" t="s">
        <v>6794</v>
      </c>
      <c r="N293">
        <v>6</v>
      </c>
      <c r="O293">
        <v>2007</v>
      </c>
      <c r="P293">
        <v>6</v>
      </c>
      <c r="Q293">
        <f t="shared" si="9"/>
        <v>5</v>
      </c>
    </row>
    <row r="294" spans="1:17" x14ac:dyDescent="0.3">
      <c r="A294" s="308">
        <v>202000</v>
      </c>
      <c r="B294">
        <v>1933</v>
      </c>
      <c r="C294" t="s">
        <v>6793</v>
      </c>
      <c r="D294">
        <v>2007</v>
      </c>
      <c r="E294">
        <v>1</v>
      </c>
      <c r="F294" t="s">
        <v>6796</v>
      </c>
      <c r="G294" t="s">
        <v>6985</v>
      </c>
      <c r="H294" t="s">
        <v>6965</v>
      </c>
      <c r="I294" t="s">
        <v>6988</v>
      </c>
      <c r="J294" t="s">
        <v>6962</v>
      </c>
      <c r="K294">
        <f t="shared" si="8"/>
        <v>11</v>
      </c>
      <c r="L294" t="s">
        <v>6794</v>
      </c>
      <c r="N294" t="s">
        <v>6966</v>
      </c>
      <c r="O294">
        <v>2007</v>
      </c>
      <c r="P294">
        <v>10</v>
      </c>
      <c r="Q294">
        <f t="shared" si="9"/>
        <v>4</v>
      </c>
    </row>
    <row r="295" spans="1:17" x14ac:dyDescent="0.3">
      <c r="A295" s="308">
        <v>202000</v>
      </c>
      <c r="B295">
        <v>1934</v>
      </c>
      <c r="C295" t="s">
        <v>6793</v>
      </c>
      <c r="D295">
        <v>2009</v>
      </c>
      <c r="K295">
        <f t="shared" si="8"/>
        <v>-9</v>
      </c>
      <c r="Q295">
        <f t="shared" si="9"/>
        <v>0</v>
      </c>
    </row>
    <row r="296" spans="1:17" x14ac:dyDescent="0.3">
      <c r="A296" s="308">
        <v>202000</v>
      </c>
      <c r="B296">
        <v>1935</v>
      </c>
      <c r="C296" t="s">
        <v>6793</v>
      </c>
      <c r="D296">
        <v>2007</v>
      </c>
      <c r="E296">
        <v>1</v>
      </c>
      <c r="F296" t="s">
        <v>6796</v>
      </c>
      <c r="G296" t="s">
        <v>6985</v>
      </c>
      <c r="H296" t="s">
        <v>6990</v>
      </c>
      <c r="I296" t="s">
        <v>6988</v>
      </c>
      <c r="J296" t="s">
        <v>6962</v>
      </c>
      <c r="K296">
        <f t="shared" si="8"/>
        <v>11</v>
      </c>
      <c r="L296" t="s">
        <v>6794</v>
      </c>
      <c r="N296">
        <v>5</v>
      </c>
      <c r="O296">
        <v>2007</v>
      </c>
      <c r="P296">
        <v>10</v>
      </c>
      <c r="Q296">
        <f t="shared" si="9"/>
        <v>4</v>
      </c>
    </row>
    <row r="297" spans="1:17" x14ac:dyDescent="0.3">
      <c r="A297" s="308">
        <v>202000</v>
      </c>
      <c r="B297">
        <v>1939</v>
      </c>
      <c r="C297" t="s">
        <v>6793</v>
      </c>
      <c r="D297">
        <v>2007</v>
      </c>
      <c r="E297">
        <v>1</v>
      </c>
      <c r="F297" t="s">
        <v>6796</v>
      </c>
      <c r="G297" t="s">
        <v>6985</v>
      </c>
      <c r="H297" t="s">
        <v>6991</v>
      </c>
      <c r="I297" t="s">
        <v>6988</v>
      </c>
      <c r="J297" t="s">
        <v>6952</v>
      </c>
      <c r="K297">
        <f t="shared" si="8"/>
        <v>4</v>
      </c>
      <c r="L297" t="s">
        <v>6793</v>
      </c>
      <c r="M297" t="s">
        <v>6966</v>
      </c>
      <c r="N297" t="s">
        <v>6966</v>
      </c>
      <c r="O297">
        <v>2007</v>
      </c>
      <c r="P297">
        <v>4</v>
      </c>
      <c r="Q297">
        <f t="shared" si="9"/>
        <v>6</v>
      </c>
    </row>
    <row r="298" spans="1:17" x14ac:dyDescent="0.3">
      <c r="A298" s="308">
        <v>202000</v>
      </c>
      <c r="B298">
        <v>1940</v>
      </c>
      <c r="C298" t="s">
        <v>6793</v>
      </c>
      <c r="D298">
        <v>2008</v>
      </c>
      <c r="E298">
        <v>1</v>
      </c>
      <c r="F298" t="s">
        <v>6989</v>
      </c>
      <c r="G298" t="s">
        <v>6993</v>
      </c>
      <c r="H298" t="s">
        <v>6991</v>
      </c>
      <c r="I298" t="s">
        <v>6988</v>
      </c>
      <c r="J298" t="s">
        <v>6960</v>
      </c>
      <c r="K298">
        <f t="shared" si="8"/>
        <v>9</v>
      </c>
      <c r="L298" t="s">
        <v>6793</v>
      </c>
      <c r="M298">
        <v>20</v>
      </c>
      <c r="N298" t="s">
        <v>6966</v>
      </c>
      <c r="O298">
        <v>2008</v>
      </c>
      <c r="P298">
        <v>10</v>
      </c>
      <c r="Q298">
        <f t="shared" si="9"/>
        <v>4</v>
      </c>
    </row>
    <row r="299" spans="1:17" x14ac:dyDescent="0.3">
      <c r="A299" s="308">
        <v>202000</v>
      </c>
      <c r="B299">
        <v>1947</v>
      </c>
      <c r="C299" t="s">
        <v>6793</v>
      </c>
      <c r="D299">
        <v>2008</v>
      </c>
      <c r="E299">
        <v>1</v>
      </c>
      <c r="F299" t="s">
        <v>6989</v>
      </c>
      <c r="G299" t="s">
        <v>6965</v>
      </c>
      <c r="H299" t="s">
        <v>6990</v>
      </c>
      <c r="I299" t="s">
        <v>6988</v>
      </c>
      <c r="J299" t="s">
        <v>6962</v>
      </c>
      <c r="K299">
        <f t="shared" si="8"/>
        <v>11</v>
      </c>
      <c r="L299" t="s">
        <v>6794</v>
      </c>
      <c r="N299" t="s">
        <v>6966</v>
      </c>
      <c r="O299">
        <v>2008</v>
      </c>
      <c r="P299">
        <v>20</v>
      </c>
      <c r="Q299">
        <f t="shared" si="9"/>
        <v>2</v>
      </c>
    </row>
    <row r="300" spans="1:17" x14ac:dyDescent="0.3">
      <c r="A300" s="308">
        <v>202000</v>
      </c>
      <c r="B300">
        <v>1952</v>
      </c>
      <c r="C300" t="s">
        <v>6793</v>
      </c>
      <c r="D300">
        <v>2006</v>
      </c>
      <c r="E300">
        <v>1</v>
      </c>
      <c r="F300" t="s">
        <v>6796</v>
      </c>
      <c r="G300" t="s">
        <v>6985</v>
      </c>
      <c r="H300" t="s">
        <v>6991</v>
      </c>
      <c r="I300" t="s">
        <v>6965</v>
      </c>
      <c r="J300" t="s">
        <v>6951</v>
      </c>
      <c r="K300">
        <f t="shared" si="8"/>
        <v>3</v>
      </c>
      <c r="L300" t="s">
        <v>6794</v>
      </c>
      <c r="N300">
        <v>5</v>
      </c>
      <c r="O300">
        <v>2008</v>
      </c>
      <c r="P300">
        <v>12</v>
      </c>
      <c r="Q300">
        <f t="shared" si="9"/>
        <v>4</v>
      </c>
    </row>
    <row r="301" spans="1:17" x14ac:dyDescent="0.3">
      <c r="A301" s="308">
        <v>202000</v>
      </c>
      <c r="B301">
        <v>1953</v>
      </c>
      <c r="C301" t="s">
        <v>6793</v>
      </c>
      <c r="D301">
        <v>2007</v>
      </c>
      <c r="E301">
        <v>1</v>
      </c>
      <c r="F301" t="s">
        <v>6796</v>
      </c>
      <c r="G301" t="s">
        <v>6985</v>
      </c>
      <c r="H301" t="s">
        <v>6986</v>
      </c>
      <c r="I301" t="s">
        <v>6988</v>
      </c>
      <c r="J301" t="s">
        <v>6965</v>
      </c>
      <c r="K301">
        <f t="shared" si="8"/>
        <v>14</v>
      </c>
      <c r="L301" t="s">
        <v>6794</v>
      </c>
      <c r="N301" t="s">
        <v>6966</v>
      </c>
      <c r="O301">
        <v>2007</v>
      </c>
      <c r="P301">
        <v>3</v>
      </c>
      <c r="Q301">
        <f t="shared" si="9"/>
        <v>6</v>
      </c>
    </row>
    <row r="302" spans="1:17" x14ac:dyDescent="0.3">
      <c r="A302" s="308">
        <v>202000</v>
      </c>
      <c r="B302">
        <v>1956</v>
      </c>
      <c r="C302" t="s">
        <v>6793</v>
      </c>
      <c r="D302">
        <v>2008</v>
      </c>
      <c r="E302">
        <v>1</v>
      </c>
      <c r="F302" t="s">
        <v>6989</v>
      </c>
      <c r="G302" t="s">
        <v>6993</v>
      </c>
      <c r="H302" t="s">
        <v>6965</v>
      </c>
      <c r="I302" t="s">
        <v>6987</v>
      </c>
      <c r="J302" t="s">
        <v>6949</v>
      </c>
      <c r="K302">
        <f t="shared" si="8"/>
        <v>1</v>
      </c>
      <c r="L302" t="s">
        <v>6794</v>
      </c>
      <c r="N302" t="s">
        <v>6966</v>
      </c>
      <c r="O302">
        <v>2008</v>
      </c>
      <c r="P302">
        <v>10</v>
      </c>
      <c r="Q302">
        <f t="shared" si="9"/>
        <v>4</v>
      </c>
    </row>
    <row r="303" spans="1:17" x14ac:dyDescent="0.3">
      <c r="A303" s="308">
        <v>202000</v>
      </c>
      <c r="B303">
        <v>1961</v>
      </c>
      <c r="C303" t="s">
        <v>6793</v>
      </c>
      <c r="D303">
        <v>2009</v>
      </c>
      <c r="K303">
        <f t="shared" si="8"/>
        <v>-9</v>
      </c>
      <c r="Q303">
        <f t="shared" si="9"/>
        <v>0</v>
      </c>
    </row>
    <row r="304" spans="1:17" x14ac:dyDescent="0.3">
      <c r="A304" s="308">
        <v>202000</v>
      </c>
      <c r="B304">
        <v>1969</v>
      </c>
      <c r="C304" t="s">
        <v>6793</v>
      </c>
      <c r="D304">
        <v>2008</v>
      </c>
      <c r="E304">
        <v>1</v>
      </c>
      <c r="F304" t="s">
        <v>6796</v>
      </c>
      <c r="G304" t="s">
        <v>6985</v>
      </c>
      <c r="H304" t="s">
        <v>6991</v>
      </c>
      <c r="I304" t="s">
        <v>6988</v>
      </c>
      <c r="J304" t="s">
        <v>6960</v>
      </c>
      <c r="K304">
        <f t="shared" si="8"/>
        <v>9</v>
      </c>
      <c r="L304" t="s">
        <v>6794</v>
      </c>
      <c r="N304" t="s">
        <v>6966</v>
      </c>
      <c r="O304">
        <v>2008</v>
      </c>
      <c r="P304" t="s">
        <v>6966</v>
      </c>
      <c r="Q304">
        <f t="shared" si="9"/>
        <v>-1</v>
      </c>
    </row>
    <row r="305" spans="1:17" x14ac:dyDescent="0.3">
      <c r="A305" s="308">
        <v>202000</v>
      </c>
      <c r="B305">
        <v>1970</v>
      </c>
      <c r="C305" t="s">
        <v>6793</v>
      </c>
      <c r="D305">
        <v>2007</v>
      </c>
      <c r="E305">
        <v>1</v>
      </c>
      <c r="F305" t="s">
        <v>6989</v>
      </c>
      <c r="G305" t="s">
        <v>6993</v>
      </c>
      <c r="H305" t="s">
        <v>6990</v>
      </c>
      <c r="I305" t="s">
        <v>6987</v>
      </c>
      <c r="J305" t="s">
        <v>6960</v>
      </c>
      <c r="K305">
        <f t="shared" si="8"/>
        <v>9</v>
      </c>
      <c r="L305" t="s">
        <v>6793</v>
      </c>
      <c r="M305" t="s">
        <v>6966</v>
      </c>
      <c r="N305" t="s">
        <v>6966</v>
      </c>
      <c r="O305">
        <v>2007</v>
      </c>
      <c r="P305" t="s">
        <v>6966</v>
      </c>
      <c r="Q305">
        <f t="shared" si="9"/>
        <v>-1</v>
      </c>
    </row>
    <row r="306" spans="1:17" x14ac:dyDescent="0.3">
      <c r="A306" s="308">
        <v>202000</v>
      </c>
      <c r="B306">
        <v>1972</v>
      </c>
      <c r="C306" t="s">
        <v>6793</v>
      </c>
      <c r="D306">
        <v>2007</v>
      </c>
      <c r="E306">
        <v>1</v>
      </c>
      <c r="F306" t="s">
        <v>6796</v>
      </c>
      <c r="G306" t="s">
        <v>6985</v>
      </c>
      <c r="H306" t="s">
        <v>6986</v>
      </c>
      <c r="I306" t="s">
        <v>6988</v>
      </c>
      <c r="J306" t="s">
        <v>6962</v>
      </c>
      <c r="K306">
        <f t="shared" si="8"/>
        <v>11</v>
      </c>
      <c r="L306" t="s">
        <v>6794</v>
      </c>
      <c r="N306" t="s">
        <v>6966</v>
      </c>
      <c r="O306">
        <v>2007</v>
      </c>
      <c r="P306">
        <v>20</v>
      </c>
      <c r="Q306">
        <f t="shared" si="9"/>
        <v>2</v>
      </c>
    </row>
    <row r="307" spans="1:17" x14ac:dyDescent="0.3">
      <c r="A307" s="308">
        <v>202000</v>
      </c>
      <c r="B307">
        <v>1975</v>
      </c>
      <c r="C307" t="s">
        <v>6793</v>
      </c>
      <c r="D307">
        <v>2008</v>
      </c>
      <c r="E307">
        <v>1</v>
      </c>
      <c r="F307" t="s">
        <v>6989</v>
      </c>
      <c r="G307" t="s">
        <v>6993</v>
      </c>
      <c r="H307" t="s">
        <v>6991</v>
      </c>
      <c r="I307" t="s">
        <v>6988</v>
      </c>
      <c r="J307" t="s">
        <v>6960</v>
      </c>
      <c r="K307">
        <f t="shared" si="8"/>
        <v>9</v>
      </c>
      <c r="L307" t="s">
        <v>6793</v>
      </c>
      <c r="M307">
        <v>25</v>
      </c>
      <c r="N307">
        <v>6</v>
      </c>
      <c r="O307">
        <v>2008</v>
      </c>
      <c r="P307">
        <v>12</v>
      </c>
      <c r="Q307">
        <f t="shared" si="9"/>
        <v>4</v>
      </c>
    </row>
    <row r="308" spans="1:17" x14ac:dyDescent="0.3">
      <c r="A308" s="308">
        <v>202000</v>
      </c>
      <c r="B308">
        <v>1979</v>
      </c>
      <c r="C308" t="s">
        <v>6793</v>
      </c>
      <c r="D308">
        <v>2008</v>
      </c>
      <c r="E308">
        <v>1</v>
      </c>
      <c r="F308" t="s">
        <v>6796</v>
      </c>
      <c r="G308" t="s">
        <v>6985</v>
      </c>
      <c r="H308" t="s">
        <v>6986</v>
      </c>
      <c r="I308" t="s">
        <v>6988</v>
      </c>
      <c r="J308" t="s">
        <v>6962</v>
      </c>
      <c r="K308">
        <f t="shared" si="8"/>
        <v>11</v>
      </c>
      <c r="L308" t="s">
        <v>6</v>
      </c>
      <c r="N308" t="s">
        <v>6966</v>
      </c>
      <c r="O308">
        <v>2008</v>
      </c>
      <c r="P308">
        <v>15</v>
      </c>
      <c r="Q308">
        <f t="shared" si="9"/>
        <v>3</v>
      </c>
    </row>
    <row r="309" spans="1:17" x14ac:dyDescent="0.3">
      <c r="A309" s="308">
        <v>202000</v>
      </c>
      <c r="B309">
        <v>1987</v>
      </c>
      <c r="C309" t="s">
        <v>6793</v>
      </c>
      <c r="D309" t="s">
        <v>6966</v>
      </c>
      <c r="K309">
        <f t="shared" si="8"/>
        <v>-9</v>
      </c>
      <c r="Q309">
        <f t="shared" si="9"/>
        <v>0</v>
      </c>
    </row>
    <row r="310" spans="1:17" x14ac:dyDescent="0.3">
      <c r="A310" s="308">
        <v>202000</v>
      </c>
      <c r="B310">
        <v>1993</v>
      </c>
      <c r="C310" t="s">
        <v>6793</v>
      </c>
      <c r="D310">
        <v>2008</v>
      </c>
      <c r="E310">
        <v>1</v>
      </c>
      <c r="F310" t="s">
        <v>6989</v>
      </c>
      <c r="G310" t="s">
        <v>6993</v>
      </c>
      <c r="H310" t="s">
        <v>6991</v>
      </c>
      <c r="I310" t="s">
        <v>6988</v>
      </c>
      <c r="J310" t="s">
        <v>6965</v>
      </c>
      <c r="K310">
        <f t="shared" si="8"/>
        <v>14</v>
      </c>
      <c r="L310" t="s">
        <v>6794</v>
      </c>
      <c r="N310">
        <v>7</v>
      </c>
      <c r="O310">
        <v>2008</v>
      </c>
      <c r="P310">
        <v>4</v>
      </c>
      <c r="Q310">
        <f t="shared" si="9"/>
        <v>6</v>
      </c>
    </row>
    <row r="311" spans="1:17" x14ac:dyDescent="0.3">
      <c r="A311" s="308">
        <v>202000</v>
      </c>
      <c r="B311">
        <v>2015</v>
      </c>
      <c r="C311" t="s">
        <v>6793</v>
      </c>
      <c r="D311">
        <v>2008</v>
      </c>
      <c r="E311">
        <v>1</v>
      </c>
      <c r="F311" t="s">
        <v>6796</v>
      </c>
      <c r="G311" t="s">
        <v>6985</v>
      </c>
      <c r="H311" t="s">
        <v>6965</v>
      </c>
      <c r="I311" t="s">
        <v>6988</v>
      </c>
      <c r="J311" t="s">
        <v>6961</v>
      </c>
      <c r="K311">
        <f t="shared" si="8"/>
        <v>10</v>
      </c>
      <c r="L311" t="s">
        <v>6794</v>
      </c>
      <c r="N311">
        <v>12</v>
      </c>
      <c r="O311">
        <v>2008</v>
      </c>
      <c r="P311">
        <v>15</v>
      </c>
      <c r="Q311">
        <f t="shared" si="9"/>
        <v>3</v>
      </c>
    </row>
    <row r="312" spans="1:17" x14ac:dyDescent="0.3">
      <c r="A312" s="308">
        <v>202000</v>
      </c>
      <c r="B312">
        <v>2016</v>
      </c>
      <c r="C312" t="s">
        <v>6793</v>
      </c>
      <c r="D312">
        <v>2009</v>
      </c>
      <c r="K312">
        <f t="shared" si="8"/>
        <v>-9</v>
      </c>
      <c r="Q312">
        <f t="shared" si="9"/>
        <v>0</v>
      </c>
    </row>
    <row r="313" spans="1:17" x14ac:dyDescent="0.3">
      <c r="A313" s="308">
        <v>202000</v>
      </c>
      <c r="B313">
        <v>2019</v>
      </c>
      <c r="C313" t="s">
        <v>6793</v>
      </c>
      <c r="D313">
        <v>2006</v>
      </c>
      <c r="E313">
        <v>1</v>
      </c>
      <c r="F313" t="s">
        <v>6796</v>
      </c>
      <c r="G313" t="s">
        <v>6985</v>
      </c>
      <c r="H313" t="s">
        <v>6986</v>
      </c>
      <c r="I313" t="s">
        <v>6988</v>
      </c>
      <c r="J313" t="s">
        <v>6949</v>
      </c>
      <c r="K313">
        <f t="shared" si="8"/>
        <v>1</v>
      </c>
      <c r="L313" t="s">
        <v>6794</v>
      </c>
      <c r="N313">
        <v>3</v>
      </c>
      <c r="O313">
        <v>2006</v>
      </c>
      <c r="P313">
        <v>20</v>
      </c>
      <c r="Q313">
        <f t="shared" si="9"/>
        <v>2</v>
      </c>
    </row>
    <row r="314" spans="1:17" x14ac:dyDescent="0.3">
      <c r="A314" s="308">
        <v>202000</v>
      </c>
      <c r="B314">
        <v>2025</v>
      </c>
      <c r="C314" t="s">
        <v>6793</v>
      </c>
      <c r="D314">
        <v>2007</v>
      </c>
      <c r="E314">
        <v>1</v>
      </c>
      <c r="F314" t="s">
        <v>6796</v>
      </c>
      <c r="G314" t="s">
        <v>6985</v>
      </c>
      <c r="H314" t="s">
        <v>6991</v>
      </c>
      <c r="I314" t="s">
        <v>6988</v>
      </c>
      <c r="J314" t="s">
        <v>6960</v>
      </c>
      <c r="K314">
        <f t="shared" si="8"/>
        <v>9</v>
      </c>
      <c r="L314" t="s">
        <v>6</v>
      </c>
      <c r="N314" t="s">
        <v>6966</v>
      </c>
      <c r="O314">
        <v>2007</v>
      </c>
      <c r="P314">
        <v>15</v>
      </c>
      <c r="Q314">
        <f t="shared" si="9"/>
        <v>3</v>
      </c>
    </row>
    <row r="315" spans="1:17" x14ac:dyDescent="0.3">
      <c r="A315" s="308">
        <v>202000</v>
      </c>
      <c r="B315">
        <v>2030</v>
      </c>
      <c r="C315" t="s">
        <v>6793</v>
      </c>
      <c r="D315" t="s">
        <v>6966</v>
      </c>
      <c r="K315">
        <f t="shared" si="8"/>
        <v>-9</v>
      </c>
      <c r="Q315">
        <f t="shared" si="9"/>
        <v>0</v>
      </c>
    </row>
    <row r="316" spans="1:17" x14ac:dyDescent="0.3">
      <c r="A316" s="308">
        <v>202000</v>
      </c>
      <c r="B316">
        <v>2031</v>
      </c>
      <c r="C316" t="s">
        <v>6793</v>
      </c>
      <c r="D316">
        <v>2008</v>
      </c>
      <c r="E316">
        <v>1</v>
      </c>
      <c r="F316" t="s">
        <v>6796</v>
      </c>
      <c r="G316" t="s">
        <v>6985</v>
      </c>
      <c r="H316" t="s">
        <v>6986</v>
      </c>
      <c r="I316" t="s">
        <v>6988</v>
      </c>
      <c r="J316" t="s">
        <v>6962</v>
      </c>
      <c r="K316">
        <f t="shared" si="8"/>
        <v>11</v>
      </c>
      <c r="L316" t="s">
        <v>6794</v>
      </c>
      <c r="N316">
        <v>8</v>
      </c>
      <c r="O316">
        <v>2008</v>
      </c>
      <c r="P316">
        <v>18</v>
      </c>
      <c r="Q316">
        <f t="shared" si="9"/>
        <v>3</v>
      </c>
    </row>
    <row r="317" spans="1:17" x14ac:dyDescent="0.3">
      <c r="A317" s="308">
        <v>202000</v>
      </c>
      <c r="B317">
        <v>2043</v>
      </c>
      <c r="C317" t="s">
        <v>6793</v>
      </c>
      <c r="D317">
        <v>2008</v>
      </c>
      <c r="E317">
        <v>1</v>
      </c>
      <c r="F317" t="s">
        <v>6796</v>
      </c>
      <c r="G317" t="s">
        <v>6985</v>
      </c>
      <c r="H317" t="s">
        <v>6990</v>
      </c>
      <c r="I317" t="s">
        <v>6987</v>
      </c>
      <c r="J317" t="s">
        <v>6962</v>
      </c>
      <c r="K317">
        <f t="shared" si="8"/>
        <v>11</v>
      </c>
      <c r="L317" t="s">
        <v>6</v>
      </c>
      <c r="N317" t="s">
        <v>6966</v>
      </c>
      <c r="O317">
        <v>2008</v>
      </c>
      <c r="P317" t="s">
        <v>6966</v>
      </c>
      <c r="Q317">
        <f t="shared" si="9"/>
        <v>-1</v>
      </c>
    </row>
    <row r="318" spans="1:17" x14ac:dyDescent="0.3">
      <c r="A318" s="308">
        <v>202000</v>
      </c>
      <c r="B318">
        <v>2046</v>
      </c>
      <c r="C318" t="s">
        <v>6793</v>
      </c>
      <c r="D318">
        <v>2007</v>
      </c>
      <c r="E318">
        <v>1</v>
      </c>
      <c r="F318" t="s">
        <v>6796</v>
      </c>
      <c r="G318" t="s">
        <v>6985</v>
      </c>
      <c r="H318" t="s">
        <v>6986</v>
      </c>
      <c r="I318" t="s">
        <v>6988</v>
      </c>
      <c r="J318" t="s">
        <v>6966</v>
      </c>
      <c r="K318">
        <f t="shared" si="8"/>
        <v>-8</v>
      </c>
      <c r="L318" t="s">
        <v>6794</v>
      </c>
      <c r="N318">
        <v>12</v>
      </c>
      <c r="O318">
        <v>2007</v>
      </c>
      <c r="P318">
        <v>4</v>
      </c>
      <c r="Q318">
        <f t="shared" si="9"/>
        <v>6</v>
      </c>
    </row>
    <row r="319" spans="1:17" x14ac:dyDescent="0.3">
      <c r="A319" s="308">
        <v>202000</v>
      </c>
      <c r="B319">
        <v>2052</v>
      </c>
      <c r="C319" t="s">
        <v>6793</v>
      </c>
      <c r="D319">
        <v>2007</v>
      </c>
      <c r="E319">
        <v>1</v>
      </c>
      <c r="F319" t="s">
        <v>6796</v>
      </c>
      <c r="G319" t="s">
        <v>6985</v>
      </c>
      <c r="H319" t="s">
        <v>6990</v>
      </c>
      <c r="I319" t="s">
        <v>6988</v>
      </c>
      <c r="J319" t="s">
        <v>6960</v>
      </c>
      <c r="K319">
        <f t="shared" si="8"/>
        <v>9</v>
      </c>
      <c r="L319" t="s">
        <v>6793</v>
      </c>
      <c r="M319">
        <v>50</v>
      </c>
      <c r="N319">
        <v>6</v>
      </c>
      <c r="O319">
        <v>2007</v>
      </c>
      <c r="P319">
        <v>15</v>
      </c>
      <c r="Q319">
        <f t="shared" si="9"/>
        <v>3</v>
      </c>
    </row>
    <row r="320" spans="1:17" x14ac:dyDescent="0.3">
      <c r="A320" s="308">
        <v>202000</v>
      </c>
      <c r="B320">
        <v>2069</v>
      </c>
      <c r="C320" t="s">
        <v>6793</v>
      </c>
      <c r="D320">
        <v>2008</v>
      </c>
      <c r="E320">
        <v>1</v>
      </c>
      <c r="F320" t="s">
        <v>6796</v>
      </c>
      <c r="G320" t="s">
        <v>6985</v>
      </c>
      <c r="H320" t="s">
        <v>6990</v>
      </c>
      <c r="I320" t="s">
        <v>6988</v>
      </c>
      <c r="J320" t="s">
        <v>6949</v>
      </c>
      <c r="K320">
        <f t="shared" si="8"/>
        <v>1</v>
      </c>
      <c r="L320" t="s">
        <v>6794</v>
      </c>
      <c r="N320">
        <v>1</v>
      </c>
      <c r="O320">
        <v>2009</v>
      </c>
      <c r="P320">
        <v>5</v>
      </c>
      <c r="Q320">
        <f t="shared" si="9"/>
        <v>5</v>
      </c>
    </row>
    <row r="321" spans="1:17" x14ac:dyDescent="0.3">
      <c r="A321" s="308">
        <v>202000</v>
      </c>
      <c r="B321">
        <v>2070</v>
      </c>
      <c r="C321" t="s">
        <v>6793</v>
      </c>
      <c r="D321">
        <v>2009</v>
      </c>
      <c r="K321">
        <f t="shared" si="8"/>
        <v>-9</v>
      </c>
      <c r="Q321">
        <f t="shared" si="9"/>
        <v>0</v>
      </c>
    </row>
    <row r="322" spans="1:17" x14ac:dyDescent="0.3">
      <c r="A322" s="308">
        <v>202000</v>
      </c>
      <c r="B322">
        <v>2079</v>
      </c>
      <c r="C322" t="s">
        <v>6793</v>
      </c>
      <c r="D322" t="s">
        <v>6966</v>
      </c>
      <c r="K322">
        <f t="shared" si="8"/>
        <v>-9</v>
      </c>
      <c r="Q322">
        <f t="shared" si="9"/>
        <v>0</v>
      </c>
    </row>
    <row r="323" spans="1:17" x14ac:dyDescent="0.3">
      <c r="A323" s="308">
        <v>202000</v>
      </c>
      <c r="B323">
        <v>2082</v>
      </c>
      <c r="C323" t="s">
        <v>6793</v>
      </c>
      <c r="D323" t="s">
        <v>6966</v>
      </c>
      <c r="K323">
        <f t="shared" si="8"/>
        <v>-9</v>
      </c>
      <c r="Q323">
        <f t="shared" si="9"/>
        <v>0</v>
      </c>
    </row>
    <row r="324" spans="1:17" x14ac:dyDescent="0.3">
      <c r="A324" s="308">
        <v>202000</v>
      </c>
      <c r="B324">
        <v>2083</v>
      </c>
      <c r="C324" t="s">
        <v>6793</v>
      </c>
      <c r="D324">
        <v>2008</v>
      </c>
      <c r="E324">
        <v>1</v>
      </c>
      <c r="F324" t="s">
        <v>6796</v>
      </c>
      <c r="G324" t="s">
        <v>6985</v>
      </c>
      <c r="H324" t="s">
        <v>6991</v>
      </c>
      <c r="I324" t="s">
        <v>6988</v>
      </c>
      <c r="J324" t="s">
        <v>6963</v>
      </c>
      <c r="K324">
        <f t="shared" si="8"/>
        <v>12</v>
      </c>
      <c r="L324" t="s">
        <v>6794</v>
      </c>
      <c r="N324">
        <v>10</v>
      </c>
      <c r="O324">
        <v>2008</v>
      </c>
      <c r="P324">
        <v>4</v>
      </c>
      <c r="Q324">
        <f t="shared" si="9"/>
        <v>6</v>
      </c>
    </row>
    <row r="325" spans="1:17" x14ac:dyDescent="0.3">
      <c r="A325" s="308">
        <v>202000</v>
      </c>
      <c r="B325">
        <v>2088</v>
      </c>
      <c r="C325" t="s">
        <v>6793</v>
      </c>
      <c r="D325" t="s">
        <v>6966</v>
      </c>
      <c r="K325">
        <f t="shared" si="8"/>
        <v>-9</v>
      </c>
      <c r="Q325">
        <f t="shared" si="9"/>
        <v>0</v>
      </c>
    </row>
    <row r="326" spans="1:17" x14ac:dyDescent="0.3">
      <c r="A326" s="308">
        <v>202000</v>
      </c>
      <c r="B326">
        <v>2093</v>
      </c>
      <c r="C326" t="s">
        <v>6793</v>
      </c>
      <c r="D326">
        <v>2008</v>
      </c>
      <c r="E326">
        <v>1</v>
      </c>
      <c r="F326" t="s">
        <v>6796</v>
      </c>
      <c r="G326" t="s">
        <v>6985</v>
      </c>
      <c r="H326" t="s">
        <v>6991</v>
      </c>
      <c r="I326" t="s">
        <v>6988</v>
      </c>
      <c r="J326" t="s">
        <v>6962</v>
      </c>
      <c r="K326">
        <f t="shared" si="8"/>
        <v>11</v>
      </c>
      <c r="L326" t="s">
        <v>6794</v>
      </c>
      <c r="N326">
        <v>7</v>
      </c>
      <c r="O326">
        <v>2008</v>
      </c>
      <c r="P326">
        <v>15</v>
      </c>
      <c r="Q326">
        <f t="shared" si="9"/>
        <v>3</v>
      </c>
    </row>
    <row r="327" spans="1:17" x14ac:dyDescent="0.3">
      <c r="A327" s="308">
        <v>202000</v>
      </c>
      <c r="B327">
        <v>2097</v>
      </c>
      <c r="C327" t="s">
        <v>6793</v>
      </c>
      <c r="D327">
        <v>2008</v>
      </c>
      <c r="E327">
        <v>1</v>
      </c>
      <c r="F327" t="s">
        <v>6796</v>
      </c>
      <c r="G327" t="s">
        <v>6985</v>
      </c>
      <c r="H327" t="s">
        <v>6991</v>
      </c>
      <c r="I327" t="s">
        <v>6965</v>
      </c>
      <c r="J327" t="s">
        <v>6952</v>
      </c>
      <c r="K327">
        <f t="shared" si="8"/>
        <v>4</v>
      </c>
      <c r="L327" t="s">
        <v>6794</v>
      </c>
      <c r="N327">
        <v>1</v>
      </c>
      <c r="O327">
        <v>2008</v>
      </c>
      <c r="P327">
        <v>19</v>
      </c>
      <c r="Q327">
        <f t="shared" si="9"/>
        <v>3</v>
      </c>
    </row>
    <row r="328" spans="1:17" x14ac:dyDescent="0.3">
      <c r="A328" s="308">
        <v>202000</v>
      </c>
      <c r="B328">
        <v>2109</v>
      </c>
      <c r="C328" t="s">
        <v>6793</v>
      </c>
      <c r="D328">
        <v>2006</v>
      </c>
      <c r="E328">
        <v>1</v>
      </c>
      <c r="F328" t="s">
        <v>6796</v>
      </c>
      <c r="G328" t="s">
        <v>6985</v>
      </c>
      <c r="H328" t="s">
        <v>6986</v>
      </c>
      <c r="I328" t="s">
        <v>6988</v>
      </c>
      <c r="J328" t="s">
        <v>6960</v>
      </c>
      <c r="K328">
        <f t="shared" si="8"/>
        <v>9</v>
      </c>
      <c r="L328" t="s">
        <v>6794</v>
      </c>
      <c r="N328">
        <v>2</v>
      </c>
      <c r="O328">
        <v>2006</v>
      </c>
      <c r="P328">
        <v>15</v>
      </c>
      <c r="Q328">
        <f t="shared" si="9"/>
        <v>3</v>
      </c>
    </row>
    <row r="329" spans="1:17" x14ac:dyDescent="0.3">
      <c r="A329" s="308">
        <v>202000</v>
      </c>
      <c r="B329">
        <v>2114</v>
      </c>
      <c r="C329" t="s">
        <v>6793</v>
      </c>
      <c r="D329">
        <v>2006</v>
      </c>
      <c r="E329">
        <v>1</v>
      </c>
      <c r="F329" t="s">
        <v>6796</v>
      </c>
      <c r="G329" t="s">
        <v>6985</v>
      </c>
      <c r="H329" t="s">
        <v>6986</v>
      </c>
      <c r="I329" t="s">
        <v>6992</v>
      </c>
      <c r="J329" t="s">
        <v>6965</v>
      </c>
      <c r="K329">
        <f t="shared" si="8"/>
        <v>14</v>
      </c>
      <c r="L329" t="s">
        <v>6</v>
      </c>
      <c r="N329">
        <v>3</v>
      </c>
      <c r="O329">
        <v>2006</v>
      </c>
      <c r="P329">
        <v>24</v>
      </c>
      <c r="Q329">
        <f t="shared" si="9"/>
        <v>2</v>
      </c>
    </row>
    <row r="330" spans="1:17" x14ac:dyDescent="0.3">
      <c r="A330" s="308">
        <v>202000</v>
      </c>
      <c r="B330">
        <v>2116</v>
      </c>
      <c r="C330" t="s">
        <v>6793</v>
      </c>
      <c r="D330">
        <v>2009</v>
      </c>
      <c r="K330">
        <f t="shared" si="8"/>
        <v>-9</v>
      </c>
      <c r="Q330">
        <f t="shared" si="9"/>
        <v>0</v>
      </c>
    </row>
    <row r="331" spans="1:17" x14ac:dyDescent="0.3">
      <c r="A331" s="308">
        <v>202000</v>
      </c>
      <c r="B331">
        <v>2119</v>
      </c>
      <c r="C331" t="s">
        <v>6793</v>
      </c>
      <c r="D331">
        <v>2007</v>
      </c>
      <c r="E331">
        <v>1</v>
      </c>
      <c r="F331" t="s">
        <v>6796</v>
      </c>
      <c r="G331" t="s">
        <v>6985</v>
      </c>
      <c r="H331" t="s">
        <v>6986</v>
      </c>
      <c r="I331" t="s">
        <v>6988</v>
      </c>
      <c r="J331" t="s">
        <v>6962</v>
      </c>
      <c r="K331">
        <f t="shared" si="8"/>
        <v>11</v>
      </c>
      <c r="L331" t="s">
        <v>6794</v>
      </c>
      <c r="N331" t="s">
        <v>6966</v>
      </c>
      <c r="O331">
        <v>2007</v>
      </c>
      <c r="P331">
        <v>5</v>
      </c>
      <c r="Q331">
        <f t="shared" si="9"/>
        <v>5</v>
      </c>
    </row>
    <row r="332" spans="1:17" x14ac:dyDescent="0.3">
      <c r="A332" s="308">
        <v>202000</v>
      </c>
      <c r="B332">
        <v>2129</v>
      </c>
      <c r="C332" t="s">
        <v>6793</v>
      </c>
      <c r="D332">
        <v>2007</v>
      </c>
      <c r="E332">
        <v>1</v>
      </c>
      <c r="F332" t="s">
        <v>6796</v>
      </c>
      <c r="G332" t="s">
        <v>6985</v>
      </c>
      <c r="H332" t="s">
        <v>6991</v>
      </c>
      <c r="I332" t="s">
        <v>6988</v>
      </c>
      <c r="J332" t="s">
        <v>6952</v>
      </c>
      <c r="K332">
        <f t="shared" si="8"/>
        <v>4</v>
      </c>
      <c r="L332" t="s">
        <v>6793</v>
      </c>
      <c r="M332">
        <v>0</v>
      </c>
      <c r="N332" t="s">
        <v>6966</v>
      </c>
      <c r="O332">
        <v>2007</v>
      </c>
      <c r="P332">
        <v>5</v>
      </c>
      <c r="Q332">
        <f t="shared" si="9"/>
        <v>5</v>
      </c>
    </row>
    <row r="333" spans="1:17" x14ac:dyDescent="0.3">
      <c r="A333" s="308">
        <v>202000</v>
      </c>
      <c r="B333">
        <v>2131</v>
      </c>
      <c r="C333" t="s">
        <v>6793</v>
      </c>
      <c r="D333">
        <v>2008</v>
      </c>
      <c r="E333">
        <v>2</v>
      </c>
      <c r="F333" t="s">
        <v>6796</v>
      </c>
      <c r="G333" t="s">
        <v>6985</v>
      </c>
      <c r="H333" t="s">
        <v>6986</v>
      </c>
      <c r="I333" t="s">
        <v>6988</v>
      </c>
      <c r="J333" t="s">
        <v>6966</v>
      </c>
      <c r="K333">
        <f t="shared" si="8"/>
        <v>-8</v>
      </c>
      <c r="L333" t="s">
        <v>6793</v>
      </c>
      <c r="M333">
        <v>35</v>
      </c>
      <c r="N333" t="s">
        <v>6966</v>
      </c>
      <c r="O333">
        <v>2008</v>
      </c>
      <c r="P333" t="s">
        <v>6966</v>
      </c>
      <c r="Q333">
        <f t="shared" si="9"/>
        <v>-1</v>
      </c>
    </row>
    <row r="334" spans="1:17" x14ac:dyDescent="0.3">
      <c r="A334" s="308">
        <v>202000</v>
      </c>
      <c r="B334">
        <v>2135</v>
      </c>
      <c r="C334" t="s">
        <v>6793</v>
      </c>
      <c r="D334" t="s">
        <v>6966</v>
      </c>
      <c r="K334">
        <f t="shared" si="8"/>
        <v>-9</v>
      </c>
      <c r="Q334">
        <f t="shared" si="9"/>
        <v>0</v>
      </c>
    </row>
    <row r="335" spans="1:17" x14ac:dyDescent="0.3">
      <c r="A335" s="308">
        <v>202000</v>
      </c>
      <c r="B335">
        <v>2153</v>
      </c>
      <c r="C335" t="s">
        <v>6793</v>
      </c>
      <c r="D335">
        <v>2008</v>
      </c>
      <c r="E335">
        <v>1</v>
      </c>
      <c r="F335" t="s">
        <v>6796</v>
      </c>
      <c r="G335" t="s">
        <v>6985</v>
      </c>
      <c r="H335" t="s">
        <v>6990</v>
      </c>
      <c r="I335" t="s">
        <v>6988</v>
      </c>
      <c r="J335" t="s">
        <v>6962</v>
      </c>
      <c r="K335">
        <f t="shared" si="8"/>
        <v>11</v>
      </c>
      <c r="L335" t="s">
        <v>6794</v>
      </c>
      <c r="N335">
        <v>11</v>
      </c>
      <c r="O335">
        <v>2008</v>
      </c>
      <c r="P335">
        <v>20</v>
      </c>
      <c r="Q335">
        <f t="shared" si="9"/>
        <v>2</v>
      </c>
    </row>
    <row r="336" spans="1:17" x14ac:dyDescent="0.3">
      <c r="A336" s="308">
        <v>202000</v>
      </c>
      <c r="B336">
        <v>2165</v>
      </c>
      <c r="C336" t="s">
        <v>6793</v>
      </c>
      <c r="D336">
        <v>2007</v>
      </c>
      <c r="E336">
        <v>1</v>
      </c>
      <c r="F336" t="s">
        <v>6796</v>
      </c>
      <c r="G336" t="s">
        <v>6985</v>
      </c>
      <c r="H336" t="s">
        <v>6991</v>
      </c>
      <c r="I336" t="s">
        <v>6988</v>
      </c>
      <c r="J336" t="s">
        <v>6962</v>
      </c>
      <c r="K336">
        <f t="shared" si="8"/>
        <v>11</v>
      </c>
      <c r="L336" t="s">
        <v>6794</v>
      </c>
      <c r="N336" t="s">
        <v>6966</v>
      </c>
      <c r="O336">
        <v>2007</v>
      </c>
      <c r="P336">
        <v>9</v>
      </c>
      <c r="Q336">
        <f t="shared" si="9"/>
        <v>5</v>
      </c>
    </row>
    <row r="337" spans="1:17" x14ac:dyDescent="0.3">
      <c r="A337" s="308">
        <v>202000</v>
      </c>
      <c r="B337">
        <v>2167</v>
      </c>
      <c r="C337" t="s">
        <v>6793</v>
      </c>
      <c r="D337">
        <v>2009</v>
      </c>
      <c r="K337">
        <f t="shared" si="8"/>
        <v>-9</v>
      </c>
      <c r="Q337">
        <f t="shared" si="9"/>
        <v>0</v>
      </c>
    </row>
    <row r="338" spans="1:17" x14ac:dyDescent="0.3">
      <c r="A338" s="308">
        <v>202000</v>
      </c>
      <c r="B338">
        <v>2175</v>
      </c>
      <c r="C338" t="s">
        <v>6793</v>
      </c>
      <c r="D338">
        <v>2008</v>
      </c>
      <c r="E338">
        <v>1</v>
      </c>
      <c r="F338" t="s">
        <v>6796</v>
      </c>
      <c r="G338" t="s">
        <v>6985</v>
      </c>
      <c r="H338" t="s">
        <v>6991</v>
      </c>
      <c r="I338" t="s">
        <v>6988</v>
      </c>
      <c r="J338" t="s">
        <v>6963</v>
      </c>
      <c r="K338">
        <f t="shared" si="8"/>
        <v>12</v>
      </c>
      <c r="L338" t="s">
        <v>6793</v>
      </c>
      <c r="M338">
        <v>500</v>
      </c>
      <c r="N338">
        <v>2</v>
      </c>
      <c r="O338">
        <v>2008</v>
      </c>
      <c r="P338" t="s">
        <v>6966</v>
      </c>
      <c r="Q338">
        <f t="shared" si="9"/>
        <v>-1</v>
      </c>
    </row>
    <row r="339" spans="1:17" x14ac:dyDescent="0.3">
      <c r="A339" s="308">
        <v>202000</v>
      </c>
      <c r="B339">
        <v>2178</v>
      </c>
      <c r="C339" t="s">
        <v>6793</v>
      </c>
      <c r="D339">
        <v>2008</v>
      </c>
      <c r="E339">
        <v>1</v>
      </c>
      <c r="F339" t="s">
        <v>6796</v>
      </c>
      <c r="G339" t="s">
        <v>6985</v>
      </c>
      <c r="H339" t="s">
        <v>6991</v>
      </c>
      <c r="I339" t="s">
        <v>6988</v>
      </c>
      <c r="J339" t="s">
        <v>6960</v>
      </c>
      <c r="K339">
        <f t="shared" si="8"/>
        <v>9</v>
      </c>
      <c r="L339" t="s">
        <v>6794</v>
      </c>
      <c r="N339">
        <v>4</v>
      </c>
      <c r="O339">
        <v>2008</v>
      </c>
      <c r="P339">
        <v>10</v>
      </c>
      <c r="Q339">
        <f t="shared" si="9"/>
        <v>4</v>
      </c>
    </row>
    <row r="340" spans="1:17" x14ac:dyDescent="0.3">
      <c r="A340" s="308">
        <v>202000</v>
      </c>
      <c r="B340">
        <v>2182</v>
      </c>
      <c r="C340" t="s">
        <v>6793</v>
      </c>
      <c r="D340">
        <v>2007</v>
      </c>
      <c r="E340">
        <v>1</v>
      </c>
      <c r="F340" t="s">
        <v>6796</v>
      </c>
      <c r="G340" t="s">
        <v>6985</v>
      </c>
      <c r="H340" t="s">
        <v>6991</v>
      </c>
      <c r="I340" t="s">
        <v>6988</v>
      </c>
      <c r="J340" t="s">
        <v>6963</v>
      </c>
      <c r="K340">
        <f t="shared" ref="K340:K403" si="10">VLOOKUP(J340,$AF$2:$AG$17,2,FALSE)</f>
        <v>12</v>
      </c>
      <c r="L340" t="s">
        <v>6794</v>
      </c>
      <c r="N340" t="s">
        <v>31</v>
      </c>
      <c r="O340" t="s">
        <v>31</v>
      </c>
      <c r="P340">
        <v>10</v>
      </c>
      <c r="Q340">
        <f t="shared" ref="Q340:Q403" si="11">IF(P340="Don't Know",-1,IF(P340&gt;=30,1,IF(P340&gt;=20,2,IF(P340&gt;=15,3,IF(P340&gt;=10,4,IF(P340&gt;=5,5,IF(P340&gt;0,6,0)))))))</f>
        <v>4</v>
      </c>
    </row>
    <row r="341" spans="1:17" x14ac:dyDescent="0.3">
      <c r="A341" s="308">
        <v>202000</v>
      </c>
      <c r="B341">
        <v>2187</v>
      </c>
      <c r="C341" t="s">
        <v>6793</v>
      </c>
      <c r="D341">
        <v>2008</v>
      </c>
      <c r="E341">
        <v>1</v>
      </c>
      <c r="F341" t="s">
        <v>6796</v>
      </c>
      <c r="G341" t="s">
        <v>6985</v>
      </c>
      <c r="H341" t="s">
        <v>6991</v>
      </c>
      <c r="I341" t="s">
        <v>6988</v>
      </c>
      <c r="J341" t="s">
        <v>6965</v>
      </c>
      <c r="K341">
        <f t="shared" si="10"/>
        <v>14</v>
      </c>
      <c r="L341" t="s">
        <v>6794</v>
      </c>
      <c r="N341" t="s">
        <v>6966</v>
      </c>
      <c r="O341">
        <v>2008</v>
      </c>
      <c r="P341">
        <v>10</v>
      </c>
      <c r="Q341">
        <f t="shared" si="11"/>
        <v>4</v>
      </c>
    </row>
    <row r="342" spans="1:17" x14ac:dyDescent="0.3">
      <c r="A342" s="308">
        <v>202000</v>
      </c>
      <c r="B342">
        <v>2188</v>
      </c>
      <c r="C342" t="s">
        <v>6793</v>
      </c>
      <c r="D342">
        <v>2007</v>
      </c>
      <c r="E342">
        <v>1</v>
      </c>
      <c r="F342" t="s">
        <v>6796</v>
      </c>
      <c r="G342" t="s">
        <v>6985</v>
      </c>
      <c r="H342" t="s">
        <v>6990</v>
      </c>
      <c r="I342" t="s">
        <v>6988</v>
      </c>
      <c r="J342" t="s">
        <v>6965</v>
      </c>
      <c r="K342">
        <f t="shared" si="10"/>
        <v>14</v>
      </c>
      <c r="L342" t="s">
        <v>6794</v>
      </c>
      <c r="N342" t="s">
        <v>6966</v>
      </c>
      <c r="O342">
        <v>2007</v>
      </c>
      <c r="P342" t="s">
        <v>6966</v>
      </c>
      <c r="Q342">
        <f t="shared" si="11"/>
        <v>-1</v>
      </c>
    </row>
    <row r="343" spans="1:17" x14ac:dyDescent="0.3">
      <c r="A343" s="308">
        <v>202000</v>
      </c>
      <c r="B343">
        <v>2197</v>
      </c>
      <c r="C343" t="s">
        <v>6793</v>
      </c>
      <c r="D343">
        <v>2007</v>
      </c>
      <c r="E343">
        <v>1</v>
      </c>
      <c r="F343" t="s">
        <v>6796</v>
      </c>
      <c r="G343" t="s">
        <v>6985</v>
      </c>
      <c r="H343" t="s">
        <v>6986</v>
      </c>
      <c r="I343" t="s">
        <v>6988</v>
      </c>
      <c r="J343" t="s">
        <v>6962</v>
      </c>
      <c r="K343">
        <f t="shared" si="10"/>
        <v>11</v>
      </c>
      <c r="L343" t="s">
        <v>6</v>
      </c>
      <c r="N343" t="s">
        <v>6966</v>
      </c>
      <c r="O343" t="s">
        <v>6966</v>
      </c>
      <c r="P343">
        <v>9</v>
      </c>
      <c r="Q343">
        <f t="shared" si="11"/>
        <v>5</v>
      </c>
    </row>
    <row r="344" spans="1:17" x14ac:dyDescent="0.3">
      <c r="A344" s="308">
        <v>202000</v>
      </c>
      <c r="B344">
        <v>2201</v>
      </c>
      <c r="C344" t="s">
        <v>6793</v>
      </c>
      <c r="D344">
        <v>2008</v>
      </c>
      <c r="E344">
        <v>1</v>
      </c>
      <c r="F344" t="s">
        <v>6989</v>
      </c>
      <c r="G344" t="s">
        <v>6993</v>
      </c>
      <c r="H344" t="s">
        <v>6990</v>
      </c>
      <c r="I344" t="s">
        <v>6988</v>
      </c>
      <c r="J344" t="s">
        <v>6962</v>
      </c>
      <c r="K344">
        <f t="shared" si="10"/>
        <v>11</v>
      </c>
      <c r="L344" t="s">
        <v>6794</v>
      </c>
      <c r="N344">
        <v>8</v>
      </c>
      <c r="O344">
        <v>2008</v>
      </c>
      <c r="P344">
        <v>2</v>
      </c>
      <c r="Q344">
        <f t="shared" si="11"/>
        <v>6</v>
      </c>
    </row>
    <row r="345" spans="1:17" x14ac:dyDescent="0.3">
      <c r="A345" s="308">
        <v>202000</v>
      </c>
      <c r="B345">
        <v>2208</v>
      </c>
      <c r="C345" t="s">
        <v>6793</v>
      </c>
      <c r="D345">
        <v>2007</v>
      </c>
      <c r="E345">
        <v>1</v>
      </c>
      <c r="F345" t="s">
        <v>6796</v>
      </c>
      <c r="G345" t="s">
        <v>6985</v>
      </c>
      <c r="H345" t="s">
        <v>6991</v>
      </c>
      <c r="I345" t="s">
        <v>6965</v>
      </c>
      <c r="J345" t="s">
        <v>6960</v>
      </c>
      <c r="K345">
        <f t="shared" si="10"/>
        <v>9</v>
      </c>
      <c r="L345" t="s">
        <v>6794</v>
      </c>
      <c r="N345">
        <v>11</v>
      </c>
      <c r="O345">
        <v>2007</v>
      </c>
      <c r="P345">
        <v>10</v>
      </c>
      <c r="Q345">
        <f t="shared" si="11"/>
        <v>4</v>
      </c>
    </row>
    <row r="346" spans="1:17" x14ac:dyDescent="0.3">
      <c r="A346" s="308">
        <v>202000</v>
      </c>
      <c r="B346">
        <v>2212</v>
      </c>
      <c r="C346" t="s">
        <v>6793</v>
      </c>
      <c r="D346">
        <v>2006</v>
      </c>
      <c r="E346">
        <v>1</v>
      </c>
      <c r="F346" t="s">
        <v>6796</v>
      </c>
      <c r="G346" t="s">
        <v>6985</v>
      </c>
      <c r="H346" t="s">
        <v>6965</v>
      </c>
      <c r="I346" t="s">
        <v>6988</v>
      </c>
      <c r="J346" t="s">
        <v>6962</v>
      </c>
      <c r="K346">
        <f t="shared" si="10"/>
        <v>11</v>
      </c>
      <c r="L346" t="s">
        <v>6</v>
      </c>
      <c r="N346">
        <v>5</v>
      </c>
      <c r="O346">
        <v>2006</v>
      </c>
      <c r="P346">
        <v>9</v>
      </c>
      <c r="Q346">
        <f t="shared" si="11"/>
        <v>5</v>
      </c>
    </row>
    <row r="347" spans="1:17" x14ac:dyDescent="0.3">
      <c r="A347" s="308">
        <v>202000</v>
      </c>
      <c r="B347">
        <v>2219</v>
      </c>
      <c r="C347" t="s">
        <v>6793</v>
      </c>
      <c r="D347">
        <v>2007</v>
      </c>
      <c r="E347">
        <v>1</v>
      </c>
      <c r="F347" t="s">
        <v>6796</v>
      </c>
      <c r="G347" t="s">
        <v>6985</v>
      </c>
      <c r="H347" t="s">
        <v>6991</v>
      </c>
      <c r="I347" t="s">
        <v>6965</v>
      </c>
      <c r="J347" t="s">
        <v>6962</v>
      </c>
      <c r="K347">
        <f t="shared" si="10"/>
        <v>11</v>
      </c>
      <c r="L347" t="s">
        <v>6794</v>
      </c>
      <c r="N347" t="s">
        <v>6966</v>
      </c>
      <c r="O347">
        <v>2007</v>
      </c>
      <c r="P347">
        <v>30</v>
      </c>
      <c r="Q347">
        <f t="shared" si="11"/>
        <v>1</v>
      </c>
    </row>
    <row r="348" spans="1:17" x14ac:dyDescent="0.3">
      <c r="A348" s="308">
        <v>202000</v>
      </c>
      <c r="B348">
        <v>2223</v>
      </c>
      <c r="C348" t="s">
        <v>6793</v>
      </c>
      <c r="D348">
        <v>2007</v>
      </c>
      <c r="E348">
        <v>1</v>
      </c>
      <c r="F348" t="s">
        <v>6796</v>
      </c>
      <c r="G348" t="s">
        <v>6985</v>
      </c>
      <c r="H348" t="s">
        <v>6991</v>
      </c>
      <c r="I348" t="s">
        <v>6988</v>
      </c>
      <c r="J348" t="s">
        <v>6954</v>
      </c>
      <c r="K348">
        <f t="shared" si="10"/>
        <v>6</v>
      </c>
      <c r="L348" t="s">
        <v>6793</v>
      </c>
      <c r="M348">
        <v>50</v>
      </c>
      <c r="N348">
        <v>7</v>
      </c>
      <c r="O348">
        <v>2007</v>
      </c>
      <c r="P348">
        <v>8</v>
      </c>
      <c r="Q348">
        <f t="shared" si="11"/>
        <v>5</v>
      </c>
    </row>
    <row r="349" spans="1:17" x14ac:dyDescent="0.3">
      <c r="A349" s="308">
        <v>202000</v>
      </c>
      <c r="B349">
        <v>2227</v>
      </c>
      <c r="C349" t="s">
        <v>6793</v>
      </c>
      <c r="D349">
        <v>2006</v>
      </c>
      <c r="E349">
        <v>1</v>
      </c>
      <c r="F349" t="s">
        <v>6796</v>
      </c>
      <c r="G349" t="s">
        <v>6985</v>
      </c>
      <c r="H349" t="s">
        <v>6991</v>
      </c>
      <c r="I349" t="s">
        <v>6965</v>
      </c>
      <c r="J349" t="s">
        <v>6965</v>
      </c>
      <c r="K349">
        <f t="shared" si="10"/>
        <v>14</v>
      </c>
      <c r="L349" t="s">
        <v>6794</v>
      </c>
      <c r="N349">
        <v>4</v>
      </c>
      <c r="O349">
        <v>2006</v>
      </c>
      <c r="P349">
        <v>15</v>
      </c>
      <c r="Q349">
        <f t="shared" si="11"/>
        <v>3</v>
      </c>
    </row>
    <row r="350" spans="1:17" x14ac:dyDescent="0.3">
      <c r="A350" s="308">
        <v>202000</v>
      </c>
      <c r="B350">
        <v>2230</v>
      </c>
      <c r="C350" t="s">
        <v>6793</v>
      </c>
      <c r="D350">
        <v>2007</v>
      </c>
      <c r="E350">
        <v>1</v>
      </c>
      <c r="F350" t="s">
        <v>6989</v>
      </c>
      <c r="G350" t="s">
        <v>6993</v>
      </c>
      <c r="H350" t="s">
        <v>6991</v>
      </c>
      <c r="I350" t="s">
        <v>6965</v>
      </c>
      <c r="J350" t="s">
        <v>6959</v>
      </c>
      <c r="K350">
        <f t="shared" si="10"/>
        <v>8</v>
      </c>
      <c r="L350" t="s">
        <v>6794</v>
      </c>
      <c r="N350">
        <v>7</v>
      </c>
      <c r="O350">
        <v>2007</v>
      </c>
      <c r="P350">
        <v>19</v>
      </c>
      <c r="Q350">
        <f t="shared" si="11"/>
        <v>3</v>
      </c>
    </row>
    <row r="351" spans="1:17" x14ac:dyDescent="0.3">
      <c r="A351" s="308">
        <v>202000</v>
      </c>
      <c r="B351">
        <v>2233</v>
      </c>
      <c r="C351" t="s">
        <v>6793</v>
      </c>
      <c r="D351">
        <v>2006</v>
      </c>
      <c r="E351">
        <v>1</v>
      </c>
      <c r="F351" t="s">
        <v>6796</v>
      </c>
      <c r="G351" t="s">
        <v>6985</v>
      </c>
      <c r="H351" t="s">
        <v>6986</v>
      </c>
      <c r="I351" t="s">
        <v>6965</v>
      </c>
      <c r="J351" t="s">
        <v>6950</v>
      </c>
      <c r="K351">
        <f t="shared" si="10"/>
        <v>2</v>
      </c>
      <c r="L351" t="s">
        <v>6794</v>
      </c>
      <c r="N351">
        <v>4</v>
      </c>
      <c r="O351">
        <v>2006</v>
      </c>
      <c r="P351">
        <v>10</v>
      </c>
      <c r="Q351">
        <f t="shared" si="11"/>
        <v>4</v>
      </c>
    </row>
    <row r="352" spans="1:17" x14ac:dyDescent="0.3">
      <c r="A352" s="308">
        <v>202000</v>
      </c>
      <c r="B352">
        <v>2244</v>
      </c>
      <c r="C352" t="s">
        <v>6793</v>
      </c>
      <c r="D352" t="s">
        <v>6966</v>
      </c>
      <c r="K352">
        <f t="shared" si="10"/>
        <v>-9</v>
      </c>
      <c r="Q352">
        <f t="shared" si="11"/>
        <v>0</v>
      </c>
    </row>
    <row r="353" spans="1:17" x14ac:dyDescent="0.3">
      <c r="A353" s="308">
        <v>202000</v>
      </c>
      <c r="B353">
        <v>2245</v>
      </c>
      <c r="C353" t="s">
        <v>6793</v>
      </c>
      <c r="D353">
        <v>2007</v>
      </c>
      <c r="E353">
        <v>1</v>
      </c>
      <c r="F353" t="s">
        <v>6796</v>
      </c>
      <c r="G353" t="s">
        <v>6985</v>
      </c>
      <c r="H353" t="s">
        <v>6990</v>
      </c>
      <c r="I353" t="s">
        <v>6988</v>
      </c>
      <c r="J353" t="s">
        <v>6962</v>
      </c>
      <c r="K353">
        <f t="shared" si="10"/>
        <v>11</v>
      </c>
      <c r="L353" t="s">
        <v>6794</v>
      </c>
      <c r="N353">
        <v>7</v>
      </c>
      <c r="O353">
        <v>2007</v>
      </c>
      <c r="P353">
        <v>10</v>
      </c>
      <c r="Q353">
        <f t="shared" si="11"/>
        <v>4</v>
      </c>
    </row>
    <row r="354" spans="1:17" x14ac:dyDescent="0.3">
      <c r="A354" s="308">
        <v>202000</v>
      </c>
      <c r="B354">
        <v>2260</v>
      </c>
      <c r="C354" t="s">
        <v>6793</v>
      </c>
      <c r="D354" t="s">
        <v>6966</v>
      </c>
      <c r="K354">
        <f t="shared" si="10"/>
        <v>-9</v>
      </c>
      <c r="Q354">
        <f t="shared" si="11"/>
        <v>0</v>
      </c>
    </row>
    <row r="355" spans="1:17" x14ac:dyDescent="0.3">
      <c r="A355" s="308">
        <v>202000</v>
      </c>
      <c r="B355">
        <v>2261</v>
      </c>
      <c r="C355" t="s">
        <v>6793</v>
      </c>
      <c r="D355">
        <v>2008</v>
      </c>
      <c r="E355">
        <v>1</v>
      </c>
      <c r="F355" t="s">
        <v>6796</v>
      </c>
      <c r="G355" t="s">
        <v>6985</v>
      </c>
      <c r="H355" t="s">
        <v>6991</v>
      </c>
      <c r="I355" t="s">
        <v>6988</v>
      </c>
      <c r="J355" t="s">
        <v>6962</v>
      </c>
      <c r="K355">
        <f t="shared" si="10"/>
        <v>11</v>
      </c>
      <c r="L355" t="s">
        <v>6794</v>
      </c>
      <c r="N355" t="s">
        <v>6966</v>
      </c>
      <c r="O355">
        <v>2008</v>
      </c>
      <c r="P355">
        <v>10</v>
      </c>
      <c r="Q355">
        <f t="shared" si="11"/>
        <v>4</v>
      </c>
    </row>
    <row r="356" spans="1:17" x14ac:dyDescent="0.3">
      <c r="A356" s="308">
        <v>202000</v>
      </c>
      <c r="B356">
        <v>2275</v>
      </c>
      <c r="C356" t="s">
        <v>6793</v>
      </c>
      <c r="D356">
        <v>2008</v>
      </c>
      <c r="E356">
        <v>1</v>
      </c>
      <c r="F356" t="s">
        <v>6796</v>
      </c>
      <c r="G356" t="s">
        <v>6985</v>
      </c>
      <c r="H356" t="s">
        <v>6986</v>
      </c>
      <c r="I356" t="s">
        <v>6988</v>
      </c>
      <c r="J356" t="s">
        <v>6963</v>
      </c>
      <c r="K356">
        <f t="shared" si="10"/>
        <v>12</v>
      </c>
      <c r="L356" t="s">
        <v>6794</v>
      </c>
      <c r="N356">
        <v>6</v>
      </c>
      <c r="O356">
        <v>2008</v>
      </c>
      <c r="P356">
        <v>10</v>
      </c>
      <c r="Q356">
        <f t="shared" si="11"/>
        <v>4</v>
      </c>
    </row>
    <row r="357" spans="1:17" x14ac:dyDescent="0.3">
      <c r="A357" s="308">
        <v>202000</v>
      </c>
      <c r="B357">
        <v>2286</v>
      </c>
      <c r="C357" t="s">
        <v>6793</v>
      </c>
      <c r="D357">
        <v>2008</v>
      </c>
      <c r="E357">
        <v>1</v>
      </c>
      <c r="F357" t="s">
        <v>6796</v>
      </c>
      <c r="G357" t="s">
        <v>6985</v>
      </c>
      <c r="H357" t="s">
        <v>6986</v>
      </c>
      <c r="I357" t="s">
        <v>6965</v>
      </c>
      <c r="J357" t="s">
        <v>6962</v>
      </c>
      <c r="K357">
        <f t="shared" si="10"/>
        <v>11</v>
      </c>
      <c r="L357" t="s">
        <v>6794</v>
      </c>
      <c r="N357" t="s">
        <v>6966</v>
      </c>
      <c r="O357" t="s">
        <v>6966</v>
      </c>
      <c r="P357" t="s">
        <v>6966</v>
      </c>
      <c r="Q357">
        <f t="shared" si="11"/>
        <v>-1</v>
      </c>
    </row>
    <row r="358" spans="1:17" x14ac:dyDescent="0.3">
      <c r="A358" s="308">
        <v>202000</v>
      </c>
      <c r="B358">
        <v>2292</v>
      </c>
      <c r="C358" t="s">
        <v>6793</v>
      </c>
      <c r="D358">
        <v>2006</v>
      </c>
      <c r="E358">
        <v>1</v>
      </c>
      <c r="F358" t="s">
        <v>6796</v>
      </c>
      <c r="G358" t="s">
        <v>6985</v>
      </c>
      <c r="H358" t="s">
        <v>6965</v>
      </c>
      <c r="I358" t="s">
        <v>6965</v>
      </c>
      <c r="J358" t="s">
        <v>6960</v>
      </c>
      <c r="K358">
        <f t="shared" si="10"/>
        <v>9</v>
      </c>
      <c r="L358" t="s">
        <v>6793</v>
      </c>
      <c r="M358">
        <v>50</v>
      </c>
      <c r="N358" t="s">
        <v>6966</v>
      </c>
      <c r="O358">
        <v>2006</v>
      </c>
      <c r="P358">
        <v>20</v>
      </c>
      <c r="Q358">
        <f t="shared" si="11"/>
        <v>2</v>
      </c>
    </row>
    <row r="359" spans="1:17" x14ac:dyDescent="0.3">
      <c r="A359" s="308">
        <v>202000</v>
      </c>
      <c r="B359">
        <v>2295</v>
      </c>
      <c r="C359" t="s">
        <v>6793</v>
      </c>
      <c r="D359" t="s">
        <v>6966</v>
      </c>
      <c r="K359">
        <f t="shared" si="10"/>
        <v>-9</v>
      </c>
      <c r="Q359">
        <f t="shared" si="11"/>
        <v>0</v>
      </c>
    </row>
    <row r="360" spans="1:17" x14ac:dyDescent="0.3">
      <c r="A360" s="308">
        <v>202000</v>
      </c>
      <c r="B360">
        <v>2297</v>
      </c>
      <c r="C360" t="s">
        <v>6793</v>
      </c>
      <c r="D360">
        <v>2007</v>
      </c>
      <c r="E360">
        <v>2</v>
      </c>
      <c r="F360" t="s">
        <v>6796</v>
      </c>
      <c r="G360" t="s">
        <v>6985</v>
      </c>
      <c r="H360" t="s">
        <v>6986</v>
      </c>
      <c r="I360" t="s">
        <v>6988</v>
      </c>
      <c r="J360" t="s">
        <v>6960</v>
      </c>
      <c r="K360">
        <f t="shared" si="10"/>
        <v>9</v>
      </c>
      <c r="L360" t="s">
        <v>6793</v>
      </c>
      <c r="M360">
        <v>50</v>
      </c>
      <c r="N360" t="s">
        <v>6966</v>
      </c>
      <c r="O360">
        <v>2007</v>
      </c>
      <c r="P360">
        <v>20</v>
      </c>
      <c r="Q360">
        <f t="shared" si="11"/>
        <v>2</v>
      </c>
    </row>
    <row r="361" spans="1:17" x14ac:dyDescent="0.3">
      <c r="A361" s="308">
        <v>202000</v>
      </c>
      <c r="B361">
        <v>2299</v>
      </c>
      <c r="C361" t="s">
        <v>6793</v>
      </c>
      <c r="D361">
        <v>2006</v>
      </c>
      <c r="E361">
        <v>1</v>
      </c>
      <c r="F361" t="s">
        <v>6796</v>
      </c>
      <c r="G361" t="s">
        <v>6985</v>
      </c>
      <c r="H361" t="s">
        <v>6991</v>
      </c>
      <c r="I361" t="s">
        <v>6988</v>
      </c>
      <c r="J361" t="s">
        <v>6962</v>
      </c>
      <c r="K361">
        <f t="shared" si="10"/>
        <v>11</v>
      </c>
      <c r="L361" t="s">
        <v>6793</v>
      </c>
      <c r="M361">
        <v>35</v>
      </c>
      <c r="N361" t="s">
        <v>6966</v>
      </c>
      <c r="O361">
        <v>2006</v>
      </c>
      <c r="P361">
        <v>10</v>
      </c>
      <c r="Q361">
        <f t="shared" si="11"/>
        <v>4</v>
      </c>
    </row>
    <row r="362" spans="1:17" x14ac:dyDescent="0.3">
      <c r="A362" s="308">
        <v>202000</v>
      </c>
      <c r="B362">
        <v>2301</v>
      </c>
      <c r="C362" t="s">
        <v>6793</v>
      </c>
      <c r="D362">
        <v>2009</v>
      </c>
      <c r="K362">
        <f t="shared" si="10"/>
        <v>-9</v>
      </c>
      <c r="Q362">
        <f t="shared" si="11"/>
        <v>0</v>
      </c>
    </row>
    <row r="363" spans="1:17" x14ac:dyDescent="0.3">
      <c r="A363" s="308">
        <v>202000</v>
      </c>
      <c r="B363">
        <v>2304</v>
      </c>
      <c r="C363" t="s">
        <v>6793</v>
      </c>
      <c r="D363">
        <v>2007</v>
      </c>
      <c r="E363">
        <v>1</v>
      </c>
      <c r="F363" t="s">
        <v>6796</v>
      </c>
      <c r="G363" t="s">
        <v>6985</v>
      </c>
      <c r="H363" t="s">
        <v>6991</v>
      </c>
      <c r="I363" t="s">
        <v>6988</v>
      </c>
      <c r="J363" t="s">
        <v>6951</v>
      </c>
      <c r="K363">
        <f t="shared" si="10"/>
        <v>3</v>
      </c>
      <c r="L363" t="s">
        <v>6793</v>
      </c>
      <c r="M363">
        <v>400</v>
      </c>
      <c r="N363" t="s">
        <v>6966</v>
      </c>
      <c r="O363">
        <v>2007</v>
      </c>
      <c r="P363">
        <v>2</v>
      </c>
      <c r="Q363">
        <f t="shared" si="11"/>
        <v>6</v>
      </c>
    </row>
    <row r="364" spans="1:17" x14ac:dyDescent="0.3">
      <c r="A364" s="308">
        <v>202000</v>
      </c>
      <c r="B364">
        <v>2311</v>
      </c>
      <c r="C364" t="s">
        <v>6793</v>
      </c>
      <c r="D364">
        <v>2006</v>
      </c>
      <c r="E364">
        <v>1</v>
      </c>
      <c r="F364" t="s">
        <v>6966</v>
      </c>
      <c r="G364" t="s">
        <v>6985</v>
      </c>
      <c r="H364" t="s">
        <v>6966</v>
      </c>
      <c r="I364" t="s">
        <v>6988</v>
      </c>
      <c r="J364" t="s">
        <v>6966</v>
      </c>
      <c r="K364">
        <f t="shared" si="10"/>
        <v>-8</v>
      </c>
      <c r="L364" t="s">
        <v>6794</v>
      </c>
      <c r="N364">
        <v>7</v>
      </c>
      <c r="O364">
        <v>2006</v>
      </c>
      <c r="P364" t="s">
        <v>6966</v>
      </c>
      <c r="Q364">
        <f t="shared" si="11"/>
        <v>-1</v>
      </c>
    </row>
    <row r="365" spans="1:17" x14ac:dyDescent="0.3">
      <c r="A365" s="308">
        <v>202000</v>
      </c>
      <c r="B365">
        <v>2314</v>
      </c>
      <c r="C365" t="s">
        <v>6793</v>
      </c>
      <c r="D365">
        <v>2009</v>
      </c>
      <c r="K365">
        <f t="shared" si="10"/>
        <v>-9</v>
      </c>
      <c r="Q365">
        <f t="shared" si="11"/>
        <v>0</v>
      </c>
    </row>
    <row r="366" spans="1:17" x14ac:dyDescent="0.3">
      <c r="A366" s="308">
        <v>202000</v>
      </c>
      <c r="B366">
        <v>2316</v>
      </c>
      <c r="C366" t="s">
        <v>6793</v>
      </c>
      <c r="D366">
        <v>2009</v>
      </c>
      <c r="K366">
        <f t="shared" si="10"/>
        <v>-9</v>
      </c>
      <c r="Q366">
        <f t="shared" si="11"/>
        <v>0</v>
      </c>
    </row>
    <row r="367" spans="1:17" x14ac:dyDescent="0.3">
      <c r="A367" s="308">
        <v>202000</v>
      </c>
      <c r="B367">
        <v>2323</v>
      </c>
      <c r="C367" t="s">
        <v>6793</v>
      </c>
      <c r="D367">
        <v>2008</v>
      </c>
      <c r="E367">
        <v>1</v>
      </c>
      <c r="F367" t="s">
        <v>6796</v>
      </c>
      <c r="G367" t="s">
        <v>6985</v>
      </c>
      <c r="H367" t="s">
        <v>6986</v>
      </c>
      <c r="I367" t="s">
        <v>6988</v>
      </c>
      <c r="J367" t="s">
        <v>6962</v>
      </c>
      <c r="K367">
        <f t="shared" si="10"/>
        <v>11</v>
      </c>
      <c r="L367" t="s">
        <v>6794</v>
      </c>
      <c r="N367">
        <v>11</v>
      </c>
      <c r="O367">
        <v>2008</v>
      </c>
      <c r="P367">
        <v>18</v>
      </c>
      <c r="Q367">
        <f t="shared" si="11"/>
        <v>3</v>
      </c>
    </row>
    <row r="368" spans="1:17" x14ac:dyDescent="0.3">
      <c r="A368" s="308">
        <v>202000</v>
      </c>
      <c r="B368">
        <v>2327</v>
      </c>
      <c r="C368" t="s">
        <v>6793</v>
      </c>
      <c r="D368" t="s">
        <v>6966</v>
      </c>
      <c r="K368">
        <f t="shared" si="10"/>
        <v>-9</v>
      </c>
      <c r="Q368">
        <f t="shared" si="11"/>
        <v>0</v>
      </c>
    </row>
    <row r="369" spans="1:17" x14ac:dyDescent="0.3">
      <c r="A369" s="308">
        <v>202000</v>
      </c>
      <c r="B369">
        <v>2332</v>
      </c>
      <c r="C369" t="s">
        <v>6793</v>
      </c>
      <c r="D369" t="s">
        <v>6966</v>
      </c>
      <c r="K369">
        <f t="shared" si="10"/>
        <v>-9</v>
      </c>
      <c r="Q369">
        <f t="shared" si="11"/>
        <v>0</v>
      </c>
    </row>
    <row r="370" spans="1:17" x14ac:dyDescent="0.3">
      <c r="A370" s="308">
        <v>202000</v>
      </c>
      <c r="B370">
        <v>2339</v>
      </c>
      <c r="C370" t="s">
        <v>6793</v>
      </c>
      <c r="D370" t="s">
        <v>6966</v>
      </c>
      <c r="K370">
        <f t="shared" si="10"/>
        <v>-9</v>
      </c>
      <c r="Q370">
        <f t="shared" si="11"/>
        <v>0</v>
      </c>
    </row>
    <row r="371" spans="1:17" x14ac:dyDescent="0.3">
      <c r="A371" s="308">
        <v>202000</v>
      </c>
      <c r="B371">
        <v>2351</v>
      </c>
      <c r="C371" t="s">
        <v>6793</v>
      </c>
      <c r="D371">
        <v>2009</v>
      </c>
      <c r="K371">
        <f t="shared" si="10"/>
        <v>-9</v>
      </c>
      <c r="Q371">
        <f t="shared" si="11"/>
        <v>0</v>
      </c>
    </row>
    <row r="372" spans="1:17" x14ac:dyDescent="0.3">
      <c r="A372" s="308">
        <v>202000</v>
      </c>
      <c r="B372">
        <v>2352</v>
      </c>
      <c r="C372" t="s">
        <v>6793</v>
      </c>
      <c r="D372">
        <v>2006</v>
      </c>
      <c r="E372">
        <v>1</v>
      </c>
      <c r="F372" t="s">
        <v>6796</v>
      </c>
      <c r="G372" t="s">
        <v>6985</v>
      </c>
      <c r="H372" t="s">
        <v>6986</v>
      </c>
      <c r="I372" t="s">
        <v>6987</v>
      </c>
      <c r="J372" t="s">
        <v>6959</v>
      </c>
      <c r="K372">
        <f t="shared" si="10"/>
        <v>8</v>
      </c>
      <c r="L372" t="s">
        <v>6794</v>
      </c>
      <c r="N372">
        <v>9</v>
      </c>
      <c r="O372">
        <v>2006</v>
      </c>
      <c r="P372">
        <v>2</v>
      </c>
      <c r="Q372">
        <f t="shared" si="11"/>
        <v>6</v>
      </c>
    </row>
    <row r="373" spans="1:17" x14ac:dyDescent="0.3">
      <c r="A373" s="308">
        <v>202000</v>
      </c>
      <c r="B373">
        <v>2362</v>
      </c>
      <c r="C373" t="s">
        <v>6793</v>
      </c>
      <c r="D373" t="s">
        <v>6966</v>
      </c>
      <c r="K373">
        <f t="shared" si="10"/>
        <v>-9</v>
      </c>
      <c r="Q373">
        <f t="shared" si="11"/>
        <v>0</v>
      </c>
    </row>
    <row r="374" spans="1:17" x14ac:dyDescent="0.3">
      <c r="A374" s="308">
        <v>202000</v>
      </c>
      <c r="B374">
        <v>2367</v>
      </c>
      <c r="C374" t="s">
        <v>6793</v>
      </c>
      <c r="D374" t="s">
        <v>6966</v>
      </c>
      <c r="K374">
        <f t="shared" si="10"/>
        <v>-9</v>
      </c>
      <c r="Q374">
        <f t="shared" si="11"/>
        <v>0</v>
      </c>
    </row>
    <row r="375" spans="1:17" x14ac:dyDescent="0.3">
      <c r="A375" s="308">
        <v>202000</v>
      </c>
      <c r="B375">
        <v>2376</v>
      </c>
      <c r="C375" t="s">
        <v>6793</v>
      </c>
      <c r="D375">
        <v>2008</v>
      </c>
      <c r="E375">
        <v>1</v>
      </c>
      <c r="F375" t="s">
        <v>6796</v>
      </c>
      <c r="G375" t="s">
        <v>6985</v>
      </c>
      <c r="H375" t="s">
        <v>6991</v>
      </c>
      <c r="I375" t="s">
        <v>6988</v>
      </c>
      <c r="J375" t="s">
        <v>6963</v>
      </c>
      <c r="K375">
        <f t="shared" si="10"/>
        <v>12</v>
      </c>
      <c r="L375" t="s">
        <v>6794</v>
      </c>
      <c r="N375" t="s">
        <v>6966</v>
      </c>
      <c r="O375" t="s">
        <v>6966</v>
      </c>
      <c r="P375">
        <v>5</v>
      </c>
      <c r="Q375">
        <f t="shared" si="11"/>
        <v>5</v>
      </c>
    </row>
    <row r="376" spans="1:17" x14ac:dyDescent="0.3">
      <c r="A376" s="308">
        <v>202000</v>
      </c>
      <c r="B376">
        <v>2381</v>
      </c>
      <c r="C376" t="s">
        <v>6793</v>
      </c>
      <c r="D376">
        <v>2009</v>
      </c>
      <c r="K376">
        <f t="shared" si="10"/>
        <v>-9</v>
      </c>
      <c r="Q376">
        <f t="shared" si="11"/>
        <v>0</v>
      </c>
    </row>
    <row r="377" spans="1:17" x14ac:dyDescent="0.3">
      <c r="A377" s="308">
        <v>202000</v>
      </c>
      <c r="B377">
        <v>2388</v>
      </c>
      <c r="C377" t="s">
        <v>6793</v>
      </c>
      <c r="D377" t="s">
        <v>6966</v>
      </c>
      <c r="K377">
        <f t="shared" si="10"/>
        <v>-9</v>
      </c>
      <c r="Q377">
        <f t="shared" si="11"/>
        <v>0</v>
      </c>
    </row>
    <row r="378" spans="1:17" x14ac:dyDescent="0.3">
      <c r="A378" s="308">
        <v>202000</v>
      </c>
      <c r="B378">
        <v>2390</v>
      </c>
      <c r="C378" t="s">
        <v>6793</v>
      </c>
      <c r="D378">
        <v>2007</v>
      </c>
      <c r="E378">
        <v>1</v>
      </c>
      <c r="F378" t="s">
        <v>6796</v>
      </c>
      <c r="G378" t="s">
        <v>6985</v>
      </c>
      <c r="H378" t="s">
        <v>6965</v>
      </c>
      <c r="I378" t="s">
        <v>6988</v>
      </c>
      <c r="J378" t="s">
        <v>6960</v>
      </c>
      <c r="K378">
        <f t="shared" si="10"/>
        <v>9</v>
      </c>
      <c r="L378" t="s">
        <v>6793</v>
      </c>
      <c r="M378">
        <v>25</v>
      </c>
      <c r="N378" t="s">
        <v>6966</v>
      </c>
      <c r="O378">
        <v>2007</v>
      </c>
      <c r="P378">
        <v>24</v>
      </c>
      <c r="Q378">
        <f t="shared" si="11"/>
        <v>2</v>
      </c>
    </row>
    <row r="379" spans="1:17" x14ac:dyDescent="0.3">
      <c r="A379" s="308">
        <v>202000</v>
      </c>
      <c r="B379">
        <v>2399</v>
      </c>
      <c r="C379" t="s">
        <v>6793</v>
      </c>
      <c r="D379">
        <v>2008</v>
      </c>
      <c r="E379">
        <v>1</v>
      </c>
      <c r="F379" t="s">
        <v>6796</v>
      </c>
      <c r="G379" t="s">
        <v>6985</v>
      </c>
      <c r="H379" t="s">
        <v>6991</v>
      </c>
      <c r="I379" t="s">
        <v>6988</v>
      </c>
      <c r="J379" t="s">
        <v>6965</v>
      </c>
      <c r="K379">
        <f t="shared" si="10"/>
        <v>14</v>
      </c>
      <c r="L379" t="s">
        <v>6794</v>
      </c>
      <c r="N379">
        <v>3</v>
      </c>
      <c r="O379">
        <v>2008</v>
      </c>
      <c r="P379">
        <v>2</v>
      </c>
      <c r="Q379">
        <f t="shared" si="11"/>
        <v>6</v>
      </c>
    </row>
    <row r="380" spans="1:17" x14ac:dyDescent="0.3">
      <c r="A380" s="308">
        <v>202000</v>
      </c>
      <c r="B380">
        <v>2404</v>
      </c>
      <c r="C380" t="s">
        <v>6793</v>
      </c>
      <c r="D380">
        <v>2009</v>
      </c>
      <c r="K380">
        <f t="shared" si="10"/>
        <v>-9</v>
      </c>
      <c r="Q380">
        <f t="shared" si="11"/>
        <v>0</v>
      </c>
    </row>
    <row r="381" spans="1:17" x14ac:dyDescent="0.3">
      <c r="A381" s="308">
        <v>202000</v>
      </c>
      <c r="B381">
        <v>2406</v>
      </c>
      <c r="C381" t="s">
        <v>6793</v>
      </c>
      <c r="D381" t="s">
        <v>6966</v>
      </c>
      <c r="K381">
        <f t="shared" si="10"/>
        <v>-9</v>
      </c>
      <c r="Q381">
        <f t="shared" si="11"/>
        <v>0</v>
      </c>
    </row>
    <row r="382" spans="1:17" x14ac:dyDescent="0.3">
      <c r="A382" s="308">
        <v>202000</v>
      </c>
      <c r="B382">
        <v>2411</v>
      </c>
      <c r="C382" t="s">
        <v>6793</v>
      </c>
      <c r="D382">
        <v>2007</v>
      </c>
      <c r="E382">
        <v>1</v>
      </c>
      <c r="F382" t="s">
        <v>6796</v>
      </c>
      <c r="G382" t="s">
        <v>6985</v>
      </c>
      <c r="H382" t="s">
        <v>6991</v>
      </c>
      <c r="I382" t="s">
        <v>6965</v>
      </c>
      <c r="J382" t="s">
        <v>6961</v>
      </c>
      <c r="K382">
        <f t="shared" si="10"/>
        <v>10</v>
      </c>
      <c r="L382" t="s">
        <v>6794</v>
      </c>
      <c r="N382">
        <v>8</v>
      </c>
      <c r="O382">
        <v>2007</v>
      </c>
      <c r="P382">
        <v>31</v>
      </c>
      <c r="Q382">
        <f t="shared" si="11"/>
        <v>1</v>
      </c>
    </row>
    <row r="383" spans="1:17" x14ac:dyDescent="0.3">
      <c r="A383" s="308">
        <v>202000</v>
      </c>
      <c r="B383">
        <v>2416</v>
      </c>
      <c r="C383" t="s">
        <v>6793</v>
      </c>
      <c r="D383">
        <v>2008</v>
      </c>
      <c r="E383">
        <v>2</v>
      </c>
      <c r="F383" t="s">
        <v>6796</v>
      </c>
      <c r="G383" t="s">
        <v>6985</v>
      </c>
      <c r="H383" t="s">
        <v>6986</v>
      </c>
      <c r="I383" t="s">
        <v>6987</v>
      </c>
      <c r="J383" t="s">
        <v>6959</v>
      </c>
      <c r="K383">
        <f t="shared" si="10"/>
        <v>8</v>
      </c>
      <c r="L383" t="s">
        <v>6</v>
      </c>
      <c r="N383">
        <v>1</v>
      </c>
      <c r="O383">
        <v>2009</v>
      </c>
      <c r="P383">
        <v>18</v>
      </c>
      <c r="Q383">
        <f t="shared" si="11"/>
        <v>3</v>
      </c>
    </row>
    <row r="384" spans="1:17" x14ac:dyDescent="0.3">
      <c r="A384" s="308">
        <v>202000</v>
      </c>
      <c r="B384">
        <v>2419</v>
      </c>
      <c r="C384" t="s">
        <v>6793</v>
      </c>
      <c r="D384">
        <v>2007</v>
      </c>
      <c r="E384">
        <v>1</v>
      </c>
      <c r="F384" t="s">
        <v>6796</v>
      </c>
      <c r="G384" t="s">
        <v>6985</v>
      </c>
      <c r="H384" t="s">
        <v>6986</v>
      </c>
      <c r="I384" t="s">
        <v>6988</v>
      </c>
      <c r="J384" t="s">
        <v>6962</v>
      </c>
      <c r="K384">
        <f t="shared" si="10"/>
        <v>11</v>
      </c>
      <c r="L384" t="s">
        <v>6</v>
      </c>
      <c r="N384" t="s">
        <v>6966</v>
      </c>
      <c r="O384" t="s">
        <v>6966</v>
      </c>
      <c r="P384">
        <v>15</v>
      </c>
      <c r="Q384">
        <f t="shared" si="11"/>
        <v>3</v>
      </c>
    </row>
    <row r="385" spans="1:17" x14ac:dyDescent="0.3">
      <c r="A385" s="308">
        <v>202000</v>
      </c>
      <c r="B385">
        <v>2430</v>
      </c>
      <c r="C385" t="s">
        <v>6793</v>
      </c>
      <c r="D385">
        <v>2007</v>
      </c>
      <c r="E385">
        <v>1</v>
      </c>
      <c r="F385" t="s">
        <v>6796</v>
      </c>
      <c r="G385" t="s">
        <v>6985</v>
      </c>
      <c r="H385" t="s">
        <v>6991</v>
      </c>
      <c r="I385" t="s">
        <v>6988</v>
      </c>
      <c r="J385" t="s">
        <v>6949</v>
      </c>
      <c r="K385">
        <f t="shared" si="10"/>
        <v>1</v>
      </c>
      <c r="L385" t="s">
        <v>6794</v>
      </c>
      <c r="N385">
        <v>5</v>
      </c>
      <c r="O385">
        <v>2008</v>
      </c>
      <c r="P385">
        <v>5</v>
      </c>
      <c r="Q385">
        <f t="shared" si="11"/>
        <v>5</v>
      </c>
    </row>
    <row r="386" spans="1:17" x14ac:dyDescent="0.3">
      <c r="A386" s="308">
        <v>202000</v>
      </c>
      <c r="B386">
        <v>2439</v>
      </c>
      <c r="C386" t="s">
        <v>6793</v>
      </c>
      <c r="D386">
        <v>2009</v>
      </c>
      <c r="K386">
        <f t="shared" si="10"/>
        <v>-9</v>
      </c>
      <c r="Q386">
        <f t="shared" si="11"/>
        <v>0</v>
      </c>
    </row>
    <row r="387" spans="1:17" x14ac:dyDescent="0.3">
      <c r="A387" s="308">
        <v>202000</v>
      </c>
      <c r="B387">
        <v>2442</v>
      </c>
      <c r="C387" t="s">
        <v>6793</v>
      </c>
      <c r="D387" t="s">
        <v>6966</v>
      </c>
      <c r="K387">
        <f t="shared" si="10"/>
        <v>-9</v>
      </c>
      <c r="Q387">
        <f t="shared" si="11"/>
        <v>0</v>
      </c>
    </row>
    <row r="388" spans="1:17" x14ac:dyDescent="0.3">
      <c r="A388" s="308">
        <v>202000</v>
      </c>
      <c r="B388">
        <v>2460</v>
      </c>
      <c r="C388" t="s">
        <v>6793</v>
      </c>
      <c r="D388">
        <v>2008</v>
      </c>
      <c r="E388">
        <v>1</v>
      </c>
      <c r="F388" t="s">
        <v>6989</v>
      </c>
      <c r="G388" t="s">
        <v>6993</v>
      </c>
      <c r="H388" t="s">
        <v>6991</v>
      </c>
      <c r="I388" t="s">
        <v>6988</v>
      </c>
      <c r="J388" t="s">
        <v>6951</v>
      </c>
      <c r="K388">
        <f t="shared" si="10"/>
        <v>3</v>
      </c>
      <c r="L388" t="s">
        <v>6794</v>
      </c>
      <c r="N388">
        <v>2</v>
      </c>
      <c r="O388">
        <v>2008</v>
      </c>
      <c r="P388">
        <v>2</v>
      </c>
      <c r="Q388">
        <f t="shared" si="11"/>
        <v>6</v>
      </c>
    </row>
    <row r="389" spans="1:17" x14ac:dyDescent="0.3">
      <c r="A389" s="308">
        <v>202000</v>
      </c>
      <c r="B389">
        <v>2474</v>
      </c>
      <c r="C389" t="s">
        <v>6793</v>
      </c>
      <c r="D389">
        <v>2007</v>
      </c>
      <c r="E389">
        <v>1</v>
      </c>
      <c r="F389" t="s">
        <v>6796</v>
      </c>
      <c r="G389" t="s">
        <v>6985</v>
      </c>
      <c r="H389" t="s">
        <v>6991</v>
      </c>
      <c r="I389" t="s">
        <v>6988</v>
      </c>
      <c r="J389" t="s">
        <v>6963</v>
      </c>
      <c r="K389">
        <f t="shared" si="10"/>
        <v>12</v>
      </c>
      <c r="L389" t="s">
        <v>6794</v>
      </c>
      <c r="N389">
        <v>1</v>
      </c>
      <c r="O389">
        <v>2007</v>
      </c>
      <c r="P389">
        <v>3</v>
      </c>
      <c r="Q389">
        <f t="shared" si="11"/>
        <v>6</v>
      </c>
    </row>
    <row r="390" spans="1:17" x14ac:dyDescent="0.3">
      <c r="A390" s="308">
        <v>202000</v>
      </c>
      <c r="B390">
        <v>2481</v>
      </c>
      <c r="C390" t="s">
        <v>6793</v>
      </c>
      <c r="D390">
        <v>2008</v>
      </c>
      <c r="E390">
        <v>1</v>
      </c>
      <c r="F390" t="s">
        <v>6796</v>
      </c>
      <c r="G390" t="s">
        <v>6985</v>
      </c>
      <c r="H390" t="s">
        <v>6991</v>
      </c>
      <c r="I390" t="s">
        <v>6988</v>
      </c>
      <c r="J390" t="s">
        <v>6963</v>
      </c>
      <c r="K390">
        <f t="shared" si="10"/>
        <v>12</v>
      </c>
      <c r="L390" t="s">
        <v>6794</v>
      </c>
      <c r="N390" t="s">
        <v>6966</v>
      </c>
      <c r="O390">
        <v>2008</v>
      </c>
      <c r="P390" t="s">
        <v>6966</v>
      </c>
      <c r="Q390">
        <f t="shared" si="11"/>
        <v>-1</v>
      </c>
    </row>
    <row r="391" spans="1:17" x14ac:dyDescent="0.3">
      <c r="A391" s="308">
        <v>202000</v>
      </c>
      <c r="B391">
        <v>2487</v>
      </c>
      <c r="C391" t="s">
        <v>6793</v>
      </c>
      <c r="D391">
        <v>2008</v>
      </c>
      <c r="E391">
        <v>1</v>
      </c>
      <c r="F391" t="s">
        <v>6796</v>
      </c>
      <c r="G391" t="s">
        <v>6985</v>
      </c>
      <c r="H391" t="s">
        <v>6991</v>
      </c>
      <c r="I391" t="s">
        <v>6988</v>
      </c>
      <c r="J391" t="s">
        <v>6963</v>
      </c>
      <c r="K391">
        <f t="shared" si="10"/>
        <v>12</v>
      </c>
      <c r="L391" t="s">
        <v>6794</v>
      </c>
      <c r="N391">
        <v>12</v>
      </c>
      <c r="O391">
        <v>2008</v>
      </c>
      <c r="P391">
        <v>13</v>
      </c>
      <c r="Q391">
        <f t="shared" si="11"/>
        <v>4</v>
      </c>
    </row>
    <row r="392" spans="1:17" x14ac:dyDescent="0.3">
      <c r="A392" s="308">
        <v>202000</v>
      </c>
      <c r="B392">
        <v>2491</v>
      </c>
      <c r="C392" t="s">
        <v>6793</v>
      </c>
      <c r="D392">
        <v>2008</v>
      </c>
      <c r="E392">
        <v>1</v>
      </c>
      <c r="F392" t="s">
        <v>6796</v>
      </c>
      <c r="G392" t="s">
        <v>6985</v>
      </c>
      <c r="H392" t="s">
        <v>6991</v>
      </c>
      <c r="I392" t="s">
        <v>6965</v>
      </c>
      <c r="J392" t="s">
        <v>6965</v>
      </c>
      <c r="K392">
        <f t="shared" si="10"/>
        <v>14</v>
      </c>
      <c r="L392" t="s">
        <v>6794</v>
      </c>
      <c r="N392">
        <v>10</v>
      </c>
      <c r="O392">
        <v>2008</v>
      </c>
      <c r="P392" t="s">
        <v>6966</v>
      </c>
      <c r="Q392">
        <f t="shared" si="11"/>
        <v>-1</v>
      </c>
    </row>
    <row r="393" spans="1:17" x14ac:dyDescent="0.3">
      <c r="A393" s="308">
        <v>202000</v>
      </c>
      <c r="B393">
        <v>2502</v>
      </c>
      <c r="C393" t="s">
        <v>6793</v>
      </c>
      <c r="D393" t="s">
        <v>6966</v>
      </c>
      <c r="K393">
        <f t="shared" si="10"/>
        <v>-9</v>
      </c>
      <c r="Q393">
        <f t="shared" si="11"/>
        <v>0</v>
      </c>
    </row>
    <row r="394" spans="1:17" x14ac:dyDescent="0.3">
      <c r="A394" s="308">
        <v>202000</v>
      </c>
      <c r="B394">
        <v>2520</v>
      </c>
      <c r="C394" t="s">
        <v>6793</v>
      </c>
      <c r="D394">
        <v>2009</v>
      </c>
      <c r="K394">
        <f t="shared" si="10"/>
        <v>-9</v>
      </c>
      <c r="Q394">
        <f t="shared" si="11"/>
        <v>0</v>
      </c>
    </row>
    <row r="395" spans="1:17" x14ac:dyDescent="0.3">
      <c r="A395" s="308">
        <v>202000</v>
      </c>
      <c r="B395">
        <v>2534</v>
      </c>
      <c r="C395" t="s">
        <v>6793</v>
      </c>
      <c r="D395" t="s">
        <v>6966</v>
      </c>
      <c r="K395">
        <f t="shared" si="10"/>
        <v>-9</v>
      </c>
      <c r="Q395">
        <f t="shared" si="11"/>
        <v>0</v>
      </c>
    </row>
    <row r="396" spans="1:17" x14ac:dyDescent="0.3">
      <c r="A396" s="308">
        <v>202000</v>
      </c>
      <c r="B396">
        <v>2541</v>
      </c>
      <c r="C396" t="s">
        <v>6793</v>
      </c>
      <c r="D396">
        <v>2007</v>
      </c>
      <c r="E396">
        <v>1</v>
      </c>
      <c r="F396" t="s">
        <v>6796</v>
      </c>
      <c r="G396" t="s">
        <v>6985</v>
      </c>
      <c r="H396" t="s">
        <v>6991</v>
      </c>
      <c r="I396" t="s">
        <v>6992</v>
      </c>
      <c r="J396" t="s">
        <v>6963</v>
      </c>
      <c r="K396">
        <f t="shared" si="10"/>
        <v>12</v>
      </c>
      <c r="L396" t="s">
        <v>6794</v>
      </c>
      <c r="N396">
        <v>6</v>
      </c>
      <c r="O396">
        <v>2007</v>
      </c>
      <c r="P396" t="s">
        <v>6966</v>
      </c>
      <c r="Q396">
        <f t="shared" si="11"/>
        <v>-1</v>
      </c>
    </row>
    <row r="397" spans="1:17" x14ac:dyDescent="0.3">
      <c r="A397" s="308">
        <v>202000</v>
      </c>
      <c r="B397">
        <v>2546</v>
      </c>
      <c r="C397" t="s">
        <v>6793</v>
      </c>
      <c r="D397" t="s">
        <v>6966</v>
      </c>
      <c r="K397">
        <f t="shared" si="10"/>
        <v>-9</v>
      </c>
      <c r="Q397">
        <f t="shared" si="11"/>
        <v>0</v>
      </c>
    </row>
    <row r="398" spans="1:17" x14ac:dyDescent="0.3">
      <c r="A398" s="308">
        <v>202000</v>
      </c>
      <c r="B398">
        <v>2548</v>
      </c>
      <c r="C398" t="s">
        <v>6793</v>
      </c>
      <c r="D398">
        <v>2008</v>
      </c>
      <c r="E398">
        <v>1</v>
      </c>
      <c r="F398" t="s">
        <v>6796</v>
      </c>
      <c r="G398" t="s">
        <v>6985</v>
      </c>
      <c r="H398" t="s">
        <v>6986</v>
      </c>
      <c r="I398" t="s">
        <v>6988</v>
      </c>
      <c r="J398" t="s">
        <v>6962</v>
      </c>
      <c r="K398">
        <f t="shared" si="10"/>
        <v>11</v>
      </c>
      <c r="L398" t="s">
        <v>6794</v>
      </c>
      <c r="N398">
        <v>11</v>
      </c>
      <c r="O398">
        <v>2008</v>
      </c>
      <c r="P398">
        <v>20</v>
      </c>
      <c r="Q398">
        <f t="shared" si="11"/>
        <v>2</v>
      </c>
    </row>
    <row r="399" spans="1:17" x14ac:dyDescent="0.3">
      <c r="A399" s="308">
        <v>202000</v>
      </c>
      <c r="B399">
        <v>2553</v>
      </c>
      <c r="C399" t="s">
        <v>6793</v>
      </c>
      <c r="D399">
        <v>2009</v>
      </c>
      <c r="K399">
        <f t="shared" si="10"/>
        <v>-9</v>
      </c>
      <c r="Q399">
        <f t="shared" si="11"/>
        <v>0</v>
      </c>
    </row>
    <row r="400" spans="1:17" x14ac:dyDescent="0.3">
      <c r="A400" s="308">
        <v>202000</v>
      </c>
      <c r="B400">
        <v>2567</v>
      </c>
      <c r="C400" t="s">
        <v>6793</v>
      </c>
      <c r="D400">
        <v>2009</v>
      </c>
      <c r="K400">
        <f t="shared" si="10"/>
        <v>-9</v>
      </c>
      <c r="Q400">
        <f t="shared" si="11"/>
        <v>0</v>
      </c>
    </row>
    <row r="401" spans="1:17" x14ac:dyDescent="0.3">
      <c r="A401" s="308">
        <v>202000</v>
      </c>
      <c r="B401">
        <v>2574</v>
      </c>
      <c r="C401" t="s">
        <v>6793</v>
      </c>
      <c r="D401">
        <v>2008</v>
      </c>
      <c r="E401">
        <v>1</v>
      </c>
      <c r="F401" t="s">
        <v>6796</v>
      </c>
      <c r="G401" t="s">
        <v>6985</v>
      </c>
      <c r="H401" t="s">
        <v>6965</v>
      </c>
      <c r="I401" t="s">
        <v>6988</v>
      </c>
      <c r="J401" t="s">
        <v>6960</v>
      </c>
      <c r="K401">
        <f t="shared" si="10"/>
        <v>9</v>
      </c>
      <c r="L401" t="s">
        <v>6793</v>
      </c>
      <c r="M401">
        <v>30</v>
      </c>
      <c r="N401" t="s">
        <v>6966</v>
      </c>
      <c r="O401">
        <v>2008</v>
      </c>
      <c r="P401" t="s">
        <v>6966</v>
      </c>
      <c r="Q401">
        <f t="shared" si="11"/>
        <v>-1</v>
      </c>
    </row>
    <row r="402" spans="1:17" x14ac:dyDescent="0.3">
      <c r="A402" s="308">
        <v>202000</v>
      </c>
      <c r="B402">
        <v>2576</v>
      </c>
      <c r="C402" t="s">
        <v>6793</v>
      </c>
      <c r="D402">
        <v>2008</v>
      </c>
      <c r="E402">
        <v>1</v>
      </c>
      <c r="F402" t="s">
        <v>6989</v>
      </c>
      <c r="G402" t="s">
        <v>6993</v>
      </c>
      <c r="H402" t="s">
        <v>6991</v>
      </c>
      <c r="I402" t="s">
        <v>6987</v>
      </c>
      <c r="J402" t="s">
        <v>6960</v>
      </c>
      <c r="K402">
        <f t="shared" si="10"/>
        <v>9</v>
      </c>
      <c r="L402" t="s">
        <v>6793</v>
      </c>
      <c r="M402">
        <v>35</v>
      </c>
      <c r="N402" t="s">
        <v>6966</v>
      </c>
      <c r="O402">
        <v>2008</v>
      </c>
      <c r="P402">
        <v>15</v>
      </c>
      <c r="Q402">
        <f t="shared" si="11"/>
        <v>3</v>
      </c>
    </row>
    <row r="403" spans="1:17" x14ac:dyDescent="0.3">
      <c r="A403" s="308">
        <v>202000</v>
      </c>
      <c r="B403">
        <v>2580</v>
      </c>
      <c r="C403" t="s">
        <v>6793</v>
      </c>
      <c r="D403">
        <v>2007</v>
      </c>
      <c r="E403">
        <v>1</v>
      </c>
      <c r="F403" t="s">
        <v>6796</v>
      </c>
      <c r="G403" t="s">
        <v>6985</v>
      </c>
      <c r="H403" t="s">
        <v>6991</v>
      </c>
      <c r="I403" t="s">
        <v>6988</v>
      </c>
      <c r="J403" t="s">
        <v>6963</v>
      </c>
      <c r="K403">
        <f t="shared" si="10"/>
        <v>12</v>
      </c>
      <c r="L403" t="s">
        <v>6794</v>
      </c>
      <c r="N403">
        <v>7</v>
      </c>
      <c r="O403">
        <v>2009</v>
      </c>
      <c r="P403">
        <v>15</v>
      </c>
      <c r="Q403">
        <f t="shared" si="11"/>
        <v>3</v>
      </c>
    </row>
    <row r="404" spans="1:17" x14ac:dyDescent="0.3">
      <c r="A404" s="308">
        <v>202000</v>
      </c>
      <c r="B404">
        <v>2595</v>
      </c>
      <c r="C404" t="s">
        <v>6793</v>
      </c>
      <c r="D404">
        <v>2007</v>
      </c>
      <c r="E404">
        <v>1</v>
      </c>
      <c r="F404" t="s">
        <v>6989</v>
      </c>
      <c r="G404" t="s">
        <v>6993</v>
      </c>
      <c r="H404" t="s">
        <v>6991</v>
      </c>
      <c r="I404" t="s">
        <v>6992</v>
      </c>
      <c r="J404" t="s">
        <v>6960</v>
      </c>
      <c r="K404">
        <f t="shared" ref="K404:K467" si="12">VLOOKUP(J404,$AF$2:$AG$17,2,FALSE)</f>
        <v>9</v>
      </c>
      <c r="L404" t="s">
        <v>6793</v>
      </c>
      <c r="M404">
        <v>30</v>
      </c>
      <c r="N404">
        <v>6</v>
      </c>
      <c r="O404">
        <v>2007</v>
      </c>
      <c r="P404">
        <v>15</v>
      </c>
      <c r="Q404">
        <f t="shared" ref="Q404:Q467" si="13">IF(P404="Don't Know",-1,IF(P404&gt;=30,1,IF(P404&gt;=20,2,IF(P404&gt;=15,3,IF(P404&gt;=10,4,IF(P404&gt;=5,5,IF(P404&gt;0,6,0)))))))</f>
        <v>3</v>
      </c>
    </row>
    <row r="405" spans="1:17" x14ac:dyDescent="0.3">
      <c r="A405" s="308">
        <v>202000</v>
      </c>
      <c r="B405">
        <v>2615</v>
      </c>
      <c r="C405" t="s">
        <v>6793</v>
      </c>
      <c r="D405">
        <v>2008</v>
      </c>
      <c r="E405">
        <v>1</v>
      </c>
      <c r="F405" t="s">
        <v>6796</v>
      </c>
      <c r="G405" t="s">
        <v>6985</v>
      </c>
      <c r="H405" t="s">
        <v>6990</v>
      </c>
      <c r="I405" t="s">
        <v>6988</v>
      </c>
      <c r="J405" t="s">
        <v>6959</v>
      </c>
      <c r="K405">
        <f t="shared" si="12"/>
        <v>8</v>
      </c>
      <c r="L405" t="s">
        <v>6794</v>
      </c>
      <c r="N405">
        <v>12</v>
      </c>
      <c r="O405">
        <v>2008</v>
      </c>
      <c r="P405">
        <v>25</v>
      </c>
      <c r="Q405">
        <f t="shared" si="13"/>
        <v>2</v>
      </c>
    </row>
    <row r="406" spans="1:17" x14ac:dyDescent="0.3">
      <c r="A406" s="308">
        <v>202000</v>
      </c>
      <c r="B406">
        <v>2625</v>
      </c>
      <c r="C406" t="s">
        <v>6793</v>
      </c>
      <c r="D406">
        <v>2007</v>
      </c>
      <c r="E406">
        <v>1</v>
      </c>
      <c r="F406" t="s">
        <v>6796</v>
      </c>
      <c r="G406" t="s">
        <v>6985</v>
      </c>
      <c r="H406" t="s">
        <v>6991</v>
      </c>
      <c r="I406" t="s">
        <v>6992</v>
      </c>
      <c r="J406" t="s">
        <v>6954</v>
      </c>
      <c r="K406">
        <f t="shared" si="12"/>
        <v>6</v>
      </c>
      <c r="L406" t="s">
        <v>6793</v>
      </c>
      <c r="M406">
        <v>10</v>
      </c>
      <c r="N406" t="s">
        <v>6966</v>
      </c>
      <c r="O406">
        <v>2007</v>
      </c>
      <c r="P406">
        <v>7</v>
      </c>
      <c r="Q406">
        <f t="shared" si="13"/>
        <v>5</v>
      </c>
    </row>
    <row r="407" spans="1:17" x14ac:dyDescent="0.3">
      <c r="A407" s="308">
        <v>202000</v>
      </c>
      <c r="B407">
        <v>2628</v>
      </c>
      <c r="C407" t="s">
        <v>6793</v>
      </c>
      <c r="D407" t="s">
        <v>6966</v>
      </c>
      <c r="K407">
        <f t="shared" si="12"/>
        <v>-9</v>
      </c>
      <c r="Q407">
        <f t="shared" si="13"/>
        <v>0</v>
      </c>
    </row>
    <row r="408" spans="1:17" x14ac:dyDescent="0.3">
      <c r="A408" s="308">
        <v>202000</v>
      </c>
      <c r="B408">
        <v>2631</v>
      </c>
      <c r="C408" t="s">
        <v>6793</v>
      </c>
      <c r="D408">
        <v>2008</v>
      </c>
      <c r="E408">
        <v>1</v>
      </c>
      <c r="F408" t="s">
        <v>6796</v>
      </c>
      <c r="G408" t="s">
        <v>6985</v>
      </c>
      <c r="H408" t="s">
        <v>6986</v>
      </c>
      <c r="I408" t="s">
        <v>6988</v>
      </c>
      <c r="J408" t="s">
        <v>6962</v>
      </c>
      <c r="K408">
        <f t="shared" si="12"/>
        <v>11</v>
      </c>
      <c r="L408" t="s">
        <v>6794</v>
      </c>
      <c r="N408" t="s">
        <v>6966</v>
      </c>
      <c r="O408">
        <v>2008</v>
      </c>
      <c r="P408">
        <v>10</v>
      </c>
      <c r="Q408">
        <f t="shared" si="13"/>
        <v>4</v>
      </c>
    </row>
    <row r="409" spans="1:17" x14ac:dyDescent="0.3">
      <c r="A409" s="308">
        <v>202000</v>
      </c>
      <c r="B409">
        <v>2634</v>
      </c>
      <c r="C409" t="s">
        <v>6793</v>
      </c>
      <c r="D409">
        <v>2006</v>
      </c>
      <c r="E409">
        <v>1</v>
      </c>
      <c r="F409" t="s">
        <v>6796</v>
      </c>
      <c r="G409" t="s">
        <v>6985</v>
      </c>
      <c r="H409" t="s">
        <v>6991</v>
      </c>
      <c r="I409" t="s">
        <v>6988</v>
      </c>
      <c r="J409" t="s">
        <v>6965</v>
      </c>
      <c r="K409">
        <f t="shared" si="12"/>
        <v>14</v>
      </c>
      <c r="L409" t="s">
        <v>6794</v>
      </c>
      <c r="N409">
        <v>11</v>
      </c>
      <c r="O409">
        <v>2006</v>
      </c>
      <c r="P409" t="s">
        <v>6966</v>
      </c>
      <c r="Q409">
        <f t="shared" si="13"/>
        <v>-1</v>
      </c>
    </row>
    <row r="410" spans="1:17" x14ac:dyDescent="0.3">
      <c r="A410" s="308">
        <v>202000</v>
      </c>
      <c r="B410">
        <v>2639</v>
      </c>
      <c r="C410" t="s">
        <v>6793</v>
      </c>
      <c r="D410">
        <v>2008</v>
      </c>
      <c r="E410">
        <v>1</v>
      </c>
      <c r="F410" t="s">
        <v>6796</v>
      </c>
      <c r="G410" t="s">
        <v>6985</v>
      </c>
      <c r="H410" t="s">
        <v>6991</v>
      </c>
      <c r="I410" t="s">
        <v>6988</v>
      </c>
      <c r="J410" t="s">
        <v>6962</v>
      </c>
      <c r="K410">
        <f t="shared" si="12"/>
        <v>11</v>
      </c>
      <c r="L410" t="s">
        <v>6</v>
      </c>
      <c r="N410" t="s">
        <v>6966</v>
      </c>
      <c r="O410">
        <v>2008</v>
      </c>
      <c r="P410">
        <v>9</v>
      </c>
      <c r="Q410">
        <f t="shared" si="13"/>
        <v>5</v>
      </c>
    </row>
    <row r="411" spans="1:17" x14ac:dyDescent="0.3">
      <c r="A411" s="308">
        <v>202000</v>
      </c>
      <c r="B411">
        <v>2655</v>
      </c>
      <c r="C411" t="s">
        <v>6793</v>
      </c>
      <c r="D411">
        <v>2007</v>
      </c>
      <c r="E411">
        <v>2</v>
      </c>
      <c r="F411" t="s">
        <v>6989</v>
      </c>
      <c r="G411" t="s">
        <v>6993</v>
      </c>
      <c r="H411" t="s">
        <v>6986</v>
      </c>
      <c r="I411" t="s">
        <v>6988</v>
      </c>
      <c r="J411" t="s">
        <v>6960</v>
      </c>
      <c r="K411">
        <f t="shared" si="12"/>
        <v>9</v>
      </c>
      <c r="L411" t="s">
        <v>6793</v>
      </c>
      <c r="M411">
        <v>25</v>
      </c>
      <c r="N411" t="s">
        <v>6966</v>
      </c>
      <c r="O411">
        <v>2007</v>
      </c>
      <c r="P411">
        <v>6</v>
      </c>
      <c r="Q411">
        <f t="shared" si="13"/>
        <v>5</v>
      </c>
    </row>
    <row r="412" spans="1:17" x14ac:dyDescent="0.3">
      <c r="A412" s="308">
        <v>202000</v>
      </c>
      <c r="B412">
        <v>2658</v>
      </c>
      <c r="C412" t="s">
        <v>6793</v>
      </c>
      <c r="D412">
        <v>2007</v>
      </c>
      <c r="E412">
        <v>1</v>
      </c>
      <c r="F412" t="s">
        <v>6989</v>
      </c>
      <c r="G412" t="s">
        <v>6995</v>
      </c>
      <c r="H412" t="s">
        <v>6991</v>
      </c>
      <c r="I412" t="s">
        <v>6988</v>
      </c>
      <c r="J412" t="s">
        <v>6959</v>
      </c>
      <c r="K412">
        <f t="shared" si="12"/>
        <v>8</v>
      </c>
      <c r="L412" t="s">
        <v>6794</v>
      </c>
      <c r="N412" t="s">
        <v>6966</v>
      </c>
      <c r="O412">
        <v>2007</v>
      </c>
      <c r="P412">
        <v>10</v>
      </c>
      <c r="Q412">
        <f t="shared" si="13"/>
        <v>4</v>
      </c>
    </row>
    <row r="413" spans="1:17" x14ac:dyDescent="0.3">
      <c r="A413" s="308">
        <v>202000</v>
      </c>
      <c r="B413">
        <v>2661</v>
      </c>
      <c r="C413" t="s">
        <v>6793</v>
      </c>
      <c r="D413">
        <v>2006</v>
      </c>
      <c r="E413">
        <v>1</v>
      </c>
      <c r="F413" t="s">
        <v>6796</v>
      </c>
      <c r="G413" t="s">
        <v>6985</v>
      </c>
      <c r="H413" t="s">
        <v>6986</v>
      </c>
      <c r="I413" t="s">
        <v>6988</v>
      </c>
      <c r="J413" t="s">
        <v>6966</v>
      </c>
      <c r="K413">
        <f t="shared" si="12"/>
        <v>-8</v>
      </c>
      <c r="L413" t="s">
        <v>6794</v>
      </c>
      <c r="N413">
        <v>6</v>
      </c>
      <c r="O413">
        <v>2006</v>
      </c>
      <c r="P413">
        <v>18</v>
      </c>
      <c r="Q413">
        <f t="shared" si="13"/>
        <v>3</v>
      </c>
    </row>
    <row r="414" spans="1:17" x14ac:dyDescent="0.3">
      <c r="A414" s="308">
        <v>202000</v>
      </c>
      <c r="B414">
        <v>2666</v>
      </c>
      <c r="C414" t="s">
        <v>6793</v>
      </c>
      <c r="D414">
        <v>2006</v>
      </c>
      <c r="E414">
        <v>1</v>
      </c>
      <c r="F414" t="s">
        <v>6796</v>
      </c>
      <c r="G414" t="s">
        <v>6985</v>
      </c>
      <c r="H414" t="s">
        <v>6986</v>
      </c>
      <c r="I414" t="s">
        <v>6992</v>
      </c>
      <c r="J414" t="s">
        <v>6960</v>
      </c>
      <c r="K414">
        <f t="shared" si="12"/>
        <v>9</v>
      </c>
      <c r="L414" t="s">
        <v>6793</v>
      </c>
      <c r="M414">
        <v>30</v>
      </c>
      <c r="N414">
        <v>6</v>
      </c>
      <c r="O414">
        <v>2006</v>
      </c>
      <c r="P414">
        <v>6</v>
      </c>
      <c r="Q414">
        <f t="shared" si="13"/>
        <v>5</v>
      </c>
    </row>
    <row r="415" spans="1:17" x14ac:dyDescent="0.3">
      <c r="A415" s="308">
        <v>202000</v>
      </c>
      <c r="B415">
        <v>2671</v>
      </c>
      <c r="C415" t="s">
        <v>6793</v>
      </c>
      <c r="D415" t="s">
        <v>6966</v>
      </c>
      <c r="K415">
        <f t="shared" si="12"/>
        <v>-9</v>
      </c>
      <c r="Q415">
        <f t="shared" si="13"/>
        <v>0</v>
      </c>
    </row>
    <row r="416" spans="1:17" x14ac:dyDescent="0.3">
      <c r="A416" s="308">
        <v>202000</v>
      </c>
      <c r="B416">
        <v>2680</v>
      </c>
      <c r="C416" t="s">
        <v>6793</v>
      </c>
      <c r="D416">
        <v>2008</v>
      </c>
      <c r="E416">
        <v>1</v>
      </c>
      <c r="F416" t="s">
        <v>6989</v>
      </c>
      <c r="G416" t="s">
        <v>6995</v>
      </c>
      <c r="H416" t="s">
        <v>6991</v>
      </c>
      <c r="I416" t="s">
        <v>6988</v>
      </c>
      <c r="J416" t="s">
        <v>6952</v>
      </c>
      <c r="K416">
        <f t="shared" si="12"/>
        <v>4</v>
      </c>
      <c r="L416" t="s">
        <v>6793</v>
      </c>
      <c r="M416">
        <v>50</v>
      </c>
      <c r="N416">
        <v>2</v>
      </c>
      <c r="O416">
        <v>2008</v>
      </c>
      <c r="P416" t="s">
        <v>6966</v>
      </c>
      <c r="Q416">
        <f t="shared" si="13"/>
        <v>-1</v>
      </c>
    </row>
    <row r="417" spans="1:17" x14ac:dyDescent="0.3">
      <c r="A417" s="308">
        <v>202000</v>
      </c>
      <c r="B417">
        <v>2682</v>
      </c>
      <c r="C417" t="s">
        <v>6793</v>
      </c>
      <c r="D417" t="s">
        <v>6966</v>
      </c>
      <c r="K417">
        <f t="shared" si="12"/>
        <v>-9</v>
      </c>
      <c r="Q417">
        <f t="shared" si="13"/>
        <v>0</v>
      </c>
    </row>
    <row r="418" spans="1:17" x14ac:dyDescent="0.3">
      <c r="A418" s="308">
        <v>202000</v>
      </c>
      <c r="B418">
        <v>2696</v>
      </c>
      <c r="C418" t="s">
        <v>6793</v>
      </c>
      <c r="D418">
        <v>2008</v>
      </c>
      <c r="E418">
        <v>1</v>
      </c>
      <c r="F418" t="s">
        <v>6796</v>
      </c>
      <c r="G418" t="s">
        <v>6985</v>
      </c>
      <c r="H418" t="s">
        <v>6991</v>
      </c>
      <c r="I418" t="s">
        <v>6988</v>
      </c>
      <c r="J418" t="s">
        <v>6962</v>
      </c>
      <c r="K418">
        <f t="shared" si="12"/>
        <v>11</v>
      </c>
      <c r="L418" t="s">
        <v>6794</v>
      </c>
      <c r="N418" t="s">
        <v>6966</v>
      </c>
      <c r="O418">
        <v>2008</v>
      </c>
      <c r="P418" t="s">
        <v>6966</v>
      </c>
      <c r="Q418">
        <f t="shared" si="13"/>
        <v>-1</v>
      </c>
    </row>
    <row r="419" spans="1:17" x14ac:dyDescent="0.3">
      <c r="A419" s="308">
        <v>202000</v>
      </c>
      <c r="B419">
        <v>2716</v>
      </c>
      <c r="C419" t="s">
        <v>6793</v>
      </c>
      <c r="D419">
        <v>2007</v>
      </c>
      <c r="E419">
        <v>1</v>
      </c>
      <c r="F419" t="s">
        <v>6796</v>
      </c>
      <c r="G419" t="s">
        <v>6985</v>
      </c>
      <c r="H419" t="s">
        <v>6986</v>
      </c>
      <c r="I419" t="s">
        <v>6965</v>
      </c>
      <c r="J419" t="s">
        <v>6966</v>
      </c>
      <c r="K419">
        <f t="shared" si="12"/>
        <v>-8</v>
      </c>
      <c r="L419" t="s">
        <v>6794</v>
      </c>
      <c r="N419" t="s">
        <v>6966</v>
      </c>
      <c r="O419">
        <v>2007</v>
      </c>
      <c r="P419">
        <v>15</v>
      </c>
      <c r="Q419">
        <f t="shared" si="13"/>
        <v>3</v>
      </c>
    </row>
    <row r="420" spans="1:17" x14ac:dyDescent="0.3">
      <c r="A420" s="308">
        <v>202000</v>
      </c>
      <c r="B420">
        <v>2718</v>
      </c>
      <c r="C420" t="s">
        <v>6793</v>
      </c>
      <c r="D420">
        <v>2007</v>
      </c>
      <c r="E420">
        <v>1</v>
      </c>
      <c r="F420" t="s">
        <v>6796</v>
      </c>
      <c r="G420" t="s">
        <v>6985</v>
      </c>
      <c r="H420" t="s">
        <v>6986</v>
      </c>
      <c r="I420" t="s">
        <v>6988</v>
      </c>
      <c r="J420" t="s">
        <v>6960</v>
      </c>
      <c r="K420">
        <f t="shared" si="12"/>
        <v>9</v>
      </c>
      <c r="L420" t="s">
        <v>6794</v>
      </c>
      <c r="N420">
        <v>1</v>
      </c>
      <c r="O420">
        <v>2007</v>
      </c>
      <c r="P420">
        <v>8</v>
      </c>
      <c r="Q420">
        <f t="shared" si="13"/>
        <v>5</v>
      </c>
    </row>
    <row r="421" spans="1:17" x14ac:dyDescent="0.3">
      <c r="A421" s="308">
        <v>202000</v>
      </c>
      <c r="B421">
        <v>2725</v>
      </c>
      <c r="C421" t="s">
        <v>6793</v>
      </c>
      <c r="D421">
        <v>2007</v>
      </c>
      <c r="E421">
        <v>1</v>
      </c>
      <c r="F421" t="s">
        <v>6796</v>
      </c>
      <c r="G421" t="s">
        <v>6985</v>
      </c>
      <c r="H421" t="s">
        <v>6986</v>
      </c>
      <c r="I421" t="s">
        <v>6988</v>
      </c>
      <c r="J421" t="s">
        <v>6962</v>
      </c>
      <c r="K421">
        <f t="shared" si="12"/>
        <v>11</v>
      </c>
      <c r="L421" t="s">
        <v>6794</v>
      </c>
      <c r="N421" t="s">
        <v>6966</v>
      </c>
      <c r="O421">
        <v>2007</v>
      </c>
      <c r="P421">
        <v>20</v>
      </c>
      <c r="Q421">
        <f t="shared" si="13"/>
        <v>2</v>
      </c>
    </row>
    <row r="422" spans="1:17" x14ac:dyDescent="0.3">
      <c r="A422" s="308">
        <v>202000</v>
      </c>
      <c r="B422">
        <v>2743</v>
      </c>
      <c r="C422" t="s">
        <v>6793</v>
      </c>
      <c r="D422">
        <v>2007</v>
      </c>
      <c r="E422">
        <v>1</v>
      </c>
      <c r="F422" t="s">
        <v>6796</v>
      </c>
      <c r="G422" t="s">
        <v>6985</v>
      </c>
      <c r="H422" t="s">
        <v>6990</v>
      </c>
      <c r="I422" t="s">
        <v>6988</v>
      </c>
      <c r="J422" t="s">
        <v>6965</v>
      </c>
      <c r="K422">
        <f t="shared" si="12"/>
        <v>14</v>
      </c>
      <c r="L422" t="s">
        <v>6794</v>
      </c>
      <c r="N422">
        <v>11</v>
      </c>
      <c r="O422">
        <v>2007</v>
      </c>
      <c r="P422" t="s">
        <v>6966</v>
      </c>
      <c r="Q422">
        <f t="shared" si="13"/>
        <v>-1</v>
      </c>
    </row>
    <row r="423" spans="1:17" x14ac:dyDescent="0.3">
      <c r="A423" s="308">
        <v>202000</v>
      </c>
      <c r="B423">
        <v>2747</v>
      </c>
      <c r="C423" t="s">
        <v>6793</v>
      </c>
      <c r="D423">
        <v>2009</v>
      </c>
      <c r="K423">
        <f t="shared" si="12"/>
        <v>-9</v>
      </c>
      <c r="Q423">
        <f t="shared" si="13"/>
        <v>0</v>
      </c>
    </row>
    <row r="424" spans="1:17" x14ac:dyDescent="0.3">
      <c r="A424" s="308">
        <v>202000</v>
      </c>
      <c r="B424">
        <v>2750</v>
      </c>
      <c r="C424" t="s">
        <v>6793</v>
      </c>
      <c r="D424">
        <v>2009</v>
      </c>
      <c r="K424">
        <f t="shared" si="12"/>
        <v>-9</v>
      </c>
      <c r="Q424">
        <f t="shared" si="13"/>
        <v>0</v>
      </c>
    </row>
    <row r="425" spans="1:17" x14ac:dyDescent="0.3">
      <c r="A425" s="308">
        <v>202000</v>
      </c>
      <c r="B425">
        <v>2751</v>
      </c>
      <c r="C425" t="s">
        <v>6793</v>
      </c>
      <c r="D425">
        <v>2009</v>
      </c>
      <c r="K425">
        <f t="shared" si="12"/>
        <v>-9</v>
      </c>
      <c r="Q425">
        <f t="shared" si="13"/>
        <v>0</v>
      </c>
    </row>
    <row r="426" spans="1:17" x14ac:dyDescent="0.3">
      <c r="A426" s="308">
        <v>202000</v>
      </c>
      <c r="B426">
        <v>2753</v>
      </c>
      <c r="C426" t="s">
        <v>6793</v>
      </c>
      <c r="D426">
        <v>2009</v>
      </c>
      <c r="K426">
        <f t="shared" si="12"/>
        <v>-9</v>
      </c>
      <c r="Q426">
        <f t="shared" si="13"/>
        <v>0</v>
      </c>
    </row>
    <row r="427" spans="1:17" x14ac:dyDescent="0.3">
      <c r="A427" s="308">
        <v>202000</v>
      </c>
      <c r="B427">
        <v>2757</v>
      </c>
      <c r="C427" t="s">
        <v>6793</v>
      </c>
      <c r="D427">
        <v>2006</v>
      </c>
      <c r="E427">
        <v>1</v>
      </c>
      <c r="F427" t="s">
        <v>6796</v>
      </c>
      <c r="G427" t="s">
        <v>6985</v>
      </c>
      <c r="H427" t="s">
        <v>6986</v>
      </c>
      <c r="I427" t="s">
        <v>6988</v>
      </c>
      <c r="J427" t="s">
        <v>6959</v>
      </c>
      <c r="K427">
        <f t="shared" si="12"/>
        <v>8</v>
      </c>
      <c r="L427" t="s">
        <v>6794</v>
      </c>
      <c r="N427" t="s">
        <v>6966</v>
      </c>
      <c r="O427">
        <v>2006</v>
      </c>
      <c r="P427">
        <v>4</v>
      </c>
      <c r="Q427">
        <f t="shared" si="13"/>
        <v>6</v>
      </c>
    </row>
    <row r="428" spans="1:17" x14ac:dyDescent="0.3">
      <c r="A428" s="308">
        <v>202000</v>
      </c>
      <c r="B428">
        <v>2769</v>
      </c>
      <c r="C428" t="s">
        <v>6793</v>
      </c>
      <c r="D428">
        <v>2006</v>
      </c>
      <c r="E428">
        <v>1</v>
      </c>
      <c r="F428" t="s">
        <v>6796</v>
      </c>
      <c r="G428" t="s">
        <v>6985</v>
      </c>
      <c r="H428" t="s">
        <v>6990</v>
      </c>
      <c r="I428" t="s">
        <v>6988</v>
      </c>
      <c r="J428" t="s">
        <v>6962</v>
      </c>
      <c r="K428">
        <f t="shared" si="12"/>
        <v>11</v>
      </c>
      <c r="L428" t="s">
        <v>6794</v>
      </c>
      <c r="N428" t="s">
        <v>6966</v>
      </c>
      <c r="O428">
        <v>2006</v>
      </c>
      <c r="P428">
        <v>1</v>
      </c>
      <c r="Q428">
        <f t="shared" si="13"/>
        <v>6</v>
      </c>
    </row>
    <row r="429" spans="1:17" x14ac:dyDescent="0.3">
      <c r="A429" s="308">
        <v>202000</v>
      </c>
      <c r="B429">
        <v>2770</v>
      </c>
      <c r="C429" t="s">
        <v>6793</v>
      </c>
      <c r="D429">
        <v>2007</v>
      </c>
      <c r="E429">
        <v>1</v>
      </c>
      <c r="F429" t="s">
        <v>6796</v>
      </c>
      <c r="G429" t="s">
        <v>6985</v>
      </c>
      <c r="H429" t="s">
        <v>6991</v>
      </c>
      <c r="I429" t="s">
        <v>6988</v>
      </c>
      <c r="J429" t="s">
        <v>6963</v>
      </c>
      <c r="K429">
        <f t="shared" si="12"/>
        <v>12</v>
      </c>
      <c r="L429" t="s">
        <v>6794</v>
      </c>
      <c r="N429" t="s">
        <v>6966</v>
      </c>
      <c r="O429">
        <v>2007</v>
      </c>
      <c r="P429">
        <v>7</v>
      </c>
      <c r="Q429">
        <f t="shared" si="13"/>
        <v>5</v>
      </c>
    </row>
    <row r="430" spans="1:17" x14ac:dyDescent="0.3">
      <c r="A430" s="308">
        <v>202000</v>
      </c>
      <c r="B430">
        <v>2772</v>
      </c>
      <c r="C430" t="s">
        <v>6793</v>
      </c>
      <c r="D430">
        <v>2007</v>
      </c>
      <c r="E430">
        <v>1</v>
      </c>
      <c r="F430" t="s">
        <v>6796</v>
      </c>
      <c r="G430" t="s">
        <v>6985</v>
      </c>
      <c r="H430" t="s">
        <v>6991</v>
      </c>
      <c r="I430" t="s">
        <v>6988</v>
      </c>
      <c r="J430" t="s">
        <v>6963</v>
      </c>
      <c r="K430">
        <f t="shared" si="12"/>
        <v>12</v>
      </c>
      <c r="L430" t="s">
        <v>6794</v>
      </c>
      <c r="N430" t="s">
        <v>6966</v>
      </c>
      <c r="O430">
        <v>2007</v>
      </c>
      <c r="P430">
        <v>21</v>
      </c>
      <c r="Q430">
        <f t="shared" si="13"/>
        <v>2</v>
      </c>
    </row>
    <row r="431" spans="1:17" x14ac:dyDescent="0.3">
      <c r="A431" s="308">
        <v>202000</v>
      </c>
      <c r="B431">
        <v>2773</v>
      </c>
      <c r="C431" t="s">
        <v>6793</v>
      </c>
      <c r="D431">
        <v>2006</v>
      </c>
      <c r="E431">
        <v>1</v>
      </c>
      <c r="F431" t="s">
        <v>6796</v>
      </c>
      <c r="G431" t="s">
        <v>6985</v>
      </c>
      <c r="H431" t="s">
        <v>6986</v>
      </c>
      <c r="I431" t="s">
        <v>6988</v>
      </c>
      <c r="J431" t="s">
        <v>6949</v>
      </c>
      <c r="K431">
        <f t="shared" si="12"/>
        <v>1</v>
      </c>
      <c r="L431" t="s">
        <v>6794</v>
      </c>
      <c r="N431">
        <v>11</v>
      </c>
      <c r="O431">
        <v>2006</v>
      </c>
      <c r="P431">
        <v>20</v>
      </c>
      <c r="Q431">
        <f t="shared" si="13"/>
        <v>2</v>
      </c>
    </row>
    <row r="432" spans="1:17" x14ac:dyDescent="0.3">
      <c r="A432" s="308">
        <v>202000</v>
      </c>
      <c r="B432">
        <v>2779</v>
      </c>
      <c r="C432" t="s">
        <v>6793</v>
      </c>
      <c r="D432">
        <v>2008</v>
      </c>
      <c r="E432">
        <v>1</v>
      </c>
      <c r="F432" t="s">
        <v>6796</v>
      </c>
      <c r="G432" t="s">
        <v>6985</v>
      </c>
      <c r="H432" t="s">
        <v>6986</v>
      </c>
      <c r="I432" t="s">
        <v>6988</v>
      </c>
      <c r="J432" t="s">
        <v>6962</v>
      </c>
      <c r="K432">
        <f t="shared" si="12"/>
        <v>11</v>
      </c>
      <c r="L432" t="s">
        <v>6794</v>
      </c>
      <c r="N432">
        <v>6</v>
      </c>
      <c r="O432">
        <v>2008</v>
      </c>
      <c r="P432">
        <v>1</v>
      </c>
      <c r="Q432">
        <f t="shared" si="13"/>
        <v>6</v>
      </c>
    </row>
    <row r="433" spans="1:17" x14ac:dyDescent="0.3">
      <c r="A433" s="308">
        <v>202000</v>
      </c>
      <c r="B433">
        <v>2786</v>
      </c>
      <c r="C433" t="s">
        <v>6793</v>
      </c>
      <c r="D433">
        <v>2009</v>
      </c>
      <c r="K433">
        <f t="shared" si="12"/>
        <v>-9</v>
      </c>
      <c r="Q433">
        <f t="shared" si="13"/>
        <v>0</v>
      </c>
    </row>
    <row r="434" spans="1:17" x14ac:dyDescent="0.3">
      <c r="A434" s="308">
        <v>202000</v>
      </c>
      <c r="B434">
        <v>2790</v>
      </c>
      <c r="C434" t="s">
        <v>6793</v>
      </c>
      <c r="D434">
        <v>2008</v>
      </c>
      <c r="E434">
        <v>1</v>
      </c>
      <c r="F434" t="s">
        <v>6796</v>
      </c>
      <c r="G434" t="s">
        <v>6985</v>
      </c>
      <c r="H434" t="s">
        <v>6990</v>
      </c>
      <c r="I434" t="s">
        <v>6988</v>
      </c>
      <c r="J434" t="s">
        <v>6962</v>
      </c>
      <c r="K434">
        <f t="shared" si="12"/>
        <v>11</v>
      </c>
      <c r="L434" t="s">
        <v>6794</v>
      </c>
      <c r="N434">
        <v>7</v>
      </c>
      <c r="O434">
        <v>2007</v>
      </c>
      <c r="P434">
        <v>10</v>
      </c>
      <c r="Q434">
        <f t="shared" si="13"/>
        <v>4</v>
      </c>
    </row>
    <row r="435" spans="1:17" x14ac:dyDescent="0.3">
      <c r="A435" s="308">
        <v>202000</v>
      </c>
      <c r="B435">
        <v>2795</v>
      </c>
      <c r="C435" t="s">
        <v>6793</v>
      </c>
      <c r="D435">
        <v>2009</v>
      </c>
      <c r="K435">
        <f t="shared" si="12"/>
        <v>-9</v>
      </c>
      <c r="Q435">
        <f t="shared" si="13"/>
        <v>0</v>
      </c>
    </row>
    <row r="436" spans="1:17" x14ac:dyDescent="0.3">
      <c r="A436" s="308">
        <v>202000</v>
      </c>
      <c r="B436">
        <v>2811</v>
      </c>
      <c r="C436" t="s">
        <v>6793</v>
      </c>
      <c r="D436">
        <v>2009</v>
      </c>
      <c r="K436">
        <f t="shared" si="12"/>
        <v>-9</v>
      </c>
      <c r="Q436">
        <f t="shared" si="13"/>
        <v>0</v>
      </c>
    </row>
    <row r="437" spans="1:17" x14ac:dyDescent="0.3">
      <c r="A437" s="308">
        <v>202000</v>
      </c>
      <c r="B437">
        <v>2837</v>
      </c>
      <c r="C437" t="s">
        <v>6793</v>
      </c>
      <c r="D437">
        <v>2006</v>
      </c>
      <c r="E437">
        <v>1</v>
      </c>
      <c r="F437" t="s">
        <v>6989</v>
      </c>
      <c r="G437" t="s">
        <v>6993</v>
      </c>
      <c r="H437" t="s">
        <v>6991</v>
      </c>
      <c r="I437" t="s">
        <v>6988</v>
      </c>
      <c r="J437" t="s">
        <v>6965</v>
      </c>
      <c r="K437">
        <f t="shared" si="12"/>
        <v>14</v>
      </c>
      <c r="L437" t="s">
        <v>6793</v>
      </c>
      <c r="M437">
        <v>35</v>
      </c>
      <c r="N437" t="s">
        <v>6966</v>
      </c>
      <c r="O437">
        <v>2006</v>
      </c>
      <c r="P437">
        <v>15</v>
      </c>
      <c r="Q437">
        <f t="shared" si="13"/>
        <v>3</v>
      </c>
    </row>
    <row r="438" spans="1:17" x14ac:dyDescent="0.3">
      <c r="A438" s="308">
        <v>202000</v>
      </c>
      <c r="B438">
        <v>2839</v>
      </c>
      <c r="C438" t="s">
        <v>6793</v>
      </c>
      <c r="D438">
        <v>2008</v>
      </c>
      <c r="E438">
        <v>1</v>
      </c>
      <c r="F438" t="s">
        <v>6796</v>
      </c>
      <c r="G438" t="s">
        <v>6985</v>
      </c>
      <c r="H438" t="s">
        <v>6991</v>
      </c>
      <c r="I438" t="s">
        <v>6988</v>
      </c>
      <c r="J438" t="s">
        <v>6962</v>
      </c>
      <c r="K438">
        <f t="shared" si="12"/>
        <v>11</v>
      </c>
      <c r="L438" t="s">
        <v>6794</v>
      </c>
      <c r="N438">
        <v>11</v>
      </c>
      <c r="O438">
        <v>2008</v>
      </c>
      <c r="P438">
        <v>20</v>
      </c>
      <c r="Q438">
        <f t="shared" si="13"/>
        <v>2</v>
      </c>
    </row>
    <row r="439" spans="1:17" x14ac:dyDescent="0.3">
      <c r="A439" s="308">
        <v>202000</v>
      </c>
      <c r="B439">
        <v>2840</v>
      </c>
      <c r="C439" t="s">
        <v>6793</v>
      </c>
      <c r="D439" t="s">
        <v>6966</v>
      </c>
      <c r="K439">
        <f t="shared" si="12"/>
        <v>-9</v>
      </c>
      <c r="Q439">
        <f t="shared" si="13"/>
        <v>0</v>
      </c>
    </row>
    <row r="440" spans="1:17" x14ac:dyDescent="0.3">
      <c r="A440" s="308">
        <v>202000</v>
      </c>
      <c r="B440">
        <v>2841</v>
      </c>
      <c r="C440" t="s">
        <v>6793</v>
      </c>
      <c r="D440">
        <v>2009</v>
      </c>
      <c r="K440">
        <f t="shared" si="12"/>
        <v>-9</v>
      </c>
      <c r="Q440">
        <f t="shared" si="13"/>
        <v>0</v>
      </c>
    </row>
    <row r="441" spans="1:17" x14ac:dyDescent="0.3">
      <c r="A441" s="308">
        <v>202000</v>
      </c>
      <c r="B441">
        <v>2842</v>
      </c>
      <c r="C441" t="s">
        <v>6793</v>
      </c>
      <c r="D441">
        <v>2008</v>
      </c>
      <c r="E441">
        <v>1</v>
      </c>
      <c r="F441" t="s">
        <v>6796</v>
      </c>
      <c r="G441" t="s">
        <v>6985</v>
      </c>
      <c r="H441" t="s">
        <v>6991</v>
      </c>
      <c r="I441" t="s">
        <v>6988</v>
      </c>
      <c r="J441" t="s">
        <v>6965</v>
      </c>
      <c r="K441">
        <f t="shared" si="12"/>
        <v>14</v>
      </c>
      <c r="L441" t="s">
        <v>6794</v>
      </c>
      <c r="N441" t="s">
        <v>6966</v>
      </c>
      <c r="O441">
        <v>2008</v>
      </c>
      <c r="P441" t="s">
        <v>6966</v>
      </c>
      <c r="Q441">
        <f t="shared" si="13"/>
        <v>-1</v>
      </c>
    </row>
    <row r="442" spans="1:17" x14ac:dyDescent="0.3">
      <c r="A442" s="308">
        <v>202000</v>
      </c>
      <c r="B442">
        <v>2866</v>
      </c>
      <c r="C442" t="s">
        <v>6793</v>
      </c>
      <c r="D442">
        <v>2009</v>
      </c>
      <c r="K442">
        <f t="shared" si="12"/>
        <v>-9</v>
      </c>
      <c r="Q442">
        <f t="shared" si="13"/>
        <v>0</v>
      </c>
    </row>
    <row r="443" spans="1:17" x14ac:dyDescent="0.3">
      <c r="A443" s="308">
        <v>202000</v>
      </c>
      <c r="B443">
        <v>2873</v>
      </c>
      <c r="C443" t="s">
        <v>6793</v>
      </c>
      <c r="D443">
        <v>2008</v>
      </c>
      <c r="E443">
        <v>2</v>
      </c>
      <c r="F443" t="s">
        <v>6796</v>
      </c>
      <c r="G443" t="s">
        <v>6985</v>
      </c>
      <c r="H443" t="s">
        <v>6990</v>
      </c>
      <c r="I443" t="s">
        <v>6992</v>
      </c>
      <c r="J443" t="s">
        <v>6954</v>
      </c>
      <c r="K443">
        <f t="shared" si="12"/>
        <v>6</v>
      </c>
      <c r="L443" t="s">
        <v>6793</v>
      </c>
      <c r="M443">
        <v>100</v>
      </c>
      <c r="N443">
        <v>8</v>
      </c>
      <c r="O443">
        <v>2008</v>
      </c>
      <c r="P443">
        <v>14</v>
      </c>
      <c r="Q443">
        <f t="shared" si="13"/>
        <v>4</v>
      </c>
    </row>
    <row r="444" spans="1:17" x14ac:dyDescent="0.3">
      <c r="A444" s="308">
        <v>202000</v>
      </c>
      <c r="B444">
        <v>2874</v>
      </c>
      <c r="C444" t="s">
        <v>6793</v>
      </c>
      <c r="D444">
        <v>2008</v>
      </c>
      <c r="E444">
        <v>1</v>
      </c>
      <c r="F444" t="s">
        <v>6796</v>
      </c>
      <c r="G444" t="s">
        <v>6985</v>
      </c>
      <c r="H444" t="s">
        <v>6991</v>
      </c>
      <c r="I444" t="s">
        <v>6992</v>
      </c>
      <c r="J444" t="s">
        <v>6963</v>
      </c>
      <c r="K444">
        <f t="shared" si="12"/>
        <v>12</v>
      </c>
      <c r="L444" t="s">
        <v>6794</v>
      </c>
      <c r="N444">
        <v>11</v>
      </c>
      <c r="O444">
        <v>2008</v>
      </c>
      <c r="P444">
        <v>7</v>
      </c>
      <c r="Q444">
        <f t="shared" si="13"/>
        <v>5</v>
      </c>
    </row>
    <row r="445" spans="1:17" x14ac:dyDescent="0.3">
      <c r="A445" s="308">
        <v>202000</v>
      </c>
      <c r="B445">
        <v>2880</v>
      </c>
      <c r="C445" t="s">
        <v>6793</v>
      </c>
      <c r="D445">
        <v>2006</v>
      </c>
      <c r="E445">
        <v>1</v>
      </c>
      <c r="F445" t="s">
        <v>6796</v>
      </c>
      <c r="G445" t="s">
        <v>6985</v>
      </c>
      <c r="H445" t="s">
        <v>6991</v>
      </c>
      <c r="I445" t="s">
        <v>6988</v>
      </c>
      <c r="J445" t="s">
        <v>6961</v>
      </c>
      <c r="K445">
        <f t="shared" si="12"/>
        <v>10</v>
      </c>
      <c r="L445" t="s">
        <v>6794</v>
      </c>
      <c r="N445" t="s">
        <v>6966</v>
      </c>
      <c r="O445">
        <v>2006</v>
      </c>
      <c r="P445">
        <v>20</v>
      </c>
      <c r="Q445">
        <f t="shared" si="13"/>
        <v>2</v>
      </c>
    </row>
    <row r="446" spans="1:17" x14ac:dyDescent="0.3">
      <c r="A446" s="308">
        <v>202000</v>
      </c>
      <c r="B446">
        <v>2882</v>
      </c>
      <c r="C446" t="s">
        <v>6793</v>
      </c>
      <c r="D446">
        <v>2008</v>
      </c>
      <c r="E446">
        <v>1</v>
      </c>
      <c r="F446" t="s">
        <v>6989</v>
      </c>
      <c r="G446" t="s">
        <v>6993</v>
      </c>
      <c r="H446" t="s">
        <v>6986</v>
      </c>
      <c r="I446" t="s">
        <v>6987</v>
      </c>
      <c r="J446" t="s">
        <v>6960</v>
      </c>
      <c r="K446">
        <f t="shared" si="12"/>
        <v>9</v>
      </c>
      <c r="L446" t="s">
        <v>6793</v>
      </c>
      <c r="M446">
        <v>35</v>
      </c>
      <c r="N446">
        <v>8</v>
      </c>
      <c r="O446">
        <v>2008</v>
      </c>
      <c r="P446">
        <v>4</v>
      </c>
      <c r="Q446">
        <f t="shared" si="13"/>
        <v>6</v>
      </c>
    </row>
    <row r="447" spans="1:17" x14ac:dyDescent="0.3">
      <c r="A447" s="308">
        <v>202000</v>
      </c>
      <c r="B447">
        <v>2891</v>
      </c>
      <c r="C447" t="s">
        <v>6793</v>
      </c>
      <c r="D447">
        <v>2008</v>
      </c>
      <c r="E447">
        <v>2</v>
      </c>
      <c r="F447" t="s">
        <v>6989</v>
      </c>
      <c r="G447" t="s">
        <v>6994</v>
      </c>
      <c r="H447" t="s">
        <v>6991</v>
      </c>
      <c r="I447" t="s">
        <v>6988</v>
      </c>
      <c r="J447" t="s">
        <v>6960</v>
      </c>
      <c r="K447">
        <f t="shared" si="12"/>
        <v>9</v>
      </c>
      <c r="L447" t="s">
        <v>6794</v>
      </c>
      <c r="N447">
        <v>8</v>
      </c>
      <c r="O447">
        <v>2008</v>
      </c>
      <c r="P447" t="s">
        <v>6966</v>
      </c>
      <c r="Q447">
        <f t="shared" si="13"/>
        <v>-1</v>
      </c>
    </row>
    <row r="448" spans="1:17" x14ac:dyDescent="0.3">
      <c r="A448" s="308">
        <v>202000</v>
      </c>
      <c r="B448">
        <v>2904</v>
      </c>
      <c r="C448" t="s">
        <v>6793</v>
      </c>
      <c r="D448">
        <v>2006</v>
      </c>
      <c r="E448">
        <v>2</v>
      </c>
      <c r="F448" t="s">
        <v>6796</v>
      </c>
      <c r="G448" t="s">
        <v>6985</v>
      </c>
      <c r="H448" t="s">
        <v>6965</v>
      </c>
      <c r="I448" t="s">
        <v>6988</v>
      </c>
      <c r="J448" t="s">
        <v>6962</v>
      </c>
      <c r="K448">
        <f t="shared" si="12"/>
        <v>11</v>
      </c>
      <c r="L448" t="s">
        <v>6794</v>
      </c>
      <c r="N448">
        <v>1</v>
      </c>
      <c r="O448">
        <v>2006</v>
      </c>
      <c r="P448">
        <v>15</v>
      </c>
      <c r="Q448">
        <f t="shared" si="13"/>
        <v>3</v>
      </c>
    </row>
    <row r="449" spans="1:17" x14ac:dyDescent="0.3">
      <c r="A449" s="308">
        <v>202000</v>
      </c>
      <c r="B449">
        <v>2906</v>
      </c>
      <c r="C449" t="s">
        <v>6793</v>
      </c>
      <c r="D449">
        <v>2007</v>
      </c>
      <c r="E449">
        <v>1</v>
      </c>
      <c r="F449" t="s">
        <v>6989</v>
      </c>
      <c r="G449" t="s">
        <v>6993</v>
      </c>
      <c r="H449" t="s">
        <v>6991</v>
      </c>
      <c r="I449" t="s">
        <v>6965</v>
      </c>
      <c r="J449" t="s">
        <v>6963</v>
      </c>
      <c r="K449">
        <f t="shared" si="12"/>
        <v>12</v>
      </c>
      <c r="L449" t="s">
        <v>6794</v>
      </c>
      <c r="N449" t="s">
        <v>6966</v>
      </c>
      <c r="O449">
        <v>2007</v>
      </c>
      <c r="P449">
        <v>9</v>
      </c>
      <c r="Q449">
        <f t="shared" si="13"/>
        <v>5</v>
      </c>
    </row>
    <row r="450" spans="1:17" x14ac:dyDescent="0.3">
      <c r="A450" s="308">
        <v>202000</v>
      </c>
      <c r="B450">
        <v>2908</v>
      </c>
      <c r="C450" t="s">
        <v>6793</v>
      </c>
      <c r="D450">
        <v>2008</v>
      </c>
      <c r="E450">
        <v>1</v>
      </c>
      <c r="F450" t="s">
        <v>6796</v>
      </c>
      <c r="G450" t="s">
        <v>6985</v>
      </c>
      <c r="H450" t="s">
        <v>6991</v>
      </c>
      <c r="I450" t="s">
        <v>6988</v>
      </c>
      <c r="J450" t="s">
        <v>6951</v>
      </c>
      <c r="K450">
        <f t="shared" si="12"/>
        <v>3</v>
      </c>
      <c r="L450" t="s">
        <v>6794</v>
      </c>
      <c r="N450">
        <v>3</v>
      </c>
      <c r="O450">
        <v>2008</v>
      </c>
      <c r="P450" t="s">
        <v>6966</v>
      </c>
      <c r="Q450">
        <f t="shared" si="13"/>
        <v>-1</v>
      </c>
    </row>
    <row r="451" spans="1:17" x14ac:dyDescent="0.3">
      <c r="A451" s="308">
        <v>202000</v>
      </c>
      <c r="B451">
        <v>2911</v>
      </c>
      <c r="C451" t="s">
        <v>6793</v>
      </c>
      <c r="D451">
        <v>2007</v>
      </c>
      <c r="E451">
        <v>1</v>
      </c>
      <c r="F451" t="s">
        <v>6989</v>
      </c>
      <c r="G451" t="s">
        <v>6965</v>
      </c>
      <c r="H451" t="s">
        <v>6991</v>
      </c>
      <c r="I451" t="s">
        <v>6965</v>
      </c>
      <c r="J451" t="s">
        <v>6962</v>
      </c>
      <c r="K451">
        <f t="shared" si="12"/>
        <v>11</v>
      </c>
      <c r="L451" t="s">
        <v>6794</v>
      </c>
      <c r="N451" t="s">
        <v>6966</v>
      </c>
      <c r="O451">
        <v>2007</v>
      </c>
      <c r="P451">
        <v>12</v>
      </c>
      <c r="Q451">
        <f t="shared" si="13"/>
        <v>4</v>
      </c>
    </row>
    <row r="452" spans="1:17" x14ac:dyDescent="0.3">
      <c r="A452" s="308">
        <v>202000</v>
      </c>
      <c r="B452">
        <v>2918</v>
      </c>
      <c r="C452" t="s">
        <v>6793</v>
      </c>
      <c r="D452">
        <v>2009</v>
      </c>
      <c r="K452">
        <f t="shared" si="12"/>
        <v>-9</v>
      </c>
      <c r="Q452">
        <f t="shared" si="13"/>
        <v>0</v>
      </c>
    </row>
    <row r="453" spans="1:17" x14ac:dyDescent="0.3">
      <c r="A453" s="308">
        <v>202000</v>
      </c>
      <c r="B453">
        <v>2920</v>
      </c>
      <c r="C453" t="s">
        <v>6793</v>
      </c>
      <c r="D453">
        <v>2008</v>
      </c>
      <c r="E453">
        <v>1</v>
      </c>
      <c r="F453" t="s">
        <v>6796</v>
      </c>
      <c r="G453" t="s">
        <v>6985</v>
      </c>
      <c r="H453" t="s">
        <v>6991</v>
      </c>
      <c r="I453" t="s">
        <v>6965</v>
      </c>
      <c r="J453" t="s">
        <v>6965</v>
      </c>
      <c r="K453">
        <f t="shared" si="12"/>
        <v>14</v>
      </c>
      <c r="L453" t="s">
        <v>6794</v>
      </c>
      <c r="N453" t="s">
        <v>6966</v>
      </c>
      <c r="O453">
        <v>2008</v>
      </c>
      <c r="P453">
        <v>2</v>
      </c>
      <c r="Q453">
        <f t="shared" si="13"/>
        <v>6</v>
      </c>
    </row>
    <row r="454" spans="1:17" x14ac:dyDescent="0.3">
      <c r="A454" s="308">
        <v>202000</v>
      </c>
      <c r="B454">
        <v>2921</v>
      </c>
      <c r="C454" t="s">
        <v>6793</v>
      </c>
      <c r="D454">
        <v>2007</v>
      </c>
      <c r="E454">
        <v>1</v>
      </c>
      <c r="F454" t="s">
        <v>6796</v>
      </c>
      <c r="G454" t="s">
        <v>6985</v>
      </c>
      <c r="H454" t="s">
        <v>6991</v>
      </c>
      <c r="I454" t="s">
        <v>6988</v>
      </c>
      <c r="J454" t="s">
        <v>6961</v>
      </c>
      <c r="K454">
        <f t="shared" si="12"/>
        <v>10</v>
      </c>
      <c r="L454" t="s">
        <v>6794</v>
      </c>
      <c r="N454" t="s">
        <v>6966</v>
      </c>
      <c r="O454">
        <v>2007</v>
      </c>
      <c r="P454">
        <v>6</v>
      </c>
      <c r="Q454">
        <f t="shared" si="13"/>
        <v>5</v>
      </c>
    </row>
    <row r="455" spans="1:17" x14ac:dyDescent="0.3">
      <c r="A455" s="308">
        <v>202000</v>
      </c>
      <c r="B455">
        <v>2928</v>
      </c>
      <c r="C455" t="s">
        <v>6793</v>
      </c>
      <c r="D455">
        <v>2006</v>
      </c>
      <c r="E455">
        <v>1</v>
      </c>
      <c r="F455" t="s">
        <v>6796</v>
      </c>
      <c r="G455" t="s">
        <v>6985</v>
      </c>
      <c r="H455" t="s">
        <v>6986</v>
      </c>
      <c r="I455" t="s">
        <v>6987</v>
      </c>
      <c r="J455" t="s">
        <v>6965</v>
      </c>
      <c r="K455">
        <f t="shared" si="12"/>
        <v>14</v>
      </c>
      <c r="L455" t="s">
        <v>6794</v>
      </c>
      <c r="N455" t="s">
        <v>6966</v>
      </c>
      <c r="O455">
        <v>2006</v>
      </c>
      <c r="P455">
        <v>8</v>
      </c>
      <c r="Q455">
        <f t="shared" si="13"/>
        <v>5</v>
      </c>
    </row>
    <row r="456" spans="1:17" x14ac:dyDescent="0.3">
      <c r="A456" s="308">
        <v>202000</v>
      </c>
      <c r="B456">
        <v>2931</v>
      </c>
      <c r="C456" t="s">
        <v>6793</v>
      </c>
      <c r="D456">
        <v>2007</v>
      </c>
      <c r="E456">
        <v>1</v>
      </c>
      <c r="F456" t="s">
        <v>6796</v>
      </c>
      <c r="G456" t="s">
        <v>6985</v>
      </c>
      <c r="H456" t="s">
        <v>6990</v>
      </c>
      <c r="I456" t="s">
        <v>6988</v>
      </c>
      <c r="J456" t="s">
        <v>6952</v>
      </c>
      <c r="K456">
        <f t="shared" si="12"/>
        <v>4</v>
      </c>
      <c r="L456" t="s">
        <v>6793</v>
      </c>
      <c r="M456">
        <v>300</v>
      </c>
      <c r="N456">
        <v>4</v>
      </c>
      <c r="O456">
        <v>2007</v>
      </c>
      <c r="P456">
        <v>10</v>
      </c>
      <c r="Q456">
        <f t="shared" si="13"/>
        <v>4</v>
      </c>
    </row>
    <row r="457" spans="1:17" x14ac:dyDescent="0.3">
      <c r="A457" s="308">
        <v>202000</v>
      </c>
      <c r="B457">
        <v>2933</v>
      </c>
      <c r="C457" t="s">
        <v>6793</v>
      </c>
      <c r="D457">
        <v>2009</v>
      </c>
      <c r="K457">
        <f t="shared" si="12"/>
        <v>-9</v>
      </c>
      <c r="Q457">
        <f t="shared" si="13"/>
        <v>0</v>
      </c>
    </row>
    <row r="458" spans="1:17" x14ac:dyDescent="0.3">
      <c r="A458" s="308">
        <v>202000</v>
      </c>
      <c r="B458">
        <v>2940</v>
      </c>
      <c r="C458" t="s">
        <v>6793</v>
      </c>
      <c r="D458">
        <v>2008</v>
      </c>
      <c r="E458">
        <v>1</v>
      </c>
      <c r="F458" t="s">
        <v>6796</v>
      </c>
      <c r="G458" t="s">
        <v>6985</v>
      </c>
      <c r="H458" t="s">
        <v>6991</v>
      </c>
      <c r="I458" t="s">
        <v>6988</v>
      </c>
      <c r="J458" t="s">
        <v>6962</v>
      </c>
      <c r="K458">
        <f t="shared" si="12"/>
        <v>11</v>
      </c>
      <c r="L458" t="s">
        <v>6794</v>
      </c>
      <c r="N458">
        <v>8</v>
      </c>
      <c r="O458">
        <v>2008</v>
      </c>
      <c r="P458">
        <v>15</v>
      </c>
      <c r="Q458">
        <f t="shared" si="13"/>
        <v>3</v>
      </c>
    </row>
    <row r="459" spans="1:17" x14ac:dyDescent="0.3">
      <c r="A459" s="308">
        <v>202000</v>
      </c>
      <c r="B459">
        <v>2941</v>
      </c>
      <c r="C459" t="s">
        <v>6793</v>
      </c>
      <c r="D459">
        <v>2009</v>
      </c>
      <c r="K459">
        <f t="shared" si="12"/>
        <v>-9</v>
      </c>
      <c r="Q459">
        <f t="shared" si="13"/>
        <v>0</v>
      </c>
    </row>
    <row r="460" spans="1:17" x14ac:dyDescent="0.3">
      <c r="A460" s="308">
        <v>202000</v>
      </c>
      <c r="B460">
        <v>2947</v>
      </c>
      <c r="C460" t="s">
        <v>6793</v>
      </c>
      <c r="D460">
        <v>2007</v>
      </c>
      <c r="E460">
        <v>1</v>
      </c>
      <c r="F460" t="s">
        <v>6796</v>
      </c>
      <c r="G460" t="s">
        <v>6985</v>
      </c>
      <c r="H460" t="s">
        <v>6990</v>
      </c>
      <c r="I460" t="s">
        <v>6988</v>
      </c>
      <c r="J460" t="s">
        <v>6960</v>
      </c>
      <c r="K460">
        <f t="shared" si="12"/>
        <v>9</v>
      </c>
      <c r="L460" t="s">
        <v>6794</v>
      </c>
      <c r="N460" t="s">
        <v>6966</v>
      </c>
      <c r="O460">
        <v>2007</v>
      </c>
      <c r="P460">
        <v>10</v>
      </c>
      <c r="Q460">
        <f t="shared" si="13"/>
        <v>4</v>
      </c>
    </row>
    <row r="461" spans="1:17" x14ac:dyDescent="0.3">
      <c r="A461" s="308">
        <v>202000</v>
      </c>
      <c r="B461">
        <v>2963</v>
      </c>
      <c r="C461" t="s">
        <v>6793</v>
      </c>
      <c r="D461">
        <v>2008</v>
      </c>
      <c r="E461">
        <v>1</v>
      </c>
      <c r="F461" t="s">
        <v>6796</v>
      </c>
      <c r="G461" t="s">
        <v>6985</v>
      </c>
      <c r="H461" t="s">
        <v>6990</v>
      </c>
      <c r="I461" t="s">
        <v>6988</v>
      </c>
      <c r="J461" t="s">
        <v>6962</v>
      </c>
      <c r="K461">
        <f t="shared" si="12"/>
        <v>11</v>
      </c>
      <c r="L461" t="s">
        <v>6794</v>
      </c>
      <c r="N461">
        <v>6</v>
      </c>
      <c r="O461">
        <v>2008</v>
      </c>
      <c r="P461" t="s">
        <v>6966</v>
      </c>
      <c r="Q461">
        <f t="shared" si="13"/>
        <v>-1</v>
      </c>
    </row>
    <row r="462" spans="1:17" x14ac:dyDescent="0.3">
      <c r="A462" s="308">
        <v>202000</v>
      </c>
      <c r="B462">
        <v>2966</v>
      </c>
      <c r="C462" t="s">
        <v>6793</v>
      </c>
      <c r="D462">
        <v>2006</v>
      </c>
      <c r="E462">
        <v>2</v>
      </c>
      <c r="F462" t="s">
        <v>6796</v>
      </c>
      <c r="G462" t="s">
        <v>6985</v>
      </c>
      <c r="H462" t="s">
        <v>6991</v>
      </c>
      <c r="I462" t="s">
        <v>6988</v>
      </c>
      <c r="J462" t="s">
        <v>6962</v>
      </c>
      <c r="K462">
        <f t="shared" si="12"/>
        <v>11</v>
      </c>
      <c r="L462" t="s">
        <v>6</v>
      </c>
      <c r="N462" t="s">
        <v>6966</v>
      </c>
      <c r="O462">
        <v>2006</v>
      </c>
      <c r="P462">
        <v>18</v>
      </c>
      <c r="Q462">
        <f t="shared" si="13"/>
        <v>3</v>
      </c>
    </row>
    <row r="463" spans="1:17" x14ac:dyDescent="0.3">
      <c r="A463" s="308">
        <v>202000</v>
      </c>
      <c r="B463">
        <v>2967</v>
      </c>
      <c r="C463" t="s">
        <v>6793</v>
      </c>
      <c r="D463">
        <v>2007</v>
      </c>
      <c r="E463">
        <v>1</v>
      </c>
      <c r="F463" t="s">
        <v>6796</v>
      </c>
      <c r="G463" t="s">
        <v>6985</v>
      </c>
      <c r="H463" t="s">
        <v>6991</v>
      </c>
      <c r="I463" t="s">
        <v>6988</v>
      </c>
      <c r="J463" t="s">
        <v>6962</v>
      </c>
      <c r="K463">
        <f t="shared" si="12"/>
        <v>11</v>
      </c>
      <c r="L463" t="s">
        <v>6794</v>
      </c>
      <c r="N463" t="s">
        <v>6966</v>
      </c>
      <c r="O463">
        <v>2007</v>
      </c>
      <c r="P463">
        <v>15</v>
      </c>
      <c r="Q463">
        <f t="shared" si="13"/>
        <v>3</v>
      </c>
    </row>
    <row r="464" spans="1:17" x14ac:dyDescent="0.3">
      <c r="A464" s="308">
        <v>202000</v>
      </c>
      <c r="B464">
        <v>2970</v>
      </c>
      <c r="C464" t="s">
        <v>6793</v>
      </c>
      <c r="D464" t="s">
        <v>6966</v>
      </c>
      <c r="K464">
        <f t="shared" si="12"/>
        <v>-9</v>
      </c>
      <c r="Q464">
        <f t="shared" si="13"/>
        <v>0</v>
      </c>
    </row>
    <row r="465" spans="1:17" x14ac:dyDescent="0.3">
      <c r="A465" s="308">
        <v>202000</v>
      </c>
      <c r="B465">
        <v>2973</v>
      </c>
      <c r="C465" t="s">
        <v>6793</v>
      </c>
      <c r="D465">
        <v>2009</v>
      </c>
      <c r="K465">
        <f t="shared" si="12"/>
        <v>-9</v>
      </c>
      <c r="Q465">
        <f t="shared" si="13"/>
        <v>0</v>
      </c>
    </row>
    <row r="466" spans="1:17" x14ac:dyDescent="0.3">
      <c r="A466" s="308">
        <v>202000</v>
      </c>
      <c r="B466">
        <v>2985</v>
      </c>
      <c r="C466" t="s">
        <v>6793</v>
      </c>
      <c r="D466">
        <v>2006</v>
      </c>
      <c r="E466">
        <v>1</v>
      </c>
      <c r="F466" t="s">
        <v>6796</v>
      </c>
      <c r="G466" t="s">
        <v>6985</v>
      </c>
      <c r="H466" t="s">
        <v>6991</v>
      </c>
      <c r="I466" t="s">
        <v>6988</v>
      </c>
      <c r="J466" t="s">
        <v>6962</v>
      </c>
      <c r="K466">
        <f t="shared" si="12"/>
        <v>11</v>
      </c>
      <c r="L466" t="s">
        <v>6794</v>
      </c>
      <c r="N466" t="s">
        <v>6966</v>
      </c>
      <c r="O466">
        <v>2006</v>
      </c>
      <c r="P466">
        <v>10</v>
      </c>
      <c r="Q466">
        <f t="shared" si="13"/>
        <v>4</v>
      </c>
    </row>
    <row r="467" spans="1:17" x14ac:dyDescent="0.3">
      <c r="A467" s="308">
        <v>202000</v>
      </c>
      <c r="B467">
        <v>3000</v>
      </c>
      <c r="C467" t="s">
        <v>6793</v>
      </c>
      <c r="D467">
        <v>2009</v>
      </c>
      <c r="K467">
        <f t="shared" si="12"/>
        <v>-9</v>
      </c>
      <c r="Q467">
        <f t="shared" si="13"/>
        <v>0</v>
      </c>
    </row>
    <row r="468" spans="1:17" x14ac:dyDescent="0.3">
      <c r="A468" s="308">
        <v>202000</v>
      </c>
      <c r="B468">
        <v>3003</v>
      </c>
      <c r="C468" t="s">
        <v>6793</v>
      </c>
      <c r="D468">
        <v>2009</v>
      </c>
      <c r="K468">
        <f t="shared" ref="K468:K531" si="14">VLOOKUP(J468,$AF$2:$AG$17,2,FALSE)</f>
        <v>-9</v>
      </c>
      <c r="Q468">
        <f t="shared" ref="Q468:Q531" si="15">IF(P468="Don't Know",-1,IF(P468&gt;=30,1,IF(P468&gt;=20,2,IF(P468&gt;=15,3,IF(P468&gt;=10,4,IF(P468&gt;=5,5,IF(P468&gt;0,6,0)))))))</f>
        <v>0</v>
      </c>
    </row>
    <row r="469" spans="1:17" x14ac:dyDescent="0.3">
      <c r="A469" s="308">
        <v>202000</v>
      </c>
      <c r="B469">
        <v>3009</v>
      </c>
      <c r="C469" t="s">
        <v>6793</v>
      </c>
      <c r="D469" t="s">
        <v>6966</v>
      </c>
      <c r="K469">
        <f t="shared" si="14"/>
        <v>-9</v>
      </c>
      <c r="Q469">
        <f t="shared" si="15"/>
        <v>0</v>
      </c>
    </row>
    <row r="470" spans="1:17" x14ac:dyDescent="0.3">
      <c r="A470" s="308">
        <v>202000</v>
      </c>
      <c r="B470">
        <v>3011</v>
      </c>
      <c r="C470" t="s">
        <v>6793</v>
      </c>
      <c r="D470" t="s">
        <v>6966</v>
      </c>
      <c r="K470">
        <f t="shared" si="14"/>
        <v>-9</v>
      </c>
      <c r="Q470">
        <f t="shared" si="15"/>
        <v>0</v>
      </c>
    </row>
    <row r="471" spans="1:17" x14ac:dyDescent="0.3">
      <c r="A471" s="308">
        <v>202000</v>
      </c>
      <c r="B471">
        <v>3019</v>
      </c>
      <c r="C471" t="s">
        <v>6793</v>
      </c>
      <c r="D471">
        <v>2006</v>
      </c>
      <c r="E471">
        <v>1</v>
      </c>
      <c r="F471" t="s">
        <v>6796</v>
      </c>
      <c r="G471" t="s">
        <v>6985</v>
      </c>
      <c r="H471" t="s">
        <v>6991</v>
      </c>
      <c r="I471" t="s">
        <v>6988</v>
      </c>
      <c r="J471" t="s">
        <v>6966</v>
      </c>
      <c r="K471">
        <f t="shared" si="14"/>
        <v>-8</v>
      </c>
      <c r="L471" t="s">
        <v>6794</v>
      </c>
      <c r="N471" t="s">
        <v>6966</v>
      </c>
      <c r="O471" t="s">
        <v>6966</v>
      </c>
      <c r="P471">
        <v>5</v>
      </c>
      <c r="Q471">
        <f t="shared" si="15"/>
        <v>5</v>
      </c>
    </row>
    <row r="472" spans="1:17" x14ac:dyDescent="0.3">
      <c r="A472" s="308">
        <v>202000</v>
      </c>
      <c r="B472">
        <v>3023</v>
      </c>
      <c r="C472" t="s">
        <v>6793</v>
      </c>
      <c r="D472">
        <v>2006</v>
      </c>
      <c r="E472">
        <v>1</v>
      </c>
      <c r="F472" t="s">
        <v>6989</v>
      </c>
      <c r="G472" t="s">
        <v>6965</v>
      </c>
      <c r="H472" t="s">
        <v>6991</v>
      </c>
      <c r="I472" t="s">
        <v>6965</v>
      </c>
      <c r="J472" t="s">
        <v>6951</v>
      </c>
      <c r="K472">
        <f t="shared" si="14"/>
        <v>3</v>
      </c>
      <c r="L472" t="s">
        <v>6794</v>
      </c>
      <c r="N472" t="s">
        <v>6966</v>
      </c>
      <c r="O472">
        <v>2006</v>
      </c>
      <c r="P472" t="s">
        <v>6966</v>
      </c>
      <c r="Q472">
        <f t="shared" si="15"/>
        <v>-1</v>
      </c>
    </row>
    <row r="473" spans="1:17" x14ac:dyDescent="0.3">
      <c r="A473" s="308">
        <v>202000</v>
      </c>
      <c r="B473">
        <v>3043</v>
      </c>
      <c r="C473" t="s">
        <v>6793</v>
      </c>
      <c r="D473">
        <v>2009</v>
      </c>
      <c r="K473">
        <f t="shared" si="14"/>
        <v>-9</v>
      </c>
      <c r="Q473">
        <f t="shared" si="15"/>
        <v>0</v>
      </c>
    </row>
    <row r="474" spans="1:17" x14ac:dyDescent="0.3">
      <c r="A474" s="308">
        <v>202000</v>
      </c>
      <c r="B474">
        <v>3044</v>
      </c>
      <c r="C474" t="s">
        <v>6793</v>
      </c>
      <c r="D474">
        <v>2006</v>
      </c>
      <c r="E474">
        <v>1</v>
      </c>
      <c r="F474" t="s">
        <v>6796</v>
      </c>
      <c r="G474" t="s">
        <v>6985</v>
      </c>
      <c r="H474" t="s">
        <v>6986</v>
      </c>
      <c r="I474" t="s">
        <v>6988</v>
      </c>
      <c r="J474" t="s">
        <v>6962</v>
      </c>
      <c r="K474">
        <f t="shared" si="14"/>
        <v>11</v>
      </c>
      <c r="L474" t="s">
        <v>6794</v>
      </c>
      <c r="N474" t="s">
        <v>6966</v>
      </c>
      <c r="O474">
        <v>2006</v>
      </c>
      <c r="P474">
        <v>15</v>
      </c>
      <c r="Q474">
        <f t="shared" si="15"/>
        <v>3</v>
      </c>
    </row>
    <row r="475" spans="1:17" x14ac:dyDescent="0.3">
      <c r="A475" s="308">
        <v>202000</v>
      </c>
      <c r="B475">
        <v>3047</v>
      </c>
      <c r="C475" t="s">
        <v>6793</v>
      </c>
      <c r="D475">
        <v>2009</v>
      </c>
      <c r="K475">
        <f t="shared" si="14"/>
        <v>-9</v>
      </c>
      <c r="Q475">
        <f t="shared" si="15"/>
        <v>0</v>
      </c>
    </row>
    <row r="476" spans="1:17" x14ac:dyDescent="0.3">
      <c r="A476" s="308">
        <v>202000</v>
      </c>
      <c r="B476">
        <v>3050</v>
      </c>
      <c r="C476" t="s">
        <v>6793</v>
      </c>
      <c r="D476">
        <v>2007</v>
      </c>
      <c r="E476">
        <v>1</v>
      </c>
      <c r="F476" t="s">
        <v>6796</v>
      </c>
      <c r="G476" t="s">
        <v>6985</v>
      </c>
      <c r="H476" t="s">
        <v>6990</v>
      </c>
      <c r="I476" t="s">
        <v>6988</v>
      </c>
      <c r="J476" t="s">
        <v>6965</v>
      </c>
      <c r="K476">
        <f t="shared" si="14"/>
        <v>14</v>
      </c>
      <c r="L476" t="s">
        <v>6794</v>
      </c>
      <c r="N476" t="s">
        <v>6966</v>
      </c>
      <c r="O476">
        <v>2007</v>
      </c>
      <c r="P476">
        <v>7</v>
      </c>
      <c r="Q476">
        <f t="shared" si="15"/>
        <v>5</v>
      </c>
    </row>
    <row r="477" spans="1:17" x14ac:dyDescent="0.3">
      <c r="A477" s="308">
        <v>202000</v>
      </c>
      <c r="B477">
        <v>3053</v>
      </c>
      <c r="C477" t="s">
        <v>6793</v>
      </c>
      <c r="D477" t="s">
        <v>6966</v>
      </c>
      <c r="K477">
        <f t="shared" si="14"/>
        <v>-9</v>
      </c>
      <c r="Q477">
        <f t="shared" si="15"/>
        <v>0</v>
      </c>
    </row>
    <row r="478" spans="1:17" x14ac:dyDescent="0.3">
      <c r="A478" s="308">
        <v>202000</v>
      </c>
      <c r="B478">
        <v>3061</v>
      </c>
      <c r="C478" t="s">
        <v>6793</v>
      </c>
      <c r="D478">
        <v>2008</v>
      </c>
      <c r="E478">
        <v>2</v>
      </c>
      <c r="F478" t="s">
        <v>6796</v>
      </c>
      <c r="G478" t="s">
        <v>6985</v>
      </c>
      <c r="H478" t="s">
        <v>6991</v>
      </c>
      <c r="I478" t="s">
        <v>6988</v>
      </c>
      <c r="J478" t="s">
        <v>6962</v>
      </c>
      <c r="K478">
        <f t="shared" si="14"/>
        <v>11</v>
      </c>
      <c r="L478" t="s">
        <v>6794</v>
      </c>
      <c r="N478">
        <v>4</v>
      </c>
      <c r="O478">
        <v>2008</v>
      </c>
      <c r="P478">
        <v>18</v>
      </c>
      <c r="Q478">
        <f t="shared" si="15"/>
        <v>3</v>
      </c>
    </row>
    <row r="479" spans="1:17" x14ac:dyDescent="0.3">
      <c r="A479" s="308">
        <v>202000</v>
      </c>
      <c r="B479">
        <v>3063</v>
      </c>
      <c r="C479" t="s">
        <v>6793</v>
      </c>
      <c r="D479">
        <v>2006</v>
      </c>
      <c r="E479">
        <v>1</v>
      </c>
      <c r="F479" t="s">
        <v>6796</v>
      </c>
      <c r="G479" t="s">
        <v>6985</v>
      </c>
      <c r="H479" t="s">
        <v>6991</v>
      </c>
      <c r="I479" t="s">
        <v>6992</v>
      </c>
      <c r="J479" t="s">
        <v>6953</v>
      </c>
      <c r="K479">
        <f t="shared" si="14"/>
        <v>5</v>
      </c>
      <c r="L479" t="s">
        <v>6793</v>
      </c>
      <c r="M479">
        <v>30</v>
      </c>
      <c r="N479">
        <v>2</v>
      </c>
      <c r="O479">
        <v>2006</v>
      </c>
      <c r="P479">
        <v>5</v>
      </c>
      <c r="Q479">
        <f t="shared" si="15"/>
        <v>5</v>
      </c>
    </row>
    <row r="480" spans="1:17" x14ac:dyDescent="0.3">
      <c r="A480" s="308">
        <v>202000</v>
      </c>
      <c r="B480">
        <v>3066</v>
      </c>
      <c r="C480" t="s">
        <v>6793</v>
      </c>
      <c r="D480">
        <v>2008</v>
      </c>
      <c r="E480">
        <v>1</v>
      </c>
      <c r="F480" t="s">
        <v>6796</v>
      </c>
      <c r="G480" t="s">
        <v>6985</v>
      </c>
      <c r="H480" t="s">
        <v>6991</v>
      </c>
      <c r="I480" t="s">
        <v>6988</v>
      </c>
      <c r="J480" t="s">
        <v>6962</v>
      </c>
      <c r="K480">
        <f t="shared" si="14"/>
        <v>11</v>
      </c>
      <c r="L480" t="s">
        <v>6794</v>
      </c>
      <c r="N480">
        <v>6</v>
      </c>
      <c r="O480">
        <v>2008</v>
      </c>
      <c r="P480">
        <v>5</v>
      </c>
      <c r="Q480">
        <f t="shared" si="15"/>
        <v>5</v>
      </c>
    </row>
    <row r="481" spans="1:17" x14ac:dyDescent="0.3">
      <c r="A481" s="308">
        <v>203000</v>
      </c>
      <c r="B481">
        <v>3085</v>
      </c>
      <c r="C481" t="s">
        <v>6793</v>
      </c>
      <c r="D481">
        <v>2009</v>
      </c>
      <c r="K481">
        <f t="shared" si="14"/>
        <v>-9</v>
      </c>
      <c r="Q481">
        <f t="shared" si="15"/>
        <v>0</v>
      </c>
    </row>
    <row r="482" spans="1:17" x14ac:dyDescent="0.3">
      <c r="A482" s="308">
        <v>203000</v>
      </c>
      <c r="B482">
        <v>3088</v>
      </c>
      <c r="C482" t="s">
        <v>6793</v>
      </c>
      <c r="D482">
        <v>2008</v>
      </c>
      <c r="E482">
        <v>1</v>
      </c>
      <c r="F482" t="s">
        <v>6796</v>
      </c>
      <c r="G482" t="s">
        <v>6985</v>
      </c>
      <c r="H482" t="s">
        <v>6965</v>
      </c>
      <c r="I482" t="s">
        <v>6988</v>
      </c>
      <c r="J482" t="s">
        <v>6962</v>
      </c>
      <c r="K482">
        <f t="shared" si="14"/>
        <v>11</v>
      </c>
      <c r="L482" t="s">
        <v>6794</v>
      </c>
      <c r="N482" t="s">
        <v>6966</v>
      </c>
      <c r="O482">
        <v>2008</v>
      </c>
      <c r="P482" t="s">
        <v>6966</v>
      </c>
      <c r="Q482">
        <f t="shared" si="15"/>
        <v>-1</v>
      </c>
    </row>
    <row r="483" spans="1:17" x14ac:dyDescent="0.3">
      <c r="A483" s="308">
        <v>203000</v>
      </c>
      <c r="B483">
        <v>3097</v>
      </c>
      <c r="C483" t="s">
        <v>6793</v>
      </c>
      <c r="D483">
        <v>2006</v>
      </c>
      <c r="E483">
        <v>1</v>
      </c>
      <c r="F483" t="s">
        <v>6796</v>
      </c>
      <c r="G483" t="s">
        <v>6985</v>
      </c>
      <c r="H483" t="s">
        <v>6986</v>
      </c>
      <c r="I483" t="s">
        <v>6988</v>
      </c>
      <c r="J483" t="s">
        <v>6962</v>
      </c>
      <c r="K483">
        <f t="shared" si="14"/>
        <v>11</v>
      </c>
      <c r="L483" t="s">
        <v>6794</v>
      </c>
      <c r="N483" t="s">
        <v>6966</v>
      </c>
      <c r="O483">
        <v>2006</v>
      </c>
      <c r="P483">
        <v>35</v>
      </c>
      <c r="Q483">
        <f t="shared" si="15"/>
        <v>1</v>
      </c>
    </row>
    <row r="484" spans="1:17" x14ac:dyDescent="0.3">
      <c r="A484" s="308">
        <v>203000</v>
      </c>
      <c r="B484">
        <v>3099</v>
      </c>
      <c r="C484" t="s">
        <v>6793</v>
      </c>
      <c r="D484">
        <v>2006</v>
      </c>
      <c r="E484">
        <v>1</v>
      </c>
      <c r="F484" t="s">
        <v>6796</v>
      </c>
      <c r="G484" t="s">
        <v>6985</v>
      </c>
      <c r="H484" t="s">
        <v>6991</v>
      </c>
      <c r="I484" t="s">
        <v>6988</v>
      </c>
      <c r="J484" t="s">
        <v>6960</v>
      </c>
      <c r="K484">
        <f t="shared" si="14"/>
        <v>9</v>
      </c>
      <c r="L484" t="s">
        <v>6</v>
      </c>
      <c r="N484" t="s">
        <v>6966</v>
      </c>
      <c r="O484">
        <v>2006</v>
      </c>
      <c r="P484">
        <v>15</v>
      </c>
      <c r="Q484">
        <f t="shared" si="15"/>
        <v>3</v>
      </c>
    </row>
    <row r="485" spans="1:17" x14ac:dyDescent="0.3">
      <c r="A485" s="308">
        <v>203000</v>
      </c>
      <c r="B485">
        <v>3109</v>
      </c>
      <c r="C485" t="s">
        <v>6793</v>
      </c>
      <c r="D485">
        <v>2008</v>
      </c>
      <c r="E485">
        <v>1</v>
      </c>
      <c r="F485" t="s">
        <v>6796</v>
      </c>
      <c r="G485" t="s">
        <v>6985</v>
      </c>
      <c r="H485" t="s">
        <v>6990</v>
      </c>
      <c r="I485" t="s">
        <v>6988</v>
      </c>
      <c r="J485" t="s">
        <v>6962</v>
      </c>
      <c r="K485">
        <f t="shared" si="14"/>
        <v>11</v>
      </c>
      <c r="L485" t="s">
        <v>6794</v>
      </c>
      <c r="N485" t="s">
        <v>6966</v>
      </c>
      <c r="O485" t="s">
        <v>6966</v>
      </c>
      <c r="P485">
        <v>7</v>
      </c>
      <c r="Q485">
        <f t="shared" si="15"/>
        <v>5</v>
      </c>
    </row>
    <row r="486" spans="1:17" x14ac:dyDescent="0.3">
      <c r="A486" s="308">
        <v>203000</v>
      </c>
      <c r="B486">
        <v>3110</v>
      </c>
      <c r="C486" t="s">
        <v>6793</v>
      </c>
      <c r="D486">
        <v>2008</v>
      </c>
      <c r="E486">
        <v>1</v>
      </c>
      <c r="F486" t="s">
        <v>6989</v>
      </c>
      <c r="G486" t="s">
        <v>6993</v>
      </c>
      <c r="H486" t="s">
        <v>6991</v>
      </c>
      <c r="I486" t="s">
        <v>6988</v>
      </c>
      <c r="J486" t="s">
        <v>6961</v>
      </c>
      <c r="K486">
        <f t="shared" si="14"/>
        <v>10</v>
      </c>
      <c r="L486" t="s">
        <v>6794</v>
      </c>
      <c r="N486" t="s">
        <v>6966</v>
      </c>
      <c r="O486">
        <v>2008</v>
      </c>
      <c r="P486" t="s">
        <v>6966</v>
      </c>
      <c r="Q486">
        <f t="shared" si="15"/>
        <v>-1</v>
      </c>
    </row>
    <row r="487" spans="1:17" x14ac:dyDescent="0.3">
      <c r="A487" s="308">
        <v>203000</v>
      </c>
      <c r="B487">
        <v>3115</v>
      </c>
      <c r="C487" t="s">
        <v>6793</v>
      </c>
      <c r="D487">
        <v>2009</v>
      </c>
      <c r="K487">
        <f t="shared" si="14"/>
        <v>-9</v>
      </c>
      <c r="Q487">
        <f t="shared" si="15"/>
        <v>0</v>
      </c>
    </row>
    <row r="488" spans="1:17" x14ac:dyDescent="0.3">
      <c r="A488" s="308">
        <v>203000</v>
      </c>
      <c r="B488">
        <v>3117</v>
      </c>
      <c r="C488" t="s">
        <v>6793</v>
      </c>
      <c r="D488" t="s">
        <v>6966</v>
      </c>
      <c r="K488">
        <f t="shared" si="14"/>
        <v>-9</v>
      </c>
      <c r="Q488">
        <f t="shared" si="15"/>
        <v>0</v>
      </c>
    </row>
    <row r="489" spans="1:17" x14ac:dyDescent="0.3">
      <c r="A489" s="308">
        <v>203000</v>
      </c>
      <c r="B489">
        <v>3122</v>
      </c>
      <c r="C489" t="s">
        <v>6793</v>
      </c>
      <c r="D489">
        <v>2008</v>
      </c>
      <c r="E489">
        <v>2</v>
      </c>
      <c r="F489" t="s">
        <v>6796</v>
      </c>
      <c r="G489" t="s">
        <v>6985</v>
      </c>
      <c r="H489" t="s">
        <v>6990</v>
      </c>
      <c r="I489" t="s">
        <v>6988</v>
      </c>
      <c r="J489" t="s">
        <v>6949</v>
      </c>
      <c r="K489">
        <f t="shared" si="14"/>
        <v>1</v>
      </c>
      <c r="L489" t="s">
        <v>6794</v>
      </c>
      <c r="N489">
        <v>2</v>
      </c>
      <c r="O489">
        <v>2008</v>
      </c>
      <c r="P489" t="s">
        <v>6966</v>
      </c>
      <c r="Q489">
        <f t="shared" si="15"/>
        <v>-1</v>
      </c>
    </row>
    <row r="490" spans="1:17" x14ac:dyDescent="0.3">
      <c r="A490" s="308">
        <v>203000</v>
      </c>
      <c r="B490">
        <v>3134</v>
      </c>
      <c r="C490" t="s">
        <v>6793</v>
      </c>
      <c r="D490">
        <v>2007</v>
      </c>
      <c r="E490">
        <v>1</v>
      </c>
      <c r="F490" t="s">
        <v>6989</v>
      </c>
      <c r="G490" t="s">
        <v>6993</v>
      </c>
      <c r="H490" t="s">
        <v>6991</v>
      </c>
      <c r="I490" t="s">
        <v>6987</v>
      </c>
      <c r="J490" t="s">
        <v>6960</v>
      </c>
      <c r="K490">
        <f t="shared" si="14"/>
        <v>9</v>
      </c>
      <c r="L490" t="s">
        <v>6793</v>
      </c>
      <c r="M490">
        <v>35</v>
      </c>
      <c r="N490">
        <v>6</v>
      </c>
      <c r="O490">
        <v>2007</v>
      </c>
      <c r="P490">
        <v>20</v>
      </c>
      <c r="Q490">
        <f t="shared" si="15"/>
        <v>2</v>
      </c>
    </row>
    <row r="491" spans="1:17" x14ac:dyDescent="0.3">
      <c r="A491" s="308">
        <v>203000</v>
      </c>
      <c r="B491">
        <v>3139</v>
      </c>
      <c r="C491" t="s">
        <v>6793</v>
      </c>
      <c r="D491">
        <v>2009</v>
      </c>
      <c r="K491">
        <f t="shared" si="14"/>
        <v>-9</v>
      </c>
      <c r="Q491">
        <f t="shared" si="15"/>
        <v>0</v>
      </c>
    </row>
    <row r="492" spans="1:17" x14ac:dyDescent="0.3">
      <c r="A492" s="308">
        <v>203000</v>
      </c>
      <c r="B492">
        <v>3145</v>
      </c>
      <c r="C492" t="s">
        <v>6793</v>
      </c>
      <c r="D492">
        <v>2009</v>
      </c>
      <c r="K492">
        <f t="shared" si="14"/>
        <v>-9</v>
      </c>
      <c r="Q492">
        <f t="shared" si="15"/>
        <v>0</v>
      </c>
    </row>
    <row r="493" spans="1:17" x14ac:dyDescent="0.3">
      <c r="A493" s="308">
        <v>203000</v>
      </c>
      <c r="B493">
        <v>3174</v>
      </c>
      <c r="C493" t="s">
        <v>6793</v>
      </c>
      <c r="D493" t="s">
        <v>6966</v>
      </c>
      <c r="K493">
        <f t="shared" si="14"/>
        <v>-9</v>
      </c>
      <c r="Q493">
        <f t="shared" si="15"/>
        <v>0</v>
      </c>
    </row>
    <row r="494" spans="1:17" x14ac:dyDescent="0.3">
      <c r="A494" s="308">
        <v>203000</v>
      </c>
      <c r="B494">
        <v>3181</v>
      </c>
      <c r="C494" t="s">
        <v>6793</v>
      </c>
      <c r="D494" t="s">
        <v>6966</v>
      </c>
      <c r="K494">
        <f t="shared" si="14"/>
        <v>-9</v>
      </c>
      <c r="Q494">
        <f t="shared" si="15"/>
        <v>0</v>
      </c>
    </row>
    <row r="495" spans="1:17" x14ac:dyDescent="0.3">
      <c r="A495" s="308">
        <v>203000</v>
      </c>
      <c r="B495">
        <v>3195</v>
      </c>
      <c r="C495" t="s">
        <v>6793</v>
      </c>
      <c r="D495" t="s">
        <v>6966</v>
      </c>
      <c r="K495">
        <f t="shared" si="14"/>
        <v>-9</v>
      </c>
      <c r="Q495">
        <f t="shared" si="15"/>
        <v>0</v>
      </c>
    </row>
    <row r="496" spans="1:17" x14ac:dyDescent="0.3">
      <c r="A496" s="308">
        <v>203000</v>
      </c>
      <c r="B496">
        <v>3213</v>
      </c>
      <c r="C496" t="s">
        <v>6793</v>
      </c>
      <c r="D496">
        <v>2006</v>
      </c>
      <c r="E496">
        <v>1</v>
      </c>
      <c r="F496" t="s">
        <v>6796</v>
      </c>
      <c r="G496" t="s">
        <v>6985</v>
      </c>
      <c r="H496" t="s">
        <v>6990</v>
      </c>
      <c r="I496" t="s">
        <v>6988</v>
      </c>
      <c r="J496" t="s">
        <v>6962</v>
      </c>
      <c r="K496">
        <f t="shared" si="14"/>
        <v>11</v>
      </c>
      <c r="L496" t="s">
        <v>6794</v>
      </c>
      <c r="N496" t="s">
        <v>6966</v>
      </c>
      <c r="O496">
        <v>2006</v>
      </c>
      <c r="P496">
        <v>15</v>
      </c>
      <c r="Q496">
        <f t="shared" si="15"/>
        <v>3</v>
      </c>
    </row>
    <row r="497" spans="1:17" x14ac:dyDescent="0.3">
      <c r="A497" s="308">
        <v>203000</v>
      </c>
      <c r="B497">
        <v>3219</v>
      </c>
      <c r="C497" t="s">
        <v>6793</v>
      </c>
      <c r="D497" t="s">
        <v>6966</v>
      </c>
      <c r="K497">
        <f t="shared" si="14"/>
        <v>-9</v>
      </c>
      <c r="Q497">
        <f t="shared" si="15"/>
        <v>0</v>
      </c>
    </row>
    <row r="498" spans="1:17" x14ac:dyDescent="0.3">
      <c r="A498" s="308">
        <v>203000</v>
      </c>
      <c r="B498">
        <v>3220</v>
      </c>
      <c r="C498" t="s">
        <v>6793</v>
      </c>
      <c r="D498" t="s">
        <v>6966</v>
      </c>
      <c r="K498">
        <f t="shared" si="14"/>
        <v>-9</v>
      </c>
      <c r="Q498">
        <f t="shared" si="15"/>
        <v>0</v>
      </c>
    </row>
    <row r="499" spans="1:17" x14ac:dyDescent="0.3">
      <c r="A499" s="308">
        <v>203000</v>
      </c>
      <c r="B499">
        <v>3254</v>
      </c>
      <c r="C499" t="s">
        <v>6793</v>
      </c>
      <c r="D499">
        <v>2007</v>
      </c>
      <c r="E499">
        <v>1</v>
      </c>
      <c r="F499" t="s">
        <v>6796</v>
      </c>
      <c r="G499" t="s">
        <v>6985</v>
      </c>
      <c r="H499" t="s">
        <v>6990</v>
      </c>
      <c r="I499" t="s">
        <v>6965</v>
      </c>
      <c r="J499" t="s">
        <v>6949</v>
      </c>
      <c r="K499">
        <f t="shared" si="14"/>
        <v>1</v>
      </c>
      <c r="L499" t="s">
        <v>6</v>
      </c>
      <c r="N499">
        <v>5</v>
      </c>
      <c r="O499">
        <v>2007</v>
      </c>
      <c r="P499">
        <v>14</v>
      </c>
      <c r="Q499">
        <f t="shared" si="15"/>
        <v>4</v>
      </c>
    </row>
    <row r="500" spans="1:17" x14ac:dyDescent="0.3">
      <c r="A500" s="308">
        <v>203000</v>
      </c>
      <c r="B500">
        <v>3261</v>
      </c>
      <c r="C500" t="s">
        <v>6793</v>
      </c>
      <c r="D500">
        <v>2008</v>
      </c>
      <c r="E500">
        <v>1</v>
      </c>
      <c r="F500" t="s">
        <v>6796</v>
      </c>
      <c r="G500" t="s">
        <v>6985</v>
      </c>
      <c r="H500" t="s">
        <v>6991</v>
      </c>
      <c r="I500" t="s">
        <v>6988</v>
      </c>
      <c r="J500" t="s">
        <v>6962</v>
      </c>
      <c r="K500">
        <f t="shared" si="14"/>
        <v>11</v>
      </c>
      <c r="L500" t="s">
        <v>6794</v>
      </c>
      <c r="N500" t="s">
        <v>6966</v>
      </c>
      <c r="O500">
        <v>2008</v>
      </c>
      <c r="P500">
        <v>2</v>
      </c>
      <c r="Q500">
        <f t="shared" si="15"/>
        <v>6</v>
      </c>
    </row>
    <row r="501" spans="1:17" x14ac:dyDescent="0.3">
      <c r="A501" s="308">
        <v>203000</v>
      </c>
      <c r="B501">
        <v>3263</v>
      </c>
      <c r="C501" t="s">
        <v>6793</v>
      </c>
      <c r="D501" t="s">
        <v>6966</v>
      </c>
      <c r="K501">
        <f t="shared" si="14"/>
        <v>-9</v>
      </c>
      <c r="Q501">
        <f t="shared" si="15"/>
        <v>0</v>
      </c>
    </row>
    <row r="502" spans="1:17" x14ac:dyDescent="0.3">
      <c r="A502" s="308">
        <v>203000</v>
      </c>
      <c r="B502">
        <v>3266</v>
      </c>
      <c r="C502" t="s">
        <v>6793</v>
      </c>
      <c r="D502" t="s">
        <v>6966</v>
      </c>
      <c r="K502">
        <f t="shared" si="14"/>
        <v>-9</v>
      </c>
      <c r="Q502">
        <f t="shared" si="15"/>
        <v>0</v>
      </c>
    </row>
    <row r="503" spans="1:17" x14ac:dyDescent="0.3">
      <c r="A503" s="308">
        <v>203000</v>
      </c>
      <c r="B503">
        <v>3270</v>
      </c>
      <c r="C503" t="s">
        <v>6793</v>
      </c>
      <c r="D503">
        <v>2006</v>
      </c>
      <c r="E503">
        <v>1</v>
      </c>
      <c r="F503" t="s">
        <v>6796</v>
      </c>
      <c r="G503" t="s">
        <v>6985</v>
      </c>
      <c r="H503" t="s">
        <v>6991</v>
      </c>
      <c r="I503" t="s">
        <v>6988</v>
      </c>
      <c r="J503" t="s">
        <v>6950</v>
      </c>
      <c r="K503">
        <f t="shared" si="14"/>
        <v>2</v>
      </c>
      <c r="L503" t="s">
        <v>6794</v>
      </c>
      <c r="N503">
        <v>6</v>
      </c>
      <c r="O503">
        <v>2006</v>
      </c>
      <c r="P503">
        <v>20</v>
      </c>
      <c r="Q503">
        <f t="shared" si="15"/>
        <v>2</v>
      </c>
    </row>
    <row r="504" spans="1:17" x14ac:dyDescent="0.3">
      <c r="A504" s="308">
        <v>203000</v>
      </c>
      <c r="B504">
        <v>3279</v>
      </c>
      <c r="C504" t="s">
        <v>6793</v>
      </c>
      <c r="D504">
        <v>2006</v>
      </c>
      <c r="E504">
        <v>1</v>
      </c>
      <c r="F504" t="s">
        <v>6796</v>
      </c>
      <c r="G504" t="s">
        <v>6985</v>
      </c>
      <c r="H504" t="s">
        <v>6991</v>
      </c>
      <c r="I504" t="s">
        <v>6988</v>
      </c>
      <c r="J504" t="s">
        <v>6962</v>
      </c>
      <c r="K504">
        <f t="shared" si="14"/>
        <v>11</v>
      </c>
      <c r="L504" t="s">
        <v>6794</v>
      </c>
      <c r="N504">
        <v>10</v>
      </c>
      <c r="O504">
        <v>2006</v>
      </c>
      <c r="P504">
        <v>6</v>
      </c>
      <c r="Q504">
        <f t="shared" si="15"/>
        <v>5</v>
      </c>
    </row>
    <row r="505" spans="1:17" x14ac:dyDescent="0.3">
      <c r="A505" s="308">
        <v>203000</v>
      </c>
      <c r="B505">
        <v>3280</v>
      </c>
      <c r="C505" t="s">
        <v>6793</v>
      </c>
      <c r="D505">
        <v>2008</v>
      </c>
      <c r="E505">
        <v>1</v>
      </c>
      <c r="F505" t="s">
        <v>6796</v>
      </c>
      <c r="G505" t="s">
        <v>6985</v>
      </c>
      <c r="H505" t="s">
        <v>6991</v>
      </c>
      <c r="I505" t="s">
        <v>6988</v>
      </c>
      <c r="J505" t="s">
        <v>6966</v>
      </c>
      <c r="K505">
        <f t="shared" si="14"/>
        <v>-8</v>
      </c>
      <c r="L505" t="s">
        <v>6793</v>
      </c>
      <c r="M505">
        <v>100</v>
      </c>
      <c r="N505" t="s">
        <v>6966</v>
      </c>
      <c r="O505">
        <v>2008</v>
      </c>
      <c r="P505">
        <v>8</v>
      </c>
      <c r="Q505">
        <f t="shared" si="15"/>
        <v>5</v>
      </c>
    </row>
    <row r="506" spans="1:17" x14ac:dyDescent="0.3">
      <c r="A506" s="308">
        <v>203000</v>
      </c>
      <c r="B506">
        <v>3282</v>
      </c>
      <c r="C506" t="s">
        <v>6793</v>
      </c>
      <c r="D506">
        <v>2007</v>
      </c>
      <c r="E506">
        <v>1</v>
      </c>
      <c r="F506" t="s">
        <v>6796</v>
      </c>
      <c r="G506" t="s">
        <v>6985</v>
      </c>
      <c r="H506" t="s">
        <v>6991</v>
      </c>
      <c r="I506" t="s">
        <v>6988</v>
      </c>
      <c r="J506" t="s">
        <v>6962</v>
      </c>
      <c r="K506">
        <f t="shared" si="14"/>
        <v>11</v>
      </c>
      <c r="L506" t="s">
        <v>6794</v>
      </c>
      <c r="N506">
        <v>1</v>
      </c>
      <c r="O506">
        <v>2007</v>
      </c>
      <c r="P506">
        <v>8</v>
      </c>
      <c r="Q506">
        <f t="shared" si="15"/>
        <v>5</v>
      </c>
    </row>
    <row r="507" spans="1:17" x14ac:dyDescent="0.3">
      <c r="A507" s="308">
        <v>203000</v>
      </c>
      <c r="B507">
        <v>3285</v>
      </c>
      <c r="C507" t="s">
        <v>6793</v>
      </c>
      <c r="D507">
        <v>2008</v>
      </c>
      <c r="E507">
        <v>1</v>
      </c>
      <c r="F507" t="s">
        <v>6796</v>
      </c>
      <c r="G507" t="s">
        <v>6985</v>
      </c>
      <c r="H507" t="s">
        <v>6991</v>
      </c>
      <c r="I507" t="s">
        <v>6988</v>
      </c>
      <c r="J507" t="s">
        <v>6960</v>
      </c>
      <c r="K507">
        <f t="shared" si="14"/>
        <v>9</v>
      </c>
      <c r="L507" t="s">
        <v>6794</v>
      </c>
      <c r="N507">
        <v>11</v>
      </c>
      <c r="O507">
        <v>2007</v>
      </c>
      <c r="P507">
        <v>14</v>
      </c>
      <c r="Q507">
        <f t="shared" si="15"/>
        <v>4</v>
      </c>
    </row>
    <row r="508" spans="1:17" x14ac:dyDescent="0.3">
      <c r="A508" s="308">
        <v>203000</v>
      </c>
      <c r="B508">
        <v>3293</v>
      </c>
      <c r="C508" t="s">
        <v>6793</v>
      </c>
      <c r="D508">
        <v>2009</v>
      </c>
      <c r="K508">
        <f t="shared" si="14"/>
        <v>-9</v>
      </c>
      <c r="Q508">
        <f t="shared" si="15"/>
        <v>0</v>
      </c>
    </row>
    <row r="509" spans="1:17" x14ac:dyDescent="0.3">
      <c r="A509" s="308">
        <v>203000</v>
      </c>
      <c r="B509">
        <v>3303</v>
      </c>
      <c r="C509" t="s">
        <v>6793</v>
      </c>
      <c r="D509">
        <v>2009</v>
      </c>
      <c r="K509">
        <f t="shared" si="14"/>
        <v>-9</v>
      </c>
      <c r="Q509">
        <f t="shared" si="15"/>
        <v>0</v>
      </c>
    </row>
    <row r="510" spans="1:17" x14ac:dyDescent="0.3">
      <c r="A510" s="308">
        <v>203000</v>
      </c>
      <c r="B510">
        <v>3308</v>
      </c>
      <c r="C510" t="s">
        <v>6793</v>
      </c>
      <c r="D510">
        <v>2006</v>
      </c>
      <c r="E510">
        <v>1</v>
      </c>
      <c r="F510" t="s">
        <v>6796</v>
      </c>
      <c r="G510" t="s">
        <v>6985</v>
      </c>
      <c r="H510" t="s">
        <v>6991</v>
      </c>
      <c r="I510" t="s">
        <v>6988</v>
      </c>
      <c r="J510" t="s">
        <v>6960</v>
      </c>
      <c r="K510">
        <f t="shared" si="14"/>
        <v>9</v>
      </c>
      <c r="L510" t="s">
        <v>6794</v>
      </c>
      <c r="N510">
        <v>3</v>
      </c>
      <c r="O510">
        <v>2006</v>
      </c>
      <c r="P510">
        <v>20</v>
      </c>
      <c r="Q510">
        <f t="shared" si="15"/>
        <v>2</v>
      </c>
    </row>
    <row r="511" spans="1:17" x14ac:dyDescent="0.3">
      <c r="A511" s="308">
        <v>203000</v>
      </c>
      <c r="B511">
        <v>3311</v>
      </c>
      <c r="C511" t="s">
        <v>6793</v>
      </c>
      <c r="D511">
        <v>2007</v>
      </c>
      <c r="E511">
        <v>1</v>
      </c>
      <c r="F511" t="s">
        <v>6796</v>
      </c>
      <c r="G511" t="s">
        <v>6985</v>
      </c>
      <c r="H511" t="s">
        <v>6986</v>
      </c>
      <c r="I511" t="s">
        <v>6987</v>
      </c>
      <c r="J511" t="s">
        <v>6949</v>
      </c>
      <c r="K511">
        <f t="shared" si="14"/>
        <v>1</v>
      </c>
      <c r="L511" t="s">
        <v>6794</v>
      </c>
      <c r="N511">
        <v>1</v>
      </c>
      <c r="O511">
        <v>2007</v>
      </c>
      <c r="P511">
        <v>7</v>
      </c>
      <c r="Q511">
        <f t="shared" si="15"/>
        <v>5</v>
      </c>
    </row>
    <row r="512" spans="1:17" x14ac:dyDescent="0.3">
      <c r="A512" s="308">
        <v>203000</v>
      </c>
      <c r="B512">
        <v>3313</v>
      </c>
      <c r="C512" t="s">
        <v>6793</v>
      </c>
      <c r="D512">
        <v>2007</v>
      </c>
      <c r="E512">
        <v>1</v>
      </c>
      <c r="F512" t="s">
        <v>6989</v>
      </c>
      <c r="G512" t="s">
        <v>6993</v>
      </c>
      <c r="H512" t="s">
        <v>6991</v>
      </c>
      <c r="I512" t="s">
        <v>6987</v>
      </c>
      <c r="J512" t="s">
        <v>6960</v>
      </c>
      <c r="K512">
        <f t="shared" si="14"/>
        <v>9</v>
      </c>
      <c r="L512" t="s">
        <v>6793</v>
      </c>
      <c r="M512">
        <v>35</v>
      </c>
      <c r="N512" t="s">
        <v>6966</v>
      </c>
      <c r="O512">
        <v>2007</v>
      </c>
      <c r="P512">
        <v>15</v>
      </c>
      <c r="Q512">
        <f t="shared" si="15"/>
        <v>3</v>
      </c>
    </row>
    <row r="513" spans="1:17" x14ac:dyDescent="0.3">
      <c r="A513" s="308">
        <v>203000</v>
      </c>
      <c r="B513">
        <v>3314</v>
      </c>
      <c r="C513" t="s">
        <v>6793</v>
      </c>
      <c r="D513">
        <v>2007</v>
      </c>
      <c r="E513">
        <v>1</v>
      </c>
      <c r="F513" t="s">
        <v>6796</v>
      </c>
      <c r="G513" t="s">
        <v>6985</v>
      </c>
      <c r="H513" t="s">
        <v>6990</v>
      </c>
      <c r="I513" t="s">
        <v>6988</v>
      </c>
      <c r="J513" t="s">
        <v>6962</v>
      </c>
      <c r="K513">
        <f t="shared" si="14"/>
        <v>11</v>
      </c>
      <c r="L513" t="s">
        <v>6794</v>
      </c>
      <c r="N513">
        <v>1</v>
      </c>
      <c r="O513">
        <v>2007</v>
      </c>
      <c r="P513">
        <v>15</v>
      </c>
      <c r="Q513">
        <f t="shared" si="15"/>
        <v>3</v>
      </c>
    </row>
    <row r="514" spans="1:17" x14ac:dyDescent="0.3">
      <c r="A514" s="308">
        <v>203000</v>
      </c>
      <c r="B514">
        <v>3324</v>
      </c>
      <c r="C514" t="s">
        <v>6793</v>
      </c>
      <c r="D514">
        <v>2009</v>
      </c>
      <c r="K514">
        <f t="shared" si="14"/>
        <v>-9</v>
      </c>
      <c r="Q514">
        <f t="shared" si="15"/>
        <v>0</v>
      </c>
    </row>
    <row r="515" spans="1:17" x14ac:dyDescent="0.3">
      <c r="A515" s="308">
        <v>203000</v>
      </c>
      <c r="B515">
        <v>3328</v>
      </c>
      <c r="C515" t="s">
        <v>6793</v>
      </c>
      <c r="D515">
        <v>2006</v>
      </c>
      <c r="E515">
        <v>1</v>
      </c>
      <c r="F515" t="s">
        <v>6796</v>
      </c>
      <c r="G515" t="s">
        <v>6985</v>
      </c>
      <c r="H515" t="s">
        <v>6991</v>
      </c>
      <c r="I515" t="s">
        <v>6988</v>
      </c>
      <c r="J515" t="s">
        <v>6951</v>
      </c>
      <c r="K515">
        <f t="shared" si="14"/>
        <v>3</v>
      </c>
      <c r="L515" t="s">
        <v>6793</v>
      </c>
      <c r="M515">
        <v>500</v>
      </c>
      <c r="N515">
        <v>5</v>
      </c>
      <c r="O515">
        <v>2006</v>
      </c>
      <c r="P515" t="s">
        <v>6966</v>
      </c>
      <c r="Q515">
        <f t="shared" si="15"/>
        <v>-1</v>
      </c>
    </row>
    <row r="516" spans="1:17" x14ac:dyDescent="0.3">
      <c r="A516" s="308">
        <v>203000</v>
      </c>
      <c r="B516">
        <v>3329</v>
      </c>
      <c r="C516" t="s">
        <v>6793</v>
      </c>
      <c r="D516">
        <v>2006</v>
      </c>
      <c r="E516">
        <v>1</v>
      </c>
      <c r="F516" t="s">
        <v>6796</v>
      </c>
      <c r="G516" t="s">
        <v>6985</v>
      </c>
      <c r="H516" t="s">
        <v>6965</v>
      </c>
      <c r="I516" t="s">
        <v>6988</v>
      </c>
      <c r="J516" t="s">
        <v>6962</v>
      </c>
      <c r="K516">
        <f t="shared" si="14"/>
        <v>11</v>
      </c>
      <c r="L516" t="s">
        <v>6794</v>
      </c>
      <c r="N516" t="s">
        <v>6966</v>
      </c>
      <c r="O516">
        <v>2006</v>
      </c>
      <c r="P516">
        <v>25</v>
      </c>
      <c r="Q516">
        <f t="shared" si="15"/>
        <v>2</v>
      </c>
    </row>
    <row r="517" spans="1:17" x14ac:dyDescent="0.3">
      <c r="A517" s="308">
        <v>203000</v>
      </c>
      <c r="B517">
        <v>3332</v>
      </c>
      <c r="C517" t="s">
        <v>6793</v>
      </c>
      <c r="D517">
        <v>2008</v>
      </c>
      <c r="E517">
        <v>1</v>
      </c>
      <c r="F517" t="s">
        <v>6796</v>
      </c>
      <c r="G517" t="s">
        <v>6993</v>
      </c>
      <c r="H517" t="s">
        <v>6991</v>
      </c>
      <c r="I517" t="s">
        <v>6988</v>
      </c>
      <c r="J517" t="s">
        <v>6960</v>
      </c>
      <c r="K517">
        <f t="shared" si="14"/>
        <v>9</v>
      </c>
      <c r="L517" t="s">
        <v>6794</v>
      </c>
      <c r="N517" t="s">
        <v>6966</v>
      </c>
      <c r="O517">
        <v>2007</v>
      </c>
      <c r="P517">
        <v>40</v>
      </c>
      <c r="Q517">
        <f t="shared" si="15"/>
        <v>1</v>
      </c>
    </row>
    <row r="518" spans="1:17" x14ac:dyDescent="0.3">
      <c r="A518" s="308">
        <v>203000</v>
      </c>
      <c r="B518">
        <v>3339</v>
      </c>
      <c r="C518" t="s">
        <v>6793</v>
      </c>
      <c r="D518">
        <v>2008</v>
      </c>
      <c r="E518">
        <v>1</v>
      </c>
      <c r="F518" t="s">
        <v>6796</v>
      </c>
      <c r="G518" t="s">
        <v>6985</v>
      </c>
      <c r="H518" t="s">
        <v>6986</v>
      </c>
      <c r="I518" t="s">
        <v>6988</v>
      </c>
      <c r="J518" t="s">
        <v>6960</v>
      </c>
      <c r="K518">
        <f t="shared" si="14"/>
        <v>9</v>
      </c>
      <c r="L518" t="s">
        <v>6793</v>
      </c>
      <c r="M518">
        <v>35</v>
      </c>
      <c r="N518">
        <v>8</v>
      </c>
      <c r="O518">
        <v>2008</v>
      </c>
      <c r="P518">
        <v>27</v>
      </c>
      <c r="Q518">
        <f t="shared" si="15"/>
        <v>2</v>
      </c>
    </row>
    <row r="519" spans="1:17" x14ac:dyDescent="0.3">
      <c r="A519" s="308">
        <v>203000</v>
      </c>
      <c r="B519">
        <v>3342</v>
      </c>
      <c r="C519" t="s">
        <v>6793</v>
      </c>
      <c r="D519">
        <v>2008</v>
      </c>
      <c r="E519">
        <v>1</v>
      </c>
      <c r="F519" t="s">
        <v>6796</v>
      </c>
      <c r="G519" t="s">
        <v>6985</v>
      </c>
      <c r="H519" t="s">
        <v>6990</v>
      </c>
      <c r="I519" t="s">
        <v>6988</v>
      </c>
      <c r="J519" t="s">
        <v>6960</v>
      </c>
      <c r="K519">
        <f t="shared" si="14"/>
        <v>9</v>
      </c>
      <c r="L519" t="s">
        <v>6793</v>
      </c>
      <c r="M519">
        <v>35</v>
      </c>
      <c r="N519" t="s">
        <v>6966</v>
      </c>
      <c r="O519">
        <v>2008</v>
      </c>
      <c r="P519" t="s">
        <v>6966</v>
      </c>
      <c r="Q519">
        <f t="shared" si="15"/>
        <v>-1</v>
      </c>
    </row>
    <row r="520" spans="1:17" x14ac:dyDescent="0.3">
      <c r="A520" s="308">
        <v>203000</v>
      </c>
      <c r="B520">
        <v>3345</v>
      </c>
      <c r="C520" t="s">
        <v>6793</v>
      </c>
      <c r="D520">
        <v>2006</v>
      </c>
      <c r="E520">
        <v>1</v>
      </c>
      <c r="F520" t="s">
        <v>6796</v>
      </c>
      <c r="G520" t="s">
        <v>6985</v>
      </c>
      <c r="H520" t="s">
        <v>6990</v>
      </c>
      <c r="I520" t="s">
        <v>6988</v>
      </c>
      <c r="J520" t="s">
        <v>6960</v>
      </c>
      <c r="K520">
        <f t="shared" si="14"/>
        <v>9</v>
      </c>
      <c r="L520" t="s">
        <v>6794</v>
      </c>
      <c r="N520">
        <v>3</v>
      </c>
      <c r="O520">
        <v>2006</v>
      </c>
      <c r="P520">
        <v>10</v>
      </c>
      <c r="Q520">
        <f t="shared" si="15"/>
        <v>4</v>
      </c>
    </row>
    <row r="521" spans="1:17" x14ac:dyDescent="0.3">
      <c r="A521" s="308">
        <v>203000</v>
      </c>
      <c r="B521">
        <v>3356</v>
      </c>
      <c r="C521" t="s">
        <v>6793</v>
      </c>
      <c r="D521">
        <v>2009</v>
      </c>
      <c r="K521">
        <f t="shared" si="14"/>
        <v>-9</v>
      </c>
      <c r="Q521">
        <f t="shared" si="15"/>
        <v>0</v>
      </c>
    </row>
    <row r="522" spans="1:17" x14ac:dyDescent="0.3">
      <c r="A522" s="308">
        <v>203000</v>
      </c>
      <c r="B522">
        <v>3373</v>
      </c>
      <c r="C522" t="s">
        <v>6793</v>
      </c>
      <c r="D522">
        <v>2008</v>
      </c>
      <c r="E522">
        <v>1</v>
      </c>
      <c r="F522" t="s">
        <v>6796</v>
      </c>
      <c r="G522" t="s">
        <v>6985</v>
      </c>
      <c r="H522" t="s">
        <v>6990</v>
      </c>
      <c r="I522" t="s">
        <v>6988</v>
      </c>
      <c r="J522" t="s">
        <v>6965</v>
      </c>
      <c r="K522">
        <f t="shared" si="14"/>
        <v>14</v>
      </c>
      <c r="L522" t="s">
        <v>6794</v>
      </c>
      <c r="N522">
        <v>1</v>
      </c>
      <c r="O522">
        <v>2008</v>
      </c>
      <c r="P522">
        <v>22</v>
      </c>
      <c r="Q522">
        <f t="shared" si="15"/>
        <v>2</v>
      </c>
    </row>
    <row r="523" spans="1:17" x14ac:dyDescent="0.3">
      <c r="A523" s="308">
        <v>203000</v>
      </c>
      <c r="B523">
        <v>3375</v>
      </c>
      <c r="C523" t="s">
        <v>6793</v>
      </c>
      <c r="D523" t="s">
        <v>6966</v>
      </c>
      <c r="K523">
        <f t="shared" si="14"/>
        <v>-9</v>
      </c>
      <c r="Q523">
        <f t="shared" si="15"/>
        <v>0</v>
      </c>
    </row>
    <row r="524" spans="1:17" x14ac:dyDescent="0.3">
      <c r="A524" s="308">
        <v>203000</v>
      </c>
      <c r="B524">
        <v>3390</v>
      </c>
      <c r="C524" t="s">
        <v>6793</v>
      </c>
      <c r="D524">
        <v>2006</v>
      </c>
      <c r="E524">
        <v>1</v>
      </c>
      <c r="F524" t="s">
        <v>6989</v>
      </c>
      <c r="G524" t="s">
        <v>6994</v>
      </c>
      <c r="H524" t="s">
        <v>6991</v>
      </c>
      <c r="I524" t="s">
        <v>6988</v>
      </c>
      <c r="J524" t="s">
        <v>6962</v>
      </c>
      <c r="K524">
        <f t="shared" si="14"/>
        <v>11</v>
      </c>
      <c r="L524" t="s">
        <v>6794</v>
      </c>
      <c r="N524" t="s">
        <v>6966</v>
      </c>
      <c r="O524">
        <v>2006</v>
      </c>
      <c r="P524">
        <v>15</v>
      </c>
      <c r="Q524">
        <f t="shared" si="15"/>
        <v>3</v>
      </c>
    </row>
    <row r="525" spans="1:17" x14ac:dyDescent="0.3">
      <c r="A525" s="308">
        <v>203000</v>
      </c>
      <c r="B525">
        <v>3405</v>
      </c>
      <c r="C525" t="s">
        <v>6793</v>
      </c>
      <c r="D525">
        <v>2008</v>
      </c>
      <c r="E525">
        <v>1</v>
      </c>
      <c r="F525" t="s">
        <v>6796</v>
      </c>
      <c r="G525" t="s">
        <v>6985</v>
      </c>
      <c r="H525" t="s">
        <v>6991</v>
      </c>
      <c r="I525" t="s">
        <v>6988</v>
      </c>
      <c r="J525" t="s">
        <v>6962</v>
      </c>
      <c r="K525">
        <f t="shared" si="14"/>
        <v>11</v>
      </c>
      <c r="L525" t="s">
        <v>6794</v>
      </c>
      <c r="N525" t="s">
        <v>6966</v>
      </c>
      <c r="O525" t="s">
        <v>6966</v>
      </c>
      <c r="P525" t="s">
        <v>6966</v>
      </c>
      <c r="Q525">
        <f t="shared" si="15"/>
        <v>-1</v>
      </c>
    </row>
    <row r="526" spans="1:17" x14ac:dyDescent="0.3">
      <c r="A526" s="308">
        <v>203000</v>
      </c>
      <c r="B526">
        <v>3409</v>
      </c>
      <c r="C526" t="s">
        <v>6793</v>
      </c>
      <c r="D526">
        <v>2009</v>
      </c>
      <c r="K526">
        <f t="shared" si="14"/>
        <v>-9</v>
      </c>
      <c r="Q526">
        <f t="shared" si="15"/>
        <v>0</v>
      </c>
    </row>
    <row r="527" spans="1:17" x14ac:dyDescent="0.3">
      <c r="A527" s="308">
        <v>203000</v>
      </c>
      <c r="B527">
        <v>3412</v>
      </c>
      <c r="C527" t="s">
        <v>6793</v>
      </c>
      <c r="D527">
        <v>2009</v>
      </c>
      <c r="K527">
        <f t="shared" si="14"/>
        <v>-9</v>
      </c>
      <c r="Q527">
        <f t="shared" si="15"/>
        <v>0</v>
      </c>
    </row>
    <row r="528" spans="1:17" x14ac:dyDescent="0.3">
      <c r="A528" s="308">
        <v>203000</v>
      </c>
      <c r="B528">
        <v>3415</v>
      </c>
      <c r="C528" t="s">
        <v>6793</v>
      </c>
      <c r="D528">
        <v>2007</v>
      </c>
      <c r="E528">
        <v>2</v>
      </c>
      <c r="F528" t="s">
        <v>6796</v>
      </c>
      <c r="G528" t="s">
        <v>6985</v>
      </c>
      <c r="H528" t="s">
        <v>6986</v>
      </c>
      <c r="I528" t="s">
        <v>6988</v>
      </c>
      <c r="J528" t="s">
        <v>6962</v>
      </c>
      <c r="K528">
        <f t="shared" si="14"/>
        <v>11</v>
      </c>
      <c r="L528" t="s">
        <v>6794</v>
      </c>
      <c r="N528" t="s">
        <v>6966</v>
      </c>
      <c r="O528">
        <v>2007</v>
      </c>
      <c r="P528">
        <v>15</v>
      </c>
      <c r="Q528">
        <f t="shared" si="15"/>
        <v>3</v>
      </c>
    </row>
    <row r="529" spans="1:17" x14ac:dyDescent="0.3">
      <c r="A529" s="308">
        <v>203000</v>
      </c>
      <c r="B529">
        <v>3431</v>
      </c>
      <c r="C529" t="s">
        <v>6793</v>
      </c>
      <c r="D529" t="s">
        <v>6966</v>
      </c>
      <c r="K529">
        <f t="shared" si="14"/>
        <v>-9</v>
      </c>
      <c r="Q529">
        <f t="shared" si="15"/>
        <v>0</v>
      </c>
    </row>
    <row r="530" spans="1:17" x14ac:dyDescent="0.3">
      <c r="A530" s="308">
        <v>203000</v>
      </c>
      <c r="B530">
        <v>3434</v>
      </c>
      <c r="C530" t="s">
        <v>6793</v>
      </c>
      <c r="D530">
        <v>2009</v>
      </c>
      <c r="K530">
        <f t="shared" si="14"/>
        <v>-9</v>
      </c>
      <c r="Q530">
        <f t="shared" si="15"/>
        <v>0</v>
      </c>
    </row>
    <row r="531" spans="1:17" x14ac:dyDescent="0.3">
      <c r="A531" s="308">
        <v>203000</v>
      </c>
      <c r="B531">
        <v>3442</v>
      </c>
      <c r="C531" t="s">
        <v>6793</v>
      </c>
      <c r="D531">
        <v>2006</v>
      </c>
      <c r="E531">
        <v>1</v>
      </c>
      <c r="F531" t="s">
        <v>6796</v>
      </c>
      <c r="G531" t="s">
        <v>6985</v>
      </c>
      <c r="H531" t="s">
        <v>6991</v>
      </c>
      <c r="I531" t="s">
        <v>6988</v>
      </c>
      <c r="J531" t="s">
        <v>6962</v>
      </c>
      <c r="K531">
        <f t="shared" si="14"/>
        <v>11</v>
      </c>
      <c r="L531" t="s">
        <v>6794</v>
      </c>
      <c r="N531">
        <v>4</v>
      </c>
      <c r="O531">
        <v>2006</v>
      </c>
      <c r="P531">
        <v>20</v>
      </c>
      <c r="Q531">
        <f t="shared" si="15"/>
        <v>2</v>
      </c>
    </row>
    <row r="532" spans="1:17" x14ac:dyDescent="0.3">
      <c r="A532" s="308">
        <v>203000</v>
      </c>
      <c r="B532">
        <v>3446</v>
      </c>
      <c r="C532" t="s">
        <v>6793</v>
      </c>
      <c r="D532">
        <v>2008</v>
      </c>
      <c r="E532">
        <v>1</v>
      </c>
      <c r="F532" t="s">
        <v>6796</v>
      </c>
      <c r="G532" t="s">
        <v>6985</v>
      </c>
      <c r="H532" t="s">
        <v>6991</v>
      </c>
      <c r="I532" t="s">
        <v>6988</v>
      </c>
      <c r="J532" t="s">
        <v>6962</v>
      </c>
      <c r="K532">
        <f t="shared" ref="K532:K595" si="16">VLOOKUP(J532,$AF$2:$AG$17,2,FALSE)</f>
        <v>11</v>
      </c>
      <c r="L532" t="s">
        <v>6794</v>
      </c>
      <c r="N532" t="s">
        <v>6966</v>
      </c>
      <c r="O532">
        <v>2008</v>
      </c>
      <c r="P532" t="s">
        <v>6966</v>
      </c>
      <c r="Q532">
        <f t="shared" ref="Q532:Q595" si="17">IF(P532="Don't Know",-1,IF(P532&gt;=30,1,IF(P532&gt;=20,2,IF(P532&gt;=15,3,IF(P532&gt;=10,4,IF(P532&gt;=5,5,IF(P532&gt;0,6,0)))))))</f>
        <v>-1</v>
      </c>
    </row>
    <row r="533" spans="1:17" x14ac:dyDescent="0.3">
      <c r="A533" s="308">
        <v>203000</v>
      </c>
      <c r="B533">
        <v>3449</v>
      </c>
      <c r="C533" t="s">
        <v>6793</v>
      </c>
      <c r="D533">
        <v>2009</v>
      </c>
      <c r="K533">
        <f t="shared" si="16"/>
        <v>-9</v>
      </c>
      <c r="Q533">
        <f t="shared" si="17"/>
        <v>0</v>
      </c>
    </row>
    <row r="534" spans="1:17" x14ac:dyDescent="0.3">
      <c r="A534" s="308">
        <v>203000</v>
      </c>
      <c r="B534">
        <v>3458</v>
      </c>
      <c r="C534" t="s">
        <v>6793</v>
      </c>
      <c r="D534">
        <v>2008</v>
      </c>
      <c r="E534">
        <v>1</v>
      </c>
      <c r="F534" t="s">
        <v>6796</v>
      </c>
      <c r="G534" t="s">
        <v>6985</v>
      </c>
      <c r="H534" t="s">
        <v>6965</v>
      </c>
      <c r="I534" t="s">
        <v>6965</v>
      </c>
      <c r="J534" t="s">
        <v>6965</v>
      </c>
      <c r="K534">
        <f t="shared" si="16"/>
        <v>14</v>
      </c>
      <c r="L534" t="s">
        <v>6794</v>
      </c>
      <c r="N534" t="s">
        <v>6966</v>
      </c>
      <c r="O534" t="s">
        <v>6966</v>
      </c>
      <c r="P534" t="s">
        <v>6966</v>
      </c>
      <c r="Q534">
        <f t="shared" si="17"/>
        <v>-1</v>
      </c>
    </row>
    <row r="535" spans="1:17" x14ac:dyDescent="0.3">
      <c r="A535" s="308">
        <v>203000</v>
      </c>
      <c r="B535">
        <v>3465</v>
      </c>
      <c r="C535" t="s">
        <v>6793</v>
      </c>
      <c r="D535">
        <v>2008</v>
      </c>
      <c r="E535">
        <v>1</v>
      </c>
      <c r="F535" t="s">
        <v>6989</v>
      </c>
      <c r="G535" t="s">
        <v>6994</v>
      </c>
      <c r="H535" t="s">
        <v>6990</v>
      </c>
      <c r="I535" t="s">
        <v>6987</v>
      </c>
      <c r="J535" t="s">
        <v>6960</v>
      </c>
      <c r="K535">
        <f t="shared" si="16"/>
        <v>9</v>
      </c>
      <c r="L535" t="s">
        <v>6793</v>
      </c>
      <c r="M535">
        <v>50</v>
      </c>
      <c r="N535">
        <v>6</v>
      </c>
      <c r="O535">
        <v>2008</v>
      </c>
      <c r="P535">
        <v>10</v>
      </c>
      <c r="Q535">
        <f t="shared" si="17"/>
        <v>4</v>
      </c>
    </row>
    <row r="536" spans="1:17" x14ac:dyDescent="0.3">
      <c r="A536" s="308">
        <v>203000</v>
      </c>
      <c r="B536">
        <v>3466</v>
      </c>
      <c r="C536" t="s">
        <v>6793</v>
      </c>
      <c r="D536">
        <v>2008</v>
      </c>
      <c r="E536">
        <v>1</v>
      </c>
      <c r="F536" t="s">
        <v>6796</v>
      </c>
      <c r="G536" t="s">
        <v>6985</v>
      </c>
      <c r="H536" t="s">
        <v>6990</v>
      </c>
      <c r="I536" t="s">
        <v>6965</v>
      </c>
      <c r="J536" t="s">
        <v>6960</v>
      </c>
      <c r="K536">
        <f t="shared" si="16"/>
        <v>9</v>
      </c>
      <c r="L536" t="s">
        <v>6794</v>
      </c>
      <c r="N536" t="s">
        <v>6966</v>
      </c>
      <c r="O536">
        <v>2008</v>
      </c>
      <c r="P536">
        <v>6</v>
      </c>
      <c r="Q536">
        <f t="shared" si="17"/>
        <v>5</v>
      </c>
    </row>
    <row r="537" spans="1:17" x14ac:dyDescent="0.3">
      <c r="A537" s="308">
        <v>203000</v>
      </c>
      <c r="B537">
        <v>3475</v>
      </c>
      <c r="C537" t="s">
        <v>6793</v>
      </c>
      <c r="D537">
        <v>2008</v>
      </c>
      <c r="E537">
        <v>2</v>
      </c>
      <c r="F537" t="s">
        <v>6989</v>
      </c>
      <c r="G537" t="s">
        <v>6995</v>
      </c>
      <c r="H537" t="s">
        <v>6991</v>
      </c>
      <c r="I537" t="s">
        <v>6987</v>
      </c>
      <c r="J537" t="s">
        <v>6960</v>
      </c>
      <c r="K537">
        <f t="shared" si="16"/>
        <v>9</v>
      </c>
      <c r="L537" t="s">
        <v>6793</v>
      </c>
      <c r="M537">
        <v>35</v>
      </c>
      <c r="N537">
        <v>1</v>
      </c>
      <c r="O537">
        <v>2008</v>
      </c>
      <c r="P537" t="s">
        <v>6966</v>
      </c>
      <c r="Q537">
        <f t="shared" si="17"/>
        <v>-1</v>
      </c>
    </row>
    <row r="538" spans="1:17" x14ac:dyDescent="0.3">
      <c r="A538" s="308">
        <v>203000</v>
      </c>
      <c r="B538">
        <v>3477</v>
      </c>
      <c r="C538" t="s">
        <v>6793</v>
      </c>
      <c r="D538">
        <v>2009</v>
      </c>
      <c r="K538">
        <f t="shared" si="16"/>
        <v>-9</v>
      </c>
      <c r="Q538">
        <f t="shared" si="17"/>
        <v>0</v>
      </c>
    </row>
    <row r="539" spans="1:17" x14ac:dyDescent="0.3">
      <c r="A539" s="308">
        <v>203000</v>
      </c>
      <c r="B539">
        <v>3478</v>
      </c>
      <c r="C539" t="s">
        <v>6793</v>
      </c>
      <c r="D539">
        <v>2007</v>
      </c>
      <c r="E539">
        <v>1</v>
      </c>
      <c r="F539" t="s">
        <v>6796</v>
      </c>
      <c r="G539" t="s">
        <v>6985</v>
      </c>
      <c r="H539" t="s">
        <v>6986</v>
      </c>
      <c r="I539" t="s">
        <v>6988</v>
      </c>
      <c r="J539" t="s">
        <v>6950</v>
      </c>
      <c r="K539">
        <f t="shared" si="16"/>
        <v>2</v>
      </c>
      <c r="L539" t="s">
        <v>6794</v>
      </c>
      <c r="N539">
        <v>3</v>
      </c>
      <c r="O539">
        <v>2007</v>
      </c>
      <c r="P539">
        <v>20</v>
      </c>
      <c r="Q539">
        <f t="shared" si="17"/>
        <v>2</v>
      </c>
    </row>
    <row r="540" spans="1:17" x14ac:dyDescent="0.3">
      <c r="A540" s="308">
        <v>203000</v>
      </c>
      <c r="B540">
        <v>3484</v>
      </c>
      <c r="C540" t="s">
        <v>6793</v>
      </c>
      <c r="D540">
        <v>2008</v>
      </c>
      <c r="E540">
        <v>1</v>
      </c>
      <c r="F540" t="s">
        <v>6989</v>
      </c>
      <c r="G540" t="s">
        <v>6993</v>
      </c>
      <c r="H540" t="s">
        <v>6991</v>
      </c>
      <c r="I540" t="s">
        <v>6987</v>
      </c>
      <c r="J540" t="s">
        <v>6952</v>
      </c>
      <c r="K540">
        <f t="shared" si="16"/>
        <v>4</v>
      </c>
      <c r="L540" t="s">
        <v>6794</v>
      </c>
      <c r="N540">
        <v>9</v>
      </c>
      <c r="O540">
        <v>2008</v>
      </c>
      <c r="P540">
        <v>10</v>
      </c>
      <c r="Q540">
        <f t="shared" si="17"/>
        <v>4</v>
      </c>
    </row>
    <row r="541" spans="1:17" x14ac:dyDescent="0.3">
      <c r="A541" s="308">
        <v>203000</v>
      </c>
      <c r="B541">
        <v>3485</v>
      </c>
      <c r="C541" t="s">
        <v>6793</v>
      </c>
      <c r="D541">
        <v>2008</v>
      </c>
      <c r="E541">
        <v>1</v>
      </c>
      <c r="F541" t="s">
        <v>6796</v>
      </c>
      <c r="G541" t="s">
        <v>6985</v>
      </c>
      <c r="H541" t="s">
        <v>6986</v>
      </c>
      <c r="I541" t="s">
        <v>6988</v>
      </c>
      <c r="J541" t="s">
        <v>6960</v>
      </c>
      <c r="K541">
        <f t="shared" si="16"/>
        <v>9</v>
      </c>
      <c r="L541" t="s">
        <v>6793</v>
      </c>
      <c r="M541">
        <v>30</v>
      </c>
      <c r="N541" t="s">
        <v>6966</v>
      </c>
      <c r="O541">
        <v>2008</v>
      </c>
      <c r="P541">
        <v>12</v>
      </c>
      <c r="Q541">
        <f t="shared" si="17"/>
        <v>4</v>
      </c>
    </row>
    <row r="542" spans="1:17" x14ac:dyDescent="0.3">
      <c r="A542" s="308">
        <v>203000</v>
      </c>
      <c r="B542">
        <v>3493</v>
      </c>
      <c r="C542" t="s">
        <v>6793</v>
      </c>
      <c r="D542">
        <v>2006</v>
      </c>
      <c r="E542">
        <v>1</v>
      </c>
      <c r="F542" t="s">
        <v>6796</v>
      </c>
      <c r="G542" t="s">
        <v>6985</v>
      </c>
      <c r="H542" t="s">
        <v>6986</v>
      </c>
      <c r="I542" t="s">
        <v>6988</v>
      </c>
      <c r="J542" t="s">
        <v>6962</v>
      </c>
      <c r="K542">
        <f t="shared" si="16"/>
        <v>11</v>
      </c>
      <c r="L542" t="s">
        <v>6794</v>
      </c>
      <c r="N542">
        <v>8</v>
      </c>
      <c r="O542">
        <v>2006</v>
      </c>
      <c r="P542">
        <v>12</v>
      </c>
      <c r="Q542">
        <f t="shared" si="17"/>
        <v>4</v>
      </c>
    </row>
    <row r="543" spans="1:17" x14ac:dyDescent="0.3">
      <c r="A543" s="308">
        <v>203000</v>
      </c>
      <c r="B543">
        <v>3513</v>
      </c>
      <c r="C543" t="s">
        <v>6793</v>
      </c>
      <c r="D543">
        <v>2006</v>
      </c>
      <c r="E543">
        <v>1</v>
      </c>
      <c r="F543" t="s">
        <v>6796</v>
      </c>
      <c r="G543" t="s">
        <v>6985</v>
      </c>
      <c r="H543" t="s">
        <v>6991</v>
      </c>
      <c r="I543" t="s">
        <v>6988</v>
      </c>
      <c r="J543" t="s">
        <v>6951</v>
      </c>
      <c r="K543">
        <f t="shared" si="16"/>
        <v>3</v>
      </c>
      <c r="L543" t="s">
        <v>6793</v>
      </c>
      <c r="M543">
        <v>250</v>
      </c>
      <c r="N543">
        <v>11</v>
      </c>
      <c r="O543">
        <v>2006</v>
      </c>
      <c r="P543">
        <v>2</v>
      </c>
      <c r="Q543">
        <f t="shared" si="17"/>
        <v>6</v>
      </c>
    </row>
    <row r="544" spans="1:17" x14ac:dyDescent="0.3">
      <c r="A544" s="308">
        <v>203000</v>
      </c>
      <c r="B544">
        <v>3520</v>
      </c>
      <c r="C544" t="s">
        <v>6793</v>
      </c>
      <c r="D544">
        <v>2007</v>
      </c>
      <c r="E544">
        <v>1</v>
      </c>
      <c r="F544" t="s">
        <v>6796</v>
      </c>
      <c r="G544" t="s">
        <v>6985</v>
      </c>
      <c r="H544" t="s">
        <v>6990</v>
      </c>
      <c r="I544" t="s">
        <v>6965</v>
      </c>
      <c r="J544" t="s">
        <v>6950</v>
      </c>
      <c r="K544">
        <f t="shared" si="16"/>
        <v>2</v>
      </c>
      <c r="L544" t="s">
        <v>6794</v>
      </c>
      <c r="N544">
        <v>2</v>
      </c>
      <c r="O544">
        <v>2007</v>
      </c>
      <c r="P544" t="s">
        <v>6966</v>
      </c>
      <c r="Q544">
        <f t="shared" si="17"/>
        <v>-1</v>
      </c>
    </row>
    <row r="545" spans="1:17" x14ac:dyDescent="0.3">
      <c r="A545" s="308">
        <v>203000</v>
      </c>
      <c r="B545">
        <v>3523</v>
      </c>
      <c r="C545" t="s">
        <v>6793</v>
      </c>
      <c r="D545">
        <v>2007</v>
      </c>
      <c r="E545">
        <v>1</v>
      </c>
      <c r="F545" t="s">
        <v>6796</v>
      </c>
      <c r="G545" t="s">
        <v>6985</v>
      </c>
      <c r="H545" t="s">
        <v>6965</v>
      </c>
      <c r="I545" t="s">
        <v>6988</v>
      </c>
      <c r="J545" t="s">
        <v>6965</v>
      </c>
      <c r="K545">
        <f t="shared" si="16"/>
        <v>14</v>
      </c>
      <c r="L545" t="s">
        <v>6794</v>
      </c>
      <c r="N545" t="s">
        <v>6966</v>
      </c>
      <c r="O545">
        <v>2007</v>
      </c>
      <c r="P545">
        <v>10</v>
      </c>
      <c r="Q545">
        <f t="shared" si="17"/>
        <v>4</v>
      </c>
    </row>
    <row r="546" spans="1:17" x14ac:dyDescent="0.3">
      <c r="A546" s="308">
        <v>203000</v>
      </c>
      <c r="B546">
        <v>3530</v>
      </c>
      <c r="C546" t="s">
        <v>6793</v>
      </c>
      <c r="D546">
        <v>2007</v>
      </c>
      <c r="E546">
        <v>1</v>
      </c>
      <c r="F546" t="s">
        <v>6796</v>
      </c>
      <c r="G546" t="s">
        <v>6985</v>
      </c>
      <c r="H546" t="s">
        <v>6990</v>
      </c>
      <c r="I546" t="s">
        <v>6988</v>
      </c>
      <c r="J546" t="s">
        <v>6962</v>
      </c>
      <c r="K546">
        <f t="shared" si="16"/>
        <v>11</v>
      </c>
      <c r="L546" t="s">
        <v>6794</v>
      </c>
      <c r="N546">
        <v>3</v>
      </c>
      <c r="O546">
        <v>2007</v>
      </c>
      <c r="P546">
        <v>12</v>
      </c>
      <c r="Q546">
        <f t="shared" si="17"/>
        <v>4</v>
      </c>
    </row>
    <row r="547" spans="1:17" x14ac:dyDescent="0.3">
      <c r="A547" s="308">
        <v>203000</v>
      </c>
      <c r="B547">
        <v>3538</v>
      </c>
      <c r="C547" t="s">
        <v>6793</v>
      </c>
      <c r="D547" t="s">
        <v>6966</v>
      </c>
      <c r="K547">
        <f t="shared" si="16"/>
        <v>-9</v>
      </c>
      <c r="Q547">
        <f t="shared" si="17"/>
        <v>0</v>
      </c>
    </row>
    <row r="548" spans="1:17" x14ac:dyDescent="0.3">
      <c r="A548" s="308">
        <v>203000</v>
      </c>
      <c r="B548">
        <v>3541</v>
      </c>
      <c r="C548" t="s">
        <v>6793</v>
      </c>
      <c r="D548">
        <v>2009</v>
      </c>
      <c r="K548">
        <f t="shared" si="16"/>
        <v>-9</v>
      </c>
      <c r="Q548">
        <f t="shared" si="17"/>
        <v>0</v>
      </c>
    </row>
    <row r="549" spans="1:17" x14ac:dyDescent="0.3">
      <c r="A549" s="308">
        <v>203000</v>
      </c>
      <c r="B549">
        <v>3542</v>
      </c>
      <c r="C549" t="s">
        <v>6793</v>
      </c>
      <c r="D549">
        <v>2007</v>
      </c>
      <c r="E549">
        <v>1</v>
      </c>
      <c r="F549" t="s">
        <v>6796</v>
      </c>
      <c r="G549" t="s">
        <v>6985</v>
      </c>
      <c r="H549" t="s">
        <v>6990</v>
      </c>
      <c r="I549" t="s">
        <v>6988</v>
      </c>
      <c r="J549" t="s">
        <v>6962</v>
      </c>
      <c r="K549">
        <f t="shared" si="16"/>
        <v>11</v>
      </c>
      <c r="L549" t="s">
        <v>6794</v>
      </c>
      <c r="N549" t="s">
        <v>6966</v>
      </c>
      <c r="O549">
        <v>2007</v>
      </c>
      <c r="P549">
        <v>21</v>
      </c>
      <c r="Q549">
        <f t="shared" si="17"/>
        <v>2</v>
      </c>
    </row>
    <row r="550" spans="1:17" x14ac:dyDescent="0.3">
      <c r="A550" s="308">
        <v>203000</v>
      </c>
      <c r="B550">
        <v>3543</v>
      </c>
      <c r="C550" t="s">
        <v>6793</v>
      </c>
      <c r="D550">
        <v>2008</v>
      </c>
      <c r="E550">
        <v>1</v>
      </c>
      <c r="F550" t="s">
        <v>6796</v>
      </c>
      <c r="G550" t="s">
        <v>6985</v>
      </c>
      <c r="H550" t="s">
        <v>6991</v>
      </c>
      <c r="I550" t="s">
        <v>6988</v>
      </c>
      <c r="J550" t="s">
        <v>6965</v>
      </c>
      <c r="K550">
        <f t="shared" si="16"/>
        <v>14</v>
      </c>
      <c r="L550" t="s">
        <v>6794</v>
      </c>
      <c r="N550" t="s">
        <v>6966</v>
      </c>
      <c r="O550">
        <v>2008</v>
      </c>
      <c r="P550">
        <v>15</v>
      </c>
      <c r="Q550">
        <f t="shared" si="17"/>
        <v>3</v>
      </c>
    </row>
    <row r="551" spans="1:17" x14ac:dyDescent="0.3">
      <c r="A551" s="308">
        <v>203000</v>
      </c>
      <c r="B551">
        <v>3549</v>
      </c>
      <c r="C551" t="s">
        <v>6793</v>
      </c>
      <c r="D551">
        <v>2006</v>
      </c>
      <c r="E551">
        <v>1</v>
      </c>
      <c r="F551" t="s">
        <v>6796</v>
      </c>
      <c r="G551" t="s">
        <v>6985</v>
      </c>
      <c r="H551" t="s">
        <v>6991</v>
      </c>
      <c r="I551" t="s">
        <v>6988</v>
      </c>
      <c r="J551" t="s">
        <v>6966</v>
      </c>
      <c r="K551">
        <f t="shared" si="16"/>
        <v>-8</v>
      </c>
      <c r="L551" t="s">
        <v>6794</v>
      </c>
      <c r="N551" t="s">
        <v>6966</v>
      </c>
      <c r="O551">
        <v>2006</v>
      </c>
      <c r="P551">
        <v>10</v>
      </c>
      <c r="Q551">
        <f t="shared" si="17"/>
        <v>4</v>
      </c>
    </row>
    <row r="552" spans="1:17" x14ac:dyDescent="0.3">
      <c r="A552" s="308">
        <v>203000</v>
      </c>
      <c r="B552">
        <v>3554</v>
      </c>
      <c r="C552" t="s">
        <v>6793</v>
      </c>
      <c r="D552">
        <v>2007</v>
      </c>
      <c r="E552">
        <v>1</v>
      </c>
      <c r="F552" t="s">
        <v>6796</v>
      </c>
      <c r="G552" t="s">
        <v>6985</v>
      </c>
      <c r="H552" t="s">
        <v>6965</v>
      </c>
      <c r="I552" t="s">
        <v>6988</v>
      </c>
      <c r="J552" t="s">
        <v>6962</v>
      </c>
      <c r="K552">
        <f t="shared" si="16"/>
        <v>11</v>
      </c>
      <c r="L552" t="s">
        <v>6794</v>
      </c>
      <c r="N552">
        <v>5</v>
      </c>
      <c r="O552">
        <v>2007</v>
      </c>
      <c r="P552">
        <v>15</v>
      </c>
      <c r="Q552">
        <f t="shared" si="17"/>
        <v>3</v>
      </c>
    </row>
    <row r="553" spans="1:17" x14ac:dyDescent="0.3">
      <c r="A553" s="308">
        <v>203000</v>
      </c>
      <c r="B553">
        <v>3557</v>
      </c>
      <c r="C553" t="s">
        <v>6793</v>
      </c>
      <c r="D553">
        <v>2008</v>
      </c>
      <c r="E553">
        <v>1</v>
      </c>
      <c r="F553" t="s">
        <v>6796</v>
      </c>
      <c r="G553" t="s">
        <v>6985</v>
      </c>
      <c r="H553" t="s">
        <v>6986</v>
      </c>
      <c r="I553" t="s">
        <v>6988</v>
      </c>
      <c r="J553" t="s">
        <v>6965</v>
      </c>
      <c r="K553">
        <f t="shared" si="16"/>
        <v>14</v>
      </c>
      <c r="L553" t="s">
        <v>6794</v>
      </c>
      <c r="N553">
        <v>12</v>
      </c>
      <c r="O553">
        <v>2008</v>
      </c>
      <c r="P553">
        <v>20</v>
      </c>
      <c r="Q553">
        <f t="shared" si="17"/>
        <v>2</v>
      </c>
    </row>
    <row r="554" spans="1:17" x14ac:dyDescent="0.3">
      <c r="A554" s="308">
        <v>203000</v>
      </c>
      <c r="B554">
        <v>3564</v>
      </c>
      <c r="C554" t="s">
        <v>6793</v>
      </c>
      <c r="D554" t="s">
        <v>6966</v>
      </c>
      <c r="K554">
        <f t="shared" si="16"/>
        <v>-9</v>
      </c>
      <c r="Q554">
        <f t="shared" si="17"/>
        <v>0</v>
      </c>
    </row>
    <row r="555" spans="1:17" x14ac:dyDescent="0.3">
      <c r="A555" s="308">
        <v>203000</v>
      </c>
      <c r="B555">
        <v>3571</v>
      </c>
      <c r="C555" t="s">
        <v>6793</v>
      </c>
      <c r="D555">
        <v>2007</v>
      </c>
      <c r="E555">
        <v>1</v>
      </c>
      <c r="F555" t="s">
        <v>6796</v>
      </c>
      <c r="G555" t="s">
        <v>6985</v>
      </c>
      <c r="H555" t="s">
        <v>6991</v>
      </c>
      <c r="I555" t="s">
        <v>6992</v>
      </c>
      <c r="J555" t="s">
        <v>6963</v>
      </c>
      <c r="K555">
        <f t="shared" si="16"/>
        <v>12</v>
      </c>
      <c r="L555" t="s">
        <v>6794</v>
      </c>
      <c r="N555" t="s">
        <v>6966</v>
      </c>
      <c r="O555">
        <v>2007</v>
      </c>
      <c r="P555">
        <v>7</v>
      </c>
      <c r="Q555">
        <f t="shared" si="17"/>
        <v>5</v>
      </c>
    </row>
    <row r="556" spans="1:17" x14ac:dyDescent="0.3">
      <c r="A556" s="308">
        <v>203000</v>
      </c>
      <c r="B556">
        <v>3573</v>
      </c>
      <c r="C556" t="s">
        <v>6793</v>
      </c>
      <c r="D556">
        <v>2008</v>
      </c>
      <c r="E556">
        <v>1</v>
      </c>
      <c r="F556" t="s">
        <v>6796</v>
      </c>
      <c r="G556" t="s">
        <v>6985</v>
      </c>
      <c r="H556" t="s">
        <v>6991</v>
      </c>
      <c r="I556" t="s">
        <v>6988</v>
      </c>
      <c r="J556" t="s">
        <v>6962</v>
      </c>
      <c r="K556">
        <f t="shared" si="16"/>
        <v>11</v>
      </c>
      <c r="L556" t="s">
        <v>6793</v>
      </c>
      <c r="M556">
        <v>55</v>
      </c>
      <c r="N556">
        <v>11</v>
      </c>
      <c r="O556">
        <v>2007</v>
      </c>
      <c r="P556">
        <v>6</v>
      </c>
      <c r="Q556">
        <f t="shared" si="17"/>
        <v>5</v>
      </c>
    </row>
    <row r="557" spans="1:17" x14ac:dyDescent="0.3">
      <c r="A557" s="308">
        <v>203000</v>
      </c>
      <c r="B557">
        <v>3581</v>
      </c>
      <c r="C557" t="s">
        <v>6793</v>
      </c>
      <c r="D557">
        <v>2008</v>
      </c>
      <c r="E557">
        <v>1</v>
      </c>
      <c r="F557" t="s">
        <v>6796</v>
      </c>
      <c r="G557" t="s">
        <v>6985</v>
      </c>
      <c r="H557" t="s">
        <v>6986</v>
      </c>
      <c r="I557" t="s">
        <v>6988</v>
      </c>
      <c r="J557" t="s">
        <v>6962</v>
      </c>
      <c r="K557">
        <f t="shared" si="16"/>
        <v>11</v>
      </c>
      <c r="L557" t="s">
        <v>6794</v>
      </c>
      <c r="N557">
        <v>10</v>
      </c>
      <c r="O557">
        <v>2008</v>
      </c>
      <c r="P557">
        <v>15</v>
      </c>
      <c r="Q557">
        <f t="shared" si="17"/>
        <v>3</v>
      </c>
    </row>
    <row r="558" spans="1:17" x14ac:dyDescent="0.3">
      <c r="A558" s="308">
        <v>203000</v>
      </c>
      <c r="B558">
        <v>3582</v>
      </c>
      <c r="C558" t="s">
        <v>6793</v>
      </c>
      <c r="D558">
        <v>2007</v>
      </c>
      <c r="E558">
        <v>1</v>
      </c>
      <c r="F558" t="s">
        <v>6796</v>
      </c>
      <c r="G558" t="s">
        <v>6985</v>
      </c>
      <c r="H558" t="s">
        <v>6990</v>
      </c>
      <c r="I558" t="s">
        <v>6988</v>
      </c>
      <c r="J558" t="s">
        <v>6962</v>
      </c>
      <c r="K558">
        <f t="shared" si="16"/>
        <v>11</v>
      </c>
      <c r="L558" t="s">
        <v>6793</v>
      </c>
      <c r="M558">
        <v>35</v>
      </c>
      <c r="N558">
        <v>11</v>
      </c>
      <c r="O558">
        <v>2006</v>
      </c>
      <c r="P558" t="s">
        <v>6966</v>
      </c>
      <c r="Q558">
        <f t="shared" si="17"/>
        <v>-1</v>
      </c>
    </row>
    <row r="559" spans="1:17" x14ac:dyDescent="0.3">
      <c r="A559" s="308">
        <v>203000</v>
      </c>
      <c r="B559">
        <v>3605</v>
      </c>
      <c r="C559" t="s">
        <v>6793</v>
      </c>
      <c r="D559">
        <v>2007</v>
      </c>
      <c r="E559">
        <v>1</v>
      </c>
      <c r="F559" t="s">
        <v>6989</v>
      </c>
      <c r="G559" t="s">
        <v>6993</v>
      </c>
      <c r="H559" t="s">
        <v>6991</v>
      </c>
      <c r="I559" t="s">
        <v>6992</v>
      </c>
      <c r="J559" t="s">
        <v>6961</v>
      </c>
      <c r="K559">
        <f t="shared" si="16"/>
        <v>10</v>
      </c>
      <c r="L559" t="s">
        <v>6794</v>
      </c>
      <c r="N559" t="s">
        <v>6966</v>
      </c>
      <c r="O559">
        <v>2007</v>
      </c>
      <c r="P559">
        <v>22</v>
      </c>
      <c r="Q559">
        <f t="shared" si="17"/>
        <v>2</v>
      </c>
    </row>
    <row r="560" spans="1:17" x14ac:dyDescent="0.3">
      <c r="A560" s="308">
        <v>203000</v>
      </c>
      <c r="B560">
        <v>3614</v>
      </c>
      <c r="C560" t="s">
        <v>6793</v>
      </c>
      <c r="D560" t="s">
        <v>6966</v>
      </c>
      <c r="K560">
        <f t="shared" si="16"/>
        <v>-9</v>
      </c>
      <c r="Q560">
        <f t="shared" si="17"/>
        <v>0</v>
      </c>
    </row>
    <row r="561" spans="1:17" x14ac:dyDescent="0.3">
      <c r="A561" s="308">
        <v>203000</v>
      </c>
      <c r="B561">
        <v>3618</v>
      </c>
      <c r="C561" t="s">
        <v>6793</v>
      </c>
      <c r="D561" t="s">
        <v>6966</v>
      </c>
      <c r="K561">
        <f t="shared" si="16"/>
        <v>-9</v>
      </c>
      <c r="Q561">
        <f t="shared" si="17"/>
        <v>0</v>
      </c>
    </row>
    <row r="562" spans="1:17" x14ac:dyDescent="0.3">
      <c r="A562" s="308">
        <v>203000</v>
      </c>
      <c r="B562">
        <v>3625</v>
      </c>
      <c r="C562" t="s">
        <v>6793</v>
      </c>
      <c r="D562" t="s">
        <v>6966</v>
      </c>
      <c r="K562">
        <f t="shared" si="16"/>
        <v>-9</v>
      </c>
      <c r="Q562">
        <f t="shared" si="17"/>
        <v>0</v>
      </c>
    </row>
    <row r="563" spans="1:17" x14ac:dyDescent="0.3">
      <c r="A563" s="308">
        <v>203000</v>
      </c>
      <c r="B563">
        <v>3649</v>
      </c>
      <c r="C563" t="s">
        <v>6793</v>
      </c>
      <c r="D563" t="s">
        <v>6966</v>
      </c>
      <c r="K563">
        <f t="shared" si="16"/>
        <v>-9</v>
      </c>
      <c r="Q563">
        <f t="shared" si="17"/>
        <v>0</v>
      </c>
    </row>
    <row r="564" spans="1:17" x14ac:dyDescent="0.3">
      <c r="A564" s="308">
        <v>203000</v>
      </c>
      <c r="B564">
        <v>3650</v>
      </c>
      <c r="C564" t="s">
        <v>6793</v>
      </c>
      <c r="D564">
        <v>2009</v>
      </c>
      <c r="K564">
        <f t="shared" si="16"/>
        <v>-9</v>
      </c>
      <c r="Q564">
        <f t="shared" si="17"/>
        <v>0</v>
      </c>
    </row>
    <row r="565" spans="1:17" x14ac:dyDescent="0.3">
      <c r="A565" s="308">
        <v>203000</v>
      </c>
      <c r="B565">
        <v>3660</v>
      </c>
      <c r="C565" t="s">
        <v>6793</v>
      </c>
      <c r="D565">
        <v>2006</v>
      </c>
      <c r="E565">
        <v>1</v>
      </c>
      <c r="F565" t="s">
        <v>6796</v>
      </c>
      <c r="G565" t="s">
        <v>6985</v>
      </c>
      <c r="H565" t="s">
        <v>6991</v>
      </c>
      <c r="I565" t="s">
        <v>6988</v>
      </c>
      <c r="J565" t="s">
        <v>6962</v>
      </c>
      <c r="K565">
        <f t="shared" si="16"/>
        <v>11</v>
      </c>
      <c r="L565" t="s">
        <v>6794</v>
      </c>
      <c r="N565">
        <v>11</v>
      </c>
      <c r="O565">
        <v>2006</v>
      </c>
      <c r="P565">
        <v>15</v>
      </c>
      <c r="Q565">
        <f t="shared" si="17"/>
        <v>3</v>
      </c>
    </row>
    <row r="566" spans="1:17" x14ac:dyDescent="0.3">
      <c r="A566" s="308">
        <v>203000</v>
      </c>
      <c r="B566">
        <v>3665</v>
      </c>
      <c r="C566" t="s">
        <v>6793</v>
      </c>
      <c r="D566">
        <v>2008</v>
      </c>
      <c r="E566">
        <v>1</v>
      </c>
      <c r="F566" t="s">
        <v>6796</v>
      </c>
      <c r="G566" t="s">
        <v>6985</v>
      </c>
      <c r="H566" t="s">
        <v>6986</v>
      </c>
      <c r="I566" t="s">
        <v>6988</v>
      </c>
      <c r="J566" t="s">
        <v>6961</v>
      </c>
      <c r="K566">
        <f t="shared" si="16"/>
        <v>10</v>
      </c>
      <c r="L566" t="s">
        <v>6794</v>
      </c>
      <c r="N566">
        <v>12</v>
      </c>
      <c r="O566">
        <v>2008</v>
      </c>
      <c r="P566">
        <v>10</v>
      </c>
      <c r="Q566">
        <f t="shared" si="17"/>
        <v>4</v>
      </c>
    </row>
    <row r="567" spans="1:17" x14ac:dyDescent="0.3">
      <c r="A567" s="308">
        <v>203000</v>
      </c>
      <c r="B567">
        <v>3670</v>
      </c>
      <c r="C567" t="s">
        <v>6793</v>
      </c>
      <c r="D567">
        <v>2006</v>
      </c>
      <c r="E567">
        <v>1</v>
      </c>
      <c r="F567" t="s">
        <v>6989</v>
      </c>
      <c r="G567" t="s">
        <v>6993</v>
      </c>
      <c r="H567" t="s">
        <v>6991</v>
      </c>
      <c r="I567" t="s">
        <v>6988</v>
      </c>
      <c r="J567" t="s">
        <v>6960</v>
      </c>
      <c r="K567">
        <f t="shared" si="16"/>
        <v>9</v>
      </c>
      <c r="L567" t="s">
        <v>6793</v>
      </c>
      <c r="M567">
        <v>35</v>
      </c>
      <c r="N567">
        <v>9</v>
      </c>
      <c r="O567">
        <v>2006</v>
      </c>
      <c r="P567">
        <v>20</v>
      </c>
      <c r="Q567">
        <f t="shared" si="17"/>
        <v>2</v>
      </c>
    </row>
    <row r="568" spans="1:17" x14ac:dyDescent="0.3">
      <c r="A568" s="308">
        <v>203000</v>
      </c>
      <c r="B568">
        <v>3681</v>
      </c>
      <c r="C568" t="s">
        <v>6793</v>
      </c>
      <c r="D568" t="s">
        <v>6966</v>
      </c>
      <c r="K568">
        <f t="shared" si="16"/>
        <v>-9</v>
      </c>
      <c r="Q568">
        <f t="shared" si="17"/>
        <v>0</v>
      </c>
    </row>
    <row r="569" spans="1:17" x14ac:dyDescent="0.3">
      <c r="A569" s="308">
        <v>203000</v>
      </c>
      <c r="B569">
        <v>3695</v>
      </c>
      <c r="C569" t="s">
        <v>6793</v>
      </c>
      <c r="D569">
        <v>2006</v>
      </c>
      <c r="E569">
        <v>1</v>
      </c>
      <c r="F569" t="s">
        <v>6989</v>
      </c>
      <c r="G569" t="s">
        <v>6993</v>
      </c>
      <c r="H569" t="s">
        <v>6991</v>
      </c>
      <c r="I569" t="s">
        <v>6987</v>
      </c>
      <c r="J569" t="s">
        <v>6960</v>
      </c>
      <c r="K569">
        <f t="shared" si="16"/>
        <v>9</v>
      </c>
      <c r="L569" t="s">
        <v>6</v>
      </c>
      <c r="N569">
        <v>4</v>
      </c>
      <c r="O569">
        <v>2006</v>
      </c>
      <c r="P569" t="s">
        <v>6966</v>
      </c>
      <c r="Q569">
        <f t="shared" si="17"/>
        <v>-1</v>
      </c>
    </row>
    <row r="570" spans="1:17" x14ac:dyDescent="0.3">
      <c r="A570" s="308">
        <v>203000</v>
      </c>
      <c r="B570">
        <v>3701</v>
      </c>
      <c r="C570" t="s">
        <v>6793</v>
      </c>
      <c r="D570">
        <v>2008</v>
      </c>
      <c r="E570">
        <v>1</v>
      </c>
      <c r="F570" t="s">
        <v>6796</v>
      </c>
      <c r="G570" t="s">
        <v>6985</v>
      </c>
      <c r="H570" t="s">
        <v>6991</v>
      </c>
      <c r="I570" t="s">
        <v>6988</v>
      </c>
      <c r="J570" t="s">
        <v>6963</v>
      </c>
      <c r="K570">
        <f t="shared" si="16"/>
        <v>12</v>
      </c>
      <c r="L570" t="s">
        <v>6794</v>
      </c>
      <c r="N570">
        <v>5</v>
      </c>
      <c r="O570">
        <v>2008</v>
      </c>
      <c r="P570" t="s">
        <v>6966</v>
      </c>
      <c r="Q570">
        <f t="shared" si="17"/>
        <v>-1</v>
      </c>
    </row>
    <row r="571" spans="1:17" x14ac:dyDescent="0.3">
      <c r="A571" s="308">
        <v>203000</v>
      </c>
      <c r="B571">
        <v>3702</v>
      </c>
      <c r="C571" t="s">
        <v>6793</v>
      </c>
      <c r="D571">
        <v>2009</v>
      </c>
      <c r="K571">
        <f t="shared" si="16"/>
        <v>-9</v>
      </c>
      <c r="Q571">
        <f t="shared" si="17"/>
        <v>0</v>
      </c>
    </row>
    <row r="572" spans="1:17" x14ac:dyDescent="0.3">
      <c r="A572" s="308">
        <v>203000</v>
      </c>
      <c r="B572">
        <v>3703</v>
      </c>
      <c r="C572" t="s">
        <v>6793</v>
      </c>
      <c r="D572">
        <v>2008</v>
      </c>
      <c r="E572">
        <v>1</v>
      </c>
      <c r="F572" t="s">
        <v>6796</v>
      </c>
      <c r="G572" t="s">
        <v>6985</v>
      </c>
      <c r="H572" t="s">
        <v>6986</v>
      </c>
      <c r="I572" t="s">
        <v>6988</v>
      </c>
      <c r="J572" t="s">
        <v>6963</v>
      </c>
      <c r="K572">
        <f t="shared" si="16"/>
        <v>12</v>
      </c>
      <c r="L572" t="s">
        <v>6794</v>
      </c>
      <c r="N572">
        <v>3</v>
      </c>
      <c r="O572">
        <v>2008</v>
      </c>
      <c r="P572">
        <v>5</v>
      </c>
      <c r="Q572">
        <f t="shared" si="17"/>
        <v>5</v>
      </c>
    </row>
    <row r="573" spans="1:17" x14ac:dyDescent="0.3">
      <c r="A573" s="308">
        <v>203000</v>
      </c>
      <c r="B573">
        <v>3708</v>
      </c>
      <c r="C573" t="s">
        <v>6793</v>
      </c>
      <c r="D573">
        <v>2006</v>
      </c>
      <c r="E573">
        <v>1</v>
      </c>
      <c r="F573" t="s">
        <v>6796</v>
      </c>
      <c r="G573" t="s">
        <v>6985</v>
      </c>
      <c r="H573" t="s">
        <v>6986</v>
      </c>
      <c r="I573" t="s">
        <v>6988</v>
      </c>
      <c r="J573" t="s">
        <v>6960</v>
      </c>
      <c r="K573">
        <f t="shared" si="16"/>
        <v>9</v>
      </c>
      <c r="L573" t="s">
        <v>6793</v>
      </c>
      <c r="M573">
        <v>25</v>
      </c>
      <c r="N573" t="s">
        <v>6966</v>
      </c>
      <c r="O573">
        <v>2006</v>
      </c>
      <c r="P573">
        <v>12</v>
      </c>
      <c r="Q573">
        <f t="shared" si="17"/>
        <v>4</v>
      </c>
    </row>
    <row r="574" spans="1:17" x14ac:dyDescent="0.3">
      <c r="A574" s="308">
        <v>203000</v>
      </c>
      <c r="B574">
        <v>3710</v>
      </c>
      <c r="C574" t="s">
        <v>6793</v>
      </c>
      <c r="D574">
        <v>2007</v>
      </c>
      <c r="E574">
        <v>1</v>
      </c>
      <c r="F574" t="s">
        <v>6796</v>
      </c>
      <c r="G574" t="s">
        <v>6985</v>
      </c>
      <c r="H574" t="s">
        <v>6991</v>
      </c>
      <c r="I574" t="s">
        <v>6965</v>
      </c>
      <c r="J574" t="s">
        <v>6963</v>
      </c>
      <c r="K574">
        <f t="shared" si="16"/>
        <v>12</v>
      </c>
      <c r="L574" t="s">
        <v>6794</v>
      </c>
      <c r="N574">
        <v>8</v>
      </c>
      <c r="O574">
        <v>2007</v>
      </c>
      <c r="P574">
        <v>5</v>
      </c>
      <c r="Q574">
        <f t="shared" si="17"/>
        <v>5</v>
      </c>
    </row>
    <row r="575" spans="1:17" x14ac:dyDescent="0.3">
      <c r="A575" s="308">
        <v>203000</v>
      </c>
      <c r="B575">
        <v>3712</v>
      </c>
      <c r="C575" t="s">
        <v>6793</v>
      </c>
      <c r="D575">
        <v>2006</v>
      </c>
      <c r="E575">
        <v>1</v>
      </c>
      <c r="F575" t="s">
        <v>6989</v>
      </c>
      <c r="G575" t="s">
        <v>6993</v>
      </c>
      <c r="H575" t="s">
        <v>6991</v>
      </c>
      <c r="I575" t="s">
        <v>6987</v>
      </c>
      <c r="J575" t="s">
        <v>6963</v>
      </c>
      <c r="K575">
        <f t="shared" si="16"/>
        <v>12</v>
      </c>
      <c r="L575" t="s">
        <v>6794</v>
      </c>
      <c r="N575" t="s">
        <v>6966</v>
      </c>
      <c r="O575">
        <v>2006</v>
      </c>
      <c r="P575">
        <v>15</v>
      </c>
      <c r="Q575">
        <f t="shared" si="17"/>
        <v>3</v>
      </c>
    </row>
    <row r="576" spans="1:17" x14ac:dyDescent="0.3">
      <c r="A576" s="308">
        <v>203000</v>
      </c>
      <c r="B576">
        <v>3713</v>
      </c>
      <c r="C576" t="s">
        <v>6793</v>
      </c>
      <c r="D576">
        <v>2006</v>
      </c>
      <c r="E576">
        <v>1</v>
      </c>
      <c r="F576" t="s">
        <v>6796</v>
      </c>
      <c r="G576" t="s">
        <v>6985</v>
      </c>
      <c r="H576" t="s">
        <v>6991</v>
      </c>
      <c r="I576" t="s">
        <v>6988</v>
      </c>
      <c r="J576" t="s">
        <v>6962</v>
      </c>
      <c r="K576">
        <f t="shared" si="16"/>
        <v>11</v>
      </c>
      <c r="L576" t="s">
        <v>6794</v>
      </c>
      <c r="N576">
        <v>3</v>
      </c>
      <c r="O576">
        <v>2006</v>
      </c>
      <c r="P576">
        <v>13</v>
      </c>
      <c r="Q576">
        <f t="shared" si="17"/>
        <v>4</v>
      </c>
    </row>
    <row r="577" spans="1:17" x14ac:dyDescent="0.3">
      <c r="A577" s="308">
        <v>203000</v>
      </c>
      <c r="B577">
        <v>3714</v>
      </c>
      <c r="C577" t="s">
        <v>6793</v>
      </c>
      <c r="D577">
        <v>2008</v>
      </c>
      <c r="E577">
        <v>2</v>
      </c>
      <c r="F577" t="s">
        <v>6796</v>
      </c>
      <c r="G577" t="s">
        <v>6985</v>
      </c>
      <c r="H577" t="s">
        <v>6990</v>
      </c>
      <c r="I577" t="s">
        <v>6988</v>
      </c>
      <c r="J577" t="s">
        <v>6961</v>
      </c>
      <c r="K577">
        <f t="shared" si="16"/>
        <v>10</v>
      </c>
      <c r="L577" t="s">
        <v>6794</v>
      </c>
      <c r="N577" t="s">
        <v>6966</v>
      </c>
      <c r="O577" t="s">
        <v>6966</v>
      </c>
      <c r="P577">
        <v>6</v>
      </c>
      <c r="Q577">
        <f t="shared" si="17"/>
        <v>5</v>
      </c>
    </row>
    <row r="578" spans="1:17" x14ac:dyDescent="0.3">
      <c r="A578" s="308">
        <v>203000</v>
      </c>
      <c r="B578">
        <v>3718</v>
      </c>
      <c r="C578" t="s">
        <v>6793</v>
      </c>
      <c r="D578">
        <v>2009</v>
      </c>
      <c r="K578">
        <f t="shared" si="16"/>
        <v>-9</v>
      </c>
      <c r="Q578">
        <f t="shared" si="17"/>
        <v>0</v>
      </c>
    </row>
    <row r="579" spans="1:17" x14ac:dyDescent="0.3">
      <c r="A579" s="308">
        <v>203000</v>
      </c>
      <c r="B579">
        <v>3741</v>
      </c>
      <c r="C579" t="s">
        <v>6793</v>
      </c>
      <c r="D579" t="s">
        <v>6966</v>
      </c>
      <c r="K579">
        <f t="shared" si="16"/>
        <v>-9</v>
      </c>
      <c r="Q579">
        <f t="shared" si="17"/>
        <v>0</v>
      </c>
    </row>
    <row r="580" spans="1:17" x14ac:dyDescent="0.3">
      <c r="A580" s="308">
        <v>203000</v>
      </c>
      <c r="B580">
        <v>3750</v>
      </c>
      <c r="C580" t="s">
        <v>6793</v>
      </c>
      <c r="D580">
        <v>2006</v>
      </c>
      <c r="E580">
        <v>1</v>
      </c>
      <c r="F580" t="s">
        <v>6796</v>
      </c>
      <c r="G580" t="s">
        <v>6985</v>
      </c>
      <c r="H580" t="s">
        <v>6986</v>
      </c>
      <c r="I580" t="s">
        <v>6988</v>
      </c>
      <c r="J580" t="s">
        <v>6966</v>
      </c>
      <c r="K580">
        <f t="shared" si="16"/>
        <v>-8</v>
      </c>
      <c r="L580" t="s">
        <v>6794</v>
      </c>
      <c r="N580">
        <v>6</v>
      </c>
      <c r="O580">
        <v>2006</v>
      </c>
      <c r="P580">
        <v>10</v>
      </c>
      <c r="Q580">
        <f t="shared" si="17"/>
        <v>4</v>
      </c>
    </row>
    <row r="581" spans="1:17" x14ac:dyDescent="0.3">
      <c r="A581" s="308">
        <v>203000</v>
      </c>
      <c r="B581">
        <v>3754</v>
      </c>
      <c r="C581" t="s">
        <v>6793</v>
      </c>
      <c r="D581">
        <v>2007</v>
      </c>
      <c r="E581">
        <v>1</v>
      </c>
      <c r="F581" t="s">
        <v>6796</v>
      </c>
      <c r="G581" t="s">
        <v>6985</v>
      </c>
      <c r="H581" t="s">
        <v>6986</v>
      </c>
      <c r="I581" t="s">
        <v>6988</v>
      </c>
      <c r="J581" t="s">
        <v>6962</v>
      </c>
      <c r="K581">
        <f t="shared" si="16"/>
        <v>11</v>
      </c>
      <c r="L581" t="s">
        <v>6794</v>
      </c>
      <c r="N581" t="s">
        <v>6966</v>
      </c>
      <c r="O581">
        <v>2007</v>
      </c>
      <c r="P581">
        <v>7</v>
      </c>
      <c r="Q581">
        <f t="shared" si="17"/>
        <v>5</v>
      </c>
    </row>
    <row r="582" spans="1:17" x14ac:dyDescent="0.3">
      <c r="A582" s="308">
        <v>203000</v>
      </c>
      <c r="B582">
        <v>3763</v>
      </c>
      <c r="C582" t="s">
        <v>6793</v>
      </c>
      <c r="D582">
        <v>2008</v>
      </c>
      <c r="E582">
        <v>1</v>
      </c>
      <c r="F582" t="s">
        <v>6796</v>
      </c>
      <c r="G582" t="s">
        <v>6985</v>
      </c>
      <c r="H582" t="s">
        <v>6986</v>
      </c>
      <c r="I582" t="s">
        <v>6988</v>
      </c>
      <c r="J582" t="s">
        <v>6963</v>
      </c>
      <c r="K582">
        <f t="shared" si="16"/>
        <v>12</v>
      </c>
      <c r="L582" t="s">
        <v>6794</v>
      </c>
      <c r="N582">
        <v>8</v>
      </c>
      <c r="O582">
        <v>2008</v>
      </c>
      <c r="P582">
        <v>20</v>
      </c>
      <c r="Q582">
        <f t="shared" si="17"/>
        <v>2</v>
      </c>
    </row>
    <row r="583" spans="1:17" x14ac:dyDescent="0.3">
      <c r="A583" s="308">
        <v>203000</v>
      </c>
      <c r="B583">
        <v>3775</v>
      </c>
      <c r="C583" t="s">
        <v>6793</v>
      </c>
      <c r="D583">
        <v>2006</v>
      </c>
      <c r="E583">
        <v>2</v>
      </c>
      <c r="F583" t="s">
        <v>6989</v>
      </c>
      <c r="G583" t="s">
        <v>6993</v>
      </c>
      <c r="H583" t="s">
        <v>6986</v>
      </c>
      <c r="I583" t="s">
        <v>6987</v>
      </c>
      <c r="J583" t="s">
        <v>6960</v>
      </c>
      <c r="K583">
        <f t="shared" si="16"/>
        <v>9</v>
      </c>
      <c r="L583" t="s">
        <v>6793</v>
      </c>
      <c r="M583">
        <v>35</v>
      </c>
      <c r="N583">
        <v>4</v>
      </c>
      <c r="O583">
        <v>2006</v>
      </c>
      <c r="P583">
        <v>49</v>
      </c>
      <c r="Q583">
        <f t="shared" si="17"/>
        <v>1</v>
      </c>
    </row>
    <row r="584" spans="1:17" x14ac:dyDescent="0.3">
      <c r="A584" s="308">
        <v>203000</v>
      </c>
      <c r="B584">
        <v>3780</v>
      </c>
      <c r="C584" t="s">
        <v>6793</v>
      </c>
      <c r="D584">
        <v>2009</v>
      </c>
      <c r="K584">
        <f t="shared" si="16"/>
        <v>-9</v>
      </c>
      <c r="Q584">
        <f t="shared" si="17"/>
        <v>0</v>
      </c>
    </row>
    <row r="585" spans="1:17" x14ac:dyDescent="0.3">
      <c r="A585" s="308">
        <v>203000</v>
      </c>
      <c r="B585">
        <v>3796</v>
      </c>
      <c r="C585" t="s">
        <v>6793</v>
      </c>
      <c r="D585">
        <v>2008</v>
      </c>
      <c r="E585">
        <v>1</v>
      </c>
      <c r="F585" t="s">
        <v>6796</v>
      </c>
      <c r="G585" t="s">
        <v>6985</v>
      </c>
      <c r="H585" t="s">
        <v>6990</v>
      </c>
      <c r="I585" t="s">
        <v>6965</v>
      </c>
      <c r="J585" t="s">
        <v>6962</v>
      </c>
      <c r="K585">
        <f t="shared" si="16"/>
        <v>11</v>
      </c>
      <c r="L585" t="s">
        <v>6794</v>
      </c>
      <c r="N585">
        <v>3</v>
      </c>
      <c r="O585">
        <v>2008</v>
      </c>
      <c r="P585">
        <v>15</v>
      </c>
      <c r="Q585">
        <f t="shared" si="17"/>
        <v>3</v>
      </c>
    </row>
    <row r="586" spans="1:17" x14ac:dyDescent="0.3">
      <c r="A586" s="308">
        <v>203000</v>
      </c>
      <c r="B586">
        <v>3798</v>
      </c>
      <c r="C586" t="s">
        <v>6793</v>
      </c>
      <c r="D586">
        <v>2008</v>
      </c>
      <c r="E586">
        <v>1</v>
      </c>
      <c r="F586" t="s">
        <v>6796</v>
      </c>
      <c r="G586" t="s">
        <v>6985</v>
      </c>
      <c r="H586" t="s">
        <v>6991</v>
      </c>
      <c r="I586" t="s">
        <v>6988</v>
      </c>
      <c r="J586" t="s">
        <v>6963</v>
      </c>
      <c r="K586">
        <f t="shared" si="16"/>
        <v>12</v>
      </c>
      <c r="L586" t="s">
        <v>6794</v>
      </c>
      <c r="N586">
        <v>6</v>
      </c>
      <c r="O586">
        <v>2008</v>
      </c>
      <c r="P586">
        <v>2</v>
      </c>
      <c r="Q586">
        <f t="shared" si="17"/>
        <v>6</v>
      </c>
    </row>
    <row r="587" spans="1:17" x14ac:dyDescent="0.3">
      <c r="A587" s="308">
        <v>203000</v>
      </c>
      <c r="B587">
        <v>3800</v>
      </c>
      <c r="C587" t="s">
        <v>6793</v>
      </c>
      <c r="D587">
        <v>2006</v>
      </c>
      <c r="E587">
        <v>1</v>
      </c>
      <c r="F587" t="s">
        <v>6796</v>
      </c>
      <c r="G587" t="s">
        <v>6985</v>
      </c>
      <c r="H587" t="s">
        <v>6990</v>
      </c>
      <c r="I587" t="s">
        <v>6988</v>
      </c>
      <c r="J587" t="s">
        <v>6962</v>
      </c>
      <c r="K587">
        <f t="shared" si="16"/>
        <v>11</v>
      </c>
      <c r="L587" t="s">
        <v>6794</v>
      </c>
      <c r="N587" t="s">
        <v>6966</v>
      </c>
      <c r="O587" t="s">
        <v>6966</v>
      </c>
      <c r="P587">
        <v>20</v>
      </c>
      <c r="Q587">
        <f t="shared" si="17"/>
        <v>2</v>
      </c>
    </row>
    <row r="588" spans="1:17" x14ac:dyDescent="0.3">
      <c r="A588" s="308">
        <v>203000</v>
      </c>
      <c r="B588">
        <v>3807</v>
      </c>
      <c r="C588" t="s">
        <v>6793</v>
      </c>
      <c r="D588">
        <v>2009</v>
      </c>
      <c r="K588">
        <f t="shared" si="16"/>
        <v>-9</v>
      </c>
      <c r="Q588">
        <f t="shared" si="17"/>
        <v>0</v>
      </c>
    </row>
    <row r="589" spans="1:17" x14ac:dyDescent="0.3">
      <c r="A589" s="308">
        <v>203000</v>
      </c>
      <c r="B589">
        <v>3813</v>
      </c>
      <c r="C589" t="s">
        <v>6793</v>
      </c>
      <c r="D589">
        <v>2007</v>
      </c>
      <c r="E589">
        <v>1</v>
      </c>
      <c r="F589" t="s">
        <v>6989</v>
      </c>
      <c r="G589" t="s">
        <v>6993</v>
      </c>
      <c r="H589" t="s">
        <v>6991</v>
      </c>
      <c r="I589" t="s">
        <v>6988</v>
      </c>
      <c r="J589" t="s">
        <v>6963</v>
      </c>
      <c r="K589">
        <f t="shared" si="16"/>
        <v>12</v>
      </c>
      <c r="L589" t="s">
        <v>6</v>
      </c>
      <c r="N589" t="s">
        <v>6966</v>
      </c>
      <c r="O589">
        <v>2007</v>
      </c>
      <c r="P589">
        <v>8</v>
      </c>
      <c r="Q589">
        <f t="shared" si="17"/>
        <v>5</v>
      </c>
    </row>
    <row r="590" spans="1:17" x14ac:dyDescent="0.3">
      <c r="A590" s="308">
        <v>203000</v>
      </c>
      <c r="B590">
        <v>3817</v>
      </c>
      <c r="C590" t="s">
        <v>6793</v>
      </c>
      <c r="D590">
        <v>2007</v>
      </c>
      <c r="E590">
        <v>1</v>
      </c>
      <c r="F590" t="s">
        <v>6796</v>
      </c>
      <c r="G590" t="s">
        <v>6985</v>
      </c>
      <c r="H590" t="s">
        <v>6991</v>
      </c>
      <c r="I590" t="s">
        <v>6988</v>
      </c>
      <c r="J590" t="s">
        <v>6962</v>
      </c>
      <c r="K590">
        <f t="shared" si="16"/>
        <v>11</v>
      </c>
      <c r="L590" t="s">
        <v>6794</v>
      </c>
      <c r="N590" t="s">
        <v>6966</v>
      </c>
      <c r="O590">
        <v>2007</v>
      </c>
      <c r="P590">
        <v>15</v>
      </c>
      <c r="Q590">
        <f t="shared" si="17"/>
        <v>3</v>
      </c>
    </row>
    <row r="591" spans="1:17" x14ac:dyDescent="0.3">
      <c r="A591" s="308">
        <v>203000</v>
      </c>
      <c r="B591">
        <v>3820</v>
      </c>
      <c r="C591" t="s">
        <v>6793</v>
      </c>
      <c r="D591">
        <v>2009</v>
      </c>
      <c r="K591">
        <f t="shared" si="16"/>
        <v>-9</v>
      </c>
      <c r="Q591">
        <f t="shared" si="17"/>
        <v>0</v>
      </c>
    </row>
    <row r="592" spans="1:17" x14ac:dyDescent="0.3">
      <c r="A592" s="308">
        <v>203000</v>
      </c>
      <c r="B592">
        <v>3821</v>
      </c>
      <c r="C592" t="s">
        <v>6793</v>
      </c>
      <c r="D592">
        <v>2008</v>
      </c>
      <c r="E592">
        <v>1</v>
      </c>
      <c r="F592" t="s">
        <v>6796</v>
      </c>
      <c r="G592" t="s">
        <v>6985</v>
      </c>
      <c r="H592" t="s">
        <v>6991</v>
      </c>
      <c r="I592" t="s">
        <v>6987</v>
      </c>
      <c r="J592" t="s">
        <v>6963</v>
      </c>
      <c r="K592">
        <f t="shared" si="16"/>
        <v>12</v>
      </c>
      <c r="L592" t="s">
        <v>6793</v>
      </c>
      <c r="M592">
        <v>0</v>
      </c>
      <c r="N592" t="s">
        <v>6966</v>
      </c>
      <c r="O592">
        <v>2008</v>
      </c>
      <c r="P592" t="s">
        <v>6966</v>
      </c>
      <c r="Q592">
        <f t="shared" si="17"/>
        <v>-1</v>
      </c>
    </row>
    <row r="593" spans="1:17" x14ac:dyDescent="0.3">
      <c r="A593" s="308">
        <v>203000</v>
      </c>
      <c r="B593">
        <v>3824</v>
      </c>
      <c r="C593" t="s">
        <v>6793</v>
      </c>
      <c r="D593">
        <v>2009</v>
      </c>
      <c r="K593">
        <f t="shared" si="16"/>
        <v>-9</v>
      </c>
      <c r="Q593">
        <f t="shared" si="17"/>
        <v>0</v>
      </c>
    </row>
    <row r="594" spans="1:17" x14ac:dyDescent="0.3">
      <c r="A594" s="308">
        <v>203000</v>
      </c>
      <c r="B594">
        <v>3827</v>
      </c>
      <c r="C594" t="s">
        <v>6793</v>
      </c>
      <c r="D594">
        <v>2009</v>
      </c>
      <c r="K594">
        <f t="shared" si="16"/>
        <v>-9</v>
      </c>
      <c r="Q594">
        <f t="shared" si="17"/>
        <v>0</v>
      </c>
    </row>
    <row r="595" spans="1:17" x14ac:dyDescent="0.3">
      <c r="A595" s="308">
        <v>203000</v>
      </c>
      <c r="B595">
        <v>3840</v>
      </c>
      <c r="C595" t="s">
        <v>6793</v>
      </c>
      <c r="D595">
        <v>2009</v>
      </c>
      <c r="K595">
        <f t="shared" si="16"/>
        <v>-9</v>
      </c>
      <c r="Q595">
        <f t="shared" si="17"/>
        <v>0</v>
      </c>
    </row>
    <row r="596" spans="1:17" x14ac:dyDescent="0.3">
      <c r="A596" s="308">
        <v>203000</v>
      </c>
      <c r="B596">
        <v>3841</v>
      </c>
      <c r="C596" t="s">
        <v>6793</v>
      </c>
      <c r="D596">
        <v>2007</v>
      </c>
      <c r="E596">
        <v>1</v>
      </c>
      <c r="F596" t="s">
        <v>6796</v>
      </c>
      <c r="G596" t="s">
        <v>6985</v>
      </c>
      <c r="H596" t="s">
        <v>6986</v>
      </c>
      <c r="I596" t="s">
        <v>6988</v>
      </c>
      <c r="J596" t="s">
        <v>6966</v>
      </c>
      <c r="K596">
        <f t="shared" ref="K596:K659" si="18">VLOOKUP(J596,$AF$2:$AG$17,2,FALSE)</f>
        <v>-8</v>
      </c>
      <c r="L596" t="s">
        <v>6794</v>
      </c>
      <c r="N596">
        <v>12</v>
      </c>
      <c r="O596">
        <v>2008</v>
      </c>
      <c r="P596">
        <v>2</v>
      </c>
      <c r="Q596">
        <f t="shared" ref="Q596:Q659" si="19">IF(P596="Don't Know",-1,IF(P596&gt;=30,1,IF(P596&gt;=20,2,IF(P596&gt;=15,3,IF(P596&gt;=10,4,IF(P596&gt;=5,5,IF(P596&gt;0,6,0)))))))</f>
        <v>6</v>
      </c>
    </row>
    <row r="597" spans="1:17" x14ac:dyDescent="0.3">
      <c r="A597" s="308">
        <v>203000</v>
      </c>
      <c r="B597">
        <v>3860</v>
      </c>
      <c r="C597" t="s">
        <v>6793</v>
      </c>
      <c r="D597">
        <v>2008</v>
      </c>
      <c r="E597">
        <v>2</v>
      </c>
      <c r="F597" t="s">
        <v>6796</v>
      </c>
      <c r="G597" t="s">
        <v>6985</v>
      </c>
      <c r="H597" t="s">
        <v>6966</v>
      </c>
      <c r="I597" t="s">
        <v>6988</v>
      </c>
      <c r="J597" t="s">
        <v>6965</v>
      </c>
      <c r="K597">
        <f t="shared" si="18"/>
        <v>14</v>
      </c>
      <c r="L597" t="s">
        <v>6794</v>
      </c>
      <c r="N597">
        <v>5</v>
      </c>
      <c r="O597">
        <v>2008</v>
      </c>
      <c r="P597" t="s">
        <v>6966</v>
      </c>
      <c r="Q597">
        <f t="shared" si="19"/>
        <v>-1</v>
      </c>
    </row>
    <row r="598" spans="1:17" x14ac:dyDescent="0.3">
      <c r="A598" s="308">
        <v>203000</v>
      </c>
      <c r="B598">
        <v>3877</v>
      </c>
      <c r="C598" t="s">
        <v>6793</v>
      </c>
      <c r="D598">
        <v>2006</v>
      </c>
      <c r="E598">
        <v>1</v>
      </c>
      <c r="F598" t="s">
        <v>6796</v>
      </c>
      <c r="G598" t="s">
        <v>6985</v>
      </c>
      <c r="H598" t="s">
        <v>6986</v>
      </c>
      <c r="I598" t="s">
        <v>6988</v>
      </c>
      <c r="J598" t="s">
        <v>6961</v>
      </c>
      <c r="K598">
        <f t="shared" si="18"/>
        <v>10</v>
      </c>
      <c r="L598" t="s">
        <v>6793</v>
      </c>
      <c r="M598">
        <v>0</v>
      </c>
      <c r="N598" t="s">
        <v>6966</v>
      </c>
      <c r="O598">
        <v>2006</v>
      </c>
      <c r="P598">
        <v>15</v>
      </c>
      <c r="Q598">
        <f t="shared" si="19"/>
        <v>3</v>
      </c>
    </row>
    <row r="599" spans="1:17" x14ac:dyDescent="0.3">
      <c r="A599" s="308">
        <v>203000</v>
      </c>
      <c r="B599">
        <v>3884</v>
      </c>
      <c r="C599" t="s">
        <v>6793</v>
      </c>
      <c r="D599">
        <v>2008</v>
      </c>
      <c r="E599">
        <v>1</v>
      </c>
      <c r="F599" t="s">
        <v>6989</v>
      </c>
      <c r="G599" t="s">
        <v>6993</v>
      </c>
      <c r="H599" t="s">
        <v>6991</v>
      </c>
      <c r="I599" t="s">
        <v>6988</v>
      </c>
      <c r="J599" t="s">
        <v>6961</v>
      </c>
      <c r="K599">
        <f t="shared" si="18"/>
        <v>10</v>
      </c>
      <c r="L599" t="s">
        <v>6794</v>
      </c>
      <c r="N599">
        <v>2</v>
      </c>
      <c r="O599">
        <v>2008</v>
      </c>
      <c r="P599">
        <v>50</v>
      </c>
      <c r="Q599">
        <f t="shared" si="19"/>
        <v>1</v>
      </c>
    </row>
    <row r="600" spans="1:17" x14ac:dyDescent="0.3">
      <c r="A600" s="308">
        <v>203000</v>
      </c>
      <c r="B600">
        <v>3886</v>
      </c>
      <c r="C600" t="s">
        <v>6793</v>
      </c>
      <c r="D600" t="s">
        <v>6966</v>
      </c>
      <c r="K600">
        <f t="shared" si="18"/>
        <v>-9</v>
      </c>
      <c r="Q600">
        <f t="shared" si="19"/>
        <v>0</v>
      </c>
    </row>
    <row r="601" spans="1:17" x14ac:dyDescent="0.3">
      <c r="A601" s="308">
        <v>203000</v>
      </c>
      <c r="B601">
        <v>3888</v>
      </c>
      <c r="C601" t="s">
        <v>6793</v>
      </c>
      <c r="D601">
        <v>2006</v>
      </c>
      <c r="E601">
        <v>1</v>
      </c>
      <c r="F601" t="s">
        <v>6796</v>
      </c>
      <c r="G601" t="s">
        <v>6985</v>
      </c>
      <c r="H601" t="s">
        <v>6991</v>
      </c>
      <c r="I601" t="s">
        <v>6988</v>
      </c>
      <c r="J601" t="s">
        <v>6963</v>
      </c>
      <c r="K601">
        <f t="shared" si="18"/>
        <v>12</v>
      </c>
      <c r="L601" t="s">
        <v>6794</v>
      </c>
      <c r="N601">
        <v>2</v>
      </c>
      <c r="O601">
        <v>2006</v>
      </c>
      <c r="P601">
        <v>6</v>
      </c>
      <c r="Q601">
        <f t="shared" si="19"/>
        <v>5</v>
      </c>
    </row>
    <row r="602" spans="1:17" x14ac:dyDescent="0.3">
      <c r="A602" s="308">
        <v>203000</v>
      </c>
      <c r="B602">
        <v>3890</v>
      </c>
      <c r="C602" t="s">
        <v>6793</v>
      </c>
      <c r="D602">
        <v>2008</v>
      </c>
      <c r="E602">
        <v>1</v>
      </c>
      <c r="F602" t="s">
        <v>6796</v>
      </c>
      <c r="G602" t="s">
        <v>6985</v>
      </c>
      <c r="H602" t="s">
        <v>6965</v>
      </c>
      <c r="I602" t="s">
        <v>6988</v>
      </c>
      <c r="J602" t="s">
        <v>6950</v>
      </c>
      <c r="K602">
        <f t="shared" si="18"/>
        <v>2</v>
      </c>
      <c r="L602" t="s">
        <v>6794</v>
      </c>
      <c r="N602" t="s">
        <v>6966</v>
      </c>
      <c r="O602">
        <v>2008</v>
      </c>
      <c r="P602" t="s">
        <v>6966</v>
      </c>
      <c r="Q602">
        <f t="shared" si="19"/>
        <v>-1</v>
      </c>
    </row>
    <row r="603" spans="1:17" x14ac:dyDescent="0.3">
      <c r="A603" s="308">
        <v>203000</v>
      </c>
      <c r="B603">
        <v>3891</v>
      </c>
      <c r="C603" t="s">
        <v>6793</v>
      </c>
      <c r="D603">
        <v>2009</v>
      </c>
      <c r="K603">
        <f t="shared" si="18"/>
        <v>-9</v>
      </c>
      <c r="Q603">
        <f t="shared" si="19"/>
        <v>0</v>
      </c>
    </row>
    <row r="604" spans="1:17" x14ac:dyDescent="0.3">
      <c r="A604" s="308">
        <v>203000</v>
      </c>
      <c r="B604">
        <v>3901</v>
      </c>
      <c r="C604" t="s">
        <v>6793</v>
      </c>
      <c r="D604" t="s">
        <v>6966</v>
      </c>
      <c r="K604">
        <f t="shared" si="18"/>
        <v>-9</v>
      </c>
      <c r="Q604">
        <f t="shared" si="19"/>
        <v>0</v>
      </c>
    </row>
    <row r="605" spans="1:17" x14ac:dyDescent="0.3">
      <c r="A605" s="308">
        <v>203000</v>
      </c>
      <c r="B605">
        <v>3911</v>
      </c>
      <c r="C605" t="s">
        <v>6793</v>
      </c>
      <c r="D605">
        <v>2009</v>
      </c>
      <c r="K605">
        <f t="shared" si="18"/>
        <v>-9</v>
      </c>
      <c r="Q605">
        <f t="shared" si="19"/>
        <v>0</v>
      </c>
    </row>
    <row r="606" spans="1:17" x14ac:dyDescent="0.3">
      <c r="A606" s="308">
        <v>203000</v>
      </c>
      <c r="B606">
        <v>3912</v>
      </c>
      <c r="C606" t="s">
        <v>6793</v>
      </c>
      <c r="D606" t="s">
        <v>6966</v>
      </c>
      <c r="K606">
        <f t="shared" si="18"/>
        <v>-9</v>
      </c>
      <c r="Q606">
        <f t="shared" si="19"/>
        <v>0</v>
      </c>
    </row>
    <row r="607" spans="1:17" x14ac:dyDescent="0.3">
      <c r="A607" s="308">
        <v>203000</v>
      </c>
      <c r="B607">
        <v>3922</v>
      </c>
      <c r="C607" t="s">
        <v>6793</v>
      </c>
      <c r="D607">
        <v>2007</v>
      </c>
      <c r="E607">
        <v>1</v>
      </c>
      <c r="F607" t="s">
        <v>6796</v>
      </c>
      <c r="G607" t="s">
        <v>6985</v>
      </c>
      <c r="H607" t="s">
        <v>6991</v>
      </c>
      <c r="I607" t="s">
        <v>6988</v>
      </c>
      <c r="J607" t="s">
        <v>6963</v>
      </c>
      <c r="K607">
        <f t="shared" si="18"/>
        <v>12</v>
      </c>
      <c r="L607" t="s">
        <v>6794</v>
      </c>
      <c r="N607">
        <v>8</v>
      </c>
      <c r="O607">
        <v>2007</v>
      </c>
      <c r="P607">
        <v>4</v>
      </c>
      <c r="Q607">
        <f t="shared" si="19"/>
        <v>6</v>
      </c>
    </row>
    <row r="608" spans="1:17" x14ac:dyDescent="0.3">
      <c r="A608" s="308">
        <v>203000</v>
      </c>
      <c r="B608">
        <v>3933</v>
      </c>
      <c r="C608" t="s">
        <v>6793</v>
      </c>
      <c r="D608">
        <v>2006</v>
      </c>
      <c r="E608">
        <v>1</v>
      </c>
      <c r="F608" t="s">
        <v>6989</v>
      </c>
      <c r="G608" t="s">
        <v>6993</v>
      </c>
      <c r="H608" t="s">
        <v>6990</v>
      </c>
      <c r="I608" t="s">
        <v>6988</v>
      </c>
      <c r="J608" t="s">
        <v>6962</v>
      </c>
      <c r="K608">
        <f t="shared" si="18"/>
        <v>11</v>
      </c>
      <c r="L608" t="s">
        <v>6794</v>
      </c>
      <c r="N608">
        <v>8</v>
      </c>
      <c r="O608">
        <v>2006</v>
      </c>
      <c r="P608">
        <v>9</v>
      </c>
      <c r="Q608">
        <f t="shared" si="19"/>
        <v>5</v>
      </c>
    </row>
    <row r="609" spans="1:17" x14ac:dyDescent="0.3">
      <c r="A609" s="308">
        <v>203000</v>
      </c>
      <c r="B609">
        <v>3937</v>
      </c>
      <c r="C609" t="s">
        <v>6793</v>
      </c>
      <c r="D609" t="s">
        <v>6966</v>
      </c>
      <c r="K609">
        <f t="shared" si="18"/>
        <v>-9</v>
      </c>
      <c r="Q609">
        <f t="shared" si="19"/>
        <v>0</v>
      </c>
    </row>
    <row r="610" spans="1:17" x14ac:dyDescent="0.3">
      <c r="A610" s="308">
        <v>203000</v>
      </c>
      <c r="B610">
        <v>3940</v>
      </c>
      <c r="C610" t="s">
        <v>6793</v>
      </c>
      <c r="D610">
        <v>2008</v>
      </c>
      <c r="E610">
        <v>6</v>
      </c>
      <c r="F610" t="s">
        <v>6796</v>
      </c>
      <c r="G610" t="s">
        <v>6985</v>
      </c>
      <c r="H610" t="s">
        <v>6986</v>
      </c>
      <c r="I610" t="s">
        <v>6988</v>
      </c>
      <c r="J610" t="s">
        <v>6962</v>
      </c>
      <c r="K610">
        <f t="shared" si="18"/>
        <v>11</v>
      </c>
      <c r="L610" t="s">
        <v>6794</v>
      </c>
      <c r="N610" t="s">
        <v>6966</v>
      </c>
      <c r="O610">
        <v>2008</v>
      </c>
      <c r="P610">
        <v>2</v>
      </c>
      <c r="Q610">
        <f t="shared" si="19"/>
        <v>6</v>
      </c>
    </row>
    <row r="611" spans="1:17" x14ac:dyDescent="0.3">
      <c r="A611" s="308">
        <v>203000</v>
      </c>
      <c r="B611">
        <v>3962</v>
      </c>
      <c r="C611" t="s">
        <v>6793</v>
      </c>
      <c r="D611">
        <v>2006</v>
      </c>
      <c r="E611">
        <v>1</v>
      </c>
      <c r="F611" t="s">
        <v>6796</v>
      </c>
      <c r="G611" t="s">
        <v>6985</v>
      </c>
      <c r="H611" t="s">
        <v>6986</v>
      </c>
      <c r="I611" t="s">
        <v>6988</v>
      </c>
      <c r="J611" t="s">
        <v>6962</v>
      </c>
      <c r="K611">
        <f t="shared" si="18"/>
        <v>11</v>
      </c>
      <c r="L611" t="s">
        <v>6794</v>
      </c>
      <c r="N611">
        <v>11</v>
      </c>
      <c r="O611">
        <v>2006</v>
      </c>
      <c r="P611">
        <v>13</v>
      </c>
      <c r="Q611">
        <f t="shared" si="19"/>
        <v>4</v>
      </c>
    </row>
    <row r="612" spans="1:17" x14ac:dyDescent="0.3">
      <c r="A612" s="308">
        <v>203000</v>
      </c>
      <c r="B612">
        <v>3973</v>
      </c>
      <c r="C612" t="s">
        <v>6793</v>
      </c>
      <c r="D612">
        <v>2006</v>
      </c>
      <c r="E612">
        <v>1</v>
      </c>
      <c r="F612" t="s">
        <v>6796</v>
      </c>
      <c r="G612" t="s">
        <v>6985</v>
      </c>
      <c r="H612" t="s">
        <v>6991</v>
      </c>
      <c r="I612" t="s">
        <v>6988</v>
      </c>
      <c r="J612" t="s">
        <v>6962</v>
      </c>
      <c r="K612">
        <f t="shared" si="18"/>
        <v>11</v>
      </c>
      <c r="L612" t="s">
        <v>6794</v>
      </c>
      <c r="N612" t="s">
        <v>6966</v>
      </c>
      <c r="O612">
        <v>2007</v>
      </c>
      <c r="P612">
        <v>12</v>
      </c>
      <c r="Q612">
        <f t="shared" si="19"/>
        <v>4</v>
      </c>
    </row>
    <row r="613" spans="1:17" x14ac:dyDescent="0.3">
      <c r="A613" s="308">
        <v>203000</v>
      </c>
      <c r="B613">
        <v>3977</v>
      </c>
      <c r="C613" t="s">
        <v>6793</v>
      </c>
      <c r="D613">
        <v>2009</v>
      </c>
      <c r="K613">
        <f t="shared" si="18"/>
        <v>-9</v>
      </c>
      <c r="Q613">
        <f t="shared" si="19"/>
        <v>0</v>
      </c>
    </row>
    <row r="614" spans="1:17" x14ac:dyDescent="0.3">
      <c r="A614" s="308">
        <v>203000</v>
      </c>
      <c r="B614">
        <v>3978</v>
      </c>
      <c r="C614" t="s">
        <v>6793</v>
      </c>
      <c r="D614">
        <v>2009</v>
      </c>
      <c r="K614">
        <f t="shared" si="18"/>
        <v>-9</v>
      </c>
      <c r="Q614">
        <f t="shared" si="19"/>
        <v>0</v>
      </c>
    </row>
    <row r="615" spans="1:17" x14ac:dyDescent="0.3">
      <c r="A615" s="308">
        <v>203000</v>
      </c>
      <c r="B615">
        <v>3990</v>
      </c>
      <c r="C615" t="s">
        <v>6793</v>
      </c>
      <c r="D615" t="s">
        <v>6966</v>
      </c>
      <c r="K615">
        <f t="shared" si="18"/>
        <v>-9</v>
      </c>
      <c r="Q615">
        <f t="shared" si="19"/>
        <v>0</v>
      </c>
    </row>
    <row r="616" spans="1:17" x14ac:dyDescent="0.3">
      <c r="A616" s="308">
        <v>203000</v>
      </c>
      <c r="B616">
        <v>4016</v>
      </c>
      <c r="C616" t="s">
        <v>6793</v>
      </c>
      <c r="D616" t="s">
        <v>6966</v>
      </c>
      <c r="K616">
        <f t="shared" si="18"/>
        <v>-9</v>
      </c>
      <c r="Q616">
        <f t="shared" si="19"/>
        <v>0</v>
      </c>
    </row>
    <row r="617" spans="1:17" x14ac:dyDescent="0.3">
      <c r="A617" s="308">
        <v>203000</v>
      </c>
      <c r="B617">
        <v>4022</v>
      </c>
      <c r="C617" t="s">
        <v>6793</v>
      </c>
      <c r="D617" t="s">
        <v>6966</v>
      </c>
      <c r="K617">
        <f t="shared" si="18"/>
        <v>-9</v>
      </c>
      <c r="Q617">
        <f t="shared" si="19"/>
        <v>0</v>
      </c>
    </row>
    <row r="618" spans="1:17" x14ac:dyDescent="0.3">
      <c r="A618" s="308">
        <v>203000</v>
      </c>
      <c r="B618">
        <v>4031</v>
      </c>
      <c r="C618" t="s">
        <v>6793</v>
      </c>
      <c r="D618">
        <v>2007</v>
      </c>
      <c r="E618">
        <v>1</v>
      </c>
      <c r="F618" t="s">
        <v>6796</v>
      </c>
      <c r="G618" t="s">
        <v>6985</v>
      </c>
      <c r="H618" t="s">
        <v>6991</v>
      </c>
      <c r="I618" t="s">
        <v>6988</v>
      </c>
      <c r="J618" t="s">
        <v>6962</v>
      </c>
      <c r="K618">
        <f t="shared" si="18"/>
        <v>11</v>
      </c>
      <c r="L618" t="s">
        <v>6794</v>
      </c>
      <c r="N618" t="s">
        <v>6966</v>
      </c>
      <c r="O618">
        <v>2007</v>
      </c>
      <c r="P618">
        <v>13</v>
      </c>
      <c r="Q618">
        <f t="shared" si="19"/>
        <v>4</v>
      </c>
    </row>
    <row r="619" spans="1:17" x14ac:dyDescent="0.3">
      <c r="A619" s="308">
        <v>203000</v>
      </c>
      <c r="B619">
        <v>4048</v>
      </c>
      <c r="C619" t="s">
        <v>6793</v>
      </c>
      <c r="D619">
        <v>2008</v>
      </c>
      <c r="E619">
        <v>1</v>
      </c>
      <c r="F619" t="s">
        <v>6989</v>
      </c>
      <c r="G619" t="s">
        <v>6993</v>
      </c>
      <c r="H619" t="s">
        <v>6991</v>
      </c>
      <c r="I619" t="s">
        <v>6988</v>
      </c>
      <c r="J619" t="s">
        <v>6966</v>
      </c>
      <c r="K619">
        <f t="shared" si="18"/>
        <v>-8</v>
      </c>
      <c r="L619" t="s">
        <v>6793</v>
      </c>
      <c r="M619">
        <v>60</v>
      </c>
      <c r="N619">
        <v>10</v>
      </c>
      <c r="O619">
        <v>2008</v>
      </c>
      <c r="P619">
        <v>20</v>
      </c>
      <c r="Q619">
        <f t="shared" si="19"/>
        <v>2</v>
      </c>
    </row>
    <row r="620" spans="1:17" x14ac:dyDescent="0.3">
      <c r="A620" s="308">
        <v>203000</v>
      </c>
      <c r="B620">
        <v>4063</v>
      </c>
      <c r="C620" t="s">
        <v>6793</v>
      </c>
      <c r="D620">
        <v>2008</v>
      </c>
      <c r="E620">
        <v>1</v>
      </c>
      <c r="F620" t="s">
        <v>6796</v>
      </c>
      <c r="G620" t="s">
        <v>6985</v>
      </c>
      <c r="H620" t="s">
        <v>6991</v>
      </c>
      <c r="I620" t="s">
        <v>6988</v>
      </c>
      <c r="J620" t="s">
        <v>6960</v>
      </c>
      <c r="K620">
        <f t="shared" si="18"/>
        <v>9</v>
      </c>
      <c r="L620" t="s">
        <v>6794</v>
      </c>
      <c r="N620" t="s">
        <v>6966</v>
      </c>
      <c r="O620">
        <v>2008</v>
      </c>
      <c r="P620" t="s">
        <v>6966</v>
      </c>
      <c r="Q620">
        <f t="shared" si="19"/>
        <v>-1</v>
      </c>
    </row>
    <row r="621" spans="1:17" x14ac:dyDescent="0.3">
      <c r="A621" s="308">
        <v>203000</v>
      </c>
      <c r="B621">
        <v>4065</v>
      </c>
      <c r="C621" t="s">
        <v>6793</v>
      </c>
      <c r="D621">
        <v>2008</v>
      </c>
      <c r="E621">
        <v>1</v>
      </c>
      <c r="F621" t="s">
        <v>6796</v>
      </c>
      <c r="G621" t="s">
        <v>6985</v>
      </c>
      <c r="H621" t="s">
        <v>6991</v>
      </c>
      <c r="I621" t="s">
        <v>6988</v>
      </c>
      <c r="J621" t="s">
        <v>6960</v>
      </c>
      <c r="K621">
        <f t="shared" si="18"/>
        <v>9</v>
      </c>
      <c r="L621" t="s">
        <v>6793</v>
      </c>
      <c r="M621">
        <v>50</v>
      </c>
      <c r="N621">
        <v>12</v>
      </c>
      <c r="O621">
        <v>2008</v>
      </c>
      <c r="P621">
        <v>20</v>
      </c>
      <c r="Q621">
        <f t="shared" si="19"/>
        <v>2</v>
      </c>
    </row>
    <row r="622" spans="1:17" x14ac:dyDescent="0.3">
      <c r="A622" s="308">
        <v>203000</v>
      </c>
      <c r="B622">
        <v>4068</v>
      </c>
      <c r="C622" t="s">
        <v>6793</v>
      </c>
      <c r="D622">
        <v>2008</v>
      </c>
      <c r="E622">
        <v>1</v>
      </c>
      <c r="F622" t="s">
        <v>6796</v>
      </c>
      <c r="G622" t="s">
        <v>6985</v>
      </c>
      <c r="H622" t="s">
        <v>6991</v>
      </c>
      <c r="I622" t="s">
        <v>6988</v>
      </c>
      <c r="J622" t="s">
        <v>6960</v>
      </c>
      <c r="K622">
        <f t="shared" si="18"/>
        <v>9</v>
      </c>
      <c r="L622" t="s">
        <v>6793</v>
      </c>
      <c r="M622" t="s">
        <v>6966</v>
      </c>
      <c r="N622" t="s">
        <v>6966</v>
      </c>
      <c r="O622">
        <v>2008</v>
      </c>
      <c r="P622">
        <v>22</v>
      </c>
      <c r="Q622">
        <f t="shared" si="19"/>
        <v>2</v>
      </c>
    </row>
    <row r="623" spans="1:17" x14ac:dyDescent="0.3">
      <c r="A623" s="308">
        <v>203000</v>
      </c>
      <c r="B623">
        <v>4069</v>
      </c>
      <c r="C623" t="s">
        <v>6793</v>
      </c>
      <c r="D623">
        <v>2008</v>
      </c>
      <c r="E623">
        <v>1</v>
      </c>
      <c r="F623" t="s">
        <v>6989</v>
      </c>
      <c r="G623" t="s">
        <v>6995</v>
      </c>
      <c r="H623" t="s">
        <v>6990</v>
      </c>
      <c r="I623" t="s">
        <v>6987</v>
      </c>
      <c r="J623" t="s">
        <v>6960</v>
      </c>
      <c r="K623">
        <f t="shared" si="18"/>
        <v>9</v>
      </c>
      <c r="L623" t="s">
        <v>6793</v>
      </c>
      <c r="M623">
        <v>35</v>
      </c>
      <c r="N623">
        <v>10</v>
      </c>
      <c r="O623">
        <v>2008</v>
      </c>
      <c r="P623" t="s">
        <v>6966</v>
      </c>
      <c r="Q623">
        <f t="shared" si="19"/>
        <v>-1</v>
      </c>
    </row>
    <row r="624" spans="1:17" x14ac:dyDescent="0.3">
      <c r="A624" s="308">
        <v>203000</v>
      </c>
      <c r="B624">
        <v>4070</v>
      </c>
      <c r="C624" t="s">
        <v>6793</v>
      </c>
      <c r="D624">
        <v>2007</v>
      </c>
      <c r="E624">
        <v>1</v>
      </c>
      <c r="F624" t="s">
        <v>6796</v>
      </c>
      <c r="G624" t="s">
        <v>6985</v>
      </c>
      <c r="H624" t="s">
        <v>6991</v>
      </c>
      <c r="I624" t="s">
        <v>6988</v>
      </c>
      <c r="J624" t="s">
        <v>6961</v>
      </c>
      <c r="K624">
        <f t="shared" si="18"/>
        <v>10</v>
      </c>
      <c r="L624" t="s">
        <v>6793</v>
      </c>
      <c r="M624" t="s">
        <v>6966</v>
      </c>
      <c r="N624">
        <v>5</v>
      </c>
      <c r="O624">
        <v>2007</v>
      </c>
      <c r="P624">
        <v>10</v>
      </c>
      <c r="Q624">
        <f t="shared" si="19"/>
        <v>4</v>
      </c>
    </row>
    <row r="625" spans="1:17" x14ac:dyDescent="0.3">
      <c r="A625" s="308">
        <v>203000</v>
      </c>
      <c r="B625">
        <v>4081</v>
      </c>
      <c r="C625" t="s">
        <v>6793</v>
      </c>
      <c r="D625">
        <v>2006</v>
      </c>
      <c r="E625">
        <v>1</v>
      </c>
      <c r="F625" t="s">
        <v>6796</v>
      </c>
      <c r="G625" t="s">
        <v>6985</v>
      </c>
      <c r="H625" t="s">
        <v>6991</v>
      </c>
      <c r="I625" t="s">
        <v>6965</v>
      </c>
      <c r="J625" t="s">
        <v>6965</v>
      </c>
      <c r="K625">
        <f t="shared" si="18"/>
        <v>14</v>
      </c>
      <c r="L625" t="s">
        <v>6794</v>
      </c>
      <c r="N625">
        <v>10</v>
      </c>
      <c r="O625">
        <v>2006</v>
      </c>
      <c r="P625">
        <v>10</v>
      </c>
      <c r="Q625">
        <f t="shared" si="19"/>
        <v>4</v>
      </c>
    </row>
    <row r="626" spans="1:17" x14ac:dyDescent="0.3">
      <c r="A626" s="308">
        <v>203000</v>
      </c>
      <c r="B626">
        <v>4090</v>
      </c>
      <c r="C626" t="s">
        <v>6793</v>
      </c>
      <c r="D626" t="s">
        <v>6966</v>
      </c>
      <c r="K626">
        <f t="shared" si="18"/>
        <v>-9</v>
      </c>
      <c r="Q626">
        <f t="shared" si="19"/>
        <v>0</v>
      </c>
    </row>
    <row r="627" spans="1:17" x14ac:dyDescent="0.3">
      <c r="A627" s="308">
        <v>203000</v>
      </c>
      <c r="B627">
        <v>4093</v>
      </c>
      <c r="C627" t="s">
        <v>6793</v>
      </c>
      <c r="D627">
        <v>2009</v>
      </c>
      <c r="K627">
        <f t="shared" si="18"/>
        <v>-9</v>
      </c>
      <c r="Q627">
        <f t="shared" si="19"/>
        <v>0</v>
      </c>
    </row>
    <row r="628" spans="1:17" x14ac:dyDescent="0.3">
      <c r="A628" s="308">
        <v>203000</v>
      </c>
      <c r="B628">
        <v>4096</v>
      </c>
      <c r="C628" t="s">
        <v>6793</v>
      </c>
      <c r="D628">
        <v>2006</v>
      </c>
      <c r="E628">
        <v>1</v>
      </c>
      <c r="F628" t="s">
        <v>6796</v>
      </c>
      <c r="G628" t="s">
        <v>6985</v>
      </c>
      <c r="H628" t="s">
        <v>6991</v>
      </c>
      <c r="I628" t="s">
        <v>6988</v>
      </c>
      <c r="J628" t="s">
        <v>6962</v>
      </c>
      <c r="K628">
        <f t="shared" si="18"/>
        <v>11</v>
      </c>
      <c r="L628" t="s">
        <v>6794</v>
      </c>
      <c r="N628" t="s">
        <v>6966</v>
      </c>
      <c r="O628">
        <v>2006</v>
      </c>
      <c r="P628">
        <v>20</v>
      </c>
      <c r="Q628">
        <f t="shared" si="19"/>
        <v>2</v>
      </c>
    </row>
    <row r="629" spans="1:17" x14ac:dyDescent="0.3">
      <c r="A629" s="308">
        <v>203000</v>
      </c>
      <c r="B629">
        <v>4097</v>
      </c>
      <c r="C629" t="s">
        <v>6793</v>
      </c>
      <c r="D629" t="s">
        <v>6966</v>
      </c>
      <c r="K629">
        <f t="shared" si="18"/>
        <v>-9</v>
      </c>
      <c r="Q629">
        <f t="shared" si="19"/>
        <v>0</v>
      </c>
    </row>
    <row r="630" spans="1:17" x14ac:dyDescent="0.3">
      <c r="A630" s="308">
        <v>203000</v>
      </c>
      <c r="B630">
        <v>4106</v>
      </c>
      <c r="C630" t="s">
        <v>6793</v>
      </c>
      <c r="D630" t="s">
        <v>6966</v>
      </c>
      <c r="K630">
        <f t="shared" si="18"/>
        <v>-9</v>
      </c>
      <c r="Q630">
        <f t="shared" si="19"/>
        <v>0</v>
      </c>
    </row>
    <row r="631" spans="1:17" x14ac:dyDescent="0.3">
      <c r="A631" s="308">
        <v>203000</v>
      </c>
      <c r="B631">
        <v>4107</v>
      </c>
      <c r="C631" t="s">
        <v>6793</v>
      </c>
      <c r="D631">
        <v>2008</v>
      </c>
      <c r="E631">
        <v>1</v>
      </c>
      <c r="F631" t="s">
        <v>6796</v>
      </c>
      <c r="G631" t="s">
        <v>6985</v>
      </c>
      <c r="H631" t="s">
        <v>6965</v>
      </c>
      <c r="I631" t="s">
        <v>6988</v>
      </c>
      <c r="J631" t="s">
        <v>6962</v>
      </c>
      <c r="K631">
        <f t="shared" si="18"/>
        <v>11</v>
      </c>
      <c r="L631" t="s">
        <v>6794</v>
      </c>
      <c r="N631">
        <v>12</v>
      </c>
      <c r="O631">
        <v>2008</v>
      </c>
      <c r="P631">
        <v>30</v>
      </c>
      <c r="Q631">
        <f t="shared" si="19"/>
        <v>1</v>
      </c>
    </row>
    <row r="632" spans="1:17" x14ac:dyDescent="0.3">
      <c r="A632" s="308">
        <v>203000</v>
      </c>
      <c r="B632">
        <v>4110</v>
      </c>
      <c r="C632" t="s">
        <v>6793</v>
      </c>
      <c r="D632">
        <v>2009</v>
      </c>
      <c r="K632">
        <f t="shared" si="18"/>
        <v>-9</v>
      </c>
      <c r="Q632">
        <f t="shared" si="19"/>
        <v>0</v>
      </c>
    </row>
    <row r="633" spans="1:17" x14ac:dyDescent="0.3">
      <c r="A633" s="308">
        <v>203000</v>
      </c>
      <c r="B633">
        <v>4115</v>
      </c>
      <c r="C633" t="s">
        <v>6793</v>
      </c>
      <c r="D633">
        <v>2007</v>
      </c>
      <c r="E633">
        <v>1</v>
      </c>
      <c r="F633" t="s">
        <v>6796</v>
      </c>
      <c r="G633" t="s">
        <v>6985</v>
      </c>
      <c r="H633" t="s">
        <v>6991</v>
      </c>
      <c r="I633" t="s">
        <v>6965</v>
      </c>
      <c r="J633" t="s">
        <v>6951</v>
      </c>
      <c r="K633">
        <f t="shared" si="18"/>
        <v>3</v>
      </c>
      <c r="L633" t="s">
        <v>6794</v>
      </c>
      <c r="N633">
        <v>3</v>
      </c>
      <c r="O633">
        <v>2007</v>
      </c>
      <c r="P633">
        <v>5</v>
      </c>
      <c r="Q633">
        <f t="shared" si="19"/>
        <v>5</v>
      </c>
    </row>
    <row r="634" spans="1:17" x14ac:dyDescent="0.3">
      <c r="A634" s="308">
        <v>203000</v>
      </c>
      <c r="B634">
        <v>4118</v>
      </c>
      <c r="C634" t="s">
        <v>6793</v>
      </c>
      <c r="D634">
        <v>2007</v>
      </c>
      <c r="E634">
        <v>1</v>
      </c>
      <c r="F634" t="s">
        <v>6796</v>
      </c>
      <c r="G634" t="s">
        <v>6985</v>
      </c>
      <c r="H634" t="s">
        <v>6990</v>
      </c>
      <c r="I634" t="s">
        <v>6988</v>
      </c>
      <c r="J634" t="s">
        <v>6962</v>
      </c>
      <c r="K634">
        <f t="shared" si="18"/>
        <v>11</v>
      </c>
      <c r="L634" t="s">
        <v>6794</v>
      </c>
      <c r="N634">
        <v>10</v>
      </c>
      <c r="O634">
        <v>2007</v>
      </c>
      <c r="P634">
        <v>12</v>
      </c>
      <c r="Q634">
        <f t="shared" si="19"/>
        <v>4</v>
      </c>
    </row>
    <row r="635" spans="1:17" x14ac:dyDescent="0.3">
      <c r="A635" s="308">
        <v>203000</v>
      </c>
      <c r="B635">
        <v>4141</v>
      </c>
      <c r="C635" t="s">
        <v>6793</v>
      </c>
      <c r="D635">
        <v>2008</v>
      </c>
      <c r="E635">
        <v>1</v>
      </c>
      <c r="F635" t="s">
        <v>6989</v>
      </c>
      <c r="G635" t="s">
        <v>6993</v>
      </c>
      <c r="H635" t="s">
        <v>6990</v>
      </c>
      <c r="I635" t="s">
        <v>6992</v>
      </c>
      <c r="J635" t="s">
        <v>6962</v>
      </c>
      <c r="K635">
        <f t="shared" si="18"/>
        <v>11</v>
      </c>
      <c r="L635" t="s">
        <v>6794</v>
      </c>
      <c r="N635" t="s">
        <v>6966</v>
      </c>
      <c r="O635">
        <v>2008</v>
      </c>
      <c r="P635">
        <v>26</v>
      </c>
      <c r="Q635">
        <f t="shared" si="19"/>
        <v>2</v>
      </c>
    </row>
    <row r="636" spans="1:17" x14ac:dyDescent="0.3">
      <c r="A636" s="308">
        <v>203000</v>
      </c>
      <c r="B636">
        <v>4146</v>
      </c>
      <c r="C636" t="s">
        <v>6793</v>
      </c>
      <c r="D636" t="s">
        <v>6966</v>
      </c>
      <c r="K636">
        <f t="shared" si="18"/>
        <v>-9</v>
      </c>
      <c r="Q636">
        <f t="shared" si="19"/>
        <v>0</v>
      </c>
    </row>
    <row r="637" spans="1:17" x14ac:dyDescent="0.3">
      <c r="A637" s="308">
        <v>203000</v>
      </c>
      <c r="B637">
        <v>4149</v>
      </c>
      <c r="C637" t="s">
        <v>6793</v>
      </c>
      <c r="D637">
        <v>2009</v>
      </c>
      <c r="K637">
        <f t="shared" si="18"/>
        <v>-9</v>
      </c>
      <c r="Q637">
        <f t="shared" si="19"/>
        <v>0</v>
      </c>
    </row>
    <row r="638" spans="1:17" x14ac:dyDescent="0.3">
      <c r="A638" s="308">
        <v>203000</v>
      </c>
      <c r="B638">
        <v>4159</v>
      </c>
      <c r="C638" t="s">
        <v>6793</v>
      </c>
      <c r="D638">
        <v>2006</v>
      </c>
      <c r="E638">
        <v>1</v>
      </c>
      <c r="F638" t="s">
        <v>6796</v>
      </c>
      <c r="G638" t="s">
        <v>6985</v>
      </c>
      <c r="H638" t="s">
        <v>6991</v>
      </c>
      <c r="I638" t="s">
        <v>6965</v>
      </c>
      <c r="J638" t="s">
        <v>6949</v>
      </c>
      <c r="K638">
        <f t="shared" si="18"/>
        <v>1</v>
      </c>
      <c r="L638" t="s">
        <v>6794</v>
      </c>
      <c r="N638">
        <v>3</v>
      </c>
      <c r="O638">
        <v>2006</v>
      </c>
      <c r="P638">
        <v>12</v>
      </c>
      <c r="Q638">
        <f t="shared" si="19"/>
        <v>4</v>
      </c>
    </row>
    <row r="639" spans="1:17" x14ac:dyDescent="0.3">
      <c r="A639" s="308">
        <v>203000</v>
      </c>
      <c r="B639">
        <v>4162</v>
      </c>
      <c r="C639" t="s">
        <v>6793</v>
      </c>
      <c r="D639">
        <v>2007</v>
      </c>
      <c r="E639">
        <v>1</v>
      </c>
      <c r="F639" t="s">
        <v>6989</v>
      </c>
      <c r="G639" t="s">
        <v>6993</v>
      </c>
      <c r="H639" t="s">
        <v>6991</v>
      </c>
      <c r="I639" t="s">
        <v>6988</v>
      </c>
      <c r="J639" t="s">
        <v>6960</v>
      </c>
      <c r="K639">
        <f t="shared" si="18"/>
        <v>9</v>
      </c>
      <c r="L639" t="s">
        <v>6793</v>
      </c>
      <c r="M639">
        <v>75</v>
      </c>
      <c r="N639">
        <v>5</v>
      </c>
      <c r="O639">
        <v>2007</v>
      </c>
      <c r="P639">
        <v>7</v>
      </c>
      <c r="Q639">
        <f t="shared" si="19"/>
        <v>5</v>
      </c>
    </row>
    <row r="640" spans="1:17" x14ac:dyDescent="0.3">
      <c r="A640" s="308">
        <v>203000</v>
      </c>
      <c r="B640">
        <v>4163</v>
      </c>
      <c r="C640" t="s">
        <v>6793</v>
      </c>
      <c r="D640">
        <v>2007</v>
      </c>
      <c r="E640">
        <v>1</v>
      </c>
      <c r="F640" t="s">
        <v>6989</v>
      </c>
      <c r="G640" t="s">
        <v>6965</v>
      </c>
      <c r="H640" t="s">
        <v>6991</v>
      </c>
      <c r="I640" t="s">
        <v>6987</v>
      </c>
      <c r="J640" t="s">
        <v>6963</v>
      </c>
      <c r="K640">
        <f t="shared" si="18"/>
        <v>12</v>
      </c>
      <c r="L640" t="s">
        <v>6794</v>
      </c>
      <c r="N640" t="s">
        <v>6966</v>
      </c>
      <c r="O640">
        <v>2007</v>
      </c>
      <c r="P640" t="s">
        <v>6966</v>
      </c>
      <c r="Q640">
        <f t="shared" si="19"/>
        <v>-1</v>
      </c>
    </row>
    <row r="641" spans="1:17" x14ac:dyDescent="0.3">
      <c r="A641" s="308">
        <v>203000</v>
      </c>
      <c r="B641">
        <v>4165</v>
      </c>
      <c r="C641" t="s">
        <v>6793</v>
      </c>
      <c r="D641">
        <v>2007</v>
      </c>
      <c r="E641">
        <v>2</v>
      </c>
      <c r="F641" t="s">
        <v>6796</v>
      </c>
      <c r="G641" t="s">
        <v>6985</v>
      </c>
      <c r="H641" t="s">
        <v>6991</v>
      </c>
      <c r="I641" t="s">
        <v>6987</v>
      </c>
      <c r="J641" t="s">
        <v>6965</v>
      </c>
      <c r="K641">
        <f t="shared" si="18"/>
        <v>14</v>
      </c>
      <c r="L641" t="s">
        <v>6794</v>
      </c>
      <c r="N641">
        <v>5</v>
      </c>
      <c r="O641">
        <v>2007</v>
      </c>
      <c r="P641">
        <v>6</v>
      </c>
      <c r="Q641">
        <f t="shared" si="19"/>
        <v>5</v>
      </c>
    </row>
    <row r="642" spans="1:17" x14ac:dyDescent="0.3">
      <c r="A642" s="308">
        <v>203000</v>
      </c>
      <c r="B642">
        <v>4175</v>
      </c>
      <c r="C642" t="s">
        <v>6793</v>
      </c>
      <c r="D642">
        <v>2008</v>
      </c>
      <c r="E642">
        <v>1</v>
      </c>
      <c r="F642" t="s">
        <v>6796</v>
      </c>
      <c r="G642" t="s">
        <v>6985</v>
      </c>
      <c r="H642" t="s">
        <v>6991</v>
      </c>
      <c r="I642" t="s">
        <v>6988</v>
      </c>
      <c r="J642" t="s">
        <v>6963</v>
      </c>
      <c r="K642">
        <f t="shared" si="18"/>
        <v>12</v>
      </c>
      <c r="L642" t="s">
        <v>6794</v>
      </c>
      <c r="N642">
        <v>8</v>
      </c>
      <c r="O642">
        <v>2008</v>
      </c>
      <c r="P642">
        <v>10</v>
      </c>
      <c r="Q642">
        <f t="shared" si="19"/>
        <v>4</v>
      </c>
    </row>
    <row r="643" spans="1:17" x14ac:dyDescent="0.3">
      <c r="A643" s="308">
        <v>203000</v>
      </c>
      <c r="B643">
        <v>4183</v>
      </c>
      <c r="C643" t="s">
        <v>6793</v>
      </c>
      <c r="D643">
        <v>2007</v>
      </c>
      <c r="E643">
        <v>1</v>
      </c>
      <c r="F643" t="s">
        <v>6796</v>
      </c>
      <c r="G643" t="s">
        <v>6985</v>
      </c>
      <c r="H643" t="s">
        <v>6986</v>
      </c>
      <c r="I643" t="s">
        <v>6988</v>
      </c>
      <c r="J643" t="s">
        <v>6962</v>
      </c>
      <c r="K643">
        <f t="shared" si="18"/>
        <v>11</v>
      </c>
      <c r="L643" t="s">
        <v>6794</v>
      </c>
      <c r="N643" t="s">
        <v>6966</v>
      </c>
      <c r="O643">
        <v>2007</v>
      </c>
      <c r="P643">
        <v>3</v>
      </c>
      <c r="Q643">
        <f t="shared" si="19"/>
        <v>6</v>
      </c>
    </row>
    <row r="644" spans="1:17" x14ac:dyDescent="0.3">
      <c r="A644" s="308">
        <v>203000</v>
      </c>
      <c r="B644">
        <v>4193</v>
      </c>
      <c r="C644" t="s">
        <v>6793</v>
      </c>
      <c r="D644">
        <v>2009</v>
      </c>
      <c r="K644">
        <f t="shared" si="18"/>
        <v>-9</v>
      </c>
      <c r="Q644">
        <f t="shared" si="19"/>
        <v>0</v>
      </c>
    </row>
    <row r="645" spans="1:17" x14ac:dyDescent="0.3">
      <c r="A645" s="308">
        <v>203000</v>
      </c>
      <c r="B645">
        <v>4194</v>
      </c>
      <c r="C645" t="s">
        <v>6793</v>
      </c>
      <c r="D645">
        <v>2008</v>
      </c>
      <c r="E645">
        <v>1</v>
      </c>
      <c r="F645" t="s">
        <v>6796</v>
      </c>
      <c r="G645" t="s">
        <v>6985</v>
      </c>
      <c r="H645" t="s">
        <v>6991</v>
      </c>
      <c r="I645" t="s">
        <v>6988</v>
      </c>
      <c r="J645" t="s">
        <v>6962</v>
      </c>
      <c r="K645">
        <f t="shared" si="18"/>
        <v>11</v>
      </c>
      <c r="L645" t="s">
        <v>6793</v>
      </c>
      <c r="M645">
        <v>50</v>
      </c>
      <c r="N645" t="s">
        <v>6966</v>
      </c>
      <c r="O645">
        <v>2008</v>
      </c>
      <c r="P645">
        <v>15</v>
      </c>
      <c r="Q645">
        <f t="shared" si="19"/>
        <v>3</v>
      </c>
    </row>
    <row r="646" spans="1:17" x14ac:dyDescent="0.3">
      <c r="A646" s="308">
        <v>203000</v>
      </c>
      <c r="B646">
        <v>4200</v>
      </c>
      <c r="C646" t="s">
        <v>6793</v>
      </c>
      <c r="D646">
        <v>2008</v>
      </c>
      <c r="E646">
        <v>1</v>
      </c>
      <c r="F646" t="s">
        <v>6796</v>
      </c>
      <c r="G646" t="s">
        <v>6985</v>
      </c>
      <c r="H646" t="s">
        <v>6990</v>
      </c>
      <c r="I646" t="s">
        <v>6988</v>
      </c>
      <c r="J646" t="s">
        <v>6962</v>
      </c>
      <c r="K646">
        <f t="shared" si="18"/>
        <v>11</v>
      </c>
      <c r="L646" t="s">
        <v>6794</v>
      </c>
      <c r="N646" t="s">
        <v>6966</v>
      </c>
      <c r="O646">
        <v>2008</v>
      </c>
      <c r="P646" t="s">
        <v>6966</v>
      </c>
      <c r="Q646">
        <f t="shared" si="19"/>
        <v>-1</v>
      </c>
    </row>
    <row r="647" spans="1:17" x14ac:dyDescent="0.3">
      <c r="A647" s="308">
        <v>203000</v>
      </c>
      <c r="B647">
        <v>4210</v>
      </c>
      <c r="C647" t="s">
        <v>6793</v>
      </c>
      <c r="D647">
        <v>2006</v>
      </c>
      <c r="E647">
        <v>1</v>
      </c>
      <c r="F647" t="s">
        <v>6989</v>
      </c>
      <c r="G647" t="s">
        <v>6993</v>
      </c>
      <c r="H647" t="s">
        <v>6991</v>
      </c>
      <c r="I647" t="s">
        <v>6988</v>
      </c>
      <c r="J647" t="s">
        <v>6962</v>
      </c>
      <c r="K647">
        <f t="shared" si="18"/>
        <v>11</v>
      </c>
      <c r="L647" t="s">
        <v>6794</v>
      </c>
      <c r="N647" t="s">
        <v>6966</v>
      </c>
      <c r="O647">
        <v>2006</v>
      </c>
      <c r="P647">
        <v>20</v>
      </c>
      <c r="Q647">
        <f t="shared" si="19"/>
        <v>2</v>
      </c>
    </row>
    <row r="648" spans="1:17" x14ac:dyDescent="0.3">
      <c r="A648" s="308">
        <v>203000</v>
      </c>
      <c r="B648">
        <v>4220</v>
      </c>
      <c r="C648" t="s">
        <v>6793</v>
      </c>
      <c r="D648">
        <v>2006</v>
      </c>
      <c r="E648">
        <v>1</v>
      </c>
      <c r="F648" t="s">
        <v>6796</v>
      </c>
      <c r="G648" t="s">
        <v>6985</v>
      </c>
      <c r="H648" t="s">
        <v>6991</v>
      </c>
      <c r="I648" t="s">
        <v>6965</v>
      </c>
      <c r="J648" t="s">
        <v>6962</v>
      </c>
      <c r="K648">
        <f t="shared" si="18"/>
        <v>11</v>
      </c>
      <c r="L648" t="s">
        <v>6</v>
      </c>
      <c r="N648" t="s">
        <v>6966</v>
      </c>
      <c r="O648">
        <v>2006</v>
      </c>
      <c r="P648">
        <v>15</v>
      </c>
      <c r="Q648">
        <f t="shared" si="19"/>
        <v>3</v>
      </c>
    </row>
    <row r="649" spans="1:17" x14ac:dyDescent="0.3">
      <c r="A649" s="308">
        <v>203000</v>
      </c>
      <c r="B649">
        <v>4242</v>
      </c>
      <c r="C649" t="s">
        <v>6793</v>
      </c>
      <c r="D649">
        <v>2006</v>
      </c>
      <c r="E649">
        <v>1</v>
      </c>
      <c r="F649" t="s">
        <v>6796</v>
      </c>
      <c r="G649" t="s">
        <v>6985</v>
      </c>
      <c r="H649" t="s">
        <v>6991</v>
      </c>
      <c r="I649" t="s">
        <v>6988</v>
      </c>
      <c r="J649" t="s">
        <v>6962</v>
      </c>
      <c r="K649">
        <f t="shared" si="18"/>
        <v>11</v>
      </c>
      <c r="L649" t="s">
        <v>6794</v>
      </c>
      <c r="N649" t="s">
        <v>6966</v>
      </c>
      <c r="O649">
        <v>2006</v>
      </c>
      <c r="P649" t="s">
        <v>6966</v>
      </c>
      <c r="Q649">
        <f t="shared" si="19"/>
        <v>-1</v>
      </c>
    </row>
    <row r="650" spans="1:17" x14ac:dyDescent="0.3">
      <c r="A650" s="308">
        <v>203000</v>
      </c>
      <c r="B650">
        <v>4251</v>
      </c>
      <c r="C650" t="s">
        <v>6793</v>
      </c>
      <c r="D650">
        <v>2009</v>
      </c>
      <c r="K650">
        <f t="shared" si="18"/>
        <v>-9</v>
      </c>
      <c r="Q650">
        <f t="shared" si="19"/>
        <v>0</v>
      </c>
    </row>
    <row r="651" spans="1:17" x14ac:dyDescent="0.3">
      <c r="A651" s="308">
        <v>203000</v>
      </c>
      <c r="B651">
        <v>4262</v>
      </c>
      <c r="C651" t="s">
        <v>6793</v>
      </c>
      <c r="D651">
        <v>2007</v>
      </c>
      <c r="E651">
        <v>1</v>
      </c>
      <c r="F651" t="s">
        <v>6796</v>
      </c>
      <c r="G651" t="s">
        <v>6985</v>
      </c>
      <c r="H651" t="s">
        <v>6991</v>
      </c>
      <c r="I651" t="s">
        <v>6988</v>
      </c>
      <c r="J651" t="s">
        <v>6965</v>
      </c>
      <c r="K651">
        <f t="shared" si="18"/>
        <v>14</v>
      </c>
      <c r="L651" t="s">
        <v>6794</v>
      </c>
      <c r="N651" t="s">
        <v>6966</v>
      </c>
      <c r="O651">
        <v>2007</v>
      </c>
      <c r="P651">
        <v>5</v>
      </c>
      <c r="Q651">
        <f t="shared" si="19"/>
        <v>5</v>
      </c>
    </row>
    <row r="652" spans="1:17" x14ac:dyDescent="0.3">
      <c r="A652" s="308">
        <v>204000</v>
      </c>
      <c r="B652">
        <v>4265</v>
      </c>
      <c r="C652" t="s">
        <v>6793</v>
      </c>
      <c r="D652">
        <v>2007</v>
      </c>
      <c r="E652">
        <v>2</v>
      </c>
      <c r="F652" t="s">
        <v>6796</v>
      </c>
      <c r="G652" t="s">
        <v>6985</v>
      </c>
      <c r="H652" t="s">
        <v>6991</v>
      </c>
      <c r="I652" t="s">
        <v>6988</v>
      </c>
      <c r="J652" t="s">
        <v>6962</v>
      </c>
      <c r="K652">
        <f t="shared" si="18"/>
        <v>11</v>
      </c>
      <c r="L652" t="s">
        <v>6793</v>
      </c>
      <c r="M652" t="s">
        <v>6966</v>
      </c>
      <c r="N652">
        <v>7</v>
      </c>
      <c r="O652">
        <v>2007</v>
      </c>
      <c r="P652" t="s">
        <v>6966</v>
      </c>
      <c r="Q652">
        <f t="shared" si="19"/>
        <v>-1</v>
      </c>
    </row>
    <row r="653" spans="1:17" x14ac:dyDescent="0.3">
      <c r="A653" s="308">
        <v>204000</v>
      </c>
      <c r="B653">
        <v>4273</v>
      </c>
      <c r="C653" t="s">
        <v>6793</v>
      </c>
      <c r="D653" t="s">
        <v>6966</v>
      </c>
      <c r="K653">
        <f t="shared" si="18"/>
        <v>-9</v>
      </c>
      <c r="Q653">
        <f t="shared" si="19"/>
        <v>0</v>
      </c>
    </row>
    <row r="654" spans="1:17" x14ac:dyDescent="0.3">
      <c r="A654" s="308">
        <v>204000</v>
      </c>
      <c r="B654">
        <v>4274</v>
      </c>
      <c r="C654" t="s">
        <v>6793</v>
      </c>
      <c r="D654">
        <v>2008</v>
      </c>
      <c r="E654">
        <v>1</v>
      </c>
      <c r="F654" t="s">
        <v>6989</v>
      </c>
      <c r="G654" t="s">
        <v>6993</v>
      </c>
      <c r="H654" t="s">
        <v>6965</v>
      </c>
      <c r="I654" t="s">
        <v>6987</v>
      </c>
      <c r="J654" t="s">
        <v>6949</v>
      </c>
      <c r="K654">
        <f t="shared" si="18"/>
        <v>1</v>
      </c>
      <c r="L654" t="s">
        <v>6</v>
      </c>
      <c r="N654" t="s">
        <v>6966</v>
      </c>
      <c r="O654">
        <v>2008</v>
      </c>
      <c r="P654">
        <v>12</v>
      </c>
      <c r="Q654">
        <f t="shared" si="19"/>
        <v>4</v>
      </c>
    </row>
    <row r="655" spans="1:17" x14ac:dyDescent="0.3">
      <c r="A655" s="308">
        <v>204000</v>
      </c>
      <c r="B655">
        <v>4281</v>
      </c>
      <c r="C655" t="s">
        <v>6793</v>
      </c>
      <c r="D655">
        <v>2006</v>
      </c>
      <c r="E655">
        <v>1</v>
      </c>
      <c r="F655" t="s">
        <v>6989</v>
      </c>
      <c r="G655" t="s">
        <v>6993</v>
      </c>
      <c r="H655" t="s">
        <v>6991</v>
      </c>
      <c r="I655" t="s">
        <v>6987</v>
      </c>
      <c r="J655" t="s">
        <v>6962</v>
      </c>
      <c r="K655">
        <f t="shared" si="18"/>
        <v>11</v>
      </c>
      <c r="L655" t="s">
        <v>6</v>
      </c>
      <c r="N655">
        <v>5</v>
      </c>
      <c r="O655">
        <v>2006</v>
      </c>
      <c r="P655">
        <v>45</v>
      </c>
      <c r="Q655">
        <f t="shared" si="19"/>
        <v>1</v>
      </c>
    </row>
    <row r="656" spans="1:17" x14ac:dyDescent="0.3">
      <c r="A656" s="308">
        <v>204000</v>
      </c>
      <c r="B656">
        <v>4288</v>
      </c>
      <c r="C656" t="s">
        <v>6793</v>
      </c>
      <c r="D656">
        <v>2009</v>
      </c>
      <c r="K656">
        <f t="shared" si="18"/>
        <v>-9</v>
      </c>
      <c r="Q656">
        <f t="shared" si="19"/>
        <v>0</v>
      </c>
    </row>
    <row r="657" spans="1:17" x14ac:dyDescent="0.3">
      <c r="A657" s="308">
        <v>204000</v>
      </c>
      <c r="B657">
        <v>4292</v>
      </c>
      <c r="C657" t="s">
        <v>6793</v>
      </c>
      <c r="D657">
        <v>2007</v>
      </c>
      <c r="E657">
        <v>1</v>
      </c>
      <c r="F657" t="s">
        <v>6796</v>
      </c>
      <c r="G657" t="s">
        <v>6985</v>
      </c>
      <c r="H657" t="s">
        <v>6991</v>
      </c>
      <c r="I657" t="s">
        <v>6988</v>
      </c>
      <c r="J657" t="s">
        <v>6963</v>
      </c>
      <c r="K657">
        <f t="shared" si="18"/>
        <v>12</v>
      </c>
      <c r="L657" t="s">
        <v>6794</v>
      </c>
      <c r="N657">
        <v>6</v>
      </c>
      <c r="O657">
        <v>2007</v>
      </c>
      <c r="P657">
        <v>14</v>
      </c>
      <c r="Q657">
        <f t="shared" si="19"/>
        <v>4</v>
      </c>
    </row>
    <row r="658" spans="1:17" x14ac:dyDescent="0.3">
      <c r="A658" s="308">
        <v>204000</v>
      </c>
      <c r="B658">
        <v>4296</v>
      </c>
      <c r="C658" t="s">
        <v>6793</v>
      </c>
      <c r="D658">
        <v>2008</v>
      </c>
      <c r="E658">
        <v>1</v>
      </c>
      <c r="F658" t="s">
        <v>6989</v>
      </c>
      <c r="G658" t="s">
        <v>6993</v>
      </c>
      <c r="H658" t="s">
        <v>6965</v>
      </c>
      <c r="I658" t="s">
        <v>6965</v>
      </c>
      <c r="J658" t="s">
        <v>6962</v>
      </c>
      <c r="K658">
        <f t="shared" si="18"/>
        <v>11</v>
      </c>
      <c r="L658" t="s">
        <v>6794</v>
      </c>
      <c r="N658">
        <v>9</v>
      </c>
      <c r="O658">
        <v>2008</v>
      </c>
      <c r="P658" t="s">
        <v>6966</v>
      </c>
      <c r="Q658">
        <f t="shared" si="19"/>
        <v>-1</v>
      </c>
    </row>
    <row r="659" spans="1:17" x14ac:dyDescent="0.3">
      <c r="A659" s="308">
        <v>204000</v>
      </c>
      <c r="B659">
        <v>4297</v>
      </c>
      <c r="C659" t="s">
        <v>6793</v>
      </c>
      <c r="D659">
        <v>2006</v>
      </c>
      <c r="E659">
        <v>1</v>
      </c>
      <c r="F659" t="s">
        <v>6796</v>
      </c>
      <c r="G659" t="s">
        <v>6985</v>
      </c>
      <c r="H659" t="s">
        <v>6991</v>
      </c>
      <c r="I659" t="s">
        <v>6988</v>
      </c>
      <c r="J659" t="s">
        <v>6963</v>
      </c>
      <c r="K659">
        <f t="shared" si="18"/>
        <v>12</v>
      </c>
      <c r="L659" t="s">
        <v>6794</v>
      </c>
      <c r="N659">
        <v>8</v>
      </c>
      <c r="O659">
        <v>2006</v>
      </c>
      <c r="P659">
        <v>2</v>
      </c>
      <c r="Q659">
        <f t="shared" si="19"/>
        <v>6</v>
      </c>
    </row>
    <row r="660" spans="1:17" x14ac:dyDescent="0.3">
      <c r="A660" s="308">
        <v>204000</v>
      </c>
      <c r="B660">
        <v>4305</v>
      </c>
      <c r="C660" t="s">
        <v>6793</v>
      </c>
      <c r="D660">
        <v>2006</v>
      </c>
      <c r="E660">
        <v>1</v>
      </c>
      <c r="F660" t="s">
        <v>6796</v>
      </c>
      <c r="G660" t="s">
        <v>6985</v>
      </c>
      <c r="H660" t="s">
        <v>6986</v>
      </c>
      <c r="I660" t="s">
        <v>6988</v>
      </c>
      <c r="J660" t="s">
        <v>6965</v>
      </c>
      <c r="K660">
        <f t="shared" ref="K660:K723" si="20">VLOOKUP(J660,$AF$2:$AG$17,2,FALSE)</f>
        <v>14</v>
      </c>
      <c r="L660" t="s">
        <v>6794</v>
      </c>
      <c r="N660" t="s">
        <v>6966</v>
      </c>
      <c r="O660">
        <v>2006</v>
      </c>
      <c r="P660">
        <v>10</v>
      </c>
      <c r="Q660">
        <f t="shared" ref="Q660:Q723" si="21">IF(P660="Don't Know",-1,IF(P660&gt;=30,1,IF(P660&gt;=20,2,IF(P660&gt;=15,3,IF(P660&gt;=10,4,IF(P660&gt;=5,5,IF(P660&gt;0,6,0)))))))</f>
        <v>4</v>
      </c>
    </row>
    <row r="661" spans="1:17" x14ac:dyDescent="0.3">
      <c r="A661" s="308">
        <v>204000</v>
      </c>
      <c r="B661">
        <v>4307</v>
      </c>
      <c r="C661" t="s">
        <v>6793</v>
      </c>
      <c r="D661">
        <v>2008</v>
      </c>
      <c r="E661">
        <v>1</v>
      </c>
      <c r="F661" t="s">
        <v>6796</v>
      </c>
      <c r="G661" t="s">
        <v>6985</v>
      </c>
      <c r="H661" t="s">
        <v>6991</v>
      </c>
      <c r="I661" t="s">
        <v>6988</v>
      </c>
      <c r="J661" t="s">
        <v>6962</v>
      </c>
      <c r="K661">
        <f t="shared" si="20"/>
        <v>11</v>
      </c>
      <c r="L661" t="s">
        <v>6794</v>
      </c>
      <c r="N661" t="s">
        <v>6966</v>
      </c>
      <c r="O661">
        <v>2008</v>
      </c>
      <c r="P661" t="s">
        <v>6966</v>
      </c>
      <c r="Q661">
        <f t="shared" si="21"/>
        <v>-1</v>
      </c>
    </row>
    <row r="662" spans="1:17" x14ac:dyDescent="0.3">
      <c r="A662" s="308">
        <v>204000</v>
      </c>
      <c r="B662">
        <v>4308</v>
      </c>
      <c r="C662" t="s">
        <v>6793</v>
      </c>
      <c r="D662">
        <v>2009</v>
      </c>
      <c r="K662">
        <f t="shared" si="20"/>
        <v>-9</v>
      </c>
      <c r="Q662">
        <f t="shared" si="21"/>
        <v>0</v>
      </c>
    </row>
    <row r="663" spans="1:17" x14ac:dyDescent="0.3">
      <c r="A663" s="308">
        <v>204000</v>
      </c>
      <c r="B663">
        <v>4309</v>
      </c>
      <c r="C663" t="s">
        <v>6793</v>
      </c>
      <c r="D663">
        <v>2007</v>
      </c>
      <c r="E663">
        <v>1</v>
      </c>
      <c r="F663" t="s">
        <v>6989</v>
      </c>
      <c r="G663" t="s">
        <v>6993</v>
      </c>
      <c r="H663" t="s">
        <v>6991</v>
      </c>
      <c r="I663" t="s">
        <v>6965</v>
      </c>
      <c r="J663" t="s">
        <v>6962</v>
      </c>
      <c r="K663">
        <f t="shared" si="20"/>
        <v>11</v>
      </c>
      <c r="L663" t="s">
        <v>6794</v>
      </c>
      <c r="N663" t="s">
        <v>6966</v>
      </c>
      <c r="O663">
        <v>2007</v>
      </c>
      <c r="P663">
        <v>13</v>
      </c>
      <c r="Q663">
        <f t="shared" si="21"/>
        <v>4</v>
      </c>
    </row>
    <row r="664" spans="1:17" x14ac:dyDescent="0.3">
      <c r="A664" s="308">
        <v>204000</v>
      </c>
      <c r="B664">
        <v>4320</v>
      </c>
      <c r="C664" t="s">
        <v>6793</v>
      </c>
      <c r="D664">
        <v>2008</v>
      </c>
      <c r="E664">
        <v>1</v>
      </c>
      <c r="F664" t="s">
        <v>6796</v>
      </c>
      <c r="G664" t="s">
        <v>6985</v>
      </c>
      <c r="H664" t="s">
        <v>6991</v>
      </c>
      <c r="I664" t="s">
        <v>6988</v>
      </c>
      <c r="J664" t="s">
        <v>6960</v>
      </c>
      <c r="K664">
        <f t="shared" si="20"/>
        <v>9</v>
      </c>
      <c r="L664" t="s">
        <v>6794</v>
      </c>
      <c r="N664">
        <v>1</v>
      </c>
      <c r="O664">
        <v>2008</v>
      </c>
      <c r="P664">
        <v>12</v>
      </c>
      <c r="Q664">
        <f t="shared" si="21"/>
        <v>4</v>
      </c>
    </row>
    <row r="665" spans="1:17" x14ac:dyDescent="0.3">
      <c r="A665" s="308">
        <v>204000</v>
      </c>
      <c r="B665">
        <v>4327</v>
      </c>
      <c r="C665" t="s">
        <v>6793</v>
      </c>
      <c r="D665">
        <v>2007</v>
      </c>
      <c r="E665">
        <v>1</v>
      </c>
      <c r="F665" t="s">
        <v>6796</v>
      </c>
      <c r="G665" t="s">
        <v>6985</v>
      </c>
      <c r="H665" t="s">
        <v>6986</v>
      </c>
      <c r="I665" t="s">
        <v>6988</v>
      </c>
      <c r="J665" t="s">
        <v>6962</v>
      </c>
      <c r="K665">
        <f t="shared" si="20"/>
        <v>11</v>
      </c>
      <c r="L665" t="s">
        <v>6794</v>
      </c>
      <c r="N665" t="s">
        <v>6966</v>
      </c>
      <c r="O665">
        <v>2006</v>
      </c>
      <c r="P665">
        <v>20</v>
      </c>
      <c r="Q665">
        <f t="shared" si="21"/>
        <v>2</v>
      </c>
    </row>
    <row r="666" spans="1:17" x14ac:dyDescent="0.3">
      <c r="A666" s="308">
        <v>204000</v>
      </c>
      <c r="B666">
        <v>4335</v>
      </c>
      <c r="C666" t="s">
        <v>6793</v>
      </c>
      <c r="D666">
        <v>2009</v>
      </c>
      <c r="K666">
        <f t="shared" si="20"/>
        <v>-9</v>
      </c>
      <c r="Q666">
        <f t="shared" si="21"/>
        <v>0</v>
      </c>
    </row>
    <row r="667" spans="1:17" x14ac:dyDescent="0.3">
      <c r="A667" s="308">
        <v>204000</v>
      </c>
      <c r="B667">
        <v>4348</v>
      </c>
      <c r="C667" t="s">
        <v>6793</v>
      </c>
      <c r="D667">
        <v>2008</v>
      </c>
      <c r="E667">
        <v>1</v>
      </c>
      <c r="F667" t="s">
        <v>6796</v>
      </c>
      <c r="G667" t="s">
        <v>6985</v>
      </c>
      <c r="H667" t="s">
        <v>6991</v>
      </c>
      <c r="I667" t="s">
        <v>6965</v>
      </c>
      <c r="J667" t="s">
        <v>6966</v>
      </c>
      <c r="K667">
        <f t="shared" si="20"/>
        <v>-8</v>
      </c>
      <c r="L667" t="s">
        <v>6794</v>
      </c>
      <c r="N667">
        <v>12</v>
      </c>
      <c r="O667">
        <v>2008</v>
      </c>
      <c r="P667">
        <v>6</v>
      </c>
      <c r="Q667">
        <f t="shared" si="21"/>
        <v>5</v>
      </c>
    </row>
    <row r="668" spans="1:17" x14ac:dyDescent="0.3">
      <c r="A668" s="308">
        <v>204000</v>
      </c>
      <c r="B668">
        <v>4349</v>
      </c>
      <c r="C668" t="s">
        <v>6793</v>
      </c>
      <c r="D668">
        <v>2007</v>
      </c>
      <c r="E668">
        <v>1</v>
      </c>
      <c r="F668" t="s">
        <v>6796</v>
      </c>
      <c r="G668" t="s">
        <v>6985</v>
      </c>
      <c r="H668" t="s">
        <v>6991</v>
      </c>
      <c r="I668" t="s">
        <v>6988</v>
      </c>
      <c r="J668" t="s">
        <v>6962</v>
      </c>
      <c r="K668">
        <f t="shared" si="20"/>
        <v>11</v>
      </c>
      <c r="L668" t="s">
        <v>6794</v>
      </c>
      <c r="N668">
        <v>2</v>
      </c>
      <c r="O668">
        <v>2007</v>
      </c>
      <c r="P668">
        <v>5</v>
      </c>
      <c r="Q668">
        <f t="shared" si="21"/>
        <v>5</v>
      </c>
    </row>
    <row r="669" spans="1:17" x14ac:dyDescent="0.3">
      <c r="A669" s="308">
        <v>204000</v>
      </c>
      <c r="B669">
        <v>4350</v>
      </c>
      <c r="C669" t="s">
        <v>6793</v>
      </c>
      <c r="D669">
        <v>2007</v>
      </c>
      <c r="E669">
        <v>1</v>
      </c>
      <c r="F669" t="s">
        <v>6796</v>
      </c>
      <c r="G669" t="s">
        <v>6985</v>
      </c>
      <c r="H669" t="s">
        <v>6990</v>
      </c>
      <c r="I669" t="s">
        <v>6988</v>
      </c>
      <c r="J669" t="s">
        <v>6962</v>
      </c>
      <c r="K669">
        <f t="shared" si="20"/>
        <v>11</v>
      </c>
      <c r="L669" t="s">
        <v>6794</v>
      </c>
      <c r="N669" t="s">
        <v>6966</v>
      </c>
      <c r="O669">
        <v>2007</v>
      </c>
      <c r="P669">
        <v>14</v>
      </c>
      <c r="Q669">
        <f t="shared" si="21"/>
        <v>4</v>
      </c>
    </row>
    <row r="670" spans="1:17" x14ac:dyDescent="0.3">
      <c r="A670" s="308">
        <v>204000</v>
      </c>
      <c r="B670">
        <v>4365</v>
      </c>
      <c r="C670" t="s">
        <v>6793</v>
      </c>
      <c r="D670">
        <v>2008</v>
      </c>
      <c r="E670">
        <v>2</v>
      </c>
      <c r="F670" t="s">
        <v>6989</v>
      </c>
      <c r="G670" t="s">
        <v>6993</v>
      </c>
      <c r="H670" t="s">
        <v>6991</v>
      </c>
      <c r="I670" t="s">
        <v>6988</v>
      </c>
      <c r="J670" t="s">
        <v>6962</v>
      </c>
      <c r="K670">
        <f t="shared" si="20"/>
        <v>11</v>
      </c>
      <c r="L670" t="s">
        <v>6</v>
      </c>
      <c r="N670">
        <v>7</v>
      </c>
      <c r="O670">
        <v>2009</v>
      </c>
      <c r="P670">
        <v>20</v>
      </c>
      <c r="Q670">
        <f t="shared" si="21"/>
        <v>2</v>
      </c>
    </row>
    <row r="671" spans="1:17" x14ac:dyDescent="0.3">
      <c r="A671" s="308">
        <v>204000</v>
      </c>
      <c r="B671">
        <v>4375</v>
      </c>
      <c r="C671" t="s">
        <v>6793</v>
      </c>
      <c r="D671">
        <v>2008</v>
      </c>
      <c r="E671">
        <v>1</v>
      </c>
      <c r="F671" t="s">
        <v>6796</v>
      </c>
      <c r="G671" t="s">
        <v>6985</v>
      </c>
      <c r="H671" t="s">
        <v>6986</v>
      </c>
      <c r="I671" t="s">
        <v>6988</v>
      </c>
      <c r="J671" t="s">
        <v>6960</v>
      </c>
      <c r="K671">
        <f t="shared" si="20"/>
        <v>9</v>
      </c>
      <c r="L671" t="s">
        <v>6793</v>
      </c>
      <c r="M671">
        <v>50</v>
      </c>
      <c r="N671" t="s">
        <v>6966</v>
      </c>
      <c r="O671">
        <v>2008</v>
      </c>
      <c r="P671">
        <v>12</v>
      </c>
      <c r="Q671">
        <f t="shared" si="21"/>
        <v>4</v>
      </c>
    </row>
    <row r="672" spans="1:17" x14ac:dyDescent="0.3">
      <c r="A672" s="308">
        <v>204000</v>
      </c>
      <c r="B672">
        <v>4376</v>
      </c>
      <c r="C672" t="s">
        <v>6793</v>
      </c>
      <c r="D672">
        <v>2007</v>
      </c>
      <c r="E672">
        <v>1</v>
      </c>
      <c r="F672" t="s">
        <v>6989</v>
      </c>
      <c r="G672" t="s">
        <v>6993</v>
      </c>
      <c r="H672" t="s">
        <v>6991</v>
      </c>
      <c r="I672" t="s">
        <v>6987</v>
      </c>
      <c r="J672" t="s">
        <v>6963</v>
      </c>
      <c r="K672">
        <f t="shared" si="20"/>
        <v>12</v>
      </c>
      <c r="L672" t="s">
        <v>6794</v>
      </c>
      <c r="N672">
        <v>5</v>
      </c>
      <c r="O672">
        <v>2007</v>
      </c>
      <c r="P672">
        <v>15</v>
      </c>
      <c r="Q672">
        <f t="shared" si="21"/>
        <v>3</v>
      </c>
    </row>
    <row r="673" spans="1:17" x14ac:dyDescent="0.3">
      <c r="A673" s="308">
        <v>204000</v>
      </c>
      <c r="B673">
        <v>4381</v>
      </c>
      <c r="C673" t="s">
        <v>6793</v>
      </c>
      <c r="D673">
        <v>2006</v>
      </c>
      <c r="E673">
        <v>1</v>
      </c>
      <c r="F673" t="s">
        <v>6796</v>
      </c>
      <c r="G673" t="s">
        <v>6985</v>
      </c>
      <c r="H673" t="s">
        <v>6990</v>
      </c>
      <c r="I673" t="s">
        <v>6988</v>
      </c>
      <c r="J673" t="s">
        <v>6960</v>
      </c>
      <c r="K673">
        <f t="shared" si="20"/>
        <v>9</v>
      </c>
      <c r="L673" t="s">
        <v>6793</v>
      </c>
      <c r="M673">
        <v>25</v>
      </c>
      <c r="N673" t="s">
        <v>6966</v>
      </c>
      <c r="O673">
        <v>2006</v>
      </c>
      <c r="P673">
        <v>20</v>
      </c>
      <c r="Q673">
        <f t="shared" si="21"/>
        <v>2</v>
      </c>
    </row>
    <row r="674" spans="1:17" x14ac:dyDescent="0.3">
      <c r="A674" s="308">
        <v>204000</v>
      </c>
      <c r="B674">
        <v>4388</v>
      </c>
      <c r="C674" t="s">
        <v>6793</v>
      </c>
      <c r="D674">
        <v>2007</v>
      </c>
      <c r="E674">
        <v>1</v>
      </c>
      <c r="F674" t="s">
        <v>6796</v>
      </c>
      <c r="G674" t="s">
        <v>6985</v>
      </c>
      <c r="H674" t="s">
        <v>6991</v>
      </c>
      <c r="I674" t="s">
        <v>6988</v>
      </c>
      <c r="J674" t="s">
        <v>6951</v>
      </c>
      <c r="K674">
        <f t="shared" si="20"/>
        <v>3</v>
      </c>
      <c r="L674" t="s">
        <v>6</v>
      </c>
      <c r="N674">
        <v>6</v>
      </c>
      <c r="O674">
        <v>2007</v>
      </c>
      <c r="P674">
        <v>2</v>
      </c>
      <c r="Q674">
        <f t="shared" si="21"/>
        <v>6</v>
      </c>
    </row>
    <row r="675" spans="1:17" x14ac:dyDescent="0.3">
      <c r="A675" s="308">
        <v>204000</v>
      </c>
      <c r="B675">
        <v>4391</v>
      </c>
      <c r="C675" t="s">
        <v>6793</v>
      </c>
      <c r="D675">
        <v>2008</v>
      </c>
      <c r="E675">
        <v>1</v>
      </c>
      <c r="F675" t="s">
        <v>6796</v>
      </c>
      <c r="G675" t="s">
        <v>6985</v>
      </c>
      <c r="H675" t="s">
        <v>6991</v>
      </c>
      <c r="I675" t="s">
        <v>6988</v>
      </c>
      <c r="J675" t="s">
        <v>6963</v>
      </c>
      <c r="K675">
        <f t="shared" si="20"/>
        <v>12</v>
      </c>
      <c r="L675" t="s">
        <v>6794</v>
      </c>
      <c r="N675">
        <v>12</v>
      </c>
      <c r="O675">
        <v>2008</v>
      </c>
      <c r="P675">
        <v>8</v>
      </c>
      <c r="Q675">
        <f t="shared" si="21"/>
        <v>5</v>
      </c>
    </row>
    <row r="676" spans="1:17" x14ac:dyDescent="0.3">
      <c r="A676" s="308">
        <v>204000</v>
      </c>
      <c r="B676">
        <v>4393</v>
      </c>
      <c r="C676" t="s">
        <v>6793</v>
      </c>
      <c r="D676">
        <v>2008</v>
      </c>
      <c r="E676">
        <v>1</v>
      </c>
      <c r="F676" t="s">
        <v>6796</v>
      </c>
      <c r="G676" t="s">
        <v>6985</v>
      </c>
      <c r="H676" t="s">
        <v>6965</v>
      </c>
      <c r="I676" t="s">
        <v>6965</v>
      </c>
      <c r="J676" t="s">
        <v>6962</v>
      </c>
      <c r="K676">
        <f t="shared" si="20"/>
        <v>11</v>
      </c>
      <c r="L676" t="s">
        <v>6794</v>
      </c>
      <c r="N676" t="s">
        <v>6966</v>
      </c>
      <c r="O676">
        <v>2008</v>
      </c>
      <c r="P676">
        <v>20</v>
      </c>
      <c r="Q676">
        <f t="shared" si="21"/>
        <v>2</v>
      </c>
    </row>
    <row r="677" spans="1:17" x14ac:dyDescent="0.3">
      <c r="A677" s="308">
        <v>204000</v>
      </c>
      <c r="B677">
        <v>4403</v>
      </c>
      <c r="C677" t="s">
        <v>6793</v>
      </c>
      <c r="D677">
        <v>2009</v>
      </c>
      <c r="K677">
        <f t="shared" si="20"/>
        <v>-9</v>
      </c>
      <c r="Q677">
        <f t="shared" si="21"/>
        <v>0</v>
      </c>
    </row>
    <row r="678" spans="1:17" x14ac:dyDescent="0.3">
      <c r="A678" s="308">
        <v>204000</v>
      </c>
      <c r="B678">
        <v>4408</v>
      </c>
      <c r="C678" t="s">
        <v>6793</v>
      </c>
      <c r="D678">
        <v>2008</v>
      </c>
      <c r="E678">
        <v>1</v>
      </c>
      <c r="F678" t="s">
        <v>6796</v>
      </c>
      <c r="G678" t="s">
        <v>6985</v>
      </c>
      <c r="H678" t="s">
        <v>6986</v>
      </c>
      <c r="I678" t="s">
        <v>6988</v>
      </c>
      <c r="J678" t="s">
        <v>6965</v>
      </c>
      <c r="K678">
        <f t="shared" si="20"/>
        <v>14</v>
      </c>
      <c r="L678" t="s">
        <v>6794</v>
      </c>
      <c r="N678" t="s">
        <v>6966</v>
      </c>
      <c r="O678">
        <v>2008</v>
      </c>
      <c r="P678">
        <v>9</v>
      </c>
      <c r="Q678">
        <f t="shared" si="21"/>
        <v>5</v>
      </c>
    </row>
    <row r="679" spans="1:17" x14ac:dyDescent="0.3">
      <c r="A679" s="308">
        <v>204000</v>
      </c>
      <c r="B679">
        <v>4410</v>
      </c>
      <c r="C679" t="s">
        <v>6793</v>
      </c>
      <c r="D679">
        <v>2009</v>
      </c>
      <c r="K679">
        <f t="shared" si="20"/>
        <v>-9</v>
      </c>
      <c r="Q679">
        <f t="shared" si="21"/>
        <v>0</v>
      </c>
    </row>
    <row r="680" spans="1:17" x14ac:dyDescent="0.3">
      <c r="A680" s="308">
        <v>204000</v>
      </c>
      <c r="B680">
        <v>4412</v>
      </c>
      <c r="C680" t="s">
        <v>6793</v>
      </c>
      <c r="D680" t="s">
        <v>6966</v>
      </c>
      <c r="K680">
        <f t="shared" si="20"/>
        <v>-9</v>
      </c>
      <c r="Q680">
        <f t="shared" si="21"/>
        <v>0</v>
      </c>
    </row>
    <row r="681" spans="1:17" x14ac:dyDescent="0.3">
      <c r="A681" s="308">
        <v>204000</v>
      </c>
      <c r="B681">
        <v>4415</v>
      </c>
      <c r="C681" t="s">
        <v>6793</v>
      </c>
      <c r="D681">
        <v>2009</v>
      </c>
      <c r="K681">
        <f t="shared" si="20"/>
        <v>-9</v>
      </c>
      <c r="Q681">
        <f t="shared" si="21"/>
        <v>0</v>
      </c>
    </row>
    <row r="682" spans="1:17" x14ac:dyDescent="0.3">
      <c r="A682" s="308">
        <v>204000</v>
      </c>
      <c r="B682">
        <v>4425</v>
      </c>
      <c r="C682" t="s">
        <v>6793</v>
      </c>
      <c r="D682">
        <v>2007</v>
      </c>
      <c r="E682">
        <v>1</v>
      </c>
      <c r="F682" t="s">
        <v>6796</v>
      </c>
      <c r="G682" t="s">
        <v>6985</v>
      </c>
      <c r="H682" t="s">
        <v>6991</v>
      </c>
      <c r="I682" t="s">
        <v>6988</v>
      </c>
      <c r="J682" t="s">
        <v>6962</v>
      </c>
      <c r="K682">
        <f t="shared" si="20"/>
        <v>11</v>
      </c>
      <c r="L682" t="s">
        <v>6</v>
      </c>
      <c r="N682" t="s">
        <v>6966</v>
      </c>
      <c r="O682">
        <v>2007</v>
      </c>
      <c r="P682">
        <v>18</v>
      </c>
      <c r="Q682">
        <f t="shared" si="21"/>
        <v>3</v>
      </c>
    </row>
    <row r="683" spans="1:17" x14ac:dyDescent="0.3">
      <c r="A683" s="308">
        <v>204000</v>
      </c>
      <c r="B683">
        <v>4431</v>
      </c>
      <c r="C683" t="s">
        <v>6793</v>
      </c>
      <c r="D683">
        <v>2009</v>
      </c>
      <c r="K683">
        <f t="shared" si="20"/>
        <v>-9</v>
      </c>
      <c r="Q683">
        <f t="shared" si="21"/>
        <v>0</v>
      </c>
    </row>
    <row r="684" spans="1:17" x14ac:dyDescent="0.3">
      <c r="A684" s="308">
        <v>204000</v>
      </c>
      <c r="B684">
        <v>4436</v>
      </c>
      <c r="C684" t="s">
        <v>6793</v>
      </c>
      <c r="D684">
        <v>2009</v>
      </c>
      <c r="K684">
        <f t="shared" si="20"/>
        <v>-9</v>
      </c>
      <c r="Q684">
        <f t="shared" si="21"/>
        <v>0</v>
      </c>
    </row>
    <row r="685" spans="1:17" x14ac:dyDescent="0.3">
      <c r="A685" s="308">
        <v>204000</v>
      </c>
      <c r="B685">
        <v>4442</v>
      </c>
      <c r="C685" t="s">
        <v>6793</v>
      </c>
      <c r="D685">
        <v>2009</v>
      </c>
      <c r="K685">
        <f t="shared" si="20"/>
        <v>-9</v>
      </c>
      <c r="Q685">
        <f t="shared" si="21"/>
        <v>0</v>
      </c>
    </row>
    <row r="686" spans="1:17" x14ac:dyDescent="0.3">
      <c r="A686" s="308">
        <v>204000</v>
      </c>
      <c r="B686">
        <v>4444</v>
      </c>
      <c r="C686" t="s">
        <v>6793</v>
      </c>
      <c r="D686">
        <v>2008</v>
      </c>
      <c r="E686">
        <v>1</v>
      </c>
      <c r="F686" t="s">
        <v>6796</v>
      </c>
      <c r="G686" t="s">
        <v>6985</v>
      </c>
      <c r="H686" t="s">
        <v>6991</v>
      </c>
      <c r="I686" t="s">
        <v>6988</v>
      </c>
      <c r="J686" t="s">
        <v>6962</v>
      </c>
      <c r="K686">
        <f t="shared" si="20"/>
        <v>11</v>
      </c>
      <c r="L686" t="s">
        <v>6794</v>
      </c>
      <c r="N686" t="s">
        <v>6966</v>
      </c>
      <c r="O686">
        <v>2008</v>
      </c>
      <c r="P686">
        <v>9</v>
      </c>
      <c r="Q686">
        <f t="shared" si="21"/>
        <v>5</v>
      </c>
    </row>
    <row r="687" spans="1:17" x14ac:dyDescent="0.3">
      <c r="A687" s="308">
        <v>204000</v>
      </c>
      <c r="B687">
        <v>4448</v>
      </c>
      <c r="C687" t="s">
        <v>6793</v>
      </c>
      <c r="D687">
        <v>2007</v>
      </c>
      <c r="E687">
        <v>1</v>
      </c>
      <c r="F687" t="s">
        <v>6796</v>
      </c>
      <c r="G687" t="s">
        <v>6985</v>
      </c>
      <c r="H687" t="s">
        <v>6986</v>
      </c>
      <c r="I687" t="s">
        <v>6988</v>
      </c>
      <c r="J687" t="s">
        <v>6962</v>
      </c>
      <c r="K687">
        <f t="shared" si="20"/>
        <v>11</v>
      </c>
      <c r="L687" t="s">
        <v>6794</v>
      </c>
      <c r="N687" t="s">
        <v>6966</v>
      </c>
      <c r="O687">
        <v>2007</v>
      </c>
      <c r="P687">
        <v>22</v>
      </c>
      <c r="Q687">
        <f t="shared" si="21"/>
        <v>2</v>
      </c>
    </row>
    <row r="688" spans="1:17" x14ac:dyDescent="0.3">
      <c r="A688" s="308">
        <v>204000</v>
      </c>
      <c r="B688">
        <v>4457</v>
      </c>
      <c r="C688" t="s">
        <v>6793</v>
      </c>
      <c r="D688">
        <v>2007</v>
      </c>
      <c r="E688">
        <v>1</v>
      </c>
      <c r="F688" t="s">
        <v>6796</v>
      </c>
      <c r="G688" t="s">
        <v>6985</v>
      </c>
      <c r="H688" t="s">
        <v>6990</v>
      </c>
      <c r="I688" t="s">
        <v>6988</v>
      </c>
      <c r="J688" t="s">
        <v>6962</v>
      </c>
      <c r="K688">
        <f t="shared" si="20"/>
        <v>11</v>
      </c>
      <c r="L688" t="s">
        <v>6794</v>
      </c>
      <c r="N688" t="s">
        <v>6966</v>
      </c>
      <c r="O688">
        <v>2007</v>
      </c>
      <c r="P688">
        <v>8</v>
      </c>
      <c r="Q688">
        <f t="shared" si="21"/>
        <v>5</v>
      </c>
    </row>
    <row r="689" spans="1:17" x14ac:dyDescent="0.3">
      <c r="A689" s="308">
        <v>204000</v>
      </c>
      <c r="B689">
        <v>4458</v>
      </c>
      <c r="C689" t="s">
        <v>6793</v>
      </c>
      <c r="D689">
        <v>2008</v>
      </c>
      <c r="E689">
        <v>1</v>
      </c>
      <c r="F689" t="s">
        <v>6796</v>
      </c>
      <c r="G689" t="s">
        <v>6985</v>
      </c>
      <c r="H689" t="s">
        <v>6986</v>
      </c>
      <c r="I689" t="s">
        <v>6988</v>
      </c>
      <c r="J689" t="s">
        <v>6962</v>
      </c>
      <c r="K689">
        <f t="shared" si="20"/>
        <v>11</v>
      </c>
      <c r="L689" t="s">
        <v>6794</v>
      </c>
      <c r="N689">
        <v>5</v>
      </c>
      <c r="O689">
        <v>2008</v>
      </c>
      <c r="P689">
        <v>8</v>
      </c>
      <c r="Q689">
        <f t="shared" si="21"/>
        <v>5</v>
      </c>
    </row>
    <row r="690" spans="1:17" x14ac:dyDescent="0.3">
      <c r="A690" s="308">
        <v>204000</v>
      </c>
      <c r="B690">
        <v>4462</v>
      </c>
      <c r="C690" t="s">
        <v>6793</v>
      </c>
      <c r="D690">
        <v>2007</v>
      </c>
      <c r="E690">
        <v>1</v>
      </c>
      <c r="F690" t="s">
        <v>6796</v>
      </c>
      <c r="G690" t="s">
        <v>6985</v>
      </c>
      <c r="H690" t="s">
        <v>6991</v>
      </c>
      <c r="I690" t="s">
        <v>6988</v>
      </c>
      <c r="J690" t="s">
        <v>6962</v>
      </c>
      <c r="K690">
        <f t="shared" si="20"/>
        <v>11</v>
      </c>
      <c r="L690" t="s">
        <v>6794</v>
      </c>
      <c r="N690">
        <v>5</v>
      </c>
      <c r="O690">
        <v>2007</v>
      </c>
      <c r="P690">
        <v>20</v>
      </c>
      <c r="Q690">
        <f t="shared" si="21"/>
        <v>2</v>
      </c>
    </row>
    <row r="691" spans="1:17" x14ac:dyDescent="0.3">
      <c r="A691" s="308">
        <v>204000</v>
      </c>
      <c r="B691">
        <v>4466</v>
      </c>
      <c r="C691" t="s">
        <v>6793</v>
      </c>
      <c r="D691">
        <v>2009</v>
      </c>
      <c r="K691">
        <f t="shared" si="20"/>
        <v>-9</v>
      </c>
      <c r="Q691">
        <f t="shared" si="21"/>
        <v>0</v>
      </c>
    </row>
    <row r="692" spans="1:17" x14ac:dyDescent="0.3">
      <c r="A692" s="308">
        <v>204000</v>
      </c>
      <c r="B692">
        <v>4469</v>
      </c>
      <c r="C692" t="s">
        <v>6793</v>
      </c>
      <c r="D692">
        <v>2008</v>
      </c>
      <c r="E692">
        <v>1</v>
      </c>
      <c r="F692" t="s">
        <v>6796</v>
      </c>
      <c r="G692" t="s">
        <v>6985</v>
      </c>
      <c r="H692" t="s">
        <v>6986</v>
      </c>
      <c r="I692" t="s">
        <v>6988</v>
      </c>
      <c r="J692" t="s">
        <v>6962</v>
      </c>
      <c r="K692">
        <f t="shared" si="20"/>
        <v>11</v>
      </c>
      <c r="L692" t="s">
        <v>6794</v>
      </c>
      <c r="N692">
        <v>11</v>
      </c>
      <c r="O692">
        <v>2008</v>
      </c>
      <c r="P692">
        <v>30</v>
      </c>
      <c r="Q692">
        <f t="shared" si="21"/>
        <v>1</v>
      </c>
    </row>
    <row r="693" spans="1:17" x14ac:dyDescent="0.3">
      <c r="A693" s="308">
        <v>204000</v>
      </c>
      <c r="B693">
        <v>4491</v>
      </c>
      <c r="C693" t="s">
        <v>6793</v>
      </c>
      <c r="D693">
        <v>2007</v>
      </c>
      <c r="E693">
        <v>1</v>
      </c>
      <c r="F693" t="s">
        <v>6989</v>
      </c>
      <c r="G693" t="s">
        <v>6993</v>
      </c>
      <c r="H693" t="s">
        <v>6986</v>
      </c>
      <c r="I693" t="s">
        <v>6992</v>
      </c>
      <c r="J693" t="s">
        <v>6960</v>
      </c>
      <c r="K693">
        <f t="shared" si="20"/>
        <v>9</v>
      </c>
      <c r="L693" t="s">
        <v>6793</v>
      </c>
      <c r="M693">
        <v>36</v>
      </c>
      <c r="N693" t="s">
        <v>6966</v>
      </c>
      <c r="O693">
        <v>2007</v>
      </c>
      <c r="P693">
        <v>10</v>
      </c>
      <c r="Q693">
        <f t="shared" si="21"/>
        <v>4</v>
      </c>
    </row>
    <row r="694" spans="1:17" x14ac:dyDescent="0.3">
      <c r="A694" s="308">
        <v>204000</v>
      </c>
      <c r="B694">
        <v>4504</v>
      </c>
      <c r="C694" t="s">
        <v>6793</v>
      </c>
      <c r="D694" t="s">
        <v>6966</v>
      </c>
      <c r="K694">
        <f t="shared" si="20"/>
        <v>-9</v>
      </c>
      <c r="Q694">
        <f t="shared" si="21"/>
        <v>0</v>
      </c>
    </row>
    <row r="695" spans="1:17" x14ac:dyDescent="0.3">
      <c r="A695" s="308">
        <v>204000</v>
      </c>
      <c r="B695">
        <v>4505</v>
      </c>
      <c r="C695" t="s">
        <v>6793</v>
      </c>
      <c r="D695">
        <v>2006</v>
      </c>
      <c r="E695">
        <v>1</v>
      </c>
      <c r="F695" t="s">
        <v>6989</v>
      </c>
      <c r="G695" t="s">
        <v>6993</v>
      </c>
      <c r="H695" t="s">
        <v>6991</v>
      </c>
      <c r="I695" t="s">
        <v>6987</v>
      </c>
      <c r="J695" t="s">
        <v>6963</v>
      </c>
      <c r="K695">
        <f t="shared" si="20"/>
        <v>12</v>
      </c>
      <c r="L695" t="s">
        <v>6794</v>
      </c>
      <c r="N695" t="s">
        <v>6966</v>
      </c>
      <c r="O695">
        <v>2006</v>
      </c>
      <c r="P695">
        <v>21</v>
      </c>
      <c r="Q695">
        <f t="shared" si="21"/>
        <v>2</v>
      </c>
    </row>
    <row r="696" spans="1:17" x14ac:dyDescent="0.3">
      <c r="A696" s="308">
        <v>204000</v>
      </c>
      <c r="B696">
        <v>4513</v>
      </c>
      <c r="C696" t="s">
        <v>6793</v>
      </c>
      <c r="D696">
        <v>2006</v>
      </c>
      <c r="E696">
        <v>1</v>
      </c>
      <c r="F696" t="s">
        <v>6796</v>
      </c>
      <c r="G696" t="s">
        <v>6985</v>
      </c>
      <c r="H696" t="s">
        <v>6965</v>
      </c>
      <c r="I696" t="s">
        <v>6965</v>
      </c>
      <c r="J696" t="s">
        <v>6962</v>
      </c>
      <c r="K696">
        <f t="shared" si="20"/>
        <v>11</v>
      </c>
      <c r="L696" t="s">
        <v>6794</v>
      </c>
      <c r="N696" t="s">
        <v>6966</v>
      </c>
      <c r="O696">
        <v>2006</v>
      </c>
      <c r="P696" t="s">
        <v>6966</v>
      </c>
      <c r="Q696">
        <f t="shared" si="21"/>
        <v>-1</v>
      </c>
    </row>
    <row r="697" spans="1:17" x14ac:dyDescent="0.3">
      <c r="A697" s="308">
        <v>204000</v>
      </c>
      <c r="B697">
        <v>4514</v>
      </c>
      <c r="C697" t="s">
        <v>6793</v>
      </c>
      <c r="D697">
        <v>2009</v>
      </c>
      <c r="K697">
        <f t="shared" si="20"/>
        <v>-9</v>
      </c>
      <c r="Q697">
        <f t="shared" si="21"/>
        <v>0</v>
      </c>
    </row>
    <row r="698" spans="1:17" x14ac:dyDescent="0.3">
      <c r="A698" s="308">
        <v>204000</v>
      </c>
      <c r="B698">
        <v>4525</v>
      </c>
      <c r="C698" t="s">
        <v>6793</v>
      </c>
      <c r="D698">
        <v>2006</v>
      </c>
      <c r="E698">
        <v>1</v>
      </c>
      <c r="F698" t="s">
        <v>6796</v>
      </c>
      <c r="G698" t="s">
        <v>6985</v>
      </c>
      <c r="H698" t="s">
        <v>6990</v>
      </c>
      <c r="I698" t="s">
        <v>6988</v>
      </c>
      <c r="J698" t="s">
        <v>6963</v>
      </c>
      <c r="K698">
        <f t="shared" si="20"/>
        <v>12</v>
      </c>
      <c r="L698" t="s">
        <v>6794</v>
      </c>
      <c r="N698" t="s">
        <v>6966</v>
      </c>
      <c r="O698">
        <v>2006</v>
      </c>
      <c r="P698">
        <v>6</v>
      </c>
      <c r="Q698">
        <f t="shared" si="21"/>
        <v>5</v>
      </c>
    </row>
    <row r="699" spans="1:17" x14ac:dyDescent="0.3">
      <c r="A699" s="308">
        <v>204000</v>
      </c>
      <c r="B699">
        <v>4542</v>
      </c>
      <c r="C699" t="s">
        <v>6793</v>
      </c>
      <c r="D699">
        <v>2009</v>
      </c>
      <c r="K699">
        <f t="shared" si="20"/>
        <v>-9</v>
      </c>
      <c r="Q699">
        <f t="shared" si="21"/>
        <v>0</v>
      </c>
    </row>
    <row r="700" spans="1:17" x14ac:dyDescent="0.3">
      <c r="A700" s="308">
        <v>204000</v>
      </c>
      <c r="B700">
        <v>4553</v>
      </c>
      <c r="C700" t="s">
        <v>6793</v>
      </c>
      <c r="D700">
        <v>2008</v>
      </c>
      <c r="E700">
        <v>1</v>
      </c>
      <c r="F700" t="s">
        <v>6796</v>
      </c>
      <c r="G700" t="s">
        <v>6985</v>
      </c>
      <c r="H700" t="s">
        <v>6986</v>
      </c>
      <c r="I700" t="s">
        <v>6988</v>
      </c>
      <c r="J700" t="s">
        <v>6962</v>
      </c>
      <c r="K700">
        <f t="shared" si="20"/>
        <v>11</v>
      </c>
      <c r="L700" t="s">
        <v>6794</v>
      </c>
      <c r="N700" t="s">
        <v>6966</v>
      </c>
      <c r="O700">
        <v>2008</v>
      </c>
      <c r="P700">
        <v>15</v>
      </c>
      <c r="Q700">
        <f t="shared" si="21"/>
        <v>3</v>
      </c>
    </row>
    <row r="701" spans="1:17" x14ac:dyDescent="0.3">
      <c r="A701" s="308">
        <v>204000</v>
      </c>
      <c r="B701">
        <v>4558</v>
      </c>
      <c r="C701" t="s">
        <v>6793</v>
      </c>
      <c r="D701">
        <v>2006</v>
      </c>
      <c r="E701">
        <v>1</v>
      </c>
      <c r="F701" t="s">
        <v>6796</v>
      </c>
      <c r="G701" t="s">
        <v>6985</v>
      </c>
      <c r="H701" t="s">
        <v>6990</v>
      </c>
      <c r="I701" t="s">
        <v>6988</v>
      </c>
      <c r="J701" t="s">
        <v>6963</v>
      </c>
      <c r="K701">
        <f t="shared" si="20"/>
        <v>12</v>
      </c>
      <c r="L701" t="s">
        <v>6794</v>
      </c>
      <c r="N701">
        <v>7</v>
      </c>
      <c r="O701">
        <v>2008</v>
      </c>
      <c r="P701">
        <v>18</v>
      </c>
      <c r="Q701">
        <f t="shared" si="21"/>
        <v>3</v>
      </c>
    </row>
    <row r="702" spans="1:17" x14ac:dyDescent="0.3">
      <c r="A702" s="308">
        <v>204000</v>
      </c>
      <c r="B702">
        <v>4559</v>
      </c>
      <c r="C702" t="s">
        <v>6793</v>
      </c>
      <c r="D702">
        <v>2007</v>
      </c>
      <c r="E702">
        <v>1</v>
      </c>
      <c r="F702" t="s">
        <v>6796</v>
      </c>
      <c r="G702" t="s">
        <v>6985</v>
      </c>
      <c r="H702" t="s">
        <v>6991</v>
      </c>
      <c r="I702" t="s">
        <v>6988</v>
      </c>
      <c r="J702" t="s">
        <v>6963</v>
      </c>
      <c r="K702">
        <f t="shared" si="20"/>
        <v>12</v>
      </c>
      <c r="L702" t="s">
        <v>6794</v>
      </c>
      <c r="N702">
        <v>1</v>
      </c>
      <c r="O702">
        <v>2007</v>
      </c>
      <c r="P702">
        <v>20</v>
      </c>
      <c r="Q702">
        <f t="shared" si="21"/>
        <v>2</v>
      </c>
    </row>
    <row r="703" spans="1:17" x14ac:dyDescent="0.3">
      <c r="A703" s="308">
        <v>204000</v>
      </c>
      <c r="B703">
        <v>4562</v>
      </c>
      <c r="C703" t="s">
        <v>6793</v>
      </c>
      <c r="D703">
        <v>2008</v>
      </c>
      <c r="E703">
        <v>1</v>
      </c>
      <c r="F703" t="s">
        <v>6796</v>
      </c>
      <c r="G703" t="s">
        <v>6985</v>
      </c>
      <c r="H703" t="s">
        <v>6990</v>
      </c>
      <c r="I703" t="s">
        <v>6988</v>
      </c>
      <c r="J703" t="s">
        <v>6960</v>
      </c>
      <c r="K703">
        <f t="shared" si="20"/>
        <v>9</v>
      </c>
      <c r="L703" t="s">
        <v>6793</v>
      </c>
      <c r="M703">
        <v>35</v>
      </c>
      <c r="N703" t="s">
        <v>6966</v>
      </c>
      <c r="O703">
        <v>2008</v>
      </c>
      <c r="P703">
        <v>10</v>
      </c>
      <c r="Q703">
        <f t="shared" si="21"/>
        <v>4</v>
      </c>
    </row>
    <row r="704" spans="1:17" x14ac:dyDescent="0.3">
      <c r="A704" s="308">
        <v>204000</v>
      </c>
      <c r="B704">
        <v>4563</v>
      </c>
      <c r="C704" t="s">
        <v>6793</v>
      </c>
      <c r="D704">
        <v>2007</v>
      </c>
      <c r="E704">
        <v>1</v>
      </c>
      <c r="F704" t="s">
        <v>6989</v>
      </c>
      <c r="G704" t="s">
        <v>6993</v>
      </c>
      <c r="H704" t="s">
        <v>6991</v>
      </c>
      <c r="I704" t="s">
        <v>6988</v>
      </c>
      <c r="J704" t="s">
        <v>6960</v>
      </c>
      <c r="K704">
        <f t="shared" si="20"/>
        <v>9</v>
      </c>
      <c r="L704" t="s">
        <v>6793</v>
      </c>
      <c r="M704">
        <v>30</v>
      </c>
      <c r="N704">
        <v>12</v>
      </c>
      <c r="O704">
        <v>2007</v>
      </c>
      <c r="P704">
        <v>10</v>
      </c>
      <c r="Q704">
        <f t="shared" si="21"/>
        <v>4</v>
      </c>
    </row>
    <row r="705" spans="1:17" x14ac:dyDescent="0.3">
      <c r="A705" s="308">
        <v>204000</v>
      </c>
      <c r="B705">
        <v>4580</v>
      </c>
      <c r="C705" t="s">
        <v>6793</v>
      </c>
      <c r="D705">
        <v>2007</v>
      </c>
      <c r="E705">
        <v>1</v>
      </c>
      <c r="F705" t="s">
        <v>6989</v>
      </c>
      <c r="G705" t="s">
        <v>6993</v>
      </c>
      <c r="H705" t="s">
        <v>6990</v>
      </c>
      <c r="I705" t="s">
        <v>6988</v>
      </c>
      <c r="J705" t="s">
        <v>6963</v>
      </c>
      <c r="K705">
        <f t="shared" si="20"/>
        <v>12</v>
      </c>
      <c r="L705" t="s">
        <v>6794</v>
      </c>
      <c r="N705">
        <v>3</v>
      </c>
      <c r="O705">
        <v>2007</v>
      </c>
      <c r="P705">
        <v>10</v>
      </c>
      <c r="Q705">
        <f t="shared" si="21"/>
        <v>4</v>
      </c>
    </row>
    <row r="706" spans="1:17" x14ac:dyDescent="0.3">
      <c r="A706" s="308">
        <v>204000</v>
      </c>
      <c r="B706">
        <v>4602</v>
      </c>
      <c r="C706" t="s">
        <v>6793</v>
      </c>
      <c r="D706" t="s">
        <v>6966</v>
      </c>
      <c r="K706">
        <f t="shared" si="20"/>
        <v>-9</v>
      </c>
      <c r="Q706">
        <f t="shared" si="21"/>
        <v>0</v>
      </c>
    </row>
    <row r="707" spans="1:17" x14ac:dyDescent="0.3">
      <c r="A707" s="308">
        <v>204000</v>
      </c>
      <c r="B707">
        <v>4604</v>
      </c>
      <c r="C707" t="s">
        <v>6793</v>
      </c>
      <c r="D707">
        <v>2008</v>
      </c>
      <c r="E707">
        <v>1</v>
      </c>
      <c r="F707" t="s">
        <v>6796</v>
      </c>
      <c r="G707" t="s">
        <v>6985</v>
      </c>
      <c r="H707" t="s">
        <v>6991</v>
      </c>
      <c r="I707" t="s">
        <v>6988</v>
      </c>
      <c r="J707" t="s">
        <v>6963</v>
      </c>
      <c r="K707">
        <f t="shared" si="20"/>
        <v>12</v>
      </c>
      <c r="L707" t="s">
        <v>6794</v>
      </c>
      <c r="N707" t="s">
        <v>6966</v>
      </c>
      <c r="O707">
        <v>2008</v>
      </c>
      <c r="P707">
        <v>14</v>
      </c>
      <c r="Q707">
        <f t="shared" si="21"/>
        <v>4</v>
      </c>
    </row>
    <row r="708" spans="1:17" x14ac:dyDescent="0.3">
      <c r="A708" s="308">
        <v>204000</v>
      </c>
      <c r="B708">
        <v>4608</v>
      </c>
      <c r="C708" t="s">
        <v>6793</v>
      </c>
      <c r="D708" t="s">
        <v>6966</v>
      </c>
      <c r="K708">
        <f t="shared" si="20"/>
        <v>-9</v>
      </c>
      <c r="Q708">
        <f t="shared" si="21"/>
        <v>0</v>
      </c>
    </row>
    <row r="709" spans="1:17" x14ac:dyDescent="0.3">
      <c r="A709" s="308">
        <v>204000</v>
      </c>
      <c r="B709">
        <v>4635</v>
      </c>
      <c r="C709" t="s">
        <v>6793</v>
      </c>
      <c r="D709" t="s">
        <v>6966</v>
      </c>
      <c r="K709">
        <f t="shared" si="20"/>
        <v>-9</v>
      </c>
      <c r="Q709">
        <f t="shared" si="21"/>
        <v>0</v>
      </c>
    </row>
    <row r="710" spans="1:17" x14ac:dyDescent="0.3">
      <c r="A710" s="308">
        <v>204000</v>
      </c>
      <c r="B710">
        <v>4650</v>
      </c>
      <c r="C710" t="s">
        <v>6793</v>
      </c>
      <c r="D710">
        <v>2008</v>
      </c>
      <c r="E710">
        <v>1</v>
      </c>
      <c r="F710" t="s">
        <v>6796</v>
      </c>
      <c r="G710" t="s">
        <v>6985</v>
      </c>
      <c r="H710" t="s">
        <v>6990</v>
      </c>
      <c r="I710" t="s">
        <v>6988</v>
      </c>
      <c r="J710" t="s">
        <v>6962</v>
      </c>
      <c r="K710">
        <f t="shared" si="20"/>
        <v>11</v>
      </c>
      <c r="L710" t="s">
        <v>6794</v>
      </c>
      <c r="N710">
        <v>7</v>
      </c>
      <c r="O710">
        <v>2008</v>
      </c>
      <c r="P710">
        <v>20</v>
      </c>
      <c r="Q710">
        <f t="shared" si="21"/>
        <v>2</v>
      </c>
    </row>
    <row r="711" spans="1:17" x14ac:dyDescent="0.3">
      <c r="A711" s="308">
        <v>204000</v>
      </c>
      <c r="B711">
        <v>4653</v>
      </c>
      <c r="C711" t="s">
        <v>6793</v>
      </c>
      <c r="D711">
        <v>2008</v>
      </c>
      <c r="E711">
        <v>1</v>
      </c>
      <c r="F711" t="s">
        <v>6796</v>
      </c>
      <c r="G711" t="s">
        <v>6985</v>
      </c>
      <c r="H711" t="s">
        <v>6991</v>
      </c>
      <c r="I711" t="s">
        <v>6988</v>
      </c>
      <c r="J711" t="s">
        <v>6949</v>
      </c>
      <c r="K711">
        <f t="shared" si="20"/>
        <v>1</v>
      </c>
      <c r="L711" t="s">
        <v>6793</v>
      </c>
      <c r="M711" t="s">
        <v>6966</v>
      </c>
      <c r="N711" t="s">
        <v>6966</v>
      </c>
      <c r="O711">
        <v>2008</v>
      </c>
      <c r="P711">
        <v>12</v>
      </c>
      <c r="Q711">
        <f t="shared" si="21"/>
        <v>4</v>
      </c>
    </row>
    <row r="712" spans="1:17" x14ac:dyDescent="0.3">
      <c r="A712" s="308">
        <v>204000</v>
      </c>
      <c r="B712">
        <v>4654</v>
      </c>
      <c r="C712" t="s">
        <v>6793</v>
      </c>
      <c r="D712">
        <v>2007</v>
      </c>
      <c r="E712">
        <v>1</v>
      </c>
      <c r="F712" t="s">
        <v>6796</v>
      </c>
      <c r="G712" t="s">
        <v>6985</v>
      </c>
      <c r="H712" t="s">
        <v>6986</v>
      </c>
      <c r="I712" t="s">
        <v>6992</v>
      </c>
      <c r="J712" t="s">
        <v>6949</v>
      </c>
      <c r="K712">
        <f t="shared" si="20"/>
        <v>1</v>
      </c>
      <c r="L712" t="s">
        <v>6794</v>
      </c>
      <c r="N712" t="s">
        <v>6966</v>
      </c>
      <c r="O712">
        <v>2007</v>
      </c>
      <c r="P712">
        <v>10</v>
      </c>
      <c r="Q712">
        <f t="shared" si="21"/>
        <v>4</v>
      </c>
    </row>
    <row r="713" spans="1:17" x14ac:dyDescent="0.3">
      <c r="A713" s="308">
        <v>204000</v>
      </c>
      <c r="B713">
        <v>4663</v>
      </c>
      <c r="C713" t="s">
        <v>6793</v>
      </c>
      <c r="D713">
        <v>2009</v>
      </c>
      <c r="K713">
        <f t="shared" si="20"/>
        <v>-9</v>
      </c>
      <c r="Q713">
        <f t="shared" si="21"/>
        <v>0</v>
      </c>
    </row>
    <row r="714" spans="1:17" x14ac:dyDescent="0.3">
      <c r="A714" s="308">
        <v>204000</v>
      </c>
      <c r="B714">
        <v>4664</v>
      </c>
      <c r="C714" t="s">
        <v>6793</v>
      </c>
      <c r="D714">
        <v>2007</v>
      </c>
      <c r="E714">
        <v>1</v>
      </c>
      <c r="F714" t="s">
        <v>6796</v>
      </c>
      <c r="G714" t="s">
        <v>6985</v>
      </c>
      <c r="H714" t="s">
        <v>6991</v>
      </c>
      <c r="I714" t="s">
        <v>6988</v>
      </c>
      <c r="J714" t="s">
        <v>6962</v>
      </c>
      <c r="K714">
        <f t="shared" si="20"/>
        <v>11</v>
      </c>
      <c r="L714" t="s">
        <v>6794</v>
      </c>
      <c r="N714">
        <v>6</v>
      </c>
      <c r="O714">
        <v>2007</v>
      </c>
      <c r="P714">
        <v>10</v>
      </c>
      <c r="Q714">
        <f t="shared" si="21"/>
        <v>4</v>
      </c>
    </row>
    <row r="715" spans="1:17" x14ac:dyDescent="0.3">
      <c r="A715" s="308">
        <v>204000</v>
      </c>
      <c r="B715">
        <v>4666</v>
      </c>
      <c r="C715" t="s">
        <v>6793</v>
      </c>
      <c r="D715">
        <v>2006</v>
      </c>
      <c r="E715">
        <v>1</v>
      </c>
      <c r="F715" t="s">
        <v>6796</v>
      </c>
      <c r="G715" t="s">
        <v>6985</v>
      </c>
      <c r="H715" t="s">
        <v>6991</v>
      </c>
      <c r="I715" t="s">
        <v>6988</v>
      </c>
      <c r="J715" t="s">
        <v>6965</v>
      </c>
      <c r="K715">
        <f t="shared" si="20"/>
        <v>14</v>
      </c>
      <c r="L715" t="s">
        <v>6794</v>
      </c>
      <c r="N715" t="s">
        <v>6966</v>
      </c>
      <c r="O715">
        <v>2006</v>
      </c>
      <c r="P715">
        <v>10</v>
      </c>
      <c r="Q715">
        <f t="shared" si="21"/>
        <v>4</v>
      </c>
    </row>
    <row r="716" spans="1:17" x14ac:dyDescent="0.3">
      <c r="A716" s="308">
        <v>204000</v>
      </c>
      <c r="B716">
        <v>4674</v>
      </c>
      <c r="C716" t="s">
        <v>6793</v>
      </c>
      <c r="D716">
        <v>2009</v>
      </c>
      <c r="K716">
        <f t="shared" si="20"/>
        <v>-9</v>
      </c>
      <c r="Q716">
        <f t="shared" si="21"/>
        <v>0</v>
      </c>
    </row>
    <row r="717" spans="1:17" x14ac:dyDescent="0.3">
      <c r="A717" s="308">
        <v>204000</v>
      </c>
      <c r="B717">
        <v>4681</v>
      </c>
      <c r="C717" t="s">
        <v>6793</v>
      </c>
      <c r="D717">
        <v>2009</v>
      </c>
      <c r="K717">
        <f t="shared" si="20"/>
        <v>-9</v>
      </c>
      <c r="Q717">
        <f t="shared" si="21"/>
        <v>0</v>
      </c>
    </row>
    <row r="718" spans="1:17" x14ac:dyDescent="0.3">
      <c r="A718" s="308">
        <v>204000</v>
      </c>
      <c r="B718">
        <v>4685</v>
      </c>
      <c r="C718" t="s">
        <v>6793</v>
      </c>
      <c r="D718">
        <v>2006</v>
      </c>
      <c r="E718">
        <v>1</v>
      </c>
      <c r="F718" t="s">
        <v>6796</v>
      </c>
      <c r="G718" t="s">
        <v>6985</v>
      </c>
      <c r="H718" t="s">
        <v>6991</v>
      </c>
      <c r="I718" t="s">
        <v>6988</v>
      </c>
      <c r="J718" t="s">
        <v>6965</v>
      </c>
      <c r="K718">
        <f t="shared" si="20"/>
        <v>14</v>
      </c>
      <c r="L718" t="s">
        <v>6794</v>
      </c>
      <c r="N718">
        <v>7</v>
      </c>
      <c r="O718">
        <v>2006</v>
      </c>
      <c r="P718">
        <v>5</v>
      </c>
      <c r="Q718">
        <f t="shared" si="21"/>
        <v>5</v>
      </c>
    </row>
    <row r="719" spans="1:17" x14ac:dyDescent="0.3">
      <c r="A719" s="308">
        <v>204000</v>
      </c>
      <c r="B719">
        <v>4687</v>
      </c>
      <c r="C719" t="s">
        <v>6793</v>
      </c>
      <c r="D719">
        <v>2008</v>
      </c>
      <c r="E719">
        <v>1</v>
      </c>
      <c r="F719" t="s">
        <v>6796</v>
      </c>
      <c r="G719" t="s">
        <v>6985</v>
      </c>
      <c r="H719" t="s">
        <v>6990</v>
      </c>
      <c r="I719" t="s">
        <v>6988</v>
      </c>
      <c r="J719" t="s">
        <v>6965</v>
      </c>
      <c r="K719">
        <f t="shared" si="20"/>
        <v>14</v>
      </c>
      <c r="L719" t="s">
        <v>6794</v>
      </c>
      <c r="N719">
        <v>11</v>
      </c>
      <c r="O719">
        <v>2008</v>
      </c>
      <c r="P719" t="s">
        <v>6966</v>
      </c>
      <c r="Q719">
        <f t="shared" si="21"/>
        <v>-1</v>
      </c>
    </row>
    <row r="720" spans="1:17" x14ac:dyDescent="0.3">
      <c r="A720" s="308">
        <v>204000</v>
      </c>
      <c r="B720">
        <v>4691</v>
      </c>
      <c r="C720" t="s">
        <v>6793</v>
      </c>
      <c r="D720">
        <v>2007</v>
      </c>
      <c r="E720">
        <v>1</v>
      </c>
      <c r="F720" t="s">
        <v>6796</v>
      </c>
      <c r="G720" t="s">
        <v>6985</v>
      </c>
      <c r="H720" t="s">
        <v>6991</v>
      </c>
      <c r="I720" t="s">
        <v>6988</v>
      </c>
      <c r="J720" t="s">
        <v>6963</v>
      </c>
      <c r="K720">
        <f t="shared" si="20"/>
        <v>12</v>
      </c>
      <c r="L720" t="s">
        <v>6794</v>
      </c>
      <c r="N720">
        <v>10</v>
      </c>
      <c r="O720">
        <v>2007</v>
      </c>
      <c r="P720">
        <v>2</v>
      </c>
      <c r="Q720">
        <f t="shared" si="21"/>
        <v>6</v>
      </c>
    </row>
    <row r="721" spans="1:17" x14ac:dyDescent="0.3">
      <c r="A721" s="308">
        <v>204000</v>
      </c>
      <c r="B721">
        <v>4693</v>
      </c>
      <c r="C721" t="s">
        <v>6793</v>
      </c>
      <c r="D721">
        <v>2006</v>
      </c>
      <c r="E721">
        <v>2</v>
      </c>
      <c r="F721" t="s">
        <v>6796</v>
      </c>
      <c r="G721" t="s">
        <v>6985</v>
      </c>
      <c r="H721" t="s">
        <v>6991</v>
      </c>
      <c r="I721" t="s">
        <v>6988</v>
      </c>
      <c r="J721" t="s">
        <v>6963</v>
      </c>
      <c r="K721">
        <f t="shared" si="20"/>
        <v>12</v>
      </c>
      <c r="L721" t="s">
        <v>6794</v>
      </c>
      <c r="N721" t="s">
        <v>6966</v>
      </c>
      <c r="O721">
        <v>2006</v>
      </c>
      <c r="P721">
        <v>8</v>
      </c>
      <c r="Q721">
        <f t="shared" si="21"/>
        <v>5</v>
      </c>
    </row>
    <row r="722" spans="1:17" x14ac:dyDescent="0.3">
      <c r="A722" s="308">
        <v>204000</v>
      </c>
      <c r="B722">
        <v>4694</v>
      </c>
      <c r="C722" t="s">
        <v>6793</v>
      </c>
      <c r="D722">
        <v>2009</v>
      </c>
      <c r="K722">
        <f t="shared" si="20"/>
        <v>-9</v>
      </c>
      <c r="Q722">
        <f t="shared" si="21"/>
        <v>0</v>
      </c>
    </row>
    <row r="723" spans="1:17" x14ac:dyDescent="0.3">
      <c r="A723" s="308">
        <v>204000</v>
      </c>
      <c r="B723">
        <v>4699</v>
      </c>
      <c r="C723" t="s">
        <v>6793</v>
      </c>
      <c r="D723">
        <v>2009</v>
      </c>
      <c r="K723">
        <f t="shared" si="20"/>
        <v>-9</v>
      </c>
      <c r="Q723">
        <f t="shared" si="21"/>
        <v>0</v>
      </c>
    </row>
    <row r="724" spans="1:17" x14ac:dyDescent="0.3">
      <c r="A724" s="308">
        <v>204000</v>
      </c>
      <c r="B724">
        <v>4710</v>
      </c>
      <c r="C724" t="s">
        <v>6793</v>
      </c>
      <c r="D724">
        <v>2007</v>
      </c>
      <c r="E724">
        <v>1</v>
      </c>
      <c r="F724" t="s">
        <v>6796</v>
      </c>
      <c r="G724" t="s">
        <v>6985</v>
      </c>
      <c r="H724" t="s">
        <v>6991</v>
      </c>
      <c r="I724" t="s">
        <v>6988</v>
      </c>
      <c r="J724" t="s">
        <v>6963</v>
      </c>
      <c r="K724">
        <f t="shared" ref="K724:K787" si="22">VLOOKUP(J724,$AF$2:$AG$17,2,FALSE)</f>
        <v>12</v>
      </c>
      <c r="L724" t="s">
        <v>6</v>
      </c>
      <c r="N724">
        <v>6</v>
      </c>
      <c r="O724">
        <v>2007</v>
      </c>
      <c r="P724">
        <v>2</v>
      </c>
      <c r="Q724">
        <f t="shared" ref="Q724:Q787" si="23">IF(P724="Don't Know",-1,IF(P724&gt;=30,1,IF(P724&gt;=20,2,IF(P724&gt;=15,3,IF(P724&gt;=10,4,IF(P724&gt;=5,5,IF(P724&gt;0,6,0)))))))</f>
        <v>6</v>
      </c>
    </row>
    <row r="725" spans="1:17" x14ac:dyDescent="0.3">
      <c r="A725" s="308">
        <v>204000</v>
      </c>
      <c r="B725">
        <v>4711</v>
      </c>
      <c r="C725" t="s">
        <v>6793</v>
      </c>
      <c r="D725">
        <v>2006</v>
      </c>
      <c r="E725">
        <v>1</v>
      </c>
      <c r="F725" t="s">
        <v>6796</v>
      </c>
      <c r="G725" t="s">
        <v>6985</v>
      </c>
      <c r="H725" t="s">
        <v>6991</v>
      </c>
      <c r="I725" t="s">
        <v>6988</v>
      </c>
      <c r="J725" t="s">
        <v>6960</v>
      </c>
      <c r="K725">
        <f t="shared" si="22"/>
        <v>9</v>
      </c>
      <c r="L725" t="s">
        <v>6794</v>
      </c>
      <c r="N725">
        <v>10</v>
      </c>
      <c r="O725">
        <v>2006</v>
      </c>
      <c r="P725">
        <v>12</v>
      </c>
      <c r="Q725">
        <f t="shared" si="23"/>
        <v>4</v>
      </c>
    </row>
    <row r="726" spans="1:17" x14ac:dyDescent="0.3">
      <c r="A726" s="308">
        <v>204000</v>
      </c>
      <c r="B726">
        <v>4722</v>
      </c>
      <c r="C726" t="s">
        <v>6793</v>
      </c>
      <c r="D726" t="s">
        <v>6966</v>
      </c>
      <c r="K726">
        <f t="shared" si="22"/>
        <v>-9</v>
      </c>
      <c r="Q726">
        <f t="shared" si="23"/>
        <v>0</v>
      </c>
    </row>
    <row r="727" spans="1:17" x14ac:dyDescent="0.3">
      <c r="A727" s="308">
        <v>204000</v>
      </c>
      <c r="B727">
        <v>4726</v>
      </c>
      <c r="C727" t="s">
        <v>6793</v>
      </c>
      <c r="D727">
        <v>2009</v>
      </c>
      <c r="K727">
        <f t="shared" si="22"/>
        <v>-9</v>
      </c>
      <c r="Q727">
        <f t="shared" si="23"/>
        <v>0</v>
      </c>
    </row>
    <row r="728" spans="1:17" x14ac:dyDescent="0.3">
      <c r="A728" s="308">
        <v>204000</v>
      </c>
      <c r="B728">
        <v>4730</v>
      </c>
      <c r="C728" t="s">
        <v>6793</v>
      </c>
      <c r="D728">
        <v>2009</v>
      </c>
      <c r="K728">
        <f t="shared" si="22"/>
        <v>-9</v>
      </c>
      <c r="Q728">
        <f t="shared" si="23"/>
        <v>0</v>
      </c>
    </row>
    <row r="729" spans="1:17" x14ac:dyDescent="0.3">
      <c r="A729" s="308">
        <v>204000</v>
      </c>
      <c r="B729">
        <v>4736</v>
      </c>
      <c r="C729" t="s">
        <v>6793</v>
      </c>
      <c r="D729">
        <v>2007</v>
      </c>
      <c r="E729">
        <v>1</v>
      </c>
      <c r="F729" t="s">
        <v>6796</v>
      </c>
      <c r="G729" t="s">
        <v>6985</v>
      </c>
      <c r="H729" t="s">
        <v>6990</v>
      </c>
      <c r="I729" t="s">
        <v>6988</v>
      </c>
      <c r="J729" t="s">
        <v>6963</v>
      </c>
      <c r="K729">
        <f t="shared" si="22"/>
        <v>12</v>
      </c>
      <c r="L729" t="s">
        <v>6794</v>
      </c>
      <c r="N729">
        <v>7</v>
      </c>
      <c r="O729">
        <v>2007</v>
      </c>
      <c r="P729">
        <v>20</v>
      </c>
      <c r="Q729">
        <f t="shared" si="23"/>
        <v>2</v>
      </c>
    </row>
    <row r="730" spans="1:17" x14ac:dyDescent="0.3">
      <c r="A730" s="308">
        <v>204000</v>
      </c>
      <c r="B730">
        <v>4747</v>
      </c>
      <c r="C730" t="s">
        <v>6793</v>
      </c>
      <c r="D730">
        <v>2009</v>
      </c>
      <c r="K730">
        <f t="shared" si="22"/>
        <v>-9</v>
      </c>
      <c r="Q730">
        <f t="shared" si="23"/>
        <v>0</v>
      </c>
    </row>
    <row r="731" spans="1:17" x14ac:dyDescent="0.3">
      <c r="A731" s="308">
        <v>204000</v>
      </c>
      <c r="B731">
        <v>4763</v>
      </c>
      <c r="C731" t="s">
        <v>6793</v>
      </c>
      <c r="D731">
        <v>2007</v>
      </c>
      <c r="E731">
        <v>1</v>
      </c>
      <c r="F731" t="s">
        <v>6796</v>
      </c>
      <c r="G731" t="s">
        <v>6985</v>
      </c>
      <c r="H731" t="s">
        <v>6986</v>
      </c>
      <c r="I731" t="s">
        <v>6988</v>
      </c>
      <c r="J731" t="s">
        <v>6962</v>
      </c>
      <c r="K731">
        <f t="shared" si="22"/>
        <v>11</v>
      </c>
      <c r="L731" t="s">
        <v>6794</v>
      </c>
      <c r="N731" t="s">
        <v>6966</v>
      </c>
      <c r="O731">
        <v>2007</v>
      </c>
      <c r="P731" t="s">
        <v>6966</v>
      </c>
      <c r="Q731">
        <f t="shared" si="23"/>
        <v>-1</v>
      </c>
    </row>
    <row r="732" spans="1:17" x14ac:dyDescent="0.3">
      <c r="A732" s="308">
        <v>204000</v>
      </c>
      <c r="B732">
        <v>4768</v>
      </c>
      <c r="C732" t="s">
        <v>6793</v>
      </c>
      <c r="D732">
        <v>2009</v>
      </c>
      <c r="K732">
        <f t="shared" si="22"/>
        <v>-9</v>
      </c>
      <c r="Q732">
        <f t="shared" si="23"/>
        <v>0</v>
      </c>
    </row>
    <row r="733" spans="1:17" x14ac:dyDescent="0.3">
      <c r="A733" s="308">
        <v>204000</v>
      </c>
      <c r="B733">
        <v>4772</v>
      </c>
      <c r="C733" t="s">
        <v>6793</v>
      </c>
      <c r="D733">
        <v>2008</v>
      </c>
      <c r="E733">
        <v>1</v>
      </c>
      <c r="F733" t="s">
        <v>6796</v>
      </c>
      <c r="G733" t="s">
        <v>6985</v>
      </c>
      <c r="H733" t="s">
        <v>6986</v>
      </c>
      <c r="I733" t="s">
        <v>6992</v>
      </c>
      <c r="J733" t="s">
        <v>6961</v>
      </c>
      <c r="K733">
        <f t="shared" si="22"/>
        <v>10</v>
      </c>
      <c r="L733" t="s">
        <v>6794</v>
      </c>
      <c r="N733">
        <v>6</v>
      </c>
      <c r="O733">
        <v>2008</v>
      </c>
      <c r="P733" t="s">
        <v>6966</v>
      </c>
      <c r="Q733">
        <f t="shared" si="23"/>
        <v>-1</v>
      </c>
    </row>
    <row r="734" spans="1:17" x14ac:dyDescent="0.3">
      <c r="A734" s="308">
        <v>204000</v>
      </c>
      <c r="B734">
        <v>4774</v>
      </c>
      <c r="C734" t="s">
        <v>6793</v>
      </c>
      <c r="D734">
        <v>2008</v>
      </c>
      <c r="E734">
        <v>1</v>
      </c>
      <c r="F734" t="s">
        <v>6989</v>
      </c>
      <c r="G734" t="s">
        <v>6993</v>
      </c>
      <c r="H734" t="s">
        <v>6991</v>
      </c>
      <c r="I734" t="s">
        <v>6992</v>
      </c>
      <c r="J734" t="s">
        <v>6950</v>
      </c>
      <c r="K734">
        <f t="shared" si="22"/>
        <v>2</v>
      </c>
      <c r="L734" t="s">
        <v>6793</v>
      </c>
      <c r="M734" t="s">
        <v>31</v>
      </c>
      <c r="N734">
        <v>4</v>
      </c>
      <c r="O734">
        <v>2008</v>
      </c>
      <c r="P734">
        <v>20</v>
      </c>
      <c r="Q734">
        <f t="shared" si="23"/>
        <v>2</v>
      </c>
    </row>
    <row r="735" spans="1:17" x14ac:dyDescent="0.3">
      <c r="A735" s="308">
        <v>204000</v>
      </c>
      <c r="B735">
        <v>4778</v>
      </c>
      <c r="C735" t="s">
        <v>6793</v>
      </c>
      <c r="D735">
        <v>2009</v>
      </c>
      <c r="K735">
        <f t="shared" si="22"/>
        <v>-9</v>
      </c>
      <c r="Q735">
        <f t="shared" si="23"/>
        <v>0</v>
      </c>
    </row>
    <row r="736" spans="1:17" x14ac:dyDescent="0.3">
      <c r="A736" s="308">
        <v>204000</v>
      </c>
      <c r="B736">
        <v>4779</v>
      </c>
      <c r="C736" t="s">
        <v>6793</v>
      </c>
      <c r="D736">
        <v>2009</v>
      </c>
      <c r="K736">
        <f t="shared" si="22"/>
        <v>-9</v>
      </c>
      <c r="Q736">
        <f t="shared" si="23"/>
        <v>0</v>
      </c>
    </row>
    <row r="737" spans="1:17" x14ac:dyDescent="0.3">
      <c r="A737" s="308">
        <v>204000</v>
      </c>
      <c r="B737">
        <v>4780</v>
      </c>
      <c r="C737" t="s">
        <v>6793</v>
      </c>
      <c r="D737">
        <v>2009</v>
      </c>
      <c r="K737">
        <f t="shared" si="22"/>
        <v>-9</v>
      </c>
      <c r="Q737">
        <f t="shared" si="23"/>
        <v>0</v>
      </c>
    </row>
    <row r="738" spans="1:17" x14ac:dyDescent="0.3">
      <c r="A738" s="308">
        <v>204000</v>
      </c>
      <c r="B738">
        <v>4781</v>
      </c>
      <c r="C738" t="s">
        <v>6793</v>
      </c>
      <c r="D738">
        <v>2007</v>
      </c>
      <c r="E738">
        <v>1</v>
      </c>
      <c r="F738" t="s">
        <v>6796</v>
      </c>
      <c r="G738" t="s">
        <v>6985</v>
      </c>
      <c r="H738" t="s">
        <v>6990</v>
      </c>
      <c r="I738" t="s">
        <v>6992</v>
      </c>
      <c r="J738" t="s">
        <v>6949</v>
      </c>
      <c r="K738">
        <f t="shared" si="22"/>
        <v>1</v>
      </c>
      <c r="L738" t="s">
        <v>6794</v>
      </c>
      <c r="N738">
        <v>11</v>
      </c>
      <c r="O738">
        <v>2007</v>
      </c>
      <c r="P738">
        <v>3</v>
      </c>
      <c r="Q738">
        <f t="shared" si="23"/>
        <v>6</v>
      </c>
    </row>
    <row r="739" spans="1:17" x14ac:dyDescent="0.3">
      <c r="A739" s="308">
        <v>204000</v>
      </c>
      <c r="B739">
        <v>4786</v>
      </c>
      <c r="C739" t="s">
        <v>6793</v>
      </c>
      <c r="D739">
        <v>2007</v>
      </c>
      <c r="E739">
        <v>1</v>
      </c>
      <c r="F739" t="s">
        <v>6796</v>
      </c>
      <c r="G739" t="s">
        <v>6994</v>
      </c>
      <c r="H739" t="s">
        <v>6986</v>
      </c>
      <c r="I739" t="s">
        <v>6988</v>
      </c>
      <c r="J739" t="s">
        <v>6961</v>
      </c>
      <c r="K739">
        <f t="shared" si="22"/>
        <v>10</v>
      </c>
      <c r="L739" t="s">
        <v>6794</v>
      </c>
      <c r="N739">
        <v>4</v>
      </c>
      <c r="O739">
        <v>2007</v>
      </c>
      <c r="P739">
        <v>10</v>
      </c>
      <c r="Q739">
        <f t="shared" si="23"/>
        <v>4</v>
      </c>
    </row>
    <row r="740" spans="1:17" x14ac:dyDescent="0.3">
      <c r="A740" s="308">
        <v>204000</v>
      </c>
      <c r="B740">
        <v>4797</v>
      </c>
      <c r="C740" t="s">
        <v>6793</v>
      </c>
      <c r="D740" t="s">
        <v>6966</v>
      </c>
      <c r="K740">
        <f t="shared" si="22"/>
        <v>-9</v>
      </c>
      <c r="Q740">
        <f t="shared" si="23"/>
        <v>0</v>
      </c>
    </row>
    <row r="741" spans="1:17" x14ac:dyDescent="0.3">
      <c r="A741" s="308">
        <v>204000</v>
      </c>
      <c r="B741">
        <v>4799</v>
      </c>
      <c r="C741" t="s">
        <v>6793</v>
      </c>
      <c r="D741">
        <v>2009</v>
      </c>
      <c r="K741">
        <f t="shared" si="22"/>
        <v>-9</v>
      </c>
      <c r="Q741">
        <f t="shared" si="23"/>
        <v>0</v>
      </c>
    </row>
    <row r="742" spans="1:17" x14ac:dyDescent="0.3">
      <c r="A742" s="308">
        <v>204000</v>
      </c>
      <c r="B742">
        <v>4801</v>
      </c>
      <c r="C742" t="s">
        <v>6793</v>
      </c>
      <c r="D742">
        <v>2009</v>
      </c>
      <c r="K742">
        <f t="shared" si="22"/>
        <v>-9</v>
      </c>
      <c r="Q742">
        <f t="shared" si="23"/>
        <v>0</v>
      </c>
    </row>
    <row r="743" spans="1:17" x14ac:dyDescent="0.3">
      <c r="A743" s="308">
        <v>204000</v>
      </c>
      <c r="B743">
        <v>4803</v>
      </c>
      <c r="C743" t="s">
        <v>6793</v>
      </c>
      <c r="D743" t="s">
        <v>6966</v>
      </c>
      <c r="K743">
        <f t="shared" si="22"/>
        <v>-9</v>
      </c>
      <c r="Q743">
        <f t="shared" si="23"/>
        <v>0</v>
      </c>
    </row>
    <row r="744" spans="1:17" x14ac:dyDescent="0.3">
      <c r="A744" s="308">
        <v>204000</v>
      </c>
      <c r="B744">
        <v>4804</v>
      </c>
      <c r="C744" t="s">
        <v>6793</v>
      </c>
      <c r="D744">
        <v>2008</v>
      </c>
      <c r="E744">
        <v>1</v>
      </c>
      <c r="F744" t="s">
        <v>6989</v>
      </c>
      <c r="G744" t="s">
        <v>6993</v>
      </c>
      <c r="H744" t="s">
        <v>6991</v>
      </c>
      <c r="I744" t="s">
        <v>6988</v>
      </c>
      <c r="J744" t="s">
        <v>6960</v>
      </c>
      <c r="K744">
        <f t="shared" si="22"/>
        <v>9</v>
      </c>
      <c r="L744" t="s">
        <v>6794</v>
      </c>
      <c r="N744" t="s">
        <v>6966</v>
      </c>
      <c r="O744">
        <v>2008</v>
      </c>
      <c r="P744">
        <v>15</v>
      </c>
      <c r="Q744">
        <f t="shared" si="23"/>
        <v>3</v>
      </c>
    </row>
    <row r="745" spans="1:17" x14ac:dyDescent="0.3">
      <c r="A745" s="308">
        <v>204000</v>
      </c>
      <c r="B745">
        <v>4813</v>
      </c>
      <c r="C745" t="s">
        <v>6793</v>
      </c>
      <c r="D745">
        <v>2007</v>
      </c>
      <c r="E745">
        <v>1</v>
      </c>
      <c r="F745" t="s">
        <v>6796</v>
      </c>
      <c r="G745" t="s">
        <v>6985</v>
      </c>
      <c r="H745" t="s">
        <v>6991</v>
      </c>
      <c r="I745" t="s">
        <v>6988</v>
      </c>
      <c r="J745" t="s">
        <v>6963</v>
      </c>
      <c r="K745">
        <f t="shared" si="22"/>
        <v>12</v>
      </c>
      <c r="L745" t="s">
        <v>6794</v>
      </c>
      <c r="N745" t="s">
        <v>6966</v>
      </c>
      <c r="O745">
        <v>2007</v>
      </c>
      <c r="P745">
        <v>4</v>
      </c>
      <c r="Q745">
        <f t="shared" si="23"/>
        <v>6</v>
      </c>
    </row>
    <row r="746" spans="1:17" x14ac:dyDescent="0.3">
      <c r="A746" s="308">
        <v>204000</v>
      </c>
      <c r="B746">
        <v>4825</v>
      </c>
      <c r="C746" t="s">
        <v>6793</v>
      </c>
      <c r="D746" t="s">
        <v>6966</v>
      </c>
      <c r="K746">
        <f t="shared" si="22"/>
        <v>-9</v>
      </c>
      <c r="Q746">
        <f t="shared" si="23"/>
        <v>0</v>
      </c>
    </row>
    <row r="747" spans="1:17" x14ac:dyDescent="0.3">
      <c r="A747" s="308">
        <v>204000</v>
      </c>
      <c r="B747">
        <v>4829</v>
      </c>
      <c r="C747" t="s">
        <v>6793</v>
      </c>
      <c r="D747">
        <v>2008</v>
      </c>
      <c r="E747">
        <v>1</v>
      </c>
      <c r="F747" t="s">
        <v>6796</v>
      </c>
      <c r="G747" t="s">
        <v>6985</v>
      </c>
      <c r="H747" t="s">
        <v>6991</v>
      </c>
      <c r="I747" t="s">
        <v>6988</v>
      </c>
      <c r="J747" t="s">
        <v>6960</v>
      </c>
      <c r="K747">
        <f t="shared" si="22"/>
        <v>9</v>
      </c>
      <c r="L747" t="s">
        <v>6794</v>
      </c>
      <c r="N747" t="s">
        <v>6966</v>
      </c>
      <c r="O747">
        <v>2008</v>
      </c>
      <c r="P747">
        <v>22</v>
      </c>
      <c r="Q747">
        <f t="shared" si="23"/>
        <v>2</v>
      </c>
    </row>
    <row r="748" spans="1:17" x14ac:dyDescent="0.3">
      <c r="A748" s="308">
        <v>204000</v>
      </c>
      <c r="B748">
        <v>4832</v>
      </c>
      <c r="C748" t="s">
        <v>6793</v>
      </c>
      <c r="D748" t="s">
        <v>6966</v>
      </c>
      <c r="K748">
        <f t="shared" si="22"/>
        <v>-9</v>
      </c>
      <c r="Q748">
        <f t="shared" si="23"/>
        <v>0</v>
      </c>
    </row>
    <row r="749" spans="1:17" x14ac:dyDescent="0.3">
      <c r="A749" s="308">
        <v>204000</v>
      </c>
      <c r="B749">
        <v>4834</v>
      </c>
      <c r="C749" t="s">
        <v>6793</v>
      </c>
      <c r="D749">
        <v>2008</v>
      </c>
      <c r="E749">
        <v>1</v>
      </c>
      <c r="F749" t="s">
        <v>6796</v>
      </c>
      <c r="G749" t="s">
        <v>6985</v>
      </c>
      <c r="H749" t="s">
        <v>6991</v>
      </c>
      <c r="I749" t="s">
        <v>6988</v>
      </c>
      <c r="J749" t="s">
        <v>6962</v>
      </c>
      <c r="K749">
        <f t="shared" si="22"/>
        <v>11</v>
      </c>
      <c r="L749" t="s">
        <v>6</v>
      </c>
      <c r="N749">
        <v>10</v>
      </c>
      <c r="O749">
        <v>2008</v>
      </c>
      <c r="P749">
        <v>11</v>
      </c>
      <c r="Q749">
        <f t="shared" si="23"/>
        <v>4</v>
      </c>
    </row>
    <row r="750" spans="1:17" x14ac:dyDescent="0.3">
      <c r="A750" s="308">
        <v>204000</v>
      </c>
      <c r="B750">
        <v>4835</v>
      </c>
      <c r="C750" t="s">
        <v>6793</v>
      </c>
      <c r="D750" t="s">
        <v>6966</v>
      </c>
      <c r="K750">
        <f t="shared" si="22"/>
        <v>-9</v>
      </c>
      <c r="Q750">
        <f t="shared" si="23"/>
        <v>0</v>
      </c>
    </row>
    <row r="751" spans="1:17" x14ac:dyDescent="0.3">
      <c r="A751" s="308">
        <v>204000</v>
      </c>
      <c r="B751">
        <v>4837</v>
      </c>
      <c r="C751" t="s">
        <v>6793</v>
      </c>
      <c r="D751">
        <v>2007</v>
      </c>
      <c r="E751">
        <v>1</v>
      </c>
      <c r="F751" t="s">
        <v>6796</v>
      </c>
      <c r="G751" t="s">
        <v>6985</v>
      </c>
      <c r="H751" t="s">
        <v>6991</v>
      </c>
      <c r="I751" t="s">
        <v>6988</v>
      </c>
      <c r="J751" t="s">
        <v>6963</v>
      </c>
      <c r="K751">
        <f t="shared" si="22"/>
        <v>12</v>
      </c>
      <c r="L751" t="s">
        <v>6794</v>
      </c>
      <c r="N751" t="s">
        <v>6966</v>
      </c>
      <c r="O751">
        <v>2007</v>
      </c>
      <c r="P751">
        <v>5</v>
      </c>
      <c r="Q751">
        <f t="shared" si="23"/>
        <v>5</v>
      </c>
    </row>
    <row r="752" spans="1:17" x14ac:dyDescent="0.3">
      <c r="A752" s="308">
        <v>204000</v>
      </c>
      <c r="B752">
        <v>4850</v>
      </c>
      <c r="C752" t="s">
        <v>6793</v>
      </c>
      <c r="D752">
        <v>2008</v>
      </c>
      <c r="E752">
        <v>2</v>
      </c>
      <c r="F752" t="s">
        <v>6796</v>
      </c>
      <c r="G752" t="s">
        <v>6985</v>
      </c>
      <c r="H752" t="s">
        <v>6965</v>
      </c>
      <c r="I752" t="s">
        <v>6992</v>
      </c>
      <c r="J752" t="s">
        <v>6965</v>
      </c>
      <c r="K752">
        <f t="shared" si="22"/>
        <v>14</v>
      </c>
      <c r="L752" t="s">
        <v>6794</v>
      </c>
      <c r="N752">
        <v>9</v>
      </c>
      <c r="O752">
        <v>2008</v>
      </c>
      <c r="P752" t="s">
        <v>6966</v>
      </c>
      <c r="Q752">
        <f t="shared" si="23"/>
        <v>-1</v>
      </c>
    </row>
    <row r="753" spans="1:17" x14ac:dyDescent="0.3">
      <c r="A753" s="308">
        <v>204000</v>
      </c>
      <c r="B753">
        <v>4853</v>
      </c>
      <c r="C753" t="s">
        <v>6793</v>
      </c>
      <c r="D753">
        <v>2008</v>
      </c>
      <c r="E753">
        <v>1</v>
      </c>
      <c r="F753" t="s">
        <v>6796</v>
      </c>
      <c r="G753" t="s">
        <v>6985</v>
      </c>
      <c r="H753" t="s">
        <v>6991</v>
      </c>
      <c r="I753" t="s">
        <v>6988</v>
      </c>
      <c r="J753" t="s">
        <v>6962</v>
      </c>
      <c r="K753">
        <f t="shared" si="22"/>
        <v>11</v>
      </c>
      <c r="L753" t="s">
        <v>6793</v>
      </c>
      <c r="M753">
        <v>50</v>
      </c>
      <c r="N753">
        <v>5</v>
      </c>
      <c r="O753">
        <v>2008</v>
      </c>
      <c r="P753">
        <v>12</v>
      </c>
      <c r="Q753">
        <f t="shared" si="23"/>
        <v>4</v>
      </c>
    </row>
    <row r="754" spans="1:17" x14ac:dyDescent="0.3">
      <c r="A754" s="308">
        <v>204000</v>
      </c>
      <c r="B754">
        <v>4860</v>
      </c>
      <c r="C754" t="s">
        <v>6793</v>
      </c>
      <c r="D754">
        <v>2009</v>
      </c>
      <c r="K754">
        <f t="shared" si="22"/>
        <v>-9</v>
      </c>
      <c r="Q754">
        <f t="shared" si="23"/>
        <v>0</v>
      </c>
    </row>
    <row r="755" spans="1:17" x14ac:dyDescent="0.3">
      <c r="A755" s="308">
        <v>204000</v>
      </c>
      <c r="B755">
        <v>4863</v>
      </c>
      <c r="C755" t="s">
        <v>6793</v>
      </c>
      <c r="D755">
        <v>2008</v>
      </c>
      <c r="E755">
        <v>1</v>
      </c>
      <c r="F755" t="s">
        <v>6796</v>
      </c>
      <c r="G755" t="s">
        <v>6985</v>
      </c>
      <c r="H755" t="s">
        <v>6991</v>
      </c>
      <c r="I755" t="s">
        <v>6988</v>
      </c>
      <c r="J755" t="s">
        <v>6963</v>
      </c>
      <c r="K755">
        <f t="shared" si="22"/>
        <v>12</v>
      </c>
      <c r="L755" t="s">
        <v>6794</v>
      </c>
      <c r="N755" t="s">
        <v>6966</v>
      </c>
      <c r="O755">
        <v>2008</v>
      </c>
      <c r="P755">
        <v>6</v>
      </c>
      <c r="Q755">
        <f t="shared" si="23"/>
        <v>5</v>
      </c>
    </row>
    <row r="756" spans="1:17" x14ac:dyDescent="0.3">
      <c r="A756" s="308">
        <v>204000</v>
      </c>
      <c r="B756">
        <v>4882</v>
      </c>
      <c r="C756" t="s">
        <v>6793</v>
      </c>
      <c r="D756">
        <v>2006</v>
      </c>
      <c r="E756">
        <v>1</v>
      </c>
      <c r="F756" t="s">
        <v>6796</v>
      </c>
      <c r="G756" t="s">
        <v>6985</v>
      </c>
      <c r="H756" t="s">
        <v>6991</v>
      </c>
      <c r="I756" t="s">
        <v>6988</v>
      </c>
      <c r="J756" t="s">
        <v>6960</v>
      </c>
      <c r="K756">
        <f t="shared" si="22"/>
        <v>9</v>
      </c>
      <c r="L756" t="s">
        <v>6794</v>
      </c>
      <c r="N756" t="s">
        <v>6966</v>
      </c>
      <c r="O756">
        <v>2006</v>
      </c>
      <c r="P756">
        <v>20</v>
      </c>
      <c r="Q756">
        <f t="shared" si="23"/>
        <v>2</v>
      </c>
    </row>
    <row r="757" spans="1:17" x14ac:dyDescent="0.3">
      <c r="A757" s="308">
        <v>204000</v>
      </c>
      <c r="B757">
        <v>4887</v>
      </c>
      <c r="C757" t="s">
        <v>6793</v>
      </c>
      <c r="D757" t="s">
        <v>6966</v>
      </c>
      <c r="K757">
        <f t="shared" si="22"/>
        <v>-9</v>
      </c>
      <c r="Q757">
        <f t="shared" si="23"/>
        <v>0</v>
      </c>
    </row>
    <row r="758" spans="1:17" x14ac:dyDescent="0.3">
      <c r="A758" s="308">
        <v>204000</v>
      </c>
      <c r="B758">
        <v>4888</v>
      </c>
      <c r="C758" t="s">
        <v>6793</v>
      </c>
      <c r="D758" t="s">
        <v>6966</v>
      </c>
      <c r="K758">
        <f t="shared" si="22"/>
        <v>-9</v>
      </c>
      <c r="Q758">
        <f t="shared" si="23"/>
        <v>0</v>
      </c>
    </row>
    <row r="759" spans="1:17" x14ac:dyDescent="0.3">
      <c r="A759" s="308">
        <v>204000</v>
      </c>
      <c r="B759">
        <v>4896</v>
      </c>
      <c r="C759" t="s">
        <v>6793</v>
      </c>
      <c r="D759">
        <v>2007</v>
      </c>
      <c r="E759">
        <v>1</v>
      </c>
      <c r="F759" t="s">
        <v>6796</v>
      </c>
      <c r="G759" t="s">
        <v>6985</v>
      </c>
      <c r="H759" t="s">
        <v>6991</v>
      </c>
      <c r="I759" t="s">
        <v>6988</v>
      </c>
      <c r="J759" t="s">
        <v>6963</v>
      </c>
      <c r="K759">
        <f t="shared" si="22"/>
        <v>12</v>
      </c>
      <c r="L759" t="s">
        <v>6794</v>
      </c>
      <c r="N759" t="s">
        <v>6966</v>
      </c>
      <c r="O759">
        <v>2007</v>
      </c>
      <c r="P759">
        <v>5</v>
      </c>
      <c r="Q759">
        <f t="shared" si="23"/>
        <v>5</v>
      </c>
    </row>
    <row r="760" spans="1:17" x14ac:dyDescent="0.3">
      <c r="A760" s="308">
        <v>204000</v>
      </c>
      <c r="B760">
        <v>4899</v>
      </c>
      <c r="C760" t="s">
        <v>6793</v>
      </c>
      <c r="D760">
        <v>2006</v>
      </c>
      <c r="E760">
        <v>1</v>
      </c>
      <c r="F760" t="s">
        <v>6796</v>
      </c>
      <c r="G760" t="s">
        <v>6985</v>
      </c>
      <c r="H760" t="s">
        <v>6990</v>
      </c>
      <c r="I760" t="s">
        <v>6988</v>
      </c>
      <c r="J760" t="s">
        <v>6963</v>
      </c>
      <c r="K760">
        <f t="shared" si="22"/>
        <v>12</v>
      </c>
      <c r="L760" t="s">
        <v>6794</v>
      </c>
      <c r="N760" t="s">
        <v>6966</v>
      </c>
      <c r="O760">
        <v>2006</v>
      </c>
      <c r="P760">
        <v>5</v>
      </c>
      <c r="Q760">
        <f t="shared" si="23"/>
        <v>5</v>
      </c>
    </row>
    <row r="761" spans="1:17" x14ac:dyDescent="0.3">
      <c r="A761" s="308">
        <v>204000</v>
      </c>
      <c r="B761">
        <v>4900</v>
      </c>
      <c r="C761" t="s">
        <v>6793</v>
      </c>
      <c r="D761">
        <v>2006</v>
      </c>
      <c r="E761">
        <v>1</v>
      </c>
      <c r="F761" t="s">
        <v>6796</v>
      </c>
      <c r="G761" t="s">
        <v>6985</v>
      </c>
      <c r="H761" t="s">
        <v>6965</v>
      </c>
      <c r="I761" t="s">
        <v>6988</v>
      </c>
      <c r="J761" t="s">
        <v>6962</v>
      </c>
      <c r="K761">
        <f t="shared" si="22"/>
        <v>11</v>
      </c>
      <c r="L761" t="s">
        <v>6794</v>
      </c>
      <c r="N761" t="s">
        <v>6966</v>
      </c>
      <c r="O761">
        <v>2006</v>
      </c>
      <c r="P761" t="s">
        <v>6966</v>
      </c>
      <c r="Q761">
        <f t="shared" si="23"/>
        <v>-1</v>
      </c>
    </row>
    <row r="762" spans="1:17" x14ac:dyDescent="0.3">
      <c r="A762" s="308">
        <v>204000</v>
      </c>
      <c r="B762">
        <v>4904</v>
      </c>
      <c r="C762" t="s">
        <v>6793</v>
      </c>
      <c r="D762">
        <v>2006</v>
      </c>
      <c r="E762">
        <v>1</v>
      </c>
      <c r="F762" t="s">
        <v>6796</v>
      </c>
      <c r="G762" t="s">
        <v>6985</v>
      </c>
      <c r="H762" t="s">
        <v>6991</v>
      </c>
      <c r="I762" t="s">
        <v>6988</v>
      </c>
      <c r="J762" t="s">
        <v>6962</v>
      </c>
      <c r="K762">
        <f t="shared" si="22"/>
        <v>11</v>
      </c>
      <c r="L762" t="s">
        <v>6794</v>
      </c>
      <c r="N762" t="s">
        <v>6966</v>
      </c>
      <c r="O762">
        <v>2006</v>
      </c>
      <c r="P762" t="s">
        <v>6966</v>
      </c>
      <c r="Q762">
        <f t="shared" si="23"/>
        <v>-1</v>
      </c>
    </row>
    <row r="763" spans="1:17" x14ac:dyDescent="0.3">
      <c r="A763" s="308">
        <v>204000</v>
      </c>
      <c r="B763">
        <v>4905</v>
      </c>
      <c r="C763" t="s">
        <v>6793</v>
      </c>
      <c r="D763">
        <v>2007</v>
      </c>
      <c r="E763">
        <v>1</v>
      </c>
      <c r="F763" t="s">
        <v>6796</v>
      </c>
      <c r="G763" t="s">
        <v>6985</v>
      </c>
      <c r="H763" t="s">
        <v>6991</v>
      </c>
      <c r="I763" t="s">
        <v>6988</v>
      </c>
      <c r="J763" t="s">
        <v>6960</v>
      </c>
      <c r="K763">
        <f t="shared" si="22"/>
        <v>9</v>
      </c>
      <c r="L763" t="s">
        <v>6794</v>
      </c>
      <c r="N763" t="s">
        <v>6966</v>
      </c>
      <c r="O763" t="s">
        <v>6966</v>
      </c>
      <c r="P763">
        <v>12</v>
      </c>
      <c r="Q763">
        <f t="shared" si="23"/>
        <v>4</v>
      </c>
    </row>
    <row r="764" spans="1:17" x14ac:dyDescent="0.3">
      <c r="A764" s="308">
        <v>204000</v>
      </c>
      <c r="B764">
        <v>4907</v>
      </c>
      <c r="C764" t="s">
        <v>6793</v>
      </c>
      <c r="D764" t="s">
        <v>6966</v>
      </c>
      <c r="K764">
        <f t="shared" si="22"/>
        <v>-9</v>
      </c>
      <c r="Q764">
        <f t="shared" si="23"/>
        <v>0</v>
      </c>
    </row>
    <row r="765" spans="1:17" x14ac:dyDescent="0.3">
      <c r="A765" s="308">
        <v>204000</v>
      </c>
      <c r="B765">
        <v>4909</v>
      </c>
      <c r="C765" t="s">
        <v>6793</v>
      </c>
      <c r="D765">
        <v>2008</v>
      </c>
      <c r="E765">
        <v>1</v>
      </c>
      <c r="F765" t="s">
        <v>6796</v>
      </c>
      <c r="G765" t="s">
        <v>6985</v>
      </c>
      <c r="H765" t="s">
        <v>6986</v>
      </c>
      <c r="I765" t="s">
        <v>6992</v>
      </c>
      <c r="J765" t="s">
        <v>6953</v>
      </c>
      <c r="K765">
        <f t="shared" si="22"/>
        <v>5</v>
      </c>
      <c r="L765" t="s">
        <v>6793</v>
      </c>
      <c r="M765">
        <v>50</v>
      </c>
      <c r="N765">
        <v>4</v>
      </c>
      <c r="O765">
        <v>2008</v>
      </c>
      <c r="P765">
        <v>25</v>
      </c>
      <c r="Q765">
        <f t="shared" si="23"/>
        <v>2</v>
      </c>
    </row>
    <row r="766" spans="1:17" x14ac:dyDescent="0.3">
      <c r="A766" s="308">
        <v>204000</v>
      </c>
      <c r="B766">
        <v>4917</v>
      </c>
      <c r="C766" t="s">
        <v>6793</v>
      </c>
      <c r="D766">
        <v>2009</v>
      </c>
      <c r="K766">
        <f t="shared" si="22"/>
        <v>-9</v>
      </c>
      <c r="Q766">
        <f t="shared" si="23"/>
        <v>0</v>
      </c>
    </row>
    <row r="767" spans="1:17" x14ac:dyDescent="0.3">
      <c r="A767" s="308">
        <v>204000</v>
      </c>
      <c r="B767">
        <v>4922</v>
      </c>
      <c r="C767" t="s">
        <v>6793</v>
      </c>
      <c r="D767">
        <v>2008</v>
      </c>
      <c r="E767">
        <v>1</v>
      </c>
      <c r="F767" t="s">
        <v>6796</v>
      </c>
      <c r="G767" t="s">
        <v>6985</v>
      </c>
      <c r="H767" t="s">
        <v>6991</v>
      </c>
      <c r="I767" t="s">
        <v>6988</v>
      </c>
      <c r="J767" t="s">
        <v>6952</v>
      </c>
      <c r="K767">
        <f t="shared" si="22"/>
        <v>4</v>
      </c>
      <c r="L767" t="s">
        <v>6793</v>
      </c>
      <c r="M767">
        <v>50</v>
      </c>
      <c r="N767" t="s">
        <v>6966</v>
      </c>
      <c r="O767">
        <v>2008</v>
      </c>
      <c r="P767">
        <v>2</v>
      </c>
      <c r="Q767">
        <f t="shared" si="23"/>
        <v>6</v>
      </c>
    </row>
    <row r="768" spans="1:17" x14ac:dyDescent="0.3">
      <c r="A768" s="308">
        <v>204000</v>
      </c>
      <c r="B768">
        <v>4931</v>
      </c>
      <c r="C768" t="s">
        <v>6793</v>
      </c>
      <c r="D768">
        <v>2008</v>
      </c>
      <c r="E768">
        <v>1</v>
      </c>
      <c r="F768" t="s">
        <v>6796</v>
      </c>
      <c r="G768" t="s">
        <v>6985</v>
      </c>
      <c r="H768" t="s">
        <v>6991</v>
      </c>
      <c r="I768" t="s">
        <v>6988</v>
      </c>
      <c r="J768" t="s">
        <v>6963</v>
      </c>
      <c r="K768">
        <f t="shared" si="22"/>
        <v>12</v>
      </c>
      <c r="L768" t="s">
        <v>6794</v>
      </c>
      <c r="N768" t="s">
        <v>6966</v>
      </c>
      <c r="O768">
        <v>2008</v>
      </c>
      <c r="P768">
        <v>5</v>
      </c>
      <c r="Q768">
        <f t="shared" si="23"/>
        <v>5</v>
      </c>
    </row>
    <row r="769" spans="1:17" x14ac:dyDescent="0.3">
      <c r="A769" s="308">
        <v>204000</v>
      </c>
      <c r="B769">
        <v>4936</v>
      </c>
      <c r="C769" t="s">
        <v>6793</v>
      </c>
      <c r="D769">
        <v>2009</v>
      </c>
      <c r="K769">
        <f t="shared" si="22"/>
        <v>-9</v>
      </c>
      <c r="Q769">
        <f t="shared" si="23"/>
        <v>0</v>
      </c>
    </row>
    <row r="770" spans="1:17" x14ac:dyDescent="0.3">
      <c r="A770" s="308">
        <v>204000</v>
      </c>
      <c r="B770">
        <v>4946</v>
      </c>
      <c r="C770" t="s">
        <v>6793</v>
      </c>
      <c r="D770">
        <v>2007</v>
      </c>
      <c r="E770">
        <v>1</v>
      </c>
      <c r="F770" t="s">
        <v>6989</v>
      </c>
      <c r="G770" t="s">
        <v>6993</v>
      </c>
      <c r="H770" t="s">
        <v>6991</v>
      </c>
      <c r="I770" t="s">
        <v>6988</v>
      </c>
      <c r="J770" t="s">
        <v>6954</v>
      </c>
      <c r="K770">
        <f t="shared" si="22"/>
        <v>6</v>
      </c>
      <c r="L770" t="s">
        <v>6793</v>
      </c>
      <c r="M770" t="s">
        <v>6966</v>
      </c>
      <c r="N770">
        <v>7</v>
      </c>
      <c r="O770">
        <v>2007</v>
      </c>
      <c r="P770">
        <v>10</v>
      </c>
      <c r="Q770">
        <f t="shared" si="23"/>
        <v>4</v>
      </c>
    </row>
    <row r="771" spans="1:17" x14ac:dyDescent="0.3">
      <c r="A771" s="308">
        <v>204000</v>
      </c>
      <c r="B771">
        <v>4975</v>
      </c>
      <c r="C771" t="s">
        <v>6793</v>
      </c>
      <c r="D771" t="s">
        <v>6966</v>
      </c>
      <c r="K771">
        <f t="shared" si="22"/>
        <v>-9</v>
      </c>
      <c r="Q771">
        <f t="shared" si="23"/>
        <v>0</v>
      </c>
    </row>
    <row r="772" spans="1:17" x14ac:dyDescent="0.3">
      <c r="A772" s="308">
        <v>204000</v>
      </c>
      <c r="B772">
        <v>4976</v>
      </c>
      <c r="C772" t="s">
        <v>6793</v>
      </c>
      <c r="D772">
        <v>2007</v>
      </c>
      <c r="E772">
        <v>1</v>
      </c>
      <c r="F772" t="s">
        <v>6796</v>
      </c>
      <c r="G772" t="s">
        <v>6985</v>
      </c>
      <c r="H772" t="s">
        <v>6991</v>
      </c>
      <c r="I772" t="s">
        <v>6988</v>
      </c>
      <c r="J772" t="s">
        <v>6951</v>
      </c>
      <c r="K772">
        <f t="shared" si="22"/>
        <v>3</v>
      </c>
      <c r="L772" t="s">
        <v>6</v>
      </c>
      <c r="N772">
        <v>1</v>
      </c>
      <c r="O772">
        <v>2007</v>
      </c>
      <c r="P772" t="s">
        <v>6966</v>
      </c>
      <c r="Q772">
        <f t="shared" si="23"/>
        <v>-1</v>
      </c>
    </row>
    <row r="773" spans="1:17" x14ac:dyDescent="0.3">
      <c r="A773" s="308">
        <v>204000</v>
      </c>
      <c r="B773">
        <v>4987</v>
      </c>
      <c r="C773" t="s">
        <v>6793</v>
      </c>
      <c r="D773">
        <v>2006</v>
      </c>
      <c r="E773">
        <v>2</v>
      </c>
      <c r="F773" t="s">
        <v>6796</v>
      </c>
      <c r="G773" t="s">
        <v>6985</v>
      </c>
      <c r="H773" t="s">
        <v>6990</v>
      </c>
      <c r="I773" t="s">
        <v>6988</v>
      </c>
      <c r="J773" t="s">
        <v>6960</v>
      </c>
      <c r="K773">
        <f t="shared" si="22"/>
        <v>9</v>
      </c>
      <c r="L773" t="s">
        <v>6793</v>
      </c>
      <c r="M773">
        <v>50</v>
      </c>
      <c r="N773" t="s">
        <v>6966</v>
      </c>
      <c r="O773">
        <v>2006</v>
      </c>
      <c r="P773">
        <v>10</v>
      </c>
      <c r="Q773">
        <f t="shared" si="23"/>
        <v>4</v>
      </c>
    </row>
    <row r="774" spans="1:17" x14ac:dyDescent="0.3">
      <c r="A774" s="308">
        <v>204000</v>
      </c>
      <c r="B774">
        <v>4988</v>
      </c>
      <c r="C774" t="s">
        <v>6793</v>
      </c>
      <c r="D774">
        <v>2008</v>
      </c>
      <c r="E774">
        <v>1</v>
      </c>
      <c r="F774" t="s">
        <v>6796</v>
      </c>
      <c r="G774" t="s">
        <v>6985</v>
      </c>
      <c r="H774" t="s">
        <v>6990</v>
      </c>
      <c r="I774" t="s">
        <v>6988</v>
      </c>
      <c r="J774" t="s">
        <v>6962</v>
      </c>
      <c r="K774">
        <f t="shared" si="22"/>
        <v>11</v>
      </c>
      <c r="L774" t="s">
        <v>6794</v>
      </c>
      <c r="N774">
        <v>12</v>
      </c>
      <c r="O774">
        <v>2008</v>
      </c>
      <c r="P774">
        <v>10</v>
      </c>
      <c r="Q774">
        <f t="shared" si="23"/>
        <v>4</v>
      </c>
    </row>
    <row r="775" spans="1:17" x14ac:dyDescent="0.3">
      <c r="A775" s="308">
        <v>204000</v>
      </c>
      <c r="B775">
        <v>4993</v>
      </c>
      <c r="C775" t="s">
        <v>6793</v>
      </c>
      <c r="D775" t="s">
        <v>6966</v>
      </c>
      <c r="K775">
        <f t="shared" si="22"/>
        <v>-9</v>
      </c>
      <c r="Q775">
        <f t="shared" si="23"/>
        <v>0</v>
      </c>
    </row>
    <row r="776" spans="1:17" x14ac:dyDescent="0.3">
      <c r="A776" s="308">
        <v>204000</v>
      </c>
      <c r="B776">
        <v>5000</v>
      </c>
      <c r="C776" t="s">
        <v>6793</v>
      </c>
      <c r="D776">
        <v>2009</v>
      </c>
      <c r="K776">
        <f t="shared" si="22"/>
        <v>-9</v>
      </c>
      <c r="Q776">
        <f t="shared" si="23"/>
        <v>0</v>
      </c>
    </row>
    <row r="777" spans="1:17" x14ac:dyDescent="0.3">
      <c r="A777" s="308">
        <v>204000</v>
      </c>
      <c r="B777">
        <v>5005</v>
      </c>
      <c r="C777" t="s">
        <v>6793</v>
      </c>
      <c r="D777">
        <v>2009</v>
      </c>
      <c r="K777">
        <f t="shared" si="22"/>
        <v>-9</v>
      </c>
      <c r="Q777">
        <f t="shared" si="23"/>
        <v>0</v>
      </c>
    </row>
    <row r="778" spans="1:17" x14ac:dyDescent="0.3">
      <c r="A778" s="308">
        <v>204000</v>
      </c>
      <c r="B778">
        <v>5008</v>
      </c>
      <c r="C778" t="s">
        <v>6793</v>
      </c>
      <c r="D778">
        <v>2009</v>
      </c>
      <c r="K778">
        <f t="shared" si="22"/>
        <v>-9</v>
      </c>
      <c r="Q778">
        <f t="shared" si="23"/>
        <v>0</v>
      </c>
    </row>
    <row r="779" spans="1:17" x14ac:dyDescent="0.3">
      <c r="A779" s="308">
        <v>204000</v>
      </c>
      <c r="B779">
        <v>5014</v>
      </c>
      <c r="C779" t="s">
        <v>6793</v>
      </c>
      <c r="D779">
        <v>2009</v>
      </c>
      <c r="K779">
        <f t="shared" si="22"/>
        <v>-9</v>
      </c>
      <c r="Q779">
        <f t="shared" si="23"/>
        <v>0</v>
      </c>
    </row>
    <row r="780" spans="1:17" x14ac:dyDescent="0.3">
      <c r="A780" s="308">
        <v>204000</v>
      </c>
      <c r="B780">
        <v>5020</v>
      </c>
      <c r="C780" t="s">
        <v>6793</v>
      </c>
      <c r="D780">
        <v>2009</v>
      </c>
      <c r="K780">
        <f t="shared" si="22"/>
        <v>-9</v>
      </c>
      <c r="Q780">
        <f t="shared" si="23"/>
        <v>0</v>
      </c>
    </row>
    <row r="781" spans="1:17" x14ac:dyDescent="0.3">
      <c r="A781" s="308">
        <v>204000</v>
      </c>
      <c r="B781">
        <v>5024</v>
      </c>
      <c r="C781" t="s">
        <v>6793</v>
      </c>
      <c r="D781">
        <v>2009</v>
      </c>
      <c r="K781">
        <f t="shared" si="22"/>
        <v>-9</v>
      </c>
      <c r="Q781">
        <f t="shared" si="23"/>
        <v>0</v>
      </c>
    </row>
    <row r="782" spans="1:17" x14ac:dyDescent="0.3">
      <c r="A782" s="308">
        <v>204000</v>
      </c>
      <c r="B782">
        <v>5026</v>
      </c>
      <c r="C782" t="s">
        <v>6793</v>
      </c>
      <c r="D782">
        <v>2008</v>
      </c>
      <c r="E782">
        <v>1</v>
      </c>
      <c r="F782" t="s">
        <v>6796</v>
      </c>
      <c r="G782" t="s">
        <v>6985</v>
      </c>
      <c r="H782" t="s">
        <v>6990</v>
      </c>
      <c r="I782" t="s">
        <v>6988</v>
      </c>
      <c r="J782" t="s">
        <v>6962</v>
      </c>
      <c r="K782">
        <f t="shared" si="22"/>
        <v>11</v>
      </c>
      <c r="L782" t="s">
        <v>6794</v>
      </c>
      <c r="N782" t="s">
        <v>6966</v>
      </c>
      <c r="O782">
        <v>2008</v>
      </c>
      <c r="P782">
        <v>15</v>
      </c>
      <c r="Q782">
        <f t="shared" si="23"/>
        <v>3</v>
      </c>
    </row>
    <row r="783" spans="1:17" x14ac:dyDescent="0.3">
      <c r="A783" s="308">
        <v>204000</v>
      </c>
      <c r="B783">
        <v>5030</v>
      </c>
      <c r="C783" t="s">
        <v>6793</v>
      </c>
      <c r="D783">
        <v>2006</v>
      </c>
      <c r="E783">
        <v>1</v>
      </c>
      <c r="F783" t="s">
        <v>6796</v>
      </c>
      <c r="G783" t="s">
        <v>6985</v>
      </c>
      <c r="H783" t="s">
        <v>6991</v>
      </c>
      <c r="I783" t="s">
        <v>6988</v>
      </c>
      <c r="J783" t="s">
        <v>6960</v>
      </c>
      <c r="K783">
        <f t="shared" si="22"/>
        <v>9</v>
      </c>
      <c r="L783" t="s">
        <v>6794</v>
      </c>
      <c r="N783">
        <v>6</v>
      </c>
      <c r="O783">
        <v>2006</v>
      </c>
      <c r="P783">
        <v>30</v>
      </c>
      <c r="Q783">
        <f t="shared" si="23"/>
        <v>1</v>
      </c>
    </row>
    <row r="784" spans="1:17" x14ac:dyDescent="0.3">
      <c r="A784" s="308">
        <v>204000</v>
      </c>
      <c r="B784">
        <v>5031</v>
      </c>
      <c r="C784" t="s">
        <v>6793</v>
      </c>
      <c r="D784">
        <v>2006</v>
      </c>
      <c r="E784">
        <v>1</v>
      </c>
      <c r="F784" t="s">
        <v>6796</v>
      </c>
      <c r="G784" t="s">
        <v>6985</v>
      </c>
      <c r="H784" t="s">
        <v>6986</v>
      </c>
      <c r="I784" t="s">
        <v>6988</v>
      </c>
      <c r="J784" t="s">
        <v>6965</v>
      </c>
      <c r="K784">
        <f t="shared" si="22"/>
        <v>14</v>
      </c>
      <c r="L784" t="s">
        <v>6</v>
      </c>
      <c r="N784" t="s">
        <v>6966</v>
      </c>
      <c r="O784">
        <v>2006</v>
      </c>
      <c r="P784">
        <v>10</v>
      </c>
      <c r="Q784">
        <f t="shared" si="23"/>
        <v>4</v>
      </c>
    </row>
    <row r="785" spans="1:17" x14ac:dyDescent="0.3">
      <c r="A785" s="308">
        <v>204000</v>
      </c>
      <c r="B785">
        <v>5040</v>
      </c>
      <c r="C785" t="s">
        <v>6793</v>
      </c>
      <c r="D785">
        <v>2007</v>
      </c>
      <c r="E785">
        <v>1</v>
      </c>
      <c r="F785" t="s">
        <v>6796</v>
      </c>
      <c r="G785" t="s">
        <v>6985</v>
      </c>
      <c r="H785" t="s">
        <v>6990</v>
      </c>
      <c r="I785" t="s">
        <v>6988</v>
      </c>
      <c r="J785" t="s">
        <v>6962</v>
      </c>
      <c r="K785">
        <f t="shared" si="22"/>
        <v>11</v>
      </c>
      <c r="L785" t="s">
        <v>6794</v>
      </c>
      <c r="N785">
        <v>8</v>
      </c>
      <c r="O785">
        <v>2007</v>
      </c>
      <c r="P785">
        <v>9</v>
      </c>
      <c r="Q785">
        <f t="shared" si="23"/>
        <v>5</v>
      </c>
    </row>
    <row r="786" spans="1:17" x14ac:dyDescent="0.3">
      <c r="A786" s="308">
        <v>204000</v>
      </c>
      <c r="B786">
        <v>5058</v>
      </c>
      <c r="C786" t="s">
        <v>6793</v>
      </c>
      <c r="D786">
        <v>2009</v>
      </c>
      <c r="K786">
        <f t="shared" si="22"/>
        <v>-9</v>
      </c>
      <c r="Q786">
        <f t="shared" si="23"/>
        <v>0</v>
      </c>
    </row>
    <row r="787" spans="1:17" x14ac:dyDescent="0.3">
      <c r="A787" s="308">
        <v>204000</v>
      </c>
      <c r="B787">
        <v>5069</v>
      </c>
      <c r="C787" t="s">
        <v>6793</v>
      </c>
      <c r="D787">
        <v>2008</v>
      </c>
      <c r="E787">
        <v>1</v>
      </c>
      <c r="F787" t="s">
        <v>6796</v>
      </c>
      <c r="G787" t="s">
        <v>6985</v>
      </c>
      <c r="H787" t="s">
        <v>6990</v>
      </c>
      <c r="I787" t="s">
        <v>6988</v>
      </c>
      <c r="J787" t="s">
        <v>6962</v>
      </c>
      <c r="K787">
        <f t="shared" si="22"/>
        <v>11</v>
      </c>
      <c r="L787" t="s">
        <v>6794</v>
      </c>
      <c r="N787" t="s">
        <v>6966</v>
      </c>
      <c r="O787">
        <v>2008</v>
      </c>
      <c r="P787">
        <v>10</v>
      </c>
      <c r="Q787">
        <f t="shared" si="23"/>
        <v>4</v>
      </c>
    </row>
    <row r="788" spans="1:17" x14ac:dyDescent="0.3">
      <c r="A788" s="308">
        <v>204000</v>
      </c>
      <c r="B788">
        <v>5072</v>
      </c>
      <c r="C788" t="s">
        <v>6793</v>
      </c>
      <c r="D788">
        <v>2008</v>
      </c>
      <c r="E788">
        <v>1</v>
      </c>
      <c r="F788" t="s">
        <v>6796</v>
      </c>
      <c r="G788" t="s">
        <v>6985</v>
      </c>
      <c r="H788" t="s">
        <v>6991</v>
      </c>
      <c r="I788" t="s">
        <v>6988</v>
      </c>
      <c r="J788" t="s">
        <v>6962</v>
      </c>
      <c r="K788">
        <f t="shared" ref="K788:K851" si="24">VLOOKUP(J788,$AF$2:$AG$17,2,FALSE)</f>
        <v>11</v>
      </c>
      <c r="L788" t="s">
        <v>6794</v>
      </c>
      <c r="N788" t="s">
        <v>6966</v>
      </c>
      <c r="O788">
        <v>2008</v>
      </c>
      <c r="P788">
        <v>17</v>
      </c>
      <c r="Q788">
        <f t="shared" ref="Q788:Q851" si="25">IF(P788="Don't Know",-1,IF(P788&gt;=30,1,IF(P788&gt;=20,2,IF(P788&gt;=15,3,IF(P788&gt;=10,4,IF(P788&gt;=5,5,IF(P788&gt;0,6,0)))))))</f>
        <v>3</v>
      </c>
    </row>
    <row r="789" spans="1:17" x14ac:dyDescent="0.3">
      <c r="A789" s="308">
        <v>204000</v>
      </c>
      <c r="B789">
        <v>5073</v>
      </c>
      <c r="C789" t="s">
        <v>6793</v>
      </c>
      <c r="D789">
        <v>2007</v>
      </c>
      <c r="E789">
        <v>1</v>
      </c>
      <c r="F789" t="s">
        <v>6796</v>
      </c>
      <c r="G789" t="s">
        <v>6985</v>
      </c>
      <c r="H789" t="s">
        <v>6991</v>
      </c>
      <c r="I789" t="s">
        <v>6988</v>
      </c>
      <c r="J789" t="s">
        <v>6962</v>
      </c>
      <c r="K789">
        <f t="shared" si="24"/>
        <v>11</v>
      </c>
      <c r="L789" t="s">
        <v>6794</v>
      </c>
      <c r="N789">
        <v>10</v>
      </c>
      <c r="O789">
        <v>2007</v>
      </c>
      <c r="P789">
        <v>5</v>
      </c>
      <c r="Q789">
        <f t="shared" si="25"/>
        <v>5</v>
      </c>
    </row>
    <row r="790" spans="1:17" x14ac:dyDescent="0.3">
      <c r="A790" s="308">
        <v>204000</v>
      </c>
      <c r="B790">
        <v>5075</v>
      </c>
      <c r="C790" t="s">
        <v>6793</v>
      </c>
      <c r="D790" t="s">
        <v>6966</v>
      </c>
      <c r="K790">
        <f t="shared" si="24"/>
        <v>-9</v>
      </c>
      <c r="Q790">
        <f t="shared" si="25"/>
        <v>0</v>
      </c>
    </row>
    <row r="791" spans="1:17" x14ac:dyDescent="0.3">
      <c r="A791" s="308">
        <v>204000</v>
      </c>
      <c r="B791">
        <v>5083</v>
      </c>
      <c r="C791" t="s">
        <v>6793</v>
      </c>
      <c r="D791">
        <v>2006</v>
      </c>
      <c r="E791">
        <v>1</v>
      </c>
      <c r="F791" t="s">
        <v>6796</v>
      </c>
      <c r="G791" t="s">
        <v>6985</v>
      </c>
      <c r="H791" t="s">
        <v>6991</v>
      </c>
      <c r="I791" t="s">
        <v>6988</v>
      </c>
      <c r="J791" t="s">
        <v>6950</v>
      </c>
      <c r="K791">
        <f t="shared" si="24"/>
        <v>2</v>
      </c>
      <c r="L791" t="s">
        <v>6794</v>
      </c>
      <c r="N791" t="s">
        <v>6966</v>
      </c>
      <c r="O791">
        <v>2006</v>
      </c>
      <c r="P791">
        <v>25</v>
      </c>
      <c r="Q791">
        <f t="shared" si="25"/>
        <v>2</v>
      </c>
    </row>
    <row r="792" spans="1:17" x14ac:dyDescent="0.3">
      <c r="A792" s="308">
        <v>204000</v>
      </c>
      <c r="B792">
        <v>5085</v>
      </c>
      <c r="C792" t="s">
        <v>6793</v>
      </c>
      <c r="D792">
        <v>2009</v>
      </c>
      <c r="K792">
        <f t="shared" si="24"/>
        <v>-9</v>
      </c>
      <c r="Q792">
        <f t="shared" si="25"/>
        <v>0</v>
      </c>
    </row>
    <row r="793" spans="1:17" x14ac:dyDescent="0.3">
      <c r="A793" s="308">
        <v>204000</v>
      </c>
      <c r="B793">
        <v>5086</v>
      </c>
      <c r="C793" t="s">
        <v>6793</v>
      </c>
      <c r="D793">
        <v>2008</v>
      </c>
      <c r="E793">
        <v>1</v>
      </c>
      <c r="F793" t="s">
        <v>6989</v>
      </c>
      <c r="G793" t="s">
        <v>6994</v>
      </c>
      <c r="H793" t="s">
        <v>6991</v>
      </c>
      <c r="I793" t="s">
        <v>6988</v>
      </c>
      <c r="J793" t="s">
        <v>6960</v>
      </c>
      <c r="K793">
        <f t="shared" si="24"/>
        <v>9</v>
      </c>
      <c r="L793" t="s">
        <v>6793</v>
      </c>
      <c r="M793">
        <v>50</v>
      </c>
      <c r="N793" t="s">
        <v>6966</v>
      </c>
      <c r="O793">
        <v>2008</v>
      </c>
      <c r="P793">
        <v>20</v>
      </c>
      <c r="Q793">
        <f t="shared" si="25"/>
        <v>2</v>
      </c>
    </row>
    <row r="794" spans="1:17" x14ac:dyDescent="0.3">
      <c r="A794" s="308">
        <v>204000</v>
      </c>
      <c r="B794">
        <v>5094</v>
      </c>
      <c r="C794" t="s">
        <v>6793</v>
      </c>
      <c r="D794">
        <v>2006</v>
      </c>
      <c r="E794">
        <v>2</v>
      </c>
      <c r="F794" t="s">
        <v>6989</v>
      </c>
      <c r="G794" t="s">
        <v>6993</v>
      </c>
      <c r="H794" t="s">
        <v>6990</v>
      </c>
      <c r="I794" t="s">
        <v>6987</v>
      </c>
      <c r="J794" t="s">
        <v>6960</v>
      </c>
      <c r="K794">
        <f t="shared" si="24"/>
        <v>9</v>
      </c>
      <c r="L794" t="s">
        <v>6793</v>
      </c>
      <c r="M794">
        <v>50</v>
      </c>
      <c r="N794" t="s">
        <v>6966</v>
      </c>
      <c r="O794">
        <v>2006</v>
      </c>
      <c r="P794">
        <v>20</v>
      </c>
      <c r="Q794">
        <f t="shared" si="25"/>
        <v>2</v>
      </c>
    </row>
    <row r="795" spans="1:17" x14ac:dyDescent="0.3">
      <c r="A795" s="308">
        <v>204000</v>
      </c>
      <c r="B795">
        <v>5112</v>
      </c>
      <c r="C795" t="s">
        <v>6793</v>
      </c>
      <c r="D795">
        <v>2006</v>
      </c>
      <c r="E795">
        <v>1</v>
      </c>
      <c r="F795" t="s">
        <v>6796</v>
      </c>
      <c r="G795" t="s">
        <v>6985</v>
      </c>
      <c r="H795" t="s">
        <v>6991</v>
      </c>
      <c r="I795" t="s">
        <v>6988</v>
      </c>
      <c r="J795" t="s">
        <v>6963</v>
      </c>
      <c r="K795">
        <f t="shared" si="24"/>
        <v>12</v>
      </c>
      <c r="L795" t="s">
        <v>6794</v>
      </c>
      <c r="N795" t="s">
        <v>6966</v>
      </c>
      <c r="O795">
        <v>2006</v>
      </c>
      <c r="P795" t="s">
        <v>6966</v>
      </c>
      <c r="Q795">
        <f t="shared" si="25"/>
        <v>-1</v>
      </c>
    </row>
    <row r="796" spans="1:17" x14ac:dyDescent="0.3">
      <c r="A796" s="308">
        <v>204000</v>
      </c>
      <c r="B796">
        <v>5130</v>
      </c>
      <c r="C796" t="s">
        <v>6793</v>
      </c>
      <c r="D796">
        <v>2008</v>
      </c>
      <c r="E796">
        <v>2</v>
      </c>
      <c r="F796" t="s">
        <v>6796</v>
      </c>
      <c r="G796" t="s">
        <v>6985</v>
      </c>
      <c r="H796" t="s">
        <v>6990</v>
      </c>
      <c r="I796" t="s">
        <v>6988</v>
      </c>
      <c r="J796" t="s">
        <v>6963</v>
      </c>
      <c r="K796">
        <f t="shared" si="24"/>
        <v>12</v>
      </c>
      <c r="L796" t="s">
        <v>6794</v>
      </c>
      <c r="N796" t="s">
        <v>6966</v>
      </c>
      <c r="O796">
        <v>2008</v>
      </c>
      <c r="P796">
        <v>15</v>
      </c>
      <c r="Q796">
        <f t="shared" si="25"/>
        <v>3</v>
      </c>
    </row>
    <row r="797" spans="1:17" x14ac:dyDescent="0.3">
      <c r="A797" s="308">
        <v>204000</v>
      </c>
      <c r="B797">
        <v>5152</v>
      </c>
      <c r="C797" t="s">
        <v>6793</v>
      </c>
      <c r="D797">
        <v>2006</v>
      </c>
      <c r="E797">
        <v>1</v>
      </c>
      <c r="F797" t="s">
        <v>6796</v>
      </c>
      <c r="G797" t="s">
        <v>6985</v>
      </c>
      <c r="H797" t="s">
        <v>6991</v>
      </c>
      <c r="I797" t="s">
        <v>6992</v>
      </c>
      <c r="J797" t="s">
        <v>6960</v>
      </c>
      <c r="K797">
        <f t="shared" si="24"/>
        <v>9</v>
      </c>
      <c r="L797" t="s">
        <v>6793</v>
      </c>
      <c r="M797">
        <v>35</v>
      </c>
      <c r="N797">
        <v>3</v>
      </c>
      <c r="O797">
        <v>2006</v>
      </c>
      <c r="P797" t="s">
        <v>6966</v>
      </c>
      <c r="Q797">
        <f t="shared" si="25"/>
        <v>-1</v>
      </c>
    </row>
    <row r="798" spans="1:17" x14ac:dyDescent="0.3">
      <c r="A798" s="308">
        <v>204000</v>
      </c>
      <c r="B798">
        <v>5168</v>
      </c>
      <c r="C798" t="s">
        <v>6793</v>
      </c>
      <c r="D798">
        <v>2008</v>
      </c>
      <c r="E798">
        <v>1</v>
      </c>
      <c r="F798" t="s">
        <v>6989</v>
      </c>
      <c r="G798" t="s">
        <v>6993</v>
      </c>
      <c r="H798" t="s">
        <v>6991</v>
      </c>
      <c r="I798" t="s">
        <v>6992</v>
      </c>
      <c r="J798" t="s">
        <v>6963</v>
      </c>
      <c r="K798">
        <f t="shared" si="24"/>
        <v>12</v>
      </c>
      <c r="L798" t="s">
        <v>6794</v>
      </c>
      <c r="N798">
        <v>9</v>
      </c>
      <c r="O798">
        <v>2008</v>
      </c>
      <c r="P798">
        <v>20</v>
      </c>
      <c r="Q798">
        <f t="shared" si="25"/>
        <v>2</v>
      </c>
    </row>
    <row r="799" spans="1:17" x14ac:dyDescent="0.3">
      <c r="A799" s="308">
        <v>204000</v>
      </c>
      <c r="B799">
        <v>5172</v>
      </c>
      <c r="C799" t="s">
        <v>6793</v>
      </c>
      <c r="D799">
        <v>2007</v>
      </c>
      <c r="E799">
        <v>1</v>
      </c>
      <c r="F799" t="s">
        <v>6796</v>
      </c>
      <c r="G799" t="s">
        <v>6985</v>
      </c>
      <c r="H799" t="s">
        <v>6991</v>
      </c>
      <c r="I799" t="s">
        <v>6988</v>
      </c>
      <c r="J799" t="s">
        <v>6965</v>
      </c>
      <c r="K799">
        <f t="shared" si="24"/>
        <v>14</v>
      </c>
      <c r="L799" t="s">
        <v>6794</v>
      </c>
      <c r="N799">
        <v>8</v>
      </c>
      <c r="O799">
        <v>2007</v>
      </c>
      <c r="P799">
        <v>4</v>
      </c>
      <c r="Q799">
        <f t="shared" si="25"/>
        <v>6</v>
      </c>
    </row>
    <row r="800" spans="1:17" x14ac:dyDescent="0.3">
      <c r="A800" s="308">
        <v>204000</v>
      </c>
      <c r="B800">
        <v>5173</v>
      </c>
      <c r="C800" t="s">
        <v>6793</v>
      </c>
      <c r="D800">
        <v>2007</v>
      </c>
      <c r="E800">
        <v>1</v>
      </c>
      <c r="F800" t="s">
        <v>6796</v>
      </c>
      <c r="G800" t="s">
        <v>6985</v>
      </c>
      <c r="H800" t="s">
        <v>6986</v>
      </c>
      <c r="I800" t="s">
        <v>6988</v>
      </c>
      <c r="J800" t="s">
        <v>6962</v>
      </c>
      <c r="K800">
        <f t="shared" si="24"/>
        <v>11</v>
      </c>
      <c r="L800" t="s">
        <v>6794</v>
      </c>
      <c r="N800">
        <v>1</v>
      </c>
      <c r="O800">
        <v>2007</v>
      </c>
      <c r="P800">
        <v>6</v>
      </c>
      <c r="Q800">
        <f t="shared" si="25"/>
        <v>5</v>
      </c>
    </row>
    <row r="801" spans="1:17" x14ac:dyDescent="0.3">
      <c r="A801" s="308">
        <v>204000</v>
      </c>
      <c r="B801">
        <v>5179</v>
      </c>
      <c r="C801" t="s">
        <v>6793</v>
      </c>
      <c r="D801" t="s">
        <v>6966</v>
      </c>
      <c r="K801">
        <f t="shared" si="24"/>
        <v>-9</v>
      </c>
      <c r="Q801">
        <f t="shared" si="25"/>
        <v>0</v>
      </c>
    </row>
    <row r="802" spans="1:17" x14ac:dyDescent="0.3">
      <c r="A802" s="308">
        <v>204000</v>
      </c>
      <c r="B802">
        <v>5185</v>
      </c>
      <c r="C802" t="s">
        <v>6793</v>
      </c>
      <c r="D802">
        <v>2009</v>
      </c>
      <c r="K802">
        <f t="shared" si="24"/>
        <v>-9</v>
      </c>
      <c r="Q802">
        <f t="shared" si="25"/>
        <v>0</v>
      </c>
    </row>
    <row r="803" spans="1:17" x14ac:dyDescent="0.3">
      <c r="A803" s="308">
        <v>204000</v>
      </c>
      <c r="B803">
        <v>5194</v>
      </c>
      <c r="C803" t="s">
        <v>6793</v>
      </c>
      <c r="D803">
        <v>2008</v>
      </c>
      <c r="E803">
        <v>1</v>
      </c>
      <c r="F803" t="s">
        <v>6796</v>
      </c>
      <c r="G803" t="s">
        <v>6985</v>
      </c>
      <c r="H803" t="s">
        <v>6991</v>
      </c>
      <c r="I803" t="s">
        <v>6988</v>
      </c>
      <c r="J803" t="s">
        <v>6949</v>
      </c>
      <c r="K803">
        <f t="shared" si="24"/>
        <v>1</v>
      </c>
      <c r="L803" t="s">
        <v>6</v>
      </c>
      <c r="N803" t="s">
        <v>6966</v>
      </c>
      <c r="O803">
        <v>2008</v>
      </c>
      <c r="P803">
        <v>18</v>
      </c>
      <c r="Q803">
        <f t="shared" si="25"/>
        <v>3</v>
      </c>
    </row>
    <row r="804" spans="1:17" x14ac:dyDescent="0.3">
      <c r="A804" s="308">
        <v>204000</v>
      </c>
      <c r="B804">
        <v>5196</v>
      </c>
      <c r="C804" t="s">
        <v>6793</v>
      </c>
      <c r="D804">
        <v>2008</v>
      </c>
      <c r="E804">
        <v>1</v>
      </c>
      <c r="F804" t="s">
        <v>6796</v>
      </c>
      <c r="G804" t="s">
        <v>6985</v>
      </c>
      <c r="H804" t="s">
        <v>6990</v>
      </c>
      <c r="I804" t="s">
        <v>6988</v>
      </c>
      <c r="J804" t="s">
        <v>6963</v>
      </c>
      <c r="K804">
        <f t="shared" si="24"/>
        <v>12</v>
      </c>
      <c r="L804" t="s">
        <v>6794</v>
      </c>
      <c r="N804">
        <v>7</v>
      </c>
      <c r="O804">
        <v>2008</v>
      </c>
      <c r="P804" t="s">
        <v>6966</v>
      </c>
      <c r="Q804">
        <f t="shared" si="25"/>
        <v>-1</v>
      </c>
    </row>
    <row r="805" spans="1:17" x14ac:dyDescent="0.3">
      <c r="A805" s="308">
        <v>204000</v>
      </c>
      <c r="B805">
        <v>5210</v>
      </c>
      <c r="C805" t="s">
        <v>6793</v>
      </c>
      <c r="D805">
        <v>2006</v>
      </c>
      <c r="E805">
        <v>1</v>
      </c>
      <c r="F805" t="s">
        <v>6989</v>
      </c>
      <c r="G805" t="s">
        <v>6993</v>
      </c>
      <c r="H805" t="s">
        <v>6991</v>
      </c>
      <c r="I805" t="s">
        <v>6992</v>
      </c>
      <c r="J805" t="s">
        <v>6960</v>
      </c>
      <c r="K805">
        <f t="shared" si="24"/>
        <v>9</v>
      </c>
      <c r="L805" t="s">
        <v>6794</v>
      </c>
      <c r="N805" t="s">
        <v>6966</v>
      </c>
      <c r="O805">
        <v>2006</v>
      </c>
      <c r="P805" t="s">
        <v>6966</v>
      </c>
      <c r="Q805">
        <f t="shared" si="25"/>
        <v>-1</v>
      </c>
    </row>
    <row r="806" spans="1:17" x14ac:dyDescent="0.3">
      <c r="A806" s="308">
        <v>204000</v>
      </c>
      <c r="B806">
        <v>5225</v>
      </c>
      <c r="C806" t="s">
        <v>6793</v>
      </c>
      <c r="D806">
        <v>2006</v>
      </c>
      <c r="E806">
        <v>1</v>
      </c>
      <c r="F806" t="s">
        <v>6989</v>
      </c>
      <c r="G806" t="s">
        <v>6993</v>
      </c>
      <c r="H806" t="s">
        <v>6991</v>
      </c>
      <c r="I806" t="s">
        <v>6965</v>
      </c>
      <c r="J806" t="s">
        <v>6960</v>
      </c>
      <c r="K806">
        <f t="shared" si="24"/>
        <v>9</v>
      </c>
      <c r="L806" t="s">
        <v>6794</v>
      </c>
      <c r="N806">
        <v>7</v>
      </c>
      <c r="O806">
        <v>2006</v>
      </c>
      <c r="P806">
        <v>30</v>
      </c>
      <c r="Q806">
        <f t="shared" si="25"/>
        <v>1</v>
      </c>
    </row>
    <row r="807" spans="1:17" x14ac:dyDescent="0.3">
      <c r="A807" s="308">
        <v>204000</v>
      </c>
      <c r="B807">
        <v>5227</v>
      </c>
      <c r="C807" t="s">
        <v>6793</v>
      </c>
      <c r="D807">
        <v>2008</v>
      </c>
      <c r="E807">
        <v>1</v>
      </c>
      <c r="F807" t="s">
        <v>6796</v>
      </c>
      <c r="G807" t="s">
        <v>6985</v>
      </c>
      <c r="H807" t="s">
        <v>6991</v>
      </c>
      <c r="I807" t="s">
        <v>6965</v>
      </c>
      <c r="J807" t="s">
        <v>6961</v>
      </c>
      <c r="K807">
        <f t="shared" si="24"/>
        <v>10</v>
      </c>
      <c r="L807" t="s">
        <v>6794</v>
      </c>
      <c r="N807" t="s">
        <v>6966</v>
      </c>
      <c r="O807">
        <v>2007</v>
      </c>
      <c r="P807">
        <v>1</v>
      </c>
      <c r="Q807">
        <f t="shared" si="25"/>
        <v>6</v>
      </c>
    </row>
    <row r="808" spans="1:17" x14ac:dyDescent="0.3">
      <c r="A808" s="308">
        <v>204000</v>
      </c>
      <c r="B808">
        <v>5240</v>
      </c>
      <c r="C808" t="s">
        <v>6793</v>
      </c>
      <c r="D808">
        <v>2008</v>
      </c>
      <c r="E808">
        <v>1</v>
      </c>
      <c r="F808" t="s">
        <v>6796</v>
      </c>
      <c r="G808" t="s">
        <v>6985</v>
      </c>
      <c r="H808" t="s">
        <v>6991</v>
      </c>
      <c r="I808" t="s">
        <v>6988</v>
      </c>
      <c r="J808" t="s">
        <v>6962</v>
      </c>
      <c r="K808">
        <f t="shared" si="24"/>
        <v>11</v>
      </c>
      <c r="L808" t="s">
        <v>6794</v>
      </c>
      <c r="N808">
        <v>4</v>
      </c>
      <c r="O808">
        <v>2008</v>
      </c>
      <c r="P808">
        <v>8</v>
      </c>
      <c r="Q808">
        <f t="shared" si="25"/>
        <v>5</v>
      </c>
    </row>
    <row r="809" spans="1:17" x14ac:dyDescent="0.3">
      <c r="A809" s="308">
        <v>204000</v>
      </c>
      <c r="B809">
        <v>5260</v>
      </c>
      <c r="C809" t="s">
        <v>6793</v>
      </c>
      <c r="D809" t="s">
        <v>6966</v>
      </c>
      <c r="K809">
        <f t="shared" si="24"/>
        <v>-9</v>
      </c>
      <c r="Q809">
        <f t="shared" si="25"/>
        <v>0</v>
      </c>
    </row>
    <row r="810" spans="1:17" x14ac:dyDescent="0.3">
      <c r="A810" s="308">
        <v>204000</v>
      </c>
      <c r="B810">
        <v>5271</v>
      </c>
      <c r="C810" t="s">
        <v>6793</v>
      </c>
      <c r="D810">
        <v>2008</v>
      </c>
      <c r="E810">
        <v>1</v>
      </c>
      <c r="F810" t="s">
        <v>6796</v>
      </c>
      <c r="G810" t="s">
        <v>6985</v>
      </c>
      <c r="H810" t="s">
        <v>6990</v>
      </c>
      <c r="I810" t="s">
        <v>6988</v>
      </c>
      <c r="J810" t="s">
        <v>6960</v>
      </c>
      <c r="K810">
        <f t="shared" si="24"/>
        <v>9</v>
      </c>
      <c r="L810" t="s">
        <v>6793</v>
      </c>
      <c r="M810">
        <v>50</v>
      </c>
      <c r="N810">
        <v>5</v>
      </c>
      <c r="O810">
        <v>2008</v>
      </c>
      <c r="P810">
        <v>12</v>
      </c>
      <c r="Q810">
        <f t="shared" si="25"/>
        <v>4</v>
      </c>
    </row>
    <row r="811" spans="1:17" x14ac:dyDescent="0.3">
      <c r="A811" s="308">
        <v>204000</v>
      </c>
      <c r="B811">
        <v>5278</v>
      </c>
      <c r="C811" t="s">
        <v>6793</v>
      </c>
      <c r="D811">
        <v>2007</v>
      </c>
      <c r="E811">
        <v>1</v>
      </c>
      <c r="F811" t="s">
        <v>6796</v>
      </c>
      <c r="G811" t="s">
        <v>6985</v>
      </c>
      <c r="H811" t="s">
        <v>6990</v>
      </c>
      <c r="I811" t="s">
        <v>6988</v>
      </c>
      <c r="J811" t="s">
        <v>6960</v>
      </c>
      <c r="K811">
        <f t="shared" si="24"/>
        <v>9</v>
      </c>
      <c r="L811" t="s">
        <v>6793</v>
      </c>
      <c r="M811">
        <v>35</v>
      </c>
      <c r="N811">
        <v>2</v>
      </c>
      <c r="O811">
        <v>2007</v>
      </c>
      <c r="P811">
        <v>9</v>
      </c>
      <c r="Q811">
        <f t="shared" si="25"/>
        <v>5</v>
      </c>
    </row>
    <row r="812" spans="1:17" x14ac:dyDescent="0.3">
      <c r="A812" s="308">
        <v>204000</v>
      </c>
      <c r="B812">
        <v>5280</v>
      </c>
      <c r="C812" t="s">
        <v>6793</v>
      </c>
      <c r="D812">
        <v>2006</v>
      </c>
      <c r="E812">
        <v>1</v>
      </c>
      <c r="F812" t="s">
        <v>6796</v>
      </c>
      <c r="G812" t="s">
        <v>6985</v>
      </c>
      <c r="H812" t="s">
        <v>6991</v>
      </c>
      <c r="I812" t="s">
        <v>6988</v>
      </c>
      <c r="J812" t="s">
        <v>6966</v>
      </c>
      <c r="K812">
        <f t="shared" si="24"/>
        <v>-8</v>
      </c>
      <c r="L812" t="s">
        <v>6794</v>
      </c>
      <c r="N812" t="s">
        <v>6966</v>
      </c>
      <c r="O812">
        <v>2006</v>
      </c>
      <c r="P812">
        <v>10</v>
      </c>
      <c r="Q812">
        <f t="shared" si="25"/>
        <v>4</v>
      </c>
    </row>
    <row r="813" spans="1:17" x14ac:dyDescent="0.3">
      <c r="A813" s="308">
        <v>204000</v>
      </c>
      <c r="B813">
        <v>5287</v>
      </c>
      <c r="C813" t="s">
        <v>6793</v>
      </c>
      <c r="D813">
        <v>2007</v>
      </c>
      <c r="E813">
        <v>1</v>
      </c>
      <c r="F813" t="s">
        <v>6796</v>
      </c>
      <c r="G813" t="s">
        <v>6985</v>
      </c>
      <c r="H813" t="s">
        <v>6990</v>
      </c>
      <c r="I813" t="s">
        <v>6988</v>
      </c>
      <c r="J813" t="s">
        <v>6960</v>
      </c>
      <c r="K813">
        <f t="shared" si="24"/>
        <v>9</v>
      </c>
      <c r="L813" t="s">
        <v>6793</v>
      </c>
      <c r="M813">
        <v>35</v>
      </c>
      <c r="N813">
        <v>6</v>
      </c>
      <c r="O813">
        <v>2007</v>
      </c>
      <c r="P813">
        <v>17</v>
      </c>
      <c r="Q813">
        <f t="shared" si="25"/>
        <v>3</v>
      </c>
    </row>
    <row r="814" spans="1:17" x14ac:dyDescent="0.3">
      <c r="A814" s="308">
        <v>204000</v>
      </c>
      <c r="B814">
        <v>5290</v>
      </c>
      <c r="C814" t="s">
        <v>6793</v>
      </c>
      <c r="D814">
        <v>2006</v>
      </c>
      <c r="E814">
        <v>1</v>
      </c>
      <c r="F814" t="s">
        <v>6989</v>
      </c>
      <c r="G814" t="s">
        <v>6993</v>
      </c>
      <c r="H814" t="s">
        <v>6991</v>
      </c>
      <c r="I814" t="s">
        <v>6965</v>
      </c>
      <c r="J814" t="s">
        <v>6961</v>
      </c>
      <c r="K814">
        <f t="shared" si="24"/>
        <v>10</v>
      </c>
      <c r="L814" t="s">
        <v>6794</v>
      </c>
      <c r="N814">
        <v>4</v>
      </c>
      <c r="O814">
        <v>2006</v>
      </c>
      <c r="P814">
        <v>20</v>
      </c>
      <c r="Q814">
        <f t="shared" si="25"/>
        <v>2</v>
      </c>
    </row>
    <row r="815" spans="1:17" x14ac:dyDescent="0.3">
      <c r="A815" s="308">
        <v>204000</v>
      </c>
      <c r="B815">
        <v>5293</v>
      </c>
      <c r="C815" t="s">
        <v>6793</v>
      </c>
      <c r="D815">
        <v>2009</v>
      </c>
      <c r="K815">
        <f t="shared" si="24"/>
        <v>-9</v>
      </c>
      <c r="Q815">
        <f t="shared" si="25"/>
        <v>0</v>
      </c>
    </row>
    <row r="816" spans="1:17" x14ac:dyDescent="0.3">
      <c r="A816" s="308">
        <v>204000</v>
      </c>
      <c r="B816">
        <v>5294</v>
      </c>
      <c r="C816" t="s">
        <v>6793</v>
      </c>
      <c r="D816">
        <v>2007</v>
      </c>
      <c r="E816">
        <v>1</v>
      </c>
      <c r="F816" t="s">
        <v>6989</v>
      </c>
      <c r="G816" t="s">
        <v>6993</v>
      </c>
      <c r="H816" t="s">
        <v>6991</v>
      </c>
      <c r="I816" t="s">
        <v>6992</v>
      </c>
      <c r="J816" t="s">
        <v>6960</v>
      </c>
      <c r="K816">
        <f t="shared" si="24"/>
        <v>9</v>
      </c>
      <c r="L816" t="s">
        <v>6793</v>
      </c>
      <c r="M816">
        <v>35</v>
      </c>
      <c r="N816">
        <v>2</v>
      </c>
      <c r="O816">
        <v>2007</v>
      </c>
      <c r="P816" t="s">
        <v>6966</v>
      </c>
      <c r="Q816">
        <f t="shared" si="25"/>
        <v>-1</v>
      </c>
    </row>
    <row r="817" spans="1:17" x14ac:dyDescent="0.3">
      <c r="A817" s="308">
        <v>204000</v>
      </c>
      <c r="B817">
        <v>5295</v>
      </c>
      <c r="C817" t="s">
        <v>6793</v>
      </c>
      <c r="D817">
        <v>2008</v>
      </c>
      <c r="E817">
        <v>2</v>
      </c>
      <c r="F817" t="s">
        <v>6796</v>
      </c>
      <c r="G817" t="s">
        <v>6985</v>
      </c>
      <c r="H817" t="s">
        <v>6991</v>
      </c>
      <c r="I817" t="s">
        <v>6965</v>
      </c>
      <c r="J817" t="s">
        <v>6965</v>
      </c>
      <c r="K817">
        <f t="shared" si="24"/>
        <v>14</v>
      </c>
      <c r="L817" t="s">
        <v>6794</v>
      </c>
      <c r="N817">
        <v>12</v>
      </c>
      <c r="O817">
        <v>2008</v>
      </c>
      <c r="P817">
        <v>1</v>
      </c>
      <c r="Q817">
        <f t="shared" si="25"/>
        <v>6</v>
      </c>
    </row>
    <row r="818" spans="1:17" x14ac:dyDescent="0.3">
      <c r="A818" s="308">
        <v>204000</v>
      </c>
      <c r="B818">
        <v>5297</v>
      </c>
      <c r="C818" t="s">
        <v>6793</v>
      </c>
      <c r="D818">
        <v>2008</v>
      </c>
      <c r="E818">
        <v>1</v>
      </c>
      <c r="F818" t="s">
        <v>6796</v>
      </c>
      <c r="G818" t="s">
        <v>6985</v>
      </c>
      <c r="H818" t="s">
        <v>6986</v>
      </c>
      <c r="I818" t="s">
        <v>6988</v>
      </c>
      <c r="J818" t="s">
        <v>6962</v>
      </c>
      <c r="K818">
        <f t="shared" si="24"/>
        <v>11</v>
      </c>
      <c r="L818" t="s">
        <v>6794</v>
      </c>
      <c r="N818" t="s">
        <v>6966</v>
      </c>
      <c r="O818">
        <v>2008</v>
      </c>
      <c r="P818">
        <v>10</v>
      </c>
      <c r="Q818">
        <f t="shared" si="25"/>
        <v>4</v>
      </c>
    </row>
    <row r="819" spans="1:17" x14ac:dyDescent="0.3">
      <c r="A819" s="308">
        <v>204000</v>
      </c>
      <c r="B819">
        <v>5303</v>
      </c>
      <c r="C819" t="s">
        <v>6793</v>
      </c>
      <c r="D819">
        <v>2008</v>
      </c>
      <c r="E819">
        <v>1</v>
      </c>
      <c r="F819" t="s">
        <v>6796</v>
      </c>
      <c r="G819" t="s">
        <v>6985</v>
      </c>
      <c r="H819" t="s">
        <v>6986</v>
      </c>
      <c r="I819" t="s">
        <v>6988</v>
      </c>
      <c r="J819" t="s">
        <v>6962</v>
      </c>
      <c r="K819">
        <f t="shared" si="24"/>
        <v>11</v>
      </c>
      <c r="L819" t="s">
        <v>6</v>
      </c>
      <c r="N819">
        <v>12</v>
      </c>
      <c r="O819">
        <v>2008</v>
      </c>
      <c r="P819">
        <v>8</v>
      </c>
      <c r="Q819">
        <f t="shared" si="25"/>
        <v>5</v>
      </c>
    </row>
    <row r="820" spans="1:17" x14ac:dyDescent="0.3">
      <c r="A820" s="308">
        <v>204000</v>
      </c>
      <c r="B820">
        <v>5310</v>
      </c>
      <c r="C820" t="s">
        <v>6793</v>
      </c>
      <c r="D820">
        <v>2006</v>
      </c>
      <c r="E820">
        <v>1</v>
      </c>
      <c r="F820" t="s">
        <v>6989</v>
      </c>
      <c r="G820" t="s">
        <v>6993</v>
      </c>
      <c r="H820" t="s">
        <v>6991</v>
      </c>
      <c r="I820" t="s">
        <v>6987</v>
      </c>
      <c r="J820" t="s">
        <v>6960</v>
      </c>
      <c r="K820">
        <f t="shared" si="24"/>
        <v>9</v>
      </c>
      <c r="L820" t="s">
        <v>6793</v>
      </c>
      <c r="M820">
        <v>35</v>
      </c>
      <c r="N820" t="s">
        <v>6966</v>
      </c>
      <c r="O820">
        <v>2006</v>
      </c>
      <c r="P820">
        <v>4</v>
      </c>
      <c r="Q820">
        <f t="shared" si="25"/>
        <v>6</v>
      </c>
    </row>
    <row r="821" spans="1:17" x14ac:dyDescent="0.3">
      <c r="A821" s="308">
        <v>204000</v>
      </c>
      <c r="B821">
        <v>5317</v>
      </c>
      <c r="C821" t="s">
        <v>6793</v>
      </c>
      <c r="D821">
        <v>2007</v>
      </c>
      <c r="E821">
        <v>2</v>
      </c>
      <c r="F821" t="s">
        <v>6989</v>
      </c>
      <c r="G821" t="s">
        <v>6993</v>
      </c>
      <c r="H821" t="s">
        <v>6991</v>
      </c>
      <c r="I821" t="s">
        <v>6965</v>
      </c>
      <c r="J821" t="s">
        <v>6963</v>
      </c>
      <c r="K821">
        <f t="shared" si="24"/>
        <v>12</v>
      </c>
      <c r="L821" t="s">
        <v>6794</v>
      </c>
      <c r="N821" t="s">
        <v>6966</v>
      </c>
      <c r="O821">
        <v>2007</v>
      </c>
      <c r="P821">
        <v>20</v>
      </c>
      <c r="Q821">
        <f t="shared" si="25"/>
        <v>2</v>
      </c>
    </row>
    <row r="822" spans="1:17" x14ac:dyDescent="0.3">
      <c r="A822" s="308">
        <v>204000</v>
      </c>
      <c r="B822">
        <v>5321</v>
      </c>
      <c r="C822" t="s">
        <v>6793</v>
      </c>
      <c r="D822">
        <v>2008</v>
      </c>
      <c r="E822">
        <v>1</v>
      </c>
      <c r="F822" t="s">
        <v>6796</v>
      </c>
      <c r="G822" t="s">
        <v>6985</v>
      </c>
      <c r="H822" t="s">
        <v>6991</v>
      </c>
      <c r="I822" t="s">
        <v>6988</v>
      </c>
      <c r="J822" t="s">
        <v>6963</v>
      </c>
      <c r="K822">
        <f t="shared" si="24"/>
        <v>12</v>
      </c>
      <c r="L822" t="s">
        <v>6794</v>
      </c>
      <c r="N822" t="s">
        <v>6966</v>
      </c>
      <c r="O822">
        <v>2008</v>
      </c>
      <c r="P822">
        <v>12</v>
      </c>
      <c r="Q822">
        <f t="shared" si="25"/>
        <v>4</v>
      </c>
    </row>
    <row r="823" spans="1:17" x14ac:dyDescent="0.3">
      <c r="A823" s="308">
        <v>204000</v>
      </c>
      <c r="B823">
        <v>5322</v>
      </c>
      <c r="C823" t="s">
        <v>6793</v>
      </c>
      <c r="D823">
        <v>2007</v>
      </c>
      <c r="E823">
        <v>1</v>
      </c>
      <c r="F823" t="s">
        <v>6989</v>
      </c>
      <c r="G823" t="s">
        <v>6993</v>
      </c>
      <c r="H823" t="s">
        <v>6991</v>
      </c>
      <c r="I823" t="s">
        <v>6988</v>
      </c>
      <c r="J823" t="s">
        <v>6960</v>
      </c>
      <c r="K823">
        <f t="shared" si="24"/>
        <v>9</v>
      </c>
      <c r="L823" t="s">
        <v>6793</v>
      </c>
      <c r="M823">
        <v>50</v>
      </c>
      <c r="N823" t="s">
        <v>6966</v>
      </c>
      <c r="O823">
        <v>2007</v>
      </c>
      <c r="P823">
        <v>20</v>
      </c>
      <c r="Q823">
        <f t="shared" si="25"/>
        <v>2</v>
      </c>
    </row>
    <row r="824" spans="1:17" x14ac:dyDescent="0.3">
      <c r="A824" s="308">
        <v>204000</v>
      </c>
      <c r="B824">
        <v>5325</v>
      </c>
      <c r="C824" t="s">
        <v>6793</v>
      </c>
      <c r="D824">
        <v>2007</v>
      </c>
      <c r="E824">
        <v>1</v>
      </c>
      <c r="F824" t="s">
        <v>6796</v>
      </c>
      <c r="G824" t="s">
        <v>6985</v>
      </c>
      <c r="H824" t="s">
        <v>6991</v>
      </c>
      <c r="I824" t="s">
        <v>6988</v>
      </c>
      <c r="J824" t="s">
        <v>6963</v>
      </c>
      <c r="K824">
        <f t="shared" si="24"/>
        <v>12</v>
      </c>
      <c r="L824" t="s">
        <v>6794</v>
      </c>
      <c r="N824">
        <v>5</v>
      </c>
      <c r="O824">
        <v>2007</v>
      </c>
      <c r="P824">
        <v>13</v>
      </c>
      <c r="Q824">
        <f t="shared" si="25"/>
        <v>4</v>
      </c>
    </row>
    <row r="825" spans="1:17" x14ac:dyDescent="0.3">
      <c r="A825" s="308">
        <v>204000</v>
      </c>
      <c r="B825">
        <v>5332</v>
      </c>
      <c r="C825" t="s">
        <v>6793</v>
      </c>
      <c r="D825">
        <v>2006</v>
      </c>
      <c r="E825">
        <v>1</v>
      </c>
      <c r="F825" t="s">
        <v>6796</v>
      </c>
      <c r="G825" t="s">
        <v>6985</v>
      </c>
      <c r="H825" t="s">
        <v>6986</v>
      </c>
      <c r="I825" t="s">
        <v>6988</v>
      </c>
      <c r="J825" t="s">
        <v>6962</v>
      </c>
      <c r="K825">
        <f t="shared" si="24"/>
        <v>11</v>
      </c>
      <c r="L825" t="s">
        <v>6794</v>
      </c>
      <c r="N825" t="s">
        <v>6966</v>
      </c>
      <c r="O825">
        <v>2006</v>
      </c>
      <c r="P825" t="s">
        <v>6966</v>
      </c>
      <c r="Q825">
        <f t="shared" si="25"/>
        <v>-1</v>
      </c>
    </row>
    <row r="826" spans="1:17" x14ac:dyDescent="0.3">
      <c r="A826" s="308">
        <v>204000</v>
      </c>
      <c r="B826">
        <v>5334</v>
      </c>
      <c r="C826" t="s">
        <v>6793</v>
      </c>
      <c r="D826">
        <v>2008</v>
      </c>
      <c r="E826">
        <v>1</v>
      </c>
      <c r="F826" t="s">
        <v>6796</v>
      </c>
      <c r="G826" t="s">
        <v>6985</v>
      </c>
      <c r="H826" t="s">
        <v>6991</v>
      </c>
      <c r="I826" t="s">
        <v>6988</v>
      </c>
      <c r="J826" t="s">
        <v>6965</v>
      </c>
      <c r="K826">
        <f t="shared" si="24"/>
        <v>14</v>
      </c>
      <c r="L826" t="s">
        <v>6794</v>
      </c>
      <c r="N826">
        <v>6</v>
      </c>
      <c r="O826">
        <v>2008</v>
      </c>
      <c r="P826" t="s">
        <v>6966</v>
      </c>
      <c r="Q826">
        <f t="shared" si="25"/>
        <v>-1</v>
      </c>
    </row>
    <row r="827" spans="1:17" x14ac:dyDescent="0.3">
      <c r="A827" s="308">
        <v>204000</v>
      </c>
      <c r="B827">
        <v>5351</v>
      </c>
      <c r="C827" t="s">
        <v>6793</v>
      </c>
      <c r="D827">
        <v>2007</v>
      </c>
      <c r="E827">
        <v>1</v>
      </c>
      <c r="F827" t="s">
        <v>6989</v>
      </c>
      <c r="G827" t="s">
        <v>6993</v>
      </c>
      <c r="H827" t="s">
        <v>6991</v>
      </c>
      <c r="I827" t="s">
        <v>6965</v>
      </c>
      <c r="J827" t="s">
        <v>6960</v>
      </c>
      <c r="K827">
        <f t="shared" si="24"/>
        <v>9</v>
      </c>
      <c r="L827" t="s">
        <v>6793</v>
      </c>
      <c r="M827">
        <v>50</v>
      </c>
      <c r="N827" t="s">
        <v>6966</v>
      </c>
      <c r="O827">
        <v>2007</v>
      </c>
      <c r="P827">
        <v>11</v>
      </c>
      <c r="Q827">
        <f t="shared" si="25"/>
        <v>4</v>
      </c>
    </row>
    <row r="828" spans="1:17" x14ac:dyDescent="0.3">
      <c r="A828" s="308">
        <v>204000</v>
      </c>
      <c r="B828">
        <v>5352</v>
      </c>
      <c r="C828" t="s">
        <v>6793</v>
      </c>
      <c r="D828">
        <v>2008</v>
      </c>
      <c r="E828">
        <v>1</v>
      </c>
      <c r="F828" t="s">
        <v>6796</v>
      </c>
      <c r="G828" t="s">
        <v>6985</v>
      </c>
      <c r="H828" t="s">
        <v>6991</v>
      </c>
      <c r="I828" t="s">
        <v>6988</v>
      </c>
      <c r="J828" t="s">
        <v>6949</v>
      </c>
      <c r="K828">
        <f t="shared" si="24"/>
        <v>1</v>
      </c>
      <c r="L828" t="s">
        <v>6794</v>
      </c>
      <c r="N828">
        <v>12</v>
      </c>
      <c r="O828">
        <v>2008</v>
      </c>
      <c r="P828">
        <v>18</v>
      </c>
      <c r="Q828">
        <f t="shared" si="25"/>
        <v>3</v>
      </c>
    </row>
    <row r="829" spans="1:17" x14ac:dyDescent="0.3">
      <c r="A829" s="308">
        <v>204000</v>
      </c>
      <c r="B829">
        <v>5367</v>
      </c>
      <c r="C829" t="s">
        <v>6793</v>
      </c>
      <c r="D829">
        <v>2007</v>
      </c>
      <c r="E829">
        <v>1</v>
      </c>
      <c r="F829" t="s">
        <v>6796</v>
      </c>
      <c r="G829" t="s">
        <v>6985</v>
      </c>
      <c r="H829" t="s">
        <v>6991</v>
      </c>
      <c r="I829" t="s">
        <v>6988</v>
      </c>
      <c r="J829" t="s">
        <v>6961</v>
      </c>
      <c r="K829">
        <f t="shared" si="24"/>
        <v>10</v>
      </c>
      <c r="L829" t="s">
        <v>6794</v>
      </c>
      <c r="N829">
        <v>3</v>
      </c>
      <c r="O829">
        <v>2007</v>
      </c>
      <c r="P829">
        <v>20</v>
      </c>
      <c r="Q829">
        <f t="shared" si="25"/>
        <v>2</v>
      </c>
    </row>
    <row r="830" spans="1:17" x14ac:dyDescent="0.3">
      <c r="A830" s="308">
        <v>204000</v>
      </c>
      <c r="B830">
        <v>5369</v>
      </c>
      <c r="C830" t="s">
        <v>6793</v>
      </c>
      <c r="D830">
        <v>2007</v>
      </c>
      <c r="E830">
        <v>1</v>
      </c>
      <c r="F830" t="s">
        <v>6796</v>
      </c>
      <c r="G830" t="s">
        <v>6985</v>
      </c>
      <c r="H830" t="s">
        <v>6965</v>
      </c>
      <c r="I830" t="s">
        <v>6965</v>
      </c>
      <c r="J830" t="s">
        <v>6962</v>
      </c>
      <c r="K830">
        <f t="shared" si="24"/>
        <v>11</v>
      </c>
      <c r="L830" t="s">
        <v>6794</v>
      </c>
      <c r="N830">
        <v>1</v>
      </c>
      <c r="O830">
        <v>2007</v>
      </c>
      <c r="P830">
        <v>6</v>
      </c>
      <c r="Q830">
        <f t="shared" si="25"/>
        <v>5</v>
      </c>
    </row>
    <row r="831" spans="1:17" x14ac:dyDescent="0.3">
      <c r="A831" s="308">
        <v>204000</v>
      </c>
      <c r="B831">
        <v>5379</v>
      </c>
      <c r="C831" t="s">
        <v>6793</v>
      </c>
      <c r="D831">
        <v>2006</v>
      </c>
      <c r="E831">
        <v>1</v>
      </c>
      <c r="F831" t="s">
        <v>6989</v>
      </c>
      <c r="G831" t="s">
        <v>6993</v>
      </c>
      <c r="H831" t="s">
        <v>6991</v>
      </c>
      <c r="I831" t="s">
        <v>6988</v>
      </c>
      <c r="J831" t="s">
        <v>6960</v>
      </c>
      <c r="K831">
        <f t="shared" si="24"/>
        <v>9</v>
      </c>
      <c r="L831" t="s">
        <v>6793</v>
      </c>
      <c r="M831">
        <v>50</v>
      </c>
      <c r="N831" t="s">
        <v>6966</v>
      </c>
      <c r="O831">
        <v>2006</v>
      </c>
      <c r="P831" t="s">
        <v>6966</v>
      </c>
      <c r="Q831">
        <f t="shared" si="25"/>
        <v>-1</v>
      </c>
    </row>
    <row r="832" spans="1:17" x14ac:dyDescent="0.3">
      <c r="A832" s="308">
        <v>204000</v>
      </c>
      <c r="B832">
        <v>5391</v>
      </c>
      <c r="C832" t="s">
        <v>6793</v>
      </c>
      <c r="D832">
        <v>2009</v>
      </c>
      <c r="K832">
        <f t="shared" si="24"/>
        <v>-9</v>
      </c>
      <c r="Q832">
        <f t="shared" si="25"/>
        <v>0</v>
      </c>
    </row>
    <row r="833" spans="1:17" x14ac:dyDescent="0.3">
      <c r="A833" s="308">
        <v>204000</v>
      </c>
      <c r="B833">
        <v>5397</v>
      </c>
      <c r="C833" t="s">
        <v>6793</v>
      </c>
      <c r="D833">
        <v>2006</v>
      </c>
      <c r="E833">
        <v>1</v>
      </c>
      <c r="F833" t="s">
        <v>6989</v>
      </c>
      <c r="G833" t="s">
        <v>6965</v>
      </c>
      <c r="H833" t="s">
        <v>6991</v>
      </c>
      <c r="I833" t="s">
        <v>6965</v>
      </c>
      <c r="J833" t="s">
        <v>6963</v>
      </c>
      <c r="K833">
        <f t="shared" si="24"/>
        <v>12</v>
      </c>
      <c r="L833" t="s">
        <v>6794</v>
      </c>
      <c r="N833">
        <v>1</v>
      </c>
      <c r="O833">
        <v>2006</v>
      </c>
      <c r="P833" t="s">
        <v>6966</v>
      </c>
      <c r="Q833">
        <f t="shared" si="25"/>
        <v>-1</v>
      </c>
    </row>
    <row r="834" spans="1:17" x14ac:dyDescent="0.3">
      <c r="A834" s="308">
        <v>204000</v>
      </c>
      <c r="B834">
        <v>5407</v>
      </c>
      <c r="C834" t="s">
        <v>6793</v>
      </c>
      <c r="D834" t="s">
        <v>6966</v>
      </c>
      <c r="K834">
        <f t="shared" si="24"/>
        <v>-9</v>
      </c>
      <c r="Q834">
        <f t="shared" si="25"/>
        <v>0</v>
      </c>
    </row>
    <row r="835" spans="1:17" x14ac:dyDescent="0.3">
      <c r="A835" s="308">
        <v>204000</v>
      </c>
      <c r="B835">
        <v>5409</v>
      </c>
      <c r="C835" t="s">
        <v>6793</v>
      </c>
      <c r="D835">
        <v>2009</v>
      </c>
      <c r="K835">
        <f t="shared" si="24"/>
        <v>-9</v>
      </c>
      <c r="Q835">
        <f t="shared" si="25"/>
        <v>0</v>
      </c>
    </row>
    <row r="836" spans="1:17" x14ac:dyDescent="0.3">
      <c r="A836" s="308">
        <v>204000</v>
      </c>
      <c r="B836">
        <v>5428</v>
      </c>
      <c r="C836" t="s">
        <v>6793</v>
      </c>
      <c r="D836">
        <v>2008</v>
      </c>
      <c r="E836">
        <v>1</v>
      </c>
      <c r="F836" t="s">
        <v>6796</v>
      </c>
      <c r="G836" t="s">
        <v>6985</v>
      </c>
      <c r="H836" t="s">
        <v>6991</v>
      </c>
      <c r="I836" t="s">
        <v>6988</v>
      </c>
      <c r="J836" t="s">
        <v>6962</v>
      </c>
      <c r="K836">
        <f t="shared" si="24"/>
        <v>11</v>
      </c>
      <c r="L836" t="s">
        <v>6794</v>
      </c>
      <c r="N836" t="s">
        <v>6966</v>
      </c>
      <c r="O836">
        <v>2008</v>
      </c>
      <c r="P836">
        <v>19</v>
      </c>
      <c r="Q836">
        <f t="shared" si="25"/>
        <v>3</v>
      </c>
    </row>
    <row r="837" spans="1:17" x14ac:dyDescent="0.3">
      <c r="A837" s="308">
        <v>204000</v>
      </c>
      <c r="B837">
        <v>5431</v>
      </c>
      <c r="C837" t="s">
        <v>6793</v>
      </c>
      <c r="D837">
        <v>2006</v>
      </c>
      <c r="E837">
        <v>1</v>
      </c>
      <c r="F837" t="s">
        <v>6796</v>
      </c>
      <c r="G837" t="s">
        <v>6985</v>
      </c>
      <c r="H837" t="s">
        <v>6991</v>
      </c>
      <c r="I837" t="s">
        <v>6988</v>
      </c>
      <c r="J837" t="s">
        <v>6962</v>
      </c>
      <c r="K837">
        <f t="shared" si="24"/>
        <v>11</v>
      </c>
      <c r="L837" t="s">
        <v>6</v>
      </c>
      <c r="N837" t="s">
        <v>6966</v>
      </c>
      <c r="O837">
        <v>2006</v>
      </c>
      <c r="P837">
        <v>15</v>
      </c>
      <c r="Q837">
        <f t="shared" si="25"/>
        <v>3</v>
      </c>
    </row>
    <row r="838" spans="1:17" x14ac:dyDescent="0.3">
      <c r="A838" s="308">
        <v>204000</v>
      </c>
      <c r="B838">
        <v>5438</v>
      </c>
      <c r="C838" t="s">
        <v>6793</v>
      </c>
      <c r="D838">
        <v>2009</v>
      </c>
      <c r="K838">
        <f t="shared" si="24"/>
        <v>-9</v>
      </c>
      <c r="Q838">
        <f t="shared" si="25"/>
        <v>0</v>
      </c>
    </row>
    <row r="839" spans="1:17" x14ac:dyDescent="0.3">
      <c r="A839" s="308">
        <v>204000</v>
      </c>
      <c r="B839">
        <v>5446</v>
      </c>
      <c r="C839" t="s">
        <v>6793</v>
      </c>
      <c r="D839">
        <v>2009</v>
      </c>
      <c r="K839">
        <f t="shared" si="24"/>
        <v>-9</v>
      </c>
      <c r="Q839">
        <f t="shared" si="25"/>
        <v>0</v>
      </c>
    </row>
    <row r="840" spans="1:17" x14ac:dyDescent="0.3">
      <c r="A840" s="308">
        <v>204000</v>
      </c>
      <c r="B840">
        <v>5453</v>
      </c>
      <c r="C840" t="s">
        <v>6793</v>
      </c>
      <c r="D840">
        <v>2006</v>
      </c>
      <c r="E840">
        <v>1</v>
      </c>
      <c r="F840" t="s">
        <v>6796</v>
      </c>
      <c r="G840" t="s">
        <v>6985</v>
      </c>
      <c r="H840" t="s">
        <v>6991</v>
      </c>
      <c r="I840" t="s">
        <v>6988</v>
      </c>
      <c r="J840" t="s">
        <v>6962</v>
      </c>
      <c r="K840">
        <f t="shared" si="24"/>
        <v>11</v>
      </c>
      <c r="L840" t="s">
        <v>6794</v>
      </c>
      <c r="N840" t="s">
        <v>6966</v>
      </c>
      <c r="O840">
        <v>2006</v>
      </c>
      <c r="P840">
        <v>15</v>
      </c>
      <c r="Q840">
        <f t="shared" si="25"/>
        <v>3</v>
      </c>
    </row>
    <row r="841" spans="1:17" x14ac:dyDescent="0.3">
      <c r="A841" s="308">
        <v>204000</v>
      </c>
      <c r="B841">
        <v>5456</v>
      </c>
      <c r="C841" t="s">
        <v>6793</v>
      </c>
      <c r="D841" t="s">
        <v>6966</v>
      </c>
      <c r="K841">
        <f t="shared" si="24"/>
        <v>-9</v>
      </c>
      <c r="Q841">
        <f t="shared" si="25"/>
        <v>0</v>
      </c>
    </row>
    <row r="842" spans="1:17" x14ac:dyDescent="0.3">
      <c r="A842" s="308">
        <v>204000</v>
      </c>
      <c r="B842">
        <v>5458</v>
      </c>
      <c r="C842" t="s">
        <v>6793</v>
      </c>
      <c r="D842">
        <v>2008</v>
      </c>
      <c r="E842">
        <v>1</v>
      </c>
      <c r="F842" t="s">
        <v>6796</v>
      </c>
      <c r="G842" t="s">
        <v>6985</v>
      </c>
      <c r="H842" t="s">
        <v>6990</v>
      </c>
      <c r="I842" t="s">
        <v>6988</v>
      </c>
      <c r="J842" t="s">
        <v>6960</v>
      </c>
      <c r="K842">
        <f t="shared" si="24"/>
        <v>9</v>
      </c>
      <c r="L842" t="s">
        <v>6793</v>
      </c>
      <c r="M842">
        <v>50</v>
      </c>
      <c r="N842">
        <v>7</v>
      </c>
      <c r="O842">
        <v>2008</v>
      </c>
      <c r="P842">
        <v>13</v>
      </c>
      <c r="Q842">
        <f t="shared" si="25"/>
        <v>4</v>
      </c>
    </row>
    <row r="843" spans="1:17" x14ac:dyDescent="0.3">
      <c r="A843" s="308">
        <v>204000</v>
      </c>
      <c r="B843">
        <v>5459</v>
      </c>
      <c r="C843" t="s">
        <v>6793</v>
      </c>
      <c r="D843">
        <v>2006</v>
      </c>
      <c r="E843">
        <v>1</v>
      </c>
      <c r="F843" t="s">
        <v>6796</v>
      </c>
      <c r="G843" t="s">
        <v>6985</v>
      </c>
      <c r="H843" t="s">
        <v>6965</v>
      </c>
      <c r="I843" t="s">
        <v>6988</v>
      </c>
      <c r="J843" t="s">
        <v>6965</v>
      </c>
      <c r="K843">
        <f t="shared" si="24"/>
        <v>14</v>
      </c>
      <c r="L843" t="s">
        <v>6794</v>
      </c>
      <c r="N843">
        <v>3</v>
      </c>
      <c r="O843">
        <v>2007</v>
      </c>
      <c r="P843" t="s">
        <v>6966</v>
      </c>
      <c r="Q843">
        <f t="shared" si="25"/>
        <v>-1</v>
      </c>
    </row>
    <row r="844" spans="1:17" x14ac:dyDescent="0.3">
      <c r="A844" s="308">
        <v>204000</v>
      </c>
      <c r="B844">
        <v>5462</v>
      </c>
      <c r="C844" t="s">
        <v>6793</v>
      </c>
      <c r="D844">
        <v>2006</v>
      </c>
      <c r="E844">
        <v>1</v>
      </c>
      <c r="F844" t="s">
        <v>6796</v>
      </c>
      <c r="G844" t="s">
        <v>6985</v>
      </c>
      <c r="H844" t="s">
        <v>6990</v>
      </c>
      <c r="I844" t="s">
        <v>6988</v>
      </c>
      <c r="J844" t="s">
        <v>6962</v>
      </c>
      <c r="K844">
        <f t="shared" si="24"/>
        <v>11</v>
      </c>
      <c r="L844" t="s">
        <v>6794</v>
      </c>
      <c r="N844" t="s">
        <v>6966</v>
      </c>
      <c r="O844">
        <v>2006</v>
      </c>
      <c r="P844" t="s">
        <v>6966</v>
      </c>
      <c r="Q844">
        <f t="shared" si="25"/>
        <v>-1</v>
      </c>
    </row>
    <row r="845" spans="1:17" x14ac:dyDescent="0.3">
      <c r="A845" s="308">
        <v>205000</v>
      </c>
      <c r="B845">
        <v>5503</v>
      </c>
      <c r="C845" t="s">
        <v>6793</v>
      </c>
      <c r="D845">
        <v>2006</v>
      </c>
      <c r="E845">
        <v>1</v>
      </c>
      <c r="F845" t="s">
        <v>6989</v>
      </c>
      <c r="G845" t="s">
        <v>6965</v>
      </c>
      <c r="H845" t="s">
        <v>6990</v>
      </c>
      <c r="I845" t="s">
        <v>6988</v>
      </c>
      <c r="J845" t="s">
        <v>6966</v>
      </c>
      <c r="K845">
        <f t="shared" si="24"/>
        <v>-8</v>
      </c>
      <c r="L845" t="s">
        <v>6793</v>
      </c>
      <c r="M845">
        <v>25</v>
      </c>
      <c r="N845">
        <v>7</v>
      </c>
      <c r="O845">
        <v>2006</v>
      </c>
      <c r="P845">
        <v>15</v>
      </c>
      <c r="Q845">
        <f t="shared" si="25"/>
        <v>3</v>
      </c>
    </row>
    <row r="846" spans="1:17" x14ac:dyDescent="0.3">
      <c r="A846" s="308">
        <v>205000</v>
      </c>
      <c r="B846">
        <v>5505</v>
      </c>
      <c r="C846" t="s">
        <v>6793</v>
      </c>
      <c r="D846" t="s">
        <v>6966</v>
      </c>
      <c r="K846">
        <f t="shared" si="24"/>
        <v>-9</v>
      </c>
      <c r="Q846">
        <f t="shared" si="25"/>
        <v>0</v>
      </c>
    </row>
    <row r="847" spans="1:17" x14ac:dyDescent="0.3">
      <c r="A847" s="308">
        <v>205000</v>
      </c>
      <c r="B847">
        <v>5506</v>
      </c>
      <c r="C847" t="s">
        <v>6793</v>
      </c>
      <c r="D847">
        <v>2008</v>
      </c>
      <c r="E847">
        <v>1</v>
      </c>
      <c r="F847" t="s">
        <v>6796</v>
      </c>
      <c r="G847" t="s">
        <v>6985</v>
      </c>
      <c r="H847" t="s">
        <v>6990</v>
      </c>
      <c r="I847" t="s">
        <v>6988</v>
      </c>
      <c r="J847" t="s">
        <v>6960</v>
      </c>
      <c r="K847">
        <f t="shared" si="24"/>
        <v>9</v>
      </c>
      <c r="L847" t="s">
        <v>6793</v>
      </c>
      <c r="M847">
        <v>50</v>
      </c>
      <c r="N847">
        <v>5</v>
      </c>
      <c r="O847">
        <v>2008</v>
      </c>
      <c r="P847">
        <v>20</v>
      </c>
      <c r="Q847">
        <f t="shared" si="25"/>
        <v>2</v>
      </c>
    </row>
    <row r="848" spans="1:17" x14ac:dyDescent="0.3">
      <c r="A848" s="308">
        <v>205000</v>
      </c>
      <c r="B848">
        <v>5509</v>
      </c>
      <c r="C848" t="s">
        <v>6793</v>
      </c>
      <c r="D848">
        <v>2009</v>
      </c>
      <c r="K848">
        <f t="shared" si="24"/>
        <v>-9</v>
      </c>
      <c r="Q848">
        <f t="shared" si="25"/>
        <v>0</v>
      </c>
    </row>
    <row r="849" spans="1:17" x14ac:dyDescent="0.3">
      <c r="A849" s="308">
        <v>205000</v>
      </c>
      <c r="B849">
        <v>5517</v>
      </c>
      <c r="C849" t="s">
        <v>6793</v>
      </c>
      <c r="D849">
        <v>2009</v>
      </c>
      <c r="K849">
        <f t="shared" si="24"/>
        <v>-9</v>
      </c>
      <c r="Q849">
        <f t="shared" si="25"/>
        <v>0</v>
      </c>
    </row>
    <row r="850" spans="1:17" x14ac:dyDescent="0.3">
      <c r="A850" s="308">
        <v>205000</v>
      </c>
      <c r="B850">
        <v>5518</v>
      </c>
      <c r="C850" t="s">
        <v>6793</v>
      </c>
      <c r="D850">
        <v>2009</v>
      </c>
      <c r="K850">
        <f t="shared" si="24"/>
        <v>-9</v>
      </c>
      <c r="Q850">
        <f t="shared" si="25"/>
        <v>0</v>
      </c>
    </row>
    <row r="851" spans="1:17" x14ac:dyDescent="0.3">
      <c r="A851" s="308">
        <v>205000</v>
      </c>
      <c r="B851">
        <v>5530</v>
      </c>
      <c r="C851" t="s">
        <v>6793</v>
      </c>
      <c r="D851">
        <v>2006</v>
      </c>
      <c r="E851">
        <v>1</v>
      </c>
      <c r="F851" t="s">
        <v>6796</v>
      </c>
      <c r="G851" t="s">
        <v>6985</v>
      </c>
      <c r="H851" t="s">
        <v>6990</v>
      </c>
      <c r="I851" t="s">
        <v>6988</v>
      </c>
      <c r="J851" t="s">
        <v>6962</v>
      </c>
      <c r="K851">
        <f t="shared" si="24"/>
        <v>11</v>
      </c>
      <c r="L851" t="s">
        <v>6794</v>
      </c>
      <c r="N851">
        <v>1</v>
      </c>
      <c r="O851">
        <v>2006</v>
      </c>
      <c r="P851">
        <v>20</v>
      </c>
      <c r="Q851">
        <f t="shared" si="25"/>
        <v>2</v>
      </c>
    </row>
    <row r="852" spans="1:17" x14ac:dyDescent="0.3">
      <c r="A852" s="308">
        <v>205000</v>
      </c>
      <c r="B852">
        <v>5534</v>
      </c>
      <c r="C852" t="s">
        <v>6793</v>
      </c>
      <c r="D852">
        <v>2006</v>
      </c>
      <c r="E852">
        <v>1</v>
      </c>
      <c r="F852" t="s">
        <v>6796</v>
      </c>
      <c r="G852" t="s">
        <v>6985</v>
      </c>
      <c r="H852" t="s">
        <v>6991</v>
      </c>
      <c r="I852" t="s">
        <v>6988</v>
      </c>
      <c r="J852" t="s">
        <v>6951</v>
      </c>
      <c r="K852">
        <f t="shared" ref="K852:K915" si="26">VLOOKUP(J852,$AF$2:$AG$17,2,FALSE)</f>
        <v>3</v>
      </c>
      <c r="L852" t="s">
        <v>6793</v>
      </c>
      <c r="M852">
        <v>35</v>
      </c>
      <c r="N852">
        <v>3</v>
      </c>
      <c r="O852">
        <v>2006</v>
      </c>
      <c r="P852">
        <v>16</v>
      </c>
      <c r="Q852">
        <f t="shared" ref="Q852:Q915" si="27">IF(P852="Don't Know",-1,IF(P852&gt;=30,1,IF(P852&gt;=20,2,IF(P852&gt;=15,3,IF(P852&gt;=10,4,IF(P852&gt;=5,5,IF(P852&gt;0,6,0)))))))</f>
        <v>3</v>
      </c>
    </row>
    <row r="853" spans="1:17" x14ac:dyDescent="0.3">
      <c r="A853" s="308">
        <v>205000</v>
      </c>
      <c r="B853">
        <v>5536</v>
      </c>
      <c r="C853" t="s">
        <v>6793</v>
      </c>
      <c r="D853" t="s">
        <v>6966</v>
      </c>
      <c r="K853">
        <f t="shared" si="26"/>
        <v>-9</v>
      </c>
      <c r="Q853">
        <f t="shared" si="27"/>
        <v>0</v>
      </c>
    </row>
    <row r="854" spans="1:17" x14ac:dyDescent="0.3">
      <c r="A854" s="308">
        <v>205000</v>
      </c>
      <c r="B854">
        <v>5543</v>
      </c>
      <c r="C854" t="s">
        <v>6793</v>
      </c>
      <c r="D854">
        <v>2008</v>
      </c>
      <c r="E854">
        <v>1</v>
      </c>
      <c r="F854" t="s">
        <v>6796</v>
      </c>
      <c r="G854" t="s">
        <v>6985</v>
      </c>
      <c r="H854" t="s">
        <v>6991</v>
      </c>
      <c r="I854" t="s">
        <v>6988</v>
      </c>
      <c r="J854" t="s">
        <v>6962</v>
      </c>
      <c r="K854">
        <f t="shared" si="26"/>
        <v>11</v>
      </c>
      <c r="L854" t="s">
        <v>6794</v>
      </c>
      <c r="N854">
        <v>11</v>
      </c>
      <c r="O854">
        <v>2008</v>
      </c>
      <c r="P854">
        <v>12</v>
      </c>
      <c r="Q854">
        <f t="shared" si="27"/>
        <v>4</v>
      </c>
    </row>
    <row r="855" spans="1:17" x14ac:dyDescent="0.3">
      <c r="A855" s="308">
        <v>205000</v>
      </c>
      <c r="B855">
        <v>5547</v>
      </c>
      <c r="C855" t="s">
        <v>6793</v>
      </c>
      <c r="D855">
        <v>2009</v>
      </c>
      <c r="K855">
        <f t="shared" si="26"/>
        <v>-9</v>
      </c>
      <c r="Q855">
        <f t="shared" si="27"/>
        <v>0</v>
      </c>
    </row>
    <row r="856" spans="1:17" x14ac:dyDescent="0.3">
      <c r="A856" s="308">
        <v>205000</v>
      </c>
      <c r="B856">
        <v>5557</v>
      </c>
      <c r="C856" t="s">
        <v>6793</v>
      </c>
      <c r="D856">
        <v>2009</v>
      </c>
      <c r="K856">
        <f t="shared" si="26"/>
        <v>-9</v>
      </c>
      <c r="Q856">
        <f t="shared" si="27"/>
        <v>0</v>
      </c>
    </row>
    <row r="857" spans="1:17" x14ac:dyDescent="0.3">
      <c r="A857" s="308">
        <v>205000</v>
      </c>
      <c r="B857">
        <v>5573</v>
      </c>
      <c r="C857" t="s">
        <v>6793</v>
      </c>
      <c r="D857">
        <v>2008</v>
      </c>
      <c r="E857">
        <v>1</v>
      </c>
      <c r="F857" t="s">
        <v>6796</v>
      </c>
      <c r="G857" t="s">
        <v>6985</v>
      </c>
      <c r="H857" t="s">
        <v>6991</v>
      </c>
      <c r="I857" t="s">
        <v>6988</v>
      </c>
      <c r="J857" t="s">
        <v>6963</v>
      </c>
      <c r="K857">
        <f t="shared" si="26"/>
        <v>12</v>
      </c>
      <c r="L857" t="s">
        <v>6794</v>
      </c>
      <c r="N857">
        <v>2</v>
      </c>
      <c r="O857">
        <v>2007</v>
      </c>
      <c r="P857">
        <v>8</v>
      </c>
      <c r="Q857">
        <f t="shared" si="27"/>
        <v>5</v>
      </c>
    </row>
    <row r="858" spans="1:17" x14ac:dyDescent="0.3">
      <c r="A858" s="308">
        <v>205000</v>
      </c>
      <c r="B858">
        <v>5582</v>
      </c>
      <c r="C858" t="s">
        <v>6793</v>
      </c>
      <c r="D858">
        <v>2009</v>
      </c>
      <c r="K858">
        <f t="shared" si="26"/>
        <v>-9</v>
      </c>
      <c r="Q858">
        <f t="shared" si="27"/>
        <v>0</v>
      </c>
    </row>
    <row r="859" spans="1:17" x14ac:dyDescent="0.3">
      <c r="A859" s="308">
        <v>205000</v>
      </c>
      <c r="B859">
        <v>5588</v>
      </c>
      <c r="C859" t="s">
        <v>6793</v>
      </c>
      <c r="D859">
        <v>2009</v>
      </c>
      <c r="K859">
        <f t="shared" si="26"/>
        <v>-9</v>
      </c>
      <c r="Q859">
        <f t="shared" si="27"/>
        <v>0</v>
      </c>
    </row>
    <row r="860" spans="1:17" x14ac:dyDescent="0.3">
      <c r="A860" s="308">
        <v>205000</v>
      </c>
      <c r="B860">
        <v>5599</v>
      </c>
      <c r="C860" t="s">
        <v>6793</v>
      </c>
      <c r="D860">
        <v>2006</v>
      </c>
      <c r="E860">
        <v>1</v>
      </c>
      <c r="F860" t="s">
        <v>6989</v>
      </c>
      <c r="G860" t="s">
        <v>6993</v>
      </c>
      <c r="H860" t="s">
        <v>6990</v>
      </c>
      <c r="I860" t="s">
        <v>6987</v>
      </c>
      <c r="J860" t="s">
        <v>6960</v>
      </c>
      <c r="K860">
        <f t="shared" si="26"/>
        <v>9</v>
      </c>
      <c r="L860" t="s">
        <v>6793</v>
      </c>
      <c r="M860">
        <v>35</v>
      </c>
      <c r="N860" t="s">
        <v>6966</v>
      </c>
      <c r="O860">
        <v>2006</v>
      </c>
      <c r="P860">
        <v>10</v>
      </c>
      <c r="Q860">
        <f t="shared" si="27"/>
        <v>4</v>
      </c>
    </row>
    <row r="861" spans="1:17" x14ac:dyDescent="0.3">
      <c r="A861" s="308">
        <v>205000</v>
      </c>
      <c r="B861">
        <v>5603</v>
      </c>
      <c r="C861" t="s">
        <v>6793</v>
      </c>
      <c r="D861" t="s">
        <v>6966</v>
      </c>
      <c r="K861">
        <f t="shared" si="26"/>
        <v>-9</v>
      </c>
      <c r="Q861">
        <f t="shared" si="27"/>
        <v>0</v>
      </c>
    </row>
    <row r="862" spans="1:17" x14ac:dyDescent="0.3">
      <c r="A862" s="308">
        <v>205000</v>
      </c>
      <c r="B862">
        <v>5614</v>
      </c>
      <c r="C862" t="s">
        <v>6793</v>
      </c>
      <c r="D862" t="s">
        <v>6966</v>
      </c>
      <c r="K862">
        <f t="shared" si="26"/>
        <v>-9</v>
      </c>
      <c r="Q862">
        <f t="shared" si="27"/>
        <v>0</v>
      </c>
    </row>
    <row r="863" spans="1:17" x14ac:dyDescent="0.3">
      <c r="A863" s="308">
        <v>205000</v>
      </c>
      <c r="B863">
        <v>5628</v>
      </c>
      <c r="C863" t="s">
        <v>6793</v>
      </c>
      <c r="D863">
        <v>2007</v>
      </c>
      <c r="E863">
        <v>1</v>
      </c>
      <c r="F863" t="s">
        <v>6796</v>
      </c>
      <c r="G863" t="s">
        <v>6985</v>
      </c>
      <c r="H863" t="s">
        <v>6991</v>
      </c>
      <c r="I863" t="s">
        <v>6988</v>
      </c>
      <c r="J863" t="s">
        <v>6960</v>
      </c>
      <c r="K863">
        <f t="shared" si="26"/>
        <v>9</v>
      </c>
      <c r="L863" t="s">
        <v>6793</v>
      </c>
      <c r="M863">
        <v>30</v>
      </c>
      <c r="N863">
        <v>10</v>
      </c>
      <c r="O863">
        <v>2007</v>
      </c>
      <c r="P863">
        <v>10</v>
      </c>
      <c r="Q863">
        <f t="shared" si="27"/>
        <v>4</v>
      </c>
    </row>
    <row r="864" spans="1:17" x14ac:dyDescent="0.3">
      <c r="A864" s="308">
        <v>205000</v>
      </c>
      <c r="B864">
        <v>5633</v>
      </c>
      <c r="C864" t="s">
        <v>6793</v>
      </c>
      <c r="D864">
        <v>2006</v>
      </c>
      <c r="E864">
        <v>1</v>
      </c>
      <c r="F864" t="s">
        <v>6796</v>
      </c>
      <c r="G864" t="s">
        <v>6985</v>
      </c>
      <c r="H864" t="s">
        <v>6990</v>
      </c>
      <c r="I864" t="s">
        <v>6988</v>
      </c>
      <c r="J864" t="s">
        <v>6962</v>
      </c>
      <c r="K864">
        <f t="shared" si="26"/>
        <v>11</v>
      </c>
      <c r="L864" t="s">
        <v>6794</v>
      </c>
      <c r="N864" t="s">
        <v>6966</v>
      </c>
      <c r="O864">
        <v>2006</v>
      </c>
      <c r="P864" t="s">
        <v>6966</v>
      </c>
      <c r="Q864">
        <f t="shared" si="27"/>
        <v>-1</v>
      </c>
    </row>
    <row r="865" spans="1:17" x14ac:dyDescent="0.3">
      <c r="A865" s="308">
        <v>205000</v>
      </c>
      <c r="B865">
        <v>5644</v>
      </c>
      <c r="C865" t="s">
        <v>6793</v>
      </c>
      <c r="D865">
        <v>2006</v>
      </c>
      <c r="E865">
        <v>1</v>
      </c>
      <c r="F865" t="s">
        <v>6796</v>
      </c>
      <c r="G865" t="s">
        <v>6985</v>
      </c>
      <c r="H865" t="s">
        <v>6986</v>
      </c>
      <c r="I865" t="s">
        <v>6988</v>
      </c>
      <c r="J865" t="s">
        <v>6960</v>
      </c>
      <c r="K865">
        <f t="shared" si="26"/>
        <v>9</v>
      </c>
      <c r="L865" t="s">
        <v>6793</v>
      </c>
      <c r="M865">
        <v>50</v>
      </c>
      <c r="N865" t="s">
        <v>6966</v>
      </c>
      <c r="O865">
        <v>2006</v>
      </c>
      <c r="P865">
        <v>8</v>
      </c>
      <c r="Q865">
        <f t="shared" si="27"/>
        <v>5</v>
      </c>
    </row>
    <row r="866" spans="1:17" x14ac:dyDescent="0.3">
      <c r="A866" s="308">
        <v>205000</v>
      </c>
      <c r="B866">
        <v>5656</v>
      </c>
      <c r="C866" t="s">
        <v>6793</v>
      </c>
      <c r="D866">
        <v>2007</v>
      </c>
      <c r="E866">
        <v>1</v>
      </c>
      <c r="F866" t="s">
        <v>6796</v>
      </c>
      <c r="G866" t="s">
        <v>6985</v>
      </c>
      <c r="H866" t="s">
        <v>6965</v>
      </c>
      <c r="I866" t="s">
        <v>6988</v>
      </c>
      <c r="J866" t="s">
        <v>6962</v>
      </c>
      <c r="K866">
        <f t="shared" si="26"/>
        <v>11</v>
      </c>
      <c r="L866" t="s">
        <v>6794</v>
      </c>
      <c r="N866" t="s">
        <v>6966</v>
      </c>
      <c r="O866">
        <v>2007</v>
      </c>
      <c r="P866">
        <v>15</v>
      </c>
      <c r="Q866">
        <f t="shared" si="27"/>
        <v>3</v>
      </c>
    </row>
    <row r="867" spans="1:17" x14ac:dyDescent="0.3">
      <c r="A867" s="308">
        <v>205000</v>
      </c>
      <c r="B867">
        <v>5670</v>
      </c>
      <c r="C867" t="s">
        <v>6793</v>
      </c>
      <c r="D867" t="s">
        <v>6966</v>
      </c>
      <c r="K867">
        <f t="shared" si="26"/>
        <v>-9</v>
      </c>
      <c r="Q867">
        <f t="shared" si="27"/>
        <v>0</v>
      </c>
    </row>
    <row r="868" spans="1:17" x14ac:dyDescent="0.3">
      <c r="A868" s="308">
        <v>205000</v>
      </c>
      <c r="B868">
        <v>5671</v>
      </c>
      <c r="C868" t="s">
        <v>6793</v>
      </c>
      <c r="D868">
        <v>2006</v>
      </c>
      <c r="E868">
        <v>2</v>
      </c>
      <c r="F868" t="s">
        <v>6796</v>
      </c>
      <c r="G868" t="s">
        <v>6985</v>
      </c>
      <c r="H868" t="s">
        <v>6991</v>
      </c>
      <c r="I868" t="s">
        <v>6965</v>
      </c>
      <c r="J868" t="s">
        <v>6963</v>
      </c>
      <c r="K868">
        <f t="shared" si="26"/>
        <v>12</v>
      </c>
      <c r="L868" t="s">
        <v>6794</v>
      </c>
      <c r="N868" t="s">
        <v>6966</v>
      </c>
      <c r="O868" t="s">
        <v>6966</v>
      </c>
      <c r="P868">
        <v>1</v>
      </c>
      <c r="Q868">
        <f t="shared" si="27"/>
        <v>6</v>
      </c>
    </row>
    <row r="869" spans="1:17" x14ac:dyDescent="0.3">
      <c r="A869" s="308">
        <v>205000</v>
      </c>
      <c r="B869">
        <v>5686</v>
      </c>
      <c r="C869" t="s">
        <v>6793</v>
      </c>
      <c r="D869">
        <v>2006</v>
      </c>
      <c r="E869">
        <v>1</v>
      </c>
      <c r="F869" t="s">
        <v>6796</v>
      </c>
      <c r="G869" t="s">
        <v>6985</v>
      </c>
      <c r="H869" t="s">
        <v>6990</v>
      </c>
      <c r="I869" t="s">
        <v>6988</v>
      </c>
      <c r="J869" t="s">
        <v>6963</v>
      </c>
      <c r="K869">
        <f t="shared" si="26"/>
        <v>12</v>
      </c>
      <c r="L869" t="s">
        <v>6794</v>
      </c>
      <c r="N869">
        <v>2</v>
      </c>
      <c r="O869">
        <v>2006</v>
      </c>
      <c r="P869">
        <v>5</v>
      </c>
      <c r="Q869">
        <f t="shared" si="27"/>
        <v>5</v>
      </c>
    </row>
    <row r="870" spans="1:17" x14ac:dyDescent="0.3">
      <c r="A870" s="308">
        <v>205000</v>
      </c>
      <c r="B870">
        <v>5687</v>
      </c>
      <c r="C870" t="s">
        <v>6793</v>
      </c>
      <c r="D870">
        <v>2009</v>
      </c>
      <c r="K870">
        <f t="shared" si="26"/>
        <v>-9</v>
      </c>
      <c r="Q870">
        <f t="shared" si="27"/>
        <v>0</v>
      </c>
    </row>
    <row r="871" spans="1:17" x14ac:dyDescent="0.3">
      <c r="A871" s="308">
        <v>205000</v>
      </c>
      <c r="B871">
        <v>5688</v>
      </c>
      <c r="C871" t="s">
        <v>6793</v>
      </c>
      <c r="D871">
        <v>2008</v>
      </c>
      <c r="E871">
        <v>2</v>
      </c>
      <c r="F871" t="s">
        <v>6796</v>
      </c>
      <c r="G871" t="s">
        <v>6985</v>
      </c>
      <c r="H871" t="s">
        <v>6991</v>
      </c>
      <c r="I871" t="s">
        <v>6988</v>
      </c>
      <c r="J871" t="s">
        <v>6963</v>
      </c>
      <c r="K871">
        <f t="shared" si="26"/>
        <v>12</v>
      </c>
      <c r="L871" t="s">
        <v>6794</v>
      </c>
      <c r="N871">
        <v>3</v>
      </c>
      <c r="O871">
        <v>2008</v>
      </c>
      <c r="P871">
        <v>15</v>
      </c>
      <c r="Q871">
        <f t="shared" si="27"/>
        <v>3</v>
      </c>
    </row>
    <row r="872" spans="1:17" x14ac:dyDescent="0.3">
      <c r="A872" s="308">
        <v>205000</v>
      </c>
      <c r="B872">
        <v>5689</v>
      </c>
      <c r="C872" t="s">
        <v>6793</v>
      </c>
      <c r="D872">
        <v>2006</v>
      </c>
      <c r="E872">
        <v>1</v>
      </c>
      <c r="F872" t="s">
        <v>6796</v>
      </c>
      <c r="G872" t="s">
        <v>6985</v>
      </c>
      <c r="H872" t="s">
        <v>6991</v>
      </c>
      <c r="I872" t="s">
        <v>6988</v>
      </c>
      <c r="J872" t="s">
        <v>6963</v>
      </c>
      <c r="K872">
        <f t="shared" si="26"/>
        <v>12</v>
      </c>
      <c r="L872" t="s">
        <v>6794</v>
      </c>
      <c r="N872">
        <v>10</v>
      </c>
      <c r="O872">
        <v>2006</v>
      </c>
      <c r="P872">
        <v>15</v>
      </c>
      <c r="Q872">
        <f t="shared" si="27"/>
        <v>3</v>
      </c>
    </row>
    <row r="873" spans="1:17" x14ac:dyDescent="0.3">
      <c r="A873" s="308">
        <v>205000</v>
      </c>
      <c r="B873">
        <v>5690</v>
      </c>
      <c r="C873" t="s">
        <v>6793</v>
      </c>
      <c r="D873">
        <v>2007</v>
      </c>
      <c r="E873">
        <v>1</v>
      </c>
      <c r="F873" t="s">
        <v>6796</v>
      </c>
      <c r="G873" t="s">
        <v>6985</v>
      </c>
      <c r="H873" t="s">
        <v>6986</v>
      </c>
      <c r="I873" t="s">
        <v>6988</v>
      </c>
      <c r="J873" t="s">
        <v>6962</v>
      </c>
      <c r="K873">
        <f t="shared" si="26"/>
        <v>11</v>
      </c>
      <c r="L873" t="s">
        <v>6794</v>
      </c>
      <c r="N873" t="s">
        <v>6966</v>
      </c>
      <c r="O873">
        <v>2007</v>
      </c>
      <c r="P873">
        <v>8</v>
      </c>
      <c r="Q873">
        <f t="shared" si="27"/>
        <v>5</v>
      </c>
    </row>
    <row r="874" spans="1:17" x14ac:dyDescent="0.3">
      <c r="A874" s="308">
        <v>205000</v>
      </c>
      <c r="B874">
        <v>5704</v>
      </c>
      <c r="C874" t="s">
        <v>6793</v>
      </c>
      <c r="D874">
        <v>2007</v>
      </c>
      <c r="E874">
        <v>1</v>
      </c>
      <c r="F874" t="s">
        <v>6796</v>
      </c>
      <c r="G874" t="s">
        <v>6985</v>
      </c>
      <c r="H874" t="s">
        <v>6991</v>
      </c>
      <c r="I874" t="s">
        <v>6988</v>
      </c>
      <c r="J874" t="s">
        <v>6949</v>
      </c>
      <c r="K874">
        <f t="shared" si="26"/>
        <v>1</v>
      </c>
      <c r="L874" t="s">
        <v>6794</v>
      </c>
      <c r="N874" t="s">
        <v>6966</v>
      </c>
      <c r="O874">
        <v>2007</v>
      </c>
      <c r="P874">
        <v>17</v>
      </c>
      <c r="Q874">
        <f t="shared" si="27"/>
        <v>3</v>
      </c>
    </row>
    <row r="875" spans="1:17" x14ac:dyDescent="0.3">
      <c r="A875" s="308">
        <v>205000</v>
      </c>
      <c r="B875">
        <v>5728</v>
      </c>
      <c r="C875" t="s">
        <v>6793</v>
      </c>
      <c r="D875">
        <v>2009</v>
      </c>
      <c r="K875">
        <f t="shared" si="26"/>
        <v>-9</v>
      </c>
      <c r="Q875">
        <f t="shared" si="27"/>
        <v>0</v>
      </c>
    </row>
    <row r="876" spans="1:17" x14ac:dyDescent="0.3">
      <c r="A876" s="308">
        <v>205000</v>
      </c>
      <c r="B876">
        <v>5744</v>
      </c>
      <c r="C876" t="s">
        <v>6793</v>
      </c>
      <c r="D876">
        <v>2008</v>
      </c>
      <c r="E876">
        <v>1</v>
      </c>
      <c r="F876" t="s">
        <v>6989</v>
      </c>
      <c r="G876" t="s">
        <v>6993</v>
      </c>
      <c r="H876" t="s">
        <v>6990</v>
      </c>
      <c r="I876" t="s">
        <v>6992</v>
      </c>
      <c r="J876" t="s">
        <v>6963</v>
      </c>
      <c r="K876">
        <f t="shared" si="26"/>
        <v>12</v>
      </c>
      <c r="L876" t="s">
        <v>6794</v>
      </c>
      <c r="N876">
        <v>10</v>
      </c>
      <c r="O876">
        <v>2008</v>
      </c>
      <c r="P876">
        <v>10</v>
      </c>
      <c r="Q876">
        <f t="shared" si="27"/>
        <v>4</v>
      </c>
    </row>
    <row r="877" spans="1:17" x14ac:dyDescent="0.3">
      <c r="A877" s="308">
        <v>205000</v>
      </c>
      <c r="B877">
        <v>5752</v>
      </c>
      <c r="C877" t="s">
        <v>6793</v>
      </c>
      <c r="D877">
        <v>2007</v>
      </c>
      <c r="E877">
        <v>1</v>
      </c>
      <c r="F877" t="s">
        <v>6796</v>
      </c>
      <c r="G877" t="s">
        <v>6985</v>
      </c>
      <c r="H877" t="s">
        <v>6990</v>
      </c>
      <c r="I877" t="s">
        <v>6988</v>
      </c>
      <c r="J877" t="s">
        <v>6962</v>
      </c>
      <c r="K877">
        <f t="shared" si="26"/>
        <v>11</v>
      </c>
      <c r="L877" t="s">
        <v>6794</v>
      </c>
      <c r="N877">
        <v>4</v>
      </c>
      <c r="O877">
        <v>2007</v>
      </c>
      <c r="P877" t="s">
        <v>6966</v>
      </c>
      <c r="Q877">
        <f t="shared" si="27"/>
        <v>-1</v>
      </c>
    </row>
    <row r="878" spans="1:17" x14ac:dyDescent="0.3">
      <c r="A878" s="308">
        <v>205000</v>
      </c>
      <c r="B878">
        <v>5754</v>
      </c>
      <c r="C878" t="s">
        <v>6793</v>
      </c>
      <c r="D878">
        <v>2008</v>
      </c>
      <c r="E878">
        <v>1</v>
      </c>
      <c r="F878" t="s">
        <v>6796</v>
      </c>
      <c r="G878" t="s">
        <v>6985</v>
      </c>
      <c r="H878" t="s">
        <v>6991</v>
      </c>
      <c r="I878" t="s">
        <v>6988</v>
      </c>
      <c r="J878" t="s">
        <v>6960</v>
      </c>
      <c r="K878">
        <f t="shared" si="26"/>
        <v>9</v>
      </c>
      <c r="L878" t="s">
        <v>6793</v>
      </c>
      <c r="M878">
        <v>50</v>
      </c>
      <c r="N878" t="s">
        <v>6966</v>
      </c>
      <c r="O878">
        <v>2008</v>
      </c>
      <c r="P878">
        <v>10</v>
      </c>
      <c r="Q878">
        <f t="shared" si="27"/>
        <v>4</v>
      </c>
    </row>
    <row r="879" spans="1:17" x14ac:dyDescent="0.3">
      <c r="A879" s="308">
        <v>205000</v>
      </c>
      <c r="B879">
        <v>5771</v>
      </c>
      <c r="C879" t="s">
        <v>6793</v>
      </c>
      <c r="D879">
        <v>2008</v>
      </c>
      <c r="E879">
        <v>1</v>
      </c>
      <c r="F879" t="s">
        <v>6796</v>
      </c>
      <c r="G879" t="s">
        <v>6985</v>
      </c>
      <c r="H879" t="s">
        <v>6986</v>
      </c>
      <c r="I879" t="s">
        <v>6988</v>
      </c>
      <c r="J879" t="s">
        <v>6962</v>
      </c>
      <c r="K879">
        <f t="shared" si="26"/>
        <v>11</v>
      </c>
      <c r="L879" t="s">
        <v>6794</v>
      </c>
      <c r="N879" t="s">
        <v>6966</v>
      </c>
      <c r="O879">
        <v>2008</v>
      </c>
      <c r="P879" t="s">
        <v>6966</v>
      </c>
      <c r="Q879">
        <f t="shared" si="27"/>
        <v>-1</v>
      </c>
    </row>
    <row r="880" spans="1:17" x14ac:dyDescent="0.3">
      <c r="A880" s="308">
        <v>205000</v>
      </c>
      <c r="B880">
        <v>5782</v>
      </c>
      <c r="C880" t="s">
        <v>6793</v>
      </c>
      <c r="D880">
        <v>2007</v>
      </c>
      <c r="E880">
        <v>1</v>
      </c>
      <c r="F880" t="s">
        <v>6796</v>
      </c>
      <c r="G880" t="s">
        <v>6985</v>
      </c>
      <c r="H880" t="s">
        <v>6990</v>
      </c>
      <c r="I880" t="s">
        <v>6965</v>
      </c>
      <c r="J880" t="s">
        <v>6962</v>
      </c>
      <c r="K880">
        <f t="shared" si="26"/>
        <v>11</v>
      </c>
      <c r="L880" t="s">
        <v>6794</v>
      </c>
      <c r="N880" t="s">
        <v>6966</v>
      </c>
      <c r="O880">
        <v>2007</v>
      </c>
      <c r="P880">
        <v>17</v>
      </c>
      <c r="Q880">
        <f t="shared" si="27"/>
        <v>3</v>
      </c>
    </row>
    <row r="881" spans="1:17" x14ac:dyDescent="0.3">
      <c r="A881" s="308">
        <v>205000</v>
      </c>
      <c r="B881">
        <v>5789</v>
      </c>
      <c r="C881" t="s">
        <v>6793</v>
      </c>
      <c r="D881">
        <v>2007</v>
      </c>
      <c r="E881">
        <v>1</v>
      </c>
      <c r="F881" t="s">
        <v>6989</v>
      </c>
      <c r="G881" t="s">
        <v>6993</v>
      </c>
      <c r="H881" t="s">
        <v>6991</v>
      </c>
      <c r="I881" t="s">
        <v>6965</v>
      </c>
      <c r="J881" t="s">
        <v>6960</v>
      </c>
      <c r="K881">
        <f t="shared" si="26"/>
        <v>9</v>
      </c>
      <c r="L881" t="s">
        <v>6793</v>
      </c>
      <c r="M881">
        <v>50</v>
      </c>
      <c r="N881" t="s">
        <v>6966</v>
      </c>
      <c r="O881" t="s">
        <v>6966</v>
      </c>
      <c r="P881">
        <v>7</v>
      </c>
      <c r="Q881">
        <f t="shared" si="27"/>
        <v>5</v>
      </c>
    </row>
    <row r="882" spans="1:17" x14ac:dyDescent="0.3">
      <c r="A882" s="308">
        <v>205000</v>
      </c>
      <c r="B882">
        <v>5791</v>
      </c>
      <c r="C882" t="s">
        <v>6793</v>
      </c>
      <c r="D882">
        <v>2007</v>
      </c>
      <c r="E882">
        <v>1</v>
      </c>
      <c r="F882" t="s">
        <v>6796</v>
      </c>
      <c r="G882" t="s">
        <v>6985</v>
      </c>
      <c r="H882" t="s">
        <v>6986</v>
      </c>
      <c r="I882" t="s">
        <v>6988</v>
      </c>
      <c r="J882" t="s">
        <v>6959</v>
      </c>
      <c r="K882">
        <f t="shared" si="26"/>
        <v>8</v>
      </c>
      <c r="L882" t="s">
        <v>6794</v>
      </c>
      <c r="N882" t="s">
        <v>6966</v>
      </c>
      <c r="O882">
        <v>2007</v>
      </c>
      <c r="P882">
        <v>10</v>
      </c>
      <c r="Q882">
        <f t="shared" si="27"/>
        <v>4</v>
      </c>
    </row>
    <row r="883" spans="1:17" x14ac:dyDescent="0.3">
      <c r="A883" s="308">
        <v>205000</v>
      </c>
      <c r="B883">
        <v>5800</v>
      </c>
      <c r="C883" t="s">
        <v>6793</v>
      </c>
      <c r="D883">
        <v>2007</v>
      </c>
      <c r="E883">
        <v>1</v>
      </c>
      <c r="F883" t="s">
        <v>6796</v>
      </c>
      <c r="G883" t="s">
        <v>6985</v>
      </c>
      <c r="H883" t="s">
        <v>6990</v>
      </c>
      <c r="I883" t="s">
        <v>6988</v>
      </c>
      <c r="J883" t="s">
        <v>6960</v>
      </c>
      <c r="K883">
        <f t="shared" si="26"/>
        <v>9</v>
      </c>
      <c r="L883" t="s">
        <v>6793</v>
      </c>
      <c r="M883">
        <v>50</v>
      </c>
      <c r="N883">
        <v>11</v>
      </c>
      <c r="O883">
        <v>2007</v>
      </c>
      <c r="P883">
        <v>17</v>
      </c>
      <c r="Q883">
        <f t="shared" si="27"/>
        <v>3</v>
      </c>
    </row>
    <row r="884" spans="1:17" x14ac:dyDescent="0.3">
      <c r="A884" s="308">
        <v>205000</v>
      </c>
      <c r="B884">
        <v>5806</v>
      </c>
      <c r="C884" t="s">
        <v>6793</v>
      </c>
      <c r="D884">
        <v>2008</v>
      </c>
      <c r="E884">
        <v>1</v>
      </c>
      <c r="F884" t="s">
        <v>6989</v>
      </c>
      <c r="G884" t="s">
        <v>6993</v>
      </c>
      <c r="H884" t="s">
        <v>6991</v>
      </c>
      <c r="I884" t="s">
        <v>6965</v>
      </c>
      <c r="J884" t="s">
        <v>6963</v>
      </c>
      <c r="K884">
        <f t="shared" si="26"/>
        <v>12</v>
      </c>
      <c r="L884" t="s">
        <v>6794</v>
      </c>
      <c r="N884">
        <v>6</v>
      </c>
      <c r="O884">
        <v>2008</v>
      </c>
      <c r="P884">
        <v>6</v>
      </c>
      <c r="Q884">
        <f t="shared" si="27"/>
        <v>5</v>
      </c>
    </row>
    <row r="885" spans="1:17" x14ac:dyDescent="0.3">
      <c r="A885" s="308">
        <v>205000</v>
      </c>
      <c r="B885">
        <v>5807</v>
      </c>
      <c r="C885" t="s">
        <v>6793</v>
      </c>
      <c r="D885">
        <v>2007</v>
      </c>
      <c r="E885">
        <v>1</v>
      </c>
      <c r="F885" t="s">
        <v>6796</v>
      </c>
      <c r="G885" t="s">
        <v>6985</v>
      </c>
      <c r="H885" t="s">
        <v>6990</v>
      </c>
      <c r="I885" t="s">
        <v>6988</v>
      </c>
      <c r="J885" t="s">
        <v>6954</v>
      </c>
      <c r="K885">
        <f t="shared" si="26"/>
        <v>6</v>
      </c>
      <c r="L885" t="s">
        <v>6</v>
      </c>
      <c r="N885" t="s">
        <v>6966</v>
      </c>
      <c r="O885">
        <v>2007</v>
      </c>
      <c r="P885">
        <v>10</v>
      </c>
      <c r="Q885">
        <f t="shared" si="27"/>
        <v>4</v>
      </c>
    </row>
    <row r="886" spans="1:17" x14ac:dyDescent="0.3">
      <c r="A886" s="308">
        <v>205000</v>
      </c>
      <c r="B886">
        <v>5808</v>
      </c>
      <c r="C886" t="s">
        <v>6793</v>
      </c>
      <c r="D886">
        <v>2008</v>
      </c>
      <c r="E886">
        <v>1</v>
      </c>
      <c r="F886" t="s">
        <v>6796</v>
      </c>
      <c r="G886" t="s">
        <v>6985</v>
      </c>
      <c r="H886" t="s">
        <v>6990</v>
      </c>
      <c r="I886" t="s">
        <v>6988</v>
      </c>
      <c r="J886" t="s">
        <v>6962</v>
      </c>
      <c r="K886">
        <f t="shared" si="26"/>
        <v>11</v>
      </c>
      <c r="L886" t="s">
        <v>6794</v>
      </c>
      <c r="N886">
        <v>11</v>
      </c>
      <c r="O886">
        <v>2007</v>
      </c>
      <c r="P886">
        <v>15</v>
      </c>
      <c r="Q886">
        <f t="shared" si="27"/>
        <v>3</v>
      </c>
    </row>
    <row r="887" spans="1:17" x14ac:dyDescent="0.3">
      <c r="A887" s="308">
        <v>205000</v>
      </c>
      <c r="B887">
        <v>5838</v>
      </c>
      <c r="C887" t="s">
        <v>6793</v>
      </c>
      <c r="D887">
        <v>2008</v>
      </c>
      <c r="E887">
        <v>1</v>
      </c>
      <c r="F887" t="s">
        <v>6989</v>
      </c>
      <c r="G887" t="s">
        <v>6985</v>
      </c>
      <c r="H887" t="s">
        <v>6991</v>
      </c>
      <c r="I887" t="s">
        <v>6965</v>
      </c>
      <c r="J887" t="s">
        <v>6965</v>
      </c>
      <c r="K887">
        <f t="shared" si="26"/>
        <v>14</v>
      </c>
      <c r="L887" t="s">
        <v>6794</v>
      </c>
      <c r="N887" t="s">
        <v>6966</v>
      </c>
      <c r="O887">
        <v>2008</v>
      </c>
      <c r="P887" t="s">
        <v>6966</v>
      </c>
      <c r="Q887">
        <f t="shared" si="27"/>
        <v>-1</v>
      </c>
    </row>
    <row r="888" spans="1:17" x14ac:dyDescent="0.3">
      <c r="A888" s="308">
        <v>205000</v>
      </c>
      <c r="B888">
        <v>5839</v>
      </c>
      <c r="C888" t="s">
        <v>6793</v>
      </c>
      <c r="D888" t="s">
        <v>6966</v>
      </c>
      <c r="K888">
        <f t="shared" si="26"/>
        <v>-9</v>
      </c>
      <c r="Q888">
        <f t="shared" si="27"/>
        <v>0</v>
      </c>
    </row>
    <row r="889" spans="1:17" x14ac:dyDescent="0.3">
      <c r="A889" s="308">
        <v>205000</v>
      </c>
      <c r="B889">
        <v>5841</v>
      </c>
      <c r="C889" t="s">
        <v>6793</v>
      </c>
      <c r="D889">
        <v>2006</v>
      </c>
      <c r="E889">
        <v>1</v>
      </c>
      <c r="F889" t="s">
        <v>6796</v>
      </c>
      <c r="G889" t="s">
        <v>6985</v>
      </c>
      <c r="H889" t="s">
        <v>6990</v>
      </c>
      <c r="I889" t="s">
        <v>6988</v>
      </c>
      <c r="J889" t="s">
        <v>6962</v>
      </c>
      <c r="K889">
        <f t="shared" si="26"/>
        <v>11</v>
      </c>
      <c r="L889" t="s">
        <v>6794</v>
      </c>
      <c r="N889">
        <v>10</v>
      </c>
      <c r="O889">
        <v>2006</v>
      </c>
      <c r="P889">
        <v>10</v>
      </c>
      <c r="Q889">
        <f t="shared" si="27"/>
        <v>4</v>
      </c>
    </row>
    <row r="890" spans="1:17" x14ac:dyDescent="0.3">
      <c r="A890" s="308">
        <v>205000</v>
      </c>
      <c r="B890">
        <v>5850</v>
      </c>
      <c r="C890" t="s">
        <v>6793</v>
      </c>
      <c r="D890">
        <v>2006</v>
      </c>
      <c r="E890">
        <v>1</v>
      </c>
      <c r="F890" t="s">
        <v>6989</v>
      </c>
      <c r="G890" t="s">
        <v>6993</v>
      </c>
      <c r="H890" t="s">
        <v>6991</v>
      </c>
      <c r="I890" t="s">
        <v>6965</v>
      </c>
      <c r="J890" t="s">
        <v>6963</v>
      </c>
      <c r="K890">
        <f t="shared" si="26"/>
        <v>12</v>
      </c>
      <c r="L890" t="s">
        <v>6794</v>
      </c>
      <c r="N890" t="s">
        <v>6966</v>
      </c>
      <c r="O890">
        <v>2006</v>
      </c>
      <c r="P890">
        <v>10</v>
      </c>
      <c r="Q890">
        <f t="shared" si="27"/>
        <v>4</v>
      </c>
    </row>
    <row r="891" spans="1:17" x14ac:dyDescent="0.3">
      <c r="A891" s="308">
        <v>205000</v>
      </c>
      <c r="B891">
        <v>5853</v>
      </c>
      <c r="C891" t="s">
        <v>6793</v>
      </c>
      <c r="D891">
        <v>2007</v>
      </c>
      <c r="E891">
        <v>1</v>
      </c>
      <c r="F891" t="s">
        <v>6796</v>
      </c>
      <c r="G891" t="s">
        <v>6985</v>
      </c>
      <c r="H891" t="s">
        <v>6990</v>
      </c>
      <c r="I891" t="s">
        <v>6988</v>
      </c>
      <c r="J891" t="s">
        <v>6951</v>
      </c>
      <c r="K891">
        <f t="shared" si="26"/>
        <v>3</v>
      </c>
      <c r="L891" t="s">
        <v>6793</v>
      </c>
      <c r="M891">
        <v>40</v>
      </c>
      <c r="N891">
        <v>1</v>
      </c>
      <c r="O891">
        <v>2007</v>
      </c>
      <c r="P891">
        <v>10</v>
      </c>
      <c r="Q891">
        <f t="shared" si="27"/>
        <v>4</v>
      </c>
    </row>
    <row r="892" spans="1:17" x14ac:dyDescent="0.3">
      <c r="A892" s="308">
        <v>205000</v>
      </c>
      <c r="B892">
        <v>5855</v>
      </c>
      <c r="C892" t="s">
        <v>6793</v>
      </c>
      <c r="D892">
        <v>2007</v>
      </c>
      <c r="E892">
        <v>1</v>
      </c>
      <c r="F892" t="s">
        <v>6796</v>
      </c>
      <c r="G892" t="s">
        <v>6985</v>
      </c>
      <c r="H892" t="s">
        <v>6991</v>
      </c>
      <c r="I892" t="s">
        <v>6988</v>
      </c>
      <c r="J892" t="s">
        <v>6963</v>
      </c>
      <c r="K892">
        <f t="shared" si="26"/>
        <v>12</v>
      </c>
      <c r="L892" t="s">
        <v>6794</v>
      </c>
      <c r="N892" t="s">
        <v>6966</v>
      </c>
      <c r="O892">
        <v>2007</v>
      </c>
      <c r="P892">
        <v>10</v>
      </c>
      <c r="Q892">
        <f t="shared" si="27"/>
        <v>4</v>
      </c>
    </row>
    <row r="893" spans="1:17" x14ac:dyDescent="0.3">
      <c r="A893" s="308">
        <v>205000</v>
      </c>
      <c r="B893">
        <v>5866</v>
      </c>
      <c r="C893" t="s">
        <v>6793</v>
      </c>
      <c r="D893">
        <v>2006</v>
      </c>
      <c r="E893">
        <v>1</v>
      </c>
      <c r="F893" t="s">
        <v>6796</v>
      </c>
      <c r="G893" t="s">
        <v>6985</v>
      </c>
      <c r="H893" t="s">
        <v>6991</v>
      </c>
      <c r="I893" t="s">
        <v>6988</v>
      </c>
      <c r="J893" t="s">
        <v>6959</v>
      </c>
      <c r="K893">
        <f t="shared" si="26"/>
        <v>8</v>
      </c>
      <c r="L893" t="s">
        <v>6794</v>
      </c>
      <c r="N893" t="s">
        <v>6966</v>
      </c>
      <c r="O893">
        <v>2006</v>
      </c>
      <c r="P893">
        <v>10</v>
      </c>
      <c r="Q893">
        <f t="shared" si="27"/>
        <v>4</v>
      </c>
    </row>
    <row r="894" spans="1:17" x14ac:dyDescent="0.3">
      <c r="A894" s="308">
        <v>205000</v>
      </c>
      <c r="B894">
        <v>5871</v>
      </c>
      <c r="C894" t="s">
        <v>6793</v>
      </c>
      <c r="D894">
        <v>2006</v>
      </c>
      <c r="E894">
        <v>1</v>
      </c>
      <c r="F894" t="s">
        <v>6796</v>
      </c>
      <c r="G894" t="s">
        <v>6985</v>
      </c>
      <c r="H894" t="s">
        <v>6990</v>
      </c>
      <c r="I894" t="s">
        <v>6988</v>
      </c>
      <c r="J894" t="s">
        <v>6962</v>
      </c>
      <c r="K894">
        <f t="shared" si="26"/>
        <v>11</v>
      </c>
      <c r="L894" t="s">
        <v>6793</v>
      </c>
      <c r="M894">
        <v>50</v>
      </c>
      <c r="N894">
        <v>4</v>
      </c>
      <c r="O894">
        <v>2006</v>
      </c>
      <c r="P894">
        <v>12</v>
      </c>
      <c r="Q894">
        <f t="shared" si="27"/>
        <v>4</v>
      </c>
    </row>
    <row r="895" spans="1:17" x14ac:dyDescent="0.3">
      <c r="A895" s="308">
        <v>205000</v>
      </c>
      <c r="B895">
        <v>5877</v>
      </c>
      <c r="C895" t="s">
        <v>6793</v>
      </c>
      <c r="D895">
        <v>2009</v>
      </c>
      <c r="K895">
        <f t="shared" si="26"/>
        <v>-9</v>
      </c>
      <c r="Q895">
        <f t="shared" si="27"/>
        <v>0</v>
      </c>
    </row>
    <row r="896" spans="1:17" x14ac:dyDescent="0.3">
      <c r="A896" s="308">
        <v>205000</v>
      </c>
      <c r="B896">
        <v>5879</v>
      </c>
      <c r="C896" t="s">
        <v>6793</v>
      </c>
      <c r="D896">
        <v>2008</v>
      </c>
      <c r="E896">
        <v>1</v>
      </c>
      <c r="F896" t="s">
        <v>6796</v>
      </c>
      <c r="G896" t="s">
        <v>6985</v>
      </c>
      <c r="H896" t="s">
        <v>6991</v>
      </c>
      <c r="I896" t="s">
        <v>6988</v>
      </c>
      <c r="J896" t="s">
        <v>6962</v>
      </c>
      <c r="K896">
        <f t="shared" si="26"/>
        <v>11</v>
      </c>
      <c r="L896" t="s">
        <v>6794</v>
      </c>
      <c r="N896">
        <v>7</v>
      </c>
      <c r="O896">
        <v>2008</v>
      </c>
      <c r="P896">
        <v>16</v>
      </c>
      <c r="Q896">
        <f t="shared" si="27"/>
        <v>3</v>
      </c>
    </row>
    <row r="897" spans="1:17" x14ac:dyDescent="0.3">
      <c r="A897" s="308">
        <v>205000</v>
      </c>
      <c r="B897">
        <v>5891</v>
      </c>
      <c r="C897" t="s">
        <v>6793</v>
      </c>
      <c r="D897">
        <v>2009</v>
      </c>
      <c r="K897">
        <f t="shared" si="26"/>
        <v>-9</v>
      </c>
      <c r="Q897">
        <f t="shared" si="27"/>
        <v>0</v>
      </c>
    </row>
    <row r="898" spans="1:17" x14ac:dyDescent="0.3">
      <c r="A898" s="308">
        <v>205000</v>
      </c>
      <c r="B898">
        <v>5897</v>
      </c>
      <c r="C898" t="s">
        <v>6793</v>
      </c>
      <c r="D898">
        <v>2006</v>
      </c>
      <c r="E898">
        <v>1</v>
      </c>
      <c r="F898" t="s">
        <v>6796</v>
      </c>
      <c r="G898" t="s">
        <v>6985</v>
      </c>
      <c r="H898" t="s">
        <v>6986</v>
      </c>
      <c r="I898" t="s">
        <v>6988</v>
      </c>
      <c r="J898" t="s">
        <v>6962</v>
      </c>
      <c r="K898">
        <f t="shared" si="26"/>
        <v>11</v>
      </c>
      <c r="L898" t="s">
        <v>6793</v>
      </c>
      <c r="M898">
        <v>25</v>
      </c>
      <c r="N898">
        <v>3</v>
      </c>
      <c r="O898">
        <v>2006</v>
      </c>
      <c r="P898">
        <v>2</v>
      </c>
      <c r="Q898">
        <f t="shared" si="27"/>
        <v>6</v>
      </c>
    </row>
    <row r="899" spans="1:17" x14ac:dyDescent="0.3">
      <c r="A899" s="308">
        <v>205000</v>
      </c>
      <c r="B899">
        <v>5898</v>
      </c>
      <c r="C899" t="s">
        <v>6793</v>
      </c>
      <c r="D899">
        <v>2007</v>
      </c>
      <c r="E899">
        <v>1</v>
      </c>
      <c r="F899" t="s">
        <v>6796</v>
      </c>
      <c r="G899" t="s">
        <v>6985</v>
      </c>
      <c r="H899" t="s">
        <v>6990</v>
      </c>
      <c r="I899" t="s">
        <v>6966</v>
      </c>
      <c r="J899" t="s">
        <v>6966</v>
      </c>
      <c r="K899">
        <f t="shared" si="26"/>
        <v>-8</v>
      </c>
      <c r="L899" t="s">
        <v>6</v>
      </c>
      <c r="N899" t="s">
        <v>6966</v>
      </c>
      <c r="O899">
        <v>2007</v>
      </c>
      <c r="P899" t="s">
        <v>6966</v>
      </c>
      <c r="Q899">
        <f t="shared" si="27"/>
        <v>-1</v>
      </c>
    </row>
    <row r="900" spans="1:17" x14ac:dyDescent="0.3">
      <c r="A900" s="308">
        <v>205000</v>
      </c>
      <c r="B900">
        <v>5905</v>
      </c>
      <c r="C900" t="s">
        <v>6793</v>
      </c>
      <c r="D900">
        <v>2009</v>
      </c>
      <c r="K900">
        <f t="shared" si="26"/>
        <v>-9</v>
      </c>
      <c r="Q900">
        <f t="shared" si="27"/>
        <v>0</v>
      </c>
    </row>
    <row r="901" spans="1:17" x14ac:dyDescent="0.3">
      <c r="A901" s="308">
        <v>205000</v>
      </c>
      <c r="B901">
        <v>5916</v>
      </c>
      <c r="C901" t="s">
        <v>6793</v>
      </c>
      <c r="D901">
        <v>2006</v>
      </c>
      <c r="E901">
        <v>1</v>
      </c>
      <c r="F901" t="s">
        <v>6796</v>
      </c>
      <c r="G901" t="s">
        <v>6985</v>
      </c>
      <c r="H901" t="s">
        <v>6990</v>
      </c>
      <c r="I901" t="s">
        <v>6988</v>
      </c>
      <c r="J901" t="s">
        <v>6960</v>
      </c>
      <c r="K901">
        <f t="shared" si="26"/>
        <v>9</v>
      </c>
      <c r="L901" t="s">
        <v>6</v>
      </c>
      <c r="N901">
        <v>3</v>
      </c>
      <c r="O901">
        <v>2006</v>
      </c>
      <c r="P901">
        <v>10</v>
      </c>
      <c r="Q901">
        <f t="shared" si="27"/>
        <v>4</v>
      </c>
    </row>
    <row r="902" spans="1:17" x14ac:dyDescent="0.3">
      <c r="A902" s="308">
        <v>205000</v>
      </c>
      <c r="B902">
        <v>5920</v>
      </c>
      <c r="C902" t="s">
        <v>6793</v>
      </c>
      <c r="D902" t="s">
        <v>6966</v>
      </c>
      <c r="K902">
        <f t="shared" si="26"/>
        <v>-9</v>
      </c>
      <c r="Q902">
        <f t="shared" si="27"/>
        <v>0</v>
      </c>
    </row>
    <row r="903" spans="1:17" x14ac:dyDescent="0.3">
      <c r="A903" s="308">
        <v>205000</v>
      </c>
      <c r="B903">
        <v>5925</v>
      </c>
      <c r="C903" t="s">
        <v>6793</v>
      </c>
      <c r="D903">
        <v>2006</v>
      </c>
      <c r="E903">
        <v>1</v>
      </c>
      <c r="F903" t="s">
        <v>6796</v>
      </c>
      <c r="G903" t="s">
        <v>6985</v>
      </c>
      <c r="H903" t="s">
        <v>6991</v>
      </c>
      <c r="I903" t="s">
        <v>6988</v>
      </c>
      <c r="J903" t="s">
        <v>6962</v>
      </c>
      <c r="K903">
        <f t="shared" si="26"/>
        <v>11</v>
      </c>
      <c r="L903" t="s">
        <v>6</v>
      </c>
      <c r="N903" t="s">
        <v>6966</v>
      </c>
      <c r="O903">
        <v>2007</v>
      </c>
      <c r="P903">
        <v>3</v>
      </c>
      <c r="Q903">
        <f t="shared" si="27"/>
        <v>6</v>
      </c>
    </row>
    <row r="904" spans="1:17" x14ac:dyDescent="0.3">
      <c r="A904" s="308">
        <v>205000</v>
      </c>
      <c r="B904">
        <v>5927</v>
      </c>
      <c r="C904" t="s">
        <v>6793</v>
      </c>
      <c r="D904">
        <v>2006</v>
      </c>
      <c r="E904">
        <v>1</v>
      </c>
      <c r="F904" t="s">
        <v>6796</v>
      </c>
      <c r="G904" t="s">
        <v>6985</v>
      </c>
      <c r="H904" t="s">
        <v>6990</v>
      </c>
      <c r="I904" t="s">
        <v>6988</v>
      </c>
      <c r="J904" t="s">
        <v>6960</v>
      </c>
      <c r="K904">
        <f t="shared" si="26"/>
        <v>9</v>
      </c>
      <c r="L904" t="s">
        <v>6</v>
      </c>
      <c r="N904">
        <v>1</v>
      </c>
      <c r="O904">
        <v>2006</v>
      </c>
      <c r="P904">
        <v>10</v>
      </c>
      <c r="Q904">
        <f t="shared" si="27"/>
        <v>4</v>
      </c>
    </row>
    <row r="905" spans="1:17" x14ac:dyDescent="0.3">
      <c r="A905" s="308">
        <v>205000</v>
      </c>
      <c r="B905">
        <v>5935</v>
      </c>
      <c r="C905" t="s">
        <v>6793</v>
      </c>
      <c r="D905">
        <v>2009</v>
      </c>
      <c r="K905">
        <f t="shared" si="26"/>
        <v>-9</v>
      </c>
      <c r="Q905">
        <f t="shared" si="27"/>
        <v>0</v>
      </c>
    </row>
    <row r="906" spans="1:17" x14ac:dyDescent="0.3">
      <c r="A906" s="308">
        <v>205000</v>
      </c>
      <c r="B906">
        <v>5938</v>
      </c>
      <c r="C906" t="s">
        <v>6793</v>
      </c>
      <c r="D906">
        <v>2007</v>
      </c>
      <c r="E906">
        <v>1</v>
      </c>
      <c r="F906" t="s">
        <v>6796</v>
      </c>
      <c r="G906" t="s">
        <v>6985</v>
      </c>
      <c r="H906" t="s">
        <v>6991</v>
      </c>
      <c r="I906" t="s">
        <v>6988</v>
      </c>
      <c r="J906" t="s">
        <v>6960</v>
      </c>
      <c r="K906">
        <f t="shared" si="26"/>
        <v>9</v>
      </c>
      <c r="L906" t="s">
        <v>6793</v>
      </c>
      <c r="M906" t="s">
        <v>6966</v>
      </c>
      <c r="N906">
        <v>2</v>
      </c>
      <c r="O906">
        <v>2007</v>
      </c>
      <c r="P906">
        <v>12</v>
      </c>
      <c r="Q906">
        <f t="shared" si="27"/>
        <v>4</v>
      </c>
    </row>
    <row r="907" spans="1:17" x14ac:dyDescent="0.3">
      <c r="A907" s="308">
        <v>205000</v>
      </c>
      <c r="B907">
        <v>5943</v>
      </c>
      <c r="C907" t="s">
        <v>6793</v>
      </c>
      <c r="D907">
        <v>2006</v>
      </c>
      <c r="E907">
        <v>1</v>
      </c>
      <c r="F907" t="s">
        <v>6796</v>
      </c>
      <c r="G907" t="s">
        <v>6985</v>
      </c>
      <c r="H907" t="s">
        <v>6991</v>
      </c>
      <c r="I907" t="s">
        <v>6988</v>
      </c>
      <c r="J907" t="s">
        <v>6965</v>
      </c>
      <c r="K907">
        <f t="shared" si="26"/>
        <v>14</v>
      </c>
      <c r="L907" t="s">
        <v>6794</v>
      </c>
      <c r="N907">
        <v>3</v>
      </c>
      <c r="O907">
        <v>2006</v>
      </c>
      <c r="P907">
        <v>6</v>
      </c>
      <c r="Q907">
        <f t="shared" si="27"/>
        <v>5</v>
      </c>
    </row>
    <row r="908" spans="1:17" x14ac:dyDescent="0.3">
      <c r="A908" s="308">
        <v>205000</v>
      </c>
      <c r="B908">
        <v>5944</v>
      </c>
      <c r="C908" t="s">
        <v>6793</v>
      </c>
      <c r="D908" t="s">
        <v>6966</v>
      </c>
      <c r="K908">
        <f t="shared" si="26"/>
        <v>-9</v>
      </c>
      <c r="Q908">
        <f t="shared" si="27"/>
        <v>0</v>
      </c>
    </row>
    <row r="909" spans="1:17" x14ac:dyDescent="0.3">
      <c r="A909" s="308">
        <v>205000</v>
      </c>
      <c r="B909">
        <v>5946</v>
      </c>
      <c r="C909" t="s">
        <v>6793</v>
      </c>
      <c r="D909">
        <v>2006</v>
      </c>
      <c r="E909">
        <v>1</v>
      </c>
      <c r="F909" t="s">
        <v>6796</v>
      </c>
      <c r="G909" t="s">
        <v>6985</v>
      </c>
      <c r="H909" t="s">
        <v>6991</v>
      </c>
      <c r="I909" t="s">
        <v>6988</v>
      </c>
      <c r="J909" t="s">
        <v>6963</v>
      </c>
      <c r="K909">
        <f t="shared" si="26"/>
        <v>12</v>
      </c>
      <c r="L909" t="s">
        <v>6794</v>
      </c>
      <c r="N909">
        <v>3</v>
      </c>
      <c r="O909">
        <v>2007</v>
      </c>
      <c r="P909">
        <v>10</v>
      </c>
      <c r="Q909">
        <f t="shared" si="27"/>
        <v>4</v>
      </c>
    </row>
    <row r="910" spans="1:17" x14ac:dyDescent="0.3">
      <c r="A910" s="308">
        <v>205000</v>
      </c>
      <c r="B910">
        <v>5949</v>
      </c>
      <c r="C910" t="s">
        <v>6793</v>
      </c>
      <c r="D910">
        <v>2008</v>
      </c>
      <c r="E910">
        <v>1</v>
      </c>
      <c r="F910" t="s">
        <v>6796</v>
      </c>
      <c r="G910" t="s">
        <v>6985</v>
      </c>
      <c r="H910" t="s">
        <v>6991</v>
      </c>
      <c r="I910" t="s">
        <v>6988</v>
      </c>
      <c r="J910" t="s">
        <v>6959</v>
      </c>
      <c r="K910">
        <f t="shared" si="26"/>
        <v>8</v>
      </c>
      <c r="L910" t="s">
        <v>6794</v>
      </c>
      <c r="N910">
        <v>8</v>
      </c>
      <c r="O910">
        <v>2008</v>
      </c>
      <c r="P910">
        <v>10</v>
      </c>
      <c r="Q910">
        <f t="shared" si="27"/>
        <v>4</v>
      </c>
    </row>
    <row r="911" spans="1:17" x14ac:dyDescent="0.3">
      <c r="A911" s="308">
        <v>205000</v>
      </c>
      <c r="B911">
        <v>5951</v>
      </c>
      <c r="C911" t="s">
        <v>6793</v>
      </c>
      <c r="D911" t="s">
        <v>6966</v>
      </c>
      <c r="K911">
        <f t="shared" si="26"/>
        <v>-9</v>
      </c>
      <c r="Q911">
        <f t="shared" si="27"/>
        <v>0</v>
      </c>
    </row>
    <row r="912" spans="1:17" x14ac:dyDescent="0.3">
      <c r="A912" s="308">
        <v>205000</v>
      </c>
      <c r="B912">
        <v>5955</v>
      </c>
      <c r="C912" t="s">
        <v>6793</v>
      </c>
      <c r="D912">
        <v>2006</v>
      </c>
      <c r="E912">
        <v>1</v>
      </c>
      <c r="F912" t="s">
        <v>6989</v>
      </c>
      <c r="G912" t="s">
        <v>6965</v>
      </c>
      <c r="H912" t="s">
        <v>6991</v>
      </c>
      <c r="I912" t="s">
        <v>6988</v>
      </c>
      <c r="J912" t="s">
        <v>6962</v>
      </c>
      <c r="K912">
        <f t="shared" si="26"/>
        <v>11</v>
      </c>
      <c r="L912" t="s">
        <v>6794</v>
      </c>
      <c r="N912" t="s">
        <v>6966</v>
      </c>
      <c r="O912">
        <v>2006</v>
      </c>
      <c r="P912">
        <v>10</v>
      </c>
      <c r="Q912">
        <f t="shared" si="27"/>
        <v>4</v>
      </c>
    </row>
    <row r="913" spans="1:17" x14ac:dyDescent="0.3">
      <c r="A913" s="308">
        <v>205000</v>
      </c>
      <c r="B913">
        <v>5969</v>
      </c>
      <c r="C913" t="s">
        <v>6793</v>
      </c>
      <c r="D913">
        <v>2009</v>
      </c>
      <c r="K913">
        <f t="shared" si="26"/>
        <v>-9</v>
      </c>
      <c r="Q913">
        <f t="shared" si="27"/>
        <v>0</v>
      </c>
    </row>
    <row r="914" spans="1:17" x14ac:dyDescent="0.3">
      <c r="A914" s="308">
        <v>205000</v>
      </c>
      <c r="B914">
        <v>5970</v>
      </c>
      <c r="C914" t="s">
        <v>6793</v>
      </c>
      <c r="D914">
        <v>2009</v>
      </c>
      <c r="K914">
        <f t="shared" si="26"/>
        <v>-9</v>
      </c>
      <c r="Q914">
        <f t="shared" si="27"/>
        <v>0</v>
      </c>
    </row>
    <row r="915" spans="1:17" x14ac:dyDescent="0.3">
      <c r="A915" s="308">
        <v>205000</v>
      </c>
      <c r="B915">
        <v>5978</v>
      </c>
      <c r="C915" t="s">
        <v>6793</v>
      </c>
      <c r="D915">
        <v>2009</v>
      </c>
      <c r="K915">
        <f t="shared" si="26"/>
        <v>-9</v>
      </c>
      <c r="Q915">
        <f t="shared" si="27"/>
        <v>0</v>
      </c>
    </row>
    <row r="916" spans="1:17" x14ac:dyDescent="0.3">
      <c r="A916" s="308">
        <v>205000</v>
      </c>
      <c r="B916">
        <v>5988</v>
      </c>
      <c r="C916" t="s">
        <v>6793</v>
      </c>
      <c r="D916">
        <v>2008</v>
      </c>
      <c r="E916">
        <v>1</v>
      </c>
      <c r="F916" t="s">
        <v>6796</v>
      </c>
      <c r="G916" t="s">
        <v>6985</v>
      </c>
      <c r="H916" t="s">
        <v>6990</v>
      </c>
      <c r="I916" t="s">
        <v>6988</v>
      </c>
      <c r="J916" t="s">
        <v>6962</v>
      </c>
      <c r="K916">
        <f t="shared" ref="K916:K979" si="28">VLOOKUP(J916,$AF$2:$AG$17,2,FALSE)</f>
        <v>11</v>
      </c>
      <c r="L916" t="s">
        <v>6794</v>
      </c>
      <c r="N916" t="s">
        <v>6966</v>
      </c>
      <c r="O916">
        <v>2008</v>
      </c>
      <c r="P916">
        <v>18</v>
      </c>
      <c r="Q916">
        <f t="shared" ref="Q916:Q979" si="29">IF(P916="Don't Know",-1,IF(P916&gt;=30,1,IF(P916&gt;=20,2,IF(P916&gt;=15,3,IF(P916&gt;=10,4,IF(P916&gt;=5,5,IF(P916&gt;0,6,0)))))))</f>
        <v>3</v>
      </c>
    </row>
    <row r="917" spans="1:17" x14ac:dyDescent="0.3">
      <c r="A917" s="308">
        <v>205000</v>
      </c>
      <c r="B917">
        <v>5989</v>
      </c>
      <c r="C917" t="s">
        <v>6793</v>
      </c>
      <c r="D917">
        <v>2007</v>
      </c>
      <c r="E917">
        <v>1</v>
      </c>
      <c r="F917" t="s">
        <v>6796</v>
      </c>
      <c r="G917" t="s">
        <v>6985</v>
      </c>
      <c r="H917" t="s">
        <v>6991</v>
      </c>
      <c r="I917" t="s">
        <v>6988</v>
      </c>
      <c r="J917" t="s">
        <v>6949</v>
      </c>
      <c r="K917">
        <f t="shared" si="28"/>
        <v>1</v>
      </c>
      <c r="L917" t="s">
        <v>6793</v>
      </c>
      <c r="M917">
        <v>35</v>
      </c>
      <c r="N917">
        <v>11</v>
      </c>
      <c r="O917">
        <v>2007</v>
      </c>
      <c r="P917">
        <v>15</v>
      </c>
      <c r="Q917">
        <f t="shared" si="29"/>
        <v>3</v>
      </c>
    </row>
    <row r="918" spans="1:17" x14ac:dyDescent="0.3">
      <c r="A918" s="308">
        <v>205000</v>
      </c>
      <c r="B918">
        <v>6000</v>
      </c>
      <c r="C918" t="s">
        <v>6793</v>
      </c>
      <c r="D918">
        <v>2009</v>
      </c>
      <c r="K918">
        <f t="shared" si="28"/>
        <v>-9</v>
      </c>
      <c r="Q918">
        <f t="shared" si="29"/>
        <v>0</v>
      </c>
    </row>
    <row r="919" spans="1:17" x14ac:dyDescent="0.3">
      <c r="A919" s="308">
        <v>205000</v>
      </c>
      <c r="B919">
        <v>6001</v>
      </c>
      <c r="C919" t="s">
        <v>6793</v>
      </c>
      <c r="D919">
        <v>2006</v>
      </c>
      <c r="E919">
        <v>1</v>
      </c>
      <c r="F919" t="s">
        <v>6989</v>
      </c>
      <c r="G919" t="s">
        <v>6993</v>
      </c>
      <c r="H919" t="s">
        <v>6965</v>
      </c>
      <c r="I919" t="s">
        <v>6965</v>
      </c>
      <c r="J919" t="s">
        <v>6966</v>
      </c>
      <c r="K919">
        <f t="shared" si="28"/>
        <v>-8</v>
      </c>
      <c r="L919" t="s">
        <v>6794</v>
      </c>
      <c r="N919" t="s">
        <v>6966</v>
      </c>
      <c r="O919">
        <v>2006</v>
      </c>
      <c r="P919" t="s">
        <v>6966</v>
      </c>
      <c r="Q919">
        <f t="shared" si="29"/>
        <v>-1</v>
      </c>
    </row>
    <row r="920" spans="1:17" x14ac:dyDescent="0.3">
      <c r="A920" s="308">
        <v>205000</v>
      </c>
      <c r="B920">
        <v>6007</v>
      </c>
      <c r="C920" t="s">
        <v>6793</v>
      </c>
      <c r="D920">
        <v>2008</v>
      </c>
      <c r="E920">
        <v>1</v>
      </c>
      <c r="F920" t="s">
        <v>6796</v>
      </c>
      <c r="G920" t="s">
        <v>6985</v>
      </c>
      <c r="H920" t="s">
        <v>6991</v>
      </c>
      <c r="I920" t="s">
        <v>6988</v>
      </c>
      <c r="J920" t="s">
        <v>6962</v>
      </c>
      <c r="K920">
        <f t="shared" si="28"/>
        <v>11</v>
      </c>
      <c r="L920" t="s">
        <v>6794</v>
      </c>
      <c r="N920">
        <v>2</v>
      </c>
      <c r="O920">
        <v>2008</v>
      </c>
      <c r="P920">
        <v>10</v>
      </c>
      <c r="Q920">
        <f t="shared" si="29"/>
        <v>4</v>
      </c>
    </row>
    <row r="921" spans="1:17" x14ac:dyDescent="0.3">
      <c r="A921" s="308">
        <v>205000</v>
      </c>
      <c r="B921">
        <v>6012</v>
      </c>
      <c r="C921" t="s">
        <v>6793</v>
      </c>
      <c r="D921" t="s">
        <v>6966</v>
      </c>
      <c r="K921">
        <f t="shared" si="28"/>
        <v>-9</v>
      </c>
      <c r="Q921">
        <f t="shared" si="29"/>
        <v>0</v>
      </c>
    </row>
    <row r="922" spans="1:17" x14ac:dyDescent="0.3">
      <c r="A922" s="308">
        <v>205000</v>
      </c>
      <c r="B922">
        <v>6017</v>
      </c>
      <c r="C922" t="s">
        <v>6793</v>
      </c>
      <c r="D922">
        <v>2009</v>
      </c>
      <c r="K922">
        <f t="shared" si="28"/>
        <v>-9</v>
      </c>
      <c r="Q922">
        <f t="shared" si="29"/>
        <v>0</v>
      </c>
    </row>
    <row r="923" spans="1:17" x14ac:dyDescent="0.3">
      <c r="A923" s="308">
        <v>205000</v>
      </c>
      <c r="B923">
        <v>6020</v>
      </c>
      <c r="C923" t="s">
        <v>6793</v>
      </c>
      <c r="D923">
        <v>2009</v>
      </c>
      <c r="K923">
        <f t="shared" si="28"/>
        <v>-9</v>
      </c>
      <c r="Q923">
        <f t="shared" si="29"/>
        <v>0</v>
      </c>
    </row>
    <row r="924" spans="1:17" x14ac:dyDescent="0.3">
      <c r="A924" s="308">
        <v>205000</v>
      </c>
      <c r="B924">
        <v>6031</v>
      </c>
      <c r="C924" t="s">
        <v>6793</v>
      </c>
      <c r="D924" t="s">
        <v>6966</v>
      </c>
      <c r="K924">
        <f t="shared" si="28"/>
        <v>-9</v>
      </c>
      <c r="Q924">
        <f t="shared" si="29"/>
        <v>0</v>
      </c>
    </row>
    <row r="925" spans="1:17" x14ac:dyDescent="0.3">
      <c r="A925" s="308">
        <v>205000</v>
      </c>
      <c r="B925">
        <v>6036</v>
      </c>
      <c r="C925" t="s">
        <v>6793</v>
      </c>
      <c r="D925">
        <v>2008</v>
      </c>
      <c r="E925">
        <v>1</v>
      </c>
      <c r="F925" t="s">
        <v>6989</v>
      </c>
      <c r="G925" t="s">
        <v>6993</v>
      </c>
      <c r="H925" t="s">
        <v>6990</v>
      </c>
      <c r="I925" t="s">
        <v>6965</v>
      </c>
      <c r="J925" t="s">
        <v>6962</v>
      </c>
      <c r="K925">
        <f t="shared" si="28"/>
        <v>11</v>
      </c>
      <c r="L925" t="s">
        <v>6794</v>
      </c>
      <c r="N925">
        <v>3</v>
      </c>
      <c r="O925">
        <v>2008</v>
      </c>
      <c r="P925">
        <v>20</v>
      </c>
      <c r="Q925">
        <f t="shared" si="29"/>
        <v>2</v>
      </c>
    </row>
    <row r="926" spans="1:17" x14ac:dyDescent="0.3">
      <c r="A926" s="308">
        <v>205000</v>
      </c>
      <c r="B926">
        <v>6041</v>
      </c>
      <c r="C926" t="s">
        <v>6793</v>
      </c>
      <c r="D926">
        <v>2008</v>
      </c>
      <c r="E926">
        <v>1</v>
      </c>
      <c r="F926" t="s">
        <v>6796</v>
      </c>
      <c r="G926" t="s">
        <v>6985</v>
      </c>
      <c r="H926" t="s">
        <v>6991</v>
      </c>
      <c r="I926" t="s">
        <v>6988</v>
      </c>
      <c r="J926" t="s">
        <v>6960</v>
      </c>
      <c r="K926">
        <f t="shared" si="28"/>
        <v>9</v>
      </c>
      <c r="L926" t="s">
        <v>6793</v>
      </c>
      <c r="M926">
        <v>50</v>
      </c>
      <c r="N926">
        <v>10</v>
      </c>
      <c r="O926">
        <v>2008</v>
      </c>
      <c r="P926">
        <v>15</v>
      </c>
      <c r="Q926">
        <f t="shared" si="29"/>
        <v>3</v>
      </c>
    </row>
    <row r="927" spans="1:17" x14ac:dyDescent="0.3">
      <c r="A927" s="308">
        <v>205000</v>
      </c>
      <c r="B927">
        <v>6044</v>
      </c>
      <c r="C927" t="s">
        <v>6793</v>
      </c>
      <c r="D927" t="s">
        <v>6966</v>
      </c>
      <c r="K927">
        <f t="shared" si="28"/>
        <v>-9</v>
      </c>
      <c r="Q927">
        <f t="shared" si="29"/>
        <v>0</v>
      </c>
    </row>
    <row r="928" spans="1:17" x14ac:dyDescent="0.3">
      <c r="A928" s="308">
        <v>205000</v>
      </c>
      <c r="B928">
        <v>6049</v>
      </c>
      <c r="C928" t="s">
        <v>6793</v>
      </c>
      <c r="D928">
        <v>2009</v>
      </c>
      <c r="K928">
        <f t="shared" si="28"/>
        <v>-9</v>
      </c>
      <c r="Q928">
        <f t="shared" si="29"/>
        <v>0</v>
      </c>
    </row>
    <row r="929" spans="1:17" x14ac:dyDescent="0.3">
      <c r="A929" s="308">
        <v>205000</v>
      </c>
      <c r="B929">
        <v>6056</v>
      </c>
      <c r="C929" t="s">
        <v>6793</v>
      </c>
      <c r="D929" t="s">
        <v>6966</v>
      </c>
      <c r="K929">
        <f t="shared" si="28"/>
        <v>-9</v>
      </c>
      <c r="Q929">
        <f t="shared" si="29"/>
        <v>0</v>
      </c>
    </row>
    <row r="930" spans="1:17" x14ac:dyDescent="0.3">
      <c r="A930" s="308">
        <v>205000</v>
      </c>
      <c r="B930">
        <v>6063</v>
      </c>
      <c r="C930" t="s">
        <v>6793</v>
      </c>
      <c r="D930">
        <v>2009</v>
      </c>
      <c r="K930">
        <f t="shared" si="28"/>
        <v>-9</v>
      </c>
      <c r="Q930">
        <f t="shared" si="29"/>
        <v>0</v>
      </c>
    </row>
    <row r="931" spans="1:17" x14ac:dyDescent="0.3">
      <c r="A931" s="308">
        <v>205000</v>
      </c>
      <c r="B931">
        <v>6084</v>
      </c>
      <c r="C931" t="s">
        <v>6793</v>
      </c>
      <c r="D931">
        <v>2009</v>
      </c>
      <c r="K931">
        <f t="shared" si="28"/>
        <v>-9</v>
      </c>
      <c r="Q931">
        <f t="shared" si="29"/>
        <v>0</v>
      </c>
    </row>
    <row r="932" spans="1:17" x14ac:dyDescent="0.3">
      <c r="A932" s="308">
        <v>205000</v>
      </c>
      <c r="B932">
        <v>6088</v>
      </c>
      <c r="C932" t="s">
        <v>6793</v>
      </c>
      <c r="D932">
        <v>2009</v>
      </c>
      <c r="K932">
        <f t="shared" si="28"/>
        <v>-9</v>
      </c>
      <c r="Q932">
        <f t="shared" si="29"/>
        <v>0</v>
      </c>
    </row>
    <row r="933" spans="1:17" x14ac:dyDescent="0.3">
      <c r="A933" s="308">
        <v>205000</v>
      </c>
      <c r="B933">
        <v>6093</v>
      </c>
      <c r="C933" t="s">
        <v>6793</v>
      </c>
      <c r="D933">
        <v>2008</v>
      </c>
      <c r="E933">
        <v>1</v>
      </c>
      <c r="F933" t="s">
        <v>6989</v>
      </c>
      <c r="G933" t="s">
        <v>6993</v>
      </c>
      <c r="H933" t="s">
        <v>6986</v>
      </c>
      <c r="I933" t="s">
        <v>6988</v>
      </c>
      <c r="J933" t="s">
        <v>6962</v>
      </c>
      <c r="K933">
        <f t="shared" si="28"/>
        <v>11</v>
      </c>
      <c r="L933" t="s">
        <v>6794</v>
      </c>
      <c r="N933">
        <v>9</v>
      </c>
      <c r="O933">
        <v>2008</v>
      </c>
      <c r="P933">
        <v>20</v>
      </c>
      <c r="Q933">
        <f t="shared" si="29"/>
        <v>2</v>
      </c>
    </row>
    <row r="934" spans="1:17" x14ac:dyDescent="0.3">
      <c r="A934" s="308">
        <v>205000</v>
      </c>
      <c r="B934">
        <v>6094</v>
      </c>
      <c r="C934" t="s">
        <v>6793</v>
      </c>
      <c r="D934">
        <v>2007</v>
      </c>
      <c r="E934">
        <v>1</v>
      </c>
      <c r="F934" t="s">
        <v>6796</v>
      </c>
      <c r="G934" t="s">
        <v>6985</v>
      </c>
      <c r="H934" t="s">
        <v>6991</v>
      </c>
      <c r="I934" t="s">
        <v>6965</v>
      </c>
      <c r="J934" t="s">
        <v>6963</v>
      </c>
      <c r="K934">
        <f t="shared" si="28"/>
        <v>12</v>
      </c>
      <c r="L934" t="s">
        <v>6794</v>
      </c>
      <c r="N934">
        <v>5</v>
      </c>
      <c r="O934">
        <v>2007</v>
      </c>
      <c r="P934">
        <v>10</v>
      </c>
      <c r="Q934">
        <f t="shared" si="29"/>
        <v>4</v>
      </c>
    </row>
    <row r="935" spans="1:17" x14ac:dyDescent="0.3">
      <c r="A935" s="308">
        <v>205000</v>
      </c>
      <c r="B935">
        <v>6095</v>
      </c>
      <c r="C935" t="s">
        <v>6793</v>
      </c>
      <c r="D935">
        <v>2009</v>
      </c>
      <c r="K935">
        <f t="shared" si="28"/>
        <v>-9</v>
      </c>
      <c r="Q935">
        <f t="shared" si="29"/>
        <v>0</v>
      </c>
    </row>
    <row r="936" spans="1:17" x14ac:dyDescent="0.3">
      <c r="A936" s="308">
        <v>205000</v>
      </c>
      <c r="B936">
        <v>6099</v>
      </c>
      <c r="C936" t="s">
        <v>6793</v>
      </c>
      <c r="D936">
        <v>2006</v>
      </c>
      <c r="E936">
        <v>1</v>
      </c>
      <c r="F936" t="s">
        <v>6796</v>
      </c>
      <c r="G936" t="s">
        <v>6985</v>
      </c>
      <c r="H936" t="s">
        <v>6991</v>
      </c>
      <c r="I936" t="s">
        <v>6988</v>
      </c>
      <c r="J936" t="s">
        <v>6954</v>
      </c>
      <c r="K936">
        <f t="shared" si="28"/>
        <v>6</v>
      </c>
      <c r="L936" t="s">
        <v>6793</v>
      </c>
      <c r="M936">
        <v>25</v>
      </c>
      <c r="N936">
        <v>9</v>
      </c>
      <c r="O936">
        <v>2006</v>
      </c>
      <c r="P936">
        <v>12</v>
      </c>
      <c r="Q936">
        <f t="shared" si="29"/>
        <v>4</v>
      </c>
    </row>
    <row r="937" spans="1:17" x14ac:dyDescent="0.3">
      <c r="A937" s="308">
        <v>205000</v>
      </c>
      <c r="B937">
        <v>6102</v>
      </c>
      <c r="C937" t="s">
        <v>6793</v>
      </c>
      <c r="D937">
        <v>2006</v>
      </c>
      <c r="E937">
        <v>1</v>
      </c>
      <c r="F937" t="s">
        <v>6796</v>
      </c>
      <c r="G937" t="s">
        <v>6985</v>
      </c>
      <c r="H937" t="s">
        <v>6991</v>
      </c>
      <c r="I937" t="s">
        <v>6988</v>
      </c>
      <c r="J937" t="s">
        <v>6951</v>
      </c>
      <c r="K937">
        <f t="shared" si="28"/>
        <v>3</v>
      </c>
      <c r="L937" t="s">
        <v>6793</v>
      </c>
      <c r="M937">
        <v>300</v>
      </c>
      <c r="N937">
        <v>9</v>
      </c>
      <c r="O937">
        <v>2006</v>
      </c>
      <c r="P937">
        <v>1</v>
      </c>
      <c r="Q937">
        <f t="shared" si="29"/>
        <v>6</v>
      </c>
    </row>
    <row r="938" spans="1:17" x14ac:dyDescent="0.3">
      <c r="A938" s="308">
        <v>205000</v>
      </c>
      <c r="B938">
        <v>6103</v>
      </c>
      <c r="C938" t="s">
        <v>6793</v>
      </c>
      <c r="D938">
        <v>2009</v>
      </c>
      <c r="K938">
        <f t="shared" si="28"/>
        <v>-9</v>
      </c>
      <c r="Q938">
        <f t="shared" si="29"/>
        <v>0</v>
      </c>
    </row>
    <row r="939" spans="1:17" x14ac:dyDescent="0.3">
      <c r="A939" s="308">
        <v>205000</v>
      </c>
      <c r="B939">
        <v>6109</v>
      </c>
      <c r="C939" t="s">
        <v>6793</v>
      </c>
      <c r="D939">
        <v>2008</v>
      </c>
      <c r="E939">
        <v>1</v>
      </c>
      <c r="F939" t="s">
        <v>6796</v>
      </c>
      <c r="G939" t="s">
        <v>6985</v>
      </c>
      <c r="H939" t="s">
        <v>6991</v>
      </c>
      <c r="I939" t="s">
        <v>6988</v>
      </c>
      <c r="J939" t="s">
        <v>6963</v>
      </c>
      <c r="K939">
        <f t="shared" si="28"/>
        <v>12</v>
      </c>
      <c r="L939" t="s">
        <v>6794</v>
      </c>
      <c r="N939">
        <v>12</v>
      </c>
      <c r="O939">
        <v>2008</v>
      </c>
      <c r="P939" t="s">
        <v>6966</v>
      </c>
      <c r="Q939">
        <f t="shared" si="29"/>
        <v>-1</v>
      </c>
    </row>
    <row r="940" spans="1:17" x14ac:dyDescent="0.3">
      <c r="A940" s="308">
        <v>205000</v>
      </c>
      <c r="B940">
        <v>6112</v>
      </c>
      <c r="C940" t="s">
        <v>6793</v>
      </c>
      <c r="D940">
        <v>2008</v>
      </c>
      <c r="E940">
        <v>1</v>
      </c>
      <c r="F940" t="s">
        <v>6796</v>
      </c>
      <c r="G940" t="s">
        <v>6985</v>
      </c>
      <c r="H940" t="s">
        <v>6991</v>
      </c>
      <c r="I940" t="s">
        <v>6988</v>
      </c>
      <c r="J940" t="s">
        <v>6965</v>
      </c>
      <c r="K940">
        <f t="shared" si="28"/>
        <v>14</v>
      </c>
      <c r="L940" t="s">
        <v>6793</v>
      </c>
      <c r="M940">
        <v>35</v>
      </c>
      <c r="N940">
        <v>12</v>
      </c>
      <c r="O940">
        <v>2007</v>
      </c>
      <c r="P940">
        <v>10</v>
      </c>
      <c r="Q940">
        <f t="shared" si="29"/>
        <v>4</v>
      </c>
    </row>
    <row r="941" spans="1:17" x14ac:dyDescent="0.3">
      <c r="A941" s="308">
        <v>205000</v>
      </c>
      <c r="B941">
        <v>6115</v>
      </c>
      <c r="C941" t="s">
        <v>6793</v>
      </c>
      <c r="D941">
        <v>2006</v>
      </c>
      <c r="E941">
        <v>1</v>
      </c>
      <c r="F941" t="s">
        <v>6796</v>
      </c>
      <c r="G941" t="s">
        <v>6985</v>
      </c>
      <c r="H941" t="s">
        <v>6991</v>
      </c>
      <c r="I941" t="s">
        <v>6988</v>
      </c>
      <c r="J941" t="s">
        <v>6965</v>
      </c>
      <c r="K941">
        <f t="shared" si="28"/>
        <v>14</v>
      </c>
      <c r="L941" t="s">
        <v>6794</v>
      </c>
      <c r="N941">
        <v>5</v>
      </c>
      <c r="O941">
        <v>2006</v>
      </c>
      <c r="P941">
        <v>12</v>
      </c>
      <c r="Q941">
        <f t="shared" si="29"/>
        <v>4</v>
      </c>
    </row>
    <row r="942" spans="1:17" x14ac:dyDescent="0.3">
      <c r="A942" s="308">
        <v>205000</v>
      </c>
      <c r="B942">
        <v>6120</v>
      </c>
      <c r="C942" t="s">
        <v>6793</v>
      </c>
      <c r="D942">
        <v>2006</v>
      </c>
      <c r="E942">
        <v>1</v>
      </c>
      <c r="F942" t="s">
        <v>6796</v>
      </c>
      <c r="G942" t="s">
        <v>6985</v>
      </c>
      <c r="H942" t="s">
        <v>6990</v>
      </c>
      <c r="I942" t="s">
        <v>6988</v>
      </c>
      <c r="J942" t="s">
        <v>6960</v>
      </c>
      <c r="K942">
        <f t="shared" si="28"/>
        <v>9</v>
      </c>
      <c r="L942" t="s">
        <v>6793</v>
      </c>
      <c r="M942">
        <v>35</v>
      </c>
      <c r="N942">
        <v>1</v>
      </c>
      <c r="O942">
        <v>2006</v>
      </c>
      <c r="P942">
        <v>15</v>
      </c>
      <c r="Q942">
        <f t="shared" si="29"/>
        <v>3</v>
      </c>
    </row>
    <row r="943" spans="1:17" x14ac:dyDescent="0.3">
      <c r="A943" s="308">
        <v>205000</v>
      </c>
      <c r="B943">
        <v>6121</v>
      </c>
      <c r="C943" t="s">
        <v>6793</v>
      </c>
      <c r="D943">
        <v>2009</v>
      </c>
      <c r="K943">
        <f t="shared" si="28"/>
        <v>-9</v>
      </c>
      <c r="Q943">
        <f t="shared" si="29"/>
        <v>0</v>
      </c>
    </row>
    <row r="944" spans="1:17" x14ac:dyDescent="0.3">
      <c r="A944" s="308">
        <v>205000</v>
      </c>
      <c r="B944">
        <v>6138</v>
      </c>
      <c r="C944" t="s">
        <v>6793</v>
      </c>
      <c r="D944">
        <v>2008</v>
      </c>
      <c r="E944">
        <v>1</v>
      </c>
      <c r="F944" t="s">
        <v>6796</v>
      </c>
      <c r="G944" t="s">
        <v>6985</v>
      </c>
      <c r="H944" t="s">
        <v>6991</v>
      </c>
      <c r="I944" t="s">
        <v>6988</v>
      </c>
      <c r="J944" t="s">
        <v>6962</v>
      </c>
      <c r="K944">
        <f t="shared" si="28"/>
        <v>11</v>
      </c>
      <c r="L944" t="s">
        <v>6794</v>
      </c>
      <c r="N944">
        <v>9</v>
      </c>
      <c r="O944">
        <v>2008</v>
      </c>
      <c r="P944">
        <v>18</v>
      </c>
      <c r="Q944">
        <f t="shared" si="29"/>
        <v>3</v>
      </c>
    </row>
    <row r="945" spans="1:17" x14ac:dyDescent="0.3">
      <c r="A945" s="308">
        <v>205000</v>
      </c>
      <c r="B945">
        <v>6144</v>
      </c>
      <c r="C945" t="s">
        <v>6793</v>
      </c>
      <c r="D945">
        <v>2008</v>
      </c>
      <c r="E945">
        <v>1</v>
      </c>
      <c r="F945" t="s">
        <v>6796</v>
      </c>
      <c r="G945" t="s">
        <v>6985</v>
      </c>
      <c r="H945" t="s">
        <v>6986</v>
      </c>
      <c r="I945" t="s">
        <v>6988</v>
      </c>
      <c r="J945" t="s">
        <v>6962</v>
      </c>
      <c r="K945">
        <f t="shared" si="28"/>
        <v>11</v>
      </c>
      <c r="L945" t="s">
        <v>6794</v>
      </c>
      <c r="N945" t="s">
        <v>6966</v>
      </c>
      <c r="O945">
        <v>2008</v>
      </c>
      <c r="P945">
        <v>3</v>
      </c>
      <c r="Q945">
        <f t="shared" si="29"/>
        <v>6</v>
      </c>
    </row>
    <row r="946" spans="1:17" x14ac:dyDescent="0.3">
      <c r="A946" s="308">
        <v>205000</v>
      </c>
      <c r="B946">
        <v>6145</v>
      </c>
      <c r="C946" t="s">
        <v>6793</v>
      </c>
      <c r="D946" t="s">
        <v>6966</v>
      </c>
      <c r="K946">
        <f t="shared" si="28"/>
        <v>-9</v>
      </c>
      <c r="Q946">
        <f t="shared" si="29"/>
        <v>0</v>
      </c>
    </row>
    <row r="947" spans="1:17" x14ac:dyDescent="0.3">
      <c r="A947" s="308">
        <v>205000</v>
      </c>
      <c r="B947">
        <v>6146</v>
      </c>
      <c r="C947" t="s">
        <v>6793</v>
      </c>
      <c r="D947">
        <v>2006</v>
      </c>
      <c r="E947">
        <v>1</v>
      </c>
      <c r="F947" t="s">
        <v>6796</v>
      </c>
      <c r="G947" t="s">
        <v>6985</v>
      </c>
      <c r="H947" t="s">
        <v>6986</v>
      </c>
      <c r="I947" t="s">
        <v>6988</v>
      </c>
      <c r="J947" t="s">
        <v>6962</v>
      </c>
      <c r="K947">
        <f t="shared" si="28"/>
        <v>11</v>
      </c>
      <c r="L947" t="s">
        <v>6794</v>
      </c>
      <c r="N947">
        <v>1</v>
      </c>
      <c r="O947">
        <v>2006</v>
      </c>
      <c r="P947">
        <v>10</v>
      </c>
      <c r="Q947">
        <f t="shared" si="29"/>
        <v>4</v>
      </c>
    </row>
    <row r="948" spans="1:17" x14ac:dyDescent="0.3">
      <c r="A948" s="308">
        <v>205000</v>
      </c>
      <c r="B948">
        <v>6147</v>
      </c>
      <c r="C948" t="s">
        <v>6793</v>
      </c>
      <c r="D948">
        <v>2009</v>
      </c>
      <c r="K948">
        <f t="shared" si="28"/>
        <v>-9</v>
      </c>
      <c r="Q948">
        <f t="shared" si="29"/>
        <v>0</v>
      </c>
    </row>
    <row r="949" spans="1:17" x14ac:dyDescent="0.3">
      <c r="A949" s="308">
        <v>205000</v>
      </c>
      <c r="B949">
        <v>6150</v>
      </c>
      <c r="C949" t="s">
        <v>6793</v>
      </c>
      <c r="D949" t="s">
        <v>6966</v>
      </c>
      <c r="K949">
        <f t="shared" si="28"/>
        <v>-9</v>
      </c>
      <c r="Q949">
        <f t="shared" si="29"/>
        <v>0</v>
      </c>
    </row>
    <row r="950" spans="1:17" x14ac:dyDescent="0.3">
      <c r="A950" s="308">
        <v>205000</v>
      </c>
      <c r="B950">
        <v>6157</v>
      </c>
      <c r="C950" t="s">
        <v>6793</v>
      </c>
      <c r="D950">
        <v>2007</v>
      </c>
      <c r="E950">
        <v>1</v>
      </c>
      <c r="F950" t="s">
        <v>6989</v>
      </c>
      <c r="G950" t="s">
        <v>6993</v>
      </c>
      <c r="H950" t="s">
        <v>6991</v>
      </c>
      <c r="I950" t="s">
        <v>6987</v>
      </c>
      <c r="J950" t="s">
        <v>6965</v>
      </c>
      <c r="K950">
        <f t="shared" si="28"/>
        <v>14</v>
      </c>
      <c r="L950" t="s">
        <v>6794</v>
      </c>
      <c r="N950">
        <v>6</v>
      </c>
      <c r="O950">
        <v>2008</v>
      </c>
      <c r="P950">
        <v>14</v>
      </c>
      <c r="Q950">
        <f t="shared" si="29"/>
        <v>4</v>
      </c>
    </row>
    <row r="951" spans="1:17" x14ac:dyDescent="0.3">
      <c r="A951" s="308">
        <v>205000</v>
      </c>
      <c r="B951">
        <v>6159</v>
      </c>
      <c r="C951" t="s">
        <v>6793</v>
      </c>
      <c r="D951">
        <v>2007</v>
      </c>
      <c r="E951">
        <v>1</v>
      </c>
      <c r="F951" t="s">
        <v>6796</v>
      </c>
      <c r="G951" t="s">
        <v>6985</v>
      </c>
      <c r="H951" t="s">
        <v>6991</v>
      </c>
      <c r="I951" t="s">
        <v>6965</v>
      </c>
      <c r="J951" t="s">
        <v>6963</v>
      </c>
      <c r="K951">
        <f t="shared" si="28"/>
        <v>12</v>
      </c>
      <c r="L951" t="s">
        <v>6794</v>
      </c>
      <c r="N951">
        <v>10</v>
      </c>
      <c r="O951">
        <v>2008</v>
      </c>
      <c r="P951">
        <v>4</v>
      </c>
      <c r="Q951">
        <f t="shared" si="29"/>
        <v>6</v>
      </c>
    </row>
    <row r="952" spans="1:17" x14ac:dyDescent="0.3">
      <c r="A952" s="308">
        <v>205000</v>
      </c>
      <c r="B952">
        <v>6163</v>
      </c>
      <c r="C952" t="s">
        <v>6793</v>
      </c>
      <c r="D952">
        <v>2007</v>
      </c>
      <c r="E952">
        <v>1</v>
      </c>
      <c r="F952" t="s">
        <v>6796</v>
      </c>
      <c r="G952" t="s">
        <v>6985</v>
      </c>
      <c r="H952" t="s">
        <v>6991</v>
      </c>
      <c r="I952" t="s">
        <v>6988</v>
      </c>
      <c r="J952" t="s">
        <v>6960</v>
      </c>
      <c r="K952">
        <f t="shared" si="28"/>
        <v>9</v>
      </c>
      <c r="L952" t="s">
        <v>6794</v>
      </c>
      <c r="N952">
        <v>2</v>
      </c>
      <c r="O952">
        <v>2007</v>
      </c>
      <c r="P952">
        <v>16</v>
      </c>
      <c r="Q952">
        <f t="shared" si="29"/>
        <v>3</v>
      </c>
    </row>
    <row r="953" spans="1:17" x14ac:dyDescent="0.3">
      <c r="A953" s="308">
        <v>205000</v>
      </c>
      <c r="B953">
        <v>6174</v>
      </c>
      <c r="C953" t="s">
        <v>6793</v>
      </c>
      <c r="D953">
        <v>2007</v>
      </c>
      <c r="E953">
        <v>1</v>
      </c>
      <c r="F953" t="s">
        <v>6796</v>
      </c>
      <c r="G953" t="s">
        <v>6985</v>
      </c>
      <c r="H953" t="s">
        <v>6991</v>
      </c>
      <c r="I953" t="s">
        <v>6988</v>
      </c>
      <c r="J953" t="s">
        <v>6952</v>
      </c>
      <c r="K953">
        <f t="shared" si="28"/>
        <v>4</v>
      </c>
      <c r="L953" t="s">
        <v>6793</v>
      </c>
      <c r="M953">
        <v>200</v>
      </c>
      <c r="N953">
        <v>7</v>
      </c>
      <c r="O953">
        <v>2007</v>
      </c>
      <c r="P953">
        <v>6</v>
      </c>
      <c r="Q953">
        <f t="shared" si="29"/>
        <v>5</v>
      </c>
    </row>
    <row r="954" spans="1:17" x14ac:dyDescent="0.3">
      <c r="A954" s="308">
        <v>205000</v>
      </c>
      <c r="B954">
        <v>6177</v>
      </c>
      <c r="C954" t="s">
        <v>6793</v>
      </c>
      <c r="D954">
        <v>2009</v>
      </c>
      <c r="K954">
        <f t="shared" si="28"/>
        <v>-9</v>
      </c>
      <c r="Q954">
        <f t="shared" si="29"/>
        <v>0</v>
      </c>
    </row>
    <row r="955" spans="1:17" x14ac:dyDescent="0.3">
      <c r="A955" s="308">
        <v>205000</v>
      </c>
      <c r="B955">
        <v>6183</v>
      </c>
      <c r="C955" t="s">
        <v>6793</v>
      </c>
      <c r="D955">
        <v>2006</v>
      </c>
      <c r="E955">
        <v>1</v>
      </c>
      <c r="F955" t="s">
        <v>6796</v>
      </c>
      <c r="G955" t="s">
        <v>6985</v>
      </c>
      <c r="H955" t="s">
        <v>6965</v>
      </c>
      <c r="I955" t="s">
        <v>6965</v>
      </c>
      <c r="J955" t="s">
        <v>6964</v>
      </c>
      <c r="K955">
        <f t="shared" si="28"/>
        <v>13</v>
      </c>
      <c r="L955" t="s">
        <v>6794</v>
      </c>
      <c r="N955" t="s">
        <v>6966</v>
      </c>
      <c r="O955">
        <v>2006</v>
      </c>
      <c r="P955">
        <v>20</v>
      </c>
      <c r="Q955">
        <f t="shared" si="29"/>
        <v>2</v>
      </c>
    </row>
    <row r="956" spans="1:17" x14ac:dyDescent="0.3">
      <c r="A956" s="308">
        <v>205000</v>
      </c>
      <c r="B956">
        <v>6188</v>
      </c>
      <c r="C956" t="s">
        <v>6793</v>
      </c>
      <c r="D956">
        <v>2009</v>
      </c>
      <c r="K956">
        <f t="shared" si="28"/>
        <v>-9</v>
      </c>
      <c r="Q956">
        <f t="shared" si="29"/>
        <v>0</v>
      </c>
    </row>
    <row r="957" spans="1:17" x14ac:dyDescent="0.3">
      <c r="A957" s="308">
        <v>205000</v>
      </c>
      <c r="B957">
        <v>6193</v>
      </c>
      <c r="C957" t="s">
        <v>6793</v>
      </c>
      <c r="D957">
        <v>2009</v>
      </c>
      <c r="K957">
        <f t="shared" si="28"/>
        <v>-9</v>
      </c>
      <c r="Q957">
        <f t="shared" si="29"/>
        <v>0</v>
      </c>
    </row>
    <row r="958" spans="1:17" x14ac:dyDescent="0.3">
      <c r="A958" s="308">
        <v>205000</v>
      </c>
      <c r="B958">
        <v>6198</v>
      </c>
      <c r="C958" t="s">
        <v>6793</v>
      </c>
      <c r="D958">
        <v>2008</v>
      </c>
      <c r="E958">
        <v>1</v>
      </c>
      <c r="F958" t="s">
        <v>6989</v>
      </c>
      <c r="G958" t="s">
        <v>6993</v>
      </c>
      <c r="H958" t="s">
        <v>6991</v>
      </c>
      <c r="I958" t="s">
        <v>6987</v>
      </c>
      <c r="J958" t="s">
        <v>6952</v>
      </c>
      <c r="K958">
        <f t="shared" si="28"/>
        <v>4</v>
      </c>
      <c r="L958" t="s">
        <v>31</v>
      </c>
      <c r="N958" t="s">
        <v>6966</v>
      </c>
      <c r="O958">
        <v>2008</v>
      </c>
      <c r="P958">
        <v>3</v>
      </c>
      <c r="Q958">
        <f t="shared" si="29"/>
        <v>6</v>
      </c>
    </row>
    <row r="959" spans="1:17" x14ac:dyDescent="0.3">
      <c r="A959" s="308">
        <v>205000</v>
      </c>
      <c r="B959">
        <v>6202</v>
      </c>
      <c r="C959" t="s">
        <v>6793</v>
      </c>
      <c r="D959">
        <v>2009</v>
      </c>
      <c r="K959">
        <f t="shared" si="28"/>
        <v>-9</v>
      </c>
      <c r="Q959">
        <f t="shared" si="29"/>
        <v>0</v>
      </c>
    </row>
    <row r="960" spans="1:17" x14ac:dyDescent="0.3">
      <c r="A960" s="308">
        <v>205000</v>
      </c>
      <c r="B960">
        <v>6217</v>
      </c>
      <c r="C960" t="s">
        <v>6793</v>
      </c>
      <c r="D960">
        <v>2006</v>
      </c>
      <c r="E960">
        <v>2</v>
      </c>
      <c r="F960" t="s">
        <v>6796</v>
      </c>
      <c r="G960" t="s">
        <v>6985</v>
      </c>
      <c r="H960" t="s">
        <v>6991</v>
      </c>
      <c r="I960" t="s">
        <v>6988</v>
      </c>
      <c r="J960" t="s">
        <v>6963</v>
      </c>
      <c r="K960">
        <f t="shared" si="28"/>
        <v>12</v>
      </c>
      <c r="L960" t="s">
        <v>6794</v>
      </c>
      <c r="N960" t="s">
        <v>6966</v>
      </c>
      <c r="O960">
        <v>2006</v>
      </c>
      <c r="P960">
        <v>3</v>
      </c>
      <c r="Q960">
        <f t="shared" si="29"/>
        <v>6</v>
      </c>
    </row>
    <row r="961" spans="1:17" x14ac:dyDescent="0.3">
      <c r="A961" s="308">
        <v>205000</v>
      </c>
      <c r="B961">
        <v>6223</v>
      </c>
      <c r="C961" t="s">
        <v>6793</v>
      </c>
      <c r="D961">
        <v>2007</v>
      </c>
      <c r="E961">
        <v>1</v>
      </c>
      <c r="F961" t="s">
        <v>6796</v>
      </c>
      <c r="G961" t="s">
        <v>6985</v>
      </c>
      <c r="H961" t="s">
        <v>6991</v>
      </c>
      <c r="I961" t="s">
        <v>6988</v>
      </c>
      <c r="J961" t="s">
        <v>6960</v>
      </c>
      <c r="K961">
        <f t="shared" si="28"/>
        <v>9</v>
      </c>
      <c r="L961" t="s">
        <v>6793</v>
      </c>
      <c r="M961">
        <v>50</v>
      </c>
      <c r="N961" t="s">
        <v>6966</v>
      </c>
      <c r="O961">
        <v>2007</v>
      </c>
      <c r="P961">
        <v>10</v>
      </c>
      <c r="Q961">
        <f t="shared" si="29"/>
        <v>4</v>
      </c>
    </row>
    <row r="962" spans="1:17" x14ac:dyDescent="0.3">
      <c r="A962" s="308">
        <v>205000</v>
      </c>
      <c r="B962">
        <v>6226</v>
      </c>
      <c r="C962" t="s">
        <v>6793</v>
      </c>
      <c r="D962">
        <v>2009</v>
      </c>
      <c r="K962">
        <f t="shared" si="28"/>
        <v>-9</v>
      </c>
      <c r="Q962">
        <f t="shared" si="29"/>
        <v>0</v>
      </c>
    </row>
    <row r="963" spans="1:17" x14ac:dyDescent="0.3">
      <c r="A963" s="308">
        <v>205000</v>
      </c>
      <c r="B963">
        <v>6227</v>
      </c>
      <c r="C963" t="s">
        <v>6793</v>
      </c>
      <c r="D963">
        <v>2007</v>
      </c>
      <c r="E963">
        <v>1</v>
      </c>
      <c r="F963" t="s">
        <v>6796</v>
      </c>
      <c r="G963" t="s">
        <v>6985</v>
      </c>
      <c r="H963" t="s">
        <v>6990</v>
      </c>
      <c r="I963" t="s">
        <v>6988</v>
      </c>
      <c r="J963" t="s">
        <v>6962</v>
      </c>
      <c r="K963">
        <f t="shared" si="28"/>
        <v>11</v>
      </c>
      <c r="L963" t="s">
        <v>6794</v>
      </c>
      <c r="N963">
        <v>10</v>
      </c>
      <c r="O963">
        <v>2007</v>
      </c>
      <c r="P963">
        <v>19</v>
      </c>
      <c r="Q963">
        <f t="shared" si="29"/>
        <v>3</v>
      </c>
    </row>
    <row r="964" spans="1:17" x14ac:dyDescent="0.3">
      <c r="A964" s="308">
        <v>205000</v>
      </c>
      <c r="B964">
        <v>6234</v>
      </c>
      <c r="C964" t="s">
        <v>6793</v>
      </c>
      <c r="D964">
        <v>2009</v>
      </c>
      <c r="K964">
        <f t="shared" si="28"/>
        <v>-9</v>
      </c>
      <c r="Q964">
        <f t="shared" si="29"/>
        <v>0</v>
      </c>
    </row>
    <row r="965" spans="1:17" x14ac:dyDescent="0.3">
      <c r="A965" s="308">
        <v>205000</v>
      </c>
      <c r="B965">
        <v>6235</v>
      </c>
      <c r="C965" t="s">
        <v>6793</v>
      </c>
      <c r="D965">
        <v>2007</v>
      </c>
      <c r="E965">
        <v>1</v>
      </c>
      <c r="F965" t="s">
        <v>6796</v>
      </c>
      <c r="G965" t="s">
        <v>6985</v>
      </c>
      <c r="H965" t="s">
        <v>6990</v>
      </c>
      <c r="I965" t="s">
        <v>6988</v>
      </c>
      <c r="J965" t="s">
        <v>6966</v>
      </c>
      <c r="K965">
        <f t="shared" si="28"/>
        <v>-8</v>
      </c>
      <c r="L965" t="s">
        <v>6794</v>
      </c>
      <c r="N965" t="s">
        <v>6966</v>
      </c>
      <c r="O965">
        <v>2007</v>
      </c>
      <c r="P965">
        <v>10</v>
      </c>
      <c r="Q965">
        <f t="shared" si="29"/>
        <v>4</v>
      </c>
    </row>
    <row r="966" spans="1:17" x14ac:dyDescent="0.3">
      <c r="A966" s="308">
        <v>205000</v>
      </c>
      <c r="B966">
        <v>6240</v>
      </c>
      <c r="C966" t="s">
        <v>6793</v>
      </c>
      <c r="D966">
        <v>2006</v>
      </c>
      <c r="E966">
        <v>1</v>
      </c>
      <c r="F966" t="s">
        <v>6796</v>
      </c>
      <c r="G966" t="s">
        <v>6985</v>
      </c>
      <c r="H966" t="s">
        <v>6991</v>
      </c>
      <c r="I966" t="s">
        <v>6988</v>
      </c>
      <c r="J966" t="s">
        <v>6966</v>
      </c>
      <c r="K966">
        <f t="shared" si="28"/>
        <v>-8</v>
      </c>
      <c r="L966" t="s">
        <v>6794</v>
      </c>
      <c r="N966">
        <v>4</v>
      </c>
      <c r="O966">
        <v>2006</v>
      </c>
      <c r="P966">
        <v>10</v>
      </c>
      <c r="Q966">
        <f t="shared" si="29"/>
        <v>4</v>
      </c>
    </row>
    <row r="967" spans="1:17" x14ac:dyDescent="0.3">
      <c r="A967" s="308">
        <v>205000</v>
      </c>
      <c r="B967">
        <v>6253</v>
      </c>
      <c r="C967" t="s">
        <v>6793</v>
      </c>
      <c r="D967">
        <v>2008</v>
      </c>
      <c r="E967">
        <v>2</v>
      </c>
      <c r="F967" t="s">
        <v>6796</v>
      </c>
      <c r="G967" t="s">
        <v>6985</v>
      </c>
      <c r="H967" t="s">
        <v>6991</v>
      </c>
      <c r="I967" t="s">
        <v>6988</v>
      </c>
      <c r="J967" t="s">
        <v>6963</v>
      </c>
      <c r="K967">
        <f t="shared" si="28"/>
        <v>12</v>
      </c>
      <c r="L967" t="s">
        <v>6794</v>
      </c>
      <c r="N967">
        <v>1</v>
      </c>
      <c r="O967">
        <v>2008</v>
      </c>
      <c r="P967">
        <v>5</v>
      </c>
      <c r="Q967">
        <f t="shared" si="29"/>
        <v>5</v>
      </c>
    </row>
    <row r="968" spans="1:17" x14ac:dyDescent="0.3">
      <c r="A968" s="308">
        <v>205000</v>
      </c>
      <c r="B968">
        <v>6257</v>
      </c>
      <c r="C968" t="s">
        <v>6793</v>
      </c>
      <c r="D968">
        <v>2007</v>
      </c>
      <c r="E968">
        <v>1</v>
      </c>
      <c r="F968" t="s">
        <v>6796</v>
      </c>
      <c r="G968" t="s">
        <v>6985</v>
      </c>
      <c r="H968" t="s">
        <v>6991</v>
      </c>
      <c r="I968" t="s">
        <v>6988</v>
      </c>
      <c r="J968" t="s">
        <v>6962</v>
      </c>
      <c r="K968">
        <f t="shared" si="28"/>
        <v>11</v>
      </c>
      <c r="L968" t="s">
        <v>6794</v>
      </c>
      <c r="N968" t="s">
        <v>6966</v>
      </c>
      <c r="O968">
        <v>2007</v>
      </c>
      <c r="P968">
        <v>12</v>
      </c>
      <c r="Q968">
        <f t="shared" si="29"/>
        <v>4</v>
      </c>
    </row>
    <row r="969" spans="1:17" x14ac:dyDescent="0.3">
      <c r="A969" s="308">
        <v>205000</v>
      </c>
      <c r="B969">
        <v>6262</v>
      </c>
      <c r="C969" t="s">
        <v>6793</v>
      </c>
      <c r="D969">
        <v>2008</v>
      </c>
      <c r="E969">
        <v>1</v>
      </c>
      <c r="F969" t="s">
        <v>6796</v>
      </c>
      <c r="G969" t="s">
        <v>6985</v>
      </c>
      <c r="H969" t="s">
        <v>6991</v>
      </c>
      <c r="I969" t="s">
        <v>6988</v>
      </c>
      <c r="J969" t="s">
        <v>6962</v>
      </c>
      <c r="K969">
        <f t="shared" si="28"/>
        <v>11</v>
      </c>
      <c r="L969" t="s">
        <v>6793</v>
      </c>
      <c r="M969">
        <v>50</v>
      </c>
      <c r="N969">
        <v>3</v>
      </c>
      <c r="O969">
        <v>2008</v>
      </c>
      <c r="P969">
        <v>8</v>
      </c>
      <c r="Q969">
        <f t="shared" si="29"/>
        <v>5</v>
      </c>
    </row>
    <row r="970" spans="1:17" x14ac:dyDescent="0.3">
      <c r="A970" s="308">
        <v>205000</v>
      </c>
      <c r="B970">
        <v>6263</v>
      </c>
      <c r="C970" t="s">
        <v>6793</v>
      </c>
      <c r="D970">
        <v>2006</v>
      </c>
      <c r="E970">
        <v>1</v>
      </c>
      <c r="F970" t="s">
        <v>6796</v>
      </c>
      <c r="G970" t="s">
        <v>6985</v>
      </c>
      <c r="H970" t="s">
        <v>6991</v>
      </c>
      <c r="I970" t="s">
        <v>6988</v>
      </c>
      <c r="J970" t="s">
        <v>6962</v>
      </c>
      <c r="K970">
        <f t="shared" si="28"/>
        <v>11</v>
      </c>
      <c r="L970" t="s">
        <v>6794</v>
      </c>
      <c r="N970" t="s">
        <v>6966</v>
      </c>
      <c r="O970">
        <v>2006</v>
      </c>
      <c r="P970">
        <v>10</v>
      </c>
      <c r="Q970">
        <f t="shared" si="29"/>
        <v>4</v>
      </c>
    </row>
    <row r="971" spans="1:17" x14ac:dyDescent="0.3">
      <c r="A971" s="308">
        <v>205000</v>
      </c>
      <c r="B971">
        <v>6268</v>
      </c>
      <c r="C971" t="s">
        <v>6793</v>
      </c>
      <c r="D971">
        <v>2009</v>
      </c>
      <c r="K971">
        <f t="shared" si="28"/>
        <v>-9</v>
      </c>
      <c r="Q971">
        <f t="shared" si="29"/>
        <v>0</v>
      </c>
    </row>
    <row r="972" spans="1:17" x14ac:dyDescent="0.3">
      <c r="A972" s="308">
        <v>205000</v>
      </c>
      <c r="B972">
        <v>6278</v>
      </c>
      <c r="C972" t="s">
        <v>6793</v>
      </c>
      <c r="D972">
        <v>2008</v>
      </c>
      <c r="E972">
        <v>1</v>
      </c>
      <c r="F972" t="s">
        <v>6989</v>
      </c>
      <c r="G972" t="s">
        <v>6993</v>
      </c>
      <c r="H972" t="s">
        <v>6991</v>
      </c>
      <c r="I972" t="s">
        <v>6988</v>
      </c>
      <c r="J972" t="s">
        <v>6963</v>
      </c>
      <c r="K972">
        <f t="shared" si="28"/>
        <v>12</v>
      </c>
      <c r="L972" t="s">
        <v>6794</v>
      </c>
      <c r="N972" t="s">
        <v>6966</v>
      </c>
      <c r="O972">
        <v>2008</v>
      </c>
      <c r="P972" t="s">
        <v>6966</v>
      </c>
      <c r="Q972">
        <f t="shared" si="29"/>
        <v>-1</v>
      </c>
    </row>
    <row r="973" spans="1:17" x14ac:dyDescent="0.3">
      <c r="A973" s="308">
        <v>205000</v>
      </c>
      <c r="B973">
        <v>6285</v>
      </c>
      <c r="C973" t="s">
        <v>6793</v>
      </c>
      <c r="D973">
        <v>2009</v>
      </c>
      <c r="K973">
        <f t="shared" si="28"/>
        <v>-9</v>
      </c>
      <c r="Q973">
        <f t="shared" si="29"/>
        <v>0</v>
      </c>
    </row>
    <row r="974" spans="1:17" x14ac:dyDescent="0.3">
      <c r="A974" s="308">
        <v>205000</v>
      </c>
      <c r="B974">
        <v>6294</v>
      </c>
      <c r="C974" t="s">
        <v>6793</v>
      </c>
      <c r="D974">
        <v>2009</v>
      </c>
      <c r="K974">
        <f t="shared" si="28"/>
        <v>-9</v>
      </c>
      <c r="Q974">
        <f t="shared" si="29"/>
        <v>0</v>
      </c>
    </row>
    <row r="975" spans="1:17" x14ac:dyDescent="0.3">
      <c r="A975" s="308">
        <v>205000</v>
      </c>
      <c r="B975">
        <v>6296</v>
      </c>
      <c r="C975" t="s">
        <v>6793</v>
      </c>
      <c r="D975">
        <v>2009</v>
      </c>
      <c r="K975">
        <f t="shared" si="28"/>
        <v>-9</v>
      </c>
      <c r="Q975">
        <f t="shared" si="29"/>
        <v>0</v>
      </c>
    </row>
    <row r="976" spans="1:17" x14ac:dyDescent="0.3">
      <c r="A976" s="308">
        <v>205000</v>
      </c>
      <c r="B976">
        <v>6297</v>
      </c>
      <c r="C976" t="s">
        <v>6793</v>
      </c>
      <c r="D976">
        <v>2006</v>
      </c>
      <c r="E976">
        <v>1</v>
      </c>
      <c r="F976" t="s">
        <v>6796</v>
      </c>
      <c r="G976" t="s">
        <v>6985</v>
      </c>
      <c r="H976" t="s">
        <v>6986</v>
      </c>
      <c r="I976" t="s">
        <v>6988</v>
      </c>
      <c r="J976" t="s">
        <v>6963</v>
      </c>
      <c r="K976">
        <f t="shared" si="28"/>
        <v>12</v>
      </c>
      <c r="L976" t="s">
        <v>6794</v>
      </c>
      <c r="N976">
        <v>4</v>
      </c>
      <c r="O976">
        <v>2006</v>
      </c>
      <c r="P976">
        <v>10</v>
      </c>
      <c r="Q976">
        <f t="shared" si="29"/>
        <v>4</v>
      </c>
    </row>
    <row r="977" spans="1:17" x14ac:dyDescent="0.3">
      <c r="A977" s="308">
        <v>205000</v>
      </c>
      <c r="B977">
        <v>6301</v>
      </c>
      <c r="C977" t="s">
        <v>6793</v>
      </c>
      <c r="D977">
        <v>2008</v>
      </c>
      <c r="E977">
        <v>1</v>
      </c>
      <c r="F977" t="s">
        <v>6796</v>
      </c>
      <c r="G977" t="s">
        <v>6985</v>
      </c>
      <c r="H977" t="s">
        <v>6990</v>
      </c>
      <c r="I977" t="s">
        <v>6965</v>
      </c>
      <c r="J977" t="s">
        <v>6960</v>
      </c>
      <c r="K977">
        <f t="shared" si="28"/>
        <v>9</v>
      </c>
      <c r="L977" t="s">
        <v>6794</v>
      </c>
      <c r="N977">
        <v>9</v>
      </c>
      <c r="O977">
        <v>2008</v>
      </c>
      <c r="P977" t="s">
        <v>6966</v>
      </c>
      <c r="Q977">
        <f t="shared" si="29"/>
        <v>-1</v>
      </c>
    </row>
    <row r="978" spans="1:17" x14ac:dyDescent="0.3">
      <c r="A978" s="308">
        <v>205000</v>
      </c>
      <c r="B978">
        <v>6309</v>
      </c>
      <c r="C978" t="s">
        <v>6793</v>
      </c>
      <c r="D978">
        <v>2008</v>
      </c>
      <c r="E978">
        <v>1</v>
      </c>
      <c r="F978" t="s">
        <v>6796</v>
      </c>
      <c r="G978" t="s">
        <v>6985</v>
      </c>
      <c r="H978" t="s">
        <v>6991</v>
      </c>
      <c r="I978" t="s">
        <v>6988</v>
      </c>
      <c r="J978" t="s">
        <v>6962</v>
      </c>
      <c r="K978">
        <f t="shared" si="28"/>
        <v>11</v>
      </c>
      <c r="L978" t="s">
        <v>6794</v>
      </c>
      <c r="N978">
        <v>8</v>
      </c>
      <c r="O978">
        <v>2008</v>
      </c>
      <c r="P978">
        <v>10</v>
      </c>
      <c r="Q978">
        <f t="shared" si="29"/>
        <v>4</v>
      </c>
    </row>
    <row r="979" spans="1:17" x14ac:dyDescent="0.3">
      <c r="A979" s="308">
        <v>205000</v>
      </c>
      <c r="B979">
        <v>6311</v>
      </c>
      <c r="C979" t="s">
        <v>6793</v>
      </c>
      <c r="D979">
        <v>2006</v>
      </c>
      <c r="E979">
        <v>1</v>
      </c>
      <c r="F979" t="s">
        <v>6796</v>
      </c>
      <c r="G979" t="s">
        <v>6985</v>
      </c>
      <c r="H979" t="s">
        <v>6991</v>
      </c>
      <c r="I979" t="s">
        <v>6988</v>
      </c>
      <c r="J979" t="s">
        <v>6962</v>
      </c>
      <c r="K979">
        <f t="shared" si="28"/>
        <v>11</v>
      </c>
      <c r="L979" t="s">
        <v>6793</v>
      </c>
      <c r="M979">
        <v>60</v>
      </c>
      <c r="N979" t="s">
        <v>6966</v>
      </c>
      <c r="O979">
        <v>2006</v>
      </c>
      <c r="P979">
        <v>12</v>
      </c>
      <c r="Q979">
        <f t="shared" si="29"/>
        <v>4</v>
      </c>
    </row>
    <row r="980" spans="1:17" x14ac:dyDescent="0.3">
      <c r="A980" s="308">
        <v>205000</v>
      </c>
      <c r="B980">
        <v>6321</v>
      </c>
      <c r="C980" t="s">
        <v>6793</v>
      </c>
      <c r="D980">
        <v>2006</v>
      </c>
      <c r="E980">
        <v>1</v>
      </c>
      <c r="F980" t="s">
        <v>6796</v>
      </c>
      <c r="G980" t="s">
        <v>6985</v>
      </c>
      <c r="H980" t="s">
        <v>6991</v>
      </c>
      <c r="I980" t="s">
        <v>6988</v>
      </c>
      <c r="J980" t="s">
        <v>6962</v>
      </c>
      <c r="K980">
        <f t="shared" ref="K980:K1043" si="30">VLOOKUP(J980,$AF$2:$AG$17,2,FALSE)</f>
        <v>11</v>
      </c>
      <c r="L980" t="s">
        <v>6794</v>
      </c>
      <c r="N980">
        <v>8</v>
      </c>
      <c r="O980">
        <v>2006</v>
      </c>
      <c r="P980">
        <v>8</v>
      </c>
      <c r="Q980">
        <f t="shared" ref="Q980:Q1043" si="31">IF(P980="Don't Know",-1,IF(P980&gt;=30,1,IF(P980&gt;=20,2,IF(P980&gt;=15,3,IF(P980&gt;=10,4,IF(P980&gt;=5,5,IF(P980&gt;0,6,0)))))))</f>
        <v>5</v>
      </c>
    </row>
    <row r="981" spans="1:17" x14ac:dyDescent="0.3">
      <c r="A981" s="308">
        <v>205000</v>
      </c>
      <c r="B981">
        <v>6324</v>
      </c>
      <c r="C981" t="s">
        <v>6793</v>
      </c>
      <c r="D981">
        <v>2007</v>
      </c>
      <c r="E981">
        <v>1</v>
      </c>
      <c r="F981" t="s">
        <v>6796</v>
      </c>
      <c r="G981" t="s">
        <v>6985</v>
      </c>
      <c r="H981" t="s">
        <v>6991</v>
      </c>
      <c r="I981" t="s">
        <v>6988</v>
      </c>
      <c r="J981" t="s">
        <v>6960</v>
      </c>
      <c r="K981">
        <f t="shared" si="30"/>
        <v>9</v>
      </c>
      <c r="L981" t="s">
        <v>6793</v>
      </c>
      <c r="M981">
        <v>50</v>
      </c>
      <c r="N981">
        <v>11</v>
      </c>
      <c r="O981">
        <v>2007</v>
      </c>
      <c r="P981">
        <v>6</v>
      </c>
      <c r="Q981">
        <f t="shared" si="31"/>
        <v>5</v>
      </c>
    </row>
    <row r="982" spans="1:17" x14ac:dyDescent="0.3">
      <c r="A982" s="308">
        <v>205000</v>
      </c>
      <c r="B982">
        <v>6340</v>
      </c>
      <c r="C982" t="s">
        <v>6793</v>
      </c>
      <c r="D982">
        <v>2006</v>
      </c>
      <c r="E982">
        <v>1</v>
      </c>
      <c r="F982" t="s">
        <v>6989</v>
      </c>
      <c r="G982" t="s">
        <v>6966</v>
      </c>
      <c r="H982" t="s">
        <v>6966</v>
      </c>
      <c r="I982" t="s">
        <v>6987</v>
      </c>
      <c r="J982" t="s">
        <v>6952</v>
      </c>
      <c r="K982">
        <f t="shared" si="30"/>
        <v>4</v>
      </c>
      <c r="L982" t="s">
        <v>6793</v>
      </c>
      <c r="M982" t="s">
        <v>6966</v>
      </c>
      <c r="N982" t="s">
        <v>6966</v>
      </c>
      <c r="O982">
        <v>2006</v>
      </c>
      <c r="P982" t="s">
        <v>6966</v>
      </c>
      <c r="Q982">
        <f t="shared" si="31"/>
        <v>-1</v>
      </c>
    </row>
    <row r="983" spans="1:17" x14ac:dyDescent="0.3">
      <c r="A983" s="308">
        <v>205000</v>
      </c>
      <c r="B983">
        <v>6349</v>
      </c>
      <c r="C983" t="s">
        <v>6793</v>
      </c>
      <c r="D983">
        <v>2009</v>
      </c>
      <c r="K983">
        <f t="shared" si="30"/>
        <v>-9</v>
      </c>
      <c r="Q983">
        <f t="shared" si="31"/>
        <v>0</v>
      </c>
    </row>
    <row r="984" spans="1:17" x14ac:dyDescent="0.3">
      <c r="A984" s="308">
        <v>205000</v>
      </c>
      <c r="B984">
        <v>6355</v>
      </c>
      <c r="C984" t="s">
        <v>6793</v>
      </c>
      <c r="D984">
        <v>2006</v>
      </c>
      <c r="E984">
        <v>1</v>
      </c>
      <c r="F984" t="s">
        <v>6796</v>
      </c>
      <c r="G984" t="s">
        <v>6985</v>
      </c>
      <c r="H984" t="s">
        <v>6991</v>
      </c>
      <c r="I984" t="s">
        <v>6988</v>
      </c>
      <c r="J984" t="s">
        <v>6959</v>
      </c>
      <c r="K984">
        <f t="shared" si="30"/>
        <v>8</v>
      </c>
      <c r="L984" t="s">
        <v>6794</v>
      </c>
      <c r="N984">
        <v>1</v>
      </c>
      <c r="O984">
        <v>2007</v>
      </c>
      <c r="P984">
        <v>15</v>
      </c>
      <c r="Q984">
        <f t="shared" si="31"/>
        <v>3</v>
      </c>
    </row>
    <row r="985" spans="1:17" x14ac:dyDescent="0.3">
      <c r="A985" s="308">
        <v>205000</v>
      </c>
      <c r="B985">
        <v>6368</v>
      </c>
      <c r="C985" t="s">
        <v>6793</v>
      </c>
      <c r="D985">
        <v>2007</v>
      </c>
      <c r="E985">
        <v>1</v>
      </c>
      <c r="F985" t="s">
        <v>6796</v>
      </c>
      <c r="G985" t="s">
        <v>6985</v>
      </c>
      <c r="H985" t="s">
        <v>6991</v>
      </c>
      <c r="I985" t="s">
        <v>6988</v>
      </c>
      <c r="J985" t="s">
        <v>6962</v>
      </c>
      <c r="K985">
        <f t="shared" si="30"/>
        <v>11</v>
      </c>
      <c r="L985" t="s">
        <v>6794</v>
      </c>
      <c r="N985">
        <v>5</v>
      </c>
      <c r="O985">
        <v>2007</v>
      </c>
      <c r="P985">
        <v>20</v>
      </c>
      <c r="Q985">
        <f t="shared" si="31"/>
        <v>2</v>
      </c>
    </row>
    <row r="986" spans="1:17" x14ac:dyDescent="0.3">
      <c r="A986" s="308">
        <v>205000</v>
      </c>
      <c r="B986">
        <v>6383</v>
      </c>
      <c r="C986" t="s">
        <v>6793</v>
      </c>
      <c r="D986">
        <v>2006</v>
      </c>
      <c r="E986">
        <v>1</v>
      </c>
      <c r="F986" t="s">
        <v>6796</v>
      </c>
      <c r="G986" t="s">
        <v>6985</v>
      </c>
      <c r="H986" t="s">
        <v>6991</v>
      </c>
      <c r="I986" t="s">
        <v>6988</v>
      </c>
      <c r="J986" t="s">
        <v>6959</v>
      </c>
      <c r="K986">
        <f t="shared" si="30"/>
        <v>8</v>
      </c>
      <c r="L986" t="s">
        <v>6794</v>
      </c>
      <c r="N986" t="s">
        <v>6966</v>
      </c>
      <c r="O986">
        <v>2006</v>
      </c>
      <c r="P986">
        <v>6</v>
      </c>
      <c r="Q986">
        <f t="shared" si="31"/>
        <v>5</v>
      </c>
    </row>
    <row r="987" spans="1:17" x14ac:dyDescent="0.3">
      <c r="A987" s="308">
        <v>205000</v>
      </c>
      <c r="B987">
        <v>6384</v>
      </c>
      <c r="C987" t="s">
        <v>6793</v>
      </c>
      <c r="D987">
        <v>2008</v>
      </c>
      <c r="E987">
        <v>1</v>
      </c>
      <c r="F987" t="s">
        <v>6796</v>
      </c>
      <c r="G987" t="s">
        <v>6985</v>
      </c>
      <c r="H987" t="s">
        <v>6990</v>
      </c>
      <c r="I987" t="s">
        <v>6988</v>
      </c>
      <c r="J987" t="s">
        <v>6962</v>
      </c>
      <c r="K987">
        <f t="shared" si="30"/>
        <v>11</v>
      </c>
      <c r="L987" t="s">
        <v>6794</v>
      </c>
      <c r="N987" t="s">
        <v>6966</v>
      </c>
      <c r="O987">
        <v>2008</v>
      </c>
      <c r="P987">
        <v>13</v>
      </c>
      <c r="Q987">
        <f t="shared" si="31"/>
        <v>4</v>
      </c>
    </row>
    <row r="988" spans="1:17" x14ac:dyDescent="0.3">
      <c r="A988" s="308">
        <v>205000</v>
      </c>
      <c r="B988">
        <v>6402</v>
      </c>
      <c r="C988" t="s">
        <v>6793</v>
      </c>
      <c r="D988">
        <v>2007</v>
      </c>
      <c r="E988">
        <v>1</v>
      </c>
      <c r="F988" t="s">
        <v>6796</v>
      </c>
      <c r="G988" t="s">
        <v>6985</v>
      </c>
      <c r="H988" t="s">
        <v>6991</v>
      </c>
      <c r="I988" t="s">
        <v>6988</v>
      </c>
      <c r="J988" t="s">
        <v>6965</v>
      </c>
      <c r="K988">
        <f t="shared" si="30"/>
        <v>14</v>
      </c>
      <c r="L988" t="s">
        <v>6794</v>
      </c>
      <c r="N988" t="s">
        <v>6966</v>
      </c>
      <c r="O988">
        <v>2007</v>
      </c>
      <c r="P988">
        <v>10</v>
      </c>
      <c r="Q988">
        <f t="shared" si="31"/>
        <v>4</v>
      </c>
    </row>
    <row r="989" spans="1:17" x14ac:dyDescent="0.3">
      <c r="A989" s="308">
        <v>205000</v>
      </c>
      <c r="B989">
        <v>6404</v>
      </c>
      <c r="C989" t="s">
        <v>6793</v>
      </c>
      <c r="D989">
        <v>2007</v>
      </c>
      <c r="E989">
        <v>1</v>
      </c>
      <c r="F989" t="s">
        <v>6796</v>
      </c>
      <c r="G989" t="s">
        <v>6985</v>
      </c>
      <c r="H989" t="s">
        <v>6990</v>
      </c>
      <c r="I989" t="s">
        <v>6988</v>
      </c>
      <c r="J989" t="s">
        <v>6962</v>
      </c>
      <c r="K989">
        <f t="shared" si="30"/>
        <v>11</v>
      </c>
      <c r="L989" t="s">
        <v>6</v>
      </c>
      <c r="N989" t="s">
        <v>6966</v>
      </c>
      <c r="O989">
        <v>2007</v>
      </c>
      <c r="P989">
        <v>15</v>
      </c>
      <c r="Q989">
        <f t="shared" si="31"/>
        <v>3</v>
      </c>
    </row>
    <row r="990" spans="1:17" x14ac:dyDescent="0.3">
      <c r="A990" s="308">
        <v>205000</v>
      </c>
      <c r="B990">
        <v>6419</v>
      </c>
      <c r="C990" t="s">
        <v>6793</v>
      </c>
      <c r="D990">
        <v>2006</v>
      </c>
      <c r="E990">
        <v>1</v>
      </c>
      <c r="F990" t="s">
        <v>6796</v>
      </c>
      <c r="G990" t="s">
        <v>6985</v>
      </c>
      <c r="H990" t="s">
        <v>6991</v>
      </c>
      <c r="I990" t="s">
        <v>6988</v>
      </c>
      <c r="J990" t="s">
        <v>6960</v>
      </c>
      <c r="K990">
        <f t="shared" si="30"/>
        <v>9</v>
      </c>
      <c r="L990" t="s">
        <v>6793</v>
      </c>
      <c r="M990">
        <v>35</v>
      </c>
      <c r="N990">
        <v>3</v>
      </c>
      <c r="O990">
        <v>2006</v>
      </c>
      <c r="P990">
        <v>15</v>
      </c>
      <c r="Q990">
        <f t="shared" si="31"/>
        <v>3</v>
      </c>
    </row>
    <row r="991" spans="1:17" x14ac:dyDescent="0.3">
      <c r="A991" s="308">
        <v>205000</v>
      </c>
      <c r="B991">
        <v>6440</v>
      </c>
      <c r="C991" t="s">
        <v>6793</v>
      </c>
      <c r="D991">
        <v>2008</v>
      </c>
      <c r="E991">
        <v>1</v>
      </c>
      <c r="F991" t="s">
        <v>6796</v>
      </c>
      <c r="G991" t="s">
        <v>6985</v>
      </c>
      <c r="H991" t="s">
        <v>6990</v>
      </c>
      <c r="I991" t="s">
        <v>6988</v>
      </c>
      <c r="J991" t="s">
        <v>6962</v>
      </c>
      <c r="K991">
        <f t="shared" si="30"/>
        <v>11</v>
      </c>
      <c r="L991" t="s">
        <v>6793</v>
      </c>
      <c r="M991">
        <v>20</v>
      </c>
      <c r="N991">
        <v>9</v>
      </c>
      <c r="O991">
        <v>2008</v>
      </c>
      <c r="P991">
        <v>8</v>
      </c>
      <c r="Q991">
        <f t="shared" si="31"/>
        <v>5</v>
      </c>
    </row>
    <row r="992" spans="1:17" x14ac:dyDescent="0.3">
      <c r="A992" s="308">
        <v>205000</v>
      </c>
      <c r="B992">
        <v>6443</v>
      </c>
      <c r="C992" t="s">
        <v>6793</v>
      </c>
      <c r="D992">
        <v>2007</v>
      </c>
      <c r="E992">
        <v>1</v>
      </c>
      <c r="F992" t="s">
        <v>6989</v>
      </c>
      <c r="G992" t="s">
        <v>6993</v>
      </c>
      <c r="H992" t="s">
        <v>6991</v>
      </c>
      <c r="I992" t="s">
        <v>6988</v>
      </c>
      <c r="J992" t="s">
        <v>6962</v>
      </c>
      <c r="K992">
        <f t="shared" si="30"/>
        <v>11</v>
      </c>
      <c r="L992" t="s">
        <v>6794</v>
      </c>
      <c r="N992">
        <v>7</v>
      </c>
      <c r="O992">
        <v>2007</v>
      </c>
      <c r="P992">
        <v>10</v>
      </c>
      <c r="Q992">
        <f t="shared" si="31"/>
        <v>4</v>
      </c>
    </row>
    <row r="993" spans="1:17" x14ac:dyDescent="0.3">
      <c r="A993" s="308">
        <v>205000</v>
      </c>
      <c r="B993">
        <v>6445</v>
      </c>
      <c r="C993" t="s">
        <v>6793</v>
      </c>
      <c r="D993">
        <v>2009</v>
      </c>
      <c r="K993">
        <f t="shared" si="30"/>
        <v>-9</v>
      </c>
      <c r="Q993">
        <f t="shared" si="31"/>
        <v>0</v>
      </c>
    </row>
    <row r="994" spans="1:17" x14ac:dyDescent="0.3">
      <c r="A994" s="308">
        <v>205000</v>
      </c>
      <c r="B994">
        <v>6447</v>
      </c>
      <c r="C994" t="s">
        <v>6793</v>
      </c>
      <c r="D994">
        <v>2006</v>
      </c>
      <c r="E994">
        <v>1</v>
      </c>
      <c r="F994" t="s">
        <v>6796</v>
      </c>
      <c r="G994" t="s">
        <v>6985</v>
      </c>
      <c r="H994" t="s">
        <v>6986</v>
      </c>
      <c r="I994" t="s">
        <v>6988</v>
      </c>
      <c r="J994" t="s">
        <v>6962</v>
      </c>
      <c r="K994">
        <f t="shared" si="30"/>
        <v>11</v>
      </c>
      <c r="L994" t="s">
        <v>6794</v>
      </c>
      <c r="N994">
        <v>6</v>
      </c>
      <c r="O994">
        <v>2006</v>
      </c>
      <c r="P994" t="s">
        <v>6966</v>
      </c>
      <c r="Q994">
        <f t="shared" si="31"/>
        <v>-1</v>
      </c>
    </row>
    <row r="995" spans="1:17" x14ac:dyDescent="0.3">
      <c r="A995" s="308">
        <v>205000</v>
      </c>
      <c r="B995">
        <v>6450</v>
      </c>
      <c r="C995" t="s">
        <v>6793</v>
      </c>
      <c r="D995">
        <v>2006</v>
      </c>
      <c r="E995">
        <v>1</v>
      </c>
      <c r="F995" t="s">
        <v>6989</v>
      </c>
      <c r="G995" t="s">
        <v>6993</v>
      </c>
      <c r="H995" t="s">
        <v>6991</v>
      </c>
      <c r="I995" t="s">
        <v>6965</v>
      </c>
      <c r="J995" t="s">
        <v>6966</v>
      </c>
      <c r="K995">
        <f t="shared" si="30"/>
        <v>-8</v>
      </c>
      <c r="L995" t="s">
        <v>6794</v>
      </c>
      <c r="N995" t="s">
        <v>6966</v>
      </c>
      <c r="O995">
        <v>2006</v>
      </c>
      <c r="P995">
        <v>16</v>
      </c>
      <c r="Q995">
        <f t="shared" si="31"/>
        <v>3</v>
      </c>
    </row>
    <row r="996" spans="1:17" x14ac:dyDescent="0.3">
      <c r="A996" s="308">
        <v>205000</v>
      </c>
      <c r="B996">
        <v>6460</v>
      </c>
      <c r="C996" t="s">
        <v>6793</v>
      </c>
      <c r="D996">
        <v>2009</v>
      </c>
      <c r="K996">
        <f t="shared" si="30"/>
        <v>-9</v>
      </c>
      <c r="Q996">
        <f t="shared" si="31"/>
        <v>0</v>
      </c>
    </row>
    <row r="997" spans="1:17" x14ac:dyDescent="0.3">
      <c r="A997" s="308">
        <v>205000</v>
      </c>
      <c r="B997">
        <v>6470</v>
      </c>
      <c r="C997" t="s">
        <v>6793</v>
      </c>
      <c r="D997">
        <v>2009</v>
      </c>
      <c r="K997">
        <f t="shared" si="30"/>
        <v>-9</v>
      </c>
      <c r="Q997">
        <f t="shared" si="31"/>
        <v>0</v>
      </c>
    </row>
    <row r="998" spans="1:17" x14ac:dyDescent="0.3">
      <c r="A998" s="308">
        <v>205000</v>
      </c>
      <c r="B998">
        <v>6478</v>
      </c>
      <c r="C998" t="s">
        <v>6793</v>
      </c>
      <c r="D998">
        <v>2008</v>
      </c>
      <c r="E998">
        <v>1</v>
      </c>
      <c r="F998" t="s">
        <v>6796</v>
      </c>
      <c r="G998" t="s">
        <v>6985</v>
      </c>
      <c r="H998" t="s">
        <v>6991</v>
      </c>
      <c r="I998" t="s">
        <v>6988</v>
      </c>
      <c r="J998" t="s">
        <v>6960</v>
      </c>
      <c r="K998">
        <f t="shared" si="30"/>
        <v>9</v>
      </c>
      <c r="L998" t="s">
        <v>6793</v>
      </c>
      <c r="M998">
        <v>50</v>
      </c>
      <c r="N998" t="s">
        <v>6966</v>
      </c>
      <c r="O998">
        <v>2008</v>
      </c>
      <c r="P998">
        <v>12</v>
      </c>
      <c r="Q998">
        <f t="shared" si="31"/>
        <v>4</v>
      </c>
    </row>
    <row r="999" spans="1:17" x14ac:dyDescent="0.3">
      <c r="A999" s="308">
        <v>205000</v>
      </c>
      <c r="B999">
        <v>6483</v>
      </c>
      <c r="C999" t="s">
        <v>6793</v>
      </c>
      <c r="D999">
        <v>2008</v>
      </c>
      <c r="E999">
        <v>1</v>
      </c>
      <c r="F999" t="s">
        <v>6796</v>
      </c>
      <c r="G999" t="s">
        <v>6985</v>
      </c>
      <c r="H999" t="s">
        <v>6990</v>
      </c>
      <c r="I999" t="s">
        <v>6988</v>
      </c>
      <c r="J999" t="s">
        <v>6960</v>
      </c>
      <c r="K999">
        <f t="shared" si="30"/>
        <v>9</v>
      </c>
      <c r="L999" t="s">
        <v>6793</v>
      </c>
      <c r="M999">
        <v>50</v>
      </c>
      <c r="N999">
        <v>5</v>
      </c>
      <c r="O999">
        <v>2008</v>
      </c>
      <c r="P999">
        <v>15</v>
      </c>
      <c r="Q999">
        <f t="shared" si="31"/>
        <v>3</v>
      </c>
    </row>
    <row r="1000" spans="1:17" x14ac:dyDescent="0.3">
      <c r="A1000" s="308">
        <v>205000</v>
      </c>
      <c r="B1000">
        <v>6487</v>
      </c>
      <c r="C1000" t="s">
        <v>6793</v>
      </c>
      <c r="D1000">
        <v>2007</v>
      </c>
      <c r="E1000">
        <v>1</v>
      </c>
      <c r="F1000" t="s">
        <v>6989</v>
      </c>
      <c r="G1000" t="s">
        <v>6993</v>
      </c>
      <c r="H1000" t="s">
        <v>6991</v>
      </c>
      <c r="I1000" t="s">
        <v>6988</v>
      </c>
      <c r="J1000" t="s">
        <v>6965</v>
      </c>
      <c r="K1000">
        <f t="shared" si="30"/>
        <v>14</v>
      </c>
      <c r="L1000" t="s">
        <v>6794</v>
      </c>
      <c r="N1000">
        <v>6</v>
      </c>
      <c r="O1000">
        <v>2007</v>
      </c>
      <c r="P1000">
        <v>6</v>
      </c>
      <c r="Q1000">
        <f t="shared" si="31"/>
        <v>5</v>
      </c>
    </row>
    <row r="1001" spans="1:17" x14ac:dyDescent="0.3">
      <c r="A1001" s="308">
        <v>205000</v>
      </c>
      <c r="B1001">
        <v>6492</v>
      </c>
      <c r="C1001" t="s">
        <v>6793</v>
      </c>
      <c r="D1001">
        <v>2008</v>
      </c>
      <c r="E1001">
        <v>2</v>
      </c>
      <c r="F1001" t="s">
        <v>6796</v>
      </c>
      <c r="G1001" t="s">
        <v>6985</v>
      </c>
      <c r="H1001" t="s">
        <v>6991</v>
      </c>
      <c r="I1001" t="s">
        <v>6965</v>
      </c>
      <c r="J1001" t="s">
        <v>6951</v>
      </c>
      <c r="K1001">
        <f t="shared" si="30"/>
        <v>3</v>
      </c>
      <c r="L1001" t="s">
        <v>6793</v>
      </c>
      <c r="M1001">
        <v>50</v>
      </c>
      <c r="N1001" t="s">
        <v>6966</v>
      </c>
      <c r="O1001">
        <v>2007</v>
      </c>
      <c r="P1001">
        <v>1</v>
      </c>
      <c r="Q1001">
        <f t="shared" si="31"/>
        <v>6</v>
      </c>
    </row>
    <row r="1002" spans="1:17" x14ac:dyDescent="0.3">
      <c r="A1002" s="308">
        <v>205000</v>
      </c>
      <c r="B1002">
        <v>6495</v>
      </c>
      <c r="C1002" t="s">
        <v>6793</v>
      </c>
      <c r="D1002">
        <v>2009</v>
      </c>
      <c r="K1002">
        <f t="shared" si="30"/>
        <v>-9</v>
      </c>
      <c r="Q1002">
        <f t="shared" si="31"/>
        <v>0</v>
      </c>
    </row>
    <row r="1003" spans="1:17" x14ac:dyDescent="0.3">
      <c r="A1003" s="308">
        <v>205000</v>
      </c>
      <c r="B1003">
        <v>6496</v>
      </c>
      <c r="C1003" t="s">
        <v>6793</v>
      </c>
      <c r="D1003">
        <v>2008</v>
      </c>
      <c r="E1003">
        <v>1</v>
      </c>
      <c r="F1003" t="s">
        <v>6796</v>
      </c>
      <c r="G1003" t="s">
        <v>6985</v>
      </c>
      <c r="H1003" t="s">
        <v>6991</v>
      </c>
      <c r="I1003" t="s">
        <v>6988</v>
      </c>
      <c r="J1003" t="s">
        <v>6960</v>
      </c>
      <c r="K1003">
        <f t="shared" si="30"/>
        <v>9</v>
      </c>
      <c r="L1003" t="s">
        <v>6793</v>
      </c>
      <c r="M1003">
        <v>50</v>
      </c>
      <c r="N1003">
        <v>12</v>
      </c>
      <c r="O1003">
        <v>2008</v>
      </c>
      <c r="P1003" t="s">
        <v>6966</v>
      </c>
      <c r="Q1003">
        <f t="shared" si="31"/>
        <v>-1</v>
      </c>
    </row>
    <row r="1004" spans="1:17" x14ac:dyDescent="0.3">
      <c r="A1004" s="308">
        <v>205000</v>
      </c>
      <c r="B1004">
        <v>6502</v>
      </c>
      <c r="C1004" t="s">
        <v>6793</v>
      </c>
      <c r="D1004" t="s">
        <v>31</v>
      </c>
      <c r="K1004">
        <f t="shared" si="30"/>
        <v>-9</v>
      </c>
      <c r="Q1004">
        <f t="shared" si="31"/>
        <v>0</v>
      </c>
    </row>
    <row r="1005" spans="1:17" x14ac:dyDescent="0.3">
      <c r="A1005" s="308">
        <v>205000</v>
      </c>
      <c r="B1005">
        <v>6504</v>
      </c>
      <c r="C1005" t="s">
        <v>6793</v>
      </c>
      <c r="D1005">
        <v>2009</v>
      </c>
      <c r="K1005">
        <f t="shared" si="30"/>
        <v>-9</v>
      </c>
      <c r="Q1005">
        <f t="shared" si="31"/>
        <v>0</v>
      </c>
    </row>
    <row r="1006" spans="1:17" x14ac:dyDescent="0.3">
      <c r="A1006" s="308">
        <v>205000</v>
      </c>
      <c r="B1006">
        <v>6508</v>
      </c>
      <c r="C1006" t="s">
        <v>6793</v>
      </c>
      <c r="D1006">
        <v>2008</v>
      </c>
      <c r="E1006">
        <v>1</v>
      </c>
      <c r="F1006" t="s">
        <v>6796</v>
      </c>
      <c r="G1006" t="s">
        <v>6985</v>
      </c>
      <c r="H1006" t="s">
        <v>6991</v>
      </c>
      <c r="I1006" t="s">
        <v>6988</v>
      </c>
      <c r="J1006" t="s">
        <v>6963</v>
      </c>
      <c r="K1006">
        <f t="shared" si="30"/>
        <v>12</v>
      </c>
      <c r="L1006" t="s">
        <v>6794</v>
      </c>
      <c r="N1006" t="s">
        <v>6966</v>
      </c>
      <c r="O1006">
        <v>2008</v>
      </c>
      <c r="P1006">
        <v>5</v>
      </c>
      <c r="Q1006">
        <f t="shared" si="31"/>
        <v>5</v>
      </c>
    </row>
    <row r="1007" spans="1:17" x14ac:dyDescent="0.3">
      <c r="A1007" s="308">
        <v>205000</v>
      </c>
      <c r="B1007">
        <v>6509</v>
      </c>
      <c r="C1007" t="s">
        <v>6793</v>
      </c>
      <c r="D1007">
        <v>2007</v>
      </c>
      <c r="E1007">
        <v>1</v>
      </c>
      <c r="F1007" t="s">
        <v>6796</v>
      </c>
      <c r="G1007" t="s">
        <v>6985</v>
      </c>
      <c r="H1007" t="s">
        <v>6965</v>
      </c>
      <c r="I1007" t="s">
        <v>6988</v>
      </c>
      <c r="J1007" t="s">
        <v>6962</v>
      </c>
      <c r="K1007">
        <f t="shared" si="30"/>
        <v>11</v>
      </c>
      <c r="L1007" t="s">
        <v>6794</v>
      </c>
      <c r="N1007">
        <v>9</v>
      </c>
      <c r="O1007">
        <v>2007</v>
      </c>
      <c r="P1007">
        <v>15</v>
      </c>
      <c r="Q1007">
        <f t="shared" si="31"/>
        <v>3</v>
      </c>
    </row>
    <row r="1008" spans="1:17" x14ac:dyDescent="0.3">
      <c r="A1008" s="308">
        <v>205000</v>
      </c>
      <c r="B1008">
        <v>6511</v>
      </c>
      <c r="C1008" t="s">
        <v>6793</v>
      </c>
      <c r="D1008">
        <v>2006</v>
      </c>
      <c r="E1008">
        <v>1</v>
      </c>
      <c r="F1008" t="s">
        <v>6796</v>
      </c>
      <c r="G1008" t="s">
        <v>6985</v>
      </c>
      <c r="H1008" t="s">
        <v>6990</v>
      </c>
      <c r="I1008" t="s">
        <v>6988</v>
      </c>
      <c r="J1008" t="s">
        <v>6962</v>
      </c>
      <c r="K1008">
        <f t="shared" si="30"/>
        <v>11</v>
      </c>
      <c r="L1008" t="s">
        <v>6794</v>
      </c>
      <c r="N1008">
        <v>4</v>
      </c>
      <c r="O1008">
        <v>2006</v>
      </c>
      <c r="P1008">
        <v>6</v>
      </c>
      <c r="Q1008">
        <f t="shared" si="31"/>
        <v>5</v>
      </c>
    </row>
    <row r="1009" spans="1:17" x14ac:dyDescent="0.3">
      <c r="A1009" s="308">
        <v>205000</v>
      </c>
      <c r="B1009">
        <v>6516</v>
      </c>
      <c r="C1009" t="s">
        <v>6793</v>
      </c>
      <c r="D1009">
        <v>2008</v>
      </c>
      <c r="E1009">
        <v>1</v>
      </c>
      <c r="F1009" t="s">
        <v>6796</v>
      </c>
      <c r="G1009" t="s">
        <v>6985</v>
      </c>
      <c r="H1009" t="s">
        <v>6991</v>
      </c>
      <c r="I1009" t="s">
        <v>6988</v>
      </c>
      <c r="J1009" t="s">
        <v>6963</v>
      </c>
      <c r="K1009">
        <f t="shared" si="30"/>
        <v>12</v>
      </c>
      <c r="L1009" t="s">
        <v>6794</v>
      </c>
      <c r="N1009" t="s">
        <v>6966</v>
      </c>
      <c r="O1009">
        <v>2008</v>
      </c>
      <c r="P1009">
        <v>10</v>
      </c>
      <c r="Q1009">
        <f t="shared" si="31"/>
        <v>4</v>
      </c>
    </row>
    <row r="1010" spans="1:17" x14ac:dyDescent="0.3">
      <c r="A1010" s="308">
        <v>205000</v>
      </c>
      <c r="B1010">
        <v>6520</v>
      </c>
      <c r="C1010" t="s">
        <v>6793</v>
      </c>
      <c r="D1010">
        <v>2009</v>
      </c>
      <c r="K1010">
        <f t="shared" si="30"/>
        <v>-9</v>
      </c>
      <c r="Q1010">
        <f t="shared" si="31"/>
        <v>0</v>
      </c>
    </row>
    <row r="1011" spans="1:17" x14ac:dyDescent="0.3">
      <c r="A1011" s="308">
        <v>205000</v>
      </c>
      <c r="B1011">
        <v>6521</v>
      </c>
      <c r="C1011" t="s">
        <v>6793</v>
      </c>
      <c r="D1011">
        <v>2006</v>
      </c>
      <c r="E1011">
        <v>2</v>
      </c>
      <c r="F1011" t="s">
        <v>6796</v>
      </c>
      <c r="G1011" t="s">
        <v>6985</v>
      </c>
      <c r="H1011" t="s">
        <v>6991</v>
      </c>
      <c r="I1011" t="s">
        <v>6988</v>
      </c>
      <c r="J1011" t="s">
        <v>6963</v>
      </c>
      <c r="K1011">
        <f t="shared" si="30"/>
        <v>12</v>
      </c>
      <c r="L1011" t="s">
        <v>6794</v>
      </c>
      <c r="N1011">
        <v>9</v>
      </c>
      <c r="O1011">
        <v>2006</v>
      </c>
      <c r="P1011">
        <v>15</v>
      </c>
      <c r="Q1011">
        <f t="shared" si="31"/>
        <v>3</v>
      </c>
    </row>
    <row r="1012" spans="1:17" x14ac:dyDescent="0.3">
      <c r="A1012" s="308">
        <v>205000</v>
      </c>
      <c r="B1012">
        <v>6527</v>
      </c>
      <c r="C1012" t="s">
        <v>6793</v>
      </c>
      <c r="D1012">
        <v>2006</v>
      </c>
      <c r="E1012">
        <v>1</v>
      </c>
      <c r="F1012" t="s">
        <v>6796</v>
      </c>
      <c r="G1012" t="s">
        <v>6985</v>
      </c>
      <c r="H1012" t="s">
        <v>6991</v>
      </c>
      <c r="I1012" t="s">
        <v>6988</v>
      </c>
      <c r="J1012" t="s">
        <v>6962</v>
      </c>
      <c r="K1012">
        <f t="shared" si="30"/>
        <v>11</v>
      </c>
      <c r="L1012" t="s">
        <v>6</v>
      </c>
      <c r="N1012">
        <v>6</v>
      </c>
      <c r="O1012">
        <v>2006</v>
      </c>
      <c r="P1012">
        <v>8</v>
      </c>
      <c r="Q1012">
        <f t="shared" si="31"/>
        <v>5</v>
      </c>
    </row>
    <row r="1013" spans="1:17" x14ac:dyDescent="0.3">
      <c r="A1013" s="308">
        <v>205000</v>
      </c>
      <c r="B1013">
        <v>6530</v>
      </c>
      <c r="C1013" t="s">
        <v>6793</v>
      </c>
      <c r="D1013" t="s">
        <v>6966</v>
      </c>
      <c r="K1013">
        <f t="shared" si="30"/>
        <v>-9</v>
      </c>
      <c r="Q1013">
        <f t="shared" si="31"/>
        <v>0</v>
      </c>
    </row>
    <row r="1014" spans="1:17" x14ac:dyDescent="0.3">
      <c r="A1014" s="308">
        <v>205000</v>
      </c>
      <c r="B1014">
        <v>6540</v>
      </c>
      <c r="C1014" t="s">
        <v>6793</v>
      </c>
      <c r="D1014">
        <v>2006</v>
      </c>
      <c r="E1014">
        <v>1</v>
      </c>
      <c r="F1014" t="s">
        <v>6796</v>
      </c>
      <c r="G1014" t="s">
        <v>6985</v>
      </c>
      <c r="H1014" t="s">
        <v>6991</v>
      </c>
      <c r="I1014" t="s">
        <v>6988</v>
      </c>
      <c r="J1014" t="s">
        <v>6965</v>
      </c>
      <c r="K1014">
        <f t="shared" si="30"/>
        <v>14</v>
      </c>
      <c r="L1014" t="s">
        <v>6793</v>
      </c>
      <c r="M1014">
        <v>35</v>
      </c>
      <c r="N1014">
        <v>5</v>
      </c>
      <c r="O1014">
        <v>2006</v>
      </c>
      <c r="P1014">
        <v>8</v>
      </c>
      <c r="Q1014">
        <f t="shared" si="31"/>
        <v>5</v>
      </c>
    </row>
    <row r="1015" spans="1:17" x14ac:dyDescent="0.3">
      <c r="A1015" s="308">
        <v>205000</v>
      </c>
      <c r="B1015">
        <v>6542</v>
      </c>
      <c r="C1015" t="s">
        <v>6793</v>
      </c>
      <c r="D1015">
        <v>2006</v>
      </c>
      <c r="E1015">
        <v>1</v>
      </c>
      <c r="F1015" t="s">
        <v>6989</v>
      </c>
      <c r="G1015" t="s">
        <v>6993</v>
      </c>
      <c r="H1015" t="s">
        <v>6990</v>
      </c>
      <c r="I1015" t="s">
        <v>6988</v>
      </c>
      <c r="J1015" t="s">
        <v>6960</v>
      </c>
      <c r="K1015">
        <f t="shared" si="30"/>
        <v>9</v>
      </c>
      <c r="L1015" t="s">
        <v>6794</v>
      </c>
      <c r="N1015" t="s">
        <v>6966</v>
      </c>
      <c r="O1015">
        <v>2006</v>
      </c>
      <c r="P1015">
        <v>10</v>
      </c>
      <c r="Q1015">
        <f t="shared" si="31"/>
        <v>4</v>
      </c>
    </row>
    <row r="1016" spans="1:17" x14ac:dyDescent="0.3">
      <c r="A1016" s="308">
        <v>205000</v>
      </c>
      <c r="B1016">
        <v>6544</v>
      </c>
      <c r="C1016" t="s">
        <v>6793</v>
      </c>
      <c r="D1016">
        <v>2008</v>
      </c>
      <c r="E1016">
        <v>1</v>
      </c>
      <c r="F1016" t="s">
        <v>6796</v>
      </c>
      <c r="G1016" t="s">
        <v>6985</v>
      </c>
      <c r="H1016" t="s">
        <v>6986</v>
      </c>
      <c r="I1016" t="s">
        <v>6988</v>
      </c>
      <c r="J1016" t="s">
        <v>6962</v>
      </c>
      <c r="K1016">
        <f t="shared" si="30"/>
        <v>11</v>
      </c>
      <c r="L1016" t="s">
        <v>6794</v>
      </c>
      <c r="N1016">
        <v>10</v>
      </c>
      <c r="O1016">
        <v>2008</v>
      </c>
      <c r="P1016">
        <v>2</v>
      </c>
      <c r="Q1016">
        <f t="shared" si="31"/>
        <v>6</v>
      </c>
    </row>
    <row r="1017" spans="1:17" x14ac:dyDescent="0.3">
      <c r="A1017" s="308">
        <v>205000</v>
      </c>
      <c r="B1017">
        <v>6554</v>
      </c>
      <c r="C1017" t="s">
        <v>6793</v>
      </c>
      <c r="D1017">
        <v>2008</v>
      </c>
      <c r="E1017">
        <v>1</v>
      </c>
      <c r="F1017" t="s">
        <v>6796</v>
      </c>
      <c r="G1017" t="s">
        <v>6985</v>
      </c>
      <c r="H1017" t="s">
        <v>6986</v>
      </c>
      <c r="I1017" t="s">
        <v>6988</v>
      </c>
      <c r="J1017" t="s">
        <v>6962</v>
      </c>
      <c r="K1017">
        <f t="shared" si="30"/>
        <v>11</v>
      </c>
      <c r="L1017" t="s">
        <v>6794</v>
      </c>
      <c r="N1017">
        <v>11</v>
      </c>
      <c r="O1017">
        <v>2008</v>
      </c>
      <c r="P1017">
        <v>20</v>
      </c>
      <c r="Q1017">
        <f t="shared" si="31"/>
        <v>2</v>
      </c>
    </row>
    <row r="1018" spans="1:17" x14ac:dyDescent="0.3">
      <c r="A1018" s="308">
        <v>205000</v>
      </c>
      <c r="B1018">
        <v>6558</v>
      </c>
      <c r="C1018" t="s">
        <v>6793</v>
      </c>
      <c r="D1018">
        <v>2008</v>
      </c>
      <c r="E1018">
        <v>2</v>
      </c>
      <c r="F1018" t="s">
        <v>6796</v>
      </c>
      <c r="G1018" t="s">
        <v>6985</v>
      </c>
      <c r="H1018" t="s">
        <v>6991</v>
      </c>
      <c r="I1018" t="s">
        <v>6988</v>
      </c>
      <c r="J1018" t="s">
        <v>6962</v>
      </c>
      <c r="K1018">
        <f t="shared" si="30"/>
        <v>11</v>
      </c>
      <c r="L1018" t="s">
        <v>6794</v>
      </c>
      <c r="N1018">
        <v>6</v>
      </c>
      <c r="O1018">
        <v>2008</v>
      </c>
      <c r="P1018">
        <v>2</v>
      </c>
      <c r="Q1018">
        <f t="shared" si="31"/>
        <v>6</v>
      </c>
    </row>
    <row r="1019" spans="1:17" x14ac:dyDescent="0.3">
      <c r="A1019" s="308">
        <v>205000</v>
      </c>
      <c r="B1019">
        <v>6564</v>
      </c>
      <c r="C1019" t="s">
        <v>6793</v>
      </c>
      <c r="D1019">
        <v>2008</v>
      </c>
      <c r="E1019">
        <v>1</v>
      </c>
      <c r="F1019" t="s">
        <v>6796</v>
      </c>
      <c r="G1019" t="s">
        <v>6985</v>
      </c>
      <c r="H1019" t="s">
        <v>6991</v>
      </c>
      <c r="I1019" t="s">
        <v>6988</v>
      </c>
      <c r="J1019" t="s">
        <v>6963</v>
      </c>
      <c r="K1019">
        <f t="shared" si="30"/>
        <v>12</v>
      </c>
      <c r="L1019" t="s">
        <v>6794</v>
      </c>
      <c r="N1019" t="s">
        <v>6966</v>
      </c>
      <c r="O1019">
        <v>2008</v>
      </c>
      <c r="P1019" t="s">
        <v>6966</v>
      </c>
      <c r="Q1019">
        <f t="shared" si="31"/>
        <v>-1</v>
      </c>
    </row>
    <row r="1020" spans="1:17" x14ac:dyDescent="0.3">
      <c r="A1020" s="308">
        <v>205000</v>
      </c>
      <c r="B1020">
        <v>6566</v>
      </c>
      <c r="C1020" t="s">
        <v>6793</v>
      </c>
      <c r="D1020">
        <v>2009</v>
      </c>
      <c r="K1020">
        <f t="shared" si="30"/>
        <v>-9</v>
      </c>
      <c r="Q1020">
        <f t="shared" si="31"/>
        <v>0</v>
      </c>
    </row>
    <row r="1021" spans="1:17" x14ac:dyDescent="0.3">
      <c r="A1021" s="308">
        <v>205000</v>
      </c>
      <c r="B1021">
        <v>6569</v>
      </c>
      <c r="C1021" t="s">
        <v>6793</v>
      </c>
      <c r="D1021">
        <v>2006</v>
      </c>
      <c r="E1021">
        <v>1</v>
      </c>
      <c r="F1021" t="s">
        <v>6796</v>
      </c>
      <c r="G1021" t="s">
        <v>6985</v>
      </c>
      <c r="H1021" t="s">
        <v>6991</v>
      </c>
      <c r="I1021" t="s">
        <v>6988</v>
      </c>
      <c r="J1021" t="s">
        <v>6952</v>
      </c>
      <c r="K1021">
        <f t="shared" si="30"/>
        <v>4</v>
      </c>
      <c r="L1021" t="s">
        <v>6793</v>
      </c>
      <c r="M1021">
        <v>75</v>
      </c>
      <c r="N1021">
        <v>2</v>
      </c>
      <c r="O1021">
        <v>2006</v>
      </c>
      <c r="P1021">
        <v>10</v>
      </c>
      <c r="Q1021">
        <f t="shared" si="31"/>
        <v>4</v>
      </c>
    </row>
    <row r="1022" spans="1:17" x14ac:dyDescent="0.3">
      <c r="A1022" s="308">
        <v>205000</v>
      </c>
      <c r="B1022">
        <v>6570</v>
      </c>
      <c r="C1022" t="s">
        <v>6793</v>
      </c>
      <c r="D1022">
        <v>2008</v>
      </c>
      <c r="E1022">
        <v>1</v>
      </c>
      <c r="F1022" t="s">
        <v>6796</v>
      </c>
      <c r="G1022" t="s">
        <v>6985</v>
      </c>
      <c r="H1022" t="s">
        <v>6991</v>
      </c>
      <c r="I1022" t="s">
        <v>6988</v>
      </c>
      <c r="J1022" t="s">
        <v>6951</v>
      </c>
      <c r="K1022">
        <f t="shared" si="30"/>
        <v>3</v>
      </c>
      <c r="L1022" t="s">
        <v>6793</v>
      </c>
      <c r="M1022">
        <v>200</v>
      </c>
      <c r="N1022" t="s">
        <v>6966</v>
      </c>
      <c r="O1022">
        <v>2008</v>
      </c>
      <c r="P1022">
        <v>4</v>
      </c>
      <c r="Q1022">
        <f t="shared" si="31"/>
        <v>6</v>
      </c>
    </row>
    <row r="1023" spans="1:17" x14ac:dyDescent="0.3">
      <c r="A1023" s="308">
        <v>205000</v>
      </c>
      <c r="B1023">
        <v>6575</v>
      </c>
      <c r="C1023" t="s">
        <v>6793</v>
      </c>
      <c r="D1023">
        <v>2009</v>
      </c>
      <c r="K1023">
        <f t="shared" si="30"/>
        <v>-9</v>
      </c>
      <c r="Q1023">
        <f t="shared" si="31"/>
        <v>0</v>
      </c>
    </row>
    <row r="1024" spans="1:17" x14ac:dyDescent="0.3">
      <c r="A1024" s="308">
        <v>205000</v>
      </c>
      <c r="B1024">
        <v>6583</v>
      </c>
      <c r="C1024" t="s">
        <v>6793</v>
      </c>
      <c r="D1024" t="s">
        <v>6966</v>
      </c>
      <c r="K1024">
        <f t="shared" si="30"/>
        <v>-9</v>
      </c>
      <c r="Q1024">
        <f t="shared" si="31"/>
        <v>0</v>
      </c>
    </row>
    <row r="1025" spans="1:17" x14ac:dyDescent="0.3">
      <c r="A1025" s="308">
        <v>205000</v>
      </c>
      <c r="B1025">
        <v>6588</v>
      </c>
      <c r="C1025" t="s">
        <v>6793</v>
      </c>
      <c r="D1025" t="s">
        <v>6966</v>
      </c>
      <c r="K1025">
        <f t="shared" si="30"/>
        <v>-9</v>
      </c>
      <c r="Q1025">
        <f t="shared" si="31"/>
        <v>0</v>
      </c>
    </row>
    <row r="1026" spans="1:17" x14ac:dyDescent="0.3">
      <c r="A1026" s="308">
        <v>205000</v>
      </c>
      <c r="B1026">
        <v>6594</v>
      </c>
      <c r="C1026" t="s">
        <v>6793</v>
      </c>
      <c r="D1026">
        <v>2007</v>
      </c>
      <c r="E1026">
        <v>1</v>
      </c>
      <c r="F1026" t="s">
        <v>6796</v>
      </c>
      <c r="G1026" t="s">
        <v>6985</v>
      </c>
      <c r="H1026" t="s">
        <v>6991</v>
      </c>
      <c r="I1026" t="s">
        <v>6988</v>
      </c>
      <c r="J1026" t="s">
        <v>6962</v>
      </c>
      <c r="K1026">
        <f t="shared" si="30"/>
        <v>11</v>
      </c>
      <c r="L1026" t="s">
        <v>6</v>
      </c>
      <c r="N1026" t="s">
        <v>6966</v>
      </c>
      <c r="O1026">
        <v>2007</v>
      </c>
      <c r="P1026">
        <v>10</v>
      </c>
      <c r="Q1026">
        <f t="shared" si="31"/>
        <v>4</v>
      </c>
    </row>
    <row r="1027" spans="1:17" x14ac:dyDescent="0.3">
      <c r="A1027" s="308">
        <v>205000</v>
      </c>
      <c r="B1027">
        <v>6598</v>
      </c>
      <c r="C1027" t="s">
        <v>6793</v>
      </c>
      <c r="D1027">
        <v>2009</v>
      </c>
      <c r="K1027">
        <f t="shared" si="30"/>
        <v>-9</v>
      </c>
      <c r="Q1027">
        <f t="shared" si="31"/>
        <v>0</v>
      </c>
    </row>
    <row r="1028" spans="1:17" x14ac:dyDescent="0.3">
      <c r="A1028" s="308">
        <v>205000</v>
      </c>
      <c r="B1028">
        <v>6604</v>
      </c>
      <c r="C1028" t="s">
        <v>6793</v>
      </c>
      <c r="D1028">
        <v>2008</v>
      </c>
      <c r="E1028">
        <v>1</v>
      </c>
      <c r="F1028" t="s">
        <v>6796</v>
      </c>
      <c r="G1028" t="s">
        <v>6985</v>
      </c>
      <c r="H1028" t="s">
        <v>6991</v>
      </c>
      <c r="I1028" t="s">
        <v>6988</v>
      </c>
      <c r="J1028" t="s">
        <v>6960</v>
      </c>
      <c r="K1028">
        <f t="shared" si="30"/>
        <v>9</v>
      </c>
      <c r="L1028" t="s">
        <v>6793</v>
      </c>
      <c r="M1028">
        <v>50</v>
      </c>
      <c r="N1028" t="s">
        <v>6966</v>
      </c>
      <c r="O1028">
        <v>2008</v>
      </c>
      <c r="P1028">
        <v>10</v>
      </c>
      <c r="Q1028">
        <f t="shared" si="31"/>
        <v>4</v>
      </c>
    </row>
    <row r="1029" spans="1:17" x14ac:dyDescent="0.3">
      <c r="A1029" s="308">
        <v>205000</v>
      </c>
      <c r="B1029">
        <v>6609</v>
      </c>
      <c r="C1029" t="s">
        <v>6793</v>
      </c>
      <c r="D1029">
        <v>2009</v>
      </c>
      <c r="K1029">
        <f t="shared" si="30"/>
        <v>-9</v>
      </c>
      <c r="Q1029">
        <f t="shared" si="31"/>
        <v>0</v>
      </c>
    </row>
    <row r="1030" spans="1:17" x14ac:dyDescent="0.3">
      <c r="A1030" s="308">
        <v>205000</v>
      </c>
      <c r="B1030">
        <v>6625</v>
      </c>
      <c r="C1030" t="s">
        <v>6793</v>
      </c>
      <c r="D1030">
        <v>2006</v>
      </c>
      <c r="E1030">
        <v>1</v>
      </c>
      <c r="F1030" t="s">
        <v>6796</v>
      </c>
      <c r="G1030" t="s">
        <v>6985</v>
      </c>
      <c r="H1030" t="s">
        <v>6991</v>
      </c>
      <c r="I1030" t="s">
        <v>6988</v>
      </c>
      <c r="J1030" t="s">
        <v>6962</v>
      </c>
      <c r="K1030">
        <f t="shared" si="30"/>
        <v>11</v>
      </c>
      <c r="L1030" t="s">
        <v>6794</v>
      </c>
      <c r="N1030">
        <v>9</v>
      </c>
      <c r="O1030">
        <v>2006</v>
      </c>
      <c r="P1030">
        <v>15</v>
      </c>
      <c r="Q1030">
        <f t="shared" si="31"/>
        <v>3</v>
      </c>
    </row>
    <row r="1031" spans="1:17" x14ac:dyDescent="0.3">
      <c r="A1031" s="308">
        <v>205000</v>
      </c>
      <c r="B1031">
        <v>6633</v>
      </c>
      <c r="C1031" t="s">
        <v>6793</v>
      </c>
      <c r="D1031">
        <v>2009</v>
      </c>
      <c r="K1031">
        <f t="shared" si="30"/>
        <v>-9</v>
      </c>
      <c r="Q1031">
        <f t="shared" si="31"/>
        <v>0</v>
      </c>
    </row>
    <row r="1032" spans="1:17" x14ac:dyDescent="0.3">
      <c r="A1032" s="308">
        <v>205000</v>
      </c>
      <c r="B1032">
        <v>6635</v>
      </c>
      <c r="C1032" t="s">
        <v>6793</v>
      </c>
      <c r="D1032">
        <v>2006</v>
      </c>
      <c r="E1032">
        <v>1</v>
      </c>
      <c r="F1032" t="s">
        <v>6989</v>
      </c>
      <c r="G1032" t="s">
        <v>6993</v>
      </c>
      <c r="H1032" t="s">
        <v>6991</v>
      </c>
      <c r="I1032" t="s">
        <v>6987</v>
      </c>
      <c r="J1032" t="s">
        <v>6959</v>
      </c>
      <c r="K1032">
        <f t="shared" si="30"/>
        <v>8</v>
      </c>
      <c r="L1032" t="s">
        <v>6793</v>
      </c>
      <c r="M1032">
        <v>50</v>
      </c>
      <c r="N1032" t="s">
        <v>6966</v>
      </c>
      <c r="O1032">
        <v>2006</v>
      </c>
      <c r="P1032">
        <v>10</v>
      </c>
      <c r="Q1032">
        <f t="shared" si="31"/>
        <v>4</v>
      </c>
    </row>
    <row r="1033" spans="1:17" x14ac:dyDescent="0.3">
      <c r="A1033" s="308">
        <v>205000</v>
      </c>
      <c r="B1033">
        <v>6640</v>
      </c>
      <c r="C1033" t="s">
        <v>6793</v>
      </c>
      <c r="D1033">
        <v>2006</v>
      </c>
      <c r="E1033">
        <v>1</v>
      </c>
      <c r="F1033" t="s">
        <v>6796</v>
      </c>
      <c r="G1033" t="s">
        <v>6985</v>
      </c>
      <c r="H1033" t="s">
        <v>6990</v>
      </c>
      <c r="I1033" t="s">
        <v>6988</v>
      </c>
      <c r="J1033" t="s">
        <v>6960</v>
      </c>
      <c r="K1033">
        <f t="shared" si="30"/>
        <v>9</v>
      </c>
      <c r="L1033" t="s">
        <v>6793</v>
      </c>
      <c r="M1033">
        <v>50</v>
      </c>
      <c r="N1033">
        <v>3</v>
      </c>
      <c r="O1033">
        <v>2006</v>
      </c>
      <c r="P1033">
        <v>7</v>
      </c>
      <c r="Q1033">
        <f t="shared" si="31"/>
        <v>5</v>
      </c>
    </row>
    <row r="1034" spans="1:17" x14ac:dyDescent="0.3">
      <c r="A1034" s="308">
        <v>205000</v>
      </c>
      <c r="B1034">
        <v>6643</v>
      </c>
      <c r="C1034" t="s">
        <v>6793</v>
      </c>
      <c r="D1034">
        <v>2006</v>
      </c>
      <c r="E1034">
        <v>1</v>
      </c>
      <c r="F1034" t="s">
        <v>6796</v>
      </c>
      <c r="G1034" t="s">
        <v>6985</v>
      </c>
      <c r="H1034" t="s">
        <v>6991</v>
      </c>
      <c r="I1034" t="s">
        <v>6988</v>
      </c>
      <c r="J1034" t="s">
        <v>6965</v>
      </c>
      <c r="K1034">
        <f t="shared" si="30"/>
        <v>14</v>
      </c>
      <c r="L1034" t="s">
        <v>6793</v>
      </c>
      <c r="M1034">
        <v>35</v>
      </c>
      <c r="N1034" t="s">
        <v>6966</v>
      </c>
      <c r="O1034">
        <v>2006</v>
      </c>
      <c r="P1034">
        <v>10</v>
      </c>
      <c r="Q1034">
        <f t="shared" si="31"/>
        <v>4</v>
      </c>
    </row>
    <row r="1035" spans="1:17" x14ac:dyDescent="0.3">
      <c r="A1035" s="308">
        <v>206000</v>
      </c>
      <c r="B1035">
        <v>6664</v>
      </c>
      <c r="C1035" t="s">
        <v>6793</v>
      </c>
      <c r="D1035">
        <v>2009</v>
      </c>
      <c r="K1035">
        <f t="shared" si="30"/>
        <v>-9</v>
      </c>
      <c r="Q1035">
        <f t="shared" si="31"/>
        <v>0</v>
      </c>
    </row>
    <row r="1036" spans="1:17" x14ac:dyDescent="0.3">
      <c r="A1036" s="308">
        <v>206000</v>
      </c>
      <c r="B1036">
        <v>6670</v>
      </c>
      <c r="C1036" t="s">
        <v>6793</v>
      </c>
      <c r="D1036">
        <v>2008</v>
      </c>
      <c r="E1036">
        <v>2</v>
      </c>
      <c r="F1036" t="s">
        <v>6966</v>
      </c>
      <c r="G1036" t="s">
        <v>6965</v>
      </c>
      <c r="H1036" t="s">
        <v>6991</v>
      </c>
      <c r="I1036" t="s">
        <v>6965</v>
      </c>
      <c r="J1036" t="s">
        <v>6965</v>
      </c>
      <c r="K1036">
        <f t="shared" si="30"/>
        <v>14</v>
      </c>
      <c r="L1036" t="s">
        <v>6794</v>
      </c>
      <c r="N1036">
        <v>6</v>
      </c>
      <c r="O1036">
        <v>2008</v>
      </c>
      <c r="P1036">
        <v>2</v>
      </c>
      <c r="Q1036">
        <f t="shared" si="31"/>
        <v>6</v>
      </c>
    </row>
    <row r="1037" spans="1:17" x14ac:dyDescent="0.3">
      <c r="A1037" s="308">
        <v>206000</v>
      </c>
      <c r="B1037">
        <v>6684</v>
      </c>
      <c r="C1037" t="s">
        <v>6793</v>
      </c>
      <c r="D1037">
        <v>2008</v>
      </c>
      <c r="E1037">
        <v>1</v>
      </c>
      <c r="F1037" t="s">
        <v>6796</v>
      </c>
      <c r="G1037" t="s">
        <v>6985</v>
      </c>
      <c r="H1037" t="s">
        <v>6991</v>
      </c>
      <c r="I1037" t="s">
        <v>6988</v>
      </c>
      <c r="J1037" t="s">
        <v>6965</v>
      </c>
      <c r="K1037">
        <f t="shared" si="30"/>
        <v>14</v>
      </c>
      <c r="L1037" t="s">
        <v>6794</v>
      </c>
      <c r="N1037" t="s">
        <v>6966</v>
      </c>
      <c r="O1037">
        <v>2008</v>
      </c>
      <c r="P1037">
        <v>5</v>
      </c>
      <c r="Q1037">
        <f t="shared" si="31"/>
        <v>5</v>
      </c>
    </row>
    <row r="1038" spans="1:17" x14ac:dyDescent="0.3">
      <c r="A1038" s="308">
        <v>206000</v>
      </c>
      <c r="B1038">
        <v>6694</v>
      </c>
      <c r="C1038" t="s">
        <v>6793</v>
      </c>
      <c r="D1038">
        <v>2009</v>
      </c>
      <c r="K1038">
        <f t="shared" si="30"/>
        <v>-9</v>
      </c>
      <c r="Q1038">
        <f t="shared" si="31"/>
        <v>0</v>
      </c>
    </row>
    <row r="1039" spans="1:17" x14ac:dyDescent="0.3">
      <c r="A1039" s="308">
        <v>206000</v>
      </c>
      <c r="B1039">
        <v>6698</v>
      </c>
      <c r="C1039" t="s">
        <v>6793</v>
      </c>
      <c r="D1039">
        <v>2006</v>
      </c>
      <c r="E1039">
        <v>1</v>
      </c>
      <c r="F1039" t="s">
        <v>6796</v>
      </c>
      <c r="G1039" t="s">
        <v>6985</v>
      </c>
      <c r="H1039" t="s">
        <v>6991</v>
      </c>
      <c r="I1039" t="s">
        <v>6988</v>
      </c>
      <c r="J1039" t="s">
        <v>6963</v>
      </c>
      <c r="K1039">
        <f t="shared" si="30"/>
        <v>12</v>
      </c>
      <c r="L1039" t="s">
        <v>6794</v>
      </c>
      <c r="N1039">
        <v>9</v>
      </c>
      <c r="O1039">
        <v>2006</v>
      </c>
      <c r="P1039" t="s">
        <v>6966</v>
      </c>
      <c r="Q1039">
        <f t="shared" si="31"/>
        <v>-1</v>
      </c>
    </row>
    <row r="1040" spans="1:17" x14ac:dyDescent="0.3">
      <c r="A1040" s="308">
        <v>206000</v>
      </c>
      <c r="B1040">
        <v>6701</v>
      </c>
      <c r="C1040" t="s">
        <v>6793</v>
      </c>
      <c r="D1040">
        <v>2007</v>
      </c>
      <c r="E1040">
        <v>1</v>
      </c>
      <c r="F1040" t="s">
        <v>6796</v>
      </c>
      <c r="G1040" t="s">
        <v>6985</v>
      </c>
      <c r="H1040" t="s">
        <v>6990</v>
      </c>
      <c r="I1040" t="s">
        <v>6988</v>
      </c>
      <c r="J1040" t="s">
        <v>6962</v>
      </c>
      <c r="K1040">
        <f t="shared" si="30"/>
        <v>11</v>
      </c>
      <c r="L1040" t="s">
        <v>6794</v>
      </c>
      <c r="N1040">
        <v>1</v>
      </c>
      <c r="O1040">
        <v>2007</v>
      </c>
      <c r="P1040">
        <v>10</v>
      </c>
      <c r="Q1040">
        <f t="shared" si="31"/>
        <v>4</v>
      </c>
    </row>
    <row r="1041" spans="1:17" x14ac:dyDescent="0.3">
      <c r="A1041" s="308">
        <v>206000</v>
      </c>
      <c r="B1041">
        <v>6715</v>
      </c>
      <c r="C1041" t="s">
        <v>6793</v>
      </c>
      <c r="D1041">
        <v>2007</v>
      </c>
      <c r="E1041">
        <v>1</v>
      </c>
      <c r="F1041" t="s">
        <v>6796</v>
      </c>
      <c r="G1041" t="s">
        <v>6985</v>
      </c>
      <c r="H1041" t="s">
        <v>6991</v>
      </c>
      <c r="I1041" t="s">
        <v>6988</v>
      </c>
      <c r="J1041" t="s">
        <v>6962</v>
      </c>
      <c r="K1041">
        <f t="shared" si="30"/>
        <v>11</v>
      </c>
      <c r="L1041" t="s">
        <v>6794</v>
      </c>
      <c r="N1041">
        <v>11</v>
      </c>
      <c r="O1041">
        <v>2007</v>
      </c>
      <c r="P1041">
        <v>25</v>
      </c>
      <c r="Q1041">
        <f t="shared" si="31"/>
        <v>2</v>
      </c>
    </row>
    <row r="1042" spans="1:17" x14ac:dyDescent="0.3">
      <c r="A1042" s="308">
        <v>206000</v>
      </c>
      <c r="B1042">
        <v>6730</v>
      </c>
      <c r="C1042" t="s">
        <v>6793</v>
      </c>
      <c r="D1042">
        <v>2008</v>
      </c>
      <c r="E1042">
        <v>1</v>
      </c>
      <c r="F1042" t="s">
        <v>6796</v>
      </c>
      <c r="G1042" t="s">
        <v>6985</v>
      </c>
      <c r="H1042" t="s">
        <v>6991</v>
      </c>
      <c r="I1042" t="s">
        <v>6988</v>
      </c>
      <c r="J1042" t="s">
        <v>6960</v>
      </c>
      <c r="K1042">
        <f t="shared" si="30"/>
        <v>9</v>
      </c>
      <c r="L1042" t="s">
        <v>6793</v>
      </c>
      <c r="M1042">
        <v>50</v>
      </c>
      <c r="N1042" t="s">
        <v>6966</v>
      </c>
      <c r="O1042">
        <v>2008</v>
      </c>
      <c r="P1042">
        <v>25</v>
      </c>
      <c r="Q1042">
        <f t="shared" si="31"/>
        <v>2</v>
      </c>
    </row>
    <row r="1043" spans="1:17" x14ac:dyDescent="0.3">
      <c r="A1043" s="308">
        <v>206000</v>
      </c>
      <c r="B1043">
        <v>6743</v>
      </c>
      <c r="C1043" t="s">
        <v>6793</v>
      </c>
      <c r="D1043">
        <v>2006</v>
      </c>
      <c r="E1043">
        <v>1</v>
      </c>
      <c r="F1043" t="s">
        <v>6796</v>
      </c>
      <c r="G1043" t="s">
        <v>6985</v>
      </c>
      <c r="H1043" t="s">
        <v>6991</v>
      </c>
      <c r="I1043" t="s">
        <v>6988</v>
      </c>
      <c r="J1043" t="s">
        <v>6962</v>
      </c>
      <c r="K1043">
        <f t="shared" si="30"/>
        <v>11</v>
      </c>
      <c r="L1043" t="s">
        <v>6794</v>
      </c>
      <c r="N1043" t="s">
        <v>6966</v>
      </c>
      <c r="O1043">
        <v>2006</v>
      </c>
      <c r="P1043">
        <v>15</v>
      </c>
      <c r="Q1043">
        <f t="shared" si="31"/>
        <v>3</v>
      </c>
    </row>
    <row r="1044" spans="1:17" x14ac:dyDescent="0.3">
      <c r="A1044" s="308">
        <v>206000</v>
      </c>
      <c r="B1044">
        <v>6751</v>
      </c>
      <c r="C1044" t="s">
        <v>6793</v>
      </c>
      <c r="D1044">
        <v>2008</v>
      </c>
      <c r="E1044">
        <v>1</v>
      </c>
      <c r="F1044" t="s">
        <v>6796</v>
      </c>
      <c r="G1044" t="s">
        <v>6985</v>
      </c>
      <c r="H1044" t="s">
        <v>6990</v>
      </c>
      <c r="I1044" t="s">
        <v>6988</v>
      </c>
      <c r="J1044" t="s">
        <v>6962</v>
      </c>
      <c r="K1044">
        <f t="shared" ref="K1044:K1107" si="32">VLOOKUP(J1044,$AF$2:$AG$17,2,FALSE)</f>
        <v>11</v>
      </c>
      <c r="L1044" t="s">
        <v>6794</v>
      </c>
      <c r="N1044" t="s">
        <v>6966</v>
      </c>
      <c r="O1044">
        <v>2008</v>
      </c>
      <c r="P1044">
        <v>20</v>
      </c>
      <c r="Q1044">
        <f t="shared" ref="Q1044:Q1107" si="33">IF(P1044="Don't Know",-1,IF(P1044&gt;=30,1,IF(P1044&gt;=20,2,IF(P1044&gt;=15,3,IF(P1044&gt;=10,4,IF(P1044&gt;=5,5,IF(P1044&gt;0,6,0)))))))</f>
        <v>2</v>
      </c>
    </row>
    <row r="1045" spans="1:17" x14ac:dyDescent="0.3">
      <c r="A1045" s="308">
        <v>206000</v>
      </c>
      <c r="B1045">
        <v>6755</v>
      </c>
      <c r="C1045" t="s">
        <v>6793</v>
      </c>
      <c r="D1045">
        <v>2008</v>
      </c>
      <c r="E1045">
        <v>1</v>
      </c>
      <c r="F1045" t="s">
        <v>6796</v>
      </c>
      <c r="G1045" t="s">
        <v>6985</v>
      </c>
      <c r="H1045" t="s">
        <v>6991</v>
      </c>
      <c r="I1045" t="s">
        <v>6988</v>
      </c>
      <c r="J1045" t="s">
        <v>6963</v>
      </c>
      <c r="K1045">
        <f t="shared" si="32"/>
        <v>12</v>
      </c>
      <c r="L1045" t="s">
        <v>6794</v>
      </c>
      <c r="N1045" t="s">
        <v>6966</v>
      </c>
      <c r="O1045">
        <v>2008</v>
      </c>
      <c r="P1045">
        <v>1</v>
      </c>
      <c r="Q1045">
        <f t="shared" si="33"/>
        <v>6</v>
      </c>
    </row>
    <row r="1046" spans="1:17" x14ac:dyDescent="0.3">
      <c r="A1046" s="308">
        <v>206000</v>
      </c>
      <c r="B1046">
        <v>6758</v>
      </c>
      <c r="C1046" t="s">
        <v>6793</v>
      </c>
      <c r="D1046">
        <v>2006</v>
      </c>
      <c r="E1046">
        <v>1</v>
      </c>
      <c r="F1046" t="s">
        <v>6796</v>
      </c>
      <c r="G1046" t="s">
        <v>6985</v>
      </c>
      <c r="H1046" t="s">
        <v>6991</v>
      </c>
      <c r="I1046" t="s">
        <v>6988</v>
      </c>
      <c r="J1046" t="s">
        <v>6962</v>
      </c>
      <c r="K1046">
        <f t="shared" si="32"/>
        <v>11</v>
      </c>
      <c r="L1046" t="s">
        <v>6794</v>
      </c>
      <c r="N1046">
        <v>9</v>
      </c>
      <c r="O1046">
        <v>2006</v>
      </c>
      <c r="P1046">
        <v>30</v>
      </c>
      <c r="Q1046">
        <f t="shared" si="33"/>
        <v>1</v>
      </c>
    </row>
    <row r="1047" spans="1:17" x14ac:dyDescent="0.3">
      <c r="A1047" s="308">
        <v>206000</v>
      </c>
      <c r="B1047">
        <v>6766</v>
      </c>
      <c r="C1047" t="s">
        <v>6793</v>
      </c>
      <c r="D1047">
        <v>2008</v>
      </c>
      <c r="E1047">
        <v>1</v>
      </c>
      <c r="F1047" t="s">
        <v>6796</v>
      </c>
      <c r="G1047" t="s">
        <v>6985</v>
      </c>
      <c r="H1047" t="s">
        <v>6986</v>
      </c>
      <c r="I1047" t="s">
        <v>6988</v>
      </c>
      <c r="J1047" t="s">
        <v>6960</v>
      </c>
      <c r="K1047">
        <f t="shared" si="32"/>
        <v>9</v>
      </c>
      <c r="L1047" t="s">
        <v>6793</v>
      </c>
      <c r="M1047">
        <v>50</v>
      </c>
      <c r="N1047">
        <v>8</v>
      </c>
      <c r="O1047">
        <v>2008</v>
      </c>
      <c r="P1047">
        <v>18</v>
      </c>
      <c r="Q1047">
        <f t="shared" si="33"/>
        <v>3</v>
      </c>
    </row>
    <row r="1048" spans="1:17" x14ac:dyDescent="0.3">
      <c r="A1048" s="308">
        <v>206000</v>
      </c>
      <c r="B1048">
        <v>6769</v>
      </c>
      <c r="C1048" t="s">
        <v>6793</v>
      </c>
      <c r="D1048">
        <v>2008</v>
      </c>
      <c r="E1048">
        <v>1</v>
      </c>
      <c r="F1048" t="s">
        <v>6796</v>
      </c>
      <c r="G1048" t="s">
        <v>6985</v>
      </c>
      <c r="H1048" t="s">
        <v>6991</v>
      </c>
      <c r="I1048" t="s">
        <v>6988</v>
      </c>
      <c r="J1048" t="s">
        <v>6962</v>
      </c>
      <c r="K1048">
        <f t="shared" si="32"/>
        <v>11</v>
      </c>
      <c r="L1048" t="s">
        <v>6794</v>
      </c>
      <c r="N1048">
        <v>6</v>
      </c>
      <c r="O1048">
        <v>2008</v>
      </c>
      <c r="P1048">
        <v>8</v>
      </c>
      <c r="Q1048">
        <f t="shared" si="33"/>
        <v>5</v>
      </c>
    </row>
    <row r="1049" spans="1:17" x14ac:dyDescent="0.3">
      <c r="A1049" s="308">
        <v>206000</v>
      </c>
      <c r="B1049">
        <v>6771</v>
      </c>
      <c r="C1049" t="s">
        <v>6793</v>
      </c>
      <c r="D1049">
        <v>2008</v>
      </c>
      <c r="E1049">
        <v>1</v>
      </c>
      <c r="F1049" t="s">
        <v>6796</v>
      </c>
      <c r="G1049" t="s">
        <v>6985</v>
      </c>
      <c r="H1049" t="s">
        <v>6991</v>
      </c>
      <c r="I1049" t="s">
        <v>6965</v>
      </c>
      <c r="J1049" t="s">
        <v>6949</v>
      </c>
      <c r="K1049">
        <f t="shared" si="32"/>
        <v>1</v>
      </c>
      <c r="L1049" t="s">
        <v>6793</v>
      </c>
      <c r="M1049">
        <v>50</v>
      </c>
      <c r="N1049">
        <v>5</v>
      </c>
      <c r="O1049">
        <v>2008</v>
      </c>
      <c r="P1049" t="s">
        <v>6966</v>
      </c>
      <c r="Q1049">
        <f t="shared" si="33"/>
        <v>-1</v>
      </c>
    </row>
    <row r="1050" spans="1:17" x14ac:dyDescent="0.3">
      <c r="A1050" s="308">
        <v>206000</v>
      </c>
      <c r="B1050">
        <v>6782</v>
      </c>
      <c r="C1050" t="s">
        <v>6793</v>
      </c>
      <c r="D1050">
        <v>2008</v>
      </c>
      <c r="E1050">
        <v>1</v>
      </c>
      <c r="F1050" t="s">
        <v>6796</v>
      </c>
      <c r="G1050" t="s">
        <v>6985</v>
      </c>
      <c r="H1050" t="s">
        <v>6991</v>
      </c>
      <c r="I1050" t="s">
        <v>6988</v>
      </c>
      <c r="J1050" t="s">
        <v>6962</v>
      </c>
      <c r="K1050">
        <f t="shared" si="32"/>
        <v>11</v>
      </c>
      <c r="L1050" t="s">
        <v>6794</v>
      </c>
      <c r="N1050" t="s">
        <v>6966</v>
      </c>
      <c r="O1050">
        <v>2008</v>
      </c>
      <c r="P1050">
        <v>26</v>
      </c>
      <c r="Q1050">
        <f t="shared" si="33"/>
        <v>2</v>
      </c>
    </row>
    <row r="1051" spans="1:17" x14ac:dyDescent="0.3">
      <c r="A1051" s="308">
        <v>206000</v>
      </c>
      <c r="B1051">
        <v>6786</v>
      </c>
      <c r="C1051" t="s">
        <v>6793</v>
      </c>
      <c r="D1051">
        <v>2006</v>
      </c>
      <c r="E1051">
        <v>1</v>
      </c>
      <c r="F1051" t="s">
        <v>6796</v>
      </c>
      <c r="G1051" t="s">
        <v>6985</v>
      </c>
      <c r="H1051" t="s">
        <v>6966</v>
      </c>
      <c r="I1051" t="s">
        <v>6966</v>
      </c>
      <c r="J1051" t="s">
        <v>6966</v>
      </c>
      <c r="K1051">
        <f t="shared" si="32"/>
        <v>-8</v>
      </c>
      <c r="L1051" t="s">
        <v>6794</v>
      </c>
      <c r="N1051" t="s">
        <v>6966</v>
      </c>
      <c r="O1051">
        <v>2006</v>
      </c>
      <c r="P1051" t="s">
        <v>6966</v>
      </c>
      <c r="Q1051">
        <f t="shared" si="33"/>
        <v>-1</v>
      </c>
    </row>
    <row r="1052" spans="1:17" x14ac:dyDescent="0.3">
      <c r="A1052" s="308">
        <v>206000</v>
      </c>
      <c r="B1052">
        <v>6788</v>
      </c>
      <c r="C1052" t="s">
        <v>6793</v>
      </c>
      <c r="D1052" t="s">
        <v>6966</v>
      </c>
      <c r="K1052">
        <f t="shared" si="32"/>
        <v>-9</v>
      </c>
      <c r="Q1052">
        <f t="shared" si="33"/>
        <v>0</v>
      </c>
    </row>
    <row r="1053" spans="1:17" x14ac:dyDescent="0.3">
      <c r="A1053" s="308">
        <v>206000</v>
      </c>
      <c r="B1053">
        <v>6793</v>
      </c>
      <c r="C1053" t="s">
        <v>6793</v>
      </c>
      <c r="D1053">
        <v>2008</v>
      </c>
      <c r="E1053">
        <v>1</v>
      </c>
      <c r="F1053" t="s">
        <v>6989</v>
      </c>
      <c r="G1053" t="s">
        <v>6993</v>
      </c>
      <c r="H1053" t="s">
        <v>6991</v>
      </c>
      <c r="I1053" t="s">
        <v>6987</v>
      </c>
      <c r="J1053" t="s">
        <v>6963</v>
      </c>
      <c r="K1053">
        <f t="shared" si="32"/>
        <v>12</v>
      </c>
      <c r="L1053" t="s">
        <v>6794</v>
      </c>
      <c r="N1053">
        <v>6</v>
      </c>
      <c r="O1053">
        <v>2008</v>
      </c>
      <c r="P1053">
        <v>3</v>
      </c>
      <c r="Q1053">
        <f t="shared" si="33"/>
        <v>6</v>
      </c>
    </row>
    <row r="1054" spans="1:17" x14ac:dyDescent="0.3">
      <c r="A1054" s="308">
        <v>206000</v>
      </c>
      <c r="B1054">
        <v>6796</v>
      </c>
      <c r="C1054" t="s">
        <v>6793</v>
      </c>
      <c r="D1054">
        <v>2007</v>
      </c>
      <c r="E1054">
        <v>1</v>
      </c>
      <c r="F1054" t="s">
        <v>6796</v>
      </c>
      <c r="G1054" t="s">
        <v>6985</v>
      </c>
      <c r="H1054" t="s">
        <v>6991</v>
      </c>
      <c r="I1054" t="s">
        <v>6988</v>
      </c>
      <c r="J1054" t="s">
        <v>6966</v>
      </c>
      <c r="K1054">
        <f t="shared" si="32"/>
        <v>-8</v>
      </c>
      <c r="L1054" t="s">
        <v>6794</v>
      </c>
      <c r="N1054" t="s">
        <v>6966</v>
      </c>
      <c r="O1054">
        <v>2007</v>
      </c>
      <c r="P1054" t="s">
        <v>6966</v>
      </c>
      <c r="Q1054">
        <f t="shared" si="33"/>
        <v>-1</v>
      </c>
    </row>
    <row r="1055" spans="1:17" x14ac:dyDescent="0.3">
      <c r="A1055" s="308">
        <v>206000</v>
      </c>
      <c r="B1055">
        <v>6811</v>
      </c>
      <c r="C1055" t="s">
        <v>6793</v>
      </c>
      <c r="D1055">
        <v>2006</v>
      </c>
      <c r="E1055">
        <v>1</v>
      </c>
      <c r="F1055" t="s">
        <v>6796</v>
      </c>
      <c r="G1055" t="s">
        <v>6985</v>
      </c>
      <c r="H1055" t="s">
        <v>6991</v>
      </c>
      <c r="I1055" t="s">
        <v>6988</v>
      </c>
      <c r="J1055" t="s">
        <v>6963</v>
      </c>
      <c r="K1055">
        <f t="shared" si="32"/>
        <v>12</v>
      </c>
      <c r="L1055" t="s">
        <v>6794</v>
      </c>
      <c r="N1055" t="s">
        <v>6966</v>
      </c>
      <c r="O1055">
        <v>2006</v>
      </c>
      <c r="P1055" t="s">
        <v>6966</v>
      </c>
      <c r="Q1055">
        <f t="shared" si="33"/>
        <v>-1</v>
      </c>
    </row>
    <row r="1056" spans="1:17" x14ac:dyDescent="0.3">
      <c r="A1056" s="308">
        <v>206000</v>
      </c>
      <c r="B1056">
        <v>6832</v>
      </c>
      <c r="C1056" t="s">
        <v>6793</v>
      </c>
      <c r="D1056">
        <v>2009</v>
      </c>
      <c r="K1056">
        <f t="shared" si="32"/>
        <v>-9</v>
      </c>
      <c r="Q1056">
        <f t="shared" si="33"/>
        <v>0</v>
      </c>
    </row>
    <row r="1057" spans="1:17" x14ac:dyDescent="0.3">
      <c r="A1057" s="308">
        <v>206000</v>
      </c>
      <c r="B1057">
        <v>6839</v>
      </c>
      <c r="C1057" t="s">
        <v>6793</v>
      </c>
      <c r="D1057">
        <v>2006</v>
      </c>
      <c r="E1057">
        <v>2</v>
      </c>
      <c r="F1057" t="s">
        <v>6796</v>
      </c>
      <c r="G1057" t="s">
        <v>6985</v>
      </c>
      <c r="H1057" t="s">
        <v>6991</v>
      </c>
      <c r="I1057" t="s">
        <v>6988</v>
      </c>
      <c r="J1057" t="s">
        <v>6963</v>
      </c>
      <c r="K1057">
        <f t="shared" si="32"/>
        <v>12</v>
      </c>
      <c r="L1057" t="s">
        <v>6794</v>
      </c>
      <c r="N1057">
        <v>2</v>
      </c>
      <c r="O1057">
        <v>2006</v>
      </c>
      <c r="P1057">
        <v>11</v>
      </c>
      <c r="Q1057">
        <f t="shared" si="33"/>
        <v>4</v>
      </c>
    </row>
    <row r="1058" spans="1:17" x14ac:dyDescent="0.3">
      <c r="A1058" s="308">
        <v>206000</v>
      </c>
      <c r="B1058">
        <v>6842</v>
      </c>
      <c r="C1058" t="s">
        <v>6793</v>
      </c>
      <c r="D1058">
        <v>2009</v>
      </c>
      <c r="K1058">
        <f t="shared" si="32"/>
        <v>-9</v>
      </c>
      <c r="Q1058">
        <f t="shared" si="33"/>
        <v>0</v>
      </c>
    </row>
    <row r="1059" spans="1:17" x14ac:dyDescent="0.3">
      <c r="A1059" s="308">
        <v>206000</v>
      </c>
      <c r="B1059">
        <v>6843</v>
      </c>
      <c r="C1059" t="s">
        <v>6793</v>
      </c>
      <c r="D1059">
        <v>2009</v>
      </c>
      <c r="K1059">
        <f t="shared" si="32"/>
        <v>-9</v>
      </c>
      <c r="Q1059">
        <f t="shared" si="33"/>
        <v>0</v>
      </c>
    </row>
    <row r="1060" spans="1:17" x14ac:dyDescent="0.3">
      <c r="A1060" s="308">
        <v>206000</v>
      </c>
      <c r="B1060">
        <v>6844</v>
      </c>
      <c r="C1060" t="s">
        <v>6793</v>
      </c>
      <c r="D1060">
        <v>2007</v>
      </c>
      <c r="E1060">
        <v>1</v>
      </c>
      <c r="F1060" t="s">
        <v>6796</v>
      </c>
      <c r="G1060" t="s">
        <v>6985</v>
      </c>
      <c r="H1060" t="s">
        <v>6990</v>
      </c>
      <c r="I1060" t="s">
        <v>6988</v>
      </c>
      <c r="J1060" t="s">
        <v>6960</v>
      </c>
      <c r="K1060">
        <f t="shared" si="32"/>
        <v>9</v>
      </c>
      <c r="L1060" t="s">
        <v>6793</v>
      </c>
      <c r="M1060">
        <v>50</v>
      </c>
      <c r="N1060">
        <v>10</v>
      </c>
      <c r="O1060">
        <v>2007</v>
      </c>
      <c r="P1060">
        <v>12</v>
      </c>
      <c r="Q1060">
        <f t="shared" si="33"/>
        <v>4</v>
      </c>
    </row>
    <row r="1061" spans="1:17" x14ac:dyDescent="0.3">
      <c r="A1061" s="308">
        <v>206000</v>
      </c>
      <c r="B1061">
        <v>6845</v>
      </c>
      <c r="C1061" t="s">
        <v>6793</v>
      </c>
      <c r="D1061">
        <v>2008</v>
      </c>
      <c r="E1061">
        <v>1</v>
      </c>
      <c r="F1061" t="s">
        <v>6796</v>
      </c>
      <c r="G1061" t="s">
        <v>6985</v>
      </c>
      <c r="H1061" t="s">
        <v>6991</v>
      </c>
      <c r="I1061" t="s">
        <v>6988</v>
      </c>
      <c r="J1061" t="s">
        <v>6960</v>
      </c>
      <c r="K1061">
        <f t="shared" si="32"/>
        <v>9</v>
      </c>
      <c r="L1061" t="s">
        <v>6793</v>
      </c>
      <c r="M1061">
        <v>35</v>
      </c>
      <c r="N1061">
        <v>6</v>
      </c>
      <c r="O1061">
        <v>2008</v>
      </c>
      <c r="P1061">
        <v>15</v>
      </c>
      <c r="Q1061">
        <f t="shared" si="33"/>
        <v>3</v>
      </c>
    </row>
    <row r="1062" spans="1:17" x14ac:dyDescent="0.3">
      <c r="A1062" s="308">
        <v>206000</v>
      </c>
      <c r="B1062">
        <v>6848</v>
      </c>
      <c r="C1062" t="s">
        <v>6793</v>
      </c>
      <c r="D1062">
        <v>2007</v>
      </c>
      <c r="E1062">
        <v>1</v>
      </c>
      <c r="F1062" t="s">
        <v>6796</v>
      </c>
      <c r="G1062" t="s">
        <v>6985</v>
      </c>
      <c r="H1062" t="s">
        <v>6991</v>
      </c>
      <c r="I1062" t="s">
        <v>6992</v>
      </c>
      <c r="J1062" t="s">
        <v>6960</v>
      </c>
      <c r="K1062">
        <f t="shared" si="32"/>
        <v>9</v>
      </c>
      <c r="L1062" t="s">
        <v>6793</v>
      </c>
      <c r="M1062">
        <v>50</v>
      </c>
      <c r="N1062">
        <v>3</v>
      </c>
      <c r="O1062">
        <v>2007</v>
      </c>
      <c r="P1062">
        <v>16</v>
      </c>
      <c r="Q1062">
        <f t="shared" si="33"/>
        <v>3</v>
      </c>
    </row>
    <row r="1063" spans="1:17" x14ac:dyDescent="0.3">
      <c r="A1063" s="308">
        <v>206000</v>
      </c>
      <c r="B1063">
        <v>6854</v>
      </c>
      <c r="C1063" t="s">
        <v>6793</v>
      </c>
      <c r="D1063">
        <v>2009</v>
      </c>
      <c r="K1063">
        <f t="shared" si="32"/>
        <v>-9</v>
      </c>
      <c r="Q1063">
        <f t="shared" si="33"/>
        <v>0</v>
      </c>
    </row>
    <row r="1064" spans="1:17" x14ac:dyDescent="0.3">
      <c r="A1064" s="308">
        <v>206000</v>
      </c>
      <c r="B1064">
        <v>6863</v>
      </c>
      <c r="C1064" t="s">
        <v>6793</v>
      </c>
      <c r="D1064" t="s">
        <v>6966</v>
      </c>
      <c r="K1064">
        <f t="shared" si="32"/>
        <v>-9</v>
      </c>
      <c r="Q1064">
        <f t="shared" si="33"/>
        <v>0</v>
      </c>
    </row>
    <row r="1065" spans="1:17" x14ac:dyDescent="0.3">
      <c r="A1065" s="308">
        <v>206000</v>
      </c>
      <c r="B1065">
        <v>6868</v>
      </c>
      <c r="C1065" t="s">
        <v>6793</v>
      </c>
      <c r="D1065">
        <v>2008</v>
      </c>
      <c r="E1065">
        <v>1</v>
      </c>
      <c r="F1065" t="s">
        <v>6796</v>
      </c>
      <c r="G1065" t="s">
        <v>6985</v>
      </c>
      <c r="H1065" t="s">
        <v>6991</v>
      </c>
      <c r="I1065" t="s">
        <v>6988</v>
      </c>
      <c r="J1065" t="s">
        <v>6960</v>
      </c>
      <c r="K1065">
        <f t="shared" si="32"/>
        <v>9</v>
      </c>
      <c r="L1065" t="s">
        <v>6794</v>
      </c>
      <c r="N1065" t="s">
        <v>6966</v>
      </c>
      <c r="O1065">
        <v>2008</v>
      </c>
      <c r="P1065">
        <v>2</v>
      </c>
      <c r="Q1065">
        <f t="shared" si="33"/>
        <v>6</v>
      </c>
    </row>
    <row r="1066" spans="1:17" x14ac:dyDescent="0.3">
      <c r="A1066" s="308">
        <v>206000</v>
      </c>
      <c r="B1066">
        <v>6869</v>
      </c>
      <c r="C1066" t="s">
        <v>6793</v>
      </c>
      <c r="D1066" t="s">
        <v>6966</v>
      </c>
      <c r="K1066">
        <f t="shared" si="32"/>
        <v>-9</v>
      </c>
      <c r="Q1066">
        <f t="shared" si="33"/>
        <v>0</v>
      </c>
    </row>
    <row r="1067" spans="1:17" x14ac:dyDescent="0.3">
      <c r="A1067" s="308">
        <v>206000</v>
      </c>
      <c r="B1067">
        <v>6870</v>
      </c>
      <c r="C1067" t="s">
        <v>6793</v>
      </c>
      <c r="D1067">
        <v>2009</v>
      </c>
      <c r="K1067">
        <f t="shared" si="32"/>
        <v>-9</v>
      </c>
      <c r="Q1067">
        <f t="shared" si="33"/>
        <v>0</v>
      </c>
    </row>
    <row r="1068" spans="1:17" x14ac:dyDescent="0.3">
      <c r="A1068" s="308">
        <v>206000</v>
      </c>
      <c r="B1068">
        <v>6902</v>
      </c>
      <c r="C1068" t="s">
        <v>6793</v>
      </c>
      <c r="D1068">
        <v>2009</v>
      </c>
      <c r="K1068">
        <f t="shared" si="32"/>
        <v>-9</v>
      </c>
      <c r="Q1068">
        <f t="shared" si="33"/>
        <v>0</v>
      </c>
    </row>
    <row r="1069" spans="1:17" x14ac:dyDescent="0.3">
      <c r="A1069" s="308">
        <v>206000</v>
      </c>
      <c r="B1069">
        <v>6925</v>
      </c>
      <c r="C1069" t="s">
        <v>6793</v>
      </c>
      <c r="D1069" t="s">
        <v>6966</v>
      </c>
      <c r="K1069">
        <f t="shared" si="32"/>
        <v>-9</v>
      </c>
      <c r="Q1069">
        <f t="shared" si="33"/>
        <v>0</v>
      </c>
    </row>
    <row r="1070" spans="1:17" x14ac:dyDescent="0.3">
      <c r="A1070" s="308">
        <v>206000</v>
      </c>
      <c r="B1070">
        <v>6931</v>
      </c>
      <c r="C1070" t="s">
        <v>6793</v>
      </c>
      <c r="D1070" t="s">
        <v>6966</v>
      </c>
      <c r="K1070">
        <f t="shared" si="32"/>
        <v>-9</v>
      </c>
      <c r="Q1070">
        <f t="shared" si="33"/>
        <v>0</v>
      </c>
    </row>
    <row r="1071" spans="1:17" x14ac:dyDescent="0.3">
      <c r="A1071" s="308">
        <v>206000</v>
      </c>
      <c r="B1071">
        <v>6943</v>
      </c>
      <c r="C1071" t="s">
        <v>6793</v>
      </c>
      <c r="D1071">
        <v>2008</v>
      </c>
      <c r="E1071">
        <v>1</v>
      </c>
      <c r="F1071" t="s">
        <v>6796</v>
      </c>
      <c r="G1071" t="s">
        <v>6985</v>
      </c>
      <c r="H1071" t="s">
        <v>6991</v>
      </c>
      <c r="I1071" t="s">
        <v>6988</v>
      </c>
      <c r="J1071" t="s">
        <v>6952</v>
      </c>
      <c r="K1071">
        <f t="shared" si="32"/>
        <v>4</v>
      </c>
      <c r="L1071" t="s">
        <v>6793</v>
      </c>
      <c r="M1071">
        <v>100</v>
      </c>
      <c r="N1071">
        <v>8</v>
      </c>
      <c r="O1071">
        <v>2008</v>
      </c>
      <c r="P1071">
        <v>12</v>
      </c>
      <c r="Q1071">
        <f t="shared" si="33"/>
        <v>4</v>
      </c>
    </row>
    <row r="1072" spans="1:17" x14ac:dyDescent="0.3">
      <c r="A1072" s="308">
        <v>206000</v>
      </c>
      <c r="B1072">
        <v>6955</v>
      </c>
      <c r="C1072" t="s">
        <v>6793</v>
      </c>
      <c r="D1072">
        <v>2009</v>
      </c>
      <c r="K1072">
        <f t="shared" si="32"/>
        <v>-9</v>
      </c>
      <c r="Q1072">
        <f t="shared" si="33"/>
        <v>0</v>
      </c>
    </row>
    <row r="1073" spans="1:17" x14ac:dyDescent="0.3">
      <c r="A1073" s="308">
        <v>206000</v>
      </c>
      <c r="B1073">
        <v>6958</v>
      </c>
      <c r="C1073" t="s">
        <v>6793</v>
      </c>
      <c r="D1073">
        <v>2007</v>
      </c>
      <c r="E1073">
        <v>1</v>
      </c>
      <c r="F1073" t="s">
        <v>6796</v>
      </c>
      <c r="G1073" t="s">
        <v>6985</v>
      </c>
      <c r="H1073" t="s">
        <v>6986</v>
      </c>
      <c r="I1073" t="s">
        <v>6988</v>
      </c>
      <c r="J1073" t="s">
        <v>6962</v>
      </c>
      <c r="K1073">
        <f t="shared" si="32"/>
        <v>11</v>
      </c>
      <c r="L1073" t="s">
        <v>6794</v>
      </c>
      <c r="N1073" t="s">
        <v>6966</v>
      </c>
      <c r="O1073">
        <v>2007</v>
      </c>
      <c r="P1073" t="s">
        <v>6966</v>
      </c>
      <c r="Q1073">
        <f t="shared" si="33"/>
        <v>-1</v>
      </c>
    </row>
    <row r="1074" spans="1:17" x14ac:dyDescent="0.3">
      <c r="A1074" s="308">
        <v>206000</v>
      </c>
      <c r="B1074">
        <v>6964</v>
      </c>
      <c r="C1074" t="s">
        <v>6793</v>
      </c>
      <c r="D1074" t="s">
        <v>6966</v>
      </c>
      <c r="K1074">
        <f t="shared" si="32"/>
        <v>-9</v>
      </c>
      <c r="Q1074">
        <f t="shared" si="33"/>
        <v>0</v>
      </c>
    </row>
    <row r="1075" spans="1:17" x14ac:dyDescent="0.3">
      <c r="A1075" s="308">
        <v>206000</v>
      </c>
      <c r="B1075">
        <v>6978</v>
      </c>
      <c r="C1075" t="s">
        <v>6793</v>
      </c>
      <c r="D1075">
        <v>2007</v>
      </c>
      <c r="E1075">
        <v>1</v>
      </c>
      <c r="F1075" t="s">
        <v>6796</v>
      </c>
      <c r="G1075" t="s">
        <v>6985</v>
      </c>
      <c r="H1075" t="s">
        <v>6986</v>
      </c>
      <c r="I1075" t="s">
        <v>6992</v>
      </c>
      <c r="J1075" t="s">
        <v>6965</v>
      </c>
      <c r="K1075">
        <f t="shared" si="32"/>
        <v>14</v>
      </c>
      <c r="L1075" t="s">
        <v>6794</v>
      </c>
      <c r="N1075" t="s">
        <v>6966</v>
      </c>
      <c r="O1075">
        <v>2007</v>
      </c>
      <c r="P1075" t="s">
        <v>6966</v>
      </c>
      <c r="Q1075">
        <f t="shared" si="33"/>
        <v>-1</v>
      </c>
    </row>
    <row r="1076" spans="1:17" x14ac:dyDescent="0.3">
      <c r="A1076" s="308">
        <v>206000</v>
      </c>
      <c r="B1076">
        <v>6979</v>
      </c>
      <c r="C1076" t="s">
        <v>6793</v>
      </c>
      <c r="D1076">
        <v>2008</v>
      </c>
      <c r="E1076">
        <v>1</v>
      </c>
      <c r="F1076" t="s">
        <v>6796</v>
      </c>
      <c r="G1076" t="s">
        <v>6985</v>
      </c>
      <c r="H1076" t="s">
        <v>6991</v>
      </c>
      <c r="I1076" t="s">
        <v>6988</v>
      </c>
      <c r="J1076" t="s">
        <v>6962</v>
      </c>
      <c r="K1076">
        <f t="shared" si="32"/>
        <v>11</v>
      </c>
      <c r="L1076" t="s">
        <v>6794</v>
      </c>
      <c r="N1076">
        <v>4</v>
      </c>
      <c r="O1076">
        <v>2008</v>
      </c>
      <c r="P1076">
        <v>8</v>
      </c>
      <c r="Q1076">
        <f t="shared" si="33"/>
        <v>5</v>
      </c>
    </row>
    <row r="1077" spans="1:17" x14ac:dyDescent="0.3">
      <c r="A1077" s="308">
        <v>206000</v>
      </c>
      <c r="B1077">
        <v>6987</v>
      </c>
      <c r="C1077" t="s">
        <v>6793</v>
      </c>
      <c r="D1077">
        <v>2009</v>
      </c>
      <c r="K1077">
        <f t="shared" si="32"/>
        <v>-9</v>
      </c>
      <c r="Q1077">
        <f t="shared" si="33"/>
        <v>0</v>
      </c>
    </row>
    <row r="1078" spans="1:17" x14ac:dyDescent="0.3">
      <c r="A1078" s="308">
        <v>206000</v>
      </c>
      <c r="B1078">
        <v>6990</v>
      </c>
      <c r="C1078" t="s">
        <v>6793</v>
      </c>
      <c r="D1078">
        <v>2009</v>
      </c>
      <c r="K1078">
        <f t="shared" si="32"/>
        <v>-9</v>
      </c>
      <c r="Q1078">
        <f t="shared" si="33"/>
        <v>0</v>
      </c>
    </row>
    <row r="1079" spans="1:17" x14ac:dyDescent="0.3">
      <c r="A1079" s="308">
        <v>206000</v>
      </c>
      <c r="B1079">
        <v>7002</v>
      </c>
      <c r="C1079" t="s">
        <v>6793</v>
      </c>
      <c r="D1079">
        <v>2006</v>
      </c>
      <c r="E1079">
        <v>1</v>
      </c>
      <c r="F1079" t="s">
        <v>6796</v>
      </c>
      <c r="G1079" t="s">
        <v>6985</v>
      </c>
      <c r="H1079" t="s">
        <v>6990</v>
      </c>
      <c r="I1079" t="s">
        <v>6988</v>
      </c>
      <c r="J1079" t="s">
        <v>6952</v>
      </c>
      <c r="K1079">
        <f t="shared" si="32"/>
        <v>4</v>
      </c>
      <c r="L1079" t="s">
        <v>6793</v>
      </c>
      <c r="M1079">
        <v>50</v>
      </c>
      <c r="N1079">
        <v>8</v>
      </c>
      <c r="O1079">
        <v>2006</v>
      </c>
      <c r="P1079">
        <v>15</v>
      </c>
      <c r="Q1079">
        <f t="shared" si="33"/>
        <v>3</v>
      </c>
    </row>
    <row r="1080" spans="1:17" x14ac:dyDescent="0.3">
      <c r="A1080" s="308">
        <v>206000</v>
      </c>
      <c r="B1080">
        <v>7003</v>
      </c>
      <c r="C1080" t="s">
        <v>6793</v>
      </c>
      <c r="D1080">
        <v>2006</v>
      </c>
      <c r="E1080">
        <v>1</v>
      </c>
      <c r="F1080" t="s">
        <v>6989</v>
      </c>
      <c r="G1080" t="s">
        <v>6993</v>
      </c>
      <c r="H1080" t="s">
        <v>6991</v>
      </c>
      <c r="I1080" t="s">
        <v>6987</v>
      </c>
      <c r="J1080" t="s">
        <v>6960</v>
      </c>
      <c r="K1080">
        <f t="shared" si="32"/>
        <v>9</v>
      </c>
      <c r="L1080" t="s">
        <v>6793</v>
      </c>
      <c r="M1080">
        <v>35</v>
      </c>
      <c r="N1080" t="s">
        <v>6966</v>
      </c>
      <c r="O1080">
        <v>2006</v>
      </c>
      <c r="P1080">
        <v>10</v>
      </c>
      <c r="Q1080">
        <f t="shared" si="33"/>
        <v>4</v>
      </c>
    </row>
    <row r="1081" spans="1:17" x14ac:dyDescent="0.3">
      <c r="A1081" s="308">
        <v>206000</v>
      </c>
      <c r="B1081">
        <v>7008</v>
      </c>
      <c r="C1081" t="s">
        <v>6793</v>
      </c>
      <c r="D1081">
        <v>2008</v>
      </c>
      <c r="E1081">
        <v>1</v>
      </c>
      <c r="F1081" t="s">
        <v>6796</v>
      </c>
      <c r="G1081" t="s">
        <v>6985</v>
      </c>
      <c r="H1081" t="s">
        <v>6986</v>
      </c>
      <c r="I1081" t="s">
        <v>6988</v>
      </c>
      <c r="J1081" t="s">
        <v>6962</v>
      </c>
      <c r="K1081">
        <f t="shared" si="32"/>
        <v>11</v>
      </c>
      <c r="L1081" t="s">
        <v>6793</v>
      </c>
      <c r="M1081">
        <v>50</v>
      </c>
      <c r="N1081">
        <v>12</v>
      </c>
      <c r="O1081">
        <v>2008</v>
      </c>
      <c r="P1081">
        <v>21</v>
      </c>
      <c r="Q1081">
        <f t="shared" si="33"/>
        <v>2</v>
      </c>
    </row>
    <row r="1082" spans="1:17" x14ac:dyDescent="0.3">
      <c r="A1082" s="308">
        <v>206000</v>
      </c>
      <c r="B1082">
        <v>7010</v>
      </c>
      <c r="C1082" t="s">
        <v>6793</v>
      </c>
      <c r="D1082">
        <v>2008</v>
      </c>
      <c r="E1082">
        <v>1</v>
      </c>
      <c r="F1082" t="s">
        <v>6796</v>
      </c>
      <c r="G1082" t="s">
        <v>6985</v>
      </c>
      <c r="H1082" t="s">
        <v>6991</v>
      </c>
      <c r="I1082" t="s">
        <v>6988</v>
      </c>
      <c r="J1082" t="s">
        <v>6962</v>
      </c>
      <c r="K1082">
        <f t="shared" si="32"/>
        <v>11</v>
      </c>
      <c r="L1082" t="s">
        <v>6794</v>
      </c>
      <c r="N1082" t="s">
        <v>6966</v>
      </c>
      <c r="O1082">
        <v>2008</v>
      </c>
      <c r="P1082">
        <v>20</v>
      </c>
      <c r="Q1082">
        <f t="shared" si="33"/>
        <v>2</v>
      </c>
    </row>
    <row r="1083" spans="1:17" x14ac:dyDescent="0.3">
      <c r="A1083" s="308">
        <v>206000</v>
      </c>
      <c r="B1083">
        <v>7012</v>
      </c>
      <c r="C1083" t="s">
        <v>6793</v>
      </c>
      <c r="D1083">
        <v>2009</v>
      </c>
      <c r="K1083">
        <f t="shared" si="32"/>
        <v>-9</v>
      </c>
      <c r="Q1083">
        <f t="shared" si="33"/>
        <v>0</v>
      </c>
    </row>
    <row r="1084" spans="1:17" x14ac:dyDescent="0.3">
      <c r="A1084" s="308">
        <v>206000</v>
      </c>
      <c r="B1084">
        <v>7032</v>
      </c>
      <c r="C1084" t="s">
        <v>6793</v>
      </c>
      <c r="D1084">
        <v>2008</v>
      </c>
      <c r="E1084">
        <v>1</v>
      </c>
      <c r="F1084" t="s">
        <v>6796</v>
      </c>
      <c r="G1084" t="s">
        <v>6985</v>
      </c>
      <c r="H1084" t="s">
        <v>6991</v>
      </c>
      <c r="I1084" t="s">
        <v>6988</v>
      </c>
      <c r="J1084" t="s">
        <v>6954</v>
      </c>
      <c r="K1084">
        <f t="shared" si="32"/>
        <v>6</v>
      </c>
      <c r="L1084" t="s">
        <v>6794</v>
      </c>
      <c r="N1084">
        <v>9</v>
      </c>
      <c r="O1084">
        <v>2008</v>
      </c>
      <c r="P1084" t="s">
        <v>6966</v>
      </c>
      <c r="Q1084">
        <f t="shared" si="33"/>
        <v>-1</v>
      </c>
    </row>
    <row r="1085" spans="1:17" x14ac:dyDescent="0.3">
      <c r="A1085" s="308">
        <v>206000</v>
      </c>
      <c r="B1085">
        <v>7055</v>
      </c>
      <c r="C1085" t="s">
        <v>6793</v>
      </c>
      <c r="D1085">
        <v>2008</v>
      </c>
      <c r="E1085">
        <v>1</v>
      </c>
      <c r="F1085" t="s">
        <v>6796</v>
      </c>
      <c r="G1085" t="s">
        <v>6985</v>
      </c>
      <c r="H1085" t="s">
        <v>6986</v>
      </c>
      <c r="I1085" t="s">
        <v>6988</v>
      </c>
      <c r="J1085" t="s">
        <v>6962</v>
      </c>
      <c r="K1085">
        <f t="shared" si="32"/>
        <v>11</v>
      </c>
      <c r="L1085" t="s">
        <v>6794</v>
      </c>
      <c r="N1085" t="s">
        <v>6966</v>
      </c>
      <c r="O1085">
        <v>2008</v>
      </c>
      <c r="P1085">
        <v>10</v>
      </c>
      <c r="Q1085">
        <f t="shared" si="33"/>
        <v>4</v>
      </c>
    </row>
    <row r="1086" spans="1:17" x14ac:dyDescent="0.3">
      <c r="A1086" s="308">
        <v>206000</v>
      </c>
      <c r="B1086">
        <v>7057</v>
      </c>
      <c r="C1086" t="s">
        <v>6793</v>
      </c>
      <c r="D1086" t="s">
        <v>6966</v>
      </c>
      <c r="K1086">
        <f t="shared" si="32"/>
        <v>-9</v>
      </c>
      <c r="Q1086">
        <f t="shared" si="33"/>
        <v>0</v>
      </c>
    </row>
    <row r="1087" spans="1:17" x14ac:dyDescent="0.3">
      <c r="A1087" s="308">
        <v>206000</v>
      </c>
      <c r="B1087">
        <v>7068</v>
      </c>
      <c r="C1087" t="s">
        <v>6793</v>
      </c>
      <c r="D1087">
        <v>2009</v>
      </c>
      <c r="K1087">
        <f t="shared" si="32"/>
        <v>-9</v>
      </c>
      <c r="Q1087">
        <f t="shared" si="33"/>
        <v>0</v>
      </c>
    </row>
    <row r="1088" spans="1:17" x14ac:dyDescent="0.3">
      <c r="A1088" s="308">
        <v>206000</v>
      </c>
      <c r="B1088">
        <v>7072</v>
      </c>
      <c r="C1088" t="s">
        <v>6793</v>
      </c>
      <c r="D1088">
        <v>2008</v>
      </c>
      <c r="E1088">
        <v>1</v>
      </c>
      <c r="F1088" t="s">
        <v>6796</v>
      </c>
      <c r="G1088" t="s">
        <v>6985</v>
      </c>
      <c r="H1088" t="s">
        <v>6991</v>
      </c>
      <c r="I1088" t="s">
        <v>6988</v>
      </c>
      <c r="J1088" t="s">
        <v>6961</v>
      </c>
      <c r="K1088">
        <f t="shared" si="32"/>
        <v>10</v>
      </c>
      <c r="L1088" t="s">
        <v>6794</v>
      </c>
      <c r="N1088" t="s">
        <v>6966</v>
      </c>
      <c r="O1088">
        <v>2008</v>
      </c>
      <c r="P1088">
        <v>12</v>
      </c>
      <c r="Q1088">
        <f t="shared" si="33"/>
        <v>4</v>
      </c>
    </row>
    <row r="1089" spans="1:17" x14ac:dyDescent="0.3">
      <c r="A1089" s="308">
        <v>206000</v>
      </c>
      <c r="B1089">
        <v>7074</v>
      </c>
      <c r="C1089" t="s">
        <v>6793</v>
      </c>
      <c r="D1089">
        <v>2009</v>
      </c>
      <c r="K1089">
        <f t="shared" si="32"/>
        <v>-9</v>
      </c>
      <c r="Q1089">
        <f t="shared" si="33"/>
        <v>0</v>
      </c>
    </row>
    <row r="1090" spans="1:17" x14ac:dyDescent="0.3">
      <c r="A1090" s="308">
        <v>206000</v>
      </c>
      <c r="B1090">
        <v>7078</v>
      </c>
      <c r="C1090" t="s">
        <v>6793</v>
      </c>
      <c r="D1090">
        <v>2009</v>
      </c>
      <c r="K1090">
        <f t="shared" si="32"/>
        <v>-9</v>
      </c>
      <c r="Q1090">
        <f t="shared" si="33"/>
        <v>0</v>
      </c>
    </row>
    <row r="1091" spans="1:17" x14ac:dyDescent="0.3">
      <c r="A1091" s="308">
        <v>206000</v>
      </c>
      <c r="B1091">
        <v>7089</v>
      </c>
      <c r="C1091" t="s">
        <v>6793</v>
      </c>
      <c r="D1091">
        <v>2007</v>
      </c>
      <c r="E1091">
        <v>1</v>
      </c>
      <c r="F1091" t="s">
        <v>6796</v>
      </c>
      <c r="G1091" t="s">
        <v>6985</v>
      </c>
      <c r="H1091" t="s">
        <v>6986</v>
      </c>
      <c r="I1091" t="s">
        <v>6988</v>
      </c>
      <c r="J1091" t="s">
        <v>6962</v>
      </c>
      <c r="K1091">
        <f t="shared" si="32"/>
        <v>11</v>
      </c>
      <c r="L1091" t="s">
        <v>6794</v>
      </c>
      <c r="N1091">
        <v>7</v>
      </c>
      <c r="O1091">
        <v>2007</v>
      </c>
      <c r="P1091" t="s">
        <v>6966</v>
      </c>
      <c r="Q1091">
        <f t="shared" si="33"/>
        <v>-1</v>
      </c>
    </row>
    <row r="1092" spans="1:17" x14ac:dyDescent="0.3">
      <c r="A1092" s="308">
        <v>206000</v>
      </c>
      <c r="B1092">
        <v>7091</v>
      </c>
      <c r="C1092" t="s">
        <v>6793</v>
      </c>
      <c r="D1092">
        <v>2007</v>
      </c>
      <c r="E1092">
        <v>1</v>
      </c>
      <c r="F1092" t="s">
        <v>6796</v>
      </c>
      <c r="G1092" t="s">
        <v>6985</v>
      </c>
      <c r="H1092" t="s">
        <v>6991</v>
      </c>
      <c r="I1092" t="s">
        <v>6988</v>
      </c>
      <c r="J1092" t="s">
        <v>6962</v>
      </c>
      <c r="K1092">
        <f t="shared" si="32"/>
        <v>11</v>
      </c>
      <c r="L1092" t="s">
        <v>6794</v>
      </c>
      <c r="N1092" t="s">
        <v>6966</v>
      </c>
      <c r="O1092">
        <v>2007</v>
      </c>
      <c r="P1092">
        <v>10</v>
      </c>
      <c r="Q1092">
        <f t="shared" si="33"/>
        <v>4</v>
      </c>
    </row>
    <row r="1093" spans="1:17" x14ac:dyDescent="0.3">
      <c r="A1093" s="308">
        <v>206000</v>
      </c>
      <c r="B1093">
        <v>7096</v>
      </c>
      <c r="C1093" t="s">
        <v>6793</v>
      </c>
      <c r="D1093">
        <v>2008</v>
      </c>
      <c r="E1093">
        <v>1</v>
      </c>
      <c r="F1093" t="s">
        <v>6796</v>
      </c>
      <c r="G1093" t="s">
        <v>6985</v>
      </c>
      <c r="H1093" t="s">
        <v>6991</v>
      </c>
      <c r="I1093" t="s">
        <v>6988</v>
      </c>
      <c r="J1093" t="s">
        <v>6963</v>
      </c>
      <c r="K1093">
        <f t="shared" si="32"/>
        <v>12</v>
      </c>
      <c r="L1093" t="s">
        <v>6794</v>
      </c>
      <c r="N1093">
        <v>10</v>
      </c>
      <c r="O1093">
        <v>2008</v>
      </c>
      <c r="P1093">
        <v>6</v>
      </c>
      <c r="Q1093">
        <f t="shared" si="33"/>
        <v>5</v>
      </c>
    </row>
    <row r="1094" spans="1:17" x14ac:dyDescent="0.3">
      <c r="A1094" s="308">
        <v>206000</v>
      </c>
      <c r="B1094">
        <v>7105</v>
      </c>
      <c r="C1094" t="s">
        <v>6793</v>
      </c>
      <c r="D1094">
        <v>2008</v>
      </c>
      <c r="E1094">
        <v>1</v>
      </c>
      <c r="F1094" t="s">
        <v>6796</v>
      </c>
      <c r="G1094" t="s">
        <v>6985</v>
      </c>
      <c r="H1094" t="s">
        <v>6986</v>
      </c>
      <c r="I1094" t="s">
        <v>6988</v>
      </c>
      <c r="J1094" t="s">
        <v>6962</v>
      </c>
      <c r="K1094">
        <f t="shared" si="32"/>
        <v>11</v>
      </c>
      <c r="L1094" t="s">
        <v>6</v>
      </c>
      <c r="N1094">
        <v>10</v>
      </c>
      <c r="O1094">
        <v>2008</v>
      </c>
      <c r="P1094">
        <v>10</v>
      </c>
      <c r="Q1094">
        <f t="shared" si="33"/>
        <v>4</v>
      </c>
    </row>
    <row r="1095" spans="1:17" x14ac:dyDescent="0.3">
      <c r="A1095" s="308">
        <v>206000</v>
      </c>
      <c r="B1095">
        <v>7114</v>
      </c>
      <c r="C1095" t="s">
        <v>6793</v>
      </c>
      <c r="D1095" t="s">
        <v>6966</v>
      </c>
      <c r="K1095">
        <f t="shared" si="32"/>
        <v>-9</v>
      </c>
      <c r="Q1095">
        <f t="shared" si="33"/>
        <v>0</v>
      </c>
    </row>
    <row r="1096" spans="1:17" x14ac:dyDescent="0.3">
      <c r="A1096" s="308">
        <v>206000</v>
      </c>
      <c r="B1096">
        <v>7115</v>
      </c>
      <c r="C1096" t="s">
        <v>6793</v>
      </c>
      <c r="D1096">
        <v>2009</v>
      </c>
      <c r="K1096">
        <f t="shared" si="32"/>
        <v>-9</v>
      </c>
      <c r="Q1096">
        <f t="shared" si="33"/>
        <v>0</v>
      </c>
    </row>
    <row r="1097" spans="1:17" x14ac:dyDescent="0.3">
      <c r="A1097" s="308">
        <v>206000</v>
      </c>
      <c r="B1097">
        <v>7117</v>
      </c>
      <c r="C1097" t="s">
        <v>6793</v>
      </c>
      <c r="D1097">
        <v>2009</v>
      </c>
      <c r="K1097">
        <f t="shared" si="32"/>
        <v>-9</v>
      </c>
      <c r="Q1097">
        <f t="shared" si="33"/>
        <v>0</v>
      </c>
    </row>
    <row r="1098" spans="1:17" x14ac:dyDescent="0.3">
      <c r="A1098" s="308">
        <v>206000</v>
      </c>
      <c r="B1098">
        <v>7119</v>
      </c>
      <c r="C1098" t="s">
        <v>6793</v>
      </c>
      <c r="D1098">
        <v>2006</v>
      </c>
      <c r="E1098">
        <v>1</v>
      </c>
      <c r="F1098" t="s">
        <v>6796</v>
      </c>
      <c r="G1098" t="s">
        <v>6985</v>
      </c>
      <c r="H1098" t="s">
        <v>6990</v>
      </c>
      <c r="I1098" t="s">
        <v>6988</v>
      </c>
      <c r="J1098" t="s">
        <v>6962</v>
      </c>
      <c r="K1098">
        <f t="shared" si="32"/>
        <v>11</v>
      </c>
      <c r="L1098" t="s">
        <v>6794</v>
      </c>
      <c r="N1098" t="s">
        <v>6966</v>
      </c>
      <c r="O1098">
        <v>2006</v>
      </c>
      <c r="P1098">
        <v>10</v>
      </c>
      <c r="Q1098">
        <f t="shared" si="33"/>
        <v>4</v>
      </c>
    </row>
    <row r="1099" spans="1:17" x14ac:dyDescent="0.3">
      <c r="A1099" s="308">
        <v>206000</v>
      </c>
      <c r="B1099">
        <v>7134</v>
      </c>
      <c r="C1099" t="s">
        <v>6793</v>
      </c>
      <c r="D1099" t="s">
        <v>6966</v>
      </c>
      <c r="K1099">
        <f t="shared" si="32"/>
        <v>-9</v>
      </c>
      <c r="Q1099">
        <f t="shared" si="33"/>
        <v>0</v>
      </c>
    </row>
    <row r="1100" spans="1:17" x14ac:dyDescent="0.3">
      <c r="A1100" s="308">
        <v>206000</v>
      </c>
      <c r="B1100">
        <v>7145</v>
      </c>
      <c r="C1100" t="s">
        <v>6793</v>
      </c>
      <c r="D1100">
        <v>2009</v>
      </c>
      <c r="K1100">
        <f t="shared" si="32"/>
        <v>-9</v>
      </c>
      <c r="Q1100">
        <f t="shared" si="33"/>
        <v>0</v>
      </c>
    </row>
    <row r="1101" spans="1:17" x14ac:dyDescent="0.3">
      <c r="A1101" s="308">
        <v>206000</v>
      </c>
      <c r="B1101">
        <v>7149</v>
      </c>
      <c r="C1101" t="s">
        <v>6793</v>
      </c>
      <c r="D1101">
        <v>2007</v>
      </c>
      <c r="E1101">
        <v>1</v>
      </c>
      <c r="F1101" t="s">
        <v>6796</v>
      </c>
      <c r="G1101" t="s">
        <v>6985</v>
      </c>
      <c r="H1101" t="s">
        <v>6991</v>
      </c>
      <c r="I1101" t="s">
        <v>6965</v>
      </c>
      <c r="J1101" t="s">
        <v>6964</v>
      </c>
      <c r="K1101">
        <f t="shared" si="32"/>
        <v>13</v>
      </c>
      <c r="L1101" t="s">
        <v>6794</v>
      </c>
      <c r="N1101">
        <v>4</v>
      </c>
      <c r="O1101">
        <v>2007</v>
      </c>
      <c r="P1101" t="s">
        <v>6966</v>
      </c>
      <c r="Q1101">
        <f t="shared" si="33"/>
        <v>-1</v>
      </c>
    </row>
    <row r="1102" spans="1:17" x14ac:dyDescent="0.3">
      <c r="A1102" s="308">
        <v>206000</v>
      </c>
      <c r="B1102">
        <v>7151</v>
      </c>
      <c r="C1102" t="s">
        <v>6793</v>
      </c>
      <c r="D1102">
        <v>2006</v>
      </c>
      <c r="E1102">
        <v>1</v>
      </c>
      <c r="F1102" t="s">
        <v>6796</v>
      </c>
      <c r="G1102" t="s">
        <v>6985</v>
      </c>
      <c r="H1102" t="s">
        <v>6991</v>
      </c>
      <c r="I1102" t="s">
        <v>6988</v>
      </c>
      <c r="J1102" t="s">
        <v>6960</v>
      </c>
      <c r="K1102">
        <f t="shared" si="32"/>
        <v>9</v>
      </c>
      <c r="L1102" t="s">
        <v>6793</v>
      </c>
      <c r="M1102">
        <v>75</v>
      </c>
      <c r="N1102" t="s">
        <v>6966</v>
      </c>
      <c r="O1102">
        <v>2006</v>
      </c>
      <c r="P1102">
        <v>10</v>
      </c>
      <c r="Q1102">
        <f t="shared" si="33"/>
        <v>4</v>
      </c>
    </row>
    <row r="1103" spans="1:17" x14ac:dyDescent="0.3">
      <c r="A1103" s="308">
        <v>206000</v>
      </c>
      <c r="B1103">
        <v>7155</v>
      </c>
      <c r="C1103" t="s">
        <v>6793</v>
      </c>
      <c r="D1103">
        <v>2009</v>
      </c>
      <c r="K1103">
        <f t="shared" si="32"/>
        <v>-9</v>
      </c>
      <c r="Q1103">
        <f t="shared" si="33"/>
        <v>0</v>
      </c>
    </row>
    <row r="1104" spans="1:17" x14ac:dyDescent="0.3">
      <c r="A1104" s="308">
        <v>206000</v>
      </c>
      <c r="B1104">
        <v>7157</v>
      </c>
      <c r="C1104" t="s">
        <v>6793</v>
      </c>
      <c r="D1104">
        <v>2007</v>
      </c>
      <c r="E1104">
        <v>1</v>
      </c>
      <c r="F1104" t="s">
        <v>6796</v>
      </c>
      <c r="G1104" t="s">
        <v>6985</v>
      </c>
      <c r="H1104" t="s">
        <v>6991</v>
      </c>
      <c r="I1104" t="s">
        <v>6988</v>
      </c>
      <c r="J1104" t="s">
        <v>6952</v>
      </c>
      <c r="K1104">
        <f t="shared" si="32"/>
        <v>4</v>
      </c>
      <c r="L1104" t="s">
        <v>6793</v>
      </c>
      <c r="M1104">
        <v>50</v>
      </c>
      <c r="N1104">
        <v>10</v>
      </c>
      <c r="O1104">
        <v>2007</v>
      </c>
      <c r="P1104">
        <v>15</v>
      </c>
      <c r="Q1104">
        <f t="shared" si="33"/>
        <v>3</v>
      </c>
    </row>
    <row r="1105" spans="1:17" x14ac:dyDescent="0.3">
      <c r="A1105" s="308">
        <v>206000</v>
      </c>
      <c r="B1105">
        <v>7161</v>
      </c>
      <c r="C1105" t="s">
        <v>6793</v>
      </c>
      <c r="D1105" t="s">
        <v>6966</v>
      </c>
      <c r="K1105">
        <f t="shared" si="32"/>
        <v>-9</v>
      </c>
      <c r="Q1105">
        <f t="shared" si="33"/>
        <v>0</v>
      </c>
    </row>
    <row r="1106" spans="1:17" x14ac:dyDescent="0.3">
      <c r="A1106" s="308">
        <v>206000</v>
      </c>
      <c r="B1106">
        <v>7162</v>
      </c>
      <c r="C1106" t="s">
        <v>6793</v>
      </c>
      <c r="D1106" t="s">
        <v>6966</v>
      </c>
      <c r="K1106">
        <f t="shared" si="32"/>
        <v>-9</v>
      </c>
      <c r="Q1106">
        <f t="shared" si="33"/>
        <v>0</v>
      </c>
    </row>
    <row r="1107" spans="1:17" x14ac:dyDescent="0.3">
      <c r="A1107" s="308">
        <v>206000</v>
      </c>
      <c r="B1107">
        <v>7163</v>
      </c>
      <c r="C1107" t="s">
        <v>6793</v>
      </c>
      <c r="D1107">
        <v>2008</v>
      </c>
      <c r="E1107">
        <v>1</v>
      </c>
      <c r="F1107" t="s">
        <v>6796</v>
      </c>
      <c r="G1107" t="s">
        <v>6985</v>
      </c>
      <c r="H1107" t="s">
        <v>6990</v>
      </c>
      <c r="I1107" t="s">
        <v>6965</v>
      </c>
      <c r="J1107" t="s">
        <v>6949</v>
      </c>
      <c r="K1107">
        <f t="shared" si="32"/>
        <v>1</v>
      </c>
      <c r="L1107" t="s">
        <v>6794</v>
      </c>
      <c r="N1107" t="s">
        <v>6966</v>
      </c>
      <c r="O1107">
        <v>2008</v>
      </c>
      <c r="P1107" t="s">
        <v>6966</v>
      </c>
      <c r="Q1107">
        <f t="shared" si="33"/>
        <v>-1</v>
      </c>
    </row>
    <row r="1108" spans="1:17" x14ac:dyDescent="0.3">
      <c r="A1108" s="308">
        <v>206000</v>
      </c>
      <c r="B1108">
        <v>7169</v>
      </c>
      <c r="C1108" t="s">
        <v>6793</v>
      </c>
      <c r="D1108">
        <v>2006</v>
      </c>
      <c r="E1108">
        <v>1</v>
      </c>
      <c r="F1108" t="s">
        <v>6989</v>
      </c>
      <c r="G1108" t="s">
        <v>6993</v>
      </c>
      <c r="H1108" t="s">
        <v>6991</v>
      </c>
      <c r="I1108" t="s">
        <v>6988</v>
      </c>
      <c r="J1108" t="s">
        <v>6960</v>
      </c>
      <c r="K1108">
        <f t="shared" ref="K1108:K1171" si="34">VLOOKUP(J1108,$AF$2:$AG$17,2,FALSE)</f>
        <v>9</v>
      </c>
      <c r="L1108" t="s">
        <v>6793</v>
      </c>
      <c r="M1108">
        <v>50</v>
      </c>
      <c r="N1108">
        <v>2</v>
      </c>
      <c r="O1108">
        <v>2006</v>
      </c>
      <c r="P1108">
        <v>6</v>
      </c>
      <c r="Q1108">
        <f t="shared" ref="Q1108:Q1171" si="35">IF(P1108="Don't Know",-1,IF(P1108&gt;=30,1,IF(P1108&gt;=20,2,IF(P1108&gt;=15,3,IF(P1108&gt;=10,4,IF(P1108&gt;=5,5,IF(P1108&gt;0,6,0)))))))</f>
        <v>5</v>
      </c>
    </row>
    <row r="1109" spans="1:17" x14ac:dyDescent="0.3">
      <c r="A1109" s="308">
        <v>206000</v>
      </c>
      <c r="B1109">
        <v>7174</v>
      </c>
      <c r="C1109" t="s">
        <v>6793</v>
      </c>
      <c r="D1109">
        <v>2009</v>
      </c>
      <c r="K1109">
        <f t="shared" si="34"/>
        <v>-9</v>
      </c>
      <c r="Q1109">
        <f t="shared" si="35"/>
        <v>0</v>
      </c>
    </row>
    <row r="1110" spans="1:17" x14ac:dyDescent="0.3">
      <c r="A1110" s="308">
        <v>206000</v>
      </c>
      <c r="B1110">
        <v>7175</v>
      </c>
      <c r="C1110" t="s">
        <v>6793</v>
      </c>
      <c r="D1110">
        <v>2006</v>
      </c>
      <c r="E1110">
        <v>1</v>
      </c>
      <c r="F1110" t="s">
        <v>6796</v>
      </c>
      <c r="G1110" t="s">
        <v>6985</v>
      </c>
      <c r="H1110" t="s">
        <v>6991</v>
      </c>
      <c r="I1110" t="s">
        <v>6987</v>
      </c>
      <c r="J1110" t="s">
        <v>6960</v>
      </c>
      <c r="K1110">
        <f t="shared" si="34"/>
        <v>9</v>
      </c>
      <c r="L1110" t="s">
        <v>6793</v>
      </c>
      <c r="M1110">
        <v>200</v>
      </c>
      <c r="N1110" t="s">
        <v>6966</v>
      </c>
      <c r="O1110" t="s">
        <v>6966</v>
      </c>
      <c r="P1110" t="s">
        <v>6966</v>
      </c>
      <c r="Q1110">
        <f t="shared" si="35"/>
        <v>-1</v>
      </c>
    </row>
    <row r="1111" spans="1:17" x14ac:dyDescent="0.3">
      <c r="A1111" s="308">
        <v>206000</v>
      </c>
      <c r="B1111">
        <v>7176</v>
      </c>
      <c r="C1111" t="s">
        <v>6793</v>
      </c>
      <c r="D1111" t="s">
        <v>6966</v>
      </c>
      <c r="K1111">
        <f t="shared" si="34"/>
        <v>-9</v>
      </c>
      <c r="Q1111">
        <f t="shared" si="35"/>
        <v>0</v>
      </c>
    </row>
    <row r="1112" spans="1:17" x14ac:dyDescent="0.3">
      <c r="A1112" s="308">
        <v>206000</v>
      </c>
      <c r="B1112">
        <v>7188</v>
      </c>
      <c r="C1112" t="s">
        <v>6793</v>
      </c>
      <c r="D1112">
        <v>2008</v>
      </c>
      <c r="E1112">
        <v>1</v>
      </c>
      <c r="F1112" t="s">
        <v>6796</v>
      </c>
      <c r="G1112" t="s">
        <v>6985</v>
      </c>
      <c r="H1112" t="s">
        <v>6990</v>
      </c>
      <c r="I1112" t="s">
        <v>6988</v>
      </c>
      <c r="J1112" t="s">
        <v>6962</v>
      </c>
      <c r="K1112">
        <f t="shared" si="34"/>
        <v>11</v>
      </c>
      <c r="L1112" t="s">
        <v>6794</v>
      </c>
      <c r="N1112">
        <v>12</v>
      </c>
      <c r="O1112">
        <v>2008</v>
      </c>
      <c r="P1112">
        <v>7</v>
      </c>
      <c r="Q1112">
        <f t="shared" si="35"/>
        <v>5</v>
      </c>
    </row>
    <row r="1113" spans="1:17" x14ac:dyDescent="0.3">
      <c r="A1113" s="308">
        <v>206000</v>
      </c>
      <c r="B1113">
        <v>7189</v>
      </c>
      <c r="C1113" t="s">
        <v>6793</v>
      </c>
      <c r="D1113">
        <v>2006</v>
      </c>
      <c r="E1113">
        <v>1</v>
      </c>
      <c r="F1113" t="s">
        <v>6796</v>
      </c>
      <c r="G1113" t="s">
        <v>6985</v>
      </c>
      <c r="H1113" t="s">
        <v>6991</v>
      </c>
      <c r="I1113" t="s">
        <v>6988</v>
      </c>
      <c r="J1113" t="s">
        <v>6962</v>
      </c>
      <c r="K1113">
        <f t="shared" si="34"/>
        <v>11</v>
      </c>
      <c r="L1113" t="s">
        <v>6794</v>
      </c>
      <c r="N1113">
        <v>5</v>
      </c>
      <c r="O1113">
        <v>2006</v>
      </c>
      <c r="P1113">
        <v>10</v>
      </c>
      <c r="Q1113">
        <f t="shared" si="35"/>
        <v>4</v>
      </c>
    </row>
    <row r="1114" spans="1:17" x14ac:dyDescent="0.3">
      <c r="A1114" s="308">
        <v>206000</v>
      </c>
      <c r="B1114">
        <v>7212</v>
      </c>
      <c r="C1114" t="s">
        <v>6793</v>
      </c>
      <c r="D1114">
        <v>2008</v>
      </c>
      <c r="E1114">
        <v>1</v>
      </c>
      <c r="F1114" t="s">
        <v>6796</v>
      </c>
      <c r="G1114" t="s">
        <v>6985</v>
      </c>
      <c r="H1114" t="s">
        <v>6991</v>
      </c>
      <c r="I1114" t="s">
        <v>6988</v>
      </c>
      <c r="J1114" t="s">
        <v>6963</v>
      </c>
      <c r="K1114">
        <f t="shared" si="34"/>
        <v>12</v>
      </c>
      <c r="L1114" t="s">
        <v>6794</v>
      </c>
      <c r="N1114" t="s">
        <v>6966</v>
      </c>
      <c r="O1114">
        <v>2008</v>
      </c>
      <c r="P1114">
        <v>11</v>
      </c>
      <c r="Q1114">
        <f t="shared" si="35"/>
        <v>4</v>
      </c>
    </row>
    <row r="1115" spans="1:17" x14ac:dyDescent="0.3">
      <c r="A1115" s="308">
        <v>206000</v>
      </c>
      <c r="B1115">
        <v>7215</v>
      </c>
      <c r="C1115" t="s">
        <v>6793</v>
      </c>
      <c r="D1115">
        <v>2008</v>
      </c>
      <c r="E1115">
        <v>1</v>
      </c>
      <c r="F1115" t="s">
        <v>6796</v>
      </c>
      <c r="G1115" t="s">
        <v>6985</v>
      </c>
      <c r="H1115" t="s">
        <v>6991</v>
      </c>
      <c r="I1115" t="s">
        <v>6988</v>
      </c>
      <c r="J1115" t="s">
        <v>6963</v>
      </c>
      <c r="K1115">
        <f t="shared" si="34"/>
        <v>12</v>
      </c>
      <c r="L1115" t="s">
        <v>6794</v>
      </c>
      <c r="N1115">
        <v>11</v>
      </c>
      <c r="O1115">
        <v>2008</v>
      </c>
      <c r="P1115">
        <v>5</v>
      </c>
      <c r="Q1115">
        <f t="shared" si="35"/>
        <v>5</v>
      </c>
    </row>
    <row r="1116" spans="1:17" x14ac:dyDescent="0.3">
      <c r="A1116" s="308">
        <v>206000</v>
      </c>
      <c r="B1116">
        <v>7216</v>
      </c>
      <c r="C1116" t="s">
        <v>6793</v>
      </c>
      <c r="D1116">
        <v>2007</v>
      </c>
      <c r="E1116">
        <v>1</v>
      </c>
      <c r="F1116" t="s">
        <v>6796</v>
      </c>
      <c r="G1116" t="s">
        <v>6985</v>
      </c>
      <c r="H1116" t="s">
        <v>6986</v>
      </c>
      <c r="I1116" t="s">
        <v>6988</v>
      </c>
      <c r="J1116" t="s">
        <v>6962</v>
      </c>
      <c r="K1116">
        <f t="shared" si="34"/>
        <v>11</v>
      </c>
      <c r="L1116" t="s">
        <v>6794</v>
      </c>
      <c r="N1116" t="s">
        <v>6966</v>
      </c>
      <c r="O1116">
        <v>2007</v>
      </c>
      <c r="P1116">
        <v>4</v>
      </c>
      <c r="Q1116">
        <f t="shared" si="35"/>
        <v>6</v>
      </c>
    </row>
    <row r="1117" spans="1:17" x14ac:dyDescent="0.3">
      <c r="A1117" s="308">
        <v>206000</v>
      </c>
      <c r="B1117">
        <v>7219</v>
      </c>
      <c r="C1117" t="s">
        <v>6793</v>
      </c>
      <c r="D1117">
        <v>2008</v>
      </c>
      <c r="E1117">
        <v>1</v>
      </c>
      <c r="F1117" t="s">
        <v>6989</v>
      </c>
      <c r="G1117" t="s">
        <v>6993</v>
      </c>
      <c r="H1117" t="s">
        <v>6991</v>
      </c>
      <c r="I1117" t="s">
        <v>6988</v>
      </c>
      <c r="J1117" t="s">
        <v>6963</v>
      </c>
      <c r="K1117">
        <f t="shared" si="34"/>
        <v>12</v>
      </c>
      <c r="L1117" t="s">
        <v>6794</v>
      </c>
      <c r="N1117">
        <v>8</v>
      </c>
      <c r="O1117">
        <v>2008</v>
      </c>
      <c r="P1117">
        <v>13</v>
      </c>
      <c r="Q1117">
        <f t="shared" si="35"/>
        <v>4</v>
      </c>
    </row>
    <row r="1118" spans="1:17" x14ac:dyDescent="0.3">
      <c r="A1118" s="308">
        <v>206000</v>
      </c>
      <c r="B1118">
        <v>7222</v>
      </c>
      <c r="C1118" t="s">
        <v>6793</v>
      </c>
      <c r="D1118">
        <v>2006</v>
      </c>
      <c r="E1118">
        <v>1</v>
      </c>
      <c r="F1118" t="s">
        <v>6796</v>
      </c>
      <c r="G1118" t="s">
        <v>6985</v>
      </c>
      <c r="H1118" t="s">
        <v>6991</v>
      </c>
      <c r="I1118" t="s">
        <v>6988</v>
      </c>
      <c r="J1118" t="s">
        <v>6963</v>
      </c>
      <c r="K1118">
        <f t="shared" si="34"/>
        <v>12</v>
      </c>
      <c r="L1118" t="s">
        <v>6794</v>
      </c>
      <c r="N1118" t="s">
        <v>6966</v>
      </c>
      <c r="O1118">
        <v>2006</v>
      </c>
      <c r="P1118">
        <v>10</v>
      </c>
      <c r="Q1118">
        <f t="shared" si="35"/>
        <v>4</v>
      </c>
    </row>
    <row r="1119" spans="1:17" x14ac:dyDescent="0.3">
      <c r="A1119" s="308">
        <v>206000</v>
      </c>
      <c r="B1119">
        <v>7231</v>
      </c>
      <c r="C1119" t="s">
        <v>6793</v>
      </c>
      <c r="D1119">
        <v>2009</v>
      </c>
      <c r="K1119">
        <f t="shared" si="34"/>
        <v>-9</v>
      </c>
      <c r="Q1119">
        <f t="shared" si="35"/>
        <v>0</v>
      </c>
    </row>
    <row r="1120" spans="1:17" x14ac:dyDescent="0.3">
      <c r="A1120" s="308">
        <v>206000</v>
      </c>
      <c r="B1120">
        <v>7232</v>
      </c>
      <c r="C1120" t="s">
        <v>6793</v>
      </c>
      <c r="D1120" t="s">
        <v>6966</v>
      </c>
      <c r="K1120">
        <f t="shared" si="34"/>
        <v>-9</v>
      </c>
      <c r="Q1120">
        <f t="shared" si="35"/>
        <v>0</v>
      </c>
    </row>
    <row r="1121" spans="1:17" x14ac:dyDescent="0.3">
      <c r="A1121" s="308">
        <v>206000</v>
      </c>
      <c r="B1121">
        <v>7233</v>
      </c>
      <c r="C1121" t="s">
        <v>6793</v>
      </c>
      <c r="D1121">
        <v>2006</v>
      </c>
      <c r="E1121">
        <v>1</v>
      </c>
      <c r="F1121" t="s">
        <v>6796</v>
      </c>
      <c r="G1121" t="s">
        <v>6985</v>
      </c>
      <c r="H1121" t="s">
        <v>6991</v>
      </c>
      <c r="I1121" t="s">
        <v>6988</v>
      </c>
      <c r="J1121" t="s">
        <v>6963</v>
      </c>
      <c r="K1121">
        <f t="shared" si="34"/>
        <v>12</v>
      </c>
      <c r="L1121" t="s">
        <v>6794</v>
      </c>
      <c r="N1121" t="s">
        <v>6966</v>
      </c>
      <c r="O1121">
        <v>2006</v>
      </c>
      <c r="P1121">
        <v>12</v>
      </c>
      <c r="Q1121">
        <f t="shared" si="35"/>
        <v>4</v>
      </c>
    </row>
    <row r="1122" spans="1:17" x14ac:dyDescent="0.3">
      <c r="A1122" s="308">
        <v>206000</v>
      </c>
      <c r="B1122">
        <v>7238</v>
      </c>
      <c r="C1122" t="s">
        <v>6793</v>
      </c>
      <c r="D1122">
        <v>2008</v>
      </c>
      <c r="E1122">
        <v>1</v>
      </c>
      <c r="F1122" t="s">
        <v>6796</v>
      </c>
      <c r="G1122" t="s">
        <v>6985</v>
      </c>
      <c r="H1122" t="s">
        <v>6991</v>
      </c>
      <c r="I1122" t="s">
        <v>6988</v>
      </c>
      <c r="J1122" t="s">
        <v>6963</v>
      </c>
      <c r="K1122">
        <f t="shared" si="34"/>
        <v>12</v>
      </c>
      <c r="L1122" t="s">
        <v>6794</v>
      </c>
      <c r="N1122">
        <v>8</v>
      </c>
      <c r="O1122">
        <v>2008</v>
      </c>
      <c r="P1122">
        <v>6</v>
      </c>
      <c r="Q1122">
        <f t="shared" si="35"/>
        <v>5</v>
      </c>
    </row>
    <row r="1123" spans="1:17" x14ac:dyDescent="0.3">
      <c r="A1123" s="308">
        <v>206000</v>
      </c>
      <c r="B1123">
        <v>7250</v>
      </c>
      <c r="C1123" t="s">
        <v>6793</v>
      </c>
      <c r="D1123">
        <v>2007</v>
      </c>
      <c r="E1123">
        <v>1</v>
      </c>
      <c r="F1123" t="s">
        <v>6796</v>
      </c>
      <c r="G1123" t="s">
        <v>6985</v>
      </c>
      <c r="H1123" t="s">
        <v>6991</v>
      </c>
      <c r="I1123" t="s">
        <v>6988</v>
      </c>
      <c r="J1123" t="s">
        <v>6951</v>
      </c>
      <c r="K1123">
        <f t="shared" si="34"/>
        <v>3</v>
      </c>
      <c r="L1123" t="s">
        <v>6793</v>
      </c>
      <c r="M1123">
        <v>50</v>
      </c>
      <c r="N1123">
        <v>2</v>
      </c>
      <c r="O1123">
        <v>2007</v>
      </c>
      <c r="P1123">
        <v>6</v>
      </c>
      <c r="Q1123">
        <f t="shared" si="35"/>
        <v>5</v>
      </c>
    </row>
    <row r="1124" spans="1:17" x14ac:dyDescent="0.3">
      <c r="A1124" s="308">
        <v>206000</v>
      </c>
      <c r="B1124">
        <v>7258</v>
      </c>
      <c r="C1124" t="s">
        <v>6793</v>
      </c>
      <c r="D1124">
        <v>2008</v>
      </c>
      <c r="E1124">
        <v>1</v>
      </c>
      <c r="F1124" t="s">
        <v>6989</v>
      </c>
      <c r="G1124" t="s">
        <v>6985</v>
      </c>
      <c r="H1124" t="s">
        <v>6990</v>
      </c>
      <c r="I1124" t="s">
        <v>6988</v>
      </c>
      <c r="J1124" t="s">
        <v>6965</v>
      </c>
      <c r="K1124">
        <f t="shared" si="34"/>
        <v>14</v>
      </c>
      <c r="L1124" t="s">
        <v>6794</v>
      </c>
      <c r="N1124" t="s">
        <v>6966</v>
      </c>
      <c r="O1124">
        <v>2008</v>
      </c>
      <c r="P1124" t="s">
        <v>6966</v>
      </c>
      <c r="Q1124">
        <f t="shared" si="35"/>
        <v>-1</v>
      </c>
    </row>
    <row r="1125" spans="1:17" x14ac:dyDescent="0.3">
      <c r="A1125" s="308">
        <v>206000</v>
      </c>
      <c r="B1125">
        <v>7259</v>
      </c>
      <c r="C1125" t="s">
        <v>6793</v>
      </c>
      <c r="D1125">
        <v>2007</v>
      </c>
      <c r="E1125">
        <v>1</v>
      </c>
      <c r="F1125" t="s">
        <v>6796</v>
      </c>
      <c r="G1125" t="s">
        <v>6985</v>
      </c>
      <c r="H1125" t="s">
        <v>6986</v>
      </c>
      <c r="I1125" t="s">
        <v>6988</v>
      </c>
      <c r="J1125" t="s">
        <v>6962</v>
      </c>
      <c r="K1125">
        <f t="shared" si="34"/>
        <v>11</v>
      </c>
      <c r="L1125" t="s">
        <v>6794</v>
      </c>
      <c r="N1125" t="s">
        <v>6966</v>
      </c>
      <c r="O1125">
        <v>2007</v>
      </c>
      <c r="P1125">
        <v>20</v>
      </c>
      <c r="Q1125">
        <f t="shared" si="35"/>
        <v>2</v>
      </c>
    </row>
    <row r="1126" spans="1:17" x14ac:dyDescent="0.3">
      <c r="A1126" s="308">
        <v>206000</v>
      </c>
      <c r="B1126">
        <v>7268</v>
      </c>
      <c r="C1126" t="s">
        <v>6793</v>
      </c>
      <c r="D1126">
        <v>2007</v>
      </c>
      <c r="E1126">
        <v>1</v>
      </c>
      <c r="F1126" t="s">
        <v>6796</v>
      </c>
      <c r="G1126" t="s">
        <v>6985</v>
      </c>
      <c r="H1126" t="s">
        <v>6991</v>
      </c>
      <c r="I1126" t="s">
        <v>6988</v>
      </c>
      <c r="J1126" t="s">
        <v>6963</v>
      </c>
      <c r="K1126">
        <f t="shared" si="34"/>
        <v>12</v>
      </c>
      <c r="L1126" t="s">
        <v>6794</v>
      </c>
      <c r="N1126" t="s">
        <v>6966</v>
      </c>
      <c r="O1126">
        <v>2007</v>
      </c>
      <c r="P1126">
        <v>5</v>
      </c>
      <c r="Q1126">
        <f t="shared" si="35"/>
        <v>5</v>
      </c>
    </row>
    <row r="1127" spans="1:17" x14ac:dyDescent="0.3">
      <c r="A1127" s="308">
        <v>206000</v>
      </c>
      <c r="B1127">
        <v>7275</v>
      </c>
      <c r="C1127" t="s">
        <v>6793</v>
      </c>
      <c r="D1127">
        <v>2009</v>
      </c>
      <c r="K1127">
        <f t="shared" si="34"/>
        <v>-9</v>
      </c>
      <c r="Q1127">
        <f t="shared" si="35"/>
        <v>0</v>
      </c>
    </row>
    <row r="1128" spans="1:17" x14ac:dyDescent="0.3">
      <c r="A1128" s="308">
        <v>206000</v>
      </c>
      <c r="B1128">
        <v>7279</v>
      </c>
      <c r="C1128" t="s">
        <v>6793</v>
      </c>
      <c r="D1128">
        <v>2006</v>
      </c>
      <c r="E1128">
        <v>1</v>
      </c>
      <c r="F1128" t="s">
        <v>6796</v>
      </c>
      <c r="G1128" t="s">
        <v>6985</v>
      </c>
      <c r="H1128" t="s">
        <v>6986</v>
      </c>
      <c r="I1128" t="s">
        <v>6988</v>
      </c>
      <c r="J1128" t="s">
        <v>6965</v>
      </c>
      <c r="K1128">
        <f t="shared" si="34"/>
        <v>14</v>
      </c>
      <c r="L1128" t="s">
        <v>6794</v>
      </c>
      <c r="N1128" t="s">
        <v>6966</v>
      </c>
      <c r="O1128">
        <v>2006</v>
      </c>
      <c r="P1128" t="s">
        <v>6966</v>
      </c>
      <c r="Q1128">
        <f t="shared" si="35"/>
        <v>-1</v>
      </c>
    </row>
    <row r="1129" spans="1:17" x14ac:dyDescent="0.3">
      <c r="A1129" s="308">
        <v>206000</v>
      </c>
      <c r="B1129">
        <v>7282</v>
      </c>
      <c r="C1129" t="s">
        <v>6793</v>
      </c>
      <c r="D1129">
        <v>2009</v>
      </c>
      <c r="K1129">
        <f t="shared" si="34"/>
        <v>-9</v>
      </c>
      <c r="Q1129">
        <f t="shared" si="35"/>
        <v>0</v>
      </c>
    </row>
    <row r="1130" spans="1:17" x14ac:dyDescent="0.3">
      <c r="A1130" s="308">
        <v>206000</v>
      </c>
      <c r="B1130">
        <v>7285</v>
      </c>
      <c r="C1130" t="s">
        <v>6793</v>
      </c>
      <c r="D1130">
        <v>2006</v>
      </c>
      <c r="E1130">
        <v>1</v>
      </c>
      <c r="F1130" t="s">
        <v>6796</v>
      </c>
      <c r="G1130" t="s">
        <v>6985</v>
      </c>
      <c r="H1130" t="s">
        <v>6986</v>
      </c>
      <c r="I1130" t="s">
        <v>6988</v>
      </c>
      <c r="J1130" t="s">
        <v>6960</v>
      </c>
      <c r="K1130">
        <f t="shared" si="34"/>
        <v>9</v>
      </c>
      <c r="L1130" t="s">
        <v>6793</v>
      </c>
      <c r="M1130">
        <v>50</v>
      </c>
      <c r="N1130" t="s">
        <v>6966</v>
      </c>
      <c r="O1130">
        <v>2006</v>
      </c>
      <c r="P1130" t="s">
        <v>6966</v>
      </c>
      <c r="Q1130">
        <f t="shared" si="35"/>
        <v>-1</v>
      </c>
    </row>
    <row r="1131" spans="1:17" x14ac:dyDescent="0.3">
      <c r="A1131" s="308">
        <v>206000</v>
      </c>
      <c r="B1131">
        <v>7289</v>
      </c>
      <c r="C1131" t="s">
        <v>6793</v>
      </c>
      <c r="D1131">
        <v>2007</v>
      </c>
      <c r="E1131">
        <v>1</v>
      </c>
      <c r="F1131" t="s">
        <v>6796</v>
      </c>
      <c r="G1131" t="s">
        <v>6985</v>
      </c>
      <c r="H1131" t="s">
        <v>6991</v>
      </c>
      <c r="I1131" t="s">
        <v>6988</v>
      </c>
      <c r="J1131" t="s">
        <v>6963</v>
      </c>
      <c r="K1131">
        <f t="shared" si="34"/>
        <v>12</v>
      </c>
      <c r="L1131" t="s">
        <v>6794</v>
      </c>
      <c r="N1131">
        <v>5</v>
      </c>
      <c r="O1131">
        <v>2007</v>
      </c>
      <c r="P1131" t="s">
        <v>6966</v>
      </c>
      <c r="Q1131">
        <f t="shared" si="35"/>
        <v>-1</v>
      </c>
    </row>
    <row r="1132" spans="1:17" x14ac:dyDescent="0.3">
      <c r="A1132" s="308">
        <v>206000</v>
      </c>
      <c r="B1132">
        <v>7292</v>
      </c>
      <c r="C1132" t="s">
        <v>6793</v>
      </c>
      <c r="D1132">
        <v>2009</v>
      </c>
      <c r="K1132">
        <f t="shared" si="34"/>
        <v>-9</v>
      </c>
      <c r="Q1132">
        <f t="shared" si="35"/>
        <v>0</v>
      </c>
    </row>
    <row r="1133" spans="1:17" x14ac:dyDescent="0.3">
      <c r="A1133" s="308">
        <v>206000</v>
      </c>
      <c r="B1133">
        <v>7304</v>
      </c>
      <c r="C1133" t="s">
        <v>6793</v>
      </c>
      <c r="D1133">
        <v>2007</v>
      </c>
      <c r="E1133">
        <v>1</v>
      </c>
      <c r="F1133" t="s">
        <v>6796</v>
      </c>
      <c r="G1133" t="s">
        <v>6985</v>
      </c>
      <c r="H1133" t="s">
        <v>6986</v>
      </c>
      <c r="I1133" t="s">
        <v>6988</v>
      </c>
      <c r="J1133" t="s">
        <v>6962</v>
      </c>
      <c r="K1133">
        <f t="shared" si="34"/>
        <v>11</v>
      </c>
      <c r="L1133" t="s">
        <v>6794</v>
      </c>
      <c r="N1133" t="s">
        <v>6966</v>
      </c>
      <c r="O1133">
        <v>2007</v>
      </c>
      <c r="P1133">
        <v>7</v>
      </c>
      <c r="Q1133">
        <f t="shared" si="35"/>
        <v>5</v>
      </c>
    </row>
    <row r="1134" spans="1:17" x14ac:dyDescent="0.3">
      <c r="A1134" s="308">
        <v>206000</v>
      </c>
      <c r="B1134">
        <v>7305</v>
      </c>
      <c r="C1134" t="s">
        <v>6793</v>
      </c>
      <c r="D1134">
        <v>2006</v>
      </c>
      <c r="E1134">
        <v>1</v>
      </c>
      <c r="F1134" t="s">
        <v>6796</v>
      </c>
      <c r="G1134" t="s">
        <v>6985</v>
      </c>
      <c r="H1134" t="s">
        <v>6991</v>
      </c>
      <c r="I1134" t="s">
        <v>6988</v>
      </c>
      <c r="J1134" t="s">
        <v>6962</v>
      </c>
      <c r="K1134">
        <f t="shared" si="34"/>
        <v>11</v>
      </c>
      <c r="L1134" t="s">
        <v>6794</v>
      </c>
      <c r="N1134" t="s">
        <v>6966</v>
      </c>
      <c r="O1134">
        <v>2006</v>
      </c>
      <c r="P1134">
        <v>12</v>
      </c>
      <c r="Q1134">
        <f t="shared" si="35"/>
        <v>4</v>
      </c>
    </row>
    <row r="1135" spans="1:17" x14ac:dyDescent="0.3">
      <c r="A1135" s="308">
        <v>206000</v>
      </c>
      <c r="B1135">
        <v>7316</v>
      </c>
      <c r="C1135" t="s">
        <v>6793</v>
      </c>
      <c r="D1135">
        <v>2009</v>
      </c>
      <c r="K1135">
        <f t="shared" si="34"/>
        <v>-9</v>
      </c>
      <c r="Q1135">
        <f t="shared" si="35"/>
        <v>0</v>
      </c>
    </row>
    <row r="1136" spans="1:17" x14ac:dyDescent="0.3">
      <c r="A1136" s="308">
        <v>206000</v>
      </c>
      <c r="B1136">
        <v>7321</v>
      </c>
      <c r="C1136" t="s">
        <v>6793</v>
      </c>
      <c r="D1136">
        <v>2008</v>
      </c>
      <c r="E1136">
        <v>1</v>
      </c>
      <c r="F1136" t="s">
        <v>6796</v>
      </c>
      <c r="G1136" t="s">
        <v>6985</v>
      </c>
      <c r="H1136" t="s">
        <v>6991</v>
      </c>
      <c r="I1136" t="s">
        <v>6988</v>
      </c>
      <c r="J1136" t="s">
        <v>6963</v>
      </c>
      <c r="K1136">
        <f t="shared" si="34"/>
        <v>12</v>
      </c>
      <c r="L1136" t="s">
        <v>6794</v>
      </c>
      <c r="N1136">
        <v>10</v>
      </c>
      <c r="O1136">
        <v>2007</v>
      </c>
      <c r="P1136">
        <v>10</v>
      </c>
      <c r="Q1136">
        <f t="shared" si="35"/>
        <v>4</v>
      </c>
    </row>
    <row r="1137" spans="1:17" x14ac:dyDescent="0.3">
      <c r="A1137" s="308">
        <v>206000</v>
      </c>
      <c r="B1137">
        <v>7324</v>
      </c>
      <c r="C1137" t="s">
        <v>6793</v>
      </c>
      <c r="D1137">
        <v>2007</v>
      </c>
      <c r="E1137">
        <v>1</v>
      </c>
      <c r="F1137" t="s">
        <v>6796</v>
      </c>
      <c r="G1137" t="s">
        <v>6985</v>
      </c>
      <c r="H1137" t="s">
        <v>6990</v>
      </c>
      <c r="I1137" t="s">
        <v>6988</v>
      </c>
      <c r="J1137" t="s">
        <v>6962</v>
      </c>
      <c r="K1137">
        <f t="shared" si="34"/>
        <v>11</v>
      </c>
      <c r="L1137" t="s">
        <v>6794</v>
      </c>
      <c r="N1137" t="s">
        <v>6966</v>
      </c>
      <c r="O1137">
        <v>2007</v>
      </c>
      <c r="P1137">
        <v>12</v>
      </c>
      <c r="Q1137">
        <f t="shared" si="35"/>
        <v>4</v>
      </c>
    </row>
    <row r="1138" spans="1:17" x14ac:dyDescent="0.3">
      <c r="A1138" s="308">
        <v>206000</v>
      </c>
      <c r="B1138">
        <v>7327</v>
      </c>
      <c r="C1138" t="s">
        <v>6793</v>
      </c>
      <c r="D1138">
        <v>2008</v>
      </c>
      <c r="E1138">
        <v>1</v>
      </c>
      <c r="F1138" t="s">
        <v>6796</v>
      </c>
      <c r="G1138" t="s">
        <v>6985</v>
      </c>
      <c r="H1138" t="s">
        <v>6990</v>
      </c>
      <c r="I1138" t="s">
        <v>6988</v>
      </c>
      <c r="J1138" t="s">
        <v>6962</v>
      </c>
      <c r="K1138">
        <f t="shared" si="34"/>
        <v>11</v>
      </c>
      <c r="L1138" t="s">
        <v>6793</v>
      </c>
      <c r="M1138">
        <v>50</v>
      </c>
      <c r="N1138">
        <v>4</v>
      </c>
      <c r="O1138">
        <v>2008</v>
      </c>
      <c r="P1138" t="s">
        <v>6966</v>
      </c>
      <c r="Q1138">
        <f t="shared" si="35"/>
        <v>-1</v>
      </c>
    </row>
    <row r="1139" spans="1:17" x14ac:dyDescent="0.3">
      <c r="A1139" s="308">
        <v>206000</v>
      </c>
      <c r="B1139">
        <v>7330</v>
      </c>
      <c r="C1139" t="s">
        <v>6793</v>
      </c>
      <c r="D1139">
        <v>2008</v>
      </c>
      <c r="E1139">
        <v>1</v>
      </c>
      <c r="F1139" t="s">
        <v>6796</v>
      </c>
      <c r="G1139" t="s">
        <v>6985</v>
      </c>
      <c r="H1139" t="s">
        <v>6986</v>
      </c>
      <c r="I1139" t="s">
        <v>6988</v>
      </c>
      <c r="J1139" t="s">
        <v>6962</v>
      </c>
      <c r="K1139">
        <f t="shared" si="34"/>
        <v>11</v>
      </c>
      <c r="L1139" t="s">
        <v>6794</v>
      </c>
      <c r="N1139" t="s">
        <v>6966</v>
      </c>
      <c r="O1139">
        <v>2008</v>
      </c>
      <c r="P1139">
        <v>7</v>
      </c>
      <c r="Q1139">
        <f t="shared" si="35"/>
        <v>5</v>
      </c>
    </row>
    <row r="1140" spans="1:17" x14ac:dyDescent="0.3">
      <c r="A1140" s="308">
        <v>206000</v>
      </c>
      <c r="B1140">
        <v>7333</v>
      </c>
      <c r="C1140" t="s">
        <v>6793</v>
      </c>
      <c r="D1140">
        <v>2006</v>
      </c>
      <c r="E1140">
        <v>1</v>
      </c>
      <c r="F1140" t="s">
        <v>6796</v>
      </c>
      <c r="G1140" t="s">
        <v>6985</v>
      </c>
      <c r="H1140" t="s">
        <v>6991</v>
      </c>
      <c r="I1140" t="s">
        <v>6988</v>
      </c>
      <c r="J1140" t="s">
        <v>6960</v>
      </c>
      <c r="K1140">
        <f t="shared" si="34"/>
        <v>9</v>
      </c>
      <c r="L1140" t="s">
        <v>6</v>
      </c>
      <c r="N1140" t="s">
        <v>6966</v>
      </c>
      <c r="O1140">
        <v>2006</v>
      </c>
      <c r="P1140">
        <v>10</v>
      </c>
      <c r="Q1140">
        <f t="shared" si="35"/>
        <v>4</v>
      </c>
    </row>
    <row r="1141" spans="1:17" x14ac:dyDescent="0.3">
      <c r="A1141" s="308">
        <v>206000</v>
      </c>
      <c r="B1141">
        <v>7339</v>
      </c>
      <c r="C1141" t="s">
        <v>6793</v>
      </c>
      <c r="D1141">
        <v>2009</v>
      </c>
      <c r="K1141">
        <f t="shared" si="34"/>
        <v>-9</v>
      </c>
      <c r="Q1141">
        <f t="shared" si="35"/>
        <v>0</v>
      </c>
    </row>
    <row r="1142" spans="1:17" x14ac:dyDescent="0.3">
      <c r="A1142" s="308">
        <v>206000</v>
      </c>
      <c r="B1142">
        <v>7345</v>
      </c>
      <c r="C1142" t="s">
        <v>6793</v>
      </c>
      <c r="D1142">
        <v>2006</v>
      </c>
      <c r="E1142">
        <v>1</v>
      </c>
      <c r="F1142" t="s">
        <v>6796</v>
      </c>
      <c r="G1142" t="s">
        <v>6985</v>
      </c>
      <c r="H1142" t="s">
        <v>6986</v>
      </c>
      <c r="I1142" t="s">
        <v>6988</v>
      </c>
      <c r="J1142" t="s">
        <v>6962</v>
      </c>
      <c r="K1142">
        <f t="shared" si="34"/>
        <v>11</v>
      </c>
      <c r="L1142" t="s">
        <v>6794</v>
      </c>
      <c r="N1142">
        <v>5</v>
      </c>
      <c r="O1142">
        <v>2008</v>
      </c>
      <c r="P1142">
        <v>35</v>
      </c>
      <c r="Q1142">
        <f t="shared" si="35"/>
        <v>1</v>
      </c>
    </row>
    <row r="1143" spans="1:17" x14ac:dyDescent="0.3">
      <c r="A1143" s="308">
        <v>206000</v>
      </c>
      <c r="B1143">
        <v>7349</v>
      </c>
      <c r="C1143" t="s">
        <v>6793</v>
      </c>
      <c r="D1143">
        <v>2007</v>
      </c>
      <c r="E1143">
        <v>1</v>
      </c>
      <c r="F1143" t="s">
        <v>6796</v>
      </c>
      <c r="G1143" t="s">
        <v>6985</v>
      </c>
      <c r="H1143" t="s">
        <v>6991</v>
      </c>
      <c r="I1143" t="s">
        <v>6988</v>
      </c>
      <c r="J1143" t="s">
        <v>6959</v>
      </c>
      <c r="K1143">
        <f t="shared" si="34"/>
        <v>8</v>
      </c>
      <c r="L1143" t="s">
        <v>6794</v>
      </c>
      <c r="N1143" t="s">
        <v>6966</v>
      </c>
      <c r="O1143">
        <v>2007</v>
      </c>
      <c r="P1143">
        <v>20</v>
      </c>
      <c r="Q1143">
        <f t="shared" si="35"/>
        <v>2</v>
      </c>
    </row>
    <row r="1144" spans="1:17" x14ac:dyDescent="0.3">
      <c r="A1144" s="308">
        <v>206000</v>
      </c>
      <c r="B1144">
        <v>7353</v>
      </c>
      <c r="C1144" t="s">
        <v>6793</v>
      </c>
      <c r="D1144">
        <v>2009</v>
      </c>
      <c r="K1144">
        <f t="shared" si="34"/>
        <v>-9</v>
      </c>
      <c r="Q1144">
        <f t="shared" si="35"/>
        <v>0</v>
      </c>
    </row>
    <row r="1145" spans="1:17" x14ac:dyDescent="0.3">
      <c r="A1145" s="308">
        <v>206000</v>
      </c>
      <c r="B1145">
        <v>7369</v>
      </c>
      <c r="C1145" t="s">
        <v>6793</v>
      </c>
      <c r="D1145">
        <v>2009</v>
      </c>
      <c r="K1145">
        <f t="shared" si="34"/>
        <v>-9</v>
      </c>
      <c r="Q1145">
        <f t="shared" si="35"/>
        <v>0</v>
      </c>
    </row>
    <row r="1146" spans="1:17" x14ac:dyDescent="0.3">
      <c r="A1146" s="308">
        <v>206000</v>
      </c>
      <c r="B1146">
        <v>7371</v>
      </c>
      <c r="C1146" t="s">
        <v>6793</v>
      </c>
      <c r="D1146">
        <v>2007</v>
      </c>
      <c r="E1146">
        <v>1</v>
      </c>
      <c r="F1146" t="s">
        <v>6796</v>
      </c>
      <c r="G1146" t="s">
        <v>6985</v>
      </c>
      <c r="H1146" t="s">
        <v>6991</v>
      </c>
      <c r="I1146" t="s">
        <v>6988</v>
      </c>
      <c r="J1146" t="s">
        <v>6963</v>
      </c>
      <c r="K1146">
        <f t="shared" si="34"/>
        <v>12</v>
      </c>
      <c r="L1146" t="s">
        <v>6794</v>
      </c>
      <c r="N1146">
        <v>1</v>
      </c>
      <c r="O1146">
        <v>2007</v>
      </c>
      <c r="P1146" t="s">
        <v>6966</v>
      </c>
      <c r="Q1146">
        <f t="shared" si="35"/>
        <v>-1</v>
      </c>
    </row>
    <row r="1147" spans="1:17" x14ac:dyDescent="0.3">
      <c r="A1147" s="308">
        <v>206000</v>
      </c>
      <c r="B1147">
        <v>7372</v>
      </c>
      <c r="C1147" t="s">
        <v>6793</v>
      </c>
      <c r="D1147">
        <v>2009</v>
      </c>
      <c r="K1147">
        <f t="shared" si="34"/>
        <v>-9</v>
      </c>
      <c r="Q1147">
        <f t="shared" si="35"/>
        <v>0</v>
      </c>
    </row>
    <row r="1148" spans="1:17" x14ac:dyDescent="0.3">
      <c r="A1148" s="308">
        <v>206000</v>
      </c>
      <c r="B1148">
        <v>7380</v>
      </c>
      <c r="C1148" t="s">
        <v>6793</v>
      </c>
      <c r="D1148" t="s">
        <v>6966</v>
      </c>
      <c r="K1148">
        <f t="shared" si="34"/>
        <v>-9</v>
      </c>
      <c r="Q1148">
        <f t="shared" si="35"/>
        <v>0</v>
      </c>
    </row>
    <row r="1149" spans="1:17" x14ac:dyDescent="0.3">
      <c r="A1149" s="308">
        <v>206000</v>
      </c>
      <c r="B1149">
        <v>7381</v>
      </c>
      <c r="C1149" t="s">
        <v>6793</v>
      </c>
      <c r="D1149">
        <v>2006</v>
      </c>
      <c r="E1149">
        <v>1</v>
      </c>
      <c r="F1149" t="s">
        <v>6796</v>
      </c>
      <c r="G1149" t="s">
        <v>6985</v>
      </c>
      <c r="H1149" t="s">
        <v>6986</v>
      </c>
      <c r="I1149" t="s">
        <v>6988</v>
      </c>
      <c r="J1149" t="s">
        <v>6962</v>
      </c>
      <c r="K1149">
        <f t="shared" si="34"/>
        <v>11</v>
      </c>
      <c r="L1149" t="s">
        <v>6794</v>
      </c>
      <c r="N1149">
        <v>1</v>
      </c>
      <c r="O1149">
        <v>2006</v>
      </c>
      <c r="P1149">
        <v>10</v>
      </c>
      <c r="Q1149">
        <f t="shared" si="35"/>
        <v>4</v>
      </c>
    </row>
    <row r="1150" spans="1:17" x14ac:dyDescent="0.3">
      <c r="A1150" s="308">
        <v>206000</v>
      </c>
      <c r="B1150">
        <v>7386</v>
      </c>
      <c r="C1150" t="s">
        <v>6793</v>
      </c>
      <c r="D1150">
        <v>2009</v>
      </c>
      <c r="K1150">
        <f t="shared" si="34"/>
        <v>-9</v>
      </c>
      <c r="Q1150">
        <f t="shared" si="35"/>
        <v>0</v>
      </c>
    </row>
    <row r="1151" spans="1:17" x14ac:dyDescent="0.3">
      <c r="A1151" s="308">
        <v>206000</v>
      </c>
      <c r="B1151">
        <v>7389</v>
      </c>
      <c r="C1151" t="s">
        <v>6793</v>
      </c>
      <c r="D1151">
        <v>2006</v>
      </c>
      <c r="E1151">
        <v>1</v>
      </c>
      <c r="F1151" t="s">
        <v>6796</v>
      </c>
      <c r="G1151" t="s">
        <v>6985</v>
      </c>
      <c r="H1151" t="s">
        <v>6991</v>
      </c>
      <c r="I1151" t="s">
        <v>6988</v>
      </c>
      <c r="J1151" t="s">
        <v>6959</v>
      </c>
      <c r="K1151">
        <f t="shared" si="34"/>
        <v>8</v>
      </c>
      <c r="L1151" t="s">
        <v>6794</v>
      </c>
      <c r="N1151">
        <v>11</v>
      </c>
      <c r="O1151">
        <v>2006</v>
      </c>
      <c r="P1151">
        <v>8</v>
      </c>
      <c r="Q1151">
        <f t="shared" si="35"/>
        <v>5</v>
      </c>
    </row>
    <row r="1152" spans="1:17" x14ac:dyDescent="0.3">
      <c r="A1152" s="308">
        <v>206000</v>
      </c>
      <c r="B1152">
        <v>7391</v>
      </c>
      <c r="C1152" t="s">
        <v>6793</v>
      </c>
      <c r="D1152">
        <v>2009</v>
      </c>
      <c r="K1152">
        <f t="shared" si="34"/>
        <v>-9</v>
      </c>
      <c r="Q1152">
        <f t="shared" si="35"/>
        <v>0</v>
      </c>
    </row>
    <row r="1153" spans="1:17" x14ac:dyDescent="0.3">
      <c r="A1153" s="308">
        <v>206000</v>
      </c>
      <c r="B1153">
        <v>7406</v>
      </c>
      <c r="C1153" t="s">
        <v>6793</v>
      </c>
      <c r="D1153">
        <v>2008</v>
      </c>
      <c r="E1153">
        <v>1</v>
      </c>
      <c r="F1153" t="s">
        <v>6796</v>
      </c>
      <c r="G1153" t="s">
        <v>6985</v>
      </c>
      <c r="H1153" t="s">
        <v>6991</v>
      </c>
      <c r="I1153" t="s">
        <v>6988</v>
      </c>
      <c r="J1153" t="s">
        <v>6960</v>
      </c>
      <c r="K1153">
        <f t="shared" si="34"/>
        <v>9</v>
      </c>
      <c r="L1153" t="s">
        <v>6794</v>
      </c>
      <c r="N1153" t="s">
        <v>6966</v>
      </c>
      <c r="O1153">
        <v>2008</v>
      </c>
      <c r="P1153" t="s">
        <v>6966</v>
      </c>
      <c r="Q1153">
        <f t="shared" si="35"/>
        <v>-1</v>
      </c>
    </row>
    <row r="1154" spans="1:17" x14ac:dyDescent="0.3">
      <c r="A1154" s="308">
        <v>206000</v>
      </c>
      <c r="B1154">
        <v>7407</v>
      </c>
      <c r="C1154" t="s">
        <v>6793</v>
      </c>
      <c r="D1154">
        <v>2009</v>
      </c>
      <c r="K1154">
        <f t="shared" si="34"/>
        <v>-9</v>
      </c>
      <c r="Q1154">
        <f t="shared" si="35"/>
        <v>0</v>
      </c>
    </row>
    <row r="1155" spans="1:17" x14ac:dyDescent="0.3">
      <c r="A1155" s="308">
        <v>206000</v>
      </c>
      <c r="B1155">
        <v>7409</v>
      </c>
      <c r="C1155" t="s">
        <v>6793</v>
      </c>
      <c r="D1155">
        <v>2008</v>
      </c>
      <c r="E1155">
        <v>1</v>
      </c>
      <c r="F1155" t="s">
        <v>6989</v>
      </c>
      <c r="G1155" t="s">
        <v>6994</v>
      </c>
      <c r="H1155" t="s">
        <v>6966</v>
      </c>
      <c r="I1155" t="s">
        <v>6988</v>
      </c>
      <c r="J1155" t="s">
        <v>6960</v>
      </c>
      <c r="K1155">
        <f t="shared" si="34"/>
        <v>9</v>
      </c>
      <c r="L1155" t="s">
        <v>6793</v>
      </c>
      <c r="M1155" t="s">
        <v>6966</v>
      </c>
      <c r="N1155">
        <v>2</v>
      </c>
      <c r="O1155">
        <v>2008</v>
      </c>
      <c r="P1155" t="s">
        <v>6966</v>
      </c>
      <c r="Q1155">
        <f t="shared" si="35"/>
        <v>-1</v>
      </c>
    </row>
    <row r="1156" spans="1:17" x14ac:dyDescent="0.3">
      <c r="A1156" s="308">
        <v>206000</v>
      </c>
      <c r="B1156">
        <v>7413</v>
      </c>
      <c r="C1156" t="s">
        <v>6793</v>
      </c>
      <c r="D1156">
        <v>2009</v>
      </c>
      <c r="K1156">
        <f t="shared" si="34"/>
        <v>-9</v>
      </c>
      <c r="Q1156">
        <f t="shared" si="35"/>
        <v>0</v>
      </c>
    </row>
    <row r="1157" spans="1:17" x14ac:dyDescent="0.3">
      <c r="A1157" s="308">
        <v>206000</v>
      </c>
      <c r="B1157">
        <v>7421</v>
      </c>
      <c r="C1157" t="s">
        <v>6793</v>
      </c>
      <c r="D1157">
        <v>2008</v>
      </c>
      <c r="E1157">
        <v>1</v>
      </c>
      <c r="F1157" t="s">
        <v>6796</v>
      </c>
      <c r="G1157" t="s">
        <v>6985</v>
      </c>
      <c r="H1157" t="s">
        <v>6991</v>
      </c>
      <c r="I1157" t="s">
        <v>6988</v>
      </c>
      <c r="J1157" t="s">
        <v>6963</v>
      </c>
      <c r="K1157">
        <f t="shared" si="34"/>
        <v>12</v>
      </c>
      <c r="L1157" t="s">
        <v>6794</v>
      </c>
      <c r="N1157">
        <v>1</v>
      </c>
      <c r="O1157">
        <v>2008</v>
      </c>
      <c r="P1157">
        <v>9</v>
      </c>
      <c r="Q1157">
        <f t="shared" si="35"/>
        <v>5</v>
      </c>
    </row>
    <row r="1158" spans="1:17" x14ac:dyDescent="0.3">
      <c r="A1158" s="308">
        <v>206000</v>
      </c>
      <c r="B1158">
        <v>7422</v>
      </c>
      <c r="C1158" t="s">
        <v>6793</v>
      </c>
      <c r="D1158">
        <v>2008</v>
      </c>
      <c r="E1158">
        <v>1</v>
      </c>
      <c r="F1158" t="s">
        <v>6796</v>
      </c>
      <c r="G1158" t="s">
        <v>6985</v>
      </c>
      <c r="H1158" t="s">
        <v>6990</v>
      </c>
      <c r="I1158" t="s">
        <v>6965</v>
      </c>
      <c r="J1158" t="s">
        <v>6962</v>
      </c>
      <c r="K1158">
        <f t="shared" si="34"/>
        <v>11</v>
      </c>
      <c r="L1158" t="s">
        <v>6794</v>
      </c>
      <c r="N1158">
        <v>1</v>
      </c>
      <c r="O1158">
        <v>2008</v>
      </c>
      <c r="P1158" t="s">
        <v>6966</v>
      </c>
      <c r="Q1158">
        <f t="shared" si="35"/>
        <v>-1</v>
      </c>
    </row>
    <row r="1159" spans="1:17" x14ac:dyDescent="0.3">
      <c r="A1159" s="308">
        <v>206000</v>
      </c>
      <c r="B1159">
        <v>7423</v>
      </c>
      <c r="C1159" t="s">
        <v>6793</v>
      </c>
      <c r="D1159">
        <v>2007</v>
      </c>
      <c r="E1159">
        <v>1</v>
      </c>
      <c r="F1159" t="s">
        <v>6796</v>
      </c>
      <c r="G1159" t="s">
        <v>6985</v>
      </c>
      <c r="H1159" t="s">
        <v>6986</v>
      </c>
      <c r="I1159" t="s">
        <v>6992</v>
      </c>
      <c r="J1159" t="s">
        <v>6965</v>
      </c>
      <c r="K1159">
        <f t="shared" si="34"/>
        <v>14</v>
      </c>
      <c r="L1159" t="s">
        <v>6794</v>
      </c>
      <c r="N1159">
        <v>4</v>
      </c>
      <c r="O1159">
        <v>2007</v>
      </c>
      <c r="P1159">
        <v>10</v>
      </c>
      <c r="Q1159">
        <f t="shared" si="35"/>
        <v>4</v>
      </c>
    </row>
    <row r="1160" spans="1:17" x14ac:dyDescent="0.3">
      <c r="A1160" s="308">
        <v>206000</v>
      </c>
      <c r="B1160">
        <v>7424</v>
      </c>
      <c r="C1160" t="s">
        <v>6793</v>
      </c>
      <c r="D1160">
        <v>2009</v>
      </c>
      <c r="K1160">
        <f t="shared" si="34"/>
        <v>-9</v>
      </c>
      <c r="Q1160">
        <f t="shared" si="35"/>
        <v>0</v>
      </c>
    </row>
    <row r="1161" spans="1:17" x14ac:dyDescent="0.3">
      <c r="A1161" s="308">
        <v>206000</v>
      </c>
      <c r="B1161">
        <v>7425</v>
      </c>
      <c r="C1161" t="s">
        <v>6793</v>
      </c>
      <c r="D1161">
        <v>2009</v>
      </c>
      <c r="K1161">
        <f t="shared" si="34"/>
        <v>-9</v>
      </c>
      <c r="Q1161">
        <f t="shared" si="35"/>
        <v>0</v>
      </c>
    </row>
    <row r="1162" spans="1:17" x14ac:dyDescent="0.3">
      <c r="A1162" s="308">
        <v>206000</v>
      </c>
      <c r="B1162">
        <v>7433</v>
      </c>
      <c r="C1162" t="s">
        <v>6793</v>
      </c>
      <c r="D1162" t="s">
        <v>6966</v>
      </c>
      <c r="K1162">
        <f t="shared" si="34"/>
        <v>-9</v>
      </c>
      <c r="Q1162">
        <f t="shared" si="35"/>
        <v>0</v>
      </c>
    </row>
    <row r="1163" spans="1:17" x14ac:dyDescent="0.3">
      <c r="A1163" s="308">
        <v>206000</v>
      </c>
      <c r="B1163">
        <v>7435</v>
      </c>
      <c r="C1163" t="s">
        <v>6793</v>
      </c>
      <c r="D1163">
        <v>2007</v>
      </c>
      <c r="E1163">
        <v>1</v>
      </c>
      <c r="F1163" t="s">
        <v>6796</v>
      </c>
      <c r="G1163" t="s">
        <v>6985</v>
      </c>
      <c r="H1163" t="s">
        <v>6991</v>
      </c>
      <c r="I1163" t="s">
        <v>6988</v>
      </c>
      <c r="J1163" t="s">
        <v>6965</v>
      </c>
      <c r="K1163">
        <f t="shared" si="34"/>
        <v>14</v>
      </c>
      <c r="L1163" t="s">
        <v>6794</v>
      </c>
      <c r="N1163">
        <v>11</v>
      </c>
      <c r="O1163">
        <v>2007</v>
      </c>
      <c r="P1163">
        <v>10</v>
      </c>
      <c r="Q1163">
        <f t="shared" si="35"/>
        <v>4</v>
      </c>
    </row>
    <row r="1164" spans="1:17" x14ac:dyDescent="0.3">
      <c r="A1164" s="308">
        <v>206000</v>
      </c>
      <c r="B1164">
        <v>7439</v>
      </c>
      <c r="C1164" t="s">
        <v>6793</v>
      </c>
      <c r="D1164">
        <v>2008</v>
      </c>
      <c r="E1164">
        <v>1</v>
      </c>
      <c r="F1164" t="s">
        <v>6796</v>
      </c>
      <c r="G1164" t="s">
        <v>6985</v>
      </c>
      <c r="H1164" t="s">
        <v>6986</v>
      </c>
      <c r="I1164" t="s">
        <v>6988</v>
      </c>
      <c r="J1164" t="s">
        <v>6962</v>
      </c>
      <c r="K1164">
        <f t="shared" si="34"/>
        <v>11</v>
      </c>
      <c r="L1164" t="s">
        <v>6793</v>
      </c>
      <c r="M1164">
        <v>25</v>
      </c>
      <c r="N1164" t="s">
        <v>6966</v>
      </c>
      <c r="O1164">
        <v>2008</v>
      </c>
      <c r="P1164">
        <v>14</v>
      </c>
      <c r="Q1164">
        <f t="shared" si="35"/>
        <v>4</v>
      </c>
    </row>
    <row r="1165" spans="1:17" x14ac:dyDescent="0.3">
      <c r="A1165" s="308">
        <v>206000</v>
      </c>
      <c r="B1165">
        <v>7440</v>
      </c>
      <c r="C1165" t="s">
        <v>6793</v>
      </c>
      <c r="D1165">
        <v>2009</v>
      </c>
      <c r="K1165">
        <f t="shared" si="34"/>
        <v>-9</v>
      </c>
      <c r="Q1165">
        <f t="shared" si="35"/>
        <v>0</v>
      </c>
    </row>
    <row r="1166" spans="1:17" x14ac:dyDescent="0.3">
      <c r="A1166" s="308">
        <v>206000</v>
      </c>
      <c r="B1166">
        <v>7456</v>
      </c>
      <c r="C1166" t="s">
        <v>6793</v>
      </c>
      <c r="D1166">
        <v>2008</v>
      </c>
      <c r="E1166">
        <v>1</v>
      </c>
      <c r="F1166" t="s">
        <v>6989</v>
      </c>
      <c r="G1166" t="s">
        <v>6965</v>
      </c>
      <c r="H1166" t="s">
        <v>6991</v>
      </c>
      <c r="I1166" t="s">
        <v>6965</v>
      </c>
      <c r="J1166" t="s">
        <v>6966</v>
      </c>
      <c r="K1166">
        <f t="shared" si="34"/>
        <v>-8</v>
      </c>
      <c r="L1166" t="s">
        <v>6793</v>
      </c>
      <c r="M1166">
        <v>50</v>
      </c>
      <c r="N1166" t="s">
        <v>6966</v>
      </c>
      <c r="O1166">
        <v>2008</v>
      </c>
      <c r="P1166">
        <v>8</v>
      </c>
      <c r="Q1166">
        <f t="shared" si="35"/>
        <v>5</v>
      </c>
    </row>
    <row r="1167" spans="1:17" x14ac:dyDescent="0.3">
      <c r="A1167" s="308">
        <v>206000</v>
      </c>
      <c r="B1167">
        <v>7458</v>
      </c>
      <c r="C1167" t="s">
        <v>6793</v>
      </c>
      <c r="D1167">
        <v>2008</v>
      </c>
      <c r="E1167">
        <v>1</v>
      </c>
      <c r="F1167" t="s">
        <v>6796</v>
      </c>
      <c r="G1167" t="s">
        <v>6985</v>
      </c>
      <c r="H1167" t="s">
        <v>6966</v>
      </c>
      <c r="I1167" t="s">
        <v>6988</v>
      </c>
      <c r="J1167" t="s">
        <v>6962</v>
      </c>
      <c r="K1167">
        <f t="shared" si="34"/>
        <v>11</v>
      </c>
      <c r="L1167" t="s">
        <v>6793</v>
      </c>
      <c r="M1167">
        <v>50</v>
      </c>
      <c r="N1167">
        <v>4</v>
      </c>
      <c r="O1167">
        <v>2008</v>
      </c>
      <c r="P1167">
        <v>20</v>
      </c>
      <c r="Q1167">
        <f t="shared" si="35"/>
        <v>2</v>
      </c>
    </row>
    <row r="1168" spans="1:17" x14ac:dyDescent="0.3">
      <c r="A1168" s="308">
        <v>206000</v>
      </c>
      <c r="B1168">
        <v>7462</v>
      </c>
      <c r="C1168" t="s">
        <v>6793</v>
      </c>
      <c r="D1168" t="s">
        <v>6966</v>
      </c>
      <c r="K1168">
        <f t="shared" si="34"/>
        <v>-9</v>
      </c>
      <c r="Q1168">
        <f t="shared" si="35"/>
        <v>0</v>
      </c>
    </row>
    <row r="1169" spans="1:17" x14ac:dyDescent="0.3">
      <c r="A1169" s="308">
        <v>206000</v>
      </c>
      <c r="B1169">
        <v>7466</v>
      </c>
      <c r="C1169" t="s">
        <v>6793</v>
      </c>
      <c r="D1169">
        <v>2008</v>
      </c>
      <c r="E1169">
        <v>1</v>
      </c>
      <c r="F1169" t="s">
        <v>6796</v>
      </c>
      <c r="G1169" t="s">
        <v>6985</v>
      </c>
      <c r="H1169" t="s">
        <v>6990</v>
      </c>
      <c r="I1169" t="s">
        <v>6988</v>
      </c>
      <c r="J1169" t="s">
        <v>6962</v>
      </c>
      <c r="K1169">
        <f t="shared" si="34"/>
        <v>11</v>
      </c>
      <c r="L1169" t="s">
        <v>6794</v>
      </c>
      <c r="N1169" t="s">
        <v>6966</v>
      </c>
      <c r="O1169">
        <v>2008</v>
      </c>
      <c r="P1169">
        <v>10</v>
      </c>
      <c r="Q1169">
        <f t="shared" si="35"/>
        <v>4</v>
      </c>
    </row>
    <row r="1170" spans="1:17" x14ac:dyDescent="0.3">
      <c r="A1170" s="308">
        <v>206000</v>
      </c>
      <c r="B1170">
        <v>7479</v>
      </c>
      <c r="C1170" t="s">
        <v>6793</v>
      </c>
      <c r="D1170">
        <v>2009</v>
      </c>
      <c r="K1170">
        <f t="shared" si="34"/>
        <v>-9</v>
      </c>
      <c r="Q1170">
        <f t="shared" si="35"/>
        <v>0</v>
      </c>
    </row>
    <row r="1171" spans="1:17" x14ac:dyDescent="0.3">
      <c r="A1171" s="308">
        <v>206000</v>
      </c>
      <c r="B1171">
        <v>7480</v>
      </c>
      <c r="C1171" t="s">
        <v>6793</v>
      </c>
      <c r="D1171">
        <v>2006</v>
      </c>
      <c r="E1171">
        <v>1</v>
      </c>
      <c r="F1171" t="s">
        <v>6796</v>
      </c>
      <c r="G1171" t="s">
        <v>6985</v>
      </c>
      <c r="H1171" t="s">
        <v>6991</v>
      </c>
      <c r="I1171" t="s">
        <v>6992</v>
      </c>
      <c r="J1171" t="s">
        <v>6960</v>
      </c>
      <c r="K1171">
        <f t="shared" si="34"/>
        <v>9</v>
      </c>
      <c r="L1171" t="s">
        <v>6794</v>
      </c>
      <c r="N1171" t="s">
        <v>6966</v>
      </c>
      <c r="O1171">
        <v>2006</v>
      </c>
      <c r="P1171">
        <v>7</v>
      </c>
      <c r="Q1171">
        <f t="shared" si="35"/>
        <v>5</v>
      </c>
    </row>
    <row r="1172" spans="1:17" x14ac:dyDescent="0.3">
      <c r="A1172" s="308">
        <v>206000</v>
      </c>
      <c r="B1172">
        <v>7482</v>
      </c>
      <c r="C1172" t="s">
        <v>6793</v>
      </c>
      <c r="D1172">
        <v>2007</v>
      </c>
      <c r="E1172">
        <v>1</v>
      </c>
      <c r="F1172" t="s">
        <v>6796</v>
      </c>
      <c r="G1172" t="s">
        <v>6985</v>
      </c>
      <c r="H1172" t="s">
        <v>6986</v>
      </c>
      <c r="I1172" t="s">
        <v>6988</v>
      </c>
      <c r="J1172" t="s">
        <v>6962</v>
      </c>
      <c r="K1172">
        <f t="shared" ref="K1172:K1235" si="36">VLOOKUP(J1172,$AF$2:$AG$17,2,FALSE)</f>
        <v>11</v>
      </c>
      <c r="L1172" t="s">
        <v>6794</v>
      </c>
      <c r="N1172" t="s">
        <v>6966</v>
      </c>
      <c r="O1172">
        <v>2007</v>
      </c>
      <c r="P1172">
        <v>25</v>
      </c>
      <c r="Q1172">
        <f t="shared" ref="Q1172:Q1235" si="37">IF(P1172="Don't Know",-1,IF(P1172&gt;=30,1,IF(P1172&gt;=20,2,IF(P1172&gt;=15,3,IF(P1172&gt;=10,4,IF(P1172&gt;=5,5,IF(P1172&gt;0,6,0)))))))</f>
        <v>2</v>
      </c>
    </row>
    <row r="1173" spans="1:17" x14ac:dyDescent="0.3">
      <c r="A1173" s="308">
        <v>206000</v>
      </c>
      <c r="B1173">
        <v>7496</v>
      </c>
      <c r="C1173" t="s">
        <v>6793</v>
      </c>
      <c r="D1173">
        <v>2009</v>
      </c>
      <c r="K1173">
        <f t="shared" si="36"/>
        <v>-9</v>
      </c>
      <c r="Q1173">
        <f t="shared" si="37"/>
        <v>0</v>
      </c>
    </row>
    <row r="1174" spans="1:17" x14ac:dyDescent="0.3">
      <c r="A1174" s="308">
        <v>206000</v>
      </c>
      <c r="B1174">
        <v>7499</v>
      </c>
      <c r="C1174" t="s">
        <v>6793</v>
      </c>
      <c r="D1174">
        <v>2007</v>
      </c>
      <c r="E1174">
        <v>1</v>
      </c>
      <c r="F1174" t="s">
        <v>6989</v>
      </c>
      <c r="G1174" t="s">
        <v>6993</v>
      </c>
      <c r="H1174" t="s">
        <v>6965</v>
      </c>
      <c r="I1174" t="s">
        <v>6965</v>
      </c>
      <c r="J1174" t="s">
        <v>6962</v>
      </c>
      <c r="K1174">
        <f t="shared" si="36"/>
        <v>11</v>
      </c>
      <c r="L1174" t="s">
        <v>6794</v>
      </c>
      <c r="N1174" t="s">
        <v>6966</v>
      </c>
      <c r="O1174">
        <v>2007</v>
      </c>
      <c r="P1174">
        <v>15</v>
      </c>
      <c r="Q1174">
        <f t="shared" si="37"/>
        <v>3</v>
      </c>
    </row>
    <row r="1175" spans="1:17" x14ac:dyDescent="0.3">
      <c r="A1175" s="308">
        <v>206000</v>
      </c>
      <c r="B1175">
        <v>7500</v>
      </c>
      <c r="C1175" t="s">
        <v>6793</v>
      </c>
      <c r="D1175">
        <v>2006</v>
      </c>
      <c r="E1175">
        <v>1</v>
      </c>
      <c r="F1175" t="s">
        <v>6796</v>
      </c>
      <c r="G1175" t="s">
        <v>6985</v>
      </c>
      <c r="H1175" t="s">
        <v>6991</v>
      </c>
      <c r="I1175" t="s">
        <v>6988</v>
      </c>
      <c r="J1175" t="s">
        <v>6966</v>
      </c>
      <c r="K1175">
        <f t="shared" si="36"/>
        <v>-8</v>
      </c>
      <c r="L1175" t="s">
        <v>6793</v>
      </c>
      <c r="M1175">
        <v>25</v>
      </c>
      <c r="N1175" t="s">
        <v>6966</v>
      </c>
      <c r="O1175">
        <v>2006</v>
      </c>
      <c r="P1175">
        <v>50</v>
      </c>
      <c r="Q1175">
        <f t="shared" si="37"/>
        <v>1</v>
      </c>
    </row>
    <row r="1176" spans="1:17" x14ac:dyDescent="0.3">
      <c r="A1176" s="308">
        <v>206000</v>
      </c>
      <c r="B1176">
        <v>7505</v>
      </c>
      <c r="C1176" t="s">
        <v>6793</v>
      </c>
      <c r="D1176">
        <v>2009</v>
      </c>
      <c r="K1176">
        <f t="shared" si="36"/>
        <v>-9</v>
      </c>
      <c r="Q1176">
        <f t="shared" si="37"/>
        <v>0</v>
      </c>
    </row>
    <row r="1177" spans="1:17" x14ac:dyDescent="0.3">
      <c r="A1177" s="308">
        <v>206000</v>
      </c>
      <c r="B1177">
        <v>7533</v>
      </c>
      <c r="C1177" t="s">
        <v>6793</v>
      </c>
      <c r="D1177">
        <v>2007</v>
      </c>
      <c r="E1177">
        <v>1</v>
      </c>
      <c r="F1177" t="s">
        <v>6796</v>
      </c>
      <c r="G1177" t="s">
        <v>6985</v>
      </c>
      <c r="H1177" t="s">
        <v>6991</v>
      </c>
      <c r="I1177" t="s">
        <v>6988</v>
      </c>
      <c r="J1177" t="s">
        <v>6960</v>
      </c>
      <c r="K1177">
        <f t="shared" si="36"/>
        <v>9</v>
      </c>
      <c r="L1177" t="s">
        <v>6793</v>
      </c>
      <c r="M1177">
        <v>25</v>
      </c>
      <c r="N1177">
        <v>7</v>
      </c>
      <c r="O1177">
        <v>2007</v>
      </c>
      <c r="P1177">
        <v>10</v>
      </c>
      <c r="Q1177">
        <f t="shared" si="37"/>
        <v>4</v>
      </c>
    </row>
    <row r="1178" spans="1:17" x14ac:dyDescent="0.3">
      <c r="A1178" s="308">
        <v>206000</v>
      </c>
      <c r="B1178">
        <v>7535</v>
      </c>
      <c r="C1178" t="s">
        <v>6793</v>
      </c>
      <c r="D1178">
        <v>2006</v>
      </c>
      <c r="E1178">
        <v>2</v>
      </c>
      <c r="F1178" t="s">
        <v>6796</v>
      </c>
      <c r="G1178" t="s">
        <v>6985</v>
      </c>
      <c r="H1178" t="s">
        <v>6991</v>
      </c>
      <c r="I1178" t="s">
        <v>6988</v>
      </c>
      <c r="J1178" t="s">
        <v>6962</v>
      </c>
      <c r="K1178">
        <f t="shared" si="36"/>
        <v>11</v>
      </c>
      <c r="L1178" t="s">
        <v>6794</v>
      </c>
      <c r="N1178" t="s">
        <v>6966</v>
      </c>
      <c r="O1178">
        <v>2007</v>
      </c>
      <c r="P1178">
        <v>4</v>
      </c>
      <c r="Q1178">
        <f t="shared" si="37"/>
        <v>6</v>
      </c>
    </row>
    <row r="1179" spans="1:17" x14ac:dyDescent="0.3">
      <c r="A1179" s="308">
        <v>206000</v>
      </c>
      <c r="B1179">
        <v>7544</v>
      </c>
      <c r="C1179" t="s">
        <v>6793</v>
      </c>
      <c r="D1179">
        <v>2006</v>
      </c>
      <c r="E1179">
        <v>1</v>
      </c>
      <c r="F1179" t="s">
        <v>6796</v>
      </c>
      <c r="G1179" t="s">
        <v>6985</v>
      </c>
      <c r="H1179" t="s">
        <v>6991</v>
      </c>
      <c r="I1179" t="s">
        <v>6965</v>
      </c>
      <c r="J1179" t="s">
        <v>6949</v>
      </c>
      <c r="K1179">
        <f t="shared" si="36"/>
        <v>1</v>
      </c>
      <c r="L1179" t="s">
        <v>6794</v>
      </c>
      <c r="N1179">
        <v>1</v>
      </c>
      <c r="O1179">
        <v>2006</v>
      </c>
      <c r="P1179">
        <v>24</v>
      </c>
      <c r="Q1179">
        <f t="shared" si="37"/>
        <v>2</v>
      </c>
    </row>
    <row r="1180" spans="1:17" x14ac:dyDescent="0.3">
      <c r="A1180" s="308">
        <v>206000</v>
      </c>
      <c r="B1180">
        <v>7546</v>
      </c>
      <c r="C1180" t="s">
        <v>6793</v>
      </c>
      <c r="D1180">
        <v>2006</v>
      </c>
      <c r="E1180">
        <v>1</v>
      </c>
      <c r="F1180" t="s">
        <v>6796</v>
      </c>
      <c r="G1180" t="s">
        <v>6985</v>
      </c>
      <c r="H1180" t="s">
        <v>6986</v>
      </c>
      <c r="I1180" t="s">
        <v>6965</v>
      </c>
      <c r="J1180" t="s">
        <v>6962</v>
      </c>
      <c r="K1180">
        <f t="shared" si="36"/>
        <v>11</v>
      </c>
      <c r="L1180" t="s">
        <v>6794</v>
      </c>
      <c r="N1180">
        <v>7</v>
      </c>
      <c r="O1180">
        <v>2006</v>
      </c>
      <c r="P1180">
        <v>13</v>
      </c>
      <c r="Q1180">
        <f t="shared" si="37"/>
        <v>4</v>
      </c>
    </row>
    <row r="1181" spans="1:17" x14ac:dyDescent="0.3">
      <c r="A1181" s="308">
        <v>206000</v>
      </c>
      <c r="B1181">
        <v>7547</v>
      </c>
      <c r="C1181" t="s">
        <v>6793</v>
      </c>
      <c r="D1181">
        <v>2007</v>
      </c>
      <c r="E1181">
        <v>1</v>
      </c>
      <c r="F1181" t="s">
        <v>6796</v>
      </c>
      <c r="G1181" t="s">
        <v>6985</v>
      </c>
      <c r="H1181" t="s">
        <v>6986</v>
      </c>
      <c r="I1181" t="s">
        <v>6988</v>
      </c>
      <c r="J1181" t="s">
        <v>6962</v>
      </c>
      <c r="K1181">
        <f t="shared" si="36"/>
        <v>11</v>
      </c>
      <c r="L1181" t="s">
        <v>6794</v>
      </c>
      <c r="N1181">
        <v>11</v>
      </c>
      <c r="O1181">
        <v>2007</v>
      </c>
      <c r="P1181" t="s">
        <v>6966</v>
      </c>
      <c r="Q1181">
        <f t="shared" si="37"/>
        <v>-1</v>
      </c>
    </row>
    <row r="1182" spans="1:17" x14ac:dyDescent="0.3">
      <c r="A1182" s="308">
        <v>206000</v>
      </c>
      <c r="B1182">
        <v>7559</v>
      </c>
      <c r="C1182" t="s">
        <v>6793</v>
      </c>
      <c r="D1182">
        <v>2009</v>
      </c>
      <c r="K1182">
        <f t="shared" si="36"/>
        <v>-9</v>
      </c>
      <c r="Q1182">
        <f t="shared" si="37"/>
        <v>0</v>
      </c>
    </row>
    <row r="1183" spans="1:17" x14ac:dyDescent="0.3">
      <c r="A1183" s="308">
        <v>206000</v>
      </c>
      <c r="B1183">
        <v>7560</v>
      </c>
      <c r="C1183" t="s">
        <v>6793</v>
      </c>
      <c r="D1183">
        <v>2007</v>
      </c>
      <c r="E1183">
        <v>1</v>
      </c>
      <c r="F1183" t="s">
        <v>6796</v>
      </c>
      <c r="G1183" t="s">
        <v>6985</v>
      </c>
      <c r="H1183" t="s">
        <v>6991</v>
      </c>
      <c r="I1183" t="s">
        <v>6965</v>
      </c>
      <c r="J1183" t="s">
        <v>6960</v>
      </c>
      <c r="K1183">
        <f t="shared" si="36"/>
        <v>9</v>
      </c>
      <c r="L1183" t="s">
        <v>6794</v>
      </c>
      <c r="N1183" t="s">
        <v>6966</v>
      </c>
      <c r="O1183">
        <v>2007</v>
      </c>
      <c r="P1183">
        <v>8</v>
      </c>
      <c r="Q1183">
        <f t="shared" si="37"/>
        <v>5</v>
      </c>
    </row>
    <row r="1184" spans="1:17" x14ac:dyDescent="0.3">
      <c r="A1184" s="308">
        <v>206000</v>
      </c>
      <c r="B1184">
        <v>7562</v>
      </c>
      <c r="C1184" t="s">
        <v>6793</v>
      </c>
      <c r="D1184">
        <v>2008</v>
      </c>
      <c r="E1184">
        <v>1</v>
      </c>
      <c r="F1184" t="s">
        <v>6796</v>
      </c>
      <c r="G1184" t="s">
        <v>6985</v>
      </c>
      <c r="H1184" t="s">
        <v>6990</v>
      </c>
      <c r="I1184" t="s">
        <v>6988</v>
      </c>
      <c r="J1184" t="s">
        <v>6962</v>
      </c>
      <c r="K1184">
        <f t="shared" si="36"/>
        <v>11</v>
      </c>
      <c r="L1184" t="s">
        <v>6794</v>
      </c>
      <c r="N1184">
        <v>9</v>
      </c>
      <c r="O1184">
        <v>2008</v>
      </c>
      <c r="P1184">
        <v>12</v>
      </c>
      <c r="Q1184">
        <f t="shared" si="37"/>
        <v>4</v>
      </c>
    </row>
    <row r="1185" spans="1:17" x14ac:dyDescent="0.3">
      <c r="A1185" s="308">
        <v>206000</v>
      </c>
      <c r="B1185">
        <v>7565</v>
      </c>
      <c r="C1185" t="s">
        <v>6793</v>
      </c>
      <c r="D1185" t="s">
        <v>6966</v>
      </c>
      <c r="K1185">
        <f t="shared" si="36"/>
        <v>-9</v>
      </c>
      <c r="Q1185">
        <f t="shared" si="37"/>
        <v>0</v>
      </c>
    </row>
    <row r="1186" spans="1:17" x14ac:dyDescent="0.3">
      <c r="A1186" s="308">
        <v>206000</v>
      </c>
      <c r="B1186">
        <v>7567</v>
      </c>
      <c r="C1186" t="s">
        <v>6793</v>
      </c>
      <c r="D1186">
        <v>2009</v>
      </c>
      <c r="K1186">
        <f t="shared" si="36"/>
        <v>-9</v>
      </c>
      <c r="Q1186">
        <f t="shared" si="37"/>
        <v>0</v>
      </c>
    </row>
    <row r="1187" spans="1:17" x14ac:dyDescent="0.3">
      <c r="A1187" s="308">
        <v>206000</v>
      </c>
      <c r="B1187">
        <v>7577</v>
      </c>
      <c r="C1187" t="s">
        <v>6793</v>
      </c>
      <c r="D1187">
        <v>2007</v>
      </c>
      <c r="E1187">
        <v>1</v>
      </c>
      <c r="F1187" t="s">
        <v>6796</v>
      </c>
      <c r="G1187" t="s">
        <v>6985</v>
      </c>
      <c r="H1187" t="s">
        <v>6986</v>
      </c>
      <c r="I1187" t="s">
        <v>6988</v>
      </c>
      <c r="J1187" t="s">
        <v>6962</v>
      </c>
      <c r="K1187">
        <f t="shared" si="36"/>
        <v>11</v>
      </c>
      <c r="L1187" t="s">
        <v>6794</v>
      </c>
      <c r="N1187">
        <v>4</v>
      </c>
      <c r="O1187">
        <v>2007</v>
      </c>
      <c r="P1187" t="s">
        <v>6966</v>
      </c>
      <c r="Q1187">
        <f t="shared" si="37"/>
        <v>-1</v>
      </c>
    </row>
    <row r="1188" spans="1:17" x14ac:dyDescent="0.3">
      <c r="A1188" s="308">
        <v>206000</v>
      </c>
      <c r="B1188">
        <v>7578</v>
      </c>
      <c r="C1188" t="s">
        <v>6793</v>
      </c>
      <c r="D1188">
        <v>2007</v>
      </c>
      <c r="E1188">
        <v>1</v>
      </c>
      <c r="F1188" t="s">
        <v>6796</v>
      </c>
      <c r="G1188" t="s">
        <v>6985</v>
      </c>
      <c r="H1188" t="s">
        <v>6991</v>
      </c>
      <c r="I1188" t="s">
        <v>6988</v>
      </c>
      <c r="J1188" t="s">
        <v>6962</v>
      </c>
      <c r="K1188">
        <f t="shared" si="36"/>
        <v>11</v>
      </c>
      <c r="L1188" t="s">
        <v>6794</v>
      </c>
      <c r="N1188">
        <v>5</v>
      </c>
      <c r="O1188">
        <v>2007</v>
      </c>
      <c r="P1188">
        <v>15</v>
      </c>
      <c r="Q1188">
        <f t="shared" si="37"/>
        <v>3</v>
      </c>
    </row>
    <row r="1189" spans="1:17" x14ac:dyDescent="0.3">
      <c r="A1189" s="308">
        <v>206000</v>
      </c>
      <c r="B1189">
        <v>7580</v>
      </c>
      <c r="C1189" t="s">
        <v>6793</v>
      </c>
      <c r="D1189" t="s">
        <v>6966</v>
      </c>
      <c r="K1189">
        <f t="shared" si="36"/>
        <v>-9</v>
      </c>
      <c r="Q1189">
        <f t="shared" si="37"/>
        <v>0</v>
      </c>
    </row>
    <row r="1190" spans="1:17" x14ac:dyDescent="0.3">
      <c r="A1190" s="308">
        <v>206000</v>
      </c>
      <c r="B1190">
        <v>7601</v>
      </c>
      <c r="C1190" t="s">
        <v>6793</v>
      </c>
      <c r="D1190" t="s">
        <v>6966</v>
      </c>
      <c r="K1190">
        <f t="shared" si="36"/>
        <v>-9</v>
      </c>
      <c r="Q1190">
        <f t="shared" si="37"/>
        <v>0</v>
      </c>
    </row>
    <row r="1191" spans="1:17" x14ac:dyDescent="0.3">
      <c r="A1191" s="308">
        <v>206000</v>
      </c>
      <c r="B1191">
        <v>7626</v>
      </c>
      <c r="C1191" t="s">
        <v>6793</v>
      </c>
      <c r="D1191" t="s">
        <v>6966</v>
      </c>
      <c r="K1191">
        <f t="shared" si="36"/>
        <v>-9</v>
      </c>
      <c r="Q1191">
        <f t="shared" si="37"/>
        <v>0</v>
      </c>
    </row>
    <row r="1192" spans="1:17" x14ac:dyDescent="0.3">
      <c r="A1192" s="308">
        <v>206000</v>
      </c>
      <c r="B1192">
        <v>7635</v>
      </c>
      <c r="C1192" t="s">
        <v>6793</v>
      </c>
      <c r="D1192">
        <v>2009</v>
      </c>
      <c r="K1192">
        <f t="shared" si="36"/>
        <v>-9</v>
      </c>
      <c r="Q1192">
        <f t="shared" si="37"/>
        <v>0</v>
      </c>
    </row>
    <row r="1193" spans="1:17" x14ac:dyDescent="0.3">
      <c r="A1193" s="308">
        <v>206000</v>
      </c>
      <c r="B1193">
        <v>7640</v>
      </c>
      <c r="C1193" t="s">
        <v>6793</v>
      </c>
      <c r="D1193">
        <v>2009</v>
      </c>
      <c r="K1193">
        <f t="shared" si="36"/>
        <v>-9</v>
      </c>
      <c r="Q1193">
        <f t="shared" si="37"/>
        <v>0</v>
      </c>
    </row>
    <row r="1194" spans="1:17" x14ac:dyDescent="0.3">
      <c r="A1194" s="308">
        <v>206000</v>
      </c>
      <c r="B1194">
        <v>7647</v>
      </c>
      <c r="C1194" t="s">
        <v>6793</v>
      </c>
      <c r="D1194">
        <v>2006</v>
      </c>
      <c r="E1194">
        <v>1</v>
      </c>
      <c r="F1194" t="s">
        <v>6796</v>
      </c>
      <c r="G1194" t="s">
        <v>6985</v>
      </c>
      <c r="H1194" t="s">
        <v>6991</v>
      </c>
      <c r="I1194" t="s">
        <v>6988</v>
      </c>
      <c r="J1194" t="s">
        <v>6962</v>
      </c>
      <c r="K1194">
        <f t="shared" si="36"/>
        <v>11</v>
      </c>
      <c r="L1194" t="s">
        <v>6794</v>
      </c>
      <c r="N1194" t="s">
        <v>6966</v>
      </c>
      <c r="O1194">
        <v>2006</v>
      </c>
      <c r="P1194">
        <v>10</v>
      </c>
      <c r="Q1194">
        <f t="shared" si="37"/>
        <v>4</v>
      </c>
    </row>
    <row r="1195" spans="1:17" x14ac:dyDescent="0.3">
      <c r="A1195" s="308">
        <v>206000</v>
      </c>
      <c r="B1195">
        <v>7651</v>
      </c>
      <c r="C1195" t="s">
        <v>6793</v>
      </c>
      <c r="D1195">
        <v>2007</v>
      </c>
      <c r="E1195">
        <v>1</v>
      </c>
      <c r="F1195" t="s">
        <v>6796</v>
      </c>
      <c r="G1195" t="s">
        <v>6985</v>
      </c>
      <c r="H1195" t="s">
        <v>6991</v>
      </c>
      <c r="I1195" t="s">
        <v>6988</v>
      </c>
      <c r="J1195" t="s">
        <v>6960</v>
      </c>
      <c r="K1195">
        <f t="shared" si="36"/>
        <v>9</v>
      </c>
      <c r="L1195" t="s">
        <v>6793</v>
      </c>
      <c r="M1195" t="s">
        <v>6966</v>
      </c>
      <c r="N1195" t="s">
        <v>6966</v>
      </c>
      <c r="O1195">
        <v>2007</v>
      </c>
      <c r="P1195">
        <v>15</v>
      </c>
      <c r="Q1195">
        <f t="shared" si="37"/>
        <v>3</v>
      </c>
    </row>
    <row r="1196" spans="1:17" x14ac:dyDescent="0.3">
      <c r="A1196" s="308">
        <v>206000</v>
      </c>
      <c r="B1196">
        <v>7656</v>
      </c>
      <c r="C1196" t="s">
        <v>6793</v>
      </c>
      <c r="D1196">
        <v>2007</v>
      </c>
      <c r="E1196">
        <v>1</v>
      </c>
      <c r="F1196" t="s">
        <v>6796</v>
      </c>
      <c r="G1196" t="s">
        <v>6985</v>
      </c>
      <c r="H1196" t="s">
        <v>6991</v>
      </c>
      <c r="I1196" t="s">
        <v>6988</v>
      </c>
      <c r="J1196" t="s">
        <v>6962</v>
      </c>
      <c r="K1196">
        <f t="shared" si="36"/>
        <v>11</v>
      </c>
      <c r="L1196" t="s">
        <v>6794</v>
      </c>
      <c r="N1196">
        <v>5</v>
      </c>
      <c r="O1196">
        <v>2007</v>
      </c>
      <c r="P1196" t="s">
        <v>6966</v>
      </c>
      <c r="Q1196">
        <f t="shared" si="37"/>
        <v>-1</v>
      </c>
    </row>
    <row r="1197" spans="1:17" x14ac:dyDescent="0.3">
      <c r="A1197" s="308">
        <v>206000</v>
      </c>
      <c r="B1197">
        <v>7670</v>
      </c>
      <c r="C1197" t="s">
        <v>6793</v>
      </c>
      <c r="D1197">
        <v>2006</v>
      </c>
      <c r="E1197">
        <v>2</v>
      </c>
      <c r="F1197" t="s">
        <v>6966</v>
      </c>
      <c r="G1197" t="s">
        <v>6965</v>
      </c>
      <c r="H1197" t="s">
        <v>6986</v>
      </c>
      <c r="I1197" t="s">
        <v>6988</v>
      </c>
      <c r="J1197" t="s">
        <v>6960</v>
      </c>
      <c r="K1197">
        <f t="shared" si="36"/>
        <v>9</v>
      </c>
      <c r="L1197" t="s">
        <v>6793</v>
      </c>
      <c r="M1197">
        <v>30</v>
      </c>
      <c r="N1197">
        <v>10</v>
      </c>
      <c r="O1197">
        <v>2006</v>
      </c>
      <c r="P1197">
        <v>25</v>
      </c>
      <c r="Q1197">
        <f t="shared" si="37"/>
        <v>2</v>
      </c>
    </row>
    <row r="1198" spans="1:17" x14ac:dyDescent="0.3">
      <c r="A1198" s="308">
        <v>206000</v>
      </c>
      <c r="B1198">
        <v>7674</v>
      </c>
      <c r="C1198" t="s">
        <v>6793</v>
      </c>
      <c r="D1198">
        <v>2006</v>
      </c>
      <c r="E1198">
        <v>1</v>
      </c>
      <c r="F1198" t="s">
        <v>6796</v>
      </c>
      <c r="G1198" t="s">
        <v>6985</v>
      </c>
      <c r="H1198" t="s">
        <v>6991</v>
      </c>
      <c r="I1198" t="s">
        <v>6988</v>
      </c>
      <c r="J1198" t="s">
        <v>6950</v>
      </c>
      <c r="K1198">
        <f t="shared" si="36"/>
        <v>2</v>
      </c>
      <c r="L1198" t="s">
        <v>6794</v>
      </c>
      <c r="N1198">
        <v>4</v>
      </c>
      <c r="O1198">
        <v>2006</v>
      </c>
      <c r="P1198">
        <v>17</v>
      </c>
      <c r="Q1198">
        <f t="shared" si="37"/>
        <v>3</v>
      </c>
    </row>
    <row r="1199" spans="1:17" x14ac:dyDescent="0.3">
      <c r="A1199" s="308">
        <v>206000</v>
      </c>
      <c r="B1199">
        <v>7693</v>
      </c>
      <c r="C1199" t="s">
        <v>6793</v>
      </c>
      <c r="D1199">
        <v>2008</v>
      </c>
      <c r="E1199">
        <v>1</v>
      </c>
      <c r="F1199" t="s">
        <v>6989</v>
      </c>
      <c r="G1199" t="s">
        <v>6994</v>
      </c>
      <c r="H1199" t="s">
        <v>6991</v>
      </c>
      <c r="I1199" t="s">
        <v>6987</v>
      </c>
      <c r="J1199" t="s">
        <v>6960</v>
      </c>
      <c r="K1199">
        <f t="shared" si="36"/>
        <v>9</v>
      </c>
      <c r="L1199" t="s">
        <v>6793</v>
      </c>
      <c r="M1199">
        <v>50</v>
      </c>
      <c r="N1199">
        <v>12</v>
      </c>
      <c r="O1199">
        <v>2008</v>
      </c>
      <c r="P1199">
        <v>10</v>
      </c>
      <c r="Q1199">
        <f t="shared" si="37"/>
        <v>4</v>
      </c>
    </row>
    <row r="1200" spans="1:17" x14ac:dyDescent="0.3">
      <c r="A1200" s="308">
        <v>206000</v>
      </c>
      <c r="B1200">
        <v>7694</v>
      </c>
      <c r="C1200" t="s">
        <v>6793</v>
      </c>
      <c r="D1200" t="s">
        <v>6966</v>
      </c>
      <c r="K1200">
        <f t="shared" si="36"/>
        <v>-9</v>
      </c>
      <c r="Q1200">
        <f t="shared" si="37"/>
        <v>0</v>
      </c>
    </row>
    <row r="1201" spans="1:17" x14ac:dyDescent="0.3">
      <c r="A1201" s="308">
        <v>206000</v>
      </c>
      <c r="B1201">
        <v>7698</v>
      </c>
      <c r="C1201" t="s">
        <v>6793</v>
      </c>
      <c r="D1201">
        <v>2008</v>
      </c>
      <c r="E1201">
        <v>1</v>
      </c>
      <c r="F1201" t="s">
        <v>6796</v>
      </c>
      <c r="G1201" t="s">
        <v>6985</v>
      </c>
      <c r="H1201" t="s">
        <v>6991</v>
      </c>
      <c r="I1201" t="s">
        <v>6988</v>
      </c>
      <c r="J1201" t="s">
        <v>6962</v>
      </c>
      <c r="K1201">
        <f t="shared" si="36"/>
        <v>11</v>
      </c>
      <c r="L1201" t="s">
        <v>6794</v>
      </c>
      <c r="N1201" t="s">
        <v>6966</v>
      </c>
      <c r="O1201">
        <v>2008</v>
      </c>
      <c r="P1201">
        <v>8</v>
      </c>
      <c r="Q1201">
        <f t="shared" si="37"/>
        <v>5</v>
      </c>
    </row>
    <row r="1202" spans="1:17" x14ac:dyDescent="0.3">
      <c r="A1202" s="308">
        <v>206000</v>
      </c>
      <c r="B1202">
        <v>7706</v>
      </c>
      <c r="C1202" t="s">
        <v>6793</v>
      </c>
      <c r="D1202">
        <v>2007</v>
      </c>
      <c r="E1202">
        <v>1</v>
      </c>
      <c r="F1202" t="s">
        <v>6796</v>
      </c>
      <c r="G1202" t="s">
        <v>6985</v>
      </c>
      <c r="H1202" t="s">
        <v>6990</v>
      </c>
      <c r="I1202" t="s">
        <v>6988</v>
      </c>
      <c r="J1202" t="s">
        <v>6962</v>
      </c>
      <c r="K1202">
        <f t="shared" si="36"/>
        <v>11</v>
      </c>
      <c r="L1202" t="s">
        <v>6794</v>
      </c>
      <c r="N1202" t="s">
        <v>6966</v>
      </c>
      <c r="O1202">
        <v>2007</v>
      </c>
      <c r="P1202">
        <v>30</v>
      </c>
      <c r="Q1202">
        <f t="shared" si="37"/>
        <v>1</v>
      </c>
    </row>
    <row r="1203" spans="1:17" x14ac:dyDescent="0.3">
      <c r="A1203" s="308">
        <v>206000</v>
      </c>
      <c r="B1203">
        <v>7715</v>
      </c>
      <c r="C1203" t="s">
        <v>6793</v>
      </c>
      <c r="D1203" t="s">
        <v>6966</v>
      </c>
      <c r="K1203">
        <f t="shared" si="36"/>
        <v>-9</v>
      </c>
      <c r="Q1203">
        <f t="shared" si="37"/>
        <v>0</v>
      </c>
    </row>
    <row r="1204" spans="1:17" x14ac:dyDescent="0.3">
      <c r="A1204" s="308">
        <v>206000</v>
      </c>
      <c r="B1204">
        <v>7716</v>
      </c>
      <c r="C1204" t="s">
        <v>6793</v>
      </c>
      <c r="D1204">
        <v>2009</v>
      </c>
      <c r="K1204">
        <f t="shared" si="36"/>
        <v>-9</v>
      </c>
      <c r="Q1204">
        <f t="shared" si="37"/>
        <v>0</v>
      </c>
    </row>
    <row r="1205" spans="1:17" x14ac:dyDescent="0.3">
      <c r="A1205" s="308">
        <v>206000</v>
      </c>
      <c r="B1205">
        <v>7729</v>
      </c>
      <c r="C1205" t="s">
        <v>6793</v>
      </c>
      <c r="D1205">
        <v>2007</v>
      </c>
      <c r="E1205">
        <v>1</v>
      </c>
      <c r="F1205" t="s">
        <v>6989</v>
      </c>
      <c r="G1205" t="s">
        <v>6993</v>
      </c>
      <c r="H1205" t="s">
        <v>6990</v>
      </c>
      <c r="I1205" t="s">
        <v>6988</v>
      </c>
      <c r="J1205" t="s">
        <v>6960</v>
      </c>
      <c r="K1205">
        <f t="shared" si="36"/>
        <v>9</v>
      </c>
      <c r="L1205" t="s">
        <v>6793</v>
      </c>
      <c r="M1205">
        <v>50</v>
      </c>
      <c r="N1205">
        <v>3</v>
      </c>
      <c r="O1205">
        <v>2007</v>
      </c>
      <c r="P1205">
        <v>19</v>
      </c>
      <c r="Q1205">
        <f t="shared" si="37"/>
        <v>3</v>
      </c>
    </row>
    <row r="1206" spans="1:17" x14ac:dyDescent="0.3">
      <c r="A1206" s="308">
        <v>206000</v>
      </c>
      <c r="B1206">
        <v>7731</v>
      </c>
      <c r="C1206" t="s">
        <v>6793</v>
      </c>
      <c r="D1206">
        <v>2006</v>
      </c>
      <c r="E1206">
        <v>1</v>
      </c>
      <c r="F1206" t="s">
        <v>6796</v>
      </c>
      <c r="G1206" t="s">
        <v>6985</v>
      </c>
      <c r="H1206" t="s">
        <v>6965</v>
      </c>
      <c r="I1206" t="s">
        <v>6988</v>
      </c>
      <c r="J1206" t="s">
        <v>6966</v>
      </c>
      <c r="K1206">
        <f t="shared" si="36"/>
        <v>-8</v>
      </c>
      <c r="L1206" t="s">
        <v>6794</v>
      </c>
      <c r="N1206" t="s">
        <v>6966</v>
      </c>
      <c r="O1206">
        <v>2006</v>
      </c>
      <c r="P1206">
        <v>20</v>
      </c>
      <c r="Q1206">
        <f t="shared" si="37"/>
        <v>2</v>
      </c>
    </row>
    <row r="1207" spans="1:17" x14ac:dyDescent="0.3">
      <c r="A1207" s="308">
        <v>206000</v>
      </c>
      <c r="B1207">
        <v>7733</v>
      </c>
      <c r="C1207" t="s">
        <v>6793</v>
      </c>
      <c r="D1207">
        <v>2007</v>
      </c>
      <c r="E1207">
        <v>2</v>
      </c>
      <c r="F1207" t="s">
        <v>6796</v>
      </c>
      <c r="G1207" t="s">
        <v>6985</v>
      </c>
      <c r="H1207" t="s">
        <v>6990</v>
      </c>
      <c r="I1207" t="s">
        <v>6988</v>
      </c>
      <c r="J1207" t="s">
        <v>6962</v>
      </c>
      <c r="K1207">
        <f t="shared" si="36"/>
        <v>11</v>
      </c>
      <c r="L1207" t="s">
        <v>6794</v>
      </c>
      <c r="N1207" t="s">
        <v>6966</v>
      </c>
      <c r="O1207">
        <v>2007</v>
      </c>
      <c r="P1207">
        <v>10</v>
      </c>
      <c r="Q1207">
        <f t="shared" si="37"/>
        <v>4</v>
      </c>
    </row>
    <row r="1208" spans="1:17" x14ac:dyDescent="0.3">
      <c r="A1208" s="308">
        <v>206000</v>
      </c>
      <c r="B1208">
        <v>7736</v>
      </c>
      <c r="C1208" t="s">
        <v>6793</v>
      </c>
      <c r="D1208">
        <v>2008</v>
      </c>
      <c r="E1208">
        <v>1</v>
      </c>
      <c r="F1208" t="s">
        <v>6796</v>
      </c>
      <c r="G1208" t="s">
        <v>6985</v>
      </c>
      <c r="H1208" t="s">
        <v>6986</v>
      </c>
      <c r="I1208" t="s">
        <v>6965</v>
      </c>
      <c r="J1208" t="s">
        <v>6962</v>
      </c>
      <c r="K1208">
        <f t="shared" si="36"/>
        <v>11</v>
      </c>
      <c r="L1208" t="s">
        <v>6794</v>
      </c>
      <c r="N1208">
        <v>12</v>
      </c>
      <c r="O1208">
        <v>2008</v>
      </c>
      <c r="P1208">
        <v>10</v>
      </c>
      <c r="Q1208">
        <f t="shared" si="37"/>
        <v>4</v>
      </c>
    </row>
    <row r="1209" spans="1:17" x14ac:dyDescent="0.3">
      <c r="A1209" s="308">
        <v>206000</v>
      </c>
      <c r="B1209">
        <v>7739</v>
      </c>
      <c r="C1209" t="s">
        <v>6793</v>
      </c>
      <c r="D1209">
        <v>2006</v>
      </c>
      <c r="E1209">
        <v>1</v>
      </c>
      <c r="F1209" t="s">
        <v>6796</v>
      </c>
      <c r="G1209" t="s">
        <v>6985</v>
      </c>
      <c r="H1209" t="s">
        <v>6986</v>
      </c>
      <c r="I1209" t="s">
        <v>6988</v>
      </c>
      <c r="J1209" t="s">
        <v>6960</v>
      </c>
      <c r="K1209">
        <f t="shared" si="36"/>
        <v>9</v>
      </c>
      <c r="L1209" t="s">
        <v>6793</v>
      </c>
      <c r="M1209">
        <v>50</v>
      </c>
      <c r="N1209" t="s">
        <v>6966</v>
      </c>
      <c r="O1209">
        <v>2006</v>
      </c>
      <c r="P1209">
        <v>8</v>
      </c>
      <c r="Q1209">
        <f t="shared" si="37"/>
        <v>5</v>
      </c>
    </row>
    <row r="1210" spans="1:17" x14ac:dyDescent="0.3">
      <c r="A1210" s="308">
        <v>206000</v>
      </c>
      <c r="B1210">
        <v>7741</v>
      </c>
      <c r="C1210" t="s">
        <v>6793</v>
      </c>
      <c r="D1210" t="s">
        <v>6966</v>
      </c>
      <c r="K1210">
        <f t="shared" si="36"/>
        <v>-9</v>
      </c>
      <c r="Q1210">
        <f t="shared" si="37"/>
        <v>0</v>
      </c>
    </row>
    <row r="1211" spans="1:17" x14ac:dyDescent="0.3">
      <c r="A1211" s="308">
        <v>206000</v>
      </c>
      <c r="B1211">
        <v>7742</v>
      </c>
      <c r="C1211" t="s">
        <v>6793</v>
      </c>
      <c r="D1211" t="s">
        <v>6966</v>
      </c>
      <c r="K1211">
        <f t="shared" si="36"/>
        <v>-9</v>
      </c>
      <c r="Q1211">
        <f t="shared" si="37"/>
        <v>0</v>
      </c>
    </row>
    <row r="1212" spans="1:17" x14ac:dyDescent="0.3">
      <c r="A1212" s="308">
        <v>206000</v>
      </c>
      <c r="B1212">
        <v>7743</v>
      </c>
      <c r="C1212" t="s">
        <v>6793</v>
      </c>
      <c r="D1212" t="s">
        <v>6966</v>
      </c>
      <c r="K1212">
        <f t="shared" si="36"/>
        <v>-9</v>
      </c>
      <c r="Q1212">
        <f t="shared" si="37"/>
        <v>0</v>
      </c>
    </row>
    <row r="1213" spans="1:17" x14ac:dyDescent="0.3">
      <c r="A1213" s="308">
        <v>206000</v>
      </c>
      <c r="B1213">
        <v>7747</v>
      </c>
      <c r="C1213" t="s">
        <v>6793</v>
      </c>
      <c r="D1213" t="s">
        <v>6966</v>
      </c>
      <c r="K1213">
        <f t="shared" si="36"/>
        <v>-9</v>
      </c>
      <c r="Q1213">
        <f t="shared" si="37"/>
        <v>0</v>
      </c>
    </row>
    <row r="1214" spans="1:17" x14ac:dyDescent="0.3">
      <c r="A1214" s="308">
        <v>206000</v>
      </c>
      <c r="B1214">
        <v>7751</v>
      </c>
      <c r="C1214" t="s">
        <v>6793</v>
      </c>
      <c r="D1214">
        <v>2007</v>
      </c>
      <c r="E1214">
        <v>1</v>
      </c>
      <c r="F1214" t="s">
        <v>6796</v>
      </c>
      <c r="G1214" t="s">
        <v>6985</v>
      </c>
      <c r="H1214" t="s">
        <v>6990</v>
      </c>
      <c r="I1214" t="s">
        <v>6988</v>
      </c>
      <c r="J1214" t="s">
        <v>6963</v>
      </c>
      <c r="K1214">
        <f t="shared" si="36"/>
        <v>12</v>
      </c>
      <c r="L1214" t="s">
        <v>6794</v>
      </c>
      <c r="N1214">
        <v>6</v>
      </c>
      <c r="O1214">
        <v>2007</v>
      </c>
      <c r="P1214">
        <v>20</v>
      </c>
      <c r="Q1214">
        <f t="shared" si="37"/>
        <v>2</v>
      </c>
    </row>
    <row r="1215" spans="1:17" x14ac:dyDescent="0.3">
      <c r="A1215" s="308">
        <v>206000</v>
      </c>
      <c r="B1215">
        <v>7752</v>
      </c>
      <c r="C1215" t="s">
        <v>6793</v>
      </c>
      <c r="D1215" t="s">
        <v>6966</v>
      </c>
      <c r="K1215">
        <f t="shared" si="36"/>
        <v>-9</v>
      </c>
      <c r="Q1215">
        <f t="shared" si="37"/>
        <v>0</v>
      </c>
    </row>
    <row r="1216" spans="1:17" x14ac:dyDescent="0.3">
      <c r="A1216" s="308">
        <v>206000</v>
      </c>
      <c r="B1216">
        <v>7757</v>
      </c>
      <c r="C1216" t="s">
        <v>6793</v>
      </c>
      <c r="D1216">
        <v>2009</v>
      </c>
      <c r="K1216">
        <f t="shared" si="36"/>
        <v>-9</v>
      </c>
      <c r="Q1216">
        <f t="shared" si="37"/>
        <v>0</v>
      </c>
    </row>
    <row r="1217" spans="1:17" x14ac:dyDescent="0.3">
      <c r="A1217" s="308">
        <v>206000</v>
      </c>
      <c r="B1217">
        <v>7759</v>
      </c>
      <c r="C1217" t="s">
        <v>6793</v>
      </c>
      <c r="D1217" t="s">
        <v>6966</v>
      </c>
      <c r="K1217">
        <f t="shared" si="36"/>
        <v>-9</v>
      </c>
      <c r="Q1217">
        <f t="shared" si="37"/>
        <v>0</v>
      </c>
    </row>
    <row r="1218" spans="1:17" x14ac:dyDescent="0.3">
      <c r="A1218" s="308">
        <v>206000</v>
      </c>
      <c r="B1218">
        <v>7766</v>
      </c>
      <c r="C1218" t="s">
        <v>6793</v>
      </c>
      <c r="D1218">
        <v>2008</v>
      </c>
      <c r="E1218">
        <v>1</v>
      </c>
      <c r="F1218" t="s">
        <v>6989</v>
      </c>
      <c r="G1218" t="s">
        <v>6993</v>
      </c>
      <c r="H1218" t="s">
        <v>6991</v>
      </c>
      <c r="I1218" t="s">
        <v>6988</v>
      </c>
      <c r="J1218" t="s">
        <v>6962</v>
      </c>
      <c r="K1218">
        <f t="shared" si="36"/>
        <v>11</v>
      </c>
      <c r="L1218" t="s">
        <v>6794</v>
      </c>
      <c r="N1218">
        <v>3</v>
      </c>
      <c r="O1218">
        <v>2008</v>
      </c>
      <c r="P1218">
        <v>10</v>
      </c>
      <c r="Q1218">
        <f t="shared" si="37"/>
        <v>4</v>
      </c>
    </row>
    <row r="1219" spans="1:17" x14ac:dyDescent="0.3">
      <c r="A1219" s="308">
        <v>206000</v>
      </c>
      <c r="B1219">
        <v>7777</v>
      </c>
      <c r="C1219" t="s">
        <v>6793</v>
      </c>
      <c r="D1219">
        <v>2009</v>
      </c>
      <c r="K1219">
        <f t="shared" si="36"/>
        <v>-9</v>
      </c>
      <c r="Q1219">
        <f t="shared" si="37"/>
        <v>0</v>
      </c>
    </row>
    <row r="1220" spans="1:17" x14ac:dyDescent="0.3">
      <c r="A1220" s="308">
        <v>206000</v>
      </c>
      <c r="B1220">
        <v>7783</v>
      </c>
      <c r="C1220" t="s">
        <v>6793</v>
      </c>
      <c r="D1220">
        <v>2009</v>
      </c>
      <c r="K1220">
        <f t="shared" si="36"/>
        <v>-9</v>
      </c>
      <c r="Q1220">
        <f t="shared" si="37"/>
        <v>0</v>
      </c>
    </row>
    <row r="1221" spans="1:17" x14ac:dyDescent="0.3">
      <c r="A1221" s="308">
        <v>206000</v>
      </c>
      <c r="B1221">
        <v>7785</v>
      </c>
      <c r="C1221" t="s">
        <v>6793</v>
      </c>
      <c r="D1221" t="s">
        <v>6966</v>
      </c>
      <c r="K1221">
        <f t="shared" si="36"/>
        <v>-9</v>
      </c>
      <c r="Q1221">
        <f t="shared" si="37"/>
        <v>0</v>
      </c>
    </row>
    <row r="1222" spans="1:17" x14ac:dyDescent="0.3">
      <c r="A1222" s="308">
        <v>206000</v>
      </c>
      <c r="B1222">
        <v>7801</v>
      </c>
      <c r="C1222" t="s">
        <v>6793</v>
      </c>
      <c r="D1222">
        <v>2007</v>
      </c>
      <c r="E1222">
        <v>1</v>
      </c>
      <c r="F1222" t="s">
        <v>6796</v>
      </c>
      <c r="G1222" t="s">
        <v>6985</v>
      </c>
      <c r="H1222" t="s">
        <v>6991</v>
      </c>
      <c r="I1222" t="s">
        <v>6992</v>
      </c>
      <c r="J1222" t="s">
        <v>6961</v>
      </c>
      <c r="K1222">
        <f t="shared" si="36"/>
        <v>10</v>
      </c>
      <c r="L1222" t="s">
        <v>6794</v>
      </c>
      <c r="N1222" t="s">
        <v>6966</v>
      </c>
      <c r="O1222">
        <v>2007</v>
      </c>
      <c r="P1222">
        <v>5</v>
      </c>
      <c r="Q1222">
        <f t="shared" si="37"/>
        <v>5</v>
      </c>
    </row>
    <row r="1223" spans="1:17" x14ac:dyDescent="0.3">
      <c r="A1223" s="308">
        <v>206000</v>
      </c>
      <c r="B1223">
        <v>7815</v>
      </c>
      <c r="C1223" t="s">
        <v>6793</v>
      </c>
      <c r="D1223">
        <v>2007</v>
      </c>
      <c r="E1223">
        <v>1</v>
      </c>
      <c r="F1223" t="s">
        <v>6796</v>
      </c>
      <c r="G1223" t="s">
        <v>6985</v>
      </c>
      <c r="H1223" t="s">
        <v>6991</v>
      </c>
      <c r="I1223" t="s">
        <v>6988</v>
      </c>
      <c r="J1223" t="s">
        <v>6962</v>
      </c>
      <c r="K1223">
        <f t="shared" si="36"/>
        <v>11</v>
      </c>
      <c r="L1223" t="s">
        <v>6794</v>
      </c>
      <c r="N1223" t="s">
        <v>6966</v>
      </c>
      <c r="O1223">
        <v>2007</v>
      </c>
      <c r="P1223">
        <v>15</v>
      </c>
      <c r="Q1223">
        <f t="shared" si="37"/>
        <v>3</v>
      </c>
    </row>
    <row r="1224" spans="1:17" x14ac:dyDescent="0.3">
      <c r="A1224" s="308">
        <v>206000</v>
      </c>
      <c r="B1224">
        <v>7818</v>
      </c>
      <c r="C1224" t="s">
        <v>6793</v>
      </c>
      <c r="D1224">
        <v>2009</v>
      </c>
      <c r="K1224">
        <f t="shared" si="36"/>
        <v>-9</v>
      </c>
      <c r="Q1224">
        <f t="shared" si="37"/>
        <v>0</v>
      </c>
    </row>
    <row r="1225" spans="1:17" x14ac:dyDescent="0.3">
      <c r="A1225" s="308">
        <v>207000</v>
      </c>
      <c r="B1225">
        <v>7832</v>
      </c>
      <c r="C1225" t="s">
        <v>6793</v>
      </c>
      <c r="D1225">
        <v>2006</v>
      </c>
      <c r="E1225">
        <v>1</v>
      </c>
      <c r="F1225" t="s">
        <v>6796</v>
      </c>
      <c r="G1225" t="s">
        <v>6985</v>
      </c>
      <c r="H1225" t="s">
        <v>6990</v>
      </c>
      <c r="I1225" t="s">
        <v>6965</v>
      </c>
      <c r="J1225" t="s">
        <v>6962</v>
      </c>
      <c r="K1225">
        <f t="shared" si="36"/>
        <v>11</v>
      </c>
      <c r="L1225" t="s">
        <v>6794</v>
      </c>
      <c r="N1225" t="s">
        <v>6966</v>
      </c>
      <c r="O1225">
        <v>2006</v>
      </c>
      <c r="P1225">
        <v>36</v>
      </c>
      <c r="Q1225">
        <f t="shared" si="37"/>
        <v>1</v>
      </c>
    </row>
    <row r="1226" spans="1:17" x14ac:dyDescent="0.3">
      <c r="A1226" s="308">
        <v>207000</v>
      </c>
      <c r="B1226">
        <v>7841</v>
      </c>
      <c r="C1226" t="s">
        <v>6793</v>
      </c>
      <c r="D1226">
        <v>2008</v>
      </c>
      <c r="E1226">
        <v>1</v>
      </c>
      <c r="F1226" t="s">
        <v>6796</v>
      </c>
      <c r="G1226" t="s">
        <v>6985</v>
      </c>
      <c r="H1226" t="s">
        <v>6986</v>
      </c>
      <c r="I1226" t="s">
        <v>6988</v>
      </c>
      <c r="J1226" t="s">
        <v>6965</v>
      </c>
      <c r="K1226">
        <f t="shared" si="36"/>
        <v>14</v>
      </c>
      <c r="L1226" t="s">
        <v>6794</v>
      </c>
      <c r="N1226">
        <v>10</v>
      </c>
      <c r="O1226">
        <v>2008</v>
      </c>
      <c r="P1226">
        <v>3</v>
      </c>
      <c r="Q1226">
        <f t="shared" si="37"/>
        <v>6</v>
      </c>
    </row>
    <row r="1227" spans="1:17" x14ac:dyDescent="0.3">
      <c r="A1227" s="308">
        <v>207000</v>
      </c>
      <c r="B1227">
        <v>7851</v>
      </c>
      <c r="C1227" t="s">
        <v>6793</v>
      </c>
      <c r="D1227">
        <v>2007</v>
      </c>
      <c r="E1227">
        <v>1</v>
      </c>
      <c r="F1227" t="s">
        <v>6796</v>
      </c>
      <c r="G1227" t="s">
        <v>6985</v>
      </c>
      <c r="H1227" t="s">
        <v>6990</v>
      </c>
      <c r="I1227" t="s">
        <v>6988</v>
      </c>
      <c r="J1227" t="s">
        <v>6962</v>
      </c>
      <c r="K1227">
        <f t="shared" si="36"/>
        <v>11</v>
      </c>
      <c r="L1227" t="s">
        <v>6794</v>
      </c>
      <c r="N1227">
        <v>1</v>
      </c>
      <c r="O1227">
        <v>2007</v>
      </c>
      <c r="P1227">
        <v>8</v>
      </c>
      <c r="Q1227">
        <f t="shared" si="37"/>
        <v>5</v>
      </c>
    </row>
    <row r="1228" spans="1:17" x14ac:dyDescent="0.3">
      <c r="A1228" s="308">
        <v>207000</v>
      </c>
      <c r="B1228">
        <v>7865</v>
      </c>
      <c r="C1228" t="s">
        <v>6793</v>
      </c>
      <c r="D1228">
        <v>2006</v>
      </c>
      <c r="E1228">
        <v>1</v>
      </c>
      <c r="F1228" t="s">
        <v>6796</v>
      </c>
      <c r="G1228" t="s">
        <v>6985</v>
      </c>
      <c r="H1228" t="s">
        <v>6990</v>
      </c>
      <c r="I1228" t="s">
        <v>6988</v>
      </c>
      <c r="J1228" t="s">
        <v>6965</v>
      </c>
      <c r="K1228">
        <f t="shared" si="36"/>
        <v>14</v>
      </c>
      <c r="L1228" t="s">
        <v>6794</v>
      </c>
      <c r="N1228" t="s">
        <v>6966</v>
      </c>
      <c r="O1228">
        <v>2006</v>
      </c>
      <c r="P1228">
        <v>10</v>
      </c>
      <c r="Q1228">
        <f t="shared" si="37"/>
        <v>4</v>
      </c>
    </row>
    <row r="1229" spans="1:17" x14ac:dyDescent="0.3">
      <c r="A1229" s="308">
        <v>207000</v>
      </c>
      <c r="B1229">
        <v>7872</v>
      </c>
      <c r="C1229" t="s">
        <v>6793</v>
      </c>
      <c r="D1229">
        <v>2007</v>
      </c>
      <c r="E1229">
        <v>1</v>
      </c>
      <c r="F1229" t="s">
        <v>6796</v>
      </c>
      <c r="G1229" t="s">
        <v>6985</v>
      </c>
      <c r="H1229" t="s">
        <v>6990</v>
      </c>
      <c r="I1229" t="s">
        <v>6988</v>
      </c>
      <c r="J1229" t="s">
        <v>6960</v>
      </c>
      <c r="K1229">
        <f t="shared" si="36"/>
        <v>9</v>
      </c>
      <c r="L1229" t="s">
        <v>6794</v>
      </c>
      <c r="N1229" t="s">
        <v>6966</v>
      </c>
      <c r="O1229">
        <v>2007</v>
      </c>
      <c r="P1229" t="s">
        <v>6966</v>
      </c>
      <c r="Q1229">
        <f t="shared" si="37"/>
        <v>-1</v>
      </c>
    </row>
    <row r="1230" spans="1:17" x14ac:dyDescent="0.3">
      <c r="A1230" s="308">
        <v>207000</v>
      </c>
      <c r="B1230">
        <v>7878</v>
      </c>
      <c r="C1230" t="s">
        <v>6793</v>
      </c>
      <c r="D1230">
        <v>2009</v>
      </c>
      <c r="K1230">
        <f t="shared" si="36"/>
        <v>-9</v>
      </c>
      <c r="Q1230">
        <f t="shared" si="37"/>
        <v>0</v>
      </c>
    </row>
    <row r="1231" spans="1:17" x14ac:dyDescent="0.3">
      <c r="A1231" s="308">
        <v>207000</v>
      </c>
      <c r="B1231">
        <v>7884</v>
      </c>
      <c r="C1231" t="s">
        <v>6793</v>
      </c>
      <c r="D1231">
        <v>2006</v>
      </c>
      <c r="E1231">
        <v>1</v>
      </c>
      <c r="F1231" t="s">
        <v>6796</v>
      </c>
      <c r="G1231" t="s">
        <v>6985</v>
      </c>
      <c r="H1231" t="s">
        <v>6991</v>
      </c>
      <c r="I1231" t="s">
        <v>6965</v>
      </c>
      <c r="J1231" t="s">
        <v>6963</v>
      </c>
      <c r="K1231">
        <f t="shared" si="36"/>
        <v>12</v>
      </c>
      <c r="L1231" t="s">
        <v>6794</v>
      </c>
      <c r="N1231" t="s">
        <v>6966</v>
      </c>
      <c r="O1231">
        <v>2006</v>
      </c>
      <c r="P1231" t="s">
        <v>6966</v>
      </c>
      <c r="Q1231">
        <f t="shared" si="37"/>
        <v>-1</v>
      </c>
    </row>
    <row r="1232" spans="1:17" x14ac:dyDescent="0.3">
      <c r="A1232" s="308">
        <v>207000</v>
      </c>
      <c r="B1232">
        <v>7895</v>
      </c>
      <c r="C1232" t="s">
        <v>6793</v>
      </c>
      <c r="D1232">
        <v>2007</v>
      </c>
      <c r="E1232">
        <v>1</v>
      </c>
      <c r="F1232" t="s">
        <v>6796</v>
      </c>
      <c r="G1232" t="s">
        <v>6985</v>
      </c>
      <c r="H1232" t="s">
        <v>6991</v>
      </c>
      <c r="I1232" t="s">
        <v>6965</v>
      </c>
      <c r="J1232" t="s">
        <v>6962</v>
      </c>
      <c r="K1232">
        <f t="shared" si="36"/>
        <v>11</v>
      </c>
      <c r="L1232" t="s">
        <v>6794</v>
      </c>
      <c r="N1232" t="s">
        <v>6966</v>
      </c>
      <c r="O1232">
        <v>2007</v>
      </c>
      <c r="P1232" t="s">
        <v>6966</v>
      </c>
      <c r="Q1232">
        <f t="shared" si="37"/>
        <v>-1</v>
      </c>
    </row>
    <row r="1233" spans="1:17" x14ac:dyDescent="0.3">
      <c r="A1233" s="308">
        <v>207000</v>
      </c>
      <c r="B1233">
        <v>7903</v>
      </c>
      <c r="C1233" t="s">
        <v>6793</v>
      </c>
      <c r="D1233">
        <v>2007</v>
      </c>
      <c r="E1233">
        <v>1</v>
      </c>
      <c r="F1233" t="s">
        <v>6796</v>
      </c>
      <c r="G1233" t="s">
        <v>6985</v>
      </c>
      <c r="H1233" t="s">
        <v>6991</v>
      </c>
      <c r="I1233" t="s">
        <v>6988</v>
      </c>
      <c r="J1233" t="s">
        <v>6960</v>
      </c>
      <c r="K1233">
        <f t="shared" si="36"/>
        <v>9</v>
      </c>
      <c r="L1233" t="s">
        <v>6793</v>
      </c>
      <c r="M1233">
        <v>50</v>
      </c>
      <c r="N1233" t="s">
        <v>6966</v>
      </c>
      <c r="O1233">
        <v>2007</v>
      </c>
      <c r="P1233" t="s">
        <v>6966</v>
      </c>
      <c r="Q1233">
        <f t="shared" si="37"/>
        <v>-1</v>
      </c>
    </row>
    <row r="1234" spans="1:17" x14ac:dyDescent="0.3">
      <c r="A1234" s="308">
        <v>207000</v>
      </c>
      <c r="B1234">
        <v>7907</v>
      </c>
      <c r="C1234" t="s">
        <v>6793</v>
      </c>
      <c r="D1234">
        <v>2006</v>
      </c>
      <c r="E1234">
        <v>1</v>
      </c>
      <c r="F1234" t="s">
        <v>6796</v>
      </c>
      <c r="G1234" t="s">
        <v>6985</v>
      </c>
      <c r="H1234" t="s">
        <v>6986</v>
      </c>
      <c r="I1234" t="s">
        <v>6988</v>
      </c>
      <c r="J1234" t="s">
        <v>6962</v>
      </c>
      <c r="K1234">
        <f t="shared" si="36"/>
        <v>11</v>
      </c>
      <c r="L1234" t="s">
        <v>6794</v>
      </c>
      <c r="N1234">
        <v>4</v>
      </c>
      <c r="O1234">
        <v>2006</v>
      </c>
      <c r="P1234">
        <v>17</v>
      </c>
      <c r="Q1234">
        <f t="shared" si="37"/>
        <v>3</v>
      </c>
    </row>
    <row r="1235" spans="1:17" x14ac:dyDescent="0.3">
      <c r="A1235" s="308">
        <v>207000</v>
      </c>
      <c r="B1235">
        <v>7910</v>
      </c>
      <c r="C1235" t="s">
        <v>6793</v>
      </c>
      <c r="D1235" t="s">
        <v>6966</v>
      </c>
      <c r="K1235">
        <f t="shared" si="36"/>
        <v>-9</v>
      </c>
      <c r="Q1235">
        <f t="shared" si="37"/>
        <v>0</v>
      </c>
    </row>
    <row r="1236" spans="1:17" x14ac:dyDescent="0.3">
      <c r="A1236" s="308">
        <v>207000</v>
      </c>
      <c r="B1236">
        <v>7914</v>
      </c>
      <c r="C1236" t="s">
        <v>6793</v>
      </c>
      <c r="D1236">
        <v>2009</v>
      </c>
      <c r="K1236">
        <f t="shared" ref="K1236:K1299" si="38">VLOOKUP(J1236,$AF$2:$AG$17,2,FALSE)</f>
        <v>-9</v>
      </c>
      <c r="Q1236">
        <f t="shared" ref="Q1236:Q1299" si="39">IF(P1236="Don't Know",-1,IF(P1236&gt;=30,1,IF(P1236&gt;=20,2,IF(P1236&gt;=15,3,IF(P1236&gt;=10,4,IF(P1236&gt;=5,5,IF(P1236&gt;0,6,0)))))))</f>
        <v>0</v>
      </c>
    </row>
    <row r="1237" spans="1:17" x14ac:dyDescent="0.3">
      <c r="A1237" s="308">
        <v>207000</v>
      </c>
      <c r="B1237">
        <v>7924</v>
      </c>
      <c r="C1237" t="s">
        <v>6793</v>
      </c>
      <c r="D1237">
        <v>2008</v>
      </c>
      <c r="E1237">
        <v>1</v>
      </c>
      <c r="F1237" t="s">
        <v>6796</v>
      </c>
      <c r="G1237" t="s">
        <v>6985</v>
      </c>
      <c r="H1237" t="s">
        <v>6991</v>
      </c>
      <c r="I1237" t="s">
        <v>6965</v>
      </c>
      <c r="J1237" t="s">
        <v>6949</v>
      </c>
      <c r="K1237">
        <f t="shared" si="38"/>
        <v>1</v>
      </c>
      <c r="L1237" t="s">
        <v>6794</v>
      </c>
      <c r="N1237" t="s">
        <v>6966</v>
      </c>
      <c r="O1237">
        <v>2008</v>
      </c>
      <c r="P1237">
        <v>19</v>
      </c>
      <c r="Q1237">
        <f t="shared" si="39"/>
        <v>3</v>
      </c>
    </row>
    <row r="1238" spans="1:17" x14ac:dyDescent="0.3">
      <c r="A1238" s="308">
        <v>207000</v>
      </c>
      <c r="B1238">
        <v>7938</v>
      </c>
      <c r="C1238" t="s">
        <v>6793</v>
      </c>
      <c r="D1238">
        <v>2007</v>
      </c>
      <c r="E1238">
        <v>1</v>
      </c>
      <c r="F1238" t="s">
        <v>6796</v>
      </c>
      <c r="G1238" t="s">
        <v>6985</v>
      </c>
      <c r="H1238" t="s">
        <v>6991</v>
      </c>
      <c r="I1238" t="s">
        <v>6965</v>
      </c>
      <c r="J1238" t="s">
        <v>6960</v>
      </c>
      <c r="K1238">
        <f t="shared" si="38"/>
        <v>9</v>
      </c>
      <c r="L1238" t="s">
        <v>6</v>
      </c>
      <c r="N1238" t="s">
        <v>6966</v>
      </c>
      <c r="O1238">
        <v>2007</v>
      </c>
      <c r="P1238">
        <v>15</v>
      </c>
      <c r="Q1238">
        <f t="shared" si="39"/>
        <v>3</v>
      </c>
    </row>
    <row r="1239" spans="1:17" x14ac:dyDescent="0.3">
      <c r="A1239" s="308">
        <v>207000</v>
      </c>
      <c r="B1239">
        <v>7962</v>
      </c>
      <c r="C1239" t="s">
        <v>6793</v>
      </c>
      <c r="D1239">
        <v>2009</v>
      </c>
      <c r="K1239">
        <f t="shared" si="38"/>
        <v>-9</v>
      </c>
      <c r="Q1239">
        <f t="shared" si="39"/>
        <v>0</v>
      </c>
    </row>
    <row r="1240" spans="1:17" x14ac:dyDescent="0.3">
      <c r="A1240" s="308">
        <v>207000</v>
      </c>
      <c r="B1240">
        <v>7967</v>
      </c>
      <c r="C1240" t="s">
        <v>6793</v>
      </c>
      <c r="D1240">
        <v>2009</v>
      </c>
      <c r="K1240">
        <f t="shared" si="38"/>
        <v>-9</v>
      </c>
      <c r="Q1240">
        <f t="shared" si="39"/>
        <v>0</v>
      </c>
    </row>
    <row r="1241" spans="1:17" x14ac:dyDescent="0.3">
      <c r="A1241" s="308">
        <v>207000</v>
      </c>
      <c r="B1241">
        <v>7975</v>
      </c>
      <c r="C1241" t="s">
        <v>6793</v>
      </c>
      <c r="D1241" t="s">
        <v>6966</v>
      </c>
      <c r="K1241">
        <f t="shared" si="38"/>
        <v>-9</v>
      </c>
      <c r="Q1241">
        <f t="shared" si="39"/>
        <v>0</v>
      </c>
    </row>
    <row r="1242" spans="1:17" x14ac:dyDescent="0.3">
      <c r="A1242" s="308">
        <v>207000</v>
      </c>
      <c r="B1242">
        <v>7978</v>
      </c>
      <c r="C1242" t="s">
        <v>6793</v>
      </c>
      <c r="D1242">
        <v>2007</v>
      </c>
      <c r="E1242">
        <v>1</v>
      </c>
      <c r="F1242" t="s">
        <v>6796</v>
      </c>
      <c r="G1242" t="s">
        <v>6985</v>
      </c>
      <c r="H1242" t="s">
        <v>6986</v>
      </c>
      <c r="I1242" t="s">
        <v>6988</v>
      </c>
      <c r="J1242" t="s">
        <v>6960</v>
      </c>
      <c r="K1242">
        <f t="shared" si="38"/>
        <v>9</v>
      </c>
      <c r="L1242" t="s">
        <v>6794</v>
      </c>
      <c r="N1242" t="s">
        <v>6966</v>
      </c>
      <c r="O1242">
        <v>2007</v>
      </c>
      <c r="P1242">
        <v>7</v>
      </c>
      <c r="Q1242">
        <f t="shared" si="39"/>
        <v>5</v>
      </c>
    </row>
    <row r="1243" spans="1:17" x14ac:dyDescent="0.3">
      <c r="A1243" s="308">
        <v>207000</v>
      </c>
      <c r="B1243">
        <v>7982</v>
      </c>
      <c r="C1243" t="s">
        <v>6793</v>
      </c>
      <c r="D1243">
        <v>2006</v>
      </c>
      <c r="E1243">
        <v>1</v>
      </c>
      <c r="F1243" t="s">
        <v>6796</v>
      </c>
      <c r="G1243" t="s">
        <v>6985</v>
      </c>
      <c r="H1243" t="s">
        <v>6990</v>
      </c>
      <c r="I1243" t="s">
        <v>6988</v>
      </c>
      <c r="J1243" t="s">
        <v>6960</v>
      </c>
      <c r="K1243">
        <f t="shared" si="38"/>
        <v>9</v>
      </c>
      <c r="L1243" t="s">
        <v>6794</v>
      </c>
      <c r="N1243">
        <v>5</v>
      </c>
      <c r="O1243">
        <v>2006</v>
      </c>
      <c r="P1243">
        <v>12</v>
      </c>
      <c r="Q1243">
        <f t="shared" si="39"/>
        <v>4</v>
      </c>
    </row>
    <row r="1244" spans="1:17" x14ac:dyDescent="0.3">
      <c r="A1244" s="308">
        <v>207000</v>
      </c>
      <c r="B1244">
        <v>7985</v>
      </c>
      <c r="C1244" t="s">
        <v>6793</v>
      </c>
      <c r="D1244">
        <v>2008</v>
      </c>
      <c r="E1244">
        <v>1</v>
      </c>
      <c r="F1244" t="s">
        <v>6796</v>
      </c>
      <c r="G1244" t="s">
        <v>6985</v>
      </c>
      <c r="H1244" t="s">
        <v>6986</v>
      </c>
      <c r="I1244" t="s">
        <v>6992</v>
      </c>
      <c r="J1244" t="s">
        <v>6960</v>
      </c>
      <c r="K1244">
        <f t="shared" si="38"/>
        <v>9</v>
      </c>
      <c r="L1244" t="s">
        <v>6793</v>
      </c>
      <c r="M1244">
        <v>50</v>
      </c>
      <c r="N1244" t="s">
        <v>6966</v>
      </c>
      <c r="O1244">
        <v>2008</v>
      </c>
      <c r="P1244">
        <v>30</v>
      </c>
      <c r="Q1244">
        <f t="shared" si="39"/>
        <v>1</v>
      </c>
    </row>
    <row r="1245" spans="1:17" x14ac:dyDescent="0.3">
      <c r="A1245" s="308">
        <v>207000</v>
      </c>
      <c r="B1245">
        <v>7988</v>
      </c>
      <c r="C1245" t="s">
        <v>6793</v>
      </c>
      <c r="D1245">
        <v>2008</v>
      </c>
      <c r="E1245">
        <v>1</v>
      </c>
      <c r="F1245" t="s">
        <v>6796</v>
      </c>
      <c r="G1245" t="s">
        <v>6985</v>
      </c>
      <c r="H1245" t="s">
        <v>6986</v>
      </c>
      <c r="I1245" t="s">
        <v>6988</v>
      </c>
      <c r="J1245" t="s">
        <v>6962</v>
      </c>
      <c r="K1245">
        <f t="shared" si="38"/>
        <v>11</v>
      </c>
      <c r="L1245" t="s">
        <v>6794</v>
      </c>
      <c r="N1245">
        <v>7</v>
      </c>
      <c r="O1245">
        <v>2008</v>
      </c>
      <c r="P1245">
        <v>30</v>
      </c>
      <c r="Q1245">
        <f t="shared" si="39"/>
        <v>1</v>
      </c>
    </row>
    <row r="1246" spans="1:17" x14ac:dyDescent="0.3">
      <c r="A1246" s="308">
        <v>207000</v>
      </c>
      <c r="B1246">
        <v>7991</v>
      </c>
      <c r="C1246" t="s">
        <v>6793</v>
      </c>
      <c r="D1246">
        <v>2008</v>
      </c>
      <c r="E1246">
        <v>1</v>
      </c>
      <c r="F1246" t="s">
        <v>6796</v>
      </c>
      <c r="G1246" t="s">
        <v>6985</v>
      </c>
      <c r="H1246" t="s">
        <v>6986</v>
      </c>
      <c r="I1246" t="s">
        <v>6988</v>
      </c>
      <c r="J1246" t="s">
        <v>6950</v>
      </c>
      <c r="K1246">
        <f t="shared" si="38"/>
        <v>2</v>
      </c>
      <c r="L1246" t="s">
        <v>6794</v>
      </c>
      <c r="N1246">
        <v>9</v>
      </c>
      <c r="O1246">
        <v>2008</v>
      </c>
      <c r="P1246">
        <v>10</v>
      </c>
      <c r="Q1246">
        <f t="shared" si="39"/>
        <v>4</v>
      </c>
    </row>
    <row r="1247" spans="1:17" x14ac:dyDescent="0.3">
      <c r="A1247" s="308">
        <v>207000</v>
      </c>
      <c r="B1247">
        <v>8010</v>
      </c>
      <c r="C1247" t="s">
        <v>6793</v>
      </c>
      <c r="D1247">
        <v>2008</v>
      </c>
      <c r="E1247">
        <v>1</v>
      </c>
      <c r="F1247" t="s">
        <v>6989</v>
      </c>
      <c r="G1247" t="s">
        <v>6993</v>
      </c>
      <c r="H1247" t="s">
        <v>6991</v>
      </c>
      <c r="I1247" t="s">
        <v>6988</v>
      </c>
      <c r="J1247" t="s">
        <v>6962</v>
      </c>
      <c r="K1247">
        <f t="shared" si="38"/>
        <v>11</v>
      </c>
      <c r="L1247" t="s">
        <v>6794</v>
      </c>
      <c r="N1247">
        <v>5</v>
      </c>
      <c r="O1247">
        <v>2008</v>
      </c>
      <c r="P1247">
        <v>20</v>
      </c>
      <c r="Q1247">
        <f t="shared" si="39"/>
        <v>2</v>
      </c>
    </row>
    <row r="1248" spans="1:17" x14ac:dyDescent="0.3">
      <c r="A1248" s="308">
        <v>207000</v>
      </c>
      <c r="B1248">
        <v>8011</v>
      </c>
      <c r="C1248" t="s">
        <v>6793</v>
      </c>
      <c r="D1248">
        <v>2007</v>
      </c>
      <c r="E1248">
        <v>1</v>
      </c>
      <c r="F1248" t="s">
        <v>6796</v>
      </c>
      <c r="G1248" t="s">
        <v>6985</v>
      </c>
      <c r="H1248" t="s">
        <v>6991</v>
      </c>
      <c r="I1248" t="s">
        <v>6965</v>
      </c>
      <c r="J1248" t="s">
        <v>6962</v>
      </c>
      <c r="K1248">
        <f t="shared" si="38"/>
        <v>11</v>
      </c>
      <c r="L1248" t="s">
        <v>6794</v>
      </c>
      <c r="N1248">
        <v>5</v>
      </c>
      <c r="O1248">
        <v>2007</v>
      </c>
      <c r="P1248" t="s">
        <v>6966</v>
      </c>
      <c r="Q1248">
        <f t="shared" si="39"/>
        <v>-1</v>
      </c>
    </row>
    <row r="1249" spans="1:17" x14ac:dyDescent="0.3">
      <c r="A1249" s="308">
        <v>207000</v>
      </c>
      <c r="B1249">
        <v>8020</v>
      </c>
      <c r="C1249" t="s">
        <v>6793</v>
      </c>
      <c r="D1249">
        <v>2008</v>
      </c>
      <c r="E1249">
        <v>1</v>
      </c>
      <c r="F1249" t="s">
        <v>6796</v>
      </c>
      <c r="G1249" t="s">
        <v>6985</v>
      </c>
      <c r="H1249" t="s">
        <v>6986</v>
      </c>
      <c r="I1249" t="s">
        <v>6965</v>
      </c>
      <c r="J1249" t="s">
        <v>6962</v>
      </c>
      <c r="K1249">
        <f t="shared" si="38"/>
        <v>11</v>
      </c>
      <c r="L1249" t="s">
        <v>6793</v>
      </c>
      <c r="M1249" t="s">
        <v>6966</v>
      </c>
      <c r="N1249" t="s">
        <v>6966</v>
      </c>
      <c r="O1249">
        <v>2008</v>
      </c>
      <c r="P1249">
        <v>7</v>
      </c>
      <c r="Q1249">
        <f t="shared" si="39"/>
        <v>5</v>
      </c>
    </row>
    <row r="1250" spans="1:17" x14ac:dyDescent="0.3">
      <c r="A1250" s="308">
        <v>207000</v>
      </c>
      <c r="B1250">
        <v>8021</v>
      </c>
      <c r="C1250" t="s">
        <v>6793</v>
      </c>
      <c r="D1250">
        <v>2007</v>
      </c>
      <c r="E1250">
        <v>1</v>
      </c>
      <c r="F1250" t="s">
        <v>6796</v>
      </c>
      <c r="G1250" t="s">
        <v>6985</v>
      </c>
      <c r="H1250" t="s">
        <v>6991</v>
      </c>
      <c r="I1250" t="s">
        <v>6988</v>
      </c>
      <c r="J1250" t="s">
        <v>6962</v>
      </c>
      <c r="K1250">
        <f t="shared" si="38"/>
        <v>11</v>
      </c>
      <c r="L1250" t="s">
        <v>6794</v>
      </c>
      <c r="N1250">
        <v>11</v>
      </c>
      <c r="O1250">
        <v>2007</v>
      </c>
      <c r="P1250" t="s">
        <v>6966</v>
      </c>
      <c r="Q1250">
        <f t="shared" si="39"/>
        <v>-1</v>
      </c>
    </row>
    <row r="1251" spans="1:17" x14ac:dyDescent="0.3">
      <c r="A1251" s="308">
        <v>207000</v>
      </c>
      <c r="B1251">
        <v>8024</v>
      </c>
      <c r="C1251" t="s">
        <v>6793</v>
      </c>
      <c r="D1251">
        <v>2009</v>
      </c>
      <c r="K1251">
        <f t="shared" si="38"/>
        <v>-9</v>
      </c>
      <c r="Q1251">
        <f t="shared" si="39"/>
        <v>0</v>
      </c>
    </row>
    <row r="1252" spans="1:17" x14ac:dyDescent="0.3">
      <c r="A1252" s="308">
        <v>207000</v>
      </c>
      <c r="B1252">
        <v>8029</v>
      </c>
      <c r="C1252" t="s">
        <v>6793</v>
      </c>
      <c r="D1252" t="s">
        <v>6966</v>
      </c>
      <c r="K1252">
        <f t="shared" si="38"/>
        <v>-9</v>
      </c>
      <c r="Q1252">
        <f t="shared" si="39"/>
        <v>0</v>
      </c>
    </row>
    <row r="1253" spans="1:17" x14ac:dyDescent="0.3">
      <c r="A1253" s="308">
        <v>207000</v>
      </c>
      <c r="B1253">
        <v>8030</v>
      </c>
      <c r="C1253" t="s">
        <v>6793</v>
      </c>
      <c r="D1253">
        <v>2009</v>
      </c>
      <c r="K1253">
        <f t="shared" si="38"/>
        <v>-9</v>
      </c>
      <c r="Q1253">
        <f t="shared" si="39"/>
        <v>0</v>
      </c>
    </row>
    <row r="1254" spans="1:17" x14ac:dyDescent="0.3">
      <c r="A1254" s="308">
        <v>207000</v>
      </c>
      <c r="B1254">
        <v>8031</v>
      </c>
      <c r="C1254" t="s">
        <v>6793</v>
      </c>
      <c r="D1254">
        <v>2007</v>
      </c>
      <c r="E1254">
        <v>2</v>
      </c>
      <c r="F1254" t="s">
        <v>6989</v>
      </c>
      <c r="G1254" t="s">
        <v>6993</v>
      </c>
      <c r="H1254" t="s">
        <v>6991</v>
      </c>
      <c r="I1254" t="s">
        <v>6988</v>
      </c>
      <c r="J1254" t="s">
        <v>6960</v>
      </c>
      <c r="K1254">
        <f t="shared" si="38"/>
        <v>9</v>
      </c>
      <c r="L1254" t="s">
        <v>6794</v>
      </c>
      <c r="N1254">
        <v>3</v>
      </c>
      <c r="O1254">
        <v>2007</v>
      </c>
      <c r="P1254">
        <v>10</v>
      </c>
      <c r="Q1254">
        <f t="shared" si="39"/>
        <v>4</v>
      </c>
    </row>
    <row r="1255" spans="1:17" x14ac:dyDescent="0.3">
      <c r="A1255" s="308">
        <v>207000</v>
      </c>
      <c r="B1255">
        <v>8036</v>
      </c>
      <c r="C1255" t="s">
        <v>6793</v>
      </c>
      <c r="D1255">
        <v>2008</v>
      </c>
      <c r="E1255">
        <v>1</v>
      </c>
      <c r="F1255" t="s">
        <v>6989</v>
      </c>
      <c r="G1255" t="s">
        <v>6993</v>
      </c>
      <c r="H1255" t="s">
        <v>6991</v>
      </c>
      <c r="I1255" t="s">
        <v>6987</v>
      </c>
      <c r="J1255" t="s">
        <v>6960</v>
      </c>
      <c r="K1255">
        <f t="shared" si="38"/>
        <v>9</v>
      </c>
      <c r="L1255" t="s">
        <v>6793</v>
      </c>
      <c r="M1255">
        <v>50</v>
      </c>
      <c r="N1255" t="s">
        <v>6966</v>
      </c>
      <c r="O1255">
        <v>2008</v>
      </c>
      <c r="P1255">
        <v>6</v>
      </c>
      <c r="Q1255">
        <f t="shared" si="39"/>
        <v>5</v>
      </c>
    </row>
    <row r="1256" spans="1:17" x14ac:dyDescent="0.3">
      <c r="A1256" s="308">
        <v>207000</v>
      </c>
      <c r="B1256">
        <v>8041</v>
      </c>
      <c r="C1256" t="s">
        <v>6793</v>
      </c>
      <c r="D1256">
        <v>2007</v>
      </c>
      <c r="E1256">
        <v>1</v>
      </c>
      <c r="F1256" t="s">
        <v>6989</v>
      </c>
      <c r="G1256" t="s">
        <v>6993</v>
      </c>
      <c r="H1256" t="s">
        <v>6991</v>
      </c>
      <c r="I1256" t="s">
        <v>6988</v>
      </c>
      <c r="J1256" t="s">
        <v>6963</v>
      </c>
      <c r="K1256">
        <f t="shared" si="38"/>
        <v>12</v>
      </c>
      <c r="L1256" t="s">
        <v>6794</v>
      </c>
      <c r="N1256" t="s">
        <v>6966</v>
      </c>
      <c r="O1256">
        <v>2007</v>
      </c>
      <c r="P1256">
        <v>8</v>
      </c>
      <c r="Q1256">
        <f t="shared" si="39"/>
        <v>5</v>
      </c>
    </row>
    <row r="1257" spans="1:17" x14ac:dyDescent="0.3">
      <c r="A1257" s="308">
        <v>207000</v>
      </c>
      <c r="B1257">
        <v>8043</v>
      </c>
      <c r="C1257" t="s">
        <v>6793</v>
      </c>
      <c r="D1257" t="s">
        <v>6966</v>
      </c>
      <c r="K1257">
        <f t="shared" si="38"/>
        <v>-9</v>
      </c>
      <c r="Q1257">
        <f t="shared" si="39"/>
        <v>0</v>
      </c>
    </row>
    <row r="1258" spans="1:17" x14ac:dyDescent="0.3">
      <c r="A1258" s="308">
        <v>207000</v>
      </c>
      <c r="B1258">
        <v>8052</v>
      </c>
      <c r="C1258" t="s">
        <v>6793</v>
      </c>
      <c r="D1258">
        <v>2009</v>
      </c>
      <c r="K1258">
        <f t="shared" si="38"/>
        <v>-9</v>
      </c>
      <c r="Q1258">
        <f t="shared" si="39"/>
        <v>0</v>
      </c>
    </row>
    <row r="1259" spans="1:17" x14ac:dyDescent="0.3">
      <c r="A1259" s="308">
        <v>207000</v>
      </c>
      <c r="B1259">
        <v>8058</v>
      </c>
      <c r="C1259" t="s">
        <v>6793</v>
      </c>
      <c r="D1259">
        <v>2009</v>
      </c>
      <c r="K1259">
        <f t="shared" si="38"/>
        <v>-9</v>
      </c>
      <c r="Q1259">
        <f t="shared" si="39"/>
        <v>0</v>
      </c>
    </row>
    <row r="1260" spans="1:17" x14ac:dyDescent="0.3">
      <c r="A1260" s="308">
        <v>207000</v>
      </c>
      <c r="B1260">
        <v>8062</v>
      </c>
      <c r="C1260" t="s">
        <v>6793</v>
      </c>
      <c r="D1260">
        <v>2006</v>
      </c>
      <c r="E1260">
        <v>1</v>
      </c>
      <c r="F1260" t="s">
        <v>6796</v>
      </c>
      <c r="G1260" t="s">
        <v>6985</v>
      </c>
      <c r="H1260" t="s">
        <v>6965</v>
      </c>
      <c r="I1260" t="s">
        <v>6992</v>
      </c>
      <c r="J1260" t="s">
        <v>6961</v>
      </c>
      <c r="K1260">
        <f t="shared" si="38"/>
        <v>10</v>
      </c>
      <c r="L1260" t="s">
        <v>6794</v>
      </c>
      <c r="N1260" t="s">
        <v>6966</v>
      </c>
      <c r="O1260">
        <v>2006</v>
      </c>
      <c r="P1260" t="s">
        <v>6966</v>
      </c>
      <c r="Q1260">
        <f t="shared" si="39"/>
        <v>-1</v>
      </c>
    </row>
    <row r="1261" spans="1:17" x14ac:dyDescent="0.3">
      <c r="A1261" s="308">
        <v>207000</v>
      </c>
      <c r="B1261">
        <v>8063</v>
      </c>
      <c r="C1261" t="s">
        <v>6793</v>
      </c>
      <c r="D1261">
        <v>2009</v>
      </c>
      <c r="K1261">
        <f t="shared" si="38"/>
        <v>-9</v>
      </c>
      <c r="Q1261">
        <f t="shared" si="39"/>
        <v>0</v>
      </c>
    </row>
    <row r="1262" spans="1:17" x14ac:dyDescent="0.3">
      <c r="A1262" s="308">
        <v>207000</v>
      </c>
      <c r="B1262">
        <v>8064</v>
      </c>
      <c r="C1262" t="s">
        <v>6793</v>
      </c>
      <c r="D1262">
        <v>2009</v>
      </c>
      <c r="K1262">
        <f t="shared" si="38"/>
        <v>-9</v>
      </c>
      <c r="Q1262">
        <f t="shared" si="39"/>
        <v>0</v>
      </c>
    </row>
    <row r="1263" spans="1:17" x14ac:dyDescent="0.3">
      <c r="A1263" s="308">
        <v>207000</v>
      </c>
      <c r="B1263">
        <v>8080</v>
      </c>
      <c r="C1263" t="s">
        <v>6793</v>
      </c>
      <c r="D1263">
        <v>2006</v>
      </c>
      <c r="E1263">
        <v>1</v>
      </c>
      <c r="F1263" t="s">
        <v>6796</v>
      </c>
      <c r="G1263" t="s">
        <v>6985</v>
      </c>
      <c r="H1263" t="s">
        <v>6991</v>
      </c>
      <c r="I1263" t="s">
        <v>6988</v>
      </c>
      <c r="J1263" t="s">
        <v>6962</v>
      </c>
      <c r="K1263">
        <f t="shared" si="38"/>
        <v>11</v>
      </c>
      <c r="L1263" t="s">
        <v>6</v>
      </c>
      <c r="N1263" t="s">
        <v>6966</v>
      </c>
      <c r="O1263">
        <v>2007</v>
      </c>
      <c r="P1263">
        <v>15</v>
      </c>
      <c r="Q1263">
        <f t="shared" si="39"/>
        <v>3</v>
      </c>
    </row>
    <row r="1264" spans="1:17" x14ac:dyDescent="0.3">
      <c r="A1264" s="308">
        <v>207000</v>
      </c>
      <c r="B1264">
        <v>8099</v>
      </c>
      <c r="C1264" t="s">
        <v>6793</v>
      </c>
      <c r="D1264">
        <v>2008</v>
      </c>
      <c r="E1264">
        <v>2</v>
      </c>
      <c r="F1264" t="s">
        <v>6796</v>
      </c>
      <c r="G1264" t="s">
        <v>6985</v>
      </c>
      <c r="H1264" t="s">
        <v>6991</v>
      </c>
      <c r="I1264" t="s">
        <v>6988</v>
      </c>
      <c r="J1264" t="s">
        <v>6952</v>
      </c>
      <c r="K1264">
        <f t="shared" si="38"/>
        <v>4</v>
      </c>
      <c r="L1264" t="s">
        <v>6793</v>
      </c>
      <c r="M1264">
        <v>100</v>
      </c>
      <c r="N1264" t="s">
        <v>6966</v>
      </c>
      <c r="O1264">
        <v>2008</v>
      </c>
      <c r="P1264">
        <v>8</v>
      </c>
      <c r="Q1264">
        <f t="shared" si="39"/>
        <v>5</v>
      </c>
    </row>
    <row r="1265" spans="1:17" x14ac:dyDescent="0.3">
      <c r="A1265" s="308">
        <v>207000</v>
      </c>
      <c r="B1265">
        <v>8111</v>
      </c>
      <c r="C1265" t="s">
        <v>6793</v>
      </c>
      <c r="D1265">
        <v>2009</v>
      </c>
      <c r="K1265">
        <f t="shared" si="38"/>
        <v>-9</v>
      </c>
      <c r="Q1265">
        <f t="shared" si="39"/>
        <v>0</v>
      </c>
    </row>
    <row r="1266" spans="1:17" x14ac:dyDescent="0.3">
      <c r="A1266" s="308">
        <v>207000</v>
      </c>
      <c r="B1266">
        <v>8129</v>
      </c>
      <c r="C1266" t="s">
        <v>6793</v>
      </c>
      <c r="D1266">
        <v>2008</v>
      </c>
      <c r="E1266">
        <v>1</v>
      </c>
      <c r="F1266" t="s">
        <v>6796</v>
      </c>
      <c r="G1266" t="s">
        <v>6985</v>
      </c>
      <c r="H1266" t="s">
        <v>6991</v>
      </c>
      <c r="I1266" t="s">
        <v>6988</v>
      </c>
      <c r="J1266" t="s">
        <v>6960</v>
      </c>
      <c r="K1266">
        <f t="shared" si="38"/>
        <v>9</v>
      </c>
      <c r="L1266" t="s">
        <v>6</v>
      </c>
      <c r="N1266" t="s">
        <v>6966</v>
      </c>
      <c r="O1266">
        <v>2007</v>
      </c>
      <c r="P1266" t="s">
        <v>6966</v>
      </c>
      <c r="Q1266">
        <f t="shared" si="39"/>
        <v>-1</v>
      </c>
    </row>
    <row r="1267" spans="1:17" x14ac:dyDescent="0.3">
      <c r="A1267" s="308">
        <v>207000</v>
      </c>
      <c r="B1267">
        <v>8130</v>
      </c>
      <c r="C1267" t="s">
        <v>6793</v>
      </c>
      <c r="D1267" t="s">
        <v>6966</v>
      </c>
      <c r="K1267">
        <f t="shared" si="38"/>
        <v>-9</v>
      </c>
      <c r="Q1267">
        <f t="shared" si="39"/>
        <v>0</v>
      </c>
    </row>
    <row r="1268" spans="1:17" x14ac:dyDescent="0.3">
      <c r="A1268" s="308">
        <v>207000</v>
      </c>
      <c r="B1268">
        <v>8132</v>
      </c>
      <c r="C1268" t="s">
        <v>6793</v>
      </c>
      <c r="D1268">
        <v>2006</v>
      </c>
      <c r="E1268">
        <v>1</v>
      </c>
      <c r="F1268" t="s">
        <v>6796</v>
      </c>
      <c r="G1268" t="s">
        <v>6985</v>
      </c>
      <c r="H1268" t="s">
        <v>6991</v>
      </c>
      <c r="I1268" t="s">
        <v>6988</v>
      </c>
      <c r="J1268" t="s">
        <v>6963</v>
      </c>
      <c r="K1268">
        <f t="shared" si="38"/>
        <v>12</v>
      </c>
      <c r="L1268" t="s">
        <v>6794</v>
      </c>
      <c r="N1268" t="s">
        <v>6966</v>
      </c>
      <c r="O1268">
        <v>2006</v>
      </c>
      <c r="P1268" t="s">
        <v>6966</v>
      </c>
      <c r="Q1268">
        <f t="shared" si="39"/>
        <v>-1</v>
      </c>
    </row>
    <row r="1269" spans="1:17" x14ac:dyDescent="0.3">
      <c r="A1269" s="308">
        <v>207000</v>
      </c>
      <c r="B1269">
        <v>8137</v>
      </c>
      <c r="C1269" t="s">
        <v>6793</v>
      </c>
      <c r="D1269">
        <v>2009</v>
      </c>
      <c r="K1269">
        <f t="shared" si="38"/>
        <v>-9</v>
      </c>
      <c r="Q1269">
        <f t="shared" si="39"/>
        <v>0</v>
      </c>
    </row>
    <row r="1270" spans="1:17" x14ac:dyDescent="0.3">
      <c r="A1270" s="308">
        <v>207000</v>
      </c>
      <c r="B1270">
        <v>8146</v>
      </c>
      <c r="C1270" t="s">
        <v>6793</v>
      </c>
      <c r="D1270">
        <v>2006</v>
      </c>
      <c r="E1270">
        <v>1</v>
      </c>
      <c r="F1270" t="s">
        <v>6989</v>
      </c>
      <c r="G1270" t="s">
        <v>6993</v>
      </c>
      <c r="H1270" t="s">
        <v>6991</v>
      </c>
      <c r="I1270" t="s">
        <v>6965</v>
      </c>
      <c r="J1270" t="s">
        <v>6960</v>
      </c>
      <c r="K1270">
        <f t="shared" si="38"/>
        <v>9</v>
      </c>
      <c r="L1270" t="s">
        <v>6793</v>
      </c>
      <c r="M1270">
        <v>50</v>
      </c>
      <c r="N1270">
        <v>9</v>
      </c>
      <c r="O1270">
        <v>2006</v>
      </c>
      <c r="P1270" t="s">
        <v>6966</v>
      </c>
      <c r="Q1270">
        <f t="shared" si="39"/>
        <v>-1</v>
      </c>
    </row>
    <row r="1271" spans="1:17" x14ac:dyDescent="0.3">
      <c r="A1271" s="308">
        <v>207000</v>
      </c>
      <c r="B1271">
        <v>8151</v>
      </c>
      <c r="C1271" t="s">
        <v>6793</v>
      </c>
      <c r="D1271">
        <v>2009</v>
      </c>
      <c r="K1271">
        <f t="shared" si="38"/>
        <v>-9</v>
      </c>
      <c r="Q1271">
        <f t="shared" si="39"/>
        <v>0</v>
      </c>
    </row>
    <row r="1272" spans="1:17" x14ac:dyDescent="0.3">
      <c r="A1272" s="308">
        <v>207000</v>
      </c>
      <c r="B1272">
        <v>8155</v>
      </c>
      <c r="C1272" t="s">
        <v>6793</v>
      </c>
      <c r="D1272">
        <v>2009</v>
      </c>
      <c r="K1272">
        <f t="shared" si="38"/>
        <v>-9</v>
      </c>
      <c r="Q1272">
        <f t="shared" si="39"/>
        <v>0</v>
      </c>
    </row>
    <row r="1273" spans="1:17" x14ac:dyDescent="0.3">
      <c r="A1273" s="308">
        <v>207000</v>
      </c>
      <c r="B1273">
        <v>8159</v>
      </c>
      <c r="C1273" t="s">
        <v>6793</v>
      </c>
      <c r="D1273">
        <v>2006</v>
      </c>
      <c r="E1273">
        <v>1</v>
      </c>
      <c r="F1273" t="s">
        <v>6796</v>
      </c>
      <c r="G1273" t="s">
        <v>6985</v>
      </c>
      <c r="H1273" t="s">
        <v>6991</v>
      </c>
      <c r="I1273" t="s">
        <v>6988</v>
      </c>
      <c r="J1273" t="s">
        <v>6962</v>
      </c>
      <c r="K1273">
        <f t="shared" si="38"/>
        <v>11</v>
      </c>
      <c r="L1273" t="s">
        <v>6794</v>
      </c>
      <c r="N1273" t="s">
        <v>6966</v>
      </c>
      <c r="O1273">
        <v>2006</v>
      </c>
      <c r="P1273" t="s">
        <v>6966</v>
      </c>
      <c r="Q1273">
        <f t="shared" si="39"/>
        <v>-1</v>
      </c>
    </row>
    <row r="1274" spans="1:17" x14ac:dyDescent="0.3">
      <c r="A1274" s="308">
        <v>207000</v>
      </c>
      <c r="B1274">
        <v>8161</v>
      </c>
      <c r="C1274" t="s">
        <v>6793</v>
      </c>
      <c r="D1274">
        <v>2009</v>
      </c>
      <c r="K1274">
        <f t="shared" si="38"/>
        <v>-9</v>
      </c>
      <c r="Q1274">
        <f t="shared" si="39"/>
        <v>0</v>
      </c>
    </row>
    <row r="1275" spans="1:17" x14ac:dyDescent="0.3">
      <c r="A1275" s="308">
        <v>207000</v>
      </c>
      <c r="B1275">
        <v>8162</v>
      </c>
      <c r="C1275" t="s">
        <v>6793</v>
      </c>
      <c r="D1275">
        <v>2009</v>
      </c>
      <c r="K1275">
        <f t="shared" si="38"/>
        <v>-9</v>
      </c>
      <c r="Q1275">
        <f t="shared" si="39"/>
        <v>0</v>
      </c>
    </row>
    <row r="1276" spans="1:17" x14ac:dyDescent="0.3">
      <c r="A1276" s="308">
        <v>207000</v>
      </c>
      <c r="B1276">
        <v>8165</v>
      </c>
      <c r="C1276" t="s">
        <v>6793</v>
      </c>
      <c r="D1276">
        <v>2009</v>
      </c>
      <c r="K1276">
        <f t="shared" si="38"/>
        <v>-9</v>
      </c>
      <c r="Q1276">
        <f t="shared" si="39"/>
        <v>0</v>
      </c>
    </row>
    <row r="1277" spans="1:17" x14ac:dyDescent="0.3">
      <c r="A1277" s="308">
        <v>207000</v>
      </c>
      <c r="B1277">
        <v>8186</v>
      </c>
      <c r="C1277" t="s">
        <v>6793</v>
      </c>
      <c r="D1277">
        <v>2007</v>
      </c>
      <c r="E1277">
        <v>1</v>
      </c>
      <c r="F1277" t="s">
        <v>6989</v>
      </c>
      <c r="G1277" t="s">
        <v>6993</v>
      </c>
      <c r="H1277" t="s">
        <v>6986</v>
      </c>
      <c r="I1277" t="s">
        <v>6988</v>
      </c>
      <c r="J1277" t="s">
        <v>6962</v>
      </c>
      <c r="K1277">
        <f t="shared" si="38"/>
        <v>11</v>
      </c>
      <c r="L1277" t="s">
        <v>6794</v>
      </c>
      <c r="N1277">
        <v>7</v>
      </c>
      <c r="O1277">
        <v>2007</v>
      </c>
      <c r="P1277">
        <v>15</v>
      </c>
      <c r="Q1277">
        <f t="shared" si="39"/>
        <v>3</v>
      </c>
    </row>
    <row r="1278" spans="1:17" x14ac:dyDescent="0.3">
      <c r="A1278" s="308">
        <v>207000</v>
      </c>
      <c r="B1278">
        <v>8187</v>
      </c>
      <c r="C1278" t="s">
        <v>6793</v>
      </c>
      <c r="D1278">
        <v>2009</v>
      </c>
      <c r="K1278">
        <f t="shared" si="38"/>
        <v>-9</v>
      </c>
      <c r="Q1278">
        <f t="shared" si="39"/>
        <v>0</v>
      </c>
    </row>
    <row r="1279" spans="1:17" x14ac:dyDescent="0.3">
      <c r="A1279" s="308">
        <v>207000</v>
      </c>
      <c r="B1279">
        <v>8196</v>
      </c>
      <c r="C1279" t="s">
        <v>6793</v>
      </c>
      <c r="D1279">
        <v>2006</v>
      </c>
      <c r="E1279">
        <v>1</v>
      </c>
      <c r="F1279" t="s">
        <v>6989</v>
      </c>
      <c r="G1279" t="s">
        <v>6965</v>
      </c>
      <c r="H1279" t="s">
        <v>6991</v>
      </c>
      <c r="I1279" t="s">
        <v>6965</v>
      </c>
      <c r="J1279" t="s">
        <v>6963</v>
      </c>
      <c r="K1279">
        <f t="shared" si="38"/>
        <v>12</v>
      </c>
      <c r="L1279" t="s">
        <v>6794</v>
      </c>
      <c r="N1279">
        <v>7</v>
      </c>
      <c r="O1279">
        <v>2006</v>
      </c>
      <c r="P1279">
        <v>10</v>
      </c>
      <c r="Q1279">
        <f t="shared" si="39"/>
        <v>4</v>
      </c>
    </row>
    <row r="1280" spans="1:17" x14ac:dyDescent="0.3">
      <c r="A1280" s="308">
        <v>207000</v>
      </c>
      <c r="B1280">
        <v>8199</v>
      </c>
      <c r="C1280" t="s">
        <v>6793</v>
      </c>
      <c r="D1280">
        <v>2009</v>
      </c>
      <c r="K1280">
        <f t="shared" si="38"/>
        <v>-9</v>
      </c>
      <c r="Q1280">
        <f t="shared" si="39"/>
        <v>0</v>
      </c>
    </row>
    <row r="1281" spans="1:17" x14ac:dyDescent="0.3">
      <c r="A1281" s="308">
        <v>207000</v>
      </c>
      <c r="B1281">
        <v>8214</v>
      </c>
      <c r="C1281" t="s">
        <v>6793</v>
      </c>
      <c r="D1281">
        <v>2006</v>
      </c>
      <c r="E1281">
        <v>1</v>
      </c>
      <c r="F1281" t="s">
        <v>6796</v>
      </c>
      <c r="G1281" t="s">
        <v>6985</v>
      </c>
      <c r="H1281" t="s">
        <v>6991</v>
      </c>
      <c r="I1281" t="s">
        <v>6988</v>
      </c>
      <c r="J1281" t="s">
        <v>6960</v>
      </c>
      <c r="K1281">
        <f t="shared" si="38"/>
        <v>9</v>
      </c>
      <c r="L1281" t="s">
        <v>6793</v>
      </c>
      <c r="M1281">
        <v>35</v>
      </c>
      <c r="N1281" t="s">
        <v>6966</v>
      </c>
      <c r="O1281">
        <v>2006</v>
      </c>
      <c r="P1281">
        <v>21</v>
      </c>
      <c r="Q1281">
        <f t="shared" si="39"/>
        <v>2</v>
      </c>
    </row>
    <row r="1282" spans="1:17" x14ac:dyDescent="0.3">
      <c r="A1282" s="308">
        <v>207000</v>
      </c>
      <c r="B1282">
        <v>8220</v>
      </c>
      <c r="C1282" t="s">
        <v>6793</v>
      </c>
      <c r="D1282">
        <v>2006</v>
      </c>
      <c r="E1282">
        <v>1</v>
      </c>
      <c r="F1282" t="s">
        <v>6796</v>
      </c>
      <c r="G1282" t="s">
        <v>6985</v>
      </c>
      <c r="H1282" t="s">
        <v>6991</v>
      </c>
      <c r="I1282" t="s">
        <v>6965</v>
      </c>
      <c r="J1282" t="s">
        <v>6959</v>
      </c>
      <c r="K1282">
        <f t="shared" si="38"/>
        <v>8</v>
      </c>
      <c r="L1282" t="s">
        <v>6794</v>
      </c>
      <c r="N1282" t="s">
        <v>6966</v>
      </c>
      <c r="O1282">
        <v>2006</v>
      </c>
      <c r="P1282">
        <v>10</v>
      </c>
      <c r="Q1282">
        <f t="shared" si="39"/>
        <v>4</v>
      </c>
    </row>
    <row r="1283" spans="1:17" x14ac:dyDescent="0.3">
      <c r="A1283" s="308">
        <v>207000</v>
      </c>
      <c r="B1283">
        <v>8227</v>
      </c>
      <c r="C1283" t="s">
        <v>6793</v>
      </c>
      <c r="D1283">
        <v>2008</v>
      </c>
      <c r="E1283">
        <v>1</v>
      </c>
      <c r="F1283" t="s">
        <v>6796</v>
      </c>
      <c r="G1283" t="s">
        <v>6985</v>
      </c>
      <c r="H1283" t="s">
        <v>6990</v>
      </c>
      <c r="I1283" t="s">
        <v>6988</v>
      </c>
      <c r="J1283" t="s">
        <v>6960</v>
      </c>
      <c r="K1283">
        <f t="shared" si="38"/>
        <v>9</v>
      </c>
      <c r="L1283" t="s">
        <v>6794</v>
      </c>
      <c r="N1283">
        <v>11</v>
      </c>
      <c r="O1283">
        <v>2008</v>
      </c>
      <c r="P1283">
        <v>10</v>
      </c>
      <c r="Q1283">
        <f t="shared" si="39"/>
        <v>4</v>
      </c>
    </row>
    <row r="1284" spans="1:17" x14ac:dyDescent="0.3">
      <c r="A1284" s="308">
        <v>207000</v>
      </c>
      <c r="B1284">
        <v>8236</v>
      </c>
      <c r="C1284" t="s">
        <v>6793</v>
      </c>
      <c r="D1284">
        <v>2009</v>
      </c>
      <c r="K1284">
        <f t="shared" si="38"/>
        <v>-9</v>
      </c>
      <c r="Q1284">
        <f t="shared" si="39"/>
        <v>0</v>
      </c>
    </row>
    <row r="1285" spans="1:17" x14ac:dyDescent="0.3">
      <c r="A1285" s="308">
        <v>207000</v>
      </c>
      <c r="B1285">
        <v>8237</v>
      </c>
      <c r="C1285" t="s">
        <v>6793</v>
      </c>
      <c r="D1285">
        <v>2008</v>
      </c>
      <c r="E1285">
        <v>1</v>
      </c>
      <c r="F1285" t="s">
        <v>6796</v>
      </c>
      <c r="G1285" t="s">
        <v>6985</v>
      </c>
      <c r="H1285" t="s">
        <v>6986</v>
      </c>
      <c r="I1285" t="s">
        <v>6988</v>
      </c>
      <c r="J1285" t="s">
        <v>6962</v>
      </c>
      <c r="K1285">
        <f t="shared" si="38"/>
        <v>11</v>
      </c>
      <c r="L1285" t="s">
        <v>6793</v>
      </c>
      <c r="M1285">
        <v>75</v>
      </c>
      <c r="N1285">
        <v>12</v>
      </c>
      <c r="O1285">
        <v>2008</v>
      </c>
      <c r="P1285">
        <v>20</v>
      </c>
      <c r="Q1285">
        <f t="shared" si="39"/>
        <v>2</v>
      </c>
    </row>
    <row r="1286" spans="1:17" x14ac:dyDescent="0.3">
      <c r="A1286" s="308">
        <v>207000</v>
      </c>
      <c r="B1286">
        <v>8240</v>
      </c>
      <c r="C1286" t="s">
        <v>6793</v>
      </c>
      <c r="D1286" t="s">
        <v>6966</v>
      </c>
      <c r="K1286">
        <f t="shared" si="38"/>
        <v>-9</v>
      </c>
      <c r="Q1286">
        <f t="shared" si="39"/>
        <v>0</v>
      </c>
    </row>
    <row r="1287" spans="1:17" x14ac:dyDescent="0.3">
      <c r="A1287" s="308">
        <v>207000</v>
      </c>
      <c r="B1287">
        <v>8251</v>
      </c>
      <c r="C1287" t="s">
        <v>6793</v>
      </c>
      <c r="D1287">
        <v>2009</v>
      </c>
      <c r="K1287">
        <f t="shared" si="38"/>
        <v>-9</v>
      </c>
      <c r="Q1287">
        <f t="shared" si="39"/>
        <v>0</v>
      </c>
    </row>
    <row r="1288" spans="1:17" x14ac:dyDescent="0.3">
      <c r="A1288" s="308">
        <v>207000</v>
      </c>
      <c r="B1288">
        <v>8253</v>
      </c>
      <c r="C1288" t="s">
        <v>6793</v>
      </c>
      <c r="D1288">
        <v>2008</v>
      </c>
      <c r="E1288">
        <v>1</v>
      </c>
      <c r="F1288" t="s">
        <v>6796</v>
      </c>
      <c r="G1288" t="s">
        <v>6985</v>
      </c>
      <c r="H1288" t="s">
        <v>6991</v>
      </c>
      <c r="I1288" t="s">
        <v>6965</v>
      </c>
      <c r="J1288" t="s">
        <v>6963</v>
      </c>
      <c r="K1288">
        <f t="shared" si="38"/>
        <v>12</v>
      </c>
      <c r="L1288" t="s">
        <v>6794</v>
      </c>
      <c r="N1288">
        <v>6</v>
      </c>
      <c r="O1288">
        <v>2008</v>
      </c>
      <c r="P1288" t="s">
        <v>6966</v>
      </c>
      <c r="Q1288">
        <f t="shared" si="39"/>
        <v>-1</v>
      </c>
    </row>
    <row r="1289" spans="1:17" x14ac:dyDescent="0.3">
      <c r="A1289" s="308">
        <v>207000</v>
      </c>
      <c r="B1289">
        <v>8254</v>
      </c>
      <c r="C1289" t="s">
        <v>6793</v>
      </c>
      <c r="D1289">
        <v>2008</v>
      </c>
      <c r="E1289">
        <v>1</v>
      </c>
      <c r="F1289" t="s">
        <v>6796</v>
      </c>
      <c r="G1289" t="s">
        <v>6985</v>
      </c>
      <c r="H1289" t="s">
        <v>6991</v>
      </c>
      <c r="I1289" t="s">
        <v>6988</v>
      </c>
      <c r="J1289" t="s">
        <v>6963</v>
      </c>
      <c r="K1289">
        <f t="shared" si="38"/>
        <v>12</v>
      </c>
      <c r="L1289" t="s">
        <v>6794</v>
      </c>
      <c r="N1289">
        <v>8</v>
      </c>
      <c r="O1289">
        <v>2008</v>
      </c>
      <c r="P1289">
        <v>1</v>
      </c>
      <c r="Q1289">
        <f t="shared" si="39"/>
        <v>6</v>
      </c>
    </row>
    <row r="1290" spans="1:17" x14ac:dyDescent="0.3">
      <c r="A1290" s="308">
        <v>207000</v>
      </c>
      <c r="B1290">
        <v>8257</v>
      </c>
      <c r="C1290" t="s">
        <v>6793</v>
      </c>
      <c r="D1290">
        <v>2009</v>
      </c>
      <c r="K1290">
        <f t="shared" si="38"/>
        <v>-9</v>
      </c>
      <c r="Q1290">
        <f t="shared" si="39"/>
        <v>0</v>
      </c>
    </row>
    <row r="1291" spans="1:17" x14ac:dyDescent="0.3">
      <c r="A1291" s="308">
        <v>207000</v>
      </c>
      <c r="B1291">
        <v>8259</v>
      </c>
      <c r="C1291" t="s">
        <v>6793</v>
      </c>
      <c r="D1291" t="s">
        <v>6966</v>
      </c>
      <c r="K1291">
        <f t="shared" si="38"/>
        <v>-9</v>
      </c>
      <c r="Q1291">
        <f t="shared" si="39"/>
        <v>0</v>
      </c>
    </row>
    <row r="1292" spans="1:17" x14ac:dyDescent="0.3">
      <c r="A1292" s="308">
        <v>207000</v>
      </c>
      <c r="B1292">
        <v>8272</v>
      </c>
      <c r="C1292" t="s">
        <v>6793</v>
      </c>
      <c r="D1292">
        <v>2006</v>
      </c>
      <c r="E1292">
        <v>1</v>
      </c>
      <c r="F1292" t="s">
        <v>6796</v>
      </c>
      <c r="G1292" t="s">
        <v>6985</v>
      </c>
      <c r="H1292" t="s">
        <v>6991</v>
      </c>
      <c r="I1292" t="s">
        <v>6988</v>
      </c>
      <c r="J1292" t="s">
        <v>6963</v>
      </c>
      <c r="K1292">
        <f t="shared" si="38"/>
        <v>12</v>
      </c>
      <c r="L1292" t="s">
        <v>6794</v>
      </c>
      <c r="N1292">
        <v>7</v>
      </c>
      <c r="O1292">
        <v>2006</v>
      </c>
      <c r="P1292">
        <v>2</v>
      </c>
      <c r="Q1292">
        <f t="shared" si="39"/>
        <v>6</v>
      </c>
    </row>
    <row r="1293" spans="1:17" x14ac:dyDescent="0.3">
      <c r="A1293" s="308">
        <v>207000</v>
      </c>
      <c r="B1293">
        <v>8287</v>
      </c>
      <c r="C1293" t="s">
        <v>6793</v>
      </c>
      <c r="D1293">
        <v>2008</v>
      </c>
      <c r="E1293">
        <v>1</v>
      </c>
      <c r="F1293" t="s">
        <v>6796</v>
      </c>
      <c r="G1293" t="s">
        <v>6985</v>
      </c>
      <c r="H1293" t="s">
        <v>6991</v>
      </c>
      <c r="I1293" t="s">
        <v>6988</v>
      </c>
      <c r="J1293" t="s">
        <v>6962</v>
      </c>
      <c r="K1293">
        <f t="shared" si="38"/>
        <v>11</v>
      </c>
      <c r="L1293" t="s">
        <v>6794</v>
      </c>
      <c r="N1293" t="s">
        <v>6966</v>
      </c>
      <c r="O1293">
        <v>2008</v>
      </c>
      <c r="P1293">
        <v>18</v>
      </c>
      <c r="Q1293">
        <f t="shared" si="39"/>
        <v>3</v>
      </c>
    </row>
    <row r="1294" spans="1:17" x14ac:dyDescent="0.3">
      <c r="A1294" s="308">
        <v>207000</v>
      </c>
      <c r="B1294">
        <v>8289</v>
      </c>
      <c r="C1294" t="s">
        <v>6793</v>
      </c>
      <c r="D1294">
        <v>2008</v>
      </c>
      <c r="E1294">
        <v>1</v>
      </c>
      <c r="F1294" t="s">
        <v>6796</v>
      </c>
      <c r="G1294" t="s">
        <v>6985</v>
      </c>
      <c r="H1294" t="s">
        <v>6986</v>
      </c>
      <c r="I1294" t="s">
        <v>6988</v>
      </c>
      <c r="J1294" t="s">
        <v>6960</v>
      </c>
      <c r="K1294">
        <f t="shared" si="38"/>
        <v>9</v>
      </c>
      <c r="L1294" t="s">
        <v>6793</v>
      </c>
      <c r="M1294">
        <v>30</v>
      </c>
      <c r="N1294" t="s">
        <v>6966</v>
      </c>
      <c r="O1294">
        <v>2008</v>
      </c>
      <c r="P1294" t="s">
        <v>6966</v>
      </c>
      <c r="Q1294">
        <f t="shared" si="39"/>
        <v>-1</v>
      </c>
    </row>
    <row r="1295" spans="1:17" x14ac:dyDescent="0.3">
      <c r="A1295" s="308">
        <v>207000</v>
      </c>
      <c r="B1295">
        <v>8295</v>
      </c>
      <c r="C1295" t="s">
        <v>6793</v>
      </c>
      <c r="D1295" t="s">
        <v>6966</v>
      </c>
      <c r="K1295">
        <f t="shared" si="38"/>
        <v>-9</v>
      </c>
      <c r="Q1295">
        <f t="shared" si="39"/>
        <v>0</v>
      </c>
    </row>
    <row r="1296" spans="1:17" x14ac:dyDescent="0.3">
      <c r="A1296" s="308">
        <v>207000</v>
      </c>
      <c r="B1296">
        <v>8296</v>
      </c>
      <c r="C1296" t="s">
        <v>6793</v>
      </c>
      <c r="D1296">
        <v>2007</v>
      </c>
      <c r="E1296">
        <v>1</v>
      </c>
      <c r="F1296" t="s">
        <v>6796</v>
      </c>
      <c r="G1296" t="s">
        <v>6985</v>
      </c>
      <c r="H1296" t="s">
        <v>6991</v>
      </c>
      <c r="I1296" t="s">
        <v>6988</v>
      </c>
      <c r="J1296" t="s">
        <v>6960</v>
      </c>
      <c r="K1296">
        <f t="shared" si="38"/>
        <v>9</v>
      </c>
      <c r="L1296" t="s">
        <v>6794</v>
      </c>
      <c r="N1296">
        <v>7</v>
      </c>
      <c r="O1296">
        <v>2007</v>
      </c>
      <c r="P1296" t="s">
        <v>6966</v>
      </c>
      <c r="Q1296">
        <f t="shared" si="39"/>
        <v>-1</v>
      </c>
    </row>
    <row r="1297" spans="1:17" x14ac:dyDescent="0.3">
      <c r="A1297" s="308">
        <v>207000</v>
      </c>
      <c r="B1297">
        <v>8300</v>
      </c>
      <c r="C1297" t="s">
        <v>6793</v>
      </c>
      <c r="D1297">
        <v>2006</v>
      </c>
      <c r="E1297">
        <v>1</v>
      </c>
      <c r="F1297" t="s">
        <v>6796</v>
      </c>
      <c r="G1297" t="s">
        <v>6985</v>
      </c>
      <c r="H1297" t="s">
        <v>6986</v>
      </c>
      <c r="I1297" t="s">
        <v>6988</v>
      </c>
      <c r="J1297" t="s">
        <v>6962</v>
      </c>
      <c r="K1297">
        <f t="shared" si="38"/>
        <v>11</v>
      </c>
      <c r="L1297" t="s">
        <v>6794</v>
      </c>
      <c r="N1297">
        <v>1</v>
      </c>
      <c r="O1297">
        <v>2006</v>
      </c>
      <c r="P1297">
        <v>6</v>
      </c>
      <c r="Q1297">
        <f t="shared" si="39"/>
        <v>5</v>
      </c>
    </row>
    <row r="1298" spans="1:17" x14ac:dyDescent="0.3">
      <c r="A1298" s="308">
        <v>207000</v>
      </c>
      <c r="B1298">
        <v>8310</v>
      </c>
      <c r="C1298" t="s">
        <v>6793</v>
      </c>
      <c r="D1298">
        <v>2006</v>
      </c>
      <c r="E1298">
        <v>1</v>
      </c>
      <c r="F1298" t="s">
        <v>6796</v>
      </c>
      <c r="G1298" t="s">
        <v>6985</v>
      </c>
      <c r="H1298" t="s">
        <v>6991</v>
      </c>
      <c r="I1298" t="s">
        <v>6988</v>
      </c>
      <c r="J1298" t="s">
        <v>6963</v>
      </c>
      <c r="K1298">
        <f t="shared" si="38"/>
        <v>12</v>
      </c>
      <c r="L1298" t="s">
        <v>6794</v>
      </c>
      <c r="N1298">
        <v>6</v>
      </c>
      <c r="O1298">
        <v>2006</v>
      </c>
      <c r="P1298">
        <v>7</v>
      </c>
      <c r="Q1298">
        <f t="shared" si="39"/>
        <v>5</v>
      </c>
    </row>
    <row r="1299" spans="1:17" x14ac:dyDescent="0.3">
      <c r="A1299" s="308">
        <v>207000</v>
      </c>
      <c r="B1299">
        <v>8320</v>
      </c>
      <c r="C1299" t="s">
        <v>6793</v>
      </c>
      <c r="D1299">
        <v>2007</v>
      </c>
      <c r="E1299">
        <v>1</v>
      </c>
      <c r="F1299" t="s">
        <v>6796</v>
      </c>
      <c r="G1299" t="s">
        <v>6985</v>
      </c>
      <c r="H1299" t="s">
        <v>6991</v>
      </c>
      <c r="I1299" t="s">
        <v>6988</v>
      </c>
      <c r="J1299" t="s">
        <v>6963</v>
      </c>
      <c r="K1299">
        <f t="shared" si="38"/>
        <v>12</v>
      </c>
      <c r="L1299" t="s">
        <v>6794</v>
      </c>
      <c r="N1299">
        <v>11</v>
      </c>
      <c r="O1299">
        <v>2007</v>
      </c>
      <c r="P1299" t="s">
        <v>6966</v>
      </c>
      <c r="Q1299">
        <f t="shared" si="39"/>
        <v>-1</v>
      </c>
    </row>
    <row r="1300" spans="1:17" x14ac:dyDescent="0.3">
      <c r="A1300" s="308">
        <v>207000</v>
      </c>
      <c r="B1300">
        <v>8322</v>
      </c>
      <c r="C1300" t="s">
        <v>6793</v>
      </c>
      <c r="D1300">
        <v>2007</v>
      </c>
      <c r="E1300">
        <v>1</v>
      </c>
      <c r="F1300" t="s">
        <v>6796</v>
      </c>
      <c r="G1300" t="s">
        <v>6985</v>
      </c>
      <c r="H1300" t="s">
        <v>6991</v>
      </c>
      <c r="I1300" t="s">
        <v>6988</v>
      </c>
      <c r="J1300" t="s">
        <v>6963</v>
      </c>
      <c r="K1300">
        <f t="shared" ref="K1300:K1363" si="40">VLOOKUP(J1300,$AF$2:$AG$17,2,FALSE)</f>
        <v>12</v>
      </c>
      <c r="L1300" t="s">
        <v>6794</v>
      </c>
      <c r="N1300" t="s">
        <v>6966</v>
      </c>
      <c r="O1300">
        <v>2007</v>
      </c>
      <c r="P1300">
        <v>5</v>
      </c>
      <c r="Q1300">
        <f t="shared" ref="Q1300:Q1363" si="41">IF(P1300="Don't Know",-1,IF(P1300&gt;=30,1,IF(P1300&gt;=20,2,IF(P1300&gt;=15,3,IF(P1300&gt;=10,4,IF(P1300&gt;=5,5,IF(P1300&gt;0,6,0)))))))</f>
        <v>5</v>
      </c>
    </row>
    <row r="1301" spans="1:17" x14ac:dyDescent="0.3">
      <c r="A1301" s="308">
        <v>207000</v>
      </c>
      <c r="B1301">
        <v>8330</v>
      </c>
      <c r="C1301" t="s">
        <v>6793</v>
      </c>
      <c r="D1301">
        <v>2008</v>
      </c>
      <c r="E1301">
        <v>1</v>
      </c>
      <c r="F1301" t="s">
        <v>6796</v>
      </c>
      <c r="G1301" t="s">
        <v>6985</v>
      </c>
      <c r="H1301" t="s">
        <v>6986</v>
      </c>
      <c r="I1301" t="s">
        <v>6965</v>
      </c>
      <c r="J1301" t="s">
        <v>6960</v>
      </c>
      <c r="K1301">
        <f t="shared" si="40"/>
        <v>9</v>
      </c>
      <c r="L1301" t="s">
        <v>6793</v>
      </c>
      <c r="M1301">
        <v>30</v>
      </c>
      <c r="N1301">
        <v>7</v>
      </c>
      <c r="O1301">
        <v>2008</v>
      </c>
      <c r="P1301" t="s">
        <v>6966</v>
      </c>
      <c r="Q1301">
        <f t="shared" si="41"/>
        <v>-1</v>
      </c>
    </row>
    <row r="1302" spans="1:17" x14ac:dyDescent="0.3">
      <c r="A1302" s="308">
        <v>207000</v>
      </c>
      <c r="B1302">
        <v>8332</v>
      </c>
      <c r="C1302" t="s">
        <v>6793</v>
      </c>
      <c r="D1302">
        <v>2009</v>
      </c>
      <c r="K1302">
        <f t="shared" si="40"/>
        <v>-9</v>
      </c>
      <c r="Q1302">
        <f t="shared" si="41"/>
        <v>0</v>
      </c>
    </row>
    <row r="1303" spans="1:17" x14ac:dyDescent="0.3">
      <c r="A1303" s="308">
        <v>207000</v>
      </c>
      <c r="B1303">
        <v>8334</v>
      </c>
      <c r="C1303" t="s">
        <v>6793</v>
      </c>
      <c r="D1303">
        <v>2009</v>
      </c>
      <c r="K1303">
        <f t="shared" si="40"/>
        <v>-9</v>
      </c>
      <c r="Q1303">
        <f t="shared" si="41"/>
        <v>0</v>
      </c>
    </row>
    <row r="1304" spans="1:17" x14ac:dyDescent="0.3">
      <c r="A1304" s="308">
        <v>207000</v>
      </c>
      <c r="B1304">
        <v>8338</v>
      </c>
      <c r="C1304" t="s">
        <v>6793</v>
      </c>
      <c r="D1304">
        <v>2008</v>
      </c>
      <c r="E1304">
        <v>1</v>
      </c>
      <c r="F1304" t="s">
        <v>6796</v>
      </c>
      <c r="G1304" t="s">
        <v>6985</v>
      </c>
      <c r="H1304" t="s">
        <v>6991</v>
      </c>
      <c r="I1304" t="s">
        <v>6988</v>
      </c>
      <c r="J1304" t="s">
        <v>6962</v>
      </c>
      <c r="K1304">
        <f t="shared" si="40"/>
        <v>11</v>
      </c>
      <c r="L1304" t="s">
        <v>6794</v>
      </c>
      <c r="N1304">
        <v>10</v>
      </c>
      <c r="O1304">
        <v>2008</v>
      </c>
      <c r="P1304">
        <v>20</v>
      </c>
      <c r="Q1304">
        <f t="shared" si="41"/>
        <v>2</v>
      </c>
    </row>
    <row r="1305" spans="1:17" x14ac:dyDescent="0.3">
      <c r="A1305" s="308">
        <v>207000</v>
      </c>
      <c r="B1305">
        <v>8340</v>
      </c>
      <c r="C1305" t="s">
        <v>6793</v>
      </c>
      <c r="D1305">
        <v>2008</v>
      </c>
      <c r="E1305">
        <v>1</v>
      </c>
      <c r="F1305" t="s">
        <v>6796</v>
      </c>
      <c r="G1305" t="s">
        <v>6985</v>
      </c>
      <c r="H1305" t="s">
        <v>6991</v>
      </c>
      <c r="I1305" t="s">
        <v>6988</v>
      </c>
      <c r="J1305" t="s">
        <v>6962</v>
      </c>
      <c r="K1305">
        <f t="shared" si="40"/>
        <v>11</v>
      </c>
      <c r="L1305" t="s">
        <v>6794</v>
      </c>
      <c r="N1305" t="s">
        <v>6966</v>
      </c>
      <c r="O1305">
        <v>2008</v>
      </c>
      <c r="P1305">
        <v>25</v>
      </c>
      <c r="Q1305">
        <f t="shared" si="41"/>
        <v>2</v>
      </c>
    </row>
    <row r="1306" spans="1:17" x14ac:dyDescent="0.3">
      <c r="A1306" s="308">
        <v>207000</v>
      </c>
      <c r="B1306">
        <v>8359</v>
      </c>
      <c r="C1306" t="s">
        <v>6793</v>
      </c>
      <c r="D1306">
        <v>2009</v>
      </c>
      <c r="K1306">
        <f t="shared" si="40"/>
        <v>-9</v>
      </c>
      <c r="Q1306">
        <f t="shared" si="41"/>
        <v>0</v>
      </c>
    </row>
    <row r="1307" spans="1:17" x14ac:dyDescent="0.3">
      <c r="A1307" s="308">
        <v>207000</v>
      </c>
      <c r="B1307">
        <v>8360</v>
      </c>
      <c r="C1307" t="s">
        <v>6793</v>
      </c>
      <c r="D1307">
        <v>2009</v>
      </c>
      <c r="K1307">
        <f t="shared" si="40"/>
        <v>-9</v>
      </c>
      <c r="Q1307">
        <f t="shared" si="41"/>
        <v>0</v>
      </c>
    </row>
    <row r="1308" spans="1:17" x14ac:dyDescent="0.3">
      <c r="A1308" s="308">
        <v>207000</v>
      </c>
      <c r="B1308">
        <v>8389</v>
      </c>
      <c r="C1308" t="s">
        <v>6793</v>
      </c>
      <c r="D1308">
        <v>2006</v>
      </c>
      <c r="E1308">
        <v>1</v>
      </c>
      <c r="F1308" t="s">
        <v>6796</v>
      </c>
      <c r="G1308" t="s">
        <v>6985</v>
      </c>
      <c r="H1308" t="s">
        <v>6991</v>
      </c>
      <c r="I1308" t="s">
        <v>6988</v>
      </c>
      <c r="J1308" t="s">
        <v>6963</v>
      </c>
      <c r="K1308">
        <f t="shared" si="40"/>
        <v>12</v>
      </c>
      <c r="L1308" t="s">
        <v>6794</v>
      </c>
      <c r="N1308">
        <v>7</v>
      </c>
      <c r="O1308">
        <v>2006</v>
      </c>
      <c r="P1308">
        <v>2</v>
      </c>
      <c r="Q1308">
        <f t="shared" si="41"/>
        <v>6</v>
      </c>
    </row>
    <row r="1309" spans="1:17" x14ac:dyDescent="0.3">
      <c r="A1309" s="308">
        <v>207000</v>
      </c>
      <c r="B1309">
        <v>8397</v>
      </c>
      <c r="C1309" t="s">
        <v>6793</v>
      </c>
      <c r="D1309">
        <v>2009</v>
      </c>
      <c r="K1309">
        <f t="shared" si="40"/>
        <v>-9</v>
      </c>
      <c r="Q1309">
        <f t="shared" si="41"/>
        <v>0</v>
      </c>
    </row>
    <row r="1310" spans="1:17" x14ac:dyDescent="0.3">
      <c r="A1310" s="308">
        <v>207000</v>
      </c>
      <c r="B1310">
        <v>8398</v>
      </c>
      <c r="C1310" t="s">
        <v>6793</v>
      </c>
      <c r="D1310">
        <v>2009</v>
      </c>
      <c r="K1310">
        <f t="shared" si="40"/>
        <v>-9</v>
      </c>
      <c r="Q1310">
        <f t="shared" si="41"/>
        <v>0</v>
      </c>
    </row>
    <row r="1311" spans="1:17" x14ac:dyDescent="0.3">
      <c r="A1311" s="308">
        <v>207000</v>
      </c>
      <c r="B1311">
        <v>8412</v>
      </c>
      <c r="C1311" t="s">
        <v>6793</v>
      </c>
      <c r="D1311">
        <v>2006</v>
      </c>
      <c r="E1311">
        <v>1</v>
      </c>
      <c r="F1311" t="s">
        <v>6796</v>
      </c>
      <c r="G1311" t="s">
        <v>6985</v>
      </c>
      <c r="H1311" t="s">
        <v>6991</v>
      </c>
      <c r="I1311" t="s">
        <v>6988</v>
      </c>
      <c r="J1311" t="s">
        <v>6962</v>
      </c>
      <c r="K1311">
        <f t="shared" si="40"/>
        <v>11</v>
      </c>
      <c r="L1311" t="s">
        <v>6794</v>
      </c>
      <c r="N1311" t="s">
        <v>6966</v>
      </c>
      <c r="O1311">
        <v>2006</v>
      </c>
      <c r="P1311">
        <v>15</v>
      </c>
      <c r="Q1311">
        <f t="shared" si="41"/>
        <v>3</v>
      </c>
    </row>
    <row r="1312" spans="1:17" x14ac:dyDescent="0.3">
      <c r="A1312" s="308">
        <v>207000</v>
      </c>
      <c r="B1312">
        <v>8414</v>
      </c>
      <c r="C1312" t="s">
        <v>6793</v>
      </c>
      <c r="D1312">
        <v>2008</v>
      </c>
      <c r="E1312">
        <v>1</v>
      </c>
      <c r="F1312" t="s">
        <v>6796</v>
      </c>
      <c r="G1312" t="s">
        <v>6985</v>
      </c>
      <c r="H1312" t="s">
        <v>6990</v>
      </c>
      <c r="I1312" t="s">
        <v>6988</v>
      </c>
      <c r="J1312" t="s">
        <v>6962</v>
      </c>
      <c r="K1312">
        <f t="shared" si="40"/>
        <v>11</v>
      </c>
      <c r="L1312" t="s">
        <v>6</v>
      </c>
      <c r="N1312">
        <v>4</v>
      </c>
      <c r="O1312">
        <v>2008</v>
      </c>
      <c r="P1312">
        <v>8</v>
      </c>
      <c r="Q1312">
        <f t="shared" si="41"/>
        <v>5</v>
      </c>
    </row>
    <row r="1313" spans="1:17" x14ac:dyDescent="0.3">
      <c r="A1313" s="308">
        <v>207000</v>
      </c>
      <c r="B1313">
        <v>8418</v>
      </c>
      <c r="C1313" t="s">
        <v>6793</v>
      </c>
      <c r="D1313" t="s">
        <v>6966</v>
      </c>
      <c r="K1313">
        <f t="shared" si="40"/>
        <v>-9</v>
      </c>
      <c r="Q1313">
        <f t="shared" si="41"/>
        <v>0</v>
      </c>
    </row>
    <row r="1314" spans="1:17" x14ac:dyDescent="0.3">
      <c r="A1314" s="308">
        <v>207000</v>
      </c>
      <c r="B1314">
        <v>8420</v>
      </c>
      <c r="C1314" t="s">
        <v>6793</v>
      </c>
      <c r="D1314">
        <v>2007</v>
      </c>
      <c r="E1314">
        <v>1</v>
      </c>
      <c r="F1314" t="s">
        <v>6796</v>
      </c>
      <c r="G1314" t="s">
        <v>6985</v>
      </c>
      <c r="H1314" t="s">
        <v>6990</v>
      </c>
      <c r="I1314" t="s">
        <v>6988</v>
      </c>
      <c r="J1314" t="s">
        <v>6962</v>
      </c>
      <c r="K1314">
        <f t="shared" si="40"/>
        <v>11</v>
      </c>
      <c r="L1314" t="s">
        <v>6794</v>
      </c>
      <c r="N1314">
        <v>1</v>
      </c>
      <c r="O1314">
        <v>2007</v>
      </c>
      <c r="P1314">
        <v>30</v>
      </c>
      <c r="Q1314">
        <f t="shared" si="41"/>
        <v>1</v>
      </c>
    </row>
    <row r="1315" spans="1:17" x14ac:dyDescent="0.3">
      <c r="A1315" s="308">
        <v>207000</v>
      </c>
      <c r="B1315">
        <v>8426</v>
      </c>
      <c r="C1315" t="s">
        <v>6793</v>
      </c>
      <c r="D1315">
        <v>2008</v>
      </c>
      <c r="E1315">
        <v>1</v>
      </c>
      <c r="F1315" t="s">
        <v>6796</v>
      </c>
      <c r="G1315" t="s">
        <v>6985</v>
      </c>
      <c r="H1315" t="s">
        <v>6986</v>
      </c>
      <c r="I1315" t="s">
        <v>6988</v>
      </c>
      <c r="J1315" t="s">
        <v>6962</v>
      </c>
      <c r="K1315">
        <f t="shared" si="40"/>
        <v>11</v>
      </c>
      <c r="L1315" t="s">
        <v>6794</v>
      </c>
      <c r="N1315">
        <v>11</v>
      </c>
      <c r="O1315">
        <v>2008</v>
      </c>
      <c r="P1315">
        <v>16</v>
      </c>
      <c r="Q1315">
        <f t="shared" si="41"/>
        <v>3</v>
      </c>
    </row>
    <row r="1316" spans="1:17" x14ac:dyDescent="0.3">
      <c r="A1316" s="308">
        <v>207000</v>
      </c>
      <c r="B1316">
        <v>8431</v>
      </c>
      <c r="C1316" t="s">
        <v>6793</v>
      </c>
      <c r="D1316">
        <v>2008</v>
      </c>
      <c r="E1316">
        <v>1</v>
      </c>
      <c r="F1316" t="s">
        <v>6796</v>
      </c>
      <c r="G1316" t="s">
        <v>6985</v>
      </c>
      <c r="H1316" t="s">
        <v>6991</v>
      </c>
      <c r="I1316" t="s">
        <v>6988</v>
      </c>
      <c r="J1316" t="s">
        <v>6951</v>
      </c>
      <c r="K1316">
        <f t="shared" si="40"/>
        <v>3</v>
      </c>
      <c r="L1316" t="s">
        <v>6793</v>
      </c>
      <c r="M1316">
        <v>150</v>
      </c>
      <c r="N1316" t="s">
        <v>6966</v>
      </c>
      <c r="O1316">
        <v>2008</v>
      </c>
      <c r="P1316">
        <v>10</v>
      </c>
      <c r="Q1316">
        <f t="shared" si="41"/>
        <v>4</v>
      </c>
    </row>
    <row r="1317" spans="1:17" x14ac:dyDescent="0.3">
      <c r="A1317" s="308">
        <v>207000</v>
      </c>
      <c r="B1317">
        <v>8434</v>
      </c>
      <c r="C1317" t="s">
        <v>6793</v>
      </c>
      <c r="D1317">
        <v>2009</v>
      </c>
      <c r="K1317">
        <f t="shared" si="40"/>
        <v>-9</v>
      </c>
      <c r="Q1317">
        <f t="shared" si="41"/>
        <v>0</v>
      </c>
    </row>
    <row r="1318" spans="1:17" x14ac:dyDescent="0.3">
      <c r="A1318" s="308">
        <v>207000</v>
      </c>
      <c r="B1318">
        <v>8445</v>
      </c>
      <c r="C1318" t="s">
        <v>6793</v>
      </c>
      <c r="D1318">
        <v>2008</v>
      </c>
      <c r="E1318">
        <v>1</v>
      </c>
      <c r="F1318" t="s">
        <v>6796</v>
      </c>
      <c r="G1318" t="s">
        <v>6985</v>
      </c>
      <c r="H1318" t="s">
        <v>6986</v>
      </c>
      <c r="I1318" t="s">
        <v>6988</v>
      </c>
      <c r="J1318" t="s">
        <v>6963</v>
      </c>
      <c r="K1318">
        <f t="shared" si="40"/>
        <v>12</v>
      </c>
      <c r="L1318" t="s">
        <v>6794</v>
      </c>
      <c r="N1318">
        <v>3</v>
      </c>
      <c r="O1318">
        <v>2008</v>
      </c>
      <c r="P1318">
        <v>2</v>
      </c>
      <c r="Q1318">
        <f t="shared" si="41"/>
        <v>6</v>
      </c>
    </row>
    <row r="1319" spans="1:17" x14ac:dyDescent="0.3">
      <c r="A1319" s="308">
        <v>207000</v>
      </c>
      <c r="B1319">
        <v>8459</v>
      </c>
      <c r="C1319" t="s">
        <v>6793</v>
      </c>
      <c r="D1319">
        <v>2008</v>
      </c>
      <c r="E1319">
        <v>1</v>
      </c>
      <c r="F1319" t="s">
        <v>6796</v>
      </c>
      <c r="G1319" t="s">
        <v>6985</v>
      </c>
      <c r="H1319" t="s">
        <v>6991</v>
      </c>
      <c r="I1319" t="s">
        <v>6988</v>
      </c>
      <c r="J1319" t="s">
        <v>6950</v>
      </c>
      <c r="K1319">
        <f t="shared" si="40"/>
        <v>2</v>
      </c>
      <c r="L1319" t="s">
        <v>6794</v>
      </c>
      <c r="N1319">
        <v>12</v>
      </c>
      <c r="O1319">
        <v>2008</v>
      </c>
      <c r="P1319">
        <v>10</v>
      </c>
      <c r="Q1319">
        <f t="shared" si="41"/>
        <v>4</v>
      </c>
    </row>
    <row r="1320" spans="1:17" x14ac:dyDescent="0.3">
      <c r="A1320" s="308">
        <v>207000</v>
      </c>
      <c r="B1320">
        <v>8463</v>
      </c>
      <c r="C1320" t="s">
        <v>6793</v>
      </c>
      <c r="D1320">
        <v>2006</v>
      </c>
      <c r="E1320">
        <v>1</v>
      </c>
      <c r="F1320" t="s">
        <v>6796</v>
      </c>
      <c r="G1320" t="s">
        <v>6985</v>
      </c>
      <c r="H1320" t="s">
        <v>6986</v>
      </c>
      <c r="I1320" t="s">
        <v>6988</v>
      </c>
      <c r="J1320" t="s">
        <v>6962</v>
      </c>
      <c r="K1320">
        <f t="shared" si="40"/>
        <v>11</v>
      </c>
      <c r="L1320" t="s">
        <v>6</v>
      </c>
      <c r="N1320">
        <v>10</v>
      </c>
      <c r="O1320">
        <v>2006</v>
      </c>
      <c r="P1320" t="s">
        <v>6966</v>
      </c>
      <c r="Q1320">
        <f t="shared" si="41"/>
        <v>-1</v>
      </c>
    </row>
    <row r="1321" spans="1:17" x14ac:dyDescent="0.3">
      <c r="A1321" s="308">
        <v>207000</v>
      </c>
      <c r="B1321">
        <v>8476</v>
      </c>
      <c r="C1321" t="s">
        <v>6793</v>
      </c>
      <c r="D1321">
        <v>2006</v>
      </c>
      <c r="E1321">
        <v>1</v>
      </c>
      <c r="F1321" t="s">
        <v>6989</v>
      </c>
      <c r="G1321" t="s">
        <v>6993</v>
      </c>
      <c r="H1321" t="s">
        <v>6991</v>
      </c>
      <c r="I1321" t="s">
        <v>6992</v>
      </c>
      <c r="J1321" t="s">
        <v>6949</v>
      </c>
      <c r="K1321">
        <f t="shared" si="40"/>
        <v>1</v>
      </c>
      <c r="L1321" t="s">
        <v>6793</v>
      </c>
      <c r="M1321">
        <v>20</v>
      </c>
      <c r="N1321">
        <v>1</v>
      </c>
      <c r="O1321">
        <v>2006</v>
      </c>
      <c r="P1321">
        <v>10</v>
      </c>
      <c r="Q1321">
        <f t="shared" si="41"/>
        <v>4</v>
      </c>
    </row>
    <row r="1322" spans="1:17" x14ac:dyDescent="0.3">
      <c r="A1322" s="308">
        <v>207000</v>
      </c>
      <c r="B1322">
        <v>8485</v>
      </c>
      <c r="C1322" t="s">
        <v>6793</v>
      </c>
      <c r="D1322">
        <v>2009</v>
      </c>
      <c r="K1322">
        <f t="shared" si="40"/>
        <v>-9</v>
      </c>
      <c r="Q1322">
        <f t="shared" si="41"/>
        <v>0</v>
      </c>
    </row>
    <row r="1323" spans="1:17" x14ac:dyDescent="0.3">
      <c r="A1323" s="308">
        <v>207000</v>
      </c>
      <c r="B1323">
        <v>8496</v>
      </c>
      <c r="C1323" t="s">
        <v>6793</v>
      </c>
      <c r="D1323">
        <v>2006</v>
      </c>
      <c r="E1323">
        <v>1</v>
      </c>
      <c r="F1323" t="s">
        <v>6796</v>
      </c>
      <c r="G1323" t="s">
        <v>6985</v>
      </c>
      <c r="H1323" t="s">
        <v>6965</v>
      </c>
      <c r="I1323" t="s">
        <v>6988</v>
      </c>
      <c r="J1323" t="s">
        <v>6960</v>
      </c>
      <c r="K1323">
        <f t="shared" si="40"/>
        <v>9</v>
      </c>
      <c r="L1323" t="s">
        <v>6793</v>
      </c>
      <c r="M1323">
        <v>35</v>
      </c>
      <c r="N1323" t="s">
        <v>6966</v>
      </c>
      <c r="O1323">
        <v>2006</v>
      </c>
      <c r="P1323">
        <v>10</v>
      </c>
      <c r="Q1323">
        <f t="shared" si="41"/>
        <v>4</v>
      </c>
    </row>
    <row r="1324" spans="1:17" x14ac:dyDescent="0.3">
      <c r="A1324" s="308">
        <v>207000</v>
      </c>
      <c r="B1324">
        <v>8498</v>
      </c>
      <c r="C1324" t="s">
        <v>6793</v>
      </c>
      <c r="D1324">
        <v>2007</v>
      </c>
      <c r="E1324">
        <v>1</v>
      </c>
      <c r="F1324" t="s">
        <v>6796</v>
      </c>
      <c r="G1324" t="s">
        <v>6985</v>
      </c>
      <c r="H1324" t="s">
        <v>6965</v>
      </c>
      <c r="I1324" t="s">
        <v>6992</v>
      </c>
      <c r="J1324" t="s">
        <v>6949</v>
      </c>
      <c r="K1324">
        <f t="shared" si="40"/>
        <v>1</v>
      </c>
      <c r="L1324" t="s">
        <v>6793</v>
      </c>
      <c r="M1324">
        <v>50</v>
      </c>
      <c r="N1324" t="s">
        <v>6966</v>
      </c>
      <c r="O1324">
        <v>2007</v>
      </c>
      <c r="P1324">
        <v>20</v>
      </c>
      <c r="Q1324">
        <f t="shared" si="41"/>
        <v>2</v>
      </c>
    </row>
    <row r="1325" spans="1:17" x14ac:dyDescent="0.3">
      <c r="A1325" s="308">
        <v>207000</v>
      </c>
      <c r="B1325">
        <v>8499</v>
      </c>
      <c r="C1325" t="s">
        <v>6793</v>
      </c>
      <c r="D1325">
        <v>2008</v>
      </c>
      <c r="E1325">
        <v>1</v>
      </c>
      <c r="F1325" t="s">
        <v>6796</v>
      </c>
      <c r="G1325" t="s">
        <v>6985</v>
      </c>
      <c r="H1325" t="s">
        <v>6990</v>
      </c>
      <c r="I1325" t="s">
        <v>6988</v>
      </c>
      <c r="J1325" t="s">
        <v>6962</v>
      </c>
      <c r="K1325">
        <f t="shared" si="40"/>
        <v>11</v>
      </c>
      <c r="L1325" t="s">
        <v>6794</v>
      </c>
      <c r="N1325" t="s">
        <v>6966</v>
      </c>
      <c r="O1325">
        <v>2008</v>
      </c>
      <c r="P1325" t="s">
        <v>6966</v>
      </c>
      <c r="Q1325">
        <f t="shared" si="41"/>
        <v>-1</v>
      </c>
    </row>
    <row r="1326" spans="1:17" x14ac:dyDescent="0.3">
      <c r="A1326" s="308">
        <v>207000</v>
      </c>
      <c r="B1326">
        <v>8500</v>
      </c>
      <c r="C1326" t="s">
        <v>6793</v>
      </c>
      <c r="D1326">
        <v>2008</v>
      </c>
      <c r="E1326">
        <v>1</v>
      </c>
      <c r="F1326" t="s">
        <v>6796</v>
      </c>
      <c r="G1326" t="s">
        <v>6985</v>
      </c>
      <c r="H1326" t="s">
        <v>6991</v>
      </c>
      <c r="I1326" t="s">
        <v>6988</v>
      </c>
      <c r="J1326" t="s">
        <v>6960</v>
      </c>
      <c r="K1326">
        <f t="shared" si="40"/>
        <v>9</v>
      </c>
      <c r="L1326" t="s">
        <v>6793</v>
      </c>
      <c r="M1326">
        <v>50</v>
      </c>
      <c r="N1326" t="s">
        <v>6966</v>
      </c>
      <c r="O1326">
        <v>2008</v>
      </c>
      <c r="P1326">
        <v>10</v>
      </c>
      <c r="Q1326">
        <f t="shared" si="41"/>
        <v>4</v>
      </c>
    </row>
    <row r="1327" spans="1:17" x14ac:dyDescent="0.3">
      <c r="A1327" s="308">
        <v>207000</v>
      </c>
      <c r="B1327">
        <v>8509</v>
      </c>
      <c r="C1327" t="s">
        <v>6793</v>
      </c>
      <c r="D1327">
        <v>2009</v>
      </c>
      <c r="K1327">
        <f t="shared" si="40"/>
        <v>-9</v>
      </c>
      <c r="Q1327">
        <f t="shared" si="41"/>
        <v>0</v>
      </c>
    </row>
    <row r="1328" spans="1:17" x14ac:dyDescent="0.3">
      <c r="A1328" s="308">
        <v>207000</v>
      </c>
      <c r="B1328">
        <v>8512</v>
      </c>
      <c r="C1328" t="s">
        <v>6793</v>
      </c>
      <c r="D1328">
        <v>2008</v>
      </c>
      <c r="E1328">
        <v>1</v>
      </c>
      <c r="F1328" t="s">
        <v>6796</v>
      </c>
      <c r="G1328" t="s">
        <v>6985</v>
      </c>
      <c r="H1328" t="s">
        <v>6991</v>
      </c>
      <c r="I1328" t="s">
        <v>6988</v>
      </c>
      <c r="J1328" t="s">
        <v>6951</v>
      </c>
      <c r="K1328">
        <f t="shared" si="40"/>
        <v>3</v>
      </c>
      <c r="L1328" t="s">
        <v>6793</v>
      </c>
      <c r="M1328">
        <v>400</v>
      </c>
      <c r="N1328">
        <v>6</v>
      </c>
      <c r="O1328">
        <v>2008</v>
      </c>
      <c r="P1328">
        <v>12</v>
      </c>
      <c r="Q1328">
        <f t="shared" si="41"/>
        <v>4</v>
      </c>
    </row>
    <row r="1329" spans="1:17" x14ac:dyDescent="0.3">
      <c r="A1329" s="308">
        <v>207000</v>
      </c>
      <c r="B1329">
        <v>8517</v>
      </c>
      <c r="C1329" t="s">
        <v>6793</v>
      </c>
      <c r="D1329">
        <v>2008</v>
      </c>
      <c r="E1329">
        <v>1</v>
      </c>
      <c r="F1329" t="s">
        <v>6796</v>
      </c>
      <c r="G1329" t="s">
        <v>6985</v>
      </c>
      <c r="H1329" t="s">
        <v>6991</v>
      </c>
      <c r="I1329" t="s">
        <v>6988</v>
      </c>
      <c r="J1329" t="s">
        <v>6963</v>
      </c>
      <c r="K1329">
        <f t="shared" si="40"/>
        <v>12</v>
      </c>
      <c r="L1329" t="s">
        <v>6794</v>
      </c>
      <c r="N1329" t="s">
        <v>6966</v>
      </c>
      <c r="O1329">
        <v>2008</v>
      </c>
      <c r="P1329">
        <v>6</v>
      </c>
      <c r="Q1329">
        <f t="shared" si="41"/>
        <v>5</v>
      </c>
    </row>
    <row r="1330" spans="1:17" x14ac:dyDescent="0.3">
      <c r="A1330" s="308">
        <v>207000</v>
      </c>
      <c r="B1330">
        <v>8525</v>
      </c>
      <c r="C1330" t="s">
        <v>6793</v>
      </c>
      <c r="D1330">
        <v>2007</v>
      </c>
      <c r="E1330">
        <v>1</v>
      </c>
      <c r="F1330" t="s">
        <v>6989</v>
      </c>
      <c r="G1330" t="s">
        <v>6993</v>
      </c>
      <c r="H1330" t="s">
        <v>6991</v>
      </c>
      <c r="I1330" t="s">
        <v>6987</v>
      </c>
      <c r="J1330" t="s">
        <v>6960</v>
      </c>
      <c r="K1330">
        <f t="shared" si="40"/>
        <v>9</v>
      </c>
      <c r="L1330" t="s">
        <v>6793</v>
      </c>
      <c r="M1330">
        <v>75</v>
      </c>
      <c r="N1330">
        <v>6</v>
      </c>
      <c r="O1330">
        <v>2007</v>
      </c>
      <c r="P1330">
        <v>17</v>
      </c>
      <c r="Q1330">
        <f t="shared" si="41"/>
        <v>3</v>
      </c>
    </row>
    <row r="1331" spans="1:17" x14ac:dyDescent="0.3">
      <c r="A1331" s="308">
        <v>207000</v>
      </c>
      <c r="B1331">
        <v>8527</v>
      </c>
      <c r="C1331" t="s">
        <v>6793</v>
      </c>
      <c r="D1331">
        <v>2009</v>
      </c>
      <c r="K1331">
        <f t="shared" si="40"/>
        <v>-9</v>
      </c>
      <c r="Q1331">
        <f t="shared" si="41"/>
        <v>0</v>
      </c>
    </row>
    <row r="1332" spans="1:17" x14ac:dyDescent="0.3">
      <c r="A1332" s="308">
        <v>207000</v>
      </c>
      <c r="B1332">
        <v>8535</v>
      </c>
      <c r="C1332" t="s">
        <v>6793</v>
      </c>
      <c r="D1332">
        <v>2006</v>
      </c>
      <c r="E1332">
        <v>1</v>
      </c>
      <c r="F1332" t="s">
        <v>6796</v>
      </c>
      <c r="G1332" t="s">
        <v>6985</v>
      </c>
      <c r="H1332" t="s">
        <v>6991</v>
      </c>
      <c r="I1332" t="s">
        <v>6988</v>
      </c>
      <c r="J1332" t="s">
        <v>6962</v>
      </c>
      <c r="K1332">
        <f t="shared" si="40"/>
        <v>11</v>
      </c>
      <c r="L1332" t="s">
        <v>6794</v>
      </c>
      <c r="N1332" t="s">
        <v>6966</v>
      </c>
      <c r="O1332">
        <v>2006</v>
      </c>
      <c r="P1332">
        <v>19</v>
      </c>
      <c r="Q1332">
        <f t="shared" si="41"/>
        <v>3</v>
      </c>
    </row>
    <row r="1333" spans="1:17" x14ac:dyDescent="0.3">
      <c r="A1333" s="308">
        <v>207000</v>
      </c>
      <c r="B1333">
        <v>8547</v>
      </c>
      <c r="C1333" t="s">
        <v>6793</v>
      </c>
      <c r="D1333">
        <v>2009</v>
      </c>
      <c r="K1333">
        <f t="shared" si="40"/>
        <v>-9</v>
      </c>
      <c r="Q1333">
        <f t="shared" si="41"/>
        <v>0</v>
      </c>
    </row>
    <row r="1334" spans="1:17" x14ac:dyDescent="0.3">
      <c r="A1334" s="308">
        <v>207000</v>
      </c>
      <c r="B1334">
        <v>8563</v>
      </c>
      <c r="C1334" t="s">
        <v>6793</v>
      </c>
      <c r="D1334">
        <v>2007</v>
      </c>
      <c r="E1334">
        <v>1</v>
      </c>
      <c r="F1334" t="s">
        <v>6796</v>
      </c>
      <c r="G1334" t="s">
        <v>6985</v>
      </c>
      <c r="H1334" t="s">
        <v>6990</v>
      </c>
      <c r="I1334" t="s">
        <v>6988</v>
      </c>
      <c r="J1334" t="s">
        <v>6959</v>
      </c>
      <c r="K1334">
        <f t="shared" si="40"/>
        <v>8</v>
      </c>
      <c r="L1334" t="s">
        <v>6794</v>
      </c>
      <c r="N1334">
        <v>8</v>
      </c>
      <c r="O1334">
        <v>2007</v>
      </c>
      <c r="P1334">
        <v>7</v>
      </c>
      <c r="Q1334">
        <f t="shared" si="41"/>
        <v>5</v>
      </c>
    </row>
    <row r="1335" spans="1:17" x14ac:dyDescent="0.3">
      <c r="A1335" s="308">
        <v>207000</v>
      </c>
      <c r="B1335">
        <v>8565</v>
      </c>
      <c r="C1335" t="s">
        <v>6793</v>
      </c>
      <c r="D1335">
        <v>2006</v>
      </c>
      <c r="E1335">
        <v>1</v>
      </c>
      <c r="F1335" t="s">
        <v>6989</v>
      </c>
      <c r="G1335" t="s">
        <v>6965</v>
      </c>
      <c r="H1335" t="s">
        <v>6986</v>
      </c>
      <c r="I1335" t="s">
        <v>6988</v>
      </c>
      <c r="J1335" t="s">
        <v>6962</v>
      </c>
      <c r="K1335">
        <f t="shared" si="40"/>
        <v>11</v>
      </c>
      <c r="L1335" t="s">
        <v>6794</v>
      </c>
      <c r="N1335">
        <v>4</v>
      </c>
      <c r="O1335">
        <v>2006</v>
      </c>
      <c r="P1335">
        <v>20</v>
      </c>
      <c r="Q1335">
        <f t="shared" si="41"/>
        <v>2</v>
      </c>
    </row>
    <row r="1336" spans="1:17" x14ac:dyDescent="0.3">
      <c r="A1336" s="308">
        <v>207000</v>
      </c>
      <c r="B1336">
        <v>8568</v>
      </c>
      <c r="C1336" t="s">
        <v>6793</v>
      </c>
      <c r="D1336" t="s">
        <v>6966</v>
      </c>
      <c r="K1336">
        <f t="shared" si="40"/>
        <v>-9</v>
      </c>
      <c r="Q1336">
        <f t="shared" si="41"/>
        <v>0</v>
      </c>
    </row>
    <row r="1337" spans="1:17" x14ac:dyDescent="0.3">
      <c r="A1337" s="308">
        <v>207000</v>
      </c>
      <c r="B1337">
        <v>8572</v>
      </c>
      <c r="C1337" t="s">
        <v>6793</v>
      </c>
      <c r="D1337">
        <v>2007</v>
      </c>
      <c r="E1337">
        <v>1</v>
      </c>
      <c r="F1337" t="s">
        <v>6796</v>
      </c>
      <c r="G1337" t="s">
        <v>6985</v>
      </c>
      <c r="H1337" t="s">
        <v>6991</v>
      </c>
      <c r="I1337" t="s">
        <v>6988</v>
      </c>
      <c r="J1337" t="s">
        <v>6960</v>
      </c>
      <c r="K1337">
        <f t="shared" si="40"/>
        <v>9</v>
      </c>
      <c r="L1337" t="s">
        <v>6794</v>
      </c>
      <c r="N1337" t="s">
        <v>6966</v>
      </c>
      <c r="O1337">
        <v>2008</v>
      </c>
      <c r="P1337">
        <v>10</v>
      </c>
      <c r="Q1337">
        <f t="shared" si="41"/>
        <v>4</v>
      </c>
    </row>
    <row r="1338" spans="1:17" x14ac:dyDescent="0.3">
      <c r="A1338" s="308">
        <v>207000</v>
      </c>
      <c r="B1338">
        <v>8580</v>
      </c>
      <c r="C1338" t="s">
        <v>6793</v>
      </c>
      <c r="D1338">
        <v>2008</v>
      </c>
      <c r="E1338">
        <v>3</v>
      </c>
      <c r="F1338" t="s">
        <v>6796</v>
      </c>
      <c r="G1338" t="s">
        <v>6985</v>
      </c>
      <c r="H1338" t="s">
        <v>6991</v>
      </c>
      <c r="I1338" t="s">
        <v>6988</v>
      </c>
      <c r="J1338" t="s">
        <v>6960</v>
      </c>
      <c r="K1338">
        <f t="shared" si="40"/>
        <v>9</v>
      </c>
      <c r="L1338" t="s">
        <v>6793</v>
      </c>
      <c r="M1338">
        <v>50</v>
      </c>
      <c r="N1338" t="s">
        <v>6966</v>
      </c>
      <c r="O1338">
        <v>2008</v>
      </c>
      <c r="P1338">
        <v>12</v>
      </c>
      <c r="Q1338">
        <f t="shared" si="41"/>
        <v>4</v>
      </c>
    </row>
    <row r="1339" spans="1:17" x14ac:dyDescent="0.3">
      <c r="A1339" s="308">
        <v>207000</v>
      </c>
      <c r="B1339">
        <v>8583</v>
      </c>
      <c r="C1339" t="s">
        <v>6793</v>
      </c>
      <c r="D1339">
        <v>2008</v>
      </c>
      <c r="E1339">
        <v>1</v>
      </c>
      <c r="F1339" t="s">
        <v>6796</v>
      </c>
      <c r="G1339" t="s">
        <v>6985</v>
      </c>
      <c r="H1339" t="s">
        <v>6986</v>
      </c>
      <c r="I1339" t="s">
        <v>6988</v>
      </c>
      <c r="J1339" t="s">
        <v>6959</v>
      </c>
      <c r="K1339">
        <f t="shared" si="40"/>
        <v>8</v>
      </c>
      <c r="L1339" t="s">
        <v>6793</v>
      </c>
      <c r="M1339" t="s">
        <v>6966</v>
      </c>
      <c r="N1339">
        <v>7</v>
      </c>
      <c r="O1339">
        <v>2008</v>
      </c>
      <c r="P1339" t="s">
        <v>6966</v>
      </c>
      <c r="Q1339">
        <f t="shared" si="41"/>
        <v>-1</v>
      </c>
    </row>
    <row r="1340" spans="1:17" x14ac:dyDescent="0.3">
      <c r="A1340" s="308">
        <v>207000</v>
      </c>
      <c r="B1340">
        <v>8593</v>
      </c>
      <c r="C1340" t="s">
        <v>6793</v>
      </c>
      <c r="D1340">
        <v>2009</v>
      </c>
      <c r="K1340">
        <f t="shared" si="40"/>
        <v>-9</v>
      </c>
      <c r="Q1340">
        <f t="shared" si="41"/>
        <v>0</v>
      </c>
    </row>
    <row r="1341" spans="1:17" x14ac:dyDescent="0.3">
      <c r="A1341" s="308">
        <v>207000</v>
      </c>
      <c r="B1341">
        <v>8597</v>
      </c>
      <c r="C1341" t="s">
        <v>6793</v>
      </c>
      <c r="D1341">
        <v>2009</v>
      </c>
      <c r="K1341">
        <f t="shared" si="40"/>
        <v>-9</v>
      </c>
      <c r="Q1341">
        <f t="shared" si="41"/>
        <v>0</v>
      </c>
    </row>
    <row r="1342" spans="1:17" x14ac:dyDescent="0.3">
      <c r="A1342" s="308">
        <v>207000</v>
      </c>
      <c r="B1342">
        <v>8612</v>
      </c>
      <c r="C1342" t="s">
        <v>6793</v>
      </c>
      <c r="D1342">
        <v>2007</v>
      </c>
      <c r="E1342">
        <v>1</v>
      </c>
      <c r="F1342" t="s">
        <v>6796</v>
      </c>
      <c r="G1342" t="s">
        <v>6985</v>
      </c>
      <c r="H1342" t="s">
        <v>6991</v>
      </c>
      <c r="I1342" t="s">
        <v>6988</v>
      </c>
      <c r="J1342" t="s">
        <v>6962</v>
      </c>
      <c r="K1342">
        <f t="shared" si="40"/>
        <v>11</v>
      </c>
      <c r="L1342" t="s">
        <v>6794</v>
      </c>
      <c r="N1342">
        <v>10</v>
      </c>
      <c r="O1342">
        <v>2007</v>
      </c>
      <c r="P1342">
        <v>15</v>
      </c>
      <c r="Q1342">
        <f t="shared" si="41"/>
        <v>3</v>
      </c>
    </row>
    <row r="1343" spans="1:17" x14ac:dyDescent="0.3">
      <c r="A1343" s="308">
        <v>207000</v>
      </c>
      <c r="B1343">
        <v>8613</v>
      </c>
      <c r="C1343" t="s">
        <v>6793</v>
      </c>
      <c r="D1343">
        <v>2009</v>
      </c>
      <c r="K1343">
        <f t="shared" si="40"/>
        <v>-9</v>
      </c>
      <c r="Q1343">
        <f t="shared" si="41"/>
        <v>0</v>
      </c>
    </row>
    <row r="1344" spans="1:17" x14ac:dyDescent="0.3">
      <c r="A1344" s="308">
        <v>207000</v>
      </c>
      <c r="B1344">
        <v>8626</v>
      </c>
      <c r="C1344" t="s">
        <v>6793</v>
      </c>
      <c r="D1344" t="s">
        <v>6966</v>
      </c>
      <c r="K1344">
        <f t="shared" si="40"/>
        <v>-9</v>
      </c>
      <c r="Q1344">
        <f t="shared" si="41"/>
        <v>0</v>
      </c>
    </row>
    <row r="1345" spans="1:17" x14ac:dyDescent="0.3">
      <c r="A1345" s="308">
        <v>207000</v>
      </c>
      <c r="B1345">
        <v>8667</v>
      </c>
      <c r="C1345" t="s">
        <v>6793</v>
      </c>
      <c r="D1345">
        <v>2006</v>
      </c>
      <c r="E1345">
        <v>1</v>
      </c>
      <c r="F1345" t="s">
        <v>6796</v>
      </c>
      <c r="G1345" t="s">
        <v>6985</v>
      </c>
      <c r="H1345" t="s">
        <v>6991</v>
      </c>
      <c r="I1345" t="s">
        <v>6988</v>
      </c>
      <c r="J1345" t="s">
        <v>6960</v>
      </c>
      <c r="K1345">
        <f t="shared" si="40"/>
        <v>9</v>
      </c>
      <c r="L1345" t="s">
        <v>6794</v>
      </c>
      <c r="N1345">
        <v>1</v>
      </c>
      <c r="O1345">
        <v>2006</v>
      </c>
      <c r="P1345">
        <v>20</v>
      </c>
      <c r="Q1345">
        <f t="shared" si="41"/>
        <v>2</v>
      </c>
    </row>
    <row r="1346" spans="1:17" x14ac:dyDescent="0.3">
      <c r="A1346" s="308">
        <v>207000</v>
      </c>
      <c r="B1346">
        <v>8670</v>
      </c>
      <c r="C1346" t="s">
        <v>6793</v>
      </c>
      <c r="D1346">
        <v>2008</v>
      </c>
      <c r="E1346">
        <v>1</v>
      </c>
      <c r="F1346" t="s">
        <v>6796</v>
      </c>
      <c r="G1346" t="s">
        <v>6985</v>
      </c>
      <c r="H1346" t="s">
        <v>6986</v>
      </c>
      <c r="I1346" t="s">
        <v>6988</v>
      </c>
      <c r="J1346" t="s">
        <v>6963</v>
      </c>
      <c r="K1346">
        <f t="shared" si="40"/>
        <v>12</v>
      </c>
      <c r="L1346" t="s">
        <v>6794</v>
      </c>
      <c r="N1346">
        <v>7</v>
      </c>
      <c r="O1346">
        <v>2008</v>
      </c>
      <c r="P1346">
        <v>20</v>
      </c>
      <c r="Q1346">
        <f t="shared" si="41"/>
        <v>2</v>
      </c>
    </row>
    <row r="1347" spans="1:17" x14ac:dyDescent="0.3">
      <c r="A1347" s="308">
        <v>207000</v>
      </c>
      <c r="B1347">
        <v>8695</v>
      </c>
      <c r="C1347" t="s">
        <v>6793</v>
      </c>
      <c r="D1347">
        <v>2006</v>
      </c>
      <c r="E1347">
        <v>1</v>
      </c>
      <c r="F1347" t="s">
        <v>6796</v>
      </c>
      <c r="G1347" t="s">
        <v>6985</v>
      </c>
      <c r="H1347" t="s">
        <v>6965</v>
      </c>
      <c r="I1347" t="s">
        <v>6965</v>
      </c>
      <c r="J1347" t="s">
        <v>6962</v>
      </c>
      <c r="K1347">
        <f t="shared" si="40"/>
        <v>11</v>
      </c>
      <c r="L1347" t="s">
        <v>6794</v>
      </c>
      <c r="N1347" t="s">
        <v>6966</v>
      </c>
      <c r="O1347">
        <v>2006</v>
      </c>
      <c r="P1347" t="s">
        <v>6966</v>
      </c>
      <c r="Q1347">
        <f t="shared" si="41"/>
        <v>-1</v>
      </c>
    </row>
    <row r="1348" spans="1:17" x14ac:dyDescent="0.3">
      <c r="A1348" s="308">
        <v>207000</v>
      </c>
      <c r="B1348">
        <v>8697</v>
      </c>
      <c r="C1348" t="s">
        <v>6793</v>
      </c>
      <c r="D1348">
        <v>2006</v>
      </c>
      <c r="E1348">
        <v>1</v>
      </c>
      <c r="F1348" t="s">
        <v>6796</v>
      </c>
      <c r="G1348" t="s">
        <v>6985</v>
      </c>
      <c r="H1348" t="s">
        <v>6991</v>
      </c>
      <c r="I1348" t="s">
        <v>6988</v>
      </c>
      <c r="J1348" t="s">
        <v>6963</v>
      </c>
      <c r="K1348">
        <f t="shared" si="40"/>
        <v>12</v>
      </c>
      <c r="L1348" t="s">
        <v>6794</v>
      </c>
      <c r="N1348">
        <v>1</v>
      </c>
      <c r="O1348">
        <v>2006</v>
      </c>
      <c r="P1348">
        <v>20</v>
      </c>
      <c r="Q1348">
        <f t="shared" si="41"/>
        <v>2</v>
      </c>
    </row>
    <row r="1349" spans="1:17" x14ac:dyDescent="0.3">
      <c r="A1349" s="308">
        <v>207000</v>
      </c>
      <c r="B1349">
        <v>8704</v>
      </c>
      <c r="C1349" t="s">
        <v>6793</v>
      </c>
      <c r="D1349">
        <v>2006</v>
      </c>
      <c r="E1349">
        <v>1</v>
      </c>
      <c r="F1349" t="s">
        <v>6796</v>
      </c>
      <c r="G1349" t="s">
        <v>6985</v>
      </c>
      <c r="H1349" t="s">
        <v>6991</v>
      </c>
      <c r="I1349" t="s">
        <v>6965</v>
      </c>
      <c r="J1349" t="s">
        <v>6965</v>
      </c>
      <c r="K1349">
        <f t="shared" si="40"/>
        <v>14</v>
      </c>
      <c r="L1349" t="s">
        <v>6794</v>
      </c>
      <c r="N1349">
        <v>8</v>
      </c>
      <c r="O1349">
        <v>2006</v>
      </c>
      <c r="P1349">
        <v>3</v>
      </c>
      <c r="Q1349">
        <f t="shared" si="41"/>
        <v>6</v>
      </c>
    </row>
    <row r="1350" spans="1:17" x14ac:dyDescent="0.3">
      <c r="A1350" s="308">
        <v>207000</v>
      </c>
      <c r="B1350">
        <v>8727</v>
      </c>
      <c r="C1350" t="s">
        <v>6793</v>
      </c>
      <c r="D1350">
        <v>2006</v>
      </c>
      <c r="E1350">
        <v>1</v>
      </c>
      <c r="F1350" t="s">
        <v>6796</v>
      </c>
      <c r="G1350" t="s">
        <v>6985</v>
      </c>
      <c r="H1350" t="s">
        <v>6990</v>
      </c>
      <c r="I1350" t="s">
        <v>6988</v>
      </c>
      <c r="J1350" t="s">
        <v>6962</v>
      </c>
      <c r="K1350">
        <f t="shared" si="40"/>
        <v>11</v>
      </c>
      <c r="L1350" t="s">
        <v>6794</v>
      </c>
      <c r="N1350">
        <v>1</v>
      </c>
      <c r="O1350">
        <v>2006</v>
      </c>
      <c r="P1350">
        <v>1</v>
      </c>
      <c r="Q1350">
        <f t="shared" si="41"/>
        <v>6</v>
      </c>
    </row>
    <row r="1351" spans="1:17" x14ac:dyDescent="0.3">
      <c r="A1351" s="308">
        <v>207000</v>
      </c>
      <c r="B1351">
        <v>8750</v>
      </c>
      <c r="C1351" t="s">
        <v>6793</v>
      </c>
      <c r="D1351">
        <v>2006</v>
      </c>
      <c r="E1351">
        <v>1</v>
      </c>
      <c r="F1351" t="s">
        <v>6796</v>
      </c>
      <c r="G1351" t="s">
        <v>6985</v>
      </c>
      <c r="H1351" t="s">
        <v>6991</v>
      </c>
      <c r="I1351" t="s">
        <v>6965</v>
      </c>
      <c r="J1351" t="s">
        <v>6960</v>
      </c>
      <c r="K1351">
        <f t="shared" si="40"/>
        <v>9</v>
      </c>
      <c r="L1351" t="s">
        <v>6794</v>
      </c>
      <c r="N1351" t="s">
        <v>6966</v>
      </c>
      <c r="O1351">
        <v>2006</v>
      </c>
      <c r="P1351">
        <v>15</v>
      </c>
      <c r="Q1351">
        <f t="shared" si="41"/>
        <v>3</v>
      </c>
    </row>
    <row r="1352" spans="1:17" x14ac:dyDescent="0.3">
      <c r="A1352" s="308">
        <v>207000</v>
      </c>
      <c r="B1352">
        <v>8751</v>
      </c>
      <c r="C1352" t="s">
        <v>6793</v>
      </c>
      <c r="D1352">
        <v>2009</v>
      </c>
      <c r="K1352">
        <f t="shared" si="40"/>
        <v>-9</v>
      </c>
      <c r="Q1352">
        <f t="shared" si="41"/>
        <v>0</v>
      </c>
    </row>
    <row r="1353" spans="1:17" x14ac:dyDescent="0.3">
      <c r="A1353" s="308">
        <v>207000</v>
      </c>
      <c r="B1353">
        <v>8756</v>
      </c>
      <c r="C1353" t="s">
        <v>6793</v>
      </c>
      <c r="D1353">
        <v>2006</v>
      </c>
      <c r="E1353">
        <v>1</v>
      </c>
      <c r="F1353" t="s">
        <v>6796</v>
      </c>
      <c r="G1353" t="s">
        <v>6985</v>
      </c>
      <c r="H1353" t="s">
        <v>6991</v>
      </c>
      <c r="I1353" t="s">
        <v>6988</v>
      </c>
      <c r="J1353" t="s">
        <v>6966</v>
      </c>
      <c r="K1353">
        <f t="shared" si="40"/>
        <v>-8</v>
      </c>
      <c r="L1353" t="s">
        <v>6794</v>
      </c>
      <c r="N1353" t="s">
        <v>6966</v>
      </c>
      <c r="O1353">
        <v>2006</v>
      </c>
      <c r="P1353">
        <v>18</v>
      </c>
      <c r="Q1353">
        <f t="shared" si="41"/>
        <v>3</v>
      </c>
    </row>
    <row r="1354" spans="1:17" x14ac:dyDescent="0.3">
      <c r="A1354" s="308">
        <v>207000</v>
      </c>
      <c r="B1354">
        <v>8762</v>
      </c>
      <c r="C1354" t="s">
        <v>6793</v>
      </c>
      <c r="D1354">
        <v>2008</v>
      </c>
      <c r="E1354">
        <v>1</v>
      </c>
      <c r="F1354" t="s">
        <v>6989</v>
      </c>
      <c r="G1354" t="s">
        <v>6985</v>
      </c>
      <c r="H1354" t="s">
        <v>6991</v>
      </c>
      <c r="I1354" t="s">
        <v>6965</v>
      </c>
      <c r="J1354" t="s">
        <v>6960</v>
      </c>
      <c r="K1354">
        <f t="shared" si="40"/>
        <v>9</v>
      </c>
      <c r="L1354" t="s">
        <v>6794</v>
      </c>
      <c r="N1354" t="s">
        <v>6966</v>
      </c>
      <c r="O1354">
        <v>2008</v>
      </c>
      <c r="P1354">
        <v>20</v>
      </c>
      <c r="Q1354">
        <f t="shared" si="41"/>
        <v>2</v>
      </c>
    </row>
    <row r="1355" spans="1:17" x14ac:dyDescent="0.3">
      <c r="A1355" s="308">
        <v>207000</v>
      </c>
      <c r="B1355">
        <v>8770</v>
      </c>
      <c r="C1355" t="s">
        <v>6793</v>
      </c>
      <c r="D1355">
        <v>2009</v>
      </c>
      <c r="K1355">
        <f t="shared" si="40"/>
        <v>-9</v>
      </c>
      <c r="Q1355">
        <f t="shared" si="41"/>
        <v>0</v>
      </c>
    </row>
    <row r="1356" spans="1:17" x14ac:dyDescent="0.3">
      <c r="A1356" s="308">
        <v>207000</v>
      </c>
      <c r="B1356">
        <v>8773</v>
      </c>
      <c r="C1356" t="s">
        <v>6793</v>
      </c>
      <c r="D1356">
        <v>2008</v>
      </c>
      <c r="E1356">
        <v>1</v>
      </c>
      <c r="F1356" t="s">
        <v>6796</v>
      </c>
      <c r="G1356" t="s">
        <v>6985</v>
      </c>
      <c r="H1356" t="s">
        <v>6986</v>
      </c>
      <c r="I1356" t="s">
        <v>6988</v>
      </c>
      <c r="J1356" t="s">
        <v>6961</v>
      </c>
      <c r="K1356">
        <f t="shared" si="40"/>
        <v>10</v>
      </c>
      <c r="L1356" t="s">
        <v>6794</v>
      </c>
      <c r="N1356">
        <v>7</v>
      </c>
      <c r="O1356">
        <v>2008</v>
      </c>
      <c r="P1356">
        <v>9</v>
      </c>
      <c r="Q1356">
        <f t="shared" si="41"/>
        <v>5</v>
      </c>
    </row>
    <row r="1357" spans="1:17" x14ac:dyDescent="0.3">
      <c r="A1357" s="308">
        <v>207000</v>
      </c>
      <c r="B1357">
        <v>8806</v>
      </c>
      <c r="C1357" t="s">
        <v>6793</v>
      </c>
      <c r="D1357">
        <v>2009</v>
      </c>
      <c r="K1357">
        <f t="shared" si="40"/>
        <v>-9</v>
      </c>
      <c r="Q1357">
        <f t="shared" si="41"/>
        <v>0</v>
      </c>
    </row>
    <row r="1358" spans="1:17" x14ac:dyDescent="0.3">
      <c r="A1358" s="308">
        <v>207000</v>
      </c>
      <c r="B1358">
        <v>8818</v>
      </c>
      <c r="C1358" t="s">
        <v>6793</v>
      </c>
      <c r="D1358">
        <v>2006</v>
      </c>
      <c r="E1358">
        <v>1</v>
      </c>
      <c r="F1358" t="s">
        <v>6796</v>
      </c>
      <c r="G1358" t="s">
        <v>6985</v>
      </c>
      <c r="H1358" t="s">
        <v>6991</v>
      </c>
      <c r="I1358" t="s">
        <v>6965</v>
      </c>
      <c r="J1358" t="s">
        <v>6963</v>
      </c>
      <c r="K1358">
        <f t="shared" si="40"/>
        <v>12</v>
      </c>
      <c r="L1358" t="s">
        <v>6794</v>
      </c>
      <c r="N1358">
        <v>8</v>
      </c>
      <c r="O1358">
        <v>2008</v>
      </c>
      <c r="P1358" t="s">
        <v>6966</v>
      </c>
      <c r="Q1358">
        <f t="shared" si="41"/>
        <v>-1</v>
      </c>
    </row>
    <row r="1359" spans="1:17" x14ac:dyDescent="0.3">
      <c r="A1359" s="308">
        <v>207000</v>
      </c>
      <c r="B1359">
        <v>8819</v>
      </c>
      <c r="C1359" t="s">
        <v>6793</v>
      </c>
      <c r="D1359">
        <v>2006</v>
      </c>
      <c r="E1359">
        <v>1</v>
      </c>
      <c r="F1359" t="s">
        <v>6796</v>
      </c>
      <c r="G1359" t="s">
        <v>6985</v>
      </c>
      <c r="H1359" t="s">
        <v>6991</v>
      </c>
      <c r="I1359" t="s">
        <v>6965</v>
      </c>
      <c r="J1359" t="s">
        <v>6962</v>
      </c>
      <c r="K1359">
        <f t="shared" si="40"/>
        <v>11</v>
      </c>
      <c r="L1359" t="s">
        <v>6794</v>
      </c>
      <c r="N1359">
        <v>7</v>
      </c>
      <c r="O1359">
        <v>2006</v>
      </c>
      <c r="P1359">
        <v>8</v>
      </c>
      <c r="Q1359">
        <f t="shared" si="41"/>
        <v>5</v>
      </c>
    </row>
    <row r="1360" spans="1:17" x14ac:dyDescent="0.3">
      <c r="A1360" s="308">
        <v>207000</v>
      </c>
      <c r="B1360">
        <v>8831</v>
      </c>
      <c r="C1360" t="s">
        <v>6793</v>
      </c>
      <c r="D1360">
        <v>2009</v>
      </c>
      <c r="K1360">
        <f t="shared" si="40"/>
        <v>-9</v>
      </c>
      <c r="Q1360">
        <f t="shared" si="41"/>
        <v>0</v>
      </c>
    </row>
    <row r="1361" spans="1:17" x14ac:dyDescent="0.3">
      <c r="A1361" s="308">
        <v>207000</v>
      </c>
      <c r="B1361">
        <v>8836</v>
      </c>
      <c r="C1361" t="s">
        <v>6793</v>
      </c>
      <c r="D1361">
        <v>2006</v>
      </c>
      <c r="E1361">
        <v>1</v>
      </c>
      <c r="F1361" t="s">
        <v>6796</v>
      </c>
      <c r="G1361" t="s">
        <v>6985</v>
      </c>
      <c r="H1361" t="s">
        <v>6965</v>
      </c>
      <c r="I1361" t="s">
        <v>6988</v>
      </c>
      <c r="J1361" t="s">
        <v>6950</v>
      </c>
      <c r="K1361">
        <f t="shared" si="40"/>
        <v>2</v>
      </c>
      <c r="L1361" t="s">
        <v>6794</v>
      </c>
      <c r="N1361" t="s">
        <v>6966</v>
      </c>
      <c r="O1361">
        <v>2006</v>
      </c>
      <c r="P1361" t="s">
        <v>6966</v>
      </c>
      <c r="Q1361">
        <f t="shared" si="41"/>
        <v>-1</v>
      </c>
    </row>
    <row r="1362" spans="1:17" x14ac:dyDescent="0.3">
      <c r="A1362" s="308">
        <v>207000</v>
      </c>
      <c r="B1362">
        <v>8838</v>
      </c>
      <c r="C1362" t="s">
        <v>6793</v>
      </c>
      <c r="D1362">
        <v>2009</v>
      </c>
      <c r="K1362">
        <f t="shared" si="40"/>
        <v>-9</v>
      </c>
      <c r="Q1362">
        <f t="shared" si="41"/>
        <v>0</v>
      </c>
    </row>
    <row r="1363" spans="1:17" x14ac:dyDescent="0.3">
      <c r="A1363" s="308">
        <v>207000</v>
      </c>
      <c r="B1363">
        <v>8839</v>
      </c>
      <c r="C1363" t="s">
        <v>6793</v>
      </c>
      <c r="D1363" t="s">
        <v>6966</v>
      </c>
      <c r="K1363">
        <f t="shared" si="40"/>
        <v>-9</v>
      </c>
      <c r="Q1363">
        <f t="shared" si="41"/>
        <v>0</v>
      </c>
    </row>
    <row r="1364" spans="1:17" x14ac:dyDescent="0.3">
      <c r="A1364" s="308">
        <v>207000</v>
      </c>
      <c r="B1364">
        <v>8850</v>
      </c>
      <c r="C1364" t="s">
        <v>6793</v>
      </c>
      <c r="D1364">
        <v>2009</v>
      </c>
      <c r="K1364">
        <f t="shared" ref="K1364:K1401" si="42">VLOOKUP(J1364,$AF$2:$AG$17,2,FALSE)</f>
        <v>-9</v>
      </c>
      <c r="Q1364">
        <f t="shared" ref="Q1364:Q1401" si="43">IF(P1364="Don't Know",-1,IF(P1364&gt;=30,1,IF(P1364&gt;=20,2,IF(P1364&gt;=15,3,IF(P1364&gt;=10,4,IF(P1364&gt;=5,5,IF(P1364&gt;0,6,0)))))))</f>
        <v>0</v>
      </c>
    </row>
    <row r="1365" spans="1:17" x14ac:dyDescent="0.3">
      <c r="A1365" s="308">
        <v>207000</v>
      </c>
      <c r="B1365">
        <v>8854</v>
      </c>
      <c r="C1365" t="s">
        <v>6793</v>
      </c>
      <c r="D1365">
        <v>2007</v>
      </c>
      <c r="E1365">
        <v>1</v>
      </c>
      <c r="F1365" t="s">
        <v>6796</v>
      </c>
      <c r="G1365" t="s">
        <v>6985</v>
      </c>
      <c r="H1365" t="s">
        <v>6990</v>
      </c>
      <c r="I1365" t="s">
        <v>6988</v>
      </c>
      <c r="J1365" t="s">
        <v>6952</v>
      </c>
      <c r="K1365">
        <f t="shared" si="42"/>
        <v>4</v>
      </c>
      <c r="L1365" t="s">
        <v>6</v>
      </c>
      <c r="N1365">
        <v>3</v>
      </c>
      <c r="O1365">
        <v>2007</v>
      </c>
      <c r="P1365">
        <v>12</v>
      </c>
      <c r="Q1365">
        <f t="shared" si="43"/>
        <v>4</v>
      </c>
    </row>
    <row r="1366" spans="1:17" x14ac:dyDescent="0.3">
      <c r="A1366" s="308">
        <v>207000</v>
      </c>
      <c r="B1366">
        <v>8858</v>
      </c>
      <c r="C1366" t="s">
        <v>6793</v>
      </c>
      <c r="D1366" t="s">
        <v>6966</v>
      </c>
      <c r="K1366">
        <f t="shared" si="42"/>
        <v>-9</v>
      </c>
      <c r="Q1366">
        <f t="shared" si="43"/>
        <v>0</v>
      </c>
    </row>
    <row r="1367" spans="1:17" x14ac:dyDescent="0.3">
      <c r="A1367" s="308">
        <v>207000</v>
      </c>
      <c r="B1367">
        <v>8860</v>
      </c>
      <c r="C1367" t="s">
        <v>6793</v>
      </c>
      <c r="D1367">
        <v>2009</v>
      </c>
      <c r="K1367">
        <f t="shared" si="42"/>
        <v>-9</v>
      </c>
      <c r="Q1367">
        <f t="shared" si="43"/>
        <v>0</v>
      </c>
    </row>
    <row r="1368" spans="1:17" x14ac:dyDescent="0.3">
      <c r="A1368" s="308">
        <v>207000</v>
      </c>
      <c r="B1368">
        <v>8861</v>
      </c>
      <c r="C1368" t="s">
        <v>6793</v>
      </c>
      <c r="D1368">
        <v>2009</v>
      </c>
      <c r="K1368">
        <f t="shared" si="42"/>
        <v>-9</v>
      </c>
      <c r="Q1368">
        <f t="shared" si="43"/>
        <v>0</v>
      </c>
    </row>
    <row r="1369" spans="1:17" x14ac:dyDescent="0.3">
      <c r="A1369" s="308">
        <v>207000</v>
      </c>
      <c r="B1369">
        <v>8863</v>
      </c>
      <c r="C1369" t="s">
        <v>6793</v>
      </c>
      <c r="D1369" t="s">
        <v>6966</v>
      </c>
      <c r="K1369">
        <f t="shared" si="42"/>
        <v>-9</v>
      </c>
      <c r="Q1369">
        <f t="shared" si="43"/>
        <v>0</v>
      </c>
    </row>
    <row r="1370" spans="1:17" x14ac:dyDescent="0.3">
      <c r="A1370" s="308">
        <v>207000</v>
      </c>
      <c r="B1370">
        <v>8871</v>
      </c>
      <c r="C1370" t="s">
        <v>6793</v>
      </c>
      <c r="D1370">
        <v>2006</v>
      </c>
      <c r="E1370">
        <v>1</v>
      </c>
      <c r="F1370" t="s">
        <v>6796</v>
      </c>
      <c r="G1370" t="s">
        <v>6985</v>
      </c>
      <c r="H1370" t="s">
        <v>6991</v>
      </c>
      <c r="I1370" t="s">
        <v>6965</v>
      </c>
      <c r="J1370" t="s">
        <v>6962</v>
      </c>
      <c r="K1370">
        <f t="shared" si="42"/>
        <v>11</v>
      </c>
      <c r="L1370" t="s">
        <v>6794</v>
      </c>
      <c r="N1370">
        <v>12</v>
      </c>
      <c r="O1370">
        <v>2006</v>
      </c>
      <c r="P1370" t="s">
        <v>6966</v>
      </c>
      <c r="Q1370">
        <f t="shared" si="43"/>
        <v>-1</v>
      </c>
    </row>
    <row r="1371" spans="1:17" x14ac:dyDescent="0.3">
      <c r="A1371" s="308">
        <v>207000</v>
      </c>
      <c r="B1371">
        <v>8881</v>
      </c>
      <c r="C1371" t="s">
        <v>6793</v>
      </c>
      <c r="D1371">
        <v>2007</v>
      </c>
      <c r="E1371">
        <v>1</v>
      </c>
      <c r="F1371" t="s">
        <v>6796</v>
      </c>
      <c r="G1371" t="s">
        <v>6985</v>
      </c>
      <c r="H1371" t="s">
        <v>6991</v>
      </c>
      <c r="I1371" t="s">
        <v>6988</v>
      </c>
      <c r="J1371" t="s">
        <v>6949</v>
      </c>
      <c r="K1371">
        <f t="shared" si="42"/>
        <v>1</v>
      </c>
      <c r="L1371" t="s">
        <v>6794</v>
      </c>
      <c r="N1371">
        <v>3</v>
      </c>
      <c r="O1371">
        <v>2009</v>
      </c>
      <c r="P1371">
        <v>10</v>
      </c>
      <c r="Q1371">
        <f t="shared" si="43"/>
        <v>4</v>
      </c>
    </row>
    <row r="1372" spans="1:17" x14ac:dyDescent="0.3">
      <c r="A1372" s="308">
        <v>207000</v>
      </c>
      <c r="B1372">
        <v>8887</v>
      </c>
      <c r="C1372" t="s">
        <v>6793</v>
      </c>
      <c r="D1372">
        <v>2007</v>
      </c>
      <c r="E1372">
        <v>1</v>
      </c>
      <c r="F1372" t="s">
        <v>6989</v>
      </c>
      <c r="G1372" t="s">
        <v>6965</v>
      </c>
      <c r="H1372" t="s">
        <v>6990</v>
      </c>
      <c r="I1372" t="s">
        <v>6965</v>
      </c>
      <c r="J1372" t="s">
        <v>6960</v>
      </c>
      <c r="K1372">
        <f t="shared" si="42"/>
        <v>9</v>
      </c>
      <c r="L1372" t="s">
        <v>6793</v>
      </c>
      <c r="M1372">
        <v>50</v>
      </c>
      <c r="N1372" t="s">
        <v>6966</v>
      </c>
      <c r="O1372">
        <v>2007</v>
      </c>
      <c r="P1372">
        <v>10</v>
      </c>
      <c r="Q1372">
        <f t="shared" si="43"/>
        <v>4</v>
      </c>
    </row>
    <row r="1373" spans="1:17" x14ac:dyDescent="0.3">
      <c r="A1373" s="308">
        <v>207000</v>
      </c>
      <c r="B1373">
        <v>8911</v>
      </c>
      <c r="C1373" t="s">
        <v>6793</v>
      </c>
      <c r="D1373">
        <v>2006</v>
      </c>
      <c r="E1373">
        <v>1</v>
      </c>
      <c r="F1373" t="s">
        <v>6989</v>
      </c>
      <c r="G1373" t="s">
        <v>6993</v>
      </c>
      <c r="H1373" t="s">
        <v>6990</v>
      </c>
      <c r="I1373" t="s">
        <v>6988</v>
      </c>
      <c r="J1373" t="s">
        <v>6960</v>
      </c>
      <c r="K1373">
        <f t="shared" si="42"/>
        <v>9</v>
      </c>
      <c r="L1373" t="s">
        <v>6794</v>
      </c>
      <c r="N1373" t="s">
        <v>6966</v>
      </c>
      <c r="O1373">
        <v>2006</v>
      </c>
      <c r="P1373">
        <v>10</v>
      </c>
      <c r="Q1373">
        <f t="shared" si="43"/>
        <v>4</v>
      </c>
    </row>
    <row r="1374" spans="1:17" x14ac:dyDescent="0.3">
      <c r="A1374" s="308">
        <v>207000</v>
      </c>
      <c r="B1374">
        <v>8912</v>
      </c>
      <c r="C1374" t="s">
        <v>6793</v>
      </c>
      <c r="D1374">
        <v>2006</v>
      </c>
      <c r="E1374">
        <v>1</v>
      </c>
      <c r="F1374" t="s">
        <v>6796</v>
      </c>
      <c r="G1374" t="s">
        <v>6985</v>
      </c>
      <c r="H1374" t="s">
        <v>6966</v>
      </c>
      <c r="I1374" t="s">
        <v>6988</v>
      </c>
      <c r="J1374" t="s">
        <v>6962</v>
      </c>
      <c r="K1374">
        <f t="shared" si="42"/>
        <v>11</v>
      </c>
      <c r="L1374" t="s">
        <v>6794</v>
      </c>
      <c r="N1374" t="s">
        <v>6966</v>
      </c>
      <c r="O1374">
        <v>2006</v>
      </c>
      <c r="P1374">
        <v>15</v>
      </c>
      <c r="Q1374">
        <f t="shared" si="43"/>
        <v>3</v>
      </c>
    </row>
    <row r="1375" spans="1:17" x14ac:dyDescent="0.3">
      <c r="A1375" s="308">
        <v>207000</v>
      </c>
      <c r="B1375">
        <v>8913</v>
      </c>
      <c r="C1375" t="s">
        <v>6793</v>
      </c>
      <c r="D1375">
        <v>2008</v>
      </c>
      <c r="E1375">
        <v>1</v>
      </c>
      <c r="F1375" t="s">
        <v>6796</v>
      </c>
      <c r="G1375" t="s">
        <v>6985</v>
      </c>
      <c r="H1375" t="s">
        <v>6986</v>
      </c>
      <c r="I1375" t="s">
        <v>6988</v>
      </c>
      <c r="J1375" t="s">
        <v>6960</v>
      </c>
      <c r="K1375">
        <f t="shared" si="42"/>
        <v>9</v>
      </c>
      <c r="L1375" t="s">
        <v>6794</v>
      </c>
      <c r="N1375" t="s">
        <v>6966</v>
      </c>
      <c r="O1375">
        <v>2008</v>
      </c>
      <c r="P1375">
        <v>12</v>
      </c>
      <c r="Q1375">
        <f t="shared" si="43"/>
        <v>4</v>
      </c>
    </row>
    <row r="1376" spans="1:17" x14ac:dyDescent="0.3">
      <c r="A1376" s="308">
        <v>207000</v>
      </c>
      <c r="B1376">
        <v>8920</v>
      </c>
      <c r="C1376" t="s">
        <v>6793</v>
      </c>
      <c r="D1376">
        <v>2007</v>
      </c>
      <c r="E1376">
        <v>1</v>
      </c>
      <c r="F1376" t="s">
        <v>6796</v>
      </c>
      <c r="G1376" t="s">
        <v>6985</v>
      </c>
      <c r="H1376" t="s">
        <v>6991</v>
      </c>
      <c r="I1376" t="s">
        <v>6988</v>
      </c>
      <c r="J1376" t="s">
        <v>6962</v>
      </c>
      <c r="K1376">
        <f t="shared" si="42"/>
        <v>11</v>
      </c>
      <c r="L1376" t="s">
        <v>6794</v>
      </c>
      <c r="N1376">
        <v>1</v>
      </c>
      <c r="O1376">
        <v>2007</v>
      </c>
      <c r="P1376" t="s">
        <v>6966</v>
      </c>
      <c r="Q1376">
        <f t="shared" si="43"/>
        <v>-1</v>
      </c>
    </row>
    <row r="1377" spans="1:17" x14ac:dyDescent="0.3">
      <c r="A1377" s="308">
        <v>207000</v>
      </c>
      <c r="B1377">
        <v>8931</v>
      </c>
      <c r="C1377" t="s">
        <v>6793</v>
      </c>
      <c r="D1377" t="s">
        <v>6966</v>
      </c>
      <c r="K1377">
        <f t="shared" si="42"/>
        <v>-9</v>
      </c>
      <c r="Q1377">
        <f t="shared" si="43"/>
        <v>0</v>
      </c>
    </row>
    <row r="1378" spans="1:17" x14ac:dyDescent="0.3">
      <c r="A1378" s="308">
        <v>207000</v>
      </c>
      <c r="B1378">
        <v>8937</v>
      </c>
      <c r="C1378" t="s">
        <v>6793</v>
      </c>
      <c r="D1378">
        <v>2007</v>
      </c>
      <c r="E1378">
        <v>1</v>
      </c>
      <c r="F1378" t="s">
        <v>6796</v>
      </c>
      <c r="G1378" t="s">
        <v>6985</v>
      </c>
      <c r="H1378" t="s">
        <v>6991</v>
      </c>
      <c r="I1378" t="s">
        <v>6988</v>
      </c>
      <c r="J1378" t="s">
        <v>6962</v>
      </c>
      <c r="K1378">
        <f t="shared" si="42"/>
        <v>11</v>
      </c>
      <c r="L1378" t="s">
        <v>6</v>
      </c>
      <c r="N1378">
        <v>10</v>
      </c>
      <c r="O1378">
        <v>2007</v>
      </c>
      <c r="P1378">
        <v>15</v>
      </c>
      <c r="Q1378">
        <f t="shared" si="43"/>
        <v>3</v>
      </c>
    </row>
    <row r="1379" spans="1:17" x14ac:dyDescent="0.3">
      <c r="A1379" s="308">
        <v>207000</v>
      </c>
      <c r="B1379">
        <v>8939</v>
      </c>
      <c r="C1379" t="s">
        <v>6793</v>
      </c>
      <c r="D1379">
        <v>2008</v>
      </c>
      <c r="E1379">
        <v>1</v>
      </c>
      <c r="F1379" t="s">
        <v>6796</v>
      </c>
      <c r="G1379" t="s">
        <v>6985</v>
      </c>
      <c r="H1379" t="s">
        <v>6990</v>
      </c>
      <c r="I1379" t="s">
        <v>6965</v>
      </c>
      <c r="J1379" t="s">
        <v>6962</v>
      </c>
      <c r="K1379">
        <f t="shared" si="42"/>
        <v>11</v>
      </c>
      <c r="L1379" t="s">
        <v>6794</v>
      </c>
      <c r="N1379" t="s">
        <v>6966</v>
      </c>
      <c r="O1379">
        <v>2008</v>
      </c>
      <c r="P1379">
        <v>10</v>
      </c>
      <c r="Q1379">
        <f t="shared" si="43"/>
        <v>4</v>
      </c>
    </row>
    <row r="1380" spans="1:17" x14ac:dyDescent="0.3">
      <c r="A1380" s="308">
        <v>207000</v>
      </c>
      <c r="B1380">
        <v>8940</v>
      </c>
      <c r="C1380" t="s">
        <v>6793</v>
      </c>
      <c r="D1380">
        <v>2006</v>
      </c>
      <c r="E1380">
        <v>1</v>
      </c>
      <c r="F1380" t="s">
        <v>6796</v>
      </c>
      <c r="G1380" t="s">
        <v>6985</v>
      </c>
      <c r="H1380" t="s">
        <v>6991</v>
      </c>
      <c r="I1380" t="s">
        <v>6965</v>
      </c>
      <c r="J1380" t="s">
        <v>6960</v>
      </c>
      <c r="K1380">
        <f t="shared" si="42"/>
        <v>9</v>
      </c>
      <c r="L1380" t="s">
        <v>6793</v>
      </c>
      <c r="M1380">
        <v>50</v>
      </c>
      <c r="N1380">
        <v>9</v>
      </c>
      <c r="O1380">
        <v>2006</v>
      </c>
      <c r="P1380">
        <v>15</v>
      </c>
      <c r="Q1380">
        <f t="shared" si="43"/>
        <v>3</v>
      </c>
    </row>
    <row r="1381" spans="1:17" x14ac:dyDescent="0.3">
      <c r="A1381" s="308">
        <v>207000</v>
      </c>
      <c r="B1381">
        <v>8953</v>
      </c>
      <c r="C1381" t="s">
        <v>6793</v>
      </c>
      <c r="D1381">
        <v>2008</v>
      </c>
      <c r="E1381">
        <v>1</v>
      </c>
      <c r="F1381" t="s">
        <v>6796</v>
      </c>
      <c r="G1381" t="s">
        <v>6985</v>
      </c>
      <c r="H1381" t="s">
        <v>6991</v>
      </c>
      <c r="I1381" t="s">
        <v>6988</v>
      </c>
      <c r="J1381" t="s">
        <v>6962</v>
      </c>
      <c r="K1381">
        <f t="shared" si="42"/>
        <v>11</v>
      </c>
      <c r="L1381" t="s">
        <v>6794</v>
      </c>
      <c r="N1381">
        <v>9</v>
      </c>
      <c r="O1381">
        <v>2008</v>
      </c>
      <c r="P1381">
        <v>5</v>
      </c>
      <c r="Q1381">
        <f t="shared" si="43"/>
        <v>5</v>
      </c>
    </row>
    <row r="1382" spans="1:17" x14ac:dyDescent="0.3">
      <c r="A1382" s="308">
        <v>207000</v>
      </c>
      <c r="B1382">
        <v>8956</v>
      </c>
      <c r="C1382" t="s">
        <v>6793</v>
      </c>
      <c r="D1382">
        <v>2008</v>
      </c>
      <c r="E1382">
        <v>1</v>
      </c>
      <c r="F1382" t="s">
        <v>6796</v>
      </c>
      <c r="G1382" t="s">
        <v>6985</v>
      </c>
      <c r="H1382" t="s">
        <v>6991</v>
      </c>
      <c r="I1382" t="s">
        <v>6992</v>
      </c>
      <c r="J1382" t="s">
        <v>6963</v>
      </c>
      <c r="K1382">
        <f t="shared" si="42"/>
        <v>12</v>
      </c>
      <c r="L1382" t="s">
        <v>6794</v>
      </c>
      <c r="N1382">
        <v>4</v>
      </c>
      <c r="O1382">
        <v>2008</v>
      </c>
      <c r="P1382">
        <v>5</v>
      </c>
      <c r="Q1382">
        <f t="shared" si="43"/>
        <v>5</v>
      </c>
    </row>
    <row r="1383" spans="1:17" x14ac:dyDescent="0.3">
      <c r="A1383" s="308">
        <v>207000</v>
      </c>
      <c r="B1383">
        <v>8960</v>
      </c>
      <c r="C1383" t="s">
        <v>6793</v>
      </c>
      <c r="D1383">
        <v>2008</v>
      </c>
      <c r="E1383">
        <v>1</v>
      </c>
      <c r="F1383" t="s">
        <v>6796</v>
      </c>
      <c r="G1383" t="s">
        <v>6985</v>
      </c>
      <c r="H1383" t="s">
        <v>6991</v>
      </c>
      <c r="I1383" t="s">
        <v>6965</v>
      </c>
      <c r="J1383" t="s">
        <v>6949</v>
      </c>
      <c r="K1383">
        <f t="shared" si="42"/>
        <v>1</v>
      </c>
      <c r="L1383" t="s">
        <v>6793</v>
      </c>
      <c r="M1383">
        <v>0</v>
      </c>
      <c r="N1383">
        <v>2</v>
      </c>
      <c r="O1383">
        <v>2008</v>
      </c>
      <c r="P1383" t="s">
        <v>6966</v>
      </c>
      <c r="Q1383">
        <f t="shared" si="43"/>
        <v>-1</v>
      </c>
    </row>
    <row r="1384" spans="1:17" x14ac:dyDescent="0.3">
      <c r="A1384" s="308">
        <v>207000</v>
      </c>
      <c r="B1384">
        <v>8961</v>
      </c>
      <c r="C1384" t="s">
        <v>6793</v>
      </c>
      <c r="D1384">
        <v>2008</v>
      </c>
      <c r="E1384">
        <v>1</v>
      </c>
      <c r="F1384" t="s">
        <v>6796</v>
      </c>
      <c r="G1384" t="s">
        <v>6985</v>
      </c>
      <c r="H1384" t="s">
        <v>6991</v>
      </c>
      <c r="I1384" t="s">
        <v>6988</v>
      </c>
      <c r="J1384" t="s">
        <v>6962</v>
      </c>
      <c r="K1384">
        <f t="shared" si="42"/>
        <v>11</v>
      </c>
      <c r="L1384" t="s">
        <v>6794</v>
      </c>
      <c r="N1384">
        <v>2</v>
      </c>
      <c r="O1384">
        <v>2008</v>
      </c>
      <c r="P1384">
        <v>15</v>
      </c>
      <c r="Q1384">
        <f t="shared" si="43"/>
        <v>3</v>
      </c>
    </row>
    <row r="1385" spans="1:17" x14ac:dyDescent="0.3">
      <c r="A1385" s="308">
        <v>207000</v>
      </c>
      <c r="B1385">
        <v>8977</v>
      </c>
      <c r="C1385" t="s">
        <v>6793</v>
      </c>
      <c r="D1385">
        <v>2009</v>
      </c>
      <c r="K1385">
        <f t="shared" si="42"/>
        <v>-9</v>
      </c>
      <c r="Q1385">
        <f t="shared" si="43"/>
        <v>0</v>
      </c>
    </row>
    <row r="1386" spans="1:17" x14ac:dyDescent="0.3">
      <c r="A1386" s="308">
        <v>207000</v>
      </c>
      <c r="B1386">
        <v>8978</v>
      </c>
      <c r="C1386" t="s">
        <v>6793</v>
      </c>
      <c r="D1386">
        <v>2008</v>
      </c>
      <c r="E1386">
        <v>1</v>
      </c>
      <c r="F1386" t="s">
        <v>6989</v>
      </c>
      <c r="G1386" t="s">
        <v>6993</v>
      </c>
      <c r="H1386" t="s">
        <v>6991</v>
      </c>
      <c r="I1386" t="s">
        <v>6987</v>
      </c>
      <c r="J1386" t="s">
        <v>6960</v>
      </c>
      <c r="K1386">
        <f t="shared" si="42"/>
        <v>9</v>
      </c>
      <c r="L1386" t="s">
        <v>6793</v>
      </c>
      <c r="M1386">
        <v>50</v>
      </c>
      <c r="N1386" t="s">
        <v>6966</v>
      </c>
      <c r="O1386">
        <v>2008</v>
      </c>
      <c r="P1386">
        <v>15</v>
      </c>
      <c r="Q1386">
        <f t="shared" si="43"/>
        <v>3</v>
      </c>
    </row>
    <row r="1387" spans="1:17" x14ac:dyDescent="0.3">
      <c r="A1387" s="308">
        <v>208000</v>
      </c>
      <c r="B1387">
        <v>8997</v>
      </c>
      <c r="C1387" t="s">
        <v>6793</v>
      </c>
      <c r="D1387">
        <v>2009</v>
      </c>
      <c r="K1387">
        <f t="shared" si="42"/>
        <v>-9</v>
      </c>
      <c r="Q1387">
        <f t="shared" si="43"/>
        <v>0</v>
      </c>
    </row>
    <row r="1388" spans="1:17" x14ac:dyDescent="0.3">
      <c r="A1388" s="308">
        <v>208000</v>
      </c>
      <c r="B1388">
        <v>9006</v>
      </c>
      <c r="C1388" t="s">
        <v>6793</v>
      </c>
      <c r="D1388">
        <v>2009</v>
      </c>
      <c r="K1388">
        <f t="shared" si="42"/>
        <v>-9</v>
      </c>
      <c r="Q1388">
        <f t="shared" si="43"/>
        <v>0</v>
      </c>
    </row>
    <row r="1389" spans="1:17" x14ac:dyDescent="0.3">
      <c r="A1389" s="308">
        <v>208000</v>
      </c>
      <c r="B1389">
        <v>9015</v>
      </c>
      <c r="C1389" t="s">
        <v>6793</v>
      </c>
      <c r="D1389">
        <v>2008</v>
      </c>
      <c r="E1389">
        <v>1</v>
      </c>
      <c r="F1389" t="s">
        <v>6796</v>
      </c>
      <c r="G1389" t="s">
        <v>6985</v>
      </c>
      <c r="H1389" t="s">
        <v>6986</v>
      </c>
      <c r="I1389" t="s">
        <v>6992</v>
      </c>
      <c r="J1389" t="s">
        <v>6960</v>
      </c>
      <c r="K1389">
        <f t="shared" si="42"/>
        <v>9</v>
      </c>
      <c r="L1389" t="s">
        <v>6793</v>
      </c>
      <c r="M1389">
        <v>50</v>
      </c>
      <c r="N1389" t="s">
        <v>6966</v>
      </c>
      <c r="O1389">
        <v>2008</v>
      </c>
      <c r="P1389" t="s">
        <v>6966</v>
      </c>
      <c r="Q1389">
        <f t="shared" si="43"/>
        <v>-1</v>
      </c>
    </row>
    <row r="1390" spans="1:17" x14ac:dyDescent="0.3">
      <c r="A1390" s="308">
        <v>208000</v>
      </c>
      <c r="B1390">
        <v>9026</v>
      </c>
      <c r="C1390" t="s">
        <v>6793</v>
      </c>
      <c r="D1390" t="s">
        <v>6966</v>
      </c>
      <c r="K1390">
        <f t="shared" si="42"/>
        <v>-9</v>
      </c>
      <c r="Q1390">
        <f t="shared" si="43"/>
        <v>0</v>
      </c>
    </row>
    <row r="1391" spans="1:17" x14ac:dyDescent="0.3">
      <c r="A1391" s="308">
        <v>208000</v>
      </c>
      <c r="B1391">
        <v>9031</v>
      </c>
      <c r="C1391" t="s">
        <v>6793</v>
      </c>
      <c r="D1391">
        <v>2007</v>
      </c>
      <c r="E1391">
        <v>1</v>
      </c>
      <c r="F1391" t="s">
        <v>6796</v>
      </c>
      <c r="G1391" t="s">
        <v>6985</v>
      </c>
      <c r="H1391" t="s">
        <v>6990</v>
      </c>
      <c r="I1391" t="s">
        <v>6987</v>
      </c>
      <c r="J1391" t="s">
        <v>6966</v>
      </c>
      <c r="K1391">
        <f t="shared" si="42"/>
        <v>-8</v>
      </c>
      <c r="L1391" t="s">
        <v>6</v>
      </c>
      <c r="N1391" t="s">
        <v>6966</v>
      </c>
      <c r="O1391">
        <v>2007</v>
      </c>
      <c r="P1391">
        <v>12</v>
      </c>
      <c r="Q1391">
        <f t="shared" si="43"/>
        <v>4</v>
      </c>
    </row>
    <row r="1392" spans="1:17" x14ac:dyDescent="0.3">
      <c r="A1392" s="308">
        <v>208000</v>
      </c>
      <c r="B1392">
        <v>9038</v>
      </c>
      <c r="C1392" t="s">
        <v>6793</v>
      </c>
      <c r="D1392">
        <v>2008</v>
      </c>
      <c r="E1392">
        <v>1</v>
      </c>
      <c r="F1392" t="s">
        <v>6796</v>
      </c>
      <c r="G1392" t="s">
        <v>6985</v>
      </c>
      <c r="H1392" t="s">
        <v>6991</v>
      </c>
      <c r="I1392" t="s">
        <v>6988</v>
      </c>
      <c r="J1392" t="s">
        <v>6962</v>
      </c>
      <c r="K1392">
        <f t="shared" si="42"/>
        <v>11</v>
      </c>
      <c r="L1392" t="s">
        <v>6</v>
      </c>
      <c r="N1392">
        <v>2</v>
      </c>
      <c r="O1392">
        <v>2008</v>
      </c>
      <c r="P1392">
        <v>12</v>
      </c>
      <c r="Q1392">
        <f t="shared" si="43"/>
        <v>4</v>
      </c>
    </row>
    <row r="1393" spans="1:23" x14ac:dyDescent="0.3">
      <c r="A1393" s="308">
        <v>208000</v>
      </c>
      <c r="B1393">
        <v>9080</v>
      </c>
      <c r="C1393" t="s">
        <v>6793</v>
      </c>
      <c r="D1393">
        <v>2007</v>
      </c>
      <c r="E1393">
        <v>1</v>
      </c>
      <c r="F1393" t="s">
        <v>6796</v>
      </c>
      <c r="G1393" t="s">
        <v>6985</v>
      </c>
      <c r="H1393" t="s">
        <v>6991</v>
      </c>
      <c r="I1393" t="s">
        <v>6988</v>
      </c>
      <c r="J1393" t="s">
        <v>6962</v>
      </c>
      <c r="K1393">
        <f t="shared" si="42"/>
        <v>11</v>
      </c>
      <c r="L1393" t="s">
        <v>6794</v>
      </c>
      <c r="N1393">
        <v>5</v>
      </c>
      <c r="O1393">
        <v>2007</v>
      </c>
      <c r="P1393">
        <v>6</v>
      </c>
      <c r="Q1393">
        <f t="shared" si="43"/>
        <v>5</v>
      </c>
    </row>
    <row r="1394" spans="1:23" x14ac:dyDescent="0.3">
      <c r="A1394" s="308">
        <v>208000</v>
      </c>
      <c r="B1394">
        <v>9086</v>
      </c>
      <c r="C1394" t="s">
        <v>6793</v>
      </c>
      <c r="D1394">
        <v>2006</v>
      </c>
      <c r="E1394">
        <v>1</v>
      </c>
      <c r="F1394" t="s">
        <v>6796</v>
      </c>
      <c r="G1394" t="s">
        <v>6985</v>
      </c>
      <c r="H1394" t="s">
        <v>6991</v>
      </c>
      <c r="I1394" t="s">
        <v>6988</v>
      </c>
      <c r="J1394" t="s">
        <v>6951</v>
      </c>
      <c r="K1394">
        <f t="shared" si="42"/>
        <v>3</v>
      </c>
      <c r="L1394" t="s">
        <v>6793</v>
      </c>
      <c r="M1394">
        <v>100</v>
      </c>
      <c r="N1394" t="s">
        <v>6966</v>
      </c>
      <c r="O1394">
        <v>2006</v>
      </c>
      <c r="P1394">
        <v>10</v>
      </c>
      <c r="Q1394">
        <f t="shared" si="43"/>
        <v>4</v>
      </c>
    </row>
    <row r="1395" spans="1:23" x14ac:dyDescent="0.3">
      <c r="A1395" s="308">
        <v>208000</v>
      </c>
      <c r="B1395">
        <v>9088</v>
      </c>
      <c r="C1395" t="s">
        <v>6793</v>
      </c>
      <c r="D1395">
        <v>2007</v>
      </c>
      <c r="E1395">
        <v>1</v>
      </c>
      <c r="F1395" t="s">
        <v>6796</v>
      </c>
      <c r="G1395" t="s">
        <v>6994</v>
      </c>
      <c r="H1395" t="s">
        <v>6990</v>
      </c>
      <c r="I1395" t="s">
        <v>6965</v>
      </c>
      <c r="J1395" t="s">
        <v>6962</v>
      </c>
      <c r="K1395">
        <f t="shared" si="42"/>
        <v>11</v>
      </c>
      <c r="L1395" t="s">
        <v>6793</v>
      </c>
      <c r="M1395">
        <v>50</v>
      </c>
      <c r="N1395">
        <v>3</v>
      </c>
      <c r="O1395">
        <v>2007</v>
      </c>
      <c r="P1395">
        <v>10</v>
      </c>
      <c r="Q1395">
        <f t="shared" si="43"/>
        <v>4</v>
      </c>
    </row>
    <row r="1396" spans="1:23" x14ac:dyDescent="0.3">
      <c r="A1396" s="308">
        <v>208000</v>
      </c>
      <c r="B1396">
        <v>9097</v>
      </c>
      <c r="C1396" t="s">
        <v>6793</v>
      </c>
      <c r="D1396" t="s">
        <v>6966</v>
      </c>
      <c r="K1396">
        <f t="shared" si="42"/>
        <v>-9</v>
      </c>
      <c r="Q1396">
        <f t="shared" si="43"/>
        <v>0</v>
      </c>
    </row>
    <row r="1397" spans="1:23" x14ac:dyDescent="0.3">
      <c r="A1397" s="308">
        <v>208000</v>
      </c>
      <c r="B1397">
        <v>9099</v>
      </c>
      <c r="C1397" t="s">
        <v>6793</v>
      </c>
      <c r="D1397">
        <v>2009</v>
      </c>
      <c r="K1397">
        <f t="shared" si="42"/>
        <v>-9</v>
      </c>
      <c r="Q1397">
        <f t="shared" si="43"/>
        <v>0</v>
      </c>
    </row>
    <row r="1398" spans="1:23" x14ac:dyDescent="0.3">
      <c r="A1398" s="308">
        <v>208000</v>
      </c>
      <c r="B1398">
        <v>9110</v>
      </c>
      <c r="C1398" t="s">
        <v>6793</v>
      </c>
      <c r="D1398">
        <v>2006</v>
      </c>
      <c r="E1398">
        <v>1</v>
      </c>
      <c r="F1398" t="s">
        <v>6796</v>
      </c>
      <c r="G1398" t="s">
        <v>6985</v>
      </c>
      <c r="H1398" t="s">
        <v>6986</v>
      </c>
      <c r="I1398" t="s">
        <v>6965</v>
      </c>
      <c r="J1398" t="s">
        <v>6950</v>
      </c>
      <c r="K1398">
        <f t="shared" si="42"/>
        <v>2</v>
      </c>
      <c r="L1398" t="s">
        <v>6794</v>
      </c>
      <c r="N1398">
        <v>12</v>
      </c>
      <c r="O1398">
        <v>2006</v>
      </c>
      <c r="P1398">
        <v>25</v>
      </c>
      <c r="Q1398">
        <f t="shared" si="43"/>
        <v>2</v>
      </c>
    </row>
    <row r="1399" spans="1:23" x14ac:dyDescent="0.3">
      <c r="A1399" s="308">
        <v>208000</v>
      </c>
      <c r="B1399">
        <v>9127</v>
      </c>
      <c r="C1399" t="s">
        <v>6793</v>
      </c>
      <c r="D1399">
        <v>2006</v>
      </c>
      <c r="E1399">
        <v>1</v>
      </c>
      <c r="F1399" t="s">
        <v>6796</v>
      </c>
      <c r="G1399" t="s">
        <v>6985</v>
      </c>
      <c r="H1399" t="s">
        <v>6991</v>
      </c>
      <c r="I1399" t="s">
        <v>6992</v>
      </c>
      <c r="J1399" t="s">
        <v>6960</v>
      </c>
      <c r="K1399">
        <f t="shared" si="42"/>
        <v>9</v>
      </c>
      <c r="L1399" t="s">
        <v>6793</v>
      </c>
      <c r="M1399">
        <v>50</v>
      </c>
      <c r="N1399" t="s">
        <v>6966</v>
      </c>
      <c r="O1399" t="s">
        <v>6966</v>
      </c>
      <c r="P1399" t="s">
        <v>6966</v>
      </c>
      <c r="Q1399">
        <f t="shared" si="43"/>
        <v>-1</v>
      </c>
    </row>
    <row r="1400" spans="1:23" x14ac:dyDescent="0.3">
      <c r="A1400" s="308">
        <v>208000</v>
      </c>
      <c r="B1400">
        <v>9163</v>
      </c>
      <c r="C1400" t="s">
        <v>6793</v>
      </c>
      <c r="D1400">
        <v>2006</v>
      </c>
      <c r="E1400">
        <v>1</v>
      </c>
      <c r="F1400" t="s">
        <v>6796</v>
      </c>
      <c r="G1400" t="s">
        <v>6985</v>
      </c>
      <c r="H1400" t="s">
        <v>6991</v>
      </c>
      <c r="I1400" t="s">
        <v>6988</v>
      </c>
      <c r="J1400" t="s">
        <v>6960</v>
      </c>
      <c r="K1400">
        <f t="shared" si="42"/>
        <v>9</v>
      </c>
      <c r="L1400" t="s">
        <v>6794</v>
      </c>
      <c r="N1400" t="s">
        <v>6966</v>
      </c>
      <c r="O1400">
        <v>2006</v>
      </c>
      <c r="P1400" t="s">
        <v>6966</v>
      </c>
      <c r="Q1400">
        <f t="shared" si="43"/>
        <v>-1</v>
      </c>
    </row>
    <row r="1401" spans="1:23" x14ac:dyDescent="0.3">
      <c r="A1401" s="308">
        <v>208000</v>
      </c>
      <c r="B1401">
        <v>9169</v>
      </c>
      <c r="C1401" t="s">
        <v>6793</v>
      </c>
      <c r="D1401">
        <v>2007</v>
      </c>
      <c r="E1401">
        <v>1</v>
      </c>
      <c r="F1401" t="s">
        <v>6796</v>
      </c>
      <c r="G1401" t="s">
        <v>6985</v>
      </c>
      <c r="H1401" t="s">
        <v>6991</v>
      </c>
      <c r="I1401" t="s">
        <v>6988</v>
      </c>
      <c r="J1401" t="s">
        <v>6965</v>
      </c>
      <c r="K1401">
        <f t="shared" si="42"/>
        <v>14</v>
      </c>
      <c r="L1401" t="s">
        <v>6793</v>
      </c>
      <c r="M1401">
        <v>25</v>
      </c>
      <c r="N1401" t="s">
        <v>6966</v>
      </c>
      <c r="O1401">
        <v>2007</v>
      </c>
      <c r="P1401">
        <v>10</v>
      </c>
      <c r="Q1401">
        <f t="shared" si="43"/>
        <v>4</v>
      </c>
    </row>
    <row r="1402" spans="1:23" x14ac:dyDescent="0.3">
      <c r="A1402" s="308">
        <v>208000</v>
      </c>
      <c r="B1402">
        <v>9177</v>
      </c>
      <c r="C1402" t="s">
        <v>6793</v>
      </c>
      <c r="D1402">
        <v>2009</v>
      </c>
    </row>
    <row r="1403" spans="1:23" ht="15" thickBot="1" x14ac:dyDescent="0.35"/>
    <row r="1404" spans="1:23" x14ac:dyDescent="0.3">
      <c r="R1404" s="93"/>
      <c r="S1404" s="94"/>
      <c r="T1404" s="345" t="s">
        <v>2156</v>
      </c>
      <c r="U1404" s="345"/>
      <c r="V1404" s="345"/>
      <c r="W1404" s="346"/>
    </row>
    <row r="1405" spans="1:23" x14ac:dyDescent="0.3">
      <c r="R1405" s="95"/>
      <c r="S1405" s="96"/>
      <c r="T1405" s="347" t="s">
        <v>2157</v>
      </c>
      <c r="U1405" s="347"/>
      <c r="V1405" s="347" t="s">
        <v>2158</v>
      </c>
      <c r="W1405" s="348"/>
    </row>
    <row r="1406" spans="1:23" ht="15" thickBot="1" x14ac:dyDescent="0.35">
      <c r="R1406" s="95"/>
      <c r="S1406" s="97" t="s">
        <v>2158</v>
      </c>
      <c r="T1406" s="97" t="s">
        <v>2159</v>
      </c>
      <c r="U1406" s="97" t="s">
        <v>2160</v>
      </c>
      <c r="V1406" s="98" t="s">
        <v>2159</v>
      </c>
      <c r="W1406" s="99" t="s">
        <v>2160</v>
      </c>
    </row>
    <row r="1407" spans="1:23" ht="42" thickBot="1" x14ac:dyDescent="0.35">
      <c r="N1407" s="4" t="s">
        <v>2170</v>
      </c>
      <c r="O1407" s="4" t="s">
        <v>6996</v>
      </c>
      <c r="P1407" s="4" t="s">
        <v>2171</v>
      </c>
      <c r="Q1407" s="4">
        <v>30</v>
      </c>
      <c r="R1407" s="100">
        <v>1</v>
      </c>
      <c r="S1407" s="101" t="s">
        <v>2162</v>
      </c>
      <c r="T1407" s="242">
        <f t="shared" ref="T1407:T1414" si="44">COUNTIF($Q$19:$Q$1402,$R1407)</f>
        <v>23</v>
      </c>
      <c r="U1407" s="238">
        <f t="shared" ref="U1407:U1412" si="45">T1407/SUMIF($P$1407:$P$1486,$P1407,$T$1407:$T$1486)</f>
        <v>3.0065359477124184E-2</v>
      </c>
      <c r="V1407" s="239"/>
      <c r="W1407" s="240"/>
    </row>
    <row r="1408" spans="1:23" ht="28.2" thickBot="1" x14ac:dyDescent="0.35">
      <c r="N1408" s="4" t="s">
        <v>2170</v>
      </c>
      <c r="O1408" s="4" t="s">
        <v>6997</v>
      </c>
      <c r="P1408" s="4" t="s">
        <v>2171</v>
      </c>
      <c r="Q1408" s="4">
        <v>20</v>
      </c>
      <c r="R1408" s="107">
        <v>2</v>
      </c>
      <c r="S1408" s="108" t="s">
        <v>2163</v>
      </c>
      <c r="T1408" s="244">
        <f t="shared" si="44"/>
        <v>135</v>
      </c>
      <c r="U1408" s="103">
        <f t="shared" si="45"/>
        <v>0.17647058823529413</v>
      </c>
      <c r="V1408" s="104"/>
      <c r="W1408" s="105"/>
    </row>
    <row r="1409" spans="14:23" ht="28.2" thickBot="1" x14ac:dyDescent="0.35">
      <c r="N1409" s="4" t="s">
        <v>2170</v>
      </c>
      <c r="O1409" s="4" t="s">
        <v>6998</v>
      </c>
      <c r="P1409" s="4" t="s">
        <v>2171</v>
      </c>
      <c r="Q1409" s="4">
        <v>15</v>
      </c>
      <c r="R1409" s="107">
        <v>3</v>
      </c>
      <c r="S1409" s="108" t="s">
        <v>2164</v>
      </c>
      <c r="T1409" s="244">
        <f t="shared" si="44"/>
        <v>142</v>
      </c>
      <c r="U1409" s="103">
        <f t="shared" si="45"/>
        <v>0.18562091503267975</v>
      </c>
      <c r="V1409" s="104"/>
      <c r="W1409" s="105"/>
    </row>
    <row r="1410" spans="14:23" ht="28.2" thickBot="1" x14ac:dyDescent="0.35">
      <c r="N1410" s="4" t="s">
        <v>2170</v>
      </c>
      <c r="O1410" s="4" t="s">
        <v>6999</v>
      </c>
      <c r="P1410" s="4" t="s">
        <v>2171</v>
      </c>
      <c r="Q1410" s="4">
        <v>10</v>
      </c>
      <c r="R1410" s="107">
        <v>4</v>
      </c>
      <c r="S1410" s="108" t="s">
        <v>2165</v>
      </c>
      <c r="T1410" s="244">
        <f t="shared" si="44"/>
        <v>235</v>
      </c>
      <c r="U1410" s="103">
        <f t="shared" si="45"/>
        <v>0.30718954248366015</v>
      </c>
      <c r="V1410" s="104"/>
      <c r="W1410" s="105"/>
    </row>
    <row r="1411" spans="14:23" ht="28.2" thickBot="1" x14ac:dyDescent="0.35">
      <c r="N1411" s="4" t="s">
        <v>2170</v>
      </c>
      <c r="O1411" s="4" t="s">
        <v>7000</v>
      </c>
      <c r="P1411" s="4" t="s">
        <v>2171</v>
      </c>
      <c r="Q1411" s="4">
        <v>5</v>
      </c>
      <c r="R1411" s="107">
        <v>5</v>
      </c>
      <c r="S1411" s="108" t="s">
        <v>2166</v>
      </c>
      <c r="T1411" s="244">
        <f t="shared" si="44"/>
        <v>153</v>
      </c>
      <c r="U1411" s="103">
        <f t="shared" si="45"/>
        <v>0.2</v>
      </c>
      <c r="V1411" s="104"/>
      <c r="W1411" s="105"/>
    </row>
    <row r="1412" spans="14:23" ht="42" thickBot="1" x14ac:dyDescent="0.35">
      <c r="N1412" s="4" t="s">
        <v>2170</v>
      </c>
      <c r="O1412" s="4" t="s">
        <v>7001</v>
      </c>
      <c r="P1412" s="4" t="s">
        <v>2171</v>
      </c>
      <c r="Q1412" s="4">
        <v>0</v>
      </c>
      <c r="R1412" s="107">
        <v>6</v>
      </c>
      <c r="S1412" s="108" t="s">
        <v>2167</v>
      </c>
      <c r="T1412" s="244">
        <f t="shared" si="44"/>
        <v>77</v>
      </c>
      <c r="U1412" s="103">
        <f t="shared" si="45"/>
        <v>0.10065359477124183</v>
      </c>
      <c r="V1412" s="104"/>
      <c r="W1412" s="105"/>
    </row>
    <row r="1413" spans="14:23" ht="28.2" thickBot="1" x14ac:dyDescent="0.35">
      <c r="N1413" s="4"/>
      <c r="O1413" s="4" t="s">
        <v>7002</v>
      </c>
      <c r="P1413" s="4"/>
      <c r="Q1413" s="4">
        <v>-98</v>
      </c>
      <c r="R1413" s="243">
        <v>-1</v>
      </c>
      <c r="S1413" s="108" t="s">
        <v>2168</v>
      </c>
      <c r="T1413" s="244">
        <f t="shared" si="44"/>
        <v>161</v>
      </c>
      <c r="U1413" s="103"/>
      <c r="V1413" s="104"/>
      <c r="W1413" s="109"/>
    </row>
    <row r="1414" spans="14:23" ht="15" thickBot="1" x14ac:dyDescent="0.35">
      <c r="N1414" s="4"/>
      <c r="O1414" s="4" t="s">
        <v>7003</v>
      </c>
      <c r="P1414" s="4"/>
      <c r="Q1414" s="4">
        <v>-99</v>
      </c>
      <c r="R1414" s="243">
        <v>0</v>
      </c>
      <c r="S1414" s="108" t="s">
        <v>31</v>
      </c>
      <c r="T1414" s="281">
        <f t="shared" si="44"/>
        <v>457</v>
      </c>
      <c r="U1414" s="245"/>
      <c r="V1414" s="112"/>
      <c r="W1414" s="113"/>
    </row>
    <row r="1415" spans="14:23" ht="42" thickBot="1" x14ac:dyDescent="0.35">
      <c r="N1415" s="4" t="s">
        <v>2172</v>
      </c>
      <c r="O1415" s="4" t="s">
        <v>7004</v>
      </c>
      <c r="P1415" s="4" t="s">
        <v>2173</v>
      </c>
      <c r="Q1415" s="4">
        <v>30</v>
      </c>
      <c r="R1415" s="309">
        <v>1</v>
      </c>
      <c r="S1415" s="101" t="s">
        <v>2162</v>
      </c>
      <c r="T1415" s="246">
        <f>COUNTIFS($Q$19:$Q$1402,$R1415,F19:F1402,"Main")</f>
        <v>18</v>
      </c>
      <c r="U1415" s="238">
        <f t="shared" ref="U1415:U1420" si="46">T1415/SUMIF($P$1407:$P$1486,$P1415,$T$1407:$T$1486)</f>
        <v>4.0540540540540543E-2</v>
      </c>
      <c r="V1415" s="310"/>
      <c r="W1415" s="311"/>
    </row>
    <row r="1416" spans="14:23" ht="28.2" thickBot="1" x14ac:dyDescent="0.35">
      <c r="N1416" s="4" t="s">
        <v>2172</v>
      </c>
      <c r="O1416" s="4" t="s">
        <v>7005</v>
      </c>
      <c r="P1416" s="4" t="s">
        <v>2173</v>
      </c>
      <c r="Q1416" s="4">
        <v>20</v>
      </c>
      <c r="R1416" s="309">
        <v>2</v>
      </c>
      <c r="S1416" s="108" t="s">
        <v>2163</v>
      </c>
      <c r="T1416" s="248">
        <f t="shared" ref="T1416:T1422" si="47">COUNTIFS($Q$19:$Q$1402,$R1416,F20:F1403,"Main")</f>
        <v>80</v>
      </c>
      <c r="U1416" s="103">
        <f t="shared" si="46"/>
        <v>0.18018018018018017</v>
      </c>
      <c r="V1416" s="312"/>
      <c r="W1416" s="313"/>
    </row>
    <row r="1417" spans="14:23" ht="28.2" thickBot="1" x14ac:dyDescent="0.35">
      <c r="N1417" s="4" t="s">
        <v>2172</v>
      </c>
      <c r="O1417" s="4" t="s">
        <v>7006</v>
      </c>
      <c r="P1417" s="4" t="s">
        <v>2173</v>
      </c>
      <c r="Q1417" s="4">
        <v>15</v>
      </c>
      <c r="R1417" s="309">
        <v>3</v>
      </c>
      <c r="S1417" s="108" t="s">
        <v>2164</v>
      </c>
      <c r="T1417" s="248">
        <f t="shared" si="47"/>
        <v>72</v>
      </c>
      <c r="U1417" s="103">
        <f t="shared" si="46"/>
        <v>0.16216216216216217</v>
      </c>
      <c r="V1417" s="312"/>
      <c r="W1417" s="313"/>
    </row>
    <row r="1418" spans="14:23" ht="28.2" thickBot="1" x14ac:dyDescent="0.35">
      <c r="N1418" s="4" t="s">
        <v>2172</v>
      </c>
      <c r="O1418" s="4" t="s">
        <v>7007</v>
      </c>
      <c r="P1418" s="4" t="s">
        <v>2173</v>
      </c>
      <c r="Q1418" s="4">
        <v>10</v>
      </c>
      <c r="R1418" s="309">
        <v>4</v>
      </c>
      <c r="S1418" s="108" t="s">
        <v>2165</v>
      </c>
      <c r="T1418" s="248">
        <f t="shared" si="47"/>
        <v>138</v>
      </c>
      <c r="U1418" s="103">
        <f t="shared" si="46"/>
        <v>0.3108108108108108</v>
      </c>
      <c r="V1418" s="312"/>
      <c r="W1418" s="313"/>
    </row>
    <row r="1419" spans="14:23" ht="28.2" thickBot="1" x14ac:dyDescent="0.35">
      <c r="N1419" s="4" t="s">
        <v>2172</v>
      </c>
      <c r="O1419" s="4" t="s">
        <v>7008</v>
      </c>
      <c r="P1419" s="4" t="s">
        <v>2173</v>
      </c>
      <c r="Q1419" s="4">
        <v>5</v>
      </c>
      <c r="R1419" s="309">
        <v>5</v>
      </c>
      <c r="S1419" s="108" t="s">
        <v>2166</v>
      </c>
      <c r="T1419" s="248">
        <f t="shared" si="47"/>
        <v>91</v>
      </c>
      <c r="U1419" s="103">
        <f t="shared" si="46"/>
        <v>0.20495495495495494</v>
      </c>
      <c r="V1419" s="312"/>
      <c r="W1419" s="313"/>
    </row>
    <row r="1420" spans="14:23" ht="42" thickBot="1" x14ac:dyDescent="0.35">
      <c r="N1420" s="4" t="s">
        <v>2172</v>
      </c>
      <c r="O1420" s="4" t="s">
        <v>7009</v>
      </c>
      <c r="P1420" s="4" t="s">
        <v>2173</v>
      </c>
      <c r="Q1420" s="4">
        <v>0</v>
      </c>
      <c r="R1420" s="309">
        <v>6</v>
      </c>
      <c r="S1420" s="108" t="s">
        <v>2167</v>
      </c>
      <c r="T1420" s="248">
        <f t="shared" si="47"/>
        <v>45</v>
      </c>
      <c r="U1420" s="103">
        <f t="shared" si="46"/>
        <v>0.10135135135135136</v>
      </c>
      <c r="V1420" s="312"/>
      <c r="W1420" s="313"/>
    </row>
    <row r="1421" spans="14:23" ht="28.2" thickBot="1" x14ac:dyDescent="0.35">
      <c r="N1421" s="4"/>
      <c r="O1421" s="4" t="s">
        <v>7010</v>
      </c>
      <c r="P1421" s="4"/>
      <c r="Q1421" s="4">
        <v>-98</v>
      </c>
      <c r="R1421" s="309">
        <v>-1</v>
      </c>
      <c r="S1421" s="108" t="s">
        <v>2168</v>
      </c>
      <c r="T1421" s="248">
        <f t="shared" si="47"/>
        <v>92</v>
      </c>
      <c r="U1421" s="103"/>
      <c r="V1421" s="312"/>
      <c r="W1421" s="313"/>
    </row>
    <row r="1422" spans="14:23" ht="15" thickBot="1" x14ac:dyDescent="0.35">
      <c r="N1422" s="4"/>
      <c r="O1422" s="4" t="s">
        <v>7011</v>
      </c>
      <c r="P1422" s="4"/>
      <c r="Q1422" s="4">
        <v>-99</v>
      </c>
      <c r="R1422" s="309">
        <v>0</v>
      </c>
      <c r="S1422" s="108" t="s">
        <v>31</v>
      </c>
      <c r="T1422" s="252">
        <f t="shared" si="47"/>
        <v>253</v>
      </c>
      <c r="U1422" s="245"/>
      <c r="V1422" s="314"/>
      <c r="W1422" s="315"/>
    </row>
    <row r="1423" spans="14:23" ht="42" thickBot="1" x14ac:dyDescent="0.35">
      <c r="N1423" s="4" t="s">
        <v>2174</v>
      </c>
      <c r="O1423" s="4" t="s">
        <v>7012</v>
      </c>
      <c r="P1423" s="4" t="s">
        <v>2175</v>
      </c>
      <c r="Q1423" s="4">
        <v>30</v>
      </c>
      <c r="R1423" s="309">
        <v>1</v>
      </c>
      <c r="S1423" s="101" t="s">
        <v>2162</v>
      </c>
      <c r="T1423" s="246">
        <f>COUNTIFS($Q$19:$Q$1402,$R1423,F27:F1410,"Secondary or spare")</f>
        <v>3</v>
      </c>
      <c r="U1423" s="238">
        <f t="shared" ref="U1423:U1428" si="48">T1423/SUMIF($P$1407:$P$1486,$P1423,$T$1407:$T$1486)</f>
        <v>0.03</v>
      </c>
      <c r="V1423" s="310"/>
      <c r="W1423" s="311"/>
    </row>
    <row r="1424" spans="14:23" ht="28.2" thickBot="1" x14ac:dyDescent="0.35">
      <c r="N1424" s="4" t="s">
        <v>2174</v>
      </c>
      <c r="O1424" s="4" t="s">
        <v>7013</v>
      </c>
      <c r="P1424" s="4" t="s">
        <v>2175</v>
      </c>
      <c r="Q1424" s="4">
        <v>20</v>
      </c>
      <c r="R1424" s="309">
        <v>2</v>
      </c>
      <c r="S1424" s="108" t="s">
        <v>2163</v>
      </c>
      <c r="T1424" s="248">
        <f t="shared" ref="T1424:T1430" si="49">COUNTIFS($Q$19:$Q$1402,$R1424,F28:F1411,"Secondary or spare")</f>
        <v>14</v>
      </c>
      <c r="U1424" s="103">
        <f t="shared" si="48"/>
        <v>0.14000000000000001</v>
      </c>
      <c r="V1424" s="312"/>
      <c r="W1424" s="313"/>
    </row>
    <row r="1425" spans="14:23" ht="28.2" thickBot="1" x14ac:dyDescent="0.35">
      <c r="N1425" s="4" t="s">
        <v>2174</v>
      </c>
      <c r="O1425" s="4" t="s">
        <v>7014</v>
      </c>
      <c r="P1425" s="4" t="s">
        <v>2175</v>
      </c>
      <c r="Q1425" s="4">
        <v>15</v>
      </c>
      <c r="R1425" s="309">
        <v>3</v>
      </c>
      <c r="S1425" s="108" t="s">
        <v>2164</v>
      </c>
      <c r="T1425" s="248">
        <f t="shared" si="49"/>
        <v>25</v>
      </c>
      <c r="U1425" s="103">
        <f t="shared" si="48"/>
        <v>0.25</v>
      </c>
      <c r="V1425" s="312"/>
      <c r="W1425" s="313"/>
    </row>
    <row r="1426" spans="14:23" ht="28.2" thickBot="1" x14ac:dyDescent="0.35">
      <c r="N1426" s="4" t="s">
        <v>2174</v>
      </c>
      <c r="O1426" s="4" t="s">
        <v>7015</v>
      </c>
      <c r="P1426" s="4" t="s">
        <v>2175</v>
      </c>
      <c r="Q1426" s="4">
        <v>10</v>
      </c>
      <c r="R1426" s="309">
        <v>4</v>
      </c>
      <c r="S1426" s="108" t="s">
        <v>2165</v>
      </c>
      <c r="T1426" s="248">
        <f t="shared" si="49"/>
        <v>28</v>
      </c>
      <c r="U1426" s="103">
        <f t="shared" si="48"/>
        <v>0.28000000000000003</v>
      </c>
      <c r="V1426" s="312"/>
      <c r="W1426" s="313"/>
    </row>
    <row r="1427" spans="14:23" ht="28.2" thickBot="1" x14ac:dyDescent="0.35">
      <c r="N1427" s="4" t="s">
        <v>2174</v>
      </c>
      <c r="O1427" s="4" t="s">
        <v>7016</v>
      </c>
      <c r="P1427" s="4" t="s">
        <v>2175</v>
      </c>
      <c r="Q1427" s="4">
        <v>5</v>
      </c>
      <c r="R1427" s="309">
        <v>5</v>
      </c>
      <c r="S1427" s="108" t="s">
        <v>2166</v>
      </c>
      <c r="T1427" s="248">
        <f t="shared" si="49"/>
        <v>16</v>
      </c>
      <c r="U1427" s="103">
        <f t="shared" si="48"/>
        <v>0.16</v>
      </c>
      <c r="V1427" s="312"/>
      <c r="W1427" s="313"/>
    </row>
    <row r="1428" spans="14:23" ht="42" thickBot="1" x14ac:dyDescent="0.35">
      <c r="N1428" s="4" t="s">
        <v>2174</v>
      </c>
      <c r="O1428" s="4" t="s">
        <v>7017</v>
      </c>
      <c r="P1428" s="4" t="s">
        <v>2175</v>
      </c>
      <c r="Q1428" s="4">
        <v>0</v>
      </c>
      <c r="R1428" s="309">
        <v>6</v>
      </c>
      <c r="S1428" s="108" t="s">
        <v>2167</v>
      </c>
      <c r="T1428" s="248">
        <f t="shared" si="49"/>
        <v>14</v>
      </c>
      <c r="U1428" s="103">
        <f t="shared" si="48"/>
        <v>0.14000000000000001</v>
      </c>
      <c r="V1428" s="312"/>
      <c r="W1428" s="313"/>
    </row>
    <row r="1429" spans="14:23" ht="28.2" thickBot="1" x14ac:dyDescent="0.35">
      <c r="N1429" s="4"/>
      <c r="O1429" s="4" t="s">
        <v>7018</v>
      </c>
      <c r="P1429" s="4"/>
      <c r="Q1429" s="4">
        <v>-98</v>
      </c>
      <c r="R1429" s="309">
        <v>-1</v>
      </c>
      <c r="S1429" s="108" t="s">
        <v>2168</v>
      </c>
      <c r="T1429" s="248">
        <f t="shared" si="49"/>
        <v>16</v>
      </c>
      <c r="U1429" s="103"/>
      <c r="V1429" s="312"/>
      <c r="W1429" s="313"/>
    </row>
    <row r="1430" spans="14:23" ht="15" thickBot="1" x14ac:dyDescent="0.35">
      <c r="N1430" s="4"/>
      <c r="O1430" s="4" t="s">
        <v>7019</v>
      </c>
      <c r="P1430" s="4"/>
      <c r="Q1430" s="4">
        <v>-99</v>
      </c>
      <c r="R1430" s="309">
        <v>0</v>
      </c>
      <c r="S1430" s="108" t="s">
        <v>31</v>
      </c>
      <c r="T1430" s="252">
        <f t="shared" si="49"/>
        <v>41</v>
      </c>
      <c r="U1430" s="245"/>
      <c r="V1430" s="314"/>
      <c r="W1430" s="315"/>
    </row>
    <row r="1431" spans="14:23" ht="15" thickBot="1" x14ac:dyDescent="0.35">
      <c r="N1431" s="4" t="s">
        <v>2178</v>
      </c>
      <c r="O1431" s="4" t="str">
        <f t="shared" ref="O1431:O1486" si="50">P1431&amp;":"&amp;Q1431</f>
        <v>AllTrnsfrRefrig:30</v>
      </c>
      <c r="P1431" s="4" t="s">
        <v>6935</v>
      </c>
      <c r="Q1431" s="4">
        <v>30</v>
      </c>
      <c r="R1431" s="100">
        <v>1</v>
      </c>
      <c r="S1431" s="269" t="s">
        <v>2162</v>
      </c>
      <c r="T1431" s="248">
        <f>T1439+T1463</f>
        <v>0</v>
      </c>
      <c r="U1431" s="103">
        <f>T1431/SUMIF($P$1407:$P$1486,$P1431,$T$1407:$T$1486)</f>
        <v>0</v>
      </c>
      <c r="V1431" s="312"/>
      <c r="W1431" s="313"/>
    </row>
    <row r="1432" spans="14:23" ht="15" thickBot="1" x14ac:dyDescent="0.35">
      <c r="N1432" s="4" t="s">
        <v>2178</v>
      </c>
      <c r="O1432" s="4" t="str">
        <f t="shared" si="50"/>
        <v>AllTrnsfrRefrig:20</v>
      </c>
      <c r="P1432" s="4" t="s">
        <v>6935</v>
      </c>
      <c r="Q1432" s="4">
        <v>20</v>
      </c>
      <c r="R1432" s="107">
        <v>2</v>
      </c>
      <c r="S1432" s="113" t="s">
        <v>2163</v>
      </c>
      <c r="T1432" s="248">
        <f t="shared" ref="T1432:T1438" si="51">T1440+T1464</f>
        <v>16</v>
      </c>
      <c r="U1432" s="103">
        <f t="shared" ref="U1432:U1436" si="52">T1432/SUMIF($P$1407:$P$1486,$P1432,$T$1407:$T$1486)</f>
        <v>9.9378881987577633E-2</v>
      </c>
      <c r="V1432" s="312"/>
      <c r="W1432" s="313"/>
    </row>
    <row r="1433" spans="14:23" ht="15" thickBot="1" x14ac:dyDescent="0.35">
      <c r="N1433" s="4" t="s">
        <v>2178</v>
      </c>
      <c r="O1433" s="4" t="str">
        <f t="shared" si="50"/>
        <v>AllTrnsfrRefrig:15</v>
      </c>
      <c r="P1433" s="4" t="s">
        <v>6935</v>
      </c>
      <c r="Q1433" s="4">
        <v>15</v>
      </c>
      <c r="R1433" s="107">
        <v>3</v>
      </c>
      <c r="S1433" s="113" t="s">
        <v>2164</v>
      </c>
      <c r="T1433" s="248">
        <f t="shared" si="51"/>
        <v>13</v>
      </c>
      <c r="U1433" s="103">
        <f t="shared" si="52"/>
        <v>8.0745341614906832E-2</v>
      </c>
      <c r="V1433" s="312"/>
      <c r="W1433" s="313"/>
    </row>
    <row r="1434" spans="14:23" ht="15" thickBot="1" x14ac:dyDescent="0.35">
      <c r="N1434" s="4" t="s">
        <v>2178</v>
      </c>
      <c r="O1434" s="4" t="str">
        <f t="shared" si="50"/>
        <v>AllTrnsfrRefrig:10</v>
      </c>
      <c r="P1434" s="4" t="s">
        <v>6935</v>
      </c>
      <c r="Q1434" s="4">
        <v>10</v>
      </c>
      <c r="R1434" s="107">
        <v>4</v>
      </c>
      <c r="S1434" s="113" t="s">
        <v>2165</v>
      </c>
      <c r="T1434" s="248">
        <f t="shared" si="51"/>
        <v>48</v>
      </c>
      <c r="U1434" s="103">
        <f t="shared" si="52"/>
        <v>0.29813664596273293</v>
      </c>
      <c r="V1434" s="312"/>
      <c r="W1434" s="313"/>
    </row>
    <row r="1435" spans="14:23" ht="15" thickBot="1" x14ac:dyDescent="0.35">
      <c r="N1435" s="4" t="s">
        <v>2178</v>
      </c>
      <c r="O1435" s="4" t="str">
        <f t="shared" si="50"/>
        <v>AllTrnsfrRefrig:5</v>
      </c>
      <c r="P1435" s="4" t="s">
        <v>6935</v>
      </c>
      <c r="Q1435" s="4">
        <v>5</v>
      </c>
      <c r="R1435" s="107">
        <v>5</v>
      </c>
      <c r="S1435" s="113" t="s">
        <v>2166</v>
      </c>
      <c r="T1435" s="248">
        <f t="shared" si="51"/>
        <v>45</v>
      </c>
      <c r="U1435" s="103">
        <f t="shared" si="52"/>
        <v>0.27950310559006208</v>
      </c>
      <c r="V1435" s="312"/>
      <c r="W1435" s="313"/>
    </row>
    <row r="1436" spans="14:23" ht="15" thickBot="1" x14ac:dyDescent="0.35">
      <c r="N1436" s="4" t="s">
        <v>2178</v>
      </c>
      <c r="O1436" s="4" t="str">
        <f t="shared" si="50"/>
        <v>AllTrnsfrRefrig:0</v>
      </c>
      <c r="P1436" s="4" t="s">
        <v>6935</v>
      </c>
      <c r="Q1436" s="4">
        <v>0</v>
      </c>
      <c r="R1436" s="107">
        <v>6</v>
      </c>
      <c r="S1436" s="113" t="s">
        <v>2167</v>
      </c>
      <c r="T1436" s="248">
        <f t="shared" si="51"/>
        <v>39</v>
      </c>
      <c r="U1436" s="103">
        <f t="shared" si="52"/>
        <v>0.24223602484472051</v>
      </c>
      <c r="V1436" s="312"/>
      <c r="W1436" s="313"/>
    </row>
    <row r="1437" spans="14:23" ht="15" thickBot="1" x14ac:dyDescent="0.35">
      <c r="N1437" s="4"/>
      <c r="O1437" s="4" t="str">
        <f t="shared" si="50"/>
        <v>:-98</v>
      </c>
      <c r="P1437" s="4"/>
      <c r="Q1437" s="4">
        <v>-98</v>
      </c>
      <c r="R1437" s="107">
        <v>-98</v>
      </c>
      <c r="S1437" s="113" t="s">
        <v>2168</v>
      </c>
      <c r="T1437" s="248">
        <f t="shared" si="51"/>
        <v>38</v>
      </c>
      <c r="U1437" s="103"/>
      <c r="V1437" s="312"/>
      <c r="W1437" s="313"/>
    </row>
    <row r="1438" spans="14:23" ht="15" thickBot="1" x14ac:dyDescent="0.35">
      <c r="N1438" s="4"/>
      <c r="O1438" s="4" t="str">
        <f t="shared" si="50"/>
        <v>:-99</v>
      </c>
      <c r="P1438" s="4"/>
      <c r="Q1438" s="4">
        <v>-99</v>
      </c>
      <c r="R1438" s="107">
        <v>-99</v>
      </c>
      <c r="S1438" s="113" t="s">
        <v>2169</v>
      </c>
      <c r="T1438" s="248">
        <f t="shared" si="51"/>
        <v>0</v>
      </c>
      <c r="U1438" s="103"/>
      <c r="V1438" s="312"/>
      <c r="W1438" s="313"/>
    </row>
    <row r="1439" spans="14:23" ht="42" thickBot="1" x14ac:dyDescent="0.35">
      <c r="N1439" s="4" t="s">
        <v>2179</v>
      </c>
      <c r="O1439" s="4" t="str">
        <f t="shared" si="50"/>
        <v>PeerToPeerAllRefrig:30</v>
      </c>
      <c r="P1439" s="4" t="s">
        <v>6910</v>
      </c>
      <c r="Q1439" s="4">
        <v>30</v>
      </c>
      <c r="R1439" s="309">
        <v>1</v>
      </c>
      <c r="S1439" s="101" t="s">
        <v>2162</v>
      </c>
      <c r="T1439" s="246">
        <f>T1447+T1455</f>
        <v>0</v>
      </c>
      <c r="U1439" s="238">
        <f>T1439/SUMIF($P$1407:$P$1486,$P1439,$T$1407:$T$1486)</f>
        <v>0</v>
      </c>
      <c r="V1439" s="310"/>
      <c r="W1439" s="311"/>
    </row>
    <row r="1440" spans="14:23" ht="28.2" thickBot="1" x14ac:dyDescent="0.35">
      <c r="N1440" s="4" t="s">
        <v>2179</v>
      </c>
      <c r="O1440" s="4" t="str">
        <f t="shared" si="50"/>
        <v>PeerToPeerAllRefrig:20</v>
      </c>
      <c r="P1440" s="4" t="s">
        <v>6910</v>
      </c>
      <c r="Q1440" s="4">
        <v>20</v>
      </c>
      <c r="R1440" s="309">
        <v>2</v>
      </c>
      <c r="S1440" s="108" t="s">
        <v>2163</v>
      </c>
      <c r="T1440" s="248">
        <f t="shared" ref="T1440:T1446" si="53">T1448+T1456</f>
        <v>15</v>
      </c>
      <c r="U1440" s="103">
        <f t="shared" ref="U1440:U1444" si="54">T1440/SUMIF($P$1407:$P$1486,$P1440,$T$1407:$T$1486)</f>
        <v>9.4339622641509441E-2</v>
      </c>
      <c r="V1440" s="312"/>
      <c r="W1440" s="313"/>
    </row>
    <row r="1441" spans="14:23" ht="28.2" thickBot="1" x14ac:dyDescent="0.35">
      <c r="N1441" s="4" t="s">
        <v>2179</v>
      </c>
      <c r="O1441" s="4" t="str">
        <f t="shared" si="50"/>
        <v>PeerToPeerAllRefrig:15</v>
      </c>
      <c r="P1441" s="4" t="s">
        <v>6910</v>
      </c>
      <c r="Q1441" s="4">
        <v>15</v>
      </c>
      <c r="R1441" s="309">
        <v>3</v>
      </c>
      <c r="S1441" s="108" t="s">
        <v>2164</v>
      </c>
      <c r="T1441" s="248">
        <f t="shared" si="53"/>
        <v>13</v>
      </c>
      <c r="U1441" s="103">
        <f t="shared" si="54"/>
        <v>8.1761006289308172E-2</v>
      </c>
      <c r="V1441" s="312"/>
      <c r="W1441" s="313"/>
    </row>
    <row r="1442" spans="14:23" ht="28.2" thickBot="1" x14ac:dyDescent="0.35">
      <c r="N1442" s="4" t="s">
        <v>2179</v>
      </c>
      <c r="O1442" s="4" t="str">
        <f t="shared" si="50"/>
        <v>PeerToPeerAllRefrig:10</v>
      </c>
      <c r="P1442" s="4" t="s">
        <v>6910</v>
      </c>
      <c r="Q1442" s="4">
        <v>10</v>
      </c>
      <c r="R1442" s="309">
        <v>4</v>
      </c>
      <c r="S1442" s="108" t="s">
        <v>2165</v>
      </c>
      <c r="T1442" s="248">
        <f t="shared" si="53"/>
        <v>48</v>
      </c>
      <c r="U1442" s="103">
        <f t="shared" si="54"/>
        <v>0.30188679245283018</v>
      </c>
      <c r="V1442" s="312"/>
      <c r="W1442" s="313"/>
    </row>
    <row r="1443" spans="14:23" ht="28.2" thickBot="1" x14ac:dyDescent="0.35">
      <c r="N1443" s="4" t="s">
        <v>2179</v>
      </c>
      <c r="O1443" s="4" t="str">
        <f t="shared" si="50"/>
        <v>PeerToPeerAllRefrig:5</v>
      </c>
      <c r="P1443" s="4" t="s">
        <v>6910</v>
      </c>
      <c r="Q1443" s="4">
        <v>5</v>
      </c>
      <c r="R1443" s="309">
        <v>5</v>
      </c>
      <c r="S1443" s="108" t="s">
        <v>2166</v>
      </c>
      <c r="T1443" s="248">
        <f t="shared" si="53"/>
        <v>44</v>
      </c>
      <c r="U1443" s="103">
        <f t="shared" si="54"/>
        <v>0.27672955974842767</v>
      </c>
      <c r="V1443" s="312"/>
      <c r="W1443" s="313"/>
    </row>
    <row r="1444" spans="14:23" ht="42" thickBot="1" x14ac:dyDescent="0.35">
      <c r="N1444" s="4" t="s">
        <v>2179</v>
      </c>
      <c r="O1444" s="4" t="str">
        <f t="shared" si="50"/>
        <v>PeerToPeerAllRefrig:0</v>
      </c>
      <c r="P1444" s="4" t="s">
        <v>6910</v>
      </c>
      <c r="Q1444" s="4">
        <v>0</v>
      </c>
      <c r="R1444" s="309">
        <v>6</v>
      </c>
      <c r="S1444" s="108" t="s">
        <v>2167</v>
      </c>
      <c r="T1444" s="248">
        <f t="shared" si="53"/>
        <v>39</v>
      </c>
      <c r="U1444" s="103">
        <f t="shared" si="54"/>
        <v>0.24528301886792453</v>
      </c>
      <c r="V1444" s="312"/>
      <c r="W1444" s="313"/>
    </row>
    <row r="1445" spans="14:23" ht="28.2" thickBot="1" x14ac:dyDescent="0.35">
      <c r="N1445" s="4"/>
      <c r="O1445" s="4" t="str">
        <f t="shared" si="50"/>
        <v>:-98</v>
      </c>
      <c r="P1445" s="4"/>
      <c r="Q1445" s="4">
        <v>-98</v>
      </c>
      <c r="R1445" s="309">
        <v>-1</v>
      </c>
      <c r="S1445" s="108" t="s">
        <v>2168</v>
      </c>
      <c r="T1445" s="248">
        <f t="shared" si="53"/>
        <v>38</v>
      </c>
      <c r="U1445" s="103"/>
      <c r="V1445" s="312"/>
      <c r="W1445" s="313"/>
    </row>
    <row r="1446" spans="14:23" ht="15" thickBot="1" x14ac:dyDescent="0.35">
      <c r="N1446" s="4"/>
      <c r="O1446" s="4" t="str">
        <f t="shared" si="50"/>
        <v>:-99</v>
      </c>
      <c r="P1446" s="4"/>
      <c r="Q1446" s="4">
        <v>-99</v>
      </c>
      <c r="R1446" s="309">
        <v>0</v>
      </c>
      <c r="S1446" s="108" t="s">
        <v>31</v>
      </c>
      <c r="T1446" s="252">
        <f t="shared" si="53"/>
        <v>0</v>
      </c>
      <c r="U1446" s="245"/>
      <c r="V1446" s="314"/>
      <c r="W1446" s="315"/>
    </row>
    <row r="1447" spans="14:23" ht="42" thickBot="1" x14ac:dyDescent="0.35">
      <c r="N1447" s="4" t="s">
        <v>2178</v>
      </c>
      <c r="O1447" s="4" t="str">
        <f t="shared" si="50"/>
        <v>FreeRefrig:30</v>
      </c>
      <c r="P1447" s="4" t="s">
        <v>6907</v>
      </c>
      <c r="Q1447" s="4">
        <v>30</v>
      </c>
      <c r="R1447" s="309">
        <v>1</v>
      </c>
      <c r="S1447" s="101" t="s">
        <v>2162</v>
      </c>
      <c r="T1447" s="246">
        <f>COUNTIFS($Q$19:$Q$1401,$R1447,$K$19:$K$1401,12)+COUNTIFS($Q$19:$Q$1401,$R1447,$K$19:$K$1401,13)</f>
        <v>0</v>
      </c>
      <c r="U1447" s="238">
        <f>T1447/SUMIF($P$1407:$P$1486,$P1447,$T$1407:$T$1486)</f>
        <v>0</v>
      </c>
      <c r="V1447" s="310"/>
      <c r="W1447" s="311"/>
    </row>
    <row r="1448" spans="14:23" ht="28.2" thickBot="1" x14ac:dyDescent="0.35">
      <c r="N1448" s="4" t="s">
        <v>2178</v>
      </c>
      <c r="O1448" s="4" t="str">
        <f t="shared" si="50"/>
        <v>FreeRefrig:20</v>
      </c>
      <c r="P1448" s="4" t="s">
        <v>6907</v>
      </c>
      <c r="Q1448" s="4">
        <v>20</v>
      </c>
      <c r="R1448" s="309">
        <v>2</v>
      </c>
      <c r="S1448" s="108" t="s">
        <v>2163</v>
      </c>
      <c r="T1448" s="248">
        <f t="shared" ref="T1448:T1454" si="55">COUNTIFS($Q$19:$Q$1401,$R1448,$K$19:$K$1401,12)+COUNTIFS($Q$19:$Q$1401,$R1448,$K$19:$K$1401,13)</f>
        <v>15</v>
      </c>
      <c r="U1448" s="103">
        <f t="shared" ref="U1448:U1452" si="56">T1448/SUMIF($P$1407:$P$1486,$P1448,$T$1407:$T$1486)</f>
        <v>0.13157894736842105</v>
      </c>
      <c r="V1448" s="312"/>
      <c r="W1448" s="313"/>
    </row>
    <row r="1449" spans="14:23" ht="28.2" thickBot="1" x14ac:dyDescent="0.35">
      <c r="N1449" s="4" t="s">
        <v>2178</v>
      </c>
      <c r="O1449" s="4" t="str">
        <f t="shared" si="50"/>
        <v>FreeRefrig:15</v>
      </c>
      <c r="P1449" s="4" t="s">
        <v>6907</v>
      </c>
      <c r="Q1449" s="4">
        <v>15</v>
      </c>
      <c r="R1449" s="309">
        <v>3</v>
      </c>
      <c r="S1449" s="108" t="s">
        <v>2164</v>
      </c>
      <c r="T1449" s="248">
        <f t="shared" si="55"/>
        <v>9</v>
      </c>
      <c r="U1449" s="103">
        <f t="shared" si="56"/>
        <v>7.8947368421052627E-2</v>
      </c>
      <c r="V1449" s="312"/>
      <c r="W1449" s="313"/>
    </row>
    <row r="1450" spans="14:23" ht="28.2" thickBot="1" x14ac:dyDescent="0.35">
      <c r="N1450" s="4" t="s">
        <v>2178</v>
      </c>
      <c r="O1450" s="4" t="str">
        <f t="shared" si="50"/>
        <v>FreeRefrig:10</v>
      </c>
      <c r="P1450" s="4" t="s">
        <v>6907</v>
      </c>
      <c r="Q1450" s="4">
        <v>10</v>
      </c>
      <c r="R1450" s="309">
        <v>4</v>
      </c>
      <c r="S1450" s="108" t="s">
        <v>2165</v>
      </c>
      <c r="T1450" s="248">
        <f t="shared" si="55"/>
        <v>30</v>
      </c>
      <c r="U1450" s="103">
        <f t="shared" si="56"/>
        <v>0.26315789473684209</v>
      </c>
      <c r="V1450" s="312"/>
      <c r="W1450" s="313"/>
    </row>
    <row r="1451" spans="14:23" ht="28.2" thickBot="1" x14ac:dyDescent="0.35">
      <c r="N1451" s="4" t="s">
        <v>2178</v>
      </c>
      <c r="O1451" s="4" t="str">
        <f t="shared" si="50"/>
        <v>FreeRefrig:5</v>
      </c>
      <c r="P1451" s="4" t="s">
        <v>6907</v>
      </c>
      <c r="Q1451" s="4">
        <v>5</v>
      </c>
      <c r="R1451" s="309">
        <v>5</v>
      </c>
      <c r="S1451" s="108" t="s">
        <v>2166</v>
      </c>
      <c r="T1451" s="248">
        <f t="shared" si="55"/>
        <v>36</v>
      </c>
      <c r="U1451" s="103">
        <f t="shared" si="56"/>
        <v>0.31578947368421051</v>
      </c>
      <c r="V1451" s="312"/>
      <c r="W1451" s="313"/>
    </row>
    <row r="1452" spans="14:23" ht="42" thickBot="1" x14ac:dyDescent="0.35">
      <c r="N1452" s="4" t="s">
        <v>2178</v>
      </c>
      <c r="O1452" s="4" t="str">
        <f t="shared" si="50"/>
        <v>FreeRefrig:0</v>
      </c>
      <c r="P1452" s="4" t="s">
        <v>6907</v>
      </c>
      <c r="Q1452" s="4">
        <v>0</v>
      </c>
      <c r="R1452" s="309">
        <v>6</v>
      </c>
      <c r="S1452" s="108" t="s">
        <v>2167</v>
      </c>
      <c r="T1452" s="248">
        <f t="shared" si="55"/>
        <v>24</v>
      </c>
      <c r="U1452" s="103">
        <f t="shared" si="56"/>
        <v>0.21052631578947367</v>
      </c>
      <c r="V1452" s="312"/>
      <c r="W1452" s="313"/>
    </row>
    <row r="1453" spans="14:23" ht="28.2" thickBot="1" x14ac:dyDescent="0.35">
      <c r="N1453" s="4"/>
      <c r="O1453" s="4" t="str">
        <f t="shared" si="50"/>
        <v>:-98</v>
      </c>
      <c r="P1453" s="4"/>
      <c r="Q1453" s="4">
        <v>-98</v>
      </c>
      <c r="R1453" s="309">
        <v>-1</v>
      </c>
      <c r="S1453" s="108" t="s">
        <v>2168</v>
      </c>
      <c r="T1453" s="248">
        <f t="shared" si="55"/>
        <v>29</v>
      </c>
      <c r="U1453" s="103"/>
      <c r="V1453" s="312"/>
      <c r="W1453" s="313"/>
    </row>
    <row r="1454" spans="14:23" ht="15" thickBot="1" x14ac:dyDescent="0.35">
      <c r="N1454" s="4"/>
      <c r="O1454" s="4" t="str">
        <f t="shared" si="50"/>
        <v>:-99</v>
      </c>
      <c r="P1454" s="4"/>
      <c r="Q1454" s="4">
        <v>-99</v>
      </c>
      <c r="R1454" s="309">
        <v>0</v>
      </c>
      <c r="S1454" s="108" t="s">
        <v>31</v>
      </c>
      <c r="T1454" s="252">
        <f t="shared" si="55"/>
        <v>0</v>
      </c>
      <c r="U1454" s="245"/>
      <c r="V1454" s="314"/>
      <c r="W1454" s="315"/>
    </row>
    <row r="1455" spans="14:23" ht="42" thickBot="1" x14ac:dyDescent="0.35">
      <c r="N1455" s="4" t="s">
        <v>2179</v>
      </c>
      <c r="O1455" s="4" t="str">
        <f t="shared" si="50"/>
        <v>PeerToPeerSaleRefrig:30</v>
      </c>
      <c r="P1455" s="4" t="s">
        <v>6909</v>
      </c>
      <c r="Q1455" s="4">
        <v>30</v>
      </c>
      <c r="R1455" s="309">
        <v>1</v>
      </c>
      <c r="S1455" s="101" t="s">
        <v>2162</v>
      </c>
      <c r="T1455" s="246">
        <f>COUNTIFS($Q$19:$Q$1401,$R1455,$K$19:$K$1401,4)+COUNTIFS($Q$19:$Q$1401,$R1455,$K$19:$K$1401,6)+COUNTIFS($Q$19:$Q$1401,$R1455,$K$19:$K$1401,3)+COUNTIFS($Q$19:$Q$1401,$R1455,$K$19:$K$1401,7)</f>
        <v>0</v>
      </c>
      <c r="U1455" s="238">
        <f>T1455/SUMIF($P$1407:$P$1486,$P1455,$T$1407:$T$1486)</f>
        <v>0</v>
      </c>
      <c r="V1455" s="310"/>
      <c r="W1455" s="311"/>
    </row>
    <row r="1456" spans="14:23" ht="28.2" thickBot="1" x14ac:dyDescent="0.35">
      <c r="N1456" s="4" t="s">
        <v>2179</v>
      </c>
      <c r="O1456" s="4" t="str">
        <f t="shared" si="50"/>
        <v>PeerToPeerSaleRefrig:20</v>
      </c>
      <c r="P1456" s="4" t="s">
        <v>6909</v>
      </c>
      <c r="Q1456" s="4">
        <v>20</v>
      </c>
      <c r="R1456" s="309">
        <v>2</v>
      </c>
      <c r="S1456" s="108" t="s">
        <v>2163</v>
      </c>
      <c r="T1456" s="248">
        <f t="shared" ref="T1456:T1462" si="57">COUNTIFS($Q$19:$Q$1401,$R1456,$K$19:$K$1401,4)+COUNTIFS($Q$19:$Q$1401,$R1456,$K$19:$K$1401,6)+COUNTIFS($Q$19:$Q$1401,$R1456,$K$19:$K$1401,3)+COUNTIFS($Q$19:$Q$1401,$R1456,$K$19:$K$1401,7)</f>
        <v>0</v>
      </c>
      <c r="U1456" s="103">
        <f t="shared" ref="U1456:U1460" si="58">T1456/SUMIF($P$1407:$P$1486,$P1456,$T$1407:$T$1486)</f>
        <v>0</v>
      </c>
      <c r="V1456" s="312"/>
      <c r="W1456" s="313"/>
    </row>
    <row r="1457" spans="14:23" ht="28.2" thickBot="1" x14ac:dyDescent="0.35">
      <c r="N1457" s="4" t="s">
        <v>2179</v>
      </c>
      <c r="O1457" s="4" t="str">
        <f t="shared" si="50"/>
        <v>PeerToPeerSaleRefrig:15</v>
      </c>
      <c r="P1457" s="4" t="s">
        <v>6909</v>
      </c>
      <c r="Q1457" s="4">
        <v>15</v>
      </c>
      <c r="R1457" s="309">
        <v>3</v>
      </c>
      <c r="S1457" s="108" t="s">
        <v>2164</v>
      </c>
      <c r="T1457" s="248">
        <f t="shared" si="57"/>
        <v>4</v>
      </c>
      <c r="U1457" s="103">
        <f t="shared" si="58"/>
        <v>8.8888888888888892E-2</v>
      </c>
      <c r="V1457" s="312"/>
      <c r="W1457" s="313"/>
    </row>
    <row r="1458" spans="14:23" ht="28.2" thickBot="1" x14ac:dyDescent="0.35">
      <c r="N1458" s="4" t="s">
        <v>2179</v>
      </c>
      <c r="O1458" s="4" t="str">
        <f t="shared" si="50"/>
        <v>PeerToPeerSaleRefrig:10</v>
      </c>
      <c r="P1458" s="4" t="s">
        <v>6909</v>
      </c>
      <c r="Q1458" s="4">
        <v>10</v>
      </c>
      <c r="R1458" s="309">
        <v>4</v>
      </c>
      <c r="S1458" s="108" t="s">
        <v>2165</v>
      </c>
      <c r="T1458" s="248">
        <f t="shared" si="57"/>
        <v>18</v>
      </c>
      <c r="U1458" s="103">
        <f t="shared" si="58"/>
        <v>0.4</v>
      </c>
      <c r="V1458" s="312"/>
      <c r="W1458" s="313"/>
    </row>
    <row r="1459" spans="14:23" ht="28.2" thickBot="1" x14ac:dyDescent="0.35">
      <c r="N1459" s="4" t="s">
        <v>2179</v>
      </c>
      <c r="O1459" s="4" t="str">
        <f t="shared" si="50"/>
        <v>PeerToPeerSaleRefrig:5</v>
      </c>
      <c r="P1459" s="4" t="s">
        <v>6909</v>
      </c>
      <c r="Q1459" s="4">
        <v>5</v>
      </c>
      <c r="R1459" s="309">
        <v>5</v>
      </c>
      <c r="S1459" s="108" t="s">
        <v>2166</v>
      </c>
      <c r="T1459" s="248">
        <f t="shared" si="57"/>
        <v>8</v>
      </c>
      <c r="U1459" s="103">
        <f t="shared" si="58"/>
        <v>0.17777777777777778</v>
      </c>
      <c r="V1459" s="312"/>
      <c r="W1459" s="313"/>
    </row>
    <row r="1460" spans="14:23" ht="42" thickBot="1" x14ac:dyDescent="0.35">
      <c r="N1460" s="4" t="s">
        <v>2179</v>
      </c>
      <c r="O1460" s="4" t="str">
        <f t="shared" si="50"/>
        <v>PeerToPeerSaleRefrig:0</v>
      </c>
      <c r="P1460" s="4" t="s">
        <v>6909</v>
      </c>
      <c r="Q1460" s="4">
        <v>0</v>
      </c>
      <c r="R1460" s="309">
        <v>6</v>
      </c>
      <c r="S1460" s="108" t="s">
        <v>2167</v>
      </c>
      <c r="T1460" s="248">
        <f t="shared" si="57"/>
        <v>15</v>
      </c>
      <c r="U1460" s="103">
        <f t="shared" si="58"/>
        <v>0.33333333333333331</v>
      </c>
      <c r="V1460" s="312"/>
      <c r="W1460" s="313"/>
    </row>
    <row r="1461" spans="14:23" ht="28.2" thickBot="1" x14ac:dyDescent="0.35">
      <c r="N1461" s="4"/>
      <c r="O1461" s="4" t="str">
        <f t="shared" si="50"/>
        <v>:-98</v>
      </c>
      <c r="P1461" s="4"/>
      <c r="Q1461" s="4">
        <v>-98</v>
      </c>
      <c r="R1461" s="309">
        <v>-1</v>
      </c>
      <c r="S1461" s="108" t="s">
        <v>2168</v>
      </c>
      <c r="T1461" s="248">
        <f t="shared" si="57"/>
        <v>9</v>
      </c>
      <c r="U1461" s="312"/>
      <c r="V1461" s="312"/>
      <c r="W1461" s="313"/>
    </row>
    <row r="1462" spans="14:23" ht="15" thickBot="1" x14ac:dyDescent="0.35">
      <c r="N1462" s="4"/>
      <c r="O1462" s="4" t="str">
        <f t="shared" si="50"/>
        <v>:-99</v>
      </c>
      <c r="P1462" s="4"/>
      <c r="Q1462" s="4">
        <v>-99</v>
      </c>
      <c r="R1462" s="309">
        <v>0</v>
      </c>
      <c r="S1462" s="108" t="s">
        <v>31</v>
      </c>
      <c r="T1462" s="252">
        <f t="shared" si="57"/>
        <v>0</v>
      </c>
      <c r="U1462" s="314"/>
      <c r="V1462" s="314"/>
      <c r="W1462" s="315"/>
    </row>
    <row r="1463" spans="14:23" ht="42" thickBot="1" x14ac:dyDescent="0.35">
      <c r="N1463" s="4" t="s">
        <v>2181</v>
      </c>
      <c r="O1463" s="4" t="str">
        <f t="shared" si="50"/>
        <v>RetailRefrig:30</v>
      </c>
      <c r="P1463" s="4" t="s">
        <v>6911</v>
      </c>
      <c r="Q1463" s="4">
        <v>30</v>
      </c>
      <c r="R1463" s="309">
        <v>1</v>
      </c>
      <c r="S1463" s="101" t="s">
        <v>2162</v>
      </c>
      <c r="T1463" s="246">
        <f>COUNTIFS($Q$19:$Q$1401,$R1463,$K$19:$K$1401,5)</f>
        <v>0</v>
      </c>
      <c r="U1463" s="238">
        <f>T1463/SUMIF($P$1407:$P$1486,$P1463,$T$1407:$T$1486)</f>
        <v>0</v>
      </c>
      <c r="V1463" s="310"/>
      <c r="W1463" s="311"/>
    </row>
    <row r="1464" spans="14:23" ht="28.2" thickBot="1" x14ac:dyDescent="0.35">
      <c r="N1464" s="4" t="s">
        <v>2181</v>
      </c>
      <c r="O1464" s="4" t="str">
        <f t="shared" si="50"/>
        <v>RetailRefrig:20</v>
      </c>
      <c r="P1464" s="4" t="s">
        <v>6911</v>
      </c>
      <c r="Q1464" s="4">
        <v>20</v>
      </c>
      <c r="R1464" s="309">
        <v>2</v>
      </c>
      <c r="S1464" s="108" t="s">
        <v>2163</v>
      </c>
      <c r="T1464" s="248">
        <f t="shared" ref="T1464:T1470" si="59">COUNTIFS($Q$19:$Q$1401,$R1464,$K$19:$K$1401,5)</f>
        <v>1</v>
      </c>
      <c r="U1464" s="103">
        <f t="shared" ref="U1464:U1468" si="60">T1464/SUMIF($P$1407:$P$1486,$P1464,$T$1407:$T$1486)</f>
        <v>0.5</v>
      </c>
      <c r="V1464" s="312"/>
      <c r="W1464" s="313"/>
    </row>
    <row r="1465" spans="14:23" ht="28.2" thickBot="1" x14ac:dyDescent="0.35">
      <c r="N1465" s="4" t="s">
        <v>2181</v>
      </c>
      <c r="O1465" s="4" t="str">
        <f t="shared" si="50"/>
        <v>RetailRefrig:15</v>
      </c>
      <c r="P1465" s="4" t="s">
        <v>6911</v>
      </c>
      <c r="Q1465" s="4">
        <v>15</v>
      </c>
      <c r="R1465" s="309">
        <v>3</v>
      </c>
      <c r="S1465" s="108" t="s">
        <v>2164</v>
      </c>
      <c r="T1465" s="248">
        <f t="shared" si="59"/>
        <v>0</v>
      </c>
      <c r="U1465" s="103">
        <f t="shared" si="60"/>
        <v>0</v>
      </c>
      <c r="V1465" s="312"/>
      <c r="W1465" s="313"/>
    </row>
    <row r="1466" spans="14:23" ht="28.2" thickBot="1" x14ac:dyDescent="0.35">
      <c r="N1466" s="4" t="s">
        <v>2181</v>
      </c>
      <c r="O1466" s="4" t="str">
        <f t="shared" si="50"/>
        <v>RetailRefrig:10</v>
      </c>
      <c r="P1466" s="4" t="s">
        <v>6911</v>
      </c>
      <c r="Q1466" s="4">
        <v>10</v>
      </c>
      <c r="R1466" s="309">
        <v>4</v>
      </c>
      <c r="S1466" s="108" t="s">
        <v>2165</v>
      </c>
      <c r="T1466" s="248">
        <f t="shared" si="59"/>
        <v>0</v>
      </c>
      <c r="U1466" s="103">
        <f t="shared" si="60"/>
        <v>0</v>
      </c>
      <c r="V1466" s="312"/>
      <c r="W1466" s="313"/>
    </row>
    <row r="1467" spans="14:23" ht="28.2" thickBot="1" x14ac:dyDescent="0.35">
      <c r="N1467" s="4" t="s">
        <v>2181</v>
      </c>
      <c r="O1467" s="4" t="str">
        <f t="shared" si="50"/>
        <v>RetailRefrig:5</v>
      </c>
      <c r="P1467" s="4" t="s">
        <v>6911</v>
      </c>
      <c r="Q1467" s="4">
        <v>5</v>
      </c>
      <c r="R1467" s="309">
        <v>5</v>
      </c>
      <c r="S1467" s="108" t="s">
        <v>2166</v>
      </c>
      <c r="T1467" s="248">
        <f t="shared" si="59"/>
        <v>1</v>
      </c>
      <c r="U1467" s="103">
        <f t="shared" si="60"/>
        <v>0.5</v>
      </c>
      <c r="V1467" s="312"/>
      <c r="W1467" s="313"/>
    </row>
    <row r="1468" spans="14:23" ht="42" thickBot="1" x14ac:dyDescent="0.35">
      <c r="N1468" s="4" t="s">
        <v>2181</v>
      </c>
      <c r="O1468" s="4" t="str">
        <f t="shared" si="50"/>
        <v>RetailRefrig:0</v>
      </c>
      <c r="P1468" s="4" t="s">
        <v>6911</v>
      </c>
      <c r="Q1468" s="4">
        <v>0</v>
      </c>
      <c r="R1468" s="309">
        <v>6</v>
      </c>
      <c r="S1468" s="108" t="s">
        <v>2167</v>
      </c>
      <c r="T1468" s="248">
        <f t="shared" si="59"/>
        <v>0</v>
      </c>
      <c r="U1468" s="103">
        <f t="shared" si="60"/>
        <v>0</v>
      </c>
      <c r="V1468" s="312"/>
      <c r="W1468" s="313"/>
    </row>
    <row r="1469" spans="14:23" ht="28.2" thickBot="1" x14ac:dyDescent="0.35">
      <c r="N1469" s="4"/>
      <c r="O1469" s="4" t="str">
        <f t="shared" si="50"/>
        <v>:-98</v>
      </c>
      <c r="P1469" s="4"/>
      <c r="Q1469" s="4">
        <v>-98</v>
      </c>
      <c r="R1469" s="309">
        <v>-1</v>
      </c>
      <c r="S1469" s="108" t="s">
        <v>2168</v>
      </c>
      <c r="T1469" s="248">
        <f t="shared" si="59"/>
        <v>0</v>
      </c>
      <c r="U1469" s="312"/>
      <c r="V1469" s="312"/>
      <c r="W1469" s="313"/>
    </row>
    <row r="1470" spans="14:23" ht="15" thickBot="1" x14ac:dyDescent="0.35">
      <c r="N1470" s="4"/>
      <c r="O1470" s="4" t="str">
        <f t="shared" si="50"/>
        <v>:-99</v>
      </c>
      <c r="P1470" s="4"/>
      <c r="Q1470" s="4">
        <v>-99</v>
      </c>
      <c r="R1470" s="309">
        <v>0</v>
      </c>
      <c r="S1470" s="108" t="s">
        <v>31</v>
      </c>
      <c r="T1470" s="252">
        <f t="shared" si="59"/>
        <v>0</v>
      </c>
      <c r="U1470" s="314"/>
      <c r="V1470" s="314"/>
      <c r="W1470" s="315"/>
    </row>
    <row r="1471" spans="14:23" ht="42" thickBot="1" x14ac:dyDescent="0.35">
      <c r="N1471" s="4" t="s">
        <v>2181</v>
      </c>
      <c r="O1471" s="4" t="str">
        <f t="shared" si="50"/>
        <v>OtherRefrig:30</v>
      </c>
      <c r="P1471" s="4" t="s">
        <v>6917</v>
      </c>
      <c r="Q1471" s="4">
        <v>30</v>
      </c>
      <c r="R1471" s="309">
        <v>1</v>
      </c>
      <c r="S1471" s="101" t="s">
        <v>2162</v>
      </c>
      <c r="T1471" s="246">
        <f>COUNTIFS($Q$19:$Q$1401,$R1471,$K$19:$K$1401,8)+COUNTIFS($Q$19:$Q$1401,$R1471,$K$19:$K$1401,6)+COUNTIFS($Q$19:$Q$1401,$R1471,$K$19:$K$1401,10)+COUNTIFS($Q$19:$Q$1401,$R1471,$K$19:$K$1401,11)+COUNTIFS($Q$19:$Q$1401,$R1471,$K$19:$K$1401,14)</f>
        <v>16</v>
      </c>
      <c r="U1471" s="238">
        <f>T1471/SUMIF($P$1407:$P$1486,$P1471,$T$1407:$T$1486)</f>
        <v>4.0404040404040407E-2</v>
      </c>
      <c r="V1471" s="310"/>
      <c r="W1471" s="311"/>
    </row>
    <row r="1472" spans="14:23" ht="28.2" thickBot="1" x14ac:dyDescent="0.35">
      <c r="N1472" s="4" t="s">
        <v>2181</v>
      </c>
      <c r="O1472" s="4" t="str">
        <f t="shared" si="50"/>
        <v>OtherRefrig:20</v>
      </c>
      <c r="P1472" s="4" t="s">
        <v>6917</v>
      </c>
      <c r="Q1472" s="4">
        <v>20</v>
      </c>
      <c r="R1472" s="309">
        <v>2</v>
      </c>
      <c r="S1472" s="108" t="s">
        <v>2163</v>
      </c>
      <c r="T1472" s="248">
        <f t="shared" ref="T1472:T1478" si="61">COUNTIFS($Q$19:$Q$1401,$R1472,$K$19:$K$1401,8)+COUNTIFS($Q$19:$Q$1401,$R1472,$K$19:$K$1401,6)+COUNTIFS($Q$19:$Q$1401,$R1472,$K$19:$K$1401,10)+COUNTIFS($Q$19:$Q$1401,$R1472,$K$19:$K$1401,11)+COUNTIFS($Q$19:$Q$1401,$R1472,$K$19:$K$1401,14)</f>
        <v>71</v>
      </c>
      <c r="U1472" s="103">
        <f t="shared" ref="U1472:U1476" si="62">T1472/SUMIF($P$1407:$P$1486,$P1472,$T$1407:$T$1486)</f>
        <v>0.17929292929292928</v>
      </c>
      <c r="V1472" s="312"/>
      <c r="W1472" s="313"/>
    </row>
    <row r="1473" spans="14:23" ht="28.2" thickBot="1" x14ac:dyDescent="0.35">
      <c r="N1473" s="4" t="s">
        <v>2181</v>
      </c>
      <c r="O1473" s="4" t="str">
        <f t="shared" si="50"/>
        <v>OtherRefrig:15</v>
      </c>
      <c r="P1473" s="4" t="s">
        <v>6917</v>
      </c>
      <c r="Q1473" s="4">
        <v>15</v>
      </c>
      <c r="R1473" s="309">
        <v>3</v>
      </c>
      <c r="S1473" s="108" t="s">
        <v>2164</v>
      </c>
      <c r="T1473" s="248">
        <f t="shared" si="61"/>
        <v>82</v>
      </c>
      <c r="U1473" s="103">
        <f t="shared" si="62"/>
        <v>0.20707070707070707</v>
      </c>
      <c r="V1473" s="312"/>
      <c r="W1473" s="313"/>
    </row>
    <row r="1474" spans="14:23" ht="28.2" thickBot="1" x14ac:dyDescent="0.35">
      <c r="N1474" s="4" t="s">
        <v>2181</v>
      </c>
      <c r="O1474" s="4" t="str">
        <f t="shared" si="50"/>
        <v>OtherRefrig:10</v>
      </c>
      <c r="P1474" s="4" t="s">
        <v>6917</v>
      </c>
      <c r="Q1474" s="4">
        <v>10</v>
      </c>
      <c r="R1474" s="309">
        <v>4</v>
      </c>
      <c r="S1474" s="108" t="s">
        <v>2165</v>
      </c>
      <c r="T1474" s="248">
        <f t="shared" si="61"/>
        <v>119</v>
      </c>
      <c r="U1474" s="103">
        <f t="shared" si="62"/>
        <v>0.3005050505050505</v>
      </c>
      <c r="V1474" s="312"/>
      <c r="W1474" s="313"/>
    </row>
    <row r="1475" spans="14:23" ht="28.2" thickBot="1" x14ac:dyDescent="0.35">
      <c r="N1475" s="4" t="s">
        <v>2181</v>
      </c>
      <c r="O1475" s="4" t="str">
        <f t="shared" si="50"/>
        <v>OtherRefrig:5</v>
      </c>
      <c r="P1475" s="4" t="s">
        <v>6917</v>
      </c>
      <c r="Q1475" s="4">
        <v>5</v>
      </c>
      <c r="R1475" s="309">
        <v>5</v>
      </c>
      <c r="S1475" s="108" t="s">
        <v>2166</v>
      </c>
      <c r="T1475" s="248">
        <f t="shared" si="61"/>
        <v>76</v>
      </c>
      <c r="U1475" s="103">
        <f t="shared" si="62"/>
        <v>0.19191919191919191</v>
      </c>
      <c r="V1475" s="312"/>
      <c r="W1475" s="313"/>
    </row>
    <row r="1476" spans="14:23" ht="42" thickBot="1" x14ac:dyDescent="0.35">
      <c r="N1476" s="4" t="s">
        <v>2181</v>
      </c>
      <c r="O1476" s="4" t="str">
        <f t="shared" si="50"/>
        <v>OtherRefrig:0</v>
      </c>
      <c r="P1476" s="4" t="s">
        <v>6917</v>
      </c>
      <c r="Q1476" s="4">
        <v>0</v>
      </c>
      <c r="R1476" s="309">
        <v>6</v>
      </c>
      <c r="S1476" s="108" t="s">
        <v>2167</v>
      </c>
      <c r="T1476" s="248">
        <f t="shared" si="61"/>
        <v>32</v>
      </c>
      <c r="U1476" s="103">
        <f t="shared" si="62"/>
        <v>8.0808080808080815E-2</v>
      </c>
      <c r="V1476" s="312"/>
      <c r="W1476" s="313"/>
    </row>
    <row r="1477" spans="14:23" ht="28.2" thickBot="1" x14ac:dyDescent="0.35">
      <c r="N1477" s="4"/>
      <c r="O1477" s="4" t="str">
        <f t="shared" si="50"/>
        <v>:-98</v>
      </c>
      <c r="P1477" s="4"/>
      <c r="Q1477" s="4">
        <v>-98</v>
      </c>
      <c r="R1477" s="309">
        <v>-1</v>
      </c>
      <c r="S1477" s="108" t="s">
        <v>2168</v>
      </c>
      <c r="T1477" s="248">
        <f t="shared" si="61"/>
        <v>74</v>
      </c>
      <c r="U1477" s="312"/>
      <c r="V1477" s="312"/>
      <c r="W1477" s="313"/>
    </row>
    <row r="1478" spans="14:23" ht="15" thickBot="1" x14ac:dyDescent="0.35">
      <c r="N1478" s="4"/>
      <c r="O1478" s="4" t="str">
        <f t="shared" si="50"/>
        <v>:-99</v>
      </c>
      <c r="P1478" s="4"/>
      <c r="Q1478" s="4">
        <v>-99</v>
      </c>
      <c r="R1478" s="309">
        <v>0</v>
      </c>
      <c r="S1478" s="108" t="s">
        <v>31</v>
      </c>
      <c r="T1478" s="252">
        <f t="shared" si="61"/>
        <v>0</v>
      </c>
      <c r="U1478" s="314"/>
      <c r="V1478" s="314"/>
      <c r="W1478" s="315"/>
    </row>
    <row r="1479" spans="14:23" ht="42" thickBot="1" x14ac:dyDescent="0.35">
      <c r="N1479" s="4" t="s">
        <v>6889</v>
      </c>
      <c r="O1479" s="4" t="str">
        <f t="shared" si="50"/>
        <v>JunkRefrig:30</v>
      </c>
      <c r="P1479" s="4" t="s">
        <v>6908</v>
      </c>
      <c r="Q1479" s="4">
        <v>30</v>
      </c>
      <c r="R1479" s="309">
        <v>1</v>
      </c>
      <c r="S1479" s="101" t="s">
        <v>2162</v>
      </c>
      <c r="T1479" s="246">
        <f>COUNTIFS($Q$19:$Q$1401,$R1479,$K$19:$K$1401,1)+COUNTIFS($Q$19:$Q$1401,$R1479,$K$19:$K$1401,2)</f>
        <v>0</v>
      </c>
      <c r="U1479" s="238">
        <f>T1479/SUMIF($P$1407:$P$1486,$P1479,$T$1407:$T$1486)</f>
        <v>0</v>
      </c>
      <c r="V1479" s="310"/>
      <c r="W1479" s="311"/>
    </row>
    <row r="1480" spans="14:23" ht="28.2" thickBot="1" x14ac:dyDescent="0.35">
      <c r="N1480" s="4" t="s">
        <v>6889</v>
      </c>
      <c r="O1480" s="4" t="str">
        <f t="shared" si="50"/>
        <v>JunkRefrig:20</v>
      </c>
      <c r="P1480" s="4" t="s">
        <v>6908</v>
      </c>
      <c r="Q1480" s="4">
        <v>20</v>
      </c>
      <c r="R1480" s="309">
        <v>2</v>
      </c>
      <c r="S1480" s="108" t="s">
        <v>2163</v>
      </c>
      <c r="T1480" s="248">
        <f t="shared" ref="T1480:T1486" si="63">COUNTIFS($Q$19:$Q$1401,$R1480,$K$19:$K$1401,1)+COUNTIFS($Q$19:$Q$1401,$R1480,$K$19:$K$1401,2)</f>
        <v>10</v>
      </c>
      <c r="U1480" s="103">
        <f t="shared" ref="U1480:U1484" si="64">T1480/SUMIF($P$1407:$P$1486,$P1480,$T$1407:$T$1486)</f>
        <v>0.24390243902439024</v>
      </c>
      <c r="V1480" s="312"/>
      <c r="W1480" s="313"/>
    </row>
    <row r="1481" spans="14:23" ht="28.2" thickBot="1" x14ac:dyDescent="0.35">
      <c r="N1481" s="4" t="s">
        <v>6889</v>
      </c>
      <c r="O1481" s="4" t="str">
        <f t="shared" si="50"/>
        <v>JunkRefrig:15</v>
      </c>
      <c r="P1481" s="4" t="s">
        <v>6908</v>
      </c>
      <c r="Q1481" s="4">
        <v>15</v>
      </c>
      <c r="R1481" s="309">
        <v>3</v>
      </c>
      <c r="S1481" s="108" t="s">
        <v>2164</v>
      </c>
      <c r="T1481" s="248">
        <f t="shared" si="63"/>
        <v>9</v>
      </c>
      <c r="U1481" s="103">
        <f t="shared" si="64"/>
        <v>0.21951219512195122</v>
      </c>
      <c r="V1481" s="312"/>
      <c r="W1481" s="313"/>
    </row>
    <row r="1482" spans="14:23" ht="28.2" thickBot="1" x14ac:dyDescent="0.35">
      <c r="N1482" s="4" t="s">
        <v>6889</v>
      </c>
      <c r="O1482" s="4" t="str">
        <f t="shared" si="50"/>
        <v>JunkRefrig:10</v>
      </c>
      <c r="P1482" s="4" t="s">
        <v>6908</v>
      </c>
      <c r="Q1482" s="4">
        <v>10</v>
      </c>
      <c r="R1482" s="309">
        <v>4</v>
      </c>
      <c r="S1482" s="108" t="s">
        <v>2165</v>
      </c>
      <c r="T1482" s="248">
        <f t="shared" si="63"/>
        <v>12</v>
      </c>
      <c r="U1482" s="103">
        <f t="shared" si="64"/>
        <v>0.29268292682926828</v>
      </c>
      <c r="V1482" s="312"/>
      <c r="W1482" s="313"/>
    </row>
    <row r="1483" spans="14:23" ht="28.2" thickBot="1" x14ac:dyDescent="0.35">
      <c r="N1483" s="4" t="s">
        <v>6889</v>
      </c>
      <c r="O1483" s="4" t="str">
        <f t="shared" si="50"/>
        <v>JunkRefrig:5</v>
      </c>
      <c r="P1483" s="4" t="s">
        <v>6908</v>
      </c>
      <c r="Q1483" s="4">
        <v>5</v>
      </c>
      <c r="R1483" s="309">
        <v>5</v>
      </c>
      <c r="S1483" s="108" t="s">
        <v>2166</v>
      </c>
      <c r="T1483" s="248">
        <f t="shared" si="63"/>
        <v>8</v>
      </c>
      <c r="U1483" s="103">
        <f t="shared" si="64"/>
        <v>0.1951219512195122</v>
      </c>
      <c r="V1483" s="312"/>
      <c r="W1483" s="313"/>
    </row>
    <row r="1484" spans="14:23" ht="42" thickBot="1" x14ac:dyDescent="0.35">
      <c r="N1484" s="4" t="s">
        <v>6889</v>
      </c>
      <c r="O1484" s="4" t="str">
        <f t="shared" si="50"/>
        <v>JunkRefrig:0</v>
      </c>
      <c r="P1484" s="4" t="s">
        <v>6908</v>
      </c>
      <c r="Q1484" s="4">
        <v>0</v>
      </c>
      <c r="R1484" s="309">
        <v>6</v>
      </c>
      <c r="S1484" s="108" t="s">
        <v>2167</v>
      </c>
      <c r="T1484" s="248">
        <f t="shared" si="63"/>
        <v>2</v>
      </c>
      <c r="U1484" s="103">
        <f t="shared" si="64"/>
        <v>4.878048780487805E-2</v>
      </c>
      <c r="V1484" s="312"/>
      <c r="W1484" s="313"/>
    </row>
    <row r="1485" spans="14:23" ht="28.2" thickBot="1" x14ac:dyDescent="0.35">
      <c r="N1485" s="4"/>
      <c r="O1485" s="4" t="str">
        <f t="shared" si="50"/>
        <v>:-98</v>
      </c>
      <c r="P1485" s="4"/>
      <c r="Q1485" s="4">
        <v>-98</v>
      </c>
      <c r="R1485" s="309">
        <v>-1</v>
      </c>
      <c r="S1485" s="108" t="s">
        <v>2168</v>
      </c>
      <c r="T1485" s="248">
        <f t="shared" si="63"/>
        <v>9</v>
      </c>
      <c r="U1485" s="312"/>
      <c r="V1485" s="312"/>
      <c r="W1485" s="313"/>
    </row>
    <row r="1486" spans="14:23" ht="15" thickBot="1" x14ac:dyDescent="0.35">
      <c r="N1486" s="4"/>
      <c r="O1486" s="4" t="str">
        <f t="shared" si="50"/>
        <v>:-99</v>
      </c>
      <c r="P1486" s="4"/>
      <c r="Q1486" s="4">
        <v>-99</v>
      </c>
      <c r="R1486" s="309">
        <v>0</v>
      </c>
      <c r="S1486" s="108" t="s">
        <v>31</v>
      </c>
      <c r="T1486" s="252">
        <f t="shared" si="63"/>
        <v>0</v>
      </c>
      <c r="U1486" s="314"/>
      <c r="V1486" s="314"/>
      <c r="W1486" s="315"/>
    </row>
  </sheetData>
  <mergeCells count="3">
    <mergeCell ref="T1404:W1404"/>
    <mergeCell ref="T1405:U1405"/>
    <mergeCell ref="V1405:W140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X813"/>
  <sheetViews>
    <sheetView topLeftCell="QQ796" zoomScale="80" zoomScaleNormal="80" workbookViewId="0">
      <selection activeCell="RH827" sqref="RH827"/>
    </sheetView>
  </sheetViews>
  <sheetFormatPr defaultRowHeight="14.4" x14ac:dyDescent="0.3"/>
  <sheetData>
    <row r="1" spans="1:492" x14ac:dyDescent="0.3">
      <c r="RS1" s="316" t="s">
        <v>7020</v>
      </c>
      <c r="RT1" s="316"/>
      <c r="RU1" s="316"/>
      <c r="RV1" s="316"/>
      <c r="RW1" s="316"/>
    </row>
    <row r="2" spans="1:492" x14ac:dyDescent="0.3">
      <c r="RS2" s="316">
        <v>1</v>
      </c>
      <c r="RT2" s="316" t="s">
        <v>7021</v>
      </c>
      <c r="RU2" s="316"/>
      <c r="RV2" s="316"/>
      <c r="RW2" s="316"/>
      <c r="RX2">
        <v>1</v>
      </c>
    </row>
    <row r="3" spans="1:492" x14ac:dyDescent="0.3">
      <c r="RS3" s="316">
        <v>2</v>
      </c>
      <c r="RT3" s="316" t="s">
        <v>7022</v>
      </c>
      <c r="RU3" s="316"/>
      <c r="RV3" s="316"/>
      <c r="RW3" s="316"/>
      <c r="RX3">
        <v>2</v>
      </c>
    </row>
    <row r="4" spans="1:492" x14ac:dyDescent="0.3">
      <c r="RP4" s="317" t="s">
        <v>7023</v>
      </c>
      <c r="RQ4" s="307"/>
      <c r="RS4" s="316">
        <v>3</v>
      </c>
      <c r="RT4" s="316" t="s">
        <v>7024</v>
      </c>
      <c r="RU4" s="316"/>
      <c r="RV4" s="316"/>
      <c r="RW4" s="316"/>
      <c r="RX4">
        <v>3</v>
      </c>
    </row>
    <row r="5" spans="1:492" x14ac:dyDescent="0.3">
      <c r="RP5" s="167">
        <v>1</v>
      </c>
      <c r="RQ5" s="168" t="s">
        <v>2162</v>
      </c>
      <c r="RS5" s="316">
        <v>4</v>
      </c>
      <c r="RT5" s="316" t="s">
        <v>7025</v>
      </c>
      <c r="RU5" s="316"/>
      <c r="RV5" s="316"/>
      <c r="RW5" s="316"/>
      <c r="RX5">
        <v>4</v>
      </c>
    </row>
    <row r="6" spans="1:492" x14ac:dyDescent="0.3">
      <c r="RP6" s="167">
        <v>2</v>
      </c>
      <c r="RQ6" s="168" t="s">
        <v>2163</v>
      </c>
      <c r="RS6" s="316">
        <v>5</v>
      </c>
      <c r="RT6" s="316" t="s">
        <v>7026</v>
      </c>
      <c r="RU6" s="316"/>
      <c r="RV6" s="316"/>
      <c r="RW6" s="316"/>
      <c r="RX6">
        <v>5</v>
      </c>
    </row>
    <row r="7" spans="1:492" x14ac:dyDescent="0.3">
      <c r="RP7" s="167">
        <v>3</v>
      </c>
      <c r="RQ7" s="168" t="s">
        <v>2164</v>
      </c>
      <c r="RS7" s="316">
        <v>6</v>
      </c>
      <c r="RT7" s="316" t="s">
        <v>7027</v>
      </c>
      <c r="RU7" s="316"/>
      <c r="RV7" s="316"/>
      <c r="RW7" s="316"/>
      <c r="RX7">
        <v>6</v>
      </c>
    </row>
    <row r="8" spans="1:492" x14ac:dyDescent="0.3">
      <c r="RP8" s="167">
        <v>4</v>
      </c>
      <c r="RQ8" s="168" t="s">
        <v>2165</v>
      </c>
      <c r="RS8" s="316">
        <v>7</v>
      </c>
      <c r="RT8" s="316" t="s">
        <v>7028</v>
      </c>
      <c r="RU8" s="316"/>
      <c r="RV8" s="316"/>
      <c r="RW8" s="316"/>
      <c r="RX8">
        <v>7</v>
      </c>
    </row>
    <row r="9" spans="1:492" x14ac:dyDescent="0.3">
      <c r="RP9" s="167">
        <v>5</v>
      </c>
      <c r="RQ9" s="168" t="s">
        <v>2166</v>
      </c>
      <c r="RS9" s="316">
        <v>8</v>
      </c>
      <c r="RT9" s="316" t="s">
        <v>7029</v>
      </c>
      <c r="RU9" s="316"/>
      <c r="RV9" s="316"/>
      <c r="RW9" s="316"/>
      <c r="RX9">
        <v>8</v>
      </c>
    </row>
    <row r="10" spans="1:492" x14ac:dyDescent="0.3">
      <c r="RP10" s="167">
        <v>6</v>
      </c>
      <c r="RQ10" s="168" t="s">
        <v>2167</v>
      </c>
      <c r="RS10" s="316">
        <v>9</v>
      </c>
      <c r="RT10" s="316" t="s">
        <v>7030</v>
      </c>
      <c r="RU10" s="316"/>
      <c r="RV10" s="316"/>
      <c r="RW10" s="316"/>
      <c r="RX10">
        <v>9</v>
      </c>
    </row>
    <row r="11" spans="1:492" x14ac:dyDescent="0.3">
      <c r="RP11" s="167">
        <v>-1</v>
      </c>
      <c r="RQ11" s="168" t="s">
        <v>2168</v>
      </c>
      <c r="RS11" s="316">
        <v>10</v>
      </c>
      <c r="RT11" s="316" t="s">
        <v>7031</v>
      </c>
      <c r="RU11" s="316"/>
      <c r="RV11" s="316"/>
      <c r="RW11" s="316"/>
      <c r="RX11">
        <v>10</v>
      </c>
    </row>
    <row r="12" spans="1:492" x14ac:dyDescent="0.3">
      <c r="AI12" s="299" t="s">
        <v>7032</v>
      </c>
      <c r="AT12" s="300" t="s">
        <v>7033</v>
      </c>
      <c r="AU12" s="300" t="s">
        <v>7034</v>
      </c>
      <c r="BM12" s="318" t="s">
        <v>7035</v>
      </c>
      <c r="RP12" t="s">
        <v>7023</v>
      </c>
      <c r="RQ12" s="168" t="s">
        <v>31</v>
      </c>
      <c r="RS12" s="316">
        <v>-1</v>
      </c>
      <c r="RT12" s="316" t="s">
        <v>6</v>
      </c>
      <c r="RU12" s="316"/>
      <c r="RV12" s="316"/>
      <c r="RW12" s="316"/>
      <c r="RX12">
        <v>-1</v>
      </c>
    </row>
    <row r="13" spans="1:492" x14ac:dyDescent="0.3">
      <c r="A13" t="s">
        <v>6970</v>
      </c>
      <c r="B13" t="s">
        <v>6971</v>
      </c>
      <c r="C13" t="s">
        <v>7036</v>
      </c>
      <c r="D13" t="s">
        <v>7037</v>
      </c>
      <c r="E13" t="s">
        <v>7038</v>
      </c>
      <c r="F13" t="s">
        <v>7039</v>
      </c>
      <c r="G13" t="s">
        <v>7040</v>
      </c>
      <c r="H13" t="s">
        <v>7041</v>
      </c>
      <c r="I13" t="s">
        <v>7042</v>
      </c>
      <c r="J13" t="s">
        <v>7043</v>
      </c>
      <c r="K13" t="s">
        <v>7044</v>
      </c>
      <c r="L13" t="s">
        <v>7045</v>
      </c>
      <c r="M13" t="s">
        <v>7046</v>
      </c>
      <c r="N13" t="s">
        <v>7047</v>
      </c>
      <c r="O13" t="s">
        <v>7048</v>
      </c>
      <c r="P13" t="s">
        <v>7049</v>
      </c>
      <c r="Q13" t="s">
        <v>7050</v>
      </c>
      <c r="R13" t="s">
        <v>7051</v>
      </c>
      <c r="S13" t="s">
        <v>7052</v>
      </c>
      <c r="T13" t="s">
        <v>7053</v>
      </c>
      <c r="U13" t="s">
        <v>7054</v>
      </c>
      <c r="V13" t="s">
        <v>7055</v>
      </c>
      <c r="W13" t="s">
        <v>7056</v>
      </c>
      <c r="X13" t="s">
        <v>7057</v>
      </c>
      <c r="Y13" t="s">
        <v>7058</v>
      </c>
      <c r="Z13" t="s">
        <v>7059</v>
      </c>
      <c r="AA13" t="s">
        <v>7060</v>
      </c>
      <c r="AB13" t="s">
        <v>7061</v>
      </c>
      <c r="AC13" t="s">
        <v>7062</v>
      </c>
      <c r="AD13" t="s">
        <v>7063</v>
      </c>
      <c r="AE13" t="s">
        <v>7064</v>
      </c>
      <c r="AF13" t="s">
        <v>7065</v>
      </c>
      <c r="AG13" t="s">
        <v>7066</v>
      </c>
      <c r="AH13" t="s">
        <v>7067</v>
      </c>
      <c r="AI13" s="319" t="s">
        <v>7068</v>
      </c>
      <c r="AJ13" t="s">
        <v>7069</v>
      </c>
      <c r="AK13" t="s">
        <v>7070</v>
      </c>
      <c r="AL13" t="s">
        <v>7071</v>
      </c>
      <c r="AM13" t="s">
        <v>7072</v>
      </c>
      <c r="AN13" t="s">
        <v>7073</v>
      </c>
      <c r="AO13" t="s">
        <v>7074</v>
      </c>
      <c r="AP13" t="s">
        <v>7075</v>
      </c>
      <c r="AQ13" t="s">
        <v>7076</v>
      </c>
      <c r="AR13" t="s">
        <v>7077</v>
      </c>
      <c r="AS13" t="s">
        <v>7078</v>
      </c>
      <c r="AT13" s="304" t="s">
        <v>7079</v>
      </c>
      <c r="AU13" s="304" t="s">
        <v>7080</v>
      </c>
      <c r="AV13" t="s">
        <v>7081</v>
      </c>
      <c r="AW13" t="s">
        <v>7082</v>
      </c>
      <c r="AX13" t="s">
        <v>7083</v>
      </c>
      <c r="AY13" t="s">
        <v>7084</v>
      </c>
      <c r="AZ13" t="s">
        <v>7085</v>
      </c>
      <c r="BA13" t="s">
        <v>7086</v>
      </c>
      <c r="BB13" t="s">
        <v>7087</v>
      </c>
      <c r="BC13" t="s">
        <v>7088</v>
      </c>
      <c r="BD13" t="s">
        <v>7089</v>
      </c>
      <c r="BE13" t="s">
        <v>7090</v>
      </c>
      <c r="BF13" t="s">
        <v>7091</v>
      </c>
      <c r="BG13" t="s">
        <v>7092</v>
      </c>
      <c r="BH13" t="s">
        <v>7093</v>
      </c>
      <c r="BI13" t="s">
        <v>7094</v>
      </c>
      <c r="BJ13" t="s">
        <v>7095</v>
      </c>
      <c r="BK13" t="s">
        <v>7096</v>
      </c>
      <c r="BL13" t="s">
        <v>7097</v>
      </c>
      <c r="BM13" s="305" t="s">
        <v>7098</v>
      </c>
      <c r="BN13" t="s">
        <v>7099</v>
      </c>
      <c r="BO13" t="s">
        <v>7100</v>
      </c>
      <c r="BP13" t="s">
        <v>7101</v>
      </c>
      <c r="BQ13" t="s">
        <v>7102</v>
      </c>
      <c r="BR13" t="s">
        <v>7103</v>
      </c>
      <c r="BS13" t="s">
        <v>7104</v>
      </c>
      <c r="BT13" t="s">
        <v>7105</v>
      </c>
      <c r="BU13" t="s">
        <v>7106</v>
      </c>
      <c r="BV13" t="s">
        <v>7107</v>
      </c>
      <c r="BW13" t="s">
        <v>7108</v>
      </c>
      <c r="BX13" t="s">
        <v>7109</v>
      </c>
      <c r="BY13" t="s">
        <v>7110</v>
      </c>
      <c r="BZ13" t="s">
        <v>7111</v>
      </c>
      <c r="CA13" t="s">
        <v>7112</v>
      </c>
      <c r="CB13" t="s">
        <v>7113</v>
      </c>
      <c r="CC13" t="s">
        <v>7114</v>
      </c>
      <c r="CD13" t="s">
        <v>7115</v>
      </c>
      <c r="CE13" t="s">
        <v>7116</v>
      </c>
      <c r="CF13" t="s">
        <v>7117</v>
      </c>
      <c r="CG13" t="s">
        <v>7118</v>
      </c>
      <c r="CH13" t="s">
        <v>7119</v>
      </c>
      <c r="CI13" t="s">
        <v>7120</v>
      </c>
      <c r="CJ13" t="s">
        <v>7121</v>
      </c>
      <c r="CK13" t="s">
        <v>7122</v>
      </c>
      <c r="CL13" t="s">
        <v>7123</v>
      </c>
      <c r="CM13" t="s">
        <v>7124</v>
      </c>
      <c r="CN13" t="s">
        <v>7125</v>
      </c>
      <c r="CO13" t="s">
        <v>7126</v>
      </c>
      <c r="CP13" t="s">
        <v>7127</v>
      </c>
      <c r="CQ13" t="s">
        <v>7128</v>
      </c>
      <c r="CR13" t="s">
        <v>7129</v>
      </c>
      <c r="CS13" t="s">
        <v>7130</v>
      </c>
      <c r="CT13" t="s">
        <v>7131</v>
      </c>
      <c r="CU13" t="s">
        <v>7132</v>
      </c>
      <c r="CV13" t="s">
        <v>7133</v>
      </c>
      <c r="CW13" t="s">
        <v>7134</v>
      </c>
      <c r="CX13" t="s">
        <v>7135</v>
      </c>
      <c r="CY13" t="s">
        <v>7136</v>
      </c>
      <c r="CZ13" t="s">
        <v>7137</v>
      </c>
      <c r="DA13" t="s">
        <v>7138</v>
      </c>
      <c r="DB13" t="s">
        <v>7139</v>
      </c>
      <c r="DC13" t="s">
        <v>7140</v>
      </c>
      <c r="DD13" t="s">
        <v>7141</v>
      </c>
      <c r="DE13" t="s">
        <v>7142</v>
      </c>
      <c r="DF13" t="s">
        <v>7143</v>
      </c>
      <c r="DG13" t="s">
        <v>7144</v>
      </c>
      <c r="DH13" t="s">
        <v>7145</v>
      </c>
      <c r="DI13" t="s">
        <v>7146</v>
      </c>
      <c r="DJ13" t="s">
        <v>7147</v>
      </c>
      <c r="DK13" t="s">
        <v>7148</v>
      </c>
      <c r="DL13" t="s">
        <v>7149</v>
      </c>
      <c r="DM13" t="s">
        <v>7150</v>
      </c>
      <c r="DN13" t="s">
        <v>7151</v>
      </c>
      <c r="DO13" t="s">
        <v>7152</v>
      </c>
      <c r="DP13" t="s">
        <v>7153</v>
      </c>
      <c r="DQ13" t="s">
        <v>7154</v>
      </c>
      <c r="DR13" t="s">
        <v>7155</v>
      </c>
      <c r="DS13" t="s">
        <v>7156</v>
      </c>
      <c r="DT13" t="s">
        <v>7157</v>
      </c>
      <c r="DU13" t="s">
        <v>7158</v>
      </c>
      <c r="DV13" t="s">
        <v>7159</v>
      </c>
      <c r="DW13" t="s">
        <v>7160</v>
      </c>
      <c r="DX13" t="s">
        <v>7161</v>
      </c>
      <c r="DY13" t="s">
        <v>7162</v>
      </c>
      <c r="DZ13" t="s">
        <v>7163</v>
      </c>
      <c r="EA13" t="s">
        <v>7164</v>
      </c>
      <c r="EB13" t="s">
        <v>7165</v>
      </c>
      <c r="EC13" t="s">
        <v>7166</v>
      </c>
      <c r="ED13" t="s">
        <v>7167</v>
      </c>
      <c r="EE13" t="s">
        <v>7168</v>
      </c>
      <c r="EF13" t="s">
        <v>7169</v>
      </c>
      <c r="EG13" t="s">
        <v>7170</v>
      </c>
      <c r="EH13" t="s">
        <v>7171</v>
      </c>
      <c r="EI13" t="s">
        <v>7172</v>
      </c>
      <c r="EJ13" t="s">
        <v>7173</v>
      </c>
      <c r="EK13" t="s">
        <v>7174</v>
      </c>
      <c r="EL13" t="s">
        <v>7175</v>
      </c>
      <c r="EM13" t="s">
        <v>7176</v>
      </c>
      <c r="EN13" t="s">
        <v>7177</v>
      </c>
      <c r="EO13" t="s">
        <v>7178</v>
      </c>
      <c r="EP13" t="s">
        <v>7179</v>
      </c>
      <c r="EQ13" t="s">
        <v>7180</v>
      </c>
      <c r="ER13" t="s">
        <v>7181</v>
      </c>
      <c r="ES13" t="s">
        <v>7182</v>
      </c>
      <c r="ET13" t="s">
        <v>7183</v>
      </c>
      <c r="EU13" t="s">
        <v>7184</v>
      </c>
      <c r="EV13" t="s">
        <v>7185</v>
      </c>
      <c r="EW13" t="s">
        <v>7186</v>
      </c>
      <c r="EX13" t="s">
        <v>7187</v>
      </c>
      <c r="EY13" t="s">
        <v>7188</v>
      </c>
      <c r="EZ13" t="s">
        <v>7189</v>
      </c>
      <c r="FA13" t="s">
        <v>7190</v>
      </c>
      <c r="FB13" t="s">
        <v>7191</v>
      </c>
      <c r="FC13" t="s">
        <v>7192</v>
      </c>
      <c r="FD13" t="s">
        <v>7193</v>
      </c>
      <c r="FE13" t="s">
        <v>7194</v>
      </c>
      <c r="FF13" t="s">
        <v>7195</v>
      </c>
      <c r="FG13" t="s">
        <v>7196</v>
      </c>
      <c r="FH13" t="s">
        <v>7197</v>
      </c>
      <c r="FI13" t="s">
        <v>7198</v>
      </c>
      <c r="FJ13" t="s">
        <v>7199</v>
      </c>
      <c r="FK13" t="s">
        <v>7200</v>
      </c>
      <c r="FL13" t="s">
        <v>7201</v>
      </c>
      <c r="FM13" t="s">
        <v>7202</v>
      </c>
      <c r="FN13" t="s">
        <v>7203</v>
      </c>
      <c r="FO13" t="s">
        <v>7204</v>
      </c>
      <c r="FP13" t="s">
        <v>7205</v>
      </c>
      <c r="FQ13" t="s">
        <v>7206</v>
      </c>
      <c r="FR13" t="s">
        <v>7207</v>
      </c>
      <c r="FS13" t="s">
        <v>7208</v>
      </c>
      <c r="FT13" t="s">
        <v>7209</v>
      </c>
      <c r="FU13" t="s">
        <v>7210</v>
      </c>
      <c r="FV13" t="s">
        <v>7211</v>
      </c>
      <c r="FW13" t="s">
        <v>7212</v>
      </c>
      <c r="FX13" t="s">
        <v>7213</v>
      </c>
      <c r="FY13" t="s">
        <v>7214</v>
      </c>
      <c r="FZ13" t="s">
        <v>7215</v>
      </c>
      <c r="GA13" t="s">
        <v>7216</v>
      </c>
      <c r="GB13" t="s">
        <v>7217</v>
      </c>
      <c r="GC13" t="s">
        <v>7218</v>
      </c>
      <c r="GD13" t="s">
        <v>7219</v>
      </c>
      <c r="GE13" t="s">
        <v>7220</v>
      </c>
      <c r="GF13" t="s">
        <v>7221</v>
      </c>
      <c r="GG13" t="s">
        <v>7222</v>
      </c>
      <c r="GH13" t="s">
        <v>7223</v>
      </c>
      <c r="GI13" t="s">
        <v>7224</v>
      </c>
      <c r="GJ13" t="s">
        <v>7225</v>
      </c>
      <c r="GK13" t="s">
        <v>7226</v>
      </c>
      <c r="GL13" t="s">
        <v>7227</v>
      </c>
      <c r="GM13" t="s">
        <v>7228</v>
      </c>
      <c r="GN13" t="s">
        <v>7229</v>
      </c>
      <c r="GO13" t="s">
        <v>7230</v>
      </c>
      <c r="GP13" t="s">
        <v>7231</v>
      </c>
      <c r="GQ13" t="s">
        <v>7232</v>
      </c>
      <c r="GR13" t="s">
        <v>7233</v>
      </c>
      <c r="GS13" t="s">
        <v>7234</v>
      </c>
      <c r="GT13" t="s">
        <v>7235</v>
      </c>
      <c r="GU13" t="s">
        <v>7236</v>
      </c>
      <c r="GV13" t="s">
        <v>7237</v>
      </c>
      <c r="GW13" t="s">
        <v>7238</v>
      </c>
      <c r="GX13" t="s">
        <v>7239</v>
      </c>
      <c r="GY13" t="s">
        <v>7240</v>
      </c>
      <c r="GZ13" t="s">
        <v>7241</v>
      </c>
      <c r="HA13" t="s">
        <v>7242</v>
      </c>
      <c r="HB13" t="s">
        <v>7243</v>
      </c>
      <c r="HC13" t="s">
        <v>7244</v>
      </c>
      <c r="HD13" t="s">
        <v>7245</v>
      </c>
      <c r="HE13" t="s">
        <v>7246</v>
      </c>
      <c r="HF13" t="s">
        <v>7247</v>
      </c>
      <c r="HG13" t="s">
        <v>7248</v>
      </c>
      <c r="HH13" t="s">
        <v>7249</v>
      </c>
      <c r="HI13" t="s">
        <v>7250</v>
      </c>
      <c r="HJ13" t="s">
        <v>7251</v>
      </c>
      <c r="HK13" t="s">
        <v>7252</v>
      </c>
      <c r="HL13" t="s">
        <v>7253</v>
      </c>
      <c r="HM13" t="s">
        <v>7254</v>
      </c>
      <c r="HN13" t="s">
        <v>7255</v>
      </c>
      <c r="HO13" t="s">
        <v>7256</v>
      </c>
      <c r="HP13" t="s">
        <v>7257</v>
      </c>
      <c r="HQ13" t="s">
        <v>7258</v>
      </c>
      <c r="HR13" t="s">
        <v>7259</v>
      </c>
      <c r="HS13" t="s">
        <v>7260</v>
      </c>
      <c r="HT13" t="s">
        <v>7261</v>
      </c>
      <c r="HU13" t="s">
        <v>7262</v>
      </c>
      <c r="HV13" t="s">
        <v>7263</v>
      </c>
      <c r="HW13" t="s">
        <v>7264</v>
      </c>
      <c r="HX13" t="s">
        <v>7265</v>
      </c>
      <c r="HY13" t="s">
        <v>7266</v>
      </c>
      <c r="HZ13" t="s">
        <v>7267</v>
      </c>
      <c r="IA13" t="s">
        <v>7268</v>
      </c>
      <c r="IB13" t="s">
        <v>7269</v>
      </c>
      <c r="IC13" t="s">
        <v>7270</v>
      </c>
      <c r="ID13" t="s">
        <v>7271</v>
      </c>
      <c r="IE13" t="s">
        <v>7272</v>
      </c>
      <c r="IF13" t="s">
        <v>7273</v>
      </c>
      <c r="IG13" t="s">
        <v>7274</v>
      </c>
      <c r="IH13" t="s">
        <v>7275</v>
      </c>
      <c r="II13" t="s">
        <v>7276</v>
      </c>
      <c r="IJ13" t="s">
        <v>7277</v>
      </c>
      <c r="IK13" t="s">
        <v>7278</v>
      </c>
      <c r="IL13" t="s">
        <v>7279</v>
      </c>
      <c r="IM13" t="s">
        <v>7280</v>
      </c>
      <c r="IN13" t="s">
        <v>7281</v>
      </c>
      <c r="IO13" t="s">
        <v>7282</v>
      </c>
      <c r="IP13" t="s">
        <v>7283</v>
      </c>
      <c r="IQ13" t="s">
        <v>7284</v>
      </c>
      <c r="IR13" t="s">
        <v>7285</v>
      </c>
      <c r="IS13" t="s">
        <v>7286</v>
      </c>
      <c r="IT13" t="s">
        <v>7287</v>
      </c>
      <c r="IU13" t="s">
        <v>7288</v>
      </c>
      <c r="IV13" t="s">
        <v>7289</v>
      </c>
      <c r="IW13" t="s">
        <v>7290</v>
      </c>
      <c r="IX13" t="s">
        <v>7291</v>
      </c>
      <c r="IY13" t="s">
        <v>7292</v>
      </c>
      <c r="IZ13" t="s">
        <v>7293</v>
      </c>
      <c r="JA13" t="s">
        <v>7294</v>
      </c>
      <c r="JB13" t="s">
        <v>7295</v>
      </c>
      <c r="JC13" t="s">
        <v>7296</v>
      </c>
      <c r="JD13" t="s">
        <v>7297</v>
      </c>
      <c r="JE13" t="s">
        <v>7298</v>
      </c>
      <c r="JF13" t="s">
        <v>7299</v>
      </c>
      <c r="JG13" t="s">
        <v>7300</v>
      </c>
      <c r="JH13" t="s">
        <v>7301</v>
      </c>
      <c r="JI13" t="s">
        <v>7302</v>
      </c>
      <c r="JJ13" t="s">
        <v>7303</v>
      </c>
      <c r="JK13" t="s">
        <v>7304</v>
      </c>
      <c r="JL13" t="s">
        <v>7305</v>
      </c>
      <c r="JM13" t="s">
        <v>7306</v>
      </c>
      <c r="JN13" t="s">
        <v>7307</v>
      </c>
      <c r="JO13" t="s">
        <v>7308</v>
      </c>
      <c r="JP13" t="s">
        <v>7309</v>
      </c>
      <c r="JQ13" t="s">
        <v>7310</v>
      </c>
      <c r="JR13" t="s">
        <v>7311</v>
      </c>
      <c r="JS13" t="s">
        <v>7312</v>
      </c>
      <c r="JT13" t="s">
        <v>7313</v>
      </c>
      <c r="JU13" t="s">
        <v>7314</v>
      </c>
      <c r="JV13" t="s">
        <v>7315</v>
      </c>
      <c r="JW13" t="s">
        <v>7316</v>
      </c>
      <c r="JX13" t="s">
        <v>7317</v>
      </c>
      <c r="JY13" t="s">
        <v>7318</v>
      </c>
      <c r="JZ13" t="s">
        <v>7319</v>
      </c>
      <c r="KA13" t="s">
        <v>7320</v>
      </c>
      <c r="KB13" t="s">
        <v>7321</v>
      </c>
      <c r="KC13" t="s">
        <v>7322</v>
      </c>
      <c r="KD13" t="s">
        <v>7323</v>
      </c>
      <c r="KE13" t="s">
        <v>7324</v>
      </c>
      <c r="KF13" t="s">
        <v>7325</v>
      </c>
      <c r="KG13" t="s">
        <v>7326</v>
      </c>
      <c r="KH13" t="s">
        <v>7327</v>
      </c>
      <c r="KI13" t="s">
        <v>7328</v>
      </c>
      <c r="KJ13" t="s">
        <v>7329</v>
      </c>
      <c r="KK13" t="s">
        <v>7330</v>
      </c>
      <c r="KL13" t="s">
        <v>7331</v>
      </c>
      <c r="KM13" t="s">
        <v>7332</v>
      </c>
      <c r="KN13" t="s">
        <v>7333</v>
      </c>
      <c r="KO13" t="s">
        <v>7334</v>
      </c>
      <c r="KP13" t="s">
        <v>7335</v>
      </c>
      <c r="KQ13" t="s">
        <v>7336</v>
      </c>
      <c r="KR13" t="s">
        <v>7337</v>
      </c>
      <c r="KS13" t="s">
        <v>7338</v>
      </c>
      <c r="KT13" t="s">
        <v>7339</v>
      </c>
      <c r="KU13" t="s">
        <v>7340</v>
      </c>
      <c r="KV13" t="s">
        <v>7341</v>
      </c>
      <c r="KW13" t="s">
        <v>7342</v>
      </c>
      <c r="KX13" t="s">
        <v>7343</v>
      </c>
      <c r="KY13" t="s">
        <v>7344</v>
      </c>
      <c r="KZ13" t="s">
        <v>7345</v>
      </c>
      <c r="LA13" t="s">
        <v>7346</v>
      </c>
      <c r="LB13" t="s">
        <v>7347</v>
      </c>
      <c r="LC13" t="s">
        <v>7348</v>
      </c>
      <c r="LD13" t="s">
        <v>7349</v>
      </c>
      <c r="LE13" t="s">
        <v>7350</v>
      </c>
      <c r="LF13" t="s">
        <v>7351</v>
      </c>
      <c r="LG13" t="s">
        <v>7352</v>
      </c>
      <c r="LH13" t="s">
        <v>7353</v>
      </c>
      <c r="LI13" t="s">
        <v>7354</v>
      </c>
      <c r="LJ13" t="s">
        <v>7355</v>
      </c>
      <c r="LK13" t="s">
        <v>7356</v>
      </c>
      <c r="LL13" t="s">
        <v>7357</v>
      </c>
      <c r="LM13" t="s">
        <v>7358</v>
      </c>
      <c r="LN13" t="s">
        <v>7359</v>
      </c>
      <c r="LO13" t="s">
        <v>7360</v>
      </c>
      <c r="LP13" t="s">
        <v>7361</v>
      </c>
      <c r="LQ13" t="s">
        <v>7362</v>
      </c>
      <c r="LR13" t="s">
        <v>7363</v>
      </c>
      <c r="LS13" t="s">
        <v>7364</v>
      </c>
      <c r="LT13" t="s">
        <v>7365</v>
      </c>
      <c r="LU13" t="s">
        <v>7366</v>
      </c>
      <c r="LV13" t="s">
        <v>7367</v>
      </c>
      <c r="LW13" t="s">
        <v>7368</v>
      </c>
      <c r="LX13" t="s">
        <v>7369</v>
      </c>
      <c r="LY13" t="s">
        <v>7370</v>
      </c>
      <c r="LZ13" t="s">
        <v>7371</v>
      </c>
      <c r="MA13" t="s">
        <v>7372</v>
      </c>
      <c r="MB13" t="s">
        <v>7373</v>
      </c>
      <c r="MC13" t="s">
        <v>7374</v>
      </c>
      <c r="MD13" t="s">
        <v>7375</v>
      </c>
      <c r="ME13" t="s">
        <v>7376</v>
      </c>
      <c r="MF13" t="s">
        <v>7377</v>
      </c>
      <c r="MG13" t="s">
        <v>7378</v>
      </c>
      <c r="MH13" t="s">
        <v>7379</v>
      </c>
      <c r="MI13" t="s">
        <v>7380</v>
      </c>
      <c r="MJ13" t="s">
        <v>7381</v>
      </c>
      <c r="MK13" t="s">
        <v>7382</v>
      </c>
      <c r="ML13" t="s">
        <v>7383</v>
      </c>
      <c r="MM13" t="s">
        <v>7384</v>
      </c>
      <c r="MN13" t="s">
        <v>7385</v>
      </c>
      <c r="MO13" t="s">
        <v>7386</v>
      </c>
      <c r="MP13" t="s">
        <v>7387</v>
      </c>
      <c r="MQ13" t="s">
        <v>7388</v>
      </c>
      <c r="MR13" t="s">
        <v>7389</v>
      </c>
      <c r="MS13" t="s">
        <v>7390</v>
      </c>
      <c r="MT13" t="s">
        <v>7391</v>
      </c>
      <c r="MU13" t="s">
        <v>7392</v>
      </c>
      <c r="MV13" t="s">
        <v>7393</v>
      </c>
      <c r="MW13" t="s">
        <v>7394</v>
      </c>
      <c r="MX13" t="s">
        <v>7395</v>
      </c>
      <c r="MY13" t="s">
        <v>7396</v>
      </c>
      <c r="MZ13" t="s">
        <v>7397</v>
      </c>
      <c r="NA13" t="s">
        <v>7398</v>
      </c>
      <c r="NB13" t="s">
        <v>7399</v>
      </c>
      <c r="NC13" t="s">
        <v>7400</v>
      </c>
      <c r="ND13" t="s">
        <v>7401</v>
      </c>
      <c r="NE13" t="s">
        <v>7402</v>
      </c>
      <c r="NF13" t="s">
        <v>7403</v>
      </c>
      <c r="NG13" t="s">
        <v>7404</v>
      </c>
      <c r="NH13" t="s">
        <v>7405</v>
      </c>
      <c r="NI13" t="s">
        <v>7406</v>
      </c>
      <c r="NJ13" t="s">
        <v>7407</v>
      </c>
      <c r="NK13" t="s">
        <v>7408</v>
      </c>
      <c r="NL13" t="s">
        <v>7409</v>
      </c>
      <c r="NM13" t="s">
        <v>7410</v>
      </c>
      <c r="NN13" t="s">
        <v>7411</v>
      </c>
      <c r="NO13" t="s">
        <v>7412</v>
      </c>
      <c r="NP13" t="s">
        <v>7413</v>
      </c>
      <c r="NQ13" t="s">
        <v>7414</v>
      </c>
      <c r="NR13" t="s">
        <v>7415</v>
      </c>
      <c r="NS13" t="s">
        <v>7416</v>
      </c>
      <c r="NT13" t="s">
        <v>7417</v>
      </c>
      <c r="NU13" t="s">
        <v>7418</v>
      </c>
      <c r="NV13" t="s">
        <v>7419</v>
      </c>
      <c r="NW13" t="s">
        <v>7420</v>
      </c>
      <c r="NX13" t="s">
        <v>7421</v>
      </c>
      <c r="NY13" t="s">
        <v>7422</v>
      </c>
      <c r="NZ13" t="s">
        <v>7423</v>
      </c>
      <c r="OA13" t="s">
        <v>7424</v>
      </c>
      <c r="OB13" t="s">
        <v>7425</v>
      </c>
      <c r="OC13" t="s">
        <v>7426</v>
      </c>
      <c r="OD13" t="s">
        <v>7427</v>
      </c>
      <c r="OE13" t="s">
        <v>7428</v>
      </c>
      <c r="OF13" t="s">
        <v>7429</v>
      </c>
      <c r="OG13" t="s">
        <v>7430</v>
      </c>
      <c r="OH13" t="s">
        <v>7431</v>
      </c>
      <c r="OI13" t="s">
        <v>7432</v>
      </c>
      <c r="OJ13" t="s">
        <v>7433</v>
      </c>
      <c r="OK13" t="s">
        <v>7434</v>
      </c>
      <c r="OL13" t="s">
        <v>7435</v>
      </c>
      <c r="OM13" t="s">
        <v>7436</v>
      </c>
      <c r="ON13" t="s">
        <v>165</v>
      </c>
      <c r="OO13" t="s">
        <v>169</v>
      </c>
      <c r="OP13" t="s">
        <v>7437</v>
      </c>
      <c r="OQ13" t="s">
        <v>7438</v>
      </c>
      <c r="OR13" t="s">
        <v>34</v>
      </c>
      <c r="OS13" t="s">
        <v>7439</v>
      </c>
      <c r="OT13" t="s">
        <v>7440</v>
      </c>
      <c r="OU13" t="s">
        <v>7441</v>
      </c>
      <c r="OV13" t="s">
        <v>7442</v>
      </c>
      <c r="OW13" t="s">
        <v>7443</v>
      </c>
      <c r="OX13" t="s">
        <v>7444</v>
      </c>
      <c r="OY13" t="s">
        <v>7445</v>
      </c>
      <c r="OZ13" t="s">
        <v>7446</v>
      </c>
      <c r="PA13" t="s">
        <v>7447</v>
      </c>
      <c r="PB13" t="s">
        <v>7448</v>
      </c>
      <c r="PC13" t="s">
        <v>7449</v>
      </c>
      <c r="PD13" t="s">
        <v>7450</v>
      </c>
      <c r="PE13" t="s">
        <v>7451</v>
      </c>
      <c r="PF13" t="s">
        <v>7452</v>
      </c>
      <c r="PG13" t="s">
        <v>7453</v>
      </c>
      <c r="PH13" t="s">
        <v>7454</v>
      </c>
      <c r="PI13" t="s">
        <v>7455</v>
      </c>
      <c r="PJ13" t="s">
        <v>7456</v>
      </c>
      <c r="PK13" t="s">
        <v>7457</v>
      </c>
      <c r="PL13" t="s">
        <v>7458</v>
      </c>
      <c r="PM13" t="s">
        <v>7459</v>
      </c>
      <c r="PN13" t="s">
        <v>7460</v>
      </c>
      <c r="PO13" t="s">
        <v>7461</v>
      </c>
      <c r="PP13" t="s">
        <v>7462</v>
      </c>
      <c r="PQ13" t="s">
        <v>7463</v>
      </c>
      <c r="PR13" t="s">
        <v>7464</v>
      </c>
      <c r="PS13" t="s">
        <v>7465</v>
      </c>
      <c r="PT13" t="s">
        <v>7466</v>
      </c>
      <c r="PU13" t="s">
        <v>7467</v>
      </c>
      <c r="PV13" t="s">
        <v>7468</v>
      </c>
      <c r="PW13" t="s">
        <v>7469</v>
      </c>
      <c r="PX13" t="s">
        <v>7470</v>
      </c>
      <c r="PY13" t="s">
        <v>7471</v>
      </c>
      <c r="PZ13" t="s">
        <v>7472</v>
      </c>
      <c r="QA13" t="s">
        <v>7473</v>
      </c>
      <c r="QB13" t="s">
        <v>7474</v>
      </c>
      <c r="QC13" t="s">
        <v>7475</v>
      </c>
      <c r="QD13" t="s">
        <v>7476</v>
      </c>
      <c r="QE13" t="s">
        <v>7477</v>
      </c>
      <c r="QF13" t="s">
        <v>7478</v>
      </c>
      <c r="QG13" t="s">
        <v>7479</v>
      </c>
      <c r="QH13" t="s">
        <v>7480</v>
      </c>
      <c r="QI13" t="s">
        <v>7481</v>
      </c>
      <c r="QJ13" t="s">
        <v>7482</v>
      </c>
      <c r="QK13" t="s">
        <v>7483</v>
      </c>
      <c r="QL13" t="s">
        <v>7484</v>
      </c>
      <c r="QM13" t="s">
        <v>7485</v>
      </c>
      <c r="QN13" t="s">
        <v>7486</v>
      </c>
      <c r="QO13" t="s">
        <v>7487</v>
      </c>
      <c r="QP13" t="s">
        <v>7488</v>
      </c>
      <c r="QQ13" t="s">
        <v>7489</v>
      </c>
      <c r="QR13" t="s">
        <v>7490</v>
      </c>
      <c r="QS13" t="s">
        <v>7491</v>
      </c>
      <c r="QT13" t="s">
        <v>7492</v>
      </c>
      <c r="QU13" t="s">
        <v>7493</v>
      </c>
      <c r="QV13" t="s">
        <v>7494</v>
      </c>
      <c r="QW13" t="s">
        <v>7495</v>
      </c>
      <c r="QX13" t="s">
        <v>7496</v>
      </c>
      <c r="QY13" t="s">
        <v>7497</v>
      </c>
      <c r="QZ13" t="s">
        <v>7498</v>
      </c>
      <c r="RA13" t="s">
        <v>7499</v>
      </c>
      <c r="RB13" t="s">
        <v>7500</v>
      </c>
      <c r="RC13" t="s">
        <v>7501</v>
      </c>
      <c r="RD13" t="s">
        <v>7502</v>
      </c>
      <c r="RE13" t="s">
        <v>7503</v>
      </c>
      <c r="RF13" t="s">
        <v>7504</v>
      </c>
      <c r="RG13" t="s">
        <v>7505</v>
      </c>
      <c r="RH13" t="s">
        <v>7506</v>
      </c>
      <c r="RI13" t="s">
        <v>7507</v>
      </c>
      <c r="RJ13" t="s">
        <v>7508</v>
      </c>
      <c r="RK13" t="s">
        <v>7509</v>
      </c>
      <c r="RL13" t="s">
        <v>7510</v>
      </c>
      <c r="RM13" t="s">
        <v>7511</v>
      </c>
      <c r="RN13" t="s">
        <v>7512</v>
      </c>
      <c r="RO13" t="s">
        <v>7513</v>
      </c>
      <c r="RP13" t="s">
        <v>7514</v>
      </c>
    </row>
    <row r="14" spans="1:492" x14ac:dyDescent="0.3">
      <c r="A14">
        <v>70001</v>
      </c>
      <c r="B14">
        <v>2</v>
      </c>
      <c r="C14">
        <v>0</v>
      </c>
      <c r="D14">
        <v>5</v>
      </c>
      <c r="E14">
        <v>17</v>
      </c>
      <c r="F14">
        <v>94</v>
      </c>
      <c r="G14">
        <v>102</v>
      </c>
      <c r="H14">
        <v>10</v>
      </c>
      <c r="I14" t="s">
        <v>6793</v>
      </c>
      <c r="J14" t="s">
        <v>6793</v>
      </c>
      <c r="O14" t="s">
        <v>6793</v>
      </c>
      <c r="P14" t="s">
        <v>7515</v>
      </c>
      <c r="Q14" t="s">
        <v>7516</v>
      </c>
      <c r="R14" t="s">
        <v>7515</v>
      </c>
      <c r="S14" t="s">
        <v>7515</v>
      </c>
      <c r="T14" t="s">
        <v>7515</v>
      </c>
      <c r="U14" t="s">
        <v>7515</v>
      </c>
      <c r="V14" t="s">
        <v>7515</v>
      </c>
      <c r="W14" t="s">
        <v>7515</v>
      </c>
      <c r="X14" t="s">
        <v>7515</v>
      </c>
      <c r="Y14" t="s">
        <v>7515</v>
      </c>
      <c r="Z14" t="s">
        <v>7515</v>
      </c>
      <c r="AA14" t="s">
        <v>7515</v>
      </c>
      <c r="AB14" t="s">
        <v>7515</v>
      </c>
      <c r="AC14" t="s">
        <v>7515</v>
      </c>
      <c r="AD14" t="s">
        <v>7515</v>
      </c>
      <c r="AE14" t="s">
        <v>7515</v>
      </c>
      <c r="AF14" t="s">
        <v>7515</v>
      </c>
      <c r="AG14" t="s">
        <v>7515</v>
      </c>
      <c r="AH14" t="s">
        <v>7515</v>
      </c>
      <c r="AI14" t="s">
        <v>7517</v>
      </c>
      <c r="AL14">
        <v>0</v>
      </c>
      <c r="AM14">
        <v>1</v>
      </c>
      <c r="AN14" t="s">
        <v>6845</v>
      </c>
      <c r="AQ14" t="s">
        <v>6993</v>
      </c>
      <c r="AR14" t="s">
        <v>6794</v>
      </c>
      <c r="AS14" t="s">
        <v>6794</v>
      </c>
      <c r="AT14">
        <v>0</v>
      </c>
      <c r="AU14">
        <v>20</v>
      </c>
      <c r="AV14" t="s">
        <v>6988</v>
      </c>
      <c r="AX14" t="s">
        <v>6793</v>
      </c>
      <c r="AY14" t="s">
        <v>6813</v>
      </c>
      <c r="AZ14" t="s">
        <v>6</v>
      </c>
      <c r="BA14" t="s">
        <v>7518</v>
      </c>
      <c r="BC14" t="s">
        <v>6793</v>
      </c>
      <c r="BD14" t="s">
        <v>6794</v>
      </c>
      <c r="BE14" t="s">
        <v>6793</v>
      </c>
      <c r="BF14" t="s">
        <v>6794</v>
      </c>
      <c r="BG14" t="s">
        <v>6793</v>
      </c>
      <c r="BH14" t="s">
        <v>6794</v>
      </c>
      <c r="BI14" t="s">
        <v>6794</v>
      </c>
      <c r="BJ14" t="s">
        <v>6794</v>
      </c>
      <c r="BK14" t="s">
        <v>6793</v>
      </c>
      <c r="BL14" t="s">
        <v>6794</v>
      </c>
      <c r="BM14" t="s">
        <v>7021</v>
      </c>
      <c r="BN14" t="s">
        <v>7029</v>
      </c>
      <c r="BO14" t="s">
        <v>6794</v>
      </c>
      <c r="BQ14">
        <v>200</v>
      </c>
      <c r="BR14">
        <v>60</v>
      </c>
      <c r="BS14" t="s">
        <v>7519</v>
      </c>
      <c r="BT14" t="s">
        <v>6</v>
      </c>
      <c r="BU14">
        <v>-5</v>
      </c>
      <c r="BV14">
        <v>10</v>
      </c>
      <c r="BW14" t="s">
        <v>7515</v>
      </c>
      <c r="BX14" t="s">
        <v>7516</v>
      </c>
      <c r="BY14" t="s">
        <v>7515</v>
      </c>
      <c r="BZ14" t="s">
        <v>7515</v>
      </c>
      <c r="CA14" t="s">
        <v>7515</v>
      </c>
      <c r="CB14" t="s">
        <v>7515</v>
      </c>
      <c r="CC14" t="s">
        <v>7515</v>
      </c>
      <c r="CD14" t="s">
        <v>7515</v>
      </c>
      <c r="CE14" t="s">
        <v>7515</v>
      </c>
      <c r="CF14" t="s">
        <v>7515</v>
      </c>
      <c r="CG14" t="s">
        <v>7515</v>
      </c>
      <c r="CH14" t="s">
        <v>7515</v>
      </c>
      <c r="CI14" t="s">
        <v>6966</v>
      </c>
      <c r="CJ14" t="s">
        <v>6794</v>
      </c>
      <c r="CO14" t="s">
        <v>6793</v>
      </c>
      <c r="CP14" t="s">
        <v>6794</v>
      </c>
      <c r="CQ14" t="s">
        <v>6794</v>
      </c>
      <c r="CR14" t="s">
        <v>6793</v>
      </c>
      <c r="CS14" t="s">
        <v>6794</v>
      </c>
      <c r="CT14" t="s">
        <v>6793</v>
      </c>
      <c r="CU14" t="s">
        <v>6794</v>
      </c>
      <c r="CV14" t="s">
        <v>6793</v>
      </c>
      <c r="CW14" t="s">
        <v>6794</v>
      </c>
      <c r="CX14" t="s">
        <v>7520</v>
      </c>
      <c r="CY14" t="s">
        <v>7521</v>
      </c>
      <c r="CZ14" t="s">
        <v>7522</v>
      </c>
      <c r="DA14" t="s">
        <v>6793</v>
      </c>
      <c r="DB14">
        <v>3</v>
      </c>
      <c r="DC14">
        <v>3</v>
      </c>
      <c r="DD14">
        <v>5</v>
      </c>
      <c r="DE14" t="s">
        <v>6794</v>
      </c>
      <c r="EA14">
        <v>1</v>
      </c>
      <c r="EB14" t="s">
        <v>7523</v>
      </c>
      <c r="EP14" t="s">
        <v>6793</v>
      </c>
      <c r="JO14" t="s">
        <v>7524</v>
      </c>
      <c r="JP14" t="s">
        <v>7525</v>
      </c>
      <c r="JQ14">
        <v>2008</v>
      </c>
      <c r="JU14" t="s">
        <v>6794</v>
      </c>
      <c r="JV14" t="s">
        <v>6793</v>
      </c>
      <c r="NW14">
        <v>7</v>
      </c>
      <c r="NX14" t="s">
        <v>7515</v>
      </c>
      <c r="NY14" t="s">
        <v>7515</v>
      </c>
      <c r="NZ14" t="s">
        <v>7516</v>
      </c>
      <c r="OA14" t="s">
        <v>7515</v>
      </c>
      <c r="OB14" t="s">
        <v>7515</v>
      </c>
      <c r="OC14" t="s">
        <v>7515</v>
      </c>
      <c r="OD14" t="s">
        <v>7515</v>
      </c>
      <c r="OE14" t="s">
        <v>7515</v>
      </c>
      <c r="OF14" t="s">
        <v>7515</v>
      </c>
      <c r="OG14" t="s">
        <v>7515</v>
      </c>
      <c r="OH14" t="s">
        <v>7515</v>
      </c>
      <c r="OI14" t="s">
        <v>7526</v>
      </c>
      <c r="OJ14" t="s">
        <v>7526</v>
      </c>
      <c r="OK14" t="s">
        <v>7526</v>
      </c>
      <c r="OL14" t="s">
        <v>7527</v>
      </c>
      <c r="OM14" t="s">
        <v>7528</v>
      </c>
      <c r="ON14" t="s">
        <v>7529</v>
      </c>
      <c r="OO14" t="s">
        <v>7528</v>
      </c>
      <c r="OP14">
        <v>1</v>
      </c>
      <c r="OQ14" t="s">
        <v>28</v>
      </c>
      <c r="OR14" t="s">
        <v>212</v>
      </c>
      <c r="OS14">
        <v>2006</v>
      </c>
      <c r="OT14">
        <v>1</v>
      </c>
      <c r="OU14">
        <v>1</v>
      </c>
      <c r="OV14">
        <v>1</v>
      </c>
      <c r="OW14">
        <v>0</v>
      </c>
      <c r="OX14">
        <v>1</v>
      </c>
      <c r="OY14">
        <v>35</v>
      </c>
      <c r="OZ14" t="s">
        <v>7515</v>
      </c>
      <c r="PA14" t="s">
        <v>7515</v>
      </c>
      <c r="PB14" t="s">
        <v>7515</v>
      </c>
      <c r="PC14" t="s">
        <v>7515</v>
      </c>
      <c r="PD14" t="s">
        <v>7515</v>
      </c>
      <c r="PE14" t="s">
        <v>7515</v>
      </c>
      <c r="PF14" t="s">
        <v>7515</v>
      </c>
      <c r="PG14" t="s">
        <v>7515</v>
      </c>
      <c r="PH14" t="s">
        <v>7515</v>
      </c>
      <c r="PI14" t="s">
        <v>7515</v>
      </c>
      <c r="PJ14" t="s">
        <v>7515</v>
      </c>
      <c r="PK14" t="s">
        <v>7515</v>
      </c>
      <c r="PL14" t="s">
        <v>7515</v>
      </c>
      <c r="PM14" t="s">
        <v>7515</v>
      </c>
      <c r="PN14" t="s">
        <v>7515</v>
      </c>
      <c r="PO14" t="s">
        <v>7515</v>
      </c>
      <c r="PP14" t="s">
        <v>7515</v>
      </c>
      <c r="PQ14" t="s">
        <v>7516</v>
      </c>
      <c r="PR14" t="s">
        <v>7515</v>
      </c>
      <c r="PS14" t="s">
        <v>7515</v>
      </c>
      <c r="PT14" t="s">
        <v>7515</v>
      </c>
      <c r="PU14" t="s">
        <v>7515</v>
      </c>
      <c r="PV14" t="s">
        <v>7515</v>
      </c>
      <c r="PW14" t="s">
        <v>7515</v>
      </c>
      <c r="PX14" t="s">
        <v>7515</v>
      </c>
      <c r="PY14" t="s">
        <v>7515</v>
      </c>
      <c r="PZ14" t="s">
        <v>7515</v>
      </c>
      <c r="QA14" t="s">
        <v>7515</v>
      </c>
      <c r="QB14" t="s">
        <v>7515</v>
      </c>
      <c r="QC14" t="s">
        <v>7515</v>
      </c>
      <c r="QE14" t="s">
        <v>7516</v>
      </c>
      <c r="QF14" t="s">
        <v>7515</v>
      </c>
      <c r="QG14" t="s">
        <v>7515</v>
      </c>
      <c r="QH14" t="s">
        <v>7515</v>
      </c>
      <c r="QI14" t="s">
        <v>7515</v>
      </c>
      <c r="QJ14" t="s">
        <v>7515</v>
      </c>
      <c r="QK14" t="s">
        <v>7515</v>
      </c>
      <c r="RB14" t="s">
        <v>7530</v>
      </c>
      <c r="RP14">
        <f>IF(AU14="Don't Know",-1,IF(AU14&gt;=30,1,IF(AU14&gt;=20,2,IF(AU14&gt;=15,3,IF(AU14&gt;=10,4,IF(AU14&gt;=5,5,IF(AU14&gt;0,6,0)))))))</f>
        <v>2</v>
      </c>
      <c r="RS14">
        <f>VLOOKUP(BM14,$RT$2:$RX$12,5,FALSE)</f>
        <v>1</v>
      </c>
    </row>
    <row r="15" spans="1:492" x14ac:dyDescent="0.3">
      <c r="A15">
        <v>70002</v>
      </c>
      <c r="B15">
        <v>4</v>
      </c>
      <c r="C15">
        <v>0</v>
      </c>
      <c r="D15">
        <v>5</v>
      </c>
      <c r="E15">
        <v>20</v>
      </c>
      <c r="F15">
        <v>125</v>
      </c>
      <c r="G15">
        <v>102</v>
      </c>
      <c r="H15">
        <v>15</v>
      </c>
      <c r="I15" t="s">
        <v>6793</v>
      </c>
      <c r="J15" t="s">
        <v>6793</v>
      </c>
      <c r="O15" t="s">
        <v>6793</v>
      </c>
      <c r="P15" t="s">
        <v>7515</v>
      </c>
      <c r="Q15" t="s">
        <v>7516</v>
      </c>
      <c r="R15" t="s">
        <v>7515</v>
      </c>
      <c r="S15" t="s">
        <v>7515</v>
      </c>
      <c r="T15" t="s">
        <v>7515</v>
      </c>
      <c r="U15" t="s">
        <v>7515</v>
      </c>
      <c r="V15" t="s">
        <v>7515</v>
      </c>
      <c r="W15" t="s">
        <v>7515</v>
      </c>
      <c r="X15" t="s">
        <v>7515</v>
      </c>
      <c r="Y15" t="s">
        <v>7515</v>
      </c>
      <c r="Z15" t="s">
        <v>7515</v>
      </c>
      <c r="AA15" t="s">
        <v>7515</v>
      </c>
      <c r="AB15" t="s">
        <v>7515</v>
      </c>
      <c r="AC15" t="s">
        <v>7515</v>
      </c>
      <c r="AD15" t="s">
        <v>7515</v>
      </c>
      <c r="AE15" t="s">
        <v>7515</v>
      </c>
      <c r="AF15" t="s">
        <v>7515</v>
      </c>
      <c r="AG15" t="s">
        <v>7515</v>
      </c>
      <c r="AH15" t="s">
        <v>7515</v>
      </c>
      <c r="AI15" t="s">
        <v>6796</v>
      </c>
      <c r="AQ15" t="s">
        <v>6757</v>
      </c>
      <c r="AR15" t="s">
        <v>6793</v>
      </c>
      <c r="AS15" t="s">
        <v>6793</v>
      </c>
      <c r="AT15">
        <v>0</v>
      </c>
      <c r="AU15">
        <v>10</v>
      </c>
      <c r="AV15" t="s">
        <v>6988</v>
      </c>
      <c r="AX15" t="s">
        <v>6793</v>
      </c>
      <c r="AY15" t="s">
        <v>6813</v>
      </c>
      <c r="AZ15" t="s">
        <v>7531</v>
      </c>
      <c r="BA15" t="s">
        <v>6991</v>
      </c>
      <c r="BC15" t="s">
        <v>6794</v>
      </c>
      <c r="BD15" t="s">
        <v>6794</v>
      </c>
      <c r="BE15" t="s">
        <v>6793</v>
      </c>
      <c r="BF15" t="s">
        <v>6794</v>
      </c>
      <c r="BG15" t="s">
        <v>6794</v>
      </c>
      <c r="BH15" t="s">
        <v>6793</v>
      </c>
      <c r="BI15" t="s">
        <v>6793</v>
      </c>
      <c r="BJ15" t="s">
        <v>6793</v>
      </c>
      <c r="BK15" t="s">
        <v>6794</v>
      </c>
      <c r="BL15" t="s">
        <v>6794</v>
      </c>
      <c r="BM15" t="s">
        <v>7022</v>
      </c>
      <c r="BN15" t="s">
        <v>7030</v>
      </c>
      <c r="BO15" t="s">
        <v>6794</v>
      </c>
      <c r="BQ15">
        <v>50</v>
      </c>
      <c r="BR15" t="s">
        <v>7532</v>
      </c>
      <c r="BS15" t="s">
        <v>7533</v>
      </c>
      <c r="BT15" t="s">
        <v>7534</v>
      </c>
      <c r="BU15">
        <v>-5</v>
      </c>
      <c r="BV15" t="s">
        <v>7535</v>
      </c>
      <c r="BW15" t="s">
        <v>7515</v>
      </c>
      <c r="BX15" t="s">
        <v>7515</v>
      </c>
      <c r="BY15" t="s">
        <v>7515</v>
      </c>
      <c r="BZ15" t="s">
        <v>7515</v>
      </c>
      <c r="CA15" t="s">
        <v>7515</v>
      </c>
      <c r="CB15" t="s">
        <v>7515</v>
      </c>
      <c r="CC15" t="s">
        <v>7515</v>
      </c>
      <c r="CD15" t="s">
        <v>7516</v>
      </c>
      <c r="CE15" t="s">
        <v>7515</v>
      </c>
      <c r="CF15" t="s">
        <v>7515</v>
      </c>
      <c r="CG15" t="s">
        <v>7515</v>
      </c>
      <c r="CH15" t="s">
        <v>7515</v>
      </c>
      <c r="CI15" t="s">
        <v>6793</v>
      </c>
      <c r="CJ15" t="s">
        <v>6793</v>
      </c>
      <c r="CO15" t="s">
        <v>6793</v>
      </c>
      <c r="CP15" t="s">
        <v>6793</v>
      </c>
      <c r="CQ15" t="s">
        <v>6794</v>
      </c>
      <c r="CR15" t="s">
        <v>6793</v>
      </c>
      <c r="CS15" t="s">
        <v>6793</v>
      </c>
      <c r="CT15" t="s">
        <v>6793</v>
      </c>
      <c r="CU15" t="s">
        <v>6794</v>
      </c>
      <c r="CV15" t="s">
        <v>6793</v>
      </c>
      <c r="CW15" t="s">
        <v>6794</v>
      </c>
      <c r="CX15" t="s">
        <v>7520</v>
      </c>
      <c r="CY15" t="s">
        <v>6757</v>
      </c>
      <c r="CZ15" t="s">
        <v>7536</v>
      </c>
      <c r="DA15" t="s">
        <v>6794</v>
      </c>
      <c r="DB15">
        <v>1</v>
      </c>
      <c r="DC15">
        <v>1</v>
      </c>
      <c r="DD15">
        <v>1</v>
      </c>
      <c r="EA15">
        <v>1</v>
      </c>
      <c r="EB15" t="s">
        <v>7537</v>
      </c>
      <c r="EJ15" t="s">
        <v>6794</v>
      </c>
      <c r="EP15" t="s">
        <v>6793</v>
      </c>
      <c r="IA15" t="s">
        <v>7538</v>
      </c>
      <c r="IB15" t="s">
        <v>6</v>
      </c>
      <c r="IC15" t="s">
        <v>6</v>
      </c>
      <c r="ID15" t="s">
        <v>6</v>
      </c>
      <c r="IG15" t="s">
        <v>6794</v>
      </c>
      <c r="IH15" t="s">
        <v>6793</v>
      </c>
      <c r="II15" t="s">
        <v>7538</v>
      </c>
      <c r="IJ15" t="s">
        <v>6</v>
      </c>
      <c r="IK15" t="s">
        <v>6</v>
      </c>
      <c r="IL15" t="s">
        <v>6</v>
      </c>
      <c r="IM15" t="s">
        <v>7526</v>
      </c>
      <c r="IO15" t="s">
        <v>6794</v>
      </c>
      <c r="IP15" t="s">
        <v>6793</v>
      </c>
      <c r="KE15" t="s">
        <v>7538</v>
      </c>
      <c r="KF15" t="s">
        <v>6</v>
      </c>
      <c r="KG15" t="s">
        <v>6</v>
      </c>
      <c r="KH15" t="s">
        <v>6</v>
      </c>
      <c r="KI15" t="s">
        <v>7526</v>
      </c>
      <c r="KK15" t="s">
        <v>6794</v>
      </c>
      <c r="KL15" t="s">
        <v>6793</v>
      </c>
      <c r="KM15" t="s">
        <v>7538</v>
      </c>
      <c r="KN15" t="s">
        <v>6</v>
      </c>
      <c r="KO15" t="s">
        <v>6</v>
      </c>
      <c r="KP15" t="s">
        <v>6</v>
      </c>
      <c r="KS15" t="s">
        <v>6794</v>
      </c>
      <c r="KT15" t="s">
        <v>6793</v>
      </c>
      <c r="OM15" t="s">
        <v>7528</v>
      </c>
      <c r="ON15" t="s">
        <v>7539</v>
      </c>
      <c r="OO15" t="s">
        <v>7528</v>
      </c>
      <c r="OP15">
        <v>1</v>
      </c>
      <c r="OQ15" t="s">
        <v>28</v>
      </c>
      <c r="OR15" t="s">
        <v>265</v>
      </c>
      <c r="OS15">
        <v>2006</v>
      </c>
      <c r="OT15">
        <v>7</v>
      </c>
      <c r="OU15">
        <v>1</v>
      </c>
      <c r="OV15">
        <v>7</v>
      </c>
      <c r="OW15">
        <v>1</v>
      </c>
      <c r="OX15">
        <v>0</v>
      </c>
      <c r="OY15">
        <v>35</v>
      </c>
      <c r="OZ15" t="s">
        <v>7515</v>
      </c>
      <c r="PA15" t="s">
        <v>7515</v>
      </c>
      <c r="PB15" t="s">
        <v>7515</v>
      </c>
      <c r="PC15" t="s">
        <v>7515</v>
      </c>
      <c r="PD15" t="s">
        <v>7515</v>
      </c>
      <c r="PE15" t="s">
        <v>7515</v>
      </c>
      <c r="PF15" t="s">
        <v>7515</v>
      </c>
      <c r="PG15" t="s">
        <v>7515</v>
      </c>
      <c r="PH15" t="s">
        <v>7515</v>
      </c>
      <c r="PI15" t="s">
        <v>7515</v>
      </c>
      <c r="PJ15" t="s">
        <v>7515</v>
      </c>
      <c r="PK15" t="s">
        <v>7515</v>
      </c>
      <c r="PL15" t="s">
        <v>7516</v>
      </c>
      <c r="PM15" t="s">
        <v>7516</v>
      </c>
      <c r="PN15" t="s">
        <v>7515</v>
      </c>
      <c r="PO15" t="s">
        <v>7515</v>
      </c>
      <c r="PP15" t="s">
        <v>7515</v>
      </c>
      <c r="PQ15" t="s">
        <v>7515</v>
      </c>
      <c r="PR15" t="s">
        <v>7515</v>
      </c>
      <c r="PS15" t="s">
        <v>7516</v>
      </c>
      <c r="PT15" t="s">
        <v>7516</v>
      </c>
      <c r="PU15" t="s">
        <v>7515</v>
      </c>
      <c r="PV15" t="s">
        <v>7515</v>
      </c>
      <c r="PW15" t="s">
        <v>7515</v>
      </c>
      <c r="PX15" t="s">
        <v>7515</v>
      </c>
      <c r="PY15" t="s">
        <v>7515</v>
      </c>
      <c r="PZ15" t="s">
        <v>7515</v>
      </c>
      <c r="QA15" t="s">
        <v>7515</v>
      </c>
      <c r="QB15" t="s">
        <v>7515</v>
      </c>
      <c r="QC15" t="s">
        <v>7515</v>
      </c>
      <c r="QE15" t="s">
        <v>7516</v>
      </c>
      <c r="QF15" t="s">
        <v>7515</v>
      </c>
      <c r="QG15" t="s">
        <v>7515</v>
      </c>
      <c r="QH15" t="s">
        <v>7515</v>
      </c>
      <c r="QI15" t="s">
        <v>7515</v>
      </c>
      <c r="QJ15" t="s">
        <v>7515</v>
      </c>
      <c r="QK15" t="s">
        <v>7515</v>
      </c>
      <c r="RP15">
        <f t="shared" ref="RP15:RP78" si="0">IF(AU15="Don't Know",-1,IF(AU15&gt;=30,1,IF(AU15&gt;=20,2,IF(AU15&gt;=15,3,IF(AU15&gt;=10,4,IF(AU15&gt;=5,5,IF(AU15&gt;0,6,0)))))))</f>
        <v>4</v>
      </c>
      <c r="RS15">
        <f t="shared" ref="RS15:RS78" si="1">VLOOKUP(BM15,$RT$2:$RX$12,5,FALSE)</f>
        <v>2</v>
      </c>
    </row>
    <row r="16" spans="1:492" x14ac:dyDescent="0.3">
      <c r="A16">
        <v>70003</v>
      </c>
      <c r="B16">
        <v>7</v>
      </c>
      <c r="C16">
        <v>0</v>
      </c>
      <c r="D16">
        <v>5</v>
      </c>
      <c r="E16">
        <v>16</v>
      </c>
      <c r="F16">
        <v>81</v>
      </c>
      <c r="G16">
        <v>102</v>
      </c>
      <c r="H16">
        <v>3</v>
      </c>
      <c r="I16" t="s">
        <v>6793</v>
      </c>
      <c r="J16" t="s">
        <v>6793</v>
      </c>
      <c r="O16" t="s">
        <v>6793</v>
      </c>
      <c r="P16" t="s">
        <v>7516</v>
      </c>
      <c r="Q16" t="s">
        <v>7515</v>
      </c>
      <c r="R16" t="s">
        <v>7515</v>
      </c>
      <c r="S16" t="s">
        <v>7515</v>
      </c>
      <c r="T16" t="s">
        <v>7515</v>
      </c>
      <c r="U16" t="s">
        <v>7515</v>
      </c>
      <c r="V16" t="s">
        <v>7515</v>
      </c>
      <c r="W16" t="s">
        <v>7515</v>
      </c>
      <c r="X16" t="s">
        <v>7515</v>
      </c>
      <c r="Y16" t="s">
        <v>7515</v>
      </c>
      <c r="Z16" t="s">
        <v>7515</v>
      </c>
      <c r="AA16" t="s">
        <v>7515</v>
      </c>
      <c r="AB16" t="s">
        <v>7515</v>
      </c>
      <c r="AC16" t="s">
        <v>7515</v>
      </c>
      <c r="AD16" t="s">
        <v>7515</v>
      </c>
      <c r="AE16" t="s">
        <v>7515</v>
      </c>
      <c r="AF16" t="s">
        <v>7515</v>
      </c>
      <c r="AG16" t="s">
        <v>7515</v>
      </c>
      <c r="AH16" t="s">
        <v>7515</v>
      </c>
      <c r="AI16" t="s">
        <v>6796</v>
      </c>
      <c r="AQ16" t="s">
        <v>6985</v>
      </c>
      <c r="AR16" t="s">
        <v>6793</v>
      </c>
      <c r="AS16" t="s">
        <v>6793</v>
      </c>
      <c r="AT16">
        <v>0</v>
      </c>
      <c r="AU16">
        <v>7</v>
      </c>
      <c r="AV16" t="s">
        <v>6992</v>
      </c>
      <c r="AX16" t="s">
        <v>6793</v>
      </c>
      <c r="AY16" t="s">
        <v>6813</v>
      </c>
      <c r="AZ16" t="s">
        <v>7531</v>
      </c>
      <c r="BA16" t="s">
        <v>6991</v>
      </c>
      <c r="BC16" t="s">
        <v>6794</v>
      </c>
      <c r="BD16" t="s">
        <v>6794</v>
      </c>
      <c r="BE16" t="s">
        <v>6794</v>
      </c>
      <c r="BF16" t="s">
        <v>6794</v>
      </c>
      <c r="BG16" t="s">
        <v>6793</v>
      </c>
      <c r="BH16" t="s">
        <v>6793</v>
      </c>
      <c r="BI16" t="s">
        <v>6793</v>
      </c>
      <c r="BJ16" t="s">
        <v>6794</v>
      </c>
      <c r="BK16" t="s">
        <v>6794</v>
      </c>
      <c r="BL16" t="s">
        <v>6794</v>
      </c>
      <c r="BM16" t="s">
        <v>7022</v>
      </c>
      <c r="BN16" t="s">
        <v>6</v>
      </c>
      <c r="BO16" t="s">
        <v>7540</v>
      </c>
      <c r="BP16" t="s">
        <v>7541</v>
      </c>
      <c r="BS16" t="s">
        <v>7519</v>
      </c>
      <c r="BT16" t="s">
        <v>7542</v>
      </c>
      <c r="BU16">
        <v>-5</v>
      </c>
      <c r="BV16" t="s">
        <v>7543</v>
      </c>
      <c r="BW16" t="s">
        <v>7515</v>
      </c>
      <c r="BX16" t="s">
        <v>7515</v>
      </c>
      <c r="BY16" t="s">
        <v>7516</v>
      </c>
      <c r="BZ16" t="s">
        <v>7515</v>
      </c>
      <c r="CA16" t="s">
        <v>7515</v>
      </c>
      <c r="CB16" t="s">
        <v>7515</v>
      </c>
      <c r="CC16" t="s">
        <v>7515</v>
      </c>
      <c r="CD16" t="s">
        <v>7515</v>
      </c>
      <c r="CE16" t="s">
        <v>7515</v>
      </c>
      <c r="CF16" t="s">
        <v>7515</v>
      </c>
      <c r="CG16" t="s">
        <v>7515</v>
      </c>
      <c r="CH16" t="s">
        <v>7515</v>
      </c>
      <c r="CI16" t="s">
        <v>6794</v>
      </c>
      <c r="CJ16" t="s">
        <v>6794</v>
      </c>
      <c r="CK16" t="s">
        <v>6</v>
      </c>
      <c r="CL16" t="s">
        <v>6966</v>
      </c>
      <c r="CM16" t="s">
        <v>6</v>
      </c>
      <c r="CN16" t="s">
        <v>7544</v>
      </c>
      <c r="CO16" t="s">
        <v>6794</v>
      </c>
      <c r="CP16" t="s">
        <v>6794</v>
      </c>
      <c r="CQ16" t="s">
        <v>6794</v>
      </c>
      <c r="CR16" t="s">
        <v>6793</v>
      </c>
      <c r="CS16" t="s">
        <v>6794</v>
      </c>
      <c r="CT16" t="s">
        <v>6794</v>
      </c>
      <c r="CU16" t="s">
        <v>6794</v>
      </c>
      <c r="CV16" t="s">
        <v>6793</v>
      </c>
      <c r="CW16" t="s">
        <v>6794</v>
      </c>
      <c r="CX16" t="s">
        <v>7545</v>
      </c>
      <c r="CY16" t="s">
        <v>7546</v>
      </c>
      <c r="CZ16" t="s">
        <v>6966</v>
      </c>
      <c r="DA16" t="s">
        <v>6794</v>
      </c>
      <c r="DB16">
        <v>1</v>
      </c>
      <c r="DC16">
        <v>1</v>
      </c>
      <c r="DD16" t="s">
        <v>7547</v>
      </c>
      <c r="EA16">
        <v>6</v>
      </c>
      <c r="EC16">
        <v>2</v>
      </c>
      <c r="ED16">
        <v>1</v>
      </c>
      <c r="EE16">
        <v>0</v>
      </c>
      <c r="EF16">
        <v>2</v>
      </c>
      <c r="EG16">
        <v>1</v>
      </c>
      <c r="EH16">
        <v>0</v>
      </c>
      <c r="EI16">
        <v>0</v>
      </c>
      <c r="EJ16" t="s">
        <v>6794</v>
      </c>
      <c r="EP16" t="s">
        <v>6794</v>
      </c>
      <c r="OM16" t="s">
        <v>7548</v>
      </c>
      <c r="ON16" t="s">
        <v>7529</v>
      </c>
      <c r="OO16" t="s">
        <v>7548</v>
      </c>
      <c r="OP16">
        <v>1</v>
      </c>
      <c r="OQ16" t="s">
        <v>28</v>
      </c>
      <c r="OR16" t="s">
        <v>7549</v>
      </c>
      <c r="OS16">
        <v>2007</v>
      </c>
      <c r="OT16">
        <v>6</v>
      </c>
      <c r="OU16">
        <v>1</v>
      </c>
      <c r="OV16">
        <v>6</v>
      </c>
      <c r="OW16">
        <v>1</v>
      </c>
      <c r="OX16">
        <v>0</v>
      </c>
      <c r="OY16">
        <v>35</v>
      </c>
      <c r="QE16">
        <v>-5</v>
      </c>
      <c r="QF16">
        <v>-5</v>
      </c>
      <c r="QG16">
        <v>-5</v>
      </c>
      <c r="QH16">
        <v>-5</v>
      </c>
      <c r="QI16">
        <v>-5</v>
      </c>
      <c r="QJ16">
        <v>-5</v>
      </c>
      <c r="QK16">
        <v>-5</v>
      </c>
      <c r="RP16">
        <f t="shared" si="0"/>
        <v>5</v>
      </c>
      <c r="RS16">
        <f t="shared" si="1"/>
        <v>2</v>
      </c>
    </row>
    <row r="17" spans="1:487" x14ac:dyDescent="0.3">
      <c r="A17">
        <v>70004</v>
      </c>
      <c r="B17">
        <v>11</v>
      </c>
      <c r="C17">
        <v>0</v>
      </c>
      <c r="D17">
        <v>5</v>
      </c>
      <c r="E17">
        <v>16</v>
      </c>
      <c r="F17">
        <v>106</v>
      </c>
      <c r="G17">
        <v>102</v>
      </c>
      <c r="H17">
        <v>16</v>
      </c>
      <c r="I17" t="s">
        <v>6793</v>
      </c>
      <c r="J17" t="s">
        <v>6793</v>
      </c>
      <c r="O17" t="s">
        <v>6793</v>
      </c>
      <c r="P17" t="s">
        <v>7515</v>
      </c>
      <c r="Q17" t="s">
        <v>7516</v>
      </c>
      <c r="R17" t="s">
        <v>7515</v>
      </c>
      <c r="S17" t="s">
        <v>7515</v>
      </c>
      <c r="T17" t="s">
        <v>7515</v>
      </c>
      <c r="U17" t="s">
        <v>7515</v>
      </c>
      <c r="V17" t="s">
        <v>7515</v>
      </c>
      <c r="W17" t="s">
        <v>7515</v>
      </c>
      <c r="X17" t="s">
        <v>7515</v>
      </c>
      <c r="Y17" t="s">
        <v>7515</v>
      </c>
      <c r="Z17" t="s">
        <v>7515</v>
      </c>
      <c r="AA17" t="s">
        <v>7515</v>
      </c>
      <c r="AB17" t="s">
        <v>7515</v>
      </c>
      <c r="AC17" t="s">
        <v>7515</v>
      </c>
      <c r="AD17" t="s">
        <v>7515</v>
      </c>
      <c r="AE17" t="s">
        <v>7515</v>
      </c>
      <c r="AF17" t="s">
        <v>7516</v>
      </c>
      <c r="AG17" t="s">
        <v>7515</v>
      </c>
      <c r="AH17" t="s">
        <v>7515</v>
      </c>
      <c r="AI17" t="s">
        <v>7517</v>
      </c>
      <c r="AL17">
        <v>0</v>
      </c>
      <c r="AM17">
        <v>2</v>
      </c>
      <c r="AN17" t="s">
        <v>7550</v>
      </c>
      <c r="AO17">
        <v>6</v>
      </c>
      <c r="AQ17" t="s">
        <v>6994</v>
      </c>
      <c r="AR17" t="s">
        <v>6794</v>
      </c>
      <c r="AS17" t="s">
        <v>6794</v>
      </c>
      <c r="AT17" t="s">
        <v>6</v>
      </c>
      <c r="AU17" t="s">
        <v>6</v>
      </c>
      <c r="AV17" t="s">
        <v>6988</v>
      </c>
      <c r="AX17" t="s">
        <v>6793</v>
      </c>
      <c r="AY17" t="s">
        <v>6814</v>
      </c>
      <c r="BA17" t="s">
        <v>6991</v>
      </c>
      <c r="BB17" t="s">
        <v>7551</v>
      </c>
      <c r="BC17" t="s">
        <v>6794</v>
      </c>
      <c r="BD17" t="s">
        <v>6794</v>
      </c>
      <c r="BE17" t="s">
        <v>6793</v>
      </c>
      <c r="BF17" t="s">
        <v>6793</v>
      </c>
      <c r="BG17" t="s">
        <v>6794</v>
      </c>
      <c r="BH17" t="s">
        <v>6794</v>
      </c>
      <c r="BI17" t="s">
        <v>6793</v>
      </c>
      <c r="BJ17" t="s">
        <v>6794</v>
      </c>
      <c r="BK17" t="s">
        <v>6794</v>
      </c>
      <c r="BL17" t="s">
        <v>6794</v>
      </c>
      <c r="BM17" t="s">
        <v>7024</v>
      </c>
      <c r="BN17" t="s">
        <v>7022</v>
      </c>
      <c r="BO17" t="s">
        <v>6794</v>
      </c>
      <c r="BQ17">
        <v>1</v>
      </c>
      <c r="BR17" t="s">
        <v>6</v>
      </c>
      <c r="BS17" t="s">
        <v>7533</v>
      </c>
      <c r="BT17" t="s">
        <v>6</v>
      </c>
      <c r="BU17">
        <v>-5</v>
      </c>
      <c r="BV17">
        <v>10</v>
      </c>
      <c r="BW17" t="s">
        <v>7515</v>
      </c>
      <c r="BX17" t="s">
        <v>7515</v>
      </c>
      <c r="BY17" t="s">
        <v>7515</v>
      </c>
      <c r="BZ17" t="s">
        <v>7515</v>
      </c>
      <c r="CA17" t="s">
        <v>7515</v>
      </c>
      <c r="CB17" t="s">
        <v>7515</v>
      </c>
      <c r="CC17" t="s">
        <v>7515</v>
      </c>
      <c r="CD17" t="s">
        <v>7516</v>
      </c>
      <c r="CE17" t="s">
        <v>7515</v>
      </c>
      <c r="CF17" t="s">
        <v>7515</v>
      </c>
      <c r="CG17" t="s">
        <v>7515</v>
      </c>
      <c r="CH17" t="s">
        <v>7515</v>
      </c>
      <c r="CI17" t="s">
        <v>6793</v>
      </c>
      <c r="CJ17" t="s">
        <v>6794</v>
      </c>
      <c r="CO17" t="s">
        <v>6793</v>
      </c>
      <c r="CP17" t="s">
        <v>6793</v>
      </c>
      <c r="CQ17" t="s">
        <v>6794</v>
      </c>
      <c r="CR17" t="s">
        <v>6793</v>
      </c>
      <c r="CS17" t="s">
        <v>6794</v>
      </c>
      <c r="CT17" t="s">
        <v>6793</v>
      </c>
      <c r="CU17" t="s">
        <v>6794</v>
      </c>
      <c r="CV17" t="s">
        <v>6793</v>
      </c>
      <c r="CW17" t="s">
        <v>6794</v>
      </c>
      <c r="CX17" t="s">
        <v>7520</v>
      </c>
      <c r="CY17" t="s">
        <v>7521</v>
      </c>
      <c r="CZ17" t="s">
        <v>7522</v>
      </c>
      <c r="DA17" t="s">
        <v>6793</v>
      </c>
      <c r="DB17">
        <v>2</v>
      </c>
      <c r="DC17">
        <v>4</v>
      </c>
      <c r="DD17">
        <v>3</v>
      </c>
      <c r="DE17" t="s">
        <v>6794</v>
      </c>
      <c r="EA17">
        <v>3</v>
      </c>
      <c r="EC17">
        <v>1</v>
      </c>
      <c r="ED17">
        <v>0</v>
      </c>
      <c r="EE17">
        <v>2</v>
      </c>
      <c r="EF17">
        <v>0</v>
      </c>
      <c r="EG17">
        <v>0</v>
      </c>
      <c r="EH17">
        <v>0</v>
      </c>
      <c r="EI17">
        <v>0</v>
      </c>
      <c r="EP17" t="s">
        <v>6793</v>
      </c>
      <c r="GU17" t="s">
        <v>7538</v>
      </c>
      <c r="GV17" t="s">
        <v>6</v>
      </c>
      <c r="GW17" t="s">
        <v>6</v>
      </c>
      <c r="GX17" t="s">
        <v>7552</v>
      </c>
      <c r="HA17" t="s">
        <v>6794</v>
      </c>
      <c r="NO17" t="s">
        <v>7538</v>
      </c>
      <c r="NP17" t="s">
        <v>6</v>
      </c>
      <c r="NQ17" t="s">
        <v>6</v>
      </c>
      <c r="NR17" t="s">
        <v>7552</v>
      </c>
      <c r="NU17" t="s">
        <v>6794</v>
      </c>
      <c r="OI17" t="s">
        <v>7526</v>
      </c>
      <c r="OJ17" t="s">
        <v>7526</v>
      </c>
      <c r="OK17" t="s">
        <v>7526</v>
      </c>
      <c r="OL17" t="s">
        <v>7526</v>
      </c>
      <c r="OM17" t="s">
        <v>7528</v>
      </c>
      <c r="ON17" t="s">
        <v>7529</v>
      </c>
      <c r="OO17" t="s">
        <v>7528</v>
      </c>
      <c r="OP17">
        <v>1</v>
      </c>
      <c r="OQ17" t="s">
        <v>28</v>
      </c>
      <c r="OR17" t="s">
        <v>265</v>
      </c>
      <c r="OS17">
        <v>2006</v>
      </c>
      <c r="OT17">
        <v>10</v>
      </c>
      <c r="OU17">
        <v>1</v>
      </c>
      <c r="OV17">
        <v>10</v>
      </c>
      <c r="OW17">
        <v>0</v>
      </c>
      <c r="OX17">
        <v>1</v>
      </c>
      <c r="OY17">
        <v>35</v>
      </c>
      <c r="OZ17" t="s">
        <v>7516</v>
      </c>
      <c r="PA17" t="s">
        <v>7515</v>
      </c>
      <c r="PB17" t="s">
        <v>7515</v>
      </c>
      <c r="PC17" t="s">
        <v>7515</v>
      </c>
      <c r="PD17" t="s">
        <v>7515</v>
      </c>
      <c r="PE17" t="s">
        <v>7515</v>
      </c>
      <c r="PF17" t="s">
        <v>7515</v>
      </c>
      <c r="PG17" t="s">
        <v>7515</v>
      </c>
      <c r="PH17" t="s">
        <v>7516</v>
      </c>
      <c r="PI17" t="s">
        <v>7515</v>
      </c>
      <c r="PJ17" t="s">
        <v>7515</v>
      </c>
      <c r="PK17" t="s">
        <v>7515</v>
      </c>
      <c r="PL17" t="s">
        <v>7515</v>
      </c>
      <c r="PM17" t="s">
        <v>7515</v>
      </c>
      <c r="PN17" t="s">
        <v>7515</v>
      </c>
      <c r="PO17" t="s">
        <v>7515</v>
      </c>
      <c r="PP17" t="s">
        <v>7515</v>
      </c>
      <c r="PQ17" t="s">
        <v>7515</v>
      </c>
      <c r="PR17" t="s">
        <v>7515</v>
      </c>
      <c r="PS17" t="s">
        <v>7515</v>
      </c>
      <c r="PT17" t="s">
        <v>7515</v>
      </c>
      <c r="PU17" t="s">
        <v>7515</v>
      </c>
      <c r="PV17" t="s">
        <v>7515</v>
      </c>
      <c r="PW17" t="s">
        <v>7515</v>
      </c>
      <c r="PX17" t="s">
        <v>7515</v>
      </c>
      <c r="PY17" t="s">
        <v>7515</v>
      </c>
      <c r="PZ17" t="s">
        <v>7515</v>
      </c>
      <c r="QA17" t="s">
        <v>7515</v>
      </c>
      <c r="QB17" t="s">
        <v>7515</v>
      </c>
      <c r="QC17" t="s">
        <v>7515</v>
      </c>
      <c r="QE17">
        <v>-5</v>
      </c>
      <c r="QF17">
        <v>-5</v>
      </c>
      <c r="QG17">
        <v>-5</v>
      </c>
      <c r="QH17">
        <v>-5</v>
      </c>
      <c r="QI17">
        <v>-5</v>
      </c>
      <c r="QJ17">
        <v>-5</v>
      </c>
      <c r="QK17">
        <v>-5</v>
      </c>
      <c r="RP17">
        <f t="shared" si="0"/>
        <v>-1</v>
      </c>
      <c r="RS17">
        <f t="shared" si="1"/>
        <v>3</v>
      </c>
    </row>
    <row r="18" spans="1:487" x14ac:dyDescent="0.3">
      <c r="A18">
        <v>70005</v>
      </c>
      <c r="B18">
        <v>13</v>
      </c>
      <c r="C18">
        <v>0</v>
      </c>
      <c r="D18">
        <v>5</v>
      </c>
      <c r="E18">
        <v>18</v>
      </c>
      <c r="F18">
        <v>113</v>
      </c>
      <c r="G18">
        <v>102</v>
      </c>
      <c r="H18">
        <v>9</v>
      </c>
      <c r="I18" t="s">
        <v>6793</v>
      </c>
      <c r="J18" t="s">
        <v>6793</v>
      </c>
      <c r="O18" t="s">
        <v>6793</v>
      </c>
      <c r="P18" t="s">
        <v>7515</v>
      </c>
      <c r="Q18" t="s">
        <v>7516</v>
      </c>
      <c r="R18" t="s">
        <v>7515</v>
      </c>
      <c r="S18" t="s">
        <v>7515</v>
      </c>
      <c r="T18" t="s">
        <v>7515</v>
      </c>
      <c r="U18" t="s">
        <v>7515</v>
      </c>
      <c r="V18" t="s">
        <v>7515</v>
      </c>
      <c r="W18" t="s">
        <v>7515</v>
      </c>
      <c r="X18" t="s">
        <v>7515</v>
      </c>
      <c r="Y18" t="s">
        <v>7515</v>
      </c>
      <c r="Z18" t="s">
        <v>7515</v>
      </c>
      <c r="AA18" t="s">
        <v>7515</v>
      </c>
      <c r="AB18" t="s">
        <v>7515</v>
      </c>
      <c r="AC18" t="s">
        <v>7515</v>
      </c>
      <c r="AD18" t="s">
        <v>7515</v>
      </c>
      <c r="AE18" t="s">
        <v>7515</v>
      </c>
      <c r="AF18" t="s">
        <v>7515</v>
      </c>
      <c r="AG18" t="s">
        <v>7516</v>
      </c>
      <c r="AH18" t="s">
        <v>7515</v>
      </c>
      <c r="AI18" t="s">
        <v>6796</v>
      </c>
      <c r="AQ18" t="s">
        <v>6985</v>
      </c>
      <c r="AR18" t="s">
        <v>6794</v>
      </c>
      <c r="AS18" t="s">
        <v>6794</v>
      </c>
      <c r="AT18">
        <v>0</v>
      </c>
      <c r="AU18">
        <v>10</v>
      </c>
      <c r="AV18" t="s">
        <v>6988</v>
      </c>
      <c r="AX18" t="s">
        <v>6794</v>
      </c>
      <c r="AY18" t="s">
        <v>6813</v>
      </c>
      <c r="AZ18" t="s">
        <v>7531</v>
      </c>
      <c r="BA18" t="s">
        <v>7553</v>
      </c>
      <c r="BC18" t="s">
        <v>6794</v>
      </c>
      <c r="BD18" t="s">
        <v>6794</v>
      </c>
      <c r="BE18" t="s">
        <v>6793</v>
      </c>
      <c r="BF18" t="s">
        <v>6793</v>
      </c>
      <c r="BG18" t="s">
        <v>6794</v>
      </c>
      <c r="BH18" t="s">
        <v>6794</v>
      </c>
      <c r="BI18" t="s">
        <v>6793</v>
      </c>
      <c r="BJ18" t="s">
        <v>6794</v>
      </c>
      <c r="BK18" t="s">
        <v>6794</v>
      </c>
      <c r="BL18" t="s">
        <v>6793</v>
      </c>
      <c r="BM18" t="s">
        <v>7021</v>
      </c>
      <c r="BN18" t="s">
        <v>7024</v>
      </c>
      <c r="BO18" t="s">
        <v>6794</v>
      </c>
      <c r="BQ18">
        <v>25</v>
      </c>
      <c r="BR18">
        <v>40</v>
      </c>
      <c r="BS18" t="s">
        <v>7519</v>
      </c>
      <c r="BT18" t="s">
        <v>7554</v>
      </c>
      <c r="BU18">
        <v>-5</v>
      </c>
      <c r="BV18">
        <v>10</v>
      </c>
      <c r="BW18" t="s">
        <v>7516</v>
      </c>
      <c r="BX18" t="s">
        <v>7515</v>
      </c>
      <c r="BY18" t="s">
        <v>7515</v>
      </c>
      <c r="BZ18" t="s">
        <v>7515</v>
      </c>
      <c r="CA18" t="s">
        <v>7515</v>
      </c>
      <c r="CB18" t="s">
        <v>7515</v>
      </c>
      <c r="CC18" t="s">
        <v>7515</v>
      </c>
      <c r="CD18" t="s">
        <v>7515</v>
      </c>
      <c r="CE18" t="s">
        <v>7515</v>
      </c>
      <c r="CF18" t="s">
        <v>7515</v>
      </c>
      <c r="CG18" t="s">
        <v>7515</v>
      </c>
      <c r="CH18" t="s">
        <v>7515</v>
      </c>
      <c r="CI18" t="s">
        <v>6793</v>
      </c>
      <c r="CJ18" t="s">
        <v>6794</v>
      </c>
      <c r="CO18" t="s">
        <v>6793</v>
      </c>
      <c r="CP18" t="s">
        <v>6793</v>
      </c>
      <c r="CQ18" t="s">
        <v>6794</v>
      </c>
      <c r="CR18" t="s">
        <v>6793</v>
      </c>
      <c r="CS18" t="s">
        <v>6794</v>
      </c>
      <c r="CT18" t="s">
        <v>6794</v>
      </c>
      <c r="CU18" t="s">
        <v>6794</v>
      </c>
      <c r="CV18" t="s">
        <v>6793</v>
      </c>
      <c r="CW18" t="s">
        <v>6794</v>
      </c>
      <c r="CX18" t="s">
        <v>7545</v>
      </c>
      <c r="CY18" t="s">
        <v>7555</v>
      </c>
      <c r="CZ18" t="s">
        <v>6966</v>
      </c>
      <c r="DA18" t="s">
        <v>6793</v>
      </c>
      <c r="DB18">
        <v>1</v>
      </c>
      <c r="DC18">
        <v>2</v>
      </c>
      <c r="DD18">
        <v>2</v>
      </c>
      <c r="DE18" t="s">
        <v>6793</v>
      </c>
      <c r="DF18">
        <v>3</v>
      </c>
      <c r="DG18" t="s">
        <v>7556</v>
      </c>
      <c r="DH18">
        <v>2005</v>
      </c>
      <c r="DI18" t="s">
        <v>7557</v>
      </c>
      <c r="DJ18" t="s">
        <v>7556</v>
      </c>
      <c r="DK18">
        <v>2005</v>
      </c>
      <c r="DL18" t="s">
        <v>7558</v>
      </c>
      <c r="DM18">
        <v>2005</v>
      </c>
      <c r="DN18" t="s">
        <v>7557</v>
      </c>
      <c r="DO18" t="s">
        <v>7558</v>
      </c>
      <c r="DP18">
        <v>2005</v>
      </c>
      <c r="DQ18" t="s">
        <v>7558</v>
      </c>
      <c r="DR18">
        <v>2005</v>
      </c>
      <c r="DS18" t="s">
        <v>7557</v>
      </c>
      <c r="DT18" t="s">
        <v>7558</v>
      </c>
      <c r="DU18">
        <v>2005</v>
      </c>
      <c r="EA18">
        <v>3</v>
      </c>
      <c r="EC18">
        <v>0</v>
      </c>
      <c r="ED18">
        <v>1</v>
      </c>
      <c r="EE18">
        <v>2</v>
      </c>
      <c r="EF18">
        <v>0</v>
      </c>
      <c r="EG18">
        <v>0</v>
      </c>
      <c r="EH18">
        <v>0</v>
      </c>
      <c r="EI18">
        <v>0</v>
      </c>
      <c r="EJ18" t="s">
        <v>6794</v>
      </c>
      <c r="EP18" t="s">
        <v>6794</v>
      </c>
      <c r="OI18" t="s">
        <v>6857</v>
      </c>
      <c r="OJ18" t="s">
        <v>7526</v>
      </c>
      <c r="OK18" t="s">
        <v>6757</v>
      </c>
      <c r="OL18" t="s">
        <v>6757</v>
      </c>
      <c r="OM18" t="s">
        <v>7548</v>
      </c>
      <c r="ON18" t="s">
        <v>7539</v>
      </c>
      <c r="OO18" t="s">
        <v>7528</v>
      </c>
      <c r="OP18">
        <v>1</v>
      </c>
      <c r="OQ18" t="s">
        <v>28</v>
      </c>
      <c r="OR18" t="s">
        <v>212</v>
      </c>
      <c r="OS18">
        <v>2006</v>
      </c>
      <c r="OT18">
        <v>1</v>
      </c>
      <c r="OU18">
        <v>1</v>
      </c>
      <c r="OV18">
        <v>1</v>
      </c>
      <c r="OW18">
        <v>1</v>
      </c>
      <c r="OX18">
        <v>0</v>
      </c>
      <c r="OY18">
        <v>35</v>
      </c>
      <c r="QE18" t="s">
        <v>7515</v>
      </c>
      <c r="QF18" t="s">
        <v>7515</v>
      </c>
      <c r="QG18" t="s">
        <v>7515</v>
      </c>
      <c r="QH18" t="s">
        <v>7515</v>
      </c>
      <c r="QI18" t="s">
        <v>7515</v>
      </c>
      <c r="QJ18" t="s">
        <v>7515</v>
      </c>
      <c r="QK18" t="s">
        <v>7516</v>
      </c>
      <c r="RP18">
        <f t="shared" si="0"/>
        <v>4</v>
      </c>
      <c r="RS18">
        <f t="shared" si="1"/>
        <v>1</v>
      </c>
    </row>
    <row r="19" spans="1:487" x14ac:dyDescent="0.3">
      <c r="A19">
        <v>70006</v>
      </c>
      <c r="B19">
        <v>20</v>
      </c>
      <c r="C19">
        <v>0</v>
      </c>
      <c r="D19">
        <v>5</v>
      </c>
      <c r="E19">
        <v>13</v>
      </c>
      <c r="F19">
        <v>98</v>
      </c>
      <c r="G19">
        <v>102</v>
      </c>
      <c r="H19">
        <v>10</v>
      </c>
      <c r="I19" t="s">
        <v>6793</v>
      </c>
      <c r="J19" t="s">
        <v>6793</v>
      </c>
      <c r="O19" t="s">
        <v>6793</v>
      </c>
      <c r="P19" t="s">
        <v>7515</v>
      </c>
      <c r="Q19" t="s">
        <v>7516</v>
      </c>
      <c r="R19" t="s">
        <v>7515</v>
      </c>
      <c r="S19" t="s">
        <v>7515</v>
      </c>
      <c r="T19" t="s">
        <v>7515</v>
      </c>
      <c r="U19" t="s">
        <v>7515</v>
      </c>
      <c r="V19" t="s">
        <v>7515</v>
      </c>
      <c r="W19" t="s">
        <v>7515</v>
      </c>
      <c r="X19" t="s">
        <v>7515</v>
      </c>
      <c r="Y19" t="s">
        <v>7515</v>
      </c>
      <c r="Z19" t="s">
        <v>7515</v>
      </c>
      <c r="AA19" t="s">
        <v>7515</v>
      </c>
      <c r="AB19" t="s">
        <v>7515</v>
      </c>
      <c r="AC19" t="s">
        <v>7515</v>
      </c>
      <c r="AD19" t="s">
        <v>7515</v>
      </c>
      <c r="AE19" t="s">
        <v>7515</v>
      </c>
      <c r="AF19" t="s">
        <v>7515</v>
      </c>
      <c r="AG19" t="s">
        <v>7515</v>
      </c>
      <c r="AH19" t="s">
        <v>7515</v>
      </c>
      <c r="AI19" t="s">
        <v>7517</v>
      </c>
      <c r="AL19">
        <v>8</v>
      </c>
      <c r="AM19">
        <v>12</v>
      </c>
      <c r="AN19" t="s">
        <v>6845</v>
      </c>
      <c r="AQ19" t="s">
        <v>6993</v>
      </c>
      <c r="AR19" t="s">
        <v>6794</v>
      </c>
      <c r="AS19" t="s">
        <v>6794</v>
      </c>
      <c r="AT19">
        <v>0</v>
      </c>
      <c r="AU19">
        <v>15</v>
      </c>
      <c r="AV19" t="s">
        <v>6988</v>
      </c>
      <c r="AW19" t="s">
        <v>6793</v>
      </c>
      <c r="AX19" t="s">
        <v>6793</v>
      </c>
      <c r="AY19" t="s">
        <v>6813</v>
      </c>
      <c r="AZ19" t="s">
        <v>7531</v>
      </c>
      <c r="BA19" t="s">
        <v>6991</v>
      </c>
      <c r="BC19" t="s">
        <v>6793</v>
      </c>
      <c r="BD19" t="s">
        <v>6793</v>
      </c>
      <c r="BE19" t="s">
        <v>6793</v>
      </c>
      <c r="BF19" t="s">
        <v>6793</v>
      </c>
      <c r="BG19" t="s">
        <v>6793</v>
      </c>
      <c r="BH19" t="s">
        <v>6794</v>
      </c>
      <c r="BI19" t="s">
        <v>6794</v>
      </c>
      <c r="BJ19" t="s">
        <v>6794</v>
      </c>
      <c r="BK19" t="s">
        <v>6794</v>
      </c>
      <c r="BL19" t="s">
        <v>6794</v>
      </c>
      <c r="BM19" t="s">
        <v>7024</v>
      </c>
      <c r="BN19" t="s">
        <v>7028</v>
      </c>
      <c r="BO19" t="s">
        <v>6794</v>
      </c>
      <c r="BQ19">
        <v>100</v>
      </c>
      <c r="BR19" t="s">
        <v>7532</v>
      </c>
      <c r="BS19" t="s">
        <v>7519</v>
      </c>
      <c r="BT19" t="s">
        <v>6</v>
      </c>
      <c r="BU19" t="s">
        <v>7559</v>
      </c>
      <c r="BV19" t="s">
        <v>7543</v>
      </c>
      <c r="BW19" t="s">
        <v>7516</v>
      </c>
      <c r="BX19" t="s">
        <v>7515</v>
      </c>
      <c r="BY19" t="s">
        <v>7515</v>
      </c>
      <c r="BZ19" t="s">
        <v>7515</v>
      </c>
      <c r="CA19" t="s">
        <v>7515</v>
      </c>
      <c r="CB19" t="s">
        <v>7515</v>
      </c>
      <c r="CC19" t="s">
        <v>7515</v>
      </c>
      <c r="CD19" t="s">
        <v>7515</v>
      </c>
      <c r="CE19" t="s">
        <v>7515</v>
      </c>
      <c r="CF19" t="s">
        <v>7515</v>
      </c>
      <c r="CG19" t="s">
        <v>7515</v>
      </c>
      <c r="CH19" t="s">
        <v>7515</v>
      </c>
      <c r="CI19" t="s">
        <v>6793</v>
      </c>
      <c r="CJ19" t="s">
        <v>6794</v>
      </c>
      <c r="CO19" t="s">
        <v>6793</v>
      </c>
      <c r="CP19" t="s">
        <v>6793</v>
      </c>
      <c r="CQ19" t="s">
        <v>6794</v>
      </c>
      <c r="CR19" t="s">
        <v>6793</v>
      </c>
      <c r="CS19" t="s">
        <v>6794</v>
      </c>
      <c r="CT19" t="s">
        <v>6793</v>
      </c>
      <c r="CU19" t="s">
        <v>6794</v>
      </c>
      <c r="CV19" t="s">
        <v>6793</v>
      </c>
      <c r="CW19" t="s">
        <v>6794</v>
      </c>
      <c r="CX19" t="s">
        <v>7520</v>
      </c>
      <c r="CY19" t="s">
        <v>7521</v>
      </c>
      <c r="CZ19" t="s">
        <v>7522</v>
      </c>
      <c r="DA19" t="s">
        <v>6793</v>
      </c>
      <c r="DB19">
        <v>3</v>
      </c>
      <c r="DC19">
        <v>3</v>
      </c>
      <c r="DD19">
        <v>4</v>
      </c>
      <c r="DE19" t="s">
        <v>6794</v>
      </c>
      <c r="EA19">
        <v>4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 t="s">
        <v>6794</v>
      </c>
      <c r="EP19" t="s">
        <v>6793</v>
      </c>
      <c r="GU19" t="s">
        <v>7524</v>
      </c>
      <c r="GV19" t="s">
        <v>6</v>
      </c>
      <c r="GW19" t="s">
        <v>6</v>
      </c>
      <c r="GX19" t="s">
        <v>7552</v>
      </c>
      <c r="HA19" t="s">
        <v>6794</v>
      </c>
      <c r="OI19" t="s">
        <v>7526</v>
      </c>
      <c r="OJ19" t="s">
        <v>7526</v>
      </c>
      <c r="OK19" t="s">
        <v>7526</v>
      </c>
      <c r="OL19" t="s">
        <v>7526</v>
      </c>
      <c r="OM19" t="s">
        <v>7528</v>
      </c>
      <c r="ON19" t="s">
        <v>7539</v>
      </c>
      <c r="OO19" t="s">
        <v>7528</v>
      </c>
      <c r="OP19">
        <v>1</v>
      </c>
      <c r="OQ19" t="s">
        <v>28</v>
      </c>
      <c r="OR19" t="s">
        <v>212</v>
      </c>
      <c r="OS19">
        <v>2007</v>
      </c>
      <c r="OT19">
        <v>8</v>
      </c>
      <c r="OU19">
        <v>1</v>
      </c>
      <c r="OV19">
        <v>8</v>
      </c>
      <c r="OW19">
        <v>0</v>
      </c>
      <c r="OX19">
        <v>1</v>
      </c>
      <c r="OY19">
        <v>35</v>
      </c>
      <c r="OZ19" t="s">
        <v>7515</v>
      </c>
      <c r="PA19" t="s">
        <v>7515</v>
      </c>
      <c r="PB19" t="s">
        <v>7515</v>
      </c>
      <c r="PC19" t="s">
        <v>7515</v>
      </c>
      <c r="PD19" t="s">
        <v>7515</v>
      </c>
      <c r="PE19" t="s">
        <v>7515</v>
      </c>
      <c r="PF19" t="s">
        <v>7515</v>
      </c>
      <c r="PG19" t="s">
        <v>7515</v>
      </c>
      <c r="PH19" t="s">
        <v>7516</v>
      </c>
      <c r="PI19" t="s">
        <v>7515</v>
      </c>
      <c r="PJ19" t="s">
        <v>7515</v>
      </c>
      <c r="PK19" t="s">
        <v>7515</v>
      </c>
      <c r="PL19" t="s">
        <v>7515</v>
      </c>
      <c r="PM19" t="s">
        <v>7515</v>
      </c>
      <c r="PN19" t="s">
        <v>7515</v>
      </c>
      <c r="PO19" t="s">
        <v>7515</v>
      </c>
      <c r="PP19" t="s">
        <v>7515</v>
      </c>
      <c r="PQ19" t="s">
        <v>7515</v>
      </c>
      <c r="PR19" t="s">
        <v>7515</v>
      </c>
      <c r="PS19" t="s">
        <v>7515</v>
      </c>
      <c r="PT19" t="s">
        <v>7515</v>
      </c>
      <c r="PU19" t="s">
        <v>7515</v>
      </c>
      <c r="PV19" t="s">
        <v>7515</v>
      </c>
      <c r="PW19" t="s">
        <v>7515</v>
      </c>
      <c r="PX19" t="s">
        <v>7515</v>
      </c>
      <c r="PY19" t="s">
        <v>7515</v>
      </c>
      <c r="PZ19" t="s">
        <v>7515</v>
      </c>
      <c r="QA19" t="s">
        <v>7515</v>
      </c>
      <c r="QB19" t="s">
        <v>7515</v>
      </c>
      <c r="QC19" t="s">
        <v>7515</v>
      </c>
      <c r="QE19" t="s">
        <v>7516</v>
      </c>
      <c r="QF19" t="s">
        <v>7515</v>
      </c>
      <c r="QG19" t="s">
        <v>7515</v>
      </c>
      <c r="QH19" t="s">
        <v>7515</v>
      </c>
      <c r="QI19" t="s">
        <v>7515</v>
      </c>
      <c r="QJ19" t="s">
        <v>7515</v>
      </c>
      <c r="QK19" t="s">
        <v>7515</v>
      </c>
      <c r="RP19">
        <f t="shared" si="0"/>
        <v>3</v>
      </c>
      <c r="RS19">
        <f t="shared" si="1"/>
        <v>3</v>
      </c>
    </row>
    <row r="20" spans="1:487" x14ac:dyDescent="0.3">
      <c r="A20">
        <v>70007</v>
      </c>
      <c r="B20">
        <v>33</v>
      </c>
      <c r="C20">
        <v>0</v>
      </c>
      <c r="D20">
        <v>5</v>
      </c>
      <c r="E20">
        <v>8</v>
      </c>
      <c r="F20">
        <v>75</v>
      </c>
      <c r="G20">
        <v>102</v>
      </c>
      <c r="H20">
        <v>16</v>
      </c>
      <c r="I20" t="s">
        <v>6793</v>
      </c>
      <c r="J20" t="s">
        <v>6793</v>
      </c>
      <c r="O20" t="s">
        <v>6793</v>
      </c>
      <c r="P20" t="s">
        <v>7516</v>
      </c>
      <c r="Q20" t="s">
        <v>7515</v>
      </c>
      <c r="R20" t="s">
        <v>7515</v>
      </c>
      <c r="S20" t="s">
        <v>7515</v>
      </c>
      <c r="T20" t="s">
        <v>7515</v>
      </c>
      <c r="U20" t="s">
        <v>7515</v>
      </c>
      <c r="V20" t="s">
        <v>7515</v>
      </c>
      <c r="W20" t="s">
        <v>7515</v>
      </c>
      <c r="X20" t="s">
        <v>7515</v>
      </c>
      <c r="Y20" t="s">
        <v>7515</v>
      </c>
      <c r="Z20" t="s">
        <v>7515</v>
      </c>
      <c r="AA20" t="s">
        <v>7515</v>
      </c>
      <c r="AB20" t="s">
        <v>7515</v>
      </c>
      <c r="AC20" t="s">
        <v>7515</v>
      </c>
      <c r="AD20" t="s">
        <v>7515</v>
      </c>
      <c r="AE20" t="s">
        <v>7515</v>
      </c>
      <c r="AF20" t="s">
        <v>7515</v>
      </c>
      <c r="AG20" t="s">
        <v>7515</v>
      </c>
      <c r="AH20" t="s">
        <v>7515</v>
      </c>
      <c r="AI20" t="s">
        <v>7517</v>
      </c>
      <c r="AL20" t="s">
        <v>7547</v>
      </c>
      <c r="AM20" t="s">
        <v>7547</v>
      </c>
      <c r="AN20" t="s">
        <v>7560</v>
      </c>
      <c r="AQ20" t="s">
        <v>6993</v>
      </c>
      <c r="AR20" t="s">
        <v>6794</v>
      </c>
      <c r="AS20" t="s">
        <v>6794</v>
      </c>
      <c r="AT20" t="s">
        <v>6</v>
      </c>
      <c r="AU20" t="s">
        <v>6</v>
      </c>
      <c r="AV20" t="s">
        <v>6</v>
      </c>
      <c r="AW20" t="s">
        <v>6793</v>
      </c>
      <c r="AX20" t="s">
        <v>6794</v>
      </c>
      <c r="AY20" t="s">
        <v>6813</v>
      </c>
      <c r="AZ20" t="s">
        <v>7531</v>
      </c>
      <c r="BA20" t="s">
        <v>7518</v>
      </c>
      <c r="BC20" t="s">
        <v>6794</v>
      </c>
      <c r="BD20" t="s">
        <v>6794</v>
      </c>
      <c r="BE20" t="s">
        <v>6794</v>
      </c>
      <c r="BF20" t="s">
        <v>6794</v>
      </c>
      <c r="BH20" t="s">
        <v>6794</v>
      </c>
      <c r="BI20" t="s">
        <v>6794</v>
      </c>
      <c r="BJ20" t="s">
        <v>6793</v>
      </c>
      <c r="BK20" t="s">
        <v>6794</v>
      </c>
      <c r="BL20" t="s">
        <v>6794</v>
      </c>
      <c r="BM20" t="s">
        <v>7025</v>
      </c>
      <c r="BN20" t="s">
        <v>6</v>
      </c>
      <c r="BO20" t="s">
        <v>6794</v>
      </c>
      <c r="BQ20" t="s">
        <v>7547</v>
      </c>
      <c r="BR20">
        <v>50</v>
      </c>
      <c r="BS20" t="s">
        <v>7533</v>
      </c>
      <c r="BT20" t="s">
        <v>6</v>
      </c>
      <c r="BU20" t="s">
        <v>6</v>
      </c>
      <c r="BV20" t="s">
        <v>7543</v>
      </c>
      <c r="BW20" t="s">
        <v>7516</v>
      </c>
      <c r="BX20" t="s">
        <v>7515</v>
      </c>
      <c r="BY20" t="s">
        <v>7515</v>
      </c>
      <c r="BZ20" t="s">
        <v>7515</v>
      </c>
      <c r="CA20" t="s">
        <v>7515</v>
      </c>
      <c r="CB20" t="s">
        <v>7515</v>
      </c>
      <c r="CC20" t="s">
        <v>7515</v>
      </c>
      <c r="CD20" t="s">
        <v>7515</v>
      </c>
      <c r="CE20" t="s">
        <v>7515</v>
      </c>
      <c r="CF20" t="s">
        <v>7515</v>
      </c>
      <c r="CG20" t="s">
        <v>7515</v>
      </c>
      <c r="CH20" t="s">
        <v>7515</v>
      </c>
      <c r="CI20" t="s">
        <v>6794</v>
      </c>
      <c r="CJ20" t="s">
        <v>6794</v>
      </c>
      <c r="CO20" t="s">
        <v>6794</v>
      </c>
      <c r="CP20" t="s">
        <v>6794</v>
      </c>
      <c r="CQ20" t="s">
        <v>6794</v>
      </c>
      <c r="CR20" t="s">
        <v>6794</v>
      </c>
      <c r="CS20" t="s">
        <v>6794</v>
      </c>
      <c r="CT20" t="s">
        <v>6794</v>
      </c>
      <c r="CU20" t="s">
        <v>6794</v>
      </c>
      <c r="CV20" t="s">
        <v>6793</v>
      </c>
      <c r="CW20" t="s">
        <v>6794</v>
      </c>
      <c r="CX20" t="s">
        <v>7545</v>
      </c>
      <c r="CY20" t="s">
        <v>7521</v>
      </c>
      <c r="CZ20" t="s">
        <v>6966</v>
      </c>
      <c r="DA20" t="s">
        <v>6793</v>
      </c>
      <c r="DB20" t="s">
        <v>7547</v>
      </c>
      <c r="DC20" t="s">
        <v>7547</v>
      </c>
      <c r="DD20" t="s">
        <v>7547</v>
      </c>
      <c r="DE20" t="s">
        <v>6794</v>
      </c>
      <c r="EA20">
        <v>4</v>
      </c>
      <c r="EC20" t="s">
        <v>31</v>
      </c>
      <c r="EP20" t="s">
        <v>6794</v>
      </c>
      <c r="OI20" t="s">
        <v>7526</v>
      </c>
      <c r="OJ20" t="s">
        <v>7526</v>
      </c>
      <c r="OK20" t="s">
        <v>7527</v>
      </c>
      <c r="OL20" t="s">
        <v>7526</v>
      </c>
      <c r="OM20" t="s">
        <v>7528</v>
      </c>
      <c r="ON20" t="s">
        <v>7529</v>
      </c>
      <c r="OO20" t="s">
        <v>7528</v>
      </c>
      <c r="OP20">
        <v>1</v>
      </c>
      <c r="OQ20" t="s">
        <v>28</v>
      </c>
      <c r="OR20" t="s">
        <v>265</v>
      </c>
      <c r="OS20">
        <v>2007</v>
      </c>
      <c r="OT20">
        <v>3</v>
      </c>
      <c r="OU20">
        <v>1</v>
      </c>
      <c r="OV20">
        <v>3</v>
      </c>
      <c r="OW20">
        <v>0</v>
      </c>
      <c r="OX20">
        <v>1</v>
      </c>
      <c r="OY20">
        <v>35</v>
      </c>
      <c r="QE20">
        <v>-5</v>
      </c>
      <c r="QF20">
        <v>-5</v>
      </c>
      <c r="QG20">
        <v>-5</v>
      </c>
      <c r="QH20">
        <v>-5</v>
      </c>
      <c r="QI20">
        <v>-5</v>
      </c>
      <c r="QJ20">
        <v>-5</v>
      </c>
      <c r="QK20">
        <v>-5</v>
      </c>
      <c r="RP20">
        <f t="shared" si="0"/>
        <v>-1</v>
      </c>
      <c r="RS20">
        <f t="shared" si="1"/>
        <v>4</v>
      </c>
    </row>
    <row r="21" spans="1:487" x14ac:dyDescent="0.3">
      <c r="A21">
        <v>70008</v>
      </c>
      <c r="B21">
        <v>35</v>
      </c>
      <c r="C21">
        <v>0</v>
      </c>
      <c r="D21">
        <v>5</v>
      </c>
      <c r="E21">
        <v>11</v>
      </c>
      <c r="F21">
        <v>80</v>
      </c>
      <c r="G21">
        <v>102</v>
      </c>
      <c r="H21">
        <v>15</v>
      </c>
      <c r="I21" t="s">
        <v>6793</v>
      </c>
      <c r="J21" t="s">
        <v>6793</v>
      </c>
      <c r="O21" t="s">
        <v>6793</v>
      </c>
      <c r="P21" t="s">
        <v>7516</v>
      </c>
      <c r="Q21" t="s">
        <v>7515</v>
      </c>
      <c r="R21" t="s">
        <v>7515</v>
      </c>
      <c r="S21" t="s">
        <v>7515</v>
      </c>
      <c r="T21" t="s">
        <v>7515</v>
      </c>
      <c r="U21" t="s">
        <v>7515</v>
      </c>
      <c r="V21" t="s">
        <v>7515</v>
      </c>
      <c r="W21" t="s">
        <v>7515</v>
      </c>
      <c r="X21" t="s">
        <v>7515</v>
      </c>
      <c r="Y21" t="s">
        <v>7515</v>
      </c>
      <c r="Z21" t="s">
        <v>7515</v>
      </c>
      <c r="AA21" t="s">
        <v>7515</v>
      </c>
      <c r="AB21" t="s">
        <v>7515</v>
      </c>
      <c r="AC21" t="s">
        <v>7515</v>
      </c>
      <c r="AD21" t="s">
        <v>7515</v>
      </c>
      <c r="AE21" t="s">
        <v>7515</v>
      </c>
      <c r="AF21" t="s">
        <v>7515</v>
      </c>
      <c r="AG21" t="s">
        <v>7515</v>
      </c>
      <c r="AH21" t="s">
        <v>7515</v>
      </c>
      <c r="AI21" t="s">
        <v>6796</v>
      </c>
      <c r="AQ21" t="s">
        <v>6985</v>
      </c>
      <c r="AR21" t="s">
        <v>6794</v>
      </c>
      <c r="AS21" t="s">
        <v>6794</v>
      </c>
      <c r="AT21" t="s">
        <v>6</v>
      </c>
      <c r="AU21" t="s">
        <v>6</v>
      </c>
      <c r="AV21" t="s">
        <v>6988</v>
      </c>
      <c r="AW21" t="s">
        <v>6793</v>
      </c>
      <c r="AX21" t="s">
        <v>6793</v>
      </c>
      <c r="AY21" t="s">
        <v>6813</v>
      </c>
      <c r="AZ21" t="s">
        <v>7531</v>
      </c>
      <c r="BA21" t="s">
        <v>7518</v>
      </c>
      <c r="BC21" t="s">
        <v>6794</v>
      </c>
      <c r="BD21" t="s">
        <v>6794</v>
      </c>
      <c r="BE21" t="s">
        <v>6794</v>
      </c>
      <c r="BF21" t="s">
        <v>6793</v>
      </c>
      <c r="BG21" t="s">
        <v>6794</v>
      </c>
      <c r="BH21" t="s">
        <v>6794</v>
      </c>
      <c r="BI21" t="s">
        <v>6794</v>
      </c>
      <c r="BJ21" t="s">
        <v>6794</v>
      </c>
      <c r="BK21" t="s">
        <v>6794</v>
      </c>
      <c r="BL21" t="s">
        <v>6794</v>
      </c>
      <c r="BM21" t="s">
        <v>7024</v>
      </c>
      <c r="BN21" t="s">
        <v>7022</v>
      </c>
      <c r="BO21" t="s">
        <v>6794</v>
      </c>
      <c r="BQ21">
        <v>50</v>
      </c>
      <c r="BR21" t="s">
        <v>7532</v>
      </c>
      <c r="BS21" t="s">
        <v>7533</v>
      </c>
      <c r="BT21" t="s">
        <v>7534</v>
      </c>
      <c r="BU21" t="s">
        <v>6</v>
      </c>
      <c r="BV21" t="s">
        <v>7561</v>
      </c>
      <c r="BW21" t="s">
        <v>7515</v>
      </c>
      <c r="BX21" t="s">
        <v>7516</v>
      </c>
      <c r="BY21" t="s">
        <v>7515</v>
      </c>
      <c r="BZ21" t="s">
        <v>7515</v>
      </c>
      <c r="CA21" t="s">
        <v>7515</v>
      </c>
      <c r="CB21" t="s">
        <v>7515</v>
      </c>
      <c r="CC21" t="s">
        <v>7515</v>
      </c>
      <c r="CD21" t="s">
        <v>7515</v>
      </c>
      <c r="CE21" t="s">
        <v>7515</v>
      </c>
      <c r="CF21" t="s">
        <v>7515</v>
      </c>
      <c r="CG21" t="s">
        <v>7515</v>
      </c>
      <c r="CH21" t="s">
        <v>7515</v>
      </c>
      <c r="CI21" t="s">
        <v>6793</v>
      </c>
      <c r="CJ21" t="s">
        <v>6794</v>
      </c>
      <c r="CO21" t="s">
        <v>6793</v>
      </c>
      <c r="CP21" t="s">
        <v>6793</v>
      </c>
      <c r="CQ21" t="s">
        <v>6794</v>
      </c>
      <c r="CR21" t="s">
        <v>6793</v>
      </c>
      <c r="CS21" t="s">
        <v>6793</v>
      </c>
      <c r="CT21" t="s">
        <v>6794</v>
      </c>
      <c r="CU21" t="s">
        <v>6794</v>
      </c>
      <c r="CV21" t="s">
        <v>6793</v>
      </c>
      <c r="CW21" t="s">
        <v>6794</v>
      </c>
      <c r="CX21" t="s">
        <v>7520</v>
      </c>
      <c r="CY21" t="s">
        <v>7521</v>
      </c>
      <c r="CZ21" t="s">
        <v>7522</v>
      </c>
      <c r="DA21" t="s">
        <v>6793</v>
      </c>
      <c r="DB21">
        <v>2</v>
      </c>
      <c r="DC21">
        <v>3</v>
      </c>
      <c r="DD21">
        <v>2</v>
      </c>
      <c r="DE21" t="s">
        <v>6794</v>
      </c>
      <c r="EA21">
        <v>4</v>
      </c>
      <c r="EC21">
        <v>0</v>
      </c>
      <c r="ED21">
        <v>0</v>
      </c>
      <c r="EE21">
        <v>0</v>
      </c>
      <c r="EF21">
        <v>0</v>
      </c>
      <c r="EG21">
        <v>4</v>
      </c>
      <c r="EH21">
        <v>0</v>
      </c>
      <c r="EI21">
        <v>0</v>
      </c>
      <c r="EJ21" t="s">
        <v>6794</v>
      </c>
      <c r="EP21" t="s">
        <v>6794</v>
      </c>
      <c r="OI21" t="s">
        <v>7526</v>
      </c>
      <c r="OJ21" t="s">
        <v>7526</v>
      </c>
      <c r="OK21" t="s">
        <v>7526</v>
      </c>
      <c r="OL21" t="s">
        <v>7526</v>
      </c>
      <c r="OM21" t="s">
        <v>7548</v>
      </c>
      <c r="ON21" t="s">
        <v>7529</v>
      </c>
      <c r="OO21" t="s">
        <v>7548</v>
      </c>
      <c r="OP21">
        <v>1</v>
      </c>
      <c r="OQ21" t="s">
        <v>28</v>
      </c>
      <c r="OR21" t="s">
        <v>265</v>
      </c>
      <c r="OS21">
        <v>2007</v>
      </c>
      <c r="OT21">
        <v>9</v>
      </c>
      <c r="OU21">
        <v>1</v>
      </c>
      <c r="OV21">
        <v>9</v>
      </c>
      <c r="OW21">
        <v>1</v>
      </c>
      <c r="OX21">
        <v>0</v>
      </c>
      <c r="OY21">
        <v>35</v>
      </c>
      <c r="QE21">
        <v>-5</v>
      </c>
      <c r="QF21">
        <v>-5</v>
      </c>
      <c r="QG21">
        <v>-5</v>
      </c>
      <c r="QH21">
        <v>-5</v>
      </c>
      <c r="QI21">
        <v>-5</v>
      </c>
      <c r="QJ21">
        <v>-5</v>
      </c>
      <c r="QK21">
        <v>-5</v>
      </c>
      <c r="RP21">
        <f t="shared" si="0"/>
        <v>-1</v>
      </c>
      <c r="RS21">
        <f t="shared" si="1"/>
        <v>3</v>
      </c>
    </row>
    <row r="22" spans="1:487" x14ac:dyDescent="0.3">
      <c r="A22">
        <v>70009</v>
      </c>
      <c r="B22">
        <v>38</v>
      </c>
      <c r="C22">
        <v>0</v>
      </c>
      <c r="D22">
        <v>5</v>
      </c>
      <c r="E22">
        <v>12</v>
      </c>
      <c r="F22">
        <v>100</v>
      </c>
      <c r="G22">
        <v>102</v>
      </c>
      <c r="H22">
        <v>16</v>
      </c>
      <c r="I22" t="s">
        <v>6793</v>
      </c>
      <c r="J22" t="s">
        <v>6793</v>
      </c>
      <c r="O22" t="s">
        <v>6793</v>
      </c>
      <c r="P22" t="s">
        <v>7516</v>
      </c>
      <c r="Q22" t="s">
        <v>7515</v>
      </c>
      <c r="R22" t="s">
        <v>7515</v>
      </c>
      <c r="S22" t="s">
        <v>7515</v>
      </c>
      <c r="T22" t="s">
        <v>7515</v>
      </c>
      <c r="U22" t="s">
        <v>7515</v>
      </c>
      <c r="V22" t="s">
        <v>7515</v>
      </c>
      <c r="W22" t="s">
        <v>7515</v>
      </c>
      <c r="X22" t="s">
        <v>7515</v>
      </c>
      <c r="Y22" t="s">
        <v>7515</v>
      </c>
      <c r="Z22" t="s">
        <v>7515</v>
      </c>
      <c r="AA22" t="s">
        <v>7515</v>
      </c>
      <c r="AB22" t="s">
        <v>7515</v>
      </c>
      <c r="AC22" t="s">
        <v>7515</v>
      </c>
      <c r="AD22" t="s">
        <v>7515</v>
      </c>
      <c r="AE22" t="s">
        <v>7515</v>
      </c>
      <c r="AF22" t="s">
        <v>7515</v>
      </c>
      <c r="AG22" t="s">
        <v>7515</v>
      </c>
      <c r="AH22" t="s">
        <v>7515</v>
      </c>
      <c r="AI22" t="s">
        <v>7517</v>
      </c>
      <c r="AL22">
        <v>1</v>
      </c>
      <c r="AM22">
        <v>10</v>
      </c>
      <c r="AN22" t="s">
        <v>6845</v>
      </c>
      <c r="AQ22" t="s">
        <v>6993</v>
      </c>
      <c r="AR22" t="s">
        <v>6794</v>
      </c>
      <c r="AS22" t="s">
        <v>6794</v>
      </c>
      <c r="AT22">
        <v>0</v>
      </c>
      <c r="AU22">
        <v>5</v>
      </c>
      <c r="AV22" t="s">
        <v>6992</v>
      </c>
      <c r="AW22" t="s">
        <v>6793</v>
      </c>
      <c r="AX22" t="s">
        <v>6794</v>
      </c>
      <c r="AY22" t="s">
        <v>6813</v>
      </c>
      <c r="AZ22" t="s">
        <v>7562</v>
      </c>
      <c r="BA22" t="s">
        <v>6991</v>
      </c>
      <c r="BC22" t="s">
        <v>6794</v>
      </c>
      <c r="BD22" t="s">
        <v>6794</v>
      </c>
      <c r="BE22" t="s">
        <v>6793</v>
      </c>
      <c r="BF22" t="s">
        <v>6793</v>
      </c>
      <c r="BG22" t="s">
        <v>6794</v>
      </c>
      <c r="BH22" t="s">
        <v>6793</v>
      </c>
      <c r="BI22" t="s">
        <v>6794</v>
      </c>
      <c r="BJ22" t="s">
        <v>6794</v>
      </c>
      <c r="BK22" t="s">
        <v>6793</v>
      </c>
      <c r="BL22" t="s">
        <v>6794</v>
      </c>
      <c r="BM22" t="s">
        <v>7021</v>
      </c>
      <c r="BN22" t="s">
        <v>7027</v>
      </c>
      <c r="BO22" t="s">
        <v>6794</v>
      </c>
      <c r="BQ22" t="s">
        <v>7547</v>
      </c>
      <c r="BR22" t="s">
        <v>7532</v>
      </c>
      <c r="BS22" t="s">
        <v>7533</v>
      </c>
      <c r="BT22" t="s">
        <v>7554</v>
      </c>
      <c r="BU22" t="s">
        <v>7027</v>
      </c>
      <c r="BV22">
        <v>10</v>
      </c>
      <c r="BW22" t="s">
        <v>7516</v>
      </c>
      <c r="BX22" t="s">
        <v>7515</v>
      </c>
      <c r="BY22" t="s">
        <v>7515</v>
      </c>
      <c r="BZ22" t="s">
        <v>7515</v>
      </c>
      <c r="CA22" t="s">
        <v>7515</v>
      </c>
      <c r="CB22" t="s">
        <v>7515</v>
      </c>
      <c r="CC22" t="s">
        <v>7515</v>
      </c>
      <c r="CD22" t="s">
        <v>7515</v>
      </c>
      <c r="CE22" t="s">
        <v>7515</v>
      </c>
      <c r="CF22" t="s">
        <v>7515</v>
      </c>
      <c r="CG22" t="s">
        <v>7515</v>
      </c>
      <c r="CH22" t="s">
        <v>7515</v>
      </c>
      <c r="CI22" t="s">
        <v>6794</v>
      </c>
      <c r="CJ22" t="s">
        <v>6794</v>
      </c>
      <c r="CK22" t="s">
        <v>7563</v>
      </c>
      <c r="CL22" t="s">
        <v>7564</v>
      </c>
      <c r="CM22">
        <v>200</v>
      </c>
      <c r="CN22" t="s">
        <v>6</v>
      </c>
      <c r="CO22" t="s">
        <v>6793</v>
      </c>
      <c r="CP22" t="s">
        <v>6794</v>
      </c>
      <c r="CQ22" t="s">
        <v>6794</v>
      </c>
      <c r="CR22" t="s">
        <v>6793</v>
      </c>
      <c r="CS22" t="s">
        <v>6794</v>
      </c>
      <c r="CT22" t="s">
        <v>6794</v>
      </c>
      <c r="CU22" t="s">
        <v>6794</v>
      </c>
      <c r="CV22" t="s">
        <v>6793</v>
      </c>
      <c r="CW22" t="s">
        <v>6794</v>
      </c>
      <c r="CX22" t="s">
        <v>7520</v>
      </c>
      <c r="CY22" t="s">
        <v>7521</v>
      </c>
      <c r="CZ22" t="s">
        <v>7522</v>
      </c>
      <c r="DA22" t="s">
        <v>6793</v>
      </c>
      <c r="DB22">
        <v>4</v>
      </c>
      <c r="DC22">
        <v>4</v>
      </c>
      <c r="DD22" t="s">
        <v>31</v>
      </c>
      <c r="DE22" t="s">
        <v>31</v>
      </c>
      <c r="EA22">
        <v>2</v>
      </c>
      <c r="EC22">
        <v>0</v>
      </c>
      <c r="ED22">
        <v>1</v>
      </c>
      <c r="EE22">
        <v>0</v>
      </c>
      <c r="EF22">
        <v>1</v>
      </c>
      <c r="EG22">
        <v>0</v>
      </c>
      <c r="EH22">
        <v>0</v>
      </c>
      <c r="EI22">
        <v>0</v>
      </c>
      <c r="EJ22" t="s">
        <v>6794</v>
      </c>
      <c r="EP22" t="s">
        <v>6794</v>
      </c>
      <c r="OI22" t="s">
        <v>7526</v>
      </c>
      <c r="OJ22" t="s">
        <v>7526</v>
      </c>
      <c r="OK22" t="s">
        <v>7526</v>
      </c>
      <c r="OL22" t="s">
        <v>7526</v>
      </c>
      <c r="OM22" t="s">
        <v>7528</v>
      </c>
      <c r="ON22" t="s">
        <v>7539</v>
      </c>
      <c r="OO22" t="s">
        <v>7528</v>
      </c>
      <c r="OP22">
        <v>1</v>
      </c>
      <c r="OQ22" t="s">
        <v>28</v>
      </c>
      <c r="OR22" t="s">
        <v>265</v>
      </c>
      <c r="OS22">
        <v>2007</v>
      </c>
      <c r="OT22">
        <v>10</v>
      </c>
      <c r="OU22">
        <v>1</v>
      </c>
      <c r="OV22">
        <v>10</v>
      </c>
      <c r="OW22">
        <v>0</v>
      </c>
      <c r="OX22">
        <v>1</v>
      </c>
      <c r="OY22">
        <v>35</v>
      </c>
      <c r="QE22" t="s">
        <v>7515</v>
      </c>
      <c r="QF22" t="s">
        <v>7516</v>
      </c>
      <c r="QG22" t="s">
        <v>7515</v>
      </c>
      <c r="QH22" t="s">
        <v>7515</v>
      </c>
      <c r="QI22" t="s">
        <v>7515</v>
      </c>
      <c r="QJ22" t="s">
        <v>7515</v>
      </c>
      <c r="QK22" t="s">
        <v>7515</v>
      </c>
      <c r="RP22">
        <f t="shared" si="0"/>
        <v>5</v>
      </c>
      <c r="RS22">
        <f t="shared" si="1"/>
        <v>1</v>
      </c>
    </row>
    <row r="23" spans="1:487" x14ac:dyDescent="0.3">
      <c r="A23">
        <v>70010</v>
      </c>
      <c r="B23">
        <v>39</v>
      </c>
      <c r="C23">
        <v>0</v>
      </c>
      <c r="D23">
        <v>5</v>
      </c>
      <c r="E23">
        <v>18</v>
      </c>
      <c r="F23">
        <v>77</v>
      </c>
      <c r="G23">
        <v>102</v>
      </c>
      <c r="H23">
        <v>9</v>
      </c>
      <c r="I23" t="s">
        <v>6793</v>
      </c>
      <c r="J23" t="s">
        <v>6793</v>
      </c>
      <c r="O23" t="s">
        <v>6793</v>
      </c>
      <c r="P23" t="s">
        <v>7515</v>
      </c>
      <c r="Q23" t="s">
        <v>7515</v>
      </c>
      <c r="R23" t="s">
        <v>7515</v>
      </c>
      <c r="S23" t="s">
        <v>7515</v>
      </c>
      <c r="T23" t="s">
        <v>7515</v>
      </c>
      <c r="U23" t="s">
        <v>7515</v>
      </c>
      <c r="V23" t="s">
        <v>7515</v>
      </c>
      <c r="W23" t="s">
        <v>7515</v>
      </c>
      <c r="X23" t="s">
        <v>7515</v>
      </c>
      <c r="Y23" t="s">
        <v>7515</v>
      </c>
      <c r="Z23" t="s">
        <v>7515</v>
      </c>
      <c r="AA23" t="s">
        <v>7515</v>
      </c>
      <c r="AB23" t="s">
        <v>7515</v>
      </c>
      <c r="AC23" t="s">
        <v>7515</v>
      </c>
      <c r="AD23" t="s">
        <v>7515</v>
      </c>
      <c r="AE23" t="s">
        <v>7515</v>
      </c>
      <c r="AF23" t="s">
        <v>7515</v>
      </c>
      <c r="AG23" t="s">
        <v>7516</v>
      </c>
      <c r="AH23" t="s">
        <v>7515</v>
      </c>
      <c r="AI23" t="s">
        <v>6796</v>
      </c>
      <c r="AQ23" t="s">
        <v>6985</v>
      </c>
      <c r="AR23" t="s">
        <v>6793</v>
      </c>
      <c r="AS23" t="s">
        <v>6793</v>
      </c>
      <c r="AT23" t="s">
        <v>6</v>
      </c>
      <c r="AU23" t="s">
        <v>6</v>
      </c>
      <c r="AV23" t="s">
        <v>6992</v>
      </c>
      <c r="AW23" t="s">
        <v>6794</v>
      </c>
      <c r="AX23" t="s">
        <v>6793</v>
      </c>
      <c r="AY23" t="s">
        <v>6</v>
      </c>
      <c r="BA23" t="s">
        <v>7518</v>
      </c>
      <c r="BC23" t="s">
        <v>6794</v>
      </c>
      <c r="BD23" t="s">
        <v>6794</v>
      </c>
      <c r="BE23" t="s">
        <v>6794</v>
      </c>
      <c r="BF23" t="s">
        <v>6794</v>
      </c>
      <c r="BG23" t="s">
        <v>6794</v>
      </c>
      <c r="BH23" t="s">
        <v>6794</v>
      </c>
      <c r="BI23" t="s">
        <v>6794</v>
      </c>
      <c r="BJ23" t="s">
        <v>6794</v>
      </c>
      <c r="BK23" t="s">
        <v>6794</v>
      </c>
      <c r="BL23" t="s">
        <v>6794</v>
      </c>
      <c r="BM23" t="s">
        <v>7024</v>
      </c>
      <c r="BN23" t="s">
        <v>7565</v>
      </c>
      <c r="BO23" t="s">
        <v>6794</v>
      </c>
      <c r="BQ23" t="s">
        <v>7547</v>
      </c>
      <c r="BR23" t="s">
        <v>6</v>
      </c>
      <c r="BS23" t="s">
        <v>7519</v>
      </c>
      <c r="BT23" t="s">
        <v>6</v>
      </c>
      <c r="BU23" t="s">
        <v>7559</v>
      </c>
      <c r="BV23" t="s">
        <v>7543</v>
      </c>
      <c r="BW23" t="s">
        <v>7516</v>
      </c>
      <c r="BX23" t="s">
        <v>7515</v>
      </c>
      <c r="BY23" t="s">
        <v>7515</v>
      </c>
      <c r="BZ23" t="s">
        <v>7515</v>
      </c>
      <c r="CA23" t="s">
        <v>7515</v>
      </c>
      <c r="CB23" t="s">
        <v>7515</v>
      </c>
      <c r="CC23" t="s">
        <v>7515</v>
      </c>
      <c r="CD23" t="s">
        <v>7515</v>
      </c>
      <c r="CE23" t="s">
        <v>7515</v>
      </c>
      <c r="CF23" t="s">
        <v>7515</v>
      </c>
      <c r="CG23" t="s">
        <v>7515</v>
      </c>
      <c r="CH23" t="s">
        <v>7515</v>
      </c>
      <c r="CI23" t="s">
        <v>6793</v>
      </c>
      <c r="CJ23" t="s">
        <v>6794</v>
      </c>
      <c r="CK23" t="s">
        <v>6757</v>
      </c>
      <c r="CL23" t="s">
        <v>7564</v>
      </c>
      <c r="CM23">
        <v>150</v>
      </c>
      <c r="CN23" t="s">
        <v>7566</v>
      </c>
      <c r="CO23" t="s">
        <v>6793</v>
      </c>
      <c r="CP23" t="s">
        <v>6794</v>
      </c>
      <c r="CQ23" t="s">
        <v>6794</v>
      </c>
      <c r="CR23" t="s">
        <v>6794</v>
      </c>
      <c r="CS23" t="s">
        <v>6794</v>
      </c>
      <c r="CT23" t="s">
        <v>6794</v>
      </c>
      <c r="CU23" t="s">
        <v>6794</v>
      </c>
      <c r="CV23" t="s">
        <v>6793</v>
      </c>
      <c r="CW23" t="s">
        <v>6793</v>
      </c>
      <c r="CX23" t="s">
        <v>7520</v>
      </c>
      <c r="CY23" t="s">
        <v>7521</v>
      </c>
      <c r="CZ23" t="s">
        <v>7522</v>
      </c>
      <c r="DA23" t="s">
        <v>6793</v>
      </c>
      <c r="DB23" t="s">
        <v>31</v>
      </c>
      <c r="DC23">
        <v>1</v>
      </c>
      <c r="DD23">
        <v>2</v>
      </c>
      <c r="DE23" t="s">
        <v>6794</v>
      </c>
      <c r="EA23">
        <v>1</v>
      </c>
      <c r="EB23" t="s">
        <v>7567</v>
      </c>
      <c r="EP23" t="s">
        <v>6794</v>
      </c>
      <c r="OI23" t="s">
        <v>7527</v>
      </c>
      <c r="OJ23" t="s">
        <v>7527</v>
      </c>
      <c r="OK23" t="s">
        <v>7527</v>
      </c>
      <c r="OL23" t="s">
        <v>7527</v>
      </c>
      <c r="OM23" t="s">
        <v>7528</v>
      </c>
      <c r="ON23" t="s">
        <v>7529</v>
      </c>
      <c r="OO23" t="s">
        <v>7528</v>
      </c>
      <c r="OP23">
        <v>1</v>
      </c>
      <c r="OQ23" t="s">
        <v>28</v>
      </c>
      <c r="OR23" t="s">
        <v>212</v>
      </c>
      <c r="OS23">
        <v>2007</v>
      </c>
      <c r="OT23">
        <v>1</v>
      </c>
      <c r="OU23">
        <v>1</v>
      </c>
      <c r="OV23">
        <v>1</v>
      </c>
      <c r="OW23">
        <v>1</v>
      </c>
      <c r="OX23">
        <v>0</v>
      </c>
      <c r="OY23">
        <v>35</v>
      </c>
      <c r="QE23">
        <v>-5</v>
      </c>
      <c r="QF23">
        <v>-5</v>
      </c>
      <c r="QG23">
        <v>-5</v>
      </c>
      <c r="QH23">
        <v>-5</v>
      </c>
      <c r="QI23">
        <v>-5</v>
      </c>
      <c r="QJ23">
        <v>-5</v>
      </c>
      <c r="QK23">
        <v>-5</v>
      </c>
      <c r="RP23">
        <f t="shared" si="0"/>
        <v>-1</v>
      </c>
      <c r="RS23">
        <f t="shared" si="1"/>
        <v>3</v>
      </c>
    </row>
    <row r="24" spans="1:487" x14ac:dyDescent="0.3">
      <c r="A24">
        <v>70011</v>
      </c>
      <c r="B24">
        <v>40</v>
      </c>
      <c r="C24">
        <v>0</v>
      </c>
      <c r="D24">
        <v>5</v>
      </c>
      <c r="E24">
        <v>10</v>
      </c>
      <c r="F24">
        <v>88</v>
      </c>
      <c r="G24">
        <v>102</v>
      </c>
      <c r="H24">
        <v>16</v>
      </c>
      <c r="I24" t="s">
        <v>6793</v>
      </c>
      <c r="J24" t="s">
        <v>6793</v>
      </c>
      <c r="O24" t="s">
        <v>6793</v>
      </c>
      <c r="P24" t="s">
        <v>7515</v>
      </c>
      <c r="Q24" t="s">
        <v>7516</v>
      </c>
      <c r="R24" t="s">
        <v>7515</v>
      </c>
      <c r="S24" t="s">
        <v>7515</v>
      </c>
      <c r="T24" t="s">
        <v>7515</v>
      </c>
      <c r="U24" t="s">
        <v>7515</v>
      </c>
      <c r="V24" t="s">
        <v>7515</v>
      </c>
      <c r="W24" t="s">
        <v>7515</v>
      </c>
      <c r="X24" t="s">
        <v>7515</v>
      </c>
      <c r="Y24" t="s">
        <v>7515</v>
      </c>
      <c r="Z24" t="s">
        <v>7515</v>
      </c>
      <c r="AA24" t="s">
        <v>7515</v>
      </c>
      <c r="AB24" t="s">
        <v>7515</v>
      </c>
      <c r="AC24" t="s">
        <v>7515</v>
      </c>
      <c r="AD24" t="s">
        <v>7515</v>
      </c>
      <c r="AE24" t="s">
        <v>7515</v>
      </c>
      <c r="AF24" t="s">
        <v>7515</v>
      </c>
      <c r="AG24" t="s">
        <v>7515</v>
      </c>
      <c r="AH24" t="s">
        <v>7515</v>
      </c>
      <c r="AI24" t="s">
        <v>7517</v>
      </c>
      <c r="AL24" t="s">
        <v>7547</v>
      </c>
      <c r="AM24" t="s">
        <v>7547</v>
      </c>
      <c r="AN24" t="s">
        <v>6</v>
      </c>
      <c r="AQ24" t="s">
        <v>6993</v>
      </c>
      <c r="AR24" t="s">
        <v>6794</v>
      </c>
      <c r="AS24" t="s">
        <v>6794</v>
      </c>
      <c r="AT24" t="s">
        <v>6</v>
      </c>
      <c r="AU24" t="s">
        <v>6</v>
      </c>
      <c r="AV24" t="s">
        <v>7568</v>
      </c>
      <c r="AW24" t="s">
        <v>6966</v>
      </c>
      <c r="AX24" t="s">
        <v>6793</v>
      </c>
      <c r="AY24" t="s">
        <v>6813</v>
      </c>
      <c r="AZ24" t="s">
        <v>7531</v>
      </c>
      <c r="BA24" t="s">
        <v>6991</v>
      </c>
      <c r="BC24" t="s">
        <v>6794</v>
      </c>
      <c r="BD24" t="s">
        <v>6794</v>
      </c>
      <c r="BE24" t="s">
        <v>6793</v>
      </c>
      <c r="BF24" t="s">
        <v>6794</v>
      </c>
      <c r="BH24" t="s">
        <v>6794</v>
      </c>
      <c r="BI24" t="s">
        <v>6793</v>
      </c>
      <c r="BJ24" t="s">
        <v>6794</v>
      </c>
      <c r="BK24" t="s">
        <v>6794</v>
      </c>
      <c r="BL24" t="s">
        <v>6794</v>
      </c>
      <c r="BM24" t="s">
        <v>7025</v>
      </c>
      <c r="BN24" t="s">
        <v>7024</v>
      </c>
      <c r="BO24" t="s">
        <v>6794</v>
      </c>
      <c r="BQ24">
        <v>50</v>
      </c>
      <c r="BR24" t="s">
        <v>7532</v>
      </c>
      <c r="BS24" t="s">
        <v>7519</v>
      </c>
      <c r="BT24" t="s">
        <v>6</v>
      </c>
      <c r="BU24" t="s">
        <v>7025</v>
      </c>
      <c r="BV24" t="s">
        <v>7569</v>
      </c>
      <c r="BW24" t="s">
        <v>7516</v>
      </c>
      <c r="BX24" t="s">
        <v>7515</v>
      </c>
      <c r="BY24" t="s">
        <v>7515</v>
      </c>
      <c r="BZ24" t="s">
        <v>7515</v>
      </c>
      <c r="CA24" t="s">
        <v>7515</v>
      </c>
      <c r="CB24" t="s">
        <v>7515</v>
      </c>
      <c r="CC24" t="s">
        <v>7515</v>
      </c>
      <c r="CD24" t="s">
        <v>7515</v>
      </c>
      <c r="CE24" t="s">
        <v>7515</v>
      </c>
      <c r="CF24" t="s">
        <v>7515</v>
      </c>
      <c r="CG24" t="s">
        <v>7515</v>
      </c>
      <c r="CH24" t="s">
        <v>7515</v>
      </c>
      <c r="CI24" t="s">
        <v>6793</v>
      </c>
      <c r="CJ24" t="s">
        <v>6794</v>
      </c>
      <c r="CO24" t="s">
        <v>6793</v>
      </c>
      <c r="CP24" t="s">
        <v>6794</v>
      </c>
      <c r="CQ24" t="s">
        <v>6794</v>
      </c>
      <c r="CR24" t="s">
        <v>6793</v>
      </c>
      <c r="CS24" t="s">
        <v>6794</v>
      </c>
      <c r="CT24" t="s">
        <v>6793</v>
      </c>
      <c r="CU24" t="s">
        <v>6794</v>
      </c>
      <c r="CV24" t="s">
        <v>6793</v>
      </c>
      <c r="CW24" t="s">
        <v>6794</v>
      </c>
      <c r="CX24" t="s">
        <v>7520</v>
      </c>
      <c r="CY24" t="s">
        <v>7521</v>
      </c>
      <c r="CZ24" t="s">
        <v>7570</v>
      </c>
      <c r="DA24" t="s">
        <v>6794</v>
      </c>
      <c r="DB24">
        <v>3</v>
      </c>
      <c r="DC24">
        <v>4</v>
      </c>
      <c r="DD24">
        <v>5</v>
      </c>
      <c r="EA24">
        <v>4</v>
      </c>
      <c r="EC24">
        <v>2</v>
      </c>
      <c r="ED24">
        <v>0</v>
      </c>
      <c r="EE24">
        <v>0</v>
      </c>
      <c r="EF24">
        <v>2</v>
      </c>
      <c r="EG24">
        <v>0</v>
      </c>
      <c r="EH24">
        <v>0</v>
      </c>
      <c r="EI24">
        <v>0</v>
      </c>
      <c r="EJ24" t="s">
        <v>6793</v>
      </c>
      <c r="EK24" t="s">
        <v>6859</v>
      </c>
      <c r="EL24">
        <v>1</v>
      </c>
      <c r="EN24">
        <v>2006</v>
      </c>
      <c r="EP24" t="s">
        <v>6794</v>
      </c>
      <c r="OM24" t="s">
        <v>7528</v>
      </c>
      <c r="ON24" t="s">
        <v>7529</v>
      </c>
      <c r="OO24" t="s">
        <v>7528</v>
      </c>
      <c r="OP24">
        <v>1</v>
      </c>
      <c r="OQ24" t="s">
        <v>28</v>
      </c>
      <c r="OR24" t="s">
        <v>265</v>
      </c>
      <c r="OS24">
        <v>2007</v>
      </c>
      <c r="OT24">
        <v>8</v>
      </c>
      <c r="OU24">
        <v>1</v>
      </c>
      <c r="OV24">
        <v>8</v>
      </c>
      <c r="OW24">
        <v>0</v>
      </c>
      <c r="OX24">
        <v>1</v>
      </c>
      <c r="OY24">
        <v>35</v>
      </c>
      <c r="QE24" t="s">
        <v>7516</v>
      </c>
      <c r="QF24" t="s">
        <v>7515</v>
      </c>
      <c r="QG24" t="s">
        <v>7515</v>
      </c>
      <c r="QH24" t="s">
        <v>7515</v>
      </c>
      <c r="QI24" t="s">
        <v>7515</v>
      </c>
      <c r="QJ24" t="s">
        <v>7515</v>
      </c>
      <c r="QK24" t="s">
        <v>7515</v>
      </c>
      <c r="RP24">
        <f t="shared" si="0"/>
        <v>-1</v>
      </c>
      <c r="RS24">
        <f t="shared" si="1"/>
        <v>4</v>
      </c>
    </row>
    <row r="25" spans="1:487" x14ac:dyDescent="0.3">
      <c r="A25">
        <v>70012</v>
      </c>
      <c r="B25">
        <v>46</v>
      </c>
      <c r="C25">
        <v>0</v>
      </c>
      <c r="D25">
        <v>5</v>
      </c>
      <c r="E25">
        <v>13</v>
      </c>
      <c r="F25">
        <v>103</v>
      </c>
      <c r="G25">
        <v>102</v>
      </c>
      <c r="H25">
        <v>10</v>
      </c>
      <c r="I25" t="s">
        <v>6793</v>
      </c>
      <c r="J25" t="s">
        <v>6793</v>
      </c>
      <c r="O25" t="s">
        <v>6793</v>
      </c>
      <c r="P25" t="s">
        <v>7515</v>
      </c>
      <c r="Q25" t="s">
        <v>7515</v>
      </c>
      <c r="R25" t="s">
        <v>7515</v>
      </c>
      <c r="S25" t="s">
        <v>7515</v>
      </c>
      <c r="T25" t="s">
        <v>7515</v>
      </c>
      <c r="U25" t="s">
        <v>7515</v>
      </c>
      <c r="V25" t="s">
        <v>7515</v>
      </c>
      <c r="W25" t="s">
        <v>7515</v>
      </c>
      <c r="X25" t="s">
        <v>7516</v>
      </c>
      <c r="Y25" t="s">
        <v>7515</v>
      </c>
      <c r="Z25" t="s">
        <v>7515</v>
      </c>
      <c r="AA25" t="s">
        <v>7515</v>
      </c>
      <c r="AB25" t="s">
        <v>7515</v>
      </c>
      <c r="AC25" t="s">
        <v>7515</v>
      </c>
      <c r="AD25" t="s">
        <v>7515</v>
      </c>
      <c r="AE25" t="s">
        <v>7515</v>
      </c>
      <c r="AF25" t="s">
        <v>7515</v>
      </c>
      <c r="AG25" t="s">
        <v>7515</v>
      </c>
      <c r="AH25" t="s">
        <v>7515</v>
      </c>
      <c r="AI25" t="s">
        <v>7517</v>
      </c>
      <c r="AL25">
        <v>10</v>
      </c>
      <c r="AM25">
        <v>15</v>
      </c>
      <c r="AN25" t="s">
        <v>6845</v>
      </c>
      <c r="AQ25" t="s">
        <v>6993</v>
      </c>
      <c r="AR25" t="s">
        <v>6794</v>
      </c>
      <c r="AS25" t="s">
        <v>6794</v>
      </c>
      <c r="AT25">
        <v>10</v>
      </c>
      <c r="AU25">
        <v>30</v>
      </c>
      <c r="AV25" t="s">
        <v>6988</v>
      </c>
      <c r="AW25" t="s">
        <v>6793</v>
      </c>
      <c r="AX25" t="s">
        <v>6793</v>
      </c>
      <c r="AY25" t="s">
        <v>6813</v>
      </c>
      <c r="AZ25" t="s">
        <v>7531</v>
      </c>
      <c r="BA25" t="s">
        <v>7518</v>
      </c>
      <c r="BC25" t="s">
        <v>6794</v>
      </c>
      <c r="BD25" t="s">
        <v>6794</v>
      </c>
      <c r="BE25" t="s">
        <v>6794</v>
      </c>
      <c r="BF25" t="s">
        <v>6794</v>
      </c>
      <c r="BG25" t="s">
        <v>6793</v>
      </c>
      <c r="BH25" t="s">
        <v>6794</v>
      </c>
      <c r="BI25" t="s">
        <v>6793</v>
      </c>
      <c r="BJ25" t="s">
        <v>6794</v>
      </c>
      <c r="BK25" t="s">
        <v>6794</v>
      </c>
      <c r="BL25" t="s">
        <v>6794</v>
      </c>
      <c r="BM25" t="s">
        <v>7022</v>
      </c>
      <c r="BN25" t="s">
        <v>7565</v>
      </c>
      <c r="BO25" t="s">
        <v>6794</v>
      </c>
      <c r="BQ25">
        <v>50</v>
      </c>
      <c r="BR25">
        <v>50</v>
      </c>
      <c r="BS25" t="s">
        <v>7533</v>
      </c>
      <c r="BT25" t="s">
        <v>7571</v>
      </c>
      <c r="BU25" t="s">
        <v>7559</v>
      </c>
      <c r="BV25" t="s">
        <v>7561</v>
      </c>
      <c r="BW25" t="s">
        <v>7516</v>
      </c>
      <c r="BX25" t="s">
        <v>7515</v>
      </c>
      <c r="BY25" t="s">
        <v>7515</v>
      </c>
      <c r="BZ25" t="s">
        <v>7515</v>
      </c>
      <c r="CA25" t="s">
        <v>7515</v>
      </c>
      <c r="CB25" t="s">
        <v>7515</v>
      </c>
      <c r="CC25" t="s">
        <v>7515</v>
      </c>
      <c r="CD25" t="s">
        <v>7515</v>
      </c>
      <c r="CE25" t="s">
        <v>7515</v>
      </c>
      <c r="CF25" t="s">
        <v>7515</v>
      </c>
      <c r="CG25" t="s">
        <v>7515</v>
      </c>
      <c r="CH25" t="s">
        <v>7515</v>
      </c>
      <c r="CI25" t="s">
        <v>6793</v>
      </c>
      <c r="CJ25" t="s">
        <v>6794</v>
      </c>
      <c r="CO25" t="s">
        <v>6793</v>
      </c>
      <c r="CP25" t="s">
        <v>6793</v>
      </c>
      <c r="CQ25" t="s">
        <v>6794</v>
      </c>
      <c r="CR25" t="s">
        <v>6793</v>
      </c>
      <c r="CS25" t="s">
        <v>6793</v>
      </c>
      <c r="CT25" t="s">
        <v>6793</v>
      </c>
      <c r="CU25" t="s">
        <v>6794</v>
      </c>
      <c r="CV25" t="s">
        <v>6793</v>
      </c>
      <c r="CW25" t="s">
        <v>6794</v>
      </c>
      <c r="CX25" t="s">
        <v>7520</v>
      </c>
      <c r="CY25" t="s">
        <v>7521</v>
      </c>
      <c r="CZ25" t="s">
        <v>7536</v>
      </c>
      <c r="DA25" t="s">
        <v>6793</v>
      </c>
      <c r="DB25">
        <v>3</v>
      </c>
      <c r="DC25">
        <v>3</v>
      </c>
      <c r="DD25">
        <v>3</v>
      </c>
      <c r="DE25" t="s">
        <v>6794</v>
      </c>
      <c r="EA25">
        <v>2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2</v>
      </c>
      <c r="EI25">
        <v>0</v>
      </c>
      <c r="EJ25" t="s">
        <v>6794</v>
      </c>
      <c r="EP25" t="s">
        <v>6793</v>
      </c>
      <c r="EQ25" t="s">
        <v>7524</v>
      </c>
      <c r="ER25" t="s">
        <v>7572</v>
      </c>
      <c r="ES25">
        <v>2006</v>
      </c>
      <c r="EW25" t="s">
        <v>6794</v>
      </c>
      <c r="EX25" t="s">
        <v>6793</v>
      </c>
      <c r="OI25" t="s">
        <v>7526</v>
      </c>
      <c r="OJ25" t="s">
        <v>7526</v>
      </c>
      <c r="OK25" t="s">
        <v>7526</v>
      </c>
      <c r="OL25" t="s">
        <v>7526</v>
      </c>
      <c r="OM25" t="s">
        <v>7528</v>
      </c>
      <c r="ON25" t="s">
        <v>7539</v>
      </c>
      <c r="OO25" t="s">
        <v>7528</v>
      </c>
      <c r="OP25">
        <v>1</v>
      </c>
      <c r="OQ25" t="s">
        <v>28</v>
      </c>
      <c r="OR25" t="s">
        <v>212</v>
      </c>
      <c r="OS25">
        <v>2007</v>
      </c>
      <c r="OT25">
        <v>10</v>
      </c>
      <c r="OU25">
        <v>1</v>
      </c>
      <c r="OV25">
        <v>10</v>
      </c>
      <c r="OW25">
        <v>0</v>
      </c>
      <c r="OX25">
        <v>1</v>
      </c>
      <c r="OY25">
        <v>35</v>
      </c>
      <c r="OZ25" t="s">
        <v>7515</v>
      </c>
      <c r="PA25" t="s">
        <v>7516</v>
      </c>
      <c r="PB25" t="s">
        <v>7515</v>
      </c>
      <c r="PC25" t="s">
        <v>7515</v>
      </c>
      <c r="PD25" t="s">
        <v>7515</v>
      </c>
      <c r="PE25" t="s">
        <v>7515</v>
      </c>
      <c r="PF25" t="s">
        <v>7515</v>
      </c>
      <c r="PG25" t="s">
        <v>7515</v>
      </c>
      <c r="PH25" t="s">
        <v>7515</v>
      </c>
      <c r="PI25" t="s">
        <v>7515</v>
      </c>
      <c r="PJ25" t="s">
        <v>7515</v>
      </c>
      <c r="PK25" t="s">
        <v>7515</v>
      </c>
      <c r="PL25" t="s">
        <v>7515</v>
      </c>
      <c r="PM25" t="s">
        <v>7515</v>
      </c>
      <c r="PN25" t="s">
        <v>7515</v>
      </c>
      <c r="PO25" t="s">
        <v>7515</v>
      </c>
      <c r="PP25" t="s">
        <v>7515</v>
      </c>
      <c r="PQ25" t="s">
        <v>7515</v>
      </c>
      <c r="PR25" t="s">
        <v>7515</v>
      </c>
      <c r="PS25" t="s">
        <v>7515</v>
      </c>
      <c r="PT25" t="s">
        <v>7515</v>
      </c>
      <c r="PU25" t="s">
        <v>7515</v>
      </c>
      <c r="PV25" t="s">
        <v>7515</v>
      </c>
      <c r="PW25" t="s">
        <v>7515</v>
      </c>
      <c r="PX25" t="s">
        <v>7515</v>
      </c>
      <c r="PY25" t="s">
        <v>7515</v>
      </c>
      <c r="PZ25" t="s">
        <v>7515</v>
      </c>
      <c r="QA25" t="s">
        <v>7515</v>
      </c>
      <c r="QB25" t="s">
        <v>7515</v>
      </c>
      <c r="QC25" t="s">
        <v>7515</v>
      </c>
      <c r="QE25">
        <v>-5</v>
      </c>
      <c r="QF25">
        <v>-5</v>
      </c>
      <c r="QG25">
        <v>-5</v>
      </c>
      <c r="QH25">
        <v>-5</v>
      </c>
      <c r="QI25">
        <v>-5</v>
      </c>
      <c r="QJ25">
        <v>-5</v>
      </c>
      <c r="QK25">
        <v>-5</v>
      </c>
      <c r="RP25">
        <f t="shared" si="0"/>
        <v>1</v>
      </c>
      <c r="RS25">
        <f t="shared" si="1"/>
        <v>2</v>
      </c>
    </row>
    <row r="26" spans="1:487" x14ac:dyDescent="0.3">
      <c r="A26">
        <v>70013</v>
      </c>
      <c r="B26">
        <v>49</v>
      </c>
      <c r="C26">
        <v>0</v>
      </c>
      <c r="D26">
        <v>5</v>
      </c>
      <c r="E26">
        <v>12</v>
      </c>
      <c r="F26">
        <v>99</v>
      </c>
      <c r="G26">
        <v>102</v>
      </c>
      <c r="H26">
        <v>15</v>
      </c>
      <c r="I26" t="s">
        <v>6793</v>
      </c>
      <c r="J26" t="s">
        <v>6793</v>
      </c>
      <c r="O26" t="s">
        <v>6793</v>
      </c>
      <c r="P26" t="s">
        <v>7516</v>
      </c>
      <c r="Q26" t="s">
        <v>7515</v>
      </c>
      <c r="R26" t="s">
        <v>7516</v>
      </c>
      <c r="S26" t="s">
        <v>7515</v>
      </c>
      <c r="T26" t="s">
        <v>7515</v>
      </c>
      <c r="U26" t="s">
        <v>7515</v>
      </c>
      <c r="V26" t="s">
        <v>7515</v>
      </c>
      <c r="W26" t="s">
        <v>7515</v>
      </c>
      <c r="X26" t="s">
        <v>7515</v>
      </c>
      <c r="Y26" t="s">
        <v>7515</v>
      </c>
      <c r="Z26" t="s">
        <v>7516</v>
      </c>
      <c r="AA26" t="s">
        <v>7515</v>
      </c>
      <c r="AB26" t="s">
        <v>7515</v>
      </c>
      <c r="AC26" t="s">
        <v>7515</v>
      </c>
      <c r="AD26" t="s">
        <v>7515</v>
      </c>
      <c r="AE26" t="s">
        <v>7515</v>
      </c>
      <c r="AF26" t="s">
        <v>7515</v>
      </c>
      <c r="AG26" t="s">
        <v>7515</v>
      </c>
      <c r="AH26" t="s">
        <v>7515</v>
      </c>
      <c r="AI26" t="s">
        <v>6796</v>
      </c>
      <c r="AQ26" t="s">
        <v>6985</v>
      </c>
      <c r="AR26" t="s">
        <v>6793</v>
      </c>
      <c r="AS26" t="s">
        <v>6794</v>
      </c>
      <c r="AT26" t="s">
        <v>6</v>
      </c>
      <c r="AU26" t="s">
        <v>6</v>
      </c>
      <c r="AV26" t="s">
        <v>6988</v>
      </c>
      <c r="AW26" t="s">
        <v>6793</v>
      </c>
      <c r="AX26" t="s">
        <v>6793</v>
      </c>
      <c r="AY26" t="s">
        <v>6813</v>
      </c>
      <c r="AZ26" t="s">
        <v>7531</v>
      </c>
      <c r="BA26" t="s">
        <v>6991</v>
      </c>
      <c r="BC26" t="s">
        <v>6794</v>
      </c>
      <c r="BD26" t="s">
        <v>6794</v>
      </c>
      <c r="BE26" t="s">
        <v>6794</v>
      </c>
      <c r="BF26" t="s">
        <v>6793</v>
      </c>
      <c r="BG26" t="s">
        <v>6794</v>
      </c>
      <c r="BH26" t="s">
        <v>6794</v>
      </c>
      <c r="BI26" t="s">
        <v>6794</v>
      </c>
      <c r="BJ26" t="s">
        <v>6793</v>
      </c>
      <c r="BK26" t="s">
        <v>6794</v>
      </c>
      <c r="BL26" t="s">
        <v>6794</v>
      </c>
      <c r="BM26" t="s">
        <v>7026</v>
      </c>
      <c r="BN26" t="s">
        <v>7024</v>
      </c>
      <c r="BO26" t="s">
        <v>6794</v>
      </c>
      <c r="BQ26">
        <v>20</v>
      </c>
      <c r="BR26">
        <v>40</v>
      </c>
      <c r="BS26" t="s">
        <v>7519</v>
      </c>
      <c r="BT26" t="s">
        <v>6</v>
      </c>
      <c r="BU26" t="s">
        <v>7559</v>
      </c>
      <c r="BV26" t="s">
        <v>7569</v>
      </c>
      <c r="BW26" t="s">
        <v>7515</v>
      </c>
      <c r="BX26" t="s">
        <v>7516</v>
      </c>
      <c r="BY26" t="s">
        <v>7515</v>
      </c>
      <c r="BZ26" t="s">
        <v>7515</v>
      </c>
      <c r="CA26" t="s">
        <v>7515</v>
      </c>
      <c r="CB26" t="s">
        <v>7515</v>
      </c>
      <c r="CC26" t="s">
        <v>7515</v>
      </c>
      <c r="CD26" t="s">
        <v>7515</v>
      </c>
      <c r="CE26" t="s">
        <v>7515</v>
      </c>
      <c r="CF26" t="s">
        <v>7515</v>
      </c>
      <c r="CG26" t="s">
        <v>7515</v>
      </c>
      <c r="CH26" t="s">
        <v>7515</v>
      </c>
      <c r="CI26" t="s">
        <v>6793</v>
      </c>
      <c r="CJ26" t="s">
        <v>6794</v>
      </c>
      <c r="CO26" t="s">
        <v>6793</v>
      </c>
      <c r="CP26" t="s">
        <v>6793</v>
      </c>
      <c r="CQ26" t="s">
        <v>6794</v>
      </c>
      <c r="CR26" t="s">
        <v>6793</v>
      </c>
      <c r="CS26" t="s">
        <v>6794</v>
      </c>
      <c r="CT26" t="s">
        <v>6794</v>
      </c>
      <c r="CU26" t="s">
        <v>6794</v>
      </c>
      <c r="CV26" t="s">
        <v>6793</v>
      </c>
      <c r="CW26" t="s">
        <v>6793</v>
      </c>
      <c r="CX26" t="s">
        <v>7520</v>
      </c>
      <c r="CY26" t="s">
        <v>7521</v>
      </c>
      <c r="CZ26" t="s">
        <v>7522</v>
      </c>
      <c r="DA26" t="s">
        <v>6793</v>
      </c>
      <c r="DB26">
        <v>1</v>
      </c>
      <c r="DC26">
        <v>3</v>
      </c>
      <c r="DD26">
        <v>3</v>
      </c>
      <c r="DE26" t="s">
        <v>6793</v>
      </c>
      <c r="DF26">
        <v>2</v>
      </c>
      <c r="DG26" t="s">
        <v>6</v>
      </c>
      <c r="DH26" t="s">
        <v>6</v>
      </c>
      <c r="DI26" t="s">
        <v>7557</v>
      </c>
      <c r="DJ26" t="s">
        <v>6</v>
      </c>
      <c r="DK26" t="s">
        <v>6</v>
      </c>
      <c r="DL26" t="s">
        <v>6</v>
      </c>
      <c r="DM26" t="s">
        <v>6</v>
      </c>
      <c r="DN26" t="s">
        <v>7557</v>
      </c>
      <c r="DO26" t="s">
        <v>6</v>
      </c>
      <c r="DP26" t="s">
        <v>6</v>
      </c>
      <c r="EA26">
        <v>2</v>
      </c>
      <c r="EC26">
        <v>0</v>
      </c>
      <c r="ED26">
        <v>0</v>
      </c>
      <c r="EE26">
        <v>0</v>
      </c>
      <c r="EF26">
        <v>2</v>
      </c>
      <c r="EG26">
        <v>0</v>
      </c>
      <c r="EH26">
        <v>0</v>
      </c>
      <c r="EI26">
        <v>0</v>
      </c>
      <c r="EJ26" t="s">
        <v>6793</v>
      </c>
      <c r="EK26" t="s">
        <v>6859</v>
      </c>
      <c r="EL26" t="s">
        <v>6</v>
      </c>
      <c r="EN26" t="s">
        <v>6</v>
      </c>
      <c r="EP26" t="s">
        <v>6794</v>
      </c>
      <c r="OI26" t="s">
        <v>7527</v>
      </c>
      <c r="OJ26" t="s">
        <v>7527</v>
      </c>
      <c r="OK26" t="s">
        <v>7527</v>
      </c>
      <c r="OL26" t="s">
        <v>7527</v>
      </c>
      <c r="OM26" t="s">
        <v>7528</v>
      </c>
      <c r="ON26" t="s">
        <v>7539</v>
      </c>
      <c r="OO26" t="s">
        <v>7528</v>
      </c>
      <c r="OP26">
        <v>1</v>
      </c>
      <c r="OQ26" t="s">
        <v>28</v>
      </c>
      <c r="OR26" t="s">
        <v>265</v>
      </c>
      <c r="OS26">
        <v>2006</v>
      </c>
      <c r="OT26">
        <v>7</v>
      </c>
      <c r="OU26">
        <v>1</v>
      </c>
      <c r="OV26">
        <v>7</v>
      </c>
      <c r="OW26">
        <v>1</v>
      </c>
      <c r="OX26">
        <v>0</v>
      </c>
      <c r="OY26">
        <v>35</v>
      </c>
      <c r="QE26" t="s">
        <v>7516</v>
      </c>
      <c r="QF26" t="s">
        <v>7515</v>
      </c>
      <c r="QG26" t="s">
        <v>7515</v>
      </c>
      <c r="QH26" t="s">
        <v>7515</v>
      </c>
      <c r="QI26" t="s">
        <v>7515</v>
      </c>
      <c r="QJ26" t="s">
        <v>7515</v>
      </c>
      <c r="QK26" t="s">
        <v>7515</v>
      </c>
      <c r="RP26">
        <f t="shared" si="0"/>
        <v>-1</v>
      </c>
      <c r="RS26">
        <f t="shared" si="1"/>
        <v>5</v>
      </c>
    </row>
    <row r="27" spans="1:487" x14ac:dyDescent="0.3">
      <c r="A27">
        <v>70014</v>
      </c>
      <c r="B27">
        <v>50</v>
      </c>
      <c r="C27">
        <v>0</v>
      </c>
      <c r="D27">
        <v>5</v>
      </c>
      <c r="E27">
        <v>11</v>
      </c>
      <c r="F27">
        <v>93</v>
      </c>
      <c r="G27">
        <v>102</v>
      </c>
      <c r="H27">
        <v>10</v>
      </c>
      <c r="I27" t="s">
        <v>6793</v>
      </c>
      <c r="J27" t="s">
        <v>6793</v>
      </c>
      <c r="O27" t="s">
        <v>6793</v>
      </c>
      <c r="P27" t="s">
        <v>7516</v>
      </c>
      <c r="Q27" t="s">
        <v>7515</v>
      </c>
      <c r="R27" t="s">
        <v>7515</v>
      </c>
      <c r="S27" t="s">
        <v>7515</v>
      </c>
      <c r="T27" t="s">
        <v>7515</v>
      </c>
      <c r="U27" t="s">
        <v>7515</v>
      </c>
      <c r="V27" t="s">
        <v>7515</v>
      </c>
      <c r="W27" t="s">
        <v>7515</v>
      </c>
      <c r="X27" t="s">
        <v>7515</v>
      </c>
      <c r="Y27" t="s">
        <v>7515</v>
      </c>
      <c r="Z27" t="s">
        <v>7515</v>
      </c>
      <c r="AA27" t="s">
        <v>7515</v>
      </c>
      <c r="AB27" t="s">
        <v>7515</v>
      </c>
      <c r="AC27" t="s">
        <v>7515</v>
      </c>
      <c r="AD27" t="s">
        <v>7515</v>
      </c>
      <c r="AE27" t="s">
        <v>7515</v>
      </c>
      <c r="AF27" t="s">
        <v>7515</v>
      </c>
      <c r="AG27" t="s">
        <v>7515</v>
      </c>
      <c r="AH27" t="s">
        <v>7515</v>
      </c>
      <c r="AI27" t="s">
        <v>7517</v>
      </c>
      <c r="AL27">
        <v>10</v>
      </c>
      <c r="AM27">
        <v>2</v>
      </c>
      <c r="AN27" t="s">
        <v>7560</v>
      </c>
      <c r="AQ27" t="s">
        <v>6993</v>
      </c>
      <c r="AR27" t="s">
        <v>6794</v>
      </c>
      <c r="AS27" t="s">
        <v>6794</v>
      </c>
      <c r="AT27">
        <v>10</v>
      </c>
      <c r="AU27">
        <v>10</v>
      </c>
      <c r="AV27" t="s">
        <v>6988</v>
      </c>
      <c r="AW27" t="s">
        <v>6793</v>
      </c>
      <c r="AX27" t="s">
        <v>6793</v>
      </c>
      <c r="AY27" t="s">
        <v>6813</v>
      </c>
      <c r="AZ27" t="s">
        <v>7531</v>
      </c>
      <c r="BA27" t="s">
        <v>6991</v>
      </c>
      <c r="BC27" t="s">
        <v>6794</v>
      </c>
      <c r="BD27" t="s">
        <v>6794</v>
      </c>
      <c r="BE27" t="s">
        <v>6793</v>
      </c>
      <c r="BF27" t="s">
        <v>6793</v>
      </c>
      <c r="BG27" t="s">
        <v>6793</v>
      </c>
      <c r="BH27" t="s">
        <v>6793</v>
      </c>
      <c r="BI27" t="s">
        <v>6793</v>
      </c>
      <c r="BJ27" t="s">
        <v>6793</v>
      </c>
      <c r="BK27" t="s">
        <v>6793</v>
      </c>
      <c r="BL27" t="s">
        <v>6794</v>
      </c>
      <c r="BM27" t="s">
        <v>7025</v>
      </c>
      <c r="BN27" t="s">
        <v>7565</v>
      </c>
      <c r="BO27" t="s">
        <v>6794</v>
      </c>
      <c r="BQ27">
        <v>20</v>
      </c>
      <c r="BR27" t="s">
        <v>7532</v>
      </c>
      <c r="BS27" t="s">
        <v>7533</v>
      </c>
      <c r="BT27" t="s">
        <v>6</v>
      </c>
      <c r="BU27" t="s">
        <v>7021</v>
      </c>
      <c r="BV27" t="s">
        <v>7561</v>
      </c>
      <c r="BW27" t="s">
        <v>7516</v>
      </c>
      <c r="BX27" t="s">
        <v>7515</v>
      </c>
      <c r="BY27" t="s">
        <v>7515</v>
      </c>
      <c r="BZ27" t="s">
        <v>7515</v>
      </c>
      <c r="CA27" t="s">
        <v>7515</v>
      </c>
      <c r="CB27" t="s">
        <v>7515</v>
      </c>
      <c r="CC27" t="s">
        <v>7515</v>
      </c>
      <c r="CD27" t="s">
        <v>7515</v>
      </c>
      <c r="CE27" t="s">
        <v>7515</v>
      </c>
      <c r="CF27" t="s">
        <v>7515</v>
      </c>
      <c r="CG27" t="s">
        <v>7515</v>
      </c>
      <c r="CH27" t="s">
        <v>7515</v>
      </c>
      <c r="CI27" t="s">
        <v>6793</v>
      </c>
      <c r="CJ27" t="s">
        <v>6794</v>
      </c>
      <c r="CO27" t="s">
        <v>6793</v>
      </c>
      <c r="CP27" t="s">
        <v>6793</v>
      </c>
      <c r="CQ27" t="s">
        <v>6793</v>
      </c>
      <c r="CR27" t="s">
        <v>6793</v>
      </c>
      <c r="CS27" t="s">
        <v>6793</v>
      </c>
      <c r="CT27" t="s">
        <v>6794</v>
      </c>
      <c r="CU27" t="s">
        <v>6794</v>
      </c>
      <c r="CV27" t="s">
        <v>6793</v>
      </c>
      <c r="CW27" t="s">
        <v>6793</v>
      </c>
      <c r="CX27" t="s">
        <v>7520</v>
      </c>
      <c r="CY27" t="s">
        <v>7521</v>
      </c>
      <c r="CZ27" t="s">
        <v>6966</v>
      </c>
      <c r="DA27" t="s">
        <v>6793</v>
      </c>
      <c r="DB27">
        <v>3</v>
      </c>
      <c r="DC27">
        <v>4</v>
      </c>
      <c r="DD27">
        <v>4</v>
      </c>
      <c r="DE27" t="s">
        <v>6794</v>
      </c>
      <c r="EA27">
        <v>4</v>
      </c>
      <c r="EC27">
        <v>0</v>
      </c>
      <c r="ED27">
        <v>0</v>
      </c>
      <c r="EE27">
        <v>2</v>
      </c>
      <c r="EF27">
        <v>0</v>
      </c>
      <c r="EG27">
        <v>2</v>
      </c>
      <c r="EH27">
        <v>0</v>
      </c>
      <c r="EI27">
        <v>0</v>
      </c>
      <c r="EJ27" t="s">
        <v>6793</v>
      </c>
      <c r="EK27" t="s">
        <v>7573</v>
      </c>
      <c r="EM27">
        <v>1</v>
      </c>
      <c r="EN27">
        <v>2007</v>
      </c>
      <c r="EP27" t="s">
        <v>6793</v>
      </c>
      <c r="GU27" t="s">
        <v>7524</v>
      </c>
      <c r="GV27" t="s">
        <v>7574</v>
      </c>
      <c r="GW27">
        <v>2007</v>
      </c>
      <c r="HA27" t="s">
        <v>6794</v>
      </c>
      <c r="OI27" t="s">
        <v>7526</v>
      </c>
      <c r="OJ27" t="s">
        <v>7526</v>
      </c>
      <c r="OK27" t="s">
        <v>7526</v>
      </c>
      <c r="OL27" t="s">
        <v>7526</v>
      </c>
      <c r="OM27" t="s">
        <v>7528</v>
      </c>
      <c r="ON27" t="s">
        <v>7539</v>
      </c>
      <c r="OO27" t="s">
        <v>7528</v>
      </c>
      <c r="OP27">
        <v>1</v>
      </c>
      <c r="OQ27" t="s">
        <v>28</v>
      </c>
      <c r="OR27" t="s">
        <v>212</v>
      </c>
      <c r="OS27">
        <v>2007</v>
      </c>
      <c r="OT27">
        <v>6</v>
      </c>
      <c r="OU27">
        <v>1</v>
      </c>
      <c r="OV27">
        <v>6</v>
      </c>
      <c r="OW27">
        <v>0</v>
      </c>
      <c r="OX27">
        <v>1</v>
      </c>
      <c r="OY27">
        <v>35</v>
      </c>
      <c r="OZ27" t="s">
        <v>7515</v>
      </c>
      <c r="PA27" t="s">
        <v>7515</v>
      </c>
      <c r="PB27" t="s">
        <v>7515</v>
      </c>
      <c r="PC27" t="s">
        <v>7515</v>
      </c>
      <c r="PD27" t="s">
        <v>7515</v>
      </c>
      <c r="PE27" t="s">
        <v>7515</v>
      </c>
      <c r="PF27" t="s">
        <v>7515</v>
      </c>
      <c r="PG27" t="s">
        <v>7515</v>
      </c>
      <c r="PH27" t="s">
        <v>7516</v>
      </c>
      <c r="PI27" t="s">
        <v>7515</v>
      </c>
      <c r="PJ27" t="s">
        <v>7515</v>
      </c>
      <c r="PK27" t="s">
        <v>7515</v>
      </c>
      <c r="PL27" t="s">
        <v>7515</v>
      </c>
      <c r="PM27" t="s">
        <v>7515</v>
      </c>
      <c r="PN27" t="s">
        <v>7515</v>
      </c>
      <c r="PO27" t="s">
        <v>7515</v>
      </c>
      <c r="PP27" t="s">
        <v>7515</v>
      </c>
      <c r="PQ27" t="s">
        <v>7515</v>
      </c>
      <c r="PR27" t="s">
        <v>7515</v>
      </c>
      <c r="PS27" t="s">
        <v>7515</v>
      </c>
      <c r="PT27" t="s">
        <v>7515</v>
      </c>
      <c r="PU27" t="s">
        <v>7515</v>
      </c>
      <c r="PV27" t="s">
        <v>7515</v>
      </c>
      <c r="PW27" t="s">
        <v>7515</v>
      </c>
      <c r="PX27" t="s">
        <v>7515</v>
      </c>
      <c r="PY27" t="s">
        <v>7515</v>
      </c>
      <c r="PZ27" t="s">
        <v>7515</v>
      </c>
      <c r="QA27" t="s">
        <v>7515</v>
      </c>
      <c r="QB27" t="s">
        <v>7515</v>
      </c>
      <c r="QC27" t="s">
        <v>7515</v>
      </c>
      <c r="QE27" t="s">
        <v>7516</v>
      </c>
      <c r="QF27" t="s">
        <v>7515</v>
      </c>
      <c r="QG27" t="s">
        <v>7515</v>
      </c>
      <c r="QH27" t="s">
        <v>7515</v>
      </c>
      <c r="QI27" t="s">
        <v>7515</v>
      </c>
      <c r="QJ27" t="s">
        <v>7515</v>
      </c>
      <c r="QK27" t="s">
        <v>7515</v>
      </c>
      <c r="RP27">
        <f t="shared" si="0"/>
        <v>4</v>
      </c>
      <c r="RS27">
        <f t="shared" si="1"/>
        <v>4</v>
      </c>
    </row>
    <row r="28" spans="1:487" x14ac:dyDescent="0.3">
      <c r="A28">
        <v>70015</v>
      </c>
      <c r="B28">
        <v>52</v>
      </c>
      <c r="C28">
        <v>0</v>
      </c>
      <c r="D28">
        <v>5</v>
      </c>
      <c r="E28">
        <v>11</v>
      </c>
      <c r="F28">
        <v>84</v>
      </c>
      <c r="G28">
        <v>102</v>
      </c>
      <c r="H28">
        <v>16</v>
      </c>
      <c r="I28" t="s">
        <v>6793</v>
      </c>
      <c r="J28" t="s">
        <v>6793</v>
      </c>
      <c r="O28" t="s">
        <v>6793</v>
      </c>
      <c r="P28" t="s">
        <v>7516</v>
      </c>
      <c r="Q28" t="s">
        <v>7515</v>
      </c>
      <c r="R28" t="s">
        <v>7515</v>
      </c>
      <c r="S28" t="s">
        <v>7515</v>
      </c>
      <c r="T28" t="s">
        <v>7515</v>
      </c>
      <c r="U28" t="s">
        <v>7515</v>
      </c>
      <c r="V28" t="s">
        <v>7515</v>
      </c>
      <c r="W28" t="s">
        <v>7515</v>
      </c>
      <c r="X28" t="s">
        <v>7515</v>
      </c>
      <c r="Y28" t="s">
        <v>7515</v>
      </c>
      <c r="Z28" t="s">
        <v>7515</v>
      </c>
      <c r="AA28" t="s">
        <v>7515</v>
      </c>
      <c r="AB28" t="s">
        <v>7515</v>
      </c>
      <c r="AC28" t="s">
        <v>7515</v>
      </c>
      <c r="AD28" t="s">
        <v>7515</v>
      </c>
      <c r="AE28" t="s">
        <v>7515</v>
      </c>
      <c r="AF28" t="s">
        <v>7515</v>
      </c>
      <c r="AG28" t="s">
        <v>7515</v>
      </c>
      <c r="AH28" t="s">
        <v>7515</v>
      </c>
      <c r="AI28" t="s">
        <v>7517</v>
      </c>
      <c r="AL28" t="s">
        <v>7547</v>
      </c>
      <c r="AM28" t="s">
        <v>7547</v>
      </c>
      <c r="AN28" t="s">
        <v>7575</v>
      </c>
      <c r="AO28" t="s">
        <v>31</v>
      </c>
      <c r="AQ28" t="s">
        <v>6994</v>
      </c>
      <c r="AR28" t="s">
        <v>6794</v>
      </c>
      <c r="AS28" t="s">
        <v>6794</v>
      </c>
      <c r="AT28" t="s">
        <v>6</v>
      </c>
      <c r="AU28" t="s">
        <v>6</v>
      </c>
      <c r="AV28" t="s">
        <v>7568</v>
      </c>
      <c r="AW28" t="s">
        <v>6793</v>
      </c>
      <c r="AX28" t="s">
        <v>6793</v>
      </c>
      <c r="AY28" t="s">
        <v>6813</v>
      </c>
      <c r="AZ28" t="s">
        <v>7531</v>
      </c>
      <c r="BA28" t="s">
        <v>6991</v>
      </c>
      <c r="BC28" t="s">
        <v>6794</v>
      </c>
      <c r="BD28" t="s">
        <v>6794</v>
      </c>
      <c r="BE28" t="s">
        <v>6794</v>
      </c>
      <c r="BF28" t="s">
        <v>6793</v>
      </c>
      <c r="BH28" t="s">
        <v>6794</v>
      </c>
      <c r="BI28" t="s">
        <v>6794</v>
      </c>
      <c r="BJ28" t="s">
        <v>6794</v>
      </c>
      <c r="BK28" t="s">
        <v>6794</v>
      </c>
      <c r="BL28" t="s">
        <v>6794</v>
      </c>
      <c r="BM28" t="s">
        <v>7024</v>
      </c>
      <c r="BN28" t="s">
        <v>6</v>
      </c>
      <c r="BO28" t="s">
        <v>6794</v>
      </c>
      <c r="BQ28">
        <v>100</v>
      </c>
      <c r="BR28">
        <v>20</v>
      </c>
      <c r="BS28" t="s">
        <v>7533</v>
      </c>
      <c r="BT28" t="s">
        <v>7576</v>
      </c>
      <c r="BU28" t="s">
        <v>7024</v>
      </c>
      <c r="BV28" t="s">
        <v>7561</v>
      </c>
      <c r="BW28" t="s">
        <v>7515</v>
      </c>
      <c r="BX28" t="s">
        <v>7516</v>
      </c>
      <c r="BY28" t="s">
        <v>7515</v>
      </c>
      <c r="BZ28" t="s">
        <v>7515</v>
      </c>
      <c r="CA28" t="s">
        <v>7515</v>
      </c>
      <c r="CB28" t="s">
        <v>7515</v>
      </c>
      <c r="CC28" t="s">
        <v>7515</v>
      </c>
      <c r="CD28" t="s">
        <v>7515</v>
      </c>
      <c r="CE28" t="s">
        <v>7515</v>
      </c>
      <c r="CF28" t="s">
        <v>7515</v>
      </c>
      <c r="CG28" t="s">
        <v>7515</v>
      </c>
      <c r="CH28" t="s">
        <v>7515</v>
      </c>
      <c r="CI28" t="s">
        <v>6793</v>
      </c>
      <c r="CJ28" t="s">
        <v>6794</v>
      </c>
      <c r="CO28" t="s">
        <v>6794</v>
      </c>
      <c r="CP28" t="s">
        <v>6794</v>
      </c>
      <c r="CQ28" t="s">
        <v>6794</v>
      </c>
      <c r="CR28" t="s">
        <v>6794</v>
      </c>
      <c r="CS28" t="s">
        <v>6794</v>
      </c>
      <c r="CT28" t="s">
        <v>6794</v>
      </c>
      <c r="CU28" t="s">
        <v>6794</v>
      </c>
      <c r="CV28" t="s">
        <v>6794</v>
      </c>
      <c r="CW28" t="s">
        <v>6794</v>
      </c>
      <c r="CX28" t="s">
        <v>7520</v>
      </c>
      <c r="CY28" t="s">
        <v>7521</v>
      </c>
      <c r="CZ28" t="s">
        <v>7522</v>
      </c>
      <c r="DA28" t="s">
        <v>6793</v>
      </c>
      <c r="DB28">
        <v>3</v>
      </c>
      <c r="DC28">
        <v>3</v>
      </c>
      <c r="DD28">
        <v>2</v>
      </c>
      <c r="DE28" t="s">
        <v>6794</v>
      </c>
      <c r="EA28">
        <v>4</v>
      </c>
      <c r="EC28">
        <v>0</v>
      </c>
      <c r="ED28">
        <v>0</v>
      </c>
      <c r="EE28">
        <v>2</v>
      </c>
      <c r="EF28">
        <v>0</v>
      </c>
      <c r="EG28">
        <v>2</v>
      </c>
      <c r="EH28">
        <v>0</v>
      </c>
      <c r="EI28">
        <v>0</v>
      </c>
      <c r="EP28" t="s">
        <v>6794</v>
      </c>
      <c r="OI28" t="s">
        <v>7526</v>
      </c>
      <c r="OJ28" t="s">
        <v>7527</v>
      </c>
      <c r="OK28" t="s">
        <v>7527</v>
      </c>
      <c r="OL28" t="s">
        <v>7527</v>
      </c>
      <c r="OM28" t="s">
        <v>7528</v>
      </c>
      <c r="ON28" t="s">
        <v>7539</v>
      </c>
      <c r="OO28" t="s">
        <v>7528</v>
      </c>
      <c r="OP28">
        <v>1</v>
      </c>
      <c r="OQ28" t="s">
        <v>28</v>
      </c>
      <c r="OR28" t="s">
        <v>265</v>
      </c>
      <c r="OS28">
        <v>2006</v>
      </c>
      <c r="OT28">
        <v>11</v>
      </c>
      <c r="OU28">
        <v>1</v>
      </c>
      <c r="OV28">
        <v>11</v>
      </c>
      <c r="OW28">
        <v>0</v>
      </c>
      <c r="OX28">
        <v>1</v>
      </c>
      <c r="OY28">
        <v>35</v>
      </c>
      <c r="QE28" t="s">
        <v>7515</v>
      </c>
      <c r="QF28" t="s">
        <v>7515</v>
      </c>
      <c r="QG28" t="s">
        <v>7515</v>
      </c>
      <c r="QH28" t="s">
        <v>7515</v>
      </c>
      <c r="QI28" t="s">
        <v>7515</v>
      </c>
      <c r="QJ28" t="s">
        <v>7515</v>
      </c>
      <c r="QK28" t="s">
        <v>7516</v>
      </c>
      <c r="RP28">
        <f t="shared" si="0"/>
        <v>-1</v>
      </c>
      <c r="RS28">
        <f t="shared" si="1"/>
        <v>3</v>
      </c>
    </row>
    <row r="29" spans="1:487" x14ac:dyDescent="0.3">
      <c r="A29">
        <v>70016</v>
      </c>
      <c r="B29">
        <v>53</v>
      </c>
      <c r="C29">
        <v>0</v>
      </c>
      <c r="D29">
        <v>5</v>
      </c>
      <c r="E29">
        <v>15</v>
      </c>
      <c r="F29">
        <v>101</v>
      </c>
      <c r="G29">
        <v>102</v>
      </c>
      <c r="H29">
        <v>4</v>
      </c>
      <c r="I29" t="s">
        <v>6793</v>
      </c>
      <c r="J29" t="s">
        <v>6793</v>
      </c>
      <c r="O29" t="s">
        <v>6793</v>
      </c>
      <c r="P29" t="s">
        <v>7515</v>
      </c>
      <c r="Q29" t="s">
        <v>7515</v>
      </c>
      <c r="R29" t="s">
        <v>7515</v>
      </c>
      <c r="S29" t="s">
        <v>7515</v>
      </c>
      <c r="T29" t="s">
        <v>7515</v>
      </c>
      <c r="U29" t="s">
        <v>7515</v>
      </c>
      <c r="V29" t="s">
        <v>7515</v>
      </c>
      <c r="W29" t="s">
        <v>7515</v>
      </c>
      <c r="X29" t="s">
        <v>7515</v>
      </c>
      <c r="Y29" t="s">
        <v>7515</v>
      </c>
      <c r="Z29" t="s">
        <v>7515</v>
      </c>
      <c r="AA29" t="s">
        <v>7515</v>
      </c>
      <c r="AB29" t="s">
        <v>7515</v>
      </c>
      <c r="AC29" t="s">
        <v>7515</v>
      </c>
      <c r="AD29" t="s">
        <v>7515</v>
      </c>
      <c r="AE29" t="s">
        <v>7515</v>
      </c>
      <c r="AF29" t="s">
        <v>7515</v>
      </c>
      <c r="AG29" t="s">
        <v>7516</v>
      </c>
      <c r="AH29" t="s">
        <v>7515</v>
      </c>
      <c r="AI29" t="s">
        <v>7517</v>
      </c>
      <c r="AL29">
        <v>1</v>
      </c>
      <c r="AM29">
        <v>3</v>
      </c>
      <c r="AN29" t="s">
        <v>7550</v>
      </c>
      <c r="AO29">
        <v>1</v>
      </c>
      <c r="AQ29" t="s">
        <v>6993</v>
      </c>
      <c r="AR29" t="s">
        <v>6794</v>
      </c>
      <c r="AS29" t="s">
        <v>6794</v>
      </c>
      <c r="AT29" t="s">
        <v>6</v>
      </c>
      <c r="AU29" t="s">
        <v>6</v>
      </c>
      <c r="AV29" t="s">
        <v>6988</v>
      </c>
      <c r="AW29" t="s">
        <v>6793</v>
      </c>
      <c r="AX29" t="s">
        <v>6793</v>
      </c>
      <c r="AY29" t="s">
        <v>6814</v>
      </c>
      <c r="BA29" t="s">
        <v>6991</v>
      </c>
      <c r="BB29" t="s">
        <v>7551</v>
      </c>
      <c r="BC29" t="s">
        <v>6794</v>
      </c>
      <c r="BD29" t="s">
        <v>6794</v>
      </c>
      <c r="BE29" t="s">
        <v>6794</v>
      </c>
      <c r="BF29" t="s">
        <v>6793</v>
      </c>
      <c r="BG29" t="s">
        <v>6794</v>
      </c>
      <c r="BH29" t="s">
        <v>6794</v>
      </c>
      <c r="BI29" t="s">
        <v>6793</v>
      </c>
      <c r="BJ29" t="s">
        <v>6793</v>
      </c>
      <c r="BK29" t="s">
        <v>6793</v>
      </c>
      <c r="BL29" t="s">
        <v>6794</v>
      </c>
      <c r="BM29" t="s">
        <v>7027</v>
      </c>
      <c r="BN29" t="s">
        <v>7024</v>
      </c>
      <c r="BO29" t="s">
        <v>6794</v>
      </c>
      <c r="BQ29">
        <v>0</v>
      </c>
      <c r="BR29">
        <v>40</v>
      </c>
      <c r="BS29" t="s">
        <v>7519</v>
      </c>
      <c r="BT29" t="s">
        <v>6</v>
      </c>
      <c r="BU29" t="s">
        <v>7027</v>
      </c>
      <c r="BV29" t="s">
        <v>7535</v>
      </c>
      <c r="BW29" t="s">
        <v>7515</v>
      </c>
      <c r="BX29" t="s">
        <v>7516</v>
      </c>
      <c r="BY29" t="s">
        <v>7515</v>
      </c>
      <c r="BZ29" t="s">
        <v>7515</v>
      </c>
      <c r="CA29" t="s">
        <v>7515</v>
      </c>
      <c r="CB29" t="s">
        <v>7515</v>
      </c>
      <c r="CC29" t="s">
        <v>7515</v>
      </c>
      <c r="CD29" t="s">
        <v>7515</v>
      </c>
      <c r="CE29" t="s">
        <v>7515</v>
      </c>
      <c r="CF29" t="s">
        <v>7515</v>
      </c>
      <c r="CG29" t="s">
        <v>7515</v>
      </c>
      <c r="CH29" t="s">
        <v>7515</v>
      </c>
      <c r="CI29" t="s">
        <v>6794</v>
      </c>
      <c r="CJ29" t="s">
        <v>6794</v>
      </c>
      <c r="CO29" t="s">
        <v>6793</v>
      </c>
      <c r="CP29" t="s">
        <v>6793</v>
      </c>
      <c r="CQ29" t="s">
        <v>6794</v>
      </c>
      <c r="CR29" t="s">
        <v>6793</v>
      </c>
      <c r="CS29" t="s">
        <v>6794</v>
      </c>
      <c r="CT29" t="s">
        <v>6793</v>
      </c>
      <c r="CU29" t="s">
        <v>6794</v>
      </c>
      <c r="CV29" t="s">
        <v>6793</v>
      </c>
      <c r="CW29" t="s">
        <v>6794</v>
      </c>
      <c r="CX29" t="s">
        <v>7520</v>
      </c>
      <c r="CY29" t="s">
        <v>7521</v>
      </c>
      <c r="CZ29" t="s">
        <v>7522</v>
      </c>
      <c r="DA29" t="s">
        <v>6793</v>
      </c>
      <c r="DB29">
        <v>2</v>
      </c>
      <c r="DC29">
        <v>3</v>
      </c>
      <c r="DD29">
        <v>4</v>
      </c>
      <c r="DE29" t="s">
        <v>6793</v>
      </c>
      <c r="DF29">
        <v>1</v>
      </c>
      <c r="DG29" t="s">
        <v>7572</v>
      </c>
      <c r="DH29">
        <v>2006</v>
      </c>
      <c r="DI29" t="s">
        <v>7577</v>
      </c>
      <c r="DJ29" t="s">
        <v>7558</v>
      </c>
      <c r="DK29">
        <v>2008</v>
      </c>
      <c r="EA29">
        <v>4</v>
      </c>
      <c r="EC29">
        <v>2</v>
      </c>
      <c r="ED29">
        <v>0</v>
      </c>
      <c r="EE29">
        <v>0</v>
      </c>
      <c r="EF29">
        <v>0</v>
      </c>
      <c r="EG29">
        <v>1</v>
      </c>
      <c r="EH29">
        <v>1</v>
      </c>
      <c r="EI29">
        <v>0</v>
      </c>
      <c r="EJ29" t="s">
        <v>6794</v>
      </c>
      <c r="EP29" t="s">
        <v>6794</v>
      </c>
      <c r="OI29" t="s">
        <v>7526</v>
      </c>
      <c r="OJ29" t="s">
        <v>7526</v>
      </c>
      <c r="OK29" t="s">
        <v>6757</v>
      </c>
      <c r="OL29" t="s">
        <v>7526</v>
      </c>
      <c r="OM29" t="s">
        <v>7528</v>
      </c>
      <c r="ON29" t="s">
        <v>7529</v>
      </c>
      <c r="OO29" t="s">
        <v>7528</v>
      </c>
      <c r="OP29">
        <v>1</v>
      </c>
      <c r="OQ29" t="s">
        <v>28</v>
      </c>
      <c r="OR29" t="s">
        <v>7549</v>
      </c>
      <c r="OS29">
        <v>2006</v>
      </c>
      <c r="OT29">
        <v>5</v>
      </c>
      <c r="OU29">
        <v>1</v>
      </c>
      <c r="OV29">
        <v>5</v>
      </c>
      <c r="OW29">
        <v>0</v>
      </c>
      <c r="OX29">
        <v>1</v>
      </c>
      <c r="OY29">
        <v>35</v>
      </c>
      <c r="QE29" t="s">
        <v>7515</v>
      </c>
      <c r="QF29" t="s">
        <v>7515</v>
      </c>
      <c r="QG29" t="s">
        <v>7515</v>
      </c>
      <c r="QH29" t="s">
        <v>7515</v>
      </c>
      <c r="QI29" t="s">
        <v>7515</v>
      </c>
      <c r="QJ29" t="s">
        <v>7515</v>
      </c>
      <c r="QK29" t="s">
        <v>7516</v>
      </c>
      <c r="RP29">
        <f t="shared" si="0"/>
        <v>-1</v>
      </c>
      <c r="RS29">
        <f t="shared" si="1"/>
        <v>6</v>
      </c>
    </row>
    <row r="30" spans="1:487" x14ac:dyDescent="0.3">
      <c r="A30">
        <v>70017</v>
      </c>
      <c r="B30">
        <v>56</v>
      </c>
      <c r="C30">
        <v>0</v>
      </c>
      <c r="D30">
        <v>5</v>
      </c>
      <c r="E30">
        <v>14</v>
      </c>
      <c r="F30">
        <v>96</v>
      </c>
      <c r="G30">
        <v>102</v>
      </c>
      <c r="H30">
        <v>3</v>
      </c>
      <c r="I30" t="s">
        <v>6793</v>
      </c>
      <c r="J30" t="s">
        <v>6793</v>
      </c>
      <c r="O30" t="s">
        <v>6793</v>
      </c>
      <c r="P30" t="s">
        <v>7516</v>
      </c>
      <c r="Q30" t="s">
        <v>7515</v>
      </c>
      <c r="R30" t="s">
        <v>7515</v>
      </c>
      <c r="S30" t="s">
        <v>7515</v>
      </c>
      <c r="T30" t="s">
        <v>7515</v>
      </c>
      <c r="U30" t="s">
        <v>7515</v>
      </c>
      <c r="V30" t="s">
        <v>7515</v>
      </c>
      <c r="W30" t="s">
        <v>7515</v>
      </c>
      <c r="X30" t="s">
        <v>7515</v>
      </c>
      <c r="Y30" t="s">
        <v>7515</v>
      </c>
      <c r="Z30" t="s">
        <v>7515</v>
      </c>
      <c r="AA30" t="s">
        <v>7515</v>
      </c>
      <c r="AB30" t="s">
        <v>7515</v>
      </c>
      <c r="AC30" t="s">
        <v>7515</v>
      </c>
      <c r="AD30" t="s">
        <v>7515</v>
      </c>
      <c r="AE30" t="s">
        <v>7515</v>
      </c>
      <c r="AF30" t="s">
        <v>7515</v>
      </c>
      <c r="AG30" t="s">
        <v>7515</v>
      </c>
      <c r="AH30" t="s">
        <v>7515</v>
      </c>
      <c r="AJ30">
        <v>0</v>
      </c>
      <c r="AK30">
        <v>2</v>
      </c>
      <c r="AL30">
        <v>-5</v>
      </c>
      <c r="AM30">
        <v>-5</v>
      </c>
      <c r="AQ30" t="s">
        <v>6993</v>
      </c>
      <c r="AR30" t="s">
        <v>6793</v>
      </c>
      <c r="AS30" t="s">
        <v>6793</v>
      </c>
      <c r="AT30" t="s">
        <v>6</v>
      </c>
      <c r="AU30" t="s">
        <v>6</v>
      </c>
      <c r="AV30" t="s">
        <v>6988</v>
      </c>
      <c r="AW30" t="s">
        <v>6966</v>
      </c>
      <c r="AX30" t="s">
        <v>6794</v>
      </c>
      <c r="AY30" t="s">
        <v>6813</v>
      </c>
      <c r="AZ30" t="s">
        <v>7562</v>
      </c>
      <c r="BA30" t="s">
        <v>7553</v>
      </c>
      <c r="BC30" t="s">
        <v>6794</v>
      </c>
      <c r="BD30" t="s">
        <v>6794</v>
      </c>
      <c r="BE30" t="s">
        <v>6793</v>
      </c>
      <c r="BF30" t="s">
        <v>6793</v>
      </c>
      <c r="BG30" t="s">
        <v>6794</v>
      </c>
      <c r="BH30" t="s">
        <v>6794</v>
      </c>
      <c r="BI30" t="s">
        <v>6794</v>
      </c>
      <c r="BJ30" t="s">
        <v>6794</v>
      </c>
      <c r="BK30" t="s">
        <v>6794</v>
      </c>
      <c r="BL30" t="s">
        <v>6794</v>
      </c>
      <c r="BM30" t="s">
        <v>7022</v>
      </c>
      <c r="BN30" t="s">
        <v>7022</v>
      </c>
      <c r="BO30" t="s">
        <v>6794</v>
      </c>
      <c r="BQ30">
        <v>50</v>
      </c>
      <c r="BR30" t="s">
        <v>7532</v>
      </c>
      <c r="BS30" t="s">
        <v>7519</v>
      </c>
      <c r="BT30" t="s">
        <v>7542</v>
      </c>
      <c r="BU30" t="s">
        <v>7022</v>
      </c>
      <c r="BV30" t="s">
        <v>7561</v>
      </c>
      <c r="BW30" t="s">
        <v>7515</v>
      </c>
      <c r="BX30" t="s">
        <v>7516</v>
      </c>
      <c r="BY30" t="s">
        <v>7515</v>
      </c>
      <c r="BZ30" t="s">
        <v>7515</v>
      </c>
      <c r="CA30" t="s">
        <v>7515</v>
      </c>
      <c r="CB30" t="s">
        <v>7515</v>
      </c>
      <c r="CC30" t="s">
        <v>7515</v>
      </c>
      <c r="CD30" t="s">
        <v>7515</v>
      </c>
      <c r="CE30" t="s">
        <v>7515</v>
      </c>
      <c r="CF30" t="s">
        <v>7515</v>
      </c>
      <c r="CG30" t="s">
        <v>7515</v>
      </c>
      <c r="CH30" t="s">
        <v>7515</v>
      </c>
      <c r="CI30" t="s">
        <v>6793</v>
      </c>
      <c r="CJ30" t="s">
        <v>6794</v>
      </c>
      <c r="CO30" t="s">
        <v>6793</v>
      </c>
      <c r="CP30" t="s">
        <v>6793</v>
      </c>
      <c r="CQ30" t="s">
        <v>6794</v>
      </c>
      <c r="CR30" t="s">
        <v>6793</v>
      </c>
      <c r="CS30" t="s">
        <v>6793</v>
      </c>
      <c r="CT30" t="s">
        <v>6793</v>
      </c>
      <c r="CU30" t="s">
        <v>6794</v>
      </c>
      <c r="CV30" t="s">
        <v>6793</v>
      </c>
      <c r="CW30" t="s">
        <v>6794</v>
      </c>
      <c r="CX30" t="s">
        <v>7520</v>
      </c>
      <c r="CY30" t="s">
        <v>7521</v>
      </c>
      <c r="CZ30" t="s">
        <v>7522</v>
      </c>
      <c r="DA30" t="s">
        <v>6793</v>
      </c>
      <c r="DB30">
        <v>2</v>
      </c>
      <c r="DC30">
        <v>3</v>
      </c>
      <c r="DD30">
        <v>2</v>
      </c>
      <c r="DE30" t="s">
        <v>6794</v>
      </c>
      <c r="EA30">
        <v>7</v>
      </c>
      <c r="EC30">
        <v>3</v>
      </c>
      <c r="ED30">
        <v>2</v>
      </c>
      <c r="EE30">
        <v>2</v>
      </c>
      <c r="EF30">
        <v>0</v>
      </c>
      <c r="EG30">
        <v>0</v>
      </c>
      <c r="EH30">
        <v>0</v>
      </c>
      <c r="EI30">
        <v>0</v>
      </c>
      <c r="EP30" t="s">
        <v>6793</v>
      </c>
      <c r="IA30" t="s">
        <v>7524</v>
      </c>
      <c r="IB30" t="s">
        <v>6</v>
      </c>
      <c r="IC30" t="s">
        <v>6</v>
      </c>
      <c r="ID30" t="s">
        <v>7578</v>
      </c>
      <c r="IG30" t="s">
        <v>6794</v>
      </c>
      <c r="IH30" t="s">
        <v>6794</v>
      </c>
      <c r="OI30" t="s">
        <v>7527</v>
      </c>
      <c r="OJ30" t="s">
        <v>7526</v>
      </c>
      <c r="OK30" t="s">
        <v>7526</v>
      </c>
      <c r="OL30" t="s">
        <v>7527</v>
      </c>
      <c r="OM30" t="s">
        <v>7528</v>
      </c>
      <c r="ON30" t="s">
        <v>7529</v>
      </c>
      <c r="OO30" t="s">
        <v>7548</v>
      </c>
      <c r="OP30">
        <v>1</v>
      </c>
      <c r="OQ30" t="s">
        <v>28</v>
      </c>
      <c r="OR30" t="s">
        <v>7549</v>
      </c>
      <c r="OS30">
        <v>2007</v>
      </c>
      <c r="OT30">
        <v>10</v>
      </c>
      <c r="OU30">
        <v>2</v>
      </c>
      <c r="OV30">
        <v>10</v>
      </c>
      <c r="OW30">
        <v>1</v>
      </c>
      <c r="OX30">
        <v>0</v>
      </c>
      <c r="OY30">
        <v>70</v>
      </c>
      <c r="OZ30" t="s">
        <v>7515</v>
      </c>
      <c r="PA30" t="s">
        <v>7515</v>
      </c>
      <c r="PB30" t="s">
        <v>7515</v>
      </c>
      <c r="PC30" t="s">
        <v>7515</v>
      </c>
      <c r="PD30" t="s">
        <v>7515</v>
      </c>
      <c r="PE30" t="s">
        <v>7515</v>
      </c>
      <c r="PF30" t="s">
        <v>7515</v>
      </c>
      <c r="PG30" t="s">
        <v>7515</v>
      </c>
      <c r="PH30" t="s">
        <v>7515</v>
      </c>
      <c r="PI30" t="s">
        <v>7515</v>
      </c>
      <c r="PJ30" t="s">
        <v>7515</v>
      </c>
      <c r="PK30" t="s">
        <v>7515</v>
      </c>
      <c r="PL30" t="s">
        <v>7516</v>
      </c>
      <c r="PM30" t="s">
        <v>7515</v>
      </c>
      <c r="PN30" t="s">
        <v>7515</v>
      </c>
      <c r="PO30" t="s">
        <v>7515</v>
      </c>
      <c r="PP30" t="s">
        <v>7515</v>
      </c>
      <c r="PQ30" t="s">
        <v>7515</v>
      </c>
      <c r="PR30" t="s">
        <v>7515</v>
      </c>
      <c r="PS30" t="s">
        <v>7515</v>
      </c>
      <c r="PT30" t="s">
        <v>7515</v>
      </c>
      <c r="PU30" t="s">
        <v>7515</v>
      </c>
      <c r="PV30" t="s">
        <v>7515</v>
      </c>
      <c r="PW30" t="s">
        <v>7515</v>
      </c>
      <c r="PX30" t="s">
        <v>7515</v>
      </c>
      <c r="PY30" t="s">
        <v>7515</v>
      </c>
      <c r="PZ30" t="s">
        <v>7515</v>
      </c>
      <c r="QA30" t="s">
        <v>7515</v>
      </c>
      <c r="QB30" t="s">
        <v>7515</v>
      </c>
      <c r="QC30" t="s">
        <v>7515</v>
      </c>
      <c r="QE30" t="s">
        <v>7515</v>
      </c>
      <c r="QF30" t="s">
        <v>7515</v>
      </c>
      <c r="QG30" t="s">
        <v>7515</v>
      </c>
      <c r="QH30" t="s">
        <v>7515</v>
      </c>
      <c r="QI30" t="s">
        <v>7516</v>
      </c>
      <c r="QJ30" t="s">
        <v>7515</v>
      </c>
      <c r="QK30" t="s">
        <v>7515</v>
      </c>
      <c r="RP30">
        <f t="shared" si="0"/>
        <v>-1</v>
      </c>
      <c r="RS30">
        <f t="shared" si="1"/>
        <v>2</v>
      </c>
    </row>
    <row r="31" spans="1:487" x14ac:dyDescent="0.3">
      <c r="A31">
        <v>70018</v>
      </c>
      <c r="B31">
        <v>63</v>
      </c>
      <c r="C31">
        <v>0</v>
      </c>
      <c r="D31">
        <v>5</v>
      </c>
      <c r="E31">
        <v>12</v>
      </c>
      <c r="F31">
        <v>90</v>
      </c>
      <c r="G31">
        <v>102</v>
      </c>
      <c r="H31">
        <v>16</v>
      </c>
      <c r="I31" t="s">
        <v>6793</v>
      </c>
      <c r="J31" t="s">
        <v>6793</v>
      </c>
      <c r="O31" t="s">
        <v>6793</v>
      </c>
      <c r="P31" t="s">
        <v>7515</v>
      </c>
      <c r="Q31" t="s">
        <v>7515</v>
      </c>
      <c r="R31" t="s">
        <v>7515</v>
      </c>
      <c r="S31" t="s">
        <v>7515</v>
      </c>
      <c r="T31" t="s">
        <v>7515</v>
      </c>
      <c r="U31" t="s">
        <v>7515</v>
      </c>
      <c r="V31" t="s">
        <v>7515</v>
      </c>
      <c r="W31" t="s">
        <v>7515</v>
      </c>
      <c r="X31" t="s">
        <v>7515</v>
      </c>
      <c r="Y31" t="s">
        <v>7515</v>
      </c>
      <c r="Z31" t="s">
        <v>7515</v>
      </c>
      <c r="AA31" t="s">
        <v>7515</v>
      </c>
      <c r="AB31" t="s">
        <v>7515</v>
      </c>
      <c r="AC31" t="s">
        <v>7515</v>
      </c>
      <c r="AD31" t="s">
        <v>7515</v>
      </c>
      <c r="AE31" t="s">
        <v>7515</v>
      </c>
      <c r="AF31" t="s">
        <v>7515</v>
      </c>
      <c r="AG31" t="s">
        <v>7516</v>
      </c>
      <c r="AH31" t="s">
        <v>7515</v>
      </c>
      <c r="AI31" t="s">
        <v>7517</v>
      </c>
      <c r="AL31">
        <v>1</v>
      </c>
      <c r="AM31">
        <v>1</v>
      </c>
      <c r="AN31" t="s">
        <v>7560</v>
      </c>
      <c r="AQ31" t="s">
        <v>6757</v>
      </c>
      <c r="AR31" t="s">
        <v>6793</v>
      </c>
      <c r="AS31" t="s">
        <v>6793</v>
      </c>
      <c r="AT31">
        <v>0</v>
      </c>
      <c r="AU31">
        <v>12</v>
      </c>
      <c r="AV31" t="s">
        <v>6992</v>
      </c>
      <c r="AW31" t="s">
        <v>6793</v>
      </c>
      <c r="AX31" t="s">
        <v>6794</v>
      </c>
      <c r="AY31" t="s">
        <v>6813</v>
      </c>
      <c r="AZ31" t="s">
        <v>7531</v>
      </c>
      <c r="BA31" t="s">
        <v>6991</v>
      </c>
      <c r="BC31" t="s">
        <v>6794</v>
      </c>
      <c r="BD31" t="s">
        <v>6793</v>
      </c>
      <c r="BE31" t="s">
        <v>6794</v>
      </c>
      <c r="BF31" t="s">
        <v>6793</v>
      </c>
      <c r="BG31" t="s">
        <v>6794</v>
      </c>
      <c r="BH31" t="s">
        <v>6793</v>
      </c>
      <c r="BI31" t="s">
        <v>6794</v>
      </c>
      <c r="BJ31" t="s">
        <v>6793</v>
      </c>
      <c r="BK31" t="s">
        <v>6794</v>
      </c>
      <c r="BL31" t="s">
        <v>6794</v>
      </c>
      <c r="BM31" t="s">
        <v>7025</v>
      </c>
      <c r="BN31" t="s">
        <v>7026</v>
      </c>
      <c r="BO31" t="s">
        <v>6794</v>
      </c>
      <c r="BQ31">
        <v>0</v>
      </c>
      <c r="BR31" t="s">
        <v>6</v>
      </c>
      <c r="BS31" t="s">
        <v>7533</v>
      </c>
      <c r="BT31" t="s">
        <v>6</v>
      </c>
      <c r="BU31" t="s">
        <v>7025</v>
      </c>
      <c r="BV31" t="s">
        <v>7569</v>
      </c>
      <c r="BW31" t="s">
        <v>7515</v>
      </c>
      <c r="BX31" t="s">
        <v>7516</v>
      </c>
      <c r="BY31" t="s">
        <v>7515</v>
      </c>
      <c r="BZ31" t="s">
        <v>7515</v>
      </c>
      <c r="CA31" t="s">
        <v>7515</v>
      </c>
      <c r="CB31" t="s">
        <v>7515</v>
      </c>
      <c r="CC31" t="s">
        <v>7515</v>
      </c>
      <c r="CD31" t="s">
        <v>7515</v>
      </c>
      <c r="CE31" t="s">
        <v>7515</v>
      </c>
      <c r="CF31" t="s">
        <v>7515</v>
      </c>
      <c r="CG31" t="s">
        <v>7515</v>
      </c>
      <c r="CH31" t="s">
        <v>7515</v>
      </c>
      <c r="CI31" t="s">
        <v>6793</v>
      </c>
      <c r="CJ31" t="s">
        <v>6794</v>
      </c>
      <c r="CK31" t="s">
        <v>7579</v>
      </c>
      <c r="CL31" t="s">
        <v>7580</v>
      </c>
      <c r="CM31" t="s">
        <v>7581</v>
      </c>
      <c r="CN31" t="s">
        <v>7566</v>
      </c>
      <c r="CO31" t="s">
        <v>6793</v>
      </c>
      <c r="CP31" t="s">
        <v>6793</v>
      </c>
      <c r="CQ31" t="s">
        <v>6794</v>
      </c>
      <c r="CR31" t="s">
        <v>6793</v>
      </c>
      <c r="CS31" t="s">
        <v>6793</v>
      </c>
      <c r="CT31" t="s">
        <v>6793</v>
      </c>
      <c r="CU31" t="s">
        <v>6794</v>
      </c>
      <c r="CV31" t="s">
        <v>6793</v>
      </c>
      <c r="CW31" t="s">
        <v>6793</v>
      </c>
      <c r="CX31" t="s">
        <v>7520</v>
      </c>
      <c r="CY31" t="s">
        <v>7521</v>
      </c>
      <c r="CZ31" t="s">
        <v>7536</v>
      </c>
      <c r="DA31" t="s">
        <v>6793</v>
      </c>
      <c r="DB31">
        <v>2</v>
      </c>
      <c r="DC31">
        <v>5</v>
      </c>
      <c r="DD31">
        <v>3</v>
      </c>
      <c r="DE31" t="s">
        <v>6794</v>
      </c>
      <c r="EA31">
        <v>4</v>
      </c>
      <c r="EC31">
        <v>0</v>
      </c>
      <c r="ED31">
        <v>2</v>
      </c>
      <c r="EE31">
        <v>0</v>
      </c>
      <c r="EF31">
        <v>0</v>
      </c>
      <c r="EG31">
        <v>1</v>
      </c>
      <c r="EH31">
        <v>1</v>
      </c>
      <c r="EI31">
        <v>0</v>
      </c>
      <c r="EJ31" t="s">
        <v>6794</v>
      </c>
      <c r="EP31" t="s">
        <v>6794</v>
      </c>
      <c r="OI31" t="s">
        <v>7582</v>
      </c>
      <c r="OJ31" t="s">
        <v>7526</v>
      </c>
      <c r="OK31" t="s">
        <v>7526</v>
      </c>
      <c r="OL31" t="s">
        <v>7527</v>
      </c>
      <c r="OM31" t="s">
        <v>7528</v>
      </c>
      <c r="ON31" t="s">
        <v>7539</v>
      </c>
      <c r="OO31" t="s">
        <v>7528</v>
      </c>
      <c r="OP31">
        <v>1</v>
      </c>
      <c r="OQ31" t="s">
        <v>28</v>
      </c>
      <c r="OR31" t="s">
        <v>265</v>
      </c>
      <c r="OS31">
        <v>2006</v>
      </c>
      <c r="OT31">
        <v>12</v>
      </c>
      <c r="OU31">
        <v>1</v>
      </c>
      <c r="OV31">
        <v>12</v>
      </c>
      <c r="OW31">
        <v>0</v>
      </c>
      <c r="OX31">
        <v>1</v>
      </c>
      <c r="OY31">
        <v>35</v>
      </c>
      <c r="QE31" t="s">
        <v>7516</v>
      </c>
      <c r="QF31" t="s">
        <v>7515</v>
      </c>
      <c r="QG31" t="s">
        <v>7515</v>
      </c>
      <c r="QH31" t="s">
        <v>7515</v>
      </c>
      <c r="QI31" t="s">
        <v>7515</v>
      </c>
      <c r="QJ31" t="s">
        <v>7515</v>
      </c>
      <c r="QK31" t="s">
        <v>7515</v>
      </c>
      <c r="RP31">
        <f t="shared" si="0"/>
        <v>4</v>
      </c>
      <c r="RS31">
        <f t="shared" si="1"/>
        <v>4</v>
      </c>
    </row>
    <row r="32" spans="1:487" x14ac:dyDescent="0.3">
      <c r="A32">
        <v>70019</v>
      </c>
      <c r="B32">
        <v>64</v>
      </c>
      <c r="C32">
        <v>0</v>
      </c>
      <c r="D32">
        <v>5</v>
      </c>
      <c r="E32">
        <v>11</v>
      </c>
      <c r="F32">
        <v>85</v>
      </c>
      <c r="G32">
        <v>102</v>
      </c>
      <c r="H32">
        <v>10</v>
      </c>
      <c r="I32" t="s">
        <v>6793</v>
      </c>
      <c r="J32" t="s">
        <v>6793</v>
      </c>
      <c r="O32" t="s">
        <v>6793</v>
      </c>
      <c r="P32" t="s">
        <v>7516</v>
      </c>
      <c r="Q32" t="s">
        <v>7515</v>
      </c>
      <c r="R32" t="s">
        <v>7515</v>
      </c>
      <c r="S32" t="s">
        <v>7515</v>
      </c>
      <c r="T32" t="s">
        <v>7515</v>
      </c>
      <c r="U32" t="s">
        <v>7515</v>
      </c>
      <c r="V32" t="s">
        <v>7515</v>
      </c>
      <c r="W32" t="s">
        <v>7515</v>
      </c>
      <c r="X32" t="s">
        <v>7515</v>
      </c>
      <c r="Y32" t="s">
        <v>7515</v>
      </c>
      <c r="Z32" t="s">
        <v>7515</v>
      </c>
      <c r="AA32" t="s">
        <v>7515</v>
      </c>
      <c r="AB32" t="s">
        <v>7515</v>
      </c>
      <c r="AC32" t="s">
        <v>7515</v>
      </c>
      <c r="AD32" t="s">
        <v>7515</v>
      </c>
      <c r="AE32" t="s">
        <v>7515</v>
      </c>
      <c r="AF32" t="s">
        <v>7515</v>
      </c>
      <c r="AG32" t="s">
        <v>7515</v>
      </c>
      <c r="AH32" t="s">
        <v>7515</v>
      </c>
      <c r="AI32" t="s">
        <v>7517</v>
      </c>
      <c r="AL32">
        <v>10</v>
      </c>
      <c r="AM32">
        <v>5</v>
      </c>
      <c r="AN32" t="s">
        <v>6845</v>
      </c>
      <c r="AQ32" t="s">
        <v>6993</v>
      </c>
      <c r="AR32" t="s">
        <v>6794</v>
      </c>
      <c r="AS32" t="s">
        <v>6794</v>
      </c>
      <c r="AT32" t="s">
        <v>6</v>
      </c>
      <c r="AU32" t="s">
        <v>6</v>
      </c>
      <c r="AV32" t="s">
        <v>6757</v>
      </c>
      <c r="AW32" t="s">
        <v>6794</v>
      </c>
      <c r="AX32" t="s">
        <v>6794</v>
      </c>
      <c r="AY32" t="s">
        <v>6814</v>
      </c>
      <c r="BA32" t="s">
        <v>6991</v>
      </c>
      <c r="BB32" t="s">
        <v>7583</v>
      </c>
      <c r="BC32" t="s">
        <v>6794</v>
      </c>
      <c r="BD32" t="s">
        <v>6794</v>
      </c>
      <c r="BE32" t="s">
        <v>6794</v>
      </c>
      <c r="BF32" t="s">
        <v>6794</v>
      </c>
      <c r="BG32">
        <v>-5</v>
      </c>
      <c r="BH32" t="s">
        <v>6794</v>
      </c>
      <c r="BI32" t="s">
        <v>6794</v>
      </c>
      <c r="BJ32" t="s">
        <v>6794</v>
      </c>
      <c r="BK32" t="s">
        <v>6794</v>
      </c>
      <c r="BL32" t="s">
        <v>6794</v>
      </c>
      <c r="BM32" t="s">
        <v>7022</v>
      </c>
      <c r="BN32" t="s">
        <v>7565</v>
      </c>
      <c r="BO32" t="s">
        <v>6794</v>
      </c>
      <c r="BQ32">
        <v>50</v>
      </c>
      <c r="BR32" t="s">
        <v>6</v>
      </c>
      <c r="BS32" t="s">
        <v>7533</v>
      </c>
      <c r="BT32" t="s">
        <v>7576</v>
      </c>
      <c r="BU32" t="s">
        <v>7559</v>
      </c>
      <c r="BV32" t="s">
        <v>7543</v>
      </c>
      <c r="BW32" t="s">
        <v>7515</v>
      </c>
      <c r="BX32" t="s">
        <v>7515</v>
      </c>
      <c r="BY32" t="s">
        <v>7516</v>
      </c>
      <c r="BZ32" t="s">
        <v>7515</v>
      </c>
      <c r="CA32" t="s">
        <v>7515</v>
      </c>
      <c r="CB32" t="s">
        <v>7515</v>
      </c>
      <c r="CC32" t="s">
        <v>7515</v>
      </c>
      <c r="CD32" t="s">
        <v>7515</v>
      </c>
      <c r="CE32" t="s">
        <v>7515</v>
      </c>
      <c r="CF32" t="s">
        <v>7515</v>
      </c>
      <c r="CG32" t="s">
        <v>7515</v>
      </c>
      <c r="CH32" t="s">
        <v>7515</v>
      </c>
      <c r="CI32" t="s">
        <v>6793</v>
      </c>
      <c r="CJ32" t="s">
        <v>6794</v>
      </c>
      <c r="CO32" t="s">
        <v>6793</v>
      </c>
      <c r="CP32" t="s">
        <v>6793</v>
      </c>
      <c r="CQ32" t="s">
        <v>6794</v>
      </c>
      <c r="CR32" t="s">
        <v>6793</v>
      </c>
      <c r="CS32" t="s">
        <v>6794</v>
      </c>
      <c r="CT32" t="s">
        <v>6794</v>
      </c>
      <c r="CU32" t="s">
        <v>6794</v>
      </c>
      <c r="CV32" t="s">
        <v>6794</v>
      </c>
      <c r="CW32" t="s">
        <v>6794</v>
      </c>
      <c r="CX32" t="s">
        <v>7520</v>
      </c>
      <c r="CY32" t="s">
        <v>7521</v>
      </c>
      <c r="CZ32" t="s">
        <v>7536</v>
      </c>
      <c r="DA32" t="s">
        <v>6793</v>
      </c>
      <c r="DB32">
        <v>3</v>
      </c>
      <c r="DC32">
        <v>4</v>
      </c>
      <c r="DD32">
        <v>5</v>
      </c>
      <c r="DE32" t="s">
        <v>6794</v>
      </c>
      <c r="EA32">
        <v>4</v>
      </c>
      <c r="EC32">
        <v>2</v>
      </c>
      <c r="ED32">
        <v>0</v>
      </c>
      <c r="EE32">
        <v>0</v>
      </c>
      <c r="EF32">
        <v>0</v>
      </c>
      <c r="EG32">
        <v>2</v>
      </c>
      <c r="EH32">
        <v>0</v>
      </c>
      <c r="EI32">
        <v>0</v>
      </c>
      <c r="EJ32" t="s">
        <v>6793</v>
      </c>
      <c r="EK32" t="s">
        <v>7573</v>
      </c>
      <c r="EM32">
        <v>3</v>
      </c>
      <c r="EN32">
        <v>2008</v>
      </c>
      <c r="EP32" t="s">
        <v>6794</v>
      </c>
      <c r="OI32" t="s">
        <v>6</v>
      </c>
      <c r="OJ32" t="s">
        <v>7526</v>
      </c>
      <c r="OK32" t="s">
        <v>7527</v>
      </c>
      <c r="OL32" t="s">
        <v>7527</v>
      </c>
      <c r="OM32" t="s">
        <v>7528</v>
      </c>
      <c r="ON32" t="s">
        <v>7539</v>
      </c>
      <c r="OO32" t="s">
        <v>7528</v>
      </c>
      <c r="OP32">
        <v>1</v>
      </c>
      <c r="OQ32" t="s">
        <v>28</v>
      </c>
      <c r="OR32" t="s">
        <v>212</v>
      </c>
      <c r="OS32">
        <v>2007</v>
      </c>
      <c r="OT32">
        <v>9</v>
      </c>
      <c r="OU32">
        <v>1</v>
      </c>
      <c r="OV32">
        <v>9</v>
      </c>
      <c r="OW32">
        <v>0</v>
      </c>
      <c r="OX32">
        <v>1</v>
      </c>
      <c r="OY32">
        <v>35</v>
      </c>
      <c r="QE32" t="s">
        <v>7516</v>
      </c>
      <c r="QF32" t="s">
        <v>7515</v>
      </c>
      <c r="QG32" t="s">
        <v>7515</v>
      </c>
      <c r="QH32" t="s">
        <v>7515</v>
      </c>
      <c r="QI32" t="s">
        <v>7515</v>
      </c>
      <c r="QJ32" t="s">
        <v>7515</v>
      </c>
      <c r="QK32" t="s">
        <v>7515</v>
      </c>
      <c r="RP32">
        <f t="shared" si="0"/>
        <v>-1</v>
      </c>
      <c r="RS32">
        <f t="shared" si="1"/>
        <v>2</v>
      </c>
    </row>
    <row r="33" spans="1:487" x14ac:dyDescent="0.3">
      <c r="A33">
        <v>70020</v>
      </c>
      <c r="B33">
        <v>65</v>
      </c>
      <c r="C33">
        <v>0</v>
      </c>
      <c r="D33">
        <v>5</v>
      </c>
      <c r="E33">
        <v>13</v>
      </c>
      <c r="F33">
        <v>80</v>
      </c>
      <c r="G33">
        <v>102</v>
      </c>
      <c r="H33">
        <v>15</v>
      </c>
      <c r="I33" t="s">
        <v>6793</v>
      </c>
      <c r="J33" t="s">
        <v>6793</v>
      </c>
      <c r="O33" t="s">
        <v>6793</v>
      </c>
      <c r="P33" t="s">
        <v>7516</v>
      </c>
      <c r="Q33" t="s">
        <v>7516</v>
      </c>
      <c r="R33" t="s">
        <v>7515</v>
      </c>
      <c r="S33" t="s">
        <v>7515</v>
      </c>
      <c r="T33" t="s">
        <v>7515</v>
      </c>
      <c r="U33" t="s">
        <v>7515</v>
      </c>
      <c r="V33" t="s">
        <v>7515</v>
      </c>
      <c r="W33" t="s">
        <v>7515</v>
      </c>
      <c r="X33" t="s">
        <v>7515</v>
      </c>
      <c r="Y33" t="s">
        <v>7515</v>
      </c>
      <c r="Z33" t="s">
        <v>7515</v>
      </c>
      <c r="AA33" t="s">
        <v>7515</v>
      </c>
      <c r="AB33" t="s">
        <v>7515</v>
      </c>
      <c r="AC33" t="s">
        <v>7515</v>
      </c>
      <c r="AD33" t="s">
        <v>7515</v>
      </c>
      <c r="AE33" t="s">
        <v>7515</v>
      </c>
      <c r="AF33" t="s">
        <v>7515</v>
      </c>
      <c r="AG33" t="s">
        <v>7515</v>
      </c>
      <c r="AH33" t="s">
        <v>7515</v>
      </c>
      <c r="AI33" t="s">
        <v>6796</v>
      </c>
      <c r="AQ33" t="s">
        <v>6985</v>
      </c>
      <c r="AR33" t="s">
        <v>6794</v>
      </c>
      <c r="AS33" t="s">
        <v>6794</v>
      </c>
      <c r="AT33">
        <v>0</v>
      </c>
      <c r="AU33">
        <v>37</v>
      </c>
      <c r="AV33" t="s">
        <v>6988</v>
      </c>
      <c r="AW33" t="s">
        <v>6793</v>
      </c>
      <c r="AX33" t="s">
        <v>6793</v>
      </c>
      <c r="AY33" t="s">
        <v>6813</v>
      </c>
      <c r="AZ33" t="s">
        <v>7531</v>
      </c>
      <c r="BA33" t="s">
        <v>7518</v>
      </c>
      <c r="BC33" t="s">
        <v>6794</v>
      </c>
      <c r="BD33" t="s">
        <v>6794</v>
      </c>
      <c r="BE33" t="s">
        <v>6794</v>
      </c>
      <c r="BF33" t="s">
        <v>6793</v>
      </c>
      <c r="BG33" t="s">
        <v>6794</v>
      </c>
      <c r="BH33" t="s">
        <v>6794</v>
      </c>
      <c r="BI33" t="s">
        <v>6794</v>
      </c>
      <c r="BJ33" t="s">
        <v>6793</v>
      </c>
      <c r="BK33" t="s">
        <v>6794</v>
      </c>
      <c r="BL33" t="s">
        <v>6794</v>
      </c>
      <c r="BM33" t="s">
        <v>6</v>
      </c>
      <c r="BN33" t="s">
        <v>7565</v>
      </c>
      <c r="BO33" t="s">
        <v>6794</v>
      </c>
      <c r="BQ33" t="s">
        <v>7547</v>
      </c>
      <c r="BR33" t="s">
        <v>6</v>
      </c>
      <c r="BS33" t="s">
        <v>7533</v>
      </c>
      <c r="BT33" t="s">
        <v>6</v>
      </c>
      <c r="BU33" t="s">
        <v>7030</v>
      </c>
      <c r="BV33" t="s">
        <v>7543</v>
      </c>
      <c r="BW33" t="s">
        <v>7515</v>
      </c>
      <c r="BX33" t="s">
        <v>7515</v>
      </c>
      <c r="BY33" t="s">
        <v>7515</v>
      </c>
      <c r="BZ33" t="s">
        <v>7516</v>
      </c>
      <c r="CA33" t="s">
        <v>7515</v>
      </c>
      <c r="CB33" t="s">
        <v>7515</v>
      </c>
      <c r="CC33" t="s">
        <v>7515</v>
      </c>
      <c r="CD33" t="s">
        <v>7515</v>
      </c>
      <c r="CE33" t="s">
        <v>7515</v>
      </c>
      <c r="CF33" t="s">
        <v>7515</v>
      </c>
      <c r="CG33" t="s">
        <v>7515</v>
      </c>
      <c r="CH33" t="s">
        <v>7515</v>
      </c>
      <c r="CI33" t="s">
        <v>6793</v>
      </c>
      <c r="CJ33" t="s">
        <v>6794</v>
      </c>
      <c r="CO33" t="s">
        <v>6793</v>
      </c>
      <c r="CP33" t="s">
        <v>6793</v>
      </c>
      <c r="CQ33" t="s">
        <v>6794</v>
      </c>
      <c r="CR33" t="s">
        <v>6966</v>
      </c>
      <c r="CS33" t="s">
        <v>6794</v>
      </c>
      <c r="CT33" t="s">
        <v>6793</v>
      </c>
      <c r="CU33" t="s">
        <v>6794</v>
      </c>
      <c r="CV33" t="s">
        <v>6793</v>
      </c>
      <c r="CW33" t="s">
        <v>6794</v>
      </c>
      <c r="CX33" t="s">
        <v>7520</v>
      </c>
      <c r="CY33" t="s">
        <v>7521</v>
      </c>
      <c r="CZ33" t="s">
        <v>7522</v>
      </c>
      <c r="DA33" t="s">
        <v>6793</v>
      </c>
      <c r="DB33">
        <v>2</v>
      </c>
      <c r="DC33">
        <v>3</v>
      </c>
      <c r="DD33">
        <v>3</v>
      </c>
      <c r="DE33" t="s">
        <v>6793</v>
      </c>
      <c r="DF33">
        <v>1</v>
      </c>
      <c r="DG33" t="s">
        <v>6</v>
      </c>
      <c r="DH33" t="s">
        <v>6</v>
      </c>
      <c r="DI33" t="s">
        <v>7557</v>
      </c>
      <c r="DJ33" t="s">
        <v>6</v>
      </c>
      <c r="DK33" t="s">
        <v>6</v>
      </c>
      <c r="EA33">
        <v>1</v>
      </c>
      <c r="EB33" t="s">
        <v>7584</v>
      </c>
      <c r="EJ33" t="s">
        <v>6794</v>
      </c>
      <c r="EP33" t="s">
        <v>6794</v>
      </c>
      <c r="OI33" t="s">
        <v>7526</v>
      </c>
      <c r="OJ33" t="s">
        <v>7526</v>
      </c>
      <c r="OK33" t="s">
        <v>7527</v>
      </c>
      <c r="OL33" t="s">
        <v>7526</v>
      </c>
      <c r="OM33" t="s">
        <v>7528</v>
      </c>
      <c r="ON33" t="s">
        <v>7529</v>
      </c>
      <c r="OO33" t="s">
        <v>7528</v>
      </c>
      <c r="OP33">
        <v>1</v>
      </c>
      <c r="OQ33" t="s">
        <v>28</v>
      </c>
      <c r="OR33" t="s">
        <v>265</v>
      </c>
      <c r="OS33">
        <v>2007</v>
      </c>
      <c r="OT33">
        <v>5</v>
      </c>
      <c r="OU33">
        <v>1</v>
      </c>
      <c r="OV33">
        <v>5</v>
      </c>
      <c r="OW33">
        <v>1</v>
      </c>
      <c r="OX33">
        <v>0</v>
      </c>
      <c r="OY33">
        <v>35</v>
      </c>
      <c r="QE33" t="s">
        <v>7515</v>
      </c>
      <c r="QF33" t="s">
        <v>7515</v>
      </c>
      <c r="QG33" t="s">
        <v>7515</v>
      </c>
      <c r="QH33" t="s">
        <v>7515</v>
      </c>
      <c r="QI33" t="s">
        <v>7515</v>
      </c>
      <c r="QJ33" t="s">
        <v>7515</v>
      </c>
      <c r="QK33" t="s">
        <v>7516</v>
      </c>
      <c r="RP33">
        <f t="shared" si="0"/>
        <v>1</v>
      </c>
      <c r="RS33">
        <f t="shared" si="1"/>
        <v>-1</v>
      </c>
    </row>
    <row r="34" spans="1:487" x14ac:dyDescent="0.3">
      <c r="A34">
        <v>70021</v>
      </c>
      <c r="B34">
        <v>72</v>
      </c>
      <c r="C34">
        <v>0</v>
      </c>
      <c r="D34">
        <v>5</v>
      </c>
      <c r="E34">
        <v>9</v>
      </c>
      <c r="F34">
        <v>84</v>
      </c>
      <c r="G34">
        <v>102</v>
      </c>
      <c r="H34">
        <v>10</v>
      </c>
      <c r="I34" t="s">
        <v>6793</v>
      </c>
      <c r="J34" t="s">
        <v>6793</v>
      </c>
      <c r="O34" t="s">
        <v>6793</v>
      </c>
      <c r="P34" t="s">
        <v>7515</v>
      </c>
      <c r="Q34" t="s">
        <v>7516</v>
      </c>
      <c r="R34" t="s">
        <v>7515</v>
      </c>
      <c r="S34" t="s">
        <v>7515</v>
      </c>
      <c r="T34" t="s">
        <v>7515</v>
      </c>
      <c r="U34" t="s">
        <v>7515</v>
      </c>
      <c r="V34" t="s">
        <v>7515</v>
      </c>
      <c r="W34" t="s">
        <v>7515</v>
      </c>
      <c r="X34" t="s">
        <v>7515</v>
      </c>
      <c r="Y34" t="s">
        <v>7515</v>
      </c>
      <c r="Z34" t="s">
        <v>7515</v>
      </c>
      <c r="AA34" t="s">
        <v>7515</v>
      </c>
      <c r="AB34" t="s">
        <v>7515</v>
      </c>
      <c r="AC34" t="s">
        <v>7515</v>
      </c>
      <c r="AD34" t="s">
        <v>7515</v>
      </c>
      <c r="AE34" t="s">
        <v>7515</v>
      </c>
      <c r="AF34" t="s">
        <v>7516</v>
      </c>
      <c r="AG34" t="s">
        <v>7515</v>
      </c>
      <c r="AH34" t="s">
        <v>7515</v>
      </c>
      <c r="AI34" t="s">
        <v>7517</v>
      </c>
      <c r="AL34" t="s">
        <v>7547</v>
      </c>
      <c r="AM34" t="s">
        <v>7547</v>
      </c>
      <c r="AN34" t="s">
        <v>6845</v>
      </c>
      <c r="AQ34" t="s">
        <v>6993</v>
      </c>
      <c r="AR34" t="s">
        <v>6794</v>
      </c>
      <c r="AS34" t="s">
        <v>6794</v>
      </c>
      <c r="AT34">
        <v>0</v>
      </c>
      <c r="AU34">
        <v>10</v>
      </c>
      <c r="AV34" t="s">
        <v>6988</v>
      </c>
      <c r="AW34" t="s">
        <v>6794</v>
      </c>
      <c r="AX34" t="s">
        <v>6793</v>
      </c>
      <c r="AY34" t="s">
        <v>6813</v>
      </c>
      <c r="AZ34" t="s">
        <v>7531</v>
      </c>
      <c r="BA34" t="s">
        <v>6991</v>
      </c>
      <c r="BC34" t="s">
        <v>6794</v>
      </c>
      <c r="BD34" t="s">
        <v>6794</v>
      </c>
      <c r="BE34" t="s">
        <v>6794</v>
      </c>
      <c r="BF34" t="s">
        <v>6793</v>
      </c>
      <c r="BG34" t="s">
        <v>6794</v>
      </c>
      <c r="BH34" t="s">
        <v>6794</v>
      </c>
      <c r="BI34" t="s">
        <v>6794</v>
      </c>
      <c r="BJ34" t="s">
        <v>6794</v>
      </c>
      <c r="BK34" t="s">
        <v>6794</v>
      </c>
      <c r="BL34" t="s">
        <v>6794</v>
      </c>
      <c r="BM34" t="s">
        <v>7024</v>
      </c>
      <c r="BN34" t="s">
        <v>7022</v>
      </c>
      <c r="BO34" t="s">
        <v>6794</v>
      </c>
      <c r="BQ34">
        <v>75</v>
      </c>
      <c r="BR34" t="s">
        <v>7532</v>
      </c>
      <c r="BS34" t="s">
        <v>7519</v>
      </c>
      <c r="BT34" t="s">
        <v>7585</v>
      </c>
      <c r="BU34" t="s">
        <v>7022</v>
      </c>
      <c r="BV34" t="s">
        <v>7561</v>
      </c>
      <c r="BW34" t="s">
        <v>7515</v>
      </c>
      <c r="BX34" t="s">
        <v>7516</v>
      </c>
      <c r="BY34" t="s">
        <v>7515</v>
      </c>
      <c r="BZ34" t="s">
        <v>7515</v>
      </c>
      <c r="CA34" t="s">
        <v>7515</v>
      </c>
      <c r="CB34" t="s">
        <v>7515</v>
      </c>
      <c r="CC34" t="s">
        <v>7515</v>
      </c>
      <c r="CD34" t="s">
        <v>7515</v>
      </c>
      <c r="CE34" t="s">
        <v>7515</v>
      </c>
      <c r="CF34" t="s">
        <v>7515</v>
      </c>
      <c r="CG34" t="s">
        <v>7515</v>
      </c>
      <c r="CH34" t="s">
        <v>7515</v>
      </c>
      <c r="CI34" t="s">
        <v>6793</v>
      </c>
      <c r="CJ34" t="s">
        <v>6794</v>
      </c>
      <c r="CO34" t="s">
        <v>6793</v>
      </c>
      <c r="CP34" t="s">
        <v>6793</v>
      </c>
      <c r="CQ34" t="s">
        <v>6794</v>
      </c>
      <c r="CR34" t="s">
        <v>6794</v>
      </c>
      <c r="CS34" t="s">
        <v>6794</v>
      </c>
      <c r="CT34" t="s">
        <v>6794</v>
      </c>
      <c r="CU34" t="s">
        <v>6794</v>
      </c>
      <c r="CV34" t="s">
        <v>6793</v>
      </c>
      <c r="CW34" t="s">
        <v>6793</v>
      </c>
      <c r="CX34" t="s">
        <v>7520</v>
      </c>
      <c r="CY34" t="s">
        <v>7521</v>
      </c>
      <c r="CZ34" t="s">
        <v>7522</v>
      </c>
      <c r="DA34" t="s">
        <v>6793</v>
      </c>
      <c r="DB34">
        <v>2</v>
      </c>
      <c r="DC34">
        <v>3</v>
      </c>
      <c r="DD34">
        <v>3</v>
      </c>
      <c r="DE34" t="s">
        <v>6794</v>
      </c>
      <c r="EA34">
        <v>4</v>
      </c>
      <c r="EC34">
        <v>1</v>
      </c>
      <c r="ED34">
        <v>0</v>
      </c>
      <c r="EE34">
        <v>1</v>
      </c>
      <c r="EF34">
        <v>0</v>
      </c>
      <c r="EG34">
        <v>2</v>
      </c>
      <c r="EH34">
        <v>0</v>
      </c>
      <c r="EI34">
        <v>0</v>
      </c>
      <c r="EJ34" t="s">
        <v>6794</v>
      </c>
      <c r="EP34" t="s">
        <v>6794</v>
      </c>
      <c r="OI34" t="s">
        <v>7526</v>
      </c>
      <c r="OJ34" t="s">
        <v>7526</v>
      </c>
      <c r="OK34" t="s">
        <v>7526</v>
      </c>
      <c r="OL34" t="s">
        <v>7526</v>
      </c>
      <c r="OM34" t="s">
        <v>7528</v>
      </c>
      <c r="ON34" t="s">
        <v>7529</v>
      </c>
      <c r="OO34" t="s">
        <v>7528</v>
      </c>
      <c r="OP34">
        <v>1</v>
      </c>
      <c r="OQ34" t="s">
        <v>28</v>
      </c>
      <c r="OR34" t="s">
        <v>212</v>
      </c>
      <c r="OS34">
        <v>2007</v>
      </c>
      <c r="OT34">
        <v>1</v>
      </c>
      <c r="OU34">
        <v>1</v>
      </c>
      <c r="OV34">
        <v>1</v>
      </c>
      <c r="OW34">
        <v>0</v>
      </c>
      <c r="OX34">
        <v>1</v>
      </c>
      <c r="OY34">
        <v>35</v>
      </c>
      <c r="QE34" t="s">
        <v>7515</v>
      </c>
      <c r="QF34" t="s">
        <v>7515</v>
      </c>
      <c r="QG34" t="s">
        <v>7515</v>
      </c>
      <c r="QH34" t="s">
        <v>7515</v>
      </c>
      <c r="QI34" t="s">
        <v>7515</v>
      </c>
      <c r="QJ34" t="s">
        <v>7515</v>
      </c>
      <c r="QK34" t="s">
        <v>7516</v>
      </c>
      <c r="RP34">
        <f t="shared" si="0"/>
        <v>4</v>
      </c>
      <c r="RS34">
        <f t="shared" si="1"/>
        <v>3</v>
      </c>
    </row>
    <row r="35" spans="1:487" x14ac:dyDescent="0.3">
      <c r="A35">
        <v>70022</v>
      </c>
      <c r="B35">
        <v>73</v>
      </c>
      <c r="C35">
        <v>0</v>
      </c>
      <c r="D35">
        <v>5</v>
      </c>
      <c r="E35">
        <v>16</v>
      </c>
      <c r="F35">
        <v>110</v>
      </c>
      <c r="G35">
        <v>102</v>
      </c>
      <c r="H35">
        <v>15</v>
      </c>
      <c r="I35" t="s">
        <v>6793</v>
      </c>
      <c r="J35" t="s">
        <v>6793</v>
      </c>
      <c r="O35" t="s">
        <v>6793</v>
      </c>
      <c r="P35" t="s">
        <v>7515</v>
      </c>
      <c r="Q35" t="s">
        <v>7515</v>
      </c>
      <c r="R35" t="s">
        <v>7515</v>
      </c>
      <c r="S35" t="s">
        <v>7515</v>
      </c>
      <c r="T35" t="s">
        <v>7515</v>
      </c>
      <c r="U35" t="s">
        <v>7515</v>
      </c>
      <c r="V35" t="s">
        <v>7515</v>
      </c>
      <c r="W35" t="s">
        <v>7515</v>
      </c>
      <c r="X35" t="s">
        <v>7515</v>
      </c>
      <c r="Y35" t="s">
        <v>7515</v>
      </c>
      <c r="Z35" t="s">
        <v>7515</v>
      </c>
      <c r="AA35" t="s">
        <v>7515</v>
      </c>
      <c r="AB35" t="s">
        <v>7515</v>
      </c>
      <c r="AC35" t="s">
        <v>7515</v>
      </c>
      <c r="AD35" t="s">
        <v>7515</v>
      </c>
      <c r="AE35" t="s">
        <v>7516</v>
      </c>
      <c r="AF35" t="s">
        <v>7515</v>
      </c>
      <c r="AG35" t="s">
        <v>7515</v>
      </c>
      <c r="AH35" t="s">
        <v>7515</v>
      </c>
      <c r="AI35" t="s">
        <v>6796</v>
      </c>
      <c r="AQ35" t="s">
        <v>6985</v>
      </c>
      <c r="AR35" t="s">
        <v>6794</v>
      </c>
      <c r="AS35" t="s">
        <v>6794</v>
      </c>
      <c r="AT35" t="s">
        <v>6</v>
      </c>
      <c r="AU35" t="s">
        <v>6</v>
      </c>
      <c r="AV35" t="s">
        <v>6988</v>
      </c>
      <c r="AW35" t="s">
        <v>6793</v>
      </c>
      <c r="AX35" t="s">
        <v>6793</v>
      </c>
      <c r="AY35" t="s">
        <v>6813</v>
      </c>
      <c r="AZ35" t="s">
        <v>7531</v>
      </c>
      <c r="BA35" t="s">
        <v>6991</v>
      </c>
      <c r="BC35" t="s">
        <v>6794</v>
      </c>
      <c r="BD35" t="s">
        <v>6794</v>
      </c>
      <c r="BE35" t="s">
        <v>6794</v>
      </c>
      <c r="BF35" t="s">
        <v>6793</v>
      </c>
      <c r="BG35" t="s">
        <v>6794</v>
      </c>
      <c r="BH35" t="s">
        <v>6793</v>
      </c>
      <c r="BI35" t="s">
        <v>6794</v>
      </c>
      <c r="BJ35" t="s">
        <v>6794</v>
      </c>
      <c r="BK35" t="s">
        <v>6794</v>
      </c>
      <c r="BL35" t="s">
        <v>6794</v>
      </c>
      <c r="BM35" t="s">
        <v>7025</v>
      </c>
      <c r="BN35" t="s">
        <v>7027</v>
      </c>
      <c r="BO35" t="s">
        <v>6794</v>
      </c>
      <c r="BQ35" t="s">
        <v>7547</v>
      </c>
      <c r="BR35" t="s">
        <v>6</v>
      </c>
      <c r="BS35" t="s">
        <v>7533</v>
      </c>
      <c r="BT35" t="s">
        <v>7571</v>
      </c>
      <c r="BU35" t="s">
        <v>7559</v>
      </c>
      <c r="BV35" t="s">
        <v>7586</v>
      </c>
      <c r="BW35" t="s">
        <v>7516</v>
      </c>
      <c r="BX35" t="s">
        <v>7515</v>
      </c>
      <c r="BY35" t="s">
        <v>7515</v>
      </c>
      <c r="BZ35" t="s">
        <v>7515</v>
      </c>
      <c r="CA35" t="s">
        <v>7515</v>
      </c>
      <c r="CB35" t="s">
        <v>7515</v>
      </c>
      <c r="CC35" t="s">
        <v>7515</v>
      </c>
      <c r="CD35" t="s">
        <v>7515</v>
      </c>
      <c r="CE35" t="s">
        <v>7515</v>
      </c>
      <c r="CF35" t="s">
        <v>7515</v>
      </c>
      <c r="CG35" t="s">
        <v>7515</v>
      </c>
      <c r="CH35" t="s">
        <v>7515</v>
      </c>
      <c r="CI35" t="s">
        <v>6793</v>
      </c>
      <c r="CJ35" t="s">
        <v>6794</v>
      </c>
      <c r="CO35" t="s">
        <v>6794</v>
      </c>
      <c r="CP35" t="s">
        <v>6794</v>
      </c>
      <c r="CQ35" t="s">
        <v>6794</v>
      </c>
      <c r="CR35" t="s">
        <v>6794</v>
      </c>
      <c r="CS35" t="s">
        <v>6794</v>
      </c>
      <c r="CT35" t="s">
        <v>6794</v>
      </c>
      <c r="CU35" t="s">
        <v>6794</v>
      </c>
      <c r="CV35" t="s">
        <v>6794</v>
      </c>
      <c r="CW35" t="s">
        <v>6794</v>
      </c>
      <c r="CX35" t="s">
        <v>7520</v>
      </c>
      <c r="CY35" t="s">
        <v>7521</v>
      </c>
      <c r="CZ35" t="s">
        <v>7587</v>
      </c>
      <c r="DA35" t="s">
        <v>6793</v>
      </c>
      <c r="DB35">
        <v>2</v>
      </c>
      <c r="DC35">
        <v>4</v>
      </c>
      <c r="DD35">
        <v>2</v>
      </c>
      <c r="DE35" t="s">
        <v>6794</v>
      </c>
      <c r="EA35">
        <v>4</v>
      </c>
      <c r="EC35">
        <v>0</v>
      </c>
      <c r="ED35">
        <v>0</v>
      </c>
      <c r="EE35">
        <v>2</v>
      </c>
      <c r="EF35">
        <v>0</v>
      </c>
      <c r="EG35">
        <v>0</v>
      </c>
      <c r="EH35">
        <v>1</v>
      </c>
      <c r="EI35">
        <v>1</v>
      </c>
      <c r="EJ35" t="s">
        <v>6793</v>
      </c>
      <c r="EK35" t="s">
        <v>6859</v>
      </c>
      <c r="EL35">
        <v>2</v>
      </c>
      <c r="EN35">
        <v>2007</v>
      </c>
      <c r="EP35" t="s">
        <v>6793</v>
      </c>
      <c r="IQ35" t="s">
        <v>7524</v>
      </c>
      <c r="IR35" t="s">
        <v>6</v>
      </c>
      <c r="IS35" t="s">
        <v>6</v>
      </c>
      <c r="IT35" t="s">
        <v>7552</v>
      </c>
      <c r="IU35" t="s">
        <v>7526</v>
      </c>
      <c r="IV35" t="s">
        <v>7526</v>
      </c>
      <c r="IW35" t="s">
        <v>6794</v>
      </c>
      <c r="IX35" t="s">
        <v>6793</v>
      </c>
      <c r="NW35" t="s">
        <v>7547</v>
      </c>
      <c r="NX35" t="s">
        <v>7515</v>
      </c>
      <c r="NY35" t="s">
        <v>7515</v>
      </c>
      <c r="NZ35" t="s">
        <v>7516</v>
      </c>
      <c r="OA35" t="s">
        <v>7515</v>
      </c>
      <c r="OB35" t="s">
        <v>7515</v>
      </c>
      <c r="OC35" t="s">
        <v>7515</v>
      </c>
      <c r="OD35" t="s">
        <v>7515</v>
      </c>
      <c r="OE35" t="s">
        <v>7515</v>
      </c>
      <c r="OF35" t="s">
        <v>7515</v>
      </c>
      <c r="OG35" t="s">
        <v>7515</v>
      </c>
      <c r="OH35" t="s">
        <v>7515</v>
      </c>
      <c r="OI35" t="s">
        <v>7526</v>
      </c>
      <c r="OK35" t="s">
        <v>7526</v>
      </c>
      <c r="OL35" t="s">
        <v>7526</v>
      </c>
      <c r="OM35" t="s">
        <v>7528</v>
      </c>
      <c r="ON35" t="s">
        <v>7539</v>
      </c>
      <c r="OO35" t="s">
        <v>7528</v>
      </c>
      <c r="OP35">
        <v>1</v>
      </c>
      <c r="OQ35" t="s">
        <v>28</v>
      </c>
      <c r="OR35" t="s">
        <v>265</v>
      </c>
      <c r="OS35">
        <v>2007</v>
      </c>
      <c r="OT35">
        <v>5</v>
      </c>
      <c r="OU35">
        <v>1</v>
      </c>
      <c r="OV35">
        <v>5</v>
      </c>
      <c r="OW35">
        <v>1</v>
      </c>
      <c r="OX35">
        <v>0</v>
      </c>
      <c r="OY35">
        <v>35</v>
      </c>
      <c r="OZ35" t="s">
        <v>7515</v>
      </c>
      <c r="PA35" t="s">
        <v>7515</v>
      </c>
      <c r="PB35" t="s">
        <v>7515</v>
      </c>
      <c r="PC35" t="s">
        <v>7515</v>
      </c>
      <c r="PD35" t="s">
        <v>7515</v>
      </c>
      <c r="PE35" t="s">
        <v>7515</v>
      </c>
      <c r="PF35" t="s">
        <v>7515</v>
      </c>
      <c r="PG35" t="s">
        <v>7515</v>
      </c>
      <c r="PH35" t="s">
        <v>7515</v>
      </c>
      <c r="PI35" t="s">
        <v>7515</v>
      </c>
      <c r="PJ35" t="s">
        <v>7515</v>
      </c>
      <c r="PK35" t="s">
        <v>7515</v>
      </c>
      <c r="PL35" t="s">
        <v>7515</v>
      </c>
      <c r="PM35" t="s">
        <v>7515</v>
      </c>
      <c r="PN35" t="s">
        <v>7516</v>
      </c>
      <c r="PO35" t="s">
        <v>7515</v>
      </c>
      <c r="PP35" t="s">
        <v>7515</v>
      </c>
      <c r="PQ35" t="s">
        <v>7515</v>
      </c>
      <c r="PR35" t="s">
        <v>7515</v>
      </c>
      <c r="PS35" t="s">
        <v>7515</v>
      </c>
      <c r="PT35" t="s">
        <v>7515</v>
      </c>
      <c r="PU35" t="s">
        <v>7515</v>
      </c>
      <c r="PV35" t="s">
        <v>7515</v>
      </c>
      <c r="PW35" t="s">
        <v>7515</v>
      </c>
      <c r="PX35" t="s">
        <v>7515</v>
      </c>
      <c r="PY35" t="s">
        <v>7515</v>
      </c>
      <c r="PZ35" t="s">
        <v>7515</v>
      </c>
      <c r="QA35" t="s">
        <v>7515</v>
      </c>
      <c r="QB35" t="s">
        <v>7515</v>
      </c>
      <c r="QC35" t="s">
        <v>7515</v>
      </c>
      <c r="QE35" t="s">
        <v>7515</v>
      </c>
      <c r="QF35" t="s">
        <v>7516</v>
      </c>
      <c r="QG35" t="s">
        <v>7515</v>
      </c>
      <c r="QH35" t="s">
        <v>7515</v>
      </c>
      <c r="QI35" t="s">
        <v>7515</v>
      </c>
      <c r="QJ35" t="s">
        <v>7515</v>
      </c>
      <c r="QK35" t="s">
        <v>7515</v>
      </c>
      <c r="QY35" t="s">
        <v>7530</v>
      </c>
      <c r="RP35">
        <f t="shared" si="0"/>
        <v>-1</v>
      </c>
      <c r="RS35">
        <f t="shared" si="1"/>
        <v>4</v>
      </c>
    </row>
    <row r="36" spans="1:487" x14ac:dyDescent="0.3">
      <c r="A36">
        <v>70023</v>
      </c>
      <c r="B36">
        <v>74</v>
      </c>
      <c r="C36">
        <v>0</v>
      </c>
      <c r="D36">
        <v>5</v>
      </c>
      <c r="E36">
        <v>15</v>
      </c>
      <c r="F36">
        <v>95</v>
      </c>
      <c r="G36">
        <v>102</v>
      </c>
      <c r="H36">
        <v>3</v>
      </c>
      <c r="I36" t="s">
        <v>6793</v>
      </c>
      <c r="J36" t="s">
        <v>6793</v>
      </c>
      <c r="O36" t="s">
        <v>6793</v>
      </c>
      <c r="P36" t="s">
        <v>7516</v>
      </c>
      <c r="Q36" t="s">
        <v>7515</v>
      </c>
      <c r="R36" t="s">
        <v>7515</v>
      </c>
      <c r="S36" t="s">
        <v>7515</v>
      </c>
      <c r="T36" t="s">
        <v>7515</v>
      </c>
      <c r="U36" t="s">
        <v>7515</v>
      </c>
      <c r="V36" t="s">
        <v>7515</v>
      </c>
      <c r="W36" t="s">
        <v>7515</v>
      </c>
      <c r="X36" t="s">
        <v>7515</v>
      </c>
      <c r="Y36" t="s">
        <v>7515</v>
      </c>
      <c r="Z36" t="s">
        <v>7515</v>
      </c>
      <c r="AA36" t="s">
        <v>7515</v>
      </c>
      <c r="AB36" t="s">
        <v>7515</v>
      </c>
      <c r="AC36" t="s">
        <v>7515</v>
      </c>
      <c r="AD36" t="s">
        <v>7515</v>
      </c>
      <c r="AE36" t="s">
        <v>7515</v>
      </c>
      <c r="AF36" t="s">
        <v>7515</v>
      </c>
      <c r="AG36" t="s">
        <v>7515</v>
      </c>
      <c r="AH36" t="s">
        <v>7515</v>
      </c>
      <c r="AI36" t="s">
        <v>6796</v>
      </c>
      <c r="AQ36" t="s">
        <v>6985</v>
      </c>
      <c r="AR36" t="s">
        <v>6793</v>
      </c>
      <c r="AS36" t="s">
        <v>6794</v>
      </c>
      <c r="AT36" t="s">
        <v>6</v>
      </c>
      <c r="AU36" t="s">
        <v>6</v>
      </c>
      <c r="AV36" t="s">
        <v>6988</v>
      </c>
      <c r="AW36" t="s">
        <v>6793</v>
      </c>
      <c r="AX36" t="s">
        <v>6793</v>
      </c>
      <c r="AY36" t="s">
        <v>6813</v>
      </c>
      <c r="AZ36" t="s">
        <v>7531</v>
      </c>
      <c r="BA36" t="s">
        <v>6991</v>
      </c>
      <c r="BC36" t="s">
        <v>6794</v>
      </c>
      <c r="BD36" t="s">
        <v>6794</v>
      </c>
      <c r="BE36" t="s">
        <v>6793</v>
      </c>
      <c r="BF36" t="s">
        <v>6793</v>
      </c>
      <c r="BG36" t="s">
        <v>6793</v>
      </c>
      <c r="BH36" t="s">
        <v>6794</v>
      </c>
      <c r="BI36" t="s">
        <v>6794</v>
      </c>
      <c r="BJ36" t="s">
        <v>6794</v>
      </c>
      <c r="BK36" t="s">
        <v>6794</v>
      </c>
      <c r="BL36" t="s">
        <v>6794</v>
      </c>
      <c r="BM36" t="s">
        <v>7028</v>
      </c>
      <c r="BN36" t="s">
        <v>7024</v>
      </c>
      <c r="BO36" t="s">
        <v>6794</v>
      </c>
      <c r="BQ36">
        <v>50</v>
      </c>
      <c r="BR36">
        <v>50</v>
      </c>
      <c r="BS36" t="s">
        <v>7519</v>
      </c>
      <c r="BT36" t="s">
        <v>6</v>
      </c>
      <c r="BU36" t="s">
        <v>7559</v>
      </c>
      <c r="BV36" t="s">
        <v>7543</v>
      </c>
      <c r="BW36" t="s">
        <v>7515</v>
      </c>
      <c r="BX36" t="s">
        <v>7515</v>
      </c>
      <c r="BY36" t="s">
        <v>7515</v>
      </c>
      <c r="BZ36" t="s">
        <v>7515</v>
      </c>
      <c r="CA36" t="s">
        <v>7515</v>
      </c>
      <c r="CB36" t="s">
        <v>7515</v>
      </c>
      <c r="CC36" t="s">
        <v>7515</v>
      </c>
      <c r="CD36" t="s">
        <v>7515</v>
      </c>
      <c r="CE36" t="s">
        <v>7515</v>
      </c>
      <c r="CF36" t="s">
        <v>7516</v>
      </c>
      <c r="CG36" t="s">
        <v>7515</v>
      </c>
      <c r="CH36" t="s">
        <v>7515</v>
      </c>
      <c r="CI36" t="s">
        <v>6793</v>
      </c>
      <c r="CJ36" t="s">
        <v>6794</v>
      </c>
      <c r="CO36" t="s">
        <v>6793</v>
      </c>
      <c r="CP36" t="s">
        <v>6794</v>
      </c>
      <c r="CQ36" t="s">
        <v>6794</v>
      </c>
      <c r="CR36" t="s">
        <v>6793</v>
      </c>
      <c r="CS36" t="s">
        <v>6793</v>
      </c>
      <c r="CT36" t="s">
        <v>6793</v>
      </c>
      <c r="CU36" t="s">
        <v>6794</v>
      </c>
      <c r="CV36" t="s">
        <v>6793</v>
      </c>
      <c r="CW36" t="s">
        <v>6794</v>
      </c>
      <c r="CX36" t="s">
        <v>7520</v>
      </c>
      <c r="CY36" t="s">
        <v>7521</v>
      </c>
      <c r="CZ36" t="s">
        <v>7587</v>
      </c>
      <c r="DA36" t="s">
        <v>6793</v>
      </c>
      <c r="DB36">
        <v>2</v>
      </c>
      <c r="DC36">
        <v>3</v>
      </c>
      <c r="DD36">
        <v>3</v>
      </c>
      <c r="DE36" t="s">
        <v>6794</v>
      </c>
      <c r="EA36">
        <v>2</v>
      </c>
      <c r="EC36">
        <v>0</v>
      </c>
      <c r="ED36">
        <v>0</v>
      </c>
      <c r="EE36">
        <v>0</v>
      </c>
      <c r="EF36">
        <v>0</v>
      </c>
      <c r="EG36">
        <v>2</v>
      </c>
      <c r="EH36">
        <v>0</v>
      </c>
      <c r="EI36">
        <v>0</v>
      </c>
      <c r="EJ36" t="s">
        <v>6794</v>
      </c>
      <c r="EP36" t="s">
        <v>6793</v>
      </c>
      <c r="KE36" t="s">
        <v>7524</v>
      </c>
      <c r="KF36" t="s">
        <v>6</v>
      </c>
      <c r="KG36" t="s">
        <v>6</v>
      </c>
      <c r="KH36">
        <v>2</v>
      </c>
      <c r="KI36" t="s">
        <v>7527</v>
      </c>
      <c r="KJ36" t="s">
        <v>7527</v>
      </c>
      <c r="KK36" t="s">
        <v>6794</v>
      </c>
      <c r="KL36" t="s">
        <v>6793</v>
      </c>
      <c r="NW36">
        <v>8</v>
      </c>
      <c r="NX36" t="s">
        <v>7515</v>
      </c>
      <c r="NY36" t="s">
        <v>7515</v>
      </c>
      <c r="NZ36" t="s">
        <v>7515</v>
      </c>
      <c r="OA36" t="s">
        <v>7515</v>
      </c>
      <c r="OB36" t="s">
        <v>7515</v>
      </c>
      <c r="OC36" t="s">
        <v>7515</v>
      </c>
      <c r="OD36" t="s">
        <v>7515</v>
      </c>
      <c r="OE36" t="s">
        <v>7515</v>
      </c>
      <c r="OF36" t="s">
        <v>7516</v>
      </c>
      <c r="OG36" t="s">
        <v>7515</v>
      </c>
      <c r="OH36" t="s">
        <v>7515</v>
      </c>
      <c r="OI36" t="s">
        <v>7526</v>
      </c>
      <c r="OJ36" t="s">
        <v>7526</v>
      </c>
      <c r="OK36" t="s">
        <v>7527</v>
      </c>
      <c r="OM36" t="s">
        <v>7528</v>
      </c>
      <c r="ON36" t="s">
        <v>7539</v>
      </c>
      <c r="OO36" t="s">
        <v>7528</v>
      </c>
      <c r="OP36">
        <v>1</v>
      </c>
      <c r="OQ36" t="s">
        <v>28</v>
      </c>
      <c r="OR36" t="s">
        <v>7549</v>
      </c>
      <c r="OS36">
        <v>2006</v>
      </c>
      <c r="OT36">
        <v>6</v>
      </c>
      <c r="OU36">
        <v>1</v>
      </c>
      <c r="OV36">
        <v>6</v>
      </c>
      <c r="OW36">
        <v>1</v>
      </c>
      <c r="OX36">
        <v>0</v>
      </c>
      <c r="OY36">
        <v>35</v>
      </c>
      <c r="OZ36" t="s">
        <v>7515</v>
      </c>
      <c r="PA36" t="s">
        <v>7515</v>
      </c>
      <c r="PB36" t="s">
        <v>7515</v>
      </c>
      <c r="PC36" t="s">
        <v>7515</v>
      </c>
      <c r="PD36" t="s">
        <v>7515</v>
      </c>
      <c r="PE36" t="s">
        <v>7515</v>
      </c>
      <c r="PF36" t="s">
        <v>7515</v>
      </c>
      <c r="PG36" t="s">
        <v>7515</v>
      </c>
      <c r="PH36" t="s">
        <v>7515</v>
      </c>
      <c r="PI36" t="s">
        <v>7515</v>
      </c>
      <c r="PJ36" t="s">
        <v>7515</v>
      </c>
      <c r="PK36" t="s">
        <v>7515</v>
      </c>
      <c r="PL36" t="s">
        <v>7515</v>
      </c>
      <c r="PM36" t="s">
        <v>7515</v>
      </c>
      <c r="PN36" t="s">
        <v>7515</v>
      </c>
      <c r="PO36" t="s">
        <v>7515</v>
      </c>
      <c r="PP36" t="s">
        <v>7515</v>
      </c>
      <c r="PQ36" t="s">
        <v>7515</v>
      </c>
      <c r="PR36" t="s">
        <v>7515</v>
      </c>
      <c r="PS36" t="s">
        <v>7516</v>
      </c>
      <c r="PT36" t="s">
        <v>7515</v>
      </c>
      <c r="PU36" t="s">
        <v>7515</v>
      </c>
      <c r="PV36" t="s">
        <v>7515</v>
      </c>
      <c r="PW36" t="s">
        <v>7515</v>
      </c>
      <c r="PX36" t="s">
        <v>7515</v>
      </c>
      <c r="PY36" t="s">
        <v>7515</v>
      </c>
      <c r="PZ36" t="s">
        <v>7515</v>
      </c>
      <c r="QA36" t="s">
        <v>7515</v>
      </c>
      <c r="QB36" t="s">
        <v>7515</v>
      </c>
      <c r="QC36" t="s">
        <v>7515</v>
      </c>
      <c r="QE36" t="s">
        <v>7515</v>
      </c>
      <c r="QF36" t="s">
        <v>7515</v>
      </c>
      <c r="QG36" t="s">
        <v>7515</v>
      </c>
      <c r="QH36" t="s">
        <v>7515</v>
      </c>
      <c r="QI36" t="s">
        <v>7515</v>
      </c>
      <c r="QJ36" t="s">
        <v>7515</v>
      </c>
      <c r="QK36" t="s">
        <v>7516</v>
      </c>
      <c r="RD36" t="s">
        <v>7530</v>
      </c>
      <c r="RP36">
        <f t="shared" si="0"/>
        <v>-1</v>
      </c>
      <c r="RS36">
        <f t="shared" si="1"/>
        <v>7</v>
      </c>
    </row>
    <row r="37" spans="1:487" x14ac:dyDescent="0.3">
      <c r="A37">
        <v>70024</v>
      </c>
      <c r="B37">
        <v>76</v>
      </c>
      <c r="C37">
        <v>0</v>
      </c>
      <c r="D37">
        <v>5</v>
      </c>
      <c r="E37">
        <v>12</v>
      </c>
      <c r="F37">
        <v>73</v>
      </c>
      <c r="G37">
        <v>102</v>
      </c>
      <c r="H37">
        <v>9</v>
      </c>
      <c r="I37" t="s">
        <v>6793</v>
      </c>
      <c r="J37" t="s">
        <v>6793</v>
      </c>
      <c r="O37" t="s">
        <v>6793</v>
      </c>
      <c r="P37" t="s">
        <v>7515</v>
      </c>
      <c r="Q37" t="s">
        <v>7516</v>
      </c>
      <c r="R37" t="s">
        <v>7515</v>
      </c>
      <c r="S37" t="s">
        <v>7515</v>
      </c>
      <c r="T37" t="s">
        <v>7515</v>
      </c>
      <c r="U37" t="s">
        <v>7515</v>
      </c>
      <c r="V37" t="s">
        <v>7515</v>
      </c>
      <c r="W37" t="s">
        <v>7515</v>
      </c>
      <c r="X37" t="s">
        <v>7515</v>
      </c>
      <c r="Y37" t="s">
        <v>7515</v>
      </c>
      <c r="Z37" t="s">
        <v>7515</v>
      </c>
      <c r="AA37" t="s">
        <v>7515</v>
      </c>
      <c r="AB37" t="s">
        <v>7515</v>
      </c>
      <c r="AC37" t="s">
        <v>7515</v>
      </c>
      <c r="AD37" t="s">
        <v>7515</v>
      </c>
      <c r="AE37" t="s">
        <v>7515</v>
      </c>
      <c r="AF37" t="s">
        <v>7515</v>
      </c>
      <c r="AG37" t="s">
        <v>7515</v>
      </c>
      <c r="AH37" t="s">
        <v>7515</v>
      </c>
      <c r="AI37" t="s">
        <v>6796</v>
      </c>
      <c r="AQ37" t="s">
        <v>6985</v>
      </c>
      <c r="AR37" t="s">
        <v>6793</v>
      </c>
      <c r="AS37" t="s">
        <v>6794</v>
      </c>
      <c r="AT37" t="s">
        <v>6</v>
      </c>
      <c r="AU37" t="s">
        <v>6</v>
      </c>
      <c r="AV37" t="s">
        <v>7568</v>
      </c>
      <c r="AW37" t="s">
        <v>6794</v>
      </c>
      <c r="AX37" t="s">
        <v>6794</v>
      </c>
      <c r="AY37" t="s">
        <v>6814</v>
      </c>
      <c r="BA37" t="s">
        <v>7518</v>
      </c>
      <c r="BB37" t="s">
        <v>7588</v>
      </c>
      <c r="BC37" t="s">
        <v>6794</v>
      </c>
      <c r="BD37" t="s">
        <v>6794</v>
      </c>
      <c r="BE37" t="s">
        <v>6793</v>
      </c>
      <c r="BF37" t="s">
        <v>6793</v>
      </c>
      <c r="BH37" t="s">
        <v>6793</v>
      </c>
      <c r="BI37" t="s">
        <v>6794</v>
      </c>
      <c r="BJ37" t="s">
        <v>6794</v>
      </c>
      <c r="BK37" t="s">
        <v>6793</v>
      </c>
      <c r="BL37" t="s">
        <v>6793</v>
      </c>
      <c r="BM37" t="s">
        <v>7024</v>
      </c>
      <c r="BN37" t="s">
        <v>7021</v>
      </c>
      <c r="BO37" t="s">
        <v>6794</v>
      </c>
      <c r="BQ37">
        <v>50</v>
      </c>
      <c r="BR37">
        <v>20</v>
      </c>
      <c r="BS37" t="s">
        <v>7519</v>
      </c>
      <c r="BT37" t="s">
        <v>7571</v>
      </c>
      <c r="BU37" t="s">
        <v>7559</v>
      </c>
      <c r="BV37" t="s">
        <v>7543</v>
      </c>
      <c r="BW37" t="s">
        <v>7515</v>
      </c>
      <c r="BX37" t="s">
        <v>7516</v>
      </c>
      <c r="BY37" t="s">
        <v>7515</v>
      </c>
      <c r="BZ37" t="s">
        <v>7515</v>
      </c>
      <c r="CA37" t="s">
        <v>7515</v>
      </c>
      <c r="CB37" t="s">
        <v>7515</v>
      </c>
      <c r="CC37" t="s">
        <v>7515</v>
      </c>
      <c r="CD37" t="s">
        <v>7515</v>
      </c>
      <c r="CE37" t="s">
        <v>7515</v>
      </c>
      <c r="CF37" t="s">
        <v>7515</v>
      </c>
      <c r="CG37" t="s">
        <v>7515</v>
      </c>
      <c r="CH37" t="s">
        <v>7515</v>
      </c>
      <c r="CI37" t="s">
        <v>6793</v>
      </c>
      <c r="CJ37" t="s">
        <v>6794</v>
      </c>
      <c r="CO37" t="s">
        <v>6793</v>
      </c>
      <c r="CP37" t="s">
        <v>6793</v>
      </c>
      <c r="CQ37" t="s">
        <v>6794</v>
      </c>
      <c r="CR37" t="s">
        <v>6793</v>
      </c>
      <c r="CS37" t="s">
        <v>6794</v>
      </c>
      <c r="CT37" t="s">
        <v>6794</v>
      </c>
      <c r="CU37" t="s">
        <v>6794</v>
      </c>
      <c r="CV37" t="s">
        <v>6793</v>
      </c>
      <c r="CW37" t="s">
        <v>6794</v>
      </c>
      <c r="CX37" t="s">
        <v>7545</v>
      </c>
      <c r="CY37" t="s">
        <v>7555</v>
      </c>
      <c r="CZ37" t="s">
        <v>7522</v>
      </c>
      <c r="DA37" t="s">
        <v>6793</v>
      </c>
      <c r="DB37">
        <v>1</v>
      </c>
      <c r="DC37">
        <v>1</v>
      </c>
      <c r="DD37">
        <v>2</v>
      </c>
      <c r="DE37" t="s">
        <v>6794</v>
      </c>
      <c r="EA37">
        <v>1</v>
      </c>
      <c r="EB37" t="s">
        <v>7589</v>
      </c>
      <c r="EJ37" t="s">
        <v>6794</v>
      </c>
      <c r="EP37" t="s">
        <v>6794</v>
      </c>
      <c r="OI37" t="s">
        <v>7526</v>
      </c>
      <c r="OJ37" t="s">
        <v>6</v>
      </c>
      <c r="OK37" t="s">
        <v>31</v>
      </c>
      <c r="OL37" t="s">
        <v>7527</v>
      </c>
      <c r="OM37" t="s">
        <v>7528</v>
      </c>
      <c r="ON37" t="s">
        <v>7539</v>
      </c>
      <c r="OO37" t="s">
        <v>7528</v>
      </c>
      <c r="OP37">
        <v>1</v>
      </c>
      <c r="OQ37" t="s">
        <v>28</v>
      </c>
      <c r="OR37" t="s">
        <v>212</v>
      </c>
      <c r="OS37">
        <v>2006</v>
      </c>
      <c r="OT37">
        <v>3</v>
      </c>
      <c r="OU37">
        <v>1</v>
      </c>
      <c r="OV37">
        <v>3</v>
      </c>
      <c r="OW37">
        <v>1</v>
      </c>
      <c r="OX37">
        <v>0</v>
      </c>
      <c r="OY37">
        <v>35</v>
      </c>
      <c r="QE37" t="s">
        <v>7515</v>
      </c>
      <c r="QF37" t="s">
        <v>7515</v>
      </c>
      <c r="QG37" t="s">
        <v>7515</v>
      </c>
      <c r="QH37" t="s">
        <v>7515</v>
      </c>
      <c r="QI37" t="s">
        <v>7515</v>
      </c>
      <c r="QJ37" t="s">
        <v>7515</v>
      </c>
      <c r="QK37" t="s">
        <v>7516</v>
      </c>
      <c r="RP37">
        <f t="shared" si="0"/>
        <v>-1</v>
      </c>
      <c r="RS37">
        <f t="shared" si="1"/>
        <v>3</v>
      </c>
    </row>
    <row r="38" spans="1:487" x14ac:dyDescent="0.3">
      <c r="A38">
        <v>70025</v>
      </c>
      <c r="B38">
        <v>79</v>
      </c>
      <c r="C38">
        <v>0</v>
      </c>
      <c r="D38">
        <v>5</v>
      </c>
      <c r="E38">
        <v>14</v>
      </c>
      <c r="F38">
        <v>91</v>
      </c>
      <c r="G38">
        <v>102</v>
      </c>
      <c r="H38">
        <v>15</v>
      </c>
      <c r="I38" t="s">
        <v>6793</v>
      </c>
      <c r="J38" t="s">
        <v>6793</v>
      </c>
      <c r="O38" t="s">
        <v>6793</v>
      </c>
      <c r="P38" t="s">
        <v>7515</v>
      </c>
      <c r="Q38" t="s">
        <v>7515</v>
      </c>
      <c r="R38" t="s">
        <v>7515</v>
      </c>
      <c r="S38" t="s">
        <v>7515</v>
      </c>
      <c r="T38" t="s">
        <v>7515</v>
      </c>
      <c r="U38" t="s">
        <v>7515</v>
      </c>
      <c r="V38" t="s">
        <v>7515</v>
      </c>
      <c r="W38" t="s">
        <v>7515</v>
      </c>
      <c r="X38" t="s">
        <v>7515</v>
      </c>
      <c r="Y38" t="s">
        <v>7515</v>
      </c>
      <c r="Z38" t="s">
        <v>7515</v>
      </c>
      <c r="AA38" t="s">
        <v>7515</v>
      </c>
      <c r="AB38" t="s">
        <v>7515</v>
      </c>
      <c r="AC38" t="s">
        <v>7515</v>
      </c>
      <c r="AD38" t="s">
        <v>7515</v>
      </c>
      <c r="AE38" t="s">
        <v>7515</v>
      </c>
      <c r="AF38" t="s">
        <v>7515</v>
      </c>
      <c r="AG38" t="s">
        <v>7516</v>
      </c>
      <c r="AH38" t="s">
        <v>7515</v>
      </c>
      <c r="AI38" t="s">
        <v>6796</v>
      </c>
      <c r="AQ38" t="s">
        <v>6985</v>
      </c>
      <c r="AR38" t="s">
        <v>6793</v>
      </c>
      <c r="AS38" t="s">
        <v>6793</v>
      </c>
      <c r="AT38">
        <v>0</v>
      </c>
      <c r="AU38">
        <v>15</v>
      </c>
      <c r="AV38" t="s">
        <v>6988</v>
      </c>
      <c r="AW38" t="s">
        <v>6793</v>
      </c>
      <c r="AX38" t="s">
        <v>6793</v>
      </c>
      <c r="AY38" t="s">
        <v>6813</v>
      </c>
      <c r="AZ38" t="s">
        <v>6</v>
      </c>
      <c r="BA38" t="s">
        <v>6991</v>
      </c>
      <c r="BC38" t="s">
        <v>6794</v>
      </c>
      <c r="BD38" t="s">
        <v>6794</v>
      </c>
      <c r="BE38" t="s">
        <v>6793</v>
      </c>
      <c r="BF38" t="s">
        <v>6793</v>
      </c>
      <c r="BG38" t="s">
        <v>6794</v>
      </c>
      <c r="BH38" t="s">
        <v>6794</v>
      </c>
      <c r="BI38" t="s">
        <v>6794</v>
      </c>
      <c r="BJ38" t="s">
        <v>6793</v>
      </c>
      <c r="BK38" t="s">
        <v>6794</v>
      </c>
      <c r="BL38" t="s">
        <v>6794</v>
      </c>
      <c r="BM38" t="s">
        <v>7024</v>
      </c>
      <c r="BN38" t="s">
        <v>7021</v>
      </c>
      <c r="BO38" t="s">
        <v>6794</v>
      </c>
      <c r="BQ38">
        <v>35</v>
      </c>
      <c r="BR38">
        <v>50</v>
      </c>
      <c r="BS38" t="s">
        <v>7519</v>
      </c>
      <c r="BT38" t="s">
        <v>6</v>
      </c>
      <c r="BU38" t="s">
        <v>7559</v>
      </c>
      <c r="BV38" t="s">
        <v>7569</v>
      </c>
      <c r="BW38" t="s">
        <v>7516</v>
      </c>
      <c r="BX38" t="s">
        <v>7515</v>
      </c>
      <c r="BY38" t="s">
        <v>7515</v>
      </c>
      <c r="BZ38" t="s">
        <v>7515</v>
      </c>
      <c r="CA38" t="s">
        <v>7515</v>
      </c>
      <c r="CB38" t="s">
        <v>7515</v>
      </c>
      <c r="CC38" t="s">
        <v>7515</v>
      </c>
      <c r="CD38" t="s">
        <v>7515</v>
      </c>
      <c r="CE38" t="s">
        <v>7515</v>
      </c>
      <c r="CF38" t="s">
        <v>7515</v>
      </c>
      <c r="CG38" t="s">
        <v>7515</v>
      </c>
      <c r="CH38" t="s">
        <v>7515</v>
      </c>
      <c r="CI38" t="s">
        <v>6793</v>
      </c>
      <c r="CJ38" t="s">
        <v>6794</v>
      </c>
      <c r="CO38" t="s">
        <v>6793</v>
      </c>
      <c r="CP38" t="s">
        <v>6793</v>
      </c>
      <c r="CQ38" t="s">
        <v>6794</v>
      </c>
      <c r="CR38" t="s">
        <v>6794</v>
      </c>
      <c r="CS38" t="s">
        <v>6794</v>
      </c>
      <c r="CT38" t="s">
        <v>6793</v>
      </c>
      <c r="CU38" t="s">
        <v>6794</v>
      </c>
      <c r="CV38" t="s">
        <v>6794</v>
      </c>
      <c r="CW38" t="s">
        <v>6794</v>
      </c>
      <c r="CX38" t="s">
        <v>7520</v>
      </c>
      <c r="CY38" t="s">
        <v>7521</v>
      </c>
      <c r="CZ38" t="s">
        <v>7536</v>
      </c>
      <c r="DA38" t="s">
        <v>6793</v>
      </c>
      <c r="DB38">
        <v>3</v>
      </c>
      <c r="DC38">
        <v>4</v>
      </c>
      <c r="DD38">
        <v>10</v>
      </c>
      <c r="DE38" t="s">
        <v>6793</v>
      </c>
      <c r="DF38">
        <v>1</v>
      </c>
      <c r="DG38" t="s">
        <v>7590</v>
      </c>
      <c r="DH38">
        <v>2007</v>
      </c>
      <c r="DI38" t="s">
        <v>7557</v>
      </c>
      <c r="DJ38" t="s">
        <v>7590</v>
      </c>
      <c r="DK38">
        <v>2007</v>
      </c>
      <c r="EA38">
        <v>2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2</v>
      </c>
      <c r="EJ38" t="s">
        <v>6793</v>
      </c>
      <c r="EK38" t="s">
        <v>7573</v>
      </c>
      <c r="EM38">
        <v>1</v>
      </c>
      <c r="EN38">
        <v>2007</v>
      </c>
      <c r="EP38" t="s">
        <v>6794</v>
      </c>
      <c r="OI38" t="s">
        <v>7526</v>
      </c>
      <c r="OJ38" t="s">
        <v>7526</v>
      </c>
      <c r="OK38" t="s">
        <v>7526</v>
      </c>
      <c r="OL38" t="s">
        <v>7526</v>
      </c>
      <c r="OM38" t="s">
        <v>7528</v>
      </c>
      <c r="ON38" t="s">
        <v>7539</v>
      </c>
      <c r="OO38" t="s">
        <v>7528</v>
      </c>
      <c r="OP38">
        <v>1</v>
      </c>
      <c r="OQ38" t="s">
        <v>28</v>
      </c>
      <c r="OR38" t="s">
        <v>265</v>
      </c>
      <c r="OS38">
        <v>2007</v>
      </c>
      <c r="OT38">
        <v>4</v>
      </c>
      <c r="OU38">
        <v>1</v>
      </c>
      <c r="OV38">
        <v>4</v>
      </c>
      <c r="OW38">
        <v>1</v>
      </c>
      <c r="OX38">
        <v>0</v>
      </c>
      <c r="OY38">
        <v>35</v>
      </c>
      <c r="QE38" t="s">
        <v>7516</v>
      </c>
      <c r="QF38" t="s">
        <v>7515</v>
      </c>
      <c r="QG38" t="s">
        <v>7515</v>
      </c>
      <c r="QH38" t="s">
        <v>7515</v>
      </c>
      <c r="QI38" t="s">
        <v>7515</v>
      </c>
      <c r="QJ38" t="s">
        <v>7515</v>
      </c>
      <c r="QK38" t="s">
        <v>7515</v>
      </c>
      <c r="RP38">
        <f t="shared" si="0"/>
        <v>3</v>
      </c>
      <c r="RS38">
        <f t="shared" si="1"/>
        <v>3</v>
      </c>
    </row>
    <row r="39" spans="1:487" x14ac:dyDescent="0.3">
      <c r="A39">
        <v>70026</v>
      </c>
      <c r="B39">
        <v>80</v>
      </c>
      <c r="C39">
        <v>0</v>
      </c>
      <c r="D39">
        <v>5</v>
      </c>
      <c r="E39">
        <v>17</v>
      </c>
      <c r="F39">
        <v>75</v>
      </c>
      <c r="G39">
        <v>102</v>
      </c>
      <c r="H39">
        <v>3</v>
      </c>
      <c r="I39" t="s">
        <v>6793</v>
      </c>
      <c r="J39" t="s">
        <v>6793</v>
      </c>
      <c r="O39" t="s">
        <v>6793</v>
      </c>
      <c r="P39" t="s">
        <v>7515</v>
      </c>
      <c r="Q39" t="s">
        <v>7516</v>
      </c>
      <c r="R39" t="s">
        <v>7515</v>
      </c>
      <c r="S39" t="s">
        <v>7515</v>
      </c>
      <c r="T39" t="s">
        <v>7515</v>
      </c>
      <c r="U39" t="s">
        <v>7515</v>
      </c>
      <c r="V39" t="s">
        <v>7515</v>
      </c>
      <c r="W39" t="s">
        <v>7515</v>
      </c>
      <c r="X39" t="s">
        <v>7515</v>
      </c>
      <c r="Y39" t="s">
        <v>7515</v>
      </c>
      <c r="Z39" t="s">
        <v>7515</v>
      </c>
      <c r="AA39" t="s">
        <v>7515</v>
      </c>
      <c r="AB39" t="s">
        <v>7515</v>
      </c>
      <c r="AC39" t="s">
        <v>7515</v>
      </c>
      <c r="AD39" t="s">
        <v>7515</v>
      </c>
      <c r="AE39" t="s">
        <v>7515</v>
      </c>
      <c r="AF39" t="s">
        <v>7515</v>
      </c>
      <c r="AG39" t="s">
        <v>7515</v>
      </c>
      <c r="AH39" t="s">
        <v>7515</v>
      </c>
      <c r="AI39" t="s">
        <v>6796</v>
      </c>
      <c r="AQ39" t="s">
        <v>6985</v>
      </c>
      <c r="AR39" t="s">
        <v>6794</v>
      </c>
      <c r="AS39" t="s">
        <v>6794</v>
      </c>
      <c r="AT39">
        <v>1</v>
      </c>
      <c r="AU39">
        <v>13</v>
      </c>
      <c r="AV39" t="s">
        <v>6988</v>
      </c>
      <c r="AW39" t="s">
        <v>6966</v>
      </c>
      <c r="AX39" t="s">
        <v>6793</v>
      </c>
      <c r="AY39" t="s">
        <v>6813</v>
      </c>
      <c r="AZ39" t="s">
        <v>7531</v>
      </c>
      <c r="BA39" t="s">
        <v>7518</v>
      </c>
      <c r="BC39" t="s">
        <v>6794</v>
      </c>
      <c r="BD39" t="s">
        <v>6794</v>
      </c>
      <c r="BE39" t="s">
        <v>6794</v>
      </c>
      <c r="BF39" t="s">
        <v>6794</v>
      </c>
      <c r="BG39" t="s">
        <v>6794</v>
      </c>
      <c r="BH39" t="s">
        <v>6794</v>
      </c>
      <c r="BI39" t="s">
        <v>6794</v>
      </c>
      <c r="BJ39" t="s">
        <v>6794</v>
      </c>
      <c r="BK39" t="s">
        <v>6794</v>
      </c>
      <c r="BL39" t="s">
        <v>6793</v>
      </c>
      <c r="BM39" t="s">
        <v>7027</v>
      </c>
      <c r="BN39" t="s">
        <v>7030</v>
      </c>
      <c r="BO39" t="s">
        <v>6794</v>
      </c>
      <c r="BQ39" t="s">
        <v>7547</v>
      </c>
      <c r="BR39">
        <v>50</v>
      </c>
      <c r="BS39" t="s">
        <v>7533</v>
      </c>
      <c r="BT39" t="s">
        <v>6</v>
      </c>
      <c r="BU39" t="s">
        <v>7559</v>
      </c>
      <c r="BV39" t="s">
        <v>7543</v>
      </c>
      <c r="BW39" t="s">
        <v>7515</v>
      </c>
      <c r="BX39" t="s">
        <v>7515</v>
      </c>
      <c r="BY39" t="s">
        <v>7516</v>
      </c>
      <c r="BZ39" t="s">
        <v>7515</v>
      </c>
      <c r="CA39" t="s">
        <v>7515</v>
      </c>
      <c r="CB39" t="s">
        <v>7515</v>
      </c>
      <c r="CC39" t="s">
        <v>7515</v>
      </c>
      <c r="CD39" t="s">
        <v>7515</v>
      </c>
      <c r="CE39" t="s">
        <v>7515</v>
      </c>
      <c r="CF39" t="s">
        <v>7515</v>
      </c>
      <c r="CG39" t="s">
        <v>7515</v>
      </c>
      <c r="CH39" t="s">
        <v>7515</v>
      </c>
      <c r="CI39" t="s">
        <v>6793</v>
      </c>
      <c r="CJ39" t="s">
        <v>6794</v>
      </c>
      <c r="CO39" t="s">
        <v>6793</v>
      </c>
      <c r="CP39" t="s">
        <v>6794</v>
      </c>
      <c r="CQ39" t="s">
        <v>6794</v>
      </c>
      <c r="CR39" t="s">
        <v>6794</v>
      </c>
      <c r="CS39" t="s">
        <v>6794</v>
      </c>
      <c r="CT39" t="s">
        <v>6794</v>
      </c>
      <c r="CU39" t="s">
        <v>6794</v>
      </c>
      <c r="CV39" t="s">
        <v>6793</v>
      </c>
      <c r="CW39" t="s">
        <v>6794</v>
      </c>
      <c r="CX39" t="s">
        <v>7520</v>
      </c>
      <c r="CY39" t="s">
        <v>7521</v>
      </c>
      <c r="CZ39" t="s">
        <v>7522</v>
      </c>
      <c r="DA39" t="s">
        <v>6793</v>
      </c>
      <c r="DB39">
        <v>1</v>
      </c>
      <c r="DC39">
        <v>4</v>
      </c>
      <c r="DD39">
        <v>3</v>
      </c>
      <c r="DE39" t="s">
        <v>6794</v>
      </c>
      <c r="EA39">
        <v>1</v>
      </c>
      <c r="EB39" t="s">
        <v>7584</v>
      </c>
      <c r="EJ39" t="s">
        <v>6794</v>
      </c>
      <c r="EP39" t="s">
        <v>6794</v>
      </c>
      <c r="OI39" t="s">
        <v>7582</v>
      </c>
      <c r="OJ39" t="s">
        <v>7526</v>
      </c>
      <c r="OK39" t="s">
        <v>6757</v>
      </c>
      <c r="OL39" t="s">
        <v>7526</v>
      </c>
      <c r="OM39" t="s">
        <v>7528</v>
      </c>
      <c r="ON39" t="s">
        <v>7539</v>
      </c>
      <c r="OO39" t="s">
        <v>7528</v>
      </c>
      <c r="OP39">
        <v>1</v>
      </c>
      <c r="OQ39" t="s">
        <v>28</v>
      </c>
      <c r="OR39" t="s">
        <v>7549</v>
      </c>
      <c r="OS39">
        <v>2007</v>
      </c>
      <c r="OT39">
        <v>10</v>
      </c>
      <c r="OU39">
        <v>1</v>
      </c>
      <c r="OV39">
        <v>10</v>
      </c>
      <c r="OW39">
        <v>1</v>
      </c>
      <c r="OX39">
        <v>0</v>
      </c>
      <c r="OY39">
        <v>35</v>
      </c>
      <c r="QE39" t="s">
        <v>7515</v>
      </c>
      <c r="QF39" t="s">
        <v>7515</v>
      </c>
      <c r="QG39" t="s">
        <v>7515</v>
      </c>
      <c r="QH39" t="s">
        <v>7515</v>
      </c>
      <c r="QI39" t="s">
        <v>7515</v>
      </c>
      <c r="QJ39" t="s">
        <v>7515</v>
      </c>
      <c r="QK39" t="s">
        <v>7516</v>
      </c>
      <c r="RP39">
        <f t="shared" si="0"/>
        <v>4</v>
      </c>
      <c r="RS39">
        <f t="shared" si="1"/>
        <v>6</v>
      </c>
    </row>
    <row r="40" spans="1:487" x14ac:dyDescent="0.3">
      <c r="A40">
        <v>70027</v>
      </c>
      <c r="B40">
        <v>81</v>
      </c>
      <c r="C40">
        <v>0</v>
      </c>
      <c r="D40">
        <v>5</v>
      </c>
      <c r="E40">
        <v>12</v>
      </c>
      <c r="F40">
        <v>75</v>
      </c>
      <c r="G40">
        <v>102</v>
      </c>
      <c r="H40">
        <v>9</v>
      </c>
      <c r="I40" t="s">
        <v>6793</v>
      </c>
      <c r="J40" t="s">
        <v>6793</v>
      </c>
      <c r="O40" t="s">
        <v>6793</v>
      </c>
      <c r="P40" t="s">
        <v>7515</v>
      </c>
      <c r="Q40" t="s">
        <v>7515</v>
      </c>
      <c r="R40" t="s">
        <v>7515</v>
      </c>
      <c r="S40" t="s">
        <v>7515</v>
      </c>
      <c r="T40" t="s">
        <v>7515</v>
      </c>
      <c r="U40" t="s">
        <v>7515</v>
      </c>
      <c r="V40" t="s">
        <v>7515</v>
      </c>
      <c r="W40" t="s">
        <v>7515</v>
      </c>
      <c r="X40" t="s">
        <v>7515</v>
      </c>
      <c r="Y40" t="s">
        <v>7515</v>
      </c>
      <c r="Z40" t="s">
        <v>7515</v>
      </c>
      <c r="AA40" t="s">
        <v>7515</v>
      </c>
      <c r="AB40" t="s">
        <v>7515</v>
      </c>
      <c r="AC40" t="s">
        <v>7515</v>
      </c>
      <c r="AD40" t="s">
        <v>7515</v>
      </c>
      <c r="AE40" t="s">
        <v>7516</v>
      </c>
      <c r="AF40" t="s">
        <v>7515</v>
      </c>
      <c r="AG40" t="s">
        <v>7515</v>
      </c>
      <c r="AH40" t="s">
        <v>7515</v>
      </c>
      <c r="AI40" t="s">
        <v>6796</v>
      </c>
      <c r="AQ40" t="s">
        <v>6985</v>
      </c>
      <c r="AR40" t="s">
        <v>6793</v>
      </c>
      <c r="AS40" t="s">
        <v>6793</v>
      </c>
      <c r="AT40" t="s">
        <v>6</v>
      </c>
      <c r="AU40" t="s">
        <v>6</v>
      </c>
      <c r="AV40" t="s">
        <v>6988</v>
      </c>
      <c r="AW40" t="s">
        <v>6966</v>
      </c>
      <c r="AX40" t="s">
        <v>6793</v>
      </c>
      <c r="AY40" t="s">
        <v>6813</v>
      </c>
      <c r="AZ40" t="s">
        <v>7531</v>
      </c>
      <c r="BA40" t="s">
        <v>6991</v>
      </c>
      <c r="BC40" t="s">
        <v>6793</v>
      </c>
      <c r="BD40" t="s">
        <v>6793</v>
      </c>
      <c r="BE40" t="s">
        <v>6793</v>
      </c>
      <c r="BF40" t="s">
        <v>6793</v>
      </c>
      <c r="BG40" t="s">
        <v>6794</v>
      </c>
      <c r="BH40" t="s">
        <v>6794</v>
      </c>
      <c r="BI40" t="s">
        <v>6794</v>
      </c>
      <c r="BJ40" t="s">
        <v>6794</v>
      </c>
      <c r="BK40" t="s">
        <v>6794</v>
      </c>
      <c r="BL40" t="s">
        <v>6794</v>
      </c>
      <c r="BM40" t="s">
        <v>7029</v>
      </c>
      <c r="BN40" t="s">
        <v>7024</v>
      </c>
      <c r="BO40" t="s">
        <v>6794</v>
      </c>
      <c r="BQ40">
        <v>200</v>
      </c>
      <c r="BR40" t="s">
        <v>6</v>
      </c>
      <c r="BS40" t="s">
        <v>7519</v>
      </c>
      <c r="BT40" t="s">
        <v>6</v>
      </c>
      <c r="BU40" t="s">
        <v>7559</v>
      </c>
      <c r="BV40" t="s">
        <v>7561</v>
      </c>
      <c r="BW40" t="s">
        <v>7516</v>
      </c>
      <c r="BX40" t="s">
        <v>7515</v>
      </c>
      <c r="BY40" t="s">
        <v>7515</v>
      </c>
      <c r="BZ40" t="s">
        <v>7515</v>
      </c>
      <c r="CA40" t="s">
        <v>7515</v>
      </c>
      <c r="CB40" t="s">
        <v>7515</v>
      </c>
      <c r="CC40" t="s">
        <v>7515</v>
      </c>
      <c r="CD40" t="s">
        <v>7515</v>
      </c>
      <c r="CE40" t="s">
        <v>7515</v>
      </c>
      <c r="CF40" t="s">
        <v>7515</v>
      </c>
      <c r="CG40" t="s">
        <v>7515</v>
      </c>
      <c r="CH40" t="s">
        <v>7515</v>
      </c>
      <c r="CI40" t="s">
        <v>6793</v>
      </c>
      <c r="CJ40" t="s">
        <v>6794</v>
      </c>
      <c r="CO40" t="s">
        <v>6794</v>
      </c>
      <c r="CP40" t="s">
        <v>6794</v>
      </c>
      <c r="CQ40" t="s">
        <v>6794</v>
      </c>
      <c r="CR40" t="s">
        <v>6794</v>
      </c>
      <c r="CS40" t="s">
        <v>6794</v>
      </c>
      <c r="CT40" t="s">
        <v>6794</v>
      </c>
      <c r="CU40" t="s">
        <v>6794</v>
      </c>
      <c r="CV40" t="s">
        <v>6794</v>
      </c>
      <c r="CW40" t="s">
        <v>6794</v>
      </c>
      <c r="CX40" t="s">
        <v>7520</v>
      </c>
      <c r="CY40" t="s">
        <v>7521</v>
      </c>
      <c r="CZ40" t="s">
        <v>7522</v>
      </c>
      <c r="DA40" t="s">
        <v>6793</v>
      </c>
      <c r="DB40">
        <v>4</v>
      </c>
      <c r="DC40">
        <v>5</v>
      </c>
      <c r="DD40">
        <v>2</v>
      </c>
      <c r="DE40" t="s">
        <v>6794</v>
      </c>
      <c r="EA40">
        <v>6</v>
      </c>
      <c r="EC40" t="s">
        <v>31</v>
      </c>
      <c r="EJ40" t="s">
        <v>6794</v>
      </c>
      <c r="EP40" t="s">
        <v>6794</v>
      </c>
      <c r="OI40" t="s">
        <v>7527</v>
      </c>
      <c r="OJ40" t="s">
        <v>7526</v>
      </c>
      <c r="OK40" t="s">
        <v>7526</v>
      </c>
      <c r="OL40" t="s">
        <v>7527</v>
      </c>
      <c r="OM40" t="s">
        <v>7528</v>
      </c>
      <c r="ON40" t="s">
        <v>7529</v>
      </c>
      <c r="OO40" t="s">
        <v>7528</v>
      </c>
      <c r="OP40">
        <v>1</v>
      </c>
      <c r="OQ40" t="s">
        <v>28</v>
      </c>
      <c r="OR40" t="s">
        <v>212</v>
      </c>
      <c r="OS40">
        <v>2007</v>
      </c>
      <c r="OT40">
        <v>7</v>
      </c>
      <c r="OU40">
        <v>1</v>
      </c>
      <c r="OV40">
        <v>7</v>
      </c>
      <c r="OW40">
        <v>1</v>
      </c>
      <c r="OX40">
        <v>0</v>
      </c>
      <c r="OY40">
        <v>35</v>
      </c>
      <c r="QE40" t="s">
        <v>7516</v>
      </c>
      <c r="QF40" t="s">
        <v>7515</v>
      </c>
      <c r="QG40" t="s">
        <v>7515</v>
      </c>
      <c r="QH40" t="s">
        <v>7515</v>
      </c>
      <c r="QI40" t="s">
        <v>7515</v>
      </c>
      <c r="QJ40" t="s">
        <v>7515</v>
      </c>
      <c r="QK40" t="s">
        <v>7515</v>
      </c>
      <c r="RP40">
        <f t="shared" si="0"/>
        <v>-1</v>
      </c>
      <c r="RS40">
        <f t="shared" si="1"/>
        <v>8</v>
      </c>
    </row>
    <row r="41" spans="1:487" x14ac:dyDescent="0.3">
      <c r="A41">
        <v>70028</v>
      </c>
      <c r="B41">
        <v>83</v>
      </c>
      <c r="C41">
        <v>0</v>
      </c>
      <c r="D41">
        <v>5</v>
      </c>
      <c r="E41">
        <v>15</v>
      </c>
      <c r="F41">
        <v>81</v>
      </c>
      <c r="G41">
        <v>102</v>
      </c>
      <c r="H41">
        <v>15</v>
      </c>
      <c r="I41" t="s">
        <v>6793</v>
      </c>
      <c r="J41" t="s">
        <v>6793</v>
      </c>
      <c r="O41" t="s">
        <v>6793</v>
      </c>
      <c r="P41" t="s">
        <v>7515</v>
      </c>
      <c r="Q41" t="s">
        <v>7516</v>
      </c>
      <c r="R41" t="s">
        <v>7515</v>
      </c>
      <c r="S41" t="s">
        <v>7515</v>
      </c>
      <c r="T41" t="s">
        <v>7515</v>
      </c>
      <c r="U41" t="s">
        <v>7515</v>
      </c>
      <c r="V41" t="s">
        <v>7515</v>
      </c>
      <c r="W41" t="s">
        <v>7515</v>
      </c>
      <c r="X41" t="s">
        <v>7515</v>
      </c>
      <c r="Y41" t="s">
        <v>7515</v>
      </c>
      <c r="Z41" t="s">
        <v>7515</v>
      </c>
      <c r="AA41" t="s">
        <v>7515</v>
      </c>
      <c r="AB41" t="s">
        <v>7515</v>
      </c>
      <c r="AC41" t="s">
        <v>7515</v>
      </c>
      <c r="AD41" t="s">
        <v>7515</v>
      </c>
      <c r="AE41" t="s">
        <v>7515</v>
      </c>
      <c r="AF41" t="s">
        <v>7515</v>
      </c>
      <c r="AG41" t="s">
        <v>7515</v>
      </c>
      <c r="AH41" t="s">
        <v>7515</v>
      </c>
      <c r="AI41" t="s">
        <v>6796</v>
      </c>
      <c r="AQ41" t="s">
        <v>6985</v>
      </c>
      <c r="AR41" t="s">
        <v>6793</v>
      </c>
      <c r="AS41" t="s">
        <v>6793</v>
      </c>
      <c r="AT41" t="s">
        <v>6</v>
      </c>
      <c r="AU41" t="s">
        <v>6</v>
      </c>
      <c r="AV41" t="s">
        <v>6988</v>
      </c>
      <c r="AW41" t="s">
        <v>6793</v>
      </c>
      <c r="AX41" t="s">
        <v>6793</v>
      </c>
      <c r="AY41" t="s">
        <v>6814</v>
      </c>
      <c r="BA41" t="s">
        <v>6991</v>
      </c>
      <c r="BB41" t="s">
        <v>7588</v>
      </c>
      <c r="BC41" t="s">
        <v>6794</v>
      </c>
      <c r="BD41" t="s">
        <v>6794</v>
      </c>
      <c r="BE41" t="s">
        <v>6793</v>
      </c>
      <c r="BF41" t="s">
        <v>6794</v>
      </c>
      <c r="BG41" t="s">
        <v>6793</v>
      </c>
      <c r="BH41" t="s">
        <v>6794</v>
      </c>
      <c r="BI41" t="s">
        <v>6794</v>
      </c>
      <c r="BJ41" t="s">
        <v>6794</v>
      </c>
      <c r="BK41" t="s">
        <v>6794</v>
      </c>
      <c r="BL41" t="s">
        <v>6794</v>
      </c>
      <c r="BM41" t="s">
        <v>7028</v>
      </c>
      <c r="BN41" t="s">
        <v>7021</v>
      </c>
      <c r="BO41" t="s">
        <v>6794</v>
      </c>
      <c r="BQ41" t="s">
        <v>7547</v>
      </c>
      <c r="BR41" t="s">
        <v>7532</v>
      </c>
      <c r="BS41" t="s">
        <v>7519</v>
      </c>
      <c r="BT41" t="s">
        <v>6</v>
      </c>
      <c r="BU41" t="s">
        <v>7559</v>
      </c>
      <c r="BV41" t="s">
        <v>7543</v>
      </c>
      <c r="BW41" t="s">
        <v>7515</v>
      </c>
      <c r="BX41" t="s">
        <v>7515</v>
      </c>
      <c r="BY41" t="s">
        <v>7515</v>
      </c>
      <c r="BZ41" t="s">
        <v>7516</v>
      </c>
      <c r="CA41" t="s">
        <v>7515</v>
      </c>
      <c r="CB41" t="s">
        <v>7515</v>
      </c>
      <c r="CC41" t="s">
        <v>7515</v>
      </c>
      <c r="CD41" t="s">
        <v>7515</v>
      </c>
      <c r="CE41" t="s">
        <v>7515</v>
      </c>
      <c r="CF41" t="s">
        <v>7515</v>
      </c>
      <c r="CG41" t="s">
        <v>7515</v>
      </c>
      <c r="CH41" t="s">
        <v>7515</v>
      </c>
      <c r="CI41" t="s">
        <v>6793</v>
      </c>
      <c r="CJ41" t="s">
        <v>6793</v>
      </c>
      <c r="CO41" t="s">
        <v>6793</v>
      </c>
      <c r="CP41" t="s">
        <v>6793</v>
      </c>
      <c r="CQ41" t="s">
        <v>6794</v>
      </c>
      <c r="CR41" t="s">
        <v>6793</v>
      </c>
      <c r="CS41" t="s">
        <v>6794</v>
      </c>
      <c r="CT41" t="s">
        <v>6793</v>
      </c>
      <c r="CU41" t="s">
        <v>6794</v>
      </c>
      <c r="CV41" t="s">
        <v>6793</v>
      </c>
      <c r="CW41" t="s">
        <v>6794</v>
      </c>
      <c r="CX41" t="s">
        <v>7520</v>
      </c>
      <c r="CY41" t="s">
        <v>7521</v>
      </c>
      <c r="CZ41" t="s">
        <v>7536</v>
      </c>
      <c r="DA41" t="s">
        <v>6794</v>
      </c>
      <c r="DB41">
        <v>2</v>
      </c>
      <c r="DC41">
        <v>2</v>
      </c>
      <c r="DD41">
        <v>4</v>
      </c>
      <c r="EA41">
        <v>1</v>
      </c>
      <c r="EB41" t="s">
        <v>7537</v>
      </c>
      <c r="EJ41" t="s">
        <v>6794</v>
      </c>
      <c r="EP41" t="s">
        <v>6793</v>
      </c>
      <c r="KM41" t="s">
        <v>7524</v>
      </c>
      <c r="KN41" t="s">
        <v>7591</v>
      </c>
      <c r="KO41">
        <v>2007</v>
      </c>
      <c r="KS41" t="s">
        <v>6793</v>
      </c>
      <c r="OM41" t="s">
        <v>7528</v>
      </c>
      <c r="ON41" t="s">
        <v>7529</v>
      </c>
      <c r="OO41" t="s">
        <v>7528</v>
      </c>
      <c r="OP41">
        <v>1</v>
      </c>
      <c r="OQ41" t="s">
        <v>28</v>
      </c>
      <c r="OR41" t="s">
        <v>265</v>
      </c>
      <c r="OS41">
        <v>2007</v>
      </c>
      <c r="OT41">
        <v>11</v>
      </c>
      <c r="OU41">
        <v>1</v>
      </c>
      <c r="OV41">
        <v>11</v>
      </c>
      <c r="OW41">
        <v>1</v>
      </c>
      <c r="OX41">
        <v>0</v>
      </c>
      <c r="OY41">
        <v>35</v>
      </c>
      <c r="OZ41" t="s">
        <v>7515</v>
      </c>
      <c r="PA41" t="s">
        <v>7515</v>
      </c>
      <c r="PB41" t="s">
        <v>7515</v>
      </c>
      <c r="PC41" t="s">
        <v>7515</v>
      </c>
      <c r="PD41" t="s">
        <v>7515</v>
      </c>
      <c r="PE41" t="s">
        <v>7515</v>
      </c>
      <c r="PF41" t="s">
        <v>7515</v>
      </c>
      <c r="PG41" t="s">
        <v>7515</v>
      </c>
      <c r="PH41" t="s">
        <v>7515</v>
      </c>
      <c r="PI41" t="s">
        <v>7515</v>
      </c>
      <c r="PJ41" t="s">
        <v>7515</v>
      </c>
      <c r="PK41" t="s">
        <v>7515</v>
      </c>
      <c r="PL41" t="s">
        <v>7515</v>
      </c>
      <c r="PM41" t="s">
        <v>7515</v>
      </c>
      <c r="PN41" t="s">
        <v>7515</v>
      </c>
      <c r="PO41" t="s">
        <v>7515</v>
      </c>
      <c r="PP41" t="s">
        <v>7515</v>
      </c>
      <c r="PQ41" t="s">
        <v>7515</v>
      </c>
      <c r="PR41" t="s">
        <v>7515</v>
      </c>
      <c r="PS41" t="s">
        <v>7515</v>
      </c>
      <c r="PT41" t="s">
        <v>7516</v>
      </c>
      <c r="PU41" t="s">
        <v>7515</v>
      </c>
      <c r="PV41" t="s">
        <v>7515</v>
      </c>
      <c r="PW41" t="s">
        <v>7515</v>
      </c>
      <c r="PX41" t="s">
        <v>7515</v>
      </c>
      <c r="PY41" t="s">
        <v>7515</v>
      </c>
      <c r="PZ41" t="s">
        <v>7515</v>
      </c>
      <c r="QA41" t="s">
        <v>7515</v>
      </c>
      <c r="QB41" t="s">
        <v>7515</v>
      </c>
      <c r="QC41" t="s">
        <v>7515</v>
      </c>
      <c r="QE41" t="s">
        <v>7516</v>
      </c>
      <c r="QF41" t="s">
        <v>7515</v>
      </c>
      <c r="QG41" t="s">
        <v>7515</v>
      </c>
      <c r="QH41" t="s">
        <v>7515</v>
      </c>
      <c r="QI41" t="s">
        <v>7515</v>
      </c>
      <c r="QJ41" t="s">
        <v>7515</v>
      </c>
      <c r="QK41" t="s">
        <v>7515</v>
      </c>
      <c r="RP41">
        <f t="shared" si="0"/>
        <v>-1</v>
      </c>
      <c r="RS41">
        <f t="shared" si="1"/>
        <v>7</v>
      </c>
    </row>
    <row r="42" spans="1:487" x14ac:dyDescent="0.3">
      <c r="A42">
        <v>70029</v>
      </c>
      <c r="B42">
        <v>85</v>
      </c>
      <c r="C42">
        <v>0</v>
      </c>
      <c r="D42">
        <v>5</v>
      </c>
      <c r="E42">
        <v>20</v>
      </c>
      <c r="F42">
        <v>97</v>
      </c>
      <c r="G42">
        <v>102</v>
      </c>
      <c r="H42">
        <v>16</v>
      </c>
      <c r="I42" t="s">
        <v>6793</v>
      </c>
      <c r="J42" t="s">
        <v>6793</v>
      </c>
      <c r="O42" t="s">
        <v>6793</v>
      </c>
      <c r="P42" t="s">
        <v>7515</v>
      </c>
      <c r="Q42" t="s">
        <v>7516</v>
      </c>
      <c r="R42" t="s">
        <v>7515</v>
      </c>
      <c r="S42" t="s">
        <v>7515</v>
      </c>
      <c r="T42" t="s">
        <v>7515</v>
      </c>
      <c r="U42" t="s">
        <v>7515</v>
      </c>
      <c r="V42" t="s">
        <v>7515</v>
      </c>
      <c r="W42" t="s">
        <v>7515</v>
      </c>
      <c r="X42" t="s">
        <v>7515</v>
      </c>
      <c r="Y42" t="s">
        <v>7515</v>
      </c>
      <c r="Z42" t="s">
        <v>7515</v>
      </c>
      <c r="AA42" t="s">
        <v>7515</v>
      </c>
      <c r="AB42" t="s">
        <v>7515</v>
      </c>
      <c r="AC42" t="s">
        <v>7515</v>
      </c>
      <c r="AD42" t="s">
        <v>7515</v>
      </c>
      <c r="AE42" t="s">
        <v>7515</v>
      </c>
      <c r="AF42" t="s">
        <v>7515</v>
      </c>
      <c r="AG42" t="s">
        <v>7515</v>
      </c>
      <c r="AH42" t="s">
        <v>7515</v>
      </c>
      <c r="AJ42">
        <v>1</v>
      </c>
      <c r="AK42">
        <v>0</v>
      </c>
      <c r="AL42">
        <v>0</v>
      </c>
      <c r="AM42">
        <v>22</v>
      </c>
      <c r="AN42" t="s">
        <v>7560</v>
      </c>
      <c r="AQ42" t="s">
        <v>6993</v>
      </c>
      <c r="AR42" t="s">
        <v>6794</v>
      </c>
      <c r="AS42" t="s">
        <v>6794</v>
      </c>
      <c r="AT42">
        <v>0</v>
      </c>
      <c r="AU42">
        <v>22</v>
      </c>
      <c r="AV42" t="s">
        <v>6992</v>
      </c>
      <c r="AW42" t="s">
        <v>6794</v>
      </c>
      <c r="AX42" t="s">
        <v>6794</v>
      </c>
      <c r="AY42" t="s">
        <v>6814</v>
      </c>
      <c r="BA42" t="s">
        <v>6991</v>
      </c>
      <c r="BB42" t="s">
        <v>7583</v>
      </c>
      <c r="BC42" t="s">
        <v>6793</v>
      </c>
      <c r="BD42" t="s">
        <v>6794</v>
      </c>
      <c r="BE42" t="s">
        <v>6793</v>
      </c>
      <c r="BF42" t="s">
        <v>6794</v>
      </c>
      <c r="BG42" t="s">
        <v>6794</v>
      </c>
      <c r="BH42" t="s">
        <v>6794</v>
      </c>
      <c r="BI42" t="s">
        <v>6794</v>
      </c>
      <c r="BJ42" t="s">
        <v>6794</v>
      </c>
      <c r="BK42" t="s">
        <v>6793</v>
      </c>
      <c r="BL42" t="s">
        <v>6794</v>
      </c>
      <c r="BM42" t="s">
        <v>7027</v>
      </c>
      <c r="BN42" t="s">
        <v>7021</v>
      </c>
      <c r="BO42" t="s">
        <v>6794</v>
      </c>
      <c r="BQ42">
        <v>50</v>
      </c>
      <c r="BR42" t="s">
        <v>6</v>
      </c>
      <c r="BS42" t="s">
        <v>7519</v>
      </c>
      <c r="BT42" t="s">
        <v>7534</v>
      </c>
      <c r="BU42" t="s">
        <v>7027</v>
      </c>
      <c r="BV42" t="s">
        <v>7561</v>
      </c>
      <c r="BW42" t="s">
        <v>7515</v>
      </c>
      <c r="BX42" t="s">
        <v>7516</v>
      </c>
      <c r="BY42" t="s">
        <v>7515</v>
      </c>
      <c r="BZ42" t="s">
        <v>7515</v>
      </c>
      <c r="CA42" t="s">
        <v>7515</v>
      </c>
      <c r="CB42" t="s">
        <v>7515</v>
      </c>
      <c r="CC42" t="s">
        <v>7515</v>
      </c>
      <c r="CD42" t="s">
        <v>7515</v>
      </c>
      <c r="CE42" t="s">
        <v>7515</v>
      </c>
      <c r="CF42" t="s">
        <v>7515</v>
      </c>
      <c r="CG42" t="s">
        <v>7515</v>
      </c>
      <c r="CH42" t="s">
        <v>7515</v>
      </c>
      <c r="CI42" t="s">
        <v>6794</v>
      </c>
      <c r="CJ42" t="s">
        <v>6794</v>
      </c>
      <c r="CK42" t="s">
        <v>7563</v>
      </c>
      <c r="CL42" t="s">
        <v>7564</v>
      </c>
      <c r="CM42">
        <v>550</v>
      </c>
      <c r="CN42" t="s">
        <v>7592</v>
      </c>
      <c r="CO42" t="s">
        <v>6793</v>
      </c>
      <c r="CP42" t="s">
        <v>6794</v>
      </c>
      <c r="CQ42" t="s">
        <v>6793</v>
      </c>
      <c r="CR42" t="s">
        <v>6793</v>
      </c>
      <c r="CS42" t="s">
        <v>6794</v>
      </c>
      <c r="CT42" t="s">
        <v>6793</v>
      </c>
      <c r="CU42" t="s">
        <v>6794</v>
      </c>
      <c r="CV42" t="s">
        <v>6793</v>
      </c>
      <c r="CW42" t="s">
        <v>6794</v>
      </c>
      <c r="CX42" t="s">
        <v>7520</v>
      </c>
      <c r="CY42" t="s">
        <v>7521</v>
      </c>
      <c r="CZ42" t="s">
        <v>7587</v>
      </c>
      <c r="DA42" t="s">
        <v>6793</v>
      </c>
      <c r="DB42">
        <v>2</v>
      </c>
      <c r="DC42">
        <v>3</v>
      </c>
      <c r="DD42">
        <v>4</v>
      </c>
      <c r="DE42" t="s">
        <v>6793</v>
      </c>
      <c r="DF42">
        <v>1</v>
      </c>
      <c r="DG42" t="s">
        <v>7593</v>
      </c>
      <c r="DH42">
        <v>2006</v>
      </c>
      <c r="DI42" t="s">
        <v>7557</v>
      </c>
      <c r="DJ42" t="s">
        <v>7593</v>
      </c>
      <c r="DK42">
        <v>2006</v>
      </c>
      <c r="EA42">
        <v>1</v>
      </c>
      <c r="EB42" t="s">
        <v>7537</v>
      </c>
      <c r="EP42" t="s">
        <v>6794</v>
      </c>
      <c r="OI42" t="s">
        <v>7527</v>
      </c>
      <c r="OJ42" t="s">
        <v>7527</v>
      </c>
      <c r="OK42" t="s">
        <v>7527</v>
      </c>
      <c r="OL42" t="s">
        <v>7527</v>
      </c>
      <c r="OM42" t="s">
        <v>7528</v>
      </c>
      <c r="ON42" t="s">
        <v>7529</v>
      </c>
      <c r="OO42" t="s">
        <v>7528</v>
      </c>
      <c r="OP42">
        <v>1</v>
      </c>
      <c r="OQ42" t="s">
        <v>28</v>
      </c>
      <c r="OR42" t="s">
        <v>265</v>
      </c>
      <c r="OS42">
        <v>2006</v>
      </c>
      <c r="OT42">
        <v>10</v>
      </c>
      <c r="OU42">
        <v>2</v>
      </c>
      <c r="OV42">
        <v>10</v>
      </c>
      <c r="OW42">
        <v>0</v>
      </c>
      <c r="OX42">
        <v>1</v>
      </c>
      <c r="OY42">
        <v>70</v>
      </c>
      <c r="QE42" t="s">
        <v>7515</v>
      </c>
      <c r="QF42" t="s">
        <v>7515</v>
      </c>
      <c r="QG42" t="s">
        <v>7515</v>
      </c>
      <c r="QH42" t="s">
        <v>7515</v>
      </c>
      <c r="QI42" t="s">
        <v>7515</v>
      </c>
      <c r="QJ42" t="s">
        <v>7515</v>
      </c>
      <c r="QK42" t="s">
        <v>7516</v>
      </c>
      <c r="RP42">
        <f t="shared" si="0"/>
        <v>2</v>
      </c>
      <c r="RS42">
        <f t="shared" si="1"/>
        <v>6</v>
      </c>
    </row>
    <row r="43" spans="1:487" x14ac:dyDescent="0.3">
      <c r="A43">
        <v>70030</v>
      </c>
      <c r="B43">
        <v>86</v>
      </c>
      <c r="C43">
        <v>0</v>
      </c>
      <c r="D43">
        <v>5</v>
      </c>
      <c r="E43">
        <v>18</v>
      </c>
      <c r="F43">
        <v>86</v>
      </c>
      <c r="G43">
        <v>102</v>
      </c>
      <c r="H43">
        <v>4</v>
      </c>
      <c r="I43" t="s">
        <v>6793</v>
      </c>
      <c r="J43" t="s">
        <v>6793</v>
      </c>
      <c r="O43" t="s">
        <v>6793</v>
      </c>
      <c r="P43" t="s">
        <v>7516</v>
      </c>
      <c r="Q43" t="s">
        <v>7515</v>
      </c>
      <c r="R43" t="s">
        <v>7515</v>
      </c>
      <c r="S43" t="s">
        <v>7515</v>
      </c>
      <c r="T43" t="s">
        <v>7515</v>
      </c>
      <c r="U43" t="s">
        <v>7515</v>
      </c>
      <c r="V43" t="s">
        <v>7515</v>
      </c>
      <c r="W43" t="s">
        <v>7515</v>
      </c>
      <c r="X43" t="s">
        <v>7515</v>
      </c>
      <c r="Y43" t="s">
        <v>7515</v>
      </c>
      <c r="Z43" t="s">
        <v>7515</v>
      </c>
      <c r="AA43" t="s">
        <v>7515</v>
      </c>
      <c r="AB43" t="s">
        <v>7515</v>
      </c>
      <c r="AC43" t="s">
        <v>7515</v>
      </c>
      <c r="AD43" t="s">
        <v>7515</v>
      </c>
      <c r="AE43" t="s">
        <v>7515</v>
      </c>
      <c r="AF43" t="s">
        <v>7515</v>
      </c>
      <c r="AG43" t="s">
        <v>7515</v>
      </c>
      <c r="AH43" t="s">
        <v>7515</v>
      </c>
      <c r="AI43" t="s">
        <v>7517</v>
      </c>
      <c r="AL43">
        <v>0</v>
      </c>
      <c r="AM43">
        <v>5</v>
      </c>
      <c r="AN43" t="s">
        <v>6845</v>
      </c>
      <c r="AQ43" t="s">
        <v>6757</v>
      </c>
      <c r="AR43" t="s">
        <v>6794</v>
      </c>
      <c r="AS43" t="s">
        <v>6794</v>
      </c>
      <c r="AT43">
        <v>0</v>
      </c>
      <c r="AU43">
        <v>8</v>
      </c>
      <c r="AV43" t="s">
        <v>6757</v>
      </c>
      <c r="AW43" t="s">
        <v>6793</v>
      </c>
      <c r="AX43" t="s">
        <v>6793</v>
      </c>
      <c r="AY43" t="s">
        <v>6813</v>
      </c>
      <c r="AZ43" t="s">
        <v>7531</v>
      </c>
      <c r="BA43" t="s">
        <v>6991</v>
      </c>
      <c r="BC43" t="s">
        <v>6794</v>
      </c>
      <c r="BD43" t="s">
        <v>6794</v>
      </c>
      <c r="BE43" t="s">
        <v>6794</v>
      </c>
      <c r="BF43" t="s">
        <v>6793</v>
      </c>
      <c r="BG43">
        <v>-5</v>
      </c>
      <c r="BH43" t="s">
        <v>6794</v>
      </c>
      <c r="BI43" t="s">
        <v>6794</v>
      </c>
      <c r="BJ43" t="s">
        <v>6794</v>
      </c>
      <c r="BK43" t="s">
        <v>6794</v>
      </c>
      <c r="BL43" t="s">
        <v>6794</v>
      </c>
      <c r="BM43" t="s">
        <v>7024</v>
      </c>
      <c r="BN43" t="s">
        <v>7030</v>
      </c>
      <c r="BO43" t="s">
        <v>6794</v>
      </c>
      <c r="BQ43">
        <v>50</v>
      </c>
      <c r="BR43">
        <v>20</v>
      </c>
      <c r="BS43" t="s">
        <v>7519</v>
      </c>
      <c r="BT43" t="s">
        <v>6</v>
      </c>
      <c r="BU43" t="s">
        <v>7559</v>
      </c>
      <c r="BV43" t="s">
        <v>7594</v>
      </c>
      <c r="BW43" t="s">
        <v>7516</v>
      </c>
      <c r="BX43" t="s">
        <v>7515</v>
      </c>
      <c r="BY43" t="s">
        <v>7515</v>
      </c>
      <c r="BZ43" t="s">
        <v>7515</v>
      </c>
      <c r="CA43" t="s">
        <v>7515</v>
      </c>
      <c r="CB43" t="s">
        <v>7515</v>
      </c>
      <c r="CC43" t="s">
        <v>7515</v>
      </c>
      <c r="CD43" t="s">
        <v>7515</v>
      </c>
      <c r="CE43" t="s">
        <v>7515</v>
      </c>
      <c r="CF43" t="s">
        <v>7515</v>
      </c>
      <c r="CG43" t="s">
        <v>7515</v>
      </c>
      <c r="CH43" t="s">
        <v>7515</v>
      </c>
      <c r="CI43" t="s">
        <v>6793</v>
      </c>
      <c r="CJ43" t="s">
        <v>6794</v>
      </c>
      <c r="CO43" t="s">
        <v>6793</v>
      </c>
      <c r="CP43" t="s">
        <v>6794</v>
      </c>
      <c r="CQ43" t="s">
        <v>6794</v>
      </c>
      <c r="CR43" t="s">
        <v>6794</v>
      </c>
      <c r="CS43" t="s">
        <v>6794</v>
      </c>
      <c r="CT43" t="s">
        <v>6793</v>
      </c>
      <c r="CU43" t="s">
        <v>6794</v>
      </c>
      <c r="CV43" t="s">
        <v>6793</v>
      </c>
      <c r="CW43" t="s">
        <v>6794</v>
      </c>
      <c r="CX43" t="s">
        <v>7520</v>
      </c>
      <c r="CY43" t="s">
        <v>7521</v>
      </c>
      <c r="CZ43" t="s">
        <v>7536</v>
      </c>
      <c r="DA43" t="s">
        <v>6793</v>
      </c>
      <c r="DB43">
        <v>4</v>
      </c>
      <c r="DC43">
        <v>4</v>
      </c>
      <c r="DD43">
        <v>5</v>
      </c>
      <c r="DE43" t="s">
        <v>6794</v>
      </c>
      <c r="EA43">
        <v>4</v>
      </c>
      <c r="EC43">
        <v>0</v>
      </c>
      <c r="ED43">
        <v>2</v>
      </c>
      <c r="EE43">
        <v>0</v>
      </c>
      <c r="EF43">
        <v>0</v>
      </c>
      <c r="EG43">
        <v>1</v>
      </c>
      <c r="EH43">
        <v>1</v>
      </c>
      <c r="EI43">
        <v>0</v>
      </c>
      <c r="EJ43" t="s">
        <v>6794</v>
      </c>
      <c r="EP43" t="s">
        <v>6794</v>
      </c>
      <c r="OI43" t="s">
        <v>7526</v>
      </c>
      <c r="OJ43" t="s">
        <v>7526</v>
      </c>
      <c r="OK43" t="s">
        <v>7527</v>
      </c>
      <c r="OL43" t="s">
        <v>7526</v>
      </c>
      <c r="OM43" t="s">
        <v>7528</v>
      </c>
      <c r="ON43" t="s">
        <v>7529</v>
      </c>
      <c r="OO43" t="s">
        <v>7528</v>
      </c>
      <c r="OP43">
        <v>1</v>
      </c>
      <c r="OQ43" t="s">
        <v>28</v>
      </c>
      <c r="OR43" t="s">
        <v>7549</v>
      </c>
      <c r="OS43">
        <v>2007</v>
      </c>
      <c r="OT43">
        <v>12</v>
      </c>
      <c r="OU43">
        <v>1</v>
      </c>
      <c r="OV43">
        <v>12</v>
      </c>
      <c r="OW43">
        <v>0</v>
      </c>
      <c r="OX43">
        <v>1</v>
      </c>
      <c r="OY43">
        <v>35</v>
      </c>
      <c r="QE43" t="s">
        <v>7515</v>
      </c>
      <c r="QF43" t="s">
        <v>7515</v>
      </c>
      <c r="QG43" t="s">
        <v>7515</v>
      </c>
      <c r="QH43" t="s">
        <v>7515</v>
      </c>
      <c r="QI43" t="s">
        <v>7515</v>
      </c>
      <c r="QJ43" t="s">
        <v>7515</v>
      </c>
      <c r="QK43" t="s">
        <v>7516</v>
      </c>
      <c r="RP43">
        <f t="shared" si="0"/>
        <v>5</v>
      </c>
      <c r="RS43">
        <f t="shared" si="1"/>
        <v>3</v>
      </c>
    </row>
    <row r="44" spans="1:487" x14ac:dyDescent="0.3">
      <c r="A44">
        <v>70031</v>
      </c>
      <c r="B44">
        <v>87</v>
      </c>
      <c r="C44">
        <v>0</v>
      </c>
      <c r="D44">
        <v>5</v>
      </c>
      <c r="E44">
        <v>23</v>
      </c>
      <c r="F44">
        <v>99</v>
      </c>
      <c r="G44">
        <v>102</v>
      </c>
      <c r="H44">
        <v>15</v>
      </c>
      <c r="I44" t="s">
        <v>6793</v>
      </c>
      <c r="J44" t="s">
        <v>6793</v>
      </c>
      <c r="O44" t="s">
        <v>6793</v>
      </c>
      <c r="P44" t="s">
        <v>7516</v>
      </c>
      <c r="Q44" t="s">
        <v>7515</v>
      </c>
      <c r="R44" t="s">
        <v>7515</v>
      </c>
      <c r="S44" t="s">
        <v>7515</v>
      </c>
      <c r="T44" t="s">
        <v>7515</v>
      </c>
      <c r="U44" t="s">
        <v>7515</v>
      </c>
      <c r="V44" t="s">
        <v>7515</v>
      </c>
      <c r="W44" t="s">
        <v>7515</v>
      </c>
      <c r="X44" t="s">
        <v>7515</v>
      </c>
      <c r="Y44" t="s">
        <v>7515</v>
      </c>
      <c r="Z44" t="s">
        <v>7515</v>
      </c>
      <c r="AA44" t="s">
        <v>7515</v>
      </c>
      <c r="AB44" t="s">
        <v>7515</v>
      </c>
      <c r="AC44" t="s">
        <v>7515</v>
      </c>
      <c r="AD44" t="s">
        <v>7515</v>
      </c>
      <c r="AE44" t="s">
        <v>7515</v>
      </c>
      <c r="AF44" t="s">
        <v>7515</v>
      </c>
      <c r="AG44" t="s">
        <v>7515</v>
      </c>
      <c r="AH44" t="s">
        <v>7515</v>
      </c>
      <c r="AI44" t="s">
        <v>6796</v>
      </c>
      <c r="AQ44" t="s">
        <v>6985</v>
      </c>
      <c r="AR44" t="s">
        <v>6793</v>
      </c>
      <c r="AS44" t="s">
        <v>6794</v>
      </c>
      <c r="AT44" t="s">
        <v>6</v>
      </c>
      <c r="AU44" t="s">
        <v>6</v>
      </c>
      <c r="AV44" t="s">
        <v>6988</v>
      </c>
      <c r="AW44" t="s">
        <v>6794</v>
      </c>
      <c r="AX44" t="s">
        <v>6794</v>
      </c>
      <c r="AY44" t="s">
        <v>6813</v>
      </c>
      <c r="AZ44" t="s">
        <v>7531</v>
      </c>
      <c r="BA44" t="s">
        <v>7518</v>
      </c>
      <c r="BC44" t="s">
        <v>6793</v>
      </c>
      <c r="BD44" t="s">
        <v>6793</v>
      </c>
      <c r="BE44" t="s">
        <v>6793</v>
      </c>
      <c r="BF44" t="s">
        <v>6793</v>
      </c>
      <c r="BG44" t="s">
        <v>6793</v>
      </c>
      <c r="BH44" t="s">
        <v>6793</v>
      </c>
      <c r="BI44" t="s">
        <v>6793</v>
      </c>
      <c r="BJ44" t="s">
        <v>6794</v>
      </c>
      <c r="BK44" t="s">
        <v>6794</v>
      </c>
      <c r="BL44" t="s">
        <v>6794</v>
      </c>
      <c r="BM44" t="s">
        <v>7024</v>
      </c>
      <c r="BN44" t="s">
        <v>7021</v>
      </c>
      <c r="BO44" t="s">
        <v>6794</v>
      </c>
      <c r="BQ44">
        <v>45</v>
      </c>
      <c r="BR44">
        <v>25</v>
      </c>
      <c r="BS44" t="s">
        <v>7533</v>
      </c>
      <c r="BT44" t="s">
        <v>6</v>
      </c>
      <c r="BU44" t="s">
        <v>7559</v>
      </c>
      <c r="BV44" t="s">
        <v>7569</v>
      </c>
      <c r="BW44" t="s">
        <v>7516</v>
      </c>
      <c r="BX44" t="s">
        <v>7515</v>
      </c>
      <c r="BY44" t="s">
        <v>7515</v>
      </c>
      <c r="BZ44" t="s">
        <v>7515</v>
      </c>
      <c r="CA44" t="s">
        <v>7515</v>
      </c>
      <c r="CB44" t="s">
        <v>7515</v>
      </c>
      <c r="CC44" t="s">
        <v>7515</v>
      </c>
      <c r="CD44" t="s">
        <v>7515</v>
      </c>
      <c r="CE44" t="s">
        <v>7515</v>
      </c>
      <c r="CF44" t="s">
        <v>7515</v>
      </c>
      <c r="CG44" t="s">
        <v>7515</v>
      </c>
      <c r="CH44" t="s">
        <v>7515</v>
      </c>
      <c r="CI44" t="s">
        <v>6793</v>
      </c>
      <c r="CJ44" t="s">
        <v>6794</v>
      </c>
      <c r="CO44" t="s">
        <v>6793</v>
      </c>
      <c r="CP44" t="s">
        <v>6794</v>
      </c>
      <c r="CQ44" t="s">
        <v>6794</v>
      </c>
      <c r="CR44" t="s">
        <v>6794</v>
      </c>
      <c r="CS44" t="s">
        <v>6794</v>
      </c>
      <c r="CT44" t="s">
        <v>6794</v>
      </c>
      <c r="CU44" t="s">
        <v>6794</v>
      </c>
      <c r="CV44" t="s">
        <v>6793</v>
      </c>
      <c r="CW44" t="s">
        <v>6794</v>
      </c>
      <c r="CX44" t="s">
        <v>7520</v>
      </c>
      <c r="CY44" t="s">
        <v>7521</v>
      </c>
      <c r="CZ44" t="s">
        <v>7587</v>
      </c>
      <c r="DA44" t="s">
        <v>6793</v>
      </c>
      <c r="DB44">
        <v>3</v>
      </c>
      <c r="DC44">
        <v>5</v>
      </c>
      <c r="DD44">
        <v>3</v>
      </c>
      <c r="DE44" t="s">
        <v>6794</v>
      </c>
      <c r="EA44">
        <v>2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2</v>
      </c>
      <c r="EJ44" t="s">
        <v>6794</v>
      </c>
      <c r="EP44" t="s">
        <v>6793</v>
      </c>
      <c r="NG44" t="s">
        <v>7524</v>
      </c>
      <c r="NH44" t="s">
        <v>7595</v>
      </c>
      <c r="NI44">
        <v>2006</v>
      </c>
      <c r="NM44" t="s">
        <v>6794</v>
      </c>
      <c r="NN44" t="s">
        <v>6793</v>
      </c>
      <c r="OI44" t="s">
        <v>7526</v>
      </c>
      <c r="OJ44" t="s">
        <v>7526</v>
      </c>
      <c r="OK44" t="s">
        <v>7526</v>
      </c>
      <c r="OL44" t="s">
        <v>7527</v>
      </c>
      <c r="OM44" t="s">
        <v>7596</v>
      </c>
      <c r="ON44" t="s">
        <v>7529</v>
      </c>
      <c r="OO44" t="s">
        <v>7528</v>
      </c>
      <c r="OP44">
        <v>1</v>
      </c>
      <c r="OQ44" t="s">
        <v>28</v>
      </c>
      <c r="OR44" t="s">
        <v>265</v>
      </c>
      <c r="OS44">
        <v>2007</v>
      </c>
      <c r="OT44">
        <v>7</v>
      </c>
      <c r="OU44">
        <v>1</v>
      </c>
      <c r="OV44">
        <v>7</v>
      </c>
      <c r="OW44">
        <v>1</v>
      </c>
      <c r="OX44">
        <v>0</v>
      </c>
      <c r="OY44">
        <v>35</v>
      </c>
      <c r="OZ44" t="s">
        <v>7515</v>
      </c>
      <c r="PA44" t="s">
        <v>7515</v>
      </c>
      <c r="PB44" t="s">
        <v>7515</v>
      </c>
      <c r="PC44" t="s">
        <v>7515</v>
      </c>
      <c r="PD44" t="s">
        <v>7515</v>
      </c>
      <c r="PE44" t="s">
        <v>7515</v>
      </c>
      <c r="PF44" t="s">
        <v>7515</v>
      </c>
      <c r="PG44" t="s">
        <v>7515</v>
      </c>
      <c r="PH44" t="s">
        <v>7515</v>
      </c>
      <c r="PI44" t="s">
        <v>7515</v>
      </c>
      <c r="PJ44" t="s">
        <v>7515</v>
      </c>
      <c r="PK44" t="s">
        <v>7515</v>
      </c>
      <c r="PL44" t="s">
        <v>7515</v>
      </c>
      <c r="PM44" t="s">
        <v>7515</v>
      </c>
      <c r="PN44" t="s">
        <v>7515</v>
      </c>
      <c r="PO44" t="s">
        <v>7515</v>
      </c>
      <c r="PP44" t="s">
        <v>7515</v>
      </c>
      <c r="PQ44" t="s">
        <v>7515</v>
      </c>
      <c r="PR44" t="s">
        <v>7515</v>
      </c>
      <c r="PS44" t="s">
        <v>7515</v>
      </c>
      <c r="PT44" t="s">
        <v>7515</v>
      </c>
      <c r="PU44" t="s">
        <v>7515</v>
      </c>
      <c r="PV44" t="s">
        <v>7515</v>
      </c>
      <c r="PW44" t="s">
        <v>7515</v>
      </c>
      <c r="PX44" t="s">
        <v>7515</v>
      </c>
      <c r="PY44" t="s">
        <v>7515</v>
      </c>
      <c r="PZ44" t="s">
        <v>7515</v>
      </c>
      <c r="QA44" t="s">
        <v>7515</v>
      </c>
      <c r="QB44" t="s">
        <v>7515</v>
      </c>
      <c r="QC44" t="s">
        <v>7516</v>
      </c>
      <c r="QE44" t="s">
        <v>7515</v>
      </c>
      <c r="QF44" t="s">
        <v>7515</v>
      </c>
      <c r="QG44" t="s">
        <v>7515</v>
      </c>
      <c r="QH44" t="s">
        <v>7515</v>
      </c>
      <c r="QI44" t="s">
        <v>7515</v>
      </c>
      <c r="QJ44" t="s">
        <v>7515</v>
      </c>
      <c r="QK44" t="s">
        <v>7516</v>
      </c>
      <c r="RP44">
        <f t="shared" si="0"/>
        <v>-1</v>
      </c>
      <c r="RS44">
        <f t="shared" si="1"/>
        <v>3</v>
      </c>
    </row>
    <row r="45" spans="1:487" x14ac:dyDescent="0.3">
      <c r="A45">
        <v>70032</v>
      </c>
      <c r="B45">
        <v>90</v>
      </c>
      <c r="C45">
        <v>0</v>
      </c>
      <c r="D45">
        <v>5</v>
      </c>
      <c r="E45">
        <v>19</v>
      </c>
      <c r="F45">
        <v>84</v>
      </c>
      <c r="G45">
        <v>102</v>
      </c>
      <c r="H45">
        <v>15</v>
      </c>
      <c r="I45" t="s">
        <v>6793</v>
      </c>
      <c r="J45" t="s">
        <v>6793</v>
      </c>
      <c r="O45" t="s">
        <v>6793</v>
      </c>
      <c r="P45" t="s">
        <v>7515</v>
      </c>
      <c r="Q45" t="s">
        <v>7516</v>
      </c>
      <c r="R45" t="s">
        <v>7515</v>
      </c>
      <c r="S45" t="s">
        <v>7515</v>
      </c>
      <c r="T45" t="s">
        <v>7515</v>
      </c>
      <c r="U45" t="s">
        <v>7515</v>
      </c>
      <c r="V45" t="s">
        <v>7515</v>
      </c>
      <c r="W45" t="s">
        <v>7515</v>
      </c>
      <c r="X45" t="s">
        <v>7515</v>
      </c>
      <c r="Y45" t="s">
        <v>7515</v>
      </c>
      <c r="Z45" t="s">
        <v>7515</v>
      </c>
      <c r="AA45" t="s">
        <v>7515</v>
      </c>
      <c r="AB45" t="s">
        <v>7515</v>
      </c>
      <c r="AC45" t="s">
        <v>7515</v>
      </c>
      <c r="AD45" t="s">
        <v>7515</v>
      </c>
      <c r="AE45" t="s">
        <v>7515</v>
      </c>
      <c r="AF45" t="s">
        <v>7515</v>
      </c>
      <c r="AG45" t="s">
        <v>7515</v>
      </c>
      <c r="AH45" t="s">
        <v>7515</v>
      </c>
      <c r="AI45" t="s">
        <v>6796</v>
      </c>
      <c r="AQ45" t="s">
        <v>6985</v>
      </c>
      <c r="AR45" t="s">
        <v>6793</v>
      </c>
      <c r="AS45" t="s">
        <v>6793</v>
      </c>
      <c r="AT45">
        <v>0</v>
      </c>
      <c r="AU45">
        <v>5</v>
      </c>
      <c r="AV45" t="s">
        <v>6988</v>
      </c>
      <c r="AW45" t="s">
        <v>6793</v>
      </c>
      <c r="AX45" t="s">
        <v>6793</v>
      </c>
      <c r="AY45" t="s">
        <v>6813</v>
      </c>
      <c r="AZ45" t="s">
        <v>7531</v>
      </c>
      <c r="BA45" t="s">
        <v>7553</v>
      </c>
      <c r="BC45" t="s">
        <v>6794</v>
      </c>
      <c r="BD45" t="s">
        <v>6794</v>
      </c>
      <c r="BE45" t="s">
        <v>6794</v>
      </c>
      <c r="BF45" t="s">
        <v>6794</v>
      </c>
      <c r="BG45" t="s">
        <v>6793</v>
      </c>
      <c r="BH45" t="s">
        <v>6793</v>
      </c>
      <c r="BI45" t="s">
        <v>6793</v>
      </c>
      <c r="BJ45" t="s">
        <v>6794</v>
      </c>
      <c r="BK45" t="s">
        <v>6794</v>
      </c>
      <c r="BL45" t="s">
        <v>6794</v>
      </c>
      <c r="BM45" t="s">
        <v>7025</v>
      </c>
      <c r="BN45" t="s">
        <v>7026</v>
      </c>
      <c r="BO45" t="s">
        <v>6794</v>
      </c>
      <c r="BQ45" t="s">
        <v>7547</v>
      </c>
      <c r="BR45">
        <v>20</v>
      </c>
      <c r="BS45" t="s">
        <v>7533</v>
      </c>
      <c r="BT45" t="s">
        <v>7576</v>
      </c>
      <c r="BU45" t="s">
        <v>7025</v>
      </c>
      <c r="BV45" t="s">
        <v>7569</v>
      </c>
      <c r="BW45" t="s">
        <v>7516</v>
      </c>
      <c r="BX45" t="s">
        <v>7515</v>
      </c>
      <c r="BY45" t="s">
        <v>7515</v>
      </c>
      <c r="BZ45" t="s">
        <v>7515</v>
      </c>
      <c r="CA45" t="s">
        <v>7515</v>
      </c>
      <c r="CB45" t="s">
        <v>7515</v>
      </c>
      <c r="CC45" t="s">
        <v>7515</v>
      </c>
      <c r="CD45" t="s">
        <v>7515</v>
      </c>
      <c r="CE45" t="s">
        <v>7515</v>
      </c>
      <c r="CF45" t="s">
        <v>7515</v>
      </c>
      <c r="CG45" t="s">
        <v>7515</v>
      </c>
      <c r="CH45" t="s">
        <v>7515</v>
      </c>
      <c r="CI45" t="s">
        <v>6793</v>
      </c>
      <c r="CJ45" t="s">
        <v>6794</v>
      </c>
      <c r="CO45" t="s">
        <v>6793</v>
      </c>
      <c r="CP45" t="s">
        <v>6793</v>
      </c>
      <c r="CQ45" t="s">
        <v>6794</v>
      </c>
      <c r="CR45" t="s">
        <v>6793</v>
      </c>
      <c r="CS45" t="s">
        <v>6793</v>
      </c>
      <c r="CT45" t="s">
        <v>6793</v>
      </c>
      <c r="CU45" t="s">
        <v>6794</v>
      </c>
      <c r="CV45" t="s">
        <v>6793</v>
      </c>
      <c r="CW45" t="s">
        <v>6794</v>
      </c>
      <c r="CX45" t="s">
        <v>7520</v>
      </c>
      <c r="CY45" t="s">
        <v>7521</v>
      </c>
      <c r="CZ45" t="s">
        <v>7522</v>
      </c>
      <c r="DA45" t="s">
        <v>6793</v>
      </c>
      <c r="DB45">
        <v>2</v>
      </c>
      <c r="DC45">
        <v>3</v>
      </c>
      <c r="DD45">
        <v>4</v>
      </c>
      <c r="DE45" t="s">
        <v>6794</v>
      </c>
      <c r="EA45">
        <v>2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2</v>
      </c>
      <c r="EJ45" t="s">
        <v>6794</v>
      </c>
      <c r="EP45" t="s">
        <v>6794</v>
      </c>
      <c r="OI45" t="s">
        <v>7526</v>
      </c>
      <c r="OJ45" t="s">
        <v>7526</v>
      </c>
      <c r="OK45" t="s">
        <v>7526</v>
      </c>
      <c r="OL45" t="s">
        <v>7582</v>
      </c>
      <c r="OM45" t="s">
        <v>7528</v>
      </c>
      <c r="ON45" t="s">
        <v>7529</v>
      </c>
      <c r="OO45" t="s">
        <v>7528</v>
      </c>
      <c r="OP45">
        <v>1</v>
      </c>
      <c r="OQ45" t="s">
        <v>28</v>
      </c>
      <c r="OR45" t="s">
        <v>265</v>
      </c>
      <c r="OS45">
        <v>2007</v>
      </c>
      <c r="OT45">
        <v>2</v>
      </c>
      <c r="OU45">
        <v>1</v>
      </c>
      <c r="OV45">
        <v>2</v>
      </c>
      <c r="OW45">
        <v>1</v>
      </c>
      <c r="OX45">
        <v>0</v>
      </c>
      <c r="OY45">
        <v>35</v>
      </c>
      <c r="QE45" t="s">
        <v>7516</v>
      </c>
      <c r="QF45" t="s">
        <v>7515</v>
      </c>
      <c r="QG45" t="s">
        <v>7515</v>
      </c>
      <c r="QH45" t="s">
        <v>7515</v>
      </c>
      <c r="QI45" t="s">
        <v>7515</v>
      </c>
      <c r="QJ45" t="s">
        <v>7515</v>
      </c>
      <c r="QK45" t="s">
        <v>7515</v>
      </c>
      <c r="RP45">
        <f t="shared" si="0"/>
        <v>5</v>
      </c>
      <c r="RS45">
        <f t="shared" si="1"/>
        <v>4</v>
      </c>
    </row>
    <row r="46" spans="1:487" x14ac:dyDescent="0.3">
      <c r="A46">
        <v>70033</v>
      </c>
      <c r="B46">
        <v>98</v>
      </c>
      <c r="C46">
        <v>0</v>
      </c>
      <c r="D46">
        <v>5</v>
      </c>
      <c r="E46">
        <v>21</v>
      </c>
      <c r="F46">
        <v>108</v>
      </c>
      <c r="G46">
        <v>102</v>
      </c>
      <c r="H46">
        <v>9</v>
      </c>
      <c r="I46" t="s">
        <v>6793</v>
      </c>
      <c r="J46" t="s">
        <v>6793</v>
      </c>
      <c r="O46" t="s">
        <v>6793</v>
      </c>
      <c r="P46" t="s">
        <v>7516</v>
      </c>
      <c r="Q46" t="s">
        <v>7516</v>
      </c>
      <c r="R46" t="s">
        <v>7515</v>
      </c>
      <c r="S46" t="s">
        <v>7515</v>
      </c>
      <c r="T46" t="s">
        <v>7515</v>
      </c>
      <c r="U46" t="s">
        <v>7515</v>
      </c>
      <c r="V46" t="s">
        <v>7515</v>
      </c>
      <c r="W46" t="s">
        <v>7515</v>
      </c>
      <c r="X46" t="s">
        <v>7515</v>
      </c>
      <c r="Y46" t="s">
        <v>7515</v>
      </c>
      <c r="Z46" t="s">
        <v>7515</v>
      </c>
      <c r="AA46" t="s">
        <v>7515</v>
      </c>
      <c r="AB46" t="s">
        <v>7515</v>
      </c>
      <c r="AC46" t="s">
        <v>7515</v>
      </c>
      <c r="AD46" t="s">
        <v>7515</v>
      </c>
      <c r="AE46" t="s">
        <v>7515</v>
      </c>
      <c r="AF46" t="s">
        <v>7515</v>
      </c>
      <c r="AG46" t="s">
        <v>7515</v>
      </c>
      <c r="AH46" t="s">
        <v>7515</v>
      </c>
      <c r="AI46" t="s">
        <v>6796</v>
      </c>
      <c r="AQ46" t="s">
        <v>6985</v>
      </c>
      <c r="AR46" t="s">
        <v>6793</v>
      </c>
      <c r="AS46" t="s">
        <v>6793</v>
      </c>
      <c r="AT46">
        <v>0</v>
      </c>
      <c r="AU46">
        <v>15</v>
      </c>
      <c r="AV46" t="s">
        <v>6988</v>
      </c>
      <c r="AW46" t="s">
        <v>6793</v>
      </c>
      <c r="AX46" t="s">
        <v>6793</v>
      </c>
      <c r="AY46" t="s">
        <v>6813</v>
      </c>
      <c r="AZ46" t="s">
        <v>7531</v>
      </c>
      <c r="BA46" t="s">
        <v>6991</v>
      </c>
      <c r="BC46" t="s">
        <v>6794</v>
      </c>
      <c r="BD46" t="s">
        <v>6794</v>
      </c>
      <c r="BE46" t="s">
        <v>6794</v>
      </c>
      <c r="BF46" t="s">
        <v>6794</v>
      </c>
      <c r="BG46" t="s">
        <v>6794</v>
      </c>
      <c r="BH46" t="s">
        <v>6793</v>
      </c>
      <c r="BI46" t="s">
        <v>6794</v>
      </c>
      <c r="BJ46" t="s">
        <v>6794</v>
      </c>
      <c r="BK46" t="s">
        <v>6794</v>
      </c>
      <c r="BL46" t="s">
        <v>6794</v>
      </c>
      <c r="BM46" t="s">
        <v>7024</v>
      </c>
      <c r="BN46" t="s">
        <v>7025</v>
      </c>
      <c r="BO46" t="s">
        <v>6794</v>
      </c>
      <c r="BQ46">
        <v>75</v>
      </c>
      <c r="BR46">
        <v>150</v>
      </c>
      <c r="BS46" t="s">
        <v>7519</v>
      </c>
      <c r="BT46" t="s">
        <v>6</v>
      </c>
      <c r="BU46" t="s">
        <v>7024</v>
      </c>
      <c r="BV46" t="s">
        <v>7561</v>
      </c>
      <c r="BW46" t="s">
        <v>7515</v>
      </c>
      <c r="BX46" t="s">
        <v>7516</v>
      </c>
      <c r="BY46" t="s">
        <v>7515</v>
      </c>
      <c r="BZ46" t="s">
        <v>7515</v>
      </c>
      <c r="CA46" t="s">
        <v>7515</v>
      </c>
      <c r="CB46" t="s">
        <v>7515</v>
      </c>
      <c r="CC46" t="s">
        <v>7515</v>
      </c>
      <c r="CD46" t="s">
        <v>7515</v>
      </c>
      <c r="CE46" t="s">
        <v>7515</v>
      </c>
      <c r="CF46" t="s">
        <v>7515</v>
      </c>
      <c r="CG46" t="s">
        <v>7515</v>
      </c>
      <c r="CH46" t="s">
        <v>7515</v>
      </c>
      <c r="CI46" t="s">
        <v>6793</v>
      </c>
      <c r="CJ46" t="s">
        <v>6794</v>
      </c>
      <c r="CO46" t="s">
        <v>6793</v>
      </c>
      <c r="CP46" t="s">
        <v>6793</v>
      </c>
      <c r="CQ46" t="s">
        <v>6794</v>
      </c>
      <c r="CR46" t="s">
        <v>6793</v>
      </c>
      <c r="CS46" t="s">
        <v>6793</v>
      </c>
      <c r="CT46" t="s">
        <v>6794</v>
      </c>
      <c r="CU46" t="s">
        <v>6794</v>
      </c>
      <c r="CV46" t="s">
        <v>6793</v>
      </c>
      <c r="CW46" t="s">
        <v>6794</v>
      </c>
      <c r="CX46" t="s">
        <v>7520</v>
      </c>
      <c r="CY46" t="s">
        <v>7521</v>
      </c>
      <c r="CZ46" t="s">
        <v>7522</v>
      </c>
      <c r="DA46" t="s">
        <v>6793</v>
      </c>
      <c r="DB46">
        <v>2</v>
      </c>
      <c r="DC46">
        <v>3</v>
      </c>
      <c r="DD46">
        <v>3</v>
      </c>
      <c r="DE46" t="s">
        <v>6794</v>
      </c>
      <c r="EA46">
        <v>2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1</v>
      </c>
      <c r="EI46">
        <v>1</v>
      </c>
      <c r="EJ46" t="s">
        <v>6794</v>
      </c>
      <c r="EP46" t="s">
        <v>6793</v>
      </c>
      <c r="JO46" t="s">
        <v>7524</v>
      </c>
      <c r="JP46" t="s">
        <v>6</v>
      </c>
      <c r="JQ46" t="s">
        <v>6</v>
      </c>
      <c r="JR46" t="s">
        <v>7526</v>
      </c>
      <c r="JU46" t="s">
        <v>6966</v>
      </c>
      <c r="NG46" t="s">
        <v>7524</v>
      </c>
      <c r="NH46" t="s">
        <v>7597</v>
      </c>
      <c r="NI46">
        <v>2008</v>
      </c>
      <c r="NM46" t="s">
        <v>6794</v>
      </c>
      <c r="NN46" t="s">
        <v>6793</v>
      </c>
      <c r="NW46">
        <v>10</v>
      </c>
      <c r="NX46" t="s">
        <v>7515</v>
      </c>
      <c r="NY46" t="s">
        <v>7515</v>
      </c>
      <c r="NZ46" t="s">
        <v>7515</v>
      </c>
      <c r="OA46" t="s">
        <v>7515</v>
      </c>
      <c r="OB46" t="s">
        <v>7515</v>
      </c>
      <c r="OC46" t="s">
        <v>7515</v>
      </c>
      <c r="OD46" t="s">
        <v>7516</v>
      </c>
      <c r="OE46" t="s">
        <v>7515</v>
      </c>
      <c r="OF46" t="s">
        <v>7515</v>
      </c>
      <c r="OG46" t="s">
        <v>7515</v>
      </c>
      <c r="OH46" t="s">
        <v>7515</v>
      </c>
      <c r="OI46" t="s">
        <v>7526</v>
      </c>
      <c r="OJ46" t="s">
        <v>7526</v>
      </c>
      <c r="OK46" t="s">
        <v>7526</v>
      </c>
      <c r="OL46" t="s">
        <v>7526</v>
      </c>
      <c r="OM46" t="s">
        <v>7528</v>
      </c>
      <c r="ON46" t="s">
        <v>7529</v>
      </c>
      <c r="OO46" t="s">
        <v>7528</v>
      </c>
      <c r="OP46">
        <v>1</v>
      </c>
      <c r="OQ46" t="s">
        <v>28</v>
      </c>
      <c r="OR46" t="s">
        <v>212</v>
      </c>
      <c r="OS46">
        <v>2007</v>
      </c>
      <c r="OT46">
        <v>8</v>
      </c>
      <c r="OU46">
        <v>1</v>
      </c>
      <c r="OV46">
        <v>8</v>
      </c>
      <c r="OW46">
        <v>1</v>
      </c>
      <c r="OX46">
        <v>0</v>
      </c>
      <c r="OY46">
        <v>35</v>
      </c>
      <c r="OZ46" t="s">
        <v>7515</v>
      </c>
      <c r="PA46" t="s">
        <v>7515</v>
      </c>
      <c r="PB46" t="s">
        <v>7515</v>
      </c>
      <c r="PC46" t="s">
        <v>7515</v>
      </c>
      <c r="PD46" t="s">
        <v>7515</v>
      </c>
      <c r="PE46" t="s">
        <v>7515</v>
      </c>
      <c r="PF46" t="s">
        <v>7515</v>
      </c>
      <c r="PG46" t="s">
        <v>7515</v>
      </c>
      <c r="PH46" t="s">
        <v>7515</v>
      </c>
      <c r="PI46" t="s">
        <v>7515</v>
      </c>
      <c r="PJ46" t="s">
        <v>7515</v>
      </c>
      <c r="PK46" t="s">
        <v>7515</v>
      </c>
      <c r="PL46" t="s">
        <v>7515</v>
      </c>
      <c r="PM46" t="s">
        <v>7515</v>
      </c>
      <c r="PN46" t="s">
        <v>7515</v>
      </c>
      <c r="PO46" t="s">
        <v>7515</v>
      </c>
      <c r="PP46" t="s">
        <v>7515</v>
      </c>
      <c r="PQ46" t="s">
        <v>7516</v>
      </c>
      <c r="PR46" t="s">
        <v>7515</v>
      </c>
      <c r="PS46" t="s">
        <v>7515</v>
      </c>
      <c r="PT46" t="s">
        <v>7515</v>
      </c>
      <c r="PU46" t="s">
        <v>7515</v>
      </c>
      <c r="PV46" t="s">
        <v>7515</v>
      </c>
      <c r="PW46" t="s">
        <v>7515</v>
      </c>
      <c r="PX46" t="s">
        <v>7515</v>
      </c>
      <c r="PY46" t="s">
        <v>7515</v>
      </c>
      <c r="PZ46" t="s">
        <v>7515</v>
      </c>
      <c r="QA46" t="s">
        <v>7515</v>
      </c>
      <c r="QB46" t="s">
        <v>7515</v>
      </c>
      <c r="QC46" t="s">
        <v>7516</v>
      </c>
      <c r="QE46" t="s">
        <v>7516</v>
      </c>
      <c r="QF46" t="s">
        <v>7515</v>
      </c>
      <c r="QG46" t="s">
        <v>7515</v>
      </c>
      <c r="QH46" t="s">
        <v>7515</v>
      </c>
      <c r="QI46" t="s">
        <v>7515</v>
      </c>
      <c r="QJ46" t="s">
        <v>7515</v>
      </c>
      <c r="QK46" t="s">
        <v>7515</v>
      </c>
      <c r="RN46" t="s">
        <v>7530</v>
      </c>
      <c r="RP46">
        <f t="shared" si="0"/>
        <v>3</v>
      </c>
      <c r="RS46">
        <f t="shared" si="1"/>
        <v>3</v>
      </c>
    </row>
    <row r="47" spans="1:487" x14ac:dyDescent="0.3">
      <c r="A47">
        <v>70034</v>
      </c>
      <c r="B47">
        <v>100</v>
      </c>
      <c r="C47">
        <v>0</v>
      </c>
      <c r="D47">
        <v>5</v>
      </c>
      <c r="E47">
        <v>12</v>
      </c>
      <c r="F47">
        <v>84</v>
      </c>
      <c r="G47">
        <v>102</v>
      </c>
      <c r="H47">
        <v>16</v>
      </c>
      <c r="I47" t="s">
        <v>6793</v>
      </c>
      <c r="J47" t="s">
        <v>6793</v>
      </c>
      <c r="O47" t="s">
        <v>6793</v>
      </c>
      <c r="P47" t="s">
        <v>7516</v>
      </c>
      <c r="Q47" t="s">
        <v>7515</v>
      </c>
      <c r="R47" t="s">
        <v>7515</v>
      </c>
      <c r="S47" t="s">
        <v>7515</v>
      </c>
      <c r="T47" t="s">
        <v>7515</v>
      </c>
      <c r="U47" t="s">
        <v>7515</v>
      </c>
      <c r="V47" t="s">
        <v>7515</v>
      </c>
      <c r="W47" t="s">
        <v>7515</v>
      </c>
      <c r="X47" t="s">
        <v>7515</v>
      </c>
      <c r="Y47" t="s">
        <v>7515</v>
      </c>
      <c r="Z47" t="s">
        <v>7515</v>
      </c>
      <c r="AA47" t="s">
        <v>7515</v>
      </c>
      <c r="AB47" t="s">
        <v>7515</v>
      </c>
      <c r="AC47" t="s">
        <v>7515</v>
      </c>
      <c r="AD47" t="s">
        <v>7515</v>
      </c>
      <c r="AE47" t="s">
        <v>7515</v>
      </c>
      <c r="AF47" t="s">
        <v>7515</v>
      </c>
      <c r="AG47" t="s">
        <v>7515</v>
      </c>
      <c r="AH47" t="s">
        <v>7515</v>
      </c>
      <c r="AI47" t="s">
        <v>7517</v>
      </c>
      <c r="AL47">
        <v>1</v>
      </c>
      <c r="AM47">
        <v>12</v>
      </c>
      <c r="AN47" t="s">
        <v>6845</v>
      </c>
      <c r="AQ47" t="s">
        <v>6993</v>
      </c>
      <c r="AR47" t="s">
        <v>6794</v>
      </c>
      <c r="AS47" t="s">
        <v>6794</v>
      </c>
      <c r="AT47" t="s">
        <v>6</v>
      </c>
      <c r="AU47" t="s">
        <v>6</v>
      </c>
      <c r="AV47" t="s">
        <v>6988</v>
      </c>
      <c r="AW47" t="s">
        <v>6793</v>
      </c>
      <c r="AX47" t="s">
        <v>6794</v>
      </c>
      <c r="AY47" t="s">
        <v>6813</v>
      </c>
      <c r="AZ47" t="s">
        <v>7531</v>
      </c>
      <c r="BA47" t="s">
        <v>6991</v>
      </c>
      <c r="BC47" t="s">
        <v>6794</v>
      </c>
      <c r="BD47" t="s">
        <v>6794</v>
      </c>
      <c r="BE47" t="s">
        <v>6794</v>
      </c>
      <c r="BF47" t="s">
        <v>6793</v>
      </c>
      <c r="BG47" t="s">
        <v>6794</v>
      </c>
      <c r="BH47" t="s">
        <v>6794</v>
      </c>
      <c r="BI47" t="s">
        <v>6794</v>
      </c>
      <c r="BJ47" t="s">
        <v>6793</v>
      </c>
      <c r="BK47" t="s">
        <v>6794</v>
      </c>
      <c r="BL47" t="s">
        <v>6794</v>
      </c>
      <c r="BM47" t="s">
        <v>7024</v>
      </c>
      <c r="BN47" t="s">
        <v>7026</v>
      </c>
      <c r="BO47" t="s">
        <v>6794</v>
      </c>
      <c r="BQ47">
        <v>50</v>
      </c>
      <c r="BR47" t="s">
        <v>6</v>
      </c>
      <c r="BS47" t="s">
        <v>7519</v>
      </c>
      <c r="BT47" t="s">
        <v>6</v>
      </c>
      <c r="BU47" t="s">
        <v>7559</v>
      </c>
      <c r="BV47">
        <v>10</v>
      </c>
      <c r="BW47" t="s">
        <v>7516</v>
      </c>
      <c r="BX47" t="s">
        <v>7515</v>
      </c>
      <c r="BY47" t="s">
        <v>7515</v>
      </c>
      <c r="BZ47" t="s">
        <v>7515</v>
      </c>
      <c r="CA47" t="s">
        <v>7515</v>
      </c>
      <c r="CB47" t="s">
        <v>7515</v>
      </c>
      <c r="CC47" t="s">
        <v>7515</v>
      </c>
      <c r="CD47" t="s">
        <v>7515</v>
      </c>
      <c r="CE47" t="s">
        <v>7515</v>
      </c>
      <c r="CF47" t="s">
        <v>7515</v>
      </c>
      <c r="CG47" t="s">
        <v>7515</v>
      </c>
      <c r="CH47" t="s">
        <v>7515</v>
      </c>
      <c r="CI47" t="s">
        <v>6966</v>
      </c>
      <c r="CJ47" t="s">
        <v>6794</v>
      </c>
      <c r="CO47" t="s">
        <v>6793</v>
      </c>
      <c r="CP47" t="s">
        <v>6794</v>
      </c>
      <c r="CQ47" t="s">
        <v>6794</v>
      </c>
      <c r="CR47" t="s">
        <v>6794</v>
      </c>
      <c r="CS47" t="s">
        <v>6794</v>
      </c>
      <c r="CT47" t="s">
        <v>6794</v>
      </c>
      <c r="CU47" t="s">
        <v>6794</v>
      </c>
      <c r="CV47" t="s">
        <v>6794</v>
      </c>
      <c r="CW47" t="s">
        <v>6794</v>
      </c>
      <c r="CX47" t="s">
        <v>7520</v>
      </c>
      <c r="CY47" t="s">
        <v>7521</v>
      </c>
      <c r="CZ47" t="s">
        <v>7587</v>
      </c>
      <c r="DA47" t="s">
        <v>6793</v>
      </c>
      <c r="DB47">
        <v>3</v>
      </c>
      <c r="DC47">
        <v>4</v>
      </c>
      <c r="DD47">
        <v>3</v>
      </c>
      <c r="DE47" t="s">
        <v>6794</v>
      </c>
      <c r="EA47">
        <v>4</v>
      </c>
      <c r="EC47">
        <v>0</v>
      </c>
      <c r="ED47">
        <v>0</v>
      </c>
      <c r="EE47">
        <v>1</v>
      </c>
      <c r="EF47">
        <v>0</v>
      </c>
      <c r="EG47">
        <v>0</v>
      </c>
      <c r="EH47">
        <v>1</v>
      </c>
      <c r="EI47">
        <v>2</v>
      </c>
      <c r="EJ47" t="s">
        <v>6794</v>
      </c>
      <c r="EP47" t="s">
        <v>6794</v>
      </c>
      <c r="OI47" t="s">
        <v>7526</v>
      </c>
      <c r="OJ47" t="s">
        <v>7526</v>
      </c>
      <c r="OK47" t="s">
        <v>7526</v>
      </c>
      <c r="OL47" t="s">
        <v>7527</v>
      </c>
      <c r="OM47" t="s">
        <v>7528</v>
      </c>
      <c r="ON47" t="s">
        <v>7529</v>
      </c>
      <c r="OO47" t="s">
        <v>7528</v>
      </c>
      <c r="OP47">
        <v>1</v>
      </c>
      <c r="OQ47" t="s">
        <v>28</v>
      </c>
      <c r="OR47" t="s">
        <v>265</v>
      </c>
      <c r="OS47">
        <v>2007</v>
      </c>
      <c r="OT47">
        <v>9</v>
      </c>
      <c r="OU47">
        <v>1</v>
      </c>
      <c r="OV47">
        <v>9</v>
      </c>
      <c r="OW47">
        <v>0</v>
      </c>
      <c r="OX47">
        <v>1</v>
      </c>
      <c r="OY47">
        <v>35</v>
      </c>
      <c r="QE47" t="s">
        <v>7515</v>
      </c>
      <c r="QF47" t="s">
        <v>7515</v>
      </c>
      <c r="QG47" t="s">
        <v>7515</v>
      </c>
      <c r="QH47" t="s">
        <v>7515</v>
      </c>
      <c r="QI47" t="s">
        <v>7515</v>
      </c>
      <c r="QJ47" t="s">
        <v>7515</v>
      </c>
      <c r="QK47" t="s">
        <v>7516</v>
      </c>
      <c r="RP47">
        <f t="shared" si="0"/>
        <v>-1</v>
      </c>
      <c r="RS47">
        <f t="shared" si="1"/>
        <v>3</v>
      </c>
    </row>
    <row r="48" spans="1:487" x14ac:dyDescent="0.3">
      <c r="A48">
        <v>70035</v>
      </c>
      <c r="B48">
        <v>105</v>
      </c>
      <c r="C48">
        <v>0</v>
      </c>
      <c r="D48">
        <v>5</v>
      </c>
      <c r="E48">
        <v>15</v>
      </c>
      <c r="F48">
        <v>96</v>
      </c>
      <c r="G48">
        <v>102</v>
      </c>
      <c r="H48">
        <v>4</v>
      </c>
      <c r="I48" t="s">
        <v>6793</v>
      </c>
      <c r="J48" t="s">
        <v>6793</v>
      </c>
      <c r="O48" t="s">
        <v>6793</v>
      </c>
      <c r="P48" t="s">
        <v>7516</v>
      </c>
      <c r="Q48" t="s">
        <v>7515</v>
      </c>
      <c r="R48" t="s">
        <v>7516</v>
      </c>
      <c r="S48" t="s">
        <v>7515</v>
      </c>
      <c r="T48" t="s">
        <v>7515</v>
      </c>
      <c r="U48" t="s">
        <v>7515</v>
      </c>
      <c r="V48" t="s">
        <v>7515</v>
      </c>
      <c r="W48" t="s">
        <v>7515</v>
      </c>
      <c r="X48" t="s">
        <v>7515</v>
      </c>
      <c r="Y48" t="s">
        <v>7515</v>
      </c>
      <c r="Z48" t="s">
        <v>7515</v>
      </c>
      <c r="AA48" t="s">
        <v>7515</v>
      </c>
      <c r="AB48" t="s">
        <v>7515</v>
      </c>
      <c r="AC48" t="s">
        <v>7515</v>
      </c>
      <c r="AD48" t="s">
        <v>7515</v>
      </c>
      <c r="AE48" t="s">
        <v>7515</v>
      </c>
      <c r="AF48" t="s">
        <v>7515</v>
      </c>
      <c r="AG48" t="s">
        <v>7515</v>
      </c>
      <c r="AH48" t="s">
        <v>7515</v>
      </c>
      <c r="AI48" t="s">
        <v>7517</v>
      </c>
      <c r="AL48">
        <v>0</v>
      </c>
      <c r="AM48">
        <v>10</v>
      </c>
      <c r="AN48" t="s">
        <v>6845</v>
      </c>
      <c r="AQ48" t="s">
        <v>6993</v>
      </c>
      <c r="AR48" t="s">
        <v>6794</v>
      </c>
      <c r="AS48" t="s">
        <v>6794</v>
      </c>
      <c r="AT48">
        <v>0</v>
      </c>
      <c r="AU48">
        <v>17</v>
      </c>
      <c r="AV48" t="s">
        <v>6757</v>
      </c>
      <c r="AW48" t="s">
        <v>6794</v>
      </c>
      <c r="AX48" t="s">
        <v>6793</v>
      </c>
      <c r="AY48" t="s">
        <v>6813</v>
      </c>
      <c r="AZ48" t="s">
        <v>7531</v>
      </c>
      <c r="BA48" t="s">
        <v>6991</v>
      </c>
      <c r="BC48" t="s">
        <v>6794</v>
      </c>
      <c r="BD48" t="s">
        <v>6794</v>
      </c>
      <c r="BE48" t="s">
        <v>6794</v>
      </c>
      <c r="BF48" t="s">
        <v>6793</v>
      </c>
      <c r="BH48" t="s">
        <v>6794</v>
      </c>
      <c r="BI48" t="s">
        <v>6794</v>
      </c>
      <c r="BJ48" t="s">
        <v>6794</v>
      </c>
      <c r="BK48" t="s">
        <v>6794</v>
      </c>
      <c r="BL48" t="s">
        <v>6793</v>
      </c>
      <c r="BM48" t="s">
        <v>7024</v>
      </c>
      <c r="BN48" t="s">
        <v>7029</v>
      </c>
      <c r="BO48" t="s">
        <v>6794</v>
      </c>
      <c r="BQ48">
        <v>50</v>
      </c>
      <c r="BR48">
        <v>75</v>
      </c>
      <c r="BS48" t="s">
        <v>7533</v>
      </c>
      <c r="BT48" t="s">
        <v>6</v>
      </c>
      <c r="BU48" t="s">
        <v>7559</v>
      </c>
      <c r="BV48" t="s">
        <v>7543</v>
      </c>
      <c r="BW48" t="s">
        <v>7515</v>
      </c>
      <c r="BX48" t="s">
        <v>7515</v>
      </c>
      <c r="BY48" t="s">
        <v>7516</v>
      </c>
      <c r="BZ48" t="s">
        <v>7515</v>
      </c>
      <c r="CA48" t="s">
        <v>7515</v>
      </c>
      <c r="CB48" t="s">
        <v>7515</v>
      </c>
      <c r="CC48" t="s">
        <v>7515</v>
      </c>
      <c r="CD48" t="s">
        <v>7515</v>
      </c>
      <c r="CE48" t="s">
        <v>7515</v>
      </c>
      <c r="CF48" t="s">
        <v>7515</v>
      </c>
      <c r="CG48" t="s">
        <v>7515</v>
      </c>
      <c r="CH48" t="s">
        <v>7515</v>
      </c>
      <c r="CI48" t="s">
        <v>6793</v>
      </c>
      <c r="CJ48" t="s">
        <v>6793</v>
      </c>
      <c r="CO48" t="s">
        <v>6793</v>
      </c>
      <c r="CP48" t="s">
        <v>6793</v>
      </c>
      <c r="CQ48" t="s">
        <v>6794</v>
      </c>
      <c r="CR48" t="s">
        <v>6793</v>
      </c>
      <c r="CS48" t="s">
        <v>6794</v>
      </c>
      <c r="CT48" t="s">
        <v>6793</v>
      </c>
      <c r="CU48" t="s">
        <v>6794</v>
      </c>
      <c r="CV48" t="s">
        <v>6793</v>
      </c>
      <c r="CW48" t="s">
        <v>6794</v>
      </c>
      <c r="CX48" t="s">
        <v>7520</v>
      </c>
      <c r="CY48" t="s">
        <v>7521</v>
      </c>
      <c r="CZ48" t="s">
        <v>7522</v>
      </c>
      <c r="DA48" t="s">
        <v>6793</v>
      </c>
      <c r="DB48">
        <v>3</v>
      </c>
      <c r="DC48">
        <v>5</v>
      </c>
      <c r="DD48">
        <v>2</v>
      </c>
      <c r="DE48" t="s">
        <v>6793</v>
      </c>
      <c r="DF48">
        <v>1</v>
      </c>
      <c r="DG48" t="s">
        <v>7597</v>
      </c>
      <c r="DH48">
        <v>2006</v>
      </c>
      <c r="DI48" t="s">
        <v>7557</v>
      </c>
      <c r="DJ48" t="s">
        <v>7574</v>
      </c>
      <c r="DK48">
        <v>2007</v>
      </c>
      <c r="EA48">
        <v>3</v>
      </c>
      <c r="EC48">
        <v>0</v>
      </c>
      <c r="ED48">
        <v>1</v>
      </c>
      <c r="EE48">
        <v>0</v>
      </c>
      <c r="EF48">
        <v>0</v>
      </c>
      <c r="EG48">
        <v>1</v>
      </c>
      <c r="EH48">
        <v>1</v>
      </c>
      <c r="EI48">
        <v>0</v>
      </c>
      <c r="EJ48" t="s">
        <v>6794</v>
      </c>
      <c r="EP48" t="s">
        <v>6794</v>
      </c>
      <c r="OI48" t="s">
        <v>7582</v>
      </c>
      <c r="OJ48" t="s">
        <v>7526</v>
      </c>
      <c r="OK48" t="s">
        <v>7527</v>
      </c>
      <c r="OL48" t="s">
        <v>7527</v>
      </c>
      <c r="OM48" t="s">
        <v>7528</v>
      </c>
      <c r="ON48" t="s">
        <v>7529</v>
      </c>
      <c r="OO48" t="s">
        <v>7528</v>
      </c>
      <c r="OP48">
        <v>1</v>
      </c>
      <c r="OQ48" t="s">
        <v>28</v>
      </c>
      <c r="OR48" t="s">
        <v>7549</v>
      </c>
      <c r="OS48">
        <v>2006</v>
      </c>
      <c r="OT48">
        <v>5</v>
      </c>
      <c r="OU48">
        <v>1</v>
      </c>
      <c r="OV48">
        <v>5</v>
      </c>
      <c r="OW48">
        <v>0</v>
      </c>
      <c r="OX48">
        <v>1</v>
      </c>
      <c r="OY48">
        <v>35</v>
      </c>
      <c r="QE48" t="s">
        <v>7515</v>
      </c>
      <c r="QF48" t="s">
        <v>7515</v>
      </c>
      <c r="QG48" t="s">
        <v>7515</v>
      </c>
      <c r="QH48" t="s">
        <v>7515</v>
      </c>
      <c r="QI48" t="s">
        <v>7515</v>
      </c>
      <c r="QJ48" t="s">
        <v>7515</v>
      </c>
      <c r="QK48" t="s">
        <v>7516</v>
      </c>
      <c r="RP48">
        <f t="shared" si="0"/>
        <v>3</v>
      </c>
      <c r="RS48">
        <f t="shared" si="1"/>
        <v>3</v>
      </c>
    </row>
    <row r="49" spans="1:487" x14ac:dyDescent="0.3">
      <c r="A49">
        <v>70036</v>
      </c>
      <c r="B49">
        <v>114</v>
      </c>
      <c r="C49">
        <v>0</v>
      </c>
      <c r="D49">
        <v>5</v>
      </c>
      <c r="E49">
        <v>14</v>
      </c>
      <c r="F49">
        <v>118</v>
      </c>
      <c r="G49">
        <v>102</v>
      </c>
      <c r="H49">
        <v>3</v>
      </c>
      <c r="I49" t="s">
        <v>6793</v>
      </c>
      <c r="J49" t="s">
        <v>6793</v>
      </c>
      <c r="O49" t="s">
        <v>6793</v>
      </c>
      <c r="P49" t="s">
        <v>7515</v>
      </c>
      <c r="Q49" t="s">
        <v>7515</v>
      </c>
      <c r="R49" t="s">
        <v>7516</v>
      </c>
      <c r="S49" t="s">
        <v>7515</v>
      </c>
      <c r="T49" t="s">
        <v>7515</v>
      </c>
      <c r="U49" t="s">
        <v>7515</v>
      </c>
      <c r="V49" t="s">
        <v>7515</v>
      </c>
      <c r="W49" t="s">
        <v>7515</v>
      </c>
      <c r="X49" t="s">
        <v>7515</v>
      </c>
      <c r="Y49" t="s">
        <v>7515</v>
      </c>
      <c r="Z49" t="s">
        <v>7515</v>
      </c>
      <c r="AA49" t="s">
        <v>7515</v>
      </c>
      <c r="AB49" t="s">
        <v>7515</v>
      </c>
      <c r="AC49" t="s">
        <v>7516</v>
      </c>
      <c r="AD49" t="s">
        <v>7515</v>
      </c>
      <c r="AE49" t="s">
        <v>7515</v>
      </c>
      <c r="AF49" t="s">
        <v>7515</v>
      </c>
      <c r="AG49" t="s">
        <v>7515</v>
      </c>
      <c r="AH49" t="s">
        <v>7515</v>
      </c>
      <c r="AI49" t="s">
        <v>6796</v>
      </c>
      <c r="AQ49" t="s">
        <v>6985</v>
      </c>
      <c r="AR49" t="s">
        <v>6793</v>
      </c>
      <c r="AS49" t="s">
        <v>6793</v>
      </c>
      <c r="AT49" t="s">
        <v>6</v>
      </c>
      <c r="AU49" t="s">
        <v>6</v>
      </c>
      <c r="AV49" t="s">
        <v>6988</v>
      </c>
      <c r="AW49" t="s">
        <v>6966</v>
      </c>
      <c r="AX49" t="s">
        <v>6793</v>
      </c>
      <c r="AY49" t="s">
        <v>6813</v>
      </c>
      <c r="AZ49" t="s">
        <v>7531</v>
      </c>
      <c r="BA49" t="s">
        <v>6991</v>
      </c>
      <c r="BC49" t="s">
        <v>6793</v>
      </c>
      <c r="BD49" t="s">
        <v>6793</v>
      </c>
      <c r="BE49" t="s">
        <v>6793</v>
      </c>
      <c r="BF49" t="s">
        <v>6793</v>
      </c>
      <c r="BG49" t="s">
        <v>6794</v>
      </c>
      <c r="BH49" t="s">
        <v>6793</v>
      </c>
      <c r="BI49" t="s">
        <v>6793</v>
      </c>
      <c r="BJ49" t="s">
        <v>6793</v>
      </c>
      <c r="BK49" t="s">
        <v>6794</v>
      </c>
      <c r="BL49" t="s">
        <v>6794</v>
      </c>
      <c r="BM49" t="s">
        <v>7026</v>
      </c>
      <c r="BN49" t="s">
        <v>7028</v>
      </c>
      <c r="BO49" t="s">
        <v>6794</v>
      </c>
      <c r="BQ49" t="s">
        <v>7547</v>
      </c>
      <c r="BR49">
        <v>25</v>
      </c>
      <c r="BS49" t="s">
        <v>7519</v>
      </c>
      <c r="BT49" t="s">
        <v>6</v>
      </c>
      <c r="BU49" t="s">
        <v>7559</v>
      </c>
      <c r="BV49" t="s">
        <v>7535</v>
      </c>
      <c r="BW49" t="s">
        <v>7515</v>
      </c>
      <c r="BX49" t="s">
        <v>7516</v>
      </c>
      <c r="BY49" t="s">
        <v>7515</v>
      </c>
      <c r="BZ49" t="s">
        <v>7515</v>
      </c>
      <c r="CA49" t="s">
        <v>7515</v>
      </c>
      <c r="CB49" t="s">
        <v>7515</v>
      </c>
      <c r="CC49" t="s">
        <v>7515</v>
      </c>
      <c r="CD49" t="s">
        <v>7515</v>
      </c>
      <c r="CE49" t="s">
        <v>7515</v>
      </c>
      <c r="CF49" t="s">
        <v>7515</v>
      </c>
      <c r="CG49" t="s">
        <v>7515</v>
      </c>
      <c r="CH49" t="s">
        <v>7515</v>
      </c>
      <c r="CI49" t="s">
        <v>6793</v>
      </c>
      <c r="CJ49" t="s">
        <v>6793</v>
      </c>
      <c r="CO49" t="s">
        <v>6793</v>
      </c>
      <c r="CP49" t="s">
        <v>6793</v>
      </c>
      <c r="CQ49" t="s">
        <v>6794</v>
      </c>
      <c r="CR49" t="s">
        <v>6793</v>
      </c>
      <c r="CS49" t="s">
        <v>6793</v>
      </c>
      <c r="CT49" t="s">
        <v>6793</v>
      </c>
      <c r="CU49" t="s">
        <v>6794</v>
      </c>
      <c r="CV49" t="s">
        <v>6793</v>
      </c>
      <c r="CW49" t="s">
        <v>6794</v>
      </c>
      <c r="CX49" t="s">
        <v>7520</v>
      </c>
      <c r="CY49" t="s">
        <v>7521</v>
      </c>
      <c r="CZ49" t="s">
        <v>7536</v>
      </c>
      <c r="DA49" t="s">
        <v>6793</v>
      </c>
      <c r="DB49">
        <v>2</v>
      </c>
      <c r="DC49">
        <v>3</v>
      </c>
      <c r="DD49">
        <v>3</v>
      </c>
      <c r="DE49" t="s">
        <v>6794</v>
      </c>
      <c r="EA49">
        <v>3</v>
      </c>
      <c r="EC49">
        <v>1</v>
      </c>
      <c r="ED49">
        <v>0</v>
      </c>
      <c r="EE49">
        <v>0</v>
      </c>
      <c r="EF49">
        <v>2</v>
      </c>
      <c r="EG49">
        <v>0</v>
      </c>
      <c r="EH49">
        <v>0</v>
      </c>
      <c r="EI49">
        <v>0</v>
      </c>
      <c r="EJ49" t="s">
        <v>6794</v>
      </c>
      <c r="EP49" t="s">
        <v>6793</v>
      </c>
      <c r="EQ49" t="s">
        <v>7524</v>
      </c>
      <c r="ER49" t="s">
        <v>7556</v>
      </c>
      <c r="ES49">
        <v>2006</v>
      </c>
      <c r="EW49" t="s">
        <v>6794</v>
      </c>
      <c r="EX49" t="s">
        <v>6793</v>
      </c>
      <c r="FO49" t="s">
        <v>7524</v>
      </c>
      <c r="FP49" t="s">
        <v>7556</v>
      </c>
      <c r="FQ49">
        <v>2006</v>
      </c>
      <c r="FS49" t="s">
        <v>7526</v>
      </c>
      <c r="FT49" t="s">
        <v>7526</v>
      </c>
      <c r="FU49" t="s">
        <v>6794</v>
      </c>
      <c r="FV49" t="s">
        <v>6793</v>
      </c>
      <c r="JO49" t="s">
        <v>7524</v>
      </c>
      <c r="JP49" t="s">
        <v>7590</v>
      </c>
      <c r="JQ49">
        <v>2007</v>
      </c>
      <c r="JU49" t="s">
        <v>6793</v>
      </c>
      <c r="KM49" t="s">
        <v>7524</v>
      </c>
      <c r="KN49" t="s">
        <v>7590</v>
      </c>
      <c r="KO49">
        <v>2007</v>
      </c>
      <c r="KS49" t="s">
        <v>6794</v>
      </c>
      <c r="KT49" t="s">
        <v>6793</v>
      </c>
      <c r="NW49">
        <v>6</v>
      </c>
      <c r="NX49" t="s">
        <v>7515</v>
      </c>
      <c r="NY49" t="s">
        <v>7515</v>
      </c>
      <c r="NZ49" t="s">
        <v>7515</v>
      </c>
      <c r="OA49" t="s">
        <v>7515</v>
      </c>
      <c r="OB49" t="s">
        <v>7515</v>
      </c>
      <c r="OC49" t="s">
        <v>7515</v>
      </c>
      <c r="OD49" t="s">
        <v>7515</v>
      </c>
      <c r="OE49" t="s">
        <v>7515</v>
      </c>
      <c r="OF49" t="s">
        <v>7515</v>
      </c>
      <c r="OG49" t="s">
        <v>7516</v>
      </c>
      <c r="OH49" t="s">
        <v>7515</v>
      </c>
      <c r="OJ49" t="s">
        <v>7526</v>
      </c>
      <c r="OK49" t="s">
        <v>7527</v>
      </c>
      <c r="OL49" t="s">
        <v>7526</v>
      </c>
      <c r="OM49" t="s">
        <v>7528</v>
      </c>
      <c r="ON49" t="s">
        <v>7539</v>
      </c>
      <c r="OO49" t="s">
        <v>7528</v>
      </c>
      <c r="OP49">
        <v>1</v>
      </c>
      <c r="OQ49" t="s">
        <v>28</v>
      </c>
      <c r="OR49" t="s">
        <v>7549</v>
      </c>
      <c r="OS49">
        <v>2007</v>
      </c>
      <c r="OT49">
        <v>12</v>
      </c>
      <c r="OU49">
        <v>1</v>
      </c>
      <c r="OV49">
        <v>12</v>
      </c>
      <c r="OW49">
        <v>1</v>
      </c>
      <c r="OX49">
        <v>0</v>
      </c>
      <c r="OY49">
        <v>35</v>
      </c>
      <c r="OZ49" t="s">
        <v>7515</v>
      </c>
      <c r="PA49" t="s">
        <v>7516</v>
      </c>
      <c r="PB49" t="s">
        <v>7515</v>
      </c>
      <c r="PC49" t="s">
        <v>7515</v>
      </c>
      <c r="PD49" t="s">
        <v>7516</v>
      </c>
      <c r="PE49" t="s">
        <v>7515</v>
      </c>
      <c r="PF49" t="s">
        <v>7515</v>
      </c>
      <c r="PG49" t="s">
        <v>7515</v>
      </c>
      <c r="PH49" t="s">
        <v>7515</v>
      </c>
      <c r="PI49" t="s">
        <v>7515</v>
      </c>
      <c r="PJ49" t="s">
        <v>7515</v>
      </c>
      <c r="PK49" t="s">
        <v>7515</v>
      </c>
      <c r="PL49" t="s">
        <v>7515</v>
      </c>
      <c r="PM49" t="s">
        <v>7515</v>
      </c>
      <c r="PN49" t="s">
        <v>7515</v>
      </c>
      <c r="PO49" t="s">
        <v>7515</v>
      </c>
      <c r="PP49" t="s">
        <v>7515</v>
      </c>
      <c r="PQ49" t="s">
        <v>7516</v>
      </c>
      <c r="PR49" t="s">
        <v>7515</v>
      </c>
      <c r="PS49" t="s">
        <v>7515</v>
      </c>
      <c r="PT49" t="s">
        <v>7516</v>
      </c>
      <c r="PU49" t="s">
        <v>7515</v>
      </c>
      <c r="PV49" t="s">
        <v>7515</v>
      </c>
      <c r="PW49" t="s">
        <v>7515</v>
      </c>
      <c r="PX49" t="s">
        <v>7515</v>
      </c>
      <c r="PY49" t="s">
        <v>7515</v>
      </c>
      <c r="PZ49" t="s">
        <v>7515</v>
      </c>
      <c r="QA49" t="s">
        <v>7515</v>
      </c>
      <c r="QB49" t="s">
        <v>7515</v>
      </c>
      <c r="QC49" t="s">
        <v>7515</v>
      </c>
      <c r="QE49">
        <v>-5</v>
      </c>
      <c r="QF49">
        <v>-5</v>
      </c>
      <c r="QG49">
        <v>-5</v>
      </c>
      <c r="QH49">
        <v>-5</v>
      </c>
      <c r="QI49">
        <v>-5</v>
      </c>
      <c r="QJ49">
        <v>-5</v>
      </c>
      <c r="QK49">
        <v>-5</v>
      </c>
      <c r="RE49" t="s">
        <v>7530</v>
      </c>
      <c r="RP49">
        <f t="shared" si="0"/>
        <v>-1</v>
      </c>
      <c r="RS49">
        <f t="shared" si="1"/>
        <v>5</v>
      </c>
    </row>
    <row r="50" spans="1:487" x14ac:dyDescent="0.3">
      <c r="A50">
        <v>70037</v>
      </c>
      <c r="B50">
        <v>116</v>
      </c>
      <c r="C50">
        <v>0</v>
      </c>
      <c r="D50">
        <v>5</v>
      </c>
      <c r="E50">
        <v>69</v>
      </c>
      <c r="F50">
        <v>164</v>
      </c>
      <c r="G50">
        <v>102</v>
      </c>
      <c r="H50">
        <v>3</v>
      </c>
      <c r="I50" t="s">
        <v>6793</v>
      </c>
      <c r="J50" t="s">
        <v>6793</v>
      </c>
      <c r="O50" t="s">
        <v>6793</v>
      </c>
      <c r="P50" t="s">
        <v>7515</v>
      </c>
      <c r="Q50" t="s">
        <v>7516</v>
      </c>
      <c r="R50" t="s">
        <v>7515</v>
      </c>
      <c r="S50" t="s">
        <v>7515</v>
      </c>
      <c r="T50" t="s">
        <v>7515</v>
      </c>
      <c r="U50" t="s">
        <v>7515</v>
      </c>
      <c r="V50" t="s">
        <v>7515</v>
      </c>
      <c r="W50" t="s">
        <v>7515</v>
      </c>
      <c r="X50" t="s">
        <v>7515</v>
      </c>
      <c r="Y50" t="s">
        <v>7515</v>
      </c>
      <c r="Z50" t="s">
        <v>7515</v>
      </c>
      <c r="AA50" t="s">
        <v>7515</v>
      </c>
      <c r="AB50" t="s">
        <v>7515</v>
      </c>
      <c r="AC50" t="s">
        <v>7515</v>
      </c>
      <c r="AD50" t="s">
        <v>7515</v>
      </c>
      <c r="AE50" t="s">
        <v>7515</v>
      </c>
      <c r="AF50" t="s">
        <v>7515</v>
      </c>
      <c r="AG50" t="s">
        <v>7515</v>
      </c>
      <c r="AH50" t="s">
        <v>7515</v>
      </c>
      <c r="AI50" t="s">
        <v>6796</v>
      </c>
      <c r="AQ50" t="s">
        <v>6985</v>
      </c>
      <c r="AR50" t="s">
        <v>6793</v>
      </c>
      <c r="AS50" t="s">
        <v>6793</v>
      </c>
      <c r="AT50" t="s">
        <v>6</v>
      </c>
      <c r="AU50" t="s">
        <v>6</v>
      </c>
      <c r="AV50" t="s">
        <v>6988</v>
      </c>
      <c r="AW50" t="s">
        <v>6793</v>
      </c>
      <c r="AX50" t="s">
        <v>6794</v>
      </c>
      <c r="AY50" t="s">
        <v>6813</v>
      </c>
      <c r="AZ50" t="s">
        <v>6</v>
      </c>
      <c r="BA50" t="s">
        <v>6991</v>
      </c>
      <c r="BC50" t="s">
        <v>6794</v>
      </c>
      <c r="BD50" t="s">
        <v>6794</v>
      </c>
      <c r="BE50" t="s">
        <v>6793</v>
      </c>
      <c r="BF50" t="s">
        <v>6793</v>
      </c>
      <c r="BG50" t="s">
        <v>6793</v>
      </c>
      <c r="BH50" t="s">
        <v>6794</v>
      </c>
      <c r="BI50" t="s">
        <v>6794</v>
      </c>
      <c r="BJ50" t="s">
        <v>6793</v>
      </c>
      <c r="BK50" t="s">
        <v>6793</v>
      </c>
      <c r="BL50" t="s">
        <v>6794</v>
      </c>
      <c r="BM50" t="s">
        <v>7026</v>
      </c>
      <c r="BN50" t="s">
        <v>7024</v>
      </c>
      <c r="BO50" t="s">
        <v>6794</v>
      </c>
      <c r="BQ50" t="s">
        <v>7547</v>
      </c>
      <c r="BR50">
        <v>25</v>
      </c>
      <c r="BS50" t="s">
        <v>7533</v>
      </c>
      <c r="BT50" t="s">
        <v>6</v>
      </c>
      <c r="BU50" t="s">
        <v>7021</v>
      </c>
      <c r="BV50" t="s">
        <v>7535</v>
      </c>
      <c r="BW50" t="s">
        <v>7516</v>
      </c>
      <c r="BX50" t="s">
        <v>7515</v>
      </c>
      <c r="BY50" t="s">
        <v>7515</v>
      </c>
      <c r="BZ50" t="s">
        <v>7515</v>
      </c>
      <c r="CA50" t="s">
        <v>7515</v>
      </c>
      <c r="CB50" t="s">
        <v>7515</v>
      </c>
      <c r="CC50" t="s">
        <v>7515</v>
      </c>
      <c r="CD50" t="s">
        <v>7515</v>
      </c>
      <c r="CE50" t="s">
        <v>7515</v>
      </c>
      <c r="CF50" t="s">
        <v>7515</v>
      </c>
      <c r="CG50" t="s">
        <v>7515</v>
      </c>
      <c r="CH50" t="s">
        <v>7515</v>
      </c>
      <c r="CI50" t="s">
        <v>6793</v>
      </c>
      <c r="CJ50" t="s">
        <v>6794</v>
      </c>
      <c r="CO50" t="s">
        <v>6793</v>
      </c>
      <c r="CP50" t="s">
        <v>6793</v>
      </c>
      <c r="CQ50" t="s">
        <v>6794</v>
      </c>
      <c r="CR50" t="s">
        <v>6793</v>
      </c>
      <c r="CS50" t="s">
        <v>6793</v>
      </c>
      <c r="CT50" t="s">
        <v>6793</v>
      </c>
      <c r="CU50" t="s">
        <v>6794</v>
      </c>
      <c r="CV50" t="s">
        <v>6793</v>
      </c>
      <c r="CW50" t="s">
        <v>6794</v>
      </c>
      <c r="CX50" t="s">
        <v>7520</v>
      </c>
      <c r="CY50" t="s">
        <v>7521</v>
      </c>
      <c r="CZ50" t="s">
        <v>7522</v>
      </c>
      <c r="DA50" t="s">
        <v>6793</v>
      </c>
      <c r="DB50">
        <v>2</v>
      </c>
      <c r="DC50">
        <v>3</v>
      </c>
      <c r="DD50">
        <v>3</v>
      </c>
      <c r="DE50" t="s">
        <v>6793</v>
      </c>
      <c r="DF50">
        <v>4</v>
      </c>
      <c r="DG50" t="s">
        <v>7598</v>
      </c>
      <c r="DH50">
        <v>2005</v>
      </c>
      <c r="DI50" t="s">
        <v>7557</v>
      </c>
      <c r="DJ50" t="s">
        <v>7593</v>
      </c>
      <c r="DK50">
        <v>2005</v>
      </c>
      <c r="DL50" t="s">
        <v>7593</v>
      </c>
      <c r="DM50">
        <v>2006</v>
      </c>
      <c r="DN50" t="s">
        <v>7557</v>
      </c>
      <c r="DO50" t="s">
        <v>7591</v>
      </c>
      <c r="DP50">
        <v>2006</v>
      </c>
      <c r="DQ50" t="s">
        <v>7595</v>
      </c>
      <c r="DR50">
        <v>2007</v>
      </c>
      <c r="DS50" t="s">
        <v>7557</v>
      </c>
      <c r="DT50" t="s">
        <v>7574</v>
      </c>
      <c r="DU50">
        <v>2007</v>
      </c>
      <c r="DV50" t="s">
        <v>7591</v>
      </c>
      <c r="DW50">
        <v>2007</v>
      </c>
      <c r="DX50" t="s">
        <v>7557</v>
      </c>
      <c r="DY50" t="s">
        <v>7556</v>
      </c>
      <c r="DZ50">
        <v>2008</v>
      </c>
      <c r="EA50">
        <v>2</v>
      </c>
      <c r="EC50">
        <v>0</v>
      </c>
      <c r="ED50">
        <v>0</v>
      </c>
      <c r="EE50">
        <v>0</v>
      </c>
      <c r="EF50">
        <v>0</v>
      </c>
      <c r="EG50">
        <v>2</v>
      </c>
      <c r="EH50">
        <v>0</v>
      </c>
      <c r="EI50">
        <v>0</v>
      </c>
      <c r="EJ50" t="s">
        <v>6794</v>
      </c>
      <c r="EP50" t="s">
        <v>6793</v>
      </c>
      <c r="EQ50" t="s">
        <v>7538</v>
      </c>
      <c r="ER50" t="s">
        <v>6</v>
      </c>
      <c r="ES50" t="s">
        <v>6</v>
      </c>
      <c r="ET50" t="s">
        <v>7578</v>
      </c>
      <c r="EW50" t="s">
        <v>6794</v>
      </c>
      <c r="EX50" t="s">
        <v>6793</v>
      </c>
      <c r="IA50" t="s">
        <v>7524</v>
      </c>
      <c r="IB50" t="s">
        <v>7597</v>
      </c>
      <c r="IC50">
        <v>2006</v>
      </c>
      <c r="IG50" t="s">
        <v>6793</v>
      </c>
      <c r="II50" t="s">
        <v>7524</v>
      </c>
      <c r="IJ50" t="s">
        <v>7572</v>
      </c>
      <c r="IK50">
        <v>2006</v>
      </c>
      <c r="IM50" t="s">
        <v>7526</v>
      </c>
      <c r="IN50" t="s">
        <v>7526</v>
      </c>
      <c r="IO50" t="s">
        <v>6793</v>
      </c>
      <c r="KM50" t="s">
        <v>7524</v>
      </c>
      <c r="KN50" t="s">
        <v>7574</v>
      </c>
      <c r="KO50">
        <v>2006</v>
      </c>
      <c r="KS50" t="s">
        <v>6793</v>
      </c>
      <c r="NO50" t="s">
        <v>6</v>
      </c>
      <c r="NP50" t="s">
        <v>6</v>
      </c>
      <c r="NQ50" t="s">
        <v>6</v>
      </c>
      <c r="NR50" t="s">
        <v>7578</v>
      </c>
      <c r="NU50" t="s">
        <v>6794</v>
      </c>
      <c r="OI50" t="s">
        <v>7527</v>
      </c>
      <c r="OJ50" t="s">
        <v>7526</v>
      </c>
      <c r="OL50" t="s">
        <v>7526</v>
      </c>
      <c r="OM50" t="s">
        <v>7528</v>
      </c>
      <c r="ON50" t="s">
        <v>7529</v>
      </c>
      <c r="OO50" t="s">
        <v>7528</v>
      </c>
      <c r="OP50">
        <v>1</v>
      </c>
      <c r="OQ50" t="s">
        <v>28</v>
      </c>
      <c r="OR50" t="s">
        <v>7549</v>
      </c>
      <c r="OS50">
        <v>2006</v>
      </c>
      <c r="OT50">
        <v>12</v>
      </c>
      <c r="OU50">
        <v>1</v>
      </c>
      <c r="OV50">
        <v>12</v>
      </c>
      <c r="OW50">
        <v>1</v>
      </c>
      <c r="OX50">
        <v>0</v>
      </c>
      <c r="OY50">
        <v>35</v>
      </c>
      <c r="OZ50" t="s">
        <v>7516</v>
      </c>
      <c r="PA50" t="s">
        <v>7516</v>
      </c>
      <c r="PB50" t="s">
        <v>7515</v>
      </c>
      <c r="PC50" t="s">
        <v>7515</v>
      </c>
      <c r="PD50" t="s">
        <v>7515</v>
      </c>
      <c r="PE50" t="s">
        <v>7515</v>
      </c>
      <c r="PF50" t="s">
        <v>7515</v>
      </c>
      <c r="PG50" t="s">
        <v>7515</v>
      </c>
      <c r="PH50" t="s">
        <v>7515</v>
      </c>
      <c r="PI50" t="s">
        <v>7515</v>
      </c>
      <c r="PJ50" t="s">
        <v>7515</v>
      </c>
      <c r="PK50" t="s">
        <v>7515</v>
      </c>
      <c r="PL50" t="s">
        <v>7516</v>
      </c>
      <c r="PM50" t="s">
        <v>7516</v>
      </c>
      <c r="PN50" t="s">
        <v>7515</v>
      </c>
      <c r="PO50" t="s">
        <v>7515</v>
      </c>
      <c r="PP50" t="s">
        <v>7515</v>
      </c>
      <c r="PQ50" t="s">
        <v>7515</v>
      </c>
      <c r="PR50" t="s">
        <v>7515</v>
      </c>
      <c r="PS50" t="s">
        <v>7515</v>
      </c>
      <c r="PT50" t="s">
        <v>7516</v>
      </c>
      <c r="PU50" t="s">
        <v>7515</v>
      </c>
      <c r="PV50" t="s">
        <v>7515</v>
      </c>
      <c r="PW50" t="s">
        <v>7515</v>
      </c>
      <c r="PX50" t="s">
        <v>7515</v>
      </c>
      <c r="PY50" t="s">
        <v>7515</v>
      </c>
      <c r="PZ50" t="s">
        <v>7515</v>
      </c>
      <c r="QA50" t="s">
        <v>7515</v>
      </c>
      <c r="QB50" t="s">
        <v>7515</v>
      </c>
      <c r="QC50" t="s">
        <v>7515</v>
      </c>
      <c r="QE50">
        <v>-5</v>
      </c>
      <c r="QF50">
        <v>-5</v>
      </c>
      <c r="QG50">
        <v>-5</v>
      </c>
      <c r="QH50">
        <v>-5</v>
      </c>
      <c r="QI50">
        <v>-5</v>
      </c>
      <c r="QJ50">
        <v>-5</v>
      </c>
      <c r="QK50">
        <v>-5</v>
      </c>
      <c r="RP50">
        <f t="shared" si="0"/>
        <v>-1</v>
      </c>
      <c r="RS50">
        <f t="shared" si="1"/>
        <v>5</v>
      </c>
    </row>
    <row r="51" spans="1:487" x14ac:dyDescent="0.3">
      <c r="A51">
        <v>70038</v>
      </c>
      <c r="B51">
        <v>117</v>
      </c>
      <c r="C51">
        <v>0</v>
      </c>
      <c r="D51">
        <v>5</v>
      </c>
      <c r="E51">
        <v>20</v>
      </c>
      <c r="F51">
        <v>114</v>
      </c>
      <c r="G51">
        <v>102</v>
      </c>
      <c r="H51">
        <v>9</v>
      </c>
      <c r="I51" t="s">
        <v>6793</v>
      </c>
      <c r="J51" t="s">
        <v>6793</v>
      </c>
      <c r="O51" t="s">
        <v>6793</v>
      </c>
      <c r="P51" t="s">
        <v>7516</v>
      </c>
      <c r="Q51" t="s">
        <v>7515</v>
      </c>
      <c r="R51" t="s">
        <v>7515</v>
      </c>
      <c r="S51" t="s">
        <v>7515</v>
      </c>
      <c r="T51" t="s">
        <v>7515</v>
      </c>
      <c r="U51" t="s">
        <v>7515</v>
      </c>
      <c r="V51" t="s">
        <v>7515</v>
      </c>
      <c r="W51" t="s">
        <v>7515</v>
      </c>
      <c r="X51" t="s">
        <v>7515</v>
      </c>
      <c r="Y51" t="s">
        <v>7515</v>
      </c>
      <c r="Z51" t="s">
        <v>7515</v>
      </c>
      <c r="AA51" t="s">
        <v>7515</v>
      </c>
      <c r="AB51" t="s">
        <v>7515</v>
      </c>
      <c r="AC51" t="s">
        <v>7515</v>
      </c>
      <c r="AD51" t="s">
        <v>7515</v>
      </c>
      <c r="AE51" t="s">
        <v>7515</v>
      </c>
      <c r="AF51" t="s">
        <v>7515</v>
      </c>
      <c r="AG51" t="s">
        <v>7515</v>
      </c>
      <c r="AH51" t="s">
        <v>7515</v>
      </c>
      <c r="AI51" t="s">
        <v>6796</v>
      </c>
      <c r="AQ51" t="s">
        <v>6985</v>
      </c>
      <c r="AR51" t="s">
        <v>6793</v>
      </c>
      <c r="AS51" t="s">
        <v>6793</v>
      </c>
      <c r="AT51">
        <v>0</v>
      </c>
      <c r="AU51">
        <v>8</v>
      </c>
      <c r="AV51" t="s">
        <v>6988</v>
      </c>
      <c r="AW51" t="s">
        <v>6793</v>
      </c>
      <c r="AX51" t="s">
        <v>6793</v>
      </c>
      <c r="AY51" t="s">
        <v>6813</v>
      </c>
      <c r="AZ51" t="s">
        <v>7531</v>
      </c>
      <c r="BA51" t="s">
        <v>7518</v>
      </c>
      <c r="BC51" t="s">
        <v>6793</v>
      </c>
      <c r="BD51" t="s">
        <v>6793</v>
      </c>
      <c r="BE51" t="s">
        <v>6793</v>
      </c>
      <c r="BF51" t="s">
        <v>6793</v>
      </c>
      <c r="BG51" t="s">
        <v>6793</v>
      </c>
      <c r="BH51" t="s">
        <v>6794</v>
      </c>
      <c r="BI51" t="s">
        <v>6793</v>
      </c>
      <c r="BJ51" t="s">
        <v>6794</v>
      </c>
      <c r="BK51" t="s">
        <v>6794</v>
      </c>
      <c r="BL51" t="s">
        <v>6794</v>
      </c>
      <c r="BM51" t="s">
        <v>7024</v>
      </c>
      <c r="BN51" t="s">
        <v>7021</v>
      </c>
      <c r="BO51" t="s">
        <v>7599</v>
      </c>
      <c r="BP51" t="s">
        <v>7600</v>
      </c>
      <c r="BS51" t="s">
        <v>7519</v>
      </c>
      <c r="BT51" t="s">
        <v>7601</v>
      </c>
      <c r="BU51" t="s">
        <v>7559</v>
      </c>
      <c r="BV51" t="s">
        <v>7561</v>
      </c>
      <c r="BW51" t="s">
        <v>7515</v>
      </c>
      <c r="BX51" t="s">
        <v>7515</v>
      </c>
      <c r="BY51" t="s">
        <v>7515</v>
      </c>
      <c r="BZ51" t="s">
        <v>7515</v>
      </c>
      <c r="CA51" t="s">
        <v>7515</v>
      </c>
      <c r="CB51" t="s">
        <v>7515</v>
      </c>
      <c r="CC51" t="s">
        <v>7515</v>
      </c>
      <c r="CD51" t="s">
        <v>7515</v>
      </c>
      <c r="CE51" t="s">
        <v>7515</v>
      </c>
      <c r="CF51" t="s">
        <v>7516</v>
      </c>
      <c r="CG51" t="s">
        <v>7515</v>
      </c>
      <c r="CH51" t="s">
        <v>7515</v>
      </c>
      <c r="CI51" t="s">
        <v>6793</v>
      </c>
      <c r="CJ51" t="s">
        <v>6794</v>
      </c>
      <c r="CO51" t="s">
        <v>6793</v>
      </c>
      <c r="CP51" t="s">
        <v>6793</v>
      </c>
      <c r="CQ51" t="s">
        <v>6794</v>
      </c>
      <c r="CR51" t="s">
        <v>6793</v>
      </c>
      <c r="CS51" t="s">
        <v>6793</v>
      </c>
      <c r="CT51" t="s">
        <v>6794</v>
      </c>
      <c r="CU51" t="s">
        <v>6794</v>
      </c>
      <c r="CV51" t="s">
        <v>6793</v>
      </c>
      <c r="CW51" t="s">
        <v>6794</v>
      </c>
      <c r="CX51" t="s">
        <v>7520</v>
      </c>
      <c r="CY51" t="s">
        <v>7521</v>
      </c>
      <c r="CZ51" t="s">
        <v>7602</v>
      </c>
      <c r="DA51" t="s">
        <v>6793</v>
      </c>
      <c r="DB51">
        <v>4</v>
      </c>
      <c r="DC51">
        <v>5</v>
      </c>
      <c r="DD51">
        <v>3</v>
      </c>
      <c r="DE51" t="s">
        <v>6794</v>
      </c>
      <c r="EA51">
        <v>5</v>
      </c>
      <c r="EC51">
        <v>2</v>
      </c>
      <c r="ED51">
        <v>1</v>
      </c>
      <c r="EE51">
        <v>0</v>
      </c>
      <c r="EF51">
        <v>2</v>
      </c>
      <c r="EG51">
        <v>0</v>
      </c>
      <c r="EH51">
        <v>0</v>
      </c>
      <c r="EI51">
        <v>0</v>
      </c>
      <c r="EJ51" t="s">
        <v>6794</v>
      </c>
      <c r="EP51" t="s">
        <v>6793</v>
      </c>
      <c r="JO51" t="s">
        <v>7538</v>
      </c>
      <c r="JP51" t="s">
        <v>7574</v>
      </c>
      <c r="JQ51">
        <v>2006</v>
      </c>
      <c r="JU51" t="s">
        <v>6794</v>
      </c>
      <c r="JV51" t="s">
        <v>6793</v>
      </c>
      <c r="JW51" t="s">
        <v>7538</v>
      </c>
      <c r="JX51" t="s">
        <v>7574</v>
      </c>
      <c r="JY51">
        <v>2006</v>
      </c>
      <c r="KC51" t="s">
        <v>6794</v>
      </c>
      <c r="KD51" t="s">
        <v>6793</v>
      </c>
      <c r="OI51" t="s">
        <v>7526</v>
      </c>
      <c r="OJ51" t="s">
        <v>7526</v>
      </c>
      <c r="OK51" t="s">
        <v>7526</v>
      </c>
      <c r="OL51" t="s">
        <v>7526</v>
      </c>
      <c r="OM51" t="s">
        <v>7548</v>
      </c>
      <c r="ON51" t="s">
        <v>7539</v>
      </c>
      <c r="OO51" t="s">
        <v>7528</v>
      </c>
      <c r="OP51">
        <v>1</v>
      </c>
      <c r="OQ51" t="s">
        <v>28</v>
      </c>
      <c r="OR51" t="s">
        <v>212</v>
      </c>
      <c r="OS51">
        <v>2006</v>
      </c>
      <c r="OT51">
        <v>9</v>
      </c>
      <c r="OU51">
        <v>1</v>
      </c>
      <c r="OV51">
        <v>9</v>
      </c>
      <c r="OW51">
        <v>1</v>
      </c>
      <c r="OX51">
        <v>0</v>
      </c>
      <c r="OY51">
        <v>35</v>
      </c>
      <c r="OZ51" t="s">
        <v>7515</v>
      </c>
      <c r="PA51" t="s">
        <v>7515</v>
      </c>
      <c r="PB51" t="s">
        <v>7515</v>
      </c>
      <c r="PC51" t="s">
        <v>7515</v>
      </c>
      <c r="PD51" t="s">
        <v>7515</v>
      </c>
      <c r="PE51" t="s">
        <v>7515</v>
      </c>
      <c r="PF51" t="s">
        <v>7515</v>
      </c>
      <c r="PG51" t="s">
        <v>7515</v>
      </c>
      <c r="PH51" t="s">
        <v>7515</v>
      </c>
      <c r="PI51" t="s">
        <v>7515</v>
      </c>
      <c r="PJ51" t="s">
        <v>7515</v>
      </c>
      <c r="PK51" t="s">
        <v>7515</v>
      </c>
      <c r="PL51" t="s">
        <v>7515</v>
      </c>
      <c r="PM51" t="s">
        <v>7515</v>
      </c>
      <c r="PN51" t="s">
        <v>7515</v>
      </c>
      <c r="PO51" t="s">
        <v>7515</v>
      </c>
      <c r="PP51" t="s">
        <v>7515</v>
      </c>
      <c r="PQ51" t="s">
        <v>7516</v>
      </c>
      <c r="PR51" t="s">
        <v>7516</v>
      </c>
      <c r="PS51" t="s">
        <v>7515</v>
      </c>
      <c r="PT51" t="s">
        <v>7515</v>
      </c>
      <c r="PU51" t="s">
        <v>7515</v>
      </c>
      <c r="PV51" t="s">
        <v>7515</v>
      </c>
      <c r="PW51" t="s">
        <v>7515</v>
      </c>
      <c r="PX51" t="s">
        <v>7515</v>
      </c>
      <c r="PY51" t="s">
        <v>7515</v>
      </c>
      <c r="PZ51" t="s">
        <v>7515</v>
      </c>
      <c r="QA51" t="s">
        <v>7515</v>
      </c>
      <c r="QB51" t="s">
        <v>7515</v>
      </c>
      <c r="QC51" t="s">
        <v>7515</v>
      </c>
      <c r="QE51" t="s">
        <v>7516</v>
      </c>
      <c r="QF51" t="s">
        <v>7515</v>
      </c>
      <c r="QG51" t="s">
        <v>7515</v>
      </c>
      <c r="QH51" t="s">
        <v>7515</v>
      </c>
      <c r="QI51" t="s">
        <v>7515</v>
      </c>
      <c r="QJ51" t="s">
        <v>7515</v>
      </c>
      <c r="QK51" t="s">
        <v>7515</v>
      </c>
      <c r="RP51">
        <f t="shared" si="0"/>
        <v>5</v>
      </c>
      <c r="RS51">
        <f t="shared" si="1"/>
        <v>3</v>
      </c>
    </row>
    <row r="52" spans="1:487" x14ac:dyDescent="0.3">
      <c r="A52">
        <v>70039</v>
      </c>
      <c r="B52">
        <v>118</v>
      </c>
      <c r="C52">
        <v>0</v>
      </c>
      <c r="D52">
        <v>5</v>
      </c>
      <c r="E52">
        <v>16</v>
      </c>
      <c r="F52">
        <v>108</v>
      </c>
      <c r="G52">
        <v>102</v>
      </c>
      <c r="H52">
        <v>4</v>
      </c>
      <c r="I52" t="s">
        <v>6793</v>
      </c>
      <c r="J52" t="s">
        <v>6793</v>
      </c>
      <c r="O52" t="s">
        <v>6793</v>
      </c>
      <c r="P52" t="s">
        <v>7515</v>
      </c>
      <c r="Q52" t="s">
        <v>7515</v>
      </c>
      <c r="R52" t="s">
        <v>7515</v>
      </c>
      <c r="S52" t="s">
        <v>7515</v>
      </c>
      <c r="T52" t="s">
        <v>7515</v>
      </c>
      <c r="U52" t="s">
        <v>7515</v>
      </c>
      <c r="V52" t="s">
        <v>7515</v>
      </c>
      <c r="W52" t="s">
        <v>7515</v>
      </c>
      <c r="X52" t="s">
        <v>7515</v>
      </c>
      <c r="Y52" t="s">
        <v>7515</v>
      </c>
      <c r="Z52" t="s">
        <v>7515</v>
      </c>
      <c r="AA52" t="s">
        <v>7515</v>
      </c>
      <c r="AB52" t="s">
        <v>7515</v>
      </c>
      <c r="AC52" t="s">
        <v>7515</v>
      </c>
      <c r="AD52" t="s">
        <v>7515</v>
      </c>
      <c r="AE52" t="s">
        <v>7516</v>
      </c>
      <c r="AF52" t="s">
        <v>7515</v>
      </c>
      <c r="AG52" t="s">
        <v>7515</v>
      </c>
      <c r="AH52" t="s">
        <v>7515</v>
      </c>
      <c r="AI52" t="s">
        <v>7517</v>
      </c>
      <c r="AL52">
        <v>0</v>
      </c>
      <c r="AM52">
        <v>4</v>
      </c>
      <c r="AN52" t="s">
        <v>6845</v>
      </c>
      <c r="AQ52" t="s">
        <v>6993</v>
      </c>
      <c r="AR52" t="s">
        <v>6794</v>
      </c>
      <c r="AS52" t="s">
        <v>6794</v>
      </c>
      <c r="AT52">
        <v>1</v>
      </c>
      <c r="AU52">
        <v>12</v>
      </c>
      <c r="AV52" t="s">
        <v>6988</v>
      </c>
      <c r="AW52" t="s">
        <v>6793</v>
      </c>
      <c r="AX52" t="s">
        <v>6794</v>
      </c>
      <c r="AY52" t="s">
        <v>6813</v>
      </c>
      <c r="AZ52" t="s">
        <v>7531</v>
      </c>
      <c r="BA52" t="s">
        <v>6991</v>
      </c>
      <c r="BC52" t="s">
        <v>6793</v>
      </c>
      <c r="BD52" t="s">
        <v>6794</v>
      </c>
      <c r="BE52" t="s">
        <v>6793</v>
      </c>
      <c r="BF52" t="s">
        <v>6793</v>
      </c>
      <c r="BG52" t="s">
        <v>6793</v>
      </c>
      <c r="BH52" t="s">
        <v>6794</v>
      </c>
      <c r="BI52" t="s">
        <v>6794</v>
      </c>
      <c r="BJ52" t="s">
        <v>6793</v>
      </c>
      <c r="BK52" t="s">
        <v>6794</v>
      </c>
      <c r="BL52" t="s">
        <v>6794</v>
      </c>
      <c r="BM52" t="s">
        <v>7029</v>
      </c>
      <c r="BN52" t="s">
        <v>7031</v>
      </c>
      <c r="BO52" t="s">
        <v>6794</v>
      </c>
      <c r="BQ52">
        <v>100</v>
      </c>
      <c r="BR52" t="s">
        <v>6</v>
      </c>
      <c r="BS52" t="s">
        <v>7533</v>
      </c>
      <c r="BT52" t="s">
        <v>7603</v>
      </c>
      <c r="BU52" t="s">
        <v>7559</v>
      </c>
      <c r="BV52" t="s">
        <v>7543</v>
      </c>
      <c r="BW52" t="s">
        <v>7515</v>
      </c>
      <c r="BX52" t="s">
        <v>7515</v>
      </c>
      <c r="BY52" t="s">
        <v>7515</v>
      </c>
      <c r="BZ52" t="s">
        <v>7515</v>
      </c>
      <c r="CA52" t="s">
        <v>7515</v>
      </c>
      <c r="CB52" t="s">
        <v>7515</v>
      </c>
      <c r="CC52" t="s">
        <v>7515</v>
      </c>
      <c r="CD52" t="s">
        <v>7516</v>
      </c>
      <c r="CE52" t="s">
        <v>7515</v>
      </c>
      <c r="CF52" t="s">
        <v>7515</v>
      </c>
      <c r="CG52" t="s">
        <v>7515</v>
      </c>
      <c r="CH52" t="s">
        <v>7515</v>
      </c>
      <c r="CI52" t="s">
        <v>6793</v>
      </c>
      <c r="CJ52" t="s">
        <v>6794</v>
      </c>
      <c r="CO52" t="s">
        <v>6793</v>
      </c>
      <c r="CP52" t="s">
        <v>6794</v>
      </c>
      <c r="CQ52" t="s">
        <v>6794</v>
      </c>
      <c r="CR52" t="s">
        <v>6794</v>
      </c>
      <c r="CS52" t="s">
        <v>6794</v>
      </c>
      <c r="CT52" t="s">
        <v>6793</v>
      </c>
      <c r="CU52" t="s">
        <v>6794</v>
      </c>
      <c r="CV52" t="s">
        <v>6794</v>
      </c>
      <c r="CW52" t="s">
        <v>6794</v>
      </c>
      <c r="CX52" t="s">
        <v>7520</v>
      </c>
      <c r="CY52" t="s">
        <v>7521</v>
      </c>
      <c r="CZ52" t="s">
        <v>7536</v>
      </c>
      <c r="DA52" t="s">
        <v>6793</v>
      </c>
      <c r="DB52">
        <v>3</v>
      </c>
      <c r="DC52">
        <v>4</v>
      </c>
      <c r="DD52">
        <v>3</v>
      </c>
      <c r="DE52" t="s">
        <v>6794</v>
      </c>
      <c r="EA52">
        <v>2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2</v>
      </c>
      <c r="EJ52" t="s">
        <v>6794</v>
      </c>
      <c r="EP52" t="s">
        <v>6793</v>
      </c>
      <c r="EY52" t="s">
        <v>7524</v>
      </c>
      <c r="EZ52" t="s">
        <v>7572</v>
      </c>
      <c r="FA52">
        <v>2006</v>
      </c>
      <c r="FE52" t="s">
        <v>6793</v>
      </c>
      <c r="OI52" t="s">
        <v>7526</v>
      </c>
      <c r="OJ52" t="s">
        <v>7526</v>
      </c>
      <c r="OK52" t="s">
        <v>7526</v>
      </c>
      <c r="OL52" t="s">
        <v>7526</v>
      </c>
      <c r="OM52" t="s">
        <v>7528</v>
      </c>
      <c r="ON52" t="s">
        <v>7539</v>
      </c>
      <c r="OO52" t="s">
        <v>7528</v>
      </c>
      <c r="OP52">
        <v>1</v>
      </c>
      <c r="OQ52" t="s">
        <v>28</v>
      </c>
      <c r="OR52" t="s">
        <v>7549</v>
      </c>
      <c r="OS52">
        <v>2006</v>
      </c>
      <c r="OT52">
        <v>4</v>
      </c>
      <c r="OU52">
        <v>1</v>
      </c>
      <c r="OV52">
        <v>4</v>
      </c>
      <c r="OW52">
        <v>0</v>
      </c>
      <c r="OX52">
        <v>1</v>
      </c>
      <c r="OY52">
        <v>35</v>
      </c>
      <c r="OZ52" t="s">
        <v>7515</v>
      </c>
      <c r="PA52" t="s">
        <v>7515</v>
      </c>
      <c r="PB52" t="s">
        <v>7516</v>
      </c>
      <c r="PC52" t="s">
        <v>7515</v>
      </c>
      <c r="PD52" t="s">
        <v>7515</v>
      </c>
      <c r="PE52" t="s">
        <v>7515</v>
      </c>
      <c r="PF52" t="s">
        <v>7515</v>
      </c>
      <c r="PG52" t="s">
        <v>7515</v>
      </c>
      <c r="PH52" t="s">
        <v>7515</v>
      </c>
      <c r="PI52" t="s">
        <v>7515</v>
      </c>
      <c r="PJ52" t="s">
        <v>7515</v>
      </c>
      <c r="PK52" t="s">
        <v>7515</v>
      </c>
      <c r="PL52" t="s">
        <v>7515</v>
      </c>
      <c r="PM52" t="s">
        <v>7515</v>
      </c>
      <c r="PN52" t="s">
        <v>7515</v>
      </c>
      <c r="PO52" t="s">
        <v>7515</v>
      </c>
      <c r="PP52" t="s">
        <v>7515</v>
      </c>
      <c r="PQ52" t="s">
        <v>7515</v>
      </c>
      <c r="PR52" t="s">
        <v>7515</v>
      </c>
      <c r="PS52" t="s">
        <v>7515</v>
      </c>
      <c r="PT52" t="s">
        <v>7515</v>
      </c>
      <c r="PU52" t="s">
        <v>7515</v>
      </c>
      <c r="PV52" t="s">
        <v>7515</v>
      </c>
      <c r="PW52" t="s">
        <v>7515</v>
      </c>
      <c r="PX52" t="s">
        <v>7515</v>
      </c>
      <c r="PY52" t="s">
        <v>7515</v>
      </c>
      <c r="PZ52" t="s">
        <v>7515</v>
      </c>
      <c r="QA52" t="s">
        <v>7515</v>
      </c>
      <c r="QB52" t="s">
        <v>7515</v>
      </c>
      <c r="QC52" t="s">
        <v>7515</v>
      </c>
      <c r="QE52">
        <v>-5</v>
      </c>
      <c r="QF52">
        <v>-5</v>
      </c>
      <c r="QG52">
        <v>-5</v>
      </c>
      <c r="QH52">
        <v>-5</v>
      </c>
      <c r="QI52">
        <v>-5</v>
      </c>
      <c r="QJ52">
        <v>-5</v>
      </c>
      <c r="QK52">
        <v>-5</v>
      </c>
      <c r="RP52">
        <f t="shared" si="0"/>
        <v>4</v>
      </c>
      <c r="RS52">
        <f t="shared" si="1"/>
        <v>8</v>
      </c>
    </row>
    <row r="53" spans="1:487" x14ac:dyDescent="0.3">
      <c r="A53">
        <v>70040</v>
      </c>
      <c r="B53">
        <v>119</v>
      </c>
      <c r="C53">
        <v>0</v>
      </c>
      <c r="D53">
        <v>5</v>
      </c>
      <c r="E53">
        <v>17</v>
      </c>
      <c r="F53">
        <v>87</v>
      </c>
      <c r="G53">
        <v>102</v>
      </c>
      <c r="H53">
        <v>15</v>
      </c>
      <c r="I53" t="s">
        <v>6793</v>
      </c>
      <c r="J53" t="s">
        <v>6793</v>
      </c>
      <c r="O53" t="s">
        <v>6793</v>
      </c>
      <c r="P53" t="s">
        <v>7515</v>
      </c>
      <c r="Q53" t="s">
        <v>7515</v>
      </c>
      <c r="R53" t="s">
        <v>7515</v>
      </c>
      <c r="S53" t="s">
        <v>7515</v>
      </c>
      <c r="T53" t="s">
        <v>7515</v>
      </c>
      <c r="U53" t="s">
        <v>7515</v>
      </c>
      <c r="V53" t="s">
        <v>7515</v>
      </c>
      <c r="W53" t="s">
        <v>7515</v>
      </c>
      <c r="X53" t="s">
        <v>7515</v>
      </c>
      <c r="Y53" t="s">
        <v>7516</v>
      </c>
      <c r="Z53" t="s">
        <v>7515</v>
      </c>
      <c r="AA53" t="s">
        <v>7515</v>
      </c>
      <c r="AB53" t="s">
        <v>7515</v>
      </c>
      <c r="AC53" t="s">
        <v>7515</v>
      </c>
      <c r="AD53" t="s">
        <v>7515</v>
      </c>
      <c r="AE53" t="s">
        <v>7515</v>
      </c>
      <c r="AF53" t="s">
        <v>7515</v>
      </c>
      <c r="AG53" t="s">
        <v>7515</v>
      </c>
      <c r="AH53" t="s">
        <v>7515</v>
      </c>
      <c r="AI53" t="s">
        <v>6796</v>
      </c>
      <c r="AQ53" t="s">
        <v>6993</v>
      </c>
      <c r="AR53" t="s">
        <v>6794</v>
      </c>
      <c r="AS53" t="s">
        <v>6794</v>
      </c>
      <c r="AT53">
        <v>0</v>
      </c>
      <c r="AU53">
        <v>6</v>
      </c>
      <c r="AV53" t="s">
        <v>6757</v>
      </c>
      <c r="AW53" t="s">
        <v>6793</v>
      </c>
      <c r="AX53" t="s">
        <v>6794</v>
      </c>
      <c r="AY53" t="s">
        <v>6</v>
      </c>
      <c r="BA53" t="s">
        <v>6991</v>
      </c>
      <c r="BC53" t="s">
        <v>6794</v>
      </c>
      <c r="BD53" t="s">
        <v>6794</v>
      </c>
      <c r="BE53" t="s">
        <v>6793</v>
      </c>
      <c r="BF53" t="s">
        <v>6793</v>
      </c>
      <c r="BH53" t="s">
        <v>6794</v>
      </c>
      <c r="BI53" t="s">
        <v>6794</v>
      </c>
      <c r="BJ53" t="s">
        <v>6966</v>
      </c>
      <c r="BK53" t="s">
        <v>6794</v>
      </c>
      <c r="BL53" t="s">
        <v>6793</v>
      </c>
      <c r="BM53" t="s">
        <v>7021</v>
      </c>
      <c r="BN53" t="s">
        <v>7024</v>
      </c>
      <c r="BO53" t="s">
        <v>6794</v>
      </c>
      <c r="BQ53" t="s">
        <v>7547</v>
      </c>
      <c r="BR53">
        <v>50</v>
      </c>
      <c r="BS53" t="s">
        <v>7533</v>
      </c>
      <c r="BT53" t="s">
        <v>7604</v>
      </c>
      <c r="BU53" t="s">
        <v>7559</v>
      </c>
      <c r="BV53" t="s">
        <v>7535</v>
      </c>
      <c r="BW53" t="s">
        <v>7516</v>
      </c>
      <c r="BX53" t="s">
        <v>7515</v>
      </c>
      <c r="BY53" t="s">
        <v>7515</v>
      </c>
      <c r="BZ53" t="s">
        <v>7515</v>
      </c>
      <c r="CA53" t="s">
        <v>7515</v>
      </c>
      <c r="CB53" t="s">
        <v>7515</v>
      </c>
      <c r="CC53" t="s">
        <v>7515</v>
      </c>
      <c r="CD53" t="s">
        <v>7515</v>
      </c>
      <c r="CE53" t="s">
        <v>7515</v>
      </c>
      <c r="CF53" t="s">
        <v>7515</v>
      </c>
      <c r="CG53" t="s">
        <v>7515</v>
      </c>
      <c r="CH53" t="s">
        <v>7515</v>
      </c>
      <c r="CI53" t="s">
        <v>6793</v>
      </c>
      <c r="CJ53" t="s">
        <v>6794</v>
      </c>
      <c r="CO53" t="s">
        <v>6793</v>
      </c>
      <c r="CP53" t="s">
        <v>6794</v>
      </c>
      <c r="CQ53" t="s">
        <v>6794</v>
      </c>
      <c r="CR53" t="s">
        <v>6793</v>
      </c>
      <c r="CS53" t="s">
        <v>6794</v>
      </c>
      <c r="CT53" t="s">
        <v>6794</v>
      </c>
      <c r="CU53" t="s">
        <v>6794</v>
      </c>
      <c r="CV53" t="s">
        <v>6794</v>
      </c>
      <c r="CW53" t="s">
        <v>6794</v>
      </c>
      <c r="CX53" t="s">
        <v>7520</v>
      </c>
      <c r="CY53" t="s">
        <v>7521</v>
      </c>
      <c r="CZ53" t="s">
        <v>7587</v>
      </c>
      <c r="DA53" t="s">
        <v>6794</v>
      </c>
      <c r="DB53">
        <v>2</v>
      </c>
      <c r="DC53">
        <v>4</v>
      </c>
      <c r="DD53">
        <v>3</v>
      </c>
      <c r="EA53">
        <v>7</v>
      </c>
      <c r="EC53">
        <v>4</v>
      </c>
      <c r="ED53">
        <v>1</v>
      </c>
      <c r="EE53">
        <v>1</v>
      </c>
      <c r="EF53">
        <v>0</v>
      </c>
      <c r="EG53">
        <v>0</v>
      </c>
      <c r="EH53">
        <v>1</v>
      </c>
      <c r="EI53">
        <v>0</v>
      </c>
      <c r="EP53" t="s">
        <v>6794</v>
      </c>
      <c r="OM53" t="s">
        <v>7528</v>
      </c>
      <c r="ON53" t="s">
        <v>7529</v>
      </c>
      <c r="OO53" t="s">
        <v>7528</v>
      </c>
      <c r="OP53">
        <v>1</v>
      </c>
      <c r="OQ53" t="s">
        <v>28</v>
      </c>
      <c r="OR53" t="s">
        <v>265</v>
      </c>
      <c r="OS53">
        <v>2007</v>
      </c>
      <c r="OT53">
        <v>11</v>
      </c>
      <c r="OU53">
        <v>1</v>
      </c>
      <c r="OV53">
        <v>11</v>
      </c>
      <c r="OW53">
        <v>1</v>
      </c>
      <c r="OX53">
        <v>0</v>
      </c>
      <c r="OY53">
        <v>35</v>
      </c>
      <c r="QE53" t="s">
        <v>7515</v>
      </c>
      <c r="QF53" t="s">
        <v>7515</v>
      </c>
      <c r="QG53" t="s">
        <v>7515</v>
      </c>
      <c r="QH53" t="s">
        <v>7515</v>
      </c>
      <c r="QI53" t="s">
        <v>7515</v>
      </c>
      <c r="QJ53" t="s">
        <v>7515</v>
      </c>
      <c r="QK53" t="s">
        <v>7516</v>
      </c>
      <c r="RP53">
        <f t="shared" si="0"/>
        <v>5</v>
      </c>
      <c r="RS53">
        <f t="shared" si="1"/>
        <v>1</v>
      </c>
    </row>
    <row r="54" spans="1:487" x14ac:dyDescent="0.3">
      <c r="A54">
        <v>70041</v>
      </c>
      <c r="B54">
        <v>124</v>
      </c>
      <c r="C54">
        <v>0</v>
      </c>
      <c r="D54">
        <v>5</v>
      </c>
      <c r="E54">
        <v>16</v>
      </c>
      <c r="F54">
        <v>105</v>
      </c>
      <c r="G54">
        <v>102</v>
      </c>
      <c r="H54">
        <v>9</v>
      </c>
      <c r="I54" t="s">
        <v>6793</v>
      </c>
      <c r="J54" t="s">
        <v>6793</v>
      </c>
      <c r="O54" t="s">
        <v>6793</v>
      </c>
      <c r="P54" t="s">
        <v>7515</v>
      </c>
      <c r="Q54" t="s">
        <v>7516</v>
      </c>
      <c r="R54" t="s">
        <v>7515</v>
      </c>
      <c r="S54" t="s">
        <v>7515</v>
      </c>
      <c r="T54" t="s">
        <v>7515</v>
      </c>
      <c r="U54" t="s">
        <v>7515</v>
      </c>
      <c r="V54" t="s">
        <v>7515</v>
      </c>
      <c r="W54" t="s">
        <v>7515</v>
      </c>
      <c r="X54" t="s">
        <v>7515</v>
      </c>
      <c r="Y54" t="s">
        <v>7515</v>
      </c>
      <c r="Z54" t="s">
        <v>7515</v>
      </c>
      <c r="AA54" t="s">
        <v>7515</v>
      </c>
      <c r="AB54" t="s">
        <v>7515</v>
      </c>
      <c r="AC54" t="s">
        <v>7515</v>
      </c>
      <c r="AD54" t="s">
        <v>7515</v>
      </c>
      <c r="AE54" t="s">
        <v>7515</v>
      </c>
      <c r="AF54" t="s">
        <v>7515</v>
      </c>
      <c r="AG54" t="s">
        <v>7515</v>
      </c>
      <c r="AH54" t="s">
        <v>7515</v>
      </c>
      <c r="AI54" t="s">
        <v>6796</v>
      </c>
      <c r="AQ54" t="s">
        <v>6985</v>
      </c>
      <c r="AR54" t="s">
        <v>6793</v>
      </c>
      <c r="AS54" t="s">
        <v>6793</v>
      </c>
      <c r="AT54">
        <v>0</v>
      </c>
      <c r="AU54">
        <v>21</v>
      </c>
      <c r="AV54" t="s">
        <v>6988</v>
      </c>
      <c r="AW54" t="s">
        <v>6793</v>
      </c>
      <c r="AX54" t="s">
        <v>6793</v>
      </c>
      <c r="AY54" t="s">
        <v>6813</v>
      </c>
      <c r="AZ54" t="s">
        <v>7531</v>
      </c>
      <c r="BA54" t="s">
        <v>6991</v>
      </c>
      <c r="BC54" t="s">
        <v>6794</v>
      </c>
      <c r="BD54" t="s">
        <v>6794</v>
      </c>
      <c r="BE54" t="s">
        <v>6794</v>
      </c>
      <c r="BF54" t="s">
        <v>6794</v>
      </c>
      <c r="BG54" t="s">
        <v>6793</v>
      </c>
      <c r="BH54" t="s">
        <v>6794</v>
      </c>
      <c r="BI54" t="s">
        <v>6794</v>
      </c>
      <c r="BJ54" t="s">
        <v>6794</v>
      </c>
      <c r="BK54" t="s">
        <v>6794</v>
      </c>
      <c r="BL54" t="s">
        <v>6794</v>
      </c>
      <c r="BM54" t="s">
        <v>7028</v>
      </c>
      <c r="BN54" t="s">
        <v>7024</v>
      </c>
      <c r="BO54" t="s">
        <v>6794</v>
      </c>
      <c r="BQ54" t="s">
        <v>7547</v>
      </c>
      <c r="BR54">
        <v>50</v>
      </c>
      <c r="BS54" t="s">
        <v>7519</v>
      </c>
      <c r="BT54" t="s">
        <v>6</v>
      </c>
      <c r="BU54" t="s">
        <v>7559</v>
      </c>
      <c r="BV54" t="s">
        <v>7569</v>
      </c>
      <c r="BW54" t="s">
        <v>7516</v>
      </c>
      <c r="BX54" t="s">
        <v>7515</v>
      </c>
      <c r="BY54" t="s">
        <v>7515</v>
      </c>
      <c r="BZ54" t="s">
        <v>7515</v>
      </c>
      <c r="CA54" t="s">
        <v>7515</v>
      </c>
      <c r="CB54" t="s">
        <v>7515</v>
      </c>
      <c r="CC54" t="s">
        <v>7515</v>
      </c>
      <c r="CD54" t="s">
        <v>7515</v>
      </c>
      <c r="CE54" t="s">
        <v>7515</v>
      </c>
      <c r="CF54" t="s">
        <v>7515</v>
      </c>
      <c r="CG54" t="s">
        <v>7515</v>
      </c>
      <c r="CH54" t="s">
        <v>7515</v>
      </c>
      <c r="CI54" t="s">
        <v>6793</v>
      </c>
      <c r="CJ54" t="s">
        <v>6794</v>
      </c>
      <c r="CO54" t="s">
        <v>6793</v>
      </c>
      <c r="CP54" t="s">
        <v>6793</v>
      </c>
      <c r="CQ54" t="s">
        <v>6794</v>
      </c>
      <c r="CR54" t="s">
        <v>6793</v>
      </c>
      <c r="CS54" t="s">
        <v>6793</v>
      </c>
      <c r="CT54" t="s">
        <v>6793</v>
      </c>
      <c r="CU54" t="s">
        <v>6794</v>
      </c>
      <c r="CV54" t="s">
        <v>6793</v>
      </c>
      <c r="CW54" t="s">
        <v>6794</v>
      </c>
      <c r="CX54" t="s">
        <v>7520</v>
      </c>
      <c r="CY54" t="s">
        <v>7521</v>
      </c>
      <c r="CZ54" t="s">
        <v>7602</v>
      </c>
      <c r="DA54" t="s">
        <v>6793</v>
      </c>
      <c r="DB54">
        <v>4</v>
      </c>
      <c r="DC54">
        <v>6</v>
      </c>
      <c r="DD54">
        <v>6</v>
      </c>
      <c r="DE54" t="s">
        <v>6793</v>
      </c>
      <c r="DF54">
        <v>1</v>
      </c>
      <c r="DG54" t="s">
        <v>7574</v>
      </c>
      <c r="DH54">
        <v>2006</v>
      </c>
      <c r="DI54" t="s">
        <v>7557</v>
      </c>
      <c r="DJ54" t="s">
        <v>7572</v>
      </c>
      <c r="DK54">
        <v>2006</v>
      </c>
      <c r="EA54">
        <v>2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2</v>
      </c>
      <c r="EI54">
        <v>0</v>
      </c>
      <c r="EJ54" t="s">
        <v>6794</v>
      </c>
      <c r="EP54" t="s">
        <v>6793</v>
      </c>
      <c r="EQ54" t="s">
        <v>7524</v>
      </c>
      <c r="ER54" t="s">
        <v>7556</v>
      </c>
      <c r="ES54">
        <v>2008</v>
      </c>
      <c r="EW54" t="s">
        <v>6794</v>
      </c>
      <c r="EX54" t="s">
        <v>6793</v>
      </c>
      <c r="NW54">
        <v>8</v>
      </c>
      <c r="NX54" t="s">
        <v>7515</v>
      </c>
      <c r="NY54" t="s">
        <v>7515</v>
      </c>
      <c r="NZ54" t="s">
        <v>7515</v>
      </c>
      <c r="OA54" t="s">
        <v>7515</v>
      </c>
      <c r="OB54" t="s">
        <v>7515</v>
      </c>
      <c r="OC54" t="s">
        <v>7515</v>
      </c>
      <c r="OD54" t="s">
        <v>7515</v>
      </c>
      <c r="OE54" t="s">
        <v>7515</v>
      </c>
      <c r="OF54" t="s">
        <v>7516</v>
      </c>
      <c r="OG54" t="s">
        <v>7515</v>
      </c>
      <c r="OH54" t="s">
        <v>7515</v>
      </c>
      <c r="OI54" t="s">
        <v>7526</v>
      </c>
      <c r="OJ54" t="s">
        <v>7526</v>
      </c>
      <c r="OK54" t="s">
        <v>7526</v>
      </c>
      <c r="OL54" t="s">
        <v>7527</v>
      </c>
      <c r="OM54" t="s">
        <v>7528</v>
      </c>
      <c r="ON54" t="s">
        <v>7529</v>
      </c>
      <c r="OO54" t="s">
        <v>7528</v>
      </c>
      <c r="OP54">
        <v>1</v>
      </c>
      <c r="OQ54" t="s">
        <v>28</v>
      </c>
      <c r="OR54" t="s">
        <v>212</v>
      </c>
      <c r="OS54">
        <v>2006</v>
      </c>
      <c r="OT54">
        <v>7</v>
      </c>
      <c r="OU54">
        <v>1</v>
      </c>
      <c r="OV54">
        <v>7</v>
      </c>
      <c r="OW54">
        <v>1</v>
      </c>
      <c r="OX54">
        <v>0</v>
      </c>
      <c r="OY54">
        <v>35</v>
      </c>
      <c r="OZ54" t="s">
        <v>7515</v>
      </c>
      <c r="PA54" t="s">
        <v>7516</v>
      </c>
      <c r="PB54" t="s">
        <v>7515</v>
      </c>
      <c r="PC54" t="s">
        <v>7515</v>
      </c>
      <c r="PD54" t="s">
        <v>7515</v>
      </c>
      <c r="PE54" t="s">
        <v>7515</v>
      </c>
      <c r="PF54" t="s">
        <v>7515</v>
      </c>
      <c r="PG54" t="s">
        <v>7515</v>
      </c>
      <c r="PH54" t="s">
        <v>7515</v>
      </c>
      <c r="PI54" t="s">
        <v>7515</v>
      </c>
      <c r="PJ54" t="s">
        <v>7515</v>
      </c>
      <c r="PK54" t="s">
        <v>7515</v>
      </c>
      <c r="PL54" t="s">
        <v>7515</v>
      </c>
      <c r="PM54" t="s">
        <v>7515</v>
      </c>
      <c r="PN54" t="s">
        <v>7515</v>
      </c>
      <c r="PO54" t="s">
        <v>7515</v>
      </c>
      <c r="PP54" t="s">
        <v>7515</v>
      </c>
      <c r="PQ54" t="s">
        <v>7515</v>
      </c>
      <c r="PR54" t="s">
        <v>7515</v>
      </c>
      <c r="PS54" t="s">
        <v>7515</v>
      </c>
      <c r="PT54" t="s">
        <v>7515</v>
      </c>
      <c r="PU54" t="s">
        <v>7515</v>
      </c>
      <c r="PV54" t="s">
        <v>7515</v>
      </c>
      <c r="PW54" t="s">
        <v>7515</v>
      </c>
      <c r="PX54" t="s">
        <v>7515</v>
      </c>
      <c r="PY54" t="s">
        <v>7515</v>
      </c>
      <c r="PZ54" t="s">
        <v>7515</v>
      </c>
      <c r="QA54" t="s">
        <v>7515</v>
      </c>
      <c r="QB54" t="s">
        <v>7515</v>
      </c>
      <c r="QC54" t="s">
        <v>7515</v>
      </c>
      <c r="QE54">
        <v>-5</v>
      </c>
      <c r="QF54">
        <v>-5</v>
      </c>
      <c r="QG54">
        <v>-5</v>
      </c>
      <c r="QH54">
        <v>-5</v>
      </c>
      <c r="QI54">
        <v>-5</v>
      </c>
      <c r="QJ54">
        <v>-5</v>
      </c>
      <c r="QK54">
        <v>-5</v>
      </c>
      <c r="QL54" t="s">
        <v>7530</v>
      </c>
      <c r="RP54">
        <f t="shared" si="0"/>
        <v>2</v>
      </c>
      <c r="RS54">
        <f t="shared" si="1"/>
        <v>7</v>
      </c>
    </row>
    <row r="55" spans="1:487" x14ac:dyDescent="0.3">
      <c r="A55">
        <v>70042</v>
      </c>
      <c r="B55">
        <v>126</v>
      </c>
      <c r="C55">
        <v>0</v>
      </c>
      <c r="D55">
        <v>5</v>
      </c>
      <c r="E55">
        <v>28</v>
      </c>
      <c r="F55">
        <v>96</v>
      </c>
      <c r="G55">
        <v>102</v>
      </c>
      <c r="H55">
        <v>15</v>
      </c>
      <c r="I55" t="s">
        <v>6793</v>
      </c>
      <c r="J55" t="s">
        <v>6793</v>
      </c>
      <c r="O55" t="s">
        <v>6793</v>
      </c>
      <c r="P55" t="s">
        <v>7516</v>
      </c>
      <c r="Q55" t="s">
        <v>7515</v>
      </c>
      <c r="R55" t="s">
        <v>7515</v>
      </c>
      <c r="S55" t="s">
        <v>7515</v>
      </c>
      <c r="T55" t="s">
        <v>7515</v>
      </c>
      <c r="U55" t="s">
        <v>7515</v>
      </c>
      <c r="V55" t="s">
        <v>7515</v>
      </c>
      <c r="W55" t="s">
        <v>7515</v>
      </c>
      <c r="X55" t="s">
        <v>7515</v>
      </c>
      <c r="Y55" t="s">
        <v>7515</v>
      </c>
      <c r="Z55" t="s">
        <v>7515</v>
      </c>
      <c r="AA55" t="s">
        <v>7515</v>
      </c>
      <c r="AB55" t="s">
        <v>7515</v>
      </c>
      <c r="AC55" t="s">
        <v>7515</v>
      </c>
      <c r="AD55" t="s">
        <v>7515</v>
      </c>
      <c r="AE55" t="s">
        <v>7515</v>
      </c>
      <c r="AF55" t="s">
        <v>7515</v>
      </c>
      <c r="AG55" t="s">
        <v>7515</v>
      </c>
      <c r="AH55" t="s">
        <v>7515</v>
      </c>
      <c r="AI55" t="s">
        <v>6796</v>
      </c>
      <c r="AQ55" t="s">
        <v>6985</v>
      </c>
      <c r="AR55" t="s">
        <v>6966</v>
      </c>
      <c r="AS55" t="s">
        <v>6794</v>
      </c>
      <c r="AT55">
        <v>0</v>
      </c>
      <c r="AU55">
        <v>20</v>
      </c>
      <c r="AV55" t="s">
        <v>6988</v>
      </c>
      <c r="AW55" t="s">
        <v>6966</v>
      </c>
      <c r="AX55" t="s">
        <v>6793</v>
      </c>
      <c r="AY55" t="s">
        <v>6813</v>
      </c>
      <c r="AZ55" t="s">
        <v>6</v>
      </c>
      <c r="BA55" t="s">
        <v>7518</v>
      </c>
      <c r="BC55" t="s">
        <v>6794</v>
      </c>
      <c r="BD55" t="s">
        <v>6794</v>
      </c>
      <c r="BE55" t="s">
        <v>6794</v>
      </c>
      <c r="BF55" t="s">
        <v>6794</v>
      </c>
      <c r="BG55" t="s">
        <v>6794</v>
      </c>
      <c r="BH55" t="s">
        <v>6794</v>
      </c>
      <c r="BI55" t="s">
        <v>6794</v>
      </c>
      <c r="BJ55" t="s">
        <v>6794</v>
      </c>
      <c r="BK55" t="s">
        <v>6794</v>
      </c>
      <c r="BL55" t="s">
        <v>6794</v>
      </c>
      <c r="BM55" t="s">
        <v>7030</v>
      </c>
      <c r="BN55" t="s">
        <v>31</v>
      </c>
      <c r="BO55" t="s">
        <v>6794</v>
      </c>
      <c r="BQ55" t="s">
        <v>7547</v>
      </c>
      <c r="BR55">
        <v>60</v>
      </c>
      <c r="BS55" t="s">
        <v>7519</v>
      </c>
      <c r="BT55" t="s">
        <v>6</v>
      </c>
      <c r="BU55" t="s">
        <v>7559</v>
      </c>
      <c r="BV55" t="s">
        <v>7535</v>
      </c>
      <c r="BW55" t="s">
        <v>7516</v>
      </c>
      <c r="BX55" t="s">
        <v>7515</v>
      </c>
      <c r="BY55" t="s">
        <v>7515</v>
      </c>
      <c r="BZ55" t="s">
        <v>7515</v>
      </c>
      <c r="CA55" t="s">
        <v>7515</v>
      </c>
      <c r="CB55" t="s">
        <v>7515</v>
      </c>
      <c r="CC55" t="s">
        <v>7515</v>
      </c>
      <c r="CD55" t="s">
        <v>7515</v>
      </c>
      <c r="CE55" t="s">
        <v>7515</v>
      </c>
      <c r="CF55" t="s">
        <v>7515</v>
      </c>
      <c r="CG55" t="s">
        <v>7515</v>
      </c>
      <c r="CH55" t="s">
        <v>7515</v>
      </c>
      <c r="CI55" t="s">
        <v>6793</v>
      </c>
      <c r="CJ55" t="s">
        <v>6794</v>
      </c>
      <c r="CO55" t="s">
        <v>6794</v>
      </c>
      <c r="CP55" t="s">
        <v>6966</v>
      </c>
      <c r="CQ55" t="s">
        <v>6794</v>
      </c>
      <c r="CR55" t="s">
        <v>6794</v>
      </c>
      <c r="CS55" t="s">
        <v>6794</v>
      </c>
      <c r="CT55" t="s">
        <v>6794</v>
      </c>
      <c r="CU55" t="s">
        <v>6794</v>
      </c>
      <c r="CV55" t="s">
        <v>6794</v>
      </c>
      <c r="CW55" t="s">
        <v>6794</v>
      </c>
      <c r="CX55" t="s">
        <v>7520</v>
      </c>
      <c r="CY55" t="s">
        <v>7521</v>
      </c>
      <c r="CZ55" t="s">
        <v>7522</v>
      </c>
      <c r="DA55" t="s">
        <v>6793</v>
      </c>
      <c r="DB55">
        <v>2</v>
      </c>
      <c r="DC55">
        <v>4</v>
      </c>
      <c r="DD55">
        <v>4</v>
      </c>
      <c r="DE55" t="s">
        <v>6794</v>
      </c>
      <c r="EA55">
        <v>4</v>
      </c>
      <c r="EC55">
        <v>0</v>
      </c>
      <c r="ED55">
        <v>1</v>
      </c>
      <c r="EE55">
        <v>1</v>
      </c>
      <c r="EF55">
        <v>1</v>
      </c>
      <c r="EG55">
        <v>0</v>
      </c>
      <c r="EH55">
        <v>0</v>
      </c>
      <c r="EI55">
        <v>1</v>
      </c>
      <c r="EJ55" t="s">
        <v>6793</v>
      </c>
      <c r="EK55" t="s">
        <v>6966</v>
      </c>
      <c r="EN55" t="s">
        <v>6</v>
      </c>
      <c r="EP55" t="s">
        <v>6794</v>
      </c>
      <c r="OI55" t="s">
        <v>7526</v>
      </c>
      <c r="OJ55" t="s">
        <v>7526</v>
      </c>
      <c r="OK55" t="s">
        <v>6857</v>
      </c>
      <c r="OL55" t="s">
        <v>7526</v>
      </c>
      <c r="OM55" t="s">
        <v>7528</v>
      </c>
      <c r="ON55" t="s">
        <v>7529</v>
      </c>
      <c r="OO55" t="s">
        <v>7528</v>
      </c>
      <c r="OP55">
        <v>1</v>
      </c>
      <c r="OQ55" t="s">
        <v>28</v>
      </c>
      <c r="OR55" t="s">
        <v>265</v>
      </c>
      <c r="OS55">
        <v>2007</v>
      </c>
      <c r="OT55">
        <v>9</v>
      </c>
      <c r="OU55">
        <v>1</v>
      </c>
      <c r="OV55">
        <v>9</v>
      </c>
      <c r="OW55">
        <v>1</v>
      </c>
      <c r="OX55">
        <v>0</v>
      </c>
      <c r="OY55">
        <v>35</v>
      </c>
      <c r="QE55" t="s">
        <v>7515</v>
      </c>
      <c r="QF55" t="s">
        <v>7515</v>
      </c>
      <c r="QG55" t="s">
        <v>7515</v>
      </c>
      <c r="QH55" t="s">
        <v>7515</v>
      </c>
      <c r="QI55" t="s">
        <v>7515</v>
      </c>
      <c r="QJ55" t="s">
        <v>7516</v>
      </c>
      <c r="QK55" t="s">
        <v>7515</v>
      </c>
      <c r="RP55">
        <f t="shared" si="0"/>
        <v>2</v>
      </c>
      <c r="RS55">
        <f t="shared" si="1"/>
        <v>9</v>
      </c>
    </row>
    <row r="56" spans="1:487" x14ac:dyDescent="0.3">
      <c r="A56">
        <v>70043</v>
      </c>
      <c r="B56">
        <v>130</v>
      </c>
      <c r="C56">
        <v>0</v>
      </c>
      <c r="D56">
        <v>5</v>
      </c>
      <c r="E56">
        <v>15</v>
      </c>
      <c r="F56">
        <v>76</v>
      </c>
      <c r="G56">
        <v>102</v>
      </c>
      <c r="H56">
        <v>3</v>
      </c>
      <c r="I56" t="s">
        <v>6793</v>
      </c>
      <c r="J56" t="s">
        <v>6793</v>
      </c>
      <c r="O56" t="s">
        <v>6793</v>
      </c>
      <c r="P56" t="s">
        <v>7515</v>
      </c>
      <c r="Q56" t="s">
        <v>7515</v>
      </c>
      <c r="R56" t="s">
        <v>7515</v>
      </c>
      <c r="S56" t="s">
        <v>7515</v>
      </c>
      <c r="T56" t="s">
        <v>7515</v>
      </c>
      <c r="U56" t="s">
        <v>7515</v>
      </c>
      <c r="V56" t="s">
        <v>7515</v>
      </c>
      <c r="W56" t="s">
        <v>7515</v>
      </c>
      <c r="X56" t="s">
        <v>7515</v>
      </c>
      <c r="Y56" t="s">
        <v>7515</v>
      </c>
      <c r="Z56" t="s">
        <v>7516</v>
      </c>
      <c r="AA56" t="s">
        <v>7515</v>
      </c>
      <c r="AB56" t="s">
        <v>7515</v>
      </c>
      <c r="AC56" t="s">
        <v>7515</v>
      </c>
      <c r="AD56" t="s">
        <v>7515</v>
      </c>
      <c r="AE56" t="s">
        <v>7515</v>
      </c>
      <c r="AF56" t="s">
        <v>7515</v>
      </c>
      <c r="AG56" t="s">
        <v>7515</v>
      </c>
      <c r="AH56" t="s">
        <v>7515</v>
      </c>
      <c r="AI56" t="s">
        <v>6796</v>
      </c>
      <c r="AQ56" t="s">
        <v>6985</v>
      </c>
      <c r="AR56" t="s">
        <v>6793</v>
      </c>
      <c r="AS56" t="s">
        <v>6793</v>
      </c>
      <c r="AT56">
        <v>0</v>
      </c>
      <c r="AU56">
        <v>4</v>
      </c>
      <c r="AV56" t="s">
        <v>6988</v>
      </c>
      <c r="AW56" t="s">
        <v>6966</v>
      </c>
      <c r="AX56" t="s">
        <v>6793</v>
      </c>
      <c r="AY56" t="s">
        <v>6813</v>
      </c>
      <c r="AZ56" t="s">
        <v>7531</v>
      </c>
      <c r="BA56" t="s">
        <v>7518</v>
      </c>
      <c r="BC56" t="s">
        <v>6794</v>
      </c>
      <c r="BD56" t="s">
        <v>6794</v>
      </c>
      <c r="BE56" t="s">
        <v>6794</v>
      </c>
      <c r="BF56" t="s">
        <v>6793</v>
      </c>
      <c r="BG56" t="s">
        <v>6794</v>
      </c>
      <c r="BH56" t="s">
        <v>6794</v>
      </c>
      <c r="BI56" t="s">
        <v>6794</v>
      </c>
      <c r="BJ56" t="s">
        <v>6794</v>
      </c>
      <c r="BK56" t="s">
        <v>6794</v>
      </c>
      <c r="BL56" t="s">
        <v>6794</v>
      </c>
      <c r="BM56" t="s">
        <v>7024</v>
      </c>
      <c r="BN56" t="s">
        <v>7565</v>
      </c>
      <c r="BO56" t="s">
        <v>6794</v>
      </c>
      <c r="BQ56" t="s">
        <v>7547</v>
      </c>
      <c r="BR56" t="s">
        <v>6</v>
      </c>
      <c r="BS56" t="s">
        <v>7519</v>
      </c>
      <c r="BT56" t="s">
        <v>6</v>
      </c>
      <c r="BU56" t="s">
        <v>7559</v>
      </c>
      <c r="BV56" t="s">
        <v>7535</v>
      </c>
      <c r="BW56" t="s">
        <v>7516</v>
      </c>
      <c r="BX56" t="s">
        <v>7515</v>
      </c>
      <c r="BY56" t="s">
        <v>7515</v>
      </c>
      <c r="BZ56" t="s">
        <v>7515</v>
      </c>
      <c r="CA56" t="s">
        <v>7515</v>
      </c>
      <c r="CB56" t="s">
        <v>7515</v>
      </c>
      <c r="CC56" t="s">
        <v>7515</v>
      </c>
      <c r="CD56" t="s">
        <v>7515</v>
      </c>
      <c r="CE56" t="s">
        <v>7515</v>
      </c>
      <c r="CF56" t="s">
        <v>7515</v>
      </c>
      <c r="CG56" t="s">
        <v>7515</v>
      </c>
      <c r="CH56" t="s">
        <v>7515</v>
      </c>
      <c r="CI56" t="s">
        <v>6793</v>
      </c>
      <c r="CJ56" t="s">
        <v>6794</v>
      </c>
      <c r="CO56" t="s">
        <v>6793</v>
      </c>
      <c r="CP56" t="s">
        <v>6793</v>
      </c>
      <c r="CQ56" t="s">
        <v>6794</v>
      </c>
      <c r="CR56" t="s">
        <v>6793</v>
      </c>
      <c r="CS56" t="s">
        <v>6794</v>
      </c>
      <c r="CT56" t="s">
        <v>6794</v>
      </c>
      <c r="CU56" t="s">
        <v>6794</v>
      </c>
      <c r="CV56" t="s">
        <v>6793</v>
      </c>
      <c r="CW56" t="s">
        <v>6794</v>
      </c>
      <c r="CX56" t="s">
        <v>7520</v>
      </c>
      <c r="CY56" t="s">
        <v>7521</v>
      </c>
      <c r="CZ56" t="s">
        <v>7605</v>
      </c>
      <c r="DA56" t="s">
        <v>6793</v>
      </c>
      <c r="DB56">
        <v>2</v>
      </c>
      <c r="DC56">
        <v>3</v>
      </c>
      <c r="DD56">
        <v>3</v>
      </c>
      <c r="DE56" t="s">
        <v>6794</v>
      </c>
      <c r="EA56">
        <v>1</v>
      </c>
      <c r="EB56" t="s">
        <v>7584</v>
      </c>
      <c r="EJ56" t="s">
        <v>6794</v>
      </c>
      <c r="EP56" t="s">
        <v>6794</v>
      </c>
      <c r="OI56" t="s">
        <v>7526</v>
      </c>
      <c r="OJ56" t="s">
        <v>7526</v>
      </c>
      <c r="OK56" t="s">
        <v>7526</v>
      </c>
      <c r="OL56" t="s">
        <v>7526</v>
      </c>
      <c r="OM56" t="s">
        <v>7528</v>
      </c>
      <c r="ON56" t="s">
        <v>7529</v>
      </c>
      <c r="OO56" t="s">
        <v>7528</v>
      </c>
      <c r="OP56">
        <v>1</v>
      </c>
      <c r="OQ56" t="s">
        <v>28</v>
      </c>
      <c r="OR56" t="s">
        <v>7549</v>
      </c>
      <c r="OS56">
        <v>2007</v>
      </c>
      <c r="OT56">
        <v>6</v>
      </c>
      <c r="OU56">
        <v>1</v>
      </c>
      <c r="OV56">
        <v>6</v>
      </c>
      <c r="OW56">
        <v>1</v>
      </c>
      <c r="OX56">
        <v>0</v>
      </c>
      <c r="OY56">
        <v>35</v>
      </c>
      <c r="QE56" t="s">
        <v>7515</v>
      </c>
      <c r="QF56" t="s">
        <v>7515</v>
      </c>
      <c r="QG56" t="s">
        <v>7515</v>
      </c>
      <c r="QH56" t="s">
        <v>7515</v>
      </c>
      <c r="QI56" t="s">
        <v>7515</v>
      </c>
      <c r="QJ56" t="s">
        <v>7516</v>
      </c>
      <c r="QK56" t="s">
        <v>7515</v>
      </c>
      <c r="RP56">
        <f t="shared" si="0"/>
        <v>6</v>
      </c>
      <c r="RS56">
        <f t="shared" si="1"/>
        <v>3</v>
      </c>
    </row>
    <row r="57" spans="1:487" x14ac:dyDescent="0.3">
      <c r="A57">
        <v>70044</v>
      </c>
      <c r="B57">
        <v>131</v>
      </c>
      <c r="C57">
        <v>0</v>
      </c>
      <c r="D57">
        <v>5</v>
      </c>
      <c r="E57">
        <v>15</v>
      </c>
      <c r="F57">
        <v>94</v>
      </c>
      <c r="G57">
        <v>102</v>
      </c>
      <c r="H57">
        <v>15</v>
      </c>
      <c r="I57" t="s">
        <v>6793</v>
      </c>
      <c r="J57" t="s">
        <v>6793</v>
      </c>
      <c r="O57" t="s">
        <v>6793</v>
      </c>
      <c r="P57" t="s">
        <v>7515</v>
      </c>
      <c r="Q57" t="s">
        <v>7515</v>
      </c>
      <c r="R57" t="s">
        <v>7515</v>
      </c>
      <c r="S57" t="s">
        <v>7515</v>
      </c>
      <c r="T57" t="s">
        <v>7515</v>
      </c>
      <c r="U57" t="s">
        <v>7515</v>
      </c>
      <c r="V57" t="s">
        <v>7515</v>
      </c>
      <c r="W57" t="s">
        <v>7515</v>
      </c>
      <c r="X57" t="s">
        <v>7515</v>
      </c>
      <c r="Y57" t="s">
        <v>7515</v>
      </c>
      <c r="Z57" t="s">
        <v>7516</v>
      </c>
      <c r="AA57" t="s">
        <v>7515</v>
      </c>
      <c r="AB57" t="s">
        <v>7515</v>
      </c>
      <c r="AC57" t="s">
        <v>7515</v>
      </c>
      <c r="AD57" t="s">
        <v>7515</v>
      </c>
      <c r="AE57" t="s">
        <v>7515</v>
      </c>
      <c r="AF57" t="s">
        <v>7515</v>
      </c>
      <c r="AG57" t="s">
        <v>7515</v>
      </c>
      <c r="AH57" t="s">
        <v>7515</v>
      </c>
      <c r="AI57" t="s">
        <v>6796</v>
      </c>
      <c r="AQ57" t="s">
        <v>6985</v>
      </c>
      <c r="AR57" t="s">
        <v>6793</v>
      </c>
      <c r="AS57" t="s">
        <v>6794</v>
      </c>
      <c r="AT57">
        <v>0</v>
      </c>
      <c r="AU57">
        <v>12</v>
      </c>
      <c r="AV57" t="s">
        <v>6988</v>
      </c>
      <c r="AW57" t="s">
        <v>6794</v>
      </c>
      <c r="AX57" t="s">
        <v>6793</v>
      </c>
      <c r="AY57" t="s">
        <v>6813</v>
      </c>
      <c r="AZ57" t="s">
        <v>7531</v>
      </c>
      <c r="BA57" t="s">
        <v>7518</v>
      </c>
      <c r="BC57" t="s">
        <v>6793</v>
      </c>
      <c r="BD57" t="s">
        <v>6794</v>
      </c>
      <c r="BE57" t="s">
        <v>6793</v>
      </c>
      <c r="BF57" t="s">
        <v>6793</v>
      </c>
      <c r="BG57" t="s">
        <v>6793</v>
      </c>
      <c r="BH57" t="s">
        <v>6794</v>
      </c>
      <c r="BI57" t="s">
        <v>6793</v>
      </c>
      <c r="BJ57" t="s">
        <v>6794</v>
      </c>
      <c r="BK57" t="s">
        <v>6794</v>
      </c>
      <c r="BL57" t="s">
        <v>6794</v>
      </c>
      <c r="BM57" t="s">
        <v>7024</v>
      </c>
      <c r="BN57" t="s">
        <v>7021</v>
      </c>
      <c r="BO57" t="s">
        <v>7599</v>
      </c>
      <c r="BP57" t="s">
        <v>6757</v>
      </c>
      <c r="BS57" t="s">
        <v>7519</v>
      </c>
      <c r="BT57" t="s">
        <v>6</v>
      </c>
      <c r="BU57" t="s">
        <v>7559</v>
      </c>
      <c r="BV57" t="s">
        <v>7535</v>
      </c>
      <c r="BW57" t="s">
        <v>7515</v>
      </c>
      <c r="BX57" t="s">
        <v>7515</v>
      </c>
      <c r="BY57" t="s">
        <v>7515</v>
      </c>
      <c r="BZ57" t="s">
        <v>7516</v>
      </c>
      <c r="CA57" t="s">
        <v>7515</v>
      </c>
      <c r="CB57" t="s">
        <v>7515</v>
      </c>
      <c r="CC57" t="s">
        <v>7515</v>
      </c>
      <c r="CD57" t="s">
        <v>7515</v>
      </c>
      <c r="CE57" t="s">
        <v>7515</v>
      </c>
      <c r="CF57" t="s">
        <v>7515</v>
      </c>
      <c r="CG57" t="s">
        <v>7515</v>
      </c>
      <c r="CH57" t="s">
        <v>7515</v>
      </c>
      <c r="CI57" t="s">
        <v>6793</v>
      </c>
      <c r="CJ57" t="s">
        <v>6794</v>
      </c>
      <c r="CO57" t="s">
        <v>6793</v>
      </c>
      <c r="CP57" t="s">
        <v>6793</v>
      </c>
      <c r="CQ57" t="s">
        <v>6794</v>
      </c>
      <c r="CR57" t="s">
        <v>6794</v>
      </c>
      <c r="CS57" t="s">
        <v>6794</v>
      </c>
      <c r="CT57" t="s">
        <v>6794</v>
      </c>
      <c r="CU57" t="s">
        <v>6794</v>
      </c>
      <c r="CV57" t="s">
        <v>6793</v>
      </c>
      <c r="CW57" t="s">
        <v>6793</v>
      </c>
      <c r="CX57" t="s">
        <v>7520</v>
      </c>
      <c r="CY57" t="s">
        <v>7521</v>
      </c>
      <c r="CZ57" t="s">
        <v>7522</v>
      </c>
      <c r="DA57" t="s">
        <v>6793</v>
      </c>
      <c r="DB57">
        <v>2</v>
      </c>
      <c r="DC57">
        <v>3</v>
      </c>
      <c r="DD57">
        <v>5</v>
      </c>
      <c r="DE57" t="s">
        <v>6794</v>
      </c>
      <c r="EA57">
        <v>2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2</v>
      </c>
      <c r="EI57">
        <v>0</v>
      </c>
      <c r="EJ57" t="s">
        <v>6794</v>
      </c>
      <c r="EP57" t="s">
        <v>6793</v>
      </c>
      <c r="KE57" t="s">
        <v>7524</v>
      </c>
      <c r="KF57" t="s">
        <v>7556</v>
      </c>
      <c r="KG57">
        <v>2007</v>
      </c>
      <c r="KI57" t="s">
        <v>7527</v>
      </c>
      <c r="KJ57" t="s">
        <v>7527</v>
      </c>
      <c r="KK57" t="s">
        <v>6793</v>
      </c>
      <c r="KM57" t="s">
        <v>7524</v>
      </c>
      <c r="KN57" t="s">
        <v>7556</v>
      </c>
      <c r="KO57">
        <v>2007</v>
      </c>
      <c r="KS57" t="s">
        <v>6793</v>
      </c>
      <c r="OI57" t="s">
        <v>7526</v>
      </c>
      <c r="OJ57" t="s">
        <v>7526</v>
      </c>
      <c r="OK57" t="s">
        <v>7526</v>
      </c>
      <c r="OM57" t="s">
        <v>7528</v>
      </c>
      <c r="ON57" t="s">
        <v>7539</v>
      </c>
      <c r="OO57" t="s">
        <v>7528</v>
      </c>
      <c r="OP57">
        <v>1</v>
      </c>
      <c r="OQ57" t="s">
        <v>28</v>
      </c>
      <c r="OR57" t="s">
        <v>265</v>
      </c>
      <c r="OS57">
        <v>2007</v>
      </c>
      <c r="OT57">
        <v>4</v>
      </c>
      <c r="OU57">
        <v>1</v>
      </c>
      <c r="OV57">
        <v>4</v>
      </c>
      <c r="OW57">
        <v>1</v>
      </c>
      <c r="OX57">
        <v>0</v>
      </c>
      <c r="OY57">
        <v>35</v>
      </c>
      <c r="OZ57" t="s">
        <v>7515</v>
      </c>
      <c r="PA57" t="s">
        <v>7515</v>
      </c>
      <c r="PB57" t="s">
        <v>7515</v>
      </c>
      <c r="PC57" t="s">
        <v>7515</v>
      </c>
      <c r="PD57" t="s">
        <v>7515</v>
      </c>
      <c r="PE57" t="s">
        <v>7515</v>
      </c>
      <c r="PF57" t="s">
        <v>7515</v>
      </c>
      <c r="PG57" t="s">
        <v>7515</v>
      </c>
      <c r="PH57" t="s">
        <v>7515</v>
      </c>
      <c r="PI57" t="s">
        <v>7515</v>
      </c>
      <c r="PJ57" t="s">
        <v>7515</v>
      </c>
      <c r="PK57" t="s">
        <v>7515</v>
      </c>
      <c r="PL57" t="s">
        <v>7515</v>
      </c>
      <c r="PM57" t="s">
        <v>7515</v>
      </c>
      <c r="PN57" t="s">
        <v>7515</v>
      </c>
      <c r="PO57" t="s">
        <v>7515</v>
      </c>
      <c r="PP57" t="s">
        <v>7515</v>
      </c>
      <c r="PQ57" t="s">
        <v>7515</v>
      </c>
      <c r="PR57" t="s">
        <v>7515</v>
      </c>
      <c r="PS57" t="s">
        <v>7516</v>
      </c>
      <c r="PT57" t="s">
        <v>7516</v>
      </c>
      <c r="PU57" t="s">
        <v>7515</v>
      </c>
      <c r="PV57" t="s">
        <v>7515</v>
      </c>
      <c r="PW57" t="s">
        <v>7515</v>
      </c>
      <c r="PX57" t="s">
        <v>7515</v>
      </c>
      <c r="PY57" t="s">
        <v>7515</v>
      </c>
      <c r="PZ57" t="s">
        <v>7515</v>
      </c>
      <c r="QA57" t="s">
        <v>7515</v>
      </c>
      <c r="QB57" t="s">
        <v>7515</v>
      </c>
      <c r="QC57" t="s">
        <v>7515</v>
      </c>
      <c r="QE57" t="s">
        <v>7515</v>
      </c>
      <c r="QF57" t="s">
        <v>7515</v>
      </c>
      <c r="QG57" t="s">
        <v>7515</v>
      </c>
      <c r="QH57" t="s">
        <v>7515</v>
      </c>
      <c r="QI57" t="s">
        <v>7515</v>
      </c>
      <c r="QJ57" t="s">
        <v>7515</v>
      </c>
      <c r="QK57" t="s">
        <v>7516</v>
      </c>
      <c r="RP57">
        <f t="shared" si="0"/>
        <v>4</v>
      </c>
      <c r="RS57">
        <f t="shared" si="1"/>
        <v>3</v>
      </c>
    </row>
    <row r="58" spans="1:487" x14ac:dyDescent="0.3">
      <c r="A58">
        <v>70045</v>
      </c>
      <c r="B58">
        <v>132</v>
      </c>
      <c r="C58">
        <v>0</v>
      </c>
      <c r="D58">
        <v>5</v>
      </c>
      <c r="E58">
        <v>13</v>
      </c>
      <c r="F58">
        <v>81</v>
      </c>
      <c r="G58">
        <v>102</v>
      </c>
      <c r="H58">
        <v>3</v>
      </c>
      <c r="I58" t="s">
        <v>6793</v>
      </c>
      <c r="J58" t="s">
        <v>6793</v>
      </c>
      <c r="O58" t="s">
        <v>6793</v>
      </c>
      <c r="P58" t="s">
        <v>7516</v>
      </c>
      <c r="Q58" t="s">
        <v>7515</v>
      </c>
      <c r="R58" t="s">
        <v>7515</v>
      </c>
      <c r="S58" t="s">
        <v>7515</v>
      </c>
      <c r="T58" t="s">
        <v>7515</v>
      </c>
      <c r="U58" t="s">
        <v>7515</v>
      </c>
      <c r="V58" t="s">
        <v>7515</v>
      </c>
      <c r="W58" t="s">
        <v>7515</v>
      </c>
      <c r="X58" t="s">
        <v>7515</v>
      </c>
      <c r="Y58" t="s">
        <v>7515</v>
      </c>
      <c r="Z58" t="s">
        <v>7515</v>
      </c>
      <c r="AA58" t="s">
        <v>7515</v>
      </c>
      <c r="AB58" t="s">
        <v>7515</v>
      </c>
      <c r="AC58" t="s">
        <v>7515</v>
      </c>
      <c r="AD58" t="s">
        <v>7515</v>
      </c>
      <c r="AE58" t="s">
        <v>7515</v>
      </c>
      <c r="AF58" t="s">
        <v>7515</v>
      </c>
      <c r="AG58" t="s">
        <v>7515</v>
      </c>
      <c r="AH58" t="s">
        <v>7515</v>
      </c>
      <c r="AI58" t="s">
        <v>6796</v>
      </c>
      <c r="AQ58" t="s">
        <v>6985</v>
      </c>
      <c r="AR58" t="s">
        <v>6793</v>
      </c>
      <c r="AS58" t="s">
        <v>6793</v>
      </c>
      <c r="AT58">
        <v>0</v>
      </c>
      <c r="AU58">
        <v>23</v>
      </c>
      <c r="AV58" t="s">
        <v>6988</v>
      </c>
      <c r="AW58" t="s">
        <v>6793</v>
      </c>
      <c r="AX58" t="s">
        <v>6966</v>
      </c>
      <c r="AY58" t="s">
        <v>6813</v>
      </c>
      <c r="AZ58" t="s">
        <v>6</v>
      </c>
      <c r="BA58" t="s">
        <v>7518</v>
      </c>
      <c r="BC58" t="s">
        <v>6794</v>
      </c>
      <c r="BD58" t="s">
        <v>6794</v>
      </c>
      <c r="BE58" t="s">
        <v>6794</v>
      </c>
      <c r="BF58" t="s">
        <v>6794</v>
      </c>
      <c r="BG58" t="s">
        <v>6793</v>
      </c>
      <c r="BH58" t="s">
        <v>6793</v>
      </c>
      <c r="BI58" t="s">
        <v>6793</v>
      </c>
      <c r="BJ58" t="s">
        <v>6794</v>
      </c>
      <c r="BK58" t="s">
        <v>6966</v>
      </c>
      <c r="BL58" t="s">
        <v>6966</v>
      </c>
      <c r="BM58" t="s">
        <v>7025</v>
      </c>
      <c r="BN58" t="s">
        <v>6</v>
      </c>
      <c r="BO58" t="s">
        <v>6794</v>
      </c>
      <c r="BQ58" t="s">
        <v>7547</v>
      </c>
      <c r="BR58" t="s">
        <v>6</v>
      </c>
      <c r="BS58" t="s">
        <v>7533</v>
      </c>
      <c r="BT58" t="s">
        <v>6</v>
      </c>
      <c r="BU58" t="s">
        <v>31</v>
      </c>
      <c r="BV58" t="s">
        <v>7535</v>
      </c>
      <c r="BW58" t="s">
        <v>7516</v>
      </c>
      <c r="BX58" t="s">
        <v>7515</v>
      </c>
      <c r="BY58" t="s">
        <v>7515</v>
      </c>
      <c r="BZ58" t="s">
        <v>7515</v>
      </c>
      <c r="CA58" t="s">
        <v>7515</v>
      </c>
      <c r="CB58" t="s">
        <v>7515</v>
      </c>
      <c r="CC58" t="s">
        <v>7515</v>
      </c>
      <c r="CD58" t="s">
        <v>7515</v>
      </c>
      <c r="CE58" t="s">
        <v>7515</v>
      </c>
      <c r="CF58" t="s">
        <v>7515</v>
      </c>
      <c r="CG58" t="s">
        <v>7515</v>
      </c>
      <c r="CH58" t="s">
        <v>7515</v>
      </c>
      <c r="CI58" t="s">
        <v>6793</v>
      </c>
      <c r="CJ58" t="s">
        <v>6794</v>
      </c>
      <c r="CO58" t="s">
        <v>6794</v>
      </c>
      <c r="CP58" t="s">
        <v>6794</v>
      </c>
      <c r="CQ58" t="s">
        <v>6794</v>
      </c>
      <c r="CR58" t="s">
        <v>6794</v>
      </c>
      <c r="CS58" t="s">
        <v>6794</v>
      </c>
      <c r="CT58" t="s">
        <v>6794</v>
      </c>
      <c r="CU58" t="s">
        <v>6794</v>
      </c>
      <c r="CV58" t="s">
        <v>6793</v>
      </c>
      <c r="CW58" t="s">
        <v>6966</v>
      </c>
      <c r="CX58" t="s">
        <v>7520</v>
      </c>
      <c r="CY58" t="s">
        <v>7521</v>
      </c>
      <c r="CZ58" t="s">
        <v>7522</v>
      </c>
      <c r="DA58" t="s">
        <v>6793</v>
      </c>
      <c r="DB58">
        <v>3</v>
      </c>
      <c r="DC58">
        <v>6</v>
      </c>
      <c r="DD58">
        <v>2</v>
      </c>
      <c r="DE58" t="s">
        <v>6794</v>
      </c>
      <c r="EA58">
        <v>4</v>
      </c>
      <c r="EC58">
        <v>2</v>
      </c>
      <c r="ED58">
        <v>0</v>
      </c>
      <c r="EE58">
        <v>0</v>
      </c>
      <c r="EF58">
        <v>2</v>
      </c>
      <c r="EG58">
        <v>0</v>
      </c>
      <c r="EH58">
        <v>0</v>
      </c>
      <c r="EI58">
        <v>0</v>
      </c>
      <c r="EJ58" t="s">
        <v>6794</v>
      </c>
      <c r="EP58" t="s">
        <v>6794</v>
      </c>
      <c r="OI58" t="s">
        <v>7526</v>
      </c>
      <c r="OJ58" t="s">
        <v>7526</v>
      </c>
      <c r="OK58" t="s">
        <v>7526</v>
      </c>
      <c r="OL58" t="s">
        <v>7526</v>
      </c>
      <c r="OM58" t="s">
        <v>7528</v>
      </c>
      <c r="ON58" t="s">
        <v>7539</v>
      </c>
      <c r="OO58" t="s">
        <v>7528</v>
      </c>
      <c r="OP58">
        <v>1</v>
      </c>
      <c r="OQ58" t="s">
        <v>28</v>
      </c>
      <c r="OR58" t="s">
        <v>7549</v>
      </c>
      <c r="OS58">
        <v>2007</v>
      </c>
      <c r="OT58">
        <v>7</v>
      </c>
      <c r="OU58">
        <v>1</v>
      </c>
      <c r="OV58">
        <v>7</v>
      </c>
      <c r="OW58">
        <v>1</v>
      </c>
      <c r="OX58">
        <v>0</v>
      </c>
      <c r="OY58">
        <v>35</v>
      </c>
      <c r="QE58" t="s">
        <v>7515</v>
      </c>
      <c r="QF58" t="s">
        <v>7515</v>
      </c>
      <c r="QG58" t="s">
        <v>7515</v>
      </c>
      <c r="QH58" t="s">
        <v>7515</v>
      </c>
      <c r="QI58" t="s">
        <v>7515</v>
      </c>
      <c r="QJ58" t="s">
        <v>7515</v>
      </c>
      <c r="QK58" t="s">
        <v>7516</v>
      </c>
      <c r="RP58">
        <f t="shared" si="0"/>
        <v>2</v>
      </c>
      <c r="RS58">
        <f t="shared" si="1"/>
        <v>4</v>
      </c>
    </row>
    <row r="59" spans="1:487" x14ac:dyDescent="0.3">
      <c r="A59">
        <v>70046</v>
      </c>
      <c r="B59">
        <v>136</v>
      </c>
      <c r="C59">
        <v>0</v>
      </c>
      <c r="D59">
        <v>5</v>
      </c>
      <c r="E59">
        <v>11</v>
      </c>
      <c r="F59">
        <v>87</v>
      </c>
      <c r="G59">
        <v>102</v>
      </c>
      <c r="H59">
        <v>16</v>
      </c>
      <c r="I59" t="s">
        <v>6793</v>
      </c>
      <c r="J59" t="s">
        <v>6793</v>
      </c>
      <c r="O59" t="s">
        <v>6793</v>
      </c>
      <c r="P59" t="s">
        <v>7515</v>
      </c>
      <c r="Q59" t="s">
        <v>7516</v>
      </c>
      <c r="R59" t="s">
        <v>7515</v>
      </c>
      <c r="S59" t="s">
        <v>7515</v>
      </c>
      <c r="T59" t="s">
        <v>7515</v>
      </c>
      <c r="U59" t="s">
        <v>7515</v>
      </c>
      <c r="V59" t="s">
        <v>7515</v>
      </c>
      <c r="W59" t="s">
        <v>7515</v>
      </c>
      <c r="X59" t="s">
        <v>7515</v>
      </c>
      <c r="Y59" t="s">
        <v>7515</v>
      </c>
      <c r="Z59" t="s">
        <v>7515</v>
      </c>
      <c r="AA59" t="s">
        <v>7515</v>
      </c>
      <c r="AB59" t="s">
        <v>7515</v>
      </c>
      <c r="AC59" t="s">
        <v>7515</v>
      </c>
      <c r="AD59" t="s">
        <v>7515</v>
      </c>
      <c r="AE59" t="s">
        <v>7515</v>
      </c>
      <c r="AF59" t="s">
        <v>7515</v>
      </c>
      <c r="AG59" t="s">
        <v>7515</v>
      </c>
      <c r="AH59" t="s">
        <v>7515</v>
      </c>
      <c r="AI59" t="s">
        <v>7517</v>
      </c>
      <c r="AL59">
        <v>0</v>
      </c>
      <c r="AM59">
        <v>2</v>
      </c>
      <c r="AN59" t="s">
        <v>7550</v>
      </c>
      <c r="AO59">
        <v>6</v>
      </c>
      <c r="AQ59" t="s">
        <v>6993</v>
      </c>
      <c r="AR59" t="s">
        <v>6794</v>
      </c>
      <c r="AS59" t="s">
        <v>6794</v>
      </c>
      <c r="AT59">
        <v>0</v>
      </c>
      <c r="AU59">
        <v>15</v>
      </c>
      <c r="AV59" t="s">
        <v>7568</v>
      </c>
      <c r="AW59" t="s">
        <v>6794</v>
      </c>
      <c r="AX59" t="s">
        <v>6794</v>
      </c>
      <c r="AY59" t="s">
        <v>6814</v>
      </c>
      <c r="BA59" t="s">
        <v>6991</v>
      </c>
      <c r="BB59" t="s">
        <v>7583</v>
      </c>
      <c r="BC59" t="s">
        <v>6794</v>
      </c>
      <c r="BD59" t="s">
        <v>6794</v>
      </c>
      <c r="BE59" t="s">
        <v>6793</v>
      </c>
      <c r="BF59" t="s">
        <v>6793</v>
      </c>
      <c r="BH59" t="s">
        <v>6794</v>
      </c>
      <c r="BI59" t="s">
        <v>6794</v>
      </c>
      <c r="BJ59" t="s">
        <v>6794</v>
      </c>
      <c r="BK59" t="s">
        <v>6793</v>
      </c>
      <c r="BL59" t="s">
        <v>6794</v>
      </c>
      <c r="BM59" t="s">
        <v>7024</v>
      </c>
      <c r="BN59" t="s">
        <v>7029</v>
      </c>
      <c r="BO59" t="s">
        <v>6794</v>
      </c>
      <c r="BQ59">
        <v>35</v>
      </c>
      <c r="BR59" t="s">
        <v>6</v>
      </c>
      <c r="BS59" t="s">
        <v>7519</v>
      </c>
      <c r="BT59" t="s">
        <v>7601</v>
      </c>
      <c r="BU59" t="s">
        <v>7559</v>
      </c>
      <c r="BV59" t="s">
        <v>7535</v>
      </c>
      <c r="BW59" t="s">
        <v>7516</v>
      </c>
      <c r="BX59" t="s">
        <v>7515</v>
      </c>
      <c r="BY59" t="s">
        <v>7515</v>
      </c>
      <c r="BZ59" t="s">
        <v>7515</v>
      </c>
      <c r="CA59" t="s">
        <v>7515</v>
      </c>
      <c r="CB59" t="s">
        <v>7515</v>
      </c>
      <c r="CC59" t="s">
        <v>7515</v>
      </c>
      <c r="CD59" t="s">
        <v>7515</v>
      </c>
      <c r="CE59" t="s">
        <v>7515</v>
      </c>
      <c r="CF59" t="s">
        <v>7515</v>
      </c>
      <c r="CG59" t="s">
        <v>7515</v>
      </c>
      <c r="CH59" t="s">
        <v>7515</v>
      </c>
      <c r="CI59" t="s">
        <v>6793</v>
      </c>
      <c r="CJ59" t="s">
        <v>6794</v>
      </c>
      <c r="CO59" t="s">
        <v>6793</v>
      </c>
      <c r="CP59" t="s">
        <v>6794</v>
      </c>
      <c r="CQ59" t="s">
        <v>6794</v>
      </c>
      <c r="CR59" t="s">
        <v>6793</v>
      </c>
      <c r="CS59" t="s">
        <v>6794</v>
      </c>
      <c r="CT59" t="s">
        <v>6793</v>
      </c>
      <c r="CU59" t="s">
        <v>6794</v>
      </c>
      <c r="CV59" t="s">
        <v>6793</v>
      </c>
      <c r="CW59" t="s">
        <v>6794</v>
      </c>
      <c r="CX59" t="s">
        <v>7545</v>
      </c>
      <c r="CY59" t="s">
        <v>7521</v>
      </c>
      <c r="CZ59" t="s">
        <v>7522</v>
      </c>
      <c r="DA59" t="s">
        <v>6794</v>
      </c>
      <c r="DB59">
        <v>1</v>
      </c>
      <c r="DC59">
        <v>2</v>
      </c>
      <c r="DD59">
        <v>2</v>
      </c>
      <c r="EA59">
        <v>2</v>
      </c>
      <c r="EC59">
        <v>0</v>
      </c>
      <c r="ED59">
        <v>0</v>
      </c>
      <c r="EE59">
        <v>0</v>
      </c>
      <c r="EF59">
        <v>0</v>
      </c>
      <c r="EG59">
        <v>2</v>
      </c>
      <c r="EH59">
        <v>0</v>
      </c>
      <c r="EI59">
        <v>0</v>
      </c>
      <c r="EP59" t="s">
        <v>6794</v>
      </c>
      <c r="OM59" t="s">
        <v>7528</v>
      </c>
      <c r="ON59" t="s">
        <v>7539</v>
      </c>
      <c r="OO59" t="s">
        <v>7528</v>
      </c>
      <c r="OP59">
        <v>1</v>
      </c>
      <c r="OQ59" t="s">
        <v>28</v>
      </c>
      <c r="OR59" t="s">
        <v>265</v>
      </c>
      <c r="OS59">
        <v>2006</v>
      </c>
      <c r="OT59">
        <v>10</v>
      </c>
      <c r="OU59">
        <v>1</v>
      </c>
      <c r="OV59">
        <v>10</v>
      </c>
      <c r="OW59">
        <v>0</v>
      </c>
      <c r="OX59">
        <v>1</v>
      </c>
      <c r="OY59">
        <v>35</v>
      </c>
      <c r="QE59">
        <v>-5</v>
      </c>
      <c r="QF59">
        <v>-5</v>
      </c>
      <c r="QG59">
        <v>-5</v>
      </c>
      <c r="QH59">
        <v>-5</v>
      </c>
      <c r="QI59">
        <v>-5</v>
      </c>
      <c r="QJ59">
        <v>-5</v>
      </c>
      <c r="QK59">
        <v>-5</v>
      </c>
      <c r="RP59">
        <f t="shared" si="0"/>
        <v>3</v>
      </c>
      <c r="RS59">
        <f t="shared" si="1"/>
        <v>3</v>
      </c>
    </row>
    <row r="60" spans="1:487" x14ac:dyDescent="0.3">
      <c r="A60">
        <v>70047</v>
      </c>
      <c r="B60">
        <v>143</v>
      </c>
      <c r="C60">
        <v>0</v>
      </c>
      <c r="D60">
        <v>5</v>
      </c>
      <c r="E60">
        <v>17</v>
      </c>
      <c r="F60">
        <v>100</v>
      </c>
      <c r="G60">
        <v>102</v>
      </c>
      <c r="H60">
        <v>3</v>
      </c>
      <c r="I60" t="s">
        <v>6793</v>
      </c>
      <c r="J60" t="s">
        <v>6793</v>
      </c>
      <c r="O60" t="s">
        <v>6793</v>
      </c>
      <c r="P60" t="s">
        <v>7515</v>
      </c>
      <c r="Q60" t="s">
        <v>7516</v>
      </c>
      <c r="R60" t="s">
        <v>7515</v>
      </c>
      <c r="S60" t="s">
        <v>7515</v>
      </c>
      <c r="T60" t="s">
        <v>7515</v>
      </c>
      <c r="U60" t="s">
        <v>7515</v>
      </c>
      <c r="V60" t="s">
        <v>7515</v>
      </c>
      <c r="W60" t="s">
        <v>7515</v>
      </c>
      <c r="X60" t="s">
        <v>7515</v>
      </c>
      <c r="Y60" t="s">
        <v>7516</v>
      </c>
      <c r="Z60" t="s">
        <v>7515</v>
      </c>
      <c r="AA60" t="s">
        <v>7515</v>
      </c>
      <c r="AB60" t="s">
        <v>7515</v>
      </c>
      <c r="AC60" t="s">
        <v>7515</v>
      </c>
      <c r="AD60" t="s">
        <v>7515</v>
      </c>
      <c r="AE60" t="s">
        <v>7515</v>
      </c>
      <c r="AF60" t="s">
        <v>7515</v>
      </c>
      <c r="AG60" t="s">
        <v>7515</v>
      </c>
      <c r="AH60" t="s">
        <v>7515</v>
      </c>
      <c r="AI60" t="s">
        <v>6796</v>
      </c>
      <c r="AQ60" t="s">
        <v>6985</v>
      </c>
      <c r="AR60" t="s">
        <v>6793</v>
      </c>
      <c r="AS60" t="s">
        <v>6794</v>
      </c>
      <c r="AT60">
        <v>0</v>
      </c>
      <c r="AU60">
        <v>15</v>
      </c>
      <c r="AV60" t="s">
        <v>6988</v>
      </c>
      <c r="AW60" t="s">
        <v>6793</v>
      </c>
      <c r="AX60" t="s">
        <v>6794</v>
      </c>
      <c r="AY60" t="s">
        <v>6813</v>
      </c>
      <c r="AZ60" t="s">
        <v>7531</v>
      </c>
      <c r="BA60" t="s">
        <v>7518</v>
      </c>
      <c r="BC60" t="s">
        <v>6794</v>
      </c>
      <c r="BD60" t="s">
        <v>6793</v>
      </c>
      <c r="BE60" t="s">
        <v>6793</v>
      </c>
      <c r="BF60" t="s">
        <v>6793</v>
      </c>
      <c r="BG60" t="s">
        <v>6793</v>
      </c>
      <c r="BH60" t="s">
        <v>6794</v>
      </c>
      <c r="BI60" t="s">
        <v>6793</v>
      </c>
      <c r="BJ60" t="s">
        <v>6794</v>
      </c>
      <c r="BK60" t="s">
        <v>6794</v>
      </c>
      <c r="BL60" t="s">
        <v>6794</v>
      </c>
      <c r="BM60" t="s">
        <v>7022</v>
      </c>
      <c r="BN60" t="s">
        <v>7024</v>
      </c>
      <c r="BO60" t="s">
        <v>6794</v>
      </c>
      <c r="BQ60">
        <v>50</v>
      </c>
      <c r="BR60">
        <v>25</v>
      </c>
      <c r="BS60" t="s">
        <v>7533</v>
      </c>
      <c r="BT60" t="s">
        <v>6</v>
      </c>
      <c r="BU60" t="s">
        <v>7559</v>
      </c>
      <c r="BV60">
        <v>10</v>
      </c>
      <c r="BW60" t="s">
        <v>7516</v>
      </c>
      <c r="BX60" t="s">
        <v>7515</v>
      </c>
      <c r="BY60" t="s">
        <v>7515</v>
      </c>
      <c r="BZ60" t="s">
        <v>7515</v>
      </c>
      <c r="CA60" t="s">
        <v>7515</v>
      </c>
      <c r="CB60" t="s">
        <v>7515</v>
      </c>
      <c r="CC60" t="s">
        <v>7515</v>
      </c>
      <c r="CD60" t="s">
        <v>7515</v>
      </c>
      <c r="CE60" t="s">
        <v>7515</v>
      </c>
      <c r="CF60" t="s">
        <v>7515</v>
      </c>
      <c r="CG60" t="s">
        <v>7515</v>
      </c>
      <c r="CH60" t="s">
        <v>7515</v>
      </c>
      <c r="CI60" t="s">
        <v>6793</v>
      </c>
      <c r="CJ60" t="s">
        <v>6794</v>
      </c>
      <c r="CO60" t="s">
        <v>6793</v>
      </c>
      <c r="CP60" t="s">
        <v>6794</v>
      </c>
      <c r="CQ60" t="s">
        <v>6794</v>
      </c>
      <c r="CR60" t="s">
        <v>6793</v>
      </c>
      <c r="CS60" t="s">
        <v>6793</v>
      </c>
      <c r="CT60" t="s">
        <v>6793</v>
      </c>
      <c r="CU60" t="s">
        <v>6794</v>
      </c>
      <c r="CV60" t="s">
        <v>6793</v>
      </c>
      <c r="CW60" t="s">
        <v>6794</v>
      </c>
      <c r="CX60" t="s">
        <v>7520</v>
      </c>
      <c r="CY60" t="s">
        <v>7521</v>
      </c>
      <c r="CZ60" t="s">
        <v>7587</v>
      </c>
      <c r="DA60" t="s">
        <v>6793</v>
      </c>
      <c r="DB60">
        <v>3</v>
      </c>
      <c r="DC60">
        <v>3</v>
      </c>
      <c r="DD60">
        <v>4</v>
      </c>
      <c r="DE60" t="s">
        <v>6794</v>
      </c>
      <c r="EA60">
        <v>3</v>
      </c>
      <c r="EC60">
        <v>0</v>
      </c>
      <c r="ED60">
        <v>0</v>
      </c>
      <c r="EE60">
        <v>0</v>
      </c>
      <c r="EF60">
        <v>1</v>
      </c>
      <c r="EG60">
        <v>0</v>
      </c>
      <c r="EH60">
        <v>1</v>
      </c>
      <c r="EI60">
        <v>1</v>
      </c>
      <c r="EJ60" t="s">
        <v>6794</v>
      </c>
      <c r="EP60" t="s">
        <v>6793</v>
      </c>
      <c r="FO60" t="s">
        <v>7524</v>
      </c>
      <c r="FP60" t="s">
        <v>7574</v>
      </c>
      <c r="FQ60">
        <v>2007</v>
      </c>
      <c r="FS60" t="s">
        <v>7526</v>
      </c>
      <c r="FT60" t="s">
        <v>7526</v>
      </c>
      <c r="FU60" t="s">
        <v>6794</v>
      </c>
      <c r="FV60" t="s">
        <v>6793</v>
      </c>
      <c r="OJ60" t="s">
        <v>7582</v>
      </c>
      <c r="OK60" t="s">
        <v>7526</v>
      </c>
      <c r="OL60" t="s">
        <v>7526</v>
      </c>
      <c r="OM60" t="s">
        <v>7528</v>
      </c>
      <c r="ON60" t="s">
        <v>7539</v>
      </c>
      <c r="OO60" t="s">
        <v>7528</v>
      </c>
      <c r="OP60">
        <v>1</v>
      </c>
      <c r="OQ60" t="s">
        <v>28</v>
      </c>
      <c r="OR60" t="s">
        <v>7549</v>
      </c>
      <c r="OS60">
        <v>2007</v>
      </c>
      <c r="OT60">
        <v>11</v>
      </c>
      <c r="OU60">
        <v>1</v>
      </c>
      <c r="OV60">
        <v>11</v>
      </c>
      <c r="OW60">
        <v>1</v>
      </c>
      <c r="OX60">
        <v>0</v>
      </c>
      <c r="OY60">
        <v>35</v>
      </c>
      <c r="OZ60" t="s">
        <v>7515</v>
      </c>
      <c r="PA60" t="s">
        <v>7515</v>
      </c>
      <c r="PB60" t="s">
        <v>7515</v>
      </c>
      <c r="PC60" t="s">
        <v>7515</v>
      </c>
      <c r="PD60" t="s">
        <v>7516</v>
      </c>
      <c r="PE60" t="s">
        <v>7515</v>
      </c>
      <c r="PF60" t="s">
        <v>7515</v>
      </c>
      <c r="PG60" t="s">
        <v>7515</v>
      </c>
      <c r="PH60" t="s">
        <v>7515</v>
      </c>
      <c r="PI60" t="s">
        <v>7515</v>
      </c>
      <c r="PJ60" t="s">
        <v>7515</v>
      </c>
      <c r="PK60" t="s">
        <v>7515</v>
      </c>
      <c r="PL60" t="s">
        <v>7515</v>
      </c>
      <c r="PM60" t="s">
        <v>7515</v>
      </c>
      <c r="PN60" t="s">
        <v>7515</v>
      </c>
      <c r="PO60" t="s">
        <v>7515</v>
      </c>
      <c r="PP60" t="s">
        <v>7515</v>
      </c>
      <c r="PQ60" t="s">
        <v>7515</v>
      </c>
      <c r="PR60" t="s">
        <v>7515</v>
      </c>
      <c r="PS60" t="s">
        <v>7515</v>
      </c>
      <c r="PT60" t="s">
        <v>7515</v>
      </c>
      <c r="PU60" t="s">
        <v>7515</v>
      </c>
      <c r="PV60" t="s">
        <v>7515</v>
      </c>
      <c r="PW60" t="s">
        <v>7515</v>
      </c>
      <c r="PX60" t="s">
        <v>7515</v>
      </c>
      <c r="PY60" t="s">
        <v>7515</v>
      </c>
      <c r="PZ60" t="s">
        <v>7515</v>
      </c>
      <c r="QA60" t="s">
        <v>7515</v>
      </c>
      <c r="QB60" t="s">
        <v>7515</v>
      </c>
      <c r="QC60" t="s">
        <v>7515</v>
      </c>
      <c r="QE60" t="s">
        <v>7516</v>
      </c>
      <c r="QF60" t="s">
        <v>7515</v>
      </c>
      <c r="QG60" t="s">
        <v>7515</v>
      </c>
      <c r="QH60" t="s">
        <v>7516</v>
      </c>
      <c r="QI60" t="s">
        <v>7515</v>
      </c>
      <c r="QJ60" t="s">
        <v>7515</v>
      </c>
      <c r="QK60" t="s">
        <v>7515</v>
      </c>
      <c r="RP60">
        <f t="shared" si="0"/>
        <v>3</v>
      </c>
      <c r="RS60">
        <f t="shared" si="1"/>
        <v>2</v>
      </c>
    </row>
    <row r="61" spans="1:487" x14ac:dyDescent="0.3">
      <c r="A61">
        <v>70048</v>
      </c>
      <c r="B61">
        <v>145</v>
      </c>
      <c r="C61">
        <v>0</v>
      </c>
      <c r="D61">
        <v>5</v>
      </c>
      <c r="E61">
        <v>11</v>
      </c>
      <c r="F61">
        <v>80</v>
      </c>
      <c r="G61">
        <v>102</v>
      </c>
      <c r="H61">
        <v>9</v>
      </c>
      <c r="I61" t="s">
        <v>6793</v>
      </c>
      <c r="J61" t="s">
        <v>6793</v>
      </c>
      <c r="O61" t="s">
        <v>6793</v>
      </c>
      <c r="P61" t="s">
        <v>7515</v>
      </c>
      <c r="Q61" t="s">
        <v>7516</v>
      </c>
      <c r="R61" t="s">
        <v>7515</v>
      </c>
      <c r="S61" t="s">
        <v>7515</v>
      </c>
      <c r="T61" t="s">
        <v>7515</v>
      </c>
      <c r="U61" t="s">
        <v>7515</v>
      </c>
      <c r="V61" t="s">
        <v>7515</v>
      </c>
      <c r="W61" t="s">
        <v>7515</v>
      </c>
      <c r="X61" t="s">
        <v>7515</v>
      </c>
      <c r="Y61" t="s">
        <v>7515</v>
      </c>
      <c r="Z61" t="s">
        <v>7515</v>
      </c>
      <c r="AA61" t="s">
        <v>7515</v>
      </c>
      <c r="AB61" t="s">
        <v>7515</v>
      </c>
      <c r="AC61" t="s">
        <v>7515</v>
      </c>
      <c r="AD61" t="s">
        <v>7515</v>
      </c>
      <c r="AE61" t="s">
        <v>7515</v>
      </c>
      <c r="AF61" t="s">
        <v>7515</v>
      </c>
      <c r="AG61" t="s">
        <v>7515</v>
      </c>
      <c r="AH61" t="s">
        <v>7515</v>
      </c>
      <c r="AI61" t="s">
        <v>6796</v>
      </c>
      <c r="AQ61" t="s">
        <v>6985</v>
      </c>
      <c r="AR61" t="s">
        <v>6793</v>
      </c>
      <c r="AS61" t="s">
        <v>6793</v>
      </c>
      <c r="AT61" t="s">
        <v>6</v>
      </c>
      <c r="AU61" t="s">
        <v>6</v>
      </c>
      <c r="AV61" t="s">
        <v>6988</v>
      </c>
      <c r="AW61" t="s">
        <v>6793</v>
      </c>
      <c r="AX61" t="s">
        <v>6793</v>
      </c>
      <c r="AY61" t="s">
        <v>6</v>
      </c>
      <c r="BA61" t="s">
        <v>6991</v>
      </c>
      <c r="BC61" t="s">
        <v>6793</v>
      </c>
      <c r="BD61" t="s">
        <v>6794</v>
      </c>
      <c r="BE61" t="s">
        <v>6793</v>
      </c>
      <c r="BF61" t="s">
        <v>6793</v>
      </c>
      <c r="BG61" t="s">
        <v>6966</v>
      </c>
      <c r="BH61" t="s">
        <v>6793</v>
      </c>
      <c r="BI61" t="s">
        <v>6794</v>
      </c>
      <c r="BJ61" t="s">
        <v>6794</v>
      </c>
      <c r="BK61" t="s">
        <v>6794</v>
      </c>
      <c r="BL61" t="s">
        <v>6794</v>
      </c>
      <c r="BM61" t="s">
        <v>7025</v>
      </c>
      <c r="BN61" t="s">
        <v>7024</v>
      </c>
      <c r="BO61" t="s">
        <v>7540</v>
      </c>
      <c r="BP61" t="s">
        <v>6</v>
      </c>
      <c r="BS61" t="s">
        <v>7533</v>
      </c>
      <c r="BT61" t="s">
        <v>6</v>
      </c>
      <c r="BU61" t="s">
        <v>7559</v>
      </c>
      <c r="BV61" t="s">
        <v>7561</v>
      </c>
      <c r="BW61" t="s">
        <v>7515</v>
      </c>
      <c r="BX61" t="s">
        <v>7516</v>
      </c>
      <c r="BY61" t="s">
        <v>7515</v>
      </c>
      <c r="BZ61" t="s">
        <v>7515</v>
      </c>
      <c r="CA61" t="s">
        <v>7515</v>
      </c>
      <c r="CB61" t="s">
        <v>7515</v>
      </c>
      <c r="CC61" t="s">
        <v>7515</v>
      </c>
      <c r="CD61" t="s">
        <v>7515</v>
      </c>
      <c r="CE61" t="s">
        <v>7515</v>
      </c>
      <c r="CF61" t="s">
        <v>7515</v>
      </c>
      <c r="CG61" t="s">
        <v>7515</v>
      </c>
      <c r="CH61" t="s">
        <v>7515</v>
      </c>
      <c r="CI61" t="s">
        <v>6793</v>
      </c>
      <c r="CJ61" t="s">
        <v>6794</v>
      </c>
      <c r="CO61" t="s">
        <v>6793</v>
      </c>
      <c r="CP61" t="s">
        <v>6793</v>
      </c>
      <c r="CQ61" t="s">
        <v>6794</v>
      </c>
      <c r="CR61" t="s">
        <v>6793</v>
      </c>
      <c r="CS61" t="s">
        <v>6793</v>
      </c>
      <c r="CT61" t="s">
        <v>6793</v>
      </c>
      <c r="CU61" t="s">
        <v>6794</v>
      </c>
      <c r="CV61" t="s">
        <v>6793</v>
      </c>
      <c r="CW61" t="s">
        <v>6794</v>
      </c>
      <c r="CX61" t="s">
        <v>7545</v>
      </c>
      <c r="CY61" t="s">
        <v>7521</v>
      </c>
      <c r="CZ61" t="s">
        <v>7605</v>
      </c>
      <c r="DA61" t="s">
        <v>6794</v>
      </c>
      <c r="DB61">
        <v>2</v>
      </c>
      <c r="DC61">
        <v>3</v>
      </c>
      <c r="DD61">
        <v>3</v>
      </c>
      <c r="EA61">
        <v>4</v>
      </c>
      <c r="EC61">
        <v>2</v>
      </c>
      <c r="ED61">
        <v>0</v>
      </c>
      <c r="EE61">
        <v>2</v>
      </c>
      <c r="EF61">
        <v>0</v>
      </c>
      <c r="EG61">
        <v>0</v>
      </c>
      <c r="EH61">
        <v>0</v>
      </c>
      <c r="EI61">
        <v>0</v>
      </c>
      <c r="EP61" t="s">
        <v>6794</v>
      </c>
      <c r="OM61" t="s">
        <v>7548</v>
      </c>
      <c r="ON61" t="s">
        <v>7539</v>
      </c>
      <c r="OO61" t="s">
        <v>7528</v>
      </c>
      <c r="OP61">
        <v>1</v>
      </c>
      <c r="OQ61" t="s">
        <v>28</v>
      </c>
      <c r="OR61" t="s">
        <v>212</v>
      </c>
      <c r="OS61">
        <v>2007</v>
      </c>
      <c r="OT61">
        <v>9</v>
      </c>
      <c r="OU61">
        <v>1</v>
      </c>
      <c r="OV61">
        <v>9</v>
      </c>
      <c r="OW61">
        <v>1</v>
      </c>
      <c r="OX61">
        <v>0</v>
      </c>
      <c r="OY61">
        <v>35</v>
      </c>
      <c r="QE61" t="s">
        <v>7516</v>
      </c>
      <c r="QF61" t="s">
        <v>7515</v>
      </c>
      <c r="QG61" t="s">
        <v>7515</v>
      </c>
      <c r="QH61" t="s">
        <v>7515</v>
      </c>
      <c r="QI61" t="s">
        <v>7515</v>
      </c>
      <c r="QJ61" t="s">
        <v>7515</v>
      </c>
      <c r="QK61" t="s">
        <v>7515</v>
      </c>
      <c r="RP61">
        <f t="shared" si="0"/>
        <v>-1</v>
      </c>
      <c r="RS61">
        <f t="shared" si="1"/>
        <v>4</v>
      </c>
    </row>
    <row r="62" spans="1:487" x14ac:dyDescent="0.3">
      <c r="A62">
        <v>70049</v>
      </c>
      <c r="B62">
        <v>147</v>
      </c>
      <c r="C62">
        <v>0</v>
      </c>
      <c r="D62">
        <v>5</v>
      </c>
      <c r="E62">
        <v>15</v>
      </c>
      <c r="F62">
        <v>77</v>
      </c>
      <c r="G62">
        <v>102</v>
      </c>
      <c r="H62">
        <v>9</v>
      </c>
      <c r="I62" t="s">
        <v>6793</v>
      </c>
      <c r="J62" t="s">
        <v>6793</v>
      </c>
      <c r="O62" t="s">
        <v>6793</v>
      </c>
      <c r="P62" t="s">
        <v>7515</v>
      </c>
      <c r="Q62" t="s">
        <v>7516</v>
      </c>
      <c r="R62" t="s">
        <v>7515</v>
      </c>
      <c r="S62" t="s">
        <v>7515</v>
      </c>
      <c r="T62" t="s">
        <v>7515</v>
      </c>
      <c r="U62" t="s">
        <v>7515</v>
      </c>
      <c r="V62" t="s">
        <v>7515</v>
      </c>
      <c r="W62" t="s">
        <v>7515</v>
      </c>
      <c r="X62" t="s">
        <v>7515</v>
      </c>
      <c r="Y62" t="s">
        <v>7515</v>
      </c>
      <c r="Z62" t="s">
        <v>7516</v>
      </c>
      <c r="AA62" t="s">
        <v>7515</v>
      </c>
      <c r="AB62" t="s">
        <v>7515</v>
      </c>
      <c r="AC62" t="s">
        <v>7515</v>
      </c>
      <c r="AD62" t="s">
        <v>7515</v>
      </c>
      <c r="AE62" t="s">
        <v>7515</v>
      </c>
      <c r="AF62" t="s">
        <v>7515</v>
      </c>
      <c r="AG62" t="s">
        <v>7515</v>
      </c>
      <c r="AH62" t="s">
        <v>7515</v>
      </c>
      <c r="AI62" t="s">
        <v>6796</v>
      </c>
      <c r="AQ62" t="s">
        <v>6985</v>
      </c>
      <c r="AR62" t="s">
        <v>6793</v>
      </c>
      <c r="AS62" t="s">
        <v>6794</v>
      </c>
      <c r="AT62">
        <v>0</v>
      </c>
      <c r="AU62">
        <v>20</v>
      </c>
      <c r="AV62" t="s">
        <v>6988</v>
      </c>
      <c r="AW62" t="s">
        <v>6793</v>
      </c>
      <c r="AX62" t="s">
        <v>6794</v>
      </c>
      <c r="AY62" t="s">
        <v>6813</v>
      </c>
      <c r="AZ62" t="s">
        <v>7531</v>
      </c>
      <c r="BA62" t="s">
        <v>6991</v>
      </c>
      <c r="BC62" t="s">
        <v>6794</v>
      </c>
      <c r="BD62" t="s">
        <v>6793</v>
      </c>
      <c r="BE62" t="s">
        <v>6794</v>
      </c>
      <c r="BF62" t="s">
        <v>6794</v>
      </c>
      <c r="BG62" t="s">
        <v>6794</v>
      </c>
      <c r="BH62" t="s">
        <v>6794</v>
      </c>
      <c r="BI62" t="s">
        <v>6794</v>
      </c>
      <c r="BJ62" t="s">
        <v>6793</v>
      </c>
      <c r="BK62" t="s">
        <v>6794</v>
      </c>
      <c r="BL62" t="s">
        <v>6794</v>
      </c>
      <c r="BM62" t="s">
        <v>7026</v>
      </c>
      <c r="BN62" t="s">
        <v>6</v>
      </c>
      <c r="BO62" t="s">
        <v>6794</v>
      </c>
      <c r="BQ62" t="s">
        <v>7547</v>
      </c>
      <c r="BR62">
        <v>25</v>
      </c>
      <c r="BS62" t="s">
        <v>7519</v>
      </c>
      <c r="BT62" t="s">
        <v>6</v>
      </c>
      <c r="BU62" t="s">
        <v>7559</v>
      </c>
      <c r="BV62" t="s">
        <v>7535</v>
      </c>
      <c r="BW62" t="s">
        <v>7516</v>
      </c>
      <c r="BX62" t="s">
        <v>7515</v>
      </c>
      <c r="BY62" t="s">
        <v>7515</v>
      </c>
      <c r="BZ62" t="s">
        <v>7515</v>
      </c>
      <c r="CA62" t="s">
        <v>7515</v>
      </c>
      <c r="CB62" t="s">
        <v>7515</v>
      </c>
      <c r="CC62" t="s">
        <v>7515</v>
      </c>
      <c r="CD62" t="s">
        <v>7515</v>
      </c>
      <c r="CE62" t="s">
        <v>7515</v>
      </c>
      <c r="CF62" t="s">
        <v>7515</v>
      </c>
      <c r="CG62" t="s">
        <v>7515</v>
      </c>
      <c r="CH62" t="s">
        <v>7515</v>
      </c>
      <c r="CI62" t="s">
        <v>6793</v>
      </c>
      <c r="CJ62" t="s">
        <v>6793</v>
      </c>
      <c r="CO62" t="s">
        <v>6793</v>
      </c>
      <c r="CP62" t="s">
        <v>6794</v>
      </c>
      <c r="CQ62" t="s">
        <v>6794</v>
      </c>
      <c r="CR62" t="s">
        <v>6794</v>
      </c>
      <c r="CS62" t="s">
        <v>6794</v>
      </c>
      <c r="CT62" t="s">
        <v>6794</v>
      </c>
      <c r="CU62" t="s">
        <v>6794</v>
      </c>
      <c r="CV62" t="s">
        <v>6793</v>
      </c>
      <c r="CW62" t="s">
        <v>6794</v>
      </c>
      <c r="CX62" t="s">
        <v>7520</v>
      </c>
      <c r="CY62" t="s">
        <v>7521</v>
      </c>
      <c r="CZ62" t="s">
        <v>7522</v>
      </c>
      <c r="DA62" t="s">
        <v>6793</v>
      </c>
      <c r="DB62">
        <v>2</v>
      </c>
      <c r="DC62">
        <v>3</v>
      </c>
      <c r="DD62">
        <v>1</v>
      </c>
      <c r="DE62" t="s">
        <v>6794</v>
      </c>
      <c r="EA62">
        <v>1</v>
      </c>
      <c r="EB62" t="s">
        <v>7584</v>
      </c>
      <c r="EJ62" t="s">
        <v>6794</v>
      </c>
      <c r="EP62" t="s">
        <v>6794</v>
      </c>
      <c r="OI62" t="s">
        <v>7526</v>
      </c>
      <c r="OJ62" t="s">
        <v>7526</v>
      </c>
      <c r="OK62" t="s">
        <v>7527</v>
      </c>
      <c r="OL62" t="s">
        <v>7526</v>
      </c>
      <c r="OM62" t="s">
        <v>7528</v>
      </c>
      <c r="ON62" t="s">
        <v>7529</v>
      </c>
      <c r="OO62" t="s">
        <v>7528</v>
      </c>
      <c r="OP62">
        <v>1</v>
      </c>
      <c r="OQ62" t="s">
        <v>28</v>
      </c>
      <c r="OR62" t="s">
        <v>212</v>
      </c>
      <c r="OS62">
        <v>2007</v>
      </c>
      <c r="OT62">
        <v>11</v>
      </c>
      <c r="OU62">
        <v>1</v>
      </c>
      <c r="OV62">
        <v>11</v>
      </c>
      <c r="OW62">
        <v>1</v>
      </c>
      <c r="OX62">
        <v>0</v>
      </c>
      <c r="OY62">
        <v>35</v>
      </c>
      <c r="QE62" t="s">
        <v>7515</v>
      </c>
      <c r="QF62" t="s">
        <v>7515</v>
      </c>
      <c r="QG62" t="s">
        <v>7515</v>
      </c>
      <c r="QH62" t="s">
        <v>7515</v>
      </c>
      <c r="QI62" t="s">
        <v>7515</v>
      </c>
      <c r="QJ62" t="s">
        <v>7515</v>
      </c>
      <c r="QK62" t="s">
        <v>7516</v>
      </c>
      <c r="RP62">
        <f t="shared" si="0"/>
        <v>2</v>
      </c>
      <c r="RS62">
        <f t="shared" si="1"/>
        <v>5</v>
      </c>
    </row>
    <row r="63" spans="1:487" x14ac:dyDescent="0.3">
      <c r="A63">
        <v>70050</v>
      </c>
      <c r="B63">
        <v>151</v>
      </c>
      <c r="C63">
        <v>0</v>
      </c>
      <c r="D63">
        <v>5</v>
      </c>
      <c r="E63">
        <v>13</v>
      </c>
      <c r="F63">
        <v>83</v>
      </c>
      <c r="G63">
        <v>102</v>
      </c>
      <c r="H63">
        <v>9</v>
      </c>
      <c r="I63" t="s">
        <v>6793</v>
      </c>
      <c r="J63" t="s">
        <v>6793</v>
      </c>
      <c r="O63" t="s">
        <v>6793</v>
      </c>
      <c r="P63" t="s">
        <v>7515</v>
      </c>
      <c r="Q63" t="s">
        <v>7515</v>
      </c>
      <c r="R63" t="s">
        <v>7515</v>
      </c>
      <c r="S63" t="s">
        <v>7515</v>
      </c>
      <c r="T63" t="s">
        <v>7515</v>
      </c>
      <c r="U63" t="s">
        <v>7515</v>
      </c>
      <c r="V63" t="s">
        <v>7515</v>
      </c>
      <c r="W63" t="s">
        <v>7515</v>
      </c>
      <c r="X63" t="s">
        <v>7515</v>
      </c>
      <c r="Y63" t="s">
        <v>7515</v>
      </c>
      <c r="Z63" t="s">
        <v>7515</v>
      </c>
      <c r="AA63" t="s">
        <v>7515</v>
      </c>
      <c r="AB63" t="s">
        <v>7515</v>
      </c>
      <c r="AC63" t="s">
        <v>7515</v>
      </c>
      <c r="AD63" t="s">
        <v>7515</v>
      </c>
      <c r="AE63" t="s">
        <v>7516</v>
      </c>
      <c r="AF63" t="s">
        <v>7515</v>
      </c>
      <c r="AG63" t="s">
        <v>7515</v>
      </c>
      <c r="AH63" t="s">
        <v>7515</v>
      </c>
      <c r="AI63" t="s">
        <v>6796</v>
      </c>
      <c r="AQ63" t="s">
        <v>6985</v>
      </c>
      <c r="AR63" t="s">
        <v>6794</v>
      </c>
      <c r="AS63" t="s">
        <v>6793</v>
      </c>
      <c r="AT63">
        <v>0</v>
      </c>
      <c r="AU63">
        <v>15</v>
      </c>
      <c r="AV63" t="s">
        <v>6988</v>
      </c>
      <c r="AW63" t="s">
        <v>6794</v>
      </c>
      <c r="AX63" t="s">
        <v>6793</v>
      </c>
      <c r="AY63" t="s">
        <v>6813</v>
      </c>
      <c r="AZ63" t="s">
        <v>7531</v>
      </c>
      <c r="BA63" t="s">
        <v>7518</v>
      </c>
      <c r="BC63" t="s">
        <v>6794</v>
      </c>
      <c r="BD63" t="s">
        <v>6793</v>
      </c>
      <c r="BE63" t="s">
        <v>6794</v>
      </c>
      <c r="BF63" t="s">
        <v>6793</v>
      </c>
      <c r="BG63" t="s">
        <v>6793</v>
      </c>
      <c r="BH63" t="s">
        <v>6794</v>
      </c>
      <c r="BI63" t="s">
        <v>6794</v>
      </c>
      <c r="BJ63" t="s">
        <v>6794</v>
      </c>
      <c r="BK63" t="s">
        <v>6794</v>
      </c>
      <c r="BL63" t="s">
        <v>6794</v>
      </c>
      <c r="BM63" t="s">
        <v>7028</v>
      </c>
      <c r="BN63" t="s">
        <v>7024</v>
      </c>
      <c r="BO63" t="s">
        <v>6794</v>
      </c>
      <c r="BQ63" t="s">
        <v>7547</v>
      </c>
      <c r="BR63">
        <v>50</v>
      </c>
      <c r="BS63" t="s">
        <v>7519</v>
      </c>
      <c r="BT63" t="s">
        <v>6</v>
      </c>
      <c r="BU63" t="s">
        <v>7559</v>
      </c>
      <c r="BV63" t="s">
        <v>7535</v>
      </c>
      <c r="BW63" t="s">
        <v>7516</v>
      </c>
      <c r="BX63" t="s">
        <v>7515</v>
      </c>
      <c r="BY63" t="s">
        <v>7515</v>
      </c>
      <c r="BZ63" t="s">
        <v>7515</v>
      </c>
      <c r="CA63" t="s">
        <v>7515</v>
      </c>
      <c r="CB63" t="s">
        <v>7515</v>
      </c>
      <c r="CC63" t="s">
        <v>7515</v>
      </c>
      <c r="CD63" t="s">
        <v>7515</v>
      </c>
      <c r="CE63" t="s">
        <v>7515</v>
      </c>
      <c r="CF63" t="s">
        <v>7515</v>
      </c>
      <c r="CG63" t="s">
        <v>7515</v>
      </c>
      <c r="CH63" t="s">
        <v>7515</v>
      </c>
      <c r="CI63" t="s">
        <v>6793</v>
      </c>
      <c r="CJ63" t="s">
        <v>6794</v>
      </c>
      <c r="CO63" t="s">
        <v>6793</v>
      </c>
      <c r="CP63" t="s">
        <v>6794</v>
      </c>
      <c r="CQ63" t="s">
        <v>6794</v>
      </c>
      <c r="CR63" t="s">
        <v>6794</v>
      </c>
      <c r="CS63" t="s">
        <v>6794</v>
      </c>
      <c r="CT63" t="s">
        <v>6794</v>
      </c>
      <c r="CU63" t="s">
        <v>6794</v>
      </c>
      <c r="CV63" t="s">
        <v>6793</v>
      </c>
      <c r="CW63" t="s">
        <v>6794</v>
      </c>
      <c r="CX63" t="s">
        <v>7520</v>
      </c>
      <c r="CY63" t="s">
        <v>7521</v>
      </c>
      <c r="CZ63" t="s">
        <v>7522</v>
      </c>
      <c r="DA63" t="s">
        <v>6793</v>
      </c>
      <c r="DB63">
        <v>2</v>
      </c>
      <c r="DC63">
        <v>3</v>
      </c>
      <c r="DD63">
        <v>3</v>
      </c>
      <c r="DE63" t="s">
        <v>6794</v>
      </c>
      <c r="EA63">
        <v>2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 t="s">
        <v>6794</v>
      </c>
      <c r="EP63" t="s">
        <v>6794</v>
      </c>
      <c r="OI63" t="s">
        <v>6757</v>
      </c>
      <c r="OJ63" t="s">
        <v>7526</v>
      </c>
      <c r="OK63" t="s">
        <v>7526</v>
      </c>
      <c r="OL63" t="s">
        <v>7526</v>
      </c>
      <c r="OM63" t="s">
        <v>7528</v>
      </c>
      <c r="ON63" t="s">
        <v>7529</v>
      </c>
      <c r="OO63" t="s">
        <v>7528</v>
      </c>
      <c r="OP63">
        <v>1</v>
      </c>
      <c r="OQ63" t="s">
        <v>28</v>
      </c>
      <c r="OR63" t="s">
        <v>212</v>
      </c>
      <c r="OS63">
        <v>2007</v>
      </c>
      <c r="OT63">
        <v>3</v>
      </c>
      <c r="OU63">
        <v>1</v>
      </c>
      <c r="OV63">
        <v>3</v>
      </c>
      <c r="OW63">
        <v>1</v>
      </c>
      <c r="OX63">
        <v>0</v>
      </c>
      <c r="OY63">
        <v>35</v>
      </c>
      <c r="QE63">
        <v>-5</v>
      </c>
      <c r="QF63">
        <v>-5</v>
      </c>
      <c r="QG63">
        <v>-5</v>
      </c>
      <c r="QH63">
        <v>-5</v>
      </c>
      <c r="QI63">
        <v>-5</v>
      </c>
      <c r="QJ63">
        <v>-5</v>
      </c>
      <c r="QK63">
        <v>-5</v>
      </c>
      <c r="RP63">
        <f t="shared" si="0"/>
        <v>3</v>
      </c>
      <c r="RS63">
        <f t="shared" si="1"/>
        <v>7</v>
      </c>
    </row>
    <row r="64" spans="1:487" x14ac:dyDescent="0.3">
      <c r="A64">
        <v>70051</v>
      </c>
      <c r="B64">
        <v>164</v>
      </c>
      <c r="C64">
        <v>0</v>
      </c>
      <c r="D64">
        <v>5</v>
      </c>
      <c r="E64">
        <v>14</v>
      </c>
      <c r="F64">
        <v>112</v>
      </c>
      <c r="G64">
        <v>102</v>
      </c>
      <c r="H64">
        <v>3</v>
      </c>
      <c r="I64" t="s">
        <v>6793</v>
      </c>
      <c r="J64" t="s">
        <v>6793</v>
      </c>
      <c r="O64" t="s">
        <v>6793</v>
      </c>
      <c r="P64" t="s">
        <v>7515</v>
      </c>
      <c r="Q64" t="s">
        <v>7515</v>
      </c>
      <c r="R64" t="s">
        <v>7515</v>
      </c>
      <c r="S64" t="s">
        <v>7515</v>
      </c>
      <c r="T64" t="s">
        <v>7515</v>
      </c>
      <c r="U64" t="s">
        <v>7515</v>
      </c>
      <c r="V64" t="s">
        <v>7515</v>
      </c>
      <c r="W64" t="s">
        <v>7515</v>
      </c>
      <c r="X64" t="s">
        <v>7515</v>
      </c>
      <c r="Y64" t="s">
        <v>7515</v>
      </c>
      <c r="Z64" t="s">
        <v>7515</v>
      </c>
      <c r="AA64" t="s">
        <v>7515</v>
      </c>
      <c r="AB64" t="s">
        <v>7515</v>
      </c>
      <c r="AC64" t="s">
        <v>7515</v>
      </c>
      <c r="AD64" t="s">
        <v>7515</v>
      </c>
      <c r="AE64" t="s">
        <v>7516</v>
      </c>
      <c r="AF64" t="s">
        <v>7515</v>
      </c>
      <c r="AG64" t="s">
        <v>7515</v>
      </c>
      <c r="AH64" t="s">
        <v>7515</v>
      </c>
      <c r="AI64" t="s">
        <v>6796</v>
      </c>
      <c r="AQ64" t="s">
        <v>6985</v>
      </c>
      <c r="AR64" t="s">
        <v>6793</v>
      </c>
      <c r="AS64" t="s">
        <v>6794</v>
      </c>
      <c r="AT64">
        <v>0</v>
      </c>
      <c r="AU64">
        <v>15</v>
      </c>
      <c r="AV64" t="s">
        <v>6988</v>
      </c>
      <c r="AW64" t="s">
        <v>6793</v>
      </c>
      <c r="AX64" t="s">
        <v>6794</v>
      </c>
      <c r="AY64" t="s">
        <v>6</v>
      </c>
      <c r="BA64" t="s">
        <v>6991</v>
      </c>
      <c r="BC64" t="s">
        <v>6794</v>
      </c>
      <c r="BD64" t="s">
        <v>6794</v>
      </c>
      <c r="BE64" t="s">
        <v>6793</v>
      </c>
      <c r="BF64" t="s">
        <v>6793</v>
      </c>
      <c r="BG64" t="s">
        <v>6794</v>
      </c>
      <c r="BH64" t="s">
        <v>6793</v>
      </c>
      <c r="BI64" t="s">
        <v>6793</v>
      </c>
      <c r="BJ64" t="s">
        <v>6794</v>
      </c>
      <c r="BK64" t="s">
        <v>6793</v>
      </c>
      <c r="BL64" t="s">
        <v>6794</v>
      </c>
      <c r="BM64" t="s">
        <v>7030</v>
      </c>
      <c r="BN64" t="s">
        <v>7025</v>
      </c>
      <c r="BO64" t="s">
        <v>6794</v>
      </c>
      <c r="BQ64">
        <v>75</v>
      </c>
      <c r="BR64" t="s">
        <v>6</v>
      </c>
      <c r="BS64" t="s">
        <v>7533</v>
      </c>
      <c r="BT64" t="s">
        <v>7576</v>
      </c>
      <c r="BU64" t="s">
        <v>7027</v>
      </c>
      <c r="BV64" t="s">
        <v>7561</v>
      </c>
      <c r="BW64" t="s">
        <v>7515</v>
      </c>
      <c r="BX64" t="s">
        <v>7516</v>
      </c>
      <c r="BY64" t="s">
        <v>7515</v>
      </c>
      <c r="BZ64" t="s">
        <v>7515</v>
      </c>
      <c r="CA64" t="s">
        <v>7515</v>
      </c>
      <c r="CB64" t="s">
        <v>7515</v>
      </c>
      <c r="CC64" t="s">
        <v>7515</v>
      </c>
      <c r="CD64" t="s">
        <v>7515</v>
      </c>
      <c r="CE64" t="s">
        <v>7515</v>
      </c>
      <c r="CF64" t="s">
        <v>7515</v>
      </c>
      <c r="CG64" t="s">
        <v>7515</v>
      </c>
      <c r="CH64" t="s">
        <v>7515</v>
      </c>
      <c r="CI64" t="s">
        <v>6793</v>
      </c>
      <c r="CJ64" t="s">
        <v>6794</v>
      </c>
      <c r="CO64" t="s">
        <v>6793</v>
      </c>
      <c r="CP64" t="s">
        <v>6793</v>
      </c>
      <c r="CQ64" t="s">
        <v>6794</v>
      </c>
      <c r="CR64" t="s">
        <v>6793</v>
      </c>
      <c r="CS64" t="s">
        <v>6793</v>
      </c>
      <c r="CT64" t="s">
        <v>6794</v>
      </c>
      <c r="CU64" t="s">
        <v>6794</v>
      </c>
      <c r="CV64" t="s">
        <v>6793</v>
      </c>
      <c r="CW64" t="s">
        <v>6794</v>
      </c>
      <c r="CX64" t="s">
        <v>7520</v>
      </c>
      <c r="CY64" t="s">
        <v>7521</v>
      </c>
      <c r="CZ64" t="s">
        <v>7522</v>
      </c>
      <c r="DA64" t="s">
        <v>6793</v>
      </c>
      <c r="DB64">
        <v>3</v>
      </c>
      <c r="DC64">
        <v>6</v>
      </c>
      <c r="DD64">
        <v>4</v>
      </c>
      <c r="DE64" t="s">
        <v>6793</v>
      </c>
      <c r="DF64">
        <v>1</v>
      </c>
      <c r="DG64" t="s">
        <v>7606</v>
      </c>
      <c r="DH64">
        <v>2006</v>
      </c>
      <c r="DI64" t="s">
        <v>7557</v>
      </c>
      <c r="DJ64" t="s">
        <v>7525</v>
      </c>
      <c r="DK64">
        <v>2007</v>
      </c>
      <c r="EA64">
        <v>2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2</v>
      </c>
      <c r="EJ64" t="s">
        <v>6794</v>
      </c>
      <c r="EP64" t="s">
        <v>6793</v>
      </c>
      <c r="JO64" t="s">
        <v>7524</v>
      </c>
      <c r="JP64" t="s">
        <v>7590</v>
      </c>
      <c r="JQ64">
        <v>2006</v>
      </c>
      <c r="JU64" t="s">
        <v>6793</v>
      </c>
      <c r="KE64" t="s">
        <v>7524</v>
      </c>
      <c r="KF64" t="s">
        <v>7590</v>
      </c>
      <c r="KG64">
        <v>2006</v>
      </c>
      <c r="KI64" t="s">
        <v>7527</v>
      </c>
      <c r="KJ64" t="s">
        <v>7526</v>
      </c>
      <c r="KK64" t="s">
        <v>6794</v>
      </c>
      <c r="KL64" t="s">
        <v>6794</v>
      </c>
      <c r="KM64" t="s">
        <v>7524</v>
      </c>
      <c r="KN64" t="s">
        <v>7590</v>
      </c>
      <c r="KO64">
        <v>2006</v>
      </c>
      <c r="KS64" t="s">
        <v>6794</v>
      </c>
      <c r="KT64" t="s">
        <v>6794</v>
      </c>
      <c r="OI64" t="s">
        <v>7526</v>
      </c>
      <c r="OJ64" t="s">
        <v>7526</v>
      </c>
      <c r="OK64" t="s">
        <v>7527</v>
      </c>
      <c r="OM64" t="s">
        <v>7528</v>
      </c>
      <c r="ON64" t="s">
        <v>7539</v>
      </c>
      <c r="OO64" t="s">
        <v>7528</v>
      </c>
      <c r="OP64">
        <v>1</v>
      </c>
      <c r="OQ64" t="s">
        <v>28</v>
      </c>
      <c r="OR64" t="s">
        <v>7549</v>
      </c>
      <c r="OS64">
        <v>2006</v>
      </c>
      <c r="OT64">
        <v>12</v>
      </c>
      <c r="OU64">
        <v>1</v>
      </c>
      <c r="OV64">
        <v>12</v>
      </c>
      <c r="OW64">
        <v>1</v>
      </c>
      <c r="OX64">
        <v>0</v>
      </c>
      <c r="OY64">
        <v>35</v>
      </c>
      <c r="OZ64" t="s">
        <v>7515</v>
      </c>
      <c r="PA64" t="s">
        <v>7515</v>
      </c>
      <c r="PB64" t="s">
        <v>7515</v>
      </c>
      <c r="PC64" t="s">
        <v>7515</v>
      </c>
      <c r="PD64" t="s">
        <v>7515</v>
      </c>
      <c r="PE64" t="s">
        <v>7515</v>
      </c>
      <c r="PF64" t="s">
        <v>7515</v>
      </c>
      <c r="PG64" t="s">
        <v>7515</v>
      </c>
      <c r="PH64" t="s">
        <v>7515</v>
      </c>
      <c r="PI64" t="s">
        <v>7515</v>
      </c>
      <c r="PJ64" t="s">
        <v>7515</v>
      </c>
      <c r="PK64" t="s">
        <v>7515</v>
      </c>
      <c r="PL64" t="s">
        <v>7515</v>
      </c>
      <c r="PM64" t="s">
        <v>7515</v>
      </c>
      <c r="PN64" t="s">
        <v>7515</v>
      </c>
      <c r="PO64" t="s">
        <v>7515</v>
      </c>
      <c r="PP64" t="s">
        <v>7515</v>
      </c>
      <c r="PQ64" t="s">
        <v>7516</v>
      </c>
      <c r="PR64" t="s">
        <v>7515</v>
      </c>
      <c r="PS64" t="s">
        <v>7516</v>
      </c>
      <c r="PT64" t="s">
        <v>7516</v>
      </c>
      <c r="PU64" t="s">
        <v>7515</v>
      </c>
      <c r="PV64" t="s">
        <v>7515</v>
      </c>
      <c r="PW64" t="s">
        <v>7515</v>
      </c>
      <c r="PX64" t="s">
        <v>7515</v>
      </c>
      <c r="PY64" t="s">
        <v>7515</v>
      </c>
      <c r="PZ64" t="s">
        <v>7515</v>
      </c>
      <c r="QA64" t="s">
        <v>7515</v>
      </c>
      <c r="QB64" t="s">
        <v>7515</v>
      </c>
      <c r="QC64" t="s">
        <v>7515</v>
      </c>
      <c r="QE64" t="s">
        <v>7515</v>
      </c>
      <c r="QF64" t="s">
        <v>7515</v>
      </c>
      <c r="QG64" t="s">
        <v>7515</v>
      </c>
      <c r="QH64" t="s">
        <v>7515</v>
      </c>
      <c r="QI64" t="s">
        <v>7516</v>
      </c>
      <c r="QJ64" t="s">
        <v>7515</v>
      </c>
      <c r="QK64" t="s">
        <v>7515</v>
      </c>
      <c r="RP64">
        <f t="shared" si="0"/>
        <v>3</v>
      </c>
      <c r="RS64">
        <f t="shared" si="1"/>
        <v>9</v>
      </c>
    </row>
    <row r="65" spans="1:487" x14ac:dyDescent="0.3">
      <c r="A65">
        <v>70052</v>
      </c>
      <c r="B65">
        <v>168</v>
      </c>
      <c r="C65">
        <v>0</v>
      </c>
      <c r="D65">
        <v>5</v>
      </c>
      <c r="E65">
        <v>19</v>
      </c>
      <c r="F65">
        <v>84</v>
      </c>
      <c r="G65">
        <v>102</v>
      </c>
      <c r="H65">
        <v>10</v>
      </c>
      <c r="I65" t="s">
        <v>6793</v>
      </c>
      <c r="J65" t="s">
        <v>6793</v>
      </c>
      <c r="O65" t="s">
        <v>6793</v>
      </c>
      <c r="P65" t="s">
        <v>7515</v>
      </c>
      <c r="Q65" t="s">
        <v>7516</v>
      </c>
      <c r="R65" t="s">
        <v>7515</v>
      </c>
      <c r="S65" t="s">
        <v>7515</v>
      </c>
      <c r="T65" t="s">
        <v>7515</v>
      </c>
      <c r="U65" t="s">
        <v>7515</v>
      </c>
      <c r="V65" t="s">
        <v>7515</v>
      </c>
      <c r="W65" t="s">
        <v>7515</v>
      </c>
      <c r="X65" t="s">
        <v>7515</v>
      </c>
      <c r="Y65" t="s">
        <v>7515</v>
      </c>
      <c r="Z65" t="s">
        <v>7515</v>
      </c>
      <c r="AA65" t="s">
        <v>7515</v>
      </c>
      <c r="AB65" t="s">
        <v>7515</v>
      </c>
      <c r="AC65" t="s">
        <v>7515</v>
      </c>
      <c r="AD65" t="s">
        <v>7515</v>
      </c>
      <c r="AE65" t="s">
        <v>7515</v>
      </c>
      <c r="AF65" t="s">
        <v>7515</v>
      </c>
      <c r="AG65" t="s">
        <v>7515</v>
      </c>
      <c r="AH65" t="s">
        <v>7515</v>
      </c>
      <c r="AI65" t="s">
        <v>7517</v>
      </c>
      <c r="AL65">
        <v>0</v>
      </c>
      <c r="AM65">
        <v>5</v>
      </c>
      <c r="AN65" t="s">
        <v>6845</v>
      </c>
      <c r="AQ65" t="s">
        <v>6993</v>
      </c>
      <c r="AR65" t="s">
        <v>6794</v>
      </c>
      <c r="AS65" t="s">
        <v>6794</v>
      </c>
      <c r="AT65" t="s">
        <v>6</v>
      </c>
      <c r="AU65" t="s">
        <v>6</v>
      </c>
      <c r="AV65" t="s">
        <v>6988</v>
      </c>
      <c r="AW65" t="s">
        <v>6794</v>
      </c>
      <c r="AX65" t="s">
        <v>6793</v>
      </c>
      <c r="AY65" t="s">
        <v>6813</v>
      </c>
      <c r="AZ65" t="s">
        <v>7531</v>
      </c>
      <c r="BA65" t="s">
        <v>6991</v>
      </c>
      <c r="BC65" t="s">
        <v>6793</v>
      </c>
      <c r="BD65" t="s">
        <v>6794</v>
      </c>
      <c r="BE65" t="s">
        <v>6793</v>
      </c>
      <c r="BF65" t="s">
        <v>6794</v>
      </c>
      <c r="BG65" t="s">
        <v>6794</v>
      </c>
      <c r="BH65" t="s">
        <v>6794</v>
      </c>
      <c r="BI65" t="s">
        <v>6794</v>
      </c>
      <c r="BJ65" t="s">
        <v>6794</v>
      </c>
      <c r="BK65" t="s">
        <v>6794</v>
      </c>
      <c r="BL65" t="s">
        <v>6794</v>
      </c>
      <c r="BM65" t="s">
        <v>7021</v>
      </c>
      <c r="BN65" t="s">
        <v>7026</v>
      </c>
      <c r="BO65" t="s">
        <v>6794</v>
      </c>
      <c r="BQ65">
        <v>10</v>
      </c>
      <c r="BR65" t="s">
        <v>6</v>
      </c>
      <c r="BS65" t="s">
        <v>7533</v>
      </c>
      <c r="BT65" t="s">
        <v>6</v>
      </c>
      <c r="BU65" t="s">
        <v>7559</v>
      </c>
      <c r="BV65" t="s">
        <v>7543</v>
      </c>
      <c r="BW65" t="s">
        <v>7516</v>
      </c>
      <c r="BX65" t="s">
        <v>7515</v>
      </c>
      <c r="BY65" t="s">
        <v>7515</v>
      </c>
      <c r="BZ65" t="s">
        <v>7515</v>
      </c>
      <c r="CA65" t="s">
        <v>7515</v>
      </c>
      <c r="CB65" t="s">
        <v>7515</v>
      </c>
      <c r="CC65" t="s">
        <v>7515</v>
      </c>
      <c r="CD65" t="s">
        <v>7515</v>
      </c>
      <c r="CE65" t="s">
        <v>7515</v>
      </c>
      <c r="CF65" t="s">
        <v>7515</v>
      </c>
      <c r="CG65" t="s">
        <v>7515</v>
      </c>
      <c r="CH65" t="s">
        <v>7515</v>
      </c>
      <c r="CI65" t="s">
        <v>6793</v>
      </c>
      <c r="CJ65" t="s">
        <v>6794</v>
      </c>
      <c r="CO65" t="s">
        <v>6793</v>
      </c>
      <c r="CP65" t="s">
        <v>6794</v>
      </c>
      <c r="CQ65" t="s">
        <v>6794</v>
      </c>
      <c r="CR65" t="s">
        <v>6793</v>
      </c>
      <c r="CS65" t="s">
        <v>6794</v>
      </c>
      <c r="CT65" t="s">
        <v>6793</v>
      </c>
      <c r="CU65" t="s">
        <v>6794</v>
      </c>
      <c r="CV65" t="s">
        <v>6794</v>
      </c>
      <c r="CW65" t="s">
        <v>6794</v>
      </c>
      <c r="CX65" t="s">
        <v>7520</v>
      </c>
      <c r="CY65" t="s">
        <v>7521</v>
      </c>
      <c r="CZ65" t="s">
        <v>7522</v>
      </c>
      <c r="DA65" t="s">
        <v>6793</v>
      </c>
      <c r="DB65">
        <v>2</v>
      </c>
      <c r="DC65">
        <v>5</v>
      </c>
      <c r="DD65">
        <v>3</v>
      </c>
      <c r="DE65" t="s">
        <v>6794</v>
      </c>
      <c r="EA65">
        <v>2</v>
      </c>
      <c r="EC65">
        <v>0</v>
      </c>
      <c r="ED65">
        <v>0</v>
      </c>
      <c r="EE65">
        <v>0</v>
      </c>
      <c r="EF65">
        <v>0</v>
      </c>
      <c r="EG65">
        <v>1</v>
      </c>
      <c r="EH65">
        <v>0</v>
      </c>
      <c r="EI65">
        <v>1</v>
      </c>
      <c r="EJ65" t="s">
        <v>6794</v>
      </c>
      <c r="EP65" t="s">
        <v>6794</v>
      </c>
      <c r="OI65" t="s">
        <v>7527</v>
      </c>
      <c r="OJ65" t="s">
        <v>7526</v>
      </c>
      <c r="OK65" t="s">
        <v>7526</v>
      </c>
      <c r="OL65" t="s">
        <v>7526</v>
      </c>
      <c r="OM65" t="s">
        <v>7528</v>
      </c>
      <c r="ON65" t="s">
        <v>7529</v>
      </c>
      <c r="OO65" t="s">
        <v>7528</v>
      </c>
      <c r="OP65">
        <v>1</v>
      </c>
      <c r="OQ65" t="s">
        <v>28</v>
      </c>
      <c r="OR65" t="s">
        <v>212</v>
      </c>
      <c r="OS65">
        <v>2007</v>
      </c>
      <c r="OT65">
        <v>8</v>
      </c>
      <c r="OU65">
        <v>1</v>
      </c>
      <c r="OV65">
        <v>8</v>
      </c>
      <c r="OW65">
        <v>0</v>
      </c>
      <c r="OX65">
        <v>1</v>
      </c>
      <c r="OY65">
        <v>35</v>
      </c>
      <c r="QE65" t="s">
        <v>7516</v>
      </c>
      <c r="QF65" t="s">
        <v>7515</v>
      </c>
      <c r="QG65" t="s">
        <v>7515</v>
      </c>
      <c r="QH65" t="s">
        <v>7515</v>
      </c>
      <c r="QI65" t="s">
        <v>7515</v>
      </c>
      <c r="QJ65" t="s">
        <v>7515</v>
      </c>
      <c r="QK65" t="s">
        <v>7515</v>
      </c>
      <c r="RP65">
        <f t="shared" si="0"/>
        <v>-1</v>
      </c>
      <c r="RS65">
        <f t="shared" si="1"/>
        <v>1</v>
      </c>
    </row>
    <row r="66" spans="1:487" x14ac:dyDescent="0.3">
      <c r="A66">
        <v>70053</v>
      </c>
      <c r="B66">
        <v>174</v>
      </c>
      <c r="C66">
        <v>0</v>
      </c>
      <c r="D66">
        <v>5</v>
      </c>
      <c r="E66">
        <v>19</v>
      </c>
      <c r="F66">
        <v>82</v>
      </c>
      <c r="G66">
        <v>102</v>
      </c>
      <c r="H66">
        <v>15</v>
      </c>
      <c r="I66" t="s">
        <v>6793</v>
      </c>
      <c r="J66" t="s">
        <v>6793</v>
      </c>
      <c r="O66" t="s">
        <v>6793</v>
      </c>
      <c r="P66" t="s">
        <v>7515</v>
      </c>
      <c r="Q66" t="s">
        <v>7515</v>
      </c>
      <c r="R66" t="s">
        <v>7515</v>
      </c>
      <c r="S66" t="s">
        <v>7515</v>
      </c>
      <c r="T66" t="s">
        <v>7515</v>
      </c>
      <c r="U66" t="s">
        <v>7515</v>
      </c>
      <c r="V66" t="s">
        <v>7515</v>
      </c>
      <c r="W66" t="s">
        <v>7515</v>
      </c>
      <c r="X66" t="s">
        <v>7515</v>
      </c>
      <c r="Y66" t="s">
        <v>7515</v>
      </c>
      <c r="Z66" t="s">
        <v>7515</v>
      </c>
      <c r="AA66" t="s">
        <v>7515</v>
      </c>
      <c r="AB66" t="s">
        <v>7515</v>
      </c>
      <c r="AC66" t="s">
        <v>7515</v>
      </c>
      <c r="AD66" t="s">
        <v>7515</v>
      </c>
      <c r="AE66" t="s">
        <v>7515</v>
      </c>
      <c r="AF66" t="s">
        <v>7516</v>
      </c>
      <c r="AG66" t="s">
        <v>7515</v>
      </c>
      <c r="AH66" t="s">
        <v>7515</v>
      </c>
      <c r="AI66" t="s">
        <v>6796</v>
      </c>
      <c r="AQ66" t="s">
        <v>6985</v>
      </c>
      <c r="AR66" t="s">
        <v>6793</v>
      </c>
      <c r="AS66" t="s">
        <v>6793</v>
      </c>
      <c r="AT66">
        <v>0</v>
      </c>
      <c r="AU66">
        <v>12</v>
      </c>
      <c r="AV66" t="s">
        <v>6988</v>
      </c>
      <c r="AW66" t="s">
        <v>6793</v>
      </c>
      <c r="AX66" t="s">
        <v>6794</v>
      </c>
      <c r="AY66" t="s">
        <v>6814</v>
      </c>
      <c r="BA66" t="s">
        <v>6991</v>
      </c>
      <c r="BB66" t="s">
        <v>7588</v>
      </c>
      <c r="BC66" t="s">
        <v>6794</v>
      </c>
      <c r="BD66" t="s">
        <v>6793</v>
      </c>
      <c r="BE66" t="s">
        <v>6793</v>
      </c>
      <c r="BF66" t="s">
        <v>6793</v>
      </c>
      <c r="BG66" t="s">
        <v>6794</v>
      </c>
      <c r="BH66" t="s">
        <v>6793</v>
      </c>
      <c r="BI66" t="s">
        <v>6794</v>
      </c>
      <c r="BJ66" t="s">
        <v>6794</v>
      </c>
      <c r="BK66" t="s">
        <v>6793</v>
      </c>
      <c r="BL66" t="s">
        <v>6794</v>
      </c>
      <c r="BM66" t="s">
        <v>7027</v>
      </c>
      <c r="BN66" t="s">
        <v>7021</v>
      </c>
      <c r="BO66" t="s">
        <v>6794</v>
      </c>
      <c r="BQ66" t="s">
        <v>7547</v>
      </c>
      <c r="BR66">
        <v>20</v>
      </c>
      <c r="BS66" t="s">
        <v>7533</v>
      </c>
      <c r="BT66" t="s">
        <v>7604</v>
      </c>
      <c r="BU66" t="s">
        <v>7021</v>
      </c>
      <c r="BV66" t="s">
        <v>7569</v>
      </c>
      <c r="BW66" t="s">
        <v>7515</v>
      </c>
      <c r="BX66" t="s">
        <v>7516</v>
      </c>
      <c r="BY66" t="s">
        <v>7515</v>
      </c>
      <c r="BZ66" t="s">
        <v>7515</v>
      </c>
      <c r="CA66" t="s">
        <v>7515</v>
      </c>
      <c r="CB66" t="s">
        <v>7515</v>
      </c>
      <c r="CC66" t="s">
        <v>7515</v>
      </c>
      <c r="CD66" t="s">
        <v>7515</v>
      </c>
      <c r="CE66" t="s">
        <v>7515</v>
      </c>
      <c r="CF66" t="s">
        <v>7515</v>
      </c>
      <c r="CG66" t="s">
        <v>7515</v>
      </c>
      <c r="CH66" t="s">
        <v>7515</v>
      </c>
      <c r="CI66" t="s">
        <v>6793</v>
      </c>
      <c r="CJ66" t="s">
        <v>6794</v>
      </c>
      <c r="CO66" t="s">
        <v>6793</v>
      </c>
      <c r="CP66" t="s">
        <v>6793</v>
      </c>
      <c r="CQ66" t="s">
        <v>6794</v>
      </c>
      <c r="CR66" t="s">
        <v>6793</v>
      </c>
      <c r="CS66" t="s">
        <v>6793</v>
      </c>
      <c r="CT66" t="s">
        <v>6793</v>
      </c>
      <c r="CU66" t="s">
        <v>6794</v>
      </c>
      <c r="CV66" t="s">
        <v>6793</v>
      </c>
      <c r="CW66" t="s">
        <v>6794</v>
      </c>
      <c r="CX66" t="s">
        <v>7520</v>
      </c>
      <c r="CY66" t="s">
        <v>7607</v>
      </c>
      <c r="CZ66" t="s">
        <v>7522</v>
      </c>
      <c r="DA66" t="s">
        <v>6793</v>
      </c>
      <c r="DB66">
        <v>1</v>
      </c>
      <c r="DC66">
        <v>3</v>
      </c>
      <c r="DD66">
        <v>5</v>
      </c>
      <c r="DE66" t="s">
        <v>6794</v>
      </c>
      <c r="EA66">
        <v>3</v>
      </c>
      <c r="EC66">
        <v>0</v>
      </c>
      <c r="ED66">
        <v>0</v>
      </c>
      <c r="EE66">
        <v>1</v>
      </c>
      <c r="EF66">
        <v>0</v>
      </c>
      <c r="EG66">
        <v>1</v>
      </c>
      <c r="EH66">
        <v>0</v>
      </c>
      <c r="EI66">
        <v>1</v>
      </c>
      <c r="EJ66" t="s">
        <v>6794</v>
      </c>
      <c r="EP66" t="s">
        <v>6794</v>
      </c>
      <c r="OI66" t="s">
        <v>7526</v>
      </c>
      <c r="OJ66" t="s">
        <v>7526</v>
      </c>
      <c r="OK66" t="s">
        <v>7526</v>
      </c>
      <c r="OL66" t="s">
        <v>6857</v>
      </c>
      <c r="OM66" t="s">
        <v>7528</v>
      </c>
      <c r="ON66" t="s">
        <v>7539</v>
      </c>
      <c r="OO66" t="s">
        <v>7528</v>
      </c>
      <c r="OP66">
        <v>1</v>
      </c>
      <c r="OQ66" t="s">
        <v>28</v>
      </c>
      <c r="OR66" t="s">
        <v>265</v>
      </c>
      <c r="OS66">
        <v>2007</v>
      </c>
      <c r="OT66">
        <v>6</v>
      </c>
      <c r="OU66">
        <v>1</v>
      </c>
      <c r="OV66">
        <v>6</v>
      </c>
      <c r="OW66">
        <v>1</v>
      </c>
      <c r="OX66">
        <v>0</v>
      </c>
      <c r="OY66">
        <v>35</v>
      </c>
      <c r="QE66" t="s">
        <v>7515</v>
      </c>
      <c r="QF66" t="s">
        <v>7515</v>
      </c>
      <c r="QG66" t="s">
        <v>7515</v>
      </c>
      <c r="QH66" t="s">
        <v>7515</v>
      </c>
      <c r="QI66" t="s">
        <v>7515</v>
      </c>
      <c r="QJ66" t="s">
        <v>7515</v>
      </c>
      <c r="QK66" t="s">
        <v>7516</v>
      </c>
      <c r="RP66">
        <f t="shared" si="0"/>
        <v>4</v>
      </c>
      <c r="RS66">
        <f t="shared" si="1"/>
        <v>6</v>
      </c>
    </row>
    <row r="67" spans="1:487" x14ac:dyDescent="0.3">
      <c r="A67">
        <v>70054</v>
      </c>
      <c r="B67">
        <v>175</v>
      </c>
      <c r="C67">
        <v>0</v>
      </c>
      <c r="D67">
        <v>5</v>
      </c>
      <c r="E67">
        <v>19</v>
      </c>
      <c r="F67">
        <v>89</v>
      </c>
      <c r="G67">
        <v>102</v>
      </c>
      <c r="H67">
        <v>16</v>
      </c>
      <c r="I67" t="s">
        <v>6793</v>
      </c>
      <c r="J67" t="s">
        <v>6793</v>
      </c>
      <c r="O67" t="s">
        <v>6793</v>
      </c>
      <c r="P67" t="s">
        <v>7515</v>
      </c>
      <c r="Q67" t="s">
        <v>7515</v>
      </c>
      <c r="R67" t="s">
        <v>7515</v>
      </c>
      <c r="S67" t="s">
        <v>7515</v>
      </c>
      <c r="T67" t="s">
        <v>7515</v>
      </c>
      <c r="U67" t="s">
        <v>7515</v>
      </c>
      <c r="V67" t="s">
        <v>7515</v>
      </c>
      <c r="W67" t="s">
        <v>7515</v>
      </c>
      <c r="X67" t="s">
        <v>7515</v>
      </c>
      <c r="Y67" t="s">
        <v>7515</v>
      </c>
      <c r="Z67" t="s">
        <v>7515</v>
      </c>
      <c r="AA67" t="s">
        <v>7515</v>
      </c>
      <c r="AB67" t="s">
        <v>7515</v>
      </c>
      <c r="AC67" t="s">
        <v>7515</v>
      </c>
      <c r="AD67" t="s">
        <v>7515</v>
      </c>
      <c r="AE67" t="s">
        <v>7516</v>
      </c>
      <c r="AF67" t="s">
        <v>7515</v>
      </c>
      <c r="AG67" t="s">
        <v>7515</v>
      </c>
      <c r="AH67" t="s">
        <v>7515</v>
      </c>
      <c r="AI67" t="s">
        <v>7517</v>
      </c>
      <c r="AL67">
        <v>2</v>
      </c>
      <c r="AM67">
        <v>0</v>
      </c>
      <c r="AN67" t="s">
        <v>6845</v>
      </c>
      <c r="AQ67" t="s">
        <v>6993</v>
      </c>
      <c r="AR67" t="s">
        <v>6794</v>
      </c>
      <c r="AS67" t="s">
        <v>6794</v>
      </c>
      <c r="AT67">
        <v>0</v>
      </c>
      <c r="AU67">
        <v>15</v>
      </c>
      <c r="AV67" t="s">
        <v>6988</v>
      </c>
      <c r="AW67" t="s">
        <v>6794</v>
      </c>
      <c r="AX67" t="s">
        <v>6793</v>
      </c>
      <c r="AY67" t="s">
        <v>6813</v>
      </c>
      <c r="AZ67" t="s">
        <v>7531</v>
      </c>
      <c r="BA67" t="s">
        <v>6991</v>
      </c>
      <c r="BC67" t="s">
        <v>6794</v>
      </c>
      <c r="BD67" t="s">
        <v>6794</v>
      </c>
      <c r="BE67" t="s">
        <v>6794</v>
      </c>
      <c r="BF67" t="s">
        <v>6794</v>
      </c>
      <c r="BG67" t="s">
        <v>6794</v>
      </c>
      <c r="BH67" t="s">
        <v>6793</v>
      </c>
      <c r="BI67" t="s">
        <v>6794</v>
      </c>
      <c r="BJ67" t="s">
        <v>6793</v>
      </c>
      <c r="BK67" t="s">
        <v>6794</v>
      </c>
      <c r="BL67" t="s">
        <v>6793</v>
      </c>
      <c r="BM67" t="s">
        <v>7028</v>
      </c>
      <c r="BN67" t="s">
        <v>7026</v>
      </c>
      <c r="BO67" t="s">
        <v>6794</v>
      </c>
      <c r="BQ67">
        <v>0</v>
      </c>
      <c r="BR67">
        <v>35</v>
      </c>
      <c r="BS67" t="s">
        <v>7519</v>
      </c>
      <c r="BT67" t="s">
        <v>7576</v>
      </c>
      <c r="BU67" t="s">
        <v>7026</v>
      </c>
      <c r="BV67" t="s">
        <v>7586</v>
      </c>
      <c r="BW67" t="s">
        <v>7516</v>
      </c>
      <c r="BX67" t="s">
        <v>7515</v>
      </c>
      <c r="BY67" t="s">
        <v>7515</v>
      </c>
      <c r="BZ67" t="s">
        <v>7515</v>
      </c>
      <c r="CA67" t="s">
        <v>7515</v>
      </c>
      <c r="CB67" t="s">
        <v>7515</v>
      </c>
      <c r="CC67" t="s">
        <v>7515</v>
      </c>
      <c r="CD67" t="s">
        <v>7515</v>
      </c>
      <c r="CE67" t="s">
        <v>7515</v>
      </c>
      <c r="CF67" t="s">
        <v>7515</v>
      </c>
      <c r="CG67" t="s">
        <v>7515</v>
      </c>
      <c r="CH67" t="s">
        <v>7515</v>
      </c>
      <c r="CI67" t="s">
        <v>6793</v>
      </c>
      <c r="CJ67" t="s">
        <v>6794</v>
      </c>
      <c r="CO67" t="s">
        <v>6793</v>
      </c>
      <c r="CP67" t="s">
        <v>6794</v>
      </c>
      <c r="CQ67" t="s">
        <v>6794</v>
      </c>
      <c r="CR67" t="s">
        <v>6794</v>
      </c>
      <c r="CS67" t="s">
        <v>6794</v>
      </c>
      <c r="CT67" t="s">
        <v>6794</v>
      </c>
      <c r="CU67" t="s">
        <v>6794</v>
      </c>
      <c r="CV67" t="s">
        <v>6794</v>
      </c>
      <c r="CW67" t="s">
        <v>6794</v>
      </c>
      <c r="CX67" t="s">
        <v>7520</v>
      </c>
      <c r="CY67" t="s">
        <v>7521</v>
      </c>
      <c r="CZ67" t="s">
        <v>7536</v>
      </c>
      <c r="DA67" t="s">
        <v>6793</v>
      </c>
      <c r="DB67">
        <v>2</v>
      </c>
      <c r="DC67">
        <v>3</v>
      </c>
      <c r="DD67">
        <v>4</v>
      </c>
      <c r="DE67" t="s">
        <v>6794</v>
      </c>
      <c r="EA67">
        <v>2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2</v>
      </c>
      <c r="EJ67" t="s">
        <v>6794</v>
      </c>
      <c r="EP67" t="s">
        <v>6794</v>
      </c>
      <c r="OI67" t="s">
        <v>7526</v>
      </c>
      <c r="OJ67" t="s">
        <v>7526</v>
      </c>
      <c r="OK67" t="s">
        <v>7526</v>
      </c>
      <c r="OL67" t="s">
        <v>7527</v>
      </c>
      <c r="OM67" t="s">
        <v>7528</v>
      </c>
      <c r="ON67" t="s">
        <v>7539</v>
      </c>
      <c r="OO67" t="s">
        <v>7528</v>
      </c>
      <c r="OP67">
        <v>1</v>
      </c>
      <c r="OQ67" t="s">
        <v>28</v>
      </c>
      <c r="OR67" t="s">
        <v>265</v>
      </c>
      <c r="OS67">
        <v>2007</v>
      </c>
      <c r="OT67">
        <v>7</v>
      </c>
      <c r="OU67">
        <v>1</v>
      </c>
      <c r="OV67">
        <v>7</v>
      </c>
      <c r="OW67">
        <v>0</v>
      </c>
      <c r="OX67">
        <v>1</v>
      </c>
      <c r="OY67">
        <v>35</v>
      </c>
      <c r="QE67" t="s">
        <v>7516</v>
      </c>
      <c r="QF67" t="s">
        <v>7515</v>
      </c>
      <c r="QG67" t="s">
        <v>7515</v>
      </c>
      <c r="QH67" t="s">
        <v>7515</v>
      </c>
      <c r="QI67" t="s">
        <v>7515</v>
      </c>
      <c r="QJ67" t="s">
        <v>7515</v>
      </c>
      <c r="QK67" t="s">
        <v>7515</v>
      </c>
      <c r="RP67">
        <f t="shared" si="0"/>
        <v>3</v>
      </c>
      <c r="RS67">
        <f t="shared" si="1"/>
        <v>7</v>
      </c>
    </row>
    <row r="68" spans="1:487" x14ac:dyDescent="0.3">
      <c r="A68">
        <v>70055</v>
      </c>
      <c r="B68">
        <v>188</v>
      </c>
      <c r="C68">
        <v>0</v>
      </c>
      <c r="D68">
        <v>5</v>
      </c>
      <c r="E68">
        <v>22</v>
      </c>
      <c r="F68">
        <v>123</v>
      </c>
      <c r="G68">
        <v>102</v>
      </c>
      <c r="H68">
        <v>9</v>
      </c>
      <c r="I68" t="s">
        <v>6793</v>
      </c>
      <c r="J68" t="s">
        <v>6793</v>
      </c>
      <c r="O68" t="s">
        <v>6793</v>
      </c>
      <c r="P68" t="s">
        <v>7515</v>
      </c>
      <c r="Q68" t="s">
        <v>7515</v>
      </c>
      <c r="R68" t="s">
        <v>7515</v>
      </c>
      <c r="S68" t="s">
        <v>7515</v>
      </c>
      <c r="T68" t="s">
        <v>7515</v>
      </c>
      <c r="U68" t="s">
        <v>7515</v>
      </c>
      <c r="V68" t="s">
        <v>7515</v>
      </c>
      <c r="W68" t="s">
        <v>7515</v>
      </c>
      <c r="X68" t="s">
        <v>7515</v>
      </c>
      <c r="Y68" t="s">
        <v>7515</v>
      </c>
      <c r="Z68" t="s">
        <v>7515</v>
      </c>
      <c r="AA68" t="s">
        <v>7515</v>
      </c>
      <c r="AB68" t="s">
        <v>7515</v>
      </c>
      <c r="AC68" t="s">
        <v>7515</v>
      </c>
      <c r="AD68" t="s">
        <v>7515</v>
      </c>
      <c r="AE68" t="s">
        <v>7516</v>
      </c>
      <c r="AF68" t="s">
        <v>7515</v>
      </c>
      <c r="AG68" t="s">
        <v>7515</v>
      </c>
      <c r="AH68" t="s">
        <v>7515</v>
      </c>
      <c r="AJ68">
        <v>2</v>
      </c>
      <c r="AQ68" t="s">
        <v>6985</v>
      </c>
      <c r="AR68" t="s">
        <v>6793</v>
      </c>
      <c r="AS68" t="s">
        <v>6793</v>
      </c>
      <c r="AT68">
        <v>0</v>
      </c>
      <c r="AU68">
        <v>5</v>
      </c>
      <c r="AV68" t="s">
        <v>6988</v>
      </c>
      <c r="AW68" t="s">
        <v>6793</v>
      </c>
      <c r="AX68" t="s">
        <v>6793</v>
      </c>
      <c r="AY68" t="s">
        <v>6813</v>
      </c>
      <c r="AZ68" t="s">
        <v>7531</v>
      </c>
      <c r="BA68" t="s">
        <v>6991</v>
      </c>
      <c r="BC68" t="s">
        <v>6793</v>
      </c>
      <c r="BD68" t="s">
        <v>6793</v>
      </c>
      <c r="BE68" t="s">
        <v>6793</v>
      </c>
      <c r="BF68" t="s">
        <v>6793</v>
      </c>
      <c r="BG68" t="s">
        <v>6793</v>
      </c>
      <c r="BH68" t="s">
        <v>6793</v>
      </c>
      <c r="BI68" t="s">
        <v>6793</v>
      </c>
      <c r="BJ68" t="s">
        <v>6793</v>
      </c>
      <c r="BK68" t="s">
        <v>6793</v>
      </c>
      <c r="BL68" t="s">
        <v>6794</v>
      </c>
      <c r="BM68" t="s">
        <v>6</v>
      </c>
      <c r="BN68" t="s">
        <v>7565</v>
      </c>
      <c r="BO68" t="s">
        <v>6794</v>
      </c>
      <c r="BQ68" t="s">
        <v>7547</v>
      </c>
      <c r="BR68" t="s">
        <v>6</v>
      </c>
      <c r="BS68" t="s">
        <v>7519</v>
      </c>
      <c r="BT68" t="s">
        <v>6</v>
      </c>
      <c r="BU68" t="s">
        <v>6</v>
      </c>
      <c r="BV68" t="s">
        <v>6</v>
      </c>
      <c r="CI68" t="s">
        <v>6793</v>
      </c>
      <c r="CJ68" t="s">
        <v>6794</v>
      </c>
      <c r="CO68" t="s">
        <v>6794</v>
      </c>
      <c r="CP68" t="s">
        <v>6794</v>
      </c>
      <c r="CQ68" t="s">
        <v>6793</v>
      </c>
      <c r="CR68" t="s">
        <v>6793</v>
      </c>
      <c r="CS68" t="s">
        <v>6793</v>
      </c>
      <c r="CT68" t="s">
        <v>6794</v>
      </c>
      <c r="CU68" t="s">
        <v>6793</v>
      </c>
      <c r="CV68" t="s">
        <v>6793</v>
      </c>
      <c r="CW68" t="s">
        <v>6793</v>
      </c>
      <c r="CX68" t="s">
        <v>7545</v>
      </c>
      <c r="CY68" t="s">
        <v>7521</v>
      </c>
      <c r="CZ68" t="s">
        <v>7522</v>
      </c>
      <c r="DA68" t="s">
        <v>6793</v>
      </c>
      <c r="DB68">
        <v>2</v>
      </c>
      <c r="DC68">
        <v>1</v>
      </c>
      <c r="DD68">
        <v>0</v>
      </c>
      <c r="DE68" t="s">
        <v>6794</v>
      </c>
      <c r="EA68">
        <v>10</v>
      </c>
      <c r="EC68">
        <v>2</v>
      </c>
      <c r="ED68">
        <v>6</v>
      </c>
      <c r="EE68">
        <v>2</v>
      </c>
      <c r="EF68">
        <v>0</v>
      </c>
      <c r="EG68">
        <v>0</v>
      </c>
      <c r="EH68">
        <v>0</v>
      </c>
      <c r="EI68">
        <v>0</v>
      </c>
      <c r="EJ68" t="s">
        <v>6794</v>
      </c>
      <c r="EP68" t="s">
        <v>6794</v>
      </c>
      <c r="OI68" t="s">
        <v>7526</v>
      </c>
      <c r="OJ68" t="s">
        <v>7527</v>
      </c>
      <c r="OK68" t="s">
        <v>7582</v>
      </c>
      <c r="OL68" t="s">
        <v>7526</v>
      </c>
      <c r="OM68" t="s">
        <v>7548</v>
      </c>
      <c r="ON68" t="s">
        <v>7529</v>
      </c>
      <c r="OO68" t="s">
        <v>7548</v>
      </c>
      <c r="OP68">
        <v>1</v>
      </c>
      <c r="OQ68" t="s">
        <v>28</v>
      </c>
      <c r="OR68" t="s">
        <v>212</v>
      </c>
      <c r="OS68">
        <v>2007</v>
      </c>
      <c r="OT68">
        <v>10</v>
      </c>
      <c r="OU68">
        <v>2</v>
      </c>
      <c r="OV68">
        <v>10</v>
      </c>
      <c r="OW68">
        <v>1</v>
      </c>
      <c r="OX68">
        <v>0</v>
      </c>
      <c r="OY68">
        <v>70</v>
      </c>
      <c r="QE68">
        <v>-5</v>
      </c>
      <c r="QF68">
        <v>-5</v>
      </c>
      <c r="QG68">
        <v>-5</v>
      </c>
      <c r="QH68">
        <v>-5</v>
      </c>
      <c r="QI68">
        <v>-5</v>
      </c>
      <c r="QJ68">
        <v>-5</v>
      </c>
      <c r="QK68">
        <v>-5</v>
      </c>
      <c r="RP68">
        <f t="shared" si="0"/>
        <v>5</v>
      </c>
      <c r="RS68">
        <f t="shared" si="1"/>
        <v>-1</v>
      </c>
    </row>
    <row r="69" spans="1:487" x14ac:dyDescent="0.3">
      <c r="A69">
        <v>70056</v>
      </c>
      <c r="B69">
        <v>189</v>
      </c>
      <c r="C69">
        <v>0</v>
      </c>
      <c r="D69">
        <v>5</v>
      </c>
      <c r="E69">
        <v>14</v>
      </c>
      <c r="F69">
        <v>105</v>
      </c>
      <c r="G69">
        <v>102</v>
      </c>
      <c r="H69">
        <v>4</v>
      </c>
      <c r="I69" t="s">
        <v>6793</v>
      </c>
      <c r="J69" t="s">
        <v>6793</v>
      </c>
      <c r="O69" t="s">
        <v>6793</v>
      </c>
      <c r="P69" t="s">
        <v>7515</v>
      </c>
      <c r="Q69" t="s">
        <v>7515</v>
      </c>
      <c r="R69" t="s">
        <v>7515</v>
      </c>
      <c r="S69" t="s">
        <v>7515</v>
      </c>
      <c r="T69" t="s">
        <v>7515</v>
      </c>
      <c r="U69" t="s">
        <v>7515</v>
      </c>
      <c r="V69" t="s">
        <v>7515</v>
      </c>
      <c r="W69" t="s">
        <v>7515</v>
      </c>
      <c r="X69" t="s">
        <v>7515</v>
      </c>
      <c r="Y69" t="s">
        <v>7515</v>
      </c>
      <c r="Z69" t="s">
        <v>7515</v>
      </c>
      <c r="AA69" t="s">
        <v>7515</v>
      </c>
      <c r="AB69" t="s">
        <v>7515</v>
      </c>
      <c r="AC69" t="s">
        <v>7515</v>
      </c>
      <c r="AD69" t="s">
        <v>7515</v>
      </c>
      <c r="AE69" t="s">
        <v>7516</v>
      </c>
      <c r="AF69" t="s">
        <v>7515</v>
      </c>
      <c r="AG69" t="s">
        <v>7516</v>
      </c>
      <c r="AH69" t="s">
        <v>7515</v>
      </c>
      <c r="AI69" t="s">
        <v>7517</v>
      </c>
      <c r="AL69">
        <v>0</v>
      </c>
      <c r="AM69">
        <v>2</v>
      </c>
      <c r="AN69" t="s">
        <v>6845</v>
      </c>
      <c r="AQ69" t="s">
        <v>6993</v>
      </c>
      <c r="AR69" t="s">
        <v>6794</v>
      </c>
      <c r="AS69" t="s">
        <v>6794</v>
      </c>
      <c r="AT69" t="s">
        <v>6</v>
      </c>
      <c r="AU69" t="s">
        <v>6</v>
      </c>
      <c r="AV69" t="s">
        <v>6757</v>
      </c>
      <c r="AW69" t="s">
        <v>6794</v>
      </c>
      <c r="AX69" t="s">
        <v>6793</v>
      </c>
      <c r="AY69" t="s">
        <v>6813</v>
      </c>
      <c r="AZ69" t="s">
        <v>7531</v>
      </c>
      <c r="BA69" t="s">
        <v>7553</v>
      </c>
      <c r="BC69" t="s">
        <v>6794</v>
      </c>
      <c r="BD69" t="s">
        <v>6794</v>
      </c>
      <c r="BE69" t="s">
        <v>6794</v>
      </c>
      <c r="BF69" t="s">
        <v>6794</v>
      </c>
      <c r="BH69" t="s">
        <v>6794</v>
      </c>
      <c r="BI69" t="s">
        <v>6966</v>
      </c>
      <c r="BJ69" t="s">
        <v>6793</v>
      </c>
      <c r="BK69" t="s">
        <v>6794</v>
      </c>
      <c r="BL69" t="s">
        <v>6966</v>
      </c>
      <c r="BM69" t="s">
        <v>7026</v>
      </c>
      <c r="BN69" t="s">
        <v>7025</v>
      </c>
      <c r="BO69" t="s">
        <v>6794</v>
      </c>
      <c r="BQ69" t="s">
        <v>7547</v>
      </c>
      <c r="BR69" t="s">
        <v>6</v>
      </c>
      <c r="BS69" t="s">
        <v>7519</v>
      </c>
      <c r="BT69" t="s">
        <v>6</v>
      </c>
      <c r="BU69" t="s">
        <v>7559</v>
      </c>
      <c r="BV69" t="s">
        <v>7535</v>
      </c>
      <c r="BW69" t="s">
        <v>7515</v>
      </c>
      <c r="BX69" t="s">
        <v>7516</v>
      </c>
      <c r="BY69" t="s">
        <v>7515</v>
      </c>
      <c r="BZ69" t="s">
        <v>7515</v>
      </c>
      <c r="CA69" t="s">
        <v>7515</v>
      </c>
      <c r="CB69" t="s">
        <v>7515</v>
      </c>
      <c r="CC69" t="s">
        <v>7515</v>
      </c>
      <c r="CD69" t="s">
        <v>7515</v>
      </c>
      <c r="CE69" t="s">
        <v>7515</v>
      </c>
      <c r="CF69" t="s">
        <v>7515</v>
      </c>
      <c r="CG69" t="s">
        <v>7515</v>
      </c>
      <c r="CH69" t="s">
        <v>7515</v>
      </c>
      <c r="CI69" t="s">
        <v>6793</v>
      </c>
      <c r="CJ69" t="s">
        <v>6794</v>
      </c>
      <c r="CO69" t="s">
        <v>6794</v>
      </c>
      <c r="CP69" t="s">
        <v>6794</v>
      </c>
      <c r="CQ69" t="s">
        <v>6794</v>
      </c>
      <c r="CR69" t="s">
        <v>6794</v>
      </c>
      <c r="CS69" t="s">
        <v>6794</v>
      </c>
      <c r="CT69" t="s">
        <v>6794</v>
      </c>
      <c r="CU69" t="s">
        <v>6794</v>
      </c>
      <c r="CV69" t="s">
        <v>6793</v>
      </c>
      <c r="CW69" t="s">
        <v>6794</v>
      </c>
      <c r="CX69" t="s">
        <v>7545</v>
      </c>
      <c r="CY69" t="s">
        <v>7521</v>
      </c>
      <c r="CZ69" t="s">
        <v>6966</v>
      </c>
      <c r="DA69" t="s">
        <v>6793</v>
      </c>
      <c r="DB69">
        <v>2</v>
      </c>
      <c r="DC69">
        <v>4</v>
      </c>
      <c r="DD69">
        <v>4</v>
      </c>
      <c r="DE69" t="s">
        <v>6793</v>
      </c>
      <c r="DF69">
        <v>2</v>
      </c>
      <c r="DG69" t="s">
        <v>7574</v>
      </c>
      <c r="DH69">
        <v>2005</v>
      </c>
      <c r="DI69" t="s">
        <v>7557</v>
      </c>
      <c r="DJ69" t="s">
        <v>7593</v>
      </c>
      <c r="DK69">
        <v>2005</v>
      </c>
      <c r="DL69" t="s">
        <v>7574</v>
      </c>
      <c r="DM69">
        <v>2005</v>
      </c>
      <c r="DN69" t="s">
        <v>7557</v>
      </c>
      <c r="DO69" t="s">
        <v>7593</v>
      </c>
      <c r="DP69">
        <v>2005</v>
      </c>
      <c r="EA69">
        <v>5</v>
      </c>
      <c r="EC69">
        <v>2</v>
      </c>
      <c r="ED69">
        <v>1</v>
      </c>
      <c r="EE69">
        <v>0</v>
      </c>
      <c r="EF69">
        <v>0</v>
      </c>
      <c r="EG69">
        <v>2</v>
      </c>
      <c r="EH69">
        <v>0</v>
      </c>
      <c r="EI69">
        <v>0</v>
      </c>
      <c r="EJ69" t="s">
        <v>6793</v>
      </c>
      <c r="EK69" t="s">
        <v>6859</v>
      </c>
      <c r="EL69">
        <v>1</v>
      </c>
      <c r="EN69">
        <v>2008</v>
      </c>
      <c r="EP69" t="s">
        <v>6794</v>
      </c>
      <c r="OI69" t="s">
        <v>6</v>
      </c>
      <c r="OJ69" t="s">
        <v>7526</v>
      </c>
      <c r="OK69" t="s">
        <v>7527</v>
      </c>
      <c r="OL69" t="s">
        <v>7526</v>
      </c>
      <c r="OM69" t="s">
        <v>7528</v>
      </c>
      <c r="ON69" t="s">
        <v>7529</v>
      </c>
      <c r="OO69" t="s">
        <v>7528</v>
      </c>
      <c r="OP69">
        <v>1</v>
      </c>
      <c r="OQ69" t="s">
        <v>28</v>
      </c>
      <c r="OR69" t="s">
        <v>7549</v>
      </c>
      <c r="OS69">
        <v>2006</v>
      </c>
      <c r="OT69">
        <v>6</v>
      </c>
      <c r="OU69">
        <v>1</v>
      </c>
      <c r="OV69">
        <v>6</v>
      </c>
      <c r="OW69">
        <v>0</v>
      </c>
      <c r="OX69">
        <v>1</v>
      </c>
      <c r="OY69">
        <v>35</v>
      </c>
      <c r="QE69" t="s">
        <v>7515</v>
      </c>
      <c r="QF69" t="s">
        <v>7516</v>
      </c>
      <c r="QG69" t="s">
        <v>7515</v>
      </c>
      <c r="QH69" t="s">
        <v>7515</v>
      </c>
      <c r="QI69" t="s">
        <v>7515</v>
      </c>
      <c r="QJ69" t="s">
        <v>7515</v>
      </c>
      <c r="QK69" t="s">
        <v>7515</v>
      </c>
      <c r="RP69">
        <f t="shared" si="0"/>
        <v>-1</v>
      </c>
      <c r="RS69">
        <f t="shared" si="1"/>
        <v>5</v>
      </c>
    </row>
    <row r="70" spans="1:487" x14ac:dyDescent="0.3">
      <c r="A70">
        <v>70057</v>
      </c>
      <c r="B70">
        <v>203</v>
      </c>
      <c r="C70">
        <v>0</v>
      </c>
      <c r="D70">
        <v>5</v>
      </c>
      <c r="E70">
        <v>14</v>
      </c>
      <c r="F70">
        <v>88</v>
      </c>
      <c r="G70">
        <v>102</v>
      </c>
      <c r="H70">
        <v>9</v>
      </c>
      <c r="I70" t="s">
        <v>6793</v>
      </c>
      <c r="J70" t="s">
        <v>6793</v>
      </c>
      <c r="O70" t="s">
        <v>6793</v>
      </c>
      <c r="P70" t="s">
        <v>7515</v>
      </c>
      <c r="Q70" t="s">
        <v>7515</v>
      </c>
      <c r="R70" t="s">
        <v>7515</v>
      </c>
      <c r="S70" t="s">
        <v>7515</v>
      </c>
      <c r="T70" t="s">
        <v>7515</v>
      </c>
      <c r="U70" t="s">
        <v>7515</v>
      </c>
      <c r="V70" t="s">
        <v>7515</v>
      </c>
      <c r="W70" t="s">
        <v>7515</v>
      </c>
      <c r="X70" t="s">
        <v>7515</v>
      </c>
      <c r="Y70" t="s">
        <v>7515</v>
      </c>
      <c r="Z70" t="s">
        <v>7515</v>
      </c>
      <c r="AA70" t="s">
        <v>7515</v>
      </c>
      <c r="AB70" t="s">
        <v>7515</v>
      </c>
      <c r="AC70" t="s">
        <v>7515</v>
      </c>
      <c r="AD70" t="s">
        <v>7515</v>
      </c>
      <c r="AE70" t="s">
        <v>7516</v>
      </c>
      <c r="AF70" t="s">
        <v>7515</v>
      </c>
      <c r="AG70" t="s">
        <v>7515</v>
      </c>
      <c r="AH70" t="s">
        <v>7515</v>
      </c>
      <c r="AI70" t="s">
        <v>6796</v>
      </c>
      <c r="AQ70" t="s">
        <v>6985</v>
      </c>
      <c r="AR70" t="s">
        <v>6793</v>
      </c>
      <c r="AS70" t="s">
        <v>6794</v>
      </c>
      <c r="AT70">
        <v>0</v>
      </c>
      <c r="AU70">
        <v>30</v>
      </c>
      <c r="AV70" t="s">
        <v>6988</v>
      </c>
      <c r="AW70" t="s">
        <v>6793</v>
      </c>
      <c r="AX70" t="s">
        <v>6794</v>
      </c>
      <c r="AY70" t="s">
        <v>6813</v>
      </c>
      <c r="AZ70" t="s">
        <v>7531</v>
      </c>
      <c r="BA70" t="s">
        <v>7553</v>
      </c>
      <c r="BC70" t="s">
        <v>6794</v>
      </c>
      <c r="BD70" t="s">
        <v>6794</v>
      </c>
      <c r="BE70" t="s">
        <v>6794</v>
      </c>
      <c r="BF70" t="s">
        <v>6794</v>
      </c>
      <c r="BG70" t="s">
        <v>6793</v>
      </c>
      <c r="BH70" t="s">
        <v>6793</v>
      </c>
      <c r="BI70" t="s">
        <v>6793</v>
      </c>
      <c r="BJ70" t="s">
        <v>6794</v>
      </c>
      <c r="BK70" t="s">
        <v>6794</v>
      </c>
      <c r="BL70" t="s">
        <v>6794</v>
      </c>
      <c r="BM70" t="s">
        <v>7025</v>
      </c>
      <c r="BN70" t="s">
        <v>7025</v>
      </c>
      <c r="BO70" t="s">
        <v>6794</v>
      </c>
      <c r="BQ70">
        <v>0</v>
      </c>
      <c r="BR70">
        <v>25</v>
      </c>
      <c r="BS70" t="s">
        <v>7533</v>
      </c>
      <c r="BT70" t="s">
        <v>6</v>
      </c>
      <c r="BU70" t="s">
        <v>7559</v>
      </c>
      <c r="BV70" t="s">
        <v>7535</v>
      </c>
      <c r="BW70" t="s">
        <v>7515</v>
      </c>
      <c r="BX70" t="s">
        <v>7516</v>
      </c>
      <c r="BY70" t="s">
        <v>7515</v>
      </c>
      <c r="BZ70" t="s">
        <v>7515</v>
      </c>
      <c r="CA70" t="s">
        <v>7515</v>
      </c>
      <c r="CB70" t="s">
        <v>7515</v>
      </c>
      <c r="CC70" t="s">
        <v>7515</v>
      </c>
      <c r="CD70" t="s">
        <v>7515</v>
      </c>
      <c r="CE70" t="s">
        <v>7515</v>
      </c>
      <c r="CF70" t="s">
        <v>7515</v>
      </c>
      <c r="CG70" t="s">
        <v>7515</v>
      </c>
      <c r="CH70" t="s">
        <v>7515</v>
      </c>
      <c r="CI70" t="s">
        <v>6793</v>
      </c>
      <c r="CJ70" t="s">
        <v>6794</v>
      </c>
      <c r="CO70" t="s">
        <v>6794</v>
      </c>
      <c r="CP70" t="s">
        <v>6794</v>
      </c>
      <c r="CQ70" t="s">
        <v>6794</v>
      </c>
      <c r="CR70" t="s">
        <v>6794</v>
      </c>
      <c r="CS70" t="s">
        <v>6794</v>
      </c>
      <c r="CT70" t="s">
        <v>6794</v>
      </c>
      <c r="CU70" t="s">
        <v>6794</v>
      </c>
      <c r="CV70" t="s">
        <v>6794</v>
      </c>
      <c r="CW70" t="s">
        <v>6794</v>
      </c>
      <c r="CX70" t="s">
        <v>7520</v>
      </c>
      <c r="CY70" t="s">
        <v>7521</v>
      </c>
      <c r="CZ70" t="s">
        <v>7522</v>
      </c>
      <c r="DA70" t="s">
        <v>6793</v>
      </c>
      <c r="DB70">
        <v>2</v>
      </c>
      <c r="DC70">
        <v>3</v>
      </c>
      <c r="DD70">
        <v>2</v>
      </c>
      <c r="DE70" t="s">
        <v>6794</v>
      </c>
      <c r="EA70">
        <v>1</v>
      </c>
      <c r="EB70" t="s">
        <v>7584</v>
      </c>
      <c r="EJ70" t="s">
        <v>6793</v>
      </c>
      <c r="EK70" t="s">
        <v>7573</v>
      </c>
      <c r="EM70">
        <v>2</v>
      </c>
      <c r="EN70">
        <v>2006</v>
      </c>
      <c r="EO70">
        <v>2007</v>
      </c>
      <c r="EP70" t="s">
        <v>6794</v>
      </c>
      <c r="OI70" t="s">
        <v>7526</v>
      </c>
      <c r="OJ70" t="s">
        <v>7526</v>
      </c>
      <c r="OK70" t="s">
        <v>7526</v>
      </c>
      <c r="OL70" t="s">
        <v>7527</v>
      </c>
      <c r="OM70" t="s">
        <v>7528</v>
      </c>
      <c r="ON70" t="s">
        <v>7539</v>
      </c>
      <c r="OO70" t="s">
        <v>7528</v>
      </c>
      <c r="OP70">
        <v>1</v>
      </c>
      <c r="OQ70" t="s">
        <v>28</v>
      </c>
      <c r="OR70" t="s">
        <v>212</v>
      </c>
      <c r="OS70">
        <v>2006</v>
      </c>
      <c r="OT70">
        <v>8</v>
      </c>
      <c r="OU70">
        <v>1</v>
      </c>
      <c r="OV70">
        <v>8</v>
      </c>
      <c r="OW70">
        <v>1</v>
      </c>
      <c r="OX70">
        <v>0</v>
      </c>
      <c r="OY70">
        <v>35</v>
      </c>
      <c r="QE70" t="s">
        <v>7515</v>
      </c>
      <c r="QF70" t="s">
        <v>7515</v>
      </c>
      <c r="QG70" t="s">
        <v>7515</v>
      </c>
      <c r="QH70" t="s">
        <v>7515</v>
      </c>
      <c r="QI70" t="s">
        <v>7515</v>
      </c>
      <c r="QJ70" t="s">
        <v>7515</v>
      </c>
      <c r="QK70" t="s">
        <v>7516</v>
      </c>
      <c r="RP70">
        <f t="shared" si="0"/>
        <v>1</v>
      </c>
      <c r="RS70">
        <f t="shared" si="1"/>
        <v>4</v>
      </c>
    </row>
    <row r="71" spans="1:487" x14ac:dyDescent="0.3">
      <c r="A71">
        <v>70058</v>
      </c>
      <c r="B71">
        <v>204</v>
      </c>
      <c r="C71">
        <v>0</v>
      </c>
      <c r="D71">
        <v>5</v>
      </c>
      <c r="E71">
        <v>23</v>
      </c>
      <c r="F71">
        <v>124</v>
      </c>
      <c r="G71">
        <v>102</v>
      </c>
      <c r="H71">
        <v>10</v>
      </c>
      <c r="I71" t="s">
        <v>6793</v>
      </c>
      <c r="J71" t="s">
        <v>6793</v>
      </c>
      <c r="O71" t="s">
        <v>6793</v>
      </c>
      <c r="P71" t="s">
        <v>7515</v>
      </c>
      <c r="Q71" t="s">
        <v>7515</v>
      </c>
      <c r="R71" t="s">
        <v>7515</v>
      </c>
      <c r="S71" t="s">
        <v>7515</v>
      </c>
      <c r="T71" t="s">
        <v>7516</v>
      </c>
      <c r="U71" t="s">
        <v>7515</v>
      </c>
      <c r="V71" t="s">
        <v>7515</v>
      </c>
      <c r="W71" t="s">
        <v>7515</v>
      </c>
      <c r="X71" t="s">
        <v>7515</v>
      </c>
      <c r="Y71" t="s">
        <v>7515</v>
      </c>
      <c r="Z71" t="s">
        <v>7515</v>
      </c>
      <c r="AA71" t="s">
        <v>7515</v>
      </c>
      <c r="AB71" t="s">
        <v>7515</v>
      </c>
      <c r="AC71" t="s">
        <v>7515</v>
      </c>
      <c r="AD71" t="s">
        <v>7515</v>
      </c>
      <c r="AE71" t="s">
        <v>7515</v>
      </c>
      <c r="AF71" t="s">
        <v>7515</v>
      </c>
      <c r="AG71" t="s">
        <v>7515</v>
      </c>
      <c r="AH71" t="s">
        <v>7515</v>
      </c>
      <c r="AI71" t="s">
        <v>7517</v>
      </c>
      <c r="AL71">
        <v>0</v>
      </c>
      <c r="AM71">
        <v>2</v>
      </c>
      <c r="AN71" t="s">
        <v>6845</v>
      </c>
      <c r="AQ71" t="s">
        <v>6757</v>
      </c>
      <c r="AR71" t="s">
        <v>6793</v>
      </c>
      <c r="AS71" t="s">
        <v>6793</v>
      </c>
      <c r="AT71" t="s">
        <v>6</v>
      </c>
      <c r="AU71" t="s">
        <v>6</v>
      </c>
      <c r="AV71" t="s">
        <v>7568</v>
      </c>
      <c r="AW71" t="s">
        <v>6794</v>
      </c>
      <c r="AX71" t="s">
        <v>6793</v>
      </c>
      <c r="AY71" t="s">
        <v>6814</v>
      </c>
      <c r="BA71" t="s">
        <v>6991</v>
      </c>
      <c r="BB71" t="s">
        <v>7551</v>
      </c>
      <c r="BC71" t="s">
        <v>6793</v>
      </c>
      <c r="BD71" t="s">
        <v>6793</v>
      </c>
      <c r="BE71" t="s">
        <v>6793</v>
      </c>
      <c r="BF71" t="s">
        <v>6793</v>
      </c>
      <c r="BH71" t="s">
        <v>6794</v>
      </c>
      <c r="BI71" t="s">
        <v>6794</v>
      </c>
      <c r="BJ71" t="s">
        <v>6793</v>
      </c>
      <c r="BK71" t="s">
        <v>6793</v>
      </c>
      <c r="BL71" t="s">
        <v>6793</v>
      </c>
      <c r="BM71" t="s">
        <v>6</v>
      </c>
      <c r="BN71" t="s">
        <v>6</v>
      </c>
      <c r="BO71" t="s">
        <v>6794</v>
      </c>
      <c r="BQ71" t="s">
        <v>7547</v>
      </c>
      <c r="BR71" t="s">
        <v>6</v>
      </c>
      <c r="BS71" t="s">
        <v>7533</v>
      </c>
      <c r="BT71" t="s">
        <v>6</v>
      </c>
      <c r="BU71" t="s">
        <v>7027</v>
      </c>
      <c r="BV71" t="s">
        <v>7543</v>
      </c>
      <c r="BW71" t="s">
        <v>7515</v>
      </c>
      <c r="BX71" t="s">
        <v>7515</v>
      </c>
      <c r="BY71" t="s">
        <v>7515</v>
      </c>
      <c r="BZ71" t="s">
        <v>7515</v>
      </c>
      <c r="CA71" t="s">
        <v>7515</v>
      </c>
      <c r="CB71" t="s">
        <v>7515</v>
      </c>
      <c r="CC71" t="s">
        <v>7515</v>
      </c>
      <c r="CD71" t="s">
        <v>7515</v>
      </c>
      <c r="CE71" t="s">
        <v>7515</v>
      </c>
      <c r="CF71" t="s">
        <v>7516</v>
      </c>
      <c r="CG71" t="s">
        <v>7515</v>
      </c>
      <c r="CH71" t="s">
        <v>7515</v>
      </c>
      <c r="CI71" t="s">
        <v>6793</v>
      </c>
      <c r="CJ71" t="s">
        <v>6794</v>
      </c>
      <c r="CO71" t="s">
        <v>6794</v>
      </c>
      <c r="CP71" t="s">
        <v>6793</v>
      </c>
      <c r="CQ71" t="s">
        <v>6794</v>
      </c>
      <c r="CR71" t="s">
        <v>6793</v>
      </c>
      <c r="CS71" t="s">
        <v>6794</v>
      </c>
      <c r="CT71" t="s">
        <v>6794</v>
      </c>
      <c r="CU71" t="s">
        <v>6794</v>
      </c>
      <c r="CV71" t="s">
        <v>6793</v>
      </c>
      <c r="CW71" t="s">
        <v>6794</v>
      </c>
      <c r="CX71" t="s">
        <v>7520</v>
      </c>
      <c r="CY71" t="s">
        <v>7521</v>
      </c>
      <c r="CZ71" t="s">
        <v>7605</v>
      </c>
      <c r="DA71" t="s">
        <v>6793</v>
      </c>
      <c r="DB71">
        <v>1</v>
      </c>
      <c r="DC71">
        <v>2</v>
      </c>
      <c r="DD71">
        <v>2</v>
      </c>
      <c r="DE71" t="s">
        <v>6794</v>
      </c>
      <c r="EA71">
        <v>3</v>
      </c>
      <c r="EC71">
        <v>1</v>
      </c>
      <c r="ED71">
        <v>0</v>
      </c>
      <c r="EE71">
        <v>2</v>
      </c>
      <c r="EF71">
        <v>0</v>
      </c>
      <c r="EG71">
        <v>0</v>
      </c>
      <c r="EH71">
        <v>0</v>
      </c>
      <c r="EI71">
        <v>0</v>
      </c>
      <c r="EJ71" t="s">
        <v>6793</v>
      </c>
      <c r="EK71" t="s">
        <v>6859</v>
      </c>
      <c r="EL71">
        <v>1</v>
      </c>
      <c r="EN71">
        <v>2006</v>
      </c>
      <c r="EP71" t="s">
        <v>6793</v>
      </c>
      <c r="FG71" t="s">
        <v>7524</v>
      </c>
      <c r="FH71" t="s">
        <v>7556</v>
      </c>
      <c r="FI71">
        <v>2006</v>
      </c>
      <c r="FM71" t="s">
        <v>6794</v>
      </c>
      <c r="FN71" t="s">
        <v>6793</v>
      </c>
      <c r="JO71" t="s">
        <v>7524</v>
      </c>
      <c r="JP71" t="s">
        <v>7595</v>
      </c>
      <c r="JQ71">
        <v>2007</v>
      </c>
      <c r="JU71" t="s">
        <v>6794</v>
      </c>
      <c r="JV71" t="s">
        <v>6793</v>
      </c>
      <c r="KE71" t="s">
        <v>7524</v>
      </c>
      <c r="KF71" t="s">
        <v>7595</v>
      </c>
      <c r="KG71">
        <v>2007</v>
      </c>
      <c r="KI71" t="s">
        <v>7526</v>
      </c>
      <c r="KJ71" t="s">
        <v>7526</v>
      </c>
      <c r="KK71" t="s">
        <v>6794</v>
      </c>
      <c r="KL71" t="s">
        <v>6793</v>
      </c>
      <c r="NO71" t="s">
        <v>7524</v>
      </c>
      <c r="NP71" t="s">
        <v>7572</v>
      </c>
      <c r="NQ71">
        <v>2007</v>
      </c>
      <c r="NU71" t="s">
        <v>6794</v>
      </c>
      <c r="NW71">
        <v>10</v>
      </c>
      <c r="NX71" t="s">
        <v>7515</v>
      </c>
      <c r="NY71" t="s">
        <v>7515</v>
      </c>
      <c r="NZ71" t="s">
        <v>7515</v>
      </c>
      <c r="OA71" t="s">
        <v>7515</v>
      </c>
      <c r="OB71" t="s">
        <v>7515</v>
      </c>
      <c r="OC71" t="s">
        <v>7515</v>
      </c>
      <c r="OD71" t="s">
        <v>7516</v>
      </c>
      <c r="OE71" t="s">
        <v>7515</v>
      </c>
      <c r="OF71" t="s">
        <v>7515</v>
      </c>
      <c r="OG71" t="s">
        <v>7515</v>
      </c>
      <c r="OH71" t="s">
        <v>7515</v>
      </c>
      <c r="OI71" t="s">
        <v>7526</v>
      </c>
      <c r="OJ71" t="s">
        <v>7526</v>
      </c>
      <c r="OK71" t="s">
        <v>7526</v>
      </c>
      <c r="OM71" t="s">
        <v>7528</v>
      </c>
      <c r="ON71" t="s">
        <v>7529</v>
      </c>
      <c r="OO71" t="s">
        <v>7528</v>
      </c>
      <c r="OP71">
        <v>1</v>
      </c>
      <c r="OQ71" t="s">
        <v>28</v>
      </c>
      <c r="OR71" t="s">
        <v>212</v>
      </c>
      <c r="OS71">
        <v>2007</v>
      </c>
      <c r="OT71">
        <v>1</v>
      </c>
      <c r="OU71">
        <v>1</v>
      </c>
      <c r="OV71">
        <v>1</v>
      </c>
      <c r="OW71">
        <v>0</v>
      </c>
      <c r="OX71">
        <v>1</v>
      </c>
      <c r="OY71">
        <v>35</v>
      </c>
      <c r="OZ71" t="s">
        <v>7516</v>
      </c>
      <c r="PA71" t="s">
        <v>7515</v>
      </c>
      <c r="PB71" t="s">
        <v>7515</v>
      </c>
      <c r="PC71" t="s">
        <v>7516</v>
      </c>
      <c r="PD71" t="s">
        <v>7515</v>
      </c>
      <c r="PE71" t="s">
        <v>7515</v>
      </c>
      <c r="PF71" t="s">
        <v>7515</v>
      </c>
      <c r="PG71" t="s">
        <v>7515</v>
      </c>
      <c r="PH71" t="s">
        <v>7515</v>
      </c>
      <c r="PI71" t="s">
        <v>7515</v>
      </c>
      <c r="PJ71" t="s">
        <v>7515</v>
      </c>
      <c r="PK71" t="s">
        <v>7515</v>
      </c>
      <c r="PL71" t="s">
        <v>7515</v>
      </c>
      <c r="PM71" t="s">
        <v>7515</v>
      </c>
      <c r="PN71" t="s">
        <v>7515</v>
      </c>
      <c r="PO71" t="s">
        <v>7515</v>
      </c>
      <c r="PP71" t="s">
        <v>7515</v>
      </c>
      <c r="PQ71" t="s">
        <v>7516</v>
      </c>
      <c r="PR71" t="s">
        <v>7515</v>
      </c>
      <c r="PS71" t="s">
        <v>7516</v>
      </c>
      <c r="PT71" t="s">
        <v>7515</v>
      </c>
      <c r="PU71" t="s">
        <v>7515</v>
      </c>
      <c r="PV71" t="s">
        <v>7515</v>
      </c>
      <c r="PW71" t="s">
        <v>7515</v>
      </c>
      <c r="PX71" t="s">
        <v>7515</v>
      </c>
      <c r="PY71" t="s">
        <v>7515</v>
      </c>
      <c r="PZ71" t="s">
        <v>7515</v>
      </c>
      <c r="QA71" t="s">
        <v>7515</v>
      </c>
      <c r="QB71" t="s">
        <v>7515</v>
      </c>
      <c r="QC71" t="s">
        <v>7515</v>
      </c>
      <c r="QE71">
        <v>-5</v>
      </c>
      <c r="QF71">
        <v>-5</v>
      </c>
      <c r="QG71">
        <v>-5</v>
      </c>
      <c r="QH71">
        <v>-5</v>
      </c>
      <c r="QI71">
        <v>-5</v>
      </c>
      <c r="QJ71">
        <v>-5</v>
      </c>
      <c r="QK71">
        <v>-5</v>
      </c>
      <c r="RB71" t="s">
        <v>7530</v>
      </c>
      <c r="RD71" t="s">
        <v>7530</v>
      </c>
      <c r="RP71">
        <f t="shared" si="0"/>
        <v>-1</v>
      </c>
      <c r="RS71">
        <f t="shared" si="1"/>
        <v>-1</v>
      </c>
    </row>
    <row r="72" spans="1:487" x14ac:dyDescent="0.3">
      <c r="A72">
        <v>70059</v>
      </c>
      <c r="B72">
        <v>205</v>
      </c>
      <c r="C72">
        <v>0</v>
      </c>
      <c r="D72">
        <v>5</v>
      </c>
      <c r="E72">
        <v>14</v>
      </c>
      <c r="F72">
        <v>92</v>
      </c>
      <c r="G72">
        <v>102</v>
      </c>
      <c r="H72">
        <v>16</v>
      </c>
      <c r="I72" t="s">
        <v>6793</v>
      </c>
      <c r="J72" t="s">
        <v>6793</v>
      </c>
      <c r="O72" t="s">
        <v>6793</v>
      </c>
      <c r="P72" t="s">
        <v>7515</v>
      </c>
      <c r="Q72" t="s">
        <v>7516</v>
      </c>
      <c r="R72" t="s">
        <v>7515</v>
      </c>
      <c r="S72" t="s">
        <v>7515</v>
      </c>
      <c r="T72" t="s">
        <v>7515</v>
      </c>
      <c r="U72" t="s">
        <v>7515</v>
      </c>
      <c r="V72" t="s">
        <v>7515</v>
      </c>
      <c r="W72" t="s">
        <v>7515</v>
      </c>
      <c r="X72" t="s">
        <v>7515</v>
      </c>
      <c r="Y72" t="s">
        <v>7515</v>
      </c>
      <c r="Z72" t="s">
        <v>7515</v>
      </c>
      <c r="AA72" t="s">
        <v>7515</v>
      </c>
      <c r="AB72" t="s">
        <v>7515</v>
      </c>
      <c r="AC72" t="s">
        <v>7515</v>
      </c>
      <c r="AD72" t="s">
        <v>7515</v>
      </c>
      <c r="AE72" t="s">
        <v>7515</v>
      </c>
      <c r="AF72" t="s">
        <v>7515</v>
      </c>
      <c r="AG72" t="s">
        <v>7515</v>
      </c>
      <c r="AH72" t="s">
        <v>7515</v>
      </c>
      <c r="AI72" t="s">
        <v>7517</v>
      </c>
      <c r="AL72">
        <v>0</v>
      </c>
      <c r="AM72">
        <v>8</v>
      </c>
      <c r="AN72" t="s">
        <v>6845</v>
      </c>
      <c r="AQ72" t="s">
        <v>6993</v>
      </c>
      <c r="AR72" t="s">
        <v>6794</v>
      </c>
      <c r="AS72" t="s">
        <v>6794</v>
      </c>
      <c r="AT72">
        <v>0</v>
      </c>
      <c r="AU72">
        <v>15</v>
      </c>
      <c r="AV72" t="s">
        <v>7568</v>
      </c>
      <c r="AW72" t="s">
        <v>6794</v>
      </c>
      <c r="AX72" t="s">
        <v>6793</v>
      </c>
      <c r="AY72" t="s">
        <v>6813</v>
      </c>
      <c r="AZ72" t="s">
        <v>7562</v>
      </c>
      <c r="BA72" t="s">
        <v>7518</v>
      </c>
      <c r="BC72" t="s">
        <v>6794</v>
      </c>
      <c r="BD72" t="s">
        <v>6794</v>
      </c>
      <c r="BE72" t="s">
        <v>6793</v>
      </c>
      <c r="BF72" t="s">
        <v>6793</v>
      </c>
      <c r="BH72" t="s">
        <v>6794</v>
      </c>
      <c r="BI72" t="s">
        <v>6794</v>
      </c>
      <c r="BJ72" t="s">
        <v>6794</v>
      </c>
      <c r="BK72" t="s">
        <v>6793</v>
      </c>
      <c r="BL72" t="s">
        <v>6794</v>
      </c>
      <c r="BM72" t="s">
        <v>7024</v>
      </c>
      <c r="BN72" t="s">
        <v>7027</v>
      </c>
      <c r="BO72" t="s">
        <v>6794</v>
      </c>
      <c r="BQ72">
        <v>50</v>
      </c>
      <c r="BR72" t="s">
        <v>6</v>
      </c>
      <c r="BS72" t="s">
        <v>7533</v>
      </c>
      <c r="BT72" t="s">
        <v>7542</v>
      </c>
      <c r="BU72" t="s">
        <v>7021</v>
      </c>
      <c r="BV72" t="s">
        <v>7535</v>
      </c>
      <c r="BW72" t="s">
        <v>7515</v>
      </c>
      <c r="BX72" t="s">
        <v>7516</v>
      </c>
      <c r="BY72" t="s">
        <v>7515</v>
      </c>
      <c r="BZ72" t="s">
        <v>7515</v>
      </c>
      <c r="CA72" t="s">
        <v>7515</v>
      </c>
      <c r="CB72" t="s">
        <v>7515</v>
      </c>
      <c r="CC72" t="s">
        <v>7515</v>
      </c>
      <c r="CD72" t="s">
        <v>7515</v>
      </c>
      <c r="CE72" t="s">
        <v>7515</v>
      </c>
      <c r="CF72" t="s">
        <v>7515</v>
      </c>
      <c r="CG72" t="s">
        <v>7515</v>
      </c>
      <c r="CH72" t="s">
        <v>7515</v>
      </c>
      <c r="CI72" t="s">
        <v>6793</v>
      </c>
      <c r="CJ72" t="s">
        <v>6794</v>
      </c>
      <c r="CO72" t="s">
        <v>6794</v>
      </c>
      <c r="CP72" t="s">
        <v>6794</v>
      </c>
      <c r="CQ72" t="s">
        <v>6794</v>
      </c>
      <c r="CR72" t="s">
        <v>6793</v>
      </c>
      <c r="CS72" t="s">
        <v>6793</v>
      </c>
      <c r="CT72" t="s">
        <v>6793</v>
      </c>
      <c r="CU72" t="s">
        <v>6794</v>
      </c>
      <c r="CV72" t="s">
        <v>6793</v>
      </c>
      <c r="CW72" t="s">
        <v>6794</v>
      </c>
      <c r="CX72" t="s">
        <v>7520</v>
      </c>
      <c r="CY72" t="s">
        <v>7521</v>
      </c>
      <c r="CZ72" t="s">
        <v>7522</v>
      </c>
      <c r="DA72" t="s">
        <v>6793</v>
      </c>
      <c r="DB72">
        <v>2</v>
      </c>
      <c r="DC72">
        <v>3</v>
      </c>
      <c r="DD72">
        <v>3</v>
      </c>
      <c r="DE72" t="s">
        <v>6794</v>
      </c>
      <c r="EA72">
        <v>3</v>
      </c>
      <c r="EC72">
        <v>0</v>
      </c>
      <c r="ED72">
        <v>1</v>
      </c>
      <c r="EE72">
        <v>0</v>
      </c>
      <c r="EF72">
        <v>0</v>
      </c>
      <c r="EG72">
        <v>0</v>
      </c>
      <c r="EH72">
        <v>2</v>
      </c>
      <c r="EI72">
        <v>0</v>
      </c>
      <c r="EJ72" t="s">
        <v>6793</v>
      </c>
      <c r="EK72" t="s">
        <v>7573</v>
      </c>
      <c r="EM72">
        <v>3</v>
      </c>
      <c r="EN72">
        <v>2007</v>
      </c>
      <c r="EP72" t="s">
        <v>6794</v>
      </c>
      <c r="OI72" t="s">
        <v>7526</v>
      </c>
      <c r="OJ72" t="s">
        <v>7526</v>
      </c>
      <c r="OK72" t="s">
        <v>7526</v>
      </c>
      <c r="OL72" t="s">
        <v>7526</v>
      </c>
      <c r="OM72" t="s">
        <v>7528</v>
      </c>
      <c r="ON72" t="s">
        <v>7529</v>
      </c>
      <c r="OO72" t="s">
        <v>7528</v>
      </c>
      <c r="OP72">
        <v>1</v>
      </c>
      <c r="OQ72" t="s">
        <v>28</v>
      </c>
      <c r="OR72" t="s">
        <v>265</v>
      </c>
      <c r="OS72">
        <v>2007</v>
      </c>
      <c r="OT72">
        <v>11</v>
      </c>
      <c r="OU72">
        <v>1</v>
      </c>
      <c r="OV72">
        <v>11</v>
      </c>
      <c r="OW72">
        <v>0</v>
      </c>
      <c r="OX72">
        <v>1</v>
      </c>
      <c r="OY72">
        <v>35</v>
      </c>
      <c r="QE72" t="s">
        <v>7515</v>
      </c>
      <c r="QF72" t="s">
        <v>7516</v>
      </c>
      <c r="QG72" t="s">
        <v>7515</v>
      </c>
      <c r="QH72" t="s">
        <v>7515</v>
      </c>
      <c r="QI72" t="s">
        <v>7515</v>
      </c>
      <c r="QJ72" t="s">
        <v>7515</v>
      </c>
      <c r="QK72" t="s">
        <v>7515</v>
      </c>
      <c r="RP72">
        <f t="shared" si="0"/>
        <v>3</v>
      </c>
      <c r="RS72">
        <f t="shared" si="1"/>
        <v>3</v>
      </c>
    </row>
    <row r="73" spans="1:487" x14ac:dyDescent="0.3">
      <c r="A73">
        <v>70060</v>
      </c>
      <c r="B73">
        <v>206</v>
      </c>
      <c r="C73">
        <v>0</v>
      </c>
      <c r="D73">
        <v>5</v>
      </c>
      <c r="E73">
        <v>26</v>
      </c>
      <c r="F73">
        <v>132</v>
      </c>
      <c r="G73">
        <v>102</v>
      </c>
      <c r="H73">
        <v>9</v>
      </c>
      <c r="I73" t="s">
        <v>6793</v>
      </c>
      <c r="J73" t="s">
        <v>6793</v>
      </c>
      <c r="O73" t="s">
        <v>6793</v>
      </c>
      <c r="P73" t="s">
        <v>7515</v>
      </c>
      <c r="Q73" t="s">
        <v>7516</v>
      </c>
      <c r="R73" t="s">
        <v>7515</v>
      </c>
      <c r="S73" t="s">
        <v>7515</v>
      </c>
      <c r="T73" t="s">
        <v>7515</v>
      </c>
      <c r="U73" t="s">
        <v>7515</v>
      </c>
      <c r="V73" t="s">
        <v>7515</v>
      </c>
      <c r="W73" t="s">
        <v>7515</v>
      </c>
      <c r="X73" t="s">
        <v>7515</v>
      </c>
      <c r="Y73" t="s">
        <v>7515</v>
      </c>
      <c r="Z73" t="s">
        <v>7515</v>
      </c>
      <c r="AA73" t="s">
        <v>7515</v>
      </c>
      <c r="AB73" t="s">
        <v>7515</v>
      </c>
      <c r="AC73" t="s">
        <v>7515</v>
      </c>
      <c r="AD73" t="s">
        <v>7515</v>
      </c>
      <c r="AE73" t="s">
        <v>7515</v>
      </c>
      <c r="AF73" t="s">
        <v>7515</v>
      </c>
      <c r="AG73" t="s">
        <v>7515</v>
      </c>
      <c r="AH73" t="s">
        <v>7515</v>
      </c>
      <c r="AI73" t="s">
        <v>6796</v>
      </c>
      <c r="AQ73" t="s">
        <v>6985</v>
      </c>
      <c r="AR73" t="s">
        <v>6793</v>
      </c>
      <c r="AS73" t="s">
        <v>6794</v>
      </c>
      <c r="AT73">
        <v>0</v>
      </c>
      <c r="AU73">
        <v>10</v>
      </c>
      <c r="AV73" t="s">
        <v>6988</v>
      </c>
      <c r="AW73" t="s">
        <v>6966</v>
      </c>
      <c r="AX73" t="s">
        <v>6793</v>
      </c>
      <c r="AY73" t="s">
        <v>6813</v>
      </c>
      <c r="AZ73" t="s">
        <v>7531</v>
      </c>
      <c r="BA73" t="s">
        <v>7518</v>
      </c>
      <c r="BC73" t="s">
        <v>6794</v>
      </c>
      <c r="BD73" t="s">
        <v>6794</v>
      </c>
      <c r="BE73" t="s">
        <v>6794</v>
      </c>
      <c r="BF73" t="s">
        <v>6793</v>
      </c>
      <c r="BG73" t="s">
        <v>6793</v>
      </c>
      <c r="BH73" t="s">
        <v>6793</v>
      </c>
      <c r="BI73" t="s">
        <v>6794</v>
      </c>
      <c r="BJ73" t="s">
        <v>6793</v>
      </c>
      <c r="BK73" t="s">
        <v>6794</v>
      </c>
      <c r="BL73" t="s">
        <v>6794</v>
      </c>
      <c r="BM73" t="s">
        <v>7025</v>
      </c>
      <c r="BN73" t="s">
        <v>7026</v>
      </c>
      <c r="BO73" t="s">
        <v>6794</v>
      </c>
      <c r="BQ73" t="s">
        <v>7547</v>
      </c>
      <c r="BR73">
        <v>20</v>
      </c>
      <c r="BS73" t="s">
        <v>7519</v>
      </c>
      <c r="BT73" t="s">
        <v>7542</v>
      </c>
      <c r="BU73" t="s">
        <v>7559</v>
      </c>
      <c r="BV73" t="s">
        <v>7561</v>
      </c>
      <c r="BW73" t="s">
        <v>7515</v>
      </c>
      <c r="BX73" t="s">
        <v>7516</v>
      </c>
      <c r="BY73" t="s">
        <v>7515</v>
      </c>
      <c r="BZ73" t="s">
        <v>7515</v>
      </c>
      <c r="CA73" t="s">
        <v>7515</v>
      </c>
      <c r="CB73" t="s">
        <v>7515</v>
      </c>
      <c r="CC73" t="s">
        <v>7515</v>
      </c>
      <c r="CD73" t="s">
        <v>7516</v>
      </c>
      <c r="CE73" t="s">
        <v>7515</v>
      </c>
      <c r="CF73" t="s">
        <v>7515</v>
      </c>
      <c r="CG73" t="s">
        <v>7515</v>
      </c>
      <c r="CH73" t="s">
        <v>7515</v>
      </c>
      <c r="CI73" t="s">
        <v>6793</v>
      </c>
      <c r="CJ73" t="s">
        <v>6966</v>
      </c>
      <c r="CO73" t="s">
        <v>6793</v>
      </c>
      <c r="CP73" t="s">
        <v>6794</v>
      </c>
      <c r="CQ73" t="s">
        <v>6794</v>
      </c>
      <c r="CR73" t="s">
        <v>6793</v>
      </c>
      <c r="CS73" t="s">
        <v>6794</v>
      </c>
      <c r="CT73" t="s">
        <v>6793</v>
      </c>
      <c r="CU73" t="s">
        <v>6794</v>
      </c>
      <c r="CV73" t="s">
        <v>6793</v>
      </c>
      <c r="CW73" t="s">
        <v>6794</v>
      </c>
      <c r="CX73" t="s">
        <v>7520</v>
      </c>
      <c r="CY73" t="s">
        <v>7521</v>
      </c>
      <c r="CZ73" t="s">
        <v>7536</v>
      </c>
      <c r="DA73" t="s">
        <v>6793</v>
      </c>
      <c r="DB73">
        <v>2</v>
      </c>
      <c r="DC73">
        <v>4</v>
      </c>
      <c r="DD73">
        <v>3</v>
      </c>
      <c r="DE73" t="s">
        <v>6794</v>
      </c>
      <c r="EA73">
        <v>2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1</v>
      </c>
      <c r="EI73">
        <v>1</v>
      </c>
      <c r="EJ73" t="s">
        <v>6966</v>
      </c>
      <c r="EP73" t="s">
        <v>6793</v>
      </c>
      <c r="IA73" t="s">
        <v>7524</v>
      </c>
      <c r="IB73" t="s">
        <v>7590</v>
      </c>
      <c r="IC73">
        <v>2007</v>
      </c>
      <c r="IG73" t="s">
        <v>6793</v>
      </c>
      <c r="II73" t="s">
        <v>7524</v>
      </c>
      <c r="IJ73" t="s">
        <v>7590</v>
      </c>
      <c r="IK73">
        <v>2007</v>
      </c>
      <c r="IM73" t="s">
        <v>7526</v>
      </c>
      <c r="IN73" t="s">
        <v>7526</v>
      </c>
      <c r="IO73" t="s">
        <v>6794</v>
      </c>
      <c r="IP73" t="s">
        <v>6793</v>
      </c>
      <c r="IQ73" t="s">
        <v>7524</v>
      </c>
      <c r="IR73" t="s">
        <v>6</v>
      </c>
      <c r="IS73" t="s">
        <v>6</v>
      </c>
      <c r="IT73" t="s">
        <v>7578</v>
      </c>
      <c r="IU73" t="s">
        <v>7526</v>
      </c>
      <c r="IV73" t="s">
        <v>7526</v>
      </c>
      <c r="IW73" t="s">
        <v>6966</v>
      </c>
      <c r="NO73" t="s">
        <v>7524</v>
      </c>
      <c r="NP73" t="s">
        <v>6</v>
      </c>
      <c r="NQ73" t="s">
        <v>6</v>
      </c>
      <c r="NR73" t="s">
        <v>7552</v>
      </c>
      <c r="NU73" t="s">
        <v>6793</v>
      </c>
      <c r="NW73">
        <v>10</v>
      </c>
      <c r="NX73" t="s">
        <v>7515</v>
      </c>
      <c r="NY73" t="s">
        <v>7515</v>
      </c>
      <c r="NZ73" t="s">
        <v>7515</v>
      </c>
      <c r="OA73" t="s">
        <v>7515</v>
      </c>
      <c r="OB73" t="s">
        <v>7515</v>
      </c>
      <c r="OC73" t="s">
        <v>7515</v>
      </c>
      <c r="OD73" t="s">
        <v>7516</v>
      </c>
      <c r="OE73" t="s">
        <v>7515</v>
      </c>
      <c r="OF73" t="s">
        <v>7515</v>
      </c>
      <c r="OG73" t="s">
        <v>7515</v>
      </c>
      <c r="OH73" t="s">
        <v>7515</v>
      </c>
      <c r="OI73" t="s">
        <v>7526</v>
      </c>
      <c r="OL73" t="s">
        <v>7526</v>
      </c>
      <c r="OM73" t="s">
        <v>7528</v>
      </c>
      <c r="ON73" t="s">
        <v>7529</v>
      </c>
      <c r="OO73" t="s">
        <v>7528</v>
      </c>
      <c r="OP73">
        <v>1</v>
      </c>
      <c r="OQ73" t="s">
        <v>28</v>
      </c>
      <c r="OR73" t="s">
        <v>212</v>
      </c>
      <c r="OS73">
        <v>2006</v>
      </c>
      <c r="OT73">
        <v>12</v>
      </c>
      <c r="OU73">
        <v>1</v>
      </c>
      <c r="OV73">
        <v>12</v>
      </c>
      <c r="OW73">
        <v>1</v>
      </c>
      <c r="OX73">
        <v>0</v>
      </c>
      <c r="OY73">
        <v>35</v>
      </c>
      <c r="OZ73" t="s">
        <v>7516</v>
      </c>
      <c r="PA73" t="s">
        <v>7515</v>
      </c>
      <c r="PB73" t="s">
        <v>7515</v>
      </c>
      <c r="PC73" t="s">
        <v>7515</v>
      </c>
      <c r="PD73" t="s">
        <v>7515</v>
      </c>
      <c r="PE73" t="s">
        <v>7515</v>
      </c>
      <c r="PF73" t="s">
        <v>7515</v>
      </c>
      <c r="PG73" t="s">
        <v>7515</v>
      </c>
      <c r="PH73" t="s">
        <v>7515</v>
      </c>
      <c r="PI73" t="s">
        <v>7515</v>
      </c>
      <c r="PJ73" t="s">
        <v>7515</v>
      </c>
      <c r="PK73" t="s">
        <v>7515</v>
      </c>
      <c r="PL73" t="s">
        <v>7516</v>
      </c>
      <c r="PM73" t="s">
        <v>7516</v>
      </c>
      <c r="PN73" t="s">
        <v>7516</v>
      </c>
      <c r="PO73" t="s">
        <v>7515</v>
      </c>
      <c r="PP73" t="s">
        <v>7515</v>
      </c>
      <c r="PQ73" t="s">
        <v>7515</v>
      </c>
      <c r="PR73" t="s">
        <v>7515</v>
      </c>
      <c r="PS73" t="s">
        <v>7515</v>
      </c>
      <c r="PT73" t="s">
        <v>7515</v>
      </c>
      <c r="PU73" t="s">
        <v>7515</v>
      </c>
      <c r="PV73" t="s">
        <v>7515</v>
      </c>
      <c r="PW73" t="s">
        <v>7515</v>
      </c>
      <c r="PX73" t="s">
        <v>7515</v>
      </c>
      <c r="PY73" t="s">
        <v>7515</v>
      </c>
      <c r="PZ73" t="s">
        <v>7515</v>
      </c>
      <c r="QA73" t="s">
        <v>7515</v>
      </c>
      <c r="QB73" t="s">
        <v>7515</v>
      </c>
      <c r="QC73" t="s">
        <v>7515</v>
      </c>
      <c r="QE73" t="s">
        <v>7516</v>
      </c>
      <c r="QF73" t="s">
        <v>7515</v>
      </c>
      <c r="QG73" t="s">
        <v>7515</v>
      </c>
      <c r="QH73" t="s">
        <v>7515</v>
      </c>
      <c r="QI73" t="s">
        <v>7515</v>
      </c>
      <c r="QJ73" t="s">
        <v>7515</v>
      </c>
      <c r="QK73" t="s">
        <v>7515</v>
      </c>
      <c r="QX73" t="s">
        <v>7530</v>
      </c>
      <c r="RP73">
        <f t="shared" si="0"/>
        <v>4</v>
      </c>
      <c r="RS73">
        <f t="shared" si="1"/>
        <v>4</v>
      </c>
    </row>
    <row r="74" spans="1:487" x14ac:dyDescent="0.3">
      <c r="A74">
        <v>70061</v>
      </c>
      <c r="B74">
        <v>211</v>
      </c>
      <c r="C74">
        <v>0</v>
      </c>
      <c r="D74">
        <v>5</v>
      </c>
      <c r="E74">
        <v>11</v>
      </c>
      <c r="F74">
        <v>97</v>
      </c>
      <c r="G74">
        <v>102</v>
      </c>
      <c r="H74">
        <v>4</v>
      </c>
      <c r="I74" t="s">
        <v>6793</v>
      </c>
      <c r="J74" t="s">
        <v>6793</v>
      </c>
      <c r="O74" t="s">
        <v>6793</v>
      </c>
      <c r="P74" t="s">
        <v>7516</v>
      </c>
      <c r="Q74" t="s">
        <v>7516</v>
      </c>
      <c r="R74" t="s">
        <v>7515</v>
      </c>
      <c r="S74" t="s">
        <v>7515</v>
      </c>
      <c r="T74" t="s">
        <v>7515</v>
      </c>
      <c r="U74" t="s">
        <v>7515</v>
      </c>
      <c r="V74" t="s">
        <v>7515</v>
      </c>
      <c r="W74" t="s">
        <v>7515</v>
      </c>
      <c r="X74" t="s">
        <v>7515</v>
      </c>
      <c r="Y74" t="s">
        <v>7515</v>
      </c>
      <c r="Z74" t="s">
        <v>7515</v>
      </c>
      <c r="AA74" t="s">
        <v>7515</v>
      </c>
      <c r="AB74" t="s">
        <v>7515</v>
      </c>
      <c r="AC74" t="s">
        <v>7515</v>
      </c>
      <c r="AD74" t="s">
        <v>7515</v>
      </c>
      <c r="AE74" t="s">
        <v>7515</v>
      </c>
      <c r="AF74" t="s">
        <v>7515</v>
      </c>
      <c r="AG74" t="s">
        <v>7515</v>
      </c>
      <c r="AH74" t="s">
        <v>7515</v>
      </c>
      <c r="AI74" t="s">
        <v>7517</v>
      </c>
      <c r="AL74">
        <v>0</v>
      </c>
      <c r="AM74">
        <v>2</v>
      </c>
      <c r="AN74" t="s">
        <v>7575</v>
      </c>
      <c r="AO74">
        <v>4</v>
      </c>
      <c r="AQ74" t="s">
        <v>6757</v>
      </c>
      <c r="AR74" t="s">
        <v>6794</v>
      </c>
      <c r="AS74" t="s">
        <v>6794</v>
      </c>
      <c r="AT74">
        <v>0</v>
      </c>
      <c r="AU74">
        <v>10</v>
      </c>
      <c r="AV74" t="s">
        <v>7568</v>
      </c>
      <c r="AW74" t="s">
        <v>6966</v>
      </c>
      <c r="AX74" t="s">
        <v>6793</v>
      </c>
      <c r="AY74" t="s">
        <v>6813</v>
      </c>
      <c r="AZ74" t="s">
        <v>7531</v>
      </c>
      <c r="BA74" t="s">
        <v>6991</v>
      </c>
      <c r="BC74" t="s">
        <v>6794</v>
      </c>
      <c r="BD74" t="s">
        <v>6794</v>
      </c>
      <c r="BE74" t="s">
        <v>6793</v>
      </c>
      <c r="BF74" t="s">
        <v>6793</v>
      </c>
      <c r="BH74" t="s">
        <v>6793</v>
      </c>
      <c r="BI74" t="s">
        <v>6794</v>
      </c>
      <c r="BJ74" t="s">
        <v>6793</v>
      </c>
      <c r="BK74" t="s">
        <v>6794</v>
      </c>
      <c r="BL74" t="s">
        <v>6794</v>
      </c>
      <c r="BM74" t="s">
        <v>7024</v>
      </c>
      <c r="BN74" t="s">
        <v>7025</v>
      </c>
      <c r="BO74" t="s">
        <v>6794</v>
      </c>
      <c r="BQ74">
        <v>100</v>
      </c>
      <c r="BR74" t="s">
        <v>6</v>
      </c>
      <c r="BS74" t="s">
        <v>7533</v>
      </c>
      <c r="BT74" t="s">
        <v>6</v>
      </c>
      <c r="BU74" t="s">
        <v>7025</v>
      </c>
      <c r="BV74" t="s">
        <v>7569</v>
      </c>
      <c r="BW74" t="s">
        <v>7516</v>
      </c>
      <c r="BX74" t="s">
        <v>7515</v>
      </c>
      <c r="BY74" t="s">
        <v>7515</v>
      </c>
      <c r="BZ74" t="s">
        <v>7515</v>
      </c>
      <c r="CA74" t="s">
        <v>7515</v>
      </c>
      <c r="CB74" t="s">
        <v>7515</v>
      </c>
      <c r="CC74" t="s">
        <v>7515</v>
      </c>
      <c r="CD74" t="s">
        <v>7515</v>
      </c>
      <c r="CE74" t="s">
        <v>7515</v>
      </c>
      <c r="CF74" t="s">
        <v>7515</v>
      </c>
      <c r="CG74" t="s">
        <v>7515</v>
      </c>
      <c r="CH74" t="s">
        <v>7515</v>
      </c>
      <c r="CI74" t="s">
        <v>6793</v>
      </c>
      <c r="CJ74" t="s">
        <v>6794</v>
      </c>
      <c r="CO74" t="s">
        <v>6793</v>
      </c>
      <c r="CP74" t="s">
        <v>6794</v>
      </c>
      <c r="CQ74" t="s">
        <v>6794</v>
      </c>
      <c r="CR74" t="s">
        <v>6794</v>
      </c>
      <c r="CS74" t="s">
        <v>6794</v>
      </c>
      <c r="CT74" t="s">
        <v>6794</v>
      </c>
      <c r="CU74" t="s">
        <v>6794</v>
      </c>
      <c r="CV74" t="s">
        <v>6793</v>
      </c>
      <c r="CW74" t="s">
        <v>6793</v>
      </c>
      <c r="CX74" t="s">
        <v>7520</v>
      </c>
      <c r="CY74" t="s">
        <v>7521</v>
      </c>
      <c r="CZ74" t="s">
        <v>7522</v>
      </c>
      <c r="DA74" t="s">
        <v>6793</v>
      </c>
      <c r="DB74">
        <v>2</v>
      </c>
      <c r="DC74">
        <v>3</v>
      </c>
      <c r="DD74">
        <v>4</v>
      </c>
      <c r="DE74" t="s">
        <v>6793</v>
      </c>
      <c r="DF74">
        <v>1</v>
      </c>
      <c r="DG74" t="s">
        <v>7595</v>
      </c>
      <c r="DH74">
        <v>2007</v>
      </c>
      <c r="DI74" t="s">
        <v>7577</v>
      </c>
      <c r="DJ74" t="s">
        <v>6</v>
      </c>
      <c r="DK74" t="s">
        <v>6</v>
      </c>
      <c r="EA74">
        <v>3</v>
      </c>
      <c r="EC74">
        <v>0</v>
      </c>
      <c r="ED74">
        <v>1</v>
      </c>
      <c r="EE74">
        <v>0</v>
      </c>
      <c r="EF74">
        <v>0</v>
      </c>
      <c r="EG74">
        <v>2</v>
      </c>
      <c r="EH74">
        <v>0</v>
      </c>
      <c r="EI74">
        <v>0</v>
      </c>
      <c r="EJ74" t="s">
        <v>6794</v>
      </c>
      <c r="EP74" t="s">
        <v>6794</v>
      </c>
      <c r="OI74" t="s">
        <v>7526</v>
      </c>
      <c r="OJ74" t="s">
        <v>7527</v>
      </c>
      <c r="OK74" t="s">
        <v>7526</v>
      </c>
      <c r="OL74" t="s">
        <v>7526</v>
      </c>
      <c r="OM74" t="s">
        <v>7528</v>
      </c>
      <c r="ON74" t="s">
        <v>7539</v>
      </c>
      <c r="OO74" t="s">
        <v>7528</v>
      </c>
      <c r="OP74">
        <v>1</v>
      </c>
      <c r="OQ74" t="s">
        <v>28</v>
      </c>
      <c r="OR74" t="s">
        <v>7549</v>
      </c>
      <c r="OS74">
        <v>2006</v>
      </c>
      <c r="OT74">
        <v>5</v>
      </c>
      <c r="OU74">
        <v>1</v>
      </c>
      <c r="OV74">
        <v>5</v>
      </c>
      <c r="OW74">
        <v>0</v>
      </c>
      <c r="OX74">
        <v>1</v>
      </c>
      <c r="OY74">
        <v>35</v>
      </c>
      <c r="QE74" t="s">
        <v>7516</v>
      </c>
      <c r="QF74" t="s">
        <v>7515</v>
      </c>
      <c r="QG74" t="s">
        <v>7515</v>
      </c>
      <c r="QH74" t="s">
        <v>7515</v>
      </c>
      <c r="QI74" t="s">
        <v>7515</v>
      </c>
      <c r="QJ74" t="s">
        <v>7515</v>
      </c>
      <c r="QK74" t="s">
        <v>7515</v>
      </c>
      <c r="RP74">
        <f t="shared" si="0"/>
        <v>4</v>
      </c>
      <c r="RS74">
        <f t="shared" si="1"/>
        <v>3</v>
      </c>
    </row>
    <row r="75" spans="1:487" x14ac:dyDescent="0.3">
      <c r="A75">
        <v>70062</v>
      </c>
      <c r="B75">
        <v>213</v>
      </c>
      <c r="C75">
        <v>0</v>
      </c>
      <c r="D75">
        <v>5</v>
      </c>
      <c r="E75">
        <v>30</v>
      </c>
      <c r="F75">
        <v>96</v>
      </c>
      <c r="G75">
        <v>102</v>
      </c>
      <c r="H75">
        <v>9</v>
      </c>
      <c r="I75" t="s">
        <v>6793</v>
      </c>
      <c r="J75" t="s">
        <v>6793</v>
      </c>
      <c r="O75" t="s">
        <v>6793</v>
      </c>
      <c r="P75" t="s">
        <v>7515</v>
      </c>
      <c r="Q75" t="s">
        <v>7516</v>
      </c>
      <c r="R75" t="s">
        <v>7515</v>
      </c>
      <c r="S75" t="s">
        <v>7515</v>
      </c>
      <c r="T75" t="s">
        <v>7515</v>
      </c>
      <c r="U75" t="s">
        <v>7515</v>
      </c>
      <c r="V75" t="s">
        <v>7515</v>
      </c>
      <c r="W75" t="s">
        <v>7515</v>
      </c>
      <c r="X75" t="s">
        <v>7515</v>
      </c>
      <c r="Y75" t="s">
        <v>7515</v>
      </c>
      <c r="Z75" t="s">
        <v>7515</v>
      </c>
      <c r="AA75" t="s">
        <v>7515</v>
      </c>
      <c r="AB75" t="s">
        <v>7515</v>
      </c>
      <c r="AC75" t="s">
        <v>7515</v>
      </c>
      <c r="AD75" t="s">
        <v>7515</v>
      </c>
      <c r="AE75" t="s">
        <v>7515</v>
      </c>
      <c r="AF75" t="s">
        <v>7515</v>
      </c>
      <c r="AG75" t="s">
        <v>7515</v>
      </c>
      <c r="AH75" t="s">
        <v>7515</v>
      </c>
      <c r="AI75" t="s">
        <v>6796</v>
      </c>
      <c r="AQ75" t="s">
        <v>6985</v>
      </c>
      <c r="AR75" t="s">
        <v>6794</v>
      </c>
      <c r="AS75" t="s">
        <v>6794</v>
      </c>
      <c r="AT75">
        <v>0</v>
      </c>
      <c r="AU75">
        <v>20</v>
      </c>
      <c r="AV75" t="s">
        <v>6988</v>
      </c>
      <c r="AW75" t="s">
        <v>6966</v>
      </c>
      <c r="AX75" t="s">
        <v>6793</v>
      </c>
      <c r="AY75" t="s">
        <v>6813</v>
      </c>
      <c r="AZ75" t="s">
        <v>7531</v>
      </c>
      <c r="BA75" t="s">
        <v>6991</v>
      </c>
      <c r="BC75" t="s">
        <v>6793</v>
      </c>
      <c r="BD75" t="s">
        <v>6793</v>
      </c>
      <c r="BE75" t="s">
        <v>6793</v>
      </c>
      <c r="BF75" t="s">
        <v>6793</v>
      </c>
      <c r="BG75" t="s">
        <v>6794</v>
      </c>
      <c r="BH75" t="s">
        <v>6794</v>
      </c>
      <c r="BI75" t="s">
        <v>6794</v>
      </c>
      <c r="BJ75" t="s">
        <v>6794</v>
      </c>
      <c r="BK75" t="s">
        <v>6794</v>
      </c>
      <c r="BL75" t="s">
        <v>6794</v>
      </c>
      <c r="BM75" t="s">
        <v>7029</v>
      </c>
      <c r="BN75" t="s">
        <v>7031</v>
      </c>
      <c r="BO75" t="s">
        <v>6794</v>
      </c>
      <c r="BQ75">
        <v>50</v>
      </c>
      <c r="BR75" t="s">
        <v>6</v>
      </c>
      <c r="BS75" t="s">
        <v>7519</v>
      </c>
      <c r="BT75" t="s">
        <v>6</v>
      </c>
      <c r="BU75" t="s">
        <v>7559</v>
      </c>
      <c r="BV75" t="s">
        <v>7535</v>
      </c>
      <c r="BW75" t="s">
        <v>7515</v>
      </c>
      <c r="BX75" t="s">
        <v>7515</v>
      </c>
      <c r="BY75" t="s">
        <v>7516</v>
      </c>
      <c r="BZ75" t="s">
        <v>7515</v>
      </c>
      <c r="CA75" t="s">
        <v>7515</v>
      </c>
      <c r="CB75" t="s">
        <v>7515</v>
      </c>
      <c r="CC75" t="s">
        <v>7515</v>
      </c>
      <c r="CD75" t="s">
        <v>7515</v>
      </c>
      <c r="CE75" t="s">
        <v>7515</v>
      </c>
      <c r="CF75" t="s">
        <v>7516</v>
      </c>
      <c r="CG75" t="s">
        <v>7515</v>
      </c>
      <c r="CH75" t="s">
        <v>7515</v>
      </c>
      <c r="CI75" t="s">
        <v>6793</v>
      </c>
      <c r="CJ75" t="s">
        <v>6794</v>
      </c>
      <c r="CO75" t="s">
        <v>6793</v>
      </c>
      <c r="CP75" t="s">
        <v>6794</v>
      </c>
      <c r="CQ75" t="s">
        <v>6794</v>
      </c>
      <c r="CR75" t="s">
        <v>6793</v>
      </c>
      <c r="CS75" t="s">
        <v>6794</v>
      </c>
      <c r="CT75" t="s">
        <v>6794</v>
      </c>
      <c r="CU75" t="s">
        <v>6794</v>
      </c>
      <c r="CV75" t="s">
        <v>6793</v>
      </c>
      <c r="CW75" t="s">
        <v>6794</v>
      </c>
      <c r="CX75" t="s">
        <v>7520</v>
      </c>
      <c r="CY75" t="s">
        <v>7521</v>
      </c>
      <c r="CZ75" t="s">
        <v>7522</v>
      </c>
      <c r="DA75" t="s">
        <v>6793</v>
      </c>
      <c r="DB75">
        <v>1</v>
      </c>
      <c r="DC75">
        <v>3</v>
      </c>
      <c r="DD75">
        <v>0</v>
      </c>
      <c r="DE75" t="s">
        <v>6794</v>
      </c>
      <c r="EA75">
        <v>2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2</v>
      </c>
      <c r="EJ75" t="s">
        <v>6793</v>
      </c>
      <c r="EK75" t="s">
        <v>7573</v>
      </c>
      <c r="EM75">
        <v>1</v>
      </c>
      <c r="EN75">
        <v>2007</v>
      </c>
      <c r="EP75" t="s">
        <v>6793</v>
      </c>
      <c r="JO75" t="s">
        <v>7538</v>
      </c>
      <c r="JP75" t="s">
        <v>7598</v>
      </c>
      <c r="JQ75">
        <v>2007</v>
      </c>
      <c r="JU75" t="s">
        <v>6966</v>
      </c>
      <c r="OI75" t="s">
        <v>7526</v>
      </c>
      <c r="OJ75" t="s">
        <v>7526</v>
      </c>
      <c r="OK75" t="s">
        <v>7526</v>
      </c>
      <c r="OL75" t="s">
        <v>7526</v>
      </c>
      <c r="OM75" t="s">
        <v>7528</v>
      </c>
      <c r="ON75" t="s">
        <v>7529</v>
      </c>
      <c r="OO75" t="s">
        <v>7528</v>
      </c>
      <c r="OP75">
        <v>1</v>
      </c>
      <c r="OQ75" t="s">
        <v>28</v>
      </c>
      <c r="OR75" t="s">
        <v>212</v>
      </c>
      <c r="OS75">
        <v>2006</v>
      </c>
      <c r="OT75">
        <v>7</v>
      </c>
      <c r="OU75">
        <v>1</v>
      </c>
      <c r="OV75">
        <v>7</v>
      </c>
      <c r="OW75">
        <v>1</v>
      </c>
      <c r="OX75">
        <v>0</v>
      </c>
      <c r="OY75">
        <v>35</v>
      </c>
      <c r="OZ75" t="s">
        <v>7515</v>
      </c>
      <c r="PA75" t="s">
        <v>7515</v>
      </c>
      <c r="PB75" t="s">
        <v>7515</v>
      </c>
      <c r="PC75" t="s">
        <v>7515</v>
      </c>
      <c r="PD75" t="s">
        <v>7515</v>
      </c>
      <c r="PE75" t="s">
        <v>7515</v>
      </c>
      <c r="PF75" t="s">
        <v>7515</v>
      </c>
      <c r="PG75" t="s">
        <v>7515</v>
      </c>
      <c r="PH75" t="s">
        <v>7515</v>
      </c>
      <c r="PI75" t="s">
        <v>7515</v>
      </c>
      <c r="PJ75" t="s">
        <v>7515</v>
      </c>
      <c r="PK75" t="s">
        <v>7515</v>
      </c>
      <c r="PL75" t="s">
        <v>7515</v>
      </c>
      <c r="PM75" t="s">
        <v>7515</v>
      </c>
      <c r="PN75" t="s">
        <v>7515</v>
      </c>
      <c r="PO75" t="s">
        <v>7515</v>
      </c>
      <c r="PP75" t="s">
        <v>7515</v>
      </c>
      <c r="PQ75" t="s">
        <v>7516</v>
      </c>
      <c r="PR75" t="s">
        <v>7515</v>
      </c>
      <c r="PS75" t="s">
        <v>7515</v>
      </c>
      <c r="PT75" t="s">
        <v>7515</v>
      </c>
      <c r="PU75" t="s">
        <v>7515</v>
      </c>
      <c r="PV75" t="s">
        <v>7515</v>
      </c>
      <c r="PW75" t="s">
        <v>7515</v>
      </c>
      <c r="PX75" t="s">
        <v>7515</v>
      </c>
      <c r="PY75" t="s">
        <v>7515</v>
      </c>
      <c r="PZ75" t="s">
        <v>7515</v>
      </c>
      <c r="QA75" t="s">
        <v>7515</v>
      </c>
      <c r="QB75" t="s">
        <v>7515</v>
      </c>
      <c r="QC75" t="s">
        <v>7515</v>
      </c>
      <c r="QE75" t="s">
        <v>7515</v>
      </c>
      <c r="QF75" t="s">
        <v>7515</v>
      </c>
      <c r="QG75" t="s">
        <v>7515</v>
      </c>
      <c r="QH75" t="s">
        <v>7516</v>
      </c>
      <c r="QI75" t="s">
        <v>7515</v>
      </c>
      <c r="QJ75" t="s">
        <v>7515</v>
      </c>
      <c r="QK75" t="s">
        <v>7515</v>
      </c>
      <c r="RP75">
        <f t="shared" si="0"/>
        <v>2</v>
      </c>
      <c r="RS75">
        <f t="shared" si="1"/>
        <v>8</v>
      </c>
    </row>
    <row r="76" spans="1:487" x14ac:dyDescent="0.3">
      <c r="A76">
        <v>70063</v>
      </c>
      <c r="B76">
        <v>218</v>
      </c>
      <c r="C76">
        <v>0</v>
      </c>
      <c r="D76">
        <v>5</v>
      </c>
      <c r="E76">
        <v>16</v>
      </c>
      <c r="F76">
        <v>96</v>
      </c>
      <c r="G76">
        <v>102</v>
      </c>
      <c r="H76">
        <v>9</v>
      </c>
      <c r="I76" t="s">
        <v>6793</v>
      </c>
      <c r="J76" t="s">
        <v>6793</v>
      </c>
      <c r="O76" t="s">
        <v>6793</v>
      </c>
      <c r="P76" t="s">
        <v>7515</v>
      </c>
      <c r="Q76" t="s">
        <v>7515</v>
      </c>
      <c r="R76" t="s">
        <v>7515</v>
      </c>
      <c r="S76" t="s">
        <v>7515</v>
      </c>
      <c r="T76" t="s">
        <v>7515</v>
      </c>
      <c r="U76" t="s">
        <v>7515</v>
      </c>
      <c r="V76" t="s">
        <v>7515</v>
      </c>
      <c r="W76" t="s">
        <v>7515</v>
      </c>
      <c r="X76" t="s">
        <v>7515</v>
      </c>
      <c r="Y76" t="s">
        <v>7515</v>
      </c>
      <c r="Z76" t="s">
        <v>7515</v>
      </c>
      <c r="AA76" t="s">
        <v>7515</v>
      </c>
      <c r="AB76" t="s">
        <v>7515</v>
      </c>
      <c r="AC76" t="s">
        <v>7515</v>
      </c>
      <c r="AD76" t="s">
        <v>7515</v>
      </c>
      <c r="AE76" t="s">
        <v>7515</v>
      </c>
      <c r="AF76" t="s">
        <v>7516</v>
      </c>
      <c r="AG76" t="s">
        <v>7515</v>
      </c>
      <c r="AH76" t="s">
        <v>7515</v>
      </c>
      <c r="AI76" t="s">
        <v>6796</v>
      </c>
      <c r="AQ76" t="s">
        <v>6985</v>
      </c>
      <c r="AR76" t="s">
        <v>6793</v>
      </c>
      <c r="AS76" t="s">
        <v>6793</v>
      </c>
      <c r="AT76" t="s">
        <v>6</v>
      </c>
      <c r="AU76" t="s">
        <v>6</v>
      </c>
      <c r="AV76" t="s">
        <v>7568</v>
      </c>
      <c r="AW76" t="s">
        <v>6793</v>
      </c>
      <c r="AX76" t="s">
        <v>6793</v>
      </c>
      <c r="AY76" t="s">
        <v>6813</v>
      </c>
      <c r="AZ76" t="s">
        <v>7562</v>
      </c>
      <c r="BA76" t="s">
        <v>7518</v>
      </c>
      <c r="BC76" t="s">
        <v>6793</v>
      </c>
      <c r="BD76" t="s">
        <v>6793</v>
      </c>
      <c r="BE76" t="s">
        <v>6793</v>
      </c>
      <c r="BF76" t="s">
        <v>6793</v>
      </c>
      <c r="BH76" t="s">
        <v>6794</v>
      </c>
      <c r="BI76" t="s">
        <v>6794</v>
      </c>
      <c r="BJ76" t="s">
        <v>6793</v>
      </c>
      <c r="BK76" t="s">
        <v>6793</v>
      </c>
      <c r="BL76" t="s">
        <v>6794</v>
      </c>
      <c r="BM76" t="s">
        <v>7021</v>
      </c>
      <c r="BN76" t="s">
        <v>7031</v>
      </c>
      <c r="BO76" t="s">
        <v>6794</v>
      </c>
      <c r="BQ76">
        <v>50</v>
      </c>
      <c r="BR76" t="s">
        <v>6</v>
      </c>
      <c r="BS76" t="s">
        <v>7519</v>
      </c>
      <c r="BT76" t="s">
        <v>7601</v>
      </c>
      <c r="BU76" t="s">
        <v>7559</v>
      </c>
      <c r="BV76" t="s">
        <v>7543</v>
      </c>
      <c r="BW76" t="s">
        <v>7515</v>
      </c>
      <c r="BX76" t="s">
        <v>7515</v>
      </c>
      <c r="BY76" t="s">
        <v>7516</v>
      </c>
      <c r="BZ76" t="s">
        <v>7515</v>
      </c>
      <c r="CA76" t="s">
        <v>7515</v>
      </c>
      <c r="CB76" t="s">
        <v>7515</v>
      </c>
      <c r="CC76" t="s">
        <v>7515</v>
      </c>
      <c r="CD76" t="s">
        <v>7515</v>
      </c>
      <c r="CE76" t="s">
        <v>7515</v>
      </c>
      <c r="CF76" t="s">
        <v>7515</v>
      </c>
      <c r="CG76" t="s">
        <v>7515</v>
      </c>
      <c r="CH76" t="s">
        <v>7515</v>
      </c>
      <c r="CI76" t="s">
        <v>6794</v>
      </c>
      <c r="CJ76" t="s">
        <v>6794</v>
      </c>
      <c r="CO76" t="s">
        <v>6793</v>
      </c>
      <c r="CP76" t="s">
        <v>6794</v>
      </c>
      <c r="CQ76" t="s">
        <v>6794</v>
      </c>
      <c r="CR76" t="s">
        <v>6794</v>
      </c>
      <c r="CS76" t="s">
        <v>6794</v>
      </c>
      <c r="CT76" t="s">
        <v>6794</v>
      </c>
      <c r="CU76" t="s">
        <v>6794</v>
      </c>
      <c r="CV76" t="s">
        <v>6794</v>
      </c>
      <c r="CW76" t="s">
        <v>6794</v>
      </c>
      <c r="CX76" t="s">
        <v>7545</v>
      </c>
      <c r="CY76" t="s">
        <v>7608</v>
      </c>
      <c r="CZ76" t="s">
        <v>7536</v>
      </c>
      <c r="DA76" t="s">
        <v>6793</v>
      </c>
      <c r="DB76">
        <v>2</v>
      </c>
      <c r="DC76">
        <v>2</v>
      </c>
      <c r="DD76">
        <v>3</v>
      </c>
      <c r="DE76" t="s">
        <v>6794</v>
      </c>
      <c r="EA76">
        <v>2</v>
      </c>
      <c r="EC76">
        <v>0</v>
      </c>
      <c r="ED76">
        <v>0</v>
      </c>
      <c r="EE76">
        <v>0</v>
      </c>
      <c r="EF76">
        <v>0</v>
      </c>
      <c r="EG76">
        <v>1</v>
      </c>
      <c r="EH76">
        <v>1</v>
      </c>
      <c r="EI76">
        <v>0</v>
      </c>
      <c r="EJ76" t="s">
        <v>6793</v>
      </c>
      <c r="EK76" t="s">
        <v>7573</v>
      </c>
      <c r="EM76">
        <v>2</v>
      </c>
      <c r="EN76">
        <v>2007</v>
      </c>
      <c r="EP76" t="s">
        <v>6793</v>
      </c>
      <c r="GU76" t="s">
        <v>7524</v>
      </c>
      <c r="GV76" t="s">
        <v>7595</v>
      </c>
      <c r="GW76">
        <v>2008</v>
      </c>
      <c r="HA76" t="s">
        <v>6794</v>
      </c>
      <c r="OI76" t="s">
        <v>7526</v>
      </c>
      <c r="OJ76" t="s">
        <v>7526</v>
      </c>
      <c r="OK76" t="s">
        <v>7526</v>
      </c>
      <c r="OL76" t="s">
        <v>7526</v>
      </c>
      <c r="OM76" t="s">
        <v>7528</v>
      </c>
      <c r="ON76" t="s">
        <v>7529</v>
      </c>
      <c r="OO76" t="s">
        <v>7528</v>
      </c>
      <c r="OP76">
        <v>1</v>
      </c>
      <c r="OQ76" t="s">
        <v>28</v>
      </c>
      <c r="OR76" t="s">
        <v>212</v>
      </c>
      <c r="OS76">
        <v>2007</v>
      </c>
      <c r="OT76">
        <v>5</v>
      </c>
      <c r="OU76">
        <v>1</v>
      </c>
      <c r="OV76">
        <v>5</v>
      </c>
      <c r="OW76">
        <v>1</v>
      </c>
      <c r="OX76">
        <v>0</v>
      </c>
      <c r="OY76">
        <v>35</v>
      </c>
      <c r="OZ76" t="s">
        <v>7515</v>
      </c>
      <c r="PA76" t="s">
        <v>7515</v>
      </c>
      <c r="PB76" t="s">
        <v>7515</v>
      </c>
      <c r="PC76" t="s">
        <v>7515</v>
      </c>
      <c r="PD76" t="s">
        <v>7515</v>
      </c>
      <c r="PE76" t="s">
        <v>7515</v>
      </c>
      <c r="PF76" t="s">
        <v>7515</v>
      </c>
      <c r="PG76" t="s">
        <v>7515</v>
      </c>
      <c r="PH76" t="s">
        <v>7516</v>
      </c>
      <c r="PI76" t="s">
        <v>7515</v>
      </c>
      <c r="PJ76" t="s">
        <v>7515</v>
      </c>
      <c r="PK76" t="s">
        <v>7515</v>
      </c>
      <c r="PL76" t="s">
        <v>7515</v>
      </c>
      <c r="PM76" t="s">
        <v>7515</v>
      </c>
      <c r="PN76" t="s">
        <v>7515</v>
      </c>
      <c r="PO76" t="s">
        <v>7515</v>
      </c>
      <c r="PP76" t="s">
        <v>7515</v>
      </c>
      <c r="PQ76" t="s">
        <v>7515</v>
      </c>
      <c r="PR76" t="s">
        <v>7515</v>
      </c>
      <c r="PS76" t="s">
        <v>7515</v>
      </c>
      <c r="PT76" t="s">
        <v>7515</v>
      </c>
      <c r="PU76" t="s">
        <v>7515</v>
      </c>
      <c r="PV76" t="s">
        <v>7515</v>
      </c>
      <c r="PW76" t="s">
        <v>7515</v>
      </c>
      <c r="PX76" t="s">
        <v>7515</v>
      </c>
      <c r="PY76" t="s">
        <v>7515</v>
      </c>
      <c r="PZ76" t="s">
        <v>7515</v>
      </c>
      <c r="QA76" t="s">
        <v>7515</v>
      </c>
      <c r="QB76" t="s">
        <v>7515</v>
      </c>
      <c r="QC76" t="s">
        <v>7515</v>
      </c>
      <c r="QE76" t="s">
        <v>7516</v>
      </c>
      <c r="QF76" t="s">
        <v>7515</v>
      </c>
      <c r="QG76" t="s">
        <v>7515</v>
      </c>
      <c r="QH76" t="s">
        <v>7515</v>
      </c>
      <c r="QI76" t="s">
        <v>7515</v>
      </c>
      <c r="QJ76" t="s">
        <v>7515</v>
      </c>
      <c r="QK76" t="s">
        <v>7515</v>
      </c>
      <c r="RP76">
        <f t="shared" si="0"/>
        <v>-1</v>
      </c>
      <c r="RS76">
        <f t="shared" si="1"/>
        <v>1</v>
      </c>
    </row>
    <row r="77" spans="1:487" x14ac:dyDescent="0.3">
      <c r="A77">
        <v>70064</v>
      </c>
      <c r="B77">
        <v>225</v>
      </c>
      <c r="C77">
        <v>0</v>
      </c>
      <c r="D77">
        <v>5</v>
      </c>
      <c r="E77">
        <v>12</v>
      </c>
      <c r="F77">
        <v>84</v>
      </c>
      <c r="G77">
        <v>102</v>
      </c>
      <c r="H77">
        <v>15</v>
      </c>
      <c r="I77" t="s">
        <v>6793</v>
      </c>
      <c r="J77" t="s">
        <v>6793</v>
      </c>
      <c r="O77" t="s">
        <v>6793</v>
      </c>
      <c r="P77" t="s">
        <v>7516</v>
      </c>
      <c r="Q77" t="s">
        <v>7515</v>
      </c>
      <c r="R77" t="s">
        <v>7515</v>
      </c>
      <c r="S77" t="s">
        <v>7515</v>
      </c>
      <c r="T77" t="s">
        <v>7515</v>
      </c>
      <c r="U77" t="s">
        <v>7515</v>
      </c>
      <c r="V77" t="s">
        <v>7515</v>
      </c>
      <c r="W77" t="s">
        <v>7515</v>
      </c>
      <c r="X77" t="s">
        <v>7515</v>
      </c>
      <c r="Y77" t="s">
        <v>7515</v>
      </c>
      <c r="Z77" t="s">
        <v>7515</v>
      </c>
      <c r="AA77" t="s">
        <v>7515</v>
      </c>
      <c r="AB77" t="s">
        <v>7515</v>
      </c>
      <c r="AC77" t="s">
        <v>7515</v>
      </c>
      <c r="AD77" t="s">
        <v>7515</v>
      </c>
      <c r="AE77" t="s">
        <v>7515</v>
      </c>
      <c r="AF77" t="s">
        <v>7515</v>
      </c>
      <c r="AG77" t="s">
        <v>7516</v>
      </c>
      <c r="AH77" t="s">
        <v>7515</v>
      </c>
      <c r="AI77" t="s">
        <v>6796</v>
      </c>
      <c r="AQ77" t="s">
        <v>6985</v>
      </c>
      <c r="AR77" t="s">
        <v>6793</v>
      </c>
      <c r="AS77" t="s">
        <v>6794</v>
      </c>
      <c r="AT77">
        <v>0</v>
      </c>
      <c r="AU77">
        <v>12</v>
      </c>
      <c r="AV77" t="s">
        <v>6988</v>
      </c>
      <c r="AW77" t="s">
        <v>6793</v>
      </c>
      <c r="AX77" t="s">
        <v>6793</v>
      </c>
      <c r="AY77" t="s">
        <v>6813</v>
      </c>
      <c r="AZ77" t="s">
        <v>7531</v>
      </c>
      <c r="BA77" t="s">
        <v>6991</v>
      </c>
      <c r="BC77" t="s">
        <v>6794</v>
      </c>
      <c r="BD77" t="s">
        <v>6794</v>
      </c>
      <c r="BE77" t="s">
        <v>6794</v>
      </c>
      <c r="BF77" t="s">
        <v>6793</v>
      </c>
      <c r="BG77" t="s">
        <v>6793</v>
      </c>
      <c r="BH77" t="s">
        <v>6794</v>
      </c>
      <c r="BI77" t="s">
        <v>6794</v>
      </c>
      <c r="BJ77" t="s">
        <v>6793</v>
      </c>
      <c r="BK77" t="s">
        <v>6794</v>
      </c>
      <c r="BL77" t="s">
        <v>6794</v>
      </c>
      <c r="BM77" t="s">
        <v>7028</v>
      </c>
      <c r="BN77" t="s">
        <v>6</v>
      </c>
      <c r="BO77" t="s">
        <v>6794</v>
      </c>
      <c r="BQ77" t="s">
        <v>7547</v>
      </c>
      <c r="BR77" t="s">
        <v>6</v>
      </c>
      <c r="BS77" t="s">
        <v>7519</v>
      </c>
      <c r="BT77" t="s">
        <v>6</v>
      </c>
      <c r="BU77" t="s">
        <v>7559</v>
      </c>
      <c r="BV77" t="s">
        <v>7543</v>
      </c>
      <c r="BW77" t="s">
        <v>7515</v>
      </c>
      <c r="BX77" t="s">
        <v>7515</v>
      </c>
      <c r="BY77" t="s">
        <v>7515</v>
      </c>
      <c r="BZ77" t="s">
        <v>7516</v>
      </c>
      <c r="CA77" t="s">
        <v>7515</v>
      </c>
      <c r="CB77" t="s">
        <v>7515</v>
      </c>
      <c r="CC77" t="s">
        <v>7515</v>
      </c>
      <c r="CD77" t="s">
        <v>7515</v>
      </c>
      <c r="CE77" t="s">
        <v>7515</v>
      </c>
      <c r="CF77" t="s">
        <v>7516</v>
      </c>
      <c r="CG77" t="s">
        <v>7515</v>
      </c>
      <c r="CH77" t="s">
        <v>7515</v>
      </c>
      <c r="CI77" t="s">
        <v>6793</v>
      </c>
      <c r="CJ77" t="s">
        <v>6794</v>
      </c>
      <c r="CO77" t="s">
        <v>6793</v>
      </c>
      <c r="CP77" t="s">
        <v>6793</v>
      </c>
      <c r="CQ77" t="s">
        <v>6794</v>
      </c>
      <c r="CR77" t="s">
        <v>6793</v>
      </c>
      <c r="CS77" t="s">
        <v>6793</v>
      </c>
      <c r="CT77" t="s">
        <v>6793</v>
      </c>
      <c r="CU77" t="s">
        <v>6793</v>
      </c>
      <c r="CV77" t="s">
        <v>6793</v>
      </c>
      <c r="CW77" t="s">
        <v>6794</v>
      </c>
      <c r="CX77" t="s">
        <v>7520</v>
      </c>
      <c r="CY77" t="s">
        <v>7521</v>
      </c>
      <c r="CZ77" t="s">
        <v>7522</v>
      </c>
      <c r="DA77" t="s">
        <v>6793</v>
      </c>
      <c r="DB77">
        <v>2</v>
      </c>
      <c r="DC77">
        <v>3</v>
      </c>
      <c r="DD77">
        <v>3</v>
      </c>
      <c r="DE77" t="s">
        <v>6794</v>
      </c>
      <c r="EA77">
        <v>2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2</v>
      </c>
      <c r="EJ77" t="s">
        <v>6794</v>
      </c>
      <c r="EP77" t="s">
        <v>6794</v>
      </c>
      <c r="OI77" t="s">
        <v>7526</v>
      </c>
      <c r="OJ77" t="s">
        <v>7526</v>
      </c>
      <c r="OK77" t="s">
        <v>7526</v>
      </c>
      <c r="OL77" t="s">
        <v>7527</v>
      </c>
      <c r="OM77" t="s">
        <v>7528</v>
      </c>
      <c r="ON77" t="s">
        <v>7529</v>
      </c>
      <c r="OO77" t="s">
        <v>7528</v>
      </c>
      <c r="OP77">
        <v>1</v>
      </c>
      <c r="OQ77" t="s">
        <v>28</v>
      </c>
      <c r="OR77" t="s">
        <v>265</v>
      </c>
      <c r="OS77">
        <v>2007</v>
      </c>
      <c r="OT77">
        <v>7</v>
      </c>
      <c r="OU77">
        <v>1</v>
      </c>
      <c r="OV77">
        <v>7</v>
      </c>
      <c r="OW77">
        <v>1</v>
      </c>
      <c r="OX77">
        <v>0</v>
      </c>
      <c r="OY77">
        <v>35</v>
      </c>
      <c r="QE77" t="s">
        <v>7515</v>
      </c>
      <c r="QF77" t="s">
        <v>7515</v>
      </c>
      <c r="QG77" t="s">
        <v>7515</v>
      </c>
      <c r="QH77" t="s">
        <v>7515</v>
      </c>
      <c r="QI77" t="s">
        <v>7515</v>
      </c>
      <c r="QJ77" t="s">
        <v>7515</v>
      </c>
      <c r="QK77" t="s">
        <v>7516</v>
      </c>
      <c r="RP77">
        <f t="shared" si="0"/>
        <v>4</v>
      </c>
      <c r="RS77">
        <f t="shared" si="1"/>
        <v>7</v>
      </c>
    </row>
    <row r="78" spans="1:487" x14ac:dyDescent="0.3">
      <c r="A78">
        <v>70065</v>
      </c>
      <c r="B78">
        <v>228</v>
      </c>
      <c r="C78">
        <v>0</v>
      </c>
      <c r="D78">
        <v>5</v>
      </c>
      <c r="E78">
        <v>11</v>
      </c>
      <c r="F78">
        <v>81</v>
      </c>
      <c r="G78">
        <v>102</v>
      </c>
      <c r="H78">
        <v>15</v>
      </c>
      <c r="I78" t="s">
        <v>6793</v>
      </c>
      <c r="J78" t="s">
        <v>6793</v>
      </c>
      <c r="O78" t="s">
        <v>6793</v>
      </c>
      <c r="P78" t="s">
        <v>7516</v>
      </c>
      <c r="Q78" t="s">
        <v>7515</v>
      </c>
      <c r="R78" t="s">
        <v>7515</v>
      </c>
      <c r="S78" t="s">
        <v>7515</v>
      </c>
      <c r="T78" t="s">
        <v>7515</v>
      </c>
      <c r="U78" t="s">
        <v>7515</v>
      </c>
      <c r="V78" t="s">
        <v>7515</v>
      </c>
      <c r="W78" t="s">
        <v>7515</v>
      </c>
      <c r="X78" t="s">
        <v>7515</v>
      </c>
      <c r="Y78" t="s">
        <v>7515</v>
      </c>
      <c r="Z78" t="s">
        <v>7515</v>
      </c>
      <c r="AA78" t="s">
        <v>7515</v>
      </c>
      <c r="AB78" t="s">
        <v>7515</v>
      </c>
      <c r="AC78" t="s">
        <v>7515</v>
      </c>
      <c r="AD78" t="s">
        <v>7515</v>
      </c>
      <c r="AE78" t="s">
        <v>7515</v>
      </c>
      <c r="AF78" t="s">
        <v>7515</v>
      </c>
      <c r="AG78" t="s">
        <v>7515</v>
      </c>
      <c r="AH78" t="s">
        <v>7515</v>
      </c>
      <c r="AI78" t="s">
        <v>6796</v>
      </c>
      <c r="AQ78" t="s">
        <v>6985</v>
      </c>
      <c r="AR78" t="s">
        <v>6794</v>
      </c>
      <c r="AS78" t="s">
        <v>6794</v>
      </c>
      <c r="AT78">
        <v>0</v>
      </c>
      <c r="AU78">
        <v>15</v>
      </c>
      <c r="AV78" t="s">
        <v>6988</v>
      </c>
      <c r="AW78" t="s">
        <v>6794</v>
      </c>
      <c r="AX78" t="s">
        <v>6794</v>
      </c>
      <c r="AY78" t="s">
        <v>6813</v>
      </c>
      <c r="AZ78" t="s">
        <v>7562</v>
      </c>
      <c r="BA78" t="s">
        <v>7518</v>
      </c>
      <c r="BC78" t="s">
        <v>6794</v>
      </c>
      <c r="BD78" t="s">
        <v>6794</v>
      </c>
      <c r="BE78" t="s">
        <v>6794</v>
      </c>
      <c r="BF78" t="s">
        <v>6794</v>
      </c>
      <c r="BG78" t="s">
        <v>6794</v>
      </c>
      <c r="BH78" t="s">
        <v>6794</v>
      </c>
      <c r="BI78" t="s">
        <v>6793</v>
      </c>
      <c r="BJ78" t="s">
        <v>6794</v>
      </c>
      <c r="BK78" t="s">
        <v>6794</v>
      </c>
      <c r="BL78" t="s">
        <v>6794</v>
      </c>
      <c r="BM78" t="s">
        <v>7025</v>
      </c>
      <c r="BN78" t="s">
        <v>7025</v>
      </c>
      <c r="BO78" t="s">
        <v>6794</v>
      </c>
      <c r="BQ78">
        <v>100</v>
      </c>
      <c r="BR78" t="s">
        <v>7532</v>
      </c>
      <c r="BS78" t="s">
        <v>7533</v>
      </c>
      <c r="BT78" t="s">
        <v>6</v>
      </c>
      <c r="BU78" t="s">
        <v>7025</v>
      </c>
      <c r="BV78" t="s">
        <v>7535</v>
      </c>
      <c r="BW78" t="s">
        <v>7515</v>
      </c>
      <c r="BX78" t="s">
        <v>7515</v>
      </c>
      <c r="BY78" t="s">
        <v>7515</v>
      </c>
      <c r="BZ78" t="s">
        <v>7515</v>
      </c>
      <c r="CA78" t="s">
        <v>7515</v>
      </c>
      <c r="CB78" t="s">
        <v>7515</v>
      </c>
      <c r="CC78" t="s">
        <v>7515</v>
      </c>
      <c r="CD78" t="s">
        <v>7516</v>
      </c>
      <c r="CE78" t="s">
        <v>7515</v>
      </c>
      <c r="CF78" t="s">
        <v>7515</v>
      </c>
      <c r="CG78" t="s">
        <v>7515</v>
      </c>
      <c r="CH78" t="s">
        <v>7515</v>
      </c>
      <c r="CI78" t="s">
        <v>6793</v>
      </c>
      <c r="CJ78" t="s">
        <v>6794</v>
      </c>
      <c r="CO78" t="s">
        <v>6793</v>
      </c>
      <c r="CP78" t="s">
        <v>6793</v>
      </c>
      <c r="CQ78" t="s">
        <v>6794</v>
      </c>
      <c r="CR78" t="s">
        <v>6794</v>
      </c>
      <c r="CS78" t="s">
        <v>6794</v>
      </c>
      <c r="CT78" t="s">
        <v>6794</v>
      </c>
      <c r="CU78" t="s">
        <v>6794</v>
      </c>
      <c r="CV78" t="s">
        <v>6793</v>
      </c>
      <c r="CW78" t="s">
        <v>6793</v>
      </c>
      <c r="CX78" t="s">
        <v>7520</v>
      </c>
      <c r="CY78" t="s">
        <v>7521</v>
      </c>
      <c r="CZ78" t="s">
        <v>7602</v>
      </c>
      <c r="DA78" t="s">
        <v>6793</v>
      </c>
      <c r="DB78">
        <v>3</v>
      </c>
      <c r="DC78">
        <v>3</v>
      </c>
      <c r="DD78">
        <v>4</v>
      </c>
      <c r="DE78" t="s">
        <v>6794</v>
      </c>
      <c r="EA78">
        <v>8</v>
      </c>
      <c r="EC78" t="s">
        <v>31</v>
      </c>
      <c r="EJ78" t="s">
        <v>6793</v>
      </c>
      <c r="EK78" t="s">
        <v>6859</v>
      </c>
      <c r="EL78">
        <v>1</v>
      </c>
      <c r="EN78">
        <v>2007</v>
      </c>
      <c r="EO78" t="s">
        <v>6</v>
      </c>
      <c r="EP78" t="s">
        <v>6794</v>
      </c>
      <c r="OI78" t="s">
        <v>7526</v>
      </c>
      <c r="OJ78" t="s">
        <v>7526</v>
      </c>
      <c r="OK78" t="s">
        <v>7526</v>
      </c>
      <c r="OL78" t="s">
        <v>7526</v>
      </c>
      <c r="OM78" t="s">
        <v>7528</v>
      </c>
      <c r="ON78" t="s">
        <v>7539</v>
      </c>
      <c r="OO78" t="s">
        <v>7528</v>
      </c>
      <c r="OP78">
        <v>1</v>
      </c>
      <c r="OQ78" t="s">
        <v>28</v>
      </c>
      <c r="OR78" t="s">
        <v>265</v>
      </c>
      <c r="OS78">
        <v>2006</v>
      </c>
      <c r="OT78">
        <v>12</v>
      </c>
      <c r="OU78">
        <v>1</v>
      </c>
      <c r="OV78">
        <v>12</v>
      </c>
      <c r="OW78">
        <v>1</v>
      </c>
      <c r="OX78">
        <v>0</v>
      </c>
      <c r="OY78">
        <v>35</v>
      </c>
      <c r="QE78" t="s">
        <v>7515</v>
      </c>
      <c r="QF78" t="s">
        <v>7515</v>
      </c>
      <c r="QG78" t="s">
        <v>7515</v>
      </c>
      <c r="QH78" t="s">
        <v>7516</v>
      </c>
      <c r="QI78" t="s">
        <v>7515</v>
      </c>
      <c r="QJ78" t="s">
        <v>7515</v>
      </c>
      <c r="QK78" t="s">
        <v>7515</v>
      </c>
      <c r="RP78">
        <f t="shared" si="0"/>
        <v>3</v>
      </c>
      <c r="RS78">
        <f t="shared" si="1"/>
        <v>4</v>
      </c>
    </row>
    <row r="79" spans="1:487" x14ac:dyDescent="0.3">
      <c r="A79">
        <v>70066</v>
      </c>
      <c r="B79">
        <v>229</v>
      </c>
      <c r="C79">
        <v>0</v>
      </c>
      <c r="D79">
        <v>5</v>
      </c>
      <c r="E79">
        <v>14</v>
      </c>
      <c r="F79">
        <v>75</v>
      </c>
      <c r="G79">
        <v>102</v>
      </c>
      <c r="H79">
        <v>15</v>
      </c>
      <c r="I79" t="s">
        <v>6793</v>
      </c>
      <c r="J79" t="s">
        <v>6793</v>
      </c>
      <c r="O79" t="s">
        <v>6793</v>
      </c>
      <c r="P79" t="s">
        <v>7515</v>
      </c>
      <c r="Q79" t="s">
        <v>7516</v>
      </c>
      <c r="R79" t="s">
        <v>7515</v>
      </c>
      <c r="S79" t="s">
        <v>7515</v>
      </c>
      <c r="T79" t="s">
        <v>7515</v>
      </c>
      <c r="U79" t="s">
        <v>7515</v>
      </c>
      <c r="V79" t="s">
        <v>7515</v>
      </c>
      <c r="W79" t="s">
        <v>7515</v>
      </c>
      <c r="X79" t="s">
        <v>7515</v>
      </c>
      <c r="Y79" t="s">
        <v>7515</v>
      </c>
      <c r="Z79" t="s">
        <v>7515</v>
      </c>
      <c r="AA79" t="s">
        <v>7515</v>
      </c>
      <c r="AB79" t="s">
        <v>7515</v>
      </c>
      <c r="AC79" t="s">
        <v>7515</v>
      </c>
      <c r="AD79" t="s">
        <v>7515</v>
      </c>
      <c r="AE79" t="s">
        <v>7516</v>
      </c>
      <c r="AF79" t="s">
        <v>7515</v>
      </c>
      <c r="AG79" t="s">
        <v>7515</v>
      </c>
      <c r="AH79" t="s">
        <v>7515</v>
      </c>
      <c r="AI79" t="s">
        <v>6796</v>
      </c>
      <c r="AQ79" t="s">
        <v>6985</v>
      </c>
      <c r="AR79" t="s">
        <v>6793</v>
      </c>
      <c r="AS79" t="s">
        <v>6793</v>
      </c>
      <c r="AT79">
        <v>0</v>
      </c>
      <c r="AU79">
        <v>17</v>
      </c>
      <c r="AV79" t="s">
        <v>7568</v>
      </c>
      <c r="AW79" t="s">
        <v>6966</v>
      </c>
      <c r="AX79" t="s">
        <v>6794</v>
      </c>
      <c r="AY79" t="s">
        <v>6813</v>
      </c>
      <c r="AZ79" t="s">
        <v>7531</v>
      </c>
      <c r="BA79" t="s">
        <v>6991</v>
      </c>
      <c r="BC79" t="s">
        <v>6794</v>
      </c>
      <c r="BD79" t="s">
        <v>6794</v>
      </c>
      <c r="BE79" t="s">
        <v>6794</v>
      </c>
      <c r="BF79" t="s">
        <v>6794</v>
      </c>
      <c r="BH79" t="s">
        <v>6793</v>
      </c>
      <c r="BI79" t="s">
        <v>6794</v>
      </c>
      <c r="BJ79" t="s">
        <v>6794</v>
      </c>
      <c r="BK79" t="s">
        <v>6794</v>
      </c>
      <c r="BL79" t="s">
        <v>6794</v>
      </c>
      <c r="BM79" t="s">
        <v>7025</v>
      </c>
      <c r="BN79" t="s">
        <v>7022</v>
      </c>
      <c r="BO79" t="s">
        <v>6794</v>
      </c>
      <c r="BQ79">
        <v>35</v>
      </c>
      <c r="BR79">
        <v>50</v>
      </c>
      <c r="BS79" t="s">
        <v>7519</v>
      </c>
      <c r="BT79" t="s">
        <v>7576</v>
      </c>
      <c r="BU79" t="s">
        <v>7559</v>
      </c>
      <c r="BV79" t="s">
        <v>7561</v>
      </c>
      <c r="BW79" t="s">
        <v>7515</v>
      </c>
      <c r="BX79" t="s">
        <v>7516</v>
      </c>
      <c r="BY79" t="s">
        <v>7515</v>
      </c>
      <c r="BZ79" t="s">
        <v>7515</v>
      </c>
      <c r="CA79" t="s">
        <v>7515</v>
      </c>
      <c r="CB79" t="s">
        <v>7515</v>
      </c>
      <c r="CC79" t="s">
        <v>7515</v>
      </c>
      <c r="CD79" t="s">
        <v>7515</v>
      </c>
      <c r="CE79" t="s">
        <v>7515</v>
      </c>
      <c r="CF79" t="s">
        <v>7515</v>
      </c>
      <c r="CG79" t="s">
        <v>7515</v>
      </c>
      <c r="CH79" t="s">
        <v>7515</v>
      </c>
      <c r="CI79" t="s">
        <v>6793</v>
      </c>
      <c r="CJ79" t="s">
        <v>6794</v>
      </c>
      <c r="CO79" t="s">
        <v>6793</v>
      </c>
      <c r="CP79" t="s">
        <v>6793</v>
      </c>
      <c r="CQ79" t="s">
        <v>6794</v>
      </c>
      <c r="CR79" t="s">
        <v>6793</v>
      </c>
      <c r="CS79" t="s">
        <v>6793</v>
      </c>
      <c r="CT79" t="s">
        <v>6793</v>
      </c>
      <c r="CU79" t="s">
        <v>6794</v>
      </c>
      <c r="CV79" t="s">
        <v>6793</v>
      </c>
      <c r="CW79" t="s">
        <v>6793</v>
      </c>
      <c r="CX79" t="s">
        <v>7545</v>
      </c>
      <c r="CY79" t="s">
        <v>7521</v>
      </c>
      <c r="CZ79" t="s">
        <v>7536</v>
      </c>
      <c r="DA79" t="s">
        <v>6794</v>
      </c>
      <c r="DB79">
        <v>2</v>
      </c>
      <c r="DC79">
        <v>5</v>
      </c>
      <c r="DD79">
        <v>4</v>
      </c>
      <c r="EA79">
        <v>1</v>
      </c>
      <c r="EB79" t="s">
        <v>7537</v>
      </c>
      <c r="EP79" t="s">
        <v>6794</v>
      </c>
      <c r="OM79" t="s">
        <v>7528</v>
      </c>
      <c r="ON79" t="s">
        <v>7539</v>
      </c>
      <c r="OO79" t="s">
        <v>7528</v>
      </c>
      <c r="OP79">
        <v>1</v>
      </c>
      <c r="OQ79" t="s">
        <v>28</v>
      </c>
      <c r="OR79" t="s">
        <v>265</v>
      </c>
      <c r="OS79">
        <v>2006</v>
      </c>
      <c r="OT79">
        <v>10</v>
      </c>
      <c r="OU79">
        <v>1</v>
      </c>
      <c r="OV79">
        <v>10</v>
      </c>
      <c r="OW79">
        <v>1</v>
      </c>
      <c r="OX79">
        <v>0</v>
      </c>
      <c r="OY79">
        <v>35</v>
      </c>
      <c r="QE79" t="s">
        <v>7516</v>
      </c>
      <c r="QF79" t="s">
        <v>7515</v>
      </c>
      <c r="QG79" t="s">
        <v>7515</v>
      </c>
      <c r="QH79" t="s">
        <v>7515</v>
      </c>
      <c r="QI79" t="s">
        <v>7515</v>
      </c>
      <c r="QJ79" t="s">
        <v>7515</v>
      </c>
      <c r="QK79" t="s">
        <v>7515</v>
      </c>
      <c r="RP79">
        <f t="shared" ref="RP79:RP142" si="2">IF(AU79="Don't Know",-1,IF(AU79&gt;=30,1,IF(AU79&gt;=20,2,IF(AU79&gt;=15,3,IF(AU79&gt;=10,4,IF(AU79&gt;=5,5,IF(AU79&gt;0,6,0)))))))</f>
        <v>3</v>
      </c>
      <c r="RS79">
        <f t="shared" ref="RS79:RS142" si="3">VLOOKUP(BM79,$RT$2:$RX$12,5,FALSE)</f>
        <v>4</v>
      </c>
    </row>
    <row r="80" spans="1:487" x14ac:dyDescent="0.3">
      <c r="A80">
        <v>70067</v>
      </c>
      <c r="B80">
        <v>230</v>
      </c>
      <c r="C80">
        <v>0</v>
      </c>
      <c r="D80">
        <v>5</v>
      </c>
      <c r="E80">
        <v>12</v>
      </c>
      <c r="F80">
        <v>87</v>
      </c>
      <c r="G80">
        <v>102</v>
      </c>
      <c r="H80">
        <v>9</v>
      </c>
      <c r="I80" t="s">
        <v>6793</v>
      </c>
      <c r="J80" t="s">
        <v>6793</v>
      </c>
      <c r="O80" t="s">
        <v>6793</v>
      </c>
      <c r="P80" t="s">
        <v>7515</v>
      </c>
      <c r="Q80" t="s">
        <v>7515</v>
      </c>
      <c r="R80" t="s">
        <v>7515</v>
      </c>
      <c r="S80" t="s">
        <v>7515</v>
      </c>
      <c r="T80" t="s">
        <v>7515</v>
      </c>
      <c r="U80" t="s">
        <v>7515</v>
      </c>
      <c r="V80" t="s">
        <v>7515</v>
      </c>
      <c r="W80" t="s">
        <v>7515</v>
      </c>
      <c r="X80" t="s">
        <v>7515</v>
      </c>
      <c r="Y80" t="s">
        <v>7515</v>
      </c>
      <c r="Z80" t="s">
        <v>7515</v>
      </c>
      <c r="AA80" t="s">
        <v>7515</v>
      </c>
      <c r="AB80" t="s">
        <v>7515</v>
      </c>
      <c r="AC80" t="s">
        <v>7515</v>
      </c>
      <c r="AD80" t="s">
        <v>7515</v>
      </c>
      <c r="AE80" t="s">
        <v>7515</v>
      </c>
      <c r="AF80" t="s">
        <v>7516</v>
      </c>
      <c r="AG80" t="s">
        <v>7515</v>
      </c>
      <c r="AH80" t="s">
        <v>7515</v>
      </c>
      <c r="AI80" t="s">
        <v>6796</v>
      </c>
      <c r="AQ80" t="s">
        <v>6985</v>
      </c>
      <c r="AR80" t="s">
        <v>6794</v>
      </c>
      <c r="AS80" t="s">
        <v>6794</v>
      </c>
      <c r="AT80">
        <v>0</v>
      </c>
      <c r="AU80">
        <v>14</v>
      </c>
      <c r="AV80" t="s">
        <v>6988</v>
      </c>
      <c r="AW80" t="s">
        <v>6793</v>
      </c>
      <c r="AX80" t="s">
        <v>6793</v>
      </c>
      <c r="AY80" t="s">
        <v>6813</v>
      </c>
      <c r="AZ80" t="s">
        <v>7531</v>
      </c>
      <c r="BA80" t="s">
        <v>7553</v>
      </c>
      <c r="BC80" t="s">
        <v>6794</v>
      </c>
      <c r="BD80" t="s">
        <v>6794</v>
      </c>
      <c r="BE80" t="s">
        <v>6794</v>
      </c>
      <c r="BF80" t="s">
        <v>6794</v>
      </c>
      <c r="BG80" t="s">
        <v>6794</v>
      </c>
      <c r="BH80" t="s">
        <v>6794</v>
      </c>
      <c r="BI80" t="s">
        <v>6794</v>
      </c>
      <c r="BJ80" t="s">
        <v>6793</v>
      </c>
      <c r="BK80" t="s">
        <v>6794</v>
      </c>
      <c r="BL80" t="s">
        <v>6794</v>
      </c>
      <c r="BM80" t="s">
        <v>7022</v>
      </c>
      <c r="BN80" t="s">
        <v>7022</v>
      </c>
      <c r="BO80" t="s">
        <v>6794</v>
      </c>
      <c r="BQ80" t="s">
        <v>7547</v>
      </c>
      <c r="BR80">
        <v>50</v>
      </c>
      <c r="BS80" t="s">
        <v>7533</v>
      </c>
      <c r="BT80" t="s">
        <v>7604</v>
      </c>
      <c r="BU80" t="s">
        <v>7022</v>
      </c>
      <c r="BV80" t="s">
        <v>7561</v>
      </c>
      <c r="BW80" t="s">
        <v>7515</v>
      </c>
      <c r="BX80" t="s">
        <v>7516</v>
      </c>
      <c r="BY80" t="s">
        <v>7515</v>
      </c>
      <c r="BZ80" t="s">
        <v>7515</v>
      </c>
      <c r="CA80" t="s">
        <v>7515</v>
      </c>
      <c r="CB80" t="s">
        <v>7515</v>
      </c>
      <c r="CC80" t="s">
        <v>7515</v>
      </c>
      <c r="CD80" t="s">
        <v>7515</v>
      </c>
      <c r="CE80" t="s">
        <v>7515</v>
      </c>
      <c r="CF80" t="s">
        <v>7515</v>
      </c>
      <c r="CG80" t="s">
        <v>7515</v>
      </c>
      <c r="CH80" t="s">
        <v>7515</v>
      </c>
      <c r="CI80" t="s">
        <v>6793</v>
      </c>
      <c r="CJ80" t="s">
        <v>6794</v>
      </c>
      <c r="CO80" t="s">
        <v>6793</v>
      </c>
      <c r="CP80" t="s">
        <v>6793</v>
      </c>
      <c r="CQ80" t="s">
        <v>6794</v>
      </c>
      <c r="CR80" t="s">
        <v>6793</v>
      </c>
      <c r="CS80" t="s">
        <v>6793</v>
      </c>
      <c r="CT80" t="s">
        <v>6794</v>
      </c>
      <c r="CU80" t="s">
        <v>6794</v>
      </c>
      <c r="CV80" t="s">
        <v>6793</v>
      </c>
      <c r="CW80" t="s">
        <v>6794</v>
      </c>
      <c r="CX80" t="s">
        <v>7520</v>
      </c>
      <c r="CY80" t="s">
        <v>7521</v>
      </c>
      <c r="CZ80" t="s">
        <v>7522</v>
      </c>
      <c r="DA80" t="s">
        <v>6793</v>
      </c>
      <c r="DB80">
        <v>3</v>
      </c>
      <c r="DC80">
        <v>4</v>
      </c>
      <c r="DD80">
        <v>4</v>
      </c>
      <c r="DE80" t="s">
        <v>6794</v>
      </c>
      <c r="EA80">
        <v>4</v>
      </c>
      <c r="EC80">
        <v>2</v>
      </c>
      <c r="ED80">
        <v>0</v>
      </c>
      <c r="EE80">
        <v>0</v>
      </c>
      <c r="EF80">
        <v>0</v>
      </c>
      <c r="EG80">
        <v>2</v>
      </c>
      <c r="EH80">
        <v>0</v>
      </c>
      <c r="EI80">
        <v>0</v>
      </c>
      <c r="EJ80" t="s">
        <v>6794</v>
      </c>
      <c r="EP80" t="s">
        <v>6794</v>
      </c>
      <c r="OI80" t="s">
        <v>7526</v>
      </c>
      <c r="OJ80" t="s">
        <v>7526</v>
      </c>
      <c r="OK80" t="s">
        <v>7526</v>
      </c>
      <c r="OL80" t="s">
        <v>7582</v>
      </c>
      <c r="OM80" t="s">
        <v>7528</v>
      </c>
      <c r="ON80" t="s">
        <v>7539</v>
      </c>
      <c r="OO80" t="s">
        <v>7528</v>
      </c>
      <c r="OP80">
        <v>1</v>
      </c>
      <c r="OQ80" t="s">
        <v>28</v>
      </c>
      <c r="OR80" t="s">
        <v>212</v>
      </c>
      <c r="OS80">
        <v>2006</v>
      </c>
      <c r="OT80">
        <v>9</v>
      </c>
      <c r="OU80">
        <v>1</v>
      </c>
      <c r="OV80">
        <v>9</v>
      </c>
      <c r="OW80">
        <v>1</v>
      </c>
      <c r="OX80">
        <v>0</v>
      </c>
      <c r="OY80">
        <v>35</v>
      </c>
      <c r="QE80" t="s">
        <v>7515</v>
      </c>
      <c r="QF80" t="s">
        <v>7515</v>
      </c>
      <c r="QG80" t="s">
        <v>7515</v>
      </c>
      <c r="QH80" t="s">
        <v>7515</v>
      </c>
      <c r="QI80" t="s">
        <v>7515</v>
      </c>
      <c r="QJ80" t="s">
        <v>7515</v>
      </c>
      <c r="QK80" t="s">
        <v>7516</v>
      </c>
      <c r="RP80">
        <f t="shared" si="2"/>
        <v>4</v>
      </c>
      <c r="RS80">
        <f t="shared" si="3"/>
        <v>2</v>
      </c>
    </row>
    <row r="81" spans="1:487" x14ac:dyDescent="0.3">
      <c r="A81">
        <v>70068</v>
      </c>
      <c r="B81">
        <v>239</v>
      </c>
      <c r="C81">
        <v>0</v>
      </c>
      <c r="D81">
        <v>5</v>
      </c>
      <c r="E81">
        <v>11</v>
      </c>
      <c r="F81">
        <v>77</v>
      </c>
      <c r="G81">
        <v>102</v>
      </c>
      <c r="H81">
        <v>15</v>
      </c>
      <c r="I81" t="s">
        <v>6793</v>
      </c>
      <c r="J81" t="s">
        <v>6793</v>
      </c>
      <c r="O81" t="s">
        <v>6793</v>
      </c>
      <c r="P81" t="s">
        <v>7515</v>
      </c>
      <c r="Q81" t="s">
        <v>7516</v>
      </c>
      <c r="R81" t="s">
        <v>7515</v>
      </c>
      <c r="S81" t="s">
        <v>7515</v>
      </c>
      <c r="T81" t="s">
        <v>7515</v>
      </c>
      <c r="U81" t="s">
        <v>7515</v>
      </c>
      <c r="V81" t="s">
        <v>7515</v>
      </c>
      <c r="W81" t="s">
        <v>7515</v>
      </c>
      <c r="X81" t="s">
        <v>7515</v>
      </c>
      <c r="Y81" t="s">
        <v>7515</v>
      </c>
      <c r="Z81" t="s">
        <v>7515</v>
      </c>
      <c r="AA81" t="s">
        <v>7515</v>
      </c>
      <c r="AB81" t="s">
        <v>7515</v>
      </c>
      <c r="AC81" t="s">
        <v>7515</v>
      </c>
      <c r="AD81" t="s">
        <v>7515</v>
      </c>
      <c r="AE81" t="s">
        <v>7515</v>
      </c>
      <c r="AF81" t="s">
        <v>7515</v>
      </c>
      <c r="AG81" t="s">
        <v>7515</v>
      </c>
      <c r="AH81" t="s">
        <v>7515</v>
      </c>
      <c r="AI81" t="s">
        <v>6796</v>
      </c>
      <c r="AQ81" t="s">
        <v>6985</v>
      </c>
      <c r="AR81" t="s">
        <v>6794</v>
      </c>
      <c r="AS81" t="s">
        <v>6794</v>
      </c>
      <c r="AT81">
        <v>0</v>
      </c>
      <c r="AU81">
        <v>42</v>
      </c>
      <c r="AV81" t="s">
        <v>6988</v>
      </c>
      <c r="AW81" t="s">
        <v>6793</v>
      </c>
      <c r="AX81" t="s">
        <v>6794</v>
      </c>
      <c r="AY81" t="s">
        <v>6813</v>
      </c>
      <c r="AZ81" t="s">
        <v>7531</v>
      </c>
      <c r="BA81" t="s">
        <v>6991</v>
      </c>
      <c r="BC81" t="s">
        <v>6794</v>
      </c>
      <c r="BD81" t="s">
        <v>6794</v>
      </c>
      <c r="BE81" t="s">
        <v>6794</v>
      </c>
      <c r="BF81" t="s">
        <v>6794</v>
      </c>
      <c r="BG81" t="s">
        <v>6794</v>
      </c>
      <c r="BH81" t="s">
        <v>6794</v>
      </c>
      <c r="BI81" t="s">
        <v>6793</v>
      </c>
      <c r="BJ81" t="s">
        <v>6793</v>
      </c>
      <c r="BK81" t="s">
        <v>6794</v>
      </c>
      <c r="BL81" t="s">
        <v>6794</v>
      </c>
      <c r="BM81" t="s">
        <v>7022</v>
      </c>
      <c r="BN81" t="s">
        <v>7022</v>
      </c>
      <c r="BO81" t="s">
        <v>6794</v>
      </c>
      <c r="BQ81" t="s">
        <v>7547</v>
      </c>
      <c r="BR81" t="s">
        <v>6</v>
      </c>
      <c r="BS81" t="s">
        <v>7519</v>
      </c>
      <c r="BT81" t="s">
        <v>6</v>
      </c>
      <c r="BU81" t="s">
        <v>7022</v>
      </c>
      <c r="BV81" t="s">
        <v>7594</v>
      </c>
      <c r="BW81" t="s">
        <v>7515</v>
      </c>
      <c r="BX81" t="s">
        <v>7515</v>
      </c>
      <c r="BY81" t="s">
        <v>7515</v>
      </c>
      <c r="BZ81" t="s">
        <v>7515</v>
      </c>
      <c r="CA81" t="s">
        <v>7515</v>
      </c>
      <c r="CB81" t="s">
        <v>7516</v>
      </c>
      <c r="CC81" t="s">
        <v>7515</v>
      </c>
      <c r="CD81" t="s">
        <v>7515</v>
      </c>
      <c r="CE81" t="s">
        <v>7515</v>
      </c>
      <c r="CF81" t="s">
        <v>7515</v>
      </c>
      <c r="CG81" t="s">
        <v>7515</v>
      </c>
      <c r="CH81" t="s">
        <v>7515</v>
      </c>
      <c r="CI81" t="s">
        <v>6793</v>
      </c>
      <c r="CJ81" t="s">
        <v>6794</v>
      </c>
      <c r="CO81" t="s">
        <v>6794</v>
      </c>
      <c r="CP81" t="s">
        <v>6794</v>
      </c>
      <c r="CQ81" t="s">
        <v>6794</v>
      </c>
      <c r="CR81" t="s">
        <v>6794</v>
      </c>
      <c r="CS81" t="s">
        <v>6794</v>
      </c>
      <c r="CT81" t="s">
        <v>6794</v>
      </c>
      <c r="CU81" t="s">
        <v>6794</v>
      </c>
      <c r="CV81" t="s">
        <v>6794</v>
      </c>
      <c r="CW81" t="s">
        <v>6794</v>
      </c>
      <c r="CX81" t="s">
        <v>31</v>
      </c>
      <c r="CY81" t="s">
        <v>31</v>
      </c>
      <c r="CZ81" t="s">
        <v>31</v>
      </c>
      <c r="DA81" t="s">
        <v>31</v>
      </c>
      <c r="DB81" t="s">
        <v>31</v>
      </c>
      <c r="DC81" t="s">
        <v>31</v>
      </c>
      <c r="DD81" t="s">
        <v>31</v>
      </c>
      <c r="EA81" t="s">
        <v>31</v>
      </c>
      <c r="EJ81" t="s">
        <v>31</v>
      </c>
      <c r="EP81" t="s">
        <v>6794</v>
      </c>
      <c r="OM81" t="s">
        <v>7528</v>
      </c>
      <c r="ON81" t="s">
        <v>7539</v>
      </c>
      <c r="OO81" t="s">
        <v>7528</v>
      </c>
      <c r="OP81">
        <v>1</v>
      </c>
      <c r="OQ81" t="s">
        <v>28</v>
      </c>
      <c r="OR81" t="s">
        <v>265</v>
      </c>
      <c r="OS81">
        <v>2007</v>
      </c>
      <c r="OT81">
        <v>12</v>
      </c>
      <c r="OU81">
        <v>1</v>
      </c>
      <c r="OV81">
        <v>12</v>
      </c>
      <c r="OW81">
        <v>1</v>
      </c>
      <c r="OX81">
        <v>0</v>
      </c>
      <c r="OY81">
        <v>35</v>
      </c>
      <c r="QE81" t="s">
        <v>7515</v>
      </c>
      <c r="QF81" t="s">
        <v>7515</v>
      </c>
      <c r="QG81" t="s">
        <v>7515</v>
      </c>
      <c r="QH81" t="s">
        <v>7515</v>
      </c>
      <c r="QI81" t="s">
        <v>7515</v>
      </c>
      <c r="QJ81" t="s">
        <v>7515</v>
      </c>
      <c r="QK81" t="s">
        <v>7516</v>
      </c>
      <c r="RP81">
        <f t="shared" si="2"/>
        <v>1</v>
      </c>
      <c r="RS81">
        <f t="shared" si="3"/>
        <v>2</v>
      </c>
    </row>
    <row r="82" spans="1:487" x14ac:dyDescent="0.3">
      <c r="A82">
        <v>70069</v>
      </c>
      <c r="B82">
        <v>240</v>
      </c>
      <c r="C82">
        <v>0</v>
      </c>
      <c r="D82">
        <v>5</v>
      </c>
      <c r="E82">
        <v>14</v>
      </c>
      <c r="F82">
        <v>83</v>
      </c>
      <c r="G82">
        <v>102</v>
      </c>
      <c r="H82">
        <v>3</v>
      </c>
      <c r="I82" t="s">
        <v>6793</v>
      </c>
      <c r="J82" t="s">
        <v>6793</v>
      </c>
      <c r="O82" t="s">
        <v>6793</v>
      </c>
      <c r="P82" t="s">
        <v>7515</v>
      </c>
      <c r="Q82" t="s">
        <v>7516</v>
      </c>
      <c r="R82" t="s">
        <v>7515</v>
      </c>
      <c r="S82" t="s">
        <v>7515</v>
      </c>
      <c r="T82" t="s">
        <v>7515</v>
      </c>
      <c r="U82" t="s">
        <v>7515</v>
      </c>
      <c r="V82" t="s">
        <v>7515</v>
      </c>
      <c r="W82" t="s">
        <v>7515</v>
      </c>
      <c r="X82" t="s">
        <v>7515</v>
      </c>
      <c r="Y82" t="s">
        <v>7515</v>
      </c>
      <c r="Z82" t="s">
        <v>7515</v>
      </c>
      <c r="AA82" t="s">
        <v>7515</v>
      </c>
      <c r="AB82" t="s">
        <v>7515</v>
      </c>
      <c r="AC82" t="s">
        <v>7515</v>
      </c>
      <c r="AD82" t="s">
        <v>7515</v>
      </c>
      <c r="AE82" t="s">
        <v>7515</v>
      </c>
      <c r="AF82" t="s">
        <v>7515</v>
      </c>
      <c r="AG82" t="s">
        <v>7515</v>
      </c>
      <c r="AH82" t="s">
        <v>7515</v>
      </c>
      <c r="AI82" t="s">
        <v>6796</v>
      </c>
      <c r="AQ82" t="s">
        <v>6985</v>
      </c>
      <c r="AR82" t="s">
        <v>6793</v>
      </c>
      <c r="AS82" t="s">
        <v>6793</v>
      </c>
      <c r="AT82">
        <v>0</v>
      </c>
      <c r="AU82">
        <v>15</v>
      </c>
      <c r="AV82" t="s">
        <v>6988</v>
      </c>
      <c r="AW82" t="s">
        <v>6793</v>
      </c>
      <c r="AX82" t="s">
        <v>6793</v>
      </c>
      <c r="AY82" t="s">
        <v>6813</v>
      </c>
      <c r="AZ82" t="s">
        <v>7531</v>
      </c>
      <c r="BA82" t="s">
        <v>7553</v>
      </c>
      <c r="BC82" t="s">
        <v>6794</v>
      </c>
      <c r="BD82" t="s">
        <v>6794</v>
      </c>
      <c r="BE82" t="s">
        <v>6793</v>
      </c>
      <c r="BF82" t="s">
        <v>6793</v>
      </c>
      <c r="BG82" t="s">
        <v>6794</v>
      </c>
      <c r="BH82" t="s">
        <v>6794</v>
      </c>
      <c r="BI82" t="s">
        <v>6794</v>
      </c>
      <c r="BJ82" t="s">
        <v>6794</v>
      </c>
      <c r="BK82" t="s">
        <v>6794</v>
      </c>
      <c r="BL82" t="s">
        <v>6794</v>
      </c>
      <c r="BM82" t="s">
        <v>7024</v>
      </c>
      <c r="BN82" t="s">
        <v>7021</v>
      </c>
      <c r="BO82" t="s">
        <v>6794</v>
      </c>
      <c r="BQ82">
        <v>50</v>
      </c>
      <c r="BR82">
        <v>50</v>
      </c>
      <c r="BS82" t="s">
        <v>7519</v>
      </c>
      <c r="BT82" t="s">
        <v>6</v>
      </c>
      <c r="BU82" t="s">
        <v>7559</v>
      </c>
      <c r="BV82" t="s">
        <v>7543</v>
      </c>
      <c r="BW82" t="s">
        <v>7515</v>
      </c>
      <c r="BX82" t="s">
        <v>7515</v>
      </c>
      <c r="BY82" t="s">
        <v>7516</v>
      </c>
      <c r="BZ82" t="s">
        <v>7515</v>
      </c>
      <c r="CA82" t="s">
        <v>7515</v>
      </c>
      <c r="CB82" t="s">
        <v>7515</v>
      </c>
      <c r="CC82" t="s">
        <v>7515</v>
      </c>
      <c r="CD82" t="s">
        <v>7515</v>
      </c>
      <c r="CE82" t="s">
        <v>7515</v>
      </c>
      <c r="CF82" t="s">
        <v>7515</v>
      </c>
      <c r="CG82" t="s">
        <v>7515</v>
      </c>
      <c r="CH82" t="s">
        <v>7515</v>
      </c>
      <c r="CI82" t="s">
        <v>6793</v>
      </c>
      <c r="CJ82" t="s">
        <v>6794</v>
      </c>
      <c r="CO82" t="s">
        <v>6793</v>
      </c>
      <c r="CP82" t="s">
        <v>6794</v>
      </c>
      <c r="CQ82" t="s">
        <v>6794</v>
      </c>
      <c r="CR82" t="s">
        <v>6793</v>
      </c>
      <c r="CS82" t="s">
        <v>6794</v>
      </c>
      <c r="CT82" t="s">
        <v>6793</v>
      </c>
      <c r="CU82" t="s">
        <v>6794</v>
      </c>
      <c r="CV82" t="s">
        <v>6793</v>
      </c>
      <c r="CW82" t="s">
        <v>6794</v>
      </c>
      <c r="CX82" t="s">
        <v>7520</v>
      </c>
      <c r="CY82" t="s">
        <v>7521</v>
      </c>
      <c r="CZ82" t="s">
        <v>7602</v>
      </c>
      <c r="DA82" t="s">
        <v>6794</v>
      </c>
      <c r="DB82">
        <v>3</v>
      </c>
      <c r="DC82">
        <v>3</v>
      </c>
      <c r="DD82">
        <v>4</v>
      </c>
      <c r="EA82">
        <v>2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2</v>
      </c>
      <c r="EI82">
        <v>0</v>
      </c>
      <c r="EP82" t="s">
        <v>6794</v>
      </c>
      <c r="OM82" t="s">
        <v>7528</v>
      </c>
      <c r="ON82" t="s">
        <v>7539</v>
      </c>
      <c r="OO82" t="s">
        <v>7528</v>
      </c>
      <c r="OP82">
        <v>1</v>
      </c>
      <c r="OQ82" t="s">
        <v>28</v>
      </c>
      <c r="OR82" t="s">
        <v>7549</v>
      </c>
      <c r="OS82">
        <v>2006</v>
      </c>
      <c r="OT82">
        <v>3</v>
      </c>
      <c r="OU82">
        <v>1</v>
      </c>
      <c r="OV82">
        <v>3</v>
      </c>
      <c r="OW82">
        <v>1</v>
      </c>
      <c r="OX82">
        <v>0</v>
      </c>
      <c r="OY82">
        <v>35</v>
      </c>
      <c r="QE82" t="s">
        <v>7516</v>
      </c>
      <c r="QF82" t="s">
        <v>7515</v>
      </c>
      <c r="QG82" t="s">
        <v>7515</v>
      </c>
      <c r="QH82" t="s">
        <v>7515</v>
      </c>
      <c r="QI82" t="s">
        <v>7515</v>
      </c>
      <c r="QJ82" t="s">
        <v>7515</v>
      </c>
      <c r="QK82" t="s">
        <v>7515</v>
      </c>
      <c r="RP82">
        <f t="shared" si="2"/>
        <v>3</v>
      </c>
      <c r="RS82">
        <f t="shared" si="3"/>
        <v>3</v>
      </c>
    </row>
    <row r="83" spans="1:487" x14ac:dyDescent="0.3">
      <c r="A83">
        <v>70070</v>
      </c>
      <c r="B83">
        <v>241</v>
      </c>
      <c r="C83">
        <v>0</v>
      </c>
      <c r="D83">
        <v>5</v>
      </c>
      <c r="E83">
        <v>20</v>
      </c>
      <c r="F83">
        <v>87</v>
      </c>
      <c r="G83">
        <v>102</v>
      </c>
      <c r="H83">
        <v>9</v>
      </c>
      <c r="I83" t="s">
        <v>6793</v>
      </c>
      <c r="J83" t="s">
        <v>6793</v>
      </c>
      <c r="O83" t="s">
        <v>6793</v>
      </c>
      <c r="P83" t="s">
        <v>7515</v>
      </c>
      <c r="Q83" t="s">
        <v>7515</v>
      </c>
      <c r="R83" t="s">
        <v>7515</v>
      </c>
      <c r="S83" t="s">
        <v>7515</v>
      </c>
      <c r="T83" t="s">
        <v>7515</v>
      </c>
      <c r="U83" t="s">
        <v>7515</v>
      </c>
      <c r="V83" t="s">
        <v>7515</v>
      </c>
      <c r="W83" t="s">
        <v>7515</v>
      </c>
      <c r="X83" t="s">
        <v>7515</v>
      </c>
      <c r="Y83" t="s">
        <v>7515</v>
      </c>
      <c r="Z83" t="s">
        <v>7516</v>
      </c>
      <c r="AA83" t="s">
        <v>7515</v>
      </c>
      <c r="AB83" t="s">
        <v>7515</v>
      </c>
      <c r="AC83" t="s">
        <v>7515</v>
      </c>
      <c r="AD83" t="s">
        <v>7515</v>
      </c>
      <c r="AE83" t="s">
        <v>7515</v>
      </c>
      <c r="AF83" t="s">
        <v>7515</v>
      </c>
      <c r="AG83" t="s">
        <v>7515</v>
      </c>
      <c r="AH83" t="s">
        <v>7515</v>
      </c>
      <c r="AI83" t="s">
        <v>6796</v>
      </c>
      <c r="AQ83" t="s">
        <v>6985</v>
      </c>
      <c r="AR83" t="s">
        <v>6794</v>
      </c>
      <c r="AS83" t="s">
        <v>6794</v>
      </c>
      <c r="AT83" t="s">
        <v>6</v>
      </c>
      <c r="AU83" t="s">
        <v>6</v>
      </c>
      <c r="AV83" t="s">
        <v>6988</v>
      </c>
      <c r="AW83" t="s">
        <v>6793</v>
      </c>
      <c r="AX83" t="s">
        <v>6794</v>
      </c>
      <c r="AY83" t="s">
        <v>6813</v>
      </c>
      <c r="AZ83" t="s">
        <v>7531</v>
      </c>
      <c r="BA83" t="s">
        <v>6991</v>
      </c>
      <c r="BC83" t="s">
        <v>6793</v>
      </c>
      <c r="BD83" t="s">
        <v>6794</v>
      </c>
      <c r="BE83" t="s">
        <v>6793</v>
      </c>
      <c r="BF83" t="s">
        <v>6793</v>
      </c>
      <c r="BG83" t="s">
        <v>6793</v>
      </c>
      <c r="BH83" t="s">
        <v>6794</v>
      </c>
      <c r="BI83" t="s">
        <v>6794</v>
      </c>
      <c r="BJ83" t="s">
        <v>6793</v>
      </c>
      <c r="BK83" t="s">
        <v>6794</v>
      </c>
      <c r="BL83" t="s">
        <v>6794</v>
      </c>
      <c r="BM83" t="s">
        <v>7021</v>
      </c>
      <c r="BN83" t="s">
        <v>7024</v>
      </c>
      <c r="BO83" t="s">
        <v>6794</v>
      </c>
      <c r="BQ83">
        <v>0</v>
      </c>
      <c r="BR83" t="s">
        <v>7532</v>
      </c>
      <c r="BS83" t="s">
        <v>7519</v>
      </c>
      <c r="BT83" t="s">
        <v>6</v>
      </c>
      <c r="BU83" t="s">
        <v>7559</v>
      </c>
      <c r="BV83" t="s">
        <v>7561</v>
      </c>
      <c r="BW83" t="s">
        <v>7515</v>
      </c>
      <c r="BX83" t="s">
        <v>7516</v>
      </c>
      <c r="BY83" t="s">
        <v>7515</v>
      </c>
      <c r="BZ83" t="s">
        <v>7515</v>
      </c>
      <c r="CA83" t="s">
        <v>7515</v>
      </c>
      <c r="CB83" t="s">
        <v>7515</v>
      </c>
      <c r="CC83" t="s">
        <v>7515</v>
      </c>
      <c r="CD83" t="s">
        <v>7515</v>
      </c>
      <c r="CE83" t="s">
        <v>7515</v>
      </c>
      <c r="CF83" t="s">
        <v>7516</v>
      </c>
      <c r="CG83" t="s">
        <v>7515</v>
      </c>
      <c r="CH83" t="s">
        <v>7515</v>
      </c>
      <c r="CI83" t="s">
        <v>6793</v>
      </c>
      <c r="CJ83" t="s">
        <v>6794</v>
      </c>
      <c r="CO83" t="s">
        <v>6793</v>
      </c>
      <c r="CP83" t="s">
        <v>6793</v>
      </c>
      <c r="CQ83" t="s">
        <v>6794</v>
      </c>
      <c r="CR83" t="s">
        <v>6793</v>
      </c>
      <c r="CS83" t="s">
        <v>6794</v>
      </c>
      <c r="CT83" t="s">
        <v>6793</v>
      </c>
      <c r="CU83" t="s">
        <v>6794</v>
      </c>
      <c r="CV83" t="s">
        <v>6793</v>
      </c>
      <c r="CW83" t="s">
        <v>6794</v>
      </c>
      <c r="CX83" t="s">
        <v>7520</v>
      </c>
      <c r="CY83" t="s">
        <v>7521</v>
      </c>
      <c r="CZ83" t="s">
        <v>7602</v>
      </c>
      <c r="DA83" t="s">
        <v>6793</v>
      </c>
      <c r="DB83">
        <v>2</v>
      </c>
      <c r="DC83">
        <v>4</v>
      </c>
      <c r="DD83">
        <v>3</v>
      </c>
      <c r="DE83" t="s">
        <v>6794</v>
      </c>
      <c r="EA83">
        <v>5</v>
      </c>
      <c r="EC83">
        <v>3</v>
      </c>
      <c r="ED83">
        <v>0</v>
      </c>
      <c r="EE83">
        <v>0</v>
      </c>
      <c r="EF83">
        <v>2</v>
      </c>
      <c r="EG83">
        <v>0</v>
      </c>
      <c r="EH83">
        <v>0</v>
      </c>
      <c r="EI83">
        <v>0</v>
      </c>
      <c r="EJ83" t="s">
        <v>6794</v>
      </c>
      <c r="EP83" t="s">
        <v>6794</v>
      </c>
      <c r="OI83" t="s">
        <v>7527</v>
      </c>
      <c r="OJ83" t="s">
        <v>7526</v>
      </c>
      <c r="OK83" t="s">
        <v>7526</v>
      </c>
      <c r="OL83" t="s">
        <v>7526</v>
      </c>
      <c r="OM83" t="s">
        <v>7528</v>
      </c>
      <c r="ON83" t="s">
        <v>7529</v>
      </c>
      <c r="OO83" t="s">
        <v>7528</v>
      </c>
      <c r="OP83">
        <v>1</v>
      </c>
      <c r="OQ83" t="s">
        <v>28</v>
      </c>
      <c r="OR83" t="s">
        <v>212</v>
      </c>
      <c r="OS83">
        <v>2007</v>
      </c>
      <c r="OT83">
        <v>12</v>
      </c>
      <c r="OU83">
        <v>1</v>
      </c>
      <c r="OV83">
        <v>12</v>
      </c>
      <c r="OW83">
        <v>1</v>
      </c>
      <c r="OX83">
        <v>0</v>
      </c>
      <c r="OY83">
        <v>35</v>
      </c>
      <c r="QE83" t="s">
        <v>7516</v>
      </c>
      <c r="QF83" t="s">
        <v>7515</v>
      </c>
      <c r="QG83" t="s">
        <v>7515</v>
      </c>
      <c r="QH83" t="s">
        <v>7515</v>
      </c>
      <c r="QI83" t="s">
        <v>7515</v>
      </c>
      <c r="QJ83" t="s">
        <v>7515</v>
      </c>
      <c r="QK83" t="s">
        <v>7515</v>
      </c>
      <c r="RP83">
        <f t="shared" si="2"/>
        <v>-1</v>
      </c>
      <c r="RS83">
        <f t="shared" si="3"/>
        <v>1</v>
      </c>
    </row>
    <row r="84" spans="1:487" x14ac:dyDescent="0.3">
      <c r="A84">
        <v>70071</v>
      </c>
      <c r="B84">
        <v>242</v>
      </c>
      <c r="C84">
        <v>0</v>
      </c>
      <c r="D84">
        <v>5</v>
      </c>
      <c r="E84">
        <v>16</v>
      </c>
      <c r="F84">
        <v>105</v>
      </c>
      <c r="G84">
        <v>102</v>
      </c>
      <c r="H84">
        <v>16</v>
      </c>
      <c r="I84" t="s">
        <v>6793</v>
      </c>
      <c r="J84" t="s">
        <v>6793</v>
      </c>
      <c r="O84" t="s">
        <v>6793</v>
      </c>
      <c r="P84" t="s">
        <v>7516</v>
      </c>
      <c r="Q84" t="s">
        <v>7516</v>
      </c>
      <c r="R84" t="s">
        <v>7515</v>
      </c>
      <c r="S84" t="s">
        <v>7515</v>
      </c>
      <c r="T84" t="s">
        <v>7515</v>
      </c>
      <c r="U84" t="s">
        <v>7515</v>
      </c>
      <c r="V84" t="s">
        <v>7515</v>
      </c>
      <c r="W84" t="s">
        <v>7515</v>
      </c>
      <c r="X84" t="s">
        <v>7515</v>
      </c>
      <c r="Y84" t="s">
        <v>7515</v>
      </c>
      <c r="Z84" t="s">
        <v>7515</v>
      </c>
      <c r="AA84" t="s">
        <v>7515</v>
      </c>
      <c r="AB84" t="s">
        <v>7515</v>
      </c>
      <c r="AC84" t="s">
        <v>7515</v>
      </c>
      <c r="AD84" t="s">
        <v>7515</v>
      </c>
      <c r="AE84" t="s">
        <v>7515</v>
      </c>
      <c r="AF84" t="s">
        <v>7515</v>
      </c>
      <c r="AG84" t="s">
        <v>7515</v>
      </c>
      <c r="AH84" t="s">
        <v>7515</v>
      </c>
      <c r="AI84" t="s">
        <v>7517</v>
      </c>
      <c r="AL84">
        <v>1</v>
      </c>
      <c r="AM84">
        <v>3</v>
      </c>
      <c r="AN84" t="s">
        <v>6845</v>
      </c>
      <c r="AQ84" t="s">
        <v>6993</v>
      </c>
      <c r="AR84" t="s">
        <v>6794</v>
      </c>
      <c r="AS84" t="s">
        <v>6794</v>
      </c>
      <c r="AT84">
        <v>0</v>
      </c>
      <c r="AU84">
        <v>12</v>
      </c>
      <c r="AV84" t="s">
        <v>7568</v>
      </c>
      <c r="AW84" t="s">
        <v>6794</v>
      </c>
      <c r="AX84" t="s">
        <v>6794</v>
      </c>
      <c r="AY84" t="s">
        <v>6814</v>
      </c>
      <c r="BA84" t="s">
        <v>6991</v>
      </c>
      <c r="BB84" t="s">
        <v>7588</v>
      </c>
      <c r="BC84" t="s">
        <v>6794</v>
      </c>
      <c r="BD84" t="s">
        <v>6794</v>
      </c>
      <c r="BE84" t="s">
        <v>6793</v>
      </c>
      <c r="BF84" t="s">
        <v>6793</v>
      </c>
      <c r="BH84" t="s">
        <v>6794</v>
      </c>
      <c r="BI84" t="s">
        <v>6793</v>
      </c>
      <c r="BJ84" t="s">
        <v>6794</v>
      </c>
      <c r="BK84" t="s">
        <v>6793</v>
      </c>
      <c r="BL84" t="s">
        <v>6794</v>
      </c>
      <c r="BM84" t="s">
        <v>7024</v>
      </c>
      <c r="BN84" t="s">
        <v>7025</v>
      </c>
      <c r="BO84" t="s">
        <v>6794</v>
      </c>
      <c r="BQ84">
        <v>40</v>
      </c>
      <c r="BR84">
        <v>50</v>
      </c>
      <c r="BS84" t="s">
        <v>7519</v>
      </c>
      <c r="BT84" t="s">
        <v>7534</v>
      </c>
      <c r="BU84" t="s">
        <v>7559</v>
      </c>
      <c r="BV84" t="s">
        <v>7561</v>
      </c>
      <c r="BW84" t="s">
        <v>7515</v>
      </c>
      <c r="BX84" t="s">
        <v>7516</v>
      </c>
      <c r="BY84" t="s">
        <v>7515</v>
      </c>
      <c r="BZ84" t="s">
        <v>7515</v>
      </c>
      <c r="CA84" t="s">
        <v>7515</v>
      </c>
      <c r="CB84" t="s">
        <v>7515</v>
      </c>
      <c r="CC84" t="s">
        <v>7515</v>
      </c>
      <c r="CD84" t="s">
        <v>7515</v>
      </c>
      <c r="CE84" t="s">
        <v>7515</v>
      </c>
      <c r="CF84" t="s">
        <v>7515</v>
      </c>
      <c r="CG84" t="s">
        <v>7515</v>
      </c>
      <c r="CH84" t="s">
        <v>7515</v>
      </c>
      <c r="CI84" t="s">
        <v>6794</v>
      </c>
      <c r="CJ84" t="s">
        <v>6966</v>
      </c>
      <c r="CO84" t="s">
        <v>6793</v>
      </c>
      <c r="CP84" t="s">
        <v>6793</v>
      </c>
      <c r="CQ84" t="s">
        <v>6794</v>
      </c>
      <c r="CR84" t="s">
        <v>6793</v>
      </c>
      <c r="CS84" t="s">
        <v>6793</v>
      </c>
      <c r="CT84" t="s">
        <v>6793</v>
      </c>
      <c r="CU84" t="s">
        <v>6794</v>
      </c>
      <c r="CV84" t="s">
        <v>6793</v>
      </c>
      <c r="CW84" t="s">
        <v>6794</v>
      </c>
      <c r="CX84" t="s">
        <v>7520</v>
      </c>
      <c r="CY84" t="s">
        <v>7521</v>
      </c>
      <c r="CZ84" t="s">
        <v>7587</v>
      </c>
      <c r="DA84" t="s">
        <v>6793</v>
      </c>
      <c r="DB84">
        <v>3</v>
      </c>
      <c r="DC84">
        <v>5</v>
      </c>
      <c r="DD84">
        <v>4</v>
      </c>
      <c r="DE84" t="s">
        <v>6794</v>
      </c>
      <c r="EA84">
        <v>2</v>
      </c>
      <c r="EC84">
        <v>0</v>
      </c>
      <c r="ED84">
        <v>0</v>
      </c>
      <c r="EE84">
        <v>0</v>
      </c>
      <c r="EF84">
        <v>0</v>
      </c>
      <c r="EG84">
        <v>2</v>
      </c>
      <c r="EH84">
        <v>0</v>
      </c>
      <c r="EI84">
        <v>0</v>
      </c>
      <c r="EJ84" t="s">
        <v>6793</v>
      </c>
      <c r="EK84" t="s">
        <v>7573</v>
      </c>
      <c r="EM84">
        <v>2</v>
      </c>
      <c r="EN84">
        <v>2007</v>
      </c>
      <c r="EP84" t="s">
        <v>6793</v>
      </c>
      <c r="KM84" t="s">
        <v>7524</v>
      </c>
      <c r="KN84" t="s">
        <v>6</v>
      </c>
      <c r="KO84" t="s">
        <v>6</v>
      </c>
      <c r="KP84" t="s">
        <v>7578</v>
      </c>
      <c r="KS84" t="s">
        <v>6794</v>
      </c>
      <c r="KT84" t="s">
        <v>6793</v>
      </c>
      <c r="OI84" t="s">
        <v>7526</v>
      </c>
      <c r="OJ84" t="s">
        <v>7526</v>
      </c>
      <c r="OK84" t="s">
        <v>7526</v>
      </c>
      <c r="OL84" t="s">
        <v>7526</v>
      </c>
      <c r="OM84" t="s">
        <v>7528</v>
      </c>
      <c r="ON84" t="s">
        <v>7529</v>
      </c>
      <c r="OO84" t="s">
        <v>7528</v>
      </c>
      <c r="OP84">
        <v>1</v>
      </c>
      <c r="OQ84" t="s">
        <v>28</v>
      </c>
      <c r="OR84" t="s">
        <v>265</v>
      </c>
      <c r="OS84">
        <v>2006</v>
      </c>
      <c r="OT84">
        <v>11</v>
      </c>
      <c r="OU84">
        <v>1</v>
      </c>
      <c r="OV84">
        <v>11</v>
      </c>
      <c r="OW84">
        <v>0</v>
      </c>
      <c r="OX84">
        <v>1</v>
      </c>
      <c r="OY84">
        <v>35</v>
      </c>
      <c r="OZ84" t="s">
        <v>7515</v>
      </c>
      <c r="PA84" t="s">
        <v>7515</v>
      </c>
      <c r="PB84" t="s">
        <v>7515</v>
      </c>
      <c r="PC84" t="s">
        <v>7515</v>
      </c>
      <c r="PD84" t="s">
        <v>7515</v>
      </c>
      <c r="PE84" t="s">
        <v>7515</v>
      </c>
      <c r="PF84" t="s">
        <v>7515</v>
      </c>
      <c r="PG84" t="s">
        <v>7515</v>
      </c>
      <c r="PH84" t="s">
        <v>7515</v>
      </c>
      <c r="PI84" t="s">
        <v>7515</v>
      </c>
      <c r="PJ84" t="s">
        <v>7515</v>
      </c>
      <c r="PK84" t="s">
        <v>7515</v>
      </c>
      <c r="PL84" t="s">
        <v>7515</v>
      </c>
      <c r="PM84" t="s">
        <v>7515</v>
      </c>
      <c r="PN84" t="s">
        <v>7515</v>
      </c>
      <c r="PO84" t="s">
        <v>7515</v>
      </c>
      <c r="PP84" t="s">
        <v>7515</v>
      </c>
      <c r="PQ84" t="s">
        <v>7515</v>
      </c>
      <c r="PR84" t="s">
        <v>7515</v>
      </c>
      <c r="PS84" t="s">
        <v>7515</v>
      </c>
      <c r="PT84" t="s">
        <v>7516</v>
      </c>
      <c r="PU84" t="s">
        <v>7515</v>
      </c>
      <c r="PV84" t="s">
        <v>7515</v>
      </c>
      <c r="PW84" t="s">
        <v>7515</v>
      </c>
      <c r="PX84" t="s">
        <v>7515</v>
      </c>
      <c r="PY84" t="s">
        <v>7515</v>
      </c>
      <c r="PZ84" t="s">
        <v>7515</v>
      </c>
      <c r="QA84" t="s">
        <v>7515</v>
      </c>
      <c r="QB84" t="s">
        <v>7515</v>
      </c>
      <c r="QC84" t="s">
        <v>7515</v>
      </c>
      <c r="QE84" t="s">
        <v>7516</v>
      </c>
      <c r="QF84" t="s">
        <v>7515</v>
      </c>
      <c r="QG84" t="s">
        <v>7515</v>
      </c>
      <c r="QH84" t="s">
        <v>7515</v>
      </c>
      <c r="QI84" t="s">
        <v>7515</v>
      </c>
      <c r="QJ84" t="s">
        <v>7515</v>
      </c>
      <c r="QK84" t="s">
        <v>7515</v>
      </c>
      <c r="RP84">
        <f t="shared" si="2"/>
        <v>4</v>
      </c>
      <c r="RS84">
        <f t="shared" si="3"/>
        <v>3</v>
      </c>
    </row>
    <row r="85" spans="1:487" x14ac:dyDescent="0.3">
      <c r="A85">
        <v>70072</v>
      </c>
      <c r="B85">
        <v>244</v>
      </c>
      <c r="C85">
        <v>0</v>
      </c>
      <c r="D85">
        <v>5</v>
      </c>
      <c r="E85">
        <v>11</v>
      </c>
      <c r="F85">
        <v>88</v>
      </c>
      <c r="G85">
        <v>102</v>
      </c>
      <c r="H85">
        <v>3</v>
      </c>
      <c r="I85" t="s">
        <v>6793</v>
      </c>
      <c r="J85" t="s">
        <v>6793</v>
      </c>
      <c r="O85" t="s">
        <v>6793</v>
      </c>
      <c r="P85" t="s">
        <v>7515</v>
      </c>
      <c r="Q85" t="s">
        <v>7515</v>
      </c>
      <c r="R85" t="s">
        <v>7515</v>
      </c>
      <c r="S85" t="s">
        <v>7515</v>
      </c>
      <c r="T85" t="s">
        <v>7515</v>
      </c>
      <c r="U85" t="s">
        <v>7515</v>
      </c>
      <c r="V85" t="s">
        <v>7515</v>
      </c>
      <c r="W85" t="s">
        <v>7515</v>
      </c>
      <c r="X85" t="s">
        <v>7515</v>
      </c>
      <c r="Y85" t="s">
        <v>7515</v>
      </c>
      <c r="Z85" t="s">
        <v>7515</v>
      </c>
      <c r="AA85" t="s">
        <v>7515</v>
      </c>
      <c r="AB85" t="s">
        <v>7515</v>
      </c>
      <c r="AC85" t="s">
        <v>7515</v>
      </c>
      <c r="AD85" t="s">
        <v>7515</v>
      </c>
      <c r="AE85" t="s">
        <v>7516</v>
      </c>
      <c r="AF85" t="s">
        <v>7515</v>
      </c>
      <c r="AG85" t="s">
        <v>7515</v>
      </c>
      <c r="AH85" t="s">
        <v>7515</v>
      </c>
      <c r="AJ85">
        <v>1</v>
      </c>
      <c r="AK85">
        <v>1</v>
      </c>
      <c r="AL85">
        <v>1</v>
      </c>
      <c r="AM85">
        <v>2</v>
      </c>
      <c r="AN85" t="s">
        <v>7560</v>
      </c>
      <c r="AQ85" t="s">
        <v>6993</v>
      </c>
      <c r="AR85" t="s">
        <v>6794</v>
      </c>
      <c r="AS85" t="s">
        <v>6794</v>
      </c>
      <c r="AT85" t="s">
        <v>6</v>
      </c>
      <c r="AU85" t="s">
        <v>6</v>
      </c>
      <c r="AV85" t="s">
        <v>7568</v>
      </c>
      <c r="AW85" t="s">
        <v>6793</v>
      </c>
      <c r="AX85" t="s">
        <v>6793</v>
      </c>
      <c r="AY85" t="s">
        <v>6813</v>
      </c>
      <c r="AZ85" t="s">
        <v>7531</v>
      </c>
      <c r="BA85" t="s">
        <v>6991</v>
      </c>
      <c r="BC85" t="s">
        <v>6794</v>
      </c>
      <c r="BD85" t="s">
        <v>6794</v>
      </c>
      <c r="BE85" t="s">
        <v>6793</v>
      </c>
      <c r="BF85" t="s">
        <v>6794</v>
      </c>
      <c r="BH85" t="s">
        <v>6793</v>
      </c>
      <c r="BI85" t="s">
        <v>6793</v>
      </c>
      <c r="BJ85" t="s">
        <v>6794</v>
      </c>
      <c r="BK85" t="s">
        <v>6794</v>
      </c>
      <c r="BL85" t="s">
        <v>6794</v>
      </c>
      <c r="BM85" t="s">
        <v>7022</v>
      </c>
      <c r="BN85" t="s">
        <v>7025</v>
      </c>
      <c r="BO85" t="s">
        <v>6794</v>
      </c>
      <c r="BQ85">
        <v>0</v>
      </c>
      <c r="BR85" t="s">
        <v>6</v>
      </c>
      <c r="BS85" t="s">
        <v>7533</v>
      </c>
      <c r="BT85" t="s">
        <v>6</v>
      </c>
      <c r="BU85" t="s">
        <v>7559</v>
      </c>
      <c r="BV85" t="s">
        <v>7535</v>
      </c>
      <c r="BW85" t="s">
        <v>7516</v>
      </c>
      <c r="BX85" t="s">
        <v>7515</v>
      </c>
      <c r="BY85" t="s">
        <v>7515</v>
      </c>
      <c r="BZ85" t="s">
        <v>7515</v>
      </c>
      <c r="CA85" t="s">
        <v>7515</v>
      </c>
      <c r="CB85" t="s">
        <v>7515</v>
      </c>
      <c r="CC85" t="s">
        <v>7515</v>
      </c>
      <c r="CD85" t="s">
        <v>7515</v>
      </c>
      <c r="CE85" t="s">
        <v>7515</v>
      </c>
      <c r="CF85" t="s">
        <v>7515</v>
      </c>
      <c r="CG85" t="s">
        <v>7515</v>
      </c>
      <c r="CH85" t="s">
        <v>7515</v>
      </c>
      <c r="CI85" t="s">
        <v>6793</v>
      </c>
      <c r="CJ85" t="s">
        <v>6794</v>
      </c>
      <c r="CO85" t="s">
        <v>6793</v>
      </c>
      <c r="CP85" t="s">
        <v>6793</v>
      </c>
      <c r="CQ85" t="s">
        <v>6794</v>
      </c>
      <c r="CR85" t="s">
        <v>6793</v>
      </c>
      <c r="CS85" t="s">
        <v>6794</v>
      </c>
      <c r="CT85" t="s">
        <v>6794</v>
      </c>
      <c r="CU85" t="s">
        <v>6794</v>
      </c>
      <c r="CV85" t="s">
        <v>6793</v>
      </c>
      <c r="CW85" t="s">
        <v>6794</v>
      </c>
      <c r="CX85" t="s">
        <v>7520</v>
      </c>
      <c r="CY85" t="s">
        <v>7521</v>
      </c>
      <c r="CZ85" t="s">
        <v>7587</v>
      </c>
      <c r="DA85" t="s">
        <v>6793</v>
      </c>
      <c r="DB85">
        <v>2</v>
      </c>
      <c r="DC85">
        <v>4</v>
      </c>
      <c r="DD85">
        <v>6</v>
      </c>
      <c r="DE85" t="s">
        <v>6794</v>
      </c>
      <c r="EA85">
        <v>3</v>
      </c>
      <c r="EC85">
        <v>1</v>
      </c>
      <c r="ED85">
        <v>0</v>
      </c>
      <c r="EE85">
        <v>0</v>
      </c>
      <c r="EF85">
        <v>2</v>
      </c>
      <c r="EG85">
        <v>0</v>
      </c>
      <c r="EH85">
        <v>0</v>
      </c>
      <c r="EI85">
        <v>0</v>
      </c>
      <c r="EJ85" t="s">
        <v>6794</v>
      </c>
      <c r="EP85" t="s">
        <v>6794</v>
      </c>
      <c r="OI85" t="s">
        <v>7526</v>
      </c>
      <c r="OJ85" t="s">
        <v>7526</v>
      </c>
      <c r="OK85" t="s">
        <v>7527</v>
      </c>
      <c r="OL85" t="s">
        <v>7527</v>
      </c>
      <c r="OM85" t="s">
        <v>7528</v>
      </c>
      <c r="ON85" t="s">
        <v>7539</v>
      </c>
      <c r="OO85" t="s">
        <v>7528</v>
      </c>
      <c r="OP85">
        <v>1</v>
      </c>
      <c r="OQ85" t="s">
        <v>28</v>
      </c>
      <c r="OR85" t="s">
        <v>7549</v>
      </c>
      <c r="OS85">
        <v>2007</v>
      </c>
      <c r="OT85">
        <v>7</v>
      </c>
      <c r="OU85">
        <v>2</v>
      </c>
      <c r="OV85">
        <v>7</v>
      </c>
      <c r="OW85">
        <v>1</v>
      </c>
      <c r="OX85">
        <v>1</v>
      </c>
      <c r="OY85">
        <v>70</v>
      </c>
      <c r="QE85" t="s">
        <v>7515</v>
      </c>
      <c r="QF85" t="s">
        <v>7515</v>
      </c>
      <c r="QG85" t="s">
        <v>7515</v>
      </c>
      <c r="QH85" t="s">
        <v>7515</v>
      </c>
      <c r="QI85" t="s">
        <v>7515</v>
      </c>
      <c r="QJ85" t="s">
        <v>7515</v>
      </c>
      <c r="QK85" t="s">
        <v>7516</v>
      </c>
      <c r="RP85">
        <f t="shared" si="2"/>
        <v>-1</v>
      </c>
      <c r="RS85">
        <f t="shared" si="3"/>
        <v>2</v>
      </c>
    </row>
    <row r="86" spans="1:487" x14ac:dyDescent="0.3">
      <c r="A86">
        <v>70073</v>
      </c>
      <c r="B86">
        <v>245</v>
      </c>
      <c r="C86">
        <v>0</v>
      </c>
      <c r="D86">
        <v>5</v>
      </c>
      <c r="E86">
        <v>13</v>
      </c>
      <c r="F86">
        <v>80</v>
      </c>
      <c r="G86">
        <v>102</v>
      </c>
      <c r="H86">
        <v>4</v>
      </c>
      <c r="I86" t="s">
        <v>6793</v>
      </c>
      <c r="J86" t="s">
        <v>6793</v>
      </c>
      <c r="O86" t="s">
        <v>6793</v>
      </c>
      <c r="P86" t="s">
        <v>7516</v>
      </c>
      <c r="Q86" t="s">
        <v>7515</v>
      </c>
      <c r="R86" t="s">
        <v>7515</v>
      </c>
      <c r="S86" t="s">
        <v>7515</v>
      </c>
      <c r="T86" t="s">
        <v>7515</v>
      </c>
      <c r="U86" t="s">
        <v>7515</v>
      </c>
      <c r="V86" t="s">
        <v>7515</v>
      </c>
      <c r="W86" t="s">
        <v>7515</v>
      </c>
      <c r="X86" t="s">
        <v>7515</v>
      </c>
      <c r="Y86" t="s">
        <v>7515</v>
      </c>
      <c r="Z86" t="s">
        <v>7515</v>
      </c>
      <c r="AA86" t="s">
        <v>7515</v>
      </c>
      <c r="AB86" t="s">
        <v>7515</v>
      </c>
      <c r="AC86" t="s">
        <v>7515</v>
      </c>
      <c r="AD86" t="s">
        <v>7515</v>
      </c>
      <c r="AE86" t="s">
        <v>7515</v>
      </c>
      <c r="AF86" t="s">
        <v>7515</v>
      </c>
      <c r="AG86" t="s">
        <v>7515</v>
      </c>
      <c r="AH86" t="s">
        <v>7515</v>
      </c>
      <c r="AI86" t="s">
        <v>7517</v>
      </c>
      <c r="AL86" t="s">
        <v>7547</v>
      </c>
      <c r="AM86" t="s">
        <v>7547</v>
      </c>
      <c r="AN86" t="s">
        <v>6845</v>
      </c>
      <c r="AQ86" t="s">
        <v>6995</v>
      </c>
      <c r="AR86" t="s">
        <v>6794</v>
      </c>
      <c r="AS86" t="s">
        <v>6794</v>
      </c>
      <c r="AT86" t="s">
        <v>6</v>
      </c>
      <c r="AU86" t="s">
        <v>6</v>
      </c>
      <c r="AV86" t="s">
        <v>6988</v>
      </c>
      <c r="AW86" t="s">
        <v>6793</v>
      </c>
      <c r="AX86" t="s">
        <v>6794</v>
      </c>
      <c r="AY86" t="s">
        <v>6813</v>
      </c>
      <c r="AZ86" t="s">
        <v>7531</v>
      </c>
      <c r="BA86" t="s">
        <v>6991</v>
      </c>
      <c r="BC86" t="s">
        <v>6794</v>
      </c>
      <c r="BD86" t="s">
        <v>6794</v>
      </c>
      <c r="BE86" t="s">
        <v>6793</v>
      </c>
      <c r="BF86" t="s">
        <v>6794</v>
      </c>
      <c r="BG86" t="s">
        <v>6794</v>
      </c>
      <c r="BH86" t="s">
        <v>6794</v>
      </c>
      <c r="BI86" t="s">
        <v>6794</v>
      </c>
      <c r="BJ86" t="s">
        <v>6794</v>
      </c>
      <c r="BK86" t="s">
        <v>6794</v>
      </c>
      <c r="BL86" t="s">
        <v>6794</v>
      </c>
      <c r="BM86" t="s">
        <v>7021</v>
      </c>
      <c r="BN86" t="s">
        <v>7021</v>
      </c>
      <c r="BO86" t="s">
        <v>6794</v>
      </c>
      <c r="BQ86" t="s">
        <v>7547</v>
      </c>
      <c r="BR86" t="s">
        <v>6</v>
      </c>
      <c r="BS86" t="s">
        <v>7533</v>
      </c>
      <c r="BT86" t="s">
        <v>6</v>
      </c>
      <c r="BU86" t="s">
        <v>7021</v>
      </c>
      <c r="BV86" t="s">
        <v>7543</v>
      </c>
      <c r="BW86" t="s">
        <v>7515</v>
      </c>
      <c r="BX86" t="s">
        <v>7516</v>
      </c>
      <c r="BY86" t="s">
        <v>7515</v>
      </c>
      <c r="BZ86" t="s">
        <v>7515</v>
      </c>
      <c r="CA86" t="s">
        <v>7515</v>
      </c>
      <c r="CB86" t="s">
        <v>7515</v>
      </c>
      <c r="CC86" t="s">
        <v>7515</v>
      </c>
      <c r="CD86" t="s">
        <v>7515</v>
      </c>
      <c r="CE86" t="s">
        <v>7515</v>
      </c>
      <c r="CF86" t="s">
        <v>7515</v>
      </c>
      <c r="CG86" t="s">
        <v>7515</v>
      </c>
      <c r="CH86" t="s">
        <v>7515</v>
      </c>
      <c r="CI86" t="s">
        <v>6794</v>
      </c>
      <c r="CJ86" t="s">
        <v>6794</v>
      </c>
      <c r="CO86" t="s">
        <v>6794</v>
      </c>
      <c r="CP86" t="s">
        <v>6794</v>
      </c>
      <c r="CQ86" t="s">
        <v>6794</v>
      </c>
      <c r="CR86" t="s">
        <v>6793</v>
      </c>
      <c r="CS86" t="s">
        <v>6794</v>
      </c>
      <c r="CT86" t="s">
        <v>6794</v>
      </c>
      <c r="CU86" t="s">
        <v>6794</v>
      </c>
      <c r="CV86" t="s">
        <v>6794</v>
      </c>
      <c r="CW86" t="s">
        <v>6794</v>
      </c>
      <c r="CX86" t="s">
        <v>7520</v>
      </c>
      <c r="CY86" t="s">
        <v>7521</v>
      </c>
      <c r="CZ86" t="s">
        <v>7522</v>
      </c>
      <c r="DA86" t="s">
        <v>6793</v>
      </c>
      <c r="DB86">
        <v>2</v>
      </c>
      <c r="DC86">
        <v>3</v>
      </c>
      <c r="DD86">
        <v>2</v>
      </c>
      <c r="DE86" t="s">
        <v>6794</v>
      </c>
      <c r="EA86">
        <v>1</v>
      </c>
      <c r="EB86" t="s">
        <v>7584</v>
      </c>
      <c r="EJ86" t="s">
        <v>6793</v>
      </c>
      <c r="EK86" t="s">
        <v>7573</v>
      </c>
      <c r="EM86">
        <v>1</v>
      </c>
      <c r="EN86">
        <v>2008</v>
      </c>
      <c r="EP86" t="s">
        <v>6794</v>
      </c>
      <c r="OI86" t="s">
        <v>6757</v>
      </c>
      <c r="OJ86" t="s">
        <v>7526</v>
      </c>
      <c r="OK86" t="s">
        <v>7526</v>
      </c>
      <c r="OL86" t="s">
        <v>7526</v>
      </c>
      <c r="OM86" t="s">
        <v>7528</v>
      </c>
      <c r="ON86" t="s">
        <v>7539</v>
      </c>
      <c r="OO86" t="s">
        <v>7528</v>
      </c>
      <c r="OP86">
        <v>1</v>
      </c>
      <c r="OQ86" t="s">
        <v>28</v>
      </c>
      <c r="OR86" t="s">
        <v>7549</v>
      </c>
      <c r="OS86">
        <v>2007</v>
      </c>
      <c r="OT86">
        <v>7</v>
      </c>
      <c r="OU86">
        <v>1</v>
      </c>
      <c r="OV86">
        <v>7</v>
      </c>
      <c r="OW86">
        <v>0</v>
      </c>
      <c r="OX86">
        <v>1</v>
      </c>
      <c r="OY86">
        <v>35</v>
      </c>
      <c r="QE86" t="s">
        <v>7515</v>
      </c>
      <c r="QF86" t="s">
        <v>7515</v>
      </c>
      <c r="QG86" t="s">
        <v>7515</v>
      </c>
      <c r="QH86" t="s">
        <v>7515</v>
      </c>
      <c r="QI86" t="s">
        <v>7515</v>
      </c>
      <c r="QJ86" t="s">
        <v>7515</v>
      </c>
      <c r="QK86" t="s">
        <v>7516</v>
      </c>
      <c r="RP86">
        <f t="shared" si="2"/>
        <v>-1</v>
      </c>
      <c r="RS86">
        <f t="shared" si="3"/>
        <v>1</v>
      </c>
    </row>
    <row r="87" spans="1:487" x14ac:dyDescent="0.3">
      <c r="A87">
        <v>70074</v>
      </c>
      <c r="B87">
        <v>247</v>
      </c>
      <c r="C87">
        <v>0</v>
      </c>
      <c r="D87">
        <v>5</v>
      </c>
      <c r="E87">
        <v>24</v>
      </c>
      <c r="F87">
        <v>110</v>
      </c>
      <c r="G87">
        <v>102</v>
      </c>
      <c r="H87">
        <v>10</v>
      </c>
      <c r="I87" t="s">
        <v>6793</v>
      </c>
      <c r="J87" t="s">
        <v>6793</v>
      </c>
      <c r="O87" t="s">
        <v>6793</v>
      </c>
      <c r="P87" t="s">
        <v>7516</v>
      </c>
      <c r="Q87" t="s">
        <v>7515</v>
      </c>
      <c r="R87" t="s">
        <v>7515</v>
      </c>
      <c r="S87" t="s">
        <v>7515</v>
      </c>
      <c r="T87" t="s">
        <v>7515</v>
      </c>
      <c r="U87" t="s">
        <v>7515</v>
      </c>
      <c r="V87" t="s">
        <v>7515</v>
      </c>
      <c r="W87" t="s">
        <v>7515</v>
      </c>
      <c r="X87" t="s">
        <v>7515</v>
      </c>
      <c r="Y87" t="s">
        <v>7515</v>
      </c>
      <c r="Z87" t="s">
        <v>7515</v>
      </c>
      <c r="AA87" t="s">
        <v>7515</v>
      </c>
      <c r="AB87" t="s">
        <v>7515</v>
      </c>
      <c r="AC87" t="s">
        <v>7515</v>
      </c>
      <c r="AD87" t="s">
        <v>7515</v>
      </c>
      <c r="AE87" t="s">
        <v>7515</v>
      </c>
      <c r="AF87" t="s">
        <v>7515</v>
      </c>
      <c r="AG87" t="s">
        <v>7515</v>
      </c>
      <c r="AH87" t="s">
        <v>7515</v>
      </c>
      <c r="AI87" t="s">
        <v>7517</v>
      </c>
      <c r="AL87">
        <v>0</v>
      </c>
      <c r="AM87">
        <v>2</v>
      </c>
      <c r="AN87" t="s">
        <v>7575</v>
      </c>
      <c r="AO87">
        <v>8</v>
      </c>
      <c r="AQ87" t="s">
        <v>6993</v>
      </c>
      <c r="AR87" t="s">
        <v>6793</v>
      </c>
      <c r="AS87" t="s">
        <v>6794</v>
      </c>
      <c r="AT87">
        <v>0</v>
      </c>
      <c r="AU87">
        <v>12</v>
      </c>
      <c r="AV87" t="s">
        <v>7568</v>
      </c>
      <c r="AW87" t="s">
        <v>6966</v>
      </c>
      <c r="AX87" t="s">
        <v>6794</v>
      </c>
      <c r="AY87" t="s">
        <v>6813</v>
      </c>
      <c r="AZ87" t="s">
        <v>6</v>
      </c>
      <c r="BA87" t="s">
        <v>6991</v>
      </c>
      <c r="BC87" t="s">
        <v>6794</v>
      </c>
      <c r="BD87" t="s">
        <v>6794</v>
      </c>
      <c r="BE87" t="s">
        <v>6793</v>
      </c>
      <c r="BF87" t="s">
        <v>6793</v>
      </c>
      <c r="BH87" t="s">
        <v>6794</v>
      </c>
      <c r="BI87" t="s">
        <v>6793</v>
      </c>
      <c r="BJ87" t="s">
        <v>6793</v>
      </c>
      <c r="BK87" t="s">
        <v>6794</v>
      </c>
      <c r="BL87" t="s">
        <v>6794</v>
      </c>
      <c r="BM87" t="s">
        <v>7029</v>
      </c>
      <c r="BN87" t="s">
        <v>7026</v>
      </c>
      <c r="BO87" t="s">
        <v>6794</v>
      </c>
      <c r="BQ87">
        <v>75</v>
      </c>
      <c r="BR87" t="s">
        <v>6</v>
      </c>
      <c r="BS87" t="s">
        <v>7519</v>
      </c>
      <c r="BT87" t="s">
        <v>6</v>
      </c>
      <c r="BU87" t="s">
        <v>7021</v>
      </c>
      <c r="BV87" t="s">
        <v>7543</v>
      </c>
      <c r="BW87" t="s">
        <v>7515</v>
      </c>
      <c r="BX87" t="s">
        <v>7515</v>
      </c>
      <c r="BY87" t="s">
        <v>7515</v>
      </c>
      <c r="BZ87" t="s">
        <v>7515</v>
      </c>
      <c r="CA87" t="s">
        <v>7515</v>
      </c>
      <c r="CB87" t="s">
        <v>7515</v>
      </c>
      <c r="CC87" t="s">
        <v>7515</v>
      </c>
      <c r="CD87" t="s">
        <v>7515</v>
      </c>
      <c r="CE87" t="s">
        <v>7515</v>
      </c>
      <c r="CF87" t="s">
        <v>7516</v>
      </c>
      <c r="CG87" t="s">
        <v>7515</v>
      </c>
      <c r="CH87" t="s">
        <v>7515</v>
      </c>
      <c r="CI87" t="s">
        <v>6793</v>
      </c>
      <c r="CJ87" t="s">
        <v>6794</v>
      </c>
      <c r="CO87" t="s">
        <v>6794</v>
      </c>
      <c r="CP87" t="s">
        <v>6793</v>
      </c>
      <c r="CQ87" t="s">
        <v>6794</v>
      </c>
      <c r="CR87" t="s">
        <v>6793</v>
      </c>
      <c r="CS87" t="s">
        <v>6793</v>
      </c>
      <c r="CT87" t="s">
        <v>6794</v>
      </c>
      <c r="CU87" t="s">
        <v>6794</v>
      </c>
      <c r="CV87" t="s">
        <v>6794</v>
      </c>
      <c r="CW87" t="s">
        <v>6794</v>
      </c>
      <c r="CX87" t="s">
        <v>7520</v>
      </c>
      <c r="CY87" t="s">
        <v>7521</v>
      </c>
      <c r="CZ87" t="s">
        <v>7587</v>
      </c>
      <c r="DA87" t="s">
        <v>6793</v>
      </c>
      <c r="DB87">
        <v>2</v>
      </c>
      <c r="DC87">
        <v>3</v>
      </c>
      <c r="DD87">
        <v>2</v>
      </c>
      <c r="DE87" t="s">
        <v>6794</v>
      </c>
      <c r="EA87">
        <v>4</v>
      </c>
      <c r="EC87">
        <v>1</v>
      </c>
      <c r="ED87">
        <v>1</v>
      </c>
      <c r="EE87">
        <v>0</v>
      </c>
      <c r="EF87">
        <v>0</v>
      </c>
      <c r="EG87">
        <v>2</v>
      </c>
      <c r="EH87">
        <v>0</v>
      </c>
      <c r="EI87">
        <v>0</v>
      </c>
      <c r="EJ87" t="s">
        <v>6794</v>
      </c>
      <c r="EP87" t="s">
        <v>6793</v>
      </c>
      <c r="EQ87" t="s">
        <v>7538</v>
      </c>
      <c r="ER87" t="s">
        <v>7574</v>
      </c>
      <c r="ES87">
        <v>2007</v>
      </c>
      <c r="EW87" t="s">
        <v>6794</v>
      </c>
      <c r="EX87" t="s">
        <v>6793</v>
      </c>
      <c r="NO87" t="s">
        <v>7538</v>
      </c>
      <c r="NP87" t="s">
        <v>7574</v>
      </c>
      <c r="NQ87">
        <v>2007</v>
      </c>
      <c r="NU87" t="s">
        <v>6794</v>
      </c>
      <c r="NW87" t="s">
        <v>7547</v>
      </c>
      <c r="NX87" t="s">
        <v>7515</v>
      </c>
      <c r="NY87" t="s">
        <v>7515</v>
      </c>
      <c r="NZ87" t="s">
        <v>7515</v>
      </c>
      <c r="OA87" t="s">
        <v>7515</v>
      </c>
      <c r="OB87" t="s">
        <v>7515</v>
      </c>
      <c r="OC87" t="s">
        <v>7515</v>
      </c>
      <c r="OD87" t="s">
        <v>7516</v>
      </c>
      <c r="OE87" t="s">
        <v>7515</v>
      </c>
      <c r="OF87" t="s">
        <v>7515</v>
      </c>
      <c r="OG87" t="s">
        <v>7515</v>
      </c>
      <c r="OH87" t="s">
        <v>7515</v>
      </c>
      <c r="OI87" t="s">
        <v>7526</v>
      </c>
      <c r="OJ87" t="s">
        <v>7526</v>
      </c>
      <c r="OK87" t="s">
        <v>7526</v>
      </c>
      <c r="OL87" t="s">
        <v>7526</v>
      </c>
      <c r="OM87" t="s">
        <v>7548</v>
      </c>
      <c r="ON87" t="s">
        <v>7539</v>
      </c>
      <c r="OO87" t="s">
        <v>7548</v>
      </c>
      <c r="OP87">
        <v>1</v>
      </c>
      <c r="OQ87" t="s">
        <v>28</v>
      </c>
      <c r="OR87" t="s">
        <v>212</v>
      </c>
      <c r="OS87">
        <v>2006</v>
      </c>
      <c r="OT87">
        <v>10</v>
      </c>
      <c r="OU87">
        <v>1</v>
      </c>
      <c r="OV87">
        <v>10</v>
      </c>
      <c r="OW87">
        <v>0</v>
      </c>
      <c r="OX87">
        <v>1</v>
      </c>
      <c r="OY87">
        <v>35</v>
      </c>
      <c r="OZ87" t="s">
        <v>7516</v>
      </c>
      <c r="PA87" t="s">
        <v>7516</v>
      </c>
      <c r="PB87" t="s">
        <v>7515</v>
      </c>
      <c r="PC87" t="s">
        <v>7515</v>
      </c>
      <c r="PD87" t="s">
        <v>7515</v>
      </c>
      <c r="PE87" t="s">
        <v>7515</v>
      </c>
      <c r="PF87" t="s">
        <v>7515</v>
      </c>
      <c r="PG87" t="s">
        <v>7515</v>
      </c>
      <c r="PH87" t="s">
        <v>7515</v>
      </c>
      <c r="PI87" t="s">
        <v>7515</v>
      </c>
      <c r="PJ87" t="s">
        <v>7515</v>
      </c>
      <c r="PK87" t="s">
        <v>7515</v>
      </c>
      <c r="PL87" t="s">
        <v>7515</v>
      </c>
      <c r="PM87" t="s">
        <v>7515</v>
      </c>
      <c r="PN87" t="s">
        <v>7515</v>
      </c>
      <c r="PO87" t="s">
        <v>7515</v>
      </c>
      <c r="PP87" t="s">
        <v>7515</v>
      </c>
      <c r="PQ87" t="s">
        <v>7515</v>
      </c>
      <c r="PR87" t="s">
        <v>7515</v>
      </c>
      <c r="PS87" t="s">
        <v>7515</v>
      </c>
      <c r="PT87" t="s">
        <v>7515</v>
      </c>
      <c r="PU87" t="s">
        <v>7515</v>
      </c>
      <c r="PV87" t="s">
        <v>7515</v>
      </c>
      <c r="PW87" t="s">
        <v>7515</v>
      </c>
      <c r="PX87" t="s">
        <v>7515</v>
      </c>
      <c r="PY87" t="s">
        <v>7515</v>
      </c>
      <c r="PZ87" t="s">
        <v>7515</v>
      </c>
      <c r="QA87" t="s">
        <v>7515</v>
      </c>
      <c r="QB87" t="s">
        <v>7515</v>
      </c>
      <c r="QC87" t="s">
        <v>7515</v>
      </c>
      <c r="QE87">
        <v>-5</v>
      </c>
      <c r="QF87">
        <v>-5</v>
      </c>
      <c r="QG87">
        <v>-5</v>
      </c>
      <c r="QH87">
        <v>-5</v>
      </c>
      <c r="QI87">
        <v>-5</v>
      </c>
      <c r="QJ87">
        <v>-5</v>
      </c>
      <c r="QK87">
        <v>-5</v>
      </c>
      <c r="QL87" t="s">
        <v>7530</v>
      </c>
      <c r="RP87">
        <f t="shared" si="2"/>
        <v>4</v>
      </c>
      <c r="RS87">
        <f t="shared" si="3"/>
        <v>8</v>
      </c>
    </row>
    <row r="88" spans="1:487" x14ac:dyDescent="0.3">
      <c r="A88">
        <v>70075</v>
      </c>
      <c r="B88">
        <v>249</v>
      </c>
      <c r="C88">
        <v>0</v>
      </c>
      <c r="D88">
        <v>5</v>
      </c>
      <c r="E88">
        <v>13</v>
      </c>
      <c r="F88">
        <v>83</v>
      </c>
      <c r="G88">
        <v>102</v>
      </c>
      <c r="H88">
        <v>10</v>
      </c>
      <c r="I88" t="s">
        <v>6793</v>
      </c>
      <c r="J88" t="s">
        <v>6793</v>
      </c>
      <c r="O88" t="s">
        <v>6793</v>
      </c>
      <c r="P88" t="s">
        <v>7515</v>
      </c>
      <c r="Q88" t="s">
        <v>7515</v>
      </c>
      <c r="R88" t="s">
        <v>7515</v>
      </c>
      <c r="S88" t="s">
        <v>7515</v>
      </c>
      <c r="T88" t="s">
        <v>7515</v>
      </c>
      <c r="U88" t="s">
        <v>7515</v>
      </c>
      <c r="V88" t="s">
        <v>7515</v>
      </c>
      <c r="W88" t="s">
        <v>7515</v>
      </c>
      <c r="X88" t="s">
        <v>7515</v>
      </c>
      <c r="Y88" t="s">
        <v>7515</v>
      </c>
      <c r="Z88" t="s">
        <v>7515</v>
      </c>
      <c r="AA88" t="s">
        <v>7515</v>
      </c>
      <c r="AB88" t="s">
        <v>7515</v>
      </c>
      <c r="AC88" t="s">
        <v>7515</v>
      </c>
      <c r="AD88" t="s">
        <v>7515</v>
      </c>
      <c r="AE88" t="s">
        <v>7516</v>
      </c>
      <c r="AF88" t="s">
        <v>7515</v>
      </c>
      <c r="AG88" t="s">
        <v>7515</v>
      </c>
      <c r="AH88" t="s">
        <v>7515</v>
      </c>
      <c r="AI88" t="s">
        <v>7517</v>
      </c>
      <c r="AL88">
        <v>0</v>
      </c>
      <c r="AM88">
        <v>1</v>
      </c>
      <c r="AN88" t="s">
        <v>6845</v>
      </c>
      <c r="AQ88" t="s">
        <v>6993</v>
      </c>
      <c r="AR88" t="s">
        <v>6794</v>
      </c>
      <c r="AS88" t="s">
        <v>6794</v>
      </c>
      <c r="AT88">
        <v>0</v>
      </c>
      <c r="AU88">
        <v>8</v>
      </c>
      <c r="AV88" t="s">
        <v>6757</v>
      </c>
      <c r="AW88" t="s">
        <v>6794</v>
      </c>
      <c r="AX88" t="s">
        <v>6793</v>
      </c>
      <c r="AY88" t="s">
        <v>6813</v>
      </c>
      <c r="AZ88" t="s">
        <v>7531</v>
      </c>
      <c r="BA88" t="s">
        <v>7518</v>
      </c>
      <c r="BC88" t="s">
        <v>6794</v>
      </c>
      <c r="BD88" t="s">
        <v>6794</v>
      </c>
      <c r="BE88" t="s">
        <v>6793</v>
      </c>
      <c r="BF88" t="s">
        <v>6793</v>
      </c>
      <c r="BH88" t="s">
        <v>6794</v>
      </c>
      <c r="BI88" t="s">
        <v>6793</v>
      </c>
      <c r="BJ88" t="s">
        <v>6794</v>
      </c>
      <c r="BK88" t="s">
        <v>6794</v>
      </c>
      <c r="BL88" t="s">
        <v>6794</v>
      </c>
      <c r="BM88" t="s">
        <v>7021</v>
      </c>
      <c r="BN88" t="s">
        <v>7025</v>
      </c>
      <c r="BO88" t="s">
        <v>6794</v>
      </c>
      <c r="BQ88">
        <v>100</v>
      </c>
      <c r="BR88" t="s">
        <v>6</v>
      </c>
      <c r="BS88" t="s">
        <v>7533</v>
      </c>
      <c r="BT88" t="s">
        <v>7601</v>
      </c>
      <c r="BU88" t="s">
        <v>7559</v>
      </c>
      <c r="BV88" t="s">
        <v>7543</v>
      </c>
      <c r="BW88" t="s">
        <v>7516</v>
      </c>
      <c r="BX88" t="s">
        <v>7515</v>
      </c>
      <c r="BY88" t="s">
        <v>7515</v>
      </c>
      <c r="BZ88" t="s">
        <v>7515</v>
      </c>
      <c r="CA88" t="s">
        <v>7515</v>
      </c>
      <c r="CB88" t="s">
        <v>7515</v>
      </c>
      <c r="CC88" t="s">
        <v>7515</v>
      </c>
      <c r="CD88" t="s">
        <v>7515</v>
      </c>
      <c r="CE88" t="s">
        <v>7515</v>
      </c>
      <c r="CF88" t="s">
        <v>7515</v>
      </c>
      <c r="CG88" t="s">
        <v>7515</v>
      </c>
      <c r="CH88" t="s">
        <v>7515</v>
      </c>
      <c r="CI88" t="s">
        <v>6793</v>
      </c>
      <c r="CJ88" t="s">
        <v>6794</v>
      </c>
      <c r="CO88" t="s">
        <v>6794</v>
      </c>
      <c r="CP88" t="s">
        <v>6794</v>
      </c>
      <c r="CQ88" t="s">
        <v>6794</v>
      </c>
      <c r="CR88" t="s">
        <v>6794</v>
      </c>
      <c r="CS88" t="s">
        <v>6794</v>
      </c>
      <c r="CT88" t="s">
        <v>6794</v>
      </c>
      <c r="CU88" t="s">
        <v>6794</v>
      </c>
      <c r="CV88" t="s">
        <v>6794</v>
      </c>
      <c r="CW88" t="s">
        <v>6794</v>
      </c>
      <c r="CX88" t="s">
        <v>7545</v>
      </c>
      <c r="CY88" t="s">
        <v>7521</v>
      </c>
      <c r="CZ88" t="s">
        <v>7522</v>
      </c>
      <c r="DA88" t="s">
        <v>6794</v>
      </c>
      <c r="DB88">
        <v>2</v>
      </c>
      <c r="DC88">
        <v>4</v>
      </c>
      <c r="DD88">
        <v>3</v>
      </c>
      <c r="EA88">
        <v>3</v>
      </c>
      <c r="EC88">
        <v>1</v>
      </c>
      <c r="ED88">
        <v>1</v>
      </c>
      <c r="EE88">
        <v>1</v>
      </c>
      <c r="EF88">
        <v>0</v>
      </c>
      <c r="EG88">
        <v>0</v>
      </c>
      <c r="EH88">
        <v>0</v>
      </c>
      <c r="EI88">
        <v>0</v>
      </c>
      <c r="EP88" t="s">
        <v>6794</v>
      </c>
      <c r="OM88" t="s">
        <v>7528</v>
      </c>
      <c r="ON88" t="s">
        <v>7539</v>
      </c>
      <c r="OO88" t="s">
        <v>7528</v>
      </c>
      <c r="OP88">
        <v>1</v>
      </c>
      <c r="OQ88" t="s">
        <v>28</v>
      </c>
      <c r="OR88" t="s">
        <v>212</v>
      </c>
      <c r="OS88">
        <v>2006</v>
      </c>
      <c r="OT88">
        <v>7</v>
      </c>
      <c r="OU88">
        <v>1</v>
      </c>
      <c r="OV88">
        <v>7</v>
      </c>
      <c r="OW88">
        <v>0</v>
      </c>
      <c r="OX88">
        <v>1</v>
      </c>
      <c r="OY88">
        <v>35</v>
      </c>
      <c r="QE88" t="s">
        <v>7516</v>
      </c>
      <c r="QF88" t="s">
        <v>7515</v>
      </c>
      <c r="QG88" t="s">
        <v>7515</v>
      </c>
      <c r="QH88" t="s">
        <v>7515</v>
      </c>
      <c r="QI88" t="s">
        <v>7515</v>
      </c>
      <c r="QJ88" t="s">
        <v>7515</v>
      </c>
      <c r="QK88" t="s">
        <v>7515</v>
      </c>
      <c r="RP88">
        <f t="shared" si="2"/>
        <v>5</v>
      </c>
      <c r="RS88">
        <f t="shared" si="3"/>
        <v>1</v>
      </c>
    </row>
    <row r="89" spans="1:487" x14ac:dyDescent="0.3">
      <c r="A89">
        <v>70076</v>
      </c>
      <c r="B89">
        <v>255</v>
      </c>
      <c r="C89">
        <v>0</v>
      </c>
      <c r="D89">
        <v>5</v>
      </c>
      <c r="E89">
        <v>19</v>
      </c>
      <c r="F89">
        <v>109</v>
      </c>
      <c r="G89">
        <v>102</v>
      </c>
      <c r="H89">
        <v>3</v>
      </c>
      <c r="I89" t="s">
        <v>6793</v>
      </c>
      <c r="J89" t="s">
        <v>6793</v>
      </c>
      <c r="O89" t="s">
        <v>6793</v>
      </c>
      <c r="P89" t="s">
        <v>7515</v>
      </c>
      <c r="Q89" t="s">
        <v>7515</v>
      </c>
      <c r="R89" t="s">
        <v>7515</v>
      </c>
      <c r="S89" t="s">
        <v>7515</v>
      </c>
      <c r="T89" t="s">
        <v>7515</v>
      </c>
      <c r="U89" t="s">
        <v>7515</v>
      </c>
      <c r="V89" t="s">
        <v>7515</v>
      </c>
      <c r="W89" t="s">
        <v>7515</v>
      </c>
      <c r="X89" t="s">
        <v>7515</v>
      </c>
      <c r="Y89" t="s">
        <v>7515</v>
      </c>
      <c r="Z89" t="s">
        <v>7515</v>
      </c>
      <c r="AA89" t="s">
        <v>7515</v>
      </c>
      <c r="AB89" t="s">
        <v>7515</v>
      </c>
      <c r="AC89" t="s">
        <v>7515</v>
      </c>
      <c r="AD89" t="s">
        <v>7515</v>
      </c>
      <c r="AE89" t="s">
        <v>7515</v>
      </c>
      <c r="AF89" t="s">
        <v>7515</v>
      </c>
      <c r="AG89" t="s">
        <v>7516</v>
      </c>
      <c r="AH89" t="s">
        <v>7515</v>
      </c>
      <c r="AI89" t="s">
        <v>6796</v>
      </c>
      <c r="AQ89" t="s">
        <v>6985</v>
      </c>
      <c r="AR89" t="s">
        <v>6966</v>
      </c>
      <c r="AS89" t="s">
        <v>6966</v>
      </c>
      <c r="AT89" t="s">
        <v>6</v>
      </c>
      <c r="AU89" t="s">
        <v>6</v>
      </c>
      <c r="AV89" t="s">
        <v>6988</v>
      </c>
      <c r="AW89" t="s">
        <v>6793</v>
      </c>
      <c r="AX89" t="s">
        <v>6793</v>
      </c>
      <c r="AY89" t="s">
        <v>6813</v>
      </c>
      <c r="AZ89" t="s">
        <v>7531</v>
      </c>
      <c r="BA89" t="s">
        <v>6991</v>
      </c>
      <c r="BC89" t="s">
        <v>6794</v>
      </c>
      <c r="BD89" t="s">
        <v>6794</v>
      </c>
      <c r="BE89" t="s">
        <v>6794</v>
      </c>
      <c r="BF89" t="s">
        <v>6793</v>
      </c>
      <c r="BG89" t="s">
        <v>6793</v>
      </c>
      <c r="BH89" t="s">
        <v>6794</v>
      </c>
      <c r="BI89" t="s">
        <v>6794</v>
      </c>
      <c r="BJ89" t="s">
        <v>6793</v>
      </c>
      <c r="BK89" t="s">
        <v>6794</v>
      </c>
      <c r="BL89" t="s">
        <v>6794</v>
      </c>
      <c r="BM89" t="s">
        <v>6</v>
      </c>
      <c r="BN89" t="s">
        <v>6</v>
      </c>
      <c r="BO89" t="s">
        <v>6794</v>
      </c>
      <c r="BQ89" t="s">
        <v>7547</v>
      </c>
      <c r="BR89" t="s">
        <v>6</v>
      </c>
      <c r="BS89" t="s">
        <v>7519</v>
      </c>
      <c r="BT89" t="s">
        <v>6</v>
      </c>
      <c r="BU89" t="s">
        <v>6</v>
      </c>
      <c r="BV89" t="s">
        <v>7561</v>
      </c>
      <c r="BW89" t="s">
        <v>7515</v>
      </c>
      <c r="BX89" t="s">
        <v>7516</v>
      </c>
      <c r="BY89" t="s">
        <v>7515</v>
      </c>
      <c r="BZ89" t="s">
        <v>7515</v>
      </c>
      <c r="CA89" t="s">
        <v>7515</v>
      </c>
      <c r="CB89" t="s">
        <v>7515</v>
      </c>
      <c r="CC89" t="s">
        <v>7515</v>
      </c>
      <c r="CD89" t="s">
        <v>7515</v>
      </c>
      <c r="CE89" t="s">
        <v>7515</v>
      </c>
      <c r="CF89" t="s">
        <v>7515</v>
      </c>
      <c r="CG89" t="s">
        <v>7515</v>
      </c>
      <c r="CH89" t="s">
        <v>7515</v>
      </c>
      <c r="CI89" t="s">
        <v>6793</v>
      </c>
      <c r="CJ89" t="s">
        <v>6794</v>
      </c>
      <c r="CO89" t="s">
        <v>6793</v>
      </c>
      <c r="CP89" t="s">
        <v>6794</v>
      </c>
      <c r="CQ89" t="s">
        <v>6794</v>
      </c>
      <c r="CR89" t="s">
        <v>6793</v>
      </c>
      <c r="CS89" t="s">
        <v>6794</v>
      </c>
      <c r="CT89" t="s">
        <v>6793</v>
      </c>
      <c r="CU89" t="s">
        <v>6794</v>
      </c>
      <c r="CV89" t="s">
        <v>6793</v>
      </c>
      <c r="CW89" t="s">
        <v>6794</v>
      </c>
      <c r="CX89" t="s">
        <v>7520</v>
      </c>
      <c r="CY89" t="s">
        <v>7521</v>
      </c>
      <c r="CZ89" t="s">
        <v>7536</v>
      </c>
      <c r="DA89" t="s">
        <v>6793</v>
      </c>
      <c r="DB89">
        <v>3</v>
      </c>
      <c r="DC89">
        <v>3</v>
      </c>
      <c r="DD89">
        <v>4</v>
      </c>
      <c r="DE89" t="s">
        <v>6794</v>
      </c>
      <c r="EA89">
        <v>2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2</v>
      </c>
      <c r="EJ89" t="s">
        <v>6794</v>
      </c>
      <c r="EP89" t="s">
        <v>6793</v>
      </c>
      <c r="FO89" t="s">
        <v>7524</v>
      </c>
      <c r="FP89" t="s">
        <v>6</v>
      </c>
      <c r="FQ89" t="s">
        <v>6</v>
      </c>
      <c r="FR89" t="s">
        <v>7578</v>
      </c>
      <c r="FS89" t="s">
        <v>7526</v>
      </c>
      <c r="FT89" t="s">
        <v>7526</v>
      </c>
      <c r="FU89" t="s">
        <v>6966</v>
      </c>
      <c r="KM89" t="s">
        <v>7524</v>
      </c>
      <c r="KN89" t="s">
        <v>6</v>
      </c>
      <c r="KO89" t="s">
        <v>6</v>
      </c>
      <c r="KP89" t="s">
        <v>7578</v>
      </c>
      <c r="KS89" t="s">
        <v>6794</v>
      </c>
      <c r="KT89" t="s">
        <v>6793</v>
      </c>
      <c r="OJ89" t="s">
        <v>7526</v>
      </c>
      <c r="OK89" t="s">
        <v>7526</v>
      </c>
      <c r="OL89" t="s">
        <v>7527</v>
      </c>
      <c r="OM89" t="s">
        <v>7528</v>
      </c>
      <c r="ON89" t="s">
        <v>7529</v>
      </c>
      <c r="OO89" t="s">
        <v>7528</v>
      </c>
      <c r="OP89">
        <v>1</v>
      </c>
      <c r="OQ89" t="s">
        <v>28</v>
      </c>
      <c r="OR89" t="s">
        <v>7549</v>
      </c>
      <c r="OS89">
        <v>2006</v>
      </c>
      <c r="OT89">
        <v>4</v>
      </c>
      <c r="OU89">
        <v>1</v>
      </c>
      <c r="OV89">
        <v>4</v>
      </c>
      <c r="OW89">
        <v>1</v>
      </c>
      <c r="OX89">
        <v>0</v>
      </c>
      <c r="OY89">
        <v>35</v>
      </c>
      <c r="OZ89" t="s">
        <v>7515</v>
      </c>
      <c r="PA89" t="s">
        <v>7515</v>
      </c>
      <c r="PB89" t="s">
        <v>7515</v>
      </c>
      <c r="PC89" t="s">
        <v>7515</v>
      </c>
      <c r="PD89" t="s">
        <v>7516</v>
      </c>
      <c r="PE89" t="s">
        <v>7515</v>
      </c>
      <c r="PF89" t="s">
        <v>7515</v>
      </c>
      <c r="PG89" t="s">
        <v>7515</v>
      </c>
      <c r="PH89" t="s">
        <v>7515</v>
      </c>
      <c r="PI89" t="s">
        <v>7515</v>
      </c>
      <c r="PJ89" t="s">
        <v>7515</v>
      </c>
      <c r="PK89" t="s">
        <v>7515</v>
      </c>
      <c r="PL89" t="s">
        <v>7515</v>
      </c>
      <c r="PM89" t="s">
        <v>7515</v>
      </c>
      <c r="PN89" t="s">
        <v>7515</v>
      </c>
      <c r="PO89" t="s">
        <v>7515</v>
      </c>
      <c r="PP89" t="s">
        <v>7515</v>
      </c>
      <c r="PQ89" t="s">
        <v>7515</v>
      </c>
      <c r="PR89" t="s">
        <v>7515</v>
      </c>
      <c r="PS89" t="s">
        <v>7515</v>
      </c>
      <c r="PT89" t="s">
        <v>7516</v>
      </c>
      <c r="PU89" t="s">
        <v>7515</v>
      </c>
      <c r="PV89" t="s">
        <v>7515</v>
      </c>
      <c r="PW89" t="s">
        <v>7515</v>
      </c>
      <c r="PX89" t="s">
        <v>7515</v>
      </c>
      <c r="PY89" t="s">
        <v>7515</v>
      </c>
      <c r="PZ89" t="s">
        <v>7515</v>
      </c>
      <c r="QA89" t="s">
        <v>7515</v>
      </c>
      <c r="QB89" t="s">
        <v>7515</v>
      </c>
      <c r="QC89" t="s">
        <v>7515</v>
      </c>
      <c r="QE89" t="s">
        <v>7516</v>
      </c>
      <c r="QF89" t="s">
        <v>7515</v>
      </c>
      <c r="QG89" t="s">
        <v>7515</v>
      </c>
      <c r="QH89" t="s">
        <v>7515</v>
      </c>
      <c r="QI89" t="s">
        <v>7515</v>
      </c>
      <c r="QJ89" t="s">
        <v>7515</v>
      </c>
      <c r="QK89" t="s">
        <v>7515</v>
      </c>
      <c r="RP89">
        <f t="shared" si="2"/>
        <v>-1</v>
      </c>
      <c r="RS89">
        <f t="shared" si="3"/>
        <v>-1</v>
      </c>
    </row>
    <row r="90" spans="1:487" x14ac:dyDescent="0.3">
      <c r="A90">
        <v>70077</v>
      </c>
      <c r="B90">
        <v>263</v>
      </c>
      <c r="C90">
        <v>0</v>
      </c>
      <c r="D90">
        <v>5</v>
      </c>
      <c r="E90">
        <v>20</v>
      </c>
      <c r="F90">
        <v>103</v>
      </c>
      <c r="G90">
        <v>102</v>
      </c>
      <c r="H90">
        <v>10</v>
      </c>
      <c r="I90" t="s">
        <v>6793</v>
      </c>
      <c r="J90" t="s">
        <v>6793</v>
      </c>
      <c r="O90" t="s">
        <v>6793</v>
      </c>
      <c r="P90" t="s">
        <v>7515</v>
      </c>
      <c r="Q90" t="s">
        <v>7516</v>
      </c>
      <c r="R90" t="s">
        <v>7515</v>
      </c>
      <c r="S90" t="s">
        <v>7515</v>
      </c>
      <c r="T90" t="s">
        <v>7515</v>
      </c>
      <c r="U90" t="s">
        <v>7515</v>
      </c>
      <c r="V90" t="s">
        <v>7515</v>
      </c>
      <c r="W90" t="s">
        <v>7515</v>
      </c>
      <c r="X90" t="s">
        <v>7515</v>
      </c>
      <c r="Y90" t="s">
        <v>7515</v>
      </c>
      <c r="Z90" t="s">
        <v>7515</v>
      </c>
      <c r="AA90" t="s">
        <v>7515</v>
      </c>
      <c r="AB90" t="s">
        <v>7515</v>
      </c>
      <c r="AC90" t="s">
        <v>7515</v>
      </c>
      <c r="AD90" t="s">
        <v>7515</v>
      </c>
      <c r="AE90" t="s">
        <v>7515</v>
      </c>
      <c r="AF90" t="s">
        <v>7515</v>
      </c>
      <c r="AG90" t="s">
        <v>7515</v>
      </c>
      <c r="AH90" t="s">
        <v>7515</v>
      </c>
      <c r="AI90" t="s">
        <v>7517</v>
      </c>
      <c r="AL90">
        <v>10</v>
      </c>
      <c r="AM90">
        <v>10</v>
      </c>
      <c r="AN90" t="s">
        <v>6845</v>
      </c>
      <c r="AQ90" t="s">
        <v>6993</v>
      </c>
      <c r="AR90" t="s">
        <v>6794</v>
      </c>
      <c r="AS90" t="s">
        <v>6794</v>
      </c>
      <c r="AT90">
        <v>9</v>
      </c>
      <c r="AU90">
        <v>10</v>
      </c>
      <c r="AV90" t="s">
        <v>7568</v>
      </c>
      <c r="AW90" t="s">
        <v>6794</v>
      </c>
      <c r="AX90" t="s">
        <v>6793</v>
      </c>
      <c r="AY90" t="s">
        <v>6814</v>
      </c>
      <c r="BA90" t="s">
        <v>6991</v>
      </c>
      <c r="BB90" t="s">
        <v>7588</v>
      </c>
      <c r="BC90" t="s">
        <v>6794</v>
      </c>
      <c r="BD90" t="s">
        <v>6794</v>
      </c>
      <c r="BE90" t="s">
        <v>6793</v>
      </c>
      <c r="BF90" t="s">
        <v>6793</v>
      </c>
      <c r="BH90" t="s">
        <v>6794</v>
      </c>
      <c r="BI90" t="s">
        <v>6794</v>
      </c>
      <c r="BJ90" t="s">
        <v>6793</v>
      </c>
      <c r="BK90" t="s">
        <v>6793</v>
      </c>
      <c r="BL90" t="s">
        <v>6794</v>
      </c>
      <c r="BM90" t="s">
        <v>7024</v>
      </c>
      <c r="BN90" t="s">
        <v>7021</v>
      </c>
      <c r="BO90" t="s">
        <v>6794</v>
      </c>
      <c r="BQ90">
        <v>20</v>
      </c>
      <c r="BR90" t="s">
        <v>6</v>
      </c>
      <c r="BS90" t="s">
        <v>7519</v>
      </c>
      <c r="BT90" t="s">
        <v>7601</v>
      </c>
      <c r="BU90" t="s">
        <v>7559</v>
      </c>
      <c r="BV90" t="s">
        <v>7561</v>
      </c>
      <c r="BW90" t="s">
        <v>7515</v>
      </c>
      <c r="BX90" t="s">
        <v>7516</v>
      </c>
      <c r="BY90" t="s">
        <v>7515</v>
      </c>
      <c r="BZ90" t="s">
        <v>7515</v>
      </c>
      <c r="CA90" t="s">
        <v>7515</v>
      </c>
      <c r="CB90" t="s">
        <v>7515</v>
      </c>
      <c r="CC90" t="s">
        <v>7515</v>
      </c>
      <c r="CD90" t="s">
        <v>7515</v>
      </c>
      <c r="CE90" t="s">
        <v>7515</v>
      </c>
      <c r="CF90" t="s">
        <v>7515</v>
      </c>
      <c r="CG90" t="s">
        <v>7515</v>
      </c>
      <c r="CH90" t="s">
        <v>7515</v>
      </c>
      <c r="CI90" t="s">
        <v>6793</v>
      </c>
      <c r="CJ90" t="s">
        <v>6794</v>
      </c>
      <c r="CO90" t="s">
        <v>6793</v>
      </c>
      <c r="CP90" t="s">
        <v>6794</v>
      </c>
      <c r="CQ90" t="s">
        <v>6794</v>
      </c>
      <c r="CR90" t="s">
        <v>6793</v>
      </c>
      <c r="CS90" t="s">
        <v>6793</v>
      </c>
      <c r="CT90" t="s">
        <v>6793</v>
      </c>
      <c r="CU90" t="s">
        <v>6794</v>
      </c>
      <c r="CV90" t="s">
        <v>6793</v>
      </c>
      <c r="CW90" t="s">
        <v>6793</v>
      </c>
      <c r="CX90" t="s">
        <v>7520</v>
      </c>
      <c r="CY90" t="s">
        <v>7521</v>
      </c>
      <c r="CZ90" t="s">
        <v>7602</v>
      </c>
      <c r="DA90" t="s">
        <v>6793</v>
      </c>
      <c r="DB90">
        <v>3</v>
      </c>
      <c r="DC90">
        <v>3</v>
      </c>
      <c r="DD90">
        <v>2</v>
      </c>
      <c r="DE90" t="s">
        <v>6794</v>
      </c>
      <c r="EA90">
        <v>2</v>
      </c>
      <c r="EC90">
        <v>0</v>
      </c>
      <c r="ED90">
        <v>0</v>
      </c>
      <c r="EE90">
        <v>1</v>
      </c>
      <c r="EF90">
        <v>0</v>
      </c>
      <c r="EG90">
        <v>0</v>
      </c>
      <c r="EH90">
        <v>1</v>
      </c>
      <c r="EI90">
        <v>0</v>
      </c>
      <c r="EJ90" t="s">
        <v>6794</v>
      </c>
      <c r="EP90" t="s">
        <v>6793</v>
      </c>
      <c r="JO90" t="s">
        <v>7524</v>
      </c>
      <c r="JP90" t="s">
        <v>7606</v>
      </c>
      <c r="JQ90">
        <v>2007</v>
      </c>
      <c r="JU90" t="s">
        <v>6794</v>
      </c>
      <c r="JV90" t="s">
        <v>6793</v>
      </c>
      <c r="NW90">
        <v>9</v>
      </c>
      <c r="NX90" t="s">
        <v>7515</v>
      </c>
      <c r="NY90" t="s">
        <v>7515</v>
      </c>
      <c r="NZ90" t="s">
        <v>7515</v>
      </c>
      <c r="OA90" t="s">
        <v>7515</v>
      </c>
      <c r="OB90" t="s">
        <v>7515</v>
      </c>
      <c r="OC90" t="s">
        <v>7515</v>
      </c>
      <c r="OD90" t="s">
        <v>7516</v>
      </c>
      <c r="OE90" t="s">
        <v>7515</v>
      </c>
      <c r="OF90" t="s">
        <v>7515</v>
      </c>
      <c r="OG90" t="s">
        <v>7515</v>
      </c>
      <c r="OH90" t="s">
        <v>7515</v>
      </c>
      <c r="OI90" t="s">
        <v>6757</v>
      </c>
      <c r="OJ90" t="s">
        <v>7527</v>
      </c>
      <c r="OK90" t="s">
        <v>7582</v>
      </c>
      <c r="OL90" t="s">
        <v>7526</v>
      </c>
      <c r="OM90" t="s">
        <v>7528</v>
      </c>
      <c r="ON90" t="s">
        <v>7529</v>
      </c>
      <c r="OO90" t="s">
        <v>7528</v>
      </c>
      <c r="OP90">
        <v>1</v>
      </c>
      <c r="OQ90" t="s">
        <v>28</v>
      </c>
      <c r="OR90" t="s">
        <v>212</v>
      </c>
      <c r="OS90">
        <v>2006</v>
      </c>
      <c r="OT90">
        <v>12</v>
      </c>
      <c r="OU90">
        <v>1</v>
      </c>
      <c r="OV90">
        <v>12</v>
      </c>
      <c r="OW90">
        <v>0</v>
      </c>
      <c r="OX90">
        <v>1</v>
      </c>
      <c r="OY90">
        <v>35</v>
      </c>
      <c r="OZ90" t="s">
        <v>7515</v>
      </c>
      <c r="PA90" t="s">
        <v>7515</v>
      </c>
      <c r="PB90" t="s">
        <v>7515</v>
      </c>
      <c r="PC90" t="s">
        <v>7515</v>
      </c>
      <c r="PD90" t="s">
        <v>7515</v>
      </c>
      <c r="PE90" t="s">
        <v>7515</v>
      </c>
      <c r="PF90" t="s">
        <v>7515</v>
      </c>
      <c r="PG90" t="s">
        <v>7515</v>
      </c>
      <c r="PH90" t="s">
        <v>7515</v>
      </c>
      <c r="PI90" t="s">
        <v>7515</v>
      </c>
      <c r="PJ90" t="s">
        <v>7515</v>
      </c>
      <c r="PK90" t="s">
        <v>7515</v>
      </c>
      <c r="PL90" t="s">
        <v>7515</v>
      </c>
      <c r="PM90" t="s">
        <v>7515</v>
      </c>
      <c r="PN90" t="s">
        <v>7515</v>
      </c>
      <c r="PO90" t="s">
        <v>7515</v>
      </c>
      <c r="PP90" t="s">
        <v>7515</v>
      </c>
      <c r="PQ90" t="s">
        <v>7516</v>
      </c>
      <c r="PR90" t="s">
        <v>7515</v>
      </c>
      <c r="PS90" t="s">
        <v>7515</v>
      </c>
      <c r="PT90" t="s">
        <v>7515</v>
      </c>
      <c r="PU90" t="s">
        <v>7515</v>
      </c>
      <c r="PV90" t="s">
        <v>7515</v>
      </c>
      <c r="PW90" t="s">
        <v>7515</v>
      </c>
      <c r="PX90" t="s">
        <v>7515</v>
      </c>
      <c r="PY90" t="s">
        <v>7515</v>
      </c>
      <c r="PZ90" t="s">
        <v>7515</v>
      </c>
      <c r="QA90" t="s">
        <v>7515</v>
      </c>
      <c r="QB90" t="s">
        <v>7515</v>
      </c>
      <c r="QC90" t="s">
        <v>7515</v>
      </c>
      <c r="QE90" t="s">
        <v>7515</v>
      </c>
      <c r="QF90" t="s">
        <v>7515</v>
      </c>
      <c r="QG90" t="s">
        <v>7515</v>
      </c>
      <c r="QH90" t="s">
        <v>7515</v>
      </c>
      <c r="QI90" t="s">
        <v>7515</v>
      </c>
      <c r="QJ90" t="s">
        <v>7516</v>
      </c>
      <c r="QK90" t="s">
        <v>7515</v>
      </c>
      <c r="RB90" t="s">
        <v>7530</v>
      </c>
      <c r="RP90">
        <f t="shared" si="2"/>
        <v>4</v>
      </c>
      <c r="RS90">
        <f t="shared" si="3"/>
        <v>3</v>
      </c>
    </row>
    <row r="91" spans="1:487" x14ac:dyDescent="0.3">
      <c r="A91">
        <v>70078</v>
      </c>
      <c r="B91">
        <v>266</v>
      </c>
      <c r="C91">
        <v>0</v>
      </c>
      <c r="D91">
        <v>5</v>
      </c>
      <c r="E91">
        <v>11</v>
      </c>
      <c r="F91">
        <v>79</v>
      </c>
      <c r="G91">
        <v>102</v>
      </c>
      <c r="H91">
        <v>3</v>
      </c>
      <c r="I91" t="s">
        <v>6793</v>
      </c>
      <c r="J91" t="s">
        <v>6793</v>
      </c>
      <c r="O91" t="s">
        <v>6793</v>
      </c>
      <c r="P91" t="s">
        <v>7516</v>
      </c>
      <c r="Q91" t="s">
        <v>7516</v>
      </c>
      <c r="R91" t="s">
        <v>7515</v>
      </c>
      <c r="S91" t="s">
        <v>7515</v>
      </c>
      <c r="T91" t="s">
        <v>7515</v>
      </c>
      <c r="U91" t="s">
        <v>7515</v>
      </c>
      <c r="V91" t="s">
        <v>7515</v>
      </c>
      <c r="W91" t="s">
        <v>7515</v>
      </c>
      <c r="X91" t="s">
        <v>7515</v>
      </c>
      <c r="Y91" t="s">
        <v>7515</v>
      </c>
      <c r="Z91" t="s">
        <v>7515</v>
      </c>
      <c r="AA91" t="s">
        <v>7515</v>
      </c>
      <c r="AB91" t="s">
        <v>7515</v>
      </c>
      <c r="AC91" t="s">
        <v>7515</v>
      </c>
      <c r="AD91" t="s">
        <v>7515</v>
      </c>
      <c r="AE91" t="s">
        <v>7515</v>
      </c>
      <c r="AF91" t="s">
        <v>7515</v>
      </c>
      <c r="AG91" t="s">
        <v>7516</v>
      </c>
      <c r="AH91" t="s">
        <v>7515</v>
      </c>
      <c r="AI91" t="s">
        <v>6796</v>
      </c>
      <c r="AQ91" t="s">
        <v>6985</v>
      </c>
      <c r="AR91" t="s">
        <v>6793</v>
      </c>
      <c r="AS91" t="s">
        <v>6794</v>
      </c>
      <c r="AT91" t="s">
        <v>6</v>
      </c>
      <c r="AU91" t="s">
        <v>6</v>
      </c>
      <c r="AV91" t="s">
        <v>6988</v>
      </c>
      <c r="AW91" t="s">
        <v>6793</v>
      </c>
      <c r="AX91" t="s">
        <v>6794</v>
      </c>
      <c r="AY91" t="s">
        <v>6813</v>
      </c>
      <c r="AZ91" t="s">
        <v>7531</v>
      </c>
      <c r="BA91" t="s">
        <v>7518</v>
      </c>
      <c r="BC91" t="s">
        <v>6794</v>
      </c>
      <c r="BD91" t="s">
        <v>6794</v>
      </c>
      <c r="BE91" t="s">
        <v>6794</v>
      </c>
      <c r="BF91" t="s">
        <v>6794</v>
      </c>
      <c r="BG91" t="s">
        <v>6794</v>
      </c>
      <c r="BH91" t="s">
        <v>6794</v>
      </c>
      <c r="BI91" t="s">
        <v>6794</v>
      </c>
      <c r="BJ91" t="s">
        <v>6793</v>
      </c>
      <c r="BK91" t="s">
        <v>6794</v>
      </c>
      <c r="BL91" t="s">
        <v>6794</v>
      </c>
      <c r="BM91" t="s">
        <v>7026</v>
      </c>
      <c r="BN91" t="s">
        <v>6</v>
      </c>
      <c r="BO91" t="s">
        <v>6794</v>
      </c>
      <c r="BQ91" t="s">
        <v>7547</v>
      </c>
      <c r="BR91">
        <v>35</v>
      </c>
      <c r="BS91" t="s">
        <v>7519</v>
      </c>
      <c r="BT91" t="s">
        <v>6</v>
      </c>
      <c r="BU91" t="s">
        <v>7026</v>
      </c>
      <c r="BV91" t="s">
        <v>7535</v>
      </c>
      <c r="BW91" t="s">
        <v>7516</v>
      </c>
      <c r="BX91" t="s">
        <v>7515</v>
      </c>
      <c r="BY91" t="s">
        <v>7515</v>
      </c>
      <c r="BZ91" t="s">
        <v>7515</v>
      </c>
      <c r="CA91" t="s">
        <v>7515</v>
      </c>
      <c r="CB91" t="s">
        <v>7515</v>
      </c>
      <c r="CC91" t="s">
        <v>7515</v>
      </c>
      <c r="CD91" t="s">
        <v>7515</v>
      </c>
      <c r="CE91" t="s">
        <v>7515</v>
      </c>
      <c r="CF91" t="s">
        <v>7515</v>
      </c>
      <c r="CG91" t="s">
        <v>7515</v>
      </c>
      <c r="CH91" t="s">
        <v>7515</v>
      </c>
      <c r="CI91" t="s">
        <v>6794</v>
      </c>
      <c r="CJ91" t="s">
        <v>6794</v>
      </c>
      <c r="CO91" t="s">
        <v>6794</v>
      </c>
      <c r="CP91" t="s">
        <v>6793</v>
      </c>
      <c r="CQ91" t="s">
        <v>6794</v>
      </c>
      <c r="CR91" t="s">
        <v>6793</v>
      </c>
      <c r="CS91" t="s">
        <v>6794</v>
      </c>
      <c r="CT91" t="s">
        <v>6794</v>
      </c>
      <c r="CU91" t="s">
        <v>6794</v>
      </c>
      <c r="CV91" t="s">
        <v>6793</v>
      </c>
      <c r="CW91" t="s">
        <v>6794</v>
      </c>
      <c r="CX91" t="s">
        <v>7520</v>
      </c>
      <c r="CY91" t="s">
        <v>7521</v>
      </c>
      <c r="CZ91" t="s">
        <v>7522</v>
      </c>
      <c r="DA91" t="s">
        <v>6793</v>
      </c>
      <c r="DB91">
        <v>2</v>
      </c>
      <c r="DC91">
        <v>4</v>
      </c>
      <c r="DD91">
        <v>4</v>
      </c>
      <c r="DE91" t="s">
        <v>6794</v>
      </c>
      <c r="EA91">
        <v>1</v>
      </c>
      <c r="EB91" t="s">
        <v>7584</v>
      </c>
      <c r="EJ91" t="s">
        <v>6794</v>
      </c>
      <c r="EP91" t="s">
        <v>6794</v>
      </c>
      <c r="OI91" t="s">
        <v>7526</v>
      </c>
      <c r="OJ91" t="s">
        <v>7526</v>
      </c>
      <c r="OK91" t="s">
        <v>7527</v>
      </c>
      <c r="OL91" t="s">
        <v>7527</v>
      </c>
      <c r="OM91" t="s">
        <v>7528</v>
      </c>
      <c r="ON91" t="s">
        <v>7529</v>
      </c>
      <c r="OO91" t="s">
        <v>7528</v>
      </c>
      <c r="OP91">
        <v>1</v>
      </c>
      <c r="OQ91" t="s">
        <v>28</v>
      </c>
      <c r="OR91" t="s">
        <v>7549</v>
      </c>
      <c r="OS91">
        <v>2007</v>
      </c>
      <c r="OT91">
        <v>9</v>
      </c>
      <c r="OU91">
        <v>1</v>
      </c>
      <c r="OV91">
        <v>9</v>
      </c>
      <c r="OW91">
        <v>1</v>
      </c>
      <c r="OX91">
        <v>0</v>
      </c>
      <c r="OY91">
        <v>35</v>
      </c>
      <c r="QE91" t="s">
        <v>7515</v>
      </c>
      <c r="QF91" t="s">
        <v>7515</v>
      </c>
      <c r="QG91" t="s">
        <v>7515</v>
      </c>
      <c r="QH91" t="s">
        <v>7515</v>
      </c>
      <c r="QI91" t="s">
        <v>7515</v>
      </c>
      <c r="QJ91" t="s">
        <v>7515</v>
      </c>
      <c r="QK91" t="s">
        <v>7516</v>
      </c>
      <c r="RP91">
        <f t="shared" si="2"/>
        <v>-1</v>
      </c>
      <c r="RS91">
        <f t="shared" si="3"/>
        <v>5</v>
      </c>
    </row>
    <row r="92" spans="1:487" x14ac:dyDescent="0.3">
      <c r="A92">
        <v>70079</v>
      </c>
      <c r="B92">
        <v>268</v>
      </c>
      <c r="C92">
        <v>0</v>
      </c>
      <c r="D92">
        <v>5</v>
      </c>
      <c r="E92">
        <v>14</v>
      </c>
      <c r="F92">
        <v>88</v>
      </c>
      <c r="G92">
        <v>102</v>
      </c>
      <c r="H92">
        <v>4</v>
      </c>
      <c r="I92" t="s">
        <v>6793</v>
      </c>
      <c r="J92" t="s">
        <v>6793</v>
      </c>
      <c r="O92" t="s">
        <v>6793</v>
      </c>
      <c r="P92" t="s">
        <v>7515</v>
      </c>
      <c r="Q92" t="s">
        <v>7515</v>
      </c>
      <c r="R92" t="s">
        <v>7515</v>
      </c>
      <c r="S92" t="s">
        <v>7515</v>
      </c>
      <c r="T92" t="s">
        <v>7515</v>
      </c>
      <c r="U92" t="s">
        <v>7515</v>
      </c>
      <c r="V92" t="s">
        <v>7515</v>
      </c>
      <c r="W92" t="s">
        <v>7515</v>
      </c>
      <c r="X92" t="s">
        <v>7515</v>
      </c>
      <c r="Y92" t="s">
        <v>7515</v>
      </c>
      <c r="Z92" t="s">
        <v>7515</v>
      </c>
      <c r="AA92" t="s">
        <v>7515</v>
      </c>
      <c r="AB92" t="s">
        <v>7515</v>
      </c>
      <c r="AC92" t="s">
        <v>7515</v>
      </c>
      <c r="AD92" t="s">
        <v>7515</v>
      </c>
      <c r="AE92" t="s">
        <v>7516</v>
      </c>
      <c r="AF92" t="s">
        <v>7515</v>
      </c>
      <c r="AG92" t="s">
        <v>7515</v>
      </c>
      <c r="AH92" t="s">
        <v>7515</v>
      </c>
      <c r="AI92" t="s">
        <v>7517</v>
      </c>
      <c r="AL92" t="s">
        <v>7547</v>
      </c>
      <c r="AM92" t="s">
        <v>7547</v>
      </c>
      <c r="AN92" t="s">
        <v>6845</v>
      </c>
      <c r="AQ92" t="s">
        <v>6993</v>
      </c>
      <c r="AR92" t="s">
        <v>6794</v>
      </c>
      <c r="AS92" t="s">
        <v>6794</v>
      </c>
      <c r="AT92" t="s">
        <v>6</v>
      </c>
      <c r="AU92" t="s">
        <v>6</v>
      </c>
      <c r="AV92" t="s">
        <v>6988</v>
      </c>
      <c r="AW92" t="s">
        <v>6793</v>
      </c>
      <c r="AX92" t="s">
        <v>6794</v>
      </c>
      <c r="AY92" t="s">
        <v>6814</v>
      </c>
      <c r="BA92" t="s">
        <v>6991</v>
      </c>
      <c r="BB92" t="s">
        <v>7588</v>
      </c>
      <c r="BC92" t="s">
        <v>6794</v>
      </c>
      <c r="BD92" t="s">
        <v>6794</v>
      </c>
      <c r="BE92" t="s">
        <v>6794</v>
      </c>
      <c r="BF92" t="s">
        <v>6794</v>
      </c>
      <c r="BG92" t="s">
        <v>6794</v>
      </c>
      <c r="BH92" t="s">
        <v>6794</v>
      </c>
      <c r="BI92" t="s">
        <v>6794</v>
      </c>
      <c r="BJ92" t="s">
        <v>6794</v>
      </c>
      <c r="BK92" t="s">
        <v>6793</v>
      </c>
      <c r="BL92" t="s">
        <v>6793</v>
      </c>
      <c r="BM92" t="s">
        <v>7030</v>
      </c>
      <c r="BN92" t="s">
        <v>7024</v>
      </c>
      <c r="BO92" t="s">
        <v>6794</v>
      </c>
      <c r="BQ92" t="s">
        <v>7547</v>
      </c>
      <c r="BR92">
        <v>35</v>
      </c>
      <c r="BS92" t="s">
        <v>7519</v>
      </c>
      <c r="BT92" t="s">
        <v>7604</v>
      </c>
      <c r="BU92" t="s">
        <v>7030</v>
      </c>
      <c r="BV92" t="s">
        <v>7535</v>
      </c>
      <c r="BW92" t="s">
        <v>7516</v>
      </c>
      <c r="BX92" t="s">
        <v>7515</v>
      </c>
      <c r="BY92" t="s">
        <v>7515</v>
      </c>
      <c r="BZ92" t="s">
        <v>7515</v>
      </c>
      <c r="CA92" t="s">
        <v>7515</v>
      </c>
      <c r="CB92" t="s">
        <v>7515</v>
      </c>
      <c r="CC92" t="s">
        <v>7515</v>
      </c>
      <c r="CD92" t="s">
        <v>7515</v>
      </c>
      <c r="CE92" t="s">
        <v>7515</v>
      </c>
      <c r="CF92" t="s">
        <v>7515</v>
      </c>
      <c r="CG92" t="s">
        <v>7515</v>
      </c>
      <c r="CH92" t="s">
        <v>7515</v>
      </c>
      <c r="CI92" t="s">
        <v>6793</v>
      </c>
      <c r="CJ92" t="s">
        <v>6793</v>
      </c>
      <c r="CO92" t="s">
        <v>6794</v>
      </c>
      <c r="CP92" t="s">
        <v>6793</v>
      </c>
      <c r="CQ92" t="s">
        <v>6794</v>
      </c>
      <c r="CR92" t="s">
        <v>6793</v>
      </c>
      <c r="CS92" t="s">
        <v>6794</v>
      </c>
      <c r="CT92" t="s">
        <v>6794</v>
      </c>
      <c r="CU92" t="s">
        <v>6794</v>
      </c>
      <c r="CV92" t="s">
        <v>6793</v>
      </c>
      <c r="CW92" t="s">
        <v>6794</v>
      </c>
      <c r="CX92" t="s">
        <v>7520</v>
      </c>
      <c r="CY92" t="s">
        <v>7521</v>
      </c>
      <c r="CZ92" t="s">
        <v>7587</v>
      </c>
      <c r="DA92" t="s">
        <v>6793</v>
      </c>
      <c r="DB92">
        <v>2</v>
      </c>
      <c r="DC92">
        <v>3</v>
      </c>
      <c r="DD92">
        <v>3</v>
      </c>
      <c r="DE92" t="s">
        <v>6794</v>
      </c>
      <c r="EA92">
        <v>3</v>
      </c>
      <c r="EC92">
        <v>0</v>
      </c>
      <c r="ED92">
        <v>1</v>
      </c>
      <c r="EE92">
        <v>0</v>
      </c>
      <c r="EF92">
        <v>0</v>
      </c>
      <c r="EG92">
        <v>2</v>
      </c>
      <c r="EH92">
        <v>0</v>
      </c>
      <c r="EI92">
        <v>0</v>
      </c>
      <c r="EJ92" t="s">
        <v>6794</v>
      </c>
      <c r="EP92" t="s">
        <v>6794</v>
      </c>
      <c r="OI92" t="s">
        <v>7526</v>
      </c>
      <c r="OJ92" t="s">
        <v>7526</v>
      </c>
      <c r="OK92" t="s">
        <v>7527</v>
      </c>
      <c r="OL92" t="s">
        <v>7527</v>
      </c>
      <c r="OM92" t="s">
        <v>7596</v>
      </c>
      <c r="ON92" t="s">
        <v>7529</v>
      </c>
      <c r="OO92" t="s">
        <v>7528</v>
      </c>
      <c r="OP92">
        <v>1</v>
      </c>
      <c r="OQ92" t="s">
        <v>28</v>
      </c>
      <c r="OR92" t="s">
        <v>7549</v>
      </c>
      <c r="OS92">
        <v>2006</v>
      </c>
      <c r="OT92">
        <v>3</v>
      </c>
      <c r="OU92">
        <v>1</v>
      </c>
      <c r="OV92">
        <v>3</v>
      </c>
      <c r="OW92">
        <v>0</v>
      </c>
      <c r="OX92">
        <v>1</v>
      </c>
      <c r="OY92">
        <v>35</v>
      </c>
      <c r="QE92" t="s">
        <v>7515</v>
      </c>
      <c r="QF92" t="s">
        <v>7515</v>
      </c>
      <c r="QG92" t="s">
        <v>7515</v>
      </c>
      <c r="QH92" t="s">
        <v>7515</v>
      </c>
      <c r="QI92" t="s">
        <v>7515</v>
      </c>
      <c r="QJ92" t="s">
        <v>7515</v>
      </c>
      <c r="QK92" t="s">
        <v>7516</v>
      </c>
      <c r="RP92">
        <f t="shared" si="2"/>
        <v>-1</v>
      </c>
      <c r="RS92">
        <f t="shared" si="3"/>
        <v>9</v>
      </c>
    </row>
    <row r="93" spans="1:487" x14ac:dyDescent="0.3">
      <c r="A93">
        <v>70080</v>
      </c>
      <c r="B93">
        <v>270</v>
      </c>
      <c r="C93">
        <v>0</v>
      </c>
      <c r="D93">
        <v>5</v>
      </c>
      <c r="E93">
        <v>11</v>
      </c>
      <c r="F93">
        <v>85</v>
      </c>
      <c r="G93">
        <v>102</v>
      </c>
      <c r="H93">
        <v>15</v>
      </c>
      <c r="I93" t="s">
        <v>6793</v>
      </c>
      <c r="J93" t="s">
        <v>6793</v>
      </c>
      <c r="O93" t="s">
        <v>6793</v>
      </c>
      <c r="P93" t="s">
        <v>7515</v>
      </c>
      <c r="Q93" t="s">
        <v>7516</v>
      </c>
      <c r="R93" t="s">
        <v>7515</v>
      </c>
      <c r="S93" t="s">
        <v>7515</v>
      </c>
      <c r="T93" t="s">
        <v>7515</v>
      </c>
      <c r="U93" t="s">
        <v>7515</v>
      </c>
      <c r="V93" t="s">
        <v>7515</v>
      </c>
      <c r="W93" t="s">
        <v>7515</v>
      </c>
      <c r="X93" t="s">
        <v>7515</v>
      </c>
      <c r="Y93" t="s">
        <v>7515</v>
      </c>
      <c r="Z93" t="s">
        <v>7515</v>
      </c>
      <c r="AA93" t="s">
        <v>7515</v>
      </c>
      <c r="AB93" t="s">
        <v>7515</v>
      </c>
      <c r="AC93" t="s">
        <v>7515</v>
      </c>
      <c r="AD93" t="s">
        <v>7515</v>
      </c>
      <c r="AE93" t="s">
        <v>7515</v>
      </c>
      <c r="AF93" t="s">
        <v>7515</v>
      </c>
      <c r="AG93" t="s">
        <v>7515</v>
      </c>
      <c r="AH93" t="s">
        <v>7515</v>
      </c>
      <c r="AI93" t="s">
        <v>6796</v>
      </c>
      <c r="AQ93" t="s">
        <v>6985</v>
      </c>
      <c r="AR93" t="s">
        <v>6793</v>
      </c>
      <c r="AS93" t="s">
        <v>6794</v>
      </c>
      <c r="AT93">
        <v>1</v>
      </c>
      <c r="AU93">
        <v>10</v>
      </c>
      <c r="AV93" t="s">
        <v>6988</v>
      </c>
      <c r="AW93" t="s">
        <v>6793</v>
      </c>
      <c r="AX93" t="s">
        <v>6793</v>
      </c>
      <c r="AY93" t="s">
        <v>6813</v>
      </c>
      <c r="AZ93" t="s">
        <v>7531</v>
      </c>
      <c r="BA93" t="s">
        <v>6991</v>
      </c>
      <c r="BC93" t="s">
        <v>6794</v>
      </c>
      <c r="BD93" t="s">
        <v>6794</v>
      </c>
      <c r="BE93" t="s">
        <v>6794</v>
      </c>
      <c r="BF93" t="s">
        <v>6793</v>
      </c>
      <c r="BG93" t="s">
        <v>6793</v>
      </c>
      <c r="BH93" t="s">
        <v>6794</v>
      </c>
      <c r="BI93" t="s">
        <v>6794</v>
      </c>
      <c r="BJ93" t="s">
        <v>6793</v>
      </c>
      <c r="BK93" t="s">
        <v>6794</v>
      </c>
      <c r="BL93" t="s">
        <v>6794</v>
      </c>
      <c r="BM93" t="s">
        <v>7024</v>
      </c>
      <c r="BN93" t="s">
        <v>7565</v>
      </c>
      <c r="BO93" t="s">
        <v>6794</v>
      </c>
      <c r="BQ93" t="s">
        <v>7547</v>
      </c>
      <c r="BR93" t="s">
        <v>6</v>
      </c>
      <c r="BS93" t="s">
        <v>7519</v>
      </c>
      <c r="BT93" t="s">
        <v>6</v>
      </c>
      <c r="BU93" t="s">
        <v>7559</v>
      </c>
      <c r="BV93">
        <v>10</v>
      </c>
      <c r="BW93" t="s">
        <v>7516</v>
      </c>
      <c r="BX93" t="s">
        <v>7515</v>
      </c>
      <c r="BY93" t="s">
        <v>7515</v>
      </c>
      <c r="BZ93" t="s">
        <v>7515</v>
      </c>
      <c r="CA93" t="s">
        <v>7515</v>
      </c>
      <c r="CB93" t="s">
        <v>7515</v>
      </c>
      <c r="CC93" t="s">
        <v>7515</v>
      </c>
      <c r="CD93" t="s">
        <v>7515</v>
      </c>
      <c r="CE93" t="s">
        <v>7515</v>
      </c>
      <c r="CF93" t="s">
        <v>7515</v>
      </c>
      <c r="CG93" t="s">
        <v>7515</v>
      </c>
      <c r="CH93" t="s">
        <v>7515</v>
      </c>
      <c r="CI93" t="s">
        <v>6793</v>
      </c>
      <c r="CJ93" t="s">
        <v>6794</v>
      </c>
      <c r="CO93" t="s">
        <v>6793</v>
      </c>
      <c r="CP93" t="s">
        <v>6794</v>
      </c>
      <c r="CQ93" t="s">
        <v>6794</v>
      </c>
      <c r="CR93" t="s">
        <v>6793</v>
      </c>
      <c r="CS93" t="s">
        <v>6794</v>
      </c>
      <c r="CT93" t="s">
        <v>6794</v>
      </c>
      <c r="CU93" t="s">
        <v>6794</v>
      </c>
      <c r="CV93" t="s">
        <v>6793</v>
      </c>
      <c r="CW93" t="s">
        <v>6794</v>
      </c>
      <c r="CX93" t="s">
        <v>7520</v>
      </c>
      <c r="CY93" t="s">
        <v>7521</v>
      </c>
      <c r="CZ93" t="s">
        <v>7522</v>
      </c>
      <c r="DA93" t="s">
        <v>6793</v>
      </c>
      <c r="DB93">
        <v>3</v>
      </c>
      <c r="DC93">
        <v>3</v>
      </c>
      <c r="DD93">
        <v>5</v>
      </c>
      <c r="DE93" t="s">
        <v>6794</v>
      </c>
      <c r="EA93">
        <v>3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1</v>
      </c>
      <c r="EI93">
        <v>2</v>
      </c>
      <c r="EJ93" t="s">
        <v>6794</v>
      </c>
      <c r="EP93" t="s">
        <v>6794</v>
      </c>
      <c r="OI93" t="s">
        <v>7526</v>
      </c>
      <c r="OJ93" t="s">
        <v>7526</v>
      </c>
      <c r="OK93" t="s">
        <v>7526</v>
      </c>
      <c r="OL93" t="s">
        <v>7526</v>
      </c>
      <c r="OM93" t="s">
        <v>7528</v>
      </c>
      <c r="ON93" t="s">
        <v>7529</v>
      </c>
      <c r="OO93" t="s">
        <v>7528</v>
      </c>
      <c r="OP93">
        <v>1</v>
      </c>
      <c r="OQ93" t="s">
        <v>28</v>
      </c>
      <c r="OR93" t="s">
        <v>265</v>
      </c>
      <c r="OS93">
        <v>2007</v>
      </c>
      <c r="OT93">
        <v>9</v>
      </c>
      <c r="OU93">
        <v>1</v>
      </c>
      <c r="OV93">
        <v>9</v>
      </c>
      <c r="OW93">
        <v>1</v>
      </c>
      <c r="OX93">
        <v>0</v>
      </c>
      <c r="OY93">
        <v>35</v>
      </c>
      <c r="QE93" t="s">
        <v>7515</v>
      </c>
      <c r="QF93" t="s">
        <v>7515</v>
      </c>
      <c r="QG93" t="s">
        <v>7515</v>
      </c>
      <c r="QH93" t="s">
        <v>7515</v>
      </c>
      <c r="QI93" t="s">
        <v>7515</v>
      </c>
      <c r="QJ93" t="s">
        <v>7515</v>
      </c>
      <c r="QK93" t="s">
        <v>7516</v>
      </c>
      <c r="RP93">
        <f t="shared" si="2"/>
        <v>4</v>
      </c>
      <c r="RS93">
        <f t="shared" si="3"/>
        <v>3</v>
      </c>
    </row>
    <row r="94" spans="1:487" x14ac:dyDescent="0.3">
      <c r="A94">
        <v>70081</v>
      </c>
      <c r="B94">
        <v>273</v>
      </c>
      <c r="C94">
        <v>0</v>
      </c>
      <c r="D94">
        <v>5</v>
      </c>
      <c r="E94">
        <v>13</v>
      </c>
      <c r="F94">
        <v>98</v>
      </c>
      <c r="G94">
        <v>102</v>
      </c>
      <c r="H94">
        <v>3</v>
      </c>
      <c r="I94" t="s">
        <v>6793</v>
      </c>
      <c r="J94" t="s">
        <v>6793</v>
      </c>
      <c r="O94" t="s">
        <v>6793</v>
      </c>
      <c r="P94" t="s">
        <v>7515</v>
      </c>
      <c r="Q94" t="s">
        <v>7515</v>
      </c>
      <c r="R94" t="s">
        <v>7515</v>
      </c>
      <c r="S94" t="s">
        <v>7515</v>
      </c>
      <c r="T94" t="s">
        <v>7515</v>
      </c>
      <c r="U94" t="s">
        <v>7515</v>
      </c>
      <c r="V94" t="s">
        <v>7515</v>
      </c>
      <c r="W94" t="s">
        <v>7515</v>
      </c>
      <c r="X94" t="s">
        <v>7515</v>
      </c>
      <c r="Y94" t="s">
        <v>7515</v>
      </c>
      <c r="Z94" t="s">
        <v>7516</v>
      </c>
      <c r="AA94" t="s">
        <v>7515</v>
      </c>
      <c r="AB94" t="s">
        <v>7515</v>
      </c>
      <c r="AC94" t="s">
        <v>7515</v>
      </c>
      <c r="AD94" t="s">
        <v>7515</v>
      </c>
      <c r="AE94" t="s">
        <v>7515</v>
      </c>
      <c r="AF94" t="s">
        <v>7515</v>
      </c>
      <c r="AG94" t="s">
        <v>7515</v>
      </c>
      <c r="AH94" t="s">
        <v>7515</v>
      </c>
      <c r="AI94" t="s">
        <v>6796</v>
      </c>
      <c r="AQ94" t="s">
        <v>6985</v>
      </c>
      <c r="AR94" t="s">
        <v>6793</v>
      </c>
      <c r="AS94" t="s">
        <v>6794</v>
      </c>
      <c r="AT94">
        <v>0</v>
      </c>
      <c r="AU94">
        <v>15</v>
      </c>
      <c r="AV94" t="s">
        <v>6988</v>
      </c>
      <c r="AW94" t="s">
        <v>6794</v>
      </c>
      <c r="AX94" t="s">
        <v>6793</v>
      </c>
      <c r="AY94" t="s">
        <v>6813</v>
      </c>
      <c r="AZ94" t="s">
        <v>7531</v>
      </c>
      <c r="BA94" t="s">
        <v>6991</v>
      </c>
      <c r="BC94" t="s">
        <v>6793</v>
      </c>
      <c r="BD94" t="s">
        <v>6794</v>
      </c>
      <c r="BE94" t="s">
        <v>6793</v>
      </c>
      <c r="BF94" t="s">
        <v>6793</v>
      </c>
      <c r="BG94" t="s">
        <v>6794</v>
      </c>
      <c r="BH94" t="s">
        <v>6793</v>
      </c>
      <c r="BI94" t="s">
        <v>6793</v>
      </c>
      <c r="BJ94" t="s">
        <v>6794</v>
      </c>
      <c r="BK94" t="s">
        <v>6793</v>
      </c>
      <c r="BL94" t="s">
        <v>6794</v>
      </c>
      <c r="BM94" t="s">
        <v>7024</v>
      </c>
      <c r="BN94" t="s">
        <v>6</v>
      </c>
      <c r="BO94" t="s">
        <v>6794</v>
      </c>
      <c r="BQ94">
        <v>30</v>
      </c>
      <c r="BR94">
        <v>30</v>
      </c>
      <c r="BS94" t="s">
        <v>7519</v>
      </c>
      <c r="BT94" t="s">
        <v>6</v>
      </c>
      <c r="BU94" t="s">
        <v>7029</v>
      </c>
      <c r="BV94" t="s">
        <v>7561</v>
      </c>
      <c r="BW94" t="s">
        <v>7515</v>
      </c>
      <c r="BX94" t="s">
        <v>7516</v>
      </c>
      <c r="BY94" t="s">
        <v>7515</v>
      </c>
      <c r="BZ94" t="s">
        <v>7515</v>
      </c>
      <c r="CA94" t="s">
        <v>7515</v>
      </c>
      <c r="CB94" t="s">
        <v>7515</v>
      </c>
      <c r="CC94" t="s">
        <v>7515</v>
      </c>
      <c r="CD94" t="s">
        <v>7515</v>
      </c>
      <c r="CE94" t="s">
        <v>7515</v>
      </c>
      <c r="CF94" t="s">
        <v>7515</v>
      </c>
      <c r="CG94" t="s">
        <v>7515</v>
      </c>
      <c r="CH94" t="s">
        <v>7515</v>
      </c>
      <c r="CI94" t="s">
        <v>6793</v>
      </c>
      <c r="CJ94" t="s">
        <v>6794</v>
      </c>
      <c r="CO94" t="s">
        <v>6793</v>
      </c>
      <c r="CP94" t="s">
        <v>6793</v>
      </c>
      <c r="CQ94" t="s">
        <v>6794</v>
      </c>
      <c r="CR94" t="s">
        <v>6793</v>
      </c>
      <c r="CS94" t="s">
        <v>6793</v>
      </c>
      <c r="CT94" t="s">
        <v>6793</v>
      </c>
      <c r="CU94" t="s">
        <v>6794</v>
      </c>
      <c r="CV94" t="s">
        <v>6793</v>
      </c>
      <c r="CW94" t="s">
        <v>6794</v>
      </c>
      <c r="CX94" t="s">
        <v>7520</v>
      </c>
      <c r="CY94" t="s">
        <v>7521</v>
      </c>
      <c r="CZ94" t="s">
        <v>7522</v>
      </c>
      <c r="DA94" t="s">
        <v>6793</v>
      </c>
      <c r="DB94">
        <v>1</v>
      </c>
      <c r="DC94">
        <v>2</v>
      </c>
      <c r="DD94">
        <v>5</v>
      </c>
      <c r="DE94" t="s">
        <v>6794</v>
      </c>
      <c r="EA94">
        <v>4</v>
      </c>
      <c r="EC94">
        <v>2</v>
      </c>
      <c r="ED94">
        <v>0</v>
      </c>
      <c r="EE94">
        <v>0</v>
      </c>
      <c r="EF94">
        <v>2</v>
      </c>
      <c r="EG94">
        <v>0</v>
      </c>
      <c r="EH94">
        <v>0</v>
      </c>
      <c r="EI94">
        <v>0</v>
      </c>
      <c r="EJ94" t="s">
        <v>6793</v>
      </c>
      <c r="EK94" t="s">
        <v>6966</v>
      </c>
      <c r="EN94" t="s">
        <v>6</v>
      </c>
      <c r="EP94" t="s">
        <v>6793</v>
      </c>
      <c r="KE94" t="s">
        <v>7524</v>
      </c>
      <c r="KF94" t="s">
        <v>7558</v>
      </c>
      <c r="KG94">
        <v>2008</v>
      </c>
      <c r="KI94" t="s">
        <v>7526</v>
      </c>
      <c r="KJ94" t="s">
        <v>7526</v>
      </c>
      <c r="KK94" t="s">
        <v>6794</v>
      </c>
      <c r="KL94" t="s">
        <v>6794</v>
      </c>
      <c r="OI94" t="s">
        <v>7526</v>
      </c>
      <c r="OJ94" t="s">
        <v>7526</v>
      </c>
      <c r="OK94" t="s">
        <v>7527</v>
      </c>
      <c r="OM94" t="s">
        <v>7528</v>
      </c>
      <c r="ON94" t="s">
        <v>7529</v>
      </c>
      <c r="OO94" t="s">
        <v>7528</v>
      </c>
      <c r="OP94">
        <v>1</v>
      </c>
      <c r="OQ94" t="s">
        <v>28</v>
      </c>
      <c r="OR94" t="s">
        <v>7549</v>
      </c>
      <c r="OS94">
        <v>2007</v>
      </c>
      <c r="OT94">
        <v>10</v>
      </c>
      <c r="OU94">
        <v>1</v>
      </c>
      <c r="OV94">
        <v>10</v>
      </c>
      <c r="OW94">
        <v>1</v>
      </c>
      <c r="OX94">
        <v>0</v>
      </c>
      <c r="OY94">
        <v>35</v>
      </c>
      <c r="OZ94" t="s">
        <v>7515</v>
      </c>
      <c r="PA94" t="s">
        <v>7515</v>
      </c>
      <c r="PB94" t="s">
        <v>7515</v>
      </c>
      <c r="PC94" t="s">
        <v>7515</v>
      </c>
      <c r="PD94" t="s">
        <v>7515</v>
      </c>
      <c r="PE94" t="s">
        <v>7515</v>
      </c>
      <c r="PF94" t="s">
        <v>7515</v>
      </c>
      <c r="PG94" t="s">
        <v>7515</v>
      </c>
      <c r="PH94" t="s">
        <v>7515</v>
      </c>
      <c r="PI94" t="s">
        <v>7515</v>
      </c>
      <c r="PJ94" t="s">
        <v>7515</v>
      </c>
      <c r="PK94" t="s">
        <v>7515</v>
      </c>
      <c r="PL94" t="s">
        <v>7515</v>
      </c>
      <c r="PM94" t="s">
        <v>7515</v>
      </c>
      <c r="PN94" t="s">
        <v>7515</v>
      </c>
      <c r="PO94" t="s">
        <v>7515</v>
      </c>
      <c r="PP94" t="s">
        <v>7515</v>
      </c>
      <c r="PQ94" t="s">
        <v>7515</v>
      </c>
      <c r="PR94" t="s">
        <v>7515</v>
      </c>
      <c r="PS94" t="s">
        <v>7516</v>
      </c>
      <c r="PT94" t="s">
        <v>7515</v>
      </c>
      <c r="PU94" t="s">
        <v>7515</v>
      </c>
      <c r="PV94" t="s">
        <v>7515</v>
      </c>
      <c r="PW94" t="s">
        <v>7515</v>
      </c>
      <c r="PX94" t="s">
        <v>7515</v>
      </c>
      <c r="PY94" t="s">
        <v>7515</v>
      </c>
      <c r="PZ94" t="s">
        <v>7515</v>
      </c>
      <c r="QA94" t="s">
        <v>7515</v>
      </c>
      <c r="QB94" t="s">
        <v>7515</v>
      </c>
      <c r="QC94" t="s">
        <v>7515</v>
      </c>
      <c r="QE94" t="s">
        <v>7515</v>
      </c>
      <c r="QF94" t="s">
        <v>7515</v>
      </c>
      <c r="QG94" t="s">
        <v>7515</v>
      </c>
      <c r="QH94" t="s">
        <v>7515</v>
      </c>
      <c r="QI94" t="s">
        <v>7515</v>
      </c>
      <c r="QJ94" t="s">
        <v>7515</v>
      </c>
      <c r="QK94" t="s">
        <v>7516</v>
      </c>
      <c r="RP94">
        <f t="shared" si="2"/>
        <v>3</v>
      </c>
      <c r="RS94">
        <f t="shared" si="3"/>
        <v>3</v>
      </c>
    </row>
    <row r="95" spans="1:487" x14ac:dyDescent="0.3">
      <c r="A95">
        <v>70082</v>
      </c>
      <c r="B95">
        <v>276</v>
      </c>
      <c r="C95">
        <v>0</v>
      </c>
      <c r="D95">
        <v>5</v>
      </c>
      <c r="E95">
        <v>12</v>
      </c>
      <c r="F95">
        <v>91</v>
      </c>
      <c r="G95">
        <v>102</v>
      </c>
      <c r="H95">
        <v>3</v>
      </c>
      <c r="I95" t="s">
        <v>6793</v>
      </c>
      <c r="J95" t="s">
        <v>6793</v>
      </c>
      <c r="O95" t="s">
        <v>6793</v>
      </c>
      <c r="P95" t="s">
        <v>7515</v>
      </c>
      <c r="Q95" t="s">
        <v>7515</v>
      </c>
      <c r="R95" t="s">
        <v>7515</v>
      </c>
      <c r="S95" t="s">
        <v>7515</v>
      </c>
      <c r="T95" t="s">
        <v>7515</v>
      </c>
      <c r="U95" t="s">
        <v>7515</v>
      </c>
      <c r="V95" t="s">
        <v>7515</v>
      </c>
      <c r="W95" t="s">
        <v>7515</v>
      </c>
      <c r="X95" t="s">
        <v>7515</v>
      </c>
      <c r="Y95" t="s">
        <v>7515</v>
      </c>
      <c r="Z95" t="s">
        <v>7515</v>
      </c>
      <c r="AA95" t="s">
        <v>7515</v>
      </c>
      <c r="AB95" t="s">
        <v>7515</v>
      </c>
      <c r="AC95" t="s">
        <v>7515</v>
      </c>
      <c r="AD95" t="s">
        <v>7515</v>
      </c>
      <c r="AE95" t="s">
        <v>7515</v>
      </c>
      <c r="AF95" t="s">
        <v>7515</v>
      </c>
      <c r="AG95" t="s">
        <v>7516</v>
      </c>
      <c r="AH95" t="s">
        <v>7515</v>
      </c>
      <c r="AI95" t="s">
        <v>6796</v>
      </c>
      <c r="AQ95" t="s">
        <v>6985</v>
      </c>
      <c r="AR95" t="s">
        <v>6793</v>
      </c>
      <c r="AS95" t="s">
        <v>6794</v>
      </c>
      <c r="AT95" t="s">
        <v>6</v>
      </c>
      <c r="AU95" t="s">
        <v>6</v>
      </c>
      <c r="AV95" t="s">
        <v>6988</v>
      </c>
      <c r="AW95" t="s">
        <v>6793</v>
      </c>
      <c r="AX95" t="s">
        <v>6794</v>
      </c>
      <c r="AY95" t="s">
        <v>6813</v>
      </c>
      <c r="AZ95" t="s">
        <v>7562</v>
      </c>
      <c r="BA95" t="s">
        <v>6991</v>
      </c>
      <c r="BC95" t="s">
        <v>6794</v>
      </c>
      <c r="BD95" t="s">
        <v>6794</v>
      </c>
      <c r="BE95" t="s">
        <v>6793</v>
      </c>
      <c r="BF95" t="s">
        <v>6793</v>
      </c>
      <c r="BG95" t="s">
        <v>6794</v>
      </c>
      <c r="BH95" t="s">
        <v>6794</v>
      </c>
      <c r="BI95" t="s">
        <v>6793</v>
      </c>
      <c r="BJ95" t="s">
        <v>6794</v>
      </c>
      <c r="BK95" t="s">
        <v>6793</v>
      </c>
      <c r="BL95" t="s">
        <v>6794</v>
      </c>
      <c r="BM95" t="s">
        <v>6</v>
      </c>
      <c r="BN95" t="s">
        <v>6</v>
      </c>
      <c r="BO95" t="s">
        <v>6794</v>
      </c>
      <c r="BQ95" t="s">
        <v>7547</v>
      </c>
      <c r="BR95" t="s">
        <v>7532</v>
      </c>
      <c r="BS95" t="s">
        <v>7533</v>
      </c>
      <c r="BT95" t="s">
        <v>6</v>
      </c>
      <c r="BU95" t="s">
        <v>6</v>
      </c>
      <c r="BV95" t="s">
        <v>7569</v>
      </c>
      <c r="BW95" t="s">
        <v>7516</v>
      </c>
      <c r="BX95" t="s">
        <v>7515</v>
      </c>
      <c r="BY95" t="s">
        <v>7515</v>
      </c>
      <c r="BZ95" t="s">
        <v>7515</v>
      </c>
      <c r="CA95" t="s">
        <v>7515</v>
      </c>
      <c r="CB95" t="s">
        <v>7515</v>
      </c>
      <c r="CC95" t="s">
        <v>7515</v>
      </c>
      <c r="CD95" t="s">
        <v>7515</v>
      </c>
      <c r="CE95" t="s">
        <v>7515</v>
      </c>
      <c r="CF95" t="s">
        <v>7515</v>
      </c>
      <c r="CG95" t="s">
        <v>7515</v>
      </c>
      <c r="CH95" t="s">
        <v>7515</v>
      </c>
      <c r="CI95" t="s">
        <v>6794</v>
      </c>
      <c r="CJ95" t="s">
        <v>6794</v>
      </c>
      <c r="CO95" t="s">
        <v>6794</v>
      </c>
      <c r="CP95" t="s">
        <v>6793</v>
      </c>
      <c r="CQ95" t="s">
        <v>6794</v>
      </c>
      <c r="CR95" t="s">
        <v>6793</v>
      </c>
      <c r="CS95" t="s">
        <v>6794</v>
      </c>
      <c r="CT95" t="s">
        <v>6794</v>
      </c>
      <c r="CU95" t="s">
        <v>6794</v>
      </c>
      <c r="CV95" t="s">
        <v>6793</v>
      </c>
      <c r="CW95" t="s">
        <v>6794</v>
      </c>
      <c r="CX95" t="s">
        <v>7520</v>
      </c>
      <c r="CY95" t="s">
        <v>7521</v>
      </c>
      <c r="CZ95" t="s">
        <v>7522</v>
      </c>
      <c r="DA95" t="s">
        <v>6793</v>
      </c>
      <c r="DB95">
        <v>2</v>
      </c>
      <c r="DC95">
        <v>4</v>
      </c>
      <c r="DD95">
        <v>3</v>
      </c>
      <c r="DE95" t="s">
        <v>6793</v>
      </c>
      <c r="DF95">
        <v>1</v>
      </c>
      <c r="DG95" t="s">
        <v>6</v>
      </c>
      <c r="DH95" t="s">
        <v>6</v>
      </c>
      <c r="DI95" t="s">
        <v>7577</v>
      </c>
      <c r="DJ95" t="s">
        <v>6</v>
      </c>
      <c r="DK95" t="s">
        <v>6</v>
      </c>
      <c r="EA95">
        <v>2</v>
      </c>
      <c r="EC95">
        <v>0</v>
      </c>
      <c r="ED95">
        <v>0</v>
      </c>
      <c r="EE95">
        <v>0</v>
      </c>
      <c r="EF95">
        <v>0</v>
      </c>
      <c r="EG95">
        <v>2</v>
      </c>
      <c r="EH95">
        <v>0</v>
      </c>
      <c r="EI95">
        <v>0</v>
      </c>
      <c r="EJ95" t="s">
        <v>6794</v>
      </c>
      <c r="EP95" t="s">
        <v>6794</v>
      </c>
      <c r="OI95" t="s">
        <v>6857</v>
      </c>
      <c r="OJ95" t="s">
        <v>7526</v>
      </c>
      <c r="OK95" t="s">
        <v>7527</v>
      </c>
      <c r="OL95" t="s">
        <v>7527</v>
      </c>
      <c r="OM95" t="s">
        <v>7528</v>
      </c>
      <c r="ON95" t="s">
        <v>7539</v>
      </c>
      <c r="OO95" t="s">
        <v>7528</v>
      </c>
      <c r="OP95">
        <v>1</v>
      </c>
      <c r="OQ95" t="s">
        <v>28</v>
      </c>
      <c r="OR95" t="s">
        <v>7549</v>
      </c>
      <c r="OS95">
        <v>2006</v>
      </c>
      <c r="OT95">
        <v>9</v>
      </c>
      <c r="OU95">
        <v>1</v>
      </c>
      <c r="OV95">
        <v>9</v>
      </c>
      <c r="OW95">
        <v>1</v>
      </c>
      <c r="OX95">
        <v>0</v>
      </c>
      <c r="OY95">
        <v>35</v>
      </c>
      <c r="QE95" t="s">
        <v>7515</v>
      </c>
      <c r="QF95" t="s">
        <v>7515</v>
      </c>
      <c r="QG95" t="s">
        <v>7515</v>
      </c>
      <c r="QH95" t="s">
        <v>7515</v>
      </c>
      <c r="QI95" t="s">
        <v>7515</v>
      </c>
      <c r="QJ95" t="s">
        <v>7515</v>
      </c>
      <c r="QK95" t="s">
        <v>7516</v>
      </c>
      <c r="RP95">
        <f t="shared" si="2"/>
        <v>-1</v>
      </c>
      <c r="RS95">
        <f t="shared" si="3"/>
        <v>-1</v>
      </c>
    </row>
    <row r="96" spans="1:487" x14ac:dyDescent="0.3">
      <c r="A96">
        <v>70083</v>
      </c>
      <c r="B96">
        <v>278</v>
      </c>
      <c r="C96">
        <v>0</v>
      </c>
      <c r="D96">
        <v>5</v>
      </c>
      <c r="E96">
        <v>19</v>
      </c>
      <c r="F96">
        <v>117</v>
      </c>
      <c r="G96">
        <v>102</v>
      </c>
      <c r="H96">
        <v>9</v>
      </c>
      <c r="I96" t="s">
        <v>6793</v>
      </c>
      <c r="J96" t="s">
        <v>6793</v>
      </c>
      <c r="O96" t="s">
        <v>6793</v>
      </c>
      <c r="P96" t="s">
        <v>7515</v>
      </c>
      <c r="Q96" t="s">
        <v>7515</v>
      </c>
      <c r="R96" t="s">
        <v>7515</v>
      </c>
      <c r="S96" t="s">
        <v>7515</v>
      </c>
      <c r="T96" t="s">
        <v>7515</v>
      </c>
      <c r="U96" t="s">
        <v>7515</v>
      </c>
      <c r="V96" t="s">
        <v>7515</v>
      </c>
      <c r="W96" t="s">
        <v>7515</v>
      </c>
      <c r="X96" t="s">
        <v>7515</v>
      </c>
      <c r="Y96" t="s">
        <v>7515</v>
      </c>
      <c r="Z96" t="s">
        <v>7516</v>
      </c>
      <c r="AA96" t="s">
        <v>7515</v>
      </c>
      <c r="AB96" t="s">
        <v>7515</v>
      </c>
      <c r="AC96" t="s">
        <v>7515</v>
      </c>
      <c r="AD96" t="s">
        <v>7515</v>
      </c>
      <c r="AE96" t="s">
        <v>7515</v>
      </c>
      <c r="AF96" t="s">
        <v>7515</v>
      </c>
      <c r="AG96" t="s">
        <v>7515</v>
      </c>
      <c r="AH96" t="s">
        <v>7515</v>
      </c>
      <c r="AI96" t="s">
        <v>6796</v>
      </c>
      <c r="AQ96" t="s">
        <v>6985</v>
      </c>
      <c r="AR96" t="s">
        <v>6793</v>
      </c>
      <c r="AS96" t="s">
        <v>6794</v>
      </c>
      <c r="AT96">
        <v>0</v>
      </c>
      <c r="AU96">
        <v>8</v>
      </c>
      <c r="AV96" t="s">
        <v>6988</v>
      </c>
      <c r="AW96" t="s">
        <v>6793</v>
      </c>
      <c r="AX96" t="s">
        <v>6793</v>
      </c>
      <c r="AY96" t="s">
        <v>6813</v>
      </c>
      <c r="AZ96" t="s">
        <v>7531</v>
      </c>
      <c r="BA96" t="s">
        <v>7553</v>
      </c>
      <c r="BC96" t="s">
        <v>6794</v>
      </c>
      <c r="BD96" t="s">
        <v>6793</v>
      </c>
      <c r="BE96" t="s">
        <v>6794</v>
      </c>
      <c r="BF96" t="s">
        <v>6794</v>
      </c>
      <c r="BG96" t="s">
        <v>6793</v>
      </c>
      <c r="BH96" t="s">
        <v>6794</v>
      </c>
      <c r="BI96" t="s">
        <v>6794</v>
      </c>
      <c r="BJ96" t="s">
        <v>6793</v>
      </c>
      <c r="BK96" t="s">
        <v>6794</v>
      </c>
      <c r="BL96" t="s">
        <v>6794</v>
      </c>
      <c r="BM96" t="s">
        <v>7024</v>
      </c>
      <c r="BN96" t="s">
        <v>7565</v>
      </c>
      <c r="BO96" t="s">
        <v>6794</v>
      </c>
      <c r="BQ96" t="s">
        <v>7547</v>
      </c>
      <c r="BR96">
        <v>30</v>
      </c>
      <c r="BS96" t="s">
        <v>7519</v>
      </c>
      <c r="BT96" t="s">
        <v>6</v>
      </c>
      <c r="BU96" t="s">
        <v>7024</v>
      </c>
      <c r="BV96" t="s">
        <v>7569</v>
      </c>
      <c r="BW96" t="s">
        <v>7516</v>
      </c>
      <c r="BX96" t="s">
        <v>7515</v>
      </c>
      <c r="BY96" t="s">
        <v>7515</v>
      </c>
      <c r="BZ96" t="s">
        <v>7515</v>
      </c>
      <c r="CA96" t="s">
        <v>7515</v>
      </c>
      <c r="CB96" t="s">
        <v>7515</v>
      </c>
      <c r="CC96" t="s">
        <v>7515</v>
      </c>
      <c r="CD96" t="s">
        <v>7515</v>
      </c>
      <c r="CE96" t="s">
        <v>7515</v>
      </c>
      <c r="CF96" t="s">
        <v>7515</v>
      </c>
      <c r="CG96" t="s">
        <v>7515</v>
      </c>
      <c r="CH96" t="s">
        <v>7515</v>
      </c>
      <c r="CI96" t="s">
        <v>6966</v>
      </c>
      <c r="CJ96" t="s">
        <v>6794</v>
      </c>
      <c r="CO96" t="s">
        <v>6793</v>
      </c>
      <c r="CP96" t="s">
        <v>6794</v>
      </c>
      <c r="CQ96" t="s">
        <v>6794</v>
      </c>
      <c r="CR96" t="s">
        <v>6794</v>
      </c>
      <c r="CS96" t="s">
        <v>6794</v>
      </c>
      <c r="CT96" t="s">
        <v>6794</v>
      </c>
      <c r="CU96" t="s">
        <v>6794</v>
      </c>
      <c r="CV96" t="s">
        <v>6793</v>
      </c>
      <c r="CW96" t="s">
        <v>6794</v>
      </c>
      <c r="CX96" t="s">
        <v>7520</v>
      </c>
      <c r="CY96" t="s">
        <v>7521</v>
      </c>
      <c r="CZ96" t="s">
        <v>7522</v>
      </c>
      <c r="DA96" t="s">
        <v>6793</v>
      </c>
      <c r="DB96">
        <v>6</v>
      </c>
      <c r="DC96">
        <v>6</v>
      </c>
      <c r="DD96">
        <v>3</v>
      </c>
      <c r="DE96" t="s">
        <v>6793</v>
      </c>
      <c r="DF96">
        <v>1</v>
      </c>
      <c r="DG96" t="s">
        <v>6</v>
      </c>
      <c r="DH96" t="s">
        <v>6</v>
      </c>
      <c r="DI96" t="s">
        <v>7557</v>
      </c>
      <c r="DJ96" t="s">
        <v>6</v>
      </c>
      <c r="DK96" t="s">
        <v>6</v>
      </c>
      <c r="EA96">
        <v>6</v>
      </c>
      <c r="EC96">
        <v>2</v>
      </c>
      <c r="ED96">
        <v>1</v>
      </c>
      <c r="EE96">
        <v>0</v>
      </c>
      <c r="EF96">
        <v>0</v>
      </c>
      <c r="EG96">
        <v>2</v>
      </c>
      <c r="EH96">
        <v>1</v>
      </c>
      <c r="EI96">
        <v>0</v>
      </c>
      <c r="EJ96" t="s">
        <v>6793</v>
      </c>
      <c r="EK96" t="s">
        <v>6859</v>
      </c>
      <c r="EL96">
        <v>1</v>
      </c>
      <c r="EN96">
        <v>2007</v>
      </c>
      <c r="EP96" t="s">
        <v>6793</v>
      </c>
      <c r="IA96" t="s">
        <v>7524</v>
      </c>
      <c r="IB96" t="s">
        <v>6</v>
      </c>
      <c r="IC96" t="s">
        <v>6</v>
      </c>
      <c r="ID96" t="s">
        <v>6</v>
      </c>
      <c r="IG96" t="s">
        <v>6966</v>
      </c>
      <c r="II96" t="s">
        <v>7524</v>
      </c>
      <c r="IJ96" t="s">
        <v>6</v>
      </c>
      <c r="IK96" t="s">
        <v>6</v>
      </c>
      <c r="IL96" t="s">
        <v>6</v>
      </c>
      <c r="IM96" t="s">
        <v>7527</v>
      </c>
      <c r="IN96" t="s">
        <v>7527</v>
      </c>
      <c r="IO96" t="s">
        <v>6966</v>
      </c>
      <c r="NO96" t="s">
        <v>7524</v>
      </c>
      <c r="NP96" t="s">
        <v>6</v>
      </c>
      <c r="NQ96" t="s">
        <v>6</v>
      </c>
      <c r="NR96" t="s">
        <v>6</v>
      </c>
      <c r="NU96" t="s">
        <v>6794</v>
      </c>
      <c r="OI96" t="s">
        <v>7526</v>
      </c>
      <c r="OJ96" t="s">
        <v>6</v>
      </c>
      <c r="OL96" t="s">
        <v>7526</v>
      </c>
      <c r="OM96" t="s">
        <v>7609</v>
      </c>
      <c r="ON96" t="s">
        <v>7529</v>
      </c>
      <c r="OO96" t="s">
        <v>7528</v>
      </c>
      <c r="OP96">
        <v>1</v>
      </c>
      <c r="OQ96" t="s">
        <v>28</v>
      </c>
      <c r="OR96" t="s">
        <v>212</v>
      </c>
      <c r="OS96">
        <v>2006</v>
      </c>
      <c r="OT96">
        <v>1</v>
      </c>
      <c r="OU96">
        <v>1</v>
      </c>
      <c r="OV96">
        <v>1</v>
      </c>
      <c r="OW96">
        <v>1</v>
      </c>
      <c r="OX96">
        <v>0</v>
      </c>
      <c r="OY96">
        <v>35</v>
      </c>
      <c r="OZ96" t="s">
        <v>7516</v>
      </c>
      <c r="PA96" t="s">
        <v>7515</v>
      </c>
      <c r="PB96" t="s">
        <v>7515</v>
      </c>
      <c r="PC96" t="s">
        <v>7515</v>
      </c>
      <c r="PD96" t="s">
        <v>7515</v>
      </c>
      <c r="PE96" t="s">
        <v>7515</v>
      </c>
      <c r="PF96" t="s">
        <v>7515</v>
      </c>
      <c r="PG96" t="s">
        <v>7515</v>
      </c>
      <c r="PH96" t="s">
        <v>7515</v>
      </c>
      <c r="PI96" t="s">
        <v>7515</v>
      </c>
      <c r="PJ96" t="s">
        <v>7515</v>
      </c>
      <c r="PK96" t="s">
        <v>7515</v>
      </c>
      <c r="PL96" t="s">
        <v>7516</v>
      </c>
      <c r="PM96" t="s">
        <v>7516</v>
      </c>
      <c r="PN96" t="s">
        <v>7515</v>
      </c>
      <c r="PO96" t="s">
        <v>7515</v>
      </c>
      <c r="PP96" t="s">
        <v>7515</v>
      </c>
      <c r="PQ96" t="s">
        <v>7515</v>
      </c>
      <c r="PR96" t="s">
        <v>7515</v>
      </c>
      <c r="PS96" t="s">
        <v>7515</v>
      </c>
      <c r="PT96" t="s">
        <v>7515</v>
      </c>
      <c r="PU96" t="s">
        <v>7515</v>
      </c>
      <c r="PV96" t="s">
        <v>7515</v>
      </c>
      <c r="PW96" t="s">
        <v>7515</v>
      </c>
      <c r="PX96" t="s">
        <v>7515</v>
      </c>
      <c r="PY96" t="s">
        <v>7515</v>
      </c>
      <c r="PZ96" t="s">
        <v>7515</v>
      </c>
      <c r="QA96" t="s">
        <v>7515</v>
      </c>
      <c r="QB96" t="s">
        <v>7515</v>
      </c>
      <c r="QC96" t="s">
        <v>7515</v>
      </c>
      <c r="QE96" t="s">
        <v>7515</v>
      </c>
      <c r="QF96" t="s">
        <v>7516</v>
      </c>
      <c r="QG96" t="s">
        <v>7515</v>
      </c>
      <c r="QH96" t="s">
        <v>7515</v>
      </c>
      <c r="QI96" t="s">
        <v>7515</v>
      </c>
      <c r="QJ96" t="s">
        <v>7515</v>
      </c>
      <c r="QK96" t="s">
        <v>7515</v>
      </c>
      <c r="RP96">
        <f t="shared" si="2"/>
        <v>5</v>
      </c>
      <c r="RS96">
        <f t="shared" si="3"/>
        <v>3</v>
      </c>
    </row>
    <row r="97" spans="1:487" x14ac:dyDescent="0.3">
      <c r="A97">
        <v>70084</v>
      </c>
      <c r="B97">
        <v>281</v>
      </c>
      <c r="C97">
        <v>0</v>
      </c>
      <c r="D97">
        <v>5</v>
      </c>
      <c r="E97">
        <v>13</v>
      </c>
      <c r="F97">
        <v>114</v>
      </c>
      <c r="G97">
        <v>102</v>
      </c>
      <c r="H97">
        <v>16</v>
      </c>
      <c r="I97" t="s">
        <v>6793</v>
      </c>
      <c r="J97" t="s">
        <v>6793</v>
      </c>
      <c r="O97" t="s">
        <v>6793</v>
      </c>
      <c r="P97" t="s">
        <v>7515</v>
      </c>
      <c r="Q97" t="s">
        <v>7516</v>
      </c>
      <c r="R97" t="s">
        <v>7515</v>
      </c>
      <c r="S97" t="s">
        <v>7515</v>
      </c>
      <c r="T97" t="s">
        <v>7515</v>
      </c>
      <c r="U97" t="s">
        <v>7515</v>
      </c>
      <c r="V97" t="s">
        <v>7515</v>
      </c>
      <c r="W97" t="s">
        <v>7515</v>
      </c>
      <c r="X97" t="s">
        <v>7515</v>
      </c>
      <c r="Y97" t="s">
        <v>7515</v>
      </c>
      <c r="Z97" t="s">
        <v>7515</v>
      </c>
      <c r="AA97" t="s">
        <v>7515</v>
      </c>
      <c r="AB97" t="s">
        <v>7515</v>
      </c>
      <c r="AC97" t="s">
        <v>7515</v>
      </c>
      <c r="AD97" t="s">
        <v>7515</v>
      </c>
      <c r="AE97" t="s">
        <v>7516</v>
      </c>
      <c r="AF97" t="s">
        <v>7515</v>
      </c>
      <c r="AG97" t="s">
        <v>7515</v>
      </c>
      <c r="AH97" t="s">
        <v>7515</v>
      </c>
      <c r="AI97" t="s">
        <v>7517</v>
      </c>
      <c r="AL97">
        <v>1</v>
      </c>
      <c r="AM97">
        <v>2</v>
      </c>
      <c r="AN97" t="s">
        <v>6845</v>
      </c>
      <c r="AQ97" t="s">
        <v>6993</v>
      </c>
      <c r="AR97" t="s">
        <v>6794</v>
      </c>
      <c r="AS97" t="s">
        <v>6794</v>
      </c>
      <c r="AT97" t="s">
        <v>6</v>
      </c>
      <c r="AU97" t="s">
        <v>6</v>
      </c>
      <c r="AV97" t="s">
        <v>7568</v>
      </c>
      <c r="AW97" t="s">
        <v>6966</v>
      </c>
      <c r="AX97" t="s">
        <v>6793</v>
      </c>
      <c r="AY97" t="s">
        <v>6</v>
      </c>
      <c r="BA97" t="s">
        <v>6991</v>
      </c>
      <c r="BC97" t="s">
        <v>6794</v>
      </c>
      <c r="BD97" t="s">
        <v>6794</v>
      </c>
      <c r="BE97" t="s">
        <v>6793</v>
      </c>
      <c r="BF97" t="s">
        <v>6793</v>
      </c>
      <c r="BH97" t="s">
        <v>6794</v>
      </c>
      <c r="BI97" t="s">
        <v>6794</v>
      </c>
      <c r="BJ97" t="s">
        <v>6794</v>
      </c>
      <c r="BK97" t="s">
        <v>6793</v>
      </c>
      <c r="BL97" t="s">
        <v>6794</v>
      </c>
      <c r="BM97" t="s">
        <v>7021</v>
      </c>
      <c r="BN97" t="s">
        <v>7024</v>
      </c>
      <c r="BO97" t="s">
        <v>6794</v>
      </c>
      <c r="BQ97" t="s">
        <v>7547</v>
      </c>
      <c r="BR97">
        <v>50</v>
      </c>
      <c r="BS97" t="s">
        <v>7519</v>
      </c>
      <c r="BT97" t="s">
        <v>6</v>
      </c>
      <c r="BU97" t="s">
        <v>7021</v>
      </c>
      <c r="BV97" t="s">
        <v>7561</v>
      </c>
      <c r="BW97" t="s">
        <v>7515</v>
      </c>
      <c r="BX97" t="s">
        <v>7516</v>
      </c>
      <c r="BY97" t="s">
        <v>7515</v>
      </c>
      <c r="BZ97" t="s">
        <v>7515</v>
      </c>
      <c r="CA97" t="s">
        <v>7515</v>
      </c>
      <c r="CB97" t="s">
        <v>7515</v>
      </c>
      <c r="CC97" t="s">
        <v>7515</v>
      </c>
      <c r="CD97" t="s">
        <v>7515</v>
      </c>
      <c r="CE97" t="s">
        <v>7515</v>
      </c>
      <c r="CF97" t="s">
        <v>7515</v>
      </c>
      <c r="CG97" t="s">
        <v>7515</v>
      </c>
      <c r="CH97" t="s">
        <v>7515</v>
      </c>
      <c r="CI97" t="s">
        <v>6793</v>
      </c>
      <c r="CJ97" t="s">
        <v>6794</v>
      </c>
      <c r="CO97" t="s">
        <v>6793</v>
      </c>
      <c r="CP97" t="s">
        <v>6794</v>
      </c>
      <c r="CQ97" t="s">
        <v>6794</v>
      </c>
      <c r="CR97" t="s">
        <v>6793</v>
      </c>
      <c r="CS97" t="s">
        <v>6793</v>
      </c>
      <c r="CT97" t="s">
        <v>6793</v>
      </c>
      <c r="CU97" t="s">
        <v>6794</v>
      </c>
      <c r="CV97" t="s">
        <v>6793</v>
      </c>
      <c r="CW97" t="s">
        <v>6794</v>
      </c>
      <c r="CX97" t="s">
        <v>7520</v>
      </c>
      <c r="CY97" t="s">
        <v>7521</v>
      </c>
      <c r="CZ97" t="s">
        <v>7522</v>
      </c>
      <c r="DA97" t="s">
        <v>6793</v>
      </c>
      <c r="DB97">
        <v>1</v>
      </c>
      <c r="DC97">
        <v>3</v>
      </c>
      <c r="DD97">
        <v>4</v>
      </c>
      <c r="DE97" t="s">
        <v>6793</v>
      </c>
      <c r="DF97">
        <v>1</v>
      </c>
      <c r="DG97" t="s">
        <v>7591</v>
      </c>
      <c r="DH97">
        <v>2006</v>
      </c>
      <c r="DI97" t="s">
        <v>7557</v>
      </c>
      <c r="DJ97" t="s">
        <v>7590</v>
      </c>
      <c r="DK97">
        <v>2006</v>
      </c>
      <c r="EA97">
        <v>3</v>
      </c>
      <c r="EC97">
        <v>0</v>
      </c>
      <c r="ED97">
        <v>1</v>
      </c>
      <c r="EE97">
        <v>0</v>
      </c>
      <c r="EF97">
        <v>0</v>
      </c>
      <c r="EG97">
        <v>0</v>
      </c>
      <c r="EH97">
        <v>0</v>
      </c>
      <c r="EI97">
        <v>2</v>
      </c>
      <c r="EJ97" t="s">
        <v>6794</v>
      </c>
      <c r="EP97" t="s">
        <v>6793</v>
      </c>
      <c r="JW97" t="s">
        <v>7524</v>
      </c>
      <c r="JX97" t="s">
        <v>6</v>
      </c>
      <c r="JY97" t="s">
        <v>6</v>
      </c>
      <c r="JZ97" t="s">
        <v>7527</v>
      </c>
      <c r="KC97" t="s">
        <v>6794</v>
      </c>
      <c r="KD97" t="s">
        <v>6793</v>
      </c>
      <c r="KM97" t="s">
        <v>7524</v>
      </c>
      <c r="KN97" t="s">
        <v>6</v>
      </c>
      <c r="KO97" t="s">
        <v>6</v>
      </c>
      <c r="KP97" t="s">
        <v>7578</v>
      </c>
      <c r="KS97" t="s">
        <v>6794</v>
      </c>
      <c r="KT97" t="s">
        <v>6793</v>
      </c>
      <c r="NW97">
        <v>5</v>
      </c>
      <c r="NX97" t="s">
        <v>7515</v>
      </c>
      <c r="NY97" t="s">
        <v>7515</v>
      </c>
      <c r="NZ97" t="s">
        <v>7515</v>
      </c>
      <c r="OA97" t="s">
        <v>7515</v>
      </c>
      <c r="OB97" t="s">
        <v>7515</v>
      </c>
      <c r="OC97" t="s">
        <v>7515</v>
      </c>
      <c r="OD97" t="s">
        <v>7515</v>
      </c>
      <c r="OE97" t="s">
        <v>7515</v>
      </c>
      <c r="OF97" t="s">
        <v>7516</v>
      </c>
      <c r="OG97" t="s">
        <v>7515</v>
      </c>
      <c r="OH97" t="s">
        <v>7515</v>
      </c>
      <c r="OI97" t="s">
        <v>7526</v>
      </c>
      <c r="OJ97" t="s">
        <v>7526</v>
      </c>
      <c r="OK97" t="s">
        <v>7526</v>
      </c>
      <c r="OL97" t="s">
        <v>7526</v>
      </c>
      <c r="OM97" t="s">
        <v>7528</v>
      </c>
      <c r="ON97" t="s">
        <v>7529</v>
      </c>
      <c r="OO97" t="s">
        <v>7528</v>
      </c>
      <c r="OP97">
        <v>1</v>
      </c>
      <c r="OQ97" t="s">
        <v>28</v>
      </c>
      <c r="OR97" t="s">
        <v>265</v>
      </c>
      <c r="OS97">
        <v>2007</v>
      </c>
      <c r="OT97">
        <v>5</v>
      </c>
      <c r="OU97">
        <v>1</v>
      </c>
      <c r="OV97">
        <v>5</v>
      </c>
      <c r="OW97">
        <v>0</v>
      </c>
      <c r="OX97">
        <v>1</v>
      </c>
      <c r="OY97">
        <v>35</v>
      </c>
      <c r="OZ97" t="s">
        <v>7515</v>
      </c>
      <c r="PA97" t="s">
        <v>7515</v>
      </c>
      <c r="PB97" t="s">
        <v>7515</v>
      </c>
      <c r="PC97" t="s">
        <v>7515</v>
      </c>
      <c r="PD97" t="s">
        <v>7515</v>
      </c>
      <c r="PE97" t="s">
        <v>7515</v>
      </c>
      <c r="PF97" t="s">
        <v>7515</v>
      </c>
      <c r="PG97" t="s">
        <v>7515</v>
      </c>
      <c r="PH97" t="s">
        <v>7515</v>
      </c>
      <c r="PI97" t="s">
        <v>7515</v>
      </c>
      <c r="PJ97" t="s">
        <v>7515</v>
      </c>
      <c r="PK97" t="s">
        <v>7515</v>
      </c>
      <c r="PL97" t="s">
        <v>7515</v>
      </c>
      <c r="PM97" t="s">
        <v>7515</v>
      </c>
      <c r="PN97" t="s">
        <v>7515</v>
      </c>
      <c r="PO97" t="s">
        <v>7515</v>
      </c>
      <c r="PP97" t="s">
        <v>7515</v>
      </c>
      <c r="PQ97" t="s">
        <v>7515</v>
      </c>
      <c r="PR97" t="s">
        <v>7516</v>
      </c>
      <c r="PS97" t="s">
        <v>7515</v>
      </c>
      <c r="PT97" t="s">
        <v>7516</v>
      </c>
      <c r="PU97" t="s">
        <v>7515</v>
      </c>
      <c r="PV97" t="s">
        <v>7515</v>
      </c>
      <c r="PW97" t="s">
        <v>7515</v>
      </c>
      <c r="PX97" t="s">
        <v>7515</v>
      </c>
      <c r="PY97" t="s">
        <v>7515</v>
      </c>
      <c r="PZ97" t="s">
        <v>7515</v>
      </c>
      <c r="QA97" t="s">
        <v>7515</v>
      </c>
      <c r="QB97" t="s">
        <v>7515</v>
      </c>
      <c r="QC97" t="s">
        <v>7515</v>
      </c>
      <c r="QE97" t="s">
        <v>7516</v>
      </c>
      <c r="QF97" t="s">
        <v>7515</v>
      </c>
      <c r="QG97" t="s">
        <v>7515</v>
      </c>
      <c r="QH97" t="s">
        <v>7515</v>
      </c>
      <c r="QI97" t="s">
        <v>7515</v>
      </c>
      <c r="QJ97" t="s">
        <v>7515</v>
      </c>
      <c r="QK97" t="s">
        <v>7515</v>
      </c>
      <c r="RC97" t="s">
        <v>7530</v>
      </c>
      <c r="RP97">
        <f t="shared" si="2"/>
        <v>-1</v>
      </c>
      <c r="RS97">
        <f t="shared" si="3"/>
        <v>1</v>
      </c>
    </row>
    <row r="98" spans="1:487" x14ac:dyDescent="0.3">
      <c r="A98">
        <v>70085</v>
      </c>
      <c r="B98">
        <v>282</v>
      </c>
      <c r="C98">
        <v>0</v>
      </c>
      <c r="D98">
        <v>5</v>
      </c>
      <c r="E98">
        <v>14</v>
      </c>
      <c r="F98">
        <v>86</v>
      </c>
      <c r="G98">
        <v>102</v>
      </c>
      <c r="H98">
        <v>15</v>
      </c>
      <c r="I98" t="s">
        <v>6793</v>
      </c>
      <c r="J98" t="s">
        <v>6794</v>
      </c>
      <c r="K98">
        <v>2</v>
      </c>
      <c r="O98" t="s">
        <v>6793</v>
      </c>
      <c r="P98" t="s">
        <v>7516</v>
      </c>
      <c r="Q98" t="s">
        <v>7515</v>
      </c>
      <c r="R98" t="s">
        <v>7515</v>
      </c>
      <c r="S98" t="s">
        <v>7515</v>
      </c>
      <c r="T98" t="s">
        <v>7515</v>
      </c>
      <c r="U98" t="s">
        <v>7515</v>
      </c>
      <c r="V98" t="s">
        <v>7515</v>
      </c>
      <c r="W98" t="s">
        <v>7515</v>
      </c>
      <c r="X98" t="s">
        <v>7515</v>
      </c>
      <c r="Y98" t="s">
        <v>7515</v>
      </c>
      <c r="Z98" t="s">
        <v>7515</v>
      </c>
      <c r="AA98" t="s">
        <v>7515</v>
      </c>
      <c r="AB98" t="s">
        <v>7515</v>
      </c>
      <c r="AC98" t="s">
        <v>7515</v>
      </c>
      <c r="AD98" t="s">
        <v>7515</v>
      </c>
      <c r="AE98" t="s">
        <v>7515</v>
      </c>
      <c r="AF98" t="s">
        <v>7515</v>
      </c>
      <c r="AG98" t="s">
        <v>7515</v>
      </c>
      <c r="AH98" t="s">
        <v>7515</v>
      </c>
      <c r="AI98" t="s">
        <v>6796</v>
      </c>
      <c r="AQ98" t="s">
        <v>6985</v>
      </c>
      <c r="AR98" t="s">
        <v>6793</v>
      </c>
      <c r="AS98" t="s">
        <v>6794</v>
      </c>
      <c r="AT98">
        <v>0</v>
      </c>
      <c r="AU98">
        <v>15</v>
      </c>
      <c r="AV98" t="s">
        <v>7568</v>
      </c>
      <c r="AW98" t="s">
        <v>6794</v>
      </c>
      <c r="AX98" t="s">
        <v>6793</v>
      </c>
      <c r="AY98" t="s">
        <v>6813</v>
      </c>
      <c r="AZ98" t="s">
        <v>7531</v>
      </c>
      <c r="BA98" t="s">
        <v>6991</v>
      </c>
      <c r="BC98" t="s">
        <v>6794</v>
      </c>
      <c r="BD98" t="s">
        <v>6794</v>
      </c>
      <c r="BE98" t="s">
        <v>6794</v>
      </c>
      <c r="BF98" t="s">
        <v>6793</v>
      </c>
      <c r="BH98" t="s">
        <v>6794</v>
      </c>
      <c r="BI98" t="s">
        <v>6794</v>
      </c>
      <c r="BJ98" t="s">
        <v>6793</v>
      </c>
      <c r="BK98" t="s">
        <v>6794</v>
      </c>
      <c r="BL98" t="s">
        <v>6794</v>
      </c>
      <c r="BM98" t="s">
        <v>7021</v>
      </c>
      <c r="BN98" t="s">
        <v>7024</v>
      </c>
      <c r="BO98" t="s">
        <v>6794</v>
      </c>
      <c r="BQ98">
        <v>25</v>
      </c>
      <c r="BR98">
        <v>25</v>
      </c>
      <c r="BS98" t="s">
        <v>7519</v>
      </c>
      <c r="BT98" t="s">
        <v>6</v>
      </c>
      <c r="BU98" t="s">
        <v>7559</v>
      </c>
      <c r="BV98" t="s">
        <v>7535</v>
      </c>
      <c r="BW98" t="s">
        <v>7516</v>
      </c>
      <c r="BX98" t="s">
        <v>7515</v>
      </c>
      <c r="BY98" t="s">
        <v>7515</v>
      </c>
      <c r="BZ98" t="s">
        <v>7515</v>
      </c>
      <c r="CA98" t="s">
        <v>7515</v>
      </c>
      <c r="CB98" t="s">
        <v>7515</v>
      </c>
      <c r="CC98" t="s">
        <v>7515</v>
      </c>
      <c r="CD98" t="s">
        <v>7515</v>
      </c>
      <c r="CE98" t="s">
        <v>7515</v>
      </c>
      <c r="CF98" t="s">
        <v>7515</v>
      </c>
      <c r="CG98" t="s">
        <v>7515</v>
      </c>
      <c r="CH98" t="s">
        <v>7515</v>
      </c>
      <c r="CI98" t="s">
        <v>6793</v>
      </c>
      <c r="CJ98" t="s">
        <v>6794</v>
      </c>
      <c r="CO98" t="s">
        <v>6793</v>
      </c>
      <c r="CP98" t="s">
        <v>6793</v>
      </c>
      <c r="CQ98" t="s">
        <v>6794</v>
      </c>
      <c r="CR98" t="s">
        <v>6794</v>
      </c>
      <c r="CS98" t="s">
        <v>6794</v>
      </c>
      <c r="CT98" t="s">
        <v>6794</v>
      </c>
      <c r="CU98" t="s">
        <v>6794</v>
      </c>
      <c r="CV98" t="s">
        <v>6793</v>
      </c>
      <c r="CW98" t="s">
        <v>6794</v>
      </c>
      <c r="CX98" t="s">
        <v>7520</v>
      </c>
      <c r="CY98" t="s">
        <v>7555</v>
      </c>
      <c r="CZ98" t="s">
        <v>7522</v>
      </c>
      <c r="DA98" t="s">
        <v>6793</v>
      </c>
      <c r="DB98">
        <v>2</v>
      </c>
      <c r="DC98">
        <v>3</v>
      </c>
      <c r="DD98">
        <v>1</v>
      </c>
      <c r="DE98" t="s">
        <v>6794</v>
      </c>
      <c r="EA98">
        <v>2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2</v>
      </c>
      <c r="EI98">
        <v>0</v>
      </c>
      <c r="EJ98" t="s">
        <v>6794</v>
      </c>
      <c r="EP98" t="s">
        <v>6794</v>
      </c>
      <c r="OI98" t="s">
        <v>7527</v>
      </c>
      <c r="OJ98" t="s">
        <v>7527</v>
      </c>
      <c r="OK98" t="s">
        <v>7526</v>
      </c>
      <c r="OL98" t="s">
        <v>7526</v>
      </c>
      <c r="OM98" t="s">
        <v>7528</v>
      </c>
      <c r="ON98" t="s">
        <v>7529</v>
      </c>
      <c r="OO98" t="s">
        <v>7528</v>
      </c>
      <c r="OP98">
        <v>1</v>
      </c>
      <c r="OQ98" t="s">
        <v>28</v>
      </c>
      <c r="OR98" t="s">
        <v>265</v>
      </c>
      <c r="OS98">
        <v>2006</v>
      </c>
      <c r="OT98">
        <v>12</v>
      </c>
      <c r="OU98">
        <v>1</v>
      </c>
      <c r="OV98">
        <v>12</v>
      </c>
      <c r="OW98">
        <v>1</v>
      </c>
      <c r="OX98">
        <v>0</v>
      </c>
      <c r="OY98">
        <v>35</v>
      </c>
      <c r="QE98" t="s">
        <v>7516</v>
      </c>
      <c r="QF98" t="s">
        <v>7515</v>
      </c>
      <c r="QG98" t="s">
        <v>7515</v>
      </c>
      <c r="QH98" t="s">
        <v>7515</v>
      </c>
      <c r="QI98" t="s">
        <v>7515</v>
      </c>
      <c r="QJ98" t="s">
        <v>7515</v>
      </c>
      <c r="QK98" t="s">
        <v>7515</v>
      </c>
      <c r="RP98">
        <f t="shared" si="2"/>
        <v>3</v>
      </c>
      <c r="RS98">
        <f t="shared" si="3"/>
        <v>1</v>
      </c>
    </row>
    <row r="99" spans="1:487" x14ac:dyDescent="0.3">
      <c r="A99">
        <v>70086</v>
      </c>
      <c r="B99">
        <v>283</v>
      </c>
      <c r="C99">
        <v>0</v>
      </c>
      <c r="D99">
        <v>5</v>
      </c>
      <c r="E99">
        <v>17</v>
      </c>
      <c r="F99">
        <v>113</v>
      </c>
      <c r="G99">
        <v>102</v>
      </c>
      <c r="H99">
        <v>16</v>
      </c>
      <c r="I99" t="s">
        <v>6793</v>
      </c>
      <c r="J99" t="s">
        <v>6793</v>
      </c>
      <c r="O99" t="s">
        <v>6793</v>
      </c>
      <c r="P99" t="s">
        <v>7515</v>
      </c>
      <c r="Q99" t="s">
        <v>7515</v>
      </c>
      <c r="R99" t="s">
        <v>7515</v>
      </c>
      <c r="S99" t="s">
        <v>7515</v>
      </c>
      <c r="T99" t="s">
        <v>7515</v>
      </c>
      <c r="U99" t="s">
        <v>7515</v>
      </c>
      <c r="V99" t="s">
        <v>7515</v>
      </c>
      <c r="W99" t="s">
        <v>7515</v>
      </c>
      <c r="X99" t="s">
        <v>7516</v>
      </c>
      <c r="Y99" t="s">
        <v>7515</v>
      </c>
      <c r="Z99" t="s">
        <v>7515</v>
      </c>
      <c r="AA99" t="s">
        <v>7515</v>
      </c>
      <c r="AB99" t="s">
        <v>7515</v>
      </c>
      <c r="AC99" t="s">
        <v>7515</v>
      </c>
      <c r="AD99" t="s">
        <v>7515</v>
      </c>
      <c r="AE99" t="s">
        <v>7515</v>
      </c>
      <c r="AF99" t="s">
        <v>7515</v>
      </c>
      <c r="AG99" t="s">
        <v>7515</v>
      </c>
      <c r="AH99" t="s">
        <v>7515</v>
      </c>
      <c r="AI99" t="s">
        <v>7517</v>
      </c>
      <c r="AL99">
        <v>1</v>
      </c>
      <c r="AM99">
        <v>15</v>
      </c>
      <c r="AN99" t="s">
        <v>6845</v>
      </c>
      <c r="AQ99" t="s">
        <v>6993</v>
      </c>
      <c r="AR99" t="s">
        <v>6794</v>
      </c>
      <c r="AS99" t="s">
        <v>6794</v>
      </c>
      <c r="AT99">
        <v>1</v>
      </c>
      <c r="AU99">
        <v>20</v>
      </c>
      <c r="AV99" t="s">
        <v>7568</v>
      </c>
      <c r="AW99" t="s">
        <v>6794</v>
      </c>
      <c r="AX99" t="s">
        <v>6794</v>
      </c>
      <c r="AY99" t="s">
        <v>6814</v>
      </c>
      <c r="BA99" t="s">
        <v>6991</v>
      </c>
      <c r="BB99" t="s">
        <v>7588</v>
      </c>
      <c r="BC99" t="s">
        <v>6794</v>
      </c>
      <c r="BD99" t="s">
        <v>6794</v>
      </c>
      <c r="BE99" t="s">
        <v>6793</v>
      </c>
      <c r="BF99" t="s">
        <v>6793</v>
      </c>
      <c r="BH99" t="s">
        <v>6794</v>
      </c>
      <c r="BI99" t="s">
        <v>6793</v>
      </c>
      <c r="BJ99" t="s">
        <v>6794</v>
      </c>
      <c r="BK99" t="s">
        <v>6794</v>
      </c>
      <c r="BL99" t="s">
        <v>6794</v>
      </c>
      <c r="BM99" t="s">
        <v>7024</v>
      </c>
      <c r="BN99" t="s">
        <v>7021</v>
      </c>
      <c r="BO99" t="s">
        <v>6794</v>
      </c>
      <c r="BQ99">
        <v>100</v>
      </c>
      <c r="BR99" t="s">
        <v>7532</v>
      </c>
      <c r="BS99" t="s">
        <v>7533</v>
      </c>
      <c r="BT99" t="s">
        <v>6</v>
      </c>
      <c r="BU99" t="s">
        <v>7559</v>
      </c>
      <c r="BV99" t="s">
        <v>7561</v>
      </c>
      <c r="BW99" t="s">
        <v>7515</v>
      </c>
      <c r="BX99" t="s">
        <v>7516</v>
      </c>
      <c r="BY99" t="s">
        <v>7515</v>
      </c>
      <c r="BZ99" t="s">
        <v>7515</v>
      </c>
      <c r="CA99" t="s">
        <v>7515</v>
      </c>
      <c r="CB99" t="s">
        <v>7515</v>
      </c>
      <c r="CC99" t="s">
        <v>7515</v>
      </c>
      <c r="CD99" t="s">
        <v>7515</v>
      </c>
      <c r="CE99" t="s">
        <v>7515</v>
      </c>
      <c r="CF99" t="s">
        <v>7515</v>
      </c>
      <c r="CG99" t="s">
        <v>7515</v>
      </c>
      <c r="CH99" t="s">
        <v>7515</v>
      </c>
      <c r="CI99" t="s">
        <v>6794</v>
      </c>
      <c r="CJ99" t="s">
        <v>6794</v>
      </c>
      <c r="CO99" t="s">
        <v>6794</v>
      </c>
      <c r="CP99" t="s">
        <v>6794</v>
      </c>
      <c r="CQ99" t="s">
        <v>6794</v>
      </c>
      <c r="CR99" t="s">
        <v>6793</v>
      </c>
      <c r="CS99" t="s">
        <v>6793</v>
      </c>
      <c r="CT99" t="s">
        <v>6794</v>
      </c>
      <c r="CU99" t="s">
        <v>6794</v>
      </c>
      <c r="CV99" t="s">
        <v>6793</v>
      </c>
      <c r="CW99" t="s">
        <v>6793</v>
      </c>
      <c r="CX99" t="s">
        <v>7520</v>
      </c>
      <c r="CY99" t="s">
        <v>7521</v>
      </c>
      <c r="CZ99" t="s">
        <v>7536</v>
      </c>
      <c r="DA99" t="s">
        <v>6793</v>
      </c>
      <c r="DB99">
        <v>3</v>
      </c>
      <c r="DC99">
        <v>3</v>
      </c>
      <c r="DD99">
        <v>3</v>
      </c>
      <c r="DE99" t="s">
        <v>6794</v>
      </c>
      <c r="EA99">
        <v>2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2</v>
      </c>
      <c r="EJ99" t="s">
        <v>6794</v>
      </c>
      <c r="EP99" t="s">
        <v>6793</v>
      </c>
      <c r="GU99" t="s">
        <v>7524</v>
      </c>
      <c r="GV99" t="s">
        <v>6</v>
      </c>
      <c r="GW99" t="s">
        <v>6</v>
      </c>
      <c r="GX99" t="s">
        <v>7552</v>
      </c>
      <c r="HA99" t="s">
        <v>6794</v>
      </c>
      <c r="IA99" t="s">
        <v>7524</v>
      </c>
      <c r="IB99" t="s">
        <v>7525</v>
      </c>
      <c r="IC99">
        <v>2008</v>
      </c>
      <c r="IG99" t="s">
        <v>6966</v>
      </c>
      <c r="II99" t="s">
        <v>7524</v>
      </c>
      <c r="IJ99" t="s">
        <v>7525</v>
      </c>
      <c r="IK99">
        <v>2008</v>
      </c>
      <c r="IM99" t="s">
        <v>7526</v>
      </c>
      <c r="IN99" t="s">
        <v>7526</v>
      </c>
      <c r="IO99" t="s">
        <v>6966</v>
      </c>
      <c r="KM99" t="s">
        <v>7524</v>
      </c>
      <c r="KN99" t="s">
        <v>7525</v>
      </c>
      <c r="KO99">
        <v>2008</v>
      </c>
      <c r="KS99" t="s">
        <v>6966</v>
      </c>
      <c r="OI99" t="s">
        <v>7526</v>
      </c>
      <c r="OJ99" t="s">
        <v>7526</v>
      </c>
      <c r="OL99" t="s">
        <v>7527</v>
      </c>
      <c r="OM99" t="s">
        <v>7528</v>
      </c>
      <c r="ON99" t="s">
        <v>7539</v>
      </c>
      <c r="OO99" t="s">
        <v>7528</v>
      </c>
      <c r="OP99">
        <v>1</v>
      </c>
      <c r="OQ99" t="s">
        <v>28</v>
      </c>
      <c r="OR99" t="s">
        <v>265</v>
      </c>
      <c r="OS99">
        <v>2006</v>
      </c>
      <c r="OT99">
        <v>7</v>
      </c>
      <c r="OU99">
        <v>1</v>
      </c>
      <c r="OV99">
        <v>7</v>
      </c>
      <c r="OW99">
        <v>0</v>
      </c>
      <c r="OX99">
        <v>1</v>
      </c>
      <c r="OY99">
        <v>35</v>
      </c>
      <c r="OZ99" t="s">
        <v>7515</v>
      </c>
      <c r="PA99" t="s">
        <v>7515</v>
      </c>
      <c r="PB99" t="s">
        <v>7515</v>
      </c>
      <c r="PC99" t="s">
        <v>7515</v>
      </c>
      <c r="PD99" t="s">
        <v>7515</v>
      </c>
      <c r="PE99" t="s">
        <v>7515</v>
      </c>
      <c r="PF99" t="s">
        <v>7515</v>
      </c>
      <c r="PG99" t="s">
        <v>7515</v>
      </c>
      <c r="PH99" t="s">
        <v>7516</v>
      </c>
      <c r="PI99" t="s">
        <v>7515</v>
      </c>
      <c r="PJ99" t="s">
        <v>7515</v>
      </c>
      <c r="PK99" t="s">
        <v>7515</v>
      </c>
      <c r="PL99" t="s">
        <v>7516</v>
      </c>
      <c r="PM99" t="s">
        <v>7516</v>
      </c>
      <c r="PN99" t="s">
        <v>7515</v>
      </c>
      <c r="PO99" t="s">
        <v>7515</v>
      </c>
      <c r="PP99" t="s">
        <v>7515</v>
      </c>
      <c r="PQ99" t="s">
        <v>7515</v>
      </c>
      <c r="PR99" t="s">
        <v>7515</v>
      </c>
      <c r="PS99" t="s">
        <v>7515</v>
      </c>
      <c r="PT99" t="s">
        <v>7516</v>
      </c>
      <c r="PU99" t="s">
        <v>7515</v>
      </c>
      <c r="PV99" t="s">
        <v>7515</v>
      </c>
      <c r="PW99" t="s">
        <v>7515</v>
      </c>
      <c r="PX99" t="s">
        <v>7515</v>
      </c>
      <c r="PY99" t="s">
        <v>7515</v>
      </c>
      <c r="PZ99" t="s">
        <v>7515</v>
      </c>
      <c r="QA99" t="s">
        <v>7515</v>
      </c>
      <c r="QB99" t="s">
        <v>7515</v>
      </c>
      <c r="QC99" t="s">
        <v>7515</v>
      </c>
      <c r="QE99" t="s">
        <v>7515</v>
      </c>
      <c r="QF99" t="s">
        <v>7515</v>
      </c>
      <c r="QG99" t="s">
        <v>7515</v>
      </c>
      <c r="QH99" t="s">
        <v>7515</v>
      </c>
      <c r="QI99" t="s">
        <v>7515</v>
      </c>
      <c r="QJ99" t="s">
        <v>7515</v>
      </c>
      <c r="QK99" t="s">
        <v>7516</v>
      </c>
      <c r="RP99">
        <f t="shared" si="2"/>
        <v>2</v>
      </c>
      <c r="RS99">
        <f t="shared" si="3"/>
        <v>3</v>
      </c>
    </row>
    <row r="100" spans="1:487" x14ac:dyDescent="0.3">
      <c r="A100">
        <v>70087</v>
      </c>
      <c r="B100">
        <v>285</v>
      </c>
      <c r="C100">
        <v>0</v>
      </c>
      <c r="D100">
        <v>5</v>
      </c>
      <c r="E100">
        <v>11</v>
      </c>
      <c r="F100">
        <v>86</v>
      </c>
      <c r="G100">
        <v>102</v>
      </c>
      <c r="H100">
        <v>9</v>
      </c>
      <c r="I100" t="s">
        <v>6793</v>
      </c>
      <c r="J100" t="s">
        <v>6793</v>
      </c>
      <c r="O100" t="s">
        <v>6793</v>
      </c>
      <c r="P100" t="s">
        <v>7515</v>
      </c>
      <c r="Q100" t="s">
        <v>7516</v>
      </c>
      <c r="R100" t="s">
        <v>7515</v>
      </c>
      <c r="S100" t="s">
        <v>7515</v>
      </c>
      <c r="T100" t="s">
        <v>7515</v>
      </c>
      <c r="U100" t="s">
        <v>7515</v>
      </c>
      <c r="V100" t="s">
        <v>7515</v>
      </c>
      <c r="W100" t="s">
        <v>7515</v>
      </c>
      <c r="X100" t="s">
        <v>7515</v>
      </c>
      <c r="Y100" t="s">
        <v>7515</v>
      </c>
      <c r="Z100" t="s">
        <v>7515</v>
      </c>
      <c r="AA100" t="s">
        <v>7515</v>
      </c>
      <c r="AB100" t="s">
        <v>7515</v>
      </c>
      <c r="AC100" t="s">
        <v>7515</v>
      </c>
      <c r="AD100" t="s">
        <v>7515</v>
      </c>
      <c r="AE100" t="s">
        <v>7515</v>
      </c>
      <c r="AF100" t="s">
        <v>7515</v>
      </c>
      <c r="AG100" t="s">
        <v>7515</v>
      </c>
      <c r="AH100" t="s">
        <v>7515</v>
      </c>
      <c r="AJ100">
        <v>1</v>
      </c>
      <c r="AK100">
        <v>1</v>
      </c>
      <c r="AL100" t="s">
        <v>7547</v>
      </c>
      <c r="AM100" t="s">
        <v>7547</v>
      </c>
      <c r="AN100" t="s">
        <v>6845</v>
      </c>
      <c r="AQ100" t="s">
        <v>6985</v>
      </c>
      <c r="AR100" t="s">
        <v>6794</v>
      </c>
      <c r="AS100" t="s">
        <v>6794</v>
      </c>
      <c r="AT100" t="s">
        <v>6</v>
      </c>
      <c r="AU100" t="s">
        <v>6</v>
      </c>
      <c r="AV100" t="s">
        <v>6988</v>
      </c>
      <c r="AW100" t="s">
        <v>6793</v>
      </c>
      <c r="AX100" t="s">
        <v>6794</v>
      </c>
      <c r="AY100" t="s">
        <v>6813</v>
      </c>
      <c r="AZ100" t="s">
        <v>6</v>
      </c>
      <c r="BA100" t="s">
        <v>6991</v>
      </c>
      <c r="BC100" t="s">
        <v>6794</v>
      </c>
      <c r="BD100" t="s">
        <v>6794</v>
      </c>
      <c r="BE100" t="s">
        <v>6794</v>
      </c>
      <c r="BF100" t="s">
        <v>6794</v>
      </c>
      <c r="BG100" t="s">
        <v>6794</v>
      </c>
      <c r="BH100" t="s">
        <v>6793</v>
      </c>
      <c r="BI100" t="s">
        <v>6794</v>
      </c>
      <c r="BJ100" t="s">
        <v>6793</v>
      </c>
      <c r="BK100" t="s">
        <v>6794</v>
      </c>
      <c r="BL100" t="s">
        <v>6794</v>
      </c>
      <c r="BM100" t="s">
        <v>7024</v>
      </c>
      <c r="BN100" t="s">
        <v>6</v>
      </c>
      <c r="BO100" t="s">
        <v>6794</v>
      </c>
      <c r="BQ100" t="s">
        <v>7547</v>
      </c>
      <c r="BR100" t="s">
        <v>6</v>
      </c>
      <c r="BS100" t="s">
        <v>6</v>
      </c>
      <c r="BT100" t="s">
        <v>6</v>
      </c>
      <c r="BU100" t="s">
        <v>7025</v>
      </c>
      <c r="BV100" t="s">
        <v>7561</v>
      </c>
      <c r="BW100" t="s">
        <v>7515</v>
      </c>
      <c r="BX100" t="s">
        <v>7516</v>
      </c>
      <c r="BY100" t="s">
        <v>7515</v>
      </c>
      <c r="BZ100" t="s">
        <v>7515</v>
      </c>
      <c r="CA100" t="s">
        <v>7515</v>
      </c>
      <c r="CB100" t="s">
        <v>7515</v>
      </c>
      <c r="CC100" t="s">
        <v>7515</v>
      </c>
      <c r="CD100" t="s">
        <v>7515</v>
      </c>
      <c r="CE100" t="s">
        <v>7515</v>
      </c>
      <c r="CF100" t="s">
        <v>7515</v>
      </c>
      <c r="CG100" t="s">
        <v>7515</v>
      </c>
      <c r="CH100" t="s">
        <v>7515</v>
      </c>
      <c r="CI100" t="s">
        <v>6793</v>
      </c>
      <c r="CJ100" t="s">
        <v>6794</v>
      </c>
      <c r="CO100" t="s">
        <v>6793</v>
      </c>
      <c r="CP100" t="s">
        <v>6793</v>
      </c>
      <c r="CQ100" t="s">
        <v>6794</v>
      </c>
      <c r="CR100" t="s">
        <v>6794</v>
      </c>
      <c r="CS100" t="s">
        <v>6794</v>
      </c>
      <c r="CT100" t="s">
        <v>6794</v>
      </c>
      <c r="CU100" t="s">
        <v>6794</v>
      </c>
      <c r="CV100" t="s">
        <v>6794</v>
      </c>
      <c r="CW100" t="s">
        <v>6794</v>
      </c>
      <c r="CX100" t="s">
        <v>7545</v>
      </c>
      <c r="CY100" t="s">
        <v>7546</v>
      </c>
      <c r="CZ100" t="s">
        <v>6966</v>
      </c>
      <c r="DA100" t="s">
        <v>6794</v>
      </c>
      <c r="DB100">
        <v>2</v>
      </c>
      <c r="DC100">
        <v>2</v>
      </c>
      <c r="DD100">
        <v>2</v>
      </c>
      <c r="EA100">
        <v>5</v>
      </c>
      <c r="EC100">
        <v>4</v>
      </c>
      <c r="ED100">
        <v>0</v>
      </c>
      <c r="EE100">
        <v>1</v>
      </c>
      <c r="EF100">
        <v>0</v>
      </c>
      <c r="EG100">
        <v>0</v>
      </c>
      <c r="EH100">
        <v>0</v>
      </c>
      <c r="EI100">
        <v>0</v>
      </c>
      <c r="EP100" t="s">
        <v>6794</v>
      </c>
      <c r="OM100" t="s">
        <v>7528</v>
      </c>
      <c r="ON100" t="s">
        <v>7529</v>
      </c>
      <c r="OO100" t="s">
        <v>7528</v>
      </c>
      <c r="OP100">
        <v>1</v>
      </c>
      <c r="OQ100" t="s">
        <v>28</v>
      </c>
      <c r="OR100" t="s">
        <v>212</v>
      </c>
      <c r="OS100">
        <v>2007</v>
      </c>
      <c r="OT100">
        <v>10</v>
      </c>
      <c r="OU100">
        <v>2</v>
      </c>
      <c r="OV100">
        <v>10</v>
      </c>
      <c r="OW100">
        <v>1</v>
      </c>
      <c r="OX100">
        <v>1</v>
      </c>
      <c r="OY100">
        <v>70</v>
      </c>
      <c r="QE100" t="s">
        <v>7515</v>
      </c>
      <c r="QF100" t="s">
        <v>7515</v>
      </c>
      <c r="QG100" t="s">
        <v>7515</v>
      </c>
      <c r="QH100" t="s">
        <v>7515</v>
      </c>
      <c r="QI100" t="s">
        <v>7515</v>
      </c>
      <c r="QJ100" t="s">
        <v>7515</v>
      </c>
      <c r="QK100" t="s">
        <v>7516</v>
      </c>
      <c r="RP100">
        <f t="shared" si="2"/>
        <v>-1</v>
      </c>
      <c r="RS100">
        <f t="shared" si="3"/>
        <v>3</v>
      </c>
    </row>
    <row r="101" spans="1:487" x14ac:dyDescent="0.3">
      <c r="A101">
        <v>70088</v>
      </c>
      <c r="B101">
        <v>289</v>
      </c>
      <c r="C101">
        <v>0</v>
      </c>
      <c r="D101">
        <v>5</v>
      </c>
      <c r="E101">
        <v>26</v>
      </c>
      <c r="F101">
        <v>102</v>
      </c>
      <c r="G101">
        <v>102</v>
      </c>
      <c r="H101">
        <v>15</v>
      </c>
      <c r="I101" t="s">
        <v>6793</v>
      </c>
      <c r="J101" t="s">
        <v>6793</v>
      </c>
      <c r="O101" t="s">
        <v>6793</v>
      </c>
      <c r="P101" t="s">
        <v>7515</v>
      </c>
      <c r="Q101" t="s">
        <v>7515</v>
      </c>
      <c r="R101" t="s">
        <v>7515</v>
      </c>
      <c r="S101" t="s">
        <v>7515</v>
      </c>
      <c r="T101" t="s">
        <v>7515</v>
      </c>
      <c r="U101" t="s">
        <v>7515</v>
      </c>
      <c r="V101" t="s">
        <v>7515</v>
      </c>
      <c r="W101" t="s">
        <v>7515</v>
      </c>
      <c r="X101" t="s">
        <v>7515</v>
      </c>
      <c r="Y101" t="s">
        <v>7515</v>
      </c>
      <c r="Z101" t="s">
        <v>7515</v>
      </c>
      <c r="AA101" t="s">
        <v>7515</v>
      </c>
      <c r="AB101" t="s">
        <v>7515</v>
      </c>
      <c r="AC101" t="s">
        <v>7515</v>
      </c>
      <c r="AD101" t="s">
        <v>7515</v>
      </c>
      <c r="AE101" t="s">
        <v>7516</v>
      </c>
      <c r="AF101" t="s">
        <v>7515</v>
      </c>
      <c r="AG101" t="s">
        <v>7515</v>
      </c>
      <c r="AH101" t="s">
        <v>7515</v>
      </c>
      <c r="AI101" t="s">
        <v>6796</v>
      </c>
      <c r="AQ101" t="s">
        <v>6993</v>
      </c>
      <c r="AR101" t="s">
        <v>6794</v>
      </c>
      <c r="AS101" t="s">
        <v>6794</v>
      </c>
      <c r="AT101">
        <v>0</v>
      </c>
      <c r="AU101">
        <v>10</v>
      </c>
      <c r="AV101" t="s">
        <v>6988</v>
      </c>
      <c r="AW101" t="s">
        <v>6793</v>
      </c>
      <c r="AX101" t="s">
        <v>6793</v>
      </c>
      <c r="AY101" t="s">
        <v>6813</v>
      </c>
      <c r="AZ101" t="s">
        <v>7531</v>
      </c>
      <c r="BA101" t="s">
        <v>6991</v>
      </c>
      <c r="BC101" t="s">
        <v>6793</v>
      </c>
      <c r="BD101" t="s">
        <v>6793</v>
      </c>
      <c r="BE101" t="s">
        <v>6793</v>
      </c>
      <c r="BF101" t="s">
        <v>6793</v>
      </c>
      <c r="BG101" t="s">
        <v>6793</v>
      </c>
      <c r="BH101" t="s">
        <v>6794</v>
      </c>
      <c r="BI101" t="s">
        <v>6794</v>
      </c>
      <c r="BJ101" t="s">
        <v>6794</v>
      </c>
      <c r="BK101" t="s">
        <v>6794</v>
      </c>
      <c r="BL101" t="s">
        <v>6794</v>
      </c>
      <c r="BM101" t="s">
        <v>7029</v>
      </c>
      <c r="BN101" t="s">
        <v>7021</v>
      </c>
      <c r="BO101" t="s">
        <v>6794</v>
      </c>
      <c r="BQ101">
        <v>25</v>
      </c>
      <c r="BR101" t="s">
        <v>7532</v>
      </c>
      <c r="BS101" t="s">
        <v>7519</v>
      </c>
      <c r="BT101" t="s">
        <v>6</v>
      </c>
      <c r="BU101" t="s">
        <v>7559</v>
      </c>
      <c r="BV101">
        <v>10</v>
      </c>
      <c r="BW101" t="s">
        <v>7515</v>
      </c>
      <c r="BX101" t="s">
        <v>7516</v>
      </c>
      <c r="BY101" t="s">
        <v>7515</v>
      </c>
      <c r="BZ101" t="s">
        <v>7515</v>
      </c>
      <c r="CA101" t="s">
        <v>7515</v>
      </c>
      <c r="CB101" t="s">
        <v>7515</v>
      </c>
      <c r="CC101" t="s">
        <v>7515</v>
      </c>
      <c r="CD101" t="s">
        <v>7515</v>
      </c>
      <c r="CE101" t="s">
        <v>7515</v>
      </c>
      <c r="CF101" t="s">
        <v>7515</v>
      </c>
      <c r="CG101" t="s">
        <v>7515</v>
      </c>
      <c r="CH101" t="s">
        <v>7515</v>
      </c>
      <c r="CI101" t="s">
        <v>6793</v>
      </c>
      <c r="CJ101" t="s">
        <v>6794</v>
      </c>
      <c r="CO101" t="s">
        <v>6793</v>
      </c>
      <c r="CP101" t="s">
        <v>6794</v>
      </c>
      <c r="CQ101" t="s">
        <v>6794</v>
      </c>
      <c r="CR101" t="s">
        <v>6794</v>
      </c>
      <c r="CS101" t="s">
        <v>6794</v>
      </c>
      <c r="CT101" t="s">
        <v>6794</v>
      </c>
      <c r="CU101" t="s">
        <v>6794</v>
      </c>
      <c r="CV101" t="s">
        <v>6793</v>
      </c>
      <c r="CW101" t="s">
        <v>6793</v>
      </c>
      <c r="CX101" t="s">
        <v>7545</v>
      </c>
      <c r="CY101" t="s">
        <v>7521</v>
      </c>
      <c r="CZ101" t="s">
        <v>7587</v>
      </c>
      <c r="DA101" t="s">
        <v>6793</v>
      </c>
      <c r="DB101">
        <v>2</v>
      </c>
      <c r="DC101">
        <v>4</v>
      </c>
      <c r="DD101">
        <v>2</v>
      </c>
      <c r="DE101" t="s">
        <v>6794</v>
      </c>
      <c r="EA101">
        <v>4</v>
      </c>
      <c r="EC101">
        <v>0</v>
      </c>
      <c r="ED101">
        <v>0</v>
      </c>
      <c r="EE101">
        <v>0</v>
      </c>
      <c r="EF101">
        <v>1</v>
      </c>
      <c r="EG101">
        <v>0</v>
      </c>
      <c r="EH101">
        <v>2</v>
      </c>
      <c r="EI101">
        <v>1</v>
      </c>
      <c r="EJ101" t="s">
        <v>6793</v>
      </c>
      <c r="EK101" t="s">
        <v>6859</v>
      </c>
      <c r="EL101">
        <v>1</v>
      </c>
      <c r="EN101">
        <v>2006</v>
      </c>
      <c r="EP101" t="s">
        <v>6793</v>
      </c>
      <c r="JO101" t="s">
        <v>7524</v>
      </c>
      <c r="JP101" t="s">
        <v>6</v>
      </c>
      <c r="JQ101" t="s">
        <v>6</v>
      </c>
      <c r="JR101" t="s">
        <v>7527</v>
      </c>
      <c r="JU101" t="s">
        <v>6793</v>
      </c>
      <c r="OI101" t="s">
        <v>7527</v>
      </c>
      <c r="OJ101" t="s">
        <v>7526</v>
      </c>
      <c r="OK101" t="s">
        <v>7527</v>
      </c>
      <c r="OL101" t="s">
        <v>7526</v>
      </c>
      <c r="OM101" t="s">
        <v>7528</v>
      </c>
      <c r="ON101" t="s">
        <v>7539</v>
      </c>
      <c r="OO101" t="s">
        <v>7528</v>
      </c>
      <c r="OP101">
        <v>1</v>
      </c>
      <c r="OQ101" t="s">
        <v>28</v>
      </c>
      <c r="OR101" t="s">
        <v>265</v>
      </c>
      <c r="OS101">
        <v>2006</v>
      </c>
      <c r="OT101">
        <v>12</v>
      </c>
      <c r="OU101">
        <v>1</v>
      </c>
      <c r="OV101">
        <v>12</v>
      </c>
      <c r="OW101">
        <v>1</v>
      </c>
      <c r="OX101">
        <v>0</v>
      </c>
      <c r="OY101">
        <v>35</v>
      </c>
      <c r="OZ101" t="s">
        <v>7515</v>
      </c>
      <c r="PA101" t="s">
        <v>7515</v>
      </c>
      <c r="PB101" t="s">
        <v>7515</v>
      </c>
      <c r="PC101" t="s">
        <v>7515</v>
      </c>
      <c r="PD101" t="s">
        <v>7515</v>
      </c>
      <c r="PE101" t="s">
        <v>7515</v>
      </c>
      <c r="PF101" t="s">
        <v>7515</v>
      </c>
      <c r="PG101" t="s">
        <v>7515</v>
      </c>
      <c r="PH101" t="s">
        <v>7515</v>
      </c>
      <c r="PI101" t="s">
        <v>7515</v>
      </c>
      <c r="PJ101" t="s">
        <v>7515</v>
      </c>
      <c r="PK101" t="s">
        <v>7515</v>
      </c>
      <c r="PL101" t="s">
        <v>7515</v>
      </c>
      <c r="PM101" t="s">
        <v>7515</v>
      </c>
      <c r="PN101" t="s">
        <v>7515</v>
      </c>
      <c r="PO101" t="s">
        <v>7515</v>
      </c>
      <c r="PP101" t="s">
        <v>7515</v>
      </c>
      <c r="PQ101" t="s">
        <v>7516</v>
      </c>
      <c r="PR101" t="s">
        <v>7515</v>
      </c>
      <c r="PS101" t="s">
        <v>7515</v>
      </c>
      <c r="PT101" t="s">
        <v>7515</v>
      </c>
      <c r="PU101" t="s">
        <v>7515</v>
      </c>
      <c r="PV101" t="s">
        <v>7515</v>
      </c>
      <c r="PW101" t="s">
        <v>7515</v>
      </c>
      <c r="PX101" t="s">
        <v>7515</v>
      </c>
      <c r="PY101" t="s">
        <v>7515</v>
      </c>
      <c r="PZ101" t="s">
        <v>7515</v>
      </c>
      <c r="QA101" t="s">
        <v>7515</v>
      </c>
      <c r="QB101" t="s">
        <v>7515</v>
      </c>
      <c r="QC101" t="s">
        <v>7515</v>
      </c>
      <c r="QE101" t="s">
        <v>7515</v>
      </c>
      <c r="QF101" t="s">
        <v>7516</v>
      </c>
      <c r="QG101" t="s">
        <v>7515</v>
      </c>
      <c r="QH101" t="s">
        <v>7515</v>
      </c>
      <c r="QI101" t="s">
        <v>7515</v>
      </c>
      <c r="QJ101" t="s">
        <v>7515</v>
      </c>
      <c r="QK101" t="s">
        <v>7515</v>
      </c>
      <c r="RP101">
        <f t="shared" si="2"/>
        <v>4</v>
      </c>
      <c r="RS101">
        <f t="shared" si="3"/>
        <v>8</v>
      </c>
    </row>
    <row r="102" spans="1:487" x14ac:dyDescent="0.3">
      <c r="A102">
        <v>70089</v>
      </c>
      <c r="B102">
        <v>293</v>
      </c>
      <c r="C102">
        <v>0</v>
      </c>
      <c r="D102">
        <v>5</v>
      </c>
      <c r="E102">
        <v>12</v>
      </c>
      <c r="F102">
        <v>78</v>
      </c>
      <c r="G102">
        <v>102</v>
      </c>
      <c r="H102">
        <v>15</v>
      </c>
      <c r="I102" t="s">
        <v>6793</v>
      </c>
      <c r="J102" t="s">
        <v>6793</v>
      </c>
      <c r="O102" t="s">
        <v>6793</v>
      </c>
      <c r="P102" t="s">
        <v>7515</v>
      </c>
      <c r="Q102" t="s">
        <v>7515</v>
      </c>
      <c r="R102" t="s">
        <v>7515</v>
      </c>
      <c r="S102" t="s">
        <v>7515</v>
      </c>
      <c r="T102" t="s">
        <v>7515</v>
      </c>
      <c r="U102" t="s">
        <v>7515</v>
      </c>
      <c r="V102" t="s">
        <v>7515</v>
      </c>
      <c r="W102" t="s">
        <v>7515</v>
      </c>
      <c r="X102" t="s">
        <v>7515</v>
      </c>
      <c r="Y102" t="s">
        <v>7515</v>
      </c>
      <c r="Z102" t="s">
        <v>7515</v>
      </c>
      <c r="AA102" t="s">
        <v>7515</v>
      </c>
      <c r="AB102" t="s">
        <v>7515</v>
      </c>
      <c r="AC102" t="s">
        <v>7515</v>
      </c>
      <c r="AD102" t="s">
        <v>7515</v>
      </c>
      <c r="AE102" t="s">
        <v>7516</v>
      </c>
      <c r="AF102" t="s">
        <v>7515</v>
      </c>
      <c r="AG102" t="s">
        <v>7515</v>
      </c>
      <c r="AH102" t="s">
        <v>7515</v>
      </c>
      <c r="AI102" t="s">
        <v>6796</v>
      </c>
      <c r="AQ102" t="s">
        <v>6985</v>
      </c>
      <c r="AR102" t="s">
        <v>6794</v>
      </c>
      <c r="AS102" t="s">
        <v>6794</v>
      </c>
      <c r="AT102" t="s">
        <v>6</v>
      </c>
      <c r="AU102" t="s">
        <v>6</v>
      </c>
      <c r="AV102" t="s">
        <v>6992</v>
      </c>
      <c r="AW102" t="s">
        <v>6966</v>
      </c>
      <c r="AX102" t="s">
        <v>6794</v>
      </c>
      <c r="AY102" t="s">
        <v>6813</v>
      </c>
      <c r="AZ102" t="s">
        <v>7531</v>
      </c>
      <c r="BA102" t="s">
        <v>6991</v>
      </c>
      <c r="BC102" t="s">
        <v>6794</v>
      </c>
      <c r="BD102" t="s">
        <v>6794</v>
      </c>
      <c r="BE102" t="s">
        <v>6794</v>
      </c>
      <c r="BF102" t="s">
        <v>6794</v>
      </c>
      <c r="BG102" t="s">
        <v>6794</v>
      </c>
      <c r="BH102" t="s">
        <v>6794</v>
      </c>
      <c r="BI102" t="s">
        <v>6794</v>
      </c>
      <c r="BJ102" t="s">
        <v>6793</v>
      </c>
      <c r="BK102" t="s">
        <v>6794</v>
      </c>
      <c r="BL102" t="s">
        <v>6794</v>
      </c>
      <c r="BM102" t="s">
        <v>7026</v>
      </c>
      <c r="BN102" t="s">
        <v>7026</v>
      </c>
      <c r="BO102" t="s">
        <v>6794</v>
      </c>
      <c r="BQ102" t="s">
        <v>7547</v>
      </c>
      <c r="BR102" t="s">
        <v>6</v>
      </c>
      <c r="BS102" t="s">
        <v>7519</v>
      </c>
      <c r="BT102" t="s">
        <v>6</v>
      </c>
      <c r="BU102" t="s">
        <v>6</v>
      </c>
      <c r="BV102" t="s">
        <v>7561</v>
      </c>
      <c r="BW102" t="s">
        <v>7515</v>
      </c>
      <c r="BX102" t="s">
        <v>7516</v>
      </c>
      <c r="BY102" t="s">
        <v>7515</v>
      </c>
      <c r="BZ102" t="s">
        <v>7515</v>
      </c>
      <c r="CA102" t="s">
        <v>7515</v>
      </c>
      <c r="CB102" t="s">
        <v>7515</v>
      </c>
      <c r="CC102" t="s">
        <v>7515</v>
      </c>
      <c r="CD102" t="s">
        <v>7515</v>
      </c>
      <c r="CE102" t="s">
        <v>7515</v>
      </c>
      <c r="CF102" t="s">
        <v>7515</v>
      </c>
      <c r="CG102" t="s">
        <v>7515</v>
      </c>
      <c r="CH102" t="s">
        <v>7515</v>
      </c>
      <c r="CI102" t="s">
        <v>6794</v>
      </c>
      <c r="CJ102" t="s">
        <v>6794</v>
      </c>
      <c r="CK102" t="s">
        <v>6</v>
      </c>
      <c r="CL102" t="s">
        <v>6966</v>
      </c>
      <c r="CM102" t="s">
        <v>6</v>
      </c>
      <c r="CN102" t="s">
        <v>6</v>
      </c>
      <c r="CO102" t="s">
        <v>6794</v>
      </c>
      <c r="CP102" t="s">
        <v>6794</v>
      </c>
      <c r="CQ102" t="s">
        <v>6794</v>
      </c>
      <c r="CR102" t="s">
        <v>6794</v>
      </c>
      <c r="CS102" t="s">
        <v>6794</v>
      </c>
      <c r="CT102" t="s">
        <v>6794</v>
      </c>
      <c r="CU102" t="s">
        <v>6794</v>
      </c>
      <c r="CV102" t="s">
        <v>6794</v>
      </c>
      <c r="CW102" t="s">
        <v>6794</v>
      </c>
      <c r="CX102" t="s">
        <v>7545</v>
      </c>
      <c r="CY102" t="s">
        <v>7546</v>
      </c>
      <c r="CZ102" t="s">
        <v>6966</v>
      </c>
      <c r="DA102" t="s">
        <v>6793</v>
      </c>
      <c r="DB102">
        <v>2</v>
      </c>
      <c r="DC102">
        <v>2</v>
      </c>
      <c r="DD102">
        <v>2</v>
      </c>
      <c r="DE102" t="s">
        <v>6794</v>
      </c>
      <c r="EA102" t="s">
        <v>31</v>
      </c>
      <c r="EJ102" t="s">
        <v>6794</v>
      </c>
      <c r="EP102" t="s">
        <v>6794</v>
      </c>
      <c r="OI102" t="s">
        <v>7526</v>
      </c>
      <c r="OJ102" t="s">
        <v>6</v>
      </c>
      <c r="OK102" t="s">
        <v>6</v>
      </c>
      <c r="OL102" t="s">
        <v>6</v>
      </c>
      <c r="OM102" t="s">
        <v>7548</v>
      </c>
      <c r="ON102" t="s">
        <v>7529</v>
      </c>
      <c r="OO102" t="s">
        <v>7548</v>
      </c>
      <c r="OP102">
        <v>1</v>
      </c>
      <c r="OQ102" t="s">
        <v>28</v>
      </c>
      <c r="OR102" t="s">
        <v>265</v>
      </c>
      <c r="OS102">
        <v>2007</v>
      </c>
      <c r="OT102">
        <v>8</v>
      </c>
      <c r="OU102">
        <v>1</v>
      </c>
      <c r="OV102">
        <v>8</v>
      </c>
      <c r="OW102">
        <v>1</v>
      </c>
      <c r="OX102">
        <v>0</v>
      </c>
      <c r="OY102">
        <v>35</v>
      </c>
      <c r="QE102" t="s">
        <v>7515</v>
      </c>
      <c r="QF102" t="s">
        <v>7515</v>
      </c>
      <c r="QG102" t="s">
        <v>7515</v>
      </c>
      <c r="QH102" t="s">
        <v>7515</v>
      </c>
      <c r="QI102" t="s">
        <v>7515</v>
      </c>
      <c r="QJ102" t="s">
        <v>7515</v>
      </c>
      <c r="QK102" t="s">
        <v>7516</v>
      </c>
      <c r="RP102">
        <f t="shared" si="2"/>
        <v>-1</v>
      </c>
      <c r="RS102">
        <f t="shared" si="3"/>
        <v>5</v>
      </c>
    </row>
    <row r="103" spans="1:487" x14ac:dyDescent="0.3">
      <c r="A103">
        <v>70090</v>
      </c>
      <c r="B103">
        <v>296</v>
      </c>
      <c r="C103">
        <v>0</v>
      </c>
      <c r="D103">
        <v>5</v>
      </c>
      <c r="E103">
        <v>21</v>
      </c>
      <c r="F103">
        <v>114</v>
      </c>
      <c r="G103">
        <v>102</v>
      </c>
      <c r="H103">
        <v>3</v>
      </c>
      <c r="I103" t="s">
        <v>6793</v>
      </c>
      <c r="J103" t="s">
        <v>6793</v>
      </c>
      <c r="O103" t="s">
        <v>6793</v>
      </c>
      <c r="P103" t="s">
        <v>7515</v>
      </c>
      <c r="Q103" t="s">
        <v>7515</v>
      </c>
      <c r="R103" t="s">
        <v>7515</v>
      </c>
      <c r="S103" t="s">
        <v>7515</v>
      </c>
      <c r="T103" t="s">
        <v>7516</v>
      </c>
      <c r="U103" t="s">
        <v>7515</v>
      </c>
      <c r="V103" t="s">
        <v>7515</v>
      </c>
      <c r="W103" t="s">
        <v>7515</v>
      </c>
      <c r="X103" t="s">
        <v>7515</v>
      </c>
      <c r="Y103" t="s">
        <v>7515</v>
      </c>
      <c r="Z103" t="s">
        <v>7515</v>
      </c>
      <c r="AA103" t="s">
        <v>7515</v>
      </c>
      <c r="AB103" t="s">
        <v>7515</v>
      </c>
      <c r="AC103" t="s">
        <v>7515</v>
      </c>
      <c r="AD103" t="s">
        <v>7515</v>
      </c>
      <c r="AE103" t="s">
        <v>7515</v>
      </c>
      <c r="AF103" t="s">
        <v>7515</v>
      </c>
      <c r="AG103" t="s">
        <v>7515</v>
      </c>
      <c r="AH103" t="s">
        <v>7515</v>
      </c>
      <c r="AJ103">
        <v>1</v>
      </c>
      <c r="AK103">
        <v>1</v>
      </c>
      <c r="AL103">
        <v>0</v>
      </c>
      <c r="AM103">
        <v>10</v>
      </c>
      <c r="AN103" t="s">
        <v>6845</v>
      </c>
      <c r="AQ103" t="s">
        <v>6757</v>
      </c>
      <c r="AR103" t="s">
        <v>6794</v>
      </c>
      <c r="AS103" t="s">
        <v>6794</v>
      </c>
      <c r="AT103">
        <v>0</v>
      </c>
      <c r="AU103">
        <v>20</v>
      </c>
      <c r="AV103" t="s">
        <v>7568</v>
      </c>
      <c r="AW103" t="s">
        <v>6966</v>
      </c>
      <c r="AX103" t="s">
        <v>6794</v>
      </c>
      <c r="AY103" t="s">
        <v>6813</v>
      </c>
      <c r="AZ103" t="s">
        <v>7562</v>
      </c>
      <c r="BA103" t="s">
        <v>6991</v>
      </c>
      <c r="BC103" t="s">
        <v>6793</v>
      </c>
      <c r="BD103" t="s">
        <v>6794</v>
      </c>
      <c r="BE103" t="s">
        <v>6793</v>
      </c>
      <c r="BF103" t="s">
        <v>6966</v>
      </c>
      <c r="BH103" t="s">
        <v>6794</v>
      </c>
      <c r="BI103" t="s">
        <v>6793</v>
      </c>
      <c r="BJ103" t="s">
        <v>6793</v>
      </c>
      <c r="BK103" t="s">
        <v>6794</v>
      </c>
      <c r="BL103" t="s">
        <v>6966</v>
      </c>
      <c r="BM103" t="s">
        <v>7025</v>
      </c>
      <c r="BN103" t="s">
        <v>7021</v>
      </c>
      <c r="BO103" t="s">
        <v>6794</v>
      </c>
      <c r="BQ103">
        <v>50</v>
      </c>
      <c r="BR103">
        <v>10</v>
      </c>
      <c r="BS103" t="s">
        <v>7533</v>
      </c>
      <c r="BT103" t="s">
        <v>7576</v>
      </c>
      <c r="BU103" t="s">
        <v>7559</v>
      </c>
      <c r="BV103">
        <v>10</v>
      </c>
      <c r="BW103" t="s">
        <v>7516</v>
      </c>
      <c r="BX103" t="s">
        <v>7515</v>
      </c>
      <c r="BY103" t="s">
        <v>7515</v>
      </c>
      <c r="BZ103" t="s">
        <v>7515</v>
      </c>
      <c r="CA103" t="s">
        <v>7515</v>
      </c>
      <c r="CB103" t="s">
        <v>7515</v>
      </c>
      <c r="CC103" t="s">
        <v>7515</v>
      </c>
      <c r="CD103" t="s">
        <v>7515</v>
      </c>
      <c r="CE103" t="s">
        <v>7515</v>
      </c>
      <c r="CF103" t="s">
        <v>7515</v>
      </c>
      <c r="CG103" t="s">
        <v>7515</v>
      </c>
      <c r="CH103" t="s">
        <v>7515</v>
      </c>
      <c r="CI103" t="s">
        <v>6794</v>
      </c>
      <c r="CJ103" t="s">
        <v>6793</v>
      </c>
      <c r="CO103" t="s">
        <v>6793</v>
      </c>
      <c r="CP103" t="s">
        <v>6794</v>
      </c>
      <c r="CQ103" t="s">
        <v>6794</v>
      </c>
      <c r="CR103" t="s">
        <v>6794</v>
      </c>
      <c r="CS103" t="s">
        <v>6794</v>
      </c>
      <c r="CT103" t="s">
        <v>6793</v>
      </c>
      <c r="CU103" t="s">
        <v>6794</v>
      </c>
      <c r="CV103" t="s">
        <v>6794</v>
      </c>
      <c r="CW103" t="s">
        <v>6794</v>
      </c>
      <c r="CX103" t="s">
        <v>7520</v>
      </c>
      <c r="CY103" t="s">
        <v>7521</v>
      </c>
      <c r="CZ103" t="s">
        <v>7587</v>
      </c>
      <c r="DA103" t="s">
        <v>6793</v>
      </c>
      <c r="DB103">
        <v>2</v>
      </c>
      <c r="DC103">
        <v>3</v>
      </c>
      <c r="DD103">
        <v>4</v>
      </c>
      <c r="DE103" t="s">
        <v>6794</v>
      </c>
      <c r="EA103">
        <v>2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2</v>
      </c>
      <c r="EJ103" t="s">
        <v>6793</v>
      </c>
      <c r="EK103" t="s">
        <v>7573</v>
      </c>
      <c r="EM103">
        <v>1</v>
      </c>
      <c r="EN103">
        <v>2007</v>
      </c>
      <c r="EP103" t="s">
        <v>6793</v>
      </c>
      <c r="JO103" t="s">
        <v>7524</v>
      </c>
      <c r="JP103" t="s">
        <v>6</v>
      </c>
      <c r="JQ103" t="s">
        <v>6</v>
      </c>
      <c r="JR103" t="s">
        <v>6</v>
      </c>
      <c r="JU103" t="s">
        <v>6794</v>
      </c>
      <c r="JV103" t="s">
        <v>6793</v>
      </c>
      <c r="KM103" t="s">
        <v>7524</v>
      </c>
      <c r="KN103" t="s">
        <v>6</v>
      </c>
      <c r="KO103" t="s">
        <v>6</v>
      </c>
      <c r="KP103" t="s">
        <v>7578</v>
      </c>
      <c r="KS103" t="s">
        <v>6794</v>
      </c>
      <c r="KT103" t="s">
        <v>6793</v>
      </c>
      <c r="OI103" t="s">
        <v>7526</v>
      </c>
      <c r="OJ103" t="s">
        <v>7526</v>
      </c>
      <c r="OK103" t="s">
        <v>7527</v>
      </c>
      <c r="OL103" t="s">
        <v>7527</v>
      </c>
      <c r="OM103" t="s">
        <v>7528</v>
      </c>
      <c r="ON103" t="s">
        <v>7539</v>
      </c>
      <c r="OO103" t="s">
        <v>7528</v>
      </c>
      <c r="OP103">
        <v>1</v>
      </c>
      <c r="OQ103" t="s">
        <v>28</v>
      </c>
      <c r="OR103" t="s">
        <v>7549</v>
      </c>
      <c r="OS103">
        <v>2006</v>
      </c>
      <c r="OT103">
        <v>3</v>
      </c>
      <c r="OU103">
        <v>2</v>
      </c>
      <c r="OV103">
        <v>3</v>
      </c>
      <c r="OW103">
        <v>1</v>
      </c>
      <c r="OX103">
        <v>1</v>
      </c>
      <c r="OY103">
        <v>70</v>
      </c>
      <c r="OZ103" t="s">
        <v>7515</v>
      </c>
      <c r="PA103" t="s">
        <v>7515</v>
      </c>
      <c r="PB103" t="s">
        <v>7515</v>
      </c>
      <c r="PC103" t="s">
        <v>7515</v>
      </c>
      <c r="PD103" t="s">
        <v>7515</v>
      </c>
      <c r="PE103" t="s">
        <v>7515</v>
      </c>
      <c r="PF103" t="s">
        <v>7515</v>
      </c>
      <c r="PG103" t="s">
        <v>7515</v>
      </c>
      <c r="PH103" t="s">
        <v>7515</v>
      </c>
      <c r="PI103" t="s">
        <v>7515</v>
      </c>
      <c r="PJ103" t="s">
        <v>7515</v>
      </c>
      <c r="PK103" t="s">
        <v>7515</v>
      </c>
      <c r="PL103" t="s">
        <v>7515</v>
      </c>
      <c r="PM103" t="s">
        <v>7515</v>
      </c>
      <c r="PN103" t="s">
        <v>7515</v>
      </c>
      <c r="PO103" t="s">
        <v>7515</v>
      </c>
      <c r="PP103" t="s">
        <v>7515</v>
      </c>
      <c r="PQ103" t="s">
        <v>7516</v>
      </c>
      <c r="PR103" t="s">
        <v>7515</v>
      </c>
      <c r="PS103" t="s">
        <v>7515</v>
      </c>
      <c r="PT103" t="s">
        <v>7516</v>
      </c>
      <c r="PU103" t="s">
        <v>7515</v>
      </c>
      <c r="PV103" t="s">
        <v>7515</v>
      </c>
      <c r="PW103" t="s">
        <v>7515</v>
      </c>
      <c r="PX103" t="s">
        <v>7515</v>
      </c>
      <c r="PY103" t="s">
        <v>7515</v>
      </c>
      <c r="PZ103" t="s">
        <v>7515</v>
      </c>
      <c r="QA103" t="s">
        <v>7515</v>
      </c>
      <c r="QB103" t="s">
        <v>7515</v>
      </c>
      <c r="QC103" t="s">
        <v>7515</v>
      </c>
      <c r="QE103" t="s">
        <v>7516</v>
      </c>
      <c r="QF103" t="s">
        <v>7515</v>
      </c>
      <c r="QG103" t="s">
        <v>7515</v>
      </c>
      <c r="QH103" t="s">
        <v>7515</v>
      </c>
      <c r="QI103" t="s">
        <v>7515</v>
      </c>
      <c r="QJ103" t="s">
        <v>7515</v>
      </c>
      <c r="QK103" t="s">
        <v>7515</v>
      </c>
      <c r="RP103">
        <f t="shared" si="2"/>
        <v>2</v>
      </c>
      <c r="RS103">
        <f t="shared" si="3"/>
        <v>4</v>
      </c>
    </row>
    <row r="104" spans="1:487" x14ac:dyDescent="0.3">
      <c r="A104">
        <v>70091</v>
      </c>
      <c r="B104">
        <v>299</v>
      </c>
      <c r="C104">
        <v>0</v>
      </c>
      <c r="D104">
        <v>5</v>
      </c>
      <c r="E104">
        <v>10</v>
      </c>
      <c r="F104">
        <v>81</v>
      </c>
      <c r="G104">
        <v>102</v>
      </c>
      <c r="H104">
        <v>10</v>
      </c>
      <c r="I104" t="s">
        <v>6793</v>
      </c>
      <c r="J104" t="s">
        <v>6793</v>
      </c>
      <c r="O104" t="s">
        <v>6793</v>
      </c>
      <c r="P104" t="s">
        <v>7516</v>
      </c>
      <c r="Q104" t="s">
        <v>7515</v>
      </c>
      <c r="R104" t="s">
        <v>7515</v>
      </c>
      <c r="S104" t="s">
        <v>7515</v>
      </c>
      <c r="T104" t="s">
        <v>7515</v>
      </c>
      <c r="U104" t="s">
        <v>7515</v>
      </c>
      <c r="V104" t="s">
        <v>7515</v>
      </c>
      <c r="W104" t="s">
        <v>7515</v>
      </c>
      <c r="X104" t="s">
        <v>7515</v>
      </c>
      <c r="Y104" t="s">
        <v>7515</v>
      </c>
      <c r="Z104" t="s">
        <v>7515</v>
      </c>
      <c r="AA104" t="s">
        <v>7515</v>
      </c>
      <c r="AB104" t="s">
        <v>7515</v>
      </c>
      <c r="AC104" t="s">
        <v>7515</v>
      </c>
      <c r="AD104" t="s">
        <v>7515</v>
      </c>
      <c r="AE104" t="s">
        <v>7515</v>
      </c>
      <c r="AF104" t="s">
        <v>7515</v>
      </c>
      <c r="AG104" t="s">
        <v>7515</v>
      </c>
      <c r="AH104" t="s">
        <v>7515</v>
      </c>
      <c r="AI104" t="s">
        <v>7517</v>
      </c>
      <c r="AL104" t="s">
        <v>7547</v>
      </c>
      <c r="AM104" t="s">
        <v>7547</v>
      </c>
      <c r="AN104" t="s">
        <v>6845</v>
      </c>
      <c r="AQ104" t="s">
        <v>6994</v>
      </c>
      <c r="AR104" t="s">
        <v>6794</v>
      </c>
      <c r="AS104" t="s">
        <v>6794</v>
      </c>
      <c r="AT104" t="s">
        <v>6</v>
      </c>
      <c r="AU104" t="s">
        <v>6</v>
      </c>
      <c r="AV104" t="s">
        <v>7568</v>
      </c>
      <c r="AW104" t="s">
        <v>6966</v>
      </c>
      <c r="AX104" t="s">
        <v>6794</v>
      </c>
      <c r="AY104" t="s">
        <v>6813</v>
      </c>
      <c r="AZ104" t="s">
        <v>7531</v>
      </c>
      <c r="BA104" t="s">
        <v>6991</v>
      </c>
      <c r="BC104" t="s">
        <v>6794</v>
      </c>
      <c r="BD104" t="s">
        <v>6794</v>
      </c>
      <c r="BE104" t="s">
        <v>6793</v>
      </c>
      <c r="BF104" t="s">
        <v>6793</v>
      </c>
      <c r="BH104" t="s">
        <v>6794</v>
      </c>
      <c r="BI104" t="s">
        <v>6793</v>
      </c>
      <c r="BJ104" t="s">
        <v>6794</v>
      </c>
      <c r="BK104" t="s">
        <v>6794</v>
      </c>
      <c r="BL104" t="s">
        <v>6794</v>
      </c>
      <c r="BM104" t="s">
        <v>7026</v>
      </c>
      <c r="BN104" t="s">
        <v>7022</v>
      </c>
      <c r="BO104" t="s">
        <v>6794</v>
      </c>
      <c r="BQ104" t="s">
        <v>7547</v>
      </c>
      <c r="BR104" t="s">
        <v>6</v>
      </c>
      <c r="BS104" t="s">
        <v>7519</v>
      </c>
      <c r="BT104" t="s">
        <v>6</v>
      </c>
      <c r="BU104" t="s">
        <v>7025</v>
      </c>
      <c r="BV104" t="s">
        <v>7543</v>
      </c>
      <c r="BW104" t="s">
        <v>7515</v>
      </c>
      <c r="BX104" t="s">
        <v>7515</v>
      </c>
      <c r="BY104" t="s">
        <v>7516</v>
      </c>
      <c r="BZ104" t="s">
        <v>7515</v>
      </c>
      <c r="CA104" t="s">
        <v>7515</v>
      </c>
      <c r="CB104" t="s">
        <v>7515</v>
      </c>
      <c r="CC104" t="s">
        <v>7515</v>
      </c>
      <c r="CD104" t="s">
        <v>7515</v>
      </c>
      <c r="CE104" t="s">
        <v>7515</v>
      </c>
      <c r="CF104" t="s">
        <v>7515</v>
      </c>
      <c r="CG104" t="s">
        <v>7515</v>
      </c>
      <c r="CH104" t="s">
        <v>7515</v>
      </c>
      <c r="CI104" t="s">
        <v>6793</v>
      </c>
      <c r="CJ104" t="s">
        <v>6794</v>
      </c>
      <c r="CO104" t="s">
        <v>6793</v>
      </c>
      <c r="CP104" t="s">
        <v>6793</v>
      </c>
      <c r="CQ104" t="s">
        <v>6794</v>
      </c>
      <c r="CR104" t="s">
        <v>6793</v>
      </c>
      <c r="CS104" t="s">
        <v>6794</v>
      </c>
      <c r="CT104" t="s">
        <v>6794</v>
      </c>
      <c r="CU104" t="s">
        <v>6794</v>
      </c>
      <c r="CV104" t="s">
        <v>6793</v>
      </c>
      <c r="CW104" t="s">
        <v>6793</v>
      </c>
      <c r="CX104" t="s">
        <v>7520</v>
      </c>
      <c r="CY104" t="s">
        <v>7521</v>
      </c>
      <c r="CZ104" t="s">
        <v>7522</v>
      </c>
      <c r="DA104" t="s">
        <v>6793</v>
      </c>
      <c r="DB104">
        <v>2</v>
      </c>
      <c r="DC104">
        <v>3</v>
      </c>
      <c r="DD104">
        <v>3</v>
      </c>
      <c r="DE104" t="s">
        <v>6794</v>
      </c>
      <c r="EA104">
        <v>3</v>
      </c>
      <c r="EC104">
        <v>0</v>
      </c>
      <c r="ED104">
        <v>0</v>
      </c>
      <c r="EE104">
        <v>0</v>
      </c>
      <c r="EF104">
        <v>1</v>
      </c>
      <c r="EG104">
        <v>0</v>
      </c>
      <c r="EH104">
        <v>0</v>
      </c>
      <c r="EI104">
        <v>2</v>
      </c>
      <c r="EJ104" t="s">
        <v>6794</v>
      </c>
      <c r="EP104" t="s">
        <v>6794</v>
      </c>
      <c r="OI104" t="s">
        <v>7526</v>
      </c>
      <c r="OJ104" t="s">
        <v>7526</v>
      </c>
      <c r="OK104" t="s">
        <v>7527</v>
      </c>
      <c r="OL104" t="s">
        <v>7526</v>
      </c>
      <c r="OM104" t="s">
        <v>7528</v>
      </c>
      <c r="ON104" t="s">
        <v>7539</v>
      </c>
      <c r="OO104" t="s">
        <v>7528</v>
      </c>
      <c r="OP104">
        <v>1</v>
      </c>
      <c r="OQ104" t="s">
        <v>28</v>
      </c>
      <c r="OR104" t="s">
        <v>212</v>
      </c>
      <c r="OS104">
        <v>2007</v>
      </c>
      <c r="OT104">
        <v>9</v>
      </c>
      <c r="OU104">
        <v>1</v>
      </c>
      <c r="OV104">
        <v>9</v>
      </c>
      <c r="OW104">
        <v>0</v>
      </c>
      <c r="OX104">
        <v>1</v>
      </c>
      <c r="OY104">
        <v>35</v>
      </c>
      <c r="QE104" t="s">
        <v>7516</v>
      </c>
      <c r="QF104" t="s">
        <v>7515</v>
      </c>
      <c r="QG104" t="s">
        <v>7515</v>
      </c>
      <c r="QH104" t="s">
        <v>7515</v>
      </c>
      <c r="QI104" t="s">
        <v>7515</v>
      </c>
      <c r="QJ104" t="s">
        <v>7515</v>
      </c>
      <c r="QK104" t="s">
        <v>7515</v>
      </c>
      <c r="RP104">
        <f t="shared" si="2"/>
        <v>-1</v>
      </c>
      <c r="RS104">
        <f t="shared" si="3"/>
        <v>5</v>
      </c>
    </row>
    <row r="105" spans="1:487" x14ac:dyDescent="0.3">
      <c r="A105">
        <v>70092</v>
      </c>
      <c r="B105">
        <v>301</v>
      </c>
      <c r="C105">
        <v>0</v>
      </c>
      <c r="D105">
        <v>5</v>
      </c>
      <c r="E105">
        <v>16</v>
      </c>
      <c r="F105">
        <v>81</v>
      </c>
      <c r="G105">
        <v>102</v>
      </c>
      <c r="H105">
        <v>3</v>
      </c>
      <c r="I105" t="s">
        <v>6793</v>
      </c>
      <c r="J105" t="s">
        <v>6793</v>
      </c>
      <c r="O105" t="s">
        <v>6793</v>
      </c>
      <c r="P105" t="s">
        <v>7515</v>
      </c>
      <c r="Q105" t="s">
        <v>7515</v>
      </c>
      <c r="R105" t="s">
        <v>7515</v>
      </c>
      <c r="S105" t="s">
        <v>7515</v>
      </c>
      <c r="T105" t="s">
        <v>7515</v>
      </c>
      <c r="U105" t="s">
        <v>7515</v>
      </c>
      <c r="V105" t="s">
        <v>7515</v>
      </c>
      <c r="W105" t="s">
        <v>7515</v>
      </c>
      <c r="X105" t="s">
        <v>7515</v>
      </c>
      <c r="Y105" t="s">
        <v>7515</v>
      </c>
      <c r="Z105" t="s">
        <v>7516</v>
      </c>
      <c r="AA105" t="s">
        <v>7515</v>
      </c>
      <c r="AB105" t="s">
        <v>7515</v>
      </c>
      <c r="AC105" t="s">
        <v>7515</v>
      </c>
      <c r="AD105" t="s">
        <v>7515</v>
      </c>
      <c r="AE105" t="s">
        <v>7515</v>
      </c>
      <c r="AF105" t="s">
        <v>7515</v>
      </c>
      <c r="AG105" t="s">
        <v>7515</v>
      </c>
      <c r="AH105" t="s">
        <v>7515</v>
      </c>
      <c r="AI105" t="s">
        <v>6796</v>
      </c>
      <c r="AQ105" t="s">
        <v>6985</v>
      </c>
      <c r="AR105" t="s">
        <v>6794</v>
      </c>
      <c r="AS105" t="s">
        <v>6793</v>
      </c>
      <c r="AT105">
        <v>0</v>
      </c>
      <c r="AU105">
        <v>15</v>
      </c>
      <c r="AV105" t="s">
        <v>6988</v>
      </c>
      <c r="AW105" t="s">
        <v>6793</v>
      </c>
      <c r="AX105" t="s">
        <v>6793</v>
      </c>
      <c r="AY105" t="s">
        <v>6</v>
      </c>
      <c r="BA105" t="s">
        <v>7553</v>
      </c>
      <c r="BC105" t="s">
        <v>6794</v>
      </c>
      <c r="BD105" t="s">
        <v>6794</v>
      </c>
      <c r="BE105" t="s">
        <v>6794</v>
      </c>
      <c r="BF105" t="s">
        <v>6794</v>
      </c>
      <c r="BG105" t="s">
        <v>6793</v>
      </c>
      <c r="BH105" t="s">
        <v>6794</v>
      </c>
      <c r="BI105" t="s">
        <v>6794</v>
      </c>
      <c r="BJ105" t="s">
        <v>6794</v>
      </c>
      <c r="BK105" t="s">
        <v>6794</v>
      </c>
      <c r="BL105" t="s">
        <v>6794</v>
      </c>
      <c r="BM105" t="s">
        <v>7031</v>
      </c>
      <c r="BN105" t="s">
        <v>6</v>
      </c>
      <c r="BO105" t="s">
        <v>6794</v>
      </c>
      <c r="BQ105" t="s">
        <v>7547</v>
      </c>
      <c r="BR105" t="s">
        <v>7532</v>
      </c>
      <c r="BS105" t="s">
        <v>7519</v>
      </c>
      <c r="BT105" t="s">
        <v>6</v>
      </c>
      <c r="BU105" t="s">
        <v>7559</v>
      </c>
      <c r="BV105" t="s">
        <v>7535</v>
      </c>
      <c r="BW105" t="s">
        <v>7516</v>
      </c>
      <c r="BX105" t="s">
        <v>7515</v>
      </c>
      <c r="BY105" t="s">
        <v>7515</v>
      </c>
      <c r="BZ105" t="s">
        <v>7515</v>
      </c>
      <c r="CA105" t="s">
        <v>7515</v>
      </c>
      <c r="CB105" t="s">
        <v>7515</v>
      </c>
      <c r="CC105" t="s">
        <v>7515</v>
      </c>
      <c r="CD105" t="s">
        <v>7515</v>
      </c>
      <c r="CE105" t="s">
        <v>7515</v>
      </c>
      <c r="CF105" t="s">
        <v>7515</v>
      </c>
      <c r="CG105" t="s">
        <v>7515</v>
      </c>
      <c r="CH105" t="s">
        <v>7515</v>
      </c>
      <c r="CI105" t="s">
        <v>6793</v>
      </c>
      <c r="CJ105" t="s">
        <v>6794</v>
      </c>
      <c r="CO105" t="s">
        <v>6794</v>
      </c>
      <c r="CP105" t="s">
        <v>6794</v>
      </c>
      <c r="CQ105" t="s">
        <v>6794</v>
      </c>
      <c r="CR105" t="s">
        <v>6794</v>
      </c>
      <c r="CS105" t="s">
        <v>6794</v>
      </c>
      <c r="CT105" t="s">
        <v>6794</v>
      </c>
      <c r="CU105" t="s">
        <v>6794</v>
      </c>
      <c r="CV105" t="s">
        <v>6794</v>
      </c>
      <c r="CW105" t="s">
        <v>6794</v>
      </c>
      <c r="CX105" t="s">
        <v>7520</v>
      </c>
      <c r="CY105" t="s">
        <v>7521</v>
      </c>
      <c r="CZ105" t="s">
        <v>7536</v>
      </c>
      <c r="DA105" t="s">
        <v>6793</v>
      </c>
      <c r="DB105">
        <v>2</v>
      </c>
      <c r="DC105">
        <v>3</v>
      </c>
      <c r="DD105">
        <v>4</v>
      </c>
      <c r="DE105" t="s">
        <v>6794</v>
      </c>
      <c r="EA105">
        <v>2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2</v>
      </c>
      <c r="EJ105" t="s">
        <v>6794</v>
      </c>
      <c r="EP105" t="s">
        <v>6966</v>
      </c>
      <c r="OI105" t="s">
        <v>7527</v>
      </c>
      <c r="OJ105" t="s">
        <v>7526</v>
      </c>
      <c r="OK105" t="s">
        <v>7527</v>
      </c>
      <c r="OL105" t="s">
        <v>7527</v>
      </c>
      <c r="OM105" t="s">
        <v>7528</v>
      </c>
      <c r="ON105" t="s">
        <v>7529</v>
      </c>
      <c r="OO105" t="s">
        <v>7528</v>
      </c>
      <c r="OP105">
        <v>1</v>
      </c>
      <c r="OQ105" t="s">
        <v>28</v>
      </c>
      <c r="OR105" t="s">
        <v>7549</v>
      </c>
      <c r="OS105">
        <v>2007</v>
      </c>
      <c r="OT105">
        <v>10</v>
      </c>
      <c r="OU105">
        <v>1</v>
      </c>
      <c r="OV105">
        <v>10</v>
      </c>
      <c r="OW105">
        <v>1</v>
      </c>
      <c r="OX105">
        <v>0</v>
      </c>
      <c r="OY105">
        <v>35</v>
      </c>
      <c r="QE105" t="s">
        <v>7516</v>
      </c>
      <c r="QF105" t="s">
        <v>7515</v>
      </c>
      <c r="QG105" t="s">
        <v>7515</v>
      </c>
      <c r="QH105" t="s">
        <v>7515</v>
      </c>
      <c r="QI105" t="s">
        <v>7515</v>
      </c>
      <c r="QJ105" t="s">
        <v>7515</v>
      </c>
      <c r="QK105" t="s">
        <v>7515</v>
      </c>
      <c r="RP105">
        <f t="shared" si="2"/>
        <v>3</v>
      </c>
      <c r="RS105">
        <f t="shared" si="3"/>
        <v>10</v>
      </c>
    </row>
    <row r="106" spans="1:487" x14ac:dyDescent="0.3">
      <c r="A106">
        <v>70093</v>
      </c>
      <c r="B106">
        <v>302</v>
      </c>
      <c r="C106">
        <v>0</v>
      </c>
      <c r="D106">
        <v>5</v>
      </c>
      <c r="E106">
        <v>16</v>
      </c>
      <c r="F106">
        <v>114</v>
      </c>
      <c r="G106">
        <v>102</v>
      </c>
      <c r="H106">
        <v>3</v>
      </c>
      <c r="I106" t="s">
        <v>6793</v>
      </c>
      <c r="J106" t="s">
        <v>6793</v>
      </c>
      <c r="O106" t="s">
        <v>6793</v>
      </c>
      <c r="P106" t="s">
        <v>7515</v>
      </c>
      <c r="Q106" t="s">
        <v>7515</v>
      </c>
      <c r="R106" t="s">
        <v>7515</v>
      </c>
      <c r="S106" t="s">
        <v>7515</v>
      </c>
      <c r="T106" t="s">
        <v>7515</v>
      </c>
      <c r="U106" t="s">
        <v>7515</v>
      </c>
      <c r="V106" t="s">
        <v>7515</v>
      </c>
      <c r="W106" t="s">
        <v>7515</v>
      </c>
      <c r="X106" t="s">
        <v>7515</v>
      </c>
      <c r="Y106" t="s">
        <v>7515</v>
      </c>
      <c r="Z106" t="s">
        <v>7515</v>
      </c>
      <c r="AA106" t="s">
        <v>7515</v>
      </c>
      <c r="AB106" t="s">
        <v>7515</v>
      </c>
      <c r="AC106" t="s">
        <v>7515</v>
      </c>
      <c r="AD106" t="s">
        <v>7515</v>
      </c>
      <c r="AE106" t="s">
        <v>7515</v>
      </c>
      <c r="AF106" t="s">
        <v>7515</v>
      </c>
      <c r="AG106" t="s">
        <v>7516</v>
      </c>
      <c r="AH106" t="s">
        <v>7515</v>
      </c>
      <c r="AI106" t="s">
        <v>6796</v>
      </c>
      <c r="AQ106" t="s">
        <v>6985</v>
      </c>
      <c r="AR106" t="s">
        <v>6793</v>
      </c>
      <c r="AS106" t="s">
        <v>6794</v>
      </c>
      <c r="AT106">
        <v>0</v>
      </c>
      <c r="AU106">
        <v>15</v>
      </c>
      <c r="AV106" t="s">
        <v>6988</v>
      </c>
      <c r="AW106" t="s">
        <v>6966</v>
      </c>
      <c r="AX106" t="s">
        <v>6794</v>
      </c>
      <c r="AY106" t="s">
        <v>6813</v>
      </c>
      <c r="AZ106" t="s">
        <v>7531</v>
      </c>
      <c r="BA106" t="s">
        <v>6991</v>
      </c>
      <c r="BC106" t="s">
        <v>6794</v>
      </c>
      <c r="BD106" t="s">
        <v>6794</v>
      </c>
      <c r="BE106" t="s">
        <v>6793</v>
      </c>
      <c r="BF106" t="s">
        <v>6793</v>
      </c>
      <c r="BG106" t="s">
        <v>6794</v>
      </c>
      <c r="BH106" t="s">
        <v>6793</v>
      </c>
      <c r="BI106" t="s">
        <v>6794</v>
      </c>
      <c r="BJ106" t="s">
        <v>6793</v>
      </c>
      <c r="BK106" t="s">
        <v>6794</v>
      </c>
      <c r="BL106" t="s">
        <v>6794</v>
      </c>
      <c r="BM106" t="s">
        <v>7025</v>
      </c>
      <c r="BN106" t="s">
        <v>7024</v>
      </c>
      <c r="BO106" t="s">
        <v>6794</v>
      </c>
      <c r="BQ106" t="s">
        <v>31</v>
      </c>
      <c r="BR106" t="s">
        <v>6</v>
      </c>
      <c r="BS106" t="s">
        <v>7533</v>
      </c>
      <c r="BT106" t="s">
        <v>6</v>
      </c>
      <c r="BU106" t="s">
        <v>7559</v>
      </c>
      <c r="BV106" t="s">
        <v>7561</v>
      </c>
      <c r="BW106" t="s">
        <v>7516</v>
      </c>
      <c r="BX106" t="s">
        <v>7515</v>
      </c>
      <c r="BY106" t="s">
        <v>7515</v>
      </c>
      <c r="BZ106" t="s">
        <v>7515</v>
      </c>
      <c r="CA106" t="s">
        <v>7515</v>
      </c>
      <c r="CB106" t="s">
        <v>7515</v>
      </c>
      <c r="CC106" t="s">
        <v>7515</v>
      </c>
      <c r="CD106" t="s">
        <v>7515</v>
      </c>
      <c r="CE106" t="s">
        <v>7515</v>
      </c>
      <c r="CF106" t="s">
        <v>7515</v>
      </c>
      <c r="CG106" t="s">
        <v>7515</v>
      </c>
      <c r="CH106" t="s">
        <v>7515</v>
      </c>
      <c r="CI106" t="s">
        <v>6793</v>
      </c>
      <c r="CJ106" t="s">
        <v>6794</v>
      </c>
      <c r="CO106" t="s">
        <v>6793</v>
      </c>
      <c r="CP106" t="s">
        <v>6793</v>
      </c>
      <c r="CQ106" t="s">
        <v>6794</v>
      </c>
      <c r="CR106" t="s">
        <v>6794</v>
      </c>
      <c r="CS106" t="s">
        <v>6794</v>
      </c>
      <c r="CT106" t="s">
        <v>6794</v>
      </c>
      <c r="CU106" t="s">
        <v>6794</v>
      </c>
      <c r="CV106" t="s">
        <v>6793</v>
      </c>
      <c r="CW106" t="s">
        <v>6794</v>
      </c>
      <c r="CX106" t="s">
        <v>7520</v>
      </c>
      <c r="CY106" t="s">
        <v>7521</v>
      </c>
      <c r="CZ106" t="s">
        <v>7522</v>
      </c>
      <c r="DA106" t="s">
        <v>6793</v>
      </c>
      <c r="DB106">
        <v>2</v>
      </c>
      <c r="DC106">
        <v>4</v>
      </c>
      <c r="DD106">
        <v>6</v>
      </c>
      <c r="DE106" t="s">
        <v>6793</v>
      </c>
      <c r="DF106">
        <v>3</v>
      </c>
      <c r="DG106" t="s">
        <v>7591</v>
      </c>
      <c r="DH106">
        <v>2005</v>
      </c>
      <c r="DI106" t="s">
        <v>7557</v>
      </c>
      <c r="DJ106" t="s">
        <v>7591</v>
      </c>
      <c r="DK106">
        <v>2005</v>
      </c>
      <c r="DL106" t="s">
        <v>7574</v>
      </c>
      <c r="DM106">
        <v>2005</v>
      </c>
      <c r="DN106" t="s">
        <v>7557</v>
      </c>
      <c r="DO106" t="s">
        <v>7574</v>
      </c>
      <c r="DP106">
        <v>2005</v>
      </c>
      <c r="DQ106" t="s">
        <v>7598</v>
      </c>
      <c r="DR106">
        <v>2005</v>
      </c>
      <c r="DS106" t="s">
        <v>7557</v>
      </c>
      <c r="DT106" t="s">
        <v>7598</v>
      </c>
      <c r="DU106">
        <v>2005</v>
      </c>
      <c r="EA106">
        <v>2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2</v>
      </c>
      <c r="EI106">
        <v>0</v>
      </c>
      <c r="EJ106" t="s">
        <v>6793</v>
      </c>
      <c r="EK106" t="s">
        <v>7573</v>
      </c>
      <c r="EM106">
        <v>2</v>
      </c>
      <c r="EN106">
        <v>2007</v>
      </c>
      <c r="EP106" t="s">
        <v>6794</v>
      </c>
      <c r="OI106" t="s">
        <v>7526</v>
      </c>
      <c r="OJ106" t="s">
        <v>7526</v>
      </c>
      <c r="OK106" t="s">
        <v>7527</v>
      </c>
      <c r="OL106" t="s">
        <v>7527</v>
      </c>
      <c r="OM106" t="s">
        <v>7528</v>
      </c>
      <c r="ON106" t="s">
        <v>7539</v>
      </c>
      <c r="OO106" t="s">
        <v>7528</v>
      </c>
      <c r="OP106">
        <v>1</v>
      </c>
      <c r="OQ106" t="s">
        <v>28</v>
      </c>
      <c r="OR106" t="s">
        <v>7549</v>
      </c>
      <c r="OS106">
        <v>2006</v>
      </c>
      <c r="OT106">
        <v>6</v>
      </c>
      <c r="OU106">
        <v>1</v>
      </c>
      <c r="OV106">
        <v>6</v>
      </c>
      <c r="OW106">
        <v>1</v>
      </c>
      <c r="OX106">
        <v>0</v>
      </c>
      <c r="OY106">
        <v>35</v>
      </c>
      <c r="QE106" t="s">
        <v>7515</v>
      </c>
      <c r="QF106" t="s">
        <v>7515</v>
      </c>
      <c r="QG106" t="s">
        <v>7515</v>
      </c>
      <c r="QH106" t="s">
        <v>7515</v>
      </c>
      <c r="QI106" t="s">
        <v>7515</v>
      </c>
      <c r="QJ106" t="s">
        <v>7515</v>
      </c>
      <c r="QK106" t="s">
        <v>7516</v>
      </c>
      <c r="RP106">
        <f t="shared" si="2"/>
        <v>3</v>
      </c>
      <c r="RS106">
        <f t="shared" si="3"/>
        <v>4</v>
      </c>
    </row>
    <row r="107" spans="1:487" x14ac:dyDescent="0.3">
      <c r="A107">
        <v>70094</v>
      </c>
      <c r="B107">
        <v>303</v>
      </c>
      <c r="C107">
        <v>0</v>
      </c>
      <c r="D107">
        <v>5</v>
      </c>
      <c r="E107">
        <v>12</v>
      </c>
      <c r="F107">
        <v>87</v>
      </c>
      <c r="G107">
        <v>102</v>
      </c>
      <c r="H107">
        <v>15</v>
      </c>
      <c r="I107" t="s">
        <v>6966</v>
      </c>
      <c r="L107" t="s">
        <v>6794</v>
      </c>
      <c r="M107" t="s">
        <v>7610</v>
      </c>
      <c r="O107" t="s">
        <v>6793</v>
      </c>
      <c r="P107" t="s">
        <v>7515</v>
      </c>
      <c r="Q107" t="s">
        <v>7515</v>
      </c>
      <c r="R107" t="s">
        <v>7515</v>
      </c>
      <c r="S107" t="s">
        <v>7515</v>
      </c>
      <c r="T107" t="s">
        <v>7515</v>
      </c>
      <c r="U107" t="s">
        <v>7515</v>
      </c>
      <c r="V107" t="s">
        <v>7515</v>
      </c>
      <c r="W107" t="s">
        <v>7515</v>
      </c>
      <c r="X107" t="s">
        <v>7515</v>
      </c>
      <c r="Y107" t="s">
        <v>7515</v>
      </c>
      <c r="Z107" t="s">
        <v>7515</v>
      </c>
      <c r="AA107" t="s">
        <v>7515</v>
      </c>
      <c r="AB107" t="s">
        <v>7515</v>
      </c>
      <c r="AC107" t="s">
        <v>7515</v>
      </c>
      <c r="AD107" t="s">
        <v>7515</v>
      </c>
      <c r="AE107" t="s">
        <v>7516</v>
      </c>
      <c r="AF107" t="s">
        <v>7515</v>
      </c>
      <c r="AG107" t="s">
        <v>7515</v>
      </c>
      <c r="AH107" t="s">
        <v>7515</v>
      </c>
      <c r="AI107" t="s">
        <v>6796</v>
      </c>
      <c r="AQ107" t="s">
        <v>6985</v>
      </c>
      <c r="AR107" t="s">
        <v>6794</v>
      </c>
      <c r="AS107" t="s">
        <v>6794</v>
      </c>
      <c r="AT107">
        <v>0</v>
      </c>
      <c r="AU107">
        <v>31</v>
      </c>
      <c r="AV107" t="s">
        <v>6988</v>
      </c>
      <c r="AW107" t="s">
        <v>6793</v>
      </c>
      <c r="AX107" t="s">
        <v>6794</v>
      </c>
      <c r="AY107" t="s">
        <v>6813</v>
      </c>
      <c r="AZ107" t="s">
        <v>7531</v>
      </c>
      <c r="BA107" t="s">
        <v>6991</v>
      </c>
      <c r="BC107" t="s">
        <v>6794</v>
      </c>
      <c r="BD107" t="s">
        <v>6794</v>
      </c>
      <c r="BE107" t="s">
        <v>6793</v>
      </c>
      <c r="BF107" t="s">
        <v>6793</v>
      </c>
      <c r="BG107" t="s">
        <v>6794</v>
      </c>
      <c r="BH107" t="s">
        <v>6793</v>
      </c>
      <c r="BI107" t="s">
        <v>6793</v>
      </c>
      <c r="BJ107" t="s">
        <v>6793</v>
      </c>
      <c r="BK107" t="s">
        <v>6794</v>
      </c>
      <c r="BL107" t="s">
        <v>6794</v>
      </c>
      <c r="BM107" t="s">
        <v>7030</v>
      </c>
      <c r="BN107" t="s">
        <v>7026</v>
      </c>
      <c r="BO107" t="s">
        <v>6794</v>
      </c>
      <c r="BQ107">
        <v>100</v>
      </c>
      <c r="BR107" t="s">
        <v>7532</v>
      </c>
      <c r="BS107" t="s">
        <v>7519</v>
      </c>
      <c r="BT107" t="s">
        <v>6</v>
      </c>
      <c r="BU107" t="s">
        <v>7030</v>
      </c>
      <c r="BV107" t="s">
        <v>7543</v>
      </c>
      <c r="BW107" t="s">
        <v>7515</v>
      </c>
      <c r="BX107" t="s">
        <v>7515</v>
      </c>
      <c r="BY107" t="s">
        <v>7515</v>
      </c>
      <c r="BZ107" t="s">
        <v>7515</v>
      </c>
      <c r="CA107" t="s">
        <v>7515</v>
      </c>
      <c r="CB107" t="s">
        <v>7515</v>
      </c>
      <c r="CC107" t="s">
        <v>7515</v>
      </c>
      <c r="CD107" t="s">
        <v>7516</v>
      </c>
      <c r="CE107" t="s">
        <v>7515</v>
      </c>
      <c r="CF107" t="s">
        <v>7515</v>
      </c>
      <c r="CG107" t="s">
        <v>7515</v>
      </c>
      <c r="CH107" t="s">
        <v>7515</v>
      </c>
      <c r="CI107" t="s">
        <v>6966</v>
      </c>
      <c r="CJ107" t="s">
        <v>6793</v>
      </c>
      <c r="CO107" t="s">
        <v>6794</v>
      </c>
      <c r="CP107" t="s">
        <v>6794</v>
      </c>
      <c r="CQ107" t="s">
        <v>6794</v>
      </c>
      <c r="CR107" t="s">
        <v>6794</v>
      </c>
      <c r="CS107" t="s">
        <v>6794</v>
      </c>
      <c r="CT107" t="s">
        <v>6794</v>
      </c>
      <c r="CU107" t="s">
        <v>6794</v>
      </c>
      <c r="CV107" t="s">
        <v>6793</v>
      </c>
      <c r="CW107" t="s">
        <v>6794</v>
      </c>
      <c r="CX107" t="s">
        <v>7520</v>
      </c>
      <c r="CY107" t="s">
        <v>7521</v>
      </c>
      <c r="CZ107" t="s">
        <v>7587</v>
      </c>
      <c r="DA107" t="s">
        <v>6793</v>
      </c>
      <c r="DB107">
        <v>2</v>
      </c>
      <c r="DC107">
        <v>2</v>
      </c>
      <c r="DD107">
        <v>3</v>
      </c>
      <c r="DE107" t="s">
        <v>6793</v>
      </c>
      <c r="DF107">
        <v>1</v>
      </c>
      <c r="DG107" t="s">
        <v>7525</v>
      </c>
      <c r="DH107">
        <v>2006</v>
      </c>
      <c r="DI107" t="s">
        <v>7577</v>
      </c>
      <c r="DJ107" t="s">
        <v>7574</v>
      </c>
      <c r="DK107">
        <v>2007</v>
      </c>
      <c r="EA107">
        <v>1</v>
      </c>
      <c r="EB107" t="s">
        <v>7584</v>
      </c>
      <c r="EJ107" t="s">
        <v>6794</v>
      </c>
      <c r="EP107" t="s">
        <v>6794</v>
      </c>
      <c r="OI107" t="s">
        <v>7526</v>
      </c>
      <c r="OJ107" t="s">
        <v>7526</v>
      </c>
      <c r="OK107" t="s">
        <v>7526</v>
      </c>
      <c r="OL107" t="s">
        <v>7526</v>
      </c>
      <c r="OM107" t="s">
        <v>7528</v>
      </c>
      <c r="ON107" t="s">
        <v>7539</v>
      </c>
      <c r="OO107" t="s">
        <v>7528</v>
      </c>
      <c r="OP107">
        <v>1</v>
      </c>
      <c r="OQ107" t="s">
        <v>28</v>
      </c>
      <c r="OR107" t="s">
        <v>265</v>
      </c>
      <c r="OS107">
        <v>2006</v>
      </c>
      <c r="OT107">
        <v>7</v>
      </c>
      <c r="OU107">
        <v>1</v>
      </c>
      <c r="OV107">
        <v>7</v>
      </c>
      <c r="OW107">
        <v>1</v>
      </c>
      <c r="OX107">
        <v>0</v>
      </c>
      <c r="OY107">
        <v>35</v>
      </c>
      <c r="QE107" t="s">
        <v>7515</v>
      </c>
      <c r="QF107" t="s">
        <v>7515</v>
      </c>
      <c r="QG107" t="s">
        <v>7515</v>
      </c>
      <c r="QH107" t="s">
        <v>7515</v>
      </c>
      <c r="QI107" t="s">
        <v>7515</v>
      </c>
      <c r="QJ107" t="s">
        <v>7515</v>
      </c>
      <c r="QK107" t="s">
        <v>7516</v>
      </c>
      <c r="RP107">
        <f t="shared" si="2"/>
        <v>1</v>
      </c>
      <c r="RS107">
        <f t="shared" si="3"/>
        <v>9</v>
      </c>
    </row>
    <row r="108" spans="1:487" x14ac:dyDescent="0.3">
      <c r="A108">
        <v>70095</v>
      </c>
      <c r="B108">
        <v>306</v>
      </c>
      <c r="C108">
        <v>0</v>
      </c>
      <c r="D108">
        <v>5</v>
      </c>
      <c r="E108">
        <v>13</v>
      </c>
      <c r="F108">
        <v>86</v>
      </c>
      <c r="G108">
        <v>102</v>
      </c>
      <c r="H108">
        <v>16</v>
      </c>
      <c r="I108" t="s">
        <v>6793</v>
      </c>
      <c r="J108" t="s">
        <v>6793</v>
      </c>
      <c r="O108" t="s">
        <v>6793</v>
      </c>
      <c r="P108" t="s">
        <v>7515</v>
      </c>
      <c r="Q108" t="s">
        <v>7515</v>
      </c>
      <c r="R108" t="s">
        <v>7515</v>
      </c>
      <c r="S108" t="s">
        <v>7515</v>
      </c>
      <c r="T108" t="s">
        <v>7515</v>
      </c>
      <c r="U108" t="s">
        <v>7515</v>
      </c>
      <c r="V108" t="s">
        <v>7515</v>
      </c>
      <c r="W108" t="s">
        <v>7515</v>
      </c>
      <c r="X108" t="s">
        <v>7515</v>
      </c>
      <c r="Y108" t="s">
        <v>7515</v>
      </c>
      <c r="Z108" t="s">
        <v>7516</v>
      </c>
      <c r="AA108" t="s">
        <v>7515</v>
      </c>
      <c r="AB108" t="s">
        <v>7515</v>
      </c>
      <c r="AC108" t="s">
        <v>7515</v>
      </c>
      <c r="AD108" t="s">
        <v>7515</v>
      </c>
      <c r="AE108" t="s">
        <v>7515</v>
      </c>
      <c r="AF108" t="s">
        <v>7516</v>
      </c>
      <c r="AG108" t="s">
        <v>7515</v>
      </c>
      <c r="AH108" t="s">
        <v>7515</v>
      </c>
      <c r="AI108" t="s">
        <v>7517</v>
      </c>
      <c r="AL108" t="s">
        <v>7547</v>
      </c>
      <c r="AM108" t="s">
        <v>7547</v>
      </c>
      <c r="AN108" t="s">
        <v>6</v>
      </c>
      <c r="AQ108" t="s">
        <v>6985</v>
      </c>
      <c r="AR108" t="s">
        <v>6793</v>
      </c>
      <c r="AS108" t="s">
        <v>6793</v>
      </c>
      <c r="AT108" t="s">
        <v>6</v>
      </c>
      <c r="AU108" t="s">
        <v>6</v>
      </c>
      <c r="AV108" t="s">
        <v>6988</v>
      </c>
      <c r="AW108" t="s">
        <v>6793</v>
      </c>
      <c r="AX108" t="s">
        <v>6793</v>
      </c>
      <c r="AY108" t="s">
        <v>6813</v>
      </c>
      <c r="AZ108" t="s">
        <v>7531</v>
      </c>
      <c r="BA108" t="s">
        <v>6991</v>
      </c>
      <c r="BC108" t="s">
        <v>6793</v>
      </c>
      <c r="BD108" t="s">
        <v>6793</v>
      </c>
      <c r="BE108" t="s">
        <v>6793</v>
      </c>
      <c r="BF108" t="s">
        <v>6793</v>
      </c>
      <c r="BG108" t="s">
        <v>6794</v>
      </c>
      <c r="BH108" t="s">
        <v>6794</v>
      </c>
      <c r="BI108" t="s">
        <v>6794</v>
      </c>
      <c r="BJ108" t="s">
        <v>6793</v>
      </c>
      <c r="BK108" t="s">
        <v>6794</v>
      </c>
      <c r="BL108" t="s">
        <v>6794</v>
      </c>
      <c r="BM108" t="s">
        <v>7024</v>
      </c>
      <c r="BN108" t="s">
        <v>7029</v>
      </c>
      <c r="BO108" t="s">
        <v>6794</v>
      </c>
      <c r="BQ108">
        <v>50</v>
      </c>
      <c r="BR108">
        <v>20</v>
      </c>
      <c r="BS108" t="s">
        <v>7519</v>
      </c>
      <c r="BT108" t="s">
        <v>6</v>
      </c>
      <c r="BU108" t="s">
        <v>7559</v>
      </c>
      <c r="BV108" t="s">
        <v>7569</v>
      </c>
      <c r="BW108" t="s">
        <v>7515</v>
      </c>
      <c r="BX108" t="s">
        <v>7516</v>
      </c>
      <c r="BY108" t="s">
        <v>7515</v>
      </c>
      <c r="BZ108" t="s">
        <v>7515</v>
      </c>
      <c r="CA108" t="s">
        <v>7515</v>
      </c>
      <c r="CB108" t="s">
        <v>7515</v>
      </c>
      <c r="CC108" t="s">
        <v>7515</v>
      </c>
      <c r="CD108" t="s">
        <v>7515</v>
      </c>
      <c r="CE108" t="s">
        <v>7515</v>
      </c>
      <c r="CF108" t="s">
        <v>7515</v>
      </c>
      <c r="CG108" t="s">
        <v>7515</v>
      </c>
      <c r="CH108" t="s">
        <v>7515</v>
      </c>
      <c r="CI108" t="s">
        <v>6794</v>
      </c>
      <c r="CJ108" t="s">
        <v>6966</v>
      </c>
      <c r="CO108" t="s">
        <v>6794</v>
      </c>
      <c r="CP108" t="s">
        <v>6793</v>
      </c>
      <c r="CQ108" t="s">
        <v>6794</v>
      </c>
      <c r="CR108" t="s">
        <v>6793</v>
      </c>
      <c r="CS108" t="s">
        <v>6794</v>
      </c>
      <c r="CT108" t="s">
        <v>6794</v>
      </c>
      <c r="CU108" t="s">
        <v>6794</v>
      </c>
      <c r="CV108" t="s">
        <v>6793</v>
      </c>
      <c r="CW108" t="s">
        <v>6794</v>
      </c>
      <c r="CX108" t="s">
        <v>7520</v>
      </c>
      <c r="CY108" t="s">
        <v>7608</v>
      </c>
      <c r="CZ108" t="s">
        <v>7536</v>
      </c>
      <c r="DA108" t="s">
        <v>6794</v>
      </c>
      <c r="DB108">
        <v>2</v>
      </c>
      <c r="DC108">
        <v>2</v>
      </c>
      <c r="DD108">
        <v>3</v>
      </c>
      <c r="EA108">
        <v>0</v>
      </c>
      <c r="EC108">
        <v>0</v>
      </c>
      <c r="ED108">
        <v>0</v>
      </c>
      <c r="EE108">
        <v>1</v>
      </c>
      <c r="EF108">
        <v>0</v>
      </c>
      <c r="EG108">
        <v>0</v>
      </c>
      <c r="EH108">
        <v>0</v>
      </c>
      <c r="EI108">
        <v>0</v>
      </c>
      <c r="EP108" t="s">
        <v>6794</v>
      </c>
      <c r="OM108" t="s">
        <v>7528</v>
      </c>
      <c r="ON108" t="s">
        <v>7539</v>
      </c>
      <c r="OO108" t="s">
        <v>7528</v>
      </c>
      <c r="OP108">
        <v>1</v>
      </c>
      <c r="OQ108" t="s">
        <v>28</v>
      </c>
      <c r="OR108" t="s">
        <v>265</v>
      </c>
      <c r="OS108">
        <v>2007</v>
      </c>
      <c r="OT108">
        <v>11</v>
      </c>
      <c r="OU108">
        <v>1</v>
      </c>
      <c r="OV108">
        <v>11</v>
      </c>
      <c r="OW108">
        <v>0</v>
      </c>
      <c r="OX108">
        <v>1</v>
      </c>
      <c r="OY108">
        <v>35</v>
      </c>
      <c r="QE108" t="s">
        <v>7516</v>
      </c>
      <c r="QF108" t="s">
        <v>7515</v>
      </c>
      <c r="QG108" t="s">
        <v>7515</v>
      </c>
      <c r="QH108" t="s">
        <v>7515</v>
      </c>
      <c r="QI108" t="s">
        <v>7515</v>
      </c>
      <c r="QJ108" t="s">
        <v>7515</v>
      </c>
      <c r="QK108" t="s">
        <v>7515</v>
      </c>
      <c r="RP108">
        <f t="shared" si="2"/>
        <v>-1</v>
      </c>
      <c r="RS108">
        <f t="shared" si="3"/>
        <v>3</v>
      </c>
    </row>
    <row r="109" spans="1:487" x14ac:dyDescent="0.3">
      <c r="A109">
        <v>70096</v>
      </c>
      <c r="B109">
        <v>307</v>
      </c>
      <c r="C109">
        <v>0</v>
      </c>
      <c r="D109">
        <v>5</v>
      </c>
      <c r="E109">
        <v>16</v>
      </c>
      <c r="F109">
        <v>108</v>
      </c>
      <c r="G109">
        <v>102</v>
      </c>
      <c r="H109">
        <v>3</v>
      </c>
      <c r="I109" t="s">
        <v>6793</v>
      </c>
      <c r="J109" t="s">
        <v>6793</v>
      </c>
      <c r="O109" t="s">
        <v>6793</v>
      </c>
      <c r="P109" t="s">
        <v>7515</v>
      </c>
      <c r="Q109" t="s">
        <v>7515</v>
      </c>
      <c r="R109" t="s">
        <v>7515</v>
      </c>
      <c r="S109" t="s">
        <v>7515</v>
      </c>
      <c r="T109" t="s">
        <v>7515</v>
      </c>
      <c r="U109" t="s">
        <v>7515</v>
      </c>
      <c r="V109" t="s">
        <v>7515</v>
      </c>
      <c r="W109" t="s">
        <v>7515</v>
      </c>
      <c r="X109" t="s">
        <v>7515</v>
      </c>
      <c r="Y109" t="s">
        <v>7515</v>
      </c>
      <c r="Z109" t="s">
        <v>7516</v>
      </c>
      <c r="AA109" t="s">
        <v>7515</v>
      </c>
      <c r="AB109" t="s">
        <v>7515</v>
      </c>
      <c r="AC109" t="s">
        <v>7515</v>
      </c>
      <c r="AD109" t="s">
        <v>7515</v>
      </c>
      <c r="AE109" t="s">
        <v>7516</v>
      </c>
      <c r="AF109" t="s">
        <v>7515</v>
      </c>
      <c r="AG109" t="s">
        <v>7515</v>
      </c>
      <c r="AH109" t="s">
        <v>7515</v>
      </c>
      <c r="AI109" t="s">
        <v>6796</v>
      </c>
      <c r="AQ109" t="s">
        <v>6985</v>
      </c>
      <c r="AR109" t="s">
        <v>6793</v>
      </c>
      <c r="AS109" t="s">
        <v>6794</v>
      </c>
      <c r="AT109">
        <v>0</v>
      </c>
      <c r="AU109">
        <v>20</v>
      </c>
      <c r="AV109" t="s">
        <v>6988</v>
      </c>
      <c r="AW109" t="s">
        <v>6793</v>
      </c>
      <c r="AX109" t="s">
        <v>6793</v>
      </c>
      <c r="AY109" t="s">
        <v>6813</v>
      </c>
      <c r="AZ109" t="s">
        <v>7531</v>
      </c>
      <c r="BA109" t="s">
        <v>6991</v>
      </c>
      <c r="BC109" t="s">
        <v>6794</v>
      </c>
      <c r="BD109" t="s">
        <v>6794</v>
      </c>
      <c r="BE109" t="s">
        <v>6794</v>
      </c>
      <c r="BF109" t="s">
        <v>6794</v>
      </c>
      <c r="BG109" t="s">
        <v>6793</v>
      </c>
      <c r="BH109" t="s">
        <v>6794</v>
      </c>
      <c r="BI109" t="s">
        <v>6794</v>
      </c>
      <c r="BJ109" t="s">
        <v>6794</v>
      </c>
      <c r="BK109" t="s">
        <v>6794</v>
      </c>
      <c r="BL109" t="s">
        <v>6794</v>
      </c>
      <c r="BM109" t="s">
        <v>7028</v>
      </c>
      <c r="BN109" t="s">
        <v>7022</v>
      </c>
      <c r="BO109" t="s">
        <v>6794</v>
      </c>
      <c r="BQ109" t="s">
        <v>7547</v>
      </c>
      <c r="BR109" t="s">
        <v>7532</v>
      </c>
      <c r="BS109" t="s">
        <v>7519</v>
      </c>
      <c r="BT109" t="s">
        <v>6</v>
      </c>
      <c r="BU109" t="s">
        <v>7559</v>
      </c>
      <c r="BV109" t="s">
        <v>7543</v>
      </c>
      <c r="BW109" t="s">
        <v>7516</v>
      </c>
      <c r="BX109" t="s">
        <v>7515</v>
      </c>
      <c r="BY109" t="s">
        <v>7515</v>
      </c>
      <c r="BZ109" t="s">
        <v>7515</v>
      </c>
      <c r="CA109" t="s">
        <v>7515</v>
      </c>
      <c r="CB109" t="s">
        <v>7515</v>
      </c>
      <c r="CC109" t="s">
        <v>7515</v>
      </c>
      <c r="CD109" t="s">
        <v>7515</v>
      </c>
      <c r="CE109" t="s">
        <v>7515</v>
      </c>
      <c r="CF109" t="s">
        <v>7515</v>
      </c>
      <c r="CG109" t="s">
        <v>7515</v>
      </c>
      <c r="CH109" t="s">
        <v>7515</v>
      </c>
      <c r="CI109" t="s">
        <v>6793</v>
      </c>
      <c r="CJ109" t="s">
        <v>6794</v>
      </c>
      <c r="CO109" t="s">
        <v>6793</v>
      </c>
      <c r="CP109" t="s">
        <v>6793</v>
      </c>
      <c r="CQ109" t="s">
        <v>6794</v>
      </c>
      <c r="CR109" t="s">
        <v>6793</v>
      </c>
      <c r="CS109" t="s">
        <v>6794</v>
      </c>
      <c r="CT109" t="s">
        <v>6794</v>
      </c>
      <c r="CU109" t="s">
        <v>6794</v>
      </c>
      <c r="CV109" t="s">
        <v>6793</v>
      </c>
      <c r="CW109" t="s">
        <v>6794</v>
      </c>
      <c r="CX109" t="s">
        <v>7520</v>
      </c>
      <c r="CY109" t="s">
        <v>7521</v>
      </c>
      <c r="CZ109" t="s">
        <v>7536</v>
      </c>
      <c r="DA109" t="s">
        <v>6793</v>
      </c>
      <c r="DB109">
        <v>2</v>
      </c>
      <c r="DC109">
        <v>3</v>
      </c>
      <c r="DD109">
        <v>4</v>
      </c>
      <c r="DE109" t="s">
        <v>6793</v>
      </c>
      <c r="DF109">
        <v>2</v>
      </c>
      <c r="DG109" t="s">
        <v>7525</v>
      </c>
      <c r="DH109">
        <v>2006</v>
      </c>
      <c r="DI109" t="s">
        <v>7557</v>
      </c>
      <c r="DJ109" t="s">
        <v>7556</v>
      </c>
      <c r="DK109">
        <v>2006</v>
      </c>
      <c r="DL109" t="s">
        <v>6</v>
      </c>
      <c r="DM109" t="s">
        <v>6</v>
      </c>
      <c r="DN109" t="s">
        <v>7557</v>
      </c>
      <c r="DO109" t="s">
        <v>6</v>
      </c>
      <c r="DP109" t="s">
        <v>6</v>
      </c>
      <c r="EA109">
        <v>3</v>
      </c>
      <c r="EC109">
        <v>0</v>
      </c>
      <c r="ED109">
        <v>1</v>
      </c>
      <c r="EE109">
        <v>0</v>
      </c>
      <c r="EF109">
        <v>0</v>
      </c>
      <c r="EG109">
        <v>0</v>
      </c>
      <c r="EH109">
        <v>2</v>
      </c>
      <c r="EI109">
        <v>0</v>
      </c>
      <c r="EJ109" t="s">
        <v>6794</v>
      </c>
      <c r="EP109" t="s">
        <v>6793</v>
      </c>
      <c r="NO109" t="s">
        <v>7524</v>
      </c>
      <c r="NP109" t="s">
        <v>7597</v>
      </c>
      <c r="NQ109">
        <v>2006</v>
      </c>
      <c r="NU109" t="s">
        <v>6794</v>
      </c>
      <c r="OI109" t="s">
        <v>7526</v>
      </c>
      <c r="OJ109" t="s">
        <v>7526</v>
      </c>
      <c r="OK109" t="s">
        <v>7527</v>
      </c>
      <c r="OL109" t="s">
        <v>7582</v>
      </c>
      <c r="OM109" t="s">
        <v>7528</v>
      </c>
      <c r="ON109" t="s">
        <v>7539</v>
      </c>
      <c r="OO109" t="s">
        <v>7528</v>
      </c>
      <c r="OP109">
        <v>1</v>
      </c>
      <c r="OQ109" t="s">
        <v>28</v>
      </c>
      <c r="OR109" t="s">
        <v>7549</v>
      </c>
      <c r="OS109">
        <v>2006</v>
      </c>
      <c r="OT109">
        <v>5</v>
      </c>
      <c r="OU109">
        <v>1</v>
      </c>
      <c r="OV109">
        <v>5</v>
      </c>
      <c r="OW109">
        <v>1</v>
      </c>
      <c r="OX109">
        <v>0</v>
      </c>
      <c r="OY109">
        <v>35</v>
      </c>
      <c r="OZ109" t="s">
        <v>7516</v>
      </c>
      <c r="PA109" t="s">
        <v>7515</v>
      </c>
      <c r="PB109" t="s">
        <v>7515</v>
      </c>
      <c r="PC109" t="s">
        <v>7515</v>
      </c>
      <c r="PD109" t="s">
        <v>7515</v>
      </c>
      <c r="PE109" t="s">
        <v>7515</v>
      </c>
      <c r="PF109" t="s">
        <v>7515</v>
      </c>
      <c r="PG109" t="s">
        <v>7515</v>
      </c>
      <c r="PH109" t="s">
        <v>7515</v>
      </c>
      <c r="PI109" t="s">
        <v>7515</v>
      </c>
      <c r="PJ109" t="s">
        <v>7515</v>
      </c>
      <c r="PK109" t="s">
        <v>7515</v>
      </c>
      <c r="PL109" t="s">
        <v>7515</v>
      </c>
      <c r="PM109" t="s">
        <v>7515</v>
      </c>
      <c r="PN109" t="s">
        <v>7515</v>
      </c>
      <c r="PO109" t="s">
        <v>7515</v>
      </c>
      <c r="PP109" t="s">
        <v>7515</v>
      </c>
      <c r="PQ109" t="s">
        <v>7515</v>
      </c>
      <c r="PR109" t="s">
        <v>7515</v>
      </c>
      <c r="PS109" t="s">
        <v>7515</v>
      </c>
      <c r="PT109" t="s">
        <v>7515</v>
      </c>
      <c r="PU109" t="s">
        <v>7515</v>
      </c>
      <c r="PV109" t="s">
        <v>7515</v>
      </c>
      <c r="PW109" t="s">
        <v>7515</v>
      </c>
      <c r="PX109" t="s">
        <v>7515</v>
      </c>
      <c r="PY109" t="s">
        <v>7515</v>
      </c>
      <c r="PZ109" t="s">
        <v>7515</v>
      </c>
      <c r="QA109" t="s">
        <v>7515</v>
      </c>
      <c r="QB109" t="s">
        <v>7515</v>
      </c>
      <c r="QC109" t="s">
        <v>7515</v>
      </c>
      <c r="QE109" t="s">
        <v>7515</v>
      </c>
      <c r="QF109" t="s">
        <v>7515</v>
      </c>
      <c r="QG109" t="s">
        <v>7515</v>
      </c>
      <c r="QH109" t="s">
        <v>7515</v>
      </c>
      <c r="QI109" t="s">
        <v>7515</v>
      </c>
      <c r="QJ109" t="s">
        <v>7515</v>
      </c>
      <c r="QK109" t="s">
        <v>7516</v>
      </c>
      <c r="RP109">
        <f t="shared" si="2"/>
        <v>2</v>
      </c>
      <c r="RS109">
        <f t="shared" si="3"/>
        <v>7</v>
      </c>
    </row>
    <row r="110" spans="1:487" x14ac:dyDescent="0.3">
      <c r="A110">
        <v>70097</v>
      </c>
      <c r="B110">
        <v>313</v>
      </c>
      <c r="C110">
        <v>0</v>
      </c>
      <c r="D110">
        <v>5</v>
      </c>
      <c r="E110">
        <v>14</v>
      </c>
      <c r="F110">
        <v>125</v>
      </c>
      <c r="G110">
        <v>102</v>
      </c>
      <c r="H110">
        <v>10</v>
      </c>
      <c r="I110" t="s">
        <v>6793</v>
      </c>
      <c r="J110" t="s">
        <v>6793</v>
      </c>
      <c r="O110" t="s">
        <v>6793</v>
      </c>
      <c r="P110" t="s">
        <v>7515</v>
      </c>
      <c r="Q110" t="s">
        <v>7516</v>
      </c>
      <c r="R110" t="s">
        <v>7515</v>
      </c>
      <c r="S110" t="s">
        <v>7515</v>
      </c>
      <c r="T110" t="s">
        <v>7515</v>
      </c>
      <c r="U110" t="s">
        <v>7515</v>
      </c>
      <c r="V110" t="s">
        <v>7515</v>
      </c>
      <c r="W110" t="s">
        <v>7515</v>
      </c>
      <c r="X110" t="s">
        <v>7515</v>
      </c>
      <c r="Y110" t="s">
        <v>7515</v>
      </c>
      <c r="Z110" t="s">
        <v>7515</v>
      </c>
      <c r="AA110" t="s">
        <v>7515</v>
      </c>
      <c r="AB110" t="s">
        <v>7515</v>
      </c>
      <c r="AC110" t="s">
        <v>7515</v>
      </c>
      <c r="AD110" t="s">
        <v>7515</v>
      </c>
      <c r="AE110" t="s">
        <v>7515</v>
      </c>
      <c r="AF110" t="s">
        <v>7515</v>
      </c>
      <c r="AG110" t="s">
        <v>7515</v>
      </c>
      <c r="AH110" t="s">
        <v>7515</v>
      </c>
      <c r="AI110" t="s">
        <v>7517</v>
      </c>
      <c r="AL110">
        <v>0</v>
      </c>
      <c r="AM110">
        <v>7</v>
      </c>
      <c r="AN110" t="s">
        <v>6845</v>
      </c>
      <c r="AQ110" t="s">
        <v>6993</v>
      </c>
      <c r="AR110" t="s">
        <v>6794</v>
      </c>
      <c r="AS110" t="s">
        <v>6794</v>
      </c>
      <c r="AT110">
        <v>0</v>
      </c>
      <c r="AU110">
        <v>12</v>
      </c>
      <c r="AV110" t="s">
        <v>6988</v>
      </c>
      <c r="AW110" t="s">
        <v>6793</v>
      </c>
      <c r="AX110" t="s">
        <v>6793</v>
      </c>
      <c r="AY110" t="s">
        <v>6813</v>
      </c>
      <c r="AZ110" t="s">
        <v>7531</v>
      </c>
      <c r="BA110" t="s">
        <v>7518</v>
      </c>
      <c r="BC110" t="s">
        <v>6794</v>
      </c>
      <c r="BD110" t="s">
        <v>6794</v>
      </c>
      <c r="BE110" t="s">
        <v>6794</v>
      </c>
      <c r="BF110" t="s">
        <v>6794</v>
      </c>
      <c r="BG110" t="s">
        <v>6794</v>
      </c>
      <c r="BH110" t="s">
        <v>6794</v>
      </c>
      <c r="BI110" t="s">
        <v>6794</v>
      </c>
      <c r="BJ110" t="s">
        <v>6793</v>
      </c>
      <c r="BK110" t="s">
        <v>6794</v>
      </c>
      <c r="BL110" t="s">
        <v>6794</v>
      </c>
      <c r="BM110" t="s">
        <v>7026</v>
      </c>
      <c r="BN110" t="s">
        <v>7565</v>
      </c>
      <c r="BO110" t="s">
        <v>6794</v>
      </c>
      <c r="BQ110">
        <v>0</v>
      </c>
      <c r="BR110">
        <v>35</v>
      </c>
      <c r="BS110" t="s">
        <v>7519</v>
      </c>
      <c r="BT110" t="s">
        <v>7576</v>
      </c>
      <c r="BU110" t="s">
        <v>7559</v>
      </c>
      <c r="BV110" t="s">
        <v>7569</v>
      </c>
      <c r="BW110" t="s">
        <v>7515</v>
      </c>
      <c r="BX110" t="s">
        <v>7515</v>
      </c>
      <c r="BY110" t="s">
        <v>7516</v>
      </c>
      <c r="BZ110" t="s">
        <v>7515</v>
      </c>
      <c r="CA110" t="s">
        <v>7515</v>
      </c>
      <c r="CB110" t="s">
        <v>7515</v>
      </c>
      <c r="CC110" t="s">
        <v>7515</v>
      </c>
      <c r="CD110" t="s">
        <v>7515</v>
      </c>
      <c r="CE110" t="s">
        <v>7515</v>
      </c>
      <c r="CF110" t="s">
        <v>7515</v>
      </c>
      <c r="CG110" t="s">
        <v>7515</v>
      </c>
      <c r="CH110" t="s">
        <v>7515</v>
      </c>
      <c r="CI110" t="s">
        <v>6793</v>
      </c>
      <c r="CJ110" t="s">
        <v>6794</v>
      </c>
      <c r="CO110" t="s">
        <v>6794</v>
      </c>
      <c r="CP110" t="s">
        <v>6793</v>
      </c>
      <c r="CQ110" t="s">
        <v>6794</v>
      </c>
      <c r="CR110" t="s">
        <v>6793</v>
      </c>
      <c r="CS110" t="s">
        <v>6793</v>
      </c>
      <c r="CT110" t="s">
        <v>6794</v>
      </c>
      <c r="CU110" t="s">
        <v>6794</v>
      </c>
      <c r="CV110" t="s">
        <v>6793</v>
      </c>
      <c r="CW110" t="s">
        <v>6794</v>
      </c>
      <c r="CX110" t="s">
        <v>7520</v>
      </c>
      <c r="CY110" t="s">
        <v>7521</v>
      </c>
      <c r="CZ110" t="s">
        <v>7587</v>
      </c>
      <c r="DA110" t="s">
        <v>6793</v>
      </c>
      <c r="DB110">
        <v>3</v>
      </c>
      <c r="DC110">
        <v>5</v>
      </c>
      <c r="DD110">
        <v>3</v>
      </c>
      <c r="DE110" t="s">
        <v>6793</v>
      </c>
      <c r="DF110">
        <v>1</v>
      </c>
      <c r="DG110" t="s">
        <v>7606</v>
      </c>
      <c r="DH110">
        <v>2005</v>
      </c>
      <c r="DI110" t="s">
        <v>7557</v>
      </c>
      <c r="DJ110" t="s">
        <v>7591</v>
      </c>
      <c r="DK110">
        <v>2005</v>
      </c>
      <c r="EA110">
        <v>4</v>
      </c>
      <c r="EC110">
        <v>0</v>
      </c>
      <c r="ED110">
        <v>0</v>
      </c>
      <c r="EE110">
        <v>2</v>
      </c>
      <c r="EF110">
        <v>0</v>
      </c>
      <c r="EG110">
        <v>0</v>
      </c>
      <c r="EH110">
        <v>2</v>
      </c>
      <c r="EI110">
        <v>0</v>
      </c>
      <c r="EJ110" t="s">
        <v>6793</v>
      </c>
      <c r="EK110" t="s">
        <v>6859</v>
      </c>
      <c r="EL110">
        <v>2</v>
      </c>
      <c r="EN110">
        <v>2007</v>
      </c>
      <c r="EO110">
        <v>2006</v>
      </c>
      <c r="EP110" t="s">
        <v>6793</v>
      </c>
      <c r="JO110" t="s">
        <v>7524</v>
      </c>
      <c r="JP110" t="s">
        <v>7598</v>
      </c>
      <c r="JQ110">
        <v>2005</v>
      </c>
      <c r="JU110" t="s">
        <v>6793</v>
      </c>
      <c r="KE110" t="s">
        <v>7524</v>
      </c>
      <c r="KF110" t="s">
        <v>7598</v>
      </c>
      <c r="KG110">
        <v>2005</v>
      </c>
      <c r="KI110" t="s">
        <v>6757</v>
      </c>
      <c r="KJ110" t="s">
        <v>7527</v>
      </c>
      <c r="KK110" t="s">
        <v>6793</v>
      </c>
      <c r="KM110" t="s">
        <v>7524</v>
      </c>
      <c r="KN110" t="s">
        <v>7598</v>
      </c>
      <c r="KO110">
        <v>2005</v>
      </c>
      <c r="KS110" t="s">
        <v>6793</v>
      </c>
      <c r="OI110" t="s">
        <v>7526</v>
      </c>
      <c r="OJ110" t="s">
        <v>7526</v>
      </c>
      <c r="OK110" t="s">
        <v>7526</v>
      </c>
      <c r="OM110" t="s">
        <v>7528</v>
      </c>
      <c r="ON110" t="s">
        <v>7529</v>
      </c>
      <c r="OO110" t="s">
        <v>7528</v>
      </c>
      <c r="OP110">
        <v>1</v>
      </c>
      <c r="OQ110" t="s">
        <v>28</v>
      </c>
      <c r="OR110" t="s">
        <v>212</v>
      </c>
      <c r="OS110">
        <v>2006</v>
      </c>
      <c r="OT110">
        <v>11</v>
      </c>
      <c r="OU110">
        <v>1</v>
      </c>
      <c r="OV110">
        <v>11</v>
      </c>
      <c r="OW110">
        <v>0</v>
      </c>
      <c r="OX110">
        <v>1</v>
      </c>
      <c r="OY110">
        <v>35</v>
      </c>
      <c r="OZ110" t="s">
        <v>7515</v>
      </c>
      <c r="PA110" t="s">
        <v>7515</v>
      </c>
      <c r="PB110" t="s">
        <v>7515</v>
      </c>
      <c r="PC110" t="s">
        <v>7515</v>
      </c>
      <c r="PD110" t="s">
        <v>7515</v>
      </c>
      <c r="PE110" t="s">
        <v>7515</v>
      </c>
      <c r="PF110" t="s">
        <v>7515</v>
      </c>
      <c r="PG110" t="s">
        <v>7515</v>
      </c>
      <c r="PH110" t="s">
        <v>7515</v>
      </c>
      <c r="PI110" t="s">
        <v>7515</v>
      </c>
      <c r="PJ110" t="s">
        <v>7515</v>
      </c>
      <c r="PK110" t="s">
        <v>7515</v>
      </c>
      <c r="PL110" t="s">
        <v>7515</v>
      </c>
      <c r="PM110" t="s">
        <v>7515</v>
      </c>
      <c r="PN110" t="s">
        <v>7515</v>
      </c>
      <c r="PO110" t="s">
        <v>7515</v>
      </c>
      <c r="PP110" t="s">
        <v>7515</v>
      </c>
      <c r="PQ110" t="s">
        <v>7516</v>
      </c>
      <c r="PR110" t="s">
        <v>7515</v>
      </c>
      <c r="PS110" t="s">
        <v>7516</v>
      </c>
      <c r="PT110" t="s">
        <v>7516</v>
      </c>
      <c r="PU110" t="s">
        <v>7515</v>
      </c>
      <c r="PV110" t="s">
        <v>7515</v>
      </c>
      <c r="PW110" t="s">
        <v>7515</v>
      </c>
      <c r="PX110" t="s">
        <v>7515</v>
      </c>
      <c r="PY110" t="s">
        <v>7515</v>
      </c>
      <c r="PZ110" t="s">
        <v>7515</v>
      </c>
      <c r="QA110" t="s">
        <v>7515</v>
      </c>
      <c r="QB110" t="s">
        <v>7515</v>
      </c>
      <c r="QC110" t="s">
        <v>7515</v>
      </c>
      <c r="QE110" t="s">
        <v>7516</v>
      </c>
      <c r="QF110" t="s">
        <v>7515</v>
      </c>
      <c r="QG110" t="s">
        <v>7515</v>
      </c>
      <c r="QH110" t="s">
        <v>7515</v>
      </c>
      <c r="QI110" t="s">
        <v>7515</v>
      </c>
      <c r="QJ110" t="s">
        <v>7515</v>
      </c>
      <c r="QK110" t="s">
        <v>7515</v>
      </c>
      <c r="RP110">
        <f t="shared" si="2"/>
        <v>4</v>
      </c>
      <c r="RS110">
        <f t="shared" si="3"/>
        <v>5</v>
      </c>
    </row>
    <row r="111" spans="1:487" x14ac:dyDescent="0.3">
      <c r="A111">
        <v>70098</v>
      </c>
      <c r="B111">
        <v>314</v>
      </c>
      <c r="C111">
        <v>0</v>
      </c>
      <c r="D111">
        <v>5</v>
      </c>
      <c r="E111">
        <v>9</v>
      </c>
      <c r="F111">
        <v>86</v>
      </c>
      <c r="G111">
        <v>102</v>
      </c>
      <c r="H111">
        <v>16</v>
      </c>
      <c r="I111" t="s">
        <v>6793</v>
      </c>
      <c r="J111" t="s">
        <v>6793</v>
      </c>
      <c r="O111" t="s">
        <v>6793</v>
      </c>
      <c r="P111" t="s">
        <v>7516</v>
      </c>
      <c r="Q111" t="s">
        <v>7515</v>
      </c>
      <c r="R111" t="s">
        <v>7515</v>
      </c>
      <c r="S111" t="s">
        <v>7515</v>
      </c>
      <c r="T111" t="s">
        <v>7515</v>
      </c>
      <c r="U111" t="s">
        <v>7515</v>
      </c>
      <c r="V111" t="s">
        <v>7515</v>
      </c>
      <c r="W111" t="s">
        <v>7515</v>
      </c>
      <c r="X111" t="s">
        <v>7515</v>
      </c>
      <c r="Y111" t="s">
        <v>7515</v>
      </c>
      <c r="Z111" t="s">
        <v>7515</v>
      </c>
      <c r="AA111" t="s">
        <v>7515</v>
      </c>
      <c r="AB111" t="s">
        <v>7515</v>
      </c>
      <c r="AC111" t="s">
        <v>7515</v>
      </c>
      <c r="AD111" t="s">
        <v>7515</v>
      </c>
      <c r="AE111" t="s">
        <v>7515</v>
      </c>
      <c r="AF111" t="s">
        <v>7515</v>
      </c>
      <c r="AG111" t="s">
        <v>7515</v>
      </c>
      <c r="AH111" t="s">
        <v>7515</v>
      </c>
      <c r="AI111" t="s">
        <v>7517</v>
      </c>
      <c r="AL111">
        <v>0</v>
      </c>
      <c r="AM111">
        <v>1</v>
      </c>
      <c r="AN111" t="s">
        <v>6845</v>
      </c>
      <c r="AQ111" t="s">
        <v>6993</v>
      </c>
      <c r="AR111" t="s">
        <v>6794</v>
      </c>
      <c r="AS111" t="s">
        <v>6794</v>
      </c>
      <c r="AT111">
        <v>0</v>
      </c>
      <c r="AU111">
        <v>20</v>
      </c>
      <c r="AV111" t="s">
        <v>7568</v>
      </c>
      <c r="AW111" t="s">
        <v>6794</v>
      </c>
      <c r="AX111" t="s">
        <v>6794</v>
      </c>
      <c r="AY111" t="s">
        <v>6813</v>
      </c>
      <c r="AZ111" t="s">
        <v>7531</v>
      </c>
      <c r="BA111" t="s">
        <v>6991</v>
      </c>
      <c r="BC111" t="s">
        <v>6794</v>
      </c>
      <c r="BD111" t="s">
        <v>6794</v>
      </c>
      <c r="BE111" t="s">
        <v>6793</v>
      </c>
      <c r="BF111" t="s">
        <v>6793</v>
      </c>
      <c r="BH111" t="s">
        <v>6793</v>
      </c>
      <c r="BI111" t="s">
        <v>6793</v>
      </c>
      <c r="BJ111" t="s">
        <v>6794</v>
      </c>
      <c r="BK111" t="s">
        <v>6794</v>
      </c>
      <c r="BL111" t="s">
        <v>6794</v>
      </c>
      <c r="BM111" t="s">
        <v>7026</v>
      </c>
      <c r="BN111" t="s">
        <v>7029</v>
      </c>
      <c r="BO111" t="s">
        <v>6794</v>
      </c>
      <c r="BQ111">
        <v>50</v>
      </c>
      <c r="BR111" t="s">
        <v>7532</v>
      </c>
      <c r="BS111" t="s">
        <v>7533</v>
      </c>
      <c r="BT111" t="s">
        <v>6</v>
      </c>
      <c r="BU111" t="s">
        <v>7022</v>
      </c>
      <c r="BV111" t="s">
        <v>7535</v>
      </c>
      <c r="BW111" t="s">
        <v>7515</v>
      </c>
      <c r="BX111" t="s">
        <v>7516</v>
      </c>
      <c r="BY111" t="s">
        <v>7515</v>
      </c>
      <c r="BZ111" t="s">
        <v>7515</v>
      </c>
      <c r="CA111" t="s">
        <v>7515</v>
      </c>
      <c r="CB111" t="s">
        <v>7515</v>
      </c>
      <c r="CC111" t="s">
        <v>7515</v>
      </c>
      <c r="CD111" t="s">
        <v>7515</v>
      </c>
      <c r="CE111" t="s">
        <v>7515</v>
      </c>
      <c r="CF111" t="s">
        <v>7515</v>
      </c>
      <c r="CG111" t="s">
        <v>7515</v>
      </c>
      <c r="CH111" t="s">
        <v>7515</v>
      </c>
      <c r="CI111" t="s">
        <v>6793</v>
      </c>
      <c r="CJ111" t="s">
        <v>6794</v>
      </c>
      <c r="CO111" t="s">
        <v>6793</v>
      </c>
      <c r="CP111" t="s">
        <v>6793</v>
      </c>
      <c r="CQ111" t="s">
        <v>6794</v>
      </c>
      <c r="CR111" t="s">
        <v>6793</v>
      </c>
      <c r="CS111" t="s">
        <v>6794</v>
      </c>
      <c r="CT111" t="s">
        <v>6794</v>
      </c>
      <c r="CU111" t="s">
        <v>6794</v>
      </c>
      <c r="CV111" t="s">
        <v>6793</v>
      </c>
      <c r="CW111" t="s">
        <v>6794</v>
      </c>
      <c r="CX111" t="s">
        <v>7545</v>
      </c>
      <c r="CY111" t="s">
        <v>7607</v>
      </c>
      <c r="CZ111" t="s">
        <v>6966</v>
      </c>
      <c r="DA111" t="s">
        <v>6794</v>
      </c>
      <c r="DB111">
        <v>2</v>
      </c>
      <c r="DC111">
        <v>3</v>
      </c>
      <c r="DD111">
        <v>3</v>
      </c>
      <c r="EA111">
        <v>2</v>
      </c>
      <c r="EC111">
        <v>0</v>
      </c>
      <c r="ED111">
        <v>0</v>
      </c>
      <c r="EE111">
        <v>1</v>
      </c>
      <c r="EF111">
        <v>0</v>
      </c>
      <c r="EG111">
        <v>2</v>
      </c>
      <c r="EH111">
        <v>0</v>
      </c>
      <c r="EI111">
        <v>0</v>
      </c>
      <c r="EP111" t="s">
        <v>6794</v>
      </c>
      <c r="OM111" t="s">
        <v>7528</v>
      </c>
      <c r="ON111" t="s">
        <v>7529</v>
      </c>
      <c r="OO111" t="s">
        <v>7528</v>
      </c>
      <c r="OP111">
        <v>1</v>
      </c>
      <c r="OQ111" t="s">
        <v>28</v>
      </c>
      <c r="OR111" t="s">
        <v>265</v>
      </c>
      <c r="OS111">
        <v>2007</v>
      </c>
      <c r="OT111">
        <v>10</v>
      </c>
      <c r="OU111">
        <v>1</v>
      </c>
      <c r="OV111">
        <v>10</v>
      </c>
      <c r="OW111">
        <v>0</v>
      </c>
      <c r="OX111">
        <v>1</v>
      </c>
      <c r="OY111">
        <v>35</v>
      </c>
      <c r="QE111" t="s">
        <v>7516</v>
      </c>
      <c r="QF111" t="s">
        <v>7515</v>
      </c>
      <c r="QG111" t="s">
        <v>7515</v>
      </c>
      <c r="QH111" t="s">
        <v>7515</v>
      </c>
      <c r="QI111" t="s">
        <v>7515</v>
      </c>
      <c r="QJ111" t="s">
        <v>7515</v>
      </c>
      <c r="QK111" t="s">
        <v>7515</v>
      </c>
      <c r="RP111">
        <f t="shared" si="2"/>
        <v>2</v>
      </c>
      <c r="RS111">
        <f t="shared" si="3"/>
        <v>5</v>
      </c>
    </row>
    <row r="112" spans="1:487" x14ac:dyDescent="0.3">
      <c r="A112">
        <v>70099</v>
      </c>
      <c r="B112">
        <v>316</v>
      </c>
      <c r="C112">
        <v>0</v>
      </c>
      <c r="D112">
        <v>5</v>
      </c>
      <c r="E112">
        <v>9</v>
      </c>
      <c r="F112">
        <v>85</v>
      </c>
      <c r="G112">
        <v>102</v>
      </c>
      <c r="H112">
        <v>15</v>
      </c>
      <c r="I112" t="s">
        <v>6793</v>
      </c>
      <c r="J112" t="s">
        <v>6793</v>
      </c>
      <c r="O112" t="s">
        <v>6793</v>
      </c>
      <c r="P112" t="s">
        <v>7515</v>
      </c>
      <c r="Q112" t="s">
        <v>7516</v>
      </c>
      <c r="R112" t="s">
        <v>7515</v>
      </c>
      <c r="S112" t="s">
        <v>7515</v>
      </c>
      <c r="T112" t="s">
        <v>7515</v>
      </c>
      <c r="U112" t="s">
        <v>7515</v>
      </c>
      <c r="V112" t="s">
        <v>7515</v>
      </c>
      <c r="W112" t="s">
        <v>7515</v>
      </c>
      <c r="X112" t="s">
        <v>7515</v>
      </c>
      <c r="Y112" t="s">
        <v>7515</v>
      </c>
      <c r="Z112" t="s">
        <v>7515</v>
      </c>
      <c r="AA112" t="s">
        <v>7515</v>
      </c>
      <c r="AB112" t="s">
        <v>7515</v>
      </c>
      <c r="AC112" t="s">
        <v>7515</v>
      </c>
      <c r="AD112" t="s">
        <v>7515</v>
      </c>
      <c r="AE112" t="s">
        <v>7515</v>
      </c>
      <c r="AF112" t="s">
        <v>7515</v>
      </c>
      <c r="AG112" t="s">
        <v>7515</v>
      </c>
      <c r="AH112" t="s">
        <v>7515</v>
      </c>
      <c r="AI112" t="s">
        <v>6796</v>
      </c>
      <c r="AQ112" t="s">
        <v>6985</v>
      </c>
      <c r="AR112" t="s">
        <v>6793</v>
      </c>
      <c r="AS112" t="s">
        <v>6794</v>
      </c>
      <c r="AT112">
        <v>0</v>
      </c>
      <c r="AU112">
        <v>5</v>
      </c>
      <c r="AV112" t="s">
        <v>6988</v>
      </c>
      <c r="AW112" t="s">
        <v>6793</v>
      </c>
      <c r="AX112" t="s">
        <v>6794</v>
      </c>
      <c r="AY112" t="s">
        <v>6814</v>
      </c>
      <c r="BA112" t="s">
        <v>6991</v>
      </c>
      <c r="BB112" t="s">
        <v>7551</v>
      </c>
      <c r="BC112" t="s">
        <v>6794</v>
      </c>
      <c r="BD112" t="s">
        <v>6794</v>
      </c>
      <c r="BE112" t="s">
        <v>6794</v>
      </c>
      <c r="BF112" t="s">
        <v>6794</v>
      </c>
      <c r="BG112" t="s">
        <v>6794</v>
      </c>
      <c r="BH112" t="s">
        <v>6794</v>
      </c>
      <c r="BI112" t="s">
        <v>6794</v>
      </c>
      <c r="BJ112" t="s">
        <v>6794</v>
      </c>
      <c r="BK112" t="s">
        <v>6794</v>
      </c>
      <c r="BL112" t="s">
        <v>6794</v>
      </c>
      <c r="BM112" t="s">
        <v>7022</v>
      </c>
      <c r="BN112" t="s">
        <v>7027</v>
      </c>
      <c r="BO112" t="s">
        <v>6794</v>
      </c>
      <c r="BQ112" t="s">
        <v>7547</v>
      </c>
      <c r="BR112" t="s">
        <v>7532</v>
      </c>
      <c r="BS112" t="s">
        <v>7533</v>
      </c>
      <c r="BT112" t="s">
        <v>6</v>
      </c>
      <c r="BU112" t="s">
        <v>7027</v>
      </c>
      <c r="BV112" t="s">
        <v>7561</v>
      </c>
      <c r="BW112" t="s">
        <v>7515</v>
      </c>
      <c r="BX112" t="s">
        <v>7515</v>
      </c>
      <c r="BY112" t="s">
        <v>7515</v>
      </c>
      <c r="BZ112" t="s">
        <v>7515</v>
      </c>
      <c r="CA112" t="s">
        <v>7515</v>
      </c>
      <c r="CB112" t="s">
        <v>7515</v>
      </c>
      <c r="CC112" t="s">
        <v>7515</v>
      </c>
      <c r="CD112" t="s">
        <v>7516</v>
      </c>
      <c r="CE112" t="s">
        <v>7515</v>
      </c>
      <c r="CF112" t="s">
        <v>7515</v>
      </c>
      <c r="CG112" t="s">
        <v>7515</v>
      </c>
      <c r="CH112" t="s">
        <v>7515</v>
      </c>
      <c r="CI112" t="s">
        <v>6793</v>
      </c>
      <c r="CJ112" t="s">
        <v>6793</v>
      </c>
      <c r="CO112" t="s">
        <v>6794</v>
      </c>
      <c r="CP112" t="s">
        <v>6793</v>
      </c>
      <c r="CQ112" t="s">
        <v>6794</v>
      </c>
      <c r="CR112" t="s">
        <v>6794</v>
      </c>
      <c r="CS112" t="s">
        <v>6794</v>
      </c>
      <c r="CT112" t="s">
        <v>6794</v>
      </c>
      <c r="CU112" t="s">
        <v>6794</v>
      </c>
      <c r="CV112" t="s">
        <v>6794</v>
      </c>
      <c r="CW112" t="s">
        <v>6794</v>
      </c>
      <c r="CX112" t="s">
        <v>7520</v>
      </c>
      <c r="CY112" t="s">
        <v>7521</v>
      </c>
      <c r="CZ112" t="s">
        <v>6966</v>
      </c>
      <c r="DA112" t="s">
        <v>6793</v>
      </c>
      <c r="DB112">
        <v>1</v>
      </c>
      <c r="DC112">
        <v>2</v>
      </c>
      <c r="DD112">
        <v>2</v>
      </c>
      <c r="DE112" t="s">
        <v>6794</v>
      </c>
      <c r="EA112">
        <v>2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2</v>
      </c>
      <c r="EJ112" t="s">
        <v>6794</v>
      </c>
      <c r="EP112" t="s">
        <v>6794</v>
      </c>
      <c r="OI112" t="s">
        <v>7526</v>
      </c>
      <c r="OJ112" t="s">
        <v>7526</v>
      </c>
      <c r="OK112" t="s">
        <v>7527</v>
      </c>
      <c r="OL112" t="s">
        <v>7527</v>
      </c>
      <c r="OM112" t="s">
        <v>7528</v>
      </c>
      <c r="ON112" t="s">
        <v>7539</v>
      </c>
      <c r="OO112" t="s">
        <v>7528</v>
      </c>
      <c r="OP112">
        <v>1</v>
      </c>
      <c r="OQ112" t="s">
        <v>28</v>
      </c>
      <c r="OR112" t="s">
        <v>265</v>
      </c>
      <c r="OS112">
        <v>2006</v>
      </c>
      <c r="OT112">
        <v>11</v>
      </c>
      <c r="OU112">
        <v>1</v>
      </c>
      <c r="OV112">
        <v>11</v>
      </c>
      <c r="OW112">
        <v>1</v>
      </c>
      <c r="OX112">
        <v>0</v>
      </c>
      <c r="OY112">
        <v>35</v>
      </c>
      <c r="QE112" t="s">
        <v>7515</v>
      </c>
      <c r="QF112" t="s">
        <v>7515</v>
      </c>
      <c r="QG112" t="s">
        <v>7515</v>
      </c>
      <c r="QH112" t="s">
        <v>7516</v>
      </c>
      <c r="QI112" t="s">
        <v>7515</v>
      </c>
      <c r="QJ112" t="s">
        <v>7515</v>
      </c>
      <c r="QK112" t="s">
        <v>7515</v>
      </c>
      <c r="RP112">
        <f t="shared" si="2"/>
        <v>5</v>
      </c>
      <c r="RS112">
        <f t="shared" si="3"/>
        <v>2</v>
      </c>
    </row>
    <row r="113" spans="1:487" x14ac:dyDescent="0.3">
      <c r="A113">
        <v>70100</v>
      </c>
      <c r="B113">
        <v>319</v>
      </c>
      <c r="C113">
        <v>0</v>
      </c>
      <c r="D113">
        <v>5</v>
      </c>
      <c r="E113">
        <v>15</v>
      </c>
      <c r="F113">
        <v>82</v>
      </c>
      <c r="G113">
        <v>102</v>
      </c>
      <c r="H113">
        <v>3</v>
      </c>
      <c r="I113" t="s">
        <v>6793</v>
      </c>
      <c r="J113" t="s">
        <v>6793</v>
      </c>
      <c r="O113" t="s">
        <v>6793</v>
      </c>
      <c r="P113" t="s">
        <v>7515</v>
      </c>
      <c r="Q113" t="s">
        <v>7515</v>
      </c>
      <c r="R113" t="s">
        <v>7515</v>
      </c>
      <c r="S113" t="s">
        <v>7515</v>
      </c>
      <c r="T113" t="s">
        <v>7515</v>
      </c>
      <c r="U113" t="s">
        <v>7515</v>
      </c>
      <c r="V113" t="s">
        <v>7515</v>
      </c>
      <c r="W113" t="s">
        <v>7515</v>
      </c>
      <c r="X113" t="s">
        <v>7515</v>
      </c>
      <c r="Y113" t="s">
        <v>7515</v>
      </c>
      <c r="Z113" t="s">
        <v>7515</v>
      </c>
      <c r="AA113" t="s">
        <v>7515</v>
      </c>
      <c r="AB113" t="s">
        <v>7515</v>
      </c>
      <c r="AC113" t="s">
        <v>7515</v>
      </c>
      <c r="AD113" t="s">
        <v>7515</v>
      </c>
      <c r="AE113" t="s">
        <v>7516</v>
      </c>
      <c r="AF113" t="s">
        <v>7515</v>
      </c>
      <c r="AG113" t="s">
        <v>7515</v>
      </c>
      <c r="AH113" t="s">
        <v>7515</v>
      </c>
      <c r="AI113" t="s">
        <v>6796</v>
      </c>
      <c r="AQ113" t="s">
        <v>6985</v>
      </c>
      <c r="AR113" t="s">
        <v>6794</v>
      </c>
      <c r="AS113" t="s">
        <v>6794</v>
      </c>
      <c r="AT113" t="s">
        <v>6</v>
      </c>
      <c r="AU113" t="s">
        <v>6</v>
      </c>
      <c r="AV113" t="s">
        <v>6988</v>
      </c>
      <c r="AW113" t="s">
        <v>6793</v>
      </c>
      <c r="AX113" t="s">
        <v>6794</v>
      </c>
      <c r="AY113" t="s">
        <v>6813</v>
      </c>
      <c r="AZ113" t="s">
        <v>7531</v>
      </c>
      <c r="BA113" t="s">
        <v>7518</v>
      </c>
      <c r="BC113" t="s">
        <v>6794</v>
      </c>
      <c r="BD113" t="s">
        <v>6794</v>
      </c>
      <c r="BE113" t="s">
        <v>6794</v>
      </c>
      <c r="BF113" t="s">
        <v>6794</v>
      </c>
      <c r="BG113" t="s">
        <v>6794</v>
      </c>
      <c r="BH113" t="s">
        <v>6794</v>
      </c>
      <c r="BI113" t="s">
        <v>6793</v>
      </c>
      <c r="BJ113" t="s">
        <v>6793</v>
      </c>
      <c r="BK113" t="s">
        <v>6794</v>
      </c>
      <c r="BL113" t="s">
        <v>6794</v>
      </c>
      <c r="BM113" t="s">
        <v>7025</v>
      </c>
      <c r="BN113" t="s">
        <v>7025</v>
      </c>
      <c r="BO113" t="s">
        <v>6794</v>
      </c>
      <c r="BQ113" t="s">
        <v>7547</v>
      </c>
      <c r="BR113" t="s">
        <v>6</v>
      </c>
      <c r="BS113" t="s">
        <v>7519</v>
      </c>
      <c r="BT113" t="s">
        <v>6</v>
      </c>
      <c r="BU113" t="s">
        <v>7030</v>
      </c>
      <c r="BV113" t="s">
        <v>7586</v>
      </c>
      <c r="BW113" t="s">
        <v>7516</v>
      </c>
      <c r="BX113" t="s">
        <v>7515</v>
      </c>
      <c r="BY113" t="s">
        <v>7515</v>
      </c>
      <c r="BZ113" t="s">
        <v>7515</v>
      </c>
      <c r="CA113" t="s">
        <v>7515</v>
      </c>
      <c r="CB113" t="s">
        <v>7515</v>
      </c>
      <c r="CC113" t="s">
        <v>7515</v>
      </c>
      <c r="CD113" t="s">
        <v>7515</v>
      </c>
      <c r="CE113" t="s">
        <v>7515</v>
      </c>
      <c r="CF113" t="s">
        <v>7515</v>
      </c>
      <c r="CG113" t="s">
        <v>7515</v>
      </c>
      <c r="CH113" t="s">
        <v>7515</v>
      </c>
      <c r="CI113" t="s">
        <v>6793</v>
      </c>
      <c r="CJ113" t="s">
        <v>6794</v>
      </c>
      <c r="CO113" t="s">
        <v>6793</v>
      </c>
      <c r="CP113" t="s">
        <v>6966</v>
      </c>
      <c r="CQ113" t="s">
        <v>6794</v>
      </c>
      <c r="CR113" t="s">
        <v>6794</v>
      </c>
      <c r="CS113" t="s">
        <v>6794</v>
      </c>
      <c r="CT113" t="s">
        <v>6794</v>
      </c>
      <c r="CU113" t="s">
        <v>6794</v>
      </c>
      <c r="CV113" t="s">
        <v>6793</v>
      </c>
      <c r="CW113" t="s">
        <v>6794</v>
      </c>
      <c r="CX113" t="s">
        <v>7520</v>
      </c>
      <c r="CY113" t="s">
        <v>7608</v>
      </c>
      <c r="CZ113" t="s">
        <v>7522</v>
      </c>
      <c r="DA113" t="s">
        <v>6793</v>
      </c>
      <c r="DB113">
        <v>2</v>
      </c>
      <c r="DC113">
        <v>2</v>
      </c>
      <c r="DD113">
        <v>2</v>
      </c>
      <c r="DE113" t="s">
        <v>6793</v>
      </c>
      <c r="DF113">
        <v>1</v>
      </c>
      <c r="DG113" t="s">
        <v>7597</v>
      </c>
      <c r="DH113">
        <v>2008</v>
      </c>
      <c r="DI113" t="s">
        <v>7557</v>
      </c>
      <c r="DJ113" t="s">
        <v>7597</v>
      </c>
      <c r="DK113">
        <v>2008</v>
      </c>
      <c r="EA113">
        <v>1</v>
      </c>
      <c r="EB113" t="s">
        <v>7584</v>
      </c>
      <c r="EJ113" t="s">
        <v>6794</v>
      </c>
      <c r="EP113" t="s">
        <v>6794</v>
      </c>
      <c r="OI113" t="s">
        <v>7526</v>
      </c>
      <c r="OJ113" t="s">
        <v>7526</v>
      </c>
      <c r="OK113" t="s">
        <v>7526</v>
      </c>
      <c r="OL113" t="s">
        <v>7526</v>
      </c>
      <c r="OM113" t="s">
        <v>7548</v>
      </c>
      <c r="ON113" t="s">
        <v>7529</v>
      </c>
      <c r="OO113" t="s">
        <v>7528</v>
      </c>
      <c r="OP113">
        <v>1</v>
      </c>
      <c r="OQ113" t="s">
        <v>28</v>
      </c>
      <c r="OR113" t="s">
        <v>7549</v>
      </c>
      <c r="OS113">
        <v>2007</v>
      </c>
      <c r="OT113">
        <v>10</v>
      </c>
      <c r="OU113">
        <v>1</v>
      </c>
      <c r="OV113">
        <v>10</v>
      </c>
      <c r="OW113">
        <v>1</v>
      </c>
      <c r="OX113">
        <v>0</v>
      </c>
      <c r="OY113">
        <v>35</v>
      </c>
      <c r="QE113" t="s">
        <v>7515</v>
      </c>
      <c r="QF113" t="s">
        <v>7516</v>
      </c>
      <c r="QG113" t="s">
        <v>7515</v>
      </c>
      <c r="QH113" t="s">
        <v>7515</v>
      </c>
      <c r="QI113" t="s">
        <v>7515</v>
      </c>
      <c r="QJ113" t="s">
        <v>7515</v>
      </c>
      <c r="QK113" t="s">
        <v>7515</v>
      </c>
      <c r="RP113">
        <f t="shared" si="2"/>
        <v>-1</v>
      </c>
      <c r="RS113">
        <f t="shared" si="3"/>
        <v>4</v>
      </c>
    </row>
    <row r="114" spans="1:487" x14ac:dyDescent="0.3">
      <c r="A114">
        <v>70101</v>
      </c>
      <c r="B114">
        <v>320</v>
      </c>
      <c r="C114">
        <v>0</v>
      </c>
      <c r="D114">
        <v>5</v>
      </c>
      <c r="E114">
        <v>15</v>
      </c>
      <c r="F114">
        <v>100</v>
      </c>
      <c r="G114">
        <v>102</v>
      </c>
      <c r="H114">
        <v>3</v>
      </c>
      <c r="I114" t="s">
        <v>6793</v>
      </c>
      <c r="J114" t="s">
        <v>6793</v>
      </c>
      <c r="O114" t="s">
        <v>6793</v>
      </c>
      <c r="P114" t="s">
        <v>7515</v>
      </c>
      <c r="Q114" t="s">
        <v>7515</v>
      </c>
      <c r="R114" t="s">
        <v>7516</v>
      </c>
      <c r="S114" t="s">
        <v>7515</v>
      </c>
      <c r="T114" t="s">
        <v>7515</v>
      </c>
      <c r="U114" t="s">
        <v>7515</v>
      </c>
      <c r="V114" t="s">
        <v>7515</v>
      </c>
      <c r="W114" t="s">
        <v>7515</v>
      </c>
      <c r="X114" t="s">
        <v>7515</v>
      </c>
      <c r="Y114" t="s">
        <v>7515</v>
      </c>
      <c r="Z114" t="s">
        <v>7515</v>
      </c>
      <c r="AA114" t="s">
        <v>7515</v>
      </c>
      <c r="AB114" t="s">
        <v>7515</v>
      </c>
      <c r="AC114" t="s">
        <v>7515</v>
      </c>
      <c r="AD114" t="s">
        <v>7515</v>
      </c>
      <c r="AE114" t="s">
        <v>7515</v>
      </c>
      <c r="AF114" t="s">
        <v>7515</v>
      </c>
      <c r="AG114" t="s">
        <v>7515</v>
      </c>
      <c r="AH114" t="s">
        <v>7515</v>
      </c>
      <c r="AI114" t="s">
        <v>6796</v>
      </c>
      <c r="AQ114" t="s">
        <v>6985</v>
      </c>
      <c r="AR114" t="s">
        <v>6793</v>
      </c>
      <c r="AS114" t="s">
        <v>6793</v>
      </c>
      <c r="AT114" t="s">
        <v>6</v>
      </c>
      <c r="AU114" t="s">
        <v>6</v>
      </c>
      <c r="AV114" t="s">
        <v>6988</v>
      </c>
      <c r="AW114" t="s">
        <v>6793</v>
      </c>
      <c r="AX114" t="s">
        <v>6793</v>
      </c>
      <c r="AY114" t="s">
        <v>6813</v>
      </c>
      <c r="AZ114" t="s">
        <v>7531</v>
      </c>
      <c r="BA114" t="s">
        <v>6991</v>
      </c>
      <c r="BC114" t="s">
        <v>6794</v>
      </c>
      <c r="BD114" t="s">
        <v>6794</v>
      </c>
      <c r="BE114" t="s">
        <v>6794</v>
      </c>
      <c r="BF114" t="s">
        <v>6793</v>
      </c>
      <c r="BG114" t="s">
        <v>6794</v>
      </c>
      <c r="BH114" t="s">
        <v>6793</v>
      </c>
      <c r="BI114" t="s">
        <v>6793</v>
      </c>
      <c r="BJ114" t="s">
        <v>6794</v>
      </c>
      <c r="BK114" t="s">
        <v>6794</v>
      </c>
      <c r="BL114" t="s">
        <v>6794</v>
      </c>
      <c r="BM114" t="s">
        <v>7024</v>
      </c>
      <c r="BN114" t="s">
        <v>7025</v>
      </c>
      <c r="BO114" t="s">
        <v>6794</v>
      </c>
      <c r="BQ114">
        <v>35</v>
      </c>
      <c r="BR114" t="s">
        <v>7532</v>
      </c>
      <c r="BS114" t="s">
        <v>7533</v>
      </c>
      <c r="BT114" t="s">
        <v>6</v>
      </c>
      <c r="BU114" t="s">
        <v>7559</v>
      </c>
      <c r="BV114" t="s">
        <v>7543</v>
      </c>
      <c r="BW114" t="s">
        <v>7515</v>
      </c>
      <c r="BX114" t="s">
        <v>7515</v>
      </c>
      <c r="BY114" t="s">
        <v>7516</v>
      </c>
      <c r="BZ114" t="s">
        <v>7515</v>
      </c>
      <c r="CA114" t="s">
        <v>7515</v>
      </c>
      <c r="CB114" t="s">
        <v>7515</v>
      </c>
      <c r="CC114" t="s">
        <v>7515</v>
      </c>
      <c r="CD114" t="s">
        <v>7515</v>
      </c>
      <c r="CE114" t="s">
        <v>7515</v>
      </c>
      <c r="CF114" t="s">
        <v>7515</v>
      </c>
      <c r="CG114" t="s">
        <v>7515</v>
      </c>
      <c r="CH114" t="s">
        <v>7515</v>
      </c>
      <c r="CI114" t="s">
        <v>6793</v>
      </c>
      <c r="CJ114" t="s">
        <v>6793</v>
      </c>
      <c r="CO114" t="s">
        <v>6793</v>
      </c>
      <c r="CP114" t="s">
        <v>6793</v>
      </c>
      <c r="CQ114" t="s">
        <v>6794</v>
      </c>
      <c r="CR114" t="s">
        <v>6793</v>
      </c>
      <c r="CS114" t="s">
        <v>6793</v>
      </c>
      <c r="CT114" t="s">
        <v>6793</v>
      </c>
      <c r="CU114" t="s">
        <v>6794</v>
      </c>
      <c r="CV114" t="s">
        <v>6793</v>
      </c>
      <c r="CW114" t="s">
        <v>6793</v>
      </c>
      <c r="CX114" t="s">
        <v>7520</v>
      </c>
      <c r="CY114" t="s">
        <v>7607</v>
      </c>
      <c r="CZ114" t="s">
        <v>7522</v>
      </c>
      <c r="DA114" t="s">
        <v>6793</v>
      </c>
      <c r="DB114">
        <v>1</v>
      </c>
      <c r="DC114">
        <v>2</v>
      </c>
      <c r="DD114">
        <v>2</v>
      </c>
      <c r="DE114" t="s">
        <v>6793</v>
      </c>
      <c r="DF114">
        <v>1</v>
      </c>
      <c r="DG114" t="s">
        <v>7558</v>
      </c>
      <c r="DH114">
        <v>2005</v>
      </c>
      <c r="DI114" t="s">
        <v>7577</v>
      </c>
      <c r="DJ114" t="s">
        <v>7558</v>
      </c>
      <c r="DK114">
        <v>2005</v>
      </c>
      <c r="EA114">
        <v>2</v>
      </c>
      <c r="EC114">
        <v>0</v>
      </c>
      <c r="ED114">
        <v>0</v>
      </c>
      <c r="EE114">
        <v>0</v>
      </c>
      <c r="EF114">
        <v>0</v>
      </c>
      <c r="EG114">
        <v>2</v>
      </c>
      <c r="EH114">
        <v>0</v>
      </c>
      <c r="EI114">
        <v>0</v>
      </c>
      <c r="EJ114" t="s">
        <v>6794</v>
      </c>
      <c r="EP114" t="s">
        <v>6793</v>
      </c>
      <c r="IQ114" t="s">
        <v>7524</v>
      </c>
      <c r="IR114" t="s">
        <v>7593</v>
      </c>
      <c r="IS114">
        <v>2006</v>
      </c>
      <c r="IU114" t="s">
        <v>7526</v>
      </c>
      <c r="IV114" t="s">
        <v>7526</v>
      </c>
      <c r="IW114" t="s">
        <v>6793</v>
      </c>
      <c r="OI114" t="s">
        <v>6757</v>
      </c>
      <c r="OK114" t="s">
        <v>7526</v>
      </c>
      <c r="OL114" t="s">
        <v>7526</v>
      </c>
      <c r="OM114" t="s">
        <v>7528</v>
      </c>
      <c r="ON114" t="s">
        <v>7529</v>
      </c>
      <c r="OO114" t="s">
        <v>7528</v>
      </c>
      <c r="OP114">
        <v>1</v>
      </c>
      <c r="OQ114" t="s">
        <v>28</v>
      </c>
      <c r="OR114" t="s">
        <v>7549</v>
      </c>
      <c r="OS114">
        <v>2007</v>
      </c>
      <c r="OT114">
        <v>7</v>
      </c>
      <c r="OU114">
        <v>1</v>
      </c>
      <c r="OV114">
        <v>7</v>
      </c>
      <c r="OW114">
        <v>1</v>
      </c>
      <c r="OX114">
        <v>0</v>
      </c>
      <c r="OY114">
        <v>35</v>
      </c>
      <c r="OZ114" t="s">
        <v>7515</v>
      </c>
      <c r="PA114" t="s">
        <v>7515</v>
      </c>
      <c r="PB114" t="s">
        <v>7515</v>
      </c>
      <c r="PC114" t="s">
        <v>7515</v>
      </c>
      <c r="PD114" t="s">
        <v>7515</v>
      </c>
      <c r="PE114" t="s">
        <v>7515</v>
      </c>
      <c r="PF114" t="s">
        <v>7515</v>
      </c>
      <c r="PG114" t="s">
        <v>7515</v>
      </c>
      <c r="PH114" t="s">
        <v>7515</v>
      </c>
      <c r="PI114" t="s">
        <v>7515</v>
      </c>
      <c r="PJ114" t="s">
        <v>7515</v>
      </c>
      <c r="PK114" t="s">
        <v>7515</v>
      </c>
      <c r="PL114" t="s">
        <v>7515</v>
      </c>
      <c r="PM114" t="s">
        <v>7515</v>
      </c>
      <c r="PN114" t="s">
        <v>7516</v>
      </c>
      <c r="PO114" t="s">
        <v>7515</v>
      </c>
      <c r="PP114" t="s">
        <v>7515</v>
      </c>
      <c r="PQ114" t="s">
        <v>7515</v>
      </c>
      <c r="PR114" t="s">
        <v>7515</v>
      </c>
      <c r="PS114" t="s">
        <v>7515</v>
      </c>
      <c r="PT114" t="s">
        <v>7515</v>
      </c>
      <c r="PU114" t="s">
        <v>7515</v>
      </c>
      <c r="PV114" t="s">
        <v>7515</v>
      </c>
      <c r="PW114" t="s">
        <v>7515</v>
      </c>
      <c r="PX114" t="s">
        <v>7515</v>
      </c>
      <c r="PY114" t="s">
        <v>7515</v>
      </c>
      <c r="PZ114" t="s">
        <v>7515</v>
      </c>
      <c r="QA114" t="s">
        <v>7515</v>
      </c>
      <c r="QB114" t="s">
        <v>7515</v>
      </c>
      <c r="QC114" t="s">
        <v>7515</v>
      </c>
      <c r="QE114" t="s">
        <v>7515</v>
      </c>
      <c r="QF114" t="s">
        <v>7516</v>
      </c>
      <c r="QG114" t="s">
        <v>7515</v>
      </c>
      <c r="QH114" t="s">
        <v>7515</v>
      </c>
      <c r="QI114" t="s">
        <v>7515</v>
      </c>
      <c r="QJ114" t="s">
        <v>7515</v>
      </c>
      <c r="QK114" t="s">
        <v>7515</v>
      </c>
      <c r="RP114">
        <f t="shared" si="2"/>
        <v>-1</v>
      </c>
      <c r="RS114">
        <f t="shared" si="3"/>
        <v>3</v>
      </c>
    </row>
    <row r="115" spans="1:487" x14ac:dyDescent="0.3">
      <c r="A115">
        <v>70102</v>
      </c>
      <c r="B115">
        <v>323</v>
      </c>
      <c r="C115">
        <v>0</v>
      </c>
      <c r="D115">
        <v>5</v>
      </c>
      <c r="E115">
        <v>14</v>
      </c>
      <c r="F115">
        <v>100</v>
      </c>
      <c r="G115">
        <v>102</v>
      </c>
      <c r="H115">
        <v>4</v>
      </c>
      <c r="I115" t="s">
        <v>6793</v>
      </c>
      <c r="J115" t="s">
        <v>6793</v>
      </c>
      <c r="O115" t="s">
        <v>6793</v>
      </c>
      <c r="P115" t="s">
        <v>7516</v>
      </c>
      <c r="Q115" t="s">
        <v>7515</v>
      </c>
      <c r="R115" t="s">
        <v>7515</v>
      </c>
      <c r="S115" t="s">
        <v>7515</v>
      </c>
      <c r="T115" t="s">
        <v>7515</v>
      </c>
      <c r="U115" t="s">
        <v>7515</v>
      </c>
      <c r="V115" t="s">
        <v>7515</v>
      </c>
      <c r="W115" t="s">
        <v>7515</v>
      </c>
      <c r="X115" t="s">
        <v>7515</v>
      </c>
      <c r="Y115" t="s">
        <v>7515</v>
      </c>
      <c r="Z115" t="s">
        <v>7515</v>
      </c>
      <c r="AA115" t="s">
        <v>7515</v>
      </c>
      <c r="AB115" t="s">
        <v>7515</v>
      </c>
      <c r="AC115" t="s">
        <v>7515</v>
      </c>
      <c r="AD115" t="s">
        <v>7515</v>
      </c>
      <c r="AE115" t="s">
        <v>7515</v>
      </c>
      <c r="AF115" t="s">
        <v>7515</v>
      </c>
      <c r="AG115" t="s">
        <v>7515</v>
      </c>
      <c r="AH115" t="s">
        <v>7515</v>
      </c>
      <c r="AI115" t="s">
        <v>7517</v>
      </c>
      <c r="AL115">
        <v>0</v>
      </c>
      <c r="AM115">
        <v>10</v>
      </c>
      <c r="AN115" t="s">
        <v>6845</v>
      </c>
      <c r="AQ115" t="s">
        <v>6993</v>
      </c>
      <c r="AR115" t="s">
        <v>6794</v>
      </c>
      <c r="AS115" t="s">
        <v>6794</v>
      </c>
      <c r="AT115">
        <v>0</v>
      </c>
      <c r="AU115">
        <v>40</v>
      </c>
      <c r="AV115" t="s">
        <v>7568</v>
      </c>
      <c r="AW115" t="s">
        <v>6966</v>
      </c>
      <c r="AX115" t="s">
        <v>6793</v>
      </c>
      <c r="AY115" t="s">
        <v>6813</v>
      </c>
      <c r="AZ115" t="s">
        <v>7562</v>
      </c>
      <c r="BA115" t="s">
        <v>6991</v>
      </c>
      <c r="BC115" t="s">
        <v>6793</v>
      </c>
      <c r="BD115" t="s">
        <v>6794</v>
      </c>
      <c r="BE115" t="s">
        <v>6794</v>
      </c>
      <c r="BF115" t="s">
        <v>6794</v>
      </c>
      <c r="BH115" t="s">
        <v>6794</v>
      </c>
      <c r="BI115" t="s">
        <v>6794</v>
      </c>
      <c r="BJ115" t="s">
        <v>6794</v>
      </c>
      <c r="BK115" t="s">
        <v>6793</v>
      </c>
      <c r="BL115" t="s">
        <v>6794</v>
      </c>
      <c r="BM115" t="s">
        <v>7029</v>
      </c>
      <c r="BN115" t="s">
        <v>7565</v>
      </c>
      <c r="BO115" t="s">
        <v>6794</v>
      </c>
      <c r="BQ115">
        <v>50</v>
      </c>
      <c r="BR115">
        <v>25</v>
      </c>
      <c r="BS115" t="s">
        <v>7519</v>
      </c>
      <c r="BT115" t="s">
        <v>7542</v>
      </c>
      <c r="BU115" t="s">
        <v>7559</v>
      </c>
      <c r="BV115" t="s">
        <v>7535</v>
      </c>
      <c r="BW115" t="s">
        <v>7515</v>
      </c>
      <c r="BX115" t="s">
        <v>7516</v>
      </c>
      <c r="BY115" t="s">
        <v>7515</v>
      </c>
      <c r="BZ115" t="s">
        <v>7515</v>
      </c>
      <c r="CA115" t="s">
        <v>7515</v>
      </c>
      <c r="CB115" t="s">
        <v>7515</v>
      </c>
      <c r="CC115" t="s">
        <v>7515</v>
      </c>
      <c r="CD115" t="s">
        <v>7515</v>
      </c>
      <c r="CE115" t="s">
        <v>7515</v>
      </c>
      <c r="CF115" t="s">
        <v>7515</v>
      </c>
      <c r="CG115" t="s">
        <v>7515</v>
      </c>
      <c r="CH115" t="s">
        <v>7515</v>
      </c>
      <c r="CI115" t="s">
        <v>6966</v>
      </c>
      <c r="CJ115" t="s">
        <v>6794</v>
      </c>
      <c r="CO115" t="s">
        <v>6793</v>
      </c>
      <c r="CP115" t="s">
        <v>6793</v>
      </c>
      <c r="CQ115" t="s">
        <v>6794</v>
      </c>
      <c r="CR115" t="s">
        <v>6793</v>
      </c>
      <c r="CS115" t="s">
        <v>6793</v>
      </c>
      <c r="CT115" t="s">
        <v>6793</v>
      </c>
      <c r="CU115" t="s">
        <v>6794</v>
      </c>
      <c r="CV115" t="s">
        <v>6793</v>
      </c>
      <c r="CW115" t="s">
        <v>6794</v>
      </c>
      <c r="CX115" t="s">
        <v>7520</v>
      </c>
      <c r="CY115" t="s">
        <v>7521</v>
      </c>
      <c r="CZ115" t="s">
        <v>7522</v>
      </c>
      <c r="DA115" t="s">
        <v>6793</v>
      </c>
      <c r="DB115">
        <v>2</v>
      </c>
      <c r="DC115">
        <v>4</v>
      </c>
      <c r="DD115">
        <v>3</v>
      </c>
      <c r="DE115" t="s">
        <v>6793</v>
      </c>
      <c r="DF115">
        <v>3</v>
      </c>
      <c r="DG115" t="s">
        <v>7572</v>
      </c>
      <c r="DH115">
        <v>2006</v>
      </c>
      <c r="DI115" t="s">
        <v>7557</v>
      </c>
      <c r="DJ115" t="s">
        <v>7572</v>
      </c>
      <c r="DK115">
        <v>2006</v>
      </c>
      <c r="DL115" t="s">
        <v>7525</v>
      </c>
      <c r="DM115">
        <v>2007</v>
      </c>
      <c r="DN115" t="s">
        <v>7557</v>
      </c>
      <c r="DO115" t="s">
        <v>7597</v>
      </c>
      <c r="DP115">
        <v>2007</v>
      </c>
      <c r="DQ115" t="s">
        <v>6</v>
      </c>
      <c r="DR115" t="s">
        <v>6</v>
      </c>
      <c r="DS115" t="s">
        <v>6966</v>
      </c>
      <c r="DT115" t="s">
        <v>6</v>
      </c>
      <c r="DU115" t="s">
        <v>6</v>
      </c>
      <c r="EA115">
        <v>1</v>
      </c>
      <c r="EB115" t="s">
        <v>7567</v>
      </c>
      <c r="EJ115" t="s">
        <v>6794</v>
      </c>
      <c r="EP115" t="s">
        <v>6794</v>
      </c>
      <c r="OI115" t="s">
        <v>7527</v>
      </c>
      <c r="OJ115" t="s">
        <v>6757</v>
      </c>
      <c r="OK115" t="s">
        <v>7526</v>
      </c>
      <c r="OL115" t="s">
        <v>7527</v>
      </c>
      <c r="OM115" t="s">
        <v>7528</v>
      </c>
      <c r="ON115" t="s">
        <v>7529</v>
      </c>
      <c r="OO115" t="s">
        <v>7528</v>
      </c>
      <c r="OP115">
        <v>1</v>
      </c>
      <c r="OQ115" t="s">
        <v>28</v>
      </c>
      <c r="OR115" t="s">
        <v>7549</v>
      </c>
      <c r="OS115">
        <v>2007</v>
      </c>
      <c r="OT115">
        <v>7</v>
      </c>
      <c r="OU115">
        <v>1</v>
      </c>
      <c r="OV115">
        <v>7</v>
      </c>
      <c r="OW115">
        <v>0</v>
      </c>
      <c r="OX115">
        <v>1</v>
      </c>
      <c r="OY115">
        <v>35</v>
      </c>
      <c r="QE115" t="s">
        <v>7516</v>
      </c>
      <c r="QF115" t="s">
        <v>7515</v>
      </c>
      <c r="QG115" t="s">
        <v>7515</v>
      </c>
      <c r="QH115" t="s">
        <v>7515</v>
      </c>
      <c r="QI115" t="s">
        <v>7515</v>
      </c>
      <c r="QJ115" t="s">
        <v>7515</v>
      </c>
      <c r="QK115" t="s">
        <v>7515</v>
      </c>
      <c r="RP115">
        <f t="shared" si="2"/>
        <v>1</v>
      </c>
      <c r="RS115">
        <f t="shared" si="3"/>
        <v>8</v>
      </c>
    </row>
    <row r="116" spans="1:487" x14ac:dyDescent="0.3">
      <c r="A116">
        <v>70103</v>
      </c>
      <c r="B116">
        <v>327</v>
      </c>
      <c r="C116">
        <v>0</v>
      </c>
      <c r="D116">
        <v>5</v>
      </c>
      <c r="E116">
        <v>12</v>
      </c>
      <c r="F116">
        <v>86</v>
      </c>
      <c r="G116">
        <v>102</v>
      </c>
      <c r="H116">
        <v>9</v>
      </c>
      <c r="I116" t="s">
        <v>6793</v>
      </c>
      <c r="J116" t="s">
        <v>6793</v>
      </c>
      <c r="O116" t="s">
        <v>6793</v>
      </c>
      <c r="P116" t="s">
        <v>7515</v>
      </c>
      <c r="Q116" t="s">
        <v>7515</v>
      </c>
      <c r="R116" t="s">
        <v>7515</v>
      </c>
      <c r="S116" t="s">
        <v>7515</v>
      </c>
      <c r="T116" t="s">
        <v>7515</v>
      </c>
      <c r="U116" t="s">
        <v>7515</v>
      </c>
      <c r="V116" t="s">
        <v>7515</v>
      </c>
      <c r="W116" t="s">
        <v>7515</v>
      </c>
      <c r="X116" t="s">
        <v>7515</v>
      </c>
      <c r="Y116" t="s">
        <v>7515</v>
      </c>
      <c r="Z116" t="s">
        <v>7515</v>
      </c>
      <c r="AA116" t="s">
        <v>7515</v>
      </c>
      <c r="AB116" t="s">
        <v>7515</v>
      </c>
      <c r="AC116" t="s">
        <v>7515</v>
      </c>
      <c r="AD116" t="s">
        <v>7515</v>
      </c>
      <c r="AE116" t="s">
        <v>7516</v>
      </c>
      <c r="AF116" t="s">
        <v>7515</v>
      </c>
      <c r="AG116" t="s">
        <v>7515</v>
      </c>
      <c r="AH116" t="s">
        <v>7515</v>
      </c>
      <c r="AI116" t="s">
        <v>6796</v>
      </c>
      <c r="AQ116" t="s">
        <v>6985</v>
      </c>
      <c r="AR116" t="s">
        <v>6794</v>
      </c>
      <c r="AS116" t="s">
        <v>6794</v>
      </c>
      <c r="AT116">
        <v>0</v>
      </c>
      <c r="AU116">
        <v>15</v>
      </c>
      <c r="AV116" t="s">
        <v>6992</v>
      </c>
      <c r="AW116" t="s">
        <v>6794</v>
      </c>
      <c r="AX116" t="s">
        <v>6793</v>
      </c>
      <c r="AY116" t="s">
        <v>6813</v>
      </c>
      <c r="AZ116" t="s">
        <v>7531</v>
      </c>
      <c r="BA116" t="s">
        <v>7518</v>
      </c>
      <c r="BC116" t="s">
        <v>6794</v>
      </c>
      <c r="BD116" t="s">
        <v>6794</v>
      </c>
      <c r="BE116" t="s">
        <v>6794</v>
      </c>
      <c r="BF116" t="s">
        <v>6794</v>
      </c>
      <c r="BG116" t="s">
        <v>6794</v>
      </c>
      <c r="BH116" t="s">
        <v>6793</v>
      </c>
      <c r="BI116" t="s">
        <v>6794</v>
      </c>
      <c r="BJ116" t="s">
        <v>6794</v>
      </c>
      <c r="BK116" t="s">
        <v>6794</v>
      </c>
      <c r="BL116" t="s">
        <v>6794</v>
      </c>
      <c r="BM116" t="s">
        <v>7025</v>
      </c>
      <c r="BN116" t="s">
        <v>7565</v>
      </c>
      <c r="BO116" t="s">
        <v>6794</v>
      </c>
      <c r="BQ116" t="s">
        <v>7547</v>
      </c>
      <c r="BR116" t="s">
        <v>6</v>
      </c>
      <c r="BS116" t="s">
        <v>7533</v>
      </c>
      <c r="BT116" t="s">
        <v>6</v>
      </c>
      <c r="BU116" t="s">
        <v>7559</v>
      </c>
      <c r="BV116" t="s">
        <v>7569</v>
      </c>
      <c r="BW116" t="s">
        <v>7516</v>
      </c>
      <c r="BX116" t="s">
        <v>7515</v>
      </c>
      <c r="BY116" t="s">
        <v>7515</v>
      </c>
      <c r="BZ116" t="s">
        <v>7515</v>
      </c>
      <c r="CA116" t="s">
        <v>7515</v>
      </c>
      <c r="CB116" t="s">
        <v>7515</v>
      </c>
      <c r="CC116" t="s">
        <v>7515</v>
      </c>
      <c r="CD116" t="s">
        <v>7515</v>
      </c>
      <c r="CE116" t="s">
        <v>7515</v>
      </c>
      <c r="CF116" t="s">
        <v>7515</v>
      </c>
      <c r="CG116" t="s">
        <v>7515</v>
      </c>
      <c r="CH116" t="s">
        <v>7515</v>
      </c>
      <c r="CI116" t="s">
        <v>6793</v>
      </c>
      <c r="CJ116" t="s">
        <v>6794</v>
      </c>
      <c r="CK116" t="s">
        <v>7563</v>
      </c>
      <c r="CL116" t="s">
        <v>7564</v>
      </c>
      <c r="CM116">
        <v>100</v>
      </c>
      <c r="CN116" t="s">
        <v>7611</v>
      </c>
      <c r="CO116" t="s">
        <v>6793</v>
      </c>
      <c r="CP116" t="s">
        <v>6793</v>
      </c>
      <c r="CQ116" t="s">
        <v>6794</v>
      </c>
      <c r="CR116" t="s">
        <v>6793</v>
      </c>
      <c r="CS116" t="s">
        <v>6794</v>
      </c>
      <c r="CT116" t="s">
        <v>6794</v>
      </c>
      <c r="CU116" t="s">
        <v>6794</v>
      </c>
      <c r="CV116" t="s">
        <v>6794</v>
      </c>
      <c r="CW116" t="s">
        <v>6794</v>
      </c>
      <c r="CX116" t="s">
        <v>7545</v>
      </c>
      <c r="CY116" t="s">
        <v>7555</v>
      </c>
      <c r="CZ116" t="s">
        <v>7602</v>
      </c>
      <c r="DA116" t="s">
        <v>6793</v>
      </c>
      <c r="DB116">
        <v>2</v>
      </c>
      <c r="DC116">
        <v>2</v>
      </c>
      <c r="DD116">
        <v>4</v>
      </c>
      <c r="DE116" t="s">
        <v>6794</v>
      </c>
      <c r="EA116">
        <v>4</v>
      </c>
      <c r="EC116">
        <v>2</v>
      </c>
      <c r="ED116">
        <v>0</v>
      </c>
      <c r="EE116">
        <v>2</v>
      </c>
      <c r="EF116">
        <v>0</v>
      </c>
      <c r="EG116">
        <v>0</v>
      </c>
      <c r="EH116">
        <v>0</v>
      </c>
      <c r="EI116">
        <v>0</v>
      </c>
      <c r="EJ116" t="s">
        <v>6794</v>
      </c>
      <c r="EP116" t="s">
        <v>6794</v>
      </c>
      <c r="OI116" t="s">
        <v>7527</v>
      </c>
      <c r="OJ116" t="s">
        <v>7526</v>
      </c>
      <c r="OK116" t="s">
        <v>6857</v>
      </c>
      <c r="OL116" t="s">
        <v>7526</v>
      </c>
      <c r="OM116" t="s">
        <v>7528</v>
      </c>
      <c r="ON116" t="s">
        <v>7529</v>
      </c>
      <c r="OO116" t="s">
        <v>7528</v>
      </c>
      <c r="OP116">
        <v>1</v>
      </c>
      <c r="OQ116" t="s">
        <v>28</v>
      </c>
      <c r="OR116" t="s">
        <v>212</v>
      </c>
      <c r="OS116">
        <v>2007</v>
      </c>
      <c r="OT116">
        <v>8</v>
      </c>
      <c r="OU116">
        <v>1</v>
      </c>
      <c r="OV116">
        <v>8</v>
      </c>
      <c r="OW116">
        <v>1</v>
      </c>
      <c r="OX116">
        <v>0</v>
      </c>
      <c r="OY116">
        <v>35</v>
      </c>
      <c r="QE116" t="s">
        <v>7516</v>
      </c>
      <c r="QF116" t="s">
        <v>7515</v>
      </c>
      <c r="QG116" t="s">
        <v>7515</v>
      </c>
      <c r="QH116" t="s">
        <v>7515</v>
      </c>
      <c r="QI116" t="s">
        <v>7515</v>
      </c>
      <c r="QJ116" t="s">
        <v>7515</v>
      </c>
      <c r="QK116" t="s">
        <v>7515</v>
      </c>
      <c r="RP116">
        <f t="shared" si="2"/>
        <v>3</v>
      </c>
      <c r="RS116">
        <f t="shared" si="3"/>
        <v>4</v>
      </c>
    </row>
    <row r="117" spans="1:487" x14ac:dyDescent="0.3">
      <c r="A117">
        <v>70104</v>
      </c>
      <c r="B117">
        <v>328</v>
      </c>
      <c r="C117">
        <v>0</v>
      </c>
      <c r="D117">
        <v>5</v>
      </c>
      <c r="E117">
        <v>16</v>
      </c>
      <c r="F117">
        <v>129</v>
      </c>
      <c r="G117">
        <v>102</v>
      </c>
      <c r="H117">
        <v>4</v>
      </c>
      <c r="I117" t="s">
        <v>6793</v>
      </c>
      <c r="J117" t="s">
        <v>6793</v>
      </c>
      <c r="O117" t="s">
        <v>6793</v>
      </c>
      <c r="P117" t="s">
        <v>7515</v>
      </c>
      <c r="Q117" t="s">
        <v>7516</v>
      </c>
      <c r="R117" t="s">
        <v>7515</v>
      </c>
      <c r="S117" t="s">
        <v>7515</v>
      </c>
      <c r="T117" t="s">
        <v>7515</v>
      </c>
      <c r="U117" t="s">
        <v>7515</v>
      </c>
      <c r="V117" t="s">
        <v>7515</v>
      </c>
      <c r="W117" t="s">
        <v>7515</v>
      </c>
      <c r="X117" t="s">
        <v>7515</v>
      </c>
      <c r="Y117" t="s">
        <v>7515</v>
      </c>
      <c r="Z117" t="s">
        <v>7515</v>
      </c>
      <c r="AA117" t="s">
        <v>7515</v>
      </c>
      <c r="AB117" t="s">
        <v>7515</v>
      </c>
      <c r="AC117" t="s">
        <v>7515</v>
      </c>
      <c r="AD117" t="s">
        <v>7515</v>
      </c>
      <c r="AE117" t="s">
        <v>7515</v>
      </c>
      <c r="AF117" t="s">
        <v>7515</v>
      </c>
      <c r="AG117" t="s">
        <v>7515</v>
      </c>
      <c r="AH117" t="s">
        <v>7515</v>
      </c>
      <c r="AI117" t="s">
        <v>7517</v>
      </c>
      <c r="AL117">
        <v>0</v>
      </c>
      <c r="AM117">
        <v>4</v>
      </c>
      <c r="AN117" t="s">
        <v>6845</v>
      </c>
      <c r="AQ117" t="s">
        <v>6993</v>
      </c>
      <c r="AR117" t="s">
        <v>6794</v>
      </c>
      <c r="AS117" t="s">
        <v>6794</v>
      </c>
      <c r="AT117" t="s">
        <v>6</v>
      </c>
      <c r="AU117" t="s">
        <v>6</v>
      </c>
      <c r="AV117" t="s">
        <v>7568</v>
      </c>
      <c r="AW117" t="s">
        <v>6794</v>
      </c>
      <c r="AX117" t="s">
        <v>6793</v>
      </c>
      <c r="AY117" t="s">
        <v>6813</v>
      </c>
      <c r="AZ117" t="s">
        <v>7531</v>
      </c>
      <c r="BA117" t="s">
        <v>6991</v>
      </c>
      <c r="BC117" t="s">
        <v>6794</v>
      </c>
      <c r="BD117" t="s">
        <v>6794</v>
      </c>
      <c r="BE117" t="s">
        <v>6793</v>
      </c>
      <c r="BF117" t="s">
        <v>6794</v>
      </c>
      <c r="BH117" t="s">
        <v>6794</v>
      </c>
      <c r="BI117" t="s">
        <v>6794</v>
      </c>
      <c r="BJ117" t="s">
        <v>6793</v>
      </c>
      <c r="BK117" t="s">
        <v>6794</v>
      </c>
      <c r="BL117" t="s">
        <v>6794</v>
      </c>
      <c r="BM117" t="s">
        <v>7021</v>
      </c>
      <c r="BN117" t="s">
        <v>7565</v>
      </c>
      <c r="BO117" t="s">
        <v>6794</v>
      </c>
      <c r="BQ117">
        <v>50</v>
      </c>
      <c r="BR117" t="s">
        <v>7532</v>
      </c>
      <c r="BS117" t="s">
        <v>7519</v>
      </c>
      <c r="BT117" t="s">
        <v>7576</v>
      </c>
      <c r="BU117" t="s">
        <v>7559</v>
      </c>
      <c r="BV117" t="s">
        <v>7543</v>
      </c>
      <c r="BW117" t="s">
        <v>7515</v>
      </c>
      <c r="BX117" t="s">
        <v>7515</v>
      </c>
      <c r="BY117" t="s">
        <v>7515</v>
      </c>
      <c r="BZ117" t="s">
        <v>7516</v>
      </c>
      <c r="CA117" t="s">
        <v>7515</v>
      </c>
      <c r="CB117" t="s">
        <v>7515</v>
      </c>
      <c r="CC117" t="s">
        <v>7515</v>
      </c>
      <c r="CD117" t="s">
        <v>7515</v>
      </c>
      <c r="CE117" t="s">
        <v>7515</v>
      </c>
      <c r="CF117" t="s">
        <v>7515</v>
      </c>
      <c r="CG117" t="s">
        <v>7515</v>
      </c>
      <c r="CH117" t="s">
        <v>7515</v>
      </c>
      <c r="CI117" t="s">
        <v>6793</v>
      </c>
      <c r="CJ117" t="s">
        <v>6794</v>
      </c>
      <c r="CO117" t="s">
        <v>6794</v>
      </c>
      <c r="CP117" t="s">
        <v>6793</v>
      </c>
      <c r="CQ117" t="s">
        <v>6794</v>
      </c>
      <c r="CR117" t="s">
        <v>6793</v>
      </c>
      <c r="CS117" t="s">
        <v>6793</v>
      </c>
      <c r="CT117" t="s">
        <v>6794</v>
      </c>
      <c r="CU117" t="s">
        <v>6794</v>
      </c>
      <c r="CV117" t="s">
        <v>6793</v>
      </c>
      <c r="CW117" t="s">
        <v>6794</v>
      </c>
      <c r="CX117" t="s">
        <v>7520</v>
      </c>
      <c r="CY117" t="s">
        <v>7521</v>
      </c>
      <c r="CZ117" t="s">
        <v>7570</v>
      </c>
      <c r="DA117" t="s">
        <v>6793</v>
      </c>
      <c r="DB117">
        <v>4</v>
      </c>
      <c r="DC117">
        <v>5</v>
      </c>
      <c r="DD117">
        <v>4</v>
      </c>
      <c r="DE117" t="s">
        <v>6793</v>
      </c>
      <c r="DF117">
        <v>1</v>
      </c>
      <c r="DG117" t="s">
        <v>7556</v>
      </c>
      <c r="DH117">
        <v>2008</v>
      </c>
      <c r="DI117" t="s">
        <v>7557</v>
      </c>
      <c r="DJ117" t="s">
        <v>7558</v>
      </c>
      <c r="DK117">
        <v>2008</v>
      </c>
      <c r="EA117">
        <v>4</v>
      </c>
      <c r="EC117">
        <v>2</v>
      </c>
      <c r="ED117">
        <v>0</v>
      </c>
      <c r="EE117">
        <v>0</v>
      </c>
      <c r="EF117">
        <v>0</v>
      </c>
      <c r="EG117">
        <v>2</v>
      </c>
      <c r="EH117">
        <v>0</v>
      </c>
      <c r="EI117">
        <v>0</v>
      </c>
      <c r="EJ117" t="s">
        <v>6794</v>
      </c>
      <c r="EP117" t="s">
        <v>6793</v>
      </c>
      <c r="GU117" t="s">
        <v>7524</v>
      </c>
      <c r="GV117" t="s">
        <v>7558</v>
      </c>
      <c r="GW117">
        <v>2008</v>
      </c>
      <c r="HA117" t="s">
        <v>6794</v>
      </c>
      <c r="JO117" t="s">
        <v>7524</v>
      </c>
      <c r="JP117" t="s">
        <v>7556</v>
      </c>
      <c r="JQ117">
        <v>2008</v>
      </c>
      <c r="JU117" t="s">
        <v>6794</v>
      </c>
      <c r="JV117" t="s">
        <v>6793</v>
      </c>
      <c r="KE117" t="s">
        <v>7524</v>
      </c>
      <c r="KF117" t="s">
        <v>7556</v>
      </c>
      <c r="KG117">
        <v>2008</v>
      </c>
      <c r="KI117" t="s">
        <v>7526</v>
      </c>
      <c r="KJ117" t="s">
        <v>7526</v>
      </c>
      <c r="KK117" t="s">
        <v>6794</v>
      </c>
      <c r="KL117" t="s">
        <v>6793</v>
      </c>
      <c r="KM117" t="s">
        <v>7524</v>
      </c>
      <c r="KN117" t="s">
        <v>7556</v>
      </c>
      <c r="KO117">
        <v>2008</v>
      </c>
      <c r="KS117" t="s">
        <v>6794</v>
      </c>
      <c r="KT117" t="s">
        <v>6793</v>
      </c>
      <c r="NW117">
        <v>2</v>
      </c>
      <c r="NX117" t="s">
        <v>7515</v>
      </c>
      <c r="NY117" t="s">
        <v>7515</v>
      </c>
      <c r="NZ117" t="s">
        <v>7515</v>
      </c>
      <c r="OA117" t="s">
        <v>7515</v>
      </c>
      <c r="OB117" t="s">
        <v>7515</v>
      </c>
      <c r="OC117" t="s">
        <v>7515</v>
      </c>
      <c r="OD117" t="s">
        <v>7515</v>
      </c>
      <c r="OE117" t="s">
        <v>7516</v>
      </c>
      <c r="OF117" t="s">
        <v>7515</v>
      </c>
      <c r="OG117" t="s">
        <v>7515</v>
      </c>
      <c r="OH117" t="s">
        <v>7515</v>
      </c>
      <c r="OI117" t="s">
        <v>7526</v>
      </c>
      <c r="OJ117" t="s">
        <v>7526</v>
      </c>
      <c r="OK117" t="s">
        <v>7526</v>
      </c>
      <c r="OM117" t="s">
        <v>7528</v>
      </c>
      <c r="ON117" t="s">
        <v>7539</v>
      </c>
      <c r="OO117" t="s">
        <v>7528</v>
      </c>
      <c r="OP117">
        <v>1</v>
      </c>
      <c r="OQ117" t="s">
        <v>28</v>
      </c>
      <c r="OR117" t="s">
        <v>7549</v>
      </c>
      <c r="OS117">
        <v>2006</v>
      </c>
      <c r="OT117">
        <v>4</v>
      </c>
      <c r="OU117">
        <v>1</v>
      </c>
      <c r="OV117">
        <v>4</v>
      </c>
      <c r="OW117">
        <v>0</v>
      </c>
      <c r="OX117">
        <v>1</v>
      </c>
      <c r="OY117">
        <v>35</v>
      </c>
      <c r="OZ117" t="s">
        <v>7515</v>
      </c>
      <c r="PA117" t="s">
        <v>7515</v>
      </c>
      <c r="PB117" t="s">
        <v>7515</v>
      </c>
      <c r="PC117" t="s">
        <v>7515</v>
      </c>
      <c r="PD117" t="s">
        <v>7515</v>
      </c>
      <c r="PE117" t="s">
        <v>7515</v>
      </c>
      <c r="PF117" t="s">
        <v>7515</v>
      </c>
      <c r="PG117" t="s">
        <v>7515</v>
      </c>
      <c r="PH117" t="s">
        <v>7516</v>
      </c>
      <c r="PI117" t="s">
        <v>7515</v>
      </c>
      <c r="PJ117" t="s">
        <v>7515</v>
      </c>
      <c r="PK117" t="s">
        <v>7515</v>
      </c>
      <c r="PL117" t="s">
        <v>7515</v>
      </c>
      <c r="PM117" t="s">
        <v>7515</v>
      </c>
      <c r="PN117" t="s">
        <v>7515</v>
      </c>
      <c r="PO117" t="s">
        <v>7515</v>
      </c>
      <c r="PP117" t="s">
        <v>7515</v>
      </c>
      <c r="PQ117" t="s">
        <v>7516</v>
      </c>
      <c r="PR117" t="s">
        <v>7515</v>
      </c>
      <c r="PS117" t="s">
        <v>7516</v>
      </c>
      <c r="PT117" t="s">
        <v>7516</v>
      </c>
      <c r="PU117" t="s">
        <v>7515</v>
      </c>
      <c r="PV117" t="s">
        <v>7515</v>
      </c>
      <c r="PW117" t="s">
        <v>7515</v>
      </c>
      <c r="PX117" t="s">
        <v>7515</v>
      </c>
      <c r="PY117" t="s">
        <v>7515</v>
      </c>
      <c r="PZ117" t="s">
        <v>7515</v>
      </c>
      <c r="QA117" t="s">
        <v>7515</v>
      </c>
      <c r="QB117" t="s">
        <v>7515</v>
      </c>
      <c r="QC117" t="s">
        <v>7515</v>
      </c>
      <c r="QE117">
        <v>-5</v>
      </c>
      <c r="QF117">
        <v>-5</v>
      </c>
      <c r="QG117">
        <v>-5</v>
      </c>
      <c r="QH117">
        <v>-5</v>
      </c>
      <c r="QI117">
        <v>-5</v>
      </c>
      <c r="QJ117">
        <v>-5</v>
      </c>
      <c r="QK117">
        <v>-5</v>
      </c>
      <c r="RB117" t="s">
        <v>7530</v>
      </c>
      <c r="RD117" t="s">
        <v>7530</v>
      </c>
      <c r="RE117" t="s">
        <v>7530</v>
      </c>
      <c r="RP117">
        <f t="shared" si="2"/>
        <v>-1</v>
      </c>
      <c r="RS117">
        <f t="shared" si="3"/>
        <v>1</v>
      </c>
    </row>
    <row r="118" spans="1:487" x14ac:dyDescent="0.3">
      <c r="A118">
        <v>70105</v>
      </c>
      <c r="B118">
        <v>329</v>
      </c>
      <c r="C118">
        <v>0</v>
      </c>
      <c r="D118">
        <v>5</v>
      </c>
      <c r="E118">
        <v>15</v>
      </c>
      <c r="F118">
        <v>95</v>
      </c>
      <c r="G118">
        <v>102</v>
      </c>
      <c r="H118">
        <v>15</v>
      </c>
      <c r="I118" t="s">
        <v>6793</v>
      </c>
      <c r="J118" t="s">
        <v>6793</v>
      </c>
      <c r="O118" t="s">
        <v>6793</v>
      </c>
      <c r="P118" t="s">
        <v>7515</v>
      </c>
      <c r="Q118" t="s">
        <v>7516</v>
      </c>
      <c r="R118" t="s">
        <v>7515</v>
      </c>
      <c r="S118" t="s">
        <v>7515</v>
      </c>
      <c r="T118" t="s">
        <v>7515</v>
      </c>
      <c r="U118" t="s">
        <v>7515</v>
      </c>
      <c r="V118" t="s">
        <v>7515</v>
      </c>
      <c r="W118" t="s">
        <v>7515</v>
      </c>
      <c r="X118" t="s">
        <v>7515</v>
      </c>
      <c r="Y118" t="s">
        <v>7515</v>
      </c>
      <c r="Z118" t="s">
        <v>7515</v>
      </c>
      <c r="AA118" t="s">
        <v>7515</v>
      </c>
      <c r="AB118" t="s">
        <v>7515</v>
      </c>
      <c r="AC118" t="s">
        <v>7515</v>
      </c>
      <c r="AD118" t="s">
        <v>7515</v>
      </c>
      <c r="AE118" t="s">
        <v>7515</v>
      </c>
      <c r="AF118" t="s">
        <v>7515</v>
      </c>
      <c r="AG118" t="s">
        <v>7515</v>
      </c>
      <c r="AH118" t="s">
        <v>7515</v>
      </c>
      <c r="AI118" t="s">
        <v>6796</v>
      </c>
      <c r="AQ118" t="s">
        <v>6985</v>
      </c>
      <c r="AR118" t="s">
        <v>6794</v>
      </c>
      <c r="AS118" t="s">
        <v>6793</v>
      </c>
      <c r="AT118">
        <v>0</v>
      </c>
      <c r="AU118">
        <v>17</v>
      </c>
      <c r="AV118" t="s">
        <v>6992</v>
      </c>
      <c r="AW118" t="s">
        <v>6966</v>
      </c>
      <c r="AX118" t="s">
        <v>6794</v>
      </c>
      <c r="AY118" t="s">
        <v>6813</v>
      </c>
      <c r="AZ118" t="s">
        <v>7531</v>
      </c>
      <c r="BA118" t="s">
        <v>6991</v>
      </c>
      <c r="BC118" t="s">
        <v>6793</v>
      </c>
      <c r="BD118" t="s">
        <v>6794</v>
      </c>
      <c r="BE118" t="s">
        <v>6793</v>
      </c>
      <c r="BF118" t="s">
        <v>6794</v>
      </c>
      <c r="BG118" t="s">
        <v>6794</v>
      </c>
      <c r="BH118" t="s">
        <v>6794</v>
      </c>
      <c r="BI118" t="s">
        <v>6793</v>
      </c>
      <c r="BJ118" t="s">
        <v>6794</v>
      </c>
      <c r="BK118" t="s">
        <v>6794</v>
      </c>
      <c r="BL118" t="s">
        <v>6794</v>
      </c>
      <c r="BM118" t="s">
        <v>7024</v>
      </c>
      <c r="BN118" t="s">
        <v>7022</v>
      </c>
      <c r="BO118" t="s">
        <v>6794</v>
      </c>
      <c r="BQ118">
        <v>20</v>
      </c>
      <c r="BR118" t="s">
        <v>6</v>
      </c>
      <c r="BS118" t="s">
        <v>7533</v>
      </c>
      <c r="BT118" t="s">
        <v>7576</v>
      </c>
      <c r="BU118" t="s">
        <v>7559</v>
      </c>
      <c r="BV118" t="s">
        <v>7535</v>
      </c>
      <c r="BW118" t="s">
        <v>7516</v>
      </c>
      <c r="BX118" t="s">
        <v>7515</v>
      </c>
      <c r="BY118" t="s">
        <v>7515</v>
      </c>
      <c r="BZ118" t="s">
        <v>7515</v>
      </c>
      <c r="CA118" t="s">
        <v>7515</v>
      </c>
      <c r="CB118" t="s">
        <v>7515</v>
      </c>
      <c r="CC118" t="s">
        <v>7515</v>
      </c>
      <c r="CD118" t="s">
        <v>7515</v>
      </c>
      <c r="CE118" t="s">
        <v>7515</v>
      </c>
      <c r="CF118" t="s">
        <v>7515</v>
      </c>
      <c r="CG118" t="s">
        <v>7515</v>
      </c>
      <c r="CH118" t="s">
        <v>7515</v>
      </c>
      <c r="CI118" t="s">
        <v>6793</v>
      </c>
      <c r="CJ118" t="s">
        <v>6794</v>
      </c>
      <c r="CK118" t="s">
        <v>7563</v>
      </c>
      <c r="CL118" t="s">
        <v>7564</v>
      </c>
      <c r="CM118">
        <v>30</v>
      </c>
      <c r="CN118" t="s">
        <v>7566</v>
      </c>
      <c r="CO118" t="s">
        <v>6793</v>
      </c>
      <c r="CP118" t="s">
        <v>6793</v>
      </c>
      <c r="CQ118" t="s">
        <v>6794</v>
      </c>
      <c r="CR118" t="s">
        <v>6793</v>
      </c>
      <c r="CS118" t="s">
        <v>6793</v>
      </c>
      <c r="CT118" t="s">
        <v>6793</v>
      </c>
      <c r="CU118" t="s">
        <v>6794</v>
      </c>
      <c r="CV118" t="s">
        <v>6793</v>
      </c>
      <c r="CW118" t="s">
        <v>6793</v>
      </c>
      <c r="CX118" t="s">
        <v>7520</v>
      </c>
      <c r="CY118" t="s">
        <v>7521</v>
      </c>
      <c r="CZ118" t="s">
        <v>7587</v>
      </c>
      <c r="DA118" t="s">
        <v>6793</v>
      </c>
      <c r="DB118">
        <v>2</v>
      </c>
      <c r="DC118">
        <v>3</v>
      </c>
      <c r="DD118">
        <v>2</v>
      </c>
      <c r="DE118" t="s">
        <v>6794</v>
      </c>
      <c r="EA118">
        <v>2</v>
      </c>
      <c r="EC118">
        <v>0</v>
      </c>
      <c r="ED118">
        <v>0</v>
      </c>
      <c r="EE118">
        <v>0</v>
      </c>
      <c r="EF118">
        <v>0</v>
      </c>
      <c r="EG118">
        <v>2</v>
      </c>
      <c r="EH118">
        <v>0</v>
      </c>
      <c r="EI118">
        <v>0</v>
      </c>
      <c r="EJ118" t="s">
        <v>6794</v>
      </c>
      <c r="EP118" t="s">
        <v>6793</v>
      </c>
      <c r="HC118" t="s">
        <v>7524</v>
      </c>
      <c r="HD118" t="s">
        <v>7525</v>
      </c>
      <c r="HE118">
        <v>2008</v>
      </c>
      <c r="HI118" t="s">
        <v>6794</v>
      </c>
      <c r="OI118" t="s">
        <v>7526</v>
      </c>
      <c r="OJ118" t="s">
        <v>7527</v>
      </c>
      <c r="OK118" t="s">
        <v>6857</v>
      </c>
      <c r="OL118" t="s">
        <v>7527</v>
      </c>
      <c r="OM118" t="s">
        <v>7528</v>
      </c>
      <c r="ON118" t="s">
        <v>7539</v>
      </c>
      <c r="OO118" t="s">
        <v>7528</v>
      </c>
      <c r="OP118">
        <v>1</v>
      </c>
      <c r="OQ118" t="s">
        <v>28</v>
      </c>
      <c r="OR118" t="s">
        <v>265</v>
      </c>
      <c r="OS118">
        <v>2007</v>
      </c>
      <c r="OT118">
        <v>6</v>
      </c>
      <c r="OU118">
        <v>1</v>
      </c>
      <c r="OV118">
        <v>6</v>
      </c>
      <c r="OW118">
        <v>1</v>
      </c>
      <c r="OX118">
        <v>0</v>
      </c>
      <c r="OY118">
        <v>35</v>
      </c>
      <c r="OZ118" t="s">
        <v>7515</v>
      </c>
      <c r="PA118" t="s">
        <v>7515</v>
      </c>
      <c r="PB118" t="s">
        <v>7515</v>
      </c>
      <c r="PC118" t="s">
        <v>7515</v>
      </c>
      <c r="PD118" t="s">
        <v>7515</v>
      </c>
      <c r="PE118" t="s">
        <v>7515</v>
      </c>
      <c r="PF118" t="s">
        <v>7515</v>
      </c>
      <c r="PG118" t="s">
        <v>7515</v>
      </c>
      <c r="PH118" t="s">
        <v>7515</v>
      </c>
      <c r="PI118" t="s">
        <v>7516</v>
      </c>
      <c r="PJ118" t="s">
        <v>7515</v>
      </c>
      <c r="PK118" t="s">
        <v>7515</v>
      </c>
      <c r="PL118" t="s">
        <v>7515</v>
      </c>
      <c r="PM118" t="s">
        <v>7515</v>
      </c>
      <c r="PN118" t="s">
        <v>7515</v>
      </c>
      <c r="PO118" t="s">
        <v>7515</v>
      </c>
      <c r="PP118" t="s">
        <v>7515</v>
      </c>
      <c r="PQ118" t="s">
        <v>7515</v>
      </c>
      <c r="PR118" t="s">
        <v>7515</v>
      </c>
      <c r="PS118" t="s">
        <v>7515</v>
      </c>
      <c r="PT118" t="s">
        <v>7515</v>
      </c>
      <c r="PU118" t="s">
        <v>7515</v>
      </c>
      <c r="PV118" t="s">
        <v>7515</v>
      </c>
      <c r="PW118" t="s">
        <v>7515</v>
      </c>
      <c r="PX118" t="s">
        <v>7515</v>
      </c>
      <c r="PY118" t="s">
        <v>7515</v>
      </c>
      <c r="PZ118" t="s">
        <v>7515</v>
      </c>
      <c r="QA118" t="s">
        <v>7515</v>
      </c>
      <c r="QB118" t="s">
        <v>7515</v>
      </c>
      <c r="QC118" t="s">
        <v>7515</v>
      </c>
      <c r="QE118" t="s">
        <v>7516</v>
      </c>
      <c r="QF118" t="s">
        <v>7515</v>
      </c>
      <c r="QG118" t="s">
        <v>7515</v>
      </c>
      <c r="QH118" t="s">
        <v>7515</v>
      </c>
      <c r="QI118" t="s">
        <v>7515</v>
      </c>
      <c r="QJ118" t="s">
        <v>7515</v>
      </c>
      <c r="QK118" t="s">
        <v>7515</v>
      </c>
      <c r="RP118">
        <f t="shared" si="2"/>
        <v>3</v>
      </c>
      <c r="RS118">
        <f t="shared" si="3"/>
        <v>3</v>
      </c>
    </row>
    <row r="119" spans="1:487" x14ac:dyDescent="0.3">
      <c r="A119">
        <v>70106</v>
      </c>
      <c r="B119">
        <v>330</v>
      </c>
      <c r="C119">
        <v>0</v>
      </c>
      <c r="D119">
        <v>5</v>
      </c>
      <c r="E119">
        <v>15</v>
      </c>
      <c r="F119">
        <v>80</v>
      </c>
      <c r="G119">
        <v>102</v>
      </c>
      <c r="H119">
        <v>9</v>
      </c>
      <c r="I119" t="s">
        <v>6793</v>
      </c>
      <c r="J119" t="s">
        <v>6793</v>
      </c>
      <c r="O119" t="s">
        <v>6793</v>
      </c>
      <c r="P119" t="s">
        <v>7515</v>
      </c>
      <c r="Q119" t="s">
        <v>7515</v>
      </c>
      <c r="R119" t="s">
        <v>7515</v>
      </c>
      <c r="S119" t="s">
        <v>7515</v>
      </c>
      <c r="T119" t="s">
        <v>7515</v>
      </c>
      <c r="U119" t="s">
        <v>7515</v>
      </c>
      <c r="V119" t="s">
        <v>7515</v>
      </c>
      <c r="W119" t="s">
        <v>7515</v>
      </c>
      <c r="X119" t="s">
        <v>7515</v>
      </c>
      <c r="Y119" t="s">
        <v>7515</v>
      </c>
      <c r="Z119" t="s">
        <v>7515</v>
      </c>
      <c r="AA119" t="s">
        <v>7515</v>
      </c>
      <c r="AB119" t="s">
        <v>7515</v>
      </c>
      <c r="AC119" t="s">
        <v>7515</v>
      </c>
      <c r="AD119" t="s">
        <v>7515</v>
      </c>
      <c r="AE119" t="s">
        <v>7516</v>
      </c>
      <c r="AF119" t="s">
        <v>7515</v>
      </c>
      <c r="AG119" t="s">
        <v>7515</v>
      </c>
      <c r="AH119" t="s">
        <v>7515</v>
      </c>
      <c r="AI119" t="s">
        <v>6796</v>
      </c>
      <c r="AQ119" t="s">
        <v>6985</v>
      </c>
      <c r="AR119" t="s">
        <v>6794</v>
      </c>
      <c r="AS119" t="s">
        <v>6793</v>
      </c>
      <c r="AT119" t="s">
        <v>6</v>
      </c>
      <c r="AU119" t="s">
        <v>6</v>
      </c>
      <c r="AV119" t="s">
        <v>6988</v>
      </c>
      <c r="AW119" t="s">
        <v>6794</v>
      </c>
      <c r="AX119" t="s">
        <v>6793</v>
      </c>
      <c r="AY119" t="s">
        <v>6813</v>
      </c>
      <c r="AZ119" t="s">
        <v>7531</v>
      </c>
      <c r="BA119" t="s">
        <v>7553</v>
      </c>
      <c r="BC119" t="s">
        <v>6794</v>
      </c>
      <c r="BD119" t="s">
        <v>6794</v>
      </c>
      <c r="BE119" t="s">
        <v>6793</v>
      </c>
      <c r="BF119" t="s">
        <v>6793</v>
      </c>
      <c r="BG119" t="s">
        <v>6794</v>
      </c>
      <c r="BH119" t="s">
        <v>6793</v>
      </c>
      <c r="BI119" t="s">
        <v>6794</v>
      </c>
      <c r="BJ119" t="s">
        <v>6794</v>
      </c>
      <c r="BK119" t="s">
        <v>6794</v>
      </c>
      <c r="BL119" t="s">
        <v>6794</v>
      </c>
      <c r="BM119" t="s">
        <v>7025</v>
      </c>
      <c r="BN119" t="s">
        <v>7025</v>
      </c>
      <c r="BO119" t="s">
        <v>6794</v>
      </c>
      <c r="BQ119">
        <v>20</v>
      </c>
      <c r="BR119" t="s">
        <v>7532</v>
      </c>
      <c r="BS119" t="s">
        <v>7519</v>
      </c>
      <c r="BT119" t="s">
        <v>6</v>
      </c>
      <c r="BU119" t="s">
        <v>7025</v>
      </c>
      <c r="BV119" t="s">
        <v>7561</v>
      </c>
      <c r="BW119" t="s">
        <v>7515</v>
      </c>
      <c r="BX119" t="s">
        <v>7516</v>
      </c>
      <c r="BY119" t="s">
        <v>7515</v>
      </c>
      <c r="BZ119" t="s">
        <v>7515</v>
      </c>
      <c r="CA119" t="s">
        <v>7515</v>
      </c>
      <c r="CB119" t="s">
        <v>7515</v>
      </c>
      <c r="CC119" t="s">
        <v>7515</v>
      </c>
      <c r="CD119" t="s">
        <v>7515</v>
      </c>
      <c r="CE119" t="s">
        <v>7515</v>
      </c>
      <c r="CF119" t="s">
        <v>7515</v>
      </c>
      <c r="CG119" t="s">
        <v>7515</v>
      </c>
      <c r="CH119" t="s">
        <v>7515</v>
      </c>
      <c r="CI119" t="s">
        <v>6793</v>
      </c>
      <c r="CJ119" t="s">
        <v>6794</v>
      </c>
      <c r="CO119" t="s">
        <v>6793</v>
      </c>
      <c r="CP119" t="s">
        <v>6794</v>
      </c>
      <c r="CQ119" t="s">
        <v>6793</v>
      </c>
      <c r="CR119" t="s">
        <v>6794</v>
      </c>
      <c r="CS119" t="s">
        <v>6794</v>
      </c>
      <c r="CT119" t="s">
        <v>6794</v>
      </c>
      <c r="CU119" t="s">
        <v>6794</v>
      </c>
      <c r="CV119" t="s">
        <v>6794</v>
      </c>
      <c r="CW119" t="s">
        <v>6794</v>
      </c>
      <c r="CX119" t="s">
        <v>7520</v>
      </c>
      <c r="CY119" t="s">
        <v>7521</v>
      </c>
      <c r="CZ119" t="s">
        <v>7602</v>
      </c>
      <c r="DA119" t="s">
        <v>6793</v>
      </c>
      <c r="DB119">
        <v>2</v>
      </c>
      <c r="DC119">
        <v>3</v>
      </c>
      <c r="DD119">
        <v>3</v>
      </c>
      <c r="DE119" t="s">
        <v>6794</v>
      </c>
      <c r="EA119">
        <v>2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2</v>
      </c>
      <c r="EJ119" t="s">
        <v>6794</v>
      </c>
      <c r="EP119" t="s">
        <v>6794</v>
      </c>
      <c r="OI119" t="s">
        <v>7582</v>
      </c>
      <c r="OJ119" t="s">
        <v>7526</v>
      </c>
      <c r="OK119" t="s">
        <v>7582</v>
      </c>
      <c r="OL119" t="s">
        <v>7582</v>
      </c>
      <c r="OM119" t="s">
        <v>7548</v>
      </c>
      <c r="ON119" t="s">
        <v>7529</v>
      </c>
      <c r="OO119" t="s">
        <v>7548</v>
      </c>
      <c r="OP119">
        <v>1</v>
      </c>
      <c r="OQ119" t="s">
        <v>28</v>
      </c>
      <c r="OR119" t="s">
        <v>212</v>
      </c>
      <c r="OS119">
        <v>2007</v>
      </c>
      <c r="OT119">
        <v>1</v>
      </c>
      <c r="OU119">
        <v>1</v>
      </c>
      <c r="OV119">
        <v>1</v>
      </c>
      <c r="OW119">
        <v>1</v>
      </c>
      <c r="OX119">
        <v>0</v>
      </c>
      <c r="OY119">
        <v>35</v>
      </c>
      <c r="QE119" t="s">
        <v>7515</v>
      </c>
      <c r="QF119" t="s">
        <v>7515</v>
      </c>
      <c r="QG119" t="s">
        <v>7515</v>
      </c>
      <c r="QH119" t="s">
        <v>7515</v>
      </c>
      <c r="QI119" t="s">
        <v>7515</v>
      </c>
      <c r="QJ119" t="s">
        <v>7516</v>
      </c>
      <c r="QK119" t="s">
        <v>7515</v>
      </c>
      <c r="RP119">
        <f t="shared" si="2"/>
        <v>-1</v>
      </c>
      <c r="RS119">
        <f t="shared" si="3"/>
        <v>4</v>
      </c>
    </row>
    <row r="120" spans="1:487" x14ac:dyDescent="0.3">
      <c r="A120">
        <v>70107</v>
      </c>
      <c r="B120">
        <v>332</v>
      </c>
      <c r="C120">
        <v>0</v>
      </c>
      <c r="D120">
        <v>5</v>
      </c>
      <c r="E120">
        <v>9</v>
      </c>
      <c r="F120">
        <v>80</v>
      </c>
      <c r="G120">
        <v>102</v>
      </c>
      <c r="H120">
        <v>9</v>
      </c>
      <c r="I120" t="s">
        <v>6793</v>
      </c>
      <c r="J120" t="s">
        <v>6793</v>
      </c>
      <c r="O120" t="s">
        <v>6793</v>
      </c>
      <c r="P120" t="s">
        <v>7515</v>
      </c>
      <c r="Q120" t="s">
        <v>7515</v>
      </c>
      <c r="R120" t="s">
        <v>7515</v>
      </c>
      <c r="S120" t="s">
        <v>7515</v>
      </c>
      <c r="T120" t="s">
        <v>7515</v>
      </c>
      <c r="U120" t="s">
        <v>7515</v>
      </c>
      <c r="V120" t="s">
        <v>7515</v>
      </c>
      <c r="W120" t="s">
        <v>7515</v>
      </c>
      <c r="X120" t="s">
        <v>7515</v>
      </c>
      <c r="Y120" t="s">
        <v>7515</v>
      </c>
      <c r="Z120" t="s">
        <v>7515</v>
      </c>
      <c r="AA120" t="s">
        <v>7515</v>
      </c>
      <c r="AB120" t="s">
        <v>7515</v>
      </c>
      <c r="AC120" t="s">
        <v>7515</v>
      </c>
      <c r="AD120" t="s">
        <v>7515</v>
      </c>
      <c r="AE120" t="s">
        <v>7516</v>
      </c>
      <c r="AF120" t="s">
        <v>7515</v>
      </c>
      <c r="AG120" t="s">
        <v>7515</v>
      </c>
      <c r="AH120" t="s">
        <v>7515</v>
      </c>
      <c r="AI120" t="s">
        <v>6796</v>
      </c>
      <c r="AQ120" t="s">
        <v>6985</v>
      </c>
      <c r="AR120" t="s">
        <v>6794</v>
      </c>
      <c r="AS120" t="s">
        <v>6794</v>
      </c>
      <c r="AT120">
        <v>10</v>
      </c>
      <c r="AU120">
        <v>10</v>
      </c>
      <c r="AV120" t="s">
        <v>7568</v>
      </c>
      <c r="AW120" t="s">
        <v>6794</v>
      </c>
      <c r="AX120" t="s">
        <v>6794</v>
      </c>
      <c r="AY120" t="s">
        <v>6813</v>
      </c>
      <c r="AZ120" t="s">
        <v>7531</v>
      </c>
      <c r="BA120" t="s">
        <v>6991</v>
      </c>
      <c r="BC120" t="s">
        <v>6794</v>
      </c>
      <c r="BD120" t="s">
        <v>6794</v>
      </c>
      <c r="BE120" t="s">
        <v>6793</v>
      </c>
      <c r="BF120" t="s">
        <v>6793</v>
      </c>
      <c r="BH120" t="s">
        <v>6794</v>
      </c>
      <c r="BI120" t="s">
        <v>6793</v>
      </c>
      <c r="BJ120" t="s">
        <v>6794</v>
      </c>
      <c r="BK120" t="s">
        <v>6794</v>
      </c>
      <c r="BL120" t="s">
        <v>6794</v>
      </c>
      <c r="BM120" t="s">
        <v>7021</v>
      </c>
      <c r="BN120" t="s">
        <v>7024</v>
      </c>
      <c r="BO120" t="s">
        <v>6794</v>
      </c>
      <c r="BQ120" t="s">
        <v>7547</v>
      </c>
      <c r="BR120" t="s">
        <v>6</v>
      </c>
      <c r="BS120" t="s">
        <v>7533</v>
      </c>
      <c r="BT120" t="s">
        <v>7576</v>
      </c>
      <c r="BU120" t="s">
        <v>7021</v>
      </c>
      <c r="BV120" t="s">
        <v>7561</v>
      </c>
      <c r="BW120" t="s">
        <v>7515</v>
      </c>
      <c r="BX120" t="s">
        <v>7516</v>
      </c>
      <c r="BY120" t="s">
        <v>7515</v>
      </c>
      <c r="BZ120" t="s">
        <v>7515</v>
      </c>
      <c r="CA120" t="s">
        <v>7515</v>
      </c>
      <c r="CB120" t="s">
        <v>7515</v>
      </c>
      <c r="CC120" t="s">
        <v>7515</v>
      </c>
      <c r="CD120" t="s">
        <v>7515</v>
      </c>
      <c r="CE120" t="s">
        <v>7515</v>
      </c>
      <c r="CF120" t="s">
        <v>7515</v>
      </c>
      <c r="CG120" t="s">
        <v>7515</v>
      </c>
      <c r="CH120" t="s">
        <v>7515</v>
      </c>
      <c r="CI120" t="s">
        <v>6793</v>
      </c>
      <c r="CJ120" t="s">
        <v>6794</v>
      </c>
      <c r="CO120" t="s">
        <v>6794</v>
      </c>
      <c r="CP120" t="s">
        <v>6793</v>
      </c>
      <c r="CQ120" t="s">
        <v>6794</v>
      </c>
      <c r="CR120" t="s">
        <v>6794</v>
      </c>
      <c r="CS120" t="s">
        <v>6794</v>
      </c>
      <c r="CT120" t="s">
        <v>6794</v>
      </c>
      <c r="CU120" t="s">
        <v>6794</v>
      </c>
      <c r="CV120" t="s">
        <v>6794</v>
      </c>
      <c r="CW120" t="s">
        <v>6794</v>
      </c>
      <c r="CX120" t="s">
        <v>7545</v>
      </c>
      <c r="CY120" t="s">
        <v>7546</v>
      </c>
      <c r="CZ120" t="s">
        <v>6966</v>
      </c>
      <c r="DA120" t="s">
        <v>6793</v>
      </c>
      <c r="DB120">
        <v>1</v>
      </c>
      <c r="DC120">
        <v>1</v>
      </c>
      <c r="DD120">
        <v>3</v>
      </c>
      <c r="DE120" t="s">
        <v>6794</v>
      </c>
      <c r="EA120">
        <v>2</v>
      </c>
      <c r="EC120">
        <v>0</v>
      </c>
      <c r="ED120">
        <v>0</v>
      </c>
      <c r="EE120">
        <v>0</v>
      </c>
      <c r="EF120">
        <v>2</v>
      </c>
      <c r="EG120">
        <v>0</v>
      </c>
      <c r="EH120">
        <v>0</v>
      </c>
      <c r="EI120">
        <v>0</v>
      </c>
      <c r="EJ120" t="s">
        <v>6794</v>
      </c>
      <c r="EP120" t="s">
        <v>6794</v>
      </c>
      <c r="OI120" t="s">
        <v>7526</v>
      </c>
      <c r="OJ120" t="s">
        <v>7526</v>
      </c>
      <c r="OK120" t="s">
        <v>6857</v>
      </c>
      <c r="OL120" t="s">
        <v>7527</v>
      </c>
      <c r="OM120" t="s">
        <v>7528</v>
      </c>
      <c r="ON120" t="s">
        <v>7539</v>
      </c>
      <c r="OO120" t="s">
        <v>7528</v>
      </c>
      <c r="OP120">
        <v>1</v>
      </c>
      <c r="OQ120" t="s">
        <v>28</v>
      </c>
      <c r="OR120" t="s">
        <v>212</v>
      </c>
      <c r="OS120">
        <v>2007</v>
      </c>
      <c r="OT120">
        <v>5</v>
      </c>
      <c r="OU120">
        <v>1</v>
      </c>
      <c r="OV120">
        <v>5</v>
      </c>
      <c r="OW120">
        <v>1</v>
      </c>
      <c r="OX120">
        <v>0</v>
      </c>
      <c r="OY120">
        <v>35</v>
      </c>
      <c r="QE120" t="s">
        <v>7515</v>
      </c>
      <c r="QF120" t="s">
        <v>7515</v>
      </c>
      <c r="QG120" t="s">
        <v>7515</v>
      </c>
      <c r="QH120" t="s">
        <v>7516</v>
      </c>
      <c r="QI120" t="s">
        <v>7515</v>
      </c>
      <c r="QJ120" t="s">
        <v>7515</v>
      </c>
      <c r="QK120" t="s">
        <v>7515</v>
      </c>
      <c r="RP120">
        <f t="shared" si="2"/>
        <v>4</v>
      </c>
      <c r="RS120">
        <f t="shared" si="3"/>
        <v>1</v>
      </c>
    </row>
    <row r="121" spans="1:487" x14ac:dyDescent="0.3">
      <c r="A121">
        <v>70108</v>
      </c>
      <c r="B121">
        <v>338</v>
      </c>
      <c r="C121">
        <v>0</v>
      </c>
      <c r="D121">
        <v>5</v>
      </c>
      <c r="E121">
        <v>11</v>
      </c>
      <c r="F121">
        <v>84</v>
      </c>
      <c r="G121">
        <v>102</v>
      </c>
      <c r="H121">
        <v>3</v>
      </c>
      <c r="I121" t="s">
        <v>6793</v>
      </c>
      <c r="J121" t="s">
        <v>6793</v>
      </c>
      <c r="O121" t="s">
        <v>6793</v>
      </c>
      <c r="P121" t="s">
        <v>7515</v>
      </c>
      <c r="Q121" t="s">
        <v>7515</v>
      </c>
      <c r="R121" t="s">
        <v>7515</v>
      </c>
      <c r="S121" t="s">
        <v>7515</v>
      </c>
      <c r="T121" t="s">
        <v>7515</v>
      </c>
      <c r="U121" t="s">
        <v>7515</v>
      </c>
      <c r="V121" t="s">
        <v>7515</v>
      </c>
      <c r="W121" t="s">
        <v>7515</v>
      </c>
      <c r="X121" t="s">
        <v>7515</v>
      </c>
      <c r="Y121" t="s">
        <v>7515</v>
      </c>
      <c r="Z121" t="s">
        <v>7515</v>
      </c>
      <c r="AA121" t="s">
        <v>7515</v>
      </c>
      <c r="AB121" t="s">
        <v>7515</v>
      </c>
      <c r="AC121" t="s">
        <v>7516</v>
      </c>
      <c r="AD121" t="s">
        <v>7515</v>
      </c>
      <c r="AE121" t="s">
        <v>7515</v>
      </c>
      <c r="AF121" t="s">
        <v>7515</v>
      </c>
      <c r="AG121" t="s">
        <v>7515</v>
      </c>
      <c r="AH121" t="s">
        <v>7515</v>
      </c>
      <c r="AI121" t="s">
        <v>6796</v>
      </c>
      <c r="AQ121" t="s">
        <v>6985</v>
      </c>
      <c r="AR121" t="s">
        <v>6793</v>
      </c>
      <c r="AS121" t="s">
        <v>6793</v>
      </c>
      <c r="AT121">
        <v>0</v>
      </c>
      <c r="AU121">
        <v>16</v>
      </c>
      <c r="AV121" t="s">
        <v>6988</v>
      </c>
      <c r="AW121" t="s">
        <v>6793</v>
      </c>
      <c r="AX121" t="s">
        <v>6793</v>
      </c>
      <c r="AY121" t="s">
        <v>6814</v>
      </c>
      <c r="BA121" t="s">
        <v>6991</v>
      </c>
      <c r="BB121" t="s">
        <v>7588</v>
      </c>
      <c r="BC121" t="s">
        <v>6794</v>
      </c>
      <c r="BD121" t="s">
        <v>6794</v>
      </c>
      <c r="BE121" t="s">
        <v>6793</v>
      </c>
      <c r="BF121" t="s">
        <v>6793</v>
      </c>
      <c r="BG121" t="s">
        <v>6794</v>
      </c>
      <c r="BH121" t="s">
        <v>6793</v>
      </c>
      <c r="BI121" t="s">
        <v>6793</v>
      </c>
      <c r="BJ121" t="s">
        <v>6793</v>
      </c>
      <c r="BK121" t="s">
        <v>6794</v>
      </c>
      <c r="BL121" t="s">
        <v>6794</v>
      </c>
      <c r="BM121" t="s">
        <v>7025</v>
      </c>
      <c r="BN121" t="s">
        <v>7030</v>
      </c>
      <c r="BO121" t="s">
        <v>6794</v>
      </c>
      <c r="BQ121">
        <v>75</v>
      </c>
      <c r="BR121">
        <v>50</v>
      </c>
      <c r="BS121" t="s">
        <v>7533</v>
      </c>
      <c r="BT121" t="s">
        <v>6</v>
      </c>
      <c r="BU121" t="s">
        <v>7559</v>
      </c>
      <c r="BV121" t="s">
        <v>7561</v>
      </c>
      <c r="BW121" t="s">
        <v>7516</v>
      </c>
      <c r="BX121" t="s">
        <v>7515</v>
      </c>
      <c r="BY121" t="s">
        <v>7515</v>
      </c>
      <c r="BZ121" t="s">
        <v>7515</v>
      </c>
      <c r="CA121" t="s">
        <v>7515</v>
      </c>
      <c r="CB121" t="s">
        <v>7515</v>
      </c>
      <c r="CC121" t="s">
        <v>7515</v>
      </c>
      <c r="CD121" t="s">
        <v>7515</v>
      </c>
      <c r="CE121" t="s">
        <v>7515</v>
      </c>
      <c r="CF121" t="s">
        <v>7515</v>
      </c>
      <c r="CG121" t="s">
        <v>7515</v>
      </c>
      <c r="CH121" t="s">
        <v>7515</v>
      </c>
      <c r="CI121" t="s">
        <v>6793</v>
      </c>
      <c r="CJ121" t="s">
        <v>6794</v>
      </c>
      <c r="CO121" t="s">
        <v>6793</v>
      </c>
      <c r="CP121" t="s">
        <v>6793</v>
      </c>
      <c r="CQ121" t="s">
        <v>6794</v>
      </c>
      <c r="CR121" t="s">
        <v>6794</v>
      </c>
      <c r="CS121" t="s">
        <v>6794</v>
      </c>
      <c r="CT121" t="s">
        <v>6794</v>
      </c>
      <c r="CU121" t="s">
        <v>6794</v>
      </c>
      <c r="CV121" t="s">
        <v>6793</v>
      </c>
      <c r="CW121" t="s">
        <v>6793</v>
      </c>
      <c r="CX121" t="s">
        <v>7520</v>
      </c>
      <c r="CY121" t="s">
        <v>7546</v>
      </c>
      <c r="CZ121" t="s">
        <v>7587</v>
      </c>
      <c r="DA121" t="s">
        <v>6793</v>
      </c>
      <c r="DB121">
        <v>2</v>
      </c>
      <c r="DC121">
        <v>3</v>
      </c>
      <c r="DD121">
        <v>2</v>
      </c>
      <c r="DE121" t="s">
        <v>6794</v>
      </c>
      <c r="EA121">
        <v>2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2</v>
      </c>
      <c r="EJ121" t="s">
        <v>6794</v>
      </c>
      <c r="EP121" t="s">
        <v>6794</v>
      </c>
      <c r="OI121" t="s">
        <v>7526</v>
      </c>
      <c r="OJ121" t="s">
        <v>7526</v>
      </c>
      <c r="OK121" t="s">
        <v>7526</v>
      </c>
      <c r="OL121" t="s">
        <v>7527</v>
      </c>
      <c r="OM121" t="s">
        <v>7528</v>
      </c>
      <c r="ON121" t="s">
        <v>7539</v>
      </c>
      <c r="OO121" t="s">
        <v>7528</v>
      </c>
      <c r="OP121">
        <v>1</v>
      </c>
      <c r="OQ121" t="s">
        <v>28</v>
      </c>
      <c r="OR121" t="s">
        <v>7549</v>
      </c>
      <c r="OS121">
        <v>2006</v>
      </c>
      <c r="OT121">
        <v>3</v>
      </c>
      <c r="OU121">
        <v>1</v>
      </c>
      <c r="OV121">
        <v>3</v>
      </c>
      <c r="OW121">
        <v>1</v>
      </c>
      <c r="OX121">
        <v>0</v>
      </c>
      <c r="OY121">
        <v>35</v>
      </c>
      <c r="QE121" t="s">
        <v>7515</v>
      </c>
      <c r="QF121" t="s">
        <v>7516</v>
      </c>
      <c r="QG121" t="s">
        <v>7515</v>
      </c>
      <c r="QH121" t="s">
        <v>7515</v>
      </c>
      <c r="QI121" t="s">
        <v>7515</v>
      </c>
      <c r="QJ121" t="s">
        <v>7515</v>
      </c>
      <c r="QK121" t="s">
        <v>7515</v>
      </c>
      <c r="RP121">
        <f t="shared" si="2"/>
        <v>3</v>
      </c>
      <c r="RS121">
        <f t="shared" si="3"/>
        <v>4</v>
      </c>
    </row>
    <row r="122" spans="1:487" x14ac:dyDescent="0.3">
      <c r="A122">
        <v>70109</v>
      </c>
      <c r="B122">
        <v>339</v>
      </c>
      <c r="C122">
        <v>0</v>
      </c>
      <c r="D122">
        <v>5</v>
      </c>
      <c r="E122">
        <v>33</v>
      </c>
      <c r="F122">
        <v>170</v>
      </c>
      <c r="G122">
        <v>102</v>
      </c>
      <c r="H122">
        <v>3</v>
      </c>
      <c r="I122" t="s">
        <v>6793</v>
      </c>
      <c r="J122" t="s">
        <v>6793</v>
      </c>
      <c r="O122" t="s">
        <v>6793</v>
      </c>
      <c r="P122" t="s">
        <v>7515</v>
      </c>
      <c r="Q122" t="s">
        <v>7515</v>
      </c>
      <c r="R122" t="s">
        <v>7515</v>
      </c>
      <c r="S122" t="s">
        <v>7515</v>
      </c>
      <c r="T122" t="s">
        <v>7515</v>
      </c>
      <c r="U122" t="s">
        <v>7515</v>
      </c>
      <c r="V122" t="s">
        <v>7515</v>
      </c>
      <c r="W122" t="s">
        <v>7515</v>
      </c>
      <c r="X122" t="s">
        <v>7515</v>
      </c>
      <c r="Y122" t="s">
        <v>7515</v>
      </c>
      <c r="Z122" t="s">
        <v>7515</v>
      </c>
      <c r="AA122" t="s">
        <v>7515</v>
      </c>
      <c r="AB122" t="s">
        <v>7515</v>
      </c>
      <c r="AC122" t="s">
        <v>7515</v>
      </c>
      <c r="AD122" t="s">
        <v>7515</v>
      </c>
      <c r="AE122" t="s">
        <v>7516</v>
      </c>
      <c r="AF122" t="s">
        <v>7515</v>
      </c>
      <c r="AG122" t="s">
        <v>7515</v>
      </c>
      <c r="AH122" t="s">
        <v>7515</v>
      </c>
      <c r="AI122" t="s">
        <v>6796</v>
      </c>
      <c r="AQ122" t="s">
        <v>6985</v>
      </c>
      <c r="AR122" t="s">
        <v>6793</v>
      </c>
      <c r="AS122" t="s">
        <v>6794</v>
      </c>
      <c r="AT122">
        <v>0</v>
      </c>
      <c r="AU122">
        <v>30</v>
      </c>
      <c r="AV122" t="s">
        <v>6988</v>
      </c>
      <c r="AW122" t="s">
        <v>6794</v>
      </c>
      <c r="AX122" t="s">
        <v>6793</v>
      </c>
      <c r="AY122" t="s">
        <v>6813</v>
      </c>
      <c r="AZ122" t="s">
        <v>7531</v>
      </c>
      <c r="BA122" t="s">
        <v>6991</v>
      </c>
      <c r="BC122" t="s">
        <v>6794</v>
      </c>
      <c r="BD122" t="s">
        <v>6794</v>
      </c>
      <c r="BE122" t="s">
        <v>6793</v>
      </c>
      <c r="BF122" t="s">
        <v>6793</v>
      </c>
      <c r="BG122" t="s">
        <v>6793</v>
      </c>
      <c r="BH122" t="s">
        <v>6794</v>
      </c>
      <c r="BI122" t="s">
        <v>6794</v>
      </c>
      <c r="BJ122" t="s">
        <v>6794</v>
      </c>
      <c r="BK122" t="s">
        <v>6794</v>
      </c>
      <c r="BL122" t="s">
        <v>6794</v>
      </c>
      <c r="BM122" t="s">
        <v>7021</v>
      </c>
      <c r="BN122" t="s">
        <v>7029</v>
      </c>
      <c r="BO122" t="s">
        <v>7540</v>
      </c>
      <c r="BP122" t="s">
        <v>7600</v>
      </c>
      <c r="BS122" t="s">
        <v>7519</v>
      </c>
      <c r="BT122" t="s">
        <v>6</v>
      </c>
      <c r="BU122" t="s">
        <v>7559</v>
      </c>
      <c r="BV122" t="s">
        <v>7561</v>
      </c>
      <c r="BW122" t="s">
        <v>7515</v>
      </c>
      <c r="BX122" t="s">
        <v>7515</v>
      </c>
      <c r="BY122" t="s">
        <v>7515</v>
      </c>
      <c r="BZ122" t="s">
        <v>7515</v>
      </c>
      <c r="CA122" t="s">
        <v>7515</v>
      </c>
      <c r="CB122" t="s">
        <v>7515</v>
      </c>
      <c r="CC122" t="s">
        <v>7515</v>
      </c>
      <c r="CD122" t="s">
        <v>7516</v>
      </c>
      <c r="CE122" t="s">
        <v>7515</v>
      </c>
      <c r="CF122" t="s">
        <v>7515</v>
      </c>
      <c r="CG122" t="s">
        <v>7515</v>
      </c>
      <c r="CH122" t="s">
        <v>7515</v>
      </c>
      <c r="CI122" t="s">
        <v>6793</v>
      </c>
      <c r="CJ122" t="s">
        <v>6794</v>
      </c>
      <c r="CO122" t="s">
        <v>6793</v>
      </c>
      <c r="CP122" t="s">
        <v>6793</v>
      </c>
      <c r="CQ122" t="s">
        <v>6794</v>
      </c>
      <c r="CR122" t="s">
        <v>6793</v>
      </c>
      <c r="CS122" t="s">
        <v>6794</v>
      </c>
      <c r="CT122" t="s">
        <v>6794</v>
      </c>
      <c r="CU122" t="s">
        <v>6794</v>
      </c>
      <c r="CV122" t="s">
        <v>6794</v>
      </c>
      <c r="CW122" t="s">
        <v>6794</v>
      </c>
      <c r="CX122" t="s">
        <v>7520</v>
      </c>
      <c r="CY122" t="s">
        <v>7521</v>
      </c>
      <c r="CZ122" t="s">
        <v>7605</v>
      </c>
      <c r="DA122" t="s">
        <v>6793</v>
      </c>
      <c r="DB122">
        <v>2</v>
      </c>
      <c r="DC122">
        <v>3</v>
      </c>
      <c r="DD122">
        <v>3</v>
      </c>
      <c r="DE122" t="s">
        <v>6794</v>
      </c>
      <c r="EA122">
        <v>2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2</v>
      </c>
      <c r="EJ122" t="s">
        <v>6794</v>
      </c>
      <c r="EP122" t="s">
        <v>6793</v>
      </c>
      <c r="IA122" t="s">
        <v>7524</v>
      </c>
      <c r="IB122" t="s">
        <v>7595</v>
      </c>
      <c r="IC122">
        <v>2008</v>
      </c>
      <c r="IG122" t="s">
        <v>6794</v>
      </c>
      <c r="IH122" t="s">
        <v>6793</v>
      </c>
      <c r="JO122" t="s">
        <v>7524</v>
      </c>
      <c r="JP122" t="s">
        <v>7590</v>
      </c>
      <c r="JQ122">
        <v>2007</v>
      </c>
      <c r="JU122" t="s">
        <v>6793</v>
      </c>
      <c r="NW122">
        <v>0</v>
      </c>
      <c r="NX122" t="s">
        <v>7515</v>
      </c>
      <c r="NY122" t="s">
        <v>7515</v>
      </c>
      <c r="NZ122" t="s">
        <v>7516</v>
      </c>
      <c r="OA122" t="s">
        <v>7515</v>
      </c>
      <c r="OB122" t="s">
        <v>7515</v>
      </c>
      <c r="OC122" t="s">
        <v>7515</v>
      </c>
      <c r="OD122" t="s">
        <v>7515</v>
      </c>
      <c r="OE122" t="s">
        <v>7515</v>
      </c>
      <c r="OF122" t="s">
        <v>7515</v>
      </c>
      <c r="OG122" t="s">
        <v>7515</v>
      </c>
      <c r="OH122" t="s">
        <v>7515</v>
      </c>
      <c r="OI122" t="s">
        <v>7526</v>
      </c>
      <c r="OJ122" t="s">
        <v>7526</v>
      </c>
      <c r="OK122" t="s">
        <v>7526</v>
      </c>
      <c r="OL122" t="s">
        <v>7526</v>
      </c>
      <c r="OM122" t="s">
        <v>7528</v>
      </c>
      <c r="ON122" t="s">
        <v>7529</v>
      </c>
      <c r="OO122" t="s">
        <v>7528</v>
      </c>
      <c r="OP122">
        <v>1</v>
      </c>
      <c r="OQ122" t="s">
        <v>28</v>
      </c>
      <c r="OR122" t="s">
        <v>7549</v>
      </c>
      <c r="OS122">
        <v>2006</v>
      </c>
      <c r="OT122">
        <v>2</v>
      </c>
      <c r="OU122">
        <v>1</v>
      </c>
      <c r="OV122">
        <v>2</v>
      </c>
      <c r="OW122">
        <v>1</v>
      </c>
      <c r="OX122">
        <v>0</v>
      </c>
      <c r="OY122">
        <v>35</v>
      </c>
      <c r="OZ122" t="s">
        <v>7515</v>
      </c>
      <c r="PA122" t="s">
        <v>7515</v>
      </c>
      <c r="PB122" t="s">
        <v>7515</v>
      </c>
      <c r="PC122" t="s">
        <v>7515</v>
      </c>
      <c r="PD122" t="s">
        <v>7515</v>
      </c>
      <c r="PE122" t="s">
        <v>7515</v>
      </c>
      <c r="PF122" t="s">
        <v>7515</v>
      </c>
      <c r="PG122" t="s">
        <v>7515</v>
      </c>
      <c r="PH122" t="s">
        <v>7515</v>
      </c>
      <c r="PI122" t="s">
        <v>7515</v>
      </c>
      <c r="PJ122" t="s">
        <v>7515</v>
      </c>
      <c r="PK122" t="s">
        <v>7515</v>
      </c>
      <c r="PL122" t="s">
        <v>7516</v>
      </c>
      <c r="PM122" t="s">
        <v>7515</v>
      </c>
      <c r="PN122" t="s">
        <v>7515</v>
      </c>
      <c r="PO122" t="s">
        <v>7515</v>
      </c>
      <c r="PP122" t="s">
        <v>7515</v>
      </c>
      <c r="PQ122" t="s">
        <v>7516</v>
      </c>
      <c r="PR122" t="s">
        <v>7515</v>
      </c>
      <c r="PS122" t="s">
        <v>7515</v>
      </c>
      <c r="PT122" t="s">
        <v>7515</v>
      </c>
      <c r="PU122" t="s">
        <v>7515</v>
      </c>
      <c r="PV122" t="s">
        <v>7515</v>
      </c>
      <c r="PW122" t="s">
        <v>7515</v>
      </c>
      <c r="PX122" t="s">
        <v>7515</v>
      </c>
      <c r="PY122" t="s">
        <v>7515</v>
      </c>
      <c r="PZ122" t="s">
        <v>7515</v>
      </c>
      <c r="QA122" t="s">
        <v>7515</v>
      </c>
      <c r="QB122" t="s">
        <v>7515</v>
      </c>
      <c r="QC122" t="s">
        <v>7515</v>
      </c>
      <c r="QE122" t="s">
        <v>7516</v>
      </c>
      <c r="QF122" t="s">
        <v>7515</v>
      </c>
      <c r="QG122" t="s">
        <v>7515</v>
      </c>
      <c r="QH122" t="s">
        <v>7515</v>
      </c>
      <c r="QI122" t="s">
        <v>7515</v>
      </c>
      <c r="QJ122" t="s">
        <v>7515</v>
      </c>
      <c r="QK122" t="s">
        <v>7515</v>
      </c>
      <c r="QW122" t="s">
        <v>7530</v>
      </c>
      <c r="RP122">
        <f t="shared" si="2"/>
        <v>1</v>
      </c>
      <c r="RS122">
        <f t="shared" si="3"/>
        <v>1</v>
      </c>
    </row>
    <row r="123" spans="1:487" x14ac:dyDescent="0.3">
      <c r="A123">
        <v>70110</v>
      </c>
      <c r="B123">
        <v>342</v>
      </c>
      <c r="C123">
        <v>0</v>
      </c>
      <c r="D123">
        <v>5</v>
      </c>
      <c r="E123">
        <v>26</v>
      </c>
      <c r="F123">
        <v>124</v>
      </c>
      <c r="G123">
        <v>102</v>
      </c>
      <c r="H123">
        <v>15</v>
      </c>
      <c r="I123" t="s">
        <v>6793</v>
      </c>
      <c r="J123" t="s">
        <v>6793</v>
      </c>
      <c r="O123" t="s">
        <v>6793</v>
      </c>
      <c r="P123" t="s">
        <v>7515</v>
      </c>
      <c r="Q123" t="s">
        <v>7516</v>
      </c>
      <c r="R123" t="s">
        <v>7515</v>
      </c>
      <c r="S123" t="s">
        <v>7515</v>
      </c>
      <c r="T123" t="s">
        <v>7515</v>
      </c>
      <c r="U123" t="s">
        <v>7515</v>
      </c>
      <c r="V123" t="s">
        <v>7515</v>
      </c>
      <c r="W123" t="s">
        <v>7515</v>
      </c>
      <c r="X123" t="s">
        <v>7515</v>
      </c>
      <c r="Y123" t="s">
        <v>7515</v>
      </c>
      <c r="Z123" t="s">
        <v>7515</v>
      </c>
      <c r="AA123" t="s">
        <v>7515</v>
      </c>
      <c r="AB123" t="s">
        <v>7515</v>
      </c>
      <c r="AC123" t="s">
        <v>7515</v>
      </c>
      <c r="AD123" t="s">
        <v>7515</v>
      </c>
      <c r="AE123" t="s">
        <v>7515</v>
      </c>
      <c r="AF123" t="s">
        <v>7515</v>
      </c>
      <c r="AG123" t="s">
        <v>7515</v>
      </c>
      <c r="AH123" t="s">
        <v>7515</v>
      </c>
      <c r="AI123" t="s">
        <v>6796</v>
      </c>
      <c r="AQ123" t="s">
        <v>6985</v>
      </c>
      <c r="AR123" t="s">
        <v>6793</v>
      </c>
      <c r="AS123" t="s">
        <v>6794</v>
      </c>
      <c r="AT123">
        <v>0</v>
      </c>
      <c r="AU123">
        <v>10</v>
      </c>
      <c r="AV123" t="s">
        <v>6988</v>
      </c>
      <c r="AW123" t="s">
        <v>6794</v>
      </c>
      <c r="AX123" t="s">
        <v>6793</v>
      </c>
      <c r="AY123" t="s">
        <v>6813</v>
      </c>
      <c r="AZ123" t="s">
        <v>7531</v>
      </c>
      <c r="BA123" t="s">
        <v>6991</v>
      </c>
      <c r="BC123" t="s">
        <v>6793</v>
      </c>
      <c r="BD123" t="s">
        <v>6794</v>
      </c>
      <c r="BE123" t="s">
        <v>6793</v>
      </c>
      <c r="BF123" t="s">
        <v>6793</v>
      </c>
      <c r="BG123" t="s">
        <v>6794</v>
      </c>
      <c r="BH123" t="s">
        <v>6794</v>
      </c>
      <c r="BI123" t="s">
        <v>6794</v>
      </c>
      <c r="BJ123" t="s">
        <v>6794</v>
      </c>
      <c r="BK123" t="s">
        <v>6794</v>
      </c>
      <c r="BL123" t="s">
        <v>6794</v>
      </c>
      <c r="BM123" t="s">
        <v>7024</v>
      </c>
      <c r="BN123" t="s">
        <v>7021</v>
      </c>
      <c r="BO123" t="s">
        <v>6794</v>
      </c>
      <c r="BQ123" t="s">
        <v>7547</v>
      </c>
      <c r="BR123">
        <v>30</v>
      </c>
      <c r="BS123" t="s">
        <v>7519</v>
      </c>
      <c r="BT123" t="s">
        <v>6</v>
      </c>
      <c r="BU123" t="s">
        <v>7559</v>
      </c>
      <c r="BV123" t="s">
        <v>7535</v>
      </c>
      <c r="BW123" t="s">
        <v>7516</v>
      </c>
      <c r="BX123" t="s">
        <v>7515</v>
      </c>
      <c r="BY123" t="s">
        <v>7515</v>
      </c>
      <c r="BZ123" t="s">
        <v>7515</v>
      </c>
      <c r="CA123" t="s">
        <v>7515</v>
      </c>
      <c r="CB123" t="s">
        <v>7515</v>
      </c>
      <c r="CC123" t="s">
        <v>7515</v>
      </c>
      <c r="CD123" t="s">
        <v>7515</v>
      </c>
      <c r="CE123" t="s">
        <v>7515</v>
      </c>
      <c r="CF123" t="s">
        <v>7515</v>
      </c>
      <c r="CG123" t="s">
        <v>7515</v>
      </c>
      <c r="CH123" t="s">
        <v>7515</v>
      </c>
      <c r="CI123" t="s">
        <v>6793</v>
      </c>
      <c r="CJ123" t="s">
        <v>6794</v>
      </c>
      <c r="CO123" t="s">
        <v>6794</v>
      </c>
      <c r="CP123" t="s">
        <v>6794</v>
      </c>
      <c r="CQ123" t="s">
        <v>6794</v>
      </c>
      <c r="CR123" t="s">
        <v>6794</v>
      </c>
      <c r="CS123" t="s">
        <v>6794</v>
      </c>
      <c r="CT123" t="s">
        <v>6794</v>
      </c>
      <c r="CU123" t="s">
        <v>6794</v>
      </c>
      <c r="CV123" t="s">
        <v>6793</v>
      </c>
      <c r="CW123" t="s">
        <v>6794</v>
      </c>
      <c r="CX123" t="s">
        <v>7520</v>
      </c>
      <c r="CY123" t="s">
        <v>7521</v>
      </c>
      <c r="CZ123" t="s">
        <v>7587</v>
      </c>
      <c r="DA123" t="s">
        <v>6793</v>
      </c>
      <c r="DB123">
        <v>2</v>
      </c>
      <c r="DC123">
        <v>4</v>
      </c>
      <c r="DD123">
        <v>3</v>
      </c>
      <c r="DE123" t="s">
        <v>6794</v>
      </c>
      <c r="EA123">
        <v>8</v>
      </c>
      <c r="EC123">
        <v>2</v>
      </c>
      <c r="ED123">
        <v>1</v>
      </c>
      <c r="EE123">
        <v>2</v>
      </c>
      <c r="EF123">
        <v>0</v>
      </c>
      <c r="EG123">
        <v>0</v>
      </c>
      <c r="EH123">
        <v>2</v>
      </c>
      <c r="EI123">
        <v>1</v>
      </c>
      <c r="EJ123" t="s">
        <v>6794</v>
      </c>
      <c r="EP123" t="s">
        <v>6793</v>
      </c>
      <c r="GU123" t="s">
        <v>7524</v>
      </c>
      <c r="GV123" t="s">
        <v>7558</v>
      </c>
      <c r="GW123">
        <v>2006</v>
      </c>
      <c r="HA123" t="s">
        <v>6794</v>
      </c>
      <c r="IA123" t="s">
        <v>7524</v>
      </c>
      <c r="IB123" t="s">
        <v>7590</v>
      </c>
      <c r="IC123">
        <v>2007</v>
      </c>
      <c r="IG123" t="s">
        <v>6794</v>
      </c>
      <c r="IH123" t="s">
        <v>6793</v>
      </c>
      <c r="II123" t="s">
        <v>7524</v>
      </c>
      <c r="IJ123" t="s">
        <v>7590</v>
      </c>
      <c r="IK123">
        <v>2007</v>
      </c>
      <c r="IM123" t="s">
        <v>7526</v>
      </c>
      <c r="IN123" t="s">
        <v>7526</v>
      </c>
      <c r="IO123" t="s">
        <v>6794</v>
      </c>
      <c r="IP123" t="s">
        <v>6966</v>
      </c>
      <c r="IQ123" t="s">
        <v>7538</v>
      </c>
      <c r="IR123" t="s">
        <v>7574</v>
      </c>
      <c r="IS123">
        <v>2005</v>
      </c>
      <c r="IU123" t="s">
        <v>7526</v>
      </c>
      <c r="IW123" t="s">
        <v>6966</v>
      </c>
      <c r="NW123">
        <v>10</v>
      </c>
      <c r="NX123" t="s">
        <v>7515</v>
      </c>
      <c r="NY123" t="s">
        <v>7515</v>
      </c>
      <c r="NZ123" t="s">
        <v>7515</v>
      </c>
      <c r="OA123" t="s">
        <v>7515</v>
      </c>
      <c r="OB123" t="s">
        <v>7515</v>
      </c>
      <c r="OC123" t="s">
        <v>7515</v>
      </c>
      <c r="OD123" t="s">
        <v>7515</v>
      </c>
      <c r="OE123" t="s">
        <v>7515</v>
      </c>
      <c r="OF123" t="s">
        <v>7516</v>
      </c>
      <c r="OG123" t="s">
        <v>7515</v>
      </c>
      <c r="OH123" t="s">
        <v>7515</v>
      </c>
      <c r="OI123" t="s">
        <v>7526</v>
      </c>
      <c r="OL123" t="s">
        <v>7526</v>
      </c>
      <c r="OM123" t="s">
        <v>7528</v>
      </c>
      <c r="ON123" t="s">
        <v>7539</v>
      </c>
      <c r="OO123" t="s">
        <v>7528</v>
      </c>
      <c r="OP123">
        <v>1</v>
      </c>
      <c r="OQ123" t="s">
        <v>28</v>
      </c>
      <c r="OR123" t="s">
        <v>265</v>
      </c>
      <c r="OS123">
        <v>2006</v>
      </c>
      <c r="OT123">
        <v>10</v>
      </c>
      <c r="OU123">
        <v>1</v>
      </c>
      <c r="OV123">
        <v>10</v>
      </c>
      <c r="OW123">
        <v>1</v>
      </c>
      <c r="OX123">
        <v>0</v>
      </c>
      <c r="OY123">
        <v>35</v>
      </c>
      <c r="OZ123" t="s">
        <v>7515</v>
      </c>
      <c r="PA123" t="s">
        <v>7515</v>
      </c>
      <c r="PB123" t="s">
        <v>7515</v>
      </c>
      <c r="PC123" t="s">
        <v>7515</v>
      </c>
      <c r="PD123" t="s">
        <v>7515</v>
      </c>
      <c r="PE123" t="s">
        <v>7515</v>
      </c>
      <c r="PF123" t="s">
        <v>7515</v>
      </c>
      <c r="PG123" t="s">
        <v>7515</v>
      </c>
      <c r="PH123" t="s">
        <v>7516</v>
      </c>
      <c r="PI123" t="s">
        <v>7515</v>
      </c>
      <c r="PJ123" t="s">
        <v>7515</v>
      </c>
      <c r="PK123" t="s">
        <v>7515</v>
      </c>
      <c r="PL123" t="s">
        <v>7516</v>
      </c>
      <c r="PM123" t="s">
        <v>7516</v>
      </c>
      <c r="PN123" t="s">
        <v>7516</v>
      </c>
      <c r="PO123" t="s">
        <v>7515</v>
      </c>
      <c r="PP123" t="s">
        <v>7515</v>
      </c>
      <c r="PQ123" t="s">
        <v>7515</v>
      </c>
      <c r="PR123" t="s">
        <v>7515</v>
      </c>
      <c r="PS123" t="s">
        <v>7515</v>
      </c>
      <c r="PT123" t="s">
        <v>7515</v>
      </c>
      <c r="PU123" t="s">
        <v>7515</v>
      </c>
      <c r="PV123" t="s">
        <v>7515</v>
      </c>
      <c r="PW123" t="s">
        <v>7515</v>
      </c>
      <c r="PX123" t="s">
        <v>7515</v>
      </c>
      <c r="PY123" t="s">
        <v>7515</v>
      </c>
      <c r="PZ123" t="s">
        <v>7515</v>
      </c>
      <c r="QA123" t="s">
        <v>7515</v>
      </c>
      <c r="QB123" t="s">
        <v>7515</v>
      </c>
      <c r="QC123" t="s">
        <v>7515</v>
      </c>
      <c r="QE123" t="s">
        <v>7515</v>
      </c>
      <c r="QF123" t="s">
        <v>7515</v>
      </c>
      <c r="QG123" t="s">
        <v>7515</v>
      </c>
      <c r="QH123" t="s">
        <v>7515</v>
      </c>
      <c r="QI123" t="s">
        <v>7515</v>
      </c>
      <c r="QJ123" t="s">
        <v>7516</v>
      </c>
      <c r="QK123" t="s">
        <v>7515</v>
      </c>
      <c r="QW123" t="s">
        <v>7530</v>
      </c>
      <c r="RP123">
        <f t="shared" si="2"/>
        <v>4</v>
      </c>
      <c r="RS123">
        <f t="shared" si="3"/>
        <v>3</v>
      </c>
    </row>
    <row r="124" spans="1:487" x14ac:dyDescent="0.3">
      <c r="A124">
        <v>70111</v>
      </c>
      <c r="B124">
        <v>343</v>
      </c>
      <c r="C124">
        <v>0</v>
      </c>
      <c r="D124">
        <v>5</v>
      </c>
      <c r="E124">
        <v>17</v>
      </c>
      <c r="F124">
        <v>135</v>
      </c>
      <c r="G124">
        <v>102</v>
      </c>
      <c r="H124">
        <v>10</v>
      </c>
      <c r="I124" t="s">
        <v>6793</v>
      </c>
      <c r="J124" t="s">
        <v>6793</v>
      </c>
      <c r="O124" t="s">
        <v>6793</v>
      </c>
      <c r="P124" t="s">
        <v>7515</v>
      </c>
      <c r="Q124" t="s">
        <v>7515</v>
      </c>
      <c r="R124" t="s">
        <v>7515</v>
      </c>
      <c r="S124" t="s">
        <v>7515</v>
      </c>
      <c r="T124" t="s">
        <v>7515</v>
      </c>
      <c r="U124" t="s">
        <v>7515</v>
      </c>
      <c r="V124" t="s">
        <v>7515</v>
      </c>
      <c r="W124" t="s">
        <v>7515</v>
      </c>
      <c r="X124" t="s">
        <v>7515</v>
      </c>
      <c r="Y124" t="s">
        <v>7515</v>
      </c>
      <c r="Z124" t="s">
        <v>7515</v>
      </c>
      <c r="AA124" t="s">
        <v>7515</v>
      </c>
      <c r="AB124" t="s">
        <v>7515</v>
      </c>
      <c r="AC124" t="s">
        <v>7515</v>
      </c>
      <c r="AD124" t="s">
        <v>7515</v>
      </c>
      <c r="AE124" t="s">
        <v>7516</v>
      </c>
      <c r="AF124" t="s">
        <v>7515</v>
      </c>
      <c r="AG124" t="s">
        <v>7515</v>
      </c>
      <c r="AH124" t="s">
        <v>7515</v>
      </c>
      <c r="AI124" t="s">
        <v>7517</v>
      </c>
      <c r="AL124">
        <v>1</v>
      </c>
      <c r="AM124">
        <v>0</v>
      </c>
      <c r="AN124" t="s">
        <v>7560</v>
      </c>
      <c r="AQ124" t="s">
        <v>6993</v>
      </c>
      <c r="AR124" t="s">
        <v>6794</v>
      </c>
      <c r="AS124" t="s">
        <v>6794</v>
      </c>
      <c r="AT124">
        <v>0</v>
      </c>
      <c r="AU124">
        <v>20</v>
      </c>
      <c r="AV124" t="s">
        <v>6988</v>
      </c>
      <c r="AW124" t="s">
        <v>6793</v>
      </c>
      <c r="AX124" t="s">
        <v>6793</v>
      </c>
      <c r="AY124" t="s">
        <v>6813</v>
      </c>
      <c r="AZ124" t="s">
        <v>7531</v>
      </c>
      <c r="BA124" t="s">
        <v>7612</v>
      </c>
      <c r="BC124" t="s">
        <v>6794</v>
      </c>
      <c r="BD124" t="s">
        <v>6793</v>
      </c>
      <c r="BE124" t="s">
        <v>6794</v>
      </c>
      <c r="BF124" t="s">
        <v>6794</v>
      </c>
      <c r="BG124" t="s">
        <v>6793</v>
      </c>
      <c r="BH124" t="s">
        <v>6793</v>
      </c>
      <c r="BI124" t="s">
        <v>6793</v>
      </c>
      <c r="BJ124" t="s">
        <v>6793</v>
      </c>
      <c r="BK124" t="s">
        <v>6794</v>
      </c>
      <c r="BL124" t="s">
        <v>6794</v>
      </c>
      <c r="BM124" t="s">
        <v>7022</v>
      </c>
      <c r="BN124" t="s">
        <v>7026</v>
      </c>
      <c r="BO124" t="s">
        <v>6794</v>
      </c>
      <c r="BQ124">
        <v>0</v>
      </c>
      <c r="BR124">
        <v>25</v>
      </c>
      <c r="BS124" t="s">
        <v>7519</v>
      </c>
      <c r="BT124" t="s">
        <v>6</v>
      </c>
      <c r="BU124" t="s">
        <v>7559</v>
      </c>
      <c r="BV124" t="s">
        <v>7561</v>
      </c>
      <c r="BW124" t="s">
        <v>7515</v>
      </c>
      <c r="BX124" t="s">
        <v>7516</v>
      </c>
      <c r="BY124" t="s">
        <v>7515</v>
      </c>
      <c r="BZ124" t="s">
        <v>7515</v>
      </c>
      <c r="CA124" t="s">
        <v>7515</v>
      </c>
      <c r="CB124" t="s">
        <v>7515</v>
      </c>
      <c r="CC124" t="s">
        <v>7515</v>
      </c>
      <c r="CD124" t="s">
        <v>7515</v>
      </c>
      <c r="CE124" t="s">
        <v>7515</v>
      </c>
      <c r="CF124" t="s">
        <v>7515</v>
      </c>
      <c r="CG124" t="s">
        <v>7515</v>
      </c>
      <c r="CH124" t="s">
        <v>7515</v>
      </c>
      <c r="CI124" t="s">
        <v>6793</v>
      </c>
      <c r="CJ124" t="s">
        <v>6794</v>
      </c>
      <c r="CO124" t="s">
        <v>6793</v>
      </c>
      <c r="CP124" t="s">
        <v>6793</v>
      </c>
      <c r="CQ124" t="s">
        <v>6794</v>
      </c>
      <c r="CR124" t="s">
        <v>6793</v>
      </c>
      <c r="CS124" t="s">
        <v>6793</v>
      </c>
      <c r="CT124" t="s">
        <v>6793</v>
      </c>
      <c r="CU124" t="s">
        <v>6794</v>
      </c>
      <c r="CV124" t="s">
        <v>6793</v>
      </c>
      <c r="CW124" t="s">
        <v>6794</v>
      </c>
      <c r="CX124" t="s">
        <v>7520</v>
      </c>
      <c r="CY124" t="s">
        <v>7608</v>
      </c>
      <c r="CZ124" t="s">
        <v>7587</v>
      </c>
      <c r="DA124" t="s">
        <v>6793</v>
      </c>
      <c r="DB124">
        <v>2</v>
      </c>
      <c r="DC124">
        <v>3</v>
      </c>
      <c r="DD124">
        <v>2</v>
      </c>
      <c r="DE124" t="s">
        <v>6793</v>
      </c>
      <c r="DF124">
        <v>3</v>
      </c>
      <c r="DG124" t="s">
        <v>7595</v>
      </c>
      <c r="DH124">
        <v>2008</v>
      </c>
      <c r="DI124" t="s">
        <v>7557</v>
      </c>
      <c r="DJ124" t="s">
        <v>7595</v>
      </c>
      <c r="DK124">
        <v>2008</v>
      </c>
      <c r="DL124" t="s">
        <v>7558</v>
      </c>
      <c r="DM124">
        <v>2008</v>
      </c>
      <c r="DN124" t="s">
        <v>7557</v>
      </c>
      <c r="DO124" t="s">
        <v>7558</v>
      </c>
      <c r="DP124">
        <v>2008</v>
      </c>
      <c r="DQ124" t="s">
        <v>7558</v>
      </c>
      <c r="DR124">
        <v>2008</v>
      </c>
      <c r="DS124" t="s">
        <v>7557</v>
      </c>
      <c r="DT124" t="s">
        <v>7558</v>
      </c>
      <c r="DU124">
        <v>2008</v>
      </c>
      <c r="EA124">
        <v>4</v>
      </c>
      <c r="EC124">
        <v>2</v>
      </c>
      <c r="ED124">
        <v>0</v>
      </c>
      <c r="EE124">
        <v>1</v>
      </c>
      <c r="EF124">
        <v>1</v>
      </c>
      <c r="EG124">
        <v>0</v>
      </c>
      <c r="EH124">
        <v>0</v>
      </c>
      <c r="EI124">
        <v>0</v>
      </c>
      <c r="EJ124" t="s">
        <v>6793</v>
      </c>
      <c r="EK124" t="s">
        <v>6859</v>
      </c>
      <c r="EL124">
        <v>1</v>
      </c>
      <c r="EN124">
        <v>2008</v>
      </c>
      <c r="EP124" t="s">
        <v>6793</v>
      </c>
      <c r="KE124" t="s">
        <v>7524</v>
      </c>
      <c r="KF124" t="s">
        <v>7595</v>
      </c>
      <c r="KG124">
        <v>2008</v>
      </c>
      <c r="KI124" t="s">
        <v>7526</v>
      </c>
      <c r="KJ124" t="s">
        <v>7526</v>
      </c>
      <c r="KK124" t="s">
        <v>6794</v>
      </c>
      <c r="KL124" t="s">
        <v>6793</v>
      </c>
      <c r="NW124">
        <v>10</v>
      </c>
      <c r="NX124" t="s">
        <v>7515</v>
      </c>
      <c r="NY124" t="s">
        <v>7515</v>
      </c>
      <c r="NZ124" t="s">
        <v>7515</v>
      </c>
      <c r="OA124" t="s">
        <v>7515</v>
      </c>
      <c r="OB124" t="s">
        <v>7515</v>
      </c>
      <c r="OC124" t="s">
        <v>7515</v>
      </c>
      <c r="OD124" t="s">
        <v>7516</v>
      </c>
      <c r="OE124" t="s">
        <v>7515</v>
      </c>
      <c r="OF124" t="s">
        <v>7515</v>
      </c>
      <c r="OG124" t="s">
        <v>7515</v>
      </c>
      <c r="OH124" t="s">
        <v>7515</v>
      </c>
      <c r="OI124" t="s">
        <v>7526</v>
      </c>
      <c r="OJ124" t="s">
        <v>7526</v>
      </c>
      <c r="OK124" t="s">
        <v>7526</v>
      </c>
      <c r="OM124" t="s">
        <v>7528</v>
      </c>
      <c r="ON124" t="s">
        <v>7539</v>
      </c>
      <c r="OO124" t="s">
        <v>7528</v>
      </c>
      <c r="OP124">
        <v>1</v>
      </c>
      <c r="OQ124" t="s">
        <v>28</v>
      </c>
      <c r="OR124" t="s">
        <v>212</v>
      </c>
      <c r="OS124">
        <v>2006</v>
      </c>
      <c r="OT124">
        <v>7</v>
      </c>
      <c r="OU124">
        <v>1</v>
      </c>
      <c r="OV124">
        <v>7</v>
      </c>
      <c r="OW124">
        <v>0</v>
      </c>
      <c r="OX124">
        <v>1</v>
      </c>
      <c r="OY124">
        <v>35</v>
      </c>
      <c r="OZ124" t="s">
        <v>7515</v>
      </c>
      <c r="PA124" t="s">
        <v>7515</v>
      </c>
      <c r="PB124" t="s">
        <v>7515</v>
      </c>
      <c r="PC124" t="s">
        <v>7515</v>
      </c>
      <c r="PD124" t="s">
        <v>7515</v>
      </c>
      <c r="PE124" t="s">
        <v>7515</v>
      </c>
      <c r="PF124" t="s">
        <v>7515</v>
      </c>
      <c r="PG124" t="s">
        <v>7515</v>
      </c>
      <c r="PH124" t="s">
        <v>7515</v>
      </c>
      <c r="PI124" t="s">
        <v>7515</v>
      </c>
      <c r="PJ124" t="s">
        <v>7515</v>
      </c>
      <c r="PK124" t="s">
        <v>7515</v>
      </c>
      <c r="PL124" t="s">
        <v>7515</v>
      </c>
      <c r="PM124" t="s">
        <v>7515</v>
      </c>
      <c r="PN124" t="s">
        <v>7515</v>
      </c>
      <c r="PO124" t="s">
        <v>7515</v>
      </c>
      <c r="PP124" t="s">
        <v>7515</v>
      </c>
      <c r="PQ124" t="s">
        <v>7515</v>
      </c>
      <c r="PR124" t="s">
        <v>7515</v>
      </c>
      <c r="PS124" t="s">
        <v>7516</v>
      </c>
      <c r="PT124" t="s">
        <v>7515</v>
      </c>
      <c r="PU124" t="s">
        <v>7515</v>
      </c>
      <c r="PV124" t="s">
        <v>7515</v>
      </c>
      <c r="PW124" t="s">
        <v>7515</v>
      </c>
      <c r="PX124" t="s">
        <v>7515</v>
      </c>
      <c r="PY124" t="s">
        <v>7515</v>
      </c>
      <c r="PZ124" t="s">
        <v>7515</v>
      </c>
      <c r="QA124" t="s">
        <v>7515</v>
      </c>
      <c r="QB124" t="s">
        <v>7515</v>
      </c>
      <c r="QC124" t="s">
        <v>7515</v>
      </c>
      <c r="QE124" t="s">
        <v>7516</v>
      </c>
      <c r="QF124" t="s">
        <v>7515</v>
      </c>
      <c r="QG124" t="s">
        <v>7515</v>
      </c>
      <c r="QH124" t="s">
        <v>7515</v>
      </c>
      <c r="QI124" t="s">
        <v>7515</v>
      </c>
      <c r="QJ124" t="s">
        <v>7515</v>
      </c>
      <c r="QK124" t="s">
        <v>7515</v>
      </c>
      <c r="RD124" t="s">
        <v>7530</v>
      </c>
      <c r="RP124">
        <f t="shared" si="2"/>
        <v>2</v>
      </c>
      <c r="RS124">
        <f t="shared" si="3"/>
        <v>2</v>
      </c>
    </row>
    <row r="125" spans="1:487" x14ac:dyDescent="0.3">
      <c r="A125">
        <v>70112</v>
      </c>
      <c r="B125">
        <v>351</v>
      </c>
      <c r="C125">
        <v>0</v>
      </c>
      <c r="D125">
        <v>5</v>
      </c>
      <c r="E125">
        <v>14</v>
      </c>
      <c r="F125">
        <v>94</v>
      </c>
      <c r="G125">
        <v>102</v>
      </c>
      <c r="H125">
        <v>3</v>
      </c>
      <c r="I125" t="s">
        <v>6793</v>
      </c>
      <c r="J125" t="s">
        <v>6793</v>
      </c>
      <c r="O125" t="s">
        <v>6793</v>
      </c>
      <c r="P125" t="s">
        <v>7515</v>
      </c>
      <c r="Q125" t="s">
        <v>7515</v>
      </c>
      <c r="R125" t="s">
        <v>7515</v>
      </c>
      <c r="S125" t="s">
        <v>7515</v>
      </c>
      <c r="T125" t="s">
        <v>7515</v>
      </c>
      <c r="U125" t="s">
        <v>7515</v>
      </c>
      <c r="V125" t="s">
        <v>7515</v>
      </c>
      <c r="W125" t="s">
        <v>7515</v>
      </c>
      <c r="X125" t="s">
        <v>7515</v>
      </c>
      <c r="Y125" t="s">
        <v>7515</v>
      </c>
      <c r="Z125" t="s">
        <v>7515</v>
      </c>
      <c r="AA125" t="s">
        <v>7515</v>
      </c>
      <c r="AB125" t="s">
        <v>7515</v>
      </c>
      <c r="AC125" t="s">
        <v>7516</v>
      </c>
      <c r="AD125" t="s">
        <v>7515</v>
      </c>
      <c r="AE125" t="s">
        <v>7515</v>
      </c>
      <c r="AF125" t="s">
        <v>7515</v>
      </c>
      <c r="AG125" t="s">
        <v>7515</v>
      </c>
      <c r="AH125" t="s">
        <v>7515</v>
      </c>
      <c r="AI125" t="s">
        <v>6796</v>
      </c>
      <c r="AQ125" t="s">
        <v>6985</v>
      </c>
      <c r="AR125" t="s">
        <v>6793</v>
      </c>
      <c r="AS125" t="s">
        <v>6793</v>
      </c>
      <c r="AT125">
        <v>0</v>
      </c>
      <c r="AU125">
        <v>10</v>
      </c>
      <c r="AV125" t="s">
        <v>6988</v>
      </c>
      <c r="AW125" t="s">
        <v>6793</v>
      </c>
      <c r="AX125" t="s">
        <v>6794</v>
      </c>
      <c r="AY125" t="s">
        <v>6813</v>
      </c>
      <c r="AZ125" t="s">
        <v>7531</v>
      </c>
      <c r="BA125" t="s">
        <v>7518</v>
      </c>
      <c r="BC125" t="s">
        <v>6794</v>
      </c>
      <c r="BD125" t="s">
        <v>6794</v>
      </c>
      <c r="BE125" t="s">
        <v>6794</v>
      </c>
      <c r="BF125" t="s">
        <v>6794</v>
      </c>
      <c r="BG125" t="s">
        <v>6793</v>
      </c>
      <c r="BH125" t="s">
        <v>6794</v>
      </c>
      <c r="BI125" t="s">
        <v>6794</v>
      </c>
      <c r="BJ125" t="s">
        <v>6793</v>
      </c>
      <c r="BK125" t="s">
        <v>6794</v>
      </c>
      <c r="BL125" t="s">
        <v>6794</v>
      </c>
      <c r="BM125" t="s">
        <v>7026</v>
      </c>
      <c r="BN125" t="s">
        <v>6</v>
      </c>
      <c r="BO125" t="s">
        <v>6794</v>
      </c>
      <c r="BQ125">
        <v>0</v>
      </c>
      <c r="BR125" t="s">
        <v>6</v>
      </c>
      <c r="BS125" t="s">
        <v>7519</v>
      </c>
      <c r="BT125" t="s">
        <v>6</v>
      </c>
      <c r="BU125" t="s">
        <v>7559</v>
      </c>
      <c r="BV125" t="s">
        <v>7543</v>
      </c>
      <c r="BW125" t="s">
        <v>7516</v>
      </c>
      <c r="BX125" t="s">
        <v>7515</v>
      </c>
      <c r="BY125" t="s">
        <v>7515</v>
      </c>
      <c r="BZ125" t="s">
        <v>7515</v>
      </c>
      <c r="CA125" t="s">
        <v>7515</v>
      </c>
      <c r="CB125" t="s">
        <v>7515</v>
      </c>
      <c r="CC125" t="s">
        <v>7515</v>
      </c>
      <c r="CD125" t="s">
        <v>7515</v>
      </c>
      <c r="CE125" t="s">
        <v>7515</v>
      </c>
      <c r="CF125" t="s">
        <v>7515</v>
      </c>
      <c r="CG125" t="s">
        <v>7515</v>
      </c>
      <c r="CH125" t="s">
        <v>7515</v>
      </c>
      <c r="CI125" t="s">
        <v>6793</v>
      </c>
      <c r="CJ125" t="s">
        <v>6793</v>
      </c>
      <c r="CO125" t="s">
        <v>6793</v>
      </c>
      <c r="CP125" t="s">
        <v>6793</v>
      </c>
      <c r="CQ125" t="s">
        <v>6794</v>
      </c>
      <c r="CR125" t="s">
        <v>6794</v>
      </c>
      <c r="CS125" t="s">
        <v>6794</v>
      </c>
      <c r="CT125" t="s">
        <v>6794</v>
      </c>
      <c r="CU125" t="s">
        <v>6794</v>
      </c>
      <c r="CV125" t="s">
        <v>6793</v>
      </c>
      <c r="CW125" t="s">
        <v>6794</v>
      </c>
      <c r="CX125" t="s">
        <v>7520</v>
      </c>
      <c r="CY125" t="s">
        <v>7521</v>
      </c>
      <c r="CZ125" t="s">
        <v>7522</v>
      </c>
      <c r="DA125" t="s">
        <v>6793</v>
      </c>
      <c r="DB125">
        <v>1</v>
      </c>
      <c r="DC125">
        <v>2</v>
      </c>
      <c r="DD125">
        <v>3</v>
      </c>
      <c r="DE125" t="s">
        <v>6794</v>
      </c>
      <c r="EA125">
        <v>1</v>
      </c>
      <c r="EB125" t="s">
        <v>7523</v>
      </c>
      <c r="EJ125" t="s">
        <v>6793</v>
      </c>
      <c r="EK125" t="s">
        <v>7573</v>
      </c>
      <c r="EM125">
        <v>4</v>
      </c>
      <c r="EN125">
        <v>2007</v>
      </c>
      <c r="EP125" t="s">
        <v>6793</v>
      </c>
      <c r="EQ125" t="s">
        <v>7524</v>
      </c>
      <c r="ER125" t="s">
        <v>7558</v>
      </c>
      <c r="ES125">
        <v>2006</v>
      </c>
      <c r="EW125" t="s">
        <v>6794</v>
      </c>
      <c r="EX125" t="s">
        <v>6793</v>
      </c>
      <c r="OI125" t="s">
        <v>7526</v>
      </c>
      <c r="OJ125" t="s">
        <v>7582</v>
      </c>
      <c r="OK125" t="s">
        <v>7527</v>
      </c>
      <c r="OL125" t="s">
        <v>7526</v>
      </c>
      <c r="OM125" t="s">
        <v>7528</v>
      </c>
      <c r="ON125" t="s">
        <v>7529</v>
      </c>
      <c r="OO125" t="s">
        <v>7528</v>
      </c>
      <c r="OP125">
        <v>1</v>
      </c>
      <c r="OQ125" t="s">
        <v>28</v>
      </c>
      <c r="OR125" t="s">
        <v>7549</v>
      </c>
      <c r="OS125">
        <v>2007</v>
      </c>
      <c r="OT125">
        <v>10</v>
      </c>
      <c r="OU125">
        <v>1</v>
      </c>
      <c r="OV125">
        <v>10</v>
      </c>
      <c r="OW125">
        <v>1</v>
      </c>
      <c r="OX125">
        <v>0</v>
      </c>
      <c r="OY125">
        <v>35</v>
      </c>
      <c r="OZ125" t="s">
        <v>7515</v>
      </c>
      <c r="PA125" t="s">
        <v>7516</v>
      </c>
      <c r="PB125" t="s">
        <v>7515</v>
      </c>
      <c r="PC125" t="s">
        <v>7515</v>
      </c>
      <c r="PD125" t="s">
        <v>7515</v>
      </c>
      <c r="PE125" t="s">
        <v>7515</v>
      </c>
      <c r="PF125" t="s">
        <v>7515</v>
      </c>
      <c r="PG125" t="s">
        <v>7515</v>
      </c>
      <c r="PH125" t="s">
        <v>7515</v>
      </c>
      <c r="PI125" t="s">
        <v>7515</v>
      </c>
      <c r="PJ125" t="s">
        <v>7515</v>
      </c>
      <c r="PK125" t="s">
        <v>7515</v>
      </c>
      <c r="PL125" t="s">
        <v>7515</v>
      </c>
      <c r="PM125" t="s">
        <v>7515</v>
      </c>
      <c r="PN125" t="s">
        <v>7515</v>
      </c>
      <c r="PO125" t="s">
        <v>7515</v>
      </c>
      <c r="PP125" t="s">
        <v>7515</v>
      </c>
      <c r="PQ125" t="s">
        <v>7515</v>
      </c>
      <c r="PR125" t="s">
        <v>7515</v>
      </c>
      <c r="PS125" t="s">
        <v>7515</v>
      </c>
      <c r="PT125" t="s">
        <v>7515</v>
      </c>
      <c r="PU125" t="s">
        <v>7515</v>
      </c>
      <c r="PV125" t="s">
        <v>7515</v>
      </c>
      <c r="PW125" t="s">
        <v>7515</v>
      </c>
      <c r="PX125" t="s">
        <v>7515</v>
      </c>
      <c r="PY125" t="s">
        <v>7515</v>
      </c>
      <c r="PZ125" t="s">
        <v>7515</v>
      </c>
      <c r="QA125" t="s">
        <v>7515</v>
      </c>
      <c r="QB125" t="s">
        <v>7515</v>
      </c>
      <c r="QC125" t="s">
        <v>7515</v>
      </c>
      <c r="QE125">
        <v>-5</v>
      </c>
      <c r="QF125">
        <v>-5</v>
      </c>
      <c r="QG125">
        <v>-5</v>
      </c>
      <c r="QH125">
        <v>-5</v>
      </c>
      <c r="QI125">
        <v>-5</v>
      </c>
      <c r="QJ125">
        <v>-5</v>
      </c>
      <c r="QK125">
        <v>-5</v>
      </c>
      <c r="RP125">
        <f t="shared" si="2"/>
        <v>4</v>
      </c>
      <c r="RS125">
        <f t="shared" si="3"/>
        <v>5</v>
      </c>
    </row>
    <row r="126" spans="1:487" x14ac:dyDescent="0.3">
      <c r="A126">
        <v>70113</v>
      </c>
      <c r="B126">
        <v>352</v>
      </c>
      <c r="C126">
        <v>0</v>
      </c>
      <c r="D126">
        <v>5</v>
      </c>
      <c r="E126">
        <v>14</v>
      </c>
      <c r="F126">
        <v>97</v>
      </c>
      <c r="G126">
        <v>102</v>
      </c>
      <c r="H126">
        <v>15</v>
      </c>
      <c r="I126" t="s">
        <v>6793</v>
      </c>
      <c r="J126" t="s">
        <v>6793</v>
      </c>
      <c r="O126" t="s">
        <v>6793</v>
      </c>
      <c r="P126" t="s">
        <v>7515</v>
      </c>
      <c r="Q126" t="s">
        <v>7515</v>
      </c>
      <c r="R126" t="s">
        <v>7515</v>
      </c>
      <c r="S126" t="s">
        <v>7515</v>
      </c>
      <c r="T126" t="s">
        <v>7515</v>
      </c>
      <c r="U126" t="s">
        <v>7515</v>
      </c>
      <c r="V126" t="s">
        <v>7515</v>
      </c>
      <c r="W126" t="s">
        <v>7515</v>
      </c>
      <c r="X126" t="s">
        <v>7515</v>
      </c>
      <c r="Y126" t="s">
        <v>7515</v>
      </c>
      <c r="Z126" t="s">
        <v>7516</v>
      </c>
      <c r="AA126" t="s">
        <v>7515</v>
      </c>
      <c r="AB126" t="s">
        <v>7515</v>
      </c>
      <c r="AC126" t="s">
        <v>7515</v>
      </c>
      <c r="AD126" t="s">
        <v>7515</v>
      </c>
      <c r="AE126" t="s">
        <v>7515</v>
      </c>
      <c r="AF126" t="s">
        <v>7515</v>
      </c>
      <c r="AG126" t="s">
        <v>7515</v>
      </c>
      <c r="AH126" t="s">
        <v>7515</v>
      </c>
      <c r="AI126" t="s">
        <v>6796</v>
      </c>
      <c r="AQ126" t="s">
        <v>6985</v>
      </c>
      <c r="AR126" t="s">
        <v>6793</v>
      </c>
      <c r="AS126" t="s">
        <v>6793</v>
      </c>
      <c r="AT126">
        <v>0</v>
      </c>
      <c r="AU126">
        <v>14</v>
      </c>
      <c r="AV126" t="s">
        <v>6988</v>
      </c>
      <c r="AW126" t="s">
        <v>6793</v>
      </c>
      <c r="AX126" t="s">
        <v>6793</v>
      </c>
      <c r="AY126" t="s">
        <v>6813</v>
      </c>
      <c r="AZ126" t="s">
        <v>7531</v>
      </c>
      <c r="BA126" t="s">
        <v>6991</v>
      </c>
      <c r="BC126" t="s">
        <v>6794</v>
      </c>
      <c r="BD126" t="s">
        <v>6794</v>
      </c>
      <c r="BE126" t="s">
        <v>6794</v>
      </c>
      <c r="BF126" t="s">
        <v>6793</v>
      </c>
      <c r="BG126" t="s">
        <v>6793</v>
      </c>
      <c r="BH126" t="s">
        <v>6794</v>
      </c>
      <c r="BI126" t="s">
        <v>6794</v>
      </c>
      <c r="BJ126" t="s">
        <v>6794</v>
      </c>
      <c r="BK126" t="s">
        <v>6794</v>
      </c>
      <c r="BL126" t="s">
        <v>6794</v>
      </c>
      <c r="BM126" t="s">
        <v>7028</v>
      </c>
      <c r="BN126" t="s">
        <v>7021</v>
      </c>
      <c r="BO126" t="s">
        <v>6794</v>
      </c>
      <c r="BQ126" t="s">
        <v>7547</v>
      </c>
      <c r="BR126" t="s">
        <v>6</v>
      </c>
      <c r="BS126" t="s">
        <v>7519</v>
      </c>
      <c r="BT126" t="s">
        <v>6</v>
      </c>
      <c r="BU126" t="s">
        <v>7559</v>
      </c>
      <c r="BV126" t="s">
        <v>7586</v>
      </c>
      <c r="BW126" t="s">
        <v>7515</v>
      </c>
      <c r="BX126" t="s">
        <v>7516</v>
      </c>
      <c r="BY126" t="s">
        <v>7515</v>
      </c>
      <c r="BZ126" t="s">
        <v>7515</v>
      </c>
      <c r="CA126" t="s">
        <v>7515</v>
      </c>
      <c r="CB126" t="s">
        <v>7515</v>
      </c>
      <c r="CC126" t="s">
        <v>7515</v>
      </c>
      <c r="CD126" t="s">
        <v>7515</v>
      </c>
      <c r="CE126" t="s">
        <v>7515</v>
      </c>
      <c r="CF126" t="s">
        <v>7515</v>
      </c>
      <c r="CG126" t="s">
        <v>7515</v>
      </c>
      <c r="CH126" t="s">
        <v>7515</v>
      </c>
      <c r="CI126" t="s">
        <v>6794</v>
      </c>
      <c r="CJ126" t="s">
        <v>6794</v>
      </c>
      <c r="CO126" t="s">
        <v>6793</v>
      </c>
      <c r="CP126" t="s">
        <v>6794</v>
      </c>
      <c r="CQ126" t="s">
        <v>6794</v>
      </c>
      <c r="CR126" t="s">
        <v>6793</v>
      </c>
      <c r="CS126" t="s">
        <v>6794</v>
      </c>
      <c r="CT126" t="s">
        <v>6793</v>
      </c>
      <c r="CU126" t="s">
        <v>6794</v>
      </c>
      <c r="CV126" t="s">
        <v>6793</v>
      </c>
      <c r="CW126" t="s">
        <v>6794</v>
      </c>
      <c r="CX126" t="s">
        <v>7520</v>
      </c>
      <c r="CY126" t="s">
        <v>7521</v>
      </c>
      <c r="CZ126" t="s">
        <v>7587</v>
      </c>
      <c r="DA126" t="s">
        <v>6793</v>
      </c>
      <c r="DB126">
        <v>2</v>
      </c>
      <c r="DC126">
        <v>2</v>
      </c>
      <c r="DD126">
        <v>5</v>
      </c>
      <c r="DE126" t="s">
        <v>6794</v>
      </c>
      <c r="EA126">
        <v>1</v>
      </c>
      <c r="EB126" t="s">
        <v>7584</v>
      </c>
      <c r="EJ126" t="s">
        <v>6794</v>
      </c>
      <c r="EP126" t="s">
        <v>6793</v>
      </c>
      <c r="KE126" t="s">
        <v>7524</v>
      </c>
      <c r="KF126" t="s">
        <v>7590</v>
      </c>
      <c r="KG126">
        <v>2005</v>
      </c>
      <c r="KI126" t="s">
        <v>7526</v>
      </c>
      <c r="KJ126" t="s">
        <v>7526</v>
      </c>
      <c r="KK126" t="s">
        <v>6794</v>
      </c>
      <c r="KL126" t="s">
        <v>6793</v>
      </c>
      <c r="KM126" t="s">
        <v>7524</v>
      </c>
      <c r="KN126" t="s">
        <v>7590</v>
      </c>
      <c r="KO126">
        <v>2005</v>
      </c>
      <c r="KS126" t="s">
        <v>6794</v>
      </c>
      <c r="KT126" t="s">
        <v>6793</v>
      </c>
      <c r="OI126" t="s">
        <v>7526</v>
      </c>
      <c r="OJ126" t="s">
        <v>7526</v>
      </c>
      <c r="OK126" t="s">
        <v>7526</v>
      </c>
      <c r="OM126" t="s">
        <v>7528</v>
      </c>
      <c r="ON126" t="s">
        <v>7529</v>
      </c>
      <c r="OO126" t="s">
        <v>7528</v>
      </c>
      <c r="OP126">
        <v>1</v>
      </c>
      <c r="OQ126" t="s">
        <v>28</v>
      </c>
      <c r="OR126" t="s">
        <v>265</v>
      </c>
      <c r="OS126">
        <v>2007</v>
      </c>
      <c r="OT126">
        <v>8</v>
      </c>
      <c r="OU126">
        <v>1</v>
      </c>
      <c r="OV126">
        <v>8</v>
      </c>
      <c r="OW126">
        <v>1</v>
      </c>
      <c r="OX126">
        <v>0</v>
      </c>
      <c r="OY126">
        <v>35</v>
      </c>
      <c r="OZ126" t="s">
        <v>7515</v>
      </c>
      <c r="PA126" t="s">
        <v>7515</v>
      </c>
      <c r="PB126" t="s">
        <v>7515</v>
      </c>
      <c r="PC126" t="s">
        <v>7515</v>
      </c>
      <c r="PD126" t="s">
        <v>7515</v>
      </c>
      <c r="PE126" t="s">
        <v>7515</v>
      </c>
      <c r="PF126" t="s">
        <v>7515</v>
      </c>
      <c r="PG126" t="s">
        <v>7515</v>
      </c>
      <c r="PH126" t="s">
        <v>7515</v>
      </c>
      <c r="PI126" t="s">
        <v>7515</v>
      </c>
      <c r="PJ126" t="s">
        <v>7515</v>
      </c>
      <c r="PK126" t="s">
        <v>7515</v>
      </c>
      <c r="PL126" t="s">
        <v>7515</v>
      </c>
      <c r="PM126" t="s">
        <v>7515</v>
      </c>
      <c r="PN126" t="s">
        <v>7515</v>
      </c>
      <c r="PO126" t="s">
        <v>7515</v>
      </c>
      <c r="PP126" t="s">
        <v>7515</v>
      </c>
      <c r="PQ126" t="s">
        <v>7515</v>
      </c>
      <c r="PR126" t="s">
        <v>7515</v>
      </c>
      <c r="PS126" t="s">
        <v>7516</v>
      </c>
      <c r="PT126" t="s">
        <v>7516</v>
      </c>
      <c r="PU126" t="s">
        <v>7515</v>
      </c>
      <c r="PV126" t="s">
        <v>7515</v>
      </c>
      <c r="PW126" t="s">
        <v>7515</v>
      </c>
      <c r="PX126" t="s">
        <v>7515</v>
      </c>
      <c r="PY126" t="s">
        <v>7515</v>
      </c>
      <c r="PZ126" t="s">
        <v>7515</v>
      </c>
      <c r="QA126" t="s">
        <v>7515</v>
      </c>
      <c r="QB126" t="s">
        <v>7515</v>
      </c>
      <c r="QC126" t="s">
        <v>7515</v>
      </c>
      <c r="QE126" t="s">
        <v>7516</v>
      </c>
      <c r="QF126" t="s">
        <v>7515</v>
      </c>
      <c r="QG126" t="s">
        <v>7515</v>
      </c>
      <c r="QH126" t="s">
        <v>7515</v>
      </c>
      <c r="QI126" t="s">
        <v>7515</v>
      </c>
      <c r="QJ126" t="s">
        <v>7515</v>
      </c>
      <c r="QK126" t="s">
        <v>7515</v>
      </c>
      <c r="RP126">
        <f t="shared" si="2"/>
        <v>4</v>
      </c>
      <c r="RS126">
        <f t="shared" si="3"/>
        <v>7</v>
      </c>
    </row>
    <row r="127" spans="1:487" x14ac:dyDescent="0.3">
      <c r="A127">
        <v>70114</v>
      </c>
      <c r="B127">
        <v>354</v>
      </c>
      <c r="C127">
        <v>0</v>
      </c>
      <c r="D127">
        <v>5</v>
      </c>
      <c r="E127">
        <v>29</v>
      </c>
      <c r="F127">
        <v>84</v>
      </c>
      <c r="G127">
        <v>102</v>
      </c>
      <c r="H127">
        <v>15</v>
      </c>
      <c r="I127" t="s">
        <v>6793</v>
      </c>
      <c r="J127" t="s">
        <v>6793</v>
      </c>
      <c r="O127" t="s">
        <v>6793</v>
      </c>
      <c r="P127" t="s">
        <v>7515</v>
      </c>
      <c r="Q127" t="s">
        <v>7516</v>
      </c>
      <c r="R127" t="s">
        <v>7515</v>
      </c>
      <c r="S127" t="s">
        <v>7515</v>
      </c>
      <c r="T127" t="s">
        <v>7515</v>
      </c>
      <c r="U127" t="s">
        <v>7515</v>
      </c>
      <c r="V127" t="s">
        <v>7515</v>
      </c>
      <c r="W127" t="s">
        <v>7515</v>
      </c>
      <c r="X127" t="s">
        <v>7515</v>
      </c>
      <c r="Y127" t="s">
        <v>7515</v>
      </c>
      <c r="Z127" t="s">
        <v>7515</v>
      </c>
      <c r="AA127" t="s">
        <v>7515</v>
      </c>
      <c r="AB127" t="s">
        <v>7515</v>
      </c>
      <c r="AC127" t="s">
        <v>7515</v>
      </c>
      <c r="AD127" t="s">
        <v>7515</v>
      </c>
      <c r="AE127" t="s">
        <v>7515</v>
      </c>
      <c r="AF127" t="s">
        <v>7515</v>
      </c>
      <c r="AG127" t="s">
        <v>7515</v>
      </c>
      <c r="AH127" t="s">
        <v>7515</v>
      </c>
      <c r="AI127" t="s">
        <v>6796</v>
      </c>
      <c r="AQ127" t="s">
        <v>6985</v>
      </c>
      <c r="AR127" t="s">
        <v>6794</v>
      </c>
      <c r="AS127" t="s">
        <v>6794</v>
      </c>
      <c r="AT127">
        <v>0</v>
      </c>
      <c r="AU127">
        <v>25</v>
      </c>
      <c r="AV127" t="s">
        <v>6988</v>
      </c>
      <c r="AW127" t="s">
        <v>6794</v>
      </c>
      <c r="AX127" t="s">
        <v>6966</v>
      </c>
      <c r="AY127" t="s">
        <v>6813</v>
      </c>
      <c r="AZ127" t="s">
        <v>7531</v>
      </c>
      <c r="BA127" t="s">
        <v>6991</v>
      </c>
      <c r="BC127" t="s">
        <v>6794</v>
      </c>
      <c r="BD127" t="s">
        <v>6794</v>
      </c>
      <c r="BE127" t="s">
        <v>6794</v>
      </c>
      <c r="BF127" t="s">
        <v>6793</v>
      </c>
      <c r="BG127" t="s">
        <v>6793</v>
      </c>
      <c r="BH127" t="s">
        <v>6794</v>
      </c>
      <c r="BI127" t="s">
        <v>6794</v>
      </c>
      <c r="BJ127" t="s">
        <v>6794</v>
      </c>
      <c r="BK127" t="s">
        <v>6794</v>
      </c>
      <c r="BL127" t="s">
        <v>6794</v>
      </c>
      <c r="BM127" t="s">
        <v>7028</v>
      </c>
      <c r="BN127" t="s">
        <v>7024</v>
      </c>
      <c r="BO127" t="s">
        <v>6794</v>
      </c>
      <c r="BQ127" t="s">
        <v>7547</v>
      </c>
      <c r="BR127" t="s">
        <v>6</v>
      </c>
      <c r="BS127" t="s">
        <v>7519</v>
      </c>
      <c r="BT127" t="s">
        <v>7601</v>
      </c>
      <c r="BU127" t="s">
        <v>7559</v>
      </c>
      <c r="BV127" t="s">
        <v>7543</v>
      </c>
      <c r="BW127" t="s">
        <v>7515</v>
      </c>
      <c r="BX127" t="s">
        <v>7515</v>
      </c>
      <c r="BY127" t="s">
        <v>7515</v>
      </c>
      <c r="BZ127" t="s">
        <v>7516</v>
      </c>
      <c r="CA127" t="s">
        <v>7515</v>
      </c>
      <c r="CB127" t="s">
        <v>7515</v>
      </c>
      <c r="CC127" t="s">
        <v>7515</v>
      </c>
      <c r="CD127" t="s">
        <v>7515</v>
      </c>
      <c r="CE127" t="s">
        <v>7515</v>
      </c>
      <c r="CF127" t="s">
        <v>7515</v>
      </c>
      <c r="CG127" t="s">
        <v>7515</v>
      </c>
      <c r="CH127" t="s">
        <v>7515</v>
      </c>
      <c r="CI127" t="s">
        <v>6793</v>
      </c>
      <c r="CJ127" t="s">
        <v>6794</v>
      </c>
      <c r="CO127" t="s">
        <v>6793</v>
      </c>
      <c r="CP127" t="s">
        <v>6794</v>
      </c>
      <c r="CQ127" t="s">
        <v>6794</v>
      </c>
      <c r="CR127" t="s">
        <v>6794</v>
      </c>
      <c r="CS127" t="s">
        <v>6794</v>
      </c>
      <c r="CT127" t="s">
        <v>6793</v>
      </c>
      <c r="CU127" t="s">
        <v>6794</v>
      </c>
      <c r="CV127" t="s">
        <v>6793</v>
      </c>
      <c r="CW127" t="s">
        <v>6794</v>
      </c>
      <c r="CX127" t="s">
        <v>7520</v>
      </c>
      <c r="CY127" t="s">
        <v>7607</v>
      </c>
      <c r="CZ127" t="s">
        <v>7536</v>
      </c>
      <c r="DA127" t="s">
        <v>6793</v>
      </c>
      <c r="DB127">
        <v>1</v>
      </c>
      <c r="DC127">
        <v>2</v>
      </c>
      <c r="DD127">
        <v>3</v>
      </c>
      <c r="DE127" t="s">
        <v>6794</v>
      </c>
      <c r="EA127">
        <v>1</v>
      </c>
      <c r="EB127" t="s">
        <v>7523</v>
      </c>
      <c r="EJ127" t="s">
        <v>6794</v>
      </c>
      <c r="EP127" t="s">
        <v>6794</v>
      </c>
      <c r="OI127" t="s">
        <v>7526</v>
      </c>
      <c r="OJ127" t="s">
        <v>7526</v>
      </c>
      <c r="OK127" t="s">
        <v>7527</v>
      </c>
      <c r="OL127" t="s">
        <v>7527</v>
      </c>
      <c r="OM127" t="s">
        <v>7528</v>
      </c>
      <c r="ON127" t="s">
        <v>7529</v>
      </c>
      <c r="OO127" t="s">
        <v>7528</v>
      </c>
      <c r="OP127">
        <v>1</v>
      </c>
      <c r="OQ127" t="s">
        <v>28</v>
      </c>
      <c r="OR127" t="s">
        <v>265</v>
      </c>
      <c r="OS127">
        <v>2007</v>
      </c>
      <c r="OT127">
        <v>3</v>
      </c>
      <c r="OU127">
        <v>1</v>
      </c>
      <c r="OV127">
        <v>3</v>
      </c>
      <c r="OW127">
        <v>1</v>
      </c>
      <c r="OX127">
        <v>0</v>
      </c>
      <c r="OY127">
        <v>35</v>
      </c>
      <c r="QE127" t="s">
        <v>7516</v>
      </c>
      <c r="QF127" t="s">
        <v>7515</v>
      </c>
      <c r="QG127" t="s">
        <v>7515</v>
      </c>
      <c r="QH127" t="s">
        <v>7515</v>
      </c>
      <c r="QI127" t="s">
        <v>7515</v>
      </c>
      <c r="QJ127" t="s">
        <v>7515</v>
      </c>
      <c r="QK127" t="s">
        <v>7515</v>
      </c>
      <c r="RP127">
        <f t="shared" si="2"/>
        <v>2</v>
      </c>
      <c r="RS127">
        <f t="shared" si="3"/>
        <v>7</v>
      </c>
    </row>
    <row r="128" spans="1:487" x14ac:dyDescent="0.3">
      <c r="A128">
        <v>70115</v>
      </c>
      <c r="B128">
        <v>355</v>
      </c>
      <c r="C128">
        <v>0</v>
      </c>
      <c r="D128">
        <v>5</v>
      </c>
      <c r="E128">
        <v>10</v>
      </c>
      <c r="F128">
        <v>98</v>
      </c>
      <c r="G128">
        <v>102</v>
      </c>
      <c r="H128">
        <v>3</v>
      </c>
      <c r="I128" t="s">
        <v>6793</v>
      </c>
      <c r="J128" t="s">
        <v>6793</v>
      </c>
      <c r="O128" t="s">
        <v>6793</v>
      </c>
      <c r="P128" t="s">
        <v>7515</v>
      </c>
      <c r="Q128" t="s">
        <v>7515</v>
      </c>
      <c r="R128" t="s">
        <v>7515</v>
      </c>
      <c r="S128" t="s">
        <v>7515</v>
      </c>
      <c r="T128" t="s">
        <v>7515</v>
      </c>
      <c r="U128" t="s">
        <v>7515</v>
      </c>
      <c r="V128" t="s">
        <v>7515</v>
      </c>
      <c r="W128" t="s">
        <v>7515</v>
      </c>
      <c r="X128" t="s">
        <v>7515</v>
      </c>
      <c r="Y128" t="s">
        <v>7515</v>
      </c>
      <c r="Z128" t="s">
        <v>7516</v>
      </c>
      <c r="AA128" t="s">
        <v>7515</v>
      </c>
      <c r="AB128" t="s">
        <v>7515</v>
      </c>
      <c r="AC128" t="s">
        <v>7515</v>
      </c>
      <c r="AD128" t="s">
        <v>7515</v>
      </c>
      <c r="AE128" t="s">
        <v>7515</v>
      </c>
      <c r="AF128" t="s">
        <v>7515</v>
      </c>
      <c r="AG128" t="s">
        <v>7515</v>
      </c>
      <c r="AH128" t="s">
        <v>7515</v>
      </c>
      <c r="AI128" t="s">
        <v>6796</v>
      </c>
      <c r="AQ128" t="s">
        <v>6985</v>
      </c>
      <c r="AR128" t="s">
        <v>6794</v>
      </c>
      <c r="AS128" t="s">
        <v>6794</v>
      </c>
      <c r="AT128">
        <v>0</v>
      </c>
      <c r="AU128">
        <v>10</v>
      </c>
      <c r="AV128" t="s">
        <v>6988</v>
      </c>
      <c r="AW128" t="s">
        <v>6793</v>
      </c>
      <c r="AX128" t="s">
        <v>6793</v>
      </c>
      <c r="AY128" t="s">
        <v>6813</v>
      </c>
      <c r="AZ128" t="s">
        <v>7531</v>
      </c>
      <c r="BA128" t="s">
        <v>6991</v>
      </c>
      <c r="BC128" t="s">
        <v>6794</v>
      </c>
      <c r="BD128" t="s">
        <v>6794</v>
      </c>
      <c r="BE128" t="s">
        <v>6794</v>
      </c>
      <c r="BF128" t="s">
        <v>6793</v>
      </c>
      <c r="BG128" t="s">
        <v>6794</v>
      </c>
      <c r="BH128" t="s">
        <v>6793</v>
      </c>
      <c r="BI128" t="s">
        <v>6793</v>
      </c>
      <c r="BJ128" t="s">
        <v>6793</v>
      </c>
      <c r="BK128" t="s">
        <v>6794</v>
      </c>
      <c r="BL128" t="s">
        <v>6794</v>
      </c>
      <c r="BM128" t="s">
        <v>7024</v>
      </c>
      <c r="BN128" t="s">
        <v>7026</v>
      </c>
      <c r="BO128" t="s">
        <v>6794</v>
      </c>
      <c r="BQ128">
        <v>100</v>
      </c>
      <c r="BR128">
        <v>50</v>
      </c>
      <c r="BS128" t="s">
        <v>7533</v>
      </c>
      <c r="BT128" t="s">
        <v>6</v>
      </c>
      <c r="BU128" t="s">
        <v>7559</v>
      </c>
      <c r="BV128" t="s">
        <v>7543</v>
      </c>
      <c r="BW128" t="s">
        <v>7515</v>
      </c>
      <c r="BX128" t="s">
        <v>7515</v>
      </c>
      <c r="BY128" t="s">
        <v>7516</v>
      </c>
      <c r="BZ128" t="s">
        <v>7515</v>
      </c>
      <c r="CA128" t="s">
        <v>7515</v>
      </c>
      <c r="CB128" t="s">
        <v>7515</v>
      </c>
      <c r="CC128" t="s">
        <v>7515</v>
      </c>
      <c r="CD128" t="s">
        <v>7515</v>
      </c>
      <c r="CE128" t="s">
        <v>7515</v>
      </c>
      <c r="CF128" t="s">
        <v>7515</v>
      </c>
      <c r="CG128" t="s">
        <v>7515</v>
      </c>
      <c r="CH128" t="s">
        <v>7515</v>
      </c>
      <c r="CI128" t="s">
        <v>6793</v>
      </c>
      <c r="CJ128" t="s">
        <v>6794</v>
      </c>
      <c r="CO128" t="s">
        <v>6793</v>
      </c>
      <c r="CP128" t="s">
        <v>6793</v>
      </c>
      <c r="CQ128" t="s">
        <v>6794</v>
      </c>
      <c r="CR128" t="s">
        <v>6793</v>
      </c>
      <c r="CS128" t="s">
        <v>6793</v>
      </c>
      <c r="CT128" t="s">
        <v>6793</v>
      </c>
      <c r="CU128" t="s">
        <v>6794</v>
      </c>
      <c r="CV128" t="s">
        <v>6793</v>
      </c>
      <c r="CW128" t="s">
        <v>6794</v>
      </c>
      <c r="CX128" t="s">
        <v>7545</v>
      </c>
      <c r="CY128" t="s">
        <v>7521</v>
      </c>
      <c r="CZ128" t="s">
        <v>7587</v>
      </c>
      <c r="DA128" t="s">
        <v>6793</v>
      </c>
      <c r="DB128">
        <v>3</v>
      </c>
      <c r="DC128">
        <v>3</v>
      </c>
      <c r="DD128">
        <v>4</v>
      </c>
      <c r="DE128" t="s">
        <v>6794</v>
      </c>
      <c r="EA128">
        <v>3</v>
      </c>
      <c r="EC128">
        <v>1</v>
      </c>
      <c r="ED128">
        <v>0</v>
      </c>
      <c r="EE128">
        <v>0</v>
      </c>
      <c r="EF128">
        <v>0</v>
      </c>
      <c r="EG128">
        <v>2</v>
      </c>
      <c r="EH128">
        <v>0</v>
      </c>
      <c r="EI128">
        <v>0</v>
      </c>
      <c r="EJ128" t="s">
        <v>6793</v>
      </c>
      <c r="EK128" t="s">
        <v>6859</v>
      </c>
      <c r="EL128">
        <v>1</v>
      </c>
      <c r="EN128">
        <v>2006</v>
      </c>
      <c r="EP128" t="s">
        <v>6793</v>
      </c>
      <c r="FO128" t="s">
        <v>7524</v>
      </c>
      <c r="FP128" t="s">
        <v>7558</v>
      </c>
      <c r="FQ128">
        <v>2008</v>
      </c>
      <c r="FS128" t="s">
        <v>7526</v>
      </c>
      <c r="FT128" t="s">
        <v>7526</v>
      </c>
      <c r="FU128" t="s">
        <v>6793</v>
      </c>
      <c r="OJ128" t="s">
        <v>7526</v>
      </c>
      <c r="OK128" t="s">
        <v>7527</v>
      </c>
      <c r="OL128" t="s">
        <v>7526</v>
      </c>
      <c r="OM128" t="s">
        <v>7528</v>
      </c>
      <c r="ON128" t="s">
        <v>7539</v>
      </c>
      <c r="OO128" t="s">
        <v>7528</v>
      </c>
      <c r="OP128">
        <v>1</v>
      </c>
      <c r="OQ128" t="s">
        <v>28</v>
      </c>
      <c r="OR128" t="s">
        <v>7549</v>
      </c>
      <c r="OS128">
        <v>2006</v>
      </c>
      <c r="OT128">
        <v>6</v>
      </c>
      <c r="OU128">
        <v>1</v>
      </c>
      <c r="OV128">
        <v>6</v>
      </c>
      <c r="OW128">
        <v>1</v>
      </c>
      <c r="OX128">
        <v>0</v>
      </c>
      <c r="OY128">
        <v>35</v>
      </c>
      <c r="OZ128" t="s">
        <v>7515</v>
      </c>
      <c r="PA128" t="s">
        <v>7515</v>
      </c>
      <c r="PB128" t="s">
        <v>7515</v>
      </c>
      <c r="PC128" t="s">
        <v>7515</v>
      </c>
      <c r="PD128" t="s">
        <v>7516</v>
      </c>
      <c r="PE128" t="s">
        <v>7515</v>
      </c>
      <c r="PF128" t="s">
        <v>7515</v>
      </c>
      <c r="PG128" t="s">
        <v>7515</v>
      </c>
      <c r="PH128" t="s">
        <v>7515</v>
      </c>
      <c r="PI128" t="s">
        <v>7515</v>
      </c>
      <c r="PJ128" t="s">
        <v>7515</v>
      </c>
      <c r="PK128" t="s">
        <v>7515</v>
      </c>
      <c r="PL128" t="s">
        <v>7515</v>
      </c>
      <c r="PM128" t="s">
        <v>7515</v>
      </c>
      <c r="PN128" t="s">
        <v>7515</v>
      </c>
      <c r="PO128" t="s">
        <v>7515</v>
      </c>
      <c r="PP128" t="s">
        <v>7515</v>
      </c>
      <c r="PQ128" t="s">
        <v>7515</v>
      </c>
      <c r="PR128" t="s">
        <v>7515</v>
      </c>
      <c r="PS128" t="s">
        <v>7515</v>
      </c>
      <c r="PT128" t="s">
        <v>7515</v>
      </c>
      <c r="PU128" t="s">
        <v>7515</v>
      </c>
      <c r="PV128" t="s">
        <v>7515</v>
      </c>
      <c r="PW128" t="s">
        <v>7515</v>
      </c>
      <c r="PX128" t="s">
        <v>7515</v>
      </c>
      <c r="PY128" t="s">
        <v>7515</v>
      </c>
      <c r="PZ128" t="s">
        <v>7515</v>
      </c>
      <c r="QA128" t="s">
        <v>7515</v>
      </c>
      <c r="QB128" t="s">
        <v>7515</v>
      </c>
      <c r="QC128" t="s">
        <v>7515</v>
      </c>
      <c r="QE128" t="s">
        <v>7515</v>
      </c>
      <c r="QF128" t="s">
        <v>7515</v>
      </c>
      <c r="QG128" t="s">
        <v>7515</v>
      </c>
      <c r="QH128" t="s">
        <v>7515</v>
      </c>
      <c r="QI128" t="s">
        <v>7515</v>
      </c>
      <c r="QJ128" t="s">
        <v>7515</v>
      </c>
      <c r="QK128" t="s">
        <v>7516</v>
      </c>
      <c r="RP128">
        <f t="shared" si="2"/>
        <v>4</v>
      </c>
      <c r="RS128">
        <f t="shared" si="3"/>
        <v>3</v>
      </c>
    </row>
    <row r="129" spans="1:487" x14ac:dyDescent="0.3">
      <c r="A129">
        <v>70116</v>
      </c>
      <c r="B129">
        <v>356</v>
      </c>
      <c r="C129">
        <v>0</v>
      </c>
      <c r="D129">
        <v>5</v>
      </c>
      <c r="E129">
        <v>14</v>
      </c>
      <c r="F129">
        <v>96</v>
      </c>
      <c r="G129">
        <v>102</v>
      </c>
      <c r="H129">
        <v>16</v>
      </c>
      <c r="I129" t="s">
        <v>6793</v>
      </c>
      <c r="J129" t="s">
        <v>6793</v>
      </c>
      <c r="O129" t="s">
        <v>6793</v>
      </c>
      <c r="P129" t="s">
        <v>7515</v>
      </c>
      <c r="Q129" t="s">
        <v>7516</v>
      </c>
      <c r="R129" t="s">
        <v>7515</v>
      </c>
      <c r="S129" t="s">
        <v>7515</v>
      </c>
      <c r="T129" t="s">
        <v>7515</v>
      </c>
      <c r="U129" t="s">
        <v>7515</v>
      </c>
      <c r="V129" t="s">
        <v>7515</v>
      </c>
      <c r="W129" t="s">
        <v>7515</v>
      </c>
      <c r="X129" t="s">
        <v>7515</v>
      </c>
      <c r="Y129" t="s">
        <v>7515</v>
      </c>
      <c r="Z129" t="s">
        <v>7515</v>
      </c>
      <c r="AA129" t="s">
        <v>7515</v>
      </c>
      <c r="AB129" t="s">
        <v>7515</v>
      </c>
      <c r="AC129" t="s">
        <v>7515</v>
      </c>
      <c r="AD129" t="s">
        <v>7515</v>
      </c>
      <c r="AE129" t="s">
        <v>7515</v>
      </c>
      <c r="AF129" t="s">
        <v>7515</v>
      </c>
      <c r="AG129" t="s">
        <v>7515</v>
      </c>
      <c r="AH129" t="s">
        <v>7515</v>
      </c>
      <c r="AI129" t="s">
        <v>7517</v>
      </c>
      <c r="AL129">
        <v>0</v>
      </c>
      <c r="AM129">
        <v>3</v>
      </c>
      <c r="AN129" t="s">
        <v>7550</v>
      </c>
      <c r="AO129">
        <v>1</v>
      </c>
      <c r="AQ129" t="s">
        <v>6993</v>
      </c>
      <c r="AR129" t="s">
        <v>6794</v>
      </c>
      <c r="AS129" t="s">
        <v>6794</v>
      </c>
      <c r="AT129">
        <v>0</v>
      </c>
      <c r="AU129">
        <v>12</v>
      </c>
      <c r="AV129" t="s">
        <v>6988</v>
      </c>
      <c r="AW129" t="s">
        <v>6793</v>
      </c>
      <c r="AX129" t="s">
        <v>6794</v>
      </c>
      <c r="AY129" t="s">
        <v>6814</v>
      </c>
      <c r="BA129" t="s">
        <v>6991</v>
      </c>
      <c r="BB129" t="s">
        <v>7551</v>
      </c>
      <c r="BC129" t="s">
        <v>6794</v>
      </c>
      <c r="BD129" t="s">
        <v>6794</v>
      </c>
      <c r="BE129" t="s">
        <v>6794</v>
      </c>
      <c r="BF129" t="s">
        <v>6793</v>
      </c>
      <c r="BG129" t="s">
        <v>6793</v>
      </c>
      <c r="BH129" t="s">
        <v>6794</v>
      </c>
      <c r="BI129" t="s">
        <v>6794</v>
      </c>
      <c r="BJ129" t="s">
        <v>6794</v>
      </c>
      <c r="BK129" t="s">
        <v>6794</v>
      </c>
      <c r="BL129" t="s">
        <v>6794</v>
      </c>
      <c r="BM129" t="s">
        <v>7024</v>
      </c>
      <c r="BN129" t="s">
        <v>7030</v>
      </c>
      <c r="BO129" t="s">
        <v>6794</v>
      </c>
      <c r="BQ129">
        <v>100</v>
      </c>
      <c r="BR129" t="s">
        <v>6</v>
      </c>
      <c r="BS129" t="s">
        <v>7519</v>
      </c>
      <c r="BT129" t="s">
        <v>6</v>
      </c>
      <c r="BU129" t="s">
        <v>7559</v>
      </c>
      <c r="BV129" t="s">
        <v>7543</v>
      </c>
      <c r="BW129" t="s">
        <v>7515</v>
      </c>
      <c r="BX129" t="s">
        <v>7515</v>
      </c>
      <c r="BY129" t="s">
        <v>7516</v>
      </c>
      <c r="BZ129" t="s">
        <v>7515</v>
      </c>
      <c r="CA129" t="s">
        <v>7515</v>
      </c>
      <c r="CB129" t="s">
        <v>7515</v>
      </c>
      <c r="CC129" t="s">
        <v>7515</v>
      </c>
      <c r="CD129" t="s">
        <v>7516</v>
      </c>
      <c r="CE129" t="s">
        <v>7515</v>
      </c>
      <c r="CF129" t="s">
        <v>7515</v>
      </c>
      <c r="CG129" t="s">
        <v>7515</v>
      </c>
      <c r="CH129" t="s">
        <v>7515</v>
      </c>
      <c r="CI129" t="s">
        <v>6793</v>
      </c>
      <c r="CJ129" t="s">
        <v>6794</v>
      </c>
      <c r="CO129" t="s">
        <v>6793</v>
      </c>
      <c r="CP129" t="s">
        <v>6793</v>
      </c>
      <c r="CQ129" t="s">
        <v>6794</v>
      </c>
      <c r="CR129" t="s">
        <v>6794</v>
      </c>
      <c r="CS129" t="s">
        <v>6794</v>
      </c>
      <c r="CT129" t="s">
        <v>6793</v>
      </c>
      <c r="CU129" t="s">
        <v>6794</v>
      </c>
      <c r="CV129" t="s">
        <v>6793</v>
      </c>
      <c r="CW129" t="s">
        <v>6794</v>
      </c>
      <c r="CX129" t="s">
        <v>7520</v>
      </c>
      <c r="CY129" t="s">
        <v>7521</v>
      </c>
      <c r="CZ129" t="s">
        <v>7570</v>
      </c>
      <c r="DA129" t="s">
        <v>6793</v>
      </c>
      <c r="DB129">
        <v>3</v>
      </c>
      <c r="DC129">
        <v>4</v>
      </c>
      <c r="DD129">
        <v>3</v>
      </c>
      <c r="DE129" t="s">
        <v>6794</v>
      </c>
      <c r="EA129">
        <v>1</v>
      </c>
      <c r="EB129" t="s">
        <v>7584</v>
      </c>
      <c r="EJ129" t="s">
        <v>6793</v>
      </c>
      <c r="EK129" t="s">
        <v>7573</v>
      </c>
      <c r="EM129">
        <v>2</v>
      </c>
      <c r="EN129">
        <v>2006</v>
      </c>
      <c r="EP129" t="s">
        <v>6793</v>
      </c>
      <c r="GU129" t="s">
        <v>7524</v>
      </c>
      <c r="GV129" t="s">
        <v>6</v>
      </c>
      <c r="GW129" t="s">
        <v>6</v>
      </c>
      <c r="GX129" t="s">
        <v>7552</v>
      </c>
      <c r="HA129" t="s">
        <v>6794</v>
      </c>
      <c r="OI129" t="s">
        <v>7526</v>
      </c>
      <c r="OJ129" t="s">
        <v>7526</v>
      </c>
      <c r="OK129" t="s">
        <v>7526</v>
      </c>
      <c r="OL129" t="s">
        <v>7527</v>
      </c>
      <c r="OM129" t="s">
        <v>7528</v>
      </c>
      <c r="ON129" t="s">
        <v>7529</v>
      </c>
      <c r="OO129" t="s">
        <v>7528</v>
      </c>
      <c r="OP129">
        <v>1</v>
      </c>
      <c r="OQ129" t="s">
        <v>28</v>
      </c>
      <c r="OR129" t="s">
        <v>265</v>
      </c>
      <c r="OS129">
        <v>2007</v>
      </c>
      <c r="OT129">
        <v>1</v>
      </c>
      <c r="OU129">
        <v>1</v>
      </c>
      <c r="OV129">
        <v>1</v>
      </c>
      <c r="OW129">
        <v>0</v>
      </c>
      <c r="OX129">
        <v>1</v>
      </c>
      <c r="OY129">
        <v>35</v>
      </c>
      <c r="OZ129" t="s">
        <v>7515</v>
      </c>
      <c r="PA129" t="s">
        <v>7515</v>
      </c>
      <c r="PB129" t="s">
        <v>7515</v>
      </c>
      <c r="PC129" t="s">
        <v>7515</v>
      </c>
      <c r="PD129" t="s">
        <v>7515</v>
      </c>
      <c r="PE129" t="s">
        <v>7515</v>
      </c>
      <c r="PF129" t="s">
        <v>7515</v>
      </c>
      <c r="PG129" t="s">
        <v>7515</v>
      </c>
      <c r="PH129" t="s">
        <v>7516</v>
      </c>
      <c r="PI129" t="s">
        <v>7515</v>
      </c>
      <c r="PJ129" t="s">
        <v>7515</v>
      </c>
      <c r="PK129" t="s">
        <v>7515</v>
      </c>
      <c r="PL129" t="s">
        <v>7515</v>
      </c>
      <c r="PM129" t="s">
        <v>7515</v>
      </c>
      <c r="PN129" t="s">
        <v>7515</v>
      </c>
      <c r="PO129" t="s">
        <v>7515</v>
      </c>
      <c r="PP129" t="s">
        <v>7515</v>
      </c>
      <c r="PQ129" t="s">
        <v>7515</v>
      </c>
      <c r="PR129" t="s">
        <v>7515</v>
      </c>
      <c r="PS129" t="s">
        <v>7515</v>
      </c>
      <c r="PT129" t="s">
        <v>7515</v>
      </c>
      <c r="PU129" t="s">
        <v>7515</v>
      </c>
      <c r="PV129" t="s">
        <v>7515</v>
      </c>
      <c r="PW129" t="s">
        <v>7515</v>
      </c>
      <c r="PX129" t="s">
        <v>7515</v>
      </c>
      <c r="PY129" t="s">
        <v>7515</v>
      </c>
      <c r="PZ129" t="s">
        <v>7515</v>
      </c>
      <c r="QA129" t="s">
        <v>7515</v>
      </c>
      <c r="QB129" t="s">
        <v>7515</v>
      </c>
      <c r="QC129" t="s">
        <v>7515</v>
      </c>
      <c r="QE129" t="s">
        <v>7515</v>
      </c>
      <c r="QF129" t="s">
        <v>7515</v>
      </c>
      <c r="QG129" t="s">
        <v>7515</v>
      </c>
      <c r="QH129" t="s">
        <v>7515</v>
      </c>
      <c r="QI129" t="s">
        <v>7515</v>
      </c>
      <c r="QJ129" t="s">
        <v>7515</v>
      </c>
      <c r="QK129" t="s">
        <v>7516</v>
      </c>
      <c r="RP129">
        <f t="shared" si="2"/>
        <v>4</v>
      </c>
      <c r="RS129">
        <f t="shared" si="3"/>
        <v>3</v>
      </c>
    </row>
    <row r="130" spans="1:487" x14ac:dyDescent="0.3">
      <c r="A130">
        <v>70117</v>
      </c>
      <c r="B130">
        <v>357</v>
      </c>
      <c r="C130">
        <v>0</v>
      </c>
      <c r="D130">
        <v>5</v>
      </c>
      <c r="E130">
        <v>13</v>
      </c>
      <c r="F130">
        <v>77</v>
      </c>
      <c r="G130">
        <v>102</v>
      </c>
      <c r="H130">
        <v>15</v>
      </c>
      <c r="I130" t="s">
        <v>6793</v>
      </c>
      <c r="J130" t="s">
        <v>6793</v>
      </c>
      <c r="O130" t="s">
        <v>6793</v>
      </c>
      <c r="P130" t="s">
        <v>7515</v>
      </c>
      <c r="Q130" t="s">
        <v>7516</v>
      </c>
      <c r="R130" t="s">
        <v>7515</v>
      </c>
      <c r="S130" t="s">
        <v>7515</v>
      </c>
      <c r="T130" t="s">
        <v>7515</v>
      </c>
      <c r="U130" t="s">
        <v>7515</v>
      </c>
      <c r="V130" t="s">
        <v>7515</v>
      </c>
      <c r="W130" t="s">
        <v>7515</v>
      </c>
      <c r="X130" t="s">
        <v>7515</v>
      </c>
      <c r="Y130" t="s">
        <v>7515</v>
      </c>
      <c r="Z130" t="s">
        <v>7515</v>
      </c>
      <c r="AA130" t="s">
        <v>7515</v>
      </c>
      <c r="AB130" t="s">
        <v>7515</v>
      </c>
      <c r="AC130" t="s">
        <v>7515</v>
      </c>
      <c r="AD130" t="s">
        <v>7515</v>
      </c>
      <c r="AE130" t="s">
        <v>7515</v>
      </c>
      <c r="AF130" t="s">
        <v>7515</v>
      </c>
      <c r="AG130" t="s">
        <v>7515</v>
      </c>
      <c r="AH130" t="s">
        <v>7515</v>
      </c>
      <c r="AI130" t="s">
        <v>6796</v>
      </c>
      <c r="AQ130" t="s">
        <v>6985</v>
      </c>
      <c r="AR130" t="s">
        <v>6793</v>
      </c>
      <c r="AS130" t="s">
        <v>6793</v>
      </c>
      <c r="AT130" t="s">
        <v>6</v>
      </c>
      <c r="AU130" t="s">
        <v>6</v>
      </c>
      <c r="AV130" t="s">
        <v>7568</v>
      </c>
      <c r="AW130" t="s">
        <v>6966</v>
      </c>
      <c r="AX130" t="s">
        <v>6794</v>
      </c>
      <c r="AY130" t="s">
        <v>6813</v>
      </c>
      <c r="AZ130" t="s">
        <v>6</v>
      </c>
      <c r="BA130" t="s">
        <v>6991</v>
      </c>
      <c r="BC130" t="s">
        <v>6794</v>
      </c>
      <c r="BD130" t="s">
        <v>6794</v>
      </c>
      <c r="BE130" t="s">
        <v>6794</v>
      </c>
      <c r="BF130" t="s">
        <v>6793</v>
      </c>
      <c r="BH130" t="s">
        <v>6794</v>
      </c>
      <c r="BI130" t="s">
        <v>6794</v>
      </c>
      <c r="BJ130" t="s">
        <v>6794</v>
      </c>
      <c r="BK130" t="s">
        <v>6794</v>
      </c>
      <c r="BL130" t="s">
        <v>6794</v>
      </c>
      <c r="BM130" t="s">
        <v>7024</v>
      </c>
      <c r="BN130" t="s">
        <v>7565</v>
      </c>
      <c r="BO130" t="s">
        <v>6794</v>
      </c>
      <c r="BQ130" t="s">
        <v>7547</v>
      </c>
      <c r="BR130" t="s">
        <v>6</v>
      </c>
      <c r="BS130" t="s">
        <v>7533</v>
      </c>
      <c r="BT130" t="s">
        <v>7542</v>
      </c>
      <c r="BU130" t="s">
        <v>7559</v>
      </c>
      <c r="BV130">
        <v>10</v>
      </c>
      <c r="BW130" t="s">
        <v>7516</v>
      </c>
      <c r="BX130" t="s">
        <v>7515</v>
      </c>
      <c r="BY130" t="s">
        <v>7515</v>
      </c>
      <c r="BZ130" t="s">
        <v>7515</v>
      </c>
      <c r="CA130" t="s">
        <v>7515</v>
      </c>
      <c r="CB130" t="s">
        <v>7515</v>
      </c>
      <c r="CC130" t="s">
        <v>7515</v>
      </c>
      <c r="CD130" t="s">
        <v>7515</v>
      </c>
      <c r="CE130" t="s">
        <v>7515</v>
      </c>
      <c r="CF130" t="s">
        <v>7515</v>
      </c>
      <c r="CG130" t="s">
        <v>7515</v>
      </c>
      <c r="CH130" t="s">
        <v>7515</v>
      </c>
      <c r="CI130" t="s">
        <v>6793</v>
      </c>
      <c r="CJ130" t="s">
        <v>6794</v>
      </c>
      <c r="CO130" t="s">
        <v>6794</v>
      </c>
      <c r="CP130" t="s">
        <v>6794</v>
      </c>
      <c r="CQ130" t="s">
        <v>6794</v>
      </c>
      <c r="CR130" t="s">
        <v>6794</v>
      </c>
      <c r="CS130" t="s">
        <v>6794</v>
      </c>
      <c r="CT130" t="s">
        <v>6794</v>
      </c>
      <c r="CU130" t="s">
        <v>6794</v>
      </c>
      <c r="CV130" t="s">
        <v>6794</v>
      </c>
      <c r="CW130" t="s">
        <v>6794</v>
      </c>
      <c r="CX130" t="s">
        <v>7520</v>
      </c>
      <c r="CY130" t="s">
        <v>7607</v>
      </c>
      <c r="CZ130" t="s">
        <v>7536</v>
      </c>
      <c r="DA130" t="s">
        <v>6793</v>
      </c>
      <c r="DB130">
        <v>2</v>
      </c>
      <c r="DC130">
        <v>2</v>
      </c>
      <c r="DD130">
        <v>3</v>
      </c>
      <c r="DE130" t="s">
        <v>6794</v>
      </c>
      <c r="EA130">
        <v>3</v>
      </c>
      <c r="EC130">
        <v>1</v>
      </c>
      <c r="ED130">
        <v>0</v>
      </c>
      <c r="EE130">
        <v>0</v>
      </c>
      <c r="EF130">
        <v>1</v>
      </c>
      <c r="EG130">
        <v>1</v>
      </c>
      <c r="EH130">
        <v>0</v>
      </c>
      <c r="EI130">
        <v>0</v>
      </c>
      <c r="EJ130" t="s">
        <v>6794</v>
      </c>
      <c r="EP130" t="s">
        <v>6794</v>
      </c>
      <c r="OI130" t="s">
        <v>7526</v>
      </c>
      <c r="OJ130" t="s">
        <v>7526</v>
      </c>
      <c r="OK130" t="s">
        <v>7527</v>
      </c>
      <c r="OL130" t="s">
        <v>7526</v>
      </c>
      <c r="OM130" t="s">
        <v>7528</v>
      </c>
      <c r="OP130">
        <v>1</v>
      </c>
      <c r="OQ130" t="s">
        <v>28</v>
      </c>
      <c r="OR130" t="s">
        <v>265</v>
      </c>
      <c r="OS130">
        <v>2007</v>
      </c>
      <c r="OT130">
        <v>8</v>
      </c>
      <c r="OU130">
        <v>1</v>
      </c>
      <c r="OV130">
        <v>8</v>
      </c>
      <c r="OW130">
        <v>1</v>
      </c>
      <c r="OX130">
        <v>0</v>
      </c>
      <c r="OY130">
        <v>35</v>
      </c>
      <c r="QE130" t="s">
        <v>7515</v>
      </c>
      <c r="QF130" t="s">
        <v>7515</v>
      </c>
      <c r="QG130" t="s">
        <v>7515</v>
      </c>
      <c r="QH130" t="s">
        <v>7515</v>
      </c>
      <c r="QI130" t="s">
        <v>7515</v>
      </c>
      <c r="QJ130" t="s">
        <v>7516</v>
      </c>
      <c r="QK130" t="s">
        <v>7515</v>
      </c>
      <c r="RP130">
        <f t="shared" si="2"/>
        <v>-1</v>
      </c>
      <c r="RS130">
        <f t="shared" si="3"/>
        <v>3</v>
      </c>
    </row>
    <row r="131" spans="1:487" x14ac:dyDescent="0.3">
      <c r="A131">
        <v>70118</v>
      </c>
      <c r="B131">
        <v>358</v>
      </c>
      <c r="C131">
        <v>0</v>
      </c>
      <c r="D131">
        <v>5</v>
      </c>
      <c r="E131">
        <v>14</v>
      </c>
      <c r="F131">
        <v>99</v>
      </c>
      <c r="G131">
        <v>102</v>
      </c>
      <c r="H131">
        <v>9</v>
      </c>
      <c r="I131" t="s">
        <v>6793</v>
      </c>
      <c r="J131" t="s">
        <v>6793</v>
      </c>
      <c r="O131" t="s">
        <v>6793</v>
      </c>
      <c r="P131" t="s">
        <v>7515</v>
      </c>
      <c r="Q131" t="s">
        <v>7515</v>
      </c>
      <c r="R131" t="s">
        <v>7515</v>
      </c>
      <c r="S131" t="s">
        <v>7515</v>
      </c>
      <c r="T131" t="s">
        <v>7515</v>
      </c>
      <c r="U131" t="s">
        <v>7515</v>
      </c>
      <c r="V131" t="s">
        <v>7515</v>
      </c>
      <c r="W131" t="s">
        <v>7515</v>
      </c>
      <c r="X131" t="s">
        <v>7515</v>
      </c>
      <c r="Y131" t="s">
        <v>7515</v>
      </c>
      <c r="Z131" t="s">
        <v>7515</v>
      </c>
      <c r="AA131" t="s">
        <v>7515</v>
      </c>
      <c r="AB131" t="s">
        <v>7515</v>
      </c>
      <c r="AC131" t="s">
        <v>7515</v>
      </c>
      <c r="AD131" t="s">
        <v>7515</v>
      </c>
      <c r="AE131" t="s">
        <v>7516</v>
      </c>
      <c r="AF131" t="s">
        <v>7515</v>
      </c>
      <c r="AG131" t="s">
        <v>7515</v>
      </c>
      <c r="AH131" t="s">
        <v>7515</v>
      </c>
      <c r="AJ131">
        <v>2</v>
      </c>
      <c r="AQ131" t="s">
        <v>6985</v>
      </c>
      <c r="AR131" t="s">
        <v>6793</v>
      </c>
      <c r="AS131" t="s">
        <v>6793</v>
      </c>
      <c r="AT131">
        <v>0</v>
      </c>
      <c r="AU131">
        <v>10</v>
      </c>
      <c r="AV131" t="s">
        <v>6757</v>
      </c>
      <c r="AW131" t="s">
        <v>6966</v>
      </c>
      <c r="AX131" t="s">
        <v>6793</v>
      </c>
      <c r="AY131" t="s">
        <v>6813</v>
      </c>
      <c r="AZ131" t="s">
        <v>7531</v>
      </c>
      <c r="BA131" t="s">
        <v>6991</v>
      </c>
      <c r="BC131" t="s">
        <v>6793</v>
      </c>
      <c r="BD131" t="s">
        <v>6794</v>
      </c>
      <c r="BE131" t="s">
        <v>6793</v>
      </c>
      <c r="BF131" t="s">
        <v>6793</v>
      </c>
      <c r="BH131" t="s">
        <v>6794</v>
      </c>
      <c r="BI131" t="s">
        <v>6793</v>
      </c>
      <c r="BJ131" t="s">
        <v>6793</v>
      </c>
      <c r="BK131" t="s">
        <v>6794</v>
      </c>
      <c r="BL131" t="s">
        <v>6794</v>
      </c>
      <c r="BM131" t="s">
        <v>7024</v>
      </c>
      <c r="BN131" t="s">
        <v>7022</v>
      </c>
      <c r="BO131" t="s">
        <v>6794</v>
      </c>
      <c r="BQ131">
        <v>50</v>
      </c>
      <c r="BR131">
        <v>100</v>
      </c>
      <c r="BS131" t="s">
        <v>7533</v>
      </c>
      <c r="BT131" t="s">
        <v>7542</v>
      </c>
      <c r="BU131" t="s">
        <v>7559</v>
      </c>
      <c r="BV131" t="s">
        <v>7543</v>
      </c>
      <c r="BW131" t="s">
        <v>7516</v>
      </c>
      <c r="BX131" t="s">
        <v>7515</v>
      </c>
      <c r="BY131" t="s">
        <v>7515</v>
      </c>
      <c r="BZ131" t="s">
        <v>7515</v>
      </c>
      <c r="CA131" t="s">
        <v>7515</v>
      </c>
      <c r="CB131" t="s">
        <v>7515</v>
      </c>
      <c r="CC131" t="s">
        <v>7515</v>
      </c>
      <c r="CD131" t="s">
        <v>7515</v>
      </c>
      <c r="CE131" t="s">
        <v>7515</v>
      </c>
      <c r="CF131" t="s">
        <v>7515</v>
      </c>
      <c r="CG131" t="s">
        <v>7515</v>
      </c>
      <c r="CH131" t="s">
        <v>7515</v>
      </c>
      <c r="CI131" t="s">
        <v>6793</v>
      </c>
      <c r="CJ131" t="s">
        <v>6794</v>
      </c>
      <c r="CO131" t="s">
        <v>6793</v>
      </c>
      <c r="CP131" t="s">
        <v>6793</v>
      </c>
      <c r="CQ131" t="s">
        <v>6794</v>
      </c>
      <c r="CR131" t="s">
        <v>6793</v>
      </c>
      <c r="CS131" t="s">
        <v>6794</v>
      </c>
      <c r="CT131" t="s">
        <v>6794</v>
      </c>
      <c r="CU131" t="s">
        <v>6794</v>
      </c>
      <c r="CV131" t="s">
        <v>6794</v>
      </c>
      <c r="CW131" t="s">
        <v>6794</v>
      </c>
      <c r="CX131" t="s">
        <v>7520</v>
      </c>
      <c r="CY131" t="s">
        <v>7546</v>
      </c>
      <c r="CZ131" t="s">
        <v>7536</v>
      </c>
      <c r="DA131" t="s">
        <v>6793</v>
      </c>
      <c r="DB131">
        <v>3</v>
      </c>
      <c r="DC131">
        <v>4</v>
      </c>
      <c r="DD131">
        <v>3</v>
      </c>
      <c r="DE131" t="s">
        <v>6794</v>
      </c>
      <c r="EA131">
        <v>4</v>
      </c>
      <c r="EC131">
        <v>1</v>
      </c>
      <c r="ED131">
        <v>0</v>
      </c>
      <c r="EE131">
        <v>0</v>
      </c>
      <c r="EF131">
        <v>2</v>
      </c>
      <c r="EG131">
        <v>0</v>
      </c>
      <c r="EH131">
        <v>1</v>
      </c>
      <c r="EI131">
        <v>0</v>
      </c>
      <c r="EJ131" t="s">
        <v>6794</v>
      </c>
      <c r="EP131" t="s">
        <v>6793</v>
      </c>
      <c r="MI131" t="s">
        <v>7524</v>
      </c>
      <c r="MJ131" t="s">
        <v>7598</v>
      </c>
      <c r="MK131">
        <v>2005</v>
      </c>
      <c r="MO131" t="s">
        <v>6794</v>
      </c>
      <c r="NO131" t="s">
        <v>6</v>
      </c>
      <c r="NP131" t="s">
        <v>6</v>
      </c>
      <c r="NQ131" t="s">
        <v>6</v>
      </c>
      <c r="NR131" t="s">
        <v>6</v>
      </c>
      <c r="NU131" t="s">
        <v>6794</v>
      </c>
      <c r="OI131" t="s">
        <v>7527</v>
      </c>
      <c r="OJ131" t="s">
        <v>7526</v>
      </c>
      <c r="OK131" t="s">
        <v>7526</v>
      </c>
      <c r="OL131" t="s">
        <v>7526</v>
      </c>
      <c r="OM131" t="s">
        <v>7528</v>
      </c>
      <c r="ON131" t="s">
        <v>7539</v>
      </c>
      <c r="OO131" t="s">
        <v>7528</v>
      </c>
      <c r="OP131">
        <v>1</v>
      </c>
      <c r="OQ131" t="s">
        <v>28</v>
      </c>
      <c r="OR131" t="s">
        <v>212</v>
      </c>
      <c r="OS131">
        <v>2006</v>
      </c>
      <c r="OT131">
        <v>2</v>
      </c>
      <c r="OU131">
        <v>2</v>
      </c>
      <c r="OV131">
        <v>2</v>
      </c>
      <c r="OW131">
        <v>1</v>
      </c>
      <c r="OX131">
        <v>0</v>
      </c>
      <c r="OY131">
        <v>70</v>
      </c>
      <c r="OZ131" t="s">
        <v>7516</v>
      </c>
      <c r="PA131" t="s">
        <v>7515</v>
      </c>
      <c r="PB131" t="s">
        <v>7515</v>
      </c>
      <c r="PC131" t="s">
        <v>7515</v>
      </c>
      <c r="PD131" t="s">
        <v>7515</v>
      </c>
      <c r="PE131" t="s">
        <v>7515</v>
      </c>
      <c r="PF131" t="s">
        <v>7515</v>
      </c>
      <c r="PG131" t="s">
        <v>7515</v>
      </c>
      <c r="PH131" t="s">
        <v>7515</v>
      </c>
      <c r="PI131" t="s">
        <v>7515</v>
      </c>
      <c r="PJ131" t="s">
        <v>7515</v>
      </c>
      <c r="PK131" t="s">
        <v>7515</v>
      </c>
      <c r="PL131" t="s">
        <v>7515</v>
      </c>
      <c r="PM131" t="s">
        <v>7515</v>
      </c>
      <c r="PN131" t="s">
        <v>7515</v>
      </c>
      <c r="PO131" t="s">
        <v>7515</v>
      </c>
      <c r="PP131" t="s">
        <v>7515</v>
      </c>
      <c r="PQ131" t="s">
        <v>7515</v>
      </c>
      <c r="PR131" t="s">
        <v>7515</v>
      </c>
      <c r="PS131" t="s">
        <v>7515</v>
      </c>
      <c r="PT131" t="s">
        <v>7515</v>
      </c>
      <c r="PU131" t="s">
        <v>7515</v>
      </c>
      <c r="PV131" t="s">
        <v>7515</v>
      </c>
      <c r="PW131" t="s">
        <v>7515</v>
      </c>
      <c r="PX131" t="s">
        <v>7515</v>
      </c>
      <c r="PY131" t="s">
        <v>7515</v>
      </c>
      <c r="PZ131" t="s">
        <v>7516</v>
      </c>
      <c r="QA131" t="s">
        <v>7515</v>
      </c>
      <c r="QB131" t="s">
        <v>7515</v>
      </c>
      <c r="QC131" t="s">
        <v>7515</v>
      </c>
      <c r="QE131" t="s">
        <v>7516</v>
      </c>
      <c r="QF131" t="s">
        <v>7515</v>
      </c>
      <c r="QG131" t="s">
        <v>7515</v>
      </c>
      <c r="QH131" t="s">
        <v>7515</v>
      </c>
      <c r="QI131" t="s">
        <v>7515</v>
      </c>
      <c r="QJ131" t="s">
        <v>7515</v>
      </c>
      <c r="QK131" t="s">
        <v>7515</v>
      </c>
      <c r="RP131">
        <f t="shared" si="2"/>
        <v>4</v>
      </c>
      <c r="RS131">
        <f t="shared" si="3"/>
        <v>3</v>
      </c>
    </row>
    <row r="132" spans="1:487" x14ac:dyDescent="0.3">
      <c r="A132">
        <v>70119</v>
      </c>
      <c r="B132">
        <v>359</v>
      </c>
      <c r="C132">
        <v>0</v>
      </c>
      <c r="D132">
        <v>5</v>
      </c>
      <c r="E132">
        <v>15</v>
      </c>
      <c r="F132">
        <v>94</v>
      </c>
      <c r="G132">
        <v>102</v>
      </c>
      <c r="H132">
        <v>3</v>
      </c>
      <c r="I132" t="s">
        <v>6793</v>
      </c>
      <c r="J132" t="s">
        <v>6793</v>
      </c>
      <c r="O132" t="s">
        <v>6793</v>
      </c>
      <c r="P132" t="s">
        <v>7516</v>
      </c>
      <c r="Q132" t="s">
        <v>7515</v>
      </c>
      <c r="R132" t="s">
        <v>7515</v>
      </c>
      <c r="S132" t="s">
        <v>7515</v>
      </c>
      <c r="T132" t="s">
        <v>7515</v>
      </c>
      <c r="U132" t="s">
        <v>7515</v>
      </c>
      <c r="V132" t="s">
        <v>7515</v>
      </c>
      <c r="W132" t="s">
        <v>7515</v>
      </c>
      <c r="X132" t="s">
        <v>7515</v>
      </c>
      <c r="Y132" t="s">
        <v>7515</v>
      </c>
      <c r="Z132" t="s">
        <v>7515</v>
      </c>
      <c r="AA132" t="s">
        <v>7515</v>
      </c>
      <c r="AB132" t="s">
        <v>7515</v>
      </c>
      <c r="AC132" t="s">
        <v>7515</v>
      </c>
      <c r="AD132" t="s">
        <v>7515</v>
      </c>
      <c r="AE132" t="s">
        <v>7515</v>
      </c>
      <c r="AF132" t="s">
        <v>7515</v>
      </c>
      <c r="AG132" t="s">
        <v>7515</v>
      </c>
      <c r="AH132" t="s">
        <v>7515</v>
      </c>
      <c r="AI132" t="s">
        <v>6796</v>
      </c>
      <c r="AQ132" t="s">
        <v>6985</v>
      </c>
      <c r="AR132" t="s">
        <v>6793</v>
      </c>
      <c r="AS132" t="s">
        <v>6794</v>
      </c>
      <c r="AT132">
        <v>0</v>
      </c>
      <c r="AU132">
        <v>37</v>
      </c>
      <c r="AV132" t="s">
        <v>6988</v>
      </c>
      <c r="AW132" t="s">
        <v>6794</v>
      </c>
      <c r="AX132" t="s">
        <v>6794</v>
      </c>
      <c r="AY132" t="s">
        <v>6814</v>
      </c>
      <c r="BA132" t="s">
        <v>6991</v>
      </c>
      <c r="BB132" t="s">
        <v>7588</v>
      </c>
      <c r="BC132" t="s">
        <v>6794</v>
      </c>
      <c r="BD132" t="s">
        <v>6794</v>
      </c>
      <c r="BE132" t="s">
        <v>6794</v>
      </c>
      <c r="BF132" t="s">
        <v>6794</v>
      </c>
      <c r="BG132" t="s">
        <v>6794</v>
      </c>
      <c r="BH132" t="s">
        <v>6793</v>
      </c>
      <c r="BI132" t="s">
        <v>6793</v>
      </c>
      <c r="BJ132" t="s">
        <v>6794</v>
      </c>
      <c r="BK132" t="s">
        <v>6793</v>
      </c>
      <c r="BL132" t="s">
        <v>6794</v>
      </c>
      <c r="BM132" t="s">
        <v>7025</v>
      </c>
      <c r="BN132" t="s">
        <v>7029</v>
      </c>
      <c r="BO132" t="s">
        <v>6794</v>
      </c>
      <c r="BQ132">
        <v>25</v>
      </c>
      <c r="BR132" t="s">
        <v>7532</v>
      </c>
      <c r="BS132" t="s">
        <v>7533</v>
      </c>
      <c r="BT132" t="s">
        <v>6</v>
      </c>
      <c r="BU132" t="s">
        <v>7559</v>
      </c>
      <c r="BV132" t="s">
        <v>7535</v>
      </c>
      <c r="BW132" t="s">
        <v>7515</v>
      </c>
      <c r="BX132" t="s">
        <v>7516</v>
      </c>
      <c r="BY132" t="s">
        <v>7515</v>
      </c>
      <c r="BZ132" t="s">
        <v>7515</v>
      </c>
      <c r="CA132" t="s">
        <v>7515</v>
      </c>
      <c r="CB132" t="s">
        <v>7515</v>
      </c>
      <c r="CC132" t="s">
        <v>7515</v>
      </c>
      <c r="CD132" t="s">
        <v>7515</v>
      </c>
      <c r="CE132" t="s">
        <v>7515</v>
      </c>
      <c r="CF132" t="s">
        <v>7515</v>
      </c>
      <c r="CG132" t="s">
        <v>7515</v>
      </c>
      <c r="CH132" t="s">
        <v>7515</v>
      </c>
      <c r="CI132" t="s">
        <v>6793</v>
      </c>
      <c r="CJ132" t="s">
        <v>6793</v>
      </c>
      <c r="CO132" t="s">
        <v>6793</v>
      </c>
      <c r="CP132" t="s">
        <v>6793</v>
      </c>
      <c r="CQ132" t="s">
        <v>6794</v>
      </c>
      <c r="CR132" t="s">
        <v>6794</v>
      </c>
      <c r="CS132" t="s">
        <v>6794</v>
      </c>
      <c r="CT132" t="s">
        <v>6793</v>
      </c>
      <c r="CU132" t="s">
        <v>6794</v>
      </c>
      <c r="CV132" t="s">
        <v>6793</v>
      </c>
      <c r="CW132" t="s">
        <v>6794</v>
      </c>
      <c r="CX132" t="s">
        <v>7520</v>
      </c>
      <c r="CY132" t="s">
        <v>7521</v>
      </c>
      <c r="CZ132" t="s">
        <v>7522</v>
      </c>
      <c r="DA132" t="s">
        <v>6793</v>
      </c>
      <c r="DB132">
        <v>3</v>
      </c>
      <c r="DC132">
        <v>4</v>
      </c>
      <c r="DD132">
        <v>2</v>
      </c>
      <c r="DE132" t="s">
        <v>6793</v>
      </c>
      <c r="DF132">
        <v>1</v>
      </c>
      <c r="DG132" t="s">
        <v>7525</v>
      </c>
      <c r="DH132">
        <v>2007</v>
      </c>
      <c r="DI132" t="s">
        <v>7557</v>
      </c>
      <c r="DJ132" t="s">
        <v>7574</v>
      </c>
      <c r="DK132">
        <v>2007</v>
      </c>
      <c r="EA132">
        <v>2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2</v>
      </c>
      <c r="EI132">
        <v>0</v>
      </c>
      <c r="EJ132" t="s">
        <v>6794</v>
      </c>
      <c r="EP132" t="s">
        <v>6794</v>
      </c>
      <c r="OI132" t="s">
        <v>7526</v>
      </c>
      <c r="OJ132" t="s">
        <v>7526</v>
      </c>
      <c r="OK132" t="s">
        <v>7527</v>
      </c>
      <c r="OL132" t="s">
        <v>7527</v>
      </c>
      <c r="OM132" t="s">
        <v>7528</v>
      </c>
      <c r="ON132" t="s">
        <v>7539</v>
      </c>
      <c r="OO132" t="s">
        <v>7528</v>
      </c>
      <c r="OP132">
        <v>1</v>
      </c>
      <c r="OQ132" t="s">
        <v>28</v>
      </c>
      <c r="OR132" t="s">
        <v>7549</v>
      </c>
      <c r="OS132">
        <v>2006</v>
      </c>
      <c r="OT132">
        <v>4</v>
      </c>
      <c r="OU132">
        <v>1</v>
      </c>
      <c r="OV132">
        <v>4</v>
      </c>
      <c r="OW132">
        <v>1</v>
      </c>
      <c r="OX132">
        <v>0</v>
      </c>
      <c r="OY132">
        <v>35</v>
      </c>
      <c r="QE132" t="s">
        <v>7515</v>
      </c>
      <c r="QF132" t="s">
        <v>7515</v>
      </c>
      <c r="QG132" t="s">
        <v>7515</v>
      </c>
      <c r="QH132" t="s">
        <v>7515</v>
      </c>
      <c r="QI132" t="s">
        <v>7515</v>
      </c>
      <c r="QJ132" t="s">
        <v>7515</v>
      </c>
      <c r="QK132" t="s">
        <v>7516</v>
      </c>
      <c r="RP132">
        <f t="shared" si="2"/>
        <v>1</v>
      </c>
      <c r="RS132">
        <f t="shared" si="3"/>
        <v>4</v>
      </c>
    </row>
    <row r="133" spans="1:487" x14ac:dyDescent="0.3">
      <c r="A133">
        <v>70120</v>
      </c>
      <c r="B133">
        <v>360</v>
      </c>
      <c r="C133">
        <v>0</v>
      </c>
      <c r="D133">
        <v>5</v>
      </c>
      <c r="E133">
        <v>9</v>
      </c>
      <c r="F133">
        <v>74</v>
      </c>
      <c r="G133">
        <v>102</v>
      </c>
      <c r="H133">
        <v>15</v>
      </c>
      <c r="I133" t="s">
        <v>6793</v>
      </c>
      <c r="J133" t="s">
        <v>6793</v>
      </c>
      <c r="O133" t="s">
        <v>6793</v>
      </c>
      <c r="P133" t="s">
        <v>7515</v>
      </c>
      <c r="Q133" t="s">
        <v>7516</v>
      </c>
      <c r="R133" t="s">
        <v>7515</v>
      </c>
      <c r="S133" t="s">
        <v>7515</v>
      </c>
      <c r="T133" t="s">
        <v>7515</v>
      </c>
      <c r="U133" t="s">
        <v>7515</v>
      </c>
      <c r="V133" t="s">
        <v>7515</v>
      </c>
      <c r="W133" t="s">
        <v>7515</v>
      </c>
      <c r="X133" t="s">
        <v>7515</v>
      </c>
      <c r="Y133" t="s">
        <v>7515</v>
      </c>
      <c r="Z133" t="s">
        <v>7515</v>
      </c>
      <c r="AA133" t="s">
        <v>7515</v>
      </c>
      <c r="AB133" t="s">
        <v>7515</v>
      </c>
      <c r="AC133" t="s">
        <v>7515</v>
      </c>
      <c r="AD133" t="s">
        <v>7515</v>
      </c>
      <c r="AE133" t="s">
        <v>7515</v>
      </c>
      <c r="AF133" t="s">
        <v>7515</v>
      </c>
      <c r="AG133" t="s">
        <v>7515</v>
      </c>
      <c r="AH133" t="s">
        <v>7515</v>
      </c>
      <c r="AI133" t="s">
        <v>6796</v>
      </c>
      <c r="AQ133" t="s">
        <v>6985</v>
      </c>
      <c r="AR133" t="s">
        <v>6793</v>
      </c>
      <c r="AS133" t="s">
        <v>6794</v>
      </c>
      <c r="AT133">
        <v>0</v>
      </c>
      <c r="AU133">
        <v>8</v>
      </c>
      <c r="AV133" t="s">
        <v>6988</v>
      </c>
      <c r="AW133" t="s">
        <v>6966</v>
      </c>
      <c r="AX133" t="s">
        <v>6793</v>
      </c>
      <c r="AY133" t="s">
        <v>6</v>
      </c>
      <c r="BA133" t="s">
        <v>6991</v>
      </c>
      <c r="BC133" t="s">
        <v>6794</v>
      </c>
      <c r="BD133" t="s">
        <v>6794</v>
      </c>
      <c r="BE133" t="s">
        <v>6793</v>
      </c>
      <c r="BF133" t="s">
        <v>6793</v>
      </c>
      <c r="BG133" t="s">
        <v>6794</v>
      </c>
      <c r="BH133" t="s">
        <v>6794</v>
      </c>
      <c r="BI133" t="s">
        <v>6794</v>
      </c>
      <c r="BJ133" t="s">
        <v>6793</v>
      </c>
      <c r="BK133" t="s">
        <v>6793</v>
      </c>
      <c r="BL133" t="s">
        <v>6794</v>
      </c>
      <c r="BM133" t="s">
        <v>7024</v>
      </c>
      <c r="BN133" t="s">
        <v>7021</v>
      </c>
      <c r="BO133" t="s">
        <v>6794</v>
      </c>
      <c r="BQ133">
        <v>300</v>
      </c>
      <c r="BR133" t="s">
        <v>6</v>
      </c>
      <c r="BS133" t="s">
        <v>7519</v>
      </c>
      <c r="BT133" t="s">
        <v>6</v>
      </c>
      <c r="BU133" t="s">
        <v>7559</v>
      </c>
      <c r="BV133" t="s">
        <v>7561</v>
      </c>
      <c r="BW133" t="s">
        <v>7516</v>
      </c>
      <c r="BX133" t="s">
        <v>7515</v>
      </c>
      <c r="BY133" t="s">
        <v>7515</v>
      </c>
      <c r="BZ133" t="s">
        <v>7515</v>
      </c>
      <c r="CA133" t="s">
        <v>7515</v>
      </c>
      <c r="CB133" t="s">
        <v>7515</v>
      </c>
      <c r="CC133" t="s">
        <v>7515</v>
      </c>
      <c r="CD133" t="s">
        <v>7515</v>
      </c>
      <c r="CE133" t="s">
        <v>7515</v>
      </c>
      <c r="CF133" t="s">
        <v>7515</v>
      </c>
      <c r="CG133" t="s">
        <v>7515</v>
      </c>
      <c r="CH133" t="s">
        <v>7515</v>
      </c>
      <c r="CI133" t="s">
        <v>6793</v>
      </c>
      <c r="CJ133" t="s">
        <v>6794</v>
      </c>
      <c r="CO133" t="s">
        <v>6794</v>
      </c>
      <c r="CP133" t="s">
        <v>6793</v>
      </c>
      <c r="CQ133" t="s">
        <v>6794</v>
      </c>
      <c r="CR133" t="s">
        <v>6794</v>
      </c>
      <c r="CS133" t="s">
        <v>6794</v>
      </c>
      <c r="CT133" t="s">
        <v>6794</v>
      </c>
      <c r="CU133" t="s">
        <v>6794</v>
      </c>
      <c r="CV133" t="s">
        <v>6793</v>
      </c>
      <c r="CW133" t="s">
        <v>6794</v>
      </c>
      <c r="CX133" t="s">
        <v>7545</v>
      </c>
      <c r="CY133" t="s">
        <v>31</v>
      </c>
      <c r="CZ133" t="s">
        <v>31</v>
      </c>
      <c r="DA133" t="s">
        <v>31</v>
      </c>
      <c r="DB133" t="s">
        <v>31</v>
      </c>
      <c r="DC133" t="s">
        <v>31</v>
      </c>
      <c r="DD133" t="s">
        <v>31</v>
      </c>
      <c r="EA133" t="s">
        <v>31</v>
      </c>
      <c r="EJ133" t="s">
        <v>31</v>
      </c>
      <c r="EP133" t="s">
        <v>31</v>
      </c>
      <c r="OM133" t="s">
        <v>31</v>
      </c>
      <c r="ON133" t="s">
        <v>7529</v>
      </c>
      <c r="OO133" t="s">
        <v>7528</v>
      </c>
      <c r="OP133">
        <v>1</v>
      </c>
      <c r="OQ133" t="s">
        <v>28</v>
      </c>
      <c r="OR133" t="s">
        <v>265</v>
      </c>
      <c r="OS133">
        <v>2007</v>
      </c>
      <c r="OT133">
        <v>6</v>
      </c>
      <c r="OU133">
        <v>1</v>
      </c>
      <c r="OV133">
        <v>6</v>
      </c>
      <c r="OW133">
        <v>1</v>
      </c>
      <c r="OX133">
        <v>0</v>
      </c>
      <c r="OY133">
        <v>35</v>
      </c>
      <c r="QE133" t="s">
        <v>7515</v>
      </c>
      <c r="QF133" t="s">
        <v>7515</v>
      </c>
      <c r="QG133" t="s">
        <v>7515</v>
      </c>
      <c r="QH133" t="s">
        <v>7515</v>
      </c>
      <c r="QI133" t="s">
        <v>7515</v>
      </c>
      <c r="QJ133" t="s">
        <v>7515</v>
      </c>
      <c r="QK133" t="s">
        <v>7516</v>
      </c>
      <c r="RP133">
        <f t="shared" si="2"/>
        <v>5</v>
      </c>
      <c r="RS133">
        <f t="shared" si="3"/>
        <v>3</v>
      </c>
    </row>
    <row r="134" spans="1:487" x14ac:dyDescent="0.3">
      <c r="A134">
        <v>70121</v>
      </c>
      <c r="B134">
        <v>363</v>
      </c>
      <c r="C134">
        <v>0</v>
      </c>
      <c r="D134">
        <v>5</v>
      </c>
      <c r="E134">
        <v>15</v>
      </c>
      <c r="F134">
        <v>81</v>
      </c>
      <c r="G134">
        <v>102</v>
      </c>
      <c r="H134">
        <v>4</v>
      </c>
      <c r="I134" t="s">
        <v>6793</v>
      </c>
      <c r="J134" t="s">
        <v>6793</v>
      </c>
      <c r="O134" t="s">
        <v>6793</v>
      </c>
      <c r="P134" t="s">
        <v>7516</v>
      </c>
      <c r="Q134" t="s">
        <v>7515</v>
      </c>
      <c r="R134" t="s">
        <v>7515</v>
      </c>
      <c r="S134" t="s">
        <v>7515</v>
      </c>
      <c r="T134" t="s">
        <v>7515</v>
      </c>
      <c r="U134" t="s">
        <v>7515</v>
      </c>
      <c r="V134" t="s">
        <v>7515</v>
      </c>
      <c r="W134" t="s">
        <v>7515</v>
      </c>
      <c r="X134" t="s">
        <v>7515</v>
      </c>
      <c r="Y134" t="s">
        <v>7515</v>
      </c>
      <c r="Z134" t="s">
        <v>7515</v>
      </c>
      <c r="AA134" t="s">
        <v>7515</v>
      </c>
      <c r="AB134" t="s">
        <v>7515</v>
      </c>
      <c r="AC134" t="s">
        <v>7515</v>
      </c>
      <c r="AD134" t="s">
        <v>7515</v>
      </c>
      <c r="AE134" t="s">
        <v>7515</v>
      </c>
      <c r="AF134" t="s">
        <v>7515</v>
      </c>
      <c r="AG134" t="s">
        <v>7515</v>
      </c>
      <c r="AH134" t="s">
        <v>7515</v>
      </c>
      <c r="AI134" t="s">
        <v>7517</v>
      </c>
      <c r="AL134" t="s">
        <v>7547</v>
      </c>
      <c r="AM134" t="s">
        <v>7547</v>
      </c>
      <c r="AN134" t="s">
        <v>7560</v>
      </c>
      <c r="AQ134" t="s">
        <v>6757</v>
      </c>
      <c r="AR134" t="s">
        <v>6794</v>
      </c>
      <c r="AS134" t="s">
        <v>6794</v>
      </c>
      <c r="AT134" t="s">
        <v>6</v>
      </c>
      <c r="AU134" t="s">
        <v>6</v>
      </c>
      <c r="AV134" t="s">
        <v>7568</v>
      </c>
      <c r="AW134" t="s">
        <v>6794</v>
      </c>
      <c r="AX134" t="s">
        <v>6793</v>
      </c>
      <c r="AY134" t="s">
        <v>6813</v>
      </c>
      <c r="AZ134" t="s">
        <v>7531</v>
      </c>
      <c r="BA134" t="s">
        <v>6991</v>
      </c>
      <c r="BC134" t="s">
        <v>6794</v>
      </c>
      <c r="BD134" t="s">
        <v>6794</v>
      </c>
      <c r="BE134" t="s">
        <v>6793</v>
      </c>
      <c r="BF134" t="s">
        <v>6794</v>
      </c>
      <c r="BH134" t="s">
        <v>6794</v>
      </c>
      <c r="BI134" t="s">
        <v>6794</v>
      </c>
      <c r="BJ134" t="s">
        <v>6966</v>
      </c>
      <c r="BK134" t="s">
        <v>6794</v>
      </c>
      <c r="BL134" t="s">
        <v>6794</v>
      </c>
      <c r="BM134" t="s">
        <v>6</v>
      </c>
      <c r="BN134" t="s">
        <v>6</v>
      </c>
      <c r="BO134" t="s">
        <v>6794</v>
      </c>
      <c r="BQ134" t="s">
        <v>7547</v>
      </c>
      <c r="BR134" t="s">
        <v>6</v>
      </c>
      <c r="BS134" t="s">
        <v>7519</v>
      </c>
      <c r="BT134" t="s">
        <v>6</v>
      </c>
      <c r="BU134" t="s">
        <v>7559</v>
      </c>
      <c r="BV134" t="s">
        <v>7535</v>
      </c>
      <c r="BW134" t="s">
        <v>7515</v>
      </c>
      <c r="BX134" t="s">
        <v>7516</v>
      </c>
      <c r="BY134" t="s">
        <v>7515</v>
      </c>
      <c r="BZ134" t="s">
        <v>7515</v>
      </c>
      <c r="CA134" t="s">
        <v>7515</v>
      </c>
      <c r="CB134" t="s">
        <v>7515</v>
      </c>
      <c r="CC134" t="s">
        <v>7515</v>
      </c>
      <c r="CD134" t="s">
        <v>7515</v>
      </c>
      <c r="CE134" t="s">
        <v>7515</v>
      </c>
      <c r="CF134" t="s">
        <v>7515</v>
      </c>
      <c r="CG134" t="s">
        <v>7515</v>
      </c>
      <c r="CH134" t="s">
        <v>7515</v>
      </c>
      <c r="CI134" t="s">
        <v>6793</v>
      </c>
      <c r="CJ134" t="s">
        <v>6793</v>
      </c>
      <c r="CO134" t="s">
        <v>6793</v>
      </c>
      <c r="CP134" t="s">
        <v>6793</v>
      </c>
      <c r="CQ134" t="s">
        <v>6794</v>
      </c>
      <c r="CR134" t="s">
        <v>6794</v>
      </c>
      <c r="CS134" t="s">
        <v>6794</v>
      </c>
      <c r="CT134" t="s">
        <v>6793</v>
      </c>
      <c r="CU134" t="s">
        <v>6794</v>
      </c>
      <c r="CV134" t="s">
        <v>6793</v>
      </c>
      <c r="CW134" t="s">
        <v>6793</v>
      </c>
      <c r="CX134" t="s">
        <v>7520</v>
      </c>
      <c r="CY134" t="s">
        <v>7521</v>
      </c>
      <c r="CZ134" t="s">
        <v>7522</v>
      </c>
      <c r="DA134" t="s">
        <v>6793</v>
      </c>
      <c r="DB134">
        <v>2</v>
      </c>
      <c r="DC134">
        <v>2</v>
      </c>
      <c r="DD134">
        <v>3</v>
      </c>
      <c r="DE134" t="s">
        <v>6794</v>
      </c>
      <c r="EA134">
        <v>1</v>
      </c>
      <c r="EB134" t="s">
        <v>7584</v>
      </c>
      <c r="EJ134" t="s">
        <v>6794</v>
      </c>
      <c r="EP134" t="s">
        <v>6794</v>
      </c>
      <c r="OI134" t="s">
        <v>7526</v>
      </c>
      <c r="OJ134" t="s">
        <v>7526</v>
      </c>
      <c r="OK134" t="s">
        <v>7527</v>
      </c>
      <c r="OL134" t="s">
        <v>7526</v>
      </c>
      <c r="OM134" t="s">
        <v>7528</v>
      </c>
      <c r="ON134" t="s">
        <v>7529</v>
      </c>
      <c r="OO134" t="s">
        <v>7528</v>
      </c>
      <c r="OP134">
        <v>1</v>
      </c>
      <c r="OQ134" t="s">
        <v>28</v>
      </c>
      <c r="OR134" t="s">
        <v>7549</v>
      </c>
      <c r="OS134">
        <v>2007</v>
      </c>
      <c r="OT134">
        <v>12</v>
      </c>
      <c r="OU134">
        <v>1</v>
      </c>
      <c r="OV134">
        <v>12</v>
      </c>
      <c r="OW134">
        <v>0</v>
      </c>
      <c r="OX134">
        <v>1</v>
      </c>
      <c r="OY134">
        <v>35</v>
      </c>
      <c r="QE134" t="s">
        <v>7516</v>
      </c>
      <c r="QF134" t="s">
        <v>7515</v>
      </c>
      <c r="QG134" t="s">
        <v>7515</v>
      </c>
      <c r="QH134" t="s">
        <v>7515</v>
      </c>
      <c r="QI134" t="s">
        <v>7515</v>
      </c>
      <c r="QJ134" t="s">
        <v>7515</v>
      </c>
      <c r="QK134" t="s">
        <v>7515</v>
      </c>
      <c r="RP134">
        <f t="shared" si="2"/>
        <v>-1</v>
      </c>
      <c r="RS134">
        <f t="shared" si="3"/>
        <v>-1</v>
      </c>
    </row>
    <row r="135" spans="1:487" x14ac:dyDescent="0.3">
      <c r="A135">
        <v>70122</v>
      </c>
      <c r="B135">
        <v>364</v>
      </c>
      <c r="C135">
        <v>0</v>
      </c>
      <c r="D135">
        <v>5</v>
      </c>
      <c r="E135">
        <v>18</v>
      </c>
      <c r="F135">
        <v>120</v>
      </c>
      <c r="G135">
        <v>102</v>
      </c>
      <c r="H135">
        <v>4</v>
      </c>
      <c r="I135" t="s">
        <v>6793</v>
      </c>
      <c r="J135" t="s">
        <v>6793</v>
      </c>
      <c r="O135" t="s">
        <v>6793</v>
      </c>
      <c r="P135" t="s">
        <v>7515</v>
      </c>
      <c r="Q135" t="s">
        <v>7515</v>
      </c>
      <c r="R135" t="s">
        <v>7515</v>
      </c>
      <c r="S135" t="s">
        <v>7515</v>
      </c>
      <c r="T135" t="s">
        <v>7515</v>
      </c>
      <c r="U135" t="s">
        <v>7515</v>
      </c>
      <c r="V135" t="s">
        <v>7515</v>
      </c>
      <c r="W135" t="s">
        <v>7515</v>
      </c>
      <c r="X135" t="s">
        <v>7515</v>
      </c>
      <c r="Y135" t="s">
        <v>7515</v>
      </c>
      <c r="Z135" t="s">
        <v>7515</v>
      </c>
      <c r="AA135" t="s">
        <v>7515</v>
      </c>
      <c r="AB135" t="s">
        <v>7515</v>
      </c>
      <c r="AC135" t="s">
        <v>7515</v>
      </c>
      <c r="AD135" t="s">
        <v>7515</v>
      </c>
      <c r="AE135" t="s">
        <v>7516</v>
      </c>
      <c r="AF135" t="s">
        <v>7515</v>
      </c>
      <c r="AG135" t="s">
        <v>7515</v>
      </c>
      <c r="AH135" t="s">
        <v>7515</v>
      </c>
      <c r="AI135" t="s">
        <v>7517</v>
      </c>
      <c r="AL135">
        <v>0</v>
      </c>
      <c r="AM135">
        <v>3</v>
      </c>
      <c r="AN135" t="s">
        <v>6845</v>
      </c>
      <c r="AQ135" t="s">
        <v>6993</v>
      </c>
      <c r="AR135" t="s">
        <v>6794</v>
      </c>
      <c r="AS135" t="s">
        <v>6794</v>
      </c>
      <c r="AT135">
        <v>0</v>
      </c>
      <c r="AU135">
        <v>15</v>
      </c>
      <c r="AV135" t="s">
        <v>6988</v>
      </c>
      <c r="AW135" t="s">
        <v>6794</v>
      </c>
      <c r="AX135" t="s">
        <v>6793</v>
      </c>
      <c r="AY135" t="s">
        <v>6813</v>
      </c>
      <c r="AZ135" t="s">
        <v>7531</v>
      </c>
      <c r="BA135" t="s">
        <v>7553</v>
      </c>
      <c r="BC135" t="s">
        <v>6794</v>
      </c>
      <c r="BD135" t="s">
        <v>6794</v>
      </c>
      <c r="BE135" t="s">
        <v>6794</v>
      </c>
      <c r="BF135" t="s">
        <v>6793</v>
      </c>
      <c r="BG135" t="s">
        <v>6794</v>
      </c>
      <c r="BH135" t="s">
        <v>6794</v>
      </c>
      <c r="BI135" t="s">
        <v>6794</v>
      </c>
      <c r="BJ135" t="s">
        <v>6794</v>
      </c>
      <c r="BK135" t="s">
        <v>6794</v>
      </c>
      <c r="BL135" t="s">
        <v>6794</v>
      </c>
      <c r="BM135" t="s">
        <v>7024</v>
      </c>
      <c r="BN135" t="s">
        <v>7565</v>
      </c>
      <c r="BO135" t="s">
        <v>6794</v>
      </c>
      <c r="BQ135">
        <v>20</v>
      </c>
      <c r="BR135">
        <v>20</v>
      </c>
      <c r="BS135" t="s">
        <v>7519</v>
      </c>
      <c r="BT135" t="s">
        <v>7601</v>
      </c>
      <c r="BU135" t="s">
        <v>7559</v>
      </c>
      <c r="BV135" t="s">
        <v>7535</v>
      </c>
      <c r="BW135" t="s">
        <v>7515</v>
      </c>
      <c r="BX135" t="s">
        <v>7516</v>
      </c>
      <c r="BY135" t="s">
        <v>7515</v>
      </c>
      <c r="BZ135" t="s">
        <v>7515</v>
      </c>
      <c r="CA135" t="s">
        <v>7515</v>
      </c>
      <c r="CB135" t="s">
        <v>7515</v>
      </c>
      <c r="CC135" t="s">
        <v>7515</v>
      </c>
      <c r="CD135" t="s">
        <v>7515</v>
      </c>
      <c r="CE135" t="s">
        <v>7515</v>
      </c>
      <c r="CF135" t="s">
        <v>7515</v>
      </c>
      <c r="CG135" t="s">
        <v>7515</v>
      </c>
      <c r="CH135" t="s">
        <v>7515</v>
      </c>
      <c r="CI135" t="s">
        <v>6793</v>
      </c>
      <c r="CJ135" t="s">
        <v>6794</v>
      </c>
      <c r="CO135" t="s">
        <v>6793</v>
      </c>
      <c r="CP135" t="s">
        <v>6793</v>
      </c>
      <c r="CQ135" t="s">
        <v>6794</v>
      </c>
      <c r="CR135" t="s">
        <v>6793</v>
      </c>
      <c r="CS135" t="s">
        <v>6794</v>
      </c>
      <c r="CT135" t="s">
        <v>6793</v>
      </c>
      <c r="CU135" t="s">
        <v>6794</v>
      </c>
      <c r="CV135" t="s">
        <v>6793</v>
      </c>
      <c r="CW135" t="s">
        <v>6794</v>
      </c>
      <c r="CX135" t="s">
        <v>7520</v>
      </c>
      <c r="CY135" t="s">
        <v>7521</v>
      </c>
      <c r="CZ135" t="s">
        <v>7522</v>
      </c>
      <c r="DA135" t="s">
        <v>6793</v>
      </c>
      <c r="DB135">
        <v>3</v>
      </c>
      <c r="DC135">
        <v>3</v>
      </c>
      <c r="DD135">
        <v>4</v>
      </c>
      <c r="DE135" t="s">
        <v>6794</v>
      </c>
      <c r="EA135">
        <v>4</v>
      </c>
      <c r="EC135">
        <v>0</v>
      </c>
      <c r="ED135">
        <v>2</v>
      </c>
      <c r="EE135">
        <v>0</v>
      </c>
      <c r="EF135">
        <v>0</v>
      </c>
      <c r="EG135">
        <v>2</v>
      </c>
      <c r="EH135">
        <v>0</v>
      </c>
      <c r="EI135">
        <v>0</v>
      </c>
      <c r="EJ135" t="s">
        <v>6794</v>
      </c>
      <c r="EP135" t="s">
        <v>6793</v>
      </c>
      <c r="IA135" t="s">
        <v>7524</v>
      </c>
      <c r="IB135" t="s">
        <v>6</v>
      </c>
      <c r="IC135" t="s">
        <v>6</v>
      </c>
      <c r="ID135" t="s">
        <v>7578</v>
      </c>
      <c r="IG135" t="s">
        <v>6794</v>
      </c>
      <c r="IH135" t="s">
        <v>6793</v>
      </c>
      <c r="II135" t="s">
        <v>7524</v>
      </c>
      <c r="IJ135" t="s">
        <v>6</v>
      </c>
      <c r="IK135" t="s">
        <v>6</v>
      </c>
      <c r="IL135" t="s">
        <v>7578</v>
      </c>
      <c r="IM135" t="s">
        <v>7527</v>
      </c>
      <c r="IN135" t="s">
        <v>7527</v>
      </c>
      <c r="IO135" t="s">
        <v>6794</v>
      </c>
      <c r="IP135" t="s">
        <v>6793</v>
      </c>
      <c r="OI135" t="s">
        <v>7526</v>
      </c>
      <c r="OJ135" t="s">
        <v>7526</v>
      </c>
      <c r="OL135" t="s">
        <v>7527</v>
      </c>
      <c r="OM135" t="s">
        <v>7528</v>
      </c>
      <c r="ON135" t="s">
        <v>7529</v>
      </c>
      <c r="OO135" t="s">
        <v>7528</v>
      </c>
      <c r="OP135">
        <v>1</v>
      </c>
      <c r="OQ135" t="s">
        <v>28</v>
      </c>
      <c r="OR135" t="s">
        <v>7549</v>
      </c>
      <c r="OS135">
        <v>2007</v>
      </c>
      <c r="OT135">
        <v>9</v>
      </c>
      <c r="OU135">
        <v>1</v>
      </c>
      <c r="OV135">
        <v>9</v>
      </c>
      <c r="OW135">
        <v>0</v>
      </c>
      <c r="OX135">
        <v>1</v>
      </c>
      <c r="OY135">
        <v>35</v>
      </c>
      <c r="OZ135" t="s">
        <v>7515</v>
      </c>
      <c r="PA135" t="s">
        <v>7515</v>
      </c>
      <c r="PB135" t="s">
        <v>7515</v>
      </c>
      <c r="PC135" t="s">
        <v>7515</v>
      </c>
      <c r="PD135" t="s">
        <v>7515</v>
      </c>
      <c r="PE135" t="s">
        <v>7515</v>
      </c>
      <c r="PF135" t="s">
        <v>7515</v>
      </c>
      <c r="PG135" t="s">
        <v>7515</v>
      </c>
      <c r="PH135" t="s">
        <v>7515</v>
      </c>
      <c r="PI135" t="s">
        <v>7515</v>
      </c>
      <c r="PJ135" t="s">
        <v>7515</v>
      </c>
      <c r="PK135" t="s">
        <v>7515</v>
      </c>
      <c r="PL135" t="s">
        <v>7516</v>
      </c>
      <c r="PM135" t="s">
        <v>7516</v>
      </c>
      <c r="PN135" t="s">
        <v>7515</v>
      </c>
      <c r="PO135" t="s">
        <v>7515</v>
      </c>
      <c r="PP135" t="s">
        <v>7515</v>
      </c>
      <c r="PQ135" t="s">
        <v>7515</v>
      </c>
      <c r="PR135" t="s">
        <v>7515</v>
      </c>
      <c r="PS135" t="s">
        <v>7515</v>
      </c>
      <c r="PT135" t="s">
        <v>7515</v>
      </c>
      <c r="PU135" t="s">
        <v>7515</v>
      </c>
      <c r="PV135" t="s">
        <v>7515</v>
      </c>
      <c r="PW135" t="s">
        <v>7515</v>
      </c>
      <c r="PX135" t="s">
        <v>7515</v>
      </c>
      <c r="PY135" t="s">
        <v>7515</v>
      </c>
      <c r="PZ135" t="s">
        <v>7515</v>
      </c>
      <c r="QA135" t="s">
        <v>7515</v>
      </c>
      <c r="QB135" t="s">
        <v>7515</v>
      </c>
      <c r="QC135" t="s">
        <v>7515</v>
      </c>
      <c r="QE135" t="s">
        <v>7515</v>
      </c>
      <c r="QF135" t="s">
        <v>7515</v>
      </c>
      <c r="QG135" t="s">
        <v>7515</v>
      </c>
      <c r="QH135" t="s">
        <v>7515</v>
      </c>
      <c r="QI135" t="s">
        <v>7515</v>
      </c>
      <c r="QJ135" t="s">
        <v>7515</v>
      </c>
      <c r="QK135" t="s">
        <v>7516</v>
      </c>
      <c r="RP135">
        <f t="shared" si="2"/>
        <v>3</v>
      </c>
      <c r="RS135">
        <f t="shared" si="3"/>
        <v>3</v>
      </c>
    </row>
    <row r="136" spans="1:487" x14ac:dyDescent="0.3">
      <c r="A136">
        <v>70123</v>
      </c>
      <c r="B136">
        <v>366</v>
      </c>
      <c r="C136">
        <v>0</v>
      </c>
      <c r="D136">
        <v>5</v>
      </c>
      <c r="E136">
        <v>16</v>
      </c>
      <c r="F136">
        <v>80</v>
      </c>
      <c r="G136">
        <v>102</v>
      </c>
      <c r="H136">
        <v>10</v>
      </c>
      <c r="I136" t="s">
        <v>6793</v>
      </c>
      <c r="J136" t="s">
        <v>6793</v>
      </c>
      <c r="O136" t="s">
        <v>6793</v>
      </c>
      <c r="P136" t="s">
        <v>7516</v>
      </c>
      <c r="Q136" t="s">
        <v>7516</v>
      </c>
      <c r="R136" t="s">
        <v>7515</v>
      </c>
      <c r="S136" t="s">
        <v>7515</v>
      </c>
      <c r="T136" t="s">
        <v>7515</v>
      </c>
      <c r="U136" t="s">
        <v>7515</v>
      </c>
      <c r="V136" t="s">
        <v>7515</v>
      </c>
      <c r="W136" t="s">
        <v>7515</v>
      </c>
      <c r="X136" t="s">
        <v>7515</v>
      </c>
      <c r="Y136" t="s">
        <v>7515</v>
      </c>
      <c r="Z136" t="s">
        <v>7515</v>
      </c>
      <c r="AA136" t="s">
        <v>7515</v>
      </c>
      <c r="AB136" t="s">
        <v>7515</v>
      </c>
      <c r="AC136" t="s">
        <v>7515</v>
      </c>
      <c r="AD136" t="s">
        <v>7515</v>
      </c>
      <c r="AE136" t="s">
        <v>7515</v>
      </c>
      <c r="AF136" t="s">
        <v>7515</v>
      </c>
      <c r="AG136" t="s">
        <v>7515</v>
      </c>
      <c r="AH136" t="s">
        <v>7515</v>
      </c>
      <c r="AI136" t="s">
        <v>7517</v>
      </c>
      <c r="AL136">
        <v>0</v>
      </c>
      <c r="AM136">
        <v>5</v>
      </c>
      <c r="AN136" t="s">
        <v>6845</v>
      </c>
      <c r="AQ136" t="s">
        <v>6994</v>
      </c>
      <c r="AR136" t="s">
        <v>6794</v>
      </c>
      <c r="AS136" t="s">
        <v>6794</v>
      </c>
      <c r="AT136" t="s">
        <v>6</v>
      </c>
      <c r="AU136" t="s">
        <v>6</v>
      </c>
      <c r="AV136" t="s">
        <v>7568</v>
      </c>
      <c r="AW136" t="s">
        <v>6794</v>
      </c>
      <c r="AX136" t="s">
        <v>6793</v>
      </c>
      <c r="AY136" t="s">
        <v>6814</v>
      </c>
      <c r="BA136" t="s">
        <v>7553</v>
      </c>
      <c r="BB136" t="s">
        <v>7551</v>
      </c>
      <c r="BC136" t="s">
        <v>6793</v>
      </c>
      <c r="BD136" t="s">
        <v>6794</v>
      </c>
      <c r="BE136" t="s">
        <v>6794</v>
      </c>
      <c r="BF136" t="s">
        <v>6793</v>
      </c>
      <c r="BH136" t="s">
        <v>6794</v>
      </c>
      <c r="BI136" t="s">
        <v>6794</v>
      </c>
      <c r="BJ136" t="s">
        <v>6794</v>
      </c>
      <c r="BK136" t="s">
        <v>6794</v>
      </c>
      <c r="BL136" t="s">
        <v>6794</v>
      </c>
      <c r="BM136" t="s">
        <v>7024</v>
      </c>
      <c r="BN136" t="s">
        <v>6</v>
      </c>
      <c r="BO136" t="s">
        <v>6794</v>
      </c>
      <c r="BQ136" t="s">
        <v>7547</v>
      </c>
      <c r="BR136" t="s">
        <v>7532</v>
      </c>
      <c r="BS136" t="s">
        <v>7519</v>
      </c>
      <c r="BT136" t="s">
        <v>7576</v>
      </c>
      <c r="BU136" t="s">
        <v>7559</v>
      </c>
      <c r="BV136" t="s">
        <v>7543</v>
      </c>
      <c r="BW136" t="s">
        <v>7515</v>
      </c>
      <c r="BX136" t="s">
        <v>7515</v>
      </c>
      <c r="BY136" t="s">
        <v>7515</v>
      </c>
      <c r="BZ136" t="s">
        <v>7515</v>
      </c>
      <c r="CA136" t="s">
        <v>7515</v>
      </c>
      <c r="CB136" t="s">
        <v>7515</v>
      </c>
      <c r="CC136" t="s">
        <v>7515</v>
      </c>
      <c r="CD136" t="s">
        <v>7516</v>
      </c>
      <c r="CE136" t="s">
        <v>7515</v>
      </c>
      <c r="CF136" t="s">
        <v>7515</v>
      </c>
      <c r="CG136" t="s">
        <v>7515</v>
      </c>
      <c r="CH136" t="s">
        <v>7515</v>
      </c>
      <c r="CI136" t="s">
        <v>6794</v>
      </c>
      <c r="CJ136" t="s">
        <v>6793</v>
      </c>
      <c r="CO136" t="s">
        <v>6793</v>
      </c>
      <c r="CP136" t="s">
        <v>6794</v>
      </c>
      <c r="CQ136" t="s">
        <v>6794</v>
      </c>
      <c r="CR136" t="s">
        <v>6793</v>
      </c>
      <c r="CS136" t="s">
        <v>6794</v>
      </c>
      <c r="CT136" t="s">
        <v>6793</v>
      </c>
      <c r="CU136" t="s">
        <v>6794</v>
      </c>
      <c r="CV136" t="s">
        <v>6793</v>
      </c>
      <c r="CW136" t="s">
        <v>6794</v>
      </c>
      <c r="CX136" t="s">
        <v>7520</v>
      </c>
      <c r="CY136" t="s">
        <v>7613</v>
      </c>
      <c r="CZ136" t="s">
        <v>7536</v>
      </c>
      <c r="DA136" t="s">
        <v>6793</v>
      </c>
      <c r="DB136">
        <v>2</v>
      </c>
      <c r="DC136">
        <v>2</v>
      </c>
      <c r="DD136">
        <v>3</v>
      </c>
      <c r="DE136" t="s">
        <v>6794</v>
      </c>
      <c r="EA136">
        <v>1</v>
      </c>
      <c r="EB136" t="s">
        <v>7584</v>
      </c>
      <c r="EJ136" t="s">
        <v>6794</v>
      </c>
      <c r="EP136" t="s">
        <v>6794</v>
      </c>
      <c r="OI136" t="s">
        <v>7526</v>
      </c>
      <c r="OJ136" t="s">
        <v>7527</v>
      </c>
      <c r="OK136" t="s">
        <v>7527</v>
      </c>
      <c r="OL136" t="s">
        <v>7526</v>
      </c>
      <c r="OM136" t="s">
        <v>7528</v>
      </c>
      <c r="ON136" t="s">
        <v>7529</v>
      </c>
      <c r="OO136" t="s">
        <v>7528</v>
      </c>
      <c r="OP136">
        <v>1</v>
      </c>
      <c r="OQ136" t="s">
        <v>28</v>
      </c>
      <c r="OR136" t="s">
        <v>212</v>
      </c>
      <c r="OS136">
        <v>2007</v>
      </c>
      <c r="OT136">
        <v>3</v>
      </c>
      <c r="OU136">
        <v>1</v>
      </c>
      <c r="OV136">
        <v>3</v>
      </c>
      <c r="OW136">
        <v>0</v>
      </c>
      <c r="OX136">
        <v>1</v>
      </c>
      <c r="OY136">
        <v>35</v>
      </c>
      <c r="QE136" t="s">
        <v>7515</v>
      </c>
      <c r="QF136" t="s">
        <v>7515</v>
      </c>
      <c r="QG136" t="s">
        <v>7515</v>
      </c>
      <c r="QH136" t="s">
        <v>7516</v>
      </c>
      <c r="QI136" t="s">
        <v>7515</v>
      </c>
      <c r="QJ136" t="s">
        <v>7515</v>
      </c>
      <c r="QK136" t="s">
        <v>7515</v>
      </c>
      <c r="RP136">
        <f t="shared" si="2"/>
        <v>-1</v>
      </c>
      <c r="RS136">
        <f t="shared" si="3"/>
        <v>3</v>
      </c>
    </row>
    <row r="137" spans="1:487" x14ac:dyDescent="0.3">
      <c r="A137">
        <v>70124</v>
      </c>
      <c r="B137">
        <v>368</v>
      </c>
      <c r="C137">
        <v>0</v>
      </c>
      <c r="D137">
        <v>5</v>
      </c>
      <c r="E137">
        <v>24</v>
      </c>
      <c r="F137">
        <v>74</v>
      </c>
      <c r="G137">
        <v>102</v>
      </c>
      <c r="H137">
        <v>16</v>
      </c>
      <c r="I137" t="s">
        <v>6793</v>
      </c>
      <c r="J137" t="s">
        <v>6793</v>
      </c>
      <c r="O137" t="s">
        <v>6793</v>
      </c>
      <c r="P137" t="s">
        <v>7515</v>
      </c>
      <c r="Q137" t="s">
        <v>7516</v>
      </c>
      <c r="R137" t="s">
        <v>7515</v>
      </c>
      <c r="S137" t="s">
        <v>7515</v>
      </c>
      <c r="T137" t="s">
        <v>7515</v>
      </c>
      <c r="U137" t="s">
        <v>7515</v>
      </c>
      <c r="V137" t="s">
        <v>7515</v>
      </c>
      <c r="W137" t="s">
        <v>7515</v>
      </c>
      <c r="X137" t="s">
        <v>7515</v>
      </c>
      <c r="Y137" t="s">
        <v>7515</v>
      </c>
      <c r="Z137" t="s">
        <v>7515</v>
      </c>
      <c r="AA137" t="s">
        <v>7515</v>
      </c>
      <c r="AB137" t="s">
        <v>7515</v>
      </c>
      <c r="AC137" t="s">
        <v>7515</v>
      </c>
      <c r="AD137" t="s">
        <v>7515</v>
      </c>
      <c r="AE137" t="s">
        <v>7515</v>
      </c>
      <c r="AF137" t="s">
        <v>7515</v>
      </c>
      <c r="AG137" t="s">
        <v>7515</v>
      </c>
      <c r="AH137" t="s">
        <v>7515</v>
      </c>
      <c r="AI137" t="s">
        <v>7517</v>
      </c>
      <c r="AL137" t="s">
        <v>7547</v>
      </c>
      <c r="AM137" t="s">
        <v>7547</v>
      </c>
      <c r="AN137" t="s">
        <v>7560</v>
      </c>
      <c r="AQ137" t="s">
        <v>6993</v>
      </c>
      <c r="AR137" t="s">
        <v>6794</v>
      </c>
      <c r="AS137" t="s">
        <v>6794</v>
      </c>
      <c r="AT137" t="s">
        <v>6</v>
      </c>
      <c r="AU137" t="s">
        <v>6</v>
      </c>
      <c r="AV137" t="s">
        <v>6757</v>
      </c>
      <c r="AW137" t="s">
        <v>6794</v>
      </c>
      <c r="AX137" t="s">
        <v>6794</v>
      </c>
      <c r="AY137" t="s">
        <v>6814</v>
      </c>
      <c r="BA137" t="s">
        <v>6991</v>
      </c>
      <c r="BB137" t="s">
        <v>7583</v>
      </c>
      <c r="BC137" t="s">
        <v>6794</v>
      </c>
      <c r="BD137" t="s">
        <v>6794</v>
      </c>
      <c r="BE137" t="s">
        <v>6793</v>
      </c>
      <c r="BF137" t="s">
        <v>6794</v>
      </c>
      <c r="BH137" t="s">
        <v>6794</v>
      </c>
      <c r="BI137" t="s">
        <v>6794</v>
      </c>
      <c r="BJ137" t="s">
        <v>6793</v>
      </c>
      <c r="BK137" t="s">
        <v>6793</v>
      </c>
      <c r="BL137" t="s">
        <v>6794</v>
      </c>
      <c r="BM137" t="s">
        <v>7024</v>
      </c>
      <c r="BN137" t="s">
        <v>7027</v>
      </c>
      <c r="BO137" t="s">
        <v>6794</v>
      </c>
      <c r="BQ137" t="s">
        <v>7547</v>
      </c>
      <c r="BR137" t="s">
        <v>6</v>
      </c>
      <c r="BS137" t="s">
        <v>7519</v>
      </c>
      <c r="BT137" t="s">
        <v>6</v>
      </c>
      <c r="BU137" t="s">
        <v>7559</v>
      </c>
      <c r="BV137" t="s">
        <v>7569</v>
      </c>
      <c r="BW137" t="s">
        <v>7515</v>
      </c>
      <c r="BX137" t="s">
        <v>7515</v>
      </c>
      <c r="BY137" t="s">
        <v>7516</v>
      </c>
      <c r="BZ137" t="s">
        <v>7515</v>
      </c>
      <c r="CA137" t="s">
        <v>7515</v>
      </c>
      <c r="CB137" t="s">
        <v>7515</v>
      </c>
      <c r="CC137" t="s">
        <v>7515</v>
      </c>
      <c r="CD137" t="s">
        <v>7515</v>
      </c>
      <c r="CE137" t="s">
        <v>7515</v>
      </c>
      <c r="CF137" t="s">
        <v>7515</v>
      </c>
      <c r="CG137" t="s">
        <v>7515</v>
      </c>
      <c r="CH137" t="s">
        <v>7515</v>
      </c>
      <c r="CI137" t="s">
        <v>6793</v>
      </c>
      <c r="CJ137" t="s">
        <v>6793</v>
      </c>
      <c r="CO137" t="s">
        <v>6793</v>
      </c>
      <c r="CP137" t="s">
        <v>6793</v>
      </c>
      <c r="CQ137" t="s">
        <v>6794</v>
      </c>
      <c r="CR137" t="s">
        <v>6793</v>
      </c>
      <c r="CS137" t="s">
        <v>6794</v>
      </c>
      <c r="CT137" t="s">
        <v>6794</v>
      </c>
      <c r="CU137" t="s">
        <v>6794</v>
      </c>
      <c r="CV137" t="s">
        <v>6793</v>
      </c>
      <c r="CW137" t="s">
        <v>6793</v>
      </c>
      <c r="CX137" t="s">
        <v>7520</v>
      </c>
      <c r="CY137" t="s">
        <v>7521</v>
      </c>
      <c r="CZ137" t="s">
        <v>7587</v>
      </c>
      <c r="DA137" t="s">
        <v>6794</v>
      </c>
      <c r="DB137">
        <v>2</v>
      </c>
      <c r="DC137">
        <v>2</v>
      </c>
      <c r="DD137">
        <v>3</v>
      </c>
      <c r="EA137">
        <v>1</v>
      </c>
      <c r="EB137" t="s">
        <v>7584</v>
      </c>
      <c r="EP137" t="s">
        <v>6794</v>
      </c>
      <c r="OM137" t="s">
        <v>7528</v>
      </c>
      <c r="ON137" t="s">
        <v>7529</v>
      </c>
      <c r="OO137" t="s">
        <v>7528</v>
      </c>
      <c r="OP137">
        <v>1</v>
      </c>
      <c r="OQ137" t="s">
        <v>28</v>
      </c>
      <c r="OR137" t="s">
        <v>265</v>
      </c>
      <c r="OS137">
        <v>2007</v>
      </c>
      <c r="OT137">
        <v>6</v>
      </c>
      <c r="OU137">
        <v>1</v>
      </c>
      <c r="OV137">
        <v>6</v>
      </c>
      <c r="OW137">
        <v>0</v>
      </c>
      <c r="OX137">
        <v>1</v>
      </c>
      <c r="OY137">
        <v>35</v>
      </c>
      <c r="QE137" t="s">
        <v>7515</v>
      </c>
      <c r="QF137" t="s">
        <v>7515</v>
      </c>
      <c r="QG137" t="s">
        <v>7515</v>
      </c>
      <c r="QH137" t="s">
        <v>7515</v>
      </c>
      <c r="QI137" t="s">
        <v>7515</v>
      </c>
      <c r="QJ137" t="s">
        <v>7516</v>
      </c>
      <c r="QK137" t="s">
        <v>7515</v>
      </c>
      <c r="RP137">
        <f t="shared" si="2"/>
        <v>-1</v>
      </c>
      <c r="RS137">
        <f t="shared" si="3"/>
        <v>3</v>
      </c>
    </row>
    <row r="138" spans="1:487" x14ac:dyDescent="0.3">
      <c r="A138">
        <v>70125</v>
      </c>
      <c r="B138">
        <v>370</v>
      </c>
      <c r="C138">
        <v>0</v>
      </c>
      <c r="D138">
        <v>5</v>
      </c>
      <c r="E138">
        <v>12</v>
      </c>
      <c r="F138">
        <v>98</v>
      </c>
      <c r="G138">
        <v>102</v>
      </c>
      <c r="H138">
        <v>15</v>
      </c>
      <c r="I138" t="s">
        <v>6793</v>
      </c>
      <c r="J138" t="s">
        <v>6793</v>
      </c>
      <c r="O138" t="s">
        <v>6793</v>
      </c>
      <c r="P138" t="s">
        <v>7515</v>
      </c>
      <c r="Q138" t="s">
        <v>7515</v>
      </c>
      <c r="R138" t="s">
        <v>7515</v>
      </c>
      <c r="S138" t="s">
        <v>7515</v>
      </c>
      <c r="T138" t="s">
        <v>7515</v>
      </c>
      <c r="U138" t="s">
        <v>7515</v>
      </c>
      <c r="V138" t="s">
        <v>7515</v>
      </c>
      <c r="W138" t="s">
        <v>7515</v>
      </c>
      <c r="X138" t="s">
        <v>7515</v>
      </c>
      <c r="Y138" t="s">
        <v>7515</v>
      </c>
      <c r="Z138" t="s">
        <v>7515</v>
      </c>
      <c r="AA138" t="s">
        <v>7515</v>
      </c>
      <c r="AB138" t="s">
        <v>7515</v>
      </c>
      <c r="AC138" t="s">
        <v>7515</v>
      </c>
      <c r="AD138" t="s">
        <v>7515</v>
      </c>
      <c r="AE138" t="s">
        <v>7515</v>
      </c>
      <c r="AF138" t="s">
        <v>7515</v>
      </c>
      <c r="AG138" t="s">
        <v>7516</v>
      </c>
      <c r="AH138" t="s">
        <v>7515</v>
      </c>
      <c r="AI138" t="s">
        <v>6796</v>
      </c>
      <c r="AQ138" t="s">
        <v>6985</v>
      </c>
      <c r="AR138" t="s">
        <v>6793</v>
      </c>
      <c r="AS138" t="s">
        <v>6793</v>
      </c>
      <c r="AT138" t="s">
        <v>6</v>
      </c>
      <c r="AU138" t="s">
        <v>6</v>
      </c>
      <c r="AV138" t="s">
        <v>6988</v>
      </c>
      <c r="AW138" t="s">
        <v>6793</v>
      </c>
      <c r="AX138" t="s">
        <v>6793</v>
      </c>
      <c r="AY138" t="s">
        <v>6813</v>
      </c>
      <c r="AZ138" t="s">
        <v>7531</v>
      </c>
      <c r="BA138" t="s">
        <v>6991</v>
      </c>
      <c r="BC138" t="s">
        <v>6794</v>
      </c>
      <c r="BD138" t="s">
        <v>6794</v>
      </c>
      <c r="BE138" t="s">
        <v>6794</v>
      </c>
      <c r="BF138" t="s">
        <v>6794</v>
      </c>
      <c r="BG138" t="s">
        <v>6793</v>
      </c>
      <c r="BH138" t="s">
        <v>6793</v>
      </c>
      <c r="BI138" t="s">
        <v>6794</v>
      </c>
      <c r="BJ138" t="s">
        <v>6793</v>
      </c>
      <c r="BK138" t="s">
        <v>6794</v>
      </c>
      <c r="BL138" t="s">
        <v>6794</v>
      </c>
      <c r="BM138" t="s">
        <v>7025</v>
      </c>
      <c r="BN138" t="s">
        <v>7028</v>
      </c>
      <c r="BO138" t="s">
        <v>6794</v>
      </c>
      <c r="BQ138">
        <v>20</v>
      </c>
      <c r="BR138">
        <v>50</v>
      </c>
      <c r="BS138" t="s">
        <v>7533</v>
      </c>
      <c r="BT138" t="s">
        <v>6</v>
      </c>
      <c r="BU138" t="s">
        <v>7559</v>
      </c>
      <c r="BV138" t="s">
        <v>7561</v>
      </c>
      <c r="BW138" t="s">
        <v>7515</v>
      </c>
      <c r="BX138" t="s">
        <v>7516</v>
      </c>
      <c r="BY138" t="s">
        <v>7515</v>
      </c>
      <c r="BZ138" t="s">
        <v>7515</v>
      </c>
      <c r="CA138" t="s">
        <v>7515</v>
      </c>
      <c r="CB138" t="s">
        <v>7515</v>
      </c>
      <c r="CC138" t="s">
        <v>7515</v>
      </c>
      <c r="CD138" t="s">
        <v>7515</v>
      </c>
      <c r="CE138" t="s">
        <v>7515</v>
      </c>
      <c r="CF138" t="s">
        <v>7515</v>
      </c>
      <c r="CG138" t="s">
        <v>7515</v>
      </c>
      <c r="CH138" t="s">
        <v>7515</v>
      </c>
      <c r="CI138" t="s">
        <v>6793</v>
      </c>
      <c r="CJ138" t="s">
        <v>6794</v>
      </c>
      <c r="CO138" t="s">
        <v>6793</v>
      </c>
      <c r="CP138" t="s">
        <v>6793</v>
      </c>
      <c r="CQ138" t="s">
        <v>6794</v>
      </c>
      <c r="CR138" t="s">
        <v>6793</v>
      </c>
      <c r="CS138" t="s">
        <v>6793</v>
      </c>
      <c r="CT138" t="s">
        <v>6794</v>
      </c>
      <c r="CU138" t="s">
        <v>6794</v>
      </c>
      <c r="CV138" t="s">
        <v>6793</v>
      </c>
      <c r="CW138" t="s">
        <v>6794</v>
      </c>
      <c r="CX138" t="s">
        <v>7520</v>
      </c>
      <c r="CY138" t="s">
        <v>7521</v>
      </c>
      <c r="CZ138" t="s">
        <v>7522</v>
      </c>
      <c r="DA138" t="s">
        <v>6793</v>
      </c>
      <c r="DB138">
        <v>1</v>
      </c>
      <c r="DC138">
        <v>3</v>
      </c>
      <c r="DD138">
        <v>2</v>
      </c>
      <c r="DE138" t="s">
        <v>6794</v>
      </c>
      <c r="EA138">
        <v>2</v>
      </c>
      <c r="EC138">
        <v>0</v>
      </c>
      <c r="ED138">
        <v>0</v>
      </c>
      <c r="EE138">
        <v>2</v>
      </c>
      <c r="EF138">
        <v>0</v>
      </c>
      <c r="EG138">
        <v>0</v>
      </c>
      <c r="EH138">
        <v>0</v>
      </c>
      <c r="EI138">
        <v>0</v>
      </c>
      <c r="EJ138" t="s">
        <v>6794</v>
      </c>
      <c r="EP138" t="s">
        <v>6793</v>
      </c>
      <c r="EQ138" t="s">
        <v>7538</v>
      </c>
      <c r="ER138" t="s">
        <v>7558</v>
      </c>
      <c r="ES138">
        <v>2006</v>
      </c>
      <c r="EW138" t="s">
        <v>6966</v>
      </c>
      <c r="LS138" t="s">
        <v>7524</v>
      </c>
      <c r="LT138" t="s">
        <v>7558</v>
      </c>
      <c r="LU138">
        <v>2006</v>
      </c>
      <c r="LW138" t="s">
        <v>7527</v>
      </c>
      <c r="LX138" t="s">
        <v>7527</v>
      </c>
      <c r="LY138" t="s">
        <v>6966</v>
      </c>
      <c r="OI138" t="s">
        <v>7527</v>
      </c>
      <c r="OJ138" t="s">
        <v>7526</v>
      </c>
      <c r="OK138" t="s">
        <v>7527</v>
      </c>
      <c r="OL138" t="s">
        <v>7526</v>
      </c>
      <c r="OM138" t="s">
        <v>7528</v>
      </c>
      <c r="ON138" t="s">
        <v>7539</v>
      </c>
      <c r="OO138" t="s">
        <v>7528</v>
      </c>
      <c r="OP138">
        <v>1</v>
      </c>
      <c r="OQ138" t="s">
        <v>28</v>
      </c>
      <c r="OR138" t="s">
        <v>265</v>
      </c>
      <c r="OS138">
        <v>2007</v>
      </c>
      <c r="OT138">
        <v>7</v>
      </c>
      <c r="OU138">
        <v>1</v>
      </c>
      <c r="OV138">
        <v>7</v>
      </c>
      <c r="OW138">
        <v>1</v>
      </c>
      <c r="OX138">
        <v>0</v>
      </c>
      <c r="OY138">
        <v>35</v>
      </c>
      <c r="OZ138" t="s">
        <v>7515</v>
      </c>
      <c r="PA138" t="s">
        <v>7516</v>
      </c>
      <c r="PB138" t="s">
        <v>7515</v>
      </c>
      <c r="PC138" t="s">
        <v>7515</v>
      </c>
      <c r="PD138" t="s">
        <v>7515</v>
      </c>
      <c r="PE138" t="s">
        <v>7515</v>
      </c>
      <c r="PF138" t="s">
        <v>7515</v>
      </c>
      <c r="PG138" t="s">
        <v>7515</v>
      </c>
      <c r="PH138" t="s">
        <v>7515</v>
      </c>
      <c r="PI138" t="s">
        <v>7515</v>
      </c>
      <c r="PJ138" t="s">
        <v>7515</v>
      </c>
      <c r="PK138" t="s">
        <v>7515</v>
      </c>
      <c r="PL138" t="s">
        <v>7515</v>
      </c>
      <c r="PM138" t="s">
        <v>7515</v>
      </c>
      <c r="PN138" t="s">
        <v>7515</v>
      </c>
      <c r="PO138" t="s">
        <v>7515</v>
      </c>
      <c r="PP138" t="s">
        <v>7515</v>
      </c>
      <c r="PQ138" t="s">
        <v>7515</v>
      </c>
      <c r="PR138" t="s">
        <v>7515</v>
      </c>
      <c r="PS138" t="s">
        <v>7515</v>
      </c>
      <c r="PT138" t="s">
        <v>7515</v>
      </c>
      <c r="PU138" t="s">
        <v>7515</v>
      </c>
      <c r="PV138" t="s">
        <v>7515</v>
      </c>
      <c r="PW138" t="s">
        <v>7515</v>
      </c>
      <c r="PX138" t="s">
        <v>7516</v>
      </c>
      <c r="PY138" t="s">
        <v>7515</v>
      </c>
      <c r="PZ138" t="s">
        <v>7515</v>
      </c>
      <c r="QA138" t="s">
        <v>7515</v>
      </c>
      <c r="QB138" t="s">
        <v>7515</v>
      </c>
      <c r="QC138" t="s">
        <v>7515</v>
      </c>
      <c r="QE138">
        <v>-5</v>
      </c>
      <c r="QF138">
        <v>-5</v>
      </c>
      <c r="QG138">
        <v>-5</v>
      </c>
      <c r="QH138">
        <v>-5</v>
      </c>
      <c r="QI138">
        <v>-5</v>
      </c>
      <c r="QJ138">
        <v>-5</v>
      </c>
      <c r="QK138">
        <v>-5</v>
      </c>
      <c r="RP138">
        <f t="shared" si="2"/>
        <v>-1</v>
      </c>
      <c r="RS138">
        <f t="shared" si="3"/>
        <v>4</v>
      </c>
    </row>
    <row r="139" spans="1:487" x14ac:dyDescent="0.3">
      <c r="A139">
        <v>70126</v>
      </c>
      <c r="B139">
        <v>374</v>
      </c>
      <c r="C139">
        <v>0</v>
      </c>
      <c r="D139">
        <v>5</v>
      </c>
      <c r="E139">
        <v>14</v>
      </c>
      <c r="F139">
        <v>88</v>
      </c>
      <c r="G139">
        <v>102</v>
      </c>
      <c r="H139">
        <v>4</v>
      </c>
      <c r="I139" t="s">
        <v>6793</v>
      </c>
      <c r="J139" t="s">
        <v>6793</v>
      </c>
      <c r="O139" t="s">
        <v>6793</v>
      </c>
      <c r="P139" t="s">
        <v>7515</v>
      </c>
      <c r="Q139" t="s">
        <v>7515</v>
      </c>
      <c r="R139" t="s">
        <v>7515</v>
      </c>
      <c r="S139" t="s">
        <v>7515</v>
      </c>
      <c r="T139" t="s">
        <v>7515</v>
      </c>
      <c r="U139" t="s">
        <v>7515</v>
      </c>
      <c r="V139" t="s">
        <v>7515</v>
      </c>
      <c r="W139" t="s">
        <v>7515</v>
      </c>
      <c r="X139" t="s">
        <v>7515</v>
      </c>
      <c r="Y139" t="s">
        <v>7515</v>
      </c>
      <c r="Z139" t="s">
        <v>7515</v>
      </c>
      <c r="AA139" t="s">
        <v>7515</v>
      </c>
      <c r="AB139" t="s">
        <v>7515</v>
      </c>
      <c r="AC139" t="s">
        <v>7515</v>
      </c>
      <c r="AD139" t="s">
        <v>7515</v>
      </c>
      <c r="AE139" t="s">
        <v>7515</v>
      </c>
      <c r="AF139" t="s">
        <v>7515</v>
      </c>
      <c r="AG139" t="s">
        <v>7516</v>
      </c>
      <c r="AH139" t="s">
        <v>7515</v>
      </c>
      <c r="AI139" t="s">
        <v>7517</v>
      </c>
      <c r="AL139">
        <v>9</v>
      </c>
      <c r="AM139">
        <v>0</v>
      </c>
      <c r="AN139" t="s">
        <v>6845</v>
      </c>
      <c r="AQ139" t="s">
        <v>6993</v>
      </c>
      <c r="AR139" t="s">
        <v>6794</v>
      </c>
      <c r="AS139" t="s">
        <v>6794</v>
      </c>
      <c r="AT139">
        <v>0</v>
      </c>
      <c r="AU139">
        <v>5</v>
      </c>
      <c r="AV139" t="s">
        <v>6988</v>
      </c>
      <c r="AW139" t="s">
        <v>6793</v>
      </c>
      <c r="AX139" t="s">
        <v>6793</v>
      </c>
      <c r="AY139" t="s">
        <v>6813</v>
      </c>
      <c r="AZ139" t="s">
        <v>7531</v>
      </c>
      <c r="BA139" t="s">
        <v>6991</v>
      </c>
      <c r="BC139" t="s">
        <v>6793</v>
      </c>
      <c r="BD139" t="s">
        <v>6794</v>
      </c>
      <c r="BE139" t="s">
        <v>6793</v>
      </c>
      <c r="BF139" t="s">
        <v>6794</v>
      </c>
      <c r="BG139" t="s">
        <v>6794</v>
      </c>
      <c r="BH139" t="s">
        <v>6793</v>
      </c>
      <c r="BI139" t="s">
        <v>6793</v>
      </c>
      <c r="BJ139" t="s">
        <v>6794</v>
      </c>
      <c r="BK139" t="s">
        <v>6794</v>
      </c>
      <c r="BL139" t="s">
        <v>6794</v>
      </c>
      <c r="BM139" t="s">
        <v>7022</v>
      </c>
      <c r="BN139" t="s">
        <v>7021</v>
      </c>
      <c r="BO139" t="s">
        <v>6794</v>
      </c>
      <c r="BQ139">
        <v>50</v>
      </c>
      <c r="BR139" t="s">
        <v>6</v>
      </c>
      <c r="BS139" t="s">
        <v>7533</v>
      </c>
      <c r="BT139" t="s">
        <v>6</v>
      </c>
      <c r="BU139" t="s">
        <v>7559</v>
      </c>
      <c r="BV139" t="s">
        <v>7561</v>
      </c>
      <c r="BW139" t="s">
        <v>7515</v>
      </c>
      <c r="BX139" t="s">
        <v>7516</v>
      </c>
      <c r="BY139" t="s">
        <v>7515</v>
      </c>
      <c r="BZ139" t="s">
        <v>7515</v>
      </c>
      <c r="CA139" t="s">
        <v>7515</v>
      </c>
      <c r="CB139" t="s">
        <v>7515</v>
      </c>
      <c r="CC139" t="s">
        <v>7515</v>
      </c>
      <c r="CD139" t="s">
        <v>7515</v>
      </c>
      <c r="CE139" t="s">
        <v>7515</v>
      </c>
      <c r="CF139" t="s">
        <v>7515</v>
      </c>
      <c r="CG139" t="s">
        <v>7515</v>
      </c>
      <c r="CH139" t="s">
        <v>7515</v>
      </c>
      <c r="CI139" t="s">
        <v>6793</v>
      </c>
      <c r="CJ139" t="s">
        <v>6794</v>
      </c>
      <c r="CO139" t="s">
        <v>6793</v>
      </c>
      <c r="CP139" t="s">
        <v>6793</v>
      </c>
      <c r="CQ139" t="s">
        <v>6794</v>
      </c>
      <c r="CR139" t="s">
        <v>6794</v>
      </c>
      <c r="CS139" t="s">
        <v>6794</v>
      </c>
      <c r="CT139" t="s">
        <v>6794</v>
      </c>
      <c r="CU139" t="s">
        <v>6794</v>
      </c>
      <c r="CV139" t="s">
        <v>6793</v>
      </c>
      <c r="CW139" t="s">
        <v>6794</v>
      </c>
      <c r="CX139" t="s">
        <v>7520</v>
      </c>
      <c r="CY139" t="s">
        <v>7521</v>
      </c>
      <c r="CZ139" t="s">
        <v>7587</v>
      </c>
      <c r="DA139" t="s">
        <v>6793</v>
      </c>
      <c r="DB139">
        <v>3</v>
      </c>
      <c r="DC139">
        <v>4</v>
      </c>
      <c r="DD139">
        <v>4</v>
      </c>
      <c r="DE139" t="s">
        <v>6794</v>
      </c>
      <c r="EA139">
        <v>2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2</v>
      </c>
      <c r="EJ139" t="s">
        <v>6794</v>
      </c>
      <c r="EP139" t="s">
        <v>6794</v>
      </c>
      <c r="OI139" t="s">
        <v>7526</v>
      </c>
      <c r="OJ139" t="s">
        <v>7526</v>
      </c>
      <c r="OK139" t="s">
        <v>7527</v>
      </c>
      <c r="OL139" t="s">
        <v>7527</v>
      </c>
      <c r="OM139" t="s">
        <v>7528</v>
      </c>
      <c r="ON139" t="s">
        <v>7539</v>
      </c>
      <c r="OO139" t="s">
        <v>7528</v>
      </c>
      <c r="OP139">
        <v>1</v>
      </c>
      <c r="OQ139" t="s">
        <v>28</v>
      </c>
      <c r="OR139" t="s">
        <v>7549</v>
      </c>
      <c r="OS139">
        <v>2007</v>
      </c>
      <c r="OT139">
        <v>12</v>
      </c>
      <c r="OU139">
        <v>1</v>
      </c>
      <c r="OV139">
        <v>12</v>
      </c>
      <c r="OW139">
        <v>0</v>
      </c>
      <c r="OX139">
        <v>1</v>
      </c>
      <c r="OY139">
        <v>35</v>
      </c>
      <c r="QE139" t="s">
        <v>7516</v>
      </c>
      <c r="QF139" t="s">
        <v>7515</v>
      </c>
      <c r="QG139" t="s">
        <v>7515</v>
      </c>
      <c r="QH139" t="s">
        <v>7515</v>
      </c>
      <c r="QI139" t="s">
        <v>7515</v>
      </c>
      <c r="QJ139" t="s">
        <v>7515</v>
      </c>
      <c r="QK139" t="s">
        <v>7515</v>
      </c>
      <c r="RP139">
        <f t="shared" si="2"/>
        <v>5</v>
      </c>
      <c r="RS139">
        <f t="shared" si="3"/>
        <v>2</v>
      </c>
    </row>
    <row r="140" spans="1:487" x14ac:dyDescent="0.3">
      <c r="A140">
        <v>70127</v>
      </c>
      <c r="B140">
        <v>375</v>
      </c>
      <c r="C140">
        <v>0</v>
      </c>
      <c r="D140">
        <v>5</v>
      </c>
      <c r="E140">
        <v>16</v>
      </c>
      <c r="F140">
        <v>96</v>
      </c>
      <c r="G140">
        <v>102</v>
      </c>
      <c r="H140">
        <v>9</v>
      </c>
      <c r="I140" t="s">
        <v>6793</v>
      </c>
      <c r="J140" t="s">
        <v>6793</v>
      </c>
      <c r="O140" t="s">
        <v>6793</v>
      </c>
      <c r="P140" t="s">
        <v>7515</v>
      </c>
      <c r="Q140" t="s">
        <v>7516</v>
      </c>
      <c r="R140" t="s">
        <v>7515</v>
      </c>
      <c r="S140" t="s">
        <v>7515</v>
      </c>
      <c r="T140" t="s">
        <v>7515</v>
      </c>
      <c r="U140" t="s">
        <v>7515</v>
      </c>
      <c r="V140" t="s">
        <v>7515</v>
      </c>
      <c r="W140" t="s">
        <v>7515</v>
      </c>
      <c r="X140" t="s">
        <v>7515</v>
      </c>
      <c r="Y140" t="s">
        <v>7516</v>
      </c>
      <c r="Z140" t="s">
        <v>7516</v>
      </c>
      <c r="AA140" t="s">
        <v>7515</v>
      </c>
      <c r="AB140" t="s">
        <v>7515</v>
      </c>
      <c r="AC140" t="s">
        <v>7515</v>
      </c>
      <c r="AD140" t="s">
        <v>7515</v>
      </c>
      <c r="AE140" t="s">
        <v>7515</v>
      </c>
      <c r="AF140" t="s">
        <v>7515</v>
      </c>
      <c r="AG140" t="s">
        <v>7515</v>
      </c>
      <c r="AH140" t="s">
        <v>7515</v>
      </c>
      <c r="AI140" t="s">
        <v>6796</v>
      </c>
      <c r="AQ140" t="s">
        <v>6985</v>
      </c>
      <c r="AR140" t="s">
        <v>6793</v>
      </c>
      <c r="AS140" t="s">
        <v>6793</v>
      </c>
      <c r="AT140">
        <v>0</v>
      </c>
      <c r="AU140">
        <v>18</v>
      </c>
      <c r="AV140" t="s">
        <v>6988</v>
      </c>
      <c r="AW140" t="s">
        <v>6794</v>
      </c>
      <c r="AX140" t="s">
        <v>6794</v>
      </c>
      <c r="AY140" t="s">
        <v>6813</v>
      </c>
      <c r="AZ140" t="s">
        <v>6</v>
      </c>
      <c r="BA140" t="s">
        <v>7518</v>
      </c>
      <c r="BC140" t="s">
        <v>6793</v>
      </c>
      <c r="BD140" t="s">
        <v>6794</v>
      </c>
      <c r="BE140" t="s">
        <v>6793</v>
      </c>
      <c r="BF140" t="s">
        <v>6793</v>
      </c>
      <c r="BG140" t="s">
        <v>6793</v>
      </c>
      <c r="BH140" t="s">
        <v>6794</v>
      </c>
      <c r="BI140" t="s">
        <v>6794</v>
      </c>
      <c r="BJ140" t="s">
        <v>6793</v>
      </c>
      <c r="BK140" t="s">
        <v>6794</v>
      </c>
      <c r="BL140" t="s">
        <v>6794</v>
      </c>
      <c r="BM140" t="s">
        <v>6</v>
      </c>
      <c r="BN140" t="s">
        <v>6</v>
      </c>
      <c r="BO140" t="s">
        <v>6794</v>
      </c>
      <c r="BQ140">
        <v>25</v>
      </c>
      <c r="BR140" t="s">
        <v>6</v>
      </c>
      <c r="BS140" t="s">
        <v>7519</v>
      </c>
      <c r="BT140" t="s">
        <v>6</v>
      </c>
      <c r="BU140" t="s">
        <v>7559</v>
      </c>
      <c r="BV140" t="s">
        <v>7535</v>
      </c>
      <c r="BW140" t="s">
        <v>7516</v>
      </c>
      <c r="BX140" t="s">
        <v>7515</v>
      </c>
      <c r="BY140" t="s">
        <v>7515</v>
      </c>
      <c r="BZ140" t="s">
        <v>7515</v>
      </c>
      <c r="CA140" t="s">
        <v>7515</v>
      </c>
      <c r="CB140" t="s">
        <v>7515</v>
      </c>
      <c r="CC140" t="s">
        <v>7515</v>
      </c>
      <c r="CD140" t="s">
        <v>7515</v>
      </c>
      <c r="CE140" t="s">
        <v>7515</v>
      </c>
      <c r="CF140" t="s">
        <v>7515</v>
      </c>
      <c r="CG140" t="s">
        <v>7515</v>
      </c>
      <c r="CH140" t="s">
        <v>7515</v>
      </c>
      <c r="CI140" t="s">
        <v>6793</v>
      </c>
      <c r="CJ140" t="s">
        <v>6794</v>
      </c>
      <c r="CO140" t="s">
        <v>6793</v>
      </c>
      <c r="CP140" t="s">
        <v>6793</v>
      </c>
      <c r="CQ140" t="s">
        <v>6794</v>
      </c>
      <c r="CR140" t="s">
        <v>6794</v>
      </c>
      <c r="CS140" t="s">
        <v>6794</v>
      </c>
      <c r="CT140" t="s">
        <v>6793</v>
      </c>
      <c r="CU140" t="s">
        <v>6794</v>
      </c>
      <c r="CV140" t="s">
        <v>6793</v>
      </c>
      <c r="CW140" t="s">
        <v>6793</v>
      </c>
      <c r="CX140" t="s">
        <v>7520</v>
      </c>
      <c r="CY140" t="s">
        <v>7521</v>
      </c>
      <c r="CZ140" t="s">
        <v>7536</v>
      </c>
      <c r="DA140" t="s">
        <v>6793</v>
      </c>
      <c r="DB140">
        <v>3</v>
      </c>
      <c r="DC140">
        <v>4</v>
      </c>
      <c r="DD140">
        <v>3</v>
      </c>
      <c r="DE140" t="s">
        <v>6793</v>
      </c>
      <c r="DF140">
        <v>3</v>
      </c>
      <c r="DG140" t="s">
        <v>6</v>
      </c>
      <c r="DH140" t="s">
        <v>6</v>
      </c>
      <c r="DI140" t="s">
        <v>7557</v>
      </c>
      <c r="DJ140" t="s">
        <v>6</v>
      </c>
      <c r="DK140" t="s">
        <v>6</v>
      </c>
      <c r="DL140" t="s">
        <v>6</v>
      </c>
      <c r="DM140" t="s">
        <v>6</v>
      </c>
      <c r="DN140" t="s">
        <v>7557</v>
      </c>
      <c r="DO140" t="s">
        <v>6</v>
      </c>
      <c r="DP140" t="s">
        <v>6</v>
      </c>
      <c r="DQ140" t="s">
        <v>6</v>
      </c>
      <c r="DR140" t="s">
        <v>6</v>
      </c>
      <c r="DS140" t="s">
        <v>7557</v>
      </c>
      <c r="DT140" t="s">
        <v>6</v>
      </c>
      <c r="DU140" t="s">
        <v>6</v>
      </c>
      <c r="EA140">
        <v>4</v>
      </c>
      <c r="EC140">
        <v>1</v>
      </c>
      <c r="ED140">
        <v>1</v>
      </c>
      <c r="EE140">
        <v>0</v>
      </c>
      <c r="EF140">
        <v>0</v>
      </c>
      <c r="EG140">
        <v>0</v>
      </c>
      <c r="EH140">
        <v>1</v>
      </c>
      <c r="EI140">
        <v>1</v>
      </c>
      <c r="EJ140" t="s">
        <v>6794</v>
      </c>
      <c r="EP140" t="s">
        <v>6794</v>
      </c>
      <c r="OI140" t="s">
        <v>7526</v>
      </c>
      <c r="OJ140" t="s">
        <v>7526</v>
      </c>
      <c r="OK140" t="s">
        <v>7526</v>
      </c>
      <c r="OL140" t="s">
        <v>7526</v>
      </c>
      <c r="OM140" t="s">
        <v>7528</v>
      </c>
      <c r="ON140" t="s">
        <v>7529</v>
      </c>
      <c r="OO140" t="s">
        <v>7548</v>
      </c>
      <c r="OP140">
        <v>1</v>
      </c>
      <c r="OQ140" t="s">
        <v>28</v>
      </c>
      <c r="OR140" t="s">
        <v>212</v>
      </c>
      <c r="OS140">
        <v>2007</v>
      </c>
      <c r="OT140">
        <v>3</v>
      </c>
      <c r="OU140">
        <v>1</v>
      </c>
      <c r="OV140">
        <v>3</v>
      </c>
      <c r="OW140">
        <v>1</v>
      </c>
      <c r="OX140">
        <v>0</v>
      </c>
      <c r="OY140">
        <v>35</v>
      </c>
      <c r="QE140">
        <v>-5</v>
      </c>
      <c r="QF140">
        <v>-5</v>
      </c>
      <c r="QG140">
        <v>-5</v>
      </c>
      <c r="QH140">
        <v>-5</v>
      </c>
      <c r="QI140">
        <v>-5</v>
      </c>
      <c r="QJ140">
        <v>-5</v>
      </c>
      <c r="QK140">
        <v>-5</v>
      </c>
      <c r="RP140">
        <f t="shared" si="2"/>
        <v>3</v>
      </c>
      <c r="RS140">
        <f t="shared" si="3"/>
        <v>-1</v>
      </c>
    </row>
    <row r="141" spans="1:487" x14ac:dyDescent="0.3">
      <c r="A141">
        <v>70128</v>
      </c>
      <c r="B141">
        <v>378</v>
      </c>
      <c r="C141">
        <v>0</v>
      </c>
      <c r="D141">
        <v>5</v>
      </c>
      <c r="E141">
        <v>13</v>
      </c>
      <c r="F141">
        <v>103</v>
      </c>
      <c r="G141">
        <v>102</v>
      </c>
      <c r="H141">
        <v>4</v>
      </c>
      <c r="I141" t="s">
        <v>6793</v>
      </c>
      <c r="J141" t="s">
        <v>6793</v>
      </c>
      <c r="O141" t="s">
        <v>6793</v>
      </c>
      <c r="P141" t="s">
        <v>7515</v>
      </c>
      <c r="Q141" t="s">
        <v>7515</v>
      </c>
      <c r="R141" t="s">
        <v>7515</v>
      </c>
      <c r="S141" t="s">
        <v>7515</v>
      </c>
      <c r="T141" t="s">
        <v>7515</v>
      </c>
      <c r="U141" t="s">
        <v>7515</v>
      </c>
      <c r="V141" t="s">
        <v>7515</v>
      </c>
      <c r="W141" t="s">
        <v>7515</v>
      </c>
      <c r="X141" t="s">
        <v>7515</v>
      </c>
      <c r="Y141" t="s">
        <v>7515</v>
      </c>
      <c r="Z141" t="s">
        <v>7515</v>
      </c>
      <c r="AA141" t="s">
        <v>7515</v>
      </c>
      <c r="AB141" t="s">
        <v>7515</v>
      </c>
      <c r="AC141" t="s">
        <v>7515</v>
      </c>
      <c r="AD141" t="s">
        <v>7515</v>
      </c>
      <c r="AE141" t="s">
        <v>7515</v>
      </c>
      <c r="AF141" t="s">
        <v>7515</v>
      </c>
      <c r="AG141" t="s">
        <v>7516</v>
      </c>
      <c r="AH141" t="s">
        <v>7515</v>
      </c>
      <c r="AI141" t="s">
        <v>7517</v>
      </c>
      <c r="AL141">
        <v>0</v>
      </c>
      <c r="AM141">
        <v>2</v>
      </c>
      <c r="AN141" t="s">
        <v>6845</v>
      </c>
      <c r="AQ141" t="s">
        <v>6993</v>
      </c>
      <c r="AR141" t="s">
        <v>6794</v>
      </c>
      <c r="AS141" t="s">
        <v>6794</v>
      </c>
      <c r="AT141">
        <v>0</v>
      </c>
      <c r="AU141">
        <v>2</v>
      </c>
      <c r="AV141" t="s">
        <v>6988</v>
      </c>
      <c r="AW141" t="s">
        <v>6966</v>
      </c>
      <c r="AX141" t="s">
        <v>6793</v>
      </c>
      <c r="AY141" t="s">
        <v>6813</v>
      </c>
      <c r="AZ141" t="s">
        <v>7531</v>
      </c>
      <c r="BA141" t="s">
        <v>6991</v>
      </c>
      <c r="BC141" t="s">
        <v>6793</v>
      </c>
      <c r="BD141" t="s">
        <v>6794</v>
      </c>
      <c r="BE141" t="s">
        <v>6793</v>
      </c>
      <c r="BF141" t="s">
        <v>6793</v>
      </c>
      <c r="BG141" t="s">
        <v>6794</v>
      </c>
      <c r="BH141" t="s">
        <v>6793</v>
      </c>
      <c r="BI141" t="s">
        <v>6794</v>
      </c>
      <c r="BJ141" t="s">
        <v>6794</v>
      </c>
      <c r="BK141" t="s">
        <v>6794</v>
      </c>
      <c r="BL141" t="s">
        <v>6794</v>
      </c>
      <c r="BM141" t="s">
        <v>7021</v>
      </c>
      <c r="BN141" t="s">
        <v>7025</v>
      </c>
      <c r="BO141" t="s">
        <v>6794</v>
      </c>
      <c r="BQ141">
        <v>100</v>
      </c>
      <c r="BR141">
        <v>50</v>
      </c>
      <c r="BS141" t="s">
        <v>7519</v>
      </c>
      <c r="BT141" t="s">
        <v>7604</v>
      </c>
      <c r="BU141" t="s">
        <v>7559</v>
      </c>
      <c r="BV141" t="s">
        <v>7561</v>
      </c>
      <c r="BW141" t="s">
        <v>7515</v>
      </c>
      <c r="BX141" t="s">
        <v>7516</v>
      </c>
      <c r="BY141" t="s">
        <v>7515</v>
      </c>
      <c r="BZ141" t="s">
        <v>7515</v>
      </c>
      <c r="CA141" t="s">
        <v>7515</v>
      </c>
      <c r="CB141" t="s">
        <v>7515</v>
      </c>
      <c r="CC141" t="s">
        <v>7515</v>
      </c>
      <c r="CD141" t="s">
        <v>7515</v>
      </c>
      <c r="CE141" t="s">
        <v>7515</v>
      </c>
      <c r="CF141" t="s">
        <v>7515</v>
      </c>
      <c r="CG141" t="s">
        <v>7515</v>
      </c>
      <c r="CH141" t="s">
        <v>7515</v>
      </c>
      <c r="CI141" t="s">
        <v>6793</v>
      </c>
      <c r="CJ141" t="s">
        <v>6794</v>
      </c>
      <c r="CO141" t="s">
        <v>6793</v>
      </c>
      <c r="CP141" t="s">
        <v>6793</v>
      </c>
      <c r="CQ141" t="s">
        <v>6794</v>
      </c>
      <c r="CR141" t="s">
        <v>6794</v>
      </c>
      <c r="CS141" t="s">
        <v>6794</v>
      </c>
      <c r="CT141" t="s">
        <v>6794</v>
      </c>
      <c r="CU141" t="s">
        <v>6794</v>
      </c>
      <c r="CV141" t="s">
        <v>6793</v>
      </c>
      <c r="CW141" t="s">
        <v>6794</v>
      </c>
      <c r="CX141" t="s">
        <v>7520</v>
      </c>
      <c r="CY141" t="s">
        <v>7521</v>
      </c>
      <c r="CZ141" t="s">
        <v>7522</v>
      </c>
      <c r="DA141" t="s">
        <v>6793</v>
      </c>
      <c r="DB141">
        <v>2</v>
      </c>
      <c r="DC141">
        <v>4</v>
      </c>
      <c r="DD141">
        <v>2</v>
      </c>
      <c r="DE141" t="s">
        <v>6793</v>
      </c>
      <c r="DF141">
        <v>1</v>
      </c>
      <c r="DG141" t="s">
        <v>7593</v>
      </c>
      <c r="DH141">
        <v>2006</v>
      </c>
      <c r="DI141" t="s">
        <v>7557</v>
      </c>
      <c r="DJ141" t="s">
        <v>7593</v>
      </c>
      <c r="DK141">
        <v>2006</v>
      </c>
      <c r="EA141">
        <v>2</v>
      </c>
      <c r="EC141">
        <v>0</v>
      </c>
      <c r="ED141">
        <v>0</v>
      </c>
      <c r="EE141">
        <v>0</v>
      </c>
      <c r="EF141">
        <v>0</v>
      </c>
      <c r="EG141">
        <v>2</v>
      </c>
      <c r="EH141">
        <v>0</v>
      </c>
      <c r="EI141">
        <v>0</v>
      </c>
      <c r="EJ141" t="s">
        <v>6794</v>
      </c>
      <c r="EP141" t="s">
        <v>6794</v>
      </c>
      <c r="OI141" t="s">
        <v>7526</v>
      </c>
      <c r="OJ141" t="s">
        <v>7526</v>
      </c>
      <c r="OK141" t="s">
        <v>7527</v>
      </c>
      <c r="OL141" t="s">
        <v>7526</v>
      </c>
      <c r="OM141" t="s">
        <v>7528</v>
      </c>
      <c r="ON141" t="s">
        <v>7539</v>
      </c>
      <c r="OO141" t="s">
        <v>7528</v>
      </c>
      <c r="OP141">
        <v>1</v>
      </c>
      <c r="OQ141" t="s">
        <v>28</v>
      </c>
      <c r="OR141" t="s">
        <v>7549</v>
      </c>
      <c r="OS141">
        <v>2007</v>
      </c>
      <c r="OT141">
        <v>10</v>
      </c>
      <c r="OU141">
        <v>1</v>
      </c>
      <c r="OV141">
        <v>10</v>
      </c>
      <c r="OW141">
        <v>0</v>
      </c>
      <c r="OX141">
        <v>1</v>
      </c>
      <c r="OY141">
        <v>35</v>
      </c>
      <c r="QE141" t="s">
        <v>7515</v>
      </c>
      <c r="QF141" t="s">
        <v>7515</v>
      </c>
      <c r="QG141" t="s">
        <v>7515</v>
      </c>
      <c r="QH141" t="s">
        <v>7515</v>
      </c>
      <c r="QI141" t="s">
        <v>7515</v>
      </c>
      <c r="QJ141" t="s">
        <v>7515</v>
      </c>
      <c r="QK141" t="s">
        <v>7516</v>
      </c>
      <c r="RP141">
        <f t="shared" si="2"/>
        <v>6</v>
      </c>
      <c r="RS141">
        <f t="shared" si="3"/>
        <v>1</v>
      </c>
    </row>
    <row r="142" spans="1:487" x14ac:dyDescent="0.3">
      <c r="A142">
        <v>70129</v>
      </c>
      <c r="B142">
        <v>383</v>
      </c>
      <c r="C142">
        <v>0</v>
      </c>
      <c r="D142">
        <v>5</v>
      </c>
      <c r="E142">
        <v>9</v>
      </c>
      <c r="F142">
        <v>85</v>
      </c>
      <c r="G142">
        <v>102</v>
      </c>
      <c r="H142">
        <v>9</v>
      </c>
      <c r="I142" t="s">
        <v>6793</v>
      </c>
      <c r="J142" t="s">
        <v>6793</v>
      </c>
      <c r="O142" t="s">
        <v>6793</v>
      </c>
      <c r="P142" t="s">
        <v>7515</v>
      </c>
      <c r="Q142" t="s">
        <v>7516</v>
      </c>
      <c r="R142" t="s">
        <v>7515</v>
      </c>
      <c r="S142" t="s">
        <v>7515</v>
      </c>
      <c r="T142" t="s">
        <v>7515</v>
      </c>
      <c r="U142" t="s">
        <v>7515</v>
      </c>
      <c r="V142" t="s">
        <v>7515</v>
      </c>
      <c r="W142" t="s">
        <v>7515</v>
      </c>
      <c r="X142" t="s">
        <v>7515</v>
      </c>
      <c r="Y142" t="s">
        <v>7515</v>
      </c>
      <c r="Z142" t="s">
        <v>7515</v>
      </c>
      <c r="AA142" t="s">
        <v>7515</v>
      </c>
      <c r="AB142" t="s">
        <v>7515</v>
      </c>
      <c r="AC142" t="s">
        <v>7515</v>
      </c>
      <c r="AD142" t="s">
        <v>7515</v>
      </c>
      <c r="AE142" t="s">
        <v>7515</v>
      </c>
      <c r="AF142" t="s">
        <v>7515</v>
      </c>
      <c r="AG142" t="s">
        <v>7515</v>
      </c>
      <c r="AH142" t="s">
        <v>7515</v>
      </c>
      <c r="AI142" t="s">
        <v>6796</v>
      </c>
      <c r="AQ142" t="s">
        <v>6985</v>
      </c>
      <c r="AR142" t="s">
        <v>6793</v>
      </c>
      <c r="AS142" t="s">
        <v>6794</v>
      </c>
      <c r="AT142" t="s">
        <v>6</v>
      </c>
      <c r="AU142" t="s">
        <v>6</v>
      </c>
      <c r="AV142" t="s">
        <v>6988</v>
      </c>
      <c r="AW142" t="s">
        <v>6793</v>
      </c>
      <c r="AX142" t="s">
        <v>6793</v>
      </c>
      <c r="AY142" t="s">
        <v>6813</v>
      </c>
      <c r="AZ142" t="s">
        <v>7531</v>
      </c>
      <c r="BA142" t="s">
        <v>6991</v>
      </c>
      <c r="BC142" t="s">
        <v>6794</v>
      </c>
      <c r="BD142" t="s">
        <v>6794</v>
      </c>
      <c r="BE142" t="s">
        <v>6793</v>
      </c>
      <c r="BF142" t="s">
        <v>6794</v>
      </c>
      <c r="BG142" t="s">
        <v>6794</v>
      </c>
      <c r="BH142" t="s">
        <v>6794</v>
      </c>
      <c r="BI142" t="s">
        <v>6794</v>
      </c>
      <c r="BJ142" t="s">
        <v>6794</v>
      </c>
      <c r="BK142" t="s">
        <v>6794</v>
      </c>
      <c r="BL142" t="s">
        <v>6793</v>
      </c>
      <c r="BM142" t="s">
        <v>7030</v>
      </c>
      <c r="BN142" t="s">
        <v>7565</v>
      </c>
      <c r="BO142" t="s">
        <v>6794</v>
      </c>
      <c r="BQ142" t="s">
        <v>7547</v>
      </c>
      <c r="BR142" t="s">
        <v>6</v>
      </c>
      <c r="BS142" t="s">
        <v>31</v>
      </c>
      <c r="BT142" t="s">
        <v>6</v>
      </c>
      <c r="BU142" t="s">
        <v>7559</v>
      </c>
      <c r="BV142" t="s">
        <v>7569</v>
      </c>
      <c r="BW142" t="s">
        <v>7516</v>
      </c>
      <c r="BX142" t="s">
        <v>7515</v>
      </c>
      <c r="BY142" t="s">
        <v>7515</v>
      </c>
      <c r="BZ142" t="s">
        <v>7515</v>
      </c>
      <c r="CA142" t="s">
        <v>7515</v>
      </c>
      <c r="CB142" t="s">
        <v>7515</v>
      </c>
      <c r="CC142" t="s">
        <v>7515</v>
      </c>
      <c r="CD142" t="s">
        <v>7515</v>
      </c>
      <c r="CE142" t="s">
        <v>7515</v>
      </c>
      <c r="CF142" t="s">
        <v>7515</v>
      </c>
      <c r="CG142" t="s">
        <v>7515</v>
      </c>
      <c r="CH142" t="s">
        <v>7515</v>
      </c>
      <c r="CI142" t="s">
        <v>6793</v>
      </c>
      <c r="CJ142" t="s">
        <v>6794</v>
      </c>
      <c r="CO142" t="s">
        <v>6793</v>
      </c>
      <c r="CP142" t="s">
        <v>6793</v>
      </c>
      <c r="CQ142" t="s">
        <v>6794</v>
      </c>
      <c r="CR142" t="s">
        <v>6794</v>
      </c>
      <c r="CS142" t="s">
        <v>6794</v>
      </c>
      <c r="CT142" t="s">
        <v>6793</v>
      </c>
      <c r="CU142" t="s">
        <v>6794</v>
      </c>
      <c r="CV142" t="s">
        <v>6793</v>
      </c>
      <c r="CW142" t="s">
        <v>6794</v>
      </c>
      <c r="CX142" t="s">
        <v>7545</v>
      </c>
      <c r="CY142" t="s">
        <v>7613</v>
      </c>
      <c r="CZ142" t="s">
        <v>6966</v>
      </c>
      <c r="DA142" t="s">
        <v>6793</v>
      </c>
      <c r="DB142">
        <v>2</v>
      </c>
      <c r="DC142">
        <v>2</v>
      </c>
      <c r="DD142">
        <v>2</v>
      </c>
      <c r="DE142" t="s">
        <v>6794</v>
      </c>
      <c r="EA142">
        <v>2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2</v>
      </c>
      <c r="EI142">
        <v>0</v>
      </c>
      <c r="EJ142" t="s">
        <v>6794</v>
      </c>
      <c r="EP142" t="s">
        <v>6793</v>
      </c>
      <c r="JO142" t="s">
        <v>7524</v>
      </c>
      <c r="JP142" t="s">
        <v>6</v>
      </c>
      <c r="JQ142" t="s">
        <v>6</v>
      </c>
      <c r="JR142" t="s">
        <v>7526</v>
      </c>
      <c r="JU142" t="s">
        <v>6793</v>
      </c>
      <c r="OI142" t="s">
        <v>7526</v>
      </c>
      <c r="OJ142" t="s">
        <v>7527</v>
      </c>
      <c r="OK142" t="s">
        <v>6857</v>
      </c>
      <c r="OL142" t="s">
        <v>7526</v>
      </c>
      <c r="OM142" t="s">
        <v>7528</v>
      </c>
      <c r="ON142" t="s">
        <v>7529</v>
      </c>
      <c r="OO142" t="s">
        <v>7528</v>
      </c>
      <c r="OP142">
        <v>1</v>
      </c>
      <c r="OQ142" t="s">
        <v>28</v>
      </c>
      <c r="OR142" t="s">
        <v>212</v>
      </c>
      <c r="OS142">
        <v>2007</v>
      </c>
      <c r="OT142">
        <v>2</v>
      </c>
      <c r="OU142">
        <v>1</v>
      </c>
      <c r="OV142">
        <v>2</v>
      </c>
      <c r="OW142">
        <v>1</v>
      </c>
      <c r="OX142">
        <v>0</v>
      </c>
      <c r="OY142">
        <v>35</v>
      </c>
      <c r="OZ142" t="s">
        <v>7515</v>
      </c>
      <c r="PA142" t="s">
        <v>7515</v>
      </c>
      <c r="PB142" t="s">
        <v>7515</v>
      </c>
      <c r="PC142" t="s">
        <v>7515</v>
      </c>
      <c r="PD142" t="s">
        <v>7515</v>
      </c>
      <c r="PE142" t="s">
        <v>7515</v>
      </c>
      <c r="PF142" t="s">
        <v>7515</v>
      </c>
      <c r="PG142" t="s">
        <v>7515</v>
      </c>
      <c r="PH142" t="s">
        <v>7515</v>
      </c>
      <c r="PI142" t="s">
        <v>7515</v>
      </c>
      <c r="PJ142" t="s">
        <v>7515</v>
      </c>
      <c r="PK142" t="s">
        <v>7515</v>
      </c>
      <c r="PL142" t="s">
        <v>7515</v>
      </c>
      <c r="PM142" t="s">
        <v>7515</v>
      </c>
      <c r="PN142" t="s">
        <v>7515</v>
      </c>
      <c r="PO142" t="s">
        <v>7515</v>
      </c>
      <c r="PP142" t="s">
        <v>7515</v>
      </c>
      <c r="PQ142" t="s">
        <v>7516</v>
      </c>
      <c r="PR142" t="s">
        <v>7515</v>
      </c>
      <c r="PS142" t="s">
        <v>7515</v>
      </c>
      <c r="PT142" t="s">
        <v>7515</v>
      </c>
      <c r="PU142" t="s">
        <v>7515</v>
      </c>
      <c r="PV142" t="s">
        <v>7515</v>
      </c>
      <c r="PW142" t="s">
        <v>7515</v>
      </c>
      <c r="PX142" t="s">
        <v>7515</v>
      </c>
      <c r="PY142" t="s">
        <v>7515</v>
      </c>
      <c r="PZ142" t="s">
        <v>7515</v>
      </c>
      <c r="QA142" t="s">
        <v>7515</v>
      </c>
      <c r="QB142" t="s">
        <v>7515</v>
      </c>
      <c r="QC142" t="s">
        <v>7515</v>
      </c>
      <c r="QE142" t="s">
        <v>7515</v>
      </c>
      <c r="QF142" t="s">
        <v>7515</v>
      </c>
      <c r="QG142" t="s">
        <v>7516</v>
      </c>
      <c r="QH142" t="s">
        <v>7515</v>
      </c>
      <c r="QI142" t="s">
        <v>7515</v>
      </c>
      <c r="QJ142" t="s">
        <v>7515</v>
      </c>
      <c r="QK142" t="s">
        <v>7515</v>
      </c>
      <c r="RP142">
        <f t="shared" si="2"/>
        <v>-1</v>
      </c>
      <c r="RS142">
        <f t="shared" si="3"/>
        <v>9</v>
      </c>
    </row>
    <row r="143" spans="1:487" x14ac:dyDescent="0.3">
      <c r="A143">
        <v>70130</v>
      </c>
      <c r="B143">
        <v>384</v>
      </c>
      <c r="C143">
        <v>0</v>
      </c>
      <c r="D143">
        <v>5</v>
      </c>
      <c r="E143">
        <v>12</v>
      </c>
      <c r="F143">
        <v>96</v>
      </c>
      <c r="G143">
        <v>102</v>
      </c>
      <c r="H143">
        <v>15</v>
      </c>
      <c r="I143" t="s">
        <v>6793</v>
      </c>
      <c r="J143" t="s">
        <v>6793</v>
      </c>
      <c r="O143" t="s">
        <v>6793</v>
      </c>
      <c r="P143" t="s">
        <v>7515</v>
      </c>
      <c r="Q143" t="s">
        <v>7515</v>
      </c>
      <c r="R143" t="s">
        <v>7515</v>
      </c>
      <c r="S143" t="s">
        <v>7515</v>
      </c>
      <c r="T143" t="s">
        <v>7515</v>
      </c>
      <c r="U143" t="s">
        <v>7515</v>
      </c>
      <c r="V143" t="s">
        <v>7515</v>
      </c>
      <c r="W143" t="s">
        <v>7515</v>
      </c>
      <c r="X143" t="s">
        <v>7515</v>
      </c>
      <c r="Y143" t="s">
        <v>7515</v>
      </c>
      <c r="Z143" t="s">
        <v>7515</v>
      </c>
      <c r="AA143" t="s">
        <v>7515</v>
      </c>
      <c r="AB143" t="s">
        <v>7515</v>
      </c>
      <c r="AC143" t="s">
        <v>7516</v>
      </c>
      <c r="AD143" t="s">
        <v>7515</v>
      </c>
      <c r="AE143" t="s">
        <v>7515</v>
      </c>
      <c r="AF143" t="s">
        <v>7515</v>
      </c>
      <c r="AG143" t="s">
        <v>7515</v>
      </c>
      <c r="AH143" t="s">
        <v>7515</v>
      </c>
      <c r="AI143" t="s">
        <v>6796</v>
      </c>
      <c r="AQ143" t="s">
        <v>6985</v>
      </c>
      <c r="AR143" t="s">
        <v>6793</v>
      </c>
      <c r="AS143" t="s">
        <v>6793</v>
      </c>
      <c r="AT143" t="s">
        <v>6</v>
      </c>
      <c r="AU143" t="s">
        <v>6</v>
      </c>
      <c r="AV143" t="s">
        <v>6757</v>
      </c>
      <c r="AW143" t="s">
        <v>6793</v>
      </c>
      <c r="AX143" t="s">
        <v>6794</v>
      </c>
      <c r="AY143" t="s">
        <v>6813</v>
      </c>
      <c r="AZ143" t="s">
        <v>7531</v>
      </c>
      <c r="BA143" t="s">
        <v>7553</v>
      </c>
      <c r="BC143" t="s">
        <v>6794</v>
      </c>
      <c r="BD143" t="s">
        <v>6794</v>
      </c>
      <c r="BE143" t="s">
        <v>6794</v>
      </c>
      <c r="BF143" t="s">
        <v>6793</v>
      </c>
      <c r="BH143" t="s">
        <v>6794</v>
      </c>
      <c r="BI143" t="s">
        <v>6793</v>
      </c>
      <c r="BJ143" t="s">
        <v>6794</v>
      </c>
      <c r="BK143" t="s">
        <v>6794</v>
      </c>
      <c r="BL143" t="s">
        <v>6794</v>
      </c>
      <c r="BM143" t="s">
        <v>7022</v>
      </c>
      <c r="BN143" t="s">
        <v>7024</v>
      </c>
      <c r="BO143" t="s">
        <v>6794</v>
      </c>
      <c r="BQ143">
        <v>50</v>
      </c>
      <c r="BR143">
        <v>50</v>
      </c>
      <c r="BS143" t="s">
        <v>7519</v>
      </c>
      <c r="BT143" t="s">
        <v>7603</v>
      </c>
      <c r="BU143" t="s">
        <v>7559</v>
      </c>
      <c r="BV143" t="s">
        <v>7561</v>
      </c>
      <c r="BW143" t="s">
        <v>7516</v>
      </c>
      <c r="BX143" t="s">
        <v>7515</v>
      </c>
      <c r="BY143" t="s">
        <v>7515</v>
      </c>
      <c r="BZ143" t="s">
        <v>7515</v>
      </c>
      <c r="CA143" t="s">
        <v>7515</v>
      </c>
      <c r="CB143" t="s">
        <v>7515</v>
      </c>
      <c r="CC143" t="s">
        <v>7515</v>
      </c>
      <c r="CD143" t="s">
        <v>7515</v>
      </c>
      <c r="CE143" t="s">
        <v>7515</v>
      </c>
      <c r="CF143" t="s">
        <v>7515</v>
      </c>
      <c r="CG143" t="s">
        <v>7515</v>
      </c>
      <c r="CH143" t="s">
        <v>7515</v>
      </c>
      <c r="CI143" t="s">
        <v>6793</v>
      </c>
      <c r="CJ143" t="s">
        <v>6793</v>
      </c>
      <c r="CO143" t="s">
        <v>6793</v>
      </c>
      <c r="CP143" t="s">
        <v>6793</v>
      </c>
      <c r="CQ143" t="s">
        <v>6793</v>
      </c>
      <c r="CR143" t="s">
        <v>6793</v>
      </c>
      <c r="CS143" t="s">
        <v>6794</v>
      </c>
      <c r="CT143" t="s">
        <v>6794</v>
      </c>
      <c r="CU143" t="s">
        <v>6794</v>
      </c>
      <c r="CV143" t="s">
        <v>6793</v>
      </c>
      <c r="CW143" t="s">
        <v>6794</v>
      </c>
      <c r="CX143" t="s">
        <v>7545</v>
      </c>
      <c r="CY143" t="s">
        <v>7521</v>
      </c>
      <c r="CZ143" t="s">
        <v>7602</v>
      </c>
      <c r="DA143" t="s">
        <v>6794</v>
      </c>
      <c r="DB143">
        <v>3</v>
      </c>
      <c r="DC143">
        <v>3</v>
      </c>
      <c r="DD143">
        <v>4</v>
      </c>
      <c r="EA143">
        <v>4</v>
      </c>
      <c r="EC143">
        <v>2</v>
      </c>
      <c r="ED143">
        <v>0</v>
      </c>
      <c r="EE143">
        <v>0</v>
      </c>
      <c r="EF143">
        <v>2</v>
      </c>
      <c r="EG143">
        <v>0</v>
      </c>
      <c r="EH143">
        <v>0</v>
      </c>
      <c r="EI143">
        <v>0</v>
      </c>
      <c r="EP143" t="s">
        <v>6793</v>
      </c>
      <c r="GE143" t="s">
        <v>7524</v>
      </c>
      <c r="GF143" t="s">
        <v>7595</v>
      </c>
      <c r="GG143">
        <v>2006</v>
      </c>
      <c r="GK143" t="s">
        <v>6794</v>
      </c>
      <c r="NO143" t="s">
        <v>6</v>
      </c>
      <c r="NP143" t="s">
        <v>7574</v>
      </c>
      <c r="NQ143">
        <v>2006</v>
      </c>
      <c r="NU143" t="s">
        <v>6794</v>
      </c>
      <c r="OM143" t="s">
        <v>7528</v>
      </c>
      <c r="ON143" t="s">
        <v>7539</v>
      </c>
      <c r="OO143" t="s">
        <v>7528</v>
      </c>
      <c r="OP143">
        <v>1</v>
      </c>
      <c r="OQ143" t="s">
        <v>28</v>
      </c>
      <c r="OR143" t="s">
        <v>265</v>
      </c>
      <c r="OS143">
        <v>2006</v>
      </c>
      <c r="OT143">
        <v>9</v>
      </c>
      <c r="OU143">
        <v>1</v>
      </c>
      <c r="OV143">
        <v>9</v>
      </c>
      <c r="OW143">
        <v>1</v>
      </c>
      <c r="OX143">
        <v>0</v>
      </c>
      <c r="OY143">
        <v>35</v>
      </c>
      <c r="OZ143" t="s">
        <v>7516</v>
      </c>
      <c r="PA143" t="s">
        <v>7515</v>
      </c>
      <c r="PB143" t="s">
        <v>7515</v>
      </c>
      <c r="PC143" t="s">
        <v>7515</v>
      </c>
      <c r="PD143" t="s">
        <v>7515</v>
      </c>
      <c r="PE143" t="s">
        <v>7515</v>
      </c>
      <c r="PF143" t="s">
        <v>7516</v>
      </c>
      <c r="PG143" t="s">
        <v>7515</v>
      </c>
      <c r="PH143" t="s">
        <v>7515</v>
      </c>
      <c r="PI143" t="s">
        <v>7515</v>
      </c>
      <c r="PJ143" t="s">
        <v>7515</v>
      </c>
      <c r="PK143" t="s">
        <v>7515</v>
      </c>
      <c r="PL143" t="s">
        <v>7515</v>
      </c>
      <c r="PM143" t="s">
        <v>7515</v>
      </c>
      <c r="PN143" t="s">
        <v>7515</v>
      </c>
      <c r="PO143" t="s">
        <v>7515</v>
      </c>
      <c r="PP143" t="s">
        <v>7515</v>
      </c>
      <c r="PQ143" t="s">
        <v>7515</v>
      </c>
      <c r="PR143" t="s">
        <v>7515</v>
      </c>
      <c r="PS143" t="s">
        <v>7515</v>
      </c>
      <c r="PT143" t="s">
        <v>7515</v>
      </c>
      <c r="PU143" t="s">
        <v>7515</v>
      </c>
      <c r="PV143" t="s">
        <v>7515</v>
      </c>
      <c r="PW143" t="s">
        <v>7515</v>
      </c>
      <c r="PX143" t="s">
        <v>7515</v>
      </c>
      <c r="PY143" t="s">
        <v>7515</v>
      </c>
      <c r="PZ143" t="s">
        <v>7515</v>
      </c>
      <c r="QA143" t="s">
        <v>7515</v>
      </c>
      <c r="QB143" t="s">
        <v>7515</v>
      </c>
      <c r="QC143" t="s">
        <v>7515</v>
      </c>
      <c r="QE143">
        <v>-5</v>
      </c>
      <c r="QF143">
        <v>-5</v>
      </c>
      <c r="QG143">
        <v>-5</v>
      </c>
      <c r="QH143">
        <v>-5</v>
      </c>
      <c r="QI143">
        <v>-5</v>
      </c>
      <c r="QJ143">
        <v>-5</v>
      </c>
      <c r="QK143">
        <v>-5</v>
      </c>
      <c r="RP143">
        <f t="shared" ref="RP143:RP206" si="4">IF(AU143="Don't Know",-1,IF(AU143&gt;=30,1,IF(AU143&gt;=20,2,IF(AU143&gt;=15,3,IF(AU143&gt;=10,4,IF(AU143&gt;=5,5,IF(AU143&gt;0,6,0)))))))</f>
        <v>-1</v>
      </c>
      <c r="RS143">
        <f t="shared" ref="RS143:RS206" si="5">VLOOKUP(BM143,$RT$2:$RX$12,5,FALSE)</f>
        <v>2</v>
      </c>
    </row>
    <row r="144" spans="1:487" x14ac:dyDescent="0.3">
      <c r="A144">
        <v>70131</v>
      </c>
      <c r="B144">
        <v>385</v>
      </c>
      <c r="C144">
        <v>0</v>
      </c>
      <c r="D144">
        <v>5</v>
      </c>
      <c r="E144">
        <v>14</v>
      </c>
      <c r="F144">
        <v>87</v>
      </c>
      <c r="G144">
        <v>102</v>
      </c>
      <c r="H144">
        <v>16</v>
      </c>
      <c r="I144" t="s">
        <v>6793</v>
      </c>
      <c r="J144" t="s">
        <v>6793</v>
      </c>
      <c r="O144" t="s">
        <v>6793</v>
      </c>
      <c r="P144" t="s">
        <v>7515</v>
      </c>
      <c r="Q144" t="s">
        <v>7515</v>
      </c>
      <c r="R144" t="s">
        <v>7515</v>
      </c>
      <c r="S144" t="s">
        <v>7515</v>
      </c>
      <c r="T144" t="s">
        <v>7515</v>
      </c>
      <c r="U144" t="s">
        <v>7515</v>
      </c>
      <c r="V144" t="s">
        <v>7515</v>
      </c>
      <c r="W144" t="s">
        <v>7515</v>
      </c>
      <c r="X144" t="s">
        <v>7515</v>
      </c>
      <c r="Y144" t="s">
        <v>7516</v>
      </c>
      <c r="Z144" t="s">
        <v>7515</v>
      </c>
      <c r="AA144" t="s">
        <v>7515</v>
      </c>
      <c r="AB144" t="s">
        <v>7515</v>
      </c>
      <c r="AC144" t="s">
        <v>7515</v>
      </c>
      <c r="AD144" t="s">
        <v>7515</v>
      </c>
      <c r="AE144" t="s">
        <v>7515</v>
      </c>
      <c r="AF144" t="s">
        <v>7515</v>
      </c>
      <c r="AG144" t="s">
        <v>7515</v>
      </c>
      <c r="AH144" t="s">
        <v>7515</v>
      </c>
      <c r="AI144" t="s">
        <v>7517</v>
      </c>
      <c r="AL144" t="s">
        <v>7547</v>
      </c>
      <c r="AM144" t="s">
        <v>7547</v>
      </c>
      <c r="AN144" t="s">
        <v>6845</v>
      </c>
      <c r="AQ144" t="s">
        <v>6993</v>
      </c>
      <c r="AR144" t="s">
        <v>6794</v>
      </c>
      <c r="AS144" t="s">
        <v>6794</v>
      </c>
      <c r="AT144" t="s">
        <v>6</v>
      </c>
      <c r="AU144" t="s">
        <v>6</v>
      </c>
      <c r="AV144" t="s">
        <v>7568</v>
      </c>
      <c r="AW144" t="s">
        <v>6794</v>
      </c>
      <c r="AX144" t="s">
        <v>6793</v>
      </c>
      <c r="AY144" t="s">
        <v>6813</v>
      </c>
      <c r="AZ144" t="s">
        <v>7562</v>
      </c>
      <c r="BA144" t="s">
        <v>6991</v>
      </c>
      <c r="BC144" t="s">
        <v>6793</v>
      </c>
      <c r="BD144" t="s">
        <v>6794</v>
      </c>
      <c r="BE144" t="s">
        <v>6793</v>
      </c>
      <c r="BF144" t="s">
        <v>6793</v>
      </c>
      <c r="BH144" t="s">
        <v>6794</v>
      </c>
      <c r="BI144" t="s">
        <v>6794</v>
      </c>
      <c r="BJ144" t="s">
        <v>6794</v>
      </c>
      <c r="BK144" t="s">
        <v>6794</v>
      </c>
      <c r="BL144" t="s">
        <v>6794</v>
      </c>
      <c r="BM144" t="s">
        <v>7029</v>
      </c>
      <c r="BN144" t="s">
        <v>6</v>
      </c>
      <c r="BO144" t="s">
        <v>6794</v>
      </c>
      <c r="BQ144">
        <v>50</v>
      </c>
      <c r="BR144" t="s">
        <v>6</v>
      </c>
      <c r="BS144" t="s">
        <v>7519</v>
      </c>
      <c r="BT144" t="s">
        <v>6</v>
      </c>
      <c r="BU144" t="s">
        <v>7559</v>
      </c>
      <c r="BV144" t="s">
        <v>7535</v>
      </c>
      <c r="BW144" t="s">
        <v>7516</v>
      </c>
      <c r="BX144" t="s">
        <v>7515</v>
      </c>
      <c r="BY144" t="s">
        <v>7515</v>
      </c>
      <c r="BZ144" t="s">
        <v>7515</v>
      </c>
      <c r="CA144" t="s">
        <v>7515</v>
      </c>
      <c r="CB144" t="s">
        <v>7515</v>
      </c>
      <c r="CC144" t="s">
        <v>7515</v>
      </c>
      <c r="CD144" t="s">
        <v>7515</v>
      </c>
      <c r="CE144" t="s">
        <v>7515</v>
      </c>
      <c r="CF144" t="s">
        <v>7515</v>
      </c>
      <c r="CG144" t="s">
        <v>7515</v>
      </c>
      <c r="CH144" t="s">
        <v>7515</v>
      </c>
      <c r="CI144" t="s">
        <v>6966</v>
      </c>
      <c r="CJ144" t="s">
        <v>6794</v>
      </c>
      <c r="CO144" t="s">
        <v>6793</v>
      </c>
      <c r="CP144" t="s">
        <v>6794</v>
      </c>
      <c r="CQ144" t="s">
        <v>6794</v>
      </c>
      <c r="CR144" t="s">
        <v>6794</v>
      </c>
      <c r="CS144" t="s">
        <v>6794</v>
      </c>
      <c r="CT144" t="s">
        <v>6793</v>
      </c>
      <c r="CU144" t="s">
        <v>6966</v>
      </c>
      <c r="CV144" t="s">
        <v>6794</v>
      </c>
      <c r="CW144" t="s">
        <v>6794</v>
      </c>
      <c r="CX144" t="s">
        <v>7520</v>
      </c>
      <c r="CY144" t="s">
        <v>7521</v>
      </c>
      <c r="CZ144" t="s">
        <v>7522</v>
      </c>
      <c r="DA144" t="s">
        <v>6793</v>
      </c>
      <c r="DB144">
        <v>1</v>
      </c>
      <c r="DC144">
        <v>3</v>
      </c>
      <c r="DD144">
        <v>3</v>
      </c>
      <c r="DE144" t="s">
        <v>6794</v>
      </c>
      <c r="EA144">
        <v>1</v>
      </c>
      <c r="EB144" t="s">
        <v>7584</v>
      </c>
      <c r="EJ144" t="s">
        <v>6794</v>
      </c>
      <c r="EP144" t="s">
        <v>6793</v>
      </c>
      <c r="NG144" t="s">
        <v>7524</v>
      </c>
      <c r="NH144" t="s">
        <v>6</v>
      </c>
      <c r="NI144" t="s">
        <v>6</v>
      </c>
      <c r="NJ144" t="s">
        <v>6</v>
      </c>
      <c r="NM144" t="s">
        <v>6794</v>
      </c>
      <c r="NN144" t="s">
        <v>6793</v>
      </c>
      <c r="OI144" t="s">
        <v>7526</v>
      </c>
      <c r="OJ144" t="s">
        <v>7526</v>
      </c>
      <c r="OK144" t="s">
        <v>7527</v>
      </c>
      <c r="OL144" t="s">
        <v>7526</v>
      </c>
      <c r="OM144" t="s">
        <v>7528</v>
      </c>
      <c r="ON144" t="s">
        <v>7529</v>
      </c>
      <c r="OO144" t="s">
        <v>7528</v>
      </c>
      <c r="OP144">
        <v>1</v>
      </c>
      <c r="OQ144" t="s">
        <v>28</v>
      </c>
      <c r="OR144" t="s">
        <v>265</v>
      </c>
      <c r="OS144">
        <v>2006</v>
      </c>
      <c r="OT144">
        <v>10</v>
      </c>
      <c r="OU144">
        <v>1</v>
      </c>
      <c r="OV144">
        <v>10</v>
      </c>
      <c r="OW144">
        <v>0</v>
      </c>
      <c r="OX144">
        <v>1</v>
      </c>
      <c r="OY144">
        <v>35</v>
      </c>
      <c r="OZ144" t="s">
        <v>7515</v>
      </c>
      <c r="PA144" t="s">
        <v>7515</v>
      </c>
      <c r="PB144" t="s">
        <v>7515</v>
      </c>
      <c r="PC144" t="s">
        <v>7515</v>
      </c>
      <c r="PD144" t="s">
        <v>7515</v>
      </c>
      <c r="PE144" t="s">
        <v>7515</v>
      </c>
      <c r="PF144" t="s">
        <v>7515</v>
      </c>
      <c r="PG144" t="s">
        <v>7515</v>
      </c>
      <c r="PH144" t="s">
        <v>7515</v>
      </c>
      <c r="PI144" t="s">
        <v>7515</v>
      </c>
      <c r="PJ144" t="s">
        <v>7515</v>
      </c>
      <c r="PK144" t="s">
        <v>7515</v>
      </c>
      <c r="PL144" t="s">
        <v>7515</v>
      </c>
      <c r="PM144" t="s">
        <v>7515</v>
      </c>
      <c r="PN144" t="s">
        <v>7515</v>
      </c>
      <c r="PO144" t="s">
        <v>7515</v>
      </c>
      <c r="PP144" t="s">
        <v>7515</v>
      </c>
      <c r="PQ144" t="s">
        <v>7515</v>
      </c>
      <c r="PR144" t="s">
        <v>7515</v>
      </c>
      <c r="PS144" t="s">
        <v>7515</v>
      </c>
      <c r="PT144" t="s">
        <v>7515</v>
      </c>
      <c r="PU144" t="s">
        <v>7515</v>
      </c>
      <c r="PV144" t="s">
        <v>7515</v>
      </c>
      <c r="PW144" t="s">
        <v>7515</v>
      </c>
      <c r="PX144" t="s">
        <v>7515</v>
      </c>
      <c r="PY144" t="s">
        <v>7515</v>
      </c>
      <c r="PZ144" t="s">
        <v>7515</v>
      </c>
      <c r="QA144" t="s">
        <v>7515</v>
      </c>
      <c r="QB144" t="s">
        <v>7515</v>
      </c>
      <c r="QC144" t="s">
        <v>7516</v>
      </c>
      <c r="QE144" t="s">
        <v>7515</v>
      </c>
      <c r="QF144" t="s">
        <v>7515</v>
      </c>
      <c r="QG144" t="s">
        <v>7515</v>
      </c>
      <c r="QH144" t="s">
        <v>7515</v>
      </c>
      <c r="QI144" t="s">
        <v>7515</v>
      </c>
      <c r="QJ144" t="s">
        <v>7516</v>
      </c>
      <c r="QK144" t="s">
        <v>7515</v>
      </c>
      <c r="RP144">
        <f t="shared" si="4"/>
        <v>-1</v>
      </c>
      <c r="RS144">
        <f t="shared" si="5"/>
        <v>8</v>
      </c>
    </row>
    <row r="145" spans="1:487" x14ac:dyDescent="0.3">
      <c r="A145">
        <v>70132</v>
      </c>
      <c r="B145">
        <v>388</v>
      </c>
      <c r="C145">
        <v>0</v>
      </c>
      <c r="D145">
        <v>5</v>
      </c>
      <c r="E145">
        <v>12</v>
      </c>
      <c r="F145">
        <v>86</v>
      </c>
      <c r="G145">
        <v>102</v>
      </c>
      <c r="H145">
        <v>3</v>
      </c>
      <c r="I145" t="s">
        <v>6793</v>
      </c>
      <c r="J145" t="s">
        <v>6793</v>
      </c>
      <c r="O145" t="s">
        <v>6793</v>
      </c>
      <c r="P145" t="s">
        <v>7515</v>
      </c>
      <c r="Q145" t="s">
        <v>7515</v>
      </c>
      <c r="R145" t="s">
        <v>7515</v>
      </c>
      <c r="S145" t="s">
        <v>7515</v>
      </c>
      <c r="T145" t="s">
        <v>7515</v>
      </c>
      <c r="U145" t="s">
        <v>7515</v>
      </c>
      <c r="V145" t="s">
        <v>7515</v>
      </c>
      <c r="W145" t="s">
        <v>7515</v>
      </c>
      <c r="X145" t="s">
        <v>7515</v>
      </c>
      <c r="Y145" t="s">
        <v>7515</v>
      </c>
      <c r="Z145" t="s">
        <v>7516</v>
      </c>
      <c r="AA145" t="s">
        <v>7515</v>
      </c>
      <c r="AB145" t="s">
        <v>7515</v>
      </c>
      <c r="AC145" t="s">
        <v>7515</v>
      </c>
      <c r="AD145" t="s">
        <v>7515</v>
      </c>
      <c r="AE145" t="s">
        <v>7515</v>
      </c>
      <c r="AF145" t="s">
        <v>7515</v>
      </c>
      <c r="AG145" t="s">
        <v>7515</v>
      </c>
      <c r="AH145" t="s">
        <v>7515</v>
      </c>
      <c r="AI145" t="s">
        <v>6796</v>
      </c>
      <c r="AQ145" t="s">
        <v>6985</v>
      </c>
      <c r="AR145" t="s">
        <v>6793</v>
      </c>
      <c r="AS145" t="s">
        <v>6793</v>
      </c>
      <c r="AT145">
        <v>0</v>
      </c>
      <c r="AU145">
        <v>12</v>
      </c>
      <c r="AV145" t="s">
        <v>6988</v>
      </c>
      <c r="AW145" t="s">
        <v>6793</v>
      </c>
      <c r="AX145" t="s">
        <v>6793</v>
      </c>
      <c r="AY145" t="s">
        <v>6814</v>
      </c>
      <c r="BA145" t="s">
        <v>6991</v>
      </c>
      <c r="BB145" t="s">
        <v>7551</v>
      </c>
      <c r="BC145" t="s">
        <v>6794</v>
      </c>
      <c r="BD145" t="s">
        <v>6794</v>
      </c>
      <c r="BE145" t="s">
        <v>6794</v>
      </c>
      <c r="BF145" t="s">
        <v>6794</v>
      </c>
      <c r="BG145" t="s">
        <v>6793</v>
      </c>
      <c r="BH145" t="s">
        <v>6794</v>
      </c>
      <c r="BI145" t="s">
        <v>6794</v>
      </c>
      <c r="BJ145" t="s">
        <v>6794</v>
      </c>
      <c r="BK145" t="s">
        <v>6793</v>
      </c>
      <c r="BL145" t="s">
        <v>6794</v>
      </c>
      <c r="BM145" t="s">
        <v>7027</v>
      </c>
      <c r="BN145" t="s">
        <v>7025</v>
      </c>
      <c r="BO145" t="s">
        <v>6794</v>
      </c>
      <c r="BQ145">
        <v>150</v>
      </c>
      <c r="BR145">
        <v>35</v>
      </c>
      <c r="BS145" t="s">
        <v>7533</v>
      </c>
      <c r="BT145" t="s">
        <v>7603</v>
      </c>
      <c r="BU145" t="s">
        <v>7559</v>
      </c>
      <c r="BV145" t="s">
        <v>7543</v>
      </c>
      <c r="BW145" t="s">
        <v>7515</v>
      </c>
      <c r="BX145" t="s">
        <v>7515</v>
      </c>
      <c r="BY145" t="s">
        <v>7515</v>
      </c>
      <c r="BZ145" t="s">
        <v>7515</v>
      </c>
      <c r="CA145" t="s">
        <v>7515</v>
      </c>
      <c r="CB145" t="s">
        <v>7515</v>
      </c>
      <c r="CC145" t="s">
        <v>7515</v>
      </c>
      <c r="CD145" t="s">
        <v>7516</v>
      </c>
      <c r="CE145" t="s">
        <v>7515</v>
      </c>
      <c r="CF145" t="s">
        <v>7515</v>
      </c>
      <c r="CG145" t="s">
        <v>7515</v>
      </c>
      <c r="CH145" t="s">
        <v>7515</v>
      </c>
      <c r="CI145" t="s">
        <v>6793</v>
      </c>
      <c r="CJ145" t="s">
        <v>6793</v>
      </c>
      <c r="CO145" t="s">
        <v>6793</v>
      </c>
      <c r="CP145" t="s">
        <v>6793</v>
      </c>
      <c r="CQ145" t="s">
        <v>6794</v>
      </c>
      <c r="CR145" t="s">
        <v>6793</v>
      </c>
      <c r="CS145" t="s">
        <v>6794</v>
      </c>
      <c r="CT145" t="s">
        <v>6793</v>
      </c>
      <c r="CU145" t="s">
        <v>6794</v>
      </c>
      <c r="CV145" t="s">
        <v>6793</v>
      </c>
      <c r="CW145" t="s">
        <v>6794</v>
      </c>
      <c r="CX145" t="s">
        <v>7520</v>
      </c>
      <c r="CY145" t="s">
        <v>7521</v>
      </c>
      <c r="CZ145" t="s">
        <v>7570</v>
      </c>
      <c r="DA145" t="s">
        <v>6793</v>
      </c>
      <c r="DB145">
        <v>2</v>
      </c>
      <c r="DC145">
        <v>3</v>
      </c>
      <c r="DD145">
        <v>5</v>
      </c>
      <c r="DE145" t="s">
        <v>6794</v>
      </c>
      <c r="EA145">
        <v>2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2</v>
      </c>
      <c r="EJ145" t="s">
        <v>6794</v>
      </c>
      <c r="EP145" t="s">
        <v>6794</v>
      </c>
      <c r="OI145" t="s">
        <v>7527</v>
      </c>
      <c r="OJ145" t="s">
        <v>7526</v>
      </c>
      <c r="OK145" t="s">
        <v>7527</v>
      </c>
      <c r="OL145" t="s">
        <v>7527</v>
      </c>
      <c r="OM145" t="s">
        <v>7528</v>
      </c>
      <c r="ON145" t="s">
        <v>7529</v>
      </c>
      <c r="OO145" t="s">
        <v>7528</v>
      </c>
      <c r="OP145">
        <v>1</v>
      </c>
      <c r="OQ145" t="s">
        <v>28</v>
      </c>
      <c r="OR145" t="s">
        <v>7549</v>
      </c>
      <c r="OS145">
        <v>2007</v>
      </c>
      <c r="OT145">
        <v>12</v>
      </c>
      <c r="OU145">
        <v>1</v>
      </c>
      <c r="OV145">
        <v>12</v>
      </c>
      <c r="OW145">
        <v>1</v>
      </c>
      <c r="OX145">
        <v>0</v>
      </c>
      <c r="OY145">
        <v>35</v>
      </c>
      <c r="QE145">
        <v>-5</v>
      </c>
      <c r="QF145">
        <v>-5</v>
      </c>
      <c r="QG145">
        <v>-5</v>
      </c>
      <c r="QH145">
        <v>-5</v>
      </c>
      <c r="QI145">
        <v>-5</v>
      </c>
      <c r="QJ145">
        <v>-5</v>
      </c>
      <c r="QK145">
        <v>-5</v>
      </c>
      <c r="RP145">
        <f t="shared" si="4"/>
        <v>4</v>
      </c>
      <c r="RS145">
        <f t="shared" si="5"/>
        <v>6</v>
      </c>
    </row>
    <row r="146" spans="1:487" x14ac:dyDescent="0.3">
      <c r="A146">
        <v>70133</v>
      </c>
      <c r="B146">
        <v>389</v>
      </c>
      <c r="C146">
        <v>0</v>
      </c>
      <c r="D146">
        <v>5</v>
      </c>
      <c r="E146">
        <v>13</v>
      </c>
      <c r="F146">
        <v>86</v>
      </c>
      <c r="G146">
        <v>102</v>
      </c>
      <c r="H146">
        <v>9</v>
      </c>
      <c r="I146" t="s">
        <v>6793</v>
      </c>
      <c r="J146" t="s">
        <v>6793</v>
      </c>
      <c r="O146" t="s">
        <v>6793</v>
      </c>
      <c r="P146" t="s">
        <v>7515</v>
      </c>
      <c r="Q146" t="s">
        <v>7515</v>
      </c>
      <c r="R146" t="s">
        <v>7515</v>
      </c>
      <c r="S146" t="s">
        <v>7515</v>
      </c>
      <c r="T146" t="s">
        <v>7515</v>
      </c>
      <c r="U146" t="s">
        <v>7515</v>
      </c>
      <c r="V146" t="s">
        <v>7515</v>
      </c>
      <c r="W146" t="s">
        <v>7515</v>
      </c>
      <c r="X146" t="s">
        <v>7515</v>
      </c>
      <c r="Y146" t="s">
        <v>7515</v>
      </c>
      <c r="Z146" t="s">
        <v>7516</v>
      </c>
      <c r="AA146" t="s">
        <v>7515</v>
      </c>
      <c r="AB146" t="s">
        <v>7515</v>
      </c>
      <c r="AC146" t="s">
        <v>7515</v>
      </c>
      <c r="AD146" t="s">
        <v>7515</v>
      </c>
      <c r="AE146" t="s">
        <v>7515</v>
      </c>
      <c r="AF146" t="s">
        <v>7515</v>
      </c>
      <c r="AG146" t="s">
        <v>7515</v>
      </c>
      <c r="AH146" t="s">
        <v>7515</v>
      </c>
      <c r="AI146" t="s">
        <v>6796</v>
      </c>
      <c r="AQ146" t="s">
        <v>6985</v>
      </c>
      <c r="AR146" t="s">
        <v>6794</v>
      </c>
      <c r="AS146" t="s">
        <v>6794</v>
      </c>
      <c r="AT146">
        <v>0</v>
      </c>
      <c r="AU146">
        <v>10</v>
      </c>
      <c r="AV146" t="s">
        <v>6988</v>
      </c>
      <c r="AW146" t="s">
        <v>6793</v>
      </c>
      <c r="AX146" t="s">
        <v>6793</v>
      </c>
      <c r="AY146" t="s">
        <v>6813</v>
      </c>
      <c r="AZ146" t="s">
        <v>7531</v>
      </c>
      <c r="BA146" t="s">
        <v>7518</v>
      </c>
      <c r="BC146" t="s">
        <v>6794</v>
      </c>
      <c r="BD146" t="s">
        <v>6794</v>
      </c>
      <c r="BE146" t="s">
        <v>6794</v>
      </c>
      <c r="BF146" t="s">
        <v>6794</v>
      </c>
      <c r="BG146" t="s">
        <v>6794</v>
      </c>
      <c r="BH146" t="s">
        <v>6794</v>
      </c>
      <c r="BI146" t="s">
        <v>6794</v>
      </c>
      <c r="BJ146" t="s">
        <v>6793</v>
      </c>
      <c r="BK146" t="s">
        <v>6794</v>
      </c>
      <c r="BL146" t="s">
        <v>6794</v>
      </c>
      <c r="BM146" t="s">
        <v>7030</v>
      </c>
      <c r="BN146" t="s">
        <v>7025</v>
      </c>
      <c r="BO146" t="s">
        <v>6794</v>
      </c>
      <c r="BQ146">
        <v>20</v>
      </c>
      <c r="BR146">
        <v>35</v>
      </c>
      <c r="BS146" t="s">
        <v>7533</v>
      </c>
      <c r="BT146" t="s">
        <v>6</v>
      </c>
      <c r="BU146" t="s">
        <v>7559</v>
      </c>
      <c r="BV146" t="s">
        <v>7543</v>
      </c>
      <c r="BW146" t="s">
        <v>7516</v>
      </c>
      <c r="BX146" t="s">
        <v>7515</v>
      </c>
      <c r="BY146" t="s">
        <v>7515</v>
      </c>
      <c r="BZ146" t="s">
        <v>7515</v>
      </c>
      <c r="CA146" t="s">
        <v>7515</v>
      </c>
      <c r="CB146" t="s">
        <v>7515</v>
      </c>
      <c r="CC146" t="s">
        <v>7515</v>
      </c>
      <c r="CD146" t="s">
        <v>7515</v>
      </c>
      <c r="CE146" t="s">
        <v>7515</v>
      </c>
      <c r="CF146" t="s">
        <v>7515</v>
      </c>
      <c r="CG146" t="s">
        <v>7515</v>
      </c>
      <c r="CH146" t="s">
        <v>7515</v>
      </c>
      <c r="CI146" t="s">
        <v>6794</v>
      </c>
      <c r="CJ146" t="s">
        <v>6794</v>
      </c>
      <c r="CO146" t="s">
        <v>6793</v>
      </c>
      <c r="CP146" t="s">
        <v>6793</v>
      </c>
      <c r="CQ146" t="s">
        <v>6794</v>
      </c>
      <c r="CR146" t="s">
        <v>6793</v>
      </c>
      <c r="CS146" t="s">
        <v>6794</v>
      </c>
      <c r="CT146" t="s">
        <v>6793</v>
      </c>
      <c r="CU146" t="s">
        <v>6794</v>
      </c>
      <c r="CV146" t="s">
        <v>6793</v>
      </c>
      <c r="CW146" t="s">
        <v>6794</v>
      </c>
      <c r="CX146" t="s">
        <v>7545</v>
      </c>
      <c r="CY146" t="s">
        <v>7555</v>
      </c>
      <c r="CZ146" t="s">
        <v>7522</v>
      </c>
      <c r="DA146" t="s">
        <v>6793</v>
      </c>
      <c r="DB146">
        <v>1</v>
      </c>
      <c r="DC146">
        <v>2</v>
      </c>
      <c r="DD146">
        <v>2</v>
      </c>
      <c r="DE146" t="s">
        <v>6794</v>
      </c>
      <c r="EA146">
        <v>4</v>
      </c>
      <c r="EC146">
        <v>1</v>
      </c>
      <c r="ED146">
        <v>1</v>
      </c>
      <c r="EE146">
        <v>0</v>
      </c>
      <c r="EF146">
        <v>0</v>
      </c>
      <c r="EG146">
        <v>1</v>
      </c>
      <c r="EH146">
        <v>1</v>
      </c>
      <c r="EI146">
        <v>0</v>
      </c>
      <c r="EJ146" t="s">
        <v>6794</v>
      </c>
      <c r="EP146" t="s">
        <v>6793</v>
      </c>
      <c r="OI146" t="s">
        <v>7526</v>
      </c>
      <c r="OJ146" t="s">
        <v>7526</v>
      </c>
      <c r="OK146" t="s">
        <v>7526</v>
      </c>
      <c r="OL146" t="s">
        <v>7526</v>
      </c>
      <c r="OM146" t="s">
        <v>7528</v>
      </c>
      <c r="ON146" t="s">
        <v>7539</v>
      </c>
      <c r="OO146" t="s">
        <v>7528</v>
      </c>
      <c r="OP146">
        <v>1</v>
      </c>
      <c r="OQ146" t="s">
        <v>28</v>
      </c>
      <c r="OR146" t="s">
        <v>212</v>
      </c>
      <c r="OS146">
        <v>2007</v>
      </c>
      <c r="OT146">
        <v>11</v>
      </c>
      <c r="OU146">
        <v>1</v>
      </c>
      <c r="OV146">
        <v>11</v>
      </c>
      <c r="OW146">
        <v>1</v>
      </c>
      <c r="OX146">
        <v>0</v>
      </c>
      <c r="OY146">
        <v>35</v>
      </c>
      <c r="OZ146" t="s">
        <v>7515</v>
      </c>
      <c r="PA146" t="s">
        <v>7515</v>
      </c>
      <c r="PB146" t="s">
        <v>7515</v>
      </c>
      <c r="PC146" t="s">
        <v>7515</v>
      </c>
      <c r="PD146" t="s">
        <v>7515</v>
      </c>
      <c r="PE146" t="s">
        <v>7515</v>
      </c>
      <c r="PF146" t="s">
        <v>7515</v>
      </c>
      <c r="PG146" t="s">
        <v>7515</v>
      </c>
      <c r="PH146" t="s">
        <v>7515</v>
      </c>
      <c r="PI146" t="s">
        <v>7515</v>
      </c>
      <c r="PJ146" t="s">
        <v>7515</v>
      </c>
      <c r="PK146" t="s">
        <v>7515</v>
      </c>
      <c r="PL146" t="s">
        <v>7515</v>
      </c>
      <c r="PM146" t="s">
        <v>7515</v>
      </c>
      <c r="PN146" t="s">
        <v>7515</v>
      </c>
      <c r="PO146" t="s">
        <v>7515</v>
      </c>
      <c r="PP146" t="s">
        <v>7515</v>
      </c>
      <c r="PQ146" t="s">
        <v>7515</v>
      </c>
      <c r="PR146" t="s">
        <v>7515</v>
      </c>
      <c r="PS146" t="s">
        <v>7515</v>
      </c>
      <c r="PT146" t="s">
        <v>7515</v>
      </c>
      <c r="PU146" t="s">
        <v>7515</v>
      </c>
      <c r="PV146" t="s">
        <v>7515</v>
      </c>
      <c r="PW146" t="s">
        <v>7515</v>
      </c>
      <c r="PX146" t="s">
        <v>7515</v>
      </c>
      <c r="PY146" t="s">
        <v>7515</v>
      </c>
      <c r="PZ146" t="s">
        <v>7515</v>
      </c>
      <c r="QA146" t="s">
        <v>7515</v>
      </c>
      <c r="QB146" t="s">
        <v>7515</v>
      </c>
      <c r="QC146" t="s">
        <v>7515</v>
      </c>
      <c r="QE146" t="s">
        <v>7515</v>
      </c>
      <c r="QF146" t="s">
        <v>7516</v>
      </c>
      <c r="QG146" t="s">
        <v>7515</v>
      </c>
      <c r="QH146" t="s">
        <v>7515</v>
      </c>
      <c r="QI146" t="s">
        <v>7515</v>
      </c>
      <c r="QJ146" t="s">
        <v>7515</v>
      </c>
      <c r="QK146" t="s">
        <v>7515</v>
      </c>
      <c r="RP146">
        <f t="shared" si="4"/>
        <v>4</v>
      </c>
      <c r="RS146">
        <f t="shared" si="5"/>
        <v>9</v>
      </c>
    </row>
    <row r="147" spans="1:487" x14ac:dyDescent="0.3">
      <c r="A147">
        <v>70134</v>
      </c>
      <c r="B147">
        <v>391</v>
      </c>
      <c r="C147">
        <v>0</v>
      </c>
      <c r="D147">
        <v>5</v>
      </c>
      <c r="E147">
        <v>12</v>
      </c>
      <c r="F147">
        <v>108</v>
      </c>
      <c r="G147">
        <v>102</v>
      </c>
      <c r="H147">
        <v>15</v>
      </c>
      <c r="I147" t="s">
        <v>6793</v>
      </c>
      <c r="J147" t="s">
        <v>6793</v>
      </c>
      <c r="O147" t="s">
        <v>6793</v>
      </c>
      <c r="P147" t="s">
        <v>7515</v>
      </c>
      <c r="Q147" t="s">
        <v>7515</v>
      </c>
      <c r="R147" t="s">
        <v>7515</v>
      </c>
      <c r="S147" t="s">
        <v>7515</v>
      </c>
      <c r="T147" t="s">
        <v>7515</v>
      </c>
      <c r="U147" t="s">
        <v>7515</v>
      </c>
      <c r="V147" t="s">
        <v>7515</v>
      </c>
      <c r="W147" t="s">
        <v>7515</v>
      </c>
      <c r="X147" t="s">
        <v>7515</v>
      </c>
      <c r="Y147" t="s">
        <v>7515</v>
      </c>
      <c r="Z147" t="s">
        <v>7515</v>
      </c>
      <c r="AA147" t="s">
        <v>7515</v>
      </c>
      <c r="AB147" t="s">
        <v>7515</v>
      </c>
      <c r="AC147" t="s">
        <v>7515</v>
      </c>
      <c r="AD147" t="s">
        <v>7515</v>
      </c>
      <c r="AE147" t="s">
        <v>7516</v>
      </c>
      <c r="AF147" t="s">
        <v>7515</v>
      </c>
      <c r="AG147" t="s">
        <v>7515</v>
      </c>
      <c r="AH147" t="s">
        <v>7515</v>
      </c>
      <c r="AI147" t="s">
        <v>6796</v>
      </c>
      <c r="AQ147" t="s">
        <v>6985</v>
      </c>
      <c r="AR147" t="s">
        <v>6793</v>
      </c>
      <c r="AS147" t="s">
        <v>6793</v>
      </c>
      <c r="AT147" t="s">
        <v>6</v>
      </c>
      <c r="AU147" t="s">
        <v>6</v>
      </c>
      <c r="AV147" t="s">
        <v>6988</v>
      </c>
      <c r="AW147" t="s">
        <v>6793</v>
      </c>
      <c r="AX147" t="s">
        <v>6793</v>
      </c>
      <c r="AY147" t="s">
        <v>6813</v>
      </c>
      <c r="AZ147" t="s">
        <v>7531</v>
      </c>
      <c r="BA147" t="s">
        <v>6991</v>
      </c>
      <c r="BC147" t="s">
        <v>6793</v>
      </c>
      <c r="BD147" t="s">
        <v>6794</v>
      </c>
      <c r="BE147" t="s">
        <v>6793</v>
      </c>
      <c r="BF147" t="s">
        <v>6793</v>
      </c>
      <c r="BG147" t="s">
        <v>6793</v>
      </c>
      <c r="BH147" t="s">
        <v>6793</v>
      </c>
      <c r="BI147" t="s">
        <v>6793</v>
      </c>
      <c r="BJ147" t="s">
        <v>6793</v>
      </c>
      <c r="BK147" t="s">
        <v>6794</v>
      </c>
      <c r="BL147" t="s">
        <v>6794</v>
      </c>
      <c r="BM147" t="s">
        <v>7029</v>
      </c>
      <c r="BN147" t="s">
        <v>7024</v>
      </c>
      <c r="BO147" t="s">
        <v>6794</v>
      </c>
      <c r="BQ147">
        <v>100</v>
      </c>
      <c r="BR147">
        <v>50</v>
      </c>
      <c r="BS147" t="s">
        <v>7519</v>
      </c>
      <c r="BT147" t="s">
        <v>7571</v>
      </c>
      <c r="BU147" t="s">
        <v>7559</v>
      </c>
      <c r="BV147" t="s">
        <v>7535</v>
      </c>
      <c r="BW147" t="s">
        <v>7515</v>
      </c>
      <c r="BX147" t="s">
        <v>7516</v>
      </c>
      <c r="BY147" t="s">
        <v>7515</v>
      </c>
      <c r="BZ147" t="s">
        <v>7515</v>
      </c>
      <c r="CA147" t="s">
        <v>7515</v>
      </c>
      <c r="CB147" t="s">
        <v>7515</v>
      </c>
      <c r="CC147" t="s">
        <v>7515</v>
      </c>
      <c r="CD147" t="s">
        <v>7516</v>
      </c>
      <c r="CE147" t="s">
        <v>7515</v>
      </c>
      <c r="CF147" t="s">
        <v>7515</v>
      </c>
      <c r="CG147" t="s">
        <v>7515</v>
      </c>
      <c r="CH147" t="s">
        <v>7515</v>
      </c>
      <c r="CI147" t="s">
        <v>6794</v>
      </c>
      <c r="CJ147" t="s">
        <v>6794</v>
      </c>
      <c r="CO147" t="s">
        <v>6793</v>
      </c>
      <c r="CP147" t="s">
        <v>6793</v>
      </c>
      <c r="CQ147" t="s">
        <v>6794</v>
      </c>
      <c r="CR147" t="s">
        <v>6793</v>
      </c>
      <c r="CS147" t="s">
        <v>6793</v>
      </c>
      <c r="CT147" t="s">
        <v>6793</v>
      </c>
      <c r="CU147" t="s">
        <v>6794</v>
      </c>
      <c r="CV147" t="s">
        <v>6793</v>
      </c>
      <c r="CW147" t="s">
        <v>6794</v>
      </c>
      <c r="CX147" t="s">
        <v>7520</v>
      </c>
      <c r="CY147" t="s">
        <v>7555</v>
      </c>
      <c r="CZ147" t="s">
        <v>7587</v>
      </c>
      <c r="DA147" t="s">
        <v>6793</v>
      </c>
      <c r="DB147">
        <v>2</v>
      </c>
      <c r="DC147">
        <v>1</v>
      </c>
      <c r="DD147">
        <v>0</v>
      </c>
      <c r="DE147" t="s">
        <v>6793</v>
      </c>
      <c r="DF147">
        <v>1</v>
      </c>
      <c r="DG147" t="s">
        <v>7556</v>
      </c>
      <c r="DH147">
        <v>2008</v>
      </c>
      <c r="DI147" t="s">
        <v>7557</v>
      </c>
      <c r="DJ147" t="s">
        <v>7556</v>
      </c>
      <c r="DK147">
        <v>2008</v>
      </c>
      <c r="EA147">
        <v>3</v>
      </c>
      <c r="EC147">
        <v>1</v>
      </c>
      <c r="ED147">
        <v>0</v>
      </c>
      <c r="EE147">
        <v>2</v>
      </c>
      <c r="EF147">
        <v>0</v>
      </c>
      <c r="EG147">
        <v>0</v>
      </c>
      <c r="EH147">
        <v>0</v>
      </c>
      <c r="EI147">
        <v>0</v>
      </c>
      <c r="EJ147" t="s">
        <v>6793</v>
      </c>
      <c r="EK147" t="s">
        <v>6859</v>
      </c>
      <c r="EL147">
        <v>1</v>
      </c>
      <c r="EN147">
        <v>2008</v>
      </c>
      <c r="EP147" t="s">
        <v>6793</v>
      </c>
      <c r="GU147" t="s">
        <v>7524</v>
      </c>
      <c r="GV147" t="s">
        <v>7556</v>
      </c>
      <c r="GW147">
        <v>2008</v>
      </c>
      <c r="HA147" t="s">
        <v>6794</v>
      </c>
      <c r="OI147" t="s">
        <v>7527</v>
      </c>
      <c r="OJ147" t="s">
        <v>7527</v>
      </c>
      <c r="OK147" t="s">
        <v>7527</v>
      </c>
      <c r="OL147" t="s">
        <v>7527</v>
      </c>
      <c r="OM147" t="s">
        <v>7528</v>
      </c>
      <c r="ON147" t="s">
        <v>7539</v>
      </c>
      <c r="OO147" t="s">
        <v>7528</v>
      </c>
      <c r="OP147">
        <v>1</v>
      </c>
      <c r="OQ147" t="s">
        <v>28</v>
      </c>
      <c r="OR147" t="s">
        <v>265</v>
      </c>
      <c r="OS147">
        <v>2007</v>
      </c>
      <c r="OT147">
        <v>1</v>
      </c>
      <c r="OU147">
        <v>1</v>
      </c>
      <c r="OV147">
        <v>1</v>
      </c>
      <c r="OW147">
        <v>1</v>
      </c>
      <c r="OX147">
        <v>0</v>
      </c>
      <c r="OY147">
        <v>35</v>
      </c>
      <c r="OZ147" t="s">
        <v>7515</v>
      </c>
      <c r="PA147" t="s">
        <v>7515</v>
      </c>
      <c r="PB147" t="s">
        <v>7515</v>
      </c>
      <c r="PC147" t="s">
        <v>7515</v>
      </c>
      <c r="PD147" t="s">
        <v>7515</v>
      </c>
      <c r="PE147" t="s">
        <v>7515</v>
      </c>
      <c r="PF147" t="s">
        <v>7515</v>
      </c>
      <c r="PG147" t="s">
        <v>7515</v>
      </c>
      <c r="PH147" t="s">
        <v>7516</v>
      </c>
      <c r="PI147" t="s">
        <v>7515</v>
      </c>
      <c r="PJ147" t="s">
        <v>7515</v>
      </c>
      <c r="PK147" t="s">
        <v>7515</v>
      </c>
      <c r="PL147" t="s">
        <v>7515</v>
      </c>
      <c r="PM147" t="s">
        <v>7515</v>
      </c>
      <c r="PN147" t="s">
        <v>7515</v>
      </c>
      <c r="PO147" t="s">
        <v>7515</v>
      </c>
      <c r="PP147" t="s">
        <v>7515</v>
      </c>
      <c r="PQ147" t="s">
        <v>7515</v>
      </c>
      <c r="PR147" t="s">
        <v>7515</v>
      </c>
      <c r="PS147" t="s">
        <v>7515</v>
      </c>
      <c r="PT147" t="s">
        <v>7515</v>
      </c>
      <c r="PU147" t="s">
        <v>7515</v>
      </c>
      <c r="PV147" t="s">
        <v>7515</v>
      </c>
      <c r="PW147" t="s">
        <v>7515</v>
      </c>
      <c r="PX147" t="s">
        <v>7515</v>
      </c>
      <c r="PY147" t="s">
        <v>7515</v>
      </c>
      <c r="PZ147" t="s">
        <v>7515</v>
      </c>
      <c r="QA147" t="s">
        <v>7515</v>
      </c>
      <c r="QB147" t="s">
        <v>7515</v>
      </c>
      <c r="QC147" t="s">
        <v>7515</v>
      </c>
      <c r="QE147" t="s">
        <v>7516</v>
      </c>
      <c r="QF147" t="s">
        <v>7515</v>
      </c>
      <c r="QG147" t="s">
        <v>7515</v>
      </c>
      <c r="QH147" t="s">
        <v>7515</v>
      </c>
      <c r="QI147" t="s">
        <v>7515</v>
      </c>
      <c r="QJ147" t="s">
        <v>7515</v>
      </c>
      <c r="QK147" t="s">
        <v>7515</v>
      </c>
      <c r="RP147">
        <f t="shared" si="4"/>
        <v>-1</v>
      </c>
      <c r="RS147">
        <f t="shared" si="5"/>
        <v>8</v>
      </c>
    </row>
    <row r="148" spans="1:487" x14ac:dyDescent="0.3">
      <c r="A148">
        <v>70135</v>
      </c>
      <c r="B148">
        <v>392</v>
      </c>
      <c r="C148">
        <v>0</v>
      </c>
      <c r="D148">
        <v>5</v>
      </c>
      <c r="E148">
        <v>13</v>
      </c>
      <c r="F148">
        <v>83</v>
      </c>
      <c r="G148">
        <v>102</v>
      </c>
      <c r="H148">
        <v>9</v>
      </c>
      <c r="I148" t="s">
        <v>6793</v>
      </c>
      <c r="J148" t="s">
        <v>6793</v>
      </c>
      <c r="O148" t="s">
        <v>6793</v>
      </c>
      <c r="P148" t="s">
        <v>7515</v>
      </c>
      <c r="Q148" t="s">
        <v>7515</v>
      </c>
      <c r="R148" t="s">
        <v>7515</v>
      </c>
      <c r="S148" t="s">
        <v>7515</v>
      </c>
      <c r="T148" t="s">
        <v>7515</v>
      </c>
      <c r="U148" t="s">
        <v>7515</v>
      </c>
      <c r="V148" t="s">
        <v>7515</v>
      </c>
      <c r="W148" t="s">
        <v>7515</v>
      </c>
      <c r="X148" t="s">
        <v>7515</v>
      </c>
      <c r="Y148" t="s">
        <v>7515</v>
      </c>
      <c r="Z148" t="s">
        <v>7516</v>
      </c>
      <c r="AA148" t="s">
        <v>7515</v>
      </c>
      <c r="AB148" t="s">
        <v>7515</v>
      </c>
      <c r="AC148" t="s">
        <v>7515</v>
      </c>
      <c r="AD148" t="s">
        <v>7515</v>
      </c>
      <c r="AE148" t="s">
        <v>7515</v>
      </c>
      <c r="AF148" t="s">
        <v>7515</v>
      </c>
      <c r="AG148" t="s">
        <v>7515</v>
      </c>
      <c r="AH148" t="s">
        <v>7515</v>
      </c>
      <c r="AI148" t="s">
        <v>6796</v>
      </c>
      <c r="AQ148" t="s">
        <v>6985</v>
      </c>
      <c r="AR148" t="s">
        <v>6793</v>
      </c>
      <c r="AS148" t="s">
        <v>6794</v>
      </c>
      <c r="AT148">
        <v>0</v>
      </c>
      <c r="AU148">
        <v>15</v>
      </c>
      <c r="AV148" t="s">
        <v>6988</v>
      </c>
      <c r="AW148" t="s">
        <v>6794</v>
      </c>
      <c r="AX148" t="s">
        <v>6793</v>
      </c>
      <c r="AY148" t="s">
        <v>6813</v>
      </c>
      <c r="AZ148" t="s">
        <v>7531</v>
      </c>
      <c r="BA148" t="s">
        <v>7553</v>
      </c>
      <c r="BC148" t="s">
        <v>6794</v>
      </c>
      <c r="BD148" t="s">
        <v>6794</v>
      </c>
      <c r="BE148" t="s">
        <v>6794</v>
      </c>
      <c r="BF148" t="s">
        <v>6793</v>
      </c>
      <c r="BG148" t="s">
        <v>6793</v>
      </c>
      <c r="BH148" t="s">
        <v>6794</v>
      </c>
      <c r="BI148" t="s">
        <v>6793</v>
      </c>
      <c r="BJ148" t="s">
        <v>6794</v>
      </c>
      <c r="BK148" t="s">
        <v>6794</v>
      </c>
      <c r="BL148" t="s">
        <v>6794</v>
      </c>
      <c r="BM148" t="s">
        <v>7024</v>
      </c>
      <c r="BN148" t="s">
        <v>7030</v>
      </c>
      <c r="BO148" t="s">
        <v>6794</v>
      </c>
      <c r="BQ148">
        <v>75</v>
      </c>
      <c r="BR148" t="s">
        <v>6</v>
      </c>
      <c r="BS148" t="s">
        <v>7533</v>
      </c>
      <c r="BT148" t="s">
        <v>6</v>
      </c>
      <c r="BU148" t="s">
        <v>7030</v>
      </c>
      <c r="BV148" t="s">
        <v>7543</v>
      </c>
      <c r="BW148" t="s">
        <v>7515</v>
      </c>
      <c r="BX148" t="s">
        <v>7515</v>
      </c>
      <c r="BY148" t="s">
        <v>7515</v>
      </c>
      <c r="BZ148" t="s">
        <v>7515</v>
      </c>
      <c r="CA148" t="s">
        <v>7515</v>
      </c>
      <c r="CB148" t="s">
        <v>7515</v>
      </c>
      <c r="CC148" t="s">
        <v>7515</v>
      </c>
      <c r="CD148" t="s">
        <v>7516</v>
      </c>
      <c r="CE148" t="s">
        <v>7515</v>
      </c>
      <c r="CF148" t="s">
        <v>7515</v>
      </c>
      <c r="CG148" t="s">
        <v>7515</v>
      </c>
      <c r="CH148" t="s">
        <v>7515</v>
      </c>
      <c r="CI148" t="s">
        <v>6793</v>
      </c>
      <c r="CJ148" t="s">
        <v>6966</v>
      </c>
      <c r="CO148" t="s">
        <v>6793</v>
      </c>
      <c r="CP148" t="s">
        <v>6793</v>
      </c>
      <c r="CQ148" t="s">
        <v>6794</v>
      </c>
      <c r="CR148" t="s">
        <v>6793</v>
      </c>
      <c r="CS148" t="s">
        <v>6794</v>
      </c>
      <c r="CT148" t="s">
        <v>6793</v>
      </c>
      <c r="CU148" t="s">
        <v>6794</v>
      </c>
      <c r="CV148" t="s">
        <v>6793</v>
      </c>
      <c r="CW148" t="s">
        <v>6794</v>
      </c>
      <c r="CX148" t="s">
        <v>7520</v>
      </c>
      <c r="CY148" t="s">
        <v>7608</v>
      </c>
      <c r="CZ148" t="s">
        <v>7522</v>
      </c>
      <c r="DA148" t="s">
        <v>6793</v>
      </c>
      <c r="DB148">
        <v>1</v>
      </c>
      <c r="DC148">
        <v>2</v>
      </c>
      <c r="DD148">
        <v>2</v>
      </c>
      <c r="DE148" t="s">
        <v>6794</v>
      </c>
      <c r="EA148">
        <v>2</v>
      </c>
      <c r="EC148">
        <v>0</v>
      </c>
      <c r="ED148">
        <v>0</v>
      </c>
      <c r="EE148">
        <v>0</v>
      </c>
      <c r="EF148">
        <v>1</v>
      </c>
      <c r="EG148">
        <v>0</v>
      </c>
      <c r="EH148">
        <v>1</v>
      </c>
      <c r="EI148">
        <v>0</v>
      </c>
      <c r="EJ148" t="s">
        <v>6794</v>
      </c>
      <c r="EP148" t="s">
        <v>6794</v>
      </c>
      <c r="OI148" t="s">
        <v>7526</v>
      </c>
      <c r="OJ148" t="s">
        <v>7526</v>
      </c>
      <c r="OK148" t="s">
        <v>7527</v>
      </c>
      <c r="OL148" t="s">
        <v>7526</v>
      </c>
      <c r="OM148" t="s">
        <v>7528</v>
      </c>
      <c r="ON148" t="s">
        <v>7529</v>
      </c>
      <c r="OO148" t="s">
        <v>7528</v>
      </c>
      <c r="OP148">
        <v>1</v>
      </c>
      <c r="OQ148" t="s">
        <v>28</v>
      </c>
      <c r="OR148" t="s">
        <v>212</v>
      </c>
      <c r="OS148">
        <v>2006</v>
      </c>
      <c r="OT148">
        <v>1</v>
      </c>
      <c r="OU148">
        <v>1</v>
      </c>
      <c r="OV148">
        <v>1</v>
      </c>
      <c r="OW148">
        <v>1</v>
      </c>
      <c r="OX148">
        <v>0</v>
      </c>
      <c r="OY148">
        <v>35</v>
      </c>
      <c r="QE148" t="s">
        <v>7515</v>
      </c>
      <c r="QF148" t="s">
        <v>7515</v>
      </c>
      <c r="QG148" t="s">
        <v>7515</v>
      </c>
      <c r="QH148" t="s">
        <v>7515</v>
      </c>
      <c r="QI148" t="s">
        <v>7515</v>
      </c>
      <c r="QJ148" t="s">
        <v>7515</v>
      </c>
      <c r="QK148" t="s">
        <v>7516</v>
      </c>
      <c r="RP148">
        <f t="shared" si="4"/>
        <v>3</v>
      </c>
      <c r="RS148">
        <f t="shared" si="5"/>
        <v>3</v>
      </c>
    </row>
    <row r="149" spans="1:487" x14ac:dyDescent="0.3">
      <c r="A149">
        <v>70136</v>
      </c>
      <c r="B149">
        <v>394</v>
      </c>
      <c r="C149">
        <v>0</v>
      </c>
      <c r="D149">
        <v>5</v>
      </c>
      <c r="E149">
        <v>16</v>
      </c>
      <c r="F149">
        <v>89</v>
      </c>
      <c r="G149">
        <v>102</v>
      </c>
      <c r="H149">
        <v>15</v>
      </c>
      <c r="I149" t="s">
        <v>6793</v>
      </c>
      <c r="J149" t="s">
        <v>6793</v>
      </c>
      <c r="O149" t="s">
        <v>6793</v>
      </c>
      <c r="P149" t="s">
        <v>7515</v>
      </c>
      <c r="Q149" t="s">
        <v>7515</v>
      </c>
      <c r="R149" t="s">
        <v>7515</v>
      </c>
      <c r="S149" t="s">
        <v>7515</v>
      </c>
      <c r="T149" t="s">
        <v>7515</v>
      </c>
      <c r="U149" t="s">
        <v>7515</v>
      </c>
      <c r="V149" t="s">
        <v>7515</v>
      </c>
      <c r="W149" t="s">
        <v>7515</v>
      </c>
      <c r="X149" t="s">
        <v>7515</v>
      </c>
      <c r="Y149" t="s">
        <v>7515</v>
      </c>
      <c r="Z149" t="s">
        <v>7515</v>
      </c>
      <c r="AA149" t="s">
        <v>7515</v>
      </c>
      <c r="AB149" t="s">
        <v>7515</v>
      </c>
      <c r="AC149" t="s">
        <v>7515</v>
      </c>
      <c r="AD149" t="s">
        <v>7515</v>
      </c>
      <c r="AE149" t="s">
        <v>7515</v>
      </c>
      <c r="AF149" t="s">
        <v>7515</v>
      </c>
      <c r="AG149" t="s">
        <v>7516</v>
      </c>
      <c r="AH149" t="s">
        <v>7515</v>
      </c>
      <c r="AI149" t="s">
        <v>6796</v>
      </c>
      <c r="AQ149" t="s">
        <v>6985</v>
      </c>
      <c r="AR149" t="s">
        <v>6793</v>
      </c>
      <c r="AS149" t="s">
        <v>6794</v>
      </c>
      <c r="AT149">
        <v>0</v>
      </c>
      <c r="AU149">
        <v>15</v>
      </c>
      <c r="AV149" t="s">
        <v>7568</v>
      </c>
      <c r="AW149" t="s">
        <v>6966</v>
      </c>
      <c r="AX149" t="s">
        <v>6794</v>
      </c>
      <c r="AY149" t="s">
        <v>6813</v>
      </c>
      <c r="AZ149" t="s">
        <v>7531</v>
      </c>
      <c r="BA149" t="s">
        <v>7612</v>
      </c>
      <c r="BC149" t="s">
        <v>6794</v>
      </c>
      <c r="BD149" t="s">
        <v>6793</v>
      </c>
      <c r="BE149" t="s">
        <v>6794</v>
      </c>
      <c r="BF149" t="s">
        <v>6793</v>
      </c>
      <c r="BH149" t="s">
        <v>6794</v>
      </c>
      <c r="BI149" t="s">
        <v>6793</v>
      </c>
      <c r="BJ149" t="s">
        <v>6793</v>
      </c>
      <c r="BK149" t="s">
        <v>6794</v>
      </c>
      <c r="BL149" t="s">
        <v>6794</v>
      </c>
      <c r="BM149" t="s">
        <v>7030</v>
      </c>
      <c r="BN149" t="s">
        <v>7022</v>
      </c>
      <c r="BO149" t="s">
        <v>6794</v>
      </c>
      <c r="BQ149">
        <v>25</v>
      </c>
      <c r="BR149" t="s">
        <v>6</v>
      </c>
      <c r="BS149" t="s">
        <v>7533</v>
      </c>
      <c r="BT149" t="s">
        <v>6</v>
      </c>
      <c r="BU149" t="s">
        <v>7559</v>
      </c>
      <c r="BV149" t="s">
        <v>7569</v>
      </c>
      <c r="BW149" t="s">
        <v>7515</v>
      </c>
      <c r="BX149" t="s">
        <v>7515</v>
      </c>
      <c r="BY149" t="s">
        <v>7515</v>
      </c>
      <c r="BZ149" t="s">
        <v>7515</v>
      </c>
      <c r="CA149" t="s">
        <v>7515</v>
      </c>
      <c r="CB149" t="s">
        <v>7515</v>
      </c>
      <c r="CC149" t="s">
        <v>7515</v>
      </c>
      <c r="CD149" t="s">
        <v>7516</v>
      </c>
      <c r="CE149" t="s">
        <v>7515</v>
      </c>
      <c r="CF149" t="s">
        <v>7515</v>
      </c>
      <c r="CG149" t="s">
        <v>7515</v>
      </c>
      <c r="CH149" t="s">
        <v>7515</v>
      </c>
      <c r="CI149" t="s">
        <v>6793</v>
      </c>
      <c r="CJ149" t="s">
        <v>6794</v>
      </c>
      <c r="CO149" t="s">
        <v>6793</v>
      </c>
      <c r="CP149" t="s">
        <v>6793</v>
      </c>
      <c r="CQ149" t="s">
        <v>6794</v>
      </c>
      <c r="CR149" t="s">
        <v>6793</v>
      </c>
      <c r="CS149" t="s">
        <v>6794</v>
      </c>
      <c r="CT149" t="s">
        <v>6794</v>
      </c>
      <c r="CU149" t="s">
        <v>6794</v>
      </c>
      <c r="CV149" t="s">
        <v>6793</v>
      </c>
      <c r="CW149" t="s">
        <v>6794</v>
      </c>
      <c r="CX149" t="s">
        <v>7520</v>
      </c>
      <c r="CY149" t="s">
        <v>7521</v>
      </c>
      <c r="CZ149" t="s">
        <v>7522</v>
      </c>
      <c r="DA149" t="s">
        <v>6793</v>
      </c>
      <c r="DB149">
        <v>2</v>
      </c>
      <c r="DC149">
        <v>3</v>
      </c>
      <c r="DD149" t="s">
        <v>7547</v>
      </c>
      <c r="DE149" t="s">
        <v>6794</v>
      </c>
      <c r="EA149">
        <v>1</v>
      </c>
      <c r="EB149" t="s">
        <v>7523</v>
      </c>
      <c r="EJ149" t="s">
        <v>6794</v>
      </c>
      <c r="EP149" t="s">
        <v>6793</v>
      </c>
      <c r="IA149" t="s">
        <v>7524</v>
      </c>
      <c r="IB149" t="s">
        <v>6</v>
      </c>
      <c r="IC149" t="s">
        <v>6</v>
      </c>
      <c r="ID149" t="s">
        <v>7552</v>
      </c>
      <c r="IG149" t="s">
        <v>6794</v>
      </c>
      <c r="IH149" t="s">
        <v>6793</v>
      </c>
      <c r="NW149">
        <v>4</v>
      </c>
      <c r="NX149" t="s">
        <v>7515</v>
      </c>
      <c r="NY149" t="s">
        <v>7515</v>
      </c>
      <c r="NZ149" t="s">
        <v>7515</v>
      </c>
      <c r="OA149" t="s">
        <v>7515</v>
      </c>
      <c r="OB149" t="s">
        <v>7515</v>
      </c>
      <c r="OC149" t="s">
        <v>7515</v>
      </c>
      <c r="OD149" t="s">
        <v>7516</v>
      </c>
      <c r="OE149" t="s">
        <v>7515</v>
      </c>
      <c r="OF149" t="s">
        <v>7515</v>
      </c>
      <c r="OG149" t="s">
        <v>7515</v>
      </c>
      <c r="OH149" t="s">
        <v>7515</v>
      </c>
      <c r="OI149" t="s">
        <v>6757</v>
      </c>
      <c r="OJ149" t="s">
        <v>7526</v>
      </c>
      <c r="OK149" t="s">
        <v>7527</v>
      </c>
      <c r="OL149" t="s">
        <v>7527</v>
      </c>
      <c r="OM149" t="s">
        <v>7528</v>
      </c>
      <c r="ON149" t="s">
        <v>7529</v>
      </c>
      <c r="OO149" t="s">
        <v>7528</v>
      </c>
      <c r="OP149">
        <v>1</v>
      </c>
      <c r="OQ149" t="s">
        <v>28</v>
      </c>
      <c r="OR149" t="s">
        <v>265</v>
      </c>
      <c r="OS149">
        <v>2007</v>
      </c>
      <c r="OT149">
        <v>7</v>
      </c>
      <c r="OU149">
        <v>1</v>
      </c>
      <c r="OV149">
        <v>7</v>
      </c>
      <c r="OW149">
        <v>1</v>
      </c>
      <c r="OX149">
        <v>0</v>
      </c>
      <c r="OY149">
        <v>35</v>
      </c>
      <c r="OZ149" t="s">
        <v>7515</v>
      </c>
      <c r="PA149" t="s">
        <v>7515</v>
      </c>
      <c r="PB149" t="s">
        <v>7515</v>
      </c>
      <c r="PC149" t="s">
        <v>7515</v>
      </c>
      <c r="PD149" t="s">
        <v>7515</v>
      </c>
      <c r="PE149" t="s">
        <v>7515</v>
      </c>
      <c r="PF149" t="s">
        <v>7515</v>
      </c>
      <c r="PG149" t="s">
        <v>7515</v>
      </c>
      <c r="PH149" t="s">
        <v>7515</v>
      </c>
      <c r="PI149" t="s">
        <v>7515</v>
      </c>
      <c r="PJ149" t="s">
        <v>7515</v>
      </c>
      <c r="PK149" t="s">
        <v>7515</v>
      </c>
      <c r="PL149" t="s">
        <v>7516</v>
      </c>
      <c r="PM149" t="s">
        <v>7515</v>
      </c>
      <c r="PN149" t="s">
        <v>7515</v>
      </c>
      <c r="PO149" t="s">
        <v>7515</v>
      </c>
      <c r="PP149" t="s">
        <v>7515</v>
      </c>
      <c r="PQ149" t="s">
        <v>7515</v>
      </c>
      <c r="PR149" t="s">
        <v>7515</v>
      </c>
      <c r="PS149" t="s">
        <v>7515</v>
      </c>
      <c r="PT149" t="s">
        <v>7515</v>
      </c>
      <c r="PU149" t="s">
        <v>7515</v>
      </c>
      <c r="PV149" t="s">
        <v>7515</v>
      </c>
      <c r="PW149" t="s">
        <v>7515</v>
      </c>
      <c r="PX149" t="s">
        <v>7515</v>
      </c>
      <c r="PY149" t="s">
        <v>7515</v>
      </c>
      <c r="PZ149" t="s">
        <v>7515</v>
      </c>
      <c r="QA149" t="s">
        <v>7515</v>
      </c>
      <c r="QB149" t="s">
        <v>7515</v>
      </c>
      <c r="QC149" t="s">
        <v>7515</v>
      </c>
      <c r="QE149" t="s">
        <v>7515</v>
      </c>
      <c r="QF149" t="s">
        <v>7515</v>
      </c>
      <c r="QG149" t="s">
        <v>7515</v>
      </c>
      <c r="QH149" t="s">
        <v>7515</v>
      </c>
      <c r="QI149" t="s">
        <v>7515</v>
      </c>
      <c r="QJ149" t="s">
        <v>7515</v>
      </c>
      <c r="QK149" t="s">
        <v>7516</v>
      </c>
      <c r="QW149" t="s">
        <v>7530</v>
      </c>
      <c r="RP149">
        <f t="shared" si="4"/>
        <v>3</v>
      </c>
      <c r="RS149">
        <f t="shared" si="5"/>
        <v>9</v>
      </c>
    </row>
    <row r="150" spans="1:487" x14ac:dyDescent="0.3">
      <c r="A150">
        <v>70137</v>
      </c>
      <c r="B150">
        <v>395</v>
      </c>
      <c r="C150">
        <v>0</v>
      </c>
      <c r="D150">
        <v>5</v>
      </c>
      <c r="E150">
        <v>14</v>
      </c>
      <c r="F150">
        <v>99</v>
      </c>
      <c r="G150">
        <v>102</v>
      </c>
      <c r="H150">
        <v>3</v>
      </c>
      <c r="I150" t="s">
        <v>6793</v>
      </c>
      <c r="J150" t="s">
        <v>6793</v>
      </c>
      <c r="O150" t="s">
        <v>6793</v>
      </c>
      <c r="P150" t="s">
        <v>7515</v>
      </c>
      <c r="Q150" t="s">
        <v>7515</v>
      </c>
      <c r="R150" t="s">
        <v>7515</v>
      </c>
      <c r="S150" t="s">
        <v>7515</v>
      </c>
      <c r="T150" t="s">
        <v>7515</v>
      </c>
      <c r="U150" t="s">
        <v>7515</v>
      </c>
      <c r="V150" t="s">
        <v>7515</v>
      </c>
      <c r="W150" t="s">
        <v>7515</v>
      </c>
      <c r="X150" t="s">
        <v>7515</v>
      </c>
      <c r="Y150" t="s">
        <v>7516</v>
      </c>
      <c r="Z150" t="s">
        <v>7515</v>
      </c>
      <c r="AA150" t="s">
        <v>7515</v>
      </c>
      <c r="AB150" t="s">
        <v>7515</v>
      </c>
      <c r="AC150" t="s">
        <v>7515</v>
      </c>
      <c r="AD150" t="s">
        <v>7515</v>
      </c>
      <c r="AE150" t="s">
        <v>7516</v>
      </c>
      <c r="AF150" t="s">
        <v>7515</v>
      </c>
      <c r="AG150" t="s">
        <v>7515</v>
      </c>
      <c r="AH150" t="s">
        <v>7515</v>
      </c>
      <c r="AJ150">
        <v>1</v>
      </c>
      <c r="AK150">
        <v>1</v>
      </c>
      <c r="AL150">
        <v>0</v>
      </c>
      <c r="AM150">
        <v>1</v>
      </c>
      <c r="AN150" t="s">
        <v>7550</v>
      </c>
      <c r="AO150">
        <v>5</v>
      </c>
      <c r="AQ150" t="s">
        <v>6993</v>
      </c>
      <c r="AR150" t="s">
        <v>6794</v>
      </c>
      <c r="AS150" t="s">
        <v>6794</v>
      </c>
      <c r="AT150">
        <v>0</v>
      </c>
      <c r="AU150">
        <v>10</v>
      </c>
      <c r="AV150" t="s">
        <v>6988</v>
      </c>
      <c r="AW150" t="s">
        <v>6793</v>
      </c>
      <c r="AX150" t="s">
        <v>6793</v>
      </c>
      <c r="AY150" t="s">
        <v>6813</v>
      </c>
      <c r="AZ150" t="s">
        <v>7531</v>
      </c>
      <c r="BA150" t="s">
        <v>6991</v>
      </c>
      <c r="BC150" t="s">
        <v>6793</v>
      </c>
      <c r="BD150" t="s">
        <v>6794</v>
      </c>
      <c r="BE150" t="s">
        <v>6793</v>
      </c>
      <c r="BF150" t="s">
        <v>6793</v>
      </c>
      <c r="BG150" t="s">
        <v>6794</v>
      </c>
      <c r="BH150" t="s">
        <v>6794</v>
      </c>
      <c r="BI150" t="s">
        <v>6793</v>
      </c>
      <c r="BJ150" t="s">
        <v>6793</v>
      </c>
      <c r="BK150" t="s">
        <v>6794</v>
      </c>
      <c r="BL150" t="s">
        <v>6794</v>
      </c>
      <c r="BM150" t="s">
        <v>7024</v>
      </c>
      <c r="BN150" t="s">
        <v>7029</v>
      </c>
      <c r="BO150" t="s">
        <v>6794</v>
      </c>
      <c r="BQ150">
        <v>40</v>
      </c>
      <c r="BR150">
        <v>35</v>
      </c>
      <c r="BS150" t="s">
        <v>7533</v>
      </c>
      <c r="BT150" t="s">
        <v>7534</v>
      </c>
      <c r="BU150" t="s">
        <v>7559</v>
      </c>
      <c r="BV150" t="s">
        <v>7535</v>
      </c>
      <c r="BW150" t="s">
        <v>7515</v>
      </c>
      <c r="BX150" t="s">
        <v>7516</v>
      </c>
      <c r="BY150" t="s">
        <v>7515</v>
      </c>
      <c r="BZ150" t="s">
        <v>7515</v>
      </c>
      <c r="CA150" t="s">
        <v>7515</v>
      </c>
      <c r="CB150" t="s">
        <v>7515</v>
      </c>
      <c r="CC150" t="s">
        <v>7515</v>
      </c>
      <c r="CD150" t="s">
        <v>7515</v>
      </c>
      <c r="CE150" t="s">
        <v>7515</v>
      </c>
      <c r="CF150" t="s">
        <v>7515</v>
      </c>
      <c r="CG150" t="s">
        <v>7515</v>
      </c>
      <c r="CH150" t="s">
        <v>7515</v>
      </c>
      <c r="CI150" t="s">
        <v>6793</v>
      </c>
      <c r="CJ150" t="s">
        <v>6794</v>
      </c>
      <c r="CO150" t="s">
        <v>6793</v>
      </c>
      <c r="CP150" t="s">
        <v>6793</v>
      </c>
      <c r="CQ150" t="s">
        <v>6793</v>
      </c>
      <c r="CR150" t="s">
        <v>6794</v>
      </c>
      <c r="CS150" t="s">
        <v>6793</v>
      </c>
      <c r="CT150" t="s">
        <v>6794</v>
      </c>
      <c r="CU150" t="s">
        <v>6794</v>
      </c>
      <c r="CV150" t="s">
        <v>6793</v>
      </c>
      <c r="CW150" t="s">
        <v>6794</v>
      </c>
      <c r="CX150" t="s">
        <v>7520</v>
      </c>
      <c r="CY150" t="s">
        <v>7521</v>
      </c>
      <c r="CZ150" t="s">
        <v>7522</v>
      </c>
      <c r="DA150" t="s">
        <v>6793</v>
      </c>
      <c r="DB150">
        <v>2</v>
      </c>
      <c r="DC150">
        <v>3</v>
      </c>
      <c r="DD150">
        <v>2</v>
      </c>
      <c r="DE150" t="s">
        <v>6794</v>
      </c>
      <c r="EA150">
        <v>2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2</v>
      </c>
      <c r="EI150">
        <v>0</v>
      </c>
      <c r="EJ150" t="s">
        <v>6794</v>
      </c>
      <c r="EP150" t="s">
        <v>6794</v>
      </c>
      <c r="OI150" t="s">
        <v>7526</v>
      </c>
      <c r="OJ150" t="s">
        <v>7526</v>
      </c>
      <c r="OK150" t="s">
        <v>7527</v>
      </c>
      <c r="OL150" t="s">
        <v>7526</v>
      </c>
      <c r="OM150" t="s">
        <v>7528</v>
      </c>
      <c r="ON150" t="s">
        <v>7529</v>
      </c>
      <c r="OO150" t="s">
        <v>7528</v>
      </c>
      <c r="OP150">
        <v>1</v>
      </c>
      <c r="OQ150" t="s">
        <v>28</v>
      </c>
      <c r="OR150" t="s">
        <v>7549</v>
      </c>
      <c r="OS150">
        <v>2007</v>
      </c>
      <c r="OT150">
        <v>8</v>
      </c>
      <c r="OU150">
        <v>2</v>
      </c>
      <c r="OV150">
        <v>8</v>
      </c>
      <c r="OW150">
        <v>1</v>
      </c>
      <c r="OX150">
        <v>1</v>
      </c>
      <c r="OY150">
        <v>70</v>
      </c>
      <c r="QE150" t="s">
        <v>7516</v>
      </c>
      <c r="QF150" t="s">
        <v>7515</v>
      </c>
      <c r="QG150" t="s">
        <v>7515</v>
      </c>
      <c r="QH150" t="s">
        <v>7515</v>
      </c>
      <c r="QI150" t="s">
        <v>7515</v>
      </c>
      <c r="QJ150" t="s">
        <v>7515</v>
      </c>
      <c r="QK150" t="s">
        <v>7515</v>
      </c>
      <c r="RP150">
        <f t="shared" si="4"/>
        <v>4</v>
      </c>
      <c r="RS150">
        <f t="shared" si="5"/>
        <v>3</v>
      </c>
    </row>
    <row r="151" spans="1:487" x14ac:dyDescent="0.3">
      <c r="A151">
        <v>70138</v>
      </c>
      <c r="B151">
        <v>400</v>
      </c>
      <c r="C151">
        <v>0</v>
      </c>
      <c r="D151">
        <v>5</v>
      </c>
      <c r="E151">
        <v>13</v>
      </c>
      <c r="F151">
        <v>86</v>
      </c>
      <c r="G151">
        <v>102</v>
      </c>
      <c r="H151">
        <v>3</v>
      </c>
      <c r="I151" t="s">
        <v>6793</v>
      </c>
      <c r="J151" t="s">
        <v>6793</v>
      </c>
      <c r="O151" t="s">
        <v>6793</v>
      </c>
      <c r="P151" t="s">
        <v>7515</v>
      </c>
      <c r="Q151" t="s">
        <v>7515</v>
      </c>
      <c r="R151" t="s">
        <v>7515</v>
      </c>
      <c r="S151" t="s">
        <v>7515</v>
      </c>
      <c r="T151" t="s">
        <v>7515</v>
      </c>
      <c r="U151" t="s">
        <v>7515</v>
      </c>
      <c r="V151" t="s">
        <v>7515</v>
      </c>
      <c r="W151" t="s">
        <v>7515</v>
      </c>
      <c r="X151" t="s">
        <v>7515</v>
      </c>
      <c r="Y151" t="s">
        <v>7515</v>
      </c>
      <c r="Z151" t="s">
        <v>7515</v>
      </c>
      <c r="AA151" t="s">
        <v>7515</v>
      </c>
      <c r="AB151" t="s">
        <v>7515</v>
      </c>
      <c r="AC151" t="s">
        <v>7515</v>
      </c>
      <c r="AD151" t="s">
        <v>7515</v>
      </c>
      <c r="AE151" t="s">
        <v>7516</v>
      </c>
      <c r="AF151" t="s">
        <v>7515</v>
      </c>
      <c r="AG151" t="s">
        <v>7515</v>
      </c>
      <c r="AH151" t="s">
        <v>7515</v>
      </c>
      <c r="AI151" t="s">
        <v>6796</v>
      </c>
      <c r="AQ151" t="s">
        <v>6985</v>
      </c>
      <c r="AR151" t="s">
        <v>6793</v>
      </c>
      <c r="AS151" t="s">
        <v>6793</v>
      </c>
      <c r="AT151" t="s">
        <v>6</v>
      </c>
      <c r="AU151" t="s">
        <v>6</v>
      </c>
      <c r="AV151" t="s">
        <v>6992</v>
      </c>
      <c r="AW151" t="s">
        <v>6966</v>
      </c>
      <c r="AX151" t="s">
        <v>6793</v>
      </c>
      <c r="AY151" t="s">
        <v>6814</v>
      </c>
      <c r="BA151" t="s">
        <v>7518</v>
      </c>
      <c r="BB151" t="s">
        <v>7551</v>
      </c>
      <c r="BC151" t="s">
        <v>6794</v>
      </c>
      <c r="BD151" t="s">
        <v>6794</v>
      </c>
      <c r="BE151" t="s">
        <v>6794</v>
      </c>
      <c r="BF151" t="s">
        <v>6794</v>
      </c>
      <c r="BG151" t="s">
        <v>6794</v>
      </c>
      <c r="BH151" t="s">
        <v>6794</v>
      </c>
      <c r="BI151" t="s">
        <v>6794</v>
      </c>
      <c r="BJ151" t="s">
        <v>6794</v>
      </c>
      <c r="BK151" t="s">
        <v>6794</v>
      </c>
      <c r="BL151" t="s">
        <v>6794</v>
      </c>
      <c r="BM151" t="s">
        <v>7021</v>
      </c>
      <c r="BN151" t="s">
        <v>7029</v>
      </c>
      <c r="BO151" t="s">
        <v>6794</v>
      </c>
      <c r="BQ151">
        <v>35</v>
      </c>
      <c r="BR151">
        <v>35</v>
      </c>
      <c r="BS151" t="s">
        <v>7519</v>
      </c>
      <c r="BT151" t="s">
        <v>6</v>
      </c>
      <c r="BU151" t="s">
        <v>7559</v>
      </c>
      <c r="BV151" t="s">
        <v>7543</v>
      </c>
      <c r="BW151" t="s">
        <v>7515</v>
      </c>
      <c r="BX151" t="s">
        <v>7515</v>
      </c>
      <c r="BY151" t="s">
        <v>7516</v>
      </c>
      <c r="BZ151" t="s">
        <v>7515</v>
      </c>
      <c r="CA151" t="s">
        <v>7515</v>
      </c>
      <c r="CB151" t="s">
        <v>7515</v>
      </c>
      <c r="CC151" t="s">
        <v>7515</v>
      </c>
      <c r="CD151" t="s">
        <v>7515</v>
      </c>
      <c r="CE151" t="s">
        <v>7515</v>
      </c>
      <c r="CF151" t="s">
        <v>7515</v>
      </c>
      <c r="CG151" t="s">
        <v>7515</v>
      </c>
      <c r="CH151" t="s">
        <v>7515</v>
      </c>
      <c r="CI151" t="s">
        <v>6793</v>
      </c>
      <c r="CJ151" t="s">
        <v>6794</v>
      </c>
      <c r="CK151" t="s">
        <v>7614</v>
      </c>
      <c r="CL151" t="s">
        <v>6966</v>
      </c>
      <c r="CM151" t="s">
        <v>6</v>
      </c>
      <c r="CN151" t="s">
        <v>6</v>
      </c>
      <c r="CO151" t="s">
        <v>6793</v>
      </c>
      <c r="CP151" t="s">
        <v>6793</v>
      </c>
      <c r="CQ151" t="s">
        <v>6794</v>
      </c>
      <c r="CR151" t="s">
        <v>6793</v>
      </c>
      <c r="CS151" t="s">
        <v>6793</v>
      </c>
      <c r="CT151" t="s">
        <v>6793</v>
      </c>
      <c r="CU151" t="s">
        <v>6793</v>
      </c>
      <c r="CV151" t="s">
        <v>6793</v>
      </c>
      <c r="CW151" t="s">
        <v>6794</v>
      </c>
      <c r="CX151" t="s">
        <v>7520</v>
      </c>
      <c r="CY151" t="s">
        <v>7521</v>
      </c>
      <c r="CZ151" t="s">
        <v>7587</v>
      </c>
      <c r="DA151" t="s">
        <v>6793</v>
      </c>
      <c r="DB151">
        <v>2</v>
      </c>
      <c r="DC151">
        <v>3</v>
      </c>
      <c r="DD151">
        <v>2</v>
      </c>
      <c r="DE151" t="s">
        <v>6794</v>
      </c>
      <c r="EA151">
        <v>6</v>
      </c>
      <c r="EC151">
        <v>4</v>
      </c>
      <c r="ED151">
        <v>0</v>
      </c>
      <c r="EE151">
        <v>1</v>
      </c>
      <c r="EF151">
        <v>1</v>
      </c>
      <c r="EG151">
        <v>0</v>
      </c>
      <c r="EH151">
        <v>0</v>
      </c>
      <c r="EI151">
        <v>0</v>
      </c>
      <c r="EJ151" t="s">
        <v>6794</v>
      </c>
      <c r="EP151" t="s">
        <v>6794</v>
      </c>
      <c r="OI151" t="s">
        <v>7526</v>
      </c>
      <c r="OJ151" t="s">
        <v>6</v>
      </c>
      <c r="OK151" t="s">
        <v>7527</v>
      </c>
      <c r="OL151" t="s">
        <v>7526</v>
      </c>
      <c r="OM151" t="s">
        <v>7528</v>
      </c>
      <c r="ON151" t="s">
        <v>7529</v>
      </c>
      <c r="OO151" t="s">
        <v>7528</v>
      </c>
      <c r="OP151">
        <v>1</v>
      </c>
      <c r="OQ151" t="s">
        <v>28</v>
      </c>
      <c r="OR151" t="s">
        <v>7549</v>
      </c>
      <c r="OS151">
        <v>2007</v>
      </c>
      <c r="OT151">
        <v>9</v>
      </c>
      <c r="OU151">
        <v>1</v>
      </c>
      <c r="OV151">
        <v>9</v>
      </c>
      <c r="OW151">
        <v>1</v>
      </c>
      <c r="OX151">
        <v>0</v>
      </c>
      <c r="OY151">
        <v>35</v>
      </c>
      <c r="QE151" t="s">
        <v>7515</v>
      </c>
      <c r="QF151" t="s">
        <v>7515</v>
      </c>
      <c r="QG151" t="s">
        <v>7516</v>
      </c>
      <c r="QH151" t="s">
        <v>7515</v>
      </c>
      <c r="QI151" t="s">
        <v>7515</v>
      </c>
      <c r="QJ151" t="s">
        <v>7515</v>
      </c>
      <c r="QK151" t="s">
        <v>7515</v>
      </c>
      <c r="RP151">
        <f t="shared" si="4"/>
        <v>-1</v>
      </c>
      <c r="RS151">
        <f t="shared" si="5"/>
        <v>1</v>
      </c>
    </row>
    <row r="152" spans="1:487" x14ac:dyDescent="0.3">
      <c r="A152">
        <v>70139</v>
      </c>
      <c r="B152">
        <v>410</v>
      </c>
      <c r="C152">
        <v>0</v>
      </c>
      <c r="D152">
        <v>5</v>
      </c>
      <c r="E152">
        <v>19</v>
      </c>
      <c r="F152">
        <v>81</v>
      </c>
      <c r="G152">
        <v>102</v>
      </c>
      <c r="H152">
        <v>15</v>
      </c>
      <c r="I152" t="s">
        <v>6793</v>
      </c>
      <c r="J152" t="s">
        <v>6793</v>
      </c>
      <c r="O152" t="s">
        <v>6793</v>
      </c>
      <c r="P152" t="s">
        <v>7515</v>
      </c>
      <c r="Q152" t="s">
        <v>7516</v>
      </c>
      <c r="R152" t="s">
        <v>7515</v>
      </c>
      <c r="S152" t="s">
        <v>7515</v>
      </c>
      <c r="T152" t="s">
        <v>7515</v>
      </c>
      <c r="U152" t="s">
        <v>7515</v>
      </c>
      <c r="V152" t="s">
        <v>7515</v>
      </c>
      <c r="W152" t="s">
        <v>7515</v>
      </c>
      <c r="X152" t="s">
        <v>7515</v>
      </c>
      <c r="Y152" t="s">
        <v>7515</v>
      </c>
      <c r="Z152" t="s">
        <v>7515</v>
      </c>
      <c r="AA152" t="s">
        <v>7515</v>
      </c>
      <c r="AB152" t="s">
        <v>7515</v>
      </c>
      <c r="AC152" t="s">
        <v>7515</v>
      </c>
      <c r="AD152" t="s">
        <v>7515</v>
      </c>
      <c r="AE152" t="s">
        <v>7515</v>
      </c>
      <c r="AF152" t="s">
        <v>7515</v>
      </c>
      <c r="AG152" t="s">
        <v>7515</v>
      </c>
      <c r="AH152" t="s">
        <v>7515</v>
      </c>
      <c r="AI152" t="s">
        <v>6796</v>
      </c>
      <c r="AQ152" t="s">
        <v>6985</v>
      </c>
      <c r="AR152" t="s">
        <v>6794</v>
      </c>
      <c r="AS152" t="s">
        <v>6794</v>
      </c>
      <c r="AT152" t="s">
        <v>6</v>
      </c>
      <c r="AU152" t="s">
        <v>6</v>
      </c>
      <c r="AV152" t="s">
        <v>6757</v>
      </c>
      <c r="AW152" t="s">
        <v>6966</v>
      </c>
      <c r="AX152" t="s">
        <v>6794</v>
      </c>
      <c r="AY152" t="s">
        <v>6</v>
      </c>
      <c r="BA152" t="s">
        <v>7553</v>
      </c>
      <c r="BC152" t="s">
        <v>6794</v>
      </c>
      <c r="BD152" t="s">
        <v>6794</v>
      </c>
      <c r="BE152" t="s">
        <v>6794</v>
      </c>
      <c r="BF152" t="s">
        <v>6794</v>
      </c>
      <c r="BH152" t="s">
        <v>6794</v>
      </c>
      <c r="BI152" t="s">
        <v>6793</v>
      </c>
      <c r="BJ152" t="s">
        <v>6794</v>
      </c>
      <c r="BK152" t="s">
        <v>6794</v>
      </c>
      <c r="BL152" t="s">
        <v>6966</v>
      </c>
      <c r="BM152" t="s">
        <v>7030</v>
      </c>
      <c r="BN152" t="s">
        <v>6</v>
      </c>
      <c r="BO152" t="s">
        <v>6794</v>
      </c>
      <c r="BQ152" t="s">
        <v>7547</v>
      </c>
      <c r="BR152" t="s">
        <v>6</v>
      </c>
      <c r="BS152" t="s">
        <v>7533</v>
      </c>
      <c r="BT152" t="s">
        <v>6</v>
      </c>
      <c r="BU152" t="s">
        <v>7025</v>
      </c>
      <c r="BV152" t="s">
        <v>7615</v>
      </c>
      <c r="BW152" t="s">
        <v>7516</v>
      </c>
      <c r="BX152" t="s">
        <v>7515</v>
      </c>
      <c r="BY152" t="s">
        <v>7515</v>
      </c>
      <c r="BZ152" t="s">
        <v>7515</v>
      </c>
      <c r="CA152" t="s">
        <v>7515</v>
      </c>
      <c r="CB152" t="s">
        <v>7515</v>
      </c>
      <c r="CC152" t="s">
        <v>7515</v>
      </c>
      <c r="CD152" t="s">
        <v>7515</v>
      </c>
      <c r="CE152" t="s">
        <v>7515</v>
      </c>
      <c r="CF152" t="s">
        <v>7515</v>
      </c>
      <c r="CG152" t="s">
        <v>7515</v>
      </c>
      <c r="CH152" t="s">
        <v>7515</v>
      </c>
      <c r="CI152" t="s">
        <v>6793</v>
      </c>
      <c r="CJ152" t="s">
        <v>6794</v>
      </c>
      <c r="CO152" t="s">
        <v>6793</v>
      </c>
      <c r="CP152" t="s">
        <v>6793</v>
      </c>
      <c r="CQ152" t="s">
        <v>6793</v>
      </c>
      <c r="CR152" t="s">
        <v>6793</v>
      </c>
      <c r="CS152" t="s">
        <v>6794</v>
      </c>
      <c r="CT152" t="s">
        <v>6793</v>
      </c>
      <c r="CU152" t="s">
        <v>6794</v>
      </c>
      <c r="CV152" t="s">
        <v>6793</v>
      </c>
      <c r="CW152" t="s">
        <v>6794</v>
      </c>
      <c r="CX152" t="s">
        <v>7520</v>
      </c>
      <c r="CY152" t="s">
        <v>7521</v>
      </c>
      <c r="CZ152" t="s">
        <v>7522</v>
      </c>
      <c r="DA152" t="s">
        <v>6793</v>
      </c>
      <c r="DB152">
        <v>2</v>
      </c>
      <c r="DC152">
        <v>3</v>
      </c>
      <c r="DD152">
        <v>5</v>
      </c>
      <c r="DE152" t="s">
        <v>6794</v>
      </c>
      <c r="EA152">
        <v>2</v>
      </c>
      <c r="EC152">
        <v>0</v>
      </c>
      <c r="ED152">
        <v>0</v>
      </c>
      <c r="EE152">
        <v>0</v>
      </c>
      <c r="EF152">
        <v>0</v>
      </c>
      <c r="EG152">
        <v>1</v>
      </c>
      <c r="EH152">
        <v>0</v>
      </c>
      <c r="EI152">
        <v>1</v>
      </c>
      <c r="EJ152" t="s">
        <v>6794</v>
      </c>
      <c r="EP152" t="s">
        <v>6794</v>
      </c>
      <c r="OI152" t="s">
        <v>7526</v>
      </c>
      <c r="OJ152" t="s">
        <v>7526</v>
      </c>
      <c r="OK152" t="s">
        <v>6857</v>
      </c>
      <c r="OL152" t="s">
        <v>7526</v>
      </c>
      <c r="OM152" t="s">
        <v>7528</v>
      </c>
      <c r="ON152" t="s">
        <v>7529</v>
      </c>
      <c r="OO152" t="s">
        <v>7528</v>
      </c>
      <c r="OP152">
        <v>1</v>
      </c>
      <c r="OQ152" t="s">
        <v>28</v>
      </c>
      <c r="OR152" t="s">
        <v>265</v>
      </c>
      <c r="OS152">
        <v>2007</v>
      </c>
      <c r="OT152">
        <v>9</v>
      </c>
      <c r="OU152">
        <v>1</v>
      </c>
      <c r="OV152">
        <v>9</v>
      </c>
      <c r="OW152">
        <v>1</v>
      </c>
      <c r="OX152">
        <v>0</v>
      </c>
      <c r="OY152">
        <v>35</v>
      </c>
      <c r="QE152" t="s">
        <v>7515</v>
      </c>
      <c r="QF152" t="s">
        <v>7515</v>
      </c>
      <c r="QG152" t="s">
        <v>7515</v>
      </c>
      <c r="QH152" t="s">
        <v>7515</v>
      </c>
      <c r="QI152" t="s">
        <v>7515</v>
      </c>
      <c r="QJ152" t="s">
        <v>7515</v>
      </c>
      <c r="QK152" t="s">
        <v>7516</v>
      </c>
      <c r="RP152">
        <f t="shared" si="4"/>
        <v>-1</v>
      </c>
      <c r="RS152">
        <f t="shared" si="5"/>
        <v>9</v>
      </c>
    </row>
    <row r="153" spans="1:487" x14ac:dyDescent="0.3">
      <c r="A153">
        <v>70140</v>
      </c>
      <c r="B153">
        <v>411</v>
      </c>
      <c r="C153">
        <v>0</v>
      </c>
      <c r="D153">
        <v>5</v>
      </c>
      <c r="E153">
        <v>11</v>
      </c>
      <c r="F153">
        <v>93</v>
      </c>
      <c r="G153">
        <v>102</v>
      </c>
      <c r="H153">
        <v>3</v>
      </c>
      <c r="I153" t="s">
        <v>6793</v>
      </c>
      <c r="J153" t="s">
        <v>6793</v>
      </c>
      <c r="O153" t="s">
        <v>6793</v>
      </c>
      <c r="P153" t="s">
        <v>7515</v>
      </c>
      <c r="Q153" t="s">
        <v>7515</v>
      </c>
      <c r="R153" t="s">
        <v>7516</v>
      </c>
      <c r="S153" t="s">
        <v>7515</v>
      </c>
      <c r="T153" t="s">
        <v>7515</v>
      </c>
      <c r="U153" t="s">
        <v>7515</v>
      </c>
      <c r="V153" t="s">
        <v>7515</v>
      </c>
      <c r="W153" t="s">
        <v>7515</v>
      </c>
      <c r="X153" t="s">
        <v>7515</v>
      </c>
      <c r="Y153" t="s">
        <v>7515</v>
      </c>
      <c r="Z153" t="s">
        <v>7515</v>
      </c>
      <c r="AA153" t="s">
        <v>7515</v>
      </c>
      <c r="AB153" t="s">
        <v>7515</v>
      </c>
      <c r="AC153" t="s">
        <v>7515</v>
      </c>
      <c r="AD153" t="s">
        <v>7515</v>
      </c>
      <c r="AE153" t="s">
        <v>7515</v>
      </c>
      <c r="AF153" t="s">
        <v>7516</v>
      </c>
      <c r="AG153" t="s">
        <v>7515</v>
      </c>
      <c r="AH153" t="s">
        <v>7515</v>
      </c>
      <c r="AI153" t="s">
        <v>6796</v>
      </c>
      <c r="AQ153" t="s">
        <v>6985</v>
      </c>
      <c r="AR153" t="s">
        <v>6793</v>
      </c>
      <c r="AS153" t="s">
        <v>6793</v>
      </c>
      <c r="AT153">
        <v>0</v>
      </c>
      <c r="AU153">
        <v>20</v>
      </c>
      <c r="AV153" t="s">
        <v>6988</v>
      </c>
      <c r="AW153" t="s">
        <v>6966</v>
      </c>
      <c r="AX153" t="s">
        <v>6793</v>
      </c>
      <c r="AY153" t="s">
        <v>6813</v>
      </c>
      <c r="AZ153" t="s">
        <v>7531</v>
      </c>
      <c r="BA153" t="s">
        <v>6991</v>
      </c>
      <c r="BC153" t="s">
        <v>6794</v>
      </c>
      <c r="BD153" t="s">
        <v>6793</v>
      </c>
      <c r="BE153" t="s">
        <v>6793</v>
      </c>
      <c r="BF153" t="s">
        <v>6793</v>
      </c>
      <c r="BG153" t="s">
        <v>6793</v>
      </c>
      <c r="BH153" t="s">
        <v>6794</v>
      </c>
      <c r="BI153" t="s">
        <v>6794</v>
      </c>
      <c r="BJ153" t="s">
        <v>6793</v>
      </c>
      <c r="BK153" t="s">
        <v>6794</v>
      </c>
      <c r="BL153" t="s">
        <v>6794</v>
      </c>
      <c r="BM153" t="s">
        <v>7022</v>
      </c>
      <c r="BN153" t="s">
        <v>7026</v>
      </c>
      <c r="BO153" t="s">
        <v>6794</v>
      </c>
      <c r="BQ153" t="s">
        <v>7547</v>
      </c>
      <c r="BR153" t="s">
        <v>6</v>
      </c>
      <c r="BS153" t="s">
        <v>7519</v>
      </c>
      <c r="BT153" t="s">
        <v>6</v>
      </c>
      <c r="BU153" t="s">
        <v>7026</v>
      </c>
      <c r="BV153" t="s">
        <v>7561</v>
      </c>
      <c r="BW153" t="s">
        <v>7515</v>
      </c>
      <c r="BX153" t="s">
        <v>7516</v>
      </c>
      <c r="BY153" t="s">
        <v>7515</v>
      </c>
      <c r="BZ153" t="s">
        <v>7515</v>
      </c>
      <c r="CA153" t="s">
        <v>7515</v>
      </c>
      <c r="CB153" t="s">
        <v>7515</v>
      </c>
      <c r="CC153" t="s">
        <v>7515</v>
      </c>
      <c r="CD153" t="s">
        <v>7515</v>
      </c>
      <c r="CE153" t="s">
        <v>7515</v>
      </c>
      <c r="CF153" t="s">
        <v>7515</v>
      </c>
      <c r="CG153" t="s">
        <v>7515</v>
      </c>
      <c r="CH153" t="s">
        <v>7515</v>
      </c>
      <c r="CI153" t="s">
        <v>6793</v>
      </c>
      <c r="CJ153" t="s">
        <v>6793</v>
      </c>
      <c r="CO153" t="s">
        <v>6794</v>
      </c>
      <c r="CP153" t="s">
        <v>6793</v>
      </c>
      <c r="CQ153" t="s">
        <v>6794</v>
      </c>
      <c r="CR153" t="s">
        <v>6793</v>
      </c>
      <c r="CS153" t="s">
        <v>6794</v>
      </c>
      <c r="CT153" t="s">
        <v>6794</v>
      </c>
      <c r="CU153" t="s">
        <v>6794</v>
      </c>
      <c r="CV153" t="s">
        <v>6793</v>
      </c>
      <c r="CW153" t="s">
        <v>6794</v>
      </c>
      <c r="CX153" t="s">
        <v>7520</v>
      </c>
      <c r="CY153" t="s">
        <v>7521</v>
      </c>
      <c r="CZ153" t="s">
        <v>7522</v>
      </c>
      <c r="DA153" t="s">
        <v>6793</v>
      </c>
      <c r="DB153">
        <v>2</v>
      </c>
      <c r="DC153">
        <v>3</v>
      </c>
      <c r="DD153" t="s">
        <v>31</v>
      </c>
      <c r="DE153" t="s">
        <v>6793</v>
      </c>
      <c r="DF153">
        <v>1</v>
      </c>
      <c r="DG153" t="s">
        <v>7595</v>
      </c>
      <c r="DH153">
        <v>2006</v>
      </c>
      <c r="DI153" t="s">
        <v>7557</v>
      </c>
      <c r="DJ153" t="s">
        <v>7595</v>
      </c>
      <c r="DK153">
        <v>2006</v>
      </c>
      <c r="EA153">
        <v>3</v>
      </c>
      <c r="EC153" t="s">
        <v>31</v>
      </c>
      <c r="EJ153" t="s">
        <v>6794</v>
      </c>
      <c r="EP153" t="s">
        <v>6793</v>
      </c>
      <c r="JO153" t="s">
        <v>6</v>
      </c>
      <c r="JP153" t="s">
        <v>6</v>
      </c>
      <c r="JQ153" t="s">
        <v>6</v>
      </c>
      <c r="JR153" t="s">
        <v>6</v>
      </c>
      <c r="JU153" t="s">
        <v>6966</v>
      </c>
      <c r="OI153" t="s">
        <v>7527</v>
      </c>
      <c r="OJ153" t="s">
        <v>7526</v>
      </c>
      <c r="OK153" t="s">
        <v>7527</v>
      </c>
      <c r="OL153" t="s">
        <v>7527</v>
      </c>
      <c r="OM153" t="s">
        <v>7528</v>
      </c>
      <c r="ON153" t="s">
        <v>7529</v>
      </c>
      <c r="OO153" t="s">
        <v>7528</v>
      </c>
      <c r="OP153">
        <v>1</v>
      </c>
      <c r="OQ153" t="s">
        <v>28</v>
      </c>
      <c r="OR153" t="s">
        <v>7549</v>
      </c>
      <c r="OS153">
        <v>2006</v>
      </c>
      <c r="OT153">
        <v>4</v>
      </c>
      <c r="OU153">
        <v>1</v>
      </c>
      <c r="OV153">
        <v>4</v>
      </c>
      <c r="OW153">
        <v>1</v>
      </c>
      <c r="OX153">
        <v>0</v>
      </c>
      <c r="OY153">
        <v>35</v>
      </c>
      <c r="OZ153" t="s">
        <v>7515</v>
      </c>
      <c r="PA153" t="s">
        <v>7515</v>
      </c>
      <c r="PB153" t="s">
        <v>7515</v>
      </c>
      <c r="PC153" t="s">
        <v>7515</v>
      </c>
      <c r="PD153" t="s">
        <v>7515</v>
      </c>
      <c r="PE153" t="s">
        <v>7515</v>
      </c>
      <c r="PF153" t="s">
        <v>7515</v>
      </c>
      <c r="PG153" t="s">
        <v>7515</v>
      </c>
      <c r="PH153" t="s">
        <v>7515</v>
      </c>
      <c r="PI153" t="s">
        <v>7515</v>
      </c>
      <c r="PJ153" t="s">
        <v>7515</v>
      </c>
      <c r="PK153" t="s">
        <v>7515</v>
      </c>
      <c r="PL153" t="s">
        <v>7515</v>
      </c>
      <c r="PM153" t="s">
        <v>7515</v>
      </c>
      <c r="PN153" t="s">
        <v>7515</v>
      </c>
      <c r="PO153" t="s">
        <v>7515</v>
      </c>
      <c r="PP153" t="s">
        <v>7515</v>
      </c>
      <c r="PQ153" t="s">
        <v>7516</v>
      </c>
      <c r="PR153" t="s">
        <v>7515</v>
      </c>
      <c r="PS153" t="s">
        <v>7515</v>
      </c>
      <c r="PT153" t="s">
        <v>7515</v>
      </c>
      <c r="PU153" t="s">
        <v>7515</v>
      </c>
      <c r="PV153" t="s">
        <v>7515</v>
      </c>
      <c r="PW153" t="s">
        <v>7515</v>
      </c>
      <c r="PX153" t="s">
        <v>7515</v>
      </c>
      <c r="PY153" t="s">
        <v>7515</v>
      </c>
      <c r="PZ153" t="s">
        <v>7515</v>
      </c>
      <c r="QA153" t="s">
        <v>7515</v>
      </c>
      <c r="QB153" t="s">
        <v>7515</v>
      </c>
      <c r="QC153" t="s">
        <v>7515</v>
      </c>
      <c r="QE153" t="s">
        <v>7516</v>
      </c>
      <c r="QF153" t="s">
        <v>7515</v>
      </c>
      <c r="QG153" t="s">
        <v>7515</v>
      </c>
      <c r="QH153" t="s">
        <v>7515</v>
      </c>
      <c r="QI153" t="s">
        <v>7515</v>
      </c>
      <c r="QJ153" t="s">
        <v>7515</v>
      </c>
      <c r="QK153" t="s">
        <v>7515</v>
      </c>
      <c r="RP153">
        <f t="shared" si="4"/>
        <v>2</v>
      </c>
      <c r="RS153">
        <f t="shared" si="5"/>
        <v>2</v>
      </c>
    </row>
    <row r="154" spans="1:487" x14ac:dyDescent="0.3">
      <c r="A154">
        <v>70141</v>
      </c>
      <c r="B154">
        <v>412</v>
      </c>
      <c r="C154">
        <v>0</v>
      </c>
      <c r="D154">
        <v>5</v>
      </c>
      <c r="E154">
        <v>11</v>
      </c>
      <c r="F154">
        <v>100</v>
      </c>
      <c r="G154">
        <v>102</v>
      </c>
      <c r="H154">
        <v>3</v>
      </c>
      <c r="I154" t="s">
        <v>6793</v>
      </c>
      <c r="J154" t="s">
        <v>6793</v>
      </c>
      <c r="O154" t="s">
        <v>6793</v>
      </c>
      <c r="P154" t="s">
        <v>7515</v>
      </c>
      <c r="Q154" t="s">
        <v>7516</v>
      </c>
      <c r="R154" t="s">
        <v>7515</v>
      </c>
      <c r="S154" t="s">
        <v>7515</v>
      </c>
      <c r="T154" t="s">
        <v>7515</v>
      </c>
      <c r="U154" t="s">
        <v>7515</v>
      </c>
      <c r="V154" t="s">
        <v>7515</v>
      </c>
      <c r="W154" t="s">
        <v>7515</v>
      </c>
      <c r="X154" t="s">
        <v>7515</v>
      </c>
      <c r="Y154" t="s">
        <v>7515</v>
      </c>
      <c r="Z154" t="s">
        <v>7515</v>
      </c>
      <c r="AA154" t="s">
        <v>7515</v>
      </c>
      <c r="AB154" t="s">
        <v>7515</v>
      </c>
      <c r="AC154" t="s">
        <v>7515</v>
      </c>
      <c r="AD154" t="s">
        <v>7515</v>
      </c>
      <c r="AE154" t="s">
        <v>7515</v>
      </c>
      <c r="AF154" t="s">
        <v>7515</v>
      </c>
      <c r="AG154" t="s">
        <v>7515</v>
      </c>
      <c r="AH154" t="s">
        <v>7515</v>
      </c>
      <c r="AI154" t="s">
        <v>6796</v>
      </c>
      <c r="AQ154" t="s">
        <v>6985</v>
      </c>
      <c r="AR154" t="s">
        <v>6793</v>
      </c>
      <c r="AS154" t="s">
        <v>6793</v>
      </c>
      <c r="AT154">
        <v>0</v>
      </c>
      <c r="AU154">
        <v>23</v>
      </c>
      <c r="AV154" t="s">
        <v>6988</v>
      </c>
      <c r="AW154" t="s">
        <v>6793</v>
      </c>
      <c r="AX154" t="s">
        <v>6793</v>
      </c>
      <c r="AY154" t="s">
        <v>6814</v>
      </c>
      <c r="BA154" t="s">
        <v>7518</v>
      </c>
      <c r="BB154" t="s">
        <v>7588</v>
      </c>
      <c r="BC154" t="s">
        <v>6794</v>
      </c>
      <c r="BD154" t="s">
        <v>6794</v>
      </c>
      <c r="BE154" t="s">
        <v>6794</v>
      </c>
      <c r="BF154" t="s">
        <v>6793</v>
      </c>
      <c r="BG154" t="s">
        <v>6794</v>
      </c>
      <c r="BH154" t="s">
        <v>6794</v>
      </c>
      <c r="BI154" t="s">
        <v>6793</v>
      </c>
      <c r="BJ154" t="s">
        <v>6794</v>
      </c>
      <c r="BK154" t="s">
        <v>6794</v>
      </c>
      <c r="BL154" t="s">
        <v>6794</v>
      </c>
      <c r="BM154" t="s">
        <v>7022</v>
      </c>
      <c r="BN154" t="s">
        <v>7025</v>
      </c>
      <c r="BO154" t="s">
        <v>6794</v>
      </c>
      <c r="BQ154" t="s">
        <v>7547</v>
      </c>
      <c r="BR154" t="s">
        <v>6</v>
      </c>
      <c r="BS154" t="s">
        <v>7533</v>
      </c>
      <c r="BT154" t="s">
        <v>6</v>
      </c>
      <c r="BU154" t="s">
        <v>7024</v>
      </c>
      <c r="BV154" t="s">
        <v>7543</v>
      </c>
      <c r="BW154" t="s">
        <v>7515</v>
      </c>
      <c r="BX154" t="s">
        <v>7515</v>
      </c>
      <c r="BY154" t="s">
        <v>7516</v>
      </c>
      <c r="BZ154" t="s">
        <v>7515</v>
      </c>
      <c r="CA154" t="s">
        <v>7515</v>
      </c>
      <c r="CB154" t="s">
        <v>7515</v>
      </c>
      <c r="CC154" t="s">
        <v>7515</v>
      </c>
      <c r="CD154" t="s">
        <v>7515</v>
      </c>
      <c r="CE154" t="s">
        <v>7515</v>
      </c>
      <c r="CF154" t="s">
        <v>7515</v>
      </c>
      <c r="CG154" t="s">
        <v>7515</v>
      </c>
      <c r="CH154" t="s">
        <v>7515</v>
      </c>
      <c r="CI154" t="s">
        <v>6793</v>
      </c>
      <c r="CJ154" t="s">
        <v>6794</v>
      </c>
      <c r="CO154" t="s">
        <v>6793</v>
      </c>
      <c r="CP154" t="s">
        <v>6793</v>
      </c>
      <c r="CQ154" t="s">
        <v>6794</v>
      </c>
      <c r="CR154" t="s">
        <v>6793</v>
      </c>
      <c r="CS154" t="s">
        <v>6793</v>
      </c>
      <c r="CT154" t="s">
        <v>6794</v>
      </c>
      <c r="CU154" t="s">
        <v>6794</v>
      </c>
      <c r="CV154" t="s">
        <v>6793</v>
      </c>
      <c r="CW154" t="s">
        <v>6794</v>
      </c>
      <c r="CX154" t="s">
        <v>7520</v>
      </c>
      <c r="CY154" t="s">
        <v>7521</v>
      </c>
      <c r="CZ154" t="s">
        <v>7536</v>
      </c>
      <c r="DA154" t="s">
        <v>6793</v>
      </c>
      <c r="DB154">
        <v>2</v>
      </c>
      <c r="DC154">
        <v>3</v>
      </c>
      <c r="DD154">
        <v>3</v>
      </c>
      <c r="DE154" t="s">
        <v>6793</v>
      </c>
      <c r="DF154">
        <v>1</v>
      </c>
      <c r="DG154" t="s">
        <v>7595</v>
      </c>
      <c r="DH154">
        <v>2007</v>
      </c>
      <c r="DI154" t="s">
        <v>7557</v>
      </c>
      <c r="DJ154" t="s">
        <v>7558</v>
      </c>
      <c r="DK154">
        <v>2007</v>
      </c>
      <c r="EA154">
        <v>4</v>
      </c>
      <c r="EC154">
        <v>0</v>
      </c>
      <c r="ED154">
        <v>1</v>
      </c>
      <c r="EE154">
        <v>0</v>
      </c>
      <c r="EF154">
        <v>0</v>
      </c>
      <c r="EG154">
        <v>0</v>
      </c>
      <c r="EH154">
        <v>2</v>
      </c>
      <c r="EI154">
        <v>1</v>
      </c>
      <c r="EJ154" t="s">
        <v>6794</v>
      </c>
      <c r="EP154" t="s">
        <v>6793</v>
      </c>
      <c r="JO154" t="s">
        <v>7524</v>
      </c>
      <c r="JP154" t="s">
        <v>7595</v>
      </c>
      <c r="JQ154">
        <v>2006</v>
      </c>
      <c r="JU154" t="s">
        <v>6793</v>
      </c>
      <c r="OI154" t="s">
        <v>7526</v>
      </c>
      <c r="OJ154" t="s">
        <v>7526</v>
      </c>
      <c r="OK154" t="s">
        <v>7527</v>
      </c>
      <c r="OL154" t="s">
        <v>7527</v>
      </c>
      <c r="OM154" t="s">
        <v>7528</v>
      </c>
      <c r="ON154" t="s">
        <v>7539</v>
      </c>
      <c r="OO154" t="s">
        <v>7528</v>
      </c>
      <c r="OP154">
        <v>1</v>
      </c>
      <c r="OQ154" t="s">
        <v>28</v>
      </c>
      <c r="OR154" t="s">
        <v>7549</v>
      </c>
      <c r="OS154">
        <v>2006</v>
      </c>
      <c r="OT154">
        <v>3</v>
      </c>
      <c r="OU154">
        <v>1</v>
      </c>
      <c r="OV154">
        <v>3</v>
      </c>
      <c r="OW154">
        <v>1</v>
      </c>
      <c r="OX154">
        <v>0</v>
      </c>
      <c r="OY154">
        <v>35</v>
      </c>
      <c r="OZ154" t="s">
        <v>7515</v>
      </c>
      <c r="PA154" t="s">
        <v>7515</v>
      </c>
      <c r="PB154" t="s">
        <v>7515</v>
      </c>
      <c r="PC154" t="s">
        <v>7515</v>
      </c>
      <c r="PD154" t="s">
        <v>7515</v>
      </c>
      <c r="PE154" t="s">
        <v>7515</v>
      </c>
      <c r="PF154" t="s">
        <v>7515</v>
      </c>
      <c r="PG154" t="s">
        <v>7515</v>
      </c>
      <c r="PH154" t="s">
        <v>7515</v>
      </c>
      <c r="PI154" t="s">
        <v>7515</v>
      </c>
      <c r="PJ154" t="s">
        <v>7515</v>
      </c>
      <c r="PK154" t="s">
        <v>7515</v>
      </c>
      <c r="PL154" t="s">
        <v>7515</v>
      </c>
      <c r="PM154" t="s">
        <v>7515</v>
      </c>
      <c r="PN154" t="s">
        <v>7515</v>
      </c>
      <c r="PO154" t="s">
        <v>7515</v>
      </c>
      <c r="PP154" t="s">
        <v>7515</v>
      </c>
      <c r="PQ154" t="s">
        <v>7516</v>
      </c>
      <c r="PR154" t="s">
        <v>7515</v>
      </c>
      <c r="PS154" t="s">
        <v>7515</v>
      </c>
      <c r="PT154" t="s">
        <v>7515</v>
      </c>
      <c r="PU154" t="s">
        <v>7515</v>
      </c>
      <c r="PV154" t="s">
        <v>7515</v>
      </c>
      <c r="PW154" t="s">
        <v>7515</v>
      </c>
      <c r="PX154" t="s">
        <v>7515</v>
      </c>
      <c r="PY154" t="s">
        <v>7515</v>
      </c>
      <c r="PZ154" t="s">
        <v>7515</v>
      </c>
      <c r="QA154" t="s">
        <v>7515</v>
      </c>
      <c r="QB154" t="s">
        <v>7515</v>
      </c>
      <c r="QC154" t="s">
        <v>7515</v>
      </c>
      <c r="QE154" t="s">
        <v>7516</v>
      </c>
      <c r="QF154" t="s">
        <v>7515</v>
      </c>
      <c r="QG154" t="s">
        <v>7515</v>
      </c>
      <c r="QH154" t="s">
        <v>7515</v>
      </c>
      <c r="QI154" t="s">
        <v>7515</v>
      </c>
      <c r="QJ154" t="s">
        <v>7515</v>
      </c>
      <c r="QK154" t="s">
        <v>7515</v>
      </c>
      <c r="RP154">
        <f t="shared" si="4"/>
        <v>2</v>
      </c>
      <c r="RS154">
        <f t="shared" si="5"/>
        <v>2</v>
      </c>
    </row>
    <row r="155" spans="1:487" x14ac:dyDescent="0.3">
      <c r="A155">
        <v>70142</v>
      </c>
      <c r="B155">
        <v>414</v>
      </c>
      <c r="C155">
        <v>0</v>
      </c>
      <c r="D155">
        <v>5</v>
      </c>
      <c r="E155">
        <v>13</v>
      </c>
      <c r="F155">
        <v>81</v>
      </c>
      <c r="G155">
        <v>102</v>
      </c>
      <c r="H155">
        <v>16</v>
      </c>
      <c r="I155" t="s">
        <v>6793</v>
      </c>
      <c r="J155" t="s">
        <v>6793</v>
      </c>
      <c r="O155" t="s">
        <v>6793</v>
      </c>
      <c r="P155" t="s">
        <v>7516</v>
      </c>
      <c r="Q155" t="s">
        <v>7515</v>
      </c>
      <c r="R155" t="s">
        <v>7515</v>
      </c>
      <c r="S155" t="s">
        <v>7515</v>
      </c>
      <c r="T155" t="s">
        <v>7515</v>
      </c>
      <c r="U155" t="s">
        <v>7515</v>
      </c>
      <c r="V155" t="s">
        <v>7515</v>
      </c>
      <c r="W155" t="s">
        <v>7515</v>
      </c>
      <c r="X155" t="s">
        <v>7515</v>
      </c>
      <c r="Y155" t="s">
        <v>7515</v>
      </c>
      <c r="Z155" t="s">
        <v>7515</v>
      </c>
      <c r="AA155" t="s">
        <v>7515</v>
      </c>
      <c r="AB155" t="s">
        <v>7515</v>
      </c>
      <c r="AC155" t="s">
        <v>7515</v>
      </c>
      <c r="AD155" t="s">
        <v>7515</v>
      </c>
      <c r="AE155" t="s">
        <v>7515</v>
      </c>
      <c r="AF155" t="s">
        <v>7515</v>
      </c>
      <c r="AG155" t="s">
        <v>7515</v>
      </c>
      <c r="AH155" t="s">
        <v>7515</v>
      </c>
      <c r="AI155" t="s">
        <v>7517</v>
      </c>
      <c r="AL155">
        <v>0</v>
      </c>
      <c r="AM155">
        <v>4</v>
      </c>
      <c r="AN155" t="s">
        <v>6845</v>
      </c>
      <c r="AQ155" t="s">
        <v>6985</v>
      </c>
      <c r="AR155" t="s">
        <v>6794</v>
      </c>
      <c r="AS155" t="s">
        <v>6794</v>
      </c>
      <c r="AT155" t="s">
        <v>6</v>
      </c>
      <c r="AU155" t="s">
        <v>6</v>
      </c>
      <c r="AV155" t="s">
        <v>7568</v>
      </c>
      <c r="AW155" t="s">
        <v>6794</v>
      </c>
      <c r="AX155" t="s">
        <v>6794</v>
      </c>
      <c r="AY155" t="s">
        <v>6813</v>
      </c>
      <c r="AZ155" t="s">
        <v>7531</v>
      </c>
      <c r="BA155" t="s">
        <v>7553</v>
      </c>
      <c r="BC155" t="s">
        <v>6794</v>
      </c>
      <c r="BD155" t="s">
        <v>6794</v>
      </c>
      <c r="BE155" t="s">
        <v>6794</v>
      </c>
      <c r="BF155" t="s">
        <v>6794</v>
      </c>
      <c r="BH155" t="s">
        <v>6794</v>
      </c>
      <c r="BI155" t="s">
        <v>6794</v>
      </c>
      <c r="BJ155" t="s">
        <v>6794</v>
      </c>
      <c r="BK155" t="s">
        <v>6794</v>
      </c>
      <c r="BL155" t="s">
        <v>6794</v>
      </c>
      <c r="BM155" t="s">
        <v>7025</v>
      </c>
      <c r="BN155" t="s">
        <v>7025</v>
      </c>
      <c r="BO155" t="s">
        <v>6794</v>
      </c>
      <c r="BQ155" t="s">
        <v>7547</v>
      </c>
      <c r="BR155" t="s">
        <v>7532</v>
      </c>
      <c r="BS155" t="s">
        <v>7519</v>
      </c>
      <c r="BT155" t="s">
        <v>7616</v>
      </c>
      <c r="BU155" t="s">
        <v>7559</v>
      </c>
      <c r="BV155" t="s">
        <v>7543</v>
      </c>
      <c r="BW155" t="s">
        <v>7516</v>
      </c>
      <c r="BX155" t="s">
        <v>7515</v>
      </c>
      <c r="BY155" t="s">
        <v>7515</v>
      </c>
      <c r="BZ155" t="s">
        <v>7515</v>
      </c>
      <c r="CA155" t="s">
        <v>7515</v>
      </c>
      <c r="CB155" t="s">
        <v>7515</v>
      </c>
      <c r="CC155" t="s">
        <v>7515</v>
      </c>
      <c r="CD155" t="s">
        <v>7515</v>
      </c>
      <c r="CE155" t="s">
        <v>7515</v>
      </c>
      <c r="CF155" t="s">
        <v>7515</v>
      </c>
      <c r="CG155" t="s">
        <v>7515</v>
      </c>
      <c r="CH155" t="s">
        <v>7515</v>
      </c>
      <c r="CI155" t="s">
        <v>6794</v>
      </c>
      <c r="CJ155" t="s">
        <v>6794</v>
      </c>
      <c r="CO155" t="s">
        <v>6966</v>
      </c>
      <c r="CP155" t="s">
        <v>6966</v>
      </c>
      <c r="CQ155" t="s">
        <v>6966</v>
      </c>
      <c r="CR155" t="s">
        <v>6966</v>
      </c>
      <c r="CS155" t="s">
        <v>6966</v>
      </c>
      <c r="CT155" t="s">
        <v>6794</v>
      </c>
      <c r="CU155" t="s">
        <v>6966</v>
      </c>
      <c r="CV155" t="s">
        <v>6966</v>
      </c>
      <c r="CW155" t="s">
        <v>6966</v>
      </c>
      <c r="CX155" t="s">
        <v>7520</v>
      </c>
      <c r="CY155" t="s">
        <v>7613</v>
      </c>
      <c r="CZ155" t="s">
        <v>7522</v>
      </c>
      <c r="DA155" t="s">
        <v>6793</v>
      </c>
      <c r="DB155">
        <v>2</v>
      </c>
      <c r="DC155">
        <v>3</v>
      </c>
      <c r="DD155">
        <v>2</v>
      </c>
      <c r="DE155" t="s">
        <v>6794</v>
      </c>
      <c r="EA155">
        <v>3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2</v>
      </c>
      <c r="EI155">
        <v>1</v>
      </c>
      <c r="EJ155" t="s">
        <v>6794</v>
      </c>
      <c r="EP155" t="s">
        <v>6794</v>
      </c>
      <c r="OI155" t="s">
        <v>7526</v>
      </c>
      <c r="OJ155" t="s">
        <v>7526</v>
      </c>
      <c r="OK155" t="s">
        <v>7526</v>
      </c>
      <c r="OL155" t="s">
        <v>7526</v>
      </c>
      <c r="OM155" t="s">
        <v>7548</v>
      </c>
      <c r="ON155" t="s">
        <v>7529</v>
      </c>
      <c r="OO155" t="s">
        <v>7528</v>
      </c>
      <c r="OP155">
        <v>1</v>
      </c>
      <c r="OQ155" t="s">
        <v>28</v>
      </c>
      <c r="OR155" t="s">
        <v>265</v>
      </c>
      <c r="OS155">
        <v>2007</v>
      </c>
      <c r="OT155">
        <v>1</v>
      </c>
      <c r="OU155">
        <v>1</v>
      </c>
      <c r="OV155">
        <v>1</v>
      </c>
      <c r="OW155">
        <v>0</v>
      </c>
      <c r="OX155">
        <v>1</v>
      </c>
      <c r="OY155">
        <v>35</v>
      </c>
      <c r="QE155" t="s">
        <v>7515</v>
      </c>
      <c r="QF155" t="s">
        <v>7515</v>
      </c>
      <c r="QG155" t="s">
        <v>7515</v>
      </c>
      <c r="QH155" t="s">
        <v>7515</v>
      </c>
      <c r="QI155" t="s">
        <v>7515</v>
      </c>
      <c r="QJ155" t="s">
        <v>7515</v>
      </c>
      <c r="QK155" t="s">
        <v>7516</v>
      </c>
      <c r="RP155">
        <f t="shared" si="4"/>
        <v>-1</v>
      </c>
      <c r="RS155">
        <f t="shared" si="5"/>
        <v>4</v>
      </c>
    </row>
    <row r="156" spans="1:487" x14ac:dyDescent="0.3">
      <c r="A156">
        <v>70143</v>
      </c>
      <c r="B156">
        <v>415</v>
      </c>
      <c r="C156">
        <v>0</v>
      </c>
      <c r="D156">
        <v>5</v>
      </c>
      <c r="E156">
        <v>12</v>
      </c>
      <c r="F156">
        <v>99</v>
      </c>
      <c r="G156">
        <v>102</v>
      </c>
      <c r="H156">
        <v>4</v>
      </c>
      <c r="I156" t="s">
        <v>6793</v>
      </c>
      <c r="J156" t="s">
        <v>6793</v>
      </c>
      <c r="O156" t="s">
        <v>6793</v>
      </c>
      <c r="P156" t="s">
        <v>7515</v>
      </c>
      <c r="Q156" t="s">
        <v>7515</v>
      </c>
      <c r="R156" t="s">
        <v>7515</v>
      </c>
      <c r="S156" t="s">
        <v>7515</v>
      </c>
      <c r="T156" t="s">
        <v>7515</v>
      </c>
      <c r="U156" t="s">
        <v>7515</v>
      </c>
      <c r="V156" t="s">
        <v>7515</v>
      </c>
      <c r="W156" t="s">
        <v>7515</v>
      </c>
      <c r="X156" t="s">
        <v>7515</v>
      </c>
      <c r="Y156" t="s">
        <v>7515</v>
      </c>
      <c r="Z156" t="s">
        <v>7515</v>
      </c>
      <c r="AA156" t="s">
        <v>7515</v>
      </c>
      <c r="AB156" t="s">
        <v>7515</v>
      </c>
      <c r="AC156" t="s">
        <v>7515</v>
      </c>
      <c r="AD156" t="s">
        <v>7515</v>
      </c>
      <c r="AE156" t="s">
        <v>7516</v>
      </c>
      <c r="AF156" t="s">
        <v>7515</v>
      </c>
      <c r="AG156" t="s">
        <v>7515</v>
      </c>
      <c r="AH156" t="s">
        <v>7515</v>
      </c>
      <c r="AI156" t="s">
        <v>7517</v>
      </c>
      <c r="AL156">
        <v>0</v>
      </c>
      <c r="AM156">
        <v>3</v>
      </c>
      <c r="AN156" t="s">
        <v>6845</v>
      </c>
      <c r="AQ156" t="s">
        <v>6993</v>
      </c>
      <c r="AR156" t="s">
        <v>6794</v>
      </c>
      <c r="AS156" t="s">
        <v>6794</v>
      </c>
      <c r="AT156">
        <v>0</v>
      </c>
      <c r="AU156">
        <v>15</v>
      </c>
      <c r="AV156" t="s">
        <v>7568</v>
      </c>
      <c r="AW156" t="s">
        <v>6794</v>
      </c>
      <c r="AX156" t="s">
        <v>6794</v>
      </c>
      <c r="AY156" t="s">
        <v>6813</v>
      </c>
      <c r="AZ156" t="s">
        <v>7531</v>
      </c>
      <c r="BA156" t="s">
        <v>6991</v>
      </c>
      <c r="BC156" t="s">
        <v>6794</v>
      </c>
      <c r="BD156" t="s">
        <v>6794</v>
      </c>
      <c r="BE156" t="s">
        <v>6794</v>
      </c>
      <c r="BF156" t="s">
        <v>6794</v>
      </c>
      <c r="BH156" t="s">
        <v>6794</v>
      </c>
      <c r="BI156" t="s">
        <v>6794</v>
      </c>
      <c r="BJ156" t="s">
        <v>6794</v>
      </c>
      <c r="BK156" t="s">
        <v>6794</v>
      </c>
      <c r="BL156" t="s">
        <v>6794</v>
      </c>
      <c r="BM156" t="s">
        <v>7025</v>
      </c>
      <c r="BN156" t="s">
        <v>7025</v>
      </c>
      <c r="BO156" t="s">
        <v>6794</v>
      </c>
      <c r="BQ156" t="s">
        <v>7547</v>
      </c>
      <c r="BR156" t="s">
        <v>7532</v>
      </c>
      <c r="BS156" t="s">
        <v>7519</v>
      </c>
      <c r="BT156" t="s">
        <v>6</v>
      </c>
      <c r="BU156" t="s">
        <v>7026</v>
      </c>
      <c r="BV156" t="s">
        <v>7535</v>
      </c>
      <c r="BW156" t="s">
        <v>7515</v>
      </c>
      <c r="BX156" t="s">
        <v>7515</v>
      </c>
      <c r="BY156" t="s">
        <v>7516</v>
      </c>
      <c r="BZ156" t="s">
        <v>7515</v>
      </c>
      <c r="CA156" t="s">
        <v>7515</v>
      </c>
      <c r="CB156" t="s">
        <v>7515</v>
      </c>
      <c r="CC156" t="s">
        <v>7515</v>
      </c>
      <c r="CD156" t="s">
        <v>7515</v>
      </c>
      <c r="CE156" t="s">
        <v>7515</v>
      </c>
      <c r="CF156" t="s">
        <v>7515</v>
      </c>
      <c r="CG156" t="s">
        <v>7515</v>
      </c>
      <c r="CH156" t="s">
        <v>7515</v>
      </c>
      <c r="CI156" t="s">
        <v>6793</v>
      </c>
      <c r="CJ156" t="s">
        <v>6794</v>
      </c>
      <c r="CO156" t="s">
        <v>6793</v>
      </c>
      <c r="CP156" t="s">
        <v>6793</v>
      </c>
      <c r="CQ156" t="s">
        <v>6794</v>
      </c>
      <c r="CR156" t="s">
        <v>6793</v>
      </c>
      <c r="CS156" t="s">
        <v>6793</v>
      </c>
      <c r="CT156" t="s">
        <v>6794</v>
      </c>
      <c r="CU156" t="s">
        <v>6794</v>
      </c>
      <c r="CV156" t="s">
        <v>6793</v>
      </c>
      <c r="CW156" t="s">
        <v>6794</v>
      </c>
      <c r="CX156" t="s">
        <v>7520</v>
      </c>
      <c r="CY156" t="s">
        <v>7521</v>
      </c>
      <c r="CZ156" t="s">
        <v>7522</v>
      </c>
      <c r="DA156" t="s">
        <v>6793</v>
      </c>
      <c r="DB156">
        <v>2</v>
      </c>
      <c r="DC156">
        <v>3</v>
      </c>
      <c r="DD156">
        <v>3</v>
      </c>
      <c r="DE156" t="s">
        <v>6794</v>
      </c>
      <c r="EA156">
        <v>4</v>
      </c>
      <c r="EC156">
        <v>2</v>
      </c>
      <c r="ED156">
        <v>0</v>
      </c>
      <c r="EE156">
        <v>0</v>
      </c>
      <c r="EF156">
        <v>0</v>
      </c>
      <c r="EG156">
        <v>2</v>
      </c>
      <c r="EH156">
        <v>0</v>
      </c>
      <c r="EI156">
        <v>0</v>
      </c>
      <c r="EJ156" t="s">
        <v>6794</v>
      </c>
      <c r="EP156" t="s">
        <v>6793</v>
      </c>
      <c r="IA156" t="s">
        <v>7524</v>
      </c>
      <c r="IB156" t="s">
        <v>7590</v>
      </c>
      <c r="IC156">
        <v>2007</v>
      </c>
      <c r="IG156" t="s">
        <v>6793</v>
      </c>
      <c r="II156" t="s">
        <v>7524</v>
      </c>
      <c r="IJ156" t="s">
        <v>7590</v>
      </c>
      <c r="IK156">
        <v>2007</v>
      </c>
      <c r="IM156" t="s">
        <v>7526</v>
      </c>
      <c r="IN156" t="s">
        <v>7527</v>
      </c>
      <c r="IO156" t="s">
        <v>6793</v>
      </c>
      <c r="OI156" t="s">
        <v>6</v>
      </c>
      <c r="OJ156" t="s">
        <v>7526</v>
      </c>
      <c r="OL156" t="s">
        <v>7527</v>
      </c>
      <c r="OM156" t="s">
        <v>7528</v>
      </c>
      <c r="ON156" t="s">
        <v>7539</v>
      </c>
      <c r="OO156" t="s">
        <v>7528</v>
      </c>
      <c r="OP156">
        <v>1</v>
      </c>
      <c r="OQ156" t="s">
        <v>28</v>
      </c>
      <c r="OR156" t="s">
        <v>7549</v>
      </c>
      <c r="OS156">
        <v>2006</v>
      </c>
      <c r="OT156">
        <v>12</v>
      </c>
      <c r="OU156">
        <v>1</v>
      </c>
      <c r="OV156">
        <v>12</v>
      </c>
      <c r="OW156">
        <v>0</v>
      </c>
      <c r="OX156">
        <v>1</v>
      </c>
      <c r="OY156">
        <v>35</v>
      </c>
      <c r="OZ156" t="s">
        <v>7515</v>
      </c>
      <c r="PA156" t="s">
        <v>7515</v>
      </c>
      <c r="PB156" t="s">
        <v>7515</v>
      </c>
      <c r="PC156" t="s">
        <v>7515</v>
      </c>
      <c r="PD156" t="s">
        <v>7515</v>
      </c>
      <c r="PE156" t="s">
        <v>7515</v>
      </c>
      <c r="PF156" t="s">
        <v>7515</v>
      </c>
      <c r="PG156" t="s">
        <v>7515</v>
      </c>
      <c r="PH156" t="s">
        <v>7515</v>
      </c>
      <c r="PI156" t="s">
        <v>7515</v>
      </c>
      <c r="PJ156" t="s">
        <v>7515</v>
      </c>
      <c r="PK156" t="s">
        <v>7515</v>
      </c>
      <c r="PL156" t="s">
        <v>7516</v>
      </c>
      <c r="PM156" t="s">
        <v>7516</v>
      </c>
      <c r="PN156" t="s">
        <v>7515</v>
      </c>
      <c r="PO156" t="s">
        <v>7515</v>
      </c>
      <c r="PP156" t="s">
        <v>7515</v>
      </c>
      <c r="PQ156" t="s">
        <v>7515</v>
      </c>
      <c r="PR156" t="s">
        <v>7515</v>
      </c>
      <c r="PS156" t="s">
        <v>7515</v>
      </c>
      <c r="PT156" t="s">
        <v>7515</v>
      </c>
      <c r="PU156" t="s">
        <v>7515</v>
      </c>
      <c r="PV156" t="s">
        <v>7515</v>
      </c>
      <c r="PW156" t="s">
        <v>7515</v>
      </c>
      <c r="PX156" t="s">
        <v>7515</v>
      </c>
      <c r="PY156" t="s">
        <v>7515</v>
      </c>
      <c r="PZ156" t="s">
        <v>7515</v>
      </c>
      <c r="QA156" t="s">
        <v>7515</v>
      </c>
      <c r="QB156" t="s">
        <v>7515</v>
      </c>
      <c r="QC156" t="s">
        <v>7515</v>
      </c>
      <c r="QE156" t="s">
        <v>7515</v>
      </c>
      <c r="QF156" t="s">
        <v>7515</v>
      </c>
      <c r="QG156" t="s">
        <v>7515</v>
      </c>
      <c r="QH156" t="s">
        <v>7515</v>
      </c>
      <c r="QI156" t="s">
        <v>7515</v>
      </c>
      <c r="QJ156" t="s">
        <v>7515</v>
      </c>
      <c r="QK156" t="s">
        <v>7516</v>
      </c>
      <c r="RP156">
        <f t="shared" si="4"/>
        <v>3</v>
      </c>
      <c r="RS156">
        <f t="shared" si="5"/>
        <v>4</v>
      </c>
    </row>
    <row r="157" spans="1:487" x14ac:dyDescent="0.3">
      <c r="A157">
        <v>70144</v>
      </c>
      <c r="B157">
        <v>416</v>
      </c>
      <c r="C157">
        <v>0</v>
      </c>
      <c r="D157">
        <v>5</v>
      </c>
      <c r="E157">
        <v>19</v>
      </c>
      <c r="F157">
        <v>103</v>
      </c>
      <c r="G157">
        <v>102</v>
      </c>
      <c r="H157">
        <v>9</v>
      </c>
      <c r="I157" t="s">
        <v>6793</v>
      </c>
      <c r="J157" t="s">
        <v>6793</v>
      </c>
      <c r="O157" t="s">
        <v>6793</v>
      </c>
      <c r="P157" t="s">
        <v>7516</v>
      </c>
      <c r="Q157" t="s">
        <v>7515</v>
      </c>
      <c r="R157" t="s">
        <v>7516</v>
      </c>
      <c r="S157" t="s">
        <v>7515</v>
      </c>
      <c r="T157" t="s">
        <v>7515</v>
      </c>
      <c r="U157" t="s">
        <v>7515</v>
      </c>
      <c r="V157" t="s">
        <v>7515</v>
      </c>
      <c r="W157" t="s">
        <v>7515</v>
      </c>
      <c r="X157" t="s">
        <v>7515</v>
      </c>
      <c r="Y157" t="s">
        <v>7515</v>
      </c>
      <c r="Z157" t="s">
        <v>7515</v>
      </c>
      <c r="AA157" t="s">
        <v>7515</v>
      </c>
      <c r="AB157" t="s">
        <v>7515</v>
      </c>
      <c r="AC157" t="s">
        <v>7515</v>
      </c>
      <c r="AD157" t="s">
        <v>7515</v>
      </c>
      <c r="AE157" t="s">
        <v>7515</v>
      </c>
      <c r="AF157" t="s">
        <v>7515</v>
      </c>
      <c r="AG157" t="s">
        <v>7515</v>
      </c>
      <c r="AH157" t="s">
        <v>7515</v>
      </c>
      <c r="AI157" t="s">
        <v>6796</v>
      </c>
      <c r="AQ157" t="s">
        <v>6985</v>
      </c>
      <c r="AR157" t="s">
        <v>6794</v>
      </c>
      <c r="AS157" t="s">
        <v>6793</v>
      </c>
      <c r="AT157">
        <v>0</v>
      </c>
      <c r="AU157">
        <v>10</v>
      </c>
      <c r="AV157" t="s">
        <v>6988</v>
      </c>
      <c r="AW157" t="s">
        <v>6793</v>
      </c>
      <c r="AX157" t="s">
        <v>6793</v>
      </c>
      <c r="AY157" t="s">
        <v>6813</v>
      </c>
      <c r="AZ157" t="s">
        <v>7531</v>
      </c>
      <c r="BA157" t="s">
        <v>7518</v>
      </c>
      <c r="BC157" t="s">
        <v>6793</v>
      </c>
      <c r="BD157" t="s">
        <v>6794</v>
      </c>
      <c r="BE157" t="s">
        <v>6793</v>
      </c>
      <c r="BF157" t="s">
        <v>6793</v>
      </c>
      <c r="BG157" t="s">
        <v>6793</v>
      </c>
      <c r="BH157" t="s">
        <v>6794</v>
      </c>
      <c r="BI157" t="s">
        <v>6794</v>
      </c>
      <c r="BJ157" t="s">
        <v>6794</v>
      </c>
      <c r="BK157" t="s">
        <v>6794</v>
      </c>
      <c r="BL157" t="s">
        <v>6793</v>
      </c>
      <c r="BM157" t="s">
        <v>7024</v>
      </c>
      <c r="BN157" t="s">
        <v>7021</v>
      </c>
      <c r="BO157" t="s">
        <v>6794</v>
      </c>
      <c r="BQ157">
        <v>100</v>
      </c>
      <c r="BR157">
        <v>30</v>
      </c>
      <c r="BS157" t="s">
        <v>7533</v>
      </c>
      <c r="BT157" t="s">
        <v>7585</v>
      </c>
      <c r="BU157" t="s">
        <v>7559</v>
      </c>
      <c r="BV157" t="s">
        <v>7535</v>
      </c>
      <c r="BW157" t="s">
        <v>7515</v>
      </c>
      <c r="BX157" t="s">
        <v>7516</v>
      </c>
      <c r="BY157" t="s">
        <v>7516</v>
      </c>
      <c r="BZ157" t="s">
        <v>7515</v>
      </c>
      <c r="CA157" t="s">
        <v>7515</v>
      </c>
      <c r="CB157" t="s">
        <v>7515</v>
      </c>
      <c r="CC157" t="s">
        <v>7515</v>
      </c>
      <c r="CD157" t="s">
        <v>7516</v>
      </c>
      <c r="CE157" t="s">
        <v>7515</v>
      </c>
      <c r="CF157" t="s">
        <v>7515</v>
      </c>
      <c r="CG157" t="s">
        <v>7515</v>
      </c>
      <c r="CH157" t="s">
        <v>7515</v>
      </c>
      <c r="CI157" t="s">
        <v>6793</v>
      </c>
      <c r="CJ157" t="s">
        <v>6793</v>
      </c>
      <c r="CO157" t="s">
        <v>6793</v>
      </c>
      <c r="CP157" t="s">
        <v>6793</v>
      </c>
      <c r="CQ157" t="s">
        <v>6794</v>
      </c>
      <c r="CR157" t="s">
        <v>6793</v>
      </c>
      <c r="CS157" t="s">
        <v>6794</v>
      </c>
      <c r="CT157" t="s">
        <v>6793</v>
      </c>
      <c r="CU157" t="s">
        <v>6794</v>
      </c>
      <c r="CV157" t="s">
        <v>6793</v>
      </c>
      <c r="CW157" t="s">
        <v>6793</v>
      </c>
      <c r="CX157" t="s">
        <v>7520</v>
      </c>
      <c r="CY157" t="s">
        <v>7521</v>
      </c>
      <c r="CZ157" t="s">
        <v>7522</v>
      </c>
      <c r="DA157" t="s">
        <v>6793</v>
      </c>
      <c r="DB157">
        <v>2</v>
      </c>
      <c r="DC157">
        <v>3</v>
      </c>
      <c r="DD157">
        <v>3</v>
      </c>
      <c r="DE157" t="s">
        <v>6794</v>
      </c>
      <c r="EA157">
        <v>1</v>
      </c>
      <c r="EB157" t="s">
        <v>7523</v>
      </c>
      <c r="EJ157" t="s">
        <v>6794</v>
      </c>
      <c r="EP157" t="s">
        <v>6794</v>
      </c>
      <c r="OI157" t="s">
        <v>7526</v>
      </c>
      <c r="OJ157" t="s">
        <v>7526</v>
      </c>
      <c r="OK157" t="s">
        <v>7527</v>
      </c>
      <c r="OL157" t="s">
        <v>7526</v>
      </c>
      <c r="OM157" t="s">
        <v>7528</v>
      </c>
      <c r="ON157" t="s">
        <v>7539</v>
      </c>
      <c r="OO157" t="s">
        <v>7528</v>
      </c>
      <c r="OP157">
        <v>1</v>
      </c>
      <c r="OQ157" t="s">
        <v>28</v>
      </c>
      <c r="OR157" t="s">
        <v>212</v>
      </c>
      <c r="OS157">
        <v>2006</v>
      </c>
      <c r="OT157">
        <v>9</v>
      </c>
      <c r="OU157">
        <v>1</v>
      </c>
      <c r="OV157">
        <v>9</v>
      </c>
      <c r="OW157">
        <v>1</v>
      </c>
      <c r="OX157">
        <v>0</v>
      </c>
      <c r="OY157">
        <v>35</v>
      </c>
      <c r="QE157">
        <v>-5</v>
      </c>
      <c r="QF157">
        <v>-5</v>
      </c>
      <c r="QG157">
        <v>-5</v>
      </c>
      <c r="QH157">
        <v>-5</v>
      </c>
      <c r="QI157">
        <v>-5</v>
      </c>
      <c r="QJ157">
        <v>-5</v>
      </c>
      <c r="QK157">
        <v>-5</v>
      </c>
      <c r="RP157">
        <f t="shared" si="4"/>
        <v>4</v>
      </c>
      <c r="RS157">
        <f t="shared" si="5"/>
        <v>3</v>
      </c>
    </row>
    <row r="158" spans="1:487" x14ac:dyDescent="0.3">
      <c r="A158">
        <v>70145</v>
      </c>
      <c r="B158">
        <v>419</v>
      </c>
      <c r="C158">
        <v>0</v>
      </c>
      <c r="D158">
        <v>5</v>
      </c>
      <c r="E158">
        <v>14</v>
      </c>
      <c r="F158">
        <v>127</v>
      </c>
      <c r="G158">
        <v>102</v>
      </c>
      <c r="H158">
        <v>4</v>
      </c>
      <c r="I158" t="s">
        <v>6793</v>
      </c>
      <c r="J158" t="s">
        <v>6793</v>
      </c>
      <c r="O158" t="s">
        <v>6793</v>
      </c>
      <c r="P158" t="s">
        <v>7516</v>
      </c>
      <c r="Q158" t="s">
        <v>7515</v>
      </c>
      <c r="R158" t="s">
        <v>7515</v>
      </c>
      <c r="S158" t="s">
        <v>7515</v>
      </c>
      <c r="T158" t="s">
        <v>7515</v>
      </c>
      <c r="U158" t="s">
        <v>7515</v>
      </c>
      <c r="V158" t="s">
        <v>7515</v>
      </c>
      <c r="W158" t="s">
        <v>7515</v>
      </c>
      <c r="X158" t="s">
        <v>7515</v>
      </c>
      <c r="Y158" t="s">
        <v>7515</v>
      </c>
      <c r="Z158" t="s">
        <v>7515</v>
      </c>
      <c r="AA158" t="s">
        <v>7515</v>
      </c>
      <c r="AB158" t="s">
        <v>7515</v>
      </c>
      <c r="AC158" t="s">
        <v>7515</v>
      </c>
      <c r="AD158" t="s">
        <v>7515</v>
      </c>
      <c r="AE158" t="s">
        <v>7515</v>
      </c>
      <c r="AF158" t="s">
        <v>7515</v>
      </c>
      <c r="AG158" t="s">
        <v>7515</v>
      </c>
      <c r="AH158" t="s">
        <v>7515</v>
      </c>
      <c r="AI158" t="s">
        <v>7517</v>
      </c>
      <c r="AL158" t="s">
        <v>7547</v>
      </c>
      <c r="AM158" t="s">
        <v>7547</v>
      </c>
      <c r="AN158" t="s">
        <v>6845</v>
      </c>
      <c r="AQ158" t="s">
        <v>6757</v>
      </c>
      <c r="AR158" t="s">
        <v>6794</v>
      </c>
      <c r="AS158" t="s">
        <v>6793</v>
      </c>
      <c r="AT158" t="s">
        <v>6</v>
      </c>
      <c r="AU158" t="s">
        <v>6</v>
      </c>
      <c r="AV158" t="s">
        <v>6988</v>
      </c>
      <c r="AW158" t="s">
        <v>6793</v>
      </c>
      <c r="AX158" t="s">
        <v>6793</v>
      </c>
      <c r="AY158" t="s">
        <v>6813</v>
      </c>
      <c r="AZ158" t="s">
        <v>7562</v>
      </c>
      <c r="BA158" t="s">
        <v>7518</v>
      </c>
      <c r="BC158" t="s">
        <v>6793</v>
      </c>
      <c r="BD158" t="s">
        <v>6793</v>
      </c>
      <c r="BE158" t="s">
        <v>6793</v>
      </c>
      <c r="BF158" t="s">
        <v>6794</v>
      </c>
      <c r="BG158" t="s">
        <v>6793</v>
      </c>
      <c r="BH158" t="s">
        <v>6793</v>
      </c>
      <c r="BI158" t="s">
        <v>6793</v>
      </c>
      <c r="BJ158" t="s">
        <v>6794</v>
      </c>
      <c r="BK158" t="s">
        <v>6794</v>
      </c>
      <c r="BL158" t="s">
        <v>6794</v>
      </c>
      <c r="BM158" t="s">
        <v>7021</v>
      </c>
      <c r="BN158" t="s">
        <v>7029</v>
      </c>
      <c r="BO158" t="s">
        <v>6794</v>
      </c>
      <c r="BQ158">
        <v>50</v>
      </c>
      <c r="BR158">
        <v>50</v>
      </c>
      <c r="BS158" t="s">
        <v>7533</v>
      </c>
      <c r="BT158" t="s">
        <v>6</v>
      </c>
      <c r="BU158" t="s">
        <v>7559</v>
      </c>
      <c r="BV158" t="s">
        <v>7535</v>
      </c>
      <c r="BW158" t="s">
        <v>7516</v>
      </c>
      <c r="BX158" t="s">
        <v>7515</v>
      </c>
      <c r="BY158" t="s">
        <v>7515</v>
      </c>
      <c r="BZ158" t="s">
        <v>7515</v>
      </c>
      <c r="CA158" t="s">
        <v>7515</v>
      </c>
      <c r="CB158" t="s">
        <v>7515</v>
      </c>
      <c r="CC158" t="s">
        <v>7515</v>
      </c>
      <c r="CD158" t="s">
        <v>7515</v>
      </c>
      <c r="CE158" t="s">
        <v>7515</v>
      </c>
      <c r="CF158" t="s">
        <v>7515</v>
      </c>
      <c r="CG158" t="s">
        <v>7515</v>
      </c>
      <c r="CH158" t="s">
        <v>7515</v>
      </c>
      <c r="CI158" t="s">
        <v>6794</v>
      </c>
      <c r="CJ158" t="s">
        <v>6794</v>
      </c>
      <c r="CO158" t="s">
        <v>6793</v>
      </c>
      <c r="CP158" t="s">
        <v>6793</v>
      </c>
      <c r="CQ158" t="s">
        <v>6794</v>
      </c>
      <c r="CR158" t="s">
        <v>6793</v>
      </c>
      <c r="CS158" t="s">
        <v>6793</v>
      </c>
      <c r="CT158" t="s">
        <v>6793</v>
      </c>
      <c r="CU158" t="s">
        <v>6794</v>
      </c>
      <c r="CV158" t="s">
        <v>6793</v>
      </c>
      <c r="CW158" t="s">
        <v>6794</v>
      </c>
      <c r="CX158" t="s">
        <v>7520</v>
      </c>
      <c r="CY158" t="s">
        <v>7521</v>
      </c>
      <c r="CZ158" t="s">
        <v>7522</v>
      </c>
      <c r="DA158" t="s">
        <v>6793</v>
      </c>
      <c r="DB158">
        <v>3</v>
      </c>
      <c r="DC158">
        <v>3</v>
      </c>
      <c r="DD158">
        <v>2</v>
      </c>
      <c r="DE158" t="s">
        <v>6793</v>
      </c>
      <c r="DF158">
        <v>1</v>
      </c>
      <c r="DG158" t="s">
        <v>6</v>
      </c>
      <c r="DH158" t="s">
        <v>6</v>
      </c>
      <c r="DI158" t="s">
        <v>7557</v>
      </c>
      <c r="DJ158" t="s">
        <v>6</v>
      </c>
      <c r="DK158" t="s">
        <v>6</v>
      </c>
      <c r="EA158">
        <v>6</v>
      </c>
      <c r="EC158">
        <v>2</v>
      </c>
      <c r="ED158">
        <v>0</v>
      </c>
      <c r="EE158">
        <v>0</v>
      </c>
      <c r="EF158">
        <v>2</v>
      </c>
      <c r="EG158">
        <v>0</v>
      </c>
      <c r="EH158">
        <v>2</v>
      </c>
      <c r="EI158">
        <v>0</v>
      </c>
      <c r="EJ158" t="s">
        <v>6793</v>
      </c>
      <c r="EK158" t="s">
        <v>6859</v>
      </c>
      <c r="EL158">
        <v>4</v>
      </c>
      <c r="EN158">
        <v>2007</v>
      </c>
      <c r="EP158" t="s">
        <v>6794</v>
      </c>
      <c r="OI158" t="s">
        <v>7526</v>
      </c>
      <c r="OJ158" t="s">
        <v>7526</v>
      </c>
      <c r="OK158" t="s">
        <v>7527</v>
      </c>
      <c r="OL158" t="s">
        <v>7526</v>
      </c>
      <c r="OM158" t="s">
        <v>7528</v>
      </c>
      <c r="ON158" t="s">
        <v>7529</v>
      </c>
      <c r="OO158" t="s">
        <v>7528</v>
      </c>
      <c r="OP158">
        <v>1</v>
      </c>
      <c r="OQ158" t="s">
        <v>28</v>
      </c>
      <c r="OR158" t="s">
        <v>7549</v>
      </c>
      <c r="OS158">
        <v>2007</v>
      </c>
      <c r="OT158">
        <v>6</v>
      </c>
      <c r="OU158">
        <v>1</v>
      </c>
      <c r="OV158">
        <v>6</v>
      </c>
      <c r="OW158">
        <v>0</v>
      </c>
      <c r="OX158">
        <v>1</v>
      </c>
      <c r="OY158">
        <v>35</v>
      </c>
      <c r="QE158" t="s">
        <v>7516</v>
      </c>
      <c r="QF158" t="s">
        <v>7515</v>
      </c>
      <c r="QG158" t="s">
        <v>7515</v>
      </c>
      <c r="QH158" t="s">
        <v>7515</v>
      </c>
      <c r="QI158" t="s">
        <v>7515</v>
      </c>
      <c r="QJ158" t="s">
        <v>7515</v>
      </c>
      <c r="QK158" t="s">
        <v>7515</v>
      </c>
      <c r="RP158">
        <f t="shared" si="4"/>
        <v>-1</v>
      </c>
      <c r="RS158">
        <f t="shared" si="5"/>
        <v>1</v>
      </c>
    </row>
    <row r="159" spans="1:487" x14ac:dyDescent="0.3">
      <c r="A159">
        <v>70146</v>
      </c>
      <c r="B159">
        <v>424</v>
      </c>
      <c r="C159">
        <v>0</v>
      </c>
      <c r="D159">
        <v>5</v>
      </c>
      <c r="E159">
        <v>9</v>
      </c>
      <c r="F159">
        <v>78</v>
      </c>
      <c r="G159">
        <v>102</v>
      </c>
      <c r="H159">
        <v>4</v>
      </c>
      <c r="I159" t="s">
        <v>6793</v>
      </c>
      <c r="J159" t="s">
        <v>6793</v>
      </c>
      <c r="O159" t="s">
        <v>6793</v>
      </c>
      <c r="P159" t="s">
        <v>7516</v>
      </c>
      <c r="Q159" t="s">
        <v>7515</v>
      </c>
      <c r="R159" t="s">
        <v>7515</v>
      </c>
      <c r="S159" t="s">
        <v>7515</v>
      </c>
      <c r="T159" t="s">
        <v>7515</v>
      </c>
      <c r="U159" t="s">
        <v>7515</v>
      </c>
      <c r="V159" t="s">
        <v>7515</v>
      </c>
      <c r="W159" t="s">
        <v>7515</v>
      </c>
      <c r="X159" t="s">
        <v>7515</v>
      </c>
      <c r="Y159" t="s">
        <v>7515</v>
      </c>
      <c r="Z159" t="s">
        <v>7515</v>
      </c>
      <c r="AA159" t="s">
        <v>7515</v>
      </c>
      <c r="AB159" t="s">
        <v>7515</v>
      </c>
      <c r="AC159" t="s">
        <v>7515</v>
      </c>
      <c r="AD159" t="s">
        <v>7515</v>
      </c>
      <c r="AE159" t="s">
        <v>7515</v>
      </c>
      <c r="AF159" t="s">
        <v>7515</v>
      </c>
      <c r="AG159" t="s">
        <v>7515</v>
      </c>
      <c r="AH159" t="s">
        <v>7515</v>
      </c>
      <c r="AI159" t="s">
        <v>7517</v>
      </c>
      <c r="AL159">
        <v>0</v>
      </c>
      <c r="AM159">
        <v>2</v>
      </c>
      <c r="AN159" t="s">
        <v>6845</v>
      </c>
      <c r="AQ159" t="s">
        <v>6993</v>
      </c>
      <c r="AR159" t="s">
        <v>6794</v>
      </c>
      <c r="AS159" t="s">
        <v>6794</v>
      </c>
      <c r="AT159" t="s">
        <v>6</v>
      </c>
      <c r="AU159" t="s">
        <v>6</v>
      </c>
      <c r="AV159" t="s">
        <v>7568</v>
      </c>
      <c r="AW159" t="s">
        <v>6794</v>
      </c>
      <c r="AX159" t="s">
        <v>6794</v>
      </c>
      <c r="AY159" t="s">
        <v>6814</v>
      </c>
      <c r="BA159" t="s">
        <v>6991</v>
      </c>
      <c r="BB159" t="s">
        <v>7551</v>
      </c>
      <c r="BC159" t="s">
        <v>6794</v>
      </c>
      <c r="BD159" t="s">
        <v>6793</v>
      </c>
      <c r="BE159" t="s">
        <v>6793</v>
      </c>
      <c r="BF159" t="s">
        <v>6793</v>
      </c>
      <c r="BH159" t="s">
        <v>6794</v>
      </c>
      <c r="BI159" t="s">
        <v>6794</v>
      </c>
      <c r="BJ159" t="s">
        <v>6793</v>
      </c>
      <c r="BK159" t="s">
        <v>6793</v>
      </c>
      <c r="BL159" t="s">
        <v>6794</v>
      </c>
      <c r="BM159" t="s">
        <v>7027</v>
      </c>
      <c r="BN159" t="s">
        <v>7021</v>
      </c>
      <c r="BO159" t="s">
        <v>6794</v>
      </c>
      <c r="BQ159">
        <v>25</v>
      </c>
      <c r="BR159" t="s">
        <v>7532</v>
      </c>
      <c r="BS159" t="s">
        <v>7519</v>
      </c>
      <c r="BT159" t="s">
        <v>6</v>
      </c>
      <c r="BU159" t="s">
        <v>7559</v>
      </c>
      <c r="BV159" t="s">
        <v>7543</v>
      </c>
      <c r="BW159" t="s">
        <v>7516</v>
      </c>
      <c r="BX159" t="s">
        <v>7515</v>
      </c>
      <c r="BY159" t="s">
        <v>7515</v>
      </c>
      <c r="BZ159" t="s">
        <v>7515</v>
      </c>
      <c r="CA159" t="s">
        <v>7515</v>
      </c>
      <c r="CB159" t="s">
        <v>7515</v>
      </c>
      <c r="CC159" t="s">
        <v>7515</v>
      </c>
      <c r="CD159" t="s">
        <v>7515</v>
      </c>
      <c r="CE159" t="s">
        <v>7515</v>
      </c>
      <c r="CF159" t="s">
        <v>7516</v>
      </c>
      <c r="CG159" t="s">
        <v>7515</v>
      </c>
      <c r="CH159" t="s">
        <v>7515</v>
      </c>
      <c r="CI159" t="s">
        <v>6794</v>
      </c>
      <c r="CJ159" t="s">
        <v>6794</v>
      </c>
      <c r="CO159" t="s">
        <v>6793</v>
      </c>
      <c r="CP159" t="s">
        <v>6794</v>
      </c>
      <c r="CQ159" t="s">
        <v>6794</v>
      </c>
      <c r="CR159" t="s">
        <v>6794</v>
      </c>
      <c r="CS159" t="s">
        <v>6794</v>
      </c>
      <c r="CT159" t="s">
        <v>6794</v>
      </c>
      <c r="CU159" t="s">
        <v>6794</v>
      </c>
      <c r="CV159" t="s">
        <v>6794</v>
      </c>
      <c r="CW159" t="s">
        <v>6794</v>
      </c>
      <c r="CX159" t="s">
        <v>7520</v>
      </c>
      <c r="CY159" t="s">
        <v>7521</v>
      </c>
      <c r="CZ159" t="s">
        <v>7522</v>
      </c>
      <c r="DA159" t="s">
        <v>6793</v>
      </c>
      <c r="DB159">
        <v>2</v>
      </c>
      <c r="DC159">
        <v>3</v>
      </c>
      <c r="DD159">
        <v>2</v>
      </c>
      <c r="DE159" t="s">
        <v>6794</v>
      </c>
      <c r="EA159">
        <v>1</v>
      </c>
      <c r="EB159" t="s">
        <v>7584</v>
      </c>
      <c r="EJ159" t="s">
        <v>6794</v>
      </c>
      <c r="EP159" t="s">
        <v>6794</v>
      </c>
      <c r="OI159" t="s">
        <v>7526</v>
      </c>
      <c r="OJ159" t="s">
        <v>7526</v>
      </c>
      <c r="OK159" t="s">
        <v>7526</v>
      </c>
      <c r="OL159" t="s">
        <v>7527</v>
      </c>
      <c r="OM159" t="s">
        <v>7528</v>
      </c>
      <c r="ON159" t="s">
        <v>7539</v>
      </c>
      <c r="OO159" t="s">
        <v>7528</v>
      </c>
      <c r="OP159">
        <v>1</v>
      </c>
      <c r="OQ159" t="s">
        <v>28</v>
      </c>
      <c r="OR159" t="s">
        <v>7549</v>
      </c>
      <c r="OS159">
        <v>2007</v>
      </c>
      <c r="OT159">
        <v>10</v>
      </c>
      <c r="OU159">
        <v>1</v>
      </c>
      <c r="OV159">
        <v>10</v>
      </c>
      <c r="OW159">
        <v>0</v>
      </c>
      <c r="OX159">
        <v>1</v>
      </c>
      <c r="OY159">
        <v>35</v>
      </c>
      <c r="QE159" t="s">
        <v>7515</v>
      </c>
      <c r="QF159" t="s">
        <v>7515</v>
      </c>
      <c r="QG159" t="s">
        <v>7515</v>
      </c>
      <c r="QH159" t="s">
        <v>7515</v>
      </c>
      <c r="QI159" t="s">
        <v>7515</v>
      </c>
      <c r="QJ159" t="s">
        <v>7516</v>
      </c>
      <c r="QK159" t="s">
        <v>7515</v>
      </c>
      <c r="RP159">
        <f t="shared" si="4"/>
        <v>-1</v>
      </c>
      <c r="RS159">
        <f t="shared" si="5"/>
        <v>6</v>
      </c>
    </row>
    <row r="160" spans="1:487" x14ac:dyDescent="0.3">
      <c r="A160">
        <v>70147</v>
      </c>
      <c r="B160">
        <v>428</v>
      </c>
      <c r="C160">
        <v>0</v>
      </c>
      <c r="D160">
        <v>5</v>
      </c>
      <c r="E160">
        <v>12</v>
      </c>
      <c r="F160">
        <v>98</v>
      </c>
      <c r="G160">
        <v>102</v>
      </c>
      <c r="H160">
        <v>4</v>
      </c>
      <c r="I160" t="s">
        <v>6793</v>
      </c>
      <c r="J160" t="s">
        <v>6793</v>
      </c>
      <c r="O160" t="s">
        <v>6793</v>
      </c>
      <c r="P160" t="s">
        <v>7516</v>
      </c>
      <c r="Q160" t="s">
        <v>7515</v>
      </c>
      <c r="R160" t="s">
        <v>7515</v>
      </c>
      <c r="S160" t="s">
        <v>7515</v>
      </c>
      <c r="T160" t="s">
        <v>7515</v>
      </c>
      <c r="U160" t="s">
        <v>7515</v>
      </c>
      <c r="V160" t="s">
        <v>7515</v>
      </c>
      <c r="W160" t="s">
        <v>7515</v>
      </c>
      <c r="X160" t="s">
        <v>7515</v>
      </c>
      <c r="Y160" t="s">
        <v>7515</v>
      </c>
      <c r="Z160" t="s">
        <v>7515</v>
      </c>
      <c r="AA160" t="s">
        <v>7515</v>
      </c>
      <c r="AB160" t="s">
        <v>7515</v>
      </c>
      <c r="AC160" t="s">
        <v>7515</v>
      </c>
      <c r="AD160" t="s">
        <v>7515</v>
      </c>
      <c r="AE160" t="s">
        <v>7516</v>
      </c>
      <c r="AF160" t="s">
        <v>7515</v>
      </c>
      <c r="AG160" t="s">
        <v>7515</v>
      </c>
      <c r="AH160" t="s">
        <v>7515</v>
      </c>
      <c r="AI160" t="s">
        <v>7517</v>
      </c>
      <c r="AL160">
        <v>0</v>
      </c>
      <c r="AM160">
        <v>9</v>
      </c>
      <c r="AN160" t="s">
        <v>6845</v>
      </c>
      <c r="AQ160" t="s">
        <v>6993</v>
      </c>
      <c r="AR160" t="s">
        <v>6794</v>
      </c>
      <c r="AS160" t="s">
        <v>6794</v>
      </c>
      <c r="AT160">
        <v>0</v>
      </c>
      <c r="AU160">
        <v>20</v>
      </c>
      <c r="AV160" t="s">
        <v>7568</v>
      </c>
      <c r="AW160" t="s">
        <v>6966</v>
      </c>
      <c r="AX160" t="s">
        <v>6794</v>
      </c>
      <c r="AY160" t="s">
        <v>6814</v>
      </c>
      <c r="BA160" t="s">
        <v>6991</v>
      </c>
      <c r="BB160" t="s">
        <v>7551</v>
      </c>
      <c r="BC160" t="s">
        <v>6794</v>
      </c>
      <c r="BD160" t="s">
        <v>6793</v>
      </c>
      <c r="BE160" t="s">
        <v>6794</v>
      </c>
      <c r="BF160" t="s">
        <v>6793</v>
      </c>
      <c r="BH160" t="s">
        <v>6794</v>
      </c>
      <c r="BI160" t="s">
        <v>6794</v>
      </c>
      <c r="BJ160" t="s">
        <v>6794</v>
      </c>
      <c r="BK160" t="s">
        <v>6793</v>
      </c>
      <c r="BL160" t="s">
        <v>6794</v>
      </c>
      <c r="BM160" t="s">
        <v>7024</v>
      </c>
      <c r="BN160" t="s">
        <v>7026</v>
      </c>
      <c r="BO160" t="s">
        <v>6794</v>
      </c>
      <c r="BQ160">
        <v>100</v>
      </c>
      <c r="BR160">
        <v>50</v>
      </c>
      <c r="BS160" t="s">
        <v>7519</v>
      </c>
      <c r="BT160" t="s">
        <v>6</v>
      </c>
      <c r="BU160" t="s">
        <v>7559</v>
      </c>
      <c r="BV160" t="s">
        <v>7535</v>
      </c>
      <c r="BW160" t="s">
        <v>7516</v>
      </c>
      <c r="BX160" t="s">
        <v>7515</v>
      </c>
      <c r="BY160" t="s">
        <v>7515</v>
      </c>
      <c r="BZ160" t="s">
        <v>7515</v>
      </c>
      <c r="CA160" t="s">
        <v>7515</v>
      </c>
      <c r="CB160" t="s">
        <v>7515</v>
      </c>
      <c r="CC160" t="s">
        <v>7515</v>
      </c>
      <c r="CD160" t="s">
        <v>7515</v>
      </c>
      <c r="CE160" t="s">
        <v>7515</v>
      </c>
      <c r="CF160" t="s">
        <v>7515</v>
      </c>
      <c r="CG160" t="s">
        <v>7515</v>
      </c>
      <c r="CH160" t="s">
        <v>7515</v>
      </c>
      <c r="CI160" t="s">
        <v>6794</v>
      </c>
      <c r="CJ160" t="s">
        <v>6794</v>
      </c>
      <c r="CO160" t="s">
        <v>6793</v>
      </c>
      <c r="CP160" t="s">
        <v>6793</v>
      </c>
      <c r="CQ160" t="s">
        <v>6794</v>
      </c>
      <c r="CR160" t="s">
        <v>6793</v>
      </c>
      <c r="CS160" t="s">
        <v>6793</v>
      </c>
      <c r="CT160" t="s">
        <v>6793</v>
      </c>
      <c r="CU160" t="s">
        <v>6794</v>
      </c>
      <c r="CV160" t="s">
        <v>6793</v>
      </c>
      <c r="CW160" t="s">
        <v>6794</v>
      </c>
      <c r="CX160" t="s">
        <v>7520</v>
      </c>
      <c r="CY160" t="s">
        <v>7521</v>
      </c>
      <c r="CZ160" t="s">
        <v>7570</v>
      </c>
      <c r="DA160" t="s">
        <v>6793</v>
      </c>
      <c r="DB160">
        <v>3</v>
      </c>
      <c r="DC160">
        <v>3</v>
      </c>
      <c r="DD160">
        <v>3</v>
      </c>
      <c r="DE160" t="s">
        <v>6793</v>
      </c>
      <c r="DF160">
        <v>1</v>
      </c>
      <c r="DG160" t="s">
        <v>7558</v>
      </c>
      <c r="DH160">
        <v>2007</v>
      </c>
      <c r="DI160" t="s">
        <v>7557</v>
      </c>
      <c r="DJ160" t="s">
        <v>7558</v>
      </c>
      <c r="DK160">
        <v>2007</v>
      </c>
      <c r="EA160">
        <v>2</v>
      </c>
      <c r="EC160">
        <v>1</v>
      </c>
      <c r="ED160">
        <v>0</v>
      </c>
      <c r="EE160">
        <v>0</v>
      </c>
      <c r="EF160">
        <v>0</v>
      </c>
      <c r="EG160">
        <v>1</v>
      </c>
      <c r="EH160">
        <v>0</v>
      </c>
      <c r="EI160">
        <v>0</v>
      </c>
      <c r="EJ160" t="s">
        <v>6794</v>
      </c>
      <c r="EP160" t="s">
        <v>6794</v>
      </c>
      <c r="OI160" t="s">
        <v>7526</v>
      </c>
      <c r="OJ160" t="s">
        <v>7526</v>
      </c>
      <c r="OK160" t="s">
        <v>7526</v>
      </c>
      <c r="OL160" t="s">
        <v>7526</v>
      </c>
      <c r="OM160" t="s">
        <v>7528</v>
      </c>
      <c r="ON160" t="s">
        <v>7529</v>
      </c>
      <c r="OO160" t="s">
        <v>7528</v>
      </c>
      <c r="OP160">
        <v>1</v>
      </c>
      <c r="OQ160" t="s">
        <v>28</v>
      </c>
      <c r="OR160" t="s">
        <v>7549</v>
      </c>
      <c r="OS160">
        <v>2007</v>
      </c>
      <c r="OT160">
        <v>12</v>
      </c>
      <c r="OU160">
        <v>1</v>
      </c>
      <c r="OV160">
        <v>12</v>
      </c>
      <c r="OW160">
        <v>0</v>
      </c>
      <c r="OX160">
        <v>1</v>
      </c>
      <c r="OY160">
        <v>35</v>
      </c>
      <c r="QE160" t="s">
        <v>7516</v>
      </c>
      <c r="QF160" t="s">
        <v>7515</v>
      </c>
      <c r="QG160" t="s">
        <v>7515</v>
      </c>
      <c r="QH160" t="s">
        <v>7515</v>
      </c>
      <c r="QI160" t="s">
        <v>7515</v>
      </c>
      <c r="QJ160" t="s">
        <v>7515</v>
      </c>
      <c r="QK160" t="s">
        <v>7515</v>
      </c>
      <c r="RP160">
        <f t="shared" si="4"/>
        <v>2</v>
      </c>
      <c r="RS160">
        <f t="shared" si="5"/>
        <v>3</v>
      </c>
    </row>
    <row r="161" spans="1:487" x14ac:dyDescent="0.3">
      <c r="A161">
        <v>70148</v>
      </c>
      <c r="B161">
        <v>434</v>
      </c>
      <c r="C161">
        <v>0</v>
      </c>
      <c r="D161">
        <v>5</v>
      </c>
      <c r="E161">
        <v>12</v>
      </c>
      <c r="F161">
        <v>86</v>
      </c>
      <c r="G161">
        <v>102</v>
      </c>
      <c r="H161">
        <v>3</v>
      </c>
      <c r="I161" t="s">
        <v>6793</v>
      </c>
      <c r="J161" t="s">
        <v>6793</v>
      </c>
      <c r="O161" t="s">
        <v>6793</v>
      </c>
      <c r="P161" t="s">
        <v>7515</v>
      </c>
      <c r="Q161" t="s">
        <v>7515</v>
      </c>
      <c r="R161" t="s">
        <v>7515</v>
      </c>
      <c r="S161" t="s">
        <v>7515</v>
      </c>
      <c r="T161" t="s">
        <v>7515</v>
      </c>
      <c r="U161" t="s">
        <v>7515</v>
      </c>
      <c r="V161" t="s">
        <v>7515</v>
      </c>
      <c r="W161" t="s">
        <v>7515</v>
      </c>
      <c r="X161" t="s">
        <v>7515</v>
      </c>
      <c r="Y161" t="s">
        <v>7515</v>
      </c>
      <c r="Z161" t="s">
        <v>7515</v>
      </c>
      <c r="AA161" t="s">
        <v>7515</v>
      </c>
      <c r="AB161" t="s">
        <v>7515</v>
      </c>
      <c r="AC161" t="s">
        <v>7515</v>
      </c>
      <c r="AD161" t="s">
        <v>7516</v>
      </c>
      <c r="AE161" t="s">
        <v>7515</v>
      </c>
      <c r="AF161" t="s">
        <v>7515</v>
      </c>
      <c r="AG161" t="s">
        <v>7515</v>
      </c>
      <c r="AH161" t="s">
        <v>7515</v>
      </c>
      <c r="AJ161">
        <v>2</v>
      </c>
      <c r="AQ161" t="s">
        <v>6985</v>
      </c>
      <c r="AR161" t="s">
        <v>6793</v>
      </c>
      <c r="AS161" t="s">
        <v>6794</v>
      </c>
      <c r="AT161">
        <v>0</v>
      </c>
      <c r="AU161">
        <v>10</v>
      </c>
      <c r="AV161" t="s">
        <v>6988</v>
      </c>
      <c r="AW161" t="s">
        <v>6793</v>
      </c>
      <c r="AX161" t="s">
        <v>6794</v>
      </c>
      <c r="AY161" t="s">
        <v>6813</v>
      </c>
      <c r="AZ161" t="s">
        <v>7531</v>
      </c>
      <c r="BA161" t="s">
        <v>6991</v>
      </c>
      <c r="BC161" t="s">
        <v>6794</v>
      </c>
      <c r="BD161" t="s">
        <v>6794</v>
      </c>
      <c r="BE161" t="s">
        <v>6794</v>
      </c>
      <c r="BF161" t="s">
        <v>6794</v>
      </c>
      <c r="BG161" t="s">
        <v>6794</v>
      </c>
      <c r="BH161" t="s">
        <v>6794</v>
      </c>
      <c r="BI161" t="s">
        <v>6793</v>
      </c>
      <c r="BJ161" t="s">
        <v>6794</v>
      </c>
      <c r="BK161" t="s">
        <v>6794</v>
      </c>
      <c r="BL161" t="s">
        <v>6794</v>
      </c>
      <c r="BM161" t="s">
        <v>7022</v>
      </c>
      <c r="BN161" t="s">
        <v>7025</v>
      </c>
      <c r="BO161" t="s">
        <v>6794</v>
      </c>
      <c r="BQ161" t="s">
        <v>7547</v>
      </c>
      <c r="BR161">
        <v>25</v>
      </c>
      <c r="BS161" t="s">
        <v>7533</v>
      </c>
      <c r="BT161" t="s">
        <v>6</v>
      </c>
      <c r="BU161" t="s">
        <v>7559</v>
      </c>
      <c r="BV161" t="s">
        <v>7535</v>
      </c>
      <c r="BW161" t="s">
        <v>7516</v>
      </c>
      <c r="BX161" t="s">
        <v>7515</v>
      </c>
      <c r="BY161" t="s">
        <v>7515</v>
      </c>
      <c r="BZ161" t="s">
        <v>7515</v>
      </c>
      <c r="CA161" t="s">
        <v>7515</v>
      </c>
      <c r="CB161" t="s">
        <v>7515</v>
      </c>
      <c r="CC161" t="s">
        <v>7515</v>
      </c>
      <c r="CD161" t="s">
        <v>7515</v>
      </c>
      <c r="CE161" t="s">
        <v>7515</v>
      </c>
      <c r="CF161" t="s">
        <v>7515</v>
      </c>
      <c r="CG161" t="s">
        <v>7515</v>
      </c>
      <c r="CH161" t="s">
        <v>7515</v>
      </c>
      <c r="CI161" t="s">
        <v>6793</v>
      </c>
      <c r="CJ161" t="s">
        <v>6794</v>
      </c>
      <c r="CO161" t="s">
        <v>6794</v>
      </c>
      <c r="CP161" t="s">
        <v>6794</v>
      </c>
      <c r="CQ161" t="s">
        <v>6794</v>
      </c>
      <c r="CR161" t="s">
        <v>6793</v>
      </c>
      <c r="CS161" t="s">
        <v>6794</v>
      </c>
      <c r="CT161" t="s">
        <v>6794</v>
      </c>
      <c r="CU161" t="s">
        <v>6794</v>
      </c>
      <c r="CV161" t="s">
        <v>6794</v>
      </c>
      <c r="CW161" t="s">
        <v>6794</v>
      </c>
      <c r="CX161" t="s">
        <v>7545</v>
      </c>
      <c r="CY161" t="s">
        <v>7521</v>
      </c>
      <c r="CZ161" t="s">
        <v>7522</v>
      </c>
      <c r="DA161" t="s">
        <v>6793</v>
      </c>
      <c r="DB161">
        <v>1</v>
      </c>
      <c r="DC161">
        <v>2</v>
      </c>
      <c r="DD161">
        <v>2</v>
      </c>
      <c r="DE161" t="s">
        <v>6794</v>
      </c>
      <c r="EA161">
        <v>2</v>
      </c>
      <c r="EC161">
        <v>1</v>
      </c>
      <c r="ED161">
        <v>0</v>
      </c>
      <c r="EE161">
        <v>0</v>
      </c>
      <c r="EF161">
        <v>0</v>
      </c>
      <c r="EG161">
        <v>1</v>
      </c>
      <c r="EH161">
        <v>0</v>
      </c>
      <c r="EI161">
        <v>0</v>
      </c>
      <c r="EJ161" t="s">
        <v>6794</v>
      </c>
      <c r="EP161" t="s">
        <v>6794</v>
      </c>
      <c r="OI161" t="s">
        <v>7526</v>
      </c>
      <c r="OJ161" t="s">
        <v>7526</v>
      </c>
      <c r="OK161" t="s">
        <v>7527</v>
      </c>
      <c r="OL161" t="s">
        <v>7526</v>
      </c>
      <c r="OM161" t="s">
        <v>7528</v>
      </c>
      <c r="ON161" t="s">
        <v>7529</v>
      </c>
      <c r="OO161" t="s">
        <v>7528</v>
      </c>
      <c r="OP161">
        <v>1</v>
      </c>
      <c r="OQ161" t="s">
        <v>28</v>
      </c>
      <c r="OR161" t="s">
        <v>7549</v>
      </c>
      <c r="OS161">
        <v>2006</v>
      </c>
      <c r="OT161">
        <v>11</v>
      </c>
      <c r="OU161">
        <v>2</v>
      </c>
      <c r="OV161">
        <v>11</v>
      </c>
      <c r="OW161">
        <v>1</v>
      </c>
      <c r="OX161">
        <v>0</v>
      </c>
      <c r="OY161">
        <v>70</v>
      </c>
      <c r="QE161">
        <v>-5</v>
      </c>
      <c r="QF161">
        <v>-5</v>
      </c>
      <c r="QG161">
        <v>-5</v>
      </c>
      <c r="QH161">
        <v>-5</v>
      </c>
      <c r="QI161">
        <v>-5</v>
      </c>
      <c r="QJ161">
        <v>-5</v>
      </c>
      <c r="QK161">
        <v>-5</v>
      </c>
      <c r="RP161">
        <f t="shared" si="4"/>
        <v>4</v>
      </c>
      <c r="RS161">
        <f t="shared" si="5"/>
        <v>2</v>
      </c>
    </row>
    <row r="162" spans="1:487" x14ac:dyDescent="0.3">
      <c r="A162">
        <v>70149</v>
      </c>
      <c r="B162">
        <v>435</v>
      </c>
      <c r="C162">
        <v>0</v>
      </c>
      <c r="D162">
        <v>5</v>
      </c>
      <c r="E162">
        <v>18</v>
      </c>
      <c r="F162">
        <v>117</v>
      </c>
      <c r="G162">
        <v>102</v>
      </c>
      <c r="H162">
        <v>9</v>
      </c>
      <c r="I162" t="s">
        <v>6793</v>
      </c>
      <c r="J162" t="s">
        <v>6793</v>
      </c>
      <c r="O162" t="s">
        <v>6793</v>
      </c>
      <c r="P162" t="s">
        <v>7515</v>
      </c>
      <c r="Q162" t="s">
        <v>7516</v>
      </c>
      <c r="R162" t="s">
        <v>7515</v>
      </c>
      <c r="S162" t="s">
        <v>7515</v>
      </c>
      <c r="T162" t="s">
        <v>7515</v>
      </c>
      <c r="U162" t="s">
        <v>7515</v>
      </c>
      <c r="V162" t="s">
        <v>7515</v>
      </c>
      <c r="W162" t="s">
        <v>7515</v>
      </c>
      <c r="X162" t="s">
        <v>7515</v>
      </c>
      <c r="Y162" t="s">
        <v>7515</v>
      </c>
      <c r="Z162" t="s">
        <v>7515</v>
      </c>
      <c r="AA162" t="s">
        <v>7515</v>
      </c>
      <c r="AB162" t="s">
        <v>7515</v>
      </c>
      <c r="AC162" t="s">
        <v>7515</v>
      </c>
      <c r="AD162" t="s">
        <v>7515</v>
      </c>
      <c r="AE162" t="s">
        <v>7515</v>
      </c>
      <c r="AF162" t="s">
        <v>7515</v>
      </c>
      <c r="AG162" t="s">
        <v>7515</v>
      </c>
      <c r="AH162" t="s">
        <v>7515</v>
      </c>
      <c r="AI162" t="s">
        <v>6796</v>
      </c>
      <c r="AQ162" t="s">
        <v>6985</v>
      </c>
      <c r="AR162" t="s">
        <v>6793</v>
      </c>
      <c r="AS162" t="s">
        <v>6793</v>
      </c>
      <c r="AT162" t="s">
        <v>6</v>
      </c>
      <c r="AU162" t="s">
        <v>6</v>
      </c>
      <c r="AV162" t="s">
        <v>6988</v>
      </c>
      <c r="AW162" t="s">
        <v>6966</v>
      </c>
      <c r="AX162" t="s">
        <v>6793</v>
      </c>
      <c r="AY162" t="s">
        <v>6813</v>
      </c>
      <c r="AZ162" t="s">
        <v>7531</v>
      </c>
      <c r="BA162" t="s">
        <v>6991</v>
      </c>
      <c r="BC162" t="s">
        <v>6793</v>
      </c>
      <c r="BD162" t="s">
        <v>6794</v>
      </c>
      <c r="BE162" t="s">
        <v>6793</v>
      </c>
      <c r="BF162" t="s">
        <v>6793</v>
      </c>
      <c r="BG162" t="s">
        <v>6793</v>
      </c>
      <c r="BH162" t="s">
        <v>6794</v>
      </c>
      <c r="BI162" t="s">
        <v>6794</v>
      </c>
      <c r="BJ162" t="s">
        <v>6794</v>
      </c>
      <c r="BK162" t="s">
        <v>6793</v>
      </c>
      <c r="BL162" t="s">
        <v>6794</v>
      </c>
      <c r="BM162" t="s">
        <v>6</v>
      </c>
      <c r="BN162" t="s">
        <v>6</v>
      </c>
      <c r="BO162" t="s">
        <v>6794</v>
      </c>
      <c r="BQ162">
        <v>50</v>
      </c>
      <c r="BR162" t="s">
        <v>6</v>
      </c>
      <c r="BS162" t="s">
        <v>7533</v>
      </c>
      <c r="BT162" t="s">
        <v>7604</v>
      </c>
      <c r="BU162" t="s">
        <v>6</v>
      </c>
      <c r="BV162" t="s">
        <v>7569</v>
      </c>
      <c r="BW162" t="s">
        <v>7515</v>
      </c>
      <c r="BX162" t="s">
        <v>7515</v>
      </c>
      <c r="BY162" t="s">
        <v>7515</v>
      </c>
      <c r="BZ162" t="s">
        <v>7515</v>
      </c>
      <c r="CA162" t="s">
        <v>7515</v>
      </c>
      <c r="CB162" t="s">
        <v>7515</v>
      </c>
      <c r="CC162" t="s">
        <v>7515</v>
      </c>
      <c r="CD162" t="s">
        <v>7516</v>
      </c>
      <c r="CE162" t="s">
        <v>7515</v>
      </c>
      <c r="CF162" t="s">
        <v>7515</v>
      </c>
      <c r="CG162" t="s">
        <v>7515</v>
      </c>
      <c r="CH162" t="s">
        <v>7515</v>
      </c>
      <c r="CI162" t="s">
        <v>6793</v>
      </c>
      <c r="CJ162" t="s">
        <v>6793</v>
      </c>
      <c r="CO162" t="s">
        <v>6793</v>
      </c>
      <c r="CP162" t="s">
        <v>6794</v>
      </c>
      <c r="CQ162" t="s">
        <v>6793</v>
      </c>
      <c r="CR162" t="s">
        <v>6793</v>
      </c>
      <c r="CS162" t="s">
        <v>6794</v>
      </c>
      <c r="CT162" t="s">
        <v>6794</v>
      </c>
      <c r="CU162" t="s">
        <v>6794</v>
      </c>
      <c r="CV162" t="s">
        <v>6793</v>
      </c>
      <c r="CW162" t="s">
        <v>6793</v>
      </c>
      <c r="CX162" t="s">
        <v>7545</v>
      </c>
      <c r="CY162" t="s">
        <v>7555</v>
      </c>
      <c r="CZ162" t="s">
        <v>7536</v>
      </c>
      <c r="DA162" t="s">
        <v>6793</v>
      </c>
      <c r="DB162">
        <v>2</v>
      </c>
      <c r="DC162">
        <v>2</v>
      </c>
      <c r="DD162">
        <v>3</v>
      </c>
      <c r="DE162" t="s">
        <v>6793</v>
      </c>
      <c r="DF162">
        <v>1</v>
      </c>
      <c r="DG162" t="s">
        <v>7572</v>
      </c>
      <c r="DH162">
        <v>2006</v>
      </c>
      <c r="DI162" t="s">
        <v>7557</v>
      </c>
      <c r="DJ162" t="s">
        <v>7572</v>
      </c>
      <c r="DK162">
        <v>2006</v>
      </c>
      <c r="EA162">
        <v>2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2</v>
      </c>
      <c r="EI162">
        <v>0</v>
      </c>
      <c r="EJ162" t="s">
        <v>6794</v>
      </c>
      <c r="EP162" t="s">
        <v>6793</v>
      </c>
      <c r="JW162" t="s">
        <v>7538</v>
      </c>
      <c r="JX162" t="s">
        <v>7590</v>
      </c>
      <c r="JY162">
        <v>2007</v>
      </c>
      <c r="KC162" t="s">
        <v>6794</v>
      </c>
      <c r="KD162" t="s">
        <v>6793</v>
      </c>
      <c r="NO162" t="s">
        <v>7538</v>
      </c>
      <c r="NP162" t="s">
        <v>6</v>
      </c>
      <c r="NQ162" t="s">
        <v>6</v>
      </c>
      <c r="NR162" t="s">
        <v>6</v>
      </c>
      <c r="NU162" t="s">
        <v>6794</v>
      </c>
      <c r="NW162">
        <v>10</v>
      </c>
      <c r="NX162" t="s">
        <v>7515</v>
      </c>
      <c r="NY162" t="s">
        <v>7515</v>
      </c>
      <c r="NZ162" t="s">
        <v>7515</v>
      </c>
      <c r="OA162" t="s">
        <v>7515</v>
      </c>
      <c r="OB162" t="s">
        <v>7515</v>
      </c>
      <c r="OC162" t="s">
        <v>7515</v>
      </c>
      <c r="OD162" t="s">
        <v>7515</v>
      </c>
      <c r="OE162" t="s">
        <v>7516</v>
      </c>
      <c r="OF162" t="s">
        <v>7515</v>
      </c>
      <c r="OG162" t="s">
        <v>7515</v>
      </c>
      <c r="OH162" t="s">
        <v>7515</v>
      </c>
      <c r="OI162" t="s">
        <v>7526</v>
      </c>
      <c r="OJ162" t="s">
        <v>7526</v>
      </c>
      <c r="OK162" t="s">
        <v>7526</v>
      </c>
      <c r="OL162" t="s">
        <v>7526</v>
      </c>
      <c r="OM162" t="s">
        <v>7528</v>
      </c>
      <c r="ON162" t="s">
        <v>7539</v>
      </c>
      <c r="OO162" t="s">
        <v>7528</v>
      </c>
      <c r="OP162">
        <v>1</v>
      </c>
      <c r="OQ162" t="s">
        <v>28</v>
      </c>
      <c r="OR162" t="s">
        <v>212</v>
      </c>
      <c r="OS162">
        <v>2006</v>
      </c>
      <c r="OT162">
        <v>9</v>
      </c>
      <c r="OU162">
        <v>1</v>
      </c>
      <c r="OV162">
        <v>9</v>
      </c>
      <c r="OW162">
        <v>1</v>
      </c>
      <c r="OX162">
        <v>0</v>
      </c>
      <c r="OY162">
        <v>35</v>
      </c>
      <c r="OZ162" t="s">
        <v>7516</v>
      </c>
      <c r="PA162" t="s">
        <v>7515</v>
      </c>
      <c r="PB162" t="s">
        <v>7515</v>
      </c>
      <c r="PC162" t="s">
        <v>7515</v>
      </c>
      <c r="PD162" t="s">
        <v>7515</v>
      </c>
      <c r="PE162" t="s">
        <v>7515</v>
      </c>
      <c r="PF162" t="s">
        <v>7515</v>
      </c>
      <c r="PG162" t="s">
        <v>7515</v>
      </c>
      <c r="PH162" t="s">
        <v>7515</v>
      </c>
      <c r="PI162" t="s">
        <v>7515</v>
      </c>
      <c r="PJ162" t="s">
        <v>7515</v>
      </c>
      <c r="PK162" t="s">
        <v>7515</v>
      </c>
      <c r="PL162" t="s">
        <v>7515</v>
      </c>
      <c r="PM162" t="s">
        <v>7515</v>
      </c>
      <c r="PN162" t="s">
        <v>7515</v>
      </c>
      <c r="PO162" t="s">
        <v>7515</v>
      </c>
      <c r="PP162" t="s">
        <v>7515</v>
      </c>
      <c r="PQ162" t="s">
        <v>7515</v>
      </c>
      <c r="PR162" t="s">
        <v>7516</v>
      </c>
      <c r="PS162" t="s">
        <v>7515</v>
      </c>
      <c r="PT162" t="s">
        <v>7515</v>
      </c>
      <c r="PU162" t="s">
        <v>7515</v>
      </c>
      <c r="PV162" t="s">
        <v>7515</v>
      </c>
      <c r="PW162" t="s">
        <v>7515</v>
      </c>
      <c r="PX162" t="s">
        <v>7515</v>
      </c>
      <c r="PY162" t="s">
        <v>7515</v>
      </c>
      <c r="PZ162" t="s">
        <v>7515</v>
      </c>
      <c r="QA162" t="s">
        <v>7515</v>
      </c>
      <c r="QB162" t="s">
        <v>7515</v>
      </c>
      <c r="QC162" t="s">
        <v>7515</v>
      </c>
      <c r="QE162" t="s">
        <v>7516</v>
      </c>
      <c r="QF162" t="s">
        <v>7515</v>
      </c>
      <c r="QG162" t="s">
        <v>7515</v>
      </c>
      <c r="QH162" t="s">
        <v>7515</v>
      </c>
      <c r="QI162" t="s">
        <v>7515</v>
      </c>
      <c r="QJ162" t="s">
        <v>7515</v>
      </c>
      <c r="QK162" t="s">
        <v>7515</v>
      </c>
      <c r="RC162" t="s">
        <v>7530</v>
      </c>
      <c r="RP162">
        <f t="shared" si="4"/>
        <v>-1</v>
      </c>
      <c r="RS162">
        <f t="shared" si="5"/>
        <v>-1</v>
      </c>
    </row>
    <row r="163" spans="1:487" x14ac:dyDescent="0.3">
      <c r="A163">
        <v>70150</v>
      </c>
      <c r="B163">
        <v>436</v>
      </c>
      <c r="C163">
        <v>0</v>
      </c>
      <c r="D163">
        <v>5</v>
      </c>
      <c r="E163">
        <v>16</v>
      </c>
      <c r="F163">
        <v>74</v>
      </c>
      <c r="G163">
        <v>102</v>
      </c>
      <c r="H163">
        <v>9</v>
      </c>
      <c r="I163" t="s">
        <v>6793</v>
      </c>
      <c r="J163" t="s">
        <v>6793</v>
      </c>
      <c r="O163" t="s">
        <v>6793</v>
      </c>
      <c r="P163" t="s">
        <v>7515</v>
      </c>
      <c r="Q163" t="s">
        <v>7516</v>
      </c>
      <c r="R163" t="s">
        <v>7515</v>
      </c>
      <c r="S163" t="s">
        <v>7515</v>
      </c>
      <c r="T163" t="s">
        <v>7515</v>
      </c>
      <c r="U163" t="s">
        <v>7515</v>
      </c>
      <c r="V163" t="s">
        <v>7515</v>
      </c>
      <c r="W163" t="s">
        <v>7515</v>
      </c>
      <c r="X163" t="s">
        <v>7515</v>
      </c>
      <c r="Y163" t="s">
        <v>7515</v>
      </c>
      <c r="Z163" t="s">
        <v>7516</v>
      </c>
      <c r="AA163" t="s">
        <v>7515</v>
      </c>
      <c r="AB163" t="s">
        <v>7515</v>
      </c>
      <c r="AC163" t="s">
        <v>7515</v>
      </c>
      <c r="AD163" t="s">
        <v>7515</v>
      </c>
      <c r="AE163" t="s">
        <v>7515</v>
      </c>
      <c r="AF163" t="s">
        <v>7515</v>
      </c>
      <c r="AG163" t="s">
        <v>7515</v>
      </c>
      <c r="AH163" t="s">
        <v>7515</v>
      </c>
      <c r="AI163" t="s">
        <v>6796</v>
      </c>
      <c r="AQ163" t="s">
        <v>6985</v>
      </c>
      <c r="AR163" t="s">
        <v>6793</v>
      </c>
      <c r="AS163" t="s">
        <v>6793</v>
      </c>
      <c r="AT163">
        <v>0</v>
      </c>
      <c r="AU163">
        <v>10</v>
      </c>
      <c r="AV163" t="s">
        <v>6988</v>
      </c>
      <c r="AW163" t="s">
        <v>6793</v>
      </c>
      <c r="AX163" t="s">
        <v>6793</v>
      </c>
      <c r="AY163" t="s">
        <v>6813</v>
      </c>
      <c r="AZ163" t="s">
        <v>7531</v>
      </c>
      <c r="BA163" t="s">
        <v>7518</v>
      </c>
      <c r="BC163" t="s">
        <v>6794</v>
      </c>
      <c r="BD163" t="s">
        <v>6794</v>
      </c>
      <c r="BE163" t="s">
        <v>6793</v>
      </c>
      <c r="BF163" t="s">
        <v>6793</v>
      </c>
      <c r="BG163" t="s">
        <v>6793</v>
      </c>
      <c r="BH163" t="s">
        <v>6794</v>
      </c>
      <c r="BI163" t="s">
        <v>6794</v>
      </c>
      <c r="BJ163" t="s">
        <v>6793</v>
      </c>
      <c r="BK163" t="s">
        <v>6794</v>
      </c>
      <c r="BL163" t="s">
        <v>6794</v>
      </c>
      <c r="BM163" t="s">
        <v>7026</v>
      </c>
      <c r="BN163" t="s">
        <v>7030</v>
      </c>
      <c r="BO163" t="s">
        <v>6794</v>
      </c>
      <c r="BQ163" t="s">
        <v>7547</v>
      </c>
      <c r="BR163" t="s">
        <v>7532</v>
      </c>
      <c r="BS163" t="s">
        <v>7519</v>
      </c>
      <c r="BT163" t="s">
        <v>6</v>
      </c>
      <c r="BU163" t="s">
        <v>7559</v>
      </c>
      <c r="BV163" t="s">
        <v>7543</v>
      </c>
      <c r="BW163" t="s">
        <v>7516</v>
      </c>
      <c r="BX163" t="s">
        <v>7515</v>
      </c>
      <c r="BY163" t="s">
        <v>7515</v>
      </c>
      <c r="BZ163" t="s">
        <v>7515</v>
      </c>
      <c r="CA163" t="s">
        <v>7515</v>
      </c>
      <c r="CB163" t="s">
        <v>7515</v>
      </c>
      <c r="CC163" t="s">
        <v>7515</v>
      </c>
      <c r="CD163" t="s">
        <v>7515</v>
      </c>
      <c r="CE163" t="s">
        <v>7515</v>
      </c>
      <c r="CF163" t="s">
        <v>7515</v>
      </c>
      <c r="CG163" t="s">
        <v>7515</v>
      </c>
      <c r="CH163" t="s">
        <v>7515</v>
      </c>
      <c r="CI163" t="s">
        <v>6793</v>
      </c>
      <c r="CJ163" t="s">
        <v>6794</v>
      </c>
      <c r="CO163" t="s">
        <v>6793</v>
      </c>
      <c r="CP163" t="s">
        <v>6793</v>
      </c>
      <c r="CQ163" t="s">
        <v>6793</v>
      </c>
      <c r="CR163" t="s">
        <v>6794</v>
      </c>
      <c r="CS163" t="s">
        <v>6794</v>
      </c>
      <c r="CT163" t="s">
        <v>6793</v>
      </c>
      <c r="CU163" t="s">
        <v>6794</v>
      </c>
      <c r="CV163" t="s">
        <v>6793</v>
      </c>
      <c r="CW163" t="s">
        <v>6794</v>
      </c>
      <c r="CX163" t="s">
        <v>7520</v>
      </c>
      <c r="CY163" t="s">
        <v>7521</v>
      </c>
      <c r="CZ163" t="s">
        <v>7522</v>
      </c>
      <c r="DA163" t="s">
        <v>6793</v>
      </c>
      <c r="DB163">
        <v>3</v>
      </c>
      <c r="DC163">
        <v>3</v>
      </c>
      <c r="DD163">
        <v>3</v>
      </c>
      <c r="DE163" t="s">
        <v>6794</v>
      </c>
      <c r="EA163" t="s">
        <v>31</v>
      </c>
      <c r="EJ163" t="s">
        <v>6794</v>
      </c>
      <c r="EP163" t="s">
        <v>6794</v>
      </c>
      <c r="OI163" t="s">
        <v>7526</v>
      </c>
      <c r="OJ163" t="s">
        <v>7526</v>
      </c>
      <c r="OK163" t="s">
        <v>7526</v>
      </c>
      <c r="OL163" t="s">
        <v>7527</v>
      </c>
      <c r="OM163" t="s">
        <v>7528</v>
      </c>
      <c r="ON163" t="s">
        <v>7529</v>
      </c>
      <c r="OO163" t="s">
        <v>7528</v>
      </c>
      <c r="OP163">
        <v>1</v>
      </c>
      <c r="OQ163" t="s">
        <v>28</v>
      </c>
      <c r="OR163" t="s">
        <v>212</v>
      </c>
      <c r="OS163">
        <v>2006</v>
      </c>
      <c r="OT163">
        <v>8</v>
      </c>
      <c r="OU163">
        <v>1</v>
      </c>
      <c r="OV163">
        <v>8</v>
      </c>
      <c r="OW163">
        <v>1</v>
      </c>
      <c r="OX163">
        <v>0</v>
      </c>
      <c r="OY163">
        <v>35</v>
      </c>
      <c r="QE163">
        <v>-5</v>
      </c>
      <c r="QF163">
        <v>-5</v>
      </c>
      <c r="QG163">
        <v>-5</v>
      </c>
      <c r="QH163">
        <v>-5</v>
      </c>
      <c r="QI163">
        <v>-5</v>
      </c>
      <c r="QJ163">
        <v>-5</v>
      </c>
      <c r="QK163">
        <v>-5</v>
      </c>
      <c r="RP163">
        <f t="shared" si="4"/>
        <v>4</v>
      </c>
      <c r="RS163">
        <f t="shared" si="5"/>
        <v>5</v>
      </c>
    </row>
    <row r="164" spans="1:487" x14ac:dyDescent="0.3">
      <c r="A164">
        <v>70151</v>
      </c>
      <c r="B164">
        <v>437</v>
      </c>
      <c r="C164">
        <v>0</v>
      </c>
      <c r="D164">
        <v>5</v>
      </c>
      <c r="E164">
        <v>15</v>
      </c>
      <c r="F164">
        <v>114</v>
      </c>
      <c r="G164">
        <v>102</v>
      </c>
      <c r="H164">
        <v>15</v>
      </c>
      <c r="I164" t="s">
        <v>6793</v>
      </c>
      <c r="J164" t="s">
        <v>6793</v>
      </c>
      <c r="O164" t="s">
        <v>6793</v>
      </c>
      <c r="P164" t="s">
        <v>7515</v>
      </c>
      <c r="Q164" t="s">
        <v>7515</v>
      </c>
      <c r="R164" t="s">
        <v>7516</v>
      </c>
      <c r="S164" t="s">
        <v>7515</v>
      </c>
      <c r="T164" t="s">
        <v>7515</v>
      </c>
      <c r="U164" t="s">
        <v>7515</v>
      </c>
      <c r="V164" t="s">
        <v>7515</v>
      </c>
      <c r="W164" t="s">
        <v>7515</v>
      </c>
      <c r="X164" t="s">
        <v>7515</v>
      </c>
      <c r="Y164" t="s">
        <v>7515</v>
      </c>
      <c r="Z164" t="s">
        <v>7515</v>
      </c>
      <c r="AA164" t="s">
        <v>7515</v>
      </c>
      <c r="AB164" t="s">
        <v>7515</v>
      </c>
      <c r="AC164" t="s">
        <v>7515</v>
      </c>
      <c r="AD164" t="s">
        <v>7515</v>
      </c>
      <c r="AE164" t="s">
        <v>7515</v>
      </c>
      <c r="AF164" t="s">
        <v>7515</v>
      </c>
      <c r="AG164" t="s">
        <v>7515</v>
      </c>
      <c r="AH164" t="s">
        <v>7515</v>
      </c>
      <c r="AI164" t="s">
        <v>6796</v>
      </c>
      <c r="AQ164" t="s">
        <v>6993</v>
      </c>
      <c r="AR164" t="s">
        <v>6794</v>
      </c>
      <c r="AS164" t="s">
        <v>6794</v>
      </c>
      <c r="AT164" t="s">
        <v>6</v>
      </c>
      <c r="AU164" t="s">
        <v>6</v>
      </c>
      <c r="AV164" t="s">
        <v>6992</v>
      </c>
      <c r="AW164" t="s">
        <v>6793</v>
      </c>
      <c r="AX164" t="s">
        <v>6793</v>
      </c>
      <c r="AY164" t="s">
        <v>6813</v>
      </c>
      <c r="AZ164" t="s">
        <v>7531</v>
      </c>
      <c r="BA164" t="s">
        <v>6991</v>
      </c>
      <c r="BC164" t="s">
        <v>6794</v>
      </c>
      <c r="BD164" t="s">
        <v>6794</v>
      </c>
      <c r="BE164" t="s">
        <v>6794</v>
      </c>
      <c r="BF164" t="s">
        <v>6794</v>
      </c>
      <c r="BG164" t="s">
        <v>6794</v>
      </c>
      <c r="BH164" t="s">
        <v>6793</v>
      </c>
      <c r="BI164" t="s">
        <v>6793</v>
      </c>
      <c r="BJ164" t="s">
        <v>6794</v>
      </c>
      <c r="BK164" t="s">
        <v>6794</v>
      </c>
      <c r="BL164" t="s">
        <v>6794</v>
      </c>
      <c r="BM164" t="s">
        <v>7025</v>
      </c>
      <c r="BN164" t="s">
        <v>7565</v>
      </c>
      <c r="BO164" t="s">
        <v>7599</v>
      </c>
      <c r="BP164" t="s">
        <v>7617</v>
      </c>
      <c r="BS164" t="s">
        <v>7533</v>
      </c>
      <c r="BT164" t="s">
        <v>7554</v>
      </c>
      <c r="BU164" t="s">
        <v>7025</v>
      </c>
      <c r="BV164" t="s">
        <v>7543</v>
      </c>
      <c r="BW164" t="s">
        <v>7515</v>
      </c>
      <c r="BX164" t="s">
        <v>7515</v>
      </c>
      <c r="BY164" t="s">
        <v>7515</v>
      </c>
      <c r="BZ164" t="s">
        <v>7515</v>
      </c>
      <c r="CA164" t="s">
        <v>7515</v>
      </c>
      <c r="CB164" t="s">
        <v>7515</v>
      </c>
      <c r="CC164" t="s">
        <v>7515</v>
      </c>
      <c r="CD164" t="s">
        <v>7516</v>
      </c>
      <c r="CE164" t="s">
        <v>7515</v>
      </c>
      <c r="CF164" t="s">
        <v>7515</v>
      </c>
      <c r="CG164" t="s">
        <v>7515</v>
      </c>
      <c r="CH164" t="s">
        <v>7515</v>
      </c>
      <c r="CI164" t="s">
        <v>6794</v>
      </c>
      <c r="CJ164" t="s">
        <v>6794</v>
      </c>
      <c r="CK164" t="s">
        <v>6757</v>
      </c>
      <c r="CL164" t="s">
        <v>6966</v>
      </c>
      <c r="CM164" t="s">
        <v>6</v>
      </c>
      <c r="CN164" t="s">
        <v>7618</v>
      </c>
      <c r="CO164" t="s">
        <v>6794</v>
      </c>
      <c r="CP164" t="s">
        <v>6793</v>
      </c>
      <c r="CQ164" t="s">
        <v>6794</v>
      </c>
      <c r="CR164" t="s">
        <v>6793</v>
      </c>
      <c r="CS164" t="s">
        <v>6793</v>
      </c>
      <c r="CT164" t="s">
        <v>6793</v>
      </c>
      <c r="CU164" t="s">
        <v>6794</v>
      </c>
      <c r="CV164" t="s">
        <v>6793</v>
      </c>
      <c r="CW164" t="s">
        <v>6793</v>
      </c>
      <c r="CX164" t="s">
        <v>7520</v>
      </c>
      <c r="CY164" t="s">
        <v>7521</v>
      </c>
      <c r="CZ164" t="s">
        <v>7522</v>
      </c>
      <c r="DA164" t="s">
        <v>6793</v>
      </c>
      <c r="DB164">
        <v>2</v>
      </c>
      <c r="DC164">
        <v>3</v>
      </c>
      <c r="DD164">
        <v>3</v>
      </c>
      <c r="DE164" t="s">
        <v>6793</v>
      </c>
      <c r="DF164">
        <v>1</v>
      </c>
      <c r="DG164" t="s">
        <v>7595</v>
      </c>
      <c r="DH164">
        <v>2006</v>
      </c>
      <c r="DI164" t="s">
        <v>7557</v>
      </c>
      <c r="DJ164" t="s">
        <v>7572</v>
      </c>
      <c r="DK164">
        <v>2006</v>
      </c>
      <c r="EA164">
        <v>2</v>
      </c>
      <c r="EC164">
        <v>0</v>
      </c>
      <c r="ED164">
        <v>0</v>
      </c>
      <c r="EE164">
        <v>0</v>
      </c>
      <c r="EF164">
        <v>2</v>
      </c>
      <c r="EG164">
        <v>0</v>
      </c>
      <c r="EH164">
        <v>0</v>
      </c>
      <c r="EI164">
        <v>0</v>
      </c>
      <c r="EJ164" t="s">
        <v>6794</v>
      </c>
      <c r="EP164" t="s">
        <v>6793</v>
      </c>
      <c r="KE164" t="s">
        <v>7538</v>
      </c>
      <c r="KF164" t="s">
        <v>7595</v>
      </c>
      <c r="KG164">
        <v>2006</v>
      </c>
      <c r="KI164" t="s">
        <v>7526</v>
      </c>
      <c r="KK164" t="s">
        <v>6794</v>
      </c>
      <c r="KL164" t="s">
        <v>6794</v>
      </c>
      <c r="KM164" t="s">
        <v>7538</v>
      </c>
      <c r="KN164" t="s">
        <v>7595</v>
      </c>
      <c r="KO164">
        <v>2006</v>
      </c>
      <c r="KS164" t="s">
        <v>6794</v>
      </c>
      <c r="KT164" t="s">
        <v>6793</v>
      </c>
      <c r="OI164" t="s">
        <v>7527</v>
      </c>
      <c r="OJ164" t="s">
        <v>7526</v>
      </c>
      <c r="OK164" t="s">
        <v>7527</v>
      </c>
      <c r="OM164" t="s">
        <v>7528</v>
      </c>
      <c r="ON164" t="s">
        <v>7539</v>
      </c>
      <c r="OO164" t="s">
        <v>7528</v>
      </c>
      <c r="OP164">
        <v>1</v>
      </c>
      <c r="OQ164" t="s">
        <v>28</v>
      </c>
      <c r="OR164" t="s">
        <v>265</v>
      </c>
      <c r="OS164">
        <v>2007</v>
      </c>
      <c r="OT164">
        <v>5</v>
      </c>
      <c r="OU164">
        <v>1</v>
      </c>
      <c r="OV164">
        <v>5</v>
      </c>
      <c r="OW164">
        <v>1</v>
      </c>
      <c r="OX164">
        <v>0</v>
      </c>
      <c r="OY164">
        <v>35</v>
      </c>
      <c r="OZ164" t="s">
        <v>7515</v>
      </c>
      <c r="PA164" t="s">
        <v>7515</v>
      </c>
      <c r="PB164" t="s">
        <v>7515</v>
      </c>
      <c r="PC164" t="s">
        <v>7515</v>
      </c>
      <c r="PD164" t="s">
        <v>7515</v>
      </c>
      <c r="PE164" t="s">
        <v>7515</v>
      </c>
      <c r="PF164" t="s">
        <v>7515</v>
      </c>
      <c r="PG164" t="s">
        <v>7515</v>
      </c>
      <c r="PH164" t="s">
        <v>7515</v>
      </c>
      <c r="PI164" t="s">
        <v>7515</v>
      </c>
      <c r="PJ164" t="s">
        <v>7515</v>
      </c>
      <c r="PK164" t="s">
        <v>7515</v>
      </c>
      <c r="PL164" t="s">
        <v>7515</v>
      </c>
      <c r="PM164" t="s">
        <v>7515</v>
      </c>
      <c r="PN164" t="s">
        <v>7515</v>
      </c>
      <c r="PO164" t="s">
        <v>7515</v>
      </c>
      <c r="PP164" t="s">
        <v>7515</v>
      </c>
      <c r="PQ164" t="s">
        <v>7515</v>
      </c>
      <c r="PR164" t="s">
        <v>7515</v>
      </c>
      <c r="PS164" t="s">
        <v>7516</v>
      </c>
      <c r="PT164" t="s">
        <v>7516</v>
      </c>
      <c r="PU164" t="s">
        <v>7515</v>
      </c>
      <c r="PV164" t="s">
        <v>7515</v>
      </c>
      <c r="PW164" t="s">
        <v>7515</v>
      </c>
      <c r="PX164" t="s">
        <v>7515</v>
      </c>
      <c r="PY164" t="s">
        <v>7515</v>
      </c>
      <c r="PZ164" t="s">
        <v>7515</v>
      </c>
      <c r="QA164" t="s">
        <v>7515</v>
      </c>
      <c r="QB164" t="s">
        <v>7515</v>
      </c>
      <c r="QC164" t="s">
        <v>7515</v>
      </c>
      <c r="QE164" t="s">
        <v>7515</v>
      </c>
      <c r="QF164" t="s">
        <v>7515</v>
      </c>
      <c r="QG164" t="s">
        <v>7515</v>
      </c>
      <c r="QH164" t="s">
        <v>7515</v>
      </c>
      <c r="QI164" t="s">
        <v>7515</v>
      </c>
      <c r="QJ164" t="s">
        <v>7515</v>
      </c>
      <c r="QK164" t="s">
        <v>7516</v>
      </c>
      <c r="RP164">
        <f t="shared" si="4"/>
        <v>-1</v>
      </c>
      <c r="RS164">
        <f t="shared" si="5"/>
        <v>4</v>
      </c>
    </row>
    <row r="165" spans="1:487" x14ac:dyDescent="0.3">
      <c r="A165">
        <v>70152</v>
      </c>
      <c r="B165">
        <v>438</v>
      </c>
      <c r="C165">
        <v>0</v>
      </c>
      <c r="D165">
        <v>5</v>
      </c>
      <c r="E165">
        <v>12</v>
      </c>
      <c r="F165">
        <v>80</v>
      </c>
      <c r="G165">
        <v>102</v>
      </c>
      <c r="H165">
        <v>15</v>
      </c>
      <c r="I165" t="s">
        <v>6793</v>
      </c>
      <c r="J165" t="s">
        <v>6793</v>
      </c>
      <c r="O165" t="s">
        <v>6793</v>
      </c>
      <c r="P165" t="s">
        <v>7515</v>
      </c>
      <c r="Q165" t="s">
        <v>7515</v>
      </c>
      <c r="R165" t="s">
        <v>7515</v>
      </c>
      <c r="S165" t="s">
        <v>7515</v>
      </c>
      <c r="T165" t="s">
        <v>7515</v>
      </c>
      <c r="U165" t="s">
        <v>7515</v>
      </c>
      <c r="V165" t="s">
        <v>7515</v>
      </c>
      <c r="W165" t="s">
        <v>7515</v>
      </c>
      <c r="X165" t="s">
        <v>7515</v>
      </c>
      <c r="Y165" t="s">
        <v>7515</v>
      </c>
      <c r="Z165" t="s">
        <v>7515</v>
      </c>
      <c r="AA165" t="s">
        <v>7515</v>
      </c>
      <c r="AB165" t="s">
        <v>7515</v>
      </c>
      <c r="AC165" t="s">
        <v>7516</v>
      </c>
      <c r="AD165" t="s">
        <v>7515</v>
      </c>
      <c r="AE165" t="s">
        <v>7515</v>
      </c>
      <c r="AF165" t="s">
        <v>7515</v>
      </c>
      <c r="AG165" t="s">
        <v>7515</v>
      </c>
      <c r="AH165" t="s">
        <v>7515</v>
      </c>
      <c r="AI165" t="s">
        <v>6796</v>
      </c>
      <c r="AQ165" t="s">
        <v>6985</v>
      </c>
      <c r="AR165" t="s">
        <v>6794</v>
      </c>
      <c r="AS165" t="s">
        <v>6794</v>
      </c>
      <c r="AT165" t="s">
        <v>6</v>
      </c>
      <c r="AU165" t="s">
        <v>6</v>
      </c>
      <c r="AV165" t="s">
        <v>6988</v>
      </c>
      <c r="AW165" t="s">
        <v>6966</v>
      </c>
      <c r="AX165" t="s">
        <v>6794</v>
      </c>
      <c r="AY165" t="s">
        <v>6814</v>
      </c>
      <c r="BA165" t="s">
        <v>6991</v>
      </c>
      <c r="BB165" t="s">
        <v>7588</v>
      </c>
      <c r="BC165" t="s">
        <v>6794</v>
      </c>
      <c r="BD165" t="s">
        <v>6794</v>
      </c>
      <c r="BE165" t="s">
        <v>6794</v>
      </c>
      <c r="BF165" t="s">
        <v>6793</v>
      </c>
      <c r="BG165" t="s">
        <v>6794</v>
      </c>
      <c r="BH165" t="s">
        <v>6794</v>
      </c>
      <c r="BI165" t="s">
        <v>6794</v>
      </c>
      <c r="BJ165" t="s">
        <v>6794</v>
      </c>
      <c r="BK165" t="s">
        <v>6793</v>
      </c>
      <c r="BL165" t="s">
        <v>6794</v>
      </c>
      <c r="BM165" t="s">
        <v>7024</v>
      </c>
      <c r="BN165" t="s">
        <v>7027</v>
      </c>
      <c r="BO165" t="s">
        <v>6794</v>
      </c>
      <c r="BQ165" t="s">
        <v>7547</v>
      </c>
      <c r="BR165" t="s">
        <v>6</v>
      </c>
      <c r="BS165" t="s">
        <v>7519</v>
      </c>
      <c r="BT165" t="s">
        <v>6</v>
      </c>
      <c r="BU165" t="s">
        <v>7559</v>
      </c>
      <c r="BV165" t="s">
        <v>7543</v>
      </c>
      <c r="BW165" t="s">
        <v>7515</v>
      </c>
      <c r="BX165" t="s">
        <v>7515</v>
      </c>
      <c r="BY165" t="s">
        <v>7515</v>
      </c>
      <c r="BZ165" t="s">
        <v>7515</v>
      </c>
      <c r="CA165" t="s">
        <v>7515</v>
      </c>
      <c r="CB165" t="s">
        <v>7515</v>
      </c>
      <c r="CC165" t="s">
        <v>7515</v>
      </c>
      <c r="CD165" t="s">
        <v>7516</v>
      </c>
      <c r="CE165" t="s">
        <v>7515</v>
      </c>
      <c r="CF165" t="s">
        <v>7515</v>
      </c>
      <c r="CG165" t="s">
        <v>7515</v>
      </c>
      <c r="CH165" t="s">
        <v>7515</v>
      </c>
      <c r="CI165" t="s">
        <v>6793</v>
      </c>
      <c r="CJ165" t="s">
        <v>6794</v>
      </c>
      <c r="CO165" t="s">
        <v>6793</v>
      </c>
      <c r="CP165" t="s">
        <v>6794</v>
      </c>
      <c r="CQ165" t="s">
        <v>6794</v>
      </c>
      <c r="CR165" t="s">
        <v>6794</v>
      </c>
      <c r="CS165" t="s">
        <v>6794</v>
      </c>
      <c r="CT165" t="s">
        <v>6794</v>
      </c>
      <c r="CU165" t="s">
        <v>6794</v>
      </c>
      <c r="CV165" t="s">
        <v>6793</v>
      </c>
      <c r="CW165" t="s">
        <v>6794</v>
      </c>
      <c r="CX165" t="s">
        <v>6757</v>
      </c>
      <c r="CY165" t="s">
        <v>7521</v>
      </c>
      <c r="CZ165" t="s">
        <v>6966</v>
      </c>
      <c r="DA165" t="s">
        <v>6793</v>
      </c>
      <c r="DB165">
        <v>3</v>
      </c>
      <c r="DC165">
        <v>3</v>
      </c>
      <c r="DD165">
        <v>3</v>
      </c>
      <c r="DE165" t="s">
        <v>6794</v>
      </c>
      <c r="EA165">
        <v>3</v>
      </c>
      <c r="EC165">
        <v>1</v>
      </c>
      <c r="ED165">
        <v>0</v>
      </c>
      <c r="EE165">
        <v>0</v>
      </c>
      <c r="EF165">
        <v>1</v>
      </c>
      <c r="EG165">
        <v>1</v>
      </c>
      <c r="EH165">
        <v>0</v>
      </c>
      <c r="EI165">
        <v>0</v>
      </c>
      <c r="EJ165" t="s">
        <v>6794</v>
      </c>
      <c r="EP165" t="s">
        <v>6794</v>
      </c>
      <c r="OI165" t="s">
        <v>7526</v>
      </c>
      <c r="OJ165" t="s">
        <v>7526</v>
      </c>
      <c r="OK165" t="s">
        <v>7526</v>
      </c>
      <c r="OL165" t="s">
        <v>7526</v>
      </c>
      <c r="OM165" t="s">
        <v>7528</v>
      </c>
      <c r="ON165" t="s">
        <v>7529</v>
      </c>
      <c r="OO165" t="s">
        <v>7528</v>
      </c>
      <c r="OP165">
        <v>1</v>
      </c>
      <c r="OQ165" t="s">
        <v>28</v>
      </c>
      <c r="OR165" t="s">
        <v>265</v>
      </c>
      <c r="OS165">
        <v>2006</v>
      </c>
      <c r="OT165">
        <v>9</v>
      </c>
      <c r="OU165">
        <v>1</v>
      </c>
      <c r="OV165">
        <v>9</v>
      </c>
      <c r="OW165">
        <v>1</v>
      </c>
      <c r="OX165">
        <v>0</v>
      </c>
      <c r="OY165">
        <v>35</v>
      </c>
      <c r="QE165" t="s">
        <v>7515</v>
      </c>
      <c r="QF165" t="s">
        <v>7515</v>
      </c>
      <c r="QG165" t="s">
        <v>7515</v>
      </c>
      <c r="QH165" t="s">
        <v>7515</v>
      </c>
      <c r="QI165" t="s">
        <v>7515</v>
      </c>
      <c r="QJ165" t="s">
        <v>7515</v>
      </c>
      <c r="QK165" t="s">
        <v>7516</v>
      </c>
      <c r="RP165">
        <f t="shared" si="4"/>
        <v>-1</v>
      </c>
      <c r="RS165">
        <f t="shared" si="5"/>
        <v>3</v>
      </c>
    </row>
    <row r="166" spans="1:487" x14ac:dyDescent="0.3">
      <c r="A166">
        <v>70153</v>
      </c>
      <c r="B166">
        <v>440</v>
      </c>
      <c r="C166">
        <v>0</v>
      </c>
      <c r="D166">
        <v>5</v>
      </c>
      <c r="E166">
        <v>20</v>
      </c>
      <c r="F166">
        <v>100</v>
      </c>
      <c r="G166">
        <v>102</v>
      </c>
      <c r="H166">
        <v>4</v>
      </c>
      <c r="I166" t="s">
        <v>6793</v>
      </c>
      <c r="J166" t="s">
        <v>6793</v>
      </c>
      <c r="O166" t="s">
        <v>6793</v>
      </c>
      <c r="P166" t="s">
        <v>7515</v>
      </c>
      <c r="Q166" t="s">
        <v>7515</v>
      </c>
      <c r="R166" t="s">
        <v>7515</v>
      </c>
      <c r="S166" t="s">
        <v>7515</v>
      </c>
      <c r="T166" t="s">
        <v>7515</v>
      </c>
      <c r="U166" t="s">
        <v>7515</v>
      </c>
      <c r="V166" t="s">
        <v>7515</v>
      </c>
      <c r="W166" t="s">
        <v>7515</v>
      </c>
      <c r="X166" t="s">
        <v>7515</v>
      </c>
      <c r="Y166" t="s">
        <v>7515</v>
      </c>
      <c r="Z166" t="s">
        <v>7515</v>
      </c>
      <c r="AA166" t="s">
        <v>7515</v>
      </c>
      <c r="AB166" t="s">
        <v>7515</v>
      </c>
      <c r="AC166" t="s">
        <v>7515</v>
      </c>
      <c r="AD166" t="s">
        <v>7515</v>
      </c>
      <c r="AE166" t="s">
        <v>7515</v>
      </c>
      <c r="AF166" t="s">
        <v>7515</v>
      </c>
      <c r="AG166" t="s">
        <v>7516</v>
      </c>
      <c r="AH166" t="s">
        <v>7515</v>
      </c>
      <c r="AI166" t="s">
        <v>7517</v>
      </c>
      <c r="AL166">
        <v>0</v>
      </c>
      <c r="AM166">
        <v>3</v>
      </c>
      <c r="AN166" t="s">
        <v>6845</v>
      </c>
      <c r="AQ166" t="s">
        <v>6993</v>
      </c>
      <c r="AR166" t="s">
        <v>6794</v>
      </c>
      <c r="AS166" t="s">
        <v>6794</v>
      </c>
      <c r="AT166">
        <v>0</v>
      </c>
      <c r="AU166">
        <v>6</v>
      </c>
      <c r="AV166" t="s">
        <v>6988</v>
      </c>
      <c r="AW166" t="s">
        <v>6793</v>
      </c>
      <c r="AX166" t="s">
        <v>6793</v>
      </c>
      <c r="AY166" t="s">
        <v>6813</v>
      </c>
      <c r="AZ166" t="s">
        <v>7531</v>
      </c>
      <c r="BA166" t="s">
        <v>6991</v>
      </c>
      <c r="BC166" t="s">
        <v>6794</v>
      </c>
      <c r="BD166" t="s">
        <v>6794</v>
      </c>
      <c r="BE166" t="s">
        <v>6793</v>
      </c>
      <c r="BF166" t="s">
        <v>6793</v>
      </c>
      <c r="BG166" t="s">
        <v>6794</v>
      </c>
      <c r="BH166" t="s">
        <v>6793</v>
      </c>
      <c r="BI166" t="s">
        <v>6793</v>
      </c>
      <c r="BJ166" t="s">
        <v>6793</v>
      </c>
      <c r="BK166" t="s">
        <v>6794</v>
      </c>
      <c r="BL166" t="s">
        <v>6794</v>
      </c>
      <c r="BM166" t="s">
        <v>7026</v>
      </c>
      <c r="BN166" t="s">
        <v>7021</v>
      </c>
      <c r="BO166" t="s">
        <v>6794</v>
      </c>
      <c r="BQ166">
        <v>100</v>
      </c>
      <c r="BR166">
        <v>60</v>
      </c>
      <c r="BS166" t="s">
        <v>7519</v>
      </c>
      <c r="BT166" t="s">
        <v>7604</v>
      </c>
      <c r="BU166" t="s">
        <v>7559</v>
      </c>
      <c r="BV166" t="s">
        <v>7535</v>
      </c>
      <c r="BW166" t="s">
        <v>7516</v>
      </c>
      <c r="BX166" t="s">
        <v>7515</v>
      </c>
      <c r="BY166" t="s">
        <v>7515</v>
      </c>
      <c r="BZ166" t="s">
        <v>7515</v>
      </c>
      <c r="CA166" t="s">
        <v>7515</v>
      </c>
      <c r="CB166" t="s">
        <v>7515</v>
      </c>
      <c r="CC166" t="s">
        <v>7515</v>
      </c>
      <c r="CD166" t="s">
        <v>7515</v>
      </c>
      <c r="CE166" t="s">
        <v>7515</v>
      </c>
      <c r="CF166" t="s">
        <v>7515</v>
      </c>
      <c r="CG166" t="s">
        <v>7515</v>
      </c>
      <c r="CH166" t="s">
        <v>7515</v>
      </c>
      <c r="CI166" t="s">
        <v>6793</v>
      </c>
      <c r="CJ166" t="s">
        <v>6794</v>
      </c>
      <c r="CO166" t="s">
        <v>6793</v>
      </c>
      <c r="CP166" t="s">
        <v>6793</v>
      </c>
      <c r="CQ166" t="s">
        <v>6793</v>
      </c>
      <c r="CR166" t="s">
        <v>6793</v>
      </c>
      <c r="CS166" t="s">
        <v>6794</v>
      </c>
      <c r="CT166" t="s">
        <v>6793</v>
      </c>
      <c r="CU166" t="s">
        <v>6794</v>
      </c>
      <c r="CV166" t="s">
        <v>6793</v>
      </c>
      <c r="CW166" t="s">
        <v>6794</v>
      </c>
      <c r="CX166" t="s">
        <v>7520</v>
      </c>
      <c r="CY166" t="s">
        <v>7521</v>
      </c>
      <c r="CZ166" t="s">
        <v>7522</v>
      </c>
      <c r="DA166" t="s">
        <v>6793</v>
      </c>
      <c r="DB166">
        <v>2</v>
      </c>
      <c r="DC166">
        <v>4</v>
      </c>
      <c r="DD166">
        <v>4</v>
      </c>
      <c r="DE166" t="s">
        <v>6793</v>
      </c>
      <c r="DF166">
        <v>2</v>
      </c>
      <c r="DG166" t="s">
        <v>6</v>
      </c>
      <c r="DH166" t="s">
        <v>6</v>
      </c>
      <c r="DI166" t="s">
        <v>7557</v>
      </c>
      <c r="DJ166" t="s">
        <v>7574</v>
      </c>
      <c r="DK166">
        <v>2005</v>
      </c>
      <c r="DL166" t="s">
        <v>6</v>
      </c>
      <c r="DM166" t="s">
        <v>6</v>
      </c>
      <c r="DN166" t="s">
        <v>7577</v>
      </c>
      <c r="DO166" t="s">
        <v>7597</v>
      </c>
      <c r="DP166">
        <v>2005</v>
      </c>
      <c r="EA166">
        <v>3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3</v>
      </c>
      <c r="EI166">
        <v>0</v>
      </c>
      <c r="EJ166" t="s">
        <v>6794</v>
      </c>
      <c r="EP166" t="s">
        <v>6794</v>
      </c>
      <c r="OI166" t="s">
        <v>7527</v>
      </c>
      <c r="OJ166" t="s">
        <v>7526</v>
      </c>
      <c r="OK166" t="s">
        <v>7526</v>
      </c>
      <c r="OL166" t="s">
        <v>7526</v>
      </c>
      <c r="OM166" t="s">
        <v>7528</v>
      </c>
      <c r="ON166" t="s">
        <v>7539</v>
      </c>
      <c r="OO166" t="s">
        <v>7528</v>
      </c>
      <c r="OP166">
        <v>1</v>
      </c>
      <c r="OQ166" t="s">
        <v>28</v>
      </c>
      <c r="OR166" t="s">
        <v>7549</v>
      </c>
      <c r="OS166">
        <v>2007</v>
      </c>
      <c r="OT166">
        <v>7</v>
      </c>
      <c r="OU166">
        <v>1</v>
      </c>
      <c r="OV166">
        <v>7</v>
      </c>
      <c r="OW166">
        <v>0</v>
      </c>
      <c r="OX166">
        <v>1</v>
      </c>
      <c r="OY166">
        <v>35</v>
      </c>
      <c r="QE166" t="s">
        <v>7515</v>
      </c>
      <c r="QF166" t="s">
        <v>7515</v>
      </c>
      <c r="QG166" t="s">
        <v>7515</v>
      </c>
      <c r="QH166" t="s">
        <v>7515</v>
      </c>
      <c r="QI166" t="s">
        <v>7515</v>
      </c>
      <c r="QJ166" t="s">
        <v>7515</v>
      </c>
      <c r="QK166" t="s">
        <v>7516</v>
      </c>
      <c r="RP166">
        <f t="shared" si="4"/>
        <v>5</v>
      </c>
      <c r="RS166">
        <f t="shared" si="5"/>
        <v>5</v>
      </c>
    </row>
    <row r="167" spans="1:487" x14ac:dyDescent="0.3">
      <c r="A167">
        <v>70154</v>
      </c>
      <c r="B167">
        <v>441</v>
      </c>
      <c r="C167">
        <v>0</v>
      </c>
      <c r="D167">
        <v>5</v>
      </c>
      <c r="E167">
        <v>10</v>
      </c>
      <c r="F167">
        <v>78</v>
      </c>
      <c r="G167">
        <v>102</v>
      </c>
      <c r="H167">
        <v>15</v>
      </c>
      <c r="I167" t="s">
        <v>6793</v>
      </c>
      <c r="J167" t="s">
        <v>6793</v>
      </c>
      <c r="O167" t="s">
        <v>6793</v>
      </c>
      <c r="P167" t="s">
        <v>7515</v>
      </c>
      <c r="Q167" t="s">
        <v>7515</v>
      </c>
      <c r="R167" t="s">
        <v>7515</v>
      </c>
      <c r="S167" t="s">
        <v>7515</v>
      </c>
      <c r="T167" t="s">
        <v>7515</v>
      </c>
      <c r="U167" t="s">
        <v>7515</v>
      </c>
      <c r="V167" t="s">
        <v>7515</v>
      </c>
      <c r="W167" t="s">
        <v>7515</v>
      </c>
      <c r="X167" t="s">
        <v>7515</v>
      </c>
      <c r="Y167" t="s">
        <v>7515</v>
      </c>
      <c r="Z167" t="s">
        <v>7515</v>
      </c>
      <c r="AA167" t="s">
        <v>7515</v>
      </c>
      <c r="AB167" t="s">
        <v>7515</v>
      </c>
      <c r="AC167" t="s">
        <v>7516</v>
      </c>
      <c r="AD167" t="s">
        <v>7515</v>
      </c>
      <c r="AE167" t="s">
        <v>7515</v>
      </c>
      <c r="AF167" t="s">
        <v>7515</v>
      </c>
      <c r="AG167" t="s">
        <v>7515</v>
      </c>
      <c r="AH167" t="s">
        <v>7515</v>
      </c>
      <c r="AI167" t="s">
        <v>6796</v>
      </c>
      <c r="AQ167" t="s">
        <v>6985</v>
      </c>
      <c r="AR167" t="s">
        <v>6793</v>
      </c>
      <c r="AS167" t="s">
        <v>6793</v>
      </c>
      <c r="AT167">
        <v>0</v>
      </c>
      <c r="AU167">
        <v>12</v>
      </c>
      <c r="AV167" t="s">
        <v>6988</v>
      </c>
      <c r="AW167" t="s">
        <v>6794</v>
      </c>
      <c r="AX167" t="s">
        <v>6793</v>
      </c>
      <c r="AY167" t="s">
        <v>6813</v>
      </c>
      <c r="AZ167" t="s">
        <v>7531</v>
      </c>
      <c r="BA167" t="s">
        <v>6991</v>
      </c>
      <c r="BC167" t="s">
        <v>6794</v>
      </c>
      <c r="BD167" t="s">
        <v>6794</v>
      </c>
      <c r="BE167" t="s">
        <v>6794</v>
      </c>
      <c r="BF167" t="s">
        <v>6793</v>
      </c>
      <c r="BG167" t="s">
        <v>6794</v>
      </c>
      <c r="BH167" t="s">
        <v>6793</v>
      </c>
      <c r="BI167" t="s">
        <v>6793</v>
      </c>
      <c r="BJ167" t="s">
        <v>6794</v>
      </c>
      <c r="BK167" t="s">
        <v>6794</v>
      </c>
      <c r="BL167" t="s">
        <v>6794</v>
      </c>
      <c r="BM167" t="s">
        <v>7022</v>
      </c>
      <c r="BN167" t="s">
        <v>7021</v>
      </c>
      <c r="BO167" t="s">
        <v>6794</v>
      </c>
      <c r="BQ167">
        <v>200</v>
      </c>
      <c r="BR167">
        <v>25</v>
      </c>
      <c r="BS167" t="s">
        <v>7533</v>
      </c>
      <c r="BT167" t="s">
        <v>6</v>
      </c>
      <c r="BU167" t="s">
        <v>7559</v>
      </c>
      <c r="BV167" t="s">
        <v>7569</v>
      </c>
      <c r="BW167" t="s">
        <v>7516</v>
      </c>
      <c r="BX167" t="s">
        <v>7515</v>
      </c>
      <c r="BY167" t="s">
        <v>7515</v>
      </c>
      <c r="BZ167" t="s">
        <v>7515</v>
      </c>
      <c r="CA167" t="s">
        <v>7515</v>
      </c>
      <c r="CB167" t="s">
        <v>7515</v>
      </c>
      <c r="CC167" t="s">
        <v>7515</v>
      </c>
      <c r="CD167" t="s">
        <v>7515</v>
      </c>
      <c r="CE167" t="s">
        <v>7515</v>
      </c>
      <c r="CF167" t="s">
        <v>7515</v>
      </c>
      <c r="CG167" t="s">
        <v>7515</v>
      </c>
      <c r="CH167" t="s">
        <v>7515</v>
      </c>
      <c r="CI167" t="s">
        <v>6793</v>
      </c>
      <c r="CJ167" t="s">
        <v>6794</v>
      </c>
      <c r="CO167" t="s">
        <v>6793</v>
      </c>
      <c r="CP167" t="s">
        <v>6793</v>
      </c>
      <c r="CQ167" t="s">
        <v>6794</v>
      </c>
      <c r="CR167" t="s">
        <v>6794</v>
      </c>
      <c r="CS167" t="s">
        <v>6794</v>
      </c>
      <c r="CT167" t="s">
        <v>6794</v>
      </c>
      <c r="CU167" t="s">
        <v>6794</v>
      </c>
      <c r="CV167" t="s">
        <v>6794</v>
      </c>
      <c r="CW167" t="s">
        <v>6794</v>
      </c>
      <c r="CX167" t="s">
        <v>7520</v>
      </c>
      <c r="CY167" t="s">
        <v>7521</v>
      </c>
      <c r="CZ167" t="s">
        <v>7587</v>
      </c>
      <c r="DA167" t="s">
        <v>6793</v>
      </c>
      <c r="DB167">
        <v>3</v>
      </c>
      <c r="DC167">
        <v>5</v>
      </c>
      <c r="DD167">
        <v>7</v>
      </c>
      <c r="DE167" t="s">
        <v>6794</v>
      </c>
      <c r="EA167">
        <v>1</v>
      </c>
      <c r="EB167" t="s">
        <v>7584</v>
      </c>
      <c r="EJ167" t="s">
        <v>6794</v>
      </c>
      <c r="EP167" t="s">
        <v>6794</v>
      </c>
      <c r="OI167" t="s">
        <v>7526</v>
      </c>
      <c r="OJ167" t="s">
        <v>7526</v>
      </c>
      <c r="OK167" t="s">
        <v>7527</v>
      </c>
      <c r="OL167" t="s">
        <v>7526</v>
      </c>
      <c r="OM167" t="s">
        <v>7528</v>
      </c>
      <c r="ON167" t="s">
        <v>7539</v>
      </c>
      <c r="OO167" t="s">
        <v>7528</v>
      </c>
      <c r="OP167">
        <v>1</v>
      </c>
      <c r="OQ167" t="s">
        <v>28</v>
      </c>
      <c r="OR167" t="s">
        <v>265</v>
      </c>
      <c r="OS167">
        <v>2006</v>
      </c>
      <c r="OT167">
        <v>8</v>
      </c>
      <c r="OU167">
        <v>1</v>
      </c>
      <c r="OV167">
        <v>8</v>
      </c>
      <c r="OW167">
        <v>1</v>
      </c>
      <c r="OX167">
        <v>0</v>
      </c>
      <c r="OY167">
        <v>35</v>
      </c>
      <c r="QE167" t="s">
        <v>7515</v>
      </c>
      <c r="QF167" t="s">
        <v>7516</v>
      </c>
      <c r="QG167" t="s">
        <v>7515</v>
      </c>
      <c r="QH167" t="s">
        <v>7515</v>
      </c>
      <c r="QI167" t="s">
        <v>7515</v>
      </c>
      <c r="QJ167" t="s">
        <v>7515</v>
      </c>
      <c r="QK167" t="s">
        <v>7515</v>
      </c>
      <c r="RP167">
        <f t="shared" si="4"/>
        <v>4</v>
      </c>
      <c r="RS167">
        <f t="shared" si="5"/>
        <v>2</v>
      </c>
    </row>
    <row r="168" spans="1:487" x14ac:dyDescent="0.3">
      <c r="A168">
        <v>70155</v>
      </c>
      <c r="B168">
        <v>445</v>
      </c>
      <c r="C168">
        <v>0</v>
      </c>
      <c r="D168">
        <v>5</v>
      </c>
      <c r="E168">
        <v>13</v>
      </c>
      <c r="F168">
        <v>113</v>
      </c>
      <c r="G168">
        <v>102</v>
      </c>
      <c r="H168">
        <v>3</v>
      </c>
      <c r="I168" t="s">
        <v>6793</v>
      </c>
      <c r="J168" t="s">
        <v>6793</v>
      </c>
      <c r="O168" t="s">
        <v>6793</v>
      </c>
      <c r="P168" t="s">
        <v>7515</v>
      </c>
      <c r="Q168" t="s">
        <v>7515</v>
      </c>
      <c r="R168" t="s">
        <v>7516</v>
      </c>
      <c r="S168" t="s">
        <v>7515</v>
      </c>
      <c r="T168" t="s">
        <v>7515</v>
      </c>
      <c r="U168" t="s">
        <v>7515</v>
      </c>
      <c r="V168" t="s">
        <v>7515</v>
      </c>
      <c r="W168" t="s">
        <v>7515</v>
      </c>
      <c r="X168" t="s">
        <v>7515</v>
      </c>
      <c r="Y168" t="s">
        <v>7515</v>
      </c>
      <c r="Z168" t="s">
        <v>7515</v>
      </c>
      <c r="AA168" t="s">
        <v>7515</v>
      </c>
      <c r="AB168" t="s">
        <v>7515</v>
      </c>
      <c r="AC168" t="s">
        <v>7515</v>
      </c>
      <c r="AD168" t="s">
        <v>7515</v>
      </c>
      <c r="AE168" t="s">
        <v>7515</v>
      </c>
      <c r="AF168" t="s">
        <v>7515</v>
      </c>
      <c r="AG168" t="s">
        <v>7515</v>
      </c>
      <c r="AH168" t="s">
        <v>7515</v>
      </c>
      <c r="AI168" t="s">
        <v>6796</v>
      </c>
      <c r="AQ168" t="s">
        <v>6985</v>
      </c>
      <c r="AR168" t="s">
        <v>6793</v>
      </c>
      <c r="AS168" t="s">
        <v>6794</v>
      </c>
      <c r="AT168">
        <v>0</v>
      </c>
      <c r="AU168">
        <v>20</v>
      </c>
      <c r="AV168" t="s">
        <v>6988</v>
      </c>
      <c r="AW168" t="s">
        <v>6794</v>
      </c>
      <c r="AX168" t="s">
        <v>6793</v>
      </c>
      <c r="AY168" t="s">
        <v>6813</v>
      </c>
      <c r="AZ168" t="s">
        <v>7531</v>
      </c>
      <c r="BA168" t="s">
        <v>6991</v>
      </c>
      <c r="BC168" t="s">
        <v>6793</v>
      </c>
      <c r="BD168" t="s">
        <v>6794</v>
      </c>
      <c r="BE168" t="s">
        <v>6793</v>
      </c>
      <c r="BF168" t="s">
        <v>6793</v>
      </c>
      <c r="BG168" t="s">
        <v>6794</v>
      </c>
      <c r="BH168" t="s">
        <v>6794</v>
      </c>
      <c r="BI168" t="s">
        <v>6794</v>
      </c>
      <c r="BJ168" t="s">
        <v>6793</v>
      </c>
      <c r="BK168" t="s">
        <v>6794</v>
      </c>
      <c r="BL168" t="s">
        <v>6794</v>
      </c>
      <c r="BM168" t="s">
        <v>7026</v>
      </c>
      <c r="BN168" t="s">
        <v>7024</v>
      </c>
      <c r="BO168" t="s">
        <v>6794</v>
      </c>
      <c r="BQ168">
        <v>50</v>
      </c>
      <c r="BR168">
        <v>25</v>
      </c>
      <c r="BS168" t="s">
        <v>7519</v>
      </c>
      <c r="BT168" t="s">
        <v>6</v>
      </c>
      <c r="BU168" t="s">
        <v>7559</v>
      </c>
      <c r="BV168" t="s">
        <v>7543</v>
      </c>
      <c r="BW168" t="s">
        <v>7515</v>
      </c>
      <c r="BX168" t="s">
        <v>7515</v>
      </c>
      <c r="BY168" t="s">
        <v>7516</v>
      </c>
      <c r="BZ168" t="s">
        <v>7515</v>
      </c>
      <c r="CA168" t="s">
        <v>7515</v>
      </c>
      <c r="CB168" t="s">
        <v>7515</v>
      </c>
      <c r="CC168" t="s">
        <v>7515</v>
      </c>
      <c r="CD168" t="s">
        <v>7516</v>
      </c>
      <c r="CE168" t="s">
        <v>7515</v>
      </c>
      <c r="CF168" t="s">
        <v>7515</v>
      </c>
      <c r="CG168" t="s">
        <v>7515</v>
      </c>
      <c r="CH168" t="s">
        <v>7515</v>
      </c>
      <c r="CI168" t="s">
        <v>6794</v>
      </c>
      <c r="CJ168" t="s">
        <v>6793</v>
      </c>
      <c r="CO168" t="s">
        <v>6793</v>
      </c>
      <c r="CP168" t="s">
        <v>6793</v>
      </c>
      <c r="CQ168" t="s">
        <v>6794</v>
      </c>
      <c r="CR168" t="s">
        <v>6793</v>
      </c>
      <c r="CS168" t="s">
        <v>6793</v>
      </c>
      <c r="CT168" t="s">
        <v>6793</v>
      </c>
      <c r="CU168" t="s">
        <v>6794</v>
      </c>
      <c r="CV168" t="s">
        <v>6793</v>
      </c>
      <c r="CW168" t="s">
        <v>6794</v>
      </c>
      <c r="CX168" t="s">
        <v>7520</v>
      </c>
      <c r="CY168" t="s">
        <v>7521</v>
      </c>
      <c r="CZ168" t="s">
        <v>7587</v>
      </c>
      <c r="DA168" t="s">
        <v>6794</v>
      </c>
      <c r="DB168">
        <v>3</v>
      </c>
      <c r="DC168">
        <v>3</v>
      </c>
      <c r="DD168">
        <v>5</v>
      </c>
      <c r="EA168">
        <v>2</v>
      </c>
      <c r="EC168">
        <v>0</v>
      </c>
      <c r="ED168">
        <v>0</v>
      </c>
      <c r="EE168">
        <v>0</v>
      </c>
      <c r="EF168">
        <v>0</v>
      </c>
      <c r="EG168">
        <v>2</v>
      </c>
      <c r="EH168">
        <v>0</v>
      </c>
      <c r="EI168">
        <v>0</v>
      </c>
      <c r="EP168" t="s">
        <v>6793</v>
      </c>
      <c r="JO168" t="s">
        <v>7524</v>
      </c>
      <c r="JP168" t="s">
        <v>7606</v>
      </c>
      <c r="JQ168">
        <v>2007</v>
      </c>
      <c r="JU168" t="s">
        <v>6966</v>
      </c>
      <c r="JW168" t="s">
        <v>6</v>
      </c>
      <c r="JX168" t="s">
        <v>7606</v>
      </c>
      <c r="JY168">
        <v>2007</v>
      </c>
      <c r="KC168" t="s">
        <v>6966</v>
      </c>
      <c r="KE168" t="s">
        <v>7524</v>
      </c>
      <c r="KF168" t="s">
        <v>6</v>
      </c>
      <c r="KG168" t="s">
        <v>6</v>
      </c>
      <c r="KH168">
        <v>2</v>
      </c>
      <c r="KI168" t="s">
        <v>7526</v>
      </c>
      <c r="KJ168" t="s">
        <v>7526</v>
      </c>
      <c r="KK168" t="s">
        <v>6966</v>
      </c>
      <c r="KM168" t="s">
        <v>7524</v>
      </c>
      <c r="KN168" t="s">
        <v>7606</v>
      </c>
      <c r="KO168">
        <v>2007</v>
      </c>
      <c r="KS168" t="s">
        <v>6966</v>
      </c>
      <c r="OM168" t="s">
        <v>7528</v>
      </c>
      <c r="ON168" t="s">
        <v>7539</v>
      </c>
      <c r="OO168" t="s">
        <v>7528</v>
      </c>
      <c r="OP168">
        <v>1</v>
      </c>
      <c r="OQ168" t="s">
        <v>28</v>
      </c>
      <c r="OR168" t="s">
        <v>7549</v>
      </c>
      <c r="OS168">
        <v>2006</v>
      </c>
      <c r="OT168">
        <v>6</v>
      </c>
      <c r="OU168">
        <v>1</v>
      </c>
      <c r="OV168">
        <v>6</v>
      </c>
      <c r="OW168">
        <v>1</v>
      </c>
      <c r="OX168">
        <v>0</v>
      </c>
      <c r="OY168">
        <v>35</v>
      </c>
      <c r="OZ168" t="s">
        <v>7515</v>
      </c>
      <c r="PA168" t="s">
        <v>7515</v>
      </c>
      <c r="PB168" t="s">
        <v>7515</v>
      </c>
      <c r="PC168" t="s">
        <v>7515</v>
      </c>
      <c r="PD168" t="s">
        <v>7515</v>
      </c>
      <c r="PE168" t="s">
        <v>7515</v>
      </c>
      <c r="PF168" t="s">
        <v>7515</v>
      </c>
      <c r="PG168" t="s">
        <v>7515</v>
      </c>
      <c r="PH168" t="s">
        <v>7515</v>
      </c>
      <c r="PI168" t="s">
        <v>7515</v>
      </c>
      <c r="PJ168" t="s">
        <v>7515</v>
      </c>
      <c r="PK168" t="s">
        <v>7515</v>
      </c>
      <c r="PL168" t="s">
        <v>7515</v>
      </c>
      <c r="PM168" t="s">
        <v>7515</v>
      </c>
      <c r="PN168" t="s">
        <v>7515</v>
      </c>
      <c r="PO168" t="s">
        <v>7515</v>
      </c>
      <c r="PP168" t="s">
        <v>7515</v>
      </c>
      <c r="PQ168" t="s">
        <v>7516</v>
      </c>
      <c r="PR168" t="s">
        <v>7516</v>
      </c>
      <c r="PS168" t="s">
        <v>7516</v>
      </c>
      <c r="PT168" t="s">
        <v>7516</v>
      </c>
      <c r="PU168" t="s">
        <v>7515</v>
      </c>
      <c r="PV168" t="s">
        <v>7515</v>
      </c>
      <c r="PW168" t="s">
        <v>7515</v>
      </c>
      <c r="PX168" t="s">
        <v>7515</v>
      </c>
      <c r="PY168" t="s">
        <v>7515</v>
      </c>
      <c r="PZ168" t="s">
        <v>7515</v>
      </c>
      <c r="QA168" t="s">
        <v>7515</v>
      </c>
      <c r="QB168" t="s">
        <v>7515</v>
      </c>
      <c r="QC168" t="s">
        <v>7515</v>
      </c>
      <c r="QE168" t="s">
        <v>7516</v>
      </c>
      <c r="QF168" t="s">
        <v>7515</v>
      </c>
      <c r="QG168" t="s">
        <v>7515</v>
      </c>
      <c r="QH168" t="s">
        <v>7515</v>
      </c>
      <c r="QI168" t="s">
        <v>7515</v>
      </c>
      <c r="QJ168" t="s">
        <v>7515</v>
      </c>
      <c r="QK168" t="s">
        <v>7515</v>
      </c>
      <c r="RP168">
        <f t="shared" si="4"/>
        <v>2</v>
      </c>
      <c r="RS168">
        <f t="shared" si="5"/>
        <v>5</v>
      </c>
    </row>
    <row r="169" spans="1:487" x14ac:dyDescent="0.3">
      <c r="A169">
        <v>70156</v>
      </c>
      <c r="B169">
        <v>447</v>
      </c>
      <c r="C169">
        <v>0</v>
      </c>
      <c r="D169">
        <v>5</v>
      </c>
      <c r="E169">
        <v>10</v>
      </c>
      <c r="F169">
        <v>92</v>
      </c>
      <c r="G169">
        <v>102</v>
      </c>
      <c r="H169">
        <v>3</v>
      </c>
      <c r="I169" t="s">
        <v>6793</v>
      </c>
      <c r="J169" t="s">
        <v>6793</v>
      </c>
      <c r="O169" t="s">
        <v>6793</v>
      </c>
      <c r="P169" t="s">
        <v>7515</v>
      </c>
      <c r="Q169" t="s">
        <v>7515</v>
      </c>
      <c r="R169" t="s">
        <v>7515</v>
      </c>
      <c r="S169" t="s">
        <v>7515</v>
      </c>
      <c r="T169" t="s">
        <v>7515</v>
      </c>
      <c r="U169" t="s">
        <v>7515</v>
      </c>
      <c r="V169" t="s">
        <v>7515</v>
      </c>
      <c r="W169" t="s">
        <v>7515</v>
      </c>
      <c r="X169" t="s">
        <v>7515</v>
      </c>
      <c r="Y169" t="s">
        <v>7515</v>
      </c>
      <c r="Z169" t="s">
        <v>7515</v>
      </c>
      <c r="AA169" t="s">
        <v>7515</v>
      </c>
      <c r="AB169" t="s">
        <v>7515</v>
      </c>
      <c r="AC169" t="s">
        <v>7515</v>
      </c>
      <c r="AD169" t="s">
        <v>7515</v>
      </c>
      <c r="AE169" t="s">
        <v>7515</v>
      </c>
      <c r="AF169" t="s">
        <v>7515</v>
      </c>
      <c r="AG169" t="s">
        <v>7516</v>
      </c>
      <c r="AH169" t="s">
        <v>7515</v>
      </c>
      <c r="AI169" t="s">
        <v>6796</v>
      </c>
      <c r="AQ169" t="s">
        <v>6985</v>
      </c>
      <c r="AR169" t="s">
        <v>6966</v>
      </c>
      <c r="AS169" t="s">
        <v>6794</v>
      </c>
      <c r="AT169">
        <v>0</v>
      </c>
      <c r="AU169">
        <v>5</v>
      </c>
      <c r="AV169" t="s">
        <v>6988</v>
      </c>
      <c r="AW169" t="s">
        <v>6966</v>
      </c>
      <c r="AX169" t="s">
        <v>6793</v>
      </c>
      <c r="AY169" t="s">
        <v>6813</v>
      </c>
      <c r="AZ169" t="s">
        <v>7531</v>
      </c>
      <c r="BA169" t="s">
        <v>6991</v>
      </c>
      <c r="BC169" t="s">
        <v>6793</v>
      </c>
      <c r="BD169" t="s">
        <v>6793</v>
      </c>
      <c r="BE169" t="s">
        <v>6793</v>
      </c>
      <c r="BF169" t="s">
        <v>6793</v>
      </c>
      <c r="BG169" t="s">
        <v>6793</v>
      </c>
      <c r="BH169" t="s">
        <v>6794</v>
      </c>
      <c r="BI169" t="s">
        <v>6794</v>
      </c>
      <c r="BJ169" t="s">
        <v>6794</v>
      </c>
      <c r="BK169" t="s">
        <v>6794</v>
      </c>
      <c r="BL169" t="s">
        <v>6794</v>
      </c>
      <c r="BM169" t="s">
        <v>7026</v>
      </c>
      <c r="BN169" t="s">
        <v>7565</v>
      </c>
      <c r="BO169" t="s">
        <v>6794</v>
      </c>
      <c r="BQ169">
        <v>35</v>
      </c>
      <c r="BR169">
        <v>35</v>
      </c>
      <c r="BS169" t="s">
        <v>7519</v>
      </c>
      <c r="BT169" t="s">
        <v>6</v>
      </c>
      <c r="BU169" t="s">
        <v>7559</v>
      </c>
      <c r="BV169" t="s">
        <v>7543</v>
      </c>
      <c r="BW169" t="s">
        <v>7515</v>
      </c>
      <c r="BX169" t="s">
        <v>7515</v>
      </c>
      <c r="BY169" t="s">
        <v>7516</v>
      </c>
      <c r="BZ169" t="s">
        <v>7515</v>
      </c>
      <c r="CA169" t="s">
        <v>7515</v>
      </c>
      <c r="CB169" t="s">
        <v>7515</v>
      </c>
      <c r="CC169" t="s">
        <v>7515</v>
      </c>
      <c r="CD169" t="s">
        <v>7515</v>
      </c>
      <c r="CE169" t="s">
        <v>7515</v>
      </c>
      <c r="CF169" t="s">
        <v>7515</v>
      </c>
      <c r="CG169" t="s">
        <v>7515</v>
      </c>
      <c r="CH169" t="s">
        <v>7515</v>
      </c>
      <c r="CI169" t="s">
        <v>6793</v>
      </c>
      <c r="CJ169" t="s">
        <v>6794</v>
      </c>
      <c r="CO169" t="s">
        <v>6793</v>
      </c>
      <c r="CP169" t="s">
        <v>6793</v>
      </c>
      <c r="CQ169" t="s">
        <v>6794</v>
      </c>
      <c r="CR169" t="s">
        <v>6793</v>
      </c>
      <c r="CS169" t="s">
        <v>6794</v>
      </c>
      <c r="CT169" t="s">
        <v>6794</v>
      </c>
      <c r="CU169" t="s">
        <v>6794</v>
      </c>
      <c r="CV169" t="s">
        <v>6793</v>
      </c>
      <c r="CW169" t="s">
        <v>6794</v>
      </c>
      <c r="CX169" t="s">
        <v>7520</v>
      </c>
      <c r="CY169" t="s">
        <v>7521</v>
      </c>
      <c r="CZ169" t="s">
        <v>7522</v>
      </c>
      <c r="DA169" t="s">
        <v>6793</v>
      </c>
      <c r="DB169">
        <v>4</v>
      </c>
      <c r="DC169">
        <v>5</v>
      </c>
      <c r="DD169">
        <v>4</v>
      </c>
      <c r="DE169" t="s">
        <v>6793</v>
      </c>
      <c r="DF169">
        <v>1</v>
      </c>
      <c r="DG169" t="s">
        <v>7556</v>
      </c>
      <c r="DH169">
        <v>2006</v>
      </c>
      <c r="DI169" t="s">
        <v>7577</v>
      </c>
      <c r="DJ169" t="s">
        <v>7593</v>
      </c>
      <c r="DK169">
        <v>2006</v>
      </c>
      <c r="EA169">
        <v>5</v>
      </c>
      <c r="EC169">
        <v>3</v>
      </c>
      <c r="ED169">
        <v>0</v>
      </c>
      <c r="EE169">
        <v>0</v>
      </c>
      <c r="EF169">
        <v>2</v>
      </c>
      <c r="EG169">
        <v>0</v>
      </c>
      <c r="EH169">
        <v>0</v>
      </c>
      <c r="EI169">
        <v>0</v>
      </c>
      <c r="EJ169" t="s">
        <v>6794</v>
      </c>
      <c r="EP169" t="s">
        <v>6794</v>
      </c>
      <c r="OI169" t="s">
        <v>7526</v>
      </c>
      <c r="OJ169" t="s">
        <v>7526</v>
      </c>
      <c r="OK169" t="s">
        <v>7526</v>
      </c>
      <c r="OL169" t="s">
        <v>7526</v>
      </c>
      <c r="OM169" t="s">
        <v>7528</v>
      </c>
      <c r="ON169" t="s">
        <v>7529</v>
      </c>
      <c r="OO169" t="s">
        <v>7528</v>
      </c>
      <c r="OP169">
        <v>1</v>
      </c>
      <c r="OQ169" t="s">
        <v>28</v>
      </c>
      <c r="OR169" t="s">
        <v>7549</v>
      </c>
      <c r="OS169">
        <v>2006</v>
      </c>
      <c r="OT169">
        <v>5</v>
      </c>
      <c r="OU169">
        <v>1</v>
      </c>
      <c r="OV169">
        <v>5</v>
      </c>
      <c r="OW169">
        <v>1</v>
      </c>
      <c r="OX169">
        <v>0</v>
      </c>
      <c r="OY169">
        <v>35</v>
      </c>
      <c r="QE169">
        <v>-5</v>
      </c>
      <c r="QF169">
        <v>-5</v>
      </c>
      <c r="QG169">
        <v>-5</v>
      </c>
      <c r="QH169">
        <v>-5</v>
      </c>
      <c r="QI169">
        <v>-5</v>
      </c>
      <c r="QJ169">
        <v>-5</v>
      </c>
      <c r="QK169">
        <v>-5</v>
      </c>
      <c r="RP169">
        <f t="shared" si="4"/>
        <v>5</v>
      </c>
      <c r="RS169">
        <f t="shared" si="5"/>
        <v>5</v>
      </c>
    </row>
    <row r="170" spans="1:487" x14ac:dyDescent="0.3">
      <c r="A170">
        <v>70157</v>
      </c>
      <c r="B170">
        <v>450</v>
      </c>
      <c r="C170">
        <v>0</v>
      </c>
      <c r="D170">
        <v>5</v>
      </c>
      <c r="E170">
        <v>23</v>
      </c>
      <c r="F170">
        <v>95</v>
      </c>
      <c r="G170">
        <v>102</v>
      </c>
      <c r="H170">
        <v>16</v>
      </c>
      <c r="I170" t="s">
        <v>6793</v>
      </c>
      <c r="J170" t="s">
        <v>6793</v>
      </c>
      <c r="O170" t="s">
        <v>6793</v>
      </c>
      <c r="P170" t="s">
        <v>7516</v>
      </c>
      <c r="Q170" t="s">
        <v>7515</v>
      </c>
      <c r="R170" t="s">
        <v>7515</v>
      </c>
      <c r="S170" t="s">
        <v>7515</v>
      </c>
      <c r="T170" t="s">
        <v>7515</v>
      </c>
      <c r="U170" t="s">
        <v>7515</v>
      </c>
      <c r="V170" t="s">
        <v>7515</v>
      </c>
      <c r="W170" t="s">
        <v>7515</v>
      </c>
      <c r="X170" t="s">
        <v>7515</v>
      </c>
      <c r="Y170" t="s">
        <v>7515</v>
      </c>
      <c r="Z170" t="s">
        <v>7515</v>
      </c>
      <c r="AA170" t="s">
        <v>7515</v>
      </c>
      <c r="AB170" t="s">
        <v>7515</v>
      </c>
      <c r="AC170" t="s">
        <v>7515</v>
      </c>
      <c r="AD170" t="s">
        <v>7515</v>
      </c>
      <c r="AE170" t="s">
        <v>7515</v>
      </c>
      <c r="AF170" t="s">
        <v>7515</v>
      </c>
      <c r="AG170" t="s">
        <v>7515</v>
      </c>
      <c r="AH170" t="s">
        <v>7515</v>
      </c>
      <c r="AI170" t="s">
        <v>7517</v>
      </c>
      <c r="AL170">
        <v>0</v>
      </c>
      <c r="AM170">
        <v>10</v>
      </c>
      <c r="AN170" t="s">
        <v>6845</v>
      </c>
      <c r="AQ170" t="s">
        <v>6993</v>
      </c>
      <c r="AR170" t="s">
        <v>6794</v>
      </c>
      <c r="AS170" t="s">
        <v>6794</v>
      </c>
      <c r="AT170">
        <v>0</v>
      </c>
      <c r="AU170">
        <v>10</v>
      </c>
      <c r="AV170" t="s">
        <v>7568</v>
      </c>
      <c r="AW170" t="s">
        <v>6966</v>
      </c>
      <c r="AX170" t="s">
        <v>6793</v>
      </c>
      <c r="AY170" t="s">
        <v>6813</v>
      </c>
      <c r="AZ170" t="s">
        <v>7531</v>
      </c>
      <c r="BA170" t="s">
        <v>6991</v>
      </c>
      <c r="BC170" t="s">
        <v>6794</v>
      </c>
      <c r="BD170" t="s">
        <v>6794</v>
      </c>
      <c r="BE170" t="s">
        <v>6793</v>
      </c>
      <c r="BF170" t="s">
        <v>6793</v>
      </c>
      <c r="BH170" t="s">
        <v>6794</v>
      </c>
      <c r="BI170" t="s">
        <v>6794</v>
      </c>
      <c r="BJ170" t="s">
        <v>6793</v>
      </c>
      <c r="BK170" t="s">
        <v>6794</v>
      </c>
      <c r="BL170" t="s">
        <v>6794</v>
      </c>
      <c r="BM170" t="s">
        <v>7024</v>
      </c>
      <c r="BN170" t="s">
        <v>7021</v>
      </c>
      <c r="BO170" t="s">
        <v>6794</v>
      </c>
      <c r="BQ170">
        <v>25</v>
      </c>
      <c r="BR170">
        <v>99</v>
      </c>
      <c r="BS170" t="s">
        <v>7519</v>
      </c>
      <c r="BT170" t="s">
        <v>7576</v>
      </c>
      <c r="BU170" t="s">
        <v>7559</v>
      </c>
      <c r="BV170" t="s">
        <v>7535</v>
      </c>
      <c r="BW170" t="s">
        <v>7516</v>
      </c>
      <c r="BX170" t="s">
        <v>7515</v>
      </c>
      <c r="BY170" t="s">
        <v>7515</v>
      </c>
      <c r="BZ170" t="s">
        <v>7515</v>
      </c>
      <c r="CA170" t="s">
        <v>7515</v>
      </c>
      <c r="CB170" t="s">
        <v>7515</v>
      </c>
      <c r="CC170" t="s">
        <v>7515</v>
      </c>
      <c r="CD170" t="s">
        <v>7515</v>
      </c>
      <c r="CE170" t="s">
        <v>7515</v>
      </c>
      <c r="CF170" t="s">
        <v>7515</v>
      </c>
      <c r="CG170" t="s">
        <v>7515</v>
      </c>
      <c r="CH170" t="s">
        <v>7515</v>
      </c>
      <c r="CI170" t="s">
        <v>6793</v>
      </c>
      <c r="CJ170" t="s">
        <v>6794</v>
      </c>
      <c r="CO170" t="s">
        <v>6794</v>
      </c>
      <c r="CP170" t="s">
        <v>6794</v>
      </c>
      <c r="CQ170" t="s">
        <v>6794</v>
      </c>
      <c r="CR170" t="s">
        <v>6794</v>
      </c>
      <c r="CS170" t="s">
        <v>6794</v>
      </c>
      <c r="CT170" t="s">
        <v>6793</v>
      </c>
      <c r="CU170" t="s">
        <v>6794</v>
      </c>
      <c r="CV170" t="s">
        <v>6793</v>
      </c>
      <c r="CW170" t="s">
        <v>6794</v>
      </c>
      <c r="CX170" t="s">
        <v>7520</v>
      </c>
      <c r="CY170" t="s">
        <v>7521</v>
      </c>
      <c r="CZ170" t="s">
        <v>7522</v>
      </c>
      <c r="DA170" t="s">
        <v>6793</v>
      </c>
      <c r="DB170">
        <v>2</v>
      </c>
      <c r="DC170">
        <v>3</v>
      </c>
      <c r="DD170">
        <v>4</v>
      </c>
      <c r="DE170" t="s">
        <v>6794</v>
      </c>
      <c r="EA170">
        <v>1</v>
      </c>
      <c r="EB170" t="s">
        <v>7584</v>
      </c>
      <c r="EJ170" t="s">
        <v>6793</v>
      </c>
      <c r="EK170" t="s">
        <v>7573</v>
      </c>
      <c r="EM170">
        <v>4</v>
      </c>
      <c r="EN170">
        <v>2007</v>
      </c>
      <c r="EP170" t="s">
        <v>6794</v>
      </c>
      <c r="OI170" t="s">
        <v>7526</v>
      </c>
      <c r="OJ170" t="s">
        <v>7526</v>
      </c>
      <c r="OK170" t="s">
        <v>7526</v>
      </c>
      <c r="OL170" t="s">
        <v>7526</v>
      </c>
      <c r="OM170" t="s">
        <v>7528</v>
      </c>
      <c r="ON170" t="s">
        <v>7529</v>
      </c>
      <c r="OO170" t="s">
        <v>7528</v>
      </c>
      <c r="OP170">
        <v>1</v>
      </c>
      <c r="OQ170" t="s">
        <v>28</v>
      </c>
      <c r="OR170" t="s">
        <v>265</v>
      </c>
      <c r="OS170">
        <v>2007</v>
      </c>
      <c r="OT170">
        <v>8</v>
      </c>
      <c r="OU170">
        <v>1</v>
      </c>
      <c r="OV170">
        <v>8</v>
      </c>
      <c r="OW170">
        <v>0</v>
      </c>
      <c r="OX170">
        <v>1</v>
      </c>
      <c r="OY170">
        <v>35</v>
      </c>
      <c r="QE170" t="s">
        <v>7515</v>
      </c>
      <c r="QF170" t="s">
        <v>7515</v>
      </c>
      <c r="QG170" t="s">
        <v>7515</v>
      </c>
      <c r="QH170" t="s">
        <v>7515</v>
      </c>
      <c r="QI170" t="s">
        <v>7515</v>
      </c>
      <c r="QJ170" t="s">
        <v>7515</v>
      </c>
      <c r="QK170" t="s">
        <v>7516</v>
      </c>
      <c r="RP170">
        <f t="shared" si="4"/>
        <v>4</v>
      </c>
      <c r="RS170">
        <f t="shared" si="5"/>
        <v>3</v>
      </c>
    </row>
    <row r="171" spans="1:487" x14ac:dyDescent="0.3">
      <c r="A171">
        <v>70158</v>
      </c>
      <c r="B171">
        <v>452</v>
      </c>
      <c r="C171">
        <v>0</v>
      </c>
      <c r="D171">
        <v>5</v>
      </c>
      <c r="E171">
        <v>10</v>
      </c>
      <c r="F171">
        <v>86</v>
      </c>
      <c r="G171">
        <v>102</v>
      </c>
      <c r="H171">
        <v>3</v>
      </c>
      <c r="I171" t="s">
        <v>6793</v>
      </c>
      <c r="J171" t="s">
        <v>6793</v>
      </c>
      <c r="O171" t="s">
        <v>6793</v>
      </c>
      <c r="P171" t="s">
        <v>7516</v>
      </c>
      <c r="Q171" t="s">
        <v>7515</v>
      </c>
      <c r="R171" t="s">
        <v>7515</v>
      </c>
      <c r="S171" t="s">
        <v>7515</v>
      </c>
      <c r="T171" t="s">
        <v>7515</v>
      </c>
      <c r="U171" t="s">
        <v>7515</v>
      </c>
      <c r="V171" t="s">
        <v>7515</v>
      </c>
      <c r="W171" t="s">
        <v>7515</v>
      </c>
      <c r="X171" t="s">
        <v>7515</v>
      </c>
      <c r="Y171" t="s">
        <v>7515</v>
      </c>
      <c r="Z171" t="s">
        <v>7515</v>
      </c>
      <c r="AA171" t="s">
        <v>7515</v>
      </c>
      <c r="AB171" t="s">
        <v>7515</v>
      </c>
      <c r="AC171" t="s">
        <v>7515</v>
      </c>
      <c r="AD171" t="s">
        <v>7515</v>
      </c>
      <c r="AE171" t="s">
        <v>7515</v>
      </c>
      <c r="AF171" t="s">
        <v>7515</v>
      </c>
      <c r="AG171" t="s">
        <v>7515</v>
      </c>
      <c r="AH171" t="s">
        <v>7515</v>
      </c>
      <c r="AI171" t="s">
        <v>6796</v>
      </c>
      <c r="AQ171" t="s">
        <v>6985</v>
      </c>
      <c r="AR171" t="s">
        <v>6966</v>
      </c>
      <c r="AS171" t="s">
        <v>6794</v>
      </c>
      <c r="AT171">
        <v>0</v>
      </c>
      <c r="AU171">
        <v>12</v>
      </c>
      <c r="AV171" t="s">
        <v>6988</v>
      </c>
      <c r="AW171" t="s">
        <v>6793</v>
      </c>
      <c r="AX171" t="s">
        <v>6793</v>
      </c>
      <c r="AY171" t="s">
        <v>6813</v>
      </c>
      <c r="AZ171" t="s">
        <v>7531</v>
      </c>
      <c r="BA171" t="s">
        <v>6991</v>
      </c>
      <c r="BC171" t="s">
        <v>6794</v>
      </c>
      <c r="BD171" t="s">
        <v>6794</v>
      </c>
      <c r="BE171" t="s">
        <v>6793</v>
      </c>
      <c r="BF171" t="s">
        <v>6793</v>
      </c>
      <c r="BG171" t="s">
        <v>6793</v>
      </c>
      <c r="BH171" t="s">
        <v>6794</v>
      </c>
      <c r="BI171" t="s">
        <v>6793</v>
      </c>
      <c r="BJ171" t="s">
        <v>6793</v>
      </c>
      <c r="BK171" t="s">
        <v>6793</v>
      </c>
      <c r="BL171" t="s">
        <v>6794</v>
      </c>
      <c r="BM171" t="s">
        <v>7024</v>
      </c>
      <c r="BN171" t="s">
        <v>7021</v>
      </c>
      <c r="BO171" t="s">
        <v>6794</v>
      </c>
      <c r="BQ171">
        <v>0</v>
      </c>
      <c r="BR171" t="s">
        <v>6</v>
      </c>
      <c r="BS171" t="s">
        <v>7519</v>
      </c>
      <c r="BT171" t="s">
        <v>7604</v>
      </c>
      <c r="BU171" t="s">
        <v>7559</v>
      </c>
      <c r="BV171" t="s">
        <v>7535</v>
      </c>
      <c r="BW171" t="s">
        <v>7516</v>
      </c>
      <c r="BX171" t="s">
        <v>7515</v>
      </c>
      <c r="BY171" t="s">
        <v>7515</v>
      </c>
      <c r="BZ171" t="s">
        <v>7515</v>
      </c>
      <c r="CA171" t="s">
        <v>7515</v>
      </c>
      <c r="CB171" t="s">
        <v>7515</v>
      </c>
      <c r="CC171" t="s">
        <v>7515</v>
      </c>
      <c r="CD171" t="s">
        <v>7515</v>
      </c>
      <c r="CE171" t="s">
        <v>7515</v>
      </c>
      <c r="CF171" t="s">
        <v>7515</v>
      </c>
      <c r="CG171" t="s">
        <v>7515</v>
      </c>
      <c r="CH171" t="s">
        <v>7515</v>
      </c>
      <c r="CI171" t="s">
        <v>6793</v>
      </c>
      <c r="CJ171" t="s">
        <v>6794</v>
      </c>
      <c r="CO171" t="s">
        <v>6793</v>
      </c>
      <c r="CP171" t="s">
        <v>6793</v>
      </c>
      <c r="CQ171" t="s">
        <v>6794</v>
      </c>
      <c r="CR171" t="s">
        <v>6793</v>
      </c>
      <c r="CS171" t="s">
        <v>6793</v>
      </c>
      <c r="CT171" t="s">
        <v>6793</v>
      </c>
      <c r="CU171" t="s">
        <v>6794</v>
      </c>
      <c r="CV171" t="s">
        <v>6793</v>
      </c>
      <c r="CW171" t="s">
        <v>6794</v>
      </c>
      <c r="CX171" t="s">
        <v>7520</v>
      </c>
      <c r="CY171" t="s">
        <v>7521</v>
      </c>
      <c r="CZ171" t="s">
        <v>7522</v>
      </c>
      <c r="DA171" t="s">
        <v>6793</v>
      </c>
      <c r="DB171">
        <v>1</v>
      </c>
      <c r="DC171">
        <v>2</v>
      </c>
      <c r="DD171">
        <v>2</v>
      </c>
      <c r="DE171" t="s">
        <v>6793</v>
      </c>
      <c r="DF171">
        <v>1</v>
      </c>
      <c r="DG171" t="s">
        <v>7593</v>
      </c>
      <c r="DH171">
        <v>2007</v>
      </c>
      <c r="DI171" t="s">
        <v>7577</v>
      </c>
      <c r="DJ171" t="s">
        <v>7591</v>
      </c>
      <c r="DK171">
        <v>2007</v>
      </c>
      <c r="EA171">
        <v>1</v>
      </c>
      <c r="EB171" t="s">
        <v>7523</v>
      </c>
      <c r="EJ171" t="s">
        <v>6794</v>
      </c>
      <c r="EP171" t="s">
        <v>6794</v>
      </c>
      <c r="OI171" t="s">
        <v>7526</v>
      </c>
      <c r="OJ171" t="s">
        <v>7526</v>
      </c>
      <c r="OK171" t="s">
        <v>7526</v>
      </c>
      <c r="OL171" t="s">
        <v>7526</v>
      </c>
      <c r="OM171" t="s">
        <v>7528</v>
      </c>
      <c r="ON171" t="s">
        <v>7529</v>
      </c>
      <c r="OO171" t="s">
        <v>7528</v>
      </c>
      <c r="OP171">
        <v>1</v>
      </c>
      <c r="OQ171" t="s">
        <v>28</v>
      </c>
      <c r="OR171" t="s">
        <v>7549</v>
      </c>
      <c r="OS171">
        <v>2007</v>
      </c>
      <c r="OT171">
        <v>7</v>
      </c>
      <c r="OU171">
        <v>1</v>
      </c>
      <c r="OV171">
        <v>7</v>
      </c>
      <c r="OW171">
        <v>1</v>
      </c>
      <c r="OX171">
        <v>0</v>
      </c>
      <c r="OY171">
        <v>35</v>
      </c>
      <c r="QE171">
        <v>-5</v>
      </c>
      <c r="QF171">
        <v>-5</v>
      </c>
      <c r="QG171">
        <v>-5</v>
      </c>
      <c r="QH171">
        <v>-5</v>
      </c>
      <c r="QI171">
        <v>-5</v>
      </c>
      <c r="QJ171">
        <v>-5</v>
      </c>
      <c r="QK171">
        <v>-5</v>
      </c>
      <c r="RP171">
        <f t="shared" si="4"/>
        <v>4</v>
      </c>
      <c r="RS171">
        <f t="shared" si="5"/>
        <v>3</v>
      </c>
    </row>
    <row r="172" spans="1:487" x14ac:dyDescent="0.3">
      <c r="A172">
        <v>70159</v>
      </c>
      <c r="B172">
        <v>455</v>
      </c>
      <c r="C172">
        <v>0</v>
      </c>
      <c r="D172">
        <v>5</v>
      </c>
      <c r="E172">
        <v>16</v>
      </c>
      <c r="F172">
        <v>102</v>
      </c>
      <c r="G172">
        <v>102</v>
      </c>
      <c r="H172">
        <v>4</v>
      </c>
      <c r="I172" t="s">
        <v>6793</v>
      </c>
      <c r="J172" t="s">
        <v>6793</v>
      </c>
      <c r="O172" t="s">
        <v>6793</v>
      </c>
      <c r="P172" t="s">
        <v>7515</v>
      </c>
      <c r="Q172" t="s">
        <v>7515</v>
      </c>
      <c r="R172" t="s">
        <v>7515</v>
      </c>
      <c r="S172" t="s">
        <v>7515</v>
      </c>
      <c r="T172" t="s">
        <v>7515</v>
      </c>
      <c r="U172" t="s">
        <v>7515</v>
      </c>
      <c r="V172" t="s">
        <v>7515</v>
      </c>
      <c r="W172" t="s">
        <v>7515</v>
      </c>
      <c r="X172" t="s">
        <v>7515</v>
      </c>
      <c r="Y172" t="s">
        <v>7515</v>
      </c>
      <c r="Z172" t="s">
        <v>7515</v>
      </c>
      <c r="AA172" t="s">
        <v>7515</v>
      </c>
      <c r="AB172" t="s">
        <v>7515</v>
      </c>
      <c r="AC172" t="s">
        <v>7515</v>
      </c>
      <c r="AD172" t="s">
        <v>7515</v>
      </c>
      <c r="AE172" t="s">
        <v>7515</v>
      </c>
      <c r="AF172" t="s">
        <v>7516</v>
      </c>
      <c r="AG172" t="s">
        <v>7515</v>
      </c>
      <c r="AH172" t="s">
        <v>7515</v>
      </c>
      <c r="AI172" t="s">
        <v>7517</v>
      </c>
      <c r="AL172">
        <v>0</v>
      </c>
      <c r="AM172">
        <v>5</v>
      </c>
      <c r="AN172" t="s">
        <v>7560</v>
      </c>
      <c r="AQ172" t="s">
        <v>6993</v>
      </c>
      <c r="AR172" t="s">
        <v>6794</v>
      </c>
      <c r="AS172" t="s">
        <v>6794</v>
      </c>
      <c r="AT172">
        <v>0</v>
      </c>
      <c r="AU172">
        <v>20</v>
      </c>
      <c r="AV172" t="s">
        <v>7568</v>
      </c>
      <c r="AW172" t="s">
        <v>6794</v>
      </c>
      <c r="AX172" t="s">
        <v>6793</v>
      </c>
      <c r="AY172" t="s">
        <v>6814</v>
      </c>
      <c r="BA172" t="s">
        <v>6991</v>
      </c>
      <c r="BB172" t="s">
        <v>7583</v>
      </c>
      <c r="BC172" t="s">
        <v>6793</v>
      </c>
      <c r="BD172" t="s">
        <v>6794</v>
      </c>
      <c r="BE172" t="s">
        <v>6793</v>
      </c>
      <c r="BF172" t="s">
        <v>6793</v>
      </c>
      <c r="BH172" t="s">
        <v>6794</v>
      </c>
      <c r="BI172" t="s">
        <v>6794</v>
      </c>
      <c r="BJ172" t="s">
        <v>6794</v>
      </c>
      <c r="BK172" t="s">
        <v>6793</v>
      </c>
      <c r="BL172" t="s">
        <v>6966</v>
      </c>
      <c r="BM172" t="s">
        <v>7024</v>
      </c>
      <c r="BN172" t="s">
        <v>6</v>
      </c>
      <c r="BO172" t="s">
        <v>6794</v>
      </c>
      <c r="BQ172" t="s">
        <v>7547</v>
      </c>
      <c r="BR172" t="s">
        <v>6</v>
      </c>
      <c r="BS172" t="s">
        <v>7519</v>
      </c>
      <c r="BT172" t="s">
        <v>6</v>
      </c>
      <c r="BU172" t="s">
        <v>7559</v>
      </c>
      <c r="BV172" t="s">
        <v>6</v>
      </c>
      <c r="CI172" t="s">
        <v>6793</v>
      </c>
      <c r="CJ172" t="s">
        <v>6794</v>
      </c>
      <c r="CO172" t="s">
        <v>6793</v>
      </c>
      <c r="CP172" t="s">
        <v>6793</v>
      </c>
      <c r="CQ172" t="s">
        <v>6794</v>
      </c>
      <c r="CR172" t="s">
        <v>6793</v>
      </c>
      <c r="CS172" t="s">
        <v>6793</v>
      </c>
      <c r="CT172" t="s">
        <v>6793</v>
      </c>
      <c r="CU172" t="s">
        <v>6794</v>
      </c>
      <c r="CV172" t="s">
        <v>6793</v>
      </c>
      <c r="CW172" t="s">
        <v>6793</v>
      </c>
      <c r="CX172" t="s">
        <v>7520</v>
      </c>
      <c r="CY172" t="s">
        <v>7521</v>
      </c>
      <c r="CZ172" t="s">
        <v>7536</v>
      </c>
      <c r="DA172" t="s">
        <v>6793</v>
      </c>
      <c r="DB172">
        <v>2</v>
      </c>
      <c r="DC172">
        <v>3</v>
      </c>
      <c r="DD172">
        <v>4</v>
      </c>
      <c r="DE172" t="s">
        <v>6793</v>
      </c>
      <c r="DF172">
        <v>1</v>
      </c>
      <c r="DG172" t="s">
        <v>7595</v>
      </c>
      <c r="DH172">
        <v>2005</v>
      </c>
      <c r="DI172" t="s">
        <v>7557</v>
      </c>
      <c r="DJ172" t="s">
        <v>7595</v>
      </c>
      <c r="DK172">
        <v>2007</v>
      </c>
      <c r="EA172">
        <v>3</v>
      </c>
      <c r="EC172">
        <v>1</v>
      </c>
      <c r="ED172">
        <v>1</v>
      </c>
      <c r="EE172">
        <v>0</v>
      </c>
      <c r="EF172">
        <v>1</v>
      </c>
      <c r="EG172">
        <v>0</v>
      </c>
      <c r="EH172">
        <v>0</v>
      </c>
      <c r="EI172">
        <v>0</v>
      </c>
      <c r="EJ172" t="s">
        <v>6794</v>
      </c>
      <c r="EP172" t="s">
        <v>6793</v>
      </c>
      <c r="HS172" t="s">
        <v>7524</v>
      </c>
      <c r="HT172" t="s">
        <v>7595</v>
      </c>
      <c r="HU172">
        <v>2007</v>
      </c>
      <c r="HY172" t="s">
        <v>6794</v>
      </c>
      <c r="OI172" t="s">
        <v>6757</v>
      </c>
      <c r="OJ172" t="s">
        <v>7526</v>
      </c>
      <c r="OK172" t="s">
        <v>7527</v>
      </c>
      <c r="OL172" t="s">
        <v>7527</v>
      </c>
      <c r="OM172" t="s">
        <v>7528</v>
      </c>
      <c r="ON172" t="s">
        <v>7529</v>
      </c>
      <c r="OO172" t="s">
        <v>7528</v>
      </c>
      <c r="OP172">
        <v>1</v>
      </c>
      <c r="OQ172" t="s">
        <v>28</v>
      </c>
      <c r="OR172" t="s">
        <v>7549</v>
      </c>
      <c r="OS172">
        <v>2006</v>
      </c>
      <c r="OT172">
        <v>3</v>
      </c>
      <c r="OU172">
        <v>1</v>
      </c>
      <c r="OV172">
        <v>3</v>
      </c>
      <c r="OW172">
        <v>0</v>
      </c>
      <c r="OX172">
        <v>1</v>
      </c>
      <c r="OY172">
        <v>35</v>
      </c>
      <c r="OZ172" t="s">
        <v>7515</v>
      </c>
      <c r="PA172" t="s">
        <v>7515</v>
      </c>
      <c r="PB172" t="s">
        <v>7515</v>
      </c>
      <c r="PC172" t="s">
        <v>7515</v>
      </c>
      <c r="PD172" t="s">
        <v>7515</v>
      </c>
      <c r="PE172" t="s">
        <v>7515</v>
      </c>
      <c r="PF172" t="s">
        <v>7515</v>
      </c>
      <c r="PG172" t="s">
        <v>7515</v>
      </c>
      <c r="PH172" t="s">
        <v>7515</v>
      </c>
      <c r="PI172" t="s">
        <v>7515</v>
      </c>
      <c r="PJ172" t="s">
        <v>7515</v>
      </c>
      <c r="PK172" t="s">
        <v>7516</v>
      </c>
      <c r="PL172" t="s">
        <v>7515</v>
      </c>
      <c r="PM172" t="s">
        <v>7515</v>
      </c>
      <c r="PN172" t="s">
        <v>7515</v>
      </c>
      <c r="PO172" t="s">
        <v>7515</v>
      </c>
      <c r="PP172" t="s">
        <v>7515</v>
      </c>
      <c r="PQ172" t="s">
        <v>7515</v>
      </c>
      <c r="PR172" t="s">
        <v>7515</v>
      </c>
      <c r="PS172" t="s">
        <v>7515</v>
      </c>
      <c r="PT172" t="s">
        <v>7515</v>
      </c>
      <c r="PU172" t="s">
        <v>7515</v>
      </c>
      <c r="PV172" t="s">
        <v>7515</v>
      </c>
      <c r="PW172" t="s">
        <v>7515</v>
      </c>
      <c r="PX172" t="s">
        <v>7515</v>
      </c>
      <c r="PY172" t="s">
        <v>7515</v>
      </c>
      <c r="PZ172" t="s">
        <v>7515</v>
      </c>
      <c r="QA172" t="s">
        <v>7515</v>
      </c>
      <c r="QB172" t="s">
        <v>7515</v>
      </c>
      <c r="QC172" t="s">
        <v>7515</v>
      </c>
      <c r="QE172" t="s">
        <v>7516</v>
      </c>
      <c r="QF172" t="s">
        <v>7515</v>
      </c>
      <c r="QG172" t="s">
        <v>7515</v>
      </c>
      <c r="QH172" t="s">
        <v>7515</v>
      </c>
      <c r="QI172" t="s">
        <v>7515</v>
      </c>
      <c r="QJ172" t="s">
        <v>7515</v>
      </c>
      <c r="QK172" t="s">
        <v>7515</v>
      </c>
      <c r="RP172">
        <f t="shared" si="4"/>
        <v>2</v>
      </c>
      <c r="RS172">
        <f t="shared" si="5"/>
        <v>3</v>
      </c>
    </row>
    <row r="173" spans="1:487" x14ac:dyDescent="0.3">
      <c r="A173">
        <v>70160</v>
      </c>
      <c r="B173">
        <v>456</v>
      </c>
      <c r="C173">
        <v>0</v>
      </c>
      <c r="D173">
        <v>5</v>
      </c>
      <c r="E173">
        <v>14</v>
      </c>
      <c r="F173">
        <v>86</v>
      </c>
      <c r="G173">
        <v>102</v>
      </c>
      <c r="H173">
        <v>3</v>
      </c>
      <c r="I173" t="s">
        <v>6793</v>
      </c>
      <c r="J173" t="s">
        <v>6793</v>
      </c>
      <c r="O173" t="s">
        <v>6793</v>
      </c>
      <c r="P173" t="s">
        <v>7515</v>
      </c>
      <c r="Q173" t="s">
        <v>7515</v>
      </c>
      <c r="R173" t="s">
        <v>7515</v>
      </c>
      <c r="S173" t="s">
        <v>7515</v>
      </c>
      <c r="T173" t="s">
        <v>7515</v>
      </c>
      <c r="U173" t="s">
        <v>7515</v>
      </c>
      <c r="V173" t="s">
        <v>7515</v>
      </c>
      <c r="W173" t="s">
        <v>7515</v>
      </c>
      <c r="X173" t="s">
        <v>7515</v>
      </c>
      <c r="Y173" t="s">
        <v>7515</v>
      </c>
      <c r="Z173" t="s">
        <v>7515</v>
      </c>
      <c r="AA173" t="s">
        <v>7515</v>
      </c>
      <c r="AB173" t="s">
        <v>7515</v>
      </c>
      <c r="AC173" t="s">
        <v>7515</v>
      </c>
      <c r="AD173" t="s">
        <v>7515</v>
      </c>
      <c r="AE173" t="s">
        <v>7515</v>
      </c>
      <c r="AF173" t="s">
        <v>7515</v>
      </c>
      <c r="AG173" t="s">
        <v>7516</v>
      </c>
      <c r="AH173" t="s">
        <v>7515</v>
      </c>
      <c r="AI173" t="s">
        <v>6796</v>
      </c>
      <c r="AQ173" t="s">
        <v>6985</v>
      </c>
      <c r="AR173" t="s">
        <v>6793</v>
      </c>
      <c r="AS173" t="s">
        <v>6794</v>
      </c>
      <c r="AT173">
        <v>0</v>
      </c>
      <c r="AU173">
        <v>8</v>
      </c>
      <c r="AV173" t="s">
        <v>6988</v>
      </c>
      <c r="AW173" t="s">
        <v>6794</v>
      </c>
      <c r="AX173" t="s">
        <v>6793</v>
      </c>
      <c r="AY173" t="s">
        <v>6813</v>
      </c>
      <c r="AZ173" t="s">
        <v>7531</v>
      </c>
      <c r="BA173" t="s">
        <v>7518</v>
      </c>
      <c r="BC173" t="s">
        <v>6794</v>
      </c>
      <c r="BD173" t="s">
        <v>6794</v>
      </c>
      <c r="BE173" t="s">
        <v>6794</v>
      </c>
      <c r="BF173" t="s">
        <v>6794</v>
      </c>
      <c r="BG173" t="s">
        <v>6793</v>
      </c>
      <c r="BH173" t="s">
        <v>6794</v>
      </c>
      <c r="BI173" t="s">
        <v>6794</v>
      </c>
      <c r="BJ173" t="s">
        <v>6793</v>
      </c>
      <c r="BK173" t="s">
        <v>6794</v>
      </c>
      <c r="BL173" t="s">
        <v>6794</v>
      </c>
      <c r="BM173" t="s">
        <v>7024</v>
      </c>
      <c r="BN173" t="s">
        <v>7028</v>
      </c>
      <c r="BO173" t="s">
        <v>6794</v>
      </c>
      <c r="BQ173">
        <v>50</v>
      </c>
      <c r="BR173" t="s">
        <v>6</v>
      </c>
      <c r="BS173" t="s">
        <v>7519</v>
      </c>
      <c r="BT173" t="s">
        <v>6</v>
      </c>
      <c r="BU173" t="s">
        <v>7559</v>
      </c>
      <c r="BV173" t="s">
        <v>7535</v>
      </c>
      <c r="BW173" t="s">
        <v>7515</v>
      </c>
      <c r="BX173" t="s">
        <v>7516</v>
      </c>
      <c r="BY173" t="s">
        <v>7515</v>
      </c>
      <c r="BZ173" t="s">
        <v>7515</v>
      </c>
      <c r="CA173" t="s">
        <v>7515</v>
      </c>
      <c r="CB173" t="s">
        <v>7515</v>
      </c>
      <c r="CC173" t="s">
        <v>7515</v>
      </c>
      <c r="CD173" t="s">
        <v>7515</v>
      </c>
      <c r="CE173" t="s">
        <v>7515</v>
      </c>
      <c r="CF173" t="s">
        <v>7515</v>
      </c>
      <c r="CG173" t="s">
        <v>7515</v>
      </c>
      <c r="CH173" t="s">
        <v>7515</v>
      </c>
      <c r="CI173" t="s">
        <v>6794</v>
      </c>
      <c r="CJ173" t="s">
        <v>6793</v>
      </c>
      <c r="CO173" t="s">
        <v>6793</v>
      </c>
      <c r="CP173" t="s">
        <v>6793</v>
      </c>
      <c r="CQ173" t="s">
        <v>6794</v>
      </c>
      <c r="CR173" t="s">
        <v>6793</v>
      </c>
      <c r="CS173" t="s">
        <v>6793</v>
      </c>
      <c r="CT173" t="s">
        <v>6793</v>
      </c>
      <c r="CU173" t="s">
        <v>6794</v>
      </c>
      <c r="CV173" t="s">
        <v>6793</v>
      </c>
      <c r="CW173" t="s">
        <v>6794</v>
      </c>
      <c r="CX173" t="s">
        <v>7520</v>
      </c>
      <c r="CY173" t="s">
        <v>7521</v>
      </c>
      <c r="CZ173" t="s">
        <v>7522</v>
      </c>
      <c r="DA173" t="s">
        <v>6793</v>
      </c>
      <c r="DB173">
        <v>3</v>
      </c>
      <c r="DC173">
        <v>3</v>
      </c>
      <c r="DD173">
        <v>3</v>
      </c>
      <c r="DE173" t="s">
        <v>6794</v>
      </c>
      <c r="EA173">
        <v>2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1</v>
      </c>
      <c r="EI173">
        <v>1</v>
      </c>
      <c r="EJ173" t="s">
        <v>6794</v>
      </c>
      <c r="EP173" t="s">
        <v>6794</v>
      </c>
      <c r="OI173" t="s">
        <v>7526</v>
      </c>
      <c r="OJ173" t="s">
        <v>7526</v>
      </c>
      <c r="OK173" t="s">
        <v>7527</v>
      </c>
      <c r="OL173" t="s">
        <v>7527</v>
      </c>
      <c r="OM173" t="s">
        <v>7528</v>
      </c>
      <c r="ON173" t="s">
        <v>7539</v>
      </c>
      <c r="OO173" t="s">
        <v>7528</v>
      </c>
      <c r="OP173">
        <v>1</v>
      </c>
      <c r="OQ173" t="s">
        <v>28</v>
      </c>
      <c r="OR173" t="s">
        <v>7549</v>
      </c>
      <c r="OS173">
        <v>2007</v>
      </c>
      <c r="OT173">
        <v>12</v>
      </c>
      <c r="OU173">
        <v>1</v>
      </c>
      <c r="OV173">
        <v>12</v>
      </c>
      <c r="OW173">
        <v>1</v>
      </c>
      <c r="OX173">
        <v>0</v>
      </c>
      <c r="OY173">
        <v>35</v>
      </c>
      <c r="QE173" t="s">
        <v>7516</v>
      </c>
      <c r="QF173" t="s">
        <v>7515</v>
      </c>
      <c r="QG173" t="s">
        <v>7515</v>
      </c>
      <c r="QH173" t="s">
        <v>7515</v>
      </c>
      <c r="QI173" t="s">
        <v>7515</v>
      </c>
      <c r="QJ173" t="s">
        <v>7515</v>
      </c>
      <c r="QK173" t="s">
        <v>7515</v>
      </c>
      <c r="RP173">
        <f t="shared" si="4"/>
        <v>5</v>
      </c>
      <c r="RS173">
        <f t="shared" si="5"/>
        <v>3</v>
      </c>
    </row>
    <row r="174" spans="1:487" x14ac:dyDescent="0.3">
      <c r="A174">
        <v>70161</v>
      </c>
      <c r="B174">
        <v>457</v>
      </c>
      <c r="C174">
        <v>0</v>
      </c>
      <c r="D174">
        <v>5</v>
      </c>
      <c r="E174">
        <v>15</v>
      </c>
      <c r="F174">
        <v>115</v>
      </c>
      <c r="G174">
        <v>102</v>
      </c>
      <c r="H174">
        <v>16</v>
      </c>
      <c r="I174" t="s">
        <v>6793</v>
      </c>
      <c r="J174" t="s">
        <v>6793</v>
      </c>
      <c r="O174" t="s">
        <v>6793</v>
      </c>
      <c r="P174" t="s">
        <v>7515</v>
      </c>
      <c r="Q174" t="s">
        <v>7515</v>
      </c>
      <c r="R174" t="s">
        <v>7515</v>
      </c>
      <c r="S174" t="s">
        <v>7515</v>
      </c>
      <c r="T174" t="s">
        <v>7515</v>
      </c>
      <c r="U174" t="s">
        <v>7515</v>
      </c>
      <c r="V174" t="s">
        <v>7515</v>
      </c>
      <c r="W174" t="s">
        <v>7515</v>
      </c>
      <c r="X174" t="s">
        <v>7515</v>
      </c>
      <c r="Y174" t="s">
        <v>7515</v>
      </c>
      <c r="Z174" t="s">
        <v>7515</v>
      </c>
      <c r="AA174" t="s">
        <v>7515</v>
      </c>
      <c r="AB174" t="s">
        <v>7515</v>
      </c>
      <c r="AC174" t="s">
        <v>7515</v>
      </c>
      <c r="AD174" t="s">
        <v>7515</v>
      </c>
      <c r="AE174" t="s">
        <v>7515</v>
      </c>
      <c r="AF174" t="s">
        <v>7516</v>
      </c>
      <c r="AG174" t="s">
        <v>7515</v>
      </c>
      <c r="AH174" t="s">
        <v>7515</v>
      </c>
      <c r="AI174" t="s">
        <v>7517</v>
      </c>
      <c r="AL174">
        <v>0</v>
      </c>
      <c r="AM174">
        <v>8</v>
      </c>
      <c r="AN174" t="s">
        <v>6845</v>
      </c>
      <c r="AQ174" t="s">
        <v>6993</v>
      </c>
      <c r="AR174" t="s">
        <v>6794</v>
      </c>
      <c r="AS174" t="s">
        <v>6794</v>
      </c>
      <c r="AT174">
        <v>0</v>
      </c>
      <c r="AU174">
        <v>12</v>
      </c>
      <c r="AV174" t="s">
        <v>6988</v>
      </c>
      <c r="AW174" t="s">
        <v>6793</v>
      </c>
      <c r="AX174" t="s">
        <v>6794</v>
      </c>
      <c r="AY174" t="s">
        <v>6813</v>
      </c>
      <c r="AZ174" t="s">
        <v>7531</v>
      </c>
      <c r="BA174" t="s">
        <v>6991</v>
      </c>
      <c r="BC174" t="s">
        <v>6794</v>
      </c>
      <c r="BD174" t="s">
        <v>6794</v>
      </c>
      <c r="BE174" t="s">
        <v>6793</v>
      </c>
      <c r="BF174" t="s">
        <v>6794</v>
      </c>
      <c r="BG174" t="s">
        <v>6793</v>
      </c>
      <c r="BH174" t="s">
        <v>6794</v>
      </c>
      <c r="BI174" t="s">
        <v>6794</v>
      </c>
      <c r="BJ174" t="s">
        <v>6794</v>
      </c>
      <c r="BK174" t="s">
        <v>6794</v>
      </c>
      <c r="BL174" t="s">
        <v>6794</v>
      </c>
      <c r="BM174" t="s">
        <v>7030</v>
      </c>
      <c r="BN174" t="s">
        <v>7021</v>
      </c>
      <c r="BO174" t="s">
        <v>6794</v>
      </c>
      <c r="BQ174" t="s">
        <v>7547</v>
      </c>
      <c r="BR174">
        <v>10</v>
      </c>
      <c r="BS174" t="s">
        <v>7533</v>
      </c>
      <c r="BT174" t="s">
        <v>6</v>
      </c>
      <c r="BU174" t="s">
        <v>7559</v>
      </c>
      <c r="BV174">
        <v>10</v>
      </c>
      <c r="BW174" t="s">
        <v>7516</v>
      </c>
      <c r="BX174" t="s">
        <v>7515</v>
      </c>
      <c r="BY174" t="s">
        <v>7515</v>
      </c>
      <c r="BZ174" t="s">
        <v>7515</v>
      </c>
      <c r="CA174" t="s">
        <v>7515</v>
      </c>
      <c r="CB174" t="s">
        <v>7515</v>
      </c>
      <c r="CC174" t="s">
        <v>7515</v>
      </c>
      <c r="CD174" t="s">
        <v>7515</v>
      </c>
      <c r="CE174" t="s">
        <v>7515</v>
      </c>
      <c r="CF174" t="s">
        <v>7515</v>
      </c>
      <c r="CG174" t="s">
        <v>7515</v>
      </c>
      <c r="CH174" t="s">
        <v>7515</v>
      </c>
      <c r="CI174" t="s">
        <v>6793</v>
      </c>
      <c r="CJ174" t="s">
        <v>6794</v>
      </c>
      <c r="CO174" t="s">
        <v>6793</v>
      </c>
      <c r="CP174" t="s">
        <v>6793</v>
      </c>
      <c r="CQ174" t="s">
        <v>6794</v>
      </c>
      <c r="CR174" t="s">
        <v>6794</v>
      </c>
      <c r="CS174" t="s">
        <v>6794</v>
      </c>
      <c r="CT174" t="s">
        <v>6793</v>
      </c>
      <c r="CU174" t="s">
        <v>6794</v>
      </c>
      <c r="CV174" t="s">
        <v>6793</v>
      </c>
      <c r="CW174" t="s">
        <v>6794</v>
      </c>
      <c r="CX174" t="s">
        <v>7520</v>
      </c>
      <c r="CY174" t="s">
        <v>7521</v>
      </c>
      <c r="CZ174" t="s">
        <v>7536</v>
      </c>
      <c r="DA174" t="s">
        <v>6793</v>
      </c>
      <c r="DB174">
        <v>2</v>
      </c>
      <c r="DC174">
        <v>4</v>
      </c>
      <c r="DD174">
        <v>3</v>
      </c>
      <c r="DE174" t="s">
        <v>6793</v>
      </c>
      <c r="DF174">
        <v>1</v>
      </c>
      <c r="DG174" t="s">
        <v>7595</v>
      </c>
      <c r="DH174">
        <v>2008</v>
      </c>
      <c r="DI174" t="s">
        <v>7557</v>
      </c>
      <c r="DJ174" t="s">
        <v>7597</v>
      </c>
      <c r="DK174">
        <v>2007</v>
      </c>
      <c r="EA174">
        <v>3</v>
      </c>
      <c r="EC174">
        <v>0</v>
      </c>
      <c r="ED174">
        <v>0</v>
      </c>
      <c r="EE174">
        <v>0</v>
      </c>
      <c r="EF174">
        <v>1</v>
      </c>
      <c r="EG174">
        <v>0</v>
      </c>
      <c r="EH174">
        <v>2</v>
      </c>
      <c r="EI174">
        <v>0</v>
      </c>
      <c r="EJ174" t="s">
        <v>6794</v>
      </c>
      <c r="EP174" t="s">
        <v>6793</v>
      </c>
      <c r="KE174" t="s">
        <v>7524</v>
      </c>
      <c r="KF174" t="s">
        <v>7595</v>
      </c>
      <c r="KG174">
        <v>2005</v>
      </c>
      <c r="KI174" t="s">
        <v>7527</v>
      </c>
      <c r="KJ174" t="s">
        <v>7527</v>
      </c>
      <c r="KK174" t="s">
        <v>6794</v>
      </c>
      <c r="KL174" t="s">
        <v>6793</v>
      </c>
      <c r="OI174" t="s">
        <v>7526</v>
      </c>
      <c r="OJ174" t="s">
        <v>7527</v>
      </c>
      <c r="OK174" t="s">
        <v>7526</v>
      </c>
      <c r="OM174" t="s">
        <v>7528</v>
      </c>
      <c r="ON174" t="s">
        <v>7529</v>
      </c>
      <c r="OO174" t="s">
        <v>7528</v>
      </c>
      <c r="OP174">
        <v>1</v>
      </c>
      <c r="OQ174" t="s">
        <v>28</v>
      </c>
      <c r="OR174" t="s">
        <v>265</v>
      </c>
      <c r="OS174">
        <v>2007</v>
      </c>
      <c r="OT174">
        <v>10</v>
      </c>
      <c r="OU174">
        <v>1</v>
      </c>
      <c r="OV174">
        <v>10</v>
      </c>
      <c r="OW174">
        <v>0</v>
      </c>
      <c r="OX174">
        <v>1</v>
      </c>
      <c r="OY174">
        <v>35</v>
      </c>
      <c r="OZ174" t="s">
        <v>7515</v>
      </c>
      <c r="PA174" t="s">
        <v>7515</v>
      </c>
      <c r="PB174" t="s">
        <v>7515</v>
      </c>
      <c r="PC174" t="s">
        <v>7515</v>
      </c>
      <c r="PD174" t="s">
        <v>7515</v>
      </c>
      <c r="PE174" t="s">
        <v>7515</v>
      </c>
      <c r="PF174" t="s">
        <v>7515</v>
      </c>
      <c r="PG174" t="s">
        <v>7515</v>
      </c>
      <c r="PH174" t="s">
        <v>7515</v>
      </c>
      <c r="PI174" t="s">
        <v>7515</v>
      </c>
      <c r="PJ174" t="s">
        <v>7515</v>
      </c>
      <c r="PK174" t="s">
        <v>7515</v>
      </c>
      <c r="PL174" t="s">
        <v>7515</v>
      </c>
      <c r="PM174" t="s">
        <v>7515</v>
      </c>
      <c r="PN174" t="s">
        <v>7515</v>
      </c>
      <c r="PO174" t="s">
        <v>7515</v>
      </c>
      <c r="PP174" t="s">
        <v>7515</v>
      </c>
      <c r="PQ174" t="s">
        <v>7515</v>
      </c>
      <c r="PR174" t="s">
        <v>7515</v>
      </c>
      <c r="PS174" t="s">
        <v>7516</v>
      </c>
      <c r="PT174" t="s">
        <v>7515</v>
      </c>
      <c r="PU174" t="s">
        <v>7515</v>
      </c>
      <c r="PV174" t="s">
        <v>7515</v>
      </c>
      <c r="PW174" t="s">
        <v>7515</v>
      </c>
      <c r="PX174" t="s">
        <v>7515</v>
      </c>
      <c r="PY174" t="s">
        <v>7515</v>
      </c>
      <c r="PZ174" t="s">
        <v>7515</v>
      </c>
      <c r="QA174" t="s">
        <v>7515</v>
      </c>
      <c r="QB174" t="s">
        <v>7515</v>
      </c>
      <c r="QC174" t="s">
        <v>7515</v>
      </c>
      <c r="QE174" t="s">
        <v>7516</v>
      </c>
      <c r="QF174" t="s">
        <v>7515</v>
      </c>
      <c r="QG174" t="s">
        <v>7515</v>
      </c>
      <c r="QH174" t="s">
        <v>7515</v>
      </c>
      <c r="QI174" t="s">
        <v>7515</v>
      </c>
      <c r="QJ174" t="s">
        <v>7515</v>
      </c>
      <c r="QK174" t="s">
        <v>7515</v>
      </c>
      <c r="RP174">
        <f t="shared" si="4"/>
        <v>4</v>
      </c>
      <c r="RS174">
        <f t="shared" si="5"/>
        <v>9</v>
      </c>
    </row>
    <row r="175" spans="1:487" x14ac:dyDescent="0.3">
      <c r="A175">
        <v>70162</v>
      </c>
      <c r="B175">
        <v>458</v>
      </c>
      <c r="C175">
        <v>0</v>
      </c>
      <c r="D175">
        <v>5</v>
      </c>
      <c r="E175">
        <v>14</v>
      </c>
      <c r="F175">
        <v>89</v>
      </c>
      <c r="G175">
        <v>102</v>
      </c>
      <c r="H175">
        <v>15</v>
      </c>
      <c r="I175" t="s">
        <v>6793</v>
      </c>
      <c r="J175" t="s">
        <v>6793</v>
      </c>
      <c r="O175" t="s">
        <v>6793</v>
      </c>
      <c r="P175" t="s">
        <v>7515</v>
      </c>
      <c r="Q175" t="s">
        <v>7516</v>
      </c>
      <c r="R175" t="s">
        <v>7515</v>
      </c>
      <c r="S175" t="s">
        <v>7515</v>
      </c>
      <c r="T175" t="s">
        <v>7515</v>
      </c>
      <c r="U175" t="s">
        <v>7515</v>
      </c>
      <c r="V175" t="s">
        <v>7515</v>
      </c>
      <c r="W175" t="s">
        <v>7515</v>
      </c>
      <c r="X175" t="s">
        <v>7515</v>
      </c>
      <c r="Y175" t="s">
        <v>7515</v>
      </c>
      <c r="Z175" t="s">
        <v>7515</v>
      </c>
      <c r="AA175" t="s">
        <v>7515</v>
      </c>
      <c r="AB175" t="s">
        <v>7515</v>
      </c>
      <c r="AC175" t="s">
        <v>7515</v>
      </c>
      <c r="AD175" t="s">
        <v>7515</v>
      </c>
      <c r="AE175" t="s">
        <v>7515</v>
      </c>
      <c r="AF175" t="s">
        <v>7515</v>
      </c>
      <c r="AG175" t="s">
        <v>7515</v>
      </c>
      <c r="AH175" t="s">
        <v>7515</v>
      </c>
      <c r="AI175" t="s">
        <v>6796</v>
      </c>
      <c r="AQ175" t="s">
        <v>6985</v>
      </c>
      <c r="AR175" t="s">
        <v>6793</v>
      </c>
      <c r="AS175" t="s">
        <v>6793</v>
      </c>
      <c r="AT175">
        <v>0</v>
      </c>
      <c r="AU175">
        <v>14</v>
      </c>
      <c r="AV175" t="s">
        <v>6988</v>
      </c>
      <c r="AW175" t="s">
        <v>6794</v>
      </c>
      <c r="AX175" t="s">
        <v>6793</v>
      </c>
      <c r="AY175" t="s">
        <v>6813</v>
      </c>
      <c r="AZ175" t="s">
        <v>7531</v>
      </c>
      <c r="BA175" t="s">
        <v>6991</v>
      </c>
      <c r="BC175" t="s">
        <v>6793</v>
      </c>
      <c r="BD175" t="s">
        <v>6794</v>
      </c>
      <c r="BE175" t="s">
        <v>6793</v>
      </c>
      <c r="BF175" t="s">
        <v>6793</v>
      </c>
      <c r="BG175" t="s">
        <v>6793</v>
      </c>
      <c r="BH175" t="s">
        <v>6794</v>
      </c>
      <c r="BI175" t="s">
        <v>6794</v>
      </c>
      <c r="BJ175" t="s">
        <v>6793</v>
      </c>
      <c r="BK175" t="s">
        <v>6794</v>
      </c>
      <c r="BL175" t="s">
        <v>6794</v>
      </c>
      <c r="BM175" t="s">
        <v>7021</v>
      </c>
      <c r="BN175" t="s">
        <v>7026</v>
      </c>
      <c r="BO175" t="s">
        <v>6794</v>
      </c>
      <c r="BQ175">
        <v>25</v>
      </c>
      <c r="BR175">
        <v>50</v>
      </c>
      <c r="BS175" t="s">
        <v>7519</v>
      </c>
      <c r="BT175" t="s">
        <v>7576</v>
      </c>
      <c r="BU175" t="s">
        <v>7559</v>
      </c>
      <c r="BV175" t="s">
        <v>7543</v>
      </c>
      <c r="BW175" t="s">
        <v>7516</v>
      </c>
      <c r="BX175" t="s">
        <v>7515</v>
      </c>
      <c r="BY175" t="s">
        <v>7515</v>
      </c>
      <c r="BZ175" t="s">
        <v>7515</v>
      </c>
      <c r="CA175" t="s">
        <v>7515</v>
      </c>
      <c r="CB175" t="s">
        <v>7515</v>
      </c>
      <c r="CC175" t="s">
        <v>7515</v>
      </c>
      <c r="CD175" t="s">
        <v>7515</v>
      </c>
      <c r="CE175" t="s">
        <v>7515</v>
      </c>
      <c r="CF175" t="s">
        <v>7515</v>
      </c>
      <c r="CG175" t="s">
        <v>7515</v>
      </c>
      <c r="CH175" t="s">
        <v>7515</v>
      </c>
      <c r="CI175" t="s">
        <v>6793</v>
      </c>
      <c r="CJ175" t="s">
        <v>6794</v>
      </c>
      <c r="CO175" t="s">
        <v>6793</v>
      </c>
      <c r="CP175" t="s">
        <v>6793</v>
      </c>
      <c r="CQ175" t="s">
        <v>6794</v>
      </c>
      <c r="CR175" t="s">
        <v>6794</v>
      </c>
      <c r="CS175" t="s">
        <v>6793</v>
      </c>
      <c r="CT175" t="s">
        <v>6793</v>
      </c>
      <c r="CU175" t="s">
        <v>6794</v>
      </c>
      <c r="CV175" t="s">
        <v>6793</v>
      </c>
      <c r="CW175" t="s">
        <v>6794</v>
      </c>
      <c r="CX175" t="s">
        <v>7520</v>
      </c>
      <c r="CY175" t="s">
        <v>7546</v>
      </c>
      <c r="CZ175" t="s">
        <v>7587</v>
      </c>
      <c r="DA175" t="s">
        <v>6793</v>
      </c>
      <c r="DB175">
        <v>2</v>
      </c>
      <c r="DC175">
        <v>2</v>
      </c>
      <c r="DD175">
        <v>2</v>
      </c>
      <c r="DE175" t="s">
        <v>6793</v>
      </c>
      <c r="DF175">
        <v>1</v>
      </c>
      <c r="DG175" t="s">
        <v>7595</v>
      </c>
      <c r="DH175">
        <v>2007</v>
      </c>
      <c r="DI175" t="s">
        <v>7557</v>
      </c>
      <c r="DJ175" t="s">
        <v>7597</v>
      </c>
      <c r="DK175">
        <v>2007</v>
      </c>
      <c r="EA175">
        <v>1</v>
      </c>
      <c r="EB175" t="s">
        <v>7584</v>
      </c>
      <c r="EJ175" t="s">
        <v>6794</v>
      </c>
      <c r="EP175" t="s">
        <v>6794</v>
      </c>
      <c r="OI175" t="s">
        <v>7527</v>
      </c>
      <c r="OJ175" t="s">
        <v>7527</v>
      </c>
      <c r="OK175" t="s">
        <v>7527</v>
      </c>
      <c r="OL175" t="s">
        <v>7527</v>
      </c>
      <c r="OM175" t="s">
        <v>7528</v>
      </c>
      <c r="ON175" t="s">
        <v>7529</v>
      </c>
      <c r="OO175" t="s">
        <v>7528</v>
      </c>
      <c r="OP175">
        <v>1</v>
      </c>
      <c r="OQ175" t="s">
        <v>28</v>
      </c>
      <c r="OR175" t="s">
        <v>265</v>
      </c>
      <c r="OS175">
        <v>2007</v>
      </c>
      <c r="OT175">
        <v>3</v>
      </c>
      <c r="OU175">
        <v>1</v>
      </c>
      <c r="OV175">
        <v>3</v>
      </c>
      <c r="OW175">
        <v>1</v>
      </c>
      <c r="OX175">
        <v>0</v>
      </c>
      <c r="OY175">
        <v>35</v>
      </c>
      <c r="QE175" t="s">
        <v>7516</v>
      </c>
      <c r="QF175" t="s">
        <v>7515</v>
      </c>
      <c r="QG175" t="s">
        <v>7515</v>
      </c>
      <c r="QH175" t="s">
        <v>7515</v>
      </c>
      <c r="QI175" t="s">
        <v>7515</v>
      </c>
      <c r="QJ175" t="s">
        <v>7515</v>
      </c>
      <c r="QK175" t="s">
        <v>7515</v>
      </c>
      <c r="RP175">
        <f t="shared" si="4"/>
        <v>4</v>
      </c>
      <c r="RS175">
        <f t="shared" si="5"/>
        <v>1</v>
      </c>
    </row>
    <row r="176" spans="1:487" x14ac:dyDescent="0.3">
      <c r="A176">
        <v>70163</v>
      </c>
      <c r="B176">
        <v>460</v>
      </c>
      <c r="C176">
        <v>0</v>
      </c>
      <c r="D176">
        <v>5</v>
      </c>
      <c r="E176">
        <v>13</v>
      </c>
      <c r="F176">
        <v>91</v>
      </c>
      <c r="G176">
        <v>102</v>
      </c>
      <c r="H176">
        <v>4</v>
      </c>
      <c r="I176" t="s">
        <v>6793</v>
      </c>
      <c r="J176" t="s">
        <v>6793</v>
      </c>
      <c r="O176" t="s">
        <v>6793</v>
      </c>
      <c r="P176" t="s">
        <v>7516</v>
      </c>
      <c r="Q176" t="s">
        <v>7515</v>
      </c>
      <c r="R176" t="s">
        <v>7515</v>
      </c>
      <c r="S176" t="s">
        <v>7515</v>
      </c>
      <c r="T176" t="s">
        <v>7515</v>
      </c>
      <c r="U176" t="s">
        <v>7515</v>
      </c>
      <c r="V176" t="s">
        <v>7515</v>
      </c>
      <c r="W176" t="s">
        <v>7515</v>
      </c>
      <c r="X176" t="s">
        <v>7515</v>
      </c>
      <c r="Y176" t="s">
        <v>7515</v>
      </c>
      <c r="Z176" t="s">
        <v>7515</v>
      </c>
      <c r="AA176" t="s">
        <v>7515</v>
      </c>
      <c r="AB176" t="s">
        <v>7515</v>
      </c>
      <c r="AC176" t="s">
        <v>7515</v>
      </c>
      <c r="AD176" t="s">
        <v>7515</v>
      </c>
      <c r="AE176" t="s">
        <v>7515</v>
      </c>
      <c r="AF176" t="s">
        <v>7515</v>
      </c>
      <c r="AG176" t="s">
        <v>7515</v>
      </c>
      <c r="AH176" t="s">
        <v>7515</v>
      </c>
      <c r="AI176" t="s">
        <v>7517</v>
      </c>
      <c r="AL176" t="s">
        <v>7547</v>
      </c>
      <c r="AM176" t="s">
        <v>7547</v>
      </c>
      <c r="AN176" t="s">
        <v>6845</v>
      </c>
      <c r="AQ176" t="s">
        <v>6993</v>
      </c>
      <c r="AR176" t="s">
        <v>6794</v>
      </c>
      <c r="AS176" t="s">
        <v>6794</v>
      </c>
      <c r="AT176" t="s">
        <v>6</v>
      </c>
      <c r="AU176" t="s">
        <v>6</v>
      </c>
      <c r="AV176" t="s">
        <v>7568</v>
      </c>
      <c r="AW176" t="s">
        <v>6966</v>
      </c>
      <c r="AX176" t="s">
        <v>6794</v>
      </c>
      <c r="AY176" t="s">
        <v>6813</v>
      </c>
      <c r="AZ176" t="s">
        <v>7531</v>
      </c>
      <c r="BA176" t="s">
        <v>6991</v>
      </c>
      <c r="BC176" t="s">
        <v>6794</v>
      </c>
      <c r="BD176" t="s">
        <v>6794</v>
      </c>
      <c r="BE176" t="s">
        <v>6793</v>
      </c>
      <c r="BF176" t="s">
        <v>6793</v>
      </c>
      <c r="BH176" t="s">
        <v>6794</v>
      </c>
      <c r="BI176" t="s">
        <v>6794</v>
      </c>
      <c r="BJ176" t="s">
        <v>6793</v>
      </c>
      <c r="BK176" t="s">
        <v>6794</v>
      </c>
      <c r="BL176" t="s">
        <v>6794</v>
      </c>
      <c r="BM176" t="s">
        <v>7021</v>
      </c>
      <c r="BN176" t="s">
        <v>7022</v>
      </c>
      <c r="BO176" t="s">
        <v>6794</v>
      </c>
      <c r="BQ176">
        <v>50</v>
      </c>
      <c r="BR176" t="s">
        <v>6</v>
      </c>
      <c r="BS176" t="s">
        <v>7519</v>
      </c>
      <c r="BT176" t="s">
        <v>7603</v>
      </c>
      <c r="BU176" t="s">
        <v>7559</v>
      </c>
      <c r="BV176">
        <v>10</v>
      </c>
      <c r="BW176" t="s">
        <v>7515</v>
      </c>
      <c r="BX176" t="s">
        <v>7515</v>
      </c>
      <c r="BY176" t="s">
        <v>7515</v>
      </c>
      <c r="BZ176" t="s">
        <v>7516</v>
      </c>
      <c r="CA176" t="s">
        <v>7515</v>
      </c>
      <c r="CB176" t="s">
        <v>7515</v>
      </c>
      <c r="CC176" t="s">
        <v>7515</v>
      </c>
      <c r="CD176" t="s">
        <v>7515</v>
      </c>
      <c r="CE176" t="s">
        <v>7515</v>
      </c>
      <c r="CF176" t="s">
        <v>7515</v>
      </c>
      <c r="CG176" t="s">
        <v>7515</v>
      </c>
      <c r="CH176" t="s">
        <v>7515</v>
      </c>
      <c r="CI176" t="s">
        <v>6793</v>
      </c>
      <c r="CJ176" t="s">
        <v>6794</v>
      </c>
      <c r="CO176" t="s">
        <v>6793</v>
      </c>
      <c r="CP176" t="s">
        <v>6794</v>
      </c>
      <c r="CQ176" t="s">
        <v>6794</v>
      </c>
      <c r="CR176" t="s">
        <v>6794</v>
      </c>
      <c r="CS176" t="s">
        <v>6794</v>
      </c>
      <c r="CT176" t="s">
        <v>6794</v>
      </c>
      <c r="CU176" t="s">
        <v>6794</v>
      </c>
      <c r="CV176" t="s">
        <v>6793</v>
      </c>
      <c r="CW176" t="s">
        <v>6794</v>
      </c>
      <c r="CX176" t="s">
        <v>7520</v>
      </c>
      <c r="CY176" t="s">
        <v>7521</v>
      </c>
      <c r="CZ176" t="s">
        <v>7522</v>
      </c>
      <c r="DA176" t="s">
        <v>6793</v>
      </c>
      <c r="DB176">
        <v>2</v>
      </c>
      <c r="DC176">
        <v>3</v>
      </c>
      <c r="DD176">
        <v>3</v>
      </c>
      <c r="DE176" t="s">
        <v>6794</v>
      </c>
      <c r="EA176">
        <v>2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2</v>
      </c>
      <c r="EJ176" t="s">
        <v>6794</v>
      </c>
      <c r="EP176" t="s">
        <v>6793</v>
      </c>
      <c r="NO176" t="s">
        <v>7524</v>
      </c>
      <c r="NP176" t="s">
        <v>7574</v>
      </c>
      <c r="NQ176">
        <v>2006</v>
      </c>
      <c r="NU176" t="s">
        <v>6793</v>
      </c>
      <c r="OI176" t="s">
        <v>7526</v>
      </c>
      <c r="OJ176" t="s">
        <v>6</v>
      </c>
      <c r="OK176" t="s">
        <v>7526</v>
      </c>
      <c r="OL176" t="s">
        <v>7526</v>
      </c>
      <c r="OM176" t="s">
        <v>7528</v>
      </c>
      <c r="ON176" t="s">
        <v>7529</v>
      </c>
      <c r="OO176" t="s">
        <v>7528</v>
      </c>
      <c r="OP176">
        <v>1</v>
      </c>
      <c r="OQ176" t="s">
        <v>28</v>
      </c>
      <c r="OR176" t="s">
        <v>7549</v>
      </c>
      <c r="OS176">
        <v>2006</v>
      </c>
      <c r="OT176">
        <v>3</v>
      </c>
      <c r="OU176">
        <v>1</v>
      </c>
      <c r="OV176">
        <v>3</v>
      </c>
      <c r="OW176">
        <v>0</v>
      </c>
      <c r="OX176">
        <v>1</v>
      </c>
      <c r="OY176">
        <v>35</v>
      </c>
      <c r="OZ176" t="s">
        <v>7516</v>
      </c>
      <c r="PA176" t="s">
        <v>7515</v>
      </c>
      <c r="PB176" t="s">
        <v>7515</v>
      </c>
      <c r="PC176" t="s">
        <v>7515</v>
      </c>
      <c r="PD176" t="s">
        <v>7515</v>
      </c>
      <c r="PE176" t="s">
        <v>7515</v>
      </c>
      <c r="PF176" t="s">
        <v>7515</v>
      </c>
      <c r="PG176" t="s">
        <v>7515</v>
      </c>
      <c r="PH176" t="s">
        <v>7515</v>
      </c>
      <c r="PI176" t="s">
        <v>7515</v>
      </c>
      <c r="PJ176" t="s">
        <v>7515</v>
      </c>
      <c r="PK176" t="s">
        <v>7515</v>
      </c>
      <c r="PL176" t="s">
        <v>7515</v>
      </c>
      <c r="PM176" t="s">
        <v>7515</v>
      </c>
      <c r="PN176" t="s">
        <v>7515</v>
      </c>
      <c r="PO176" t="s">
        <v>7515</v>
      </c>
      <c r="PP176" t="s">
        <v>7515</v>
      </c>
      <c r="PQ176" t="s">
        <v>7515</v>
      </c>
      <c r="PR176" t="s">
        <v>7515</v>
      </c>
      <c r="PS176" t="s">
        <v>7515</v>
      </c>
      <c r="PT176" t="s">
        <v>7515</v>
      </c>
      <c r="PU176" t="s">
        <v>7515</v>
      </c>
      <c r="PV176" t="s">
        <v>7515</v>
      </c>
      <c r="PW176" t="s">
        <v>7515</v>
      </c>
      <c r="PX176" t="s">
        <v>7515</v>
      </c>
      <c r="PY176" t="s">
        <v>7515</v>
      </c>
      <c r="PZ176" t="s">
        <v>7515</v>
      </c>
      <c r="QA176" t="s">
        <v>7515</v>
      </c>
      <c r="QB176" t="s">
        <v>7515</v>
      </c>
      <c r="QC176" t="s">
        <v>7515</v>
      </c>
      <c r="QE176">
        <v>-5</v>
      </c>
      <c r="QF176">
        <v>-5</v>
      </c>
      <c r="QG176">
        <v>-5</v>
      </c>
      <c r="QH176">
        <v>-5</v>
      </c>
      <c r="QI176">
        <v>-5</v>
      </c>
      <c r="QJ176">
        <v>-5</v>
      </c>
      <c r="QK176">
        <v>-5</v>
      </c>
      <c r="RP176">
        <f t="shared" si="4"/>
        <v>-1</v>
      </c>
      <c r="RS176">
        <f t="shared" si="5"/>
        <v>1</v>
      </c>
    </row>
    <row r="177" spans="1:487" x14ac:dyDescent="0.3">
      <c r="A177">
        <v>70164</v>
      </c>
      <c r="B177">
        <v>461</v>
      </c>
      <c r="C177">
        <v>0</v>
      </c>
      <c r="D177">
        <v>5</v>
      </c>
      <c r="E177">
        <v>16</v>
      </c>
      <c r="F177">
        <v>97</v>
      </c>
      <c r="G177">
        <v>102</v>
      </c>
      <c r="H177">
        <v>16</v>
      </c>
      <c r="I177" t="s">
        <v>6793</v>
      </c>
      <c r="J177" t="s">
        <v>6793</v>
      </c>
      <c r="O177" t="s">
        <v>6793</v>
      </c>
      <c r="P177" t="s">
        <v>7515</v>
      </c>
      <c r="Q177" t="s">
        <v>7515</v>
      </c>
      <c r="R177" t="s">
        <v>7515</v>
      </c>
      <c r="S177" t="s">
        <v>7515</v>
      </c>
      <c r="T177" t="s">
        <v>7515</v>
      </c>
      <c r="U177" t="s">
        <v>7515</v>
      </c>
      <c r="V177" t="s">
        <v>7515</v>
      </c>
      <c r="W177" t="s">
        <v>7515</v>
      </c>
      <c r="X177" t="s">
        <v>7515</v>
      </c>
      <c r="Y177" t="s">
        <v>7515</v>
      </c>
      <c r="Z177" t="s">
        <v>7515</v>
      </c>
      <c r="AA177" t="s">
        <v>7515</v>
      </c>
      <c r="AB177" t="s">
        <v>7515</v>
      </c>
      <c r="AC177" t="s">
        <v>7515</v>
      </c>
      <c r="AD177" t="s">
        <v>7515</v>
      </c>
      <c r="AE177" t="s">
        <v>7515</v>
      </c>
      <c r="AF177" t="s">
        <v>7516</v>
      </c>
      <c r="AG177" t="s">
        <v>7515</v>
      </c>
      <c r="AH177" t="s">
        <v>7515</v>
      </c>
      <c r="AI177" t="s">
        <v>7517</v>
      </c>
      <c r="AL177">
        <v>0</v>
      </c>
      <c r="AM177">
        <v>15</v>
      </c>
      <c r="AN177" t="s">
        <v>6845</v>
      </c>
      <c r="AQ177" t="s">
        <v>6757</v>
      </c>
      <c r="AR177" t="s">
        <v>6793</v>
      </c>
      <c r="AS177" t="s">
        <v>6793</v>
      </c>
      <c r="AT177" t="s">
        <v>6</v>
      </c>
      <c r="AU177" t="s">
        <v>6</v>
      </c>
      <c r="AV177" t="s">
        <v>6988</v>
      </c>
      <c r="AW177" t="s">
        <v>6793</v>
      </c>
      <c r="AX177" t="s">
        <v>6794</v>
      </c>
      <c r="AY177" t="s">
        <v>6813</v>
      </c>
      <c r="AZ177" t="s">
        <v>7562</v>
      </c>
      <c r="BA177" t="s">
        <v>6991</v>
      </c>
      <c r="BC177" t="s">
        <v>6794</v>
      </c>
      <c r="BD177" t="s">
        <v>6794</v>
      </c>
      <c r="BE177" t="s">
        <v>6794</v>
      </c>
      <c r="BF177" t="s">
        <v>6794</v>
      </c>
      <c r="BG177" t="s">
        <v>6794</v>
      </c>
      <c r="BH177" t="s">
        <v>6793</v>
      </c>
      <c r="BI177" t="s">
        <v>6793</v>
      </c>
      <c r="BJ177" t="s">
        <v>6794</v>
      </c>
      <c r="BK177" t="s">
        <v>6794</v>
      </c>
      <c r="BL177" t="s">
        <v>6794</v>
      </c>
      <c r="BM177" t="s">
        <v>7025</v>
      </c>
      <c r="BN177" t="s">
        <v>7022</v>
      </c>
      <c r="BO177" t="s">
        <v>6794</v>
      </c>
      <c r="BQ177">
        <v>20</v>
      </c>
      <c r="BR177" t="s">
        <v>6</v>
      </c>
      <c r="BS177" t="s">
        <v>7519</v>
      </c>
      <c r="BT177" t="s">
        <v>6</v>
      </c>
      <c r="BU177" t="s">
        <v>7559</v>
      </c>
      <c r="BV177" t="s">
        <v>7535</v>
      </c>
      <c r="BW177" t="s">
        <v>7516</v>
      </c>
      <c r="BX177" t="s">
        <v>7515</v>
      </c>
      <c r="BY177" t="s">
        <v>7515</v>
      </c>
      <c r="BZ177" t="s">
        <v>7515</v>
      </c>
      <c r="CA177" t="s">
        <v>7515</v>
      </c>
      <c r="CB177" t="s">
        <v>7515</v>
      </c>
      <c r="CC177" t="s">
        <v>7515</v>
      </c>
      <c r="CD177" t="s">
        <v>7515</v>
      </c>
      <c r="CE177" t="s">
        <v>7515</v>
      </c>
      <c r="CF177" t="s">
        <v>7515</v>
      </c>
      <c r="CG177" t="s">
        <v>7515</v>
      </c>
      <c r="CH177" t="s">
        <v>7515</v>
      </c>
      <c r="CI177" t="s">
        <v>6793</v>
      </c>
      <c r="CJ177" t="s">
        <v>6793</v>
      </c>
      <c r="CO177" t="s">
        <v>6793</v>
      </c>
      <c r="CP177" t="s">
        <v>6794</v>
      </c>
      <c r="CQ177" t="s">
        <v>6794</v>
      </c>
      <c r="CR177" t="s">
        <v>6793</v>
      </c>
      <c r="CS177" t="s">
        <v>6793</v>
      </c>
      <c r="CT177" t="s">
        <v>6794</v>
      </c>
      <c r="CU177" t="s">
        <v>6794</v>
      </c>
      <c r="CV177" t="s">
        <v>6793</v>
      </c>
      <c r="CW177" t="s">
        <v>6794</v>
      </c>
      <c r="CX177" t="s">
        <v>7520</v>
      </c>
      <c r="CY177" t="s">
        <v>7521</v>
      </c>
      <c r="CZ177" t="s">
        <v>7522</v>
      </c>
      <c r="DA177" t="s">
        <v>6793</v>
      </c>
      <c r="DB177">
        <v>3</v>
      </c>
      <c r="DC177">
        <v>3</v>
      </c>
      <c r="DD177">
        <v>3</v>
      </c>
      <c r="DE177" t="s">
        <v>6793</v>
      </c>
      <c r="DF177">
        <v>1</v>
      </c>
      <c r="DG177" t="s">
        <v>7597</v>
      </c>
      <c r="DH177">
        <v>2005</v>
      </c>
      <c r="DI177" t="s">
        <v>7577</v>
      </c>
      <c r="DJ177" t="s">
        <v>6</v>
      </c>
      <c r="DK177" t="s">
        <v>6</v>
      </c>
      <c r="EA177">
        <v>3</v>
      </c>
      <c r="EC177">
        <v>0</v>
      </c>
      <c r="ED177">
        <v>1</v>
      </c>
      <c r="EE177">
        <v>0</v>
      </c>
      <c r="EF177">
        <v>0</v>
      </c>
      <c r="EG177">
        <v>1</v>
      </c>
      <c r="EH177">
        <v>1</v>
      </c>
      <c r="EI177">
        <v>0</v>
      </c>
      <c r="EJ177" t="s">
        <v>6794</v>
      </c>
      <c r="EP177" t="s">
        <v>6794</v>
      </c>
      <c r="OI177" t="s">
        <v>7526</v>
      </c>
      <c r="OJ177" t="s">
        <v>7527</v>
      </c>
      <c r="OK177" t="s">
        <v>7527</v>
      </c>
      <c r="OL177" t="s">
        <v>7527</v>
      </c>
      <c r="OM177" t="s">
        <v>7528</v>
      </c>
      <c r="ON177" t="s">
        <v>7529</v>
      </c>
      <c r="OO177" t="s">
        <v>7528</v>
      </c>
      <c r="OP177">
        <v>1</v>
      </c>
      <c r="OQ177" t="s">
        <v>28</v>
      </c>
      <c r="OR177" t="s">
        <v>265</v>
      </c>
      <c r="OS177">
        <v>2006</v>
      </c>
      <c r="OT177">
        <v>11</v>
      </c>
      <c r="OU177">
        <v>1</v>
      </c>
      <c r="OV177">
        <v>11</v>
      </c>
      <c r="OW177">
        <v>0</v>
      </c>
      <c r="OX177">
        <v>1</v>
      </c>
      <c r="OY177">
        <v>35</v>
      </c>
      <c r="QE177" t="s">
        <v>7516</v>
      </c>
      <c r="QF177" t="s">
        <v>7515</v>
      </c>
      <c r="QG177" t="s">
        <v>7515</v>
      </c>
      <c r="QH177" t="s">
        <v>7515</v>
      </c>
      <c r="QI177" t="s">
        <v>7515</v>
      </c>
      <c r="QJ177" t="s">
        <v>7515</v>
      </c>
      <c r="QK177" t="s">
        <v>7515</v>
      </c>
      <c r="RP177">
        <f t="shared" si="4"/>
        <v>-1</v>
      </c>
      <c r="RS177">
        <f t="shared" si="5"/>
        <v>4</v>
      </c>
    </row>
    <row r="178" spans="1:487" x14ac:dyDescent="0.3">
      <c r="A178">
        <v>70165</v>
      </c>
      <c r="B178">
        <v>465</v>
      </c>
      <c r="C178">
        <v>0</v>
      </c>
      <c r="D178">
        <v>5</v>
      </c>
      <c r="E178">
        <v>13</v>
      </c>
      <c r="F178">
        <v>77</v>
      </c>
      <c r="G178">
        <v>102</v>
      </c>
      <c r="H178">
        <v>9</v>
      </c>
      <c r="I178" t="s">
        <v>6793</v>
      </c>
      <c r="J178" t="s">
        <v>6793</v>
      </c>
      <c r="O178" t="s">
        <v>6793</v>
      </c>
      <c r="P178" t="s">
        <v>7515</v>
      </c>
      <c r="Q178" t="s">
        <v>7516</v>
      </c>
      <c r="R178" t="s">
        <v>7515</v>
      </c>
      <c r="S178" t="s">
        <v>7515</v>
      </c>
      <c r="T178" t="s">
        <v>7515</v>
      </c>
      <c r="U178" t="s">
        <v>7515</v>
      </c>
      <c r="V178" t="s">
        <v>7515</v>
      </c>
      <c r="W178" t="s">
        <v>7515</v>
      </c>
      <c r="X178" t="s">
        <v>7515</v>
      </c>
      <c r="Y178" t="s">
        <v>7515</v>
      </c>
      <c r="Z178" t="s">
        <v>7515</v>
      </c>
      <c r="AA178" t="s">
        <v>7515</v>
      </c>
      <c r="AB178" t="s">
        <v>7515</v>
      </c>
      <c r="AC178" t="s">
        <v>7515</v>
      </c>
      <c r="AD178" t="s">
        <v>7515</v>
      </c>
      <c r="AE178" t="s">
        <v>7515</v>
      </c>
      <c r="AF178" t="s">
        <v>7515</v>
      </c>
      <c r="AG178" t="s">
        <v>7515</v>
      </c>
      <c r="AH178" t="s">
        <v>7515</v>
      </c>
      <c r="AI178" t="s">
        <v>6796</v>
      </c>
      <c r="AQ178" t="s">
        <v>6985</v>
      </c>
      <c r="AR178" t="s">
        <v>6794</v>
      </c>
      <c r="AS178" t="s">
        <v>6794</v>
      </c>
      <c r="AT178">
        <v>0</v>
      </c>
      <c r="AU178">
        <v>25</v>
      </c>
      <c r="AV178" t="s">
        <v>6988</v>
      </c>
      <c r="AW178" t="s">
        <v>6793</v>
      </c>
      <c r="AX178" t="s">
        <v>6794</v>
      </c>
      <c r="AY178" t="s">
        <v>6</v>
      </c>
      <c r="BA178" t="s">
        <v>6991</v>
      </c>
      <c r="BC178" t="s">
        <v>6794</v>
      </c>
      <c r="BD178" t="s">
        <v>6794</v>
      </c>
      <c r="BE178" t="s">
        <v>6794</v>
      </c>
      <c r="BF178" t="s">
        <v>6794</v>
      </c>
      <c r="BG178" t="s">
        <v>6794</v>
      </c>
      <c r="BH178" t="s">
        <v>6794</v>
      </c>
      <c r="BI178" t="s">
        <v>6793</v>
      </c>
      <c r="BJ178" t="s">
        <v>6794</v>
      </c>
      <c r="BK178" t="s">
        <v>6793</v>
      </c>
      <c r="BL178" t="s">
        <v>6794</v>
      </c>
      <c r="BM178" t="s">
        <v>7024</v>
      </c>
      <c r="BN178" t="s">
        <v>6</v>
      </c>
      <c r="BO178" t="s">
        <v>6794</v>
      </c>
      <c r="BQ178">
        <v>10</v>
      </c>
      <c r="BR178">
        <v>30</v>
      </c>
      <c r="BS178" t="s">
        <v>7533</v>
      </c>
      <c r="BT178" t="s">
        <v>7601</v>
      </c>
      <c r="BU178" t="s">
        <v>7559</v>
      </c>
      <c r="BV178" t="s">
        <v>7543</v>
      </c>
      <c r="BW178" t="s">
        <v>7515</v>
      </c>
      <c r="BX178" t="s">
        <v>7515</v>
      </c>
      <c r="BY178" t="s">
        <v>7515</v>
      </c>
      <c r="BZ178" t="s">
        <v>7516</v>
      </c>
      <c r="CA178" t="s">
        <v>7515</v>
      </c>
      <c r="CB178" t="s">
        <v>7515</v>
      </c>
      <c r="CC178" t="s">
        <v>7515</v>
      </c>
      <c r="CD178" t="s">
        <v>7515</v>
      </c>
      <c r="CE178" t="s">
        <v>7515</v>
      </c>
      <c r="CF178" t="s">
        <v>7515</v>
      </c>
      <c r="CG178" t="s">
        <v>7515</v>
      </c>
      <c r="CH178" t="s">
        <v>7515</v>
      </c>
      <c r="CI178" t="s">
        <v>6793</v>
      </c>
      <c r="CJ178" t="s">
        <v>6794</v>
      </c>
      <c r="CO178" t="s">
        <v>6793</v>
      </c>
      <c r="CP178" t="s">
        <v>6793</v>
      </c>
      <c r="CQ178" t="s">
        <v>6794</v>
      </c>
      <c r="CR178" t="s">
        <v>6793</v>
      </c>
      <c r="CS178" t="s">
        <v>6794</v>
      </c>
      <c r="CT178" t="s">
        <v>6793</v>
      </c>
      <c r="CU178" t="s">
        <v>6794</v>
      </c>
      <c r="CV178" t="s">
        <v>6794</v>
      </c>
      <c r="CW178" t="s">
        <v>6794</v>
      </c>
      <c r="CX178" t="s">
        <v>31</v>
      </c>
      <c r="CY178" t="s">
        <v>7521</v>
      </c>
      <c r="CZ178" t="s">
        <v>7522</v>
      </c>
      <c r="DA178" t="s">
        <v>6793</v>
      </c>
      <c r="DB178">
        <v>1</v>
      </c>
      <c r="DC178">
        <v>1</v>
      </c>
      <c r="DD178">
        <v>1</v>
      </c>
      <c r="DE178" t="s">
        <v>6794</v>
      </c>
      <c r="EA178">
        <v>1</v>
      </c>
      <c r="EB178" t="s">
        <v>7523</v>
      </c>
      <c r="EJ178" t="s">
        <v>6794</v>
      </c>
      <c r="EP178" t="s">
        <v>6794</v>
      </c>
      <c r="OI178" t="s">
        <v>7582</v>
      </c>
      <c r="OJ178" t="s">
        <v>7526</v>
      </c>
      <c r="OK178" t="s">
        <v>6857</v>
      </c>
      <c r="OL178" t="s">
        <v>7526</v>
      </c>
      <c r="OM178" t="s">
        <v>7528</v>
      </c>
      <c r="ON178" t="s">
        <v>7529</v>
      </c>
      <c r="OO178" t="s">
        <v>7528</v>
      </c>
      <c r="OP178">
        <v>1</v>
      </c>
      <c r="OQ178" t="s">
        <v>28</v>
      </c>
      <c r="OR178" t="s">
        <v>212</v>
      </c>
      <c r="OS178">
        <v>2007</v>
      </c>
      <c r="OT178">
        <v>9</v>
      </c>
      <c r="OU178">
        <v>1</v>
      </c>
      <c r="OV178">
        <v>9</v>
      </c>
      <c r="OW178">
        <v>1</v>
      </c>
      <c r="OX178">
        <v>0</v>
      </c>
      <c r="OY178">
        <v>35</v>
      </c>
      <c r="QE178" t="s">
        <v>7515</v>
      </c>
      <c r="QF178" t="s">
        <v>7515</v>
      </c>
      <c r="QG178" t="s">
        <v>7516</v>
      </c>
      <c r="QH178" t="s">
        <v>7515</v>
      </c>
      <c r="QI178" t="s">
        <v>7515</v>
      </c>
      <c r="QJ178" t="s">
        <v>7515</v>
      </c>
      <c r="QK178" t="s">
        <v>7515</v>
      </c>
      <c r="RP178">
        <f t="shared" si="4"/>
        <v>2</v>
      </c>
      <c r="RS178">
        <f t="shared" si="5"/>
        <v>3</v>
      </c>
    </row>
    <row r="179" spans="1:487" x14ac:dyDescent="0.3">
      <c r="A179">
        <v>70166</v>
      </c>
      <c r="B179">
        <v>466</v>
      </c>
      <c r="C179">
        <v>0</v>
      </c>
      <c r="D179">
        <v>5</v>
      </c>
      <c r="E179">
        <v>16</v>
      </c>
      <c r="F179">
        <v>122</v>
      </c>
      <c r="G179">
        <v>102</v>
      </c>
      <c r="H179">
        <v>9</v>
      </c>
      <c r="I179" t="s">
        <v>6793</v>
      </c>
      <c r="J179" t="s">
        <v>6793</v>
      </c>
      <c r="O179" t="s">
        <v>6793</v>
      </c>
      <c r="P179" t="s">
        <v>7515</v>
      </c>
      <c r="Q179" t="s">
        <v>7515</v>
      </c>
      <c r="R179" t="s">
        <v>7516</v>
      </c>
      <c r="S179" t="s">
        <v>7515</v>
      </c>
      <c r="T179" t="s">
        <v>7515</v>
      </c>
      <c r="U179" t="s">
        <v>7515</v>
      </c>
      <c r="V179" t="s">
        <v>7515</v>
      </c>
      <c r="W179" t="s">
        <v>7515</v>
      </c>
      <c r="X179" t="s">
        <v>7515</v>
      </c>
      <c r="Y179" t="s">
        <v>7515</v>
      </c>
      <c r="Z179" t="s">
        <v>7515</v>
      </c>
      <c r="AA179" t="s">
        <v>7515</v>
      </c>
      <c r="AB179" t="s">
        <v>7515</v>
      </c>
      <c r="AC179" t="s">
        <v>7515</v>
      </c>
      <c r="AD179" t="s">
        <v>7515</v>
      </c>
      <c r="AE179" t="s">
        <v>7515</v>
      </c>
      <c r="AF179" t="s">
        <v>7515</v>
      </c>
      <c r="AG179" t="s">
        <v>7515</v>
      </c>
      <c r="AH179" t="s">
        <v>7515</v>
      </c>
      <c r="AI179" t="s">
        <v>6796</v>
      </c>
      <c r="AQ179" t="s">
        <v>6985</v>
      </c>
      <c r="AR179" t="s">
        <v>6793</v>
      </c>
      <c r="AS179" t="s">
        <v>6793</v>
      </c>
      <c r="AT179">
        <v>0</v>
      </c>
      <c r="AU179">
        <v>7</v>
      </c>
      <c r="AV179" t="s">
        <v>6988</v>
      </c>
      <c r="AW179" t="s">
        <v>6793</v>
      </c>
      <c r="AX179" t="s">
        <v>6794</v>
      </c>
      <c r="AY179" t="s">
        <v>6813</v>
      </c>
      <c r="AZ179" t="s">
        <v>7531</v>
      </c>
      <c r="BA179" t="s">
        <v>7518</v>
      </c>
      <c r="BC179" t="s">
        <v>6793</v>
      </c>
      <c r="BD179" t="s">
        <v>6794</v>
      </c>
      <c r="BE179" t="s">
        <v>6793</v>
      </c>
      <c r="BF179" t="s">
        <v>6793</v>
      </c>
      <c r="BG179" t="s">
        <v>6793</v>
      </c>
      <c r="BH179" t="s">
        <v>6794</v>
      </c>
      <c r="BI179" t="s">
        <v>6794</v>
      </c>
      <c r="BJ179" t="s">
        <v>6794</v>
      </c>
      <c r="BK179" t="s">
        <v>6794</v>
      </c>
      <c r="BL179" t="s">
        <v>6794</v>
      </c>
      <c r="BM179" t="s">
        <v>7029</v>
      </c>
      <c r="BN179" t="s">
        <v>7021</v>
      </c>
      <c r="BO179" t="s">
        <v>6794</v>
      </c>
      <c r="BQ179">
        <v>75</v>
      </c>
      <c r="BR179" t="s">
        <v>6</v>
      </c>
      <c r="BS179" t="s">
        <v>7533</v>
      </c>
      <c r="BT179" t="s">
        <v>7576</v>
      </c>
      <c r="BU179" t="s">
        <v>7559</v>
      </c>
      <c r="BV179" t="s">
        <v>7561</v>
      </c>
      <c r="BW179" t="s">
        <v>7516</v>
      </c>
      <c r="BX179" t="s">
        <v>7515</v>
      </c>
      <c r="BY179" t="s">
        <v>7515</v>
      </c>
      <c r="BZ179" t="s">
        <v>7515</v>
      </c>
      <c r="CA179" t="s">
        <v>7515</v>
      </c>
      <c r="CB179" t="s">
        <v>7515</v>
      </c>
      <c r="CC179" t="s">
        <v>7515</v>
      </c>
      <c r="CD179" t="s">
        <v>7515</v>
      </c>
      <c r="CE179" t="s">
        <v>7515</v>
      </c>
      <c r="CF179" t="s">
        <v>7515</v>
      </c>
      <c r="CG179" t="s">
        <v>7515</v>
      </c>
      <c r="CH179" t="s">
        <v>7515</v>
      </c>
      <c r="CI179" t="s">
        <v>6794</v>
      </c>
      <c r="CJ179" t="s">
        <v>6793</v>
      </c>
      <c r="CO179" t="s">
        <v>6793</v>
      </c>
      <c r="CP179" t="s">
        <v>6793</v>
      </c>
      <c r="CQ179" t="s">
        <v>6794</v>
      </c>
      <c r="CR179" t="s">
        <v>6793</v>
      </c>
      <c r="CS179" t="s">
        <v>6793</v>
      </c>
      <c r="CT179" t="s">
        <v>6794</v>
      </c>
      <c r="CU179" t="s">
        <v>6794</v>
      </c>
      <c r="CV179" t="s">
        <v>6793</v>
      </c>
      <c r="CW179" t="s">
        <v>6794</v>
      </c>
      <c r="CX179" t="s">
        <v>7520</v>
      </c>
      <c r="CY179" t="s">
        <v>7521</v>
      </c>
      <c r="CZ179" t="s">
        <v>7522</v>
      </c>
      <c r="DA179" t="s">
        <v>6793</v>
      </c>
      <c r="DB179">
        <v>2</v>
      </c>
      <c r="DC179">
        <v>3</v>
      </c>
      <c r="DD179">
        <v>3</v>
      </c>
      <c r="DE179" t="s">
        <v>6793</v>
      </c>
      <c r="DF179">
        <v>2</v>
      </c>
      <c r="DG179" t="s">
        <v>7574</v>
      </c>
      <c r="DH179">
        <v>2005</v>
      </c>
      <c r="DI179" t="s">
        <v>7557</v>
      </c>
      <c r="DJ179" t="s">
        <v>7590</v>
      </c>
      <c r="DK179">
        <v>2005</v>
      </c>
      <c r="DL179" t="s">
        <v>7606</v>
      </c>
      <c r="DM179">
        <v>2006</v>
      </c>
      <c r="DN179" t="s">
        <v>7577</v>
      </c>
      <c r="DO179" t="s">
        <v>7572</v>
      </c>
      <c r="DP179">
        <v>2006</v>
      </c>
      <c r="EA179">
        <v>3</v>
      </c>
      <c r="EC179">
        <v>0</v>
      </c>
      <c r="ED179">
        <v>1</v>
      </c>
      <c r="EE179">
        <v>0</v>
      </c>
      <c r="EF179">
        <v>2</v>
      </c>
      <c r="EG179">
        <v>0</v>
      </c>
      <c r="EH179">
        <v>0</v>
      </c>
      <c r="EI179">
        <v>0</v>
      </c>
      <c r="EJ179" t="s">
        <v>6793</v>
      </c>
      <c r="EK179" t="s">
        <v>7573</v>
      </c>
      <c r="EM179">
        <v>1</v>
      </c>
      <c r="EN179">
        <v>2006</v>
      </c>
      <c r="EP179" t="s">
        <v>6793</v>
      </c>
      <c r="EQ179" t="s">
        <v>7538</v>
      </c>
      <c r="ER179" t="s">
        <v>7572</v>
      </c>
      <c r="ES179">
        <v>2005</v>
      </c>
      <c r="EW179" t="s">
        <v>6793</v>
      </c>
      <c r="LS179" t="s">
        <v>7538</v>
      </c>
      <c r="LT179" t="s">
        <v>7572</v>
      </c>
      <c r="LU179">
        <v>2006</v>
      </c>
      <c r="LW179" t="s">
        <v>7527</v>
      </c>
      <c r="LY179" t="s">
        <v>6794</v>
      </c>
      <c r="LZ179" t="s">
        <v>6794</v>
      </c>
      <c r="OI179" t="s">
        <v>7526</v>
      </c>
      <c r="OJ179" t="s">
        <v>7526</v>
      </c>
      <c r="OK179" t="s">
        <v>7526</v>
      </c>
      <c r="OL179" t="s">
        <v>7526</v>
      </c>
      <c r="OM179" t="s">
        <v>7528</v>
      </c>
      <c r="ON179" t="s">
        <v>7539</v>
      </c>
      <c r="OO179" t="s">
        <v>7528</v>
      </c>
      <c r="OP179">
        <v>1</v>
      </c>
      <c r="OQ179" t="s">
        <v>28</v>
      </c>
      <c r="OR179" t="s">
        <v>212</v>
      </c>
      <c r="OS179">
        <v>2007</v>
      </c>
      <c r="OT179">
        <v>3</v>
      </c>
      <c r="OU179">
        <v>1</v>
      </c>
      <c r="OV179">
        <v>3</v>
      </c>
      <c r="OW179">
        <v>1</v>
      </c>
      <c r="OX179">
        <v>0</v>
      </c>
      <c r="OY179">
        <v>35</v>
      </c>
      <c r="OZ179" t="s">
        <v>7515</v>
      </c>
      <c r="PA179" t="s">
        <v>7516</v>
      </c>
      <c r="PB179" t="s">
        <v>7515</v>
      </c>
      <c r="PC179" t="s">
        <v>7515</v>
      </c>
      <c r="PD179" t="s">
        <v>7515</v>
      </c>
      <c r="PE179" t="s">
        <v>7515</v>
      </c>
      <c r="PF179" t="s">
        <v>7515</v>
      </c>
      <c r="PG179" t="s">
        <v>7515</v>
      </c>
      <c r="PH179" t="s">
        <v>7515</v>
      </c>
      <c r="PI179" t="s">
        <v>7515</v>
      </c>
      <c r="PJ179" t="s">
        <v>7515</v>
      </c>
      <c r="PK179" t="s">
        <v>7515</v>
      </c>
      <c r="PL179" t="s">
        <v>7515</v>
      </c>
      <c r="PM179" t="s">
        <v>7515</v>
      </c>
      <c r="PN179" t="s">
        <v>7515</v>
      </c>
      <c r="PO179" t="s">
        <v>7515</v>
      </c>
      <c r="PP179" t="s">
        <v>7515</v>
      </c>
      <c r="PQ179" t="s">
        <v>7515</v>
      </c>
      <c r="PR179" t="s">
        <v>7515</v>
      </c>
      <c r="PS179" t="s">
        <v>7515</v>
      </c>
      <c r="PT179" t="s">
        <v>7515</v>
      </c>
      <c r="PU179" t="s">
        <v>7515</v>
      </c>
      <c r="PV179" t="s">
        <v>7515</v>
      </c>
      <c r="PW179" t="s">
        <v>7515</v>
      </c>
      <c r="PX179" t="s">
        <v>7516</v>
      </c>
      <c r="PY179" t="s">
        <v>7515</v>
      </c>
      <c r="PZ179" t="s">
        <v>7515</v>
      </c>
      <c r="QA179" t="s">
        <v>7515</v>
      </c>
      <c r="QB179" t="s">
        <v>7515</v>
      </c>
      <c r="QC179" t="s">
        <v>7515</v>
      </c>
      <c r="QE179">
        <v>-5</v>
      </c>
      <c r="QF179">
        <v>-5</v>
      </c>
      <c r="QG179">
        <v>-5</v>
      </c>
      <c r="QH179">
        <v>-5</v>
      </c>
      <c r="QI179">
        <v>-5</v>
      </c>
      <c r="QJ179">
        <v>-5</v>
      </c>
      <c r="QK179">
        <v>-5</v>
      </c>
      <c r="RP179">
        <f t="shared" si="4"/>
        <v>5</v>
      </c>
      <c r="RS179">
        <f t="shared" si="5"/>
        <v>8</v>
      </c>
    </row>
    <row r="180" spans="1:487" x14ac:dyDescent="0.3">
      <c r="A180">
        <v>70167</v>
      </c>
      <c r="B180">
        <v>467</v>
      </c>
      <c r="C180">
        <v>0</v>
      </c>
      <c r="D180">
        <v>5</v>
      </c>
      <c r="E180">
        <v>15</v>
      </c>
      <c r="F180">
        <v>95</v>
      </c>
      <c r="G180">
        <v>102</v>
      </c>
      <c r="H180">
        <v>9</v>
      </c>
      <c r="I180" t="s">
        <v>6793</v>
      </c>
      <c r="J180" t="s">
        <v>6793</v>
      </c>
      <c r="O180" t="s">
        <v>6793</v>
      </c>
      <c r="P180" t="s">
        <v>7515</v>
      </c>
      <c r="Q180" t="s">
        <v>7515</v>
      </c>
      <c r="R180" t="s">
        <v>7515</v>
      </c>
      <c r="S180" t="s">
        <v>7515</v>
      </c>
      <c r="T180" t="s">
        <v>7515</v>
      </c>
      <c r="U180" t="s">
        <v>7515</v>
      </c>
      <c r="V180" t="s">
        <v>7515</v>
      </c>
      <c r="W180" t="s">
        <v>7515</v>
      </c>
      <c r="X180" t="s">
        <v>7515</v>
      </c>
      <c r="Y180" t="s">
        <v>7515</v>
      </c>
      <c r="Z180" t="s">
        <v>7515</v>
      </c>
      <c r="AA180" t="s">
        <v>7515</v>
      </c>
      <c r="AB180" t="s">
        <v>7515</v>
      </c>
      <c r="AC180" t="s">
        <v>7515</v>
      </c>
      <c r="AD180" t="s">
        <v>7515</v>
      </c>
      <c r="AE180" t="s">
        <v>7516</v>
      </c>
      <c r="AF180" t="s">
        <v>7515</v>
      </c>
      <c r="AG180" t="s">
        <v>7515</v>
      </c>
      <c r="AH180" t="s">
        <v>7515</v>
      </c>
      <c r="AI180" t="s">
        <v>6796</v>
      </c>
      <c r="AQ180" t="s">
        <v>6985</v>
      </c>
      <c r="AR180" t="s">
        <v>6793</v>
      </c>
      <c r="AS180" t="s">
        <v>6794</v>
      </c>
      <c r="AT180">
        <v>0</v>
      </c>
      <c r="AU180">
        <v>10</v>
      </c>
      <c r="AV180" t="s">
        <v>6988</v>
      </c>
      <c r="AW180" t="s">
        <v>6794</v>
      </c>
      <c r="AX180" t="s">
        <v>6794</v>
      </c>
      <c r="AY180" t="s">
        <v>6813</v>
      </c>
      <c r="AZ180" t="s">
        <v>7531</v>
      </c>
      <c r="BA180" t="s">
        <v>6991</v>
      </c>
      <c r="BC180" t="s">
        <v>6794</v>
      </c>
      <c r="BD180" t="s">
        <v>6794</v>
      </c>
      <c r="BE180" t="s">
        <v>6793</v>
      </c>
      <c r="BF180" t="s">
        <v>6793</v>
      </c>
      <c r="BG180" t="s">
        <v>6794</v>
      </c>
      <c r="BH180" t="s">
        <v>6794</v>
      </c>
      <c r="BI180" t="s">
        <v>6794</v>
      </c>
      <c r="BJ180" t="s">
        <v>6794</v>
      </c>
      <c r="BK180" t="s">
        <v>6794</v>
      </c>
      <c r="BL180" t="s">
        <v>6794</v>
      </c>
      <c r="BM180" t="s">
        <v>7024</v>
      </c>
      <c r="BN180" t="s">
        <v>7021</v>
      </c>
      <c r="BO180" t="s">
        <v>6794</v>
      </c>
      <c r="BQ180">
        <v>100</v>
      </c>
      <c r="BR180">
        <v>50</v>
      </c>
      <c r="BS180" t="s">
        <v>7519</v>
      </c>
      <c r="BT180" t="s">
        <v>6</v>
      </c>
      <c r="BU180" t="s">
        <v>7559</v>
      </c>
      <c r="BV180" t="s">
        <v>7569</v>
      </c>
      <c r="BW180" t="s">
        <v>7516</v>
      </c>
      <c r="BX180" t="s">
        <v>7515</v>
      </c>
      <c r="BY180" t="s">
        <v>7515</v>
      </c>
      <c r="BZ180" t="s">
        <v>7515</v>
      </c>
      <c r="CA180" t="s">
        <v>7515</v>
      </c>
      <c r="CB180" t="s">
        <v>7515</v>
      </c>
      <c r="CC180" t="s">
        <v>7515</v>
      </c>
      <c r="CD180" t="s">
        <v>7515</v>
      </c>
      <c r="CE180" t="s">
        <v>7515</v>
      </c>
      <c r="CF180" t="s">
        <v>7515</v>
      </c>
      <c r="CG180" t="s">
        <v>7515</v>
      </c>
      <c r="CH180" t="s">
        <v>7515</v>
      </c>
      <c r="CI180" t="s">
        <v>6793</v>
      </c>
      <c r="CJ180" t="s">
        <v>6794</v>
      </c>
      <c r="CO180" t="s">
        <v>6794</v>
      </c>
      <c r="CP180" t="s">
        <v>6793</v>
      </c>
      <c r="CQ180" t="s">
        <v>6794</v>
      </c>
      <c r="CR180" t="s">
        <v>6794</v>
      </c>
      <c r="CS180" t="s">
        <v>6794</v>
      </c>
      <c r="CT180" t="s">
        <v>6794</v>
      </c>
      <c r="CU180" t="s">
        <v>6794</v>
      </c>
      <c r="CV180" t="s">
        <v>6793</v>
      </c>
      <c r="CW180" t="s">
        <v>6794</v>
      </c>
      <c r="CX180" t="s">
        <v>7520</v>
      </c>
      <c r="CY180" t="s">
        <v>7607</v>
      </c>
      <c r="CZ180" t="s">
        <v>7522</v>
      </c>
      <c r="DA180" t="s">
        <v>6793</v>
      </c>
      <c r="DB180">
        <v>2</v>
      </c>
      <c r="DC180">
        <v>5</v>
      </c>
      <c r="DD180">
        <v>3</v>
      </c>
      <c r="DE180" t="s">
        <v>6794</v>
      </c>
      <c r="EA180">
        <v>2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2</v>
      </c>
      <c r="EI180">
        <v>0</v>
      </c>
      <c r="EJ180" t="s">
        <v>6793</v>
      </c>
      <c r="EK180" t="s">
        <v>7573</v>
      </c>
      <c r="EM180">
        <v>1</v>
      </c>
      <c r="EN180" t="s">
        <v>31</v>
      </c>
      <c r="EP180" t="s">
        <v>31</v>
      </c>
      <c r="OI180" t="s">
        <v>31</v>
      </c>
      <c r="OJ180" t="s">
        <v>31</v>
      </c>
      <c r="OK180" t="s">
        <v>31</v>
      </c>
      <c r="OL180" t="s">
        <v>31</v>
      </c>
      <c r="OM180" t="s">
        <v>6966</v>
      </c>
      <c r="ON180" t="s">
        <v>7529</v>
      </c>
      <c r="OO180" t="s">
        <v>7528</v>
      </c>
      <c r="OP180">
        <v>1</v>
      </c>
      <c r="OQ180" t="s">
        <v>28</v>
      </c>
      <c r="OR180" t="s">
        <v>212</v>
      </c>
      <c r="OS180">
        <v>2006</v>
      </c>
      <c r="OT180">
        <v>9</v>
      </c>
      <c r="OU180">
        <v>1</v>
      </c>
      <c r="OV180">
        <v>9</v>
      </c>
      <c r="OW180">
        <v>1</v>
      </c>
      <c r="OX180">
        <v>0</v>
      </c>
      <c r="OY180">
        <v>35</v>
      </c>
      <c r="QE180" t="s">
        <v>7515</v>
      </c>
      <c r="QF180" t="s">
        <v>7515</v>
      </c>
      <c r="QG180" t="s">
        <v>7515</v>
      </c>
      <c r="QH180" t="s">
        <v>7515</v>
      </c>
      <c r="QI180" t="s">
        <v>7515</v>
      </c>
      <c r="QJ180" t="s">
        <v>7515</v>
      </c>
      <c r="QK180" t="s">
        <v>7516</v>
      </c>
      <c r="RP180">
        <f t="shared" si="4"/>
        <v>4</v>
      </c>
      <c r="RS180">
        <f t="shared" si="5"/>
        <v>3</v>
      </c>
    </row>
    <row r="181" spans="1:487" x14ac:dyDescent="0.3">
      <c r="A181">
        <v>70168</v>
      </c>
      <c r="B181">
        <v>470</v>
      </c>
      <c r="C181">
        <v>0</v>
      </c>
      <c r="D181">
        <v>5</v>
      </c>
      <c r="E181">
        <v>12</v>
      </c>
      <c r="F181">
        <v>94</v>
      </c>
      <c r="G181">
        <v>102</v>
      </c>
      <c r="H181">
        <v>10</v>
      </c>
      <c r="I181" t="s">
        <v>6793</v>
      </c>
      <c r="J181" t="s">
        <v>6793</v>
      </c>
      <c r="O181" t="s">
        <v>6793</v>
      </c>
      <c r="P181" t="s">
        <v>7515</v>
      </c>
      <c r="Q181" t="s">
        <v>7515</v>
      </c>
      <c r="R181" t="s">
        <v>7515</v>
      </c>
      <c r="S181" t="s">
        <v>7515</v>
      </c>
      <c r="T181" t="s">
        <v>7515</v>
      </c>
      <c r="U181" t="s">
        <v>7515</v>
      </c>
      <c r="V181" t="s">
        <v>7515</v>
      </c>
      <c r="W181" t="s">
        <v>7515</v>
      </c>
      <c r="X181" t="s">
        <v>7515</v>
      </c>
      <c r="Y181" t="s">
        <v>7515</v>
      </c>
      <c r="Z181" t="s">
        <v>7515</v>
      </c>
      <c r="AA181" t="s">
        <v>7515</v>
      </c>
      <c r="AB181" t="s">
        <v>7515</v>
      </c>
      <c r="AC181" t="s">
        <v>7515</v>
      </c>
      <c r="AD181" t="s">
        <v>7515</v>
      </c>
      <c r="AE181" t="s">
        <v>7516</v>
      </c>
      <c r="AF181" t="s">
        <v>7515</v>
      </c>
      <c r="AG181" t="s">
        <v>7515</v>
      </c>
      <c r="AH181" t="s">
        <v>7515</v>
      </c>
      <c r="AI181" t="s">
        <v>7517</v>
      </c>
      <c r="AL181">
        <v>0</v>
      </c>
      <c r="AM181">
        <v>9</v>
      </c>
      <c r="AN181" t="s">
        <v>6845</v>
      </c>
      <c r="AQ181" t="s">
        <v>6993</v>
      </c>
      <c r="AR181" t="s">
        <v>6794</v>
      </c>
      <c r="AS181" t="s">
        <v>6794</v>
      </c>
      <c r="AT181">
        <v>0</v>
      </c>
      <c r="AU181">
        <v>28</v>
      </c>
      <c r="AV181" t="s">
        <v>7568</v>
      </c>
      <c r="AW181" t="s">
        <v>6793</v>
      </c>
      <c r="AX181" t="s">
        <v>6793</v>
      </c>
      <c r="AY181" t="s">
        <v>6813</v>
      </c>
      <c r="AZ181" t="s">
        <v>7531</v>
      </c>
      <c r="BA181" t="s">
        <v>6991</v>
      </c>
      <c r="BC181" t="s">
        <v>6794</v>
      </c>
      <c r="BD181" t="s">
        <v>6794</v>
      </c>
      <c r="BE181" t="s">
        <v>6794</v>
      </c>
      <c r="BF181" t="s">
        <v>6793</v>
      </c>
      <c r="BH181" t="s">
        <v>6793</v>
      </c>
      <c r="BI181" t="s">
        <v>6794</v>
      </c>
      <c r="BJ181" t="s">
        <v>6794</v>
      </c>
      <c r="BK181" t="s">
        <v>6794</v>
      </c>
      <c r="BL181" t="s">
        <v>6794</v>
      </c>
      <c r="BM181" t="s">
        <v>7024</v>
      </c>
      <c r="BN181" t="s">
        <v>7025</v>
      </c>
      <c r="BO181" t="s">
        <v>6794</v>
      </c>
      <c r="BQ181" t="s">
        <v>7547</v>
      </c>
      <c r="BR181" t="s">
        <v>7532</v>
      </c>
      <c r="BS181" t="s">
        <v>7533</v>
      </c>
      <c r="BT181" t="s">
        <v>6</v>
      </c>
      <c r="BU181" t="s">
        <v>7559</v>
      </c>
      <c r="BV181" t="s">
        <v>7535</v>
      </c>
      <c r="BW181" t="s">
        <v>7515</v>
      </c>
      <c r="BX181" t="s">
        <v>7516</v>
      </c>
      <c r="BY181" t="s">
        <v>7516</v>
      </c>
      <c r="BZ181" t="s">
        <v>7515</v>
      </c>
      <c r="CA181" t="s">
        <v>7515</v>
      </c>
      <c r="CB181" t="s">
        <v>7515</v>
      </c>
      <c r="CC181" t="s">
        <v>7515</v>
      </c>
      <c r="CD181" t="s">
        <v>7515</v>
      </c>
      <c r="CE181" t="s">
        <v>7515</v>
      </c>
      <c r="CF181" t="s">
        <v>7515</v>
      </c>
      <c r="CG181" t="s">
        <v>7515</v>
      </c>
      <c r="CH181" t="s">
        <v>7515</v>
      </c>
      <c r="CI181" t="s">
        <v>6793</v>
      </c>
      <c r="CJ181" t="s">
        <v>6794</v>
      </c>
      <c r="CO181" t="s">
        <v>6793</v>
      </c>
      <c r="CP181" t="s">
        <v>6793</v>
      </c>
      <c r="CQ181" t="s">
        <v>6794</v>
      </c>
      <c r="CR181" t="s">
        <v>6793</v>
      </c>
      <c r="CS181" t="s">
        <v>6794</v>
      </c>
      <c r="CT181" t="s">
        <v>6793</v>
      </c>
      <c r="CU181" t="s">
        <v>6794</v>
      </c>
      <c r="CV181" t="s">
        <v>6793</v>
      </c>
      <c r="CW181" t="s">
        <v>6793</v>
      </c>
      <c r="CX181" t="s">
        <v>7520</v>
      </c>
      <c r="CY181" t="s">
        <v>7521</v>
      </c>
      <c r="CZ181" t="s">
        <v>7602</v>
      </c>
      <c r="DA181" t="s">
        <v>6793</v>
      </c>
      <c r="DB181">
        <v>2</v>
      </c>
      <c r="DC181">
        <v>4</v>
      </c>
      <c r="DD181">
        <v>3</v>
      </c>
      <c r="DE181" t="s">
        <v>6793</v>
      </c>
      <c r="DF181">
        <v>1</v>
      </c>
      <c r="DG181" t="s">
        <v>7591</v>
      </c>
      <c r="DH181">
        <v>2005</v>
      </c>
      <c r="DI181" t="s">
        <v>7577</v>
      </c>
      <c r="DJ181" t="s">
        <v>7574</v>
      </c>
      <c r="DK181">
        <v>2006</v>
      </c>
      <c r="EA181">
        <v>4</v>
      </c>
      <c r="EC181">
        <v>2</v>
      </c>
      <c r="ED181">
        <v>0</v>
      </c>
      <c r="EE181">
        <v>0</v>
      </c>
      <c r="EF181">
        <v>0</v>
      </c>
      <c r="EG181">
        <v>2</v>
      </c>
      <c r="EH181">
        <v>0</v>
      </c>
      <c r="EI181">
        <v>0</v>
      </c>
      <c r="EJ181" t="s">
        <v>6794</v>
      </c>
      <c r="EP181" t="s">
        <v>6794</v>
      </c>
      <c r="OI181" t="s">
        <v>7526</v>
      </c>
      <c r="OJ181" t="s">
        <v>7526</v>
      </c>
      <c r="OK181" t="s">
        <v>7526</v>
      </c>
      <c r="OL181" t="s">
        <v>7526</v>
      </c>
      <c r="OM181" t="s">
        <v>7528</v>
      </c>
      <c r="ON181" t="s">
        <v>7529</v>
      </c>
      <c r="OO181" t="s">
        <v>7528</v>
      </c>
      <c r="OP181">
        <v>1</v>
      </c>
      <c r="OQ181" t="s">
        <v>28</v>
      </c>
      <c r="OR181" t="s">
        <v>212</v>
      </c>
      <c r="OS181">
        <v>2006</v>
      </c>
      <c r="OT181">
        <v>6</v>
      </c>
      <c r="OU181">
        <v>1</v>
      </c>
      <c r="OV181">
        <v>6</v>
      </c>
      <c r="OW181">
        <v>0</v>
      </c>
      <c r="OX181">
        <v>1</v>
      </c>
      <c r="OY181">
        <v>35</v>
      </c>
      <c r="QE181">
        <v>-5</v>
      </c>
      <c r="QF181">
        <v>-5</v>
      </c>
      <c r="QG181">
        <v>-5</v>
      </c>
      <c r="QH181">
        <v>-5</v>
      </c>
      <c r="QI181">
        <v>-5</v>
      </c>
      <c r="QJ181">
        <v>-5</v>
      </c>
      <c r="QK181">
        <v>-5</v>
      </c>
      <c r="RP181">
        <f t="shared" si="4"/>
        <v>2</v>
      </c>
      <c r="RS181">
        <f t="shared" si="5"/>
        <v>3</v>
      </c>
    </row>
    <row r="182" spans="1:487" x14ac:dyDescent="0.3">
      <c r="A182">
        <v>70169</v>
      </c>
      <c r="B182">
        <v>471</v>
      </c>
      <c r="C182">
        <v>0</v>
      </c>
      <c r="D182">
        <v>5</v>
      </c>
      <c r="E182">
        <v>14</v>
      </c>
      <c r="F182">
        <v>125</v>
      </c>
      <c r="G182">
        <v>102</v>
      </c>
      <c r="H182">
        <v>3</v>
      </c>
      <c r="I182" t="s">
        <v>6793</v>
      </c>
      <c r="J182" t="s">
        <v>6793</v>
      </c>
      <c r="O182" t="s">
        <v>6793</v>
      </c>
      <c r="P182" t="s">
        <v>7515</v>
      </c>
      <c r="Q182" t="s">
        <v>7516</v>
      </c>
      <c r="R182" t="s">
        <v>7515</v>
      </c>
      <c r="S182" t="s">
        <v>7515</v>
      </c>
      <c r="T182" t="s">
        <v>7515</v>
      </c>
      <c r="U182" t="s">
        <v>7515</v>
      </c>
      <c r="V182" t="s">
        <v>7515</v>
      </c>
      <c r="W182" t="s">
        <v>7515</v>
      </c>
      <c r="X182" t="s">
        <v>7515</v>
      </c>
      <c r="Y182" t="s">
        <v>7515</v>
      </c>
      <c r="Z182" t="s">
        <v>7515</v>
      </c>
      <c r="AA182" t="s">
        <v>7515</v>
      </c>
      <c r="AB182" t="s">
        <v>7515</v>
      </c>
      <c r="AC182" t="s">
        <v>7515</v>
      </c>
      <c r="AD182" t="s">
        <v>7515</v>
      </c>
      <c r="AE182" t="s">
        <v>7515</v>
      </c>
      <c r="AF182" t="s">
        <v>7515</v>
      </c>
      <c r="AG182" t="s">
        <v>7515</v>
      </c>
      <c r="AH182" t="s">
        <v>7515</v>
      </c>
      <c r="AI182" t="s">
        <v>6796</v>
      </c>
      <c r="AQ182" t="s">
        <v>6985</v>
      </c>
      <c r="AR182" t="s">
        <v>6793</v>
      </c>
      <c r="AS182" t="s">
        <v>6794</v>
      </c>
      <c r="AT182">
        <v>0</v>
      </c>
      <c r="AU182">
        <v>19</v>
      </c>
      <c r="AV182" t="s">
        <v>6988</v>
      </c>
      <c r="AW182" t="s">
        <v>6794</v>
      </c>
      <c r="AX182" t="s">
        <v>6794</v>
      </c>
      <c r="AY182" t="s">
        <v>6813</v>
      </c>
      <c r="AZ182" t="s">
        <v>7531</v>
      </c>
      <c r="BA182" t="s">
        <v>6991</v>
      </c>
      <c r="BC182" t="s">
        <v>6793</v>
      </c>
      <c r="BD182" t="s">
        <v>6793</v>
      </c>
      <c r="BE182" t="s">
        <v>6794</v>
      </c>
      <c r="BF182" t="s">
        <v>6793</v>
      </c>
      <c r="BG182" t="s">
        <v>6794</v>
      </c>
      <c r="BH182" t="s">
        <v>6794</v>
      </c>
      <c r="BI182" t="s">
        <v>6793</v>
      </c>
      <c r="BJ182" t="s">
        <v>6794</v>
      </c>
      <c r="BK182" t="s">
        <v>6794</v>
      </c>
      <c r="BL182" t="s">
        <v>6794</v>
      </c>
      <c r="BM182" t="s">
        <v>7022</v>
      </c>
      <c r="BN182" t="s">
        <v>7028</v>
      </c>
      <c r="BO182" t="s">
        <v>6794</v>
      </c>
      <c r="BQ182">
        <v>50</v>
      </c>
      <c r="BR182" t="s">
        <v>7532</v>
      </c>
      <c r="BS182" t="s">
        <v>7519</v>
      </c>
      <c r="BT182" t="s">
        <v>7601</v>
      </c>
      <c r="BU182" t="s">
        <v>7559</v>
      </c>
      <c r="BV182" t="s">
        <v>7543</v>
      </c>
      <c r="BW182" t="s">
        <v>7515</v>
      </c>
      <c r="BX182" t="s">
        <v>7515</v>
      </c>
      <c r="BY182" t="s">
        <v>7516</v>
      </c>
      <c r="BZ182" t="s">
        <v>7516</v>
      </c>
      <c r="CA182" t="s">
        <v>7515</v>
      </c>
      <c r="CB182" t="s">
        <v>7515</v>
      </c>
      <c r="CC182" t="s">
        <v>7515</v>
      </c>
      <c r="CD182" t="s">
        <v>7515</v>
      </c>
      <c r="CE182" t="s">
        <v>7515</v>
      </c>
      <c r="CF182" t="s">
        <v>7515</v>
      </c>
      <c r="CG182" t="s">
        <v>7515</v>
      </c>
      <c r="CH182" t="s">
        <v>7515</v>
      </c>
      <c r="CI182" t="s">
        <v>6793</v>
      </c>
      <c r="CJ182" t="s">
        <v>6794</v>
      </c>
      <c r="CO182" t="s">
        <v>6794</v>
      </c>
      <c r="CP182" t="s">
        <v>6793</v>
      </c>
      <c r="CQ182" t="s">
        <v>6794</v>
      </c>
      <c r="CR182" t="s">
        <v>6793</v>
      </c>
      <c r="CS182" t="s">
        <v>6793</v>
      </c>
      <c r="CT182" t="s">
        <v>6793</v>
      </c>
      <c r="CU182" t="s">
        <v>6794</v>
      </c>
      <c r="CV182" t="s">
        <v>6793</v>
      </c>
      <c r="CW182" t="s">
        <v>6793</v>
      </c>
      <c r="CX182" t="s">
        <v>7520</v>
      </c>
      <c r="CY182" t="s">
        <v>7521</v>
      </c>
      <c r="CZ182" t="s">
        <v>7522</v>
      </c>
      <c r="DA182" t="s">
        <v>6793</v>
      </c>
      <c r="DB182">
        <v>2</v>
      </c>
      <c r="DC182">
        <v>4</v>
      </c>
      <c r="DD182">
        <v>3</v>
      </c>
      <c r="DE182" t="s">
        <v>6793</v>
      </c>
      <c r="DF182">
        <v>1</v>
      </c>
      <c r="DG182" t="s">
        <v>7574</v>
      </c>
      <c r="DH182">
        <v>2007</v>
      </c>
      <c r="DI182" t="s">
        <v>7557</v>
      </c>
      <c r="DJ182" t="s">
        <v>7572</v>
      </c>
      <c r="DK182">
        <v>2007</v>
      </c>
      <c r="EA182">
        <v>4</v>
      </c>
      <c r="EC182">
        <v>2</v>
      </c>
      <c r="ED182">
        <v>0</v>
      </c>
      <c r="EE182">
        <v>0</v>
      </c>
      <c r="EF182">
        <v>0</v>
      </c>
      <c r="EG182">
        <v>2</v>
      </c>
      <c r="EH182">
        <v>0</v>
      </c>
      <c r="EI182">
        <v>0</v>
      </c>
      <c r="EJ182" t="s">
        <v>6794</v>
      </c>
      <c r="EP182" t="s">
        <v>6793</v>
      </c>
      <c r="IQ182" t="s">
        <v>7524</v>
      </c>
      <c r="IR182" t="s">
        <v>7556</v>
      </c>
      <c r="IS182">
        <v>2008</v>
      </c>
      <c r="IU182" t="s">
        <v>7526</v>
      </c>
      <c r="IV182" t="s">
        <v>7526</v>
      </c>
      <c r="IW182" t="s">
        <v>6794</v>
      </c>
      <c r="IX182" t="s">
        <v>6793</v>
      </c>
      <c r="KE182" t="s">
        <v>7524</v>
      </c>
      <c r="KF182" t="s">
        <v>7574</v>
      </c>
      <c r="KG182">
        <v>2007</v>
      </c>
      <c r="KI182" t="s">
        <v>7527</v>
      </c>
      <c r="KJ182" t="s">
        <v>7527</v>
      </c>
      <c r="KK182" t="s">
        <v>6794</v>
      </c>
      <c r="KL182" t="s">
        <v>6793</v>
      </c>
      <c r="KM182" t="s">
        <v>7524</v>
      </c>
      <c r="KN182" t="s">
        <v>7574</v>
      </c>
      <c r="KO182">
        <v>2007</v>
      </c>
      <c r="KS182" t="s">
        <v>6794</v>
      </c>
      <c r="KT182" t="s">
        <v>6793</v>
      </c>
      <c r="NW182">
        <v>6</v>
      </c>
      <c r="NX182" t="s">
        <v>7515</v>
      </c>
      <c r="NY182" t="s">
        <v>7515</v>
      </c>
      <c r="NZ182" t="s">
        <v>7515</v>
      </c>
      <c r="OA182" t="s">
        <v>7515</v>
      </c>
      <c r="OB182" t="s">
        <v>7515</v>
      </c>
      <c r="OC182" t="s">
        <v>7515</v>
      </c>
      <c r="OD182" t="s">
        <v>7515</v>
      </c>
      <c r="OE182" t="s">
        <v>7516</v>
      </c>
      <c r="OF182" t="s">
        <v>7515</v>
      </c>
      <c r="OG182" t="s">
        <v>7515</v>
      </c>
      <c r="OH182" t="s">
        <v>7515</v>
      </c>
      <c r="OI182" t="s">
        <v>7526</v>
      </c>
      <c r="OK182" t="s">
        <v>7527</v>
      </c>
      <c r="OM182" t="s">
        <v>7528</v>
      </c>
      <c r="ON182" t="s">
        <v>7539</v>
      </c>
      <c r="OO182" t="s">
        <v>7528</v>
      </c>
      <c r="OP182">
        <v>1</v>
      </c>
      <c r="OQ182" t="s">
        <v>28</v>
      </c>
      <c r="OR182" t="s">
        <v>7549</v>
      </c>
      <c r="OS182">
        <v>2007</v>
      </c>
      <c r="OT182">
        <v>10</v>
      </c>
      <c r="OU182">
        <v>1</v>
      </c>
      <c r="OV182">
        <v>10</v>
      </c>
      <c r="OW182">
        <v>1</v>
      </c>
      <c r="OX182">
        <v>0</v>
      </c>
      <c r="OY182">
        <v>35</v>
      </c>
      <c r="OZ182" t="s">
        <v>7515</v>
      </c>
      <c r="PA182" t="s">
        <v>7515</v>
      </c>
      <c r="PB182" t="s">
        <v>7515</v>
      </c>
      <c r="PC182" t="s">
        <v>7515</v>
      </c>
      <c r="PD182" t="s">
        <v>7515</v>
      </c>
      <c r="PE182" t="s">
        <v>7515</v>
      </c>
      <c r="PF182" t="s">
        <v>7515</v>
      </c>
      <c r="PG182" t="s">
        <v>7515</v>
      </c>
      <c r="PH182" t="s">
        <v>7515</v>
      </c>
      <c r="PI182" t="s">
        <v>7515</v>
      </c>
      <c r="PJ182" t="s">
        <v>7515</v>
      </c>
      <c r="PK182" t="s">
        <v>7515</v>
      </c>
      <c r="PL182" t="s">
        <v>7515</v>
      </c>
      <c r="PM182" t="s">
        <v>7515</v>
      </c>
      <c r="PN182" t="s">
        <v>7516</v>
      </c>
      <c r="PO182" t="s">
        <v>7515</v>
      </c>
      <c r="PP182" t="s">
        <v>7515</v>
      </c>
      <c r="PQ182" t="s">
        <v>7515</v>
      </c>
      <c r="PR182" t="s">
        <v>7515</v>
      </c>
      <c r="PS182" t="s">
        <v>7516</v>
      </c>
      <c r="PT182" t="s">
        <v>7516</v>
      </c>
      <c r="PU182" t="s">
        <v>7515</v>
      </c>
      <c r="PV182" t="s">
        <v>7515</v>
      </c>
      <c r="PW182" t="s">
        <v>7515</v>
      </c>
      <c r="PX182" t="s">
        <v>7515</v>
      </c>
      <c r="PY182" t="s">
        <v>7515</v>
      </c>
      <c r="PZ182" t="s">
        <v>7515</v>
      </c>
      <c r="QA182" t="s">
        <v>7515</v>
      </c>
      <c r="QB182" t="s">
        <v>7515</v>
      </c>
      <c r="QC182" t="s">
        <v>7515</v>
      </c>
      <c r="QE182" t="s">
        <v>7515</v>
      </c>
      <c r="QF182" t="s">
        <v>7515</v>
      </c>
      <c r="QG182" t="s">
        <v>7515</v>
      </c>
      <c r="QH182" t="s">
        <v>7515</v>
      </c>
      <c r="QI182" t="s">
        <v>7515</v>
      </c>
      <c r="QJ182" t="s">
        <v>7515</v>
      </c>
      <c r="QK182" t="s">
        <v>7516</v>
      </c>
      <c r="QY182" t="s">
        <v>7530</v>
      </c>
      <c r="RP182">
        <f t="shared" si="4"/>
        <v>3</v>
      </c>
      <c r="RS182">
        <f t="shared" si="5"/>
        <v>2</v>
      </c>
    </row>
    <row r="183" spans="1:487" x14ac:dyDescent="0.3">
      <c r="A183">
        <v>70170</v>
      </c>
      <c r="B183">
        <v>472</v>
      </c>
      <c r="C183">
        <v>0</v>
      </c>
      <c r="D183">
        <v>5</v>
      </c>
      <c r="E183">
        <v>26</v>
      </c>
      <c r="F183">
        <v>90</v>
      </c>
      <c r="G183">
        <v>102</v>
      </c>
      <c r="H183">
        <v>9</v>
      </c>
      <c r="I183" t="s">
        <v>6793</v>
      </c>
      <c r="J183" t="s">
        <v>6793</v>
      </c>
      <c r="O183" t="s">
        <v>6793</v>
      </c>
      <c r="P183" t="s">
        <v>7515</v>
      </c>
      <c r="Q183" t="s">
        <v>7516</v>
      </c>
      <c r="R183" t="s">
        <v>7515</v>
      </c>
      <c r="S183" t="s">
        <v>7515</v>
      </c>
      <c r="T183" t="s">
        <v>7515</v>
      </c>
      <c r="U183" t="s">
        <v>7515</v>
      </c>
      <c r="V183" t="s">
        <v>7515</v>
      </c>
      <c r="W183" t="s">
        <v>7515</v>
      </c>
      <c r="X183" t="s">
        <v>7515</v>
      </c>
      <c r="Y183" t="s">
        <v>7515</v>
      </c>
      <c r="Z183" t="s">
        <v>7515</v>
      </c>
      <c r="AA183" t="s">
        <v>7515</v>
      </c>
      <c r="AB183" t="s">
        <v>7515</v>
      </c>
      <c r="AC183" t="s">
        <v>7515</v>
      </c>
      <c r="AD183" t="s">
        <v>7515</v>
      </c>
      <c r="AE183" t="s">
        <v>7515</v>
      </c>
      <c r="AF183" t="s">
        <v>7515</v>
      </c>
      <c r="AG183" t="s">
        <v>7515</v>
      </c>
      <c r="AH183" t="s">
        <v>7515</v>
      </c>
      <c r="AI183" t="s">
        <v>6796</v>
      </c>
      <c r="AQ183" t="s">
        <v>6985</v>
      </c>
      <c r="AR183" t="s">
        <v>6793</v>
      </c>
      <c r="AS183" t="s">
        <v>6793</v>
      </c>
      <c r="AT183" t="s">
        <v>6</v>
      </c>
      <c r="AU183" t="s">
        <v>6</v>
      </c>
      <c r="AV183" t="s">
        <v>6988</v>
      </c>
      <c r="AW183" t="s">
        <v>6966</v>
      </c>
      <c r="AX183" t="s">
        <v>6793</v>
      </c>
      <c r="AY183" t="s">
        <v>6813</v>
      </c>
      <c r="AZ183" t="s">
        <v>7531</v>
      </c>
      <c r="BA183" t="s">
        <v>6991</v>
      </c>
      <c r="BC183" t="s">
        <v>6794</v>
      </c>
      <c r="BD183" t="s">
        <v>6794</v>
      </c>
      <c r="BE183" t="s">
        <v>6794</v>
      </c>
      <c r="BF183" t="s">
        <v>6794</v>
      </c>
      <c r="BG183" t="s">
        <v>6794</v>
      </c>
      <c r="BH183" t="s">
        <v>6794</v>
      </c>
      <c r="BI183" t="s">
        <v>6794</v>
      </c>
      <c r="BJ183" t="s">
        <v>6794</v>
      </c>
      <c r="BK183" t="s">
        <v>6794</v>
      </c>
      <c r="BL183" t="s">
        <v>6794</v>
      </c>
      <c r="BM183" t="s">
        <v>7030</v>
      </c>
      <c r="BN183" t="s">
        <v>7565</v>
      </c>
      <c r="BO183" t="s">
        <v>6794</v>
      </c>
      <c r="BQ183" t="s">
        <v>7547</v>
      </c>
      <c r="BR183" t="s">
        <v>6</v>
      </c>
      <c r="BS183" t="s">
        <v>7519</v>
      </c>
      <c r="BT183" t="s">
        <v>6</v>
      </c>
      <c r="BU183" t="s">
        <v>7559</v>
      </c>
      <c r="BV183">
        <v>10</v>
      </c>
      <c r="BW183" t="s">
        <v>7515</v>
      </c>
      <c r="BX183" t="s">
        <v>7516</v>
      </c>
      <c r="BY183" t="s">
        <v>7515</v>
      </c>
      <c r="BZ183" t="s">
        <v>7515</v>
      </c>
      <c r="CA183" t="s">
        <v>7515</v>
      </c>
      <c r="CB183" t="s">
        <v>7515</v>
      </c>
      <c r="CC183" t="s">
        <v>7515</v>
      </c>
      <c r="CD183" t="s">
        <v>7515</v>
      </c>
      <c r="CE183" t="s">
        <v>7515</v>
      </c>
      <c r="CF183" t="s">
        <v>7515</v>
      </c>
      <c r="CG183" t="s">
        <v>7515</v>
      </c>
      <c r="CH183" t="s">
        <v>7515</v>
      </c>
      <c r="CI183" t="s">
        <v>6793</v>
      </c>
      <c r="CJ183" t="s">
        <v>6794</v>
      </c>
      <c r="CO183" t="s">
        <v>6794</v>
      </c>
      <c r="CP183" t="s">
        <v>6794</v>
      </c>
      <c r="CQ183" t="s">
        <v>6794</v>
      </c>
      <c r="CR183" t="s">
        <v>6794</v>
      </c>
      <c r="CS183" t="s">
        <v>6794</v>
      </c>
      <c r="CT183" t="s">
        <v>6794</v>
      </c>
      <c r="CU183" t="s">
        <v>6794</v>
      </c>
      <c r="CV183" t="s">
        <v>6793</v>
      </c>
      <c r="CW183" t="s">
        <v>6794</v>
      </c>
      <c r="CX183" t="s">
        <v>7520</v>
      </c>
      <c r="CY183" t="s">
        <v>7555</v>
      </c>
      <c r="CZ183" t="s">
        <v>7587</v>
      </c>
      <c r="DA183" t="s">
        <v>6793</v>
      </c>
      <c r="DB183">
        <v>2</v>
      </c>
      <c r="DC183">
        <v>3</v>
      </c>
      <c r="DD183">
        <v>3</v>
      </c>
      <c r="DE183" t="s">
        <v>6794</v>
      </c>
      <c r="EA183">
        <v>4</v>
      </c>
      <c r="EC183">
        <v>1</v>
      </c>
      <c r="ED183">
        <v>1</v>
      </c>
      <c r="EE183">
        <v>0</v>
      </c>
      <c r="EF183">
        <v>0</v>
      </c>
      <c r="EG183">
        <v>0</v>
      </c>
      <c r="EH183">
        <v>1</v>
      </c>
      <c r="EI183">
        <v>1</v>
      </c>
      <c r="EJ183" t="s">
        <v>6793</v>
      </c>
      <c r="EK183" t="s">
        <v>7573</v>
      </c>
      <c r="EM183">
        <v>1</v>
      </c>
      <c r="EN183">
        <v>2007</v>
      </c>
      <c r="EP183" t="s">
        <v>6794</v>
      </c>
      <c r="OI183" t="s">
        <v>7526</v>
      </c>
      <c r="OJ183" t="s">
        <v>7526</v>
      </c>
      <c r="OK183" t="s">
        <v>7527</v>
      </c>
      <c r="OL183" t="s">
        <v>7527</v>
      </c>
      <c r="OM183" t="s">
        <v>6757</v>
      </c>
      <c r="ON183" t="s">
        <v>7539</v>
      </c>
      <c r="OO183" t="s">
        <v>7528</v>
      </c>
      <c r="OP183">
        <v>1</v>
      </c>
      <c r="OQ183" t="s">
        <v>28</v>
      </c>
      <c r="OR183" t="s">
        <v>212</v>
      </c>
      <c r="OS183">
        <v>2006</v>
      </c>
      <c r="OT183">
        <v>9</v>
      </c>
      <c r="OU183">
        <v>1</v>
      </c>
      <c r="OV183">
        <v>9</v>
      </c>
      <c r="OW183">
        <v>1</v>
      </c>
      <c r="OX183">
        <v>0</v>
      </c>
      <c r="OY183">
        <v>35</v>
      </c>
      <c r="QE183" t="s">
        <v>7516</v>
      </c>
      <c r="QF183" t="s">
        <v>7515</v>
      </c>
      <c r="QG183" t="s">
        <v>7515</v>
      </c>
      <c r="QH183" t="s">
        <v>7515</v>
      </c>
      <c r="QI183" t="s">
        <v>7515</v>
      </c>
      <c r="QJ183" t="s">
        <v>7515</v>
      </c>
      <c r="QK183" t="s">
        <v>7515</v>
      </c>
      <c r="RP183">
        <f t="shared" si="4"/>
        <v>-1</v>
      </c>
      <c r="RS183">
        <f t="shared" si="5"/>
        <v>9</v>
      </c>
    </row>
    <row r="184" spans="1:487" x14ac:dyDescent="0.3">
      <c r="A184">
        <v>70171</v>
      </c>
      <c r="B184">
        <v>473</v>
      </c>
      <c r="C184">
        <v>0</v>
      </c>
      <c r="D184">
        <v>5</v>
      </c>
      <c r="E184">
        <v>11</v>
      </c>
      <c r="F184">
        <v>92</v>
      </c>
      <c r="G184">
        <v>102</v>
      </c>
      <c r="H184">
        <v>10</v>
      </c>
      <c r="I184" t="s">
        <v>6793</v>
      </c>
      <c r="J184" t="s">
        <v>6793</v>
      </c>
      <c r="O184" t="s">
        <v>6793</v>
      </c>
      <c r="P184" t="s">
        <v>7515</v>
      </c>
      <c r="Q184" t="s">
        <v>7516</v>
      </c>
      <c r="R184" t="s">
        <v>7515</v>
      </c>
      <c r="S184" t="s">
        <v>7515</v>
      </c>
      <c r="T184" t="s">
        <v>7515</v>
      </c>
      <c r="U184" t="s">
        <v>7515</v>
      </c>
      <c r="V184" t="s">
        <v>7515</v>
      </c>
      <c r="W184" t="s">
        <v>7515</v>
      </c>
      <c r="X184" t="s">
        <v>7515</v>
      </c>
      <c r="Y184" t="s">
        <v>7515</v>
      </c>
      <c r="Z184" t="s">
        <v>7515</v>
      </c>
      <c r="AA184" t="s">
        <v>7515</v>
      </c>
      <c r="AB184" t="s">
        <v>7515</v>
      </c>
      <c r="AC184" t="s">
        <v>7515</v>
      </c>
      <c r="AD184" t="s">
        <v>7515</v>
      </c>
      <c r="AE184" t="s">
        <v>7515</v>
      </c>
      <c r="AF184" t="s">
        <v>7515</v>
      </c>
      <c r="AG184" t="s">
        <v>7515</v>
      </c>
      <c r="AH184" t="s">
        <v>7515</v>
      </c>
      <c r="AI184" t="s">
        <v>7517</v>
      </c>
      <c r="AL184">
        <v>0</v>
      </c>
      <c r="AM184">
        <v>50</v>
      </c>
      <c r="AN184" t="s">
        <v>6845</v>
      </c>
      <c r="AQ184" t="s">
        <v>6757</v>
      </c>
      <c r="AR184" t="s">
        <v>6793</v>
      </c>
      <c r="AS184" t="s">
        <v>6794</v>
      </c>
      <c r="AT184" t="s">
        <v>6</v>
      </c>
      <c r="AU184" t="s">
        <v>6</v>
      </c>
      <c r="AV184" t="s">
        <v>7568</v>
      </c>
      <c r="AW184" t="s">
        <v>6794</v>
      </c>
      <c r="AX184" t="s">
        <v>6793</v>
      </c>
      <c r="AY184" t="s">
        <v>6813</v>
      </c>
      <c r="AZ184" t="s">
        <v>7531</v>
      </c>
      <c r="BA184" t="s">
        <v>6991</v>
      </c>
      <c r="BC184" t="s">
        <v>6793</v>
      </c>
      <c r="BD184" t="s">
        <v>6794</v>
      </c>
      <c r="BE184" t="s">
        <v>6793</v>
      </c>
      <c r="BF184" t="s">
        <v>6793</v>
      </c>
      <c r="BH184" t="s">
        <v>6794</v>
      </c>
      <c r="BI184" t="s">
        <v>6794</v>
      </c>
      <c r="BJ184" t="s">
        <v>6793</v>
      </c>
      <c r="BK184" t="s">
        <v>6794</v>
      </c>
      <c r="BL184" t="s">
        <v>6794</v>
      </c>
      <c r="BM184" t="s">
        <v>7024</v>
      </c>
      <c r="BN184" t="s">
        <v>7021</v>
      </c>
      <c r="BO184" t="s">
        <v>6794</v>
      </c>
      <c r="BQ184" t="s">
        <v>7547</v>
      </c>
      <c r="BR184" t="s">
        <v>6</v>
      </c>
      <c r="BS184" t="s">
        <v>7519</v>
      </c>
      <c r="BT184" t="s">
        <v>6</v>
      </c>
      <c r="BU184" t="s">
        <v>7559</v>
      </c>
      <c r="BV184">
        <v>10</v>
      </c>
      <c r="BW184" t="s">
        <v>7516</v>
      </c>
      <c r="BX184" t="s">
        <v>7515</v>
      </c>
      <c r="BY184" t="s">
        <v>7515</v>
      </c>
      <c r="BZ184" t="s">
        <v>7515</v>
      </c>
      <c r="CA184" t="s">
        <v>7515</v>
      </c>
      <c r="CB184" t="s">
        <v>7515</v>
      </c>
      <c r="CC184" t="s">
        <v>7515</v>
      </c>
      <c r="CD184" t="s">
        <v>7515</v>
      </c>
      <c r="CE184" t="s">
        <v>7515</v>
      </c>
      <c r="CF184" t="s">
        <v>7515</v>
      </c>
      <c r="CG184" t="s">
        <v>7515</v>
      </c>
      <c r="CH184" t="s">
        <v>7515</v>
      </c>
      <c r="CI184" t="s">
        <v>6793</v>
      </c>
      <c r="CJ184" t="s">
        <v>6794</v>
      </c>
      <c r="CO184" t="s">
        <v>6793</v>
      </c>
      <c r="CP184" t="s">
        <v>6794</v>
      </c>
      <c r="CQ184" t="s">
        <v>6794</v>
      </c>
      <c r="CR184" t="s">
        <v>6793</v>
      </c>
      <c r="CS184" t="s">
        <v>6794</v>
      </c>
      <c r="CT184" t="s">
        <v>6794</v>
      </c>
      <c r="CU184" t="s">
        <v>6794</v>
      </c>
      <c r="CV184" t="s">
        <v>6793</v>
      </c>
      <c r="CW184" t="s">
        <v>6794</v>
      </c>
      <c r="CX184" t="s">
        <v>7520</v>
      </c>
      <c r="CY184" t="s">
        <v>7521</v>
      </c>
      <c r="CZ184" t="s">
        <v>7522</v>
      </c>
      <c r="DA184" t="s">
        <v>6793</v>
      </c>
      <c r="DB184">
        <v>1</v>
      </c>
      <c r="DC184">
        <v>3</v>
      </c>
      <c r="DD184">
        <v>4</v>
      </c>
      <c r="DE184" t="s">
        <v>6794</v>
      </c>
      <c r="EA184">
        <v>3</v>
      </c>
      <c r="EC184">
        <v>0</v>
      </c>
      <c r="ED184">
        <v>0</v>
      </c>
      <c r="EE184">
        <v>1</v>
      </c>
      <c r="EF184">
        <v>0</v>
      </c>
      <c r="EG184">
        <v>1</v>
      </c>
      <c r="EH184">
        <v>0</v>
      </c>
      <c r="EI184">
        <v>1</v>
      </c>
      <c r="EJ184" t="s">
        <v>6794</v>
      </c>
      <c r="EP184" t="s">
        <v>6794</v>
      </c>
      <c r="OI184" t="s">
        <v>7526</v>
      </c>
      <c r="OJ184" t="s">
        <v>7526</v>
      </c>
      <c r="OK184" t="s">
        <v>7526</v>
      </c>
      <c r="OL184" t="s">
        <v>7526</v>
      </c>
      <c r="OM184" t="s">
        <v>7528</v>
      </c>
      <c r="ON184" t="s">
        <v>7529</v>
      </c>
      <c r="OO184" t="s">
        <v>7528</v>
      </c>
      <c r="OP184">
        <v>1</v>
      </c>
      <c r="OQ184" t="s">
        <v>28</v>
      </c>
      <c r="OR184" t="s">
        <v>212</v>
      </c>
      <c r="OS184">
        <v>2007</v>
      </c>
      <c r="OT184">
        <v>7</v>
      </c>
      <c r="OU184">
        <v>1</v>
      </c>
      <c r="OV184">
        <v>7</v>
      </c>
      <c r="OW184">
        <v>0</v>
      </c>
      <c r="OX184">
        <v>1</v>
      </c>
      <c r="OY184">
        <v>35</v>
      </c>
      <c r="QE184" t="s">
        <v>7515</v>
      </c>
      <c r="QF184" t="s">
        <v>7515</v>
      </c>
      <c r="QG184" t="s">
        <v>7515</v>
      </c>
      <c r="QH184" t="s">
        <v>7515</v>
      </c>
      <c r="QI184" t="s">
        <v>7515</v>
      </c>
      <c r="QJ184" t="s">
        <v>7515</v>
      </c>
      <c r="QK184" t="s">
        <v>7516</v>
      </c>
      <c r="RP184">
        <f t="shared" si="4"/>
        <v>-1</v>
      </c>
      <c r="RS184">
        <f t="shared" si="5"/>
        <v>3</v>
      </c>
    </row>
    <row r="185" spans="1:487" x14ac:dyDescent="0.3">
      <c r="A185">
        <v>70172</v>
      </c>
      <c r="B185">
        <v>475</v>
      </c>
      <c r="C185">
        <v>0</v>
      </c>
      <c r="D185">
        <v>5</v>
      </c>
      <c r="E185">
        <v>14</v>
      </c>
      <c r="F185">
        <v>119</v>
      </c>
      <c r="G185">
        <v>102</v>
      </c>
      <c r="H185">
        <v>10</v>
      </c>
      <c r="I185" t="s">
        <v>6793</v>
      </c>
      <c r="J185" t="s">
        <v>6793</v>
      </c>
      <c r="O185" t="s">
        <v>6793</v>
      </c>
      <c r="P185" t="s">
        <v>7515</v>
      </c>
      <c r="Q185" t="s">
        <v>7515</v>
      </c>
      <c r="R185" t="s">
        <v>7516</v>
      </c>
      <c r="S185" t="s">
        <v>7515</v>
      </c>
      <c r="T185" t="s">
        <v>7515</v>
      </c>
      <c r="U185" t="s">
        <v>7515</v>
      </c>
      <c r="V185" t="s">
        <v>7515</v>
      </c>
      <c r="W185" t="s">
        <v>7515</v>
      </c>
      <c r="X185" t="s">
        <v>7515</v>
      </c>
      <c r="Y185" t="s">
        <v>7515</v>
      </c>
      <c r="Z185" t="s">
        <v>7515</v>
      </c>
      <c r="AA185" t="s">
        <v>7515</v>
      </c>
      <c r="AB185" t="s">
        <v>7515</v>
      </c>
      <c r="AC185" t="s">
        <v>7515</v>
      </c>
      <c r="AD185" t="s">
        <v>7515</v>
      </c>
      <c r="AE185" t="s">
        <v>7516</v>
      </c>
      <c r="AF185" t="s">
        <v>7515</v>
      </c>
      <c r="AG185" t="s">
        <v>7515</v>
      </c>
      <c r="AH185" t="s">
        <v>7515</v>
      </c>
      <c r="AI185" t="s">
        <v>7517</v>
      </c>
      <c r="AL185">
        <v>0</v>
      </c>
      <c r="AM185">
        <v>8</v>
      </c>
      <c r="AN185" t="s">
        <v>6845</v>
      </c>
      <c r="AQ185" t="s">
        <v>6993</v>
      </c>
      <c r="AR185" t="s">
        <v>6794</v>
      </c>
      <c r="AS185" t="s">
        <v>6794</v>
      </c>
      <c r="AT185" t="s">
        <v>6</v>
      </c>
      <c r="AU185" t="s">
        <v>6</v>
      </c>
      <c r="AV185" t="s">
        <v>7568</v>
      </c>
      <c r="AW185" t="s">
        <v>6794</v>
      </c>
      <c r="AX185" t="s">
        <v>6793</v>
      </c>
      <c r="AY185" t="s">
        <v>6813</v>
      </c>
      <c r="AZ185" t="s">
        <v>7531</v>
      </c>
      <c r="BA185" t="s">
        <v>6991</v>
      </c>
      <c r="BC185" t="s">
        <v>6794</v>
      </c>
      <c r="BD185" t="s">
        <v>6794</v>
      </c>
      <c r="BE185" t="s">
        <v>6794</v>
      </c>
      <c r="BF185" t="s">
        <v>6794</v>
      </c>
      <c r="BH185" t="s">
        <v>6793</v>
      </c>
      <c r="BI185" t="s">
        <v>6794</v>
      </c>
      <c r="BJ185" t="s">
        <v>6793</v>
      </c>
      <c r="BK185" t="s">
        <v>6794</v>
      </c>
      <c r="BL185" t="s">
        <v>6794</v>
      </c>
      <c r="BM185" t="s">
        <v>7025</v>
      </c>
      <c r="BN185" t="s">
        <v>7026</v>
      </c>
      <c r="BO185" t="s">
        <v>6794</v>
      </c>
      <c r="BQ185">
        <v>50</v>
      </c>
      <c r="BR185">
        <v>50</v>
      </c>
      <c r="BS185" t="s">
        <v>7533</v>
      </c>
      <c r="BT185" t="s">
        <v>7601</v>
      </c>
      <c r="BU185" t="s">
        <v>7559</v>
      </c>
      <c r="BV185" t="s">
        <v>7561</v>
      </c>
      <c r="BW185" t="s">
        <v>7515</v>
      </c>
      <c r="BX185" t="s">
        <v>7516</v>
      </c>
      <c r="BY185" t="s">
        <v>7515</v>
      </c>
      <c r="BZ185" t="s">
        <v>7515</v>
      </c>
      <c r="CA185" t="s">
        <v>7515</v>
      </c>
      <c r="CB185" t="s">
        <v>7515</v>
      </c>
      <c r="CC185" t="s">
        <v>7515</v>
      </c>
      <c r="CD185" t="s">
        <v>7515</v>
      </c>
      <c r="CE185" t="s">
        <v>7515</v>
      </c>
      <c r="CF185" t="s">
        <v>7515</v>
      </c>
      <c r="CG185" t="s">
        <v>7515</v>
      </c>
      <c r="CH185" t="s">
        <v>7515</v>
      </c>
      <c r="CI185" t="s">
        <v>6793</v>
      </c>
      <c r="CJ185" t="s">
        <v>6793</v>
      </c>
      <c r="CO185" t="s">
        <v>6793</v>
      </c>
      <c r="CP185" t="s">
        <v>6793</v>
      </c>
      <c r="CQ185" t="s">
        <v>6794</v>
      </c>
      <c r="CR185" t="s">
        <v>6793</v>
      </c>
      <c r="CS185" t="s">
        <v>6793</v>
      </c>
      <c r="CT185" t="s">
        <v>6793</v>
      </c>
      <c r="CU185" t="s">
        <v>6794</v>
      </c>
      <c r="CV185" t="s">
        <v>6793</v>
      </c>
      <c r="CW185" t="s">
        <v>6793</v>
      </c>
      <c r="CX185" t="s">
        <v>7520</v>
      </c>
      <c r="CY185" t="s">
        <v>7521</v>
      </c>
      <c r="CZ185" t="s">
        <v>7536</v>
      </c>
      <c r="DA185" t="s">
        <v>6793</v>
      </c>
      <c r="DB185">
        <v>3</v>
      </c>
      <c r="DC185">
        <v>3</v>
      </c>
      <c r="DD185">
        <v>4</v>
      </c>
      <c r="DE185" t="s">
        <v>6793</v>
      </c>
      <c r="DF185">
        <v>1</v>
      </c>
      <c r="DG185" t="s">
        <v>7590</v>
      </c>
      <c r="DH185">
        <v>2006</v>
      </c>
      <c r="DI185" t="s">
        <v>7557</v>
      </c>
      <c r="DJ185" t="s">
        <v>7597</v>
      </c>
      <c r="DK185">
        <v>2007</v>
      </c>
      <c r="EA185">
        <v>4</v>
      </c>
      <c r="EC185">
        <v>1</v>
      </c>
      <c r="ED185">
        <v>0</v>
      </c>
      <c r="EE185">
        <v>0</v>
      </c>
      <c r="EF185">
        <v>2</v>
      </c>
      <c r="EG185">
        <v>0</v>
      </c>
      <c r="EH185">
        <v>0</v>
      </c>
      <c r="EI185">
        <v>1</v>
      </c>
      <c r="EJ185" t="s">
        <v>6793</v>
      </c>
      <c r="EK185" t="s">
        <v>7573</v>
      </c>
      <c r="EM185">
        <v>1</v>
      </c>
      <c r="EN185">
        <v>2008</v>
      </c>
      <c r="EP185" t="s">
        <v>6793</v>
      </c>
      <c r="EQ185" t="s">
        <v>7524</v>
      </c>
      <c r="ER185" t="s">
        <v>6</v>
      </c>
      <c r="ES185" t="s">
        <v>6</v>
      </c>
      <c r="ET185" t="s">
        <v>7578</v>
      </c>
      <c r="EW185" t="s">
        <v>6966</v>
      </c>
      <c r="NO185" t="s">
        <v>7524</v>
      </c>
      <c r="NP185" t="s">
        <v>7595</v>
      </c>
      <c r="NQ185">
        <v>2007</v>
      </c>
      <c r="NU185" t="s">
        <v>6794</v>
      </c>
      <c r="OI185" t="s">
        <v>7526</v>
      </c>
      <c r="OJ185" t="s">
        <v>7526</v>
      </c>
      <c r="OK185" t="s">
        <v>7526</v>
      </c>
      <c r="OL185" t="s">
        <v>7582</v>
      </c>
      <c r="OM185" t="s">
        <v>7528</v>
      </c>
      <c r="ON185" t="s">
        <v>7529</v>
      </c>
      <c r="OO185" t="s">
        <v>7528</v>
      </c>
      <c r="OP185">
        <v>1</v>
      </c>
      <c r="OQ185" t="s">
        <v>28</v>
      </c>
      <c r="OR185" t="s">
        <v>212</v>
      </c>
      <c r="OS185">
        <v>2007</v>
      </c>
      <c r="OT185">
        <v>8</v>
      </c>
      <c r="OU185">
        <v>1</v>
      </c>
      <c r="OV185">
        <v>8</v>
      </c>
      <c r="OW185">
        <v>0</v>
      </c>
      <c r="OX185">
        <v>1</v>
      </c>
      <c r="OY185">
        <v>35</v>
      </c>
      <c r="OZ185" t="s">
        <v>7516</v>
      </c>
      <c r="PA185" t="s">
        <v>7516</v>
      </c>
      <c r="PB185" t="s">
        <v>7515</v>
      </c>
      <c r="PC185" t="s">
        <v>7515</v>
      </c>
      <c r="PD185" t="s">
        <v>7515</v>
      </c>
      <c r="PE185" t="s">
        <v>7515</v>
      </c>
      <c r="PF185" t="s">
        <v>7515</v>
      </c>
      <c r="PG185" t="s">
        <v>7515</v>
      </c>
      <c r="PH185" t="s">
        <v>7515</v>
      </c>
      <c r="PI185" t="s">
        <v>7515</v>
      </c>
      <c r="PJ185" t="s">
        <v>7515</v>
      </c>
      <c r="PK185" t="s">
        <v>7515</v>
      </c>
      <c r="PL185" t="s">
        <v>7515</v>
      </c>
      <c r="PM185" t="s">
        <v>7515</v>
      </c>
      <c r="PN185" t="s">
        <v>7515</v>
      </c>
      <c r="PO185" t="s">
        <v>7515</v>
      </c>
      <c r="PP185" t="s">
        <v>7515</v>
      </c>
      <c r="PQ185" t="s">
        <v>7515</v>
      </c>
      <c r="PR185" t="s">
        <v>7515</v>
      </c>
      <c r="PS185" t="s">
        <v>7515</v>
      </c>
      <c r="PT185" t="s">
        <v>7515</v>
      </c>
      <c r="PU185" t="s">
        <v>7515</v>
      </c>
      <c r="PV185" t="s">
        <v>7515</v>
      </c>
      <c r="PW185" t="s">
        <v>7515</v>
      </c>
      <c r="PX185" t="s">
        <v>7515</v>
      </c>
      <c r="PY185" t="s">
        <v>7515</v>
      </c>
      <c r="PZ185" t="s">
        <v>7515</v>
      </c>
      <c r="QA185" t="s">
        <v>7515</v>
      </c>
      <c r="QB185" t="s">
        <v>7515</v>
      </c>
      <c r="QC185" t="s">
        <v>7515</v>
      </c>
      <c r="QE185">
        <v>-5</v>
      </c>
      <c r="QF185">
        <v>-5</v>
      </c>
      <c r="QG185">
        <v>-5</v>
      </c>
      <c r="QH185">
        <v>-5</v>
      </c>
      <c r="QI185">
        <v>-5</v>
      </c>
      <c r="QJ185">
        <v>-5</v>
      </c>
      <c r="QK185">
        <v>-5</v>
      </c>
      <c r="RP185">
        <f t="shared" si="4"/>
        <v>-1</v>
      </c>
      <c r="RS185">
        <f t="shared" si="5"/>
        <v>4</v>
      </c>
    </row>
    <row r="186" spans="1:487" x14ac:dyDescent="0.3">
      <c r="A186">
        <v>70173</v>
      </c>
      <c r="B186">
        <v>476</v>
      </c>
      <c r="C186">
        <v>0</v>
      </c>
      <c r="D186">
        <v>5</v>
      </c>
      <c r="E186">
        <v>9</v>
      </c>
      <c r="F186">
        <v>82</v>
      </c>
      <c r="G186">
        <v>102</v>
      </c>
      <c r="H186">
        <v>3</v>
      </c>
      <c r="I186" t="s">
        <v>6793</v>
      </c>
      <c r="J186" t="s">
        <v>6793</v>
      </c>
      <c r="O186" t="s">
        <v>6793</v>
      </c>
      <c r="P186" t="s">
        <v>7515</v>
      </c>
      <c r="Q186" t="s">
        <v>7516</v>
      </c>
      <c r="R186" t="s">
        <v>7515</v>
      </c>
      <c r="S186" t="s">
        <v>7515</v>
      </c>
      <c r="T186" t="s">
        <v>7515</v>
      </c>
      <c r="U186" t="s">
        <v>7515</v>
      </c>
      <c r="V186" t="s">
        <v>7515</v>
      </c>
      <c r="W186" t="s">
        <v>7515</v>
      </c>
      <c r="X186" t="s">
        <v>7515</v>
      </c>
      <c r="Y186" t="s">
        <v>7515</v>
      </c>
      <c r="Z186" t="s">
        <v>7515</v>
      </c>
      <c r="AA186" t="s">
        <v>7515</v>
      </c>
      <c r="AB186" t="s">
        <v>7515</v>
      </c>
      <c r="AC186" t="s">
        <v>7515</v>
      </c>
      <c r="AD186" t="s">
        <v>7515</v>
      </c>
      <c r="AE186" t="s">
        <v>7515</v>
      </c>
      <c r="AF186" t="s">
        <v>7515</v>
      </c>
      <c r="AG186" t="s">
        <v>7515</v>
      </c>
      <c r="AH186" t="s">
        <v>7515</v>
      </c>
      <c r="AI186" t="s">
        <v>6796</v>
      </c>
      <c r="AQ186" t="s">
        <v>6985</v>
      </c>
      <c r="AR186" t="s">
        <v>6793</v>
      </c>
      <c r="AS186" t="s">
        <v>6793</v>
      </c>
      <c r="AT186">
        <v>0</v>
      </c>
      <c r="AU186">
        <v>15</v>
      </c>
      <c r="AV186" t="s">
        <v>6988</v>
      </c>
      <c r="AW186" t="s">
        <v>6794</v>
      </c>
      <c r="AX186" t="s">
        <v>6793</v>
      </c>
      <c r="AY186" t="s">
        <v>6814</v>
      </c>
      <c r="BA186" t="s">
        <v>6991</v>
      </c>
      <c r="BB186" t="s">
        <v>7588</v>
      </c>
      <c r="BC186" t="s">
        <v>6794</v>
      </c>
      <c r="BD186" t="s">
        <v>6794</v>
      </c>
      <c r="BE186" t="s">
        <v>6794</v>
      </c>
      <c r="BF186" t="s">
        <v>6793</v>
      </c>
      <c r="BG186" t="s">
        <v>6794</v>
      </c>
      <c r="BH186" t="s">
        <v>6794</v>
      </c>
      <c r="BI186" t="s">
        <v>6794</v>
      </c>
      <c r="BJ186" t="s">
        <v>6794</v>
      </c>
      <c r="BK186" t="s">
        <v>6793</v>
      </c>
      <c r="BL186" t="s">
        <v>6794</v>
      </c>
      <c r="BM186" t="s">
        <v>7027</v>
      </c>
      <c r="BN186" t="s">
        <v>7027</v>
      </c>
      <c r="BO186" t="s">
        <v>6794</v>
      </c>
      <c r="BQ186">
        <v>100</v>
      </c>
      <c r="BR186" t="s">
        <v>7532</v>
      </c>
      <c r="BS186" t="s">
        <v>7533</v>
      </c>
      <c r="BT186" t="s">
        <v>7571</v>
      </c>
      <c r="BU186" t="s">
        <v>7559</v>
      </c>
      <c r="BV186" t="s">
        <v>7535</v>
      </c>
      <c r="BW186" t="s">
        <v>7515</v>
      </c>
      <c r="BX186" t="s">
        <v>7516</v>
      </c>
      <c r="BY186" t="s">
        <v>7515</v>
      </c>
      <c r="BZ186" t="s">
        <v>7515</v>
      </c>
      <c r="CA186" t="s">
        <v>7515</v>
      </c>
      <c r="CB186" t="s">
        <v>7515</v>
      </c>
      <c r="CC186" t="s">
        <v>7515</v>
      </c>
      <c r="CD186" t="s">
        <v>7515</v>
      </c>
      <c r="CE186" t="s">
        <v>7515</v>
      </c>
      <c r="CF186" t="s">
        <v>7515</v>
      </c>
      <c r="CG186" t="s">
        <v>7515</v>
      </c>
      <c r="CH186" t="s">
        <v>7515</v>
      </c>
      <c r="CI186" t="s">
        <v>6794</v>
      </c>
      <c r="CJ186" t="s">
        <v>6794</v>
      </c>
      <c r="CO186" t="s">
        <v>6794</v>
      </c>
      <c r="CP186" t="s">
        <v>6793</v>
      </c>
      <c r="CQ186" t="s">
        <v>6794</v>
      </c>
      <c r="CR186" t="s">
        <v>6793</v>
      </c>
      <c r="CS186" t="s">
        <v>6794</v>
      </c>
      <c r="CT186" t="s">
        <v>6794</v>
      </c>
      <c r="CU186" t="s">
        <v>6794</v>
      </c>
      <c r="CV186" t="s">
        <v>6793</v>
      </c>
      <c r="CW186" t="s">
        <v>6794</v>
      </c>
      <c r="CX186" t="s">
        <v>7520</v>
      </c>
      <c r="CY186" t="s">
        <v>7521</v>
      </c>
      <c r="CZ186" t="s">
        <v>7602</v>
      </c>
      <c r="DA186" t="s">
        <v>6793</v>
      </c>
      <c r="DB186">
        <v>3</v>
      </c>
      <c r="DC186">
        <v>4</v>
      </c>
      <c r="DD186">
        <v>7</v>
      </c>
      <c r="DE186" t="s">
        <v>6794</v>
      </c>
      <c r="EA186">
        <v>4</v>
      </c>
      <c r="EC186">
        <v>2</v>
      </c>
      <c r="ED186">
        <v>0</v>
      </c>
      <c r="EE186">
        <v>0</v>
      </c>
      <c r="EF186">
        <v>1</v>
      </c>
      <c r="EG186">
        <v>1</v>
      </c>
      <c r="EH186">
        <v>0</v>
      </c>
      <c r="EI186">
        <v>0</v>
      </c>
      <c r="EJ186" t="s">
        <v>6794</v>
      </c>
      <c r="EP186" t="s">
        <v>6794</v>
      </c>
      <c r="OI186" t="s">
        <v>7526</v>
      </c>
      <c r="OJ186" t="s">
        <v>7526</v>
      </c>
      <c r="OK186" t="s">
        <v>7527</v>
      </c>
      <c r="OL186" t="s">
        <v>7527</v>
      </c>
      <c r="OM186" t="s">
        <v>7528</v>
      </c>
      <c r="ON186" t="s">
        <v>7539</v>
      </c>
      <c r="OO186" t="s">
        <v>7528</v>
      </c>
      <c r="OP186">
        <v>1</v>
      </c>
      <c r="OQ186" t="s">
        <v>28</v>
      </c>
      <c r="OR186" t="s">
        <v>7549</v>
      </c>
      <c r="OS186">
        <v>2007</v>
      </c>
      <c r="OT186">
        <v>8</v>
      </c>
      <c r="OU186">
        <v>1</v>
      </c>
      <c r="OV186">
        <v>8</v>
      </c>
      <c r="OW186">
        <v>1</v>
      </c>
      <c r="OX186">
        <v>0</v>
      </c>
      <c r="OY186">
        <v>35</v>
      </c>
      <c r="QE186" t="s">
        <v>7516</v>
      </c>
      <c r="QF186" t="s">
        <v>7515</v>
      </c>
      <c r="QG186" t="s">
        <v>7515</v>
      </c>
      <c r="QH186" t="s">
        <v>7515</v>
      </c>
      <c r="QI186" t="s">
        <v>7515</v>
      </c>
      <c r="QJ186" t="s">
        <v>7515</v>
      </c>
      <c r="QK186" t="s">
        <v>7515</v>
      </c>
      <c r="RP186">
        <f t="shared" si="4"/>
        <v>3</v>
      </c>
      <c r="RS186">
        <f t="shared" si="5"/>
        <v>6</v>
      </c>
    </row>
    <row r="187" spans="1:487" x14ac:dyDescent="0.3">
      <c r="A187">
        <v>70174</v>
      </c>
      <c r="B187">
        <v>482</v>
      </c>
      <c r="C187">
        <v>0</v>
      </c>
      <c r="D187">
        <v>5</v>
      </c>
      <c r="E187">
        <v>19</v>
      </c>
      <c r="F187">
        <v>93</v>
      </c>
      <c r="G187">
        <v>102</v>
      </c>
      <c r="H187">
        <v>3</v>
      </c>
      <c r="I187" t="s">
        <v>6793</v>
      </c>
      <c r="J187" t="s">
        <v>6793</v>
      </c>
      <c r="O187" t="s">
        <v>6793</v>
      </c>
      <c r="P187" t="s">
        <v>7515</v>
      </c>
      <c r="Q187" t="s">
        <v>7515</v>
      </c>
      <c r="R187" t="s">
        <v>7515</v>
      </c>
      <c r="S187" t="s">
        <v>7515</v>
      </c>
      <c r="T187" t="s">
        <v>7515</v>
      </c>
      <c r="U187" t="s">
        <v>7515</v>
      </c>
      <c r="V187" t="s">
        <v>7515</v>
      </c>
      <c r="W187" t="s">
        <v>7515</v>
      </c>
      <c r="X187" t="s">
        <v>7515</v>
      </c>
      <c r="Y187" t="s">
        <v>7515</v>
      </c>
      <c r="Z187" t="s">
        <v>7516</v>
      </c>
      <c r="AA187" t="s">
        <v>7515</v>
      </c>
      <c r="AB187" t="s">
        <v>7515</v>
      </c>
      <c r="AC187" t="s">
        <v>7515</v>
      </c>
      <c r="AD187" t="s">
        <v>7515</v>
      </c>
      <c r="AE187" t="s">
        <v>7515</v>
      </c>
      <c r="AF187" t="s">
        <v>7515</v>
      </c>
      <c r="AG187" t="s">
        <v>7515</v>
      </c>
      <c r="AH187" t="s">
        <v>7515</v>
      </c>
      <c r="AI187" t="s">
        <v>6796</v>
      </c>
      <c r="AQ187" t="s">
        <v>6985</v>
      </c>
      <c r="AR187" t="s">
        <v>6793</v>
      </c>
      <c r="AS187" t="s">
        <v>6794</v>
      </c>
      <c r="AT187" t="s">
        <v>6</v>
      </c>
      <c r="AU187" t="s">
        <v>6</v>
      </c>
      <c r="AV187" t="s">
        <v>6988</v>
      </c>
      <c r="AW187" t="s">
        <v>6794</v>
      </c>
      <c r="AX187" t="s">
        <v>6793</v>
      </c>
      <c r="AY187" t="s">
        <v>6813</v>
      </c>
      <c r="AZ187" t="s">
        <v>7531</v>
      </c>
      <c r="BA187" t="s">
        <v>7553</v>
      </c>
      <c r="BC187" t="s">
        <v>6793</v>
      </c>
      <c r="BD187" t="s">
        <v>6794</v>
      </c>
      <c r="BE187" t="s">
        <v>6793</v>
      </c>
      <c r="BF187" t="s">
        <v>6793</v>
      </c>
      <c r="BG187" t="s">
        <v>6794</v>
      </c>
      <c r="BH187" t="s">
        <v>6793</v>
      </c>
      <c r="BI187" t="s">
        <v>6793</v>
      </c>
      <c r="BJ187" t="s">
        <v>6794</v>
      </c>
      <c r="BK187" t="s">
        <v>6794</v>
      </c>
      <c r="BL187" t="s">
        <v>6794</v>
      </c>
      <c r="BM187" t="s">
        <v>7022</v>
      </c>
      <c r="BN187" t="s">
        <v>7022</v>
      </c>
      <c r="BO187" t="s">
        <v>6794</v>
      </c>
      <c r="BQ187">
        <v>0</v>
      </c>
      <c r="BR187" t="s">
        <v>7532</v>
      </c>
      <c r="BS187" t="s">
        <v>7533</v>
      </c>
      <c r="BT187" t="s">
        <v>6</v>
      </c>
      <c r="BU187" t="s">
        <v>7559</v>
      </c>
      <c r="BV187" t="s">
        <v>7569</v>
      </c>
      <c r="BW187" t="s">
        <v>7516</v>
      </c>
      <c r="BX187" t="s">
        <v>7515</v>
      </c>
      <c r="BY187" t="s">
        <v>7515</v>
      </c>
      <c r="BZ187" t="s">
        <v>7515</v>
      </c>
      <c r="CA187" t="s">
        <v>7515</v>
      </c>
      <c r="CB187" t="s">
        <v>7515</v>
      </c>
      <c r="CC187" t="s">
        <v>7515</v>
      </c>
      <c r="CD187" t="s">
        <v>7515</v>
      </c>
      <c r="CE187" t="s">
        <v>7515</v>
      </c>
      <c r="CF187" t="s">
        <v>7515</v>
      </c>
      <c r="CG187" t="s">
        <v>7515</v>
      </c>
      <c r="CH187" t="s">
        <v>7515</v>
      </c>
      <c r="CI187" t="s">
        <v>6793</v>
      </c>
      <c r="CJ187" t="s">
        <v>6794</v>
      </c>
      <c r="CO187" t="s">
        <v>6794</v>
      </c>
      <c r="CP187" t="s">
        <v>6794</v>
      </c>
      <c r="CQ187" t="s">
        <v>6794</v>
      </c>
      <c r="CR187" t="s">
        <v>6794</v>
      </c>
      <c r="CS187" t="s">
        <v>6794</v>
      </c>
      <c r="CT187" t="s">
        <v>6794</v>
      </c>
      <c r="CU187" t="s">
        <v>6794</v>
      </c>
      <c r="CV187" t="s">
        <v>6793</v>
      </c>
      <c r="CW187" t="s">
        <v>6794</v>
      </c>
      <c r="CX187" t="s">
        <v>7520</v>
      </c>
      <c r="CY187" t="s">
        <v>7521</v>
      </c>
      <c r="CZ187" t="s">
        <v>7522</v>
      </c>
      <c r="DA187" t="s">
        <v>6793</v>
      </c>
      <c r="DB187">
        <v>3</v>
      </c>
      <c r="DC187">
        <v>3</v>
      </c>
      <c r="DD187">
        <v>3</v>
      </c>
      <c r="DE187" t="s">
        <v>6794</v>
      </c>
      <c r="EA187">
        <v>2</v>
      </c>
      <c r="EC187">
        <v>0</v>
      </c>
      <c r="ED187">
        <v>1</v>
      </c>
      <c r="EE187">
        <v>0</v>
      </c>
      <c r="EF187">
        <v>0</v>
      </c>
      <c r="EG187">
        <v>1</v>
      </c>
      <c r="EH187">
        <v>0</v>
      </c>
      <c r="EI187">
        <v>0</v>
      </c>
      <c r="EJ187" t="s">
        <v>6794</v>
      </c>
      <c r="EP187" t="s">
        <v>6794</v>
      </c>
      <c r="OI187" t="s">
        <v>6757</v>
      </c>
      <c r="OJ187" t="s">
        <v>7526</v>
      </c>
      <c r="OK187" t="s">
        <v>7527</v>
      </c>
      <c r="OL187" t="s">
        <v>7526</v>
      </c>
      <c r="OM187" t="s">
        <v>7528</v>
      </c>
      <c r="ON187" t="s">
        <v>7539</v>
      </c>
      <c r="OO187" t="s">
        <v>7528</v>
      </c>
      <c r="OP187">
        <v>1</v>
      </c>
      <c r="OQ187" t="s">
        <v>28</v>
      </c>
      <c r="OR187" t="s">
        <v>7549</v>
      </c>
      <c r="OS187">
        <v>2007</v>
      </c>
      <c r="OT187">
        <v>7</v>
      </c>
      <c r="OU187">
        <v>1</v>
      </c>
      <c r="OV187">
        <v>7</v>
      </c>
      <c r="OW187">
        <v>1</v>
      </c>
      <c r="OX187">
        <v>0</v>
      </c>
      <c r="OY187">
        <v>35</v>
      </c>
      <c r="QE187" t="s">
        <v>7515</v>
      </c>
      <c r="QF187" t="s">
        <v>7515</v>
      </c>
      <c r="QG187" t="s">
        <v>7515</v>
      </c>
      <c r="QH187" t="s">
        <v>7515</v>
      </c>
      <c r="QI187" t="s">
        <v>7515</v>
      </c>
      <c r="QJ187" t="s">
        <v>7515</v>
      </c>
      <c r="QK187" t="s">
        <v>7516</v>
      </c>
      <c r="RP187">
        <f t="shared" si="4"/>
        <v>-1</v>
      </c>
      <c r="RS187">
        <f t="shared" si="5"/>
        <v>2</v>
      </c>
    </row>
    <row r="188" spans="1:487" x14ac:dyDescent="0.3">
      <c r="A188">
        <v>70175</v>
      </c>
      <c r="B188">
        <v>484</v>
      </c>
      <c r="C188">
        <v>0</v>
      </c>
      <c r="D188">
        <v>5</v>
      </c>
      <c r="E188">
        <v>12</v>
      </c>
      <c r="F188">
        <v>89</v>
      </c>
      <c r="G188">
        <v>102</v>
      </c>
      <c r="H188">
        <v>10</v>
      </c>
      <c r="I188" t="s">
        <v>6793</v>
      </c>
      <c r="J188" t="s">
        <v>6793</v>
      </c>
      <c r="O188" t="s">
        <v>6793</v>
      </c>
      <c r="P188" t="s">
        <v>7515</v>
      </c>
      <c r="Q188" t="s">
        <v>7515</v>
      </c>
      <c r="R188" t="s">
        <v>7516</v>
      </c>
      <c r="S188" t="s">
        <v>7515</v>
      </c>
      <c r="T188" t="s">
        <v>7515</v>
      </c>
      <c r="U188" t="s">
        <v>7515</v>
      </c>
      <c r="V188" t="s">
        <v>7515</v>
      </c>
      <c r="W188" t="s">
        <v>7515</v>
      </c>
      <c r="X188" t="s">
        <v>7515</v>
      </c>
      <c r="Y188" t="s">
        <v>7515</v>
      </c>
      <c r="Z188" t="s">
        <v>7515</v>
      </c>
      <c r="AA188" t="s">
        <v>7515</v>
      </c>
      <c r="AB188" t="s">
        <v>7515</v>
      </c>
      <c r="AC188" t="s">
        <v>7515</v>
      </c>
      <c r="AD188" t="s">
        <v>7515</v>
      </c>
      <c r="AE188" t="s">
        <v>7515</v>
      </c>
      <c r="AF188" t="s">
        <v>7515</v>
      </c>
      <c r="AG188" t="s">
        <v>7515</v>
      </c>
      <c r="AH188" t="s">
        <v>7515</v>
      </c>
      <c r="AI188" t="s">
        <v>7517</v>
      </c>
      <c r="AL188">
        <v>0</v>
      </c>
      <c r="AM188">
        <v>7</v>
      </c>
      <c r="AN188" t="s">
        <v>6845</v>
      </c>
      <c r="AQ188" t="s">
        <v>6993</v>
      </c>
      <c r="AR188" t="s">
        <v>6794</v>
      </c>
      <c r="AS188" t="s">
        <v>6794</v>
      </c>
      <c r="AT188">
        <v>0</v>
      </c>
      <c r="AU188">
        <v>30</v>
      </c>
      <c r="AV188" t="s">
        <v>6988</v>
      </c>
      <c r="AW188" t="s">
        <v>6793</v>
      </c>
      <c r="AX188" t="s">
        <v>6793</v>
      </c>
      <c r="AY188" t="s">
        <v>6813</v>
      </c>
      <c r="AZ188" t="s">
        <v>7531</v>
      </c>
      <c r="BA188" t="s">
        <v>6991</v>
      </c>
      <c r="BC188" t="s">
        <v>6794</v>
      </c>
      <c r="BD188" t="s">
        <v>6794</v>
      </c>
      <c r="BE188" t="s">
        <v>6793</v>
      </c>
      <c r="BF188" t="s">
        <v>6966</v>
      </c>
      <c r="BG188" t="s">
        <v>6793</v>
      </c>
      <c r="BH188" t="s">
        <v>6794</v>
      </c>
      <c r="BI188" t="s">
        <v>6793</v>
      </c>
      <c r="BJ188" t="s">
        <v>6794</v>
      </c>
      <c r="BK188" t="s">
        <v>6793</v>
      </c>
      <c r="BL188" t="s">
        <v>6794</v>
      </c>
      <c r="BM188" t="s">
        <v>7021</v>
      </c>
      <c r="BN188" t="s">
        <v>7024</v>
      </c>
      <c r="BO188" t="s">
        <v>6794</v>
      </c>
      <c r="BQ188">
        <v>50</v>
      </c>
      <c r="BR188">
        <v>20</v>
      </c>
      <c r="BS188" t="s">
        <v>7533</v>
      </c>
      <c r="BT188" t="s">
        <v>6</v>
      </c>
      <c r="BU188" t="s">
        <v>7559</v>
      </c>
      <c r="BV188" t="s">
        <v>7535</v>
      </c>
      <c r="BW188" t="s">
        <v>7516</v>
      </c>
      <c r="BX188" t="s">
        <v>7515</v>
      </c>
      <c r="BY188" t="s">
        <v>7515</v>
      </c>
      <c r="BZ188" t="s">
        <v>7515</v>
      </c>
      <c r="CA188" t="s">
        <v>7515</v>
      </c>
      <c r="CB188" t="s">
        <v>7515</v>
      </c>
      <c r="CC188" t="s">
        <v>7515</v>
      </c>
      <c r="CD188" t="s">
        <v>7515</v>
      </c>
      <c r="CE188" t="s">
        <v>7515</v>
      </c>
      <c r="CF188" t="s">
        <v>7515</v>
      </c>
      <c r="CG188" t="s">
        <v>7515</v>
      </c>
      <c r="CH188" t="s">
        <v>7515</v>
      </c>
      <c r="CI188" t="s">
        <v>6793</v>
      </c>
      <c r="CJ188" t="s">
        <v>6793</v>
      </c>
      <c r="CO188" t="s">
        <v>6793</v>
      </c>
      <c r="CP188" t="s">
        <v>6793</v>
      </c>
      <c r="CQ188" t="s">
        <v>6794</v>
      </c>
      <c r="CR188" t="s">
        <v>6793</v>
      </c>
      <c r="CS188" t="s">
        <v>6793</v>
      </c>
      <c r="CT188" t="s">
        <v>6793</v>
      </c>
      <c r="CU188" t="s">
        <v>6794</v>
      </c>
      <c r="CV188" t="s">
        <v>6793</v>
      </c>
      <c r="CW188" t="s">
        <v>6794</v>
      </c>
      <c r="CX188" t="s">
        <v>7520</v>
      </c>
      <c r="CY188" t="s">
        <v>7521</v>
      </c>
      <c r="CZ188" t="s">
        <v>7587</v>
      </c>
      <c r="DA188" t="s">
        <v>6793</v>
      </c>
      <c r="DB188">
        <v>2</v>
      </c>
      <c r="DC188">
        <v>3</v>
      </c>
      <c r="DD188">
        <v>2</v>
      </c>
      <c r="DE188" t="s">
        <v>6794</v>
      </c>
      <c r="EA188">
        <v>2</v>
      </c>
      <c r="EC188">
        <v>0</v>
      </c>
      <c r="ED188">
        <v>0</v>
      </c>
      <c r="EE188">
        <v>0</v>
      </c>
      <c r="EF188">
        <v>0</v>
      </c>
      <c r="EG188">
        <v>1</v>
      </c>
      <c r="EH188">
        <v>1</v>
      </c>
      <c r="EI188">
        <v>0</v>
      </c>
      <c r="EJ188" t="s">
        <v>6794</v>
      </c>
      <c r="EP188" t="s">
        <v>6794</v>
      </c>
      <c r="OI188" t="s">
        <v>7526</v>
      </c>
      <c r="OJ188" t="s">
        <v>7526</v>
      </c>
      <c r="OK188" t="s">
        <v>7526</v>
      </c>
      <c r="OL188" t="s">
        <v>7526</v>
      </c>
      <c r="OM188" t="s">
        <v>7528</v>
      </c>
      <c r="ON188" t="s">
        <v>7539</v>
      </c>
      <c r="OO188" t="s">
        <v>7528</v>
      </c>
      <c r="OP188">
        <v>1</v>
      </c>
      <c r="OQ188" t="s">
        <v>28</v>
      </c>
      <c r="OR188" t="s">
        <v>212</v>
      </c>
      <c r="OS188">
        <v>2006</v>
      </c>
      <c r="OT188">
        <v>9</v>
      </c>
      <c r="OU188">
        <v>1</v>
      </c>
      <c r="OV188">
        <v>9</v>
      </c>
      <c r="OW188">
        <v>0</v>
      </c>
      <c r="OX188">
        <v>1</v>
      </c>
      <c r="OY188">
        <v>35</v>
      </c>
      <c r="QE188" t="s">
        <v>7516</v>
      </c>
      <c r="QF188" t="s">
        <v>7515</v>
      </c>
      <c r="QG188" t="s">
        <v>7515</v>
      </c>
      <c r="QH188" t="s">
        <v>7515</v>
      </c>
      <c r="QI188" t="s">
        <v>7515</v>
      </c>
      <c r="QJ188" t="s">
        <v>7515</v>
      </c>
      <c r="QK188" t="s">
        <v>7515</v>
      </c>
      <c r="RP188">
        <f t="shared" si="4"/>
        <v>1</v>
      </c>
      <c r="RS188">
        <f t="shared" si="5"/>
        <v>1</v>
      </c>
    </row>
    <row r="189" spans="1:487" x14ac:dyDescent="0.3">
      <c r="A189">
        <v>70176</v>
      </c>
      <c r="B189">
        <v>491</v>
      </c>
      <c r="C189">
        <v>0</v>
      </c>
      <c r="D189">
        <v>5</v>
      </c>
      <c r="E189">
        <v>16</v>
      </c>
      <c r="F189">
        <v>84</v>
      </c>
      <c r="G189">
        <v>102</v>
      </c>
      <c r="H189">
        <v>9</v>
      </c>
      <c r="I189" t="s">
        <v>6793</v>
      </c>
      <c r="J189" t="s">
        <v>6793</v>
      </c>
      <c r="O189" t="s">
        <v>6793</v>
      </c>
      <c r="P189" t="s">
        <v>7515</v>
      </c>
      <c r="Q189" t="s">
        <v>7516</v>
      </c>
      <c r="R189" t="s">
        <v>7515</v>
      </c>
      <c r="S189" t="s">
        <v>7515</v>
      </c>
      <c r="T189" t="s">
        <v>7515</v>
      </c>
      <c r="U189" t="s">
        <v>7515</v>
      </c>
      <c r="V189" t="s">
        <v>7515</v>
      </c>
      <c r="W189" t="s">
        <v>7515</v>
      </c>
      <c r="X189" t="s">
        <v>7515</v>
      </c>
      <c r="Y189" t="s">
        <v>7515</v>
      </c>
      <c r="Z189" t="s">
        <v>7515</v>
      </c>
      <c r="AA189" t="s">
        <v>7515</v>
      </c>
      <c r="AB189" t="s">
        <v>7515</v>
      </c>
      <c r="AC189" t="s">
        <v>7515</v>
      </c>
      <c r="AD189" t="s">
        <v>7515</v>
      </c>
      <c r="AE189" t="s">
        <v>7515</v>
      </c>
      <c r="AF189" t="s">
        <v>7515</v>
      </c>
      <c r="AG189" t="s">
        <v>7515</v>
      </c>
      <c r="AH189" t="s">
        <v>7515</v>
      </c>
      <c r="AI189" t="s">
        <v>6796</v>
      </c>
      <c r="AQ189" t="s">
        <v>6985</v>
      </c>
      <c r="AR189" t="s">
        <v>6793</v>
      </c>
      <c r="AS189" t="s">
        <v>6793</v>
      </c>
      <c r="AT189">
        <v>0</v>
      </c>
      <c r="AU189">
        <v>25</v>
      </c>
      <c r="AV189" t="s">
        <v>6988</v>
      </c>
      <c r="AW189" t="s">
        <v>6793</v>
      </c>
      <c r="AX189" t="s">
        <v>6793</v>
      </c>
      <c r="AY189" t="s">
        <v>6813</v>
      </c>
      <c r="AZ189" t="s">
        <v>7531</v>
      </c>
      <c r="BA189" t="s">
        <v>6991</v>
      </c>
      <c r="BC189" t="s">
        <v>6793</v>
      </c>
      <c r="BD189" t="s">
        <v>6794</v>
      </c>
      <c r="BE189" t="s">
        <v>6793</v>
      </c>
      <c r="BF189" t="s">
        <v>6793</v>
      </c>
      <c r="BG189" t="s">
        <v>6794</v>
      </c>
      <c r="BH189" t="s">
        <v>6794</v>
      </c>
      <c r="BI189" t="s">
        <v>6793</v>
      </c>
      <c r="BJ189" t="s">
        <v>6794</v>
      </c>
      <c r="BK189" t="s">
        <v>6794</v>
      </c>
      <c r="BL189" t="s">
        <v>6794</v>
      </c>
      <c r="BM189" t="s">
        <v>7029</v>
      </c>
      <c r="BN189" t="s">
        <v>7024</v>
      </c>
      <c r="BO189" t="s">
        <v>6794</v>
      </c>
      <c r="BQ189">
        <v>150</v>
      </c>
      <c r="BR189">
        <v>50</v>
      </c>
      <c r="BS189" t="s">
        <v>7533</v>
      </c>
      <c r="BT189" t="s">
        <v>6</v>
      </c>
      <c r="BU189" t="s">
        <v>7559</v>
      </c>
      <c r="BV189" t="s">
        <v>7569</v>
      </c>
      <c r="BW189" t="s">
        <v>7516</v>
      </c>
      <c r="BX189" t="s">
        <v>7515</v>
      </c>
      <c r="BY189" t="s">
        <v>7515</v>
      </c>
      <c r="BZ189" t="s">
        <v>7515</v>
      </c>
      <c r="CA189" t="s">
        <v>7515</v>
      </c>
      <c r="CB189" t="s">
        <v>7515</v>
      </c>
      <c r="CC189" t="s">
        <v>7515</v>
      </c>
      <c r="CD189" t="s">
        <v>7515</v>
      </c>
      <c r="CE189" t="s">
        <v>7515</v>
      </c>
      <c r="CF189" t="s">
        <v>7515</v>
      </c>
      <c r="CG189" t="s">
        <v>7515</v>
      </c>
      <c r="CH189" t="s">
        <v>7515</v>
      </c>
      <c r="CI189" t="s">
        <v>6793</v>
      </c>
      <c r="CJ189" t="s">
        <v>6794</v>
      </c>
      <c r="CO189" t="s">
        <v>6793</v>
      </c>
      <c r="CP189" t="s">
        <v>6793</v>
      </c>
      <c r="CQ189" t="s">
        <v>6794</v>
      </c>
      <c r="CR189" t="s">
        <v>6793</v>
      </c>
      <c r="CS189" t="s">
        <v>6794</v>
      </c>
      <c r="CT189" t="s">
        <v>6794</v>
      </c>
      <c r="CU189" t="s">
        <v>6794</v>
      </c>
      <c r="CV189" t="s">
        <v>6793</v>
      </c>
      <c r="CW189" t="s">
        <v>6794</v>
      </c>
      <c r="CX189" t="s">
        <v>7520</v>
      </c>
      <c r="CY189" t="s">
        <v>7521</v>
      </c>
      <c r="CZ189" t="s">
        <v>7536</v>
      </c>
      <c r="DA189" t="s">
        <v>6793</v>
      </c>
      <c r="DB189">
        <v>2</v>
      </c>
      <c r="DC189">
        <v>4</v>
      </c>
      <c r="DD189">
        <v>3</v>
      </c>
      <c r="DE189" t="s">
        <v>6794</v>
      </c>
      <c r="EA189">
        <v>4</v>
      </c>
      <c r="EC189">
        <v>2</v>
      </c>
      <c r="ED189">
        <v>0</v>
      </c>
      <c r="EE189">
        <v>0</v>
      </c>
      <c r="EF189">
        <v>0</v>
      </c>
      <c r="EG189">
        <v>2</v>
      </c>
      <c r="EH189">
        <v>0</v>
      </c>
      <c r="EI189">
        <v>0</v>
      </c>
      <c r="EJ189" t="s">
        <v>6794</v>
      </c>
      <c r="EP189" t="s">
        <v>6794</v>
      </c>
      <c r="OI189" t="s">
        <v>7526</v>
      </c>
      <c r="OJ189" t="s">
        <v>7526</v>
      </c>
      <c r="OK189" t="s">
        <v>7526</v>
      </c>
      <c r="OL189" t="s">
        <v>7527</v>
      </c>
      <c r="OM189" t="s">
        <v>7528</v>
      </c>
      <c r="ON189" t="s">
        <v>7539</v>
      </c>
      <c r="OO189" t="s">
        <v>7528</v>
      </c>
      <c r="OP189">
        <v>1</v>
      </c>
      <c r="OQ189" t="s">
        <v>28</v>
      </c>
      <c r="OR189" t="s">
        <v>212</v>
      </c>
      <c r="OS189">
        <v>2006</v>
      </c>
      <c r="OT189">
        <v>5</v>
      </c>
      <c r="OU189">
        <v>1</v>
      </c>
      <c r="OV189">
        <v>5</v>
      </c>
      <c r="OW189">
        <v>1</v>
      </c>
      <c r="OX189">
        <v>0</v>
      </c>
      <c r="OY189">
        <v>35</v>
      </c>
      <c r="QE189" t="s">
        <v>7516</v>
      </c>
      <c r="QF189" t="s">
        <v>7515</v>
      </c>
      <c r="QG189" t="s">
        <v>7515</v>
      </c>
      <c r="QH189" t="s">
        <v>7515</v>
      </c>
      <c r="QI189" t="s">
        <v>7515</v>
      </c>
      <c r="QJ189" t="s">
        <v>7515</v>
      </c>
      <c r="QK189" t="s">
        <v>7515</v>
      </c>
      <c r="RP189">
        <f t="shared" si="4"/>
        <v>2</v>
      </c>
      <c r="RS189">
        <f t="shared" si="5"/>
        <v>8</v>
      </c>
    </row>
    <row r="190" spans="1:487" x14ac:dyDescent="0.3">
      <c r="A190">
        <v>70177</v>
      </c>
      <c r="B190">
        <v>493</v>
      </c>
      <c r="C190">
        <v>0</v>
      </c>
      <c r="D190">
        <v>5</v>
      </c>
      <c r="E190">
        <v>16</v>
      </c>
      <c r="F190">
        <v>91</v>
      </c>
      <c r="G190">
        <v>102</v>
      </c>
      <c r="H190">
        <v>3</v>
      </c>
      <c r="I190" t="s">
        <v>6793</v>
      </c>
      <c r="J190" t="s">
        <v>6793</v>
      </c>
      <c r="O190" t="s">
        <v>6793</v>
      </c>
      <c r="P190" t="s">
        <v>7515</v>
      </c>
      <c r="Q190" t="s">
        <v>7516</v>
      </c>
      <c r="R190" t="s">
        <v>7515</v>
      </c>
      <c r="S190" t="s">
        <v>7515</v>
      </c>
      <c r="T190" t="s">
        <v>7515</v>
      </c>
      <c r="U190" t="s">
        <v>7515</v>
      </c>
      <c r="V190" t="s">
        <v>7515</v>
      </c>
      <c r="W190" t="s">
        <v>7515</v>
      </c>
      <c r="X190" t="s">
        <v>7515</v>
      </c>
      <c r="Y190" t="s">
        <v>7515</v>
      </c>
      <c r="Z190" t="s">
        <v>7515</v>
      </c>
      <c r="AA190" t="s">
        <v>7515</v>
      </c>
      <c r="AB190" t="s">
        <v>7515</v>
      </c>
      <c r="AC190" t="s">
        <v>7515</v>
      </c>
      <c r="AD190" t="s">
        <v>7515</v>
      </c>
      <c r="AE190" t="s">
        <v>7515</v>
      </c>
      <c r="AF190" t="s">
        <v>7515</v>
      </c>
      <c r="AG190" t="s">
        <v>7515</v>
      </c>
      <c r="AH190" t="s">
        <v>7515</v>
      </c>
      <c r="AI190" t="s">
        <v>6796</v>
      </c>
      <c r="AQ190" t="s">
        <v>6985</v>
      </c>
      <c r="AR190" t="s">
        <v>6793</v>
      </c>
      <c r="AS190" t="s">
        <v>6794</v>
      </c>
      <c r="AT190">
        <v>0</v>
      </c>
      <c r="AU190">
        <v>15</v>
      </c>
      <c r="AV190" t="s">
        <v>6988</v>
      </c>
      <c r="AW190" t="s">
        <v>6794</v>
      </c>
      <c r="AX190" t="s">
        <v>6794</v>
      </c>
      <c r="AY190" t="s">
        <v>6813</v>
      </c>
      <c r="AZ190" t="s">
        <v>7531</v>
      </c>
      <c r="BA190" t="s">
        <v>7553</v>
      </c>
      <c r="BC190" t="s">
        <v>6794</v>
      </c>
      <c r="BD190" t="s">
        <v>6794</v>
      </c>
      <c r="BE190" t="s">
        <v>6794</v>
      </c>
      <c r="BF190" t="s">
        <v>6794</v>
      </c>
      <c r="BG190" t="s">
        <v>6793</v>
      </c>
      <c r="BH190" t="s">
        <v>6793</v>
      </c>
      <c r="BI190" t="s">
        <v>6793</v>
      </c>
      <c r="BJ190" t="s">
        <v>6794</v>
      </c>
      <c r="BK190" t="s">
        <v>6793</v>
      </c>
      <c r="BL190" t="s">
        <v>6794</v>
      </c>
      <c r="BM190" t="s">
        <v>7025</v>
      </c>
      <c r="BN190" t="s">
        <v>7022</v>
      </c>
      <c r="BO190" t="s">
        <v>6794</v>
      </c>
      <c r="BQ190">
        <v>50</v>
      </c>
      <c r="BR190" t="s">
        <v>6</v>
      </c>
      <c r="BS190" t="s">
        <v>7533</v>
      </c>
      <c r="BT190" t="s">
        <v>6</v>
      </c>
      <c r="BU190" t="s">
        <v>7559</v>
      </c>
      <c r="BV190" t="s">
        <v>7543</v>
      </c>
      <c r="BW190" t="s">
        <v>7515</v>
      </c>
      <c r="BX190" t="s">
        <v>7515</v>
      </c>
      <c r="BY190" t="s">
        <v>7515</v>
      </c>
      <c r="BZ190" t="s">
        <v>7515</v>
      </c>
      <c r="CA190" t="s">
        <v>7515</v>
      </c>
      <c r="CB190" t="s">
        <v>7515</v>
      </c>
      <c r="CC190" t="s">
        <v>7515</v>
      </c>
      <c r="CD190" t="s">
        <v>7516</v>
      </c>
      <c r="CE190" t="s">
        <v>7515</v>
      </c>
      <c r="CF190" t="s">
        <v>7515</v>
      </c>
      <c r="CG190" t="s">
        <v>7515</v>
      </c>
      <c r="CH190" t="s">
        <v>7515</v>
      </c>
      <c r="CI190" t="s">
        <v>6794</v>
      </c>
      <c r="CJ190" t="s">
        <v>6794</v>
      </c>
      <c r="CO190" t="s">
        <v>6793</v>
      </c>
      <c r="CP190" t="s">
        <v>6793</v>
      </c>
      <c r="CQ190" t="s">
        <v>6794</v>
      </c>
      <c r="CR190" t="s">
        <v>6793</v>
      </c>
      <c r="CS190" t="s">
        <v>6793</v>
      </c>
      <c r="CT190" t="s">
        <v>6793</v>
      </c>
      <c r="CU190" t="s">
        <v>6794</v>
      </c>
      <c r="CV190" t="s">
        <v>6793</v>
      </c>
      <c r="CW190" t="s">
        <v>6793</v>
      </c>
      <c r="CX190" t="s">
        <v>7520</v>
      </c>
      <c r="CY190" t="s">
        <v>7521</v>
      </c>
      <c r="CZ190" t="s">
        <v>7522</v>
      </c>
      <c r="DA190" t="s">
        <v>6793</v>
      </c>
      <c r="DB190">
        <v>3</v>
      </c>
      <c r="DC190">
        <v>3</v>
      </c>
      <c r="DD190">
        <v>4</v>
      </c>
      <c r="DE190" t="s">
        <v>6794</v>
      </c>
      <c r="EA190">
        <v>4</v>
      </c>
      <c r="EC190">
        <v>2</v>
      </c>
      <c r="ED190">
        <v>0</v>
      </c>
      <c r="EE190">
        <v>0</v>
      </c>
      <c r="EF190">
        <v>0</v>
      </c>
      <c r="EG190">
        <v>2</v>
      </c>
      <c r="EH190">
        <v>0</v>
      </c>
      <c r="EI190">
        <v>0</v>
      </c>
      <c r="EJ190" t="s">
        <v>6794</v>
      </c>
      <c r="EP190" t="s">
        <v>6793</v>
      </c>
      <c r="MA190" t="s">
        <v>7538</v>
      </c>
      <c r="MB190" t="s">
        <v>7595</v>
      </c>
      <c r="MC190">
        <v>2005</v>
      </c>
      <c r="MG190" t="s">
        <v>6794</v>
      </c>
      <c r="OI190" t="s">
        <v>7526</v>
      </c>
      <c r="OJ190" t="s">
        <v>7526</v>
      </c>
      <c r="OK190" t="s">
        <v>7526</v>
      </c>
      <c r="OL190" t="s">
        <v>7527</v>
      </c>
      <c r="OM190" t="s">
        <v>7528</v>
      </c>
      <c r="ON190" t="s">
        <v>7529</v>
      </c>
      <c r="OO190" t="s">
        <v>7528</v>
      </c>
      <c r="OP190">
        <v>1</v>
      </c>
      <c r="OQ190" t="s">
        <v>28</v>
      </c>
      <c r="OR190" t="s">
        <v>7549</v>
      </c>
      <c r="OS190">
        <v>2007</v>
      </c>
      <c r="OT190">
        <v>10</v>
      </c>
      <c r="OU190">
        <v>1</v>
      </c>
      <c r="OV190">
        <v>10</v>
      </c>
      <c r="OW190">
        <v>1</v>
      </c>
      <c r="OX190">
        <v>0</v>
      </c>
      <c r="OY190">
        <v>35</v>
      </c>
      <c r="OZ190" t="s">
        <v>7515</v>
      </c>
      <c r="PA190" t="s">
        <v>7515</v>
      </c>
      <c r="PB190" t="s">
        <v>7515</v>
      </c>
      <c r="PC190" t="s">
        <v>7515</v>
      </c>
      <c r="PD190" t="s">
        <v>7515</v>
      </c>
      <c r="PE190" t="s">
        <v>7515</v>
      </c>
      <c r="PF190" t="s">
        <v>7515</v>
      </c>
      <c r="PG190" t="s">
        <v>7515</v>
      </c>
      <c r="PH190" t="s">
        <v>7515</v>
      </c>
      <c r="PI190" t="s">
        <v>7515</v>
      </c>
      <c r="PJ190" t="s">
        <v>7515</v>
      </c>
      <c r="PK190" t="s">
        <v>7515</v>
      </c>
      <c r="PL190" t="s">
        <v>7515</v>
      </c>
      <c r="PM190" t="s">
        <v>7515</v>
      </c>
      <c r="PN190" t="s">
        <v>7515</v>
      </c>
      <c r="PO190" t="s">
        <v>7515</v>
      </c>
      <c r="PP190" t="s">
        <v>7515</v>
      </c>
      <c r="PQ190" t="s">
        <v>7515</v>
      </c>
      <c r="PR190" t="s">
        <v>7515</v>
      </c>
      <c r="PS190" t="s">
        <v>7515</v>
      </c>
      <c r="PT190" t="s">
        <v>7515</v>
      </c>
      <c r="PU190" t="s">
        <v>7515</v>
      </c>
      <c r="PV190" t="s">
        <v>7515</v>
      </c>
      <c r="PW190" t="s">
        <v>7515</v>
      </c>
      <c r="PX190" t="s">
        <v>7515</v>
      </c>
      <c r="PY190" t="s">
        <v>7516</v>
      </c>
      <c r="PZ190" t="s">
        <v>7515</v>
      </c>
      <c r="QA190" t="s">
        <v>7515</v>
      </c>
      <c r="QB190" t="s">
        <v>7515</v>
      </c>
      <c r="QC190" t="s">
        <v>7515</v>
      </c>
      <c r="QE190" t="s">
        <v>7515</v>
      </c>
      <c r="QF190" t="s">
        <v>7515</v>
      </c>
      <c r="QG190" t="s">
        <v>7515</v>
      </c>
      <c r="QH190" t="s">
        <v>7515</v>
      </c>
      <c r="QI190" t="s">
        <v>7515</v>
      </c>
      <c r="QJ190" t="s">
        <v>7515</v>
      </c>
      <c r="QK190" t="s">
        <v>7516</v>
      </c>
      <c r="RP190">
        <f t="shared" si="4"/>
        <v>3</v>
      </c>
      <c r="RS190">
        <f t="shared" si="5"/>
        <v>4</v>
      </c>
    </row>
    <row r="191" spans="1:487" x14ac:dyDescent="0.3">
      <c r="A191">
        <v>70178</v>
      </c>
      <c r="B191">
        <v>494</v>
      </c>
      <c r="C191">
        <v>0</v>
      </c>
      <c r="D191">
        <v>5</v>
      </c>
      <c r="E191">
        <v>15</v>
      </c>
      <c r="F191">
        <v>107</v>
      </c>
      <c r="G191">
        <v>102</v>
      </c>
      <c r="H191">
        <v>16</v>
      </c>
      <c r="I191" t="s">
        <v>6793</v>
      </c>
      <c r="J191" t="s">
        <v>6793</v>
      </c>
      <c r="O191" t="s">
        <v>6793</v>
      </c>
      <c r="P191" t="s">
        <v>7515</v>
      </c>
      <c r="Q191" t="s">
        <v>7516</v>
      </c>
      <c r="R191" t="s">
        <v>7515</v>
      </c>
      <c r="S191" t="s">
        <v>7515</v>
      </c>
      <c r="T191" t="s">
        <v>7515</v>
      </c>
      <c r="U191" t="s">
        <v>7515</v>
      </c>
      <c r="V191" t="s">
        <v>7515</v>
      </c>
      <c r="W191" t="s">
        <v>7515</v>
      </c>
      <c r="X191" t="s">
        <v>7515</v>
      </c>
      <c r="Y191" t="s">
        <v>7515</v>
      </c>
      <c r="Z191" t="s">
        <v>7515</v>
      </c>
      <c r="AA191" t="s">
        <v>7515</v>
      </c>
      <c r="AB191" t="s">
        <v>7515</v>
      </c>
      <c r="AC191" t="s">
        <v>7515</v>
      </c>
      <c r="AD191" t="s">
        <v>7515</v>
      </c>
      <c r="AE191" t="s">
        <v>7515</v>
      </c>
      <c r="AF191" t="s">
        <v>7515</v>
      </c>
      <c r="AG191" t="s">
        <v>7515</v>
      </c>
      <c r="AH191" t="s">
        <v>7515</v>
      </c>
      <c r="AI191" t="s">
        <v>7517</v>
      </c>
      <c r="AL191">
        <v>1</v>
      </c>
      <c r="AM191">
        <v>12</v>
      </c>
      <c r="AN191" t="s">
        <v>7575</v>
      </c>
      <c r="AO191">
        <v>4</v>
      </c>
      <c r="AQ191" t="s">
        <v>6993</v>
      </c>
      <c r="AR191" t="s">
        <v>6794</v>
      </c>
      <c r="AS191" t="s">
        <v>6794</v>
      </c>
      <c r="AT191">
        <v>0</v>
      </c>
      <c r="AU191">
        <v>10</v>
      </c>
      <c r="AV191" t="s">
        <v>7568</v>
      </c>
      <c r="AW191" t="s">
        <v>6793</v>
      </c>
      <c r="AX191" t="s">
        <v>6794</v>
      </c>
      <c r="AY191" t="s">
        <v>6814</v>
      </c>
      <c r="BA191" t="s">
        <v>7518</v>
      </c>
      <c r="BB191" t="s">
        <v>7551</v>
      </c>
      <c r="BC191" t="s">
        <v>6794</v>
      </c>
      <c r="BD191" t="s">
        <v>6794</v>
      </c>
      <c r="BE191" t="s">
        <v>6793</v>
      </c>
      <c r="BF191" t="s">
        <v>6793</v>
      </c>
      <c r="BH191" t="s">
        <v>6794</v>
      </c>
      <c r="BI191" t="s">
        <v>6794</v>
      </c>
      <c r="BJ191" t="s">
        <v>6794</v>
      </c>
      <c r="BK191" t="s">
        <v>6793</v>
      </c>
      <c r="BL191" t="s">
        <v>6794</v>
      </c>
      <c r="BM191" t="s">
        <v>7024</v>
      </c>
      <c r="BN191" t="s">
        <v>7027</v>
      </c>
      <c r="BO191" t="s">
        <v>6794</v>
      </c>
      <c r="BQ191">
        <v>75</v>
      </c>
      <c r="BR191" t="s">
        <v>6</v>
      </c>
      <c r="BS191" t="s">
        <v>7533</v>
      </c>
      <c r="BT191" t="s">
        <v>7604</v>
      </c>
      <c r="BU191" t="s">
        <v>7559</v>
      </c>
      <c r="BV191" t="s">
        <v>7535</v>
      </c>
      <c r="BW191" t="s">
        <v>7515</v>
      </c>
      <c r="BX191" t="s">
        <v>7516</v>
      </c>
      <c r="BY191" t="s">
        <v>7515</v>
      </c>
      <c r="BZ191" t="s">
        <v>7515</v>
      </c>
      <c r="CA191" t="s">
        <v>7515</v>
      </c>
      <c r="CB191" t="s">
        <v>7515</v>
      </c>
      <c r="CC191" t="s">
        <v>7515</v>
      </c>
      <c r="CD191" t="s">
        <v>7515</v>
      </c>
      <c r="CE191" t="s">
        <v>7515</v>
      </c>
      <c r="CF191" t="s">
        <v>7515</v>
      </c>
      <c r="CG191" t="s">
        <v>7515</v>
      </c>
      <c r="CH191" t="s">
        <v>7515</v>
      </c>
      <c r="CI191" t="s">
        <v>6793</v>
      </c>
      <c r="CJ191" t="s">
        <v>6794</v>
      </c>
      <c r="CO191" t="s">
        <v>6793</v>
      </c>
      <c r="CP191" t="s">
        <v>6793</v>
      </c>
      <c r="CQ191" t="s">
        <v>6794</v>
      </c>
      <c r="CR191" t="s">
        <v>6793</v>
      </c>
      <c r="CS191" t="s">
        <v>6794</v>
      </c>
      <c r="CT191" t="s">
        <v>6793</v>
      </c>
      <c r="CU191" t="s">
        <v>6794</v>
      </c>
      <c r="CV191" t="s">
        <v>6793</v>
      </c>
      <c r="CW191" t="s">
        <v>6793</v>
      </c>
      <c r="CX191" t="s">
        <v>7520</v>
      </c>
      <c r="CY191" t="s">
        <v>7521</v>
      </c>
      <c r="CZ191" t="s">
        <v>7522</v>
      </c>
      <c r="DA191" t="s">
        <v>6793</v>
      </c>
      <c r="DB191">
        <v>4</v>
      </c>
      <c r="DC191">
        <v>4</v>
      </c>
      <c r="DD191">
        <v>2</v>
      </c>
      <c r="DE191" t="s">
        <v>6793</v>
      </c>
      <c r="DF191">
        <v>1</v>
      </c>
      <c r="DG191" t="s">
        <v>7574</v>
      </c>
      <c r="DH191">
        <v>2005</v>
      </c>
      <c r="DI191" t="s">
        <v>7557</v>
      </c>
      <c r="DJ191" t="s">
        <v>6</v>
      </c>
      <c r="DK191" t="s">
        <v>6</v>
      </c>
      <c r="EA191">
        <v>3</v>
      </c>
      <c r="EC191">
        <v>0</v>
      </c>
      <c r="ED191">
        <v>0</v>
      </c>
      <c r="EE191">
        <v>0</v>
      </c>
      <c r="EF191">
        <v>0</v>
      </c>
      <c r="EG191">
        <v>2</v>
      </c>
      <c r="EH191">
        <v>0</v>
      </c>
      <c r="EI191">
        <v>1</v>
      </c>
      <c r="EJ191" t="s">
        <v>6793</v>
      </c>
      <c r="EK191" t="s">
        <v>6859</v>
      </c>
      <c r="EL191">
        <v>1</v>
      </c>
      <c r="EN191">
        <v>2005</v>
      </c>
      <c r="EP191" t="s">
        <v>6793</v>
      </c>
      <c r="NO191" t="s">
        <v>7538</v>
      </c>
      <c r="NP191" t="s">
        <v>7590</v>
      </c>
      <c r="NQ191">
        <v>2007</v>
      </c>
      <c r="NU191" t="s">
        <v>6794</v>
      </c>
      <c r="OI191" t="s">
        <v>7527</v>
      </c>
      <c r="OJ191" t="s">
        <v>7526</v>
      </c>
      <c r="OK191" t="s">
        <v>7527</v>
      </c>
      <c r="OL191" t="s">
        <v>7527</v>
      </c>
      <c r="OM191" t="s">
        <v>7528</v>
      </c>
      <c r="ON191" t="s">
        <v>7529</v>
      </c>
      <c r="OO191" t="s">
        <v>7528</v>
      </c>
      <c r="OP191">
        <v>1</v>
      </c>
      <c r="OQ191" t="s">
        <v>28</v>
      </c>
      <c r="OR191" t="s">
        <v>265</v>
      </c>
      <c r="OS191">
        <v>2006</v>
      </c>
      <c r="OT191">
        <v>10</v>
      </c>
      <c r="OU191">
        <v>1</v>
      </c>
      <c r="OV191">
        <v>10</v>
      </c>
      <c r="OW191">
        <v>0</v>
      </c>
      <c r="OX191">
        <v>1</v>
      </c>
      <c r="OY191">
        <v>35</v>
      </c>
      <c r="OZ191" t="s">
        <v>7516</v>
      </c>
      <c r="PA191" t="s">
        <v>7515</v>
      </c>
      <c r="PB191" t="s">
        <v>7515</v>
      </c>
      <c r="PC191" t="s">
        <v>7515</v>
      </c>
      <c r="PD191" t="s">
        <v>7515</v>
      </c>
      <c r="PE191" t="s">
        <v>7515</v>
      </c>
      <c r="PF191" t="s">
        <v>7515</v>
      </c>
      <c r="PG191" t="s">
        <v>7515</v>
      </c>
      <c r="PH191" t="s">
        <v>7515</v>
      </c>
      <c r="PI191" t="s">
        <v>7515</v>
      </c>
      <c r="PJ191" t="s">
        <v>7515</v>
      </c>
      <c r="PK191" t="s">
        <v>7515</v>
      </c>
      <c r="PL191" t="s">
        <v>7515</v>
      </c>
      <c r="PM191" t="s">
        <v>7515</v>
      </c>
      <c r="PN191" t="s">
        <v>7515</v>
      </c>
      <c r="PO191" t="s">
        <v>7515</v>
      </c>
      <c r="PP191" t="s">
        <v>7515</v>
      </c>
      <c r="PQ191" t="s">
        <v>7515</v>
      </c>
      <c r="PR191" t="s">
        <v>7515</v>
      </c>
      <c r="PS191" t="s">
        <v>7515</v>
      </c>
      <c r="PT191" t="s">
        <v>7515</v>
      </c>
      <c r="PU191" t="s">
        <v>7515</v>
      </c>
      <c r="PV191" t="s">
        <v>7515</v>
      </c>
      <c r="PW191" t="s">
        <v>7515</v>
      </c>
      <c r="PX191" t="s">
        <v>7515</v>
      </c>
      <c r="PY191" t="s">
        <v>7515</v>
      </c>
      <c r="PZ191" t="s">
        <v>7515</v>
      </c>
      <c r="QA191" t="s">
        <v>7515</v>
      </c>
      <c r="QB191" t="s">
        <v>7515</v>
      </c>
      <c r="QC191" t="s">
        <v>7515</v>
      </c>
      <c r="QE191" t="s">
        <v>7515</v>
      </c>
      <c r="QF191" t="s">
        <v>7515</v>
      </c>
      <c r="QG191" t="s">
        <v>7515</v>
      </c>
      <c r="QH191" t="s">
        <v>7515</v>
      </c>
      <c r="QI191" t="s">
        <v>7515</v>
      </c>
      <c r="QJ191" t="s">
        <v>7515</v>
      </c>
      <c r="QK191" t="s">
        <v>7516</v>
      </c>
      <c r="RP191">
        <f t="shared" si="4"/>
        <v>4</v>
      </c>
      <c r="RS191">
        <f t="shared" si="5"/>
        <v>3</v>
      </c>
    </row>
    <row r="192" spans="1:487" x14ac:dyDescent="0.3">
      <c r="A192">
        <v>70179</v>
      </c>
      <c r="B192">
        <v>495</v>
      </c>
      <c r="C192">
        <v>0</v>
      </c>
      <c r="D192">
        <v>5</v>
      </c>
      <c r="E192">
        <v>25</v>
      </c>
      <c r="F192">
        <v>134</v>
      </c>
      <c r="G192">
        <v>102</v>
      </c>
      <c r="H192">
        <v>3</v>
      </c>
      <c r="I192" t="s">
        <v>6793</v>
      </c>
      <c r="J192" t="s">
        <v>6793</v>
      </c>
      <c r="O192" t="s">
        <v>6793</v>
      </c>
      <c r="P192" t="s">
        <v>7515</v>
      </c>
      <c r="Q192" t="s">
        <v>7515</v>
      </c>
      <c r="R192" t="s">
        <v>7516</v>
      </c>
      <c r="S192" t="s">
        <v>7515</v>
      </c>
      <c r="T192" t="s">
        <v>7515</v>
      </c>
      <c r="U192" t="s">
        <v>7515</v>
      </c>
      <c r="V192" t="s">
        <v>7515</v>
      </c>
      <c r="W192" t="s">
        <v>7515</v>
      </c>
      <c r="X192" t="s">
        <v>7515</v>
      </c>
      <c r="Y192" t="s">
        <v>7515</v>
      </c>
      <c r="Z192" t="s">
        <v>7515</v>
      </c>
      <c r="AA192" t="s">
        <v>7515</v>
      </c>
      <c r="AB192" t="s">
        <v>7515</v>
      </c>
      <c r="AC192" t="s">
        <v>7515</v>
      </c>
      <c r="AD192" t="s">
        <v>7515</v>
      </c>
      <c r="AE192" t="s">
        <v>7515</v>
      </c>
      <c r="AF192" t="s">
        <v>7515</v>
      </c>
      <c r="AG192" t="s">
        <v>7515</v>
      </c>
      <c r="AH192" t="s">
        <v>7515</v>
      </c>
      <c r="AI192" t="s">
        <v>6796</v>
      </c>
      <c r="AQ192" t="s">
        <v>6985</v>
      </c>
      <c r="AR192" t="s">
        <v>6793</v>
      </c>
      <c r="AS192" t="s">
        <v>6794</v>
      </c>
      <c r="AT192">
        <v>0</v>
      </c>
      <c r="AU192">
        <v>8</v>
      </c>
      <c r="AV192" t="s">
        <v>6988</v>
      </c>
      <c r="AW192" t="s">
        <v>6793</v>
      </c>
      <c r="AX192" t="s">
        <v>6793</v>
      </c>
      <c r="AY192" t="s">
        <v>6813</v>
      </c>
      <c r="AZ192" t="s">
        <v>7531</v>
      </c>
      <c r="BA192" t="s">
        <v>7553</v>
      </c>
      <c r="BC192" t="s">
        <v>6793</v>
      </c>
      <c r="BD192" t="s">
        <v>6794</v>
      </c>
      <c r="BE192" t="s">
        <v>6793</v>
      </c>
      <c r="BF192" t="s">
        <v>6793</v>
      </c>
      <c r="BG192" t="s">
        <v>6793</v>
      </c>
      <c r="BH192" t="s">
        <v>6794</v>
      </c>
      <c r="BI192" t="s">
        <v>6794</v>
      </c>
      <c r="BJ192" t="s">
        <v>6793</v>
      </c>
      <c r="BK192" t="s">
        <v>6794</v>
      </c>
      <c r="BL192" t="s">
        <v>6794</v>
      </c>
      <c r="BM192" t="s">
        <v>7029</v>
      </c>
      <c r="BN192" t="s">
        <v>7021</v>
      </c>
      <c r="BO192" t="s">
        <v>6794</v>
      </c>
      <c r="BQ192">
        <v>30</v>
      </c>
      <c r="BR192">
        <v>50</v>
      </c>
      <c r="BS192" t="s">
        <v>7519</v>
      </c>
      <c r="BT192" t="s">
        <v>6</v>
      </c>
      <c r="BU192" t="s">
        <v>7559</v>
      </c>
      <c r="BV192" t="s">
        <v>7535</v>
      </c>
      <c r="BW192" t="s">
        <v>7515</v>
      </c>
      <c r="BX192" t="s">
        <v>7515</v>
      </c>
      <c r="BY192" t="s">
        <v>7515</v>
      </c>
      <c r="BZ192" t="s">
        <v>7516</v>
      </c>
      <c r="CA192" t="s">
        <v>7515</v>
      </c>
      <c r="CB192" t="s">
        <v>7515</v>
      </c>
      <c r="CC192" t="s">
        <v>7515</v>
      </c>
      <c r="CD192" t="s">
        <v>7515</v>
      </c>
      <c r="CE192" t="s">
        <v>7515</v>
      </c>
      <c r="CF192" t="s">
        <v>7515</v>
      </c>
      <c r="CG192" t="s">
        <v>7515</v>
      </c>
      <c r="CH192" t="s">
        <v>7515</v>
      </c>
      <c r="CI192" t="s">
        <v>6793</v>
      </c>
      <c r="CJ192" t="s">
        <v>6794</v>
      </c>
      <c r="CO192" t="s">
        <v>6793</v>
      </c>
      <c r="CP192" t="s">
        <v>6793</v>
      </c>
      <c r="CQ192" t="s">
        <v>6793</v>
      </c>
      <c r="CR192" t="s">
        <v>6793</v>
      </c>
      <c r="CS192" t="s">
        <v>6793</v>
      </c>
      <c r="CT192" t="s">
        <v>6794</v>
      </c>
      <c r="CU192" t="s">
        <v>6794</v>
      </c>
      <c r="CV192" t="s">
        <v>6793</v>
      </c>
      <c r="CW192" t="s">
        <v>6794</v>
      </c>
      <c r="CX192" t="s">
        <v>7520</v>
      </c>
      <c r="CY192" t="s">
        <v>7607</v>
      </c>
      <c r="CZ192" t="s">
        <v>7587</v>
      </c>
      <c r="DA192" t="s">
        <v>6793</v>
      </c>
      <c r="DB192">
        <v>2</v>
      </c>
      <c r="DC192">
        <v>3</v>
      </c>
      <c r="DD192">
        <v>4</v>
      </c>
      <c r="DE192" t="s">
        <v>6793</v>
      </c>
      <c r="DF192">
        <v>2</v>
      </c>
      <c r="DG192" t="s">
        <v>7572</v>
      </c>
      <c r="DH192">
        <v>2005</v>
      </c>
      <c r="DI192" t="s">
        <v>7557</v>
      </c>
      <c r="DJ192" t="s">
        <v>7597</v>
      </c>
      <c r="DK192">
        <v>2006</v>
      </c>
      <c r="DL192" t="s">
        <v>7558</v>
      </c>
      <c r="DM192">
        <v>2008</v>
      </c>
      <c r="DN192" t="s">
        <v>7557</v>
      </c>
      <c r="DO192" t="s">
        <v>6</v>
      </c>
      <c r="DP192" t="s">
        <v>6</v>
      </c>
      <c r="EA192">
        <v>4</v>
      </c>
      <c r="EC192">
        <v>2</v>
      </c>
      <c r="ED192">
        <v>0</v>
      </c>
      <c r="EE192">
        <v>0</v>
      </c>
      <c r="EF192">
        <v>2</v>
      </c>
      <c r="EG192">
        <v>0</v>
      </c>
      <c r="EH192">
        <v>0</v>
      </c>
      <c r="EI192">
        <v>0</v>
      </c>
      <c r="EJ192" t="s">
        <v>6794</v>
      </c>
      <c r="EP192" t="s">
        <v>6793</v>
      </c>
      <c r="JO192" t="s">
        <v>7538</v>
      </c>
      <c r="JP192" t="s">
        <v>7591</v>
      </c>
      <c r="JQ192">
        <v>2006</v>
      </c>
      <c r="JU192" t="s">
        <v>6794</v>
      </c>
      <c r="JV192" t="s">
        <v>6793</v>
      </c>
      <c r="JW192" t="s">
        <v>7538</v>
      </c>
      <c r="JX192" t="s">
        <v>7591</v>
      </c>
      <c r="JY192">
        <v>2006</v>
      </c>
      <c r="KC192" t="s">
        <v>6794</v>
      </c>
      <c r="KD192" t="s">
        <v>6793</v>
      </c>
      <c r="KE192" t="s">
        <v>7524</v>
      </c>
      <c r="KF192" t="s">
        <v>7591</v>
      </c>
      <c r="KG192">
        <v>2006</v>
      </c>
      <c r="KI192" t="s">
        <v>7526</v>
      </c>
      <c r="KJ192" t="s">
        <v>7526</v>
      </c>
      <c r="KK192" t="s">
        <v>6794</v>
      </c>
      <c r="KL192" t="s">
        <v>6794</v>
      </c>
      <c r="KM192" t="s">
        <v>6</v>
      </c>
      <c r="KN192" t="s">
        <v>6</v>
      </c>
      <c r="KO192" t="s">
        <v>6</v>
      </c>
      <c r="KP192" t="s">
        <v>6</v>
      </c>
      <c r="KS192" t="s">
        <v>6794</v>
      </c>
      <c r="KT192" t="s">
        <v>6794</v>
      </c>
      <c r="NW192">
        <v>1</v>
      </c>
      <c r="NX192" t="s">
        <v>7515</v>
      </c>
      <c r="NY192" t="s">
        <v>7515</v>
      </c>
      <c r="NZ192" t="s">
        <v>7515</v>
      </c>
      <c r="OA192" t="s">
        <v>7515</v>
      </c>
      <c r="OB192" t="s">
        <v>7515</v>
      </c>
      <c r="OC192" t="s">
        <v>7515</v>
      </c>
      <c r="OD192" t="s">
        <v>7516</v>
      </c>
      <c r="OE192" t="s">
        <v>7515</v>
      </c>
      <c r="OF192" t="s">
        <v>7515</v>
      </c>
      <c r="OG192" t="s">
        <v>7515</v>
      </c>
      <c r="OH192" t="s">
        <v>7515</v>
      </c>
      <c r="OI192" t="s">
        <v>7526</v>
      </c>
      <c r="OJ192" t="s">
        <v>7526</v>
      </c>
      <c r="OK192" t="s">
        <v>7526</v>
      </c>
      <c r="OM192" t="s">
        <v>7528</v>
      </c>
      <c r="ON192" t="s">
        <v>7529</v>
      </c>
      <c r="OO192" t="s">
        <v>7528</v>
      </c>
      <c r="OP192">
        <v>1</v>
      </c>
      <c r="OQ192" t="s">
        <v>28</v>
      </c>
      <c r="OR192" t="s">
        <v>7549</v>
      </c>
      <c r="OS192">
        <v>2006</v>
      </c>
      <c r="OT192">
        <v>11</v>
      </c>
      <c r="OU192">
        <v>1</v>
      </c>
      <c r="OV192">
        <v>11</v>
      </c>
      <c r="OW192">
        <v>1</v>
      </c>
      <c r="OX192">
        <v>0</v>
      </c>
      <c r="OY192">
        <v>35</v>
      </c>
      <c r="OZ192" t="s">
        <v>7515</v>
      </c>
      <c r="PA192" t="s">
        <v>7515</v>
      </c>
      <c r="PB192" t="s">
        <v>7515</v>
      </c>
      <c r="PC192" t="s">
        <v>7515</v>
      </c>
      <c r="PD192" t="s">
        <v>7515</v>
      </c>
      <c r="PE192" t="s">
        <v>7515</v>
      </c>
      <c r="PF192" t="s">
        <v>7515</v>
      </c>
      <c r="PG192" t="s">
        <v>7515</v>
      </c>
      <c r="PH192" t="s">
        <v>7515</v>
      </c>
      <c r="PI192" t="s">
        <v>7515</v>
      </c>
      <c r="PJ192" t="s">
        <v>7515</v>
      </c>
      <c r="PK192" t="s">
        <v>7515</v>
      </c>
      <c r="PL192" t="s">
        <v>7515</v>
      </c>
      <c r="PM192" t="s">
        <v>7515</v>
      </c>
      <c r="PN192" t="s">
        <v>7515</v>
      </c>
      <c r="PO192" t="s">
        <v>7515</v>
      </c>
      <c r="PP192" t="s">
        <v>7515</v>
      </c>
      <c r="PQ192" t="s">
        <v>7516</v>
      </c>
      <c r="PR192" t="s">
        <v>7516</v>
      </c>
      <c r="PS192" t="s">
        <v>7516</v>
      </c>
      <c r="PT192" t="s">
        <v>7516</v>
      </c>
      <c r="PU192" t="s">
        <v>7515</v>
      </c>
      <c r="PV192" t="s">
        <v>7515</v>
      </c>
      <c r="PW192" t="s">
        <v>7515</v>
      </c>
      <c r="PX192" t="s">
        <v>7515</v>
      </c>
      <c r="PY192" t="s">
        <v>7515</v>
      </c>
      <c r="PZ192" t="s">
        <v>7515</v>
      </c>
      <c r="QA192" t="s">
        <v>7515</v>
      </c>
      <c r="QB192" t="s">
        <v>7515</v>
      </c>
      <c r="QC192" t="s">
        <v>7515</v>
      </c>
      <c r="QE192" t="s">
        <v>7515</v>
      </c>
      <c r="QF192" t="s">
        <v>7515</v>
      </c>
      <c r="QG192" t="s">
        <v>7515</v>
      </c>
      <c r="QH192" t="s">
        <v>7515</v>
      </c>
      <c r="QI192" t="s">
        <v>7515</v>
      </c>
      <c r="QJ192" t="s">
        <v>7515</v>
      </c>
      <c r="QK192" t="s">
        <v>7516</v>
      </c>
      <c r="RB192" t="s">
        <v>7530</v>
      </c>
      <c r="RC192" t="s">
        <v>7530</v>
      </c>
      <c r="RP192">
        <f t="shared" si="4"/>
        <v>5</v>
      </c>
      <c r="RS192">
        <f t="shared" si="5"/>
        <v>8</v>
      </c>
    </row>
    <row r="193" spans="1:487" x14ac:dyDescent="0.3">
      <c r="A193">
        <v>70180</v>
      </c>
      <c r="B193">
        <v>498</v>
      </c>
      <c r="C193">
        <v>0</v>
      </c>
      <c r="D193">
        <v>5</v>
      </c>
      <c r="E193">
        <v>15</v>
      </c>
      <c r="F193">
        <v>110</v>
      </c>
      <c r="G193">
        <v>102</v>
      </c>
      <c r="H193">
        <v>3</v>
      </c>
      <c r="I193" t="s">
        <v>6793</v>
      </c>
      <c r="J193" t="s">
        <v>6793</v>
      </c>
      <c r="O193" t="s">
        <v>6793</v>
      </c>
      <c r="P193" t="s">
        <v>7515</v>
      </c>
      <c r="Q193" t="s">
        <v>7515</v>
      </c>
      <c r="R193" t="s">
        <v>7515</v>
      </c>
      <c r="S193" t="s">
        <v>7515</v>
      </c>
      <c r="T193" t="s">
        <v>7515</v>
      </c>
      <c r="U193" t="s">
        <v>7515</v>
      </c>
      <c r="V193" t="s">
        <v>7515</v>
      </c>
      <c r="W193" t="s">
        <v>7515</v>
      </c>
      <c r="X193" t="s">
        <v>7515</v>
      </c>
      <c r="Y193" t="s">
        <v>7515</v>
      </c>
      <c r="Z193" t="s">
        <v>7516</v>
      </c>
      <c r="AA193" t="s">
        <v>7515</v>
      </c>
      <c r="AB193" t="s">
        <v>7515</v>
      </c>
      <c r="AC193" t="s">
        <v>7515</v>
      </c>
      <c r="AD193" t="s">
        <v>7515</v>
      </c>
      <c r="AE193" t="s">
        <v>7515</v>
      </c>
      <c r="AF193" t="s">
        <v>7515</v>
      </c>
      <c r="AG193" t="s">
        <v>7515</v>
      </c>
      <c r="AH193" t="s">
        <v>7515</v>
      </c>
      <c r="AI193" t="s">
        <v>6796</v>
      </c>
      <c r="AQ193" t="s">
        <v>6985</v>
      </c>
      <c r="AR193" t="s">
        <v>6793</v>
      </c>
      <c r="AS193" t="s">
        <v>6793</v>
      </c>
      <c r="AT193">
        <v>0</v>
      </c>
      <c r="AU193">
        <v>10</v>
      </c>
      <c r="AV193" t="s">
        <v>6988</v>
      </c>
      <c r="AW193" t="s">
        <v>6793</v>
      </c>
      <c r="AX193" t="s">
        <v>6794</v>
      </c>
      <c r="AY193" t="s">
        <v>6813</v>
      </c>
      <c r="AZ193" t="s">
        <v>7531</v>
      </c>
      <c r="BA193" t="s">
        <v>6991</v>
      </c>
      <c r="BC193" t="s">
        <v>6794</v>
      </c>
      <c r="BD193" t="s">
        <v>6794</v>
      </c>
      <c r="BE193" t="s">
        <v>6794</v>
      </c>
      <c r="BF193" t="s">
        <v>6793</v>
      </c>
      <c r="BG193" t="s">
        <v>6793</v>
      </c>
      <c r="BH193" t="s">
        <v>6794</v>
      </c>
      <c r="BI193" t="s">
        <v>6794</v>
      </c>
      <c r="BJ193" t="s">
        <v>6793</v>
      </c>
      <c r="BK193" t="s">
        <v>6794</v>
      </c>
      <c r="BL193" t="s">
        <v>6794</v>
      </c>
      <c r="BM193" t="s">
        <v>7026</v>
      </c>
      <c r="BN193" t="s">
        <v>7027</v>
      </c>
      <c r="BO193" t="s">
        <v>6794</v>
      </c>
      <c r="BQ193" t="s">
        <v>7547</v>
      </c>
      <c r="BR193">
        <v>40</v>
      </c>
      <c r="BS193" t="s">
        <v>7519</v>
      </c>
      <c r="BT193" t="s">
        <v>6</v>
      </c>
      <c r="BU193" t="s">
        <v>7559</v>
      </c>
      <c r="BV193" t="s">
        <v>7543</v>
      </c>
      <c r="BW193" t="s">
        <v>7516</v>
      </c>
      <c r="BX193" t="s">
        <v>7515</v>
      </c>
      <c r="BY193" t="s">
        <v>7515</v>
      </c>
      <c r="BZ193" t="s">
        <v>7515</v>
      </c>
      <c r="CA193" t="s">
        <v>7515</v>
      </c>
      <c r="CB193" t="s">
        <v>7515</v>
      </c>
      <c r="CC193" t="s">
        <v>7515</v>
      </c>
      <c r="CD193" t="s">
        <v>7515</v>
      </c>
      <c r="CE193" t="s">
        <v>7515</v>
      </c>
      <c r="CF193" t="s">
        <v>7515</v>
      </c>
      <c r="CG193" t="s">
        <v>7515</v>
      </c>
      <c r="CH193" t="s">
        <v>7515</v>
      </c>
      <c r="CI193" t="s">
        <v>6793</v>
      </c>
      <c r="CJ193" t="s">
        <v>6793</v>
      </c>
      <c r="CO193" t="s">
        <v>6793</v>
      </c>
      <c r="CP193" t="s">
        <v>6793</v>
      </c>
      <c r="CQ193" t="s">
        <v>6794</v>
      </c>
      <c r="CR193" t="s">
        <v>6793</v>
      </c>
      <c r="CS193" t="s">
        <v>6793</v>
      </c>
      <c r="CT193" t="s">
        <v>6793</v>
      </c>
      <c r="CU193" t="s">
        <v>6794</v>
      </c>
      <c r="CV193" t="s">
        <v>6793</v>
      </c>
      <c r="CW193" t="s">
        <v>6966</v>
      </c>
      <c r="CX193" t="s">
        <v>7520</v>
      </c>
      <c r="CY193" t="s">
        <v>7521</v>
      </c>
      <c r="CZ193" t="s">
        <v>7602</v>
      </c>
      <c r="DA193" t="s">
        <v>6793</v>
      </c>
      <c r="DB193">
        <v>3</v>
      </c>
      <c r="DC193">
        <v>4</v>
      </c>
      <c r="DD193">
        <v>3</v>
      </c>
      <c r="DE193" t="s">
        <v>6794</v>
      </c>
      <c r="EA193">
        <v>3</v>
      </c>
      <c r="EC193">
        <v>0</v>
      </c>
      <c r="ED193">
        <v>1</v>
      </c>
      <c r="EE193">
        <v>0</v>
      </c>
      <c r="EF193">
        <v>0</v>
      </c>
      <c r="EG193">
        <v>2</v>
      </c>
      <c r="EH193">
        <v>0</v>
      </c>
      <c r="EI193">
        <v>0</v>
      </c>
      <c r="EJ193" t="s">
        <v>6793</v>
      </c>
      <c r="EK193" t="s">
        <v>7573</v>
      </c>
      <c r="EM193">
        <v>2</v>
      </c>
      <c r="EN193">
        <v>2008</v>
      </c>
      <c r="EP193" t="s">
        <v>6793</v>
      </c>
      <c r="EQ193" t="s">
        <v>7524</v>
      </c>
      <c r="ER193" t="s">
        <v>7558</v>
      </c>
      <c r="ES193">
        <v>2007</v>
      </c>
      <c r="EW193" t="s">
        <v>6966</v>
      </c>
      <c r="FO193" t="s">
        <v>7524</v>
      </c>
      <c r="FP193" t="s">
        <v>7558</v>
      </c>
      <c r="FQ193">
        <v>2007</v>
      </c>
      <c r="FS193" t="s">
        <v>7526</v>
      </c>
      <c r="FT193" t="s">
        <v>7526</v>
      </c>
      <c r="FU193" t="s">
        <v>6966</v>
      </c>
      <c r="NG193" t="s">
        <v>7524</v>
      </c>
      <c r="NH193" t="s">
        <v>6</v>
      </c>
      <c r="NI193" t="s">
        <v>6</v>
      </c>
      <c r="NJ193" t="s">
        <v>7578</v>
      </c>
      <c r="NM193" t="s">
        <v>6793</v>
      </c>
      <c r="OJ193" t="s">
        <v>7526</v>
      </c>
      <c r="OK193" t="s">
        <v>7527</v>
      </c>
      <c r="OL193" t="s">
        <v>7527</v>
      </c>
      <c r="OM193" t="s">
        <v>6757</v>
      </c>
      <c r="ON193" t="s">
        <v>7539</v>
      </c>
      <c r="OO193" t="s">
        <v>7528</v>
      </c>
      <c r="OP193">
        <v>1</v>
      </c>
      <c r="OQ193" t="s">
        <v>28</v>
      </c>
      <c r="OR193" t="s">
        <v>7549</v>
      </c>
      <c r="OS193">
        <v>2006</v>
      </c>
      <c r="OT193">
        <v>5</v>
      </c>
      <c r="OU193">
        <v>1</v>
      </c>
      <c r="OV193">
        <v>5</v>
      </c>
      <c r="OW193">
        <v>1</v>
      </c>
      <c r="OX193">
        <v>0</v>
      </c>
      <c r="OY193">
        <v>35</v>
      </c>
      <c r="OZ193" t="s">
        <v>7515</v>
      </c>
      <c r="PA193" t="s">
        <v>7516</v>
      </c>
      <c r="PB193" t="s">
        <v>7515</v>
      </c>
      <c r="PC193" t="s">
        <v>7515</v>
      </c>
      <c r="PD193" t="s">
        <v>7516</v>
      </c>
      <c r="PE193" t="s">
        <v>7515</v>
      </c>
      <c r="PF193" t="s">
        <v>7515</v>
      </c>
      <c r="PG193" t="s">
        <v>7515</v>
      </c>
      <c r="PH193" t="s">
        <v>7515</v>
      </c>
      <c r="PI193" t="s">
        <v>7515</v>
      </c>
      <c r="PJ193" t="s">
        <v>7515</v>
      </c>
      <c r="PK193" t="s">
        <v>7515</v>
      </c>
      <c r="PL193" t="s">
        <v>7515</v>
      </c>
      <c r="PM193" t="s">
        <v>7515</v>
      </c>
      <c r="PN193" t="s">
        <v>7515</v>
      </c>
      <c r="PO193" t="s">
        <v>7515</v>
      </c>
      <c r="PP193" t="s">
        <v>7515</v>
      </c>
      <c r="PQ193" t="s">
        <v>7515</v>
      </c>
      <c r="PR193" t="s">
        <v>7515</v>
      </c>
      <c r="PS193" t="s">
        <v>7515</v>
      </c>
      <c r="PT193" t="s">
        <v>7515</v>
      </c>
      <c r="PU193" t="s">
        <v>7515</v>
      </c>
      <c r="PV193" t="s">
        <v>7515</v>
      </c>
      <c r="PW193" t="s">
        <v>7515</v>
      </c>
      <c r="PX193" t="s">
        <v>7515</v>
      </c>
      <c r="PY193" t="s">
        <v>7515</v>
      </c>
      <c r="PZ193" t="s">
        <v>7515</v>
      </c>
      <c r="QA193" t="s">
        <v>7515</v>
      </c>
      <c r="QB193" t="s">
        <v>7515</v>
      </c>
      <c r="QC193" t="s">
        <v>7516</v>
      </c>
      <c r="QE193">
        <v>-5</v>
      </c>
      <c r="QF193">
        <v>-5</v>
      </c>
      <c r="QG193">
        <v>-5</v>
      </c>
      <c r="QH193">
        <v>-5</v>
      </c>
      <c r="QI193">
        <v>-5</v>
      </c>
      <c r="QJ193">
        <v>-5</v>
      </c>
      <c r="QK193">
        <v>-5</v>
      </c>
      <c r="RP193">
        <f t="shared" si="4"/>
        <v>4</v>
      </c>
      <c r="RS193">
        <f t="shared" si="5"/>
        <v>5</v>
      </c>
    </row>
    <row r="194" spans="1:487" x14ac:dyDescent="0.3">
      <c r="A194">
        <v>70181</v>
      </c>
      <c r="B194">
        <v>503</v>
      </c>
      <c r="C194">
        <v>0</v>
      </c>
      <c r="D194">
        <v>5</v>
      </c>
      <c r="E194">
        <v>20</v>
      </c>
      <c r="F194">
        <v>80</v>
      </c>
      <c r="G194">
        <v>102</v>
      </c>
      <c r="H194">
        <v>15</v>
      </c>
      <c r="I194" t="s">
        <v>6793</v>
      </c>
      <c r="J194" t="s">
        <v>6793</v>
      </c>
      <c r="O194" t="s">
        <v>6793</v>
      </c>
      <c r="P194" t="s">
        <v>7515</v>
      </c>
      <c r="Q194" t="s">
        <v>7516</v>
      </c>
      <c r="R194" t="s">
        <v>7515</v>
      </c>
      <c r="S194" t="s">
        <v>7515</v>
      </c>
      <c r="T194" t="s">
        <v>7515</v>
      </c>
      <c r="U194" t="s">
        <v>7515</v>
      </c>
      <c r="V194" t="s">
        <v>7515</v>
      </c>
      <c r="W194" t="s">
        <v>7515</v>
      </c>
      <c r="X194" t="s">
        <v>7515</v>
      </c>
      <c r="Y194" t="s">
        <v>7515</v>
      </c>
      <c r="Z194" t="s">
        <v>7515</v>
      </c>
      <c r="AA194" t="s">
        <v>7515</v>
      </c>
      <c r="AB194" t="s">
        <v>7515</v>
      </c>
      <c r="AC194" t="s">
        <v>7515</v>
      </c>
      <c r="AD194" t="s">
        <v>7515</v>
      </c>
      <c r="AE194" t="s">
        <v>7515</v>
      </c>
      <c r="AF194" t="s">
        <v>7515</v>
      </c>
      <c r="AG194" t="s">
        <v>7515</v>
      </c>
      <c r="AH194" t="s">
        <v>7515</v>
      </c>
      <c r="AI194" t="s">
        <v>6796</v>
      </c>
      <c r="AQ194" t="s">
        <v>6985</v>
      </c>
      <c r="AR194" t="s">
        <v>6793</v>
      </c>
      <c r="AS194" t="s">
        <v>6966</v>
      </c>
      <c r="AT194" t="s">
        <v>6</v>
      </c>
      <c r="AU194" t="s">
        <v>6</v>
      </c>
      <c r="AV194" t="s">
        <v>6988</v>
      </c>
      <c r="AW194" t="s">
        <v>6966</v>
      </c>
      <c r="AX194" t="s">
        <v>6793</v>
      </c>
      <c r="AY194" t="s">
        <v>6813</v>
      </c>
      <c r="AZ194" t="s">
        <v>6</v>
      </c>
      <c r="BA194" t="s">
        <v>6991</v>
      </c>
      <c r="BC194" t="s">
        <v>6793</v>
      </c>
      <c r="BD194" t="s">
        <v>6793</v>
      </c>
      <c r="BE194" t="s">
        <v>6793</v>
      </c>
      <c r="BF194" t="s">
        <v>6793</v>
      </c>
      <c r="BG194" t="s">
        <v>6793</v>
      </c>
      <c r="BH194" t="s">
        <v>6794</v>
      </c>
      <c r="BI194" t="s">
        <v>6794</v>
      </c>
      <c r="BJ194" t="s">
        <v>6794</v>
      </c>
      <c r="BK194" t="s">
        <v>6793</v>
      </c>
      <c r="BL194" t="s">
        <v>6793</v>
      </c>
      <c r="BM194" t="s">
        <v>7021</v>
      </c>
      <c r="BN194" t="s">
        <v>7024</v>
      </c>
      <c r="BO194" t="s">
        <v>6794</v>
      </c>
      <c r="BQ194" t="s">
        <v>7547</v>
      </c>
      <c r="BR194" t="s">
        <v>6</v>
      </c>
      <c r="BS194" t="s">
        <v>7533</v>
      </c>
      <c r="BT194" t="s">
        <v>6</v>
      </c>
      <c r="BU194" t="s">
        <v>7559</v>
      </c>
      <c r="BV194">
        <v>10</v>
      </c>
      <c r="BW194" t="s">
        <v>7516</v>
      </c>
      <c r="BX194" t="s">
        <v>7515</v>
      </c>
      <c r="BY194" t="s">
        <v>7515</v>
      </c>
      <c r="BZ194" t="s">
        <v>7515</v>
      </c>
      <c r="CA194" t="s">
        <v>7515</v>
      </c>
      <c r="CB194" t="s">
        <v>7515</v>
      </c>
      <c r="CC194" t="s">
        <v>7515</v>
      </c>
      <c r="CD194" t="s">
        <v>7515</v>
      </c>
      <c r="CE194" t="s">
        <v>7515</v>
      </c>
      <c r="CF194" t="s">
        <v>7515</v>
      </c>
      <c r="CG194" t="s">
        <v>7515</v>
      </c>
      <c r="CH194" t="s">
        <v>7515</v>
      </c>
      <c r="CI194" t="s">
        <v>6793</v>
      </c>
      <c r="CJ194" t="s">
        <v>6794</v>
      </c>
      <c r="CO194" t="s">
        <v>6794</v>
      </c>
      <c r="CP194" t="s">
        <v>6794</v>
      </c>
      <c r="CQ194" t="s">
        <v>6794</v>
      </c>
      <c r="CR194" t="s">
        <v>6794</v>
      </c>
      <c r="CS194" t="s">
        <v>6794</v>
      </c>
      <c r="CT194" t="s">
        <v>6794</v>
      </c>
      <c r="CU194" t="s">
        <v>6794</v>
      </c>
      <c r="CV194" t="s">
        <v>6793</v>
      </c>
      <c r="CW194" t="s">
        <v>6794</v>
      </c>
      <c r="CX194" t="s">
        <v>7545</v>
      </c>
      <c r="CY194" t="s">
        <v>7607</v>
      </c>
      <c r="CZ194" t="s">
        <v>7587</v>
      </c>
      <c r="DA194" t="s">
        <v>6793</v>
      </c>
      <c r="DB194">
        <v>1</v>
      </c>
      <c r="DC194">
        <v>2</v>
      </c>
      <c r="DD194">
        <v>0</v>
      </c>
      <c r="DE194" t="s">
        <v>6794</v>
      </c>
      <c r="EA194">
        <v>2</v>
      </c>
      <c r="EC194">
        <v>0</v>
      </c>
      <c r="ED194">
        <v>0</v>
      </c>
      <c r="EE194">
        <v>0</v>
      </c>
      <c r="EF194">
        <v>2</v>
      </c>
      <c r="EG194">
        <v>0</v>
      </c>
      <c r="EH194">
        <v>0</v>
      </c>
      <c r="EI194">
        <v>0</v>
      </c>
      <c r="EJ194" t="s">
        <v>6794</v>
      </c>
      <c r="EP194" t="s">
        <v>6794</v>
      </c>
      <c r="OI194" t="s">
        <v>7527</v>
      </c>
      <c r="OJ194" t="s">
        <v>7526</v>
      </c>
      <c r="OK194" t="s">
        <v>7526</v>
      </c>
      <c r="OL194" t="s">
        <v>7526</v>
      </c>
      <c r="OM194" t="s">
        <v>7528</v>
      </c>
      <c r="ON194" t="s">
        <v>7529</v>
      </c>
      <c r="OO194" t="s">
        <v>7528</v>
      </c>
      <c r="OP194">
        <v>1</v>
      </c>
      <c r="OQ194" t="s">
        <v>28</v>
      </c>
      <c r="OR194" t="s">
        <v>265</v>
      </c>
      <c r="OS194">
        <v>2007</v>
      </c>
      <c r="OT194">
        <v>6</v>
      </c>
      <c r="OU194">
        <v>1</v>
      </c>
      <c r="OV194">
        <v>6</v>
      </c>
      <c r="OW194">
        <v>1</v>
      </c>
      <c r="OX194">
        <v>0</v>
      </c>
      <c r="OY194">
        <v>35</v>
      </c>
      <c r="QE194">
        <v>-5</v>
      </c>
      <c r="QF194">
        <v>-5</v>
      </c>
      <c r="QG194">
        <v>-5</v>
      </c>
      <c r="QH194">
        <v>-5</v>
      </c>
      <c r="QI194">
        <v>-5</v>
      </c>
      <c r="QJ194">
        <v>-5</v>
      </c>
      <c r="QK194">
        <v>-5</v>
      </c>
      <c r="RP194">
        <f t="shared" si="4"/>
        <v>-1</v>
      </c>
      <c r="RS194">
        <f t="shared" si="5"/>
        <v>1</v>
      </c>
    </row>
    <row r="195" spans="1:487" x14ac:dyDescent="0.3">
      <c r="A195">
        <v>70182</v>
      </c>
      <c r="B195">
        <v>505</v>
      </c>
      <c r="C195">
        <v>0</v>
      </c>
      <c r="D195">
        <v>5</v>
      </c>
      <c r="E195">
        <v>24</v>
      </c>
      <c r="F195">
        <v>104</v>
      </c>
      <c r="G195">
        <v>102</v>
      </c>
      <c r="H195">
        <v>3</v>
      </c>
      <c r="I195" t="s">
        <v>6793</v>
      </c>
      <c r="J195" t="s">
        <v>6793</v>
      </c>
      <c r="O195" t="s">
        <v>6793</v>
      </c>
      <c r="P195" t="s">
        <v>7515</v>
      </c>
      <c r="Q195" t="s">
        <v>7515</v>
      </c>
      <c r="R195" t="s">
        <v>7515</v>
      </c>
      <c r="S195" t="s">
        <v>7515</v>
      </c>
      <c r="T195" t="s">
        <v>7515</v>
      </c>
      <c r="U195" t="s">
        <v>7515</v>
      </c>
      <c r="V195" t="s">
        <v>7515</v>
      </c>
      <c r="W195" t="s">
        <v>7515</v>
      </c>
      <c r="X195" t="s">
        <v>7515</v>
      </c>
      <c r="Y195" t="s">
        <v>7515</v>
      </c>
      <c r="Z195" t="s">
        <v>7515</v>
      </c>
      <c r="AA195" t="s">
        <v>7515</v>
      </c>
      <c r="AB195" t="s">
        <v>7515</v>
      </c>
      <c r="AC195" t="s">
        <v>7515</v>
      </c>
      <c r="AD195" t="s">
        <v>7515</v>
      </c>
      <c r="AE195" t="s">
        <v>7515</v>
      </c>
      <c r="AF195" t="s">
        <v>7516</v>
      </c>
      <c r="AG195" t="s">
        <v>7515</v>
      </c>
      <c r="AH195" t="s">
        <v>7515</v>
      </c>
      <c r="AI195" t="s">
        <v>6796</v>
      </c>
      <c r="AQ195" t="s">
        <v>6994</v>
      </c>
      <c r="AR195" t="s">
        <v>6794</v>
      </c>
      <c r="AS195" t="s">
        <v>6794</v>
      </c>
      <c r="AT195" t="s">
        <v>6</v>
      </c>
      <c r="AU195" t="s">
        <v>6</v>
      </c>
      <c r="AV195" t="s">
        <v>6988</v>
      </c>
      <c r="AW195" t="s">
        <v>6793</v>
      </c>
      <c r="AX195" t="s">
        <v>6793</v>
      </c>
      <c r="AY195" t="s">
        <v>6813</v>
      </c>
      <c r="AZ195" t="s">
        <v>7531</v>
      </c>
      <c r="BA195" t="s">
        <v>6991</v>
      </c>
      <c r="BC195" t="s">
        <v>6793</v>
      </c>
      <c r="BD195" t="s">
        <v>6793</v>
      </c>
      <c r="BE195" t="s">
        <v>6793</v>
      </c>
      <c r="BF195" t="s">
        <v>6793</v>
      </c>
      <c r="BG195" t="s">
        <v>6793</v>
      </c>
      <c r="BH195" t="s">
        <v>6793</v>
      </c>
      <c r="BI195" t="s">
        <v>6793</v>
      </c>
      <c r="BJ195" t="s">
        <v>6794</v>
      </c>
      <c r="BK195" t="s">
        <v>6794</v>
      </c>
      <c r="BL195" t="s">
        <v>6794</v>
      </c>
      <c r="BM195" t="s">
        <v>7021</v>
      </c>
      <c r="BN195" t="s">
        <v>7022</v>
      </c>
      <c r="BO195" t="s">
        <v>6794</v>
      </c>
      <c r="BQ195">
        <v>100</v>
      </c>
      <c r="BR195" t="s">
        <v>6</v>
      </c>
      <c r="BS195" t="s">
        <v>7533</v>
      </c>
      <c r="BT195" t="s">
        <v>6</v>
      </c>
      <c r="BU195" t="s">
        <v>7559</v>
      </c>
      <c r="BV195" t="s">
        <v>7535</v>
      </c>
      <c r="BW195" t="s">
        <v>7515</v>
      </c>
      <c r="BX195" t="s">
        <v>7516</v>
      </c>
      <c r="BY195" t="s">
        <v>7515</v>
      </c>
      <c r="BZ195" t="s">
        <v>7515</v>
      </c>
      <c r="CA195" t="s">
        <v>7515</v>
      </c>
      <c r="CB195" t="s">
        <v>7515</v>
      </c>
      <c r="CC195" t="s">
        <v>7515</v>
      </c>
      <c r="CD195" t="s">
        <v>7515</v>
      </c>
      <c r="CE195" t="s">
        <v>7515</v>
      </c>
      <c r="CF195" t="s">
        <v>7515</v>
      </c>
      <c r="CG195" t="s">
        <v>7515</v>
      </c>
      <c r="CH195" t="s">
        <v>7515</v>
      </c>
      <c r="CI195" t="s">
        <v>6793</v>
      </c>
      <c r="CJ195" t="s">
        <v>6794</v>
      </c>
      <c r="CO195" t="s">
        <v>6793</v>
      </c>
      <c r="CP195" t="s">
        <v>6793</v>
      </c>
      <c r="CQ195" t="s">
        <v>6793</v>
      </c>
      <c r="CR195" t="s">
        <v>6793</v>
      </c>
      <c r="CS195" t="s">
        <v>6793</v>
      </c>
      <c r="CT195" t="s">
        <v>6793</v>
      </c>
      <c r="CU195" t="s">
        <v>6794</v>
      </c>
      <c r="CV195" t="s">
        <v>6793</v>
      </c>
      <c r="CW195" t="s">
        <v>6794</v>
      </c>
      <c r="CX195" t="s">
        <v>7545</v>
      </c>
      <c r="CY195" t="s">
        <v>7521</v>
      </c>
      <c r="CZ195" t="s">
        <v>7522</v>
      </c>
      <c r="DA195" t="s">
        <v>6793</v>
      </c>
      <c r="DB195">
        <v>1</v>
      </c>
      <c r="DC195">
        <v>2</v>
      </c>
      <c r="DD195">
        <v>2</v>
      </c>
      <c r="DE195" t="s">
        <v>6793</v>
      </c>
      <c r="DF195">
        <v>1</v>
      </c>
      <c r="DG195" t="s">
        <v>7593</v>
      </c>
      <c r="DH195">
        <v>2006</v>
      </c>
      <c r="DI195" t="s">
        <v>7557</v>
      </c>
      <c r="DJ195" t="s">
        <v>7593</v>
      </c>
      <c r="DK195">
        <v>2006</v>
      </c>
      <c r="EA195">
        <v>1</v>
      </c>
      <c r="EB195" t="s">
        <v>7567</v>
      </c>
      <c r="EJ195" t="s">
        <v>6794</v>
      </c>
      <c r="EP195" t="s">
        <v>6793</v>
      </c>
      <c r="JO195" t="s">
        <v>7524</v>
      </c>
      <c r="JP195" t="s">
        <v>7590</v>
      </c>
      <c r="JQ195">
        <v>2007</v>
      </c>
      <c r="JU195" t="s">
        <v>6793</v>
      </c>
      <c r="KE195" t="s">
        <v>7524</v>
      </c>
      <c r="KF195" t="s">
        <v>7590</v>
      </c>
      <c r="KG195">
        <v>2007</v>
      </c>
      <c r="KI195" t="s">
        <v>7526</v>
      </c>
      <c r="KJ195" t="s">
        <v>7526</v>
      </c>
      <c r="KK195" t="s">
        <v>6794</v>
      </c>
      <c r="KL195" t="s">
        <v>6793</v>
      </c>
      <c r="NW195">
        <v>10</v>
      </c>
      <c r="NX195" t="s">
        <v>7515</v>
      </c>
      <c r="NY195" t="s">
        <v>7515</v>
      </c>
      <c r="NZ195" t="s">
        <v>7515</v>
      </c>
      <c r="OA195" t="s">
        <v>7515</v>
      </c>
      <c r="OB195" t="s">
        <v>7515</v>
      </c>
      <c r="OC195" t="s">
        <v>7515</v>
      </c>
      <c r="OD195" t="s">
        <v>7516</v>
      </c>
      <c r="OE195" t="s">
        <v>7515</v>
      </c>
      <c r="OF195" t="s">
        <v>7515</v>
      </c>
      <c r="OG195" t="s">
        <v>7515</v>
      </c>
      <c r="OH195" t="s">
        <v>7515</v>
      </c>
      <c r="OI195" t="s">
        <v>7526</v>
      </c>
      <c r="OJ195" t="s">
        <v>7526</v>
      </c>
      <c r="OK195" t="s">
        <v>7526</v>
      </c>
      <c r="OM195" t="s">
        <v>7528</v>
      </c>
      <c r="ON195" t="s">
        <v>7539</v>
      </c>
      <c r="OO195" t="s">
        <v>7528</v>
      </c>
      <c r="OP195">
        <v>1</v>
      </c>
      <c r="OQ195" t="s">
        <v>28</v>
      </c>
      <c r="OR195" t="s">
        <v>7549</v>
      </c>
      <c r="OS195">
        <v>2007</v>
      </c>
      <c r="OT195">
        <v>12</v>
      </c>
      <c r="OU195">
        <v>1</v>
      </c>
      <c r="OV195">
        <v>12</v>
      </c>
      <c r="OW195">
        <v>1</v>
      </c>
      <c r="OX195">
        <v>0</v>
      </c>
      <c r="OY195">
        <v>35</v>
      </c>
      <c r="OZ195" t="s">
        <v>7515</v>
      </c>
      <c r="PA195" t="s">
        <v>7515</v>
      </c>
      <c r="PB195" t="s">
        <v>7515</v>
      </c>
      <c r="PC195" t="s">
        <v>7515</v>
      </c>
      <c r="PD195" t="s">
        <v>7515</v>
      </c>
      <c r="PE195" t="s">
        <v>7515</v>
      </c>
      <c r="PF195" t="s">
        <v>7515</v>
      </c>
      <c r="PG195" t="s">
        <v>7515</v>
      </c>
      <c r="PH195" t="s">
        <v>7515</v>
      </c>
      <c r="PI195" t="s">
        <v>7515</v>
      </c>
      <c r="PJ195" t="s">
        <v>7515</v>
      </c>
      <c r="PK195" t="s">
        <v>7515</v>
      </c>
      <c r="PL195" t="s">
        <v>7515</v>
      </c>
      <c r="PM195" t="s">
        <v>7515</v>
      </c>
      <c r="PN195" t="s">
        <v>7515</v>
      </c>
      <c r="PO195" t="s">
        <v>7515</v>
      </c>
      <c r="PP195" t="s">
        <v>7515</v>
      </c>
      <c r="PQ195" t="s">
        <v>7516</v>
      </c>
      <c r="PR195" t="s">
        <v>7515</v>
      </c>
      <c r="PS195" t="s">
        <v>7516</v>
      </c>
      <c r="PT195" t="s">
        <v>7515</v>
      </c>
      <c r="PU195" t="s">
        <v>7515</v>
      </c>
      <c r="PV195" t="s">
        <v>7515</v>
      </c>
      <c r="PW195" t="s">
        <v>7515</v>
      </c>
      <c r="PX195" t="s">
        <v>7515</v>
      </c>
      <c r="PY195" t="s">
        <v>7515</v>
      </c>
      <c r="PZ195" t="s">
        <v>7515</v>
      </c>
      <c r="QA195" t="s">
        <v>7515</v>
      </c>
      <c r="QB195" t="s">
        <v>7515</v>
      </c>
      <c r="QC195" t="s">
        <v>7515</v>
      </c>
      <c r="QE195" t="s">
        <v>7515</v>
      </c>
      <c r="QF195" t="s">
        <v>7516</v>
      </c>
      <c r="QG195" t="s">
        <v>7515</v>
      </c>
      <c r="QH195" t="s">
        <v>7515</v>
      </c>
      <c r="QI195" t="s">
        <v>7515</v>
      </c>
      <c r="QJ195" t="s">
        <v>7515</v>
      </c>
      <c r="QK195" t="s">
        <v>7515</v>
      </c>
      <c r="RD195" t="s">
        <v>7530</v>
      </c>
      <c r="RP195">
        <f t="shared" si="4"/>
        <v>-1</v>
      </c>
      <c r="RS195">
        <f t="shared" si="5"/>
        <v>1</v>
      </c>
    </row>
    <row r="196" spans="1:487" x14ac:dyDescent="0.3">
      <c r="A196">
        <v>70183</v>
      </c>
      <c r="B196">
        <v>506</v>
      </c>
      <c r="C196">
        <v>0</v>
      </c>
      <c r="D196">
        <v>5</v>
      </c>
      <c r="E196">
        <v>18</v>
      </c>
      <c r="F196">
        <v>90</v>
      </c>
      <c r="G196">
        <v>102</v>
      </c>
      <c r="H196">
        <v>9</v>
      </c>
      <c r="I196" t="s">
        <v>6793</v>
      </c>
      <c r="J196" t="s">
        <v>6793</v>
      </c>
      <c r="O196" t="s">
        <v>6793</v>
      </c>
      <c r="P196" t="s">
        <v>7516</v>
      </c>
      <c r="Q196" t="s">
        <v>7515</v>
      </c>
      <c r="R196" t="s">
        <v>7515</v>
      </c>
      <c r="S196" t="s">
        <v>7515</v>
      </c>
      <c r="T196" t="s">
        <v>7515</v>
      </c>
      <c r="U196" t="s">
        <v>7515</v>
      </c>
      <c r="V196" t="s">
        <v>7515</v>
      </c>
      <c r="W196" t="s">
        <v>7515</v>
      </c>
      <c r="X196" t="s">
        <v>7515</v>
      </c>
      <c r="Y196" t="s">
        <v>7515</v>
      </c>
      <c r="Z196" t="s">
        <v>7515</v>
      </c>
      <c r="AA196" t="s">
        <v>7515</v>
      </c>
      <c r="AB196" t="s">
        <v>7515</v>
      </c>
      <c r="AC196" t="s">
        <v>7515</v>
      </c>
      <c r="AD196" t="s">
        <v>7515</v>
      </c>
      <c r="AE196" t="s">
        <v>7515</v>
      </c>
      <c r="AF196" t="s">
        <v>7515</v>
      </c>
      <c r="AG196" t="s">
        <v>7515</v>
      </c>
      <c r="AH196" t="s">
        <v>7515</v>
      </c>
      <c r="AI196" t="s">
        <v>6796</v>
      </c>
      <c r="AQ196" t="s">
        <v>6985</v>
      </c>
      <c r="AR196" t="s">
        <v>6793</v>
      </c>
      <c r="AS196" t="s">
        <v>6793</v>
      </c>
      <c r="AT196">
        <v>0</v>
      </c>
      <c r="AU196">
        <v>2</v>
      </c>
      <c r="AV196" t="s">
        <v>6988</v>
      </c>
      <c r="AW196" t="s">
        <v>6793</v>
      </c>
      <c r="AX196" t="s">
        <v>6793</v>
      </c>
      <c r="AY196" t="s">
        <v>6813</v>
      </c>
      <c r="AZ196" t="s">
        <v>7531</v>
      </c>
      <c r="BA196" t="s">
        <v>7553</v>
      </c>
      <c r="BC196" t="s">
        <v>6794</v>
      </c>
      <c r="BD196" t="s">
        <v>6794</v>
      </c>
      <c r="BE196" t="s">
        <v>6794</v>
      </c>
      <c r="BF196" t="s">
        <v>6793</v>
      </c>
      <c r="BG196" t="s">
        <v>6794</v>
      </c>
      <c r="BH196" t="s">
        <v>6794</v>
      </c>
      <c r="BI196" t="s">
        <v>6794</v>
      </c>
      <c r="BJ196" t="s">
        <v>6794</v>
      </c>
      <c r="BK196" t="s">
        <v>6794</v>
      </c>
      <c r="BL196" t="s">
        <v>6794</v>
      </c>
      <c r="BM196" t="s">
        <v>7027</v>
      </c>
      <c r="BN196" t="s">
        <v>7565</v>
      </c>
      <c r="BO196" t="s">
        <v>6794</v>
      </c>
      <c r="BQ196" t="s">
        <v>7547</v>
      </c>
      <c r="BR196">
        <v>25</v>
      </c>
      <c r="BS196" t="s">
        <v>7519</v>
      </c>
      <c r="BT196" t="s">
        <v>6</v>
      </c>
      <c r="BU196" t="s">
        <v>7026</v>
      </c>
      <c r="BV196">
        <v>10</v>
      </c>
      <c r="BW196" t="s">
        <v>7516</v>
      </c>
      <c r="BX196" t="s">
        <v>7515</v>
      </c>
      <c r="BY196" t="s">
        <v>7515</v>
      </c>
      <c r="BZ196" t="s">
        <v>7515</v>
      </c>
      <c r="CA196" t="s">
        <v>7515</v>
      </c>
      <c r="CB196" t="s">
        <v>7515</v>
      </c>
      <c r="CC196" t="s">
        <v>7515</v>
      </c>
      <c r="CD196" t="s">
        <v>7515</v>
      </c>
      <c r="CE196" t="s">
        <v>7515</v>
      </c>
      <c r="CF196" t="s">
        <v>7515</v>
      </c>
      <c r="CG196" t="s">
        <v>7515</v>
      </c>
      <c r="CH196" t="s">
        <v>7515</v>
      </c>
      <c r="CI196" t="s">
        <v>6793</v>
      </c>
      <c r="CJ196" t="s">
        <v>6794</v>
      </c>
      <c r="CO196" t="s">
        <v>6793</v>
      </c>
      <c r="CP196" t="s">
        <v>6793</v>
      </c>
      <c r="CQ196" t="s">
        <v>6794</v>
      </c>
      <c r="CR196" t="s">
        <v>6794</v>
      </c>
      <c r="CS196" t="s">
        <v>6794</v>
      </c>
      <c r="CT196" t="s">
        <v>6793</v>
      </c>
      <c r="CU196" t="s">
        <v>6794</v>
      </c>
      <c r="CV196" t="s">
        <v>6793</v>
      </c>
      <c r="CW196" t="s">
        <v>6794</v>
      </c>
      <c r="CX196" t="s">
        <v>7545</v>
      </c>
      <c r="CY196" t="s">
        <v>7607</v>
      </c>
      <c r="CZ196" t="s">
        <v>6966</v>
      </c>
      <c r="DA196" t="s">
        <v>6793</v>
      </c>
      <c r="DB196" t="s">
        <v>31</v>
      </c>
      <c r="DC196" t="s">
        <v>31</v>
      </c>
      <c r="DD196" t="s">
        <v>31</v>
      </c>
      <c r="DE196" t="s">
        <v>6794</v>
      </c>
      <c r="EA196">
        <v>4</v>
      </c>
      <c r="EC196">
        <v>2</v>
      </c>
      <c r="ED196">
        <v>0</v>
      </c>
      <c r="EE196">
        <v>2</v>
      </c>
      <c r="EF196">
        <v>0</v>
      </c>
      <c r="EG196">
        <v>0</v>
      </c>
      <c r="EH196">
        <v>0</v>
      </c>
      <c r="EI196">
        <v>0</v>
      </c>
      <c r="EJ196" t="s">
        <v>6794</v>
      </c>
      <c r="EP196" t="s">
        <v>6794</v>
      </c>
      <c r="OI196" t="s">
        <v>6</v>
      </c>
      <c r="OJ196" t="s">
        <v>6</v>
      </c>
      <c r="OK196" t="s">
        <v>6857</v>
      </c>
      <c r="OL196" t="s">
        <v>7526</v>
      </c>
      <c r="OM196" t="s">
        <v>7528</v>
      </c>
      <c r="ON196" t="s">
        <v>7529</v>
      </c>
      <c r="OO196" t="s">
        <v>7528</v>
      </c>
      <c r="OP196">
        <v>1</v>
      </c>
      <c r="OQ196" t="s">
        <v>28</v>
      </c>
      <c r="OR196" t="s">
        <v>212</v>
      </c>
      <c r="OS196">
        <v>2007</v>
      </c>
      <c r="OT196">
        <v>6</v>
      </c>
      <c r="OU196">
        <v>1</v>
      </c>
      <c r="OV196">
        <v>6</v>
      </c>
      <c r="OW196">
        <v>1</v>
      </c>
      <c r="OX196">
        <v>0</v>
      </c>
      <c r="OY196">
        <v>35</v>
      </c>
      <c r="QE196" t="s">
        <v>7515</v>
      </c>
      <c r="QF196" t="s">
        <v>7515</v>
      </c>
      <c r="QG196" t="s">
        <v>7515</v>
      </c>
      <c r="QH196" t="s">
        <v>7515</v>
      </c>
      <c r="QI196" t="s">
        <v>7515</v>
      </c>
      <c r="QJ196" t="s">
        <v>7515</v>
      </c>
      <c r="QK196" t="s">
        <v>7516</v>
      </c>
      <c r="RP196">
        <f t="shared" si="4"/>
        <v>6</v>
      </c>
      <c r="RS196">
        <f t="shared" si="5"/>
        <v>6</v>
      </c>
    </row>
    <row r="197" spans="1:487" x14ac:dyDescent="0.3">
      <c r="A197">
        <v>70184</v>
      </c>
      <c r="B197">
        <v>507</v>
      </c>
      <c r="C197">
        <v>0</v>
      </c>
      <c r="D197">
        <v>5</v>
      </c>
      <c r="E197">
        <v>16</v>
      </c>
      <c r="F197">
        <v>129</v>
      </c>
      <c r="G197">
        <v>102</v>
      </c>
      <c r="H197">
        <v>9</v>
      </c>
      <c r="I197" t="s">
        <v>6793</v>
      </c>
      <c r="J197" t="s">
        <v>6793</v>
      </c>
      <c r="O197" t="s">
        <v>6793</v>
      </c>
      <c r="P197" t="s">
        <v>7515</v>
      </c>
      <c r="Q197" t="s">
        <v>7515</v>
      </c>
      <c r="R197" t="s">
        <v>7515</v>
      </c>
      <c r="S197" t="s">
        <v>7515</v>
      </c>
      <c r="T197" t="s">
        <v>7515</v>
      </c>
      <c r="U197" t="s">
        <v>7515</v>
      </c>
      <c r="V197" t="s">
        <v>7515</v>
      </c>
      <c r="W197" t="s">
        <v>7515</v>
      </c>
      <c r="X197" t="s">
        <v>7515</v>
      </c>
      <c r="Y197" t="s">
        <v>7515</v>
      </c>
      <c r="Z197" t="s">
        <v>7516</v>
      </c>
      <c r="AA197" t="s">
        <v>7515</v>
      </c>
      <c r="AB197" t="s">
        <v>7515</v>
      </c>
      <c r="AC197" t="s">
        <v>7515</v>
      </c>
      <c r="AD197" t="s">
        <v>7515</v>
      </c>
      <c r="AE197" t="s">
        <v>7515</v>
      </c>
      <c r="AF197" t="s">
        <v>7515</v>
      </c>
      <c r="AG197" t="s">
        <v>7515</v>
      </c>
      <c r="AH197" t="s">
        <v>7515</v>
      </c>
      <c r="AI197" t="s">
        <v>6796</v>
      </c>
      <c r="AQ197" t="s">
        <v>6985</v>
      </c>
      <c r="AR197" t="s">
        <v>6794</v>
      </c>
      <c r="AS197" t="s">
        <v>6793</v>
      </c>
      <c r="AT197">
        <v>0</v>
      </c>
      <c r="AU197">
        <v>11</v>
      </c>
      <c r="AV197" t="s">
        <v>6988</v>
      </c>
      <c r="AW197" t="s">
        <v>6793</v>
      </c>
      <c r="AX197" t="s">
        <v>6793</v>
      </c>
      <c r="AY197" t="s">
        <v>6813</v>
      </c>
      <c r="AZ197" t="s">
        <v>7531</v>
      </c>
      <c r="BA197" t="s">
        <v>6991</v>
      </c>
      <c r="BC197" t="s">
        <v>6793</v>
      </c>
      <c r="BD197" t="s">
        <v>6794</v>
      </c>
      <c r="BE197" t="s">
        <v>6793</v>
      </c>
      <c r="BF197" t="s">
        <v>6793</v>
      </c>
      <c r="BG197" t="s">
        <v>6794</v>
      </c>
      <c r="BH197" t="s">
        <v>6794</v>
      </c>
      <c r="BI197" t="s">
        <v>6794</v>
      </c>
      <c r="BJ197" t="s">
        <v>6794</v>
      </c>
      <c r="BK197" t="s">
        <v>6794</v>
      </c>
      <c r="BL197" t="s">
        <v>6794</v>
      </c>
      <c r="BM197" t="s">
        <v>7024</v>
      </c>
      <c r="BN197" t="s">
        <v>7021</v>
      </c>
      <c r="BO197" t="s">
        <v>6794</v>
      </c>
      <c r="BQ197">
        <v>50</v>
      </c>
      <c r="BR197" t="s">
        <v>6</v>
      </c>
      <c r="BS197" t="s">
        <v>7533</v>
      </c>
      <c r="BT197" t="s">
        <v>6</v>
      </c>
      <c r="BU197" t="s">
        <v>7559</v>
      </c>
      <c r="BV197" t="s">
        <v>7535</v>
      </c>
      <c r="BW197" t="s">
        <v>7516</v>
      </c>
      <c r="BX197" t="s">
        <v>7515</v>
      </c>
      <c r="BY197" t="s">
        <v>7515</v>
      </c>
      <c r="BZ197" t="s">
        <v>7515</v>
      </c>
      <c r="CA197" t="s">
        <v>7515</v>
      </c>
      <c r="CB197" t="s">
        <v>7515</v>
      </c>
      <c r="CC197" t="s">
        <v>7515</v>
      </c>
      <c r="CD197" t="s">
        <v>7515</v>
      </c>
      <c r="CE197" t="s">
        <v>7515</v>
      </c>
      <c r="CF197" t="s">
        <v>7515</v>
      </c>
      <c r="CG197" t="s">
        <v>7515</v>
      </c>
      <c r="CH197" t="s">
        <v>7515</v>
      </c>
      <c r="CI197" t="s">
        <v>6793</v>
      </c>
      <c r="CJ197" t="s">
        <v>6794</v>
      </c>
      <c r="CO197" t="s">
        <v>6793</v>
      </c>
      <c r="CP197" t="s">
        <v>6793</v>
      </c>
      <c r="CQ197" t="s">
        <v>6794</v>
      </c>
      <c r="CR197" t="s">
        <v>6793</v>
      </c>
      <c r="CS197" t="s">
        <v>6793</v>
      </c>
      <c r="CT197" t="s">
        <v>6793</v>
      </c>
      <c r="CU197" t="s">
        <v>6794</v>
      </c>
      <c r="CV197" t="s">
        <v>6793</v>
      </c>
      <c r="CW197" t="s">
        <v>6794</v>
      </c>
      <c r="CX197" t="s">
        <v>7520</v>
      </c>
      <c r="CY197" t="s">
        <v>7521</v>
      </c>
      <c r="CZ197" t="s">
        <v>7522</v>
      </c>
      <c r="DA197" t="s">
        <v>6793</v>
      </c>
      <c r="DB197">
        <v>2</v>
      </c>
      <c r="DC197">
        <v>4</v>
      </c>
      <c r="DD197">
        <v>4</v>
      </c>
      <c r="DE197" t="s">
        <v>6793</v>
      </c>
      <c r="DF197">
        <v>1</v>
      </c>
      <c r="DG197" t="s">
        <v>7574</v>
      </c>
      <c r="DH197">
        <v>2006</v>
      </c>
      <c r="DI197" t="s">
        <v>7557</v>
      </c>
      <c r="DJ197" t="s">
        <v>7572</v>
      </c>
      <c r="DK197">
        <v>2006</v>
      </c>
      <c r="EA197">
        <v>3</v>
      </c>
      <c r="EC197">
        <v>0</v>
      </c>
      <c r="ED197">
        <v>1</v>
      </c>
      <c r="EE197">
        <v>0</v>
      </c>
      <c r="EF197">
        <v>0</v>
      </c>
      <c r="EG197">
        <v>1</v>
      </c>
      <c r="EH197">
        <v>1</v>
      </c>
      <c r="EI197">
        <v>0</v>
      </c>
      <c r="EJ197" t="s">
        <v>6793</v>
      </c>
      <c r="EK197" t="s">
        <v>7573</v>
      </c>
      <c r="EM197">
        <v>1</v>
      </c>
      <c r="EN197">
        <v>2007</v>
      </c>
      <c r="EP197" t="s">
        <v>6793</v>
      </c>
      <c r="JO197" t="s">
        <v>7524</v>
      </c>
      <c r="JP197" t="s">
        <v>7606</v>
      </c>
      <c r="JQ197">
        <v>2006</v>
      </c>
      <c r="JU197" t="s">
        <v>6794</v>
      </c>
      <c r="JV197" t="s">
        <v>6793</v>
      </c>
      <c r="KE197" t="s">
        <v>7524</v>
      </c>
      <c r="KF197" t="s">
        <v>7606</v>
      </c>
      <c r="KG197">
        <v>2006</v>
      </c>
      <c r="KI197" t="s">
        <v>7526</v>
      </c>
      <c r="KJ197" t="s">
        <v>7526</v>
      </c>
      <c r="KK197" t="s">
        <v>6794</v>
      </c>
      <c r="KL197" t="s">
        <v>6793</v>
      </c>
      <c r="KM197" t="s">
        <v>7524</v>
      </c>
      <c r="KN197" t="s">
        <v>7606</v>
      </c>
      <c r="KO197">
        <v>2006</v>
      </c>
      <c r="KS197" t="s">
        <v>6794</v>
      </c>
      <c r="KT197" t="s">
        <v>6793</v>
      </c>
      <c r="NW197">
        <v>0</v>
      </c>
      <c r="NX197" t="s">
        <v>7515</v>
      </c>
      <c r="NY197" t="s">
        <v>7515</v>
      </c>
      <c r="NZ197" t="s">
        <v>7515</v>
      </c>
      <c r="OA197" t="s">
        <v>7515</v>
      </c>
      <c r="OB197" t="s">
        <v>7515</v>
      </c>
      <c r="OC197" t="s">
        <v>7516</v>
      </c>
      <c r="OD197" t="s">
        <v>7515</v>
      </c>
      <c r="OE197" t="s">
        <v>7515</v>
      </c>
      <c r="OF197" t="s">
        <v>7515</v>
      </c>
      <c r="OG197" t="s">
        <v>7515</v>
      </c>
      <c r="OH197" t="s">
        <v>7515</v>
      </c>
      <c r="OI197" t="s">
        <v>6757</v>
      </c>
      <c r="OJ197" t="s">
        <v>7526</v>
      </c>
      <c r="OK197" t="s">
        <v>7526</v>
      </c>
      <c r="OM197" t="s">
        <v>7528</v>
      </c>
      <c r="ON197" t="s">
        <v>7529</v>
      </c>
      <c r="OO197" t="s">
        <v>7528</v>
      </c>
      <c r="OP197">
        <v>1</v>
      </c>
      <c r="OQ197" t="s">
        <v>28</v>
      </c>
      <c r="OR197" t="s">
        <v>212</v>
      </c>
      <c r="OS197">
        <v>2006</v>
      </c>
      <c r="OT197">
        <v>7</v>
      </c>
      <c r="OU197">
        <v>1</v>
      </c>
      <c r="OV197">
        <v>7</v>
      </c>
      <c r="OW197">
        <v>1</v>
      </c>
      <c r="OX197">
        <v>0</v>
      </c>
      <c r="OY197">
        <v>35</v>
      </c>
      <c r="OZ197" t="s">
        <v>7515</v>
      </c>
      <c r="PA197" t="s">
        <v>7515</v>
      </c>
      <c r="PB197" t="s">
        <v>7515</v>
      </c>
      <c r="PC197" t="s">
        <v>7515</v>
      </c>
      <c r="PD197" t="s">
        <v>7515</v>
      </c>
      <c r="PE197" t="s">
        <v>7515</v>
      </c>
      <c r="PF197" t="s">
        <v>7515</v>
      </c>
      <c r="PG197" t="s">
        <v>7515</v>
      </c>
      <c r="PH197" t="s">
        <v>7515</v>
      </c>
      <c r="PI197" t="s">
        <v>7515</v>
      </c>
      <c r="PJ197" t="s">
        <v>7515</v>
      </c>
      <c r="PK197" t="s">
        <v>7515</v>
      </c>
      <c r="PL197" t="s">
        <v>7515</v>
      </c>
      <c r="PM197" t="s">
        <v>7515</v>
      </c>
      <c r="PN197" t="s">
        <v>7515</v>
      </c>
      <c r="PO197" t="s">
        <v>7515</v>
      </c>
      <c r="PP197" t="s">
        <v>7515</v>
      </c>
      <c r="PQ197" t="s">
        <v>7516</v>
      </c>
      <c r="PR197" t="s">
        <v>7515</v>
      </c>
      <c r="PS197" t="s">
        <v>7516</v>
      </c>
      <c r="PT197" t="s">
        <v>7516</v>
      </c>
      <c r="PU197" t="s">
        <v>7515</v>
      </c>
      <c r="PV197" t="s">
        <v>7515</v>
      </c>
      <c r="PW197" t="s">
        <v>7515</v>
      </c>
      <c r="PX197" t="s">
        <v>7515</v>
      </c>
      <c r="PY197" t="s">
        <v>7515</v>
      </c>
      <c r="PZ197" t="s">
        <v>7515</v>
      </c>
      <c r="QA197" t="s">
        <v>7515</v>
      </c>
      <c r="QB197" t="s">
        <v>7515</v>
      </c>
      <c r="QC197" t="s">
        <v>7515</v>
      </c>
      <c r="QE197" t="s">
        <v>7516</v>
      </c>
      <c r="QF197" t="s">
        <v>7515</v>
      </c>
      <c r="QG197" t="s">
        <v>7515</v>
      </c>
      <c r="QH197" t="s">
        <v>7515</v>
      </c>
      <c r="QI197" t="s">
        <v>7515</v>
      </c>
      <c r="QJ197" t="s">
        <v>7515</v>
      </c>
      <c r="QK197" t="s">
        <v>7515</v>
      </c>
      <c r="RB197" t="s">
        <v>7530</v>
      </c>
      <c r="RD197" t="s">
        <v>7530</v>
      </c>
      <c r="RE197" t="s">
        <v>7530</v>
      </c>
      <c r="RP197">
        <f t="shared" si="4"/>
        <v>4</v>
      </c>
      <c r="RS197">
        <f t="shared" si="5"/>
        <v>3</v>
      </c>
    </row>
    <row r="198" spans="1:487" x14ac:dyDescent="0.3">
      <c r="A198">
        <v>70185</v>
      </c>
      <c r="B198">
        <v>509</v>
      </c>
      <c r="C198">
        <v>0</v>
      </c>
      <c r="D198">
        <v>5</v>
      </c>
      <c r="E198">
        <v>14</v>
      </c>
      <c r="F198">
        <v>115</v>
      </c>
      <c r="G198">
        <v>102</v>
      </c>
      <c r="H198">
        <v>3</v>
      </c>
      <c r="I198" t="s">
        <v>6793</v>
      </c>
      <c r="J198" t="s">
        <v>6793</v>
      </c>
      <c r="O198" t="s">
        <v>6793</v>
      </c>
      <c r="P198" t="s">
        <v>7515</v>
      </c>
      <c r="Q198" t="s">
        <v>7515</v>
      </c>
      <c r="R198" t="s">
        <v>7516</v>
      </c>
      <c r="S198" t="s">
        <v>7515</v>
      </c>
      <c r="T198" t="s">
        <v>7515</v>
      </c>
      <c r="U198" t="s">
        <v>7515</v>
      </c>
      <c r="V198" t="s">
        <v>7515</v>
      </c>
      <c r="W198" t="s">
        <v>7515</v>
      </c>
      <c r="X198" t="s">
        <v>7515</v>
      </c>
      <c r="Y198" t="s">
        <v>7515</v>
      </c>
      <c r="Z198" t="s">
        <v>7515</v>
      </c>
      <c r="AA198" t="s">
        <v>7515</v>
      </c>
      <c r="AB198" t="s">
        <v>7515</v>
      </c>
      <c r="AC198" t="s">
        <v>7515</v>
      </c>
      <c r="AD198" t="s">
        <v>7515</v>
      </c>
      <c r="AE198" t="s">
        <v>7515</v>
      </c>
      <c r="AF198" t="s">
        <v>7515</v>
      </c>
      <c r="AG198" t="s">
        <v>7515</v>
      </c>
      <c r="AH198" t="s">
        <v>7515</v>
      </c>
      <c r="AI198" t="s">
        <v>6796</v>
      </c>
      <c r="AQ198" t="s">
        <v>6985</v>
      </c>
      <c r="AR198" t="s">
        <v>6793</v>
      </c>
      <c r="AS198" t="s">
        <v>6793</v>
      </c>
      <c r="AT198">
        <v>0</v>
      </c>
      <c r="AU198">
        <v>15</v>
      </c>
      <c r="AV198" t="s">
        <v>6988</v>
      </c>
      <c r="AW198" t="s">
        <v>6793</v>
      </c>
      <c r="AX198" t="s">
        <v>6793</v>
      </c>
      <c r="AY198" t="s">
        <v>6813</v>
      </c>
      <c r="AZ198" t="s">
        <v>7531</v>
      </c>
      <c r="BA198" t="s">
        <v>6991</v>
      </c>
      <c r="BC198" t="s">
        <v>6793</v>
      </c>
      <c r="BD198" t="s">
        <v>6794</v>
      </c>
      <c r="BE198" t="s">
        <v>6794</v>
      </c>
      <c r="BF198" t="s">
        <v>6793</v>
      </c>
      <c r="BG198" t="s">
        <v>6794</v>
      </c>
      <c r="BH198" t="s">
        <v>6794</v>
      </c>
      <c r="BI198" t="s">
        <v>6794</v>
      </c>
      <c r="BJ198" t="s">
        <v>6794</v>
      </c>
      <c r="BK198" t="s">
        <v>6794</v>
      </c>
      <c r="BL198" t="s">
        <v>6794</v>
      </c>
      <c r="BM198" t="s">
        <v>7029</v>
      </c>
      <c r="BN198" t="s">
        <v>7021</v>
      </c>
      <c r="BO198" t="s">
        <v>6794</v>
      </c>
      <c r="BQ198">
        <v>50</v>
      </c>
      <c r="BR198">
        <v>50</v>
      </c>
      <c r="BS198" t="s">
        <v>7519</v>
      </c>
      <c r="BT198" t="s">
        <v>6</v>
      </c>
      <c r="BU198" t="s">
        <v>7559</v>
      </c>
      <c r="BV198" t="s">
        <v>7561</v>
      </c>
      <c r="BW198" t="s">
        <v>7515</v>
      </c>
      <c r="BX198" t="s">
        <v>7516</v>
      </c>
      <c r="BY198" t="s">
        <v>7515</v>
      </c>
      <c r="BZ198" t="s">
        <v>7515</v>
      </c>
      <c r="CA198" t="s">
        <v>7515</v>
      </c>
      <c r="CB198" t="s">
        <v>7515</v>
      </c>
      <c r="CC198" t="s">
        <v>7515</v>
      </c>
      <c r="CD198" t="s">
        <v>7516</v>
      </c>
      <c r="CE198" t="s">
        <v>7515</v>
      </c>
      <c r="CF198" t="s">
        <v>7515</v>
      </c>
      <c r="CG198" t="s">
        <v>7515</v>
      </c>
      <c r="CH198" t="s">
        <v>7515</v>
      </c>
      <c r="CI198" t="s">
        <v>6793</v>
      </c>
      <c r="CJ198" t="s">
        <v>6793</v>
      </c>
      <c r="CO198" t="s">
        <v>6793</v>
      </c>
      <c r="CP198" t="s">
        <v>6793</v>
      </c>
      <c r="CQ198" t="s">
        <v>6794</v>
      </c>
      <c r="CR198" t="s">
        <v>6793</v>
      </c>
      <c r="CS198" t="s">
        <v>6794</v>
      </c>
      <c r="CT198" t="s">
        <v>6793</v>
      </c>
      <c r="CU198" t="s">
        <v>6794</v>
      </c>
      <c r="CV198" t="s">
        <v>6793</v>
      </c>
      <c r="CW198" t="s">
        <v>6794</v>
      </c>
      <c r="CX198" t="s">
        <v>7520</v>
      </c>
      <c r="CY198" t="s">
        <v>7521</v>
      </c>
      <c r="CZ198" t="s">
        <v>7587</v>
      </c>
      <c r="DA198" t="s">
        <v>6793</v>
      </c>
      <c r="DB198">
        <v>2</v>
      </c>
      <c r="DC198">
        <v>4</v>
      </c>
      <c r="DD198">
        <v>3</v>
      </c>
      <c r="DE198" t="s">
        <v>6793</v>
      </c>
      <c r="DF198">
        <v>2</v>
      </c>
      <c r="DG198" t="s">
        <v>7591</v>
      </c>
      <c r="DH198">
        <v>2006</v>
      </c>
      <c r="DI198" t="s">
        <v>7557</v>
      </c>
      <c r="DJ198" t="s">
        <v>7597</v>
      </c>
      <c r="DK198">
        <v>2007</v>
      </c>
      <c r="DL198" t="s">
        <v>7556</v>
      </c>
      <c r="DM198">
        <v>2008</v>
      </c>
      <c r="DN198" t="s">
        <v>7557</v>
      </c>
      <c r="DO198" t="s">
        <v>6</v>
      </c>
      <c r="DP198" t="s">
        <v>6</v>
      </c>
      <c r="EA198">
        <v>2</v>
      </c>
      <c r="EC198">
        <v>1</v>
      </c>
      <c r="ED198">
        <v>0</v>
      </c>
      <c r="EE198">
        <v>0</v>
      </c>
      <c r="EF198">
        <v>0</v>
      </c>
      <c r="EG198">
        <v>1</v>
      </c>
      <c r="EH198">
        <v>0</v>
      </c>
      <c r="EI198">
        <v>0</v>
      </c>
      <c r="EJ198" t="s">
        <v>6794</v>
      </c>
      <c r="EP198" t="s">
        <v>6793</v>
      </c>
      <c r="FW198" t="s">
        <v>7524</v>
      </c>
      <c r="FX198" t="s">
        <v>7593</v>
      </c>
      <c r="FY198">
        <v>2006</v>
      </c>
      <c r="GC198" t="s">
        <v>6794</v>
      </c>
      <c r="NO198" t="s">
        <v>7524</v>
      </c>
      <c r="NP198" t="s">
        <v>7558</v>
      </c>
      <c r="NQ198">
        <v>2008</v>
      </c>
      <c r="NU198" t="s">
        <v>6794</v>
      </c>
      <c r="OI198" t="s">
        <v>7526</v>
      </c>
      <c r="OJ198" t="s">
        <v>7526</v>
      </c>
      <c r="OK198" t="s">
        <v>7526</v>
      </c>
      <c r="OL198" t="s">
        <v>7526</v>
      </c>
      <c r="OM198" t="s">
        <v>7528</v>
      </c>
      <c r="ON198" t="s">
        <v>7529</v>
      </c>
      <c r="OO198" t="s">
        <v>7528</v>
      </c>
      <c r="OP198">
        <v>1</v>
      </c>
      <c r="OQ198" t="s">
        <v>28</v>
      </c>
      <c r="OR198" t="s">
        <v>7549</v>
      </c>
      <c r="OS198">
        <v>2006</v>
      </c>
      <c r="OT198">
        <v>12</v>
      </c>
      <c r="OU198">
        <v>1</v>
      </c>
      <c r="OV198">
        <v>12</v>
      </c>
      <c r="OW198">
        <v>1</v>
      </c>
      <c r="OX198">
        <v>0</v>
      </c>
      <c r="OY198">
        <v>35</v>
      </c>
      <c r="OZ198" t="s">
        <v>7516</v>
      </c>
      <c r="PA198" t="s">
        <v>7515</v>
      </c>
      <c r="PB198" t="s">
        <v>7515</v>
      </c>
      <c r="PC198" t="s">
        <v>7515</v>
      </c>
      <c r="PD198" t="s">
        <v>7515</v>
      </c>
      <c r="PE198" t="s">
        <v>7516</v>
      </c>
      <c r="PF198" t="s">
        <v>7515</v>
      </c>
      <c r="PG198" t="s">
        <v>7515</v>
      </c>
      <c r="PH198" t="s">
        <v>7515</v>
      </c>
      <c r="PI198" t="s">
        <v>7515</v>
      </c>
      <c r="PJ198" t="s">
        <v>7515</v>
      </c>
      <c r="PK198" t="s">
        <v>7515</v>
      </c>
      <c r="PL198" t="s">
        <v>7515</v>
      </c>
      <c r="PM198" t="s">
        <v>7515</v>
      </c>
      <c r="PN198" t="s">
        <v>7515</v>
      </c>
      <c r="PO198" t="s">
        <v>7515</v>
      </c>
      <c r="PP198" t="s">
        <v>7515</v>
      </c>
      <c r="PQ198" t="s">
        <v>7515</v>
      </c>
      <c r="PR198" t="s">
        <v>7515</v>
      </c>
      <c r="PS198" t="s">
        <v>7515</v>
      </c>
      <c r="PT198" t="s">
        <v>7515</v>
      </c>
      <c r="PU198" t="s">
        <v>7515</v>
      </c>
      <c r="PV198" t="s">
        <v>7515</v>
      </c>
      <c r="PW198" t="s">
        <v>7515</v>
      </c>
      <c r="PX198" t="s">
        <v>7515</v>
      </c>
      <c r="PY198" t="s">
        <v>7515</v>
      </c>
      <c r="PZ198" t="s">
        <v>7515</v>
      </c>
      <c r="QA198" t="s">
        <v>7515</v>
      </c>
      <c r="QB198" t="s">
        <v>7515</v>
      </c>
      <c r="QC198" t="s">
        <v>7515</v>
      </c>
      <c r="QE198">
        <v>-5</v>
      </c>
      <c r="QF198">
        <v>-5</v>
      </c>
      <c r="QG198">
        <v>-5</v>
      </c>
      <c r="QH198">
        <v>-5</v>
      </c>
      <c r="QI198">
        <v>-5</v>
      </c>
      <c r="QJ198">
        <v>-5</v>
      </c>
      <c r="QK198">
        <v>-5</v>
      </c>
      <c r="RP198">
        <f t="shared" si="4"/>
        <v>3</v>
      </c>
      <c r="RS198">
        <f t="shared" si="5"/>
        <v>8</v>
      </c>
    </row>
    <row r="199" spans="1:487" x14ac:dyDescent="0.3">
      <c r="A199">
        <v>70186</v>
      </c>
      <c r="B199">
        <v>510</v>
      </c>
      <c r="C199">
        <v>0</v>
      </c>
      <c r="D199">
        <v>5</v>
      </c>
      <c r="E199">
        <v>13</v>
      </c>
      <c r="F199">
        <v>80</v>
      </c>
      <c r="G199">
        <v>102</v>
      </c>
      <c r="H199">
        <v>15</v>
      </c>
      <c r="I199" t="s">
        <v>6793</v>
      </c>
      <c r="J199" t="s">
        <v>6793</v>
      </c>
      <c r="O199" t="s">
        <v>6793</v>
      </c>
      <c r="P199" t="s">
        <v>7516</v>
      </c>
      <c r="Q199" t="s">
        <v>7515</v>
      </c>
      <c r="R199" t="s">
        <v>7515</v>
      </c>
      <c r="S199" t="s">
        <v>7515</v>
      </c>
      <c r="T199" t="s">
        <v>7515</v>
      </c>
      <c r="U199" t="s">
        <v>7515</v>
      </c>
      <c r="V199" t="s">
        <v>7515</v>
      </c>
      <c r="W199" t="s">
        <v>7515</v>
      </c>
      <c r="X199" t="s">
        <v>7515</v>
      </c>
      <c r="Y199" t="s">
        <v>7515</v>
      </c>
      <c r="Z199" t="s">
        <v>7515</v>
      </c>
      <c r="AA199" t="s">
        <v>7515</v>
      </c>
      <c r="AB199" t="s">
        <v>7515</v>
      </c>
      <c r="AC199" t="s">
        <v>7515</v>
      </c>
      <c r="AD199" t="s">
        <v>7515</v>
      </c>
      <c r="AE199" t="s">
        <v>7515</v>
      </c>
      <c r="AF199" t="s">
        <v>7515</v>
      </c>
      <c r="AG199" t="s">
        <v>7515</v>
      </c>
      <c r="AH199" t="s">
        <v>7515</v>
      </c>
      <c r="AI199" t="s">
        <v>6796</v>
      </c>
      <c r="AQ199" t="s">
        <v>6985</v>
      </c>
      <c r="AR199" t="s">
        <v>6793</v>
      </c>
      <c r="AS199" t="s">
        <v>6966</v>
      </c>
      <c r="AT199">
        <v>0</v>
      </c>
      <c r="AU199">
        <v>8</v>
      </c>
      <c r="AV199" t="s">
        <v>6988</v>
      </c>
      <c r="AW199" t="s">
        <v>6793</v>
      </c>
      <c r="AX199" t="s">
        <v>6793</v>
      </c>
      <c r="AY199" t="s">
        <v>6813</v>
      </c>
      <c r="AZ199" t="s">
        <v>7531</v>
      </c>
      <c r="BA199" t="s">
        <v>7518</v>
      </c>
      <c r="BC199" t="s">
        <v>6794</v>
      </c>
      <c r="BD199" t="s">
        <v>6794</v>
      </c>
      <c r="BE199" t="s">
        <v>6794</v>
      </c>
      <c r="BF199" t="s">
        <v>6794</v>
      </c>
      <c r="BG199" t="s">
        <v>6793</v>
      </c>
      <c r="BH199" t="s">
        <v>6794</v>
      </c>
      <c r="BI199" t="s">
        <v>6794</v>
      </c>
      <c r="BJ199" t="s">
        <v>6794</v>
      </c>
      <c r="BK199" t="s">
        <v>6794</v>
      </c>
      <c r="BL199" t="s">
        <v>6794</v>
      </c>
      <c r="BM199" t="s">
        <v>7028</v>
      </c>
      <c r="BN199" t="s">
        <v>7565</v>
      </c>
      <c r="BO199" t="s">
        <v>6794</v>
      </c>
      <c r="BQ199" t="s">
        <v>7547</v>
      </c>
      <c r="BR199" t="s">
        <v>6</v>
      </c>
      <c r="BS199" t="s">
        <v>7519</v>
      </c>
      <c r="BT199" t="s">
        <v>6</v>
      </c>
      <c r="BU199" t="s">
        <v>7559</v>
      </c>
      <c r="BV199" t="s">
        <v>7543</v>
      </c>
      <c r="BW199" t="s">
        <v>7515</v>
      </c>
      <c r="BX199" t="s">
        <v>7515</v>
      </c>
      <c r="BY199" t="s">
        <v>7515</v>
      </c>
      <c r="BZ199" t="s">
        <v>7516</v>
      </c>
      <c r="CA199" t="s">
        <v>7515</v>
      </c>
      <c r="CB199" t="s">
        <v>7515</v>
      </c>
      <c r="CC199" t="s">
        <v>7515</v>
      </c>
      <c r="CD199" t="s">
        <v>7515</v>
      </c>
      <c r="CE199" t="s">
        <v>7515</v>
      </c>
      <c r="CF199" t="s">
        <v>7515</v>
      </c>
      <c r="CG199" t="s">
        <v>7515</v>
      </c>
      <c r="CH199" t="s">
        <v>7515</v>
      </c>
      <c r="CI199" t="s">
        <v>6793</v>
      </c>
      <c r="CJ199" t="s">
        <v>6794</v>
      </c>
      <c r="CO199" t="s">
        <v>6793</v>
      </c>
      <c r="CP199" t="s">
        <v>6793</v>
      </c>
      <c r="CQ199" t="s">
        <v>6794</v>
      </c>
      <c r="CR199" t="s">
        <v>6793</v>
      </c>
      <c r="CS199" t="s">
        <v>6794</v>
      </c>
      <c r="CT199" t="s">
        <v>6794</v>
      </c>
      <c r="CU199" t="s">
        <v>6794</v>
      </c>
      <c r="CV199" t="s">
        <v>6793</v>
      </c>
      <c r="CW199" t="s">
        <v>6794</v>
      </c>
      <c r="CX199" t="s">
        <v>7520</v>
      </c>
      <c r="CY199" t="s">
        <v>7521</v>
      </c>
      <c r="CZ199" t="s">
        <v>7570</v>
      </c>
      <c r="DA199" t="s">
        <v>6794</v>
      </c>
      <c r="DB199">
        <v>3</v>
      </c>
      <c r="DC199">
        <v>4</v>
      </c>
      <c r="DD199">
        <v>4</v>
      </c>
      <c r="EA199">
        <v>3</v>
      </c>
      <c r="EC199">
        <v>1</v>
      </c>
      <c r="ED199">
        <v>0</v>
      </c>
      <c r="EE199">
        <v>1</v>
      </c>
      <c r="EF199">
        <v>1</v>
      </c>
      <c r="EG199">
        <v>0</v>
      </c>
      <c r="EH199">
        <v>0</v>
      </c>
      <c r="EI199">
        <v>0</v>
      </c>
      <c r="EP199" t="s">
        <v>6794</v>
      </c>
      <c r="OM199" t="s">
        <v>7528</v>
      </c>
      <c r="ON199" t="s">
        <v>7529</v>
      </c>
      <c r="OO199" t="s">
        <v>7528</v>
      </c>
      <c r="OP199">
        <v>1</v>
      </c>
      <c r="OQ199" t="s">
        <v>28</v>
      </c>
      <c r="OR199" t="s">
        <v>265</v>
      </c>
      <c r="OS199">
        <v>2007</v>
      </c>
      <c r="OT199">
        <v>9</v>
      </c>
      <c r="OU199">
        <v>1</v>
      </c>
      <c r="OV199">
        <v>9</v>
      </c>
      <c r="OW199">
        <v>1</v>
      </c>
      <c r="OX199">
        <v>0</v>
      </c>
      <c r="OY199">
        <v>35</v>
      </c>
      <c r="QE199" t="s">
        <v>7516</v>
      </c>
      <c r="QF199" t="s">
        <v>7515</v>
      </c>
      <c r="QG199" t="s">
        <v>7515</v>
      </c>
      <c r="QH199" t="s">
        <v>7515</v>
      </c>
      <c r="QI199" t="s">
        <v>7515</v>
      </c>
      <c r="QJ199" t="s">
        <v>7515</v>
      </c>
      <c r="QK199" t="s">
        <v>7515</v>
      </c>
      <c r="RP199">
        <f t="shared" si="4"/>
        <v>5</v>
      </c>
      <c r="RS199">
        <f t="shared" si="5"/>
        <v>7</v>
      </c>
    </row>
    <row r="200" spans="1:487" x14ac:dyDescent="0.3">
      <c r="A200">
        <v>70187</v>
      </c>
      <c r="B200">
        <v>512</v>
      </c>
      <c r="C200">
        <v>0</v>
      </c>
      <c r="D200">
        <v>5</v>
      </c>
      <c r="E200">
        <v>15</v>
      </c>
      <c r="F200">
        <v>82</v>
      </c>
      <c r="G200">
        <v>102</v>
      </c>
      <c r="H200">
        <v>15</v>
      </c>
      <c r="I200" t="s">
        <v>6793</v>
      </c>
      <c r="J200" t="s">
        <v>6793</v>
      </c>
      <c r="O200" t="s">
        <v>6793</v>
      </c>
      <c r="P200" t="s">
        <v>7515</v>
      </c>
      <c r="Q200" t="s">
        <v>7515</v>
      </c>
      <c r="R200" t="s">
        <v>7515</v>
      </c>
      <c r="S200" t="s">
        <v>7515</v>
      </c>
      <c r="T200" t="s">
        <v>7515</v>
      </c>
      <c r="U200" t="s">
        <v>7515</v>
      </c>
      <c r="V200" t="s">
        <v>7515</v>
      </c>
      <c r="W200" t="s">
        <v>7515</v>
      </c>
      <c r="X200" t="s">
        <v>7515</v>
      </c>
      <c r="Y200" t="s">
        <v>7515</v>
      </c>
      <c r="Z200" t="s">
        <v>7515</v>
      </c>
      <c r="AA200" t="s">
        <v>7515</v>
      </c>
      <c r="AB200" t="s">
        <v>7515</v>
      </c>
      <c r="AC200" t="s">
        <v>7515</v>
      </c>
      <c r="AD200" t="s">
        <v>7515</v>
      </c>
      <c r="AE200" t="s">
        <v>7516</v>
      </c>
      <c r="AF200" t="s">
        <v>7515</v>
      </c>
      <c r="AG200" t="s">
        <v>7515</v>
      </c>
      <c r="AH200" t="s">
        <v>7515</v>
      </c>
      <c r="AI200" t="s">
        <v>6796</v>
      </c>
      <c r="AQ200" t="s">
        <v>6985</v>
      </c>
      <c r="AR200" t="s">
        <v>6793</v>
      </c>
      <c r="AS200" t="s">
        <v>6793</v>
      </c>
      <c r="AT200">
        <v>0</v>
      </c>
      <c r="AU200">
        <v>13</v>
      </c>
      <c r="AV200" t="s">
        <v>6988</v>
      </c>
      <c r="AW200" t="s">
        <v>6793</v>
      </c>
      <c r="AX200" t="s">
        <v>6793</v>
      </c>
      <c r="AY200" t="s">
        <v>6813</v>
      </c>
      <c r="AZ200" t="s">
        <v>7531</v>
      </c>
      <c r="BA200" t="s">
        <v>6991</v>
      </c>
      <c r="BC200" t="s">
        <v>6793</v>
      </c>
      <c r="BD200" t="s">
        <v>6794</v>
      </c>
      <c r="BE200" t="s">
        <v>6794</v>
      </c>
      <c r="BF200" t="s">
        <v>6793</v>
      </c>
      <c r="BG200" t="s">
        <v>6793</v>
      </c>
      <c r="BH200" t="s">
        <v>6794</v>
      </c>
      <c r="BI200" t="s">
        <v>6794</v>
      </c>
      <c r="BJ200" t="s">
        <v>6794</v>
      </c>
      <c r="BK200" t="s">
        <v>6794</v>
      </c>
      <c r="BL200" t="s">
        <v>6793</v>
      </c>
      <c r="BM200" t="s">
        <v>7029</v>
      </c>
      <c r="BN200" t="s">
        <v>7026</v>
      </c>
      <c r="BO200" t="s">
        <v>7540</v>
      </c>
      <c r="BP200" t="s">
        <v>7600</v>
      </c>
      <c r="BS200" t="s">
        <v>7533</v>
      </c>
      <c r="BT200" t="s">
        <v>6</v>
      </c>
      <c r="BU200" t="s">
        <v>7559</v>
      </c>
      <c r="BV200" t="s">
        <v>7535</v>
      </c>
      <c r="BW200" t="s">
        <v>7516</v>
      </c>
      <c r="BX200" t="s">
        <v>7515</v>
      </c>
      <c r="BY200" t="s">
        <v>7515</v>
      </c>
      <c r="BZ200" t="s">
        <v>7515</v>
      </c>
      <c r="CA200" t="s">
        <v>7515</v>
      </c>
      <c r="CB200" t="s">
        <v>7515</v>
      </c>
      <c r="CC200" t="s">
        <v>7515</v>
      </c>
      <c r="CD200" t="s">
        <v>7515</v>
      </c>
      <c r="CE200" t="s">
        <v>7515</v>
      </c>
      <c r="CF200" t="s">
        <v>7515</v>
      </c>
      <c r="CG200" t="s">
        <v>7515</v>
      </c>
      <c r="CH200" t="s">
        <v>7515</v>
      </c>
      <c r="CI200" t="s">
        <v>6966</v>
      </c>
      <c r="CJ200" t="s">
        <v>6793</v>
      </c>
      <c r="CO200" t="s">
        <v>6794</v>
      </c>
      <c r="CP200" t="s">
        <v>6794</v>
      </c>
      <c r="CQ200" t="s">
        <v>6966</v>
      </c>
      <c r="CR200" t="s">
        <v>6793</v>
      </c>
      <c r="CS200" t="s">
        <v>6793</v>
      </c>
      <c r="CT200" t="s">
        <v>6793</v>
      </c>
      <c r="CU200" t="s">
        <v>6794</v>
      </c>
      <c r="CV200" t="s">
        <v>6793</v>
      </c>
      <c r="CW200" t="s">
        <v>6794</v>
      </c>
      <c r="CX200" t="s">
        <v>7520</v>
      </c>
      <c r="CY200" t="s">
        <v>7521</v>
      </c>
      <c r="CZ200" t="s">
        <v>7587</v>
      </c>
      <c r="DA200" t="s">
        <v>6793</v>
      </c>
      <c r="DB200">
        <v>3</v>
      </c>
      <c r="DC200">
        <v>4</v>
      </c>
      <c r="DD200">
        <v>4</v>
      </c>
      <c r="DE200" t="s">
        <v>6794</v>
      </c>
      <c r="EA200">
        <v>4</v>
      </c>
      <c r="EC200">
        <v>2</v>
      </c>
      <c r="ED200">
        <v>0</v>
      </c>
      <c r="EE200">
        <v>0</v>
      </c>
      <c r="EF200">
        <v>0</v>
      </c>
      <c r="EG200">
        <v>2</v>
      </c>
      <c r="EH200">
        <v>0</v>
      </c>
      <c r="EI200">
        <v>0</v>
      </c>
      <c r="EJ200" t="s">
        <v>6794</v>
      </c>
      <c r="EP200" t="s">
        <v>6794</v>
      </c>
      <c r="OI200" t="s">
        <v>7526</v>
      </c>
      <c r="OJ200" t="s">
        <v>7526</v>
      </c>
      <c r="OK200" t="s">
        <v>7526</v>
      </c>
      <c r="OL200" t="s">
        <v>7527</v>
      </c>
      <c r="OM200" t="s">
        <v>7528</v>
      </c>
      <c r="ON200" t="s">
        <v>7529</v>
      </c>
      <c r="OO200" t="s">
        <v>7528</v>
      </c>
      <c r="OP200">
        <v>1</v>
      </c>
      <c r="OQ200" t="s">
        <v>28</v>
      </c>
      <c r="OR200" t="s">
        <v>265</v>
      </c>
      <c r="OS200">
        <v>2006</v>
      </c>
      <c r="OT200">
        <v>12</v>
      </c>
      <c r="OU200">
        <v>1</v>
      </c>
      <c r="OV200">
        <v>12</v>
      </c>
      <c r="OW200">
        <v>1</v>
      </c>
      <c r="OX200">
        <v>0</v>
      </c>
      <c r="OY200">
        <v>35</v>
      </c>
      <c r="QE200" t="s">
        <v>7515</v>
      </c>
      <c r="QF200" t="s">
        <v>7515</v>
      </c>
      <c r="QG200" t="s">
        <v>7515</v>
      </c>
      <c r="QH200" t="s">
        <v>7515</v>
      </c>
      <c r="QI200" t="s">
        <v>7515</v>
      </c>
      <c r="QJ200" t="s">
        <v>7515</v>
      </c>
      <c r="QK200" t="s">
        <v>7516</v>
      </c>
      <c r="RP200">
        <f t="shared" si="4"/>
        <v>4</v>
      </c>
      <c r="RS200">
        <f t="shared" si="5"/>
        <v>8</v>
      </c>
    </row>
    <row r="201" spans="1:487" x14ac:dyDescent="0.3">
      <c r="A201">
        <v>70188</v>
      </c>
      <c r="B201">
        <v>514</v>
      </c>
      <c r="C201">
        <v>0</v>
      </c>
      <c r="D201">
        <v>5</v>
      </c>
      <c r="E201">
        <v>13</v>
      </c>
      <c r="F201">
        <v>95</v>
      </c>
      <c r="G201">
        <v>102</v>
      </c>
      <c r="H201">
        <v>3</v>
      </c>
      <c r="I201" t="s">
        <v>6793</v>
      </c>
      <c r="J201" t="s">
        <v>6793</v>
      </c>
      <c r="O201" t="s">
        <v>6793</v>
      </c>
      <c r="P201" t="s">
        <v>7515</v>
      </c>
      <c r="Q201" t="s">
        <v>7516</v>
      </c>
      <c r="R201" t="s">
        <v>7515</v>
      </c>
      <c r="S201" t="s">
        <v>7515</v>
      </c>
      <c r="T201" t="s">
        <v>7515</v>
      </c>
      <c r="U201" t="s">
        <v>7515</v>
      </c>
      <c r="V201" t="s">
        <v>7515</v>
      </c>
      <c r="W201" t="s">
        <v>7515</v>
      </c>
      <c r="X201" t="s">
        <v>7515</v>
      </c>
      <c r="Y201" t="s">
        <v>7515</v>
      </c>
      <c r="Z201" t="s">
        <v>7515</v>
      </c>
      <c r="AA201" t="s">
        <v>7515</v>
      </c>
      <c r="AB201" t="s">
        <v>7515</v>
      </c>
      <c r="AC201" t="s">
        <v>7515</v>
      </c>
      <c r="AD201" t="s">
        <v>7515</v>
      </c>
      <c r="AE201" t="s">
        <v>7515</v>
      </c>
      <c r="AF201" t="s">
        <v>7515</v>
      </c>
      <c r="AG201" t="s">
        <v>7515</v>
      </c>
      <c r="AH201" t="s">
        <v>7515</v>
      </c>
      <c r="AI201" t="s">
        <v>6796</v>
      </c>
      <c r="AQ201" t="s">
        <v>6985</v>
      </c>
      <c r="AR201" t="s">
        <v>6794</v>
      </c>
      <c r="AS201" t="s">
        <v>6794</v>
      </c>
      <c r="AT201">
        <v>0</v>
      </c>
      <c r="AU201">
        <v>20</v>
      </c>
      <c r="AV201" t="s">
        <v>6988</v>
      </c>
      <c r="AW201" t="s">
        <v>6793</v>
      </c>
      <c r="AX201" t="s">
        <v>6793</v>
      </c>
      <c r="AY201" t="s">
        <v>6813</v>
      </c>
      <c r="AZ201" t="s">
        <v>7531</v>
      </c>
      <c r="BA201" t="s">
        <v>7518</v>
      </c>
      <c r="BC201" t="s">
        <v>6794</v>
      </c>
      <c r="BD201" t="s">
        <v>6794</v>
      </c>
      <c r="BE201" t="s">
        <v>6794</v>
      </c>
      <c r="BF201" t="s">
        <v>6793</v>
      </c>
      <c r="BG201" t="s">
        <v>6793</v>
      </c>
      <c r="BH201" t="s">
        <v>6793</v>
      </c>
      <c r="BI201" t="s">
        <v>6794</v>
      </c>
      <c r="BJ201" t="s">
        <v>6794</v>
      </c>
      <c r="BK201" t="s">
        <v>6794</v>
      </c>
      <c r="BL201" t="s">
        <v>6794</v>
      </c>
      <c r="BM201" t="s">
        <v>7025</v>
      </c>
      <c r="BN201" t="s">
        <v>7024</v>
      </c>
      <c r="BO201" t="s">
        <v>6794</v>
      </c>
      <c r="BQ201">
        <v>50</v>
      </c>
      <c r="BR201">
        <v>35</v>
      </c>
      <c r="BS201" t="s">
        <v>7533</v>
      </c>
      <c r="BT201" t="s">
        <v>7601</v>
      </c>
      <c r="BU201" t="s">
        <v>7559</v>
      </c>
      <c r="BV201" t="s">
        <v>7535</v>
      </c>
      <c r="BW201" t="s">
        <v>7516</v>
      </c>
      <c r="BX201" t="s">
        <v>7515</v>
      </c>
      <c r="BY201" t="s">
        <v>7515</v>
      </c>
      <c r="BZ201" t="s">
        <v>7515</v>
      </c>
      <c r="CA201" t="s">
        <v>7515</v>
      </c>
      <c r="CB201" t="s">
        <v>7515</v>
      </c>
      <c r="CC201" t="s">
        <v>7515</v>
      </c>
      <c r="CD201" t="s">
        <v>7515</v>
      </c>
      <c r="CE201" t="s">
        <v>7515</v>
      </c>
      <c r="CF201" t="s">
        <v>7515</v>
      </c>
      <c r="CG201" t="s">
        <v>7515</v>
      </c>
      <c r="CH201" t="s">
        <v>7515</v>
      </c>
      <c r="CI201" t="s">
        <v>6793</v>
      </c>
      <c r="CJ201" t="s">
        <v>6793</v>
      </c>
      <c r="CO201" t="s">
        <v>6793</v>
      </c>
      <c r="CP201" t="s">
        <v>6793</v>
      </c>
      <c r="CQ201" t="s">
        <v>6794</v>
      </c>
      <c r="CR201" t="s">
        <v>6794</v>
      </c>
      <c r="CS201" t="s">
        <v>6794</v>
      </c>
      <c r="CT201" t="s">
        <v>6793</v>
      </c>
      <c r="CU201" t="s">
        <v>6794</v>
      </c>
      <c r="CV201" t="s">
        <v>6793</v>
      </c>
      <c r="CW201" t="s">
        <v>6794</v>
      </c>
      <c r="CX201" t="s">
        <v>7520</v>
      </c>
      <c r="CY201" t="s">
        <v>7521</v>
      </c>
      <c r="CZ201" t="s">
        <v>7522</v>
      </c>
      <c r="DA201" t="s">
        <v>6793</v>
      </c>
      <c r="DB201">
        <v>1</v>
      </c>
      <c r="DC201">
        <v>2</v>
      </c>
      <c r="DD201">
        <v>4</v>
      </c>
      <c r="DE201" t="s">
        <v>6794</v>
      </c>
      <c r="EA201">
        <v>3</v>
      </c>
      <c r="EC201">
        <v>0</v>
      </c>
      <c r="ED201">
        <v>0</v>
      </c>
      <c r="EE201">
        <v>1</v>
      </c>
      <c r="EF201">
        <v>0</v>
      </c>
      <c r="EG201">
        <v>0</v>
      </c>
      <c r="EH201">
        <v>1</v>
      </c>
      <c r="EI201">
        <v>1</v>
      </c>
      <c r="EJ201" t="s">
        <v>6794</v>
      </c>
      <c r="EP201" t="s">
        <v>6793</v>
      </c>
      <c r="GU201" t="s">
        <v>7538</v>
      </c>
      <c r="GV201" t="s">
        <v>7591</v>
      </c>
      <c r="GW201">
        <v>2007</v>
      </c>
      <c r="HA201" t="s">
        <v>6794</v>
      </c>
      <c r="OI201" t="s">
        <v>7526</v>
      </c>
      <c r="OJ201" t="s">
        <v>7526</v>
      </c>
      <c r="OK201" t="s">
        <v>7526</v>
      </c>
      <c r="OL201" t="s">
        <v>7526</v>
      </c>
      <c r="OM201" t="s">
        <v>7528</v>
      </c>
      <c r="ON201" t="s">
        <v>7539</v>
      </c>
      <c r="OO201" t="s">
        <v>7528</v>
      </c>
      <c r="OP201">
        <v>1</v>
      </c>
      <c r="OQ201" t="s">
        <v>28</v>
      </c>
      <c r="OR201" t="s">
        <v>7549</v>
      </c>
      <c r="OS201">
        <v>2007</v>
      </c>
      <c r="OT201">
        <v>7</v>
      </c>
      <c r="OU201">
        <v>1</v>
      </c>
      <c r="OV201">
        <v>7</v>
      </c>
      <c r="OW201">
        <v>1</v>
      </c>
      <c r="OX201">
        <v>0</v>
      </c>
      <c r="OY201">
        <v>35</v>
      </c>
      <c r="OZ201" t="s">
        <v>7515</v>
      </c>
      <c r="PA201" t="s">
        <v>7515</v>
      </c>
      <c r="PB201" t="s">
        <v>7515</v>
      </c>
      <c r="PC201" t="s">
        <v>7515</v>
      </c>
      <c r="PD201" t="s">
        <v>7515</v>
      </c>
      <c r="PE201" t="s">
        <v>7515</v>
      </c>
      <c r="PF201" t="s">
        <v>7515</v>
      </c>
      <c r="PG201" t="s">
        <v>7515</v>
      </c>
      <c r="PH201" t="s">
        <v>7516</v>
      </c>
      <c r="PI201" t="s">
        <v>7515</v>
      </c>
      <c r="PJ201" t="s">
        <v>7515</v>
      </c>
      <c r="PK201" t="s">
        <v>7515</v>
      </c>
      <c r="PL201" t="s">
        <v>7515</v>
      </c>
      <c r="PM201" t="s">
        <v>7515</v>
      </c>
      <c r="PN201" t="s">
        <v>7515</v>
      </c>
      <c r="PO201" t="s">
        <v>7515</v>
      </c>
      <c r="PP201" t="s">
        <v>7515</v>
      </c>
      <c r="PQ201" t="s">
        <v>7515</v>
      </c>
      <c r="PR201" t="s">
        <v>7515</v>
      </c>
      <c r="PS201" t="s">
        <v>7515</v>
      </c>
      <c r="PT201" t="s">
        <v>7515</v>
      </c>
      <c r="PU201" t="s">
        <v>7515</v>
      </c>
      <c r="PV201" t="s">
        <v>7515</v>
      </c>
      <c r="PW201" t="s">
        <v>7515</v>
      </c>
      <c r="PX201" t="s">
        <v>7515</v>
      </c>
      <c r="PY201" t="s">
        <v>7515</v>
      </c>
      <c r="PZ201" t="s">
        <v>7515</v>
      </c>
      <c r="QA201" t="s">
        <v>7515</v>
      </c>
      <c r="QB201" t="s">
        <v>7515</v>
      </c>
      <c r="QC201" t="s">
        <v>7515</v>
      </c>
      <c r="QE201" t="s">
        <v>7515</v>
      </c>
      <c r="QF201" t="s">
        <v>7516</v>
      </c>
      <c r="QG201" t="s">
        <v>7516</v>
      </c>
      <c r="QH201" t="s">
        <v>7515</v>
      </c>
      <c r="QI201" t="s">
        <v>7515</v>
      </c>
      <c r="QJ201" t="s">
        <v>7515</v>
      </c>
      <c r="QK201" t="s">
        <v>7515</v>
      </c>
      <c r="RP201">
        <f t="shared" si="4"/>
        <v>2</v>
      </c>
      <c r="RS201">
        <f t="shared" si="5"/>
        <v>4</v>
      </c>
    </row>
    <row r="202" spans="1:487" x14ac:dyDescent="0.3">
      <c r="A202">
        <v>70189</v>
      </c>
      <c r="B202">
        <v>517</v>
      </c>
      <c r="C202">
        <v>0</v>
      </c>
      <c r="D202">
        <v>5</v>
      </c>
      <c r="E202">
        <v>16</v>
      </c>
      <c r="F202">
        <v>87</v>
      </c>
      <c r="G202">
        <v>102</v>
      </c>
      <c r="H202">
        <v>4</v>
      </c>
      <c r="I202" t="s">
        <v>6793</v>
      </c>
      <c r="J202" t="s">
        <v>6793</v>
      </c>
      <c r="O202" t="s">
        <v>6793</v>
      </c>
      <c r="P202" t="s">
        <v>7516</v>
      </c>
      <c r="Q202" t="s">
        <v>7515</v>
      </c>
      <c r="R202" t="s">
        <v>7515</v>
      </c>
      <c r="S202" t="s">
        <v>7515</v>
      </c>
      <c r="T202" t="s">
        <v>7515</v>
      </c>
      <c r="U202" t="s">
        <v>7515</v>
      </c>
      <c r="V202" t="s">
        <v>7515</v>
      </c>
      <c r="W202" t="s">
        <v>7515</v>
      </c>
      <c r="X202" t="s">
        <v>7515</v>
      </c>
      <c r="Y202" t="s">
        <v>7515</v>
      </c>
      <c r="Z202" t="s">
        <v>7515</v>
      </c>
      <c r="AA202" t="s">
        <v>7515</v>
      </c>
      <c r="AB202" t="s">
        <v>7515</v>
      </c>
      <c r="AC202" t="s">
        <v>7515</v>
      </c>
      <c r="AD202" t="s">
        <v>7515</v>
      </c>
      <c r="AE202" t="s">
        <v>7515</v>
      </c>
      <c r="AF202" t="s">
        <v>7515</v>
      </c>
      <c r="AG202" t="s">
        <v>7515</v>
      </c>
      <c r="AH202" t="s">
        <v>7515</v>
      </c>
      <c r="AI202" t="s">
        <v>7517</v>
      </c>
      <c r="AL202">
        <v>0</v>
      </c>
      <c r="AM202">
        <v>10</v>
      </c>
      <c r="AN202" t="s">
        <v>7550</v>
      </c>
      <c r="AO202">
        <v>1</v>
      </c>
      <c r="AQ202" t="s">
        <v>6757</v>
      </c>
      <c r="AR202" t="s">
        <v>6794</v>
      </c>
      <c r="AS202" t="s">
        <v>6794</v>
      </c>
      <c r="AT202">
        <v>0</v>
      </c>
      <c r="AU202">
        <v>15</v>
      </c>
      <c r="AV202" t="s">
        <v>7568</v>
      </c>
      <c r="AW202" t="s">
        <v>6794</v>
      </c>
      <c r="AX202" t="s">
        <v>6793</v>
      </c>
      <c r="AY202" t="s">
        <v>6814</v>
      </c>
      <c r="BA202" t="s">
        <v>6991</v>
      </c>
      <c r="BB202" t="s">
        <v>7583</v>
      </c>
      <c r="BC202" t="s">
        <v>6794</v>
      </c>
      <c r="BD202" t="s">
        <v>6794</v>
      </c>
      <c r="BE202" t="s">
        <v>6793</v>
      </c>
      <c r="BF202" t="s">
        <v>6793</v>
      </c>
      <c r="BH202" t="s">
        <v>6794</v>
      </c>
      <c r="BI202" t="s">
        <v>6794</v>
      </c>
      <c r="BJ202" t="s">
        <v>6793</v>
      </c>
      <c r="BK202" t="s">
        <v>6793</v>
      </c>
      <c r="BL202" t="s">
        <v>6794</v>
      </c>
      <c r="BM202" t="s">
        <v>7024</v>
      </c>
      <c r="BN202" t="s">
        <v>7021</v>
      </c>
      <c r="BO202" t="s">
        <v>6794</v>
      </c>
      <c r="BQ202">
        <v>50</v>
      </c>
      <c r="BR202" t="s">
        <v>6</v>
      </c>
      <c r="BS202" t="s">
        <v>7533</v>
      </c>
      <c r="BT202" t="s">
        <v>6</v>
      </c>
      <c r="BU202" t="s">
        <v>7559</v>
      </c>
      <c r="BV202" t="s">
        <v>7543</v>
      </c>
      <c r="BW202" t="s">
        <v>7516</v>
      </c>
      <c r="BX202" t="s">
        <v>7515</v>
      </c>
      <c r="BY202" t="s">
        <v>7515</v>
      </c>
      <c r="BZ202" t="s">
        <v>7515</v>
      </c>
      <c r="CA202" t="s">
        <v>7515</v>
      </c>
      <c r="CB202" t="s">
        <v>7515</v>
      </c>
      <c r="CC202" t="s">
        <v>7515</v>
      </c>
      <c r="CD202" t="s">
        <v>7515</v>
      </c>
      <c r="CE202" t="s">
        <v>7515</v>
      </c>
      <c r="CF202" t="s">
        <v>7515</v>
      </c>
      <c r="CG202" t="s">
        <v>7515</v>
      </c>
      <c r="CH202" t="s">
        <v>7515</v>
      </c>
      <c r="CI202" t="s">
        <v>6793</v>
      </c>
      <c r="CJ202" t="s">
        <v>6794</v>
      </c>
      <c r="CO202" t="s">
        <v>6793</v>
      </c>
      <c r="CP202" t="s">
        <v>6793</v>
      </c>
      <c r="CQ202" t="s">
        <v>6794</v>
      </c>
      <c r="CR202" t="s">
        <v>6793</v>
      </c>
      <c r="CS202" t="s">
        <v>6793</v>
      </c>
      <c r="CT202" t="s">
        <v>6793</v>
      </c>
      <c r="CU202" t="s">
        <v>6794</v>
      </c>
      <c r="CV202" t="s">
        <v>6793</v>
      </c>
      <c r="CW202" t="s">
        <v>6794</v>
      </c>
      <c r="CX202" t="s">
        <v>7520</v>
      </c>
      <c r="CY202" t="s">
        <v>7521</v>
      </c>
      <c r="CZ202" t="s">
        <v>7522</v>
      </c>
      <c r="DA202" t="s">
        <v>6793</v>
      </c>
      <c r="DB202">
        <v>4</v>
      </c>
      <c r="DC202">
        <v>7</v>
      </c>
      <c r="DD202">
        <v>5</v>
      </c>
      <c r="DE202" t="s">
        <v>6794</v>
      </c>
      <c r="EA202">
        <v>1</v>
      </c>
      <c r="EB202" t="s">
        <v>7584</v>
      </c>
      <c r="EJ202" t="s">
        <v>6794</v>
      </c>
      <c r="EP202" t="s">
        <v>6794</v>
      </c>
      <c r="OI202" t="s">
        <v>7526</v>
      </c>
      <c r="OJ202" t="s">
        <v>7527</v>
      </c>
      <c r="OK202" t="s">
        <v>7527</v>
      </c>
      <c r="OL202" t="s">
        <v>7527</v>
      </c>
      <c r="OM202" t="s">
        <v>7528</v>
      </c>
      <c r="ON202" t="s">
        <v>7529</v>
      </c>
      <c r="OO202" t="s">
        <v>7528</v>
      </c>
      <c r="OP202">
        <v>1</v>
      </c>
      <c r="OQ202" t="s">
        <v>28</v>
      </c>
      <c r="OR202" t="s">
        <v>7549</v>
      </c>
      <c r="OS202">
        <v>2007</v>
      </c>
      <c r="OT202">
        <v>9</v>
      </c>
      <c r="OU202">
        <v>1</v>
      </c>
      <c r="OV202">
        <v>9</v>
      </c>
      <c r="OW202">
        <v>0</v>
      </c>
      <c r="OX202">
        <v>1</v>
      </c>
      <c r="OY202">
        <v>35</v>
      </c>
      <c r="QE202" t="s">
        <v>7516</v>
      </c>
      <c r="QF202" t="s">
        <v>7515</v>
      </c>
      <c r="QG202" t="s">
        <v>7515</v>
      </c>
      <c r="QH202" t="s">
        <v>7515</v>
      </c>
      <c r="QI202" t="s">
        <v>7515</v>
      </c>
      <c r="QJ202" t="s">
        <v>7515</v>
      </c>
      <c r="QK202" t="s">
        <v>7515</v>
      </c>
      <c r="RP202">
        <f t="shared" si="4"/>
        <v>3</v>
      </c>
      <c r="RS202">
        <f t="shared" si="5"/>
        <v>3</v>
      </c>
    </row>
    <row r="203" spans="1:487" x14ac:dyDescent="0.3">
      <c r="A203">
        <v>70190</v>
      </c>
      <c r="B203">
        <v>519</v>
      </c>
      <c r="C203">
        <v>0</v>
      </c>
      <c r="D203">
        <v>5</v>
      </c>
      <c r="E203">
        <v>11</v>
      </c>
      <c r="F203">
        <v>81</v>
      </c>
      <c r="G203">
        <v>102</v>
      </c>
      <c r="H203">
        <v>9</v>
      </c>
      <c r="I203" t="s">
        <v>6793</v>
      </c>
      <c r="J203" t="s">
        <v>6793</v>
      </c>
      <c r="O203" t="s">
        <v>6793</v>
      </c>
      <c r="P203" t="s">
        <v>7515</v>
      </c>
      <c r="Q203" t="s">
        <v>7515</v>
      </c>
      <c r="R203" t="s">
        <v>7515</v>
      </c>
      <c r="S203" t="s">
        <v>7515</v>
      </c>
      <c r="T203" t="s">
        <v>7515</v>
      </c>
      <c r="U203" t="s">
        <v>7515</v>
      </c>
      <c r="V203" t="s">
        <v>7515</v>
      </c>
      <c r="W203" t="s">
        <v>7515</v>
      </c>
      <c r="X203" t="s">
        <v>7515</v>
      </c>
      <c r="Y203" t="s">
        <v>7515</v>
      </c>
      <c r="Z203" t="s">
        <v>7515</v>
      </c>
      <c r="AA203" t="s">
        <v>7515</v>
      </c>
      <c r="AB203" t="s">
        <v>7515</v>
      </c>
      <c r="AC203" t="s">
        <v>7515</v>
      </c>
      <c r="AD203" t="s">
        <v>7515</v>
      </c>
      <c r="AE203" t="s">
        <v>7516</v>
      </c>
      <c r="AF203" t="s">
        <v>7515</v>
      </c>
      <c r="AG203" t="s">
        <v>7515</v>
      </c>
      <c r="AH203" t="s">
        <v>7515</v>
      </c>
      <c r="AI203" t="s">
        <v>6796</v>
      </c>
      <c r="AQ203" t="s">
        <v>6985</v>
      </c>
      <c r="AR203" t="s">
        <v>6793</v>
      </c>
      <c r="AS203" t="s">
        <v>6793</v>
      </c>
      <c r="AT203">
        <v>0</v>
      </c>
      <c r="AU203">
        <v>20</v>
      </c>
      <c r="AV203" t="s">
        <v>6988</v>
      </c>
      <c r="AW203" t="s">
        <v>6793</v>
      </c>
      <c r="AX203" t="s">
        <v>6793</v>
      </c>
      <c r="AY203" t="s">
        <v>6813</v>
      </c>
      <c r="AZ203" t="s">
        <v>7531</v>
      </c>
      <c r="BA203" t="s">
        <v>6991</v>
      </c>
      <c r="BC203" t="s">
        <v>6794</v>
      </c>
      <c r="BD203" t="s">
        <v>6794</v>
      </c>
      <c r="BE203" t="s">
        <v>6793</v>
      </c>
      <c r="BF203" t="s">
        <v>6793</v>
      </c>
      <c r="BG203" t="s">
        <v>6794</v>
      </c>
      <c r="BH203" t="s">
        <v>6794</v>
      </c>
      <c r="BI203" t="s">
        <v>6794</v>
      </c>
      <c r="BJ203" t="s">
        <v>6794</v>
      </c>
      <c r="BK203" t="s">
        <v>6794</v>
      </c>
      <c r="BL203" t="s">
        <v>6794</v>
      </c>
      <c r="BM203" t="s">
        <v>7024</v>
      </c>
      <c r="BN203" t="s">
        <v>7021</v>
      </c>
      <c r="BO203" t="s">
        <v>6794</v>
      </c>
      <c r="BQ203">
        <v>50</v>
      </c>
      <c r="BR203">
        <v>50</v>
      </c>
      <c r="BS203" t="s">
        <v>7519</v>
      </c>
      <c r="BT203" t="s">
        <v>6</v>
      </c>
      <c r="BU203" t="s">
        <v>7559</v>
      </c>
      <c r="BV203">
        <v>10</v>
      </c>
      <c r="BW203" t="s">
        <v>7516</v>
      </c>
      <c r="BX203" t="s">
        <v>7515</v>
      </c>
      <c r="BY203" t="s">
        <v>7515</v>
      </c>
      <c r="BZ203" t="s">
        <v>7515</v>
      </c>
      <c r="CA203" t="s">
        <v>7515</v>
      </c>
      <c r="CB203" t="s">
        <v>7515</v>
      </c>
      <c r="CC203" t="s">
        <v>7515</v>
      </c>
      <c r="CD203" t="s">
        <v>7515</v>
      </c>
      <c r="CE203" t="s">
        <v>7515</v>
      </c>
      <c r="CF203" t="s">
        <v>7515</v>
      </c>
      <c r="CG203" t="s">
        <v>7515</v>
      </c>
      <c r="CH203" t="s">
        <v>7515</v>
      </c>
      <c r="CI203" t="s">
        <v>6793</v>
      </c>
      <c r="CJ203" t="s">
        <v>6794</v>
      </c>
      <c r="CO203" t="s">
        <v>6793</v>
      </c>
      <c r="CP203" t="s">
        <v>6793</v>
      </c>
      <c r="CQ203" t="s">
        <v>6794</v>
      </c>
      <c r="CR203" t="s">
        <v>6793</v>
      </c>
      <c r="CS203" t="s">
        <v>6794</v>
      </c>
      <c r="CT203" t="s">
        <v>6793</v>
      </c>
      <c r="CU203" t="s">
        <v>6794</v>
      </c>
      <c r="CV203" t="s">
        <v>6793</v>
      </c>
      <c r="CW203" t="s">
        <v>6794</v>
      </c>
      <c r="CX203" t="s">
        <v>7520</v>
      </c>
      <c r="CY203" t="s">
        <v>7521</v>
      </c>
      <c r="CZ203" t="s">
        <v>7605</v>
      </c>
      <c r="DA203" t="s">
        <v>6794</v>
      </c>
      <c r="DB203">
        <v>2</v>
      </c>
      <c r="DC203">
        <v>2</v>
      </c>
      <c r="DD203">
        <v>4</v>
      </c>
      <c r="EA203">
        <v>2</v>
      </c>
      <c r="EC203">
        <v>0</v>
      </c>
      <c r="ED203">
        <v>0</v>
      </c>
      <c r="EE203">
        <v>0</v>
      </c>
      <c r="EF203">
        <v>0</v>
      </c>
      <c r="EG203">
        <v>2</v>
      </c>
      <c r="EH203">
        <v>0</v>
      </c>
      <c r="EI203">
        <v>0</v>
      </c>
      <c r="EP203" t="s">
        <v>6794</v>
      </c>
      <c r="OM203" t="s">
        <v>7528</v>
      </c>
      <c r="ON203" t="s">
        <v>7539</v>
      </c>
      <c r="OO203" t="s">
        <v>7528</v>
      </c>
      <c r="OP203">
        <v>1</v>
      </c>
      <c r="OQ203" t="s">
        <v>28</v>
      </c>
      <c r="OR203" t="s">
        <v>212</v>
      </c>
      <c r="OS203">
        <v>2007</v>
      </c>
      <c r="OT203">
        <v>11</v>
      </c>
      <c r="OU203">
        <v>1</v>
      </c>
      <c r="OV203">
        <v>11</v>
      </c>
      <c r="OW203">
        <v>1</v>
      </c>
      <c r="OX203">
        <v>0</v>
      </c>
      <c r="OY203">
        <v>35</v>
      </c>
      <c r="QE203">
        <v>-5</v>
      </c>
      <c r="QF203">
        <v>-5</v>
      </c>
      <c r="QG203">
        <v>-5</v>
      </c>
      <c r="QH203">
        <v>-5</v>
      </c>
      <c r="QI203">
        <v>-5</v>
      </c>
      <c r="QJ203">
        <v>-5</v>
      </c>
      <c r="QK203">
        <v>-5</v>
      </c>
      <c r="RP203">
        <f t="shared" si="4"/>
        <v>2</v>
      </c>
      <c r="RS203">
        <f t="shared" si="5"/>
        <v>3</v>
      </c>
    </row>
    <row r="204" spans="1:487" x14ac:dyDescent="0.3">
      <c r="A204">
        <v>70191</v>
      </c>
      <c r="B204">
        <v>520</v>
      </c>
      <c r="C204">
        <v>0</v>
      </c>
      <c r="D204">
        <v>5</v>
      </c>
      <c r="E204">
        <v>19</v>
      </c>
      <c r="F204">
        <v>130</v>
      </c>
      <c r="G204">
        <v>102</v>
      </c>
      <c r="H204">
        <v>3</v>
      </c>
      <c r="I204" t="s">
        <v>6793</v>
      </c>
      <c r="J204" t="s">
        <v>6793</v>
      </c>
      <c r="O204" t="s">
        <v>6793</v>
      </c>
      <c r="P204" t="s">
        <v>7516</v>
      </c>
      <c r="Q204" t="s">
        <v>7515</v>
      </c>
      <c r="R204" t="s">
        <v>7516</v>
      </c>
      <c r="S204" t="s">
        <v>7515</v>
      </c>
      <c r="T204" t="s">
        <v>7515</v>
      </c>
      <c r="U204" t="s">
        <v>7515</v>
      </c>
      <c r="V204" t="s">
        <v>7515</v>
      </c>
      <c r="W204" t="s">
        <v>7515</v>
      </c>
      <c r="X204" t="s">
        <v>7515</v>
      </c>
      <c r="Y204" t="s">
        <v>7515</v>
      </c>
      <c r="Z204" t="s">
        <v>7515</v>
      </c>
      <c r="AA204" t="s">
        <v>7515</v>
      </c>
      <c r="AB204" t="s">
        <v>7515</v>
      </c>
      <c r="AC204" t="s">
        <v>7515</v>
      </c>
      <c r="AD204" t="s">
        <v>7515</v>
      </c>
      <c r="AE204" t="s">
        <v>7515</v>
      </c>
      <c r="AF204" t="s">
        <v>7515</v>
      </c>
      <c r="AG204" t="s">
        <v>7515</v>
      </c>
      <c r="AH204" t="s">
        <v>7515</v>
      </c>
      <c r="AI204" t="s">
        <v>6796</v>
      </c>
      <c r="AQ204" t="s">
        <v>6985</v>
      </c>
      <c r="AR204" t="s">
        <v>6793</v>
      </c>
      <c r="AS204" t="s">
        <v>6794</v>
      </c>
      <c r="AT204">
        <v>0</v>
      </c>
      <c r="AU204">
        <v>10</v>
      </c>
      <c r="AV204" t="s">
        <v>6988</v>
      </c>
      <c r="AW204" t="s">
        <v>6793</v>
      </c>
      <c r="AX204" t="s">
        <v>6966</v>
      </c>
      <c r="AY204" t="s">
        <v>6813</v>
      </c>
      <c r="AZ204" t="s">
        <v>7531</v>
      </c>
      <c r="BA204" t="s">
        <v>7553</v>
      </c>
      <c r="BC204" t="s">
        <v>6794</v>
      </c>
      <c r="BD204" t="s">
        <v>6794</v>
      </c>
      <c r="BE204" t="s">
        <v>6794</v>
      </c>
      <c r="BF204" t="s">
        <v>6793</v>
      </c>
      <c r="BG204" t="s">
        <v>6793</v>
      </c>
      <c r="BH204" t="s">
        <v>6794</v>
      </c>
      <c r="BI204" t="s">
        <v>6793</v>
      </c>
      <c r="BJ204" t="s">
        <v>6793</v>
      </c>
      <c r="BK204" t="s">
        <v>6794</v>
      </c>
      <c r="BL204" t="s">
        <v>6794</v>
      </c>
      <c r="BM204" t="s">
        <v>7022</v>
      </c>
      <c r="BN204" t="s">
        <v>7026</v>
      </c>
      <c r="BO204" t="s">
        <v>6794</v>
      </c>
      <c r="BQ204">
        <v>10</v>
      </c>
      <c r="BR204" t="s">
        <v>6</v>
      </c>
      <c r="BS204" t="s">
        <v>7519</v>
      </c>
      <c r="BT204" t="s">
        <v>6</v>
      </c>
      <c r="BU204" t="s">
        <v>7559</v>
      </c>
      <c r="BV204" t="s">
        <v>7569</v>
      </c>
      <c r="BW204" t="s">
        <v>7516</v>
      </c>
      <c r="BX204" t="s">
        <v>7515</v>
      </c>
      <c r="BY204" t="s">
        <v>7515</v>
      </c>
      <c r="BZ204" t="s">
        <v>7515</v>
      </c>
      <c r="CA204" t="s">
        <v>7515</v>
      </c>
      <c r="CB204" t="s">
        <v>7515</v>
      </c>
      <c r="CC204" t="s">
        <v>7515</v>
      </c>
      <c r="CD204" t="s">
        <v>7515</v>
      </c>
      <c r="CE204" t="s">
        <v>7515</v>
      </c>
      <c r="CF204" t="s">
        <v>7515</v>
      </c>
      <c r="CG204" t="s">
        <v>7515</v>
      </c>
      <c r="CH204" t="s">
        <v>7515</v>
      </c>
      <c r="CI204" t="s">
        <v>6793</v>
      </c>
      <c r="CJ204" t="s">
        <v>6794</v>
      </c>
      <c r="CO204" t="s">
        <v>6793</v>
      </c>
      <c r="CP204" t="s">
        <v>6793</v>
      </c>
      <c r="CQ204" t="s">
        <v>6793</v>
      </c>
      <c r="CR204" t="s">
        <v>6793</v>
      </c>
      <c r="CS204" t="s">
        <v>6794</v>
      </c>
      <c r="CT204" t="s">
        <v>6793</v>
      </c>
      <c r="CU204" t="s">
        <v>6794</v>
      </c>
      <c r="CV204" t="s">
        <v>6793</v>
      </c>
      <c r="CW204" t="s">
        <v>6794</v>
      </c>
      <c r="CX204" t="s">
        <v>7520</v>
      </c>
      <c r="CY204" t="s">
        <v>7521</v>
      </c>
      <c r="CZ204" t="s">
        <v>7522</v>
      </c>
      <c r="DA204" t="s">
        <v>6793</v>
      </c>
      <c r="DB204">
        <v>2</v>
      </c>
      <c r="DC204">
        <v>3</v>
      </c>
      <c r="DD204">
        <v>3</v>
      </c>
      <c r="DE204" t="s">
        <v>6793</v>
      </c>
      <c r="DF204">
        <v>2</v>
      </c>
      <c r="DG204" t="s">
        <v>6</v>
      </c>
      <c r="DH204" t="s">
        <v>6</v>
      </c>
      <c r="DI204" t="s">
        <v>7557</v>
      </c>
      <c r="DJ204" t="s">
        <v>6</v>
      </c>
      <c r="DK204" t="s">
        <v>6</v>
      </c>
      <c r="DL204" t="s">
        <v>7574</v>
      </c>
      <c r="DM204">
        <v>2007</v>
      </c>
      <c r="DN204" t="s">
        <v>7557</v>
      </c>
      <c r="DO204" t="s">
        <v>7572</v>
      </c>
      <c r="DP204">
        <v>2007</v>
      </c>
      <c r="EA204">
        <v>4</v>
      </c>
      <c r="EC204">
        <v>2</v>
      </c>
      <c r="ED204">
        <v>0</v>
      </c>
      <c r="EE204">
        <v>0</v>
      </c>
      <c r="EF204">
        <v>2</v>
      </c>
      <c r="EG204">
        <v>0</v>
      </c>
      <c r="EH204">
        <v>0</v>
      </c>
      <c r="EI204">
        <v>0</v>
      </c>
      <c r="EJ204" t="s">
        <v>6794</v>
      </c>
      <c r="EP204" t="s">
        <v>6793</v>
      </c>
      <c r="IA204" t="s">
        <v>7524</v>
      </c>
      <c r="IB204" t="s">
        <v>7591</v>
      </c>
      <c r="IC204">
        <v>2007</v>
      </c>
      <c r="IG204" t="s">
        <v>6793</v>
      </c>
      <c r="II204" t="s">
        <v>7524</v>
      </c>
      <c r="IJ204" t="s">
        <v>7591</v>
      </c>
      <c r="IK204">
        <v>2007</v>
      </c>
      <c r="IM204" t="s">
        <v>7526</v>
      </c>
      <c r="IN204" t="s">
        <v>7526</v>
      </c>
      <c r="IO204" t="s">
        <v>6794</v>
      </c>
      <c r="IP204" t="s">
        <v>6793</v>
      </c>
      <c r="NO204" t="s">
        <v>7524</v>
      </c>
      <c r="NP204" t="s">
        <v>7593</v>
      </c>
      <c r="NQ204">
        <v>2006</v>
      </c>
      <c r="NU204" t="s">
        <v>6794</v>
      </c>
      <c r="NW204">
        <v>0</v>
      </c>
      <c r="NX204" t="s">
        <v>7515</v>
      </c>
      <c r="NY204" t="s">
        <v>7515</v>
      </c>
      <c r="NZ204" t="s">
        <v>7515</v>
      </c>
      <c r="OA204" t="s">
        <v>7515</v>
      </c>
      <c r="OB204" t="s">
        <v>7516</v>
      </c>
      <c r="OC204" t="s">
        <v>7515</v>
      </c>
      <c r="OD204" t="s">
        <v>7516</v>
      </c>
      <c r="OE204" t="s">
        <v>7516</v>
      </c>
      <c r="OF204" t="s">
        <v>7515</v>
      </c>
      <c r="OG204" t="s">
        <v>7515</v>
      </c>
      <c r="OH204" t="s">
        <v>7515</v>
      </c>
      <c r="OI204" t="s">
        <v>7526</v>
      </c>
      <c r="OJ204" t="s">
        <v>7526</v>
      </c>
      <c r="OL204" t="s">
        <v>7582</v>
      </c>
      <c r="OM204" t="s">
        <v>7528</v>
      </c>
      <c r="ON204" t="s">
        <v>7529</v>
      </c>
      <c r="OO204" t="s">
        <v>7528</v>
      </c>
      <c r="OP204">
        <v>1</v>
      </c>
      <c r="OQ204" t="s">
        <v>28</v>
      </c>
      <c r="OR204" t="s">
        <v>7549</v>
      </c>
      <c r="OS204">
        <v>2006</v>
      </c>
      <c r="OT204">
        <v>2</v>
      </c>
      <c r="OU204">
        <v>1</v>
      </c>
      <c r="OV204">
        <v>2</v>
      </c>
      <c r="OW204">
        <v>1</v>
      </c>
      <c r="OX204">
        <v>0</v>
      </c>
      <c r="OY204">
        <v>35</v>
      </c>
      <c r="OZ204" t="s">
        <v>7516</v>
      </c>
      <c r="PA204" t="s">
        <v>7515</v>
      </c>
      <c r="PB204" t="s">
        <v>7515</v>
      </c>
      <c r="PC204" t="s">
        <v>7515</v>
      </c>
      <c r="PD204" t="s">
        <v>7515</v>
      </c>
      <c r="PE204" t="s">
        <v>7515</v>
      </c>
      <c r="PF204" t="s">
        <v>7515</v>
      </c>
      <c r="PG204" t="s">
        <v>7515</v>
      </c>
      <c r="PH204" t="s">
        <v>7515</v>
      </c>
      <c r="PI204" t="s">
        <v>7515</v>
      </c>
      <c r="PJ204" t="s">
        <v>7515</v>
      </c>
      <c r="PK204" t="s">
        <v>7515</v>
      </c>
      <c r="PL204" t="s">
        <v>7516</v>
      </c>
      <c r="PM204" t="s">
        <v>7516</v>
      </c>
      <c r="PN204" t="s">
        <v>7515</v>
      </c>
      <c r="PO204" t="s">
        <v>7515</v>
      </c>
      <c r="PP204" t="s">
        <v>7515</v>
      </c>
      <c r="PQ204" t="s">
        <v>7515</v>
      </c>
      <c r="PR204" t="s">
        <v>7515</v>
      </c>
      <c r="PS204" t="s">
        <v>7515</v>
      </c>
      <c r="PT204" t="s">
        <v>7515</v>
      </c>
      <c r="PU204" t="s">
        <v>7515</v>
      </c>
      <c r="PV204" t="s">
        <v>7515</v>
      </c>
      <c r="PW204" t="s">
        <v>7515</v>
      </c>
      <c r="PX204" t="s">
        <v>7515</v>
      </c>
      <c r="PY204" t="s">
        <v>7515</v>
      </c>
      <c r="PZ204" t="s">
        <v>7515</v>
      </c>
      <c r="QA204" t="s">
        <v>7515</v>
      </c>
      <c r="QB204" t="s">
        <v>7515</v>
      </c>
      <c r="QC204" t="s">
        <v>7515</v>
      </c>
      <c r="QE204">
        <v>-5</v>
      </c>
      <c r="QF204">
        <v>-5</v>
      </c>
      <c r="QG204">
        <v>-5</v>
      </c>
      <c r="QH204">
        <v>-5</v>
      </c>
      <c r="QI204">
        <v>-5</v>
      </c>
      <c r="QJ204">
        <v>-5</v>
      </c>
      <c r="QK204">
        <v>-5</v>
      </c>
      <c r="QX204" t="s">
        <v>7530</v>
      </c>
      <c r="RP204">
        <f t="shared" si="4"/>
        <v>4</v>
      </c>
      <c r="RS204">
        <f t="shared" si="5"/>
        <v>2</v>
      </c>
    </row>
    <row r="205" spans="1:487" x14ac:dyDescent="0.3">
      <c r="A205">
        <v>70192</v>
      </c>
      <c r="B205">
        <v>522</v>
      </c>
      <c r="C205">
        <v>0</v>
      </c>
      <c r="D205">
        <v>5</v>
      </c>
      <c r="E205">
        <v>13</v>
      </c>
      <c r="F205">
        <v>87</v>
      </c>
      <c r="G205">
        <v>102</v>
      </c>
      <c r="H205">
        <v>3</v>
      </c>
      <c r="I205" t="s">
        <v>6793</v>
      </c>
      <c r="J205" t="s">
        <v>6793</v>
      </c>
      <c r="O205" t="s">
        <v>6793</v>
      </c>
      <c r="P205" t="s">
        <v>7515</v>
      </c>
      <c r="Q205" t="s">
        <v>7516</v>
      </c>
      <c r="R205" t="s">
        <v>7516</v>
      </c>
      <c r="S205" t="s">
        <v>7515</v>
      </c>
      <c r="T205" t="s">
        <v>7515</v>
      </c>
      <c r="U205" t="s">
        <v>7515</v>
      </c>
      <c r="V205" t="s">
        <v>7515</v>
      </c>
      <c r="W205" t="s">
        <v>7515</v>
      </c>
      <c r="X205" t="s">
        <v>7515</v>
      </c>
      <c r="Y205" t="s">
        <v>7515</v>
      </c>
      <c r="Z205" t="s">
        <v>7515</v>
      </c>
      <c r="AA205" t="s">
        <v>7515</v>
      </c>
      <c r="AB205" t="s">
        <v>7515</v>
      </c>
      <c r="AC205" t="s">
        <v>7515</v>
      </c>
      <c r="AD205" t="s">
        <v>7515</v>
      </c>
      <c r="AE205" t="s">
        <v>7515</v>
      </c>
      <c r="AF205" t="s">
        <v>7515</v>
      </c>
      <c r="AG205" t="s">
        <v>7516</v>
      </c>
      <c r="AH205" t="s">
        <v>7515</v>
      </c>
      <c r="AI205" t="s">
        <v>6796</v>
      </c>
      <c r="AQ205" t="s">
        <v>6985</v>
      </c>
      <c r="AR205" t="s">
        <v>6793</v>
      </c>
      <c r="AS205" t="s">
        <v>6794</v>
      </c>
      <c r="AT205" t="s">
        <v>6</v>
      </c>
      <c r="AU205" t="s">
        <v>6</v>
      </c>
      <c r="AV205" t="s">
        <v>6988</v>
      </c>
      <c r="AW205" t="s">
        <v>6793</v>
      </c>
      <c r="AX205" t="s">
        <v>6793</v>
      </c>
      <c r="AY205" t="s">
        <v>6813</v>
      </c>
      <c r="AZ205" t="s">
        <v>7531</v>
      </c>
      <c r="BA205" t="s">
        <v>7518</v>
      </c>
      <c r="BC205" t="s">
        <v>6794</v>
      </c>
      <c r="BD205" t="s">
        <v>6794</v>
      </c>
      <c r="BE205" t="s">
        <v>6793</v>
      </c>
      <c r="BF205" t="s">
        <v>6793</v>
      </c>
      <c r="BG205" t="s">
        <v>6793</v>
      </c>
      <c r="BH205" t="s">
        <v>6793</v>
      </c>
      <c r="BI205" t="s">
        <v>6793</v>
      </c>
      <c r="BJ205" t="s">
        <v>6793</v>
      </c>
      <c r="BK205" t="s">
        <v>6794</v>
      </c>
      <c r="BL205" t="s">
        <v>6794</v>
      </c>
      <c r="BM205" t="s">
        <v>7028</v>
      </c>
      <c r="BN205" t="s">
        <v>7024</v>
      </c>
      <c r="BO205" t="s">
        <v>6794</v>
      </c>
      <c r="BQ205" t="s">
        <v>7547</v>
      </c>
      <c r="BR205" t="s">
        <v>6</v>
      </c>
      <c r="BS205" t="s">
        <v>7519</v>
      </c>
      <c r="BT205" t="s">
        <v>6</v>
      </c>
      <c r="BU205" t="s">
        <v>7559</v>
      </c>
      <c r="BV205" t="s">
        <v>7535</v>
      </c>
      <c r="BW205" t="s">
        <v>7515</v>
      </c>
      <c r="BX205" t="s">
        <v>7516</v>
      </c>
      <c r="BY205" t="s">
        <v>7516</v>
      </c>
      <c r="BZ205" t="s">
        <v>7516</v>
      </c>
      <c r="CA205" t="s">
        <v>7515</v>
      </c>
      <c r="CB205" t="s">
        <v>7515</v>
      </c>
      <c r="CC205" t="s">
        <v>7515</v>
      </c>
      <c r="CD205" t="s">
        <v>7515</v>
      </c>
      <c r="CE205" t="s">
        <v>7515</v>
      </c>
      <c r="CF205" t="s">
        <v>7515</v>
      </c>
      <c r="CG205" t="s">
        <v>7515</v>
      </c>
      <c r="CH205" t="s">
        <v>7515</v>
      </c>
      <c r="CI205" t="s">
        <v>6793</v>
      </c>
      <c r="CJ205" t="s">
        <v>6794</v>
      </c>
      <c r="CO205" t="s">
        <v>6793</v>
      </c>
      <c r="CP205" t="s">
        <v>6793</v>
      </c>
      <c r="CQ205" t="s">
        <v>6794</v>
      </c>
      <c r="CR205" t="s">
        <v>6793</v>
      </c>
      <c r="CS205" t="s">
        <v>6794</v>
      </c>
      <c r="CT205" t="s">
        <v>6794</v>
      </c>
      <c r="CU205" t="s">
        <v>6794</v>
      </c>
      <c r="CV205" t="s">
        <v>6793</v>
      </c>
      <c r="CW205" t="s">
        <v>6793</v>
      </c>
      <c r="CX205" t="s">
        <v>7520</v>
      </c>
      <c r="CY205" t="s">
        <v>7521</v>
      </c>
      <c r="CZ205" t="s">
        <v>7587</v>
      </c>
      <c r="DA205" t="s">
        <v>6793</v>
      </c>
      <c r="DB205">
        <v>4</v>
      </c>
      <c r="DC205">
        <v>3</v>
      </c>
      <c r="DD205">
        <v>3</v>
      </c>
      <c r="DE205" t="s">
        <v>6794</v>
      </c>
      <c r="EA205">
        <v>4</v>
      </c>
      <c r="EC205">
        <v>2</v>
      </c>
      <c r="ED205">
        <v>0</v>
      </c>
      <c r="EE205">
        <v>0</v>
      </c>
      <c r="EF205">
        <v>2</v>
      </c>
      <c r="EG205">
        <v>0</v>
      </c>
      <c r="EH205">
        <v>0</v>
      </c>
      <c r="EI205">
        <v>0</v>
      </c>
      <c r="EJ205" t="s">
        <v>6794</v>
      </c>
      <c r="EP205" t="s">
        <v>6794</v>
      </c>
      <c r="OI205" t="s">
        <v>7526</v>
      </c>
      <c r="OJ205" t="s">
        <v>7526</v>
      </c>
      <c r="OK205" t="s">
        <v>7527</v>
      </c>
      <c r="OL205" t="s">
        <v>7527</v>
      </c>
      <c r="OM205" t="s">
        <v>6757</v>
      </c>
      <c r="ON205" t="s">
        <v>7529</v>
      </c>
      <c r="OO205" t="s">
        <v>7528</v>
      </c>
      <c r="OP205">
        <v>1</v>
      </c>
      <c r="OQ205" t="s">
        <v>28</v>
      </c>
      <c r="OR205" t="s">
        <v>7549</v>
      </c>
      <c r="OS205">
        <v>2007</v>
      </c>
      <c r="OT205">
        <v>10</v>
      </c>
      <c r="OU205">
        <v>1</v>
      </c>
      <c r="OV205">
        <v>10</v>
      </c>
      <c r="OW205">
        <v>1</v>
      </c>
      <c r="OX205">
        <v>0</v>
      </c>
      <c r="OY205">
        <v>35</v>
      </c>
      <c r="QE205" t="s">
        <v>7515</v>
      </c>
      <c r="QF205" t="s">
        <v>7515</v>
      </c>
      <c r="QG205" t="s">
        <v>7515</v>
      </c>
      <c r="QH205" t="s">
        <v>7515</v>
      </c>
      <c r="QI205" t="s">
        <v>7515</v>
      </c>
      <c r="QJ205" t="s">
        <v>7515</v>
      </c>
      <c r="QK205" t="s">
        <v>7516</v>
      </c>
      <c r="RP205">
        <f t="shared" si="4"/>
        <v>-1</v>
      </c>
      <c r="RS205">
        <f t="shared" si="5"/>
        <v>7</v>
      </c>
    </row>
    <row r="206" spans="1:487" x14ac:dyDescent="0.3">
      <c r="A206">
        <v>70193</v>
      </c>
      <c r="B206">
        <v>523</v>
      </c>
      <c r="C206">
        <v>0</v>
      </c>
      <c r="D206">
        <v>5</v>
      </c>
      <c r="E206">
        <v>12</v>
      </c>
      <c r="F206">
        <v>86</v>
      </c>
      <c r="G206">
        <v>102</v>
      </c>
      <c r="H206">
        <v>9</v>
      </c>
      <c r="I206" t="s">
        <v>6793</v>
      </c>
      <c r="J206" t="s">
        <v>6793</v>
      </c>
      <c r="O206" t="s">
        <v>6793</v>
      </c>
      <c r="P206" t="s">
        <v>7516</v>
      </c>
      <c r="Q206" t="s">
        <v>7516</v>
      </c>
      <c r="R206" t="s">
        <v>7515</v>
      </c>
      <c r="S206" t="s">
        <v>7515</v>
      </c>
      <c r="T206" t="s">
        <v>7515</v>
      </c>
      <c r="U206" t="s">
        <v>7515</v>
      </c>
      <c r="V206" t="s">
        <v>7515</v>
      </c>
      <c r="W206" t="s">
        <v>7515</v>
      </c>
      <c r="X206" t="s">
        <v>7515</v>
      </c>
      <c r="Y206" t="s">
        <v>7515</v>
      </c>
      <c r="Z206" t="s">
        <v>7515</v>
      </c>
      <c r="AA206" t="s">
        <v>7515</v>
      </c>
      <c r="AB206" t="s">
        <v>7515</v>
      </c>
      <c r="AC206" t="s">
        <v>7515</v>
      </c>
      <c r="AD206" t="s">
        <v>7515</v>
      </c>
      <c r="AE206" t="s">
        <v>7515</v>
      </c>
      <c r="AF206" t="s">
        <v>7515</v>
      </c>
      <c r="AG206" t="s">
        <v>7515</v>
      </c>
      <c r="AH206" t="s">
        <v>7515</v>
      </c>
      <c r="AI206" t="s">
        <v>6796</v>
      </c>
      <c r="AQ206" t="s">
        <v>6985</v>
      </c>
      <c r="AR206" t="s">
        <v>6793</v>
      </c>
      <c r="AS206" t="s">
        <v>6794</v>
      </c>
      <c r="AT206" t="s">
        <v>6</v>
      </c>
      <c r="AU206" t="s">
        <v>6</v>
      </c>
      <c r="AV206" t="s">
        <v>6992</v>
      </c>
      <c r="AW206" t="s">
        <v>6794</v>
      </c>
      <c r="AX206" t="s">
        <v>6793</v>
      </c>
      <c r="AY206" t="s">
        <v>6</v>
      </c>
      <c r="BA206" t="s">
        <v>7518</v>
      </c>
      <c r="BC206" t="s">
        <v>6794</v>
      </c>
      <c r="BD206" t="s">
        <v>6794</v>
      </c>
      <c r="BE206" t="s">
        <v>6794</v>
      </c>
      <c r="BF206" t="s">
        <v>6794</v>
      </c>
      <c r="BG206" t="s">
        <v>6794</v>
      </c>
      <c r="BH206" t="s">
        <v>6793</v>
      </c>
      <c r="BI206" t="s">
        <v>6793</v>
      </c>
      <c r="BJ206" t="s">
        <v>6794</v>
      </c>
      <c r="BK206" t="s">
        <v>6794</v>
      </c>
      <c r="BL206" t="s">
        <v>6794</v>
      </c>
      <c r="BM206" t="s">
        <v>7022</v>
      </c>
      <c r="BN206" t="s">
        <v>7565</v>
      </c>
      <c r="BO206" t="s">
        <v>6794</v>
      </c>
      <c r="BQ206" t="s">
        <v>7547</v>
      </c>
      <c r="BR206" t="s">
        <v>6</v>
      </c>
      <c r="BS206" t="s">
        <v>7533</v>
      </c>
      <c r="BT206" t="s">
        <v>6</v>
      </c>
      <c r="BU206" t="s">
        <v>7022</v>
      </c>
      <c r="BV206" t="s">
        <v>7561</v>
      </c>
      <c r="BW206" t="s">
        <v>7515</v>
      </c>
      <c r="BX206" t="s">
        <v>7516</v>
      </c>
      <c r="BY206" t="s">
        <v>7515</v>
      </c>
      <c r="BZ206" t="s">
        <v>7515</v>
      </c>
      <c r="CA206" t="s">
        <v>7515</v>
      </c>
      <c r="CB206" t="s">
        <v>7515</v>
      </c>
      <c r="CC206" t="s">
        <v>7515</v>
      </c>
      <c r="CD206" t="s">
        <v>7515</v>
      </c>
      <c r="CE206" t="s">
        <v>7515</v>
      </c>
      <c r="CF206" t="s">
        <v>7515</v>
      </c>
      <c r="CG206" t="s">
        <v>7515</v>
      </c>
      <c r="CH206" t="s">
        <v>7515</v>
      </c>
      <c r="CI206" t="s">
        <v>6793</v>
      </c>
      <c r="CJ206" t="s">
        <v>6794</v>
      </c>
      <c r="CK206" t="s">
        <v>7563</v>
      </c>
      <c r="CL206" t="s">
        <v>7580</v>
      </c>
      <c r="CM206" t="s">
        <v>7581</v>
      </c>
      <c r="CN206" t="s">
        <v>7592</v>
      </c>
      <c r="CO206" t="s">
        <v>6793</v>
      </c>
      <c r="CP206" t="s">
        <v>6793</v>
      </c>
      <c r="CQ206" t="s">
        <v>6794</v>
      </c>
      <c r="CR206" t="s">
        <v>6793</v>
      </c>
      <c r="CS206" t="s">
        <v>6794</v>
      </c>
      <c r="CT206" t="s">
        <v>6793</v>
      </c>
      <c r="CU206" t="s">
        <v>6794</v>
      </c>
      <c r="CV206" t="s">
        <v>6793</v>
      </c>
      <c r="CW206" t="s">
        <v>6794</v>
      </c>
      <c r="CX206" t="s">
        <v>7545</v>
      </c>
      <c r="CY206" t="s">
        <v>7521</v>
      </c>
      <c r="CZ206" t="s">
        <v>7587</v>
      </c>
      <c r="DA206" t="s">
        <v>6793</v>
      </c>
      <c r="DB206">
        <v>2</v>
      </c>
      <c r="DC206">
        <v>3</v>
      </c>
      <c r="DD206">
        <v>2</v>
      </c>
      <c r="DE206" t="s">
        <v>6794</v>
      </c>
      <c r="EA206">
        <v>6</v>
      </c>
      <c r="EC206">
        <v>4</v>
      </c>
      <c r="ED206">
        <v>0</v>
      </c>
      <c r="EE206">
        <v>0</v>
      </c>
      <c r="EF206">
        <v>2</v>
      </c>
      <c r="EG206">
        <v>0</v>
      </c>
      <c r="EH206">
        <v>0</v>
      </c>
      <c r="EI206">
        <v>0</v>
      </c>
      <c r="EJ206" t="s">
        <v>6794</v>
      </c>
      <c r="EP206" t="s">
        <v>6794</v>
      </c>
      <c r="OI206" t="s">
        <v>7526</v>
      </c>
      <c r="OJ206" t="s">
        <v>7526</v>
      </c>
      <c r="OK206" t="s">
        <v>7527</v>
      </c>
      <c r="OL206" t="s">
        <v>7526</v>
      </c>
      <c r="OM206" t="s">
        <v>7528</v>
      </c>
      <c r="ON206" t="s">
        <v>7539</v>
      </c>
      <c r="OO206" t="s">
        <v>7528</v>
      </c>
      <c r="OP206">
        <v>1</v>
      </c>
      <c r="OQ206" t="s">
        <v>28</v>
      </c>
      <c r="OR206" t="s">
        <v>212</v>
      </c>
      <c r="OS206">
        <v>2007</v>
      </c>
      <c r="OT206">
        <v>10</v>
      </c>
      <c r="OU206">
        <v>1</v>
      </c>
      <c r="OV206">
        <v>10</v>
      </c>
      <c r="OW206">
        <v>1</v>
      </c>
      <c r="OX206">
        <v>0</v>
      </c>
      <c r="OY206">
        <v>35</v>
      </c>
      <c r="QE206" t="s">
        <v>7515</v>
      </c>
      <c r="QF206" t="s">
        <v>7515</v>
      </c>
      <c r="QG206" t="s">
        <v>7515</v>
      </c>
      <c r="QH206" t="s">
        <v>7515</v>
      </c>
      <c r="QI206" t="s">
        <v>7515</v>
      </c>
      <c r="QJ206" t="s">
        <v>7515</v>
      </c>
      <c r="QK206" t="s">
        <v>7516</v>
      </c>
      <c r="RP206">
        <f t="shared" si="4"/>
        <v>-1</v>
      </c>
      <c r="RS206">
        <f t="shared" si="5"/>
        <v>2</v>
      </c>
    </row>
    <row r="207" spans="1:487" x14ac:dyDescent="0.3">
      <c r="A207">
        <v>70194</v>
      </c>
      <c r="B207">
        <v>525</v>
      </c>
      <c r="C207">
        <v>0</v>
      </c>
      <c r="D207">
        <v>5</v>
      </c>
      <c r="E207">
        <v>14</v>
      </c>
      <c r="F207">
        <v>96</v>
      </c>
      <c r="G207">
        <v>102</v>
      </c>
      <c r="H207">
        <v>10</v>
      </c>
      <c r="I207" t="s">
        <v>6793</v>
      </c>
      <c r="J207" t="s">
        <v>6793</v>
      </c>
      <c r="O207" t="s">
        <v>6793</v>
      </c>
      <c r="P207" t="s">
        <v>7516</v>
      </c>
      <c r="Q207" t="s">
        <v>7515</v>
      </c>
      <c r="R207" t="s">
        <v>7515</v>
      </c>
      <c r="S207" t="s">
        <v>7515</v>
      </c>
      <c r="T207" t="s">
        <v>7515</v>
      </c>
      <c r="U207" t="s">
        <v>7515</v>
      </c>
      <c r="V207" t="s">
        <v>7515</v>
      </c>
      <c r="W207" t="s">
        <v>7515</v>
      </c>
      <c r="X207" t="s">
        <v>7515</v>
      </c>
      <c r="Y207" t="s">
        <v>7515</v>
      </c>
      <c r="Z207" t="s">
        <v>7515</v>
      </c>
      <c r="AA207" t="s">
        <v>7515</v>
      </c>
      <c r="AB207" t="s">
        <v>7515</v>
      </c>
      <c r="AC207" t="s">
        <v>7515</v>
      </c>
      <c r="AD207" t="s">
        <v>7515</v>
      </c>
      <c r="AE207" t="s">
        <v>7515</v>
      </c>
      <c r="AF207" t="s">
        <v>7515</v>
      </c>
      <c r="AG207" t="s">
        <v>7515</v>
      </c>
      <c r="AH207" t="s">
        <v>7515</v>
      </c>
      <c r="AI207" t="s">
        <v>7517</v>
      </c>
      <c r="AL207">
        <v>0</v>
      </c>
      <c r="AM207">
        <v>12</v>
      </c>
      <c r="AN207" t="s">
        <v>6845</v>
      </c>
      <c r="AQ207" t="s">
        <v>6985</v>
      </c>
      <c r="AR207" t="s">
        <v>6794</v>
      </c>
      <c r="AS207" t="s">
        <v>6794</v>
      </c>
      <c r="AT207">
        <v>0</v>
      </c>
      <c r="AU207">
        <v>12</v>
      </c>
      <c r="AV207" t="s">
        <v>6988</v>
      </c>
      <c r="AW207" t="s">
        <v>6793</v>
      </c>
      <c r="AX207" t="s">
        <v>6793</v>
      </c>
      <c r="AY207" t="s">
        <v>6</v>
      </c>
      <c r="BA207" t="s">
        <v>6991</v>
      </c>
      <c r="BC207" t="s">
        <v>6794</v>
      </c>
      <c r="BD207" t="s">
        <v>6794</v>
      </c>
      <c r="BE207" t="s">
        <v>6793</v>
      </c>
      <c r="BF207" t="s">
        <v>6794</v>
      </c>
      <c r="BG207" t="s">
        <v>6794</v>
      </c>
      <c r="BH207" t="s">
        <v>6794</v>
      </c>
      <c r="BI207" t="s">
        <v>6794</v>
      </c>
      <c r="BJ207" t="s">
        <v>6794</v>
      </c>
      <c r="BK207" t="s">
        <v>6794</v>
      </c>
      <c r="BL207" t="s">
        <v>6794</v>
      </c>
      <c r="BM207" t="s">
        <v>7021</v>
      </c>
      <c r="BN207" t="s">
        <v>7024</v>
      </c>
      <c r="BO207" t="s">
        <v>6794</v>
      </c>
      <c r="BQ207">
        <v>150</v>
      </c>
      <c r="BR207" t="s">
        <v>6</v>
      </c>
      <c r="BS207" t="s">
        <v>7519</v>
      </c>
      <c r="BT207" t="s">
        <v>6</v>
      </c>
      <c r="BU207" t="s">
        <v>7559</v>
      </c>
      <c r="BV207" t="s">
        <v>7535</v>
      </c>
      <c r="BW207" t="s">
        <v>7516</v>
      </c>
      <c r="BX207" t="s">
        <v>7515</v>
      </c>
      <c r="BY207" t="s">
        <v>7515</v>
      </c>
      <c r="BZ207" t="s">
        <v>7515</v>
      </c>
      <c r="CA207" t="s">
        <v>7515</v>
      </c>
      <c r="CB207" t="s">
        <v>7515</v>
      </c>
      <c r="CC207" t="s">
        <v>7515</v>
      </c>
      <c r="CD207" t="s">
        <v>7515</v>
      </c>
      <c r="CE207" t="s">
        <v>7515</v>
      </c>
      <c r="CF207" t="s">
        <v>7515</v>
      </c>
      <c r="CG207" t="s">
        <v>7515</v>
      </c>
      <c r="CH207" t="s">
        <v>7515</v>
      </c>
      <c r="CI207" t="s">
        <v>6793</v>
      </c>
      <c r="CJ207" t="s">
        <v>6793</v>
      </c>
      <c r="CO207" t="s">
        <v>6793</v>
      </c>
      <c r="CP207" t="s">
        <v>6794</v>
      </c>
      <c r="CQ207" t="s">
        <v>6794</v>
      </c>
      <c r="CR207" t="s">
        <v>6793</v>
      </c>
      <c r="CS207" t="s">
        <v>6793</v>
      </c>
      <c r="CT207" t="s">
        <v>6793</v>
      </c>
      <c r="CU207" t="s">
        <v>6794</v>
      </c>
      <c r="CV207" t="s">
        <v>6793</v>
      </c>
      <c r="CW207" t="s">
        <v>6794</v>
      </c>
      <c r="CX207" t="s">
        <v>7520</v>
      </c>
      <c r="CY207" t="s">
        <v>7521</v>
      </c>
      <c r="CZ207" t="s">
        <v>7522</v>
      </c>
      <c r="DA207" t="s">
        <v>6793</v>
      </c>
      <c r="DB207">
        <v>3</v>
      </c>
      <c r="DC207">
        <v>5</v>
      </c>
      <c r="DD207">
        <v>4</v>
      </c>
      <c r="DE207" t="s">
        <v>6793</v>
      </c>
      <c r="DF207">
        <v>1</v>
      </c>
      <c r="DG207" t="s">
        <v>7595</v>
      </c>
      <c r="DH207">
        <v>2005</v>
      </c>
      <c r="DI207" t="s">
        <v>7577</v>
      </c>
      <c r="DJ207" t="s">
        <v>7595</v>
      </c>
      <c r="DK207">
        <v>2005</v>
      </c>
      <c r="EA207">
        <v>3</v>
      </c>
      <c r="EC207">
        <v>2</v>
      </c>
      <c r="ED207">
        <v>0</v>
      </c>
      <c r="EE207">
        <v>0</v>
      </c>
      <c r="EF207">
        <v>0</v>
      </c>
      <c r="EG207">
        <v>2</v>
      </c>
      <c r="EH207">
        <v>0</v>
      </c>
      <c r="EI207">
        <v>0</v>
      </c>
      <c r="EJ207" t="s">
        <v>6794</v>
      </c>
      <c r="EP207" t="s">
        <v>6794</v>
      </c>
      <c r="OI207" t="s">
        <v>7526</v>
      </c>
      <c r="OJ207" t="s">
        <v>7526</v>
      </c>
      <c r="OK207" t="s">
        <v>7526</v>
      </c>
      <c r="OL207" t="s">
        <v>7527</v>
      </c>
      <c r="OM207" t="s">
        <v>7528</v>
      </c>
      <c r="ON207" t="s">
        <v>7539</v>
      </c>
      <c r="OO207" t="s">
        <v>7528</v>
      </c>
      <c r="OP207">
        <v>1</v>
      </c>
      <c r="OQ207" t="s">
        <v>28</v>
      </c>
      <c r="OR207" t="s">
        <v>212</v>
      </c>
      <c r="OS207">
        <v>2006</v>
      </c>
      <c r="OT207">
        <v>2</v>
      </c>
      <c r="OU207">
        <v>1</v>
      </c>
      <c r="OV207">
        <v>2</v>
      </c>
      <c r="OW207">
        <v>0</v>
      </c>
      <c r="OX207">
        <v>1</v>
      </c>
      <c r="OY207">
        <v>35</v>
      </c>
      <c r="QE207" t="s">
        <v>7516</v>
      </c>
      <c r="QF207" t="s">
        <v>7515</v>
      </c>
      <c r="QG207" t="s">
        <v>7515</v>
      </c>
      <c r="QH207" t="s">
        <v>7515</v>
      </c>
      <c r="QI207" t="s">
        <v>7515</v>
      </c>
      <c r="QJ207" t="s">
        <v>7515</v>
      </c>
      <c r="QK207" t="s">
        <v>7515</v>
      </c>
      <c r="RP207">
        <f t="shared" ref="RP207:RP270" si="6">IF(AU207="Don't Know",-1,IF(AU207&gt;=30,1,IF(AU207&gt;=20,2,IF(AU207&gt;=15,3,IF(AU207&gt;=10,4,IF(AU207&gt;=5,5,IF(AU207&gt;0,6,0)))))))</f>
        <v>4</v>
      </c>
      <c r="RS207">
        <f t="shared" ref="RS207:RS270" si="7">VLOOKUP(BM207,$RT$2:$RX$12,5,FALSE)</f>
        <v>1</v>
      </c>
    </row>
    <row r="208" spans="1:487" x14ac:dyDescent="0.3">
      <c r="A208">
        <v>70195</v>
      </c>
      <c r="B208">
        <v>527</v>
      </c>
      <c r="C208">
        <v>0</v>
      </c>
      <c r="D208">
        <v>5</v>
      </c>
      <c r="E208">
        <v>10</v>
      </c>
      <c r="F208">
        <v>77</v>
      </c>
      <c r="G208">
        <v>102</v>
      </c>
      <c r="H208">
        <v>10</v>
      </c>
      <c r="I208" t="s">
        <v>6793</v>
      </c>
      <c r="J208" t="s">
        <v>6793</v>
      </c>
      <c r="O208" t="s">
        <v>6793</v>
      </c>
      <c r="P208" t="s">
        <v>7515</v>
      </c>
      <c r="Q208" t="s">
        <v>7516</v>
      </c>
      <c r="R208" t="s">
        <v>7515</v>
      </c>
      <c r="S208" t="s">
        <v>7515</v>
      </c>
      <c r="T208" t="s">
        <v>7515</v>
      </c>
      <c r="U208" t="s">
        <v>7515</v>
      </c>
      <c r="V208" t="s">
        <v>7515</v>
      </c>
      <c r="W208" t="s">
        <v>7515</v>
      </c>
      <c r="X208" t="s">
        <v>7515</v>
      </c>
      <c r="Y208" t="s">
        <v>7515</v>
      </c>
      <c r="Z208" t="s">
        <v>7515</v>
      </c>
      <c r="AA208" t="s">
        <v>7515</v>
      </c>
      <c r="AB208" t="s">
        <v>7515</v>
      </c>
      <c r="AC208" t="s">
        <v>7515</v>
      </c>
      <c r="AD208" t="s">
        <v>7515</v>
      </c>
      <c r="AE208" t="s">
        <v>7515</v>
      </c>
      <c r="AF208" t="s">
        <v>7515</v>
      </c>
      <c r="AG208" t="s">
        <v>7515</v>
      </c>
      <c r="AH208" t="s">
        <v>7515</v>
      </c>
      <c r="AI208" t="s">
        <v>7517</v>
      </c>
      <c r="AL208">
        <v>0</v>
      </c>
      <c r="AM208">
        <v>12</v>
      </c>
      <c r="AN208" t="s">
        <v>6845</v>
      </c>
      <c r="AQ208" t="s">
        <v>6993</v>
      </c>
      <c r="AR208" t="s">
        <v>6794</v>
      </c>
      <c r="AS208" t="s">
        <v>6794</v>
      </c>
      <c r="AT208" t="s">
        <v>6</v>
      </c>
      <c r="AU208" t="s">
        <v>6</v>
      </c>
      <c r="AV208" t="s">
        <v>6988</v>
      </c>
      <c r="AW208" t="s">
        <v>6794</v>
      </c>
      <c r="AX208" t="s">
        <v>6793</v>
      </c>
      <c r="AY208" t="s">
        <v>6813</v>
      </c>
      <c r="AZ208" t="s">
        <v>7531</v>
      </c>
      <c r="BA208" t="s">
        <v>6991</v>
      </c>
      <c r="BC208" t="s">
        <v>6794</v>
      </c>
      <c r="BD208" t="s">
        <v>6794</v>
      </c>
      <c r="BE208" t="s">
        <v>6794</v>
      </c>
      <c r="BF208" t="s">
        <v>6793</v>
      </c>
      <c r="BG208" t="s">
        <v>6794</v>
      </c>
      <c r="BH208" t="s">
        <v>6793</v>
      </c>
      <c r="BI208" t="s">
        <v>6793</v>
      </c>
      <c r="BJ208" t="s">
        <v>6794</v>
      </c>
      <c r="BK208" t="s">
        <v>6794</v>
      </c>
      <c r="BL208" t="s">
        <v>6794</v>
      </c>
      <c r="BM208" t="s">
        <v>7025</v>
      </c>
      <c r="BN208" t="s">
        <v>7022</v>
      </c>
      <c r="BO208" t="s">
        <v>6794</v>
      </c>
      <c r="BQ208">
        <v>0</v>
      </c>
      <c r="BR208" t="s">
        <v>6</v>
      </c>
      <c r="BS208" t="s">
        <v>7533</v>
      </c>
      <c r="BT208" t="s">
        <v>6</v>
      </c>
      <c r="BU208" t="s">
        <v>7559</v>
      </c>
      <c r="BV208" t="s">
        <v>7535</v>
      </c>
      <c r="BW208" t="s">
        <v>7516</v>
      </c>
      <c r="BX208" t="s">
        <v>7515</v>
      </c>
      <c r="BY208" t="s">
        <v>7515</v>
      </c>
      <c r="BZ208" t="s">
        <v>7515</v>
      </c>
      <c r="CA208" t="s">
        <v>7515</v>
      </c>
      <c r="CB208" t="s">
        <v>7515</v>
      </c>
      <c r="CC208" t="s">
        <v>7515</v>
      </c>
      <c r="CD208" t="s">
        <v>7515</v>
      </c>
      <c r="CE208" t="s">
        <v>7515</v>
      </c>
      <c r="CF208" t="s">
        <v>7515</v>
      </c>
      <c r="CG208" t="s">
        <v>7515</v>
      </c>
      <c r="CH208" t="s">
        <v>7515</v>
      </c>
      <c r="CI208" t="s">
        <v>6793</v>
      </c>
      <c r="CJ208" t="s">
        <v>6794</v>
      </c>
      <c r="CO208" t="s">
        <v>6793</v>
      </c>
      <c r="CP208" t="s">
        <v>6793</v>
      </c>
      <c r="CQ208" t="s">
        <v>6794</v>
      </c>
      <c r="CR208" t="s">
        <v>6793</v>
      </c>
      <c r="CS208" t="s">
        <v>6794</v>
      </c>
      <c r="CT208" t="s">
        <v>6793</v>
      </c>
      <c r="CU208" t="s">
        <v>6794</v>
      </c>
      <c r="CV208" t="s">
        <v>6794</v>
      </c>
      <c r="CW208" t="s">
        <v>6793</v>
      </c>
      <c r="CX208" t="s">
        <v>7520</v>
      </c>
      <c r="CY208" t="s">
        <v>7521</v>
      </c>
      <c r="CZ208" t="s">
        <v>6966</v>
      </c>
      <c r="DA208" t="s">
        <v>6793</v>
      </c>
      <c r="DB208" t="s">
        <v>31</v>
      </c>
      <c r="DC208" t="s">
        <v>31</v>
      </c>
      <c r="DD208" t="s">
        <v>31</v>
      </c>
      <c r="DE208" t="s">
        <v>6794</v>
      </c>
      <c r="EA208" t="s">
        <v>31</v>
      </c>
      <c r="EJ208" t="s">
        <v>6794</v>
      </c>
      <c r="EP208" t="s">
        <v>6794</v>
      </c>
      <c r="OI208" t="s">
        <v>7526</v>
      </c>
      <c r="OJ208" t="s">
        <v>7526</v>
      </c>
      <c r="OK208" t="s">
        <v>7526</v>
      </c>
      <c r="OL208" t="s">
        <v>7526</v>
      </c>
      <c r="OM208" t="s">
        <v>7528</v>
      </c>
      <c r="ON208" t="s">
        <v>7529</v>
      </c>
      <c r="OO208" t="s">
        <v>7528</v>
      </c>
      <c r="OP208">
        <v>1</v>
      </c>
      <c r="OQ208" t="s">
        <v>28</v>
      </c>
      <c r="OR208" t="s">
        <v>212</v>
      </c>
      <c r="OS208">
        <v>2007</v>
      </c>
      <c r="OT208">
        <v>4</v>
      </c>
      <c r="OU208">
        <v>1</v>
      </c>
      <c r="OV208">
        <v>4</v>
      </c>
      <c r="OW208">
        <v>0</v>
      </c>
      <c r="OX208">
        <v>1</v>
      </c>
      <c r="OY208">
        <v>35</v>
      </c>
      <c r="QE208">
        <v>-5</v>
      </c>
      <c r="QF208">
        <v>-5</v>
      </c>
      <c r="QG208">
        <v>-5</v>
      </c>
      <c r="QH208">
        <v>-5</v>
      </c>
      <c r="QI208">
        <v>-5</v>
      </c>
      <c r="QJ208">
        <v>-5</v>
      </c>
      <c r="QK208">
        <v>-5</v>
      </c>
      <c r="RP208">
        <f t="shared" si="6"/>
        <v>-1</v>
      </c>
      <c r="RS208">
        <f t="shared" si="7"/>
        <v>4</v>
      </c>
    </row>
    <row r="209" spans="1:487" x14ac:dyDescent="0.3">
      <c r="A209">
        <v>70196</v>
      </c>
      <c r="B209">
        <v>530</v>
      </c>
      <c r="C209">
        <v>0</v>
      </c>
      <c r="D209">
        <v>5</v>
      </c>
      <c r="E209">
        <v>12</v>
      </c>
      <c r="F209">
        <v>88</v>
      </c>
      <c r="G209">
        <v>102</v>
      </c>
      <c r="H209">
        <v>9</v>
      </c>
      <c r="I209" t="s">
        <v>6793</v>
      </c>
      <c r="J209" t="s">
        <v>6793</v>
      </c>
      <c r="O209" t="s">
        <v>6793</v>
      </c>
      <c r="P209" t="s">
        <v>7515</v>
      </c>
      <c r="Q209" t="s">
        <v>7516</v>
      </c>
      <c r="R209" t="s">
        <v>7515</v>
      </c>
      <c r="S209" t="s">
        <v>7515</v>
      </c>
      <c r="T209" t="s">
        <v>7515</v>
      </c>
      <c r="U209" t="s">
        <v>7515</v>
      </c>
      <c r="V209" t="s">
        <v>7515</v>
      </c>
      <c r="W209" t="s">
        <v>7515</v>
      </c>
      <c r="X209" t="s">
        <v>7515</v>
      </c>
      <c r="Y209" t="s">
        <v>7515</v>
      </c>
      <c r="Z209" t="s">
        <v>7515</v>
      </c>
      <c r="AA209" t="s">
        <v>7515</v>
      </c>
      <c r="AB209" t="s">
        <v>7515</v>
      </c>
      <c r="AC209" t="s">
        <v>7515</v>
      </c>
      <c r="AD209" t="s">
        <v>7515</v>
      </c>
      <c r="AE209" t="s">
        <v>7515</v>
      </c>
      <c r="AF209" t="s">
        <v>7515</v>
      </c>
      <c r="AG209" t="s">
        <v>7515</v>
      </c>
      <c r="AH209" t="s">
        <v>7515</v>
      </c>
      <c r="AI209" t="s">
        <v>6796</v>
      </c>
      <c r="AQ209" t="s">
        <v>6985</v>
      </c>
      <c r="AR209" t="s">
        <v>6793</v>
      </c>
      <c r="AS209" t="s">
        <v>6794</v>
      </c>
      <c r="AT209">
        <v>0</v>
      </c>
      <c r="AU209">
        <v>20</v>
      </c>
      <c r="AV209" t="s">
        <v>6988</v>
      </c>
      <c r="AW209" t="s">
        <v>6793</v>
      </c>
      <c r="AX209" t="s">
        <v>6793</v>
      </c>
      <c r="AY209" t="s">
        <v>6813</v>
      </c>
      <c r="AZ209" t="s">
        <v>7531</v>
      </c>
      <c r="BA209" t="s">
        <v>7553</v>
      </c>
      <c r="BC209" t="s">
        <v>6794</v>
      </c>
      <c r="BD209" t="s">
        <v>6794</v>
      </c>
      <c r="BE209" t="s">
        <v>6793</v>
      </c>
      <c r="BF209" t="s">
        <v>6794</v>
      </c>
      <c r="BG209" t="s">
        <v>6793</v>
      </c>
      <c r="BH209" t="s">
        <v>6793</v>
      </c>
      <c r="BI209" t="s">
        <v>6966</v>
      </c>
      <c r="BJ209" t="s">
        <v>6794</v>
      </c>
      <c r="BK209" t="s">
        <v>6794</v>
      </c>
      <c r="BL209" t="s">
        <v>6794</v>
      </c>
      <c r="BM209" t="s">
        <v>7022</v>
      </c>
      <c r="BN209" t="s">
        <v>7021</v>
      </c>
      <c r="BO209" t="s">
        <v>6794</v>
      </c>
      <c r="BQ209" t="s">
        <v>7547</v>
      </c>
      <c r="BR209" t="s">
        <v>7532</v>
      </c>
      <c r="BS209" t="s">
        <v>7519</v>
      </c>
      <c r="BT209" t="s">
        <v>6</v>
      </c>
      <c r="BU209" t="s">
        <v>7559</v>
      </c>
      <c r="BV209" t="s">
        <v>7543</v>
      </c>
      <c r="BW209" t="s">
        <v>7515</v>
      </c>
      <c r="BX209" t="s">
        <v>7515</v>
      </c>
      <c r="BY209" t="s">
        <v>7515</v>
      </c>
      <c r="BZ209" t="s">
        <v>7516</v>
      </c>
      <c r="CA209" t="s">
        <v>7515</v>
      </c>
      <c r="CB209" t="s">
        <v>7515</v>
      </c>
      <c r="CC209" t="s">
        <v>7515</v>
      </c>
      <c r="CD209" t="s">
        <v>7515</v>
      </c>
      <c r="CE209" t="s">
        <v>7515</v>
      </c>
      <c r="CF209" t="s">
        <v>7515</v>
      </c>
      <c r="CG209" t="s">
        <v>7515</v>
      </c>
      <c r="CH209" t="s">
        <v>7515</v>
      </c>
      <c r="CI209" t="s">
        <v>6793</v>
      </c>
      <c r="CJ209" t="s">
        <v>6794</v>
      </c>
      <c r="CO209" t="s">
        <v>6793</v>
      </c>
      <c r="CP209" t="s">
        <v>6793</v>
      </c>
      <c r="CQ209" t="s">
        <v>6794</v>
      </c>
      <c r="CR209" t="s">
        <v>6793</v>
      </c>
      <c r="CS209" t="s">
        <v>6794</v>
      </c>
      <c r="CT209" t="s">
        <v>6794</v>
      </c>
      <c r="CU209" t="s">
        <v>6794</v>
      </c>
      <c r="CV209" t="s">
        <v>6793</v>
      </c>
      <c r="CW209" t="s">
        <v>6794</v>
      </c>
      <c r="CX209" t="s">
        <v>7520</v>
      </c>
      <c r="CY209" t="s">
        <v>7521</v>
      </c>
      <c r="CZ209" t="s">
        <v>7522</v>
      </c>
      <c r="DA209" t="s">
        <v>6793</v>
      </c>
      <c r="DB209">
        <v>3</v>
      </c>
      <c r="DC209">
        <v>6</v>
      </c>
      <c r="DD209">
        <v>2</v>
      </c>
      <c r="DE209" t="s">
        <v>6794</v>
      </c>
      <c r="EA209">
        <v>4</v>
      </c>
      <c r="EC209">
        <v>2</v>
      </c>
      <c r="ED209">
        <v>0</v>
      </c>
      <c r="EE209">
        <v>0</v>
      </c>
      <c r="EF209">
        <v>0</v>
      </c>
      <c r="EG209">
        <v>2</v>
      </c>
      <c r="EH209">
        <v>0</v>
      </c>
      <c r="EI209">
        <v>0</v>
      </c>
      <c r="EJ209" t="s">
        <v>6793</v>
      </c>
      <c r="EK209" t="s">
        <v>7573</v>
      </c>
      <c r="EM209">
        <v>2</v>
      </c>
      <c r="EN209">
        <v>2007</v>
      </c>
      <c r="EP209" t="s">
        <v>6794</v>
      </c>
      <c r="OI209" t="s">
        <v>7526</v>
      </c>
      <c r="OJ209" t="s">
        <v>7526</v>
      </c>
      <c r="OK209" t="s">
        <v>7526</v>
      </c>
      <c r="OL209" t="s">
        <v>7526</v>
      </c>
      <c r="OM209" t="s">
        <v>7528</v>
      </c>
      <c r="ON209" t="s">
        <v>7529</v>
      </c>
      <c r="OO209" t="s">
        <v>7528</v>
      </c>
      <c r="OP209">
        <v>1</v>
      </c>
      <c r="OQ209" t="s">
        <v>28</v>
      </c>
      <c r="OR209" t="s">
        <v>212</v>
      </c>
      <c r="OS209">
        <v>2007</v>
      </c>
      <c r="OT209">
        <v>7</v>
      </c>
      <c r="OU209">
        <v>1</v>
      </c>
      <c r="OV209">
        <v>7</v>
      </c>
      <c r="OW209">
        <v>1</v>
      </c>
      <c r="OX209">
        <v>0</v>
      </c>
      <c r="OY209">
        <v>35</v>
      </c>
      <c r="QE209" t="s">
        <v>7515</v>
      </c>
      <c r="QF209" t="s">
        <v>7515</v>
      </c>
      <c r="QG209" t="s">
        <v>7515</v>
      </c>
      <c r="QH209" t="s">
        <v>7515</v>
      </c>
      <c r="QI209" t="s">
        <v>7515</v>
      </c>
      <c r="QJ209" t="s">
        <v>7515</v>
      </c>
      <c r="QK209" t="s">
        <v>7516</v>
      </c>
      <c r="RP209">
        <f t="shared" si="6"/>
        <v>2</v>
      </c>
      <c r="RS209">
        <f t="shared" si="7"/>
        <v>2</v>
      </c>
    </row>
    <row r="210" spans="1:487" x14ac:dyDescent="0.3">
      <c r="A210">
        <v>70197</v>
      </c>
      <c r="B210">
        <v>531</v>
      </c>
      <c r="C210">
        <v>0</v>
      </c>
      <c r="D210">
        <v>5</v>
      </c>
      <c r="E210">
        <v>13</v>
      </c>
      <c r="F210">
        <v>92</v>
      </c>
      <c r="G210">
        <v>102</v>
      </c>
      <c r="H210">
        <v>9</v>
      </c>
      <c r="I210" t="s">
        <v>6793</v>
      </c>
      <c r="J210" t="s">
        <v>6793</v>
      </c>
      <c r="O210" t="s">
        <v>6793</v>
      </c>
      <c r="P210" t="s">
        <v>7516</v>
      </c>
      <c r="Q210" t="s">
        <v>7515</v>
      </c>
      <c r="R210" t="s">
        <v>7515</v>
      </c>
      <c r="S210" t="s">
        <v>7515</v>
      </c>
      <c r="T210" t="s">
        <v>7515</v>
      </c>
      <c r="U210" t="s">
        <v>7515</v>
      </c>
      <c r="V210" t="s">
        <v>7515</v>
      </c>
      <c r="W210" t="s">
        <v>7515</v>
      </c>
      <c r="X210" t="s">
        <v>7515</v>
      </c>
      <c r="Y210" t="s">
        <v>7515</v>
      </c>
      <c r="Z210" t="s">
        <v>7515</v>
      </c>
      <c r="AA210" t="s">
        <v>7515</v>
      </c>
      <c r="AB210" t="s">
        <v>7515</v>
      </c>
      <c r="AC210" t="s">
        <v>7515</v>
      </c>
      <c r="AD210" t="s">
        <v>7515</v>
      </c>
      <c r="AE210" t="s">
        <v>7515</v>
      </c>
      <c r="AF210" t="s">
        <v>7515</v>
      </c>
      <c r="AG210" t="s">
        <v>7515</v>
      </c>
      <c r="AH210" t="s">
        <v>7515</v>
      </c>
      <c r="AI210" t="s">
        <v>6796</v>
      </c>
      <c r="AQ210" t="s">
        <v>6985</v>
      </c>
      <c r="AR210" t="s">
        <v>6794</v>
      </c>
      <c r="AS210" t="s">
        <v>6794</v>
      </c>
      <c r="AT210">
        <v>0</v>
      </c>
      <c r="AU210">
        <v>10</v>
      </c>
      <c r="AV210" t="s">
        <v>6988</v>
      </c>
      <c r="AW210" t="s">
        <v>6793</v>
      </c>
      <c r="AX210" t="s">
        <v>6793</v>
      </c>
      <c r="AY210" t="s">
        <v>6813</v>
      </c>
      <c r="AZ210" t="s">
        <v>7531</v>
      </c>
      <c r="BA210" t="s">
        <v>6991</v>
      </c>
      <c r="BC210" t="s">
        <v>6793</v>
      </c>
      <c r="BD210" t="s">
        <v>6793</v>
      </c>
      <c r="BE210" t="s">
        <v>6793</v>
      </c>
      <c r="BF210" t="s">
        <v>6793</v>
      </c>
      <c r="BG210" t="s">
        <v>6793</v>
      </c>
      <c r="BH210" t="s">
        <v>6794</v>
      </c>
      <c r="BI210" t="s">
        <v>6794</v>
      </c>
      <c r="BJ210" t="s">
        <v>6794</v>
      </c>
      <c r="BK210" t="s">
        <v>6793</v>
      </c>
      <c r="BL210" t="s">
        <v>6794</v>
      </c>
      <c r="BM210" t="s">
        <v>7027</v>
      </c>
      <c r="BN210" t="s">
        <v>7024</v>
      </c>
      <c r="BO210" t="s">
        <v>6794</v>
      </c>
      <c r="BQ210" t="s">
        <v>7547</v>
      </c>
      <c r="BR210" t="s">
        <v>6</v>
      </c>
      <c r="BS210" t="s">
        <v>7519</v>
      </c>
      <c r="BT210" t="s">
        <v>6</v>
      </c>
      <c r="BU210" t="s">
        <v>7559</v>
      </c>
      <c r="BV210" t="s">
        <v>7535</v>
      </c>
      <c r="BW210" t="s">
        <v>7516</v>
      </c>
      <c r="BX210" t="s">
        <v>7515</v>
      </c>
      <c r="BY210" t="s">
        <v>7515</v>
      </c>
      <c r="BZ210" t="s">
        <v>7515</v>
      </c>
      <c r="CA210" t="s">
        <v>7515</v>
      </c>
      <c r="CB210" t="s">
        <v>7515</v>
      </c>
      <c r="CC210" t="s">
        <v>7515</v>
      </c>
      <c r="CD210" t="s">
        <v>7515</v>
      </c>
      <c r="CE210" t="s">
        <v>7515</v>
      </c>
      <c r="CF210" t="s">
        <v>7515</v>
      </c>
      <c r="CG210" t="s">
        <v>7515</v>
      </c>
      <c r="CH210" t="s">
        <v>7515</v>
      </c>
      <c r="CI210" t="s">
        <v>6794</v>
      </c>
      <c r="CJ210" t="s">
        <v>6794</v>
      </c>
      <c r="CO210" t="s">
        <v>6793</v>
      </c>
      <c r="CP210" t="s">
        <v>6793</v>
      </c>
      <c r="CQ210" t="s">
        <v>6794</v>
      </c>
      <c r="CR210" t="s">
        <v>6966</v>
      </c>
      <c r="CS210" t="s">
        <v>6793</v>
      </c>
      <c r="CT210" t="s">
        <v>6793</v>
      </c>
      <c r="CU210" t="s">
        <v>6794</v>
      </c>
      <c r="CV210" t="s">
        <v>6793</v>
      </c>
      <c r="CW210" t="s">
        <v>6793</v>
      </c>
      <c r="CX210" t="s">
        <v>7520</v>
      </c>
      <c r="CY210" t="s">
        <v>7521</v>
      </c>
      <c r="CZ210" t="s">
        <v>7522</v>
      </c>
      <c r="DA210" t="s">
        <v>6793</v>
      </c>
      <c r="DB210">
        <v>2</v>
      </c>
      <c r="DC210">
        <v>4</v>
      </c>
      <c r="DD210">
        <v>2</v>
      </c>
      <c r="DE210" t="s">
        <v>6793</v>
      </c>
      <c r="DF210">
        <v>1</v>
      </c>
      <c r="DG210" t="s">
        <v>7558</v>
      </c>
      <c r="DH210">
        <v>2007</v>
      </c>
      <c r="DI210" t="s">
        <v>7577</v>
      </c>
      <c r="DJ210" t="s">
        <v>7590</v>
      </c>
      <c r="DK210">
        <v>2007</v>
      </c>
      <c r="EA210">
        <v>10</v>
      </c>
      <c r="EC210">
        <v>7</v>
      </c>
      <c r="ED210">
        <v>1</v>
      </c>
      <c r="EE210">
        <v>2</v>
      </c>
      <c r="EF210">
        <v>0</v>
      </c>
      <c r="EG210">
        <v>0</v>
      </c>
      <c r="EH210">
        <v>0</v>
      </c>
      <c r="EI210">
        <v>0</v>
      </c>
      <c r="EJ210" t="s">
        <v>6794</v>
      </c>
      <c r="EP210" t="s">
        <v>6794</v>
      </c>
      <c r="OI210" t="s">
        <v>7527</v>
      </c>
      <c r="OJ210" t="s">
        <v>7526</v>
      </c>
      <c r="OK210" t="s">
        <v>7526</v>
      </c>
      <c r="OL210" t="s">
        <v>7526</v>
      </c>
      <c r="OM210" t="s">
        <v>7528</v>
      </c>
      <c r="ON210" t="s">
        <v>7529</v>
      </c>
      <c r="OO210" t="s">
        <v>7528</v>
      </c>
      <c r="OP210">
        <v>1</v>
      </c>
      <c r="OQ210" t="s">
        <v>28</v>
      </c>
      <c r="OR210" t="s">
        <v>212</v>
      </c>
      <c r="OS210">
        <v>2007</v>
      </c>
      <c r="OT210">
        <v>12</v>
      </c>
      <c r="OU210">
        <v>1</v>
      </c>
      <c r="OV210">
        <v>12</v>
      </c>
      <c r="OW210">
        <v>1</v>
      </c>
      <c r="OX210">
        <v>0</v>
      </c>
      <c r="OY210">
        <v>35</v>
      </c>
      <c r="QE210" t="s">
        <v>7516</v>
      </c>
      <c r="QF210" t="s">
        <v>7515</v>
      </c>
      <c r="QG210" t="s">
        <v>7515</v>
      </c>
      <c r="QH210" t="s">
        <v>7515</v>
      </c>
      <c r="QI210" t="s">
        <v>7515</v>
      </c>
      <c r="QJ210" t="s">
        <v>7515</v>
      </c>
      <c r="QK210" t="s">
        <v>7515</v>
      </c>
      <c r="RP210">
        <f t="shared" si="6"/>
        <v>4</v>
      </c>
      <c r="RS210">
        <f t="shared" si="7"/>
        <v>6</v>
      </c>
    </row>
    <row r="211" spans="1:487" x14ac:dyDescent="0.3">
      <c r="A211">
        <v>70198</v>
      </c>
      <c r="B211">
        <v>532</v>
      </c>
      <c r="C211">
        <v>0</v>
      </c>
      <c r="D211">
        <v>5</v>
      </c>
      <c r="E211">
        <v>15</v>
      </c>
      <c r="F211">
        <v>89</v>
      </c>
      <c r="G211">
        <v>102</v>
      </c>
      <c r="H211">
        <v>9</v>
      </c>
      <c r="I211" t="s">
        <v>6793</v>
      </c>
      <c r="J211" t="s">
        <v>6793</v>
      </c>
      <c r="O211" t="s">
        <v>6793</v>
      </c>
      <c r="P211" t="s">
        <v>7515</v>
      </c>
      <c r="Q211" t="s">
        <v>7516</v>
      </c>
      <c r="R211" t="s">
        <v>7515</v>
      </c>
      <c r="S211" t="s">
        <v>7515</v>
      </c>
      <c r="T211" t="s">
        <v>7515</v>
      </c>
      <c r="U211" t="s">
        <v>7515</v>
      </c>
      <c r="V211" t="s">
        <v>7515</v>
      </c>
      <c r="W211" t="s">
        <v>7515</v>
      </c>
      <c r="X211" t="s">
        <v>7515</v>
      </c>
      <c r="Y211" t="s">
        <v>7515</v>
      </c>
      <c r="Z211" t="s">
        <v>7515</v>
      </c>
      <c r="AA211" t="s">
        <v>7515</v>
      </c>
      <c r="AB211" t="s">
        <v>7515</v>
      </c>
      <c r="AC211" t="s">
        <v>7515</v>
      </c>
      <c r="AD211" t="s">
        <v>7515</v>
      </c>
      <c r="AE211" t="s">
        <v>7515</v>
      </c>
      <c r="AF211" t="s">
        <v>7515</v>
      </c>
      <c r="AG211" t="s">
        <v>7515</v>
      </c>
      <c r="AH211" t="s">
        <v>7515</v>
      </c>
      <c r="AJ211">
        <v>2</v>
      </c>
      <c r="AQ211" t="s">
        <v>6985</v>
      </c>
      <c r="AR211" t="s">
        <v>6793</v>
      </c>
      <c r="AS211" t="s">
        <v>6793</v>
      </c>
      <c r="AT211">
        <v>0</v>
      </c>
      <c r="AU211">
        <v>11</v>
      </c>
      <c r="AV211" t="s">
        <v>6988</v>
      </c>
      <c r="AW211" t="s">
        <v>6793</v>
      </c>
      <c r="AX211" t="s">
        <v>6793</v>
      </c>
      <c r="AY211" t="s">
        <v>6813</v>
      </c>
      <c r="AZ211" t="s">
        <v>7531</v>
      </c>
      <c r="BA211" t="s">
        <v>7518</v>
      </c>
      <c r="BC211" t="s">
        <v>6794</v>
      </c>
      <c r="BD211" t="s">
        <v>6794</v>
      </c>
      <c r="BE211" t="s">
        <v>6794</v>
      </c>
      <c r="BF211" t="s">
        <v>6793</v>
      </c>
      <c r="BG211" t="s">
        <v>6793</v>
      </c>
      <c r="BH211" t="s">
        <v>6794</v>
      </c>
      <c r="BI211" t="s">
        <v>6794</v>
      </c>
      <c r="BJ211" t="s">
        <v>6794</v>
      </c>
      <c r="BK211" t="s">
        <v>6794</v>
      </c>
      <c r="BL211" t="s">
        <v>6794</v>
      </c>
      <c r="BM211" t="s">
        <v>7030</v>
      </c>
      <c r="BN211" t="s">
        <v>7025</v>
      </c>
      <c r="BO211" t="s">
        <v>6794</v>
      </c>
      <c r="BQ211" t="s">
        <v>7547</v>
      </c>
      <c r="BR211" t="s">
        <v>6</v>
      </c>
      <c r="BS211" t="s">
        <v>7533</v>
      </c>
      <c r="BT211" t="s">
        <v>7585</v>
      </c>
      <c r="BU211" t="s">
        <v>7559</v>
      </c>
      <c r="BV211" t="s">
        <v>7561</v>
      </c>
      <c r="BW211" t="s">
        <v>7516</v>
      </c>
      <c r="BX211" t="s">
        <v>7515</v>
      </c>
      <c r="BY211" t="s">
        <v>7515</v>
      </c>
      <c r="BZ211" t="s">
        <v>7515</v>
      </c>
      <c r="CA211" t="s">
        <v>7515</v>
      </c>
      <c r="CB211" t="s">
        <v>7515</v>
      </c>
      <c r="CC211" t="s">
        <v>7515</v>
      </c>
      <c r="CD211" t="s">
        <v>7515</v>
      </c>
      <c r="CE211" t="s">
        <v>7515</v>
      </c>
      <c r="CF211" t="s">
        <v>7515</v>
      </c>
      <c r="CG211" t="s">
        <v>7515</v>
      </c>
      <c r="CH211" t="s">
        <v>7515</v>
      </c>
      <c r="CI211" t="s">
        <v>6793</v>
      </c>
      <c r="CJ211" t="s">
        <v>6793</v>
      </c>
      <c r="CO211" t="s">
        <v>6793</v>
      </c>
      <c r="CP211" t="s">
        <v>6793</v>
      </c>
      <c r="CQ211" t="s">
        <v>6794</v>
      </c>
      <c r="CR211" t="s">
        <v>6793</v>
      </c>
      <c r="CS211" t="s">
        <v>6794</v>
      </c>
      <c r="CT211" t="s">
        <v>6794</v>
      </c>
      <c r="CU211" t="s">
        <v>6794</v>
      </c>
      <c r="CV211" t="s">
        <v>6793</v>
      </c>
      <c r="CW211" t="s">
        <v>6794</v>
      </c>
      <c r="CX211" t="s">
        <v>7520</v>
      </c>
      <c r="CY211" t="s">
        <v>7521</v>
      </c>
      <c r="CZ211" t="s">
        <v>7522</v>
      </c>
      <c r="DA211" t="s">
        <v>6793</v>
      </c>
      <c r="DB211">
        <v>3</v>
      </c>
      <c r="DC211">
        <v>5</v>
      </c>
      <c r="DD211">
        <v>4</v>
      </c>
      <c r="DE211" t="s">
        <v>6794</v>
      </c>
      <c r="EA211">
        <v>6</v>
      </c>
      <c r="EC211">
        <v>3</v>
      </c>
      <c r="ED211">
        <v>1</v>
      </c>
      <c r="EE211">
        <v>0</v>
      </c>
      <c r="EF211">
        <v>0</v>
      </c>
      <c r="EG211">
        <v>2</v>
      </c>
      <c r="EH211">
        <v>0</v>
      </c>
      <c r="EI211">
        <v>0</v>
      </c>
      <c r="EJ211" t="s">
        <v>6794</v>
      </c>
      <c r="EP211" t="s">
        <v>6794</v>
      </c>
      <c r="OI211" t="s">
        <v>7526</v>
      </c>
      <c r="OJ211" t="s">
        <v>7526</v>
      </c>
      <c r="OK211" t="s">
        <v>7526</v>
      </c>
      <c r="OL211" t="s">
        <v>7527</v>
      </c>
      <c r="OM211" t="s">
        <v>7528</v>
      </c>
      <c r="ON211" t="s">
        <v>7529</v>
      </c>
      <c r="OO211" t="s">
        <v>7528</v>
      </c>
      <c r="OP211">
        <v>1</v>
      </c>
      <c r="OQ211" t="s">
        <v>28</v>
      </c>
      <c r="OR211" t="s">
        <v>212</v>
      </c>
      <c r="OS211">
        <v>2006</v>
      </c>
      <c r="OT211">
        <v>4</v>
      </c>
      <c r="OU211">
        <v>2</v>
      </c>
      <c r="OV211">
        <v>4</v>
      </c>
      <c r="OW211">
        <v>1</v>
      </c>
      <c r="OX211">
        <v>0</v>
      </c>
      <c r="OY211">
        <v>70</v>
      </c>
      <c r="QE211">
        <v>-5</v>
      </c>
      <c r="QF211">
        <v>-5</v>
      </c>
      <c r="QG211">
        <v>-5</v>
      </c>
      <c r="QH211">
        <v>-5</v>
      </c>
      <c r="QI211">
        <v>-5</v>
      </c>
      <c r="QJ211">
        <v>-5</v>
      </c>
      <c r="QK211">
        <v>-5</v>
      </c>
      <c r="RP211">
        <f t="shared" si="6"/>
        <v>4</v>
      </c>
      <c r="RS211">
        <f t="shared" si="7"/>
        <v>9</v>
      </c>
    </row>
    <row r="212" spans="1:487" x14ac:dyDescent="0.3">
      <c r="A212">
        <v>70199</v>
      </c>
      <c r="B212">
        <v>533</v>
      </c>
      <c r="C212">
        <v>0</v>
      </c>
      <c r="D212">
        <v>5</v>
      </c>
      <c r="E212">
        <v>10</v>
      </c>
      <c r="F212">
        <v>93</v>
      </c>
      <c r="G212">
        <v>102</v>
      </c>
      <c r="H212">
        <v>3</v>
      </c>
      <c r="I212" t="s">
        <v>6793</v>
      </c>
      <c r="J212" t="s">
        <v>6793</v>
      </c>
      <c r="O212" t="s">
        <v>6793</v>
      </c>
      <c r="P212" t="s">
        <v>7515</v>
      </c>
      <c r="Q212" t="s">
        <v>7516</v>
      </c>
      <c r="R212" t="s">
        <v>7515</v>
      </c>
      <c r="S212" t="s">
        <v>7516</v>
      </c>
      <c r="T212" t="s">
        <v>7515</v>
      </c>
      <c r="U212" t="s">
        <v>7515</v>
      </c>
      <c r="V212" t="s">
        <v>7515</v>
      </c>
      <c r="W212" t="s">
        <v>7515</v>
      </c>
      <c r="X212" t="s">
        <v>7515</v>
      </c>
      <c r="Y212" t="s">
        <v>7515</v>
      </c>
      <c r="Z212" t="s">
        <v>7515</v>
      </c>
      <c r="AA212" t="s">
        <v>7515</v>
      </c>
      <c r="AB212" t="s">
        <v>7515</v>
      </c>
      <c r="AC212" t="s">
        <v>7515</v>
      </c>
      <c r="AD212" t="s">
        <v>7515</v>
      </c>
      <c r="AE212" t="s">
        <v>7515</v>
      </c>
      <c r="AF212" t="s">
        <v>7515</v>
      </c>
      <c r="AG212" t="s">
        <v>7515</v>
      </c>
      <c r="AH212" t="s">
        <v>7515</v>
      </c>
      <c r="AI212" t="s">
        <v>6796</v>
      </c>
      <c r="AQ212" t="s">
        <v>6985</v>
      </c>
      <c r="AR212" t="s">
        <v>6793</v>
      </c>
      <c r="AS212" t="s">
        <v>6793</v>
      </c>
      <c r="AT212">
        <v>0</v>
      </c>
      <c r="AU212">
        <v>10</v>
      </c>
      <c r="AV212" t="s">
        <v>6988</v>
      </c>
      <c r="AW212" t="s">
        <v>6793</v>
      </c>
      <c r="AX212" t="s">
        <v>6794</v>
      </c>
      <c r="AY212" t="s">
        <v>6813</v>
      </c>
      <c r="AZ212" t="s">
        <v>6</v>
      </c>
      <c r="BA212" t="s">
        <v>6991</v>
      </c>
      <c r="BC212" t="s">
        <v>6794</v>
      </c>
      <c r="BD212" t="s">
        <v>6794</v>
      </c>
      <c r="BE212" t="s">
        <v>6793</v>
      </c>
      <c r="BF212" t="s">
        <v>6793</v>
      </c>
      <c r="BG212" t="s">
        <v>6794</v>
      </c>
      <c r="BH212" t="s">
        <v>6793</v>
      </c>
      <c r="BI212" t="s">
        <v>6794</v>
      </c>
      <c r="BJ212" t="s">
        <v>6793</v>
      </c>
      <c r="BK212" t="s">
        <v>6794</v>
      </c>
      <c r="BL212" t="s">
        <v>6794</v>
      </c>
      <c r="BM212" t="s">
        <v>7021</v>
      </c>
      <c r="BN212" t="s">
        <v>7024</v>
      </c>
      <c r="BO212" t="s">
        <v>6794</v>
      </c>
      <c r="BQ212" t="s">
        <v>7547</v>
      </c>
      <c r="BR212" t="s">
        <v>6</v>
      </c>
      <c r="BS212" t="s">
        <v>7533</v>
      </c>
      <c r="BT212" t="s">
        <v>6</v>
      </c>
      <c r="BU212" t="s">
        <v>7021</v>
      </c>
      <c r="BV212" t="s">
        <v>7561</v>
      </c>
      <c r="BW212" t="s">
        <v>7515</v>
      </c>
      <c r="BX212" t="s">
        <v>7515</v>
      </c>
      <c r="BY212" t="s">
        <v>7515</v>
      </c>
      <c r="BZ212" t="s">
        <v>7515</v>
      </c>
      <c r="CA212" t="s">
        <v>7515</v>
      </c>
      <c r="CB212" t="s">
        <v>7515</v>
      </c>
      <c r="CC212" t="s">
        <v>7515</v>
      </c>
      <c r="CD212" t="s">
        <v>7516</v>
      </c>
      <c r="CE212" t="s">
        <v>7515</v>
      </c>
      <c r="CF212" t="s">
        <v>7515</v>
      </c>
      <c r="CG212" t="s">
        <v>7515</v>
      </c>
      <c r="CH212" t="s">
        <v>7515</v>
      </c>
      <c r="CI212" t="s">
        <v>6793</v>
      </c>
      <c r="CJ212" t="s">
        <v>6793</v>
      </c>
      <c r="CO212" t="s">
        <v>6793</v>
      </c>
      <c r="CP212" t="s">
        <v>6793</v>
      </c>
      <c r="CQ212" t="s">
        <v>6794</v>
      </c>
      <c r="CR212" t="s">
        <v>6793</v>
      </c>
      <c r="CS212" t="s">
        <v>6794</v>
      </c>
      <c r="CT212" t="s">
        <v>6794</v>
      </c>
      <c r="CU212" t="s">
        <v>6794</v>
      </c>
      <c r="CV212" t="s">
        <v>6793</v>
      </c>
      <c r="CW212" t="s">
        <v>6794</v>
      </c>
      <c r="CX212" t="s">
        <v>7520</v>
      </c>
      <c r="CY212" t="s">
        <v>7521</v>
      </c>
      <c r="CZ212" t="s">
        <v>7522</v>
      </c>
      <c r="DA212" t="s">
        <v>6793</v>
      </c>
      <c r="DB212">
        <v>2</v>
      </c>
      <c r="DC212">
        <v>3</v>
      </c>
      <c r="DD212">
        <v>3</v>
      </c>
      <c r="DE212" t="s">
        <v>6793</v>
      </c>
      <c r="DF212">
        <v>1</v>
      </c>
      <c r="DG212" t="s">
        <v>7597</v>
      </c>
      <c r="DH212">
        <v>2007</v>
      </c>
      <c r="DI212" t="s">
        <v>7557</v>
      </c>
      <c r="DJ212" t="s">
        <v>7591</v>
      </c>
      <c r="DK212">
        <v>2007</v>
      </c>
      <c r="EA212">
        <v>1</v>
      </c>
      <c r="EB212" t="s">
        <v>7567</v>
      </c>
      <c r="EJ212" t="s">
        <v>6794</v>
      </c>
      <c r="EP212" t="s">
        <v>6793</v>
      </c>
      <c r="KM212" t="s">
        <v>7524</v>
      </c>
      <c r="KN212" t="s">
        <v>7572</v>
      </c>
      <c r="KO212">
        <v>2007</v>
      </c>
      <c r="KS212" t="s">
        <v>6793</v>
      </c>
      <c r="OI212" t="s">
        <v>7526</v>
      </c>
      <c r="OJ212" t="s">
        <v>7526</v>
      </c>
      <c r="OK212" t="s">
        <v>7527</v>
      </c>
      <c r="OL212" t="s">
        <v>7527</v>
      </c>
      <c r="OM212" t="s">
        <v>7528</v>
      </c>
      <c r="ON212" t="s">
        <v>7529</v>
      </c>
      <c r="OO212" t="s">
        <v>7528</v>
      </c>
      <c r="OP212">
        <v>1</v>
      </c>
      <c r="OQ212" t="s">
        <v>28</v>
      </c>
      <c r="OR212" t="s">
        <v>7549</v>
      </c>
      <c r="OS212">
        <v>2007</v>
      </c>
      <c r="OT212">
        <v>11</v>
      </c>
      <c r="OU212">
        <v>1</v>
      </c>
      <c r="OV212">
        <v>11</v>
      </c>
      <c r="OW212">
        <v>1</v>
      </c>
      <c r="OX212">
        <v>0</v>
      </c>
      <c r="OY212">
        <v>35</v>
      </c>
      <c r="OZ212" t="s">
        <v>7515</v>
      </c>
      <c r="PA212" t="s">
        <v>7515</v>
      </c>
      <c r="PB212" t="s">
        <v>7515</v>
      </c>
      <c r="PC212" t="s">
        <v>7515</v>
      </c>
      <c r="PD212" t="s">
        <v>7515</v>
      </c>
      <c r="PE212" t="s">
        <v>7515</v>
      </c>
      <c r="PF212" t="s">
        <v>7515</v>
      </c>
      <c r="PG212" t="s">
        <v>7515</v>
      </c>
      <c r="PH212" t="s">
        <v>7515</v>
      </c>
      <c r="PI212" t="s">
        <v>7515</v>
      </c>
      <c r="PJ212" t="s">
        <v>7515</v>
      </c>
      <c r="PK212" t="s">
        <v>7515</v>
      </c>
      <c r="PL212" t="s">
        <v>7515</v>
      </c>
      <c r="PM212" t="s">
        <v>7515</v>
      </c>
      <c r="PN212" t="s">
        <v>7515</v>
      </c>
      <c r="PO212" t="s">
        <v>7515</v>
      </c>
      <c r="PP212" t="s">
        <v>7515</v>
      </c>
      <c r="PQ212" t="s">
        <v>7515</v>
      </c>
      <c r="PR212" t="s">
        <v>7515</v>
      </c>
      <c r="PS212" t="s">
        <v>7515</v>
      </c>
      <c r="PT212" t="s">
        <v>7516</v>
      </c>
      <c r="PU212" t="s">
        <v>7515</v>
      </c>
      <c r="PV212" t="s">
        <v>7515</v>
      </c>
      <c r="PW212" t="s">
        <v>7515</v>
      </c>
      <c r="PX212" t="s">
        <v>7515</v>
      </c>
      <c r="PY212" t="s">
        <v>7515</v>
      </c>
      <c r="PZ212" t="s">
        <v>7515</v>
      </c>
      <c r="QA212" t="s">
        <v>7515</v>
      </c>
      <c r="QB212" t="s">
        <v>7515</v>
      </c>
      <c r="QC212" t="s">
        <v>7515</v>
      </c>
      <c r="QE212" t="s">
        <v>7515</v>
      </c>
      <c r="QF212" t="s">
        <v>7515</v>
      </c>
      <c r="QG212" t="s">
        <v>7515</v>
      </c>
      <c r="QH212" t="s">
        <v>7515</v>
      </c>
      <c r="QI212" t="s">
        <v>7515</v>
      </c>
      <c r="QJ212" t="s">
        <v>7515</v>
      </c>
      <c r="QK212" t="s">
        <v>7516</v>
      </c>
      <c r="RP212">
        <f t="shared" si="6"/>
        <v>4</v>
      </c>
      <c r="RS212">
        <f t="shared" si="7"/>
        <v>1</v>
      </c>
    </row>
    <row r="213" spans="1:487" x14ac:dyDescent="0.3">
      <c r="A213">
        <v>70200</v>
      </c>
      <c r="B213">
        <v>534</v>
      </c>
      <c r="C213">
        <v>0</v>
      </c>
      <c r="D213">
        <v>5</v>
      </c>
      <c r="E213">
        <v>11</v>
      </c>
      <c r="F213">
        <v>87</v>
      </c>
      <c r="G213">
        <v>102</v>
      </c>
      <c r="H213">
        <v>16</v>
      </c>
      <c r="I213" t="s">
        <v>6793</v>
      </c>
      <c r="J213" t="s">
        <v>6793</v>
      </c>
      <c r="O213" t="s">
        <v>6793</v>
      </c>
      <c r="P213" t="s">
        <v>7515</v>
      </c>
      <c r="Q213" t="s">
        <v>7516</v>
      </c>
      <c r="R213" t="s">
        <v>7515</v>
      </c>
      <c r="S213" t="s">
        <v>7515</v>
      </c>
      <c r="T213" t="s">
        <v>7515</v>
      </c>
      <c r="U213" t="s">
        <v>7515</v>
      </c>
      <c r="V213" t="s">
        <v>7515</v>
      </c>
      <c r="W213" t="s">
        <v>7515</v>
      </c>
      <c r="X213" t="s">
        <v>7515</v>
      </c>
      <c r="Y213" t="s">
        <v>7515</v>
      </c>
      <c r="Z213" t="s">
        <v>7515</v>
      </c>
      <c r="AA213" t="s">
        <v>7515</v>
      </c>
      <c r="AB213" t="s">
        <v>7515</v>
      </c>
      <c r="AC213" t="s">
        <v>7515</v>
      </c>
      <c r="AD213" t="s">
        <v>7515</v>
      </c>
      <c r="AE213" t="s">
        <v>7515</v>
      </c>
      <c r="AF213" t="s">
        <v>7515</v>
      </c>
      <c r="AG213" t="s">
        <v>7516</v>
      </c>
      <c r="AH213" t="s">
        <v>7515</v>
      </c>
      <c r="AI213" t="s">
        <v>7517</v>
      </c>
      <c r="AL213">
        <v>0</v>
      </c>
      <c r="AM213">
        <v>10</v>
      </c>
      <c r="AN213" t="s">
        <v>6845</v>
      </c>
      <c r="AQ213" t="s">
        <v>6993</v>
      </c>
      <c r="AR213" t="s">
        <v>6794</v>
      </c>
      <c r="AS213" t="s">
        <v>6794</v>
      </c>
      <c r="AT213">
        <v>0</v>
      </c>
      <c r="AU213">
        <v>15</v>
      </c>
      <c r="AV213" t="s">
        <v>7568</v>
      </c>
      <c r="AW213" t="s">
        <v>6794</v>
      </c>
      <c r="AX213" t="s">
        <v>6794</v>
      </c>
      <c r="AY213" t="s">
        <v>6813</v>
      </c>
      <c r="AZ213" t="s">
        <v>7562</v>
      </c>
      <c r="BA213" t="s">
        <v>6991</v>
      </c>
      <c r="BC213" t="s">
        <v>6793</v>
      </c>
      <c r="BD213" t="s">
        <v>6794</v>
      </c>
      <c r="BE213" t="s">
        <v>6793</v>
      </c>
      <c r="BF213" t="s">
        <v>6794</v>
      </c>
      <c r="BH213" t="s">
        <v>6793</v>
      </c>
      <c r="BI213" t="s">
        <v>6793</v>
      </c>
      <c r="BJ213" t="s">
        <v>6794</v>
      </c>
      <c r="BK213" t="s">
        <v>6793</v>
      </c>
      <c r="BL213" t="s">
        <v>6794</v>
      </c>
      <c r="BM213" t="s">
        <v>7029</v>
      </c>
      <c r="BN213" t="s">
        <v>7021</v>
      </c>
      <c r="BO213" t="s">
        <v>6794</v>
      </c>
      <c r="BQ213">
        <v>100</v>
      </c>
      <c r="BR213">
        <v>50</v>
      </c>
      <c r="BS213" t="s">
        <v>7533</v>
      </c>
      <c r="BT213" t="s">
        <v>6</v>
      </c>
      <c r="BU213" t="s">
        <v>7029</v>
      </c>
      <c r="BV213" t="s">
        <v>7561</v>
      </c>
      <c r="BW213" t="s">
        <v>7515</v>
      </c>
      <c r="BX213" t="s">
        <v>7516</v>
      </c>
      <c r="BY213" t="s">
        <v>7515</v>
      </c>
      <c r="BZ213" t="s">
        <v>7515</v>
      </c>
      <c r="CA213" t="s">
        <v>7515</v>
      </c>
      <c r="CB213" t="s">
        <v>7515</v>
      </c>
      <c r="CC213" t="s">
        <v>7515</v>
      </c>
      <c r="CD213" t="s">
        <v>7515</v>
      </c>
      <c r="CE213" t="s">
        <v>7515</v>
      </c>
      <c r="CF213" t="s">
        <v>7515</v>
      </c>
      <c r="CG213" t="s">
        <v>7515</v>
      </c>
      <c r="CH213" t="s">
        <v>7515</v>
      </c>
      <c r="CI213" t="s">
        <v>6794</v>
      </c>
      <c r="CJ213" t="s">
        <v>6794</v>
      </c>
      <c r="CO213" t="s">
        <v>6793</v>
      </c>
      <c r="CP213" t="s">
        <v>6793</v>
      </c>
      <c r="CQ213" t="s">
        <v>6794</v>
      </c>
      <c r="CR213" t="s">
        <v>6793</v>
      </c>
      <c r="CS213" t="s">
        <v>6793</v>
      </c>
      <c r="CT213" t="s">
        <v>6793</v>
      </c>
      <c r="CU213" t="s">
        <v>6794</v>
      </c>
      <c r="CV213" t="s">
        <v>6793</v>
      </c>
      <c r="CW213" t="s">
        <v>6794</v>
      </c>
      <c r="CX213" t="s">
        <v>7520</v>
      </c>
      <c r="CY213" t="s">
        <v>7521</v>
      </c>
      <c r="CZ213" t="s">
        <v>7522</v>
      </c>
      <c r="DA213" t="s">
        <v>6793</v>
      </c>
      <c r="DB213">
        <v>4</v>
      </c>
      <c r="DC213">
        <v>4</v>
      </c>
      <c r="DD213">
        <v>4</v>
      </c>
      <c r="DE213" t="s">
        <v>6794</v>
      </c>
      <c r="EA213">
        <v>3</v>
      </c>
      <c r="EC213">
        <v>0</v>
      </c>
      <c r="ED213">
        <v>0</v>
      </c>
      <c r="EE213">
        <v>1</v>
      </c>
      <c r="EF213">
        <v>0</v>
      </c>
      <c r="EG213">
        <v>1</v>
      </c>
      <c r="EH213">
        <v>1</v>
      </c>
      <c r="EI213">
        <v>0</v>
      </c>
      <c r="EJ213" t="s">
        <v>6794</v>
      </c>
      <c r="EP213" t="s">
        <v>6794</v>
      </c>
      <c r="OI213" t="s">
        <v>7526</v>
      </c>
      <c r="OJ213" t="s">
        <v>7526</v>
      </c>
      <c r="OK213" t="s">
        <v>7526</v>
      </c>
      <c r="OL213" t="s">
        <v>7526</v>
      </c>
      <c r="OM213" t="s">
        <v>7528</v>
      </c>
      <c r="ON213" t="s">
        <v>7539</v>
      </c>
      <c r="OO213" t="s">
        <v>7528</v>
      </c>
      <c r="OP213">
        <v>1</v>
      </c>
      <c r="OQ213" t="s">
        <v>28</v>
      </c>
      <c r="OR213" t="s">
        <v>265</v>
      </c>
      <c r="OS213">
        <v>2007</v>
      </c>
      <c r="OT213">
        <v>11</v>
      </c>
      <c r="OU213">
        <v>1</v>
      </c>
      <c r="OV213">
        <v>11</v>
      </c>
      <c r="OW213">
        <v>0</v>
      </c>
      <c r="OX213">
        <v>1</v>
      </c>
      <c r="OY213">
        <v>35</v>
      </c>
      <c r="QE213" t="s">
        <v>7515</v>
      </c>
      <c r="QF213" t="s">
        <v>7515</v>
      </c>
      <c r="QG213" t="s">
        <v>7515</v>
      </c>
      <c r="QH213" t="s">
        <v>7515</v>
      </c>
      <c r="QI213" t="s">
        <v>7515</v>
      </c>
      <c r="QJ213" t="s">
        <v>7515</v>
      </c>
      <c r="QK213" t="s">
        <v>7516</v>
      </c>
      <c r="RP213">
        <f t="shared" si="6"/>
        <v>3</v>
      </c>
      <c r="RS213">
        <f t="shared" si="7"/>
        <v>8</v>
      </c>
    </row>
    <row r="214" spans="1:487" x14ac:dyDescent="0.3">
      <c r="A214">
        <v>70201</v>
      </c>
      <c r="B214">
        <v>537</v>
      </c>
      <c r="C214">
        <v>0</v>
      </c>
      <c r="D214">
        <v>5</v>
      </c>
      <c r="E214">
        <v>17</v>
      </c>
      <c r="F214">
        <v>88</v>
      </c>
      <c r="G214">
        <v>102</v>
      </c>
      <c r="H214">
        <v>3</v>
      </c>
      <c r="I214" t="s">
        <v>6793</v>
      </c>
      <c r="J214" t="s">
        <v>6793</v>
      </c>
      <c r="O214" t="s">
        <v>6793</v>
      </c>
      <c r="P214" t="s">
        <v>7516</v>
      </c>
      <c r="Q214" t="s">
        <v>7515</v>
      </c>
      <c r="R214" t="s">
        <v>7515</v>
      </c>
      <c r="S214" t="s">
        <v>7515</v>
      </c>
      <c r="T214" t="s">
        <v>7515</v>
      </c>
      <c r="U214" t="s">
        <v>7515</v>
      </c>
      <c r="V214" t="s">
        <v>7515</v>
      </c>
      <c r="W214" t="s">
        <v>7515</v>
      </c>
      <c r="X214" t="s">
        <v>7515</v>
      </c>
      <c r="Y214" t="s">
        <v>7515</v>
      </c>
      <c r="Z214" t="s">
        <v>7515</v>
      </c>
      <c r="AA214" t="s">
        <v>7515</v>
      </c>
      <c r="AB214" t="s">
        <v>7515</v>
      </c>
      <c r="AC214" t="s">
        <v>7515</v>
      </c>
      <c r="AD214" t="s">
        <v>7515</v>
      </c>
      <c r="AE214" t="s">
        <v>7515</v>
      </c>
      <c r="AF214" t="s">
        <v>7515</v>
      </c>
      <c r="AG214" t="s">
        <v>7515</v>
      </c>
      <c r="AH214" t="s">
        <v>7515</v>
      </c>
      <c r="AI214" t="s">
        <v>6796</v>
      </c>
      <c r="AQ214" t="s">
        <v>6985</v>
      </c>
      <c r="AR214" t="s">
        <v>6793</v>
      </c>
      <c r="AS214" t="s">
        <v>6794</v>
      </c>
      <c r="AT214" t="s">
        <v>6</v>
      </c>
      <c r="AU214" t="s">
        <v>6</v>
      </c>
      <c r="AV214" t="s">
        <v>6992</v>
      </c>
      <c r="AW214" t="s">
        <v>6966</v>
      </c>
      <c r="AX214" t="s">
        <v>6793</v>
      </c>
      <c r="AY214" t="s">
        <v>6813</v>
      </c>
      <c r="AZ214" t="s">
        <v>7531</v>
      </c>
      <c r="BA214" t="s">
        <v>7553</v>
      </c>
      <c r="BC214" t="s">
        <v>6793</v>
      </c>
      <c r="BD214" t="s">
        <v>6794</v>
      </c>
      <c r="BE214" t="s">
        <v>6793</v>
      </c>
      <c r="BF214" t="s">
        <v>6793</v>
      </c>
      <c r="BG214" t="s">
        <v>6794</v>
      </c>
      <c r="BH214" t="s">
        <v>6793</v>
      </c>
      <c r="BI214" t="s">
        <v>6793</v>
      </c>
      <c r="BJ214" t="s">
        <v>6794</v>
      </c>
      <c r="BK214" t="s">
        <v>6794</v>
      </c>
      <c r="BL214" t="s">
        <v>6794</v>
      </c>
      <c r="BM214" t="s">
        <v>7022</v>
      </c>
      <c r="BN214" t="s">
        <v>7565</v>
      </c>
      <c r="BO214" t="s">
        <v>6794</v>
      </c>
      <c r="BQ214" t="s">
        <v>7547</v>
      </c>
      <c r="BR214" t="s">
        <v>6</v>
      </c>
      <c r="BS214" t="s">
        <v>7533</v>
      </c>
      <c r="BT214" t="s">
        <v>6</v>
      </c>
      <c r="BU214" t="s">
        <v>7559</v>
      </c>
      <c r="BV214">
        <v>10</v>
      </c>
      <c r="BW214" t="s">
        <v>7516</v>
      </c>
      <c r="BX214" t="s">
        <v>7515</v>
      </c>
      <c r="BY214" t="s">
        <v>7515</v>
      </c>
      <c r="BZ214" t="s">
        <v>7515</v>
      </c>
      <c r="CA214" t="s">
        <v>7515</v>
      </c>
      <c r="CB214" t="s">
        <v>7515</v>
      </c>
      <c r="CC214" t="s">
        <v>7515</v>
      </c>
      <c r="CD214" t="s">
        <v>7515</v>
      </c>
      <c r="CE214" t="s">
        <v>7515</v>
      </c>
      <c r="CF214" t="s">
        <v>7515</v>
      </c>
      <c r="CG214" t="s">
        <v>7515</v>
      </c>
      <c r="CH214" t="s">
        <v>7515</v>
      </c>
      <c r="CI214" t="s">
        <v>6793</v>
      </c>
      <c r="CJ214" t="s">
        <v>6794</v>
      </c>
      <c r="CK214" t="s">
        <v>7579</v>
      </c>
      <c r="CL214" t="s">
        <v>7580</v>
      </c>
      <c r="CM214" t="s">
        <v>7581</v>
      </c>
      <c r="CN214" t="s">
        <v>7566</v>
      </c>
      <c r="CO214" t="s">
        <v>6794</v>
      </c>
      <c r="CP214" t="s">
        <v>6793</v>
      </c>
      <c r="CQ214" t="s">
        <v>6794</v>
      </c>
      <c r="CR214" t="s">
        <v>6794</v>
      </c>
      <c r="CS214" t="s">
        <v>6794</v>
      </c>
      <c r="CT214" t="s">
        <v>6794</v>
      </c>
      <c r="CU214" t="s">
        <v>6794</v>
      </c>
      <c r="CV214" t="s">
        <v>6794</v>
      </c>
      <c r="CW214" t="s">
        <v>6794</v>
      </c>
      <c r="CX214" t="s">
        <v>7520</v>
      </c>
      <c r="CY214" t="s">
        <v>7521</v>
      </c>
      <c r="CZ214" t="s">
        <v>7587</v>
      </c>
      <c r="DA214" t="s">
        <v>6793</v>
      </c>
      <c r="DB214">
        <v>2</v>
      </c>
      <c r="DC214">
        <v>3</v>
      </c>
      <c r="DD214">
        <v>2</v>
      </c>
      <c r="DE214" t="s">
        <v>6794</v>
      </c>
      <c r="EA214">
        <v>2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2</v>
      </c>
      <c r="EI214">
        <v>0</v>
      </c>
      <c r="EJ214" t="s">
        <v>6793</v>
      </c>
      <c r="EK214" t="s">
        <v>7573</v>
      </c>
      <c r="EM214">
        <v>1</v>
      </c>
      <c r="EN214" t="s">
        <v>6</v>
      </c>
      <c r="EP214" t="s">
        <v>6794</v>
      </c>
      <c r="OI214" t="s">
        <v>6757</v>
      </c>
      <c r="OJ214" t="s">
        <v>7527</v>
      </c>
      <c r="OK214" t="s">
        <v>7527</v>
      </c>
      <c r="OL214" t="s">
        <v>7527</v>
      </c>
      <c r="OM214" t="s">
        <v>6757</v>
      </c>
      <c r="ON214" t="s">
        <v>7539</v>
      </c>
      <c r="OO214" t="s">
        <v>7528</v>
      </c>
      <c r="OP214">
        <v>1</v>
      </c>
      <c r="OQ214" t="s">
        <v>28</v>
      </c>
      <c r="OR214" t="s">
        <v>7549</v>
      </c>
      <c r="OS214">
        <v>2007</v>
      </c>
      <c r="OT214">
        <v>11</v>
      </c>
      <c r="OU214">
        <v>1</v>
      </c>
      <c r="OV214">
        <v>11</v>
      </c>
      <c r="OW214">
        <v>1</v>
      </c>
      <c r="OX214">
        <v>0</v>
      </c>
      <c r="OY214">
        <v>35</v>
      </c>
      <c r="QE214" t="s">
        <v>7515</v>
      </c>
      <c r="QF214" t="s">
        <v>7515</v>
      </c>
      <c r="QG214" t="s">
        <v>7516</v>
      </c>
      <c r="QH214" t="s">
        <v>7515</v>
      </c>
      <c r="QI214" t="s">
        <v>7515</v>
      </c>
      <c r="QJ214" t="s">
        <v>7515</v>
      </c>
      <c r="QK214" t="s">
        <v>7515</v>
      </c>
      <c r="RP214">
        <f t="shared" si="6"/>
        <v>-1</v>
      </c>
      <c r="RS214">
        <f t="shared" si="7"/>
        <v>2</v>
      </c>
    </row>
    <row r="215" spans="1:487" x14ac:dyDescent="0.3">
      <c r="A215">
        <v>70202</v>
      </c>
      <c r="B215">
        <v>538</v>
      </c>
      <c r="C215">
        <v>0</v>
      </c>
      <c r="D215">
        <v>5</v>
      </c>
      <c r="E215">
        <v>21</v>
      </c>
      <c r="F215">
        <v>115</v>
      </c>
      <c r="G215">
        <v>102</v>
      </c>
      <c r="H215">
        <v>9</v>
      </c>
      <c r="I215" t="s">
        <v>6793</v>
      </c>
      <c r="J215" t="s">
        <v>6793</v>
      </c>
      <c r="O215" t="s">
        <v>6793</v>
      </c>
      <c r="P215" t="s">
        <v>7515</v>
      </c>
      <c r="Q215" t="s">
        <v>7515</v>
      </c>
      <c r="R215" t="s">
        <v>7516</v>
      </c>
      <c r="S215" t="s">
        <v>7515</v>
      </c>
      <c r="T215" t="s">
        <v>7515</v>
      </c>
      <c r="U215" t="s">
        <v>7515</v>
      </c>
      <c r="V215" t="s">
        <v>7515</v>
      </c>
      <c r="W215" t="s">
        <v>7515</v>
      </c>
      <c r="X215" t="s">
        <v>7515</v>
      </c>
      <c r="Y215" t="s">
        <v>7515</v>
      </c>
      <c r="Z215" t="s">
        <v>7515</v>
      </c>
      <c r="AA215" t="s">
        <v>7515</v>
      </c>
      <c r="AB215" t="s">
        <v>7515</v>
      </c>
      <c r="AC215" t="s">
        <v>7515</v>
      </c>
      <c r="AD215" t="s">
        <v>7515</v>
      </c>
      <c r="AE215" t="s">
        <v>7516</v>
      </c>
      <c r="AF215" t="s">
        <v>7515</v>
      </c>
      <c r="AG215" t="s">
        <v>7515</v>
      </c>
      <c r="AH215" t="s">
        <v>7515</v>
      </c>
      <c r="AI215" t="s">
        <v>6796</v>
      </c>
      <c r="AQ215" t="s">
        <v>6985</v>
      </c>
      <c r="AR215" t="s">
        <v>6966</v>
      </c>
      <c r="AS215" t="s">
        <v>6794</v>
      </c>
      <c r="AT215">
        <v>0</v>
      </c>
      <c r="AU215">
        <v>4</v>
      </c>
      <c r="AV215" t="s">
        <v>6988</v>
      </c>
      <c r="AW215" t="s">
        <v>6793</v>
      </c>
      <c r="AX215" t="s">
        <v>6793</v>
      </c>
      <c r="AY215" t="s">
        <v>6</v>
      </c>
      <c r="BA215" t="s">
        <v>6991</v>
      </c>
      <c r="BC215" t="s">
        <v>6794</v>
      </c>
      <c r="BD215" t="s">
        <v>6794</v>
      </c>
      <c r="BE215" t="s">
        <v>6793</v>
      </c>
      <c r="BF215" t="s">
        <v>6794</v>
      </c>
      <c r="BG215" t="s">
        <v>6794</v>
      </c>
      <c r="BH215" t="s">
        <v>6794</v>
      </c>
      <c r="BI215" t="s">
        <v>6794</v>
      </c>
      <c r="BJ215" t="s">
        <v>6794</v>
      </c>
      <c r="BK215" t="s">
        <v>6794</v>
      </c>
      <c r="BL215" t="s">
        <v>6794</v>
      </c>
      <c r="BM215" t="s">
        <v>7021</v>
      </c>
      <c r="BN215" t="s">
        <v>7021</v>
      </c>
      <c r="BO215" t="s">
        <v>6794</v>
      </c>
      <c r="BQ215" t="s">
        <v>7547</v>
      </c>
      <c r="BR215">
        <v>50</v>
      </c>
      <c r="BS215" t="s">
        <v>7519</v>
      </c>
      <c r="BT215" t="s">
        <v>6</v>
      </c>
      <c r="BU215" t="s">
        <v>7559</v>
      </c>
      <c r="BV215" t="s">
        <v>7569</v>
      </c>
      <c r="BW215" t="s">
        <v>7515</v>
      </c>
      <c r="BX215" t="s">
        <v>7516</v>
      </c>
      <c r="BY215" t="s">
        <v>7515</v>
      </c>
      <c r="BZ215" t="s">
        <v>7515</v>
      </c>
      <c r="CA215" t="s">
        <v>7515</v>
      </c>
      <c r="CB215" t="s">
        <v>7515</v>
      </c>
      <c r="CC215" t="s">
        <v>7515</v>
      </c>
      <c r="CD215" t="s">
        <v>7515</v>
      </c>
      <c r="CE215" t="s">
        <v>7515</v>
      </c>
      <c r="CF215" t="s">
        <v>7515</v>
      </c>
      <c r="CG215" t="s">
        <v>7515</v>
      </c>
      <c r="CH215" t="s">
        <v>7515</v>
      </c>
      <c r="CI215" t="s">
        <v>6793</v>
      </c>
      <c r="CJ215" t="s">
        <v>6794</v>
      </c>
      <c r="CO215" t="s">
        <v>6793</v>
      </c>
      <c r="CP215" t="s">
        <v>6793</v>
      </c>
      <c r="CQ215" t="s">
        <v>6794</v>
      </c>
      <c r="CR215" t="s">
        <v>6794</v>
      </c>
      <c r="CS215" t="s">
        <v>6794</v>
      </c>
      <c r="CT215" t="s">
        <v>6794</v>
      </c>
      <c r="CU215" t="s">
        <v>6794</v>
      </c>
      <c r="CV215" t="s">
        <v>6793</v>
      </c>
      <c r="CW215" t="s">
        <v>6794</v>
      </c>
      <c r="CX215" t="s">
        <v>7545</v>
      </c>
      <c r="CY215" t="s">
        <v>7608</v>
      </c>
      <c r="CZ215" t="s">
        <v>7587</v>
      </c>
      <c r="DA215" t="s">
        <v>6793</v>
      </c>
      <c r="DB215">
        <v>1</v>
      </c>
      <c r="DC215">
        <v>2</v>
      </c>
      <c r="DD215">
        <v>3</v>
      </c>
      <c r="DE215" t="s">
        <v>6794</v>
      </c>
      <c r="EA215">
        <v>2</v>
      </c>
      <c r="EC215">
        <v>0</v>
      </c>
      <c r="ED215">
        <v>0</v>
      </c>
      <c r="EE215">
        <v>1</v>
      </c>
      <c r="EF215">
        <v>0</v>
      </c>
      <c r="EG215">
        <v>1</v>
      </c>
      <c r="EH215">
        <v>0</v>
      </c>
      <c r="EI215">
        <v>0</v>
      </c>
      <c r="EJ215" t="s">
        <v>6793</v>
      </c>
      <c r="EK215" t="s">
        <v>7573</v>
      </c>
      <c r="EM215">
        <v>2</v>
      </c>
      <c r="EN215">
        <v>2007</v>
      </c>
      <c r="EP215" t="s">
        <v>6793</v>
      </c>
      <c r="IA215" t="s">
        <v>7524</v>
      </c>
      <c r="IB215" t="s">
        <v>6</v>
      </c>
      <c r="IC215" t="s">
        <v>6</v>
      </c>
      <c r="ID215" t="s">
        <v>7552</v>
      </c>
      <c r="IG215" t="s">
        <v>6794</v>
      </c>
      <c r="IH215" t="s">
        <v>6793</v>
      </c>
      <c r="II215" t="s">
        <v>7524</v>
      </c>
      <c r="IJ215" t="s">
        <v>6</v>
      </c>
      <c r="IK215" t="s">
        <v>6</v>
      </c>
      <c r="IL215" t="s">
        <v>7552</v>
      </c>
      <c r="IM215" t="s">
        <v>7526</v>
      </c>
      <c r="IN215" t="s">
        <v>7526</v>
      </c>
      <c r="IO215" t="s">
        <v>6794</v>
      </c>
      <c r="IP215" t="s">
        <v>6793</v>
      </c>
      <c r="NO215" t="s">
        <v>6</v>
      </c>
      <c r="NP215" t="s">
        <v>6</v>
      </c>
      <c r="NQ215" t="s">
        <v>6</v>
      </c>
      <c r="NR215" t="s">
        <v>6</v>
      </c>
      <c r="NU215" t="s">
        <v>6966</v>
      </c>
      <c r="NW215">
        <v>0</v>
      </c>
      <c r="NX215" t="s">
        <v>7515</v>
      </c>
      <c r="NY215" t="s">
        <v>7515</v>
      </c>
      <c r="NZ215" t="s">
        <v>7515</v>
      </c>
      <c r="OA215" t="s">
        <v>7515</v>
      </c>
      <c r="OB215" t="s">
        <v>7515</v>
      </c>
      <c r="OC215" t="s">
        <v>7515</v>
      </c>
      <c r="OD215" t="s">
        <v>7515</v>
      </c>
      <c r="OE215" t="s">
        <v>7516</v>
      </c>
      <c r="OF215" t="s">
        <v>7515</v>
      </c>
      <c r="OG215" t="s">
        <v>7516</v>
      </c>
      <c r="OH215" t="s">
        <v>7515</v>
      </c>
      <c r="OI215" t="s">
        <v>7526</v>
      </c>
      <c r="OJ215" t="s">
        <v>7526</v>
      </c>
      <c r="OL215" t="s">
        <v>7527</v>
      </c>
      <c r="OM215" t="s">
        <v>7528</v>
      </c>
      <c r="ON215" t="s">
        <v>7529</v>
      </c>
      <c r="OO215" t="s">
        <v>7528</v>
      </c>
      <c r="OP215">
        <v>1</v>
      </c>
      <c r="OQ215" t="s">
        <v>28</v>
      </c>
      <c r="OR215" t="s">
        <v>212</v>
      </c>
      <c r="OS215">
        <v>2007</v>
      </c>
      <c r="OT215">
        <v>2</v>
      </c>
      <c r="OU215">
        <v>1</v>
      </c>
      <c r="OV215">
        <v>2</v>
      </c>
      <c r="OW215">
        <v>1</v>
      </c>
      <c r="OX215">
        <v>0</v>
      </c>
      <c r="OY215">
        <v>35</v>
      </c>
      <c r="OZ215" t="s">
        <v>7516</v>
      </c>
      <c r="PA215" t="s">
        <v>7515</v>
      </c>
      <c r="PB215" t="s">
        <v>7515</v>
      </c>
      <c r="PC215" t="s">
        <v>7515</v>
      </c>
      <c r="PD215" t="s">
        <v>7515</v>
      </c>
      <c r="PE215" t="s">
        <v>7515</v>
      </c>
      <c r="PF215" t="s">
        <v>7515</v>
      </c>
      <c r="PG215" t="s">
        <v>7515</v>
      </c>
      <c r="PH215" t="s">
        <v>7515</v>
      </c>
      <c r="PI215" t="s">
        <v>7515</v>
      </c>
      <c r="PJ215" t="s">
        <v>7515</v>
      </c>
      <c r="PK215" t="s">
        <v>7515</v>
      </c>
      <c r="PL215" t="s">
        <v>7516</v>
      </c>
      <c r="PM215" t="s">
        <v>7516</v>
      </c>
      <c r="PN215" t="s">
        <v>7515</v>
      </c>
      <c r="PO215" t="s">
        <v>7515</v>
      </c>
      <c r="PP215" t="s">
        <v>7515</v>
      </c>
      <c r="PQ215" t="s">
        <v>7515</v>
      </c>
      <c r="PR215" t="s">
        <v>7515</v>
      </c>
      <c r="PS215" t="s">
        <v>7515</v>
      </c>
      <c r="PT215" t="s">
        <v>7515</v>
      </c>
      <c r="PU215" t="s">
        <v>7515</v>
      </c>
      <c r="PV215" t="s">
        <v>7515</v>
      </c>
      <c r="PW215" t="s">
        <v>7515</v>
      </c>
      <c r="PX215" t="s">
        <v>7515</v>
      </c>
      <c r="PY215" t="s">
        <v>7515</v>
      </c>
      <c r="PZ215" t="s">
        <v>7515</v>
      </c>
      <c r="QA215" t="s">
        <v>7515</v>
      </c>
      <c r="QB215" t="s">
        <v>7515</v>
      </c>
      <c r="QC215" t="s">
        <v>7515</v>
      </c>
      <c r="QE215" t="s">
        <v>7515</v>
      </c>
      <c r="QF215" t="s">
        <v>7515</v>
      </c>
      <c r="QG215" t="s">
        <v>7515</v>
      </c>
      <c r="QH215" t="s">
        <v>7515</v>
      </c>
      <c r="QI215" t="s">
        <v>7515</v>
      </c>
      <c r="QJ215" t="s">
        <v>7515</v>
      </c>
      <c r="QK215" t="s">
        <v>7516</v>
      </c>
      <c r="QW215" t="s">
        <v>7530</v>
      </c>
      <c r="QX215" t="s">
        <v>7530</v>
      </c>
      <c r="RP215">
        <f t="shared" si="6"/>
        <v>6</v>
      </c>
      <c r="RS215">
        <f t="shared" si="7"/>
        <v>1</v>
      </c>
    </row>
    <row r="216" spans="1:487" x14ac:dyDescent="0.3">
      <c r="A216">
        <v>70203</v>
      </c>
      <c r="B216">
        <v>540</v>
      </c>
      <c r="C216">
        <v>0</v>
      </c>
      <c r="D216">
        <v>5</v>
      </c>
      <c r="E216">
        <v>17</v>
      </c>
      <c r="F216">
        <v>99</v>
      </c>
      <c r="G216">
        <v>102</v>
      </c>
      <c r="H216">
        <v>4</v>
      </c>
      <c r="I216" t="s">
        <v>6793</v>
      </c>
      <c r="J216" t="s">
        <v>6793</v>
      </c>
      <c r="O216" t="s">
        <v>6793</v>
      </c>
      <c r="P216" t="s">
        <v>7515</v>
      </c>
      <c r="Q216" t="s">
        <v>7516</v>
      </c>
      <c r="R216" t="s">
        <v>7515</v>
      </c>
      <c r="S216" t="s">
        <v>7515</v>
      </c>
      <c r="T216" t="s">
        <v>7515</v>
      </c>
      <c r="U216" t="s">
        <v>7515</v>
      </c>
      <c r="V216" t="s">
        <v>7515</v>
      </c>
      <c r="W216" t="s">
        <v>7515</v>
      </c>
      <c r="X216" t="s">
        <v>7515</v>
      </c>
      <c r="Y216" t="s">
        <v>7515</v>
      </c>
      <c r="Z216" t="s">
        <v>7515</v>
      </c>
      <c r="AA216" t="s">
        <v>7515</v>
      </c>
      <c r="AB216" t="s">
        <v>7515</v>
      </c>
      <c r="AC216" t="s">
        <v>7515</v>
      </c>
      <c r="AD216" t="s">
        <v>7515</v>
      </c>
      <c r="AE216" t="s">
        <v>7515</v>
      </c>
      <c r="AF216" t="s">
        <v>7515</v>
      </c>
      <c r="AG216" t="s">
        <v>7515</v>
      </c>
      <c r="AH216" t="s">
        <v>7515</v>
      </c>
      <c r="AI216" t="s">
        <v>7517</v>
      </c>
      <c r="AL216">
        <v>0</v>
      </c>
      <c r="AM216">
        <v>7</v>
      </c>
      <c r="AN216" t="s">
        <v>6845</v>
      </c>
      <c r="AQ216" t="s">
        <v>6993</v>
      </c>
      <c r="AR216" t="s">
        <v>6794</v>
      </c>
      <c r="AS216" t="s">
        <v>6794</v>
      </c>
      <c r="AT216">
        <v>0</v>
      </c>
      <c r="AU216">
        <v>15</v>
      </c>
      <c r="AV216" t="s">
        <v>6992</v>
      </c>
      <c r="AW216" t="s">
        <v>6966</v>
      </c>
      <c r="AX216" t="s">
        <v>6793</v>
      </c>
      <c r="AY216" t="s">
        <v>6813</v>
      </c>
      <c r="AZ216" t="s">
        <v>7531</v>
      </c>
      <c r="BA216" t="s">
        <v>7518</v>
      </c>
      <c r="BC216" t="s">
        <v>6794</v>
      </c>
      <c r="BD216" t="s">
        <v>6794</v>
      </c>
      <c r="BE216" t="s">
        <v>6794</v>
      </c>
      <c r="BF216" t="s">
        <v>6793</v>
      </c>
      <c r="BG216" t="s">
        <v>6793</v>
      </c>
      <c r="BH216" t="s">
        <v>6794</v>
      </c>
      <c r="BI216" t="s">
        <v>6793</v>
      </c>
      <c r="BJ216" t="s">
        <v>6794</v>
      </c>
      <c r="BK216" t="s">
        <v>6794</v>
      </c>
      <c r="BL216" t="s">
        <v>6794</v>
      </c>
      <c r="BM216" t="s">
        <v>7028</v>
      </c>
      <c r="BN216" t="s">
        <v>7565</v>
      </c>
      <c r="BO216" t="s">
        <v>6794</v>
      </c>
      <c r="BQ216">
        <v>10</v>
      </c>
      <c r="BR216">
        <v>35</v>
      </c>
      <c r="BS216" t="s">
        <v>7519</v>
      </c>
      <c r="BT216" t="s">
        <v>7542</v>
      </c>
      <c r="BU216" t="s">
        <v>7559</v>
      </c>
      <c r="BV216" t="s">
        <v>7543</v>
      </c>
      <c r="BW216" t="s">
        <v>7515</v>
      </c>
      <c r="BX216" t="s">
        <v>7515</v>
      </c>
      <c r="BY216" t="s">
        <v>7516</v>
      </c>
      <c r="BZ216" t="s">
        <v>7515</v>
      </c>
      <c r="CA216" t="s">
        <v>7515</v>
      </c>
      <c r="CB216" t="s">
        <v>7515</v>
      </c>
      <c r="CC216" t="s">
        <v>7515</v>
      </c>
      <c r="CD216" t="s">
        <v>7516</v>
      </c>
      <c r="CE216" t="s">
        <v>7515</v>
      </c>
      <c r="CF216" t="s">
        <v>7515</v>
      </c>
      <c r="CG216" t="s">
        <v>7515</v>
      </c>
      <c r="CH216" t="s">
        <v>7515</v>
      </c>
      <c r="CI216" t="s">
        <v>6793</v>
      </c>
      <c r="CJ216" t="s">
        <v>6794</v>
      </c>
      <c r="CK216" t="s">
        <v>6757</v>
      </c>
      <c r="CL216" t="s">
        <v>7580</v>
      </c>
      <c r="CM216" t="s">
        <v>7581</v>
      </c>
      <c r="CN216" t="s">
        <v>6757</v>
      </c>
      <c r="CO216" t="s">
        <v>6793</v>
      </c>
      <c r="CP216" t="s">
        <v>6793</v>
      </c>
      <c r="CQ216" t="s">
        <v>6794</v>
      </c>
      <c r="CR216" t="s">
        <v>6793</v>
      </c>
      <c r="CS216" t="s">
        <v>6794</v>
      </c>
      <c r="CT216" t="s">
        <v>6793</v>
      </c>
      <c r="CU216" t="s">
        <v>6794</v>
      </c>
      <c r="CV216" t="s">
        <v>6793</v>
      </c>
      <c r="CW216" t="s">
        <v>6794</v>
      </c>
      <c r="CX216" t="s">
        <v>7520</v>
      </c>
      <c r="CY216" t="s">
        <v>7521</v>
      </c>
      <c r="CZ216" t="s">
        <v>7587</v>
      </c>
      <c r="DA216" t="s">
        <v>6793</v>
      </c>
      <c r="DB216">
        <v>2</v>
      </c>
      <c r="DC216">
        <v>3</v>
      </c>
      <c r="DD216">
        <v>3</v>
      </c>
      <c r="DE216" t="s">
        <v>6794</v>
      </c>
      <c r="EA216">
        <v>4</v>
      </c>
      <c r="EC216">
        <v>2</v>
      </c>
      <c r="ED216">
        <v>0</v>
      </c>
      <c r="EE216">
        <v>0</v>
      </c>
      <c r="EF216">
        <v>0</v>
      </c>
      <c r="EG216">
        <v>2</v>
      </c>
      <c r="EH216">
        <v>0</v>
      </c>
      <c r="EI216">
        <v>0</v>
      </c>
      <c r="EJ216" t="s">
        <v>6794</v>
      </c>
      <c r="EP216" t="s">
        <v>6793</v>
      </c>
      <c r="JO216" t="s">
        <v>7524</v>
      </c>
      <c r="JP216" t="s">
        <v>7598</v>
      </c>
      <c r="JQ216">
        <v>2007</v>
      </c>
      <c r="JU216" t="s">
        <v>6966</v>
      </c>
      <c r="OI216" t="s">
        <v>7526</v>
      </c>
      <c r="OJ216" t="s">
        <v>7526</v>
      </c>
      <c r="OK216" t="s">
        <v>7527</v>
      </c>
      <c r="OL216" t="s">
        <v>7527</v>
      </c>
      <c r="OM216" t="s">
        <v>7528</v>
      </c>
      <c r="ON216" t="s">
        <v>7539</v>
      </c>
      <c r="OO216" t="s">
        <v>7528</v>
      </c>
      <c r="OP216">
        <v>1</v>
      </c>
      <c r="OQ216" t="s">
        <v>28</v>
      </c>
      <c r="OR216" t="s">
        <v>7549</v>
      </c>
      <c r="OS216">
        <v>2007</v>
      </c>
      <c r="OT216">
        <v>9</v>
      </c>
      <c r="OU216">
        <v>1</v>
      </c>
      <c r="OV216">
        <v>9</v>
      </c>
      <c r="OW216">
        <v>0</v>
      </c>
      <c r="OX216">
        <v>1</v>
      </c>
      <c r="OY216">
        <v>35</v>
      </c>
      <c r="OZ216" t="s">
        <v>7515</v>
      </c>
      <c r="PA216" t="s">
        <v>7515</v>
      </c>
      <c r="PB216" t="s">
        <v>7515</v>
      </c>
      <c r="PC216" t="s">
        <v>7515</v>
      </c>
      <c r="PD216" t="s">
        <v>7515</v>
      </c>
      <c r="PE216" t="s">
        <v>7515</v>
      </c>
      <c r="PF216" t="s">
        <v>7515</v>
      </c>
      <c r="PG216" t="s">
        <v>7515</v>
      </c>
      <c r="PH216" t="s">
        <v>7515</v>
      </c>
      <c r="PI216" t="s">
        <v>7515</v>
      </c>
      <c r="PJ216" t="s">
        <v>7515</v>
      </c>
      <c r="PK216" t="s">
        <v>7515</v>
      </c>
      <c r="PL216" t="s">
        <v>7515</v>
      </c>
      <c r="PM216" t="s">
        <v>7515</v>
      </c>
      <c r="PN216" t="s">
        <v>7515</v>
      </c>
      <c r="PO216" t="s">
        <v>7515</v>
      </c>
      <c r="PP216" t="s">
        <v>7515</v>
      </c>
      <c r="PQ216" t="s">
        <v>7516</v>
      </c>
      <c r="PR216" t="s">
        <v>7515</v>
      </c>
      <c r="PS216" t="s">
        <v>7515</v>
      </c>
      <c r="PT216" t="s">
        <v>7515</v>
      </c>
      <c r="PU216" t="s">
        <v>7515</v>
      </c>
      <c r="PV216" t="s">
        <v>7515</v>
      </c>
      <c r="PW216" t="s">
        <v>7515</v>
      </c>
      <c r="PX216" t="s">
        <v>7515</v>
      </c>
      <c r="PY216" t="s">
        <v>7515</v>
      </c>
      <c r="PZ216" t="s">
        <v>7515</v>
      </c>
      <c r="QA216" t="s">
        <v>7515</v>
      </c>
      <c r="QB216" t="s">
        <v>7515</v>
      </c>
      <c r="QC216" t="s">
        <v>7515</v>
      </c>
      <c r="QE216" t="s">
        <v>7515</v>
      </c>
      <c r="QF216" t="s">
        <v>7515</v>
      </c>
      <c r="QG216" t="s">
        <v>7515</v>
      </c>
      <c r="QH216" t="s">
        <v>7515</v>
      </c>
      <c r="QI216" t="s">
        <v>7515</v>
      </c>
      <c r="QJ216" t="s">
        <v>7515</v>
      </c>
      <c r="QK216" t="s">
        <v>7516</v>
      </c>
      <c r="RP216">
        <f t="shared" si="6"/>
        <v>3</v>
      </c>
      <c r="RS216">
        <f t="shared" si="7"/>
        <v>7</v>
      </c>
    </row>
    <row r="217" spans="1:487" x14ac:dyDescent="0.3">
      <c r="A217">
        <v>70204</v>
      </c>
      <c r="B217">
        <v>541</v>
      </c>
      <c r="C217">
        <v>0</v>
      </c>
      <c r="D217">
        <v>5</v>
      </c>
      <c r="E217">
        <v>12</v>
      </c>
      <c r="F217">
        <v>84</v>
      </c>
      <c r="G217">
        <v>102</v>
      </c>
      <c r="H217">
        <v>9</v>
      </c>
      <c r="I217" t="s">
        <v>6793</v>
      </c>
      <c r="J217" t="s">
        <v>6793</v>
      </c>
      <c r="O217" t="s">
        <v>6793</v>
      </c>
      <c r="P217" t="s">
        <v>7515</v>
      </c>
      <c r="Q217" t="s">
        <v>7515</v>
      </c>
      <c r="R217" t="s">
        <v>7515</v>
      </c>
      <c r="S217" t="s">
        <v>7515</v>
      </c>
      <c r="T217" t="s">
        <v>7515</v>
      </c>
      <c r="U217" t="s">
        <v>7515</v>
      </c>
      <c r="V217" t="s">
        <v>7515</v>
      </c>
      <c r="W217" t="s">
        <v>7515</v>
      </c>
      <c r="X217" t="s">
        <v>7515</v>
      </c>
      <c r="Y217" t="s">
        <v>7515</v>
      </c>
      <c r="Z217" t="s">
        <v>7515</v>
      </c>
      <c r="AA217" t="s">
        <v>7515</v>
      </c>
      <c r="AB217" t="s">
        <v>7515</v>
      </c>
      <c r="AC217" t="s">
        <v>7515</v>
      </c>
      <c r="AD217" t="s">
        <v>7515</v>
      </c>
      <c r="AE217" t="s">
        <v>7516</v>
      </c>
      <c r="AF217" t="s">
        <v>7515</v>
      </c>
      <c r="AG217" t="s">
        <v>7515</v>
      </c>
      <c r="AH217" t="s">
        <v>7515</v>
      </c>
      <c r="AI217" t="s">
        <v>6796</v>
      </c>
      <c r="AQ217" t="s">
        <v>6985</v>
      </c>
      <c r="AR217" t="s">
        <v>6793</v>
      </c>
      <c r="AS217" t="s">
        <v>6793</v>
      </c>
      <c r="AT217" t="s">
        <v>6</v>
      </c>
      <c r="AU217" t="s">
        <v>6</v>
      </c>
      <c r="AV217" t="s">
        <v>6988</v>
      </c>
      <c r="AW217" t="s">
        <v>6966</v>
      </c>
      <c r="AX217" t="s">
        <v>6793</v>
      </c>
      <c r="AY217" t="s">
        <v>6813</v>
      </c>
      <c r="AZ217" t="s">
        <v>7531</v>
      </c>
      <c r="BA217" t="s">
        <v>7518</v>
      </c>
      <c r="BC217" t="s">
        <v>6794</v>
      </c>
      <c r="BD217" t="s">
        <v>6794</v>
      </c>
      <c r="BE217" t="s">
        <v>6794</v>
      </c>
      <c r="BF217" t="s">
        <v>6794</v>
      </c>
      <c r="BG217" t="s">
        <v>6794</v>
      </c>
      <c r="BH217" t="s">
        <v>6794</v>
      </c>
      <c r="BI217" t="s">
        <v>6793</v>
      </c>
      <c r="BJ217" t="s">
        <v>6793</v>
      </c>
      <c r="BK217" t="s">
        <v>6794</v>
      </c>
      <c r="BL217" t="s">
        <v>6794</v>
      </c>
      <c r="BM217" t="s">
        <v>7026</v>
      </c>
      <c r="BN217" t="s">
        <v>7025</v>
      </c>
      <c r="BO217" t="s">
        <v>6794</v>
      </c>
      <c r="BQ217">
        <v>35</v>
      </c>
      <c r="BR217" t="s">
        <v>6</v>
      </c>
      <c r="BS217" t="s">
        <v>7519</v>
      </c>
      <c r="BT217" t="s">
        <v>6</v>
      </c>
      <c r="BU217" t="s">
        <v>7559</v>
      </c>
      <c r="BV217" t="s">
        <v>7561</v>
      </c>
      <c r="BW217" t="s">
        <v>7516</v>
      </c>
      <c r="BX217" t="s">
        <v>7515</v>
      </c>
      <c r="BY217" t="s">
        <v>7515</v>
      </c>
      <c r="BZ217" t="s">
        <v>7515</v>
      </c>
      <c r="CA217" t="s">
        <v>7515</v>
      </c>
      <c r="CB217" t="s">
        <v>7515</v>
      </c>
      <c r="CC217" t="s">
        <v>7515</v>
      </c>
      <c r="CD217" t="s">
        <v>7515</v>
      </c>
      <c r="CE217" t="s">
        <v>7515</v>
      </c>
      <c r="CF217" t="s">
        <v>7515</v>
      </c>
      <c r="CG217" t="s">
        <v>7515</v>
      </c>
      <c r="CH217" t="s">
        <v>7515</v>
      </c>
      <c r="CI217" t="s">
        <v>6793</v>
      </c>
      <c r="CJ217" t="s">
        <v>6794</v>
      </c>
      <c r="CO217" t="s">
        <v>6794</v>
      </c>
      <c r="CP217" t="s">
        <v>6793</v>
      </c>
      <c r="CQ217" t="s">
        <v>6794</v>
      </c>
      <c r="CR217" t="s">
        <v>6793</v>
      </c>
      <c r="CS217" t="s">
        <v>6794</v>
      </c>
      <c r="CT217" t="s">
        <v>6794</v>
      </c>
      <c r="CU217" t="s">
        <v>6794</v>
      </c>
      <c r="CV217" t="s">
        <v>6793</v>
      </c>
      <c r="CW217" t="s">
        <v>6793</v>
      </c>
      <c r="CX217" t="s">
        <v>7545</v>
      </c>
      <c r="CY217" t="s">
        <v>7555</v>
      </c>
      <c r="CZ217" t="s">
        <v>7522</v>
      </c>
      <c r="DA217" t="s">
        <v>6793</v>
      </c>
      <c r="DB217">
        <v>1</v>
      </c>
      <c r="DC217">
        <v>2</v>
      </c>
      <c r="DD217">
        <v>2</v>
      </c>
      <c r="DE217" t="s">
        <v>6794</v>
      </c>
      <c r="EA217">
        <v>2</v>
      </c>
      <c r="EC217">
        <v>1</v>
      </c>
      <c r="ED217">
        <v>0</v>
      </c>
      <c r="EE217">
        <v>0</v>
      </c>
      <c r="EF217">
        <v>1</v>
      </c>
      <c r="EG217">
        <v>0</v>
      </c>
      <c r="EH217">
        <v>0</v>
      </c>
      <c r="EI217">
        <v>0</v>
      </c>
      <c r="EJ217" t="s">
        <v>6794</v>
      </c>
      <c r="EP217" t="s">
        <v>6794</v>
      </c>
      <c r="OI217" t="s">
        <v>7526</v>
      </c>
      <c r="OJ217" t="s">
        <v>6</v>
      </c>
      <c r="OK217" t="s">
        <v>6857</v>
      </c>
      <c r="OL217" t="s">
        <v>7526</v>
      </c>
      <c r="OM217" t="s">
        <v>7528</v>
      </c>
      <c r="ON217" t="s">
        <v>7529</v>
      </c>
      <c r="OO217" t="s">
        <v>7528</v>
      </c>
      <c r="OP217">
        <v>1</v>
      </c>
      <c r="OQ217" t="s">
        <v>28</v>
      </c>
      <c r="OR217" t="s">
        <v>212</v>
      </c>
      <c r="OS217">
        <v>2007</v>
      </c>
      <c r="OT217">
        <v>6</v>
      </c>
      <c r="OU217">
        <v>1</v>
      </c>
      <c r="OV217">
        <v>6</v>
      </c>
      <c r="OW217">
        <v>1</v>
      </c>
      <c r="OX217">
        <v>0</v>
      </c>
      <c r="OY217">
        <v>35</v>
      </c>
      <c r="QE217" t="s">
        <v>7515</v>
      </c>
      <c r="QF217" t="s">
        <v>7516</v>
      </c>
      <c r="QG217" t="s">
        <v>7515</v>
      </c>
      <c r="QH217" t="s">
        <v>7515</v>
      </c>
      <c r="QI217" t="s">
        <v>7515</v>
      </c>
      <c r="QJ217" t="s">
        <v>7515</v>
      </c>
      <c r="QK217" t="s">
        <v>7515</v>
      </c>
      <c r="RP217">
        <f t="shared" si="6"/>
        <v>-1</v>
      </c>
      <c r="RS217">
        <f t="shared" si="7"/>
        <v>5</v>
      </c>
    </row>
    <row r="218" spans="1:487" x14ac:dyDescent="0.3">
      <c r="A218">
        <v>70205</v>
      </c>
      <c r="B218">
        <v>544</v>
      </c>
      <c r="C218">
        <v>0</v>
      </c>
      <c r="D218">
        <v>5</v>
      </c>
      <c r="E218">
        <v>16</v>
      </c>
      <c r="F218">
        <v>100</v>
      </c>
      <c r="G218">
        <v>102</v>
      </c>
      <c r="H218">
        <v>4</v>
      </c>
      <c r="I218" t="s">
        <v>6793</v>
      </c>
      <c r="J218" t="s">
        <v>6793</v>
      </c>
      <c r="O218" t="s">
        <v>6793</v>
      </c>
      <c r="P218" t="s">
        <v>7515</v>
      </c>
      <c r="Q218" t="s">
        <v>7515</v>
      </c>
      <c r="R218" t="s">
        <v>7515</v>
      </c>
      <c r="S218" t="s">
        <v>7515</v>
      </c>
      <c r="T218" t="s">
        <v>7515</v>
      </c>
      <c r="U218" t="s">
        <v>7515</v>
      </c>
      <c r="V218" t="s">
        <v>7515</v>
      </c>
      <c r="W218" t="s">
        <v>7515</v>
      </c>
      <c r="X218" t="s">
        <v>7515</v>
      </c>
      <c r="Y218" t="s">
        <v>7515</v>
      </c>
      <c r="Z218" t="s">
        <v>7515</v>
      </c>
      <c r="AA218" t="s">
        <v>7515</v>
      </c>
      <c r="AB218" t="s">
        <v>7515</v>
      </c>
      <c r="AC218" t="s">
        <v>7515</v>
      </c>
      <c r="AD218" t="s">
        <v>7515</v>
      </c>
      <c r="AE218" t="s">
        <v>7515</v>
      </c>
      <c r="AF218" t="s">
        <v>7516</v>
      </c>
      <c r="AG218" t="s">
        <v>7515</v>
      </c>
      <c r="AH218" t="s">
        <v>7515</v>
      </c>
      <c r="AI218" t="s">
        <v>7517</v>
      </c>
      <c r="AL218">
        <v>0</v>
      </c>
      <c r="AM218">
        <v>4</v>
      </c>
      <c r="AN218" t="s">
        <v>6845</v>
      </c>
      <c r="AQ218" t="s">
        <v>6993</v>
      </c>
      <c r="AR218" t="s">
        <v>6793</v>
      </c>
      <c r="AS218" t="s">
        <v>6794</v>
      </c>
      <c r="AT218">
        <v>0</v>
      </c>
      <c r="AU218">
        <v>10</v>
      </c>
      <c r="AV218" t="s">
        <v>7568</v>
      </c>
      <c r="AW218" t="s">
        <v>6794</v>
      </c>
      <c r="AX218" t="s">
        <v>6793</v>
      </c>
      <c r="AY218" t="s">
        <v>6813</v>
      </c>
      <c r="AZ218" t="s">
        <v>7531</v>
      </c>
      <c r="BA218" t="s">
        <v>6991</v>
      </c>
      <c r="BC218" t="s">
        <v>6794</v>
      </c>
      <c r="BD218" t="s">
        <v>6794</v>
      </c>
      <c r="BE218" t="s">
        <v>6794</v>
      </c>
      <c r="BF218" t="s">
        <v>6794</v>
      </c>
      <c r="BH218" t="s">
        <v>6793</v>
      </c>
      <c r="BI218" t="s">
        <v>6793</v>
      </c>
      <c r="BJ218" t="s">
        <v>6794</v>
      </c>
      <c r="BK218" t="s">
        <v>6794</v>
      </c>
      <c r="BL218" t="s">
        <v>6794</v>
      </c>
      <c r="BM218" t="s">
        <v>7029</v>
      </c>
      <c r="BN218" t="s">
        <v>7025</v>
      </c>
      <c r="BO218" t="s">
        <v>6794</v>
      </c>
      <c r="BQ218">
        <v>50</v>
      </c>
      <c r="BR218" t="s">
        <v>7532</v>
      </c>
      <c r="BS218" t="s">
        <v>7533</v>
      </c>
      <c r="BT218" t="s">
        <v>7571</v>
      </c>
      <c r="BU218" t="s">
        <v>7029</v>
      </c>
      <c r="BV218" t="s">
        <v>7535</v>
      </c>
      <c r="BW218" t="s">
        <v>7516</v>
      </c>
      <c r="BX218" t="s">
        <v>7515</v>
      </c>
      <c r="BY218" t="s">
        <v>7515</v>
      </c>
      <c r="BZ218" t="s">
        <v>7515</v>
      </c>
      <c r="CA218" t="s">
        <v>7515</v>
      </c>
      <c r="CB218" t="s">
        <v>7515</v>
      </c>
      <c r="CC218" t="s">
        <v>7515</v>
      </c>
      <c r="CD218" t="s">
        <v>7515</v>
      </c>
      <c r="CE218" t="s">
        <v>7515</v>
      </c>
      <c r="CF218" t="s">
        <v>7515</v>
      </c>
      <c r="CG218" t="s">
        <v>7515</v>
      </c>
      <c r="CH218" t="s">
        <v>7515</v>
      </c>
      <c r="CI218" t="s">
        <v>6793</v>
      </c>
      <c r="CJ218" t="s">
        <v>6794</v>
      </c>
      <c r="CO218" t="s">
        <v>6793</v>
      </c>
      <c r="CP218" t="s">
        <v>6793</v>
      </c>
      <c r="CQ218" t="s">
        <v>6794</v>
      </c>
      <c r="CR218" t="s">
        <v>6793</v>
      </c>
      <c r="CS218" t="s">
        <v>6793</v>
      </c>
      <c r="CT218" t="s">
        <v>6794</v>
      </c>
      <c r="CU218" t="s">
        <v>6794</v>
      </c>
      <c r="CV218" t="s">
        <v>6793</v>
      </c>
      <c r="CW218" t="s">
        <v>6794</v>
      </c>
      <c r="CX218" t="s">
        <v>7520</v>
      </c>
      <c r="CY218" t="s">
        <v>7521</v>
      </c>
      <c r="CZ218" t="s">
        <v>7605</v>
      </c>
      <c r="DA218" t="s">
        <v>6793</v>
      </c>
      <c r="DB218">
        <v>3</v>
      </c>
      <c r="DC218">
        <v>5</v>
      </c>
      <c r="DD218">
        <v>7</v>
      </c>
      <c r="DE218" t="s">
        <v>6793</v>
      </c>
      <c r="DF218">
        <v>1</v>
      </c>
      <c r="DG218" t="s">
        <v>6</v>
      </c>
      <c r="DH218" t="s">
        <v>6</v>
      </c>
      <c r="DI218" t="s">
        <v>7577</v>
      </c>
      <c r="DJ218" t="s">
        <v>6</v>
      </c>
      <c r="DK218" t="s">
        <v>6</v>
      </c>
      <c r="EA218">
        <v>2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2</v>
      </c>
      <c r="EI218">
        <v>0</v>
      </c>
      <c r="EJ218" t="s">
        <v>6793</v>
      </c>
      <c r="EK218" t="s">
        <v>7573</v>
      </c>
      <c r="EM218">
        <v>4</v>
      </c>
      <c r="EN218">
        <v>2006</v>
      </c>
      <c r="EO218" t="s">
        <v>6</v>
      </c>
      <c r="EP218" t="s">
        <v>6794</v>
      </c>
      <c r="OI218" t="s">
        <v>7526</v>
      </c>
      <c r="OJ218" t="s">
        <v>7526</v>
      </c>
      <c r="OK218" t="s">
        <v>7526</v>
      </c>
      <c r="OL218" t="s">
        <v>7526</v>
      </c>
      <c r="OM218" t="s">
        <v>7528</v>
      </c>
      <c r="ON218" t="s">
        <v>7539</v>
      </c>
      <c r="OO218" t="s">
        <v>7528</v>
      </c>
      <c r="OP218">
        <v>1</v>
      </c>
      <c r="OQ218" t="s">
        <v>28</v>
      </c>
      <c r="OR218" t="s">
        <v>7549</v>
      </c>
      <c r="OS218">
        <v>2006</v>
      </c>
      <c r="OT218">
        <v>7</v>
      </c>
      <c r="OU218">
        <v>1</v>
      </c>
      <c r="OV218">
        <v>7</v>
      </c>
      <c r="OW218">
        <v>0</v>
      </c>
      <c r="OX218">
        <v>1</v>
      </c>
      <c r="OY218">
        <v>35</v>
      </c>
      <c r="QE218" t="s">
        <v>7516</v>
      </c>
      <c r="QF218" t="s">
        <v>7515</v>
      </c>
      <c r="QG218" t="s">
        <v>7515</v>
      </c>
      <c r="QH218" t="s">
        <v>7515</v>
      </c>
      <c r="QI218" t="s">
        <v>7515</v>
      </c>
      <c r="QJ218" t="s">
        <v>7515</v>
      </c>
      <c r="QK218" t="s">
        <v>7515</v>
      </c>
      <c r="RP218">
        <f t="shared" si="6"/>
        <v>4</v>
      </c>
      <c r="RS218">
        <f t="shared" si="7"/>
        <v>8</v>
      </c>
    </row>
    <row r="219" spans="1:487" x14ac:dyDescent="0.3">
      <c r="A219">
        <v>70206</v>
      </c>
      <c r="B219">
        <v>545</v>
      </c>
      <c r="C219">
        <v>0</v>
      </c>
      <c r="D219">
        <v>5</v>
      </c>
      <c r="E219">
        <v>8</v>
      </c>
      <c r="F219">
        <v>80</v>
      </c>
      <c r="G219">
        <v>102</v>
      </c>
      <c r="H219">
        <v>16</v>
      </c>
      <c r="I219" t="s">
        <v>6793</v>
      </c>
      <c r="J219" t="s">
        <v>6793</v>
      </c>
      <c r="O219" t="s">
        <v>6793</v>
      </c>
      <c r="P219" t="s">
        <v>7515</v>
      </c>
      <c r="Q219" t="s">
        <v>7515</v>
      </c>
      <c r="R219" t="s">
        <v>7515</v>
      </c>
      <c r="S219" t="s">
        <v>7515</v>
      </c>
      <c r="T219" t="s">
        <v>7515</v>
      </c>
      <c r="U219" t="s">
        <v>7515</v>
      </c>
      <c r="V219" t="s">
        <v>7515</v>
      </c>
      <c r="W219" t="s">
        <v>7515</v>
      </c>
      <c r="X219" t="s">
        <v>7515</v>
      </c>
      <c r="Y219" t="s">
        <v>7515</v>
      </c>
      <c r="Z219" t="s">
        <v>7515</v>
      </c>
      <c r="AA219" t="s">
        <v>7515</v>
      </c>
      <c r="AB219" t="s">
        <v>7515</v>
      </c>
      <c r="AC219" t="s">
        <v>7515</v>
      </c>
      <c r="AD219" t="s">
        <v>7515</v>
      </c>
      <c r="AE219" t="s">
        <v>7516</v>
      </c>
      <c r="AF219" t="s">
        <v>7515</v>
      </c>
      <c r="AG219" t="s">
        <v>7515</v>
      </c>
      <c r="AH219" t="s">
        <v>7515</v>
      </c>
      <c r="AI219" t="s">
        <v>7517</v>
      </c>
      <c r="AL219">
        <v>0</v>
      </c>
      <c r="AM219">
        <v>3</v>
      </c>
      <c r="AN219" t="s">
        <v>6845</v>
      </c>
      <c r="AQ219" t="s">
        <v>6993</v>
      </c>
      <c r="AR219" t="s">
        <v>6794</v>
      </c>
      <c r="AS219" t="s">
        <v>6794</v>
      </c>
      <c r="AT219">
        <v>0</v>
      </c>
      <c r="AU219">
        <v>7</v>
      </c>
      <c r="AV219" t="s">
        <v>7568</v>
      </c>
      <c r="AW219" t="s">
        <v>6793</v>
      </c>
      <c r="AX219" t="s">
        <v>6794</v>
      </c>
      <c r="AY219" t="s">
        <v>6814</v>
      </c>
      <c r="BA219" t="s">
        <v>6991</v>
      </c>
      <c r="BB219" t="s">
        <v>7588</v>
      </c>
      <c r="BC219" t="s">
        <v>6794</v>
      </c>
      <c r="BD219" t="s">
        <v>6794</v>
      </c>
      <c r="BE219" t="s">
        <v>6793</v>
      </c>
      <c r="BF219" t="s">
        <v>6793</v>
      </c>
      <c r="BH219" t="s">
        <v>6794</v>
      </c>
      <c r="BI219" t="s">
        <v>6794</v>
      </c>
      <c r="BJ219" t="s">
        <v>6794</v>
      </c>
      <c r="BK219" t="s">
        <v>6793</v>
      </c>
      <c r="BL219" t="s">
        <v>6794</v>
      </c>
      <c r="BM219" t="s">
        <v>7027</v>
      </c>
      <c r="BN219" t="s">
        <v>7021</v>
      </c>
      <c r="BO219" t="s">
        <v>6794</v>
      </c>
      <c r="BQ219" t="s">
        <v>7547</v>
      </c>
      <c r="BR219" t="s">
        <v>6</v>
      </c>
      <c r="BS219" t="s">
        <v>7519</v>
      </c>
      <c r="BT219" t="s">
        <v>6</v>
      </c>
      <c r="BU219" t="s">
        <v>7559</v>
      </c>
      <c r="BV219" t="s">
        <v>7561</v>
      </c>
      <c r="BW219" t="s">
        <v>7516</v>
      </c>
      <c r="BX219" t="s">
        <v>7515</v>
      </c>
      <c r="BY219" t="s">
        <v>7515</v>
      </c>
      <c r="BZ219" t="s">
        <v>7515</v>
      </c>
      <c r="CA219" t="s">
        <v>7515</v>
      </c>
      <c r="CB219" t="s">
        <v>7515</v>
      </c>
      <c r="CC219" t="s">
        <v>7515</v>
      </c>
      <c r="CD219" t="s">
        <v>7515</v>
      </c>
      <c r="CE219" t="s">
        <v>7515</v>
      </c>
      <c r="CF219" t="s">
        <v>7515</v>
      </c>
      <c r="CG219" t="s">
        <v>7515</v>
      </c>
      <c r="CH219" t="s">
        <v>7515</v>
      </c>
      <c r="CI219" t="s">
        <v>6966</v>
      </c>
      <c r="CJ219" t="s">
        <v>6794</v>
      </c>
      <c r="CO219" t="s">
        <v>6793</v>
      </c>
      <c r="CP219" t="s">
        <v>6793</v>
      </c>
      <c r="CQ219" t="s">
        <v>6794</v>
      </c>
      <c r="CR219" t="s">
        <v>6793</v>
      </c>
      <c r="CS219" t="s">
        <v>6794</v>
      </c>
      <c r="CT219" t="s">
        <v>6794</v>
      </c>
      <c r="CU219" t="s">
        <v>6794</v>
      </c>
      <c r="CV219" t="s">
        <v>6793</v>
      </c>
      <c r="CW219" t="s">
        <v>6794</v>
      </c>
      <c r="CX219" t="s">
        <v>7520</v>
      </c>
      <c r="CY219" t="s">
        <v>7521</v>
      </c>
      <c r="CZ219" t="s">
        <v>7605</v>
      </c>
      <c r="DA219" t="s">
        <v>6793</v>
      </c>
      <c r="DB219" t="s">
        <v>31</v>
      </c>
      <c r="DC219" t="s">
        <v>31</v>
      </c>
      <c r="DD219" t="s">
        <v>31</v>
      </c>
      <c r="DE219" t="s">
        <v>31</v>
      </c>
      <c r="EA219" t="s">
        <v>31</v>
      </c>
      <c r="EJ219" t="s">
        <v>6794</v>
      </c>
      <c r="EP219" t="s">
        <v>6794</v>
      </c>
      <c r="OI219" t="s">
        <v>31</v>
      </c>
      <c r="OJ219" t="s">
        <v>7526</v>
      </c>
      <c r="OK219" t="s">
        <v>7526</v>
      </c>
      <c r="OL219" t="s">
        <v>7526</v>
      </c>
      <c r="OM219" t="s">
        <v>7528</v>
      </c>
      <c r="ON219" t="s">
        <v>7529</v>
      </c>
      <c r="OO219" t="s">
        <v>7528</v>
      </c>
      <c r="OP219">
        <v>2</v>
      </c>
      <c r="OQ219" t="s">
        <v>28</v>
      </c>
      <c r="OR219" t="s">
        <v>265</v>
      </c>
      <c r="OS219">
        <v>2007</v>
      </c>
      <c r="OT219">
        <v>12</v>
      </c>
      <c r="OU219">
        <v>1</v>
      </c>
      <c r="OV219">
        <v>12</v>
      </c>
      <c r="OW219">
        <v>0</v>
      </c>
      <c r="OX219">
        <v>1</v>
      </c>
      <c r="OY219">
        <v>35</v>
      </c>
      <c r="QE219" t="s">
        <v>7515</v>
      </c>
      <c r="QF219" t="s">
        <v>7515</v>
      </c>
      <c r="QG219" t="s">
        <v>7515</v>
      </c>
      <c r="QH219" t="s">
        <v>7515</v>
      </c>
      <c r="QI219" t="s">
        <v>7515</v>
      </c>
      <c r="QJ219" t="s">
        <v>7515</v>
      </c>
      <c r="QK219" t="s">
        <v>7516</v>
      </c>
      <c r="RP219">
        <f t="shared" si="6"/>
        <v>5</v>
      </c>
      <c r="RS219">
        <f t="shared" si="7"/>
        <v>6</v>
      </c>
    </row>
    <row r="220" spans="1:487" x14ac:dyDescent="0.3">
      <c r="A220">
        <v>70207</v>
      </c>
      <c r="B220">
        <v>546</v>
      </c>
      <c r="C220">
        <v>0</v>
      </c>
      <c r="D220">
        <v>5</v>
      </c>
      <c r="E220">
        <v>12</v>
      </c>
      <c r="F220">
        <v>97</v>
      </c>
      <c r="G220">
        <v>102</v>
      </c>
      <c r="H220">
        <v>15</v>
      </c>
      <c r="I220" t="s">
        <v>6793</v>
      </c>
      <c r="J220" t="s">
        <v>6793</v>
      </c>
      <c r="O220" t="s">
        <v>6793</v>
      </c>
      <c r="P220" t="s">
        <v>7516</v>
      </c>
      <c r="Q220" t="s">
        <v>7515</v>
      </c>
      <c r="R220" t="s">
        <v>7515</v>
      </c>
      <c r="S220" t="s">
        <v>7515</v>
      </c>
      <c r="T220" t="s">
        <v>7515</v>
      </c>
      <c r="U220" t="s">
        <v>7515</v>
      </c>
      <c r="V220" t="s">
        <v>7515</v>
      </c>
      <c r="W220" t="s">
        <v>7515</v>
      </c>
      <c r="X220" t="s">
        <v>7515</v>
      </c>
      <c r="Y220" t="s">
        <v>7515</v>
      </c>
      <c r="Z220" t="s">
        <v>7515</v>
      </c>
      <c r="AA220" t="s">
        <v>7515</v>
      </c>
      <c r="AB220" t="s">
        <v>7515</v>
      </c>
      <c r="AC220" t="s">
        <v>7515</v>
      </c>
      <c r="AD220" t="s">
        <v>7515</v>
      </c>
      <c r="AE220" t="s">
        <v>7515</v>
      </c>
      <c r="AF220" t="s">
        <v>7515</v>
      </c>
      <c r="AG220" t="s">
        <v>7515</v>
      </c>
      <c r="AH220" t="s">
        <v>7515</v>
      </c>
      <c r="AI220" t="s">
        <v>6796</v>
      </c>
      <c r="AQ220" t="s">
        <v>6985</v>
      </c>
      <c r="AR220" t="s">
        <v>6793</v>
      </c>
      <c r="AS220" t="s">
        <v>6793</v>
      </c>
      <c r="AT220">
        <v>0</v>
      </c>
      <c r="AU220">
        <v>15</v>
      </c>
      <c r="AV220" t="s">
        <v>6988</v>
      </c>
      <c r="AW220" t="s">
        <v>6793</v>
      </c>
      <c r="AX220" t="s">
        <v>6794</v>
      </c>
      <c r="AY220" t="s">
        <v>6813</v>
      </c>
      <c r="AZ220" t="s">
        <v>7531</v>
      </c>
      <c r="BA220" t="s">
        <v>6991</v>
      </c>
      <c r="BC220" t="s">
        <v>6794</v>
      </c>
      <c r="BD220" t="s">
        <v>6794</v>
      </c>
      <c r="BE220" t="s">
        <v>6793</v>
      </c>
      <c r="BF220" t="s">
        <v>6793</v>
      </c>
      <c r="BG220" t="s">
        <v>6794</v>
      </c>
      <c r="BH220" t="s">
        <v>6794</v>
      </c>
      <c r="BI220" t="s">
        <v>6794</v>
      </c>
      <c r="BJ220" t="s">
        <v>6794</v>
      </c>
      <c r="BK220" t="s">
        <v>6794</v>
      </c>
      <c r="BL220" t="s">
        <v>6794</v>
      </c>
      <c r="BM220" t="s">
        <v>7021</v>
      </c>
      <c r="BN220" t="s">
        <v>7024</v>
      </c>
      <c r="BO220" t="s">
        <v>6794</v>
      </c>
      <c r="BQ220">
        <v>0</v>
      </c>
      <c r="BR220" t="s">
        <v>7532</v>
      </c>
      <c r="BS220" t="s">
        <v>7533</v>
      </c>
      <c r="BT220" t="s">
        <v>7604</v>
      </c>
      <c r="BU220" t="s">
        <v>7559</v>
      </c>
      <c r="BV220" t="s">
        <v>7535</v>
      </c>
      <c r="BW220" t="s">
        <v>7515</v>
      </c>
      <c r="BX220" t="s">
        <v>7516</v>
      </c>
      <c r="BY220" t="s">
        <v>7515</v>
      </c>
      <c r="BZ220" t="s">
        <v>7515</v>
      </c>
      <c r="CA220" t="s">
        <v>7515</v>
      </c>
      <c r="CB220" t="s">
        <v>7515</v>
      </c>
      <c r="CC220" t="s">
        <v>7515</v>
      </c>
      <c r="CD220" t="s">
        <v>7515</v>
      </c>
      <c r="CE220" t="s">
        <v>7515</v>
      </c>
      <c r="CF220" t="s">
        <v>7515</v>
      </c>
      <c r="CG220" t="s">
        <v>7515</v>
      </c>
      <c r="CH220" t="s">
        <v>7515</v>
      </c>
      <c r="CI220" t="s">
        <v>6794</v>
      </c>
      <c r="CJ220" t="s">
        <v>6794</v>
      </c>
      <c r="CO220" t="s">
        <v>6793</v>
      </c>
      <c r="CP220" t="s">
        <v>6793</v>
      </c>
      <c r="CQ220" t="s">
        <v>6793</v>
      </c>
      <c r="CR220" t="s">
        <v>6793</v>
      </c>
      <c r="CS220" t="s">
        <v>6793</v>
      </c>
      <c r="CT220" t="s">
        <v>6793</v>
      </c>
      <c r="CU220" t="s">
        <v>6794</v>
      </c>
      <c r="CV220" t="s">
        <v>6793</v>
      </c>
      <c r="CW220" t="s">
        <v>6793</v>
      </c>
      <c r="CX220" t="s">
        <v>7520</v>
      </c>
      <c r="CY220" t="s">
        <v>7521</v>
      </c>
      <c r="CZ220" t="s">
        <v>7536</v>
      </c>
      <c r="DA220" t="s">
        <v>6793</v>
      </c>
      <c r="DB220">
        <v>3</v>
      </c>
      <c r="DC220">
        <v>3</v>
      </c>
      <c r="DD220">
        <v>5</v>
      </c>
      <c r="DE220" t="s">
        <v>6793</v>
      </c>
      <c r="DF220">
        <v>1</v>
      </c>
      <c r="DG220" t="s">
        <v>7574</v>
      </c>
      <c r="DH220">
        <v>2007</v>
      </c>
      <c r="DI220" t="s">
        <v>7557</v>
      </c>
      <c r="DJ220" t="s">
        <v>7558</v>
      </c>
      <c r="DK220">
        <v>2008</v>
      </c>
      <c r="EA220" t="s">
        <v>31</v>
      </c>
      <c r="EJ220" t="s">
        <v>6794</v>
      </c>
      <c r="EP220" t="s">
        <v>6793</v>
      </c>
      <c r="KM220" t="s">
        <v>7524</v>
      </c>
      <c r="KN220" t="s">
        <v>7558</v>
      </c>
      <c r="KO220">
        <v>2008</v>
      </c>
      <c r="KS220" t="s">
        <v>6793</v>
      </c>
      <c r="OI220" t="s">
        <v>7526</v>
      </c>
      <c r="OJ220" t="s">
        <v>7526</v>
      </c>
      <c r="OK220" t="s">
        <v>7526</v>
      </c>
      <c r="OL220" t="s">
        <v>7527</v>
      </c>
      <c r="OM220" t="s">
        <v>7528</v>
      </c>
      <c r="ON220" t="s">
        <v>7539</v>
      </c>
      <c r="OO220" t="s">
        <v>7528</v>
      </c>
      <c r="OP220">
        <v>2</v>
      </c>
      <c r="OQ220" t="s">
        <v>28</v>
      </c>
      <c r="OR220" t="s">
        <v>265</v>
      </c>
      <c r="OS220">
        <v>2007</v>
      </c>
      <c r="OT220">
        <v>10</v>
      </c>
      <c r="OU220">
        <v>1</v>
      </c>
      <c r="OV220">
        <v>10</v>
      </c>
      <c r="OW220">
        <v>1</v>
      </c>
      <c r="OX220">
        <v>0</v>
      </c>
      <c r="OY220">
        <v>35</v>
      </c>
      <c r="OZ220" t="s">
        <v>7515</v>
      </c>
      <c r="PA220" t="s">
        <v>7515</v>
      </c>
      <c r="PB220" t="s">
        <v>7515</v>
      </c>
      <c r="PC220" t="s">
        <v>7515</v>
      </c>
      <c r="PD220" t="s">
        <v>7515</v>
      </c>
      <c r="PE220" t="s">
        <v>7515</v>
      </c>
      <c r="PF220" t="s">
        <v>7515</v>
      </c>
      <c r="PG220" t="s">
        <v>7515</v>
      </c>
      <c r="PH220" t="s">
        <v>7515</v>
      </c>
      <c r="PI220" t="s">
        <v>7515</v>
      </c>
      <c r="PJ220" t="s">
        <v>7515</v>
      </c>
      <c r="PK220" t="s">
        <v>7515</v>
      </c>
      <c r="PL220" t="s">
        <v>7515</v>
      </c>
      <c r="PM220" t="s">
        <v>7515</v>
      </c>
      <c r="PN220" t="s">
        <v>7515</v>
      </c>
      <c r="PO220" t="s">
        <v>7515</v>
      </c>
      <c r="PP220" t="s">
        <v>7515</v>
      </c>
      <c r="PQ220" t="s">
        <v>7515</v>
      </c>
      <c r="PR220" t="s">
        <v>7515</v>
      </c>
      <c r="PS220" t="s">
        <v>7515</v>
      </c>
      <c r="PT220" t="s">
        <v>7516</v>
      </c>
      <c r="PU220" t="s">
        <v>7515</v>
      </c>
      <c r="PV220" t="s">
        <v>7515</v>
      </c>
      <c r="PW220" t="s">
        <v>7515</v>
      </c>
      <c r="PX220" t="s">
        <v>7515</v>
      </c>
      <c r="PY220" t="s">
        <v>7515</v>
      </c>
      <c r="PZ220" t="s">
        <v>7515</v>
      </c>
      <c r="QA220" t="s">
        <v>7515</v>
      </c>
      <c r="QB220" t="s">
        <v>7515</v>
      </c>
      <c r="QC220" t="s">
        <v>7515</v>
      </c>
      <c r="QE220" t="s">
        <v>7515</v>
      </c>
      <c r="QF220" t="s">
        <v>7515</v>
      </c>
      <c r="QG220" t="s">
        <v>7515</v>
      </c>
      <c r="QH220" t="s">
        <v>7515</v>
      </c>
      <c r="QI220" t="s">
        <v>7515</v>
      </c>
      <c r="QJ220" t="s">
        <v>7515</v>
      </c>
      <c r="QK220" t="s">
        <v>7516</v>
      </c>
      <c r="RP220">
        <f t="shared" si="6"/>
        <v>3</v>
      </c>
      <c r="RS220">
        <f t="shared" si="7"/>
        <v>1</v>
      </c>
    </row>
    <row r="221" spans="1:487" x14ac:dyDescent="0.3">
      <c r="A221">
        <v>70208</v>
      </c>
      <c r="B221">
        <v>547</v>
      </c>
      <c r="C221">
        <v>0</v>
      </c>
      <c r="D221">
        <v>5</v>
      </c>
      <c r="E221">
        <v>13</v>
      </c>
      <c r="F221">
        <v>90</v>
      </c>
      <c r="G221">
        <v>102</v>
      </c>
      <c r="H221">
        <v>15</v>
      </c>
      <c r="I221" t="s">
        <v>6793</v>
      </c>
      <c r="J221" t="s">
        <v>6793</v>
      </c>
      <c r="O221" t="s">
        <v>6793</v>
      </c>
      <c r="P221" t="s">
        <v>7515</v>
      </c>
      <c r="Q221" t="s">
        <v>7515</v>
      </c>
      <c r="R221" t="s">
        <v>7515</v>
      </c>
      <c r="S221" t="s">
        <v>7515</v>
      </c>
      <c r="T221" t="s">
        <v>7515</v>
      </c>
      <c r="U221" t="s">
        <v>7515</v>
      </c>
      <c r="V221" t="s">
        <v>7515</v>
      </c>
      <c r="W221" t="s">
        <v>7515</v>
      </c>
      <c r="X221" t="s">
        <v>7515</v>
      </c>
      <c r="Y221" t="s">
        <v>7515</v>
      </c>
      <c r="Z221" t="s">
        <v>7515</v>
      </c>
      <c r="AA221" t="s">
        <v>7515</v>
      </c>
      <c r="AB221" t="s">
        <v>7515</v>
      </c>
      <c r="AC221" t="s">
        <v>7515</v>
      </c>
      <c r="AD221" t="s">
        <v>7515</v>
      </c>
      <c r="AE221" t="s">
        <v>7515</v>
      </c>
      <c r="AF221" t="s">
        <v>7515</v>
      </c>
      <c r="AG221" t="s">
        <v>7516</v>
      </c>
      <c r="AH221" t="s">
        <v>7515</v>
      </c>
      <c r="AI221" t="s">
        <v>6796</v>
      </c>
      <c r="AQ221" t="s">
        <v>6985</v>
      </c>
      <c r="AR221" t="s">
        <v>6793</v>
      </c>
      <c r="AS221" t="s">
        <v>6794</v>
      </c>
      <c r="AT221">
        <v>0</v>
      </c>
      <c r="AU221">
        <v>12</v>
      </c>
      <c r="AV221" t="s">
        <v>6988</v>
      </c>
      <c r="AW221" t="s">
        <v>6793</v>
      </c>
      <c r="AX221" t="s">
        <v>6793</v>
      </c>
      <c r="AY221" t="s">
        <v>6813</v>
      </c>
      <c r="AZ221" t="s">
        <v>7531</v>
      </c>
      <c r="BA221" t="s">
        <v>6991</v>
      </c>
      <c r="BC221" t="s">
        <v>6793</v>
      </c>
      <c r="BD221" t="s">
        <v>6793</v>
      </c>
      <c r="BE221" t="s">
        <v>6794</v>
      </c>
      <c r="BF221" t="s">
        <v>6793</v>
      </c>
      <c r="BG221" t="s">
        <v>6793</v>
      </c>
      <c r="BH221" t="s">
        <v>6794</v>
      </c>
      <c r="BI221" t="s">
        <v>6794</v>
      </c>
      <c r="BJ221" t="s">
        <v>6794</v>
      </c>
      <c r="BK221" t="s">
        <v>6794</v>
      </c>
      <c r="BL221" t="s">
        <v>6794</v>
      </c>
      <c r="BM221" t="s">
        <v>7029</v>
      </c>
      <c r="BN221" t="s">
        <v>7028</v>
      </c>
      <c r="BO221" t="s">
        <v>6794</v>
      </c>
      <c r="BQ221" t="s">
        <v>7547</v>
      </c>
      <c r="BR221" t="s">
        <v>6</v>
      </c>
      <c r="BS221" t="s">
        <v>7519</v>
      </c>
      <c r="BT221" t="s">
        <v>6</v>
      </c>
      <c r="BU221" t="s">
        <v>7559</v>
      </c>
      <c r="BV221" t="s">
        <v>7543</v>
      </c>
      <c r="BW221" t="s">
        <v>7515</v>
      </c>
      <c r="BX221" t="s">
        <v>7515</v>
      </c>
      <c r="BY221" t="s">
        <v>7515</v>
      </c>
      <c r="BZ221" t="s">
        <v>7516</v>
      </c>
      <c r="CA221" t="s">
        <v>7515</v>
      </c>
      <c r="CB221" t="s">
        <v>7515</v>
      </c>
      <c r="CC221" t="s">
        <v>7515</v>
      </c>
      <c r="CD221" t="s">
        <v>7515</v>
      </c>
      <c r="CE221" t="s">
        <v>7515</v>
      </c>
      <c r="CF221" t="s">
        <v>7515</v>
      </c>
      <c r="CG221" t="s">
        <v>7515</v>
      </c>
      <c r="CH221" t="s">
        <v>7515</v>
      </c>
      <c r="CI221" t="s">
        <v>6966</v>
      </c>
      <c r="CJ221" t="s">
        <v>6794</v>
      </c>
      <c r="CO221" t="s">
        <v>6793</v>
      </c>
      <c r="CP221" t="s">
        <v>6793</v>
      </c>
      <c r="CQ221" t="s">
        <v>6794</v>
      </c>
      <c r="CR221" t="s">
        <v>6793</v>
      </c>
      <c r="CS221" t="s">
        <v>6794</v>
      </c>
      <c r="CT221" t="s">
        <v>6793</v>
      </c>
      <c r="CU221" t="s">
        <v>6794</v>
      </c>
      <c r="CV221" t="s">
        <v>6793</v>
      </c>
      <c r="CW221" t="s">
        <v>6794</v>
      </c>
      <c r="CX221" t="s">
        <v>7520</v>
      </c>
      <c r="CY221" t="s">
        <v>7607</v>
      </c>
      <c r="CZ221" t="s">
        <v>7587</v>
      </c>
      <c r="DA221" t="s">
        <v>6793</v>
      </c>
      <c r="DB221">
        <v>3</v>
      </c>
      <c r="DC221">
        <v>2</v>
      </c>
      <c r="DD221">
        <v>3</v>
      </c>
      <c r="DE221" t="s">
        <v>6794</v>
      </c>
      <c r="EA221">
        <v>3</v>
      </c>
      <c r="EC221">
        <v>1</v>
      </c>
      <c r="ED221">
        <v>0</v>
      </c>
      <c r="EE221">
        <v>2</v>
      </c>
      <c r="EF221">
        <v>0</v>
      </c>
      <c r="EG221">
        <v>0</v>
      </c>
      <c r="EH221">
        <v>0</v>
      </c>
      <c r="EI221">
        <v>0</v>
      </c>
      <c r="EJ221" t="s">
        <v>6793</v>
      </c>
      <c r="EK221" t="s">
        <v>6859</v>
      </c>
      <c r="EL221">
        <v>1</v>
      </c>
      <c r="EN221">
        <v>2007</v>
      </c>
      <c r="EP221" t="s">
        <v>6794</v>
      </c>
      <c r="OI221" t="s">
        <v>7527</v>
      </c>
      <c r="OJ221" t="s">
        <v>7527</v>
      </c>
      <c r="OK221" t="s">
        <v>7527</v>
      </c>
      <c r="OL221" t="s">
        <v>7527</v>
      </c>
      <c r="OM221" t="s">
        <v>7528</v>
      </c>
      <c r="ON221" t="s">
        <v>7529</v>
      </c>
      <c r="OO221" t="s">
        <v>7528</v>
      </c>
      <c r="OP221">
        <v>1</v>
      </c>
      <c r="OQ221" t="s">
        <v>28</v>
      </c>
      <c r="OR221" t="s">
        <v>265</v>
      </c>
      <c r="OS221">
        <v>2006</v>
      </c>
      <c r="OT221">
        <v>12</v>
      </c>
      <c r="OU221">
        <v>1</v>
      </c>
      <c r="OV221">
        <v>12</v>
      </c>
      <c r="OW221">
        <v>1</v>
      </c>
      <c r="OX221">
        <v>0</v>
      </c>
      <c r="OY221">
        <v>35</v>
      </c>
      <c r="QE221" t="s">
        <v>7515</v>
      </c>
      <c r="QF221" t="s">
        <v>7515</v>
      </c>
      <c r="QG221" t="s">
        <v>7515</v>
      </c>
      <c r="QH221" t="s">
        <v>7515</v>
      </c>
      <c r="QI221" t="s">
        <v>7515</v>
      </c>
      <c r="QJ221" t="s">
        <v>7515</v>
      </c>
      <c r="QK221" t="s">
        <v>7516</v>
      </c>
      <c r="RP221">
        <f t="shared" si="6"/>
        <v>4</v>
      </c>
      <c r="RS221">
        <f t="shared" si="7"/>
        <v>8</v>
      </c>
    </row>
    <row r="222" spans="1:487" x14ac:dyDescent="0.3">
      <c r="A222">
        <v>70209</v>
      </c>
      <c r="B222">
        <v>548</v>
      </c>
      <c r="C222">
        <v>0</v>
      </c>
      <c r="D222">
        <v>5</v>
      </c>
      <c r="E222">
        <v>11</v>
      </c>
      <c r="F222">
        <v>79</v>
      </c>
      <c r="G222">
        <v>102</v>
      </c>
      <c r="H222">
        <v>15</v>
      </c>
      <c r="I222" t="s">
        <v>6793</v>
      </c>
      <c r="J222" t="s">
        <v>6793</v>
      </c>
      <c r="O222" t="s">
        <v>6793</v>
      </c>
      <c r="P222" t="s">
        <v>7515</v>
      </c>
      <c r="Q222" t="s">
        <v>7516</v>
      </c>
      <c r="R222" t="s">
        <v>7515</v>
      </c>
      <c r="S222" t="s">
        <v>7515</v>
      </c>
      <c r="T222" t="s">
        <v>7515</v>
      </c>
      <c r="U222" t="s">
        <v>7515</v>
      </c>
      <c r="V222" t="s">
        <v>7515</v>
      </c>
      <c r="W222" t="s">
        <v>7515</v>
      </c>
      <c r="X222" t="s">
        <v>7515</v>
      </c>
      <c r="Y222" t="s">
        <v>7515</v>
      </c>
      <c r="Z222" t="s">
        <v>7515</v>
      </c>
      <c r="AA222" t="s">
        <v>7515</v>
      </c>
      <c r="AB222" t="s">
        <v>7515</v>
      </c>
      <c r="AC222" t="s">
        <v>7515</v>
      </c>
      <c r="AD222" t="s">
        <v>7515</v>
      </c>
      <c r="AE222" t="s">
        <v>7515</v>
      </c>
      <c r="AF222" t="s">
        <v>7515</v>
      </c>
      <c r="AG222" t="s">
        <v>7515</v>
      </c>
      <c r="AH222" t="s">
        <v>7515</v>
      </c>
      <c r="AI222" t="s">
        <v>6796</v>
      </c>
      <c r="AQ222" t="s">
        <v>6985</v>
      </c>
      <c r="AR222" t="s">
        <v>6793</v>
      </c>
      <c r="AS222" t="s">
        <v>6793</v>
      </c>
      <c r="AT222">
        <v>0</v>
      </c>
      <c r="AU222">
        <v>7</v>
      </c>
      <c r="AV222" t="s">
        <v>6988</v>
      </c>
      <c r="AW222" t="s">
        <v>6793</v>
      </c>
      <c r="AX222" t="s">
        <v>6793</v>
      </c>
      <c r="AY222" t="s">
        <v>6</v>
      </c>
      <c r="BA222" t="s">
        <v>7518</v>
      </c>
      <c r="BC222" t="s">
        <v>6794</v>
      </c>
      <c r="BD222" t="s">
        <v>6794</v>
      </c>
      <c r="BE222" t="s">
        <v>6794</v>
      </c>
      <c r="BF222" t="s">
        <v>6793</v>
      </c>
      <c r="BG222" t="s">
        <v>6793</v>
      </c>
      <c r="BH222" t="s">
        <v>6794</v>
      </c>
      <c r="BI222" t="s">
        <v>6794</v>
      </c>
      <c r="BJ222" t="s">
        <v>6794</v>
      </c>
      <c r="BK222" t="s">
        <v>6794</v>
      </c>
      <c r="BL222" t="s">
        <v>6794</v>
      </c>
      <c r="BM222" t="s">
        <v>7028</v>
      </c>
      <c r="BN222" t="s">
        <v>6</v>
      </c>
      <c r="BO222" t="s">
        <v>6794</v>
      </c>
      <c r="BQ222" t="s">
        <v>7547</v>
      </c>
      <c r="BR222" t="s">
        <v>6</v>
      </c>
      <c r="BS222" t="s">
        <v>7519</v>
      </c>
      <c r="BT222" t="s">
        <v>6</v>
      </c>
      <c r="BU222" t="s">
        <v>7559</v>
      </c>
      <c r="BV222" t="s">
        <v>7543</v>
      </c>
      <c r="BW222" t="s">
        <v>7515</v>
      </c>
      <c r="BX222" t="s">
        <v>7515</v>
      </c>
      <c r="BY222" t="s">
        <v>7515</v>
      </c>
      <c r="BZ222" t="s">
        <v>7515</v>
      </c>
      <c r="CA222" t="s">
        <v>7515</v>
      </c>
      <c r="CB222" t="s">
        <v>7515</v>
      </c>
      <c r="CC222" t="s">
        <v>7516</v>
      </c>
      <c r="CD222" t="s">
        <v>7515</v>
      </c>
      <c r="CE222" t="s">
        <v>7515</v>
      </c>
      <c r="CF222" t="s">
        <v>7515</v>
      </c>
      <c r="CG222" t="s">
        <v>7515</v>
      </c>
      <c r="CH222" t="s">
        <v>7515</v>
      </c>
      <c r="CI222" t="s">
        <v>6793</v>
      </c>
      <c r="CJ222" t="s">
        <v>6794</v>
      </c>
      <c r="CO222" t="s">
        <v>6793</v>
      </c>
      <c r="CP222" t="s">
        <v>6794</v>
      </c>
      <c r="CQ222" t="s">
        <v>6794</v>
      </c>
      <c r="CR222" t="s">
        <v>6794</v>
      </c>
      <c r="CS222" t="s">
        <v>6794</v>
      </c>
      <c r="CT222" t="s">
        <v>6793</v>
      </c>
      <c r="CU222" t="s">
        <v>6794</v>
      </c>
      <c r="CV222" t="s">
        <v>6793</v>
      </c>
      <c r="CW222" t="s">
        <v>6794</v>
      </c>
      <c r="CX222" t="s">
        <v>7520</v>
      </c>
      <c r="CY222" t="s">
        <v>7607</v>
      </c>
      <c r="CZ222" t="s">
        <v>7536</v>
      </c>
      <c r="DA222" t="s">
        <v>6793</v>
      </c>
      <c r="DB222">
        <v>2</v>
      </c>
      <c r="DC222">
        <v>2</v>
      </c>
      <c r="DD222">
        <v>3</v>
      </c>
      <c r="DE222" t="s">
        <v>6794</v>
      </c>
      <c r="EA222">
        <v>1</v>
      </c>
      <c r="EB222" t="s">
        <v>7584</v>
      </c>
      <c r="EJ222" t="s">
        <v>6793</v>
      </c>
      <c r="EK222" t="s">
        <v>7573</v>
      </c>
      <c r="EM222">
        <v>1</v>
      </c>
      <c r="EN222" t="s">
        <v>6</v>
      </c>
      <c r="EP222" t="s">
        <v>6794</v>
      </c>
      <c r="OI222" t="s">
        <v>7526</v>
      </c>
      <c r="OJ222" t="s">
        <v>7526</v>
      </c>
      <c r="OK222" t="s">
        <v>7526</v>
      </c>
      <c r="OL222" t="s">
        <v>7526</v>
      </c>
      <c r="OM222" t="s">
        <v>7528</v>
      </c>
      <c r="ON222" t="s">
        <v>7529</v>
      </c>
      <c r="OO222" t="s">
        <v>7528</v>
      </c>
      <c r="OP222">
        <v>2</v>
      </c>
      <c r="OQ222" t="s">
        <v>28</v>
      </c>
      <c r="OR222" t="s">
        <v>265</v>
      </c>
      <c r="OS222">
        <v>2007</v>
      </c>
      <c r="OT222">
        <v>6</v>
      </c>
      <c r="OU222">
        <v>1</v>
      </c>
      <c r="OV222">
        <v>6</v>
      </c>
      <c r="OW222">
        <v>1</v>
      </c>
      <c r="OX222">
        <v>0</v>
      </c>
      <c r="OY222">
        <v>35</v>
      </c>
      <c r="QE222" t="s">
        <v>7516</v>
      </c>
      <c r="QF222" t="s">
        <v>7515</v>
      </c>
      <c r="QG222" t="s">
        <v>7515</v>
      </c>
      <c r="QH222" t="s">
        <v>7515</v>
      </c>
      <c r="QI222" t="s">
        <v>7515</v>
      </c>
      <c r="QJ222" t="s">
        <v>7515</v>
      </c>
      <c r="QK222" t="s">
        <v>7515</v>
      </c>
      <c r="RP222">
        <f t="shared" si="6"/>
        <v>5</v>
      </c>
      <c r="RS222">
        <f t="shared" si="7"/>
        <v>7</v>
      </c>
    </row>
    <row r="223" spans="1:487" x14ac:dyDescent="0.3">
      <c r="A223">
        <v>70210</v>
      </c>
      <c r="B223">
        <v>552</v>
      </c>
      <c r="C223">
        <v>0</v>
      </c>
      <c r="D223">
        <v>5</v>
      </c>
      <c r="E223">
        <v>11</v>
      </c>
      <c r="F223">
        <v>80</v>
      </c>
      <c r="G223">
        <v>102</v>
      </c>
      <c r="H223">
        <v>15</v>
      </c>
      <c r="I223" t="s">
        <v>6793</v>
      </c>
      <c r="J223" t="s">
        <v>6793</v>
      </c>
      <c r="O223" t="s">
        <v>6793</v>
      </c>
      <c r="P223" t="s">
        <v>7515</v>
      </c>
      <c r="Q223" t="s">
        <v>7515</v>
      </c>
      <c r="R223" t="s">
        <v>7515</v>
      </c>
      <c r="S223" t="s">
        <v>7515</v>
      </c>
      <c r="T223" t="s">
        <v>7515</v>
      </c>
      <c r="U223" t="s">
        <v>7515</v>
      </c>
      <c r="V223" t="s">
        <v>7515</v>
      </c>
      <c r="W223" t="s">
        <v>7515</v>
      </c>
      <c r="X223" t="s">
        <v>7515</v>
      </c>
      <c r="Y223" t="s">
        <v>7515</v>
      </c>
      <c r="Z223" t="s">
        <v>7515</v>
      </c>
      <c r="AA223" t="s">
        <v>7515</v>
      </c>
      <c r="AB223" t="s">
        <v>7515</v>
      </c>
      <c r="AC223" t="s">
        <v>7515</v>
      </c>
      <c r="AD223" t="s">
        <v>7515</v>
      </c>
      <c r="AE223" t="s">
        <v>7516</v>
      </c>
      <c r="AF223" t="s">
        <v>7515</v>
      </c>
      <c r="AG223" t="s">
        <v>7515</v>
      </c>
      <c r="AH223" t="s">
        <v>7515</v>
      </c>
      <c r="AI223" t="s">
        <v>6796</v>
      </c>
      <c r="AQ223" t="s">
        <v>6985</v>
      </c>
      <c r="AR223" t="s">
        <v>6793</v>
      </c>
      <c r="AS223" t="s">
        <v>6793</v>
      </c>
      <c r="AT223" t="s">
        <v>6</v>
      </c>
      <c r="AU223" t="s">
        <v>6</v>
      </c>
      <c r="AV223" t="s">
        <v>7568</v>
      </c>
      <c r="AW223" t="s">
        <v>6966</v>
      </c>
      <c r="AX223" t="s">
        <v>6793</v>
      </c>
      <c r="AY223" t="s">
        <v>6813</v>
      </c>
      <c r="AZ223" t="s">
        <v>7531</v>
      </c>
      <c r="BA223" t="s">
        <v>7518</v>
      </c>
      <c r="BC223" t="s">
        <v>6794</v>
      </c>
      <c r="BD223" t="s">
        <v>6794</v>
      </c>
      <c r="BE223" t="s">
        <v>6794</v>
      </c>
      <c r="BF223" t="s">
        <v>6794</v>
      </c>
      <c r="BH223" t="s">
        <v>6793</v>
      </c>
      <c r="BI223" t="s">
        <v>6793</v>
      </c>
      <c r="BJ223" t="s">
        <v>6793</v>
      </c>
      <c r="BK223" t="s">
        <v>6794</v>
      </c>
      <c r="BL223" t="s">
        <v>6794</v>
      </c>
      <c r="BM223" t="s">
        <v>7025</v>
      </c>
      <c r="BN223" t="s">
        <v>7026</v>
      </c>
      <c r="BO223" t="s">
        <v>6794</v>
      </c>
      <c r="BQ223" t="s">
        <v>7547</v>
      </c>
      <c r="BR223">
        <v>20</v>
      </c>
      <c r="BS223" t="s">
        <v>7519</v>
      </c>
      <c r="BT223" t="s">
        <v>6</v>
      </c>
      <c r="BU223" t="s">
        <v>7559</v>
      </c>
      <c r="BV223" t="s">
        <v>7561</v>
      </c>
      <c r="BW223" t="s">
        <v>7515</v>
      </c>
      <c r="BX223" t="s">
        <v>7515</v>
      </c>
      <c r="BY223" t="s">
        <v>7516</v>
      </c>
      <c r="BZ223" t="s">
        <v>7516</v>
      </c>
      <c r="CA223" t="s">
        <v>7515</v>
      </c>
      <c r="CB223" t="s">
        <v>7515</v>
      </c>
      <c r="CC223" t="s">
        <v>7515</v>
      </c>
      <c r="CD223" t="s">
        <v>7515</v>
      </c>
      <c r="CE223" t="s">
        <v>7515</v>
      </c>
      <c r="CF223" t="s">
        <v>7515</v>
      </c>
      <c r="CG223" t="s">
        <v>7515</v>
      </c>
      <c r="CH223" t="s">
        <v>7515</v>
      </c>
      <c r="CI223" t="s">
        <v>6793</v>
      </c>
      <c r="CJ223" t="s">
        <v>6794</v>
      </c>
      <c r="CO223" t="s">
        <v>6793</v>
      </c>
      <c r="CP223" t="s">
        <v>6793</v>
      </c>
      <c r="CQ223" t="s">
        <v>6794</v>
      </c>
      <c r="CR223" t="s">
        <v>6793</v>
      </c>
      <c r="CS223" t="s">
        <v>6794</v>
      </c>
      <c r="CT223" t="s">
        <v>6794</v>
      </c>
      <c r="CU223" t="s">
        <v>6794</v>
      </c>
      <c r="CV223" t="s">
        <v>6793</v>
      </c>
      <c r="CW223" t="s">
        <v>6794</v>
      </c>
      <c r="CX223" t="s">
        <v>7545</v>
      </c>
      <c r="CY223" t="s">
        <v>7555</v>
      </c>
      <c r="CZ223" t="s">
        <v>7602</v>
      </c>
      <c r="DA223" t="s">
        <v>6794</v>
      </c>
      <c r="DB223">
        <v>2</v>
      </c>
      <c r="DC223">
        <v>2</v>
      </c>
      <c r="DD223">
        <v>2</v>
      </c>
      <c r="EA223">
        <v>3</v>
      </c>
      <c r="EC223">
        <v>1</v>
      </c>
      <c r="ED223">
        <v>0</v>
      </c>
      <c r="EE223">
        <v>2</v>
      </c>
      <c r="EF223">
        <v>0</v>
      </c>
      <c r="EG223">
        <v>0</v>
      </c>
      <c r="EH223">
        <v>0</v>
      </c>
      <c r="EI223">
        <v>0</v>
      </c>
      <c r="EP223" t="s">
        <v>6794</v>
      </c>
      <c r="OM223" t="s">
        <v>7528</v>
      </c>
      <c r="ON223" t="s">
        <v>7529</v>
      </c>
      <c r="OO223" t="s">
        <v>7528</v>
      </c>
      <c r="OP223">
        <v>2</v>
      </c>
      <c r="OQ223" t="s">
        <v>28</v>
      </c>
      <c r="OR223" t="s">
        <v>265</v>
      </c>
      <c r="OS223">
        <v>2007</v>
      </c>
      <c r="OT223">
        <v>11</v>
      </c>
      <c r="OU223">
        <v>1</v>
      </c>
      <c r="OV223">
        <v>11</v>
      </c>
      <c r="OW223">
        <v>1</v>
      </c>
      <c r="OX223">
        <v>0</v>
      </c>
      <c r="OY223">
        <v>35</v>
      </c>
      <c r="QE223" t="s">
        <v>7515</v>
      </c>
      <c r="QF223" t="s">
        <v>7515</v>
      </c>
      <c r="QG223" t="s">
        <v>7515</v>
      </c>
      <c r="QH223" t="s">
        <v>7515</v>
      </c>
      <c r="QI223" t="s">
        <v>7515</v>
      </c>
      <c r="QJ223" t="s">
        <v>7515</v>
      </c>
      <c r="QK223" t="s">
        <v>7516</v>
      </c>
      <c r="RP223">
        <f t="shared" si="6"/>
        <v>-1</v>
      </c>
      <c r="RS223">
        <f t="shared" si="7"/>
        <v>4</v>
      </c>
    </row>
    <row r="224" spans="1:487" x14ac:dyDescent="0.3">
      <c r="A224">
        <v>70211</v>
      </c>
      <c r="B224">
        <v>555</v>
      </c>
      <c r="C224">
        <v>0</v>
      </c>
      <c r="D224">
        <v>5</v>
      </c>
      <c r="E224">
        <v>20</v>
      </c>
      <c r="F224">
        <v>102</v>
      </c>
      <c r="G224">
        <v>102</v>
      </c>
      <c r="H224">
        <v>10</v>
      </c>
      <c r="I224" t="s">
        <v>6793</v>
      </c>
      <c r="J224" t="s">
        <v>6793</v>
      </c>
      <c r="O224" t="s">
        <v>6793</v>
      </c>
      <c r="P224" t="s">
        <v>7515</v>
      </c>
      <c r="Q224" t="s">
        <v>7515</v>
      </c>
      <c r="R224" t="s">
        <v>7515</v>
      </c>
      <c r="S224" t="s">
        <v>7515</v>
      </c>
      <c r="T224" t="s">
        <v>7515</v>
      </c>
      <c r="U224" t="s">
        <v>7515</v>
      </c>
      <c r="V224" t="s">
        <v>7515</v>
      </c>
      <c r="W224" t="s">
        <v>7515</v>
      </c>
      <c r="X224" t="s">
        <v>7515</v>
      </c>
      <c r="Y224" t="s">
        <v>7515</v>
      </c>
      <c r="Z224" t="s">
        <v>7515</v>
      </c>
      <c r="AA224" t="s">
        <v>7515</v>
      </c>
      <c r="AB224" t="s">
        <v>7515</v>
      </c>
      <c r="AC224" t="s">
        <v>7515</v>
      </c>
      <c r="AD224" t="s">
        <v>7515</v>
      </c>
      <c r="AE224" t="s">
        <v>7516</v>
      </c>
      <c r="AF224" t="s">
        <v>7515</v>
      </c>
      <c r="AG224" t="s">
        <v>7515</v>
      </c>
      <c r="AH224" t="s">
        <v>7515</v>
      </c>
      <c r="AI224" t="s">
        <v>7517</v>
      </c>
      <c r="AL224">
        <v>1</v>
      </c>
      <c r="AM224">
        <v>3</v>
      </c>
      <c r="AN224" t="s">
        <v>6845</v>
      </c>
      <c r="AQ224" t="s">
        <v>6993</v>
      </c>
      <c r="AR224" t="s">
        <v>6793</v>
      </c>
      <c r="AS224" t="s">
        <v>6793</v>
      </c>
      <c r="AT224">
        <v>0</v>
      </c>
      <c r="AU224">
        <v>8</v>
      </c>
      <c r="AV224" t="s">
        <v>6992</v>
      </c>
      <c r="AW224" t="s">
        <v>6794</v>
      </c>
      <c r="AX224" t="s">
        <v>6793</v>
      </c>
      <c r="AY224" t="s">
        <v>6813</v>
      </c>
      <c r="AZ224" t="s">
        <v>7531</v>
      </c>
      <c r="BA224" t="s">
        <v>7518</v>
      </c>
      <c r="BC224" t="s">
        <v>6794</v>
      </c>
      <c r="BD224" t="s">
        <v>6793</v>
      </c>
      <c r="BE224" t="s">
        <v>6794</v>
      </c>
      <c r="BF224" t="s">
        <v>6793</v>
      </c>
      <c r="BG224" t="s">
        <v>6793</v>
      </c>
      <c r="BH224" t="s">
        <v>6794</v>
      </c>
      <c r="BI224" t="s">
        <v>6794</v>
      </c>
      <c r="BJ224" t="s">
        <v>6793</v>
      </c>
      <c r="BK224" t="s">
        <v>6794</v>
      </c>
      <c r="BL224" t="s">
        <v>6794</v>
      </c>
      <c r="BM224" t="s">
        <v>7026</v>
      </c>
      <c r="BN224" t="s">
        <v>7030</v>
      </c>
      <c r="BO224" t="s">
        <v>6794</v>
      </c>
      <c r="BQ224">
        <v>40</v>
      </c>
      <c r="BR224" t="s">
        <v>7532</v>
      </c>
      <c r="BS224" t="s">
        <v>7533</v>
      </c>
      <c r="BT224" t="s">
        <v>7542</v>
      </c>
      <c r="BU224" t="s">
        <v>7030</v>
      </c>
      <c r="BV224" t="s">
        <v>7586</v>
      </c>
      <c r="BW224" t="s">
        <v>7516</v>
      </c>
      <c r="BX224" t="s">
        <v>7515</v>
      </c>
      <c r="BY224" t="s">
        <v>7515</v>
      </c>
      <c r="BZ224" t="s">
        <v>7515</v>
      </c>
      <c r="CA224" t="s">
        <v>7515</v>
      </c>
      <c r="CB224" t="s">
        <v>7515</v>
      </c>
      <c r="CC224" t="s">
        <v>7515</v>
      </c>
      <c r="CD224" t="s">
        <v>7515</v>
      </c>
      <c r="CE224" t="s">
        <v>7515</v>
      </c>
      <c r="CF224" t="s">
        <v>7515</v>
      </c>
      <c r="CG224" t="s">
        <v>7515</v>
      </c>
      <c r="CH224" t="s">
        <v>7515</v>
      </c>
      <c r="CI224" t="s">
        <v>6794</v>
      </c>
      <c r="CJ224" t="s">
        <v>6794</v>
      </c>
      <c r="CK224" t="s">
        <v>7614</v>
      </c>
      <c r="CL224" t="s">
        <v>7564</v>
      </c>
      <c r="CM224">
        <v>50</v>
      </c>
      <c r="CN224" t="s">
        <v>7544</v>
      </c>
      <c r="CO224" t="s">
        <v>6794</v>
      </c>
      <c r="CP224" t="s">
        <v>6793</v>
      </c>
      <c r="CQ224" t="s">
        <v>6794</v>
      </c>
      <c r="CR224" t="s">
        <v>6794</v>
      </c>
      <c r="CS224" t="s">
        <v>6794</v>
      </c>
      <c r="CT224" t="s">
        <v>6794</v>
      </c>
      <c r="CU224" t="s">
        <v>6794</v>
      </c>
      <c r="CV224" t="s">
        <v>6793</v>
      </c>
      <c r="CW224" t="s">
        <v>6794</v>
      </c>
      <c r="CX224" t="s">
        <v>7520</v>
      </c>
      <c r="CY224" t="s">
        <v>7521</v>
      </c>
      <c r="CZ224" t="s">
        <v>7605</v>
      </c>
      <c r="DA224" t="s">
        <v>6793</v>
      </c>
      <c r="DB224">
        <v>2</v>
      </c>
      <c r="DC224">
        <v>3</v>
      </c>
      <c r="DD224">
        <v>3</v>
      </c>
      <c r="DE224" t="s">
        <v>6794</v>
      </c>
      <c r="EA224">
        <v>4</v>
      </c>
      <c r="EC224">
        <v>2</v>
      </c>
      <c r="ED224">
        <v>2</v>
      </c>
      <c r="EE224">
        <v>0</v>
      </c>
      <c r="EF224">
        <v>0</v>
      </c>
      <c r="EG224">
        <v>0</v>
      </c>
      <c r="EH224">
        <v>0</v>
      </c>
      <c r="EI224">
        <v>0</v>
      </c>
      <c r="EJ224" t="s">
        <v>6794</v>
      </c>
      <c r="EP224" t="s">
        <v>6794</v>
      </c>
      <c r="OI224" t="s">
        <v>7526</v>
      </c>
      <c r="OJ224" t="s">
        <v>7526</v>
      </c>
      <c r="OK224" t="s">
        <v>7582</v>
      </c>
      <c r="OL224" t="s">
        <v>7526</v>
      </c>
      <c r="OM224" t="s">
        <v>7528</v>
      </c>
      <c r="ON224" t="s">
        <v>7529</v>
      </c>
      <c r="OO224" t="s">
        <v>7528</v>
      </c>
      <c r="OP224">
        <v>3</v>
      </c>
      <c r="OQ224" t="s">
        <v>28</v>
      </c>
      <c r="OR224" t="s">
        <v>212</v>
      </c>
      <c r="OS224">
        <v>2007</v>
      </c>
      <c r="OT224">
        <v>9</v>
      </c>
      <c r="OU224">
        <v>1</v>
      </c>
      <c r="OV224">
        <v>9</v>
      </c>
      <c r="OW224">
        <v>0</v>
      </c>
      <c r="OX224">
        <v>1</v>
      </c>
      <c r="OY224">
        <v>35</v>
      </c>
      <c r="QE224" t="s">
        <v>7516</v>
      </c>
      <c r="QF224" t="s">
        <v>7515</v>
      </c>
      <c r="QG224" t="s">
        <v>7515</v>
      </c>
      <c r="QH224" t="s">
        <v>7515</v>
      </c>
      <c r="QI224" t="s">
        <v>7515</v>
      </c>
      <c r="QJ224" t="s">
        <v>7515</v>
      </c>
      <c r="QK224" t="s">
        <v>7515</v>
      </c>
      <c r="RP224">
        <f t="shared" si="6"/>
        <v>5</v>
      </c>
      <c r="RS224">
        <f t="shared" si="7"/>
        <v>5</v>
      </c>
    </row>
    <row r="225" spans="1:487" x14ac:dyDescent="0.3">
      <c r="A225">
        <v>70212</v>
      </c>
      <c r="B225">
        <v>557</v>
      </c>
      <c r="C225">
        <v>0</v>
      </c>
      <c r="D225">
        <v>5</v>
      </c>
      <c r="E225">
        <v>30</v>
      </c>
      <c r="F225">
        <v>116</v>
      </c>
      <c r="G225">
        <v>102</v>
      </c>
      <c r="H225">
        <v>3</v>
      </c>
      <c r="I225" t="s">
        <v>6793</v>
      </c>
      <c r="J225" t="s">
        <v>6793</v>
      </c>
      <c r="O225" t="s">
        <v>6793</v>
      </c>
      <c r="P225" t="s">
        <v>7515</v>
      </c>
      <c r="Q225" t="s">
        <v>7515</v>
      </c>
      <c r="R225" t="s">
        <v>7515</v>
      </c>
      <c r="S225" t="s">
        <v>7515</v>
      </c>
      <c r="T225" t="s">
        <v>7515</v>
      </c>
      <c r="U225" t="s">
        <v>7515</v>
      </c>
      <c r="V225" t="s">
        <v>7515</v>
      </c>
      <c r="W225" t="s">
        <v>7515</v>
      </c>
      <c r="X225" t="s">
        <v>7515</v>
      </c>
      <c r="Y225" t="s">
        <v>7515</v>
      </c>
      <c r="Z225" t="s">
        <v>7515</v>
      </c>
      <c r="AA225" t="s">
        <v>7515</v>
      </c>
      <c r="AB225" t="s">
        <v>7515</v>
      </c>
      <c r="AC225" t="s">
        <v>7515</v>
      </c>
      <c r="AD225" t="s">
        <v>7516</v>
      </c>
      <c r="AE225" t="s">
        <v>7515</v>
      </c>
      <c r="AF225" t="s">
        <v>7515</v>
      </c>
      <c r="AG225" t="s">
        <v>7515</v>
      </c>
      <c r="AH225" t="s">
        <v>7515</v>
      </c>
      <c r="AI225" t="s">
        <v>6796</v>
      </c>
      <c r="AQ225" t="s">
        <v>6985</v>
      </c>
      <c r="AR225" t="s">
        <v>6793</v>
      </c>
      <c r="AS225" t="s">
        <v>6794</v>
      </c>
      <c r="AT225" t="s">
        <v>6</v>
      </c>
      <c r="AU225" t="s">
        <v>6</v>
      </c>
      <c r="AV225" t="s">
        <v>6988</v>
      </c>
      <c r="AW225" t="s">
        <v>6793</v>
      </c>
      <c r="AX225" t="s">
        <v>6966</v>
      </c>
      <c r="AY225" t="s">
        <v>6813</v>
      </c>
      <c r="AZ225" t="s">
        <v>7531</v>
      </c>
      <c r="BA225" t="s">
        <v>6991</v>
      </c>
      <c r="BC225" t="s">
        <v>6794</v>
      </c>
      <c r="BD225" t="s">
        <v>6794</v>
      </c>
      <c r="BE225" t="s">
        <v>6794</v>
      </c>
      <c r="BF225" t="s">
        <v>6794</v>
      </c>
      <c r="BG225" t="s">
        <v>6793</v>
      </c>
      <c r="BH225" t="s">
        <v>6793</v>
      </c>
      <c r="BI225" t="s">
        <v>6793</v>
      </c>
      <c r="BJ225" t="s">
        <v>6794</v>
      </c>
      <c r="BK225" t="s">
        <v>6794</v>
      </c>
      <c r="BL225" t="s">
        <v>6794</v>
      </c>
      <c r="BM225" t="s">
        <v>7022</v>
      </c>
      <c r="BN225" t="s">
        <v>6</v>
      </c>
      <c r="BO225" t="s">
        <v>6794</v>
      </c>
      <c r="BQ225" t="s">
        <v>7547</v>
      </c>
      <c r="BR225" t="s">
        <v>6</v>
      </c>
      <c r="BS225" t="s">
        <v>7533</v>
      </c>
      <c r="BT225" t="s">
        <v>7603</v>
      </c>
      <c r="BU225" t="s">
        <v>7559</v>
      </c>
      <c r="BV225" t="s">
        <v>7535</v>
      </c>
      <c r="BW225" t="s">
        <v>7515</v>
      </c>
      <c r="BX225" t="s">
        <v>7515</v>
      </c>
      <c r="BY225" t="s">
        <v>7516</v>
      </c>
      <c r="BZ225" t="s">
        <v>7515</v>
      </c>
      <c r="CA225" t="s">
        <v>7515</v>
      </c>
      <c r="CB225" t="s">
        <v>7515</v>
      </c>
      <c r="CC225" t="s">
        <v>7515</v>
      </c>
      <c r="CD225" t="s">
        <v>7516</v>
      </c>
      <c r="CE225" t="s">
        <v>7515</v>
      </c>
      <c r="CF225" t="s">
        <v>7515</v>
      </c>
      <c r="CG225" t="s">
        <v>7515</v>
      </c>
      <c r="CH225" t="s">
        <v>7515</v>
      </c>
      <c r="CI225" t="s">
        <v>6794</v>
      </c>
      <c r="CJ225" t="s">
        <v>6793</v>
      </c>
      <c r="CO225" t="s">
        <v>6793</v>
      </c>
      <c r="CP225" t="s">
        <v>6793</v>
      </c>
      <c r="CQ225" t="s">
        <v>6794</v>
      </c>
      <c r="CR225" t="s">
        <v>6793</v>
      </c>
      <c r="CS225" t="s">
        <v>6793</v>
      </c>
      <c r="CT225" t="s">
        <v>6794</v>
      </c>
      <c r="CU225" t="s">
        <v>6794</v>
      </c>
      <c r="CV225" t="s">
        <v>6793</v>
      </c>
      <c r="CW225" t="s">
        <v>6794</v>
      </c>
      <c r="CX225" t="s">
        <v>7520</v>
      </c>
      <c r="CY225" t="s">
        <v>7521</v>
      </c>
      <c r="CZ225" t="s">
        <v>7536</v>
      </c>
      <c r="DA225" t="s">
        <v>6793</v>
      </c>
      <c r="DB225">
        <v>3</v>
      </c>
      <c r="DC225">
        <v>4</v>
      </c>
      <c r="DD225">
        <v>4</v>
      </c>
      <c r="DE225" t="s">
        <v>6794</v>
      </c>
      <c r="EA225">
        <v>3</v>
      </c>
      <c r="EC225">
        <v>0</v>
      </c>
      <c r="ED225">
        <v>1</v>
      </c>
      <c r="EE225">
        <v>0</v>
      </c>
      <c r="EF225">
        <v>0</v>
      </c>
      <c r="EG225">
        <v>0</v>
      </c>
      <c r="EH225">
        <v>0</v>
      </c>
      <c r="EI225">
        <v>2</v>
      </c>
      <c r="EJ225" t="s">
        <v>6794</v>
      </c>
      <c r="EP225" t="s">
        <v>6793</v>
      </c>
      <c r="EQ225" t="s">
        <v>7524</v>
      </c>
      <c r="ER225" t="s">
        <v>7590</v>
      </c>
      <c r="ES225">
        <v>2005</v>
      </c>
      <c r="EW225" t="s">
        <v>6794</v>
      </c>
      <c r="EX225" t="s">
        <v>6793</v>
      </c>
      <c r="IQ225" t="s">
        <v>7524</v>
      </c>
      <c r="IR225" t="s">
        <v>6</v>
      </c>
      <c r="IS225" t="s">
        <v>6</v>
      </c>
      <c r="IT225" t="s">
        <v>7578</v>
      </c>
      <c r="IU225" t="s">
        <v>7526</v>
      </c>
      <c r="IV225" t="s">
        <v>7526</v>
      </c>
      <c r="IW225" t="s">
        <v>6794</v>
      </c>
      <c r="IX225" t="s">
        <v>6793</v>
      </c>
      <c r="NG225" t="s">
        <v>7538</v>
      </c>
      <c r="NH225" t="s">
        <v>7574</v>
      </c>
      <c r="NI225">
        <v>2006</v>
      </c>
      <c r="NM225" t="s">
        <v>6794</v>
      </c>
      <c r="NN225" t="s">
        <v>6793</v>
      </c>
      <c r="NW225">
        <v>10</v>
      </c>
      <c r="NX225" t="s">
        <v>7515</v>
      </c>
      <c r="NY225" t="s">
        <v>7515</v>
      </c>
      <c r="NZ225" t="s">
        <v>7515</v>
      </c>
      <c r="OA225" t="s">
        <v>7515</v>
      </c>
      <c r="OB225" t="s">
        <v>7515</v>
      </c>
      <c r="OC225" t="s">
        <v>7515</v>
      </c>
      <c r="OD225" t="s">
        <v>7516</v>
      </c>
      <c r="OE225" t="s">
        <v>7515</v>
      </c>
      <c r="OF225" t="s">
        <v>7515</v>
      </c>
      <c r="OG225" t="s">
        <v>7515</v>
      </c>
      <c r="OH225" t="s">
        <v>7515</v>
      </c>
      <c r="OI225" t="s">
        <v>7526</v>
      </c>
      <c r="OK225" t="s">
        <v>7527</v>
      </c>
      <c r="OL225" t="s">
        <v>7527</v>
      </c>
      <c r="OM225" t="s">
        <v>7528</v>
      </c>
      <c r="ON225" t="s">
        <v>7529</v>
      </c>
      <c r="OO225" t="s">
        <v>7528</v>
      </c>
      <c r="OP225">
        <v>3</v>
      </c>
      <c r="OQ225" t="s">
        <v>28</v>
      </c>
      <c r="OR225" t="s">
        <v>7549</v>
      </c>
      <c r="OS225">
        <v>2006</v>
      </c>
      <c r="OT225">
        <v>5</v>
      </c>
      <c r="OU225">
        <v>1</v>
      </c>
      <c r="OV225">
        <v>5</v>
      </c>
      <c r="OW225">
        <v>1</v>
      </c>
      <c r="OX225">
        <v>0</v>
      </c>
      <c r="OY225">
        <v>35</v>
      </c>
      <c r="OZ225" t="s">
        <v>7515</v>
      </c>
      <c r="PA225" t="s">
        <v>7516</v>
      </c>
      <c r="PB225" t="s">
        <v>7515</v>
      </c>
      <c r="PC225" t="s">
        <v>7515</v>
      </c>
      <c r="PD225" t="s">
        <v>7515</v>
      </c>
      <c r="PE225" t="s">
        <v>7515</v>
      </c>
      <c r="PF225" t="s">
        <v>7515</v>
      </c>
      <c r="PG225" t="s">
        <v>7515</v>
      </c>
      <c r="PH225" t="s">
        <v>7515</v>
      </c>
      <c r="PI225" t="s">
        <v>7515</v>
      </c>
      <c r="PJ225" t="s">
        <v>7515</v>
      </c>
      <c r="PK225" t="s">
        <v>7515</v>
      </c>
      <c r="PL225" t="s">
        <v>7515</v>
      </c>
      <c r="PM225" t="s">
        <v>7515</v>
      </c>
      <c r="PN225" t="s">
        <v>7516</v>
      </c>
      <c r="PO225" t="s">
        <v>7515</v>
      </c>
      <c r="PP225" t="s">
        <v>7515</v>
      </c>
      <c r="PQ225" t="s">
        <v>7515</v>
      </c>
      <c r="PR225" t="s">
        <v>7515</v>
      </c>
      <c r="PS225" t="s">
        <v>7515</v>
      </c>
      <c r="PT225" t="s">
        <v>7515</v>
      </c>
      <c r="PU225" t="s">
        <v>7515</v>
      </c>
      <c r="PV225" t="s">
        <v>7515</v>
      </c>
      <c r="PW225" t="s">
        <v>7515</v>
      </c>
      <c r="PX225" t="s">
        <v>7515</v>
      </c>
      <c r="PY225" t="s">
        <v>7515</v>
      </c>
      <c r="PZ225" t="s">
        <v>7515</v>
      </c>
      <c r="QA225" t="s">
        <v>7515</v>
      </c>
      <c r="QB225" t="s">
        <v>7515</v>
      </c>
      <c r="QC225" t="s">
        <v>7516</v>
      </c>
      <c r="QE225">
        <v>-5</v>
      </c>
      <c r="QF225">
        <v>-5</v>
      </c>
      <c r="QG225">
        <v>-5</v>
      </c>
      <c r="QH225">
        <v>-5</v>
      </c>
      <c r="QI225">
        <v>-5</v>
      </c>
      <c r="QJ225">
        <v>-5</v>
      </c>
      <c r="QK225">
        <v>-5</v>
      </c>
      <c r="RN225" t="s">
        <v>7530</v>
      </c>
      <c r="RP225">
        <f t="shared" si="6"/>
        <v>-1</v>
      </c>
      <c r="RS225">
        <f t="shared" si="7"/>
        <v>2</v>
      </c>
    </row>
    <row r="226" spans="1:487" x14ac:dyDescent="0.3">
      <c r="A226">
        <v>70213</v>
      </c>
      <c r="B226">
        <v>558</v>
      </c>
      <c r="C226">
        <v>0</v>
      </c>
      <c r="D226">
        <v>5</v>
      </c>
      <c r="E226">
        <v>14</v>
      </c>
      <c r="F226">
        <v>92</v>
      </c>
      <c r="G226">
        <v>102</v>
      </c>
      <c r="H226">
        <v>3</v>
      </c>
      <c r="I226" t="s">
        <v>6793</v>
      </c>
      <c r="J226" t="s">
        <v>6793</v>
      </c>
      <c r="O226" t="s">
        <v>6793</v>
      </c>
      <c r="P226" t="s">
        <v>7515</v>
      </c>
      <c r="Q226" t="s">
        <v>7515</v>
      </c>
      <c r="R226" t="s">
        <v>7515</v>
      </c>
      <c r="S226" t="s">
        <v>7515</v>
      </c>
      <c r="T226" t="s">
        <v>7515</v>
      </c>
      <c r="U226" t="s">
        <v>7515</v>
      </c>
      <c r="V226" t="s">
        <v>7515</v>
      </c>
      <c r="W226" t="s">
        <v>7515</v>
      </c>
      <c r="X226" t="s">
        <v>7515</v>
      </c>
      <c r="Y226" t="s">
        <v>7516</v>
      </c>
      <c r="Z226" t="s">
        <v>7515</v>
      </c>
      <c r="AA226" t="s">
        <v>7515</v>
      </c>
      <c r="AB226" t="s">
        <v>7515</v>
      </c>
      <c r="AC226" t="s">
        <v>7515</v>
      </c>
      <c r="AD226" t="s">
        <v>7515</v>
      </c>
      <c r="AE226" t="s">
        <v>7515</v>
      </c>
      <c r="AF226" t="s">
        <v>7515</v>
      </c>
      <c r="AG226" t="s">
        <v>7515</v>
      </c>
      <c r="AH226" t="s">
        <v>7515</v>
      </c>
      <c r="AI226" t="s">
        <v>6796</v>
      </c>
      <c r="AQ226" t="s">
        <v>6985</v>
      </c>
      <c r="AR226" t="s">
        <v>6793</v>
      </c>
      <c r="AS226" t="s">
        <v>6793</v>
      </c>
      <c r="AT226">
        <v>0</v>
      </c>
      <c r="AU226">
        <v>10</v>
      </c>
      <c r="AV226" t="s">
        <v>6988</v>
      </c>
      <c r="AW226" t="s">
        <v>6793</v>
      </c>
      <c r="AX226" t="s">
        <v>6793</v>
      </c>
      <c r="AY226" t="s">
        <v>6</v>
      </c>
      <c r="BA226" t="s">
        <v>7612</v>
      </c>
      <c r="BC226" t="s">
        <v>6794</v>
      </c>
      <c r="BD226" t="s">
        <v>6794</v>
      </c>
      <c r="BE226" t="s">
        <v>6794</v>
      </c>
      <c r="BF226" t="s">
        <v>6794</v>
      </c>
      <c r="BG226" t="s">
        <v>6793</v>
      </c>
      <c r="BH226" t="s">
        <v>6793</v>
      </c>
      <c r="BI226" t="s">
        <v>6793</v>
      </c>
      <c r="BJ226" t="s">
        <v>6794</v>
      </c>
      <c r="BK226" t="s">
        <v>6794</v>
      </c>
      <c r="BL226" t="s">
        <v>6794</v>
      </c>
      <c r="BM226" t="s">
        <v>7025</v>
      </c>
      <c r="BN226" t="s">
        <v>7028</v>
      </c>
      <c r="BO226" t="s">
        <v>6794</v>
      </c>
      <c r="BQ226">
        <v>100</v>
      </c>
      <c r="BR226">
        <v>45</v>
      </c>
      <c r="BS226" t="s">
        <v>7519</v>
      </c>
      <c r="BT226" t="s">
        <v>6</v>
      </c>
      <c r="BU226" t="s">
        <v>7559</v>
      </c>
      <c r="BV226" t="s">
        <v>7561</v>
      </c>
      <c r="BW226" t="s">
        <v>7516</v>
      </c>
      <c r="BX226" t="s">
        <v>7515</v>
      </c>
      <c r="BY226" t="s">
        <v>7515</v>
      </c>
      <c r="BZ226" t="s">
        <v>7515</v>
      </c>
      <c r="CA226" t="s">
        <v>7515</v>
      </c>
      <c r="CB226" t="s">
        <v>7515</v>
      </c>
      <c r="CC226" t="s">
        <v>7515</v>
      </c>
      <c r="CD226" t="s">
        <v>7515</v>
      </c>
      <c r="CE226" t="s">
        <v>7515</v>
      </c>
      <c r="CF226" t="s">
        <v>7515</v>
      </c>
      <c r="CG226" t="s">
        <v>7515</v>
      </c>
      <c r="CH226" t="s">
        <v>7515</v>
      </c>
      <c r="CI226" t="s">
        <v>6793</v>
      </c>
      <c r="CJ226" t="s">
        <v>6793</v>
      </c>
      <c r="CO226" t="s">
        <v>6793</v>
      </c>
      <c r="CP226" t="s">
        <v>6794</v>
      </c>
      <c r="CQ226" t="s">
        <v>6794</v>
      </c>
      <c r="CR226" t="s">
        <v>6794</v>
      </c>
      <c r="CS226" t="s">
        <v>6794</v>
      </c>
      <c r="CT226" t="s">
        <v>6793</v>
      </c>
      <c r="CU226" t="s">
        <v>6793</v>
      </c>
      <c r="CV226" t="s">
        <v>6793</v>
      </c>
      <c r="CW226" t="s">
        <v>6794</v>
      </c>
      <c r="CX226" t="s">
        <v>7520</v>
      </c>
      <c r="CY226" t="s">
        <v>7521</v>
      </c>
      <c r="CZ226" t="s">
        <v>7522</v>
      </c>
      <c r="DA226" t="s">
        <v>6793</v>
      </c>
      <c r="DB226">
        <v>2</v>
      </c>
      <c r="DC226">
        <v>3</v>
      </c>
      <c r="DD226">
        <v>5</v>
      </c>
      <c r="DE226" t="s">
        <v>6794</v>
      </c>
      <c r="EA226">
        <v>1</v>
      </c>
      <c r="EB226" t="s">
        <v>7584</v>
      </c>
      <c r="EJ226" t="s">
        <v>6794</v>
      </c>
      <c r="EP226" t="s">
        <v>6793</v>
      </c>
      <c r="EY226" t="s">
        <v>7538</v>
      </c>
      <c r="EZ226" t="s">
        <v>7525</v>
      </c>
      <c r="FA226">
        <v>2008</v>
      </c>
      <c r="FE226" t="s">
        <v>6794</v>
      </c>
      <c r="FF226" t="s">
        <v>6793</v>
      </c>
      <c r="NW226">
        <v>5</v>
      </c>
      <c r="NX226" t="s">
        <v>7515</v>
      </c>
      <c r="NY226" t="s">
        <v>7515</v>
      </c>
      <c r="NZ226" t="s">
        <v>7515</v>
      </c>
      <c r="OA226" t="s">
        <v>7515</v>
      </c>
      <c r="OB226" t="s">
        <v>7515</v>
      </c>
      <c r="OC226" t="s">
        <v>7515</v>
      </c>
      <c r="OD226" t="s">
        <v>7515</v>
      </c>
      <c r="OE226" t="s">
        <v>7515</v>
      </c>
      <c r="OF226" t="s">
        <v>7516</v>
      </c>
      <c r="OG226" t="s">
        <v>7515</v>
      </c>
      <c r="OH226" t="s">
        <v>7515</v>
      </c>
      <c r="OI226" t="s">
        <v>7526</v>
      </c>
      <c r="OJ226" t="s">
        <v>7526</v>
      </c>
      <c r="OK226" t="s">
        <v>7527</v>
      </c>
      <c r="OL226" t="s">
        <v>7527</v>
      </c>
      <c r="OM226" t="s">
        <v>7528</v>
      </c>
      <c r="ON226" t="s">
        <v>7529</v>
      </c>
      <c r="OO226" t="s">
        <v>7528</v>
      </c>
      <c r="OP226">
        <v>3</v>
      </c>
      <c r="OQ226" t="s">
        <v>28</v>
      </c>
      <c r="OR226" t="s">
        <v>7549</v>
      </c>
      <c r="OS226">
        <v>2007</v>
      </c>
      <c r="OT226">
        <v>8</v>
      </c>
      <c r="OU226">
        <v>1</v>
      </c>
      <c r="OV226">
        <v>8</v>
      </c>
      <c r="OW226">
        <v>1</v>
      </c>
      <c r="OX226">
        <v>0</v>
      </c>
      <c r="OY226">
        <v>35</v>
      </c>
      <c r="OZ226" t="s">
        <v>7515</v>
      </c>
      <c r="PA226" t="s">
        <v>7515</v>
      </c>
      <c r="PB226" t="s">
        <v>7516</v>
      </c>
      <c r="PC226" t="s">
        <v>7515</v>
      </c>
      <c r="PD226" t="s">
        <v>7515</v>
      </c>
      <c r="PE226" t="s">
        <v>7515</v>
      </c>
      <c r="PF226" t="s">
        <v>7515</v>
      </c>
      <c r="PG226" t="s">
        <v>7515</v>
      </c>
      <c r="PH226" t="s">
        <v>7515</v>
      </c>
      <c r="PI226" t="s">
        <v>7515</v>
      </c>
      <c r="PJ226" t="s">
        <v>7515</v>
      </c>
      <c r="PK226" t="s">
        <v>7515</v>
      </c>
      <c r="PL226" t="s">
        <v>7515</v>
      </c>
      <c r="PM226" t="s">
        <v>7515</v>
      </c>
      <c r="PN226" t="s">
        <v>7515</v>
      </c>
      <c r="PO226" t="s">
        <v>7515</v>
      </c>
      <c r="PP226" t="s">
        <v>7515</v>
      </c>
      <c r="PQ226" t="s">
        <v>7515</v>
      </c>
      <c r="PR226" t="s">
        <v>7515</v>
      </c>
      <c r="PS226" t="s">
        <v>7515</v>
      </c>
      <c r="PT226" t="s">
        <v>7515</v>
      </c>
      <c r="PU226" t="s">
        <v>7515</v>
      </c>
      <c r="PV226" t="s">
        <v>7515</v>
      </c>
      <c r="PW226" t="s">
        <v>7515</v>
      </c>
      <c r="PX226" t="s">
        <v>7515</v>
      </c>
      <c r="PY226" t="s">
        <v>7515</v>
      </c>
      <c r="PZ226" t="s">
        <v>7515</v>
      </c>
      <c r="QA226" t="s">
        <v>7515</v>
      </c>
      <c r="QB226" t="s">
        <v>7515</v>
      </c>
      <c r="QC226" t="s">
        <v>7515</v>
      </c>
      <c r="QE226">
        <v>-5</v>
      </c>
      <c r="QF226">
        <v>-5</v>
      </c>
      <c r="QG226">
        <v>-5</v>
      </c>
      <c r="QH226">
        <v>-5</v>
      </c>
      <c r="QI226">
        <v>-5</v>
      </c>
      <c r="QJ226">
        <v>-5</v>
      </c>
      <c r="QK226">
        <v>-5</v>
      </c>
      <c r="QM226" t="s">
        <v>7530</v>
      </c>
      <c r="RP226">
        <f t="shared" si="6"/>
        <v>4</v>
      </c>
      <c r="RS226">
        <f t="shared" si="7"/>
        <v>4</v>
      </c>
    </row>
    <row r="227" spans="1:487" x14ac:dyDescent="0.3">
      <c r="A227">
        <v>70214</v>
      </c>
      <c r="B227">
        <v>559</v>
      </c>
      <c r="C227">
        <v>0</v>
      </c>
      <c r="D227">
        <v>5</v>
      </c>
      <c r="E227">
        <v>12</v>
      </c>
      <c r="F227">
        <v>77</v>
      </c>
      <c r="G227">
        <v>102</v>
      </c>
      <c r="H227">
        <v>4</v>
      </c>
      <c r="I227" t="s">
        <v>6793</v>
      </c>
      <c r="J227" t="s">
        <v>6793</v>
      </c>
      <c r="O227" t="s">
        <v>6793</v>
      </c>
      <c r="P227" t="s">
        <v>7515</v>
      </c>
      <c r="Q227" t="s">
        <v>7516</v>
      </c>
      <c r="R227" t="s">
        <v>7515</v>
      </c>
      <c r="S227" t="s">
        <v>7515</v>
      </c>
      <c r="T227" t="s">
        <v>7515</v>
      </c>
      <c r="U227" t="s">
        <v>7515</v>
      </c>
      <c r="V227" t="s">
        <v>7515</v>
      </c>
      <c r="W227" t="s">
        <v>7515</v>
      </c>
      <c r="X227" t="s">
        <v>7515</v>
      </c>
      <c r="Y227" t="s">
        <v>7515</v>
      </c>
      <c r="Z227" t="s">
        <v>7515</v>
      </c>
      <c r="AA227" t="s">
        <v>7515</v>
      </c>
      <c r="AB227" t="s">
        <v>7515</v>
      </c>
      <c r="AC227" t="s">
        <v>7515</v>
      </c>
      <c r="AD227" t="s">
        <v>7515</v>
      </c>
      <c r="AE227" t="s">
        <v>7515</v>
      </c>
      <c r="AF227" t="s">
        <v>7515</v>
      </c>
      <c r="AG227" t="s">
        <v>7515</v>
      </c>
      <c r="AH227" t="s">
        <v>7515</v>
      </c>
      <c r="AI227" t="s">
        <v>7517</v>
      </c>
      <c r="AL227">
        <v>6</v>
      </c>
      <c r="AM227">
        <v>3</v>
      </c>
      <c r="AN227" t="s">
        <v>6845</v>
      </c>
      <c r="AQ227" t="s">
        <v>6993</v>
      </c>
      <c r="AR227" t="s">
        <v>6794</v>
      </c>
      <c r="AS227" t="s">
        <v>6794</v>
      </c>
      <c r="AT227" t="s">
        <v>6</v>
      </c>
      <c r="AU227" t="s">
        <v>6</v>
      </c>
      <c r="AV227" t="s">
        <v>6757</v>
      </c>
      <c r="AW227" t="s">
        <v>6793</v>
      </c>
      <c r="AX227" t="s">
        <v>6794</v>
      </c>
      <c r="AY227" t="s">
        <v>6</v>
      </c>
      <c r="BA227" t="s">
        <v>7518</v>
      </c>
      <c r="BC227" t="s">
        <v>6794</v>
      </c>
      <c r="BD227" t="s">
        <v>6794</v>
      </c>
      <c r="BE227" t="s">
        <v>6966</v>
      </c>
      <c r="BF227" t="s">
        <v>6966</v>
      </c>
      <c r="BH227" t="s">
        <v>6794</v>
      </c>
      <c r="BI227" t="s">
        <v>6794</v>
      </c>
      <c r="BJ227" t="s">
        <v>6794</v>
      </c>
      <c r="BK227" t="s">
        <v>6966</v>
      </c>
      <c r="BL227" t="s">
        <v>6794</v>
      </c>
      <c r="BM227" t="s">
        <v>6</v>
      </c>
      <c r="BN227" t="s">
        <v>6</v>
      </c>
      <c r="BO227" t="s">
        <v>6794</v>
      </c>
      <c r="BQ227" t="s">
        <v>7547</v>
      </c>
      <c r="BR227" t="s">
        <v>6</v>
      </c>
      <c r="BS227" t="s">
        <v>7519</v>
      </c>
      <c r="BT227" t="s">
        <v>6</v>
      </c>
      <c r="BU227" t="s">
        <v>6</v>
      </c>
      <c r="BV227" t="s">
        <v>31</v>
      </c>
      <c r="CI227" t="s">
        <v>31</v>
      </c>
      <c r="CJ227" t="s">
        <v>31</v>
      </c>
      <c r="CO227" t="s">
        <v>31</v>
      </c>
      <c r="CP227" t="s">
        <v>31</v>
      </c>
      <c r="CQ227" t="s">
        <v>31</v>
      </c>
      <c r="CR227" t="s">
        <v>31</v>
      </c>
      <c r="CS227" t="s">
        <v>31</v>
      </c>
      <c r="CT227" t="s">
        <v>31</v>
      </c>
      <c r="CU227" t="s">
        <v>31</v>
      </c>
      <c r="CV227" t="s">
        <v>31</v>
      </c>
      <c r="CW227" t="s">
        <v>31</v>
      </c>
      <c r="CX227" t="s">
        <v>31</v>
      </c>
      <c r="CY227" t="s">
        <v>31</v>
      </c>
      <c r="CZ227" t="s">
        <v>31</v>
      </c>
      <c r="DA227" t="s">
        <v>31</v>
      </c>
      <c r="DB227" t="s">
        <v>31</v>
      </c>
      <c r="DC227" t="s">
        <v>31</v>
      </c>
      <c r="DD227" t="s">
        <v>31</v>
      </c>
      <c r="EA227" t="s">
        <v>31</v>
      </c>
      <c r="EJ227" t="s">
        <v>31</v>
      </c>
      <c r="EP227" t="s">
        <v>31</v>
      </c>
      <c r="OM227" t="s">
        <v>7528</v>
      </c>
      <c r="ON227" t="s">
        <v>7529</v>
      </c>
      <c r="OO227" t="s">
        <v>7528</v>
      </c>
      <c r="OP227">
        <v>3</v>
      </c>
      <c r="OQ227" t="s">
        <v>28</v>
      </c>
      <c r="OR227" t="s">
        <v>7549</v>
      </c>
      <c r="OS227">
        <v>2006</v>
      </c>
      <c r="OT227">
        <v>11</v>
      </c>
      <c r="OU227">
        <v>1</v>
      </c>
      <c r="OV227">
        <v>11</v>
      </c>
      <c r="OW227">
        <v>0</v>
      </c>
      <c r="OX227">
        <v>1</v>
      </c>
      <c r="OY227">
        <v>35</v>
      </c>
      <c r="QE227" t="s">
        <v>7515</v>
      </c>
      <c r="QF227" t="s">
        <v>7515</v>
      </c>
      <c r="QG227" t="s">
        <v>7515</v>
      </c>
      <c r="QH227" t="s">
        <v>7515</v>
      </c>
      <c r="QI227" t="s">
        <v>7516</v>
      </c>
      <c r="QJ227" t="s">
        <v>7515</v>
      </c>
      <c r="QK227" t="s">
        <v>7515</v>
      </c>
      <c r="RP227">
        <f t="shared" si="6"/>
        <v>-1</v>
      </c>
      <c r="RS227">
        <f t="shared" si="7"/>
        <v>-1</v>
      </c>
    </row>
    <row r="228" spans="1:487" x14ac:dyDescent="0.3">
      <c r="A228">
        <v>70215</v>
      </c>
      <c r="B228">
        <v>561</v>
      </c>
      <c r="C228">
        <v>0</v>
      </c>
      <c r="D228">
        <v>5</v>
      </c>
      <c r="E228">
        <v>18</v>
      </c>
      <c r="F228">
        <v>92</v>
      </c>
      <c r="G228">
        <v>102</v>
      </c>
      <c r="H228">
        <v>9</v>
      </c>
      <c r="I228" t="s">
        <v>6793</v>
      </c>
      <c r="J228" t="s">
        <v>6793</v>
      </c>
      <c r="O228" t="s">
        <v>6793</v>
      </c>
      <c r="P228" t="s">
        <v>7515</v>
      </c>
      <c r="Q228" t="s">
        <v>7516</v>
      </c>
      <c r="R228" t="s">
        <v>7515</v>
      </c>
      <c r="S228" t="s">
        <v>7515</v>
      </c>
      <c r="T228" t="s">
        <v>7515</v>
      </c>
      <c r="U228" t="s">
        <v>7515</v>
      </c>
      <c r="V228" t="s">
        <v>7515</v>
      </c>
      <c r="W228" t="s">
        <v>7515</v>
      </c>
      <c r="X228" t="s">
        <v>7515</v>
      </c>
      <c r="Y228" t="s">
        <v>7515</v>
      </c>
      <c r="Z228" t="s">
        <v>7515</v>
      </c>
      <c r="AA228" t="s">
        <v>7515</v>
      </c>
      <c r="AB228" t="s">
        <v>7515</v>
      </c>
      <c r="AC228" t="s">
        <v>7515</v>
      </c>
      <c r="AD228" t="s">
        <v>7515</v>
      </c>
      <c r="AE228" t="s">
        <v>7515</v>
      </c>
      <c r="AF228" t="s">
        <v>7515</v>
      </c>
      <c r="AG228" t="s">
        <v>7515</v>
      </c>
      <c r="AH228" t="s">
        <v>7515</v>
      </c>
      <c r="AI228" t="s">
        <v>6796</v>
      </c>
      <c r="AQ228" t="s">
        <v>6985</v>
      </c>
      <c r="AR228" t="s">
        <v>6793</v>
      </c>
      <c r="AS228" t="s">
        <v>6793</v>
      </c>
      <c r="AT228">
        <v>0</v>
      </c>
      <c r="AU228">
        <v>25</v>
      </c>
      <c r="AV228" t="s">
        <v>6988</v>
      </c>
      <c r="AW228" t="s">
        <v>6793</v>
      </c>
      <c r="AX228" t="s">
        <v>6793</v>
      </c>
      <c r="AY228" t="s">
        <v>6813</v>
      </c>
      <c r="AZ228" t="s">
        <v>7531</v>
      </c>
      <c r="BA228" t="s">
        <v>7553</v>
      </c>
      <c r="BC228" t="s">
        <v>6794</v>
      </c>
      <c r="BD228" t="s">
        <v>6794</v>
      </c>
      <c r="BE228" t="s">
        <v>6794</v>
      </c>
      <c r="BF228" t="s">
        <v>6794</v>
      </c>
      <c r="BG228" t="s">
        <v>6793</v>
      </c>
      <c r="BH228" t="s">
        <v>6793</v>
      </c>
      <c r="BI228" t="s">
        <v>6793</v>
      </c>
      <c r="BJ228" t="s">
        <v>6794</v>
      </c>
      <c r="BK228" t="s">
        <v>6794</v>
      </c>
      <c r="BL228" t="s">
        <v>6794</v>
      </c>
      <c r="BM228" t="s">
        <v>7028</v>
      </c>
      <c r="BN228" t="s">
        <v>7025</v>
      </c>
      <c r="BO228" t="s">
        <v>6794</v>
      </c>
      <c r="BQ228" t="s">
        <v>7547</v>
      </c>
      <c r="BR228" t="s">
        <v>7532</v>
      </c>
      <c r="BS228" t="s">
        <v>7533</v>
      </c>
      <c r="BT228" t="s">
        <v>7554</v>
      </c>
      <c r="BU228" t="s">
        <v>7559</v>
      </c>
      <c r="BV228" t="s">
        <v>7535</v>
      </c>
      <c r="BW228" t="s">
        <v>7515</v>
      </c>
      <c r="BX228" t="s">
        <v>7516</v>
      </c>
      <c r="BY228" t="s">
        <v>7515</v>
      </c>
      <c r="BZ228" t="s">
        <v>7515</v>
      </c>
      <c r="CA228" t="s">
        <v>7515</v>
      </c>
      <c r="CB228" t="s">
        <v>7515</v>
      </c>
      <c r="CC228" t="s">
        <v>7515</v>
      </c>
      <c r="CD228" t="s">
        <v>7515</v>
      </c>
      <c r="CE228" t="s">
        <v>7515</v>
      </c>
      <c r="CF228" t="s">
        <v>7515</v>
      </c>
      <c r="CG228" t="s">
        <v>7515</v>
      </c>
      <c r="CH228" t="s">
        <v>7515</v>
      </c>
      <c r="CI228" t="s">
        <v>6793</v>
      </c>
      <c r="CJ228" t="s">
        <v>6793</v>
      </c>
      <c r="CO228" t="s">
        <v>6793</v>
      </c>
      <c r="CP228" t="s">
        <v>6793</v>
      </c>
      <c r="CQ228" t="s">
        <v>6794</v>
      </c>
      <c r="CR228" t="s">
        <v>6793</v>
      </c>
      <c r="CS228" t="s">
        <v>6794</v>
      </c>
      <c r="CT228" t="s">
        <v>6793</v>
      </c>
      <c r="CU228" t="s">
        <v>6794</v>
      </c>
      <c r="CV228" t="s">
        <v>6793</v>
      </c>
      <c r="CW228" t="s">
        <v>6793</v>
      </c>
      <c r="CX228" t="s">
        <v>7520</v>
      </c>
      <c r="CY228" t="s">
        <v>7521</v>
      </c>
      <c r="CZ228" t="s">
        <v>7587</v>
      </c>
      <c r="DA228" t="s">
        <v>6793</v>
      </c>
      <c r="DB228">
        <v>2</v>
      </c>
      <c r="DC228">
        <v>3</v>
      </c>
      <c r="DD228">
        <v>4</v>
      </c>
      <c r="DE228" t="s">
        <v>6794</v>
      </c>
      <c r="EA228">
        <v>2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2</v>
      </c>
      <c r="EJ228" t="s">
        <v>6794</v>
      </c>
      <c r="EP228" t="s">
        <v>6793</v>
      </c>
      <c r="GU228" t="s">
        <v>7524</v>
      </c>
      <c r="GV228" t="s">
        <v>6</v>
      </c>
      <c r="GW228" t="s">
        <v>6</v>
      </c>
      <c r="GX228" t="s">
        <v>7552</v>
      </c>
      <c r="HA228" t="s">
        <v>6794</v>
      </c>
      <c r="OI228" t="s">
        <v>7526</v>
      </c>
      <c r="OJ228" t="s">
        <v>7526</v>
      </c>
      <c r="OK228" t="s">
        <v>7526</v>
      </c>
      <c r="OL228" t="s">
        <v>7526</v>
      </c>
      <c r="OM228" t="s">
        <v>7528</v>
      </c>
      <c r="ON228" t="s">
        <v>7539</v>
      </c>
      <c r="OO228" t="s">
        <v>7528</v>
      </c>
      <c r="OP228">
        <v>3</v>
      </c>
      <c r="OQ228" t="s">
        <v>28</v>
      </c>
      <c r="OR228" t="s">
        <v>212</v>
      </c>
      <c r="OS228">
        <v>2007</v>
      </c>
      <c r="OT228">
        <v>1</v>
      </c>
      <c r="OU228">
        <v>1</v>
      </c>
      <c r="OV228">
        <v>1</v>
      </c>
      <c r="OW228">
        <v>1</v>
      </c>
      <c r="OX228">
        <v>0</v>
      </c>
      <c r="OY228">
        <v>35</v>
      </c>
      <c r="OZ228" t="s">
        <v>7515</v>
      </c>
      <c r="PA228" t="s">
        <v>7515</v>
      </c>
      <c r="PB228" t="s">
        <v>7515</v>
      </c>
      <c r="PC228" t="s">
        <v>7515</v>
      </c>
      <c r="PD228" t="s">
        <v>7515</v>
      </c>
      <c r="PE228" t="s">
        <v>7515</v>
      </c>
      <c r="PF228" t="s">
        <v>7515</v>
      </c>
      <c r="PG228" t="s">
        <v>7515</v>
      </c>
      <c r="PH228" t="s">
        <v>7516</v>
      </c>
      <c r="PI228" t="s">
        <v>7515</v>
      </c>
      <c r="PJ228" t="s">
        <v>7515</v>
      </c>
      <c r="PK228" t="s">
        <v>7515</v>
      </c>
      <c r="PL228" t="s">
        <v>7515</v>
      </c>
      <c r="PM228" t="s">
        <v>7515</v>
      </c>
      <c r="PN228" t="s">
        <v>7515</v>
      </c>
      <c r="PO228" t="s">
        <v>7515</v>
      </c>
      <c r="PP228" t="s">
        <v>7515</v>
      </c>
      <c r="PQ228" t="s">
        <v>7515</v>
      </c>
      <c r="PR228" t="s">
        <v>7515</v>
      </c>
      <c r="PS228" t="s">
        <v>7515</v>
      </c>
      <c r="PT228" t="s">
        <v>7515</v>
      </c>
      <c r="PU228" t="s">
        <v>7515</v>
      </c>
      <c r="PV228" t="s">
        <v>7515</v>
      </c>
      <c r="PW228" t="s">
        <v>7515</v>
      </c>
      <c r="PX228" t="s">
        <v>7515</v>
      </c>
      <c r="PY228" t="s">
        <v>7515</v>
      </c>
      <c r="PZ228" t="s">
        <v>7515</v>
      </c>
      <c r="QA228" t="s">
        <v>7515</v>
      </c>
      <c r="QB228" t="s">
        <v>7515</v>
      </c>
      <c r="QC228" t="s">
        <v>7515</v>
      </c>
      <c r="QE228" t="s">
        <v>7515</v>
      </c>
      <c r="QF228" t="s">
        <v>7515</v>
      </c>
      <c r="QG228" t="s">
        <v>7516</v>
      </c>
      <c r="QH228" t="s">
        <v>7516</v>
      </c>
      <c r="QI228" t="s">
        <v>7515</v>
      </c>
      <c r="QJ228" t="s">
        <v>7515</v>
      </c>
      <c r="QK228" t="s">
        <v>7515</v>
      </c>
      <c r="RP228">
        <f t="shared" si="6"/>
        <v>2</v>
      </c>
      <c r="RS228">
        <f t="shared" si="7"/>
        <v>7</v>
      </c>
    </row>
    <row r="229" spans="1:487" x14ac:dyDescent="0.3">
      <c r="A229">
        <v>70216</v>
      </c>
      <c r="B229">
        <v>562</v>
      </c>
      <c r="C229">
        <v>0</v>
      </c>
      <c r="D229">
        <v>5</v>
      </c>
      <c r="E229">
        <v>22</v>
      </c>
      <c r="F229">
        <v>100</v>
      </c>
      <c r="G229">
        <v>102</v>
      </c>
      <c r="H229">
        <v>9</v>
      </c>
      <c r="I229" t="s">
        <v>6793</v>
      </c>
      <c r="J229" t="s">
        <v>6793</v>
      </c>
      <c r="O229" t="s">
        <v>6793</v>
      </c>
      <c r="P229" t="s">
        <v>7515</v>
      </c>
      <c r="Q229" t="s">
        <v>7516</v>
      </c>
      <c r="R229" t="s">
        <v>7515</v>
      </c>
      <c r="S229" t="s">
        <v>7515</v>
      </c>
      <c r="T229" t="s">
        <v>7515</v>
      </c>
      <c r="U229" t="s">
        <v>7515</v>
      </c>
      <c r="V229" t="s">
        <v>7515</v>
      </c>
      <c r="W229" t="s">
        <v>7515</v>
      </c>
      <c r="X229" t="s">
        <v>7515</v>
      </c>
      <c r="Y229" t="s">
        <v>7515</v>
      </c>
      <c r="Z229" t="s">
        <v>7515</v>
      </c>
      <c r="AA229" t="s">
        <v>7515</v>
      </c>
      <c r="AB229" t="s">
        <v>7515</v>
      </c>
      <c r="AC229" t="s">
        <v>7515</v>
      </c>
      <c r="AD229" t="s">
        <v>7515</v>
      </c>
      <c r="AE229" t="s">
        <v>7515</v>
      </c>
      <c r="AF229" t="s">
        <v>7515</v>
      </c>
      <c r="AG229" t="s">
        <v>7515</v>
      </c>
      <c r="AH229" t="s">
        <v>7515</v>
      </c>
      <c r="AI229" t="s">
        <v>6796</v>
      </c>
      <c r="AQ229" t="s">
        <v>6985</v>
      </c>
      <c r="AR229" t="s">
        <v>6794</v>
      </c>
      <c r="AS229" t="s">
        <v>6794</v>
      </c>
      <c r="AT229">
        <v>0</v>
      </c>
      <c r="AU229">
        <v>12</v>
      </c>
      <c r="AV229" t="s">
        <v>6988</v>
      </c>
      <c r="AW229" t="s">
        <v>6793</v>
      </c>
      <c r="AX229" t="s">
        <v>6794</v>
      </c>
      <c r="AY229" t="s">
        <v>6813</v>
      </c>
      <c r="AZ229" t="s">
        <v>6</v>
      </c>
      <c r="BA229" t="s">
        <v>6991</v>
      </c>
      <c r="BC229" t="s">
        <v>6794</v>
      </c>
      <c r="BD229" t="s">
        <v>6794</v>
      </c>
      <c r="BE229" t="s">
        <v>6794</v>
      </c>
      <c r="BF229" t="s">
        <v>6794</v>
      </c>
      <c r="BG229" t="s">
        <v>6793</v>
      </c>
      <c r="BH229" t="s">
        <v>6794</v>
      </c>
      <c r="BI229" t="s">
        <v>6966</v>
      </c>
      <c r="BJ229" t="s">
        <v>6793</v>
      </c>
      <c r="BK229" t="s">
        <v>6794</v>
      </c>
      <c r="BL229" t="s">
        <v>6794</v>
      </c>
      <c r="BM229" t="s">
        <v>7026</v>
      </c>
      <c r="BN229" t="s">
        <v>7565</v>
      </c>
      <c r="BO229" t="s">
        <v>6794</v>
      </c>
      <c r="BQ229" t="s">
        <v>7547</v>
      </c>
      <c r="BR229">
        <v>50</v>
      </c>
      <c r="BS229" t="s">
        <v>7519</v>
      </c>
      <c r="BT229" t="s">
        <v>7576</v>
      </c>
      <c r="BU229" t="s">
        <v>7559</v>
      </c>
      <c r="BV229" t="s">
        <v>7561</v>
      </c>
      <c r="BW229" t="s">
        <v>7515</v>
      </c>
      <c r="BX229" t="s">
        <v>7515</v>
      </c>
      <c r="BY229" t="s">
        <v>7515</v>
      </c>
      <c r="BZ229" t="s">
        <v>7515</v>
      </c>
      <c r="CA229" t="s">
        <v>7515</v>
      </c>
      <c r="CB229" t="s">
        <v>7515</v>
      </c>
      <c r="CC229" t="s">
        <v>7515</v>
      </c>
      <c r="CD229" t="s">
        <v>7515</v>
      </c>
      <c r="CE229" t="s">
        <v>7515</v>
      </c>
      <c r="CF229" t="s">
        <v>7516</v>
      </c>
      <c r="CG229" t="s">
        <v>7515</v>
      </c>
      <c r="CH229" t="s">
        <v>7515</v>
      </c>
      <c r="CI229" t="s">
        <v>6793</v>
      </c>
      <c r="CJ229" t="s">
        <v>6794</v>
      </c>
      <c r="CO229" t="s">
        <v>6794</v>
      </c>
      <c r="CP229" t="s">
        <v>6794</v>
      </c>
      <c r="CQ229" t="s">
        <v>6794</v>
      </c>
      <c r="CR229" t="s">
        <v>6793</v>
      </c>
      <c r="CS229" t="s">
        <v>6794</v>
      </c>
      <c r="CT229" t="s">
        <v>6794</v>
      </c>
      <c r="CU229" t="s">
        <v>6794</v>
      </c>
      <c r="CV229" t="s">
        <v>6793</v>
      </c>
      <c r="CW229" t="s">
        <v>6794</v>
      </c>
      <c r="CX229" t="s">
        <v>7520</v>
      </c>
      <c r="CY229" t="s">
        <v>7608</v>
      </c>
      <c r="CZ229" t="s">
        <v>7522</v>
      </c>
      <c r="DA229" t="s">
        <v>6793</v>
      </c>
      <c r="DB229">
        <v>1</v>
      </c>
      <c r="DC229">
        <v>1</v>
      </c>
      <c r="DD229">
        <v>4</v>
      </c>
      <c r="DE229" t="s">
        <v>6793</v>
      </c>
      <c r="DF229">
        <v>2</v>
      </c>
      <c r="DG229" t="s">
        <v>7525</v>
      </c>
      <c r="DH229">
        <v>2007</v>
      </c>
      <c r="DI229" t="s">
        <v>7557</v>
      </c>
      <c r="DJ229" t="s">
        <v>7606</v>
      </c>
      <c r="DK229">
        <v>2007</v>
      </c>
      <c r="DL229" t="s">
        <v>7574</v>
      </c>
      <c r="DM229">
        <v>2008</v>
      </c>
      <c r="DN229" t="s">
        <v>7557</v>
      </c>
      <c r="DO229" t="s">
        <v>7574</v>
      </c>
      <c r="DP229">
        <v>2008</v>
      </c>
      <c r="EA229">
        <v>1</v>
      </c>
      <c r="EB229" t="s">
        <v>7584</v>
      </c>
      <c r="EJ229" t="s">
        <v>6794</v>
      </c>
      <c r="EP229" t="s">
        <v>6794</v>
      </c>
      <c r="OI229" t="s">
        <v>7527</v>
      </c>
      <c r="OJ229" t="s">
        <v>7527</v>
      </c>
      <c r="OK229" t="s">
        <v>6757</v>
      </c>
      <c r="OL229" t="s">
        <v>7527</v>
      </c>
      <c r="OM229" t="s">
        <v>7528</v>
      </c>
      <c r="ON229" t="s">
        <v>7529</v>
      </c>
      <c r="OO229" t="s">
        <v>7528</v>
      </c>
      <c r="OP229">
        <v>3</v>
      </c>
      <c r="OQ229" t="s">
        <v>28</v>
      </c>
      <c r="OR229" t="s">
        <v>212</v>
      </c>
      <c r="OS229">
        <v>2006</v>
      </c>
      <c r="OT229">
        <v>11</v>
      </c>
      <c r="OU229">
        <v>1</v>
      </c>
      <c r="OV229">
        <v>11</v>
      </c>
      <c r="OW229">
        <v>1</v>
      </c>
      <c r="OX229">
        <v>0</v>
      </c>
      <c r="OY229">
        <v>35</v>
      </c>
      <c r="QE229">
        <v>-5</v>
      </c>
      <c r="QF229">
        <v>-5</v>
      </c>
      <c r="QG229">
        <v>-5</v>
      </c>
      <c r="QH229">
        <v>-5</v>
      </c>
      <c r="QI229">
        <v>-5</v>
      </c>
      <c r="QJ229">
        <v>-5</v>
      </c>
      <c r="QK229">
        <v>-5</v>
      </c>
      <c r="RP229">
        <f t="shared" si="6"/>
        <v>4</v>
      </c>
      <c r="RS229">
        <f t="shared" si="7"/>
        <v>5</v>
      </c>
    </row>
    <row r="230" spans="1:487" x14ac:dyDescent="0.3">
      <c r="A230">
        <v>70217</v>
      </c>
      <c r="B230">
        <v>564</v>
      </c>
      <c r="C230">
        <v>0</v>
      </c>
      <c r="D230">
        <v>5</v>
      </c>
      <c r="E230">
        <v>11</v>
      </c>
      <c r="F230">
        <v>90</v>
      </c>
      <c r="G230">
        <v>102</v>
      </c>
      <c r="H230">
        <v>9</v>
      </c>
      <c r="I230" t="s">
        <v>6793</v>
      </c>
      <c r="J230" t="s">
        <v>6793</v>
      </c>
      <c r="O230" t="s">
        <v>6793</v>
      </c>
      <c r="P230" t="s">
        <v>7515</v>
      </c>
      <c r="Q230" t="s">
        <v>7515</v>
      </c>
      <c r="R230" t="s">
        <v>7515</v>
      </c>
      <c r="S230" t="s">
        <v>7515</v>
      </c>
      <c r="T230" t="s">
        <v>7515</v>
      </c>
      <c r="U230" t="s">
        <v>7515</v>
      </c>
      <c r="V230" t="s">
        <v>7515</v>
      </c>
      <c r="W230" t="s">
        <v>7515</v>
      </c>
      <c r="X230" t="s">
        <v>7515</v>
      </c>
      <c r="Y230" t="s">
        <v>7515</v>
      </c>
      <c r="Z230" t="s">
        <v>7515</v>
      </c>
      <c r="AA230" t="s">
        <v>7515</v>
      </c>
      <c r="AB230" t="s">
        <v>7515</v>
      </c>
      <c r="AC230" t="s">
        <v>7515</v>
      </c>
      <c r="AD230" t="s">
        <v>7515</v>
      </c>
      <c r="AE230" t="s">
        <v>7515</v>
      </c>
      <c r="AF230" t="s">
        <v>7515</v>
      </c>
      <c r="AG230" t="s">
        <v>7516</v>
      </c>
      <c r="AH230" t="s">
        <v>7515</v>
      </c>
      <c r="AI230" t="s">
        <v>6796</v>
      </c>
      <c r="AQ230" t="s">
        <v>6985</v>
      </c>
      <c r="AR230" t="s">
        <v>6793</v>
      </c>
      <c r="AS230" t="s">
        <v>6794</v>
      </c>
      <c r="AT230">
        <v>0</v>
      </c>
      <c r="AU230">
        <v>10</v>
      </c>
      <c r="AV230" t="s">
        <v>6988</v>
      </c>
      <c r="AW230" t="s">
        <v>6793</v>
      </c>
      <c r="AX230" t="s">
        <v>6793</v>
      </c>
      <c r="AY230" t="s">
        <v>6813</v>
      </c>
      <c r="AZ230" t="s">
        <v>7531</v>
      </c>
      <c r="BA230" t="s">
        <v>7518</v>
      </c>
      <c r="BC230" t="s">
        <v>6793</v>
      </c>
      <c r="BD230" t="s">
        <v>6794</v>
      </c>
      <c r="BE230" t="s">
        <v>6793</v>
      </c>
      <c r="BF230" t="s">
        <v>6793</v>
      </c>
      <c r="BG230" t="s">
        <v>6794</v>
      </c>
      <c r="BH230" t="s">
        <v>6794</v>
      </c>
      <c r="BI230" t="s">
        <v>6794</v>
      </c>
      <c r="BJ230" t="s">
        <v>6793</v>
      </c>
      <c r="BK230" t="s">
        <v>6794</v>
      </c>
      <c r="BL230" t="s">
        <v>6794</v>
      </c>
      <c r="BM230" t="s">
        <v>7026</v>
      </c>
      <c r="BN230" t="s">
        <v>7021</v>
      </c>
      <c r="BO230" t="s">
        <v>6794</v>
      </c>
      <c r="BQ230">
        <v>75</v>
      </c>
      <c r="BR230">
        <v>100</v>
      </c>
      <c r="BS230" t="s">
        <v>7533</v>
      </c>
      <c r="BT230" t="s">
        <v>6</v>
      </c>
      <c r="BU230" t="s">
        <v>7559</v>
      </c>
      <c r="BV230" t="s">
        <v>7535</v>
      </c>
      <c r="BW230" t="s">
        <v>7516</v>
      </c>
      <c r="BX230" t="s">
        <v>7515</v>
      </c>
      <c r="BY230" t="s">
        <v>7515</v>
      </c>
      <c r="BZ230" t="s">
        <v>7515</v>
      </c>
      <c r="CA230" t="s">
        <v>7515</v>
      </c>
      <c r="CB230" t="s">
        <v>7515</v>
      </c>
      <c r="CC230" t="s">
        <v>7515</v>
      </c>
      <c r="CD230" t="s">
        <v>7515</v>
      </c>
      <c r="CE230" t="s">
        <v>7515</v>
      </c>
      <c r="CF230" t="s">
        <v>7515</v>
      </c>
      <c r="CG230" t="s">
        <v>7515</v>
      </c>
      <c r="CH230" t="s">
        <v>7515</v>
      </c>
      <c r="CI230" t="s">
        <v>6966</v>
      </c>
      <c r="CJ230" t="s">
        <v>6794</v>
      </c>
      <c r="CO230" t="s">
        <v>6793</v>
      </c>
      <c r="CP230" t="s">
        <v>6793</v>
      </c>
      <c r="CQ230" t="s">
        <v>6794</v>
      </c>
      <c r="CR230" t="s">
        <v>6794</v>
      </c>
      <c r="CS230" t="s">
        <v>6794</v>
      </c>
      <c r="CT230" t="s">
        <v>6793</v>
      </c>
      <c r="CU230" t="s">
        <v>6794</v>
      </c>
      <c r="CV230" t="s">
        <v>6794</v>
      </c>
      <c r="CW230" t="s">
        <v>6794</v>
      </c>
      <c r="CX230" t="s">
        <v>7545</v>
      </c>
      <c r="CY230" t="s">
        <v>7521</v>
      </c>
      <c r="CZ230" t="s">
        <v>7587</v>
      </c>
      <c r="DA230" t="s">
        <v>6793</v>
      </c>
      <c r="DB230">
        <v>3</v>
      </c>
      <c r="DC230">
        <v>4</v>
      </c>
      <c r="DD230">
        <v>3</v>
      </c>
      <c r="DE230" t="s">
        <v>6794</v>
      </c>
      <c r="EA230">
        <v>3</v>
      </c>
      <c r="EC230">
        <v>0</v>
      </c>
      <c r="ED230">
        <v>1</v>
      </c>
      <c r="EE230">
        <v>1</v>
      </c>
      <c r="EF230">
        <v>0</v>
      </c>
      <c r="EG230">
        <v>0</v>
      </c>
      <c r="EH230">
        <v>1</v>
      </c>
      <c r="EI230">
        <v>0</v>
      </c>
      <c r="EJ230" t="s">
        <v>6794</v>
      </c>
      <c r="EP230" t="s">
        <v>6794</v>
      </c>
      <c r="OI230" t="s">
        <v>7526</v>
      </c>
      <c r="OJ230" t="s">
        <v>7526</v>
      </c>
      <c r="OK230" t="s">
        <v>7527</v>
      </c>
      <c r="OL230" t="s">
        <v>7527</v>
      </c>
      <c r="OM230" t="s">
        <v>7528</v>
      </c>
      <c r="ON230" t="s">
        <v>7539</v>
      </c>
      <c r="OO230" t="s">
        <v>7528</v>
      </c>
      <c r="OP230">
        <v>3</v>
      </c>
      <c r="OQ230" t="s">
        <v>28</v>
      </c>
      <c r="OR230" t="s">
        <v>212</v>
      </c>
      <c r="OS230">
        <v>2006</v>
      </c>
      <c r="OT230">
        <v>9</v>
      </c>
      <c r="OU230">
        <v>1</v>
      </c>
      <c r="OV230">
        <v>9</v>
      </c>
      <c r="OW230">
        <v>1</v>
      </c>
      <c r="OX230">
        <v>0</v>
      </c>
      <c r="OY230">
        <v>35</v>
      </c>
      <c r="QE230" t="s">
        <v>7515</v>
      </c>
      <c r="QF230" t="s">
        <v>7515</v>
      </c>
      <c r="QG230" t="s">
        <v>7515</v>
      </c>
      <c r="QH230" t="s">
        <v>7515</v>
      </c>
      <c r="QI230" t="s">
        <v>7515</v>
      </c>
      <c r="QJ230" t="s">
        <v>7515</v>
      </c>
      <c r="QK230" t="s">
        <v>7516</v>
      </c>
      <c r="RP230">
        <f t="shared" si="6"/>
        <v>4</v>
      </c>
      <c r="RS230">
        <f t="shared" si="7"/>
        <v>5</v>
      </c>
    </row>
    <row r="231" spans="1:487" x14ac:dyDescent="0.3">
      <c r="A231">
        <v>70218</v>
      </c>
      <c r="B231">
        <v>568</v>
      </c>
      <c r="C231">
        <v>0</v>
      </c>
      <c r="D231">
        <v>5</v>
      </c>
      <c r="E231">
        <v>14</v>
      </c>
      <c r="F231">
        <v>85</v>
      </c>
      <c r="G231">
        <v>102</v>
      </c>
      <c r="H231">
        <v>9</v>
      </c>
      <c r="I231" t="s">
        <v>6793</v>
      </c>
      <c r="J231" t="s">
        <v>6793</v>
      </c>
      <c r="O231" t="s">
        <v>6793</v>
      </c>
      <c r="P231" t="s">
        <v>7515</v>
      </c>
      <c r="Q231" t="s">
        <v>7515</v>
      </c>
      <c r="R231" t="s">
        <v>7515</v>
      </c>
      <c r="S231" t="s">
        <v>7515</v>
      </c>
      <c r="T231" t="s">
        <v>7515</v>
      </c>
      <c r="U231" t="s">
        <v>7515</v>
      </c>
      <c r="V231" t="s">
        <v>7515</v>
      </c>
      <c r="W231" t="s">
        <v>7515</v>
      </c>
      <c r="X231" t="s">
        <v>7515</v>
      </c>
      <c r="Y231" t="s">
        <v>7515</v>
      </c>
      <c r="Z231" t="s">
        <v>7515</v>
      </c>
      <c r="AA231" t="s">
        <v>7515</v>
      </c>
      <c r="AB231" t="s">
        <v>7515</v>
      </c>
      <c r="AC231" t="s">
        <v>7515</v>
      </c>
      <c r="AD231" t="s">
        <v>7515</v>
      </c>
      <c r="AE231" t="s">
        <v>7515</v>
      </c>
      <c r="AF231" t="s">
        <v>7516</v>
      </c>
      <c r="AG231" t="s">
        <v>7515</v>
      </c>
      <c r="AH231" t="s">
        <v>7515</v>
      </c>
      <c r="AI231" t="s">
        <v>6796</v>
      </c>
      <c r="AQ231" t="s">
        <v>6985</v>
      </c>
      <c r="AR231" t="s">
        <v>6793</v>
      </c>
      <c r="AS231" t="s">
        <v>6793</v>
      </c>
      <c r="AT231">
        <v>0</v>
      </c>
      <c r="AU231">
        <v>9</v>
      </c>
      <c r="AV231" t="s">
        <v>6757</v>
      </c>
      <c r="AW231" t="s">
        <v>6793</v>
      </c>
      <c r="AX231" t="s">
        <v>6793</v>
      </c>
      <c r="AY231" t="s">
        <v>6813</v>
      </c>
      <c r="AZ231" t="s">
        <v>7531</v>
      </c>
      <c r="BA231" t="s">
        <v>7553</v>
      </c>
      <c r="BC231" t="s">
        <v>6794</v>
      </c>
      <c r="BD231" t="s">
        <v>6794</v>
      </c>
      <c r="BE231" t="s">
        <v>6794</v>
      </c>
      <c r="BF231" t="s">
        <v>6794</v>
      </c>
      <c r="BH231" t="s">
        <v>6794</v>
      </c>
      <c r="BI231" t="s">
        <v>6794</v>
      </c>
      <c r="BJ231" t="s">
        <v>6793</v>
      </c>
      <c r="BK231" t="s">
        <v>6794</v>
      </c>
      <c r="BL231" t="s">
        <v>6794</v>
      </c>
      <c r="BM231" t="s">
        <v>7028</v>
      </c>
      <c r="BN231" t="s">
        <v>7026</v>
      </c>
      <c r="BO231" t="s">
        <v>6794</v>
      </c>
      <c r="BQ231">
        <v>0</v>
      </c>
      <c r="BR231">
        <v>65</v>
      </c>
      <c r="BS231" t="s">
        <v>7519</v>
      </c>
      <c r="BT231" t="s">
        <v>7554</v>
      </c>
      <c r="BU231" t="s">
        <v>7559</v>
      </c>
      <c r="BV231" t="s">
        <v>7543</v>
      </c>
      <c r="BW231" t="s">
        <v>7515</v>
      </c>
      <c r="BX231" t="s">
        <v>7515</v>
      </c>
      <c r="BY231" t="s">
        <v>7515</v>
      </c>
      <c r="BZ231" t="s">
        <v>7515</v>
      </c>
      <c r="CA231" t="s">
        <v>7515</v>
      </c>
      <c r="CB231" t="s">
        <v>7515</v>
      </c>
      <c r="CC231" t="s">
        <v>7515</v>
      </c>
      <c r="CD231" t="s">
        <v>7516</v>
      </c>
      <c r="CE231" t="s">
        <v>7515</v>
      </c>
      <c r="CF231" t="s">
        <v>7515</v>
      </c>
      <c r="CG231" t="s">
        <v>7515</v>
      </c>
      <c r="CH231" t="s">
        <v>7515</v>
      </c>
      <c r="CI231" t="s">
        <v>6966</v>
      </c>
      <c r="CJ231" t="s">
        <v>6793</v>
      </c>
      <c r="CO231" t="s">
        <v>6793</v>
      </c>
      <c r="CP231" t="s">
        <v>6793</v>
      </c>
      <c r="CQ231" t="s">
        <v>6794</v>
      </c>
      <c r="CR231" t="s">
        <v>6794</v>
      </c>
      <c r="CS231" t="s">
        <v>6794</v>
      </c>
      <c r="CT231" t="s">
        <v>6794</v>
      </c>
      <c r="CU231" t="s">
        <v>6794</v>
      </c>
      <c r="CV231" t="s">
        <v>6793</v>
      </c>
      <c r="CW231" t="s">
        <v>6794</v>
      </c>
      <c r="CX231" t="s">
        <v>7520</v>
      </c>
      <c r="CY231" t="s">
        <v>7521</v>
      </c>
      <c r="CZ231" t="s">
        <v>7522</v>
      </c>
      <c r="DA231" t="s">
        <v>6793</v>
      </c>
      <c r="DB231">
        <v>2</v>
      </c>
      <c r="DC231">
        <v>3</v>
      </c>
      <c r="DD231">
        <v>2</v>
      </c>
      <c r="DE231" t="s">
        <v>6794</v>
      </c>
      <c r="EA231">
        <v>3</v>
      </c>
      <c r="EC231">
        <v>0</v>
      </c>
      <c r="ED231">
        <v>0</v>
      </c>
      <c r="EE231">
        <v>0</v>
      </c>
      <c r="EF231">
        <v>1</v>
      </c>
      <c r="EG231">
        <v>0</v>
      </c>
      <c r="EH231">
        <v>0</v>
      </c>
      <c r="EI231">
        <v>2</v>
      </c>
      <c r="EJ231" t="s">
        <v>6794</v>
      </c>
      <c r="EP231" t="s">
        <v>6794</v>
      </c>
      <c r="OI231" t="s">
        <v>7526</v>
      </c>
      <c r="OJ231" t="s">
        <v>7526</v>
      </c>
      <c r="OK231" t="s">
        <v>7527</v>
      </c>
      <c r="OL231" t="s">
        <v>7526</v>
      </c>
      <c r="OM231" t="s">
        <v>7528</v>
      </c>
      <c r="ON231" t="s">
        <v>7539</v>
      </c>
      <c r="OO231" t="s">
        <v>7528</v>
      </c>
      <c r="OP231">
        <v>3</v>
      </c>
      <c r="OQ231" t="s">
        <v>28</v>
      </c>
      <c r="OR231" t="s">
        <v>212</v>
      </c>
      <c r="OS231">
        <v>2007</v>
      </c>
      <c r="OT231">
        <v>7</v>
      </c>
      <c r="OU231">
        <v>1</v>
      </c>
      <c r="OV231">
        <v>7</v>
      </c>
      <c r="OW231">
        <v>1</v>
      </c>
      <c r="OX231">
        <v>0</v>
      </c>
      <c r="OY231">
        <v>35</v>
      </c>
      <c r="QE231" t="s">
        <v>7516</v>
      </c>
      <c r="QF231" t="s">
        <v>7515</v>
      </c>
      <c r="QG231" t="s">
        <v>7516</v>
      </c>
      <c r="QH231" t="s">
        <v>7515</v>
      </c>
      <c r="QI231" t="s">
        <v>7515</v>
      </c>
      <c r="QJ231" t="s">
        <v>7515</v>
      </c>
      <c r="QK231" t="s">
        <v>7515</v>
      </c>
      <c r="RP231">
        <f t="shared" si="6"/>
        <v>5</v>
      </c>
      <c r="RS231">
        <f t="shared" si="7"/>
        <v>7</v>
      </c>
    </row>
    <row r="232" spans="1:487" x14ac:dyDescent="0.3">
      <c r="A232">
        <v>70219</v>
      </c>
      <c r="B232">
        <v>570</v>
      </c>
      <c r="C232">
        <v>0</v>
      </c>
      <c r="D232">
        <v>5</v>
      </c>
      <c r="E232">
        <v>17</v>
      </c>
      <c r="F232">
        <v>103</v>
      </c>
      <c r="G232">
        <v>102</v>
      </c>
      <c r="H232">
        <v>15</v>
      </c>
      <c r="I232" t="s">
        <v>6793</v>
      </c>
      <c r="J232" t="s">
        <v>6793</v>
      </c>
      <c r="O232" t="s">
        <v>6793</v>
      </c>
      <c r="P232" t="s">
        <v>7516</v>
      </c>
      <c r="Q232" t="s">
        <v>7515</v>
      </c>
      <c r="R232" t="s">
        <v>7515</v>
      </c>
      <c r="S232" t="s">
        <v>7515</v>
      </c>
      <c r="T232" t="s">
        <v>7515</v>
      </c>
      <c r="U232" t="s">
        <v>7515</v>
      </c>
      <c r="V232" t="s">
        <v>7515</v>
      </c>
      <c r="W232" t="s">
        <v>7515</v>
      </c>
      <c r="X232" t="s">
        <v>7515</v>
      </c>
      <c r="Y232" t="s">
        <v>7515</v>
      </c>
      <c r="Z232" t="s">
        <v>7515</v>
      </c>
      <c r="AA232" t="s">
        <v>7515</v>
      </c>
      <c r="AB232" t="s">
        <v>7515</v>
      </c>
      <c r="AC232" t="s">
        <v>7515</v>
      </c>
      <c r="AD232" t="s">
        <v>7515</v>
      </c>
      <c r="AE232" t="s">
        <v>7515</v>
      </c>
      <c r="AF232" t="s">
        <v>7515</v>
      </c>
      <c r="AG232" t="s">
        <v>7515</v>
      </c>
      <c r="AH232" t="s">
        <v>7515</v>
      </c>
      <c r="AI232" t="s">
        <v>6796</v>
      </c>
      <c r="AQ232" t="s">
        <v>6985</v>
      </c>
      <c r="AR232" t="s">
        <v>6793</v>
      </c>
      <c r="AS232" t="s">
        <v>6794</v>
      </c>
      <c r="AT232" t="s">
        <v>6</v>
      </c>
      <c r="AU232" t="s">
        <v>6</v>
      </c>
      <c r="AV232" t="s">
        <v>7568</v>
      </c>
      <c r="AW232" t="s">
        <v>6793</v>
      </c>
      <c r="AX232" t="s">
        <v>6794</v>
      </c>
      <c r="AY232" t="s">
        <v>6813</v>
      </c>
      <c r="AZ232" t="s">
        <v>7531</v>
      </c>
      <c r="BA232" t="s">
        <v>7553</v>
      </c>
      <c r="BC232" t="s">
        <v>6794</v>
      </c>
      <c r="BD232" t="s">
        <v>6794</v>
      </c>
      <c r="BE232" t="s">
        <v>6794</v>
      </c>
      <c r="BF232" t="s">
        <v>6794</v>
      </c>
      <c r="BH232" t="s">
        <v>6793</v>
      </c>
      <c r="BI232" t="s">
        <v>6793</v>
      </c>
      <c r="BJ232" t="s">
        <v>6794</v>
      </c>
      <c r="BK232" t="s">
        <v>6794</v>
      </c>
      <c r="BL232" t="s">
        <v>6794</v>
      </c>
      <c r="BM232" t="s">
        <v>7022</v>
      </c>
      <c r="BN232" t="s">
        <v>7024</v>
      </c>
      <c r="BO232" t="s">
        <v>6794</v>
      </c>
      <c r="BQ232">
        <v>25</v>
      </c>
      <c r="BR232">
        <v>40</v>
      </c>
      <c r="BS232" t="s">
        <v>7533</v>
      </c>
      <c r="BT232" t="s">
        <v>6</v>
      </c>
      <c r="BU232" t="s">
        <v>7559</v>
      </c>
      <c r="BV232" t="s">
        <v>7543</v>
      </c>
      <c r="BW232" t="s">
        <v>7515</v>
      </c>
      <c r="BX232" t="s">
        <v>7515</v>
      </c>
      <c r="BY232" t="s">
        <v>7516</v>
      </c>
      <c r="BZ232" t="s">
        <v>7515</v>
      </c>
      <c r="CA232" t="s">
        <v>7515</v>
      </c>
      <c r="CB232" t="s">
        <v>7515</v>
      </c>
      <c r="CC232" t="s">
        <v>7515</v>
      </c>
      <c r="CD232" t="s">
        <v>7515</v>
      </c>
      <c r="CE232" t="s">
        <v>7515</v>
      </c>
      <c r="CF232" t="s">
        <v>7515</v>
      </c>
      <c r="CG232" t="s">
        <v>7515</v>
      </c>
      <c r="CH232" t="s">
        <v>7515</v>
      </c>
      <c r="CI232" t="s">
        <v>6793</v>
      </c>
      <c r="CJ232" t="s">
        <v>6794</v>
      </c>
      <c r="CO232" t="s">
        <v>6793</v>
      </c>
      <c r="CP232" t="s">
        <v>6793</v>
      </c>
      <c r="CQ232" t="s">
        <v>6794</v>
      </c>
      <c r="CR232" t="s">
        <v>6793</v>
      </c>
      <c r="CS232" t="s">
        <v>6793</v>
      </c>
      <c r="CT232" t="s">
        <v>6793</v>
      </c>
      <c r="CU232" t="s">
        <v>6794</v>
      </c>
      <c r="CV232" t="s">
        <v>6793</v>
      </c>
      <c r="CW232" t="s">
        <v>6793</v>
      </c>
      <c r="CX232" t="s">
        <v>7545</v>
      </c>
      <c r="CY232" t="s">
        <v>7607</v>
      </c>
      <c r="CZ232" t="s">
        <v>7536</v>
      </c>
      <c r="DA232" t="s">
        <v>6794</v>
      </c>
      <c r="DB232">
        <v>2</v>
      </c>
      <c r="DC232">
        <v>3</v>
      </c>
      <c r="DD232">
        <v>3</v>
      </c>
      <c r="EA232">
        <v>4</v>
      </c>
      <c r="EC232">
        <v>2</v>
      </c>
      <c r="ED232">
        <v>0</v>
      </c>
      <c r="EE232">
        <v>1</v>
      </c>
      <c r="EF232">
        <v>0</v>
      </c>
      <c r="EG232">
        <v>1</v>
      </c>
      <c r="EH232">
        <v>0</v>
      </c>
      <c r="EI232">
        <v>0</v>
      </c>
      <c r="EP232" t="s">
        <v>6793</v>
      </c>
      <c r="GU232" t="s">
        <v>7524</v>
      </c>
      <c r="GV232" t="s">
        <v>7590</v>
      </c>
      <c r="GW232">
        <v>2008</v>
      </c>
      <c r="HA232" t="s">
        <v>6794</v>
      </c>
      <c r="JO232" t="s">
        <v>7524</v>
      </c>
      <c r="JP232" t="s">
        <v>7606</v>
      </c>
      <c r="JQ232">
        <v>2007</v>
      </c>
      <c r="JU232" t="s">
        <v>6794</v>
      </c>
      <c r="JV232" t="s">
        <v>6793</v>
      </c>
      <c r="OM232" t="s">
        <v>7528</v>
      </c>
      <c r="ON232" t="s">
        <v>7539</v>
      </c>
      <c r="OO232" t="s">
        <v>7528</v>
      </c>
      <c r="OP232">
        <v>3</v>
      </c>
      <c r="OQ232" t="s">
        <v>28</v>
      </c>
      <c r="OR232" t="s">
        <v>265</v>
      </c>
      <c r="OS232">
        <v>2007</v>
      </c>
      <c r="OT232">
        <v>8</v>
      </c>
      <c r="OU232">
        <v>1</v>
      </c>
      <c r="OV232">
        <v>8</v>
      </c>
      <c r="OW232">
        <v>1</v>
      </c>
      <c r="OX232">
        <v>0</v>
      </c>
      <c r="OY232">
        <v>35</v>
      </c>
      <c r="OZ232" t="s">
        <v>7515</v>
      </c>
      <c r="PA232" t="s">
        <v>7515</v>
      </c>
      <c r="PB232" t="s">
        <v>7515</v>
      </c>
      <c r="PC232" t="s">
        <v>7515</v>
      </c>
      <c r="PD232" t="s">
        <v>7515</v>
      </c>
      <c r="PE232" t="s">
        <v>7515</v>
      </c>
      <c r="PF232" t="s">
        <v>7515</v>
      </c>
      <c r="PG232" t="s">
        <v>7515</v>
      </c>
      <c r="PH232" t="s">
        <v>7516</v>
      </c>
      <c r="PI232" t="s">
        <v>7515</v>
      </c>
      <c r="PJ232" t="s">
        <v>7515</v>
      </c>
      <c r="PK232" t="s">
        <v>7515</v>
      </c>
      <c r="PL232" t="s">
        <v>7515</v>
      </c>
      <c r="PM232" t="s">
        <v>7515</v>
      </c>
      <c r="PN232" t="s">
        <v>7515</v>
      </c>
      <c r="PO232" t="s">
        <v>7515</v>
      </c>
      <c r="PP232" t="s">
        <v>7515</v>
      </c>
      <c r="PQ232" t="s">
        <v>7516</v>
      </c>
      <c r="PR232" t="s">
        <v>7515</v>
      </c>
      <c r="PS232" t="s">
        <v>7515</v>
      </c>
      <c r="PT232" t="s">
        <v>7515</v>
      </c>
      <c r="PU232" t="s">
        <v>7515</v>
      </c>
      <c r="PV232" t="s">
        <v>7515</v>
      </c>
      <c r="PW232" t="s">
        <v>7515</v>
      </c>
      <c r="PX232" t="s">
        <v>7515</v>
      </c>
      <c r="PY232" t="s">
        <v>7515</v>
      </c>
      <c r="PZ232" t="s">
        <v>7515</v>
      </c>
      <c r="QA232" t="s">
        <v>7515</v>
      </c>
      <c r="QB232" t="s">
        <v>7515</v>
      </c>
      <c r="QC232" t="s">
        <v>7515</v>
      </c>
      <c r="QE232" t="s">
        <v>7515</v>
      </c>
      <c r="QF232" t="s">
        <v>7515</v>
      </c>
      <c r="QG232" t="s">
        <v>7515</v>
      </c>
      <c r="QH232" t="s">
        <v>7515</v>
      </c>
      <c r="QI232" t="s">
        <v>7515</v>
      </c>
      <c r="QJ232" t="s">
        <v>7515</v>
      </c>
      <c r="QK232" t="s">
        <v>7516</v>
      </c>
      <c r="RP232">
        <f t="shared" si="6"/>
        <v>-1</v>
      </c>
      <c r="RS232">
        <f t="shared" si="7"/>
        <v>2</v>
      </c>
    </row>
    <row r="233" spans="1:487" x14ac:dyDescent="0.3">
      <c r="A233">
        <v>70220</v>
      </c>
      <c r="B233">
        <v>572</v>
      </c>
      <c r="C233">
        <v>0</v>
      </c>
      <c r="D233">
        <v>5</v>
      </c>
      <c r="E233">
        <v>17</v>
      </c>
      <c r="F233">
        <v>140</v>
      </c>
      <c r="G233">
        <v>102</v>
      </c>
      <c r="H233">
        <v>3</v>
      </c>
      <c r="I233" t="s">
        <v>6793</v>
      </c>
      <c r="J233" t="s">
        <v>6793</v>
      </c>
      <c r="O233" t="s">
        <v>6793</v>
      </c>
      <c r="P233" t="s">
        <v>7515</v>
      </c>
      <c r="Q233" t="s">
        <v>7515</v>
      </c>
      <c r="R233" t="s">
        <v>7516</v>
      </c>
      <c r="S233" t="s">
        <v>7515</v>
      </c>
      <c r="T233" t="s">
        <v>7515</v>
      </c>
      <c r="U233" t="s">
        <v>7515</v>
      </c>
      <c r="V233" t="s">
        <v>7515</v>
      </c>
      <c r="W233" t="s">
        <v>7515</v>
      </c>
      <c r="X233" t="s">
        <v>7515</v>
      </c>
      <c r="Y233" t="s">
        <v>7515</v>
      </c>
      <c r="Z233" t="s">
        <v>7515</v>
      </c>
      <c r="AA233" t="s">
        <v>7515</v>
      </c>
      <c r="AB233" t="s">
        <v>7515</v>
      </c>
      <c r="AC233" t="s">
        <v>7515</v>
      </c>
      <c r="AD233" t="s">
        <v>7515</v>
      </c>
      <c r="AE233" t="s">
        <v>7515</v>
      </c>
      <c r="AF233" t="s">
        <v>7515</v>
      </c>
      <c r="AG233" t="s">
        <v>7515</v>
      </c>
      <c r="AH233" t="s">
        <v>7515</v>
      </c>
      <c r="AI233" t="s">
        <v>6796</v>
      </c>
      <c r="AQ233" t="s">
        <v>6985</v>
      </c>
      <c r="AR233" t="s">
        <v>6793</v>
      </c>
      <c r="AS233" t="s">
        <v>6793</v>
      </c>
      <c r="AT233">
        <v>0</v>
      </c>
      <c r="AU233">
        <v>22</v>
      </c>
      <c r="AV233" t="s">
        <v>6992</v>
      </c>
      <c r="AW233" t="s">
        <v>6966</v>
      </c>
      <c r="AX233" t="s">
        <v>6793</v>
      </c>
      <c r="AY233" t="s">
        <v>6813</v>
      </c>
      <c r="AZ233" t="s">
        <v>7531</v>
      </c>
      <c r="BA233" t="s">
        <v>6991</v>
      </c>
      <c r="BC233" t="s">
        <v>6794</v>
      </c>
      <c r="BD233" t="s">
        <v>6794</v>
      </c>
      <c r="BE233" t="s">
        <v>6793</v>
      </c>
      <c r="BF233" t="s">
        <v>6793</v>
      </c>
      <c r="BG233" t="s">
        <v>6794</v>
      </c>
      <c r="BH233" t="s">
        <v>6793</v>
      </c>
      <c r="BI233" t="s">
        <v>6793</v>
      </c>
      <c r="BJ233" t="s">
        <v>6793</v>
      </c>
      <c r="BK233" t="s">
        <v>6794</v>
      </c>
      <c r="BL233" t="s">
        <v>6794</v>
      </c>
      <c r="BM233" t="s">
        <v>7025</v>
      </c>
      <c r="BN233" t="s">
        <v>7024</v>
      </c>
      <c r="BO233" t="s">
        <v>6794</v>
      </c>
      <c r="BQ233" t="s">
        <v>7547</v>
      </c>
      <c r="BR233" t="s">
        <v>7532</v>
      </c>
      <c r="BS233" t="s">
        <v>7533</v>
      </c>
      <c r="BT233" t="s">
        <v>6</v>
      </c>
      <c r="BU233" t="s">
        <v>7559</v>
      </c>
      <c r="BV233" t="s">
        <v>7535</v>
      </c>
      <c r="BW233" t="s">
        <v>7515</v>
      </c>
      <c r="BX233" t="s">
        <v>7515</v>
      </c>
      <c r="BY233" t="s">
        <v>7515</v>
      </c>
      <c r="BZ233" t="s">
        <v>7515</v>
      </c>
      <c r="CA233" t="s">
        <v>7515</v>
      </c>
      <c r="CB233" t="s">
        <v>7515</v>
      </c>
      <c r="CC233" t="s">
        <v>7515</v>
      </c>
      <c r="CD233" t="s">
        <v>7516</v>
      </c>
      <c r="CE233" t="s">
        <v>7515</v>
      </c>
      <c r="CF233" t="s">
        <v>7515</v>
      </c>
      <c r="CG233" t="s">
        <v>7515</v>
      </c>
      <c r="CH233" t="s">
        <v>7515</v>
      </c>
      <c r="CI233" t="s">
        <v>6793</v>
      </c>
      <c r="CJ233" t="s">
        <v>6794</v>
      </c>
      <c r="CK233" t="s">
        <v>7579</v>
      </c>
      <c r="CL233" t="s">
        <v>7580</v>
      </c>
      <c r="CM233" t="s">
        <v>7581</v>
      </c>
      <c r="CN233" t="s">
        <v>7566</v>
      </c>
      <c r="CO233" t="s">
        <v>6793</v>
      </c>
      <c r="CP233" t="s">
        <v>6793</v>
      </c>
      <c r="CQ233" t="s">
        <v>6794</v>
      </c>
      <c r="CR233" t="s">
        <v>6793</v>
      </c>
      <c r="CS233" t="s">
        <v>6793</v>
      </c>
      <c r="CT233" t="s">
        <v>6793</v>
      </c>
      <c r="CU233" t="s">
        <v>6794</v>
      </c>
      <c r="CV233" t="s">
        <v>6793</v>
      </c>
      <c r="CW233" t="s">
        <v>6794</v>
      </c>
      <c r="CX233" t="s">
        <v>7520</v>
      </c>
      <c r="CY233" t="s">
        <v>7521</v>
      </c>
      <c r="CZ233" t="s">
        <v>7522</v>
      </c>
      <c r="DA233" t="s">
        <v>6793</v>
      </c>
      <c r="DB233">
        <v>3</v>
      </c>
      <c r="DC233">
        <v>3</v>
      </c>
      <c r="DD233">
        <v>5</v>
      </c>
      <c r="DE233" t="s">
        <v>6793</v>
      </c>
      <c r="DF233">
        <v>4</v>
      </c>
      <c r="DG233" t="s">
        <v>7593</v>
      </c>
      <c r="DH233">
        <v>2005</v>
      </c>
      <c r="DI233" t="s">
        <v>7557</v>
      </c>
      <c r="DJ233" t="s">
        <v>7591</v>
      </c>
      <c r="DK233">
        <v>2005</v>
      </c>
      <c r="DL233" t="s">
        <v>7591</v>
      </c>
      <c r="DM233">
        <v>2005</v>
      </c>
      <c r="DN233" t="s">
        <v>7557</v>
      </c>
      <c r="DO233" t="s">
        <v>6</v>
      </c>
      <c r="DP233" t="s">
        <v>6</v>
      </c>
      <c r="DQ233" t="s">
        <v>7525</v>
      </c>
      <c r="DR233">
        <v>2006</v>
      </c>
      <c r="DS233" t="s">
        <v>7557</v>
      </c>
      <c r="DT233" t="s">
        <v>7556</v>
      </c>
      <c r="DU233">
        <v>2006</v>
      </c>
      <c r="DV233" t="s">
        <v>7556</v>
      </c>
      <c r="DW233">
        <v>2006</v>
      </c>
      <c r="DX233" t="s">
        <v>7557</v>
      </c>
      <c r="DY233" t="s">
        <v>7558</v>
      </c>
      <c r="DZ233">
        <v>2006</v>
      </c>
      <c r="EA233">
        <v>3</v>
      </c>
      <c r="EC233">
        <v>0</v>
      </c>
      <c r="ED233">
        <v>1</v>
      </c>
      <c r="EE233">
        <v>0</v>
      </c>
      <c r="EF233">
        <v>0</v>
      </c>
      <c r="EG233">
        <v>2</v>
      </c>
      <c r="EH233">
        <v>0</v>
      </c>
      <c r="EI233">
        <v>0</v>
      </c>
      <c r="EJ233" t="s">
        <v>6794</v>
      </c>
      <c r="EP233" t="s">
        <v>6793</v>
      </c>
      <c r="EQ233" t="s">
        <v>7524</v>
      </c>
      <c r="ER233" t="s">
        <v>7574</v>
      </c>
      <c r="ES233">
        <v>2006</v>
      </c>
      <c r="EW233" t="s">
        <v>6794</v>
      </c>
      <c r="EX233" t="s">
        <v>6793</v>
      </c>
      <c r="FO233" t="s">
        <v>7524</v>
      </c>
      <c r="FP233" t="s">
        <v>6</v>
      </c>
      <c r="FQ233" t="s">
        <v>6</v>
      </c>
      <c r="FR233" t="s">
        <v>7578</v>
      </c>
      <c r="FS233" t="s">
        <v>7527</v>
      </c>
      <c r="FT233" t="s">
        <v>6</v>
      </c>
      <c r="FU233" t="s">
        <v>6794</v>
      </c>
      <c r="FV233" t="s">
        <v>6793</v>
      </c>
      <c r="NO233" t="s">
        <v>7524</v>
      </c>
      <c r="NP233" t="s">
        <v>6</v>
      </c>
      <c r="NQ233" t="s">
        <v>6</v>
      </c>
      <c r="NR233" t="s">
        <v>7552</v>
      </c>
      <c r="NU233" t="s">
        <v>6794</v>
      </c>
      <c r="OJ233" t="s">
        <v>7526</v>
      </c>
      <c r="OK233" t="s">
        <v>7526</v>
      </c>
      <c r="OL233" t="s">
        <v>7526</v>
      </c>
      <c r="OM233" t="s">
        <v>7528</v>
      </c>
      <c r="ON233" t="s">
        <v>7529</v>
      </c>
      <c r="OO233" t="s">
        <v>7528</v>
      </c>
      <c r="OP233">
        <v>3</v>
      </c>
      <c r="OQ233" t="s">
        <v>28</v>
      </c>
      <c r="OR233" t="s">
        <v>7549</v>
      </c>
      <c r="OS233">
        <v>2007</v>
      </c>
      <c r="OT233">
        <v>11</v>
      </c>
      <c r="OU233">
        <v>1</v>
      </c>
      <c r="OV233">
        <v>11</v>
      </c>
      <c r="OW233">
        <v>1</v>
      </c>
      <c r="OX233">
        <v>0</v>
      </c>
      <c r="OY233">
        <v>35</v>
      </c>
      <c r="OZ233" t="s">
        <v>7516</v>
      </c>
      <c r="PA233" t="s">
        <v>7516</v>
      </c>
      <c r="PB233" t="s">
        <v>7515</v>
      </c>
      <c r="PC233" t="s">
        <v>7515</v>
      </c>
      <c r="PD233" t="s">
        <v>7516</v>
      </c>
      <c r="PE233" t="s">
        <v>7515</v>
      </c>
      <c r="PF233" t="s">
        <v>7515</v>
      </c>
      <c r="PG233" t="s">
        <v>7515</v>
      </c>
      <c r="PH233" t="s">
        <v>7515</v>
      </c>
      <c r="PI233" t="s">
        <v>7515</v>
      </c>
      <c r="PJ233" t="s">
        <v>7515</v>
      </c>
      <c r="PK233" t="s">
        <v>7515</v>
      </c>
      <c r="PL233" t="s">
        <v>7515</v>
      </c>
      <c r="PM233" t="s">
        <v>7515</v>
      </c>
      <c r="PN233" t="s">
        <v>7515</v>
      </c>
      <c r="PO233" t="s">
        <v>7515</v>
      </c>
      <c r="PP233" t="s">
        <v>7515</v>
      </c>
      <c r="PQ233" t="s">
        <v>7515</v>
      </c>
      <c r="PR233" t="s">
        <v>7515</v>
      </c>
      <c r="PS233" t="s">
        <v>7515</v>
      </c>
      <c r="PT233" t="s">
        <v>7515</v>
      </c>
      <c r="PU233" t="s">
        <v>7515</v>
      </c>
      <c r="PV233" t="s">
        <v>7515</v>
      </c>
      <c r="PW233" t="s">
        <v>7515</v>
      </c>
      <c r="PX233" t="s">
        <v>7515</v>
      </c>
      <c r="PY233" t="s">
        <v>7515</v>
      </c>
      <c r="PZ233" t="s">
        <v>7515</v>
      </c>
      <c r="QA233" t="s">
        <v>7515</v>
      </c>
      <c r="QB233" t="s">
        <v>7515</v>
      </c>
      <c r="QC233" t="s">
        <v>7515</v>
      </c>
      <c r="QE233">
        <v>-5</v>
      </c>
      <c r="QF233">
        <v>-5</v>
      </c>
      <c r="QG233">
        <v>-5</v>
      </c>
      <c r="QH233">
        <v>-5</v>
      </c>
      <c r="QI233">
        <v>-5</v>
      </c>
      <c r="QJ233">
        <v>-5</v>
      </c>
      <c r="QK233">
        <v>-5</v>
      </c>
      <c r="RP233">
        <f t="shared" si="6"/>
        <v>2</v>
      </c>
      <c r="RS233">
        <f t="shared" si="7"/>
        <v>4</v>
      </c>
    </row>
    <row r="234" spans="1:487" x14ac:dyDescent="0.3">
      <c r="A234">
        <v>70221</v>
      </c>
      <c r="B234">
        <v>573</v>
      </c>
      <c r="C234">
        <v>0</v>
      </c>
      <c r="D234">
        <v>5</v>
      </c>
      <c r="E234">
        <v>9</v>
      </c>
      <c r="F234">
        <v>84</v>
      </c>
      <c r="G234">
        <v>102</v>
      </c>
      <c r="H234">
        <v>4</v>
      </c>
      <c r="I234" t="s">
        <v>6793</v>
      </c>
      <c r="J234" t="s">
        <v>6793</v>
      </c>
      <c r="O234" t="s">
        <v>6793</v>
      </c>
      <c r="P234" t="s">
        <v>7515</v>
      </c>
      <c r="Q234" t="s">
        <v>7516</v>
      </c>
      <c r="R234" t="s">
        <v>7515</v>
      </c>
      <c r="S234" t="s">
        <v>7515</v>
      </c>
      <c r="T234" t="s">
        <v>7515</v>
      </c>
      <c r="U234" t="s">
        <v>7515</v>
      </c>
      <c r="V234" t="s">
        <v>7515</v>
      </c>
      <c r="W234" t="s">
        <v>7515</v>
      </c>
      <c r="X234" t="s">
        <v>7515</v>
      </c>
      <c r="Y234" t="s">
        <v>7515</v>
      </c>
      <c r="Z234" t="s">
        <v>7515</v>
      </c>
      <c r="AA234" t="s">
        <v>7515</v>
      </c>
      <c r="AB234" t="s">
        <v>7515</v>
      </c>
      <c r="AC234" t="s">
        <v>7515</v>
      </c>
      <c r="AD234" t="s">
        <v>7515</v>
      </c>
      <c r="AE234" t="s">
        <v>7515</v>
      </c>
      <c r="AF234" t="s">
        <v>7515</v>
      </c>
      <c r="AG234" t="s">
        <v>7515</v>
      </c>
      <c r="AH234" t="s">
        <v>7515</v>
      </c>
      <c r="AI234" t="s">
        <v>7517</v>
      </c>
      <c r="AL234">
        <v>0</v>
      </c>
      <c r="AM234">
        <v>2</v>
      </c>
      <c r="AN234" t="s">
        <v>6845</v>
      </c>
      <c r="AQ234" t="s">
        <v>6993</v>
      </c>
      <c r="AR234" t="s">
        <v>6794</v>
      </c>
      <c r="AS234" t="s">
        <v>6794</v>
      </c>
      <c r="AT234">
        <v>0</v>
      </c>
      <c r="AU234">
        <v>10</v>
      </c>
      <c r="AV234" t="s">
        <v>7568</v>
      </c>
      <c r="AW234" t="s">
        <v>6966</v>
      </c>
      <c r="AX234" t="s">
        <v>6793</v>
      </c>
      <c r="AY234" t="s">
        <v>6813</v>
      </c>
      <c r="AZ234" t="s">
        <v>7531</v>
      </c>
      <c r="BA234" t="s">
        <v>7518</v>
      </c>
      <c r="BC234" t="s">
        <v>6794</v>
      </c>
      <c r="BD234" t="s">
        <v>6794</v>
      </c>
      <c r="BE234" t="s">
        <v>6794</v>
      </c>
      <c r="BF234" t="s">
        <v>6793</v>
      </c>
      <c r="BH234" t="s">
        <v>6793</v>
      </c>
      <c r="BI234" t="s">
        <v>6793</v>
      </c>
      <c r="BJ234" t="s">
        <v>6794</v>
      </c>
      <c r="BK234" t="s">
        <v>6794</v>
      </c>
      <c r="BL234" t="s">
        <v>6794</v>
      </c>
      <c r="BM234" t="s">
        <v>7024</v>
      </c>
      <c r="BN234" t="s">
        <v>7025</v>
      </c>
      <c r="BO234" t="s">
        <v>6794</v>
      </c>
      <c r="BQ234" t="s">
        <v>7547</v>
      </c>
      <c r="BR234" t="s">
        <v>6</v>
      </c>
      <c r="BS234" t="s">
        <v>7533</v>
      </c>
      <c r="BT234" t="s">
        <v>6</v>
      </c>
      <c r="BU234" t="s">
        <v>7559</v>
      </c>
      <c r="BV234" t="s">
        <v>6</v>
      </c>
      <c r="CI234" t="s">
        <v>6794</v>
      </c>
      <c r="CJ234" t="s">
        <v>6794</v>
      </c>
      <c r="CO234" t="s">
        <v>6793</v>
      </c>
      <c r="CP234" t="s">
        <v>6793</v>
      </c>
      <c r="CQ234" t="s">
        <v>6794</v>
      </c>
      <c r="CR234" t="s">
        <v>6793</v>
      </c>
      <c r="CS234" t="s">
        <v>6794</v>
      </c>
      <c r="CT234" t="s">
        <v>6794</v>
      </c>
      <c r="CU234" t="s">
        <v>6794</v>
      </c>
      <c r="CV234" t="s">
        <v>6793</v>
      </c>
      <c r="CW234" t="s">
        <v>6794</v>
      </c>
      <c r="CX234" t="s">
        <v>7520</v>
      </c>
      <c r="CY234" t="s">
        <v>7521</v>
      </c>
      <c r="CZ234" t="s">
        <v>7602</v>
      </c>
      <c r="DA234" t="s">
        <v>6793</v>
      </c>
      <c r="DB234">
        <v>3</v>
      </c>
      <c r="DC234">
        <v>5</v>
      </c>
      <c r="DD234">
        <v>4</v>
      </c>
      <c r="DE234" t="s">
        <v>6794</v>
      </c>
      <c r="EA234">
        <v>4</v>
      </c>
      <c r="EC234">
        <v>0</v>
      </c>
      <c r="ED234">
        <v>2</v>
      </c>
      <c r="EE234">
        <v>0</v>
      </c>
      <c r="EF234">
        <v>0</v>
      </c>
      <c r="EG234">
        <v>1</v>
      </c>
      <c r="EH234">
        <v>1</v>
      </c>
      <c r="EI234">
        <v>0</v>
      </c>
      <c r="EJ234" t="s">
        <v>6794</v>
      </c>
      <c r="EP234" t="s">
        <v>6794</v>
      </c>
      <c r="OI234" t="s">
        <v>31</v>
      </c>
      <c r="OJ234" t="s">
        <v>7526</v>
      </c>
      <c r="OK234" t="s">
        <v>7527</v>
      </c>
      <c r="OL234" t="s">
        <v>7527</v>
      </c>
      <c r="OM234" t="s">
        <v>7528</v>
      </c>
      <c r="ON234" t="s">
        <v>7539</v>
      </c>
      <c r="OO234" t="s">
        <v>7528</v>
      </c>
      <c r="OP234">
        <v>2</v>
      </c>
      <c r="OQ234" t="s">
        <v>28</v>
      </c>
      <c r="OR234" t="s">
        <v>7549</v>
      </c>
      <c r="OS234">
        <v>2006</v>
      </c>
      <c r="OT234">
        <v>7</v>
      </c>
      <c r="OU234">
        <v>1</v>
      </c>
      <c r="OV234">
        <v>7</v>
      </c>
      <c r="OW234">
        <v>0</v>
      </c>
      <c r="OX234">
        <v>1</v>
      </c>
      <c r="OY234">
        <v>35</v>
      </c>
      <c r="QE234" t="s">
        <v>7516</v>
      </c>
      <c r="QF234" t="s">
        <v>7515</v>
      </c>
      <c r="QG234" t="s">
        <v>7515</v>
      </c>
      <c r="QH234" t="s">
        <v>7515</v>
      </c>
      <c r="QI234" t="s">
        <v>7515</v>
      </c>
      <c r="QJ234" t="s">
        <v>7515</v>
      </c>
      <c r="QK234" t="s">
        <v>7515</v>
      </c>
      <c r="RP234">
        <f t="shared" si="6"/>
        <v>4</v>
      </c>
      <c r="RS234">
        <f t="shared" si="7"/>
        <v>3</v>
      </c>
    </row>
    <row r="235" spans="1:487" x14ac:dyDescent="0.3">
      <c r="A235">
        <v>70222</v>
      </c>
      <c r="B235">
        <v>574</v>
      </c>
      <c r="C235">
        <v>0</v>
      </c>
      <c r="D235">
        <v>5</v>
      </c>
      <c r="E235">
        <v>11</v>
      </c>
      <c r="F235">
        <v>83</v>
      </c>
      <c r="G235">
        <v>102</v>
      </c>
      <c r="H235">
        <v>15</v>
      </c>
      <c r="I235" t="s">
        <v>6793</v>
      </c>
      <c r="J235" t="s">
        <v>6793</v>
      </c>
      <c r="O235" t="s">
        <v>6793</v>
      </c>
      <c r="P235" t="s">
        <v>7515</v>
      </c>
      <c r="Q235" t="s">
        <v>7515</v>
      </c>
      <c r="R235" t="s">
        <v>7515</v>
      </c>
      <c r="S235" t="s">
        <v>7515</v>
      </c>
      <c r="T235" t="s">
        <v>7515</v>
      </c>
      <c r="U235" t="s">
        <v>7515</v>
      </c>
      <c r="V235" t="s">
        <v>7515</v>
      </c>
      <c r="W235" t="s">
        <v>7515</v>
      </c>
      <c r="X235" t="s">
        <v>7515</v>
      </c>
      <c r="Y235" t="s">
        <v>7515</v>
      </c>
      <c r="Z235" t="s">
        <v>7516</v>
      </c>
      <c r="AA235" t="s">
        <v>7515</v>
      </c>
      <c r="AB235" t="s">
        <v>7515</v>
      </c>
      <c r="AC235" t="s">
        <v>7515</v>
      </c>
      <c r="AD235" t="s">
        <v>7515</v>
      </c>
      <c r="AE235" t="s">
        <v>7515</v>
      </c>
      <c r="AF235" t="s">
        <v>7515</v>
      </c>
      <c r="AG235" t="s">
        <v>7515</v>
      </c>
      <c r="AH235" t="s">
        <v>7515</v>
      </c>
      <c r="AI235" t="s">
        <v>6796</v>
      </c>
      <c r="AQ235" t="s">
        <v>6985</v>
      </c>
      <c r="AR235" t="s">
        <v>6794</v>
      </c>
      <c r="AS235" t="s">
        <v>6794</v>
      </c>
      <c r="AT235" t="s">
        <v>6</v>
      </c>
      <c r="AU235" t="s">
        <v>6</v>
      </c>
      <c r="AV235" t="s">
        <v>6988</v>
      </c>
      <c r="AW235" t="s">
        <v>6793</v>
      </c>
      <c r="AX235" t="s">
        <v>6793</v>
      </c>
      <c r="AY235" t="s">
        <v>6813</v>
      </c>
      <c r="AZ235" t="s">
        <v>7531</v>
      </c>
      <c r="BA235" t="s">
        <v>6991</v>
      </c>
      <c r="BC235" t="s">
        <v>6794</v>
      </c>
      <c r="BD235" t="s">
        <v>6794</v>
      </c>
      <c r="BE235" t="s">
        <v>6794</v>
      </c>
      <c r="BF235" t="s">
        <v>6794</v>
      </c>
      <c r="BG235" t="s">
        <v>6793</v>
      </c>
      <c r="BH235" t="s">
        <v>6794</v>
      </c>
      <c r="BI235" t="s">
        <v>6794</v>
      </c>
      <c r="BJ235" t="s">
        <v>6794</v>
      </c>
      <c r="BK235" t="s">
        <v>6794</v>
      </c>
      <c r="BL235" t="s">
        <v>6794</v>
      </c>
      <c r="BM235" t="s">
        <v>7028</v>
      </c>
      <c r="BN235" t="s">
        <v>7021</v>
      </c>
      <c r="BO235" t="s">
        <v>6794</v>
      </c>
      <c r="BQ235">
        <v>50</v>
      </c>
      <c r="BR235">
        <v>50</v>
      </c>
      <c r="BS235" t="s">
        <v>7519</v>
      </c>
      <c r="BT235" t="s">
        <v>6</v>
      </c>
      <c r="BU235" t="s">
        <v>7559</v>
      </c>
      <c r="BV235">
        <v>10</v>
      </c>
      <c r="BW235" t="s">
        <v>7515</v>
      </c>
      <c r="BX235" t="s">
        <v>7515</v>
      </c>
      <c r="BY235" t="s">
        <v>7515</v>
      </c>
      <c r="BZ235" t="s">
        <v>7515</v>
      </c>
      <c r="CA235" t="s">
        <v>7515</v>
      </c>
      <c r="CB235" t="s">
        <v>7515</v>
      </c>
      <c r="CC235" t="s">
        <v>7515</v>
      </c>
      <c r="CD235" t="s">
        <v>7516</v>
      </c>
      <c r="CE235" t="s">
        <v>7515</v>
      </c>
      <c r="CF235" t="s">
        <v>7515</v>
      </c>
      <c r="CG235" t="s">
        <v>7515</v>
      </c>
      <c r="CH235" t="s">
        <v>7515</v>
      </c>
      <c r="CI235" t="s">
        <v>6793</v>
      </c>
      <c r="CJ235" t="s">
        <v>6794</v>
      </c>
      <c r="CO235" t="s">
        <v>6793</v>
      </c>
      <c r="CP235" t="s">
        <v>6793</v>
      </c>
      <c r="CQ235" t="s">
        <v>6794</v>
      </c>
      <c r="CR235" t="s">
        <v>6794</v>
      </c>
      <c r="CS235" t="s">
        <v>6794</v>
      </c>
      <c r="CT235" t="s">
        <v>6793</v>
      </c>
      <c r="CU235" t="s">
        <v>6794</v>
      </c>
      <c r="CV235" t="s">
        <v>6793</v>
      </c>
      <c r="CW235" t="s">
        <v>6794</v>
      </c>
      <c r="CX235" t="s">
        <v>7520</v>
      </c>
      <c r="CY235" t="s">
        <v>7607</v>
      </c>
      <c r="CZ235" t="s">
        <v>7522</v>
      </c>
      <c r="DA235" t="s">
        <v>6793</v>
      </c>
      <c r="DB235">
        <v>3</v>
      </c>
      <c r="DC235">
        <v>3</v>
      </c>
      <c r="DD235">
        <v>3</v>
      </c>
      <c r="DE235" t="s">
        <v>6794</v>
      </c>
      <c r="EA235">
        <v>2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2</v>
      </c>
      <c r="EJ235" t="s">
        <v>6794</v>
      </c>
      <c r="EP235" t="s">
        <v>6794</v>
      </c>
      <c r="OI235" t="s">
        <v>7527</v>
      </c>
      <c r="OJ235" t="s">
        <v>7526</v>
      </c>
      <c r="OK235" t="s">
        <v>7527</v>
      </c>
      <c r="OL235" t="s">
        <v>7527</v>
      </c>
      <c r="OM235" t="s">
        <v>7528</v>
      </c>
      <c r="ON235" t="s">
        <v>7529</v>
      </c>
      <c r="OO235" t="s">
        <v>7528</v>
      </c>
      <c r="OP235">
        <v>2</v>
      </c>
      <c r="OQ235" t="s">
        <v>28</v>
      </c>
      <c r="OR235" t="s">
        <v>265</v>
      </c>
      <c r="OS235">
        <v>2007</v>
      </c>
      <c r="OT235">
        <v>3</v>
      </c>
      <c r="OU235">
        <v>1</v>
      </c>
      <c r="OV235">
        <v>3</v>
      </c>
      <c r="OW235">
        <v>1</v>
      </c>
      <c r="OX235">
        <v>0</v>
      </c>
      <c r="OY235">
        <v>35</v>
      </c>
      <c r="QE235" t="s">
        <v>7515</v>
      </c>
      <c r="QF235" t="s">
        <v>7515</v>
      </c>
      <c r="QG235" t="s">
        <v>7515</v>
      </c>
      <c r="QH235" t="s">
        <v>7515</v>
      </c>
      <c r="QI235" t="s">
        <v>7515</v>
      </c>
      <c r="QJ235" t="s">
        <v>7515</v>
      </c>
      <c r="QK235" t="s">
        <v>7516</v>
      </c>
      <c r="RP235">
        <f t="shared" si="6"/>
        <v>-1</v>
      </c>
      <c r="RS235">
        <f t="shared" si="7"/>
        <v>7</v>
      </c>
    </row>
    <row r="236" spans="1:487" x14ac:dyDescent="0.3">
      <c r="A236">
        <v>70223</v>
      </c>
      <c r="B236">
        <v>576</v>
      </c>
      <c r="C236">
        <v>0</v>
      </c>
      <c r="D236">
        <v>5</v>
      </c>
      <c r="E236">
        <v>9</v>
      </c>
      <c r="F236">
        <v>90</v>
      </c>
      <c r="G236">
        <v>102</v>
      </c>
      <c r="H236">
        <v>15</v>
      </c>
      <c r="I236" t="s">
        <v>6793</v>
      </c>
      <c r="J236" t="s">
        <v>6793</v>
      </c>
      <c r="O236" t="s">
        <v>6793</v>
      </c>
      <c r="P236" t="s">
        <v>7515</v>
      </c>
      <c r="Q236" t="s">
        <v>7516</v>
      </c>
      <c r="R236" t="s">
        <v>7515</v>
      </c>
      <c r="S236" t="s">
        <v>7515</v>
      </c>
      <c r="T236" t="s">
        <v>7515</v>
      </c>
      <c r="U236" t="s">
        <v>7515</v>
      </c>
      <c r="V236" t="s">
        <v>7515</v>
      </c>
      <c r="W236" t="s">
        <v>7515</v>
      </c>
      <c r="X236" t="s">
        <v>7515</v>
      </c>
      <c r="Y236" t="s">
        <v>7515</v>
      </c>
      <c r="Z236" t="s">
        <v>7515</v>
      </c>
      <c r="AA236" t="s">
        <v>7515</v>
      </c>
      <c r="AB236" t="s">
        <v>7515</v>
      </c>
      <c r="AC236" t="s">
        <v>7515</v>
      </c>
      <c r="AD236" t="s">
        <v>7515</v>
      </c>
      <c r="AE236" t="s">
        <v>7515</v>
      </c>
      <c r="AF236" t="s">
        <v>7515</v>
      </c>
      <c r="AG236" t="s">
        <v>7515</v>
      </c>
      <c r="AH236" t="s">
        <v>7515</v>
      </c>
      <c r="AI236" t="s">
        <v>6796</v>
      </c>
      <c r="AQ236" t="s">
        <v>6985</v>
      </c>
      <c r="AR236" t="s">
        <v>6793</v>
      </c>
      <c r="AS236" t="s">
        <v>6793</v>
      </c>
      <c r="AT236">
        <v>0</v>
      </c>
      <c r="AU236">
        <v>8</v>
      </c>
      <c r="AV236" t="s">
        <v>6988</v>
      </c>
      <c r="AW236" t="s">
        <v>6793</v>
      </c>
      <c r="AX236" t="s">
        <v>6794</v>
      </c>
      <c r="AY236" t="s">
        <v>6813</v>
      </c>
      <c r="AZ236" t="s">
        <v>7531</v>
      </c>
      <c r="BA236" t="s">
        <v>6991</v>
      </c>
      <c r="BC236" t="s">
        <v>6793</v>
      </c>
      <c r="BD236" t="s">
        <v>6793</v>
      </c>
      <c r="BE236" t="s">
        <v>6794</v>
      </c>
      <c r="BF236" t="s">
        <v>6793</v>
      </c>
      <c r="BG236" t="s">
        <v>6793</v>
      </c>
      <c r="BH236" t="s">
        <v>6794</v>
      </c>
      <c r="BI236" t="s">
        <v>6794</v>
      </c>
      <c r="BJ236" t="s">
        <v>6793</v>
      </c>
      <c r="BK236" t="s">
        <v>6794</v>
      </c>
      <c r="BL236" t="s">
        <v>6794</v>
      </c>
      <c r="BM236" t="s">
        <v>7024</v>
      </c>
      <c r="BN236" t="s">
        <v>7031</v>
      </c>
      <c r="BO236" t="s">
        <v>6794</v>
      </c>
      <c r="BQ236" t="s">
        <v>7547</v>
      </c>
      <c r="BR236" t="s">
        <v>6</v>
      </c>
      <c r="BS236" t="s">
        <v>7519</v>
      </c>
      <c r="BT236" t="s">
        <v>7601</v>
      </c>
      <c r="BU236" t="s">
        <v>7559</v>
      </c>
      <c r="BV236" t="s">
        <v>7535</v>
      </c>
      <c r="BW236" t="s">
        <v>7515</v>
      </c>
      <c r="BX236" t="s">
        <v>7516</v>
      </c>
      <c r="BY236" t="s">
        <v>7515</v>
      </c>
      <c r="BZ236" t="s">
        <v>7515</v>
      </c>
      <c r="CA236" t="s">
        <v>7515</v>
      </c>
      <c r="CB236" t="s">
        <v>7515</v>
      </c>
      <c r="CC236" t="s">
        <v>7515</v>
      </c>
      <c r="CD236" t="s">
        <v>7515</v>
      </c>
      <c r="CE236" t="s">
        <v>7515</v>
      </c>
      <c r="CF236" t="s">
        <v>7515</v>
      </c>
      <c r="CG236" t="s">
        <v>7515</v>
      </c>
      <c r="CH236" t="s">
        <v>7515</v>
      </c>
      <c r="CI236" t="s">
        <v>6793</v>
      </c>
      <c r="CJ236" t="s">
        <v>6794</v>
      </c>
      <c r="CO236" t="s">
        <v>6793</v>
      </c>
      <c r="CP236" t="s">
        <v>6794</v>
      </c>
      <c r="CQ236" t="s">
        <v>6794</v>
      </c>
      <c r="CR236" t="s">
        <v>6793</v>
      </c>
      <c r="CS236" t="s">
        <v>6793</v>
      </c>
      <c r="CT236" t="s">
        <v>6794</v>
      </c>
      <c r="CU236" t="s">
        <v>6794</v>
      </c>
      <c r="CV236" t="s">
        <v>6793</v>
      </c>
      <c r="CW236" t="s">
        <v>6794</v>
      </c>
      <c r="CX236" t="s">
        <v>7520</v>
      </c>
      <c r="CY236" t="s">
        <v>7521</v>
      </c>
      <c r="CZ236" t="s">
        <v>7522</v>
      </c>
      <c r="DA236" t="s">
        <v>6793</v>
      </c>
      <c r="DB236">
        <v>1</v>
      </c>
      <c r="DC236">
        <v>2</v>
      </c>
      <c r="DD236">
        <v>3</v>
      </c>
      <c r="DE236" t="s">
        <v>6793</v>
      </c>
      <c r="DF236">
        <v>1</v>
      </c>
      <c r="DG236" t="s">
        <v>7598</v>
      </c>
      <c r="DH236">
        <v>2007</v>
      </c>
      <c r="DI236" t="s">
        <v>7557</v>
      </c>
      <c r="DJ236" t="s">
        <v>7591</v>
      </c>
      <c r="DK236">
        <v>2007</v>
      </c>
      <c r="EA236">
        <v>1</v>
      </c>
      <c r="EB236" t="s">
        <v>7567</v>
      </c>
      <c r="EJ236" t="s">
        <v>6793</v>
      </c>
      <c r="EK236" t="s">
        <v>7573</v>
      </c>
      <c r="EM236">
        <v>1</v>
      </c>
      <c r="EN236">
        <v>2007</v>
      </c>
      <c r="EP236" t="s">
        <v>6794</v>
      </c>
      <c r="OI236" t="s">
        <v>7527</v>
      </c>
      <c r="OJ236" t="s">
        <v>7526</v>
      </c>
      <c r="OK236" t="s">
        <v>7526</v>
      </c>
      <c r="OL236" t="s">
        <v>7526</v>
      </c>
      <c r="OM236" t="s">
        <v>7528</v>
      </c>
      <c r="ON236" t="s">
        <v>7529</v>
      </c>
      <c r="OO236" t="s">
        <v>7528</v>
      </c>
      <c r="OP236">
        <v>3</v>
      </c>
      <c r="OQ236" t="s">
        <v>28</v>
      </c>
      <c r="OR236" t="s">
        <v>265</v>
      </c>
      <c r="OS236">
        <v>2007</v>
      </c>
      <c r="OT236">
        <v>11</v>
      </c>
      <c r="OU236">
        <v>1</v>
      </c>
      <c r="OV236">
        <v>11</v>
      </c>
      <c r="OW236">
        <v>1</v>
      </c>
      <c r="OX236">
        <v>0</v>
      </c>
      <c r="OY236">
        <v>35</v>
      </c>
      <c r="QE236" t="s">
        <v>7516</v>
      </c>
      <c r="QF236" t="s">
        <v>7515</v>
      </c>
      <c r="QG236" t="s">
        <v>7515</v>
      </c>
      <c r="QH236" t="s">
        <v>7515</v>
      </c>
      <c r="QI236" t="s">
        <v>7515</v>
      </c>
      <c r="QJ236" t="s">
        <v>7515</v>
      </c>
      <c r="QK236" t="s">
        <v>7515</v>
      </c>
      <c r="RP236">
        <f t="shared" si="6"/>
        <v>5</v>
      </c>
      <c r="RS236">
        <f t="shared" si="7"/>
        <v>3</v>
      </c>
    </row>
    <row r="237" spans="1:487" x14ac:dyDescent="0.3">
      <c r="A237">
        <v>70224</v>
      </c>
      <c r="B237">
        <v>577</v>
      </c>
      <c r="C237">
        <v>0</v>
      </c>
      <c r="D237">
        <v>5</v>
      </c>
      <c r="E237">
        <v>13</v>
      </c>
      <c r="F237">
        <v>89</v>
      </c>
      <c r="G237">
        <v>102</v>
      </c>
      <c r="H237">
        <v>3</v>
      </c>
      <c r="I237" t="s">
        <v>6793</v>
      </c>
      <c r="J237" t="s">
        <v>6793</v>
      </c>
      <c r="O237" t="s">
        <v>6793</v>
      </c>
      <c r="P237" t="s">
        <v>7515</v>
      </c>
      <c r="Q237" t="s">
        <v>7515</v>
      </c>
      <c r="R237" t="s">
        <v>7515</v>
      </c>
      <c r="S237" t="s">
        <v>7515</v>
      </c>
      <c r="T237" t="s">
        <v>7515</v>
      </c>
      <c r="U237" t="s">
        <v>7515</v>
      </c>
      <c r="V237" t="s">
        <v>7515</v>
      </c>
      <c r="W237" t="s">
        <v>7515</v>
      </c>
      <c r="X237" t="s">
        <v>7515</v>
      </c>
      <c r="Y237" t="s">
        <v>7515</v>
      </c>
      <c r="Z237" t="s">
        <v>7515</v>
      </c>
      <c r="AA237" t="s">
        <v>7515</v>
      </c>
      <c r="AB237" t="s">
        <v>7515</v>
      </c>
      <c r="AC237" t="s">
        <v>7515</v>
      </c>
      <c r="AD237" t="s">
        <v>7515</v>
      </c>
      <c r="AE237" t="s">
        <v>7515</v>
      </c>
      <c r="AF237" t="s">
        <v>7515</v>
      </c>
      <c r="AG237" t="s">
        <v>7516</v>
      </c>
      <c r="AH237" t="s">
        <v>7515</v>
      </c>
      <c r="AI237" t="s">
        <v>6796</v>
      </c>
      <c r="AQ237" t="s">
        <v>6985</v>
      </c>
      <c r="AR237" t="s">
        <v>6793</v>
      </c>
      <c r="AS237" t="s">
        <v>6794</v>
      </c>
      <c r="AT237" t="s">
        <v>6</v>
      </c>
      <c r="AU237" t="s">
        <v>6</v>
      </c>
      <c r="AV237" t="s">
        <v>6988</v>
      </c>
      <c r="AW237" t="s">
        <v>6793</v>
      </c>
      <c r="AX237" t="s">
        <v>6793</v>
      </c>
      <c r="AY237" t="s">
        <v>6813</v>
      </c>
      <c r="AZ237" t="s">
        <v>7531</v>
      </c>
      <c r="BA237" t="s">
        <v>7553</v>
      </c>
      <c r="BC237" t="s">
        <v>6794</v>
      </c>
      <c r="BD237" t="s">
        <v>6794</v>
      </c>
      <c r="BE237" t="s">
        <v>6794</v>
      </c>
      <c r="BF237" t="s">
        <v>6794</v>
      </c>
      <c r="BG237" t="s">
        <v>6794</v>
      </c>
      <c r="BH237" t="s">
        <v>6793</v>
      </c>
      <c r="BI237" t="s">
        <v>6793</v>
      </c>
      <c r="BJ237" t="s">
        <v>6794</v>
      </c>
      <c r="BK237" t="s">
        <v>6794</v>
      </c>
      <c r="BL237" t="s">
        <v>6794</v>
      </c>
      <c r="BM237" t="s">
        <v>7022</v>
      </c>
      <c r="BN237" t="s">
        <v>7025</v>
      </c>
      <c r="BO237" t="s">
        <v>6794</v>
      </c>
      <c r="BQ237">
        <v>35</v>
      </c>
      <c r="BR237">
        <v>50</v>
      </c>
      <c r="BS237" t="s">
        <v>7533</v>
      </c>
      <c r="BT237" t="s">
        <v>6</v>
      </c>
      <c r="BU237" t="s">
        <v>7559</v>
      </c>
      <c r="BV237" t="s">
        <v>7535</v>
      </c>
      <c r="BW237" t="s">
        <v>7515</v>
      </c>
      <c r="BX237" t="s">
        <v>7516</v>
      </c>
      <c r="BY237" t="s">
        <v>7515</v>
      </c>
      <c r="BZ237" t="s">
        <v>7515</v>
      </c>
      <c r="CA237" t="s">
        <v>7515</v>
      </c>
      <c r="CB237" t="s">
        <v>7515</v>
      </c>
      <c r="CC237" t="s">
        <v>7515</v>
      </c>
      <c r="CD237" t="s">
        <v>7515</v>
      </c>
      <c r="CE237" t="s">
        <v>7515</v>
      </c>
      <c r="CF237" t="s">
        <v>7515</v>
      </c>
      <c r="CG237" t="s">
        <v>7515</v>
      </c>
      <c r="CH237" t="s">
        <v>7515</v>
      </c>
      <c r="CI237" t="s">
        <v>6793</v>
      </c>
      <c r="CJ237" t="s">
        <v>6794</v>
      </c>
      <c r="CO237" t="s">
        <v>6793</v>
      </c>
      <c r="CP237" t="s">
        <v>6793</v>
      </c>
      <c r="CQ237" t="s">
        <v>6794</v>
      </c>
      <c r="CR237" t="s">
        <v>6793</v>
      </c>
      <c r="CS237" t="s">
        <v>6793</v>
      </c>
      <c r="CT237" t="s">
        <v>6794</v>
      </c>
      <c r="CU237" t="s">
        <v>6794</v>
      </c>
      <c r="CV237" t="s">
        <v>6793</v>
      </c>
      <c r="CW237" t="s">
        <v>6794</v>
      </c>
      <c r="CX237" t="s">
        <v>7520</v>
      </c>
      <c r="CY237" t="s">
        <v>7613</v>
      </c>
      <c r="CZ237" t="s">
        <v>7522</v>
      </c>
      <c r="DA237" t="s">
        <v>6793</v>
      </c>
      <c r="DB237">
        <v>2</v>
      </c>
      <c r="DC237">
        <v>3</v>
      </c>
      <c r="DD237">
        <v>3</v>
      </c>
      <c r="DE237" t="s">
        <v>6794</v>
      </c>
      <c r="EA237">
        <v>2</v>
      </c>
      <c r="EC237">
        <v>0</v>
      </c>
      <c r="ED237">
        <v>0</v>
      </c>
      <c r="EE237">
        <v>0</v>
      </c>
      <c r="EF237">
        <v>0</v>
      </c>
      <c r="EG237">
        <v>2</v>
      </c>
      <c r="EH237">
        <v>0</v>
      </c>
      <c r="EI237">
        <v>0</v>
      </c>
      <c r="EJ237" t="s">
        <v>6794</v>
      </c>
      <c r="EP237" t="s">
        <v>6793</v>
      </c>
      <c r="NO237" t="s">
        <v>7538</v>
      </c>
      <c r="NP237" t="s">
        <v>6</v>
      </c>
      <c r="NQ237" t="s">
        <v>6</v>
      </c>
      <c r="NR237" t="s">
        <v>7552</v>
      </c>
      <c r="NU237" t="s">
        <v>6794</v>
      </c>
      <c r="OI237" t="s">
        <v>7526</v>
      </c>
      <c r="OJ237" t="s">
        <v>7526</v>
      </c>
      <c r="OK237" t="s">
        <v>7527</v>
      </c>
      <c r="OL237" t="s">
        <v>7526</v>
      </c>
      <c r="OM237" t="s">
        <v>7528</v>
      </c>
      <c r="ON237" t="s">
        <v>7539</v>
      </c>
      <c r="OO237" t="s">
        <v>7528</v>
      </c>
      <c r="OP237">
        <v>2</v>
      </c>
      <c r="OQ237" t="s">
        <v>28</v>
      </c>
      <c r="OR237" t="s">
        <v>7549</v>
      </c>
      <c r="OS237">
        <v>2006</v>
      </c>
      <c r="OT237">
        <v>5</v>
      </c>
      <c r="OU237">
        <v>1</v>
      </c>
      <c r="OV237">
        <v>5</v>
      </c>
      <c r="OW237">
        <v>1</v>
      </c>
      <c r="OX237">
        <v>0</v>
      </c>
      <c r="OY237">
        <v>35</v>
      </c>
      <c r="OZ237" t="s">
        <v>7516</v>
      </c>
      <c r="PA237" t="s">
        <v>7515</v>
      </c>
      <c r="PB237" t="s">
        <v>7515</v>
      </c>
      <c r="PC237" t="s">
        <v>7515</v>
      </c>
      <c r="PD237" t="s">
        <v>7515</v>
      </c>
      <c r="PE237" t="s">
        <v>7515</v>
      </c>
      <c r="PF237" t="s">
        <v>7515</v>
      </c>
      <c r="PG237" t="s">
        <v>7515</v>
      </c>
      <c r="PH237" t="s">
        <v>7515</v>
      </c>
      <c r="PI237" t="s">
        <v>7515</v>
      </c>
      <c r="PJ237" t="s">
        <v>7515</v>
      </c>
      <c r="PK237" t="s">
        <v>7515</v>
      </c>
      <c r="PL237" t="s">
        <v>7515</v>
      </c>
      <c r="PM237" t="s">
        <v>7515</v>
      </c>
      <c r="PN237" t="s">
        <v>7515</v>
      </c>
      <c r="PO237" t="s">
        <v>7515</v>
      </c>
      <c r="PP237" t="s">
        <v>7515</v>
      </c>
      <c r="PQ237" t="s">
        <v>7515</v>
      </c>
      <c r="PR237" t="s">
        <v>7515</v>
      </c>
      <c r="PS237" t="s">
        <v>7515</v>
      </c>
      <c r="PT237" t="s">
        <v>7515</v>
      </c>
      <c r="PU237" t="s">
        <v>7515</v>
      </c>
      <c r="PV237" t="s">
        <v>7515</v>
      </c>
      <c r="PW237" t="s">
        <v>7515</v>
      </c>
      <c r="PX237" t="s">
        <v>7515</v>
      </c>
      <c r="PY237" t="s">
        <v>7515</v>
      </c>
      <c r="PZ237" t="s">
        <v>7515</v>
      </c>
      <c r="QA237" t="s">
        <v>7515</v>
      </c>
      <c r="QB237" t="s">
        <v>7515</v>
      </c>
      <c r="QC237" t="s">
        <v>7515</v>
      </c>
      <c r="QE237" t="s">
        <v>7515</v>
      </c>
      <c r="QF237" t="s">
        <v>7515</v>
      </c>
      <c r="QG237" t="s">
        <v>7516</v>
      </c>
      <c r="QH237" t="s">
        <v>7515</v>
      </c>
      <c r="QI237" t="s">
        <v>7515</v>
      </c>
      <c r="QJ237" t="s">
        <v>7515</v>
      </c>
      <c r="QK237" t="s">
        <v>7515</v>
      </c>
      <c r="RP237">
        <f t="shared" si="6"/>
        <v>-1</v>
      </c>
      <c r="RS237">
        <f t="shared" si="7"/>
        <v>2</v>
      </c>
    </row>
    <row r="238" spans="1:487" x14ac:dyDescent="0.3">
      <c r="A238">
        <v>70225</v>
      </c>
      <c r="B238">
        <v>578</v>
      </c>
      <c r="C238">
        <v>0</v>
      </c>
      <c r="D238">
        <v>5</v>
      </c>
      <c r="E238">
        <v>19</v>
      </c>
      <c r="F238">
        <v>85</v>
      </c>
      <c r="G238">
        <v>102</v>
      </c>
      <c r="H238">
        <v>4</v>
      </c>
      <c r="I238" t="s">
        <v>6793</v>
      </c>
      <c r="J238" t="s">
        <v>6793</v>
      </c>
      <c r="O238" t="s">
        <v>6793</v>
      </c>
      <c r="P238" t="s">
        <v>7516</v>
      </c>
      <c r="Q238" t="s">
        <v>7515</v>
      </c>
      <c r="R238" t="s">
        <v>7515</v>
      </c>
      <c r="S238" t="s">
        <v>7515</v>
      </c>
      <c r="T238" t="s">
        <v>7515</v>
      </c>
      <c r="U238" t="s">
        <v>7515</v>
      </c>
      <c r="V238" t="s">
        <v>7515</v>
      </c>
      <c r="W238" t="s">
        <v>7515</v>
      </c>
      <c r="X238" t="s">
        <v>7515</v>
      </c>
      <c r="Y238" t="s">
        <v>7515</v>
      </c>
      <c r="Z238" t="s">
        <v>7515</v>
      </c>
      <c r="AA238" t="s">
        <v>7515</v>
      </c>
      <c r="AB238" t="s">
        <v>7515</v>
      </c>
      <c r="AC238" t="s">
        <v>7515</v>
      </c>
      <c r="AD238" t="s">
        <v>7515</v>
      </c>
      <c r="AE238" t="s">
        <v>7515</v>
      </c>
      <c r="AF238" t="s">
        <v>7515</v>
      </c>
      <c r="AG238" t="s">
        <v>7515</v>
      </c>
      <c r="AH238" t="s">
        <v>7515</v>
      </c>
      <c r="AI238" t="s">
        <v>7517</v>
      </c>
      <c r="AL238" t="s">
        <v>7547</v>
      </c>
      <c r="AM238" t="s">
        <v>7547</v>
      </c>
      <c r="AN238" t="s">
        <v>6845</v>
      </c>
      <c r="AQ238" t="s">
        <v>6993</v>
      </c>
      <c r="AR238" t="s">
        <v>6794</v>
      </c>
      <c r="AS238" t="s">
        <v>6794</v>
      </c>
      <c r="AT238" t="s">
        <v>6</v>
      </c>
      <c r="AU238" t="s">
        <v>6</v>
      </c>
      <c r="AV238" t="s">
        <v>6988</v>
      </c>
      <c r="AW238" t="s">
        <v>6794</v>
      </c>
      <c r="AX238" t="s">
        <v>6794</v>
      </c>
      <c r="AY238" t="s">
        <v>6</v>
      </c>
      <c r="BA238" t="s">
        <v>6991</v>
      </c>
      <c r="BC238" t="s">
        <v>6794</v>
      </c>
      <c r="BD238" t="s">
        <v>6794</v>
      </c>
      <c r="BE238" t="s">
        <v>6794</v>
      </c>
      <c r="BF238" t="s">
        <v>6794</v>
      </c>
      <c r="BG238" t="s">
        <v>6794</v>
      </c>
      <c r="BH238" t="s">
        <v>6794</v>
      </c>
      <c r="BI238" t="s">
        <v>6794</v>
      </c>
      <c r="BJ238" t="s">
        <v>6793</v>
      </c>
      <c r="BK238" t="s">
        <v>6793</v>
      </c>
      <c r="BL238" t="s">
        <v>6794</v>
      </c>
      <c r="BM238" t="s">
        <v>7027</v>
      </c>
      <c r="BN238" t="s">
        <v>6</v>
      </c>
      <c r="BO238" t="s">
        <v>6794</v>
      </c>
      <c r="BQ238">
        <v>50</v>
      </c>
      <c r="BR238" t="s">
        <v>6</v>
      </c>
      <c r="BS238" t="s">
        <v>7519</v>
      </c>
      <c r="BT238" t="s">
        <v>6</v>
      </c>
      <c r="BU238" t="s">
        <v>7027</v>
      </c>
      <c r="BV238">
        <v>10</v>
      </c>
      <c r="BW238" t="s">
        <v>7516</v>
      </c>
      <c r="BX238" t="s">
        <v>7515</v>
      </c>
      <c r="BY238" t="s">
        <v>7515</v>
      </c>
      <c r="BZ238" t="s">
        <v>7515</v>
      </c>
      <c r="CA238" t="s">
        <v>7515</v>
      </c>
      <c r="CB238" t="s">
        <v>7515</v>
      </c>
      <c r="CC238" t="s">
        <v>7515</v>
      </c>
      <c r="CD238" t="s">
        <v>7515</v>
      </c>
      <c r="CE238" t="s">
        <v>7515</v>
      </c>
      <c r="CF238" t="s">
        <v>7515</v>
      </c>
      <c r="CG238" t="s">
        <v>7515</v>
      </c>
      <c r="CH238" t="s">
        <v>7515</v>
      </c>
      <c r="CI238" t="s">
        <v>6793</v>
      </c>
      <c r="CJ238" t="s">
        <v>6794</v>
      </c>
      <c r="CO238" t="s">
        <v>6793</v>
      </c>
      <c r="CP238" t="s">
        <v>6794</v>
      </c>
      <c r="CQ238" t="s">
        <v>6794</v>
      </c>
      <c r="CR238" t="s">
        <v>6794</v>
      </c>
      <c r="CS238" t="s">
        <v>6794</v>
      </c>
      <c r="CT238" t="s">
        <v>6966</v>
      </c>
      <c r="CU238" t="s">
        <v>6794</v>
      </c>
      <c r="CV238" t="s">
        <v>6794</v>
      </c>
      <c r="CW238" t="s">
        <v>6966</v>
      </c>
      <c r="CX238" t="s">
        <v>7520</v>
      </c>
      <c r="CY238" t="s">
        <v>7521</v>
      </c>
      <c r="CZ238" t="s">
        <v>7522</v>
      </c>
      <c r="DA238" t="s">
        <v>6793</v>
      </c>
      <c r="DB238">
        <v>2</v>
      </c>
      <c r="DC238">
        <v>3</v>
      </c>
      <c r="DD238">
        <v>4</v>
      </c>
      <c r="DE238" t="s">
        <v>6794</v>
      </c>
      <c r="EA238">
        <v>2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2</v>
      </c>
      <c r="EJ238" t="s">
        <v>6794</v>
      </c>
      <c r="EP238" t="s">
        <v>6794</v>
      </c>
      <c r="OI238" t="s">
        <v>7527</v>
      </c>
      <c r="OJ238" t="s">
        <v>6</v>
      </c>
      <c r="OK238" t="s">
        <v>7527</v>
      </c>
      <c r="OL238" t="s">
        <v>7527</v>
      </c>
      <c r="OM238" t="s">
        <v>7528</v>
      </c>
      <c r="ON238" t="s">
        <v>7529</v>
      </c>
      <c r="OO238" t="s">
        <v>7528</v>
      </c>
      <c r="OP238">
        <v>3</v>
      </c>
      <c r="OQ238" t="s">
        <v>28</v>
      </c>
      <c r="OR238" t="s">
        <v>7549</v>
      </c>
      <c r="OS238">
        <v>2006</v>
      </c>
      <c r="OT238">
        <v>11</v>
      </c>
      <c r="OU238">
        <v>1</v>
      </c>
      <c r="OV238">
        <v>11</v>
      </c>
      <c r="OW238">
        <v>0</v>
      </c>
      <c r="OX238">
        <v>1</v>
      </c>
      <c r="OY238">
        <v>35</v>
      </c>
      <c r="QE238" t="s">
        <v>7515</v>
      </c>
      <c r="QF238" t="s">
        <v>7515</v>
      </c>
      <c r="QG238" t="s">
        <v>7515</v>
      </c>
      <c r="QH238" t="s">
        <v>7515</v>
      </c>
      <c r="QI238" t="s">
        <v>7515</v>
      </c>
      <c r="QJ238" t="s">
        <v>7515</v>
      </c>
      <c r="QK238" t="s">
        <v>7516</v>
      </c>
      <c r="RP238">
        <f t="shared" si="6"/>
        <v>-1</v>
      </c>
      <c r="RS238">
        <f t="shared" si="7"/>
        <v>6</v>
      </c>
    </row>
    <row r="239" spans="1:487" x14ac:dyDescent="0.3">
      <c r="A239">
        <v>70226</v>
      </c>
      <c r="B239">
        <v>579</v>
      </c>
      <c r="C239">
        <v>0</v>
      </c>
      <c r="D239">
        <v>5</v>
      </c>
      <c r="E239">
        <v>12</v>
      </c>
      <c r="F239">
        <v>86</v>
      </c>
      <c r="G239">
        <v>102</v>
      </c>
      <c r="H239">
        <v>10</v>
      </c>
      <c r="I239" t="s">
        <v>6793</v>
      </c>
      <c r="J239" t="s">
        <v>6793</v>
      </c>
      <c r="O239" t="s">
        <v>6793</v>
      </c>
      <c r="P239" t="s">
        <v>7515</v>
      </c>
      <c r="Q239" t="s">
        <v>7516</v>
      </c>
      <c r="R239" t="s">
        <v>7515</v>
      </c>
      <c r="S239" t="s">
        <v>7515</v>
      </c>
      <c r="T239" t="s">
        <v>7515</v>
      </c>
      <c r="U239" t="s">
        <v>7515</v>
      </c>
      <c r="V239" t="s">
        <v>7515</v>
      </c>
      <c r="W239" t="s">
        <v>7515</v>
      </c>
      <c r="X239" t="s">
        <v>7515</v>
      </c>
      <c r="Y239" t="s">
        <v>7515</v>
      </c>
      <c r="Z239" t="s">
        <v>7515</v>
      </c>
      <c r="AA239" t="s">
        <v>7515</v>
      </c>
      <c r="AB239" t="s">
        <v>7515</v>
      </c>
      <c r="AC239" t="s">
        <v>7515</v>
      </c>
      <c r="AD239" t="s">
        <v>7515</v>
      </c>
      <c r="AE239" t="s">
        <v>7516</v>
      </c>
      <c r="AF239" t="s">
        <v>7515</v>
      </c>
      <c r="AG239" t="s">
        <v>7515</v>
      </c>
      <c r="AH239" t="s">
        <v>7515</v>
      </c>
      <c r="AI239" t="s">
        <v>7517</v>
      </c>
      <c r="AL239">
        <v>5</v>
      </c>
      <c r="AM239">
        <v>0</v>
      </c>
      <c r="AN239" t="s">
        <v>6845</v>
      </c>
      <c r="AQ239" t="s">
        <v>6993</v>
      </c>
      <c r="AR239" t="s">
        <v>6794</v>
      </c>
      <c r="AS239" t="s">
        <v>6794</v>
      </c>
      <c r="AT239" t="s">
        <v>6</v>
      </c>
      <c r="AU239" t="s">
        <v>6</v>
      </c>
      <c r="AV239" t="s">
        <v>7568</v>
      </c>
      <c r="AW239" t="s">
        <v>6794</v>
      </c>
      <c r="AX239" t="s">
        <v>6793</v>
      </c>
      <c r="AY239" t="s">
        <v>6813</v>
      </c>
      <c r="AZ239" t="s">
        <v>7531</v>
      </c>
      <c r="BA239" t="s">
        <v>7518</v>
      </c>
      <c r="BC239" t="s">
        <v>6794</v>
      </c>
      <c r="BD239" t="s">
        <v>6794</v>
      </c>
      <c r="BE239" t="s">
        <v>6794</v>
      </c>
      <c r="BF239" t="s">
        <v>6794</v>
      </c>
      <c r="BH239" t="s">
        <v>6793</v>
      </c>
      <c r="BI239" t="s">
        <v>6793</v>
      </c>
      <c r="BJ239" t="s">
        <v>6793</v>
      </c>
      <c r="BK239" t="s">
        <v>6794</v>
      </c>
      <c r="BL239" t="s">
        <v>6794</v>
      </c>
      <c r="BM239" t="s">
        <v>7026</v>
      </c>
      <c r="BN239" t="s">
        <v>7030</v>
      </c>
      <c r="BO239" t="s">
        <v>6794</v>
      </c>
      <c r="BQ239">
        <v>75</v>
      </c>
      <c r="BR239" t="s">
        <v>6</v>
      </c>
      <c r="BS239" t="s">
        <v>7519</v>
      </c>
      <c r="BT239" t="s">
        <v>7604</v>
      </c>
      <c r="BU239" t="s">
        <v>7029</v>
      </c>
      <c r="BV239" t="s">
        <v>7561</v>
      </c>
      <c r="BW239" t="s">
        <v>7515</v>
      </c>
      <c r="BX239" t="s">
        <v>7516</v>
      </c>
      <c r="BY239" t="s">
        <v>7515</v>
      </c>
      <c r="BZ239" t="s">
        <v>7516</v>
      </c>
      <c r="CA239" t="s">
        <v>7516</v>
      </c>
      <c r="CB239" t="s">
        <v>7515</v>
      </c>
      <c r="CC239" t="s">
        <v>7515</v>
      </c>
      <c r="CD239" t="s">
        <v>7516</v>
      </c>
      <c r="CE239" t="s">
        <v>7515</v>
      </c>
      <c r="CF239" t="s">
        <v>7515</v>
      </c>
      <c r="CG239" t="s">
        <v>7515</v>
      </c>
      <c r="CH239" t="s">
        <v>7515</v>
      </c>
      <c r="CI239" t="s">
        <v>6793</v>
      </c>
      <c r="CJ239" t="s">
        <v>6794</v>
      </c>
      <c r="CO239" t="s">
        <v>6793</v>
      </c>
      <c r="CP239" t="s">
        <v>6793</v>
      </c>
      <c r="CQ239" t="s">
        <v>6794</v>
      </c>
      <c r="CR239" t="s">
        <v>6793</v>
      </c>
      <c r="CS239" t="s">
        <v>6794</v>
      </c>
      <c r="CT239" t="s">
        <v>6793</v>
      </c>
      <c r="CU239" t="s">
        <v>6794</v>
      </c>
      <c r="CV239" t="s">
        <v>6793</v>
      </c>
      <c r="CW239" t="s">
        <v>6794</v>
      </c>
      <c r="CX239" t="s">
        <v>7520</v>
      </c>
      <c r="CY239" t="s">
        <v>7521</v>
      </c>
      <c r="CZ239" t="s">
        <v>7536</v>
      </c>
      <c r="DA239" t="s">
        <v>6793</v>
      </c>
      <c r="DB239">
        <v>2</v>
      </c>
      <c r="DC239">
        <v>3</v>
      </c>
      <c r="DD239">
        <v>5</v>
      </c>
      <c r="DE239" t="s">
        <v>6794</v>
      </c>
      <c r="EA239">
        <v>2</v>
      </c>
      <c r="EC239">
        <v>0</v>
      </c>
      <c r="ED239">
        <v>0</v>
      </c>
      <c r="EE239">
        <v>0</v>
      </c>
      <c r="EF239">
        <v>0</v>
      </c>
      <c r="EG239">
        <v>2</v>
      </c>
      <c r="EH239">
        <v>0</v>
      </c>
      <c r="EI239">
        <v>0</v>
      </c>
      <c r="EJ239" t="s">
        <v>6794</v>
      </c>
      <c r="EP239" t="s">
        <v>6794</v>
      </c>
      <c r="OI239" t="s">
        <v>7527</v>
      </c>
      <c r="OJ239" t="s">
        <v>7527</v>
      </c>
      <c r="OK239" t="s">
        <v>7526</v>
      </c>
      <c r="OL239" t="s">
        <v>7527</v>
      </c>
      <c r="OM239" t="s">
        <v>7528</v>
      </c>
      <c r="ON239" t="s">
        <v>7539</v>
      </c>
      <c r="OO239" t="s">
        <v>7528</v>
      </c>
      <c r="OP239">
        <v>1</v>
      </c>
      <c r="OQ239" t="s">
        <v>28</v>
      </c>
      <c r="OR239" t="s">
        <v>212</v>
      </c>
      <c r="OS239">
        <v>2006</v>
      </c>
      <c r="OT239">
        <v>12</v>
      </c>
      <c r="OU239">
        <v>1</v>
      </c>
      <c r="OV239">
        <v>12</v>
      </c>
      <c r="OW239">
        <v>0</v>
      </c>
      <c r="OX239">
        <v>1</v>
      </c>
      <c r="OY239">
        <v>35</v>
      </c>
      <c r="QE239" t="s">
        <v>7516</v>
      </c>
      <c r="QF239" t="s">
        <v>7515</v>
      </c>
      <c r="QG239" t="s">
        <v>7515</v>
      </c>
      <c r="QH239" t="s">
        <v>7515</v>
      </c>
      <c r="QI239" t="s">
        <v>7515</v>
      </c>
      <c r="QJ239" t="s">
        <v>7515</v>
      </c>
      <c r="QK239" t="s">
        <v>7515</v>
      </c>
      <c r="RP239">
        <f t="shared" si="6"/>
        <v>-1</v>
      </c>
      <c r="RS239">
        <f t="shared" si="7"/>
        <v>5</v>
      </c>
    </row>
    <row r="240" spans="1:487" x14ac:dyDescent="0.3">
      <c r="A240">
        <v>70227</v>
      </c>
      <c r="B240">
        <v>581</v>
      </c>
      <c r="C240">
        <v>0</v>
      </c>
      <c r="D240">
        <v>5</v>
      </c>
      <c r="E240">
        <v>9</v>
      </c>
      <c r="F240">
        <v>80</v>
      </c>
      <c r="G240">
        <v>102</v>
      </c>
      <c r="H240">
        <v>16</v>
      </c>
      <c r="I240" t="s">
        <v>6793</v>
      </c>
      <c r="J240" t="s">
        <v>6793</v>
      </c>
      <c r="O240" t="s">
        <v>6793</v>
      </c>
      <c r="P240" t="s">
        <v>7516</v>
      </c>
      <c r="Q240" t="s">
        <v>7515</v>
      </c>
      <c r="R240" t="s">
        <v>7515</v>
      </c>
      <c r="S240" t="s">
        <v>7515</v>
      </c>
      <c r="T240" t="s">
        <v>7515</v>
      </c>
      <c r="U240" t="s">
        <v>7515</v>
      </c>
      <c r="V240" t="s">
        <v>7515</v>
      </c>
      <c r="W240" t="s">
        <v>7515</v>
      </c>
      <c r="X240" t="s">
        <v>7515</v>
      </c>
      <c r="Y240" t="s">
        <v>7515</v>
      </c>
      <c r="Z240" t="s">
        <v>7515</v>
      </c>
      <c r="AA240" t="s">
        <v>7515</v>
      </c>
      <c r="AB240" t="s">
        <v>7515</v>
      </c>
      <c r="AC240" t="s">
        <v>7515</v>
      </c>
      <c r="AD240" t="s">
        <v>7515</v>
      </c>
      <c r="AE240" t="s">
        <v>7515</v>
      </c>
      <c r="AF240" t="s">
        <v>7515</v>
      </c>
      <c r="AG240" t="s">
        <v>7515</v>
      </c>
      <c r="AH240" t="s">
        <v>7515</v>
      </c>
      <c r="AI240" t="s">
        <v>7517</v>
      </c>
      <c r="AL240">
        <v>1</v>
      </c>
      <c r="AM240">
        <v>10</v>
      </c>
      <c r="AN240" t="s">
        <v>6845</v>
      </c>
      <c r="AQ240" t="s">
        <v>6993</v>
      </c>
      <c r="AR240" t="s">
        <v>6793</v>
      </c>
      <c r="AS240" t="s">
        <v>6794</v>
      </c>
      <c r="AT240">
        <v>0</v>
      </c>
      <c r="AU240">
        <v>10</v>
      </c>
      <c r="AV240" t="s">
        <v>6988</v>
      </c>
      <c r="AW240" t="s">
        <v>6966</v>
      </c>
      <c r="AX240" t="s">
        <v>6794</v>
      </c>
      <c r="AY240" t="s">
        <v>6813</v>
      </c>
      <c r="AZ240" t="s">
        <v>7562</v>
      </c>
      <c r="BA240" t="s">
        <v>6991</v>
      </c>
      <c r="BC240" t="s">
        <v>6794</v>
      </c>
      <c r="BD240" t="s">
        <v>6794</v>
      </c>
      <c r="BE240" t="s">
        <v>6794</v>
      </c>
      <c r="BF240" t="s">
        <v>6794</v>
      </c>
      <c r="BG240" t="s">
        <v>6793</v>
      </c>
      <c r="BH240" t="s">
        <v>6794</v>
      </c>
      <c r="BI240" t="s">
        <v>6793</v>
      </c>
      <c r="BJ240" t="s">
        <v>6794</v>
      </c>
      <c r="BK240" t="s">
        <v>6794</v>
      </c>
      <c r="BL240" t="s">
        <v>6794</v>
      </c>
      <c r="BM240" t="s">
        <v>7022</v>
      </c>
      <c r="BN240" t="s">
        <v>7565</v>
      </c>
      <c r="BO240" t="s">
        <v>6794</v>
      </c>
      <c r="BQ240" t="s">
        <v>7547</v>
      </c>
      <c r="BR240" t="s">
        <v>6</v>
      </c>
      <c r="BS240" t="s">
        <v>7533</v>
      </c>
      <c r="BT240" t="s">
        <v>6</v>
      </c>
      <c r="BU240" t="s">
        <v>7559</v>
      </c>
      <c r="BV240" t="s">
        <v>7535</v>
      </c>
      <c r="BW240" t="s">
        <v>7515</v>
      </c>
      <c r="BX240" t="s">
        <v>7516</v>
      </c>
      <c r="BY240" t="s">
        <v>7515</v>
      </c>
      <c r="BZ240" t="s">
        <v>7515</v>
      </c>
      <c r="CA240" t="s">
        <v>7515</v>
      </c>
      <c r="CB240" t="s">
        <v>7515</v>
      </c>
      <c r="CC240" t="s">
        <v>7515</v>
      </c>
      <c r="CD240" t="s">
        <v>7515</v>
      </c>
      <c r="CE240" t="s">
        <v>7515</v>
      </c>
      <c r="CF240" t="s">
        <v>7515</v>
      </c>
      <c r="CG240" t="s">
        <v>7515</v>
      </c>
      <c r="CH240" t="s">
        <v>7515</v>
      </c>
      <c r="CI240" t="s">
        <v>6793</v>
      </c>
      <c r="CJ240" t="s">
        <v>6794</v>
      </c>
      <c r="CO240" t="s">
        <v>6793</v>
      </c>
      <c r="CP240" t="s">
        <v>6793</v>
      </c>
      <c r="CQ240" t="s">
        <v>6794</v>
      </c>
      <c r="CR240" t="s">
        <v>6793</v>
      </c>
      <c r="CS240" t="s">
        <v>6794</v>
      </c>
      <c r="CT240" t="s">
        <v>6794</v>
      </c>
      <c r="CU240" t="s">
        <v>6794</v>
      </c>
      <c r="CV240" t="s">
        <v>6794</v>
      </c>
      <c r="CW240" t="s">
        <v>6794</v>
      </c>
      <c r="CX240" t="s">
        <v>7520</v>
      </c>
      <c r="CY240" t="s">
        <v>7521</v>
      </c>
      <c r="CZ240" t="s">
        <v>7522</v>
      </c>
      <c r="DA240" t="s">
        <v>6793</v>
      </c>
      <c r="DB240">
        <v>2</v>
      </c>
      <c r="DC240">
        <v>2</v>
      </c>
      <c r="DD240">
        <v>4</v>
      </c>
      <c r="DE240" t="s">
        <v>6794</v>
      </c>
      <c r="EA240">
        <v>1</v>
      </c>
      <c r="EB240" t="s">
        <v>7584</v>
      </c>
      <c r="EJ240" t="s">
        <v>6794</v>
      </c>
      <c r="EP240" t="s">
        <v>6794</v>
      </c>
      <c r="OI240" t="s">
        <v>7526</v>
      </c>
      <c r="OJ240" t="s">
        <v>7526</v>
      </c>
      <c r="OK240" t="s">
        <v>7527</v>
      </c>
      <c r="OL240" t="s">
        <v>7526</v>
      </c>
      <c r="OM240" t="s">
        <v>7528</v>
      </c>
      <c r="ON240" t="s">
        <v>7539</v>
      </c>
      <c r="OO240" t="s">
        <v>7528</v>
      </c>
      <c r="OP240">
        <v>3</v>
      </c>
      <c r="OQ240" t="s">
        <v>28</v>
      </c>
      <c r="OR240" t="s">
        <v>265</v>
      </c>
      <c r="OS240">
        <v>2007</v>
      </c>
      <c r="OT240">
        <v>7</v>
      </c>
      <c r="OU240">
        <v>1</v>
      </c>
      <c r="OV240">
        <v>7</v>
      </c>
      <c r="OW240">
        <v>0</v>
      </c>
      <c r="OX240">
        <v>1</v>
      </c>
      <c r="OY240">
        <v>35</v>
      </c>
      <c r="QE240" t="s">
        <v>7515</v>
      </c>
      <c r="QF240" t="s">
        <v>7515</v>
      </c>
      <c r="QG240" t="s">
        <v>7515</v>
      </c>
      <c r="QH240" t="s">
        <v>7515</v>
      </c>
      <c r="QI240" t="s">
        <v>7515</v>
      </c>
      <c r="QJ240" t="s">
        <v>7515</v>
      </c>
      <c r="QK240" t="s">
        <v>7516</v>
      </c>
      <c r="RP240">
        <f t="shared" si="6"/>
        <v>4</v>
      </c>
      <c r="RS240">
        <f t="shared" si="7"/>
        <v>2</v>
      </c>
    </row>
    <row r="241" spans="1:487" x14ac:dyDescent="0.3">
      <c r="A241">
        <v>70228</v>
      </c>
      <c r="B241">
        <v>583</v>
      </c>
      <c r="C241">
        <v>0</v>
      </c>
      <c r="D241">
        <v>5</v>
      </c>
      <c r="E241">
        <v>19</v>
      </c>
      <c r="F241">
        <v>82</v>
      </c>
      <c r="G241">
        <v>102</v>
      </c>
      <c r="H241">
        <v>3</v>
      </c>
      <c r="I241" t="s">
        <v>6793</v>
      </c>
      <c r="J241" t="s">
        <v>6793</v>
      </c>
      <c r="O241" t="s">
        <v>6793</v>
      </c>
      <c r="P241" t="s">
        <v>7516</v>
      </c>
      <c r="Q241" t="s">
        <v>7515</v>
      </c>
      <c r="R241" t="s">
        <v>7515</v>
      </c>
      <c r="S241" t="s">
        <v>7515</v>
      </c>
      <c r="T241" t="s">
        <v>7515</v>
      </c>
      <c r="U241" t="s">
        <v>7515</v>
      </c>
      <c r="V241" t="s">
        <v>7515</v>
      </c>
      <c r="W241" t="s">
        <v>7515</v>
      </c>
      <c r="X241" t="s">
        <v>7515</v>
      </c>
      <c r="Y241" t="s">
        <v>7515</v>
      </c>
      <c r="Z241" t="s">
        <v>7515</v>
      </c>
      <c r="AA241" t="s">
        <v>7515</v>
      </c>
      <c r="AB241" t="s">
        <v>7515</v>
      </c>
      <c r="AC241" t="s">
        <v>7515</v>
      </c>
      <c r="AD241" t="s">
        <v>7515</v>
      </c>
      <c r="AE241" t="s">
        <v>7515</v>
      </c>
      <c r="AF241" t="s">
        <v>7515</v>
      </c>
      <c r="AG241" t="s">
        <v>7515</v>
      </c>
      <c r="AH241" t="s">
        <v>7515</v>
      </c>
      <c r="AJ241">
        <v>2</v>
      </c>
      <c r="AQ241" t="s">
        <v>6985</v>
      </c>
      <c r="AR241" t="s">
        <v>6793</v>
      </c>
      <c r="AS241" t="s">
        <v>6794</v>
      </c>
      <c r="AT241">
        <v>0</v>
      </c>
      <c r="AU241">
        <v>34</v>
      </c>
      <c r="AV241" t="s">
        <v>6988</v>
      </c>
      <c r="AW241" t="s">
        <v>6793</v>
      </c>
      <c r="AX241" t="s">
        <v>6793</v>
      </c>
      <c r="AY241" t="s">
        <v>6814</v>
      </c>
      <c r="BA241" t="s">
        <v>7553</v>
      </c>
      <c r="BB241" t="s">
        <v>7583</v>
      </c>
      <c r="BC241" t="s">
        <v>6794</v>
      </c>
      <c r="BD241" t="s">
        <v>6794</v>
      </c>
      <c r="BE241" t="s">
        <v>6793</v>
      </c>
      <c r="BF241" t="s">
        <v>6794</v>
      </c>
      <c r="BG241" t="s">
        <v>6793</v>
      </c>
      <c r="BH241" t="s">
        <v>6793</v>
      </c>
      <c r="BI241" t="s">
        <v>6794</v>
      </c>
      <c r="BJ241" t="s">
        <v>6793</v>
      </c>
      <c r="BK241" t="s">
        <v>6793</v>
      </c>
      <c r="BL241" t="s">
        <v>6794</v>
      </c>
      <c r="BM241" t="s">
        <v>7022</v>
      </c>
      <c r="BN241" t="s">
        <v>7565</v>
      </c>
      <c r="BO241" t="s">
        <v>6794</v>
      </c>
      <c r="BQ241">
        <v>50</v>
      </c>
      <c r="BR241">
        <v>30</v>
      </c>
      <c r="BS241" t="s">
        <v>7519</v>
      </c>
      <c r="BT241" t="s">
        <v>6</v>
      </c>
      <c r="BU241" t="s">
        <v>7027</v>
      </c>
      <c r="BV241" t="s">
        <v>7569</v>
      </c>
      <c r="BW241" t="s">
        <v>7515</v>
      </c>
      <c r="BX241" t="s">
        <v>7516</v>
      </c>
      <c r="BY241" t="s">
        <v>7515</v>
      </c>
      <c r="BZ241" t="s">
        <v>7515</v>
      </c>
      <c r="CA241" t="s">
        <v>7515</v>
      </c>
      <c r="CB241" t="s">
        <v>7515</v>
      </c>
      <c r="CC241" t="s">
        <v>7515</v>
      </c>
      <c r="CD241" t="s">
        <v>7515</v>
      </c>
      <c r="CE241" t="s">
        <v>7515</v>
      </c>
      <c r="CF241" t="s">
        <v>7515</v>
      </c>
      <c r="CG241" t="s">
        <v>7515</v>
      </c>
      <c r="CH241" t="s">
        <v>7515</v>
      </c>
      <c r="CI241" t="s">
        <v>6793</v>
      </c>
      <c r="CJ241" t="s">
        <v>6794</v>
      </c>
      <c r="CO241" t="s">
        <v>6793</v>
      </c>
      <c r="CP241" t="s">
        <v>6793</v>
      </c>
      <c r="CQ241" t="s">
        <v>6794</v>
      </c>
      <c r="CR241" t="s">
        <v>6793</v>
      </c>
      <c r="CS241" t="s">
        <v>6794</v>
      </c>
      <c r="CT241" t="s">
        <v>6793</v>
      </c>
      <c r="CU241" t="s">
        <v>6794</v>
      </c>
      <c r="CV241" t="s">
        <v>6793</v>
      </c>
      <c r="CW241" t="s">
        <v>6794</v>
      </c>
      <c r="CX241" t="s">
        <v>7520</v>
      </c>
      <c r="CY241" t="s">
        <v>7521</v>
      </c>
      <c r="CZ241" t="s">
        <v>7522</v>
      </c>
      <c r="DA241" t="s">
        <v>6793</v>
      </c>
      <c r="DB241">
        <v>3</v>
      </c>
      <c r="DC241">
        <v>3</v>
      </c>
      <c r="DD241">
        <v>3</v>
      </c>
      <c r="DE241" t="s">
        <v>6794</v>
      </c>
      <c r="EA241">
        <v>1</v>
      </c>
      <c r="EB241" t="s">
        <v>7584</v>
      </c>
      <c r="EJ241" t="s">
        <v>6794</v>
      </c>
      <c r="EP241" t="s">
        <v>6794</v>
      </c>
      <c r="OI241" t="s">
        <v>7582</v>
      </c>
      <c r="OJ241" t="s">
        <v>7582</v>
      </c>
      <c r="OK241" t="s">
        <v>7582</v>
      </c>
      <c r="OL241" t="s">
        <v>7582</v>
      </c>
      <c r="OM241" t="s">
        <v>7528</v>
      </c>
      <c r="ON241" t="s">
        <v>7529</v>
      </c>
      <c r="OO241" t="s">
        <v>7528</v>
      </c>
      <c r="OP241">
        <v>3</v>
      </c>
      <c r="OQ241" t="s">
        <v>28</v>
      </c>
      <c r="OR241" t="s">
        <v>7549</v>
      </c>
      <c r="OS241">
        <v>2007</v>
      </c>
      <c r="OT241">
        <v>7</v>
      </c>
      <c r="OU241">
        <v>2</v>
      </c>
      <c r="OV241">
        <v>7</v>
      </c>
      <c r="OW241">
        <v>1</v>
      </c>
      <c r="OX241">
        <v>0</v>
      </c>
      <c r="OY241">
        <v>70</v>
      </c>
      <c r="QE241">
        <v>-5</v>
      </c>
      <c r="QF241">
        <v>-5</v>
      </c>
      <c r="QG241">
        <v>-5</v>
      </c>
      <c r="QH241">
        <v>-5</v>
      </c>
      <c r="QI241">
        <v>-5</v>
      </c>
      <c r="QJ241">
        <v>-5</v>
      </c>
      <c r="QK241">
        <v>-5</v>
      </c>
      <c r="RP241">
        <f t="shared" si="6"/>
        <v>1</v>
      </c>
      <c r="RS241">
        <f t="shared" si="7"/>
        <v>2</v>
      </c>
    </row>
    <row r="242" spans="1:487" x14ac:dyDescent="0.3">
      <c r="A242">
        <v>70229</v>
      </c>
      <c r="B242">
        <v>585</v>
      </c>
      <c r="C242">
        <v>0</v>
      </c>
      <c r="D242">
        <v>5</v>
      </c>
      <c r="E242">
        <v>16</v>
      </c>
      <c r="F242">
        <v>99</v>
      </c>
      <c r="G242">
        <v>102</v>
      </c>
      <c r="H242">
        <v>3</v>
      </c>
      <c r="I242" t="s">
        <v>6793</v>
      </c>
      <c r="J242" t="s">
        <v>6793</v>
      </c>
      <c r="O242" t="s">
        <v>6793</v>
      </c>
      <c r="P242" t="s">
        <v>7515</v>
      </c>
      <c r="Q242" t="s">
        <v>7515</v>
      </c>
      <c r="R242" t="s">
        <v>7515</v>
      </c>
      <c r="S242" t="s">
        <v>7515</v>
      </c>
      <c r="T242" t="s">
        <v>7515</v>
      </c>
      <c r="U242" t="s">
        <v>7515</v>
      </c>
      <c r="V242" t="s">
        <v>7515</v>
      </c>
      <c r="W242" t="s">
        <v>7515</v>
      </c>
      <c r="X242" t="s">
        <v>7515</v>
      </c>
      <c r="Y242" t="s">
        <v>7515</v>
      </c>
      <c r="Z242" t="s">
        <v>7516</v>
      </c>
      <c r="AA242" t="s">
        <v>7515</v>
      </c>
      <c r="AB242" t="s">
        <v>7515</v>
      </c>
      <c r="AC242" t="s">
        <v>7515</v>
      </c>
      <c r="AD242" t="s">
        <v>7515</v>
      </c>
      <c r="AE242" t="s">
        <v>7515</v>
      </c>
      <c r="AF242" t="s">
        <v>7515</v>
      </c>
      <c r="AG242" t="s">
        <v>7515</v>
      </c>
      <c r="AH242" t="s">
        <v>7515</v>
      </c>
      <c r="AI242" t="s">
        <v>6796</v>
      </c>
      <c r="AQ242" t="s">
        <v>6985</v>
      </c>
      <c r="AR242" t="s">
        <v>6793</v>
      </c>
      <c r="AS242" t="s">
        <v>6793</v>
      </c>
      <c r="AT242">
        <v>0</v>
      </c>
      <c r="AU242">
        <v>31</v>
      </c>
      <c r="AV242" t="s">
        <v>6988</v>
      </c>
      <c r="AW242" t="s">
        <v>6793</v>
      </c>
      <c r="AX242" t="s">
        <v>6793</v>
      </c>
      <c r="AY242" t="s">
        <v>6814</v>
      </c>
      <c r="BA242" t="s">
        <v>7553</v>
      </c>
      <c r="BB242" t="s">
        <v>7588</v>
      </c>
      <c r="BC242" t="s">
        <v>6794</v>
      </c>
      <c r="BD242" t="s">
        <v>6793</v>
      </c>
      <c r="BE242" t="s">
        <v>6793</v>
      </c>
      <c r="BF242" t="s">
        <v>6793</v>
      </c>
      <c r="BG242" t="s">
        <v>6793</v>
      </c>
      <c r="BH242" t="s">
        <v>6794</v>
      </c>
      <c r="BI242" t="s">
        <v>6794</v>
      </c>
      <c r="BJ242" t="s">
        <v>6793</v>
      </c>
      <c r="BK242" t="s">
        <v>6794</v>
      </c>
      <c r="BL242" t="s">
        <v>6794</v>
      </c>
      <c r="BM242" t="s">
        <v>7028</v>
      </c>
      <c r="BN242" t="s">
        <v>7024</v>
      </c>
      <c r="BO242" t="s">
        <v>6794</v>
      </c>
      <c r="BQ242" t="s">
        <v>7547</v>
      </c>
      <c r="BR242">
        <v>50</v>
      </c>
      <c r="BS242" t="s">
        <v>7533</v>
      </c>
      <c r="BT242" t="s">
        <v>6</v>
      </c>
      <c r="BU242" t="s">
        <v>7030</v>
      </c>
      <c r="BV242" t="s">
        <v>7543</v>
      </c>
      <c r="BW242" t="s">
        <v>7516</v>
      </c>
      <c r="BX242" t="s">
        <v>7515</v>
      </c>
      <c r="BY242" t="s">
        <v>7515</v>
      </c>
      <c r="BZ242" t="s">
        <v>7515</v>
      </c>
      <c r="CA242" t="s">
        <v>7515</v>
      </c>
      <c r="CB242" t="s">
        <v>7515</v>
      </c>
      <c r="CC242" t="s">
        <v>7515</v>
      </c>
      <c r="CD242" t="s">
        <v>7515</v>
      </c>
      <c r="CE242" t="s">
        <v>7515</v>
      </c>
      <c r="CF242" t="s">
        <v>7515</v>
      </c>
      <c r="CG242" t="s">
        <v>7515</v>
      </c>
      <c r="CH242" t="s">
        <v>7515</v>
      </c>
      <c r="CI242" t="s">
        <v>6793</v>
      </c>
      <c r="CJ242" t="s">
        <v>6793</v>
      </c>
      <c r="CO242" t="s">
        <v>6793</v>
      </c>
      <c r="CP242" t="s">
        <v>6793</v>
      </c>
      <c r="CQ242" t="s">
        <v>6793</v>
      </c>
      <c r="CR242" t="s">
        <v>6793</v>
      </c>
      <c r="CS242" t="s">
        <v>6794</v>
      </c>
      <c r="CT242" t="s">
        <v>6793</v>
      </c>
      <c r="CU242" t="s">
        <v>6794</v>
      </c>
      <c r="CV242" t="s">
        <v>6793</v>
      </c>
      <c r="CW242" t="s">
        <v>6793</v>
      </c>
      <c r="CX242" t="s">
        <v>7520</v>
      </c>
      <c r="CY242" t="s">
        <v>7521</v>
      </c>
      <c r="CZ242" t="s">
        <v>7587</v>
      </c>
      <c r="DA242" t="s">
        <v>6793</v>
      </c>
      <c r="DB242">
        <v>2</v>
      </c>
      <c r="DC242">
        <v>4</v>
      </c>
      <c r="DD242">
        <v>3</v>
      </c>
      <c r="DE242" t="s">
        <v>6794</v>
      </c>
      <c r="EA242">
        <v>2</v>
      </c>
      <c r="EC242">
        <v>0</v>
      </c>
      <c r="ED242">
        <v>0</v>
      </c>
      <c r="EE242">
        <v>0</v>
      </c>
      <c r="EF242">
        <v>2</v>
      </c>
      <c r="EG242">
        <v>0</v>
      </c>
      <c r="EH242">
        <v>0</v>
      </c>
      <c r="EI242">
        <v>0</v>
      </c>
      <c r="EJ242" t="s">
        <v>6794</v>
      </c>
      <c r="EP242" t="s">
        <v>6793</v>
      </c>
      <c r="EY242" t="s">
        <v>7524</v>
      </c>
      <c r="EZ242" t="s">
        <v>7598</v>
      </c>
      <c r="FA242">
        <v>2006</v>
      </c>
      <c r="FE242" t="s">
        <v>6794</v>
      </c>
      <c r="FF242" t="s">
        <v>6793</v>
      </c>
      <c r="OI242" t="s">
        <v>6757</v>
      </c>
      <c r="OJ242" t="s">
        <v>7527</v>
      </c>
      <c r="OK242" t="s">
        <v>7526</v>
      </c>
      <c r="OL242" t="s">
        <v>7526</v>
      </c>
      <c r="OM242" t="s">
        <v>7528</v>
      </c>
      <c r="ON242" t="s">
        <v>7539</v>
      </c>
      <c r="OO242" t="s">
        <v>7528</v>
      </c>
      <c r="OP242">
        <v>3</v>
      </c>
      <c r="OQ242" t="s">
        <v>28</v>
      </c>
      <c r="OR242" t="s">
        <v>7549</v>
      </c>
      <c r="OS242">
        <v>2007</v>
      </c>
      <c r="OT242">
        <v>8</v>
      </c>
      <c r="OU242">
        <v>1</v>
      </c>
      <c r="OV242">
        <v>8</v>
      </c>
      <c r="OW242">
        <v>1</v>
      </c>
      <c r="OX242">
        <v>0</v>
      </c>
      <c r="OY242">
        <v>35</v>
      </c>
      <c r="OZ242" t="s">
        <v>7515</v>
      </c>
      <c r="PA242" t="s">
        <v>7515</v>
      </c>
      <c r="PB242" t="s">
        <v>7516</v>
      </c>
      <c r="PC242" t="s">
        <v>7515</v>
      </c>
      <c r="PD242" t="s">
        <v>7515</v>
      </c>
      <c r="PE242" t="s">
        <v>7515</v>
      </c>
      <c r="PF242" t="s">
        <v>7515</v>
      </c>
      <c r="PG242" t="s">
        <v>7515</v>
      </c>
      <c r="PH242" t="s">
        <v>7515</v>
      </c>
      <c r="PI242" t="s">
        <v>7515</v>
      </c>
      <c r="PJ242" t="s">
        <v>7515</v>
      </c>
      <c r="PK242" t="s">
        <v>7515</v>
      </c>
      <c r="PL242" t="s">
        <v>7515</v>
      </c>
      <c r="PM242" t="s">
        <v>7515</v>
      </c>
      <c r="PN242" t="s">
        <v>7515</v>
      </c>
      <c r="PO242" t="s">
        <v>7515</v>
      </c>
      <c r="PP242" t="s">
        <v>7515</v>
      </c>
      <c r="PQ242" t="s">
        <v>7515</v>
      </c>
      <c r="PR242" t="s">
        <v>7515</v>
      </c>
      <c r="PS242" t="s">
        <v>7515</v>
      </c>
      <c r="PT242" t="s">
        <v>7515</v>
      </c>
      <c r="PU242" t="s">
        <v>7515</v>
      </c>
      <c r="PV242" t="s">
        <v>7515</v>
      </c>
      <c r="PW242" t="s">
        <v>7515</v>
      </c>
      <c r="PX242" t="s">
        <v>7515</v>
      </c>
      <c r="PY242" t="s">
        <v>7515</v>
      </c>
      <c r="PZ242" t="s">
        <v>7515</v>
      </c>
      <c r="QA242" t="s">
        <v>7515</v>
      </c>
      <c r="QB242" t="s">
        <v>7515</v>
      </c>
      <c r="QC242" t="s">
        <v>7515</v>
      </c>
      <c r="QE242">
        <v>-5</v>
      </c>
      <c r="QF242">
        <v>-5</v>
      </c>
      <c r="QG242">
        <v>-5</v>
      </c>
      <c r="QH242">
        <v>-5</v>
      </c>
      <c r="QI242">
        <v>-5</v>
      </c>
      <c r="QJ242">
        <v>-5</v>
      </c>
      <c r="QK242">
        <v>-5</v>
      </c>
      <c r="RP242">
        <f t="shared" si="6"/>
        <v>1</v>
      </c>
      <c r="RS242">
        <f t="shared" si="7"/>
        <v>7</v>
      </c>
    </row>
    <row r="243" spans="1:487" x14ac:dyDescent="0.3">
      <c r="A243">
        <v>70230</v>
      </c>
      <c r="B243">
        <v>587</v>
      </c>
      <c r="C243">
        <v>0</v>
      </c>
      <c r="D243">
        <v>5</v>
      </c>
      <c r="E243">
        <v>12</v>
      </c>
      <c r="F243">
        <v>85</v>
      </c>
      <c r="G243">
        <v>102</v>
      </c>
      <c r="H243">
        <v>9</v>
      </c>
      <c r="I243" t="s">
        <v>6793</v>
      </c>
      <c r="J243" t="s">
        <v>6793</v>
      </c>
      <c r="O243" t="s">
        <v>6793</v>
      </c>
      <c r="P243" t="s">
        <v>7515</v>
      </c>
      <c r="Q243" t="s">
        <v>7515</v>
      </c>
      <c r="R243" t="s">
        <v>7515</v>
      </c>
      <c r="S243" t="s">
        <v>7515</v>
      </c>
      <c r="T243" t="s">
        <v>7515</v>
      </c>
      <c r="U243" t="s">
        <v>7515</v>
      </c>
      <c r="V243" t="s">
        <v>7515</v>
      </c>
      <c r="W243" t="s">
        <v>7515</v>
      </c>
      <c r="X243" t="s">
        <v>7515</v>
      </c>
      <c r="Y243" t="s">
        <v>7515</v>
      </c>
      <c r="Z243" t="s">
        <v>7516</v>
      </c>
      <c r="AA243" t="s">
        <v>7515</v>
      </c>
      <c r="AB243" t="s">
        <v>7515</v>
      </c>
      <c r="AC243" t="s">
        <v>7515</v>
      </c>
      <c r="AD243" t="s">
        <v>7515</v>
      </c>
      <c r="AE243" t="s">
        <v>7515</v>
      </c>
      <c r="AF243" t="s">
        <v>7515</v>
      </c>
      <c r="AG243" t="s">
        <v>7515</v>
      </c>
      <c r="AH243" t="s">
        <v>7515</v>
      </c>
      <c r="AI243" t="s">
        <v>6796</v>
      </c>
      <c r="AQ243" t="s">
        <v>6985</v>
      </c>
      <c r="AR243" t="s">
        <v>6966</v>
      </c>
      <c r="AS243" t="s">
        <v>6793</v>
      </c>
      <c r="AT243">
        <v>0</v>
      </c>
      <c r="AU243">
        <v>10</v>
      </c>
      <c r="AV243" t="s">
        <v>6988</v>
      </c>
      <c r="AW243" t="s">
        <v>6793</v>
      </c>
      <c r="AX243" t="s">
        <v>6793</v>
      </c>
      <c r="AY243" t="s">
        <v>6813</v>
      </c>
      <c r="AZ243" t="s">
        <v>7531</v>
      </c>
      <c r="BA243" t="s">
        <v>6991</v>
      </c>
      <c r="BC243" t="s">
        <v>6794</v>
      </c>
      <c r="BD243" t="s">
        <v>6794</v>
      </c>
      <c r="BE243" t="s">
        <v>6794</v>
      </c>
      <c r="BF243" t="s">
        <v>6794</v>
      </c>
      <c r="BG243" t="s">
        <v>6793</v>
      </c>
      <c r="BH243" t="s">
        <v>6794</v>
      </c>
      <c r="BI243" t="s">
        <v>6794</v>
      </c>
      <c r="BJ243" t="s">
        <v>6794</v>
      </c>
      <c r="BK243" t="s">
        <v>6794</v>
      </c>
      <c r="BL243" t="s">
        <v>6794</v>
      </c>
      <c r="BM243" t="s">
        <v>7028</v>
      </c>
      <c r="BN243" t="s">
        <v>7024</v>
      </c>
      <c r="BO243" t="s">
        <v>6794</v>
      </c>
      <c r="BQ243">
        <v>200</v>
      </c>
      <c r="BR243" t="s">
        <v>7532</v>
      </c>
      <c r="BS243" t="s">
        <v>7519</v>
      </c>
      <c r="BT243" t="s">
        <v>6</v>
      </c>
      <c r="BU243" t="s">
        <v>7559</v>
      </c>
      <c r="BV243" t="s">
        <v>7569</v>
      </c>
      <c r="BW243" t="s">
        <v>7516</v>
      </c>
      <c r="BX243" t="s">
        <v>7515</v>
      </c>
      <c r="BY243" t="s">
        <v>7515</v>
      </c>
      <c r="BZ243" t="s">
        <v>7515</v>
      </c>
      <c r="CA243" t="s">
        <v>7515</v>
      </c>
      <c r="CB243" t="s">
        <v>7515</v>
      </c>
      <c r="CC243" t="s">
        <v>7515</v>
      </c>
      <c r="CD243" t="s">
        <v>7515</v>
      </c>
      <c r="CE243" t="s">
        <v>7515</v>
      </c>
      <c r="CF243" t="s">
        <v>7515</v>
      </c>
      <c r="CG243" t="s">
        <v>7515</v>
      </c>
      <c r="CH243" t="s">
        <v>7515</v>
      </c>
      <c r="CI243" t="s">
        <v>6794</v>
      </c>
      <c r="CJ243" t="s">
        <v>6794</v>
      </c>
      <c r="CO243" t="s">
        <v>6794</v>
      </c>
      <c r="CP243" t="s">
        <v>6794</v>
      </c>
      <c r="CQ243" t="s">
        <v>6794</v>
      </c>
      <c r="CR243" t="s">
        <v>6793</v>
      </c>
      <c r="CS243" t="s">
        <v>6794</v>
      </c>
      <c r="CT243" t="s">
        <v>6794</v>
      </c>
      <c r="CU243" t="s">
        <v>6794</v>
      </c>
      <c r="CV243" t="s">
        <v>6793</v>
      </c>
      <c r="CW243" t="s">
        <v>6794</v>
      </c>
      <c r="CX243" t="s">
        <v>7520</v>
      </c>
      <c r="CY243" t="s">
        <v>7521</v>
      </c>
      <c r="CZ243" t="s">
        <v>7522</v>
      </c>
      <c r="DA243" t="s">
        <v>6793</v>
      </c>
      <c r="DB243">
        <v>2</v>
      </c>
      <c r="DC243">
        <v>3</v>
      </c>
      <c r="DD243">
        <v>3</v>
      </c>
      <c r="DE243" t="s">
        <v>6793</v>
      </c>
      <c r="DF243">
        <v>1</v>
      </c>
      <c r="DG243" t="s">
        <v>7525</v>
      </c>
      <c r="DH243">
        <v>2008</v>
      </c>
      <c r="DI243" t="s">
        <v>7557</v>
      </c>
      <c r="DJ243" t="s">
        <v>7525</v>
      </c>
      <c r="DK243">
        <v>2008</v>
      </c>
      <c r="EA243">
        <v>1</v>
      </c>
      <c r="EB243" t="s">
        <v>7537</v>
      </c>
      <c r="EJ243" t="s">
        <v>6794</v>
      </c>
      <c r="EP243" t="s">
        <v>6794</v>
      </c>
      <c r="OI243" t="s">
        <v>7526</v>
      </c>
      <c r="OJ243" t="s">
        <v>7526</v>
      </c>
      <c r="OK243" t="s">
        <v>7526</v>
      </c>
      <c r="OL243" t="s">
        <v>6757</v>
      </c>
      <c r="OM243" t="s">
        <v>7528</v>
      </c>
      <c r="ON243" t="s">
        <v>7539</v>
      </c>
      <c r="OO243" t="s">
        <v>7528</v>
      </c>
      <c r="OP243">
        <v>3</v>
      </c>
      <c r="OQ243" t="s">
        <v>28</v>
      </c>
      <c r="OR243" t="s">
        <v>212</v>
      </c>
      <c r="OS243">
        <v>2007</v>
      </c>
      <c r="OT243">
        <v>6</v>
      </c>
      <c r="OU243">
        <v>1</v>
      </c>
      <c r="OV243">
        <v>6</v>
      </c>
      <c r="OW243">
        <v>1</v>
      </c>
      <c r="OX243">
        <v>0</v>
      </c>
      <c r="OY243">
        <v>35</v>
      </c>
      <c r="QE243" t="s">
        <v>7516</v>
      </c>
      <c r="QF243" t="s">
        <v>7515</v>
      </c>
      <c r="QG243" t="s">
        <v>7515</v>
      </c>
      <c r="QH243" t="s">
        <v>7515</v>
      </c>
      <c r="QI243" t="s">
        <v>7515</v>
      </c>
      <c r="QJ243" t="s">
        <v>7515</v>
      </c>
      <c r="QK243" t="s">
        <v>7515</v>
      </c>
      <c r="RP243">
        <f t="shared" si="6"/>
        <v>4</v>
      </c>
      <c r="RS243">
        <f t="shared" si="7"/>
        <v>7</v>
      </c>
    </row>
    <row r="244" spans="1:487" x14ac:dyDescent="0.3">
      <c r="A244">
        <v>70231</v>
      </c>
      <c r="B244">
        <v>589</v>
      </c>
      <c r="C244">
        <v>0</v>
      </c>
      <c r="D244">
        <v>5</v>
      </c>
      <c r="E244">
        <v>11</v>
      </c>
      <c r="F244">
        <v>85</v>
      </c>
      <c r="G244">
        <v>102</v>
      </c>
      <c r="H244">
        <v>15</v>
      </c>
      <c r="I244" t="s">
        <v>6793</v>
      </c>
      <c r="J244" t="s">
        <v>6793</v>
      </c>
      <c r="O244" t="s">
        <v>6793</v>
      </c>
      <c r="P244" t="s">
        <v>7516</v>
      </c>
      <c r="Q244" t="s">
        <v>7515</v>
      </c>
      <c r="R244" t="s">
        <v>7515</v>
      </c>
      <c r="S244" t="s">
        <v>7515</v>
      </c>
      <c r="T244" t="s">
        <v>7515</v>
      </c>
      <c r="U244" t="s">
        <v>7515</v>
      </c>
      <c r="V244" t="s">
        <v>7515</v>
      </c>
      <c r="W244" t="s">
        <v>7515</v>
      </c>
      <c r="X244" t="s">
        <v>7515</v>
      </c>
      <c r="Y244" t="s">
        <v>7515</v>
      </c>
      <c r="Z244" t="s">
        <v>7515</v>
      </c>
      <c r="AA244" t="s">
        <v>7515</v>
      </c>
      <c r="AB244" t="s">
        <v>7515</v>
      </c>
      <c r="AC244" t="s">
        <v>7515</v>
      </c>
      <c r="AD244" t="s">
        <v>7515</v>
      </c>
      <c r="AE244" t="s">
        <v>7515</v>
      </c>
      <c r="AF244" t="s">
        <v>7515</v>
      </c>
      <c r="AG244" t="s">
        <v>7515</v>
      </c>
      <c r="AH244" t="s">
        <v>7515</v>
      </c>
      <c r="AI244" t="s">
        <v>6796</v>
      </c>
      <c r="AQ244" t="s">
        <v>6985</v>
      </c>
      <c r="AR244" t="s">
        <v>6793</v>
      </c>
      <c r="AS244" t="s">
        <v>6793</v>
      </c>
      <c r="AT244">
        <v>0</v>
      </c>
      <c r="AU244">
        <v>20</v>
      </c>
      <c r="AV244" t="s">
        <v>6988</v>
      </c>
      <c r="AW244" t="s">
        <v>6793</v>
      </c>
      <c r="AX244" t="s">
        <v>6794</v>
      </c>
      <c r="AY244" t="s">
        <v>6813</v>
      </c>
      <c r="AZ244" t="s">
        <v>7531</v>
      </c>
      <c r="BA244" t="s">
        <v>7518</v>
      </c>
      <c r="BC244" t="s">
        <v>6794</v>
      </c>
      <c r="BD244" t="s">
        <v>6794</v>
      </c>
      <c r="BE244" t="s">
        <v>6794</v>
      </c>
      <c r="BF244" t="s">
        <v>6794</v>
      </c>
      <c r="BG244" t="s">
        <v>6793</v>
      </c>
      <c r="BH244" t="s">
        <v>6793</v>
      </c>
      <c r="BI244" t="s">
        <v>6793</v>
      </c>
      <c r="BJ244" t="s">
        <v>6794</v>
      </c>
      <c r="BK244" t="s">
        <v>6794</v>
      </c>
      <c r="BL244" t="s">
        <v>6794</v>
      </c>
      <c r="BM244" t="s">
        <v>7025</v>
      </c>
      <c r="BN244" t="s">
        <v>7027</v>
      </c>
      <c r="BO244" t="s">
        <v>6794</v>
      </c>
      <c r="BQ244">
        <v>0</v>
      </c>
      <c r="BR244" t="s">
        <v>6</v>
      </c>
      <c r="BS244" t="s">
        <v>7533</v>
      </c>
      <c r="BT244" t="s">
        <v>6</v>
      </c>
      <c r="BU244" t="s">
        <v>7559</v>
      </c>
      <c r="BV244">
        <v>10</v>
      </c>
      <c r="BW244" t="s">
        <v>7515</v>
      </c>
      <c r="BX244" t="s">
        <v>7516</v>
      </c>
      <c r="BY244" t="s">
        <v>7515</v>
      </c>
      <c r="BZ244" t="s">
        <v>7515</v>
      </c>
      <c r="CA244" t="s">
        <v>7515</v>
      </c>
      <c r="CB244" t="s">
        <v>7515</v>
      </c>
      <c r="CC244" t="s">
        <v>7515</v>
      </c>
      <c r="CD244" t="s">
        <v>7515</v>
      </c>
      <c r="CE244" t="s">
        <v>7515</v>
      </c>
      <c r="CF244" t="s">
        <v>7515</v>
      </c>
      <c r="CG244" t="s">
        <v>7515</v>
      </c>
      <c r="CH244" t="s">
        <v>7515</v>
      </c>
      <c r="CI244" t="s">
        <v>6793</v>
      </c>
      <c r="CJ244" t="s">
        <v>6794</v>
      </c>
      <c r="CO244" t="s">
        <v>6794</v>
      </c>
      <c r="CP244" t="s">
        <v>6793</v>
      </c>
      <c r="CQ244" t="s">
        <v>6794</v>
      </c>
      <c r="CR244" t="s">
        <v>6794</v>
      </c>
      <c r="CS244" t="s">
        <v>6794</v>
      </c>
      <c r="CT244" t="s">
        <v>6793</v>
      </c>
      <c r="CU244" t="s">
        <v>6794</v>
      </c>
      <c r="CV244" t="s">
        <v>6793</v>
      </c>
      <c r="CW244" t="s">
        <v>6794</v>
      </c>
      <c r="CX244" t="s">
        <v>7520</v>
      </c>
      <c r="CY244" t="s">
        <v>7521</v>
      </c>
      <c r="CZ244" t="s">
        <v>7522</v>
      </c>
      <c r="DA244" t="s">
        <v>6793</v>
      </c>
      <c r="DB244">
        <v>2</v>
      </c>
      <c r="DC244">
        <v>3</v>
      </c>
      <c r="DD244">
        <v>3</v>
      </c>
      <c r="DE244" t="s">
        <v>6794</v>
      </c>
      <c r="EA244">
        <v>2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2</v>
      </c>
      <c r="EI244">
        <v>0</v>
      </c>
      <c r="EJ244" t="s">
        <v>6794</v>
      </c>
      <c r="EP244" t="s">
        <v>6794</v>
      </c>
      <c r="OI244" t="s">
        <v>7526</v>
      </c>
      <c r="OJ244" t="s">
        <v>7526</v>
      </c>
      <c r="OK244" t="s">
        <v>7526</v>
      </c>
      <c r="OL244" t="s">
        <v>7526</v>
      </c>
      <c r="OM244" t="s">
        <v>7528</v>
      </c>
      <c r="ON244" t="s">
        <v>7539</v>
      </c>
      <c r="OO244" t="s">
        <v>7528</v>
      </c>
      <c r="OP244">
        <v>2</v>
      </c>
      <c r="OQ244" t="s">
        <v>28</v>
      </c>
      <c r="OR244" t="s">
        <v>265</v>
      </c>
      <c r="OS244">
        <v>2007</v>
      </c>
      <c r="OT244">
        <v>6</v>
      </c>
      <c r="OU244">
        <v>1</v>
      </c>
      <c r="OV244">
        <v>6</v>
      </c>
      <c r="OW244">
        <v>1</v>
      </c>
      <c r="OX244">
        <v>0</v>
      </c>
      <c r="OY244">
        <v>35</v>
      </c>
      <c r="QE244" t="s">
        <v>7515</v>
      </c>
      <c r="QF244" t="s">
        <v>7516</v>
      </c>
      <c r="QG244" t="s">
        <v>7515</v>
      </c>
      <c r="QH244" t="s">
        <v>7515</v>
      </c>
      <c r="QI244" t="s">
        <v>7515</v>
      </c>
      <c r="QJ244" t="s">
        <v>7515</v>
      </c>
      <c r="QK244" t="s">
        <v>7515</v>
      </c>
      <c r="RP244">
        <f t="shared" si="6"/>
        <v>2</v>
      </c>
      <c r="RS244">
        <f t="shared" si="7"/>
        <v>4</v>
      </c>
    </row>
    <row r="245" spans="1:487" x14ac:dyDescent="0.3">
      <c r="A245">
        <v>70232</v>
      </c>
      <c r="B245">
        <v>590</v>
      </c>
      <c r="C245">
        <v>0</v>
      </c>
      <c r="D245">
        <v>5</v>
      </c>
      <c r="E245">
        <v>12</v>
      </c>
      <c r="F245">
        <v>91</v>
      </c>
      <c r="G245">
        <v>102</v>
      </c>
      <c r="H245">
        <v>4</v>
      </c>
      <c r="I245" t="s">
        <v>6793</v>
      </c>
      <c r="J245" t="s">
        <v>6793</v>
      </c>
      <c r="O245" t="s">
        <v>6793</v>
      </c>
      <c r="P245" t="s">
        <v>7516</v>
      </c>
      <c r="Q245" t="s">
        <v>7515</v>
      </c>
      <c r="R245" t="s">
        <v>7515</v>
      </c>
      <c r="S245" t="s">
        <v>7515</v>
      </c>
      <c r="T245" t="s">
        <v>7515</v>
      </c>
      <c r="U245" t="s">
        <v>7515</v>
      </c>
      <c r="V245" t="s">
        <v>7515</v>
      </c>
      <c r="W245" t="s">
        <v>7515</v>
      </c>
      <c r="X245" t="s">
        <v>7515</v>
      </c>
      <c r="Y245" t="s">
        <v>7515</v>
      </c>
      <c r="Z245" t="s">
        <v>7515</v>
      </c>
      <c r="AA245" t="s">
        <v>7515</v>
      </c>
      <c r="AB245" t="s">
        <v>7515</v>
      </c>
      <c r="AC245" t="s">
        <v>7515</v>
      </c>
      <c r="AD245" t="s">
        <v>7515</v>
      </c>
      <c r="AE245" t="s">
        <v>7516</v>
      </c>
      <c r="AF245" t="s">
        <v>7515</v>
      </c>
      <c r="AG245" t="s">
        <v>7515</v>
      </c>
      <c r="AH245" t="s">
        <v>7515</v>
      </c>
      <c r="AI245" t="s">
        <v>7517</v>
      </c>
      <c r="AL245">
        <v>6</v>
      </c>
      <c r="AM245">
        <v>0</v>
      </c>
      <c r="AN245" t="s">
        <v>7560</v>
      </c>
      <c r="AQ245" t="s">
        <v>6993</v>
      </c>
      <c r="AR245" t="s">
        <v>6794</v>
      </c>
      <c r="AS245" t="s">
        <v>6794</v>
      </c>
      <c r="AT245">
        <v>0</v>
      </c>
      <c r="AU245">
        <v>20</v>
      </c>
      <c r="AV245" t="s">
        <v>6988</v>
      </c>
      <c r="AW245" t="s">
        <v>6793</v>
      </c>
      <c r="AX245" t="s">
        <v>6794</v>
      </c>
      <c r="AY245" t="s">
        <v>6814</v>
      </c>
      <c r="BA245" t="s">
        <v>6991</v>
      </c>
      <c r="BB245" t="s">
        <v>7551</v>
      </c>
      <c r="BC245" t="s">
        <v>6794</v>
      </c>
      <c r="BD245" t="s">
        <v>6794</v>
      </c>
      <c r="BE245" t="s">
        <v>6793</v>
      </c>
      <c r="BF245" t="s">
        <v>6793</v>
      </c>
      <c r="BG245" t="s">
        <v>6794</v>
      </c>
      <c r="BH245" t="s">
        <v>6794</v>
      </c>
      <c r="BI245" t="s">
        <v>6793</v>
      </c>
      <c r="BJ245" t="s">
        <v>6794</v>
      </c>
      <c r="BK245" t="s">
        <v>6793</v>
      </c>
      <c r="BL245" t="s">
        <v>6793</v>
      </c>
      <c r="BM245" t="s">
        <v>7030</v>
      </c>
      <c r="BN245" t="s">
        <v>7021</v>
      </c>
      <c r="BO245" t="s">
        <v>6794</v>
      </c>
      <c r="BQ245">
        <v>25</v>
      </c>
      <c r="BR245" t="s">
        <v>7532</v>
      </c>
      <c r="BS245" t="s">
        <v>7533</v>
      </c>
      <c r="BT245" t="s">
        <v>7601</v>
      </c>
      <c r="BU245" t="s">
        <v>7559</v>
      </c>
      <c r="BV245" t="s">
        <v>7535</v>
      </c>
      <c r="BW245" t="s">
        <v>7515</v>
      </c>
      <c r="BX245" t="s">
        <v>7515</v>
      </c>
      <c r="BY245" t="s">
        <v>7515</v>
      </c>
      <c r="BZ245" t="s">
        <v>7515</v>
      </c>
      <c r="CA245" t="s">
        <v>7515</v>
      </c>
      <c r="CB245" t="s">
        <v>7515</v>
      </c>
      <c r="CC245" t="s">
        <v>7515</v>
      </c>
      <c r="CD245" t="s">
        <v>7515</v>
      </c>
      <c r="CE245" t="s">
        <v>7515</v>
      </c>
      <c r="CF245" t="s">
        <v>7516</v>
      </c>
      <c r="CG245" t="s">
        <v>7515</v>
      </c>
      <c r="CH245" t="s">
        <v>7515</v>
      </c>
      <c r="CI245" t="s">
        <v>6793</v>
      </c>
      <c r="CJ245" t="s">
        <v>6794</v>
      </c>
      <c r="CO245" t="s">
        <v>6793</v>
      </c>
      <c r="CP245" t="s">
        <v>6793</v>
      </c>
      <c r="CQ245" t="s">
        <v>6794</v>
      </c>
      <c r="CR245" t="s">
        <v>6793</v>
      </c>
      <c r="CS245" t="s">
        <v>6793</v>
      </c>
      <c r="CT245" t="s">
        <v>6794</v>
      </c>
      <c r="CU245" t="s">
        <v>6794</v>
      </c>
      <c r="CV245" t="s">
        <v>6793</v>
      </c>
      <c r="CW245" t="s">
        <v>6794</v>
      </c>
      <c r="CX245" t="s">
        <v>7520</v>
      </c>
      <c r="CY245" t="s">
        <v>7521</v>
      </c>
      <c r="CZ245" t="s">
        <v>7587</v>
      </c>
      <c r="DA245" t="s">
        <v>6793</v>
      </c>
      <c r="DB245">
        <v>3</v>
      </c>
      <c r="DC245">
        <v>4</v>
      </c>
      <c r="DD245">
        <v>4</v>
      </c>
      <c r="DE245" t="s">
        <v>6794</v>
      </c>
      <c r="EA245">
        <v>3</v>
      </c>
      <c r="EC245">
        <v>1</v>
      </c>
      <c r="ED245">
        <v>0</v>
      </c>
      <c r="EE245">
        <v>0</v>
      </c>
      <c r="EF245">
        <v>0</v>
      </c>
      <c r="EG245">
        <v>2</v>
      </c>
      <c r="EH245">
        <v>0</v>
      </c>
      <c r="EI245">
        <v>0</v>
      </c>
      <c r="EJ245" t="s">
        <v>6794</v>
      </c>
      <c r="EP245" t="s">
        <v>6794</v>
      </c>
      <c r="OI245" t="s">
        <v>7526</v>
      </c>
      <c r="OJ245" t="s">
        <v>7526</v>
      </c>
      <c r="OK245" t="s">
        <v>7527</v>
      </c>
      <c r="OL245" t="s">
        <v>7527</v>
      </c>
      <c r="OM245" t="s">
        <v>7528</v>
      </c>
      <c r="ON245" t="s">
        <v>7539</v>
      </c>
      <c r="OO245" t="s">
        <v>7528</v>
      </c>
      <c r="OP245">
        <v>2</v>
      </c>
      <c r="OQ245" t="s">
        <v>28</v>
      </c>
      <c r="OR245" t="s">
        <v>7549</v>
      </c>
      <c r="OS245">
        <v>2007</v>
      </c>
      <c r="OT245">
        <v>12</v>
      </c>
      <c r="OU245">
        <v>1</v>
      </c>
      <c r="OV245">
        <v>12</v>
      </c>
      <c r="OW245">
        <v>0</v>
      </c>
      <c r="OX245">
        <v>1</v>
      </c>
      <c r="OY245">
        <v>35</v>
      </c>
      <c r="QE245" t="s">
        <v>7516</v>
      </c>
      <c r="QF245" t="s">
        <v>7515</v>
      </c>
      <c r="QG245" t="s">
        <v>7515</v>
      </c>
      <c r="QH245" t="s">
        <v>7515</v>
      </c>
      <c r="QI245" t="s">
        <v>7515</v>
      </c>
      <c r="QJ245" t="s">
        <v>7515</v>
      </c>
      <c r="QK245" t="s">
        <v>7515</v>
      </c>
      <c r="RP245">
        <f t="shared" si="6"/>
        <v>2</v>
      </c>
      <c r="RS245">
        <f t="shared" si="7"/>
        <v>9</v>
      </c>
    </row>
    <row r="246" spans="1:487" x14ac:dyDescent="0.3">
      <c r="A246">
        <v>70233</v>
      </c>
      <c r="B246">
        <v>591</v>
      </c>
      <c r="C246">
        <v>0</v>
      </c>
      <c r="D246">
        <v>5</v>
      </c>
      <c r="E246">
        <v>14</v>
      </c>
      <c r="F246">
        <v>77</v>
      </c>
      <c r="G246">
        <v>102</v>
      </c>
      <c r="H246">
        <v>15</v>
      </c>
      <c r="I246" t="s">
        <v>6793</v>
      </c>
      <c r="J246" t="s">
        <v>6793</v>
      </c>
      <c r="O246" t="s">
        <v>6793</v>
      </c>
      <c r="P246" t="s">
        <v>7515</v>
      </c>
      <c r="Q246" t="s">
        <v>7515</v>
      </c>
      <c r="R246" t="s">
        <v>7515</v>
      </c>
      <c r="S246" t="s">
        <v>7515</v>
      </c>
      <c r="T246" t="s">
        <v>7515</v>
      </c>
      <c r="U246" t="s">
        <v>7515</v>
      </c>
      <c r="V246" t="s">
        <v>7515</v>
      </c>
      <c r="W246" t="s">
        <v>7515</v>
      </c>
      <c r="X246" t="s">
        <v>7515</v>
      </c>
      <c r="Y246" t="s">
        <v>7515</v>
      </c>
      <c r="Z246" t="s">
        <v>7515</v>
      </c>
      <c r="AA246" t="s">
        <v>7515</v>
      </c>
      <c r="AB246" t="s">
        <v>7515</v>
      </c>
      <c r="AC246" t="s">
        <v>7515</v>
      </c>
      <c r="AD246" t="s">
        <v>7515</v>
      </c>
      <c r="AE246" t="s">
        <v>7515</v>
      </c>
      <c r="AF246" t="s">
        <v>7515</v>
      </c>
      <c r="AG246" t="s">
        <v>7516</v>
      </c>
      <c r="AH246" t="s">
        <v>7515</v>
      </c>
      <c r="AI246" t="s">
        <v>6796</v>
      </c>
      <c r="AQ246" t="s">
        <v>6985</v>
      </c>
      <c r="AR246" t="s">
        <v>6793</v>
      </c>
      <c r="AS246" t="s">
        <v>6794</v>
      </c>
      <c r="AT246">
        <v>0</v>
      </c>
      <c r="AU246">
        <v>14</v>
      </c>
      <c r="AV246" t="s">
        <v>6988</v>
      </c>
      <c r="AW246" t="s">
        <v>6794</v>
      </c>
      <c r="AX246" t="s">
        <v>6794</v>
      </c>
      <c r="AY246" t="s">
        <v>6813</v>
      </c>
      <c r="AZ246" t="s">
        <v>7531</v>
      </c>
      <c r="BA246" t="s">
        <v>6991</v>
      </c>
      <c r="BC246" t="s">
        <v>6794</v>
      </c>
      <c r="BD246" t="s">
        <v>6794</v>
      </c>
      <c r="BE246" t="s">
        <v>6794</v>
      </c>
      <c r="BF246" t="s">
        <v>6794</v>
      </c>
      <c r="BG246" t="s">
        <v>6794</v>
      </c>
      <c r="BH246" t="s">
        <v>6794</v>
      </c>
      <c r="BI246" t="s">
        <v>6794</v>
      </c>
      <c r="BJ246" t="s">
        <v>6794</v>
      </c>
      <c r="BK246" t="s">
        <v>6794</v>
      </c>
      <c r="BL246" t="s">
        <v>6793</v>
      </c>
      <c r="BM246" t="s">
        <v>7030</v>
      </c>
      <c r="BN246" t="s">
        <v>31</v>
      </c>
      <c r="BO246" t="s">
        <v>6794</v>
      </c>
      <c r="BQ246">
        <v>100</v>
      </c>
      <c r="BR246">
        <v>40</v>
      </c>
      <c r="BS246" t="s">
        <v>7533</v>
      </c>
      <c r="BT246" t="s">
        <v>7603</v>
      </c>
      <c r="BU246" t="s">
        <v>7559</v>
      </c>
      <c r="BV246" t="s">
        <v>6757</v>
      </c>
      <c r="BW246" t="s">
        <v>7515</v>
      </c>
      <c r="BX246" t="s">
        <v>7515</v>
      </c>
      <c r="BY246" t="s">
        <v>7515</v>
      </c>
      <c r="BZ246" t="s">
        <v>7515</v>
      </c>
      <c r="CA246" t="s">
        <v>7515</v>
      </c>
      <c r="CB246" t="s">
        <v>7515</v>
      </c>
      <c r="CC246" t="s">
        <v>7515</v>
      </c>
      <c r="CD246" t="s">
        <v>7515</v>
      </c>
      <c r="CE246" t="s">
        <v>7515</v>
      </c>
      <c r="CF246" t="s">
        <v>7516</v>
      </c>
      <c r="CG246" t="s">
        <v>7515</v>
      </c>
      <c r="CH246" t="s">
        <v>7515</v>
      </c>
      <c r="CI246" t="s">
        <v>6794</v>
      </c>
      <c r="CJ246" t="s">
        <v>6794</v>
      </c>
      <c r="CO246" t="s">
        <v>6793</v>
      </c>
      <c r="CP246" t="s">
        <v>6794</v>
      </c>
      <c r="CQ246" t="s">
        <v>6794</v>
      </c>
      <c r="CR246" t="s">
        <v>6793</v>
      </c>
      <c r="CS246" t="s">
        <v>6794</v>
      </c>
      <c r="CT246" t="s">
        <v>6794</v>
      </c>
      <c r="CU246" t="s">
        <v>6794</v>
      </c>
      <c r="CV246" t="s">
        <v>6793</v>
      </c>
      <c r="CW246" t="s">
        <v>6794</v>
      </c>
      <c r="CX246" t="s">
        <v>7545</v>
      </c>
      <c r="CY246" t="s">
        <v>7555</v>
      </c>
      <c r="CZ246" t="s">
        <v>7522</v>
      </c>
      <c r="DA246" t="s">
        <v>6793</v>
      </c>
      <c r="DB246">
        <v>1</v>
      </c>
      <c r="DC246">
        <v>2</v>
      </c>
      <c r="DD246" t="s">
        <v>31</v>
      </c>
      <c r="DE246" t="s">
        <v>6794</v>
      </c>
      <c r="EA246">
        <v>1</v>
      </c>
      <c r="EB246" t="s">
        <v>31</v>
      </c>
      <c r="EJ246" t="s">
        <v>6794</v>
      </c>
      <c r="EP246" t="s">
        <v>6794</v>
      </c>
      <c r="OI246" t="s">
        <v>7526</v>
      </c>
      <c r="OJ246" t="s">
        <v>7526</v>
      </c>
      <c r="OK246" t="s">
        <v>7527</v>
      </c>
      <c r="OL246" t="s">
        <v>7526</v>
      </c>
      <c r="OM246" t="s">
        <v>7528</v>
      </c>
      <c r="ON246" t="s">
        <v>7539</v>
      </c>
      <c r="OO246" t="s">
        <v>7528</v>
      </c>
      <c r="OP246">
        <v>3</v>
      </c>
      <c r="OQ246" t="s">
        <v>28</v>
      </c>
      <c r="OR246" t="s">
        <v>265</v>
      </c>
      <c r="OS246">
        <v>2007</v>
      </c>
      <c r="OT246">
        <v>6</v>
      </c>
      <c r="OU246">
        <v>1</v>
      </c>
      <c r="OV246">
        <v>6</v>
      </c>
      <c r="OW246">
        <v>1</v>
      </c>
      <c r="OX246">
        <v>0</v>
      </c>
      <c r="OY246">
        <v>35</v>
      </c>
      <c r="QE246" t="s">
        <v>7515</v>
      </c>
      <c r="QF246" t="s">
        <v>7515</v>
      </c>
      <c r="QG246" t="s">
        <v>7515</v>
      </c>
      <c r="QH246" t="s">
        <v>7515</v>
      </c>
      <c r="QI246" t="s">
        <v>7515</v>
      </c>
      <c r="QJ246" t="s">
        <v>7515</v>
      </c>
      <c r="QK246" t="s">
        <v>7516</v>
      </c>
      <c r="RP246">
        <f t="shared" si="6"/>
        <v>4</v>
      </c>
      <c r="RS246">
        <f t="shared" si="7"/>
        <v>9</v>
      </c>
    </row>
    <row r="247" spans="1:487" x14ac:dyDescent="0.3">
      <c r="A247">
        <v>70234</v>
      </c>
      <c r="B247">
        <v>592</v>
      </c>
      <c r="C247">
        <v>0</v>
      </c>
      <c r="D247">
        <v>5</v>
      </c>
      <c r="E247">
        <v>15</v>
      </c>
      <c r="F247">
        <v>93</v>
      </c>
      <c r="G247">
        <v>102</v>
      </c>
      <c r="H247">
        <v>15</v>
      </c>
      <c r="I247" t="s">
        <v>6793</v>
      </c>
      <c r="J247" t="s">
        <v>6793</v>
      </c>
      <c r="O247" t="s">
        <v>6793</v>
      </c>
      <c r="P247" t="s">
        <v>7515</v>
      </c>
      <c r="Q247" t="s">
        <v>7515</v>
      </c>
      <c r="R247" t="s">
        <v>7515</v>
      </c>
      <c r="S247" t="s">
        <v>7515</v>
      </c>
      <c r="T247" t="s">
        <v>7515</v>
      </c>
      <c r="U247" t="s">
        <v>7515</v>
      </c>
      <c r="V247" t="s">
        <v>7515</v>
      </c>
      <c r="W247" t="s">
        <v>7515</v>
      </c>
      <c r="X247" t="s">
        <v>7515</v>
      </c>
      <c r="Y247" t="s">
        <v>7515</v>
      </c>
      <c r="Z247" t="s">
        <v>7515</v>
      </c>
      <c r="AA247" t="s">
        <v>7515</v>
      </c>
      <c r="AB247" t="s">
        <v>7515</v>
      </c>
      <c r="AC247" t="s">
        <v>7515</v>
      </c>
      <c r="AD247" t="s">
        <v>7515</v>
      </c>
      <c r="AE247" t="s">
        <v>7515</v>
      </c>
      <c r="AF247" t="s">
        <v>7515</v>
      </c>
      <c r="AG247" t="s">
        <v>7516</v>
      </c>
      <c r="AH247" t="s">
        <v>7515</v>
      </c>
      <c r="AI247" t="s">
        <v>6796</v>
      </c>
      <c r="AQ247" t="s">
        <v>6985</v>
      </c>
      <c r="AR247" t="s">
        <v>6793</v>
      </c>
      <c r="AS247" t="s">
        <v>6793</v>
      </c>
      <c r="AT247">
        <v>0</v>
      </c>
      <c r="AU247">
        <v>20</v>
      </c>
      <c r="AV247" t="s">
        <v>6988</v>
      </c>
      <c r="AW247" t="s">
        <v>6794</v>
      </c>
      <c r="AX247" t="s">
        <v>6793</v>
      </c>
      <c r="AY247" t="s">
        <v>6813</v>
      </c>
      <c r="AZ247" t="s">
        <v>6</v>
      </c>
      <c r="BA247" t="s">
        <v>7553</v>
      </c>
      <c r="BC247" t="s">
        <v>6794</v>
      </c>
      <c r="BD247" t="s">
        <v>6794</v>
      </c>
      <c r="BE247" t="s">
        <v>6793</v>
      </c>
      <c r="BF247" t="s">
        <v>6793</v>
      </c>
      <c r="BG247" t="s">
        <v>6794</v>
      </c>
      <c r="BH247" t="s">
        <v>6794</v>
      </c>
      <c r="BI247" t="s">
        <v>6966</v>
      </c>
      <c r="BJ247" t="s">
        <v>6794</v>
      </c>
      <c r="BK247" t="s">
        <v>6793</v>
      </c>
      <c r="BL247" t="s">
        <v>6794</v>
      </c>
      <c r="BM247" t="s">
        <v>7024</v>
      </c>
      <c r="BN247" t="s">
        <v>7029</v>
      </c>
      <c r="BO247" t="s">
        <v>6794</v>
      </c>
      <c r="BQ247" t="s">
        <v>7547</v>
      </c>
      <c r="BR247" t="s">
        <v>6</v>
      </c>
      <c r="BS247" t="s">
        <v>7533</v>
      </c>
      <c r="BT247" t="s">
        <v>6</v>
      </c>
      <c r="BU247" t="s">
        <v>7559</v>
      </c>
      <c r="BV247" t="s">
        <v>7535</v>
      </c>
      <c r="BW247" t="s">
        <v>7515</v>
      </c>
      <c r="BX247" t="s">
        <v>7516</v>
      </c>
      <c r="BY247" t="s">
        <v>7515</v>
      </c>
      <c r="BZ247" t="s">
        <v>7515</v>
      </c>
      <c r="CA247" t="s">
        <v>7515</v>
      </c>
      <c r="CB247" t="s">
        <v>7515</v>
      </c>
      <c r="CC247" t="s">
        <v>7515</v>
      </c>
      <c r="CD247" t="s">
        <v>7515</v>
      </c>
      <c r="CE247" t="s">
        <v>7515</v>
      </c>
      <c r="CF247" t="s">
        <v>7515</v>
      </c>
      <c r="CG247" t="s">
        <v>7515</v>
      </c>
      <c r="CH247" t="s">
        <v>7515</v>
      </c>
      <c r="CI247" t="s">
        <v>6966</v>
      </c>
      <c r="CJ247" t="s">
        <v>6794</v>
      </c>
      <c r="CO247" t="s">
        <v>6793</v>
      </c>
      <c r="CP247" t="s">
        <v>6794</v>
      </c>
      <c r="CQ247" t="s">
        <v>6794</v>
      </c>
      <c r="CR247" t="s">
        <v>6794</v>
      </c>
      <c r="CS247" t="s">
        <v>6794</v>
      </c>
      <c r="CT247" t="s">
        <v>6794</v>
      </c>
      <c r="CU247" t="s">
        <v>6794</v>
      </c>
      <c r="CV247" t="s">
        <v>6793</v>
      </c>
      <c r="CW247" t="s">
        <v>6794</v>
      </c>
      <c r="CX247" t="s">
        <v>7520</v>
      </c>
      <c r="CY247" t="s">
        <v>7521</v>
      </c>
      <c r="CZ247" t="s">
        <v>7522</v>
      </c>
      <c r="DA247" t="s">
        <v>6793</v>
      </c>
      <c r="DB247">
        <v>3</v>
      </c>
      <c r="DC247">
        <v>3</v>
      </c>
      <c r="DD247">
        <v>5</v>
      </c>
      <c r="DE247" t="s">
        <v>6793</v>
      </c>
      <c r="DF247">
        <v>1</v>
      </c>
      <c r="DG247" t="s">
        <v>6</v>
      </c>
      <c r="DH247" t="s">
        <v>6</v>
      </c>
      <c r="DI247" t="s">
        <v>7557</v>
      </c>
      <c r="DJ247" t="s">
        <v>6</v>
      </c>
      <c r="DK247" t="s">
        <v>6</v>
      </c>
      <c r="EA247">
        <v>2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1</v>
      </c>
      <c r="EI247">
        <v>1</v>
      </c>
      <c r="EJ247" t="s">
        <v>6794</v>
      </c>
      <c r="EP247" t="s">
        <v>6794</v>
      </c>
      <c r="OI247" t="s">
        <v>7527</v>
      </c>
      <c r="OJ247" t="s">
        <v>7527</v>
      </c>
      <c r="OK247" t="s">
        <v>7527</v>
      </c>
      <c r="OL247" t="s">
        <v>7527</v>
      </c>
      <c r="OM247" t="s">
        <v>7528</v>
      </c>
      <c r="ON247" t="s">
        <v>7529</v>
      </c>
      <c r="OO247" t="s">
        <v>7528</v>
      </c>
      <c r="OP247">
        <v>3</v>
      </c>
      <c r="OQ247" t="s">
        <v>28</v>
      </c>
      <c r="OR247" t="s">
        <v>265</v>
      </c>
      <c r="OS247">
        <v>2007</v>
      </c>
      <c r="OT247">
        <v>8</v>
      </c>
      <c r="OU247">
        <v>1</v>
      </c>
      <c r="OV247">
        <v>8</v>
      </c>
      <c r="OW247">
        <v>1</v>
      </c>
      <c r="OX247">
        <v>0</v>
      </c>
      <c r="OY247">
        <v>35</v>
      </c>
      <c r="QE247" t="s">
        <v>7515</v>
      </c>
      <c r="QF247" t="s">
        <v>7515</v>
      </c>
      <c r="QG247" t="s">
        <v>7515</v>
      </c>
      <c r="QH247" t="s">
        <v>7516</v>
      </c>
      <c r="QI247" t="s">
        <v>7515</v>
      </c>
      <c r="QJ247" t="s">
        <v>7515</v>
      </c>
      <c r="QK247" t="s">
        <v>7515</v>
      </c>
      <c r="RP247">
        <f t="shared" si="6"/>
        <v>2</v>
      </c>
      <c r="RS247">
        <f t="shared" si="7"/>
        <v>3</v>
      </c>
    </row>
    <row r="248" spans="1:487" x14ac:dyDescent="0.3">
      <c r="A248">
        <v>70235</v>
      </c>
      <c r="B248">
        <v>593</v>
      </c>
      <c r="C248">
        <v>0</v>
      </c>
      <c r="D248">
        <v>5</v>
      </c>
      <c r="E248">
        <v>15</v>
      </c>
      <c r="F248">
        <v>105</v>
      </c>
      <c r="G248">
        <v>102</v>
      </c>
      <c r="H248">
        <v>4</v>
      </c>
      <c r="I248" t="s">
        <v>6793</v>
      </c>
      <c r="J248" t="s">
        <v>6793</v>
      </c>
      <c r="O248" t="s">
        <v>6793</v>
      </c>
      <c r="P248" t="s">
        <v>7515</v>
      </c>
      <c r="Q248" t="s">
        <v>7515</v>
      </c>
      <c r="R248" t="s">
        <v>7515</v>
      </c>
      <c r="S248" t="s">
        <v>7515</v>
      </c>
      <c r="T248" t="s">
        <v>7515</v>
      </c>
      <c r="U248" t="s">
        <v>7515</v>
      </c>
      <c r="V248" t="s">
        <v>7515</v>
      </c>
      <c r="W248" t="s">
        <v>7515</v>
      </c>
      <c r="X248" t="s">
        <v>7515</v>
      </c>
      <c r="Y248" t="s">
        <v>7515</v>
      </c>
      <c r="Z248" t="s">
        <v>7515</v>
      </c>
      <c r="AA248" t="s">
        <v>7515</v>
      </c>
      <c r="AB248" t="s">
        <v>7515</v>
      </c>
      <c r="AC248" t="s">
        <v>7515</v>
      </c>
      <c r="AD248" t="s">
        <v>7515</v>
      </c>
      <c r="AE248" t="s">
        <v>7515</v>
      </c>
      <c r="AF248" t="s">
        <v>7515</v>
      </c>
      <c r="AG248" t="s">
        <v>7516</v>
      </c>
      <c r="AH248" t="s">
        <v>7515</v>
      </c>
      <c r="AI248" t="s">
        <v>7517</v>
      </c>
      <c r="AL248">
        <v>0</v>
      </c>
      <c r="AM248">
        <v>1</v>
      </c>
      <c r="AN248" t="s">
        <v>6845</v>
      </c>
      <c r="AQ248" t="s">
        <v>6993</v>
      </c>
      <c r="AR248" t="s">
        <v>6794</v>
      </c>
      <c r="AS248" t="s">
        <v>6794</v>
      </c>
      <c r="AT248" t="s">
        <v>6</v>
      </c>
      <c r="AU248" t="s">
        <v>6</v>
      </c>
      <c r="AV248" t="s">
        <v>7568</v>
      </c>
      <c r="AW248" t="s">
        <v>6966</v>
      </c>
      <c r="AX248" t="s">
        <v>6793</v>
      </c>
      <c r="AY248" t="s">
        <v>6813</v>
      </c>
      <c r="AZ248" t="s">
        <v>7531</v>
      </c>
      <c r="BA248" t="s">
        <v>7518</v>
      </c>
      <c r="BC248" t="s">
        <v>6793</v>
      </c>
      <c r="BD248" t="s">
        <v>6794</v>
      </c>
      <c r="BE248" t="s">
        <v>6793</v>
      </c>
      <c r="BF248" t="s">
        <v>6794</v>
      </c>
      <c r="BH248" t="s">
        <v>6794</v>
      </c>
      <c r="BI248" t="s">
        <v>6794</v>
      </c>
      <c r="BJ248" t="s">
        <v>6793</v>
      </c>
      <c r="BK248" t="s">
        <v>6794</v>
      </c>
      <c r="BL248" t="s">
        <v>6794</v>
      </c>
      <c r="BM248" t="s">
        <v>7030</v>
      </c>
      <c r="BN248" t="s">
        <v>7029</v>
      </c>
      <c r="BO248" t="s">
        <v>6794</v>
      </c>
      <c r="BQ248">
        <v>40</v>
      </c>
      <c r="BR248" t="s">
        <v>6</v>
      </c>
      <c r="BS248" t="s">
        <v>7519</v>
      </c>
      <c r="BT248" t="s">
        <v>6</v>
      </c>
      <c r="BU248" t="s">
        <v>7559</v>
      </c>
      <c r="BV248" t="s">
        <v>7543</v>
      </c>
      <c r="BW248" t="s">
        <v>7515</v>
      </c>
      <c r="BX248" t="s">
        <v>7515</v>
      </c>
      <c r="BY248" t="s">
        <v>7515</v>
      </c>
      <c r="BZ248" t="s">
        <v>7515</v>
      </c>
      <c r="CA248" t="s">
        <v>7515</v>
      </c>
      <c r="CB248" t="s">
        <v>7515</v>
      </c>
      <c r="CC248" t="s">
        <v>7515</v>
      </c>
      <c r="CD248" t="s">
        <v>7516</v>
      </c>
      <c r="CE248" t="s">
        <v>7515</v>
      </c>
      <c r="CF248" t="s">
        <v>7515</v>
      </c>
      <c r="CG248" t="s">
        <v>7515</v>
      </c>
      <c r="CH248" t="s">
        <v>7515</v>
      </c>
      <c r="CI248" t="s">
        <v>6793</v>
      </c>
      <c r="CJ248" t="s">
        <v>6794</v>
      </c>
      <c r="CO248" t="s">
        <v>6793</v>
      </c>
      <c r="CP248" t="s">
        <v>6793</v>
      </c>
      <c r="CQ248" t="s">
        <v>6794</v>
      </c>
      <c r="CR248" t="s">
        <v>6793</v>
      </c>
      <c r="CS248" t="s">
        <v>6794</v>
      </c>
      <c r="CT248" t="s">
        <v>6793</v>
      </c>
      <c r="CU248" t="s">
        <v>6794</v>
      </c>
      <c r="CV248" t="s">
        <v>6793</v>
      </c>
      <c r="CW248" t="s">
        <v>6794</v>
      </c>
      <c r="CX248" t="s">
        <v>7545</v>
      </c>
      <c r="CY248" t="s">
        <v>7521</v>
      </c>
      <c r="CZ248" t="s">
        <v>6966</v>
      </c>
      <c r="DA248" t="s">
        <v>6793</v>
      </c>
      <c r="DB248">
        <v>1</v>
      </c>
      <c r="DC248">
        <v>3</v>
      </c>
      <c r="DD248">
        <v>2</v>
      </c>
      <c r="DE248" t="s">
        <v>6794</v>
      </c>
      <c r="EA248">
        <v>4</v>
      </c>
      <c r="EC248">
        <v>1</v>
      </c>
      <c r="ED248">
        <v>1</v>
      </c>
      <c r="EE248">
        <v>0</v>
      </c>
      <c r="EF248">
        <v>1</v>
      </c>
      <c r="EG248">
        <v>1</v>
      </c>
      <c r="EH248">
        <v>0</v>
      </c>
      <c r="EI248">
        <v>0</v>
      </c>
      <c r="EJ248" t="s">
        <v>6794</v>
      </c>
      <c r="EP248" t="s">
        <v>6793</v>
      </c>
      <c r="EY248" t="s">
        <v>7538</v>
      </c>
      <c r="EZ248" t="s">
        <v>6</v>
      </c>
      <c r="FA248" t="s">
        <v>6</v>
      </c>
      <c r="FB248" t="s">
        <v>7552</v>
      </c>
      <c r="FE248" t="s">
        <v>6794</v>
      </c>
      <c r="FF248" t="s">
        <v>6793</v>
      </c>
      <c r="NW248" t="s">
        <v>31</v>
      </c>
      <c r="NX248" t="s">
        <v>7515</v>
      </c>
      <c r="NY248" t="s">
        <v>7515</v>
      </c>
      <c r="NZ248" t="s">
        <v>7515</v>
      </c>
      <c r="OA248" t="s">
        <v>7515</v>
      </c>
      <c r="OB248" t="s">
        <v>7515</v>
      </c>
      <c r="OC248" t="s">
        <v>7515</v>
      </c>
      <c r="OD248" t="s">
        <v>7515</v>
      </c>
      <c r="OE248" t="s">
        <v>7515</v>
      </c>
      <c r="OF248" t="s">
        <v>7515</v>
      </c>
      <c r="OG248" t="s">
        <v>7515</v>
      </c>
      <c r="OH248" t="s">
        <v>7516</v>
      </c>
      <c r="OI248" t="s">
        <v>31</v>
      </c>
      <c r="OJ248" t="s">
        <v>31</v>
      </c>
      <c r="OK248" t="s">
        <v>31</v>
      </c>
      <c r="OL248" t="s">
        <v>31</v>
      </c>
      <c r="OM248" t="s">
        <v>7528</v>
      </c>
      <c r="ON248" t="s">
        <v>7529</v>
      </c>
      <c r="OO248" t="s">
        <v>7528</v>
      </c>
      <c r="OP248">
        <v>3</v>
      </c>
      <c r="OQ248" t="s">
        <v>28</v>
      </c>
      <c r="OR248" t="s">
        <v>7549</v>
      </c>
      <c r="OS248">
        <v>2006</v>
      </c>
      <c r="OT248">
        <v>6</v>
      </c>
      <c r="OU248">
        <v>1</v>
      </c>
      <c r="OV248">
        <v>6</v>
      </c>
      <c r="OW248">
        <v>0</v>
      </c>
      <c r="OX248">
        <v>1</v>
      </c>
      <c r="OY248">
        <v>35</v>
      </c>
      <c r="OZ248" t="s">
        <v>7515</v>
      </c>
      <c r="PA248" t="s">
        <v>7515</v>
      </c>
      <c r="PB248" t="s">
        <v>7516</v>
      </c>
      <c r="PC248" t="s">
        <v>7515</v>
      </c>
      <c r="PD248" t="s">
        <v>7515</v>
      </c>
      <c r="PE248" t="s">
        <v>7515</v>
      </c>
      <c r="PF248" t="s">
        <v>7515</v>
      </c>
      <c r="PG248" t="s">
        <v>7515</v>
      </c>
      <c r="PH248" t="s">
        <v>7515</v>
      </c>
      <c r="PI248" t="s">
        <v>7515</v>
      </c>
      <c r="PJ248" t="s">
        <v>7515</v>
      </c>
      <c r="PK248" t="s">
        <v>7515</v>
      </c>
      <c r="PL248" t="s">
        <v>7515</v>
      </c>
      <c r="PM248" t="s">
        <v>7515</v>
      </c>
      <c r="PN248" t="s">
        <v>7515</v>
      </c>
      <c r="PO248" t="s">
        <v>7515</v>
      </c>
      <c r="PP248" t="s">
        <v>7515</v>
      </c>
      <c r="PQ248" t="s">
        <v>7515</v>
      </c>
      <c r="PR248" t="s">
        <v>7515</v>
      </c>
      <c r="PS248" t="s">
        <v>7515</v>
      </c>
      <c r="PT248" t="s">
        <v>7515</v>
      </c>
      <c r="PU248" t="s">
        <v>7515</v>
      </c>
      <c r="PV248" t="s">
        <v>7515</v>
      </c>
      <c r="PW248" t="s">
        <v>7515</v>
      </c>
      <c r="PX248" t="s">
        <v>7515</v>
      </c>
      <c r="PY248" t="s">
        <v>7515</v>
      </c>
      <c r="PZ248" t="s">
        <v>7515</v>
      </c>
      <c r="QA248" t="s">
        <v>7515</v>
      </c>
      <c r="QB248" t="s">
        <v>7515</v>
      </c>
      <c r="QC248" t="s">
        <v>7515</v>
      </c>
      <c r="QE248">
        <v>-5</v>
      </c>
      <c r="QF248">
        <v>-5</v>
      </c>
      <c r="QG248">
        <v>-5</v>
      </c>
      <c r="QH248">
        <v>-5</v>
      </c>
      <c r="QI248">
        <v>-5</v>
      </c>
      <c r="QJ248">
        <v>-5</v>
      </c>
      <c r="QK248">
        <v>-5</v>
      </c>
      <c r="QM248" t="s">
        <v>7530</v>
      </c>
      <c r="RP248">
        <f t="shared" si="6"/>
        <v>-1</v>
      </c>
      <c r="RS248">
        <f t="shared" si="7"/>
        <v>9</v>
      </c>
    </row>
    <row r="249" spans="1:487" x14ac:dyDescent="0.3">
      <c r="A249">
        <v>70236</v>
      </c>
      <c r="B249">
        <v>594</v>
      </c>
      <c r="C249">
        <v>0</v>
      </c>
      <c r="D249">
        <v>5</v>
      </c>
      <c r="E249">
        <v>14</v>
      </c>
      <c r="F249">
        <v>110</v>
      </c>
      <c r="G249">
        <v>102</v>
      </c>
      <c r="H249">
        <v>4</v>
      </c>
      <c r="I249" t="s">
        <v>6793</v>
      </c>
      <c r="J249" t="s">
        <v>6793</v>
      </c>
      <c r="O249" t="s">
        <v>6793</v>
      </c>
      <c r="P249" t="s">
        <v>7515</v>
      </c>
      <c r="Q249" t="s">
        <v>7516</v>
      </c>
      <c r="R249" t="s">
        <v>7515</v>
      </c>
      <c r="S249" t="s">
        <v>7515</v>
      </c>
      <c r="T249" t="s">
        <v>7515</v>
      </c>
      <c r="U249" t="s">
        <v>7515</v>
      </c>
      <c r="V249" t="s">
        <v>7515</v>
      </c>
      <c r="W249" t="s">
        <v>7515</v>
      </c>
      <c r="X249" t="s">
        <v>7515</v>
      </c>
      <c r="Y249" t="s">
        <v>7515</v>
      </c>
      <c r="Z249" t="s">
        <v>7515</v>
      </c>
      <c r="AA249" t="s">
        <v>7515</v>
      </c>
      <c r="AB249" t="s">
        <v>7515</v>
      </c>
      <c r="AC249" t="s">
        <v>7515</v>
      </c>
      <c r="AD249" t="s">
        <v>7515</v>
      </c>
      <c r="AE249" t="s">
        <v>7516</v>
      </c>
      <c r="AF249" t="s">
        <v>7515</v>
      </c>
      <c r="AG249" t="s">
        <v>7515</v>
      </c>
      <c r="AH249" t="s">
        <v>7515</v>
      </c>
      <c r="AI249" t="s">
        <v>7517</v>
      </c>
      <c r="AL249">
        <v>0</v>
      </c>
      <c r="AM249">
        <v>9</v>
      </c>
      <c r="AN249" t="s">
        <v>6845</v>
      </c>
      <c r="AQ249" t="s">
        <v>6993</v>
      </c>
      <c r="AR249" t="s">
        <v>6794</v>
      </c>
      <c r="AS249" t="s">
        <v>6794</v>
      </c>
      <c r="AT249">
        <v>0</v>
      </c>
      <c r="AU249">
        <v>10</v>
      </c>
      <c r="AV249" t="s">
        <v>7568</v>
      </c>
      <c r="AW249" t="s">
        <v>6794</v>
      </c>
      <c r="AX249" t="s">
        <v>6793</v>
      </c>
      <c r="AY249" t="s">
        <v>6813</v>
      </c>
      <c r="AZ249" t="s">
        <v>7531</v>
      </c>
      <c r="BA249" t="s">
        <v>7612</v>
      </c>
      <c r="BC249" t="s">
        <v>6794</v>
      </c>
      <c r="BD249" t="s">
        <v>6794</v>
      </c>
      <c r="BE249" t="s">
        <v>6794</v>
      </c>
      <c r="BF249" t="s">
        <v>6793</v>
      </c>
      <c r="BH249" t="s">
        <v>6794</v>
      </c>
      <c r="BI249" t="s">
        <v>6794</v>
      </c>
      <c r="BJ249" t="s">
        <v>6794</v>
      </c>
      <c r="BK249" t="s">
        <v>6794</v>
      </c>
      <c r="BL249" t="s">
        <v>6794</v>
      </c>
      <c r="BM249" t="s">
        <v>7021</v>
      </c>
      <c r="BN249" t="s">
        <v>6</v>
      </c>
      <c r="BO249" t="s">
        <v>6794</v>
      </c>
      <c r="BQ249">
        <v>0</v>
      </c>
      <c r="BR249" t="s">
        <v>6</v>
      </c>
      <c r="BS249" t="s">
        <v>7519</v>
      </c>
      <c r="BT249" t="s">
        <v>6</v>
      </c>
      <c r="BU249" t="s">
        <v>7559</v>
      </c>
      <c r="BV249" t="s">
        <v>7535</v>
      </c>
      <c r="BW249" t="s">
        <v>7515</v>
      </c>
      <c r="BX249" t="s">
        <v>7516</v>
      </c>
      <c r="BY249" t="s">
        <v>7515</v>
      </c>
      <c r="BZ249" t="s">
        <v>7515</v>
      </c>
      <c r="CA249" t="s">
        <v>7515</v>
      </c>
      <c r="CB249" t="s">
        <v>7515</v>
      </c>
      <c r="CC249" t="s">
        <v>7515</v>
      </c>
      <c r="CD249" t="s">
        <v>7515</v>
      </c>
      <c r="CE249" t="s">
        <v>7515</v>
      </c>
      <c r="CF249" t="s">
        <v>7515</v>
      </c>
      <c r="CG249" t="s">
        <v>7515</v>
      </c>
      <c r="CH249" t="s">
        <v>7515</v>
      </c>
      <c r="CI249" t="s">
        <v>6793</v>
      </c>
      <c r="CJ249" t="s">
        <v>6794</v>
      </c>
      <c r="CO249" t="s">
        <v>6793</v>
      </c>
      <c r="CP249" t="s">
        <v>6793</v>
      </c>
      <c r="CQ249" t="s">
        <v>6794</v>
      </c>
      <c r="CR249" t="s">
        <v>6793</v>
      </c>
      <c r="CS249" t="s">
        <v>6793</v>
      </c>
      <c r="CT249" t="s">
        <v>6793</v>
      </c>
      <c r="CU249" t="s">
        <v>6794</v>
      </c>
      <c r="CV249" t="s">
        <v>6793</v>
      </c>
      <c r="CW249" t="s">
        <v>6794</v>
      </c>
      <c r="CX249" t="s">
        <v>7520</v>
      </c>
      <c r="CY249" t="s">
        <v>7607</v>
      </c>
      <c r="CZ249" t="s">
        <v>7587</v>
      </c>
      <c r="DA249" t="s">
        <v>6793</v>
      </c>
      <c r="DB249">
        <v>2</v>
      </c>
      <c r="DC249">
        <v>2</v>
      </c>
      <c r="DD249">
        <v>3</v>
      </c>
      <c r="DE249" t="s">
        <v>6793</v>
      </c>
      <c r="DF249">
        <v>3</v>
      </c>
      <c r="DG249" t="s">
        <v>6</v>
      </c>
      <c r="DH249" t="s">
        <v>6</v>
      </c>
      <c r="DI249" t="s">
        <v>7557</v>
      </c>
      <c r="DJ249" t="s">
        <v>6</v>
      </c>
      <c r="DK249" t="s">
        <v>6</v>
      </c>
      <c r="DL249" t="s">
        <v>7556</v>
      </c>
      <c r="DM249">
        <v>2008</v>
      </c>
      <c r="DN249" t="s">
        <v>7557</v>
      </c>
      <c r="DO249" t="s">
        <v>7558</v>
      </c>
      <c r="DP249">
        <v>2008</v>
      </c>
      <c r="DQ249" t="s">
        <v>7556</v>
      </c>
      <c r="DR249">
        <v>2008</v>
      </c>
      <c r="DS249" t="s">
        <v>7557</v>
      </c>
      <c r="DT249" t="s">
        <v>7558</v>
      </c>
      <c r="DU249">
        <v>2008</v>
      </c>
      <c r="EA249">
        <v>2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2</v>
      </c>
      <c r="EJ249" t="s">
        <v>6794</v>
      </c>
      <c r="EP249" t="s">
        <v>6794</v>
      </c>
      <c r="OI249" t="s">
        <v>7527</v>
      </c>
      <c r="OJ249" t="s">
        <v>7527</v>
      </c>
      <c r="OK249" t="s">
        <v>7527</v>
      </c>
      <c r="OL249" t="s">
        <v>7527</v>
      </c>
      <c r="OM249" t="s">
        <v>7528</v>
      </c>
      <c r="ON249" t="s">
        <v>7539</v>
      </c>
      <c r="OO249" t="s">
        <v>7528</v>
      </c>
      <c r="OP249">
        <v>2</v>
      </c>
      <c r="OQ249" t="s">
        <v>28</v>
      </c>
      <c r="OR249" t="s">
        <v>7549</v>
      </c>
      <c r="OS249">
        <v>2006</v>
      </c>
      <c r="OT249">
        <v>4</v>
      </c>
      <c r="OU249">
        <v>1</v>
      </c>
      <c r="OV249">
        <v>4</v>
      </c>
      <c r="OW249">
        <v>0</v>
      </c>
      <c r="OX249">
        <v>1</v>
      </c>
      <c r="OY249">
        <v>35</v>
      </c>
      <c r="QE249" t="s">
        <v>7516</v>
      </c>
      <c r="QF249" t="s">
        <v>7515</v>
      </c>
      <c r="QG249" t="s">
        <v>7515</v>
      </c>
      <c r="QH249" t="s">
        <v>7515</v>
      </c>
      <c r="QI249" t="s">
        <v>7515</v>
      </c>
      <c r="QJ249" t="s">
        <v>7515</v>
      </c>
      <c r="QK249" t="s">
        <v>7515</v>
      </c>
      <c r="RP249">
        <f t="shared" si="6"/>
        <v>4</v>
      </c>
      <c r="RS249">
        <f t="shared" si="7"/>
        <v>1</v>
      </c>
    </row>
    <row r="250" spans="1:487" x14ac:dyDescent="0.3">
      <c r="A250">
        <v>70237</v>
      </c>
      <c r="B250">
        <v>596</v>
      </c>
      <c r="C250">
        <v>0</v>
      </c>
      <c r="D250">
        <v>5</v>
      </c>
      <c r="E250">
        <v>8</v>
      </c>
      <c r="F250">
        <v>85</v>
      </c>
      <c r="G250">
        <v>102</v>
      </c>
      <c r="H250">
        <v>9</v>
      </c>
      <c r="I250" t="s">
        <v>6793</v>
      </c>
      <c r="J250" t="s">
        <v>6793</v>
      </c>
      <c r="O250" t="s">
        <v>6793</v>
      </c>
      <c r="P250" t="s">
        <v>7515</v>
      </c>
      <c r="Q250" t="s">
        <v>7515</v>
      </c>
      <c r="R250" t="s">
        <v>7515</v>
      </c>
      <c r="S250" t="s">
        <v>7515</v>
      </c>
      <c r="T250" t="s">
        <v>7515</v>
      </c>
      <c r="U250" t="s">
        <v>7515</v>
      </c>
      <c r="V250" t="s">
        <v>7515</v>
      </c>
      <c r="W250" t="s">
        <v>7515</v>
      </c>
      <c r="X250" t="s">
        <v>7515</v>
      </c>
      <c r="Y250" t="s">
        <v>7515</v>
      </c>
      <c r="Z250" t="s">
        <v>7516</v>
      </c>
      <c r="AA250" t="s">
        <v>7515</v>
      </c>
      <c r="AB250" t="s">
        <v>7515</v>
      </c>
      <c r="AC250" t="s">
        <v>7515</v>
      </c>
      <c r="AD250" t="s">
        <v>7515</v>
      </c>
      <c r="AE250" t="s">
        <v>7515</v>
      </c>
      <c r="AF250" t="s">
        <v>7515</v>
      </c>
      <c r="AG250" t="s">
        <v>7515</v>
      </c>
      <c r="AH250" t="s">
        <v>7515</v>
      </c>
      <c r="AI250" t="s">
        <v>6796</v>
      </c>
      <c r="AQ250" t="s">
        <v>6985</v>
      </c>
      <c r="AR250" t="s">
        <v>6793</v>
      </c>
      <c r="AS250" t="s">
        <v>6794</v>
      </c>
      <c r="AT250">
        <v>0</v>
      </c>
      <c r="AU250">
        <v>20</v>
      </c>
      <c r="AV250" t="s">
        <v>6988</v>
      </c>
      <c r="AW250" t="s">
        <v>6793</v>
      </c>
      <c r="AX250" t="s">
        <v>6793</v>
      </c>
      <c r="AY250" t="s">
        <v>6813</v>
      </c>
      <c r="AZ250" t="s">
        <v>7531</v>
      </c>
      <c r="BA250" t="s">
        <v>7518</v>
      </c>
      <c r="BC250" t="s">
        <v>6794</v>
      </c>
      <c r="BD250" t="s">
        <v>6794</v>
      </c>
      <c r="BE250" t="s">
        <v>6794</v>
      </c>
      <c r="BF250" t="s">
        <v>6793</v>
      </c>
      <c r="BG250" t="s">
        <v>6793</v>
      </c>
      <c r="BH250" t="s">
        <v>6794</v>
      </c>
      <c r="BI250" t="s">
        <v>6794</v>
      </c>
      <c r="BJ250" t="s">
        <v>6793</v>
      </c>
      <c r="BK250" t="s">
        <v>6794</v>
      </c>
      <c r="BL250" t="s">
        <v>6794</v>
      </c>
      <c r="BM250" t="s">
        <v>7024</v>
      </c>
      <c r="BN250" t="s">
        <v>7026</v>
      </c>
      <c r="BO250" t="s">
        <v>6794</v>
      </c>
      <c r="BQ250">
        <v>20</v>
      </c>
      <c r="BR250">
        <v>15</v>
      </c>
      <c r="BS250" t="s">
        <v>7519</v>
      </c>
      <c r="BT250" t="s">
        <v>6</v>
      </c>
      <c r="BU250" t="s">
        <v>7559</v>
      </c>
      <c r="BV250" t="s">
        <v>7569</v>
      </c>
      <c r="BW250" t="s">
        <v>7515</v>
      </c>
      <c r="BX250" t="s">
        <v>7516</v>
      </c>
      <c r="BY250" t="s">
        <v>7515</v>
      </c>
      <c r="BZ250" t="s">
        <v>7515</v>
      </c>
      <c r="CA250" t="s">
        <v>7515</v>
      </c>
      <c r="CB250" t="s">
        <v>7515</v>
      </c>
      <c r="CC250" t="s">
        <v>7515</v>
      </c>
      <c r="CD250" t="s">
        <v>7515</v>
      </c>
      <c r="CE250" t="s">
        <v>7515</v>
      </c>
      <c r="CF250" t="s">
        <v>7515</v>
      </c>
      <c r="CG250" t="s">
        <v>7515</v>
      </c>
      <c r="CH250" t="s">
        <v>7515</v>
      </c>
      <c r="CI250" t="s">
        <v>6793</v>
      </c>
      <c r="CJ250" t="s">
        <v>6794</v>
      </c>
      <c r="CO250" t="s">
        <v>6793</v>
      </c>
      <c r="CP250" t="s">
        <v>6793</v>
      </c>
      <c r="CQ250" t="s">
        <v>6794</v>
      </c>
      <c r="CR250" t="s">
        <v>6794</v>
      </c>
      <c r="CS250" t="s">
        <v>6794</v>
      </c>
      <c r="CT250" t="s">
        <v>6794</v>
      </c>
      <c r="CU250" t="s">
        <v>6794</v>
      </c>
      <c r="CV250" t="s">
        <v>6793</v>
      </c>
      <c r="CW250" t="s">
        <v>6793</v>
      </c>
      <c r="CX250" t="s">
        <v>7545</v>
      </c>
      <c r="CY250" t="s">
        <v>7521</v>
      </c>
      <c r="CZ250" t="s">
        <v>7587</v>
      </c>
      <c r="DA250" t="s">
        <v>6793</v>
      </c>
      <c r="DB250">
        <v>2</v>
      </c>
      <c r="DC250">
        <v>3</v>
      </c>
      <c r="DD250">
        <v>4</v>
      </c>
      <c r="DE250" t="s">
        <v>6794</v>
      </c>
      <c r="EA250">
        <v>4</v>
      </c>
      <c r="EC250">
        <v>2</v>
      </c>
      <c r="ED250">
        <v>0</v>
      </c>
      <c r="EE250">
        <v>2</v>
      </c>
      <c r="EF250">
        <v>0</v>
      </c>
      <c r="EG250">
        <v>0</v>
      </c>
      <c r="EH250">
        <v>0</v>
      </c>
      <c r="EI250">
        <v>0</v>
      </c>
      <c r="EJ250" t="s">
        <v>6794</v>
      </c>
      <c r="EP250" t="s">
        <v>6794</v>
      </c>
      <c r="OI250" t="s">
        <v>7526</v>
      </c>
      <c r="OJ250" t="s">
        <v>7526</v>
      </c>
      <c r="OK250" t="s">
        <v>7526</v>
      </c>
      <c r="OL250" t="s">
        <v>7526</v>
      </c>
      <c r="OM250" t="s">
        <v>7528</v>
      </c>
      <c r="ON250" t="s">
        <v>7539</v>
      </c>
      <c r="OO250" t="s">
        <v>7528</v>
      </c>
      <c r="OP250">
        <v>3</v>
      </c>
      <c r="OQ250" t="s">
        <v>28</v>
      </c>
      <c r="OR250" t="s">
        <v>212</v>
      </c>
      <c r="OS250">
        <v>2007</v>
      </c>
      <c r="OT250">
        <v>11</v>
      </c>
      <c r="OU250">
        <v>1</v>
      </c>
      <c r="OV250">
        <v>11</v>
      </c>
      <c r="OW250">
        <v>1</v>
      </c>
      <c r="OX250">
        <v>0</v>
      </c>
      <c r="OY250">
        <v>35</v>
      </c>
      <c r="QE250" t="s">
        <v>7515</v>
      </c>
      <c r="QF250" t="s">
        <v>7515</v>
      </c>
      <c r="QG250" t="s">
        <v>7515</v>
      </c>
      <c r="QH250" t="s">
        <v>7515</v>
      </c>
      <c r="QI250" t="s">
        <v>7515</v>
      </c>
      <c r="QJ250" t="s">
        <v>7515</v>
      </c>
      <c r="QK250" t="s">
        <v>7516</v>
      </c>
      <c r="RP250">
        <f t="shared" si="6"/>
        <v>2</v>
      </c>
      <c r="RS250">
        <f t="shared" si="7"/>
        <v>3</v>
      </c>
    </row>
    <row r="251" spans="1:487" x14ac:dyDescent="0.3">
      <c r="A251">
        <v>70238</v>
      </c>
      <c r="B251">
        <v>597</v>
      </c>
      <c r="C251">
        <v>0</v>
      </c>
      <c r="D251">
        <v>5</v>
      </c>
      <c r="E251">
        <v>18</v>
      </c>
      <c r="F251">
        <v>97</v>
      </c>
      <c r="G251">
        <v>102</v>
      </c>
      <c r="H251">
        <v>3</v>
      </c>
      <c r="I251" t="s">
        <v>6793</v>
      </c>
      <c r="J251" t="s">
        <v>6793</v>
      </c>
      <c r="O251" t="s">
        <v>6793</v>
      </c>
      <c r="P251" t="s">
        <v>7515</v>
      </c>
      <c r="Q251" t="s">
        <v>7515</v>
      </c>
      <c r="R251" t="s">
        <v>7515</v>
      </c>
      <c r="S251" t="s">
        <v>7515</v>
      </c>
      <c r="T251" t="s">
        <v>7515</v>
      </c>
      <c r="U251" t="s">
        <v>7515</v>
      </c>
      <c r="V251" t="s">
        <v>7515</v>
      </c>
      <c r="W251" t="s">
        <v>7515</v>
      </c>
      <c r="X251" t="s">
        <v>7515</v>
      </c>
      <c r="Y251" t="s">
        <v>7515</v>
      </c>
      <c r="Z251" t="s">
        <v>7516</v>
      </c>
      <c r="AA251" t="s">
        <v>7515</v>
      </c>
      <c r="AB251" t="s">
        <v>7515</v>
      </c>
      <c r="AC251" t="s">
        <v>7515</v>
      </c>
      <c r="AD251" t="s">
        <v>7515</v>
      </c>
      <c r="AE251" t="s">
        <v>7515</v>
      </c>
      <c r="AF251" t="s">
        <v>7515</v>
      </c>
      <c r="AG251" t="s">
        <v>7515</v>
      </c>
      <c r="AH251" t="s">
        <v>7515</v>
      </c>
      <c r="AJ251">
        <v>1</v>
      </c>
      <c r="AK251">
        <v>1</v>
      </c>
      <c r="AL251" t="s">
        <v>7547</v>
      </c>
      <c r="AM251" t="s">
        <v>7547</v>
      </c>
      <c r="AN251" t="s">
        <v>6845</v>
      </c>
      <c r="AQ251" t="s">
        <v>6993</v>
      </c>
      <c r="AR251" t="s">
        <v>6794</v>
      </c>
      <c r="AS251" t="s">
        <v>6794</v>
      </c>
      <c r="AT251" t="s">
        <v>6</v>
      </c>
      <c r="AU251" t="s">
        <v>6</v>
      </c>
      <c r="AV251" t="s">
        <v>6988</v>
      </c>
      <c r="AW251" t="s">
        <v>6793</v>
      </c>
      <c r="AX251" t="s">
        <v>6794</v>
      </c>
      <c r="AY251" t="s">
        <v>6813</v>
      </c>
      <c r="AZ251" t="s">
        <v>7531</v>
      </c>
      <c r="BA251" t="s">
        <v>6991</v>
      </c>
      <c r="BC251" t="s">
        <v>6794</v>
      </c>
      <c r="BD251" t="s">
        <v>6794</v>
      </c>
      <c r="BE251" t="s">
        <v>6794</v>
      </c>
      <c r="BF251" t="s">
        <v>6793</v>
      </c>
      <c r="BG251" t="s">
        <v>6793</v>
      </c>
      <c r="BH251" t="s">
        <v>6794</v>
      </c>
      <c r="BI251" t="s">
        <v>6794</v>
      </c>
      <c r="BJ251" t="s">
        <v>6793</v>
      </c>
      <c r="BK251" t="s">
        <v>6794</v>
      </c>
      <c r="BL251" t="s">
        <v>6794</v>
      </c>
      <c r="BM251" t="s">
        <v>7024</v>
      </c>
      <c r="BN251" t="s">
        <v>7022</v>
      </c>
      <c r="BO251" t="s">
        <v>6794</v>
      </c>
      <c r="BQ251" t="s">
        <v>7547</v>
      </c>
      <c r="BR251">
        <v>10</v>
      </c>
      <c r="BS251" t="s">
        <v>7533</v>
      </c>
      <c r="BT251" t="s">
        <v>6</v>
      </c>
      <c r="BU251" t="s">
        <v>7559</v>
      </c>
      <c r="BV251" t="s">
        <v>7535</v>
      </c>
      <c r="BW251" t="s">
        <v>7516</v>
      </c>
      <c r="BX251" t="s">
        <v>7515</v>
      </c>
      <c r="BY251" t="s">
        <v>7515</v>
      </c>
      <c r="BZ251" t="s">
        <v>7515</v>
      </c>
      <c r="CA251" t="s">
        <v>7515</v>
      </c>
      <c r="CB251" t="s">
        <v>7515</v>
      </c>
      <c r="CC251" t="s">
        <v>7515</v>
      </c>
      <c r="CD251" t="s">
        <v>7515</v>
      </c>
      <c r="CE251" t="s">
        <v>7515</v>
      </c>
      <c r="CF251" t="s">
        <v>7515</v>
      </c>
      <c r="CG251" t="s">
        <v>7515</v>
      </c>
      <c r="CH251" t="s">
        <v>7515</v>
      </c>
      <c r="CI251" t="s">
        <v>6793</v>
      </c>
      <c r="CJ251" t="s">
        <v>6794</v>
      </c>
      <c r="CO251" t="s">
        <v>6793</v>
      </c>
      <c r="CP251" t="s">
        <v>6793</v>
      </c>
      <c r="CQ251" t="s">
        <v>6794</v>
      </c>
      <c r="CR251" t="s">
        <v>6794</v>
      </c>
      <c r="CS251" t="s">
        <v>6794</v>
      </c>
      <c r="CT251" t="s">
        <v>6794</v>
      </c>
      <c r="CU251" t="s">
        <v>6794</v>
      </c>
      <c r="CV251" t="s">
        <v>6794</v>
      </c>
      <c r="CW251" t="s">
        <v>6794</v>
      </c>
      <c r="CX251" t="s">
        <v>7520</v>
      </c>
      <c r="CY251" t="s">
        <v>7521</v>
      </c>
      <c r="CZ251" t="s">
        <v>6966</v>
      </c>
      <c r="DA251" t="s">
        <v>6793</v>
      </c>
      <c r="DB251">
        <v>2</v>
      </c>
      <c r="DC251">
        <v>4</v>
      </c>
      <c r="DD251">
        <v>4</v>
      </c>
      <c r="DE251" t="s">
        <v>6794</v>
      </c>
      <c r="EA251">
        <v>6</v>
      </c>
      <c r="EC251">
        <v>4</v>
      </c>
      <c r="ED251">
        <v>0</v>
      </c>
      <c r="EE251">
        <v>0</v>
      </c>
      <c r="EF251">
        <v>2</v>
      </c>
      <c r="EG251">
        <v>0</v>
      </c>
      <c r="EH251">
        <v>0</v>
      </c>
      <c r="EI251">
        <v>0</v>
      </c>
      <c r="EJ251" t="s">
        <v>6794</v>
      </c>
      <c r="EP251" t="s">
        <v>6793</v>
      </c>
      <c r="IA251" t="s">
        <v>7524</v>
      </c>
      <c r="IB251" t="s">
        <v>6</v>
      </c>
      <c r="IC251" t="s">
        <v>6</v>
      </c>
      <c r="ID251" t="s">
        <v>7578</v>
      </c>
      <c r="IG251" t="s">
        <v>6794</v>
      </c>
      <c r="IH251" t="s">
        <v>6793</v>
      </c>
      <c r="OI251" t="s">
        <v>6</v>
      </c>
      <c r="OJ251" t="s">
        <v>6</v>
      </c>
      <c r="OK251" t="s">
        <v>7527</v>
      </c>
      <c r="OL251" t="s">
        <v>7527</v>
      </c>
      <c r="OM251" t="s">
        <v>7528</v>
      </c>
      <c r="ON251" t="s">
        <v>7529</v>
      </c>
      <c r="OO251" t="s">
        <v>7528</v>
      </c>
      <c r="OP251">
        <v>2</v>
      </c>
      <c r="OQ251" t="s">
        <v>28</v>
      </c>
      <c r="OR251" t="s">
        <v>7549</v>
      </c>
      <c r="OS251">
        <v>2007</v>
      </c>
      <c r="OT251">
        <v>8</v>
      </c>
      <c r="OU251">
        <v>2</v>
      </c>
      <c r="OV251">
        <v>8</v>
      </c>
      <c r="OW251">
        <v>1</v>
      </c>
      <c r="OX251">
        <v>1</v>
      </c>
      <c r="OY251">
        <v>70</v>
      </c>
      <c r="OZ251" t="s">
        <v>7515</v>
      </c>
      <c r="PA251" t="s">
        <v>7515</v>
      </c>
      <c r="PB251" t="s">
        <v>7515</v>
      </c>
      <c r="PC251" t="s">
        <v>7515</v>
      </c>
      <c r="PD251" t="s">
        <v>7515</v>
      </c>
      <c r="PE251" t="s">
        <v>7515</v>
      </c>
      <c r="PF251" t="s">
        <v>7515</v>
      </c>
      <c r="PG251" t="s">
        <v>7515</v>
      </c>
      <c r="PH251" t="s">
        <v>7515</v>
      </c>
      <c r="PI251" t="s">
        <v>7515</v>
      </c>
      <c r="PJ251" t="s">
        <v>7515</v>
      </c>
      <c r="PK251" t="s">
        <v>7515</v>
      </c>
      <c r="PL251" t="s">
        <v>7516</v>
      </c>
      <c r="PM251" t="s">
        <v>7515</v>
      </c>
      <c r="PN251" t="s">
        <v>7515</v>
      </c>
      <c r="PO251" t="s">
        <v>7515</v>
      </c>
      <c r="PP251" t="s">
        <v>7515</v>
      </c>
      <c r="PQ251" t="s">
        <v>7515</v>
      </c>
      <c r="PR251" t="s">
        <v>7515</v>
      </c>
      <c r="PS251" t="s">
        <v>7515</v>
      </c>
      <c r="PT251" t="s">
        <v>7515</v>
      </c>
      <c r="PU251" t="s">
        <v>7515</v>
      </c>
      <c r="PV251" t="s">
        <v>7515</v>
      </c>
      <c r="PW251" t="s">
        <v>7515</v>
      </c>
      <c r="PX251" t="s">
        <v>7515</v>
      </c>
      <c r="PY251" t="s">
        <v>7515</v>
      </c>
      <c r="PZ251" t="s">
        <v>7515</v>
      </c>
      <c r="QA251" t="s">
        <v>7515</v>
      </c>
      <c r="QB251" t="s">
        <v>7515</v>
      </c>
      <c r="QC251" t="s">
        <v>7515</v>
      </c>
      <c r="QE251" t="s">
        <v>7516</v>
      </c>
      <c r="QF251" t="s">
        <v>7515</v>
      </c>
      <c r="QG251" t="s">
        <v>7515</v>
      </c>
      <c r="QH251" t="s">
        <v>7515</v>
      </c>
      <c r="QI251" t="s">
        <v>7515</v>
      </c>
      <c r="QJ251" t="s">
        <v>7515</v>
      </c>
      <c r="QK251" t="s">
        <v>7515</v>
      </c>
      <c r="RP251">
        <f t="shared" si="6"/>
        <v>-1</v>
      </c>
      <c r="RS251">
        <f t="shared" si="7"/>
        <v>3</v>
      </c>
    </row>
    <row r="252" spans="1:487" x14ac:dyDescent="0.3">
      <c r="A252">
        <v>70239</v>
      </c>
      <c r="B252">
        <v>599</v>
      </c>
      <c r="C252">
        <v>0</v>
      </c>
      <c r="D252">
        <v>5</v>
      </c>
      <c r="E252">
        <v>14</v>
      </c>
      <c r="F252">
        <v>83</v>
      </c>
      <c r="G252">
        <v>102</v>
      </c>
      <c r="H252">
        <v>15</v>
      </c>
      <c r="I252" t="s">
        <v>6793</v>
      </c>
      <c r="J252" t="s">
        <v>6793</v>
      </c>
      <c r="O252" t="s">
        <v>6793</v>
      </c>
      <c r="P252" t="s">
        <v>7515</v>
      </c>
      <c r="Q252" t="s">
        <v>7516</v>
      </c>
      <c r="R252" t="s">
        <v>7515</v>
      </c>
      <c r="S252" t="s">
        <v>7515</v>
      </c>
      <c r="T252" t="s">
        <v>7515</v>
      </c>
      <c r="U252" t="s">
        <v>7515</v>
      </c>
      <c r="V252" t="s">
        <v>7515</v>
      </c>
      <c r="W252" t="s">
        <v>7515</v>
      </c>
      <c r="X252" t="s">
        <v>7515</v>
      </c>
      <c r="Y252" t="s">
        <v>7515</v>
      </c>
      <c r="Z252" t="s">
        <v>7515</v>
      </c>
      <c r="AA252" t="s">
        <v>7515</v>
      </c>
      <c r="AB252" t="s">
        <v>7515</v>
      </c>
      <c r="AC252" t="s">
        <v>7515</v>
      </c>
      <c r="AD252" t="s">
        <v>7515</v>
      </c>
      <c r="AE252" t="s">
        <v>7515</v>
      </c>
      <c r="AF252" t="s">
        <v>7515</v>
      </c>
      <c r="AG252" t="s">
        <v>7515</v>
      </c>
      <c r="AH252" t="s">
        <v>7515</v>
      </c>
      <c r="AI252" t="s">
        <v>6796</v>
      </c>
      <c r="AQ252" t="s">
        <v>6985</v>
      </c>
      <c r="AR252" t="s">
        <v>6794</v>
      </c>
      <c r="AS252" t="s">
        <v>6794</v>
      </c>
      <c r="AT252" t="s">
        <v>6</v>
      </c>
      <c r="AU252" t="s">
        <v>6</v>
      </c>
      <c r="AV252" t="s">
        <v>6988</v>
      </c>
      <c r="AW252" t="s">
        <v>6793</v>
      </c>
      <c r="AX252" t="s">
        <v>6794</v>
      </c>
      <c r="AY252" t="s">
        <v>6813</v>
      </c>
      <c r="AZ252" t="s">
        <v>7531</v>
      </c>
      <c r="BA252" t="s">
        <v>7518</v>
      </c>
      <c r="BC252" t="s">
        <v>6794</v>
      </c>
      <c r="BD252" t="s">
        <v>6794</v>
      </c>
      <c r="BE252" t="s">
        <v>6794</v>
      </c>
      <c r="BF252" t="s">
        <v>6794</v>
      </c>
      <c r="BG252" t="s">
        <v>6794</v>
      </c>
      <c r="BH252" t="s">
        <v>6794</v>
      </c>
      <c r="BI252" t="s">
        <v>6794</v>
      </c>
      <c r="BJ252" t="s">
        <v>6794</v>
      </c>
      <c r="BK252" t="s">
        <v>6794</v>
      </c>
      <c r="BL252" t="s">
        <v>6794</v>
      </c>
      <c r="BM252" t="s">
        <v>7030</v>
      </c>
      <c r="BN252" t="s">
        <v>7022</v>
      </c>
      <c r="BO252" t="s">
        <v>6794</v>
      </c>
      <c r="BQ252" t="s">
        <v>7547</v>
      </c>
      <c r="BR252">
        <v>40</v>
      </c>
      <c r="BS252" t="s">
        <v>7533</v>
      </c>
      <c r="BT252" t="s">
        <v>6</v>
      </c>
      <c r="BU252" t="s">
        <v>7559</v>
      </c>
      <c r="BV252" t="s">
        <v>7543</v>
      </c>
      <c r="BW252" t="s">
        <v>7515</v>
      </c>
      <c r="BX252" t="s">
        <v>7515</v>
      </c>
      <c r="BY252" t="s">
        <v>7516</v>
      </c>
      <c r="BZ252" t="s">
        <v>7515</v>
      </c>
      <c r="CA252" t="s">
        <v>7515</v>
      </c>
      <c r="CB252" t="s">
        <v>7515</v>
      </c>
      <c r="CC252" t="s">
        <v>7515</v>
      </c>
      <c r="CD252" t="s">
        <v>7515</v>
      </c>
      <c r="CE252" t="s">
        <v>7515</v>
      </c>
      <c r="CF252" t="s">
        <v>7515</v>
      </c>
      <c r="CG252" t="s">
        <v>7515</v>
      </c>
      <c r="CH252" t="s">
        <v>7515</v>
      </c>
      <c r="CI252" t="s">
        <v>6793</v>
      </c>
      <c r="CJ252" t="s">
        <v>6793</v>
      </c>
      <c r="CO252" t="s">
        <v>6793</v>
      </c>
      <c r="CP252" t="s">
        <v>6794</v>
      </c>
      <c r="CQ252" t="s">
        <v>6794</v>
      </c>
      <c r="CR252" t="s">
        <v>6794</v>
      </c>
      <c r="CS252" t="s">
        <v>6794</v>
      </c>
      <c r="CT252" t="s">
        <v>6794</v>
      </c>
      <c r="CU252" t="s">
        <v>6794</v>
      </c>
      <c r="CV252" t="s">
        <v>6794</v>
      </c>
      <c r="CW252" t="s">
        <v>6794</v>
      </c>
      <c r="CX252" t="s">
        <v>7520</v>
      </c>
      <c r="CY252" t="s">
        <v>7521</v>
      </c>
      <c r="CZ252" t="s">
        <v>6966</v>
      </c>
      <c r="DA252" t="s">
        <v>6793</v>
      </c>
      <c r="DB252">
        <v>2</v>
      </c>
      <c r="DC252">
        <v>3</v>
      </c>
      <c r="DD252">
        <v>3</v>
      </c>
      <c r="DE252" t="s">
        <v>6794</v>
      </c>
      <c r="EA252">
        <v>1</v>
      </c>
      <c r="EB252" t="s">
        <v>7584</v>
      </c>
      <c r="EJ252" t="s">
        <v>6793</v>
      </c>
      <c r="EK252" t="s">
        <v>7573</v>
      </c>
      <c r="EM252">
        <v>1</v>
      </c>
      <c r="EN252">
        <v>2007</v>
      </c>
      <c r="EP252" t="s">
        <v>6794</v>
      </c>
      <c r="OI252" t="s">
        <v>7526</v>
      </c>
      <c r="OJ252" t="s">
        <v>7526</v>
      </c>
      <c r="OK252" t="s">
        <v>7526</v>
      </c>
      <c r="OL252" t="s">
        <v>7526</v>
      </c>
      <c r="OM252" t="s">
        <v>7528</v>
      </c>
      <c r="ON252" t="s">
        <v>7529</v>
      </c>
      <c r="OO252" t="s">
        <v>7528</v>
      </c>
      <c r="OP252">
        <v>2</v>
      </c>
      <c r="OQ252" t="s">
        <v>28</v>
      </c>
      <c r="OR252" t="s">
        <v>265</v>
      </c>
      <c r="OS252">
        <v>2006</v>
      </c>
      <c r="OT252">
        <v>9</v>
      </c>
      <c r="OU252">
        <v>1</v>
      </c>
      <c r="OV252">
        <v>9</v>
      </c>
      <c r="OW252">
        <v>1</v>
      </c>
      <c r="OX252">
        <v>0</v>
      </c>
      <c r="OY252">
        <v>35</v>
      </c>
      <c r="QE252" t="s">
        <v>7515</v>
      </c>
      <c r="QF252" t="s">
        <v>7515</v>
      </c>
      <c r="QG252" t="s">
        <v>7515</v>
      </c>
      <c r="QH252" t="s">
        <v>7515</v>
      </c>
      <c r="QI252" t="s">
        <v>7515</v>
      </c>
      <c r="QJ252" t="s">
        <v>7515</v>
      </c>
      <c r="QK252" t="s">
        <v>7516</v>
      </c>
      <c r="RP252">
        <f t="shared" si="6"/>
        <v>-1</v>
      </c>
      <c r="RS252">
        <f t="shared" si="7"/>
        <v>9</v>
      </c>
    </row>
    <row r="253" spans="1:487" x14ac:dyDescent="0.3">
      <c r="A253">
        <v>70240</v>
      </c>
      <c r="B253">
        <v>601</v>
      </c>
      <c r="C253">
        <v>0</v>
      </c>
      <c r="D253">
        <v>5</v>
      </c>
      <c r="E253">
        <v>15</v>
      </c>
      <c r="F253">
        <v>134</v>
      </c>
      <c r="G253">
        <v>102</v>
      </c>
      <c r="H253">
        <v>3</v>
      </c>
      <c r="I253" t="s">
        <v>6793</v>
      </c>
      <c r="J253" t="s">
        <v>6793</v>
      </c>
      <c r="O253" t="s">
        <v>6793</v>
      </c>
      <c r="P253" t="s">
        <v>7515</v>
      </c>
      <c r="Q253" t="s">
        <v>7516</v>
      </c>
      <c r="R253" t="s">
        <v>7515</v>
      </c>
      <c r="S253" t="s">
        <v>7515</v>
      </c>
      <c r="T253" t="s">
        <v>7515</v>
      </c>
      <c r="U253" t="s">
        <v>7515</v>
      </c>
      <c r="V253" t="s">
        <v>7515</v>
      </c>
      <c r="W253" t="s">
        <v>7515</v>
      </c>
      <c r="X253" t="s">
        <v>7515</v>
      </c>
      <c r="Y253" t="s">
        <v>7515</v>
      </c>
      <c r="Z253" t="s">
        <v>7515</v>
      </c>
      <c r="AA253" t="s">
        <v>7515</v>
      </c>
      <c r="AB253" t="s">
        <v>7515</v>
      </c>
      <c r="AC253" t="s">
        <v>7515</v>
      </c>
      <c r="AD253" t="s">
        <v>7515</v>
      </c>
      <c r="AE253" t="s">
        <v>7515</v>
      </c>
      <c r="AF253" t="s">
        <v>7515</v>
      </c>
      <c r="AG253" t="s">
        <v>7515</v>
      </c>
      <c r="AH253" t="s">
        <v>7515</v>
      </c>
      <c r="AI253" t="s">
        <v>6796</v>
      </c>
      <c r="AQ253" t="s">
        <v>6985</v>
      </c>
      <c r="AR253" t="s">
        <v>6793</v>
      </c>
      <c r="AS253" t="s">
        <v>6793</v>
      </c>
      <c r="AT253">
        <v>0</v>
      </c>
      <c r="AU253">
        <v>20</v>
      </c>
      <c r="AV253" t="s">
        <v>6988</v>
      </c>
      <c r="AW253" t="s">
        <v>6793</v>
      </c>
      <c r="AX253" t="s">
        <v>6793</v>
      </c>
      <c r="AY253" t="s">
        <v>6813</v>
      </c>
      <c r="AZ253" t="s">
        <v>7531</v>
      </c>
      <c r="BA253" t="s">
        <v>6991</v>
      </c>
      <c r="BC253" t="s">
        <v>6793</v>
      </c>
      <c r="BD253" t="s">
        <v>6794</v>
      </c>
      <c r="BE253" t="s">
        <v>6794</v>
      </c>
      <c r="BF253" t="s">
        <v>6794</v>
      </c>
      <c r="BG253" t="s">
        <v>6794</v>
      </c>
      <c r="BH253" t="s">
        <v>6793</v>
      </c>
      <c r="BI253" t="s">
        <v>6793</v>
      </c>
      <c r="BJ253" t="s">
        <v>6793</v>
      </c>
      <c r="BK253" t="s">
        <v>6794</v>
      </c>
      <c r="BL253" t="s">
        <v>6794</v>
      </c>
      <c r="BM253" t="s">
        <v>7025</v>
      </c>
      <c r="BN253" t="s">
        <v>7021</v>
      </c>
      <c r="BO253" t="s">
        <v>6794</v>
      </c>
      <c r="BQ253">
        <v>20</v>
      </c>
      <c r="BR253">
        <v>50</v>
      </c>
      <c r="BS253" t="s">
        <v>7519</v>
      </c>
      <c r="BT253" t="s">
        <v>7542</v>
      </c>
      <c r="BU253" t="s">
        <v>7559</v>
      </c>
      <c r="BV253" t="s">
        <v>7535</v>
      </c>
      <c r="BW253" t="s">
        <v>7515</v>
      </c>
      <c r="BX253" t="s">
        <v>7515</v>
      </c>
      <c r="BY253" t="s">
        <v>7515</v>
      </c>
      <c r="BZ253" t="s">
        <v>7516</v>
      </c>
      <c r="CA253" t="s">
        <v>7515</v>
      </c>
      <c r="CB253" t="s">
        <v>7515</v>
      </c>
      <c r="CC253" t="s">
        <v>7515</v>
      </c>
      <c r="CD253" t="s">
        <v>7515</v>
      </c>
      <c r="CE253" t="s">
        <v>7515</v>
      </c>
      <c r="CF253" t="s">
        <v>7515</v>
      </c>
      <c r="CG253" t="s">
        <v>7515</v>
      </c>
      <c r="CH253" t="s">
        <v>7515</v>
      </c>
      <c r="CI253" t="s">
        <v>6793</v>
      </c>
      <c r="CJ253" t="s">
        <v>6794</v>
      </c>
      <c r="CO253" t="s">
        <v>6793</v>
      </c>
      <c r="CP253" t="s">
        <v>6793</v>
      </c>
      <c r="CQ253" t="s">
        <v>6794</v>
      </c>
      <c r="CR253" t="s">
        <v>6793</v>
      </c>
      <c r="CS253" t="s">
        <v>6793</v>
      </c>
      <c r="CT253" t="s">
        <v>6794</v>
      </c>
      <c r="CU253" t="s">
        <v>6794</v>
      </c>
      <c r="CV253" t="s">
        <v>6793</v>
      </c>
      <c r="CW253" t="s">
        <v>6794</v>
      </c>
      <c r="CX253" t="s">
        <v>7520</v>
      </c>
      <c r="CY253" t="s">
        <v>7521</v>
      </c>
      <c r="CZ253" t="s">
        <v>7602</v>
      </c>
      <c r="DA253" t="s">
        <v>6793</v>
      </c>
      <c r="DB253">
        <v>2</v>
      </c>
      <c r="DC253">
        <v>4</v>
      </c>
      <c r="DD253">
        <v>5</v>
      </c>
      <c r="DE253" t="s">
        <v>6794</v>
      </c>
      <c r="EA253">
        <v>3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3</v>
      </c>
      <c r="EI253">
        <v>0</v>
      </c>
      <c r="EJ253" t="s">
        <v>6793</v>
      </c>
      <c r="EK253" t="s">
        <v>6859</v>
      </c>
      <c r="EL253">
        <v>1</v>
      </c>
      <c r="EN253">
        <v>2007</v>
      </c>
      <c r="EP253" t="s">
        <v>6793</v>
      </c>
      <c r="IA253" t="s">
        <v>7524</v>
      </c>
      <c r="IB253" t="s">
        <v>7558</v>
      </c>
      <c r="IC253">
        <v>2007</v>
      </c>
      <c r="IG253" t="s">
        <v>6794</v>
      </c>
      <c r="IH253" t="s">
        <v>6793</v>
      </c>
      <c r="II253" t="s">
        <v>7524</v>
      </c>
      <c r="IJ253" t="s">
        <v>7558</v>
      </c>
      <c r="IK253">
        <v>2006</v>
      </c>
      <c r="IM253" t="s">
        <v>7526</v>
      </c>
      <c r="IN253" t="s">
        <v>7526</v>
      </c>
      <c r="IO253" t="s">
        <v>6794</v>
      </c>
      <c r="IP253" t="s">
        <v>6793</v>
      </c>
      <c r="KE253" t="s">
        <v>7524</v>
      </c>
      <c r="KF253" t="s">
        <v>7558</v>
      </c>
      <c r="KG253">
        <v>2006</v>
      </c>
      <c r="KI253" t="s">
        <v>7526</v>
      </c>
      <c r="KJ253" t="s">
        <v>7526</v>
      </c>
      <c r="KK253" t="s">
        <v>6794</v>
      </c>
      <c r="KL253" t="s">
        <v>6793</v>
      </c>
      <c r="KM253" t="s">
        <v>7524</v>
      </c>
      <c r="KN253" t="s">
        <v>7558</v>
      </c>
      <c r="KO253">
        <v>2006</v>
      </c>
      <c r="KS253" t="s">
        <v>6794</v>
      </c>
      <c r="KT253" t="s">
        <v>6793</v>
      </c>
      <c r="NO253" t="s">
        <v>7524</v>
      </c>
      <c r="NP253" t="s">
        <v>7558</v>
      </c>
      <c r="NQ253">
        <v>2006</v>
      </c>
      <c r="NU253" t="s">
        <v>6793</v>
      </c>
      <c r="OI253" t="s">
        <v>7526</v>
      </c>
      <c r="OJ253" t="s">
        <v>7526</v>
      </c>
      <c r="OM253" t="s">
        <v>7528</v>
      </c>
      <c r="ON253" t="s">
        <v>7529</v>
      </c>
      <c r="OO253" t="s">
        <v>7528</v>
      </c>
      <c r="OP253">
        <v>3</v>
      </c>
      <c r="OQ253" t="s">
        <v>28</v>
      </c>
      <c r="OR253" t="s">
        <v>7549</v>
      </c>
      <c r="OS253">
        <v>2007</v>
      </c>
      <c r="OT253">
        <v>10</v>
      </c>
      <c r="OU253">
        <v>1</v>
      </c>
      <c r="OV253">
        <v>10</v>
      </c>
      <c r="OW253">
        <v>1</v>
      </c>
      <c r="OX253">
        <v>0</v>
      </c>
      <c r="OY253">
        <v>35</v>
      </c>
      <c r="OZ253" t="s">
        <v>7516</v>
      </c>
      <c r="PA253" t="s">
        <v>7515</v>
      </c>
      <c r="PB253" t="s">
        <v>7515</v>
      </c>
      <c r="PC253" t="s">
        <v>7515</v>
      </c>
      <c r="PD253" t="s">
        <v>7515</v>
      </c>
      <c r="PE253" t="s">
        <v>7515</v>
      </c>
      <c r="PF253" t="s">
        <v>7515</v>
      </c>
      <c r="PG253" t="s">
        <v>7515</v>
      </c>
      <c r="PH253" t="s">
        <v>7515</v>
      </c>
      <c r="PI253" t="s">
        <v>7515</v>
      </c>
      <c r="PJ253" t="s">
        <v>7515</v>
      </c>
      <c r="PK253" t="s">
        <v>7515</v>
      </c>
      <c r="PL253" t="s">
        <v>7516</v>
      </c>
      <c r="PM253" t="s">
        <v>7516</v>
      </c>
      <c r="PN253" t="s">
        <v>7515</v>
      </c>
      <c r="PO253" t="s">
        <v>7515</v>
      </c>
      <c r="PP253" t="s">
        <v>7515</v>
      </c>
      <c r="PQ253" t="s">
        <v>7515</v>
      </c>
      <c r="PR253" t="s">
        <v>7515</v>
      </c>
      <c r="PS253" t="s">
        <v>7516</v>
      </c>
      <c r="PT253" t="s">
        <v>7516</v>
      </c>
      <c r="PU253" t="s">
        <v>7515</v>
      </c>
      <c r="PV253" t="s">
        <v>7515</v>
      </c>
      <c r="PW253" t="s">
        <v>7515</v>
      </c>
      <c r="PX253" t="s">
        <v>7515</v>
      </c>
      <c r="PY253" t="s">
        <v>7515</v>
      </c>
      <c r="PZ253" t="s">
        <v>7515</v>
      </c>
      <c r="QA253" t="s">
        <v>7515</v>
      </c>
      <c r="QB253" t="s">
        <v>7515</v>
      </c>
      <c r="QC253" t="s">
        <v>7515</v>
      </c>
      <c r="QE253" t="s">
        <v>7516</v>
      </c>
      <c r="QF253" t="s">
        <v>7515</v>
      </c>
      <c r="QG253" t="s">
        <v>7515</v>
      </c>
      <c r="QH253" t="s">
        <v>7515</v>
      </c>
      <c r="QI253" t="s">
        <v>7515</v>
      </c>
      <c r="QJ253" t="s">
        <v>7515</v>
      </c>
      <c r="QK253" t="s">
        <v>7515</v>
      </c>
      <c r="RP253">
        <f t="shared" si="6"/>
        <v>2</v>
      </c>
      <c r="RS253">
        <f t="shared" si="7"/>
        <v>4</v>
      </c>
    </row>
    <row r="254" spans="1:487" x14ac:dyDescent="0.3">
      <c r="A254">
        <v>70241</v>
      </c>
      <c r="B254">
        <v>602</v>
      </c>
      <c r="C254">
        <v>0</v>
      </c>
      <c r="D254">
        <v>5</v>
      </c>
      <c r="E254">
        <v>13</v>
      </c>
      <c r="F254">
        <v>99</v>
      </c>
      <c r="G254">
        <v>102</v>
      </c>
      <c r="H254">
        <v>15</v>
      </c>
      <c r="I254" t="s">
        <v>6793</v>
      </c>
      <c r="J254" t="s">
        <v>6793</v>
      </c>
      <c r="O254" t="s">
        <v>6793</v>
      </c>
      <c r="P254" t="s">
        <v>7515</v>
      </c>
      <c r="Q254" t="s">
        <v>7515</v>
      </c>
      <c r="R254" t="s">
        <v>7515</v>
      </c>
      <c r="S254" t="s">
        <v>7515</v>
      </c>
      <c r="T254" t="s">
        <v>7515</v>
      </c>
      <c r="U254" t="s">
        <v>7515</v>
      </c>
      <c r="V254" t="s">
        <v>7515</v>
      </c>
      <c r="W254" t="s">
        <v>7515</v>
      </c>
      <c r="X254" t="s">
        <v>7515</v>
      </c>
      <c r="Y254" t="s">
        <v>7515</v>
      </c>
      <c r="Z254" t="s">
        <v>7516</v>
      </c>
      <c r="AA254" t="s">
        <v>7515</v>
      </c>
      <c r="AB254" t="s">
        <v>7515</v>
      </c>
      <c r="AC254" t="s">
        <v>7515</v>
      </c>
      <c r="AD254" t="s">
        <v>7515</v>
      </c>
      <c r="AE254" t="s">
        <v>7515</v>
      </c>
      <c r="AF254" t="s">
        <v>7515</v>
      </c>
      <c r="AG254" t="s">
        <v>7515</v>
      </c>
      <c r="AH254" t="s">
        <v>7515</v>
      </c>
      <c r="AI254" t="s">
        <v>6796</v>
      </c>
      <c r="AQ254" t="s">
        <v>6985</v>
      </c>
      <c r="AR254" t="s">
        <v>6793</v>
      </c>
      <c r="AS254" t="s">
        <v>6794</v>
      </c>
      <c r="AT254">
        <v>0</v>
      </c>
      <c r="AU254">
        <v>12</v>
      </c>
      <c r="AV254" t="s">
        <v>7568</v>
      </c>
      <c r="AW254" t="s">
        <v>6966</v>
      </c>
      <c r="AX254" t="s">
        <v>6793</v>
      </c>
      <c r="AY254" t="s">
        <v>6813</v>
      </c>
      <c r="AZ254" t="s">
        <v>7531</v>
      </c>
      <c r="BA254" t="s">
        <v>7612</v>
      </c>
      <c r="BC254" t="s">
        <v>6793</v>
      </c>
      <c r="BD254" t="s">
        <v>6793</v>
      </c>
      <c r="BE254" t="s">
        <v>6793</v>
      </c>
      <c r="BF254" t="s">
        <v>6793</v>
      </c>
      <c r="BH254" t="s">
        <v>6793</v>
      </c>
      <c r="BI254" t="s">
        <v>6793</v>
      </c>
      <c r="BJ254" t="s">
        <v>6794</v>
      </c>
      <c r="BK254" t="s">
        <v>6794</v>
      </c>
      <c r="BL254" t="s">
        <v>6794</v>
      </c>
      <c r="BM254" t="s">
        <v>7022</v>
      </c>
      <c r="BN254" t="s">
        <v>7029</v>
      </c>
      <c r="BO254" t="s">
        <v>6794</v>
      </c>
      <c r="BQ254">
        <v>45</v>
      </c>
      <c r="BR254">
        <v>45</v>
      </c>
      <c r="BS254" t="s">
        <v>7533</v>
      </c>
      <c r="BT254" t="s">
        <v>6</v>
      </c>
      <c r="BU254" t="s">
        <v>7559</v>
      </c>
      <c r="BV254" t="s">
        <v>7535</v>
      </c>
      <c r="BW254" t="s">
        <v>7515</v>
      </c>
      <c r="BX254" t="s">
        <v>7516</v>
      </c>
      <c r="BY254" t="s">
        <v>7515</v>
      </c>
      <c r="BZ254" t="s">
        <v>7515</v>
      </c>
      <c r="CA254" t="s">
        <v>7515</v>
      </c>
      <c r="CB254" t="s">
        <v>7515</v>
      </c>
      <c r="CC254" t="s">
        <v>7515</v>
      </c>
      <c r="CD254" t="s">
        <v>7515</v>
      </c>
      <c r="CE254" t="s">
        <v>7515</v>
      </c>
      <c r="CF254" t="s">
        <v>7515</v>
      </c>
      <c r="CG254" t="s">
        <v>7515</v>
      </c>
      <c r="CH254" t="s">
        <v>7515</v>
      </c>
      <c r="CI254" t="s">
        <v>6794</v>
      </c>
      <c r="CJ254" t="s">
        <v>6794</v>
      </c>
      <c r="CO254" t="s">
        <v>6794</v>
      </c>
      <c r="CP254" t="s">
        <v>6794</v>
      </c>
      <c r="CQ254" t="s">
        <v>6794</v>
      </c>
      <c r="CR254" t="s">
        <v>6794</v>
      </c>
      <c r="CS254" t="s">
        <v>6794</v>
      </c>
      <c r="CT254" t="s">
        <v>6794</v>
      </c>
      <c r="CU254" t="s">
        <v>6794</v>
      </c>
      <c r="CV254" t="s">
        <v>6793</v>
      </c>
      <c r="CW254" t="s">
        <v>6793</v>
      </c>
      <c r="CX254" t="s">
        <v>7520</v>
      </c>
      <c r="CY254" t="s">
        <v>7521</v>
      </c>
      <c r="CZ254" t="s">
        <v>7522</v>
      </c>
      <c r="DA254" t="s">
        <v>6793</v>
      </c>
      <c r="DB254">
        <v>1</v>
      </c>
      <c r="DC254">
        <v>3</v>
      </c>
      <c r="DD254">
        <v>2</v>
      </c>
      <c r="DE254" t="s">
        <v>6794</v>
      </c>
      <c r="EA254">
        <v>2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2</v>
      </c>
      <c r="EJ254" t="s">
        <v>6794</v>
      </c>
      <c r="EP254" t="s">
        <v>6793</v>
      </c>
      <c r="IA254" t="s">
        <v>7524</v>
      </c>
      <c r="IB254" t="s">
        <v>7558</v>
      </c>
      <c r="IC254">
        <v>2007</v>
      </c>
      <c r="IG254" t="s">
        <v>6794</v>
      </c>
      <c r="IH254" t="s">
        <v>6793</v>
      </c>
      <c r="NW254">
        <v>5</v>
      </c>
      <c r="NX254" t="s">
        <v>7515</v>
      </c>
      <c r="NY254" t="s">
        <v>7515</v>
      </c>
      <c r="NZ254" t="s">
        <v>7516</v>
      </c>
      <c r="OA254" t="s">
        <v>7515</v>
      </c>
      <c r="OB254" t="s">
        <v>7515</v>
      </c>
      <c r="OC254" t="s">
        <v>7515</v>
      </c>
      <c r="OD254" t="s">
        <v>7515</v>
      </c>
      <c r="OE254" t="s">
        <v>7515</v>
      </c>
      <c r="OF254" t="s">
        <v>7515</v>
      </c>
      <c r="OG254" t="s">
        <v>7515</v>
      </c>
      <c r="OH254" t="s">
        <v>7515</v>
      </c>
      <c r="OI254" t="s">
        <v>6757</v>
      </c>
      <c r="OJ254" t="s">
        <v>7526</v>
      </c>
      <c r="OK254" t="s">
        <v>7526</v>
      </c>
      <c r="OL254" t="s">
        <v>7526</v>
      </c>
      <c r="OM254" t="s">
        <v>7528</v>
      </c>
      <c r="ON254" t="s">
        <v>7539</v>
      </c>
      <c r="OO254" t="s">
        <v>7528</v>
      </c>
      <c r="OP254">
        <v>3</v>
      </c>
      <c r="OQ254" t="s">
        <v>28</v>
      </c>
      <c r="OR254" t="s">
        <v>265</v>
      </c>
      <c r="OS254">
        <v>2007</v>
      </c>
      <c r="OT254">
        <v>3</v>
      </c>
      <c r="OU254">
        <v>1</v>
      </c>
      <c r="OV254">
        <v>3</v>
      </c>
      <c r="OW254">
        <v>1</v>
      </c>
      <c r="OX254">
        <v>0</v>
      </c>
      <c r="OY254">
        <v>35</v>
      </c>
      <c r="OZ254" t="s">
        <v>7515</v>
      </c>
      <c r="PA254" t="s">
        <v>7515</v>
      </c>
      <c r="PB254" t="s">
        <v>7515</v>
      </c>
      <c r="PC254" t="s">
        <v>7515</v>
      </c>
      <c r="PD254" t="s">
        <v>7515</v>
      </c>
      <c r="PE254" t="s">
        <v>7515</v>
      </c>
      <c r="PF254" t="s">
        <v>7515</v>
      </c>
      <c r="PG254" t="s">
        <v>7515</v>
      </c>
      <c r="PH254" t="s">
        <v>7515</v>
      </c>
      <c r="PI254" t="s">
        <v>7515</v>
      </c>
      <c r="PJ254" t="s">
        <v>7515</v>
      </c>
      <c r="PK254" t="s">
        <v>7515</v>
      </c>
      <c r="PL254" t="s">
        <v>7516</v>
      </c>
      <c r="PM254" t="s">
        <v>7515</v>
      </c>
      <c r="PN254" t="s">
        <v>7515</v>
      </c>
      <c r="PO254" t="s">
        <v>7515</v>
      </c>
      <c r="PP254" t="s">
        <v>7515</v>
      </c>
      <c r="PQ254" t="s">
        <v>7515</v>
      </c>
      <c r="PR254" t="s">
        <v>7515</v>
      </c>
      <c r="PS254" t="s">
        <v>7515</v>
      </c>
      <c r="PT254" t="s">
        <v>7515</v>
      </c>
      <c r="PU254" t="s">
        <v>7515</v>
      </c>
      <c r="PV254" t="s">
        <v>7515</v>
      </c>
      <c r="PW254" t="s">
        <v>7515</v>
      </c>
      <c r="PX254" t="s">
        <v>7515</v>
      </c>
      <c r="PY254" t="s">
        <v>7515</v>
      </c>
      <c r="PZ254" t="s">
        <v>7515</v>
      </c>
      <c r="QA254" t="s">
        <v>7515</v>
      </c>
      <c r="QB254" t="s">
        <v>7515</v>
      </c>
      <c r="QC254" t="s">
        <v>7515</v>
      </c>
      <c r="QE254" t="s">
        <v>7515</v>
      </c>
      <c r="QF254" t="s">
        <v>7515</v>
      </c>
      <c r="QG254" t="s">
        <v>7515</v>
      </c>
      <c r="QH254" t="s">
        <v>7515</v>
      </c>
      <c r="QI254" t="s">
        <v>7515</v>
      </c>
      <c r="QJ254" t="s">
        <v>7515</v>
      </c>
      <c r="QK254" t="s">
        <v>7516</v>
      </c>
      <c r="QW254" t="s">
        <v>7530</v>
      </c>
      <c r="RP254">
        <f t="shared" si="6"/>
        <v>4</v>
      </c>
      <c r="RS254">
        <f t="shared" si="7"/>
        <v>2</v>
      </c>
    </row>
    <row r="255" spans="1:487" x14ac:dyDescent="0.3">
      <c r="A255">
        <v>70242</v>
      </c>
      <c r="B255">
        <v>603</v>
      </c>
      <c r="C255">
        <v>0</v>
      </c>
      <c r="D255">
        <v>5</v>
      </c>
      <c r="E255">
        <v>15</v>
      </c>
      <c r="F255">
        <v>103</v>
      </c>
      <c r="G255">
        <v>102</v>
      </c>
      <c r="H255">
        <v>4</v>
      </c>
      <c r="I255" t="s">
        <v>6793</v>
      </c>
      <c r="J255" t="s">
        <v>6793</v>
      </c>
      <c r="O255" t="s">
        <v>6793</v>
      </c>
      <c r="P255" t="s">
        <v>7515</v>
      </c>
      <c r="Q255" t="s">
        <v>7515</v>
      </c>
      <c r="R255" t="s">
        <v>7515</v>
      </c>
      <c r="S255" t="s">
        <v>7515</v>
      </c>
      <c r="T255" t="s">
        <v>7515</v>
      </c>
      <c r="U255" t="s">
        <v>7515</v>
      </c>
      <c r="V255" t="s">
        <v>7515</v>
      </c>
      <c r="W255" t="s">
        <v>7515</v>
      </c>
      <c r="X255" t="s">
        <v>7515</v>
      </c>
      <c r="Y255" t="s">
        <v>7515</v>
      </c>
      <c r="Z255" t="s">
        <v>7515</v>
      </c>
      <c r="AA255" t="s">
        <v>7515</v>
      </c>
      <c r="AB255" t="s">
        <v>7515</v>
      </c>
      <c r="AC255" t="s">
        <v>7515</v>
      </c>
      <c r="AD255" t="s">
        <v>7515</v>
      </c>
      <c r="AE255" t="s">
        <v>7515</v>
      </c>
      <c r="AF255" t="s">
        <v>7515</v>
      </c>
      <c r="AG255" t="s">
        <v>7516</v>
      </c>
      <c r="AH255" t="s">
        <v>7515</v>
      </c>
      <c r="AI255" t="s">
        <v>7517</v>
      </c>
      <c r="AL255">
        <v>0</v>
      </c>
      <c r="AM255">
        <v>5</v>
      </c>
      <c r="AN255" t="s">
        <v>7550</v>
      </c>
      <c r="AO255">
        <v>3</v>
      </c>
      <c r="AQ255" t="s">
        <v>6993</v>
      </c>
      <c r="AR255" t="s">
        <v>6794</v>
      </c>
      <c r="AS255" t="s">
        <v>6794</v>
      </c>
      <c r="AT255">
        <v>0</v>
      </c>
      <c r="AU255">
        <v>20</v>
      </c>
      <c r="AV255" t="s">
        <v>7568</v>
      </c>
      <c r="AW255" t="s">
        <v>6794</v>
      </c>
      <c r="AX255" t="s">
        <v>6794</v>
      </c>
      <c r="AY255" t="s">
        <v>6814</v>
      </c>
      <c r="BA255" t="s">
        <v>6991</v>
      </c>
      <c r="BB255" t="s">
        <v>7551</v>
      </c>
      <c r="BC255" t="s">
        <v>6794</v>
      </c>
      <c r="BD255" t="s">
        <v>6794</v>
      </c>
      <c r="BE255" t="s">
        <v>6793</v>
      </c>
      <c r="BF255" t="s">
        <v>6793</v>
      </c>
      <c r="BH255" t="s">
        <v>6794</v>
      </c>
      <c r="BI255" t="s">
        <v>6794</v>
      </c>
      <c r="BJ255" t="s">
        <v>6794</v>
      </c>
      <c r="BK255" t="s">
        <v>6793</v>
      </c>
      <c r="BL255" t="s">
        <v>6794</v>
      </c>
      <c r="BM255" t="s">
        <v>7021</v>
      </c>
      <c r="BN255" t="s">
        <v>7024</v>
      </c>
      <c r="BO255" t="s">
        <v>6794</v>
      </c>
      <c r="BQ255">
        <v>50</v>
      </c>
      <c r="BR255" t="s">
        <v>7532</v>
      </c>
      <c r="BS255" t="s">
        <v>7533</v>
      </c>
      <c r="BT255" t="s">
        <v>7576</v>
      </c>
      <c r="BU255" t="s">
        <v>7559</v>
      </c>
      <c r="BV255" t="s">
        <v>7561</v>
      </c>
      <c r="BW255" t="s">
        <v>7515</v>
      </c>
      <c r="BX255" t="s">
        <v>7515</v>
      </c>
      <c r="BY255" t="s">
        <v>7515</v>
      </c>
      <c r="BZ255" t="s">
        <v>7515</v>
      </c>
      <c r="CA255" t="s">
        <v>7515</v>
      </c>
      <c r="CB255" t="s">
        <v>7515</v>
      </c>
      <c r="CC255" t="s">
        <v>7516</v>
      </c>
      <c r="CD255" t="s">
        <v>7515</v>
      </c>
      <c r="CE255" t="s">
        <v>7515</v>
      </c>
      <c r="CF255" t="s">
        <v>7515</v>
      </c>
      <c r="CG255" t="s">
        <v>7515</v>
      </c>
      <c r="CH255" t="s">
        <v>7515</v>
      </c>
      <c r="CI255" t="s">
        <v>6794</v>
      </c>
      <c r="CJ255" t="s">
        <v>6793</v>
      </c>
      <c r="CO255" t="s">
        <v>6793</v>
      </c>
      <c r="CP255" t="s">
        <v>6793</v>
      </c>
      <c r="CQ255" t="s">
        <v>6794</v>
      </c>
      <c r="CR255" t="s">
        <v>6793</v>
      </c>
      <c r="CS255" t="s">
        <v>6794</v>
      </c>
      <c r="CT255" t="s">
        <v>6793</v>
      </c>
      <c r="CU255" t="s">
        <v>6794</v>
      </c>
      <c r="CV255" t="s">
        <v>6793</v>
      </c>
      <c r="CW255" t="s">
        <v>6794</v>
      </c>
      <c r="CX255" t="s">
        <v>7520</v>
      </c>
      <c r="CY255" t="s">
        <v>7521</v>
      </c>
      <c r="CZ255" t="s">
        <v>7587</v>
      </c>
      <c r="DA255" t="s">
        <v>6793</v>
      </c>
      <c r="DB255">
        <v>2</v>
      </c>
      <c r="DC255">
        <v>4</v>
      </c>
      <c r="DD255">
        <v>4</v>
      </c>
      <c r="DE255" t="s">
        <v>6793</v>
      </c>
      <c r="DF255">
        <v>3</v>
      </c>
      <c r="DG255" t="s">
        <v>6</v>
      </c>
      <c r="DH255" t="s">
        <v>6</v>
      </c>
      <c r="DI255" t="s">
        <v>7557</v>
      </c>
      <c r="DJ255" t="s">
        <v>6</v>
      </c>
      <c r="DK255" t="s">
        <v>6</v>
      </c>
      <c r="DL255" t="s">
        <v>7591</v>
      </c>
      <c r="DM255">
        <v>2007</v>
      </c>
      <c r="DN255" t="s">
        <v>7557</v>
      </c>
      <c r="DO255" t="s">
        <v>6</v>
      </c>
      <c r="DP255" t="s">
        <v>6</v>
      </c>
      <c r="DQ255" t="s">
        <v>6</v>
      </c>
      <c r="DR255" t="s">
        <v>6</v>
      </c>
      <c r="DS255" t="s">
        <v>6966</v>
      </c>
      <c r="DT255" t="s">
        <v>6</v>
      </c>
      <c r="DU255" t="s">
        <v>6</v>
      </c>
      <c r="EA255">
        <v>2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1</v>
      </c>
      <c r="EI255">
        <v>1</v>
      </c>
      <c r="EJ255" t="s">
        <v>6794</v>
      </c>
      <c r="EP255" t="s">
        <v>6794</v>
      </c>
      <c r="OI255" t="s">
        <v>7526</v>
      </c>
      <c r="OJ255" t="s">
        <v>7526</v>
      </c>
      <c r="OK255" t="s">
        <v>7526</v>
      </c>
      <c r="OL255" t="s">
        <v>7526</v>
      </c>
      <c r="OM255" t="s">
        <v>7528</v>
      </c>
      <c r="ON255" t="s">
        <v>7529</v>
      </c>
      <c r="OO255" t="s">
        <v>7528</v>
      </c>
      <c r="OP255">
        <v>3</v>
      </c>
      <c r="OQ255" t="s">
        <v>28</v>
      </c>
      <c r="OR255" t="s">
        <v>7549</v>
      </c>
      <c r="OS255">
        <v>2006</v>
      </c>
      <c r="OT255">
        <v>8</v>
      </c>
      <c r="OU255">
        <v>1</v>
      </c>
      <c r="OV255">
        <v>8</v>
      </c>
      <c r="OW255">
        <v>0</v>
      </c>
      <c r="OX255">
        <v>1</v>
      </c>
      <c r="OY255">
        <v>35</v>
      </c>
      <c r="QE255" t="s">
        <v>7516</v>
      </c>
      <c r="QF255" t="s">
        <v>7515</v>
      </c>
      <c r="QG255" t="s">
        <v>7515</v>
      </c>
      <c r="QH255" t="s">
        <v>7515</v>
      </c>
      <c r="QI255" t="s">
        <v>7515</v>
      </c>
      <c r="QJ255" t="s">
        <v>7515</v>
      </c>
      <c r="QK255" t="s">
        <v>7515</v>
      </c>
      <c r="RP255">
        <f t="shared" si="6"/>
        <v>2</v>
      </c>
      <c r="RS255">
        <f t="shared" si="7"/>
        <v>1</v>
      </c>
    </row>
    <row r="256" spans="1:487" x14ac:dyDescent="0.3">
      <c r="A256">
        <v>70243</v>
      </c>
      <c r="B256">
        <v>604</v>
      </c>
      <c r="C256">
        <v>0</v>
      </c>
      <c r="D256">
        <v>5</v>
      </c>
      <c r="E256">
        <v>9</v>
      </c>
      <c r="F256">
        <v>87</v>
      </c>
      <c r="G256">
        <v>102</v>
      </c>
      <c r="H256">
        <v>4</v>
      </c>
      <c r="I256" t="s">
        <v>6793</v>
      </c>
      <c r="J256" t="s">
        <v>6793</v>
      </c>
      <c r="O256" t="s">
        <v>6793</v>
      </c>
      <c r="P256" t="s">
        <v>7515</v>
      </c>
      <c r="Q256" t="s">
        <v>7515</v>
      </c>
      <c r="R256" t="s">
        <v>7515</v>
      </c>
      <c r="S256" t="s">
        <v>7515</v>
      </c>
      <c r="T256" t="s">
        <v>7515</v>
      </c>
      <c r="U256" t="s">
        <v>7515</v>
      </c>
      <c r="V256" t="s">
        <v>7515</v>
      </c>
      <c r="W256" t="s">
        <v>7515</v>
      </c>
      <c r="X256" t="s">
        <v>7515</v>
      </c>
      <c r="Y256" t="s">
        <v>7515</v>
      </c>
      <c r="Z256" t="s">
        <v>7515</v>
      </c>
      <c r="AA256" t="s">
        <v>7515</v>
      </c>
      <c r="AB256" t="s">
        <v>7515</v>
      </c>
      <c r="AC256" t="s">
        <v>7516</v>
      </c>
      <c r="AD256" t="s">
        <v>7515</v>
      </c>
      <c r="AE256" t="s">
        <v>7515</v>
      </c>
      <c r="AF256" t="s">
        <v>7515</v>
      </c>
      <c r="AG256" t="s">
        <v>7515</v>
      </c>
      <c r="AH256" t="s">
        <v>7515</v>
      </c>
      <c r="AI256" t="s">
        <v>7517</v>
      </c>
      <c r="AL256">
        <v>0</v>
      </c>
      <c r="AM256">
        <v>5</v>
      </c>
      <c r="AN256" t="s">
        <v>6845</v>
      </c>
      <c r="AQ256" t="s">
        <v>6993</v>
      </c>
      <c r="AR256" t="s">
        <v>6794</v>
      </c>
      <c r="AS256" t="s">
        <v>6794</v>
      </c>
      <c r="AT256" t="s">
        <v>6</v>
      </c>
      <c r="AU256" t="s">
        <v>6</v>
      </c>
      <c r="AV256" t="s">
        <v>7568</v>
      </c>
      <c r="AW256" t="s">
        <v>6794</v>
      </c>
      <c r="AX256" t="s">
        <v>6793</v>
      </c>
      <c r="AY256" t="s">
        <v>6</v>
      </c>
      <c r="BA256" t="s">
        <v>6991</v>
      </c>
      <c r="BC256" t="s">
        <v>6794</v>
      </c>
      <c r="BD256" t="s">
        <v>6794</v>
      </c>
      <c r="BE256" t="s">
        <v>6793</v>
      </c>
      <c r="BF256" t="s">
        <v>6793</v>
      </c>
      <c r="BH256" t="s">
        <v>6794</v>
      </c>
      <c r="BI256" t="s">
        <v>6794</v>
      </c>
      <c r="BJ256" t="s">
        <v>6793</v>
      </c>
      <c r="BK256" t="s">
        <v>6794</v>
      </c>
      <c r="BL256" t="s">
        <v>6794</v>
      </c>
      <c r="BM256" t="s">
        <v>7026</v>
      </c>
      <c r="BN256" t="s">
        <v>7029</v>
      </c>
      <c r="BO256" t="s">
        <v>6794</v>
      </c>
      <c r="BQ256">
        <v>75</v>
      </c>
      <c r="BR256">
        <v>50</v>
      </c>
      <c r="BS256" t="s">
        <v>7533</v>
      </c>
      <c r="BT256" t="s">
        <v>6</v>
      </c>
      <c r="BU256" t="s">
        <v>7559</v>
      </c>
      <c r="BV256" t="s">
        <v>6757</v>
      </c>
      <c r="BW256" t="s">
        <v>7516</v>
      </c>
      <c r="BX256" t="s">
        <v>7515</v>
      </c>
      <c r="BY256" t="s">
        <v>7515</v>
      </c>
      <c r="BZ256" t="s">
        <v>7515</v>
      </c>
      <c r="CA256" t="s">
        <v>7515</v>
      </c>
      <c r="CB256" t="s">
        <v>7515</v>
      </c>
      <c r="CC256" t="s">
        <v>7515</v>
      </c>
      <c r="CD256" t="s">
        <v>7515</v>
      </c>
      <c r="CE256" t="s">
        <v>7515</v>
      </c>
      <c r="CF256" t="s">
        <v>7515</v>
      </c>
      <c r="CG256" t="s">
        <v>7515</v>
      </c>
      <c r="CH256" t="s">
        <v>7515</v>
      </c>
      <c r="CI256" t="s">
        <v>6793</v>
      </c>
      <c r="CJ256" t="s">
        <v>6794</v>
      </c>
      <c r="CO256" t="s">
        <v>6793</v>
      </c>
      <c r="CP256" t="s">
        <v>6794</v>
      </c>
      <c r="CQ256" t="s">
        <v>6794</v>
      </c>
      <c r="CR256" t="s">
        <v>6794</v>
      </c>
      <c r="CS256" t="s">
        <v>6794</v>
      </c>
      <c r="CT256" t="s">
        <v>6794</v>
      </c>
      <c r="CU256" t="s">
        <v>6794</v>
      </c>
      <c r="CV256" t="s">
        <v>6794</v>
      </c>
      <c r="CW256" t="s">
        <v>6794</v>
      </c>
      <c r="CX256" t="s">
        <v>7545</v>
      </c>
      <c r="CY256" t="s">
        <v>7521</v>
      </c>
      <c r="CZ256" t="s">
        <v>7536</v>
      </c>
      <c r="DA256" t="s">
        <v>6793</v>
      </c>
      <c r="DB256">
        <v>2</v>
      </c>
      <c r="DC256">
        <v>4</v>
      </c>
      <c r="DD256">
        <v>2</v>
      </c>
      <c r="DE256" t="s">
        <v>6794</v>
      </c>
      <c r="EA256">
        <v>2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2</v>
      </c>
      <c r="EI256">
        <v>0</v>
      </c>
      <c r="EJ256" t="s">
        <v>6794</v>
      </c>
      <c r="EP256" t="s">
        <v>6794</v>
      </c>
      <c r="OI256" t="s">
        <v>7526</v>
      </c>
      <c r="OJ256" t="s">
        <v>7526</v>
      </c>
      <c r="OK256" t="s">
        <v>7527</v>
      </c>
      <c r="OL256" t="s">
        <v>7527</v>
      </c>
      <c r="OM256" t="s">
        <v>7528</v>
      </c>
      <c r="ON256" t="s">
        <v>7529</v>
      </c>
      <c r="OO256" t="s">
        <v>7528</v>
      </c>
      <c r="OP256">
        <v>2</v>
      </c>
      <c r="OQ256" t="s">
        <v>28</v>
      </c>
      <c r="OR256" t="s">
        <v>7549</v>
      </c>
      <c r="OS256">
        <v>2007</v>
      </c>
      <c r="OT256">
        <v>8</v>
      </c>
      <c r="OU256">
        <v>1</v>
      </c>
      <c r="OV256">
        <v>8</v>
      </c>
      <c r="OW256">
        <v>0</v>
      </c>
      <c r="OX256">
        <v>1</v>
      </c>
      <c r="OY256">
        <v>35</v>
      </c>
      <c r="QE256" t="s">
        <v>7516</v>
      </c>
      <c r="QF256" t="s">
        <v>7515</v>
      </c>
      <c r="QG256" t="s">
        <v>7515</v>
      </c>
      <c r="QH256" t="s">
        <v>7515</v>
      </c>
      <c r="QI256" t="s">
        <v>7515</v>
      </c>
      <c r="QJ256" t="s">
        <v>7515</v>
      </c>
      <c r="QK256" t="s">
        <v>7515</v>
      </c>
      <c r="RP256">
        <f t="shared" si="6"/>
        <v>-1</v>
      </c>
      <c r="RS256">
        <f t="shared" si="7"/>
        <v>5</v>
      </c>
    </row>
    <row r="257" spans="1:487" x14ac:dyDescent="0.3">
      <c r="A257">
        <v>70244</v>
      </c>
      <c r="B257">
        <v>606</v>
      </c>
      <c r="C257">
        <v>0</v>
      </c>
      <c r="D257">
        <v>5</v>
      </c>
      <c r="E257">
        <v>16</v>
      </c>
      <c r="F257">
        <v>102</v>
      </c>
      <c r="G257">
        <v>102</v>
      </c>
      <c r="H257">
        <v>3</v>
      </c>
      <c r="I257" t="s">
        <v>6793</v>
      </c>
      <c r="J257" t="s">
        <v>6793</v>
      </c>
      <c r="O257" t="s">
        <v>6793</v>
      </c>
      <c r="P257" t="s">
        <v>7516</v>
      </c>
      <c r="Q257" t="s">
        <v>7515</v>
      </c>
      <c r="R257" t="s">
        <v>7515</v>
      </c>
      <c r="S257" t="s">
        <v>7515</v>
      </c>
      <c r="T257" t="s">
        <v>7515</v>
      </c>
      <c r="U257" t="s">
        <v>7515</v>
      </c>
      <c r="V257" t="s">
        <v>7515</v>
      </c>
      <c r="W257" t="s">
        <v>7515</v>
      </c>
      <c r="X257" t="s">
        <v>7515</v>
      </c>
      <c r="Y257" t="s">
        <v>7515</v>
      </c>
      <c r="Z257" t="s">
        <v>7515</v>
      </c>
      <c r="AA257" t="s">
        <v>7515</v>
      </c>
      <c r="AB257" t="s">
        <v>7515</v>
      </c>
      <c r="AC257" t="s">
        <v>7515</v>
      </c>
      <c r="AD257" t="s">
        <v>7515</v>
      </c>
      <c r="AE257" t="s">
        <v>7515</v>
      </c>
      <c r="AF257" t="s">
        <v>7515</v>
      </c>
      <c r="AG257" t="s">
        <v>7515</v>
      </c>
      <c r="AH257" t="s">
        <v>7515</v>
      </c>
      <c r="AI257" t="s">
        <v>6796</v>
      </c>
      <c r="AQ257" t="s">
        <v>6985</v>
      </c>
      <c r="AR257" t="s">
        <v>6793</v>
      </c>
      <c r="AS257" t="s">
        <v>6794</v>
      </c>
      <c r="AT257" t="s">
        <v>6</v>
      </c>
      <c r="AU257" t="s">
        <v>6</v>
      </c>
      <c r="AV257" t="s">
        <v>6988</v>
      </c>
      <c r="AW257" t="s">
        <v>6794</v>
      </c>
      <c r="AX257" t="s">
        <v>6793</v>
      </c>
      <c r="AY257" t="s">
        <v>6813</v>
      </c>
      <c r="AZ257" t="s">
        <v>7531</v>
      </c>
      <c r="BA257" t="s">
        <v>6991</v>
      </c>
      <c r="BC257" t="s">
        <v>6794</v>
      </c>
      <c r="BD257" t="s">
        <v>6794</v>
      </c>
      <c r="BE257" t="s">
        <v>6794</v>
      </c>
      <c r="BF257" t="s">
        <v>6794</v>
      </c>
      <c r="BG257" t="s">
        <v>6793</v>
      </c>
      <c r="BH257" t="s">
        <v>6794</v>
      </c>
      <c r="BI257" t="s">
        <v>6794</v>
      </c>
      <c r="BJ257" t="s">
        <v>6793</v>
      </c>
      <c r="BK257" t="s">
        <v>6794</v>
      </c>
      <c r="BL257" t="s">
        <v>6794</v>
      </c>
      <c r="BM257" t="s">
        <v>7026</v>
      </c>
      <c r="BN257" t="s">
        <v>6</v>
      </c>
      <c r="BO257" t="s">
        <v>6794</v>
      </c>
      <c r="BQ257" t="s">
        <v>7547</v>
      </c>
      <c r="BR257">
        <v>50</v>
      </c>
      <c r="BS257" t="s">
        <v>7519</v>
      </c>
      <c r="BT257" t="s">
        <v>6</v>
      </c>
      <c r="BU257" t="s">
        <v>7559</v>
      </c>
      <c r="BV257" t="s">
        <v>6</v>
      </c>
      <c r="CI257" t="s">
        <v>6793</v>
      </c>
      <c r="CJ257" t="s">
        <v>6794</v>
      </c>
      <c r="CO257" t="s">
        <v>6793</v>
      </c>
      <c r="CP257" t="s">
        <v>6794</v>
      </c>
      <c r="CQ257" t="s">
        <v>6794</v>
      </c>
      <c r="CR257" t="s">
        <v>6794</v>
      </c>
      <c r="CS257" t="s">
        <v>6794</v>
      </c>
      <c r="CT257" t="s">
        <v>6793</v>
      </c>
      <c r="CU257" t="s">
        <v>6794</v>
      </c>
      <c r="CV257" t="s">
        <v>6793</v>
      </c>
      <c r="CW257" t="s">
        <v>6794</v>
      </c>
      <c r="CX257" t="s">
        <v>7520</v>
      </c>
      <c r="CY257" t="s">
        <v>7521</v>
      </c>
      <c r="CZ257" t="s">
        <v>7522</v>
      </c>
      <c r="DA257" t="s">
        <v>6793</v>
      </c>
      <c r="DB257">
        <v>3</v>
      </c>
      <c r="DC257">
        <v>3</v>
      </c>
      <c r="DD257">
        <v>4</v>
      </c>
      <c r="DE257" t="s">
        <v>6793</v>
      </c>
      <c r="DF257">
        <v>1</v>
      </c>
      <c r="DG257" t="s">
        <v>7591</v>
      </c>
      <c r="DH257">
        <v>2006</v>
      </c>
      <c r="DI257" t="s">
        <v>7557</v>
      </c>
      <c r="DJ257" t="s">
        <v>7590</v>
      </c>
      <c r="DK257">
        <v>2007</v>
      </c>
      <c r="EA257">
        <v>3</v>
      </c>
      <c r="EC257">
        <v>0</v>
      </c>
      <c r="ED257">
        <v>0</v>
      </c>
      <c r="EE257">
        <v>1</v>
      </c>
      <c r="EF257">
        <v>0</v>
      </c>
      <c r="EG257">
        <v>0</v>
      </c>
      <c r="EH257">
        <v>1</v>
      </c>
      <c r="EI257">
        <v>1</v>
      </c>
      <c r="EJ257" t="s">
        <v>6794</v>
      </c>
      <c r="EP257" t="s">
        <v>6793</v>
      </c>
      <c r="KE257" t="s">
        <v>7524</v>
      </c>
      <c r="KF257" t="s">
        <v>6</v>
      </c>
      <c r="KG257" t="s">
        <v>6</v>
      </c>
      <c r="KH257">
        <v>1</v>
      </c>
      <c r="KI257" t="s">
        <v>7527</v>
      </c>
      <c r="KJ257" t="s">
        <v>7527</v>
      </c>
      <c r="KK257" t="s">
        <v>6794</v>
      </c>
      <c r="KL257" t="s">
        <v>6966</v>
      </c>
      <c r="OI257" t="s">
        <v>7526</v>
      </c>
      <c r="OJ257" t="s">
        <v>7527</v>
      </c>
      <c r="OK257" t="s">
        <v>7527</v>
      </c>
      <c r="OM257" t="s">
        <v>7528</v>
      </c>
      <c r="ON257" t="s">
        <v>7529</v>
      </c>
      <c r="OO257" t="s">
        <v>7528</v>
      </c>
      <c r="OP257">
        <v>2</v>
      </c>
      <c r="OQ257" t="s">
        <v>28</v>
      </c>
      <c r="OR257" t="s">
        <v>7549</v>
      </c>
      <c r="OS257">
        <v>2007</v>
      </c>
      <c r="OT257">
        <v>8</v>
      </c>
      <c r="OU257">
        <v>1</v>
      </c>
      <c r="OV257">
        <v>8</v>
      </c>
      <c r="OW257">
        <v>1</v>
      </c>
      <c r="OX257">
        <v>0</v>
      </c>
      <c r="OY257">
        <v>35</v>
      </c>
      <c r="OZ257" t="s">
        <v>7515</v>
      </c>
      <c r="PA257" t="s">
        <v>7515</v>
      </c>
      <c r="PB257" t="s">
        <v>7515</v>
      </c>
      <c r="PC257" t="s">
        <v>7515</v>
      </c>
      <c r="PD257" t="s">
        <v>7515</v>
      </c>
      <c r="PE257" t="s">
        <v>7515</v>
      </c>
      <c r="PF257" t="s">
        <v>7515</v>
      </c>
      <c r="PG257" t="s">
        <v>7515</v>
      </c>
      <c r="PH257" t="s">
        <v>7515</v>
      </c>
      <c r="PI257" t="s">
        <v>7515</v>
      </c>
      <c r="PJ257" t="s">
        <v>7515</v>
      </c>
      <c r="PK257" t="s">
        <v>7515</v>
      </c>
      <c r="PL257" t="s">
        <v>7515</v>
      </c>
      <c r="PM257" t="s">
        <v>7515</v>
      </c>
      <c r="PN257" t="s">
        <v>7515</v>
      </c>
      <c r="PO257" t="s">
        <v>7515</v>
      </c>
      <c r="PP257" t="s">
        <v>7515</v>
      </c>
      <c r="PQ257" t="s">
        <v>7515</v>
      </c>
      <c r="PR257" t="s">
        <v>7515</v>
      </c>
      <c r="PS257" t="s">
        <v>7516</v>
      </c>
      <c r="PT257" t="s">
        <v>7515</v>
      </c>
      <c r="PU257" t="s">
        <v>7515</v>
      </c>
      <c r="PV257" t="s">
        <v>7515</v>
      </c>
      <c r="PW257" t="s">
        <v>7515</v>
      </c>
      <c r="PX257" t="s">
        <v>7515</v>
      </c>
      <c r="PY257" t="s">
        <v>7515</v>
      </c>
      <c r="PZ257" t="s">
        <v>7515</v>
      </c>
      <c r="QA257" t="s">
        <v>7515</v>
      </c>
      <c r="QB257" t="s">
        <v>7515</v>
      </c>
      <c r="QC257" t="s">
        <v>7515</v>
      </c>
      <c r="QE257" t="s">
        <v>7515</v>
      </c>
      <c r="QF257" t="s">
        <v>7515</v>
      </c>
      <c r="QG257" t="s">
        <v>7515</v>
      </c>
      <c r="QH257" t="s">
        <v>7515</v>
      </c>
      <c r="QI257" t="s">
        <v>7515</v>
      </c>
      <c r="QJ257" t="s">
        <v>7515</v>
      </c>
      <c r="QK257" t="s">
        <v>7516</v>
      </c>
      <c r="RP257">
        <f t="shared" si="6"/>
        <v>-1</v>
      </c>
      <c r="RS257">
        <f t="shared" si="7"/>
        <v>5</v>
      </c>
    </row>
    <row r="258" spans="1:487" x14ac:dyDescent="0.3">
      <c r="A258">
        <v>70245</v>
      </c>
      <c r="B258">
        <v>607</v>
      </c>
      <c r="C258">
        <v>0</v>
      </c>
      <c r="D258">
        <v>5</v>
      </c>
      <c r="E258">
        <v>13</v>
      </c>
      <c r="F258">
        <v>82</v>
      </c>
      <c r="G258">
        <v>102</v>
      </c>
      <c r="H258">
        <v>9</v>
      </c>
      <c r="I258" t="s">
        <v>6793</v>
      </c>
      <c r="J258" t="s">
        <v>6793</v>
      </c>
      <c r="O258" t="s">
        <v>6793</v>
      </c>
      <c r="P258" t="s">
        <v>7516</v>
      </c>
      <c r="Q258" t="s">
        <v>7516</v>
      </c>
      <c r="R258" t="s">
        <v>7515</v>
      </c>
      <c r="S258" t="s">
        <v>7515</v>
      </c>
      <c r="T258" t="s">
        <v>7515</v>
      </c>
      <c r="U258" t="s">
        <v>7515</v>
      </c>
      <c r="V258" t="s">
        <v>7515</v>
      </c>
      <c r="W258" t="s">
        <v>7515</v>
      </c>
      <c r="X258" t="s">
        <v>7515</v>
      </c>
      <c r="Y258" t="s">
        <v>7515</v>
      </c>
      <c r="Z258" t="s">
        <v>7515</v>
      </c>
      <c r="AA258" t="s">
        <v>7515</v>
      </c>
      <c r="AB258" t="s">
        <v>7515</v>
      </c>
      <c r="AC258" t="s">
        <v>7515</v>
      </c>
      <c r="AD258" t="s">
        <v>7515</v>
      </c>
      <c r="AE258" t="s">
        <v>7515</v>
      </c>
      <c r="AF258" t="s">
        <v>7515</v>
      </c>
      <c r="AG258" t="s">
        <v>7515</v>
      </c>
      <c r="AH258" t="s">
        <v>7515</v>
      </c>
      <c r="AI258" t="s">
        <v>6796</v>
      </c>
      <c r="AQ258" t="s">
        <v>6985</v>
      </c>
      <c r="AR258" t="s">
        <v>6793</v>
      </c>
      <c r="AS258" t="s">
        <v>6793</v>
      </c>
      <c r="AT258">
        <v>0</v>
      </c>
      <c r="AU258">
        <v>10</v>
      </c>
      <c r="AV258" t="s">
        <v>6988</v>
      </c>
      <c r="AW258" t="s">
        <v>6794</v>
      </c>
      <c r="AX258" t="s">
        <v>6794</v>
      </c>
      <c r="AY258" t="s">
        <v>6814</v>
      </c>
      <c r="BA258" t="s">
        <v>6991</v>
      </c>
      <c r="BB258" t="s">
        <v>7551</v>
      </c>
      <c r="BC258" t="s">
        <v>6794</v>
      </c>
      <c r="BD258" t="s">
        <v>6794</v>
      </c>
      <c r="BE258" t="s">
        <v>6794</v>
      </c>
      <c r="BF258" t="s">
        <v>6794</v>
      </c>
      <c r="BG258" t="s">
        <v>6793</v>
      </c>
      <c r="BH258" t="s">
        <v>6794</v>
      </c>
      <c r="BI258" t="s">
        <v>6794</v>
      </c>
      <c r="BJ258" t="s">
        <v>6794</v>
      </c>
      <c r="BK258" t="s">
        <v>6793</v>
      </c>
      <c r="BL258" t="s">
        <v>6794</v>
      </c>
      <c r="BM258" t="s">
        <v>7027</v>
      </c>
      <c r="BN258" t="s">
        <v>7565</v>
      </c>
      <c r="BO258" t="s">
        <v>6794</v>
      </c>
      <c r="BQ258" t="s">
        <v>7547</v>
      </c>
      <c r="BR258">
        <v>30</v>
      </c>
      <c r="BS258" t="s">
        <v>7519</v>
      </c>
      <c r="BT258" t="s">
        <v>7576</v>
      </c>
      <c r="BU258" t="s">
        <v>7559</v>
      </c>
      <c r="BV258" t="s">
        <v>7561</v>
      </c>
      <c r="BW258" t="s">
        <v>7515</v>
      </c>
      <c r="BX258" t="s">
        <v>7516</v>
      </c>
      <c r="BY258" t="s">
        <v>7515</v>
      </c>
      <c r="BZ258" t="s">
        <v>7515</v>
      </c>
      <c r="CA258" t="s">
        <v>7515</v>
      </c>
      <c r="CB258" t="s">
        <v>7515</v>
      </c>
      <c r="CC258" t="s">
        <v>7515</v>
      </c>
      <c r="CD258" t="s">
        <v>7515</v>
      </c>
      <c r="CE258" t="s">
        <v>7515</v>
      </c>
      <c r="CF258" t="s">
        <v>7515</v>
      </c>
      <c r="CG258" t="s">
        <v>7515</v>
      </c>
      <c r="CH258" t="s">
        <v>7515</v>
      </c>
      <c r="CI258" t="s">
        <v>6793</v>
      </c>
      <c r="CJ258" t="s">
        <v>6794</v>
      </c>
      <c r="CO258" t="s">
        <v>6794</v>
      </c>
      <c r="CP258" t="s">
        <v>6794</v>
      </c>
      <c r="CQ258" t="s">
        <v>6794</v>
      </c>
      <c r="CR258" t="s">
        <v>6794</v>
      </c>
      <c r="CS258" t="s">
        <v>6794</v>
      </c>
      <c r="CT258" t="s">
        <v>6794</v>
      </c>
      <c r="CU258" t="s">
        <v>6794</v>
      </c>
      <c r="CV258" t="s">
        <v>6793</v>
      </c>
      <c r="CW258" t="s">
        <v>6794</v>
      </c>
      <c r="CX258" t="s">
        <v>7520</v>
      </c>
      <c r="CY258" t="s">
        <v>7521</v>
      </c>
      <c r="CZ258" t="s">
        <v>7522</v>
      </c>
      <c r="DA258" t="s">
        <v>6793</v>
      </c>
      <c r="DB258">
        <v>3</v>
      </c>
      <c r="DC258">
        <v>4</v>
      </c>
      <c r="DD258">
        <v>5</v>
      </c>
      <c r="DE258" t="s">
        <v>6794</v>
      </c>
      <c r="EA258">
        <v>4</v>
      </c>
      <c r="EC258">
        <v>2</v>
      </c>
      <c r="ED258">
        <v>0</v>
      </c>
      <c r="EE258">
        <v>0</v>
      </c>
      <c r="EF258">
        <v>0</v>
      </c>
      <c r="EG258">
        <v>2</v>
      </c>
      <c r="EH258">
        <v>0</v>
      </c>
      <c r="EI258">
        <v>0</v>
      </c>
      <c r="EJ258" t="s">
        <v>6794</v>
      </c>
      <c r="EP258" t="s">
        <v>6794</v>
      </c>
      <c r="OI258" t="s">
        <v>7526</v>
      </c>
      <c r="OJ258" t="s">
        <v>7526</v>
      </c>
      <c r="OK258" t="s">
        <v>7526</v>
      </c>
      <c r="OL258" t="s">
        <v>7526</v>
      </c>
      <c r="OM258" t="s">
        <v>7619</v>
      </c>
      <c r="ON258" t="s">
        <v>7539</v>
      </c>
      <c r="OO258" t="s">
        <v>7528</v>
      </c>
      <c r="OP258">
        <v>3</v>
      </c>
      <c r="OQ258" t="s">
        <v>28</v>
      </c>
      <c r="OR258" t="s">
        <v>212</v>
      </c>
      <c r="OS258">
        <v>2007</v>
      </c>
      <c r="OT258">
        <v>3</v>
      </c>
      <c r="OU258">
        <v>1</v>
      </c>
      <c r="OV258">
        <v>3</v>
      </c>
      <c r="OW258">
        <v>1</v>
      </c>
      <c r="OX258">
        <v>0</v>
      </c>
      <c r="OY258">
        <v>35</v>
      </c>
      <c r="QE258" t="s">
        <v>7515</v>
      </c>
      <c r="QF258" t="s">
        <v>7516</v>
      </c>
      <c r="QG258" t="s">
        <v>7515</v>
      </c>
      <c r="QH258" t="s">
        <v>7515</v>
      </c>
      <c r="QI258" t="s">
        <v>7515</v>
      </c>
      <c r="QJ258" t="s">
        <v>7515</v>
      </c>
      <c r="QK258" t="s">
        <v>7515</v>
      </c>
      <c r="RP258">
        <f t="shared" si="6"/>
        <v>4</v>
      </c>
      <c r="RS258">
        <f t="shared" si="7"/>
        <v>6</v>
      </c>
    </row>
    <row r="259" spans="1:487" x14ac:dyDescent="0.3">
      <c r="A259">
        <v>70246</v>
      </c>
      <c r="B259">
        <v>608</v>
      </c>
      <c r="C259">
        <v>0</v>
      </c>
      <c r="D259">
        <v>5</v>
      </c>
      <c r="E259">
        <v>17</v>
      </c>
      <c r="F259">
        <v>107</v>
      </c>
      <c r="G259">
        <v>102</v>
      </c>
      <c r="H259">
        <v>4</v>
      </c>
      <c r="I259" t="s">
        <v>6793</v>
      </c>
      <c r="J259" t="s">
        <v>6793</v>
      </c>
      <c r="O259" t="s">
        <v>6793</v>
      </c>
      <c r="P259" t="s">
        <v>7515</v>
      </c>
      <c r="Q259" t="s">
        <v>7515</v>
      </c>
      <c r="R259" t="s">
        <v>7516</v>
      </c>
      <c r="S259" t="s">
        <v>7515</v>
      </c>
      <c r="T259" t="s">
        <v>7515</v>
      </c>
      <c r="U259" t="s">
        <v>7515</v>
      </c>
      <c r="V259" t="s">
        <v>7515</v>
      </c>
      <c r="W259" t="s">
        <v>7515</v>
      </c>
      <c r="X259" t="s">
        <v>7515</v>
      </c>
      <c r="Y259" t="s">
        <v>7515</v>
      </c>
      <c r="Z259" t="s">
        <v>7515</v>
      </c>
      <c r="AA259" t="s">
        <v>7515</v>
      </c>
      <c r="AB259" t="s">
        <v>7515</v>
      </c>
      <c r="AC259" t="s">
        <v>7515</v>
      </c>
      <c r="AD259" t="s">
        <v>7515</v>
      </c>
      <c r="AE259" t="s">
        <v>7515</v>
      </c>
      <c r="AF259" t="s">
        <v>7515</v>
      </c>
      <c r="AG259" t="s">
        <v>7515</v>
      </c>
      <c r="AH259" t="s">
        <v>7515</v>
      </c>
      <c r="AI259" t="s">
        <v>7517</v>
      </c>
      <c r="AL259">
        <v>0</v>
      </c>
      <c r="AM259">
        <v>2</v>
      </c>
      <c r="AN259" t="s">
        <v>6845</v>
      </c>
      <c r="AQ259" t="s">
        <v>6993</v>
      </c>
      <c r="AR259" t="s">
        <v>6794</v>
      </c>
      <c r="AS259" t="s">
        <v>6794</v>
      </c>
      <c r="AT259">
        <v>0</v>
      </c>
      <c r="AU259">
        <v>20</v>
      </c>
      <c r="AV259" t="s">
        <v>6988</v>
      </c>
      <c r="AW259" t="s">
        <v>6966</v>
      </c>
      <c r="AX259" t="s">
        <v>6793</v>
      </c>
      <c r="AY259" t="s">
        <v>6813</v>
      </c>
      <c r="AZ259" t="s">
        <v>7531</v>
      </c>
      <c r="BA259" t="s">
        <v>7553</v>
      </c>
      <c r="BC259" t="s">
        <v>6793</v>
      </c>
      <c r="BD259" t="s">
        <v>6794</v>
      </c>
      <c r="BE259" t="s">
        <v>6793</v>
      </c>
      <c r="BF259" t="s">
        <v>6794</v>
      </c>
      <c r="BG259" t="s">
        <v>6794</v>
      </c>
      <c r="BH259" t="s">
        <v>6793</v>
      </c>
      <c r="BI259" t="s">
        <v>6793</v>
      </c>
      <c r="BJ259" t="s">
        <v>6794</v>
      </c>
      <c r="BK259" t="s">
        <v>6794</v>
      </c>
      <c r="BL259" t="s">
        <v>6794</v>
      </c>
      <c r="BM259" t="s">
        <v>7026</v>
      </c>
      <c r="BN259" t="s">
        <v>7025</v>
      </c>
      <c r="BO259" t="s">
        <v>7540</v>
      </c>
      <c r="BP259" t="s">
        <v>7617</v>
      </c>
      <c r="BS259" t="s">
        <v>7519</v>
      </c>
      <c r="BT259" t="s">
        <v>6</v>
      </c>
      <c r="BU259" t="s">
        <v>7559</v>
      </c>
      <c r="BV259" t="s">
        <v>7535</v>
      </c>
      <c r="BW259" t="s">
        <v>7515</v>
      </c>
      <c r="BX259" t="s">
        <v>7516</v>
      </c>
      <c r="BY259" t="s">
        <v>7515</v>
      </c>
      <c r="BZ259" t="s">
        <v>7515</v>
      </c>
      <c r="CA259" t="s">
        <v>7515</v>
      </c>
      <c r="CB259" t="s">
        <v>7515</v>
      </c>
      <c r="CC259" t="s">
        <v>7515</v>
      </c>
      <c r="CD259" t="s">
        <v>7515</v>
      </c>
      <c r="CE259" t="s">
        <v>7515</v>
      </c>
      <c r="CF259" t="s">
        <v>7515</v>
      </c>
      <c r="CG259" t="s">
        <v>7515</v>
      </c>
      <c r="CH259" t="s">
        <v>7515</v>
      </c>
      <c r="CI259" t="s">
        <v>6793</v>
      </c>
      <c r="CJ259" t="s">
        <v>6793</v>
      </c>
      <c r="CO259" t="s">
        <v>6793</v>
      </c>
      <c r="CP259" t="s">
        <v>6793</v>
      </c>
      <c r="CQ259" t="s">
        <v>6794</v>
      </c>
      <c r="CR259" t="s">
        <v>6793</v>
      </c>
      <c r="CS259" t="s">
        <v>6793</v>
      </c>
      <c r="CT259" t="s">
        <v>6793</v>
      </c>
      <c r="CU259" t="s">
        <v>6794</v>
      </c>
      <c r="CV259" t="s">
        <v>6793</v>
      </c>
      <c r="CW259" t="s">
        <v>6793</v>
      </c>
      <c r="CX259" t="s">
        <v>7520</v>
      </c>
      <c r="CY259" t="s">
        <v>7521</v>
      </c>
      <c r="CZ259" t="s">
        <v>7536</v>
      </c>
      <c r="DA259" t="s">
        <v>6793</v>
      </c>
      <c r="DB259">
        <v>2</v>
      </c>
      <c r="DC259">
        <v>3</v>
      </c>
      <c r="DD259">
        <v>2</v>
      </c>
      <c r="DE259" t="s">
        <v>6794</v>
      </c>
      <c r="EA259">
        <v>2</v>
      </c>
      <c r="EC259">
        <v>1</v>
      </c>
      <c r="ED259">
        <v>0</v>
      </c>
      <c r="EE259">
        <v>0</v>
      </c>
      <c r="EF259">
        <v>0</v>
      </c>
      <c r="EG259">
        <v>1</v>
      </c>
      <c r="EH259">
        <v>0</v>
      </c>
      <c r="EI259">
        <v>0</v>
      </c>
      <c r="EJ259" t="s">
        <v>6793</v>
      </c>
      <c r="EK259" t="s">
        <v>7573</v>
      </c>
      <c r="EM259">
        <v>1</v>
      </c>
      <c r="EN259">
        <v>2006</v>
      </c>
      <c r="EP259" t="s">
        <v>6793</v>
      </c>
      <c r="IA259" t="s">
        <v>7524</v>
      </c>
      <c r="IB259" t="s">
        <v>7574</v>
      </c>
      <c r="IC259">
        <v>2006</v>
      </c>
      <c r="IG259" t="s">
        <v>6793</v>
      </c>
      <c r="II259" t="s">
        <v>7524</v>
      </c>
      <c r="IJ259" t="s">
        <v>7574</v>
      </c>
      <c r="IK259">
        <v>2007</v>
      </c>
      <c r="IM259" t="s">
        <v>7526</v>
      </c>
      <c r="IN259" t="s">
        <v>7526</v>
      </c>
      <c r="IO259" t="s">
        <v>6794</v>
      </c>
      <c r="IP259" t="s">
        <v>6794</v>
      </c>
      <c r="OI259" t="s">
        <v>7526</v>
      </c>
      <c r="OJ259" t="s">
        <v>7526</v>
      </c>
      <c r="OL259" t="s">
        <v>7527</v>
      </c>
      <c r="OM259" t="s">
        <v>7528</v>
      </c>
      <c r="ON259" t="s">
        <v>7529</v>
      </c>
      <c r="OO259" t="s">
        <v>7528</v>
      </c>
      <c r="OP259">
        <v>3</v>
      </c>
      <c r="OQ259" t="s">
        <v>28</v>
      </c>
      <c r="OR259" t="s">
        <v>7549</v>
      </c>
      <c r="OS259">
        <v>2007</v>
      </c>
      <c r="OT259">
        <v>11</v>
      </c>
      <c r="OU259">
        <v>1</v>
      </c>
      <c r="OV259">
        <v>11</v>
      </c>
      <c r="OW259">
        <v>0</v>
      </c>
      <c r="OX259">
        <v>1</v>
      </c>
      <c r="OY259">
        <v>35</v>
      </c>
      <c r="OZ259" t="s">
        <v>7515</v>
      </c>
      <c r="PA259" t="s">
        <v>7515</v>
      </c>
      <c r="PB259" t="s">
        <v>7515</v>
      </c>
      <c r="PC259" t="s">
        <v>7515</v>
      </c>
      <c r="PD259" t="s">
        <v>7515</v>
      </c>
      <c r="PE259" t="s">
        <v>7515</v>
      </c>
      <c r="PF259" t="s">
        <v>7515</v>
      </c>
      <c r="PG259" t="s">
        <v>7515</v>
      </c>
      <c r="PH259" t="s">
        <v>7515</v>
      </c>
      <c r="PI259" t="s">
        <v>7515</v>
      </c>
      <c r="PJ259" t="s">
        <v>7515</v>
      </c>
      <c r="PK259" t="s">
        <v>7515</v>
      </c>
      <c r="PL259" t="s">
        <v>7516</v>
      </c>
      <c r="PM259" t="s">
        <v>7516</v>
      </c>
      <c r="PN259" t="s">
        <v>7515</v>
      </c>
      <c r="PO259" t="s">
        <v>7515</v>
      </c>
      <c r="PP259" t="s">
        <v>7515</v>
      </c>
      <c r="PQ259" t="s">
        <v>7515</v>
      </c>
      <c r="PR259" t="s">
        <v>7515</v>
      </c>
      <c r="PS259" t="s">
        <v>7515</v>
      </c>
      <c r="PT259" t="s">
        <v>7515</v>
      </c>
      <c r="PU259" t="s">
        <v>7515</v>
      </c>
      <c r="PV259" t="s">
        <v>7515</v>
      </c>
      <c r="PW259" t="s">
        <v>7515</v>
      </c>
      <c r="PX259" t="s">
        <v>7515</v>
      </c>
      <c r="PY259" t="s">
        <v>7515</v>
      </c>
      <c r="PZ259" t="s">
        <v>7515</v>
      </c>
      <c r="QA259" t="s">
        <v>7515</v>
      </c>
      <c r="QB259" t="s">
        <v>7515</v>
      </c>
      <c r="QC259" t="s">
        <v>7515</v>
      </c>
      <c r="QE259" t="s">
        <v>7516</v>
      </c>
      <c r="QF259" t="s">
        <v>7515</v>
      </c>
      <c r="QG259" t="s">
        <v>7515</v>
      </c>
      <c r="QH259" t="s">
        <v>7515</v>
      </c>
      <c r="QI259" t="s">
        <v>7515</v>
      </c>
      <c r="QJ259" t="s">
        <v>7515</v>
      </c>
      <c r="QK259" t="s">
        <v>7515</v>
      </c>
      <c r="RP259">
        <f t="shared" si="6"/>
        <v>2</v>
      </c>
      <c r="RS259">
        <f t="shared" si="7"/>
        <v>5</v>
      </c>
    </row>
    <row r="260" spans="1:487" x14ac:dyDescent="0.3">
      <c r="A260">
        <v>70247</v>
      </c>
      <c r="B260">
        <v>609</v>
      </c>
      <c r="C260">
        <v>0</v>
      </c>
      <c r="D260">
        <v>5</v>
      </c>
      <c r="E260">
        <v>15</v>
      </c>
      <c r="F260">
        <v>109</v>
      </c>
      <c r="G260">
        <v>102</v>
      </c>
      <c r="H260">
        <v>3</v>
      </c>
      <c r="I260" t="s">
        <v>6793</v>
      </c>
      <c r="J260" t="s">
        <v>6793</v>
      </c>
      <c r="O260" t="s">
        <v>6793</v>
      </c>
      <c r="P260" t="s">
        <v>7516</v>
      </c>
      <c r="Q260" t="s">
        <v>7515</v>
      </c>
      <c r="R260" t="s">
        <v>7515</v>
      </c>
      <c r="S260" t="s">
        <v>7515</v>
      </c>
      <c r="T260" t="s">
        <v>7515</v>
      </c>
      <c r="U260" t="s">
        <v>7515</v>
      </c>
      <c r="V260" t="s">
        <v>7515</v>
      </c>
      <c r="W260" t="s">
        <v>7515</v>
      </c>
      <c r="X260" t="s">
        <v>7515</v>
      </c>
      <c r="Y260" t="s">
        <v>7515</v>
      </c>
      <c r="Z260" t="s">
        <v>7515</v>
      </c>
      <c r="AA260" t="s">
        <v>7515</v>
      </c>
      <c r="AB260" t="s">
        <v>7515</v>
      </c>
      <c r="AC260" t="s">
        <v>7515</v>
      </c>
      <c r="AD260" t="s">
        <v>7515</v>
      </c>
      <c r="AE260" t="s">
        <v>7515</v>
      </c>
      <c r="AF260" t="s">
        <v>7515</v>
      </c>
      <c r="AG260" t="s">
        <v>7515</v>
      </c>
      <c r="AH260" t="s">
        <v>7515</v>
      </c>
      <c r="AI260" t="s">
        <v>6796</v>
      </c>
      <c r="AQ260" t="s">
        <v>6985</v>
      </c>
      <c r="AR260" t="s">
        <v>6793</v>
      </c>
      <c r="AS260" t="s">
        <v>6794</v>
      </c>
      <c r="AT260">
        <v>0</v>
      </c>
      <c r="AU260">
        <v>15</v>
      </c>
      <c r="AV260" t="s">
        <v>6988</v>
      </c>
      <c r="AW260" t="s">
        <v>6793</v>
      </c>
      <c r="AX260" t="s">
        <v>6793</v>
      </c>
      <c r="AY260" t="s">
        <v>6814</v>
      </c>
      <c r="BA260" t="s">
        <v>6991</v>
      </c>
      <c r="BB260" t="s">
        <v>7583</v>
      </c>
      <c r="BC260" t="s">
        <v>6794</v>
      </c>
      <c r="BD260" t="s">
        <v>6794</v>
      </c>
      <c r="BE260" t="s">
        <v>6794</v>
      </c>
      <c r="BF260" t="s">
        <v>6794</v>
      </c>
      <c r="BG260" t="s">
        <v>6793</v>
      </c>
      <c r="BH260" t="s">
        <v>6794</v>
      </c>
      <c r="BI260" t="s">
        <v>6794</v>
      </c>
      <c r="BJ260" t="s">
        <v>6794</v>
      </c>
      <c r="BK260" t="s">
        <v>6793</v>
      </c>
      <c r="BL260" t="s">
        <v>6794</v>
      </c>
      <c r="BM260" t="s">
        <v>7026</v>
      </c>
      <c r="BN260" t="s">
        <v>7021</v>
      </c>
      <c r="BO260" t="s">
        <v>6794</v>
      </c>
      <c r="BQ260">
        <v>100</v>
      </c>
      <c r="BR260">
        <v>50</v>
      </c>
      <c r="BS260" t="s">
        <v>7519</v>
      </c>
      <c r="BT260" t="s">
        <v>7542</v>
      </c>
      <c r="BU260" t="s">
        <v>7028</v>
      </c>
      <c r="BV260" t="s">
        <v>7535</v>
      </c>
      <c r="BW260" t="s">
        <v>7515</v>
      </c>
      <c r="BX260" t="s">
        <v>7516</v>
      </c>
      <c r="BY260" t="s">
        <v>7515</v>
      </c>
      <c r="BZ260" t="s">
        <v>7515</v>
      </c>
      <c r="CA260" t="s">
        <v>7515</v>
      </c>
      <c r="CB260" t="s">
        <v>7515</v>
      </c>
      <c r="CC260" t="s">
        <v>7515</v>
      </c>
      <c r="CD260" t="s">
        <v>7515</v>
      </c>
      <c r="CE260" t="s">
        <v>7515</v>
      </c>
      <c r="CF260" t="s">
        <v>7515</v>
      </c>
      <c r="CG260" t="s">
        <v>7515</v>
      </c>
      <c r="CH260" t="s">
        <v>7515</v>
      </c>
      <c r="CI260" t="s">
        <v>6794</v>
      </c>
      <c r="CJ260" t="s">
        <v>6794</v>
      </c>
      <c r="CO260" t="s">
        <v>6793</v>
      </c>
      <c r="CP260" t="s">
        <v>6793</v>
      </c>
      <c r="CQ260" t="s">
        <v>6794</v>
      </c>
      <c r="CR260" t="s">
        <v>6793</v>
      </c>
      <c r="CS260" t="s">
        <v>6794</v>
      </c>
      <c r="CT260" t="s">
        <v>6793</v>
      </c>
      <c r="CU260" t="s">
        <v>6794</v>
      </c>
      <c r="CV260" t="s">
        <v>6793</v>
      </c>
      <c r="CW260" t="s">
        <v>6794</v>
      </c>
      <c r="CX260" t="s">
        <v>7520</v>
      </c>
      <c r="CY260" t="s">
        <v>7521</v>
      </c>
      <c r="CZ260" t="s">
        <v>7522</v>
      </c>
      <c r="DA260" t="s">
        <v>6793</v>
      </c>
      <c r="DB260">
        <v>1</v>
      </c>
      <c r="DC260">
        <v>2</v>
      </c>
      <c r="DD260">
        <v>3</v>
      </c>
      <c r="DE260" t="s">
        <v>6794</v>
      </c>
      <c r="EA260">
        <v>2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1</v>
      </c>
      <c r="EI260">
        <v>1</v>
      </c>
      <c r="EJ260" t="s">
        <v>6793</v>
      </c>
      <c r="EK260" t="s">
        <v>7573</v>
      </c>
      <c r="EM260">
        <v>2</v>
      </c>
      <c r="EN260">
        <v>2006</v>
      </c>
      <c r="EO260">
        <v>2007</v>
      </c>
      <c r="EP260" t="s">
        <v>6793</v>
      </c>
      <c r="NO260" t="s">
        <v>7524</v>
      </c>
      <c r="NP260" t="s">
        <v>7590</v>
      </c>
      <c r="NQ260">
        <v>2006</v>
      </c>
      <c r="NU260" t="s">
        <v>6794</v>
      </c>
      <c r="OI260" t="s">
        <v>7527</v>
      </c>
      <c r="OJ260" t="s">
        <v>6757</v>
      </c>
      <c r="OK260" t="s">
        <v>7527</v>
      </c>
      <c r="OL260" t="s">
        <v>7526</v>
      </c>
      <c r="OM260" t="s">
        <v>7528</v>
      </c>
      <c r="ON260" t="s">
        <v>7529</v>
      </c>
      <c r="OO260" t="s">
        <v>7528</v>
      </c>
      <c r="OP260">
        <v>2</v>
      </c>
      <c r="OQ260" t="s">
        <v>28</v>
      </c>
      <c r="OR260" t="s">
        <v>7549</v>
      </c>
      <c r="OS260">
        <v>2007</v>
      </c>
      <c r="OT260">
        <v>9</v>
      </c>
      <c r="OU260">
        <v>1</v>
      </c>
      <c r="OV260">
        <v>9</v>
      </c>
      <c r="OW260">
        <v>1</v>
      </c>
      <c r="OX260">
        <v>0</v>
      </c>
      <c r="OY260">
        <v>35</v>
      </c>
      <c r="OZ260" t="s">
        <v>7516</v>
      </c>
      <c r="PA260" t="s">
        <v>7515</v>
      </c>
      <c r="PB260" t="s">
        <v>7515</v>
      </c>
      <c r="PC260" t="s">
        <v>7515</v>
      </c>
      <c r="PD260" t="s">
        <v>7515</v>
      </c>
      <c r="PE260" t="s">
        <v>7515</v>
      </c>
      <c r="PF260" t="s">
        <v>7515</v>
      </c>
      <c r="PG260" t="s">
        <v>7515</v>
      </c>
      <c r="PH260" t="s">
        <v>7515</v>
      </c>
      <c r="PI260" t="s">
        <v>7515</v>
      </c>
      <c r="PJ260" t="s">
        <v>7515</v>
      </c>
      <c r="PK260" t="s">
        <v>7515</v>
      </c>
      <c r="PL260" t="s">
        <v>7515</v>
      </c>
      <c r="PM260" t="s">
        <v>7515</v>
      </c>
      <c r="PN260" t="s">
        <v>7515</v>
      </c>
      <c r="PO260" t="s">
        <v>7515</v>
      </c>
      <c r="PP260" t="s">
        <v>7515</v>
      </c>
      <c r="PQ260" t="s">
        <v>7515</v>
      </c>
      <c r="PR260" t="s">
        <v>7515</v>
      </c>
      <c r="PS260" t="s">
        <v>7515</v>
      </c>
      <c r="PT260" t="s">
        <v>7515</v>
      </c>
      <c r="PU260" t="s">
        <v>7515</v>
      </c>
      <c r="PV260" t="s">
        <v>7515</v>
      </c>
      <c r="PW260" t="s">
        <v>7515</v>
      </c>
      <c r="PX260" t="s">
        <v>7515</v>
      </c>
      <c r="PY260" t="s">
        <v>7515</v>
      </c>
      <c r="PZ260" t="s">
        <v>7515</v>
      </c>
      <c r="QA260" t="s">
        <v>7515</v>
      </c>
      <c r="QB260" t="s">
        <v>7515</v>
      </c>
      <c r="QC260" t="s">
        <v>7515</v>
      </c>
      <c r="QE260" t="s">
        <v>7515</v>
      </c>
      <c r="QF260" t="s">
        <v>7515</v>
      </c>
      <c r="QG260" t="s">
        <v>7515</v>
      </c>
      <c r="QH260" t="s">
        <v>7515</v>
      </c>
      <c r="QI260" t="s">
        <v>7515</v>
      </c>
      <c r="QJ260" t="s">
        <v>7515</v>
      </c>
      <c r="QK260" t="s">
        <v>7516</v>
      </c>
      <c r="RP260">
        <f t="shared" si="6"/>
        <v>3</v>
      </c>
      <c r="RS260">
        <f t="shared" si="7"/>
        <v>5</v>
      </c>
    </row>
    <row r="261" spans="1:487" x14ac:dyDescent="0.3">
      <c r="A261">
        <v>70248</v>
      </c>
      <c r="B261">
        <v>610</v>
      </c>
      <c r="C261">
        <v>0</v>
      </c>
      <c r="D261">
        <v>5</v>
      </c>
      <c r="E261">
        <v>13</v>
      </c>
      <c r="F261">
        <v>79</v>
      </c>
      <c r="G261">
        <v>102</v>
      </c>
      <c r="H261">
        <v>15</v>
      </c>
      <c r="I261" t="s">
        <v>6793</v>
      </c>
      <c r="J261" t="s">
        <v>6793</v>
      </c>
      <c r="O261" t="s">
        <v>6793</v>
      </c>
      <c r="P261" t="s">
        <v>7515</v>
      </c>
      <c r="Q261" t="s">
        <v>7515</v>
      </c>
      <c r="R261" t="s">
        <v>7515</v>
      </c>
      <c r="S261" t="s">
        <v>7515</v>
      </c>
      <c r="T261" t="s">
        <v>7515</v>
      </c>
      <c r="U261" t="s">
        <v>7515</v>
      </c>
      <c r="V261" t="s">
        <v>7515</v>
      </c>
      <c r="W261" t="s">
        <v>7515</v>
      </c>
      <c r="X261" t="s">
        <v>7515</v>
      </c>
      <c r="Y261" t="s">
        <v>7515</v>
      </c>
      <c r="Z261" t="s">
        <v>7515</v>
      </c>
      <c r="AA261" t="s">
        <v>7515</v>
      </c>
      <c r="AB261" t="s">
        <v>7515</v>
      </c>
      <c r="AC261" t="s">
        <v>7515</v>
      </c>
      <c r="AD261" t="s">
        <v>7515</v>
      </c>
      <c r="AE261" t="s">
        <v>7516</v>
      </c>
      <c r="AF261" t="s">
        <v>7515</v>
      </c>
      <c r="AG261" t="s">
        <v>7515</v>
      </c>
      <c r="AH261" t="s">
        <v>7515</v>
      </c>
      <c r="AI261" t="s">
        <v>6796</v>
      </c>
      <c r="AQ261" t="s">
        <v>6985</v>
      </c>
      <c r="AR261" t="s">
        <v>6794</v>
      </c>
      <c r="AS261" t="s">
        <v>6794</v>
      </c>
      <c r="AT261" t="s">
        <v>6</v>
      </c>
      <c r="AU261" t="s">
        <v>6</v>
      </c>
      <c r="AV261" t="s">
        <v>7568</v>
      </c>
      <c r="AW261" t="s">
        <v>6794</v>
      </c>
      <c r="AX261" t="s">
        <v>6793</v>
      </c>
      <c r="AY261" t="s">
        <v>6813</v>
      </c>
      <c r="AZ261" t="s">
        <v>7531</v>
      </c>
      <c r="BA261" t="s">
        <v>6991</v>
      </c>
      <c r="BC261" t="s">
        <v>6794</v>
      </c>
      <c r="BD261" t="s">
        <v>6794</v>
      </c>
      <c r="BE261" t="s">
        <v>6793</v>
      </c>
      <c r="BF261" t="s">
        <v>6794</v>
      </c>
      <c r="BH261" t="s">
        <v>6793</v>
      </c>
      <c r="BI261" t="s">
        <v>6793</v>
      </c>
      <c r="BJ261" t="s">
        <v>6794</v>
      </c>
      <c r="BK261" t="s">
        <v>6794</v>
      </c>
      <c r="BL261" t="s">
        <v>6794</v>
      </c>
      <c r="BM261" t="s">
        <v>7022</v>
      </c>
      <c r="BN261" t="s">
        <v>7025</v>
      </c>
      <c r="BO261" t="s">
        <v>6794</v>
      </c>
      <c r="BQ261" t="s">
        <v>7547</v>
      </c>
      <c r="BR261">
        <v>50</v>
      </c>
      <c r="BS261" t="s">
        <v>7533</v>
      </c>
      <c r="BT261" t="s">
        <v>6</v>
      </c>
      <c r="BU261" t="s">
        <v>7559</v>
      </c>
      <c r="BV261" t="s">
        <v>7561</v>
      </c>
      <c r="BW261" t="s">
        <v>7515</v>
      </c>
      <c r="BX261" t="s">
        <v>7516</v>
      </c>
      <c r="BY261" t="s">
        <v>7515</v>
      </c>
      <c r="BZ261" t="s">
        <v>7515</v>
      </c>
      <c r="CA261" t="s">
        <v>7515</v>
      </c>
      <c r="CB261" t="s">
        <v>7515</v>
      </c>
      <c r="CC261" t="s">
        <v>7515</v>
      </c>
      <c r="CD261" t="s">
        <v>7515</v>
      </c>
      <c r="CE261" t="s">
        <v>7515</v>
      </c>
      <c r="CF261" t="s">
        <v>7515</v>
      </c>
      <c r="CG261" t="s">
        <v>7515</v>
      </c>
      <c r="CH261" t="s">
        <v>7515</v>
      </c>
      <c r="CI261" t="s">
        <v>6793</v>
      </c>
      <c r="CJ261" t="s">
        <v>6794</v>
      </c>
      <c r="CO261" t="s">
        <v>6793</v>
      </c>
      <c r="CP261" t="s">
        <v>6793</v>
      </c>
      <c r="CQ261" t="s">
        <v>6794</v>
      </c>
      <c r="CR261" t="s">
        <v>6794</v>
      </c>
      <c r="CS261" t="s">
        <v>6794</v>
      </c>
      <c r="CT261" t="s">
        <v>6794</v>
      </c>
      <c r="CU261" t="s">
        <v>6794</v>
      </c>
      <c r="CV261" t="s">
        <v>6793</v>
      </c>
      <c r="CW261" t="s">
        <v>6794</v>
      </c>
      <c r="CX261" t="s">
        <v>7545</v>
      </c>
      <c r="CY261" t="s">
        <v>7555</v>
      </c>
      <c r="CZ261" t="s">
        <v>6966</v>
      </c>
      <c r="DA261" t="s">
        <v>6793</v>
      </c>
      <c r="DB261">
        <v>3</v>
      </c>
      <c r="DC261">
        <v>3</v>
      </c>
      <c r="DD261">
        <v>3</v>
      </c>
      <c r="DE261" t="s">
        <v>6794</v>
      </c>
      <c r="EA261">
        <v>3</v>
      </c>
      <c r="EC261">
        <v>0</v>
      </c>
      <c r="ED261">
        <v>1</v>
      </c>
      <c r="EE261">
        <v>2</v>
      </c>
      <c r="EF261">
        <v>0</v>
      </c>
      <c r="EG261">
        <v>0</v>
      </c>
      <c r="EH261">
        <v>0</v>
      </c>
      <c r="EI261">
        <v>0</v>
      </c>
      <c r="EJ261" t="s">
        <v>6794</v>
      </c>
      <c r="EP261" t="s">
        <v>6794</v>
      </c>
      <c r="OI261" t="s">
        <v>7526</v>
      </c>
      <c r="OJ261" t="s">
        <v>7526</v>
      </c>
      <c r="OK261" t="s">
        <v>6857</v>
      </c>
      <c r="OL261" t="s">
        <v>7526</v>
      </c>
      <c r="OM261" t="s">
        <v>7528</v>
      </c>
      <c r="ON261" t="s">
        <v>7539</v>
      </c>
      <c r="OO261" t="s">
        <v>7528</v>
      </c>
      <c r="OP261">
        <v>3</v>
      </c>
      <c r="OQ261" t="s">
        <v>28</v>
      </c>
      <c r="OR261" t="s">
        <v>265</v>
      </c>
      <c r="OS261">
        <v>2007</v>
      </c>
      <c r="OT261">
        <v>8</v>
      </c>
      <c r="OU261">
        <v>1</v>
      </c>
      <c r="OV261">
        <v>8</v>
      </c>
      <c r="OW261">
        <v>1</v>
      </c>
      <c r="OX261">
        <v>0</v>
      </c>
      <c r="OY261">
        <v>35</v>
      </c>
      <c r="QE261" t="s">
        <v>7515</v>
      </c>
      <c r="QF261" t="s">
        <v>7515</v>
      </c>
      <c r="QG261" t="s">
        <v>7515</v>
      </c>
      <c r="QH261" t="s">
        <v>7515</v>
      </c>
      <c r="QI261" t="s">
        <v>7515</v>
      </c>
      <c r="QJ261" t="s">
        <v>7515</v>
      </c>
      <c r="QK261" t="s">
        <v>7516</v>
      </c>
      <c r="RP261">
        <f t="shared" si="6"/>
        <v>-1</v>
      </c>
      <c r="RS261">
        <f t="shared" si="7"/>
        <v>2</v>
      </c>
    </row>
    <row r="262" spans="1:487" x14ac:dyDescent="0.3">
      <c r="A262">
        <v>70249</v>
      </c>
      <c r="B262">
        <v>613</v>
      </c>
      <c r="C262">
        <v>0</v>
      </c>
      <c r="D262">
        <v>5</v>
      </c>
      <c r="E262">
        <v>19</v>
      </c>
      <c r="F262">
        <v>111</v>
      </c>
      <c r="G262">
        <v>102</v>
      </c>
      <c r="H262">
        <v>3</v>
      </c>
      <c r="I262" t="s">
        <v>6793</v>
      </c>
      <c r="J262" t="s">
        <v>6793</v>
      </c>
      <c r="O262" t="s">
        <v>6793</v>
      </c>
      <c r="P262" t="s">
        <v>7516</v>
      </c>
      <c r="Q262" t="s">
        <v>7515</v>
      </c>
      <c r="R262" t="s">
        <v>7515</v>
      </c>
      <c r="S262" t="s">
        <v>7515</v>
      </c>
      <c r="T262" t="s">
        <v>7515</v>
      </c>
      <c r="U262" t="s">
        <v>7515</v>
      </c>
      <c r="V262" t="s">
        <v>7515</v>
      </c>
      <c r="W262" t="s">
        <v>7515</v>
      </c>
      <c r="X262" t="s">
        <v>7515</v>
      </c>
      <c r="Y262" t="s">
        <v>7515</v>
      </c>
      <c r="Z262" t="s">
        <v>7516</v>
      </c>
      <c r="AA262" t="s">
        <v>7515</v>
      </c>
      <c r="AB262" t="s">
        <v>7515</v>
      </c>
      <c r="AC262" t="s">
        <v>7515</v>
      </c>
      <c r="AD262" t="s">
        <v>7515</v>
      </c>
      <c r="AE262" t="s">
        <v>7515</v>
      </c>
      <c r="AF262" t="s">
        <v>7515</v>
      </c>
      <c r="AG262" t="s">
        <v>7515</v>
      </c>
      <c r="AH262" t="s">
        <v>7515</v>
      </c>
      <c r="AI262" t="s">
        <v>6796</v>
      </c>
      <c r="AQ262" t="s">
        <v>6985</v>
      </c>
      <c r="AR262" t="s">
        <v>6793</v>
      </c>
      <c r="AS262" t="s">
        <v>6794</v>
      </c>
      <c r="AT262">
        <v>0</v>
      </c>
      <c r="AU262">
        <v>35</v>
      </c>
      <c r="AV262" t="s">
        <v>6988</v>
      </c>
      <c r="AW262" t="s">
        <v>6793</v>
      </c>
      <c r="AX262" t="s">
        <v>6793</v>
      </c>
      <c r="AY262" t="s">
        <v>6813</v>
      </c>
      <c r="AZ262" t="s">
        <v>7531</v>
      </c>
      <c r="BA262" t="s">
        <v>7518</v>
      </c>
      <c r="BC262" t="s">
        <v>6794</v>
      </c>
      <c r="BD262" t="s">
        <v>6794</v>
      </c>
      <c r="BE262" t="s">
        <v>6794</v>
      </c>
      <c r="BF262" t="s">
        <v>6793</v>
      </c>
      <c r="BG262" t="s">
        <v>6793</v>
      </c>
      <c r="BH262" t="s">
        <v>6793</v>
      </c>
      <c r="BI262" t="s">
        <v>6793</v>
      </c>
      <c r="BJ262" t="s">
        <v>6793</v>
      </c>
      <c r="BK262" t="s">
        <v>6794</v>
      </c>
      <c r="BL262" t="s">
        <v>6794</v>
      </c>
      <c r="BM262" t="s">
        <v>7025</v>
      </c>
      <c r="BN262" t="s">
        <v>7026</v>
      </c>
      <c r="BO262" t="s">
        <v>6794</v>
      </c>
      <c r="BQ262">
        <v>50</v>
      </c>
      <c r="BR262">
        <v>50</v>
      </c>
      <c r="BS262" t="s">
        <v>7533</v>
      </c>
      <c r="BT262" t="s">
        <v>6</v>
      </c>
      <c r="BU262" t="s">
        <v>7559</v>
      </c>
      <c r="BV262" t="s">
        <v>7543</v>
      </c>
      <c r="BW262" t="s">
        <v>7515</v>
      </c>
      <c r="BX262" t="s">
        <v>7515</v>
      </c>
      <c r="BY262" t="s">
        <v>7515</v>
      </c>
      <c r="BZ262" t="s">
        <v>7515</v>
      </c>
      <c r="CA262" t="s">
        <v>7515</v>
      </c>
      <c r="CB262" t="s">
        <v>7515</v>
      </c>
      <c r="CC262" t="s">
        <v>7515</v>
      </c>
      <c r="CD262" t="s">
        <v>7516</v>
      </c>
      <c r="CE262" t="s">
        <v>7515</v>
      </c>
      <c r="CF262" t="s">
        <v>7515</v>
      </c>
      <c r="CG262" t="s">
        <v>7515</v>
      </c>
      <c r="CH262" t="s">
        <v>7515</v>
      </c>
      <c r="CI262" t="s">
        <v>6793</v>
      </c>
      <c r="CJ262" t="s">
        <v>6794</v>
      </c>
      <c r="CO262" t="s">
        <v>6793</v>
      </c>
      <c r="CP262" t="s">
        <v>6793</v>
      </c>
      <c r="CQ262" t="s">
        <v>6794</v>
      </c>
      <c r="CR262" t="s">
        <v>6793</v>
      </c>
      <c r="CS262" t="s">
        <v>6794</v>
      </c>
      <c r="CT262" t="s">
        <v>6793</v>
      </c>
      <c r="CU262" t="s">
        <v>6794</v>
      </c>
      <c r="CV262" t="s">
        <v>6793</v>
      </c>
      <c r="CW262" t="s">
        <v>6794</v>
      </c>
      <c r="CX262" t="s">
        <v>7520</v>
      </c>
      <c r="CY262" t="s">
        <v>7521</v>
      </c>
      <c r="CZ262" t="s">
        <v>7522</v>
      </c>
      <c r="DA262" t="s">
        <v>6793</v>
      </c>
      <c r="DB262">
        <v>1</v>
      </c>
      <c r="DC262">
        <v>3</v>
      </c>
      <c r="DD262">
        <v>3</v>
      </c>
      <c r="DE262" t="s">
        <v>6794</v>
      </c>
      <c r="EA262">
        <v>2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1</v>
      </c>
      <c r="EI262">
        <v>1</v>
      </c>
      <c r="EJ262" t="s">
        <v>6794</v>
      </c>
      <c r="EP262" t="s">
        <v>6793</v>
      </c>
      <c r="IA262" t="s">
        <v>7524</v>
      </c>
      <c r="IB262" t="s">
        <v>7595</v>
      </c>
      <c r="IC262">
        <v>2008</v>
      </c>
      <c r="IG262" t="s">
        <v>6793</v>
      </c>
      <c r="II262" t="s">
        <v>7524</v>
      </c>
      <c r="IJ262" t="s">
        <v>7595</v>
      </c>
      <c r="IK262">
        <v>2008</v>
      </c>
      <c r="IM262" t="s">
        <v>7527</v>
      </c>
      <c r="IN262" t="s">
        <v>7526</v>
      </c>
      <c r="IO262" t="s">
        <v>6793</v>
      </c>
      <c r="KM262" t="s">
        <v>7524</v>
      </c>
      <c r="KN262" t="s">
        <v>7595</v>
      </c>
      <c r="KO262">
        <v>2008</v>
      </c>
      <c r="KS262" t="s">
        <v>6793</v>
      </c>
      <c r="OI262" t="s">
        <v>7526</v>
      </c>
      <c r="OJ262" t="s">
        <v>7526</v>
      </c>
      <c r="OL262" t="s">
        <v>7526</v>
      </c>
      <c r="OM262" t="s">
        <v>7528</v>
      </c>
      <c r="ON262" t="s">
        <v>7539</v>
      </c>
      <c r="OO262" t="s">
        <v>7528</v>
      </c>
      <c r="OP262">
        <v>3</v>
      </c>
      <c r="OQ262" t="s">
        <v>28</v>
      </c>
      <c r="OR262" t="s">
        <v>7549</v>
      </c>
      <c r="OS262">
        <v>2007</v>
      </c>
      <c r="OT262">
        <v>12</v>
      </c>
      <c r="OU262">
        <v>1</v>
      </c>
      <c r="OV262">
        <v>12</v>
      </c>
      <c r="OW262">
        <v>1</v>
      </c>
      <c r="OX262">
        <v>0</v>
      </c>
      <c r="OY262">
        <v>35</v>
      </c>
      <c r="OZ262" t="s">
        <v>7515</v>
      </c>
      <c r="PA262" t="s">
        <v>7515</v>
      </c>
      <c r="PB262" t="s">
        <v>7515</v>
      </c>
      <c r="PC262" t="s">
        <v>7515</v>
      </c>
      <c r="PD262" t="s">
        <v>7515</v>
      </c>
      <c r="PE262" t="s">
        <v>7515</v>
      </c>
      <c r="PF262" t="s">
        <v>7515</v>
      </c>
      <c r="PG262" t="s">
        <v>7515</v>
      </c>
      <c r="PH262" t="s">
        <v>7515</v>
      </c>
      <c r="PI262" t="s">
        <v>7515</v>
      </c>
      <c r="PJ262" t="s">
        <v>7515</v>
      </c>
      <c r="PK262" t="s">
        <v>7515</v>
      </c>
      <c r="PL262" t="s">
        <v>7516</v>
      </c>
      <c r="PM262" t="s">
        <v>7516</v>
      </c>
      <c r="PN262" t="s">
        <v>7515</v>
      </c>
      <c r="PO262" t="s">
        <v>7515</v>
      </c>
      <c r="PP262" t="s">
        <v>7515</v>
      </c>
      <c r="PQ262" t="s">
        <v>7515</v>
      </c>
      <c r="PR262" t="s">
        <v>7515</v>
      </c>
      <c r="PS262" t="s">
        <v>7515</v>
      </c>
      <c r="PT262" t="s">
        <v>7516</v>
      </c>
      <c r="PU262" t="s">
        <v>7515</v>
      </c>
      <c r="PV262" t="s">
        <v>7515</v>
      </c>
      <c r="PW262" t="s">
        <v>7515</v>
      </c>
      <c r="PX262" t="s">
        <v>7515</v>
      </c>
      <c r="PY262" t="s">
        <v>7515</v>
      </c>
      <c r="PZ262" t="s">
        <v>7515</v>
      </c>
      <c r="QA262" t="s">
        <v>7515</v>
      </c>
      <c r="QB262" t="s">
        <v>7515</v>
      </c>
      <c r="QC262" t="s">
        <v>7515</v>
      </c>
      <c r="QE262">
        <v>-5</v>
      </c>
      <c r="QF262">
        <v>-5</v>
      </c>
      <c r="QG262">
        <v>-5</v>
      </c>
      <c r="QH262">
        <v>-5</v>
      </c>
      <c r="QI262">
        <v>-5</v>
      </c>
      <c r="QJ262">
        <v>-5</v>
      </c>
      <c r="QK262">
        <v>-5</v>
      </c>
      <c r="RP262">
        <f t="shared" si="6"/>
        <v>1</v>
      </c>
      <c r="RS262">
        <f t="shared" si="7"/>
        <v>4</v>
      </c>
    </row>
    <row r="263" spans="1:487" x14ac:dyDescent="0.3">
      <c r="A263">
        <v>70250</v>
      </c>
      <c r="B263">
        <v>614</v>
      </c>
      <c r="C263">
        <v>0</v>
      </c>
      <c r="D263">
        <v>5</v>
      </c>
      <c r="E263">
        <v>16</v>
      </c>
      <c r="F263">
        <v>110</v>
      </c>
      <c r="G263">
        <v>102</v>
      </c>
      <c r="H263">
        <v>16</v>
      </c>
      <c r="I263" t="s">
        <v>6793</v>
      </c>
      <c r="J263" t="s">
        <v>6793</v>
      </c>
      <c r="O263" t="s">
        <v>6793</v>
      </c>
      <c r="P263" t="s">
        <v>7516</v>
      </c>
      <c r="Q263" t="s">
        <v>7515</v>
      </c>
      <c r="R263" t="s">
        <v>7515</v>
      </c>
      <c r="S263" t="s">
        <v>7515</v>
      </c>
      <c r="T263" t="s">
        <v>7515</v>
      </c>
      <c r="U263" t="s">
        <v>7515</v>
      </c>
      <c r="V263" t="s">
        <v>7515</v>
      </c>
      <c r="W263" t="s">
        <v>7515</v>
      </c>
      <c r="X263" t="s">
        <v>7515</v>
      </c>
      <c r="Y263" t="s">
        <v>7515</v>
      </c>
      <c r="Z263" t="s">
        <v>7515</v>
      </c>
      <c r="AA263" t="s">
        <v>7515</v>
      </c>
      <c r="AB263" t="s">
        <v>7515</v>
      </c>
      <c r="AC263" t="s">
        <v>7515</v>
      </c>
      <c r="AD263" t="s">
        <v>7515</v>
      </c>
      <c r="AE263" t="s">
        <v>7515</v>
      </c>
      <c r="AF263" t="s">
        <v>7515</v>
      </c>
      <c r="AG263" t="s">
        <v>7515</v>
      </c>
      <c r="AH263" t="s">
        <v>7515</v>
      </c>
      <c r="AI263" t="s">
        <v>7517</v>
      </c>
      <c r="AL263">
        <v>3</v>
      </c>
      <c r="AM263">
        <v>0</v>
      </c>
      <c r="AN263" t="s">
        <v>7550</v>
      </c>
      <c r="AO263">
        <v>3</v>
      </c>
      <c r="AQ263" t="s">
        <v>6994</v>
      </c>
      <c r="AR263" t="s">
        <v>6794</v>
      </c>
      <c r="AS263" t="s">
        <v>6794</v>
      </c>
      <c r="AT263">
        <v>0</v>
      </c>
      <c r="AU263">
        <v>7</v>
      </c>
      <c r="AV263" t="s">
        <v>7568</v>
      </c>
      <c r="AW263" t="s">
        <v>6794</v>
      </c>
      <c r="AX263" t="s">
        <v>6793</v>
      </c>
      <c r="AY263" t="s">
        <v>6813</v>
      </c>
      <c r="AZ263" t="s">
        <v>7531</v>
      </c>
      <c r="BA263" t="s">
        <v>7518</v>
      </c>
      <c r="BC263" t="s">
        <v>6794</v>
      </c>
      <c r="BD263" t="s">
        <v>6794</v>
      </c>
      <c r="BE263" t="s">
        <v>6794</v>
      </c>
      <c r="BF263" t="s">
        <v>6794</v>
      </c>
      <c r="BH263" t="s">
        <v>6793</v>
      </c>
      <c r="BI263" t="s">
        <v>6794</v>
      </c>
      <c r="BJ263" t="s">
        <v>6794</v>
      </c>
      <c r="BK263" t="s">
        <v>6793</v>
      </c>
      <c r="BL263" t="s">
        <v>6794</v>
      </c>
      <c r="BM263" t="s">
        <v>7025</v>
      </c>
      <c r="BN263" t="s">
        <v>7027</v>
      </c>
      <c r="BO263" t="s">
        <v>6794</v>
      </c>
      <c r="BQ263">
        <v>70</v>
      </c>
      <c r="BR263">
        <v>40</v>
      </c>
      <c r="BS263" t="s">
        <v>7533</v>
      </c>
      <c r="BT263" t="s">
        <v>7554</v>
      </c>
      <c r="BU263" t="s">
        <v>7559</v>
      </c>
      <c r="BV263" t="s">
        <v>7569</v>
      </c>
      <c r="BW263" t="s">
        <v>7515</v>
      </c>
      <c r="BX263" t="s">
        <v>7516</v>
      </c>
      <c r="BY263" t="s">
        <v>7516</v>
      </c>
      <c r="BZ263" t="s">
        <v>7515</v>
      </c>
      <c r="CA263" t="s">
        <v>7515</v>
      </c>
      <c r="CB263" t="s">
        <v>7515</v>
      </c>
      <c r="CC263" t="s">
        <v>7515</v>
      </c>
      <c r="CD263" t="s">
        <v>7515</v>
      </c>
      <c r="CE263" t="s">
        <v>7515</v>
      </c>
      <c r="CF263" t="s">
        <v>7515</v>
      </c>
      <c r="CG263" t="s">
        <v>7515</v>
      </c>
      <c r="CH263" t="s">
        <v>7515</v>
      </c>
      <c r="CI263" t="s">
        <v>6793</v>
      </c>
      <c r="CJ263" t="s">
        <v>6793</v>
      </c>
      <c r="CO263" t="s">
        <v>6794</v>
      </c>
      <c r="CP263" t="s">
        <v>6793</v>
      </c>
      <c r="CQ263" t="s">
        <v>6794</v>
      </c>
      <c r="CR263" t="s">
        <v>6793</v>
      </c>
      <c r="CS263" t="s">
        <v>6793</v>
      </c>
      <c r="CT263" t="s">
        <v>6793</v>
      </c>
      <c r="CU263" t="s">
        <v>6794</v>
      </c>
      <c r="CV263" t="s">
        <v>6793</v>
      </c>
      <c r="CW263" t="s">
        <v>6793</v>
      </c>
      <c r="CX263" t="s">
        <v>7545</v>
      </c>
      <c r="CY263" t="s">
        <v>7607</v>
      </c>
      <c r="CZ263" t="s">
        <v>7522</v>
      </c>
      <c r="DA263" t="s">
        <v>6793</v>
      </c>
      <c r="DB263">
        <v>1</v>
      </c>
      <c r="DC263">
        <v>2</v>
      </c>
      <c r="DD263">
        <v>2</v>
      </c>
      <c r="DE263" t="s">
        <v>6794</v>
      </c>
      <c r="EA263">
        <v>4</v>
      </c>
      <c r="EC263">
        <v>2</v>
      </c>
      <c r="ED263">
        <v>0</v>
      </c>
      <c r="EE263">
        <v>2</v>
      </c>
      <c r="EF263">
        <v>0</v>
      </c>
      <c r="EG263">
        <v>0</v>
      </c>
      <c r="EH263">
        <v>0</v>
      </c>
      <c r="EI263">
        <v>0</v>
      </c>
      <c r="EJ263" t="s">
        <v>6793</v>
      </c>
      <c r="EK263" t="s">
        <v>6859</v>
      </c>
      <c r="EL263">
        <v>1</v>
      </c>
      <c r="EN263">
        <v>2007</v>
      </c>
      <c r="EP263" t="s">
        <v>6793</v>
      </c>
      <c r="JO263" t="s">
        <v>7524</v>
      </c>
      <c r="JP263" t="s">
        <v>7597</v>
      </c>
      <c r="JQ263">
        <v>2007</v>
      </c>
      <c r="JU263" t="s">
        <v>6794</v>
      </c>
      <c r="JV263" t="s">
        <v>6793</v>
      </c>
      <c r="NW263">
        <v>0</v>
      </c>
      <c r="NX263" t="s">
        <v>7515</v>
      </c>
      <c r="NY263" t="s">
        <v>7515</v>
      </c>
      <c r="NZ263" t="s">
        <v>7515</v>
      </c>
      <c r="OA263" t="s">
        <v>7515</v>
      </c>
      <c r="OB263" t="s">
        <v>7515</v>
      </c>
      <c r="OC263" t="s">
        <v>7516</v>
      </c>
      <c r="OD263" t="s">
        <v>7515</v>
      </c>
      <c r="OE263" t="s">
        <v>7515</v>
      </c>
      <c r="OF263" t="s">
        <v>7516</v>
      </c>
      <c r="OG263" t="s">
        <v>7515</v>
      </c>
      <c r="OH263" t="s">
        <v>7515</v>
      </c>
      <c r="OI263" t="s">
        <v>7526</v>
      </c>
      <c r="OJ263" t="s">
        <v>7526</v>
      </c>
      <c r="OK263" t="s">
        <v>7526</v>
      </c>
      <c r="OL263" t="s">
        <v>7526</v>
      </c>
      <c r="OM263" t="s">
        <v>7528</v>
      </c>
      <c r="ON263" t="s">
        <v>7529</v>
      </c>
      <c r="OO263" t="s">
        <v>7528</v>
      </c>
      <c r="OP263">
        <v>3</v>
      </c>
      <c r="OQ263" t="s">
        <v>28</v>
      </c>
      <c r="OR263" t="s">
        <v>265</v>
      </c>
      <c r="OS263">
        <v>2007</v>
      </c>
      <c r="OT263">
        <v>3</v>
      </c>
      <c r="OU263">
        <v>1</v>
      </c>
      <c r="OV263">
        <v>3</v>
      </c>
      <c r="OW263">
        <v>0</v>
      </c>
      <c r="OX263">
        <v>1</v>
      </c>
      <c r="OY263">
        <v>35</v>
      </c>
      <c r="OZ263" t="s">
        <v>7515</v>
      </c>
      <c r="PA263" t="s">
        <v>7515</v>
      </c>
      <c r="PB263" t="s">
        <v>7515</v>
      </c>
      <c r="PC263" t="s">
        <v>7515</v>
      </c>
      <c r="PD263" t="s">
        <v>7515</v>
      </c>
      <c r="PE263" t="s">
        <v>7515</v>
      </c>
      <c r="PF263" t="s">
        <v>7515</v>
      </c>
      <c r="PG263" t="s">
        <v>7515</v>
      </c>
      <c r="PH263" t="s">
        <v>7515</v>
      </c>
      <c r="PI263" t="s">
        <v>7515</v>
      </c>
      <c r="PJ263" t="s">
        <v>7515</v>
      </c>
      <c r="PK263" t="s">
        <v>7515</v>
      </c>
      <c r="PL263" t="s">
        <v>7515</v>
      </c>
      <c r="PM263" t="s">
        <v>7515</v>
      </c>
      <c r="PN263" t="s">
        <v>7515</v>
      </c>
      <c r="PO263" t="s">
        <v>7515</v>
      </c>
      <c r="PP263" t="s">
        <v>7515</v>
      </c>
      <c r="PQ263" t="s">
        <v>7516</v>
      </c>
      <c r="PR263" t="s">
        <v>7515</v>
      </c>
      <c r="PS263" t="s">
        <v>7515</v>
      </c>
      <c r="PT263" t="s">
        <v>7515</v>
      </c>
      <c r="PU263" t="s">
        <v>7515</v>
      </c>
      <c r="PV263" t="s">
        <v>7515</v>
      </c>
      <c r="PW263" t="s">
        <v>7515</v>
      </c>
      <c r="PX263" t="s">
        <v>7515</v>
      </c>
      <c r="PY263" t="s">
        <v>7515</v>
      </c>
      <c r="PZ263" t="s">
        <v>7515</v>
      </c>
      <c r="QA263" t="s">
        <v>7515</v>
      </c>
      <c r="QB263" t="s">
        <v>7515</v>
      </c>
      <c r="QC263" t="s">
        <v>7515</v>
      </c>
      <c r="QE263">
        <v>-5</v>
      </c>
      <c r="QF263">
        <v>-5</v>
      </c>
      <c r="QG263">
        <v>-5</v>
      </c>
      <c r="QH263">
        <v>-5</v>
      </c>
      <c r="QI263">
        <v>-5</v>
      </c>
      <c r="QJ263">
        <v>-5</v>
      </c>
      <c r="QK263">
        <v>-5</v>
      </c>
      <c r="RB263" t="s">
        <v>7530</v>
      </c>
      <c r="RP263">
        <f t="shared" si="6"/>
        <v>5</v>
      </c>
      <c r="RS263">
        <f t="shared" si="7"/>
        <v>4</v>
      </c>
    </row>
    <row r="264" spans="1:487" x14ac:dyDescent="0.3">
      <c r="A264">
        <v>70251</v>
      </c>
      <c r="B264">
        <v>615</v>
      </c>
      <c r="C264">
        <v>0</v>
      </c>
      <c r="D264">
        <v>5</v>
      </c>
      <c r="E264">
        <v>21</v>
      </c>
      <c r="F264">
        <v>145</v>
      </c>
      <c r="G264">
        <v>102</v>
      </c>
      <c r="H264">
        <v>9</v>
      </c>
      <c r="I264" t="s">
        <v>6793</v>
      </c>
      <c r="J264" t="s">
        <v>6793</v>
      </c>
      <c r="O264" t="s">
        <v>6793</v>
      </c>
      <c r="P264" t="s">
        <v>7515</v>
      </c>
      <c r="Q264" t="s">
        <v>7515</v>
      </c>
      <c r="R264" t="s">
        <v>7515</v>
      </c>
      <c r="S264" t="s">
        <v>7515</v>
      </c>
      <c r="T264" t="s">
        <v>7515</v>
      </c>
      <c r="U264" t="s">
        <v>7515</v>
      </c>
      <c r="V264" t="s">
        <v>7515</v>
      </c>
      <c r="W264" t="s">
        <v>7515</v>
      </c>
      <c r="X264" t="s">
        <v>7515</v>
      </c>
      <c r="Y264" t="s">
        <v>7515</v>
      </c>
      <c r="Z264" t="s">
        <v>7516</v>
      </c>
      <c r="AA264" t="s">
        <v>7515</v>
      </c>
      <c r="AB264" t="s">
        <v>7515</v>
      </c>
      <c r="AC264" t="s">
        <v>7515</v>
      </c>
      <c r="AD264" t="s">
        <v>7515</v>
      </c>
      <c r="AE264" t="s">
        <v>7515</v>
      </c>
      <c r="AF264" t="s">
        <v>7515</v>
      </c>
      <c r="AG264" t="s">
        <v>7515</v>
      </c>
      <c r="AH264" t="s">
        <v>7515</v>
      </c>
      <c r="AI264" t="s">
        <v>6796</v>
      </c>
      <c r="AQ264" t="s">
        <v>6985</v>
      </c>
      <c r="AR264" t="s">
        <v>6793</v>
      </c>
      <c r="AS264" t="s">
        <v>6793</v>
      </c>
      <c r="AT264">
        <v>0</v>
      </c>
      <c r="AU264">
        <v>14</v>
      </c>
      <c r="AV264" t="s">
        <v>6988</v>
      </c>
      <c r="AW264" t="s">
        <v>6793</v>
      </c>
      <c r="AX264" t="s">
        <v>6793</v>
      </c>
      <c r="AY264" t="s">
        <v>6814</v>
      </c>
      <c r="BA264" t="s">
        <v>6991</v>
      </c>
      <c r="BB264" t="s">
        <v>7588</v>
      </c>
      <c r="BC264" t="s">
        <v>6794</v>
      </c>
      <c r="BD264" t="s">
        <v>6794</v>
      </c>
      <c r="BE264" t="s">
        <v>6793</v>
      </c>
      <c r="BF264" t="s">
        <v>6793</v>
      </c>
      <c r="BG264" t="s">
        <v>6794</v>
      </c>
      <c r="BH264" t="s">
        <v>6794</v>
      </c>
      <c r="BI264" t="s">
        <v>6794</v>
      </c>
      <c r="BJ264" t="s">
        <v>6794</v>
      </c>
      <c r="BK264" t="s">
        <v>6793</v>
      </c>
      <c r="BL264" t="s">
        <v>6794</v>
      </c>
      <c r="BM264" t="s">
        <v>7027</v>
      </c>
      <c r="BN264" t="s">
        <v>7021</v>
      </c>
      <c r="BO264" t="s">
        <v>6794</v>
      </c>
      <c r="BQ264">
        <v>30</v>
      </c>
      <c r="BR264" t="s">
        <v>7532</v>
      </c>
      <c r="BS264" t="s">
        <v>7519</v>
      </c>
      <c r="BT264" t="s">
        <v>6</v>
      </c>
      <c r="BU264" t="s">
        <v>7559</v>
      </c>
      <c r="BV264" t="s">
        <v>7543</v>
      </c>
      <c r="BW264" t="s">
        <v>7515</v>
      </c>
      <c r="BX264" t="s">
        <v>7515</v>
      </c>
      <c r="BY264" t="s">
        <v>7515</v>
      </c>
      <c r="BZ264" t="s">
        <v>7515</v>
      </c>
      <c r="CA264" t="s">
        <v>7515</v>
      </c>
      <c r="CB264" t="s">
        <v>7515</v>
      </c>
      <c r="CC264" t="s">
        <v>7515</v>
      </c>
      <c r="CD264" t="s">
        <v>7516</v>
      </c>
      <c r="CE264" t="s">
        <v>7515</v>
      </c>
      <c r="CF264" t="s">
        <v>7515</v>
      </c>
      <c r="CG264" t="s">
        <v>7515</v>
      </c>
      <c r="CH264" t="s">
        <v>7515</v>
      </c>
      <c r="CI264" t="s">
        <v>6793</v>
      </c>
      <c r="CJ264" t="s">
        <v>6794</v>
      </c>
      <c r="CO264" t="s">
        <v>6793</v>
      </c>
      <c r="CP264" t="s">
        <v>6793</v>
      </c>
      <c r="CQ264" t="s">
        <v>6794</v>
      </c>
      <c r="CR264" t="s">
        <v>6793</v>
      </c>
      <c r="CS264" t="s">
        <v>6794</v>
      </c>
      <c r="CT264" t="s">
        <v>6794</v>
      </c>
      <c r="CU264" t="s">
        <v>6794</v>
      </c>
      <c r="CV264" t="s">
        <v>6793</v>
      </c>
      <c r="CW264" t="s">
        <v>6794</v>
      </c>
      <c r="CX264" t="s">
        <v>7520</v>
      </c>
      <c r="CY264" t="s">
        <v>7521</v>
      </c>
      <c r="CZ264" t="s">
        <v>7536</v>
      </c>
      <c r="DA264" t="s">
        <v>6793</v>
      </c>
      <c r="DB264">
        <v>3</v>
      </c>
      <c r="DC264">
        <v>4</v>
      </c>
      <c r="DD264">
        <v>4</v>
      </c>
      <c r="DE264" t="s">
        <v>6793</v>
      </c>
      <c r="DF264">
        <v>1</v>
      </c>
      <c r="DG264" t="s">
        <v>7591</v>
      </c>
      <c r="DH264">
        <v>2006</v>
      </c>
      <c r="DI264" t="s">
        <v>7557</v>
      </c>
      <c r="DJ264" t="s">
        <v>7591</v>
      </c>
      <c r="DK264">
        <v>2006</v>
      </c>
      <c r="EA264">
        <v>3</v>
      </c>
      <c r="EC264">
        <v>1</v>
      </c>
      <c r="ED264">
        <v>0</v>
      </c>
      <c r="EE264">
        <v>1</v>
      </c>
      <c r="EF264">
        <v>0</v>
      </c>
      <c r="EG264">
        <v>0</v>
      </c>
      <c r="EH264">
        <v>1</v>
      </c>
      <c r="EI264">
        <v>0</v>
      </c>
      <c r="EJ264" t="s">
        <v>6794</v>
      </c>
      <c r="EP264" t="s">
        <v>6793</v>
      </c>
      <c r="EQ264" t="s">
        <v>7524</v>
      </c>
      <c r="ER264" t="s">
        <v>7598</v>
      </c>
      <c r="ES264">
        <v>2007</v>
      </c>
      <c r="EW264" t="s">
        <v>6794</v>
      </c>
      <c r="EX264" t="s">
        <v>6793</v>
      </c>
      <c r="IA264" t="s">
        <v>7524</v>
      </c>
      <c r="IB264" t="s">
        <v>7595</v>
      </c>
      <c r="IC264">
        <v>2008</v>
      </c>
      <c r="IG264" t="s">
        <v>6793</v>
      </c>
      <c r="II264" t="s">
        <v>7524</v>
      </c>
      <c r="IJ264" t="s">
        <v>7595</v>
      </c>
      <c r="IK264">
        <v>2008</v>
      </c>
      <c r="IM264" t="s">
        <v>7526</v>
      </c>
      <c r="IN264" t="s">
        <v>7526</v>
      </c>
      <c r="IO264" t="s">
        <v>6793</v>
      </c>
      <c r="LC264" t="s">
        <v>7538</v>
      </c>
      <c r="LD264" t="s">
        <v>7597</v>
      </c>
      <c r="LE264">
        <v>2007</v>
      </c>
      <c r="LI264" t="s">
        <v>6794</v>
      </c>
      <c r="LJ264" t="s">
        <v>6793</v>
      </c>
      <c r="NW264">
        <v>7</v>
      </c>
      <c r="NX264" t="s">
        <v>7515</v>
      </c>
      <c r="NY264" t="s">
        <v>7515</v>
      </c>
      <c r="NZ264" t="s">
        <v>7515</v>
      </c>
      <c r="OA264" t="s">
        <v>7515</v>
      </c>
      <c r="OB264" t="s">
        <v>7515</v>
      </c>
      <c r="OC264" t="s">
        <v>7515</v>
      </c>
      <c r="OD264" t="s">
        <v>7515</v>
      </c>
      <c r="OE264" t="s">
        <v>7515</v>
      </c>
      <c r="OF264" t="s">
        <v>7516</v>
      </c>
      <c r="OG264" t="s">
        <v>7515</v>
      </c>
      <c r="OH264" t="s">
        <v>7515</v>
      </c>
      <c r="OI264" t="s">
        <v>7526</v>
      </c>
      <c r="OJ264" t="s">
        <v>7526</v>
      </c>
      <c r="OL264" t="s">
        <v>7527</v>
      </c>
      <c r="OM264" t="s">
        <v>7528</v>
      </c>
      <c r="ON264" t="s">
        <v>7529</v>
      </c>
      <c r="OO264" t="s">
        <v>7528</v>
      </c>
      <c r="OP264">
        <v>2</v>
      </c>
      <c r="OQ264" t="s">
        <v>28</v>
      </c>
      <c r="OR264" t="s">
        <v>212</v>
      </c>
      <c r="OS264">
        <v>2007</v>
      </c>
      <c r="OT264">
        <v>7</v>
      </c>
      <c r="OU264">
        <v>1</v>
      </c>
      <c r="OV264">
        <v>7</v>
      </c>
      <c r="OW264">
        <v>1</v>
      </c>
      <c r="OX264">
        <v>0</v>
      </c>
      <c r="OY264">
        <v>35</v>
      </c>
      <c r="OZ264" t="s">
        <v>7515</v>
      </c>
      <c r="PA264" t="s">
        <v>7516</v>
      </c>
      <c r="PB264" t="s">
        <v>7515</v>
      </c>
      <c r="PC264" t="s">
        <v>7515</v>
      </c>
      <c r="PD264" t="s">
        <v>7515</v>
      </c>
      <c r="PE264" t="s">
        <v>7515</v>
      </c>
      <c r="PF264" t="s">
        <v>7515</v>
      </c>
      <c r="PG264" t="s">
        <v>7515</v>
      </c>
      <c r="PH264" t="s">
        <v>7515</v>
      </c>
      <c r="PI264" t="s">
        <v>7515</v>
      </c>
      <c r="PJ264" t="s">
        <v>7515</v>
      </c>
      <c r="PK264" t="s">
        <v>7515</v>
      </c>
      <c r="PL264" t="s">
        <v>7516</v>
      </c>
      <c r="PM264" t="s">
        <v>7516</v>
      </c>
      <c r="PN264" t="s">
        <v>7515</v>
      </c>
      <c r="PO264" t="s">
        <v>7515</v>
      </c>
      <c r="PP264" t="s">
        <v>7515</v>
      </c>
      <c r="PQ264" t="s">
        <v>7515</v>
      </c>
      <c r="PR264" t="s">
        <v>7515</v>
      </c>
      <c r="PS264" t="s">
        <v>7515</v>
      </c>
      <c r="PT264" t="s">
        <v>7515</v>
      </c>
      <c r="PU264" t="s">
        <v>7515</v>
      </c>
      <c r="PV264" t="s">
        <v>7516</v>
      </c>
      <c r="PW264" t="s">
        <v>7515</v>
      </c>
      <c r="PX264" t="s">
        <v>7515</v>
      </c>
      <c r="PY264" t="s">
        <v>7515</v>
      </c>
      <c r="PZ264" t="s">
        <v>7515</v>
      </c>
      <c r="QA264" t="s">
        <v>7515</v>
      </c>
      <c r="QB264" t="s">
        <v>7515</v>
      </c>
      <c r="QC264" t="s">
        <v>7515</v>
      </c>
      <c r="QE264">
        <v>-5</v>
      </c>
      <c r="QF264">
        <v>-5</v>
      </c>
      <c r="QG264">
        <v>-5</v>
      </c>
      <c r="QH264">
        <v>-5</v>
      </c>
      <c r="QI264">
        <v>-5</v>
      </c>
      <c r="QJ264">
        <v>-5</v>
      </c>
      <c r="QK264">
        <v>-5</v>
      </c>
      <c r="QL264" t="s">
        <v>7530</v>
      </c>
      <c r="RP264">
        <f t="shared" si="6"/>
        <v>4</v>
      </c>
      <c r="RS264">
        <f t="shared" si="7"/>
        <v>6</v>
      </c>
    </row>
    <row r="265" spans="1:487" x14ac:dyDescent="0.3">
      <c r="A265">
        <v>70252</v>
      </c>
      <c r="B265">
        <v>618</v>
      </c>
      <c r="C265">
        <v>0</v>
      </c>
      <c r="D265">
        <v>5</v>
      </c>
      <c r="E265">
        <v>17</v>
      </c>
      <c r="F265">
        <v>107</v>
      </c>
      <c r="G265">
        <v>102</v>
      </c>
      <c r="H265">
        <v>15</v>
      </c>
      <c r="I265" t="s">
        <v>6793</v>
      </c>
      <c r="J265" t="s">
        <v>6793</v>
      </c>
      <c r="O265" t="s">
        <v>6793</v>
      </c>
      <c r="P265" t="s">
        <v>7516</v>
      </c>
      <c r="Q265" t="s">
        <v>7515</v>
      </c>
      <c r="R265" t="s">
        <v>7515</v>
      </c>
      <c r="S265" t="s">
        <v>7515</v>
      </c>
      <c r="T265" t="s">
        <v>7515</v>
      </c>
      <c r="U265" t="s">
        <v>7515</v>
      </c>
      <c r="V265" t="s">
        <v>7515</v>
      </c>
      <c r="W265" t="s">
        <v>7515</v>
      </c>
      <c r="X265" t="s">
        <v>7515</v>
      </c>
      <c r="Y265" t="s">
        <v>7515</v>
      </c>
      <c r="Z265" t="s">
        <v>7515</v>
      </c>
      <c r="AA265" t="s">
        <v>7515</v>
      </c>
      <c r="AB265" t="s">
        <v>7515</v>
      </c>
      <c r="AC265" t="s">
        <v>7515</v>
      </c>
      <c r="AD265" t="s">
        <v>7515</v>
      </c>
      <c r="AE265" t="s">
        <v>7515</v>
      </c>
      <c r="AF265" t="s">
        <v>7515</v>
      </c>
      <c r="AG265" t="s">
        <v>7515</v>
      </c>
      <c r="AH265" t="s">
        <v>7515</v>
      </c>
      <c r="AI265" t="s">
        <v>6796</v>
      </c>
      <c r="AQ265" t="s">
        <v>6985</v>
      </c>
      <c r="AR265" t="s">
        <v>6793</v>
      </c>
      <c r="AS265" t="s">
        <v>6794</v>
      </c>
      <c r="AT265">
        <v>0</v>
      </c>
      <c r="AU265">
        <v>11</v>
      </c>
      <c r="AV265" t="s">
        <v>6988</v>
      </c>
      <c r="AW265" t="s">
        <v>6794</v>
      </c>
      <c r="AX265" t="s">
        <v>6794</v>
      </c>
      <c r="AY265" t="s">
        <v>6813</v>
      </c>
      <c r="AZ265" t="s">
        <v>7531</v>
      </c>
      <c r="BA265" t="s">
        <v>6991</v>
      </c>
      <c r="BC265" t="s">
        <v>6794</v>
      </c>
      <c r="BD265" t="s">
        <v>6794</v>
      </c>
      <c r="BE265" t="s">
        <v>6794</v>
      </c>
      <c r="BF265" t="s">
        <v>6794</v>
      </c>
      <c r="BG265" t="s">
        <v>6793</v>
      </c>
      <c r="BH265" t="s">
        <v>6794</v>
      </c>
      <c r="BI265" t="s">
        <v>6794</v>
      </c>
      <c r="BJ265" t="s">
        <v>6794</v>
      </c>
      <c r="BK265" t="s">
        <v>6794</v>
      </c>
      <c r="BL265" t="s">
        <v>6794</v>
      </c>
      <c r="BM265" t="s">
        <v>7030</v>
      </c>
      <c r="BN265" t="s">
        <v>7565</v>
      </c>
      <c r="BO265" t="s">
        <v>6794</v>
      </c>
      <c r="BQ265">
        <v>35</v>
      </c>
      <c r="BR265">
        <v>25</v>
      </c>
      <c r="BS265" t="s">
        <v>7533</v>
      </c>
      <c r="BT265" t="s">
        <v>6</v>
      </c>
      <c r="BU265" t="s">
        <v>7559</v>
      </c>
      <c r="BV265" t="s">
        <v>7569</v>
      </c>
      <c r="BW265" t="s">
        <v>7515</v>
      </c>
      <c r="BX265" t="s">
        <v>7516</v>
      </c>
      <c r="BY265" t="s">
        <v>7515</v>
      </c>
      <c r="BZ265" t="s">
        <v>7515</v>
      </c>
      <c r="CA265" t="s">
        <v>7515</v>
      </c>
      <c r="CB265" t="s">
        <v>7515</v>
      </c>
      <c r="CC265" t="s">
        <v>7515</v>
      </c>
      <c r="CD265" t="s">
        <v>7515</v>
      </c>
      <c r="CE265" t="s">
        <v>7515</v>
      </c>
      <c r="CF265" t="s">
        <v>7515</v>
      </c>
      <c r="CG265" t="s">
        <v>7515</v>
      </c>
      <c r="CH265" t="s">
        <v>7515</v>
      </c>
      <c r="CI265" t="s">
        <v>6793</v>
      </c>
      <c r="CJ265" t="s">
        <v>6794</v>
      </c>
      <c r="CO265" t="s">
        <v>6793</v>
      </c>
      <c r="CP265" t="s">
        <v>6793</v>
      </c>
      <c r="CQ265" t="s">
        <v>6794</v>
      </c>
      <c r="CR265" t="s">
        <v>6793</v>
      </c>
      <c r="CS265" t="s">
        <v>6794</v>
      </c>
      <c r="CT265" t="s">
        <v>6794</v>
      </c>
      <c r="CU265" t="s">
        <v>6794</v>
      </c>
      <c r="CV265" t="s">
        <v>6793</v>
      </c>
      <c r="CW265" t="s">
        <v>6794</v>
      </c>
      <c r="CX265" t="s">
        <v>7520</v>
      </c>
      <c r="CY265" t="s">
        <v>7521</v>
      </c>
      <c r="CZ265" t="s">
        <v>7522</v>
      </c>
      <c r="DA265" t="s">
        <v>6793</v>
      </c>
      <c r="DB265">
        <v>1</v>
      </c>
      <c r="DC265">
        <v>3</v>
      </c>
      <c r="DD265">
        <v>2</v>
      </c>
      <c r="DE265" t="s">
        <v>6794</v>
      </c>
      <c r="EA265">
        <v>1</v>
      </c>
      <c r="EB265" t="s">
        <v>7523</v>
      </c>
      <c r="EJ265" t="s">
        <v>6793</v>
      </c>
      <c r="EK265" t="s">
        <v>7573</v>
      </c>
      <c r="EM265">
        <v>1</v>
      </c>
      <c r="EN265">
        <v>2008</v>
      </c>
      <c r="EP265" t="s">
        <v>6793</v>
      </c>
      <c r="JO265" t="s">
        <v>7524</v>
      </c>
      <c r="JP265" t="s">
        <v>7590</v>
      </c>
      <c r="JQ265">
        <v>2007</v>
      </c>
      <c r="JU265" t="s">
        <v>6794</v>
      </c>
      <c r="JV265" t="s">
        <v>6966</v>
      </c>
      <c r="KE265" t="s">
        <v>7524</v>
      </c>
      <c r="KF265" t="s">
        <v>7590</v>
      </c>
      <c r="KG265">
        <v>2007</v>
      </c>
      <c r="KI265" t="s">
        <v>7526</v>
      </c>
      <c r="KJ265" t="s">
        <v>7526</v>
      </c>
      <c r="KK265" t="s">
        <v>6794</v>
      </c>
      <c r="KL265" t="s">
        <v>6966</v>
      </c>
      <c r="KM265" t="s">
        <v>7524</v>
      </c>
      <c r="KN265" t="s">
        <v>7590</v>
      </c>
      <c r="KO265">
        <v>2007</v>
      </c>
      <c r="KS265" t="s">
        <v>6794</v>
      </c>
      <c r="KT265" t="s">
        <v>6966</v>
      </c>
      <c r="OI265" t="s">
        <v>7526</v>
      </c>
      <c r="OJ265" t="s">
        <v>7526</v>
      </c>
      <c r="OK265" t="s">
        <v>7527</v>
      </c>
      <c r="OM265" t="s">
        <v>7528</v>
      </c>
      <c r="ON265" t="s">
        <v>7539</v>
      </c>
      <c r="OO265" t="s">
        <v>7528</v>
      </c>
      <c r="OP265">
        <v>3</v>
      </c>
      <c r="OQ265" t="s">
        <v>28</v>
      </c>
      <c r="OR265" t="s">
        <v>265</v>
      </c>
      <c r="OS265">
        <v>2006</v>
      </c>
      <c r="OT265">
        <v>9</v>
      </c>
      <c r="OU265">
        <v>1</v>
      </c>
      <c r="OV265">
        <v>9</v>
      </c>
      <c r="OW265">
        <v>1</v>
      </c>
      <c r="OX265">
        <v>0</v>
      </c>
      <c r="OY265">
        <v>35</v>
      </c>
      <c r="OZ265" t="s">
        <v>7515</v>
      </c>
      <c r="PA265" t="s">
        <v>7515</v>
      </c>
      <c r="PB265" t="s">
        <v>7515</v>
      </c>
      <c r="PC265" t="s">
        <v>7515</v>
      </c>
      <c r="PD265" t="s">
        <v>7515</v>
      </c>
      <c r="PE265" t="s">
        <v>7515</v>
      </c>
      <c r="PF265" t="s">
        <v>7515</v>
      </c>
      <c r="PG265" t="s">
        <v>7515</v>
      </c>
      <c r="PH265" t="s">
        <v>7515</v>
      </c>
      <c r="PI265" t="s">
        <v>7515</v>
      </c>
      <c r="PJ265" t="s">
        <v>7515</v>
      </c>
      <c r="PK265" t="s">
        <v>7515</v>
      </c>
      <c r="PL265" t="s">
        <v>7515</v>
      </c>
      <c r="PM265" t="s">
        <v>7515</v>
      </c>
      <c r="PN265" t="s">
        <v>7515</v>
      </c>
      <c r="PO265" t="s">
        <v>7515</v>
      </c>
      <c r="PP265" t="s">
        <v>7515</v>
      </c>
      <c r="PQ265" t="s">
        <v>7516</v>
      </c>
      <c r="PR265" t="s">
        <v>7515</v>
      </c>
      <c r="PS265" t="s">
        <v>7516</v>
      </c>
      <c r="PT265" t="s">
        <v>7516</v>
      </c>
      <c r="PU265" t="s">
        <v>7515</v>
      </c>
      <c r="PV265" t="s">
        <v>7515</v>
      </c>
      <c r="PW265" t="s">
        <v>7515</v>
      </c>
      <c r="PX265" t="s">
        <v>7515</v>
      </c>
      <c r="PY265" t="s">
        <v>7515</v>
      </c>
      <c r="PZ265" t="s">
        <v>7515</v>
      </c>
      <c r="QA265" t="s">
        <v>7515</v>
      </c>
      <c r="QB265" t="s">
        <v>7515</v>
      </c>
      <c r="QC265" t="s">
        <v>7515</v>
      </c>
      <c r="QE265" t="s">
        <v>7515</v>
      </c>
      <c r="QF265" t="s">
        <v>7516</v>
      </c>
      <c r="QG265" t="s">
        <v>7515</v>
      </c>
      <c r="QH265" t="s">
        <v>7515</v>
      </c>
      <c r="QI265" t="s">
        <v>7515</v>
      </c>
      <c r="QJ265" t="s">
        <v>7515</v>
      </c>
      <c r="QK265" t="s">
        <v>7515</v>
      </c>
      <c r="RP265">
        <f t="shared" si="6"/>
        <v>4</v>
      </c>
      <c r="RS265">
        <f t="shared" si="7"/>
        <v>9</v>
      </c>
    </row>
    <row r="266" spans="1:487" x14ac:dyDescent="0.3">
      <c r="A266">
        <v>70253</v>
      </c>
      <c r="B266">
        <v>619</v>
      </c>
      <c r="C266">
        <v>0</v>
      </c>
      <c r="D266">
        <v>5</v>
      </c>
      <c r="E266">
        <v>16</v>
      </c>
      <c r="F266">
        <v>97</v>
      </c>
      <c r="G266">
        <v>102</v>
      </c>
      <c r="H266">
        <v>9</v>
      </c>
      <c r="I266" t="s">
        <v>6793</v>
      </c>
      <c r="J266" t="s">
        <v>6793</v>
      </c>
      <c r="O266" t="s">
        <v>6793</v>
      </c>
      <c r="P266" t="s">
        <v>7515</v>
      </c>
      <c r="Q266" t="s">
        <v>7516</v>
      </c>
      <c r="R266" t="s">
        <v>7515</v>
      </c>
      <c r="S266" t="s">
        <v>7515</v>
      </c>
      <c r="T266" t="s">
        <v>7515</v>
      </c>
      <c r="U266" t="s">
        <v>7515</v>
      </c>
      <c r="V266" t="s">
        <v>7515</v>
      </c>
      <c r="W266" t="s">
        <v>7515</v>
      </c>
      <c r="X266" t="s">
        <v>7515</v>
      </c>
      <c r="Y266" t="s">
        <v>7515</v>
      </c>
      <c r="Z266" t="s">
        <v>7515</v>
      </c>
      <c r="AA266" t="s">
        <v>7515</v>
      </c>
      <c r="AB266" t="s">
        <v>7515</v>
      </c>
      <c r="AC266" t="s">
        <v>7515</v>
      </c>
      <c r="AD266" t="s">
        <v>7515</v>
      </c>
      <c r="AE266" t="s">
        <v>7515</v>
      </c>
      <c r="AF266" t="s">
        <v>7515</v>
      </c>
      <c r="AG266" t="s">
        <v>7515</v>
      </c>
      <c r="AH266" t="s">
        <v>7515</v>
      </c>
      <c r="AJ266">
        <v>1</v>
      </c>
      <c r="AK266">
        <v>1</v>
      </c>
      <c r="AL266">
        <v>3</v>
      </c>
      <c r="AM266">
        <v>0</v>
      </c>
      <c r="AN266" t="s">
        <v>6845</v>
      </c>
      <c r="AQ266" t="s">
        <v>6993</v>
      </c>
      <c r="AR266" t="s">
        <v>6794</v>
      </c>
      <c r="AS266" t="s">
        <v>6794</v>
      </c>
      <c r="AT266">
        <v>0</v>
      </c>
      <c r="AU266">
        <v>5</v>
      </c>
      <c r="AV266" t="s">
        <v>6988</v>
      </c>
      <c r="AW266" t="s">
        <v>6966</v>
      </c>
      <c r="AX266" t="s">
        <v>6793</v>
      </c>
      <c r="AY266" t="s">
        <v>6813</v>
      </c>
      <c r="AZ266" t="s">
        <v>7531</v>
      </c>
      <c r="BA266" t="s">
        <v>6991</v>
      </c>
      <c r="BC266" t="s">
        <v>6794</v>
      </c>
      <c r="BD266" t="s">
        <v>6794</v>
      </c>
      <c r="BE266" t="s">
        <v>6793</v>
      </c>
      <c r="BF266" t="s">
        <v>6794</v>
      </c>
      <c r="BG266" t="s">
        <v>6793</v>
      </c>
      <c r="BH266" t="s">
        <v>6793</v>
      </c>
      <c r="BI266" t="s">
        <v>6793</v>
      </c>
      <c r="BJ266" t="s">
        <v>6793</v>
      </c>
      <c r="BK266" t="s">
        <v>6794</v>
      </c>
      <c r="BL266" t="s">
        <v>6794</v>
      </c>
      <c r="BM266" t="s">
        <v>7024</v>
      </c>
      <c r="BN266" t="s">
        <v>7026</v>
      </c>
      <c r="BO266" t="s">
        <v>6794</v>
      </c>
      <c r="BQ266">
        <v>50</v>
      </c>
      <c r="BR266" t="s">
        <v>6</v>
      </c>
      <c r="BS266" t="s">
        <v>7533</v>
      </c>
      <c r="BT266" t="s">
        <v>6</v>
      </c>
      <c r="BU266" t="s">
        <v>7559</v>
      </c>
      <c r="BV266" t="s">
        <v>7561</v>
      </c>
      <c r="BW266" t="s">
        <v>7515</v>
      </c>
      <c r="BX266" t="s">
        <v>7516</v>
      </c>
      <c r="BY266" t="s">
        <v>7515</v>
      </c>
      <c r="BZ266" t="s">
        <v>7515</v>
      </c>
      <c r="CA266" t="s">
        <v>7515</v>
      </c>
      <c r="CB266" t="s">
        <v>7515</v>
      </c>
      <c r="CC266" t="s">
        <v>7515</v>
      </c>
      <c r="CD266" t="s">
        <v>7515</v>
      </c>
      <c r="CE266" t="s">
        <v>7515</v>
      </c>
      <c r="CF266" t="s">
        <v>7515</v>
      </c>
      <c r="CG266" t="s">
        <v>7515</v>
      </c>
      <c r="CH266" t="s">
        <v>7515</v>
      </c>
      <c r="CI266" t="s">
        <v>6793</v>
      </c>
      <c r="CJ266" t="s">
        <v>6794</v>
      </c>
      <c r="CO266" t="s">
        <v>6793</v>
      </c>
      <c r="CP266" t="s">
        <v>6793</v>
      </c>
      <c r="CQ266" t="s">
        <v>6794</v>
      </c>
      <c r="CR266" t="s">
        <v>6794</v>
      </c>
      <c r="CS266" t="s">
        <v>6794</v>
      </c>
      <c r="CT266" t="s">
        <v>6793</v>
      </c>
      <c r="CU266" t="s">
        <v>6794</v>
      </c>
      <c r="CV266" t="s">
        <v>6794</v>
      </c>
      <c r="CW266" t="s">
        <v>6793</v>
      </c>
      <c r="CX266" t="s">
        <v>7520</v>
      </c>
      <c r="CY266" t="s">
        <v>7521</v>
      </c>
      <c r="CZ266" t="s">
        <v>7522</v>
      </c>
      <c r="DA266" t="s">
        <v>6793</v>
      </c>
      <c r="DB266">
        <v>3</v>
      </c>
      <c r="DC266">
        <v>3</v>
      </c>
      <c r="DD266">
        <v>3</v>
      </c>
      <c r="DE266" t="s">
        <v>6793</v>
      </c>
      <c r="DF266">
        <v>1</v>
      </c>
      <c r="DG266" t="s">
        <v>7574</v>
      </c>
      <c r="DH266">
        <v>2006</v>
      </c>
      <c r="DI266" t="s">
        <v>7577</v>
      </c>
      <c r="DJ266" t="s">
        <v>7574</v>
      </c>
      <c r="DK266">
        <v>2006</v>
      </c>
      <c r="EA266">
        <v>4</v>
      </c>
      <c r="EC266">
        <v>0</v>
      </c>
      <c r="ED266">
        <v>1</v>
      </c>
      <c r="EE266">
        <v>0</v>
      </c>
      <c r="EF266">
        <v>1</v>
      </c>
      <c r="EG266">
        <v>0</v>
      </c>
      <c r="EH266">
        <v>0</v>
      </c>
      <c r="EI266">
        <v>2</v>
      </c>
      <c r="EJ266" t="s">
        <v>6794</v>
      </c>
      <c r="EP266" t="s">
        <v>6794</v>
      </c>
      <c r="OI266" t="s">
        <v>7526</v>
      </c>
      <c r="OJ266" t="s">
        <v>7526</v>
      </c>
      <c r="OK266" t="s">
        <v>7526</v>
      </c>
      <c r="OL266" t="s">
        <v>7526</v>
      </c>
      <c r="OM266" t="s">
        <v>7528</v>
      </c>
      <c r="ON266" t="s">
        <v>7529</v>
      </c>
      <c r="OO266" t="s">
        <v>7528</v>
      </c>
      <c r="OP266">
        <v>3</v>
      </c>
      <c r="OQ266" t="s">
        <v>28</v>
      </c>
      <c r="OR266" t="s">
        <v>212</v>
      </c>
      <c r="OS266">
        <v>2006</v>
      </c>
      <c r="OT266">
        <v>1</v>
      </c>
      <c r="OU266">
        <v>3</v>
      </c>
      <c r="OV266">
        <v>1</v>
      </c>
      <c r="OW266">
        <v>1</v>
      </c>
      <c r="OX266">
        <v>1</v>
      </c>
      <c r="OY266">
        <v>105</v>
      </c>
      <c r="QE266" t="s">
        <v>7515</v>
      </c>
      <c r="QF266" t="s">
        <v>7516</v>
      </c>
      <c r="QG266" t="s">
        <v>7515</v>
      </c>
      <c r="QH266" t="s">
        <v>7515</v>
      </c>
      <c r="QI266" t="s">
        <v>7515</v>
      </c>
      <c r="QJ266" t="s">
        <v>7515</v>
      </c>
      <c r="QK266" t="s">
        <v>7515</v>
      </c>
      <c r="RP266">
        <f t="shared" si="6"/>
        <v>5</v>
      </c>
      <c r="RS266">
        <f t="shared" si="7"/>
        <v>3</v>
      </c>
    </row>
    <row r="267" spans="1:487" x14ac:dyDescent="0.3">
      <c r="A267">
        <v>70254</v>
      </c>
      <c r="B267">
        <v>620</v>
      </c>
      <c r="C267">
        <v>0</v>
      </c>
      <c r="D267">
        <v>5</v>
      </c>
      <c r="E267">
        <v>16</v>
      </c>
      <c r="F267">
        <v>87</v>
      </c>
      <c r="G267">
        <v>102</v>
      </c>
      <c r="H267">
        <v>15</v>
      </c>
      <c r="I267" t="s">
        <v>6793</v>
      </c>
      <c r="J267" t="s">
        <v>6793</v>
      </c>
      <c r="O267" t="s">
        <v>6793</v>
      </c>
      <c r="P267" t="s">
        <v>7516</v>
      </c>
      <c r="Q267" t="s">
        <v>7515</v>
      </c>
      <c r="R267" t="s">
        <v>7515</v>
      </c>
      <c r="S267" t="s">
        <v>7515</v>
      </c>
      <c r="T267" t="s">
        <v>7515</v>
      </c>
      <c r="U267" t="s">
        <v>7515</v>
      </c>
      <c r="V267" t="s">
        <v>7515</v>
      </c>
      <c r="W267" t="s">
        <v>7515</v>
      </c>
      <c r="X267" t="s">
        <v>7515</v>
      </c>
      <c r="Y267" t="s">
        <v>7516</v>
      </c>
      <c r="Z267" t="s">
        <v>7516</v>
      </c>
      <c r="AA267" t="s">
        <v>7515</v>
      </c>
      <c r="AB267" t="s">
        <v>7515</v>
      </c>
      <c r="AC267" t="s">
        <v>7515</v>
      </c>
      <c r="AD267" t="s">
        <v>7515</v>
      </c>
      <c r="AE267" t="s">
        <v>7515</v>
      </c>
      <c r="AF267" t="s">
        <v>7515</v>
      </c>
      <c r="AG267" t="s">
        <v>7515</v>
      </c>
      <c r="AH267" t="s">
        <v>7515</v>
      </c>
      <c r="AI267" t="s">
        <v>6796</v>
      </c>
      <c r="AQ267" t="s">
        <v>6985</v>
      </c>
      <c r="AR267" t="s">
        <v>6793</v>
      </c>
      <c r="AS267" t="s">
        <v>6794</v>
      </c>
      <c r="AT267">
        <v>10</v>
      </c>
      <c r="AU267">
        <v>9</v>
      </c>
      <c r="AV267" t="s">
        <v>6988</v>
      </c>
      <c r="AW267" t="s">
        <v>6793</v>
      </c>
      <c r="AX267" t="s">
        <v>6793</v>
      </c>
      <c r="AY267" t="s">
        <v>6813</v>
      </c>
      <c r="AZ267" t="s">
        <v>7531</v>
      </c>
      <c r="BA267" t="s">
        <v>7518</v>
      </c>
      <c r="BC267" t="s">
        <v>6794</v>
      </c>
      <c r="BD267" t="s">
        <v>6794</v>
      </c>
      <c r="BE267" t="s">
        <v>6793</v>
      </c>
      <c r="BF267" t="s">
        <v>6794</v>
      </c>
      <c r="BG267" t="s">
        <v>6793</v>
      </c>
      <c r="BH267" t="s">
        <v>6794</v>
      </c>
      <c r="BI267" t="s">
        <v>6794</v>
      </c>
      <c r="BJ267" t="s">
        <v>6794</v>
      </c>
      <c r="BK267" t="s">
        <v>6794</v>
      </c>
      <c r="BL267" t="s">
        <v>6794</v>
      </c>
      <c r="BM267" t="s">
        <v>7028</v>
      </c>
      <c r="BN267" t="s">
        <v>7024</v>
      </c>
      <c r="BO267" t="s">
        <v>6794</v>
      </c>
      <c r="BQ267">
        <v>75</v>
      </c>
      <c r="BR267" t="s">
        <v>7532</v>
      </c>
      <c r="BS267" t="s">
        <v>7519</v>
      </c>
      <c r="BT267" t="s">
        <v>6</v>
      </c>
      <c r="BU267" t="s">
        <v>7024</v>
      </c>
      <c r="BV267" t="s">
        <v>7535</v>
      </c>
      <c r="BW267" t="s">
        <v>7515</v>
      </c>
      <c r="BX267" t="s">
        <v>7515</v>
      </c>
      <c r="BY267" t="s">
        <v>7516</v>
      </c>
      <c r="BZ267" t="s">
        <v>7515</v>
      </c>
      <c r="CA267" t="s">
        <v>7515</v>
      </c>
      <c r="CB267" t="s">
        <v>7515</v>
      </c>
      <c r="CC267" t="s">
        <v>7515</v>
      </c>
      <c r="CD267" t="s">
        <v>7515</v>
      </c>
      <c r="CE267" t="s">
        <v>7515</v>
      </c>
      <c r="CF267" t="s">
        <v>7515</v>
      </c>
      <c r="CG267" t="s">
        <v>7515</v>
      </c>
      <c r="CH267" t="s">
        <v>7515</v>
      </c>
      <c r="CI267" t="s">
        <v>6793</v>
      </c>
      <c r="CJ267" t="s">
        <v>6794</v>
      </c>
      <c r="CO267" t="s">
        <v>6794</v>
      </c>
      <c r="CP267" t="s">
        <v>6793</v>
      </c>
      <c r="CQ267" t="s">
        <v>6794</v>
      </c>
      <c r="CR267" t="s">
        <v>6794</v>
      </c>
      <c r="CS267" t="s">
        <v>6794</v>
      </c>
      <c r="CT267" t="s">
        <v>6794</v>
      </c>
      <c r="CU267" t="s">
        <v>6794</v>
      </c>
      <c r="CV267" t="s">
        <v>6793</v>
      </c>
      <c r="CW267" t="s">
        <v>6794</v>
      </c>
      <c r="CX267" t="s">
        <v>7520</v>
      </c>
      <c r="CY267" t="s">
        <v>7521</v>
      </c>
      <c r="CZ267" t="s">
        <v>7587</v>
      </c>
      <c r="DA267" t="s">
        <v>6793</v>
      </c>
      <c r="DB267">
        <v>2</v>
      </c>
      <c r="DC267">
        <v>2</v>
      </c>
      <c r="DD267">
        <v>4</v>
      </c>
      <c r="DE267" t="s">
        <v>6794</v>
      </c>
      <c r="EA267">
        <v>2</v>
      </c>
      <c r="EC267">
        <v>0</v>
      </c>
      <c r="ED267">
        <v>0</v>
      </c>
      <c r="EE267">
        <v>0</v>
      </c>
      <c r="EF267">
        <v>0</v>
      </c>
      <c r="EG267">
        <v>1</v>
      </c>
      <c r="EH267">
        <v>0</v>
      </c>
      <c r="EI267">
        <v>1</v>
      </c>
      <c r="EJ267" t="s">
        <v>6794</v>
      </c>
      <c r="EP267" t="s">
        <v>6794</v>
      </c>
      <c r="OI267" t="s">
        <v>7527</v>
      </c>
      <c r="OJ267" t="s">
        <v>7526</v>
      </c>
      <c r="OK267" t="s">
        <v>7527</v>
      </c>
      <c r="OL267" t="s">
        <v>7527</v>
      </c>
      <c r="OM267" t="s">
        <v>7528</v>
      </c>
      <c r="ON267" t="s">
        <v>7529</v>
      </c>
      <c r="OO267" t="s">
        <v>7528</v>
      </c>
      <c r="OP267">
        <v>3</v>
      </c>
      <c r="OQ267" t="s">
        <v>28</v>
      </c>
      <c r="OR267" t="s">
        <v>265</v>
      </c>
      <c r="OS267">
        <v>2006</v>
      </c>
      <c r="OT267">
        <v>10</v>
      </c>
      <c r="OU267">
        <v>1</v>
      </c>
      <c r="OV267">
        <v>10</v>
      </c>
      <c r="OW267">
        <v>1</v>
      </c>
      <c r="OX267">
        <v>0</v>
      </c>
      <c r="OY267">
        <v>35</v>
      </c>
      <c r="QE267" t="s">
        <v>7516</v>
      </c>
      <c r="QF267" t="s">
        <v>7515</v>
      </c>
      <c r="QG267" t="s">
        <v>7515</v>
      </c>
      <c r="QH267" t="s">
        <v>7515</v>
      </c>
      <c r="QI267" t="s">
        <v>7515</v>
      </c>
      <c r="QJ267" t="s">
        <v>7515</v>
      </c>
      <c r="QK267" t="s">
        <v>7515</v>
      </c>
      <c r="RP267">
        <f t="shared" si="6"/>
        <v>5</v>
      </c>
      <c r="RS267">
        <f t="shared" si="7"/>
        <v>7</v>
      </c>
    </row>
    <row r="268" spans="1:487" x14ac:dyDescent="0.3">
      <c r="A268">
        <v>70255</v>
      </c>
      <c r="B268">
        <v>624</v>
      </c>
      <c r="C268">
        <v>0</v>
      </c>
      <c r="D268">
        <v>5</v>
      </c>
      <c r="E268">
        <v>18</v>
      </c>
      <c r="F268">
        <v>137</v>
      </c>
      <c r="G268">
        <v>102</v>
      </c>
      <c r="H268">
        <v>15</v>
      </c>
      <c r="I268" t="s">
        <v>6793</v>
      </c>
      <c r="J268" t="s">
        <v>6793</v>
      </c>
      <c r="O268" t="s">
        <v>6793</v>
      </c>
      <c r="P268" t="s">
        <v>7515</v>
      </c>
      <c r="Q268" t="s">
        <v>7515</v>
      </c>
      <c r="R268" t="s">
        <v>7515</v>
      </c>
      <c r="S268" t="s">
        <v>7515</v>
      </c>
      <c r="T268" t="s">
        <v>7515</v>
      </c>
      <c r="U268" t="s">
        <v>7515</v>
      </c>
      <c r="V268" t="s">
        <v>7515</v>
      </c>
      <c r="W268" t="s">
        <v>7515</v>
      </c>
      <c r="X268" t="s">
        <v>7515</v>
      </c>
      <c r="Y268" t="s">
        <v>7515</v>
      </c>
      <c r="Z268" t="s">
        <v>7516</v>
      </c>
      <c r="AA268" t="s">
        <v>7515</v>
      </c>
      <c r="AB268" t="s">
        <v>7515</v>
      </c>
      <c r="AC268" t="s">
        <v>7515</v>
      </c>
      <c r="AD268" t="s">
        <v>7515</v>
      </c>
      <c r="AE268" t="s">
        <v>7516</v>
      </c>
      <c r="AF268" t="s">
        <v>7515</v>
      </c>
      <c r="AG268" t="s">
        <v>7515</v>
      </c>
      <c r="AH268" t="s">
        <v>7515</v>
      </c>
      <c r="AI268" t="s">
        <v>6796</v>
      </c>
      <c r="AQ268" t="s">
        <v>6985</v>
      </c>
      <c r="AR268" t="s">
        <v>6793</v>
      </c>
      <c r="AS268" t="s">
        <v>6794</v>
      </c>
      <c r="AT268">
        <v>0</v>
      </c>
      <c r="AU268">
        <v>9</v>
      </c>
      <c r="AV268" t="s">
        <v>6988</v>
      </c>
      <c r="AW268" t="s">
        <v>6793</v>
      </c>
      <c r="AX268" t="s">
        <v>6793</v>
      </c>
      <c r="AY268" t="s">
        <v>6813</v>
      </c>
      <c r="AZ268" t="s">
        <v>7531</v>
      </c>
      <c r="BA268" t="s">
        <v>7518</v>
      </c>
      <c r="BC268" t="s">
        <v>6794</v>
      </c>
      <c r="BD268" t="s">
        <v>6793</v>
      </c>
      <c r="BE268" t="s">
        <v>6793</v>
      </c>
      <c r="BF268" t="s">
        <v>6793</v>
      </c>
      <c r="BG268" t="s">
        <v>6793</v>
      </c>
      <c r="BH268" t="s">
        <v>6794</v>
      </c>
      <c r="BI268" t="s">
        <v>6794</v>
      </c>
      <c r="BJ268" t="s">
        <v>6793</v>
      </c>
      <c r="BK268" t="s">
        <v>6794</v>
      </c>
      <c r="BL268" t="s">
        <v>6794</v>
      </c>
      <c r="BM268" t="s">
        <v>7028</v>
      </c>
      <c r="BN268" t="s">
        <v>7024</v>
      </c>
      <c r="BO268" t="s">
        <v>6794</v>
      </c>
      <c r="BQ268">
        <v>100</v>
      </c>
      <c r="BR268">
        <v>50</v>
      </c>
      <c r="BS268" t="s">
        <v>7519</v>
      </c>
      <c r="BT268" t="s">
        <v>6</v>
      </c>
      <c r="BU268" t="s">
        <v>7559</v>
      </c>
      <c r="BV268" t="s">
        <v>7535</v>
      </c>
      <c r="BW268" t="s">
        <v>7515</v>
      </c>
      <c r="BX268" t="s">
        <v>7515</v>
      </c>
      <c r="BY268" t="s">
        <v>7515</v>
      </c>
      <c r="BZ268" t="s">
        <v>7515</v>
      </c>
      <c r="CA268" t="s">
        <v>7515</v>
      </c>
      <c r="CB268" t="s">
        <v>7515</v>
      </c>
      <c r="CC268" t="s">
        <v>7515</v>
      </c>
      <c r="CD268" t="s">
        <v>7515</v>
      </c>
      <c r="CE268" t="s">
        <v>7515</v>
      </c>
      <c r="CF268" t="s">
        <v>7516</v>
      </c>
      <c r="CG268" t="s">
        <v>7515</v>
      </c>
      <c r="CH268" t="s">
        <v>7515</v>
      </c>
      <c r="CI268" t="s">
        <v>6793</v>
      </c>
      <c r="CJ268" t="s">
        <v>6794</v>
      </c>
      <c r="CO268" t="s">
        <v>6793</v>
      </c>
      <c r="CP268" t="s">
        <v>6794</v>
      </c>
      <c r="CQ268" t="s">
        <v>6794</v>
      </c>
      <c r="CR268" t="s">
        <v>6794</v>
      </c>
      <c r="CS268" t="s">
        <v>6794</v>
      </c>
      <c r="CT268" t="s">
        <v>6794</v>
      </c>
      <c r="CU268" t="s">
        <v>6794</v>
      </c>
      <c r="CV268" t="s">
        <v>6793</v>
      </c>
      <c r="CW268" t="s">
        <v>6793</v>
      </c>
      <c r="CX268" t="s">
        <v>7520</v>
      </c>
      <c r="CY268" t="s">
        <v>7521</v>
      </c>
      <c r="CZ268" t="s">
        <v>7587</v>
      </c>
      <c r="DA268" t="s">
        <v>6793</v>
      </c>
      <c r="DB268">
        <v>2</v>
      </c>
      <c r="DC268">
        <v>3</v>
      </c>
      <c r="DD268">
        <v>5</v>
      </c>
      <c r="DE268" t="s">
        <v>6793</v>
      </c>
      <c r="DF268">
        <v>2</v>
      </c>
      <c r="DG268" t="s">
        <v>7593</v>
      </c>
      <c r="DH268">
        <v>2005</v>
      </c>
      <c r="DI268" t="s">
        <v>7557</v>
      </c>
      <c r="DJ268" t="s">
        <v>7591</v>
      </c>
      <c r="DK268">
        <v>2005</v>
      </c>
      <c r="DL268" t="s">
        <v>7572</v>
      </c>
      <c r="DM268">
        <v>2006</v>
      </c>
      <c r="DN268" t="s">
        <v>7577</v>
      </c>
      <c r="DO268" t="s">
        <v>7590</v>
      </c>
      <c r="DP268">
        <v>2007</v>
      </c>
      <c r="EA268">
        <v>2</v>
      </c>
      <c r="EC268">
        <v>0</v>
      </c>
      <c r="ED268">
        <v>0</v>
      </c>
      <c r="EE268">
        <v>1</v>
      </c>
      <c r="EF268">
        <v>0</v>
      </c>
      <c r="EG268">
        <v>0</v>
      </c>
      <c r="EH268">
        <v>1</v>
      </c>
      <c r="EI268">
        <v>0</v>
      </c>
      <c r="EJ268" t="s">
        <v>6794</v>
      </c>
      <c r="EP268" t="s">
        <v>6793</v>
      </c>
      <c r="GU268" t="s">
        <v>7524</v>
      </c>
      <c r="GV268" t="s">
        <v>7590</v>
      </c>
      <c r="GW268">
        <v>2007</v>
      </c>
      <c r="HA268" t="s">
        <v>6794</v>
      </c>
      <c r="KE268" t="s">
        <v>7538</v>
      </c>
      <c r="KF268" t="s">
        <v>7590</v>
      </c>
      <c r="KG268">
        <v>2007</v>
      </c>
      <c r="KI268" t="s">
        <v>7526</v>
      </c>
      <c r="KK268" t="s">
        <v>6794</v>
      </c>
      <c r="KL268" t="s">
        <v>6793</v>
      </c>
      <c r="KM268" t="s">
        <v>7524</v>
      </c>
      <c r="KN268" t="s">
        <v>7590</v>
      </c>
      <c r="KO268">
        <v>2007</v>
      </c>
      <c r="KS268" t="s">
        <v>6794</v>
      </c>
      <c r="KT268" t="s">
        <v>6793</v>
      </c>
      <c r="NW268">
        <v>5</v>
      </c>
      <c r="NX268" t="s">
        <v>7515</v>
      </c>
      <c r="NY268" t="s">
        <v>7515</v>
      </c>
      <c r="NZ268" t="s">
        <v>7515</v>
      </c>
      <c r="OA268" t="s">
        <v>7515</v>
      </c>
      <c r="OB268" t="s">
        <v>7515</v>
      </c>
      <c r="OC268" t="s">
        <v>7515</v>
      </c>
      <c r="OD268" t="s">
        <v>7516</v>
      </c>
      <c r="OE268" t="s">
        <v>7515</v>
      </c>
      <c r="OF268" t="s">
        <v>7516</v>
      </c>
      <c r="OG268" t="s">
        <v>7515</v>
      </c>
      <c r="OH268" t="s">
        <v>7515</v>
      </c>
      <c r="OI268" t="s">
        <v>7526</v>
      </c>
      <c r="OJ268" t="s">
        <v>7526</v>
      </c>
      <c r="OK268" t="s">
        <v>7526</v>
      </c>
      <c r="OM268" t="s">
        <v>7528</v>
      </c>
      <c r="ON268" t="s">
        <v>7539</v>
      </c>
      <c r="OO268" t="s">
        <v>7528</v>
      </c>
      <c r="OP268">
        <v>1</v>
      </c>
      <c r="OQ268" t="s">
        <v>28</v>
      </c>
      <c r="OR268" t="s">
        <v>265</v>
      </c>
      <c r="OS268">
        <v>2006</v>
      </c>
      <c r="OT268">
        <v>11</v>
      </c>
      <c r="OU268">
        <v>1</v>
      </c>
      <c r="OV268">
        <v>11</v>
      </c>
      <c r="OW268">
        <v>1</v>
      </c>
      <c r="OX268">
        <v>0</v>
      </c>
      <c r="OY268">
        <v>35</v>
      </c>
      <c r="OZ268" t="s">
        <v>7515</v>
      </c>
      <c r="PA268" t="s">
        <v>7515</v>
      </c>
      <c r="PB268" t="s">
        <v>7515</v>
      </c>
      <c r="PC268" t="s">
        <v>7515</v>
      </c>
      <c r="PD268" t="s">
        <v>7515</v>
      </c>
      <c r="PE268" t="s">
        <v>7515</v>
      </c>
      <c r="PF268" t="s">
        <v>7515</v>
      </c>
      <c r="PG268" t="s">
        <v>7515</v>
      </c>
      <c r="PH268" t="s">
        <v>7516</v>
      </c>
      <c r="PI268" t="s">
        <v>7515</v>
      </c>
      <c r="PJ268" t="s">
        <v>7515</v>
      </c>
      <c r="PK268" t="s">
        <v>7515</v>
      </c>
      <c r="PL268" t="s">
        <v>7515</v>
      </c>
      <c r="PM268" t="s">
        <v>7515</v>
      </c>
      <c r="PN268" t="s">
        <v>7515</v>
      </c>
      <c r="PO268" t="s">
        <v>7515</v>
      </c>
      <c r="PP268" t="s">
        <v>7515</v>
      </c>
      <c r="PQ268" t="s">
        <v>7515</v>
      </c>
      <c r="PR268" t="s">
        <v>7515</v>
      </c>
      <c r="PS268" t="s">
        <v>7516</v>
      </c>
      <c r="PT268" t="s">
        <v>7516</v>
      </c>
      <c r="PU268" t="s">
        <v>7515</v>
      </c>
      <c r="PV268" t="s">
        <v>7515</v>
      </c>
      <c r="PW268" t="s">
        <v>7515</v>
      </c>
      <c r="PX268" t="s">
        <v>7515</v>
      </c>
      <c r="PY268" t="s">
        <v>7515</v>
      </c>
      <c r="PZ268" t="s">
        <v>7515</v>
      </c>
      <c r="QA268" t="s">
        <v>7515</v>
      </c>
      <c r="QB268" t="s">
        <v>7515</v>
      </c>
      <c r="QC268" t="s">
        <v>7515</v>
      </c>
      <c r="QE268" t="s">
        <v>7515</v>
      </c>
      <c r="QF268" t="s">
        <v>7515</v>
      </c>
      <c r="QG268" t="s">
        <v>7515</v>
      </c>
      <c r="QH268" t="s">
        <v>7515</v>
      </c>
      <c r="QI268" t="s">
        <v>7515</v>
      </c>
      <c r="QJ268" t="s">
        <v>7515</v>
      </c>
      <c r="QK268" t="s">
        <v>7516</v>
      </c>
      <c r="RD268" t="s">
        <v>7530</v>
      </c>
      <c r="RE268" t="s">
        <v>7530</v>
      </c>
      <c r="RP268">
        <f t="shared" si="6"/>
        <v>5</v>
      </c>
      <c r="RS268">
        <f t="shared" si="7"/>
        <v>7</v>
      </c>
    </row>
    <row r="269" spans="1:487" x14ac:dyDescent="0.3">
      <c r="A269">
        <v>70256</v>
      </c>
      <c r="B269">
        <v>626</v>
      </c>
      <c r="C269">
        <v>0</v>
      </c>
      <c r="D269">
        <v>5</v>
      </c>
      <c r="E269">
        <v>10</v>
      </c>
      <c r="F269">
        <v>74</v>
      </c>
      <c r="G269">
        <v>102</v>
      </c>
      <c r="H269">
        <v>10</v>
      </c>
      <c r="I269" t="s">
        <v>6793</v>
      </c>
      <c r="J269" t="s">
        <v>6793</v>
      </c>
      <c r="O269" t="s">
        <v>6793</v>
      </c>
      <c r="P269" t="s">
        <v>7515</v>
      </c>
      <c r="Q269" t="s">
        <v>7516</v>
      </c>
      <c r="R269" t="s">
        <v>7515</v>
      </c>
      <c r="S269" t="s">
        <v>7515</v>
      </c>
      <c r="T269" t="s">
        <v>7515</v>
      </c>
      <c r="U269" t="s">
        <v>7515</v>
      </c>
      <c r="V269" t="s">
        <v>7515</v>
      </c>
      <c r="W269" t="s">
        <v>7515</v>
      </c>
      <c r="X269" t="s">
        <v>7515</v>
      </c>
      <c r="Y269" t="s">
        <v>7515</v>
      </c>
      <c r="Z269" t="s">
        <v>7515</v>
      </c>
      <c r="AA269" t="s">
        <v>7515</v>
      </c>
      <c r="AB269" t="s">
        <v>7515</v>
      </c>
      <c r="AC269" t="s">
        <v>7515</v>
      </c>
      <c r="AD269" t="s">
        <v>7515</v>
      </c>
      <c r="AE269" t="s">
        <v>7515</v>
      </c>
      <c r="AF269" t="s">
        <v>7515</v>
      </c>
      <c r="AG269" t="s">
        <v>7515</v>
      </c>
      <c r="AH269" t="s">
        <v>7515</v>
      </c>
      <c r="AI269" t="s">
        <v>7517</v>
      </c>
      <c r="AL269">
        <v>0</v>
      </c>
      <c r="AM269">
        <v>6</v>
      </c>
      <c r="AN269" t="s">
        <v>6845</v>
      </c>
      <c r="AQ269" t="s">
        <v>6994</v>
      </c>
      <c r="AR269" t="s">
        <v>6794</v>
      </c>
      <c r="AS269" t="s">
        <v>6794</v>
      </c>
      <c r="AT269" t="s">
        <v>6</v>
      </c>
      <c r="AU269" t="s">
        <v>6</v>
      </c>
      <c r="AV269" t="s">
        <v>7568</v>
      </c>
      <c r="AW269" t="s">
        <v>6794</v>
      </c>
      <c r="AX269" t="s">
        <v>6793</v>
      </c>
      <c r="AY269" t="s">
        <v>6813</v>
      </c>
      <c r="AZ269" t="s">
        <v>7531</v>
      </c>
      <c r="BA269" t="s">
        <v>7518</v>
      </c>
      <c r="BC269" t="s">
        <v>6794</v>
      </c>
      <c r="BD269" t="s">
        <v>6794</v>
      </c>
      <c r="BE269" t="s">
        <v>6793</v>
      </c>
      <c r="BF269" t="s">
        <v>6794</v>
      </c>
      <c r="BH269" t="s">
        <v>6794</v>
      </c>
      <c r="BI269" t="s">
        <v>6794</v>
      </c>
      <c r="BJ269" t="s">
        <v>6794</v>
      </c>
      <c r="BK269" t="s">
        <v>6794</v>
      </c>
      <c r="BL269" t="s">
        <v>6794</v>
      </c>
      <c r="BM269" t="s">
        <v>7029</v>
      </c>
      <c r="BN269" t="s">
        <v>6</v>
      </c>
      <c r="BO269" t="s">
        <v>6794</v>
      </c>
      <c r="BQ269" t="s">
        <v>7547</v>
      </c>
      <c r="BR269" t="s">
        <v>6</v>
      </c>
      <c r="BS269" t="s">
        <v>7519</v>
      </c>
      <c r="BT269" t="s">
        <v>7603</v>
      </c>
      <c r="BU269" t="s">
        <v>7559</v>
      </c>
      <c r="BV269" t="s">
        <v>7535</v>
      </c>
      <c r="BW269" t="s">
        <v>7515</v>
      </c>
      <c r="BX269" t="s">
        <v>7516</v>
      </c>
      <c r="BY269" t="s">
        <v>7515</v>
      </c>
      <c r="BZ269" t="s">
        <v>7515</v>
      </c>
      <c r="CA269" t="s">
        <v>7515</v>
      </c>
      <c r="CB269" t="s">
        <v>7515</v>
      </c>
      <c r="CC269" t="s">
        <v>7515</v>
      </c>
      <c r="CD269" t="s">
        <v>7515</v>
      </c>
      <c r="CE269" t="s">
        <v>7515</v>
      </c>
      <c r="CF269" t="s">
        <v>7515</v>
      </c>
      <c r="CG269" t="s">
        <v>7515</v>
      </c>
      <c r="CH269" t="s">
        <v>7515</v>
      </c>
      <c r="CI269" t="s">
        <v>6966</v>
      </c>
      <c r="CJ269" t="s">
        <v>6794</v>
      </c>
      <c r="CO269" t="s">
        <v>6793</v>
      </c>
      <c r="CP269" t="s">
        <v>6794</v>
      </c>
      <c r="CQ269" t="s">
        <v>6794</v>
      </c>
      <c r="CR269" t="s">
        <v>6793</v>
      </c>
      <c r="CS269" t="s">
        <v>6794</v>
      </c>
      <c r="CT269" t="s">
        <v>6794</v>
      </c>
      <c r="CU269" t="s">
        <v>6794</v>
      </c>
      <c r="CV269" t="s">
        <v>6793</v>
      </c>
      <c r="CW269" t="s">
        <v>6794</v>
      </c>
      <c r="CX269" t="s">
        <v>31</v>
      </c>
      <c r="CY269" t="s">
        <v>31</v>
      </c>
      <c r="CZ269" t="s">
        <v>31</v>
      </c>
      <c r="DA269" t="s">
        <v>31</v>
      </c>
      <c r="DB269" t="s">
        <v>31</v>
      </c>
      <c r="DC269" t="s">
        <v>31</v>
      </c>
      <c r="DD269" t="s">
        <v>31</v>
      </c>
      <c r="EA269" t="s">
        <v>31</v>
      </c>
      <c r="EJ269" t="s">
        <v>31</v>
      </c>
      <c r="EP269" t="s">
        <v>31</v>
      </c>
      <c r="OM269" t="s">
        <v>7528</v>
      </c>
      <c r="ON269" t="s">
        <v>7539</v>
      </c>
      <c r="OO269" t="s">
        <v>7528</v>
      </c>
      <c r="OP269">
        <v>2</v>
      </c>
      <c r="OQ269" t="s">
        <v>28</v>
      </c>
      <c r="OR269" t="s">
        <v>212</v>
      </c>
      <c r="OS269">
        <v>2007</v>
      </c>
      <c r="OT269">
        <v>7</v>
      </c>
      <c r="OU269">
        <v>1</v>
      </c>
      <c r="OV269">
        <v>7</v>
      </c>
      <c r="OW269">
        <v>0</v>
      </c>
      <c r="OX269">
        <v>1</v>
      </c>
      <c r="OY269">
        <v>35</v>
      </c>
      <c r="QE269" t="s">
        <v>7515</v>
      </c>
      <c r="QF269" t="s">
        <v>7515</v>
      </c>
      <c r="QG269" t="s">
        <v>7515</v>
      </c>
      <c r="QH269" t="s">
        <v>7515</v>
      </c>
      <c r="QI269" t="s">
        <v>7515</v>
      </c>
      <c r="QJ269" t="s">
        <v>7516</v>
      </c>
      <c r="QK269" t="s">
        <v>7515</v>
      </c>
      <c r="RP269">
        <f t="shared" si="6"/>
        <v>-1</v>
      </c>
      <c r="RS269">
        <f t="shared" si="7"/>
        <v>8</v>
      </c>
    </row>
    <row r="270" spans="1:487" x14ac:dyDescent="0.3">
      <c r="A270">
        <v>70257</v>
      </c>
      <c r="B270">
        <v>627</v>
      </c>
      <c r="C270">
        <v>0</v>
      </c>
      <c r="D270">
        <v>5</v>
      </c>
      <c r="E270">
        <v>19</v>
      </c>
      <c r="F270">
        <v>80</v>
      </c>
      <c r="G270">
        <v>102</v>
      </c>
      <c r="H270">
        <v>15</v>
      </c>
      <c r="I270" t="s">
        <v>6793</v>
      </c>
      <c r="J270" t="s">
        <v>6793</v>
      </c>
      <c r="O270" t="s">
        <v>6793</v>
      </c>
      <c r="P270" t="s">
        <v>7516</v>
      </c>
      <c r="Q270" t="s">
        <v>7516</v>
      </c>
      <c r="R270" t="s">
        <v>7515</v>
      </c>
      <c r="S270" t="s">
        <v>7515</v>
      </c>
      <c r="T270" t="s">
        <v>7515</v>
      </c>
      <c r="U270" t="s">
        <v>7515</v>
      </c>
      <c r="V270" t="s">
        <v>7515</v>
      </c>
      <c r="W270" t="s">
        <v>7515</v>
      </c>
      <c r="X270" t="s">
        <v>7515</v>
      </c>
      <c r="Y270" t="s">
        <v>7515</v>
      </c>
      <c r="Z270" t="s">
        <v>7515</v>
      </c>
      <c r="AA270" t="s">
        <v>7515</v>
      </c>
      <c r="AB270" t="s">
        <v>7515</v>
      </c>
      <c r="AC270" t="s">
        <v>7515</v>
      </c>
      <c r="AD270" t="s">
        <v>7515</v>
      </c>
      <c r="AE270" t="s">
        <v>7516</v>
      </c>
      <c r="AF270" t="s">
        <v>7515</v>
      </c>
      <c r="AG270" t="s">
        <v>7515</v>
      </c>
      <c r="AH270" t="s">
        <v>7515</v>
      </c>
      <c r="AI270" t="s">
        <v>6796</v>
      </c>
      <c r="AQ270" t="s">
        <v>6985</v>
      </c>
      <c r="AR270" t="s">
        <v>6793</v>
      </c>
      <c r="AS270" t="s">
        <v>6794</v>
      </c>
      <c r="AT270">
        <v>0</v>
      </c>
      <c r="AU270">
        <v>10</v>
      </c>
      <c r="AV270" t="s">
        <v>7568</v>
      </c>
      <c r="AW270" t="s">
        <v>6966</v>
      </c>
      <c r="AX270" t="s">
        <v>6794</v>
      </c>
      <c r="AY270" t="s">
        <v>6813</v>
      </c>
      <c r="AZ270" t="s">
        <v>7531</v>
      </c>
      <c r="BA270" t="s">
        <v>6991</v>
      </c>
      <c r="BC270" t="s">
        <v>6794</v>
      </c>
      <c r="BD270" t="s">
        <v>6794</v>
      </c>
      <c r="BE270" t="s">
        <v>6793</v>
      </c>
      <c r="BF270" t="s">
        <v>6793</v>
      </c>
      <c r="BH270" t="s">
        <v>6794</v>
      </c>
      <c r="BI270" t="s">
        <v>6794</v>
      </c>
      <c r="BJ270" t="s">
        <v>6794</v>
      </c>
      <c r="BK270" t="s">
        <v>6794</v>
      </c>
      <c r="BL270" t="s">
        <v>6794</v>
      </c>
      <c r="BM270" t="s">
        <v>7024</v>
      </c>
      <c r="BN270" t="s">
        <v>7021</v>
      </c>
      <c r="BO270" t="s">
        <v>6794</v>
      </c>
      <c r="BQ270">
        <v>50</v>
      </c>
      <c r="BR270" t="s">
        <v>7532</v>
      </c>
      <c r="BS270" t="s">
        <v>7519</v>
      </c>
      <c r="BT270" t="s">
        <v>6</v>
      </c>
      <c r="BU270" t="s">
        <v>7559</v>
      </c>
      <c r="BV270" t="s">
        <v>7535</v>
      </c>
      <c r="BW270" t="s">
        <v>7515</v>
      </c>
      <c r="BX270" t="s">
        <v>7516</v>
      </c>
      <c r="BY270" t="s">
        <v>7515</v>
      </c>
      <c r="BZ270" t="s">
        <v>7515</v>
      </c>
      <c r="CA270" t="s">
        <v>7515</v>
      </c>
      <c r="CB270" t="s">
        <v>7515</v>
      </c>
      <c r="CC270" t="s">
        <v>7515</v>
      </c>
      <c r="CD270" t="s">
        <v>7515</v>
      </c>
      <c r="CE270" t="s">
        <v>7515</v>
      </c>
      <c r="CF270" t="s">
        <v>7515</v>
      </c>
      <c r="CG270" t="s">
        <v>7515</v>
      </c>
      <c r="CH270" t="s">
        <v>7515</v>
      </c>
      <c r="CI270" t="s">
        <v>6794</v>
      </c>
      <c r="CJ270" t="s">
        <v>6794</v>
      </c>
      <c r="CO270" t="s">
        <v>6793</v>
      </c>
      <c r="CP270" t="s">
        <v>6793</v>
      </c>
      <c r="CQ270" t="s">
        <v>6794</v>
      </c>
      <c r="CR270" t="s">
        <v>6794</v>
      </c>
      <c r="CS270" t="s">
        <v>6794</v>
      </c>
      <c r="CT270" t="s">
        <v>6794</v>
      </c>
      <c r="CU270" t="s">
        <v>6794</v>
      </c>
      <c r="CV270" t="s">
        <v>6794</v>
      </c>
      <c r="CW270" t="s">
        <v>6794</v>
      </c>
      <c r="CX270" t="s">
        <v>7520</v>
      </c>
      <c r="CY270" t="s">
        <v>7607</v>
      </c>
      <c r="CZ270" t="s">
        <v>7587</v>
      </c>
      <c r="DA270" t="s">
        <v>6794</v>
      </c>
      <c r="DB270">
        <v>1</v>
      </c>
      <c r="DC270">
        <v>1</v>
      </c>
      <c r="DD270">
        <v>3</v>
      </c>
      <c r="EA270">
        <v>1</v>
      </c>
      <c r="EB270" t="s">
        <v>7589</v>
      </c>
      <c r="EP270" t="s">
        <v>6794</v>
      </c>
      <c r="OM270" t="s">
        <v>7528</v>
      </c>
      <c r="ON270" t="s">
        <v>7529</v>
      </c>
      <c r="OO270" t="s">
        <v>7528</v>
      </c>
      <c r="OP270">
        <v>3</v>
      </c>
      <c r="OQ270" t="s">
        <v>28</v>
      </c>
      <c r="OR270" t="s">
        <v>265</v>
      </c>
      <c r="OS270">
        <v>2007</v>
      </c>
      <c r="OT270">
        <v>5</v>
      </c>
      <c r="OU270">
        <v>1</v>
      </c>
      <c r="OV270">
        <v>5</v>
      </c>
      <c r="OW270">
        <v>1</v>
      </c>
      <c r="OX270">
        <v>0</v>
      </c>
      <c r="OY270">
        <v>35</v>
      </c>
      <c r="QE270" t="s">
        <v>7516</v>
      </c>
      <c r="QF270" t="s">
        <v>7515</v>
      </c>
      <c r="QG270" t="s">
        <v>7515</v>
      </c>
      <c r="QH270" t="s">
        <v>7515</v>
      </c>
      <c r="QI270" t="s">
        <v>7515</v>
      </c>
      <c r="QJ270" t="s">
        <v>7515</v>
      </c>
      <c r="QK270" t="s">
        <v>7515</v>
      </c>
      <c r="RP270">
        <f t="shared" si="6"/>
        <v>4</v>
      </c>
      <c r="RS270">
        <f t="shared" si="7"/>
        <v>3</v>
      </c>
    </row>
    <row r="271" spans="1:487" x14ac:dyDescent="0.3">
      <c r="A271">
        <v>70258</v>
      </c>
      <c r="B271">
        <v>628</v>
      </c>
      <c r="C271">
        <v>0</v>
      </c>
      <c r="D271">
        <v>5</v>
      </c>
      <c r="E271">
        <v>13</v>
      </c>
      <c r="F271">
        <v>75</v>
      </c>
      <c r="G271">
        <v>102</v>
      </c>
      <c r="H271">
        <v>9</v>
      </c>
      <c r="I271" t="s">
        <v>6793</v>
      </c>
      <c r="J271" t="s">
        <v>6793</v>
      </c>
      <c r="O271" t="s">
        <v>6793</v>
      </c>
      <c r="P271" t="s">
        <v>7515</v>
      </c>
      <c r="Q271" t="s">
        <v>7515</v>
      </c>
      <c r="R271" t="s">
        <v>7515</v>
      </c>
      <c r="S271" t="s">
        <v>7515</v>
      </c>
      <c r="T271" t="s">
        <v>7515</v>
      </c>
      <c r="U271" t="s">
        <v>7515</v>
      </c>
      <c r="V271" t="s">
        <v>7515</v>
      </c>
      <c r="W271" t="s">
        <v>7515</v>
      </c>
      <c r="X271" t="s">
        <v>7515</v>
      </c>
      <c r="Y271" t="s">
        <v>7515</v>
      </c>
      <c r="Z271" t="s">
        <v>7515</v>
      </c>
      <c r="AA271" t="s">
        <v>7515</v>
      </c>
      <c r="AB271" t="s">
        <v>7515</v>
      </c>
      <c r="AC271" t="s">
        <v>7515</v>
      </c>
      <c r="AD271" t="s">
        <v>7515</v>
      </c>
      <c r="AE271" t="s">
        <v>7516</v>
      </c>
      <c r="AF271" t="s">
        <v>7515</v>
      </c>
      <c r="AG271" t="s">
        <v>7515</v>
      </c>
      <c r="AH271" t="s">
        <v>7515</v>
      </c>
      <c r="AI271" t="s">
        <v>6796</v>
      </c>
      <c r="AQ271" t="s">
        <v>6985</v>
      </c>
      <c r="AR271" t="s">
        <v>6793</v>
      </c>
      <c r="AS271" t="s">
        <v>6793</v>
      </c>
      <c r="AT271">
        <v>0</v>
      </c>
      <c r="AU271">
        <v>20</v>
      </c>
      <c r="AV271" t="s">
        <v>6988</v>
      </c>
      <c r="AW271" t="s">
        <v>6793</v>
      </c>
      <c r="AX271" t="s">
        <v>6793</v>
      </c>
      <c r="AY271" t="s">
        <v>6813</v>
      </c>
      <c r="AZ271" t="s">
        <v>7531</v>
      </c>
      <c r="BA271" t="s">
        <v>6991</v>
      </c>
      <c r="BC271" t="s">
        <v>6794</v>
      </c>
      <c r="BD271" t="s">
        <v>6794</v>
      </c>
      <c r="BE271" t="s">
        <v>6793</v>
      </c>
      <c r="BF271" t="s">
        <v>6793</v>
      </c>
      <c r="BG271" t="s">
        <v>6794</v>
      </c>
      <c r="BH271" t="s">
        <v>6794</v>
      </c>
      <c r="BI271" t="s">
        <v>6793</v>
      </c>
      <c r="BJ271" t="s">
        <v>6794</v>
      </c>
      <c r="BK271" t="s">
        <v>6794</v>
      </c>
      <c r="BL271" t="s">
        <v>6794</v>
      </c>
      <c r="BM271" t="s">
        <v>7021</v>
      </c>
      <c r="BN271" t="s">
        <v>7565</v>
      </c>
      <c r="BO271" t="s">
        <v>6794</v>
      </c>
      <c r="BQ271" t="s">
        <v>7547</v>
      </c>
      <c r="BR271" t="s">
        <v>6</v>
      </c>
      <c r="BS271" t="s">
        <v>7519</v>
      </c>
      <c r="BT271" t="s">
        <v>6</v>
      </c>
      <c r="BU271" t="s">
        <v>7559</v>
      </c>
      <c r="BV271">
        <v>10</v>
      </c>
      <c r="BW271" t="s">
        <v>7515</v>
      </c>
      <c r="BX271" t="s">
        <v>7515</v>
      </c>
      <c r="BY271" t="s">
        <v>7515</v>
      </c>
      <c r="BZ271" t="s">
        <v>7515</v>
      </c>
      <c r="CA271" t="s">
        <v>7515</v>
      </c>
      <c r="CB271" t="s">
        <v>7515</v>
      </c>
      <c r="CC271" t="s">
        <v>7515</v>
      </c>
      <c r="CD271" t="s">
        <v>7516</v>
      </c>
      <c r="CE271" t="s">
        <v>7515</v>
      </c>
      <c r="CF271" t="s">
        <v>7515</v>
      </c>
      <c r="CG271" t="s">
        <v>7515</v>
      </c>
      <c r="CH271" t="s">
        <v>7515</v>
      </c>
      <c r="CI271" t="s">
        <v>6793</v>
      </c>
      <c r="CJ271" t="s">
        <v>6794</v>
      </c>
      <c r="CO271" t="s">
        <v>6794</v>
      </c>
      <c r="CP271" t="s">
        <v>6794</v>
      </c>
      <c r="CQ271" t="s">
        <v>6794</v>
      </c>
      <c r="CR271" t="s">
        <v>6794</v>
      </c>
      <c r="CS271" t="s">
        <v>6794</v>
      </c>
      <c r="CT271" t="s">
        <v>6794</v>
      </c>
      <c r="CU271" t="s">
        <v>6794</v>
      </c>
      <c r="CV271" t="s">
        <v>6793</v>
      </c>
      <c r="CW271" t="s">
        <v>6794</v>
      </c>
      <c r="CX271" t="s">
        <v>7520</v>
      </c>
      <c r="CY271" t="s">
        <v>7613</v>
      </c>
      <c r="CZ271" t="s">
        <v>7602</v>
      </c>
      <c r="DA271" t="s">
        <v>6793</v>
      </c>
      <c r="DB271" t="s">
        <v>31</v>
      </c>
      <c r="DC271" t="s">
        <v>31</v>
      </c>
      <c r="DD271" t="s">
        <v>31</v>
      </c>
      <c r="DE271" t="s">
        <v>31</v>
      </c>
      <c r="EA271" t="s">
        <v>31</v>
      </c>
      <c r="EJ271" t="s">
        <v>31</v>
      </c>
      <c r="EP271" t="s">
        <v>6794</v>
      </c>
      <c r="OI271" t="s">
        <v>7526</v>
      </c>
      <c r="OJ271" t="s">
        <v>7526</v>
      </c>
      <c r="OK271" t="s">
        <v>7527</v>
      </c>
      <c r="OL271" t="s">
        <v>7526</v>
      </c>
      <c r="OM271" t="s">
        <v>7528</v>
      </c>
      <c r="ON271" t="s">
        <v>7529</v>
      </c>
      <c r="OO271" t="s">
        <v>7528</v>
      </c>
      <c r="OP271">
        <v>3</v>
      </c>
      <c r="OQ271" t="s">
        <v>28</v>
      </c>
      <c r="OR271" t="s">
        <v>212</v>
      </c>
      <c r="OS271">
        <v>2007</v>
      </c>
      <c r="OT271">
        <v>10</v>
      </c>
      <c r="OU271">
        <v>1</v>
      </c>
      <c r="OV271">
        <v>10</v>
      </c>
      <c r="OW271">
        <v>1</v>
      </c>
      <c r="OX271">
        <v>0</v>
      </c>
      <c r="OY271">
        <v>35</v>
      </c>
      <c r="QE271" t="s">
        <v>7515</v>
      </c>
      <c r="QF271" t="s">
        <v>7515</v>
      </c>
      <c r="QG271" t="s">
        <v>7515</v>
      </c>
      <c r="QH271" t="s">
        <v>7515</v>
      </c>
      <c r="QI271" t="s">
        <v>7515</v>
      </c>
      <c r="QJ271" t="s">
        <v>7516</v>
      </c>
      <c r="QK271" t="s">
        <v>7515</v>
      </c>
      <c r="RP271">
        <f t="shared" ref="RP271:RP334" si="8">IF(AU271="Don't Know",-1,IF(AU271&gt;=30,1,IF(AU271&gt;=20,2,IF(AU271&gt;=15,3,IF(AU271&gt;=10,4,IF(AU271&gt;=5,5,IF(AU271&gt;0,6,0)))))))</f>
        <v>2</v>
      </c>
      <c r="RS271">
        <f t="shared" ref="RS271:RS334" si="9">VLOOKUP(BM271,$RT$2:$RX$12,5,FALSE)</f>
        <v>1</v>
      </c>
    </row>
    <row r="272" spans="1:487" x14ac:dyDescent="0.3">
      <c r="A272">
        <v>70259</v>
      </c>
      <c r="B272">
        <v>633</v>
      </c>
      <c r="C272">
        <v>0</v>
      </c>
      <c r="D272">
        <v>5</v>
      </c>
      <c r="E272">
        <v>12</v>
      </c>
      <c r="F272">
        <v>90</v>
      </c>
      <c r="G272">
        <v>102</v>
      </c>
      <c r="H272">
        <v>3</v>
      </c>
      <c r="I272" t="s">
        <v>6793</v>
      </c>
      <c r="J272" t="s">
        <v>6793</v>
      </c>
      <c r="O272" t="s">
        <v>6793</v>
      </c>
      <c r="P272" t="s">
        <v>7515</v>
      </c>
      <c r="Q272" t="s">
        <v>7515</v>
      </c>
      <c r="R272" t="s">
        <v>7515</v>
      </c>
      <c r="S272" t="s">
        <v>7515</v>
      </c>
      <c r="T272" t="s">
        <v>7515</v>
      </c>
      <c r="U272" t="s">
        <v>7515</v>
      </c>
      <c r="V272" t="s">
        <v>7515</v>
      </c>
      <c r="W272" t="s">
        <v>7515</v>
      </c>
      <c r="X272" t="s">
        <v>7515</v>
      </c>
      <c r="Y272" t="s">
        <v>7515</v>
      </c>
      <c r="Z272" t="s">
        <v>7515</v>
      </c>
      <c r="AA272" t="s">
        <v>7515</v>
      </c>
      <c r="AB272" t="s">
        <v>7515</v>
      </c>
      <c r="AC272" t="s">
        <v>7515</v>
      </c>
      <c r="AD272" t="s">
        <v>7515</v>
      </c>
      <c r="AE272" t="s">
        <v>7516</v>
      </c>
      <c r="AF272" t="s">
        <v>7515</v>
      </c>
      <c r="AG272" t="s">
        <v>7515</v>
      </c>
      <c r="AH272" t="s">
        <v>7515</v>
      </c>
      <c r="AI272" t="s">
        <v>6796</v>
      </c>
      <c r="AQ272" t="s">
        <v>6985</v>
      </c>
      <c r="AR272" t="s">
        <v>6793</v>
      </c>
      <c r="AS272" t="s">
        <v>6793</v>
      </c>
      <c r="AT272">
        <v>0</v>
      </c>
      <c r="AU272">
        <v>12</v>
      </c>
      <c r="AV272" t="s">
        <v>6988</v>
      </c>
      <c r="AW272" t="s">
        <v>6793</v>
      </c>
      <c r="AX272" t="s">
        <v>6794</v>
      </c>
      <c r="AY272" t="s">
        <v>6813</v>
      </c>
      <c r="AZ272" t="s">
        <v>7531</v>
      </c>
      <c r="BA272" t="s">
        <v>6991</v>
      </c>
      <c r="BC272" t="s">
        <v>6794</v>
      </c>
      <c r="BD272" t="s">
        <v>6794</v>
      </c>
      <c r="BE272" t="s">
        <v>6793</v>
      </c>
      <c r="BF272" t="s">
        <v>6794</v>
      </c>
      <c r="BG272" t="s">
        <v>6794</v>
      </c>
      <c r="BH272" t="s">
        <v>6794</v>
      </c>
      <c r="BI272" t="s">
        <v>6794</v>
      </c>
      <c r="BJ272" t="s">
        <v>6793</v>
      </c>
      <c r="BK272" t="s">
        <v>6794</v>
      </c>
      <c r="BL272" t="s">
        <v>6794</v>
      </c>
      <c r="BM272" t="s">
        <v>7021</v>
      </c>
      <c r="BN272" t="s">
        <v>7026</v>
      </c>
      <c r="BO272" t="s">
        <v>6794</v>
      </c>
      <c r="BQ272" t="s">
        <v>7547</v>
      </c>
      <c r="BR272" t="s">
        <v>7532</v>
      </c>
      <c r="BS272" t="s">
        <v>7519</v>
      </c>
      <c r="BT272" t="s">
        <v>7604</v>
      </c>
      <c r="BU272" t="s">
        <v>7559</v>
      </c>
      <c r="BV272" t="s">
        <v>7535</v>
      </c>
      <c r="BW272" t="s">
        <v>7515</v>
      </c>
      <c r="BX272" t="s">
        <v>7516</v>
      </c>
      <c r="BY272" t="s">
        <v>7515</v>
      </c>
      <c r="BZ272" t="s">
        <v>7515</v>
      </c>
      <c r="CA272" t="s">
        <v>7515</v>
      </c>
      <c r="CB272" t="s">
        <v>7515</v>
      </c>
      <c r="CC272" t="s">
        <v>7515</v>
      </c>
      <c r="CD272" t="s">
        <v>7515</v>
      </c>
      <c r="CE272" t="s">
        <v>7515</v>
      </c>
      <c r="CF272" t="s">
        <v>7515</v>
      </c>
      <c r="CG272" t="s">
        <v>7515</v>
      </c>
      <c r="CH272" t="s">
        <v>7515</v>
      </c>
      <c r="CI272" t="s">
        <v>6793</v>
      </c>
      <c r="CJ272" t="s">
        <v>6794</v>
      </c>
      <c r="CO272" t="s">
        <v>6794</v>
      </c>
      <c r="CP272" t="s">
        <v>6794</v>
      </c>
      <c r="CQ272" t="s">
        <v>6794</v>
      </c>
      <c r="CR272" t="s">
        <v>6794</v>
      </c>
      <c r="CS272" t="s">
        <v>6794</v>
      </c>
      <c r="CT272" t="s">
        <v>6794</v>
      </c>
      <c r="CU272" t="s">
        <v>6794</v>
      </c>
      <c r="CV272" t="s">
        <v>6793</v>
      </c>
      <c r="CW272" t="s">
        <v>6794</v>
      </c>
      <c r="CX272" t="s">
        <v>7520</v>
      </c>
      <c r="CY272" t="s">
        <v>7607</v>
      </c>
      <c r="CZ272" t="s">
        <v>7570</v>
      </c>
      <c r="DA272" t="s">
        <v>6793</v>
      </c>
      <c r="DB272">
        <v>2</v>
      </c>
      <c r="DC272">
        <v>3</v>
      </c>
      <c r="DD272">
        <v>3</v>
      </c>
      <c r="DE272" t="s">
        <v>6793</v>
      </c>
      <c r="DF272">
        <v>1</v>
      </c>
      <c r="DG272" t="s">
        <v>7525</v>
      </c>
      <c r="DH272">
        <v>2007</v>
      </c>
      <c r="DI272" t="s">
        <v>7557</v>
      </c>
      <c r="DJ272" t="s">
        <v>7556</v>
      </c>
      <c r="DK272">
        <v>2007</v>
      </c>
      <c r="EA272">
        <v>2</v>
      </c>
      <c r="EC272">
        <v>0</v>
      </c>
      <c r="ED272">
        <v>0</v>
      </c>
      <c r="EE272">
        <v>1</v>
      </c>
      <c r="EF272">
        <v>0</v>
      </c>
      <c r="EG272">
        <v>1</v>
      </c>
      <c r="EH272">
        <v>0</v>
      </c>
      <c r="EI272">
        <v>0</v>
      </c>
      <c r="EJ272" t="s">
        <v>6794</v>
      </c>
      <c r="EP272" t="s">
        <v>6794</v>
      </c>
      <c r="OI272" t="s">
        <v>7526</v>
      </c>
      <c r="OJ272" t="s">
        <v>7526</v>
      </c>
      <c r="OK272" t="s">
        <v>7527</v>
      </c>
      <c r="OL272" t="s">
        <v>7527</v>
      </c>
      <c r="OM272" t="s">
        <v>7528</v>
      </c>
      <c r="ON272" t="s">
        <v>7529</v>
      </c>
      <c r="OO272" t="s">
        <v>7528</v>
      </c>
      <c r="OP272">
        <v>3</v>
      </c>
      <c r="OQ272" t="s">
        <v>28</v>
      </c>
      <c r="OR272" t="s">
        <v>7549</v>
      </c>
      <c r="OS272">
        <v>2007</v>
      </c>
      <c r="OT272">
        <v>8</v>
      </c>
      <c r="OU272">
        <v>1</v>
      </c>
      <c r="OV272">
        <v>8</v>
      </c>
      <c r="OW272">
        <v>1</v>
      </c>
      <c r="OX272">
        <v>0</v>
      </c>
      <c r="OY272">
        <v>35</v>
      </c>
      <c r="QE272" t="s">
        <v>7515</v>
      </c>
      <c r="QF272" t="s">
        <v>7515</v>
      </c>
      <c r="QG272" t="s">
        <v>7515</v>
      </c>
      <c r="QH272" t="s">
        <v>7515</v>
      </c>
      <c r="QI272" t="s">
        <v>7516</v>
      </c>
      <c r="QJ272" t="s">
        <v>7515</v>
      </c>
      <c r="QK272" t="s">
        <v>7515</v>
      </c>
      <c r="RP272">
        <f t="shared" si="8"/>
        <v>4</v>
      </c>
      <c r="RS272">
        <f t="shared" si="9"/>
        <v>1</v>
      </c>
    </row>
    <row r="273" spans="1:487" x14ac:dyDescent="0.3">
      <c r="A273">
        <v>70260</v>
      </c>
      <c r="B273">
        <v>635</v>
      </c>
      <c r="C273">
        <v>0</v>
      </c>
      <c r="D273">
        <v>5</v>
      </c>
      <c r="E273">
        <v>12</v>
      </c>
      <c r="F273">
        <v>86</v>
      </c>
      <c r="G273">
        <v>102</v>
      </c>
      <c r="H273">
        <v>16</v>
      </c>
      <c r="I273" t="s">
        <v>6793</v>
      </c>
      <c r="J273" t="s">
        <v>6793</v>
      </c>
      <c r="O273" t="s">
        <v>6793</v>
      </c>
      <c r="P273" t="s">
        <v>7516</v>
      </c>
      <c r="Q273" t="s">
        <v>7515</v>
      </c>
      <c r="R273" t="s">
        <v>7515</v>
      </c>
      <c r="S273" t="s">
        <v>7515</v>
      </c>
      <c r="T273" t="s">
        <v>7515</v>
      </c>
      <c r="U273" t="s">
        <v>7515</v>
      </c>
      <c r="V273" t="s">
        <v>7515</v>
      </c>
      <c r="W273" t="s">
        <v>7515</v>
      </c>
      <c r="X273" t="s">
        <v>7515</v>
      </c>
      <c r="Y273" t="s">
        <v>7515</v>
      </c>
      <c r="Z273" t="s">
        <v>7515</v>
      </c>
      <c r="AA273" t="s">
        <v>7515</v>
      </c>
      <c r="AB273" t="s">
        <v>7515</v>
      </c>
      <c r="AC273" t="s">
        <v>7515</v>
      </c>
      <c r="AD273" t="s">
        <v>7515</v>
      </c>
      <c r="AE273" t="s">
        <v>7515</v>
      </c>
      <c r="AF273" t="s">
        <v>7515</v>
      </c>
      <c r="AG273" t="s">
        <v>7515</v>
      </c>
      <c r="AH273" t="s">
        <v>7515</v>
      </c>
      <c r="AI273" t="s">
        <v>7517</v>
      </c>
      <c r="AL273">
        <v>0</v>
      </c>
      <c r="AM273">
        <v>5</v>
      </c>
      <c r="AN273" t="s">
        <v>7560</v>
      </c>
      <c r="AQ273" t="s">
        <v>6993</v>
      </c>
      <c r="AR273" t="s">
        <v>6794</v>
      </c>
      <c r="AS273" t="s">
        <v>6794</v>
      </c>
      <c r="AT273">
        <v>0</v>
      </c>
      <c r="AU273">
        <v>20</v>
      </c>
      <c r="AV273" t="s">
        <v>7568</v>
      </c>
      <c r="AW273" t="s">
        <v>6794</v>
      </c>
      <c r="AX273" t="s">
        <v>6966</v>
      </c>
      <c r="AY273" t="s">
        <v>6814</v>
      </c>
      <c r="BA273" t="s">
        <v>6991</v>
      </c>
      <c r="BB273" t="s">
        <v>7583</v>
      </c>
      <c r="BC273" t="s">
        <v>6794</v>
      </c>
      <c r="BD273" t="s">
        <v>6794</v>
      </c>
      <c r="BE273" t="s">
        <v>6794</v>
      </c>
      <c r="BF273" t="s">
        <v>6794</v>
      </c>
      <c r="BH273" t="s">
        <v>6794</v>
      </c>
      <c r="BI273" t="s">
        <v>6794</v>
      </c>
      <c r="BJ273" t="s">
        <v>6794</v>
      </c>
      <c r="BK273" t="s">
        <v>6793</v>
      </c>
      <c r="BL273" t="s">
        <v>6794</v>
      </c>
      <c r="BM273" t="s">
        <v>7027</v>
      </c>
      <c r="BN273" t="s">
        <v>7030</v>
      </c>
      <c r="BO273" t="s">
        <v>6794</v>
      </c>
      <c r="BQ273">
        <v>25</v>
      </c>
      <c r="BR273" t="s">
        <v>6</v>
      </c>
      <c r="BS273" t="s">
        <v>7533</v>
      </c>
      <c r="BT273" t="s">
        <v>6</v>
      </c>
      <c r="BU273" t="s">
        <v>7559</v>
      </c>
      <c r="BV273" t="s">
        <v>7543</v>
      </c>
      <c r="BW273" t="s">
        <v>7516</v>
      </c>
      <c r="BX273" t="s">
        <v>7515</v>
      </c>
      <c r="BY273" t="s">
        <v>7515</v>
      </c>
      <c r="BZ273" t="s">
        <v>7515</v>
      </c>
      <c r="CA273" t="s">
        <v>7515</v>
      </c>
      <c r="CB273" t="s">
        <v>7515</v>
      </c>
      <c r="CC273" t="s">
        <v>7515</v>
      </c>
      <c r="CD273" t="s">
        <v>7515</v>
      </c>
      <c r="CE273" t="s">
        <v>7515</v>
      </c>
      <c r="CF273" t="s">
        <v>7515</v>
      </c>
      <c r="CG273" t="s">
        <v>7515</v>
      </c>
      <c r="CH273" t="s">
        <v>7515</v>
      </c>
      <c r="CI273" t="s">
        <v>6793</v>
      </c>
      <c r="CJ273" t="s">
        <v>6794</v>
      </c>
      <c r="CO273" t="s">
        <v>6793</v>
      </c>
      <c r="CP273" t="s">
        <v>6793</v>
      </c>
      <c r="CQ273" t="s">
        <v>6794</v>
      </c>
      <c r="CR273" t="s">
        <v>6793</v>
      </c>
      <c r="CS273" t="s">
        <v>6794</v>
      </c>
      <c r="CT273" t="s">
        <v>6793</v>
      </c>
      <c r="CU273" t="s">
        <v>6794</v>
      </c>
      <c r="CV273" t="s">
        <v>6793</v>
      </c>
      <c r="CW273" t="s">
        <v>6794</v>
      </c>
      <c r="CX273" t="s">
        <v>7545</v>
      </c>
      <c r="CY273" t="s">
        <v>7608</v>
      </c>
      <c r="CZ273" t="s">
        <v>7587</v>
      </c>
      <c r="DA273" t="s">
        <v>6793</v>
      </c>
      <c r="DB273">
        <v>1</v>
      </c>
      <c r="DC273">
        <v>2</v>
      </c>
      <c r="DD273">
        <v>2</v>
      </c>
      <c r="DE273" t="s">
        <v>6794</v>
      </c>
      <c r="EA273">
        <v>2</v>
      </c>
      <c r="EC273">
        <v>0</v>
      </c>
      <c r="ED273">
        <v>0</v>
      </c>
      <c r="EE273">
        <v>0</v>
      </c>
      <c r="EF273">
        <v>0</v>
      </c>
      <c r="EG273">
        <v>2</v>
      </c>
      <c r="EH273">
        <v>0</v>
      </c>
      <c r="EI273">
        <v>0</v>
      </c>
      <c r="EJ273" t="s">
        <v>6794</v>
      </c>
      <c r="EP273" t="s">
        <v>6794</v>
      </c>
      <c r="OI273" t="s">
        <v>7526</v>
      </c>
      <c r="OJ273" t="s">
        <v>7526</v>
      </c>
      <c r="OK273" t="s">
        <v>7526</v>
      </c>
      <c r="OL273" t="s">
        <v>7526</v>
      </c>
      <c r="OM273" t="s">
        <v>7528</v>
      </c>
      <c r="ON273" t="s">
        <v>7539</v>
      </c>
      <c r="OO273" t="s">
        <v>7528</v>
      </c>
      <c r="OP273">
        <v>3</v>
      </c>
      <c r="OQ273" t="s">
        <v>28</v>
      </c>
      <c r="OR273" t="s">
        <v>265</v>
      </c>
      <c r="OS273">
        <v>2006</v>
      </c>
      <c r="OT273">
        <v>10</v>
      </c>
      <c r="OU273">
        <v>1</v>
      </c>
      <c r="OV273">
        <v>10</v>
      </c>
      <c r="OW273">
        <v>0</v>
      </c>
      <c r="OX273">
        <v>1</v>
      </c>
      <c r="OY273">
        <v>35</v>
      </c>
      <c r="QE273" t="s">
        <v>7515</v>
      </c>
      <c r="QF273" t="s">
        <v>7515</v>
      </c>
      <c r="QG273" t="s">
        <v>7515</v>
      </c>
      <c r="QH273" t="s">
        <v>7515</v>
      </c>
      <c r="QI273" t="s">
        <v>7515</v>
      </c>
      <c r="QJ273" t="s">
        <v>7515</v>
      </c>
      <c r="QK273" t="s">
        <v>7516</v>
      </c>
      <c r="RP273">
        <f t="shared" si="8"/>
        <v>2</v>
      </c>
      <c r="RS273">
        <f t="shared" si="9"/>
        <v>6</v>
      </c>
    </row>
    <row r="274" spans="1:487" x14ac:dyDescent="0.3">
      <c r="A274">
        <v>70261</v>
      </c>
      <c r="B274">
        <v>637</v>
      </c>
      <c r="C274">
        <v>0</v>
      </c>
      <c r="D274">
        <v>5</v>
      </c>
      <c r="E274">
        <v>19</v>
      </c>
      <c r="F274">
        <v>125</v>
      </c>
      <c r="G274">
        <v>102</v>
      </c>
      <c r="H274">
        <v>10</v>
      </c>
      <c r="I274" t="s">
        <v>6793</v>
      </c>
      <c r="J274" t="s">
        <v>6793</v>
      </c>
      <c r="O274" t="s">
        <v>6793</v>
      </c>
      <c r="P274" t="s">
        <v>7515</v>
      </c>
      <c r="Q274" t="s">
        <v>7516</v>
      </c>
      <c r="R274" t="s">
        <v>7515</v>
      </c>
      <c r="S274" t="s">
        <v>7515</v>
      </c>
      <c r="T274" t="s">
        <v>7515</v>
      </c>
      <c r="U274" t="s">
        <v>7515</v>
      </c>
      <c r="V274" t="s">
        <v>7515</v>
      </c>
      <c r="W274" t="s">
        <v>7515</v>
      </c>
      <c r="X274" t="s">
        <v>7515</v>
      </c>
      <c r="Y274" t="s">
        <v>7515</v>
      </c>
      <c r="Z274" t="s">
        <v>7515</v>
      </c>
      <c r="AA274" t="s">
        <v>7515</v>
      </c>
      <c r="AB274" t="s">
        <v>7515</v>
      </c>
      <c r="AC274" t="s">
        <v>7515</v>
      </c>
      <c r="AD274" t="s">
        <v>7515</v>
      </c>
      <c r="AE274" t="s">
        <v>7515</v>
      </c>
      <c r="AF274" t="s">
        <v>7515</v>
      </c>
      <c r="AG274" t="s">
        <v>7515</v>
      </c>
      <c r="AH274" t="s">
        <v>7515</v>
      </c>
      <c r="AI274" t="s">
        <v>7517</v>
      </c>
      <c r="AL274">
        <v>6</v>
      </c>
      <c r="AM274">
        <v>0</v>
      </c>
      <c r="AN274" t="s">
        <v>7560</v>
      </c>
      <c r="AQ274" t="s">
        <v>6993</v>
      </c>
      <c r="AR274" t="s">
        <v>6794</v>
      </c>
      <c r="AS274" t="s">
        <v>6794</v>
      </c>
      <c r="AT274" t="s">
        <v>6</v>
      </c>
      <c r="AU274" t="s">
        <v>6</v>
      </c>
      <c r="AV274" t="s">
        <v>7568</v>
      </c>
      <c r="AW274" t="s">
        <v>6794</v>
      </c>
      <c r="AX274" t="s">
        <v>6793</v>
      </c>
      <c r="AY274" t="s">
        <v>6813</v>
      </c>
      <c r="AZ274" t="s">
        <v>7531</v>
      </c>
      <c r="BA274" t="s">
        <v>6991</v>
      </c>
      <c r="BC274" t="s">
        <v>6794</v>
      </c>
      <c r="BD274" t="s">
        <v>6794</v>
      </c>
      <c r="BE274" t="s">
        <v>6794</v>
      </c>
      <c r="BF274" t="s">
        <v>6794</v>
      </c>
      <c r="BH274" t="s">
        <v>6794</v>
      </c>
      <c r="BI274" t="s">
        <v>6794</v>
      </c>
      <c r="BJ274" t="s">
        <v>6793</v>
      </c>
      <c r="BK274" t="s">
        <v>6794</v>
      </c>
      <c r="BL274" t="s">
        <v>6794</v>
      </c>
      <c r="BM274" t="s">
        <v>7024</v>
      </c>
      <c r="BN274" t="s">
        <v>7565</v>
      </c>
      <c r="BO274" t="s">
        <v>6794</v>
      </c>
      <c r="BQ274">
        <v>75</v>
      </c>
      <c r="BR274" t="s">
        <v>6</v>
      </c>
      <c r="BS274" t="s">
        <v>7533</v>
      </c>
      <c r="BT274" t="s">
        <v>6</v>
      </c>
      <c r="BU274" t="s">
        <v>7559</v>
      </c>
      <c r="BV274" t="s">
        <v>7535</v>
      </c>
      <c r="BW274" t="s">
        <v>7515</v>
      </c>
      <c r="BX274" t="s">
        <v>7515</v>
      </c>
      <c r="BY274" t="s">
        <v>7516</v>
      </c>
      <c r="BZ274" t="s">
        <v>7515</v>
      </c>
      <c r="CA274" t="s">
        <v>7515</v>
      </c>
      <c r="CB274" t="s">
        <v>7515</v>
      </c>
      <c r="CC274" t="s">
        <v>7515</v>
      </c>
      <c r="CD274" t="s">
        <v>7515</v>
      </c>
      <c r="CE274" t="s">
        <v>7515</v>
      </c>
      <c r="CF274" t="s">
        <v>7515</v>
      </c>
      <c r="CG274" t="s">
        <v>7515</v>
      </c>
      <c r="CH274" t="s">
        <v>7515</v>
      </c>
      <c r="CI274" t="s">
        <v>6793</v>
      </c>
      <c r="CJ274" t="s">
        <v>6793</v>
      </c>
      <c r="CO274" t="s">
        <v>6793</v>
      </c>
      <c r="CP274" t="s">
        <v>6794</v>
      </c>
      <c r="CQ274" t="s">
        <v>6794</v>
      </c>
      <c r="CR274" t="s">
        <v>6793</v>
      </c>
      <c r="CS274" t="s">
        <v>6794</v>
      </c>
      <c r="CT274" t="s">
        <v>6793</v>
      </c>
      <c r="CU274" t="s">
        <v>6794</v>
      </c>
      <c r="CV274" t="s">
        <v>6793</v>
      </c>
      <c r="CW274" t="s">
        <v>6793</v>
      </c>
      <c r="CX274" t="s">
        <v>7520</v>
      </c>
      <c r="CY274" t="s">
        <v>7521</v>
      </c>
      <c r="CZ274" t="s">
        <v>7536</v>
      </c>
      <c r="DA274" t="s">
        <v>6793</v>
      </c>
      <c r="DB274">
        <v>2</v>
      </c>
      <c r="DC274">
        <v>3</v>
      </c>
      <c r="DD274">
        <v>3</v>
      </c>
      <c r="DE274" t="s">
        <v>6794</v>
      </c>
      <c r="EA274">
        <v>4</v>
      </c>
      <c r="EC274">
        <v>0</v>
      </c>
      <c r="ED274">
        <v>2</v>
      </c>
      <c r="EE274">
        <v>0</v>
      </c>
      <c r="EF274">
        <v>0</v>
      </c>
      <c r="EG274">
        <v>2</v>
      </c>
      <c r="EH274">
        <v>0</v>
      </c>
      <c r="EI274">
        <v>0</v>
      </c>
      <c r="EJ274" t="s">
        <v>6793</v>
      </c>
      <c r="EK274" t="s">
        <v>6859</v>
      </c>
      <c r="EL274">
        <v>2</v>
      </c>
      <c r="EN274">
        <v>2008</v>
      </c>
      <c r="EP274" t="s">
        <v>6793</v>
      </c>
      <c r="IA274" t="s">
        <v>7524</v>
      </c>
      <c r="IB274" t="s">
        <v>6</v>
      </c>
      <c r="IC274" t="s">
        <v>6</v>
      </c>
      <c r="ID274" t="s">
        <v>7552</v>
      </c>
      <c r="IG274" t="s">
        <v>6794</v>
      </c>
      <c r="IH274" t="s">
        <v>6793</v>
      </c>
      <c r="II274" t="s">
        <v>7524</v>
      </c>
      <c r="IJ274" t="s">
        <v>6</v>
      </c>
      <c r="IK274" t="s">
        <v>6</v>
      </c>
      <c r="IL274" t="s">
        <v>7552</v>
      </c>
      <c r="IM274" t="s">
        <v>7526</v>
      </c>
      <c r="IN274" t="s">
        <v>7526</v>
      </c>
      <c r="IO274" t="s">
        <v>6794</v>
      </c>
      <c r="IP274" t="s">
        <v>6793</v>
      </c>
      <c r="IY274" t="s">
        <v>7524</v>
      </c>
      <c r="IZ274" t="s">
        <v>7590</v>
      </c>
      <c r="JA274">
        <v>2006</v>
      </c>
      <c r="JE274" t="s">
        <v>6794</v>
      </c>
      <c r="KM274" t="s">
        <v>7524</v>
      </c>
      <c r="KN274" t="s">
        <v>6</v>
      </c>
      <c r="KO274" t="s">
        <v>6</v>
      </c>
      <c r="KP274" t="s">
        <v>7552</v>
      </c>
      <c r="KS274" t="s">
        <v>6794</v>
      </c>
      <c r="KT274" t="s">
        <v>6793</v>
      </c>
      <c r="NW274">
        <v>0</v>
      </c>
      <c r="NX274" t="s">
        <v>7515</v>
      </c>
      <c r="NY274" t="s">
        <v>7515</v>
      </c>
      <c r="NZ274" t="s">
        <v>7515</v>
      </c>
      <c r="OA274" t="s">
        <v>7515</v>
      </c>
      <c r="OB274" t="s">
        <v>7515</v>
      </c>
      <c r="OC274" t="s">
        <v>7515</v>
      </c>
      <c r="OD274" t="s">
        <v>7516</v>
      </c>
      <c r="OE274" t="s">
        <v>7515</v>
      </c>
      <c r="OF274" t="s">
        <v>7515</v>
      </c>
      <c r="OG274" t="s">
        <v>7515</v>
      </c>
      <c r="OH274" t="s">
        <v>7515</v>
      </c>
      <c r="OI274" t="s">
        <v>7526</v>
      </c>
      <c r="OJ274" t="s">
        <v>7526</v>
      </c>
      <c r="OL274" t="s">
        <v>7526</v>
      </c>
      <c r="OM274" t="s">
        <v>7528</v>
      </c>
      <c r="ON274" t="s">
        <v>7529</v>
      </c>
      <c r="OO274" t="s">
        <v>7528</v>
      </c>
      <c r="OP274">
        <v>3</v>
      </c>
      <c r="OQ274" t="s">
        <v>28</v>
      </c>
      <c r="OR274" t="s">
        <v>212</v>
      </c>
      <c r="OS274">
        <v>2007</v>
      </c>
      <c r="OT274">
        <v>6</v>
      </c>
      <c r="OU274">
        <v>1</v>
      </c>
      <c r="OV274">
        <v>6</v>
      </c>
      <c r="OW274">
        <v>0</v>
      </c>
      <c r="OX274">
        <v>1</v>
      </c>
      <c r="OY274">
        <v>35</v>
      </c>
      <c r="OZ274" t="s">
        <v>7515</v>
      </c>
      <c r="PA274" t="s">
        <v>7515</v>
      </c>
      <c r="PB274" t="s">
        <v>7515</v>
      </c>
      <c r="PC274" t="s">
        <v>7515</v>
      </c>
      <c r="PD274" t="s">
        <v>7515</v>
      </c>
      <c r="PE274" t="s">
        <v>7515</v>
      </c>
      <c r="PF274" t="s">
        <v>7515</v>
      </c>
      <c r="PG274" t="s">
        <v>7515</v>
      </c>
      <c r="PH274" t="s">
        <v>7515</v>
      </c>
      <c r="PI274" t="s">
        <v>7515</v>
      </c>
      <c r="PJ274" t="s">
        <v>7515</v>
      </c>
      <c r="PK274" t="s">
        <v>7515</v>
      </c>
      <c r="PL274" t="s">
        <v>7516</v>
      </c>
      <c r="PM274" t="s">
        <v>7516</v>
      </c>
      <c r="PN274" t="s">
        <v>7515</v>
      </c>
      <c r="PO274" t="s">
        <v>7516</v>
      </c>
      <c r="PP274" t="s">
        <v>7515</v>
      </c>
      <c r="PQ274" t="s">
        <v>7515</v>
      </c>
      <c r="PR274" t="s">
        <v>7515</v>
      </c>
      <c r="PS274" t="s">
        <v>7515</v>
      </c>
      <c r="PT274" t="s">
        <v>7516</v>
      </c>
      <c r="PU274" t="s">
        <v>7515</v>
      </c>
      <c r="PV274" t="s">
        <v>7515</v>
      </c>
      <c r="PW274" t="s">
        <v>7515</v>
      </c>
      <c r="PX274" t="s">
        <v>7515</v>
      </c>
      <c r="PY274" t="s">
        <v>7515</v>
      </c>
      <c r="PZ274" t="s">
        <v>7515</v>
      </c>
      <c r="QA274" t="s">
        <v>7515</v>
      </c>
      <c r="QB274" t="s">
        <v>7515</v>
      </c>
      <c r="QC274" t="s">
        <v>7515</v>
      </c>
      <c r="QE274" t="s">
        <v>7516</v>
      </c>
      <c r="QF274" t="s">
        <v>7515</v>
      </c>
      <c r="QG274" t="s">
        <v>7516</v>
      </c>
      <c r="QH274" t="s">
        <v>7515</v>
      </c>
      <c r="QI274" t="s">
        <v>7515</v>
      </c>
      <c r="QJ274" t="s">
        <v>7515</v>
      </c>
      <c r="QK274" t="s">
        <v>7515</v>
      </c>
      <c r="QW274" t="s">
        <v>7530</v>
      </c>
      <c r="QX274" t="s">
        <v>7530</v>
      </c>
      <c r="RE274" t="s">
        <v>7530</v>
      </c>
      <c r="RP274">
        <f t="shared" si="8"/>
        <v>-1</v>
      </c>
      <c r="RS274">
        <f t="shared" si="9"/>
        <v>3</v>
      </c>
    </row>
    <row r="275" spans="1:487" x14ac:dyDescent="0.3">
      <c r="A275">
        <v>70262</v>
      </c>
      <c r="B275">
        <v>639</v>
      </c>
      <c r="C275">
        <v>0</v>
      </c>
      <c r="D275">
        <v>5</v>
      </c>
      <c r="E275">
        <v>11</v>
      </c>
      <c r="F275">
        <v>86</v>
      </c>
      <c r="G275">
        <v>102</v>
      </c>
      <c r="H275">
        <v>4</v>
      </c>
      <c r="I275" t="s">
        <v>6793</v>
      </c>
      <c r="J275" t="s">
        <v>6793</v>
      </c>
      <c r="O275" t="s">
        <v>6793</v>
      </c>
      <c r="P275" t="s">
        <v>7515</v>
      </c>
      <c r="Q275" t="s">
        <v>7516</v>
      </c>
      <c r="R275" t="s">
        <v>7515</v>
      </c>
      <c r="S275" t="s">
        <v>7515</v>
      </c>
      <c r="T275" t="s">
        <v>7515</v>
      </c>
      <c r="U275" t="s">
        <v>7515</v>
      </c>
      <c r="V275" t="s">
        <v>7515</v>
      </c>
      <c r="W275" t="s">
        <v>7515</v>
      </c>
      <c r="X275" t="s">
        <v>7515</v>
      </c>
      <c r="Y275" t="s">
        <v>7515</v>
      </c>
      <c r="Z275" t="s">
        <v>7515</v>
      </c>
      <c r="AA275" t="s">
        <v>7515</v>
      </c>
      <c r="AB275" t="s">
        <v>7515</v>
      </c>
      <c r="AC275" t="s">
        <v>7515</v>
      </c>
      <c r="AD275" t="s">
        <v>7515</v>
      </c>
      <c r="AE275" t="s">
        <v>7515</v>
      </c>
      <c r="AF275" t="s">
        <v>7515</v>
      </c>
      <c r="AG275" t="s">
        <v>7515</v>
      </c>
      <c r="AH275" t="s">
        <v>7515</v>
      </c>
      <c r="AI275" t="s">
        <v>7517</v>
      </c>
      <c r="AL275">
        <v>0</v>
      </c>
      <c r="AM275">
        <v>15</v>
      </c>
      <c r="AN275" t="s">
        <v>6845</v>
      </c>
      <c r="AQ275" t="s">
        <v>6993</v>
      </c>
      <c r="AR275" t="s">
        <v>6794</v>
      </c>
      <c r="AS275" t="s">
        <v>6794</v>
      </c>
      <c r="AT275">
        <v>0</v>
      </c>
      <c r="AU275">
        <v>30</v>
      </c>
      <c r="AV275" t="s">
        <v>6988</v>
      </c>
      <c r="AW275" t="s">
        <v>6794</v>
      </c>
      <c r="AX275" t="s">
        <v>6793</v>
      </c>
      <c r="AY275" t="s">
        <v>6813</v>
      </c>
      <c r="AZ275" t="s">
        <v>7531</v>
      </c>
      <c r="BA275" t="s">
        <v>6991</v>
      </c>
      <c r="BC275" t="s">
        <v>6794</v>
      </c>
      <c r="BD275" t="s">
        <v>6794</v>
      </c>
      <c r="BE275" t="s">
        <v>6793</v>
      </c>
      <c r="BF275" t="s">
        <v>6793</v>
      </c>
      <c r="BG275" t="s">
        <v>6794</v>
      </c>
      <c r="BH275" t="s">
        <v>6794</v>
      </c>
      <c r="BI275" t="s">
        <v>6794</v>
      </c>
      <c r="BJ275" t="s">
        <v>6794</v>
      </c>
      <c r="BK275" t="s">
        <v>6794</v>
      </c>
      <c r="BL275" t="s">
        <v>6794</v>
      </c>
      <c r="BM275" t="s">
        <v>7024</v>
      </c>
      <c r="BN275" t="s">
        <v>7565</v>
      </c>
      <c r="BO275" t="s">
        <v>6794</v>
      </c>
      <c r="BQ275">
        <v>50</v>
      </c>
      <c r="BR275" t="s">
        <v>6</v>
      </c>
      <c r="BS275" t="s">
        <v>7533</v>
      </c>
      <c r="BT275" t="s">
        <v>7542</v>
      </c>
      <c r="BU275" t="s">
        <v>7559</v>
      </c>
      <c r="BV275" t="s">
        <v>7569</v>
      </c>
      <c r="BW275" t="s">
        <v>7516</v>
      </c>
      <c r="BX275" t="s">
        <v>7515</v>
      </c>
      <c r="BY275" t="s">
        <v>7515</v>
      </c>
      <c r="BZ275" t="s">
        <v>7515</v>
      </c>
      <c r="CA275" t="s">
        <v>7515</v>
      </c>
      <c r="CB275" t="s">
        <v>7515</v>
      </c>
      <c r="CC275" t="s">
        <v>7515</v>
      </c>
      <c r="CD275" t="s">
        <v>7515</v>
      </c>
      <c r="CE275" t="s">
        <v>7515</v>
      </c>
      <c r="CF275" t="s">
        <v>7515</v>
      </c>
      <c r="CG275" t="s">
        <v>7515</v>
      </c>
      <c r="CH275" t="s">
        <v>7515</v>
      </c>
      <c r="CI275" t="s">
        <v>6793</v>
      </c>
      <c r="CJ275" t="s">
        <v>6794</v>
      </c>
      <c r="CO275" t="s">
        <v>6793</v>
      </c>
      <c r="CP275" t="s">
        <v>6793</v>
      </c>
      <c r="CQ275" t="s">
        <v>6794</v>
      </c>
      <c r="CR275" t="s">
        <v>6793</v>
      </c>
      <c r="CS275" t="s">
        <v>6794</v>
      </c>
      <c r="CT275" t="s">
        <v>6794</v>
      </c>
      <c r="CU275" t="s">
        <v>6794</v>
      </c>
      <c r="CV275" t="s">
        <v>6793</v>
      </c>
      <c r="CW275" t="s">
        <v>6794</v>
      </c>
      <c r="CX275" t="s">
        <v>7520</v>
      </c>
      <c r="CY275" t="s">
        <v>7521</v>
      </c>
      <c r="CZ275" t="s">
        <v>7536</v>
      </c>
      <c r="DA275" t="s">
        <v>6793</v>
      </c>
      <c r="DB275">
        <v>2</v>
      </c>
      <c r="DC275">
        <v>3</v>
      </c>
      <c r="DD275">
        <v>4</v>
      </c>
      <c r="DE275" t="s">
        <v>6794</v>
      </c>
      <c r="EA275">
        <v>3</v>
      </c>
      <c r="EC275">
        <v>0</v>
      </c>
      <c r="ED275">
        <v>1</v>
      </c>
      <c r="EE275">
        <v>0</v>
      </c>
      <c r="EF275">
        <v>0</v>
      </c>
      <c r="EG275">
        <v>2</v>
      </c>
      <c r="EH275">
        <v>0</v>
      </c>
      <c r="EI275">
        <v>0</v>
      </c>
      <c r="EJ275" t="s">
        <v>6794</v>
      </c>
      <c r="EP275" t="s">
        <v>6794</v>
      </c>
      <c r="OI275" t="s">
        <v>7526</v>
      </c>
      <c r="OJ275" t="s">
        <v>7526</v>
      </c>
      <c r="OK275" t="s">
        <v>7526</v>
      </c>
      <c r="OL275" t="s">
        <v>7526</v>
      </c>
      <c r="OM275" t="s">
        <v>7528</v>
      </c>
      <c r="ON275" t="s">
        <v>7529</v>
      </c>
      <c r="OO275" t="s">
        <v>7528</v>
      </c>
      <c r="OP275">
        <v>3</v>
      </c>
      <c r="OQ275" t="s">
        <v>28</v>
      </c>
      <c r="OR275" t="s">
        <v>7549</v>
      </c>
      <c r="OS275">
        <v>2007</v>
      </c>
      <c r="OT275">
        <v>8</v>
      </c>
      <c r="OU275">
        <v>1</v>
      </c>
      <c r="OV275">
        <v>8</v>
      </c>
      <c r="OW275">
        <v>0</v>
      </c>
      <c r="OX275">
        <v>1</v>
      </c>
      <c r="OY275">
        <v>35</v>
      </c>
      <c r="QE275" t="s">
        <v>7516</v>
      </c>
      <c r="QF275" t="s">
        <v>7515</v>
      </c>
      <c r="QG275" t="s">
        <v>7515</v>
      </c>
      <c r="QH275" t="s">
        <v>7515</v>
      </c>
      <c r="QI275" t="s">
        <v>7515</v>
      </c>
      <c r="QJ275" t="s">
        <v>7515</v>
      </c>
      <c r="QK275" t="s">
        <v>7515</v>
      </c>
      <c r="RP275">
        <f t="shared" si="8"/>
        <v>1</v>
      </c>
      <c r="RS275">
        <f t="shared" si="9"/>
        <v>3</v>
      </c>
    </row>
    <row r="276" spans="1:487" x14ac:dyDescent="0.3">
      <c r="A276">
        <v>70263</v>
      </c>
      <c r="B276">
        <v>640</v>
      </c>
      <c r="C276">
        <v>0</v>
      </c>
      <c r="D276">
        <v>5</v>
      </c>
      <c r="E276">
        <v>15</v>
      </c>
      <c r="F276">
        <v>134</v>
      </c>
      <c r="G276">
        <v>102</v>
      </c>
      <c r="H276">
        <v>15</v>
      </c>
      <c r="I276" t="s">
        <v>6793</v>
      </c>
      <c r="J276" t="s">
        <v>6793</v>
      </c>
      <c r="O276" t="s">
        <v>6793</v>
      </c>
      <c r="P276" t="s">
        <v>7516</v>
      </c>
      <c r="Q276" t="s">
        <v>7515</v>
      </c>
      <c r="R276" t="s">
        <v>7515</v>
      </c>
      <c r="S276" t="s">
        <v>7515</v>
      </c>
      <c r="T276" t="s">
        <v>7515</v>
      </c>
      <c r="U276" t="s">
        <v>7515</v>
      </c>
      <c r="V276" t="s">
        <v>7515</v>
      </c>
      <c r="W276" t="s">
        <v>7515</v>
      </c>
      <c r="X276" t="s">
        <v>7515</v>
      </c>
      <c r="Y276" t="s">
        <v>7515</v>
      </c>
      <c r="Z276" t="s">
        <v>7515</v>
      </c>
      <c r="AA276" t="s">
        <v>7515</v>
      </c>
      <c r="AB276" t="s">
        <v>7515</v>
      </c>
      <c r="AC276" t="s">
        <v>7515</v>
      </c>
      <c r="AD276" t="s">
        <v>7515</v>
      </c>
      <c r="AE276" t="s">
        <v>7515</v>
      </c>
      <c r="AF276" t="s">
        <v>7515</v>
      </c>
      <c r="AG276" t="s">
        <v>7515</v>
      </c>
      <c r="AH276" t="s">
        <v>7515</v>
      </c>
      <c r="AI276" t="s">
        <v>6796</v>
      </c>
      <c r="AQ276" t="s">
        <v>6985</v>
      </c>
      <c r="AR276" t="s">
        <v>6793</v>
      </c>
      <c r="AS276" t="s">
        <v>6793</v>
      </c>
      <c r="AT276">
        <v>0</v>
      </c>
      <c r="AU276">
        <v>10</v>
      </c>
      <c r="AV276" t="s">
        <v>6988</v>
      </c>
      <c r="AW276" t="s">
        <v>6966</v>
      </c>
      <c r="AX276" t="s">
        <v>6793</v>
      </c>
      <c r="AY276" t="s">
        <v>6813</v>
      </c>
      <c r="AZ276" t="s">
        <v>7531</v>
      </c>
      <c r="BA276" t="s">
        <v>6991</v>
      </c>
      <c r="BC276" t="s">
        <v>6794</v>
      </c>
      <c r="BD276" t="s">
        <v>6793</v>
      </c>
      <c r="BE276" t="s">
        <v>6793</v>
      </c>
      <c r="BF276" t="s">
        <v>6793</v>
      </c>
      <c r="BG276" t="s">
        <v>6794</v>
      </c>
      <c r="BH276" t="s">
        <v>6794</v>
      </c>
      <c r="BI276" t="s">
        <v>6794</v>
      </c>
      <c r="BJ276" t="s">
        <v>6793</v>
      </c>
      <c r="BK276" t="s">
        <v>6794</v>
      </c>
      <c r="BL276" t="s">
        <v>6794</v>
      </c>
      <c r="BM276" t="s">
        <v>7021</v>
      </c>
      <c r="BN276" t="s">
        <v>7022</v>
      </c>
      <c r="BO276" t="s">
        <v>6794</v>
      </c>
      <c r="BQ276" t="s">
        <v>7547</v>
      </c>
      <c r="BR276">
        <v>15</v>
      </c>
      <c r="BS276" t="s">
        <v>7533</v>
      </c>
      <c r="BT276" t="s">
        <v>6</v>
      </c>
      <c r="BU276" t="s">
        <v>7559</v>
      </c>
      <c r="BV276" t="s">
        <v>7535</v>
      </c>
      <c r="BW276" t="s">
        <v>7516</v>
      </c>
      <c r="BX276" t="s">
        <v>7515</v>
      </c>
      <c r="BY276" t="s">
        <v>7515</v>
      </c>
      <c r="BZ276" t="s">
        <v>7515</v>
      </c>
      <c r="CA276" t="s">
        <v>7515</v>
      </c>
      <c r="CB276" t="s">
        <v>7515</v>
      </c>
      <c r="CC276" t="s">
        <v>7515</v>
      </c>
      <c r="CD276" t="s">
        <v>7515</v>
      </c>
      <c r="CE276" t="s">
        <v>7515</v>
      </c>
      <c r="CF276" t="s">
        <v>7515</v>
      </c>
      <c r="CG276" t="s">
        <v>7515</v>
      </c>
      <c r="CH276" t="s">
        <v>7515</v>
      </c>
      <c r="CI276" t="s">
        <v>6793</v>
      </c>
      <c r="CJ276" t="s">
        <v>6794</v>
      </c>
      <c r="CO276" t="s">
        <v>6793</v>
      </c>
      <c r="CP276" t="s">
        <v>6793</v>
      </c>
      <c r="CQ276" t="s">
        <v>6794</v>
      </c>
      <c r="CR276" t="s">
        <v>6794</v>
      </c>
      <c r="CS276" t="s">
        <v>6794</v>
      </c>
      <c r="CT276" t="s">
        <v>6794</v>
      </c>
      <c r="CU276" t="s">
        <v>6794</v>
      </c>
      <c r="CV276" t="s">
        <v>6793</v>
      </c>
      <c r="CW276" t="s">
        <v>6793</v>
      </c>
      <c r="CX276" t="s">
        <v>7520</v>
      </c>
      <c r="CY276" t="s">
        <v>7521</v>
      </c>
      <c r="CZ276" t="s">
        <v>7536</v>
      </c>
      <c r="DA276" t="s">
        <v>6793</v>
      </c>
      <c r="DB276">
        <v>3</v>
      </c>
      <c r="DC276">
        <v>4</v>
      </c>
      <c r="DD276">
        <v>4</v>
      </c>
      <c r="DE276" t="s">
        <v>6793</v>
      </c>
      <c r="DF276">
        <v>2</v>
      </c>
      <c r="DG276" t="s">
        <v>6</v>
      </c>
      <c r="DH276" t="s">
        <v>6</v>
      </c>
      <c r="DI276" t="s">
        <v>7557</v>
      </c>
      <c r="DJ276" t="s">
        <v>7574</v>
      </c>
      <c r="DK276">
        <v>2006</v>
      </c>
      <c r="DL276" t="s">
        <v>7556</v>
      </c>
      <c r="DM276">
        <v>2007</v>
      </c>
      <c r="DN276" t="s">
        <v>7557</v>
      </c>
      <c r="DO276" t="s">
        <v>7556</v>
      </c>
      <c r="DP276">
        <v>2007</v>
      </c>
      <c r="EA276">
        <v>3</v>
      </c>
      <c r="EC276">
        <v>0</v>
      </c>
      <c r="ED276">
        <v>0</v>
      </c>
      <c r="EE276">
        <v>1</v>
      </c>
      <c r="EF276">
        <v>0</v>
      </c>
      <c r="EG276">
        <v>1</v>
      </c>
      <c r="EH276">
        <v>1</v>
      </c>
      <c r="EI276">
        <v>0</v>
      </c>
      <c r="EJ276" t="s">
        <v>6793</v>
      </c>
      <c r="EK276" t="s">
        <v>7573</v>
      </c>
      <c r="EM276">
        <v>2</v>
      </c>
      <c r="EN276">
        <v>2006</v>
      </c>
      <c r="EO276">
        <v>2007</v>
      </c>
      <c r="EP276" t="s">
        <v>6793</v>
      </c>
      <c r="KE276" t="s">
        <v>7524</v>
      </c>
      <c r="KF276" t="s">
        <v>7556</v>
      </c>
      <c r="KG276">
        <v>2007</v>
      </c>
      <c r="KI276" t="s">
        <v>7527</v>
      </c>
      <c r="KJ276" t="s">
        <v>7527</v>
      </c>
      <c r="KK276" t="s">
        <v>6794</v>
      </c>
      <c r="KL276" t="s">
        <v>6793</v>
      </c>
      <c r="KM276" t="s">
        <v>7524</v>
      </c>
      <c r="KN276" t="s">
        <v>7556</v>
      </c>
      <c r="KO276">
        <v>2007</v>
      </c>
      <c r="KS276" t="s">
        <v>6794</v>
      </c>
      <c r="KT276" t="s">
        <v>6793</v>
      </c>
      <c r="NO276" t="s">
        <v>7524</v>
      </c>
      <c r="NP276" t="s">
        <v>7556</v>
      </c>
      <c r="NQ276">
        <v>2007</v>
      </c>
      <c r="NU276" t="s">
        <v>6794</v>
      </c>
      <c r="NW276">
        <v>0</v>
      </c>
      <c r="NX276" t="s">
        <v>7515</v>
      </c>
      <c r="NY276" t="s">
        <v>7515</v>
      </c>
      <c r="NZ276" t="s">
        <v>7515</v>
      </c>
      <c r="OA276" t="s">
        <v>7515</v>
      </c>
      <c r="OB276" t="s">
        <v>7515</v>
      </c>
      <c r="OC276" t="s">
        <v>7515</v>
      </c>
      <c r="OD276" t="s">
        <v>7516</v>
      </c>
      <c r="OE276" t="s">
        <v>7515</v>
      </c>
      <c r="OF276" t="s">
        <v>7515</v>
      </c>
      <c r="OG276" t="s">
        <v>7515</v>
      </c>
      <c r="OH276" t="s">
        <v>7515</v>
      </c>
      <c r="OI276" t="s">
        <v>7526</v>
      </c>
      <c r="OJ276" t="s">
        <v>7526</v>
      </c>
      <c r="OK276" t="s">
        <v>7526</v>
      </c>
      <c r="OM276" t="s">
        <v>7528</v>
      </c>
      <c r="ON276" t="s">
        <v>7539</v>
      </c>
      <c r="OO276" t="s">
        <v>7528</v>
      </c>
      <c r="OP276">
        <v>3</v>
      </c>
      <c r="OQ276" t="s">
        <v>28</v>
      </c>
      <c r="OR276" t="s">
        <v>265</v>
      </c>
      <c r="OS276">
        <v>2006</v>
      </c>
      <c r="OT276">
        <v>11</v>
      </c>
      <c r="OU276">
        <v>1</v>
      </c>
      <c r="OV276">
        <v>11</v>
      </c>
      <c r="OW276">
        <v>1</v>
      </c>
      <c r="OX276">
        <v>0</v>
      </c>
      <c r="OY276">
        <v>35</v>
      </c>
      <c r="OZ276" t="s">
        <v>7516</v>
      </c>
      <c r="PA276" t="s">
        <v>7515</v>
      </c>
      <c r="PB276" t="s">
        <v>7515</v>
      </c>
      <c r="PC276" t="s">
        <v>7515</v>
      </c>
      <c r="PD276" t="s">
        <v>7515</v>
      </c>
      <c r="PE276" t="s">
        <v>7515</v>
      </c>
      <c r="PF276" t="s">
        <v>7515</v>
      </c>
      <c r="PG276" t="s">
        <v>7515</v>
      </c>
      <c r="PH276" t="s">
        <v>7515</v>
      </c>
      <c r="PI276" t="s">
        <v>7515</v>
      </c>
      <c r="PJ276" t="s">
        <v>7515</v>
      </c>
      <c r="PK276" t="s">
        <v>7515</v>
      </c>
      <c r="PL276" t="s">
        <v>7515</v>
      </c>
      <c r="PM276" t="s">
        <v>7515</v>
      </c>
      <c r="PN276" t="s">
        <v>7515</v>
      </c>
      <c r="PO276" t="s">
        <v>7515</v>
      </c>
      <c r="PP276" t="s">
        <v>7515</v>
      </c>
      <c r="PQ276" t="s">
        <v>7515</v>
      </c>
      <c r="PR276" t="s">
        <v>7515</v>
      </c>
      <c r="PS276" t="s">
        <v>7516</v>
      </c>
      <c r="PT276" t="s">
        <v>7516</v>
      </c>
      <c r="PU276" t="s">
        <v>7515</v>
      </c>
      <c r="PV276" t="s">
        <v>7515</v>
      </c>
      <c r="PW276" t="s">
        <v>7515</v>
      </c>
      <c r="PX276" t="s">
        <v>7515</v>
      </c>
      <c r="PY276" t="s">
        <v>7515</v>
      </c>
      <c r="PZ276" t="s">
        <v>7515</v>
      </c>
      <c r="QA276" t="s">
        <v>7515</v>
      </c>
      <c r="QB276" t="s">
        <v>7515</v>
      </c>
      <c r="QC276" t="s">
        <v>7515</v>
      </c>
      <c r="QE276" t="s">
        <v>7516</v>
      </c>
      <c r="QF276" t="s">
        <v>7515</v>
      </c>
      <c r="QG276" t="s">
        <v>7515</v>
      </c>
      <c r="QH276" t="s">
        <v>7515</v>
      </c>
      <c r="QI276" t="s">
        <v>7515</v>
      </c>
      <c r="QJ276" t="s">
        <v>7515</v>
      </c>
      <c r="QK276" t="s">
        <v>7515</v>
      </c>
      <c r="RD276" t="s">
        <v>7530</v>
      </c>
      <c r="RE276" t="s">
        <v>7530</v>
      </c>
      <c r="RP276">
        <f t="shared" si="8"/>
        <v>4</v>
      </c>
      <c r="RS276">
        <f t="shared" si="9"/>
        <v>1</v>
      </c>
    </row>
    <row r="277" spans="1:487" x14ac:dyDescent="0.3">
      <c r="A277">
        <v>70264</v>
      </c>
      <c r="B277">
        <v>641</v>
      </c>
      <c r="C277">
        <v>0</v>
      </c>
      <c r="D277">
        <v>5</v>
      </c>
      <c r="E277">
        <v>13</v>
      </c>
      <c r="F277">
        <v>88</v>
      </c>
      <c r="G277">
        <v>102</v>
      </c>
      <c r="H277">
        <v>10</v>
      </c>
      <c r="I277" t="s">
        <v>6793</v>
      </c>
      <c r="J277" t="s">
        <v>6793</v>
      </c>
      <c r="O277" t="s">
        <v>6793</v>
      </c>
      <c r="P277" t="s">
        <v>7515</v>
      </c>
      <c r="Q277" t="s">
        <v>7516</v>
      </c>
      <c r="R277" t="s">
        <v>7515</v>
      </c>
      <c r="S277" t="s">
        <v>7515</v>
      </c>
      <c r="T277" t="s">
        <v>7515</v>
      </c>
      <c r="U277" t="s">
        <v>7515</v>
      </c>
      <c r="V277" t="s">
        <v>7515</v>
      </c>
      <c r="W277" t="s">
        <v>7515</v>
      </c>
      <c r="X277" t="s">
        <v>7515</v>
      </c>
      <c r="Y277" t="s">
        <v>7515</v>
      </c>
      <c r="Z277" t="s">
        <v>7515</v>
      </c>
      <c r="AA277" t="s">
        <v>7515</v>
      </c>
      <c r="AB277" t="s">
        <v>7515</v>
      </c>
      <c r="AC277" t="s">
        <v>7515</v>
      </c>
      <c r="AD277" t="s">
        <v>7515</v>
      </c>
      <c r="AE277" t="s">
        <v>7515</v>
      </c>
      <c r="AF277" t="s">
        <v>7515</v>
      </c>
      <c r="AG277" t="s">
        <v>7515</v>
      </c>
      <c r="AH277" t="s">
        <v>7515</v>
      </c>
      <c r="AJ277">
        <v>0</v>
      </c>
      <c r="AK277">
        <v>2</v>
      </c>
      <c r="AL277">
        <v>0</v>
      </c>
      <c r="AM277">
        <v>12</v>
      </c>
      <c r="AN277" t="s">
        <v>6845</v>
      </c>
      <c r="AQ277" t="s">
        <v>6757</v>
      </c>
      <c r="AR277" t="s">
        <v>6794</v>
      </c>
      <c r="AS277" t="s">
        <v>6794</v>
      </c>
      <c r="AT277" t="s">
        <v>6</v>
      </c>
      <c r="AU277" t="s">
        <v>6</v>
      </c>
      <c r="AV277" t="s">
        <v>6988</v>
      </c>
      <c r="AW277" t="s">
        <v>6793</v>
      </c>
      <c r="AX277" t="s">
        <v>6793</v>
      </c>
      <c r="AY277" t="s">
        <v>6813</v>
      </c>
      <c r="AZ277" t="s">
        <v>7531</v>
      </c>
      <c r="BA277" t="s">
        <v>6991</v>
      </c>
      <c r="BC277" t="s">
        <v>6794</v>
      </c>
      <c r="BD277" t="s">
        <v>6794</v>
      </c>
      <c r="BE277" t="s">
        <v>6793</v>
      </c>
      <c r="BF277" t="s">
        <v>6793</v>
      </c>
      <c r="BG277" t="s">
        <v>6793</v>
      </c>
      <c r="BH277" t="s">
        <v>6793</v>
      </c>
      <c r="BI277" t="s">
        <v>6793</v>
      </c>
      <c r="BJ277" t="s">
        <v>6794</v>
      </c>
      <c r="BK277" t="s">
        <v>6794</v>
      </c>
      <c r="BL277" t="s">
        <v>6794</v>
      </c>
      <c r="BM277" t="s">
        <v>7028</v>
      </c>
      <c r="BN277" t="s">
        <v>7025</v>
      </c>
      <c r="BO277" t="s">
        <v>6794</v>
      </c>
      <c r="BQ277">
        <v>50</v>
      </c>
      <c r="BR277">
        <v>25</v>
      </c>
      <c r="BS277" t="s">
        <v>7533</v>
      </c>
      <c r="BT277" t="s">
        <v>6</v>
      </c>
      <c r="BU277" t="s">
        <v>7559</v>
      </c>
      <c r="BV277" t="s">
        <v>7543</v>
      </c>
      <c r="BW277" t="s">
        <v>7515</v>
      </c>
      <c r="BX277" t="s">
        <v>7515</v>
      </c>
      <c r="BY277" t="s">
        <v>7515</v>
      </c>
      <c r="BZ277" t="s">
        <v>7515</v>
      </c>
      <c r="CA277" t="s">
        <v>7515</v>
      </c>
      <c r="CB277" t="s">
        <v>7515</v>
      </c>
      <c r="CC277" t="s">
        <v>7515</v>
      </c>
      <c r="CD277" t="s">
        <v>7516</v>
      </c>
      <c r="CE277" t="s">
        <v>7515</v>
      </c>
      <c r="CF277" t="s">
        <v>7515</v>
      </c>
      <c r="CG277" t="s">
        <v>7515</v>
      </c>
      <c r="CH277" t="s">
        <v>7515</v>
      </c>
      <c r="CI277" t="s">
        <v>6793</v>
      </c>
      <c r="CJ277" t="s">
        <v>6794</v>
      </c>
      <c r="CO277" t="s">
        <v>6793</v>
      </c>
      <c r="CP277" t="s">
        <v>6793</v>
      </c>
      <c r="CQ277" t="s">
        <v>6794</v>
      </c>
      <c r="CR277" t="s">
        <v>6793</v>
      </c>
      <c r="CS277" t="s">
        <v>6793</v>
      </c>
      <c r="CT277" t="s">
        <v>6793</v>
      </c>
      <c r="CU277" t="s">
        <v>6794</v>
      </c>
      <c r="CV277" t="s">
        <v>6793</v>
      </c>
      <c r="CW277" t="s">
        <v>6794</v>
      </c>
      <c r="CX277" t="s">
        <v>7520</v>
      </c>
      <c r="CY277" t="s">
        <v>6757</v>
      </c>
      <c r="CZ277" t="s">
        <v>7522</v>
      </c>
      <c r="DA277" t="s">
        <v>6793</v>
      </c>
      <c r="DB277">
        <v>2</v>
      </c>
      <c r="DC277">
        <v>2</v>
      </c>
      <c r="DD277">
        <v>3</v>
      </c>
      <c r="DE277" t="s">
        <v>6794</v>
      </c>
      <c r="EA277">
        <v>2</v>
      </c>
      <c r="EC277">
        <v>0</v>
      </c>
      <c r="ED277">
        <v>0</v>
      </c>
      <c r="EE277">
        <v>0</v>
      </c>
      <c r="EF277">
        <v>0</v>
      </c>
      <c r="EG277">
        <v>2</v>
      </c>
      <c r="EH277">
        <v>0</v>
      </c>
      <c r="EI277">
        <v>0</v>
      </c>
      <c r="EJ277" t="s">
        <v>6794</v>
      </c>
      <c r="EP277" t="s">
        <v>6794</v>
      </c>
      <c r="OI277" t="s">
        <v>7526</v>
      </c>
      <c r="OJ277" t="s">
        <v>7527</v>
      </c>
      <c r="OK277" t="s">
        <v>6857</v>
      </c>
      <c r="OL277" t="s">
        <v>7527</v>
      </c>
      <c r="OM277" t="s">
        <v>7528</v>
      </c>
      <c r="ON277" t="s">
        <v>7529</v>
      </c>
      <c r="OO277" t="s">
        <v>7528</v>
      </c>
      <c r="OP277">
        <v>3</v>
      </c>
      <c r="OQ277" t="s">
        <v>28</v>
      </c>
      <c r="OR277" t="s">
        <v>212</v>
      </c>
      <c r="OS277">
        <v>2007</v>
      </c>
      <c r="OT277">
        <v>8</v>
      </c>
      <c r="OU277">
        <v>2</v>
      </c>
      <c r="OV277">
        <v>8</v>
      </c>
      <c r="OW277">
        <v>0</v>
      </c>
      <c r="OX277">
        <v>1</v>
      </c>
      <c r="OY277">
        <v>70</v>
      </c>
      <c r="QE277" t="s">
        <v>7515</v>
      </c>
      <c r="QF277" t="s">
        <v>7515</v>
      </c>
      <c r="QG277" t="s">
        <v>7515</v>
      </c>
      <c r="QH277" t="s">
        <v>7515</v>
      </c>
      <c r="QI277" t="s">
        <v>7515</v>
      </c>
      <c r="QJ277" t="s">
        <v>7515</v>
      </c>
      <c r="QK277" t="s">
        <v>7516</v>
      </c>
      <c r="RP277">
        <f t="shared" si="8"/>
        <v>-1</v>
      </c>
      <c r="RS277">
        <f t="shared" si="9"/>
        <v>7</v>
      </c>
    </row>
    <row r="278" spans="1:487" x14ac:dyDescent="0.3">
      <c r="A278">
        <v>70265</v>
      </c>
      <c r="B278">
        <v>642</v>
      </c>
      <c r="C278">
        <v>0</v>
      </c>
      <c r="D278">
        <v>5</v>
      </c>
      <c r="E278">
        <v>13</v>
      </c>
      <c r="F278">
        <v>105</v>
      </c>
      <c r="G278">
        <v>102</v>
      </c>
      <c r="H278">
        <v>3</v>
      </c>
      <c r="I278" t="s">
        <v>6793</v>
      </c>
      <c r="J278" t="s">
        <v>6793</v>
      </c>
      <c r="O278" t="s">
        <v>6793</v>
      </c>
      <c r="P278" t="s">
        <v>7515</v>
      </c>
      <c r="Q278" t="s">
        <v>7515</v>
      </c>
      <c r="R278" t="s">
        <v>7515</v>
      </c>
      <c r="S278" t="s">
        <v>7515</v>
      </c>
      <c r="T278" t="s">
        <v>7515</v>
      </c>
      <c r="U278" t="s">
        <v>7515</v>
      </c>
      <c r="V278" t="s">
        <v>7515</v>
      </c>
      <c r="W278" t="s">
        <v>7515</v>
      </c>
      <c r="X278" t="s">
        <v>7515</v>
      </c>
      <c r="Y278" t="s">
        <v>7515</v>
      </c>
      <c r="Z278" t="s">
        <v>7515</v>
      </c>
      <c r="AA278" t="s">
        <v>7515</v>
      </c>
      <c r="AB278" t="s">
        <v>7515</v>
      </c>
      <c r="AC278" t="s">
        <v>7516</v>
      </c>
      <c r="AD278" t="s">
        <v>7515</v>
      </c>
      <c r="AE278" t="s">
        <v>7515</v>
      </c>
      <c r="AF278" t="s">
        <v>7515</v>
      </c>
      <c r="AG278" t="s">
        <v>7516</v>
      </c>
      <c r="AH278" t="s">
        <v>7515</v>
      </c>
      <c r="AI278" t="s">
        <v>6796</v>
      </c>
      <c r="AQ278" t="s">
        <v>6985</v>
      </c>
      <c r="AR278" t="s">
        <v>6793</v>
      </c>
      <c r="AS278" t="s">
        <v>6793</v>
      </c>
      <c r="AT278">
        <v>0</v>
      </c>
      <c r="AU278">
        <v>10</v>
      </c>
      <c r="AV278" t="s">
        <v>6988</v>
      </c>
      <c r="AW278" t="s">
        <v>6794</v>
      </c>
      <c r="AX278" t="s">
        <v>6793</v>
      </c>
      <c r="AY278" t="s">
        <v>6813</v>
      </c>
      <c r="AZ278" t="s">
        <v>7531</v>
      </c>
      <c r="BA278" t="s">
        <v>7518</v>
      </c>
      <c r="BC278" t="s">
        <v>6793</v>
      </c>
      <c r="BD278" t="s">
        <v>6794</v>
      </c>
      <c r="BE278" t="s">
        <v>6793</v>
      </c>
      <c r="BF278" t="s">
        <v>6793</v>
      </c>
      <c r="BG278" t="s">
        <v>6793</v>
      </c>
      <c r="BH278" t="s">
        <v>6794</v>
      </c>
      <c r="BI278" t="s">
        <v>6794</v>
      </c>
      <c r="BJ278" t="s">
        <v>6793</v>
      </c>
      <c r="BK278" t="s">
        <v>6794</v>
      </c>
      <c r="BL278" t="s">
        <v>6794</v>
      </c>
      <c r="BM278" t="s">
        <v>7024</v>
      </c>
      <c r="BN278" t="s">
        <v>7029</v>
      </c>
      <c r="BO278" t="s">
        <v>6794</v>
      </c>
      <c r="BQ278">
        <v>50</v>
      </c>
      <c r="BR278" t="s">
        <v>6</v>
      </c>
      <c r="BS278" t="s">
        <v>7519</v>
      </c>
      <c r="BT278" t="s">
        <v>6</v>
      </c>
      <c r="BU278" t="s">
        <v>7559</v>
      </c>
      <c r="BV278" t="s">
        <v>7535</v>
      </c>
      <c r="BW278" t="s">
        <v>7516</v>
      </c>
      <c r="BX278" t="s">
        <v>7515</v>
      </c>
      <c r="BY278" t="s">
        <v>7515</v>
      </c>
      <c r="BZ278" t="s">
        <v>7515</v>
      </c>
      <c r="CA278" t="s">
        <v>7515</v>
      </c>
      <c r="CB278" t="s">
        <v>7515</v>
      </c>
      <c r="CC278" t="s">
        <v>7515</v>
      </c>
      <c r="CD278" t="s">
        <v>7515</v>
      </c>
      <c r="CE278" t="s">
        <v>7515</v>
      </c>
      <c r="CF278" t="s">
        <v>7515</v>
      </c>
      <c r="CG278" t="s">
        <v>7515</v>
      </c>
      <c r="CH278" t="s">
        <v>7515</v>
      </c>
      <c r="CI278" t="s">
        <v>6794</v>
      </c>
      <c r="CJ278" t="s">
        <v>6794</v>
      </c>
      <c r="CO278" t="s">
        <v>6793</v>
      </c>
      <c r="CP278" t="s">
        <v>6793</v>
      </c>
      <c r="CQ278" t="s">
        <v>6794</v>
      </c>
      <c r="CR278" t="s">
        <v>6793</v>
      </c>
      <c r="CS278" t="s">
        <v>6794</v>
      </c>
      <c r="CT278" t="s">
        <v>6794</v>
      </c>
      <c r="CU278" t="s">
        <v>6794</v>
      </c>
      <c r="CV278" t="s">
        <v>6793</v>
      </c>
      <c r="CW278" t="s">
        <v>6794</v>
      </c>
      <c r="CX278" t="s">
        <v>7520</v>
      </c>
      <c r="CY278" t="s">
        <v>7521</v>
      </c>
      <c r="CZ278" t="s">
        <v>7522</v>
      </c>
      <c r="DA278" t="s">
        <v>6793</v>
      </c>
      <c r="DB278">
        <v>3</v>
      </c>
      <c r="DC278">
        <v>3</v>
      </c>
      <c r="DD278">
        <v>4</v>
      </c>
      <c r="DE278" t="s">
        <v>6793</v>
      </c>
      <c r="DF278">
        <v>1</v>
      </c>
      <c r="DG278" t="s">
        <v>7556</v>
      </c>
      <c r="DH278">
        <v>2006</v>
      </c>
      <c r="DI278" t="s">
        <v>7557</v>
      </c>
      <c r="DJ278" t="s">
        <v>7556</v>
      </c>
      <c r="DK278">
        <v>2007</v>
      </c>
      <c r="EA278">
        <v>2</v>
      </c>
      <c r="EC278">
        <v>0</v>
      </c>
      <c r="ED278">
        <v>0</v>
      </c>
      <c r="EE278">
        <v>1</v>
      </c>
      <c r="EF278">
        <v>0</v>
      </c>
      <c r="EG278">
        <v>0</v>
      </c>
      <c r="EH278">
        <v>1</v>
      </c>
      <c r="EI278">
        <v>0</v>
      </c>
      <c r="EJ278" t="s">
        <v>6794</v>
      </c>
      <c r="EP278" t="s">
        <v>6793</v>
      </c>
      <c r="IA278" t="s">
        <v>7524</v>
      </c>
      <c r="IB278" t="s">
        <v>6</v>
      </c>
      <c r="IC278" t="s">
        <v>6</v>
      </c>
      <c r="ID278" t="s">
        <v>7552</v>
      </c>
      <c r="IG278" t="s">
        <v>6794</v>
      </c>
      <c r="IH278" t="s">
        <v>6794</v>
      </c>
      <c r="OI278" t="s">
        <v>7526</v>
      </c>
      <c r="OJ278" t="s">
        <v>7526</v>
      </c>
      <c r="OK278" t="s">
        <v>7527</v>
      </c>
      <c r="OL278" t="s">
        <v>7527</v>
      </c>
      <c r="OM278" t="s">
        <v>7528</v>
      </c>
      <c r="ON278" t="s">
        <v>7529</v>
      </c>
      <c r="OO278" t="s">
        <v>7528</v>
      </c>
      <c r="OP278">
        <v>3</v>
      </c>
      <c r="OQ278" t="s">
        <v>28</v>
      </c>
      <c r="OR278" t="s">
        <v>7549</v>
      </c>
      <c r="OS278">
        <v>2006</v>
      </c>
      <c r="OT278">
        <v>6</v>
      </c>
      <c r="OU278">
        <v>1</v>
      </c>
      <c r="OV278">
        <v>6</v>
      </c>
      <c r="OW278">
        <v>1</v>
      </c>
      <c r="OX278">
        <v>0</v>
      </c>
      <c r="OY278">
        <v>35</v>
      </c>
      <c r="OZ278" t="s">
        <v>7515</v>
      </c>
      <c r="PA278" t="s">
        <v>7515</v>
      </c>
      <c r="PB278" t="s">
        <v>7515</v>
      </c>
      <c r="PC278" t="s">
        <v>7515</v>
      </c>
      <c r="PD278" t="s">
        <v>7515</v>
      </c>
      <c r="PE278" t="s">
        <v>7515</v>
      </c>
      <c r="PF278" t="s">
        <v>7515</v>
      </c>
      <c r="PG278" t="s">
        <v>7515</v>
      </c>
      <c r="PH278" t="s">
        <v>7515</v>
      </c>
      <c r="PI278" t="s">
        <v>7515</v>
      </c>
      <c r="PJ278" t="s">
        <v>7515</v>
      </c>
      <c r="PK278" t="s">
        <v>7515</v>
      </c>
      <c r="PL278" t="s">
        <v>7516</v>
      </c>
      <c r="PM278" t="s">
        <v>7515</v>
      </c>
      <c r="PN278" t="s">
        <v>7515</v>
      </c>
      <c r="PO278" t="s">
        <v>7515</v>
      </c>
      <c r="PP278" t="s">
        <v>7515</v>
      </c>
      <c r="PQ278" t="s">
        <v>7515</v>
      </c>
      <c r="PR278" t="s">
        <v>7515</v>
      </c>
      <c r="PS278" t="s">
        <v>7515</v>
      </c>
      <c r="PT278" t="s">
        <v>7515</v>
      </c>
      <c r="PU278" t="s">
        <v>7515</v>
      </c>
      <c r="PV278" t="s">
        <v>7515</v>
      </c>
      <c r="PW278" t="s">
        <v>7515</v>
      </c>
      <c r="PX278" t="s">
        <v>7515</v>
      </c>
      <c r="PY278" t="s">
        <v>7515</v>
      </c>
      <c r="PZ278" t="s">
        <v>7515</v>
      </c>
      <c r="QA278" t="s">
        <v>7515</v>
      </c>
      <c r="QB278" t="s">
        <v>7515</v>
      </c>
      <c r="QC278" t="s">
        <v>7515</v>
      </c>
      <c r="QE278" t="s">
        <v>7516</v>
      </c>
      <c r="QF278" t="s">
        <v>7515</v>
      </c>
      <c r="QG278" t="s">
        <v>7515</v>
      </c>
      <c r="QH278" t="s">
        <v>7515</v>
      </c>
      <c r="QI278" t="s">
        <v>7515</v>
      </c>
      <c r="QJ278" t="s">
        <v>7515</v>
      </c>
      <c r="QK278" t="s">
        <v>7515</v>
      </c>
      <c r="RP278">
        <f t="shared" si="8"/>
        <v>4</v>
      </c>
      <c r="RS278">
        <f t="shared" si="9"/>
        <v>3</v>
      </c>
    </row>
    <row r="279" spans="1:487" x14ac:dyDescent="0.3">
      <c r="A279">
        <v>70266</v>
      </c>
      <c r="B279">
        <v>645</v>
      </c>
      <c r="C279">
        <v>0</v>
      </c>
      <c r="D279">
        <v>5</v>
      </c>
      <c r="E279">
        <v>20</v>
      </c>
      <c r="F279">
        <v>115</v>
      </c>
      <c r="G279">
        <v>102</v>
      </c>
      <c r="H279">
        <v>4</v>
      </c>
      <c r="I279" t="s">
        <v>6793</v>
      </c>
      <c r="J279" t="s">
        <v>6793</v>
      </c>
      <c r="O279" t="s">
        <v>6793</v>
      </c>
      <c r="P279" t="s">
        <v>7515</v>
      </c>
      <c r="Q279" t="s">
        <v>7515</v>
      </c>
      <c r="R279" t="s">
        <v>7515</v>
      </c>
      <c r="S279" t="s">
        <v>7515</v>
      </c>
      <c r="T279" t="s">
        <v>7515</v>
      </c>
      <c r="U279" t="s">
        <v>7515</v>
      </c>
      <c r="V279" t="s">
        <v>7515</v>
      </c>
      <c r="W279" t="s">
        <v>7515</v>
      </c>
      <c r="X279" t="s">
        <v>7515</v>
      </c>
      <c r="Y279" t="s">
        <v>7515</v>
      </c>
      <c r="Z279" t="s">
        <v>7515</v>
      </c>
      <c r="AA279" t="s">
        <v>7515</v>
      </c>
      <c r="AB279" t="s">
        <v>7515</v>
      </c>
      <c r="AC279" t="s">
        <v>7515</v>
      </c>
      <c r="AD279" t="s">
        <v>7515</v>
      </c>
      <c r="AE279" t="s">
        <v>7515</v>
      </c>
      <c r="AF279" t="s">
        <v>7515</v>
      </c>
      <c r="AG279" t="s">
        <v>7516</v>
      </c>
      <c r="AH279" t="s">
        <v>7515</v>
      </c>
      <c r="AI279" t="s">
        <v>7517</v>
      </c>
      <c r="AL279">
        <v>0</v>
      </c>
      <c r="AM279">
        <v>3</v>
      </c>
      <c r="AN279" t="s">
        <v>6845</v>
      </c>
      <c r="AQ279" t="s">
        <v>6993</v>
      </c>
      <c r="AR279" t="s">
        <v>6794</v>
      </c>
      <c r="AS279" t="s">
        <v>6794</v>
      </c>
      <c r="AT279">
        <v>0</v>
      </c>
      <c r="AU279">
        <v>7</v>
      </c>
      <c r="AV279" t="s">
        <v>7568</v>
      </c>
      <c r="AW279" t="s">
        <v>6966</v>
      </c>
      <c r="AX279" t="s">
        <v>6793</v>
      </c>
      <c r="AY279" t="s">
        <v>6813</v>
      </c>
      <c r="AZ279" t="s">
        <v>7531</v>
      </c>
      <c r="BA279" t="s">
        <v>6991</v>
      </c>
      <c r="BC279" t="s">
        <v>6793</v>
      </c>
      <c r="BD279" t="s">
        <v>6793</v>
      </c>
      <c r="BE279" t="s">
        <v>6793</v>
      </c>
      <c r="BF279" t="s">
        <v>6793</v>
      </c>
      <c r="BH279" t="s">
        <v>6794</v>
      </c>
      <c r="BI279" t="s">
        <v>6794</v>
      </c>
      <c r="BJ279" t="s">
        <v>6793</v>
      </c>
      <c r="BK279" t="s">
        <v>6793</v>
      </c>
      <c r="BL279" t="s">
        <v>6794</v>
      </c>
      <c r="BM279" t="s">
        <v>7024</v>
      </c>
      <c r="BN279" t="s">
        <v>7031</v>
      </c>
      <c r="BO279" t="s">
        <v>6794</v>
      </c>
      <c r="BQ279">
        <v>50</v>
      </c>
      <c r="BR279">
        <v>50</v>
      </c>
      <c r="BS279" t="s">
        <v>7519</v>
      </c>
      <c r="BT279" t="s">
        <v>7554</v>
      </c>
      <c r="BU279" t="s">
        <v>7559</v>
      </c>
      <c r="BV279" t="s">
        <v>7535</v>
      </c>
      <c r="BW279" t="s">
        <v>7516</v>
      </c>
      <c r="BX279" t="s">
        <v>7515</v>
      </c>
      <c r="BY279" t="s">
        <v>7515</v>
      </c>
      <c r="BZ279" t="s">
        <v>7515</v>
      </c>
      <c r="CA279" t="s">
        <v>7515</v>
      </c>
      <c r="CB279" t="s">
        <v>7515</v>
      </c>
      <c r="CC279" t="s">
        <v>7515</v>
      </c>
      <c r="CD279" t="s">
        <v>7515</v>
      </c>
      <c r="CE279" t="s">
        <v>7515</v>
      </c>
      <c r="CF279" t="s">
        <v>7515</v>
      </c>
      <c r="CG279" t="s">
        <v>7515</v>
      </c>
      <c r="CH279" t="s">
        <v>7515</v>
      </c>
      <c r="CI279" t="s">
        <v>6793</v>
      </c>
      <c r="CJ279" t="s">
        <v>6794</v>
      </c>
      <c r="CO279" t="s">
        <v>6793</v>
      </c>
      <c r="CP279" t="s">
        <v>6793</v>
      </c>
      <c r="CQ279" t="s">
        <v>6794</v>
      </c>
      <c r="CR279" t="s">
        <v>6793</v>
      </c>
      <c r="CS279" t="s">
        <v>6793</v>
      </c>
      <c r="CT279" t="s">
        <v>6793</v>
      </c>
      <c r="CU279" t="s">
        <v>6794</v>
      </c>
      <c r="CV279" t="s">
        <v>6793</v>
      </c>
      <c r="CW279" t="s">
        <v>6794</v>
      </c>
      <c r="CX279" t="s">
        <v>7520</v>
      </c>
      <c r="CY279" t="s">
        <v>7521</v>
      </c>
      <c r="CZ279" t="s">
        <v>7522</v>
      </c>
      <c r="DA279" t="s">
        <v>6793</v>
      </c>
      <c r="DB279">
        <v>3</v>
      </c>
      <c r="DC279">
        <v>4</v>
      </c>
      <c r="DD279">
        <v>3</v>
      </c>
      <c r="DE279" t="s">
        <v>6794</v>
      </c>
      <c r="EA279">
        <v>8</v>
      </c>
      <c r="EC279">
        <v>4</v>
      </c>
      <c r="ED279">
        <v>0</v>
      </c>
      <c r="EE279">
        <v>2</v>
      </c>
      <c r="EF279">
        <v>0</v>
      </c>
      <c r="EG279">
        <v>0</v>
      </c>
      <c r="EH279">
        <v>1</v>
      </c>
      <c r="EI279">
        <v>1</v>
      </c>
      <c r="EJ279" t="s">
        <v>6793</v>
      </c>
      <c r="EK279" t="s">
        <v>7573</v>
      </c>
      <c r="EM279">
        <v>2</v>
      </c>
      <c r="EN279" t="s">
        <v>6</v>
      </c>
      <c r="EP279" t="s">
        <v>6793</v>
      </c>
      <c r="IQ279" t="s">
        <v>7524</v>
      </c>
      <c r="IR279" t="s">
        <v>6</v>
      </c>
      <c r="IS279" t="s">
        <v>6</v>
      </c>
      <c r="IT279" t="s">
        <v>6</v>
      </c>
      <c r="IU279" t="s">
        <v>7526</v>
      </c>
      <c r="IV279" t="s">
        <v>6757</v>
      </c>
      <c r="IW279" t="s">
        <v>6794</v>
      </c>
      <c r="IX279" t="s">
        <v>6794</v>
      </c>
      <c r="NO279" t="s">
        <v>7524</v>
      </c>
      <c r="NP279" t="s">
        <v>6</v>
      </c>
      <c r="NQ279" t="s">
        <v>6</v>
      </c>
      <c r="NR279" t="s">
        <v>6</v>
      </c>
      <c r="NU279" t="s">
        <v>6794</v>
      </c>
      <c r="OI279" t="s">
        <v>7526</v>
      </c>
      <c r="OK279" t="s">
        <v>7527</v>
      </c>
      <c r="OL279" t="s">
        <v>7526</v>
      </c>
      <c r="OM279" t="s">
        <v>7528</v>
      </c>
      <c r="ON279" t="s">
        <v>7539</v>
      </c>
      <c r="OO279" t="s">
        <v>7528</v>
      </c>
      <c r="OP279">
        <v>2</v>
      </c>
      <c r="OQ279" t="s">
        <v>28</v>
      </c>
      <c r="OR279" t="s">
        <v>7549</v>
      </c>
      <c r="OS279">
        <v>2007</v>
      </c>
      <c r="OT279">
        <v>7</v>
      </c>
      <c r="OU279">
        <v>1</v>
      </c>
      <c r="OV279">
        <v>7</v>
      </c>
      <c r="OW279">
        <v>0</v>
      </c>
      <c r="OX279">
        <v>1</v>
      </c>
      <c r="OY279">
        <v>35</v>
      </c>
      <c r="OZ279" t="s">
        <v>7516</v>
      </c>
      <c r="PA279" t="s">
        <v>7515</v>
      </c>
      <c r="PB279" t="s">
        <v>7515</v>
      </c>
      <c r="PC279" t="s">
        <v>7515</v>
      </c>
      <c r="PD279" t="s">
        <v>7515</v>
      </c>
      <c r="PE279" t="s">
        <v>7515</v>
      </c>
      <c r="PF279" t="s">
        <v>7515</v>
      </c>
      <c r="PG279" t="s">
        <v>7515</v>
      </c>
      <c r="PH279" t="s">
        <v>7515</v>
      </c>
      <c r="PI279" t="s">
        <v>7515</v>
      </c>
      <c r="PJ279" t="s">
        <v>7515</v>
      </c>
      <c r="PK279" t="s">
        <v>7515</v>
      </c>
      <c r="PL279" t="s">
        <v>7515</v>
      </c>
      <c r="PM279" t="s">
        <v>7515</v>
      </c>
      <c r="PN279" t="s">
        <v>7516</v>
      </c>
      <c r="PO279" t="s">
        <v>7515</v>
      </c>
      <c r="PP279" t="s">
        <v>7515</v>
      </c>
      <c r="PQ279" t="s">
        <v>7515</v>
      </c>
      <c r="PR279" t="s">
        <v>7515</v>
      </c>
      <c r="PS279" t="s">
        <v>7515</v>
      </c>
      <c r="PT279" t="s">
        <v>7515</v>
      </c>
      <c r="PU279" t="s">
        <v>7515</v>
      </c>
      <c r="PV279" t="s">
        <v>7515</v>
      </c>
      <c r="PW279" t="s">
        <v>7515</v>
      </c>
      <c r="PX279" t="s">
        <v>7515</v>
      </c>
      <c r="PY279" t="s">
        <v>7515</v>
      </c>
      <c r="PZ279" t="s">
        <v>7515</v>
      </c>
      <c r="QA279" t="s">
        <v>7515</v>
      </c>
      <c r="QB279" t="s">
        <v>7515</v>
      </c>
      <c r="QC279" t="s">
        <v>7515</v>
      </c>
      <c r="QE279" t="s">
        <v>7516</v>
      </c>
      <c r="QF279" t="s">
        <v>7515</v>
      </c>
      <c r="QG279" t="s">
        <v>7515</v>
      </c>
      <c r="QH279" t="s">
        <v>7515</v>
      </c>
      <c r="QI279" t="s">
        <v>7515</v>
      </c>
      <c r="QJ279" t="s">
        <v>7515</v>
      </c>
      <c r="QK279" t="s">
        <v>7515</v>
      </c>
      <c r="RP279">
        <f t="shared" si="8"/>
        <v>5</v>
      </c>
      <c r="RS279">
        <f t="shared" si="9"/>
        <v>3</v>
      </c>
    </row>
    <row r="280" spans="1:487" x14ac:dyDescent="0.3">
      <c r="A280">
        <v>70267</v>
      </c>
      <c r="B280">
        <v>649</v>
      </c>
      <c r="C280">
        <v>0</v>
      </c>
      <c r="D280">
        <v>5</v>
      </c>
      <c r="E280">
        <v>11</v>
      </c>
      <c r="F280">
        <v>90</v>
      </c>
      <c r="G280">
        <v>102</v>
      </c>
      <c r="H280">
        <v>3</v>
      </c>
      <c r="I280" t="s">
        <v>6793</v>
      </c>
      <c r="J280" t="s">
        <v>6793</v>
      </c>
      <c r="O280" t="s">
        <v>6793</v>
      </c>
      <c r="P280" t="s">
        <v>7515</v>
      </c>
      <c r="Q280" t="s">
        <v>7515</v>
      </c>
      <c r="R280" t="s">
        <v>7515</v>
      </c>
      <c r="S280" t="s">
        <v>7515</v>
      </c>
      <c r="T280" t="s">
        <v>7515</v>
      </c>
      <c r="U280" t="s">
        <v>7515</v>
      </c>
      <c r="V280" t="s">
        <v>7515</v>
      </c>
      <c r="W280" t="s">
        <v>7515</v>
      </c>
      <c r="X280" t="s">
        <v>7515</v>
      </c>
      <c r="Y280" t="s">
        <v>7515</v>
      </c>
      <c r="Z280" t="s">
        <v>7515</v>
      </c>
      <c r="AA280" t="s">
        <v>7515</v>
      </c>
      <c r="AB280" t="s">
        <v>7515</v>
      </c>
      <c r="AC280" t="s">
        <v>7515</v>
      </c>
      <c r="AD280" t="s">
        <v>7515</v>
      </c>
      <c r="AE280" t="s">
        <v>7516</v>
      </c>
      <c r="AF280" t="s">
        <v>7515</v>
      </c>
      <c r="AG280" t="s">
        <v>7515</v>
      </c>
      <c r="AH280" t="s">
        <v>7515</v>
      </c>
      <c r="AI280" t="s">
        <v>6796</v>
      </c>
      <c r="AQ280" t="s">
        <v>6985</v>
      </c>
      <c r="AR280" t="s">
        <v>6793</v>
      </c>
      <c r="AS280" t="s">
        <v>6794</v>
      </c>
      <c r="AT280">
        <v>0</v>
      </c>
      <c r="AU280">
        <v>10</v>
      </c>
      <c r="AV280" t="s">
        <v>6992</v>
      </c>
      <c r="AW280" t="s">
        <v>6794</v>
      </c>
      <c r="AX280" t="s">
        <v>6793</v>
      </c>
      <c r="AY280" t="s">
        <v>6813</v>
      </c>
      <c r="AZ280" t="s">
        <v>7531</v>
      </c>
      <c r="BA280" t="s">
        <v>6991</v>
      </c>
      <c r="BC280" t="s">
        <v>6794</v>
      </c>
      <c r="BD280" t="s">
        <v>6794</v>
      </c>
      <c r="BE280" t="s">
        <v>6794</v>
      </c>
      <c r="BF280" t="s">
        <v>6794</v>
      </c>
      <c r="BG280" t="s">
        <v>6794</v>
      </c>
      <c r="BH280" t="s">
        <v>6794</v>
      </c>
      <c r="BI280" t="s">
        <v>6794</v>
      </c>
      <c r="BJ280" t="s">
        <v>6794</v>
      </c>
      <c r="BK280" t="s">
        <v>6794</v>
      </c>
      <c r="BL280" t="s">
        <v>6793</v>
      </c>
      <c r="BM280" t="s">
        <v>7030</v>
      </c>
      <c r="BN280" t="s">
        <v>7565</v>
      </c>
      <c r="BO280" t="s">
        <v>6794</v>
      </c>
      <c r="BQ280">
        <v>75</v>
      </c>
      <c r="BR280" t="s">
        <v>6</v>
      </c>
      <c r="BS280" t="s">
        <v>31</v>
      </c>
      <c r="BT280" t="s">
        <v>6</v>
      </c>
      <c r="BU280" t="s">
        <v>7559</v>
      </c>
      <c r="BV280" t="s">
        <v>7535</v>
      </c>
      <c r="BW280" t="s">
        <v>7516</v>
      </c>
      <c r="BX280" t="s">
        <v>7515</v>
      </c>
      <c r="BY280" t="s">
        <v>7515</v>
      </c>
      <c r="BZ280" t="s">
        <v>7515</v>
      </c>
      <c r="CA280" t="s">
        <v>7515</v>
      </c>
      <c r="CB280" t="s">
        <v>7515</v>
      </c>
      <c r="CC280" t="s">
        <v>7515</v>
      </c>
      <c r="CD280" t="s">
        <v>7515</v>
      </c>
      <c r="CE280" t="s">
        <v>7515</v>
      </c>
      <c r="CF280" t="s">
        <v>7515</v>
      </c>
      <c r="CG280" t="s">
        <v>7515</v>
      </c>
      <c r="CH280" t="s">
        <v>7515</v>
      </c>
      <c r="CI280" t="s">
        <v>6793</v>
      </c>
      <c r="CJ280" t="s">
        <v>6793</v>
      </c>
      <c r="CK280" t="s">
        <v>7579</v>
      </c>
      <c r="CL280" t="s">
        <v>7580</v>
      </c>
      <c r="CM280" t="s">
        <v>7581</v>
      </c>
      <c r="CN280" t="s">
        <v>7592</v>
      </c>
      <c r="CO280" t="s">
        <v>6793</v>
      </c>
      <c r="CP280" t="s">
        <v>6793</v>
      </c>
      <c r="CQ280" t="s">
        <v>6793</v>
      </c>
      <c r="CR280" t="s">
        <v>6794</v>
      </c>
      <c r="CS280" t="s">
        <v>6793</v>
      </c>
      <c r="CT280" t="s">
        <v>6794</v>
      </c>
      <c r="CU280" t="s">
        <v>6794</v>
      </c>
      <c r="CV280" t="s">
        <v>6793</v>
      </c>
      <c r="CW280" t="s">
        <v>6793</v>
      </c>
      <c r="CX280" t="s">
        <v>7520</v>
      </c>
      <c r="CY280" t="s">
        <v>7521</v>
      </c>
      <c r="CZ280" t="s">
        <v>7522</v>
      </c>
      <c r="DA280" t="s">
        <v>6793</v>
      </c>
      <c r="DB280">
        <v>2</v>
      </c>
      <c r="DC280">
        <v>3</v>
      </c>
      <c r="DD280">
        <v>2</v>
      </c>
      <c r="DE280" t="s">
        <v>31</v>
      </c>
      <c r="EA280">
        <v>4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 t="s">
        <v>6794</v>
      </c>
      <c r="EP280" t="s">
        <v>6794</v>
      </c>
      <c r="OI280" t="s">
        <v>7527</v>
      </c>
      <c r="OJ280" t="s">
        <v>6</v>
      </c>
      <c r="OK280" t="s">
        <v>7526</v>
      </c>
      <c r="OL280" t="s">
        <v>7526</v>
      </c>
      <c r="OM280" t="s">
        <v>7528</v>
      </c>
      <c r="ON280" t="s">
        <v>7529</v>
      </c>
      <c r="OO280" t="s">
        <v>7528</v>
      </c>
      <c r="OP280">
        <v>3</v>
      </c>
      <c r="OQ280" t="s">
        <v>28</v>
      </c>
      <c r="OR280" t="s">
        <v>7549</v>
      </c>
      <c r="OS280">
        <v>2007</v>
      </c>
      <c r="OT280">
        <v>6</v>
      </c>
      <c r="OU280">
        <v>1</v>
      </c>
      <c r="OV280">
        <v>6</v>
      </c>
      <c r="OW280">
        <v>1</v>
      </c>
      <c r="OX280">
        <v>0</v>
      </c>
      <c r="OY280">
        <v>35</v>
      </c>
      <c r="QE280" t="s">
        <v>7515</v>
      </c>
      <c r="QF280" t="s">
        <v>7515</v>
      </c>
      <c r="QG280" t="s">
        <v>7515</v>
      </c>
      <c r="QH280" t="s">
        <v>7515</v>
      </c>
      <c r="QI280" t="s">
        <v>7515</v>
      </c>
      <c r="QJ280" t="s">
        <v>7515</v>
      </c>
      <c r="QK280" t="s">
        <v>7516</v>
      </c>
      <c r="RP280">
        <f t="shared" si="8"/>
        <v>4</v>
      </c>
      <c r="RS280">
        <f t="shared" si="9"/>
        <v>9</v>
      </c>
    </row>
    <row r="281" spans="1:487" x14ac:dyDescent="0.3">
      <c r="A281">
        <v>70268</v>
      </c>
      <c r="B281">
        <v>650</v>
      </c>
      <c r="C281">
        <v>0</v>
      </c>
      <c r="D281">
        <v>5</v>
      </c>
      <c r="E281">
        <v>13</v>
      </c>
      <c r="F281">
        <v>83</v>
      </c>
      <c r="G281">
        <v>102</v>
      </c>
      <c r="H281">
        <v>16</v>
      </c>
      <c r="I281" t="s">
        <v>6793</v>
      </c>
      <c r="J281" t="s">
        <v>6793</v>
      </c>
      <c r="O281" t="s">
        <v>6793</v>
      </c>
      <c r="P281" t="s">
        <v>7515</v>
      </c>
      <c r="Q281" t="s">
        <v>7516</v>
      </c>
      <c r="R281" t="s">
        <v>7515</v>
      </c>
      <c r="S281" t="s">
        <v>7515</v>
      </c>
      <c r="T281" t="s">
        <v>7515</v>
      </c>
      <c r="U281" t="s">
        <v>7515</v>
      </c>
      <c r="V281" t="s">
        <v>7515</v>
      </c>
      <c r="W281" t="s">
        <v>7515</v>
      </c>
      <c r="X281" t="s">
        <v>7515</v>
      </c>
      <c r="Y281" t="s">
        <v>7515</v>
      </c>
      <c r="Z281" t="s">
        <v>7515</v>
      </c>
      <c r="AA281" t="s">
        <v>7515</v>
      </c>
      <c r="AB281" t="s">
        <v>7515</v>
      </c>
      <c r="AC281" t="s">
        <v>7515</v>
      </c>
      <c r="AD281" t="s">
        <v>7515</v>
      </c>
      <c r="AE281" t="s">
        <v>7515</v>
      </c>
      <c r="AF281" t="s">
        <v>7515</v>
      </c>
      <c r="AG281" t="s">
        <v>7515</v>
      </c>
      <c r="AH281" t="s">
        <v>7515</v>
      </c>
      <c r="AI281" t="s">
        <v>7517</v>
      </c>
      <c r="AL281">
        <v>0</v>
      </c>
      <c r="AM281">
        <v>1</v>
      </c>
      <c r="AN281" t="s">
        <v>6845</v>
      </c>
      <c r="AQ281" t="s">
        <v>6993</v>
      </c>
      <c r="AR281" t="s">
        <v>6794</v>
      </c>
      <c r="AS281" t="s">
        <v>6794</v>
      </c>
      <c r="AT281" t="s">
        <v>6</v>
      </c>
      <c r="AU281" t="s">
        <v>6</v>
      </c>
      <c r="AV281" t="s">
        <v>7568</v>
      </c>
      <c r="AW281" t="s">
        <v>6794</v>
      </c>
      <c r="AX281" t="s">
        <v>6794</v>
      </c>
      <c r="AY281" t="s">
        <v>6814</v>
      </c>
      <c r="BA281" t="s">
        <v>6991</v>
      </c>
      <c r="BB281" t="s">
        <v>7588</v>
      </c>
      <c r="BC281" t="s">
        <v>6794</v>
      </c>
      <c r="BD281" t="s">
        <v>6793</v>
      </c>
      <c r="BE281" t="s">
        <v>6793</v>
      </c>
      <c r="BF281" t="s">
        <v>6793</v>
      </c>
      <c r="BH281" t="s">
        <v>6794</v>
      </c>
      <c r="BI281" t="s">
        <v>6794</v>
      </c>
      <c r="BJ281" t="s">
        <v>6794</v>
      </c>
      <c r="BK281" t="s">
        <v>6793</v>
      </c>
      <c r="BL281" t="s">
        <v>6794</v>
      </c>
      <c r="BM281" t="s">
        <v>7027</v>
      </c>
      <c r="BN281" t="s">
        <v>7021</v>
      </c>
      <c r="BO281" t="s">
        <v>6794</v>
      </c>
      <c r="BQ281">
        <v>50</v>
      </c>
      <c r="BR281">
        <v>30</v>
      </c>
      <c r="BS281" t="s">
        <v>7519</v>
      </c>
      <c r="BT281" t="s">
        <v>7554</v>
      </c>
      <c r="BU281" t="s">
        <v>7559</v>
      </c>
      <c r="BV281">
        <v>10</v>
      </c>
      <c r="BW281" t="s">
        <v>7516</v>
      </c>
      <c r="BX281" t="s">
        <v>7515</v>
      </c>
      <c r="BY281" t="s">
        <v>7515</v>
      </c>
      <c r="BZ281" t="s">
        <v>7515</v>
      </c>
      <c r="CA281" t="s">
        <v>7515</v>
      </c>
      <c r="CB281" t="s">
        <v>7515</v>
      </c>
      <c r="CC281" t="s">
        <v>7515</v>
      </c>
      <c r="CD281" t="s">
        <v>7515</v>
      </c>
      <c r="CE281" t="s">
        <v>7515</v>
      </c>
      <c r="CF281" t="s">
        <v>7515</v>
      </c>
      <c r="CG281" t="s">
        <v>7515</v>
      </c>
      <c r="CH281" t="s">
        <v>7515</v>
      </c>
      <c r="CI281" t="s">
        <v>6793</v>
      </c>
      <c r="CJ281" t="s">
        <v>6794</v>
      </c>
      <c r="CO281" t="s">
        <v>6793</v>
      </c>
      <c r="CP281" t="s">
        <v>6793</v>
      </c>
      <c r="CQ281" t="s">
        <v>6794</v>
      </c>
      <c r="CR281" t="s">
        <v>6793</v>
      </c>
      <c r="CS281" t="s">
        <v>6794</v>
      </c>
      <c r="CT281" t="s">
        <v>6793</v>
      </c>
      <c r="CU281" t="s">
        <v>6794</v>
      </c>
      <c r="CV281" t="s">
        <v>6793</v>
      </c>
      <c r="CW281" t="s">
        <v>6794</v>
      </c>
      <c r="CX281" t="s">
        <v>7545</v>
      </c>
      <c r="CY281" t="s">
        <v>7521</v>
      </c>
      <c r="CZ281" t="s">
        <v>7536</v>
      </c>
      <c r="DA281" t="s">
        <v>6794</v>
      </c>
      <c r="DB281">
        <v>2</v>
      </c>
      <c r="DC281">
        <v>3</v>
      </c>
      <c r="DD281">
        <v>4</v>
      </c>
      <c r="EA281">
        <v>4</v>
      </c>
      <c r="EC281">
        <v>3</v>
      </c>
      <c r="ED281">
        <v>0</v>
      </c>
      <c r="EE281">
        <v>0</v>
      </c>
      <c r="EF281">
        <v>1</v>
      </c>
      <c r="EG281">
        <v>0</v>
      </c>
      <c r="EH281">
        <v>0</v>
      </c>
      <c r="EI281">
        <v>0</v>
      </c>
      <c r="EP281" t="s">
        <v>6794</v>
      </c>
      <c r="OM281" t="s">
        <v>7528</v>
      </c>
      <c r="ON281" t="s">
        <v>7529</v>
      </c>
      <c r="OO281" t="s">
        <v>7528</v>
      </c>
      <c r="OP281">
        <v>2</v>
      </c>
      <c r="OQ281" t="s">
        <v>28</v>
      </c>
      <c r="OR281" t="s">
        <v>265</v>
      </c>
      <c r="OS281">
        <v>2006</v>
      </c>
      <c r="OT281">
        <v>9</v>
      </c>
      <c r="OU281">
        <v>1</v>
      </c>
      <c r="OV281">
        <v>9</v>
      </c>
      <c r="OW281">
        <v>0</v>
      </c>
      <c r="OX281">
        <v>1</v>
      </c>
      <c r="OY281">
        <v>35</v>
      </c>
      <c r="QE281" t="s">
        <v>7515</v>
      </c>
      <c r="QF281" t="s">
        <v>7515</v>
      </c>
      <c r="QG281" t="s">
        <v>7515</v>
      </c>
      <c r="QH281" t="s">
        <v>7515</v>
      </c>
      <c r="QI281" t="s">
        <v>7515</v>
      </c>
      <c r="QJ281" t="s">
        <v>7515</v>
      </c>
      <c r="QK281" t="s">
        <v>7516</v>
      </c>
      <c r="RP281">
        <f t="shared" si="8"/>
        <v>-1</v>
      </c>
      <c r="RS281">
        <f t="shared" si="9"/>
        <v>6</v>
      </c>
    </row>
    <row r="282" spans="1:487" x14ac:dyDescent="0.3">
      <c r="A282">
        <v>70269</v>
      </c>
      <c r="B282">
        <v>651</v>
      </c>
      <c r="C282">
        <v>0</v>
      </c>
      <c r="D282">
        <v>5</v>
      </c>
      <c r="E282">
        <v>14</v>
      </c>
      <c r="F282">
        <v>94</v>
      </c>
      <c r="G282">
        <v>102</v>
      </c>
      <c r="H282">
        <v>15</v>
      </c>
      <c r="I282" t="s">
        <v>6793</v>
      </c>
      <c r="J282" t="s">
        <v>6793</v>
      </c>
      <c r="O282" t="s">
        <v>6793</v>
      </c>
      <c r="P282" t="s">
        <v>7516</v>
      </c>
      <c r="Q282" t="s">
        <v>7515</v>
      </c>
      <c r="R282" t="s">
        <v>7515</v>
      </c>
      <c r="S282" t="s">
        <v>7515</v>
      </c>
      <c r="T282" t="s">
        <v>7515</v>
      </c>
      <c r="U282" t="s">
        <v>7515</v>
      </c>
      <c r="V282" t="s">
        <v>7515</v>
      </c>
      <c r="W282" t="s">
        <v>7515</v>
      </c>
      <c r="X282" t="s">
        <v>7515</v>
      </c>
      <c r="Y282" t="s">
        <v>7515</v>
      </c>
      <c r="Z282" t="s">
        <v>7515</v>
      </c>
      <c r="AA282" t="s">
        <v>7515</v>
      </c>
      <c r="AB282" t="s">
        <v>7515</v>
      </c>
      <c r="AC282" t="s">
        <v>7515</v>
      </c>
      <c r="AD282" t="s">
        <v>7515</v>
      </c>
      <c r="AE282" t="s">
        <v>7515</v>
      </c>
      <c r="AF282" t="s">
        <v>7515</v>
      </c>
      <c r="AG282" t="s">
        <v>7515</v>
      </c>
      <c r="AH282" t="s">
        <v>7515</v>
      </c>
      <c r="AI282" t="s">
        <v>6796</v>
      </c>
      <c r="AQ282" t="s">
        <v>6985</v>
      </c>
      <c r="AR282" t="s">
        <v>6793</v>
      </c>
      <c r="AS282" t="s">
        <v>6794</v>
      </c>
      <c r="AT282">
        <v>0</v>
      </c>
      <c r="AU282">
        <v>10</v>
      </c>
      <c r="AV282" t="s">
        <v>6988</v>
      </c>
      <c r="AW282" t="s">
        <v>6793</v>
      </c>
      <c r="AX282" t="s">
        <v>6793</v>
      </c>
      <c r="AY282" t="s">
        <v>6813</v>
      </c>
      <c r="AZ282" t="s">
        <v>7531</v>
      </c>
      <c r="BA282" t="s">
        <v>7518</v>
      </c>
      <c r="BC282" t="s">
        <v>6794</v>
      </c>
      <c r="BD282" t="s">
        <v>6794</v>
      </c>
      <c r="BE282" t="s">
        <v>6793</v>
      </c>
      <c r="BF282" t="s">
        <v>6793</v>
      </c>
      <c r="BG282" t="s">
        <v>6966</v>
      </c>
      <c r="BH282" t="s">
        <v>6793</v>
      </c>
      <c r="BI282" t="s">
        <v>6793</v>
      </c>
      <c r="BJ282" t="s">
        <v>6793</v>
      </c>
      <c r="BK282" t="s">
        <v>6794</v>
      </c>
      <c r="BL282" t="s">
        <v>6794</v>
      </c>
      <c r="BM282" t="s">
        <v>7024</v>
      </c>
      <c r="BN282" t="s">
        <v>7025</v>
      </c>
      <c r="BO282" t="s">
        <v>6794</v>
      </c>
      <c r="BQ282">
        <v>50</v>
      </c>
      <c r="BR282" t="s">
        <v>6</v>
      </c>
      <c r="BS282" t="s">
        <v>7519</v>
      </c>
      <c r="BT282" t="s">
        <v>6</v>
      </c>
      <c r="BU282" t="s">
        <v>7559</v>
      </c>
      <c r="BV282" t="s">
        <v>7535</v>
      </c>
      <c r="BW282" t="s">
        <v>7515</v>
      </c>
      <c r="BX282" t="s">
        <v>7516</v>
      </c>
      <c r="BY282" t="s">
        <v>7515</v>
      </c>
      <c r="BZ282" t="s">
        <v>7515</v>
      </c>
      <c r="CA282" t="s">
        <v>7515</v>
      </c>
      <c r="CB282" t="s">
        <v>7515</v>
      </c>
      <c r="CC282" t="s">
        <v>7515</v>
      </c>
      <c r="CD282" t="s">
        <v>7515</v>
      </c>
      <c r="CE282" t="s">
        <v>7515</v>
      </c>
      <c r="CF282" t="s">
        <v>7515</v>
      </c>
      <c r="CG282" t="s">
        <v>7515</v>
      </c>
      <c r="CH282" t="s">
        <v>7515</v>
      </c>
      <c r="CI282" t="s">
        <v>6793</v>
      </c>
      <c r="CJ282" t="s">
        <v>6794</v>
      </c>
      <c r="CO282" t="s">
        <v>6793</v>
      </c>
      <c r="CP282" t="s">
        <v>6966</v>
      </c>
      <c r="CQ282" t="s">
        <v>6794</v>
      </c>
      <c r="CR282" t="s">
        <v>6793</v>
      </c>
      <c r="CS282" t="s">
        <v>6794</v>
      </c>
      <c r="CT282" t="s">
        <v>6793</v>
      </c>
      <c r="CU282" t="s">
        <v>6794</v>
      </c>
      <c r="CV282" t="s">
        <v>6793</v>
      </c>
      <c r="CW282" t="s">
        <v>6794</v>
      </c>
      <c r="CX282" t="s">
        <v>7520</v>
      </c>
      <c r="CY282" t="s">
        <v>7521</v>
      </c>
      <c r="CZ282" t="s">
        <v>7587</v>
      </c>
      <c r="DA282" t="s">
        <v>6793</v>
      </c>
      <c r="DB282">
        <v>3</v>
      </c>
      <c r="DC282">
        <v>5</v>
      </c>
      <c r="DD282">
        <v>4</v>
      </c>
      <c r="DE282" t="s">
        <v>6793</v>
      </c>
      <c r="DF282">
        <v>1</v>
      </c>
      <c r="DG282" t="s">
        <v>6</v>
      </c>
      <c r="DH282" t="s">
        <v>6</v>
      </c>
      <c r="DI282" t="s">
        <v>7557</v>
      </c>
      <c r="DJ282" t="s">
        <v>6</v>
      </c>
      <c r="DK282" t="s">
        <v>6</v>
      </c>
      <c r="EA282">
        <v>5</v>
      </c>
      <c r="EC282">
        <v>2</v>
      </c>
      <c r="ED282">
        <v>2</v>
      </c>
      <c r="EE282">
        <v>0</v>
      </c>
      <c r="EF282">
        <v>0</v>
      </c>
      <c r="EG282">
        <v>0</v>
      </c>
      <c r="EH282">
        <v>1</v>
      </c>
      <c r="EI282">
        <v>0</v>
      </c>
      <c r="EJ282" t="s">
        <v>6794</v>
      </c>
      <c r="EP282" t="s">
        <v>6794</v>
      </c>
      <c r="OI282" t="s">
        <v>7526</v>
      </c>
      <c r="OJ282" t="s">
        <v>7526</v>
      </c>
      <c r="OK282" t="s">
        <v>7526</v>
      </c>
      <c r="OL282" t="s">
        <v>7527</v>
      </c>
      <c r="OM282" t="s">
        <v>7528</v>
      </c>
      <c r="ON282" t="s">
        <v>7539</v>
      </c>
      <c r="OO282" t="s">
        <v>7528</v>
      </c>
      <c r="OP282">
        <v>2</v>
      </c>
      <c r="OQ282" t="s">
        <v>28</v>
      </c>
      <c r="OR282" t="s">
        <v>265</v>
      </c>
      <c r="OS282">
        <v>2007</v>
      </c>
      <c r="OT282">
        <v>2</v>
      </c>
      <c r="OU282">
        <v>1</v>
      </c>
      <c r="OV282">
        <v>2</v>
      </c>
      <c r="OW282">
        <v>1</v>
      </c>
      <c r="OX282">
        <v>0</v>
      </c>
      <c r="OY282">
        <v>35</v>
      </c>
      <c r="QE282" t="s">
        <v>7515</v>
      </c>
      <c r="QF282" t="s">
        <v>7516</v>
      </c>
      <c r="QG282" t="s">
        <v>7515</v>
      </c>
      <c r="QH282" t="s">
        <v>7515</v>
      </c>
      <c r="QI282" t="s">
        <v>7515</v>
      </c>
      <c r="QJ282" t="s">
        <v>7515</v>
      </c>
      <c r="QK282" t="s">
        <v>7515</v>
      </c>
      <c r="RP282">
        <f t="shared" si="8"/>
        <v>4</v>
      </c>
      <c r="RS282">
        <f t="shared" si="9"/>
        <v>3</v>
      </c>
    </row>
    <row r="283" spans="1:487" x14ac:dyDescent="0.3">
      <c r="A283">
        <v>70270</v>
      </c>
      <c r="B283">
        <v>655</v>
      </c>
      <c r="C283">
        <v>0</v>
      </c>
      <c r="D283">
        <v>5</v>
      </c>
      <c r="E283">
        <v>12</v>
      </c>
      <c r="F283">
        <v>101</v>
      </c>
      <c r="G283">
        <v>102</v>
      </c>
      <c r="H283">
        <v>4</v>
      </c>
      <c r="I283" t="s">
        <v>6793</v>
      </c>
      <c r="J283" t="s">
        <v>6793</v>
      </c>
      <c r="O283" t="s">
        <v>6793</v>
      </c>
      <c r="P283" t="s">
        <v>7516</v>
      </c>
      <c r="Q283" t="s">
        <v>7516</v>
      </c>
      <c r="R283" t="s">
        <v>7515</v>
      </c>
      <c r="S283" t="s">
        <v>7515</v>
      </c>
      <c r="T283" t="s">
        <v>7515</v>
      </c>
      <c r="U283" t="s">
        <v>7515</v>
      </c>
      <c r="V283" t="s">
        <v>7515</v>
      </c>
      <c r="W283" t="s">
        <v>7515</v>
      </c>
      <c r="X283" t="s">
        <v>7515</v>
      </c>
      <c r="Y283" t="s">
        <v>7515</v>
      </c>
      <c r="Z283" t="s">
        <v>7515</v>
      </c>
      <c r="AA283" t="s">
        <v>7515</v>
      </c>
      <c r="AB283" t="s">
        <v>7515</v>
      </c>
      <c r="AC283" t="s">
        <v>7515</v>
      </c>
      <c r="AD283" t="s">
        <v>7515</v>
      </c>
      <c r="AE283" t="s">
        <v>7515</v>
      </c>
      <c r="AF283" t="s">
        <v>7515</v>
      </c>
      <c r="AG283" t="s">
        <v>7515</v>
      </c>
      <c r="AH283" t="s">
        <v>7515</v>
      </c>
      <c r="AI283" t="s">
        <v>7517</v>
      </c>
      <c r="AL283">
        <v>0</v>
      </c>
      <c r="AM283">
        <v>10</v>
      </c>
      <c r="AN283" t="s">
        <v>6845</v>
      </c>
      <c r="AQ283" t="s">
        <v>6993</v>
      </c>
      <c r="AR283" t="s">
        <v>6794</v>
      </c>
      <c r="AS283" t="s">
        <v>6794</v>
      </c>
      <c r="AT283">
        <v>0</v>
      </c>
      <c r="AU283">
        <v>15</v>
      </c>
      <c r="AV283" t="s">
        <v>6992</v>
      </c>
      <c r="AW283" t="s">
        <v>6793</v>
      </c>
      <c r="AX283" t="s">
        <v>6794</v>
      </c>
      <c r="AY283" t="s">
        <v>6813</v>
      </c>
      <c r="AZ283" t="s">
        <v>7531</v>
      </c>
      <c r="BA283" t="s">
        <v>6991</v>
      </c>
      <c r="BC283" t="s">
        <v>6794</v>
      </c>
      <c r="BD283" t="s">
        <v>6794</v>
      </c>
      <c r="BE283" t="s">
        <v>6794</v>
      </c>
      <c r="BF283" t="s">
        <v>6793</v>
      </c>
      <c r="BG283" t="s">
        <v>6794</v>
      </c>
      <c r="BH283" t="s">
        <v>6794</v>
      </c>
      <c r="BI283" t="s">
        <v>6794</v>
      </c>
      <c r="BJ283" t="s">
        <v>6793</v>
      </c>
      <c r="BK283" t="s">
        <v>6794</v>
      </c>
      <c r="BL283" t="s">
        <v>6794</v>
      </c>
      <c r="BM283" t="s">
        <v>7024</v>
      </c>
      <c r="BN283" t="s">
        <v>7026</v>
      </c>
      <c r="BO283" t="s">
        <v>6794</v>
      </c>
      <c r="BQ283">
        <v>35</v>
      </c>
      <c r="BR283">
        <v>50</v>
      </c>
      <c r="BS283" t="s">
        <v>7519</v>
      </c>
      <c r="BT283" t="s">
        <v>6</v>
      </c>
      <c r="BU283" t="s">
        <v>7559</v>
      </c>
      <c r="BV283" t="s">
        <v>7543</v>
      </c>
      <c r="BW283" t="s">
        <v>7515</v>
      </c>
      <c r="BX283" t="s">
        <v>7515</v>
      </c>
      <c r="BY283" t="s">
        <v>7515</v>
      </c>
      <c r="BZ283" t="s">
        <v>7515</v>
      </c>
      <c r="CA283" t="s">
        <v>7515</v>
      </c>
      <c r="CB283" t="s">
        <v>7515</v>
      </c>
      <c r="CC283" t="s">
        <v>7515</v>
      </c>
      <c r="CD283" t="s">
        <v>7516</v>
      </c>
      <c r="CE283" t="s">
        <v>7515</v>
      </c>
      <c r="CF283" t="s">
        <v>7515</v>
      </c>
      <c r="CG283" t="s">
        <v>7515</v>
      </c>
      <c r="CH283" t="s">
        <v>7515</v>
      </c>
      <c r="CI283" t="s">
        <v>6793</v>
      </c>
      <c r="CJ283" t="s">
        <v>6794</v>
      </c>
      <c r="CK283" t="s">
        <v>6757</v>
      </c>
      <c r="CL283" t="s">
        <v>7580</v>
      </c>
      <c r="CM283" t="s">
        <v>7581</v>
      </c>
      <c r="CN283" t="s">
        <v>6757</v>
      </c>
      <c r="CO283" t="s">
        <v>6793</v>
      </c>
      <c r="CP283" t="s">
        <v>6793</v>
      </c>
      <c r="CQ283" t="s">
        <v>6794</v>
      </c>
      <c r="CR283" t="s">
        <v>6793</v>
      </c>
      <c r="CS283" t="s">
        <v>6794</v>
      </c>
      <c r="CT283" t="s">
        <v>6793</v>
      </c>
      <c r="CU283" t="s">
        <v>6794</v>
      </c>
      <c r="CV283" t="s">
        <v>6793</v>
      </c>
      <c r="CW283" t="s">
        <v>6794</v>
      </c>
      <c r="CX283" t="s">
        <v>7520</v>
      </c>
      <c r="CY283" t="s">
        <v>7607</v>
      </c>
      <c r="CZ283" t="s">
        <v>7602</v>
      </c>
      <c r="DA283" t="s">
        <v>6793</v>
      </c>
      <c r="DB283">
        <v>3</v>
      </c>
      <c r="DC283">
        <v>3</v>
      </c>
      <c r="DD283">
        <v>3</v>
      </c>
      <c r="DE283" t="s">
        <v>6793</v>
      </c>
      <c r="DF283">
        <v>1</v>
      </c>
      <c r="DG283" t="s">
        <v>7558</v>
      </c>
      <c r="DH283">
        <v>2007</v>
      </c>
      <c r="DI283" t="s">
        <v>7557</v>
      </c>
      <c r="DJ283" t="s">
        <v>7593</v>
      </c>
      <c r="DK283">
        <v>2007</v>
      </c>
      <c r="EA283">
        <v>2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2</v>
      </c>
      <c r="EJ283" t="s">
        <v>6794</v>
      </c>
      <c r="EP283" t="s">
        <v>6794</v>
      </c>
      <c r="OI283" t="s">
        <v>7526</v>
      </c>
      <c r="OJ283" t="s">
        <v>7526</v>
      </c>
      <c r="OK283" t="s">
        <v>7526</v>
      </c>
      <c r="OL283" t="s">
        <v>7526</v>
      </c>
      <c r="OM283" t="s">
        <v>7528</v>
      </c>
      <c r="ON283" t="s">
        <v>7539</v>
      </c>
      <c r="OO283" t="s">
        <v>7528</v>
      </c>
      <c r="OP283">
        <v>2</v>
      </c>
      <c r="OQ283" t="s">
        <v>28</v>
      </c>
      <c r="OR283" t="s">
        <v>7549</v>
      </c>
      <c r="OS283">
        <v>2007</v>
      </c>
      <c r="OT283">
        <v>11</v>
      </c>
      <c r="OU283">
        <v>1</v>
      </c>
      <c r="OV283">
        <v>11</v>
      </c>
      <c r="OW283">
        <v>0</v>
      </c>
      <c r="OX283">
        <v>1</v>
      </c>
      <c r="OY283">
        <v>35</v>
      </c>
      <c r="QE283" t="s">
        <v>7516</v>
      </c>
      <c r="QF283" t="s">
        <v>7515</v>
      </c>
      <c r="QG283" t="s">
        <v>7515</v>
      </c>
      <c r="QH283" t="s">
        <v>7515</v>
      </c>
      <c r="QI283" t="s">
        <v>7515</v>
      </c>
      <c r="QJ283" t="s">
        <v>7515</v>
      </c>
      <c r="QK283" t="s">
        <v>7515</v>
      </c>
      <c r="RP283">
        <f t="shared" si="8"/>
        <v>3</v>
      </c>
      <c r="RS283">
        <f t="shared" si="9"/>
        <v>3</v>
      </c>
    </row>
    <row r="284" spans="1:487" x14ac:dyDescent="0.3">
      <c r="A284">
        <v>70271</v>
      </c>
      <c r="B284">
        <v>657</v>
      </c>
      <c r="C284">
        <v>0</v>
      </c>
      <c r="D284">
        <v>5</v>
      </c>
      <c r="E284">
        <v>13</v>
      </c>
      <c r="F284">
        <v>117</v>
      </c>
      <c r="G284">
        <v>102</v>
      </c>
      <c r="H284">
        <v>3</v>
      </c>
      <c r="I284" t="s">
        <v>6793</v>
      </c>
      <c r="J284" t="s">
        <v>6793</v>
      </c>
      <c r="O284" t="s">
        <v>6793</v>
      </c>
      <c r="P284" t="s">
        <v>7515</v>
      </c>
      <c r="Q284" t="s">
        <v>7515</v>
      </c>
      <c r="R284" t="s">
        <v>7515</v>
      </c>
      <c r="S284" t="s">
        <v>7515</v>
      </c>
      <c r="T284" t="s">
        <v>7515</v>
      </c>
      <c r="U284" t="s">
        <v>7515</v>
      </c>
      <c r="V284" t="s">
        <v>7515</v>
      </c>
      <c r="W284" t="s">
        <v>7515</v>
      </c>
      <c r="X284" t="s">
        <v>7515</v>
      </c>
      <c r="Y284" t="s">
        <v>7515</v>
      </c>
      <c r="Z284" t="s">
        <v>7515</v>
      </c>
      <c r="AA284" t="s">
        <v>7515</v>
      </c>
      <c r="AB284" t="s">
        <v>7515</v>
      </c>
      <c r="AC284" t="s">
        <v>7515</v>
      </c>
      <c r="AD284" t="s">
        <v>7515</v>
      </c>
      <c r="AE284" t="s">
        <v>7516</v>
      </c>
      <c r="AF284" t="s">
        <v>7515</v>
      </c>
      <c r="AG284" t="s">
        <v>7515</v>
      </c>
      <c r="AH284" t="s">
        <v>7515</v>
      </c>
      <c r="AI284" t="s">
        <v>6796</v>
      </c>
      <c r="AQ284" t="s">
        <v>6985</v>
      </c>
      <c r="AR284" t="s">
        <v>6794</v>
      </c>
      <c r="AS284" t="s">
        <v>6793</v>
      </c>
      <c r="AT284">
        <v>0</v>
      </c>
      <c r="AU284">
        <v>28</v>
      </c>
      <c r="AV284" t="s">
        <v>6988</v>
      </c>
      <c r="AW284" t="s">
        <v>6794</v>
      </c>
      <c r="AX284" t="s">
        <v>6794</v>
      </c>
      <c r="AY284" t="s">
        <v>6814</v>
      </c>
      <c r="BA284" t="s">
        <v>7518</v>
      </c>
      <c r="BB284" t="s">
        <v>7551</v>
      </c>
      <c r="BC284" t="s">
        <v>6793</v>
      </c>
      <c r="BD284" t="s">
        <v>6794</v>
      </c>
      <c r="BE284" t="s">
        <v>6794</v>
      </c>
      <c r="BF284" t="s">
        <v>6794</v>
      </c>
      <c r="BG284" t="s">
        <v>6794</v>
      </c>
      <c r="BH284" t="s">
        <v>6793</v>
      </c>
      <c r="BI284" t="s">
        <v>6794</v>
      </c>
      <c r="BJ284" t="s">
        <v>6794</v>
      </c>
      <c r="BK284" t="s">
        <v>6793</v>
      </c>
      <c r="BL284" t="s">
        <v>6794</v>
      </c>
      <c r="BM284" t="s">
        <v>7025</v>
      </c>
      <c r="BN284" t="s">
        <v>7027</v>
      </c>
      <c r="BO284" t="s">
        <v>6794</v>
      </c>
      <c r="BQ284">
        <v>50</v>
      </c>
      <c r="BR284" t="s">
        <v>6</v>
      </c>
      <c r="BS284" t="s">
        <v>7533</v>
      </c>
      <c r="BT284" t="s">
        <v>6</v>
      </c>
      <c r="BU284" t="s">
        <v>7559</v>
      </c>
      <c r="BV284" t="s">
        <v>7535</v>
      </c>
      <c r="BW284" t="s">
        <v>7515</v>
      </c>
      <c r="BX284" t="s">
        <v>7516</v>
      </c>
      <c r="BY284" t="s">
        <v>7515</v>
      </c>
      <c r="BZ284" t="s">
        <v>7515</v>
      </c>
      <c r="CA284" t="s">
        <v>7515</v>
      </c>
      <c r="CB284" t="s">
        <v>7515</v>
      </c>
      <c r="CC284" t="s">
        <v>7515</v>
      </c>
      <c r="CD284" t="s">
        <v>7515</v>
      </c>
      <c r="CE284" t="s">
        <v>7515</v>
      </c>
      <c r="CF284" t="s">
        <v>7515</v>
      </c>
      <c r="CG284" t="s">
        <v>7515</v>
      </c>
      <c r="CH284" t="s">
        <v>7515</v>
      </c>
      <c r="CI284" t="s">
        <v>6793</v>
      </c>
      <c r="CJ284" t="s">
        <v>6794</v>
      </c>
      <c r="CO284" t="s">
        <v>6793</v>
      </c>
      <c r="CP284" t="s">
        <v>6793</v>
      </c>
      <c r="CQ284" t="s">
        <v>6794</v>
      </c>
      <c r="CR284" t="s">
        <v>6793</v>
      </c>
      <c r="CS284" t="s">
        <v>6794</v>
      </c>
      <c r="CT284" t="s">
        <v>6794</v>
      </c>
      <c r="CU284" t="s">
        <v>6794</v>
      </c>
      <c r="CV284" t="s">
        <v>6793</v>
      </c>
      <c r="CW284" t="s">
        <v>6794</v>
      </c>
      <c r="CX284" t="s">
        <v>7520</v>
      </c>
      <c r="CY284" t="s">
        <v>7521</v>
      </c>
      <c r="CZ284" t="s">
        <v>7587</v>
      </c>
      <c r="DA284" t="s">
        <v>6793</v>
      </c>
      <c r="DB284">
        <v>2</v>
      </c>
      <c r="DC284">
        <v>3</v>
      </c>
      <c r="DD284">
        <v>3</v>
      </c>
      <c r="DE284" t="s">
        <v>6793</v>
      </c>
      <c r="DF284">
        <v>1</v>
      </c>
      <c r="DG284" t="s">
        <v>7574</v>
      </c>
      <c r="DH284">
        <v>2005</v>
      </c>
      <c r="DI284" t="s">
        <v>7577</v>
      </c>
      <c r="DJ284" t="s">
        <v>7598</v>
      </c>
      <c r="DK284">
        <v>2005</v>
      </c>
      <c r="EA284">
        <v>2</v>
      </c>
      <c r="EC284">
        <v>0</v>
      </c>
      <c r="ED284">
        <v>0</v>
      </c>
      <c r="EE284">
        <v>0</v>
      </c>
      <c r="EF284">
        <v>0</v>
      </c>
      <c r="EG284">
        <v>1</v>
      </c>
      <c r="EH284">
        <v>1</v>
      </c>
      <c r="EI284">
        <v>0</v>
      </c>
      <c r="EJ284" t="s">
        <v>6793</v>
      </c>
      <c r="EK284" t="s">
        <v>7573</v>
      </c>
      <c r="EM284">
        <v>1</v>
      </c>
      <c r="EN284" t="s">
        <v>6</v>
      </c>
      <c r="EP284" t="s">
        <v>6793</v>
      </c>
      <c r="II284" t="s">
        <v>7524</v>
      </c>
      <c r="IJ284" t="s">
        <v>7590</v>
      </c>
      <c r="IK284">
        <v>2006</v>
      </c>
      <c r="IM284" t="s">
        <v>7527</v>
      </c>
      <c r="IN284" t="s">
        <v>7527</v>
      </c>
      <c r="IO284" t="s">
        <v>6794</v>
      </c>
      <c r="IP284" t="s">
        <v>6793</v>
      </c>
      <c r="IQ284" t="s">
        <v>7524</v>
      </c>
      <c r="IR284" t="s">
        <v>7574</v>
      </c>
      <c r="IS284">
        <v>2006</v>
      </c>
      <c r="IU284" t="s">
        <v>7527</v>
      </c>
      <c r="IV284" t="s">
        <v>7527</v>
      </c>
      <c r="IW284" t="s">
        <v>6794</v>
      </c>
      <c r="IX284" t="s">
        <v>6794</v>
      </c>
      <c r="NW284">
        <v>6</v>
      </c>
      <c r="NX284" t="s">
        <v>7515</v>
      </c>
      <c r="NY284" t="s">
        <v>7515</v>
      </c>
      <c r="NZ284" t="s">
        <v>7516</v>
      </c>
      <c r="OA284" t="s">
        <v>7515</v>
      </c>
      <c r="OB284" t="s">
        <v>7515</v>
      </c>
      <c r="OC284" t="s">
        <v>7515</v>
      </c>
      <c r="OD284" t="s">
        <v>7515</v>
      </c>
      <c r="OE284" t="s">
        <v>7515</v>
      </c>
      <c r="OF284" t="s">
        <v>7515</v>
      </c>
      <c r="OG284" t="s">
        <v>7515</v>
      </c>
      <c r="OH284" t="s">
        <v>7515</v>
      </c>
      <c r="OI284" t="s">
        <v>7527</v>
      </c>
      <c r="OL284" t="s">
        <v>7527</v>
      </c>
      <c r="OM284" t="s">
        <v>7528</v>
      </c>
      <c r="ON284" t="s">
        <v>7529</v>
      </c>
      <c r="OO284" t="s">
        <v>7528</v>
      </c>
      <c r="OP284">
        <v>3</v>
      </c>
      <c r="OQ284" t="s">
        <v>28</v>
      </c>
      <c r="OR284" t="s">
        <v>7549</v>
      </c>
      <c r="OS284">
        <v>2006</v>
      </c>
      <c r="OT284">
        <v>3</v>
      </c>
      <c r="OU284">
        <v>1</v>
      </c>
      <c r="OV284">
        <v>3</v>
      </c>
      <c r="OW284">
        <v>1</v>
      </c>
      <c r="OX284">
        <v>0</v>
      </c>
      <c r="OY284">
        <v>35</v>
      </c>
      <c r="OZ284" t="s">
        <v>7515</v>
      </c>
      <c r="PA284" t="s">
        <v>7515</v>
      </c>
      <c r="PB284" t="s">
        <v>7515</v>
      </c>
      <c r="PC284" t="s">
        <v>7515</v>
      </c>
      <c r="PD284" t="s">
        <v>7515</v>
      </c>
      <c r="PE284" t="s">
        <v>7515</v>
      </c>
      <c r="PF284" t="s">
        <v>7515</v>
      </c>
      <c r="PG284" t="s">
        <v>7515</v>
      </c>
      <c r="PH284" t="s">
        <v>7515</v>
      </c>
      <c r="PI284" t="s">
        <v>7515</v>
      </c>
      <c r="PJ284" t="s">
        <v>7515</v>
      </c>
      <c r="PK284" t="s">
        <v>7515</v>
      </c>
      <c r="PL284" t="s">
        <v>7515</v>
      </c>
      <c r="PM284" t="s">
        <v>7516</v>
      </c>
      <c r="PN284" t="s">
        <v>7516</v>
      </c>
      <c r="PO284" t="s">
        <v>7515</v>
      </c>
      <c r="PP284" t="s">
        <v>7515</v>
      </c>
      <c r="PQ284" t="s">
        <v>7515</v>
      </c>
      <c r="PR284" t="s">
        <v>7515</v>
      </c>
      <c r="PS284" t="s">
        <v>7515</v>
      </c>
      <c r="PT284" t="s">
        <v>7515</v>
      </c>
      <c r="PU284" t="s">
        <v>7515</v>
      </c>
      <c r="PV284" t="s">
        <v>7515</v>
      </c>
      <c r="PW284" t="s">
        <v>7515</v>
      </c>
      <c r="PX284" t="s">
        <v>7515</v>
      </c>
      <c r="PY284" t="s">
        <v>7515</v>
      </c>
      <c r="PZ284" t="s">
        <v>7515</v>
      </c>
      <c r="QA284" t="s">
        <v>7515</v>
      </c>
      <c r="QB284" t="s">
        <v>7515</v>
      </c>
      <c r="QC284" t="s">
        <v>7515</v>
      </c>
      <c r="QE284" t="s">
        <v>7515</v>
      </c>
      <c r="QF284" t="s">
        <v>7515</v>
      </c>
      <c r="QG284" t="s">
        <v>7515</v>
      </c>
      <c r="QH284" t="s">
        <v>7515</v>
      </c>
      <c r="QI284" t="s">
        <v>7515</v>
      </c>
      <c r="QJ284" t="s">
        <v>7515</v>
      </c>
      <c r="QK284" t="s">
        <v>7516</v>
      </c>
      <c r="QX284" t="s">
        <v>7530</v>
      </c>
      <c r="RP284">
        <f t="shared" si="8"/>
        <v>2</v>
      </c>
      <c r="RS284">
        <f t="shared" si="9"/>
        <v>4</v>
      </c>
    </row>
    <row r="285" spans="1:487" x14ac:dyDescent="0.3">
      <c r="A285">
        <v>70272</v>
      </c>
      <c r="B285">
        <v>658</v>
      </c>
      <c r="C285">
        <v>0</v>
      </c>
      <c r="D285">
        <v>5</v>
      </c>
      <c r="E285">
        <v>10</v>
      </c>
      <c r="F285">
        <v>103</v>
      </c>
      <c r="G285">
        <v>102</v>
      </c>
      <c r="H285">
        <v>15</v>
      </c>
      <c r="I285" t="s">
        <v>6793</v>
      </c>
      <c r="J285" t="s">
        <v>6793</v>
      </c>
      <c r="O285" t="s">
        <v>6793</v>
      </c>
      <c r="P285" t="s">
        <v>7515</v>
      </c>
      <c r="Q285" t="s">
        <v>7515</v>
      </c>
      <c r="R285" t="s">
        <v>7515</v>
      </c>
      <c r="S285" t="s">
        <v>7515</v>
      </c>
      <c r="T285" t="s">
        <v>7515</v>
      </c>
      <c r="U285" t="s">
        <v>7515</v>
      </c>
      <c r="V285" t="s">
        <v>7515</v>
      </c>
      <c r="W285" t="s">
        <v>7515</v>
      </c>
      <c r="X285" t="s">
        <v>7515</v>
      </c>
      <c r="Y285" t="s">
        <v>7515</v>
      </c>
      <c r="Z285" t="s">
        <v>7515</v>
      </c>
      <c r="AA285" t="s">
        <v>7515</v>
      </c>
      <c r="AB285" t="s">
        <v>7515</v>
      </c>
      <c r="AC285" t="s">
        <v>7515</v>
      </c>
      <c r="AD285" t="s">
        <v>7515</v>
      </c>
      <c r="AE285" t="s">
        <v>7515</v>
      </c>
      <c r="AF285" t="s">
        <v>7516</v>
      </c>
      <c r="AG285" t="s">
        <v>7515</v>
      </c>
      <c r="AH285" t="s">
        <v>7515</v>
      </c>
      <c r="AI285" t="s">
        <v>6796</v>
      </c>
      <c r="AQ285" t="s">
        <v>6985</v>
      </c>
      <c r="AR285" t="s">
        <v>6793</v>
      </c>
      <c r="AS285" t="s">
        <v>6793</v>
      </c>
      <c r="AT285">
        <v>0</v>
      </c>
      <c r="AU285">
        <v>10</v>
      </c>
      <c r="AV285" t="s">
        <v>6988</v>
      </c>
      <c r="AW285" t="s">
        <v>6793</v>
      </c>
      <c r="AX285" t="s">
        <v>6793</v>
      </c>
      <c r="AY285" t="s">
        <v>6813</v>
      </c>
      <c r="AZ285" t="s">
        <v>7531</v>
      </c>
      <c r="BA285" t="s">
        <v>6991</v>
      </c>
      <c r="BC285" t="s">
        <v>6794</v>
      </c>
      <c r="BD285" t="s">
        <v>6794</v>
      </c>
      <c r="BE285" t="s">
        <v>6793</v>
      </c>
      <c r="BF285" t="s">
        <v>6794</v>
      </c>
      <c r="BG285" t="s">
        <v>6793</v>
      </c>
      <c r="BH285" t="s">
        <v>6793</v>
      </c>
      <c r="BI285" t="s">
        <v>6793</v>
      </c>
      <c r="BJ285" t="s">
        <v>6794</v>
      </c>
      <c r="BK285" t="s">
        <v>6794</v>
      </c>
      <c r="BL285" t="s">
        <v>6793</v>
      </c>
      <c r="BM285" t="s">
        <v>7025</v>
      </c>
      <c r="BN285" t="s">
        <v>7021</v>
      </c>
      <c r="BO285" t="s">
        <v>6794</v>
      </c>
      <c r="BQ285">
        <v>100</v>
      </c>
      <c r="BR285">
        <v>35</v>
      </c>
      <c r="BS285" t="s">
        <v>7519</v>
      </c>
      <c r="BT285" t="s">
        <v>7604</v>
      </c>
      <c r="BU285" t="s">
        <v>7021</v>
      </c>
      <c r="BV285" t="s">
        <v>7535</v>
      </c>
      <c r="BW285" t="s">
        <v>7515</v>
      </c>
      <c r="BX285" t="s">
        <v>7516</v>
      </c>
      <c r="BY285" t="s">
        <v>7515</v>
      </c>
      <c r="BZ285" t="s">
        <v>7515</v>
      </c>
      <c r="CA285" t="s">
        <v>7515</v>
      </c>
      <c r="CB285" t="s">
        <v>7515</v>
      </c>
      <c r="CC285" t="s">
        <v>7515</v>
      </c>
      <c r="CD285" t="s">
        <v>7515</v>
      </c>
      <c r="CE285" t="s">
        <v>7515</v>
      </c>
      <c r="CF285" t="s">
        <v>7515</v>
      </c>
      <c r="CG285" t="s">
        <v>7515</v>
      </c>
      <c r="CH285" t="s">
        <v>7515</v>
      </c>
      <c r="CI285" t="s">
        <v>6793</v>
      </c>
      <c r="CJ285" t="s">
        <v>6793</v>
      </c>
      <c r="CO285" t="s">
        <v>6793</v>
      </c>
      <c r="CP285" t="s">
        <v>6793</v>
      </c>
      <c r="CQ285" t="s">
        <v>6794</v>
      </c>
      <c r="CR285" t="s">
        <v>6793</v>
      </c>
      <c r="CS285" t="s">
        <v>6793</v>
      </c>
      <c r="CT285" t="s">
        <v>6794</v>
      </c>
      <c r="CU285" t="s">
        <v>6794</v>
      </c>
      <c r="CV285" t="s">
        <v>6793</v>
      </c>
      <c r="CW285" t="s">
        <v>6793</v>
      </c>
      <c r="CX285" t="s">
        <v>7520</v>
      </c>
      <c r="CY285" t="s">
        <v>7521</v>
      </c>
      <c r="CZ285" t="s">
        <v>7570</v>
      </c>
      <c r="DA285" t="s">
        <v>6793</v>
      </c>
      <c r="DB285">
        <v>4</v>
      </c>
      <c r="DC285">
        <v>6</v>
      </c>
      <c r="DD285">
        <v>4</v>
      </c>
      <c r="DE285" t="s">
        <v>6794</v>
      </c>
      <c r="EA285">
        <v>4</v>
      </c>
      <c r="EC285">
        <v>2</v>
      </c>
      <c r="ED285">
        <v>0</v>
      </c>
      <c r="EE285">
        <v>0</v>
      </c>
      <c r="EF285">
        <v>2</v>
      </c>
      <c r="EG285">
        <v>0</v>
      </c>
      <c r="EH285">
        <v>0</v>
      </c>
      <c r="EI285">
        <v>0</v>
      </c>
      <c r="EJ285" t="s">
        <v>6794</v>
      </c>
      <c r="EP285" t="s">
        <v>6793</v>
      </c>
      <c r="FW285" t="s">
        <v>7524</v>
      </c>
      <c r="FX285" t="s">
        <v>7590</v>
      </c>
      <c r="FY285">
        <v>2005</v>
      </c>
      <c r="GC285" t="s">
        <v>6794</v>
      </c>
      <c r="NO285" t="s">
        <v>7538</v>
      </c>
      <c r="NP285" t="s">
        <v>7591</v>
      </c>
      <c r="NQ285">
        <v>2006</v>
      </c>
      <c r="NU285" t="s">
        <v>6794</v>
      </c>
      <c r="OI285" t="s">
        <v>7526</v>
      </c>
      <c r="OJ285" t="s">
        <v>7526</v>
      </c>
      <c r="OK285" t="s">
        <v>7526</v>
      </c>
      <c r="OL285" t="s">
        <v>7527</v>
      </c>
      <c r="OM285" t="s">
        <v>7528</v>
      </c>
      <c r="ON285" t="s">
        <v>7529</v>
      </c>
      <c r="OO285" t="s">
        <v>7528</v>
      </c>
      <c r="OP285">
        <v>3</v>
      </c>
      <c r="OQ285" t="s">
        <v>28</v>
      </c>
      <c r="OR285" t="s">
        <v>265</v>
      </c>
      <c r="OS285">
        <v>2006</v>
      </c>
      <c r="OT285">
        <v>8</v>
      </c>
      <c r="OU285">
        <v>1</v>
      </c>
      <c r="OV285">
        <v>8</v>
      </c>
      <c r="OW285">
        <v>1</v>
      </c>
      <c r="OX285">
        <v>0</v>
      </c>
      <c r="OY285">
        <v>35</v>
      </c>
      <c r="OZ285" t="s">
        <v>7516</v>
      </c>
      <c r="PA285" t="s">
        <v>7515</v>
      </c>
      <c r="PB285" t="s">
        <v>7515</v>
      </c>
      <c r="PC285" t="s">
        <v>7515</v>
      </c>
      <c r="PD285" t="s">
        <v>7515</v>
      </c>
      <c r="PE285" t="s">
        <v>7516</v>
      </c>
      <c r="PF285" t="s">
        <v>7515</v>
      </c>
      <c r="PG285" t="s">
        <v>7515</v>
      </c>
      <c r="PH285" t="s">
        <v>7515</v>
      </c>
      <c r="PI285" t="s">
        <v>7515</v>
      </c>
      <c r="PJ285" t="s">
        <v>7515</v>
      </c>
      <c r="PK285" t="s">
        <v>7515</v>
      </c>
      <c r="PL285" t="s">
        <v>7515</v>
      </c>
      <c r="PM285" t="s">
        <v>7515</v>
      </c>
      <c r="PN285" t="s">
        <v>7515</v>
      </c>
      <c r="PO285" t="s">
        <v>7515</v>
      </c>
      <c r="PP285" t="s">
        <v>7515</v>
      </c>
      <c r="PQ285" t="s">
        <v>7515</v>
      </c>
      <c r="PR285" t="s">
        <v>7515</v>
      </c>
      <c r="PS285" t="s">
        <v>7515</v>
      </c>
      <c r="PT285" t="s">
        <v>7515</v>
      </c>
      <c r="PU285" t="s">
        <v>7515</v>
      </c>
      <c r="PV285" t="s">
        <v>7515</v>
      </c>
      <c r="PW285" t="s">
        <v>7515</v>
      </c>
      <c r="PX285" t="s">
        <v>7515</v>
      </c>
      <c r="PY285" t="s">
        <v>7515</v>
      </c>
      <c r="PZ285" t="s">
        <v>7515</v>
      </c>
      <c r="QA285" t="s">
        <v>7515</v>
      </c>
      <c r="QB285" t="s">
        <v>7515</v>
      </c>
      <c r="QC285" t="s">
        <v>7515</v>
      </c>
      <c r="QE285" t="s">
        <v>7516</v>
      </c>
      <c r="QF285" t="s">
        <v>7515</v>
      </c>
      <c r="QG285" t="s">
        <v>7515</v>
      </c>
      <c r="QH285" t="s">
        <v>7515</v>
      </c>
      <c r="QI285" t="s">
        <v>7515</v>
      </c>
      <c r="QJ285" t="s">
        <v>7515</v>
      </c>
      <c r="QK285" t="s">
        <v>7515</v>
      </c>
      <c r="RP285">
        <f t="shared" si="8"/>
        <v>4</v>
      </c>
      <c r="RS285">
        <f t="shared" si="9"/>
        <v>4</v>
      </c>
    </row>
    <row r="286" spans="1:487" x14ac:dyDescent="0.3">
      <c r="A286">
        <v>70273</v>
      </c>
      <c r="B286">
        <v>659</v>
      </c>
      <c r="C286">
        <v>0</v>
      </c>
      <c r="D286">
        <v>5</v>
      </c>
      <c r="E286">
        <v>11</v>
      </c>
      <c r="F286">
        <v>75</v>
      </c>
      <c r="G286">
        <v>102</v>
      </c>
      <c r="H286">
        <v>3</v>
      </c>
      <c r="I286" t="s">
        <v>6793</v>
      </c>
      <c r="J286" t="s">
        <v>6793</v>
      </c>
      <c r="O286" t="s">
        <v>6793</v>
      </c>
      <c r="P286" t="s">
        <v>7515</v>
      </c>
      <c r="Q286" t="s">
        <v>7515</v>
      </c>
      <c r="R286" t="s">
        <v>7515</v>
      </c>
      <c r="S286" t="s">
        <v>7515</v>
      </c>
      <c r="T286" t="s">
        <v>7515</v>
      </c>
      <c r="U286" t="s">
        <v>7515</v>
      </c>
      <c r="V286" t="s">
        <v>7515</v>
      </c>
      <c r="W286" t="s">
        <v>7515</v>
      </c>
      <c r="X286" t="s">
        <v>7515</v>
      </c>
      <c r="Y286" t="s">
        <v>7515</v>
      </c>
      <c r="Z286" t="s">
        <v>7515</v>
      </c>
      <c r="AA286" t="s">
        <v>7515</v>
      </c>
      <c r="AB286" t="s">
        <v>7515</v>
      </c>
      <c r="AC286" t="s">
        <v>7515</v>
      </c>
      <c r="AD286" t="s">
        <v>7515</v>
      </c>
      <c r="AE286" t="s">
        <v>7516</v>
      </c>
      <c r="AF286" t="s">
        <v>7515</v>
      </c>
      <c r="AG286" t="s">
        <v>7515</v>
      </c>
      <c r="AH286" t="s">
        <v>7515</v>
      </c>
      <c r="AI286" t="s">
        <v>6796</v>
      </c>
      <c r="AQ286" t="s">
        <v>6985</v>
      </c>
      <c r="AR286" t="s">
        <v>6793</v>
      </c>
      <c r="AS286" t="s">
        <v>6794</v>
      </c>
      <c r="AT286">
        <v>0</v>
      </c>
      <c r="AU286">
        <v>15</v>
      </c>
      <c r="AV286" t="s">
        <v>6988</v>
      </c>
      <c r="AW286" t="s">
        <v>6793</v>
      </c>
      <c r="AX286" t="s">
        <v>6794</v>
      </c>
      <c r="AY286" t="s">
        <v>6813</v>
      </c>
      <c r="AZ286" t="s">
        <v>7531</v>
      </c>
      <c r="BA286" t="s">
        <v>6991</v>
      </c>
      <c r="BC286" t="s">
        <v>6794</v>
      </c>
      <c r="BD286" t="s">
        <v>6794</v>
      </c>
      <c r="BE286" t="s">
        <v>6794</v>
      </c>
      <c r="BF286" t="s">
        <v>6794</v>
      </c>
      <c r="BG286" t="s">
        <v>6793</v>
      </c>
      <c r="BH286" t="s">
        <v>6794</v>
      </c>
      <c r="BI286" t="s">
        <v>6794</v>
      </c>
      <c r="BJ286" t="s">
        <v>6794</v>
      </c>
      <c r="BK286" t="s">
        <v>6794</v>
      </c>
      <c r="BL286" t="s">
        <v>6794</v>
      </c>
      <c r="BM286" t="s">
        <v>7022</v>
      </c>
      <c r="BN286" t="s">
        <v>7565</v>
      </c>
      <c r="BO286" t="s">
        <v>6794</v>
      </c>
      <c r="BQ286">
        <v>200</v>
      </c>
      <c r="BR286" t="s">
        <v>6</v>
      </c>
      <c r="BS286" t="s">
        <v>7519</v>
      </c>
      <c r="BT286" t="s">
        <v>7601</v>
      </c>
      <c r="BU286" t="s">
        <v>7559</v>
      </c>
      <c r="BV286" t="s">
        <v>7569</v>
      </c>
      <c r="BW286" t="s">
        <v>7516</v>
      </c>
      <c r="BX286" t="s">
        <v>7515</v>
      </c>
      <c r="BY286" t="s">
        <v>7515</v>
      </c>
      <c r="BZ286" t="s">
        <v>7515</v>
      </c>
      <c r="CA286" t="s">
        <v>7515</v>
      </c>
      <c r="CB286" t="s">
        <v>7515</v>
      </c>
      <c r="CC286" t="s">
        <v>7515</v>
      </c>
      <c r="CD286" t="s">
        <v>7515</v>
      </c>
      <c r="CE286" t="s">
        <v>7515</v>
      </c>
      <c r="CF286" t="s">
        <v>7515</v>
      </c>
      <c r="CG286" t="s">
        <v>7515</v>
      </c>
      <c r="CH286" t="s">
        <v>7515</v>
      </c>
      <c r="CI286" t="s">
        <v>6793</v>
      </c>
      <c r="CJ286" t="s">
        <v>6794</v>
      </c>
      <c r="CO286" t="s">
        <v>6793</v>
      </c>
      <c r="CP286" t="s">
        <v>6794</v>
      </c>
      <c r="CQ286" t="s">
        <v>6794</v>
      </c>
      <c r="CR286" t="s">
        <v>6794</v>
      </c>
      <c r="CS286" t="s">
        <v>6794</v>
      </c>
      <c r="CT286" t="s">
        <v>6793</v>
      </c>
      <c r="CU286" t="s">
        <v>6794</v>
      </c>
      <c r="CV286" t="s">
        <v>6793</v>
      </c>
      <c r="CW286" t="s">
        <v>6794</v>
      </c>
      <c r="CX286" t="s">
        <v>31</v>
      </c>
      <c r="CY286" t="s">
        <v>31</v>
      </c>
      <c r="CZ286" t="s">
        <v>31</v>
      </c>
      <c r="DA286" t="s">
        <v>6793</v>
      </c>
      <c r="DB286" t="s">
        <v>31</v>
      </c>
      <c r="DC286" t="s">
        <v>31</v>
      </c>
      <c r="DD286" t="s">
        <v>31</v>
      </c>
      <c r="DE286" t="s">
        <v>31</v>
      </c>
      <c r="EA286" t="s">
        <v>31</v>
      </c>
      <c r="EJ286" t="s">
        <v>31</v>
      </c>
      <c r="EP286" t="s">
        <v>31</v>
      </c>
      <c r="OI286" t="s">
        <v>7526</v>
      </c>
      <c r="OJ286" t="s">
        <v>7582</v>
      </c>
      <c r="OK286" t="s">
        <v>7526</v>
      </c>
      <c r="OL286" t="s">
        <v>7527</v>
      </c>
      <c r="OM286" t="s">
        <v>7528</v>
      </c>
      <c r="ON286" t="s">
        <v>7529</v>
      </c>
      <c r="OO286" t="s">
        <v>7528</v>
      </c>
      <c r="OP286">
        <v>2</v>
      </c>
      <c r="OQ286" t="s">
        <v>28</v>
      </c>
      <c r="OR286" t="s">
        <v>7549</v>
      </c>
      <c r="OS286">
        <v>2006</v>
      </c>
      <c r="OT286">
        <v>12</v>
      </c>
      <c r="OU286">
        <v>1</v>
      </c>
      <c r="OV286">
        <v>12</v>
      </c>
      <c r="OW286">
        <v>1</v>
      </c>
      <c r="OX286">
        <v>0</v>
      </c>
      <c r="OY286">
        <v>35</v>
      </c>
      <c r="QE286" t="s">
        <v>7515</v>
      </c>
      <c r="QF286" t="s">
        <v>7515</v>
      </c>
      <c r="QG286" t="s">
        <v>7515</v>
      </c>
      <c r="QH286" t="s">
        <v>7515</v>
      </c>
      <c r="QI286" t="s">
        <v>7515</v>
      </c>
      <c r="QJ286" t="s">
        <v>7515</v>
      </c>
      <c r="QK286" t="s">
        <v>7516</v>
      </c>
      <c r="RP286">
        <f t="shared" si="8"/>
        <v>3</v>
      </c>
      <c r="RS286">
        <f t="shared" si="9"/>
        <v>2</v>
      </c>
    </row>
    <row r="287" spans="1:487" x14ac:dyDescent="0.3">
      <c r="A287">
        <v>70274</v>
      </c>
      <c r="B287">
        <v>662</v>
      </c>
      <c r="C287">
        <v>0</v>
      </c>
      <c r="D287">
        <v>5</v>
      </c>
      <c r="E287">
        <v>13</v>
      </c>
      <c r="F287">
        <v>96</v>
      </c>
      <c r="G287">
        <v>102</v>
      </c>
      <c r="H287">
        <v>16</v>
      </c>
      <c r="I287" t="s">
        <v>6793</v>
      </c>
      <c r="J287" t="s">
        <v>6793</v>
      </c>
      <c r="O287" t="s">
        <v>6793</v>
      </c>
      <c r="P287" t="s">
        <v>7515</v>
      </c>
      <c r="Q287" t="s">
        <v>7515</v>
      </c>
      <c r="R287" t="s">
        <v>7515</v>
      </c>
      <c r="S287" t="s">
        <v>7515</v>
      </c>
      <c r="T287" t="s">
        <v>7515</v>
      </c>
      <c r="U287" t="s">
        <v>7515</v>
      </c>
      <c r="V287" t="s">
        <v>7515</v>
      </c>
      <c r="W287" t="s">
        <v>7515</v>
      </c>
      <c r="X287" t="s">
        <v>7515</v>
      </c>
      <c r="Y287" t="s">
        <v>7515</v>
      </c>
      <c r="Z287" t="s">
        <v>7515</v>
      </c>
      <c r="AA287" t="s">
        <v>7515</v>
      </c>
      <c r="AB287" t="s">
        <v>7515</v>
      </c>
      <c r="AC287" t="s">
        <v>7515</v>
      </c>
      <c r="AD287" t="s">
        <v>7515</v>
      </c>
      <c r="AE287" t="s">
        <v>7515</v>
      </c>
      <c r="AF287" t="s">
        <v>7515</v>
      </c>
      <c r="AG287" t="s">
        <v>7516</v>
      </c>
      <c r="AH287" t="s">
        <v>7515</v>
      </c>
      <c r="AI287" t="s">
        <v>7517</v>
      </c>
      <c r="AL287">
        <v>0</v>
      </c>
      <c r="AM287">
        <v>5</v>
      </c>
      <c r="AN287" t="s">
        <v>6845</v>
      </c>
      <c r="AQ287" t="s">
        <v>6993</v>
      </c>
      <c r="AR287" t="s">
        <v>6794</v>
      </c>
      <c r="AS287" t="s">
        <v>6794</v>
      </c>
      <c r="AT287">
        <v>0</v>
      </c>
      <c r="AU287">
        <v>15</v>
      </c>
      <c r="AV287" t="s">
        <v>7568</v>
      </c>
      <c r="AW287" t="s">
        <v>6794</v>
      </c>
      <c r="AX287" t="s">
        <v>6793</v>
      </c>
      <c r="AY287" t="s">
        <v>6813</v>
      </c>
      <c r="AZ287" t="s">
        <v>7562</v>
      </c>
      <c r="BA287" t="s">
        <v>7518</v>
      </c>
      <c r="BC287" t="s">
        <v>6794</v>
      </c>
      <c r="BD287" t="s">
        <v>6794</v>
      </c>
      <c r="BE287" t="s">
        <v>6793</v>
      </c>
      <c r="BF287" t="s">
        <v>6794</v>
      </c>
      <c r="BH287" t="s">
        <v>6794</v>
      </c>
      <c r="BI287" t="s">
        <v>6794</v>
      </c>
      <c r="BJ287" t="s">
        <v>6793</v>
      </c>
      <c r="BK287" t="s">
        <v>6793</v>
      </c>
      <c r="BL287" t="s">
        <v>6794</v>
      </c>
      <c r="BM287" t="s">
        <v>7026</v>
      </c>
      <c r="BN287" t="s">
        <v>7565</v>
      </c>
      <c r="BO287" t="s">
        <v>6794</v>
      </c>
      <c r="BQ287">
        <v>25</v>
      </c>
      <c r="BR287" t="s">
        <v>6</v>
      </c>
      <c r="BS287" t="s">
        <v>7519</v>
      </c>
      <c r="BT287" t="s">
        <v>7601</v>
      </c>
      <c r="BU287" t="s">
        <v>7559</v>
      </c>
      <c r="BV287" t="s">
        <v>7535</v>
      </c>
      <c r="BW287" t="s">
        <v>7515</v>
      </c>
      <c r="BX287" t="s">
        <v>7516</v>
      </c>
      <c r="BY287" t="s">
        <v>7515</v>
      </c>
      <c r="BZ287" t="s">
        <v>7515</v>
      </c>
      <c r="CA287" t="s">
        <v>7515</v>
      </c>
      <c r="CB287" t="s">
        <v>7515</v>
      </c>
      <c r="CC287" t="s">
        <v>7515</v>
      </c>
      <c r="CD287" t="s">
        <v>7515</v>
      </c>
      <c r="CE287" t="s">
        <v>7515</v>
      </c>
      <c r="CF287" t="s">
        <v>7515</v>
      </c>
      <c r="CG287" t="s">
        <v>7515</v>
      </c>
      <c r="CH287" t="s">
        <v>7515</v>
      </c>
      <c r="CI287" t="s">
        <v>6966</v>
      </c>
      <c r="CJ287" t="s">
        <v>6794</v>
      </c>
      <c r="CO287" t="s">
        <v>6793</v>
      </c>
      <c r="CP287" t="s">
        <v>6793</v>
      </c>
      <c r="CQ287" t="s">
        <v>6794</v>
      </c>
      <c r="CR287" t="s">
        <v>6794</v>
      </c>
      <c r="CS287" t="s">
        <v>6794</v>
      </c>
      <c r="CT287" t="s">
        <v>6794</v>
      </c>
      <c r="CU287" t="s">
        <v>6794</v>
      </c>
      <c r="CV287" t="s">
        <v>6793</v>
      </c>
      <c r="CW287" t="s">
        <v>6794</v>
      </c>
      <c r="CX287" t="s">
        <v>7520</v>
      </c>
      <c r="CY287" t="s">
        <v>7521</v>
      </c>
      <c r="CZ287" t="s">
        <v>7536</v>
      </c>
      <c r="DA287" t="s">
        <v>6793</v>
      </c>
      <c r="DB287">
        <v>3</v>
      </c>
      <c r="DC287">
        <v>4</v>
      </c>
      <c r="DD287">
        <v>3</v>
      </c>
      <c r="DE287" t="s">
        <v>6794</v>
      </c>
      <c r="EA287">
        <v>5</v>
      </c>
      <c r="EC287">
        <v>0</v>
      </c>
      <c r="ED287">
        <v>1</v>
      </c>
      <c r="EE287">
        <v>2</v>
      </c>
      <c r="EF287">
        <v>0</v>
      </c>
      <c r="EG287">
        <v>0</v>
      </c>
      <c r="EH287">
        <v>2</v>
      </c>
      <c r="EI287">
        <v>0</v>
      </c>
      <c r="EJ287" t="s">
        <v>6793</v>
      </c>
      <c r="EK287" t="s">
        <v>6859</v>
      </c>
      <c r="EL287">
        <v>2</v>
      </c>
      <c r="EN287">
        <v>2007</v>
      </c>
      <c r="EP287" t="s">
        <v>6794</v>
      </c>
      <c r="OI287" t="s">
        <v>7526</v>
      </c>
      <c r="OJ287" t="s">
        <v>7526</v>
      </c>
      <c r="OK287" t="s">
        <v>7526</v>
      </c>
      <c r="OL287" t="s">
        <v>7526</v>
      </c>
      <c r="OM287" t="s">
        <v>7528</v>
      </c>
      <c r="ON287" t="s">
        <v>7539</v>
      </c>
      <c r="OO287" t="s">
        <v>7528</v>
      </c>
      <c r="OP287">
        <v>3</v>
      </c>
      <c r="OQ287" t="s">
        <v>28</v>
      </c>
      <c r="OR287" t="s">
        <v>265</v>
      </c>
      <c r="OS287">
        <v>2007</v>
      </c>
      <c r="OT287">
        <v>1</v>
      </c>
      <c r="OU287">
        <v>1</v>
      </c>
      <c r="OV287">
        <v>1</v>
      </c>
      <c r="OW287">
        <v>0</v>
      </c>
      <c r="OX287">
        <v>1</v>
      </c>
      <c r="OY287">
        <v>35</v>
      </c>
      <c r="QE287" t="s">
        <v>7515</v>
      </c>
      <c r="QF287" t="s">
        <v>7515</v>
      </c>
      <c r="QG287" t="s">
        <v>7515</v>
      </c>
      <c r="QH287" t="s">
        <v>7515</v>
      </c>
      <c r="QI287" t="s">
        <v>7515</v>
      </c>
      <c r="QJ287" t="s">
        <v>7516</v>
      </c>
      <c r="QK287" t="s">
        <v>7515</v>
      </c>
      <c r="RP287">
        <f t="shared" si="8"/>
        <v>3</v>
      </c>
      <c r="RS287">
        <f t="shared" si="9"/>
        <v>5</v>
      </c>
    </row>
    <row r="288" spans="1:487" x14ac:dyDescent="0.3">
      <c r="A288">
        <v>70275</v>
      </c>
      <c r="B288">
        <v>664</v>
      </c>
      <c r="C288">
        <v>0</v>
      </c>
      <c r="D288">
        <v>5</v>
      </c>
      <c r="E288">
        <v>26</v>
      </c>
      <c r="F288">
        <v>115</v>
      </c>
      <c r="G288">
        <v>102</v>
      </c>
      <c r="H288">
        <v>15</v>
      </c>
      <c r="I288" t="s">
        <v>6793</v>
      </c>
      <c r="J288" t="s">
        <v>6793</v>
      </c>
      <c r="O288" t="s">
        <v>6793</v>
      </c>
      <c r="P288" t="s">
        <v>7516</v>
      </c>
      <c r="Q288" t="s">
        <v>7515</v>
      </c>
      <c r="R288" t="s">
        <v>7515</v>
      </c>
      <c r="S288" t="s">
        <v>7515</v>
      </c>
      <c r="T288" t="s">
        <v>7515</v>
      </c>
      <c r="U288" t="s">
        <v>7515</v>
      </c>
      <c r="V288" t="s">
        <v>7515</v>
      </c>
      <c r="W288" t="s">
        <v>7515</v>
      </c>
      <c r="X288" t="s">
        <v>7515</v>
      </c>
      <c r="Y288" t="s">
        <v>7515</v>
      </c>
      <c r="Z288" t="s">
        <v>7515</v>
      </c>
      <c r="AA288" t="s">
        <v>7515</v>
      </c>
      <c r="AB288" t="s">
        <v>7515</v>
      </c>
      <c r="AC288" t="s">
        <v>7515</v>
      </c>
      <c r="AD288" t="s">
        <v>7515</v>
      </c>
      <c r="AE288" t="s">
        <v>7516</v>
      </c>
      <c r="AF288" t="s">
        <v>7515</v>
      </c>
      <c r="AG288" t="s">
        <v>7515</v>
      </c>
      <c r="AH288" t="s">
        <v>7515</v>
      </c>
      <c r="AI288" t="s">
        <v>6796</v>
      </c>
      <c r="AQ288" t="s">
        <v>6985</v>
      </c>
      <c r="AR288" t="s">
        <v>6793</v>
      </c>
      <c r="AS288" t="s">
        <v>6793</v>
      </c>
      <c r="AT288">
        <v>0</v>
      </c>
      <c r="AU288">
        <v>15</v>
      </c>
      <c r="AV288" t="s">
        <v>6988</v>
      </c>
      <c r="AW288" t="s">
        <v>6793</v>
      </c>
      <c r="AX288" t="s">
        <v>6793</v>
      </c>
      <c r="AY288" t="s">
        <v>6814</v>
      </c>
      <c r="BA288" t="s">
        <v>6991</v>
      </c>
      <c r="BB288" t="s">
        <v>7588</v>
      </c>
      <c r="BC288" t="s">
        <v>6794</v>
      </c>
      <c r="BD288" t="s">
        <v>6794</v>
      </c>
      <c r="BE288" t="s">
        <v>6793</v>
      </c>
      <c r="BF288" t="s">
        <v>6793</v>
      </c>
      <c r="BG288" t="s">
        <v>6793</v>
      </c>
      <c r="BH288" t="s">
        <v>6793</v>
      </c>
      <c r="BI288" t="s">
        <v>6794</v>
      </c>
      <c r="BJ288" t="s">
        <v>6794</v>
      </c>
      <c r="BK288" t="s">
        <v>6794</v>
      </c>
      <c r="BL288" t="s">
        <v>6794</v>
      </c>
      <c r="BM288" t="s">
        <v>7025</v>
      </c>
      <c r="BN288" t="s">
        <v>7021</v>
      </c>
      <c r="BO288" t="s">
        <v>6794</v>
      </c>
      <c r="BQ288">
        <v>200</v>
      </c>
      <c r="BR288">
        <v>50</v>
      </c>
      <c r="BS288" t="s">
        <v>7533</v>
      </c>
      <c r="BT288" t="s">
        <v>6</v>
      </c>
      <c r="BU288" t="s">
        <v>7559</v>
      </c>
      <c r="BV288" t="s">
        <v>7561</v>
      </c>
      <c r="BW288" t="s">
        <v>7515</v>
      </c>
      <c r="BX288" t="s">
        <v>7516</v>
      </c>
      <c r="BY288" t="s">
        <v>7515</v>
      </c>
      <c r="BZ288" t="s">
        <v>7515</v>
      </c>
      <c r="CA288" t="s">
        <v>7515</v>
      </c>
      <c r="CB288" t="s">
        <v>7515</v>
      </c>
      <c r="CC288" t="s">
        <v>7515</v>
      </c>
      <c r="CD288" t="s">
        <v>7515</v>
      </c>
      <c r="CE288" t="s">
        <v>7515</v>
      </c>
      <c r="CF288" t="s">
        <v>7515</v>
      </c>
      <c r="CG288" t="s">
        <v>7515</v>
      </c>
      <c r="CH288" t="s">
        <v>7515</v>
      </c>
      <c r="CI288" t="s">
        <v>6793</v>
      </c>
      <c r="CJ288" t="s">
        <v>6793</v>
      </c>
      <c r="CO288" t="s">
        <v>6793</v>
      </c>
      <c r="CP288" t="s">
        <v>6793</v>
      </c>
      <c r="CQ288" t="s">
        <v>6794</v>
      </c>
      <c r="CR288" t="s">
        <v>6793</v>
      </c>
      <c r="CS288" t="s">
        <v>6793</v>
      </c>
      <c r="CT288" t="s">
        <v>6793</v>
      </c>
      <c r="CU288" t="s">
        <v>6794</v>
      </c>
      <c r="CV288" t="s">
        <v>6793</v>
      </c>
      <c r="CW288" t="s">
        <v>6794</v>
      </c>
      <c r="CX288" t="s">
        <v>7520</v>
      </c>
      <c r="CY288" t="s">
        <v>7521</v>
      </c>
      <c r="CZ288" t="s">
        <v>7587</v>
      </c>
      <c r="DA288" t="s">
        <v>6793</v>
      </c>
      <c r="DB288">
        <v>2</v>
      </c>
      <c r="DC288">
        <v>3</v>
      </c>
      <c r="DD288">
        <v>5</v>
      </c>
      <c r="DE288" t="s">
        <v>6793</v>
      </c>
      <c r="DF288">
        <v>1</v>
      </c>
      <c r="DG288" t="s">
        <v>7597</v>
      </c>
      <c r="DH288">
        <v>2006</v>
      </c>
      <c r="DI288" t="s">
        <v>7557</v>
      </c>
      <c r="DJ288" t="s">
        <v>7591</v>
      </c>
      <c r="DK288">
        <v>2006</v>
      </c>
      <c r="EA288">
        <v>4</v>
      </c>
      <c r="EC288">
        <v>0</v>
      </c>
      <c r="ED288">
        <v>2</v>
      </c>
      <c r="EE288">
        <v>0</v>
      </c>
      <c r="EF288">
        <v>0</v>
      </c>
      <c r="EG288">
        <v>1</v>
      </c>
      <c r="EH288">
        <v>1</v>
      </c>
      <c r="EI288">
        <v>0</v>
      </c>
      <c r="EJ288" t="s">
        <v>6793</v>
      </c>
      <c r="EK288" t="s">
        <v>7573</v>
      </c>
      <c r="EM288">
        <v>1</v>
      </c>
      <c r="EN288">
        <v>2006</v>
      </c>
      <c r="EP288" t="s">
        <v>6793</v>
      </c>
      <c r="IQ288" t="s">
        <v>7524</v>
      </c>
      <c r="IR288" t="s">
        <v>7525</v>
      </c>
      <c r="IS288">
        <v>2008</v>
      </c>
      <c r="IU288" t="s">
        <v>7527</v>
      </c>
      <c r="IV288" t="s">
        <v>7526</v>
      </c>
      <c r="IW288" t="s">
        <v>6794</v>
      </c>
      <c r="IX288" t="s">
        <v>6793</v>
      </c>
      <c r="NW288">
        <v>7</v>
      </c>
      <c r="NX288" t="s">
        <v>7515</v>
      </c>
      <c r="NY288" t="s">
        <v>7515</v>
      </c>
      <c r="NZ288" t="s">
        <v>7515</v>
      </c>
      <c r="OA288" t="s">
        <v>7515</v>
      </c>
      <c r="OB288" t="s">
        <v>7515</v>
      </c>
      <c r="OC288" t="s">
        <v>7515</v>
      </c>
      <c r="OD288" t="s">
        <v>7515</v>
      </c>
      <c r="OE288" t="s">
        <v>7515</v>
      </c>
      <c r="OF288" t="s">
        <v>7516</v>
      </c>
      <c r="OG288" t="s">
        <v>7515</v>
      </c>
      <c r="OH288" t="s">
        <v>7515</v>
      </c>
      <c r="OI288" t="s">
        <v>7526</v>
      </c>
      <c r="OK288" t="s">
        <v>7527</v>
      </c>
      <c r="OL288" t="s">
        <v>7526</v>
      </c>
      <c r="OM288" t="s">
        <v>7528</v>
      </c>
      <c r="ON288" t="s">
        <v>7529</v>
      </c>
      <c r="OO288" t="s">
        <v>7528</v>
      </c>
      <c r="OP288">
        <v>3</v>
      </c>
      <c r="OQ288" t="s">
        <v>28</v>
      </c>
      <c r="OR288" t="s">
        <v>265</v>
      </c>
      <c r="OS288">
        <v>2006</v>
      </c>
      <c r="OT288">
        <v>11</v>
      </c>
      <c r="OU288">
        <v>1</v>
      </c>
      <c r="OV288">
        <v>11</v>
      </c>
      <c r="OW288">
        <v>1</v>
      </c>
      <c r="OX288">
        <v>0</v>
      </c>
      <c r="OY288">
        <v>35</v>
      </c>
      <c r="OZ288" t="s">
        <v>7515</v>
      </c>
      <c r="PA288" t="s">
        <v>7515</v>
      </c>
      <c r="PB288" t="s">
        <v>7515</v>
      </c>
      <c r="PC288" t="s">
        <v>7515</v>
      </c>
      <c r="PD288" t="s">
        <v>7515</v>
      </c>
      <c r="PE288" t="s">
        <v>7515</v>
      </c>
      <c r="PF288" t="s">
        <v>7515</v>
      </c>
      <c r="PG288" t="s">
        <v>7515</v>
      </c>
      <c r="PH288" t="s">
        <v>7515</v>
      </c>
      <c r="PI288" t="s">
        <v>7515</v>
      </c>
      <c r="PJ288" t="s">
        <v>7515</v>
      </c>
      <c r="PK288" t="s">
        <v>7515</v>
      </c>
      <c r="PL288" t="s">
        <v>7515</v>
      </c>
      <c r="PM288" t="s">
        <v>7515</v>
      </c>
      <c r="PN288" t="s">
        <v>7516</v>
      </c>
      <c r="PO288" t="s">
        <v>7515</v>
      </c>
      <c r="PP288" t="s">
        <v>7515</v>
      </c>
      <c r="PQ288" t="s">
        <v>7515</v>
      </c>
      <c r="PR288" t="s">
        <v>7515</v>
      </c>
      <c r="PS288" t="s">
        <v>7515</v>
      </c>
      <c r="PT288" t="s">
        <v>7515</v>
      </c>
      <c r="PU288" t="s">
        <v>7515</v>
      </c>
      <c r="PV288" t="s">
        <v>7515</v>
      </c>
      <c r="PW288" t="s">
        <v>7515</v>
      </c>
      <c r="PX288" t="s">
        <v>7515</v>
      </c>
      <c r="PY288" t="s">
        <v>7515</v>
      </c>
      <c r="PZ288" t="s">
        <v>7515</v>
      </c>
      <c r="QA288" t="s">
        <v>7515</v>
      </c>
      <c r="QB288" t="s">
        <v>7515</v>
      </c>
      <c r="QC288" t="s">
        <v>7515</v>
      </c>
      <c r="QE288" t="s">
        <v>7516</v>
      </c>
      <c r="QF288" t="s">
        <v>7515</v>
      </c>
      <c r="QG288" t="s">
        <v>7515</v>
      </c>
      <c r="QH288" t="s">
        <v>7515</v>
      </c>
      <c r="QI288" t="s">
        <v>7515</v>
      </c>
      <c r="QJ288" t="s">
        <v>7515</v>
      </c>
      <c r="QK288" t="s">
        <v>7515</v>
      </c>
      <c r="QY288" t="s">
        <v>7530</v>
      </c>
      <c r="RP288">
        <f t="shared" si="8"/>
        <v>3</v>
      </c>
      <c r="RS288">
        <f t="shared" si="9"/>
        <v>4</v>
      </c>
    </row>
    <row r="289" spans="1:487" x14ac:dyDescent="0.3">
      <c r="A289">
        <v>70276</v>
      </c>
      <c r="B289">
        <v>667</v>
      </c>
      <c r="C289">
        <v>0</v>
      </c>
      <c r="D289">
        <v>5</v>
      </c>
      <c r="E289">
        <v>14</v>
      </c>
      <c r="F289">
        <v>102</v>
      </c>
      <c r="G289">
        <v>102</v>
      </c>
      <c r="H289">
        <v>10</v>
      </c>
      <c r="I289" t="s">
        <v>6793</v>
      </c>
      <c r="J289" t="s">
        <v>6793</v>
      </c>
      <c r="O289" t="s">
        <v>6793</v>
      </c>
      <c r="P289" t="s">
        <v>7515</v>
      </c>
      <c r="Q289" t="s">
        <v>7515</v>
      </c>
      <c r="R289" t="s">
        <v>7516</v>
      </c>
      <c r="S289" t="s">
        <v>7515</v>
      </c>
      <c r="T289" t="s">
        <v>7515</v>
      </c>
      <c r="U289" t="s">
        <v>7515</v>
      </c>
      <c r="V289" t="s">
        <v>7515</v>
      </c>
      <c r="W289" t="s">
        <v>7515</v>
      </c>
      <c r="X289" t="s">
        <v>7515</v>
      </c>
      <c r="Y289" t="s">
        <v>7515</v>
      </c>
      <c r="Z289" t="s">
        <v>7515</v>
      </c>
      <c r="AA289" t="s">
        <v>7515</v>
      </c>
      <c r="AB289" t="s">
        <v>7515</v>
      </c>
      <c r="AC289" t="s">
        <v>7515</v>
      </c>
      <c r="AD289" t="s">
        <v>7515</v>
      </c>
      <c r="AE289" t="s">
        <v>7516</v>
      </c>
      <c r="AF289" t="s">
        <v>7515</v>
      </c>
      <c r="AG289" t="s">
        <v>7515</v>
      </c>
      <c r="AH289" t="s">
        <v>7515</v>
      </c>
      <c r="AI289" t="s">
        <v>7517</v>
      </c>
      <c r="AL289">
        <v>0</v>
      </c>
      <c r="AM289">
        <v>6</v>
      </c>
      <c r="AN289" t="s">
        <v>6845</v>
      </c>
      <c r="AQ289" t="s">
        <v>6993</v>
      </c>
      <c r="AR289" t="s">
        <v>6794</v>
      </c>
      <c r="AS289" t="s">
        <v>6794</v>
      </c>
      <c r="AT289">
        <v>0</v>
      </c>
      <c r="AU289">
        <v>15</v>
      </c>
      <c r="AV289" t="s">
        <v>6992</v>
      </c>
      <c r="AW289" t="s">
        <v>6794</v>
      </c>
      <c r="AX289" t="s">
        <v>6794</v>
      </c>
      <c r="AY289" t="s">
        <v>6813</v>
      </c>
      <c r="AZ289" t="s">
        <v>7531</v>
      </c>
      <c r="BA289" t="s">
        <v>6991</v>
      </c>
      <c r="BC289" t="s">
        <v>6794</v>
      </c>
      <c r="BD289" t="s">
        <v>6794</v>
      </c>
      <c r="BE289" t="s">
        <v>6793</v>
      </c>
      <c r="BF289" t="s">
        <v>6793</v>
      </c>
      <c r="BG289" t="s">
        <v>6794</v>
      </c>
      <c r="BH289" t="s">
        <v>6794</v>
      </c>
      <c r="BI289" t="s">
        <v>6794</v>
      </c>
      <c r="BJ289" t="s">
        <v>6794</v>
      </c>
      <c r="BK289" t="s">
        <v>6794</v>
      </c>
      <c r="BL289" t="s">
        <v>6794</v>
      </c>
      <c r="BM289" t="s">
        <v>7024</v>
      </c>
      <c r="BN289" t="s">
        <v>7021</v>
      </c>
      <c r="BO289" t="s">
        <v>6794</v>
      </c>
      <c r="BQ289">
        <v>50</v>
      </c>
      <c r="BR289">
        <v>20</v>
      </c>
      <c r="BS289" t="s">
        <v>7519</v>
      </c>
      <c r="BT289" t="s">
        <v>6</v>
      </c>
      <c r="BU289" t="s">
        <v>7559</v>
      </c>
      <c r="BV289" t="s">
        <v>7535</v>
      </c>
      <c r="BW289" t="s">
        <v>7516</v>
      </c>
      <c r="BX289" t="s">
        <v>7515</v>
      </c>
      <c r="BY289" t="s">
        <v>7515</v>
      </c>
      <c r="BZ289" t="s">
        <v>7515</v>
      </c>
      <c r="CA289" t="s">
        <v>7515</v>
      </c>
      <c r="CB289" t="s">
        <v>7515</v>
      </c>
      <c r="CC289" t="s">
        <v>7515</v>
      </c>
      <c r="CD289" t="s">
        <v>7515</v>
      </c>
      <c r="CE289" t="s">
        <v>7515</v>
      </c>
      <c r="CF289" t="s">
        <v>7515</v>
      </c>
      <c r="CG289" t="s">
        <v>7515</v>
      </c>
      <c r="CH289" t="s">
        <v>7515</v>
      </c>
      <c r="CI289" t="s">
        <v>6793</v>
      </c>
      <c r="CJ289" t="s">
        <v>6794</v>
      </c>
      <c r="CK289" t="s">
        <v>7579</v>
      </c>
      <c r="CL289" t="s">
        <v>7580</v>
      </c>
      <c r="CM289" t="s">
        <v>7581</v>
      </c>
      <c r="CN289" t="s">
        <v>7566</v>
      </c>
      <c r="CO289" t="s">
        <v>6793</v>
      </c>
      <c r="CP289" t="s">
        <v>6793</v>
      </c>
      <c r="CQ289" t="s">
        <v>6794</v>
      </c>
      <c r="CR289" t="s">
        <v>6793</v>
      </c>
      <c r="CS289" t="s">
        <v>6794</v>
      </c>
      <c r="CT289" t="s">
        <v>6794</v>
      </c>
      <c r="CU289" t="s">
        <v>6794</v>
      </c>
      <c r="CV289" t="s">
        <v>6793</v>
      </c>
      <c r="CW289" t="s">
        <v>6794</v>
      </c>
      <c r="CX289" t="s">
        <v>7520</v>
      </c>
      <c r="CY289" t="s">
        <v>7555</v>
      </c>
      <c r="CZ289" t="s">
        <v>7536</v>
      </c>
      <c r="DA289" t="s">
        <v>6793</v>
      </c>
      <c r="DB289">
        <v>2</v>
      </c>
      <c r="DC289">
        <v>3</v>
      </c>
      <c r="DD289">
        <v>1</v>
      </c>
      <c r="DE289" t="s">
        <v>6793</v>
      </c>
      <c r="DF289">
        <v>1</v>
      </c>
      <c r="DG289" t="s">
        <v>7598</v>
      </c>
      <c r="DH289">
        <v>2007</v>
      </c>
      <c r="DI289" t="s">
        <v>7557</v>
      </c>
      <c r="DJ289" t="s">
        <v>7598</v>
      </c>
      <c r="DK289">
        <v>2007</v>
      </c>
      <c r="EA289">
        <v>3</v>
      </c>
      <c r="EC289">
        <v>0</v>
      </c>
      <c r="ED289">
        <v>1</v>
      </c>
      <c r="EE289">
        <v>1</v>
      </c>
      <c r="EF289">
        <v>0</v>
      </c>
      <c r="EG289">
        <v>1</v>
      </c>
      <c r="EH289">
        <v>0</v>
      </c>
      <c r="EI289">
        <v>0</v>
      </c>
      <c r="EJ289" t="s">
        <v>6794</v>
      </c>
      <c r="EP289" t="s">
        <v>6794</v>
      </c>
      <c r="OI289" t="s">
        <v>7526</v>
      </c>
      <c r="OJ289" t="s">
        <v>7527</v>
      </c>
      <c r="OK289" t="s">
        <v>7527</v>
      </c>
      <c r="OL289" t="s">
        <v>7527</v>
      </c>
      <c r="OM289" t="s">
        <v>7528</v>
      </c>
      <c r="ON289" t="s">
        <v>7529</v>
      </c>
      <c r="OO289" t="s">
        <v>7528</v>
      </c>
      <c r="OP289">
        <v>3</v>
      </c>
      <c r="OQ289" t="s">
        <v>28</v>
      </c>
      <c r="OR289" t="s">
        <v>212</v>
      </c>
      <c r="OS289">
        <v>2007</v>
      </c>
      <c r="OT289">
        <v>9</v>
      </c>
      <c r="OU289">
        <v>1</v>
      </c>
      <c r="OV289">
        <v>9</v>
      </c>
      <c r="OW289">
        <v>0</v>
      </c>
      <c r="OX289">
        <v>1</v>
      </c>
      <c r="OY289">
        <v>35</v>
      </c>
      <c r="QE289" t="s">
        <v>7516</v>
      </c>
      <c r="QF289" t="s">
        <v>7515</v>
      </c>
      <c r="QG289" t="s">
        <v>7515</v>
      </c>
      <c r="QH289" t="s">
        <v>7515</v>
      </c>
      <c r="QI289" t="s">
        <v>7515</v>
      </c>
      <c r="QJ289" t="s">
        <v>7515</v>
      </c>
      <c r="QK289" t="s">
        <v>7515</v>
      </c>
      <c r="RP289">
        <f t="shared" si="8"/>
        <v>3</v>
      </c>
      <c r="RS289">
        <f t="shared" si="9"/>
        <v>3</v>
      </c>
    </row>
    <row r="290" spans="1:487" x14ac:dyDescent="0.3">
      <c r="A290">
        <v>70277</v>
      </c>
      <c r="B290">
        <v>668</v>
      </c>
      <c r="C290">
        <v>0</v>
      </c>
      <c r="D290">
        <v>5</v>
      </c>
      <c r="E290">
        <v>10</v>
      </c>
      <c r="F290">
        <v>89</v>
      </c>
      <c r="G290">
        <v>102</v>
      </c>
      <c r="H290">
        <v>4</v>
      </c>
      <c r="I290" t="s">
        <v>6793</v>
      </c>
      <c r="J290" t="s">
        <v>6793</v>
      </c>
      <c r="O290" t="s">
        <v>6793</v>
      </c>
      <c r="P290" t="s">
        <v>7515</v>
      </c>
      <c r="Q290" t="s">
        <v>7515</v>
      </c>
      <c r="R290" t="s">
        <v>7515</v>
      </c>
      <c r="S290" t="s">
        <v>7515</v>
      </c>
      <c r="T290" t="s">
        <v>7515</v>
      </c>
      <c r="U290" t="s">
        <v>7515</v>
      </c>
      <c r="V290" t="s">
        <v>7515</v>
      </c>
      <c r="W290" t="s">
        <v>7515</v>
      </c>
      <c r="X290" t="s">
        <v>7515</v>
      </c>
      <c r="Y290" t="s">
        <v>7515</v>
      </c>
      <c r="Z290" t="s">
        <v>7516</v>
      </c>
      <c r="AA290" t="s">
        <v>7515</v>
      </c>
      <c r="AB290" t="s">
        <v>7515</v>
      </c>
      <c r="AC290" t="s">
        <v>7515</v>
      </c>
      <c r="AD290" t="s">
        <v>7515</v>
      </c>
      <c r="AE290" t="s">
        <v>7515</v>
      </c>
      <c r="AF290" t="s">
        <v>7515</v>
      </c>
      <c r="AG290" t="s">
        <v>7515</v>
      </c>
      <c r="AH290" t="s">
        <v>7515</v>
      </c>
      <c r="AI290" t="s">
        <v>7517</v>
      </c>
      <c r="AL290">
        <v>0</v>
      </c>
      <c r="AM290">
        <v>7</v>
      </c>
      <c r="AN290" t="s">
        <v>6845</v>
      </c>
      <c r="AQ290" t="s">
        <v>6993</v>
      </c>
      <c r="AR290" t="s">
        <v>6793</v>
      </c>
      <c r="AS290" t="s">
        <v>6793</v>
      </c>
      <c r="AT290">
        <v>0</v>
      </c>
      <c r="AU290">
        <v>20</v>
      </c>
      <c r="AV290" t="s">
        <v>6988</v>
      </c>
      <c r="AW290" t="s">
        <v>6793</v>
      </c>
      <c r="AX290" t="s">
        <v>6794</v>
      </c>
      <c r="AY290" t="s">
        <v>6813</v>
      </c>
      <c r="AZ290" t="s">
        <v>6</v>
      </c>
      <c r="BA290" t="s">
        <v>6991</v>
      </c>
      <c r="BC290" t="s">
        <v>6794</v>
      </c>
      <c r="BD290" t="s">
        <v>6794</v>
      </c>
      <c r="BE290" t="s">
        <v>6794</v>
      </c>
      <c r="BF290" t="s">
        <v>6794</v>
      </c>
      <c r="BG290" t="s">
        <v>6794</v>
      </c>
      <c r="BH290" t="s">
        <v>6793</v>
      </c>
      <c r="BI290" t="s">
        <v>6793</v>
      </c>
      <c r="BJ290" t="s">
        <v>6793</v>
      </c>
      <c r="BK290" t="s">
        <v>6794</v>
      </c>
      <c r="BL290" t="s">
        <v>6794</v>
      </c>
      <c r="BM290" t="s">
        <v>7025</v>
      </c>
      <c r="BN290" t="s">
        <v>7026</v>
      </c>
      <c r="BO290" t="s">
        <v>6794</v>
      </c>
      <c r="BQ290">
        <v>0</v>
      </c>
      <c r="BR290" t="s">
        <v>6</v>
      </c>
      <c r="BS290" t="s">
        <v>7533</v>
      </c>
      <c r="BT290" t="s">
        <v>6</v>
      </c>
      <c r="BU290" t="s">
        <v>7559</v>
      </c>
      <c r="BV290" t="s">
        <v>6757</v>
      </c>
      <c r="BW290" t="s">
        <v>7516</v>
      </c>
      <c r="BX290" t="s">
        <v>7515</v>
      </c>
      <c r="BY290" t="s">
        <v>7515</v>
      </c>
      <c r="BZ290" t="s">
        <v>7515</v>
      </c>
      <c r="CA290" t="s">
        <v>7515</v>
      </c>
      <c r="CB290" t="s">
        <v>7515</v>
      </c>
      <c r="CC290" t="s">
        <v>7515</v>
      </c>
      <c r="CD290" t="s">
        <v>7515</v>
      </c>
      <c r="CE290" t="s">
        <v>7515</v>
      </c>
      <c r="CF290" t="s">
        <v>7515</v>
      </c>
      <c r="CG290" t="s">
        <v>7515</v>
      </c>
      <c r="CH290" t="s">
        <v>7515</v>
      </c>
      <c r="CI290" t="s">
        <v>6793</v>
      </c>
      <c r="CJ290" t="s">
        <v>6793</v>
      </c>
      <c r="CO290" t="s">
        <v>6794</v>
      </c>
      <c r="CP290" t="s">
        <v>6794</v>
      </c>
      <c r="CQ290" t="s">
        <v>6794</v>
      </c>
      <c r="CR290" t="s">
        <v>6794</v>
      </c>
      <c r="CS290" t="s">
        <v>6794</v>
      </c>
      <c r="CT290" t="s">
        <v>6793</v>
      </c>
      <c r="CU290" t="s">
        <v>6794</v>
      </c>
      <c r="CV290" t="s">
        <v>6793</v>
      </c>
      <c r="CW290" t="s">
        <v>6794</v>
      </c>
      <c r="CX290" t="s">
        <v>7520</v>
      </c>
      <c r="CY290" t="s">
        <v>7521</v>
      </c>
      <c r="CZ290" t="s">
        <v>7587</v>
      </c>
      <c r="DA290" t="s">
        <v>6793</v>
      </c>
      <c r="DB290">
        <v>2</v>
      </c>
      <c r="DC290">
        <v>4</v>
      </c>
      <c r="DD290">
        <v>3</v>
      </c>
      <c r="DE290" t="s">
        <v>6794</v>
      </c>
      <c r="EA290">
        <v>1</v>
      </c>
      <c r="EB290" t="s">
        <v>7584</v>
      </c>
      <c r="EJ290" t="s">
        <v>6793</v>
      </c>
      <c r="EK290" t="s">
        <v>7573</v>
      </c>
      <c r="EM290">
        <v>1</v>
      </c>
      <c r="EN290">
        <v>2007</v>
      </c>
      <c r="EP290" t="s">
        <v>6794</v>
      </c>
      <c r="OI290" t="s">
        <v>7526</v>
      </c>
      <c r="OJ290" t="s">
        <v>7526</v>
      </c>
      <c r="OK290" t="s">
        <v>7526</v>
      </c>
      <c r="OL290" t="s">
        <v>7527</v>
      </c>
      <c r="OM290" t="s">
        <v>7528</v>
      </c>
      <c r="ON290" t="s">
        <v>7539</v>
      </c>
      <c r="OO290" t="s">
        <v>7528</v>
      </c>
      <c r="OP290">
        <v>2</v>
      </c>
      <c r="OQ290" t="s">
        <v>28</v>
      </c>
      <c r="OR290" t="s">
        <v>7549</v>
      </c>
      <c r="OS290">
        <v>2007</v>
      </c>
      <c r="OT290">
        <v>11</v>
      </c>
      <c r="OU290">
        <v>1</v>
      </c>
      <c r="OV290">
        <v>11</v>
      </c>
      <c r="OW290">
        <v>0</v>
      </c>
      <c r="OX290">
        <v>1</v>
      </c>
      <c r="OY290">
        <v>35</v>
      </c>
      <c r="QE290" t="s">
        <v>7516</v>
      </c>
      <c r="QF290" t="s">
        <v>7515</v>
      </c>
      <c r="QG290" t="s">
        <v>7515</v>
      </c>
      <c r="QH290" t="s">
        <v>7515</v>
      </c>
      <c r="QI290" t="s">
        <v>7515</v>
      </c>
      <c r="QJ290" t="s">
        <v>7515</v>
      </c>
      <c r="QK290" t="s">
        <v>7515</v>
      </c>
      <c r="RP290">
        <f t="shared" si="8"/>
        <v>2</v>
      </c>
      <c r="RS290">
        <f t="shared" si="9"/>
        <v>4</v>
      </c>
    </row>
    <row r="291" spans="1:487" x14ac:dyDescent="0.3">
      <c r="A291">
        <v>70278</v>
      </c>
      <c r="B291">
        <v>669</v>
      </c>
      <c r="C291">
        <v>0</v>
      </c>
      <c r="D291">
        <v>5</v>
      </c>
      <c r="E291">
        <v>15</v>
      </c>
      <c r="F291">
        <v>90</v>
      </c>
      <c r="G291">
        <v>102</v>
      </c>
      <c r="H291">
        <v>3</v>
      </c>
      <c r="I291" t="s">
        <v>6793</v>
      </c>
      <c r="J291" t="s">
        <v>6793</v>
      </c>
      <c r="O291" t="s">
        <v>6793</v>
      </c>
      <c r="P291" t="s">
        <v>7516</v>
      </c>
      <c r="Q291" t="s">
        <v>7515</v>
      </c>
      <c r="R291" t="s">
        <v>7515</v>
      </c>
      <c r="S291" t="s">
        <v>7515</v>
      </c>
      <c r="T291" t="s">
        <v>7515</v>
      </c>
      <c r="U291" t="s">
        <v>7515</v>
      </c>
      <c r="V291" t="s">
        <v>7515</v>
      </c>
      <c r="W291" t="s">
        <v>7515</v>
      </c>
      <c r="X291" t="s">
        <v>7515</v>
      </c>
      <c r="Y291" t="s">
        <v>7515</v>
      </c>
      <c r="Z291" t="s">
        <v>7515</v>
      </c>
      <c r="AA291" t="s">
        <v>7515</v>
      </c>
      <c r="AB291" t="s">
        <v>7515</v>
      </c>
      <c r="AC291" t="s">
        <v>7515</v>
      </c>
      <c r="AD291" t="s">
        <v>7515</v>
      </c>
      <c r="AE291" t="s">
        <v>7515</v>
      </c>
      <c r="AF291" t="s">
        <v>7515</v>
      </c>
      <c r="AG291" t="s">
        <v>7515</v>
      </c>
      <c r="AH291" t="s">
        <v>7515</v>
      </c>
      <c r="AI291" t="s">
        <v>6796</v>
      </c>
      <c r="AQ291" t="s">
        <v>6985</v>
      </c>
      <c r="AR291" t="s">
        <v>6793</v>
      </c>
      <c r="AS291" t="s">
        <v>6793</v>
      </c>
      <c r="AT291" t="s">
        <v>6</v>
      </c>
      <c r="AU291" t="s">
        <v>6</v>
      </c>
      <c r="AV291" t="s">
        <v>6988</v>
      </c>
      <c r="AW291" t="s">
        <v>6794</v>
      </c>
      <c r="AX291" t="s">
        <v>6793</v>
      </c>
      <c r="AY291" t="s">
        <v>6813</v>
      </c>
      <c r="AZ291" t="s">
        <v>7531</v>
      </c>
      <c r="BA291" t="s">
        <v>6991</v>
      </c>
      <c r="BC291" t="s">
        <v>6793</v>
      </c>
      <c r="BD291" t="s">
        <v>6793</v>
      </c>
      <c r="BE291" t="s">
        <v>6793</v>
      </c>
      <c r="BF291" t="s">
        <v>6793</v>
      </c>
      <c r="BG291" t="s">
        <v>6794</v>
      </c>
      <c r="BH291" t="s">
        <v>6793</v>
      </c>
      <c r="BI291" t="s">
        <v>6793</v>
      </c>
      <c r="BJ291" t="s">
        <v>6794</v>
      </c>
      <c r="BK291" t="s">
        <v>6794</v>
      </c>
      <c r="BL291" t="s">
        <v>6794</v>
      </c>
      <c r="BM291" t="s">
        <v>7021</v>
      </c>
      <c r="BN291" t="s">
        <v>7029</v>
      </c>
      <c r="BO291" t="s">
        <v>6794</v>
      </c>
      <c r="BQ291">
        <v>30</v>
      </c>
      <c r="BR291" t="s">
        <v>6</v>
      </c>
      <c r="BS291" t="s">
        <v>7533</v>
      </c>
      <c r="BT291" t="s">
        <v>6</v>
      </c>
      <c r="BU291" t="s">
        <v>7559</v>
      </c>
      <c r="BV291" t="s">
        <v>7543</v>
      </c>
      <c r="BW291" t="s">
        <v>7515</v>
      </c>
      <c r="BX291" t="s">
        <v>7515</v>
      </c>
      <c r="BY291" t="s">
        <v>7515</v>
      </c>
      <c r="BZ291" t="s">
        <v>7516</v>
      </c>
      <c r="CA291" t="s">
        <v>7515</v>
      </c>
      <c r="CB291" t="s">
        <v>7515</v>
      </c>
      <c r="CC291" t="s">
        <v>7515</v>
      </c>
      <c r="CD291" t="s">
        <v>7515</v>
      </c>
      <c r="CE291" t="s">
        <v>7515</v>
      </c>
      <c r="CF291" t="s">
        <v>7515</v>
      </c>
      <c r="CG291" t="s">
        <v>7515</v>
      </c>
      <c r="CH291" t="s">
        <v>7515</v>
      </c>
      <c r="CI291" t="s">
        <v>6793</v>
      </c>
      <c r="CJ291" t="s">
        <v>6793</v>
      </c>
      <c r="CO291" t="s">
        <v>6793</v>
      </c>
      <c r="CP291" t="s">
        <v>6793</v>
      </c>
      <c r="CQ291" t="s">
        <v>6794</v>
      </c>
      <c r="CR291" t="s">
        <v>6794</v>
      </c>
      <c r="CS291" t="s">
        <v>6794</v>
      </c>
      <c r="CT291" t="s">
        <v>6793</v>
      </c>
      <c r="CU291" t="s">
        <v>6794</v>
      </c>
      <c r="CV291" t="s">
        <v>6793</v>
      </c>
      <c r="CW291" t="s">
        <v>6794</v>
      </c>
      <c r="CX291" t="s">
        <v>7520</v>
      </c>
      <c r="CY291" t="s">
        <v>7613</v>
      </c>
      <c r="CZ291" t="s">
        <v>7587</v>
      </c>
      <c r="DA291" t="s">
        <v>6793</v>
      </c>
      <c r="DB291">
        <v>1</v>
      </c>
      <c r="DC291">
        <v>1</v>
      </c>
      <c r="DD291">
        <v>2</v>
      </c>
      <c r="DE291" t="s">
        <v>6794</v>
      </c>
      <c r="EA291">
        <v>2</v>
      </c>
      <c r="EC291">
        <v>0</v>
      </c>
      <c r="ED291">
        <v>0</v>
      </c>
      <c r="EE291">
        <v>0</v>
      </c>
      <c r="EF291">
        <v>0</v>
      </c>
      <c r="EG291">
        <v>1</v>
      </c>
      <c r="EH291">
        <v>0</v>
      </c>
      <c r="EI291">
        <v>1</v>
      </c>
      <c r="EJ291" t="s">
        <v>6794</v>
      </c>
      <c r="EP291" t="s">
        <v>6793</v>
      </c>
      <c r="GU291" t="s">
        <v>7524</v>
      </c>
      <c r="GV291" t="s">
        <v>6</v>
      </c>
      <c r="GW291" t="s">
        <v>6</v>
      </c>
      <c r="GX291" t="s">
        <v>7578</v>
      </c>
      <c r="HA291" t="s">
        <v>6794</v>
      </c>
      <c r="OI291" t="s">
        <v>7526</v>
      </c>
      <c r="OJ291" t="s">
        <v>7526</v>
      </c>
      <c r="OK291" t="s">
        <v>6857</v>
      </c>
      <c r="OL291" t="s">
        <v>7582</v>
      </c>
      <c r="OM291" t="s">
        <v>7528</v>
      </c>
      <c r="ON291" t="s">
        <v>7539</v>
      </c>
      <c r="OO291" t="s">
        <v>7528</v>
      </c>
      <c r="OP291">
        <v>3</v>
      </c>
      <c r="OQ291" t="s">
        <v>28</v>
      </c>
      <c r="OR291" t="s">
        <v>7549</v>
      </c>
      <c r="OS291">
        <v>2007</v>
      </c>
      <c r="OT291">
        <v>6</v>
      </c>
      <c r="OU291">
        <v>1</v>
      </c>
      <c r="OV291">
        <v>6</v>
      </c>
      <c r="OW291">
        <v>1</v>
      </c>
      <c r="OX291">
        <v>0</v>
      </c>
      <c r="OY291">
        <v>35</v>
      </c>
      <c r="OZ291" t="s">
        <v>7515</v>
      </c>
      <c r="PA291" t="s">
        <v>7515</v>
      </c>
      <c r="PB291" t="s">
        <v>7515</v>
      </c>
      <c r="PC291" t="s">
        <v>7515</v>
      </c>
      <c r="PD291" t="s">
        <v>7515</v>
      </c>
      <c r="PE291" t="s">
        <v>7515</v>
      </c>
      <c r="PF291" t="s">
        <v>7515</v>
      </c>
      <c r="PG291" t="s">
        <v>7515</v>
      </c>
      <c r="PH291" t="s">
        <v>7516</v>
      </c>
      <c r="PI291" t="s">
        <v>7515</v>
      </c>
      <c r="PJ291" t="s">
        <v>7515</v>
      </c>
      <c r="PK291" t="s">
        <v>7515</v>
      </c>
      <c r="PL291" t="s">
        <v>7515</v>
      </c>
      <c r="PM291" t="s">
        <v>7515</v>
      </c>
      <c r="PN291" t="s">
        <v>7515</v>
      </c>
      <c r="PO291" t="s">
        <v>7515</v>
      </c>
      <c r="PP291" t="s">
        <v>7515</v>
      </c>
      <c r="PQ291" t="s">
        <v>7515</v>
      </c>
      <c r="PR291" t="s">
        <v>7515</v>
      </c>
      <c r="PS291" t="s">
        <v>7515</v>
      </c>
      <c r="PT291" t="s">
        <v>7515</v>
      </c>
      <c r="PU291" t="s">
        <v>7515</v>
      </c>
      <c r="PV291" t="s">
        <v>7515</v>
      </c>
      <c r="PW291" t="s">
        <v>7515</v>
      </c>
      <c r="PX291" t="s">
        <v>7515</v>
      </c>
      <c r="PY291" t="s">
        <v>7515</v>
      </c>
      <c r="PZ291" t="s">
        <v>7515</v>
      </c>
      <c r="QA291" t="s">
        <v>7515</v>
      </c>
      <c r="QB291" t="s">
        <v>7515</v>
      </c>
      <c r="QC291" t="s">
        <v>7515</v>
      </c>
      <c r="QE291" t="s">
        <v>7515</v>
      </c>
      <c r="QF291" t="s">
        <v>7516</v>
      </c>
      <c r="QG291" t="s">
        <v>7515</v>
      </c>
      <c r="QH291" t="s">
        <v>7515</v>
      </c>
      <c r="QI291" t="s">
        <v>7515</v>
      </c>
      <c r="QJ291" t="s">
        <v>7515</v>
      </c>
      <c r="QK291" t="s">
        <v>7515</v>
      </c>
      <c r="RP291">
        <f t="shared" si="8"/>
        <v>-1</v>
      </c>
      <c r="RS291">
        <f t="shared" si="9"/>
        <v>1</v>
      </c>
    </row>
    <row r="292" spans="1:487" x14ac:dyDescent="0.3">
      <c r="A292">
        <v>70279</v>
      </c>
      <c r="B292">
        <v>670</v>
      </c>
      <c r="C292">
        <v>0</v>
      </c>
      <c r="D292">
        <v>5</v>
      </c>
      <c r="E292">
        <v>15</v>
      </c>
      <c r="F292">
        <v>93</v>
      </c>
      <c r="G292">
        <v>102</v>
      </c>
      <c r="H292">
        <v>16</v>
      </c>
      <c r="I292" t="s">
        <v>6793</v>
      </c>
      <c r="J292" t="s">
        <v>6793</v>
      </c>
      <c r="O292" t="s">
        <v>6793</v>
      </c>
      <c r="P292" t="s">
        <v>7515</v>
      </c>
      <c r="Q292" t="s">
        <v>7516</v>
      </c>
      <c r="R292" t="s">
        <v>7515</v>
      </c>
      <c r="S292" t="s">
        <v>7515</v>
      </c>
      <c r="T292" t="s">
        <v>7515</v>
      </c>
      <c r="U292" t="s">
        <v>7515</v>
      </c>
      <c r="V292" t="s">
        <v>7515</v>
      </c>
      <c r="W292" t="s">
        <v>7515</v>
      </c>
      <c r="X292" t="s">
        <v>7515</v>
      </c>
      <c r="Y292" t="s">
        <v>7515</v>
      </c>
      <c r="Z292" t="s">
        <v>7515</v>
      </c>
      <c r="AA292" t="s">
        <v>7515</v>
      </c>
      <c r="AB292" t="s">
        <v>7515</v>
      </c>
      <c r="AC292" t="s">
        <v>7515</v>
      </c>
      <c r="AD292" t="s">
        <v>7515</v>
      </c>
      <c r="AE292" t="s">
        <v>7516</v>
      </c>
      <c r="AF292" t="s">
        <v>7515</v>
      </c>
      <c r="AG292" t="s">
        <v>7515</v>
      </c>
      <c r="AH292" t="s">
        <v>7515</v>
      </c>
      <c r="AI292" t="s">
        <v>7517</v>
      </c>
      <c r="AL292">
        <v>0</v>
      </c>
      <c r="AM292">
        <v>12</v>
      </c>
      <c r="AN292" t="s">
        <v>6845</v>
      </c>
      <c r="AQ292" t="s">
        <v>6985</v>
      </c>
      <c r="AR292" t="s">
        <v>6793</v>
      </c>
      <c r="AS292" t="s">
        <v>6794</v>
      </c>
      <c r="AT292" t="s">
        <v>6</v>
      </c>
      <c r="AU292" t="s">
        <v>6</v>
      </c>
      <c r="AV292" t="s">
        <v>7568</v>
      </c>
      <c r="AW292" t="s">
        <v>6793</v>
      </c>
      <c r="AX292" t="s">
        <v>6793</v>
      </c>
      <c r="AY292" t="s">
        <v>6813</v>
      </c>
      <c r="AZ292" t="s">
        <v>7531</v>
      </c>
      <c r="BA292" t="s">
        <v>7518</v>
      </c>
      <c r="BC292" t="s">
        <v>6794</v>
      </c>
      <c r="BD292" t="s">
        <v>6794</v>
      </c>
      <c r="BE292" t="s">
        <v>6794</v>
      </c>
      <c r="BF292" t="s">
        <v>6793</v>
      </c>
      <c r="BH292" t="s">
        <v>6794</v>
      </c>
      <c r="BI292" t="s">
        <v>6794</v>
      </c>
      <c r="BJ292" t="s">
        <v>6794</v>
      </c>
      <c r="BK292" t="s">
        <v>6794</v>
      </c>
      <c r="BL292" t="s">
        <v>6794</v>
      </c>
      <c r="BM292" t="s">
        <v>7021</v>
      </c>
      <c r="BN292" t="s">
        <v>7024</v>
      </c>
      <c r="BO292" t="s">
        <v>6794</v>
      </c>
      <c r="BQ292" t="s">
        <v>7547</v>
      </c>
      <c r="BR292">
        <v>50</v>
      </c>
      <c r="BS292" t="s">
        <v>7519</v>
      </c>
      <c r="BT292" t="s">
        <v>6</v>
      </c>
      <c r="BU292" t="s">
        <v>7559</v>
      </c>
      <c r="BV292" t="s">
        <v>7569</v>
      </c>
      <c r="BW292" t="s">
        <v>7516</v>
      </c>
      <c r="BX292" t="s">
        <v>7515</v>
      </c>
      <c r="BY292" t="s">
        <v>7515</v>
      </c>
      <c r="BZ292" t="s">
        <v>7515</v>
      </c>
      <c r="CA292" t="s">
        <v>7515</v>
      </c>
      <c r="CB292" t="s">
        <v>7515</v>
      </c>
      <c r="CC292" t="s">
        <v>7515</v>
      </c>
      <c r="CD292" t="s">
        <v>7515</v>
      </c>
      <c r="CE292" t="s">
        <v>7515</v>
      </c>
      <c r="CF292" t="s">
        <v>7515</v>
      </c>
      <c r="CG292" t="s">
        <v>7515</v>
      </c>
      <c r="CH292" t="s">
        <v>7515</v>
      </c>
      <c r="CI292" t="s">
        <v>6793</v>
      </c>
      <c r="CJ292" t="s">
        <v>6793</v>
      </c>
      <c r="CO292" t="s">
        <v>6793</v>
      </c>
      <c r="CP292" t="s">
        <v>6793</v>
      </c>
      <c r="CQ292" t="s">
        <v>6794</v>
      </c>
      <c r="CR292" t="s">
        <v>6793</v>
      </c>
      <c r="CS292" t="s">
        <v>6793</v>
      </c>
      <c r="CT292" t="s">
        <v>6793</v>
      </c>
      <c r="CU292" t="s">
        <v>6794</v>
      </c>
      <c r="CV292" t="s">
        <v>6793</v>
      </c>
      <c r="CW292" t="s">
        <v>6793</v>
      </c>
      <c r="CX292" t="s">
        <v>7520</v>
      </c>
      <c r="CY292" t="s">
        <v>7521</v>
      </c>
      <c r="CZ292" t="s">
        <v>7522</v>
      </c>
      <c r="DA292" t="s">
        <v>6793</v>
      </c>
      <c r="DB292">
        <v>3</v>
      </c>
      <c r="DC292">
        <v>4</v>
      </c>
      <c r="DD292" t="s">
        <v>31</v>
      </c>
      <c r="DE292" t="s">
        <v>6793</v>
      </c>
      <c r="DF292">
        <v>1</v>
      </c>
      <c r="DG292" t="s">
        <v>7525</v>
      </c>
      <c r="DH292">
        <v>2007</v>
      </c>
      <c r="DI292" t="s">
        <v>7557</v>
      </c>
      <c r="DJ292" t="s">
        <v>7525</v>
      </c>
      <c r="DK292">
        <v>2007</v>
      </c>
      <c r="EA292">
        <v>2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2</v>
      </c>
      <c r="EI292">
        <v>0</v>
      </c>
      <c r="EJ292" t="s">
        <v>6794</v>
      </c>
      <c r="EP292" t="s">
        <v>6794</v>
      </c>
      <c r="OI292" t="s">
        <v>7526</v>
      </c>
      <c r="OJ292" t="s">
        <v>7526</v>
      </c>
      <c r="OK292" t="s">
        <v>7526</v>
      </c>
      <c r="OL292" t="s">
        <v>7527</v>
      </c>
      <c r="OM292" t="s">
        <v>7528</v>
      </c>
      <c r="ON292" t="s">
        <v>7529</v>
      </c>
      <c r="OO292" t="s">
        <v>7528</v>
      </c>
      <c r="OP292">
        <v>3</v>
      </c>
      <c r="OQ292" t="s">
        <v>28</v>
      </c>
      <c r="OR292" t="s">
        <v>265</v>
      </c>
      <c r="OS292">
        <v>2007</v>
      </c>
      <c r="OT292">
        <v>6</v>
      </c>
      <c r="OU292">
        <v>1</v>
      </c>
      <c r="OV292">
        <v>6</v>
      </c>
      <c r="OW292">
        <v>0</v>
      </c>
      <c r="OX292">
        <v>1</v>
      </c>
      <c r="OY292">
        <v>35</v>
      </c>
      <c r="QE292" t="s">
        <v>7515</v>
      </c>
      <c r="QF292" t="s">
        <v>7515</v>
      </c>
      <c r="QG292" t="s">
        <v>7515</v>
      </c>
      <c r="QH292" t="s">
        <v>7515</v>
      </c>
      <c r="QI292" t="s">
        <v>7515</v>
      </c>
      <c r="QJ292" t="s">
        <v>7515</v>
      </c>
      <c r="QK292" t="s">
        <v>7516</v>
      </c>
      <c r="RP292">
        <f t="shared" si="8"/>
        <v>-1</v>
      </c>
      <c r="RS292">
        <f t="shared" si="9"/>
        <v>1</v>
      </c>
    </row>
    <row r="293" spans="1:487" x14ac:dyDescent="0.3">
      <c r="A293">
        <v>70280</v>
      </c>
      <c r="B293">
        <v>671</v>
      </c>
      <c r="C293">
        <v>0</v>
      </c>
      <c r="D293">
        <v>5</v>
      </c>
      <c r="E293">
        <v>13</v>
      </c>
      <c r="F293">
        <v>94</v>
      </c>
      <c r="G293">
        <v>102</v>
      </c>
      <c r="H293">
        <v>15</v>
      </c>
      <c r="I293" t="s">
        <v>6793</v>
      </c>
      <c r="J293" t="s">
        <v>6793</v>
      </c>
      <c r="O293" t="s">
        <v>6793</v>
      </c>
      <c r="P293" t="s">
        <v>7515</v>
      </c>
      <c r="Q293" t="s">
        <v>7516</v>
      </c>
      <c r="R293" t="s">
        <v>7515</v>
      </c>
      <c r="S293" t="s">
        <v>7515</v>
      </c>
      <c r="T293" t="s">
        <v>7515</v>
      </c>
      <c r="U293" t="s">
        <v>7515</v>
      </c>
      <c r="V293" t="s">
        <v>7515</v>
      </c>
      <c r="W293" t="s">
        <v>7515</v>
      </c>
      <c r="X293" t="s">
        <v>7515</v>
      </c>
      <c r="Y293" t="s">
        <v>7515</v>
      </c>
      <c r="Z293" t="s">
        <v>7515</v>
      </c>
      <c r="AA293" t="s">
        <v>7515</v>
      </c>
      <c r="AB293" t="s">
        <v>7515</v>
      </c>
      <c r="AC293" t="s">
        <v>7515</v>
      </c>
      <c r="AD293" t="s">
        <v>7515</v>
      </c>
      <c r="AE293" t="s">
        <v>7515</v>
      </c>
      <c r="AF293" t="s">
        <v>7515</v>
      </c>
      <c r="AG293" t="s">
        <v>7515</v>
      </c>
      <c r="AH293" t="s">
        <v>7515</v>
      </c>
      <c r="AI293" t="s">
        <v>6796</v>
      </c>
      <c r="AQ293" t="s">
        <v>6985</v>
      </c>
      <c r="AR293" t="s">
        <v>6794</v>
      </c>
      <c r="AS293" t="s">
        <v>6794</v>
      </c>
      <c r="AT293">
        <v>0</v>
      </c>
      <c r="AU293">
        <v>10</v>
      </c>
      <c r="AV293" t="s">
        <v>6988</v>
      </c>
      <c r="AW293" t="s">
        <v>6794</v>
      </c>
      <c r="AX293" t="s">
        <v>6793</v>
      </c>
      <c r="AY293" t="s">
        <v>6813</v>
      </c>
      <c r="AZ293" t="s">
        <v>7531</v>
      </c>
      <c r="BA293" t="s">
        <v>6991</v>
      </c>
      <c r="BC293" t="s">
        <v>6794</v>
      </c>
      <c r="BD293" t="s">
        <v>6794</v>
      </c>
      <c r="BE293" t="s">
        <v>6794</v>
      </c>
      <c r="BF293" t="s">
        <v>6793</v>
      </c>
      <c r="BG293" t="s">
        <v>6793</v>
      </c>
      <c r="BH293" t="s">
        <v>6794</v>
      </c>
      <c r="BI293" t="s">
        <v>6794</v>
      </c>
      <c r="BJ293" t="s">
        <v>6794</v>
      </c>
      <c r="BK293" t="s">
        <v>6794</v>
      </c>
      <c r="BL293" t="s">
        <v>6794</v>
      </c>
      <c r="BM293" t="s">
        <v>7024</v>
      </c>
      <c r="BN293" t="s">
        <v>6</v>
      </c>
      <c r="BO293" t="s">
        <v>6794</v>
      </c>
      <c r="BQ293">
        <v>30</v>
      </c>
      <c r="BR293" t="s">
        <v>6</v>
      </c>
      <c r="BS293" t="s">
        <v>7519</v>
      </c>
      <c r="BT293" t="s">
        <v>6</v>
      </c>
      <c r="BU293" t="s">
        <v>7559</v>
      </c>
      <c r="BV293" t="s">
        <v>7543</v>
      </c>
      <c r="BW293" t="s">
        <v>7516</v>
      </c>
      <c r="BX293" t="s">
        <v>7515</v>
      </c>
      <c r="BY293" t="s">
        <v>7515</v>
      </c>
      <c r="BZ293" t="s">
        <v>7515</v>
      </c>
      <c r="CA293" t="s">
        <v>7515</v>
      </c>
      <c r="CB293" t="s">
        <v>7515</v>
      </c>
      <c r="CC293" t="s">
        <v>7515</v>
      </c>
      <c r="CD293" t="s">
        <v>7515</v>
      </c>
      <c r="CE293" t="s">
        <v>7515</v>
      </c>
      <c r="CF293" t="s">
        <v>7515</v>
      </c>
      <c r="CG293" t="s">
        <v>7515</v>
      </c>
      <c r="CH293" t="s">
        <v>7515</v>
      </c>
      <c r="CI293" t="s">
        <v>6793</v>
      </c>
      <c r="CJ293" t="s">
        <v>6794</v>
      </c>
      <c r="CO293" t="s">
        <v>6794</v>
      </c>
      <c r="CP293" t="s">
        <v>6794</v>
      </c>
      <c r="CQ293" t="s">
        <v>6794</v>
      </c>
      <c r="CR293" t="s">
        <v>6794</v>
      </c>
      <c r="CS293" t="s">
        <v>6794</v>
      </c>
      <c r="CT293" t="s">
        <v>6794</v>
      </c>
      <c r="CU293" t="s">
        <v>6794</v>
      </c>
      <c r="CV293" t="s">
        <v>6793</v>
      </c>
      <c r="CW293" t="s">
        <v>6794</v>
      </c>
      <c r="CX293" t="s">
        <v>7545</v>
      </c>
      <c r="CY293" t="s">
        <v>7521</v>
      </c>
      <c r="CZ293" t="s">
        <v>6966</v>
      </c>
      <c r="DA293" t="s">
        <v>6793</v>
      </c>
      <c r="DB293">
        <v>2</v>
      </c>
      <c r="DC293">
        <v>2</v>
      </c>
      <c r="DD293">
        <v>2</v>
      </c>
      <c r="DE293" t="s">
        <v>6794</v>
      </c>
      <c r="EA293">
        <v>2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2</v>
      </c>
      <c r="EJ293" t="s">
        <v>6794</v>
      </c>
      <c r="EP293" t="s">
        <v>6793</v>
      </c>
      <c r="NO293" t="s">
        <v>7524</v>
      </c>
      <c r="NP293" t="s">
        <v>6</v>
      </c>
      <c r="NQ293" t="s">
        <v>6</v>
      </c>
      <c r="NR293" t="s">
        <v>7552</v>
      </c>
      <c r="NU293" t="s">
        <v>6794</v>
      </c>
      <c r="OI293" t="s">
        <v>7526</v>
      </c>
      <c r="OJ293" t="s">
        <v>7526</v>
      </c>
      <c r="OK293" t="s">
        <v>7526</v>
      </c>
      <c r="OL293" t="s">
        <v>7526</v>
      </c>
      <c r="OM293" t="s">
        <v>7528</v>
      </c>
      <c r="ON293" t="s">
        <v>7529</v>
      </c>
      <c r="OO293" t="s">
        <v>7528</v>
      </c>
      <c r="OP293">
        <v>3</v>
      </c>
      <c r="OQ293" t="s">
        <v>28</v>
      </c>
      <c r="OR293" t="s">
        <v>265</v>
      </c>
      <c r="OS293">
        <v>2007</v>
      </c>
      <c r="OT293">
        <v>5</v>
      </c>
      <c r="OU293">
        <v>1</v>
      </c>
      <c r="OV293">
        <v>5</v>
      </c>
      <c r="OW293">
        <v>1</v>
      </c>
      <c r="OX293">
        <v>0</v>
      </c>
      <c r="OY293">
        <v>35</v>
      </c>
      <c r="OZ293" t="s">
        <v>7516</v>
      </c>
      <c r="PA293" t="s">
        <v>7515</v>
      </c>
      <c r="PB293" t="s">
        <v>7515</v>
      </c>
      <c r="PC293" t="s">
        <v>7515</v>
      </c>
      <c r="PD293" t="s">
        <v>7515</v>
      </c>
      <c r="PE293" t="s">
        <v>7515</v>
      </c>
      <c r="PF293" t="s">
        <v>7515</v>
      </c>
      <c r="PG293" t="s">
        <v>7515</v>
      </c>
      <c r="PH293" t="s">
        <v>7515</v>
      </c>
      <c r="PI293" t="s">
        <v>7515</v>
      </c>
      <c r="PJ293" t="s">
        <v>7515</v>
      </c>
      <c r="PK293" t="s">
        <v>7515</v>
      </c>
      <c r="PL293" t="s">
        <v>7515</v>
      </c>
      <c r="PM293" t="s">
        <v>7515</v>
      </c>
      <c r="PN293" t="s">
        <v>7515</v>
      </c>
      <c r="PO293" t="s">
        <v>7515</v>
      </c>
      <c r="PP293" t="s">
        <v>7515</v>
      </c>
      <c r="PQ293" t="s">
        <v>7515</v>
      </c>
      <c r="PR293" t="s">
        <v>7515</v>
      </c>
      <c r="PS293" t="s">
        <v>7515</v>
      </c>
      <c r="PT293" t="s">
        <v>7515</v>
      </c>
      <c r="PU293" t="s">
        <v>7515</v>
      </c>
      <c r="PV293" t="s">
        <v>7515</v>
      </c>
      <c r="PW293" t="s">
        <v>7515</v>
      </c>
      <c r="PX293" t="s">
        <v>7515</v>
      </c>
      <c r="PY293" t="s">
        <v>7515</v>
      </c>
      <c r="PZ293" t="s">
        <v>7515</v>
      </c>
      <c r="QA293" t="s">
        <v>7515</v>
      </c>
      <c r="QB293" t="s">
        <v>7515</v>
      </c>
      <c r="QC293" t="s">
        <v>7515</v>
      </c>
      <c r="QE293" t="s">
        <v>7515</v>
      </c>
      <c r="QF293" t="s">
        <v>7515</v>
      </c>
      <c r="QG293" t="s">
        <v>7515</v>
      </c>
      <c r="QH293" t="s">
        <v>7515</v>
      </c>
      <c r="QI293" t="s">
        <v>7515</v>
      </c>
      <c r="QJ293" t="s">
        <v>7515</v>
      </c>
      <c r="QK293" t="s">
        <v>7516</v>
      </c>
      <c r="RP293">
        <f t="shared" si="8"/>
        <v>4</v>
      </c>
      <c r="RS293">
        <f t="shared" si="9"/>
        <v>3</v>
      </c>
    </row>
    <row r="294" spans="1:487" x14ac:dyDescent="0.3">
      <c r="A294">
        <v>70281</v>
      </c>
      <c r="B294">
        <v>672</v>
      </c>
      <c r="C294">
        <v>0</v>
      </c>
      <c r="D294">
        <v>5</v>
      </c>
      <c r="E294">
        <v>15</v>
      </c>
      <c r="F294">
        <v>94</v>
      </c>
      <c r="G294">
        <v>102</v>
      </c>
      <c r="H294">
        <v>15</v>
      </c>
      <c r="I294" t="s">
        <v>6793</v>
      </c>
      <c r="J294" t="s">
        <v>6793</v>
      </c>
      <c r="O294" t="s">
        <v>6793</v>
      </c>
      <c r="P294" t="s">
        <v>7516</v>
      </c>
      <c r="Q294" t="s">
        <v>7515</v>
      </c>
      <c r="R294" t="s">
        <v>7515</v>
      </c>
      <c r="S294" t="s">
        <v>7515</v>
      </c>
      <c r="T294" t="s">
        <v>7515</v>
      </c>
      <c r="U294" t="s">
        <v>7515</v>
      </c>
      <c r="V294" t="s">
        <v>7515</v>
      </c>
      <c r="W294" t="s">
        <v>7515</v>
      </c>
      <c r="X294" t="s">
        <v>7515</v>
      </c>
      <c r="Y294" t="s">
        <v>7515</v>
      </c>
      <c r="Z294" t="s">
        <v>7515</v>
      </c>
      <c r="AA294" t="s">
        <v>7515</v>
      </c>
      <c r="AB294" t="s">
        <v>7515</v>
      </c>
      <c r="AC294" t="s">
        <v>7515</v>
      </c>
      <c r="AD294" t="s">
        <v>7515</v>
      </c>
      <c r="AE294" t="s">
        <v>7515</v>
      </c>
      <c r="AF294" t="s">
        <v>7515</v>
      </c>
      <c r="AG294" t="s">
        <v>7515</v>
      </c>
      <c r="AH294" t="s">
        <v>7515</v>
      </c>
      <c r="AI294" t="s">
        <v>6796</v>
      </c>
      <c r="AQ294" t="s">
        <v>6985</v>
      </c>
      <c r="AR294" t="s">
        <v>6793</v>
      </c>
      <c r="AS294" t="s">
        <v>6794</v>
      </c>
      <c r="AT294">
        <v>0</v>
      </c>
      <c r="AU294">
        <v>15</v>
      </c>
      <c r="AV294" t="s">
        <v>6988</v>
      </c>
      <c r="AW294" t="s">
        <v>6966</v>
      </c>
      <c r="AX294" t="s">
        <v>6793</v>
      </c>
      <c r="AY294" t="s">
        <v>6813</v>
      </c>
      <c r="AZ294" t="s">
        <v>7531</v>
      </c>
      <c r="BA294" t="s">
        <v>7553</v>
      </c>
      <c r="BC294" t="s">
        <v>6794</v>
      </c>
      <c r="BD294" t="s">
        <v>6794</v>
      </c>
      <c r="BE294" t="s">
        <v>6794</v>
      </c>
      <c r="BF294" t="s">
        <v>6794</v>
      </c>
      <c r="BG294" t="s">
        <v>6793</v>
      </c>
      <c r="BH294" t="s">
        <v>6794</v>
      </c>
      <c r="BI294" t="s">
        <v>6793</v>
      </c>
      <c r="BJ294" t="s">
        <v>6794</v>
      </c>
      <c r="BK294" t="s">
        <v>6794</v>
      </c>
      <c r="BL294" t="s">
        <v>6794</v>
      </c>
      <c r="BM294" t="s">
        <v>7022</v>
      </c>
      <c r="BN294" t="s">
        <v>7565</v>
      </c>
      <c r="BO294" t="s">
        <v>6794</v>
      </c>
      <c r="BQ294" t="s">
        <v>7547</v>
      </c>
      <c r="BR294" t="s">
        <v>6</v>
      </c>
      <c r="BS294" t="s">
        <v>7519</v>
      </c>
      <c r="BT294" t="s">
        <v>7601</v>
      </c>
      <c r="BU294" t="s">
        <v>7559</v>
      </c>
      <c r="BV294" t="s">
        <v>7561</v>
      </c>
      <c r="BW294" t="s">
        <v>7515</v>
      </c>
      <c r="BX294" t="s">
        <v>7515</v>
      </c>
      <c r="BY294" t="s">
        <v>7515</v>
      </c>
      <c r="BZ294" t="s">
        <v>7515</v>
      </c>
      <c r="CA294" t="s">
        <v>7515</v>
      </c>
      <c r="CB294" t="s">
        <v>7515</v>
      </c>
      <c r="CC294" t="s">
        <v>7515</v>
      </c>
      <c r="CD294" t="s">
        <v>7516</v>
      </c>
      <c r="CE294" t="s">
        <v>7515</v>
      </c>
      <c r="CF294" t="s">
        <v>7515</v>
      </c>
      <c r="CG294" t="s">
        <v>7515</v>
      </c>
      <c r="CH294" t="s">
        <v>7515</v>
      </c>
      <c r="CI294" t="s">
        <v>6793</v>
      </c>
      <c r="CJ294" t="s">
        <v>6794</v>
      </c>
      <c r="CO294" t="s">
        <v>6793</v>
      </c>
      <c r="CP294" t="s">
        <v>6793</v>
      </c>
      <c r="CQ294" t="s">
        <v>6794</v>
      </c>
      <c r="CR294" t="s">
        <v>6793</v>
      </c>
      <c r="CS294" t="s">
        <v>6794</v>
      </c>
      <c r="CT294" t="s">
        <v>6794</v>
      </c>
      <c r="CU294" t="s">
        <v>6794</v>
      </c>
      <c r="CV294" t="s">
        <v>6793</v>
      </c>
      <c r="CW294" t="s">
        <v>6794</v>
      </c>
      <c r="CX294" t="s">
        <v>7520</v>
      </c>
      <c r="CY294" t="s">
        <v>7521</v>
      </c>
      <c r="CZ294" t="s">
        <v>7522</v>
      </c>
      <c r="DA294" t="s">
        <v>6793</v>
      </c>
      <c r="DB294">
        <v>1</v>
      </c>
      <c r="DC294">
        <v>2</v>
      </c>
      <c r="DD294">
        <v>3</v>
      </c>
      <c r="DE294" t="s">
        <v>6794</v>
      </c>
      <c r="EA294">
        <v>2</v>
      </c>
      <c r="EC294">
        <v>0</v>
      </c>
      <c r="ED294">
        <v>1</v>
      </c>
      <c r="EE294">
        <v>0</v>
      </c>
      <c r="EF294">
        <v>0</v>
      </c>
      <c r="EG294">
        <v>1</v>
      </c>
      <c r="EH294">
        <v>0</v>
      </c>
      <c r="EI294">
        <v>0</v>
      </c>
      <c r="EJ294" t="s">
        <v>6793</v>
      </c>
      <c r="EK294" t="s">
        <v>6859</v>
      </c>
      <c r="EL294">
        <v>1</v>
      </c>
      <c r="EN294">
        <v>2007</v>
      </c>
      <c r="EP294" t="s">
        <v>6793</v>
      </c>
      <c r="GU294" t="s">
        <v>7524</v>
      </c>
      <c r="GV294" t="s">
        <v>7525</v>
      </c>
      <c r="GW294">
        <v>2007</v>
      </c>
      <c r="HA294" t="s">
        <v>6794</v>
      </c>
      <c r="OI294" t="s">
        <v>7526</v>
      </c>
      <c r="OJ294" t="s">
        <v>7526</v>
      </c>
      <c r="OK294" t="s">
        <v>7527</v>
      </c>
      <c r="OL294" t="s">
        <v>7526</v>
      </c>
      <c r="OM294" t="s">
        <v>7528</v>
      </c>
      <c r="ON294" t="s">
        <v>7529</v>
      </c>
      <c r="OO294" t="s">
        <v>7528</v>
      </c>
      <c r="OP294">
        <v>3</v>
      </c>
      <c r="OQ294" t="s">
        <v>28</v>
      </c>
      <c r="OR294" t="s">
        <v>265</v>
      </c>
      <c r="OS294">
        <v>2007</v>
      </c>
      <c r="OT294">
        <v>8</v>
      </c>
      <c r="OU294">
        <v>1</v>
      </c>
      <c r="OV294">
        <v>8</v>
      </c>
      <c r="OW294">
        <v>1</v>
      </c>
      <c r="OX294">
        <v>0</v>
      </c>
      <c r="OY294">
        <v>35</v>
      </c>
      <c r="OZ294" t="s">
        <v>7515</v>
      </c>
      <c r="PA294" t="s">
        <v>7515</v>
      </c>
      <c r="PB294" t="s">
        <v>7515</v>
      </c>
      <c r="PC294" t="s">
        <v>7515</v>
      </c>
      <c r="PD294" t="s">
        <v>7515</v>
      </c>
      <c r="PE294" t="s">
        <v>7515</v>
      </c>
      <c r="PF294" t="s">
        <v>7515</v>
      </c>
      <c r="PG294" t="s">
        <v>7515</v>
      </c>
      <c r="PH294" t="s">
        <v>7516</v>
      </c>
      <c r="PI294" t="s">
        <v>7515</v>
      </c>
      <c r="PJ294" t="s">
        <v>7515</v>
      </c>
      <c r="PK294" t="s">
        <v>7515</v>
      </c>
      <c r="PL294" t="s">
        <v>7515</v>
      </c>
      <c r="PM294" t="s">
        <v>7515</v>
      </c>
      <c r="PN294" t="s">
        <v>7515</v>
      </c>
      <c r="PO294" t="s">
        <v>7515</v>
      </c>
      <c r="PP294" t="s">
        <v>7515</v>
      </c>
      <c r="PQ294" t="s">
        <v>7515</v>
      </c>
      <c r="PR294" t="s">
        <v>7515</v>
      </c>
      <c r="PS294" t="s">
        <v>7515</v>
      </c>
      <c r="PT294" t="s">
        <v>7515</v>
      </c>
      <c r="PU294" t="s">
        <v>7515</v>
      </c>
      <c r="PV294" t="s">
        <v>7515</v>
      </c>
      <c r="PW294" t="s">
        <v>7515</v>
      </c>
      <c r="PX294" t="s">
        <v>7515</v>
      </c>
      <c r="PY294" t="s">
        <v>7515</v>
      </c>
      <c r="PZ294" t="s">
        <v>7515</v>
      </c>
      <c r="QA294" t="s">
        <v>7515</v>
      </c>
      <c r="QB294" t="s">
        <v>7515</v>
      </c>
      <c r="QC294" t="s">
        <v>7515</v>
      </c>
      <c r="QE294">
        <v>-5</v>
      </c>
      <c r="QF294">
        <v>-5</v>
      </c>
      <c r="QG294">
        <v>-5</v>
      </c>
      <c r="QH294">
        <v>-5</v>
      </c>
      <c r="QI294">
        <v>-5</v>
      </c>
      <c r="QJ294">
        <v>-5</v>
      </c>
      <c r="QK294">
        <v>-5</v>
      </c>
      <c r="RP294">
        <f t="shared" si="8"/>
        <v>3</v>
      </c>
      <c r="RS294">
        <f t="shared" si="9"/>
        <v>2</v>
      </c>
    </row>
    <row r="295" spans="1:487" x14ac:dyDescent="0.3">
      <c r="A295">
        <v>70282</v>
      </c>
      <c r="B295">
        <v>673</v>
      </c>
      <c r="C295">
        <v>0</v>
      </c>
      <c r="D295">
        <v>5</v>
      </c>
      <c r="E295">
        <v>13</v>
      </c>
      <c r="F295">
        <v>102</v>
      </c>
      <c r="G295">
        <v>102</v>
      </c>
      <c r="H295">
        <v>9</v>
      </c>
      <c r="I295" t="s">
        <v>6793</v>
      </c>
      <c r="J295" t="s">
        <v>6793</v>
      </c>
      <c r="O295" t="s">
        <v>6793</v>
      </c>
      <c r="P295" t="s">
        <v>7515</v>
      </c>
      <c r="Q295" t="s">
        <v>7516</v>
      </c>
      <c r="R295" t="s">
        <v>7515</v>
      </c>
      <c r="S295" t="s">
        <v>7515</v>
      </c>
      <c r="T295" t="s">
        <v>7515</v>
      </c>
      <c r="U295" t="s">
        <v>7515</v>
      </c>
      <c r="V295" t="s">
        <v>7515</v>
      </c>
      <c r="W295" t="s">
        <v>7515</v>
      </c>
      <c r="X295" t="s">
        <v>7515</v>
      </c>
      <c r="Y295" t="s">
        <v>7516</v>
      </c>
      <c r="Z295" t="s">
        <v>7515</v>
      </c>
      <c r="AA295" t="s">
        <v>7515</v>
      </c>
      <c r="AB295" t="s">
        <v>7515</v>
      </c>
      <c r="AC295" t="s">
        <v>7515</v>
      </c>
      <c r="AD295" t="s">
        <v>7515</v>
      </c>
      <c r="AE295" t="s">
        <v>7515</v>
      </c>
      <c r="AF295" t="s">
        <v>7515</v>
      </c>
      <c r="AG295" t="s">
        <v>7515</v>
      </c>
      <c r="AH295" t="s">
        <v>7515</v>
      </c>
      <c r="AI295" t="s">
        <v>6796</v>
      </c>
      <c r="AQ295" t="s">
        <v>6985</v>
      </c>
      <c r="AR295" t="s">
        <v>6793</v>
      </c>
      <c r="AS295" t="s">
        <v>6794</v>
      </c>
      <c r="AT295">
        <v>0</v>
      </c>
      <c r="AU295">
        <v>24</v>
      </c>
      <c r="AV295" t="s">
        <v>6988</v>
      </c>
      <c r="AW295" t="s">
        <v>6794</v>
      </c>
      <c r="AX295" t="s">
        <v>6793</v>
      </c>
      <c r="AY295" t="s">
        <v>6813</v>
      </c>
      <c r="AZ295" t="s">
        <v>7531</v>
      </c>
      <c r="BA295" t="s">
        <v>6991</v>
      </c>
      <c r="BC295" t="s">
        <v>6793</v>
      </c>
      <c r="BD295" t="s">
        <v>6794</v>
      </c>
      <c r="BE295" t="s">
        <v>6793</v>
      </c>
      <c r="BF295" t="s">
        <v>6793</v>
      </c>
      <c r="BG295" t="s">
        <v>6794</v>
      </c>
      <c r="BH295" t="s">
        <v>6793</v>
      </c>
      <c r="BI295" t="s">
        <v>6794</v>
      </c>
      <c r="BJ295" t="s">
        <v>6794</v>
      </c>
      <c r="BK295" t="s">
        <v>6794</v>
      </c>
      <c r="BL295" t="s">
        <v>6794</v>
      </c>
      <c r="BM295" t="s">
        <v>7024</v>
      </c>
      <c r="BN295" t="s">
        <v>7022</v>
      </c>
      <c r="BO295" t="s">
        <v>6794</v>
      </c>
      <c r="BQ295">
        <v>0</v>
      </c>
      <c r="BR295" t="s">
        <v>7532</v>
      </c>
      <c r="BS295" t="s">
        <v>7533</v>
      </c>
      <c r="BT295" t="s">
        <v>6</v>
      </c>
      <c r="BU295" t="s">
        <v>7559</v>
      </c>
      <c r="BV295">
        <v>-5</v>
      </c>
      <c r="BW295" t="s">
        <v>7515</v>
      </c>
      <c r="BX295" t="s">
        <v>7516</v>
      </c>
      <c r="BY295" t="s">
        <v>7515</v>
      </c>
      <c r="BZ295" t="s">
        <v>7515</v>
      </c>
      <c r="CA295" t="s">
        <v>7515</v>
      </c>
      <c r="CB295" t="s">
        <v>7515</v>
      </c>
      <c r="CC295" t="s">
        <v>7515</v>
      </c>
      <c r="CD295" t="s">
        <v>7515</v>
      </c>
      <c r="CE295" t="s">
        <v>7515</v>
      </c>
      <c r="CF295" t="s">
        <v>7515</v>
      </c>
      <c r="CG295" t="s">
        <v>7515</v>
      </c>
      <c r="CH295" t="s">
        <v>7515</v>
      </c>
      <c r="CI295" t="s">
        <v>6966</v>
      </c>
      <c r="CJ295" t="s">
        <v>6794</v>
      </c>
      <c r="CO295" t="s">
        <v>6793</v>
      </c>
      <c r="CP295" t="s">
        <v>6793</v>
      </c>
      <c r="CQ295" t="s">
        <v>6794</v>
      </c>
      <c r="CR295" t="s">
        <v>6794</v>
      </c>
      <c r="CS295" t="s">
        <v>6794</v>
      </c>
      <c r="CT295" t="s">
        <v>6794</v>
      </c>
      <c r="CU295" t="s">
        <v>6794</v>
      </c>
      <c r="CV295" t="s">
        <v>6793</v>
      </c>
      <c r="CW295" t="s">
        <v>6794</v>
      </c>
      <c r="CX295" t="s">
        <v>7520</v>
      </c>
      <c r="CY295" t="s">
        <v>7521</v>
      </c>
      <c r="CZ295" t="s">
        <v>7587</v>
      </c>
      <c r="DA295" t="s">
        <v>6793</v>
      </c>
      <c r="DB295">
        <v>3</v>
      </c>
      <c r="DC295">
        <v>4</v>
      </c>
      <c r="DD295">
        <v>4</v>
      </c>
      <c r="DE295" t="s">
        <v>6794</v>
      </c>
      <c r="EA295">
        <v>3</v>
      </c>
      <c r="EC295">
        <v>0</v>
      </c>
      <c r="ED295">
        <v>1</v>
      </c>
      <c r="EE295">
        <v>0</v>
      </c>
      <c r="EF295">
        <v>0</v>
      </c>
      <c r="EG295">
        <v>0</v>
      </c>
      <c r="EH295">
        <v>2</v>
      </c>
      <c r="EI295">
        <v>0</v>
      </c>
      <c r="EJ295" t="s">
        <v>6794</v>
      </c>
      <c r="EP295" t="s">
        <v>6793</v>
      </c>
      <c r="KE295" t="s">
        <v>7524</v>
      </c>
      <c r="KF295" t="s">
        <v>7591</v>
      </c>
      <c r="KG295">
        <v>2006</v>
      </c>
      <c r="KI295" t="s">
        <v>7527</v>
      </c>
      <c r="KJ295" t="s">
        <v>7527</v>
      </c>
      <c r="KK295" t="s">
        <v>6794</v>
      </c>
      <c r="KL295" t="s">
        <v>6966</v>
      </c>
      <c r="KM295" t="s">
        <v>7524</v>
      </c>
      <c r="KN295" t="s">
        <v>7591</v>
      </c>
      <c r="KO295">
        <v>2006</v>
      </c>
      <c r="KS295" t="s">
        <v>6794</v>
      </c>
      <c r="KT295" t="s">
        <v>6966</v>
      </c>
      <c r="OI295" t="s">
        <v>6</v>
      </c>
      <c r="OJ295" t="s">
        <v>7526</v>
      </c>
      <c r="OK295" t="s">
        <v>7526</v>
      </c>
      <c r="OM295" t="s">
        <v>7528</v>
      </c>
      <c r="ON295" t="s">
        <v>7539</v>
      </c>
      <c r="OO295" t="s">
        <v>7528</v>
      </c>
      <c r="OP295">
        <v>2</v>
      </c>
      <c r="OQ295" t="s">
        <v>28</v>
      </c>
      <c r="OR295" t="s">
        <v>212</v>
      </c>
      <c r="OS295">
        <v>2006</v>
      </c>
      <c r="OT295">
        <v>11</v>
      </c>
      <c r="OU295">
        <v>1</v>
      </c>
      <c r="OV295">
        <v>11</v>
      </c>
      <c r="OW295">
        <v>1</v>
      </c>
      <c r="OX295">
        <v>0</v>
      </c>
      <c r="OY295">
        <v>35</v>
      </c>
      <c r="OZ295" t="s">
        <v>7515</v>
      </c>
      <c r="PA295" t="s">
        <v>7515</v>
      </c>
      <c r="PB295" t="s">
        <v>7515</v>
      </c>
      <c r="PC295" t="s">
        <v>7515</v>
      </c>
      <c r="PD295" t="s">
        <v>7515</v>
      </c>
      <c r="PE295" t="s">
        <v>7515</v>
      </c>
      <c r="PF295" t="s">
        <v>7515</v>
      </c>
      <c r="PG295" t="s">
        <v>7515</v>
      </c>
      <c r="PH295" t="s">
        <v>7515</v>
      </c>
      <c r="PI295" t="s">
        <v>7515</v>
      </c>
      <c r="PJ295" t="s">
        <v>7515</v>
      </c>
      <c r="PK295" t="s">
        <v>7515</v>
      </c>
      <c r="PL295" t="s">
        <v>7515</v>
      </c>
      <c r="PM295" t="s">
        <v>7515</v>
      </c>
      <c r="PN295" t="s">
        <v>7515</v>
      </c>
      <c r="PO295" t="s">
        <v>7515</v>
      </c>
      <c r="PP295" t="s">
        <v>7515</v>
      </c>
      <c r="PQ295" t="s">
        <v>7515</v>
      </c>
      <c r="PR295" t="s">
        <v>7515</v>
      </c>
      <c r="PS295" t="s">
        <v>7516</v>
      </c>
      <c r="PT295" t="s">
        <v>7516</v>
      </c>
      <c r="PU295" t="s">
        <v>7515</v>
      </c>
      <c r="PV295" t="s">
        <v>7515</v>
      </c>
      <c r="PW295" t="s">
        <v>7515</v>
      </c>
      <c r="PX295" t="s">
        <v>7515</v>
      </c>
      <c r="PY295" t="s">
        <v>7515</v>
      </c>
      <c r="PZ295" t="s">
        <v>7515</v>
      </c>
      <c r="QA295" t="s">
        <v>7515</v>
      </c>
      <c r="QB295" t="s">
        <v>7515</v>
      </c>
      <c r="QC295" t="s">
        <v>7515</v>
      </c>
      <c r="QE295" t="s">
        <v>7515</v>
      </c>
      <c r="QF295" t="s">
        <v>7515</v>
      </c>
      <c r="QG295" t="s">
        <v>7515</v>
      </c>
      <c r="QH295" t="s">
        <v>7515</v>
      </c>
      <c r="QI295" t="s">
        <v>7515</v>
      </c>
      <c r="QJ295" t="s">
        <v>7515</v>
      </c>
      <c r="QK295" t="s">
        <v>7516</v>
      </c>
      <c r="RP295">
        <f t="shared" si="8"/>
        <v>2</v>
      </c>
      <c r="RS295">
        <f t="shared" si="9"/>
        <v>3</v>
      </c>
    </row>
    <row r="296" spans="1:487" x14ac:dyDescent="0.3">
      <c r="A296">
        <v>70283</v>
      </c>
      <c r="B296">
        <v>674</v>
      </c>
      <c r="C296">
        <v>0</v>
      </c>
      <c r="D296">
        <v>5</v>
      </c>
      <c r="E296">
        <v>22</v>
      </c>
      <c r="F296">
        <v>99</v>
      </c>
      <c r="G296">
        <v>102</v>
      </c>
      <c r="H296">
        <v>9</v>
      </c>
      <c r="I296" t="s">
        <v>6793</v>
      </c>
      <c r="J296" t="s">
        <v>6793</v>
      </c>
      <c r="O296" t="s">
        <v>6793</v>
      </c>
      <c r="P296" t="s">
        <v>7515</v>
      </c>
      <c r="Q296" t="s">
        <v>7515</v>
      </c>
      <c r="R296" t="s">
        <v>7515</v>
      </c>
      <c r="S296" t="s">
        <v>7515</v>
      </c>
      <c r="T296" t="s">
        <v>7515</v>
      </c>
      <c r="U296" t="s">
        <v>7515</v>
      </c>
      <c r="V296" t="s">
        <v>7515</v>
      </c>
      <c r="W296" t="s">
        <v>7515</v>
      </c>
      <c r="X296" t="s">
        <v>7515</v>
      </c>
      <c r="Y296" t="s">
        <v>7515</v>
      </c>
      <c r="Z296" t="s">
        <v>7516</v>
      </c>
      <c r="AA296" t="s">
        <v>7515</v>
      </c>
      <c r="AB296" t="s">
        <v>7515</v>
      </c>
      <c r="AC296" t="s">
        <v>7515</v>
      </c>
      <c r="AD296" t="s">
        <v>7515</v>
      </c>
      <c r="AE296" t="s">
        <v>7515</v>
      </c>
      <c r="AF296" t="s">
        <v>7515</v>
      </c>
      <c r="AG296" t="s">
        <v>7515</v>
      </c>
      <c r="AH296" t="s">
        <v>7515</v>
      </c>
      <c r="AI296" t="s">
        <v>6796</v>
      </c>
      <c r="AQ296" t="s">
        <v>6985</v>
      </c>
      <c r="AR296" t="s">
        <v>6794</v>
      </c>
      <c r="AS296" t="s">
        <v>6794</v>
      </c>
      <c r="AT296">
        <v>0</v>
      </c>
      <c r="AU296">
        <v>13</v>
      </c>
      <c r="AV296" t="s">
        <v>6988</v>
      </c>
      <c r="AW296" t="s">
        <v>6793</v>
      </c>
      <c r="AX296" t="s">
        <v>6793</v>
      </c>
      <c r="AY296" t="s">
        <v>6813</v>
      </c>
      <c r="AZ296" t="s">
        <v>7531</v>
      </c>
      <c r="BA296" t="s">
        <v>7553</v>
      </c>
      <c r="BC296" t="s">
        <v>6794</v>
      </c>
      <c r="BD296" t="s">
        <v>6794</v>
      </c>
      <c r="BE296" t="s">
        <v>6793</v>
      </c>
      <c r="BF296" t="s">
        <v>6794</v>
      </c>
      <c r="BG296" t="s">
        <v>6793</v>
      </c>
      <c r="BH296" t="s">
        <v>6794</v>
      </c>
      <c r="BI296" t="s">
        <v>6794</v>
      </c>
      <c r="BJ296" t="s">
        <v>6793</v>
      </c>
      <c r="BK296" t="s">
        <v>6793</v>
      </c>
      <c r="BL296" t="s">
        <v>6794</v>
      </c>
      <c r="BM296" t="s">
        <v>7031</v>
      </c>
      <c r="BN296" t="s">
        <v>7027</v>
      </c>
      <c r="BO296" t="s">
        <v>6794</v>
      </c>
      <c r="BQ296" t="s">
        <v>7547</v>
      </c>
      <c r="BR296">
        <v>35</v>
      </c>
      <c r="BS296" t="s">
        <v>7519</v>
      </c>
      <c r="BT296" t="s">
        <v>6</v>
      </c>
      <c r="BU296" t="s">
        <v>7559</v>
      </c>
      <c r="BV296" t="s">
        <v>7569</v>
      </c>
      <c r="BW296" t="s">
        <v>7515</v>
      </c>
      <c r="BX296" t="s">
        <v>7515</v>
      </c>
      <c r="BY296" t="s">
        <v>7515</v>
      </c>
      <c r="BZ296" t="s">
        <v>7515</v>
      </c>
      <c r="CA296" t="s">
        <v>7515</v>
      </c>
      <c r="CB296" t="s">
        <v>7515</v>
      </c>
      <c r="CC296" t="s">
        <v>7515</v>
      </c>
      <c r="CD296" t="s">
        <v>7515</v>
      </c>
      <c r="CE296" t="s">
        <v>7515</v>
      </c>
      <c r="CF296" t="s">
        <v>7516</v>
      </c>
      <c r="CG296" t="s">
        <v>7515</v>
      </c>
      <c r="CH296" t="s">
        <v>7515</v>
      </c>
      <c r="CI296" t="s">
        <v>6793</v>
      </c>
      <c r="CJ296" t="s">
        <v>6794</v>
      </c>
      <c r="CO296" t="s">
        <v>6793</v>
      </c>
      <c r="CP296" t="s">
        <v>6793</v>
      </c>
      <c r="CQ296" t="s">
        <v>6793</v>
      </c>
      <c r="CR296" t="s">
        <v>6793</v>
      </c>
      <c r="CS296" t="s">
        <v>6793</v>
      </c>
      <c r="CT296" t="s">
        <v>6793</v>
      </c>
      <c r="CU296" t="s">
        <v>6794</v>
      </c>
      <c r="CV296" t="s">
        <v>6793</v>
      </c>
      <c r="CW296" t="s">
        <v>6794</v>
      </c>
      <c r="CX296" t="s">
        <v>7520</v>
      </c>
      <c r="CY296" t="s">
        <v>7521</v>
      </c>
      <c r="CZ296" t="s">
        <v>7522</v>
      </c>
      <c r="DA296" t="s">
        <v>6793</v>
      </c>
      <c r="DB296">
        <v>2</v>
      </c>
      <c r="DC296">
        <v>3</v>
      </c>
      <c r="DD296">
        <v>2</v>
      </c>
      <c r="DE296" t="s">
        <v>6794</v>
      </c>
      <c r="EA296">
        <v>3</v>
      </c>
      <c r="EC296">
        <v>1</v>
      </c>
      <c r="ED296">
        <v>0</v>
      </c>
      <c r="EE296">
        <v>0</v>
      </c>
      <c r="EF296">
        <v>0</v>
      </c>
      <c r="EG296">
        <v>2</v>
      </c>
      <c r="EH296">
        <v>0</v>
      </c>
      <c r="EI296">
        <v>0</v>
      </c>
      <c r="EJ296" t="s">
        <v>6794</v>
      </c>
      <c r="EP296" t="s">
        <v>6793</v>
      </c>
      <c r="IQ296" t="s">
        <v>7524</v>
      </c>
      <c r="IR296" t="s">
        <v>7558</v>
      </c>
      <c r="IS296">
        <v>2007</v>
      </c>
      <c r="IU296" t="s">
        <v>6757</v>
      </c>
      <c r="IV296" t="s">
        <v>7526</v>
      </c>
      <c r="IW296" t="s">
        <v>6793</v>
      </c>
      <c r="NO296" t="s">
        <v>7524</v>
      </c>
      <c r="NP296" t="s">
        <v>7558</v>
      </c>
      <c r="NQ296">
        <v>2007</v>
      </c>
      <c r="NU296" t="s">
        <v>6794</v>
      </c>
      <c r="OI296" t="s">
        <v>7526</v>
      </c>
      <c r="OK296" t="s">
        <v>7526</v>
      </c>
      <c r="OL296" t="s">
        <v>7526</v>
      </c>
      <c r="OM296" t="s">
        <v>7528</v>
      </c>
      <c r="ON296" t="s">
        <v>7529</v>
      </c>
      <c r="OO296" t="s">
        <v>7528</v>
      </c>
      <c r="OP296">
        <v>3</v>
      </c>
      <c r="OQ296" t="s">
        <v>28</v>
      </c>
      <c r="OR296" t="s">
        <v>212</v>
      </c>
      <c r="OS296">
        <v>2007</v>
      </c>
      <c r="OT296">
        <v>8</v>
      </c>
      <c r="OU296">
        <v>1</v>
      </c>
      <c r="OV296">
        <v>8</v>
      </c>
      <c r="OW296">
        <v>1</v>
      </c>
      <c r="OX296">
        <v>0</v>
      </c>
      <c r="OY296">
        <v>35</v>
      </c>
      <c r="OZ296" t="s">
        <v>7516</v>
      </c>
      <c r="PA296" t="s">
        <v>7515</v>
      </c>
      <c r="PB296" t="s">
        <v>7515</v>
      </c>
      <c r="PC296" t="s">
        <v>7515</v>
      </c>
      <c r="PD296" t="s">
        <v>7515</v>
      </c>
      <c r="PE296" t="s">
        <v>7515</v>
      </c>
      <c r="PF296" t="s">
        <v>7515</v>
      </c>
      <c r="PG296" t="s">
        <v>7515</v>
      </c>
      <c r="PH296" t="s">
        <v>7515</v>
      </c>
      <c r="PI296" t="s">
        <v>7515</v>
      </c>
      <c r="PJ296" t="s">
        <v>7515</v>
      </c>
      <c r="PK296" t="s">
        <v>7515</v>
      </c>
      <c r="PL296" t="s">
        <v>7515</v>
      </c>
      <c r="PM296" t="s">
        <v>7515</v>
      </c>
      <c r="PN296" t="s">
        <v>7516</v>
      </c>
      <c r="PO296" t="s">
        <v>7515</v>
      </c>
      <c r="PP296" t="s">
        <v>7515</v>
      </c>
      <c r="PQ296" t="s">
        <v>7515</v>
      </c>
      <c r="PR296" t="s">
        <v>7515</v>
      </c>
      <c r="PS296" t="s">
        <v>7515</v>
      </c>
      <c r="PT296" t="s">
        <v>7515</v>
      </c>
      <c r="PU296" t="s">
        <v>7515</v>
      </c>
      <c r="PV296" t="s">
        <v>7515</v>
      </c>
      <c r="PW296" t="s">
        <v>7515</v>
      </c>
      <c r="PX296" t="s">
        <v>7515</v>
      </c>
      <c r="PY296" t="s">
        <v>7515</v>
      </c>
      <c r="PZ296" t="s">
        <v>7515</v>
      </c>
      <c r="QA296" t="s">
        <v>7515</v>
      </c>
      <c r="QB296" t="s">
        <v>7515</v>
      </c>
      <c r="QC296" t="s">
        <v>7515</v>
      </c>
      <c r="QE296">
        <v>-5</v>
      </c>
      <c r="QF296">
        <v>-5</v>
      </c>
      <c r="QG296">
        <v>-5</v>
      </c>
      <c r="QH296">
        <v>-5</v>
      </c>
      <c r="QI296">
        <v>-5</v>
      </c>
      <c r="QJ296">
        <v>-5</v>
      </c>
      <c r="QK296">
        <v>-5</v>
      </c>
      <c r="RP296">
        <f t="shared" si="8"/>
        <v>4</v>
      </c>
      <c r="RS296">
        <f t="shared" si="9"/>
        <v>10</v>
      </c>
    </row>
    <row r="297" spans="1:487" x14ac:dyDescent="0.3">
      <c r="A297">
        <v>70284</v>
      </c>
      <c r="B297">
        <v>675</v>
      </c>
      <c r="C297">
        <v>0</v>
      </c>
      <c r="D297">
        <v>5</v>
      </c>
      <c r="E297">
        <v>11</v>
      </c>
      <c r="F297">
        <v>84</v>
      </c>
      <c r="G297">
        <v>102</v>
      </c>
      <c r="H297">
        <v>9</v>
      </c>
      <c r="I297" t="s">
        <v>6793</v>
      </c>
      <c r="J297" t="s">
        <v>6793</v>
      </c>
      <c r="O297" t="s">
        <v>6793</v>
      </c>
      <c r="P297" t="s">
        <v>7515</v>
      </c>
      <c r="Q297" t="s">
        <v>7516</v>
      </c>
      <c r="R297" t="s">
        <v>7515</v>
      </c>
      <c r="S297" t="s">
        <v>7515</v>
      </c>
      <c r="T297" t="s">
        <v>7515</v>
      </c>
      <c r="U297" t="s">
        <v>7515</v>
      </c>
      <c r="V297" t="s">
        <v>7515</v>
      </c>
      <c r="W297" t="s">
        <v>7515</v>
      </c>
      <c r="X297" t="s">
        <v>7515</v>
      </c>
      <c r="Y297" t="s">
        <v>7516</v>
      </c>
      <c r="Z297" t="s">
        <v>7515</v>
      </c>
      <c r="AA297" t="s">
        <v>7515</v>
      </c>
      <c r="AB297" t="s">
        <v>7515</v>
      </c>
      <c r="AC297" t="s">
        <v>7515</v>
      </c>
      <c r="AD297" t="s">
        <v>7515</v>
      </c>
      <c r="AE297" t="s">
        <v>7515</v>
      </c>
      <c r="AF297" t="s">
        <v>7515</v>
      </c>
      <c r="AG297" t="s">
        <v>7515</v>
      </c>
      <c r="AH297" t="s">
        <v>7515</v>
      </c>
      <c r="AI297" t="s">
        <v>6796</v>
      </c>
      <c r="AQ297" t="s">
        <v>6985</v>
      </c>
      <c r="AR297" t="s">
        <v>6793</v>
      </c>
      <c r="AS297" t="s">
        <v>6793</v>
      </c>
      <c r="AT297">
        <v>0</v>
      </c>
      <c r="AU297">
        <v>3</v>
      </c>
      <c r="AV297" t="s">
        <v>6988</v>
      </c>
      <c r="AW297" t="s">
        <v>6794</v>
      </c>
      <c r="AX297" t="s">
        <v>6794</v>
      </c>
      <c r="AY297" t="s">
        <v>6813</v>
      </c>
      <c r="AZ297" t="s">
        <v>7531</v>
      </c>
      <c r="BA297" t="s">
        <v>6991</v>
      </c>
      <c r="BC297" t="s">
        <v>6793</v>
      </c>
      <c r="BD297" t="s">
        <v>6794</v>
      </c>
      <c r="BE297" t="s">
        <v>6793</v>
      </c>
      <c r="BF297" t="s">
        <v>6793</v>
      </c>
      <c r="BG297" t="s">
        <v>6793</v>
      </c>
      <c r="BH297" t="s">
        <v>6794</v>
      </c>
      <c r="BI297" t="s">
        <v>6794</v>
      </c>
      <c r="BJ297" t="s">
        <v>6794</v>
      </c>
      <c r="BK297" t="s">
        <v>6794</v>
      </c>
      <c r="BL297" t="s">
        <v>6794</v>
      </c>
      <c r="BM297" t="s">
        <v>7024</v>
      </c>
      <c r="BN297" t="s">
        <v>7021</v>
      </c>
      <c r="BO297" t="s">
        <v>6794</v>
      </c>
      <c r="BQ297">
        <v>100</v>
      </c>
      <c r="BR297">
        <v>25</v>
      </c>
      <c r="BS297" t="s">
        <v>7533</v>
      </c>
      <c r="BT297" t="s">
        <v>7554</v>
      </c>
      <c r="BU297" t="s">
        <v>7559</v>
      </c>
      <c r="BV297" t="s">
        <v>7535</v>
      </c>
      <c r="BW297" t="s">
        <v>7515</v>
      </c>
      <c r="BX297" t="s">
        <v>7516</v>
      </c>
      <c r="BY297" t="s">
        <v>7515</v>
      </c>
      <c r="BZ297" t="s">
        <v>7515</v>
      </c>
      <c r="CA297" t="s">
        <v>7515</v>
      </c>
      <c r="CB297" t="s">
        <v>7515</v>
      </c>
      <c r="CC297" t="s">
        <v>7515</v>
      </c>
      <c r="CD297" t="s">
        <v>7515</v>
      </c>
      <c r="CE297" t="s">
        <v>7515</v>
      </c>
      <c r="CF297" t="s">
        <v>7515</v>
      </c>
      <c r="CG297" t="s">
        <v>7515</v>
      </c>
      <c r="CH297" t="s">
        <v>7515</v>
      </c>
      <c r="CI297" t="s">
        <v>6793</v>
      </c>
      <c r="CJ297" t="s">
        <v>6793</v>
      </c>
      <c r="CO297" t="s">
        <v>6793</v>
      </c>
      <c r="CP297" t="s">
        <v>6794</v>
      </c>
      <c r="CQ297" t="s">
        <v>6794</v>
      </c>
      <c r="CR297" t="s">
        <v>6793</v>
      </c>
      <c r="CS297" t="s">
        <v>6793</v>
      </c>
      <c r="CT297" t="s">
        <v>6793</v>
      </c>
      <c r="CU297" t="s">
        <v>6794</v>
      </c>
      <c r="CV297" t="s">
        <v>6794</v>
      </c>
      <c r="CW297" t="s">
        <v>6794</v>
      </c>
      <c r="CX297" t="s">
        <v>7520</v>
      </c>
      <c r="CY297" t="s">
        <v>7521</v>
      </c>
      <c r="CZ297" t="s">
        <v>7522</v>
      </c>
      <c r="DA297" t="s">
        <v>6794</v>
      </c>
      <c r="DB297">
        <v>2</v>
      </c>
      <c r="DC297">
        <v>3</v>
      </c>
      <c r="DD297">
        <v>3</v>
      </c>
      <c r="EA297">
        <v>3</v>
      </c>
      <c r="EC297">
        <v>1</v>
      </c>
      <c r="ED297">
        <v>1</v>
      </c>
      <c r="EE297">
        <v>0</v>
      </c>
      <c r="EF297">
        <v>0</v>
      </c>
      <c r="EG297">
        <v>1</v>
      </c>
      <c r="EH297">
        <v>0</v>
      </c>
      <c r="EI297">
        <v>0</v>
      </c>
      <c r="EP297" t="s">
        <v>6794</v>
      </c>
      <c r="OM297" t="s">
        <v>7528</v>
      </c>
      <c r="ON297" t="s">
        <v>7529</v>
      </c>
      <c r="OO297" t="s">
        <v>7528</v>
      </c>
      <c r="OP297">
        <v>2</v>
      </c>
      <c r="OQ297" t="s">
        <v>28</v>
      </c>
      <c r="OR297" t="s">
        <v>212</v>
      </c>
      <c r="OS297">
        <v>2007</v>
      </c>
      <c r="OT297">
        <v>6</v>
      </c>
      <c r="OU297">
        <v>1</v>
      </c>
      <c r="OV297">
        <v>6</v>
      </c>
      <c r="OW297">
        <v>1</v>
      </c>
      <c r="OX297">
        <v>0</v>
      </c>
      <c r="OY297">
        <v>35</v>
      </c>
      <c r="QE297" t="s">
        <v>7515</v>
      </c>
      <c r="QF297" t="s">
        <v>7516</v>
      </c>
      <c r="QG297" t="s">
        <v>7515</v>
      </c>
      <c r="QH297" t="s">
        <v>7515</v>
      </c>
      <c r="QI297" t="s">
        <v>7515</v>
      </c>
      <c r="QJ297" t="s">
        <v>7515</v>
      </c>
      <c r="QK297" t="s">
        <v>7515</v>
      </c>
      <c r="RP297">
        <f t="shared" si="8"/>
        <v>6</v>
      </c>
      <c r="RS297">
        <f t="shared" si="9"/>
        <v>3</v>
      </c>
    </row>
    <row r="298" spans="1:487" x14ac:dyDescent="0.3">
      <c r="A298">
        <v>70285</v>
      </c>
      <c r="B298">
        <v>678</v>
      </c>
      <c r="C298">
        <v>0</v>
      </c>
      <c r="D298">
        <v>5</v>
      </c>
      <c r="E298">
        <v>10</v>
      </c>
      <c r="F298">
        <v>83</v>
      </c>
      <c r="G298">
        <v>102</v>
      </c>
      <c r="H298">
        <v>9</v>
      </c>
      <c r="I298" t="s">
        <v>6793</v>
      </c>
      <c r="J298" t="s">
        <v>6793</v>
      </c>
      <c r="O298" t="s">
        <v>6793</v>
      </c>
      <c r="P298" t="s">
        <v>7515</v>
      </c>
      <c r="Q298" t="s">
        <v>7515</v>
      </c>
      <c r="R298" t="s">
        <v>7515</v>
      </c>
      <c r="S298" t="s">
        <v>7515</v>
      </c>
      <c r="T298" t="s">
        <v>7515</v>
      </c>
      <c r="U298" t="s">
        <v>7515</v>
      </c>
      <c r="V298" t="s">
        <v>7515</v>
      </c>
      <c r="W298" t="s">
        <v>7515</v>
      </c>
      <c r="X298" t="s">
        <v>7515</v>
      </c>
      <c r="Y298" t="s">
        <v>7515</v>
      </c>
      <c r="Z298" t="s">
        <v>7516</v>
      </c>
      <c r="AA298" t="s">
        <v>7515</v>
      </c>
      <c r="AB298" t="s">
        <v>7515</v>
      </c>
      <c r="AC298" t="s">
        <v>7515</v>
      </c>
      <c r="AD298" t="s">
        <v>7515</v>
      </c>
      <c r="AE298" t="s">
        <v>7515</v>
      </c>
      <c r="AF298" t="s">
        <v>7515</v>
      </c>
      <c r="AG298" t="s">
        <v>7515</v>
      </c>
      <c r="AH298" t="s">
        <v>7515</v>
      </c>
      <c r="AI298" t="s">
        <v>6796</v>
      </c>
      <c r="AQ298" t="s">
        <v>6985</v>
      </c>
      <c r="AR298" t="s">
        <v>6794</v>
      </c>
      <c r="AS298" t="s">
        <v>6794</v>
      </c>
      <c r="AT298">
        <v>0</v>
      </c>
      <c r="AU298">
        <v>6</v>
      </c>
      <c r="AV298" t="s">
        <v>6988</v>
      </c>
      <c r="AW298" t="s">
        <v>6793</v>
      </c>
      <c r="AX298" t="s">
        <v>6793</v>
      </c>
      <c r="AY298" t="s">
        <v>6813</v>
      </c>
      <c r="AZ298" t="s">
        <v>7531</v>
      </c>
      <c r="BA298" t="s">
        <v>7518</v>
      </c>
      <c r="BC298" t="s">
        <v>6793</v>
      </c>
      <c r="BD298" t="s">
        <v>6794</v>
      </c>
      <c r="BE298" t="s">
        <v>6793</v>
      </c>
      <c r="BF298" t="s">
        <v>6794</v>
      </c>
      <c r="BG298" t="s">
        <v>6794</v>
      </c>
      <c r="BH298" t="s">
        <v>6794</v>
      </c>
      <c r="BI298" t="s">
        <v>6794</v>
      </c>
      <c r="BJ298" t="s">
        <v>6794</v>
      </c>
      <c r="BK298" t="s">
        <v>6794</v>
      </c>
      <c r="BL298" t="s">
        <v>6794</v>
      </c>
      <c r="BM298" t="s">
        <v>7029</v>
      </c>
      <c r="BN298" t="s">
        <v>7021</v>
      </c>
      <c r="BO298" t="s">
        <v>6794</v>
      </c>
      <c r="BQ298">
        <v>50</v>
      </c>
      <c r="BR298" t="s">
        <v>6</v>
      </c>
      <c r="BS298" t="s">
        <v>7533</v>
      </c>
      <c r="BT298" t="s">
        <v>7576</v>
      </c>
      <c r="BU298" t="s">
        <v>7559</v>
      </c>
      <c r="BV298" t="s">
        <v>7535</v>
      </c>
      <c r="BW298" t="s">
        <v>7515</v>
      </c>
      <c r="BX298" t="s">
        <v>7516</v>
      </c>
      <c r="BY298" t="s">
        <v>7515</v>
      </c>
      <c r="BZ298" t="s">
        <v>7515</v>
      </c>
      <c r="CA298" t="s">
        <v>7515</v>
      </c>
      <c r="CB298" t="s">
        <v>7515</v>
      </c>
      <c r="CC298" t="s">
        <v>7515</v>
      </c>
      <c r="CD298" t="s">
        <v>7515</v>
      </c>
      <c r="CE298" t="s">
        <v>7515</v>
      </c>
      <c r="CF298" t="s">
        <v>7515</v>
      </c>
      <c r="CG298" t="s">
        <v>7515</v>
      </c>
      <c r="CH298" t="s">
        <v>7515</v>
      </c>
      <c r="CI298" t="s">
        <v>6793</v>
      </c>
      <c r="CJ298" t="s">
        <v>6794</v>
      </c>
      <c r="CO298" t="s">
        <v>6793</v>
      </c>
      <c r="CP298" t="s">
        <v>6793</v>
      </c>
      <c r="CQ298" t="s">
        <v>6794</v>
      </c>
      <c r="CR298" t="s">
        <v>6793</v>
      </c>
      <c r="CS298" t="s">
        <v>6793</v>
      </c>
      <c r="CT298" t="s">
        <v>6793</v>
      </c>
      <c r="CU298" t="s">
        <v>6794</v>
      </c>
      <c r="CV298" t="s">
        <v>6793</v>
      </c>
      <c r="CW298" t="s">
        <v>6794</v>
      </c>
      <c r="CX298" t="s">
        <v>7520</v>
      </c>
      <c r="CY298" t="s">
        <v>7521</v>
      </c>
      <c r="CZ298" t="s">
        <v>7522</v>
      </c>
      <c r="DA298" t="s">
        <v>6793</v>
      </c>
      <c r="DB298">
        <v>1</v>
      </c>
      <c r="DC298">
        <v>2</v>
      </c>
      <c r="DD298">
        <v>2</v>
      </c>
      <c r="DE298" t="s">
        <v>6794</v>
      </c>
      <c r="EA298">
        <v>2</v>
      </c>
      <c r="EC298">
        <v>0</v>
      </c>
      <c r="ED298">
        <v>0</v>
      </c>
      <c r="EE298">
        <v>2</v>
      </c>
      <c r="EF298">
        <v>0</v>
      </c>
      <c r="EG298">
        <v>0</v>
      </c>
      <c r="EH298">
        <v>0</v>
      </c>
      <c r="EI298">
        <v>0</v>
      </c>
      <c r="EJ298" t="s">
        <v>6794</v>
      </c>
      <c r="EP298" t="s">
        <v>6794</v>
      </c>
      <c r="OI298" t="s">
        <v>7526</v>
      </c>
      <c r="OJ298" t="s">
        <v>7526</v>
      </c>
      <c r="OK298" t="s">
        <v>7526</v>
      </c>
      <c r="OL298" t="s">
        <v>7526</v>
      </c>
      <c r="OM298" t="s">
        <v>7528</v>
      </c>
      <c r="ON298" t="s">
        <v>7539</v>
      </c>
      <c r="OO298" t="s">
        <v>7528</v>
      </c>
      <c r="OP298">
        <v>2</v>
      </c>
      <c r="OQ298" t="s">
        <v>28</v>
      </c>
      <c r="OR298" t="s">
        <v>212</v>
      </c>
      <c r="OS298">
        <v>2007</v>
      </c>
      <c r="OT298">
        <v>8</v>
      </c>
      <c r="OU298">
        <v>1</v>
      </c>
      <c r="OV298">
        <v>8</v>
      </c>
      <c r="OW298">
        <v>1</v>
      </c>
      <c r="OX298">
        <v>0</v>
      </c>
      <c r="OY298">
        <v>35</v>
      </c>
      <c r="QE298" t="s">
        <v>7515</v>
      </c>
      <c r="QF298" t="s">
        <v>7515</v>
      </c>
      <c r="QG298" t="s">
        <v>7515</v>
      </c>
      <c r="QH298" t="s">
        <v>7515</v>
      </c>
      <c r="QI298" t="s">
        <v>7515</v>
      </c>
      <c r="QJ298" t="s">
        <v>7515</v>
      </c>
      <c r="QK298" t="s">
        <v>7516</v>
      </c>
      <c r="RP298">
        <f t="shared" si="8"/>
        <v>5</v>
      </c>
      <c r="RS298">
        <f t="shared" si="9"/>
        <v>8</v>
      </c>
    </row>
    <row r="299" spans="1:487" x14ac:dyDescent="0.3">
      <c r="A299">
        <v>70286</v>
      </c>
      <c r="B299">
        <v>679</v>
      </c>
      <c r="C299">
        <v>0</v>
      </c>
      <c r="D299">
        <v>5</v>
      </c>
      <c r="E299">
        <v>11</v>
      </c>
      <c r="F299">
        <v>83</v>
      </c>
      <c r="G299">
        <v>102</v>
      </c>
      <c r="H299">
        <v>10</v>
      </c>
      <c r="I299" t="s">
        <v>6793</v>
      </c>
      <c r="J299" t="s">
        <v>6793</v>
      </c>
      <c r="O299" t="s">
        <v>6793</v>
      </c>
      <c r="P299" t="s">
        <v>7515</v>
      </c>
      <c r="Q299" t="s">
        <v>7515</v>
      </c>
      <c r="R299" t="s">
        <v>7515</v>
      </c>
      <c r="S299" t="s">
        <v>7515</v>
      </c>
      <c r="T299" t="s">
        <v>7515</v>
      </c>
      <c r="U299" t="s">
        <v>7515</v>
      </c>
      <c r="V299" t="s">
        <v>7515</v>
      </c>
      <c r="W299" t="s">
        <v>7515</v>
      </c>
      <c r="X299" t="s">
        <v>7515</v>
      </c>
      <c r="Y299" t="s">
        <v>7515</v>
      </c>
      <c r="Z299" t="s">
        <v>7515</v>
      </c>
      <c r="AA299" t="s">
        <v>7515</v>
      </c>
      <c r="AB299" t="s">
        <v>7515</v>
      </c>
      <c r="AC299" t="s">
        <v>7515</v>
      </c>
      <c r="AD299" t="s">
        <v>7516</v>
      </c>
      <c r="AE299" t="s">
        <v>7515</v>
      </c>
      <c r="AF299" t="s">
        <v>7515</v>
      </c>
      <c r="AG299" t="s">
        <v>7515</v>
      </c>
      <c r="AH299" t="s">
        <v>7515</v>
      </c>
      <c r="AI299" t="s">
        <v>7517</v>
      </c>
      <c r="AL299">
        <v>0</v>
      </c>
      <c r="AM299">
        <v>3</v>
      </c>
      <c r="AN299" t="s">
        <v>6845</v>
      </c>
      <c r="AQ299" t="s">
        <v>6993</v>
      </c>
      <c r="AR299" t="s">
        <v>6794</v>
      </c>
      <c r="AS299" t="s">
        <v>6794</v>
      </c>
      <c r="AT299" t="s">
        <v>6</v>
      </c>
      <c r="AU299" t="s">
        <v>6</v>
      </c>
      <c r="AV299" t="s">
        <v>7568</v>
      </c>
      <c r="AW299" t="s">
        <v>6794</v>
      </c>
      <c r="AX299" t="s">
        <v>6966</v>
      </c>
      <c r="AY299" t="s">
        <v>6813</v>
      </c>
      <c r="AZ299" t="s">
        <v>7531</v>
      </c>
      <c r="BA299" t="s">
        <v>7518</v>
      </c>
      <c r="BC299" t="s">
        <v>6794</v>
      </c>
      <c r="BD299" t="s">
        <v>6794</v>
      </c>
      <c r="BE299" t="s">
        <v>6794</v>
      </c>
      <c r="BF299" t="s">
        <v>6794</v>
      </c>
      <c r="BH299" t="s">
        <v>6794</v>
      </c>
      <c r="BI299" t="s">
        <v>6793</v>
      </c>
      <c r="BJ299" t="s">
        <v>6793</v>
      </c>
      <c r="BK299" t="s">
        <v>6794</v>
      </c>
      <c r="BL299" t="s">
        <v>6794</v>
      </c>
      <c r="BM299" t="s">
        <v>7022</v>
      </c>
      <c r="BN299" t="s">
        <v>7026</v>
      </c>
      <c r="BO299" t="s">
        <v>6794</v>
      </c>
      <c r="BQ299">
        <v>0</v>
      </c>
      <c r="BR299" t="s">
        <v>6</v>
      </c>
      <c r="BS299" t="s">
        <v>7533</v>
      </c>
      <c r="BT299" t="s">
        <v>6</v>
      </c>
      <c r="BU299" t="s">
        <v>7559</v>
      </c>
      <c r="BV299" t="s">
        <v>7535</v>
      </c>
      <c r="BW299" t="s">
        <v>7516</v>
      </c>
      <c r="BX299" t="s">
        <v>7515</v>
      </c>
      <c r="BY299" t="s">
        <v>7515</v>
      </c>
      <c r="BZ299" t="s">
        <v>7515</v>
      </c>
      <c r="CA299" t="s">
        <v>7515</v>
      </c>
      <c r="CB299" t="s">
        <v>7515</v>
      </c>
      <c r="CC299" t="s">
        <v>7515</v>
      </c>
      <c r="CD299" t="s">
        <v>7515</v>
      </c>
      <c r="CE299" t="s">
        <v>7515</v>
      </c>
      <c r="CF299" t="s">
        <v>7515</v>
      </c>
      <c r="CG299" t="s">
        <v>7515</v>
      </c>
      <c r="CH299" t="s">
        <v>7515</v>
      </c>
      <c r="CI299" t="s">
        <v>6793</v>
      </c>
      <c r="CJ299" t="s">
        <v>6794</v>
      </c>
      <c r="CO299" t="s">
        <v>6793</v>
      </c>
      <c r="CP299" t="s">
        <v>6793</v>
      </c>
      <c r="CQ299" t="s">
        <v>6794</v>
      </c>
      <c r="CR299" t="s">
        <v>6793</v>
      </c>
      <c r="CS299" t="s">
        <v>6793</v>
      </c>
      <c r="CT299" t="s">
        <v>6794</v>
      </c>
      <c r="CU299" t="s">
        <v>6794</v>
      </c>
      <c r="CV299" t="s">
        <v>6793</v>
      </c>
      <c r="CW299" t="s">
        <v>6794</v>
      </c>
      <c r="CX299" t="s">
        <v>7520</v>
      </c>
      <c r="CY299" t="s">
        <v>7521</v>
      </c>
      <c r="CZ299" t="s">
        <v>6966</v>
      </c>
      <c r="DA299" t="s">
        <v>6793</v>
      </c>
      <c r="DB299">
        <v>2</v>
      </c>
      <c r="DC299">
        <v>3</v>
      </c>
      <c r="DD299">
        <v>3</v>
      </c>
      <c r="DE299" t="s">
        <v>6794</v>
      </c>
      <c r="EA299">
        <v>3</v>
      </c>
      <c r="EC299">
        <v>1</v>
      </c>
      <c r="ED299">
        <v>0</v>
      </c>
      <c r="EE299">
        <v>0</v>
      </c>
      <c r="EF299">
        <v>1</v>
      </c>
      <c r="EG299">
        <v>1</v>
      </c>
      <c r="EH299">
        <v>0</v>
      </c>
      <c r="EI299">
        <v>0</v>
      </c>
      <c r="EJ299" t="s">
        <v>6794</v>
      </c>
      <c r="EP299" t="s">
        <v>6794</v>
      </c>
      <c r="OI299" t="s">
        <v>6</v>
      </c>
      <c r="OJ299" t="s">
        <v>7526</v>
      </c>
      <c r="OK299" t="s">
        <v>7526</v>
      </c>
      <c r="OL299" t="s">
        <v>7582</v>
      </c>
      <c r="OM299" t="s">
        <v>7528</v>
      </c>
      <c r="ON299" t="s">
        <v>7529</v>
      </c>
      <c r="OO299" t="s">
        <v>7528</v>
      </c>
      <c r="OP299">
        <v>2</v>
      </c>
      <c r="OQ299" t="s">
        <v>28</v>
      </c>
      <c r="OR299" t="s">
        <v>212</v>
      </c>
      <c r="OS299">
        <v>2006</v>
      </c>
      <c r="OT299">
        <v>11</v>
      </c>
      <c r="OU299">
        <v>1</v>
      </c>
      <c r="OV299">
        <v>11</v>
      </c>
      <c r="OW299">
        <v>0</v>
      </c>
      <c r="OX299">
        <v>1</v>
      </c>
      <c r="OY299">
        <v>35</v>
      </c>
      <c r="QE299">
        <v>-5</v>
      </c>
      <c r="QF299">
        <v>-5</v>
      </c>
      <c r="QG299">
        <v>-5</v>
      </c>
      <c r="QH299">
        <v>-5</v>
      </c>
      <c r="QI299">
        <v>-5</v>
      </c>
      <c r="QJ299">
        <v>-5</v>
      </c>
      <c r="QK299">
        <v>-5</v>
      </c>
      <c r="RP299">
        <f t="shared" si="8"/>
        <v>-1</v>
      </c>
      <c r="RS299">
        <f t="shared" si="9"/>
        <v>2</v>
      </c>
    </row>
    <row r="300" spans="1:487" x14ac:dyDescent="0.3">
      <c r="A300">
        <v>70287</v>
      </c>
      <c r="B300">
        <v>681</v>
      </c>
      <c r="C300">
        <v>0</v>
      </c>
      <c r="D300">
        <v>5</v>
      </c>
      <c r="E300">
        <v>15</v>
      </c>
      <c r="F300">
        <v>89</v>
      </c>
      <c r="G300">
        <v>102</v>
      </c>
      <c r="H300">
        <v>9</v>
      </c>
      <c r="I300" t="s">
        <v>6793</v>
      </c>
      <c r="J300" t="s">
        <v>6793</v>
      </c>
      <c r="O300" t="s">
        <v>6793</v>
      </c>
      <c r="P300" t="s">
        <v>7515</v>
      </c>
      <c r="Q300" t="s">
        <v>7516</v>
      </c>
      <c r="R300" t="s">
        <v>7515</v>
      </c>
      <c r="S300" t="s">
        <v>7515</v>
      </c>
      <c r="T300" t="s">
        <v>7515</v>
      </c>
      <c r="U300" t="s">
        <v>7515</v>
      </c>
      <c r="V300" t="s">
        <v>7515</v>
      </c>
      <c r="W300" t="s">
        <v>7515</v>
      </c>
      <c r="X300" t="s">
        <v>7515</v>
      </c>
      <c r="Y300" t="s">
        <v>7515</v>
      </c>
      <c r="Z300" t="s">
        <v>7516</v>
      </c>
      <c r="AA300" t="s">
        <v>7515</v>
      </c>
      <c r="AB300" t="s">
        <v>7515</v>
      </c>
      <c r="AC300" t="s">
        <v>7515</v>
      </c>
      <c r="AD300" t="s">
        <v>7515</v>
      </c>
      <c r="AE300" t="s">
        <v>7515</v>
      </c>
      <c r="AF300" t="s">
        <v>7515</v>
      </c>
      <c r="AG300" t="s">
        <v>7515</v>
      </c>
      <c r="AH300" t="s">
        <v>7515</v>
      </c>
      <c r="AI300" t="s">
        <v>6796</v>
      </c>
      <c r="AQ300" t="s">
        <v>6985</v>
      </c>
      <c r="AR300" t="s">
        <v>6793</v>
      </c>
      <c r="AS300" t="s">
        <v>6793</v>
      </c>
      <c r="AT300">
        <v>0</v>
      </c>
      <c r="AU300">
        <v>20</v>
      </c>
      <c r="AV300" t="s">
        <v>6988</v>
      </c>
      <c r="AW300" t="s">
        <v>6966</v>
      </c>
      <c r="AX300" t="s">
        <v>6794</v>
      </c>
      <c r="AY300" t="s">
        <v>6813</v>
      </c>
      <c r="AZ300" t="s">
        <v>7531</v>
      </c>
      <c r="BA300" t="s">
        <v>7518</v>
      </c>
      <c r="BC300" t="s">
        <v>6794</v>
      </c>
      <c r="BD300" t="s">
        <v>6794</v>
      </c>
      <c r="BE300" t="s">
        <v>6794</v>
      </c>
      <c r="BF300" t="s">
        <v>6794</v>
      </c>
      <c r="BG300" t="s">
        <v>6793</v>
      </c>
      <c r="BH300" t="s">
        <v>6794</v>
      </c>
      <c r="BI300" t="s">
        <v>6794</v>
      </c>
      <c r="BJ300" t="s">
        <v>6793</v>
      </c>
      <c r="BK300" t="s">
        <v>6794</v>
      </c>
      <c r="BL300" t="s">
        <v>6794</v>
      </c>
      <c r="BM300" t="s">
        <v>7026</v>
      </c>
      <c r="BN300" t="s">
        <v>7565</v>
      </c>
      <c r="BO300" t="s">
        <v>6794</v>
      </c>
      <c r="BQ300" t="s">
        <v>7547</v>
      </c>
      <c r="BR300">
        <v>40</v>
      </c>
      <c r="BS300" t="s">
        <v>7519</v>
      </c>
      <c r="BT300" t="s">
        <v>6</v>
      </c>
      <c r="BU300" t="s">
        <v>7559</v>
      </c>
      <c r="BV300" t="s">
        <v>7543</v>
      </c>
      <c r="BW300" t="s">
        <v>7515</v>
      </c>
      <c r="BX300" t="s">
        <v>7515</v>
      </c>
      <c r="BY300" t="s">
        <v>7515</v>
      </c>
      <c r="BZ300" t="s">
        <v>7516</v>
      </c>
      <c r="CA300" t="s">
        <v>7515</v>
      </c>
      <c r="CB300" t="s">
        <v>7515</v>
      </c>
      <c r="CC300" t="s">
        <v>7515</v>
      </c>
      <c r="CD300" t="s">
        <v>7515</v>
      </c>
      <c r="CE300" t="s">
        <v>7515</v>
      </c>
      <c r="CF300" t="s">
        <v>7515</v>
      </c>
      <c r="CG300" t="s">
        <v>7515</v>
      </c>
      <c r="CH300" t="s">
        <v>7515</v>
      </c>
      <c r="CI300" t="s">
        <v>6793</v>
      </c>
      <c r="CJ300" t="s">
        <v>6794</v>
      </c>
      <c r="CO300" t="s">
        <v>6793</v>
      </c>
      <c r="CP300" t="s">
        <v>6793</v>
      </c>
      <c r="CQ300" t="s">
        <v>6794</v>
      </c>
      <c r="CR300" t="s">
        <v>6793</v>
      </c>
      <c r="CS300" t="s">
        <v>6794</v>
      </c>
      <c r="CT300" t="s">
        <v>6793</v>
      </c>
      <c r="CU300" t="s">
        <v>6794</v>
      </c>
      <c r="CV300" t="s">
        <v>6793</v>
      </c>
      <c r="CW300" t="s">
        <v>6793</v>
      </c>
      <c r="CX300" t="s">
        <v>7520</v>
      </c>
      <c r="CY300" t="s">
        <v>7607</v>
      </c>
      <c r="CZ300" t="s">
        <v>7602</v>
      </c>
      <c r="DA300" t="s">
        <v>6793</v>
      </c>
      <c r="DB300">
        <v>3</v>
      </c>
      <c r="DC300">
        <v>3</v>
      </c>
      <c r="DD300">
        <v>3</v>
      </c>
      <c r="DE300" t="s">
        <v>6794</v>
      </c>
      <c r="EA300">
        <v>2</v>
      </c>
      <c r="EC300">
        <v>1</v>
      </c>
      <c r="ED300">
        <v>0</v>
      </c>
      <c r="EE300">
        <v>0</v>
      </c>
      <c r="EF300">
        <v>0</v>
      </c>
      <c r="EG300">
        <v>1</v>
      </c>
      <c r="EH300">
        <v>0</v>
      </c>
      <c r="EI300">
        <v>0</v>
      </c>
      <c r="EJ300" t="s">
        <v>6793</v>
      </c>
      <c r="EK300" t="s">
        <v>7573</v>
      </c>
      <c r="EM300">
        <v>1</v>
      </c>
      <c r="EN300">
        <v>2006</v>
      </c>
      <c r="EP300" t="s">
        <v>6794</v>
      </c>
      <c r="OI300" t="s">
        <v>7526</v>
      </c>
      <c r="OJ300" t="s">
        <v>7526</v>
      </c>
      <c r="OK300" t="s">
        <v>7526</v>
      </c>
      <c r="OL300" t="s">
        <v>7526</v>
      </c>
      <c r="OM300" t="s">
        <v>7528</v>
      </c>
      <c r="ON300" t="s">
        <v>7529</v>
      </c>
      <c r="OO300" t="s">
        <v>7528</v>
      </c>
      <c r="OP300">
        <v>3</v>
      </c>
      <c r="OQ300" t="s">
        <v>28</v>
      </c>
      <c r="OR300" t="s">
        <v>212</v>
      </c>
      <c r="OS300">
        <v>2006</v>
      </c>
      <c r="OT300">
        <v>8</v>
      </c>
      <c r="OU300">
        <v>1</v>
      </c>
      <c r="OV300">
        <v>8</v>
      </c>
      <c r="OW300">
        <v>1</v>
      </c>
      <c r="OX300">
        <v>0</v>
      </c>
      <c r="OY300">
        <v>35</v>
      </c>
      <c r="QE300" t="s">
        <v>7516</v>
      </c>
      <c r="QF300" t="s">
        <v>7515</v>
      </c>
      <c r="QG300" t="s">
        <v>7515</v>
      </c>
      <c r="QH300" t="s">
        <v>7515</v>
      </c>
      <c r="QI300" t="s">
        <v>7515</v>
      </c>
      <c r="QJ300" t="s">
        <v>7515</v>
      </c>
      <c r="QK300" t="s">
        <v>7515</v>
      </c>
      <c r="RP300">
        <f t="shared" si="8"/>
        <v>2</v>
      </c>
      <c r="RS300">
        <f t="shared" si="9"/>
        <v>5</v>
      </c>
    </row>
    <row r="301" spans="1:487" x14ac:dyDescent="0.3">
      <c r="A301">
        <v>70288</v>
      </c>
      <c r="B301">
        <v>682</v>
      </c>
      <c r="C301">
        <v>0</v>
      </c>
      <c r="D301">
        <v>5</v>
      </c>
      <c r="E301">
        <v>11</v>
      </c>
      <c r="F301">
        <v>89</v>
      </c>
      <c r="G301">
        <v>102</v>
      </c>
      <c r="H301">
        <v>10</v>
      </c>
      <c r="I301" t="s">
        <v>6793</v>
      </c>
      <c r="J301" t="s">
        <v>6793</v>
      </c>
      <c r="O301" t="s">
        <v>6793</v>
      </c>
      <c r="P301" t="s">
        <v>7515</v>
      </c>
      <c r="Q301" t="s">
        <v>7516</v>
      </c>
      <c r="R301" t="s">
        <v>7515</v>
      </c>
      <c r="S301" t="s">
        <v>7515</v>
      </c>
      <c r="T301" t="s">
        <v>7515</v>
      </c>
      <c r="U301" t="s">
        <v>7515</v>
      </c>
      <c r="V301" t="s">
        <v>7515</v>
      </c>
      <c r="W301" t="s">
        <v>7515</v>
      </c>
      <c r="X301" t="s">
        <v>7515</v>
      </c>
      <c r="Y301" t="s">
        <v>7515</v>
      </c>
      <c r="Z301" t="s">
        <v>7515</v>
      </c>
      <c r="AA301" t="s">
        <v>7515</v>
      </c>
      <c r="AB301" t="s">
        <v>7515</v>
      </c>
      <c r="AC301" t="s">
        <v>7515</v>
      </c>
      <c r="AD301" t="s">
        <v>7515</v>
      </c>
      <c r="AE301" t="s">
        <v>7515</v>
      </c>
      <c r="AF301" t="s">
        <v>7515</v>
      </c>
      <c r="AG301" t="s">
        <v>7515</v>
      </c>
      <c r="AH301" t="s">
        <v>7515</v>
      </c>
      <c r="AI301" t="s">
        <v>7517</v>
      </c>
      <c r="AL301">
        <v>6</v>
      </c>
      <c r="AM301">
        <v>0</v>
      </c>
      <c r="AN301" t="s">
        <v>6845</v>
      </c>
      <c r="AQ301" t="s">
        <v>6757</v>
      </c>
      <c r="AR301" t="s">
        <v>6794</v>
      </c>
      <c r="AS301" t="s">
        <v>6794</v>
      </c>
      <c r="AT301">
        <v>0</v>
      </c>
      <c r="AU301">
        <v>10</v>
      </c>
      <c r="AV301" t="s">
        <v>6988</v>
      </c>
      <c r="AW301" t="s">
        <v>6793</v>
      </c>
      <c r="AX301" t="s">
        <v>6793</v>
      </c>
      <c r="AY301" t="s">
        <v>6813</v>
      </c>
      <c r="AZ301" t="s">
        <v>7531</v>
      </c>
      <c r="BA301" t="s">
        <v>6991</v>
      </c>
      <c r="BC301" t="s">
        <v>6794</v>
      </c>
      <c r="BD301" t="s">
        <v>6794</v>
      </c>
      <c r="BE301" t="s">
        <v>6793</v>
      </c>
      <c r="BF301" t="s">
        <v>6793</v>
      </c>
      <c r="BG301" t="s">
        <v>6793</v>
      </c>
      <c r="BH301" t="s">
        <v>6794</v>
      </c>
      <c r="BI301" t="s">
        <v>6794</v>
      </c>
      <c r="BJ301" t="s">
        <v>6794</v>
      </c>
      <c r="BK301" t="s">
        <v>6794</v>
      </c>
      <c r="BL301" t="s">
        <v>6794</v>
      </c>
      <c r="BM301" t="s">
        <v>7021</v>
      </c>
      <c r="BN301" t="s">
        <v>7024</v>
      </c>
      <c r="BO301" t="s">
        <v>6794</v>
      </c>
      <c r="BQ301" t="s">
        <v>31</v>
      </c>
      <c r="BR301" t="s">
        <v>6</v>
      </c>
      <c r="BS301" t="s">
        <v>7519</v>
      </c>
      <c r="BT301" t="s">
        <v>6</v>
      </c>
      <c r="BU301" t="s">
        <v>7559</v>
      </c>
      <c r="BV301">
        <v>10</v>
      </c>
      <c r="BW301" t="s">
        <v>7515</v>
      </c>
      <c r="BX301" t="s">
        <v>7515</v>
      </c>
      <c r="BY301" t="s">
        <v>7515</v>
      </c>
      <c r="BZ301" t="s">
        <v>7515</v>
      </c>
      <c r="CA301" t="s">
        <v>7515</v>
      </c>
      <c r="CB301" t="s">
        <v>7515</v>
      </c>
      <c r="CC301" t="s">
        <v>7516</v>
      </c>
      <c r="CD301" t="s">
        <v>7515</v>
      </c>
      <c r="CE301" t="s">
        <v>7515</v>
      </c>
      <c r="CF301" t="s">
        <v>7515</v>
      </c>
      <c r="CG301" t="s">
        <v>7515</v>
      </c>
      <c r="CH301" t="s">
        <v>7515</v>
      </c>
      <c r="CI301" t="s">
        <v>6793</v>
      </c>
      <c r="CJ301" t="s">
        <v>6794</v>
      </c>
      <c r="CO301" t="s">
        <v>6794</v>
      </c>
      <c r="CP301" t="s">
        <v>6794</v>
      </c>
      <c r="CQ301" t="s">
        <v>6794</v>
      </c>
      <c r="CR301" t="s">
        <v>6794</v>
      </c>
      <c r="CS301" t="s">
        <v>6794</v>
      </c>
      <c r="CT301" t="s">
        <v>6794</v>
      </c>
      <c r="CU301" t="s">
        <v>6794</v>
      </c>
      <c r="CV301" t="s">
        <v>6794</v>
      </c>
      <c r="CW301" t="s">
        <v>6794</v>
      </c>
      <c r="CX301" t="s">
        <v>7520</v>
      </c>
      <c r="CY301" t="s">
        <v>7521</v>
      </c>
      <c r="CZ301" t="s">
        <v>7522</v>
      </c>
      <c r="DA301" t="s">
        <v>6793</v>
      </c>
      <c r="DB301">
        <v>1</v>
      </c>
      <c r="DC301">
        <v>3</v>
      </c>
      <c r="DD301">
        <v>2</v>
      </c>
      <c r="DE301" t="s">
        <v>6794</v>
      </c>
      <c r="EA301">
        <v>3</v>
      </c>
      <c r="EC301">
        <v>2</v>
      </c>
      <c r="ED301">
        <v>0</v>
      </c>
      <c r="EE301">
        <v>0</v>
      </c>
      <c r="EF301">
        <v>0</v>
      </c>
      <c r="EG301">
        <v>1</v>
      </c>
      <c r="EH301">
        <v>0</v>
      </c>
      <c r="EI301">
        <v>0</v>
      </c>
      <c r="EJ301" t="s">
        <v>6794</v>
      </c>
      <c r="EP301" t="s">
        <v>6794</v>
      </c>
      <c r="OI301" t="s">
        <v>7526</v>
      </c>
      <c r="OJ301" t="s">
        <v>7526</v>
      </c>
      <c r="OK301" t="s">
        <v>7526</v>
      </c>
      <c r="OL301" t="s">
        <v>7526</v>
      </c>
      <c r="OM301" t="s">
        <v>7528</v>
      </c>
      <c r="ON301" t="s">
        <v>7529</v>
      </c>
      <c r="OO301" t="s">
        <v>7528</v>
      </c>
      <c r="OP301">
        <v>3</v>
      </c>
      <c r="OQ301" t="s">
        <v>28</v>
      </c>
      <c r="OR301" t="s">
        <v>212</v>
      </c>
      <c r="OS301">
        <v>2007</v>
      </c>
      <c r="OT301">
        <v>11</v>
      </c>
      <c r="OU301">
        <v>1</v>
      </c>
      <c r="OV301">
        <v>11</v>
      </c>
      <c r="OW301">
        <v>0</v>
      </c>
      <c r="OX301">
        <v>1</v>
      </c>
      <c r="OY301">
        <v>35</v>
      </c>
      <c r="QE301" t="s">
        <v>7515</v>
      </c>
      <c r="QF301" t="s">
        <v>7515</v>
      </c>
      <c r="QG301" t="s">
        <v>7515</v>
      </c>
      <c r="QH301" t="s">
        <v>7516</v>
      </c>
      <c r="QI301" t="s">
        <v>7515</v>
      </c>
      <c r="QJ301" t="s">
        <v>7515</v>
      </c>
      <c r="QK301" t="s">
        <v>7515</v>
      </c>
      <c r="RP301">
        <f t="shared" si="8"/>
        <v>4</v>
      </c>
      <c r="RS301">
        <f t="shared" si="9"/>
        <v>1</v>
      </c>
    </row>
    <row r="302" spans="1:487" x14ac:dyDescent="0.3">
      <c r="A302">
        <v>70289</v>
      </c>
      <c r="B302">
        <v>683</v>
      </c>
      <c r="C302">
        <v>0</v>
      </c>
      <c r="D302">
        <v>5</v>
      </c>
      <c r="E302">
        <v>17</v>
      </c>
      <c r="F302">
        <v>107</v>
      </c>
      <c r="G302">
        <v>102</v>
      </c>
      <c r="H302">
        <v>3</v>
      </c>
      <c r="I302" t="s">
        <v>6793</v>
      </c>
      <c r="J302" t="s">
        <v>6793</v>
      </c>
      <c r="O302" t="s">
        <v>6793</v>
      </c>
      <c r="P302" t="s">
        <v>7515</v>
      </c>
      <c r="Q302" t="s">
        <v>7515</v>
      </c>
      <c r="R302" t="s">
        <v>7515</v>
      </c>
      <c r="S302" t="s">
        <v>7515</v>
      </c>
      <c r="T302" t="s">
        <v>7515</v>
      </c>
      <c r="U302" t="s">
        <v>7515</v>
      </c>
      <c r="V302" t="s">
        <v>7515</v>
      </c>
      <c r="W302" t="s">
        <v>7515</v>
      </c>
      <c r="X302" t="s">
        <v>7515</v>
      </c>
      <c r="Y302" t="s">
        <v>7515</v>
      </c>
      <c r="Z302" t="s">
        <v>7515</v>
      </c>
      <c r="AA302" t="s">
        <v>7515</v>
      </c>
      <c r="AB302" t="s">
        <v>7515</v>
      </c>
      <c r="AC302" t="s">
        <v>7515</v>
      </c>
      <c r="AD302" t="s">
        <v>7515</v>
      </c>
      <c r="AE302" t="s">
        <v>7515</v>
      </c>
      <c r="AF302" t="s">
        <v>7516</v>
      </c>
      <c r="AG302" t="s">
        <v>7515</v>
      </c>
      <c r="AH302" t="s">
        <v>7515</v>
      </c>
      <c r="AI302" t="s">
        <v>6796</v>
      </c>
      <c r="AQ302" t="s">
        <v>6985</v>
      </c>
      <c r="AR302" t="s">
        <v>6793</v>
      </c>
      <c r="AS302" t="s">
        <v>6793</v>
      </c>
      <c r="AT302">
        <v>0</v>
      </c>
      <c r="AU302">
        <v>23</v>
      </c>
      <c r="AV302" t="s">
        <v>6988</v>
      </c>
      <c r="AW302" t="s">
        <v>6793</v>
      </c>
      <c r="AX302" t="s">
        <v>6793</v>
      </c>
      <c r="AY302" t="s">
        <v>6813</v>
      </c>
      <c r="AZ302" t="s">
        <v>7531</v>
      </c>
      <c r="BA302" t="s">
        <v>7553</v>
      </c>
      <c r="BC302" t="s">
        <v>6794</v>
      </c>
      <c r="BD302" t="s">
        <v>6794</v>
      </c>
      <c r="BE302" t="s">
        <v>6793</v>
      </c>
      <c r="BF302" t="s">
        <v>6793</v>
      </c>
      <c r="BG302" t="s">
        <v>6793</v>
      </c>
      <c r="BH302" t="s">
        <v>6794</v>
      </c>
      <c r="BI302" t="s">
        <v>6793</v>
      </c>
      <c r="BJ302" t="s">
        <v>6793</v>
      </c>
      <c r="BK302" t="s">
        <v>6794</v>
      </c>
      <c r="BL302" t="s">
        <v>6794</v>
      </c>
      <c r="BM302" t="s">
        <v>7024</v>
      </c>
      <c r="BN302" t="s">
        <v>7021</v>
      </c>
      <c r="BO302" t="s">
        <v>6794</v>
      </c>
      <c r="BQ302">
        <v>50</v>
      </c>
      <c r="BR302">
        <v>30</v>
      </c>
      <c r="BS302" t="s">
        <v>7519</v>
      </c>
      <c r="BT302" t="s">
        <v>6</v>
      </c>
      <c r="BU302" t="s">
        <v>7559</v>
      </c>
      <c r="BV302" t="s">
        <v>7543</v>
      </c>
      <c r="BW302" t="s">
        <v>7516</v>
      </c>
      <c r="BX302" t="s">
        <v>7515</v>
      </c>
      <c r="BY302" t="s">
        <v>7515</v>
      </c>
      <c r="BZ302" t="s">
        <v>7515</v>
      </c>
      <c r="CA302" t="s">
        <v>7515</v>
      </c>
      <c r="CB302" t="s">
        <v>7515</v>
      </c>
      <c r="CC302" t="s">
        <v>7515</v>
      </c>
      <c r="CD302" t="s">
        <v>7515</v>
      </c>
      <c r="CE302" t="s">
        <v>7515</v>
      </c>
      <c r="CF302" t="s">
        <v>7516</v>
      </c>
      <c r="CG302" t="s">
        <v>7515</v>
      </c>
      <c r="CH302" t="s">
        <v>7515</v>
      </c>
      <c r="CI302" t="s">
        <v>6793</v>
      </c>
      <c r="CJ302" t="s">
        <v>6793</v>
      </c>
      <c r="CO302" t="s">
        <v>6793</v>
      </c>
      <c r="CP302" t="s">
        <v>6794</v>
      </c>
      <c r="CQ302" t="s">
        <v>6794</v>
      </c>
      <c r="CR302" t="s">
        <v>6793</v>
      </c>
      <c r="CS302" t="s">
        <v>6794</v>
      </c>
      <c r="CT302" t="s">
        <v>6794</v>
      </c>
      <c r="CU302" t="s">
        <v>6794</v>
      </c>
      <c r="CV302" t="s">
        <v>6793</v>
      </c>
      <c r="CW302" t="s">
        <v>6794</v>
      </c>
      <c r="CX302" t="s">
        <v>7520</v>
      </c>
      <c r="CY302" t="s">
        <v>7521</v>
      </c>
      <c r="CZ302" t="s">
        <v>7536</v>
      </c>
      <c r="DA302" t="s">
        <v>6793</v>
      </c>
      <c r="DB302">
        <v>4</v>
      </c>
      <c r="DC302">
        <v>4</v>
      </c>
      <c r="DD302">
        <v>1</v>
      </c>
      <c r="DE302" t="s">
        <v>6794</v>
      </c>
      <c r="EA302">
        <v>2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2</v>
      </c>
      <c r="EJ302" t="s">
        <v>6794</v>
      </c>
      <c r="EP302" t="s">
        <v>6793</v>
      </c>
      <c r="KE302" t="s">
        <v>7524</v>
      </c>
      <c r="KF302" t="s">
        <v>7558</v>
      </c>
      <c r="KG302">
        <v>2007</v>
      </c>
      <c r="KI302" t="s">
        <v>7527</v>
      </c>
      <c r="KJ302" t="s">
        <v>7527</v>
      </c>
      <c r="KK302" t="s">
        <v>6966</v>
      </c>
      <c r="KM302" t="s">
        <v>7524</v>
      </c>
      <c r="KN302" t="s">
        <v>7558</v>
      </c>
      <c r="KO302">
        <v>2007</v>
      </c>
      <c r="KS302" t="s">
        <v>6793</v>
      </c>
      <c r="NO302" t="s">
        <v>7524</v>
      </c>
      <c r="NP302" t="s">
        <v>7558</v>
      </c>
      <c r="NQ302">
        <v>2007</v>
      </c>
      <c r="NU302" t="s">
        <v>6793</v>
      </c>
      <c r="OI302" t="s">
        <v>7526</v>
      </c>
      <c r="OJ302" t="s">
        <v>7526</v>
      </c>
      <c r="OK302" t="s">
        <v>7527</v>
      </c>
      <c r="OM302" t="s">
        <v>7528</v>
      </c>
      <c r="ON302" t="s">
        <v>7529</v>
      </c>
      <c r="OO302" t="s">
        <v>7528</v>
      </c>
      <c r="OP302">
        <v>1</v>
      </c>
      <c r="OQ302" t="s">
        <v>28</v>
      </c>
      <c r="OR302" t="s">
        <v>7549</v>
      </c>
      <c r="OS302">
        <v>2007</v>
      </c>
      <c r="OT302">
        <v>12</v>
      </c>
      <c r="OU302">
        <v>1</v>
      </c>
      <c r="OV302">
        <v>12</v>
      </c>
      <c r="OW302">
        <v>1</v>
      </c>
      <c r="OX302">
        <v>0</v>
      </c>
      <c r="OY302">
        <v>35</v>
      </c>
      <c r="OZ302" t="s">
        <v>7516</v>
      </c>
      <c r="PA302" t="s">
        <v>7515</v>
      </c>
      <c r="PB302" t="s">
        <v>7515</v>
      </c>
      <c r="PC302" t="s">
        <v>7515</v>
      </c>
      <c r="PD302" t="s">
        <v>7515</v>
      </c>
      <c r="PE302" t="s">
        <v>7515</v>
      </c>
      <c r="PF302" t="s">
        <v>7515</v>
      </c>
      <c r="PG302" t="s">
        <v>7515</v>
      </c>
      <c r="PH302" t="s">
        <v>7515</v>
      </c>
      <c r="PI302" t="s">
        <v>7515</v>
      </c>
      <c r="PJ302" t="s">
        <v>7515</v>
      </c>
      <c r="PK302" t="s">
        <v>7515</v>
      </c>
      <c r="PL302" t="s">
        <v>7515</v>
      </c>
      <c r="PM302" t="s">
        <v>7515</v>
      </c>
      <c r="PN302" t="s">
        <v>7515</v>
      </c>
      <c r="PO302" t="s">
        <v>7515</v>
      </c>
      <c r="PP302" t="s">
        <v>7515</v>
      </c>
      <c r="PQ302" t="s">
        <v>7515</v>
      </c>
      <c r="PR302" t="s">
        <v>7515</v>
      </c>
      <c r="PS302" t="s">
        <v>7516</v>
      </c>
      <c r="PT302" t="s">
        <v>7516</v>
      </c>
      <c r="PU302" t="s">
        <v>7515</v>
      </c>
      <c r="PV302" t="s">
        <v>7515</v>
      </c>
      <c r="PW302" t="s">
        <v>7515</v>
      </c>
      <c r="PX302" t="s">
        <v>7515</v>
      </c>
      <c r="PY302" t="s">
        <v>7515</v>
      </c>
      <c r="PZ302" t="s">
        <v>7515</v>
      </c>
      <c r="QA302" t="s">
        <v>7515</v>
      </c>
      <c r="QB302" t="s">
        <v>7515</v>
      </c>
      <c r="QC302" t="s">
        <v>7515</v>
      </c>
      <c r="QE302" t="s">
        <v>7516</v>
      </c>
      <c r="QF302" t="s">
        <v>7515</v>
      </c>
      <c r="QG302" t="s">
        <v>7515</v>
      </c>
      <c r="QH302" t="s">
        <v>7515</v>
      </c>
      <c r="QI302" t="s">
        <v>7515</v>
      </c>
      <c r="QJ302" t="s">
        <v>7515</v>
      </c>
      <c r="QK302" t="s">
        <v>7515</v>
      </c>
      <c r="RP302">
        <f t="shared" si="8"/>
        <v>2</v>
      </c>
      <c r="RS302">
        <f t="shared" si="9"/>
        <v>3</v>
      </c>
    </row>
    <row r="303" spans="1:487" x14ac:dyDescent="0.3">
      <c r="A303">
        <v>70290</v>
      </c>
      <c r="B303">
        <v>688</v>
      </c>
      <c r="C303">
        <v>0</v>
      </c>
      <c r="D303">
        <v>5</v>
      </c>
      <c r="E303">
        <v>11</v>
      </c>
      <c r="F303">
        <v>88</v>
      </c>
      <c r="G303">
        <v>102</v>
      </c>
      <c r="H303">
        <v>4</v>
      </c>
      <c r="I303" t="s">
        <v>6793</v>
      </c>
      <c r="J303" t="s">
        <v>6793</v>
      </c>
      <c r="O303" t="s">
        <v>6793</v>
      </c>
      <c r="P303" t="s">
        <v>7516</v>
      </c>
      <c r="Q303" t="s">
        <v>7515</v>
      </c>
      <c r="R303" t="s">
        <v>7515</v>
      </c>
      <c r="S303" t="s">
        <v>7515</v>
      </c>
      <c r="T303" t="s">
        <v>7515</v>
      </c>
      <c r="U303" t="s">
        <v>7515</v>
      </c>
      <c r="V303" t="s">
        <v>7515</v>
      </c>
      <c r="W303" t="s">
        <v>7515</v>
      </c>
      <c r="X303" t="s">
        <v>7515</v>
      </c>
      <c r="Y303" t="s">
        <v>7515</v>
      </c>
      <c r="Z303" t="s">
        <v>7515</v>
      </c>
      <c r="AA303" t="s">
        <v>7515</v>
      </c>
      <c r="AB303" t="s">
        <v>7515</v>
      </c>
      <c r="AC303" t="s">
        <v>7515</v>
      </c>
      <c r="AD303" t="s">
        <v>7515</v>
      </c>
      <c r="AE303" t="s">
        <v>7516</v>
      </c>
      <c r="AF303" t="s">
        <v>7515</v>
      </c>
      <c r="AG303" t="s">
        <v>7515</v>
      </c>
      <c r="AH303" t="s">
        <v>7515</v>
      </c>
      <c r="AI303" t="s">
        <v>7517</v>
      </c>
      <c r="AL303">
        <v>0</v>
      </c>
      <c r="AM303">
        <v>5</v>
      </c>
      <c r="AN303" t="s">
        <v>6845</v>
      </c>
      <c r="AQ303" t="s">
        <v>6993</v>
      </c>
      <c r="AR303" t="s">
        <v>6794</v>
      </c>
      <c r="AS303" t="s">
        <v>6794</v>
      </c>
      <c r="AT303" t="s">
        <v>6</v>
      </c>
      <c r="AU303" t="s">
        <v>6</v>
      </c>
      <c r="AV303" t="s">
        <v>7568</v>
      </c>
      <c r="AW303" t="s">
        <v>6966</v>
      </c>
      <c r="AX303" t="s">
        <v>6966</v>
      </c>
      <c r="AY303" t="s">
        <v>6</v>
      </c>
      <c r="BA303" t="s">
        <v>6991</v>
      </c>
      <c r="BC303" t="s">
        <v>6794</v>
      </c>
      <c r="BD303" t="s">
        <v>6793</v>
      </c>
      <c r="BE303" t="s">
        <v>6793</v>
      </c>
      <c r="BF303" t="s">
        <v>6793</v>
      </c>
      <c r="BH303" t="s">
        <v>6793</v>
      </c>
      <c r="BI303" t="s">
        <v>6793</v>
      </c>
      <c r="BJ303" t="s">
        <v>6793</v>
      </c>
      <c r="BK303" t="s">
        <v>6794</v>
      </c>
      <c r="BL303" t="s">
        <v>6794</v>
      </c>
      <c r="BM303" t="s">
        <v>7025</v>
      </c>
      <c r="BN303" t="s">
        <v>7022</v>
      </c>
      <c r="BO303" t="s">
        <v>6794</v>
      </c>
      <c r="BQ303" t="s">
        <v>7547</v>
      </c>
      <c r="BR303">
        <v>25</v>
      </c>
      <c r="BS303" t="s">
        <v>7533</v>
      </c>
      <c r="BT303" t="s">
        <v>7601</v>
      </c>
      <c r="BU303" t="s">
        <v>7559</v>
      </c>
      <c r="BV303" t="s">
        <v>7535</v>
      </c>
      <c r="BW303" t="s">
        <v>7515</v>
      </c>
      <c r="BX303" t="s">
        <v>7516</v>
      </c>
      <c r="BY303" t="s">
        <v>7516</v>
      </c>
      <c r="BZ303" t="s">
        <v>7515</v>
      </c>
      <c r="CA303" t="s">
        <v>7515</v>
      </c>
      <c r="CB303" t="s">
        <v>7515</v>
      </c>
      <c r="CC303" t="s">
        <v>7515</v>
      </c>
      <c r="CD303" t="s">
        <v>7515</v>
      </c>
      <c r="CE303" t="s">
        <v>7515</v>
      </c>
      <c r="CF303" t="s">
        <v>7515</v>
      </c>
      <c r="CG303" t="s">
        <v>7515</v>
      </c>
      <c r="CH303" t="s">
        <v>7515</v>
      </c>
      <c r="CI303" t="s">
        <v>6793</v>
      </c>
      <c r="CJ303" t="s">
        <v>6794</v>
      </c>
      <c r="CO303" t="s">
        <v>6793</v>
      </c>
      <c r="CP303" t="s">
        <v>6793</v>
      </c>
      <c r="CQ303" t="s">
        <v>6794</v>
      </c>
      <c r="CR303" t="s">
        <v>6793</v>
      </c>
      <c r="CS303" t="s">
        <v>6794</v>
      </c>
      <c r="CT303" t="s">
        <v>6794</v>
      </c>
      <c r="CU303" t="s">
        <v>6794</v>
      </c>
      <c r="CV303" t="s">
        <v>6966</v>
      </c>
      <c r="CW303" t="s">
        <v>6794</v>
      </c>
      <c r="CX303" t="s">
        <v>7545</v>
      </c>
      <c r="CY303" t="s">
        <v>7607</v>
      </c>
      <c r="CZ303" t="s">
        <v>6966</v>
      </c>
      <c r="DA303" t="s">
        <v>6794</v>
      </c>
      <c r="DB303">
        <v>1</v>
      </c>
      <c r="DC303">
        <v>2</v>
      </c>
      <c r="DD303">
        <v>3</v>
      </c>
      <c r="EA303">
        <v>2</v>
      </c>
      <c r="EC303">
        <v>0</v>
      </c>
      <c r="ED303">
        <v>0</v>
      </c>
      <c r="EE303">
        <v>0</v>
      </c>
      <c r="EF303">
        <v>1</v>
      </c>
      <c r="EG303">
        <v>1</v>
      </c>
      <c r="EH303">
        <v>0</v>
      </c>
      <c r="EI303">
        <v>0</v>
      </c>
      <c r="EP303" t="s">
        <v>6794</v>
      </c>
      <c r="OM303" t="s">
        <v>7528</v>
      </c>
      <c r="ON303" t="s">
        <v>7529</v>
      </c>
      <c r="OO303" t="s">
        <v>7528</v>
      </c>
      <c r="OP303">
        <v>2</v>
      </c>
      <c r="OQ303" t="s">
        <v>28</v>
      </c>
      <c r="OR303" t="s">
        <v>7549</v>
      </c>
      <c r="OS303">
        <v>2007</v>
      </c>
      <c r="OT303">
        <v>9</v>
      </c>
      <c r="OU303">
        <v>1</v>
      </c>
      <c r="OV303">
        <v>9</v>
      </c>
      <c r="OW303">
        <v>0</v>
      </c>
      <c r="OX303">
        <v>1</v>
      </c>
      <c r="OY303">
        <v>35</v>
      </c>
      <c r="QE303" t="s">
        <v>7515</v>
      </c>
      <c r="QF303" t="s">
        <v>7515</v>
      </c>
      <c r="QG303" t="s">
        <v>7515</v>
      </c>
      <c r="QH303" t="s">
        <v>7515</v>
      </c>
      <c r="QI303" t="s">
        <v>7515</v>
      </c>
      <c r="QJ303" t="s">
        <v>7515</v>
      </c>
      <c r="QK303" t="s">
        <v>7516</v>
      </c>
      <c r="RP303">
        <f t="shared" si="8"/>
        <v>-1</v>
      </c>
      <c r="RS303">
        <f t="shared" si="9"/>
        <v>4</v>
      </c>
    </row>
    <row r="304" spans="1:487" x14ac:dyDescent="0.3">
      <c r="A304">
        <v>70291</v>
      </c>
      <c r="B304">
        <v>689</v>
      </c>
      <c r="C304">
        <v>0</v>
      </c>
      <c r="D304">
        <v>5</v>
      </c>
      <c r="E304">
        <v>10</v>
      </c>
      <c r="F304">
        <v>74</v>
      </c>
      <c r="G304">
        <v>102</v>
      </c>
      <c r="H304">
        <v>3</v>
      </c>
      <c r="I304" t="s">
        <v>6793</v>
      </c>
      <c r="J304" t="s">
        <v>6793</v>
      </c>
      <c r="O304" t="s">
        <v>6793</v>
      </c>
      <c r="P304" t="s">
        <v>7515</v>
      </c>
      <c r="Q304" t="s">
        <v>7515</v>
      </c>
      <c r="R304" t="s">
        <v>7515</v>
      </c>
      <c r="S304" t="s">
        <v>7515</v>
      </c>
      <c r="T304" t="s">
        <v>7515</v>
      </c>
      <c r="U304" t="s">
        <v>7515</v>
      </c>
      <c r="V304" t="s">
        <v>7515</v>
      </c>
      <c r="W304" t="s">
        <v>7515</v>
      </c>
      <c r="X304" t="s">
        <v>7515</v>
      </c>
      <c r="Y304" t="s">
        <v>7515</v>
      </c>
      <c r="Z304" t="s">
        <v>7516</v>
      </c>
      <c r="AA304" t="s">
        <v>7515</v>
      </c>
      <c r="AB304" t="s">
        <v>7515</v>
      </c>
      <c r="AC304" t="s">
        <v>7515</v>
      </c>
      <c r="AD304" t="s">
        <v>7515</v>
      </c>
      <c r="AE304" t="s">
        <v>7515</v>
      </c>
      <c r="AF304" t="s">
        <v>7515</v>
      </c>
      <c r="AG304" t="s">
        <v>7515</v>
      </c>
      <c r="AH304" t="s">
        <v>7515</v>
      </c>
      <c r="AI304" t="s">
        <v>6796</v>
      </c>
      <c r="AQ304" t="s">
        <v>6985</v>
      </c>
      <c r="AR304" t="s">
        <v>6793</v>
      </c>
      <c r="AS304" t="s">
        <v>6793</v>
      </c>
      <c r="AT304">
        <v>0</v>
      </c>
      <c r="AU304">
        <v>15</v>
      </c>
      <c r="AV304" t="s">
        <v>7568</v>
      </c>
      <c r="AW304" t="s">
        <v>6966</v>
      </c>
      <c r="AX304" t="s">
        <v>6794</v>
      </c>
      <c r="AY304" t="s">
        <v>6</v>
      </c>
      <c r="BA304" t="s">
        <v>7518</v>
      </c>
      <c r="BC304" t="s">
        <v>6793</v>
      </c>
      <c r="BD304" t="s">
        <v>6794</v>
      </c>
      <c r="BE304" t="s">
        <v>6793</v>
      </c>
      <c r="BF304" t="s">
        <v>6793</v>
      </c>
      <c r="BH304" t="s">
        <v>6794</v>
      </c>
      <c r="BI304" t="s">
        <v>6794</v>
      </c>
      <c r="BJ304" t="s">
        <v>6794</v>
      </c>
      <c r="BK304" t="s">
        <v>6794</v>
      </c>
      <c r="BL304" t="s">
        <v>6966</v>
      </c>
      <c r="BM304" t="s">
        <v>7021</v>
      </c>
      <c r="BN304" t="s">
        <v>7029</v>
      </c>
      <c r="BO304" t="s">
        <v>6794</v>
      </c>
      <c r="BQ304">
        <v>25</v>
      </c>
      <c r="BR304">
        <v>15</v>
      </c>
      <c r="BS304" t="s">
        <v>7533</v>
      </c>
      <c r="BT304" t="s">
        <v>6</v>
      </c>
      <c r="BU304" t="s">
        <v>7021</v>
      </c>
      <c r="BV304" t="s">
        <v>7561</v>
      </c>
      <c r="BW304" t="s">
        <v>7515</v>
      </c>
      <c r="BX304" t="s">
        <v>7516</v>
      </c>
      <c r="BY304" t="s">
        <v>7515</v>
      </c>
      <c r="BZ304" t="s">
        <v>7515</v>
      </c>
      <c r="CA304" t="s">
        <v>7515</v>
      </c>
      <c r="CB304" t="s">
        <v>7515</v>
      </c>
      <c r="CC304" t="s">
        <v>7515</v>
      </c>
      <c r="CD304" t="s">
        <v>7515</v>
      </c>
      <c r="CE304" t="s">
        <v>7515</v>
      </c>
      <c r="CF304" t="s">
        <v>7515</v>
      </c>
      <c r="CG304" t="s">
        <v>7515</v>
      </c>
      <c r="CH304" t="s">
        <v>7515</v>
      </c>
      <c r="CI304" t="s">
        <v>6966</v>
      </c>
      <c r="CJ304" t="s">
        <v>6794</v>
      </c>
      <c r="CO304" t="s">
        <v>6793</v>
      </c>
      <c r="CP304" t="s">
        <v>6793</v>
      </c>
      <c r="CQ304" t="s">
        <v>6794</v>
      </c>
      <c r="CR304" t="s">
        <v>6794</v>
      </c>
      <c r="CS304" t="s">
        <v>6794</v>
      </c>
      <c r="CT304" t="s">
        <v>6793</v>
      </c>
      <c r="CU304" t="s">
        <v>6794</v>
      </c>
      <c r="CV304" t="s">
        <v>6793</v>
      </c>
      <c r="CW304" t="s">
        <v>6794</v>
      </c>
      <c r="CX304" t="s">
        <v>7520</v>
      </c>
      <c r="CY304" t="s">
        <v>7521</v>
      </c>
      <c r="CZ304" t="s">
        <v>7587</v>
      </c>
      <c r="DA304" t="s">
        <v>31</v>
      </c>
      <c r="DB304" t="s">
        <v>31</v>
      </c>
      <c r="DC304" t="s">
        <v>31</v>
      </c>
      <c r="DD304" t="s">
        <v>31</v>
      </c>
      <c r="EA304" t="s">
        <v>31</v>
      </c>
      <c r="EJ304" t="s">
        <v>31</v>
      </c>
      <c r="EP304" t="s">
        <v>31</v>
      </c>
      <c r="OM304" t="s">
        <v>7528</v>
      </c>
      <c r="ON304" t="s">
        <v>7529</v>
      </c>
      <c r="OO304" t="s">
        <v>7528</v>
      </c>
      <c r="OP304">
        <v>3</v>
      </c>
      <c r="OQ304" t="s">
        <v>28</v>
      </c>
      <c r="OR304" t="s">
        <v>7549</v>
      </c>
      <c r="OS304">
        <v>2006</v>
      </c>
      <c r="OT304">
        <v>4</v>
      </c>
      <c r="OU304">
        <v>1</v>
      </c>
      <c r="OV304">
        <v>4</v>
      </c>
      <c r="OW304">
        <v>1</v>
      </c>
      <c r="OX304">
        <v>0</v>
      </c>
      <c r="OY304">
        <v>35</v>
      </c>
      <c r="QE304" t="s">
        <v>7515</v>
      </c>
      <c r="QF304" t="s">
        <v>7515</v>
      </c>
      <c r="QG304" t="s">
        <v>7515</v>
      </c>
      <c r="QH304" t="s">
        <v>7515</v>
      </c>
      <c r="QI304" t="s">
        <v>7515</v>
      </c>
      <c r="QJ304" t="s">
        <v>7516</v>
      </c>
      <c r="QK304" t="s">
        <v>7515</v>
      </c>
      <c r="RP304">
        <f t="shared" si="8"/>
        <v>3</v>
      </c>
      <c r="RS304">
        <f t="shared" si="9"/>
        <v>1</v>
      </c>
    </row>
    <row r="305" spans="1:487" x14ac:dyDescent="0.3">
      <c r="A305">
        <v>70292</v>
      </c>
      <c r="B305">
        <v>691</v>
      </c>
      <c r="C305">
        <v>0</v>
      </c>
      <c r="D305">
        <v>5</v>
      </c>
      <c r="E305">
        <v>16</v>
      </c>
      <c r="F305">
        <v>87</v>
      </c>
      <c r="G305">
        <v>102</v>
      </c>
      <c r="H305">
        <v>10</v>
      </c>
      <c r="I305" t="s">
        <v>6793</v>
      </c>
      <c r="J305" t="s">
        <v>6793</v>
      </c>
      <c r="O305" t="s">
        <v>6793</v>
      </c>
      <c r="P305" t="s">
        <v>7515</v>
      </c>
      <c r="Q305" t="s">
        <v>7516</v>
      </c>
      <c r="R305" t="s">
        <v>7515</v>
      </c>
      <c r="S305" t="s">
        <v>7515</v>
      </c>
      <c r="T305" t="s">
        <v>7515</v>
      </c>
      <c r="U305" t="s">
        <v>7515</v>
      </c>
      <c r="V305" t="s">
        <v>7515</v>
      </c>
      <c r="W305" t="s">
        <v>7515</v>
      </c>
      <c r="X305" t="s">
        <v>7515</v>
      </c>
      <c r="Y305" t="s">
        <v>7515</v>
      </c>
      <c r="Z305" t="s">
        <v>7515</v>
      </c>
      <c r="AA305" t="s">
        <v>7515</v>
      </c>
      <c r="AB305" t="s">
        <v>7515</v>
      </c>
      <c r="AC305" t="s">
        <v>7515</v>
      </c>
      <c r="AD305" t="s">
        <v>7515</v>
      </c>
      <c r="AE305" t="s">
        <v>7515</v>
      </c>
      <c r="AF305" t="s">
        <v>7515</v>
      </c>
      <c r="AG305" t="s">
        <v>7515</v>
      </c>
      <c r="AH305" t="s">
        <v>7515</v>
      </c>
      <c r="AI305" t="s">
        <v>7517</v>
      </c>
      <c r="AL305">
        <v>0</v>
      </c>
      <c r="AM305">
        <v>5</v>
      </c>
      <c r="AN305" t="s">
        <v>6845</v>
      </c>
      <c r="AQ305" t="s">
        <v>6757</v>
      </c>
      <c r="AR305" t="s">
        <v>6793</v>
      </c>
      <c r="AS305" t="s">
        <v>6794</v>
      </c>
      <c r="AT305">
        <v>0</v>
      </c>
      <c r="AU305">
        <v>10</v>
      </c>
      <c r="AV305" t="s">
        <v>6988</v>
      </c>
      <c r="AW305" t="s">
        <v>6793</v>
      </c>
      <c r="AX305" t="s">
        <v>6794</v>
      </c>
      <c r="AY305" t="s">
        <v>6813</v>
      </c>
      <c r="AZ305" t="s">
        <v>7531</v>
      </c>
      <c r="BA305" t="s">
        <v>7553</v>
      </c>
      <c r="BC305" t="s">
        <v>6794</v>
      </c>
      <c r="BD305" t="s">
        <v>6794</v>
      </c>
      <c r="BE305" t="s">
        <v>6793</v>
      </c>
      <c r="BF305" t="s">
        <v>6793</v>
      </c>
      <c r="BG305" t="s">
        <v>6793</v>
      </c>
      <c r="BH305" t="s">
        <v>6794</v>
      </c>
      <c r="BI305" t="s">
        <v>6794</v>
      </c>
      <c r="BJ305" t="s">
        <v>6794</v>
      </c>
      <c r="BK305" t="s">
        <v>6794</v>
      </c>
      <c r="BL305" t="s">
        <v>6794</v>
      </c>
      <c r="BM305" t="s">
        <v>7030</v>
      </c>
      <c r="BN305" t="s">
        <v>7021</v>
      </c>
      <c r="BO305" t="s">
        <v>6794</v>
      </c>
      <c r="BQ305">
        <v>50</v>
      </c>
      <c r="BR305">
        <v>20</v>
      </c>
      <c r="BS305" t="s">
        <v>7519</v>
      </c>
      <c r="BT305" t="s">
        <v>6</v>
      </c>
      <c r="BU305" t="s">
        <v>7021</v>
      </c>
      <c r="BV305" t="s">
        <v>7569</v>
      </c>
      <c r="BW305" t="s">
        <v>7515</v>
      </c>
      <c r="BX305" t="s">
        <v>7516</v>
      </c>
      <c r="BY305" t="s">
        <v>7515</v>
      </c>
      <c r="BZ305" t="s">
        <v>7515</v>
      </c>
      <c r="CA305" t="s">
        <v>7515</v>
      </c>
      <c r="CB305" t="s">
        <v>7515</v>
      </c>
      <c r="CC305" t="s">
        <v>7515</v>
      </c>
      <c r="CD305" t="s">
        <v>7515</v>
      </c>
      <c r="CE305" t="s">
        <v>7515</v>
      </c>
      <c r="CF305" t="s">
        <v>7515</v>
      </c>
      <c r="CG305" t="s">
        <v>7515</v>
      </c>
      <c r="CH305" t="s">
        <v>7515</v>
      </c>
      <c r="CI305" t="s">
        <v>6793</v>
      </c>
      <c r="CJ305" t="s">
        <v>6794</v>
      </c>
      <c r="CO305" t="s">
        <v>6793</v>
      </c>
      <c r="CP305" t="s">
        <v>6793</v>
      </c>
      <c r="CQ305" t="s">
        <v>6794</v>
      </c>
      <c r="CR305" t="s">
        <v>6793</v>
      </c>
      <c r="CS305" t="s">
        <v>6793</v>
      </c>
      <c r="CT305" t="s">
        <v>6793</v>
      </c>
      <c r="CU305" t="s">
        <v>6794</v>
      </c>
      <c r="CV305" t="s">
        <v>6793</v>
      </c>
      <c r="CW305" t="s">
        <v>6794</v>
      </c>
      <c r="CX305" t="s">
        <v>7520</v>
      </c>
      <c r="CY305" t="s">
        <v>7521</v>
      </c>
      <c r="CZ305" t="s">
        <v>7522</v>
      </c>
      <c r="DA305" t="s">
        <v>6793</v>
      </c>
      <c r="DB305">
        <v>2</v>
      </c>
      <c r="DC305">
        <v>2</v>
      </c>
      <c r="DD305">
        <v>3</v>
      </c>
      <c r="DE305" t="s">
        <v>6794</v>
      </c>
      <c r="EA305">
        <v>4</v>
      </c>
      <c r="EC305">
        <v>2</v>
      </c>
      <c r="ED305">
        <v>0</v>
      </c>
      <c r="EE305">
        <v>0</v>
      </c>
      <c r="EF305">
        <v>0</v>
      </c>
      <c r="EG305">
        <v>2</v>
      </c>
      <c r="EH305">
        <v>0</v>
      </c>
      <c r="EI305">
        <v>0</v>
      </c>
      <c r="EJ305" t="s">
        <v>6794</v>
      </c>
      <c r="EP305" t="s">
        <v>6794</v>
      </c>
      <c r="OI305" t="s">
        <v>7526</v>
      </c>
      <c r="OJ305" t="s">
        <v>7526</v>
      </c>
      <c r="OK305" t="s">
        <v>7526</v>
      </c>
      <c r="OL305" t="s">
        <v>7526</v>
      </c>
      <c r="OM305" t="s">
        <v>7528</v>
      </c>
      <c r="ON305" t="s">
        <v>7529</v>
      </c>
      <c r="OO305" t="s">
        <v>7528</v>
      </c>
      <c r="OP305">
        <v>1</v>
      </c>
      <c r="OQ305" t="s">
        <v>28</v>
      </c>
      <c r="OR305" t="s">
        <v>212</v>
      </c>
      <c r="OS305">
        <v>2007</v>
      </c>
      <c r="OT305">
        <v>6</v>
      </c>
      <c r="OU305">
        <v>1</v>
      </c>
      <c r="OV305">
        <v>6</v>
      </c>
      <c r="OW305">
        <v>0</v>
      </c>
      <c r="OX305">
        <v>1</v>
      </c>
      <c r="OY305">
        <v>35</v>
      </c>
      <c r="QE305" t="s">
        <v>7515</v>
      </c>
      <c r="QF305" t="s">
        <v>7515</v>
      </c>
      <c r="QG305" t="s">
        <v>7515</v>
      </c>
      <c r="QH305" t="s">
        <v>7515</v>
      </c>
      <c r="QI305" t="s">
        <v>7515</v>
      </c>
      <c r="QJ305" t="s">
        <v>7515</v>
      </c>
      <c r="QK305" t="s">
        <v>7516</v>
      </c>
      <c r="RP305">
        <f t="shared" si="8"/>
        <v>4</v>
      </c>
      <c r="RS305">
        <f t="shared" si="9"/>
        <v>9</v>
      </c>
    </row>
    <row r="306" spans="1:487" x14ac:dyDescent="0.3">
      <c r="A306">
        <v>70293</v>
      </c>
      <c r="B306">
        <v>692</v>
      </c>
      <c r="C306">
        <v>0</v>
      </c>
      <c r="D306">
        <v>5</v>
      </c>
      <c r="E306">
        <v>11</v>
      </c>
      <c r="F306">
        <v>80</v>
      </c>
      <c r="G306">
        <v>102</v>
      </c>
      <c r="H306">
        <v>15</v>
      </c>
      <c r="I306" t="s">
        <v>6793</v>
      </c>
      <c r="J306" t="s">
        <v>6793</v>
      </c>
      <c r="O306" t="s">
        <v>6793</v>
      </c>
      <c r="P306" t="s">
        <v>7515</v>
      </c>
      <c r="Q306" t="s">
        <v>7515</v>
      </c>
      <c r="R306" t="s">
        <v>7515</v>
      </c>
      <c r="S306" t="s">
        <v>7515</v>
      </c>
      <c r="T306" t="s">
        <v>7515</v>
      </c>
      <c r="U306" t="s">
        <v>7515</v>
      </c>
      <c r="V306" t="s">
        <v>7515</v>
      </c>
      <c r="W306" t="s">
        <v>7515</v>
      </c>
      <c r="X306" t="s">
        <v>7515</v>
      </c>
      <c r="Y306" t="s">
        <v>7515</v>
      </c>
      <c r="Z306" t="s">
        <v>7515</v>
      </c>
      <c r="AA306" t="s">
        <v>7515</v>
      </c>
      <c r="AB306" t="s">
        <v>7515</v>
      </c>
      <c r="AC306" t="s">
        <v>7515</v>
      </c>
      <c r="AD306" t="s">
        <v>7515</v>
      </c>
      <c r="AE306" t="s">
        <v>7516</v>
      </c>
      <c r="AF306" t="s">
        <v>7515</v>
      </c>
      <c r="AG306" t="s">
        <v>7515</v>
      </c>
      <c r="AH306" t="s">
        <v>7515</v>
      </c>
      <c r="AI306" t="s">
        <v>6796</v>
      </c>
      <c r="AQ306" t="s">
        <v>6985</v>
      </c>
      <c r="AR306" t="s">
        <v>6793</v>
      </c>
      <c r="AS306" t="s">
        <v>6794</v>
      </c>
      <c r="AT306">
        <v>0</v>
      </c>
      <c r="AU306">
        <v>20</v>
      </c>
      <c r="AV306" t="s">
        <v>7568</v>
      </c>
      <c r="AW306" t="s">
        <v>6794</v>
      </c>
      <c r="AX306" t="s">
        <v>6793</v>
      </c>
      <c r="AY306" t="s">
        <v>6813</v>
      </c>
      <c r="AZ306" t="s">
        <v>7531</v>
      </c>
      <c r="BA306" t="s">
        <v>6991</v>
      </c>
      <c r="BC306" t="s">
        <v>6794</v>
      </c>
      <c r="BD306" t="s">
        <v>6794</v>
      </c>
      <c r="BE306" t="s">
        <v>6794</v>
      </c>
      <c r="BF306" t="s">
        <v>6794</v>
      </c>
      <c r="BH306" t="s">
        <v>6793</v>
      </c>
      <c r="BI306" t="s">
        <v>6793</v>
      </c>
      <c r="BJ306" t="s">
        <v>6793</v>
      </c>
      <c r="BK306" t="s">
        <v>6794</v>
      </c>
      <c r="BL306" t="s">
        <v>6794</v>
      </c>
      <c r="BM306" t="s">
        <v>7022</v>
      </c>
      <c r="BN306" t="s">
        <v>7025</v>
      </c>
      <c r="BO306" t="s">
        <v>7540</v>
      </c>
      <c r="BP306" t="s">
        <v>6757</v>
      </c>
      <c r="BS306" t="s">
        <v>7533</v>
      </c>
      <c r="BT306" t="s">
        <v>6</v>
      </c>
      <c r="BU306" t="s">
        <v>7022</v>
      </c>
      <c r="BV306" t="s">
        <v>7543</v>
      </c>
      <c r="BW306" t="s">
        <v>7515</v>
      </c>
      <c r="BX306" t="s">
        <v>7516</v>
      </c>
      <c r="BY306" t="s">
        <v>7515</v>
      </c>
      <c r="BZ306" t="s">
        <v>7515</v>
      </c>
      <c r="CA306" t="s">
        <v>7515</v>
      </c>
      <c r="CB306" t="s">
        <v>7515</v>
      </c>
      <c r="CC306" t="s">
        <v>7515</v>
      </c>
      <c r="CD306" t="s">
        <v>7515</v>
      </c>
      <c r="CE306" t="s">
        <v>7515</v>
      </c>
      <c r="CF306" t="s">
        <v>7515</v>
      </c>
      <c r="CG306" t="s">
        <v>7515</v>
      </c>
      <c r="CH306" t="s">
        <v>7515</v>
      </c>
      <c r="CI306" t="s">
        <v>6793</v>
      </c>
      <c r="CJ306" t="s">
        <v>6794</v>
      </c>
      <c r="CO306" t="s">
        <v>6793</v>
      </c>
      <c r="CP306" t="s">
        <v>6794</v>
      </c>
      <c r="CQ306" t="s">
        <v>6794</v>
      </c>
      <c r="CR306" t="s">
        <v>6794</v>
      </c>
      <c r="CS306" t="s">
        <v>6794</v>
      </c>
      <c r="CT306" t="s">
        <v>6794</v>
      </c>
      <c r="CU306" t="s">
        <v>6794</v>
      </c>
      <c r="CV306" t="s">
        <v>6793</v>
      </c>
      <c r="CW306" t="s">
        <v>6794</v>
      </c>
      <c r="CX306" t="s">
        <v>7520</v>
      </c>
      <c r="CY306" t="s">
        <v>7521</v>
      </c>
      <c r="CZ306" t="s">
        <v>7522</v>
      </c>
      <c r="DA306" t="s">
        <v>6793</v>
      </c>
      <c r="DB306">
        <v>2</v>
      </c>
      <c r="DC306">
        <v>4</v>
      </c>
      <c r="DD306">
        <v>3</v>
      </c>
      <c r="DE306" t="s">
        <v>6794</v>
      </c>
      <c r="EA306">
        <v>6</v>
      </c>
      <c r="EC306">
        <v>2</v>
      </c>
      <c r="ED306">
        <v>0</v>
      </c>
      <c r="EE306">
        <v>2</v>
      </c>
      <c r="EF306">
        <v>2</v>
      </c>
      <c r="EG306">
        <v>0</v>
      </c>
      <c r="EH306">
        <v>0</v>
      </c>
      <c r="EI306">
        <v>0</v>
      </c>
      <c r="EJ306" t="s">
        <v>31</v>
      </c>
      <c r="EP306" t="s">
        <v>31</v>
      </c>
      <c r="OI306" t="s">
        <v>31</v>
      </c>
      <c r="OJ306" t="s">
        <v>31</v>
      </c>
      <c r="OK306" t="s">
        <v>31</v>
      </c>
      <c r="OL306" t="s">
        <v>31</v>
      </c>
      <c r="OM306" t="s">
        <v>7528</v>
      </c>
      <c r="ON306" t="s">
        <v>7539</v>
      </c>
      <c r="OO306" t="s">
        <v>7528</v>
      </c>
      <c r="OP306">
        <v>3</v>
      </c>
      <c r="OQ306" t="s">
        <v>28</v>
      </c>
      <c r="OR306" t="s">
        <v>265</v>
      </c>
      <c r="OS306">
        <v>2007</v>
      </c>
      <c r="OT306">
        <v>10</v>
      </c>
      <c r="OU306">
        <v>1</v>
      </c>
      <c r="OV306">
        <v>10</v>
      </c>
      <c r="OW306">
        <v>1</v>
      </c>
      <c r="OX306">
        <v>0</v>
      </c>
      <c r="OY306">
        <v>35</v>
      </c>
      <c r="QE306" t="s">
        <v>7515</v>
      </c>
      <c r="QF306" t="s">
        <v>7515</v>
      </c>
      <c r="QG306" t="s">
        <v>7515</v>
      </c>
      <c r="QH306" t="s">
        <v>7515</v>
      </c>
      <c r="QI306" t="s">
        <v>7515</v>
      </c>
      <c r="QJ306" t="s">
        <v>7515</v>
      </c>
      <c r="QK306" t="s">
        <v>7516</v>
      </c>
      <c r="RP306">
        <f t="shared" si="8"/>
        <v>2</v>
      </c>
      <c r="RS306">
        <f t="shared" si="9"/>
        <v>2</v>
      </c>
    </row>
    <row r="307" spans="1:487" x14ac:dyDescent="0.3">
      <c r="A307">
        <v>70294</v>
      </c>
      <c r="B307">
        <v>693</v>
      </c>
      <c r="C307">
        <v>0</v>
      </c>
      <c r="D307">
        <v>5</v>
      </c>
      <c r="E307">
        <v>13</v>
      </c>
      <c r="F307">
        <v>86</v>
      </c>
      <c r="G307">
        <v>102</v>
      </c>
      <c r="H307">
        <v>4</v>
      </c>
      <c r="I307" t="s">
        <v>6793</v>
      </c>
      <c r="J307" t="s">
        <v>6793</v>
      </c>
      <c r="O307" t="s">
        <v>6793</v>
      </c>
      <c r="P307" t="s">
        <v>7515</v>
      </c>
      <c r="Q307" t="s">
        <v>7515</v>
      </c>
      <c r="R307" t="s">
        <v>7515</v>
      </c>
      <c r="S307" t="s">
        <v>7515</v>
      </c>
      <c r="T307" t="s">
        <v>7515</v>
      </c>
      <c r="U307" t="s">
        <v>7515</v>
      </c>
      <c r="V307" t="s">
        <v>7515</v>
      </c>
      <c r="W307" t="s">
        <v>7515</v>
      </c>
      <c r="X307" t="s">
        <v>7515</v>
      </c>
      <c r="Y307" t="s">
        <v>7515</v>
      </c>
      <c r="Z307" t="s">
        <v>7515</v>
      </c>
      <c r="AA307" t="s">
        <v>7515</v>
      </c>
      <c r="AB307" t="s">
        <v>7515</v>
      </c>
      <c r="AC307" t="s">
        <v>7515</v>
      </c>
      <c r="AD307" t="s">
        <v>7515</v>
      </c>
      <c r="AE307" t="s">
        <v>7515</v>
      </c>
      <c r="AF307" t="s">
        <v>7515</v>
      </c>
      <c r="AG307" t="s">
        <v>7516</v>
      </c>
      <c r="AH307" t="s">
        <v>7515</v>
      </c>
      <c r="AI307" t="s">
        <v>7517</v>
      </c>
      <c r="AL307">
        <v>0</v>
      </c>
      <c r="AM307">
        <v>5</v>
      </c>
      <c r="AN307" t="s">
        <v>6845</v>
      </c>
      <c r="AQ307" t="s">
        <v>6757</v>
      </c>
      <c r="AR307" t="s">
        <v>6793</v>
      </c>
      <c r="AS307" t="s">
        <v>6794</v>
      </c>
      <c r="AT307">
        <v>0</v>
      </c>
      <c r="AU307">
        <v>15</v>
      </c>
      <c r="AV307" t="s">
        <v>6988</v>
      </c>
      <c r="AW307" t="s">
        <v>6966</v>
      </c>
      <c r="AX307" t="s">
        <v>6793</v>
      </c>
      <c r="AY307" t="s">
        <v>6813</v>
      </c>
      <c r="AZ307" t="s">
        <v>7531</v>
      </c>
      <c r="BA307" t="s">
        <v>7612</v>
      </c>
      <c r="BC307" t="s">
        <v>6794</v>
      </c>
      <c r="BD307" t="s">
        <v>6794</v>
      </c>
      <c r="BE307" t="s">
        <v>6794</v>
      </c>
      <c r="BF307" t="s">
        <v>6794</v>
      </c>
      <c r="BG307" t="s">
        <v>6793</v>
      </c>
      <c r="BH307" t="s">
        <v>6794</v>
      </c>
      <c r="BI307" t="s">
        <v>6794</v>
      </c>
      <c r="BJ307" t="s">
        <v>6794</v>
      </c>
      <c r="BK307" t="s">
        <v>6794</v>
      </c>
      <c r="BL307" t="s">
        <v>6794</v>
      </c>
      <c r="BM307" t="s">
        <v>7028</v>
      </c>
      <c r="BN307" t="s">
        <v>6</v>
      </c>
      <c r="BO307" t="s">
        <v>6794</v>
      </c>
      <c r="BQ307" t="s">
        <v>7547</v>
      </c>
      <c r="BR307" t="s">
        <v>7532</v>
      </c>
      <c r="BS307" t="s">
        <v>7519</v>
      </c>
      <c r="BT307" t="s">
        <v>6</v>
      </c>
      <c r="BU307" t="s">
        <v>7559</v>
      </c>
      <c r="BV307" t="s">
        <v>6</v>
      </c>
      <c r="CI307" t="s">
        <v>6793</v>
      </c>
      <c r="CJ307" t="s">
        <v>6794</v>
      </c>
      <c r="CO307" t="s">
        <v>6793</v>
      </c>
      <c r="CP307" t="s">
        <v>6794</v>
      </c>
      <c r="CQ307" t="s">
        <v>6794</v>
      </c>
      <c r="CR307" t="s">
        <v>6794</v>
      </c>
      <c r="CS307" t="s">
        <v>6794</v>
      </c>
      <c r="CT307" t="s">
        <v>6794</v>
      </c>
      <c r="CU307" t="s">
        <v>6794</v>
      </c>
      <c r="CV307" t="s">
        <v>6794</v>
      </c>
      <c r="CW307" t="s">
        <v>6794</v>
      </c>
      <c r="CX307" t="s">
        <v>7520</v>
      </c>
      <c r="CY307" t="s">
        <v>7521</v>
      </c>
      <c r="CZ307" t="s">
        <v>7522</v>
      </c>
      <c r="DA307" t="s">
        <v>6793</v>
      </c>
      <c r="DB307">
        <v>4</v>
      </c>
      <c r="DC307">
        <v>5</v>
      </c>
      <c r="DD307">
        <v>6</v>
      </c>
      <c r="DE307" t="s">
        <v>6794</v>
      </c>
      <c r="EA307">
        <v>2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2</v>
      </c>
      <c r="EJ307" t="s">
        <v>6794</v>
      </c>
      <c r="EP307" t="s">
        <v>6794</v>
      </c>
      <c r="OI307" t="s">
        <v>7526</v>
      </c>
      <c r="OJ307" t="s">
        <v>7526</v>
      </c>
      <c r="OK307" t="s">
        <v>7527</v>
      </c>
      <c r="OL307" t="s">
        <v>7527</v>
      </c>
      <c r="OM307" t="s">
        <v>7528</v>
      </c>
      <c r="ON307" t="s">
        <v>7539</v>
      </c>
      <c r="OO307" t="s">
        <v>7528</v>
      </c>
      <c r="OP307">
        <v>3</v>
      </c>
      <c r="OQ307" t="s">
        <v>28</v>
      </c>
      <c r="OR307" t="s">
        <v>7549</v>
      </c>
      <c r="OS307">
        <v>2007</v>
      </c>
      <c r="OT307">
        <v>11</v>
      </c>
      <c r="OU307">
        <v>1</v>
      </c>
      <c r="OV307">
        <v>11</v>
      </c>
      <c r="OW307">
        <v>0</v>
      </c>
      <c r="OX307">
        <v>1</v>
      </c>
      <c r="OY307">
        <v>35</v>
      </c>
      <c r="QE307" t="s">
        <v>7516</v>
      </c>
      <c r="QF307" t="s">
        <v>7515</v>
      </c>
      <c r="QG307" t="s">
        <v>7515</v>
      </c>
      <c r="QH307" t="s">
        <v>7515</v>
      </c>
      <c r="QI307" t="s">
        <v>7515</v>
      </c>
      <c r="QJ307" t="s">
        <v>7515</v>
      </c>
      <c r="QK307" t="s">
        <v>7515</v>
      </c>
      <c r="RP307">
        <f t="shared" si="8"/>
        <v>3</v>
      </c>
      <c r="RS307">
        <f t="shared" si="9"/>
        <v>7</v>
      </c>
    </row>
    <row r="308" spans="1:487" x14ac:dyDescent="0.3">
      <c r="A308">
        <v>70295</v>
      </c>
      <c r="B308">
        <v>695</v>
      </c>
      <c r="C308">
        <v>0</v>
      </c>
      <c r="D308">
        <v>5</v>
      </c>
      <c r="E308">
        <v>15</v>
      </c>
      <c r="F308">
        <v>105</v>
      </c>
      <c r="G308">
        <v>102</v>
      </c>
      <c r="H308">
        <v>3</v>
      </c>
      <c r="I308" t="s">
        <v>6793</v>
      </c>
      <c r="J308" t="s">
        <v>6793</v>
      </c>
      <c r="O308" t="s">
        <v>6793</v>
      </c>
      <c r="P308" t="s">
        <v>7516</v>
      </c>
      <c r="Q308" t="s">
        <v>7515</v>
      </c>
      <c r="R308" t="s">
        <v>7515</v>
      </c>
      <c r="S308" t="s">
        <v>7515</v>
      </c>
      <c r="T308" t="s">
        <v>7515</v>
      </c>
      <c r="U308" t="s">
        <v>7515</v>
      </c>
      <c r="V308" t="s">
        <v>7515</v>
      </c>
      <c r="W308" t="s">
        <v>7515</v>
      </c>
      <c r="X308" t="s">
        <v>7515</v>
      </c>
      <c r="Y308" t="s">
        <v>7515</v>
      </c>
      <c r="Z308" t="s">
        <v>7515</v>
      </c>
      <c r="AA308" t="s">
        <v>7515</v>
      </c>
      <c r="AB308" t="s">
        <v>7515</v>
      </c>
      <c r="AC308" t="s">
        <v>7515</v>
      </c>
      <c r="AD308" t="s">
        <v>7515</v>
      </c>
      <c r="AE308" t="s">
        <v>7516</v>
      </c>
      <c r="AF308" t="s">
        <v>7515</v>
      </c>
      <c r="AG308" t="s">
        <v>7515</v>
      </c>
      <c r="AH308" t="s">
        <v>7515</v>
      </c>
      <c r="AI308" t="s">
        <v>6796</v>
      </c>
      <c r="AQ308" t="s">
        <v>6985</v>
      </c>
      <c r="AR308" t="s">
        <v>6793</v>
      </c>
      <c r="AS308" t="s">
        <v>6794</v>
      </c>
      <c r="AT308">
        <v>0</v>
      </c>
      <c r="AU308">
        <v>10</v>
      </c>
      <c r="AV308" t="s">
        <v>6988</v>
      </c>
      <c r="AW308" t="s">
        <v>6793</v>
      </c>
      <c r="AX308" t="s">
        <v>6966</v>
      </c>
      <c r="AY308" t="s">
        <v>6813</v>
      </c>
      <c r="AZ308" t="s">
        <v>7531</v>
      </c>
      <c r="BA308" t="s">
        <v>7553</v>
      </c>
      <c r="BC308" t="s">
        <v>6794</v>
      </c>
      <c r="BD308" t="s">
        <v>6794</v>
      </c>
      <c r="BE308" t="s">
        <v>6794</v>
      </c>
      <c r="BF308" t="s">
        <v>6794</v>
      </c>
      <c r="BG308" t="s">
        <v>6794</v>
      </c>
      <c r="BH308" t="s">
        <v>6793</v>
      </c>
      <c r="BI308" t="s">
        <v>6794</v>
      </c>
      <c r="BJ308" t="s">
        <v>6793</v>
      </c>
      <c r="BK308" t="s">
        <v>6794</v>
      </c>
      <c r="BL308" t="s">
        <v>6794</v>
      </c>
      <c r="BM308" t="s">
        <v>7025</v>
      </c>
      <c r="BN308" t="s">
        <v>7021</v>
      </c>
      <c r="BO308" t="s">
        <v>6794</v>
      </c>
      <c r="BQ308" t="s">
        <v>7547</v>
      </c>
      <c r="BR308" t="s">
        <v>6</v>
      </c>
      <c r="BS308" t="s">
        <v>7533</v>
      </c>
      <c r="BT308" t="s">
        <v>6</v>
      </c>
      <c r="BU308" t="s">
        <v>7559</v>
      </c>
      <c r="BV308" t="s">
        <v>7569</v>
      </c>
      <c r="BW308" t="s">
        <v>7515</v>
      </c>
      <c r="BX308" t="s">
        <v>7516</v>
      </c>
      <c r="BY308" t="s">
        <v>7515</v>
      </c>
      <c r="BZ308" t="s">
        <v>7515</v>
      </c>
      <c r="CA308" t="s">
        <v>7515</v>
      </c>
      <c r="CB308" t="s">
        <v>7515</v>
      </c>
      <c r="CC308" t="s">
        <v>7515</v>
      </c>
      <c r="CD308" t="s">
        <v>7515</v>
      </c>
      <c r="CE308" t="s">
        <v>7515</v>
      </c>
      <c r="CF308" t="s">
        <v>7515</v>
      </c>
      <c r="CG308" t="s">
        <v>7515</v>
      </c>
      <c r="CH308" t="s">
        <v>7515</v>
      </c>
      <c r="CI308" t="s">
        <v>6793</v>
      </c>
      <c r="CJ308" t="s">
        <v>6794</v>
      </c>
      <c r="CO308" t="s">
        <v>6793</v>
      </c>
      <c r="CP308" t="s">
        <v>6793</v>
      </c>
      <c r="CQ308" t="s">
        <v>6794</v>
      </c>
      <c r="CR308" t="s">
        <v>6794</v>
      </c>
      <c r="CS308" t="s">
        <v>6794</v>
      </c>
      <c r="CT308" t="s">
        <v>6793</v>
      </c>
      <c r="CU308" t="s">
        <v>6794</v>
      </c>
      <c r="CV308" t="s">
        <v>6793</v>
      </c>
      <c r="CW308" t="s">
        <v>6794</v>
      </c>
      <c r="CX308" t="s">
        <v>7520</v>
      </c>
      <c r="CY308" t="s">
        <v>7521</v>
      </c>
      <c r="CZ308" t="s">
        <v>7522</v>
      </c>
      <c r="DA308" t="s">
        <v>6793</v>
      </c>
      <c r="DB308">
        <v>2</v>
      </c>
      <c r="DC308">
        <v>5</v>
      </c>
      <c r="DD308">
        <v>3</v>
      </c>
      <c r="DE308" t="s">
        <v>6793</v>
      </c>
      <c r="DF308">
        <v>1</v>
      </c>
      <c r="DG308" t="s">
        <v>7572</v>
      </c>
      <c r="DH308">
        <v>2007</v>
      </c>
      <c r="DI308" t="s">
        <v>7557</v>
      </c>
      <c r="DJ308" t="s">
        <v>7572</v>
      </c>
      <c r="DK308">
        <v>2007</v>
      </c>
      <c r="EA308">
        <v>5</v>
      </c>
      <c r="EC308">
        <v>3</v>
      </c>
      <c r="ED308">
        <v>0</v>
      </c>
      <c r="EE308">
        <v>0</v>
      </c>
      <c r="EF308">
        <v>0</v>
      </c>
      <c r="EG308">
        <v>0</v>
      </c>
      <c r="EH308">
        <v>2</v>
      </c>
      <c r="EI308">
        <v>0</v>
      </c>
      <c r="EJ308" t="s">
        <v>6793</v>
      </c>
      <c r="EK308" t="s">
        <v>6859</v>
      </c>
      <c r="EL308">
        <v>2</v>
      </c>
      <c r="EN308" t="s">
        <v>6</v>
      </c>
      <c r="EP308" t="s">
        <v>6794</v>
      </c>
      <c r="OI308" t="s">
        <v>7527</v>
      </c>
      <c r="OJ308" t="s">
        <v>7527</v>
      </c>
      <c r="OK308" t="s">
        <v>7527</v>
      </c>
      <c r="OL308" t="s">
        <v>7527</v>
      </c>
      <c r="OM308" t="s">
        <v>7528</v>
      </c>
      <c r="ON308" t="s">
        <v>7539</v>
      </c>
      <c r="OO308" t="s">
        <v>7528</v>
      </c>
      <c r="OP308">
        <v>3</v>
      </c>
      <c r="OQ308" t="s">
        <v>28</v>
      </c>
      <c r="OR308" t="s">
        <v>7549</v>
      </c>
      <c r="OS308">
        <v>2007</v>
      </c>
      <c r="OT308">
        <v>11</v>
      </c>
      <c r="OU308">
        <v>1</v>
      </c>
      <c r="OV308">
        <v>11</v>
      </c>
      <c r="OW308">
        <v>1</v>
      </c>
      <c r="OX308">
        <v>0</v>
      </c>
      <c r="OY308">
        <v>35</v>
      </c>
      <c r="QE308" t="s">
        <v>7515</v>
      </c>
      <c r="QF308" t="s">
        <v>7515</v>
      </c>
      <c r="QG308" t="s">
        <v>7516</v>
      </c>
      <c r="QH308" t="s">
        <v>7515</v>
      </c>
      <c r="QI308" t="s">
        <v>7515</v>
      </c>
      <c r="QJ308" t="s">
        <v>7515</v>
      </c>
      <c r="QK308" t="s">
        <v>7515</v>
      </c>
      <c r="RP308">
        <f t="shared" si="8"/>
        <v>4</v>
      </c>
      <c r="RS308">
        <f t="shared" si="9"/>
        <v>4</v>
      </c>
    </row>
    <row r="309" spans="1:487" x14ac:dyDescent="0.3">
      <c r="A309">
        <v>70296</v>
      </c>
      <c r="B309">
        <v>696</v>
      </c>
      <c r="C309">
        <v>0</v>
      </c>
      <c r="D309">
        <v>5</v>
      </c>
      <c r="E309">
        <v>12</v>
      </c>
      <c r="F309">
        <v>103</v>
      </c>
      <c r="G309">
        <v>102</v>
      </c>
      <c r="H309">
        <v>10</v>
      </c>
      <c r="I309" t="s">
        <v>6793</v>
      </c>
      <c r="J309" t="s">
        <v>6793</v>
      </c>
      <c r="O309" t="s">
        <v>6793</v>
      </c>
      <c r="P309" t="s">
        <v>7515</v>
      </c>
      <c r="Q309" t="s">
        <v>7515</v>
      </c>
      <c r="R309" t="s">
        <v>7515</v>
      </c>
      <c r="S309" t="s">
        <v>7515</v>
      </c>
      <c r="T309" t="s">
        <v>7515</v>
      </c>
      <c r="U309" t="s">
        <v>7515</v>
      </c>
      <c r="V309" t="s">
        <v>7515</v>
      </c>
      <c r="W309" t="s">
        <v>7515</v>
      </c>
      <c r="X309" t="s">
        <v>7515</v>
      </c>
      <c r="Y309" t="s">
        <v>7515</v>
      </c>
      <c r="Z309" t="s">
        <v>7515</v>
      </c>
      <c r="AA309" t="s">
        <v>7515</v>
      </c>
      <c r="AB309" t="s">
        <v>7515</v>
      </c>
      <c r="AC309" t="s">
        <v>7515</v>
      </c>
      <c r="AD309" t="s">
        <v>7515</v>
      </c>
      <c r="AE309" t="s">
        <v>7515</v>
      </c>
      <c r="AF309" t="s">
        <v>7515</v>
      </c>
      <c r="AG309" t="s">
        <v>7516</v>
      </c>
      <c r="AH309" t="s">
        <v>7515</v>
      </c>
      <c r="AI309" t="s">
        <v>7517</v>
      </c>
      <c r="AL309">
        <v>0</v>
      </c>
      <c r="AM309">
        <v>12</v>
      </c>
      <c r="AN309" t="s">
        <v>7550</v>
      </c>
      <c r="AO309">
        <v>3</v>
      </c>
      <c r="AQ309" t="s">
        <v>6993</v>
      </c>
      <c r="AR309" t="s">
        <v>6794</v>
      </c>
      <c r="AS309" t="s">
        <v>6794</v>
      </c>
      <c r="AT309">
        <v>0</v>
      </c>
      <c r="AU309">
        <v>20</v>
      </c>
      <c r="AV309" t="s">
        <v>6988</v>
      </c>
      <c r="AW309" t="s">
        <v>6793</v>
      </c>
      <c r="AX309" t="s">
        <v>6794</v>
      </c>
      <c r="AY309" t="s">
        <v>6813</v>
      </c>
      <c r="AZ309" t="s">
        <v>7531</v>
      </c>
      <c r="BA309" t="s">
        <v>6991</v>
      </c>
      <c r="BC309" t="s">
        <v>6794</v>
      </c>
      <c r="BD309" t="s">
        <v>6794</v>
      </c>
      <c r="BE309" t="s">
        <v>6793</v>
      </c>
      <c r="BF309" t="s">
        <v>6794</v>
      </c>
      <c r="BG309" t="s">
        <v>6794</v>
      </c>
      <c r="BH309" t="s">
        <v>6794</v>
      </c>
      <c r="BI309" t="s">
        <v>6793</v>
      </c>
      <c r="BJ309" t="s">
        <v>6794</v>
      </c>
      <c r="BK309" t="s">
        <v>6794</v>
      </c>
      <c r="BL309" t="s">
        <v>6794</v>
      </c>
      <c r="BM309" t="s">
        <v>7028</v>
      </c>
      <c r="BN309" t="s">
        <v>7021</v>
      </c>
      <c r="BO309" t="s">
        <v>6794</v>
      </c>
      <c r="BQ309">
        <v>50</v>
      </c>
      <c r="BR309" t="s">
        <v>6</v>
      </c>
      <c r="BS309" t="s">
        <v>7533</v>
      </c>
      <c r="BT309" t="s">
        <v>7542</v>
      </c>
      <c r="BU309" t="s">
        <v>7021</v>
      </c>
      <c r="BV309" t="s">
        <v>31</v>
      </c>
      <c r="CI309" t="s">
        <v>6793</v>
      </c>
      <c r="CJ309" t="s">
        <v>6794</v>
      </c>
      <c r="CO309" t="s">
        <v>6793</v>
      </c>
      <c r="CP309" t="s">
        <v>6793</v>
      </c>
      <c r="CQ309" t="s">
        <v>6794</v>
      </c>
      <c r="CR309" t="s">
        <v>6793</v>
      </c>
      <c r="CS309" t="s">
        <v>6793</v>
      </c>
      <c r="CT309" t="s">
        <v>6793</v>
      </c>
      <c r="CU309" t="s">
        <v>6794</v>
      </c>
      <c r="CV309" t="s">
        <v>6793</v>
      </c>
      <c r="CW309" t="s">
        <v>6793</v>
      </c>
      <c r="CX309" t="s">
        <v>7520</v>
      </c>
      <c r="CY309" t="s">
        <v>7521</v>
      </c>
      <c r="CZ309" t="s">
        <v>7536</v>
      </c>
      <c r="DA309" t="s">
        <v>6793</v>
      </c>
      <c r="DB309">
        <v>3</v>
      </c>
      <c r="DC309">
        <v>4</v>
      </c>
      <c r="DD309">
        <v>3</v>
      </c>
      <c r="DE309" t="s">
        <v>6794</v>
      </c>
      <c r="EA309">
        <v>4</v>
      </c>
      <c r="EC309">
        <v>1</v>
      </c>
      <c r="ED309">
        <v>1</v>
      </c>
      <c r="EE309">
        <v>0</v>
      </c>
      <c r="EF309">
        <v>1</v>
      </c>
      <c r="EG309">
        <v>1</v>
      </c>
      <c r="EH309">
        <v>0</v>
      </c>
      <c r="EI309">
        <v>0</v>
      </c>
      <c r="EJ309" t="s">
        <v>6794</v>
      </c>
      <c r="EP309" t="s">
        <v>6793</v>
      </c>
      <c r="GU309" t="s">
        <v>7524</v>
      </c>
      <c r="GV309" t="s">
        <v>7597</v>
      </c>
      <c r="GW309">
        <v>2008</v>
      </c>
      <c r="HA309" t="s">
        <v>6794</v>
      </c>
      <c r="OI309" t="s">
        <v>7526</v>
      </c>
      <c r="OJ309" t="s">
        <v>7526</v>
      </c>
      <c r="OK309" t="s">
        <v>7526</v>
      </c>
      <c r="OL309" t="s">
        <v>7582</v>
      </c>
      <c r="OM309" t="s">
        <v>7528</v>
      </c>
      <c r="ON309" t="s">
        <v>7539</v>
      </c>
      <c r="OO309" t="s">
        <v>7528</v>
      </c>
      <c r="OP309">
        <v>3</v>
      </c>
      <c r="OQ309" t="s">
        <v>28</v>
      </c>
      <c r="OR309" t="s">
        <v>212</v>
      </c>
      <c r="OS309">
        <v>2006</v>
      </c>
      <c r="OT309">
        <v>11</v>
      </c>
      <c r="OU309">
        <v>1</v>
      </c>
      <c r="OV309">
        <v>11</v>
      </c>
      <c r="OW309">
        <v>0</v>
      </c>
      <c r="OX309">
        <v>1</v>
      </c>
      <c r="OY309">
        <v>35</v>
      </c>
      <c r="OZ309" t="s">
        <v>7515</v>
      </c>
      <c r="PA309" t="s">
        <v>7515</v>
      </c>
      <c r="PB309" t="s">
        <v>7515</v>
      </c>
      <c r="PC309" t="s">
        <v>7515</v>
      </c>
      <c r="PD309" t="s">
        <v>7515</v>
      </c>
      <c r="PE309" t="s">
        <v>7515</v>
      </c>
      <c r="PF309" t="s">
        <v>7515</v>
      </c>
      <c r="PG309" t="s">
        <v>7515</v>
      </c>
      <c r="PH309" t="s">
        <v>7516</v>
      </c>
      <c r="PI309" t="s">
        <v>7515</v>
      </c>
      <c r="PJ309" t="s">
        <v>7515</v>
      </c>
      <c r="PK309" t="s">
        <v>7515</v>
      </c>
      <c r="PL309" t="s">
        <v>7515</v>
      </c>
      <c r="PM309" t="s">
        <v>7515</v>
      </c>
      <c r="PN309" t="s">
        <v>7515</v>
      </c>
      <c r="PO309" t="s">
        <v>7515</v>
      </c>
      <c r="PP309" t="s">
        <v>7515</v>
      </c>
      <c r="PQ309" t="s">
        <v>7515</v>
      </c>
      <c r="PR309" t="s">
        <v>7515</v>
      </c>
      <c r="PS309" t="s">
        <v>7515</v>
      </c>
      <c r="PT309" t="s">
        <v>7515</v>
      </c>
      <c r="PU309" t="s">
        <v>7515</v>
      </c>
      <c r="PV309" t="s">
        <v>7515</v>
      </c>
      <c r="PW309" t="s">
        <v>7515</v>
      </c>
      <c r="PX309" t="s">
        <v>7515</v>
      </c>
      <c r="PY309" t="s">
        <v>7515</v>
      </c>
      <c r="PZ309" t="s">
        <v>7515</v>
      </c>
      <c r="QA309" t="s">
        <v>7515</v>
      </c>
      <c r="QB309" t="s">
        <v>7515</v>
      </c>
      <c r="QC309" t="s">
        <v>7515</v>
      </c>
      <c r="QE309" t="s">
        <v>7516</v>
      </c>
      <c r="QF309" t="s">
        <v>7515</v>
      </c>
      <c r="QG309" t="s">
        <v>7515</v>
      </c>
      <c r="QH309" t="s">
        <v>7515</v>
      </c>
      <c r="QI309" t="s">
        <v>7515</v>
      </c>
      <c r="QJ309" t="s">
        <v>7515</v>
      </c>
      <c r="QK309" t="s">
        <v>7515</v>
      </c>
      <c r="RP309">
        <f t="shared" si="8"/>
        <v>2</v>
      </c>
      <c r="RS309">
        <f t="shared" si="9"/>
        <v>7</v>
      </c>
    </row>
    <row r="310" spans="1:487" x14ac:dyDescent="0.3">
      <c r="A310">
        <v>70297</v>
      </c>
      <c r="B310">
        <v>697</v>
      </c>
      <c r="C310">
        <v>0</v>
      </c>
      <c r="D310">
        <v>5</v>
      </c>
      <c r="E310">
        <v>14</v>
      </c>
      <c r="F310">
        <v>106</v>
      </c>
      <c r="G310">
        <v>102</v>
      </c>
      <c r="H310">
        <v>9</v>
      </c>
      <c r="I310" t="s">
        <v>6793</v>
      </c>
      <c r="J310" t="s">
        <v>6793</v>
      </c>
      <c r="O310" t="s">
        <v>6793</v>
      </c>
      <c r="P310" t="s">
        <v>7516</v>
      </c>
      <c r="Q310" t="s">
        <v>7515</v>
      </c>
      <c r="R310" t="s">
        <v>7515</v>
      </c>
      <c r="S310" t="s">
        <v>7515</v>
      </c>
      <c r="T310" t="s">
        <v>7515</v>
      </c>
      <c r="U310" t="s">
        <v>7515</v>
      </c>
      <c r="V310" t="s">
        <v>7515</v>
      </c>
      <c r="W310" t="s">
        <v>7515</v>
      </c>
      <c r="X310" t="s">
        <v>7515</v>
      </c>
      <c r="Y310" t="s">
        <v>7515</v>
      </c>
      <c r="Z310" t="s">
        <v>7515</v>
      </c>
      <c r="AA310" t="s">
        <v>7515</v>
      </c>
      <c r="AB310" t="s">
        <v>7515</v>
      </c>
      <c r="AC310" t="s">
        <v>7515</v>
      </c>
      <c r="AD310" t="s">
        <v>7515</v>
      </c>
      <c r="AE310" t="s">
        <v>7515</v>
      </c>
      <c r="AF310" t="s">
        <v>7515</v>
      </c>
      <c r="AG310" t="s">
        <v>7515</v>
      </c>
      <c r="AH310" t="s">
        <v>7515</v>
      </c>
      <c r="AI310" t="s">
        <v>6796</v>
      </c>
      <c r="AQ310" t="s">
        <v>6985</v>
      </c>
      <c r="AR310" t="s">
        <v>6794</v>
      </c>
      <c r="AS310" t="s">
        <v>6793</v>
      </c>
      <c r="AT310">
        <v>0</v>
      </c>
      <c r="AU310">
        <v>6</v>
      </c>
      <c r="AV310" t="s">
        <v>6988</v>
      </c>
      <c r="AW310" t="s">
        <v>6793</v>
      </c>
      <c r="AX310" t="s">
        <v>6793</v>
      </c>
      <c r="AY310" t="s">
        <v>6813</v>
      </c>
      <c r="AZ310" t="s">
        <v>7531</v>
      </c>
      <c r="BA310" t="s">
        <v>6991</v>
      </c>
      <c r="BC310" t="s">
        <v>6794</v>
      </c>
      <c r="BD310" t="s">
        <v>6794</v>
      </c>
      <c r="BE310" t="s">
        <v>6793</v>
      </c>
      <c r="BF310" t="s">
        <v>6793</v>
      </c>
      <c r="BG310" t="s">
        <v>6794</v>
      </c>
      <c r="BH310" t="s">
        <v>6793</v>
      </c>
      <c r="BI310" t="s">
        <v>6793</v>
      </c>
      <c r="BJ310" t="s">
        <v>6793</v>
      </c>
      <c r="BK310" t="s">
        <v>6794</v>
      </c>
      <c r="BL310" t="s">
        <v>6794</v>
      </c>
      <c r="BM310" t="s">
        <v>7021</v>
      </c>
      <c r="BN310" t="s">
        <v>7024</v>
      </c>
      <c r="BO310" t="s">
        <v>6794</v>
      </c>
      <c r="BQ310">
        <v>50</v>
      </c>
      <c r="BR310">
        <v>50</v>
      </c>
      <c r="BS310" t="s">
        <v>7533</v>
      </c>
      <c r="BT310" t="s">
        <v>6</v>
      </c>
      <c r="BU310" t="s">
        <v>7559</v>
      </c>
      <c r="BV310" t="s">
        <v>7535</v>
      </c>
      <c r="BW310" t="s">
        <v>7515</v>
      </c>
      <c r="BX310" t="s">
        <v>7515</v>
      </c>
      <c r="BY310" t="s">
        <v>7515</v>
      </c>
      <c r="BZ310" t="s">
        <v>7516</v>
      </c>
      <c r="CA310" t="s">
        <v>7515</v>
      </c>
      <c r="CB310" t="s">
        <v>7515</v>
      </c>
      <c r="CC310" t="s">
        <v>7515</v>
      </c>
      <c r="CD310" t="s">
        <v>7515</v>
      </c>
      <c r="CE310" t="s">
        <v>7515</v>
      </c>
      <c r="CF310" t="s">
        <v>7515</v>
      </c>
      <c r="CG310" t="s">
        <v>7515</v>
      </c>
      <c r="CH310" t="s">
        <v>7515</v>
      </c>
      <c r="CI310" t="s">
        <v>6793</v>
      </c>
      <c r="CJ310" t="s">
        <v>6794</v>
      </c>
      <c r="CO310" t="s">
        <v>6793</v>
      </c>
      <c r="CP310" t="s">
        <v>6793</v>
      </c>
      <c r="CQ310" t="s">
        <v>6794</v>
      </c>
      <c r="CR310" t="s">
        <v>6793</v>
      </c>
      <c r="CS310" t="s">
        <v>6794</v>
      </c>
      <c r="CT310" t="s">
        <v>6793</v>
      </c>
      <c r="CU310" t="s">
        <v>6794</v>
      </c>
      <c r="CV310" t="s">
        <v>6793</v>
      </c>
      <c r="CW310" t="s">
        <v>6794</v>
      </c>
      <c r="CX310" t="s">
        <v>7520</v>
      </c>
      <c r="CY310" t="s">
        <v>7521</v>
      </c>
      <c r="CZ310" t="s">
        <v>7536</v>
      </c>
      <c r="DA310" t="s">
        <v>6793</v>
      </c>
      <c r="DB310">
        <v>2</v>
      </c>
      <c r="DC310">
        <v>3</v>
      </c>
      <c r="DD310">
        <v>2</v>
      </c>
      <c r="DE310" t="s">
        <v>6793</v>
      </c>
      <c r="DF310">
        <v>1</v>
      </c>
      <c r="DG310" t="s">
        <v>7525</v>
      </c>
      <c r="DH310">
        <v>2005</v>
      </c>
      <c r="DI310" t="s">
        <v>7557</v>
      </c>
      <c r="DJ310" t="s">
        <v>7606</v>
      </c>
      <c r="DK310">
        <v>2006</v>
      </c>
      <c r="EA310">
        <v>5</v>
      </c>
      <c r="EC310">
        <v>3</v>
      </c>
      <c r="ED310">
        <v>0</v>
      </c>
      <c r="EE310">
        <v>2</v>
      </c>
      <c r="EF310">
        <v>0</v>
      </c>
      <c r="EG310">
        <v>0</v>
      </c>
      <c r="EH310">
        <v>0</v>
      </c>
      <c r="EI310">
        <v>0</v>
      </c>
      <c r="EJ310" t="s">
        <v>6793</v>
      </c>
      <c r="EK310" t="s">
        <v>6859</v>
      </c>
      <c r="EL310">
        <v>1</v>
      </c>
      <c r="EN310">
        <v>2008</v>
      </c>
      <c r="EP310" t="s">
        <v>6793</v>
      </c>
      <c r="JO310" t="s">
        <v>7524</v>
      </c>
      <c r="JP310" t="s">
        <v>7595</v>
      </c>
      <c r="JQ310">
        <v>2005</v>
      </c>
      <c r="JU310" t="s">
        <v>6966</v>
      </c>
      <c r="OI310" t="s">
        <v>7526</v>
      </c>
      <c r="OJ310" t="s">
        <v>7526</v>
      </c>
      <c r="OK310" t="s">
        <v>7527</v>
      </c>
      <c r="OL310" t="s">
        <v>7527</v>
      </c>
      <c r="OM310" t="s">
        <v>7528</v>
      </c>
      <c r="ON310" t="s">
        <v>7529</v>
      </c>
      <c r="OO310" t="s">
        <v>7528</v>
      </c>
      <c r="OP310">
        <v>2</v>
      </c>
      <c r="OQ310" t="s">
        <v>28</v>
      </c>
      <c r="OR310" t="s">
        <v>212</v>
      </c>
      <c r="OS310">
        <v>2007</v>
      </c>
      <c r="OT310">
        <v>5</v>
      </c>
      <c r="OU310">
        <v>1</v>
      </c>
      <c r="OV310">
        <v>5</v>
      </c>
      <c r="OW310">
        <v>1</v>
      </c>
      <c r="OX310">
        <v>0</v>
      </c>
      <c r="OY310">
        <v>35</v>
      </c>
      <c r="OZ310" t="s">
        <v>7515</v>
      </c>
      <c r="PA310" t="s">
        <v>7515</v>
      </c>
      <c r="PB310" t="s">
        <v>7515</v>
      </c>
      <c r="PC310" t="s">
        <v>7515</v>
      </c>
      <c r="PD310" t="s">
        <v>7515</v>
      </c>
      <c r="PE310" t="s">
        <v>7515</v>
      </c>
      <c r="PF310" t="s">
        <v>7515</v>
      </c>
      <c r="PG310" t="s">
        <v>7515</v>
      </c>
      <c r="PH310" t="s">
        <v>7515</v>
      </c>
      <c r="PI310" t="s">
        <v>7515</v>
      </c>
      <c r="PJ310" t="s">
        <v>7515</v>
      </c>
      <c r="PK310" t="s">
        <v>7515</v>
      </c>
      <c r="PL310" t="s">
        <v>7515</v>
      </c>
      <c r="PM310" t="s">
        <v>7515</v>
      </c>
      <c r="PN310" t="s">
        <v>7515</v>
      </c>
      <c r="PO310" t="s">
        <v>7515</v>
      </c>
      <c r="PP310" t="s">
        <v>7515</v>
      </c>
      <c r="PQ310" t="s">
        <v>7516</v>
      </c>
      <c r="PR310" t="s">
        <v>7515</v>
      </c>
      <c r="PS310" t="s">
        <v>7515</v>
      </c>
      <c r="PT310" t="s">
        <v>7515</v>
      </c>
      <c r="PU310" t="s">
        <v>7515</v>
      </c>
      <c r="PV310" t="s">
        <v>7515</v>
      </c>
      <c r="PW310" t="s">
        <v>7515</v>
      </c>
      <c r="PX310" t="s">
        <v>7515</v>
      </c>
      <c r="PY310" t="s">
        <v>7515</v>
      </c>
      <c r="PZ310" t="s">
        <v>7515</v>
      </c>
      <c r="QA310" t="s">
        <v>7515</v>
      </c>
      <c r="QB310" t="s">
        <v>7515</v>
      </c>
      <c r="QC310" t="s">
        <v>7515</v>
      </c>
      <c r="QE310" t="s">
        <v>7516</v>
      </c>
      <c r="QF310" t="s">
        <v>7515</v>
      </c>
      <c r="QG310" t="s">
        <v>7515</v>
      </c>
      <c r="QH310" t="s">
        <v>7515</v>
      </c>
      <c r="QI310" t="s">
        <v>7515</v>
      </c>
      <c r="QJ310" t="s">
        <v>7515</v>
      </c>
      <c r="QK310" t="s">
        <v>7515</v>
      </c>
      <c r="RP310">
        <f t="shared" si="8"/>
        <v>5</v>
      </c>
      <c r="RS310">
        <f t="shared" si="9"/>
        <v>1</v>
      </c>
    </row>
    <row r="311" spans="1:487" x14ac:dyDescent="0.3">
      <c r="A311">
        <v>70298</v>
      </c>
      <c r="B311">
        <v>698</v>
      </c>
      <c r="C311">
        <v>0</v>
      </c>
      <c r="D311">
        <v>5</v>
      </c>
      <c r="E311">
        <v>15</v>
      </c>
      <c r="F311">
        <v>83</v>
      </c>
      <c r="G311">
        <v>102</v>
      </c>
      <c r="H311">
        <v>9</v>
      </c>
      <c r="I311" t="s">
        <v>6793</v>
      </c>
      <c r="J311" t="s">
        <v>6793</v>
      </c>
      <c r="O311" t="s">
        <v>6793</v>
      </c>
      <c r="P311" t="s">
        <v>7515</v>
      </c>
      <c r="Q311" t="s">
        <v>7515</v>
      </c>
      <c r="R311" t="s">
        <v>7515</v>
      </c>
      <c r="S311" t="s">
        <v>7515</v>
      </c>
      <c r="T311" t="s">
        <v>7515</v>
      </c>
      <c r="U311" t="s">
        <v>7515</v>
      </c>
      <c r="V311" t="s">
        <v>7515</v>
      </c>
      <c r="W311" t="s">
        <v>7515</v>
      </c>
      <c r="X311" t="s">
        <v>7515</v>
      </c>
      <c r="Y311" t="s">
        <v>7515</v>
      </c>
      <c r="Z311" t="s">
        <v>7516</v>
      </c>
      <c r="AA311" t="s">
        <v>7515</v>
      </c>
      <c r="AB311" t="s">
        <v>7515</v>
      </c>
      <c r="AC311" t="s">
        <v>7515</v>
      </c>
      <c r="AD311" t="s">
        <v>7515</v>
      </c>
      <c r="AE311" t="s">
        <v>7515</v>
      </c>
      <c r="AF311" t="s">
        <v>7515</v>
      </c>
      <c r="AG311" t="s">
        <v>7515</v>
      </c>
      <c r="AH311" t="s">
        <v>7515</v>
      </c>
      <c r="AI311" t="s">
        <v>6796</v>
      </c>
      <c r="AQ311" t="s">
        <v>6985</v>
      </c>
      <c r="AR311" t="s">
        <v>6794</v>
      </c>
      <c r="AS311" t="s">
        <v>6793</v>
      </c>
      <c r="AT311">
        <v>0</v>
      </c>
      <c r="AU311">
        <v>10</v>
      </c>
      <c r="AV311" t="s">
        <v>6988</v>
      </c>
      <c r="AW311" t="s">
        <v>6793</v>
      </c>
      <c r="AX311" t="s">
        <v>6793</v>
      </c>
      <c r="AY311" t="s">
        <v>6813</v>
      </c>
      <c r="AZ311" t="s">
        <v>7531</v>
      </c>
      <c r="BA311" t="s">
        <v>6991</v>
      </c>
      <c r="BC311" t="s">
        <v>6794</v>
      </c>
      <c r="BD311" t="s">
        <v>6794</v>
      </c>
      <c r="BE311" t="s">
        <v>6793</v>
      </c>
      <c r="BF311" t="s">
        <v>6793</v>
      </c>
      <c r="BG311" t="s">
        <v>6794</v>
      </c>
      <c r="BH311" t="s">
        <v>6793</v>
      </c>
      <c r="BI311" t="s">
        <v>6793</v>
      </c>
      <c r="BJ311" t="s">
        <v>6794</v>
      </c>
      <c r="BK311" t="s">
        <v>6966</v>
      </c>
      <c r="BL311" t="s">
        <v>6966</v>
      </c>
      <c r="BM311" t="s">
        <v>7029</v>
      </c>
      <c r="BN311" t="s">
        <v>7024</v>
      </c>
      <c r="BO311" t="s">
        <v>6794</v>
      </c>
      <c r="BQ311">
        <v>150</v>
      </c>
      <c r="BR311" t="s">
        <v>7532</v>
      </c>
      <c r="BS311" t="s">
        <v>7533</v>
      </c>
      <c r="BT311" t="s">
        <v>6</v>
      </c>
      <c r="BU311" t="s">
        <v>7021</v>
      </c>
      <c r="BV311" t="s">
        <v>7569</v>
      </c>
      <c r="BW311" t="s">
        <v>7515</v>
      </c>
      <c r="BX311" t="s">
        <v>7515</v>
      </c>
      <c r="BY311" t="s">
        <v>7515</v>
      </c>
      <c r="BZ311" t="s">
        <v>7515</v>
      </c>
      <c r="CA311" t="s">
        <v>7515</v>
      </c>
      <c r="CB311" t="s">
        <v>7515</v>
      </c>
      <c r="CC311" t="s">
        <v>7515</v>
      </c>
      <c r="CD311" t="s">
        <v>7516</v>
      </c>
      <c r="CE311" t="s">
        <v>7515</v>
      </c>
      <c r="CF311" t="s">
        <v>7515</v>
      </c>
      <c r="CG311" t="s">
        <v>7515</v>
      </c>
      <c r="CH311" t="s">
        <v>7515</v>
      </c>
      <c r="CI311" t="s">
        <v>6793</v>
      </c>
      <c r="CJ311" t="s">
        <v>6966</v>
      </c>
      <c r="CO311" t="s">
        <v>6793</v>
      </c>
      <c r="CP311" t="s">
        <v>6793</v>
      </c>
      <c r="CQ311" t="s">
        <v>6794</v>
      </c>
      <c r="CR311" t="s">
        <v>6793</v>
      </c>
      <c r="CS311" t="s">
        <v>6793</v>
      </c>
      <c r="CT311" t="s">
        <v>6793</v>
      </c>
      <c r="CU311" t="s">
        <v>6794</v>
      </c>
      <c r="CV311" t="s">
        <v>6793</v>
      </c>
      <c r="CW311" t="s">
        <v>6793</v>
      </c>
      <c r="CX311" t="s">
        <v>7520</v>
      </c>
      <c r="CY311" t="s">
        <v>7521</v>
      </c>
      <c r="CZ311" t="s">
        <v>7522</v>
      </c>
      <c r="DA311" t="s">
        <v>6793</v>
      </c>
      <c r="DB311">
        <v>2</v>
      </c>
      <c r="DC311">
        <v>3</v>
      </c>
      <c r="DD311">
        <v>2</v>
      </c>
      <c r="DE311" t="s">
        <v>6794</v>
      </c>
      <c r="EA311">
        <v>2</v>
      </c>
      <c r="EC311">
        <v>0</v>
      </c>
      <c r="ED311">
        <v>0</v>
      </c>
      <c r="EE311">
        <v>0</v>
      </c>
      <c r="EF311">
        <v>0</v>
      </c>
      <c r="EG311">
        <v>1</v>
      </c>
      <c r="EH311">
        <v>1</v>
      </c>
      <c r="EI311">
        <v>0</v>
      </c>
      <c r="EJ311" t="s">
        <v>6794</v>
      </c>
      <c r="EP311" t="s">
        <v>6794</v>
      </c>
      <c r="OI311" t="s">
        <v>7526</v>
      </c>
      <c r="OJ311" t="s">
        <v>7526</v>
      </c>
      <c r="OK311" t="s">
        <v>7526</v>
      </c>
      <c r="OL311" t="s">
        <v>7526</v>
      </c>
      <c r="OM311" t="s">
        <v>7528</v>
      </c>
      <c r="ON311" t="s">
        <v>7529</v>
      </c>
      <c r="OO311" t="s">
        <v>7528</v>
      </c>
      <c r="OP311">
        <v>2</v>
      </c>
      <c r="OQ311" t="s">
        <v>28</v>
      </c>
      <c r="OR311" t="s">
        <v>212</v>
      </c>
      <c r="OS311">
        <v>2006</v>
      </c>
      <c r="OT311">
        <v>8</v>
      </c>
      <c r="OU311">
        <v>1</v>
      </c>
      <c r="OV311">
        <v>8</v>
      </c>
      <c r="OW311">
        <v>1</v>
      </c>
      <c r="OX311">
        <v>0</v>
      </c>
      <c r="OY311">
        <v>35</v>
      </c>
      <c r="QE311">
        <v>-5</v>
      </c>
      <c r="QF311">
        <v>-5</v>
      </c>
      <c r="QG311">
        <v>-5</v>
      </c>
      <c r="QH311">
        <v>-5</v>
      </c>
      <c r="QI311">
        <v>-5</v>
      </c>
      <c r="QJ311">
        <v>-5</v>
      </c>
      <c r="QK311">
        <v>-5</v>
      </c>
      <c r="RP311">
        <f t="shared" si="8"/>
        <v>4</v>
      </c>
      <c r="RS311">
        <f t="shared" si="9"/>
        <v>8</v>
      </c>
    </row>
    <row r="312" spans="1:487" x14ac:dyDescent="0.3">
      <c r="A312">
        <v>70299</v>
      </c>
      <c r="B312">
        <v>706</v>
      </c>
      <c r="C312">
        <v>0</v>
      </c>
      <c r="D312">
        <v>5</v>
      </c>
      <c r="E312">
        <v>13</v>
      </c>
      <c r="F312">
        <v>90</v>
      </c>
      <c r="G312">
        <v>102</v>
      </c>
      <c r="H312">
        <v>15</v>
      </c>
      <c r="I312" t="s">
        <v>6793</v>
      </c>
      <c r="J312" t="s">
        <v>6793</v>
      </c>
      <c r="O312" t="s">
        <v>6793</v>
      </c>
      <c r="P312" t="s">
        <v>7515</v>
      </c>
      <c r="Q312" t="s">
        <v>7515</v>
      </c>
      <c r="R312" t="s">
        <v>7515</v>
      </c>
      <c r="S312" t="s">
        <v>7515</v>
      </c>
      <c r="T312" t="s">
        <v>7515</v>
      </c>
      <c r="U312" t="s">
        <v>7515</v>
      </c>
      <c r="V312" t="s">
        <v>7515</v>
      </c>
      <c r="W312" t="s">
        <v>7515</v>
      </c>
      <c r="X312" t="s">
        <v>7515</v>
      </c>
      <c r="Y312" t="s">
        <v>7515</v>
      </c>
      <c r="Z312" t="s">
        <v>7515</v>
      </c>
      <c r="AA312" t="s">
        <v>7515</v>
      </c>
      <c r="AB312" t="s">
        <v>7515</v>
      </c>
      <c r="AC312" t="s">
        <v>7515</v>
      </c>
      <c r="AD312" t="s">
        <v>7515</v>
      </c>
      <c r="AE312" t="s">
        <v>7516</v>
      </c>
      <c r="AF312" t="s">
        <v>7515</v>
      </c>
      <c r="AG312" t="s">
        <v>7515</v>
      </c>
      <c r="AH312" t="s">
        <v>7515</v>
      </c>
      <c r="AI312" t="s">
        <v>6796</v>
      </c>
      <c r="AQ312" t="s">
        <v>6985</v>
      </c>
      <c r="AR312" t="s">
        <v>6793</v>
      </c>
      <c r="AS312" t="s">
        <v>6793</v>
      </c>
      <c r="AT312">
        <v>1</v>
      </c>
      <c r="AU312">
        <v>8</v>
      </c>
      <c r="AV312" t="s">
        <v>6988</v>
      </c>
      <c r="AW312" t="s">
        <v>6793</v>
      </c>
      <c r="AX312" t="s">
        <v>6793</v>
      </c>
      <c r="AY312" t="s">
        <v>6</v>
      </c>
      <c r="BA312" t="s">
        <v>6991</v>
      </c>
      <c r="BC312" t="s">
        <v>6793</v>
      </c>
      <c r="BD312" t="s">
        <v>6794</v>
      </c>
      <c r="BE312" t="s">
        <v>6793</v>
      </c>
      <c r="BF312" t="s">
        <v>6793</v>
      </c>
      <c r="BG312" t="s">
        <v>6794</v>
      </c>
      <c r="BH312" t="s">
        <v>6794</v>
      </c>
      <c r="BI312" t="s">
        <v>6793</v>
      </c>
      <c r="BJ312" t="s">
        <v>6793</v>
      </c>
      <c r="BK312" t="s">
        <v>6794</v>
      </c>
      <c r="BL312" t="s">
        <v>6794</v>
      </c>
      <c r="BM312" t="s">
        <v>7024</v>
      </c>
      <c r="BN312" t="s">
        <v>7030</v>
      </c>
      <c r="BO312" t="s">
        <v>6794</v>
      </c>
      <c r="BQ312">
        <v>50</v>
      </c>
      <c r="BR312">
        <v>100</v>
      </c>
      <c r="BS312" t="s">
        <v>7519</v>
      </c>
      <c r="BT312" t="s">
        <v>7601</v>
      </c>
      <c r="BU312" t="s">
        <v>7029</v>
      </c>
      <c r="BV312" t="s">
        <v>7586</v>
      </c>
      <c r="BW312" t="s">
        <v>7515</v>
      </c>
      <c r="BX312" t="s">
        <v>7515</v>
      </c>
      <c r="BY312" t="s">
        <v>7515</v>
      </c>
      <c r="BZ312" t="s">
        <v>7516</v>
      </c>
      <c r="CA312" t="s">
        <v>7515</v>
      </c>
      <c r="CB312" t="s">
        <v>7515</v>
      </c>
      <c r="CC312" t="s">
        <v>7515</v>
      </c>
      <c r="CD312" t="s">
        <v>7515</v>
      </c>
      <c r="CE312" t="s">
        <v>7515</v>
      </c>
      <c r="CF312" t="s">
        <v>7515</v>
      </c>
      <c r="CG312" t="s">
        <v>7515</v>
      </c>
      <c r="CH312" t="s">
        <v>7515</v>
      </c>
      <c r="CI312" t="s">
        <v>6793</v>
      </c>
      <c r="CJ312" t="s">
        <v>6794</v>
      </c>
      <c r="CO312" t="s">
        <v>6793</v>
      </c>
      <c r="CP312" t="s">
        <v>6793</v>
      </c>
      <c r="CQ312" t="s">
        <v>6794</v>
      </c>
      <c r="CR312" t="s">
        <v>6793</v>
      </c>
      <c r="CS312" t="s">
        <v>6794</v>
      </c>
      <c r="CT312" t="s">
        <v>6793</v>
      </c>
      <c r="CU312" t="s">
        <v>6794</v>
      </c>
      <c r="CV312" t="s">
        <v>6793</v>
      </c>
      <c r="CW312" t="s">
        <v>6794</v>
      </c>
      <c r="CX312" t="s">
        <v>7520</v>
      </c>
      <c r="CY312" t="s">
        <v>7521</v>
      </c>
      <c r="CZ312" t="s">
        <v>7587</v>
      </c>
      <c r="DA312" t="s">
        <v>6793</v>
      </c>
      <c r="DB312">
        <v>2</v>
      </c>
      <c r="DC312">
        <v>3</v>
      </c>
      <c r="DD312">
        <v>3</v>
      </c>
      <c r="DE312" t="s">
        <v>6793</v>
      </c>
      <c r="DF312">
        <v>1</v>
      </c>
      <c r="DG312" t="s">
        <v>6</v>
      </c>
      <c r="DH312" t="s">
        <v>6</v>
      </c>
      <c r="DI312" t="s">
        <v>7557</v>
      </c>
      <c r="DJ312" t="s">
        <v>7574</v>
      </c>
      <c r="DK312">
        <v>2006</v>
      </c>
      <c r="EA312">
        <v>5</v>
      </c>
      <c r="EC312">
        <v>3</v>
      </c>
      <c r="ED312">
        <v>0</v>
      </c>
      <c r="EE312">
        <v>0</v>
      </c>
      <c r="EF312">
        <v>2</v>
      </c>
      <c r="EG312">
        <v>0</v>
      </c>
      <c r="EH312">
        <v>0</v>
      </c>
      <c r="EI312">
        <v>0</v>
      </c>
      <c r="EJ312" t="s">
        <v>6794</v>
      </c>
      <c r="EP312" t="s">
        <v>6794</v>
      </c>
      <c r="OI312" t="s">
        <v>7526</v>
      </c>
      <c r="OJ312" t="s">
        <v>7526</v>
      </c>
      <c r="OK312" t="s">
        <v>7527</v>
      </c>
      <c r="OL312" t="s">
        <v>7526</v>
      </c>
      <c r="OM312" t="s">
        <v>7528</v>
      </c>
      <c r="ON312" t="s">
        <v>7529</v>
      </c>
      <c r="OO312" t="s">
        <v>7528</v>
      </c>
      <c r="OP312">
        <v>2</v>
      </c>
      <c r="OQ312" t="s">
        <v>28</v>
      </c>
      <c r="OR312" t="s">
        <v>265</v>
      </c>
      <c r="OS312">
        <v>2007</v>
      </c>
      <c r="OT312">
        <v>1</v>
      </c>
      <c r="OU312">
        <v>1</v>
      </c>
      <c r="OV312">
        <v>1</v>
      </c>
      <c r="OW312">
        <v>1</v>
      </c>
      <c r="OX312">
        <v>0</v>
      </c>
      <c r="OY312">
        <v>35</v>
      </c>
      <c r="QE312" t="s">
        <v>7516</v>
      </c>
      <c r="QF312" t="s">
        <v>7515</v>
      </c>
      <c r="QG312" t="s">
        <v>7515</v>
      </c>
      <c r="QH312" t="s">
        <v>7515</v>
      </c>
      <c r="QI312" t="s">
        <v>7515</v>
      </c>
      <c r="QJ312" t="s">
        <v>7515</v>
      </c>
      <c r="QK312" t="s">
        <v>7515</v>
      </c>
      <c r="RP312">
        <f t="shared" si="8"/>
        <v>5</v>
      </c>
      <c r="RS312">
        <f t="shared" si="9"/>
        <v>3</v>
      </c>
    </row>
    <row r="313" spans="1:487" x14ac:dyDescent="0.3">
      <c r="A313">
        <v>70300</v>
      </c>
      <c r="B313">
        <v>707</v>
      </c>
      <c r="C313">
        <v>0</v>
      </c>
      <c r="D313">
        <v>5</v>
      </c>
      <c r="E313">
        <v>18</v>
      </c>
      <c r="F313">
        <v>114</v>
      </c>
      <c r="G313">
        <v>102</v>
      </c>
      <c r="H313">
        <v>16</v>
      </c>
      <c r="I313" t="s">
        <v>6793</v>
      </c>
      <c r="J313" t="s">
        <v>6793</v>
      </c>
      <c r="O313" t="s">
        <v>6793</v>
      </c>
      <c r="P313" t="s">
        <v>7515</v>
      </c>
      <c r="Q313" t="s">
        <v>7515</v>
      </c>
      <c r="R313" t="s">
        <v>7515</v>
      </c>
      <c r="S313" t="s">
        <v>7515</v>
      </c>
      <c r="T313" t="s">
        <v>7515</v>
      </c>
      <c r="U313" t="s">
        <v>7515</v>
      </c>
      <c r="V313" t="s">
        <v>7515</v>
      </c>
      <c r="W313" t="s">
        <v>7515</v>
      </c>
      <c r="X313" t="s">
        <v>7515</v>
      </c>
      <c r="Y313" t="s">
        <v>7515</v>
      </c>
      <c r="Z313" t="s">
        <v>7515</v>
      </c>
      <c r="AA313" t="s">
        <v>7515</v>
      </c>
      <c r="AB313" t="s">
        <v>7515</v>
      </c>
      <c r="AC313" t="s">
        <v>7515</v>
      </c>
      <c r="AD313" t="s">
        <v>7515</v>
      </c>
      <c r="AE313" t="s">
        <v>7515</v>
      </c>
      <c r="AF313" t="s">
        <v>7516</v>
      </c>
      <c r="AG313" t="s">
        <v>7515</v>
      </c>
      <c r="AH313" t="s">
        <v>7515</v>
      </c>
      <c r="AI313" t="s">
        <v>7517</v>
      </c>
      <c r="AL313">
        <v>0</v>
      </c>
      <c r="AM313">
        <v>5</v>
      </c>
      <c r="AN313" t="s">
        <v>6845</v>
      </c>
      <c r="AQ313" t="s">
        <v>6993</v>
      </c>
      <c r="AR313" t="s">
        <v>6794</v>
      </c>
      <c r="AS313" t="s">
        <v>6794</v>
      </c>
      <c r="AT313" t="s">
        <v>6</v>
      </c>
      <c r="AU313" t="s">
        <v>6</v>
      </c>
      <c r="AV313" t="s">
        <v>6988</v>
      </c>
      <c r="AW313" t="s">
        <v>6793</v>
      </c>
      <c r="AX313" t="s">
        <v>6794</v>
      </c>
      <c r="AY313" t="s">
        <v>6813</v>
      </c>
      <c r="AZ313" t="s">
        <v>7531</v>
      </c>
      <c r="BA313" t="s">
        <v>6991</v>
      </c>
      <c r="BC313" t="s">
        <v>6793</v>
      </c>
      <c r="BD313" t="s">
        <v>6794</v>
      </c>
      <c r="BE313" t="s">
        <v>6793</v>
      </c>
      <c r="BF313" t="s">
        <v>6794</v>
      </c>
      <c r="BG313" t="s">
        <v>6793</v>
      </c>
      <c r="BH313" t="s">
        <v>6794</v>
      </c>
      <c r="BI313" t="s">
        <v>6794</v>
      </c>
      <c r="BJ313" t="s">
        <v>6794</v>
      </c>
      <c r="BK313" t="s">
        <v>6794</v>
      </c>
      <c r="BL313" t="s">
        <v>6794</v>
      </c>
      <c r="BM313" t="s">
        <v>7021</v>
      </c>
      <c r="BN313" t="s">
        <v>7024</v>
      </c>
      <c r="BO313" t="s">
        <v>6794</v>
      </c>
      <c r="BQ313">
        <v>75</v>
      </c>
      <c r="BR313">
        <v>50</v>
      </c>
      <c r="BS313" t="s">
        <v>7519</v>
      </c>
      <c r="BT313" t="s">
        <v>6</v>
      </c>
      <c r="BU313" t="s">
        <v>7559</v>
      </c>
      <c r="BV313">
        <v>10</v>
      </c>
      <c r="BW313" t="s">
        <v>7516</v>
      </c>
      <c r="BX313" t="s">
        <v>7515</v>
      </c>
      <c r="BY313" t="s">
        <v>7515</v>
      </c>
      <c r="BZ313" t="s">
        <v>7515</v>
      </c>
      <c r="CA313" t="s">
        <v>7515</v>
      </c>
      <c r="CB313" t="s">
        <v>7515</v>
      </c>
      <c r="CC313" t="s">
        <v>7515</v>
      </c>
      <c r="CD313" t="s">
        <v>7515</v>
      </c>
      <c r="CE313" t="s">
        <v>7515</v>
      </c>
      <c r="CF313" t="s">
        <v>7515</v>
      </c>
      <c r="CG313" t="s">
        <v>7515</v>
      </c>
      <c r="CH313" t="s">
        <v>7515</v>
      </c>
      <c r="CI313" t="s">
        <v>6793</v>
      </c>
      <c r="CJ313" t="s">
        <v>6794</v>
      </c>
      <c r="CO313" t="s">
        <v>6793</v>
      </c>
      <c r="CP313" t="s">
        <v>6793</v>
      </c>
      <c r="CQ313" t="s">
        <v>6794</v>
      </c>
      <c r="CR313" t="s">
        <v>6793</v>
      </c>
      <c r="CS313" t="s">
        <v>6794</v>
      </c>
      <c r="CT313" t="s">
        <v>6794</v>
      </c>
      <c r="CU313" t="s">
        <v>6794</v>
      </c>
      <c r="CV313" t="s">
        <v>6793</v>
      </c>
      <c r="CW313" t="s">
        <v>6793</v>
      </c>
      <c r="CX313" t="s">
        <v>7520</v>
      </c>
      <c r="CY313" t="s">
        <v>7521</v>
      </c>
      <c r="CZ313" t="s">
        <v>7605</v>
      </c>
      <c r="DA313" t="s">
        <v>6793</v>
      </c>
      <c r="DB313">
        <v>3</v>
      </c>
      <c r="DC313">
        <v>4</v>
      </c>
      <c r="DD313">
        <v>5</v>
      </c>
      <c r="DE313" t="s">
        <v>6793</v>
      </c>
      <c r="DF313">
        <v>1</v>
      </c>
      <c r="DG313" t="s">
        <v>7593</v>
      </c>
      <c r="DH313">
        <v>2006</v>
      </c>
      <c r="DI313" t="s">
        <v>7557</v>
      </c>
      <c r="DJ313" t="s">
        <v>7591</v>
      </c>
      <c r="DK313">
        <v>2006</v>
      </c>
      <c r="EA313">
        <v>2</v>
      </c>
      <c r="EC313">
        <v>0</v>
      </c>
      <c r="ED313">
        <v>0</v>
      </c>
      <c r="EE313">
        <v>0</v>
      </c>
      <c r="EF313">
        <v>0</v>
      </c>
      <c r="EG313">
        <v>1</v>
      </c>
      <c r="EH313">
        <v>1</v>
      </c>
      <c r="EI313">
        <v>0</v>
      </c>
      <c r="EJ313" t="s">
        <v>6794</v>
      </c>
      <c r="EP313" t="s">
        <v>6793</v>
      </c>
      <c r="MI313" t="s">
        <v>6</v>
      </c>
      <c r="MJ313" t="s">
        <v>6</v>
      </c>
      <c r="MK313" t="s">
        <v>6</v>
      </c>
      <c r="ML313" t="s">
        <v>6</v>
      </c>
      <c r="MO313" t="s">
        <v>6966</v>
      </c>
      <c r="NO313" t="s">
        <v>6</v>
      </c>
      <c r="NP313" t="s">
        <v>6</v>
      </c>
      <c r="NQ313" t="s">
        <v>6</v>
      </c>
      <c r="NR313" t="s">
        <v>6</v>
      </c>
      <c r="NU313" t="s">
        <v>6966</v>
      </c>
      <c r="OI313" t="s">
        <v>7526</v>
      </c>
      <c r="OJ313" t="s">
        <v>6</v>
      </c>
      <c r="OK313" t="s">
        <v>7526</v>
      </c>
      <c r="OL313" t="s">
        <v>7526</v>
      </c>
      <c r="OM313" t="s">
        <v>7528</v>
      </c>
      <c r="ON313" t="s">
        <v>7529</v>
      </c>
      <c r="OO313" t="s">
        <v>7528</v>
      </c>
      <c r="OP313">
        <v>1</v>
      </c>
      <c r="OQ313" t="s">
        <v>28</v>
      </c>
      <c r="OR313" t="s">
        <v>265</v>
      </c>
      <c r="OS313">
        <v>2006</v>
      </c>
      <c r="OT313">
        <v>11</v>
      </c>
      <c r="OU313">
        <v>1</v>
      </c>
      <c r="OV313">
        <v>11</v>
      </c>
      <c r="OW313">
        <v>0</v>
      </c>
      <c r="OX313">
        <v>1</v>
      </c>
      <c r="OY313">
        <v>35</v>
      </c>
      <c r="OZ313" t="s">
        <v>7516</v>
      </c>
      <c r="PA313" t="s">
        <v>7515</v>
      </c>
      <c r="PB313" t="s">
        <v>7515</v>
      </c>
      <c r="PC313" t="s">
        <v>7515</v>
      </c>
      <c r="PD313" t="s">
        <v>7515</v>
      </c>
      <c r="PE313" t="s">
        <v>7515</v>
      </c>
      <c r="PF313" t="s">
        <v>7515</v>
      </c>
      <c r="PG313" t="s">
        <v>7515</v>
      </c>
      <c r="PH313" t="s">
        <v>7515</v>
      </c>
      <c r="PI313" t="s">
        <v>7515</v>
      </c>
      <c r="PJ313" t="s">
        <v>7515</v>
      </c>
      <c r="PK313" t="s">
        <v>7515</v>
      </c>
      <c r="PL313" t="s">
        <v>7515</v>
      </c>
      <c r="PM313" t="s">
        <v>7515</v>
      </c>
      <c r="PN313" t="s">
        <v>7515</v>
      </c>
      <c r="PO313" t="s">
        <v>7515</v>
      </c>
      <c r="PP313" t="s">
        <v>7515</v>
      </c>
      <c r="PQ313" t="s">
        <v>7515</v>
      </c>
      <c r="PR313" t="s">
        <v>7515</v>
      </c>
      <c r="PS313" t="s">
        <v>7515</v>
      </c>
      <c r="PT313" t="s">
        <v>7515</v>
      </c>
      <c r="PU313" t="s">
        <v>7515</v>
      </c>
      <c r="PV313" t="s">
        <v>7515</v>
      </c>
      <c r="PW313" t="s">
        <v>7515</v>
      </c>
      <c r="PX313" t="s">
        <v>7515</v>
      </c>
      <c r="PY313" t="s">
        <v>7515</v>
      </c>
      <c r="PZ313" t="s">
        <v>7516</v>
      </c>
      <c r="QA313" t="s">
        <v>7515</v>
      </c>
      <c r="QB313" t="s">
        <v>7515</v>
      </c>
      <c r="QC313" t="s">
        <v>7515</v>
      </c>
      <c r="QE313" t="s">
        <v>7516</v>
      </c>
      <c r="QF313" t="s">
        <v>7515</v>
      </c>
      <c r="QG313" t="s">
        <v>7515</v>
      </c>
      <c r="QH313" t="s">
        <v>7515</v>
      </c>
      <c r="QI313" t="s">
        <v>7515</v>
      </c>
      <c r="QJ313" t="s">
        <v>7515</v>
      </c>
      <c r="QK313" t="s">
        <v>7515</v>
      </c>
      <c r="RP313">
        <f t="shared" si="8"/>
        <v>-1</v>
      </c>
      <c r="RS313">
        <f t="shared" si="9"/>
        <v>1</v>
      </c>
    </row>
    <row r="314" spans="1:487" x14ac:dyDescent="0.3">
      <c r="A314">
        <v>70301</v>
      </c>
      <c r="B314">
        <v>708</v>
      </c>
      <c r="C314">
        <v>0</v>
      </c>
      <c r="D314">
        <v>5</v>
      </c>
      <c r="E314">
        <v>11</v>
      </c>
      <c r="F314">
        <v>86</v>
      </c>
      <c r="G314">
        <v>102</v>
      </c>
      <c r="H314">
        <v>15</v>
      </c>
      <c r="I314" t="s">
        <v>6793</v>
      </c>
      <c r="J314" t="s">
        <v>6793</v>
      </c>
      <c r="O314" t="s">
        <v>6793</v>
      </c>
      <c r="P314" t="s">
        <v>7515</v>
      </c>
      <c r="Q314" t="s">
        <v>7515</v>
      </c>
      <c r="R314" t="s">
        <v>7515</v>
      </c>
      <c r="S314" t="s">
        <v>7515</v>
      </c>
      <c r="T314" t="s">
        <v>7515</v>
      </c>
      <c r="U314" t="s">
        <v>7515</v>
      </c>
      <c r="V314" t="s">
        <v>7515</v>
      </c>
      <c r="W314" t="s">
        <v>7515</v>
      </c>
      <c r="X314" t="s">
        <v>7515</v>
      </c>
      <c r="Y314" t="s">
        <v>7515</v>
      </c>
      <c r="Z314" t="s">
        <v>7515</v>
      </c>
      <c r="AA314" t="s">
        <v>7515</v>
      </c>
      <c r="AB314" t="s">
        <v>7515</v>
      </c>
      <c r="AC314" t="s">
        <v>7515</v>
      </c>
      <c r="AD314" t="s">
        <v>7515</v>
      </c>
      <c r="AE314" t="s">
        <v>7516</v>
      </c>
      <c r="AF314" t="s">
        <v>7515</v>
      </c>
      <c r="AG314" t="s">
        <v>7515</v>
      </c>
      <c r="AH314" t="s">
        <v>7515</v>
      </c>
      <c r="AI314" t="s">
        <v>6796</v>
      </c>
      <c r="AQ314" t="s">
        <v>6985</v>
      </c>
      <c r="AR314" t="s">
        <v>6793</v>
      </c>
      <c r="AS314" t="s">
        <v>6794</v>
      </c>
      <c r="AT314">
        <v>0</v>
      </c>
      <c r="AU314">
        <v>10</v>
      </c>
      <c r="AV314" t="s">
        <v>6988</v>
      </c>
      <c r="AW314" t="s">
        <v>6966</v>
      </c>
      <c r="AX314" t="s">
        <v>6794</v>
      </c>
      <c r="AY314" t="s">
        <v>6813</v>
      </c>
      <c r="AZ314" t="s">
        <v>7531</v>
      </c>
      <c r="BA314" t="s">
        <v>6991</v>
      </c>
      <c r="BC314" t="s">
        <v>6793</v>
      </c>
      <c r="BD314" t="s">
        <v>6793</v>
      </c>
      <c r="BE314" t="s">
        <v>6793</v>
      </c>
      <c r="BF314" t="s">
        <v>6793</v>
      </c>
      <c r="BG314" t="s">
        <v>6793</v>
      </c>
      <c r="BH314" t="s">
        <v>6793</v>
      </c>
      <c r="BI314" t="s">
        <v>6794</v>
      </c>
      <c r="BJ314" t="s">
        <v>6794</v>
      </c>
      <c r="BK314" t="s">
        <v>6793</v>
      </c>
      <c r="BL314" t="s">
        <v>6794</v>
      </c>
      <c r="BM314" t="s">
        <v>7029</v>
      </c>
      <c r="BN314" t="s">
        <v>7024</v>
      </c>
      <c r="BO314" t="s">
        <v>6794</v>
      </c>
      <c r="BQ314">
        <v>35</v>
      </c>
      <c r="BR314" t="s">
        <v>7532</v>
      </c>
      <c r="BS314" t="s">
        <v>7533</v>
      </c>
      <c r="BT314" t="s">
        <v>7554</v>
      </c>
      <c r="BU314" t="s">
        <v>7559</v>
      </c>
      <c r="BV314" t="s">
        <v>7535</v>
      </c>
      <c r="BW314" t="s">
        <v>7516</v>
      </c>
      <c r="BX314" t="s">
        <v>7515</v>
      </c>
      <c r="BY314" t="s">
        <v>7515</v>
      </c>
      <c r="BZ314" t="s">
        <v>7515</v>
      </c>
      <c r="CA314" t="s">
        <v>7515</v>
      </c>
      <c r="CB314" t="s">
        <v>7515</v>
      </c>
      <c r="CC314" t="s">
        <v>7515</v>
      </c>
      <c r="CD314" t="s">
        <v>7515</v>
      </c>
      <c r="CE314" t="s">
        <v>7515</v>
      </c>
      <c r="CF314" t="s">
        <v>7515</v>
      </c>
      <c r="CG314" t="s">
        <v>7515</v>
      </c>
      <c r="CH314" t="s">
        <v>7515</v>
      </c>
      <c r="CI314" t="s">
        <v>6794</v>
      </c>
      <c r="CJ314" t="s">
        <v>6794</v>
      </c>
      <c r="CO314" t="s">
        <v>6794</v>
      </c>
      <c r="CP314" t="s">
        <v>6793</v>
      </c>
      <c r="CQ314" t="s">
        <v>6794</v>
      </c>
      <c r="CR314" t="s">
        <v>6794</v>
      </c>
      <c r="CS314" t="s">
        <v>6794</v>
      </c>
      <c r="CT314" t="s">
        <v>6794</v>
      </c>
      <c r="CU314" t="s">
        <v>6794</v>
      </c>
      <c r="CV314" t="s">
        <v>6794</v>
      </c>
      <c r="CW314" t="s">
        <v>6794</v>
      </c>
      <c r="CX314" t="s">
        <v>7520</v>
      </c>
      <c r="CY314" t="s">
        <v>7521</v>
      </c>
      <c r="CZ314" t="s">
        <v>7587</v>
      </c>
      <c r="DA314" t="s">
        <v>6793</v>
      </c>
      <c r="DB314">
        <v>2</v>
      </c>
      <c r="DC314">
        <v>3</v>
      </c>
      <c r="DD314">
        <v>2</v>
      </c>
      <c r="DE314" t="s">
        <v>6793</v>
      </c>
      <c r="DF314">
        <v>1</v>
      </c>
      <c r="DG314" t="s">
        <v>6</v>
      </c>
      <c r="DH314" t="s">
        <v>6</v>
      </c>
      <c r="DI314" t="s">
        <v>7557</v>
      </c>
      <c r="DJ314" t="s">
        <v>6</v>
      </c>
      <c r="DK314" t="s">
        <v>6</v>
      </c>
      <c r="EA314">
        <v>2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2</v>
      </c>
      <c r="EI314">
        <v>0</v>
      </c>
      <c r="EJ314" t="s">
        <v>6794</v>
      </c>
      <c r="EP314" t="s">
        <v>6794</v>
      </c>
      <c r="OI314" t="s">
        <v>7526</v>
      </c>
      <c r="OJ314" t="s">
        <v>7526</v>
      </c>
      <c r="OK314" t="s">
        <v>7526</v>
      </c>
      <c r="OL314" t="s">
        <v>7526</v>
      </c>
      <c r="OM314" t="s">
        <v>7528</v>
      </c>
      <c r="ON314" t="s">
        <v>7539</v>
      </c>
      <c r="OO314" t="s">
        <v>7528</v>
      </c>
      <c r="OP314">
        <v>3</v>
      </c>
      <c r="OQ314" t="s">
        <v>28</v>
      </c>
      <c r="OR314" t="s">
        <v>265</v>
      </c>
      <c r="OS314">
        <v>2007</v>
      </c>
      <c r="OT314">
        <v>12</v>
      </c>
      <c r="OU314">
        <v>1</v>
      </c>
      <c r="OV314">
        <v>12</v>
      </c>
      <c r="OW314">
        <v>1</v>
      </c>
      <c r="OX314">
        <v>0</v>
      </c>
      <c r="OY314">
        <v>35</v>
      </c>
      <c r="QE314" t="s">
        <v>7515</v>
      </c>
      <c r="QF314" t="s">
        <v>7515</v>
      </c>
      <c r="QG314" t="s">
        <v>7515</v>
      </c>
      <c r="QH314" t="s">
        <v>7515</v>
      </c>
      <c r="QI314" t="s">
        <v>7515</v>
      </c>
      <c r="QJ314" t="s">
        <v>7515</v>
      </c>
      <c r="QK314" t="s">
        <v>7516</v>
      </c>
      <c r="RP314">
        <f t="shared" si="8"/>
        <v>4</v>
      </c>
      <c r="RS314">
        <f t="shared" si="9"/>
        <v>8</v>
      </c>
    </row>
    <row r="315" spans="1:487" x14ac:dyDescent="0.3">
      <c r="A315">
        <v>70302</v>
      </c>
      <c r="B315">
        <v>709</v>
      </c>
      <c r="C315">
        <v>0</v>
      </c>
      <c r="D315">
        <v>5</v>
      </c>
      <c r="E315">
        <v>16</v>
      </c>
      <c r="F315">
        <v>130</v>
      </c>
      <c r="G315">
        <v>102</v>
      </c>
      <c r="H315">
        <v>3</v>
      </c>
      <c r="I315" t="s">
        <v>6793</v>
      </c>
      <c r="J315" t="s">
        <v>6793</v>
      </c>
      <c r="O315" t="s">
        <v>6793</v>
      </c>
      <c r="P315" t="s">
        <v>7515</v>
      </c>
      <c r="Q315" t="s">
        <v>7516</v>
      </c>
      <c r="R315" t="s">
        <v>7515</v>
      </c>
      <c r="S315" t="s">
        <v>7515</v>
      </c>
      <c r="T315" t="s">
        <v>7515</v>
      </c>
      <c r="U315" t="s">
        <v>7515</v>
      </c>
      <c r="V315" t="s">
        <v>7515</v>
      </c>
      <c r="W315" t="s">
        <v>7515</v>
      </c>
      <c r="X315" t="s">
        <v>7515</v>
      </c>
      <c r="Y315" t="s">
        <v>7515</v>
      </c>
      <c r="Z315" t="s">
        <v>7515</v>
      </c>
      <c r="AA315" t="s">
        <v>7515</v>
      </c>
      <c r="AB315" t="s">
        <v>7515</v>
      </c>
      <c r="AC315" t="s">
        <v>7515</v>
      </c>
      <c r="AD315" t="s">
        <v>7515</v>
      </c>
      <c r="AE315" t="s">
        <v>7515</v>
      </c>
      <c r="AF315" t="s">
        <v>7515</v>
      </c>
      <c r="AG315" t="s">
        <v>7516</v>
      </c>
      <c r="AH315" t="s">
        <v>7515</v>
      </c>
      <c r="AI315" t="s">
        <v>6796</v>
      </c>
      <c r="AQ315" t="s">
        <v>6985</v>
      </c>
      <c r="AR315" t="s">
        <v>6793</v>
      </c>
      <c r="AS315" t="s">
        <v>6793</v>
      </c>
      <c r="AT315">
        <v>0</v>
      </c>
      <c r="AU315">
        <v>15</v>
      </c>
      <c r="AV315" t="s">
        <v>6988</v>
      </c>
      <c r="AW315" t="s">
        <v>6794</v>
      </c>
      <c r="AX315" t="s">
        <v>6794</v>
      </c>
      <c r="AY315" t="s">
        <v>6813</v>
      </c>
      <c r="AZ315" t="s">
        <v>7531</v>
      </c>
      <c r="BA315" t="s">
        <v>6991</v>
      </c>
      <c r="BC315" t="s">
        <v>6793</v>
      </c>
      <c r="BD315" t="s">
        <v>6794</v>
      </c>
      <c r="BE315" t="s">
        <v>6793</v>
      </c>
      <c r="BF315" t="s">
        <v>6793</v>
      </c>
      <c r="BG315" t="s">
        <v>6794</v>
      </c>
      <c r="BH315" t="s">
        <v>6794</v>
      </c>
      <c r="BI315" t="s">
        <v>6794</v>
      </c>
      <c r="BJ315" t="s">
        <v>6793</v>
      </c>
      <c r="BK315" t="s">
        <v>6794</v>
      </c>
      <c r="BL315" t="s">
        <v>6794</v>
      </c>
      <c r="BM315" t="s">
        <v>7024</v>
      </c>
      <c r="BN315" t="s">
        <v>7021</v>
      </c>
      <c r="BO315" t="s">
        <v>6794</v>
      </c>
      <c r="BQ315">
        <v>25</v>
      </c>
      <c r="BR315" t="s">
        <v>6</v>
      </c>
      <c r="BS315" t="s">
        <v>7519</v>
      </c>
      <c r="BT315" t="s">
        <v>7571</v>
      </c>
      <c r="BU315" t="s">
        <v>7559</v>
      </c>
      <c r="BV315" t="s">
        <v>7535</v>
      </c>
      <c r="BW315" t="s">
        <v>7516</v>
      </c>
      <c r="BX315" t="s">
        <v>7515</v>
      </c>
      <c r="BY315" t="s">
        <v>7515</v>
      </c>
      <c r="BZ315" t="s">
        <v>7515</v>
      </c>
      <c r="CA315" t="s">
        <v>7515</v>
      </c>
      <c r="CB315" t="s">
        <v>7515</v>
      </c>
      <c r="CC315" t="s">
        <v>7515</v>
      </c>
      <c r="CD315" t="s">
        <v>7515</v>
      </c>
      <c r="CE315" t="s">
        <v>7515</v>
      </c>
      <c r="CF315" t="s">
        <v>7515</v>
      </c>
      <c r="CG315" t="s">
        <v>7515</v>
      </c>
      <c r="CH315" t="s">
        <v>7515</v>
      </c>
      <c r="CI315" t="s">
        <v>6793</v>
      </c>
      <c r="CJ315" t="s">
        <v>6794</v>
      </c>
      <c r="CO315" t="s">
        <v>6793</v>
      </c>
      <c r="CP315" t="s">
        <v>6793</v>
      </c>
      <c r="CQ315" t="s">
        <v>6794</v>
      </c>
      <c r="CR315" t="s">
        <v>6794</v>
      </c>
      <c r="CS315" t="s">
        <v>6794</v>
      </c>
      <c r="CT315" t="s">
        <v>6794</v>
      </c>
      <c r="CU315" t="s">
        <v>6794</v>
      </c>
      <c r="CV315" t="s">
        <v>6793</v>
      </c>
      <c r="CW315" t="s">
        <v>6794</v>
      </c>
      <c r="CX315" t="s">
        <v>7520</v>
      </c>
      <c r="CY315" t="s">
        <v>7555</v>
      </c>
      <c r="CZ315" t="s">
        <v>7587</v>
      </c>
      <c r="DA315" t="s">
        <v>6793</v>
      </c>
      <c r="DB315">
        <v>2</v>
      </c>
      <c r="DC315">
        <v>2</v>
      </c>
      <c r="DD315">
        <v>3</v>
      </c>
      <c r="DE315" t="s">
        <v>6793</v>
      </c>
      <c r="DF315">
        <v>3</v>
      </c>
      <c r="DG315" t="s">
        <v>7556</v>
      </c>
      <c r="DH315">
        <v>2006</v>
      </c>
      <c r="DI315" t="s">
        <v>7557</v>
      </c>
      <c r="DJ315" t="s">
        <v>7590</v>
      </c>
      <c r="DK315">
        <v>2006</v>
      </c>
      <c r="DL315" t="s">
        <v>7595</v>
      </c>
      <c r="DM315">
        <v>2007</v>
      </c>
      <c r="DN315" t="s">
        <v>7557</v>
      </c>
      <c r="DO315" t="s">
        <v>7591</v>
      </c>
      <c r="DP315">
        <v>2007</v>
      </c>
      <c r="DQ315" t="s">
        <v>7595</v>
      </c>
      <c r="DR315">
        <v>2007</v>
      </c>
      <c r="DS315" t="s">
        <v>7557</v>
      </c>
      <c r="DT315" t="s">
        <v>7591</v>
      </c>
      <c r="DU315">
        <v>2007</v>
      </c>
      <c r="EA315">
        <v>1</v>
      </c>
      <c r="EB315" t="s">
        <v>7523</v>
      </c>
      <c r="EJ315" t="s">
        <v>6794</v>
      </c>
      <c r="EP315" t="s">
        <v>6793</v>
      </c>
      <c r="KE315" t="s">
        <v>7524</v>
      </c>
      <c r="KF315" t="s">
        <v>7606</v>
      </c>
      <c r="KG315">
        <v>2007</v>
      </c>
      <c r="KI315" t="s">
        <v>7526</v>
      </c>
      <c r="KJ315" t="s">
        <v>7527</v>
      </c>
      <c r="KK315" t="s">
        <v>6794</v>
      </c>
      <c r="KL315" t="s">
        <v>6966</v>
      </c>
      <c r="KM315" t="s">
        <v>7524</v>
      </c>
      <c r="KN315" t="s">
        <v>7606</v>
      </c>
      <c r="KO315">
        <v>2007</v>
      </c>
      <c r="KS315" t="s">
        <v>6794</v>
      </c>
      <c r="KT315" t="s">
        <v>6966</v>
      </c>
      <c r="NG315" t="s">
        <v>7524</v>
      </c>
      <c r="NH315" t="s">
        <v>7572</v>
      </c>
      <c r="NI315">
        <v>2007</v>
      </c>
      <c r="NM315" t="s">
        <v>6794</v>
      </c>
      <c r="NN315" t="s">
        <v>6793</v>
      </c>
      <c r="NW315">
        <v>2</v>
      </c>
      <c r="NX315" t="s">
        <v>7515</v>
      </c>
      <c r="NY315" t="s">
        <v>7515</v>
      </c>
      <c r="NZ315" t="s">
        <v>7516</v>
      </c>
      <c r="OA315" t="s">
        <v>7516</v>
      </c>
      <c r="OB315" t="s">
        <v>7516</v>
      </c>
      <c r="OC315" t="s">
        <v>7515</v>
      </c>
      <c r="OD315" t="s">
        <v>7515</v>
      </c>
      <c r="OE315" t="s">
        <v>7515</v>
      </c>
      <c r="OF315" t="s">
        <v>7515</v>
      </c>
      <c r="OG315" t="s">
        <v>7515</v>
      </c>
      <c r="OH315" t="s">
        <v>7515</v>
      </c>
      <c r="OI315" t="s">
        <v>7526</v>
      </c>
      <c r="OJ315" t="s">
        <v>7526</v>
      </c>
      <c r="OK315" t="s">
        <v>7526</v>
      </c>
      <c r="OM315" t="s">
        <v>7528</v>
      </c>
      <c r="ON315" t="s">
        <v>7539</v>
      </c>
      <c r="OO315" t="s">
        <v>7528</v>
      </c>
      <c r="OP315">
        <v>1</v>
      </c>
      <c r="OQ315" t="s">
        <v>28</v>
      </c>
      <c r="OR315" t="s">
        <v>7549</v>
      </c>
      <c r="OS315">
        <v>2007</v>
      </c>
      <c r="OT315">
        <v>6</v>
      </c>
      <c r="OU315">
        <v>1</v>
      </c>
      <c r="OV315">
        <v>6</v>
      </c>
      <c r="OW315">
        <v>1</v>
      </c>
      <c r="OX315">
        <v>0</v>
      </c>
      <c r="OY315">
        <v>35</v>
      </c>
      <c r="OZ315" t="s">
        <v>7515</v>
      </c>
      <c r="PA315" t="s">
        <v>7515</v>
      </c>
      <c r="PB315" t="s">
        <v>7515</v>
      </c>
      <c r="PC315" t="s">
        <v>7515</v>
      </c>
      <c r="PD315" t="s">
        <v>7515</v>
      </c>
      <c r="PE315" t="s">
        <v>7515</v>
      </c>
      <c r="PF315" t="s">
        <v>7515</v>
      </c>
      <c r="PG315" t="s">
        <v>7515</v>
      </c>
      <c r="PH315" t="s">
        <v>7515</v>
      </c>
      <c r="PI315" t="s">
        <v>7515</v>
      </c>
      <c r="PJ315" t="s">
        <v>7515</v>
      </c>
      <c r="PK315" t="s">
        <v>7515</v>
      </c>
      <c r="PL315" t="s">
        <v>7515</v>
      </c>
      <c r="PM315" t="s">
        <v>7515</v>
      </c>
      <c r="PN315" t="s">
        <v>7515</v>
      </c>
      <c r="PO315" t="s">
        <v>7515</v>
      </c>
      <c r="PP315" t="s">
        <v>7515</v>
      </c>
      <c r="PQ315" t="s">
        <v>7515</v>
      </c>
      <c r="PR315" t="s">
        <v>7515</v>
      </c>
      <c r="PS315" t="s">
        <v>7516</v>
      </c>
      <c r="PT315" t="s">
        <v>7516</v>
      </c>
      <c r="PU315" t="s">
        <v>7515</v>
      </c>
      <c r="PV315" t="s">
        <v>7515</v>
      </c>
      <c r="PW315" t="s">
        <v>7515</v>
      </c>
      <c r="PX315" t="s">
        <v>7515</v>
      </c>
      <c r="PY315" t="s">
        <v>7515</v>
      </c>
      <c r="PZ315" t="s">
        <v>7515</v>
      </c>
      <c r="QA315" t="s">
        <v>7515</v>
      </c>
      <c r="QB315" t="s">
        <v>7515</v>
      </c>
      <c r="QC315" t="s">
        <v>7516</v>
      </c>
      <c r="QE315" t="s">
        <v>7516</v>
      </c>
      <c r="QF315" t="s">
        <v>7515</v>
      </c>
      <c r="QG315" t="s">
        <v>7515</v>
      </c>
      <c r="QH315" t="s">
        <v>7515</v>
      </c>
      <c r="QI315" t="s">
        <v>7515</v>
      </c>
      <c r="QJ315" t="s">
        <v>7515</v>
      </c>
      <c r="QK315" t="s">
        <v>7515</v>
      </c>
      <c r="RN315" t="s">
        <v>7530</v>
      </c>
      <c r="RP315">
        <f t="shared" si="8"/>
        <v>3</v>
      </c>
      <c r="RS315">
        <f t="shared" si="9"/>
        <v>3</v>
      </c>
    </row>
    <row r="316" spans="1:487" x14ac:dyDescent="0.3">
      <c r="A316">
        <v>70303</v>
      </c>
      <c r="B316">
        <v>710</v>
      </c>
      <c r="C316">
        <v>0</v>
      </c>
      <c r="D316">
        <v>5</v>
      </c>
      <c r="E316">
        <v>15</v>
      </c>
      <c r="F316">
        <v>122</v>
      </c>
      <c r="G316">
        <v>102</v>
      </c>
      <c r="H316">
        <v>10</v>
      </c>
      <c r="I316" t="s">
        <v>6793</v>
      </c>
      <c r="J316" t="s">
        <v>6793</v>
      </c>
      <c r="O316" t="s">
        <v>6793</v>
      </c>
      <c r="P316" t="s">
        <v>7515</v>
      </c>
      <c r="Q316" t="s">
        <v>7515</v>
      </c>
      <c r="R316" t="s">
        <v>7515</v>
      </c>
      <c r="S316" t="s">
        <v>7515</v>
      </c>
      <c r="T316" t="s">
        <v>7515</v>
      </c>
      <c r="U316" t="s">
        <v>7515</v>
      </c>
      <c r="V316" t="s">
        <v>7515</v>
      </c>
      <c r="W316" t="s">
        <v>7515</v>
      </c>
      <c r="X316" t="s">
        <v>7515</v>
      </c>
      <c r="Y316" t="s">
        <v>7515</v>
      </c>
      <c r="Z316" t="s">
        <v>7515</v>
      </c>
      <c r="AA316" t="s">
        <v>7515</v>
      </c>
      <c r="AB316" t="s">
        <v>7515</v>
      </c>
      <c r="AC316" t="s">
        <v>7515</v>
      </c>
      <c r="AD316" t="s">
        <v>7515</v>
      </c>
      <c r="AE316" t="s">
        <v>7515</v>
      </c>
      <c r="AF316" t="s">
        <v>7516</v>
      </c>
      <c r="AG316" t="s">
        <v>7515</v>
      </c>
      <c r="AH316" t="s">
        <v>7515</v>
      </c>
      <c r="AI316" t="s">
        <v>7517</v>
      </c>
      <c r="AL316">
        <v>0</v>
      </c>
      <c r="AM316">
        <v>5</v>
      </c>
      <c r="AN316" t="s">
        <v>6845</v>
      </c>
      <c r="AQ316" t="s">
        <v>6993</v>
      </c>
      <c r="AR316" t="s">
        <v>6794</v>
      </c>
      <c r="AS316" t="s">
        <v>6794</v>
      </c>
      <c r="AT316">
        <v>0</v>
      </c>
      <c r="AU316">
        <v>20</v>
      </c>
      <c r="AV316" t="s">
        <v>6992</v>
      </c>
      <c r="AW316" t="s">
        <v>6793</v>
      </c>
      <c r="AX316" t="s">
        <v>6793</v>
      </c>
      <c r="AY316" t="s">
        <v>6813</v>
      </c>
      <c r="AZ316" t="s">
        <v>7531</v>
      </c>
      <c r="BA316" t="s">
        <v>6991</v>
      </c>
      <c r="BC316" t="s">
        <v>6793</v>
      </c>
      <c r="BD316" t="s">
        <v>6794</v>
      </c>
      <c r="BE316" t="s">
        <v>6794</v>
      </c>
      <c r="BF316" t="s">
        <v>6793</v>
      </c>
      <c r="BG316" t="s">
        <v>6794</v>
      </c>
      <c r="BH316" t="s">
        <v>6794</v>
      </c>
      <c r="BI316" t="s">
        <v>6794</v>
      </c>
      <c r="BJ316" t="s">
        <v>6793</v>
      </c>
      <c r="BK316" t="s">
        <v>6794</v>
      </c>
      <c r="BL316" t="s">
        <v>6794</v>
      </c>
      <c r="BM316" t="s">
        <v>7024</v>
      </c>
      <c r="BN316" t="s">
        <v>7022</v>
      </c>
      <c r="BO316" t="s">
        <v>6794</v>
      </c>
      <c r="BQ316">
        <v>75</v>
      </c>
      <c r="BR316">
        <v>75</v>
      </c>
      <c r="BS316" t="s">
        <v>7519</v>
      </c>
      <c r="BT316" t="s">
        <v>6</v>
      </c>
      <c r="BU316" t="s">
        <v>7559</v>
      </c>
      <c r="BV316" t="s">
        <v>7543</v>
      </c>
      <c r="BW316" t="s">
        <v>7515</v>
      </c>
      <c r="BX316" t="s">
        <v>7516</v>
      </c>
      <c r="BY316" t="s">
        <v>7515</v>
      </c>
      <c r="BZ316" t="s">
        <v>7515</v>
      </c>
      <c r="CA316" t="s">
        <v>7515</v>
      </c>
      <c r="CB316" t="s">
        <v>7515</v>
      </c>
      <c r="CC316" t="s">
        <v>7515</v>
      </c>
      <c r="CD316" t="s">
        <v>7515</v>
      </c>
      <c r="CE316" t="s">
        <v>7515</v>
      </c>
      <c r="CF316" t="s">
        <v>7515</v>
      </c>
      <c r="CG316" t="s">
        <v>7515</v>
      </c>
      <c r="CH316" t="s">
        <v>7515</v>
      </c>
      <c r="CI316" t="s">
        <v>6794</v>
      </c>
      <c r="CJ316" t="s">
        <v>6794</v>
      </c>
      <c r="CK316" t="s">
        <v>6757</v>
      </c>
      <c r="CL316" t="s">
        <v>7564</v>
      </c>
      <c r="CM316">
        <v>2000</v>
      </c>
      <c r="CN316" t="s">
        <v>7620</v>
      </c>
      <c r="CO316" t="s">
        <v>6793</v>
      </c>
      <c r="CP316" t="s">
        <v>6793</v>
      </c>
      <c r="CQ316" t="s">
        <v>6794</v>
      </c>
      <c r="CR316" t="s">
        <v>6793</v>
      </c>
      <c r="CS316" t="s">
        <v>6794</v>
      </c>
      <c r="CT316" t="s">
        <v>6794</v>
      </c>
      <c r="CU316" t="s">
        <v>6794</v>
      </c>
      <c r="CV316" t="s">
        <v>6793</v>
      </c>
      <c r="CW316" t="s">
        <v>6793</v>
      </c>
      <c r="CX316" t="s">
        <v>7520</v>
      </c>
      <c r="CY316" t="s">
        <v>7521</v>
      </c>
      <c r="CZ316" t="s">
        <v>7602</v>
      </c>
      <c r="DA316" t="s">
        <v>6793</v>
      </c>
      <c r="DB316">
        <v>3</v>
      </c>
      <c r="DC316">
        <v>4</v>
      </c>
      <c r="DD316">
        <v>4</v>
      </c>
      <c r="DE316" t="s">
        <v>6793</v>
      </c>
      <c r="DF316">
        <v>1</v>
      </c>
      <c r="DG316" t="s">
        <v>7558</v>
      </c>
      <c r="DH316">
        <v>2006</v>
      </c>
      <c r="DI316" t="s">
        <v>7557</v>
      </c>
      <c r="DJ316" t="s">
        <v>7591</v>
      </c>
      <c r="DK316">
        <v>2006</v>
      </c>
      <c r="EA316">
        <v>4</v>
      </c>
      <c r="EC316">
        <v>1</v>
      </c>
      <c r="ED316">
        <v>1</v>
      </c>
      <c r="EE316">
        <v>0</v>
      </c>
      <c r="EF316">
        <v>0</v>
      </c>
      <c r="EG316">
        <v>2</v>
      </c>
      <c r="EH316">
        <v>0</v>
      </c>
      <c r="EI316">
        <v>0</v>
      </c>
      <c r="EJ316" t="s">
        <v>6794</v>
      </c>
      <c r="EP316" t="s">
        <v>6793</v>
      </c>
      <c r="EQ316" t="s">
        <v>7524</v>
      </c>
      <c r="ER316" t="s">
        <v>7595</v>
      </c>
      <c r="ES316">
        <v>2006</v>
      </c>
      <c r="EW316" t="s">
        <v>6794</v>
      </c>
      <c r="EX316" t="s">
        <v>6793</v>
      </c>
      <c r="GU316" t="s">
        <v>7538</v>
      </c>
      <c r="GV316" t="s">
        <v>7558</v>
      </c>
      <c r="GW316">
        <v>2006</v>
      </c>
      <c r="HA316" t="s">
        <v>6794</v>
      </c>
      <c r="OI316" t="s">
        <v>7526</v>
      </c>
      <c r="OJ316" t="s">
        <v>7526</v>
      </c>
      <c r="OK316" t="s">
        <v>7526</v>
      </c>
      <c r="OL316" t="s">
        <v>7526</v>
      </c>
      <c r="OM316" t="s">
        <v>7528</v>
      </c>
      <c r="ON316" t="s">
        <v>7539</v>
      </c>
      <c r="OO316" t="s">
        <v>7528</v>
      </c>
      <c r="OP316">
        <v>1</v>
      </c>
      <c r="OQ316" t="s">
        <v>28</v>
      </c>
      <c r="OR316" t="s">
        <v>212</v>
      </c>
      <c r="OS316">
        <v>2007</v>
      </c>
      <c r="OT316">
        <v>7</v>
      </c>
      <c r="OU316">
        <v>1</v>
      </c>
      <c r="OV316">
        <v>7</v>
      </c>
      <c r="OW316">
        <v>0</v>
      </c>
      <c r="OX316">
        <v>1</v>
      </c>
      <c r="OY316">
        <v>35</v>
      </c>
      <c r="OZ316" t="s">
        <v>7515</v>
      </c>
      <c r="PA316" t="s">
        <v>7516</v>
      </c>
      <c r="PB316" t="s">
        <v>7515</v>
      </c>
      <c r="PC316" t="s">
        <v>7515</v>
      </c>
      <c r="PD316" t="s">
        <v>7515</v>
      </c>
      <c r="PE316" t="s">
        <v>7515</v>
      </c>
      <c r="PF316" t="s">
        <v>7515</v>
      </c>
      <c r="PG316" t="s">
        <v>7515</v>
      </c>
      <c r="PH316" t="s">
        <v>7516</v>
      </c>
      <c r="PI316" t="s">
        <v>7515</v>
      </c>
      <c r="PJ316" t="s">
        <v>7515</v>
      </c>
      <c r="PK316" t="s">
        <v>7515</v>
      </c>
      <c r="PL316" t="s">
        <v>7515</v>
      </c>
      <c r="PM316" t="s">
        <v>7515</v>
      </c>
      <c r="PN316" t="s">
        <v>7515</v>
      </c>
      <c r="PO316" t="s">
        <v>7515</v>
      </c>
      <c r="PP316" t="s">
        <v>7515</v>
      </c>
      <c r="PQ316" t="s">
        <v>7515</v>
      </c>
      <c r="PR316" t="s">
        <v>7515</v>
      </c>
      <c r="PS316" t="s">
        <v>7515</v>
      </c>
      <c r="PT316" t="s">
        <v>7515</v>
      </c>
      <c r="PU316" t="s">
        <v>7515</v>
      </c>
      <c r="PV316" t="s">
        <v>7515</v>
      </c>
      <c r="PW316" t="s">
        <v>7515</v>
      </c>
      <c r="PX316" t="s">
        <v>7515</v>
      </c>
      <c r="PY316" t="s">
        <v>7515</v>
      </c>
      <c r="PZ316" t="s">
        <v>7515</v>
      </c>
      <c r="QA316" t="s">
        <v>7515</v>
      </c>
      <c r="QB316" t="s">
        <v>7515</v>
      </c>
      <c r="QC316" t="s">
        <v>7515</v>
      </c>
      <c r="QE316">
        <v>-5</v>
      </c>
      <c r="QF316">
        <v>-5</v>
      </c>
      <c r="QG316">
        <v>-5</v>
      </c>
      <c r="QH316">
        <v>-5</v>
      </c>
      <c r="QI316">
        <v>-5</v>
      </c>
      <c r="QJ316">
        <v>-5</v>
      </c>
      <c r="QK316">
        <v>-5</v>
      </c>
      <c r="RP316">
        <f t="shared" si="8"/>
        <v>2</v>
      </c>
      <c r="RS316">
        <f t="shared" si="9"/>
        <v>3</v>
      </c>
    </row>
    <row r="317" spans="1:487" x14ac:dyDescent="0.3">
      <c r="A317">
        <v>70304</v>
      </c>
      <c r="B317">
        <v>712</v>
      </c>
      <c r="C317">
        <v>0</v>
      </c>
      <c r="D317">
        <v>5</v>
      </c>
      <c r="E317">
        <v>11</v>
      </c>
      <c r="F317">
        <v>92</v>
      </c>
      <c r="G317">
        <v>102</v>
      </c>
      <c r="H317">
        <v>4</v>
      </c>
      <c r="I317" t="s">
        <v>6793</v>
      </c>
      <c r="J317" t="s">
        <v>6793</v>
      </c>
      <c r="O317" t="s">
        <v>6793</v>
      </c>
      <c r="P317" t="s">
        <v>7516</v>
      </c>
      <c r="Q317" t="s">
        <v>7515</v>
      </c>
      <c r="R317" t="s">
        <v>7515</v>
      </c>
      <c r="S317" t="s">
        <v>7515</v>
      </c>
      <c r="T317" t="s">
        <v>7515</v>
      </c>
      <c r="U317" t="s">
        <v>7515</v>
      </c>
      <c r="V317" t="s">
        <v>7515</v>
      </c>
      <c r="W317" t="s">
        <v>7515</v>
      </c>
      <c r="X317" t="s">
        <v>7515</v>
      </c>
      <c r="Y317" t="s">
        <v>7515</v>
      </c>
      <c r="Z317" t="s">
        <v>7515</v>
      </c>
      <c r="AA317" t="s">
        <v>7515</v>
      </c>
      <c r="AB317" t="s">
        <v>7515</v>
      </c>
      <c r="AC317" t="s">
        <v>7515</v>
      </c>
      <c r="AD317" t="s">
        <v>7515</v>
      </c>
      <c r="AE317" t="s">
        <v>7515</v>
      </c>
      <c r="AF317" t="s">
        <v>7515</v>
      </c>
      <c r="AG317" t="s">
        <v>7515</v>
      </c>
      <c r="AH317" t="s">
        <v>7515</v>
      </c>
      <c r="AI317" t="s">
        <v>7517</v>
      </c>
      <c r="AL317">
        <v>3</v>
      </c>
      <c r="AM317">
        <v>3</v>
      </c>
      <c r="AN317" t="s">
        <v>6845</v>
      </c>
      <c r="AQ317" t="s">
        <v>6993</v>
      </c>
      <c r="AR317" t="s">
        <v>6794</v>
      </c>
      <c r="AS317" t="s">
        <v>6794</v>
      </c>
      <c r="AT317">
        <v>0</v>
      </c>
      <c r="AU317">
        <v>10</v>
      </c>
      <c r="AV317" t="s">
        <v>6988</v>
      </c>
      <c r="AW317" t="s">
        <v>6793</v>
      </c>
      <c r="AX317" t="s">
        <v>6793</v>
      </c>
      <c r="AY317" t="s">
        <v>6813</v>
      </c>
      <c r="AZ317" t="s">
        <v>7531</v>
      </c>
      <c r="BA317" t="s">
        <v>6991</v>
      </c>
      <c r="BC317" t="s">
        <v>6794</v>
      </c>
      <c r="BD317" t="s">
        <v>6794</v>
      </c>
      <c r="BE317" t="s">
        <v>6793</v>
      </c>
      <c r="BF317" t="s">
        <v>6793</v>
      </c>
      <c r="BG317" t="s">
        <v>6793</v>
      </c>
      <c r="BH317" t="s">
        <v>6794</v>
      </c>
      <c r="BI317" t="s">
        <v>6794</v>
      </c>
      <c r="BJ317" t="s">
        <v>6794</v>
      </c>
      <c r="BK317" t="s">
        <v>6794</v>
      </c>
      <c r="BL317" t="s">
        <v>6793</v>
      </c>
      <c r="BM317" t="s">
        <v>7028</v>
      </c>
      <c r="BN317" t="s">
        <v>7024</v>
      </c>
      <c r="BO317" t="s">
        <v>6794</v>
      </c>
      <c r="BQ317" t="s">
        <v>7547</v>
      </c>
      <c r="BR317" t="s">
        <v>6</v>
      </c>
      <c r="BS317" t="s">
        <v>7519</v>
      </c>
      <c r="BT317" t="s">
        <v>6</v>
      </c>
      <c r="BU317" t="s">
        <v>7559</v>
      </c>
      <c r="BV317" t="s">
        <v>7569</v>
      </c>
      <c r="BW317" t="s">
        <v>7516</v>
      </c>
      <c r="BX317" t="s">
        <v>7515</v>
      </c>
      <c r="BY317" t="s">
        <v>7515</v>
      </c>
      <c r="BZ317" t="s">
        <v>7515</v>
      </c>
      <c r="CA317" t="s">
        <v>7515</v>
      </c>
      <c r="CB317" t="s">
        <v>7515</v>
      </c>
      <c r="CC317" t="s">
        <v>7515</v>
      </c>
      <c r="CD317" t="s">
        <v>7515</v>
      </c>
      <c r="CE317" t="s">
        <v>7515</v>
      </c>
      <c r="CF317" t="s">
        <v>7515</v>
      </c>
      <c r="CG317" t="s">
        <v>7515</v>
      </c>
      <c r="CH317" t="s">
        <v>7515</v>
      </c>
      <c r="CI317" t="s">
        <v>6793</v>
      </c>
      <c r="CJ317" t="s">
        <v>6794</v>
      </c>
      <c r="CO317" t="s">
        <v>6793</v>
      </c>
      <c r="CP317" t="s">
        <v>6793</v>
      </c>
      <c r="CQ317" t="s">
        <v>6794</v>
      </c>
      <c r="CR317" t="s">
        <v>6793</v>
      </c>
      <c r="CS317" t="s">
        <v>6794</v>
      </c>
      <c r="CT317" t="s">
        <v>6794</v>
      </c>
      <c r="CU317" t="s">
        <v>6794</v>
      </c>
      <c r="CV317" t="s">
        <v>6793</v>
      </c>
      <c r="CW317" t="s">
        <v>6794</v>
      </c>
      <c r="CX317" t="s">
        <v>7520</v>
      </c>
      <c r="CY317" t="s">
        <v>7521</v>
      </c>
      <c r="CZ317" t="s">
        <v>7570</v>
      </c>
      <c r="DA317" t="s">
        <v>6793</v>
      </c>
      <c r="DB317">
        <v>3</v>
      </c>
      <c r="DC317">
        <v>5</v>
      </c>
      <c r="DD317">
        <v>4</v>
      </c>
      <c r="DE317" t="s">
        <v>6794</v>
      </c>
      <c r="EA317">
        <v>5</v>
      </c>
      <c r="EC317">
        <v>3</v>
      </c>
      <c r="ED317">
        <v>0</v>
      </c>
      <c r="EE317">
        <v>0</v>
      </c>
      <c r="EF317">
        <v>2</v>
      </c>
      <c r="EG317">
        <v>0</v>
      </c>
      <c r="EH317">
        <v>0</v>
      </c>
      <c r="EI317">
        <v>0</v>
      </c>
      <c r="EJ317" t="s">
        <v>6794</v>
      </c>
      <c r="EP317" t="s">
        <v>6794</v>
      </c>
      <c r="OI317" t="s">
        <v>7526</v>
      </c>
      <c r="OJ317" t="s">
        <v>7526</v>
      </c>
      <c r="OK317" t="s">
        <v>7526</v>
      </c>
      <c r="OL317" t="s">
        <v>7527</v>
      </c>
      <c r="OM317" t="s">
        <v>7528</v>
      </c>
      <c r="ON317" t="s">
        <v>7529</v>
      </c>
      <c r="OO317" t="s">
        <v>7528</v>
      </c>
      <c r="OP317">
        <v>2</v>
      </c>
      <c r="OQ317" t="s">
        <v>28</v>
      </c>
      <c r="OR317" t="s">
        <v>7549</v>
      </c>
      <c r="OS317">
        <v>2006</v>
      </c>
      <c r="OT317">
        <v>3</v>
      </c>
      <c r="OU317">
        <v>1</v>
      </c>
      <c r="OV317">
        <v>3</v>
      </c>
      <c r="OW317">
        <v>0</v>
      </c>
      <c r="OX317">
        <v>1</v>
      </c>
      <c r="OY317">
        <v>35</v>
      </c>
      <c r="QE317">
        <v>-5</v>
      </c>
      <c r="QF317">
        <v>-5</v>
      </c>
      <c r="QG317">
        <v>-5</v>
      </c>
      <c r="QH317">
        <v>-5</v>
      </c>
      <c r="QI317">
        <v>-5</v>
      </c>
      <c r="QJ317">
        <v>-5</v>
      </c>
      <c r="QK317">
        <v>-5</v>
      </c>
      <c r="RP317">
        <f t="shared" si="8"/>
        <v>4</v>
      </c>
      <c r="RS317">
        <f t="shared" si="9"/>
        <v>7</v>
      </c>
    </row>
    <row r="318" spans="1:487" x14ac:dyDescent="0.3">
      <c r="A318">
        <v>70305</v>
      </c>
      <c r="B318">
        <v>714</v>
      </c>
      <c r="C318">
        <v>0</v>
      </c>
      <c r="D318">
        <v>5</v>
      </c>
      <c r="E318">
        <v>9</v>
      </c>
      <c r="F318">
        <v>96</v>
      </c>
      <c r="G318">
        <v>102</v>
      </c>
      <c r="H318">
        <v>9</v>
      </c>
      <c r="I318" t="s">
        <v>6793</v>
      </c>
      <c r="J318" t="s">
        <v>6793</v>
      </c>
      <c r="O318" t="s">
        <v>6793</v>
      </c>
      <c r="P318" t="s">
        <v>7515</v>
      </c>
      <c r="Q318" t="s">
        <v>7515</v>
      </c>
      <c r="R318" t="s">
        <v>7515</v>
      </c>
      <c r="S318" t="s">
        <v>7515</v>
      </c>
      <c r="T318" t="s">
        <v>7515</v>
      </c>
      <c r="U318" t="s">
        <v>7515</v>
      </c>
      <c r="V318" t="s">
        <v>7515</v>
      </c>
      <c r="W318" t="s">
        <v>7515</v>
      </c>
      <c r="X318" t="s">
        <v>7515</v>
      </c>
      <c r="Y318" t="s">
        <v>7515</v>
      </c>
      <c r="Z318" t="s">
        <v>7516</v>
      </c>
      <c r="AA318" t="s">
        <v>7515</v>
      </c>
      <c r="AB318" t="s">
        <v>7515</v>
      </c>
      <c r="AC318" t="s">
        <v>7515</v>
      </c>
      <c r="AD318" t="s">
        <v>7515</v>
      </c>
      <c r="AE318" t="s">
        <v>7515</v>
      </c>
      <c r="AF318" t="s">
        <v>7515</v>
      </c>
      <c r="AG318" t="s">
        <v>7515</v>
      </c>
      <c r="AH318" t="s">
        <v>7515</v>
      </c>
      <c r="AI318" t="s">
        <v>6796</v>
      </c>
      <c r="AQ318" t="s">
        <v>6985</v>
      </c>
      <c r="AR318" t="s">
        <v>6793</v>
      </c>
      <c r="AS318" t="s">
        <v>6793</v>
      </c>
      <c r="AT318" t="s">
        <v>6</v>
      </c>
      <c r="AU318" t="s">
        <v>6</v>
      </c>
      <c r="AV318" t="s">
        <v>6988</v>
      </c>
      <c r="AW318" t="s">
        <v>6793</v>
      </c>
      <c r="AX318" t="s">
        <v>6793</v>
      </c>
      <c r="AY318" t="s">
        <v>6813</v>
      </c>
      <c r="AZ318" t="s">
        <v>7531</v>
      </c>
      <c r="BA318" t="s">
        <v>7553</v>
      </c>
      <c r="BC318" t="s">
        <v>6794</v>
      </c>
      <c r="BD318" t="s">
        <v>6794</v>
      </c>
      <c r="BE318" t="s">
        <v>6794</v>
      </c>
      <c r="BF318" t="s">
        <v>6794</v>
      </c>
      <c r="BG318" t="s">
        <v>6793</v>
      </c>
      <c r="BH318" t="s">
        <v>6794</v>
      </c>
      <c r="BI318" t="s">
        <v>6794</v>
      </c>
      <c r="BJ318" t="s">
        <v>6793</v>
      </c>
      <c r="BK318" t="s">
        <v>6794</v>
      </c>
      <c r="BL318" t="s">
        <v>6794</v>
      </c>
      <c r="BM318" t="s">
        <v>7028</v>
      </c>
      <c r="BN318" t="s">
        <v>7026</v>
      </c>
      <c r="BO318" t="s">
        <v>6794</v>
      </c>
      <c r="BQ318">
        <v>50</v>
      </c>
      <c r="BR318">
        <v>60</v>
      </c>
      <c r="BS318" t="s">
        <v>7519</v>
      </c>
      <c r="BT318" t="s">
        <v>7601</v>
      </c>
      <c r="BU318" t="s">
        <v>7559</v>
      </c>
      <c r="BV318" t="s">
        <v>7543</v>
      </c>
      <c r="BW318" t="s">
        <v>7516</v>
      </c>
      <c r="BX318" t="s">
        <v>7515</v>
      </c>
      <c r="BY318" t="s">
        <v>7515</v>
      </c>
      <c r="BZ318" t="s">
        <v>7515</v>
      </c>
      <c r="CA318" t="s">
        <v>7515</v>
      </c>
      <c r="CB318" t="s">
        <v>7515</v>
      </c>
      <c r="CC318" t="s">
        <v>7515</v>
      </c>
      <c r="CD318" t="s">
        <v>7515</v>
      </c>
      <c r="CE318" t="s">
        <v>7515</v>
      </c>
      <c r="CF318" t="s">
        <v>7515</v>
      </c>
      <c r="CG318" t="s">
        <v>7515</v>
      </c>
      <c r="CH318" t="s">
        <v>7515</v>
      </c>
      <c r="CI318" t="s">
        <v>6793</v>
      </c>
      <c r="CJ318" t="s">
        <v>6794</v>
      </c>
      <c r="CO318" t="s">
        <v>6793</v>
      </c>
      <c r="CP318" t="s">
        <v>6793</v>
      </c>
      <c r="CQ318" t="s">
        <v>6794</v>
      </c>
      <c r="CR318" t="s">
        <v>6793</v>
      </c>
      <c r="CS318" t="s">
        <v>6793</v>
      </c>
      <c r="CT318" t="s">
        <v>6793</v>
      </c>
      <c r="CU318" t="s">
        <v>6794</v>
      </c>
      <c r="CV318" t="s">
        <v>6793</v>
      </c>
      <c r="CW318" t="s">
        <v>6794</v>
      </c>
      <c r="CX318" t="s">
        <v>7520</v>
      </c>
      <c r="CY318" t="s">
        <v>7521</v>
      </c>
      <c r="CZ318" t="s">
        <v>7522</v>
      </c>
      <c r="DA318" t="s">
        <v>6793</v>
      </c>
      <c r="DB318">
        <v>2</v>
      </c>
      <c r="DC318">
        <v>3</v>
      </c>
      <c r="DD318">
        <v>3</v>
      </c>
      <c r="DE318" t="s">
        <v>6793</v>
      </c>
      <c r="DF318">
        <v>2</v>
      </c>
      <c r="DG318" t="s">
        <v>7525</v>
      </c>
      <c r="DH318">
        <v>2007</v>
      </c>
      <c r="DI318" t="s">
        <v>7557</v>
      </c>
      <c r="DJ318" t="s">
        <v>7525</v>
      </c>
      <c r="DK318">
        <v>2007</v>
      </c>
      <c r="DL318" t="s">
        <v>7574</v>
      </c>
      <c r="DM318">
        <v>2007</v>
      </c>
      <c r="DN318" t="s">
        <v>7577</v>
      </c>
      <c r="DO318" t="s">
        <v>7591</v>
      </c>
      <c r="DP318">
        <v>2007</v>
      </c>
      <c r="EA318">
        <v>2</v>
      </c>
      <c r="EC318">
        <v>0</v>
      </c>
      <c r="ED318">
        <v>0</v>
      </c>
      <c r="EE318">
        <v>0</v>
      </c>
      <c r="EF318">
        <v>2</v>
      </c>
      <c r="EG318">
        <v>0</v>
      </c>
      <c r="EH318">
        <v>0</v>
      </c>
      <c r="EI318">
        <v>0</v>
      </c>
      <c r="EJ318" t="s">
        <v>6794</v>
      </c>
      <c r="EP318" t="s">
        <v>6794</v>
      </c>
      <c r="OI318" t="s">
        <v>7526</v>
      </c>
      <c r="OJ318" t="s">
        <v>7526</v>
      </c>
      <c r="OK318" t="s">
        <v>7527</v>
      </c>
      <c r="OL318" t="s">
        <v>7526</v>
      </c>
      <c r="OM318" t="s">
        <v>7528</v>
      </c>
      <c r="ON318" t="s">
        <v>7539</v>
      </c>
      <c r="OO318" t="s">
        <v>7528</v>
      </c>
      <c r="OP318">
        <v>1</v>
      </c>
      <c r="OQ318" t="s">
        <v>28</v>
      </c>
      <c r="OR318" t="s">
        <v>212</v>
      </c>
      <c r="OS318">
        <v>2006</v>
      </c>
      <c r="OT318">
        <v>8</v>
      </c>
      <c r="OU318">
        <v>1</v>
      </c>
      <c r="OV318">
        <v>8</v>
      </c>
      <c r="OW318">
        <v>1</v>
      </c>
      <c r="OX318">
        <v>0</v>
      </c>
      <c r="OY318">
        <v>35</v>
      </c>
      <c r="QE318" t="s">
        <v>7516</v>
      </c>
      <c r="QF318" t="s">
        <v>7515</v>
      </c>
      <c r="QG318" t="s">
        <v>7515</v>
      </c>
      <c r="QH318" t="s">
        <v>7515</v>
      </c>
      <c r="QI318" t="s">
        <v>7515</v>
      </c>
      <c r="QJ318" t="s">
        <v>7515</v>
      </c>
      <c r="QK318" t="s">
        <v>7515</v>
      </c>
      <c r="RP318">
        <f t="shared" si="8"/>
        <v>-1</v>
      </c>
      <c r="RS318">
        <f t="shared" si="9"/>
        <v>7</v>
      </c>
    </row>
    <row r="319" spans="1:487" x14ac:dyDescent="0.3">
      <c r="A319">
        <v>70306</v>
      </c>
      <c r="B319">
        <v>717</v>
      </c>
      <c r="C319">
        <v>0</v>
      </c>
      <c r="D319">
        <v>5</v>
      </c>
      <c r="E319">
        <v>16</v>
      </c>
      <c r="F319">
        <v>108</v>
      </c>
      <c r="G319">
        <v>102</v>
      </c>
      <c r="H319">
        <v>3</v>
      </c>
      <c r="I319" t="s">
        <v>6793</v>
      </c>
      <c r="J319" t="s">
        <v>6793</v>
      </c>
      <c r="O319" t="s">
        <v>6793</v>
      </c>
      <c r="P319" t="s">
        <v>7515</v>
      </c>
      <c r="Q319" t="s">
        <v>7515</v>
      </c>
      <c r="R319" t="s">
        <v>7516</v>
      </c>
      <c r="S319" t="s">
        <v>7515</v>
      </c>
      <c r="T319" t="s">
        <v>7515</v>
      </c>
      <c r="U319" t="s">
        <v>7515</v>
      </c>
      <c r="V319" t="s">
        <v>7515</v>
      </c>
      <c r="W319" t="s">
        <v>7515</v>
      </c>
      <c r="X319" t="s">
        <v>7515</v>
      </c>
      <c r="Y319" t="s">
        <v>7515</v>
      </c>
      <c r="Z319" t="s">
        <v>7515</v>
      </c>
      <c r="AA319" t="s">
        <v>7515</v>
      </c>
      <c r="AB319" t="s">
        <v>7515</v>
      </c>
      <c r="AC319" t="s">
        <v>7515</v>
      </c>
      <c r="AD319" t="s">
        <v>7515</v>
      </c>
      <c r="AE319" t="s">
        <v>7515</v>
      </c>
      <c r="AF319" t="s">
        <v>7516</v>
      </c>
      <c r="AG319" t="s">
        <v>7515</v>
      </c>
      <c r="AH319" t="s">
        <v>7515</v>
      </c>
      <c r="AI319" t="s">
        <v>6796</v>
      </c>
      <c r="AQ319" t="s">
        <v>6985</v>
      </c>
      <c r="AR319" t="s">
        <v>6793</v>
      </c>
      <c r="AS319" t="s">
        <v>6794</v>
      </c>
      <c r="AT319">
        <v>0</v>
      </c>
      <c r="AU319">
        <v>17</v>
      </c>
      <c r="AV319" t="s">
        <v>6988</v>
      </c>
      <c r="AW319" t="s">
        <v>6793</v>
      </c>
      <c r="AX319" t="s">
        <v>6793</v>
      </c>
      <c r="AY319" t="s">
        <v>6813</v>
      </c>
      <c r="AZ319" t="s">
        <v>7531</v>
      </c>
      <c r="BA319" t="s">
        <v>6991</v>
      </c>
      <c r="BC319" t="s">
        <v>6794</v>
      </c>
      <c r="BD319" t="s">
        <v>6794</v>
      </c>
      <c r="BE319" t="s">
        <v>6793</v>
      </c>
      <c r="BF319" t="s">
        <v>6794</v>
      </c>
      <c r="BG319" t="s">
        <v>6794</v>
      </c>
      <c r="BH319" t="s">
        <v>6793</v>
      </c>
      <c r="BI319" t="s">
        <v>6794</v>
      </c>
      <c r="BJ319" t="s">
        <v>6794</v>
      </c>
      <c r="BK319" t="s">
        <v>6794</v>
      </c>
      <c r="BL319" t="s">
        <v>6794</v>
      </c>
      <c r="BM319" t="s">
        <v>7030</v>
      </c>
      <c r="BN319" t="s">
        <v>7024</v>
      </c>
      <c r="BO319" t="s">
        <v>6794</v>
      </c>
      <c r="BQ319" t="s">
        <v>7547</v>
      </c>
      <c r="BR319" t="s">
        <v>6</v>
      </c>
      <c r="BS319" t="s">
        <v>6</v>
      </c>
      <c r="BT319" t="s">
        <v>7534</v>
      </c>
      <c r="BU319" t="s">
        <v>7559</v>
      </c>
      <c r="BV319" t="s">
        <v>7543</v>
      </c>
      <c r="BW319" t="s">
        <v>7516</v>
      </c>
      <c r="BX319" t="s">
        <v>7515</v>
      </c>
      <c r="BY319" t="s">
        <v>7515</v>
      </c>
      <c r="BZ319" t="s">
        <v>7515</v>
      </c>
      <c r="CA319" t="s">
        <v>7515</v>
      </c>
      <c r="CB319" t="s">
        <v>7515</v>
      </c>
      <c r="CC319" t="s">
        <v>7515</v>
      </c>
      <c r="CD319" t="s">
        <v>7515</v>
      </c>
      <c r="CE319" t="s">
        <v>7515</v>
      </c>
      <c r="CF319" t="s">
        <v>7515</v>
      </c>
      <c r="CG319" t="s">
        <v>7515</v>
      </c>
      <c r="CH319" t="s">
        <v>7515</v>
      </c>
      <c r="CI319" t="s">
        <v>6966</v>
      </c>
      <c r="CJ319" t="s">
        <v>6793</v>
      </c>
      <c r="CO319" t="s">
        <v>6793</v>
      </c>
      <c r="CP319" t="s">
        <v>6793</v>
      </c>
      <c r="CQ319" t="s">
        <v>6794</v>
      </c>
      <c r="CR319" t="s">
        <v>6793</v>
      </c>
      <c r="CS319" t="s">
        <v>6794</v>
      </c>
      <c r="CT319" t="s">
        <v>6793</v>
      </c>
      <c r="CU319" t="s">
        <v>6794</v>
      </c>
      <c r="CV319" t="s">
        <v>6793</v>
      </c>
      <c r="CW319" t="s">
        <v>6793</v>
      </c>
      <c r="CX319" t="s">
        <v>7520</v>
      </c>
      <c r="CY319" t="s">
        <v>7607</v>
      </c>
      <c r="CZ319" t="s">
        <v>7522</v>
      </c>
      <c r="DA319" t="s">
        <v>6793</v>
      </c>
      <c r="DB319">
        <v>3</v>
      </c>
      <c r="DC319">
        <v>3</v>
      </c>
      <c r="DD319">
        <v>3</v>
      </c>
      <c r="DE319" t="s">
        <v>6794</v>
      </c>
      <c r="EA319">
        <v>4</v>
      </c>
      <c r="EC319">
        <v>2</v>
      </c>
      <c r="ED319">
        <v>0</v>
      </c>
      <c r="EE319">
        <v>0</v>
      </c>
      <c r="EF319">
        <v>0</v>
      </c>
      <c r="EG319">
        <v>2</v>
      </c>
      <c r="EH319">
        <v>0</v>
      </c>
      <c r="EI319">
        <v>0</v>
      </c>
      <c r="EJ319" t="s">
        <v>6794</v>
      </c>
      <c r="EP319" t="s">
        <v>6793</v>
      </c>
      <c r="KE319" t="s">
        <v>7524</v>
      </c>
      <c r="KF319" t="s">
        <v>6</v>
      </c>
      <c r="KG319" t="s">
        <v>6</v>
      </c>
      <c r="KH319">
        <v>2</v>
      </c>
      <c r="KI319" t="s">
        <v>7526</v>
      </c>
      <c r="KJ319" t="s">
        <v>7526</v>
      </c>
      <c r="KK319" t="s">
        <v>6794</v>
      </c>
      <c r="KL319" t="s">
        <v>6793</v>
      </c>
      <c r="KM319" t="s">
        <v>7524</v>
      </c>
      <c r="KN319" t="s">
        <v>6</v>
      </c>
      <c r="KO319" t="s">
        <v>6</v>
      </c>
      <c r="KP319" t="s">
        <v>7552</v>
      </c>
      <c r="KS319" t="s">
        <v>6793</v>
      </c>
      <c r="NG319" t="s">
        <v>7524</v>
      </c>
      <c r="NH319" t="s">
        <v>7572</v>
      </c>
      <c r="NI319">
        <v>2006</v>
      </c>
      <c r="NM319" t="s">
        <v>6794</v>
      </c>
      <c r="NN319" t="s">
        <v>6793</v>
      </c>
      <c r="NW319">
        <v>7</v>
      </c>
      <c r="NX319" t="s">
        <v>7515</v>
      </c>
      <c r="NY319" t="s">
        <v>7515</v>
      </c>
      <c r="NZ319" t="s">
        <v>7515</v>
      </c>
      <c r="OA319" t="s">
        <v>7515</v>
      </c>
      <c r="OB319" t="s">
        <v>7515</v>
      </c>
      <c r="OC319" t="s">
        <v>7515</v>
      </c>
      <c r="OD319" t="s">
        <v>7515</v>
      </c>
      <c r="OE319" t="s">
        <v>7516</v>
      </c>
      <c r="OF319" t="s">
        <v>7515</v>
      </c>
      <c r="OG319" t="s">
        <v>7515</v>
      </c>
      <c r="OH319" t="s">
        <v>7515</v>
      </c>
      <c r="OI319" t="s">
        <v>7526</v>
      </c>
      <c r="OJ319" t="s">
        <v>7526</v>
      </c>
      <c r="OK319" t="s">
        <v>7526</v>
      </c>
      <c r="OM319" t="s">
        <v>7528</v>
      </c>
      <c r="ON319" t="s">
        <v>7529</v>
      </c>
      <c r="OO319" t="s">
        <v>7528</v>
      </c>
      <c r="OP319">
        <v>2</v>
      </c>
      <c r="OQ319" t="s">
        <v>28</v>
      </c>
      <c r="OR319" t="s">
        <v>7549</v>
      </c>
      <c r="OS319">
        <v>2006</v>
      </c>
      <c r="OT319">
        <v>8</v>
      </c>
      <c r="OU319">
        <v>1</v>
      </c>
      <c r="OV319">
        <v>8</v>
      </c>
      <c r="OW319">
        <v>1</v>
      </c>
      <c r="OX319">
        <v>0</v>
      </c>
      <c r="OY319">
        <v>35</v>
      </c>
      <c r="OZ319" t="s">
        <v>7515</v>
      </c>
      <c r="PA319" t="s">
        <v>7515</v>
      </c>
      <c r="PB319" t="s">
        <v>7515</v>
      </c>
      <c r="PC319" t="s">
        <v>7515</v>
      </c>
      <c r="PD319" t="s">
        <v>7515</v>
      </c>
      <c r="PE319" t="s">
        <v>7515</v>
      </c>
      <c r="PF319" t="s">
        <v>7515</v>
      </c>
      <c r="PG319" t="s">
        <v>7515</v>
      </c>
      <c r="PH319" t="s">
        <v>7515</v>
      </c>
      <c r="PI319" t="s">
        <v>7515</v>
      </c>
      <c r="PJ319" t="s">
        <v>7515</v>
      </c>
      <c r="PK319" t="s">
        <v>7515</v>
      </c>
      <c r="PL319" t="s">
        <v>7515</v>
      </c>
      <c r="PM319" t="s">
        <v>7515</v>
      </c>
      <c r="PN319" t="s">
        <v>7515</v>
      </c>
      <c r="PO319" t="s">
        <v>7515</v>
      </c>
      <c r="PP319" t="s">
        <v>7515</v>
      </c>
      <c r="PQ319" t="s">
        <v>7515</v>
      </c>
      <c r="PR319" t="s">
        <v>7515</v>
      </c>
      <c r="PS319" t="s">
        <v>7516</v>
      </c>
      <c r="PT319" t="s">
        <v>7516</v>
      </c>
      <c r="PU319" t="s">
        <v>7515</v>
      </c>
      <c r="PV319" t="s">
        <v>7515</v>
      </c>
      <c r="PW319" t="s">
        <v>7515</v>
      </c>
      <c r="PX319" t="s">
        <v>7515</v>
      </c>
      <c r="PY319" t="s">
        <v>7515</v>
      </c>
      <c r="PZ319" t="s">
        <v>7515</v>
      </c>
      <c r="QA319" t="s">
        <v>7515</v>
      </c>
      <c r="QB319" t="s">
        <v>7515</v>
      </c>
      <c r="QC319" t="s">
        <v>7516</v>
      </c>
      <c r="QE319" t="s">
        <v>7515</v>
      </c>
      <c r="QF319" t="s">
        <v>7515</v>
      </c>
      <c r="QG319" t="s">
        <v>7515</v>
      </c>
      <c r="QH319" t="s">
        <v>7515</v>
      </c>
      <c r="QI319" t="s">
        <v>7515</v>
      </c>
      <c r="QJ319" t="s">
        <v>7515</v>
      </c>
      <c r="QK319" t="s">
        <v>7516</v>
      </c>
      <c r="RD319" t="s">
        <v>7530</v>
      </c>
      <c r="RN319" t="s">
        <v>7530</v>
      </c>
      <c r="RP319">
        <f t="shared" si="8"/>
        <v>3</v>
      </c>
      <c r="RS319">
        <f t="shared" si="9"/>
        <v>9</v>
      </c>
    </row>
    <row r="320" spans="1:487" x14ac:dyDescent="0.3">
      <c r="A320">
        <v>70307</v>
      </c>
      <c r="B320">
        <v>720</v>
      </c>
      <c r="C320">
        <v>0</v>
      </c>
      <c r="D320">
        <v>5</v>
      </c>
      <c r="E320">
        <v>10</v>
      </c>
      <c r="F320">
        <v>79</v>
      </c>
      <c r="G320">
        <v>102</v>
      </c>
      <c r="H320">
        <v>15</v>
      </c>
      <c r="I320" t="s">
        <v>6793</v>
      </c>
      <c r="J320" t="s">
        <v>6793</v>
      </c>
      <c r="O320" t="s">
        <v>6793</v>
      </c>
      <c r="P320" t="s">
        <v>7515</v>
      </c>
      <c r="Q320" t="s">
        <v>7515</v>
      </c>
      <c r="R320" t="s">
        <v>7515</v>
      </c>
      <c r="S320" t="s">
        <v>7515</v>
      </c>
      <c r="T320" t="s">
        <v>7515</v>
      </c>
      <c r="U320" t="s">
        <v>7515</v>
      </c>
      <c r="V320" t="s">
        <v>7515</v>
      </c>
      <c r="W320" t="s">
        <v>7515</v>
      </c>
      <c r="X320" t="s">
        <v>7515</v>
      </c>
      <c r="Y320" t="s">
        <v>7515</v>
      </c>
      <c r="Z320" t="s">
        <v>7515</v>
      </c>
      <c r="AA320" t="s">
        <v>7515</v>
      </c>
      <c r="AB320" t="s">
        <v>7515</v>
      </c>
      <c r="AC320" t="s">
        <v>7515</v>
      </c>
      <c r="AD320" t="s">
        <v>7515</v>
      </c>
      <c r="AE320" t="s">
        <v>7516</v>
      </c>
      <c r="AF320" t="s">
        <v>7515</v>
      </c>
      <c r="AG320" t="s">
        <v>7515</v>
      </c>
      <c r="AH320" t="s">
        <v>7515</v>
      </c>
      <c r="AI320" t="s">
        <v>6796</v>
      </c>
      <c r="AQ320" t="s">
        <v>6985</v>
      </c>
      <c r="AR320" t="s">
        <v>6793</v>
      </c>
      <c r="AS320" t="s">
        <v>6794</v>
      </c>
      <c r="AT320" t="s">
        <v>6</v>
      </c>
      <c r="AU320" t="s">
        <v>6</v>
      </c>
      <c r="AV320" t="s">
        <v>6988</v>
      </c>
      <c r="AW320" t="s">
        <v>6966</v>
      </c>
      <c r="AX320" t="s">
        <v>6794</v>
      </c>
      <c r="AY320" t="s">
        <v>6813</v>
      </c>
      <c r="AZ320" t="s">
        <v>7531</v>
      </c>
      <c r="BA320" t="s">
        <v>6991</v>
      </c>
      <c r="BC320" t="s">
        <v>6794</v>
      </c>
      <c r="BD320" t="s">
        <v>6794</v>
      </c>
      <c r="BE320" t="s">
        <v>6793</v>
      </c>
      <c r="BF320" t="s">
        <v>6793</v>
      </c>
      <c r="BG320" t="s">
        <v>6794</v>
      </c>
      <c r="BH320" t="s">
        <v>6794</v>
      </c>
      <c r="BI320" t="s">
        <v>6794</v>
      </c>
      <c r="BJ320" t="s">
        <v>6794</v>
      </c>
      <c r="BK320" t="s">
        <v>6794</v>
      </c>
      <c r="BL320" t="s">
        <v>6794</v>
      </c>
      <c r="BM320" t="s">
        <v>7024</v>
      </c>
      <c r="BN320" t="s">
        <v>7021</v>
      </c>
      <c r="BO320" t="s">
        <v>6794</v>
      </c>
      <c r="BQ320">
        <v>50</v>
      </c>
      <c r="BR320" t="s">
        <v>6</v>
      </c>
      <c r="BS320" t="s">
        <v>7533</v>
      </c>
      <c r="BT320" t="s">
        <v>7571</v>
      </c>
      <c r="BU320" t="s">
        <v>7024</v>
      </c>
      <c r="BV320" t="s">
        <v>7561</v>
      </c>
      <c r="BW320" t="s">
        <v>7515</v>
      </c>
      <c r="BX320" t="s">
        <v>7516</v>
      </c>
      <c r="BY320" t="s">
        <v>7515</v>
      </c>
      <c r="BZ320" t="s">
        <v>7515</v>
      </c>
      <c r="CA320" t="s">
        <v>7515</v>
      </c>
      <c r="CB320" t="s">
        <v>7515</v>
      </c>
      <c r="CC320" t="s">
        <v>7515</v>
      </c>
      <c r="CD320" t="s">
        <v>7515</v>
      </c>
      <c r="CE320" t="s">
        <v>7515</v>
      </c>
      <c r="CF320" t="s">
        <v>7515</v>
      </c>
      <c r="CG320" t="s">
        <v>7515</v>
      </c>
      <c r="CH320" t="s">
        <v>7515</v>
      </c>
      <c r="CI320" t="s">
        <v>6793</v>
      </c>
      <c r="CJ320" t="s">
        <v>6794</v>
      </c>
      <c r="CO320" t="s">
        <v>6793</v>
      </c>
      <c r="CP320" t="s">
        <v>6793</v>
      </c>
      <c r="CQ320" t="s">
        <v>6794</v>
      </c>
      <c r="CR320" t="s">
        <v>6794</v>
      </c>
      <c r="CS320" t="s">
        <v>6794</v>
      </c>
      <c r="CT320" t="s">
        <v>6794</v>
      </c>
      <c r="CU320" t="s">
        <v>6794</v>
      </c>
      <c r="CV320" t="s">
        <v>6794</v>
      </c>
      <c r="CW320" t="s">
        <v>6794</v>
      </c>
      <c r="CX320" t="s">
        <v>7520</v>
      </c>
      <c r="CY320" t="s">
        <v>7521</v>
      </c>
      <c r="CZ320" t="s">
        <v>7522</v>
      </c>
      <c r="DA320" t="s">
        <v>6793</v>
      </c>
      <c r="DB320">
        <v>2</v>
      </c>
      <c r="DC320">
        <v>4</v>
      </c>
      <c r="DD320">
        <v>2</v>
      </c>
      <c r="DE320" t="s">
        <v>6794</v>
      </c>
      <c r="EA320">
        <v>2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2</v>
      </c>
      <c r="EI320">
        <v>0</v>
      </c>
      <c r="EJ320" t="s">
        <v>6794</v>
      </c>
      <c r="EP320" t="s">
        <v>6794</v>
      </c>
      <c r="OI320" t="s">
        <v>7526</v>
      </c>
      <c r="OJ320" t="s">
        <v>7526</v>
      </c>
      <c r="OK320" t="s">
        <v>7527</v>
      </c>
      <c r="OL320" t="s">
        <v>7526</v>
      </c>
      <c r="OM320" t="s">
        <v>7528</v>
      </c>
      <c r="ON320" t="s">
        <v>7529</v>
      </c>
      <c r="OO320" t="s">
        <v>7528</v>
      </c>
      <c r="OP320">
        <v>1</v>
      </c>
      <c r="OQ320" t="s">
        <v>28</v>
      </c>
      <c r="OR320" t="s">
        <v>265</v>
      </c>
      <c r="OS320">
        <v>2006</v>
      </c>
      <c r="OT320">
        <v>12</v>
      </c>
      <c r="OU320">
        <v>1</v>
      </c>
      <c r="OV320">
        <v>12</v>
      </c>
      <c r="OW320">
        <v>1</v>
      </c>
      <c r="OX320">
        <v>0</v>
      </c>
      <c r="OY320">
        <v>35</v>
      </c>
      <c r="QE320">
        <v>-5</v>
      </c>
      <c r="QF320">
        <v>-5</v>
      </c>
      <c r="QG320">
        <v>-5</v>
      </c>
      <c r="QH320">
        <v>-5</v>
      </c>
      <c r="QI320">
        <v>-5</v>
      </c>
      <c r="QJ320">
        <v>-5</v>
      </c>
      <c r="QK320">
        <v>-5</v>
      </c>
      <c r="RP320">
        <f t="shared" si="8"/>
        <v>-1</v>
      </c>
      <c r="RS320">
        <f t="shared" si="9"/>
        <v>3</v>
      </c>
    </row>
    <row r="321" spans="1:487" x14ac:dyDescent="0.3">
      <c r="A321">
        <v>70308</v>
      </c>
      <c r="B321">
        <v>721</v>
      </c>
      <c r="C321">
        <v>0</v>
      </c>
      <c r="D321">
        <v>5</v>
      </c>
      <c r="E321">
        <v>9</v>
      </c>
      <c r="F321">
        <v>90</v>
      </c>
      <c r="G321">
        <v>102</v>
      </c>
      <c r="H321">
        <v>4</v>
      </c>
      <c r="I321" t="s">
        <v>6793</v>
      </c>
      <c r="J321" t="s">
        <v>6793</v>
      </c>
      <c r="O321" t="s">
        <v>6793</v>
      </c>
      <c r="P321" t="s">
        <v>7515</v>
      </c>
      <c r="Q321" t="s">
        <v>7515</v>
      </c>
      <c r="R321" t="s">
        <v>7515</v>
      </c>
      <c r="S321" t="s">
        <v>7515</v>
      </c>
      <c r="T321" t="s">
        <v>7515</v>
      </c>
      <c r="U321" t="s">
        <v>7515</v>
      </c>
      <c r="V321" t="s">
        <v>7515</v>
      </c>
      <c r="W321" t="s">
        <v>7515</v>
      </c>
      <c r="X321" t="s">
        <v>7515</v>
      </c>
      <c r="Y321" t="s">
        <v>7515</v>
      </c>
      <c r="Z321" t="s">
        <v>7515</v>
      </c>
      <c r="AA321" t="s">
        <v>7515</v>
      </c>
      <c r="AB321" t="s">
        <v>7515</v>
      </c>
      <c r="AC321" t="s">
        <v>7515</v>
      </c>
      <c r="AD321" t="s">
        <v>7515</v>
      </c>
      <c r="AE321" t="s">
        <v>7515</v>
      </c>
      <c r="AF321" t="s">
        <v>7515</v>
      </c>
      <c r="AG321" t="s">
        <v>7516</v>
      </c>
      <c r="AH321" t="s">
        <v>7515</v>
      </c>
      <c r="AI321" t="s">
        <v>7517</v>
      </c>
      <c r="AL321" t="s">
        <v>7547</v>
      </c>
      <c r="AM321" t="s">
        <v>7547</v>
      </c>
      <c r="AN321" t="s">
        <v>6845</v>
      </c>
      <c r="AQ321" t="s">
        <v>6993</v>
      </c>
      <c r="AR321" t="s">
        <v>6794</v>
      </c>
      <c r="AS321" t="s">
        <v>6794</v>
      </c>
      <c r="AT321" t="s">
        <v>6</v>
      </c>
      <c r="AU321" t="s">
        <v>6</v>
      </c>
      <c r="AV321" t="s">
        <v>7568</v>
      </c>
      <c r="AW321" t="s">
        <v>6966</v>
      </c>
      <c r="AX321" t="s">
        <v>6793</v>
      </c>
      <c r="AY321" t="s">
        <v>6813</v>
      </c>
      <c r="AZ321" t="s">
        <v>7562</v>
      </c>
      <c r="BA321" t="s">
        <v>7518</v>
      </c>
      <c r="BC321" t="s">
        <v>6793</v>
      </c>
      <c r="BD321" t="s">
        <v>6794</v>
      </c>
      <c r="BE321" t="s">
        <v>6793</v>
      </c>
      <c r="BF321" t="s">
        <v>6793</v>
      </c>
      <c r="BH321" t="s">
        <v>6794</v>
      </c>
      <c r="BI321" t="s">
        <v>6794</v>
      </c>
      <c r="BJ321" t="s">
        <v>6794</v>
      </c>
      <c r="BK321" t="s">
        <v>6793</v>
      </c>
      <c r="BL321" t="s">
        <v>6794</v>
      </c>
      <c r="BM321" t="s">
        <v>7024</v>
      </c>
      <c r="BN321" t="s">
        <v>7021</v>
      </c>
      <c r="BO321" t="s">
        <v>6794</v>
      </c>
      <c r="BQ321">
        <v>100</v>
      </c>
      <c r="BR321" t="s">
        <v>6</v>
      </c>
      <c r="BS321" t="s">
        <v>7533</v>
      </c>
      <c r="BT321" t="s">
        <v>6</v>
      </c>
      <c r="BU321" t="s">
        <v>7559</v>
      </c>
      <c r="BV321" t="s">
        <v>7535</v>
      </c>
      <c r="BW321" t="s">
        <v>7516</v>
      </c>
      <c r="BX321" t="s">
        <v>7515</v>
      </c>
      <c r="BY321" t="s">
        <v>7515</v>
      </c>
      <c r="BZ321" t="s">
        <v>7515</v>
      </c>
      <c r="CA321" t="s">
        <v>7515</v>
      </c>
      <c r="CB321" t="s">
        <v>7515</v>
      </c>
      <c r="CC321" t="s">
        <v>7515</v>
      </c>
      <c r="CD321" t="s">
        <v>7515</v>
      </c>
      <c r="CE321" t="s">
        <v>7515</v>
      </c>
      <c r="CF321" t="s">
        <v>7515</v>
      </c>
      <c r="CG321" t="s">
        <v>7515</v>
      </c>
      <c r="CH321" t="s">
        <v>7515</v>
      </c>
      <c r="CI321" t="s">
        <v>6966</v>
      </c>
      <c r="CJ321" t="s">
        <v>6794</v>
      </c>
      <c r="CO321" t="s">
        <v>6794</v>
      </c>
      <c r="CP321" t="s">
        <v>6793</v>
      </c>
      <c r="CQ321" t="s">
        <v>6794</v>
      </c>
      <c r="CR321" t="s">
        <v>6793</v>
      </c>
      <c r="CS321" t="s">
        <v>6794</v>
      </c>
      <c r="CT321" t="s">
        <v>6794</v>
      </c>
      <c r="CU321" t="s">
        <v>6794</v>
      </c>
      <c r="CV321" t="s">
        <v>6794</v>
      </c>
      <c r="CW321" t="s">
        <v>6793</v>
      </c>
      <c r="CX321" t="s">
        <v>7520</v>
      </c>
      <c r="CY321" t="s">
        <v>7521</v>
      </c>
      <c r="CZ321" t="s">
        <v>7602</v>
      </c>
      <c r="DA321" t="s">
        <v>6793</v>
      </c>
      <c r="DB321">
        <v>3</v>
      </c>
      <c r="DC321">
        <v>4</v>
      </c>
      <c r="DD321">
        <v>3</v>
      </c>
      <c r="DE321" t="s">
        <v>6793</v>
      </c>
      <c r="DF321">
        <v>1</v>
      </c>
      <c r="DG321" t="s">
        <v>7591</v>
      </c>
      <c r="DH321">
        <v>2006</v>
      </c>
      <c r="DI321" t="s">
        <v>7557</v>
      </c>
      <c r="DJ321" t="s">
        <v>7590</v>
      </c>
      <c r="DK321">
        <v>2006</v>
      </c>
      <c r="EA321">
        <v>4</v>
      </c>
      <c r="EC321">
        <v>0</v>
      </c>
      <c r="ED321">
        <v>1</v>
      </c>
      <c r="EE321">
        <v>1</v>
      </c>
      <c r="EF321">
        <v>0</v>
      </c>
      <c r="EG321">
        <v>1</v>
      </c>
      <c r="EH321">
        <v>1</v>
      </c>
      <c r="EI321">
        <v>0</v>
      </c>
      <c r="EJ321" t="s">
        <v>6794</v>
      </c>
      <c r="EP321" t="s">
        <v>6794</v>
      </c>
      <c r="OI321" t="s">
        <v>7526</v>
      </c>
      <c r="OJ321" t="s">
        <v>7526</v>
      </c>
      <c r="OK321" t="s">
        <v>7527</v>
      </c>
      <c r="OL321" t="s">
        <v>7526</v>
      </c>
      <c r="OM321" t="s">
        <v>7528</v>
      </c>
      <c r="ON321" t="s">
        <v>7529</v>
      </c>
      <c r="OO321" t="s">
        <v>7528</v>
      </c>
      <c r="OP321">
        <v>1</v>
      </c>
      <c r="OQ321" t="s">
        <v>28</v>
      </c>
      <c r="OR321" t="s">
        <v>7549</v>
      </c>
      <c r="OS321">
        <v>2007</v>
      </c>
      <c r="OT321">
        <v>10</v>
      </c>
      <c r="OU321">
        <v>1</v>
      </c>
      <c r="OV321">
        <v>10</v>
      </c>
      <c r="OW321">
        <v>0</v>
      </c>
      <c r="OX321">
        <v>1</v>
      </c>
      <c r="OY321">
        <v>35</v>
      </c>
      <c r="QE321" t="s">
        <v>7515</v>
      </c>
      <c r="QF321" t="s">
        <v>7515</v>
      </c>
      <c r="QG321" t="s">
        <v>7515</v>
      </c>
      <c r="QH321" t="s">
        <v>7515</v>
      </c>
      <c r="QI321" t="s">
        <v>7515</v>
      </c>
      <c r="QJ321" t="s">
        <v>7516</v>
      </c>
      <c r="QK321" t="s">
        <v>7515</v>
      </c>
      <c r="RP321">
        <f t="shared" si="8"/>
        <v>-1</v>
      </c>
      <c r="RS321">
        <f t="shared" si="9"/>
        <v>3</v>
      </c>
    </row>
    <row r="322" spans="1:487" x14ac:dyDescent="0.3">
      <c r="A322">
        <v>70309</v>
      </c>
      <c r="B322">
        <v>722</v>
      </c>
      <c r="C322">
        <v>0</v>
      </c>
      <c r="D322">
        <v>5</v>
      </c>
      <c r="E322">
        <v>13</v>
      </c>
      <c r="F322">
        <v>76</v>
      </c>
      <c r="G322">
        <v>102</v>
      </c>
      <c r="H322">
        <v>3</v>
      </c>
      <c r="I322" t="s">
        <v>6793</v>
      </c>
      <c r="J322" t="s">
        <v>6793</v>
      </c>
      <c r="O322" t="s">
        <v>6793</v>
      </c>
      <c r="P322" t="s">
        <v>7516</v>
      </c>
      <c r="Q322" t="s">
        <v>7515</v>
      </c>
      <c r="R322" t="s">
        <v>7515</v>
      </c>
      <c r="S322" t="s">
        <v>7515</v>
      </c>
      <c r="T322" t="s">
        <v>7515</v>
      </c>
      <c r="U322" t="s">
        <v>7515</v>
      </c>
      <c r="V322" t="s">
        <v>7515</v>
      </c>
      <c r="W322" t="s">
        <v>7515</v>
      </c>
      <c r="X322" t="s">
        <v>7515</v>
      </c>
      <c r="Y322" t="s">
        <v>7515</v>
      </c>
      <c r="Z322" t="s">
        <v>7515</v>
      </c>
      <c r="AA322" t="s">
        <v>7515</v>
      </c>
      <c r="AB322" t="s">
        <v>7515</v>
      </c>
      <c r="AC322" t="s">
        <v>7515</v>
      </c>
      <c r="AD322" t="s">
        <v>7515</v>
      </c>
      <c r="AE322" t="s">
        <v>7515</v>
      </c>
      <c r="AF322" t="s">
        <v>7515</v>
      </c>
      <c r="AG322" t="s">
        <v>7515</v>
      </c>
      <c r="AH322" t="s">
        <v>7515</v>
      </c>
      <c r="AI322" t="s">
        <v>6796</v>
      </c>
      <c r="AQ322" t="s">
        <v>6985</v>
      </c>
      <c r="AR322" t="s">
        <v>6794</v>
      </c>
      <c r="AS322" t="s">
        <v>6794</v>
      </c>
      <c r="AT322">
        <v>0</v>
      </c>
      <c r="AU322">
        <v>6</v>
      </c>
      <c r="AV322" t="s">
        <v>6757</v>
      </c>
      <c r="AW322" t="s">
        <v>6966</v>
      </c>
      <c r="AX322" t="s">
        <v>6793</v>
      </c>
      <c r="AY322" t="s">
        <v>6813</v>
      </c>
      <c r="AZ322" t="s">
        <v>7562</v>
      </c>
      <c r="BA322" t="s">
        <v>7553</v>
      </c>
      <c r="BC322" t="s">
        <v>6794</v>
      </c>
      <c r="BD322" t="s">
        <v>6794</v>
      </c>
      <c r="BE322" t="s">
        <v>6794</v>
      </c>
      <c r="BF322" t="s">
        <v>6793</v>
      </c>
      <c r="BH322" t="s">
        <v>6794</v>
      </c>
      <c r="BI322" t="s">
        <v>6794</v>
      </c>
      <c r="BJ322" t="s">
        <v>6793</v>
      </c>
      <c r="BK322" t="s">
        <v>6794</v>
      </c>
      <c r="BL322" t="s">
        <v>6794</v>
      </c>
      <c r="BM322" t="s">
        <v>7030</v>
      </c>
      <c r="BN322" t="s">
        <v>7024</v>
      </c>
      <c r="BO322" t="s">
        <v>6794</v>
      </c>
      <c r="BQ322" t="s">
        <v>7547</v>
      </c>
      <c r="BR322" t="s">
        <v>6</v>
      </c>
      <c r="BS322" t="s">
        <v>7519</v>
      </c>
      <c r="BT322" t="s">
        <v>7534</v>
      </c>
      <c r="BU322" t="s">
        <v>7559</v>
      </c>
      <c r="BV322" t="s">
        <v>7543</v>
      </c>
      <c r="BW322" t="s">
        <v>7515</v>
      </c>
      <c r="BX322" t="s">
        <v>7515</v>
      </c>
      <c r="BY322" t="s">
        <v>7516</v>
      </c>
      <c r="BZ322" t="s">
        <v>7515</v>
      </c>
      <c r="CA322" t="s">
        <v>7515</v>
      </c>
      <c r="CB322" t="s">
        <v>7515</v>
      </c>
      <c r="CC322" t="s">
        <v>7515</v>
      </c>
      <c r="CD322" t="s">
        <v>7515</v>
      </c>
      <c r="CE322" t="s">
        <v>7515</v>
      </c>
      <c r="CF322" t="s">
        <v>7515</v>
      </c>
      <c r="CG322" t="s">
        <v>7515</v>
      </c>
      <c r="CH322" t="s">
        <v>7515</v>
      </c>
      <c r="CI322" t="s">
        <v>6793</v>
      </c>
      <c r="CJ322" t="s">
        <v>6794</v>
      </c>
      <c r="CO322" t="s">
        <v>6793</v>
      </c>
      <c r="CP322" t="s">
        <v>6793</v>
      </c>
      <c r="CQ322" t="s">
        <v>6794</v>
      </c>
      <c r="CR322" t="s">
        <v>6793</v>
      </c>
      <c r="CS322" t="s">
        <v>6794</v>
      </c>
      <c r="CT322" t="s">
        <v>6793</v>
      </c>
      <c r="CU322" t="s">
        <v>6794</v>
      </c>
      <c r="CV322" t="s">
        <v>6793</v>
      </c>
      <c r="CW322" t="s">
        <v>6794</v>
      </c>
      <c r="CX322" t="s">
        <v>7520</v>
      </c>
      <c r="CY322" t="s">
        <v>7607</v>
      </c>
      <c r="CZ322" t="s">
        <v>7522</v>
      </c>
      <c r="DA322" t="s">
        <v>6793</v>
      </c>
      <c r="DB322">
        <v>1</v>
      </c>
      <c r="DC322">
        <v>2</v>
      </c>
      <c r="DD322">
        <v>2</v>
      </c>
      <c r="DE322" t="s">
        <v>6794</v>
      </c>
      <c r="EA322">
        <v>1</v>
      </c>
      <c r="EB322" t="s">
        <v>7523</v>
      </c>
      <c r="EJ322" t="s">
        <v>6794</v>
      </c>
      <c r="EP322" t="s">
        <v>6794</v>
      </c>
      <c r="OI322" t="s">
        <v>7526</v>
      </c>
      <c r="OJ322" t="s">
        <v>7526</v>
      </c>
      <c r="OK322" t="s">
        <v>6857</v>
      </c>
      <c r="OL322" t="s">
        <v>7527</v>
      </c>
      <c r="OM322" t="s">
        <v>7528</v>
      </c>
      <c r="ON322" t="s">
        <v>7529</v>
      </c>
      <c r="OO322" t="s">
        <v>7528</v>
      </c>
      <c r="OP322">
        <v>1</v>
      </c>
      <c r="OQ322" t="s">
        <v>28</v>
      </c>
      <c r="OR322" t="s">
        <v>7549</v>
      </c>
      <c r="OS322">
        <v>2006</v>
      </c>
      <c r="OT322">
        <v>4</v>
      </c>
      <c r="OU322">
        <v>1</v>
      </c>
      <c r="OV322">
        <v>4</v>
      </c>
      <c r="OW322">
        <v>1</v>
      </c>
      <c r="OX322">
        <v>0</v>
      </c>
      <c r="OY322">
        <v>35</v>
      </c>
      <c r="QE322">
        <v>-5</v>
      </c>
      <c r="QF322">
        <v>-5</v>
      </c>
      <c r="QG322">
        <v>-5</v>
      </c>
      <c r="QH322">
        <v>-5</v>
      </c>
      <c r="QI322">
        <v>-5</v>
      </c>
      <c r="QJ322">
        <v>-5</v>
      </c>
      <c r="QK322">
        <v>-5</v>
      </c>
      <c r="RP322">
        <f t="shared" si="8"/>
        <v>5</v>
      </c>
      <c r="RS322">
        <f t="shared" si="9"/>
        <v>9</v>
      </c>
    </row>
    <row r="323" spans="1:487" x14ac:dyDescent="0.3">
      <c r="A323">
        <v>70310</v>
      </c>
      <c r="B323">
        <v>723</v>
      </c>
      <c r="C323">
        <v>0</v>
      </c>
      <c r="D323">
        <v>5</v>
      </c>
      <c r="E323">
        <v>17</v>
      </c>
      <c r="F323">
        <v>94</v>
      </c>
      <c r="G323">
        <v>102</v>
      </c>
      <c r="H323">
        <v>9</v>
      </c>
      <c r="I323" t="s">
        <v>6793</v>
      </c>
      <c r="J323" t="s">
        <v>6793</v>
      </c>
      <c r="O323" t="s">
        <v>6793</v>
      </c>
      <c r="P323" t="s">
        <v>7516</v>
      </c>
      <c r="Q323" t="s">
        <v>7515</v>
      </c>
      <c r="R323" t="s">
        <v>7516</v>
      </c>
      <c r="S323" t="s">
        <v>7515</v>
      </c>
      <c r="T323" t="s">
        <v>7515</v>
      </c>
      <c r="U323" t="s">
        <v>7515</v>
      </c>
      <c r="V323" t="s">
        <v>7515</v>
      </c>
      <c r="W323" t="s">
        <v>7515</v>
      </c>
      <c r="X323" t="s">
        <v>7515</v>
      </c>
      <c r="Y323" t="s">
        <v>7515</v>
      </c>
      <c r="Z323" t="s">
        <v>7515</v>
      </c>
      <c r="AA323" t="s">
        <v>7515</v>
      </c>
      <c r="AB323" t="s">
        <v>7515</v>
      </c>
      <c r="AC323" t="s">
        <v>7515</v>
      </c>
      <c r="AD323" t="s">
        <v>7515</v>
      </c>
      <c r="AE323" t="s">
        <v>7515</v>
      </c>
      <c r="AF323" t="s">
        <v>7515</v>
      </c>
      <c r="AG323" t="s">
        <v>7516</v>
      </c>
      <c r="AH323" t="s">
        <v>7515</v>
      </c>
      <c r="AJ323">
        <v>1</v>
      </c>
      <c r="AK323">
        <v>2</v>
      </c>
      <c r="AL323">
        <v>0</v>
      </c>
      <c r="AM323">
        <v>4</v>
      </c>
      <c r="AN323" t="s">
        <v>7550</v>
      </c>
      <c r="AO323">
        <v>10</v>
      </c>
      <c r="AQ323" t="s">
        <v>6993</v>
      </c>
      <c r="AR323" t="s">
        <v>6794</v>
      </c>
      <c r="AS323" t="s">
        <v>6794</v>
      </c>
      <c r="AT323">
        <v>0</v>
      </c>
      <c r="AU323">
        <v>15</v>
      </c>
      <c r="AV323" t="s">
        <v>6988</v>
      </c>
      <c r="AW323" t="s">
        <v>6793</v>
      </c>
      <c r="AX323" t="s">
        <v>6793</v>
      </c>
      <c r="AY323" t="s">
        <v>6813</v>
      </c>
      <c r="AZ323" t="s">
        <v>7531</v>
      </c>
      <c r="BA323" t="s">
        <v>7518</v>
      </c>
      <c r="BC323" t="s">
        <v>6794</v>
      </c>
      <c r="BD323" t="s">
        <v>6793</v>
      </c>
      <c r="BE323" t="s">
        <v>6794</v>
      </c>
      <c r="BF323" t="s">
        <v>6794</v>
      </c>
      <c r="BG323" t="s">
        <v>6794</v>
      </c>
      <c r="BH323" t="s">
        <v>6793</v>
      </c>
      <c r="BI323" t="s">
        <v>6793</v>
      </c>
      <c r="BJ323" t="s">
        <v>6794</v>
      </c>
      <c r="BK323" t="s">
        <v>6794</v>
      </c>
      <c r="BL323" t="s">
        <v>6794</v>
      </c>
      <c r="BM323" t="s">
        <v>7022</v>
      </c>
      <c r="BN323" t="s">
        <v>7030</v>
      </c>
      <c r="BO323" t="s">
        <v>6794</v>
      </c>
      <c r="BQ323" t="s">
        <v>7547</v>
      </c>
      <c r="BR323" t="s">
        <v>7532</v>
      </c>
      <c r="BS323" t="s">
        <v>7533</v>
      </c>
      <c r="BT323" t="s">
        <v>6</v>
      </c>
      <c r="BU323" t="s">
        <v>7559</v>
      </c>
      <c r="BV323" t="s">
        <v>7535</v>
      </c>
      <c r="BW323" t="s">
        <v>7515</v>
      </c>
      <c r="BX323" t="s">
        <v>7516</v>
      </c>
      <c r="BY323" t="s">
        <v>7515</v>
      </c>
      <c r="BZ323" t="s">
        <v>7515</v>
      </c>
      <c r="CA323" t="s">
        <v>7515</v>
      </c>
      <c r="CB323" t="s">
        <v>7515</v>
      </c>
      <c r="CC323" t="s">
        <v>7515</v>
      </c>
      <c r="CD323" t="s">
        <v>7515</v>
      </c>
      <c r="CE323" t="s">
        <v>7515</v>
      </c>
      <c r="CF323" t="s">
        <v>7515</v>
      </c>
      <c r="CG323" t="s">
        <v>7515</v>
      </c>
      <c r="CH323" t="s">
        <v>7515</v>
      </c>
      <c r="CI323" t="s">
        <v>6793</v>
      </c>
      <c r="CJ323" t="s">
        <v>6794</v>
      </c>
      <c r="CO323" t="s">
        <v>6793</v>
      </c>
      <c r="CP323" t="s">
        <v>6793</v>
      </c>
      <c r="CQ323" t="s">
        <v>6794</v>
      </c>
      <c r="CR323" t="s">
        <v>6794</v>
      </c>
      <c r="CS323" t="s">
        <v>6794</v>
      </c>
      <c r="CT323" t="s">
        <v>6793</v>
      </c>
      <c r="CU323" t="s">
        <v>6794</v>
      </c>
      <c r="CV323" t="s">
        <v>6793</v>
      </c>
      <c r="CW323" t="s">
        <v>6794</v>
      </c>
      <c r="CX323" t="s">
        <v>7520</v>
      </c>
      <c r="CY323" t="s">
        <v>7521</v>
      </c>
      <c r="CZ323" t="s">
        <v>7522</v>
      </c>
      <c r="DA323" t="s">
        <v>6793</v>
      </c>
      <c r="DB323">
        <v>2</v>
      </c>
      <c r="DC323">
        <v>3</v>
      </c>
      <c r="DD323">
        <v>2</v>
      </c>
      <c r="DE323" t="s">
        <v>6793</v>
      </c>
      <c r="DF323">
        <v>1</v>
      </c>
      <c r="DG323" t="s">
        <v>6</v>
      </c>
      <c r="DH323" t="s">
        <v>6</v>
      </c>
      <c r="DI323" t="s">
        <v>7557</v>
      </c>
      <c r="DJ323" t="s">
        <v>6</v>
      </c>
      <c r="DK323" t="s">
        <v>6</v>
      </c>
      <c r="EA323">
        <v>2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2</v>
      </c>
      <c r="EI323">
        <v>0</v>
      </c>
      <c r="EJ323" t="s">
        <v>6794</v>
      </c>
      <c r="EP323" t="s">
        <v>6794</v>
      </c>
      <c r="OI323" t="s">
        <v>6757</v>
      </c>
      <c r="OJ323" t="s">
        <v>7526</v>
      </c>
      <c r="OK323" t="s">
        <v>7526</v>
      </c>
      <c r="OL323" t="s">
        <v>7526</v>
      </c>
      <c r="OM323" t="s">
        <v>7528</v>
      </c>
      <c r="ON323" t="s">
        <v>7539</v>
      </c>
      <c r="OO323" t="s">
        <v>7528</v>
      </c>
      <c r="OP323">
        <v>1</v>
      </c>
      <c r="OQ323" t="s">
        <v>28</v>
      </c>
      <c r="OR323" t="s">
        <v>212</v>
      </c>
      <c r="OS323">
        <v>2006</v>
      </c>
      <c r="OT323">
        <v>1</v>
      </c>
      <c r="OU323">
        <v>3</v>
      </c>
      <c r="OV323">
        <v>1</v>
      </c>
      <c r="OW323">
        <v>1</v>
      </c>
      <c r="OX323">
        <v>1</v>
      </c>
      <c r="OY323">
        <v>105</v>
      </c>
      <c r="QE323" t="s">
        <v>7516</v>
      </c>
      <c r="QF323" t="s">
        <v>7515</v>
      </c>
      <c r="QG323" t="s">
        <v>7515</v>
      </c>
      <c r="QH323" t="s">
        <v>7515</v>
      </c>
      <c r="QI323" t="s">
        <v>7515</v>
      </c>
      <c r="QJ323" t="s">
        <v>7515</v>
      </c>
      <c r="QK323" t="s">
        <v>7515</v>
      </c>
      <c r="RP323">
        <f t="shared" si="8"/>
        <v>3</v>
      </c>
      <c r="RS323">
        <f t="shared" si="9"/>
        <v>2</v>
      </c>
    </row>
    <row r="324" spans="1:487" x14ac:dyDescent="0.3">
      <c r="A324">
        <v>70311</v>
      </c>
      <c r="B324">
        <v>724</v>
      </c>
      <c r="C324">
        <v>0</v>
      </c>
      <c r="D324">
        <v>5</v>
      </c>
      <c r="E324">
        <v>11</v>
      </c>
      <c r="F324">
        <v>76</v>
      </c>
      <c r="G324">
        <v>102</v>
      </c>
      <c r="H324">
        <v>15</v>
      </c>
      <c r="I324" t="s">
        <v>6793</v>
      </c>
      <c r="J324" t="s">
        <v>6793</v>
      </c>
      <c r="O324" t="s">
        <v>6793</v>
      </c>
      <c r="P324" t="s">
        <v>7515</v>
      </c>
      <c r="Q324" t="s">
        <v>7515</v>
      </c>
      <c r="R324" t="s">
        <v>7515</v>
      </c>
      <c r="S324" t="s">
        <v>7515</v>
      </c>
      <c r="T324" t="s">
        <v>7515</v>
      </c>
      <c r="U324" t="s">
        <v>7515</v>
      </c>
      <c r="V324" t="s">
        <v>7515</v>
      </c>
      <c r="W324" t="s">
        <v>7515</v>
      </c>
      <c r="X324" t="s">
        <v>7515</v>
      </c>
      <c r="Y324" t="s">
        <v>7516</v>
      </c>
      <c r="Z324" t="s">
        <v>7515</v>
      </c>
      <c r="AA324" t="s">
        <v>7515</v>
      </c>
      <c r="AB324" t="s">
        <v>7515</v>
      </c>
      <c r="AC324" t="s">
        <v>7515</v>
      </c>
      <c r="AD324" t="s">
        <v>7515</v>
      </c>
      <c r="AE324" t="s">
        <v>7515</v>
      </c>
      <c r="AF324" t="s">
        <v>7515</v>
      </c>
      <c r="AG324" t="s">
        <v>7515</v>
      </c>
      <c r="AH324" t="s">
        <v>7515</v>
      </c>
      <c r="AI324" t="s">
        <v>6796</v>
      </c>
      <c r="AQ324" t="s">
        <v>6985</v>
      </c>
      <c r="AR324" t="s">
        <v>6793</v>
      </c>
      <c r="AS324" t="s">
        <v>6794</v>
      </c>
      <c r="AT324">
        <v>0</v>
      </c>
      <c r="AU324">
        <v>8</v>
      </c>
      <c r="AV324" t="s">
        <v>6988</v>
      </c>
      <c r="AW324" t="s">
        <v>6966</v>
      </c>
      <c r="AX324" t="s">
        <v>6794</v>
      </c>
      <c r="AY324" t="s">
        <v>6813</v>
      </c>
      <c r="AZ324" t="s">
        <v>7531</v>
      </c>
      <c r="BA324" t="s">
        <v>7518</v>
      </c>
      <c r="BC324" t="s">
        <v>6794</v>
      </c>
      <c r="BD324" t="s">
        <v>6794</v>
      </c>
      <c r="BE324" t="s">
        <v>6793</v>
      </c>
      <c r="BF324" t="s">
        <v>6794</v>
      </c>
      <c r="BG324" t="s">
        <v>6794</v>
      </c>
      <c r="BH324" t="s">
        <v>6794</v>
      </c>
      <c r="BI324" t="s">
        <v>6794</v>
      </c>
      <c r="BJ324" t="s">
        <v>6793</v>
      </c>
      <c r="BK324" t="s">
        <v>6794</v>
      </c>
      <c r="BL324" t="s">
        <v>6794</v>
      </c>
      <c r="BM324" t="s">
        <v>7026</v>
      </c>
      <c r="BN324" t="s">
        <v>7030</v>
      </c>
      <c r="BO324" t="s">
        <v>6794</v>
      </c>
      <c r="BQ324">
        <v>100</v>
      </c>
      <c r="BR324" t="s">
        <v>7532</v>
      </c>
      <c r="BS324" t="s">
        <v>7533</v>
      </c>
      <c r="BT324" t="s">
        <v>6</v>
      </c>
      <c r="BU324" t="s">
        <v>7559</v>
      </c>
      <c r="BV324">
        <v>10</v>
      </c>
      <c r="BW324" t="s">
        <v>7516</v>
      </c>
      <c r="BX324" t="s">
        <v>7515</v>
      </c>
      <c r="BY324" t="s">
        <v>7515</v>
      </c>
      <c r="BZ324" t="s">
        <v>7515</v>
      </c>
      <c r="CA324" t="s">
        <v>7515</v>
      </c>
      <c r="CB324" t="s">
        <v>7515</v>
      </c>
      <c r="CC324" t="s">
        <v>7515</v>
      </c>
      <c r="CD324" t="s">
        <v>7515</v>
      </c>
      <c r="CE324" t="s">
        <v>7515</v>
      </c>
      <c r="CF324" t="s">
        <v>7515</v>
      </c>
      <c r="CG324" t="s">
        <v>7515</v>
      </c>
      <c r="CH324" t="s">
        <v>7515</v>
      </c>
      <c r="CI324" t="s">
        <v>6794</v>
      </c>
      <c r="CJ324" t="s">
        <v>6794</v>
      </c>
      <c r="CO324" t="s">
        <v>6793</v>
      </c>
      <c r="CP324" t="s">
        <v>6793</v>
      </c>
      <c r="CQ324" t="s">
        <v>6794</v>
      </c>
      <c r="CR324" t="s">
        <v>6794</v>
      </c>
      <c r="CS324" t="s">
        <v>6794</v>
      </c>
      <c r="CT324" t="s">
        <v>6794</v>
      </c>
      <c r="CU324" t="s">
        <v>6794</v>
      </c>
      <c r="CV324" t="s">
        <v>6793</v>
      </c>
      <c r="CW324" t="s">
        <v>6794</v>
      </c>
      <c r="CX324" t="s">
        <v>7545</v>
      </c>
      <c r="CY324" t="s">
        <v>7555</v>
      </c>
      <c r="CZ324" t="s">
        <v>7522</v>
      </c>
      <c r="DA324" t="s">
        <v>6793</v>
      </c>
      <c r="DB324">
        <v>1</v>
      </c>
      <c r="DC324">
        <v>1</v>
      </c>
      <c r="DD324">
        <v>3</v>
      </c>
      <c r="DE324" t="s">
        <v>6794</v>
      </c>
      <c r="EA324">
        <v>1</v>
      </c>
      <c r="EB324" t="s">
        <v>7523</v>
      </c>
      <c r="EJ324" t="s">
        <v>6794</v>
      </c>
      <c r="EP324" t="s">
        <v>6794</v>
      </c>
      <c r="OI324" t="s">
        <v>7526</v>
      </c>
      <c r="OJ324" t="s">
        <v>7526</v>
      </c>
      <c r="OK324" t="s">
        <v>7526</v>
      </c>
      <c r="OL324" t="s">
        <v>7526</v>
      </c>
      <c r="OM324" t="s">
        <v>7528</v>
      </c>
      <c r="ON324" t="s">
        <v>7539</v>
      </c>
      <c r="OO324" t="s">
        <v>7528</v>
      </c>
      <c r="OP324">
        <v>1</v>
      </c>
      <c r="OQ324" t="s">
        <v>28</v>
      </c>
      <c r="OR324" t="s">
        <v>265</v>
      </c>
      <c r="OS324">
        <v>2007</v>
      </c>
      <c r="OT324">
        <v>6</v>
      </c>
      <c r="OU324">
        <v>1</v>
      </c>
      <c r="OV324">
        <v>6</v>
      </c>
      <c r="OW324">
        <v>1</v>
      </c>
      <c r="OX324">
        <v>0</v>
      </c>
      <c r="OY324">
        <v>35</v>
      </c>
      <c r="QE324">
        <v>-5</v>
      </c>
      <c r="QF324">
        <v>-5</v>
      </c>
      <c r="QG324">
        <v>-5</v>
      </c>
      <c r="QH324">
        <v>-5</v>
      </c>
      <c r="QI324">
        <v>-5</v>
      </c>
      <c r="QJ324">
        <v>-5</v>
      </c>
      <c r="QK324">
        <v>-5</v>
      </c>
      <c r="RP324">
        <f t="shared" si="8"/>
        <v>5</v>
      </c>
      <c r="RS324">
        <f t="shared" si="9"/>
        <v>5</v>
      </c>
    </row>
    <row r="325" spans="1:487" x14ac:dyDescent="0.3">
      <c r="A325">
        <v>70312</v>
      </c>
      <c r="B325">
        <v>727</v>
      </c>
      <c r="C325">
        <v>0</v>
      </c>
      <c r="D325">
        <v>5</v>
      </c>
      <c r="E325">
        <v>16</v>
      </c>
      <c r="F325">
        <v>131</v>
      </c>
      <c r="G325">
        <v>102</v>
      </c>
      <c r="H325">
        <v>4</v>
      </c>
      <c r="I325" t="s">
        <v>6793</v>
      </c>
      <c r="J325" t="s">
        <v>6793</v>
      </c>
      <c r="O325" t="s">
        <v>6793</v>
      </c>
      <c r="P325" t="s">
        <v>7515</v>
      </c>
      <c r="Q325" t="s">
        <v>7515</v>
      </c>
      <c r="R325" t="s">
        <v>7515</v>
      </c>
      <c r="S325" t="s">
        <v>7515</v>
      </c>
      <c r="T325" t="s">
        <v>7515</v>
      </c>
      <c r="U325" t="s">
        <v>7515</v>
      </c>
      <c r="V325" t="s">
        <v>7515</v>
      </c>
      <c r="W325" t="s">
        <v>7515</v>
      </c>
      <c r="X325" t="s">
        <v>7515</v>
      </c>
      <c r="Y325" t="s">
        <v>7516</v>
      </c>
      <c r="Z325" t="s">
        <v>7515</v>
      </c>
      <c r="AA325" t="s">
        <v>7515</v>
      </c>
      <c r="AB325" t="s">
        <v>7515</v>
      </c>
      <c r="AC325" t="s">
        <v>7515</v>
      </c>
      <c r="AD325" t="s">
        <v>7515</v>
      </c>
      <c r="AE325" t="s">
        <v>7515</v>
      </c>
      <c r="AF325" t="s">
        <v>7515</v>
      </c>
      <c r="AG325" t="s">
        <v>7515</v>
      </c>
      <c r="AH325" t="s">
        <v>7515</v>
      </c>
      <c r="AI325" t="s">
        <v>7517</v>
      </c>
      <c r="AL325">
        <v>0</v>
      </c>
      <c r="AM325">
        <v>11</v>
      </c>
      <c r="AN325" t="s">
        <v>6845</v>
      </c>
      <c r="AQ325" t="s">
        <v>6993</v>
      </c>
      <c r="AR325" t="s">
        <v>6794</v>
      </c>
      <c r="AS325" t="s">
        <v>6794</v>
      </c>
      <c r="AT325">
        <v>0</v>
      </c>
      <c r="AU325">
        <v>12</v>
      </c>
      <c r="AV325" t="s">
        <v>7568</v>
      </c>
      <c r="AW325" t="s">
        <v>6794</v>
      </c>
      <c r="AX325" t="s">
        <v>6794</v>
      </c>
      <c r="AY325" t="s">
        <v>6814</v>
      </c>
      <c r="BA325" t="s">
        <v>6991</v>
      </c>
      <c r="BB325" t="s">
        <v>7588</v>
      </c>
      <c r="BC325" t="s">
        <v>6793</v>
      </c>
      <c r="BD325" t="s">
        <v>6794</v>
      </c>
      <c r="BE325" t="s">
        <v>6793</v>
      </c>
      <c r="BF325" t="s">
        <v>6793</v>
      </c>
      <c r="BH325" t="s">
        <v>6794</v>
      </c>
      <c r="BI325" t="s">
        <v>6794</v>
      </c>
      <c r="BJ325" t="s">
        <v>6793</v>
      </c>
      <c r="BK325" t="s">
        <v>6794</v>
      </c>
      <c r="BL325" t="s">
        <v>6794</v>
      </c>
      <c r="BM325" t="s">
        <v>7027</v>
      </c>
      <c r="BN325" t="s">
        <v>7021</v>
      </c>
      <c r="BO325" t="s">
        <v>6794</v>
      </c>
      <c r="BQ325" t="s">
        <v>7547</v>
      </c>
      <c r="BR325">
        <v>20</v>
      </c>
      <c r="BS325" t="s">
        <v>7519</v>
      </c>
      <c r="BT325" t="s">
        <v>7601</v>
      </c>
      <c r="BU325" t="s">
        <v>7024</v>
      </c>
      <c r="BV325">
        <v>10</v>
      </c>
      <c r="BW325" t="s">
        <v>7515</v>
      </c>
      <c r="BX325" t="s">
        <v>7515</v>
      </c>
      <c r="BY325" t="s">
        <v>7515</v>
      </c>
      <c r="BZ325" t="s">
        <v>7515</v>
      </c>
      <c r="CA325" t="s">
        <v>7515</v>
      </c>
      <c r="CB325" t="s">
        <v>7515</v>
      </c>
      <c r="CC325" t="s">
        <v>7515</v>
      </c>
      <c r="CD325" t="s">
        <v>7515</v>
      </c>
      <c r="CE325" t="s">
        <v>7515</v>
      </c>
      <c r="CF325" t="s">
        <v>7516</v>
      </c>
      <c r="CG325" t="s">
        <v>7515</v>
      </c>
      <c r="CH325" t="s">
        <v>7515</v>
      </c>
      <c r="CI325" t="s">
        <v>6793</v>
      </c>
      <c r="CJ325" t="s">
        <v>6793</v>
      </c>
      <c r="CO325" t="s">
        <v>6793</v>
      </c>
      <c r="CP325" t="s">
        <v>6793</v>
      </c>
      <c r="CQ325" t="s">
        <v>6793</v>
      </c>
      <c r="CR325" t="s">
        <v>6793</v>
      </c>
      <c r="CS325" t="s">
        <v>6794</v>
      </c>
      <c r="CT325" t="s">
        <v>6793</v>
      </c>
      <c r="CU325" t="s">
        <v>6794</v>
      </c>
      <c r="CV325" t="s">
        <v>6793</v>
      </c>
      <c r="CW325" t="s">
        <v>6794</v>
      </c>
      <c r="CX325" t="s">
        <v>7520</v>
      </c>
      <c r="CY325" t="s">
        <v>7521</v>
      </c>
      <c r="CZ325" t="s">
        <v>7522</v>
      </c>
      <c r="DA325" t="s">
        <v>6793</v>
      </c>
      <c r="DB325">
        <v>3</v>
      </c>
      <c r="DC325">
        <v>4</v>
      </c>
      <c r="DD325">
        <v>5</v>
      </c>
      <c r="DE325" t="s">
        <v>6793</v>
      </c>
      <c r="DF325">
        <v>1</v>
      </c>
      <c r="DG325" t="s">
        <v>7595</v>
      </c>
      <c r="DH325">
        <v>2007</v>
      </c>
      <c r="DI325" t="s">
        <v>7557</v>
      </c>
      <c r="DJ325" t="s">
        <v>7597</v>
      </c>
      <c r="DK325">
        <v>2007</v>
      </c>
      <c r="EA325">
        <v>4</v>
      </c>
      <c r="EC325">
        <v>3</v>
      </c>
      <c r="ED325">
        <v>0</v>
      </c>
      <c r="EE325">
        <v>0</v>
      </c>
      <c r="EF325">
        <v>0</v>
      </c>
      <c r="EG325">
        <v>1</v>
      </c>
      <c r="EH325">
        <v>0</v>
      </c>
      <c r="EI325">
        <v>0</v>
      </c>
      <c r="EJ325" t="s">
        <v>6793</v>
      </c>
      <c r="EK325" t="s">
        <v>7573</v>
      </c>
      <c r="EM325">
        <v>1</v>
      </c>
      <c r="EN325">
        <v>2006</v>
      </c>
      <c r="EP325" t="s">
        <v>6793</v>
      </c>
      <c r="IA325" t="s">
        <v>7524</v>
      </c>
      <c r="IB325" t="s">
        <v>7598</v>
      </c>
      <c r="IC325">
        <v>2007</v>
      </c>
      <c r="IG325" t="s">
        <v>6793</v>
      </c>
      <c r="II325" t="s">
        <v>7524</v>
      </c>
      <c r="IJ325" t="s">
        <v>7598</v>
      </c>
      <c r="IK325">
        <v>2008</v>
      </c>
      <c r="IM325" t="s">
        <v>7527</v>
      </c>
      <c r="IN325" t="s">
        <v>7527</v>
      </c>
      <c r="IO325" t="s">
        <v>6794</v>
      </c>
      <c r="IP325" t="s">
        <v>6793</v>
      </c>
      <c r="NO325" t="s">
        <v>7524</v>
      </c>
      <c r="NP325" t="s">
        <v>7595</v>
      </c>
      <c r="NQ325">
        <v>2007</v>
      </c>
      <c r="NU325" t="s">
        <v>6794</v>
      </c>
      <c r="NW325">
        <v>10</v>
      </c>
      <c r="NX325" t="s">
        <v>7515</v>
      </c>
      <c r="NY325" t="s">
        <v>7515</v>
      </c>
      <c r="NZ325" t="s">
        <v>7515</v>
      </c>
      <c r="OA325" t="s">
        <v>7515</v>
      </c>
      <c r="OB325" t="s">
        <v>7515</v>
      </c>
      <c r="OC325" t="s">
        <v>7515</v>
      </c>
      <c r="OD325" t="s">
        <v>7515</v>
      </c>
      <c r="OE325" t="s">
        <v>7515</v>
      </c>
      <c r="OF325" t="s">
        <v>7516</v>
      </c>
      <c r="OG325" t="s">
        <v>7515</v>
      </c>
      <c r="OH325" t="s">
        <v>7515</v>
      </c>
      <c r="OI325" t="s">
        <v>7526</v>
      </c>
      <c r="OJ325" t="s">
        <v>7526</v>
      </c>
      <c r="OL325" t="s">
        <v>7527</v>
      </c>
      <c r="OM325" t="s">
        <v>7528</v>
      </c>
      <c r="ON325" t="s">
        <v>7529</v>
      </c>
      <c r="OO325" t="s">
        <v>7528</v>
      </c>
      <c r="OP325">
        <v>3</v>
      </c>
      <c r="OQ325" t="s">
        <v>28</v>
      </c>
      <c r="OR325" t="s">
        <v>7549</v>
      </c>
      <c r="OS325">
        <v>2006</v>
      </c>
      <c r="OT325">
        <v>5</v>
      </c>
      <c r="OU325">
        <v>1</v>
      </c>
      <c r="OV325">
        <v>5</v>
      </c>
      <c r="OW325">
        <v>0</v>
      </c>
      <c r="OX325">
        <v>1</v>
      </c>
      <c r="OY325">
        <v>35</v>
      </c>
      <c r="OZ325" t="s">
        <v>7516</v>
      </c>
      <c r="PA325" t="s">
        <v>7515</v>
      </c>
      <c r="PB325" t="s">
        <v>7515</v>
      </c>
      <c r="PC325" t="s">
        <v>7515</v>
      </c>
      <c r="PD325" t="s">
        <v>7515</v>
      </c>
      <c r="PE325" t="s">
        <v>7515</v>
      </c>
      <c r="PF325" t="s">
        <v>7515</v>
      </c>
      <c r="PG325" t="s">
        <v>7515</v>
      </c>
      <c r="PH325" t="s">
        <v>7515</v>
      </c>
      <c r="PI325" t="s">
        <v>7515</v>
      </c>
      <c r="PJ325" t="s">
        <v>7515</v>
      </c>
      <c r="PK325" t="s">
        <v>7515</v>
      </c>
      <c r="PL325" t="s">
        <v>7516</v>
      </c>
      <c r="PM325" t="s">
        <v>7516</v>
      </c>
      <c r="PN325" t="s">
        <v>7515</v>
      </c>
      <c r="PO325" t="s">
        <v>7515</v>
      </c>
      <c r="PP325" t="s">
        <v>7515</v>
      </c>
      <c r="PQ325" t="s">
        <v>7515</v>
      </c>
      <c r="PR325" t="s">
        <v>7515</v>
      </c>
      <c r="PS325" t="s">
        <v>7515</v>
      </c>
      <c r="PT325" t="s">
        <v>7515</v>
      </c>
      <c r="PU325" t="s">
        <v>7515</v>
      </c>
      <c r="PV325" t="s">
        <v>7515</v>
      </c>
      <c r="PW325" t="s">
        <v>7515</v>
      </c>
      <c r="PX325" t="s">
        <v>7515</v>
      </c>
      <c r="PY325" t="s">
        <v>7515</v>
      </c>
      <c r="PZ325" t="s">
        <v>7515</v>
      </c>
      <c r="QA325" t="s">
        <v>7515</v>
      </c>
      <c r="QB325" t="s">
        <v>7515</v>
      </c>
      <c r="QC325" t="s">
        <v>7515</v>
      </c>
      <c r="QE325">
        <v>-5</v>
      </c>
      <c r="QF325">
        <v>-5</v>
      </c>
      <c r="QG325">
        <v>-5</v>
      </c>
      <c r="QH325">
        <v>-5</v>
      </c>
      <c r="QI325">
        <v>-5</v>
      </c>
      <c r="QJ325">
        <v>-5</v>
      </c>
      <c r="QK325">
        <v>-5</v>
      </c>
      <c r="QX325" t="s">
        <v>7530</v>
      </c>
      <c r="RP325">
        <f t="shared" si="8"/>
        <v>4</v>
      </c>
      <c r="RS325">
        <f t="shared" si="9"/>
        <v>6</v>
      </c>
    </row>
    <row r="326" spans="1:487" x14ac:dyDescent="0.3">
      <c r="A326">
        <v>70313</v>
      </c>
      <c r="B326">
        <v>728</v>
      </c>
      <c r="C326">
        <v>0</v>
      </c>
      <c r="D326">
        <v>5</v>
      </c>
      <c r="E326">
        <v>13</v>
      </c>
      <c r="F326">
        <v>89</v>
      </c>
      <c r="G326">
        <v>102</v>
      </c>
      <c r="H326">
        <v>3</v>
      </c>
      <c r="I326" t="s">
        <v>6793</v>
      </c>
      <c r="J326" t="s">
        <v>6793</v>
      </c>
      <c r="O326" t="s">
        <v>6793</v>
      </c>
      <c r="P326" t="s">
        <v>7515</v>
      </c>
      <c r="Q326" t="s">
        <v>7515</v>
      </c>
      <c r="R326" t="s">
        <v>7515</v>
      </c>
      <c r="S326" t="s">
        <v>7515</v>
      </c>
      <c r="T326" t="s">
        <v>7515</v>
      </c>
      <c r="U326" t="s">
        <v>7515</v>
      </c>
      <c r="V326" t="s">
        <v>7515</v>
      </c>
      <c r="W326" t="s">
        <v>7515</v>
      </c>
      <c r="X326" t="s">
        <v>7515</v>
      </c>
      <c r="Y326" t="s">
        <v>7515</v>
      </c>
      <c r="Z326" t="s">
        <v>7516</v>
      </c>
      <c r="AA326" t="s">
        <v>7515</v>
      </c>
      <c r="AB326" t="s">
        <v>7515</v>
      </c>
      <c r="AC326" t="s">
        <v>7515</v>
      </c>
      <c r="AD326" t="s">
        <v>7515</v>
      </c>
      <c r="AE326" t="s">
        <v>7515</v>
      </c>
      <c r="AF326" t="s">
        <v>7515</v>
      </c>
      <c r="AG326" t="s">
        <v>7515</v>
      </c>
      <c r="AH326" t="s">
        <v>7515</v>
      </c>
      <c r="AI326" t="s">
        <v>6796</v>
      </c>
      <c r="AQ326" t="s">
        <v>6985</v>
      </c>
      <c r="AR326" t="s">
        <v>6794</v>
      </c>
      <c r="AS326" t="s">
        <v>6794</v>
      </c>
      <c r="AT326">
        <v>0</v>
      </c>
      <c r="AU326">
        <v>37</v>
      </c>
      <c r="AV326" t="s">
        <v>6988</v>
      </c>
      <c r="AW326" t="s">
        <v>6793</v>
      </c>
      <c r="AX326" t="s">
        <v>6794</v>
      </c>
      <c r="AY326" t="s">
        <v>6813</v>
      </c>
      <c r="AZ326" t="s">
        <v>7531</v>
      </c>
      <c r="BA326" t="s">
        <v>7518</v>
      </c>
      <c r="BC326" t="s">
        <v>6794</v>
      </c>
      <c r="BD326" t="s">
        <v>6794</v>
      </c>
      <c r="BE326" t="s">
        <v>6793</v>
      </c>
      <c r="BF326" t="s">
        <v>6794</v>
      </c>
      <c r="BG326" t="s">
        <v>6793</v>
      </c>
      <c r="BH326" t="s">
        <v>6793</v>
      </c>
      <c r="BI326" t="s">
        <v>6793</v>
      </c>
      <c r="BJ326" t="s">
        <v>6794</v>
      </c>
      <c r="BK326" t="s">
        <v>6794</v>
      </c>
      <c r="BL326" t="s">
        <v>6794</v>
      </c>
      <c r="BM326" t="s">
        <v>7025</v>
      </c>
      <c r="BN326" t="s">
        <v>7022</v>
      </c>
      <c r="BO326" t="s">
        <v>6794</v>
      </c>
      <c r="BQ326">
        <v>5</v>
      </c>
      <c r="BR326">
        <v>40</v>
      </c>
      <c r="BS326" t="s">
        <v>7533</v>
      </c>
      <c r="BT326" t="s">
        <v>7604</v>
      </c>
      <c r="BU326" t="s">
        <v>7022</v>
      </c>
      <c r="BV326" t="s">
        <v>7615</v>
      </c>
      <c r="BW326" t="s">
        <v>7516</v>
      </c>
      <c r="BX326" t="s">
        <v>7515</v>
      </c>
      <c r="BY326" t="s">
        <v>7515</v>
      </c>
      <c r="BZ326" t="s">
        <v>7515</v>
      </c>
      <c r="CA326" t="s">
        <v>7515</v>
      </c>
      <c r="CB326" t="s">
        <v>7515</v>
      </c>
      <c r="CC326" t="s">
        <v>7515</v>
      </c>
      <c r="CD326" t="s">
        <v>7515</v>
      </c>
      <c r="CE326" t="s">
        <v>7515</v>
      </c>
      <c r="CF326" t="s">
        <v>7515</v>
      </c>
      <c r="CG326" t="s">
        <v>7515</v>
      </c>
      <c r="CH326" t="s">
        <v>7515</v>
      </c>
      <c r="CI326" t="s">
        <v>6793</v>
      </c>
      <c r="CJ326" t="s">
        <v>6793</v>
      </c>
      <c r="CO326" t="s">
        <v>6794</v>
      </c>
      <c r="CP326" t="s">
        <v>6793</v>
      </c>
      <c r="CQ326" t="s">
        <v>6794</v>
      </c>
      <c r="CR326" t="s">
        <v>6793</v>
      </c>
      <c r="CS326" t="s">
        <v>6794</v>
      </c>
      <c r="CT326" t="s">
        <v>6793</v>
      </c>
      <c r="CU326" t="s">
        <v>6794</v>
      </c>
      <c r="CV326" t="s">
        <v>6793</v>
      </c>
      <c r="CW326" t="s">
        <v>6794</v>
      </c>
      <c r="CX326" t="s">
        <v>7520</v>
      </c>
      <c r="CY326" t="s">
        <v>7607</v>
      </c>
      <c r="CZ326" t="s">
        <v>7587</v>
      </c>
      <c r="DA326" t="s">
        <v>6793</v>
      </c>
      <c r="DB326">
        <v>4</v>
      </c>
      <c r="DC326">
        <v>6</v>
      </c>
      <c r="DD326" t="s">
        <v>31</v>
      </c>
      <c r="DE326" t="s">
        <v>6794</v>
      </c>
      <c r="EA326">
        <v>1</v>
      </c>
      <c r="EB326" t="s">
        <v>7523</v>
      </c>
      <c r="EJ326" t="s">
        <v>6793</v>
      </c>
      <c r="EK326" t="s">
        <v>6859</v>
      </c>
      <c r="EL326">
        <v>1</v>
      </c>
      <c r="EN326" t="s">
        <v>6</v>
      </c>
      <c r="EP326" t="s">
        <v>6793</v>
      </c>
      <c r="KM326" t="s">
        <v>7524</v>
      </c>
      <c r="KN326" t="s">
        <v>7525</v>
      </c>
      <c r="KO326">
        <v>2006</v>
      </c>
      <c r="KS326" t="s">
        <v>6793</v>
      </c>
      <c r="OI326" t="s">
        <v>7526</v>
      </c>
      <c r="OJ326" t="s">
        <v>7526</v>
      </c>
      <c r="OK326" t="s">
        <v>7527</v>
      </c>
      <c r="OL326" t="s">
        <v>7527</v>
      </c>
      <c r="OM326" t="s">
        <v>7528</v>
      </c>
      <c r="ON326" t="s">
        <v>7539</v>
      </c>
      <c r="OO326" t="s">
        <v>7528</v>
      </c>
      <c r="OP326">
        <v>1</v>
      </c>
      <c r="OQ326" t="s">
        <v>28</v>
      </c>
      <c r="OR326" t="s">
        <v>7549</v>
      </c>
      <c r="OS326">
        <v>2007</v>
      </c>
      <c r="OT326">
        <v>11</v>
      </c>
      <c r="OU326">
        <v>1</v>
      </c>
      <c r="OV326">
        <v>11</v>
      </c>
      <c r="OW326">
        <v>1</v>
      </c>
      <c r="OX326">
        <v>0</v>
      </c>
      <c r="OY326">
        <v>35</v>
      </c>
      <c r="OZ326" t="s">
        <v>7515</v>
      </c>
      <c r="PA326" t="s">
        <v>7515</v>
      </c>
      <c r="PB326" t="s">
        <v>7515</v>
      </c>
      <c r="PC326" t="s">
        <v>7515</v>
      </c>
      <c r="PD326" t="s">
        <v>7515</v>
      </c>
      <c r="PE326" t="s">
        <v>7515</v>
      </c>
      <c r="PF326" t="s">
        <v>7515</v>
      </c>
      <c r="PG326" t="s">
        <v>7515</v>
      </c>
      <c r="PH326" t="s">
        <v>7515</v>
      </c>
      <c r="PI326" t="s">
        <v>7515</v>
      </c>
      <c r="PJ326" t="s">
        <v>7515</v>
      </c>
      <c r="PK326" t="s">
        <v>7515</v>
      </c>
      <c r="PL326" t="s">
        <v>7515</v>
      </c>
      <c r="PM326" t="s">
        <v>7515</v>
      </c>
      <c r="PN326" t="s">
        <v>7515</v>
      </c>
      <c r="PO326" t="s">
        <v>7515</v>
      </c>
      <c r="PP326" t="s">
        <v>7515</v>
      </c>
      <c r="PQ326" t="s">
        <v>7515</v>
      </c>
      <c r="PR326" t="s">
        <v>7515</v>
      </c>
      <c r="PS326" t="s">
        <v>7515</v>
      </c>
      <c r="PT326" t="s">
        <v>7516</v>
      </c>
      <c r="PU326" t="s">
        <v>7515</v>
      </c>
      <c r="PV326" t="s">
        <v>7515</v>
      </c>
      <c r="PW326" t="s">
        <v>7515</v>
      </c>
      <c r="PX326" t="s">
        <v>7515</v>
      </c>
      <c r="PY326" t="s">
        <v>7515</v>
      </c>
      <c r="PZ326" t="s">
        <v>7515</v>
      </c>
      <c r="QA326" t="s">
        <v>7515</v>
      </c>
      <c r="QB326" t="s">
        <v>7515</v>
      </c>
      <c r="QC326" t="s">
        <v>7515</v>
      </c>
      <c r="QE326">
        <v>-5</v>
      </c>
      <c r="QF326">
        <v>-5</v>
      </c>
      <c r="QG326">
        <v>-5</v>
      </c>
      <c r="QH326">
        <v>-5</v>
      </c>
      <c r="QI326">
        <v>-5</v>
      </c>
      <c r="QJ326">
        <v>-5</v>
      </c>
      <c r="QK326">
        <v>-5</v>
      </c>
      <c r="RP326">
        <f t="shared" si="8"/>
        <v>1</v>
      </c>
      <c r="RS326">
        <f t="shared" si="9"/>
        <v>4</v>
      </c>
    </row>
    <row r="327" spans="1:487" x14ac:dyDescent="0.3">
      <c r="A327">
        <v>70314</v>
      </c>
      <c r="B327">
        <v>731</v>
      </c>
      <c r="C327">
        <v>0</v>
      </c>
      <c r="D327">
        <v>5</v>
      </c>
      <c r="E327">
        <v>11</v>
      </c>
      <c r="F327">
        <v>95</v>
      </c>
      <c r="G327">
        <v>102</v>
      </c>
      <c r="H327">
        <v>16</v>
      </c>
      <c r="I327" t="s">
        <v>6793</v>
      </c>
      <c r="J327" t="s">
        <v>6793</v>
      </c>
      <c r="O327" t="s">
        <v>6793</v>
      </c>
      <c r="P327" t="s">
        <v>7515</v>
      </c>
      <c r="Q327" t="s">
        <v>7515</v>
      </c>
      <c r="R327" t="s">
        <v>7516</v>
      </c>
      <c r="S327" t="s">
        <v>7515</v>
      </c>
      <c r="T327" t="s">
        <v>7515</v>
      </c>
      <c r="U327" t="s">
        <v>7515</v>
      </c>
      <c r="V327" t="s">
        <v>7515</v>
      </c>
      <c r="W327" t="s">
        <v>7515</v>
      </c>
      <c r="X327" t="s">
        <v>7515</v>
      </c>
      <c r="Y327" t="s">
        <v>7515</v>
      </c>
      <c r="Z327" t="s">
        <v>7515</v>
      </c>
      <c r="AA327" t="s">
        <v>7515</v>
      </c>
      <c r="AB327" t="s">
        <v>7515</v>
      </c>
      <c r="AC327" t="s">
        <v>7515</v>
      </c>
      <c r="AD327" t="s">
        <v>7515</v>
      </c>
      <c r="AE327" t="s">
        <v>7515</v>
      </c>
      <c r="AF327" t="s">
        <v>7515</v>
      </c>
      <c r="AG327" t="s">
        <v>7515</v>
      </c>
      <c r="AH327" t="s">
        <v>7515</v>
      </c>
      <c r="AI327" t="s">
        <v>7517</v>
      </c>
      <c r="AL327">
        <v>0</v>
      </c>
      <c r="AM327">
        <v>3</v>
      </c>
      <c r="AN327" t="s">
        <v>6845</v>
      </c>
      <c r="AQ327" t="s">
        <v>6757</v>
      </c>
      <c r="AR327" t="s">
        <v>6793</v>
      </c>
      <c r="AS327" t="s">
        <v>6794</v>
      </c>
      <c r="AT327">
        <v>0</v>
      </c>
      <c r="AU327">
        <v>15</v>
      </c>
      <c r="AV327" t="s">
        <v>6988</v>
      </c>
      <c r="AW327" t="s">
        <v>6793</v>
      </c>
      <c r="AX327" t="s">
        <v>6793</v>
      </c>
      <c r="AY327" t="s">
        <v>6813</v>
      </c>
      <c r="AZ327" t="s">
        <v>7531</v>
      </c>
      <c r="BA327" t="s">
        <v>7518</v>
      </c>
      <c r="BC327" t="s">
        <v>6794</v>
      </c>
      <c r="BD327" t="s">
        <v>6793</v>
      </c>
      <c r="BE327" t="s">
        <v>6794</v>
      </c>
      <c r="BF327" t="s">
        <v>6794</v>
      </c>
      <c r="BG327" t="s">
        <v>6794</v>
      </c>
      <c r="BH327" t="s">
        <v>6793</v>
      </c>
      <c r="BI327" t="s">
        <v>6793</v>
      </c>
      <c r="BJ327" t="s">
        <v>6794</v>
      </c>
      <c r="BK327" t="s">
        <v>6794</v>
      </c>
      <c r="BL327" t="s">
        <v>6794</v>
      </c>
      <c r="BM327" t="s">
        <v>7025</v>
      </c>
      <c r="BN327" t="s">
        <v>6</v>
      </c>
      <c r="BO327" t="s">
        <v>6794</v>
      </c>
      <c r="BQ327">
        <v>25</v>
      </c>
      <c r="BR327" t="s">
        <v>6</v>
      </c>
      <c r="BS327" t="s">
        <v>7533</v>
      </c>
      <c r="BT327" t="s">
        <v>6</v>
      </c>
      <c r="BU327" t="s">
        <v>7559</v>
      </c>
      <c r="BV327" t="s">
        <v>7543</v>
      </c>
      <c r="BW327" t="s">
        <v>7516</v>
      </c>
      <c r="BX327" t="s">
        <v>7515</v>
      </c>
      <c r="BY327" t="s">
        <v>7515</v>
      </c>
      <c r="BZ327" t="s">
        <v>7516</v>
      </c>
      <c r="CA327" t="s">
        <v>7515</v>
      </c>
      <c r="CB327" t="s">
        <v>7515</v>
      </c>
      <c r="CC327" t="s">
        <v>7515</v>
      </c>
      <c r="CD327" t="s">
        <v>7515</v>
      </c>
      <c r="CE327" t="s">
        <v>7515</v>
      </c>
      <c r="CF327" t="s">
        <v>7515</v>
      </c>
      <c r="CG327" t="s">
        <v>7515</v>
      </c>
      <c r="CH327" t="s">
        <v>7515</v>
      </c>
      <c r="CI327" t="s">
        <v>6793</v>
      </c>
      <c r="CJ327" t="s">
        <v>6794</v>
      </c>
      <c r="CO327" t="s">
        <v>6793</v>
      </c>
      <c r="CP327" t="s">
        <v>6793</v>
      </c>
      <c r="CQ327" t="s">
        <v>6794</v>
      </c>
      <c r="CR327" t="s">
        <v>6794</v>
      </c>
      <c r="CS327" t="s">
        <v>6794</v>
      </c>
      <c r="CT327" t="s">
        <v>6794</v>
      </c>
      <c r="CU327" t="s">
        <v>6794</v>
      </c>
      <c r="CV327" t="s">
        <v>6793</v>
      </c>
      <c r="CW327" t="s">
        <v>6794</v>
      </c>
      <c r="CX327" t="s">
        <v>7520</v>
      </c>
      <c r="CY327" t="s">
        <v>7521</v>
      </c>
      <c r="CZ327" t="s">
        <v>7570</v>
      </c>
      <c r="DA327" t="s">
        <v>6793</v>
      </c>
      <c r="DB327">
        <v>3</v>
      </c>
      <c r="DC327">
        <v>3</v>
      </c>
      <c r="DD327">
        <v>5</v>
      </c>
      <c r="DE327" t="s">
        <v>6794</v>
      </c>
      <c r="EA327">
        <v>2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2</v>
      </c>
      <c r="EI327">
        <v>0</v>
      </c>
      <c r="EJ327" t="s">
        <v>6793</v>
      </c>
      <c r="EK327" t="s">
        <v>6859</v>
      </c>
      <c r="EL327">
        <v>1</v>
      </c>
      <c r="EN327">
        <v>2007</v>
      </c>
      <c r="EP327" t="s">
        <v>6794</v>
      </c>
      <c r="OI327" t="s">
        <v>7526</v>
      </c>
      <c r="OJ327" t="s">
        <v>7526</v>
      </c>
      <c r="OK327" t="s">
        <v>7526</v>
      </c>
      <c r="OL327" t="s">
        <v>7527</v>
      </c>
      <c r="OM327" t="s">
        <v>7528</v>
      </c>
      <c r="ON327" t="s">
        <v>7539</v>
      </c>
      <c r="OO327" t="s">
        <v>7528</v>
      </c>
      <c r="OP327">
        <v>1</v>
      </c>
      <c r="OQ327" t="s">
        <v>28</v>
      </c>
      <c r="OR327" t="s">
        <v>265</v>
      </c>
      <c r="OS327">
        <v>2007</v>
      </c>
      <c r="OT327">
        <v>9</v>
      </c>
      <c r="OU327">
        <v>1</v>
      </c>
      <c r="OV327">
        <v>9</v>
      </c>
      <c r="OW327">
        <v>0</v>
      </c>
      <c r="OX327">
        <v>1</v>
      </c>
      <c r="OY327">
        <v>35</v>
      </c>
      <c r="QE327" t="s">
        <v>7516</v>
      </c>
      <c r="QF327" t="s">
        <v>7515</v>
      </c>
      <c r="QG327" t="s">
        <v>7515</v>
      </c>
      <c r="QH327" t="s">
        <v>7515</v>
      </c>
      <c r="QI327" t="s">
        <v>7515</v>
      </c>
      <c r="QJ327" t="s">
        <v>7515</v>
      </c>
      <c r="QK327" t="s">
        <v>7515</v>
      </c>
      <c r="RP327">
        <f t="shared" si="8"/>
        <v>3</v>
      </c>
      <c r="RS327">
        <f t="shared" si="9"/>
        <v>4</v>
      </c>
    </row>
    <row r="328" spans="1:487" x14ac:dyDescent="0.3">
      <c r="A328">
        <v>70315</v>
      </c>
      <c r="B328">
        <v>732</v>
      </c>
      <c r="C328">
        <v>0</v>
      </c>
      <c r="D328">
        <v>5</v>
      </c>
      <c r="E328">
        <v>11</v>
      </c>
      <c r="F328">
        <v>91</v>
      </c>
      <c r="G328">
        <v>102</v>
      </c>
      <c r="H328">
        <v>16</v>
      </c>
      <c r="I328" t="s">
        <v>6793</v>
      </c>
      <c r="J328" t="s">
        <v>6793</v>
      </c>
      <c r="O328" t="s">
        <v>6793</v>
      </c>
      <c r="P328" t="s">
        <v>7515</v>
      </c>
      <c r="Q328" t="s">
        <v>7516</v>
      </c>
      <c r="R328" t="s">
        <v>7515</v>
      </c>
      <c r="S328" t="s">
        <v>7515</v>
      </c>
      <c r="T328" t="s">
        <v>7515</v>
      </c>
      <c r="U328" t="s">
        <v>7515</v>
      </c>
      <c r="V328" t="s">
        <v>7515</v>
      </c>
      <c r="W328" t="s">
        <v>7515</v>
      </c>
      <c r="X328" t="s">
        <v>7515</v>
      </c>
      <c r="Y328" t="s">
        <v>7515</v>
      </c>
      <c r="Z328" t="s">
        <v>7515</v>
      </c>
      <c r="AA328" t="s">
        <v>7515</v>
      </c>
      <c r="AB328" t="s">
        <v>7515</v>
      </c>
      <c r="AC328" t="s">
        <v>7515</v>
      </c>
      <c r="AD328" t="s">
        <v>7515</v>
      </c>
      <c r="AE328" t="s">
        <v>7515</v>
      </c>
      <c r="AF328" t="s">
        <v>7515</v>
      </c>
      <c r="AG328" t="s">
        <v>7515</v>
      </c>
      <c r="AH328" t="s">
        <v>7515</v>
      </c>
      <c r="AI328" t="s">
        <v>7517</v>
      </c>
      <c r="AL328">
        <v>6</v>
      </c>
      <c r="AM328">
        <v>0</v>
      </c>
      <c r="AN328" t="s">
        <v>6845</v>
      </c>
      <c r="AQ328" t="s">
        <v>6993</v>
      </c>
      <c r="AR328" t="s">
        <v>6794</v>
      </c>
      <c r="AS328" t="s">
        <v>6794</v>
      </c>
      <c r="AT328">
        <v>6</v>
      </c>
      <c r="AU328">
        <v>0</v>
      </c>
      <c r="AV328" t="s">
        <v>6988</v>
      </c>
      <c r="AW328" t="s">
        <v>6793</v>
      </c>
      <c r="AX328" t="s">
        <v>6793</v>
      </c>
      <c r="AY328" t="s">
        <v>6813</v>
      </c>
      <c r="AZ328" t="s">
        <v>7531</v>
      </c>
      <c r="BA328" t="s">
        <v>6991</v>
      </c>
      <c r="BC328" t="s">
        <v>6793</v>
      </c>
      <c r="BD328" t="s">
        <v>6794</v>
      </c>
      <c r="BE328" t="s">
        <v>6793</v>
      </c>
      <c r="BF328" t="s">
        <v>6793</v>
      </c>
      <c r="BG328" t="s">
        <v>6793</v>
      </c>
      <c r="BH328" t="s">
        <v>6794</v>
      </c>
      <c r="BI328" t="s">
        <v>6794</v>
      </c>
      <c r="BJ328" t="s">
        <v>6794</v>
      </c>
      <c r="BK328" t="s">
        <v>6794</v>
      </c>
      <c r="BL328" t="s">
        <v>6794</v>
      </c>
      <c r="BM328" t="s">
        <v>7029</v>
      </c>
      <c r="BN328" t="s">
        <v>7021</v>
      </c>
      <c r="BO328" t="s">
        <v>6794</v>
      </c>
      <c r="BQ328">
        <v>100</v>
      </c>
      <c r="BR328">
        <v>50</v>
      </c>
      <c r="BS328" t="s">
        <v>7533</v>
      </c>
      <c r="BT328" t="s">
        <v>7576</v>
      </c>
      <c r="BU328" t="s">
        <v>7559</v>
      </c>
      <c r="BV328" t="s">
        <v>7569</v>
      </c>
      <c r="BW328" t="s">
        <v>7515</v>
      </c>
      <c r="BX328" t="s">
        <v>7515</v>
      </c>
      <c r="BY328" t="s">
        <v>7515</v>
      </c>
      <c r="BZ328" t="s">
        <v>7515</v>
      </c>
      <c r="CA328" t="s">
        <v>7515</v>
      </c>
      <c r="CB328" t="s">
        <v>7515</v>
      </c>
      <c r="CC328" t="s">
        <v>7515</v>
      </c>
      <c r="CD328" t="s">
        <v>7516</v>
      </c>
      <c r="CE328" t="s">
        <v>7515</v>
      </c>
      <c r="CF328" t="s">
        <v>7515</v>
      </c>
      <c r="CG328" t="s">
        <v>7515</v>
      </c>
      <c r="CH328" t="s">
        <v>7515</v>
      </c>
      <c r="CI328" t="s">
        <v>6793</v>
      </c>
      <c r="CJ328" t="s">
        <v>6794</v>
      </c>
      <c r="CO328" t="s">
        <v>6793</v>
      </c>
      <c r="CP328" t="s">
        <v>6793</v>
      </c>
      <c r="CQ328" t="s">
        <v>6794</v>
      </c>
      <c r="CR328" t="s">
        <v>6793</v>
      </c>
      <c r="CS328" t="s">
        <v>6794</v>
      </c>
      <c r="CT328" t="s">
        <v>6793</v>
      </c>
      <c r="CU328" t="s">
        <v>6794</v>
      </c>
      <c r="CV328" t="s">
        <v>6793</v>
      </c>
      <c r="CW328" t="s">
        <v>6793</v>
      </c>
      <c r="CX328" t="s">
        <v>7520</v>
      </c>
      <c r="CY328" t="s">
        <v>7521</v>
      </c>
      <c r="CZ328" t="s">
        <v>7522</v>
      </c>
      <c r="DA328" t="s">
        <v>6793</v>
      </c>
      <c r="DB328">
        <v>3</v>
      </c>
      <c r="DC328">
        <v>5</v>
      </c>
      <c r="DD328">
        <v>2</v>
      </c>
      <c r="DE328" t="s">
        <v>6794</v>
      </c>
      <c r="EA328">
        <v>2</v>
      </c>
      <c r="EC328">
        <v>0</v>
      </c>
      <c r="ED328">
        <v>0</v>
      </c>
      <c r="EE328">
        <v>0</v>
      </c>
      <c r="EF328">
        <v>0</v>
      </c>
      <c r="EG328">
        <v>2</v>
      </c>
      <c r="EH328">
        <v>0</v>
      </c>
      <c r="EI328">
        <v>0</v>
      </c>
      <c r="EJ328" t="s">
        <v>6794</v>
      </c>
      <c r="EP328" t="s">
        <v>6794</v>
      </c>
      <c r="OI328" t="s">
        <v>7526</v>
      </c>
      <c r="OJ328" t="s">
        <v>7526</v>
      </c>
      <c r="OK328" t="s">
        <v>6857</v>
      </c>
      <c r="OL328" t="s">
        <v>7526</v>
      </c>
      <c r="OM328" t="s">
        <v>7528</v>
      </c>
      <c r="ON328" t="s">
        <v>7529</v>
      </c>
      <c r="OO328" t="s">
        <v>7528</v>
      </c>
      <c r="OP328">
        <v>1</v>
      </c>
      <c r="OQ328" t="s">
        <v>28</v>
      </c>
      <c r="OR328" t="s">
        <v>265</v>
      </c>
      <c r="OS328">
        <v>2007</v>
      </c>
      <c r="OT328">
        <v>4</v>
      </c>
      <c r="OU328">
        <v>1</v>
      </c>
      <c r="OV328">
        <v>4</v>
      </c>
      <c r="OW328">
        <v>0</v>
      </c>
      <c r="OX328">
        <v>1</v>
      </c>
      <c r="OY328">
        <v>35</v>
      </c>
      <c r="QE328" t="s">
        <v>7515</v>
      </c>
      <c r="QF328" t="s">
        <v>7515</v>
      </c>
      <c r="QG328" t="s">
        <v>7515</v>
      </c>
      <c r="QH328" t="s">
        <v>7515</v>
      </c>
      <c r="QI328" t="s">
        <v>7515</v>
      </c>
      <c r="QJ328" t="s">
        <v>7515</v>
      </c>
      <c r="QK328" t="s">
        <v>7516</v>
      </c>
      <c r="RP328">
        <f t="shared" si="8"/>
        <v>0</v>
      </c>
      <c r="RS328">
        <f t="shared" si="9"/>
        <v>8</v>
      </c>
    </row>
    <row r="329" spans="1:487" x14ac:dyDescent="0.3">
      <c r="A329">
        <v>70316</v>
      </c>
      <c r="B329">
        <v>733</v>
      </c>
      <c r="C329">
        <v>0</v>
      </c>
      <c r="D329">
        <v>5</v>
      </c>
      <c r="E329">
        <v>13</v>
      </c>
      <c r="F329">
        <v>84</v>
      </c>
      <c r="G329">
        <v>102</v>
      </c>
      <c r="H329">
        <v>16</v>
      </c>
      <c r="I329" t="s">
        <v>6793</v>
      </c>
      <c r="J329" t="s">
        <v>6793</v>
      </c>
      <c r="O329" t="s">
        <v>6793</v>
      </c>
      <c r="P329" t="s">
        <v>7515</v>
      </c>
      <c r="Q329" t="s">
        <v>7515</v>
      </c>
      <c r="R329" t="s">
        <v>7515</v>
      </c>
      <c r="S329" t="s">
        <v>7515</v>
      </c>
      <c r="T329" t="s">
        <v>7515</v>
      </c>
      <c r="U329" t="s">
        <v>7515</v>
      </c>
      <c r="V329" t="s">
        <v>7515</v>
      </c>
      <c r="W329" t="s">
        <v>7515</v>
      </c>
      <c r="X329" t="s">
        <v>7515</v>
      </c>
      <c r="Y329" t="s">
        <v>7515</v>
      </c>
      <c r="Z329" t="s">
        <v>7515</v>
      </c>
      <c r="AA329" t="s">
        <v>7515</v>
      </c>
      <c r="AB329" t="s">
        <v>7515</v>
      </c>
      <c r="AC329" t="s">
        <v>7515</v>
      </c>
      <c r="AD329" t="s">
        <v>7515</v>
      </c>
      <c r="AE329" t="s">
        <v>7515</v>
      </c>
      <c r="AF329" t="s">
        <v>7515</v>
      </c>
      <c r="AG329" t="s">
        <v>7516</v>
      </c>
      <c r="AH329" t="s">
        <v>7515</v>
      </c>
      <c r="AI329" t="s">
        <v>7517</v>
      </c>
      <c r="AL329">
        <v>0</v>
      </c>
      <c r="AM329">
        <v>10</v>
      </c>
      <c r="AN329" t="s">
        <v>6845</v>
      </c>
      <c r="AQ329" t="s">
        <v>6993</v>
      </c>
      <c r="AR329" t="s">
        <v>6794</v>
      </c>
      <c r="AS329" t="s">
        <v>6794</v>
      </c>
      <c r="AT329">
        <v>0</v>
      </c>
      <c r="AU329">
        <v>15</v>
      </c>
      <c r="AV329" t="s">
        <v>6757</v>
      </c>
      <c r="AW329" t="s">
        <v>6794</v>
      </c>
      <c r="AX329" t="s">
        <v>6966</v>
      </c>
      <c r="AY329" t="s">
        <v>6813</v>
      </c>
      <c r="AZ329" t="s">
        <v>6</v>
      </c>
      <c r="BA329" t="s">
        <v>7518</v>
      </c>
      <c r="BC329" t="s">
        <v>6794</v>
      </c>
      <c r="BD329" t="s">
        <v>6794</v>
      </c>
      <c r="BE329" t="s">
        <v>6793</v>
      </c>
      <c r="BF329" t="s">
        <v>6793</v>
      </c>
      <c r="BH329" t="s">
        <v>6794</v>
      </c>
      <c r="BI329" t="s">
        <v>6794</v>
      </c>
      <c r="BJ329" t="s">
        <v>6794</v>
      </c>
      <c r="BK329" t="s">
        <v>6793</v>
      </c>
      <c r="BL329" t="s">
        <v>6794</v>
      </c>
      <c r="BM329" t="s">
        <v>7024</v>
      </c>
      <c r="BN329" t="s">
        <v>6</v>
      </c>
      <c r="BO329" t="s">
        <v>6794</v>
      </c>
      <c r="BQ329">
        <v>50</v>
      </c>
      <c r="BR329" t="s">
        <v>6</v>
      </c>
      <c r="BS329" t="s">
        <v>7533</v>
      </c>
      <c r="BT329" t="s">
        <v>6</v>
      </c>
      <c r="BU329" t="s">
        <v>7027</v>
      </c>
      <c r="BV329" t="s">
        <v>7561</v>
      </c>
      <c r="BW329" t="s">
        <v>7515</v>
      </c>
      <c r="BX329" t="s">
        <v>7515</v>
      </c>
      <c r="BY329" t="s">
        <v>7515</v>
      </c>
      <c r="BZ329" t="s">
        <v>7515</v>
      </c>
      <c r="CA329" t="s">
        <v>7515</v>
      </c>
      <c r="CB329" t="s">
        <v>7515</v>
      </c>
      <c r="CC329" t="s">
        <v>7515</v>
      </c>
      <c r="CD329" t="s">
        <v>7515</v>
      </c>
      <c r="CE329" t="s">
        <v>7516</v>
      </c>
      <c r="CF329" t="s">
        <v>7515</v>
      </c>
      <c r="CG329" t="s">
        <v>7515</v>
      </c>
      <c r="CH329" t="s">
        <v>7515</v>
      </c>
      <c r="CI329" t="s">
        <v>6793</v>
      </c>
      <c r="CJ329" t="s">
        <v>6794</v>
      </c>
      <c r="CO329" t="s">
        <v>6793</v>
      </c>
      <c r="CP329" t="s">
        <v>6793</v>
      </c>
      <c r="CQ329" t="s">
        <v>6794</v>
      </c>
      <c r="CR329" t="s">
        <v>6794</v>
      </c>
      <c r="CS329" t="s">
        <v>6794</v>
      </c>
      <c r="CT329" t="s">
        <v>6794</v>
      </c>
      <c r="CU329" t="s">
        <v>6794</v>
      </c>
      <c r="CV329" t="s">
        <v>6966</v>
      </c>
      <c r="CW329" t="s">
        <v>6794</v>
      </c>
      <c r="CX329" t="s">
        <v>7520</v>
      </c>
      <c r="CY329" t="s">
        <v>7608</v>
      </c>
      <c r="CZ329" t="s">
        <v>6966</v>
      </c>
      <c r="DA329" t="s">
        <v>6793</v>
      </c>
      <c r="DB329" t="s">
        <v>7547</v>
      </c>
      <c r="DC329">
        <v>3</v>
      </c>
      <c r="DD329" t="s">
        <v>31</v>
      </c>
      <c r="DE329" t="s">
        <v>31</v>
      </c>
      <c r="EA329" t="s">
        <v>31</v>
      </c>
      <c r="EJ329" t="s">
        <v>6794</v>
      </c>
      <c r="EP329" t="s">
        <v>6966</v>
      </c>
      <c r="OI329" t="s">
        <v>7526</v>
      </c>
      <c r="OJ329" t="s">
        <v>7526</v>
      </c>
      <c r="OK329" t="s">
        <v>7527</v>
      </c>
      <c r="OL329" t="s">
        <v>7527</v>
      </c>
      <c r="OM329" t="s">
        <v>7528</v>
      </c>
      <c r="ON329" t="s">
        <v>7539</v>
      </c>
      <c r="OO329" t="s">
        <v>7528</v>
      </c>
      <c r="OP329">
        <v>1</v>
      </c>
      <c r="OQ329" t="s">
        <v>28</v>
      </c>
      <c r="OR329" t="s">
        <v>265</v>
      </c>
      <c r="OS329">
        <v>2007</v>
      </c>
      <c r="OT329">
        <v>3</v>
      </c>
      <c r="OU329">
        <v>1</v>
      </c>
      <c r="OV329">
        <v>3</v>
      </c>
      <c r="OW329">
        <v>0</v>
      </c>
      <c r="OX329">
        <v>1</v>
      </c>
      <c r="OY329">
        <v>35</v>
      </c>
      <c r="QE329" t="s">
        <v>7515</v>
      </c>
      <c r="QF329" t="s">
        <v>7515</v>
      </c>
      <c r="QG329" t="s">
        <v>7515</v>
      </c>
      <c r="QH329" t="s">
        <v>7515</v>
      </c>
      <c r="QI329" t="s">
        <v>7515</v>
      </c>
      <c r="QJ329" t="s">
        <v>7515</v>
      </c>
      <c r="QK329" t="s">
        <v>7516</v>
      </c>
      <c r="RP329">
        <f t="shared" si="8"/>
        <v>3</v>
      </c>
      <c r="RS329">
        <f t="shared" si="9"/>
        <v>3</v>
      </c>
    </row>
    <row r="330" spans="1:487" x14ac:dyDescent="0.3">
      <c r="A330">
        <v>70317</v>
      </c>
      <c r="B330">
        <v>735</v>
      </c>
      <c r="C330">
        <v>0</v>
      </c>
      <c r="D330">
        <v>5</v>
      </c>
      <c r="E330">
        <v>15</v>
      </c>
      <c r="F330">
        <v>84</v>
      </c>
      <c r="G330">
        <v>102</v>
      </c>
      <c r="H330">
        <v>9</v>
      </c>
      <c r="I330" t="s">
        <v>6793</v>
      </c>
      <c r="J330" t="s">
        <v>6793</v>
      </c>
      <c r="O330" t="s">
        <v>6793</v>
      </c>
      <c r="P330" t="s">
        <v>7515</v>
      </c>
      <c r="Q330" t="s">
        <v>7515</v>
      </c>
      <c r="R330" t="s">
        <v>7515</v>
      </c>
      <c r="S330" t="s">
        <v>7515</v>
      </c>
      <c r="T330" t="s">
        <v>7515</v>
      </c>
      <c r="U330" t="s">
        <v>7515</v>
      </c>
      <c r="V330" t="s">
        <v>7515</v>
      </c>
      <c r="W330" t="s">
        <v>7515</v>
      </c>
      <c r="X330" t="s">
        <v>7515</v>
      </c>
      <c r="Y330" t="s">
        <v>7515</v>
      </c>
      <c r="Z330" t="s">
        <v>7515</v>
      </c>
      <c r="AA330" t="s">
        <v>7515</v>
      </c>
      <c r="AB330" t="s">
        <v>7515</v>
      </c>
      <c r="AC330" t="s">
        <v>7515</v>
      </c>
      <c r="AD330" t="s">
        <v>7515</v>
      </c>
      <c r="AE330" t="s">
        <v>7516</v>
      </c>
      <c r="AF330" t="s">
        <v>7515</v>
      </c>
      <c r="AG330" t="s">
        <v>7515</v>
      </c>
      <c r="AH330" t="s">
        <v>7515</v>
      </c>
      <c r="AI330" t="s">
        <v>6796</v>
      </c>
      <c r="AQ330" t="s">
        <v>6985</v>
      </c>
      <c r="AR330" t="s">
        <v>6793</v>
      </c>
      <c r="AS330" t="s">
        <v>6794</v>
      </c>
      <c r="AT330">
        <v>0</v>
      </c>
      <c r="AU330">
        <v>6</v>
      </c>
      <c r="AV330" t="s">
        <v>6988</v>
      </c>
      <c r="AW330" t="s">
        <v>6793</v>
      </c>
      <c r="AX330" t="s">
        <v>6793</v>
      </c>
      <c r="AY330" t="s">
        <v>6813</v>
      </c>
      <c r="AZ330" t="s">
        <v>7531</v>
      </c>
      <c r="BA330" t="s">
        <v>7553</v>
      </c>
      <c r="BC330" t="s">
        <v>6794</v>
      </c>
      <c r="BD330" t="s">
        <v>6794</v>
      </c>
      <c r="BE330" t="s">
        <v>6794</v>
      </c>
      <c r="BF330" t="s">
        <v>6794</v>
      </c>
      <c r="BG330" t="s">
        <v>6793</v>
      </c>
      <c r="BH330" t="s">
        <v>6794</v>
      </c>
      <c r="BI330" t="s">
        <v>6794</v>
      </c>
      <c r="BJ330" t="s">
        <v>6793</v>
      </c>
      <c r="BK330" t="s">
        <v>6794</v>
      </c>
      <c r="BL330" t="s">
        <v>6794</v>
      </c>
      <c r="BM330" t="s">
        <v>7028</v>
      </c>
      <c r="BN330" t="s">
        <v>7026</v>
      </c>
      <c r="BO330" t="s">
        <v>6794</v>
      </c>
      <c r="BQ330">
        <v>50</v>
      </c>
      <c r="BR330">
        <v>20</v>
      </c>
      <c r="BS330" t="s">
        <v>7533</v>
      </c>
      <c r="BT330" t="s">
        <v>7601</v>
      </c>
      <c r="BU330" t="s">
        <v>7559</v>
      </c>
      <c r="BV330" t="s">
        <v>7561</v>
      </c>
      <c r="BW330" t="s">
        <v>7516</v>
      </c>
      <c r="BX330" t="s">
        <v>7515</v>
      </c>
      <c r="BY330" t="s">
        <v>7515</v>
      </c>
      <c r="BZ330" t="s">
        <v>7515</v>
      </c>
      <c r="CA330" t="s">
        <v>7515</v>
      </c>
      <c r="CB330" t="s">
        <v>7515</v>
      </c>
      <c r="CC330" t="s">
        <v>7515</v>
      </c>
      <c r="CD330" t="s">
        <v>7515</v>
      </c>
      <c r="CE330" t="s">
        <v>7515</v>
      </c>
      <c r="CF330" t="s">
        <v>7515</v>
      </c>
      <c r="CG330" t="s">
        <v>7515</v>
      </c>
      <c r="CH330" t="s">
        <v>7515</v>
      </c>
      <c r="CI330" t="s">
        <v>6794</v>
      </c>
      <c r="CJ330" t="s">
        <v>6794</v>
      </c>
      <c r="CO330" t="s">
        <v>6794</v>
      </c>
      <c r="CP330" t="s">
        <v>6793</v>
      </c>
      <c r="CQ330" t="s">
        <v>6794</v>
      </c>
      <c r="CR330" t="s">
        <v>6794</v>
      </c>
      <c r="CS330" t="s">
        <v>6794</v>
      </c>
      <c r="CT330" t="s">
        <v>6794</v>
      </c>
      <c r="CU330" t="s">
        <v>6794</v>
      </c>
      <c r="CV330" t="s">
        <v>6793</v>
      </c>
      <c r="CW330" t="s">
        <v>6794</v>
      </c>
      <c r="CX330" t="s">
        <v>7520</v>
      </c>
      <c r="CY330" t="s">
        <v>7521</v>
      </c>
      <c r="CZ330" t="s">
        <v>7570</v>
      </c>
      <c r="DA330" t="s">
        <v>6793</v>
      </c>
      <c r="DB330">
        <v>3</v>
      </c>
      <c r="DC330">
        <v>3</v>
      </c>
      <c r="DD330">
        <v>2</v>
      </c>
      <c r="DE330" t="s">
        <v>6794</v>
      </c>
      <c r="EA330">
        <v>3</v>
      </c>
      <c r="EC330">
        <v>1</v>
      </c>
      <c r="ED330">
        <v>0</v>
      </c>
      <c r="EE330">
        <v>0</v>
      </c>
      <c r="EF330">
        <v>0</v>
      </c>
      <c r="EG330">
        <v>2</v>
      </c>
      <c r="EH330">
        <v>0</v>
      </c>
      <c r="EI330">
        <v>0</v>
      </c>
      <c r="EJ330" t="s">
        <v>6794</v>
      </c>
      <c r="EP330" t="s">
        <v>6794</v>
      </c>
      <c r="OI330" t="s">
        <v>7526</v>
      </c>
      <c r="OJ330" t="s">
        <v>7526</v>
      </c>
      <c r="OK330" t="s">
        <v>7526</v>
      </c>
      <c r="OL330" t="s">
        <v>7526</v>
      </c>
      <c r="OM330" t="s">
        <v>7528</v>
      </c>
      <c r="ON330" t="s">
        <v>7529</v>
      </c>
      <c r="OO330" t="s">
        <v>7528</v>
      </c>
      <c r="OP330">
        <v>1</v>
      </c>
      <c r="OQ330" t="s">
        <v>28</v>
      </c>
      <c r="OR330" t="s">
        <v>212</v>
      </c>
      <c r="OS330">
        <v>2006</v>
      </c>
      <c r="OT330">
        <v>9</v>
      </c>
      <c r="OU330">
        <v>1</v>
      </c>
      <c r="OV330">
        <v>9</v>
      </c>
      <c r="OW330">
        <v>1</v>
      </c>
      <c r="OX330">
        <v>0</v>
      </c>
      <c r="OY330">
        <v>35</v>
      </c>
      <c r="QE330">
        <v>-5</v>
      </c>
      <c r="QF330">
        <v>-5</v>
      </c>
      <c r="QG330">
        <v>-5</v>
      </c>
      <c r="QH330">
        <v>-5</v>
      </c>
      <c r="QI330">
        <v>-5</v>
      </c>
      <c r="QJ330">
        <v>-5</v>
      </c>
      <c r="QK330">
        <v>-5</v>
      </c>
      <c r="RP330">
        <f t="shared" si="8"/>
        <v>5</v>
      </c>
      <c r="RS330">
        <f t="shared" si="9"/>
        <v>7</v>
      </c>
    </row>
    <row r="331" spans="1:487" x14ac:dyDescent="0.3">
      <c r="A331">
        <v>70318</v>
      </c>
      <c r="B331">
        <v>736</v>
      </c>
      <c r="C331">
        <v>0</v>
      </c>
      <c r="D331">
        <v>5</v>
      </c>
      <c r="E331">
        <v>16</v>
      </c>
      <c r="F331">
        <v>92</v>
      </c>
      <c r="G331">
        <v>102</v>
      </c>
      <c r="H331">
        <v>15</v>
      </c>
      <c r="I331" t="s">
        <v>6793</v>
      </c>
      <c r="J331" t="s">
        <v>6793</v>
      </c>
      <c r="O331" t="s">
        <v>6793</v>
      </c>
      <c r="P331" t="s">
        <v>7515</v>
      </c>
      <c r="Q331" t="s">
        <v>7515</v>
      </c>
      <c r="R331" t="s">
        <v>7515</v>
      </c>
      <c r="S331" t="s">
        <v>7515</v>
      </c>
      <c r="T331" t="s">
        <v>7515</v>
      </c>
      <c r="U331" t="s">
        <v>7515</v>
      </c>
      <c r="V331" t="s">
        <v>7515</v>
      </c>
      <c r="W331" t="s">
        <v>7515</v>
      </c>
      <c r="X331" t="s">
        <v>7515</v>
      </c>
      <c r="Y331" t="s">
        <v>7515</v>
      </c>
      <c r="Z331" t="s">
        <v>7515</v>
      </c>
      <c r="AA331" t="s">
        <v>7515</v>
      </c>
      <c r="AB331" t="s">
        <v>7515</v>
      </c>
      <c r="AC331" t="s">
        <v>7515</v>
      </c>
      <c r="AD331" t="s">
        <v>7515</v>
      </c>
      <c r="AE331" t="s">
        <v>7516</v>
      </c>
      <c r="AF331" t="s">
        <v>7515</v>
      </c>
      <c r="AG331" t="s">
        <v>7515</v>
      </c>
      <c r="AH331" t="s">
        <v>7515</v>
      </c>
      <c r="AI331" t="s">
        <v>6796</v>
      </c>
      <c r="AQ331" t="s">
        <v>6985</v>
      </c>
      <c r="AR331" t="s">
        <v>6793</v>
      </c>
      <c r="AS331" t="s">
        <v>6793</v>
      </c>
      <c r="AT331">
        <v>0</v>
      </c>
      <c r="AU331">
        <v>4</v>
      </c>
      <c r="AV331" t="s">
        <v>6988</v>
      </c>
      <c r="AW331" t="s">
        <v>6793</v>
      </c>
      <c r="AX331" t="s">
        <v>6793</v>
      </c>
      <c r="AY331" t="s">
        <v>6813</v>
      </c>
      <c r="AZ331" t="s">
        <v>7531</v>
      </c>
      <c r="BA331" t="s">
        <v>7553</v>
      </c>
      <c r="BC331" t="s">
        <v>6794</v>
      </c>
      <c r="BD331" t="s">
        <v>6793</v>
      </c>
      <c r="BE331" t="s">
        <v>6793</v>
      </c>
      <c r="BF331" t="s">
        <v>6793</v>
      </c>
      <c r="BG331" t="s">
        <v>6794</v>
      </c>
      <c r="BH331" t="s">
        <v>6793</v>
      </c>
      <c r="BI331" t="s">
        <v>6793</v>
      </c>
      <c r="BJ331" t="s">
        <v>6794</v>
      </c>
      <c r="BK331" t="s">
        <v>6794</v>
      </c>
      <c r="BL331" t="s">
        <v>6794</v>
      </c>
      <c r="BM331" t="s">
        <v>7025</v>
      </c>
      <c r="BN331" t="s">
        <v>7031</v>
      </c>
      <c r="BO331" t="s">
        <v>6794</v>
      </c>
      <c r="BQ331">
        <v>35</v>
      </c>
      <c r="BR331">
        <v>50</v>
      </c>
      <c r="BS331" t="s">
        <v>7519</v>
      </c>
      <c r="BT331" t="s">
        <v>6</v>
      </c>
      <c r="BU331" t="s">
        <v>7559</v>
      </c>
      <c r="BV331" t="s">
        <v>7569</v>
      </c>
      <c r="BW331" t="s">
        <v>7515</v>
      </c>
      <c r="BX331" t="s">
        <v>7515</v>
      </c>
      <c r="BY331" t="s">
        <v>7515</v>
      </c>
      <c r="BZ331" t="s">
        <v>7515</v>
      </c>
      <c r="CA331" t="s">
        <v>7515</v>
      </c>
      <c r="CB331" t="s">
        <v>7515</v>
      </c>
      <c r="CC331" t="s">
        <v>7515</v>
      </c>
      <c r="CD331" t="s">
        <v>7516</v>
      </c>
      <c r="CE331" t="s">
        <v>7515</v>
      </c>
      <c r="CF331" t="s">
        <v>7515</v>
      </c>
      <c r="CG331" t="s">
        <v>7515</v>
      </c>
      <c r="CH331" t="s">
        <v>7515</v>
      </c>
      <c r="CI331" t="s">
        <v>6793</v>
      </c>
      <c r="CJ331" t="s">
        <v>6794</v>
      </c>
      <c r="CO331" t="s">
        <v>6793</v>
      </c>
      <c r="CP331" t="s">
        <v>6793</v>
      </c>
      <c r="CQ331" t="s">
        <v>6794</v>
      </c>
      <c r="CR331" t="s">
        <v>6793</v>
      </c>
      <c r="CS331" t="s">
        <v>6793</v>
      </c>
      <c r="CT331" t="s">
        <v>6794</v>
      </c>
      <c r="CU331" t="s">
        <v>6794</v>
      </c>
      <c r="CV331" t="s">
        <v>6793</v>
      </c>
      <c r="CW331" t="s">
        <v>6794</v>
      </c>
      <c r="CX331" t="s">
        <v>7545</v>
      </c>
      <c r="CY331" t="s">
        <v>7555</v>
      </c>
      <c r="CZ331" t="s">
        <v>7536</v>
      </c>
      <c r="DA331" t="s">
        <v>6793</v>
      </c>
      <c r="DB331">
        <v>1</v>
      </c>
      <c r="DC331">
        <v>1</v>
      </c>
      <c r="DD331">
        <v>3</v>
      </c>
      <c r="DE331" t="s">
        <v>6794</v>
      </c>
      <c r="EA331">
        <v>1</v>
      </c>
      <c r="EB331" t="s">
        <v>7537</v>
      </c>
      <c r="EJ331" t="s">
        <v>6794</v>
      </c>
      <c r="EP331" t="s">
        <v>6793</v>
      </c>
      <c r="KE331" t="s">
        <v>7524</v>
      </c>
      <c r="KF331" t="s">
        <v>6</v>
      </c>
      <c r="KG331" t="s">
        <v>6</v>
      </c>
      <c r="KH331">
        <v>1</v>
      </c>
      <c r="KI331" t="s">
        <v>7527</v>
      </c>
      <c r="KJ331" t="s">
        <v>7527</v>
      </c>
      <c r="KK331" t="s">
        <v>6794</v>
      </c>
      <c r="KL331" t="s">
        <v>6793</v>
      </c>
      <c r="OI331" t="s">
        <v>7527</v>
      </c>
      <c r="OJ331" t="s">
        <v>7526</v>
      </c>
      <c r="OK331" t="s">
        <v>7526</v>
      </c>
      <c r="OM331" t="s">
        <v>7528</v>
      </c>
      <c r="ON331" t="s">
        <v>7539</v>
      </c>
      <c r="OO331" t="s">
        <v>7528</v>
      </c>
      <c r="OP331">
        <v>1</v>
      </c>
      <c r="OQ331" t="s">
        <v>28</v>
      </c>
      <c r="OR331" t="s">
        <v>265</v>
      </c>
      <c r="OS331">
        <v>2007</v>
      </c>
      <c r="OT331">
        <v>8</v>
      </c>
      <c r="OU331">
        <v>1</v>
      </c>
      <c r="OV331">
        <v>8</v>
      </c>
      <c r="OW331">
        <v>1</v>
      </c>
      <c r="OX331">
        <v>0</v>
      </c>
      <c r="OY331">
        <v>35</v>
      </c>
      <c r="OZ331" t="s">
        <v>7515</v>
      </c>
      <c r="PA331" t="s">
        <v>7515</v>
      </c>
      <c r="PB331" t="s">
        <v>7515</v>
      </c>
      <c r="PC331" t="s">
        <v>7515</v>
      </c>
      <c r="PD331" t="s">
        <v>7515</v>
      </c>
      <c r="PE331" t="s">
        <v>7515</v>
      </c>
      <c r="PF331" t="s">
        <v>7515</v>
      </c>
      <c r="PG331" t="s">
        <v>7515</v>
      </c>
      <c r="PH331" t="s">
        <v>7515</v>
      </c>
      <c r="PI331" t="s">
        <v>7515</v>
      </c>
      <c r="PJ331" t="s">
        <v>7515</v>
      </c>
      <c r="PK331" t="s">
        <v>7515</v>
      </c>
      <c r="PL331" t="s">
        <v>7515</v>
      </c>
      <c r="PM331" t="s">
        <v>7515</v>
      </c>
      <c r="PN331" t="s">
        <v>7515</v>
      </c>
      <c r="PO331" t="s">
        <v>7515</v>
      </c>
      <c r="PP331" t="s">
        <v>7515</v>
      </c>
      <c r="PQ331" t="s">
        <v>7515</v>
      </c>
      <c r="PR331" t="s">
        <v>7515</v>
      </c>
      <c r="PS331" t="s">
        <v>7516</v>
      </c>
      <c r="PT331" t="s">
        <v>7515</v>
      </c>
      <c r="PU331" t="s">
        <v>7515</v>
      </c>
      <c r="PV331" t="s">
        <v>7515</v>
      </c>
      <c r="PW331" t="s">
        <v>7515</v>
      </c>
      <c r="PX331" t="s">
        <v>7515</v>
      </c>
      <c r="PY331" t="s">
        <v>7515</v>
      </c>
      <c r="PZ331" t="s">
        <v>7515</v>
      </c>
      <c r="QA331" t="s">
        <v>7515</v>
      </c>
      <c r="QB331" t="s">
        <v>7515</v>
      </c>
      <c r="QC331" t="s">
        <v>7515</v>
      </c>
      <c r="QE331">
        <v>-5</v>
      </c>
      <c r="QF331">
        <v>-5</v>
      </c>
      <c r="QG331">
        <v>-5</v>
      </c>
      <c r="QH331">
        <v>-5</v>
      </c>
      <c r="QI331">
        <v>-5</v>
      </c>
      <c r="QJ331">
        <v>-5</v>
      </c>
      <c r="QK331">
        <v>-5</v>
      </c>
      <c r="RP331">
        <f t="shared" si="8"/>
        <v>6</v>
      </c>
      <c r="RS331">
        <f t="shared" si="9"/>
        <v>4</v>
      </c>
    </row>
    <row r="332" spans="1:487" x14ac:dyDescent="0.3">
      <c r="A332">
        <v>70319</v>
      </c>
      <c r="B332">
        <v>739</v>
      </c>
      <c r="C332">
        <v>0</v>
      </c>
      <c r="D332">
        <v>5</v>
      </c>
      <c r="E332">
        <v>14</v>
      </c>
      <c r="F332">
        <v>102</v>
      </c>
      <c r="G332">
        <v>102</v>
      </c>
      <c r="H332">
        <v>9</v>
      </c>
      <c r="I332" t="s">
        <v>6793</v>
      </c>
      <c r="J332" t="s">
        <v>6793</v>
      </c>
      <c r="O332" t="s">
        <v>6793</v>
      </c>
      <c r="P332" t="s">
        <v>7515</v>
      </c>
      <c r="Q332" t="s">
        <v>7515</v>
      </c>
      <c r="R332" t="s">
        <v>7515</v>
      </c>
      <c r="S332" t="s">
        <v>7515</v>
      </c>
      <c r="T332" t="s">
        <v>7515</v>
      </c>
      <c r="U332" t="s">
        <v>7515</v>
      </c>
      <c r="V332" t="s">
        <v>7515</v>
      </c>
      <c r="W332" t="s">
        <v>7515</v>
      </c>
      <c r="X332" t="s">
        <v>7515</v>
      </c>
      <c r="Y332" t="s">
        <v>7515</v>
      </c>
      <c r="Z332" t="s">
        <v>7515</v>
      </c>
      <c r="AA332" t="s">
        <v>7515</v>
      </c>
      <c r="AB332" t="s">
        <v>7515</v>
      </c>
      <c r="AC332" t="s">
        <v>7515</v>
      </c>
      <c r="AD332" t="s">
        <v>7515</v>
      </c>
      <c r="AE332" t="s">
        <v>7515</v>
      </c>
      <c r="AF332" t="s">
        <v>7515</v>
      </c>
      <c r="AG332" t="s">
        <v>7516</v>
      </c>
      <c r="AH332" t="s">
        <v>7515</v>
      </c>
      <c r="AI332" t="s">
        <v>6796</v>
      </c>
      <c r="AQ332" t="s">
        <v>6985</v>
      </c>
      <c r="AR332" t="s">
        <v>6793</v>
      </c>
      <c r="AS332" t="s">
        <v>6793</v>
      </c>
      <c r="AT332">
        <v>0</v>
      </c>
      <c r="AU332">
        <v>10</v>
      </c>
      <c r="AV332" t="s">
        <v>6988</v>
      </c>
      <c r="AW332" t="s">
        <v>6793</v>
      </c>
      <c r="AX332" t="s">
        <v>6793</v>
      </c>
      <c r="AY332" t="s">
        <v>6</v>
      </c>
      <c r="BA332" t="s">
        <v>7518</v>
      </c>
      <c r="BC332" t="s">
        <v>6794</v>
      </c>
      <c r="BD332" t="s">
        <v>6794</v>
      </c>
      <c r="BE332" t="s">
        <v>6794</v>
      </c>
      <c r="BF332" t="s">
        <v>6794</v>
      </c>
      <c r="BG332" t="s">
        <v>6793</v>
      </c>
      <c r="BH332" t="s">
        <v>6794</v>
      </c>
      <c r="BI332" t="s">
        <v>6794</v>
      </c>
      <c r="BJ332" t="s">
        <v>6794</v>
      </c>
      <c r="BK332" t="s">
        <v>6794</v>
      </c>
      <c r="BL332" t="s">
        <v>6794</v>
      </c>
      <c r="BM332" t="s">
        <v>7028</v>
      </c>
      <c r="BN332" t="s">
        <v>7024</v>
      </c>
      <c r="BO332" t="s">
        <v>6794</v>
      </c>
      <c r="BQ332" t="s">
        <v>7547</v>
      </c>
      <c r="BR332" t="s">
        <v>6</v>
      </c>
      <c r="BS332" t="s">
        <v>7519</v>
      </c>
      <c r="BT332" t="s">
        <v>6</v>
      </c>
      <c r="BU332" t="s">
        <v>7559</v>
      </c>
      <c r="BV332" t="s">
        <v>7535</v>
      </c>
      <c r="BW332" t="s">
        <v>7515</v>
      </c>
      <c r="BX332" t="s">
        <v>7516</v>
      </c>
      <c r="BY332" t="s">
        <v>7515</v>
      </c>
      <c r="BZ332" t="s">
        <v>7515</v>
      </c>
      <c r="CA332" t="s">
        <v>7515</v>
      </c>
      <c r="CB332" t="s">
        <v>7515</v>
      </c>
      <c r="CC332" t="s">
        <v>7515</v>
      </c>
      <c r="CD332" t="s">
        <v>7515</v>
      </c>
      <c r="CE332" t="s">
        <v>7515</v>
      </c>
      <c r="CF332" t="s">
        <v>7515</v>
      </c>
      <c r="CG332" t="s">
        <v>7515</v>
      </c>
      <c r="CH332" t="s">
        <v>7515</v>
      </c>
      <c r="CI332" t="s">
        <v>6793</v>
      </c>
      <c r="CJ332" t="s">
        <v>6794</v>
      </c>
      <c r="CO332" t="s">
        <v>6793</v>
      </c>
      <c r="CP332" t="s">
        <v>6793</v>
      </c>
      <c r="CQ332" t="s">
        <v>6793</v>
      </c>
      <c r="CR332" t="s">
        <v>6793</v>
      </c>
      <c r="CS332" t="s">
        <v>6793</v>
      </c>
      <c r="CT332" t="s">
        <v>6794</v>
      </c>
      <c r="CU332" t="s">
        <v>6794</v>
      </c>
      <c r="CV332" t="s">
        <v>6793</v>
      </c>
      <c r="CW332" t="s">
        <v>6794</v>
      </c>
      <c r="CX332" t="s">
        <v>7520</v>
      </c>
      <c r="CY332" t="s">
        <v>7521</v>
      </c>
      <c r="CZ332" t="s">
        <v>7522</v>
      </c>
      <c r="DA332" t="s">
        <v>6793</v>
      </c>
      <c r="DB332">
        <v>1</v>
      </c>
      <c r="DC332">
        <v>2</v>
      </c>
      <c r="DD332">
        <v>4</v>
      </c>
      <c r="DE332" t="s">
        <v>6793</v>
      </c>
      <c r="DF332">
        <v>1</v>
      </c>
      <c r="DG332" t="s">
        <v>7597</v>
      </c>
      <c r="DH332">
        <v>2008</v>
      </c>
      <c r="DI332" t="s">
        <v>7577</v>
      </c>
      <c r="DJ332" t="s">
        <v>7574</v>
      </c>
      <c r="DK332">
        <v>2008</v>
      </c>
      <c r="EA332">
        <v>4</v>
      </c>
      <c r="EC332">
        <v>2</v>
      </c>
      <c r="ED332">
        <v>0</v>
      </c>
      <c r="EE332">
        <v>0</v>
      </c>
      <c r="EF332">
        <v>2</v>
      </c>
      <c r="EG332">
        <v>0</v>
      </c>
      <c r="EH332">
        <v>0</v>
      </c>
      <c r="EI332">
        <v>0</v>
      </c>
      <c r="EJ332" t="s">
        <v>6794</v>
      </c>
      <c r="EP332" t="s">
        <v>6794</v>
      </c>
      <c r="OI332" t="s">
        <v>7526</v>
      </c>
      <c r="OJ332" t="s">
        <v>7526</v>
      </c>
      <c r="OK332" t="s">
        <v>7526</v>
      </c>
      <c r="OL332" t="s">
        <v>7582</v>
      </c>
      <c r="OM332" t="s">
        <v>7528</v>
      </c>
      <c r="ON332" t="s">
        <v>7529</v>
      </c>
      <c r="OO332" t="s">
        <v>7528</v>
      </c>
      <c r="OP332">
        <v>1</v>
      </c>
      <c r="OQ332" t="s">
        <v>28</v>
      </c>
      <c r="OR332" t="s">
        <v>212</v>
      </c>
      <c r="OS332">
        <v>2006</v>
      </c>
      <c r="OT332">
        <v>5</v>
      </c>
      <c r="OU332">
        <v>1</v>
      </c>
      <c r="OV332">
        <v>5</v>
      </c>
      <c r="OW332">
        <v>1</v>
      </c>
      <c r="OX332">
        <v>0</v>
      </c>
      <c r="OY332">
        <v>35</v>
      </c>
      <c r="QE332" t="s">
        <v>7516</v>
      </c>
      <c r="QF332" t="s">
        <v>7515</v>
      </c>
      <c r="QG332" t="s">
        <v>7515</v>
      </c>
      <c r="QH332" t="s">
        <v>7515</v>
      </c>
      <c r="QI332" t="s">
        <v>7515</v>
      </c>
      <c r="QJ332" t="s">
        <v>7515</v>
      </c>
      <c r="QK332" t="s">
        <v>7515</v>
      </c>
      <c r="RP332">
        <f t="shared" si="8"/>
        <v>4</v>
      </c>
      <c r="RS332">
        <f t="shared" si="9"/>
        <v>7</v>
      </c>
    </row>
    <row r="333" spans="1:487" x14ac:dyDescent="0.3">
      <c r="A333">
        <v>70320</v>
      </c>
      <c r="B333">
        <v>742</v>
      </c>
      <c r="C333">
        <v>0</v>
      </c>
      <c r="D333">
        <v>5</v>
      </c>
      <c r="E333">
        <v>15</v>
      </c>
      <c r="F333">
        <v>100</v>
      </c>
      <c r="G333">
        <v>102</v>
      </c>
      <c r="H333">
        <v>9</v>
      </c>
      <c r="I333" t="s">
        <v>6793</v>
      </c>
      <c r="J333" t="s">
        <v>6793</v>
      </c>
      <c r="O333" t="s">
        <v>6793</v>
      </c>
      <c r="P333" t="s">
        <v>7515</v>
      </c>
      <c r="Q333" t="s">
        <v>7515</v>
      </c>
      <c r="R333" t="s">
        <v>7515</v>
      </c>
      <c r="S333" t="s">
        <v>7515</v>
      </c>
      <c r="T333" t="s">
        <v>7515</v>
      </c>
      <c r="U333" t="s">
        <v>7515</v>
      </c>
      <c r="V333" t="s">
        <v>7515</v>
      </c>
      <c r="W333" t="s">
        <v>7515</v>
      </c>
      <c r="X333" t="s">
        <v>7515</v>
      </c>
      <c r="Y333" t="s">
        <v>7515</v>
      </c>
      <c r="Z333" t="s">
        <v>7516</v>
      </c>
      <c r="AA333" t="s">
        <v>7515</v>
      </c>
      <c r="AB333" t="s">
        <v>7515</v>
      </c>
      <c r="AC333" t="s">
        <v>7515</v>
      </c>
      <c r="AD333" t="s">
        <v>7515</v>
      </c>
      <c r="AE333" t="s">
        <v>7515</v>
      </c>
      <c r="AF333" t="s">
        <v>7515</v>
      </c>
      <c r="AG333" t="s">
        <v>7515</v>
      </c>
      <c r="AH333" t="s">
        <v>7515</v>
      </c>
      <c r="AI333" t="s">
        <v>6796</v>
      </c>
      <c r="AQ333" t="s">
        <v>6985</v>
      </c>
      <c r="AR333" t="s">
        <v>6793</v>
      </c>
      <c r="AS333" t="s">
        <v>6794</v>
      </c>
      <c r="AT333">
        <v>0</v>
      </c>
      <c r="AU333">
        <v>10</v>
      </c>
      <c r="AV333" t="s">
        <v>6988</v>
      </c>
      <c r="AW333" t="s">
        <v>6793</v>
      </c>
      <c r="AX333" t="s">
        <v>6793</v>
      </c>
      <c r="AY333" t="s">
        <v>6813</v>
      </c>
      <c r="AZ333" t="s">
        <v>7531</v>
      </c>
      <c r="BA333" t="s">
        <v>6991</v>
      </c>
      <c r="BC333" t="s">
        <v>6794</v>
      </c>
      <c r="BD333" t="s">
        <v>6794</v>
      </c>
      <c r="BE333" t="s">
        <v>6794</v>
      </c>
      <c r="BF333" t="s">
        <v>6793</v>
      </c>
      <c r="BG333" t="s">
        <v>6793</v>
      </c>
      <c r="BH333" t="s">
        <v>6794</v>
      </c>
      <c r="BI333" t="s">
        <v>6793</v>
      </c>
      <c r="BJ333" t="s">
        <v>6794</v>
      </c>
      <c r="BK333" t="s">
        <v>6794</v>
      </c>
      <c r="BL333" t="s">
        <v>6794</v>
      </c>
      <c r="BM333" t="s">
        <v>7028</v>
      </c>
      <c r="BN333" t="s">
        <v>7022</v>
      </c>
      <c r="BO333" t="s">
        <v>6794</v>
      </c>
      <c r="BQ333">
        <v>0</v>
      </c>
      <c r="BR333">
        <v>50</v>
      </c>
      <c r="BS333" t="s">
        <v>7533</v>
      </c>
      <c r="BT333" t="s">
        <v>6</v>
      </c>
      <c r="BU333" t="s">
        <v>7559</v>
      </c>
      <c r="BV333" t="s">
        <v>6</v>
      </c>
      <c r="CI333" t="s">
        <v>6793</v>
      </c>
      <c r="CJ333" t="s">
        <v>6794</v>
      </c>
      <c r="CO333" t="s">
        <v>6794</v>
      </c>
      <c r="CP333" t="s">
        <v>6794</v>
      </c>
      <c r="CQ333" t="s">
        <v>6794</v>
      </c>
      <c r="CR333" t="s">
        <v>6794</v>
      </c>
      <c r="CS333" t="s">
        <v>6794</v>
      </c>
      <c r="CT333" t="s">
        <v>6793</v>
      </c>
      <c r="CU333" t="s">
        <v>6794</v>
      </c>
      <c r="CV333" t="s">
        <v>6793</v>
      </c>
      <c r="CW333" t="s">
        <v>6794</v>
      </c>
      <c r="CX333" t="s">
        <v>7520</v>
      </c>
      <c r="CY333" t="s">
        <v>7521</v>
      </c>
      <c r="CZ333" t="s">
        <v>7522</v>
      </c>
      <c r="DA333" t="s">
        <v>6793</v>
      </c>
      <c r="DB333">
        <v>3</v>
      </c>
      <c r="DC333">
        <v>3</v>
      </c>
      <c r="DD333">
        <v>3</v>
      </c>
      <c r="DE333" t="s">
        <v>6794</v>
      </c>
      <c r="EA333">
        <v>2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2</v>
      </c>
      <c r="EJ333" t="s">
        <v>6794</v>
      </c>
      <c r="EP333" t="s">
        <v>6793</v>
      </c>
      <c r="GU333" t="s">
        <v>7524</v>
      </c>
      <c r="GV333" t="s">
        <v>6</v>
      </c>
      <c r="GW333" t="s">
        <v>6</v>
      </c>
      <c r="GX333" t="s">
        <v>6</v>
      </c>
      <c r="HA333" t="s">
        <v>6794</v>
      </c>
      <c r="IA333" t="s">
        <v>7524</v>
      </c>
      <c r="IB333" t="s">
        <v>7590</v>
      </c>
      <c r="IC333">
        <v>2007</v>
      </c>
      <c r="IG333" t="s">
        <v>6793</v>
      </c>
      <c r="OI333" t="s">
        <v>6</v>
      </c>
      <c r="OJ333" t="s">
        <v>7526</v>
      </c>
      <c r="OK333" t="s">
        <v>7526</v>
      </c>
      <c r="OL333" t="s">
        <v>7526</v>
      </c>
      <c r="OM333" t="s">
        <v>7528</v>
      </c>
      <c r="ON333" t="s">
        <v>7539</v>
      </c>
      <c r="OO333" t="s">
        <v>7528</v>
      </c>
      <c r="OP333">
        <v>1</v>
      </c>
      <c r="OQ333" t="s">
        <v>28</v>
      </c>
      <c r="OR333" t="s">
        <v>212</v>
      </c>
      <c r="OS333">
        <v>2006</v>
      </c>
      <c r="OT333">
        <v>6</v>
      </c>
      <c r="OU333">
        <v>1</v>
      </c>
      <c r="OV333">
        <v>6</v>
      </c>
      <c r="OW333">
        <v>1</v>
      </c>
      <c r="OX333">
        <v>0</v>
      </c>
      <c r="OY333">
        <v>35</v>
      </c>
      <c r="OZ333" t="s">
        <v>7515</v>
      </c>
      <c r="PA333" t="s">
        <v>7515</v>
      </c>
      <c r="PB333" t="s">
        <v>7515</v>
      </c>
      <c r="PC333" t="s">
        <v>7515</v>
      </c>
      <c r="PD333" t="s">
        <v>7515</v>
      </c>
      <c r="PE333" t="s">
        <v>7515</v>
      </c>
      <c r="PF333" t="s">
        <v>7515</v>
      </c>
      <c r="PG333" t="s">
        <v>7515</v>
      </c>
      <c r="PH333" t="s">
        <v>7516</v>
      </c>
      <c r="PI333" t="s">
        <v>7515</v>
      </c>
      <c r="PJ333" t="s">
        <v>7515</v>
      </c>
      <c r="PK333" t="s">
        <v>7515</v>
      </c>
      <c r="PL333" t="s">
        <v>7516</v>
      </c>
      <c r="PM333" t="s">
        <v>7515</v>
      </c>
      <c r="PN333" t="s">
        <v>7515</v>
      </c>
      <c r="PO333" t="s">
        <v>7515</v>
      </c>
      <c r="PP333" t="s">
        <v>7515</v>
      </c>
      <c r="PQ333" t="s">
        <v>7515</v>
      </c>
      <c r="PR333" t="s">
        <v>7515</v>
      </c>
      <c r="PS333" t="s">
        <v>7515</v>
      </c>
      <c r="PT333" t="s">
        <v>7515</v>
      </c>
      <c r="PU333" t="s">
        <v>7515</v>
      </c>
      <c r="PV333" t="s">
        <v>7515</v>
      </c>
      <c r="PW333" t="s">
        <v>7515</v>
      </c>
      <c r="PX333" t="s">
        <v>7515</v>
      </c>
      <c r="PY333" t="s">
        <v>7515</v>
      </c>
      <c r="PZ333" t="s">
        <v>7515</v>
      </c>
      <c r="QA333" t="s">
        <v>7515</v>
      </c>
      <c r="QB333" t="s">
        <v>7515</v>
      </c>
      <c r="QC333" t="s">
        <v>7515</v>
      </c>
      <c r="QE333" t="s">
        <v>7515</v>
      </c>
      <c r="QF333" t="s">
        <v>7515</v>
      </c>
      <c r="QG333" t="s">
        <v>7515</v>
      </c>
      <c r="QH333" t="s">
        <v>7515</v>
      </c>
      <c r="QI333" t="s">
        <v>7515</v>
      </c>
      <c r="QJ333" t="s">
        <v>7515</v>
      </c>
      <c r="QK333" t="s">
        <v>7516</v>
      </c>
      <c r="RP333">
        <f t="shared" si="8"/>
        <v>4</v>
      </c>
      <c r="RS333">
        <f t="shared" si="9"/>
        <v>7</v>
      </c>
    </row>
    <row r="334" spans="1:487" x14ac:dyDescent="0.3">
      <c r="A334">
        <v>70321</v>
      </c>
      <c r="B334">
        <v>743</v>
      </c>
      <c r="C334">
        <v>0</v>
      </c>
      <c r="D334">
        <v>5</v>
      </c>
      <c r="E334">
        <v>15</v>
      </c>
      <c r="F334">
        <v>110</v>
      </c>
      <c r="G334">
        <v>102</v>
      </c>
      <c r="H334">
        <v>9</v>
      </c>
      <c r="I334" t="s">
        <v>6793</v>
      </c>
      <c r="J334" t="s">
        <v>6793</v>
      </c>
      <c r="O334" t="s">
        <v>6793</v>
      </c>
      <c r="P334" t="s">
        <v>7515</v>
      </c>
      <c r="Q334" t="s">
        <v>7515</v>
      </c>
      <c r="R334" t="s">
        <v>7515</v>
      </c>
      <c r="S334" t="s">
        <v>7515</v>
      </c>
      <c r="T334" t="s">
        <v>7515</v>
      </c>
      <c r="U334" t="s">
        <v>7515</v>
      </c>
      <c r="V334" t="s">
        <v>7515</v>
      </c>
      <c r="W334" t="s">
        <v>7515</v>
      </c>
      <c r="X334" t="s">
        <v>7515</v>
      </c>
      <c r="Y334" t="s">
        <v>7515</v>
      </c>
      <c r="Z334" t="s">
        <v>7515</v>
      </c>
      <c r="AA334" t="s">
        <v>7515</v>
      </c>
      <c r="AB334" t="s">
        <v>7515</v>
      </c>
      <c r="AC334" t="s">
        <v>7515</v>
      </c>
      <c r="AD334" t="s">
        <v>7515</v>
      </c>
      <c r="AE334" t="s">
        <v>7515</v>
      </c>
      <c r="AF334" t="s">
        <v>7516</v>
      </c>
      <c r="AG334" t="s">
        <v>7515</v>
      </c>
      <c r="AH334" t="s">
        <v>7515</v>
      </c>
      <c r="AJ334">
        <v>2</v>
      </c>
      <c r="AQ334" t="s">
        <v>6985</v>
      </c>
      <c r="AR334" t="s">
        <v>6793</v>
      </c>
      <c r="AS334" t="s">
        <v>6793</v>
      </c>
      <c r="AT334">
        <v>0</v>
      </c>
      <c r="AU334">
        <v>5</v>
      </c>
      <c r="AV334" t="s">
        <v>6992</v>
      </c>
      <c r="AW334" t="s">
        <v>6793</v>
      </c>
      <c r="AX334" t="s">
        <v>6794</v>
      </c>
      <c r="AY334" t="s">
        <v>6</v>
      </c>
      <c r="BA334" t="s">
        <v>7518</v>
      </c>
      <c r="BC334" t="s">
        <v>6794</v>
      </c>
      <c r="BD334" t="s">
        <v>6793</v>
      </c>
      <c r="BE334" t="s">
        <v>6794</v>
      </c>
      <c r="BF334" t="s">
        <v>6794</v>
      </c>
      <c r="BG334" t="s">
        <v>6793</v>
      </c>
      <c r="BH334" t="s">
        <v>6793</v>
      </c>
      <c r="BI334" t="s">
        <v>6793</v>
      </c>
      <c r="BJ334" t="s">
        <v>6793</v>
      </c>
      <c r="BK334" t="s">
        <v>6794</v>
      </c>
      <c r="BL334" t="s">
        <v>6794</v>
      </c>
      <c r="BM334" t="s">
        <v>7026</v>
      </c>
      <c r="BN334" t="s">
        <v>7031</v>
      </c>
      <c r="BO334" t="s">
        <v>6794</v>
      </c>
      <c r="BQ334">
        <v>100</v>
      </c>
      <c r="BR334">
        <v>50</v>
      </c>
      <c r="BS334" t="s">
        <v>7519</v>
      </c>
      <c r="BT334" t="s">
        <v>6</v>
      </c>
      <c r="BU334" t="s">
        <v>7559</v>
      </c>
      <c r="BV334">
        <v>10</v>
      </c>
      <c r="BW334" t="s">
        <v>7516</v>
      </c>
      <c r="BX334" t="s">
        <v>7515</v>
      </c>
      <c r="BY334" t="s">
        <v>7515</v>
      </c>
      <c r="BZ334" t="s">
        <v>7515</v>
      </c>
      <c r="CA334" t="s">
        <v>7515</v>
      </c>
      <c r="CB334" t="s">
        <v>7515</v>
      </c>
      <c r="CC334" t="s">
        <v>7515</v>
      </c>
      <c r="CD334" t="s">
        <v>7515</v>
      </c>
      <c r="CE334" t="s">
        <v>7515</v>
      </c>
      <c r="CF334" t="s">
        <v>7515</v>
      </c>
      <c r="CG334" t="s">
        <v>7515</v>
      </c>
      <c r="CH334" t="s">
        <v>7515</v>
      </c>
      <c r="CI334" t="s">
        <v>6793</v>
      </c>
      <c r="CJ334" t="s">
        <v>6793</v>
      </c>
      <c r="CK334" t="s">
        <v>7621</v>
      </c>
      <c r="CL334" t="s">
        <v>7564</v>
      </c>
      <c r="CM334">
        <v>400</v>
      </c>
      <c r="CN334" t="s">
        <v>7544</v>
      </c>
      <c r="CO334" t="s">
        <v>6793</v>
      </c>
      <c r="CP334" t="s">
        <v>6793</v>
      </c>
      <c r="CQ334" t="s">
        <v>6794</v>
      </c>
      <c r="CR334" t="s">
        <v>6794</v>
      </c>
      <c r="CS334" t="s">
        <v>6794</v>
      </c>
      <c r="CT334" t="s">
        <v>6794</v>
      </c>
      <c r="CU334" t="s">
        <v>6794</v>
      </c>
      <c r="CV334" t="s">
        <v>6793</v>
      </c>
      <c r="CW334" t="s">
        <v>6793</v>
      </c>
      <c r="CX334" t="s">
        <v>7520</v>
      </c>
      <c r="CY334" t="s">
        <v>7521</v>
      </c>
      <c r="CZ334" t="s">
        <v>7570</v>
      </c>
      <c r="DA334" t="s">
        <v>6793</v>
      </c>
      <c r="DB334">
        <v>3</v>
      </c>
      <c r="DC334">
        <v>4</v>
      </c>
      <c r="DD334">
        <v>2</v>
      </c>
      <c r="DE334" t="s">
        <v>6793</v>
      </c>
      <c r="DF334">
        <v>3</v>
      </c>
      <c r="DG334" t="s">
        <v>6</v>
      </c>
      <c r="DH334" t="s">
        <v>6</v>
      </c>
      <c r="DI334" t="s">
        <v>7577</v>
      </c>
      <c r="DJ334" t="s">
        <v>6</v>
      </c>
      <c r="DK334" t="s">
        <v>6</v>
      </c>
      <c r="DL334" t="s">
        <v>6</v>
      </c>
      <c r="DM334" t="s">
        <v>6</v>
      </c>
      <c r="DN334" t="s">
        <v>7577</v>
      </c>
      <c r="DO334" t="s">
        <v>6</v>
      </c>
      <c r="DP334" t="s">
        <v>6</v>
      </c>
      <c r="DQ334" t="s">
        <v>7597</v>
      </c>
      <c r="DR334">
        <v>2008</v>
      </c>
      <c r="DS334" t="s">
        <v>7577</v>
      </c>
      <c r="DT334" t="s">
        <v>7597</v>
      </c>
      <c r="DU334">
        <v>2008</v>
      </c>
      <c r="EA334">
        <v>6</v>
      </c>
      <c r="EC334">
        <v>4</v>
      </c>
      <c r="ED334">
        <v>1</v>
      </c>
      <c r="EE334">
        <v>0</v>
      </c>
      <c r="EF334">
        <v>1</v>
      </c>
      <c r="EG334">
        <v>0</v>
      </c>
      <c r="EH334">
        <v>0</v>
      </c>
      <c r="EI334">
        <v>0</v>
      </c>
      <c r="EJ334" t="s">
        <v>6794</v>
      </c>
      <c r="EP334" t="s">
        <v>6794</v>
      </c>
      <c r="OI334" t="s">
        <v>7582</v>
      </c>
      <c r="OJ334" t="s">
        <v>7582</v>
      </c>
      <c r="OK334" t="s">
        <v>7582</v>
      </c>
      <c r="OL334" t="s">
        <v>7582</v>
      </c>
      <c r="OM334" t="s">
        <v>7528</v>
      </c>
      <c r="ON334" t="s">
        <v>7529</v>
      </c>
      <c r="OO334" t="s">
        <v>7528</v>
      </c>
      <c r="OP334">
        <v>1</v>
      </c>
      <c r="OQ334" t="s">
        <v>28</v>
      </c>
      <c r="OR334" t="s">
        <v>212</v>
      </c>
      <c r="OS334">
        <v>2007</v>
      </c>
      <c r="OT334">
        <v>7</v>
      </c>
      <c r="OU334">
        <v>2</v>
      </c>
      <c r="OV334">
        <v>7</v>
      </c>
      <c r="OW334">
        <v>1</v>
      </c>
      <c r="OX334">
        <v>0</v>
      </c>
      <c r="OY334">
        <v>70</v>
      </c>
      <c r="QE334" t="s">
        <v>7515</v>
      </c>
      <c r="QF334" t="s">
        <v>7515</v>
      </c>
      <c r="QG334" t="s">
        <v>7515</v>
      </c>
      <c r="QH334" t="s">
        <v>7515</v>
      </c>
      <c r="QI334" t="s">
        <v>7515</v>
      </c>
      <c r="QJ334" t="s">
        <v>7515</v>
      </c>
      <c r="QK334" t="s">
        <v>7516</v>
      </c>
      <c r="RP334">
        <f t="shared" si="8"/>
        <v>5</v>
      </c>
      <c r="RS334">
        <f t="shared" si="9"/>
        <v>5</v>
      </c>
    </row>
    <row r="335" spans="1:487" x14ac:dyDescent="0.3">
      <c r="A335">
        <v>70322</v>
      </c>
      <c r="B335">
        <v>744</v>
      </c>
      <c r="C335">
        <v>0</v>
      </c>
      <c r="D335">
        <v>5</v>
      </c>
      <c r="E335">
        <v>18</v>
      </c>
      <c r="F335">
        <v>102</v>
      </c>
      <c r="G335">
        <v>102</v>
      </c>
      <c r="H335">
        <v>9</v>
      </c>
      <c r="I335" t="s">
        <v>6793</v>
      </c>
      <c r="J335" t="s">
        <v>6793</v>
      </c>
      <c r="O335" t="s">
        <v>6793</v>
      </c>
      <c r="P335" t="s">
        <v>7516</v>
      </c>
      <c r="Q335" t="s">
        <v>7515</v>
      </c>
      <c r="R335" t="s">
        <v>7515</v>
      </c>
      <c r="S335" t="s">
        <v>7515</v>
      </c>
      <c r="T335" t="s">
        <v>7515</v>
      </c>
      <c r="U335" t="s">
        <v>7515</v>
      </c>
      <c r="V335" t="s">
        <v>7515</v>
      </c>
      <c r="W335" t="s">
        <v>7515</v>
      </c>
      <c r="X335" t="s">
        <v>7515</v>
      </c>
      <c r="Y335" t="s">
        <v>7515</v>
      </c>
      <c r="Z335" t="s">
        <v>7515</v>
      </c>
      <c r="AA335" t="s">
        <v>7515</v>
      </c>
      <c r="AB335" t="s">
        <v>7515</v>
      </c>
      <c r="AC335" t="s">
        <v>7515</v>
      </c>
      <c r="AD335" t="s">
        <v>7515</v>
      </c>
      <c r="AE335" t="s">
        <v>7515</v>
      </c>
      <c r="AF335" t="s">
        <v>7515</v>
      </c>
      <c r="AG335" t="s">
        <v>7515</v>
      </c>
      <c r="AH335" t="s">
        <v>7515</v>
      </c>
      <c r="AI335" t="s">
        <v>6796</v>
      </c>
      <c r="AQ335" t="s">
        <v>6985</v>
      </c>
      <c r="AR335" t="s">
        <v>6794</v>
      </c>
      <c r="AS335" t="s">
        <v>6794</v>
      </c>
      <c r="AT335" t="s">
        <v>6</v>
      </c>
      <c r="AU335" t="s">
        <v>6</v>
      </c>
      <c r="AV335" t="s">
        <v>6992</v>
      </c>
      <c r="AW335" t="s">
        <v>6793</v>
      </c>
      <c r="AX335" t="s">
        <v>6793</v>
      </c>
      <c r="AY335" t="s">
        <v>6813</v>
      </c>
      <c r="AZ335" t="s">
        <v>7531</v>
      </c>
      <c r="BA335" t="s">
        <v>7518</v>
      </c>
      <c r="BC335" t="s">
        <v>6794</v>
      </c>
      <c r="BD335" t="s">
        <v>6793</v>
      </c>
      <c r="BE335" t="s">
        <v>6793</v>
      </c>
      <c r="BF335" t="s">
        <v>6793</v>
      </c>
      <c r="BG335" t="s">
        <v>6793</v>
      </c>
      <c r="BH335" t="s">
        <v>6793</v>
      </c>
      <c r="BI335" t="s">
        <v>6794</v>
      </c>
      <c r="BJ335" t="s">
        <v>6793</v>
      </c>
      <c r="BK335" t="s">
        <v>6794</v>
      </c>
      <c r="BL335" t="s">
        <v>6794</v>
      </c>
      <c r="BM335" t="s">
        <v>7021</v>
      </c>
      <c r="BN335" t="s">
        <v>7024</v>
      </c>
      <c r="BO335" t="s">
        <v>7540</v>
      </c>
      <c r="BP335" t="s">
        <v>6757</v>
      </c>
      <c r="BS335" t="s">
        <v>7519</v>
      </c>
      <c r="BT335" t="s">
        <v>6</v>
      </c>
      <c r="BU335" t="s">
        <v>7030</v>
      </c>
      <c r="BV335" t="s">
        <v>7569</v>
      </c>
      <c r="BW335" t="s">
        <v>7515</v>
      </c>
      <c r="BX335" t="s">
        <v>7515</v>
      </c>
      <c r="BY335" t="s">
        <v>7515</v>
      </c>
      <c r="BZ335" t="s">
        <v>7515</v>
      </c>
      <c r="CA335" t="s">
        <v>7515</v>
      </c>
      <c r="CB335" t="s">
        <v>7515</v>
      </c>
      <c r="CC335" t="s">
        <v>7515</v>
      </c>
      <c r="CD335" t="s">
        <v>7515</v>
      </c>
      <c r="CE335" t="s">
        <v>7515</v>
      </c>
      <c r="CF335" t="s">
        <v>7516</v>
      </c>
      <c r="CG335" t="s">
        <v>7515</v>
      </c>
      <c r="CH335" t="s">
        <v>7515</v>
      </c>
      <c r="CI335" t="s">
        <v>6793</v>
      </c>
      <c r="CJ335" t="s">
        <v>6794</v>
      </c>
      <c r="CK335" t="s">
        <v>7579</v>
      </c>
      <c r="CL335" t="s">
        <v>7580</v>
      </c>
      <c r="CM335" t="s">
        <v>7581</v>
      </c>
      <c r="CN335" t="s">
        <v>7620</v>
      </c>
      <c r="CO335" t="s">
        <v>6793</v>
      </c>
      <c r="CP335" t="s">
        <v>6793</v>
      </c>
      <c r="CQ335" t="s">
        <v>6794</v>
      </c>
      <c r="CR335" t="s">
        <v>6794</v>
      </c>
      <c r="CS335" t="s">
        <v>6793</v>
      </c>
      <c r="CT335" t="s">
        <v>6794</v>
      </c>
      <c r="CU335" t="s">
        <v>6794</v>
      </c>
      <c r="CV335" t="s">
        <v>6793</v>
      </c>
      <c r="CW335" t="s">
        <v>6793</v>
      </c>
      <c r="CX335" t="s">
        <v>7545</v>
      </c>
      <c r="CY335" t="s">
        <v>7546</v>
      </c>
      <c r="CZ335" t="s">
        <v>6966</v>
      </c>
      <c r="DA335" t="s">
        <v>6793</v>
      </c>
      <c r="DB335">
        <v>2</v>
      </c>
      <c r="DC335">
        <v>2</v>
      </c>
      <c r="DD335">
        <v>2</v>
      </c>
      <c r="DE335" t="s">
        <v>6794</v>
      </c>
      <c r="EA335">
        <v>6</v>
      </c>
      <c r="EC335">
        <v>5</v>
      </c>
      <c r="ED335">
        <v>0</v>
      </c>
      <c r="EE335">
        <v>0</v>
      </c>
      <c r="EF335">
        <v>1</v>
      </c>
      <c r="EG335">
        <v>0</v>
      </c>
      <c r="EH335">
        <v>0</v>
      </c>
      <c r="EI335">
        <v>0</v>
      </c>
      <c r="EJ335" t="s">
        <v>6794</v>
      </c>
      <c r="EP335" t="s">
        <v>6793</v>
      </c>
      <c r="NO335" t="s">
        <v>7524</v>
      </c>
      <c r="NP335" t="s">
        <v>7597</v>
      </c>
      <c r="NQ335">
        <v>2008</v>
      </c>
      <c r="NU335" t="s">
        <v>6794</v>
      </c>
      <c r="OI335" t="s">
        <v>7526</v>
      </c>
      <c r="OJ335" t="s">
        <v>7526</v>
      </c>
      <c r="OK335" t="s">
        <v>7527</v>
      </c>
      <c r="OL335" t="s">
        <v>7526</v>
      </c>
      <c r="OM335" t="s">
        <v>7548</v>
      </c>
      <c r="ON335" t="s">
        <v>7529</v>
      </c>
      <c r="OO335" t="s">
        <v>7528</v>
      </c>
      <c r="OP335">
        <v>1</v>
      </c>
      <c r="OQ335" t="s">
        <v>28</v>
      </c>
      <c r="OR335" t="s">
        <v>212</v>
      </c>
      <c r="OS335">
        <v>2006</v>
      </c>
      <c r="OT335">
        <v>8</v>
      </c>
      <c r="OU335">
        <v>1</v>
      </c>
      <c r="OV335">
        <v>8</v>
      </c>
      <c r="OW335">
        <v>1</v>
      </c>
      <c r="OX335">
        <v>0</v>
      </c>
      <c r="OY335">
        <v>35</v>
      </c>
      <c r="OZ335" t="s">
        <v>7516</v>
      </c>
      <c r="PA335" t="s">
        <v>7515</v>
      </c>
      <c r="PB335" t="s">
        <v>7515</v>
      </c>
      <c r="PC335" t="s">
        <v>7515</v>
      </c>
      <c r="PD335" t="s">
        <v>7515</v>
      </c>
      <c r="PE335" t="s">
        <v>7515</v>
      </c>
      <c r="PF335" t="s">
        <v>7515</v>
      </c>
      <c r="PG335" t="s">
        <v>7515</v>
      </c>
      <c r="PH335" t="s">
        <v>7515</v>
      </c>
      <c r="PI335" t="s">
        <v>7515</v>
      </c>
      <c r="PJ335" t="s">
        <v>7515</v>
      </c>
      <c r="PK335" t="s">
        <v>7515</v>
      </c>
      <c r="PL335" t="s">
        <v>7515</v>
      </c>
      <c r="PM335" t="s">
        <v>7515</v>
      </c>
      <c r="PN335" t="s">
        <v>7515</v>
      </c>
      <c r="PO335" t="s">
        <v>7515</v>
      </c>
      <c r="PP335" t="s">
        <v>7515</v>
      </c>
      <c r="PQ335" t="s">
        <v>7515</v>
      </c>
      <c r="PR335" t="s">
        <v>7515</v>
      </c>
      <c r="PS335" t="s">
        <v>7515</v>
      </c>
      <c r="PT335" t="s">
        <v>7515</v>
      </c>
      <c r="PU335" t="s">
        <v>7515</v>
      </c>
      <c r="PV335" t="s">
        <v>7515</v>
      </c>
      <c r="PW335" t="s">
        <v>7515</v>
      </c>
      <c r="PX335" t="s">
        <v>7515</v>
      </c>
      <c r="PY335" t="s">
        <v>7515</v>
      </c>
      <c r="PZ335" t="s">
        <v>7515</v>
      </c>
      <c r="QA335" t="s">
        <v>7515</v>
      </c>
      <c r="QB335" t="s">
        <v>7515</v>
      </c>
      <c r="QC335" t="s">
        <v>7515</v>
      </c>
      <c r="QE335" t="s">
        <v>7515</v>
      </c>
      <c r="QF335" t="s">
        <v>7515</v>
      </c>
      <c r="QG335" t="s">
        <v>7515</v>
      </c>
      <c r="QH335" t="s">
        <v>7515</v>
      </c>
      <c r="QI335" t="s">
        <v>7516</v>
      </c>
      <c r="QJ335" t="s">
        <v>7515</v>
      </c>
      <c r="QK335" t="s">
        <v>7515</v>
      </c>
      <c r="RP335">
        <f t="shared" ref="RP335:RP398" si="10">IF(AU335="Don't Know",-1,IF(AU335&gt;=30,1,IF(AU335&gt;=20,2,IF(AU335&gt;=15,3,IF(AU335&gt;=10,4,IF(AU335&gt;=5,5,IF(AU335&gt;0,6,0)))))))</f>
        <v>-1</v>
      </c>
      <c r="RS335">
        <f t="shared" ref="RS335:RS398" si="11">VLOOKUP(BM335,$RT$2:$RX$12,5,FALSE)</f>
        <v>1</v>
      </c>
    </row>
    <row r="336" spans="1:487" x14ac:dyDescent="0.3">
      <c r="A336">
        <v>70323</v>
      </c>
      <c r="B336">
        <v>745</v>
      </c>
      <c r="C336">
        <v>0</v>
      </c>
      <c r="D336">
        <v>5</v>
      </c>
      <c r="E336">
        <v>17</v>
      </c>
      <c r="F336">
        <v>97</v>
      </c>
      <c r="G336">
        <v>102</v>
      </c>
      <c r="H336">
        <v>9</v>
      </c>
      <c r="I336" t="s">
        <v>6793</v>
      </c>
      <c r="J336" t="s">
        <v>6793</v>
      </c>
      <c r="O336" t="s">
        <v>6793</v>
      </c>
      <c r="P336" t="s">
        <v>7515</v>
      </c>
      <c r="Q336" t="s">
        <v>7515</v>
      </c>
      <c r="R336" t="s">
        <v>7515</v>
      </c>
      <c r="S336" t="s">
        <v>7515</v>
      </c>
      <c r="T336" t="s">
        <v>7515</v>
      </c>
      <c r="U336" t="s">
        <v>7515</v>
      </c>
      <c r="V336" t="s">
        <v>7515</v>
      </c>
      <c r="W336" t="s">
        <v>7515</v>
      </c>
      <c r="X336" t="s">
        <v>7515</v>
      </c>
      <c r="Y336" t="s">
        <v>7515</v>
      </c>
      <c r="Z336" t="s">
        <v>7515</v>
      </c>
      <c r="AA336" t="s">
        <v>7515</v>
      </c>
      <c r="AB336" t="s">
        <v>7515</v>
      </c>
      <c r="AC336" t="s">
        <v>7515</v>
      </c>
      <c r="AD336" t="s">
        <v>7515</v>
      </c>
      <c r="AE336" t="s">
        <v>7515</v>
      </c>
      <c r="AF336" t="s">
        <v>7515</v>
      </c>
      <c r="AG336" t="s">
        <v>7516</v>
      </c>
      <c r="AH336" t="s">
        <v>7515</v>
      </c>
      <c r="AI336" t="s">
        <v>6796</v>
      </c>
      <c r="AQ336" t="s">
        <v>6985</v>
      </c>
      <c r="AR336" t="s">
        <v>6793</v>
      </c>
      <c r="AS336" t="s">
        <v>6794</v>
      </c>
      <c r="AT336">
        <v>0</v>
      </c>
      <c r="AU336">
        <v>15</v>
      </c>
      <c r="AV336" t="s">
        <v>6988</v>
      </c>
      <c r="AW336" t="s">
        <v>6793</v>
      </c>
      <c r="AX336" t="s">
        <v>6793</v>
      </c>
      <c r="AY336" t="s">
        <v>6813</v>
      </c>
      <c r="AZ336" t="s">
        <v>7531</v>
      </c>
      <c r="BA336" t="s">
        <v>6991</v>
      </c>
      <c r="BC336" t="s">
        <v>6793</v>
      </c>
      <c r="BD336" t="s">
        <v>6794</v>
      </c>
      <c r="BE336" t="s">
        <v>6793</v>
      </c>
      <c r="BF336" t="s">
        <v>6793</v>
      </c>
      <c r="BG336" t="s">
        <v>6794</v>
      </c>
      <c r="BH336" t="s">
        <v>6794</v>
      </c>
      <c r="BI336" t="s">
        <v>6794</v>
      </c>
      <c r="BJ336" t="s">
        <v>6794</v>
      </c>
      <c r="BK336" t="s">
        <v>6794</v>
      </c>
      <c r="BL336" t="s">
        <v>6794</v>
      </c>
      <c r="BM336" t="s">
        <v>7030</v>
      </c>
      <c r="BN336" t="s">
        <v>7026</v>
      </c>
      <c r="BO336" t="s">
        <v>6794</v>
      </c>
      <c r="BQ336">
        <v>55</v>
      </c>
      <c r="BR336">
        <v>25</v>
      </c>
      <c r="BS336" t="s">
        <v>7519</v>
      </c>
      <c r="BT336" t="s">
        <v>7576</v>
      </c>
      <c r="BU336" t="s">
        <v>7559</v>
      </c>
      <c r="BV336" t="s">
        <v>7535</v>
      </c>
      <c r="BW336" t="s">
        <v>7516</v>
      </c>
      <c r="BX336" t="s">
        <v>7515</v>
      </c>
      <c r="BY336" t="s">
        <v>7515</v>
      </c>
      <c r="BZ336" t="s">
        <v>7515</v>
      </c>
      <c r="CA336" t="s">
        <v>7515</v>
      </c>
      <c r="CB336" t="s">
        <v>7515</v>
      </c>
      <c r="CC336" t="s">
        <v>7515</v>
      </c>
      <c r="CD336" t="s">
        <v>7515</v>
      </c>
      <c r="CE336" t="s">
        <v>7515</v>
      </c>
      <c r="CF336" t="s">
        <v>7515</v>
      </c>
      <c r="CG336" t="s">
        <v>7515</v>
      </c>
      <c r="CH336" t="s">
        <v>7515</v>
      </c>
      <c r="CI336" t="s">
        <v>6793</v>
      </c>
      <c r="CJ336" t="s">
        <v>6794</v>
      </c>
      <c r="CO336" t="s">
        <v>6793</v>
      </c>
      <c r="CP336" t="s">
        <v>6794</v>
      </c>
      <c r="CQ336" t="s">
        <v>6794</v>
      </c>
      <c r="CR336" t="s">
        <v>6794</v>
      </c>
      <c r="CS336" t="s">
        <v>6794</v>
      </c>
      <c r="CT336" t="s">
        <v>6793</v>
      </c>
      <c r="CU336" t="s">
        <v>6794</v>
      </c>
      <c r="CV336" t="s">
        <v>6794</v>
      </c>
      <c r="CW336" t="s">
        <v>6794</v>
      </c>
      <c r="CX336" t="s">
        <v>7520</v>
      </c>
      <c r="CY336" t="s">
        <v>7521</v>
      </c>
      <c r="CZ336" t="s">
        <v>7522</v>
      </c>
      <c r="DA336" t="s">
        <v>6793</v>
      </c>
      <c r="DB336">
        <v>2</v>
      </c>
      <c r="DC336">
        <v>3</v>
      </c>
      <c r="DD336">
        <v>2</v>
      </c>
      <c r="DE336" t="s">
        <v>6794</v>
      </c>
      <c r="EA336">
        <v>2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2</v>
      </c>
      <c r="EJ336" t="s">
        <v>6794</v>
      </c>
      <c r="EP336" t="s">
        <v>6793</v>
      </c>
      <c r="KM336" t="s">
        <v>7524</v>
      </c>
      <c r="KN336" t="s">
        <v>6</v>
      </c>
      <c r="KO336" t="s">
        <v>6</v>
      </c>
      <c r="KP336" t="s">
        <v>7552</v>
      </c>
      <c r="KS336" t="s">
        <v>6794</v>
      </c>
      <c r="KT336" t="s">
        <v>6793</v>
      </c>
      <c r="NW336">
        <v>8</v>
      </c>
      <c r="NX336" t="s">
        <v>7515</v>
      </c>
      <c r="NY336" t="s">
        <v>7515</v>
      </c>
      <c r="NZ336" t="s">
        <v>7516</v>
      </c>
      <c r="OA336" t="s">
        <v>7515</v>
      </c>
      <c r="OB336" t="s">
        <v>7515</v>
      </c>
      <c r="OC336" t="s">
        <v>7515</v>
      </c>
      <c r="OD336" t="s">
        <v>7515</v>
      </c>
      <c r="OE336" t="s">
        <v>7515</v>
      </c>
      <c r="OF336" t="s">
        <v>7515</v>
      </c>
      <c r="OG336" t="s">
        <v>7515</v>
      </c>
      <c r="OH336" t="s">
        <v>7515</v>
      </c>
      <c r="OI336" t="s">
        <v>7526</v>
      </c>
      <c r="OJ336" t="s">
        <v>7526</v>
      </c>
      <c r="OK336" t="s">
        <v>7526</v>
      </c>
      <c r="OL336" t="s">
        <v>7527</v>
      </c>
      <c r="OM336" t="s">
        <v>7528</v>
      </c>
      <c r="ON336" t="s">
        <v>7539</v>
      </c>
      <c r="OO336" t="s">
        <v>7528</v>
      </c>
      <c r="OP336">
        <v>1</v>
      </c>
      <c r="OQ336" t="s">
        <v>28</v>
      </c>
      <c r="OR336" t="s">
        <v>212</v>
      </c>
      <c r="OS336">
        <v>2006</v>
      </c>
      <c r="OT336">
        <v>8</v>
      </c>
      <c r="OU336">
        <v>1</v>
      </c>
      <c r="OV336">
        <v>8</v>
      </c>
      <c r="OW336">
        <v>1</v>
      </c>
      <c r="OX336">
        <v>0</v>
      </c>
      <c r="OY336">
        <v>35</v>
      </c>
      <c r="OZ336" t="s">
        <v>7515</v>
      </c>
      <c r="PA336" t="s">
        <v>7515</v>
      </c>
      <c r="PB336" t="s">
        <v>7515</v>
      </c>
      <c r="PC336" t="s">
        <v>7515</v>
      </c>
      <c r="PD336" t="s">
        <v>7515</v>
      </c>
      <c r="PE336" t="s">
        <v>7515</v>
      </c>
      <c r="PF336" t="s">
        <v>7515</v>
      </c>
      <c r="PG336" t="s">
        <v>7515</v>
      </c>
      <c r="PH336" t="s">
        <v>7515</v>
      </c>
      <c r="PI336" t="s">
        <v>7515</v>
      </c>
      <c r="PJ336" t="s">
        <v>7515</v>
      </c>
      <c r="PK336" t="s">
        <v>7515</v>
      </c>
      <c r="PL336" t="s">
        <v>7515</v>
      </c>
      <c r="PM336" t="s">
        <v>7515</v>
      </c>
      <c r="PN336" t="s">
        <v>7515</v>
      </c>
      <c r="PO336" t="s">
        <v>7515</v>
      </c>
      <c r="PP336" t="s">
        <v>7515</v>
      </c>
      <c r="PQ336" t="s">
        <v>7515</v>
      </c>
      <c r="PR336" t="s">
        <v>7515</v>
      </c>
      <c r="PS336" t="s">
        <v>7515</v>
      </c>
      <c r="PT336" t="s">
        <v>7516</v>
      </c>
      <c r="PU336" t="s">
        <v>7515</v>
      </c>
      <c r="PV336" t="s">
        <v>7515</v>
      </c>
      <c r="PW336" t="s">
        <v>7515</v>
      </c>
      <c r="PX336" t="s">
        <v>7515</v>
      </c>
      <c r="PY336" t="s">
        <v>7515</v>
      </c>
      <c r="PZ336" t="s">
        <v>7515</v>
      </c>
      <c r="QA336" t="s">
        <v>7515</v>
      </c>
      <c r="QB336" t="s">
        <v>7515</v>
      </c>
      <c r="QC336" t="s">
        <v>7515</v>
      </c>
      <c r="QE336" t="s">
        <v>7515</v>
      </c>
      <c r="QF336" t="s">
        <v>7515</v>
      </c>
      <c r="QG336" t="s">
        <v>7516</v>
      </c>
      <c r="QH336" t="s">
        <v>7515</v>
      </c>
      <c r="QI336" t="s">
        <v>7515</v>
      </c>
      <c r="QJ336" t="s">
        <v>7515</v>
      </c>
      <c r="QK336" t="s">
        <v>7515</v>
      </c>
      <c r="RE336" t="s">
        <v>7530</v>
      </c>
      <c r="RP336">
        <f t="shared" si="10"/>
        <v>3</v>
      </c>
      <c r="RS336">
        <f t="shared" si="11"/>
        <v>9</v>
      </c>
    </row>
    <row r="337" spans="1:487" x14ac:dyDescent="0.3">
      <c r="A337">
        <v>70324</v>
      </c>
      <c r="B337">
        <v>746</v>
      </c>
      <c r="C337">
        <v>0</v>
      </c>
      <c r="D337">
        <v>5</v>
      </c>
      <c r="E337">
        <v>15</v>
      </c>
      <c r="F337">
        <v>100</v>
      </c>
      <c r="G337">
        <v>102</v>
      </c>
      <c r="H337">
        <v>10</v>
      </c>
      <c r="I337" t="s">
        <v>6793</v>
      </c>
      <c r="J337" t="s">
        <v>6793</v>
      </c>
      <c r="O337" t="s">
        <v>6793</v>
      </c>
      <c r="P337" t="s">
        <v>7515</v>
      </c>
      <c r="Q337" t="s">
        <v>7516</v>
      </c>
      <c r="R337" t="s">
        <v>7515</v>
      </c>
      <c r="S337" t="s">
        <v>7515</v>
      </c>
      <c r="T337" t="s">
        <v>7515</v>
      </c>
      <c r="U337" t="s">
        <v>7515</v>
      </c>
      <c r="V337" t="s">
        <v>7515</v>
      </c>
      <c r="W337" t="s">
        <v>7515</v>
      </c>
      <c r="X337" t="s">
        <v>7515</v>
      </c>
      <c r="Y337" t="s">
        <v>7515</v>
      </c>
      <c r="Z337" t="s">
        <v>7515</v>
      </c>
      <c r="AA337" t="s">
        <v>7515</v>
      </c>
      <c r="AB337" t="s">
        <v>7515</v>
      </c>
      <c r="AC337" t="s">
        <v>7515</v>
      </c>
      <c r="AD337" t="s">
        <v>7515</v>
      </c>
      <c r="AE337" t="s">
        <v>7516</v>
      </c>
      <c r="AF337" t="s">
        <v>7515</v>
      </c>
      <c r="AG337" t="s">
        <v>7515</v>
      </c>
      <c r="AH337" t="s">
        <v>7515</v>
      </c>
      <c r="AI337" t="s">
        <v>7517</v>
      </c>
      <c r="AL337" t="s">
        <v>7547</v>
      </c>
      <c r="AM337" t="s">
        <v>7547</v>
      </c>
      <c r="AN337" t="s">
        <v>7550</v>
      </c>
      <c r="AO337" t="s">
        <v>6</v>
      </c>
      <c r="AQ337" t="s">
        <v>6993</v>
      </c>
      <c r="AR337" t="s">
        <v>6794</v>
      </c>
      <c r="AS337" t="s">
        <v>6794</v>
      </c>
      <c r="AT337" t="s">
        <v>6</v>
      </c>
      <c r="AU337" t="s">
        <v>6</v>
      </c>
      <c r="AV337" t="s">
        <v>6988</v>
      </c>
      <c r="AW337" t="s">
        <v>6793</v>
      </c>
      <c r="AX337" t="s">
        <v>6793</v>
      </c>
      <c r="AY337" t="s">
        <v>6813</v>
      </c>
      <c r="AZ337" t="s">
        <v>7531</v>
      </c>
      <c r="BA337" t="s">
        <v>7553</v>
      </c>
      <c r="BC337" t="s">
        <v>6794</v>
      </c>
      <c r="BD337" t="s">
        <v>6794</v>
      </c>
      <c r="BE337" t="s">
        <v>6794</v>
      </c>
      <c r="BF337" t="s">
        <v>6793</v>
      </c>
      <c r="BG337" t="s">
        <v>6966</v>
      </c>
      <c r="BH337" t="s">
        <v>6793</v>
      </c>
      <c r="BI337" t="s">
        <v>6793</v>
      </c>
      <c r="BJ337" t="s">
        <v>6793</v>
      </c>
      <c r="BK337" t="s">
        <v>6794</v>
      </c>
      <c r="BL337" t="s">
        <v>6793</v>
      </c>
      <c r="BM337" t="s">
        <v>7025</v>
      </c>
      <c r="BN337" t="s">
        <v>7021</v>
      </c>
      <c r="BO337" t="s">
        <v>6794</v>
      </c>
      <c r="BQ337">
        <v>0</v>
      </c>
      <c r="BR337">
        <v>40</v>
      </c>
      <c r="BS337" t="s">
        <v>7533</v>
      </c>
      <c r="BT337" t="s">
        <v>6</v>
      </c>
      <c r="BU337" t="s">
        <v>7559</v>
      </c>
      <c r="BV337" t="s">
        <v>7543</v>
      </c>
      <c r="BW337" t="s">
        <v>7515</v>
      </c>
      <c r="BX337" t="s">
        <v>7515</v>
      </c>
      <c r="BY337" t="s">
        <v>7515</v>
      </c>
      <c r="BZ337" t="s">
        <v>7516</v>
      </c>
      <c r="CA337" t="s">
        <v>7515</v>
      </c>
      <c r="CB337" t="s">
        <v>7515</v>
      </c>
      <c r="CC337" t="s">
        <v>7515</v>
      </c>
      <c r="CD337" t="s">
        <v>7515</v>
      </c>
      <c r="CE337" t="s">
        <v>7515</v>
      </c>
      <c r="CF337" t="s">
        <v>7515</v>
      </c>
      <c r="CG337" t="s">
        <v>7515</v>
      </c>
      <c r="CH337" t="s">
        <v>7515</v>
      </c>
      <c r="CI337" t="s">
        <v>6793</v>
      </c>
      <c r="CJ337" t="s">
        <v>6793</v>
      </c>
      <c r="CO337" t="s">
        <v>6794</v>
      </c>
      <c r="CP337" t="s">
        <v>6793</v>
      </c>
      <c r="CQ337" t="s">
        <v>6794</v>
      </c>
      <c r="CR337" t="s">
        <v>6793</v>
      </c>
      <c r="CS337" t="s">
        <v>6793</v>
      </c>
      <c r="CT337" t="s">
        <v>6794</v>
      </c>
      <c r="CU337" t="s">
        <v>6794</v>
      </c>
      <c r="CV337" t="s">
        <v>6793</v>
      </c>
      <c r="CW337" t="s">
        <v>6794</v>
      </c>
      <c r="CX337" t="s">
        <v>7520</v>
      </c>
      <c r="CY337" t="s">
        <v>7521</v>
      </c>
      <c r="CZ337" t="s">
        <v>7602</v>
      </c>
      <c r="DA337" t="s">
        <v>6793</v>
      </c>
      <c r="DB337">
        <v>2</v>
      </c>
      <c r="DC337">
        <v>3</v>
      </c>
      <c r="DD337">
        <v>1</v>
      </c>
      <c r="DE337" t="s">
        <v>6794</v>
      </c>
      <c r="EA337">
        <v>5</v>
      </c>
      <c r="EC337">
        <v>1</v>
      </c>
      <c r="ED337">
        <v>2</v>
      </c>
      <c r="EE337">
        <v>0</v>
      </c>
      <c r="EF337">
        <v>0</v>
      </c>
      <c r="EG337">
        <v>2</v>
      </c>
      <c r="EH337">
        <v>0</v>
      </c>
      <c r="EI337">
        <v>0</v>
      </c>
      <c r="EJ337" t="s">
        <v>6794</v>
      </c>
      <c r="EP337" t="s">
        <v>6793</v>
      </c>
      <c r="EQ337" t="s">
        <v>7524</v>
      </c>
      <c r="ER337" t="s">
        <v>7590</v>
      </c>
      <c r="ES337">
        <v>2006</v>
      </c>
      <c r="EW337" t="s">
        <v>6793</v>
      </c>
      <c r="OI337" t="s">
        <v>7527</v>
      </c>
      <c r="OJ337" t="s">
        <v>7526</v>
      </c>
      <c r="OK337" t="s">
        <v>7526</v>
      </c>
      <c r="OL337" t="s">
        <v>7526</v>
      </c>
      <c r="OM337" t="s">
        <v>7548</v>
      </c>
      <c r="ON337" t="s">
        <v>7539</v>
      </c>
      <c r="OO337" t="s">
        <v>7528</v>
      </c>
      <c r="OP337">
        <v>2</v>
      </c>
      <c r="OQ337" t="s">
        <v>28</v>
      </c>
      <c r="OR337" t="s">
        <v>212</v>
      </c>
      <c r="OS337">
        <v>2007</v>
      </c>
      <c r="OT337">
        <v>4</v>
      </c>
      <c r="OU337">
        <v>1</v>
      </c>
      <c r="OV337">
        <v>4</v>
      </c>
      <c r="OW337">
        <v>0</v>
      </c>
      <c r="OX337">
        <v>1</v>
      </c>
      <c r="OY337">
        <v>35</v>
      </c>
      <c r="OZ337" t="s">
        <v>7515</v>
      </c>
      <c r="PA337" t="s">
        <v>7516</v>
      </c>
      <c r="PB337" t="s">
        <v>7515</v>
      </c>
      <c r="PC337" t="s">
        <v>7515</v>
      </c>
      <c r="PD337" t="s">
        <v>7515</v>
      </c>
      <c r="PE337" t="s">
        <v>7515</v>
      </c>
      <c r="PF337" t="s">
        <v>7515</v>
      </c>
      <c r="PG337" t="s">
        <v>7515</v>
      </c>
      <c r="PH337" t="s">
        <v>7515</v>
      </c>
      <c r="PI337" t="s">
        <v>7515</v>
      </c>
      <c r="PJ337" t="s">
        <v>7515</v>
      </c>
      <c r="PK337" t="s">
        <v>7515</v>
      </c>
      <c r="PL337" t="s">
        <v>7515</v>
      </c>
      <c r="PM337" t="s">
        <v>7515</v>
      </c>
      <c r="PN337" t="s">
        <v>7515</v>
      </c>
      <c r="PO337" t="s">
        <v>7515</v>
      </c>
      <c r="PP337" t="s">
        <v>7515</v>
      </c>
      <c r="PQ337" t="s">
        <v>7515</v>
      </c>
      <c r="PR337" t="s">
        <v>7515</v>
      </c>
      <c r="PS337" t="s">
        <v>7515</v>
      </c>
      <c r="PT337" t="s">
        <v>7515</v>
      </c>
      <c r="PU337" t="s">
        <v>7515</v>
      </c>
      <c r="PV337" t="s">
        <v>7515</v>
      </c>
      <c r="PW337" t="s">
        <v>7515</v>
      </c>
      <c r="PX337" t="s">
        <v>7515</v>
      </c>
      <c r="PY337" t="s">
        <v>7515</v>
      </c>
      <c r="PZ337" t="s">
        <v>7515</v>
      </c>
      <c r="QA337" t="s">
        <v>7515</v>
      </c>
      <c r="QB337" t="s">
        <v>7515</v>
      </c>
      <c r="QC337" t="s">
        <v>7515</v>
      </c>
      <c r="QE337">
        <v>-5</v>
      </c>
      <c r="QF337">
        <v>-5</v>
      </c>
      <c r="QG337">
        <v>-5</v>
      </c>
      <c r="QH337">
        <v>-5</v>
      </c>
      <c r="QI337">
        <v>-5</v>
      </c>
      <c r="QJ337">
        <v>-5</v>
      </c>
      <c r="QK337">
        <v>-5</v>
      </c>
      <c r="RP337">
        <f t="shared" si="10"/>
        <v>-1</v>
      </c>
      <c r="RS337">
        <f t="shared" si="11"/>
        <v>4</v>
      </c>
    </row>
    <row r="338" spans="1:487" x14ac:dyDescent="0.3">
      <c r="A338">
        <v>70325</v>
      </c>
      <c r="B338">
        <v>747</v>
      </c>
      <c r="C338">
        <v>0</v>
      </c>
      <c r="D338">
        <v>5</v>
      </c>
      <c r="E338">
        <v>15</v>
      </c>
      <c r="F338">
        <v>92</v>
      </c>
      <c r="G338">
        <v>102</v>
      </c>
      <c r="H338">
        <v>3</v>
      </c>
      <c r="I338" t="s">
        <v>6793</v>
      </c>
      <c r="J338" t="s">
        <v>6793</v>
      </c>
      <c r="O338" t="s">
        <v>6793</v>
      </c>
      <c r="P338" t="s">
        <v>7515</v>
      </c>
      <c r="Q338" t="s">
        <v>7515</v>
      </c>
      <c r="R338" t="s">
        <v>7515</v>
      </c>
      <c r="S338" t="s">
        <v>7515</v>
      </c>
      <c r="T338" t="s">
        <v>7515</v>
      </c>
      <c r="U338" t="s">
        <v>7515</v>
      </c>
      <c r="V338" t="s">
        <v>7515</v>
      </c>
      <c r="W338" t="s">
        <v>7515</v>
      </c>
      <c r="X338" t="s">
        <v>7515</v>
      </c>
      <c r="Y338" t="s">
        <v>7515</v>
      </c>
      <c r="Z338" t="s">
        <v>7515</v>
      </c>
      <c r="AA338" t="s">
        <v>7515</v>
      </c>
      <c r="AB338" t="s">
        <v>7515</v>
      </c>
      <c r="AC338" t="s">
        <v>7515</v>
      </c>
      <c r="AD338" t="s">
        <v>7516</v>
      </c>
      <c r="AE338" t="s">
        <v>7515</v>
      </c>
      <c r="AF338" t="s">
        <v>7515</v>
      </c>
      <c r="AG338" t="s">
        <v>7515</v>
      </c>
      <c r="AH338" t="s">
        <v>7515</v>
      </c>
      <c r="AI338" t="s">
        <v>6796</v>
      </c>
      <c r="AQ338" t="s">
        <v>6985</v>
      </c>
      <c r="AR338" t="s">
        <v>6793</v>
      </c>
      <c r="AS338" t="s">
        <v>6793</v>
      </c>
      <c r="AT338">
        <v>0</v>
      </c>
      <c r="AU338">
        <v>15</v>
      </c>
      <c r="AV338" t="s">
        <v>6988</v>
      </c>
      <c r="AW338" t="s">
        <v>6793</v>
      </c>
      <c r="AX338" t="s">
        <v>6793</v>
      </c>
      <c r="AY338" t="s">
        <v>6813</v>
      </c>
      <c r="AZ338" t="s">
        <v>7531</v>
      </c>
      <c r="BA338" t="s">
        <v>7553</v>
      </c>
      <c r="BC338" t="s">
        <v>6794</v>
      </c>
      <c r="BD338" t="s">
        <v>6793</v>
      </c>
      <c r="BE338" t="s">
        <v>6794</v>
      </c>
      <c r="BF338" t="s">
        <v>6793</v>
      </c>
      <c r="BG338" t="s">
        <v>6793</v>
      </c>
      <c r="BH338" t="s">
        <v>6794</v>
      </c>
      <c r="BI338" t="s">
        <v>6793</v>
      </c>
      <c r="BJ338" t="s">
        <v>6794</v>
      </c>
      <c r="BK338" t="s">
        <v>6794</v>
      </c>
      <c r="BL338" t="s">
        <v>6794</v>
      </c>
      <c r="BM338" t="s">
        <v>7028</v>
      </c>
      <c r="BN338" t="s">
        <v>7024</v>
      </c>
      <c r="BO338" t="s">
        <v>6794</v>
      </c>
      <c r="BQ338">
        <v>100</v>
      </c>
      <c r="BR338">
        <v>50</v>
      </c>
      <c r="BS338" t="s">
        <v>7533</v>
      </c>
      <c r="BT338" t="s">
        <v>6</v>
      </c>
      <c r="BU338" t="s">
        <v>7559</v>
      </c>
      <c r="BV338" t="s">
        <v>7543</v>
      </c>
      <c r="BW338" t="s">
        <v>7515</v>
      </c>
      <c r="BX338" t="s">
        <v>7515</v>
      </c>
      <c r="BY338" t="s">
        <v>7516</v>
      </c>
      <c r="BZ338" t="s">
        <v>7515</v>
      </c>
      <c r="CA338" t="s">
        <v>7515</v>
      </c>
      <c r="CB338" t="s">
        <v>7515</v>
      </c>
      <c r="CC338" t="s">
        <v>7515</v>
      </c>
      <c r="CD338" t="s">
        <v>7515</v>
      </c>
      <c r="CE338" t="s">
        <v>7515</v>
      </c>
      <c r="CF338" t="s">
        <v>7515</v>
      </c>
      <c r="CG338" t="s">
        <v>7515</v>
      </c>
      <c r="CH338" t="s">
        <v>7515</v>
      </c>
      <c r="CI338" t="s">
        <v>6793</v>
      </c>
      <c r="CJ338" t="s">
        <v>6794</v>
      </c>
      <c r="CO338" t="s">
        <v>6793</v>
      </c>
      <c r="CP338" t="s">
        <v>6793</v>
      </c>
      <c r="CQ338" t="s">
        <v>6794</v>
      </c>
      <c r="CR338" t="s">
        <v>6793</v>
      </c>
      <c r="CS338" t="s">
        <v>6794</v>
      </c>
      <c r="CT338" t="s">
        <v>6794</v>
      </c>
      <c r="CU338" t="s">
        <v>6794</v>
      </c>
      <c r="CV338" t="s">
        <v>6793</v>
      </c>
      <c r="CW338" t="s">
        <v>6793</v>
      </c>
      <c r="CX338" t="s">
        <v>7520</v>
      </c>
      <c r="CY338" t="s">
        <v>7521</v>
      </c>
      <c r="CZ338" t="s">
        <v>7602</v>
      </c>
      <c r="DA338" t="s">
        <v>6793</v>
      </c>
      <c r="DB338">
        <v>2</v>
      </c>
      <c r="DC338">
        <v>3</v>
      </c>
      <c r="DD338">
        <v>3</v>
      </c>
      <c r="DE338" t="s">
        <v>6794</v>
      </c>
      <c r="EA338">
        <v>3</v>
      </c>
      <c r="EC338">
        <v>1</v>
      </c>
      <c r="ED338">
        <v>0</v>
      </c>
      <c r="EE338">
        <v>0</v>
      </c>
      <c r="EF338">
        <v>0</v>
      </c>
      <c r="EG338">
        <v>2</v>
      </c>
      <c r="EH338">
        <v>0</v>
      </c>
      <c r="EI338">
        <v>0</v>
      </c>
      <c r="EJ338" t="s">
        <v>6793</v>
      </c>
      <c r="EK338" t="s">
        <v>7573</v>
      </c>
      <c r="EM338">
        <v>1</v>
      </c>
      <c r="EN338">
        <v>2007</v>
      </c>
      <c r="EP338" t="s">
        <v>6794</v>
      </c>
      <c r="OI338" t="s">
        <v>7526</v>
      </c>
      <c r="OJ338" t="s">
        <v>7526</v>
      </c>
      <c r="OK338" t="s">
        <v>7527</v>
      </c>
      <c r="OL338" t="s">
        <v>7526</v>
      </c>
      <c r="OM338" t="s">
        <v>7528</v>
      </c>
      <c r="ON338" t="s">
        <v>7529</v>
      </c>
      <c r="OO338" t="s">
        <v>7528</v>
      </c>
      <c r="OP338">
        <v>1</v>
      </c>
      <c r="OQ338" t="s">
        <v>28</v>
      </c>
      <c r="OR338" t="s">
        <v>7549</v>
      </c>
      <c r="OS338">
        <v>2006</v>
      </c>
      <c r="OT338">
        <v>6</v>
      </c>
      <c r="OU338">
        <v>1</v>
      </c>
      <c r="OV338">
        <v>6</v>
      </c>
      <c r="OW338">
        <v>1</v>
      </c>
      <c r="OX338">
        <v>0</v>
      </c>
      <c r="OY338">
        <v>35</v>
      </c>
      <c r="QE338">
        <v>-5</v>
      </c>
      <c r="QF338">
        <v>-5</v>
      </c>
      <c r="QG338">
        <v>-5</v>
      </c>
      <c r="QH338">
        <v>-5</v>
      </c>
      <c r="QI338">
        <v>-5</v>
      </c>
      <c r="QJ338">
        <v>-5</v>
      </c>
      <c r="QK338">
        <v>-5</v>
      </c>
      <c r="RP338">
        <f t="shared" si="10"/>
        <v>3</v>
      </c>
      <c r="RS338">
        <f t="shared" si="11"/>
        <v>7</v>
      </c>
    </row>
    <row r="339" spans="1:487" x14ac:dyDescent="0.3">
      <c r="A339">
        <v>70326</v>
      </c>
      <c r="B339">
        <v>748</v>
      </c>
      <c r="C339">
        <v>0</v>
      </c>
      <c r="D339">
        <v>5</v>
      </c>
      <c r="E339">
        <v>6</v>
      </c>
      <c r="F339">
        <v>74</v>
      </c>
      <c r="G339">
        <v>102</v>
      </c>
      <c r="H339">
        <v>15</v>
      </c>
      <c r="I339" t="s">
        <v>6793</v>
      </c>
      <c r="J339" t="s">
        <v>6793</v>
      </c>
      <c r="O339" t="s">
        <v>6793</v>
      </c>
      <c r="P339" t="s">
        <v>7516</v>
      </c>
      <c r="Q339" t="s">
        <v>7515</v>
      </c>
      <c r="R339" t="s">
        <v>7515</v>
      </c>
      <c r="S339" t="s">
        <v>7515</v>
      </c>
      <c r="T339" t="s">
        <v>7515</v>
      </c>
      <c r="U339" t="s">
        <v>7515</v>
      </c>
      <c r="V339" t="s">
        <v>7515</v>
      </c>
      <c r="W339" t="s">
        <v>7515</v>
      </c>
      <c r="X339" t="s">
        <v>7515</v>
      </c>
      <c r="Y339" t="s">
        <v>7515</v>
      </c>
      <c r="Z339" t="s">
        <v>7515</v>
      </c>
      <c r="AA339" t="s">
        <v>7515</v>
      </c>
      <c r="AB339" t="s">
        <v>7515</v>
      </c>
      <c r="AC339" t="s">
        <v>7515</v>
      </c>
      <c r="AD339" t="s">
        <v>7515</v>
      </c>
      <c r="AE339" t="s">
        <v>7515</v>
      </c>
      <c r="AF339" t="s">
        <v>7515</v>
      </c>
      <c r="AG339" t="s">
        <v>7515</v>
      </c>
      <c r="AH339" t="s">
        <v>7515</v>
      </c>
      <c r="AI339" t="s">
        <v>6796</v>
      </c>
      <c r="AQ339" t="s">
        <v>6985</v>
      </c>
      <c r="AR339" t="s">
        <v>6793</v>
      </c>
      <c r="AS339" t="s">
        <v>6794</v>
      </c>
      <c r="AT339">
        <v>0</v>
      </c>
      <c r="AU339">
        <v>20</v>
      </c>
      <c r="AV339" t="s">
        <v>6988</v>
      </c>
      <c r="AW339" t="s">
        <v>6793</v>
      </c>
      <c r="AX339" t="s">
        <v>6793</v>
      </c>
      <c r="AY339" t="s">
        <v>6813</v>
      </c>
      <c r="AZ339" t="s">
        <v>7531</v>
      </c>
      <c r="BA339" t="s">
        <v>6991</v>
      </c>
      <c r="BC339" t="s">
        <v>6794</v>
      </c>
      <c r="BD339" t="s">
        <v>6794</v>
      </c>
      <c r="BE339" t="s">
        <v>6794</v>
      </c>
      <c r="BF339" t="s">
        <v>6793</v>
      </c>
      <c r="BG339" t="s">
        <v>6794</v>
      </c>
      <c r="BH339" t="s">
        <v>6794</v>
      </c>
      <c r="BI339" t="s">
        <v>6794</v>
      </c>
      <c r="BJ339" t="s">
        <v>6794</v>
      </c>
      <c r="BK339" t="s">
        <v>6794</v>
      </c>
      <c r="BL339" t="s">
        <v>6794</v>
      </c>
      <c r="BM339" t="s">
        <v>7024</v>
      </c>
      <c r="BN339" t="s">
        <v>7026</v>
      </c>
      <c r="BO339" t="s">
        <v>6794</v>
      </c>
      <c r="BQ339">
        <v>50</v>
      </c>
      <c r="BR339">
        <v>40</v>
      </c>
      <c r="BS339" t="s">
        <v>7533</v>
      </c>
      <c r="BT339" t="s">
        <v>6</v>
      </c>
      <c r="BU339" t="s">
        <v>7024</v>
      </c>
      <c r="BV339" t="s">
        <v>31</v>
      </c>
      <c r="CI339" t="s">
        <v>31</v>
      </c>
      <c r="CJ339" t="s">
        <v>31</v>
      </c>
      <c r="CO339" t="s">
        <v>31</v>
      </c>
      <c r="CP339" t="s">
        <v>31</v>
      </c>
      <c r="CQ339" t="s">
        <v>31</v>
      </c>
      <c r="CR339" t="s">
        <v>31</v>
      </c>
      <c r="CS339" t="s">
        <v>31</v>
      </c>
      <c r="CT339" t="s">
        <v>31</v>
      </c>
      <c r="CU339" t="s">
        <v>31</v>
      </c>
      <c r="CV339" t="s">
        <v>31</v>
      </c>
      <c r="CW339" t="s">
        <v>31</v>
      </c>
      <c r="CX339" t="s">
        <v>31</v>
      </c>
      <c r="CY339" t="s">
        <v>31</v>
      </c>
      <c r="CZ339" t="s">
        <v>31</v>
      </c>
      <c r="DA339" t="s">
        <v>31</v>
      </c>
      <c r="DB339" t="s">
        <v>31</v>
      </c>
      <c r="DC339" t="s">
        <v>31</v>
      </c>
      <c r="DD339" t="s">
        <v>31</v>
      </c>
      <c r="EA339" t="s">
        <v>31</v>
      </c>
      <c r="EJ339" t="s">
        <v>31</v>
      </c>
      <c r="EP339" t="s">
        <v>31</v>
      </c>
      <c r="OM339" t="s">
        <v>7528</v>
      </c>
      <c r="ON339" t="s">
        <v>7529</v>
      </c>
      <c r="OO339" t="s">
        <v>7528</v>
      </c>
      <c r="OP339">
        <v>4</v>
      </c>
      <c r="OQ339" t="s">
        <v>28</v>
      </c>
      <c r="OR339" t="s">
        <v>265</v>
      </c>
      <c r="OS339">
        <v>2007</v>
      </c>
      <c r="OT339">
        <v>12</v>
      </c>
      <c r="OU339">
        <v>1</v>
      </c>
      <c r="OV339">
        <v>12</v>
      </c>
      <c r="OW339">
        <v>1</v>
      </c>
      <c r="OX339">
        <v>0</v>
      </c>
      <c r="OY339">
        <v>35</v>
      </c>
      <c r="QE339" t="s">
        <v>7515</v>
      </c>
      <c r="QF339" t="s">
        <v>7515</v>
      </c>
      <c r="QG339" t="s">
        <v>7515</v>
      </c>
      <c r="QH339" t="s">
        <v>7515</v>
      </c>
      <c r="QI339" t="s">
        <v>7515</v>
      </c>
      <c r="QJ339" t="s">
        <v>7515</v>
      </c>
      <c r="QK339" t="s">
        <v>7516</v>
      </c>
      <c r="RP339">
        <f t="shared" si="10"/>
        <v>2</v>
      </c>
      <c r="RS339">
        <f t="shared" si="11"/>
        <v>3</v>
      </c>
    </row>
    <row r="340" spans="1:487" x14ac:dyDescent="0.3">
      <c r="A340">
        <v>70327</v>
      </c>
      <c r="B340">
        <v>750</v>
      </c>
      <c r="C340">
        <v>0</v>
      </c>
      <c r="D340">
        <v>5</v>
      </c>
      <c r="E340">
        <v>10</v>
      </c>
      <c r="F340">
        <v>87</v>
      </c>
      <c r="G340">
        <v>102</v>
      </c>
      <c r="H340">
        <v>9</v>
      </c>
      <c r="I340" t="s">
        <v>6793</v>
      </c>
      <c r="J340" t="s">
        <v>6793</v>
      </c>
      <c r="O340" t="s">
        <v>6793</v>
      </c>
      <c r="P340" t="s">
        <v>7515</v>
      </c>
      <c r="Q340" t="s">
        <v>7516</v>
      </c>
      <c r="R340" t="s">
        <v>7515</v>
      </c>
      <c r="S340" t="s">
        <v>7515</v>
      </c>
      <c r="T340" t="s">
        <v>7515</v>
      </c>
      <c r="U340" t="s">
        <v>7515</v>
      </c>
      <c r="V340" t="s">
        <v>7515</v>
      </c>
      <c r="W340" t="s">
        <v>7515</v>
      </c>
      <c r="X340" t="s">
        <v>7515</v>
      </c>
      <c r="Y340" t="s">
        <v>7515</v>
      </c>
      <c r="Z340" t="s">
        <v>7515</v>
      </c>
      <c r="AA340" t="s">
        <v>7515</v>
      </c>
      <c r="AB340" t="s">
        <v>7515</v>
      </c>
      <c r="AC340" t="s">
        <v>7515</v>
      </c>
      <c r="AD340" t="s">
        <v>7515</v>
      </c>
      <c r="AE340" t="s">
        <v>7515</v>
      </c>
      <c r="AF340" t="s">
        <v>7515</v>
      </c>
      <c r="AG340" t="s">
        <v>7515</v>
      </c>
      <c r="AH340" t="s">
        <v>7515</v>
      </c>
      <c r="AI340" t="s">
        <v>6796</v>
      </c>
      <c r="AQ340" t="s">
        <v>6985</v>
      </c>
      <c r="AR340" t="s">
        <v>6793</v>
      </c>
      <c r="AS340" t="s">
        <v>6793</v>
      </c>
      <c r="AT340">
        <v>0</v>
      </c>
      <c r="AU340">
        <v>10</v>
      </c>
      <c r="AV340" t="s">
        <v>6988</v>
      </c>
      <c r="AW340" t="s">
        <v>6793</v>
      </c>
      <c r="AX340" t="s">
        <v>6794</v>
      </c>
      <c r="AY340" t="s">
        <v>6814</v>
      </c>
      <c r="BA340" t="s">
        <v>6991</v>
      </c>
      <c r="BB340" t="s">
        <v>7588</v>
      </c>
      <c r="BC340" t="s">
        <v>6794</v>
      </c>
      <c r="BD340" t="s">
        <v>6794</v>
      </c>
      <c r="BE340" t="s">
        <v>6793</v>
      </c>
      <c r="BF340" t="s">
        <v>6793</v>
      </c>
      <c r="BG340" t="s">
        <v>6794</v>
      </c>
      <c r="BH340" t="s">
        <v>6794</v>
      </c>
      <c r="BI340" t="s">
        <v>6794</v>
      </c>
      <c r="BJ340" t="s">
        <v>6794</v>
      </c>
      <c r="BK340" t="s">
        <v>6794</v>
      </c>
      <c r="BL340" t="s">
        <v>6794</v>
      </c>
      <c r="BM340" t="s">
        <v>7022</v>
      </c>
      <c r="BN340" t="s">
        <v>6</v>
      </c>
      <c r="BO340" t="s">
        <v>6794</v>
      </c>
      <c r="BQ340">
        <v>50</v>
      </c>
      <c r="BR340" t="s">
        <v>6</v>
      </c>
      <c r="BS340" t="s">
        <v>7519</v>
      </c>
      <c r="BT340" t="s">
        <v>6</v>
      </c>
      <c r="BU340" t="s">
        <v>7022</v>
      </c>
      <c r="BV340" t="s">
        <v>6</v>
      </c>
      <c r="CI340" t="s">
        <v>6793</v>
      </c>
      <c r="CJ340" t="s">
        <v>6794</v>
      </c>
      <c r="CO340" t="s">
        <v>6793</v>
      </c>
      <c r="CP340" t="s">
        <v>6793</v>
      </c>
      <c r="CQ340" t="s">
        <v>6794</v>
      </c>
      <c r="CR340" t="s">
        <v>6794</v>
      </c>
      <c r="CS340" t="s">
        <v>6794</v>
      </c>
      <c r="CT340" t="s">
        <v>6793</v>
      </c>
      <c r="CU340" t="s">
        <v>6794</v>
      </c>
      <c r="CV340" t="s">
        <v>6794</v>
      </c>
      <c r="CW340" t="s">
        <v>6794</v>
      </c>
      <c r="CX340" t="s">
        <v>7520</v>
      </c>
      <c r="CY340" t="s">
        <v>7521</v>
      </c>
      <c r="CZ340" t="s">
        <v>7522</v>
      </c>
      <c r="DA340" t="s">
        <v>6793</v>
      </c>
      <c r="DB340">
        <v>2</v>
      </c>
      <c r="DC340">
        <v>3</v>
      </c>
      <c r="DD340">
        <v>3</v>
      </c>
      <c r="DE340" t="s">
        <v>6794</v>
      </c>
      <c r="EA340">
        <v>1</v>
      </c>
      <c r="EB340" t="s">
        <v>7584</v>
      </c>
      <c r="EJ340" t="s">
        <v>6794</v>
      </c>
      <c r="EP340" t="s">
        <v>6793</v>
      </c>
      <c r="NG340" t="s">
        <v>7524</v>
      </c>
      <c r="NH340" t="s">
        <v>7558</v>
      </c>
      <c r="NI340">
        <v>2007</v>
      </c>
      <c r="NM340" t="s">
        <v>6794</v>
      </c>
      <c r="NN340" t="s">
        <v>6793</v>
      </c>
      <c r="NW340">
        <v>0</v>
      </c>
      <c r="NX340" t="s">
        <v>7515</v>
      </c>
      <c r="NY340" t="s">
        <v>7515</v>
      </c>
      <c r="NZ340" t="s">
        <v>7515</v>
      </c>
      <c r="OA340" t="s">
        <v>7515</v>
      </c>
      <c r="OB340" t="s">
        <v>7515</v>
      </c>
      <c r="OC340" t="s">
        <v>7515</v>
      </c>
      <c r="OD340" t="s">
        <v>7516</v>
      </c>
      <c r="OE340" t="s">
        <v>7515</v>
      </c>
      <c r="OF340" t="s">
        <v>7515</v>
      </c>
      <c r="OG340" t="s">
        <v>7515</v>
      </c>
      <c r="OH340" t="s">
        <v>7515</v>
      </c>
      <c r="OI340" t="s">
        <v>7526</v>
      </c>
      <c r="OJ340" t="s">
        <v>7526</v>
      </c>
      <c r="OK340" t="s">
        <v>7526</v>
      </c>
      <c r="OL340" t="s">
        <v>7526</v>
      </c>
      <c r="OM340" t="s">
        <v>7528</v>
      </c>
      <c r="ON340" t="s">
        <v>7539</v>
      </c>
      <c r="OO340" t="s">
        <v>7528</v>
      </c>
      <c r="OP340">
        <v>4</v>
      </c>
      <c r="OQ340" t="s">
        <v>28</v>
      </c>
      <c r="OR340" t="s">
        <v>212</v>
      </c>
      <c r="OS340">
        <v>2007</v>
      </c>
      <c r="OT340">
        <v>1</v>
      </c>
      <c r="OU340">
        <v>1</v>
      </c>
      <c r="OV340">
        <v>1</v>
      </c>
      <c r="OW340">
        <v>1</v>
      </c>
      <c r="OX340">
        <v>0</v>
      </c>
      <c r="OY340">
        <v>35</v>
      </c>
      <c r="OZ340" t="s">
        <v>7515</v>
      </c>
      <c r="PA340" t="s">
        <v>7515</v>
      </c>
      <c r="PB340" t="s">
        <v>7515</v>
      </c>
      <c r="PC340" t="s">
        <v>7515</v>
      </c>
      <c r="PD340" t="s">
        <v>7515</v>
      </c>
      <c r="PE340" t="s">
        <v>7515</v>
      </c>
      <c r="PF340" t="s">
        <v>7515</v>
      </c>
      <c r="PG340" t="s">
        <v>7515</v>
      </c>
      <c r="PH340" t="s">
        <v>7515</v>
      </c>
      <c r="PI340" t="s">
        <v>7515</v>
      </c>
      <c r="PJ340" t="s">
        <v>7515</v>
      </c>
      <c r="PK340" t="s">
        <v>7515</v>
      </c>
      <c r="PL340" t="s">
        <v>7515</v>
      </c>
      <c r="PM340" t="s">
        <v>7515</v>
      </c>
      <c r="PN340" t="s">
        <v>7515</v>
      </c>
      <c r="PO340" t="s">
        <v>7515</v>
      </c>
      <c r="PP340" t="s">
        <v>7515</v>
      </c>
      <c r="PQ340" t="s">
        <v>7515</v>
      </c>
      <c r="PR340" t="s">
        <v>7515</v>
      </c>
      <c r="PS340" t="s">
        <v>7515</v>
      </c>
      <c r="PT340" t="s">
        <v>7515</v>
      </c>
      <c r="PU340" t="s">
        <v>7515</v>
      </c>
      <c r="PV340" t="s">
        <v>7515</v>
      </c>
      <c r="PW340" t="s">
        <v>7515</v>
      </c>
      <c r="PX340" t="s">
        <v>7515</v>
      </c>
      <c r="PY340" t="s">
        <v>7515</v>
      </c>
      <c r="PZ340" t="s">
        <v>7515</v>
      </c>
      <c r="QA340" t="s">
        <v>7515</v>
      </c>
      <c r="QB340" t="s">
        <v>7515</v>
      </c>
      <c r="QC340" t="s">
        <v>7516</v>
      </c>
      <c r="QE340" t="s">
        <v>7516</v>
      </c>
      <c r="QF340" t="s">
        <v>7515</v>
      </c>
      <c r="QG340" t="s">
        <v>7515</v>
      </c>
      <c r="QH340" t="s">
        <v>7515</v>
      </c>
      <c r="QI340" t="s">
        <v>7515</v>
      </c>
      <c r="QJ340" t="s">
        <v>7515</v>
      </c>
      <c r="QK340" t="s">
        <v>7515</v>
      </c>
      <c r="RN340" t="s">
        <v>7530</v>
      </c>
      <c r="RP340">
        <f t="shared" si="10"/>
        <v>4</v>
      </c>
      <c r="RS340">
        <f t="shared" si="11"/>
        <v>2</v>
      </c>
    </row>
    <row r="341" spans="1:487" x14ac:dyDescent="0.3">
      <c r="A341">
        <v>70328</v>
      </c>
      <c r="B341">
        <v>752</v>
      </c>
      <c r="C341">
        <v>0</v>
      </c>
      <c r="D341">
        <v>5</v>
      </c>
      <c r="E341">
        <v>8</v>
      </c>
      <c r="F341">
        <v>71</v>
      </c>
      <c r="G341">
        <v>102</v>
      </c>
      <c r="H341">
        <v>3</v>
      </c>
      <c r="I341" t="s">
        <v>6793</v>
      </c>
      <c r="J341" t="s">
        <v>6793</v>
      </c>
      <c r="O341" t="s">
        <v>6793</v>
      </c>
      <c r="P341" t="s">
        <v>7515</v>
      </c>
      <c r="Q341" t="s">
        <v>7515</v>
      </c>
      <c r="R341" t="s">
        <v>7515</v>
      </c>
      <c r="S341" t="s">
        <v>7515</v>
      </c>
      <c r="T341" t="s">
        <v>7515</v>
      </c>
      <c r="U341" t="s">
        <v>7515</v>
      </c>
      <c r="V341" t="s">
        <v>7515</v>
      </c>
      <c r="W341" t="s">
        <v>7515</v>
      </c>
      <c r="X341" t="s">
        <v>7515</v>
      </c>
      <c r="Y341" t="s">
        <v>7515</v>
      </c>
      <c r="Z341" t="s">
        <v>7516</v>
      </c>
      <c r="AA341" t="s">
        <v>7515</v>
      </c>
      <c r="AB341" t="s">
        <v>7515</v>
      </c>
      <c r="AC341" t="s">
        <v>7515</v>
      </c>
      <c r="AD341" t="s">
        <v>7515</v>
      </c>
      <c r="AE341" t="s">
        <v>7515</v>
      </c>
      <c r="AF341" t="s">
        <v>7515</v>
      </c>
      <c r="AG341" t="s">
        <v>7515</v>
      </c>
      <c r="AH341" t="s">
        <v>7515</v>
      </c>
      <c r="AI341" t="s">
        <v>6796</v>
      </c>
      <c r="AQ341" t="s">
        <v>6985</v>
      </c>
      <c r="AR341" t="s">
        <v>6793</v>
      </c>
      <c r="AS341" t="s">
        <v>6793</v>
      </c>
      <c r="AT341">
        <v>0</v>
      </c>
      <c r="AU341">
        <v>14</v>
      </c>
      <c r="AV341" t="s">
        <v>6988</v>
      </c>
      <c r="AW341" t="s">
        <v>6793</v>
      </c>
      <c r="AX341" t="s">
        <v>6794</v>
      </c>
      <c r="AY341" t="s">
        <v>6813</v>
      </c>
      <c r="AZ341" t="s">
        <v>7531</v>
      </c>
      <c r="BA341" t="s">
        <v>6991</v>
      </c>
      <c r="BC341" t="s">
        <v>6793</v>
      </c>
      <c r="BD341" t="s">
        <v>6794</v>
      </c>
      <c r="BE341" t="s">
        <v>6793</v>
      </c>
      <c r="BF341" t="s">
        <v>6793</v>
      </c>
      <c r="BG341" t="s">
        <v>6794</v>
      </c>
      <c r="BH341" t="s">
        <v>6794</v>
      </c>
      <c r="BI341" t="s">
        <v>6793</v>
      </c>
      <c r="BJ341" t="s">
        <v>6794</v>
      </c>
      <c r="BK341" t="s">
        <v>6794</v>
      </c>
      <c r="BL341" t="s">
        <v>6794</v>
      </c>
      <c r="BM341" t="s">
        <v>7029</v>
      </c>
      <c r="BN341" t="s">
        <v>7024</v>
      </c>
      <c r="BO341" t="s">
        <v>6794</v>
      </c>
      <c r="BQ341" t="s">
        <v>7547</v>
      </c>
      <c r="BR341" t="s">
        <v>6</v>
      </c>
      <c r="BS341" t="s">
        <v>7533</v>
      </c>
      <c r="BT341" t="s">
        <v>6</v>
      </c>
      <c r="BU341" t="s">
        <v>7029</v>
      </c>
      <c r="BV341" t="s">
        <v>31</v>
      </c>
      <c r="CI341" t="s">
        <v>6794</v>
      </c>
      <c r="CJ341" t="s">
        <v>6794</v>
      </c>
      <c r="CO341" t="s">
        <v>6793</v>
      </c>
      <c r="CP341" t="s">
        <v>6793</v>
      </c>
      <c r="CQ341" t="s">
        <v>6794</v>
      </c>
      <c r="CR341" t="s">
        <v>6794</v>
      </c>
      <c r="CS341" t="s">
        <v>6794</v>
      </c>
      <c r="CT341" t="s">
        <v>31</v>
      </c>
      <c r="CU341" t="s">
        <v>31</v>
      </c>
      <c r="CV341" t="s">
        <v>6794</v>
      </c>
      <c r="CW341" t="s">
        <v>6794</v>
      </c>
      <c r="CX341" t="s">
        <v>31</v>
      </c>
      <c r="CY341" t="s">
        <v>31</v>
      </c>
      <c r="CZ341" t="s">
        <v>31</v>
      </c>
      <c r="DA341" t="s">
        <v>31</v>
      </c>
      <c r="DB341" t="s">
        <v>31</v>
      </c>
      <c r="DC341" t="s">
        <v>31</v>
      </c>
      <c r="DD341" t="s">
        <v>31</v>
      </c>
      <c r="EA341" t="s">
        <v>31</v>
      </c>
      <c r="EJ341" t="s">
        <v>31</v>
      </c>
      <c r="EP341" t="s">
        <v>31</v>
      </c>
      <c r="OM341" t="s">
        <v>7528</v>
      </c>
      <c r="ON341" t="s">
        <v>7539</v>
      </c>
      <c r="OO341" t="s">
        <v>7528</v>
      </c>
      <c r="OP341">
        <v>4</v>
      </c>
      <c r="OQ341" t="s">
        <v>28</v>
      </c>
      <c r="OR341" t="s">
        <v>7549</v>
      </c>
      <c r="OS341">
        <v>2006</v>
      </c>
      <c r="OT341">
        <v>7</v>
      </c>
      <c r="OU341">
        <v>1</v>
      </c>
      <c r="OV341">
        <v>7</v>
      </c>
      <c r="OW341">
        <v>1</v>
      </c>
      <c r="OX341">
        <v>0</v>
      </c>
      <c r="OY341">
        <v>35</v>
      </c>
      <c r="QE341" t="s">
        <v>7516</v>
      </c>
      <c r="QF341" t="s">
        <v>7515</v>
      </c>
      <c r="QG341" t="s">
        <v>7515</v>
      </c>
      <c r="QH341" t="s">
        <v>7515</v>
      </c>
      <c r="QI341" t="s">
        <v>7515</v>
      </c>
      <c r="QJ341" t="s">
        <v>7515</v>
      </c>
      <c r="QK341" t="s">
        <v>7515</v>
      </c>
      <c r="RP341">
        <f t="shared" si="10"/>
        <v>4</v>
      </c>
      <c r="RS341">
        <f t="shared" si="11"/>
        <v>8</v>
      </c>
    </row>
    <row r="342" spans="1:487" x14ac:dyDescent="0.3">
      <c r="A342">
        <v>70329</v>
      </c>
      <c r="B342">
        <v>753</v>
      </c>
      <c r="C342">
        <v>0</v>
      </c>
      <c r="D342">
        <v>5</v>
      </c>
      <c r="E342">
        <v>16</v>
      </c>
      <c r="F342">
        <v>79</v>
      </c>
      <c r="G342">
        <v>102</v>
      </c>
      <c r="H342">
        <v>3</v>
      </c>
      <c r="I342" t="s">
        <v>6793</v>
      </c>
      <c r="J342" t="s">
        <v>6793</v>
      </c>
      <c r="O342" t="s">
        <v>6793</v>
      </c>
      <c r="P342" t="s">
        <v>7516</v>
      </c>
      <c r="Q342" t="s">
        <v>7515</v>
      </c>
      <c r="R342" t="s">
        <v>7515</v>
      </c>
      <c r="S342" t="s">
        <v>7515</v>
      </c>
      <c r="T342" t="s">
        <v>7515</v>
      </c>
      <c r="U342" t="s">
        <v>7515</v>
      </c>
      <c r="V342" t="s">
        <v>7515</v>
      </c>
      <c r="W342" t="s">
        <v>7515</v>
      </c>
      <c r="X342" t="s">
        <v>7515</v>
      </c>
      <c r="Y342" t="s">
        <v>7515</v>
      </c>
      <c r="Z342" t="s">
        <v>7515</v>
      </c>
      <c r="AA342" t="s">
        <v>7515</v>
      </c>
      <c r="AB342" t="s">
        <v>7515</v>
      </c>
      <c r="AC342" t="s">
        <v>7515</v>
      </c>
      <c r="AD342" t="s">
        <v>7515</v>
      </c>
      <c r="AE342" t="s">
        <v>7515</v>
      </c>
      <c r="AF342" t="s">
        <v>7515</v>
      </c>
      <c r="AG342" t="s">
        <v>7515</v>
      </c>
      <c r="AH342" t="s">
        <v>7515</v>
      </c>
      <c r="AI342" t="s">
        <v>6796</v>
      </c>
      <c r="AQ342" t="s">
        <v>6985</v>
      </c>
      <c r="AR342" t="s">
        <v>6793</v>
      </c>
      <c r="AS342" t="s">
        <v>6794</v>
      </c>
      <c r="AT342">
        <v>0</v>
      </c>
      <c r="AU342">
        <v>10</v>
      </c>
      <c r="AV342" t="s">
        <v>6988</v>
      </c>
      <c r="AW342" t="s">
        <v>6793</v>
      </c>
      <c r="AX342" t="s">
        <v>6793</v>
      </c>
      <c r="AY342" t="s">
        <v>6</v>
      </c>
      <c r="BA342" t="s">
        <v>7518</v>
      </c>
      <c r="BC342" t="s">
        <v>6793</v>
      </c>
      <c r="BD342" t="s">
        <v>6793</v>
      </c>
      <c r="BE342" t="s">
        <v>6793</v>
      </c>
      <c r="BF342" t="s">
        <v>6793</v>
      </c>
      <c r="BG342" t="s">
        <v>6793</v>
      </c>
      <c r="BH342" t="s">
        <v>6794</v>
      </c>
      <c r="BI342" t="s">
        <v>6793</v>
      </c>
      <c r="BJ342" t="s">
        <v>6793</v>
      </c>
      <c r="BK342" t="s">
        <v>6794</v>
      </c>
      <c r="BL342" t="s">
        <v>6794</v>
      </c>
      <c r="BM342" t="s">
        <v>7021</v>
      </c>
      <c r="BN342" t="s">
        <v>7026</v>
      </c>
      <c r="BO342" t="s">
        <v>7599</v>
      </c>
      <c r="BP342" t="s">
        <v>6757</v>
      </c>
      <c r="BS342" t="s">
        <v>7519</v>
      </c>
      <c r="BT342" t="s">
        <v>7576</v>
      </c>
      <c r="BU342" t="s">
        <v>7559</v>
      </c>
      <c r="BV342" t="s">
        <v>7543</v>
      </c>
      <c r="BW342" t="s">
        <v>7515</v>
      </c>
      <c r="BX342" t="s">
        <v>7515</v>
      </c>
      <c r="BY342" t="s">
        <v>7516</v>
      </c>
      <c r="BZ342" t="s">
        <v>7515</v>
      </c>
      <c r="CA342" t="s">
        <v>7515</v>
      </c>
      <c r="CB342" t="s">
        <v>7515</v>
      </c>
      <c r="CC342" t="s">
        <v>7515</v>
      </c>
      <c r="CD342" t="s">
        <v>7515</v>
      </c>
      <c r="CE342" t="s">
        <v>7515</v>
      </c>
      <c r="CF342" t="s">
        <v>7515</v>
      </c>
      <c r="CG342" t="s">
        <v>7515</v>
      </c>
      <c r="CH342" t="s">
        <v>7515</v>
      </c>
      <c r="CI342" t="s">
        <v>6794</v>
      </c>
      <c r="CJ342" t="s">
        <v>6794</v>
      </c>
      <c r="CO342" t="s">
        <v>6793</v>
      </c>
      <c r="CP342" t="s">
        <v>6793</v>
      </c>
      <c r="CQ342" t="s">
        <v>6794</v>
      </c>
      <c r="CR342" t="s">
        <v>6793</v>
      </c>
      <c r="CS342" t="s">
        <v>6793</v>
      </c>
      <c r="CT342" t="s">
        <v>6794</v>
      </c>
      <c r="CU342" t="s">
        <v>6794</v>
      </c>
      <c r="CV342" t="s">
        <v>6793</v>
      </c>
      <c r="CW342" t="s">
        <v>6794</v>
      </c>
      <c r="CX342" t="s">
        <v>7520</v>
      </c>
      <c r="CY342" t="s">
        <v>7521</v>
      </c>
      <c r="CZ342" t="s">
        <v>7536</v>
      </c>
      <c r="DA342" t="s">
        <v>6793</v>
      </c>
      <c r="DB342">
        <v>3</v>
      </c>
      <c r="DC342">
        <v>3</v>
      </c>
      <c r="DD342">
        <v>3</v>
      </c>
      <c r="DE342" t="s">
        <v>6794</v>
      </c>
      <c r="EA342">
        <v>2</v>
      </c>
      <c r="EC342">
        <v>1</v>
      </c>
      <c r="ED342">
        <v>0</v>
      </c>
      <c r="EE342">
        <v>0</v>
      </c>
      <c r="EF342">
        <v>0</v>
      </c>
      <c r="EG342">
        <v>0</v>
      </c>
      <c r="EH342">
        <v>1</v>
      </c>
      <c r="EI342">
        <v>0</v>
      </c>
      <c r="EJ342" t="s">
        <v>6794</v>
      </c>
      <c r="EP342" t="s">
        <v>6794</v>
      </c>
      <c r="OI342" t="s">
        <v>7526</v>
      </c>
      <c r="OJ342" t="s">
        <v>7526</v>
      </c>
      <c r="OK342" t="s">
        <v>7527</v>
      </c>
      <c r="OL342" t="s">
        <v>7527</v>
      </c>
      <c r="OM342" t="s">
        <v>7528</v>
      </c>
      <c r="ON342" t="s">
        <v>7539</v>
      </c>
      <c r="OO342" t="s">
        <v>7528</v>
      </c>
      <c r="OP342">
        <v>4</v>
      </c>
      <c r="OQ342" t="s">
        <v>28</v>
      </c>
      <c r="OR342" t="s">
        <v>7549</v>
      </c>
      <c r="OS342">
        <v>2006</v>
      </c>
      <c r="OT342">
        <v>5</v>
      </c>
      <c r="OU342">
        <v>1</v>
      </c>
      <c r="OV342">
        <v>5</v>
      </c>
      <c r="OW342">
        <v>1</v>
      </c>
      <c r="OX342">
        <v>0</v>
      </c>
      <c r="OY342">
        <v>35</v>
      </c>
      <c r="QE342" t="s">
        <v>7515</v>
      </c>
      <c r="QF342" t="s">
        <v>7515</v>
      </c>
      <c r="QG342" t="s">
        <v>7515</v>
      </c>
      <c r="QH342" t="s">
        <v>7515</v>
      </c>
      <c r="QI342" t="s">
        <v>7515</v>
      </c>
      <c r="QJ342" t="s">
        <v>7515</v>
      </c>
      <c r="QK342" t="s">
        <v>7516</v>
      </c>
      <c r="RP342">
        <f t="shared" si="10"/>
        <v>4</v>
      </c>
      <c r="RS342">
        <f t="shared" si="11"/>
        <v>1</v>
      </c>
    </row>
    <row r="343" spans="1:487" x14ac:dyDescent="0.3">
      <c r="A343">
        <v>70330</v>
      </c>
      <c r="B343">
        <v>755</v>
      </c>
      <c r="C343">
        <v>0</v>
      </c>
      <c r="D343">
        <v>5</v>
      </c>
      <c r="E343">
        <v>12</v>
      </c>
      <c r="F343">
        <v>85</v>
      </c>
      <c r="G343">
        <v>102</v>
      </c>
      <c r="H343">
        <v>10</v>
      </c>
      <c r="I343" t="s">
        <v>6793</v>
      </c>
      <c r="J343" t="s">
        <v>6793</v>
      </c>
      <c r="O343" t="s">
        <v>6793</v>
      </c>
      <c r="P343" t="s">
        <v>7515</v>
      </c>
      <c r="Q343" t="s">
        <v>7515</v>
      </c>
      <c r="R343" t="s">
        <v>7515</v>
      </c>
      <c r="S343" t="s">
        <v>7515</v>
      </c>
      <c r="T343" t="s">
        <v>7516</v>
      </c>
      <c r="U343" t="s">
        <v>7515</v>
      </c>
      <c r="V343" t="s">
        <v>7515</v>
      </c>
      <c r="W343" t="s">
        <v>7515</v>
      </c>
      <c r="X343" t="s">
        <v>7515</v>
      </c>
      <c r="Y343" t="s">
        <v>7515</v>
      </c>
      <c r="Z343" t="s">
        <v>7515</v>
      </c>
      <c r="AA343" t="s">
        <v>7515</v>
      </c>
      <c r="AB343" t="s">
        <v>7515</v>
      </c>
      <c r="AC343" t="s">
        <v>7515</v>
      </c>
      <c r="AD343" t="s">
        <v>7515</v>
      </c>
      <c r="AE343" t="s">
        <v>7515</v>
      </c>
      <c r="AF343" t="s">
        <v>7515</v>
      </c>
      <c r="AG343" t="s">
        <v>7515</v>
      </c>
      <c r="AH343" t="s">
        <v>7515</v>
      </c>
      <c r="AI343" t="s">
        <v>7517</v>
      </c>
      <c r="AL343">
        <v>0</v>
      </c>
      <c r="AM343">
        <v>15</v>
      </c>
      <c r="AN343" t="s">
        <v>6845</v>
      </c>
      <c r="AQ343" t="s">
        <v>6993</v>
      </c>
      <c r="AR343" t="s">
        <v>6794</v>
      </c>
      <c r="AS343" t="s">
        <v>6794</v>
      </c>
      <c r="AT343">
        <v>0</v>
      </c>
      <c r="AU343">
        <v>20</v>
      </c>
      <c r="AV343" t="s">
        <v>7568</v>
      </c>
      <c r="AW343" t="s">
        <v>6794</v>
      </c>
      <c r="AX343" t="s">
        <v>6966</v>
      </c>
      <c r="AY343" t="s">
        <v>6813</v>
      </c>
      <c r="AZ343" t="s">
        <v>7531</v>
      </c>
      <c r="BA343" t="s">
        <v>6991</v>
      </c>
      <c r="BC343" t="s">
        <v>6793</v>
      </c>
      <c r="BD343" t="s">
        <v>6794</v>
      </c>
      <c r="BE343" t="s">
        <v>6793</v>
      </c>
      <c r="BF343" t="s">
        <v>6793</v>
      </c>
      <c r="BH343" t="s">
        <v>6794</v>
      </c>
      <c r="BI343" t="s">
        <v>6794</v>
      </c>
      <c r="BJ343" t="s">
        <v>6794</v>
      </c>
      <c r="BK343" t="s">
        <v>6794</v>
      </c>
      <c r="BL343" t="s">
        <v>6794</v>
      </c>
      <c r="BM343" t="s">
        <v>7029</v>
      </c>
      <c r="BN343" t="s">
        <v>7024</v>
      </c>
      <c r="BO343" t="s">
        <v>6794</v>
      </c>
      <c r="BQ343">
        <v>30</v>
      </c>
      <c r="BR343" t="s">
        <v>6</v>
      </c>
      <c r="BS343" t="s">
        <v>7519</v>
      </c>
      <c r="BT343" t="s">
        <v>6</v>
      </c>
      <c r="BU343" t="s">
        <v>7029</v>
      </c>
      <c r="BV343" t="s">
        <v>7543</v>
      </c>
      <c r="BW343" t="s">
        <v>7515</v>
      </c>
      <c r="BX343" t="s">
        <v>7515</v>
      </c>
      <c r="BY343" t="s">
        <v>7516</v>
      </c>
      <c r="BZ343" t="s">
        <v>7515</v>
      </c>
      <c r="CA343" t="s">
        <v>7515</v>
      </c>
      <c r="CB343" t="s">
        <v>7515</v>
      </c>
      <c r="CC343" t="s">
        <v>7515</v>
      </c>
      <c r="CD343" t="s">
        <v>7515</v>
      </c>
      <c r="CE343" t="s">
        <v>7515</v>
      </c>
      <c r="CF343" t="s">
        <v>7515</v>
      </c>
      <c r="CG343" t="s">
        <v>7515</v>
      </c>
      <c r="CH343" t="s">
        <v>7515</v>
      </c>
      <c r="CI343" t="s">
        <v>6793</v>
      </c>
      <c r="CJ343" t="s">
        <v>6794</v>
      </c>
      <c r="CO343" t="s">
        <v>6794</v>
      </c>
      <c r="CP343" t="s">
        <v>6793</v>
      </c>
      <c r="CQ343" t="s">
        <v>6794</v>
      </c>
      <c r="CR343" t="s">
        <v>6794</v>
      </c>
      <c r="CS343" t="s">
        <v>6793</v>
      </c>
      <c r="CT343" t="s">
        <v>6794</v>
      </c>
      <c r="CU343" t="s">
        <v>6794</v>
      </c>
      <c r="CV343" t="s">
        <v>6793</v>
      </c>
      <c r="CW343" t="s">
        <v>6794</v>
      </c>
      <c r="CX343" t="s">
        <v>7520</v>
      </c>
      <c r="CY343" t="s">
        <v>7521</v>
      </c>
      <c r="CZ343" t="s">
        <v>7522</v>
      </c>
      <c r="DA343" t="s">
        <v>6793</v>
      </c>
      <c r="DB343">
        <v>3</v>
      </c>
      <c r="DC343">
        <v>3</v>
      </c>
      <c r="DD343">
        <v>5</v>
      </c>
      <c r="DE343" t="s">
        <v>6794</v>
      </c>
      <c r="EA343">
        <v>1</v>
      </c>
      <c r="EB343" t="s">
        <v>7584</v>
      </c>
      <c r="EJ343" t="s">
        <v>6793</v>
      </c>
      <c r="EK343" t="s">
        <v>7573</v>
      </c>
      <c r="EM343">
        <v>1</v>
      </c>
      <c r="EN343" t="s">
        <v>31</v>
      </c>
      <c r="EP343" t="s">
        <v>6794</v>
      </c>
      <c r="OI343" t="s">
        <v>7526</v>
      </c>
      <c r="OJ343" t="s">
        <v>7526</v>
      </c>
      <c r="OK343" t="s">
        <v>7526</v>
      </c>
      <c r="OL343" t="s">
        <v>7526</v>
      </c>
      <c r="OM343" t="s">
        <v>7528</v>
      </c>
      <c r="ON343" t="s">
        <v>7529</v>
      </c>
      <c r="OO343" t="s">
        <v>7528</v>
      </c>
      <c r="OP343">
        <v>4</v>
      </c>
      <c r="OQ343" t="s">
        <v>28</v>
      </c>
      <c r="OR343" t="s">
        <v>212</v>
      </c>
      <c r="OS343">
        <v>2007</v>
      </c>
      <c r="OT343">
        <v>10</v>
      </c>
      <c r="OU343">
        <v>1</v>
      </c>
      <c r="OV343">
        <v>10</v>
      </c>
      <c r="OW343">
        <v>0</v>
      </c>
      <c r="OX343">
        <v>1</v>
      </c>
      <c r="OY343">
        <v>35</v>
      </c>
      <c r="QE343" t="s">
        <v>7516</v>
      </c>
      <c r="QF343" t="s">
        <v>7516</v>
      </c>
      <c r="QG343" t="s">
        <v>7515</v>
      </c>
      <c r="QH343" t="s">
        <v>7515</v>
      </c>
      <c r="QI343" t="s">
        <v>7515</v>
      </c>
      <c r="QJ343" t="s">
        <v>7515</v>
      </c>
      <c r="QK343" t="s">
        <v>7515</v>
      </c>
      <c r="RP343">
        <f t="shared" si="10"/>
        <v>2</v>
      </c>
      <c r="RS343">
        <f t="shared" si="11"/>
        <v>8</v>
      </c>
    </row>
    <row r="344" spans="1:487" x14ac:dyDescent="0.3">
      <c r="A344">
        <v>70331</v>
      </c>
      <c r="B344">
        <v>756</v>
      </c>
      <c r="C344">
        <v>0</v>
      </c>
      <c r="D344">
        <v>5</v>
      </c>
      <c r="E344">
        <v>13</v>
      </c>
      <c r="F344">
        <v>93</v>
      </c>
      <c r="G344">
        <v>102</v>
      </c>
      <c r="H344">
        <v>3</v>
      </c>
      <c r="I344" t="s">
        <v>6793</v>
      </c>
      <c r="J344" t="s">
        <v>6793</v>
      </c>
      <c r="O344" t="s">
        <v>6793</v>
      </c>
      <c r="P344" t="s">
        <v>7515</v>
      </c>
      <c r="Q344" t="s">
        <v>7515</v>
      </c>
      <c r="R344" t="s">
        <v>7515</v>
      </c>
      <c r="S344" t="s">
        <v>7515</v>
      </c>
      <c r="T344" t="s">
        <v>7515</v>
      </c>
      <c r="U344" t="s">
        <v>7515</v>
      </c>
      <c r="V344" t="s">
        <v>7515</v>
      </c>
      <c r="W344" t="s">
        <v>7515</v>
      </c>
      <c r="X344" t="s">
        <v>7515</v>
      </c>
      <c r="Y344" t="s">
        <v>7515</v>
      </c>
      <c r="Z344" t="s">
        <v>7515</v>
      </c>
      <c r="AA344" t="s">
        <v>7515</v>
      </c>
      <c r="AB344" t="s">
        <v>7515</v>
      </c>
      <c r="AC344" t="s">
        <v>7515</v>
      </c>
      <c r="AD344" t="s">
        <v>7515</v>
      </c>
      <c r="AE344" t="s">
        <v>7515</v>
      </c>
      <c r="AF344" t="s">
        <v>7515</v>
      </c>
      <c r="AG344" t="s">
        <v>7516</v>
      </c>
      <c r="AH344" t="s">
        <v>7515</v>
      </c>
      <c r="AI344" t="s">
        <v>6796</v>
      </c>
      <c r="AQ344" t="s">
        <v>6985</v>
      </c>
      <c r="AR344" t="s">
        <v>6793</v>
      </c>
      <c r="AS344" t="s">
        <v>6793</v>
      </c>
      <c r="AT344" t="s">
        <v>6</v>
      </c>
      <c r="AU344" t="s">
        <v>6</v>
      </c>
      <c r="AV344" t="s">
        <v>6988</v>
      </c>
      <c r="AW344" t="s">
        <v>6793</v>
      </c>
      <c r="AX344" t="s">
        <v>6793</v>
      </c>
      <c r="AY344" t="s">
        <v>6813</v>
      </c>
      <c r="AZ344" t="s">
        <v>7531</v>
      </c>
      <c r="BA344" t="s">
        <v>6991</v>
      </c>
      <c r="BC344" t="s">
        <v>6793</v>
      </c>
      <c r="BD344" t="s">
        <v>6794</v>
      </c>
      <c r="BE344" t="s">
        <v>6794</v>
      </c>
      <c r="BF344" t="s">
        <v>6794</v>
      </c>
      <c r="BG344" t="s">
        <v>6794</v>
      </c>
      <c r="BH344" t="s">
        <v>6794</v>
      </c>
      <c r="BI344" t="s">
        <v>6794</v>
      </c>
      <c r="BJ344" t="s">
        <v>6793</v>
      </c>
      <c r="BK344" t="s">
        <v>6794</v>
      </c>
      <c r="BL344" t="s">
        <v>6794</v>
      </c>
      <c r="BM344" t="s">
        <v>7029</v>
      </c>
      <c r="BN344" t="s">
        <v>7022</v>
      </c>
      <c r="BO344" t="s">
        <v>7599</v>
      </c>
      <c r="BP344" t="s">
        <v>6757</v>
      </c>
      <c r="BS344" t="s">
        <v>7533</v>
      </c>
      <c r="BT344" t="s">
        <v>6</v>
      </c>
      <c r="BU344" t="s">
        <v>7559</v>
      </c>
      <c r="BV344" t="s">
        <v>7543</v>
      </c>
      <c r="BW344" t="s">
        <v>7516</v>
      </c>
      <c r="BX344" t="s">
        <v>7515</v>
      </c>
      <c r="BY344" t="s">
        <v>7515</v>
      </c>
      <c r="BZ344" t="s">
        <v>7515</v>
      </c>
      <c r="CA344" t="s">
        <v>7515</v>
      </c>
      <c r="CB344" t="s">
        <v>7515</v>
      </c>
      <c r="CC344" t="s">
        <v>7515</v>
      </c>
      <c r="CD344" t="s">
        <v>7515</v>
      </c>
      <c r="CE344" t="s">
        <v>7515</v>
      </c>
      <c r="CF344" t="s">
        <v>7515</v>
      </c>
      <c r="CG344" t="s">
        <v>7515</v>
      </c>
      <c r="CH344" t="s">
        <v>7515</v>
      </c>
      <c r="CI344" t="s">
        <v>6793</v>
      </c>
      <c r="CJ344" t="s">
        <v>6794</v>
      </c>
      <c r="CO344" t="s">
        <v>6793</v>
      </c>
      <c r="CP344" t="s">
        <v>6793</v>
      </c>
      <c r="CQ344" t="s">
        <v>6794</v>
      </c>
      <c r="CR344" t="s">
        <v>6793</v>
      </c>
      <c r="CS344" t="s">
        <v>6793</v>
      </c>
      <c r="CT344" t="s">
        <v>6794</v>
      </c>
      <c r="CU344" t="s">
        <v>6794</v>
      </c>
      <c r="CV344" t="s">
        <v>6793</v>
      </c>
      <c r="CW344" t="s">
        <v>6793</v>
      </c>
      <c r="CX344" t="s">
        <v>7520</v>
      </c>
      <c r="CY344" t="s">
        <v>7521</v>
      </c>
      <c r="CZ344" t="s">
        <v>7522</v>
      </c>
      <c r="DA344" t="s">
        <v>6793</v>
      </c>
      <c r="DB344">
        <v>2</v>
      </c>
      <c r="DC344">
        <v>3</v>
      </c>
      <c r="DD344">
        <v>4</v>
      </c>
      <c r="DE344" t="s">
        <v>6793</v>
      </c>
      <c r="DF344">
        <v>2</v>
      </c>
      <c r="DG344" t="s">
        <v>7598</v>
      </c>
      <c r="DH344">
        <v>2005</v>
      </c>
      <c r="DI344" t="s">
        <v>7557</v>
      </c>
      <c r="DJ344" t="s">
        <v>7593</v>
      </c>
      <c r="DK344">
        <v>2005</v>
      </c>
      <c r="DL344" t="s">
        <v>7591</v>
      </c>
      <c r="DM344">
        <v>2006</v>
      </c>
      <c r="DN344" t="s">
        <v>7557</v>
      </c>
      <c r="DO344" t="s">
        <v>7590</v>
      </c>
      <c r="DP344">
        <v>2006</v>
      </c>
      <c r="EA344">
        <v>3</v>
      </c>
      <c r="EC344">
        <v>1</v>
      </c>
      <c r="ED344">
        <v>0</v>
      </c>
      <c r="EE344">
        <v>0</v>
      </c>
      <c r="EF344">
        <v>2</v>
      </c>
      <c r="EG344">
        <v>0</v>
      </c>
      <c r="EH344">
        <v>0</v>
      </c>
      <c r="EI344">
        <v>0</v>
      </c>
      <c r="EJ344" t="s">
        <v>6794</v>
      </c>
      <c r="EP344" t="s">
        <v>6794</v>
      </c>
      <c r="OI344" t="s">
        <v>7526</v>
      </c>
      <c r="OJ344" t="s">
        <v>7526</v>
      </c>
      <c r="OK344" t="s">
        <v>7526</v>
      </c>
      <c r="OL344" t="s">
        <v>7526</v>
      </c>
      <c r="OM344" t="s">
        <v>7528</v>
      </c>
      <c r="ON344" t="s">
        <v>7539</v>
      </c>
      <c r="OO344" t="s">
        <v>7528</v>
      </c>
      <c r="OP344">
        <v>4</v>
      </c>
      <c r="OQ344" t="s">
        <v>28</v>
      </c>
      <c r="OR344" t="s">
        <v>7549</v>
      </c>
      <c r="OS344">
        <v>2006</v>
      </c>
      <c r="OT344">
        <v>11</v>
      </c>
      <c r="OU344">
        <v>1</v>
      </c>
      <c r="OV344">
        <v>11</v>
      </c>
      <c r="OW344">
        <v>1</v>
      </c>
      <c r="OX344">
        <v>0</v>
      </c>
      <c r="OY344">
        <v>35</v>
      </c>
      <c r="QE344" t="s">
        <v>7516</v>
      </c>
      <c r="QF344" t="s">
        <v>7515</v>
      </c>
      <c r="QG344" t="s">
        <v>7515</v>
      </c>
      <c r="QH344" t="s">
        <v>7515</v>
      </c>
      <c r="QI344" t="s">
        <v>7515</v>
      </c>
      <c r="QJ344" t="s">
        <v>7515</v>
      </c>
      <c r="QK344" t="s">
        <v>7515</v>
      </c>
      <c r="RP344">
        <f t="shared" si="10"/>
        <v>-1</v>
      </c>
      <c r="RS344">
        <f t="shared" si="11"/>
        <v>8</v>
      </c>
    </row>
    <row r="345" spans="1:487" x14ac:dyDescent="0.3">
      <c r="A345">
        <v>70332</v>
      </c>
      <c r="B345">
        <v>757</v>
      </c>
      <c r="C345">
        <v>0</v>
      </c>
      <c r="D345">
        <v>5</v>
      </c>
      <c r="E345">
        <v>10</v>
      </c>
      <c r="F345">
        <v>100</v>
      </c>
      <c r="G345">
        <v>102</v>
      </c>
      <c r="H345">
        <v>9</v>
      </c>
      <c r="I345" t="s">
        <v>6793</v>
      </c>
      <c r="J345" t="s">
        <v>6793</v>
      </c>
      <c r="O345" t="s">
        <v>6793</v>
      </c>
      <c r="P345" t="s">
        <v>7515</v>
      </c>
      <c r="Q345" t="s">
        <v>7515</v>
      </c>
      <c r="R345" t="s">
        <v>7515</v>
      </c>
      <c r="S345" t="s">
        <v>7515</v>
      </c>
      <c r="T345" t="s">
        <v>7515</v>
      </c>
      <c r="U345" t="s">
        <v>7515</v>
      </c>
      <c r="V345" t="s">
        <v>7515</v>
      </c>
      <c r="W345" t="s">
        <v>7515</v>
      </c>
      <c r="X345" t="s">
        <v>7515</v>
      </c>
      <c r="Y345" t="s">
        <v>7515</v>
      </c>
      <c r="Z345" t="s">
        <v>7516</v>
      </c>
      <c r="AA345" t="s">
        <v>7515</v>
      </c>
      <c r="AB345" t="s">
        <v>7515</v>
      </c>
      <c r="AC345" t="s">
        <v>7515</v>
      </c>
      <c r="AD345" t="s">
        <v>7515</v>
      </c>
      <c r="AE345" t="s">
        <v>7515</v>
      </c>
      <c r="AF345" t="s">
        <v>7515</v>
      </c>
      <c r="AG345" t="s">
        <v>7515</v>
      </c>
      <c r="AH345" t="s">
        <v>7515</v>
      </c>
      <c r="AI345" t="s">
        <v>6796</v>
      </c>
      <c r="AQ345" t="s">
        <v>6985</v>
      </c>
      <c r="AR345" t="s">
        <v>6793</v>
      </c>
      <c r="AS345" t="s">
        <v>6793</v>
      </c>
      <c r="AT345">
        <v>0</v>
      </c>
      <c r="AU345">
        <v>10</v>
      </c>
      <c r="AV345" t="s">
        <v>6988</v>
      </c>
      <c r="AW345" t="s">
        <v>6793</v>
      </c>
      <c r="AX345" t="s">
        <v>6793</v>
      </c>
      <c r="AY345" t="s">
        <v>6813</v>
      </c>
      <c r="AZ345" t="s">
        <v>7531</v>
      </c>
      <c r="BA345" t="s">
        <v>6991</v>
      </c>
      <c r="BC345" t="s">
        <v>6794</v>
      </c>
      <c r="BD345" t="s">
        <v>6794</v>
      </c>
      <c r="BE345" t="s">
        <v>6793</v>
      </c>
      <c r="BF345" t="s">
        <v>6793</v>
      </c>
      <c r="BG345" t="s">
        <v>6793</v>
      </c>
      <c r="BH345" t="s">
        <v>6794</v>
      </c>
      <c r="BI345" t="s">
        <v>6794</v>
      </c>
      <c r="BJ345" t="s">
        <v>6794</v>
      </c>
      <c r="BK345" t="s">
        <v>6794</v>
      </c>
      <c r="BL345" t="s">
        <v>6794</v>
      </c>
      <c r="BM345" t="s">
        <v>7021</v>
      </c>
      <c r="BN345" t="s">
        <v>7029</v>
      </c>
      <c r="BO345" t="s">
        <v>6794</v>
      </c>
      <c r="BQ345">
        <v>75</v>
      </c>
      <c r="BR345" t="s">
        <v>6</v>
      </c>
      <c r="BS345" t="s">
        <v>7519</v>
      </c>
      <c r="BT345" t="s">
        <v>6</v>
      </c>
      <c r="BU345" t="s">
        <v>7021</v>
      </c>
      <c r="BV345" t="s">
        <v>7543</v>
      </c>
      <c r="BW345" t="s">
        <v>7516</v>
      </c>
      <c r="BX345" t="s">
        <v>7515</v>
      </c>
      <c r="BY345" t="s">
        <v>7515</v>
      </c>
      <c r="BZ345" t="s">
        <v>7515</v>
      </c>
      <c r="CA345" t="s">
        <v>7515</v>
      </c>
      <c r="CB345" t="s">
        <v>7515</v>
      </c>
      <c r="CC345" t="s">
        <v>7515</v>
      </c>
      <c r="CD345" t="s">
        <v>7515</v>
      </c>
      <c r="CE345" t="s">
        <v>7515</v>
      </c>
      <c r="CF345" t="s">
        <v>7515</v>
      </c>
      <c r="CG345" t="s">
        <v>7515</v>
      </c>
      <c r="CH345" t="s">
        <v>7515</v>
      </c>
      <c r="CI345" t="s">
        <v>6793</v>
      </c>
      <c r="CJ345" t="s">
        <v>6794</v>
      </c>
      <c r="CO345" t="s">
        <v>6793</v>
      </c>
      <c r="CP345" t="s">
        <v>6793</v>
      </c>
      <c r="CQ345" t="s">
        <v>6794</v>
      </c>
      <c r="CR345" t="s">
        <v>6793</v>
      </c>
      <c r="CS345" t="s">
        <v>6794</v>
      </c>
      <c r="CT345" t="s">
        <v>6793</v>
      </c>
      <c r="CU345" t="s">
        <v>6794</v>
      </c>
      <c r="CV345" t="s">
        <v>6793</v>
      </c>
      <c r="CW345" t="s">
        <v>6794</v>
      </c>
      <c r="CX345" t="s">
        <v>7520</v>
      </c>
      <c r="CY345" t="s">
        <v>7521</v>
      </c>
      <c r="CZ345" t="s">
        <v>7522</v>
      </c>
      <c r="DA345" t="s">
        <v>6793</v>
      </c>
      <c r="DB345">
        <v>2</v>
      </c>
      <c r="DC345">
        <v>3</v>
      </c>
      <c r="DD345">
        <v>3</v>
      </c>
      <c r="DE345" t="s">
        <v>6793</v>
      </c>
      <c r="DF345">
        <v>1</v>
      </c>
      <c r="DG345" t="s">
        <v>7558</v>
      </c>
      <c r="DH345">
        <v>2005</v>
      </c>
      <c r="DI345" t="s">
        <v>7577</v>
      </c>
      <c r="DJ345" t="s">
        <v>7572</v>
      </c>
      <c r="DK345">
        <v>2005</v>
      </c>
      <c r="EA345">
        <v>4</v>
      </c>
      <c r="EC345">
        <v>1</v>
      </c>
      <c r="ED345">
        <v>1</v>
      </c>
      <c r="EE345">
        <v>0</v>
      </c>
      <c r="EF345">
        <v>0</v>
      </c>
      <c r="EG345">
        <v>2</v>
      </c>
      <c r="EH345">
        <v>0</v>
      </c>
      <c r="EI345">
        <v>0</v>
      </c>
      <c r="EJ345" t="s">
        <v>6794</v>
      </c>
      <c r="EP345" t="s">
        <v>6794</v>
      </c>
      <c r="OI345" t="s">
        <v>7526</v>
      </c>
      <c r="OJ345" t="s">
        <v>7526</v>
      </c>
      <c r="OK345" t="s">
        <v>7582</v>
      </c>
      <c r="OL345" t="s">
        <v>6857</v>
      </c>
      <c r="OM345" t="s">
        <v>7528</v>
      </c>
      <c r="ON345" t="s">
        <v>7539</v>
      </c>
      <c r="OO345" t="s">
        <v>7528</v>
      </c>
      <c r="OP345">
        <v>4</v>
      </c>
      <c r="OQ345" t="s">
        <v>28</v>
      </c>
      <c r="OR345" t="s">
        <v>212</v>
      </c>
      <c r="OS345">
        <v>2007</v>
      </c>
      <c r="OT345">
        <v>3</v>
      </c>
      <c r="OU345">
        <v>1</v>
      </c>
      <c r="OV345">
        <v>3</v>
      </c>
      <c r="OW345">
        <v>1</v>
      </c>
      <c r="OX345">
        <v>0</v>
      </c>
      <c r="OY345">
        <v>35</v>
      </c>
      <c r="QE345">
        <v>-5</v>
      </c>
      <c r="QF345">
        <v>-5</v>
      </c>
      <c r="QG345">
        <v>-5</v>
      </c>
      <c r="QH345">
        <v>-5</v>
      </c>
      <c r="QI345">
        <v>-5</v>
      </c>
      <c r="QJ345">
        <v>-5</v>
      </c>
      <c r="QK345">
        <v>-5</v>
      </c>
      <c r="RP345">
        <f t="shared" si="10"/>
        <v>4</v>
      </c>
      <c r="RS345">
        <f t="shared" si="11"/>
        <v>1</v>
      </c>
    </row>
    <row r="346" spans="1:487" x14ac:dyDescent="0.3">
      <c r="A346">
        <v>70333</v>
      </c>
      <c r="B346">
        <v>758</v>
      </c>
      <c r="C346">
        <v>0</v>
      </c>
      <c r="D346">
        <v>5</v>
      </c>
      <c r="E346">
        <v>12</v>
      </c>
      <c r="F346">
        <v>90</v>
      </c>
      <c r="G346">
        <v>102</v>
      </c>
      <c r="H346">
        <v>16</v>
      </c>
      <c r="I346" t="s">
        <v>6793</v>
      </c>
      <c r="J346" t="s">
        <v>6793</v>
      </c>
      <c r="O346" t="s">
        <v>6793</v>
      </c>
      <c r="P346" t="s">
        <v>7515</v>
      </c>
      <c r="Q346" t="s">
        <v>7516</v>
      </c>
      <c r="R346" t="s">
        <v>7515</v>
      </c>
      <c r="S346" t="s">
        <v>7515</v>
      </c>
      <c r="T346" t="s">
        <v>7515</v>
      </c>
      <c r="U346" t="s">
        <v>7515</v>
      </c>
      <c r="V346" t="s">
        <v>7515</v>
      </c>
      <c r="W346" t="s">
        <v>7515</v>
      </c>
      <c r="X346" t="s">
        <v>7515</v>
      </c>
      <c r="Y346" t="s">
        <v>7515</v>
      </c>
      <c r="Z346" t="s">
        <v>7515</v>
      </c>
      <c r="AA346" t="s">
        <v>7515</v>
      </c>
      <c r="AB346" t="s">
        <v>7515</v>
      </c>
      <c r="AC346" t="s">
        <v>7515</v>
      </c>
      <c r="AD346" t="s">
        <v>7515</v>
      </c>
      <c r="AE346" t="s">
        <v>7515</v>
      </c>
      <c r="AF346" t="s">
        <v>7515</v>
      </c>
      <c r="AG346" t="s">
        <v>7515</v>
      </c>
      <c r="AH346" t="s">
        <v>7515</v>
      </c>
      <c r="AI346" t="s">
        <v>7517</v>
      </c>
      <c r="AL346">
        <v>2</v>
      </c>
      <c r="AM346">
        <v>0</v>
      </c>
      <c r="AN346" t="s">
        <v>7560</v>
      </c>
      <c r="AQ346" t="s">
        <v>6994</v>
      </c>
      <c r="AR346" t="s">
        <v>6794</v>
      </c>
      <c r="AS346" t="s">
        <v>6794</v>
      </c>
      <c r="AT346">
        <v>0</v>
      </c>
      <c r="AU346">
        <v>10</v>
      </c>
      <c r="AV346" t="s">
        <v>6992</v>
      </c>
      <c r="AW346" t="s">
        <v>6966</v>
      </c>
      <c r="AX346" t="s">
        <v>6793</v>
      </c>
      <c r="AY346" t="s">
        <v>6813</v>
      </c>
      <c r="AZ346" t="s">
        <v>7531</v>
      </c>
      <c r="BA346" t="s">
        <v>6991</v>
      </c>
      <c r="BC346" t="s">
        <v>6793</v>
      </c>
      <c r="BD346" t="s">
        <v>6794</v>
      </c>
      <c r="BE346" t="s">
        <v>6793</v>
      </c>
      <c r="BF346" t="s">
        <v>6793</v>
      </c>
      <c r="BG346" t="s">
        <v>6793</v>
      </c>
      <c r="BH346" t="s">
        <v>6794</v>
      </c>
      <c r="BI346" t="s">
        <v>6793</v>
      </c>
      <c r="BJ346" t="s">
        <v>6793</v>
      </c>
      <c r="BK346" t="s">
        <v>6794</v>
      </c>
      <c r="BL346" t="s">
        <v>6794</v>
      </c>
      <c r="BM346" t="s">
        <v>7026</v>
      </c>
      <c r="BN346" t="s">
        <v>7024</v>
      </c>
      <c r="BO346" t="s">
        <v>6794</v>
      </c>
      <c r="BQ346">
        <v>20</v>
      </c>
      <c r="BR346">
        <v>50</v>
      </c>
      <c r="BS346" t="s">
        <v>7519</v>
      </c>
      <c r="BT346" t="s">
        <v>7601</v>
      </c>
      <c r="BU346" t="s">
        <v>7559</v>
      </c>
      <c r="BV346" t="s">
        <v>7561</v>
      </c>
      <c r="BW346" t="s">
        <v>7515</v>
      </c>
      <c r="BX346" t="s">
        <v>7516</v>
      </c>
      <c r="BY346" t="s">
        <v>7515</v>
      </c>
      <c r="BZ346" t="s">
        <v>7515</v>
      </c>
      <c r="CA346" t="s">
        <v>7515</v>
      </c>
      <c r="CB346" t="s">
        <v>7515</v>
      </c>
      <c r="CC346" t="s">
        <v>7515</v>
      </c>
      <c r="CD346" t="s">
        <v>7515</v>
      </c>
      <c r="CE346" t="s">
        <v>7515</v>
      </c>
      <c r="CF346" t="s">
        <v>7515</v>
      </c>
      <c r="CG346" t="s">
        <v>7515</v>
      </c>
      <c r="CH346" t="s">
        <v>7515</v>
      </c>
      <c r="CI346" t="s">
        <v>6793</v>
      </c>
      <c r="CJ346" t="s">
        <v>6793</v>
      </c>
      <c r="CK346" t="s">
        <v>7579</v>
      </c>
      <c r="CL346" t="s">
        <v>7580</v>
      </c>
      <c r="CM346" t="s">
        <v>7581</v>
      </c>
      <c r="CN346" t="s">
        <v>7544</v>
      </c>
      <c r="CO346" t="s">
        <v>6793</v>
      </c>
      <c r="CP346" t="s">
        <v>6793</v>
      </c>
      <c r="CQ346" t="s">
        <v>6794</v>
      </c>
      <c r="CR346" t="s">
        <v>6793</v>
      </c>
      <c r="CS346" t="s">
        <v>6793</v>
      </c>
      <c r="CT346" t="s">
        <v>6794</v>
      </c>
      <c r="CU346" t="s">
        <v>6794</v>
      </c>
      <c r="CV346" t="s">
        <v>6793</v>
      </c>
      <c r="CW346" t="s">
        <v>6794</v>
      </c>
      <c r="CX346" t="s">
        <v>7545</v>
      </c>
      <c r="CY346" t="s">
        <v>7521</v>
      </c>
      <c r="CZ346" t="s">
        <v>7570</v>
      </c>
      <c r="DA346" t="s">
        <v>6794</v>
      </c>
      <c r="DB346">
        <v>2</v>
      </c>
      <c r="DC346">
        <v>2</v>
      </c>
      <c r="DD346">
        <v>1</v>
      </c>
      <c r="EA346">
        <v>2</v>
      </c>
      <c r="EC346">
        <v>1</v>
      </c>
      <c r="ED346">
        <v>0</v>
      </c>
      <c r="EE346">
        <v>1</v>
      </c>
      <c r="EF346">
        <v>0</v>
      </c>
      <c r="EG346">
        <v>0</v>
      </c>
      <c r="EH346">
        <v>0</v>
      </c>
      <c r="EI346">
        <v>0</v>
      </c>
      <c r="EP346" t="s">
        <v>6794</v>
      </c>
      <c r="OM346" t="s">
        <v>7528</v>
      </c>
      <c r="ON346" t="s">
        <v>7529</v>
      </c>
      <c r="OO346" t="s">
        <v>7528</v>
      </c>
      <c r="OP346">
        <v>4</v>
      </c>
      <c r="OQ346" t="s">
        <v>28</v>
      </c>
      <c r="OR346" t="s">
        <v>265</v>
      </c>
      <c r="OS346">
        <v>2006</v>
      </c>
      <c r="OT346">
        <v>8</v>
      </c>
      <c r="OU346">
        <v>1</v>
      </c>
      <c r="OV346">
        <v>8</v>
      </c>
      <c r="OW346">
        <v>0</v>
      </c>
      <c r="OX346">
        <v>1</v>
      </c>
      <c r="OY346">
        <v>35</v>
      </c>
      <c r="QE346" t="s">
        <v>7516</v>
      </c>
      <c r="QF346" t="s">
        <v>7515</v>
      </c>
      <c r="QG346" t="s">
        <v>7515</v>
      </c>
      <c r="QH346" t="s">
        <v>7515</v>
      </c>
      <c r="QI346" t="s">
        <v>7515</v>
      </c>
      <c r="QJ346" t="s">
        <v>7515</v>
      </c>
      <c r="QK346" t="s">
        <v>7515</v>
      </c>
      <c r="RP346">
        <f t="shared" si="10"/>
        <v>4</v>
      </c>
      <c r="RS346">
        <f t="shared" si="11"/>
        <v>5</v>
      </c>
    </row>
    <row r="347" spans="1:487" x14ac:dyDescent="0.3">
      <c r="A347">
        <v>70334</v>
      </c>
      <c r="B347">
        <v>759</v>
      </c>
      <c r="C347">
        <v>0</v>
      </c>
      <c r="D347">
        <v>5</v>
      </c>
      <c r="E347">
        <v>10</v>
      </c>
      <c r="F347">
        <v>83</v>
      </c>
      <c r="G347">
        <v>102</v>
      </c>
      <c r="H347">
        <v>15</v>
      </c>
      <c r="I347" t="s">
        <v>6793</v>
      </c>
      <c r="J347" t="s">
        <v>6793</v>
      </c>
      <c r="O347" t="s">
        <v>6793</v>
      </c>
      <c r="P347" t="s">
        <v>7515</v>
      </c>
      <c r="Q347" t="s">
        <v>7515</v>
      </c>
      <c r="R347" t="s">
        <v>7515</v>
      </c>
      <c r="S347" t="s">
        <v>7515</v>
      </c>
      <c r="T347" t="s">
        <v>7515</v>
      </c>
      <c r="U347" t="s">
        <v>7515</v>
      </c>
      <c r="V347" t="s">
        <v>7515</v>
      </c>
      <c r="W347" t="s">
        <v>7515</v>
      </c>
      <c r="X347" t="s">
        <v>7515</v>
      </c>
      <c r="Y347" t="s">
        <v>7515</v>
      </c>
      <c r="Z347" t="s">
        <v>7515</v>
      </c>
      <c r="AA347" t="s">
        <v>7515</v>
      </c>
      <c r="AB347" t="s">
        <v>7515</v>
      </c>
      <c r="AC347" t="s">
        <v>7515</v>
      </c>
      <c r="AD347" t="s">
        <v>7515</v>
      </c>
      <c r="AE347" t="s">
        <v>7516</v>
      </c>
      <c r="AF347" t="s">
        <v>7515</v>
      </c>
      <c r="AG347" t="s">
        <v>7515</v>
      </c>
      <c r="AH347" t="s">
        <v>7515</v>
      </c>
      <c r="AI347" t="s">
        <v>6796</v>
      </c>
      <c r="AQ347" t="s">
        <v>6985</v>
      </c>
      <c r="AR347" t="s">
        <v>6793</v>
      </c>
      <c r="AS347" t="s">
        <v>6793</v>
      </c>
      <c r="AT347">
        <v>0</v>
      </c>
      <c r="AU347">
        <v>4</v>
      </c>
      <c r="AV347" t="s">
        <v>6988</v>
      </c>
      <c r="AW347" t="s">
        <v>6794</v>
      </c>
      <c r="AX347" t="s">
        <v>6794</v>
      </c>
      <c r="AY347" t="s">
        <v>6813</v>
      </c>
      <c r="AZ347" t="s">
        <v>7531</v>
      </c>
      <c r="BA347" t="s">
        <v>6991</v>
      </c>
      <c r="BC347" t="s">
        <v>6794</v>
      </c>
      <c r="BD347" t="s">
        <v>6794</v>
      </c>
      <c r="BE347" t="s">
        <v>6793</v>
      </c>
      <c r="BF347" t="s">
        <v>6793</v>
      </c>
      <c r="BG347" t="s">
        <v>6793</v>
      </c>
      <c r="BH347" t="s">
        <v>6794</v>
      </c>
      <c r="BI347" t="s">
        <v>6793</v>
      </c>
      <c r="BJ347" t="s">
        <v>6793</v>
      </c>
      <c r="BK347" t="s">
        <v>6794</v>
      </c>
      <c r="BL347" t="s">
        <v>6794</v>
      </c>
      <c r="BM347" t="s">
        <v>7022</v>
      </c>
      <c r="BN347" t="s">
        <v>7021</v>
      </c>
      <c r="BO347" t="s">
        <v>6794</v>
      </c>
      <c r="BQ347">
        <v>75</v>
      </c>
      <c r="BR347">
        <v>35</v>
      </c>
      <c r="BS347" t="s">
        <v>7519</v>
      </c>
      <c r="BT347" t="s">
        <v>6</v>
      </c>
      <c r="BU347" t="s">
        <v>7022</v>
      </c>
      <c r="BV347" t="s">
        <v>7561</v>
      </c>
      <c r="BW347" t="s">
        <v>7516</v>
      </c>
      <c r="BX347" t="s">
        <v>7515</v>
      </c>
      <c r="BY347" t="s">
        <v>7515</v>
      </c>
      <c r="BZ347" t="s">
        <v>7515</v>
      </c>
      <c r="CA347" t="s">
        <v>7515</v>
      </c>
      <c r="CB347" t="s">
        <v>7515</v>
      </c>
      <c r="CC347" t="s">
        <v>7515</v>
      </c>
      <c r="CD347" t="s">
        <v>7515</v>
      </c>
      <c r="CE347" t="s">
        <v>7515</v>
      </c>
      <c r="CF347" t="s">
        <v>7515</v>
      </c>
      <c r="CG347" t="s">
        <v>7515</v>
      </c>
      <c r="CH347" t="s">
        <v>7515</v>
      </c>
      <c r="CI347" t="s">
        <v>6793</v>
      </c>
      <c r="CJ347" t="s">
        <v>6794</v>
      </c>
      <c r="CO347" t="s">
        <v>6794</v>
      </c>
      <c r="CP347" t="s">
        <v>6793</v>
      </c>
      <c r="CQ347" t="s">
        <v>6794</v>
      </c>
      <c r="CR347" t="s">
        <v>6793</v>
      </c>
      <c r="CS347" t="s">
        <v>6794</v>
      </c>
      <c r="CT347" t="s">
        <v>6794</v>
      </c>
      <c r="CU347" t="s">
        <v>6794</v>
      </c>
      <c r="CV347" t="s">
        <v>6793</v>
      </c>
      <c r="CW347" t="s">
        <v>6794</v>
      </c>
      <c r="CX347" t="s">
        <v>7545</v>
      </c>
      <c r="CY347" t="s">
        <v>7521</v>
      </c>
      <c r="CZ347" t="s">
        <v>7587</v>
      </c>
      <c r="DA347" t="s">
        <v>6794</v>
      </c>
      <c r="DB347">
        <v>2</v>
      </c>
      <c r="DC347">
        <v>3</v>
      </c>
      <c r="DD347">
        <v>3</v>
      </c>
      <c r="EA347">
        <v>5</v>
      </c>
      <c r="EC347">
        <v>2</v>
      </c>
      <c r="ED347">
        <v>1</v>
      </c>
      <c r="EE347">
        <v>0</v>
      </c>
      <c r="EF347">
        <v>0</v>
      </c>
      <c r="EG347">
        <v>2</v>
      </c>
      <c r="EH347">
        <v>0</v>
      </c>
      <c r="EI347">
        <v>0</v>
      </c>
      <c r="EP347" t="s">
        <v>6794</v>
      </c>
      <c r="OM347" t="s">
        <v>7528</v>
      </c>
      <c r="ON347" t="s">
        <v>7539</v>
      </c>
      <c r="OO347" t="s">
        <v>7528</v>
      </c>
      <c r="OP347">
        <v>4</v>
      </c>
      <c r="OQ347" t="s">
        <v>28</v>
      </c>
      <c r="OR347" t="s">
        <v>265</v>
      </c>
      <c r="OS347">
        <v>2007</v>
      </c>
      <c r="OT347">
        <v>5</v>
      </c>
      <c r="OU347">
        <v>1</v>
      </c>
      <c r="OV347">
        <v>5</v>
      </c>
      <c r="OW347">
        <v>1</v>
      </c>
      <c r="OX347">
        <v>0</v>
      </c>
      <c r="OY347">
        <v>35</v>
      </c>
      <c r="QE347" t="s">
        <v>7515</v>
      </c>
      <c r="QF347" t="s">
        <v>7515</v>
      </c>
      <c r="QG347" t="s">
        <v>7515</v>
      </c>
      <c r="QH347" t="s">
        <v>7515</v>
      </c>
      <c r="QI347" t="s">
        <v>7515</v>
      </c>
      <c r="QJ347" t="s">
        <v>7515</v>
      </c>
      <c r="QK347" t="s">
        <v>7516</v>
      </c>
      <c r="RP347">
        <f t="shared" si="10"/>
        <v>6</v>
      </c>
      <c r="RS347">
        <f t="shared" si="11"/>
        <v>2</v>
      </c>
    </row>
    <row r="348" spans="1:487" x14ac:dyDescent="0.3">
      <c r="A348">
        <v>70335</v>
      </c>
      <c r="B348">
        <v>760</v>
      </c>
      <c r="C348">
        <v>0</v>
      </c>
      <c r="D348">
        <v>5</v>
      </c>
      <c r="E348">
        <v>31</v>
      </c>
      <c r="F348">
        <v>101</v>
      </c>
      <c r="G348">
        <v>102</v>
      </c>
      <c r="H348">
        <v>3</v>
      </c>
      <c r="I348" t="s">
        <v>6793</v>
      </c>
      <c r="J348" t="s">
        <v>6793</v>
      </c>
      <c r="O348" t="s">
        <v>6793</v>
      </c>
      <c r="P348" t="s">
        <v>7515</v>
      </c>
      <c r="Q348" t="s">
        <v>7515</v>
      </c>
      <c r="R348" t="s">
        <v>7515</v>
      </c>
      <c r="S348" t="s">
        <v>7515</v>
      </c>
      <c r="T348" t="s">
        <v>7515</v>
      </c>
      <c r="U348" t="s">
        <v>7515</v>
      </c>
      <c r="V348" t="s">
        <v>7515</v>
      </c>
      <c r="W348" t="s">
        <v>7515</v>
      </c>
      <c r="X348" t="s">
        <v>7515</v>
      </c>
      <c r="Y348" t="s">
        <v>7515</v>
      </c>
      <c r="Z348" t="s">
        <v>7515</v>
      </c>
      <c r="AA348" t="s">
        <v>7515</v>
      </c>
      <c r="AB348" t="s">
        <v>7515</v>
      </c>
      <c r="AC348" t="s">
        <v>7515</v>
      </c>
      <c r="AD348" t="s">
        <v>7515</v>
      </c>
      <c r="AE348" t="s">
        <v>7516</v>
      </c>
      <c r="AF348" t="s">
        <v>7515</v>
      </c>
      <c r="AG348" t="s">
        <v>7515</v>
      </c>
      <c r="AH348" t="s">
        <v>7515</v>
      </c>
      <c r="AJ348">
        <v>1</v>
      </c>
      <c r="AK348">
        <v>1</v>
      </c>
      <c r="AL348">
        <v>0</v>
      </c>
      <c r="AM348">
        <v>3</v>
      </c>
      <c r="AN348" t="s">
        <v>6</v>
      </c>
      <c r="AQ348" t="s">
        <v>6757</v>
      </c>
      <c r="AR348" t="s">
        <v>6794</v>
      </c>
      <c r="AS348" t="s">
        <v>6794</v>
      </c>
      <c r="AT348" t="s">
        <v>6</v>
      </c>
      <c r="AU348" t="s">
        <v>6</v>
      </c>
      <c r="AV348" t="s">
        <v>6992</v>
      </c>
      <c r="AW348" t="s">
        <v>6794</v>
      </c>
      <c r="AX348" t="s">
        <v>6793</v>
      </c>
      <c r="AY348" t="s">
        <v>6813</v>
      </c>
      <c r="AZ348" t="s">
        <v>7562</v>
      </c>
      <c r="BA348" t="s">
        <v>7518</v>
      </c>
      <c r="BC348" t="s">
        <v>6794</v>
      </c>
      <c r="BD348" t="s">
        <v>6794</v>
      </c>
      <c r="BE348" t="s">
        <v>6794</v>
      </c>
      <c r="BF348" t="s">
        <v>6794</v>
      </c>
      <c r="BG348" t="s">
        <v>6794</v>
      </c>
      <c r="BH348" t="s">
        <v>6793</v>
      </c>
      <c r="BI348" t="s">
        <v>6793</v>
      </c>
      <c r="BJ348" t="s">
        <v>6794</v>
      </c>
      <c r="BK348" t="s">
        <v>6794</v>
      </c>
      <c r="BL348" t="s">
        <v>6794</v>
      </c>
      <c r="BM348" t="s">
        <v>7027</v>
      </c>
      <c r="BN348" t="s">
        <v>7030</v>
      </c>
      <c r="BO348" t="s">
        <v>6794</v>
      </c>
      <c r="BQ348">
        <v>0</v>
      </c>
      <c r="BR348">
        <v>100</v>
      </c>
      <c r="BS348" t="s">
        <v>7533</v>
      </c>
      <c r="BT348" t="s">
        <v>6</v>
      </c>
      <c r="BU348" t="s">
        <v>7030</v>
      </c>
      <c r="BV348">
        <v>10</v>
      </c>
      <c r="BW348" t="s">
        <v>7516</v>
      </c>
      <c r="BX348" t="s">
        <v>7515</v>
      </c>
      <c r="BY348" t="s">
        <v>7515</v>
      </c>
      <c r="BZ348" t="s">
        <v>7515</v>
      </c>
      <c r="CA348" t="s">
        <v>7515</v>
      </c>
      <c r="CB348" t="s">
        <v>7515</v>
      </c>
      <c r="CC348" t="s">
        <v>7515</v>
      </c>
      <c r="CD348" t="s">
        <v>7515</v>
      </c>
      <c r="CE348" t="s">
        <v>7515</v>
      </c>
      <c r="CF348" t="s">
        <v>7515</v>
      </c>
      <c r="CG348" t="s">
        <v>7515</v>
      </c>
      <c r="CH348" t="s">
        <v>7515</v>
      </c>
      <c r="CI348" t="s">
        <v>6793</v>
      </c>
      <c r="CJ348" t="s">
        <v>6794</v>
      </c>
      <c r="CK348" t="s">
        <v>7622</v>
      </c>
      <c r="CL348" t="s">
        <v>7564</v>
      </c>
      <c r="CM348">
        <v>80</v>
      </c>
      <c r="CN348" t="s">
        <v>7544</v>
      </c>
      <c r="CO348" t="s">
        <v>6793</v>
      </c>
      <c r="CP348" t="s">
        <v>6793</v>
      </c>
      <c r="CQ348" t="s">
        <v>6794</v>
      </c>
      <c r="CR348" t="s">
        <v>6793</v>
      </c>
      <c r="CS348" t="s">
        <v>6793</v>
      </c>
      <c r="CT348" t="s">
        <v>6793</v>
      </c>
      <c r="CU348" t="s">
        <v>6794</v>
      </c>
      <c r="CV348" t="s">
        <v>6793</v>
      </c>
      <c r="CW348" t="s">
        <v>6793</v>
      </c>
      <c r="CX348" t="s">
        <v>7545</v>
      </c>
      <c r="CY348" t="s">
        <v>6757</v>
      </c>
      <c r="CZ348" t="s">
        <v>7522</v>
      </c>
      <c r="DA348" t="s">
        <v>6793</v>
      </c>
      <c r="DB348">
        <v>1</v>
      </c>
      <c r="DC348">
        <v>2</v>
      </c>
      <c r="DD348">
        <v>1</v>
      </c>
      <c r="DE348" t="s">
        <v>6794</v>
      </c>
      <c r="EA348">
        <v>1</v>
      </c>
      <c r="EB348" t="s">
        <v>7537</v>
      </c>
      <c r="EJ348" t="s">
        <v>6794</v>
      </c>
      <c r="EP348" t="s">
        <v>6793</v>
      </c>
      <c r="GE348" t="s">
        <v>7538</v>
      </c>
      <c r="GF348" t="s">
        <v>6</v>
      </c>
      <c r="GG348" t="s">
        <v>6</v>
      </c>
      <c r="GH348" t="s">
        <v>6</v>
      </c>
      <c r="GK348" t="s">
        <v>6794</v>
      </c>
      <c r="HK348" t="s">
        <v>7538</v>
      </c>
      <c r="HL348" t="s">
        <v>7590</v>
      </c>
      <c r="HM348">
        <v>2007</v>
      </c>
      <c r="HQ348" t="s">
        <v>6794</v>
      </c>
      <c r="OI348" t="s">
        <v>6757</v>
      </c>
      <c r="OJ348" t="s">
        <v>7526</v>
      </c>
      <c r="OK348" t="s">
        <v>7526</v>
      </c>
      <c r="OL348" t="s">
        <v>7526</v>
      </c>
      <c r="OM348" t="s">
        <v>7528</v>
      </c>
      <c r="ON348" t="s">
        <v>7539</v>
      </c>
      <c r="OO348" t="s">
        <v>7528</v>
      </c>
      <c r="OP348">
        <v>1</v>
      </c>
      <c r="OQ348" t="s">
        <v>28</v>
      </c>
      <c r="OR348" t="s">
        <v>7549</v>
      </c>
      <c r="OS348">
        <v>2007</v>
      </c>
      <c r="OT348">
        <v>12</v>
      </c>
      <c r="OU348">
        <v>2</v>
      </c>
      <c r="OV348">
        <v>12</v>
      </c>
      <c r="OW348">
        <v>1</v>
      </c>
      <c r="OX348">
        <v>1</v>
      </c>
      <c r="OY348">
        <v>70</v>
      </c>
      <c r="OZ348" t="s">
        <v>7515</v>
      </c>
      <c r="PA348" t="s">
        <v>7515</v>
      </c>
      <c r="PB348" t="s">
        <v>7515</v>
      </c>
      <c r="PC348" t="s">
        <v>7515</v>
      </c>
      <c r="PD348" t="s">
        <v>7515</v>
      </c>
      <c r="PE348" t="s">
        <v>7515</v>
      </c>
      <c r="PF348" t="s">
        <v>7516</v>
      </c>
      <c r="PG348" t="s">
        <v>7515</v>
      </c>
      <c r="PH348" t="s">
        <v>7515</v>
      </c>
      <c r="PI348" t="s">
        <v>7515</v>
      </c>
      <c r="PJ348" t="s">
        <v>7516</v>
      </c>
      <c r="PK348" t="s">
        <v>7515</v>
      </c>
      <c r="PL348" t="s">
        <v>7515</v>
      </c>
      <c r="PM348" t="s">
        <v>7515</v>
      </c>
      <c r="PN348" t="s">
        <v>7515</v>
      </c>
      <c r="PO348" t="s">
        <v>7515</v>
      </c>
      <c r="PP348" t="s">
        <v>7515</v>
      </c>
      <c r="PQ348" t="s">
        <v>7515</v>
      </c>
      <c r="PR348" t="s">
        <v>7515</v>
      </c>
      <c r="PS348" t="s">
        <v>7515</v>
      </c>
      <c r="PT348" t="s">
        <v>7515</v>
      </c>
      <c r="PU348" t="s">
        <v>7515</v>
      </c>
      <c r="PV348" t="s">
        <v>7515</v>
      </c>
      <c r="PW348" t="s">
        <v>7515</v>
      </c>
      <c r="PX348" t="s">
        <v>7515</v>
      </c>
      <c r="PY348" t="s">
        <v>7515</v>
      </c>
      <c r="PZ348" t="s">
        <v>7515</v>
      </c>
      <c r="QA348" t="s">
        <v>7515</v>
      </c>
      <c r="QB348" t="s">
        <v>7515</v>
      </c>
      <c r="QC348" t="s">
        <v>7515</v>
      </c>
      <c r="QE348">
        <v>-5</v>
      </c>
      <c r="QF348">
        <v>-5</v>
      </c>
      <c r="QG348">
        <v>-5</v>
      </c>
      <c r="QH348">
        <v>-5</v>
      </c>
      <c r="QI348">
        <v>-5</v>
      </c>
      <c r="QJ348">
        <v>-5</v>
      </c>
      <c r="QK348">
        <v>-5</v>
      </c>
      <c r="RP348">
        <f t="shared" si="10"/>
        <v>-1</v>
      </c>
      <c r="RS348">
        <f t="shared" si="11"/>
        <v>6</v>
      </c>
    </row>
    <row r="349" spans="1:487" x14ac:dyDescent="0.3">
      <c r="A349">
        <v>70336</v>
      </c>
      <c r="B349">
        <v>762</v>
      </c>
      <c r="C349">
        <v>0</v>
      </c>
      <c r="D349">
        <v>5</v>
      </c>
      <c r="E349">
        <v>10</v>
      </c>
      <c r="F349">
        <v>88</v>
      </c>
      <c r="G349">
        <v>102</v>
      </c>
      <c r="H349">
        <v>3</v>
      </c>
      <c r="I349" t="s">
        <v>6793</v>
      </c>
      <c r="J349" t="s">
        <v>6793</v>
      </c>
      <c r="O349" t="s">
        <v>6793</v>
      </c>
      <c r="P349" t="s">
        <v>7516</v>
      </c>
      <c r="Q349" t="s">
        <v>7515</v>
      </c>
      <c r="R349" t="s">
        <v>7515</v>
      </c>
      <c r="S349" t="s">
        <v>7515</v>
      </c>
      <c r="T349" t="s">
        <v>7515</v>
      </c>
      <c r="U349" t="s">
        <v>7515</v>
      </c>
      <c r="V349" t="s">
        <v>7515</v>
      </c>
      <c r="W349" t="s">
        <v>7515</v>
      </c>
      <c r="X349" t="s">
        <v>7515</v>
      </c>
      <c r="Y349" t="s">
        <v>7515</v>
      </c>
      <c r="Z349" t="s">
        <v>7515</v>
      </c>
      <c r="AA349" t="s">
        <v>7515</v>
      </c>
      <c r="AB349" t="s">
        <v>7515</v>
      </c>
      <c r="AC349" t="s">
        <v>7515</v>
      </c>
      <c r="AD349" t="s">
        <v>7515</v>
      </c>
      <c r="AE349" t="s">
        <v>7515</v>
      </c>
      <c r="AF349" t="s">
        <v>7515</v>
      </c>
      <c r="AG349" t="s">
        <v>7515</v>
      </c>
      <c r="AH349" t="s">
        <v>7515</v>
      </c>
      <c r="AI349" t="s">
        <v>6796</v>
      </c>
      <c r="AQ349" t="s">
        <v>6985</v>
      </c>
      <c r="AR349" t="s">
        <v>6793</v>
      </c>
      <c r="AS349" t="s">
        <v>6794</v>
      </c>
      <c r="AT349">
        <v>0</v>
      </c>
      <c r="AU349">
        <v>34</v>
      </c>
      <c r="AV349" t="s">
        <v>6992</v>
      </c>
      <c r="AW349" t="s">
        <v>6793</v>
      </c>
      <c r="AX349" t="s">
        <v>6793</v>
      </c>
      <c r="AY349" t="s">
        <v>6813</v>
      </c>
      <c r="AZ349" t="s">
        <v>7531</v>
      </c>
      <c r="BA349" t="s">
        <v>7518</v>
      </c>
      <c r="BC349" t="s">
        <v>6794</v>
      </c>
      <c r="BD349" t="s">
        <v>6793</v>
      </c>
      <c r="BE349" t="s">
        <v>6793</v>
      </c>
      <c r="BF349" t="s">
        <v>6794</v>
      </c>
      <c r="BG349" t="s">
        <v>6794</v>
      </c>
      <c r="BH349" t="s">
        <v>6793</v>
      </c>
      <c r="BI349" t="s">
        <v>6793</v>
      </c>
      <c r="BJ349" t="s">
        <v>6794</v>
      </c>
      <c r="BK349" t="s">
        <v>6794</v>
      </c>
      <c r="BL349" t="s">
        <v>6794</v>
      </c>
      <c r="BM349" t="s">
        <v>7025</v>
      </c>
      <c r="BN349" t="s">
        <v>7021</v>
      </c>
      <c r="BO349" t="s">
        <v>6794</v>
      </c>
      <c r="BQ349" t="s">
        <v>7547</v>
      </c>
      <c r="BR349">
        <v>25</v>
      </c>
      <c r="BS349" t="s">
        <v>7519</v>
      </c>
      <c r="BT349" t="s">
        <v>6</v>
      </c>
      <c r="BU349" t="s">
        <v>7021</v>
      </c>
      <c r="BV349" t="s">
        <v>7561</v>
      </c>
      <c r="BW349" t="s">
        <v>7515</v>
      </c>
      <c r="BX349" t="s">
        <v>7516</v>
      </c>
      <c r="BY349" t="s">
        <v>7515</v>
      </c>
      <c r="BZ349" t="s">
        <v>7515</v>
      </c>
      <c r="CA349" t="s">
        <v>7515</v>
      </c>
      <c r="CB349" t="s">
        <v>7515</v>
      </c>
      <c r="CC349" t="s">
        <v>7515</v>
      </c>
      <c r="CD349" t="s">
        <v>7515</v>
      </c>
      <c r="CE349" t="s">
        <v>7515</v>
      </c>
      <c r="CF349" t="s">
        <v>7515</v>
      </c>
      <c r="CG349" t="s">
        <v>7515</v>
      </c>
      <c r="CH349" t="s">
        <v>7515</v>
      </c>
      <c r="CI349" t="s">
        <v>6793</v>
      </c>
      <c r="CJ349" t="s">
        <v>6794</v>
      </c>
      <c r="CK349" t="s">
        <v>7563</v>
      </c>
      <c r="CL349" t="s">
        <v>7580</v>
      </c>
      <c r="CM349" t="s">
        <v>7581</v>
      </c>
      <c r="CN349" t="s">
        <v>7620</v>
      </c>
      <c r="CO349" t="s">
        <v>6793</v>
      </c>
      <c r="CP349" t="s">
        <v>6793</v>
      </c>
      <c r="CQ349" t="s">
        <v>6794</v>
      </c>
      <c r="CR349" t="s">
        <v>6794</v>
      </c>
      <c r="CS349" t="s">
        <v>6794</v>
      </c>
      <c r="CT349" t="s">
        <v>6793</v>
      </c>
      <c r="CU349" t="s">
        <v>6794</v>
      </c>
      <c r="CV349" t="s">
        <v>6793</v>
      </c>
      <c r="CW349" t="s">
        <v>6794</v>
      </c>
      <c r="CX349" t="s">
        <v>7520</v>
      </c>
      <c r="CY349" t="s">
        <v>7521</v>
      </c>
      <c r="CZ349" t="s">
        <v>7536</v>
      </c>
      <c r="DA349" t="s">
        <v>6793</v>
      </c>
      <c r="DB349">
        <v>2</v>
      </c>
      <c r="DC349">
        <v>3</v>
      </c>
      <c r="DD349">
        <v>3</v>
      </c>
      <c r="DE349" t="s">
        <v>6794</v>
      </c>
      <c r="EA349">
        <v>2</v>
      </c>
      <c r="EC349">
        <v>0</v>
      </c>
      <c r="ED349">
        <v>0</v>
      </c>
      <c r="EE349">
        <v>0</v>
      </c>
      <c r="EF349">
        <v>0</v>
      </c>
      <c r="EG349">
        <v>2</v>
      </c>
      <c r="EH349">
        <v>0</v>
      </c>
      <c r="EI349">
        <v>0</v>
      </c>
      <c r="EJ349" t="s">
        <v>6794</v>
      </c>
      <c r="EP349" t="s">
        <v>6794</v>
      </c>
      <c r="OI349" t="s">
        <v>7526</v>
      </c>
      <c r="OJ349" t="s">
        <v>7526</v>
      </c>
      <c r="OK349" t="s">
        <v>7527</v>
      </c>
      <c r="OL349" t="s">
        <v>7526</v>
      </c>
      <c r="OM349" t="s">
        <v>7528</v>
      </c>
      <c r="ON349" t="s">
        <v>7539</v>
      </c>
      <c r="OO349" t="s">
        <v>7528</v>
      </c>
      <c r="OP349">
        <v>4</v>
      </c>
      <c r="OQ349" t="s">
        <v>28</v>
      </c>
      <c r="OR349" t="s">
        <v>7549</v>
      </c>
      <c r="OS349">
        <v>2006</v>
      </c>
      <c r="OT349">
        <v>6</v>
      </c>
      <c r="OU349">
        <v>1</v>
      </c>
      <c r="OV349">
        <v>6</v>
      </c>
      <c r="OW349">
        <v>1</v>
      </c>
      <c r="OX349">
        <v>0</v>
      </c>
      <c r="OY349">
        <v>35</v>
      </c>
      <c r="QE349" t="s">
        <v>7515</v>
      </c>
      <c r="QF349" t="s">
        <v>7515</v>
      </c>
      <c r="QG349" t="s">
        <v>7516</v>
      </c>
      <c r="QH349" t="s">
        <v>7515</v>
      </c>
      <c r="QI349" t="s">
        <v>7515</v>
      </c>
      <c r="QJ349" t="s">
        <v>7515</v>
      </c>
      <c r="QK349" t="s">
        <v>7515</v>
      </c>
      <c r="RP349">
        <f t="shared" si="10"/>
        <v>1</v>
      </c>
      <c r="RS349">
        <f t="shared" si="11"/>
        <v>4</v>
      </c>
    </row>
    <row r="350" spans="1:487" x14ac:dyDescent="0.3">
      <c r="A350">
        <v>70337</v>
      </c>
      <c r="B350">
        <v>763</v>
      </c>
      <c r="C350">
        <v>0</v>
      </c>
      <c r="D350">
        <v>5</v>
      </c>
      <c r="E350">
        <v>20</v>
      </c>
      <c r="F350">
        <v>80</v>
      </c>
      <c r="G350">
        <v>102</v>
      </c>
      <c r="H350">
        <v>9</v>
      </c>
      <c r="I350" t="s">
        <v>6793</v>
      </c>
      <c r="J350" t="s">
        <v>6793</v>
      </c>
      <c r="O350" t="s">
        <v>6793</v>
      </c>
      <c r="P350" t="s">
        <v>7516</v>
      </c>
      <c r="Q350" t="s">
        <v>7515</v>
      </c>
      <c r="R350" t="s">
        <v>7515</v>
      </c>
      <c r="S350" t="s">
        <v>7515</v>
      </c>
      <c r="T350" t="s">
        <v>7515</v>
      </c>
      <c r="U350" t="s">
        <v>7515</v>
      </c>
      <c r="V350" t="s">
        <v>7515</v>
      </c>
      <c r="W350" t="s">
        <v>7515</v>
      </c>
      <c r="X350" t="s">
        <v>7515</v>
      </c>
      <c r="Y350" t="s">
        <v>7515</v>
      </c>
      <c r="Z350" t="s">
        <v>7515</v>
      </c>
      <c r="AA350" t="s">
        <v>7515</v>
      </c>
      <c r="AB350" t="s">
        <v>7515</v>
      </c>
      <c r="AC350" t="s">
        <v>7515</v>
      </c>
      <c r="AD350" t="s">
        <v>7515</v>
      </c>
      <c r="AE350" t="s">
        <v>7515</v>
      </c>
      <c r="AF350" t="s">
        <v>7515</v>
      </c>
      <c r="AG350" t="s">
        <v>7515</v>
      </c>
      <c r="AH350" t="s">
        <v>7515</v>
      </c>
      <c r="AI350" t="s">
        <v>6796</v>
      </c>
      <c r="AQ350" t="s">
        <v>6985</v>
      </c>
      <c r="AR350" t="s">
        <v>6793</v>
      </c>
      <c r="AS350" t="s">
        <v>6793</v>
      </c>
      <c r="AT350">
        <v>0</v>
      </c>
      <c r="AU350">
        <v>6</v>
      </c>
      <c r="AV350" t="s">
        <v>6988</v>
      </c>
      <c r="AW350" t="s">
        <v>6793</v>
      </c>
      <c r="AX350" t="s">
        <v>6794</v>
      </c>
      <c r="AY350" t="s">
        <v>6814</v>
      </c>
      <c r="BA350" t="s">
        <v>7518</v>
      </c>
      <c r="BB350" t="s">
        <v>7588</v>
      </c>
      <c r="BC350" t="s">
        <v>6794</v>
      </c>
      <c r="BD350" t="s">
        <v>6794</v>
      </c>
      <c r="BE350" t="s">
        <v>6793</v>
      </c>
      <c r="BF350" t="s">
        <v>6793</v>
      </c>
      <c r="BG350" t="s">
        <v>6794</v>
      </c>
      <c r="BH350" t="s">
        <v>6794</v>
      </c>
      <c r="BI350" t="s">
        <v>6794</v>
      </c>
      <c r="BJ350" t="s">
        <v>6794</v>
      </c>
      <c r="BK350" t="s">
        <v>6793</v>
      </c>
      <c r="BL350" t="s">
        <v>6794</v>
      </c>
      <c r="BM350" t="s">
        <v>7024</v>
      </c>
      <c r="BN350" t="s">
        <v>7027</v>
      </c>
      <c r="BO350" t="s">
        <v>6794</v>
      </c>
      <c r="BQ350" t="s">
        <v>7547</v>
      </c>
      <c r="BR350" t="s">
        <v>7532</v>
      </c>
      <c r="BS350" t="s">
        <v>7533</v>
      </c>
      <c r="BT350" t="s">
        <v>6</v>
      </c>
      <c r="BU350" t="s">
        <v>7559</v>
      </c>
      <c r="BV350" t="s">
        <v>7543</v>
      </c>
      <c r="BW350" t="s">
        <v>7516</v>
      </c>
      <c r="BX350" t="s">
        <v>7515</v>
      </c>
      <c r="BY350" t="s">
        <v>7515</v>
      </c>
      <c r="BZ350" t="s">
        <v>7515</v>
      </c>
      <c r="CA350" t="s">
        <v>7515</v>
      </c>
      <c r="CB350" t="s">
        <v>7515</v>
      </c>
      <c r="CC350" t="s">
        <v>7515</v>
      </c>
      <c r="CD350" t="s">
        <v>7515</v>
      </c>
      <c r="CE350" t="s">
        <v>7515</v>
      </c>
      <c r="CF350" t="s">
        <v>7515</v>
      </c>
      <c r="CG350" t="s">
        <v>7515</v>
      </c>
      <c r="CH350" t="s">
        <v>7515</v>
      </c>
      <c r="CI350" t="s">
        <v>6793</v>
      </c>
      <c r="CJ350" t="s">
        <v>6794</v>
      </c>
      <c r="CO350" t="s">
        <v>6793</v>
      </c>
      <c r="CP350" t="s">
        <v>6793</v>
      </c>
      <c r="CQ350" t="s">
        <v>6794</v>
      </c>
      <c r="CR350" t="s">
        <v>6793</v>
      </c>
      <c r="CS350" t="s">
        <v>6793</v>
      </c>
      <c r="CT350" t="s">
        <v>6794</v>
      </c>
      <c r="CU350" t="s">
        <v>6794</v>
      </c>
      <c r="CV350" t="s">
        <v>6793</v>
      </c>
      <c r="CW350" t="s">
        <v>6794</v>
      </c>
      <c r="CX350" t="s">
        <v>7520</v>
      </c>
      <c r="CY350" t="s">
        <v>7521</v>
      </c>
      <c r="CZ350" t="s">
        <v>6966</v>
      </c>
      <c r="DA350" t="s">
        <v>6793</v>
      </c>
      <c r="DB350">
        <v>2</v>
      </c>
      <c r="DC350">
        <v>2</v>
      </c>
      <c r="DD350">
        <v>0</v>
      </c>
      <c r="DE350" t="s">
        <v>6794</v>
      </c>
      <c r="EA350">
        <v>3</v>
      </c>
      <c r="EC350">
        <v>0</v>
      </c>
      <c r="ED350">
        <v>1</v>
      </c>
      <c r="EE350">
        <v>0</v>
      </c>
      <c r="EF350">
        <v>1</v>
      </c>
      <c r="EG350">
        <v>1</v>
      </c>
      <c r="EH350">
        <v>0</v>
      </c>
      <c r="EI350">
        <v>0</v>
      </c>
      <c r="EJ350" t="s">
        <v>6794</v>
      </c>
      <c r="EP350" t="s">
        <v>6794</v>
      </c>
      <c r="OI350" t="s">
        <v>7526</v>
      </c>
      <c r="OJ350" t="s">
        <v>7526</v>
      </c>
      <c r="OK350" t="s">
        <v>7526</v>
      </c>
      <c r="OL350" t="s">
        <v>7526</v>
      </c>
      <c r="OM350" t="s">
        <v>7548</v>
      </c>
      <c r="ON350" t="s">
        <v>7529</v>
      </c>
      <c r="OO350" t="s">
        <v>7548</v>
      </c>
      <c r="OP350">
        <v>3</v>
      </c>
      <c r="OQ350" t="s">
        <v>28</v>
      </c>
      <c r="OR350" t="s">
        <v>212</v>
      </c>
      <c r="OS350">
        <v>2007</v>
      </c>
      <c r="OT350">
        <v>2</v>
      </c>
      <c r="OU350">
        <v>1</v>
      </c>
      <c r="OV350">
        <v>2</v>
      </c>
      <c r="OW350">
        <v>1</v>
      </c>
      <c r="OX350">
        <v>0</v>
      </c>
      <c r="OY350">
        <v>35</v>
      </c>
      <c r="QE350" t="s">
        <v>7516</v>
      </c>
      <c r="QF350" t="s">
        <v>7515</v>
      </c>
      <c r="QG350" t="s">
        <v>7515</v>
      </c>
      <c r="QH350" t="s">
        <v>7515</v>
      </c>
      <c r="QI350" t="s">
        <v>7515</v>
      </c>
      <c r="QJ350" t="s">
        <v>7515</v>
      </c>
      <c r="QK350" t="s">
        <v>7515</v>
      </c>
      <c r="RP350">
        <f t="shared" si="10"/>
        <v>5</v>
      </c>
      <c r="RS350">
        <f t="shared" si="11"/>
        <v>3</v>
      </c>
    </row>
    <row r="351" spans="1:487" x14ac:dyDescent="0.3">
      <c r="A351">
        <v>70338</v>
      </c>
      <c r="B351">
        <v>764</v>
      </c>
      <c r="C351">
        <v>0</v>
      </c>
      <c r="D351">
        <v>5</v>
      </c>
      <c r="E351">
        <v>15</v>
      </c>
      <c r="F351">
        <v>111</v>
      </c>
      <c r="G351">
        <v>102</v>
      </c>
      <c r="H351">
        <v>3</v>
      </c>
      <c r="I351" t="s">
        <v>6793</v>
      </c>
      <c r="J351" t="s">
        <v>6793</v>
      </c>
      <c r="O351" t="s">
        <v>6793</v>
      </c>
      <c r="P351" t="s">
        <v>7515</v>
      </c>
      <c r="Q351" t="s">
        <v>7515</v>
      </c>
      <c r="R351" t="s">
        <v>7515</v>
      </c>
      <c r="S351" t="s">
        <v>7515</v>
      </c>
      <c r="T351" t="s">
        <v>7515</v>
      </c>
      <c r="U351" t="s">
        <v>7515</v>
      </c>
      <c r="V351" t="s">
        <v>7515</v>
      </c>
      <c r="W351" t="s">
        <v>7515</v>
      </c>
      <c r="X351" t="s">
        <v>7515</v>
      </c>
      <c r="Y351" t="s">
        <v>7515</v>
      </c>
      <c r="Z351" t="s">
        <v>7516</v>
      </c>
      <c r="AA351" t="s">
        <v>7515</v>
      </c>
      <c r="AB351" t="s">
        <v>7515</v>
      </c>
      <c r="AC351" t="s">
        <v>7515</v>
      </c>
      <c r="AD351" t="s">
        <v>7515</v>
      </c>
      <c r="AE351" t="s">
        <v>7515</v>
      </c>
      <c r="AF351" t="s">
        <v>7515</v>
      </c>
      <c r="AG351" t="s">
        <v>7515</v>
      </c>
      <c r="AH351" t="s">
        <v>7515</v>
      </c>
      <c r="AI351" t="s">
        <v>6796</v>
      </c>
      <c r="AQ351" t="s">
        <v>6985</v>
      </c>
      <c r="AR351" t="s">
        <v>6793</v>
      </c>
      <c r="AS351" t="s">
        <v>6794</v>
      </c>
      <c r="AT351">
        <v>0</v>
      </c>
      <c r="AU351">
        <v>20</v>
      </c>
      <c r="AV351" t="s">
        <v>6988</v>
      </c>
      <c r="AW351" t="s">
        <v>6793</v>
      </c>
      <c r="AX351" t="s">
        <v>6794</v>
      </c>
      <c r="AY351" t="s">
        <v>6813</v>
      </c>
      <c r="AZ351" t="s">
        <v>7531</v>
      </c>
      <c r="BA351" t="s">
        <v>6991</v>
      </c>
      <c r="BC351" t="s">
        <v>6793</v>
      </c>
      <c r="BD351" t="s">
        <v>6794</v>
      </c>
      <c r="BE351" t="s">
        <v>6794</v>
      </c>
      <c r="BF351" t="s">
        <v>6793</v>
      </c>
      <c r="BG351" t="s">
        <v>6793</v>
      </c>
      <c r="BH351" t="s">
        <v>6794</v>
      </c>
      <c r="BI351" t="s">
        <v>6794</v>
      </c>
      <c r="BJ351" t="s">
        <v>6794</v>
      </c>
      <c r="BK351" t="s">
        <v>6794</v>
      </c>
      <c r="BL351" t="s">
        <v>6794</v>
      </c>
      <c r="BM351" t="s">
        <v>7029</v>
      </c>
      <c r="BN351" t="s">
        <v>7024</v>
      </c>
      <c r="BO351" t="s">
        <v>6794</v>
      </c>
      <c r="BQ351">
        <v>40</v>
      </c>
      <c r="BR351">
        <v>40</v>
      </c>
      <c r="BS351" t="s">
        <v>7519</v>
      </c>
      <c r="BT351" t="s">
        <v>6</v>
      </c>
      <c r="BU351" t="s">
        <v>7559</v>
      </c>
      <c r="BV351" t="s">
        <v>7543</v>
      </c>
      <c r="BW351" t="s">
        <v>7516</v>
      </c>
      <c r="BX351" t="s">
        <v>7515</v>
      </c>
      <c r="BY351" t="s">
        <v>7515</v>
      </c>
      <c r="BZ351" t="s">
        <v>7515</v>
      </c>
      <c r="CA351" t="s">
        <v>7515</v>
      </c>
      <c r="CB351" t="s">
        <v>7515</v>
      </c>
      <c r="CC351" t="s">
        <v>7515</v>
      </c>
      <c r="CD351" t="s">
        <v>7515</v>
      </c>
      <c r="CE351" t="s">
        <v>7515</v>
      </c>
      <c r="CF351" t="s">
        <v>7515</v>
      </c>
      <c r="CG351" t="s">
        <v>7515</v>
      </c>
      <c r="CH351" t="s">
        <v>7515</v>
      </c>
      <c r="CI351" t="s">
        <v>6793</v>
      </c>
      <c r="CJ351" t="s">
        <v>6794</v>
      </c>
      <c r="CO351" t="s">
        <v>6793</v>
      </c>
      <c r="CP351" t="s">
        <v>6793</v>
      </c>
      <c r="CQ351" t="s">
        <v>6794</v>
      </c>
      <c r="CR351" t="s">
        <v>6793</v>
      </c>
      <c r="CS351" t="s">
        <v>6793</v>
      </c>
      <c r="CT351" t="s">
        <v>6794</v>
      </c>
      <c r="CU351" t="s">
        <v>6794</v>
      </c>
      <c r="CV351" t="s">
        <v>6793</v>
      </c>
      <c r="CW351" t="s">
        <v>6794</v>
      </c>
      <c r="CX351" t="s">
        <v>7520</v>
      </c>
      <c r="CY351" t="s">
        <v>7521</v>
      </c>
      <c r="CZ351" t="s">
        <v>7522</v>
      </c>
      <c r="DA351" t="s">
        <v>6793</v>
      </c>
      <c r="DB351">
        <v>3</v>
      </c>
      <c r="DC351">
        <v>4</v>
      </c>
      <c r="DD351">
        <v>6</v>
      </c>
      <c r="DE351" t="s">
        <v>6794</v>
      </c>
      <c r="EA351">
        <v>3</v>
      </c>
      <c r="EC351">
        <v>0</v>
      </c>
      <c r="ED351">
        <v>1</v>
      </c>
      <c r="EE351">
        <v>0</v>
      </c>
      <c r="EF351">
        <v>0</v>
      </c>
      <c r="EG351">
        <v>0</v>
      </c>
      <c r="EH351">
        <v>2</v>
      </c>
      <c r="EI351">
        <v>0</v>
      </c>
      <c r="EJ351" t="s">
        <v>6794</v>
      </c>
      <c r="EP351" t="s">
        <v>6793</v>
      </c>
      <c r="IA351" t="s">
        <v>7524</v>
      </c>
      <c r="IB351" t="s">
        <v>7556</v>
      </c>
      <c r="IC351">
        <v>2005</v>
      </c>
      <c r="IG351" t="s">
        <v>6794</v>
      </c>
      <c r="IH351" t="s">
        <v>6793</v>
      </c>
      <c r="II351" t="s">
        <v>7524</v>
      </c>
      <c r="IJ351" t="s">
        <v>7556</v>
      </c>
      <c r="IK351">
        <v>2005</v>
      </c>
      <c r="IM351" t="s">
        <v>7527</v>
      </c>
      <c r="IN351" t="s">
        <v>7527</v>
      </c>
      <c r="IO351" t="s">
        <v>6793</v>
      </c>
      <c r="NG351" t="s">
        <v>7524</v>
      </c>
      <c r="NH351" t="s">
        <v>7572</v>
      </c>
      <c r="NI351">
        <v>2007</v>
      </c>
      <c r="NM351" t="s">
        <v>6794</v>
      </c>
      <c r="NN351" t="s">
        <v>6793</v>
      </c>
      <c r="NW351">
        <v>4</v>
      </c>
      <c r="NX351" t="s">
        <v>7515</v>
      </c>
      <c r="NY351" t="s">
        <v>7515</v>
      </c>
      <c r="NZ351" t="s">
        <v>7515</v>
      </c>
      <c r="OA351" t="s">
        <v>7515</v>
      </c>
      <c r="OB351" t="s">
        <v>7515</v>
      </c>
      <c r="OC351" t="s">
        <v>7515</v>
      </c>
      <c r="OD351" t="s">
        <v>7515</v>
      </c>
      <c r="OE351" t="s">
        <v>7515</v>
      </c>
      <c r="OF351" t="s">
        <v>7516</v>
      </c>
      <c r="OG351" t="s">
        <v>7515</v>
      </c>
      <c r="OH351" t="s">
        <v>7515</v>
      </c>
      <c r="OI351" t="s">
        <v>7526</v>
      </c>
      <c r="OJ351" t="s">
        <v>7526</v>
      </c>
      <c r="OL351" t="s">
        <v>7527</v>
      </c>
      <c r="OM351" t="s">
        <v>7528</v>
      </c>
      <c r="ON351" t="s">
        <v>7529</v>
      </c>
      <c r="OO351" t="s">
        <v>7528</v>
      </c>
      <c r="OP351">
        <v>4</v>
      </c>
      <c r="OQ351" t="s">
        <v>28</v>
      </c>
      <c r="OR351" t="s">
        <v>7549</v>
      </c>
      <c r="OS351">
        <v>2006</v>
      </c>
      <c r="OT351">
        <v>4</v>
      </c>
      <c r="OU351">
        <v>1</v>
      </c>
      <c r="OV351">
        <v>4</v>
      </c>
      <c r="OW351">
        <v>1</v>
      </c>
      <c r="OX351">
        <v>0</v>
      </c>
      <c r="OY351">
        <v>35</v>
      </c>
      <c r="OZ351" t="s">
        <v>7515</v>
      </c>
      <c r="PA351" t="s">
        <v>7515</v>
      </c>
      <c r="PB351" t="s">
        <v>7515</v>
      </c>
      <c r="PC351" t="s">
        <v>7515</v>
      </c>
      <c r="PD351" t="s">
        <v>7515</v>
      </c>
      <c r="PE351" t="s">
        <v>7515</v>
      </c>
      <c r="PF351" t="s">
        <v>7515</v>
      </c>
      <c r="PG351" t="s">
        <v>7515</v>
      </c>
      <c r="PH351" t="s">
        <v>7515</v>
      </c>
      <c r="PI351" t="s">
        <v>7515</v>
      </c>
      <c r="PJ351" t="s">
        <v>7515</v>
      </c>
      <c r="PK351" t="s">
        <v>7515</v>
      </c>
      <c r="PL351" t="s">
        <v>7516</v>
      </c>
      <c r="PM351" t="s">
        <v>7516</v>
      </c>
      <c r="PN351" t="s">
        <v>7515</v>
      </c>
      <c r="PO351" t="s">
        <v>7515</v>
      </c>
      <c r="PP351" t="s">
        <v>7515</v>
      </c>
      <c r="PQ351" t="s">
        <v>7515</v>
      </c>
      <c r="PR351" t="s">
        <v>7515</v>
      </c>
      <c r="PS351" t="s">
        <v>7515</v>
      </c>
      <c r="PT351" t="s">
        <v>7515</v>
      </c>
      <c r="PU351" t="s">
        <v>7515</v>
      </c>
      <c r="PV351" t="s">
        <v>7515</v>
      </c>
      <c r="PW351" t="s">
        <v>7515</v>
      </c>
      <c r="PX351" t="s">
        <v>7515</v>
      </c>
      <c r="PY351" t="s">
        <v>7515</v>
      </c>
      <c r="PZ351" t="s">
        <v>7515</v>
      </c>
      <c r="QA351" t="s">
        <v>7515</v>
      </c>
      <c r="QB351" t="s">
        <v>7515</v>
      </c>
      <c r="QC351" t="s">
        <v>7516</v>
      </c>
      <c r="QE351" t="s">
        <v>7515</v>
      </c>
      <c r="QF351" t="s">
        <v>7516</v>
      </c>
      <c r="QG351" t="s">
        <v>7515</v>
      </c>
      <c r="QH351" t="s">
        <v>7515</v>
      </c>
      <c r="QI351" t="s">
        <v>7515</v>
      </c>
      <c r="QJ351" t="s">
        <v>7515</v>
      </c>
      <c r="QK351" t="s">
        <v>7515</v>
      </c>
      <c r="RN351" t="s">
        <v>7530</v>
      </c>
      <c r="RP351">
        <f t="shared" si="10"/>
        <v>2</v>
      </c>
      <c r="RS351">
        <f t="shared" si="11"/>
        <v>8</v>
      </c>
    </row>
    <row r="352" spans="1:487" x14ac:dyDescent="0.3">
      <c r="A352">
        <v>70339</v>
      </c>
      <c r="B352">
        <v>765</v>
      </c>
      <c r="C352">
        <v>0</v>
      </c>
      <c r="D352">
        <v>5</v>
      </c>
      <c r="E352">
        <v>24</v>
      </c>
      <c r="F352">
        <v>83</v>
      </c>
      <c r="G352">
        <v>102</v>
      </c>
      <c r="H352">
        <v>9</v>
      </c>
      <c r="I352" t="s">
        <v>6793</v>
      </c>
      <c r="J352" t="s">
        <v>6793</v>
      </c>
      <c r="O352" t="s">
        <v>6793</v>
      </c>
      <c r="P352" t="s">
        <v>7515</v>
      </c>
      <c r="Q352" t="s">
        <v>7516</v>
      </c>
      <c r="R352" t="s">
        <v>7515</v>
      </c>
      <c r="S352" t="s">
        <v>7515</v>
      </c>
      <c r="T352" t="s">
        <v>7515</v>
      </c>
      <c r="U352" t="s">
        <v>7515</v>
      </c>
      <c r="V352" t="s">
        <v>7515</v>
      </c>
      <c r="W352" t="s">
        <v>7515</v>
      </c>
      <c r="X352" t="s">
        <v>7515</v>
      </c>
      <c r="Y352" t="s">
        <v>7515</v>
      </c>
      <c r="Z352" t="s">
        <v>7515</v>
      </c>
      <c r="AA352" t="s">
        <v>7515</v>
      </c>
      <c r="AB352" t="s">
        <v>7515</v>
      </c>
      <c r="AC352" t="s">
        <v>7515</v>
      </c>
      <c r="AD352" t="s">
        <v>7515</v>
      </c>
      <c r="AE352" t="s">
        <v>7515</v>
      </c>
      <c r="AF352" t="s">
        <v>7515</v>
      </c>
      <c r="AG352" t="s">
        <v>7515</v>
      </c>
      <c r="AH352" t="s">
        <v>7515</v>
      </c>
      <c r="AI352" t="s">
        <v>6796</v>
      </c>
      <c r="AQ352" t="s">
        <v>6985</v>
      </c>
      <c r="AR352" t="s">
        <v>6793</v>
      </c>
      <c r="AS352" t="s">
        <v>6794</v>
      </c>
      <c r="AT352">
        <v>0</v>
      </c>
      <c r="AU352">
        <v>10</v>
      </c>
      <c r="AV352" t="s">
        <v>6988</v>
      </c>
      <c r="AW352" t="s">
        <v>6793</v>
      </c>
      <c r="AX352" t="s">
        <v>6794</v>
      </c>
      <c r="AY352" t="s">
        <v>6813</v>
      </c>
      <c r="AZ352" t="s">
        <v>7531</v>
      </c>
      <c r="BA352" t="s">
        <v>7518</v>
      </c>
      <c r="BC352" t="s">
        <v>6794</v>
      </c>
      <c r="BD352" t="s">
        <v>6794</v>
      </c>
      <c r="BE352" t="s">
        <v>6794</v>
      </c>
      <c r="BF352" t="s">
        <v>6794</v>
      </c>
      <c r="BG352" t="s">
        <v>6794</v>
      </c>
      <c r="BH352" t="s">
        <v>6793</v>
      </c>
      <c r="BI352" t="s">
        <v>6794</v>
      </c>
      <c r="BJ352" t="s">
        <v>6793</v>
      </c>
      <c r="BK352" t="s">
        <v>6794</v>
      </c>
      <c r="BL352" t="s">
        <v>6794</v>
      </c>
      <c r="BM352" t="s">
        <v>7021</v>
      </c>
      <c r="BN352" t="s">
        <v>7025</v>
      </c>
      <c r="BO352" t="s">
        <v>6794</v>
      </c>
      <c r="BQ352">
        <v>0</v>
      </c>
      <c r="BR352">
        <v>60</v>
      </c>
      <c r="BS352" t="s">
        <v>7533</v>
      </c>
      <c r="BT352" t="s">
        <v>7534</v>
      </c>
      <c r="BU352" t="s">
        <v>7559</v>
      </c>
      <c r="BV352" t="s">
        <v>7535</v>
      </c>
      <c r="BW352" t="s">
        <v>7515</v>
      </c>
      <c r="BX352" t="s">
        <v>7516</v>
      </c>
      <c r="BY352" t="s">
        <v>7515</v>
      </c>
      <c r="BZ352" t="s">
        <v>7515</v>
      </c>
      <c r="CA352" t="s">
        <v>7515</v>
      </c>
      <c r="CB352" t="s">
        <v>7515</v>
      </c>
      <c r="CC352" t="s">
        <v>7515</v>
      </c>
      <c r="CD352" t="s">
        <v>7516</v>
      </c>
      <c r="CE352" t="s">
        <v>7515</v>
      </c>
      <c r="CF352" t="s">
        <v>7515</v>
      </c>
      <c r="CG352" t="s">
        <v>7515</v>
      </c>
      <c r="CH352" t="s">
        <v>7515</v>
      </c>
      <c r="CI352" t="s">
        <v>6793</v>
      </c>
      <c r="CJ352" t="s">
        <v>6794</v>
      </c>
      <c r="CO352" t="s">
        <v>6794</v>
      </c>
      <c r="CP352" t="s">
        <v>6793</v>
      </c>
      <c r="CQ352" t="s">
        <v>6794</v>
      </c>
      <c r="CR352" t="s">
        <v>6793</v>
      </c>
      <c r="CS352" t="s">
        <v>6794</v>
      </c>
      <c r="CT352" t="s">
        <v>6794</v>
      </c>
      <c r="CU352" t="s">
        <v>6794</v>
      </c>
      <c r="CV352" t="s">
        <v>6793</v>
      </c>
      <c r="CW352" t="s">
        <v>6794</v>
      </c>
      <c r="CX352" t="s">
        <v>7520</v>
      </c>
      <c r="CY352" t="s">
        <v>7521</v>
      </c>
      <c r="CZ352" t="s">
        <v>7587</v>
      </c>
      <c r="DA352" t="s">
        <v>6793</v>
      </c>
      <c r="DB352">
        <v>1</v>
      </c>
      <c r="DC352">
        <v>4</v>
      </c>
      <c r="DD352">
        <v>2</v>
      </c>
      <c r="DE352" t="s">
        <v>6794</v>
      </c>
      <c r="EA352">
        <v>7</v>
      </c>
      <c r="EC352">
        <v>5</v>
      </c>
      <c r="ED352">
        <v>0</v>
      </c>
      <c r="EE352">
        <v>0</v>
      </c>
      <c r="EF352">
        <v>2</v>
      </c>
      <c r="EG352">
        <v>0</v>
      </c>
      <c r="EH352">
        <v>0</v>
      </c>
      <c r="EI352">
        <v>0</v>
      </c>
      <c r="EJ352" t="s">
        <v>6794</v>
      </c>
      <c r="EP352" t="s">
        <v>6794</v>
      </c>
      <c r="OI352" t="s">
        <v>7526</v>
      </c>
      <c r="OJ352" t="s">
        <v>7526</v>
      </c>
      <c r="OK352" t="s">
        <v>7526</v>
      </c>
      <c r="OL352" t="s">
        <v>7526</v>
      </c>
      <c r="OM352" t="s">
        <v>7548</v>
      </c>
      <c r="ON352" t="s">
        <v>7529</v>
      </c>
      <c r="OO352" t="s">
        <v>7548</v>
      </c>
      <c r="OP352">
        <v>3</v>
      </c>
      <c r="OQ352" t="s">
        <v>28</v>
      </c>
      <c r="OR352" t="s">
        <v>212</v>
      </c>
      <c r="OS352">
        <v>2007</v>
      </c>
      <c r="OT352">
        <v>4</v>
      </c>
      <c r="OU352">
        <v>1</v>
      </c>
      <c r="OV352">
        <v>4</v>
      </c>
      <c r="OW352">
        <v>1</v>
      </c>
      <c r="OX352">
        <v>0</v>
      </c>
      <c r="OY352">
        <v>35</v>
      </c>
      <c r="QE352" t="s">
        <v>7515</v>
      </c>
      <c r="QF352" t="s">
        <v>7515</v>
      </c>
      <c r="QG352" t="s">
        <v>7515</v>
      </c>
      <c r="QH352" t="s">
        <v>7515</v>
      </c>
      <c r="QI352" t="s">
        <v>7515</v>
      </c>
      <c r="QJ352" t="s">
        <v>7516</v>
      </c>
      <c r="QK352" t="s">
        <v>7515</v>
      </c>
      <c r="RP352">
        <f t="shared" si="10"/>
        <v>4</v>
      </c>
      <c r="RS352">
        <f t="shared" si="11"/>
        <v>1</v>
      </c>
    </row>
    <row r="353" spans="1:487" x14ac:dyDescent="0.3">
      <c r="A353">
        <v>70340</v>
      </c>
      <c r="B353">
        <v>768</v>
      </c>
      <c r="C353">
        <v>0</v>
      </c>
      <c r="D353">
        <v>5</v>
      </c>
      <c r="E353">
        <v>25</v>
      </c>
      <c r="F353">
        <v>96</v>
      </c>
      <c r="G353">
        <v>102</v>
      </c>
      <c r="H353">
        <v>3</v>
      </c>
      <c r="I353" t="s">
        <v>6793</v>
      </c>
      <c r="J353" t="s">
        <v>6793</v>
      </c>
      <c r="O353" t="s">
        <v>6793</v>
      </c>
      <c r="P353" t="s">
        <v>7516</v>
      </c>
      <c r="Q353" t="s">
        <v>7515</v>
      </c>
      <c r="R353" t="s">
        <v>7515</v>
      </c>
      <c r="S353" t="s">
        <v>7515</v>
      </c>
      <c r="T353" t="s">
        <v>7515</v>
      </c>
      <c r="U353" t="s">
        <v>7515</v>
      </c>
      <c r="V353" t="s">
        <v>7515</v>
      </c>
      <c r="W353" t="s">
        <v>7515</v>
      </c>
      <c r="X353" t="s">
        <v>7515</v>
      </c>
      <c r="Y353" t="s">
        <v>7515</v>
      </c>
      <c r="Z353" t="s">
        <v>7515</v>
      </c>
      <c r="AA353" t="s">
        <v>7515</v>
      </c>
      <c r="AB353" t="s">
        <v>7515</v>
      </c>
      <c r="AC353" t="s">
        <v>7515</v>
      </c>
      <c r="AD353" t="s">
        <v>7515</v>
      </c>
      <c r="AE353" t="s">
        <v>7516</v>
      </c>
      <c r="AF353" t="s">
        <v>7515</v>
      </c>
      <c r="AG353" t="s">
        <v>7515</v>
      </c>
      <c r="AH353" t="s">
        <v>7515</v>
      </c>
      <c r="AJ353">
        <v>2</v>
      </c>
      <c r="AK353">
        <v>1</v>
      </c>
      <c r="AL353">
        <v>2</v>
      </c>
      <c r="AM353">
        <v>0</v>
      </c>
      <c r="AN353" t="s">
        <v>6845</v>
      </c>
      <c r="AQ353" t="s">
        <v>6994</v>
      </c>
      <c r="AR353" t="s">
        <v>6794</v>
      </c>
      <c r="AS353" t="s">
        <v>6794</v>
      </c>
      <c r="AT353">
        <v>4</v>
      </c>
      <c r="AU353">
        <v>0</v>
      </c>
      <c r="AV353" t="s">
        <v>6988</v>
      </c>
      <c r="AW353" t="s">
        <v>6794</v>
      </c>
      <c r="AX353" t="s">
        <v>6794</v>
      </c>
      <c r="AY353" t="s">
        <v>6813</v>
      </c>
      <c r="AZ353" t="s">
        <v>7562</v>
      </c>
      <c r="BA353" t="s">
        <v>7518</v>
      </c>
      <c r="BC353" t="s">
        <v>6794</v>
      </c>
      <c r="BD353" t="s">
        <v>6793</v>
      </c>
      <c r="BE353" t="s">
        <v>6794</v>
      </c>
      <c r="BF353" t="s">
        <v>6793</v>
      </c>
      <c r="BG353" t="s">
        <v>6793</v>
      </c>
      <c r="BH353" t="s">
        <v>6794</v>
      </c>
      <c r="BI353" t="s">
        <v>6793</v>
      </c>
      <c r="BJ353" t="s">
        <v>6794</v>
      </c>
      <c r="BK353" t="s">
        <v>6794</v>
      </c>
      <c r="BL353" t="s">
        <v>6794</v>
      </c>
      <c r="BM353" t="s">
        <v>7022</v>
      </c>
      <c r="BN353" t="s">
        <v>7021</v>
      </c>
      <c r="BO353" t="s">
        <v>6794</v>
      </c>
      <c r="BQ353">
        <v>0</v>
      </c>
      <c r="BR353" t="s">
        <v>7532</v>
      </c>
      <c r="BS353" t="s">
        <v>7519</v>
      </c>
      <c r="BT353" t="s">
        <v>7542</v>
      </c>
      <c r="BU353" t="s">
        <v>7025</v>
      </c>
      <c r="BV353" t="s">
        <v>7569</v>
      </c>
      <c r="BW353" t="s">
        <v>7515</v>
      </c>
      <c r="BX353" t="s">
        <v>7515</v>
      </c>
      <c r="BY353" t="s">
        <v>7516</v>
      </c>
      <c r="BZ353" t="s">
        <v>7515</v>
      </c>
      <c r="CA353" t="s">
        <v>7515</v>
      </c>
      <c r="CB353" t="s">
        <v>7515</v>
      </c>
      <c r="CC353" t="s">
        <v>7515</v>
      </c>
      <c r="CD353" t="s">
        <v>7515</v>
      </c>
      <c r="CE353" t="s">
        <v>7515</v>
      </c>
      <c r="CF353" t="s">
        <v>7515</v>
      </c>
      <c r="CG353" t="s">
        <v>7515</v>
      </c>
      <c r="CH353" t="s">
        <v>7515</v>
      </c>
      <c r="CI353" t="s">
        <v>6793</v>
      </c>
      <c r="CJ353" t="s">
        <v>6794</v>
      </c>
      <c r="CO353" t="s">
        <v>6793</v>
      </c>
      <c r="CP353" t="s">
        <v>6794</v>
      </c>
      <c r="CQ353" t="s">
        <v>6794</v>
      </c>
      <c r="CR353" t="s">
        <v>6793</v>
      </c>
      <c r="CS353" t="s">
        <v>6794</v>
      </c>
      <c r="CT353" t="s">
        <v>6793</v>
      </c>
      <c r="CU353" t="s">
        <v>6793</v>
      </c>
      <c r="CV353" t="s">
        <v>6793</v>
      </c>
      <c r="CW353" t="s">
        <v>6793</v>
      </c>
      <c r="CX353" t="s">
        <v>7545</v>
      </c>
      <c r="CY353" t="s">
        <v>7546</v>
      </c>
      <c r="CZ353" t="s">
        <v>6966</v>
      </c>
      <c r="DA353" t="s">
        <v>6793</v>
      </c>
      <c r="DB353">
        <v>1</v>
      </c>
      <c r="DC353">
        <v>3</v>
      </c>
      <c r="DD353">
        <v>0</v>
      </c>
      <c r="DE353" t="s">
        <v>6794</v>
      </c>
      <c r="EA353">
        <v>5</v>
      </c>
      <c r="EC353">
        <v>3</v>
      </c>
      <c r="ED353">
        <v>1</v>
      </c>
      <c r="EE353">
        <v>0</v>
      </c>
      <c r="EF353">
        <v>0</v>
      </c>
      <c r="EG353">
        <v>1</v>
      </c>
      <c r="EH353">
        <v>0</v>
      </c>
      <c r="EI353">
        <v>0</v>
      </c>
      <c r="EJ353" t="s">
        <v>6794</v>
      </c>
      <c r="EP353" t="s">
        <v>6794</v>
      </c>
      <c r="OI353" t="s">
        <v>7526</v>
      </c>
      <c r="OJ353" t="s">
        <v>7526</v>
      </c>
      <c r="OK353" t="s">
        <v>6857</v>
      </c>
      <c r="OL353" t="s">
        <v>7527</v>
      </c>
      <c r="OM353" t="s">
        <v>7548</v>
      </c>
      <c r="ON353" t="s">
        <v>7529</v>
      </c>
      <c r="OO353" t="s">
        <v>7548</v>
      </c>
      <c r="OP353">
        <v>1</v>
      </c>
      <c r="OQ353" t="s">
        <v>28</v>
      </c>
      <c r="OR353" t="s">
        <v>7549</v>
      </c>
      <c r="OS353">
        <v>2006</v>
      </c>
      <c r="OT353">
        <v>5</v>
      </c>
      <c r="OU353">
        <v>3</v>
      </c>
      <c r="OV353">
        <v>5</v>
      </c>
      <c r="OW353">
        <v>1</v>
      </c>
      <c r="OX353">
        <v>1</v>
      </c>
      <c r="OY353">
        <v>105</v>
      </c>
      <c r="QE353" t="s">
        <v>7515</v>
      </c>
      <c r="QF353" t="s">
        <v>7515</v>
      </c>
      <c r="QG353" t="s">
        <v>7515</v>
      </c>
      <c r="QH353" t="s">
        <v>7515</v>
      </c>
      <c r="QI353" t="s">
        <v>7515</v>
      </c>
      <c r="QJ353" t="s">
        <v>7515</v>
      </c>
      <c r="QK353" t="s">
        <v>7516</v>
      </c>
      <c r="RP353">
        <f t="shared" si="10"/>
        <v>0</v>
      </c>
      <c r="RS353">
        <f t="shared" si="11"/>
        <v>2</v>
      </c>
    </row>
    <row r="354" spans="1:487" x14ac:dyDescent="0.3">
      <c r="A354">
        <v>70341</v>
      </c>
      <c r="B354">
        <v>769</v>
      </c>
      <c r="C354">
        <v>0</v>
      </c>
      <c r="D354">
        <v>5</v>
      </c>
      <c r="E354">
        <v>16</v>
      </c>
      <c r="F354">
        <v>125</v>
      </c>
      <c r="G354">
        <v>102</v>
      </c>
      <c r="H354">
        <v>10</v>
      </c>
      <c r="I354" t="s">
        <v>6793</v>
      </c>
      <c r="J354" t="s">
        <v>6793</v>
      </c>
      <c r="O354" t="s">
        <v>6793</v>
      </c>
      <c r="P354" t="s">
        <v>7515</v>
      </c>
      <c r="Q354" t="s">
        <v>7515</v>
      </c>
      <c r="R354" t="s">
        <v>7516</v>
      </c>
      <c r="S354" t="s">
        <v>7515</v>
      </c>
      <c r="T354" t="s">
        <v>7515</v>
      </c>
      <c r="U354" t="s">
        <v>7515</v>
      </c>
      <c r="V354" t="s">
        <v>7515</v>
      </c>
      <c r="W354" t="s">
        <v>7515</v>
      </c>
      <c r="X354" t="s">
        <v>7515</v>
      </c>
      <c r="Y354" t="s">
        <v>7515</v>
      </c>
      <c r="Z354" t="s">
        <v>7515</v>
      </c>
      <c r="AA354" t="s">
        <v>7515</v>
      </c>
      <c r="AB354" t="s">
        <v>7515</v>
      </c>
      <c r="AC354" t="s">
        <v>7515</v>
      </c>
      <c r="AD354" t="s">
        <v>7515</v>
      </c>
      <c r="AE354" t="s">
        <v>7515</v>
      </c>
      <c r="AF354" t="s">
        <v>7515</v>
      </c>
      <c r="AG354" t="s">
        <v>7515</v>
      </c>
      <c r="AH354" t="s">
        <v>7515</v>
      </c>
      <c r="AI354" t="s">
        <v>7517</v>
      </c>
      <c r="AL354">
        <v>0</v>
      </c>
      <c r="AM354">
        <v>8</v>
      </c>
      <c r="AN354" t="s">
        <v>6845</v>
      </c>
      <c r="AQ354" t="s">
        <v>6993</v>
      </c>
      <c r="AR354" t="s">
        <v>6794</v>
      </c>
      <c r="AS354" t="s">
        <v>6794</v>
      </c>
      <c r="AT354">
        <v>0</v>
      </c>
      <c r="AU354">
        <v>18</v>
      </c>
      <c r="AV354" t="s">
        <v>6757</v>
      </c>
      <c r="AW354" t="s">
        <v>6966</v>
      </c>
      <c r="AX354" t="s">
        <v>6793</v>
      </c>
      <c r="AY354" t="s">
        <v>6813</v>
      </c>
      <c r="AZ354" t="s">
        <v>7531</v>
      </c>
      <c r="BA354" t="s">
        <v>7553</v>
      </c>
      <c r="BC354" t="s">
        <v>6794</v>
      </c>
      <c r="BD354" t="s">
        <v>6794</v>
      </c>
      <c r="BE354" t="s">
        <v>6794</v>
      </c>
      <c r="BF354" t="s">
        <v>6793</v>
      </c>
      <c r="BH354" t="s">
        <v>6794</v>
      </c>
      <c r="BI354" t="s">
        <v>6794</v>
      </c>
      <c r="BJ354" t="s">
        <v>6794</v>
      </c>
      <c r="BK354" t="s">
        <v>6794</v>
      </c>
      <c r="BL354" t="s">
        <v>6794</v>
      </c>
      <c r="BM354" t="s">
        <v>7024</v>
      </c>
      <c r="BN354" t="s">
        <v>7022</v>
      </c>
      <c r="BO354" t="s">
        <v>6794</v>
      </c>
      <c r="BQ354" t="s">
        <v>7547</v>
      </c>
      <c r="BR354">
        <v>50</v>
      </c>
      <c r="BS354" t="s">
        <v>7533</v>
      </c>
      <c r="BT354" t="s">
        <v>7603</v>
      </c>
      <c r="BU354" t="s">
        <v>7024</v>
      </c>
      <c r="BV354" t="s">
        <v>7535</v>
      </c>
      <c r="BW354" t="s">
        <v>7515</v>
      </c>
      <c r="BX354" t="s">
        <v>7515</v>
      </c>
      <c r="BY354" t="s">
        <v>7515</v>
      </c>
      <c r="BZ354" t="s">
        <v>7516</v>
      </c>
      <c r="CA354" t="s">
        <v>7515</v>
      </c>
      <c r="CB354" t="s">
        <v>7515</v>
      </c>
      <c r="CC354" t="s">
        <v>7515</v>
      </c>
      <c r="CD354" t="s">
        <v>7515</v>
      </c>
      <c r="CE354" t="s">
        <v>7515</v>
      </c>
      <c r="CF354" t="s">
        <v>7515</v>
      </c>
      <c r="CG354" t="s">
        <v>7515</v>
      </c>
      <c r="CH354" t="s">
        <v>7515</v>
      </c>
      <c r="CI354" t="s">
        <v>6793</v>
      </c>
      <c r="CJ354" t="s">
        <v>6794</v>
      </c>
      <c r="CO354" t="s">
        <v>6793</v>
      </c>
      <c r="CP354" t="s">
        <v>6793</v>
      </c>
      <c r="CQ354" t="s">
        <v>6794</v>
      </c>
      <c r="CR354" t="s">
        <v>6793</v>
      </c>
      <c r="CS354" t="s">
        <v>6793</v>
      </c>
      <c r="CT354" t="s">
        <v>6794</v>
      </c>
      <c r="CU354" t="s">
        <v>6794</v>
      </c>
      <c r="CV354" t="s">
        <v>6793</v>
      </c>
      <c r="CW354" t="s">
        <v>6794</v>
      </c>
      <c r="CX354" t="s">
        <v>7520</v>
      </c>
      <c r="CY354" t="s">
        <v>7521</v>
      </c>
      <c r="CZ354" t="s">
        <v>7602</v>
      </c>
      <c r="DA354" t="s">
        <v>6793</v>
      </c>
      <c r="DB354">
        <v>3</v>
      </c>
      <c r="DC354">
        <v>4</v>
      </c>
      <c r="DD354">
        <v>3</v>
      </c>
      <c r="DE354" t="s">
        <v>6794</v>
      </c>
      <c r="EA354">
        <v>5</v>
      </c>
      <c r="EC354">
        <v>1</v>
      </c>
      <c r="ED354">
        <v>2</v>
      </c>
      <c r="EE354">
        <v>0</v>
      </c>
      <c r="EF354">
        <v>0</v>
      </c>
      <c r="EG354">
        <v>2</v>
      </c>
      <c r="EH354">
        <v>0</v>
      </c>
      <c r="EI354">
        <v>0</v>
      </c>
      <c r="EJ354" t="s">
        <v>6794</v>
      </c>
      <c r="EP354" t="s">
        <v>6793</v>
      </c>
      <c r="EQ354" t="s">
        <v>7524</v>
      </c>
      <c r="ER354" t="s">
        <v>7574</v>
      </c>
      <c r="ES354">
        <v>2007</v>
      </c>
      <c r="EW354" t="s">
        <v>6794</v>
      </c>
      <c r="EX354" t="s">
        <v>6966</v>
      </c>
      <c r="GU354" t="s">
        <v>7524</v>
      </c>
      <c r="GV354" t="s">
        <v>7574</v>
      </c>
      <c r="GW354">
        <v>2007</v>
      </c>
      <c r="HA354" t="s">
        <v>6794</v>
      </c>
      <c r="LC354" t="s">
        <v>7524</v>
      </c>
      <c r="LD354" t="s">
        <v>7590</v>
      </c>
      <c r="LE354">
        <v>2007</v>
      </c>
      <c r="LI354" t="s">
        <v>6794</v>
      </c>
      <c r="LJ354" t="s">
        <v>6793</v>
      </c>
      <c r="NW354">
        <v>10</v>
      </c>
      <c r="NX354" t="s">
        <v>7515</v>
      </c>
      <c r="NY354" t="s">
        <v>7515</v>
      </c>
      <c r="NZ354" t="s">
        <v>7515</v>
      </c>
      <c r="OA354" t="s">
        <v>7515</v>
      </c>
      <c r="OB354" t="s">
        <v>7515</v>
      </c>
      <c r="OC354" t="s">
        <v>7515</v>
      </c>
      <c r="OD354" t="s">
        <v>7515</v>
      </c>
      <c r="OE354" t="s">
        <v>7515</v>
      </c>
      <c r="OF354" t="s">
        <v>7516</v>
      </c>
      <c r="OG354" t="s">
        <v>7515</v>
      </c>
      <c r="OH354" t="s">
        <v>7515</v>
      </c>
      <c r="OI354" t="s">
        <v>7526</v>
      </c>
      <c r="OJ354" t="s">
        <v>7526</v>
      </c>
      <c r="OK354" t="s">
        <v>7526</v>
      </c>
      <c r="OL354" t="s">
        <v>7526</v>
      </c>
      <c r="OM354" t="s">
        <v>7528</v>
      </c>
      <c r="ON354" t="s">
        <v>7539</v>
      </c>
      <c r="OO354" t="s">
        <v>7528</v>
      </c>
      <c r="OP354">
        <v>1</v>
      </c>
      <c r="OQ354" t="s">
        <v>28</v>
      </c>
      <c r="OR354" t="s">
        <v>212</v>
      </c>
      <c r="OS354">
        <v>2007</v>
      </c>
      <c r="OT354">
        <v>9</v>
      </c>
      <c r="OU354">
        <v>1</v>
      </c>
      <c r="OV354">
        <v>9</v>
      </c>
      <c r="OW354">
        <v>0</v>
      </c>
      <c r="OX354">
        <v>1</v>
      </c>
      <c r="OY354">
        <v>35</v>
      </c>
      <c r="OZ354" t="s">
        <v>7515</v>
      </c>
      <c r="PA354" t="s">
        <v>7516</v>
      </c>
      <c r="PB354" t="s">
        <v>7515</v>
      </c>
      <c r="PC354" t="s">
        <v>7515</v>
      </c>
      <c r="PD354" t="s">
        <v>7515</v>
      </c>
      <c r="PE354" t="s">
        <v>7515</v>
      </c>
      <c r="PF354" t="s">
        <v>7515</v>
      </c>
      <c r="PG354" t="s">
        <v>7515</v>
      </c>
      <c r="PH354" t="s">
        <v>7516</v>
      </c>
      <c r="PI354" t="s">
        <v>7515</v>
      </c>
      <c r="PJ354" t="s">
        <v>7515</v>
      </c>
      <c r="PK354" t="s">
        <v>7515</v>
      </c>
      <c r="PL354" t="s">
        <v>7515</v>
      </c>
      <c r="PM354" t="s">
        <v>7515</v>
      </c>
      <c r="PN354" t="s">
        <v>7515</v>
      </c>
      <c r="PO354" t="s">
        <v>7515</v>
      </c>
      <c r="PP354" t="s">
        <v>7515</v>
      </c>
      <c r="PQ354" t="s">
        <v>7515</v>
      </c>
      <c r="PR354" t="s">
        <v>7515</v>
      </c>
      <c r="PS354" t="s">
        <v>7515</v>
      </c>
      <c r="PT354" t="s">
        <v>7515</v>
      </c>
      <c r="PU354" t="s">
        <v>7515</v>
      </c>
      <c r="PV354" t="s">
        <v>7516</v>
      </c>
      <c r="PW354" t="s">
        <v>7515</v>
      </c>
      <c r="PX354" t="s">
        <v>7515</v>
      </c>
      <c r="PY354" t="s">
        <v>7515</v>
      </c>
      <c r="PZ354" t="s">
        <v>7515</v>
      </c>
      <c r="QA354" t="s">
        <v>7515</v>
      </c>
      <c r="QB354" t="s">
        <v>7515</v>
      </c>
      <c r="QC354" t="s">
        <v>7515</v>
      </c>
      <c r="QE354">
        <v>-5</v>
      </c>
      <c r="QF354">
        <v>-5</v>
      </c>
      <c r="QG354">
        <v>-5</v>
      </c>
      <c r="QH354">
        <v>-5</v>
      </c>
      <c r="QI354">
        <v>-5</v>
      </c>
      <c r="QJ354">
        <v>-5</v>
      </c>
      <c r="QK354">
        <v>-5</v>
      </c>
      <c r="RG354" t="s">
        <v>7530</v>
      </c>
      <c r="RP354">
        <f t="shared" si="10"/>
        <v>3</v>
      </c>
      <c r="RS354">
        <f t="shared" si="11"/>
        <v>3</v>
      </c>
    </row>
    <row r="355" spans="1:487" x14ac:dyDescent="0.3">
      <c r="A355">
        <v>70342</v>
      </c>
      <c r="B355">
        <v>770</v>
      </c>
      <c r="C355">
        <v>0</v>
      </c>
      <c r="D355">
        <v>5</v>
      </c>
      <c r="E355">
        <v>9</v>
      </c>
      <c r="F355">
        <v>77</v>
      </c>
      <c r="G355">
        <v>102</v>
      </c>
      <c r="H355">
        <v>4</v>
      </c>
      <c r="I355" t="s">
        <v>6793</v>
      </c>
      <c r="J355" t="s">
        <v>6793</v>
      </c>
      <c r="O355" t="s">
        <v>6793</v>
      </c>
      <c r="P355" t="s">
        <v>7515</v>
      </c>
      <c r="Q355" t="s">
        <v>7515</v>
      </c>
      <c r="R355" t="s">
        <v>7515</v>
      </c>
      <c r="S355" t="s">
        <v>7515</v>
      </c>
      <c r="T355" t="s">
        <v>7515</v>
      </c>
      <c r="U355" t="s">
        <v>7515</v>
      </c>
      <c r="V355" t="s">
        <v>7515</v>
      </c>
      <c r="W355" t="s">
        <v>7515</v>
      </c>
      <c r="X355" t="s">
        <v>7515</v>
      </c>
      <c r="Y355" t="s">
        <v>7516</v>
      </c>
      <c r="Z355" t="s">
        <v>7515</v>
      </c>
      <c r="AA355" t="s">
        <v>7515</v>
      </c>
      <c r="AB355" t="s">
        <v>7515</v>
      </c>
      <c r="AC355" t="s">
        <v>7515</v>
      </c>
      <c r="AD355" t="s">
        <v>7515</v>
      </c>
      <c r="AE355" t="s">
        <v>7515</v>
      </c>
      <c r="AF355" t="s">
        <v>7515</v>
      </c>
      <c r="AG355" t="s">
        <v>7515</v>
      </c>
      <c r="AH355" t="s">
        <v>7515</v>
      </c>
      <c r="AI355" t="s">
        <v>7517</v>
      </c>
      <c r="AL355">
        <v>0</v>
      </c>
      <c r="AM355">
        <v>5</v>
      </c>
      <c r="AN355" t="s">
        <v>6845</v>
      </c>
      <c r="AQ355" t="s">
        <v>6993</v>
      </c>
      <c r="AR355" t="s">
        <v>6794</v>
      </c>
      <c r="AS355" t="s">
        <v>6794</v>
      </c>
      <c r="AT355">
        <v>0</v>
      </c>
      <c r="AU355">
        <v>7</v>
      </c>
      <c r="AV355" t="s">
        <v>7568</v>
      </c>
      <c r="AW355" t="s">
        <v>6794</v>
      </c>
      <c r="AX355" t="s">
        <v>6793</v>
      </c>
      <c r="AY355" t="s">
        <v>6813</v>
      </c>
      <c r="AZ355" t="s">
        <v>6</v>
      </c>
      <c r="BA355" t="s">
        <v>6991</v>
      </c>
      <c r="BC355" t="s">
        <v>6794</v>
      </c>
      <c r="BD355" t="s">
        <v>6794</v>
      </c>
      <c r="BE355" t="s">
        <v>6793</v>
      </c>
      <c r="BF355" t="s">
        <v>6794</v>
      </c>
      <c r="BH355" t="s">
        <v>6794</v>
      </c>
      <c r="BI355" t="s">
        <v>6794</v>
      </c>
      <c r="BJ355" t="s">
        <v>6793</v>
      </c>
      <c r="BK355" t="s">
        <v>6794</v>
      </c>
      <c r="BL355" t="s">
        <v>6794</v>
      </c>
      <c r="BM355" t="s">
        <v>7026</v>
      </c>
      <c r="BN355" t="s">
        <v>7565</v>
      </c>
      <c r="BO355" t="s">
        <v>6794</v>
      </c>
      <c r="BQ355" t="s">
        <v>7547</v>
      </c>
      <c r="BR355" t="s">
        <v>6</v>
      </c>
      <c r="BS355" t="s">
        <v>7519</v>
      </c>
      <c r="BT355" t="s">
        <v>6</v>
      </c>
      <c r="BU355" t="s">
        <v>7024</v>
      </c>
      <c r="BV355" t="s">
        <v>7535</v>
      </c>
      <c r="BW355" t="s">
        <v>7516</v>
      </c>
      <c r="BX355" t="s">
        <v>7515</v>
      </c>
      <c r="BY355" t="s">
        <v>7515</v>
      </c>
      <c r="BZ355" t="s">
        <v>7515</v>
      </c>
      <c r="CA355" t="s">
        <v>7515</v>
      </c>
      <c r="CB355" t="s">
        <v>7515</v>
      </c>
      <c r="CC355" t="s">
        <v>7515</v>
      </c>
      <c r="CD355" t="s">
        <v>7515</v>
      </c>
      <c r="CE355" t="s">
        <v>7515</v>
      </c>
      <c r="CF355" t="s">
        <v>7515</v>
      </c>
      <c r="CG355" t="s">
        <v>7515</v>
      </c>
      <c r="CH355" t="s">
        <v>7515</v>
      </c>
      <c r="CI355" t="s">
        <v>6793</v>
      </c>
      <c r="CJ355" t="s">
        <v>6794</v>
      </c>
      <c r="CO355" t="s">
        <v>6793</v>
      </c>
      <c r="CP355" t="s">
        <v>6793</v>
      </c>
      <c r="CQ355" t="s">
        <v>6794</v>
      </c>
      <c r="CR355" t="s">
        <v>6793</v>
      </c>
      <c r="CS355" t="s">
        <v>6793</v>
      </c>
      <c r="CT355" t="s">
        <v>6794</v>
      </c>
      <c r="CU355" t="s">
        <v>6794</v>
      </c>
      <c r="CV355" t="s">
        <v>6793</v>
      </c>
      <c r="CW355" t="s">
        <v>6794</v>
      </c>
      <c r="CX355" t="s">
        <v>7520</v>
      </c>
      <c r="CY355" t="s">
        <v>7521</v>
      </c>
      <c r="CZ355" t="s">
        <v>7522</v>
      </c>
      <c r="DA355" t="s">
        <v>6793</v>
      </c>
      <c r="DB355">
        <v>2</v>
      </c>
      <c r="DC355">
        <v>3</v>
      </c>
      <c r="DD355">
        <v>2</v>
      </c>
      <c r="DE355" t="s">
        <v>6794</v>
      </c>
      <c r="EA355">
        <v>1</v>
      </c>
      <c r="EB355" t="s">
        <v>7523</v>
      </c>
      <c r="EJ355" t="s">
        <v>6794</v>
      </c>
      <c r="EP355" t="s">
        <v>6794</v>
      </c>
      <c r="OI355" t="s">
        <v>7526</v>
      </c>
      <c r="OJ355" t="s">
        <v>7526</v>
      </c>
      <c r="OK355" t="s">
        <v>7527</v>
      </c>
      <c r="OL355" t="s">
        <v>7526</v>
      </c>
      <c r="OM355" t="s">
        <v>7528</v>
      </c>
      <c r="ON355" t="s">
        <v>7529</v>
      </c>
      <c r="OO355" t="s">
        <v>7528</v>
      </c>
      <c r="OP355">
        <v>3</v>
      </c>
      <c r="OQ355" t="s">
        <v>28</v>
      </c>
      <c r="OR355" t="s">
        <v>7549</v>
      </c>
      <c r="OS355">
        <v>2006</v>
      </c>
      <c r="OT355">
        <v>11</v>
      </c>
      <c r="OU355">
        <v>1</v>
      </c>
      <c r="OV355">
        <v>11</v>
      </c>
      <c r="OW355">
        <v>0</v>
      </c>
      <c r="OX355">
        <v>1</v>
      </c>
      <c r="OY355">
        <v>35</v>
      </c>
      <c r="QE355" t="s">
        <v>7515</v>
      </c>
      <c r="QF355" t="s">
        <v>7515</v>
      </c>
      <c r="QG355" t="s">
        <v>7515</v>
      </c>
      <c r="QH355" t="s">
        <v>7515</v>
      </c>
      <c r="QI355" t="s">
        <v>7515</v>
      </c>
      <c r="QJ355" t="s">
        <v>7515</v>
      </c>
      <c r="QK355" t="s">
        <v>7516</v>
      </c>
      <c r="RP355">
        <f t="shared" si="10"/>
        <v>5</v>
      </c>
      <c r="RS355">
        <f t="shared" si="11"/>
        <v>5</v>
      </c>
    </row>
    <row r="356" spans="1:487" x14ac:dyDescent="0.3">
      <c r="A356">
        <v>70343</v>
      </c>
      <c r="B356">
        <v>771</v>
      </c>
      <c r="C356">
        <v>0</v>
      </c>
      <c r="D356">
        <v>5</v>
      </c>
      <c r="E356">
        <v>21</v>
      </c>
      <c r="F356">
        <v>99</v>
      </c>
      <c r="G356">
        <v>102</v>
      </c>
      <c r="H356">
        <v>3</v>
      </c>
      <c r="I356" t="s">
        <v>6793</v>
      </c>
      <c r="J356" t="s">
        <v>6793</v>
      </c>
      <c r="O356" t="s">
        <v>6793</v>
      </c>
      <c r="P356" t="s">
        <v>7516</v>
      </c>
      <c r="Q356" t="s">
        <v>7516</v>
      </c>
      <c r="R356" t="s">
        <v>7515</v>
      </c>
      <c r="S356" t="s">
        <v>7515</v>
      </c>
      <c r="T356" t="s">
        <v>7515</v>
      </c>
      <c r="U356" t="s">
        <v>7515</v>
      </c>
      <c r="V356" t="s">
        <v>7515</v>
      </c>
      <c r="W356" t="s">
        <v>7515</v>
      </c>
      <c r="X356" t="s">
        <v>7515</v>
      </c>
      <c r="Y356" t="s">
        <v>7515</v>
      </c>
      <c r="Z356" t="s">
        <v>7515</v>
      </c>
      <c r="AA356" t="s">
        <v>7515</v>
      </c>
      <c r="AB356" t="s">
        <v>7515</v>
      </c>
      <c r="AC356" t="s">
        <v>7515</v>
      </c>
      <c r="AD356" t="s">
        <v>7515</v>
      </c>
      <c r="AE356" t="s">
        <v>7515</v>
      </c>
      <c r="AF356" t="s">
        <v>7515</v>
      </c>
      <c r="AG356" t="s">
        <v>7515</v>
      </c>
      <c r="AH356" t="s">
        <v>7515</v>
      </c>
      <c r="AI356" t="s">
        <v>6796</v>
      </c>
      <c r="AQ356" t="s">
        <v>6985</v>
      </c>
      <c r="AR356" t="s">
        <v>6793</v>
      </c>
      <c r="AS356" t="s">
        <v>6793</v>
      </c>
      <c r="AT356">
        <v>0</v>
      </c>
      <c r="AU356">
        <v>10</v>
      </c>
      <c r="AV356" t="s">
        <v>6992</v>
      </c>
      <c r="AW356" t="s">
        <v>6794</v>
      </c>
      <c r="AX356" t="s">
        <v>6794</v>
      </c>
      <c r="AY356" t="s">
        <v>6813</v>
      </c>
      <c r="AZ356" t="s">
        <v>7531</v>
      </c>
      <c r="BA356" t="s">
        <v>7553</v>
      </c>
      <c r="BC356" t="s">
        <v>6794</v>
      </c>
      <c r="BD356" t="s">
        <v>6794</v>
      </c>
      <c r="BE356" t="s">
        <v>6793</v>
      </c>
      <c r="BF356" t="s">
        <v>6794</v>
      </c>
      <c r="BG356" t="s">
        <v>6793</v>
      </c>
      <c r="BH356" t="s">
        <v>6794</v>
      </c>
      <c r="BI356" t="s">
        <v>6794</v>
      </c>
      <c r="BJ356" t="s">
        <v>6794</v>
      </c>
      <c r="BK356" t="s">
        <v>6794</v>
      </c>
      <c r="BL356" t="s">
        <v>6794</v>
      </c>
      <c r="BM356" t="s">
        <v>7030</v>
      </c>
      <c r="BN356" t="s">
        <v>7024</v>
      </c>
      <c r="BO356" t="s">
        <v>6794</v>
      </c>
      <c r="BQ356" t="s">
        <v>7547</v>
      </c>
      <c r="BR356">
        <v>20</v>
      </c>
      <c r="BS356" t="s">
        <v>7519</v>
      </c>
      <c r="BT356" t="s">
        <v>7601</v>
      </c>
      <c r="BU356" t="s">
        <v>7559</v>
      </c>
      <c r="BV356" t="s">
        <v>6757</v>
      </c>
      <c r="BW356" t="s">
        <v>7515</v>
      </c>
      <c r="BX356" t="s">
        <v>7515</v>
      </c>
      <c r="BY356" t="s">
        <v>7515</v>
      </c>
      <c r="BZ356" t="s">
        <v>7515</v>
      </c>
      <c r="CA356" t="s">
        <v>7515</v>
      </c>
      <c r="CB356" t="s">
        <v>7515</v>
      </c>
      <c r="CC356" t="s">
        <v>7515</v>
      </c>
      <c r="CD356" t="s">
        <v>7516</v>
      </c>
      <c r="CE356" t="s">
        <v>7515</v>
      </c>
      <c r="CF356" t="s">
        <v>7515</v>
      </c>
      <c r="CG356" t="s">
        <v>7515</v>
      </c>
      <c r="CH356" t="s">
        <v>7515</v>
      </c>
      <c r="CI356" t="s">
        <v>6793</v>
      </c>
      <c r="CJ356" t="s">
        <v>6793</v>
      </c>
      <c r="CK356" t="s">
        <v>7621</v>
      </c>
      <c r="CL356" t="s">
        <v>7564</v>
      </c>
      <c r="CM356">
        <v>200</v>
      </c>
      <c r="CN356" t="s">
        <v>7544</v>
      </c>
      <c r="CO356" t="s">
        <v>6793</v>
      </c>
      <c r="CP356" t="s">
        <v>6793</v>
      </c>
      <c r="CQ356" t="s">
        <v>6794</v>
      </c>
      <c r="CR356" t="s">
        <v>6793</v>
      </c>
      <c r="CS356" t="s">
        <v>6794</v>
      </c>
      <c r="CT356" t="s">
        <v>6794</v>
      </c>
      <c r="CU356" t="s">
        <v>6794</v>
      </c>
      <c r="CV356" t="s">
        <v>6793</v>
      </c>
      <c r="CW356" t="s">
        <v>6794</v>
      </c>
      <c r="CX356" t="s">
        <v>6757</v>
      </c>
      <c r="CY356" t="s">
        <v>7521</v>
      </c>
      <c r="CZ356" t="s">
        <v>7570</v>
      </c>
      <c r="DA356" t="s">
        <v>6793</v>
      </c>
      <c r="DB356">
        <v>2</v>
      </c>
      <c r="DC356">
        <v>4</v>
      </c>
      <c r="DD356">
        <v>2</v>
      </c>
      <c r="DE356" t="s">
        <v>6793</v>
      </c>
      <c r="DF356">
        <v>1</v>
      </c>
      <c r="DG356" t="s">
        <v>7574</v>
      </c>
      <c r="DH356">
        <v>2007</v>
      </c>
      <c r="DI356" t="s">
        <v>7557</v>
      </c>
      <c r="DJ356" t="s">
        <v>7574</v>
      </c>
      <c r="DK356">
        <v>2007</v>
      </c>
      <c r="EA356">
        <v>5</v>
      </c>
      <c r="EC356">
        <v>1</v>
      </c>
      <c r="ED356">
        <v>0</v>
      </c>
      <c r="EE356">
        <v>2</v>
      </c>
      <c r="EF356">
        <v>0</v>
      </c>
      <c r="EG356">
        <v>0</v>
      </c>
      <c r="EH356">
        <v>1</v>
      </c>
      <c r="EI356">
        <v>1</v>
      </c>
      <c r="EJ356" t="s">
        <v>6794</v>
      </c>
      <c r="EP356" t="s">
        <v>6794</v>
      </c>
      <c r="OI356" t="s">
        <v>7526</v>
      </c>
      <c r="OJ356" t="s">
        <v>7526</v>
      </c>
      <c r="OK356" t="s">
        <v>6857</v>
      </c>
      <c r="OL356" t="s">
        <v>7582</v>
      </c>
      <c r="OM356" t="s">
        <v>7528</v>
      </c>
      <c r="ON356" t="s">
        <v>7529</v>
      </c>
      <c r="OO356" t="s">
        <v>7528</v>
      </c>
      <c r="OP356">
        <v>1</v>
      </c>
      <c r="OQ356" t="s">
        <v>28</v>
      </c>
      <c r="OR356" t="s">
        <v>7549</v>
      </c>
      <c r="OS356">
        <v>2007</v>
      </c>
      <c r="OT356">
        <v>12</v>
      </c>
      <c r="OU356">
        <v>1</v>
      </c>
      <c r="OV356">
        <v>12</v>
      </c>
      <c r="OW356">
        <v>1</v>
      </c>
      <c r="OX356">
        <v>0</v>
      </c>
      <c r="OY356">
        <v>35</v>
      </c>
      <c r="QE356">
        <v>-5</v>
      </c>
      <c r="QF356">
        <v>-5</v>
      </c>
      <c r="QG356">
        <v>-5</v>
      </c>
      <c r="QH356">
        <v>-5</v>
      </c>
      <c r="QI356">
        <v>-5</v>
      </c>
      <c r="QJ356">
        <v>-5</v>
      </c>
      <c r="QK356">
        <v>-5</v>
      </c>
      <c r="RP356">
        <f t="shared" si="10"/>
        <v>4</v>
      </c>
      <c r="RS356">
        <f t="shared" si="11"/>
        <v>9</v>
      </c>
    </row>
    <row r="357" spans="1:487" x14ac:dyDescent="0.3">
      <c r="A357">
        <v>70344</v>
      </c>
      <c r="B357">
        <v>772</v>
      </c>
      <c r="C357">
        <v>0</v>
      </c>
      <c r="D357">
        <v>5</v>
      </c>
      <c r="E357">
        <v>12</v>
      </c>
      <c r="F357">
        <v>95</v>
      </c>
      <c r="G357">
        <v>102</v>
      </c>
      <c r="H357">
        <v>4</v>
      </c>
      <c r="I357" t="s">
        <v>6793</v>
      </c>
      <c r="J357" t="s">
        <v>6793</v>
      </c>
      <c r="O357" t="s">
        <v>6793</v>
      </c>
      <c r="P357" t="s">
        <v>7515</v>
      </c>
      <c r="Q357" t="s">
        <v>7515</v>
      </c>
      <c r="R357" t="s">
        <v>7515</v>
      </c>
      <c r="S357" t="s">
        <v>7515</v>
      </c>
      <c r="T357" t="s">
        <v>7515</v>
      </c>
      <c r="U357" t="s">
        <v>7515</v>
      </c>
      <c r="V357" t="s">
        <v>7515</v>
      </c>
      <c r="W357" t="s">
        <v>7515</v>
      </c>
      <c r="X357" t="s">
        <v>7515</v>
      </c>
      <c r="Y357" t="s">
        <v>7515</v>
      </c>
      <c r="Z357" t="s">
        <v>7515</v>
      </c>
      <c r="AA357" t="s">
        <v>7515</v>
      </c>
      <c r="AB357" t="s">
        <v>7515</v>
      </c>
      <c r="AC357" t="s">
        <v>7515</v>
      </c>
      <c r="AD357" t="s">
        <v>7515</v>
      </c>
      <c r="AE357" t="s">
        <v>7516</v>
      </c>
      <c r="AF357" t="s">
        <v>7515</v>
      </c>
      <c r="AG357" t="s">
        <v>7515</v>
      </c>
      <c r="AH357" t="s">
        <v>7515</v>
      </c>
      <c r="AI357" t="s">
        <v>7517</v>
      </c>
      <c r="AL357">
        <v>0</v>
      </c>
      <c r="AM357">
        <v>10</v>
      </c>
      <c r="AN357" t="s">
        <v>6845</v>
      </c>
      <c r="AQ357" t="s">
        <v>6757</v>
      </c>
      <c r="AR357" t="s">
        <v>6794</v>
      </c>
      <c r="AS357" t="s">
        <v>6794</v>
      </c>
      <c r="AT357">
        <v>0</v>
      </c>
      <c r="AU357">
        <v>15</v>
      </c>
      <c r="AV357" t="s">
        <v>7568</v>
      </c>
      <c r="AW357" t="s">
        <v>6794</v>
      </c>
      <c r="AX357" t="s">
        <v>6793</v>
      </c>
      <c r="AY357" t="s">
        <v>6813</v>
      </c>
      <c r="AZ357" t="s">
        <v>7531</v>
      </c>
      <c r="BA357" t="s">
        <v>6991</v>
      </c>
      <c r="BC357" t="s">
        <v>6794</v>
      </c>
      <c r="BD357" t="s">
        <v>6794</v>
      </c>
      <c r="BE357" t="s">
        <v>6794</v>
      </c>
      <c r="BF357" t="s">
        <v>6794</v>
      </c>
      <c r="BH357" t="s">
        <v>6794</v>
      </c>
      <c r="BI357" t="s">
        <v>6794</v>
      </c>
      <c r="BJ357" t="s">
        <v>6793</v>
      </c>
      <c r="BK357" t="s">
        <v>6794</v>
      </c>
      <c r="BL357" t="s">
        <v>6794</v>
      </c>
      <c r="BM357" t="s">
        <v>7026</v>
      </c>
      <c r="BN357" t="s">
        <v>7025</v>
      </c>
      <c r="BO357" t="s">
        <v>6794</v>
      </c>
      <c r="BQ357">
        <v>0</v>
      </c>
      <c r="BR357">
        <v>50</v>
      </c>
      <c r="BS357" t="s">
        <v>7533</v>
      </c>
      <c r="BT357" t="s">
        <v>7601</v>
      </c>
      <c r="BU357" t="s">
        <v>7559</v>
      </c>
      <c r="BV357" t="s">
        <v>7543</v>
      </c>
      <c r="BW357" t="s">
        <v>7516</v>
      </c>
      <c r="BX357" t="s">
        <v>7515</v>
      </c>
      <c r="BY357" t="s">
        <v>7515</v>
      </c>
      <c r="BZ357" t="s">
        <v>7515</v>
      </c>
      <c r="CA357" t="s">
        <v>7515</v>
      </c>
      <c r="CB357" t="s">
        <v>7515</v>
      </c>
      <c r="CC357" t="s">
        <v>7515</v>
      </c>
      <c r="CD357" t="s">
        <v>7515</v>
      </c>
      <c r="CE357" t="s">
        <v>7515</v>
      </c>
      <c r="CF357" t="s">
        <v>7515</v>
      </c>
      <c r="CG357" t="s">
        <v>7515</v>
      </c>
      <c r="CH357" t="s">
        <v>7515</v>
      </c>
      <c r="CI357" t="s">
        <v>6793</v>
      </c>
      <c r="CJ357" t="s">
        <v>6794</v>
      </c>
      <c r="CO357" t="s">
        <v>6793</v>
      </c>
      <c r="CP357" t="s">
        <v>6793</v>
      </c>
      <c r="CQ357" t="s">
        <v>6794</v>
      </c>
      <c r="CR357" t="s">
        <v>6793</v>
      </c>
      <c r="CS357" t="s">
        <v>6794</v>
      </c>
      <c r="CT357" t="s">
        <v>6793</v>
      </c>
      <c r="CU357" t="s">
        <v>6794</v>
      </c>
      <c r="CV357" t="s">
        <v>6793</v>
      </c>
      <c r="CW357" t="s">
        <v>6794</v>
      </c>
      <c r="CX357" t="s">
        <v>7520</v>
      </c>
      <c r="CY357" t="s">
        <v>7521</v>
      </c>
      <c r="CZ357" t="s">
        <v>7522</v>
      </c>
      <c r="DA357" t="s">
        <v>6793</v>
      </c>
      <c r="DB357">
        <v>3</v>
      </c>
      <c r="DC357">
        <v>5</v>
      </c>
      <c r="DD357">
        <v>5</v>
      </c>
      <c r="DE357" t="s">
        <v>6794</v>
      </c>
      <c r="EA357">
        <v>2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1</v>
      </c>
      <c r="EI357">
        <v>1</v>
      </c>
      <c r="EJ357" t="s">
        <v>6794</v>
      </c>
      <c r="EP357" t="s">
        <v>6793</v>
      </c>
      <c r="NO357" t="s">
        <v>7524</v>
      </c>
      <c r="NP357" t="s">
        <v>7574</v>
      </c>
      <c r="NQ357">
        <v>2007</v>
      </c>
      <c r="NU357" t="s">
        <v>6794</v>
      </c>
      <c r="OI357" t="s">
        <v>7526</v>
      </c>
      <c r="OJ357" t="s">
        <v>7526</v>
      </c>
      <c r="OK357" t="s">
        <v>7526</v>
      </c>
      <c r="OL357" t="s">
        <v>7527</v>
      </c>
      <c r="OM357" t="s">
        <v>7528</v>
      </c>
      <c r="ON357" t="s">
        <v>7529</v>
      </c>
      <c r="OO357" t="s">
        <v>7528</v>
      </c>
      <c r="OP357">
        <v>4</v>
      </c>
      <c r="OQ357" t="s">
        <v>28</v>
      </c>
      <c r="OR357" t="s">
        <v>7549</v>
      </c>
      <c r="OS357">
        <v>2007</v>
      </c>
      <c r="OT357">
        <v>6</v>
      </c>
      <c r="OU357">
        <v>1</v>
      </c>
      <c r="OV357">
        <v>6</v>
      </c>
      <c r="OW357">
        <v>0</v>
      </c>
      <c r="OX357">
        <v>1</v>
      </c>
      <c r="OY357">
        <v>35</v>
      </c>
      <c r="OZ357" t="s">
        <v>7516</v>
      </c>
      <c r="PA357" t="s">
        <v>7515</v>
      </c>
      <c r="PB357" t="s">
        <v>7515</v>
      </c>
      <c r="PC357" t="s">
        <v>7515</v>
      </c>
      <c r="PD357" t="s">
        <v>7515</v>
      </c>
      <c r="PE357" t="s">
        <v>7515</v>
      </c>
      <c r="PF357" t="s">
        <v>7515</v>
      </c>
      <c r="PG357" t="s">
        <v>7515</v>
      </c>
      <c r="PH357" t="s">
        <v>7515</v>
      </c>
      <c r="PI357" t="s">
        <v>7515</v>
      </c>
      <c r="PJ357" t="s">
        <v>7515</v>
      </c>
      <c r="PK357" t="s">
        <v>7515</v>
      </c>
      <c r="PL357" t="s">
        <v>7515</v>
      </c>
      <c r="PM357" t="s">
        <v>7515</v>
      </c>
      <c r="PN357" t="s">
        <v>7515</v>
      </c>
      <c r="PO357" t="s">
        <v>7515</v>
      </c>
      <c r="PP357" t="s">
        <v>7515</v>
      </c>
      <c r="PQ357" t="s">
        <v>7515</v>
      </c>
      <c r="PR357" t="s">
        <v>7515</v>
      </c>
      <c r="PS357" t="s">
        <v>7515</v>
      </c>
      <c r="PT357" t="s">
        <v>7515</v>
      </c>
      <c r="PU357" t="s">
        <v>7515</v>
      </c>
      <c r="PV357" t="s">
        <v>7515</v>
      </c>
      <c r="PW357" t="s">
        <v>7515</v>
      </c>
      <c r="PX357" t="s">
        <v>7515</v>
      </c>
      <c r="PY357" t="s">
        <v>7515</v>
      </c>
      <c r="PZ357" t="s">
        <v>7515</v>
      </c>
      <c r="QA357" t="s">
        <v>7515</v>
      </c>
      <c r="QB357" t="s">
        <v>7515</v>
      </c>
      <c r="QC357" t="s">
        <v>7515</v>
      </c>
      <c r="QE357" t="s">
        <v>7516</v>
      </c>
      <c r="QF357" t="s">
        <v>7515</v>
      </c>
      <c r="QG357" t="s">
        <v>7515</v>
      </c>
      <c r="QH357" t="s">
        <v>7515</v>
      </c>
      <c r="QI357" t="s">
        <v>7515</v>
      </c>
      <c r="QJ357" t="s">
        <v>7515</v>
      </c>
      <c r="QK357" t="s">
        <v>7515</v>
      </c>
      <c r="RP357">
        <f t="shared" si="10"/>
        <v>3</v>
      </c>
      <c r="RS357">
        <f t="shared" si="11"/>
        <v>5</v>
      </c>
    </row>
    <row r="358" spans="1:487" x14ac:dyDescent="0.3">
      <c r="A358">
        <v>70345</v>
      </c>
      <c r="B358">
        <v>773</v>
      </c>
      <c r="C358">
        <v>0</v>
      </c>
      <c r="D358">
        <v>5</v>
      </c>
      <c r="E358">
        <v>13</v>
      </c>
      <c r="F358">
        <v>83</v>
      </c>
      <c r="G358">
        <v>102</v>
      </c>
      <c r="H358">
        <v>3</v>
      </c>
      <c r="I358" t="s">
        <v>6793</v>
      </c>
      <c r="J358" t="s">
        <v>6793</v>
      </c>
      <c r="O358" t="s">
        <v>6793</v>
      </c>
      <c r="P358" t="s">
        <v>7515</v>
      </c>
      <c r="Q358" t="s">
        <v>7515</v>
      </c>
      <c r="R358" t="s">
        <v>7515</v>
      </c>
      <c r="S358" t="s">
        <v>7515</v>
      </c>
      <c r="T358" t="s">
        <v>7515</v>
      </c>
      <c r="U358" t="s">
        <v>7515</v>
      </c>
      <c r="V358" t="s">
        <v>7515</v>
      </c>
      <c r="W358" t="s">
        <v>7515</v>
      </c>
      <c r="X358" t="s">
        <v>7515</v>
      </c>
      <c r="Y358" t="s">
        <v>7515</v>
      </c>
      <c r="Z358" t="s">
        <v>7515</v>
      </c>
      <c r="AA358" t="s">
        <v>7515</v>
      </c>
      <c r="AB358" t="s">
        <v>7515</v>
      </c>
      <c r="AC358" t="s">
        <v>7515</v>
      </c>
      <c r="AD358" t="s">
        <v>7515</v>
      </c>
      <c r="AE358" t="s">
        <v>7515</v>
      </c>
      <c r="AF358" t="s">
        <v>7516</v>
      </c>
      <c r="AG358" t="s">
        <v>7515</v>
      </c>
      <c r="AH358" t="s">
        <v>7515</v>
      </c>
      <c r="AI358" t="s">
        <v>6796</v>
      </c>
      <c r="AQ358" t="s">
        <v>6985</v>
      </c>
      <c r="AR358" t="s">
        <v>6793</v>
      </c>
      <c r="AS358" t="s">
        <v>6794</v>
      </c>
      <c r="AT358">
        <v>0</v>
      </c>
      <c r="AU358">
        <v>15</v>
      </c>
      <c r="AV358" t="s">
        <v>6988</v>
      </c>
      <c r="AW358" t="s">
        <v>6793</v>
      </c>
      <c r="AX358" t="s">
        <v>6793</v>
      </c>
      <c r="AY358" t="s">
        <v>6813</v>
      </c>
      <c r="AZ358" t="s">
        <v>7531</v>
      </c>
      <c r="BA358" t="s">
        <v>6991</v>
      </c>
      <c r="BC358" t="s">
        <v>6793</v>
      </c>
      <c r="BD358" t="s">
        <v>6794</v>
      </c>
      <c r="BE358" t="s">
        <v>6793</v>
      </c>
      <c r="BF358" t="s">
        <v>6793</v>
      </c>
      <c r="BG358" t="s">
        <v>6794</v>
      </c>
      <c r="BH358" t="s">
        <v>6794</v>
      </c>
      <c r="BI358" t="s">
        <v>6793</v>
      </c>
      <c r="BJ358" t="s">
        <v>6794</v>
      </c>
      <c r="BK358" t="s">
        <v>6794</v>
      </c>
      <c r="BL358" t="s">
        <v>6794</v>
      </c>
      <c r="BM358" t="s">
        <v>7021</v>
      </c>
      <c r="BN358" t="s">
        <v>7029</v>
      </c>
      <c r="BO358" t="s">
        <v>6794</v>
      </c>
      <c r="BQ358">
        <v>100</v>
      </c>
      <c r="BR358">
        <v>50</v>
      </c>
      <c r="BS358" t="s">
        <v>7533</v>
      </c>
      <c r="BT358" t="s">
        <v>7601</v>
      </c>
      <c r="BU358" t="s">
        <v>7559</v>
      </c>
      <c r="BV358" t="s">
        <v>7535</v>
      </c>
      <c r="BW358" t="s">
        <v>7515</v>
      </c>
      <c r="BX358" t="s">
        <v>7516</v>
      </c>
      <c r="BY358" t="s">
        <v>7515</v>
      </c>
      <c r="BZ358" t="s">
        <v>7515</v>
      </c>
      <c r="CA358" t="s">
        <v>7515</v>
      </c>
      <c r="CB358" t="s">
        <v>7515</v>
      </c>
      <c r="CC358" t="s">
        <v>7515</v>
      </c>
      <c r="CD358" t="s">
        <v>7515</v>
      </c>
      <c r="CE358" t="s">
        <v>7515</v>
      </c>
      <c r="CF358" t="s">
        <v>7515</v>
      </c>
      <c r="CG358" t="s">
        <v>7515</v>
      </c>
      <c r="CH358" t="s">
        <v>7515</v>
      </c>
      <c r="CI358" t="s">
        <v>6793</v>
      </c>
      <c r="CJ358" t="s">
        <v>6793</v>
      </c>
      <c r="CO358" t="s">
        <v>6793</v>
      </c>
      <c r="CP358" t="s">
        <v>6793</v>
      </c>
      <c r="CQ358" t="s">
        <v>6794</v>
      </c>
      <c r="CR358" t="s">
        <v>6793</v>
      </c>
      <c r="CS358" t="s">
        <v>6793</v>
      </c>
      <c r="CT358" t="s">
        <v>6793</v>
      </c>
      <c r="CU358" t="s">
        <v>6794</v>
      </c>
      <c r="CV358" t="s">
        <v>6793</v>
      </c>
      <c r="CW358" t="s">
        <v>6794</v>
      </c>
      <c r="CX358" t="s">
        <v>7520</v>
      </c>
      <c r="CY358" t="s">
        <v>7521</v>
      </c>
      <c r="CZ358" t="s">
        <v>7522</v>
      </c>
      <c r="DA358" t="s">
        <v>6793</v>
      </c>
      <c r="DB358">
        <v>2</v>
      </c>
      <c r="DC358">
        <v>3</v>
      </c>
      <c r="DD358">
        <v>3</v>
      </c>
      <c r="DE358" t="s">
        <v>6794</v>
      </c>
      <c r="EA358">
        <v>4</v>
      </c>
      <c r="EC358">
        <v>0</v>
      </c>
      <c r="ED358">
        <v>2</v>
      </c>
      <c r="EE358">
        <v>0</v>
      </c>
      <c r="EF358">
        <v>0</v>
      </c>
      <c r="EG358">
        <v>2</v>
      </c>
      <c r="EH358">
        <v>0</v>
      </c>
      <c r="EI358">
        <v>0</v>
      </c>
      <c r="EJ358" t="s">
        <v>6794</v>
      </c>
      <c r="EP358" t="s">
        <v>6794</v>
      </c>
      <c r="OI358" t="s">
        <v>7526</v>
      </c>
      <c r="OJ358" t="s">
        <v>7526</v>
      </c>
      <c r="OK358" t="s">
        <v>7527</v>
      </c>
      <c r="OL358" t="s">
        <v>7526</v>
      </c>
      <c r="OM358" t="s">
        <v>7528</v>
      </c>
      <c r="ON358" t="s">
        <v>7539</v>
      </c>
      <c r="OO358" t="s">
        <v>7528</v>
      </c>
      <c r="OP358">
        <v>1</v>
      </c>
      <c r="OQ358" t="s">
        <v>28</v>
      </c>
      <c r="OR358" t="s">
        <v>7549</v>
      </c>
      <c r="OS358">
        <v>2007</v>
      </c>
      <c r="OT358">
        <v>7</v>
      </c>
      <c r="OU358">
        <v>1</v>
      </c>
      <c r="OV358">
        <v>7</v>
      </c>
      <c r="OW358">
        <v>1</v>
      </c>
      <c r="OX358">
        <v>0</v>
      </c>
      <c r="OY358">
        <v>35</v>
      </c>
      <c r="QE358">
        <v>-5</v>
      </c>
      <c r="QF358">
        <v>-5</v>
      </c>
      <c r="QG358">
        <v>-5</v>
      </c>
      <c r="QH358">
        <v>-5</v>
      </c>
      <c r="QI358">
        <v>-5</v>
      </c>
      <c r="QJ358">
        <v>-5</v>
      </c>
      <c r="QK358">
        <v>-5</v>
      </c>
      <c r="RP358">
        <f t="shared" si="10"/>
        <v>3</v>
      </c>
      <c r="RS358">
        <f t="shared" si="11"/>
        <v>1</v>
      </c>
    </row>
    <row r="359" spans="1:487" x14ac:dyDescent="0.3">
      <c r="A359">
        <v>70346</v>
      </c>
      <c r="B359">
        <v>774</v>
      </c>
      <c r="C359">
        <v>0</v>
      </c>
      <c r="D359">
        <v>5</v>
      </c>
      <c r="E359">
        <v>19</v>
      </c>
      <c r="F359">
        <v>85</v>
      </c>
      <c r="G359">
        <v>102</v>
      </c>
      <c r="H359">
        <v>9</v>
      </c>
      <c r="I359" t="s">
        <v>6793</v>
      </c>
      <c r="J359" t="s">
        <v>6793</v>
      </c>
      <c r="O359" t="s">
        <v>6793</v>
      </c>
      <c r="P359" t="s">
        <v>7515</v>
      </c>
      <c r="Q359" t="s">
        <v>7516</v>
      </c>
      <c r="R359" t="s">
        <v>7515</v>
      </c>
      <c r="S359" t="s">
        <v>7515</v>
      </c>
      <c r="T359" t="s">
        <v>7515</v>
      </c>
      <c r="U359" t="s">
        <v>7515</v>
      </c>
      <c r="V359" t="s">
        <v>7515</v>
      </c>
      <c r="W359" t="s">
        <v>7515</v>
      </c>
      <c r="X359" t="s">
        <v>7515</v>
      </c>
      <c r="Y359" t="s">
        <v>7515</v>
      </c>
      <c r="Z359" t="s">
        <v>7515</v>
      </c>
      <c r="AA359" t="s">
        <v>7515</v>
      </c>
      <c r="AB359" t="s">
        <v>7515</v>
      </c>
      <c r="AC359" t="s">
        <v>7515</v>
      </c>
      <c r="AD359" t="s">
        <v>7515</v>
      </c>
      <c r="AE359" t="s">
        <v>7515</v>
      </c>
      <c r="AF359" t="s">
        <v>7515</v>
      </c>
      <c r="AG359" t="s">
        <v>7515</v>
      </c>
      <c r="AH359" t="s">
        <v>7515</v>
      </c>
      <c r="AI359" t="s">
        <v>6796</v>
      </c>
      <c r="AQ359" t="s">
        <v>6985</v>
      </c>
      <c r="AR359" t="s">
        <v>6793</v>
      </c>
      <c r="AS359" t="s">
        <v>6793</v>
      </c>
      <c r="AT359">
        <v>0</v>
      </c>
      <c r="AU359">
        <v>2</v>
      </c>
      <c r="AV359" t="s">
        <v>6988</v>
      </c>
      <c r="AW359" t="s">
        <v>6794</v>
      </c>
      <c r="AX359" t="s">
        <v>6793</v>
      </c>
      <c r="AY359" t="s">
        <v>6813</v>
      </c>
      <c r="AZ359" t="s">
        <v>7531</v>
      </c>
      <c r="BA359" t="s">
        <v>7553</v>
      </c>
      <c r="BC359" t="s">
        <v>6794</v>
      </c>
      <c r="BD359" t="s">
        <v>6794</v>
      </c>
      <c r="BE359" t="s">
        <v>6794</v>
      </c>
      <c r="BF359" t="s">
        <v>6793</v>
      </c>
      <c r="BG359" t="s">
        <v>6793</v>
      </c>
      <c r="BH359" t="s">
        <v>6793</v>
      </c>
      <c r="BI359" t="s">
        <v>6794</v>
      </c>
      <c r="BJ359" t="s">
        <v>6794</v>
      </c>
      <c r="BK359" t="s">
        <v>6794</v>
      </c>
      <c r="BL359" t="s">
        <v>6794</v>
      </c>
      <c r="BM359" t="s">
        <v>7028</v>
      </c>
      <c r="BN359" t="s">
        <v>7024</v>
      </c>
      <c r="BO359" t="s">
        <v>6794</v>
      </c>
      <c r="BQ359">
        <v>70</v>
      </c>
      <c r="BR359">
        <v>5</v>
      </c>
      <c r="BS359" t="s">
        <v>7519</v>
      </c>
      <c r="BT359" t="s">
        <v>6</v>
      </c>
      <c r="BU359" t="s">
        <v>7559</v>
      </c>
      <c r="BV359" t="s">
        <v>7535</v>
      </c>
      <c r="BW359" t="s">
        <v>7516</v>
      </c>
      <c r="BX359" t="s">
        <v>7515</v>
      </c>
      <c r="BY359" t="s">
        <v>7515</v>
      </c>
      <c r="BZ359" t="s">
        <v>7516</v>
      </c>
      <c r="CA359" t="s">
        <v>7515</v>
      </c>
      <c r="CB359" t="s">
        <v>7515</v>
      </c>
      <c r="CC359" t="s">
        <v>7515</v>
      </c>
      <c r="CD359" t="s">
        <v>7515</v>
      </c>
      <c r="CE359" t="s">
        <v>7515</v>
      </c>
      <c r="CF359" t="s">
        <v>7515</v>
      </c>
      <c r="CG359" t="s">
        <v>7515</v>
      </c>
      <c r="CH359" t="s">
        <v>7515</v>
      </c>
      <c r="CI359" t="s">
        <v>6793</v>
      </c>
      <c r="CJ359" t="s">
        <v>6794</v>
      </c>
      <c r="CO359" t="s">
        <v>6793</v>
      </c>
      <c r="CP359" t="s">
        <v>6794</v>
      </c>
      <c r="CQ359" t="s">
        <v>6794</v>
      </c>
      <c r="CR359" t="s">
        <v>6794</v>
      </c>
      <c r="CS359" t="s">
        <v>6794</v>
      </c>
      <c r="CT359" t="s">
        <v>6794</v>
      </c>
      <c r="CU359" t="s">
        <v>6794</v>
      </c>
      <c r="CV359" t="s">
        <v>6794</v>
      </c>
      <c r="CW359" t="s">
        <v>6794</v>
      </c>
      <c r="CX359" t="s">
        <v>7520</v>
      </c>
      <c r="CY359" t="s">
        <v>7607</v>
      </c>
      <c r="CZ359" t="s">
        <v>7522</v>
      </c>
      <c r="DA359" t="s">
        <v>6793</v>
      </c>
      <c r="DB359">
        <v>2</v>
      </c>
      <c r="DC359">
        <v>4</v>
      </c>
      <c r="DD359">
        <v>8</v>
      </c>
      <c r="DE359" t="s">
        <v>6794</v>
      </c>
      <c r="EA359">
        <v>7</v>
      </c>
      <c r="EC359">
        <v>2</v>
      </c>
      <c r="ED359">
        <v>2</v>
      </c>
      <c r="EE359">
        <v>3</v>
      </c>
      <c r="EF359">
        <v>0</v>
      </c>
      <c r="EG359">
        <v>0</v>
      </c>
      <c r="EH359">
        <v>0</v>
      </c>
      <c r="EI359">
        <v>0</v>
      </c>
      <c r="EJ359" t="s">
        <v>6794</v>
      </c>
      <c r="EP359" t="s">
        <v>6794</v>
      </c>
      <c r="OI359" t="s">
        <v>7526</v>
      </c>
      <c r="OJ359" t="s">
        <v>7526</v>
      </c>
      <c r="OK359" t="s">
        <v>7526</v>
      </c>
      <c r="OL359" t="s">
        <v>7526</v>
      </c>
      <c r="OM359" t="s">
        <v>7548</v>
      </c>
      <c r="ON359" t="s">
        <v>7539</v>
      </c>
      <c r="OO359" t="s">
        <v>7548</v>
      </c>
      <c r="OP359">
        <v>1</v>
      </c>
      <c r="OQ359" t="s">
        <v>28</v>
      </c>
      <c r="OR359" t="s">
        <v>212</v>
      </c>
      <c r="OS359">
        <v>2006</v>
      </c>
      <c r="OT359">
        <v>3</v>
      </c>
      <c r="OU359">
        <v>1</v>
      </c>
      <c r="OV359">
        <v>3</v>
      </c>
      <c r="OW359">
        <v>1</v>
      </c>
      <c r="OX359">
        <v>0</v>
      </c>
      <c r="OY359">
        <v>35</v>
      </c>
      <c r="QE359">
        <v>-5</v>
      </c>
      <c r="QF359">
        <v>-5</v>
      </c>
      <c r="QG359">
        <v>-5</v>
      </c>
      <c r="QH359">
        <v>-5</v>
      </c>
      <c r="QI359">
        <v>-5</v>
      </c>
      <c r="QJ359">
        <v>-5</v>
      </c>
      <c r="QK359">
        <v>-5</v>
      </c>
      <c r="RP359">
        <f t="shared" si="10"/>
        <v>6</v>
      </c>
      <c r="RS359">
        <f t="shared" si="11"/>
        <v>7</v>
      </c>
    </row>
    <row r="360" spans="1:487" x14ac:dyDescent="0.3">
      <c r="A360">
        <v>70347</v>
      </c>
      <c r="B360">
        <v>775</v>
      </c>
      <c r="C360">
        <v>0</v>
      </c>
      <c r="D360">
        <v>5</v>
      </c>
      <c r="E360">
        <v>14</v>
      </c>
      <c r="F360">
        <v>99</v>
      </c>
      <c r="G360">
        <v>102</v>
      </c>
      <c r="H360">
        <v>9</v>
      </c>
      <c r="I360" t="s">
        <v>6793</v>
      </c>
      <c r="J360" t="s">
        <v>6793</v>
      </c>
      <c r="O360" t="s">
        <v>6793</v>
      </c>
      <c r="P360" t="s">
        <v>7515</v>
      </c>
      <c r="Q360" t="s">
        <v>7516</v>
      </c>
      <c r="R360" t="s">
        <v>7515</v>
      </c>
      <c r="S360" t="s">
        <v>7515</v>
      </c>
      <c r="T360" t="s">
        <v>7515</v>
      </c>
      <c r="U360" t="s">
        <v>7515</v>
      </c>
      <c r="V360" t="s">
        <v>7515</v>
      </c>
      <c r="W360" t="s">
        <v>7515</v>
      </c>
      <c r="X360" t="s">
        <v>7515</v>
      </c>
      <c r="Y360" t="s">
        <v>7515</v>
      </c>
      <c r="Z360" t="s">
        <v>7515</v>
      </c>
      <c r="AA360" t="s">
        <v>7515</v>
      </c>
      <c r="AB360" t="s">
        <v>7515</v>
      </c>
      <c r="AC360" t="s">
        <v>7515</v>
      </c>
      <c r="AD360" t="s">
        <v>7515</v>
      </c>
      <c r="AE360" t="s">
        <v>7515</v>
      </c>
      <c r="AF360" t="s">
        <v>7515</v>
      </c>
      <c r="AG360" t="s">
        <v>7515</v>
      </c>
      <c r="AH360" t="s">
        <v>7515</v>
      </c>
      <c r="AI360" t="s">
        <v>6796</v>
      </c>
      <c r="AQ360" t="s">
        <v>6985</v>
      </c>
      <c r="AR360" t="s">
        <v>6793</v>
      </c>
      <c r="AS360" t="s">
        <v>6793</v>
      </c>
      <c r="AT360">
        <v>0</v>
      </c>
      <c r="AU360">
        <v>10</v>
      </c>
      <c r="AV360" t="s">
        <v>6992</v>
      </c>
      <c r="AW360" t="s">
        <v>6793</v>
      </c>
      <c r="AX360" t="s">
        <v>6966</v>
      </c>
      <c r="AY360" t="s">
        <v>6813</v>
      </c>
      <c r="AZ360" t="s">
        <v>7531</v>
      </c>
      <c r="BA360" t="s">
        <v>6991</v>
      </c>
      <c r="BC360" t="s">
        <v>6794</v>
      </c>
      <c r="BD360" t="s">
        <v>6794</v>
      </c>
      <c r="BE360" t="s">
        <v>6793</v>
      </c>
      <c r="BF360" t="s">
        <v>6793</v>
      </c>
      <c r="BG360" t="s">
        <v>6794</v>
      </c>
      <c r="BH360" t="s">
        <v>6794</v>
      </c>
      <c r="BI360" t="s">
        <v>6793</v>
      </c>
      <c r="BJ360" t="s">
        <v>6793</v>
      </c>
      <c r="BK360" t="s">
        <v>6794</v>
      </c>
      <c r="BL360" t="s">
        <v>6794</v>
      </c>
      <c r="BM360" t="s">
        <v>7021</v>
      </c>
      <c r="BN360" t="s">
        <v>7565</v>
      </c>
      <c r="BO360" t="s">
        <v>6794</v>
      </c>
      <c r="BQ360">
        <v>0</v>
      </c>
      <c r="BR360">
        <v>100</v>
      </c>
      <c r="BS360" t="s">
        <v>7519</v>
      </c>
      <c r="BT360" t="s">
        <v>7542</v>
      </c>
      <c r="BU360" t="s">
        <v>7559</v>
      </c>
      <c r="BV360" t="s">
        <v>7535</v>
      </c>
      <c r="BW360" t="s">
        <v>7516</v>
      </c>
      <c r="BX360" t="s">
        <v>7515</v>
      </c>
      <c r="BY360" t="s">
        <v>7515</v>
      </c>
      <c r="BZ360" t="s">
        <v>7515</v>
      </c>
      <c r="CA360" t="s">
        <v>7515</v>
      </c>
      <c r="CB360" t="s">
        <v>7515</v>
      </c>
      <c r="CC360" t="s">
        <v>7515</v>
      </c>
      <c r="CD360" t="s">
        <v>7515</v>
      </c>
      <c r="CE360" t="s">
        <v>7515</v>
      </c>
      <c r="CF360" t="s">
        <v>7515</v>
      </c>
      <c r="CG360" t="s">
        <v>7515</v>
      </c>
      <c r="CH360" t="s">
        <v>7515</v>
      </c>
      <c r="CI360" t="s">
        <v>6793</v>
      </c>
      <c r="CJ360" t="s">
        <v>6794</v>
      </c>
      <c r="CK360" t="s">
        <v>7621</v>
      </c>
      <c r="CL360" t="s">
        <v>7564</v>
      </c>
      <c r="CM360">
        <v>400</v>
      </c>
      <c r="CN360" t="s">
        <v>7566</v>
      </c>
      <c r="CO360" t="s">
        <v>6793</v>
      </c>
      <c r="CP360" t="s">
        <v>6793</v>
      </c>
      <c r="CQ360" t="s">
        <v>6794</v>
      </c>
      <c r="CR360" t="s">
        <v>6793</v>
      </c>
      <c r="CS360" t="s">
        <v>6794</v>
      </c>
      <c r="CT360" t="s">
        <v>6793</v>
      </c>
      <c r="CU360" t="s">
        <v>6794</v>
      </c>
      <c r="CV360" t="s">
        <v>6793</v>
      </c>
      <c r="CW360" t="s">
        <v>6794</v>
      </c>
      <c r="CX360" t="s">
        <v>7545</v>
      </c>
      <c r="CY360" t="s">
        <v>7555</v>
      </c>
      <c r="CZ360" t="s">
        <v>7522</v>
      </c>
      <c r="DA360" t="s">
        <v>6793</v>
      </c>
      <c r="DB360">
        <v>2</v>
      </c>
      <c r="DC360">
        <v>2</v>
      </c>
      <c r="DD360">
        <v>2</v>
      </c>
      <c r="DE360" t="s">
        <v>6794</v>
      </c>
      <c r="EA360">
        <v>2</v>
      </c>
      <c r="EC360">
        <v>1</v>
      </c>
      <c r="ED360">
        <v>0</v>
      </c>
      <c r="EE360">
        <v>0</v>
      </c>
      <c r="EF360">
        <v>1</v>
      </c>
      <c r="EG360">
        <v>0</v>
      </c>
      <c r="EH360">
        <v>0</v>
      </c>
      <c r="EI360">
        <v>0</v>
      </c>
      <c r="EJ360" t="s">
        <v>6794</v>
      </c>
      <c r="EP360" t="s">
        <v>6793</v>
      </c>
      <c r="GU360" t="s">
        <v>7524</v>
      </c>
      <c r="GV360" t="s">
        <v>7574</v>
      </c>
      <c r="GW360">
        <v>2007</v>
      </c>
      <c r="HA360" t="s">
        <v>6794</v>
      </c>
      <c r="OI360" t="s">
        <v>7526</v>
      </c>
      <c r="OJ360" t="s">
        <v>7526</v>
      </c>
      <c r="OK360" t="s">
        <v>6857</v>
      </c>
      <c r="OL360" t="s">
        <v>7526</v>
      </c>
      <c r="OM360" t="s">
        <v>7528</v>
      </c>
      <c r="ON360" t="s">
        <v>7529</v>
      </c>
      <c r="OO360" t="s">
        <v>7528</v>
      </c>
      <c r="OP360">
        <v>4</v>
      </c>
      <c r="OQ360" t="s">
        <v>28</v>
      </c>
      <c r="OR360" t="s">
        <v>212</v>
      </c>
      <c r="OS360">
        <v>2006</v>
      </c>
      <c r="OT360">
        <v>9</v>
      </c>
      <c r="OU360">
        <v>1</v>
      </c>
      <c r="OV360">
        <v>9</v>
      </c>
      <c r="OW360">
        <v>1</v>
      </c>
      <c r="OX360">
        <v>0</v>
      </c>
      <c r="OY360">
        <v>35</v>
      </c>
      <c r="OZ360" t="s">
        <v>7515</v>
      </c>
      <c r="PA360" t="s">
        <v>7515</v>
      </c>
      <c r="PB360" t="s">
        <v>7515</v>
      </c>
      <c r="PC360" t="s">
        <v>7515</v>
      </c>
      <c r="PD360" t="s">
        <v>7515</v>
      </c>
      <c r="PE360" t="s">
        <v>7515</v>
      </c>
      <c r="PF360" t="s">
        <v>7515</v>
      </c>
      <c r="PG360" t="s">
        <v>7515</v>
      </c>
      <c r="PH360" t="s">
        <v>7516</v>
      </c>
      <c r="PI360" t="s">
        <v>7515</v>
      </c>
      <c r="PJ360" t="s">
        <v>7515</v>
      </c>
      <c r="PK360" t="s">
        <v>7515</v>
      </c>
      <c r="PL360" t="s">
        <v>7515</v>
      </c>
      <c r="PM360" t="s">
        <v>7515</v>
      </c>
      <c r="PN360" t="s">
        <v>7515</v>
      </c>
      <c r="PO360" t="s">
        <v>7515</v>
      </c>
      <c r="PP360" t="s">
        <v>7515</v>
      </c>
      <c r="PQ360" t="s">
        <v>7515</v>
      </c>
      <c r="PR360" t="s">
        <v>7515</v>
      </c>
      <c r="PS360" t="s">
        <v>7515</v>
      </c>
      <c r="PT360" t="s">
        <v>7515</v>
      </c>
      <c r="PU360" t="s">
        <v>7515</v>
      </c>
      <c r="PV360" t="s">
        <v>7515</v>
      </c>
      <c r="PW360" t="s">
        <v>7515</v>
      </c>
      <c r="PX360" t="s">
        <v>7515</v>
      </c>
      <c r="PY360" t="s">
        <v>7515</v>
      </c>
      <c r="PZ360" t="s">
        <v>7515</v>
      </c>
      <c r="QA360" t="s">
        <v>7515</v>
      </c>
      <c r="QB360" t="s">
        <v>7515</v>
      </c>
      <c r="QC360" t="s">
        <v>7515</v>
      </c>
      <c r="QE360" t="s">
        <v>7516</v>
      </c>
      <c r="QF360" t="s">
        <v>7515</v>
      </c>
      <c r="QG360" t="s">
        <v>7515</v>
      </c>
      <c r="QH360" t="s">
        <v>7515</v>
      </c>
      <c r="QI360" t="s">
        <v>7515</v>
      </c>
      <c r="QJ360" t="s">
        <v>7515</v>
      </c>
      <c r="QK360" t="s">
        <v>7515</v>
      </c>
      <c r="RP360">
        <f t="shared" si="10"/>
        <v>4</v>
      </c>
      <c r="RS360">
        <f t="shared" si="11"/>
        <v>1</v>
      </c>
    </row>
    <row r="361" spans="1:487" x14ac:dyDescent="0.3">
      <c r="A361">
        <v>70348</v>
      </c>
      <c r="B361">
        <v>776</v>
      </c>
      <c r="C361">
        <v>0</v>
      </c>
      <c r="D361">
        <v>5</v>
      </c>
      <c r="E361">
        <v>23</v>
      </c>
      <c r="F361">
        <v>97</v>
      </c>
      <c r="G361">
        <v>102</v>
      </c>
      <c r="H361">
        <v>9</v>
      </c>
      <c r="I361" t="s">
        <v>6793</v>
      </c>
      <c r="J361" t="s">
        <v>6793</v>
      </c>
      <c r="O361" t="s">
        <v>6793</v>
      </c>
      <c r="P361" t="s">
        <v>7515</v>
      </c>
      <c r="Q361" t="s">
        <v>7515</v>
      </c>
      <c r="R361" t="s">
        <v>7515</v>
      </c>
      <c r="S361" t="s">
        <v>7515</v>
      </c>
      <c r="T361" t="s">
        <v>7515</v>
      </c>
      <c r="U361" t="s">
        <v>7515</v>
      </c>
      <c r="V361" t="s">
        <v>7515</v>
      </c>
      <c r="W361" t="s">
        <v>7515</v>
      </c>
      <c r="X361" t="s">
        <v>7515</v>
      </c>
      <c r="Y361" t="s">
        <v>7515</v>
      </c>
      <c r="Z361" t="s">
        <v>7515</v>
      </c>
      <c r="AA361" t="s">
        <v>7515</v>
      </c>
      <c r="AB361" t="s">
        <v>7515</v>
      </c>
      <c r="AC361" t="s">
        <v>7515</v>
      </c>
      <c r="AD361" t="s">
        <v>7515</v>
      </c>
      <c r="AE361" t="s">
        <v>7516</v>
      </c>
      <c r="AF361" t="s">
        <v>7515</v>
      </c>
      <c r="AG361" t="s">
        <v>7515</v>
      </c>
      <c r="AH361" t="s">
        <v>7515</v>
      </c>
      <c r="AI361" t="s">
        <v>6796</v>
      </c>
      <c r="AQ361" t="s">
        <v>6985</v>
      </c>
      <c r="AR361" t="s">
        <v>6793</v>
      </c>
      <c r="AS361" t="s">
        <v>6794</v>
      </c>
      <c r="AT361">
        <v>0</v>
      </c>
      <c r="AU361">
        <v>15</v>
      </c>
      <c r="AV361" t="s">
        <v>6988</v>
      </c>
      <c r="AW361" t="s">
        <v>6793</v>
      </c>
      <c r="AX361" t="s">
        <v>6793</v>
      </c>
      <c r="AY361" t="s">
        <v>6813</v>
      </c>
      <c r="AZ361" t="s">
        <v>7531</v>
      </c>
      <c r="BA361" t="s">
        <v>7518</v>
      </c>
      <c r="BC361" t="s">
        <v>6794</v>
      </c>
      <c r="BD361" t="s">
        <v>6794</v>
      </c>
      <c r="BE361" t="s">
        <v>6793</v>
      </c>
      <c r="BF361" t="s">
        <v>6793</v>
      </c>
      <c r="BG361" t="s">
        <v>6793</v>
      </c>
      <c r="BH361" t="s">
        <v>6793</v>
      </c>
      <c r="BI361" t="s">
        <v>6793</v>
      </c>
      <c r="BJ361" t="s">
        <v>6794</v>
      </c>
      <c r="BK361" t="s">
        <v>6794</v>
      </c>
      <c r="BL361" t="s">
        <v>6794</v>
      </c>
      <c r="BM361" t="s">
        <v>7022</v>
      </c>
      <c r="BN361" t="s">
        <v>7025</v>
      </c>
      <c r="BO361" t="s">
        <v>6794</v>
      </c>
      <c r="BQ361">
        <v>200</v>
      </c>
      <c r="BR361">
        <v>60</v>
      </c>
      <c r="BS361" t="s">
        <v>7519</v>
      </c>
      <c r="BT361" t="s">
        <v>7576</v>
      </c>
      <c r="BU361" t="s">
        <v>7559</v>
      </c>
      <c r="BV361" t="s">
        <v>7561</v>
      </c>
      <c r="BW361" t="s">
        <v>7515</v>
      </c>
      <c r="BX361" t="s">
        <v>7515</v>
      </c>
      <c r="BY361" t="s">
        <v>7515</v>
      </c>
      <c r="BZ361" t="s">
        <v>7515</v>
      </c>
      <c r="CA361" t="s">
        <v>7515</v>
      </c>
      <c r="CB361" t="s">
        <v>7515</v>
      </c>
      <c r="CC361" t="s">
        <v>7515</v>
      </c>
      <c r="CD361" t="s">
        <v>7516</v>
      </c>
      <c r="CE361" t="s">
        <v>7515</v>
      </c>
      <c r="CF361" t="s">
        <v>7515</v>
      </c>
      <c r="CG361" t="s">
        <v>7515</v>
      </c>
      <c r="CH361" t="s">
        <v>7515</v>
      </c>
      <c r="CI361" t="s">
        <v>6793</v>
      </c>
      <c r="CJ361" t="s">
        <v>6794</v>
      </c>
      <c r="CO361" t="s">
        <v>6794</v>
      </c>
      <c r="CP361" t="s">
        <v>6794</v>
      </c>
      <c r="CQ361" t="s">
        <v>6794</v>
      </c>
      <c r="CR361" t="s">
        <v>6794</v>
      </c>
      <c r="CS361" t="s">
        <v>6794</v>
      </c>
      <c r="CT361" t="s">
        <v>6794</v>
      </c>
      <c r="CU361" t="s">
        <v>6794</v>
      </c>
      <c r="CV361" t="s">
        <v>6793</v>
      </c>
      <c r="CW361" t="s">
        <v>6794</v>
      </c>
      <c r="CX361" t="s">
        <v>7545</v>
      </c>
      <c r="CY361" t="s">
        <v>7521</v>
      </c>
      <c r="CZ361" t="s">
        <v>7522</v>
      </c>
      <c r="DA361" t="s">
        <v>6793</v>
      </c>
      <c r="DB361">
        <v>1</v>
      </c>
      <c r="DC361">
        <v>3</v>
      </c>
      <c r="DD361">
        <v>2</v>
      </c>
      <c r="DE361" t="s">
        <v>6794</v>
      </c>
      <c r="EA361">
        <v>4</v>
      </c>
      <c r="EC361">
        <v>2</v>
      </c>
      <c r="ED361">
        <v>0</v>
      </c>
      <c r="EE361">
        <v>1</v>
      </c>
      <c r="EF361">
        <v>1</v>
      </c>
      <c r="EG361">
        <v>0</v>
      </c>
      <c r="EH361">
        <v>0</v>
      </c>
      <c r="EI361">
        <v>0</v>
      </c>
      <c r="EJ361" t="s">
        <v>6793</v>
      </c>
      <c r="EK361" t="s">
        <v>7573</v>
      </c>
      <c r="EM361">
        <v>1</v>
      </c>
      <c r="EN361">
        <v>2006</v>
      </c>
      <c r="EP361" t="s">
        <v>6793</v>
      </c>
      <c r="NO361" t="s">
        <v>7524</v>
      </c>
      <c r="NP361" t="s">
        <v>6</v>
      </c>
      <c r="NQ361" t="s">
        <v>6</v>
      </c>
      <c r="NR361" t="s">
        <v>7578</v>
      </c>
      <c r="NU361" t="s">
        <v>6794</v>
      </c>
      <c r="OI361" t="s">
        <v>6</v>
      </c>
      <c r="OJ361" t="s">
        <v>7526</v>
      </c>
      <c r="OK361" t="s">
        <v>7526</v>
      </c>
      <c r="OL361" t="s">
        <v>7526</v>
      </c>
      <c r="OM361" t="s">
        <v>7548</v>
      </c>
      <c r="ON361" t="s">
        <v>7529</v>
      </c>
      <c r="OO361" t="s">
        <v>7548</v>
      </c>
      <c r="OP361">
        <v>1</v>
      </c>
      <c r="OQ361" t="s">
        <v>28</v>
      </c>
      <c r="OR361" t="s">
        <v>212</v>
      </c>
      <c r="OS361">
        <v>2007</v>
      </c>
      <c r="OT361">
        <v>10</v>
      </c>
      <c r="OU361">
        <v>1</v>
      </c>
      <c r="OV361">
        <v>10</v>
      </c>
      <c r="OW361">
        <v>1</v>
      </c>
      <c r="OX361">
        <v>0</v>
      </c>
      <c r="OY361">
        <v>35</v>
      </c>
      <c r="OZ361" t="s">
        <v>7516</v>
      </c>
      <c r="PA361" t="s">
        <v>7515</v>
      </c>
      <c r="PB361" t="s">
        <v>7515</v>
      </c>
      <c r="PC361" t="s">
        <v>7515</v>
      </c>
      <c r="PD361" t="s">
        <v>7515</v>
      </c>
      <c r="PE361" t="s">
        <v>7515</v>
      </c>
      <c r="PF361" t="s">
        <v>7515</v>
      </c>
      <c r="PG361" t="s">
        <v>7515</v>
      </c>
      <c r="PH361" t="s">
        <v>7515</v>
      </c>
      <c r="PI361" t="s">
        <v>7515</v>
      </c>
      <c r="PJ361" t="s">
        <v>7515</v>
      </c>
      <c r="PK361" t="s">
        <v>7515</v>
      </c>
      <c r="PL361" t="s">
        <v>7515</v>
      </c>
      <c r="PM361" t="s">
        <v>7515</v>
      </c>
      <c r="PN361" t="s">
        <v>7515</v>
      </c>
      <c r="PO361" t="s">
        <v>7515</v>
      </c>
      <c r="PP361" t="s">
        <v>7515</v>
      </c>
      <c r="PQ361" t="s">
        <v>7515</v>
      </c>
      <c r="PR361" t="s">
        <v>7515</v>
      </c>
      <c r="PS361" t="s">
        <v>7515</v>
      </c>
      <c r="PT361" t="s">
        <v>7515</v>
      </c>
      <c r="PU361" t="s">
        <v>7515</v>
      </c>
      <c r="PV361" t="s">
        <v>7515</v>
      </c>
      <c r="PW361" t="s">
        <v>7515</v>
      </c>
      <c r="PX361" t="s">
        <v>7515</v>
      </c>
      <c r="PY361" t="s">
        <v>7515</v>
      </c>
      <c r="PZ361" t="s">
        <v>7515</v>
      </c>
      <c r="QA361" t="s">
        <v>7515</v>
      </c>
      <c r="QB361" t="s">
        <v>7515</v>
      </c>
      <c r="QC361" t="s">
        <v>7515</v>
      </c>
      <c r="QE361" t="s">
        <v>7515</v>
      </c>
      <c r="QF361" t="s">
        <v>7515</v>
      </c>
      <c r="QG361" t="s">
        <v>7515</v>
      </c>
      <c r="QH361" t="s">
        <v>7515</v>
      </c>
      <c r="QI361" t="s">
        <v>7515</v>
      </c>
      <c r="QJ361" t="s">
        <v>7515</v>
      </c>
      <c r="QK361" t="s">
        <v>7516</v>
      </c>
      <c r="RP361">
        <f t="shared" si="10"/>
        <v>3</v>
      </c>
      <c r="RS361">
        <f t="shared" si="11"/>
        <v>2</v>
      </c>
    </row>
    <row r="362" spans="1:487" x14ac:dyDescent="0.3">
      <c r="A362">
        <v>70349</v>
      </c>
      <c r="B362">
        <v>777</v>
      </c>
      <c r="C362">
        <v>0</v>
      </c>
      <c r="D362">
        <v>5</v>
      </c>
      <c r="E362">
        <v>12</v>
      </c>
      <c r="F362">
        <v>107</v>
      </c>
      <c r="G362">
        <v>102</v>
      </c>
      <c r="H362">
        <v>3</v>
      </c>
      <c r="I362" t="s">
        <v>6793</v>
      </c>
      <c r="J362" t="s">
        <v>6793</v>
      </c>
      <c r="O362" t="s">
        <v>6793</v>
      </c>
      <c r="P362" t="s">
        <v>7516</v>
      </c>
      <c r="Q362" t="s">
        <v>7515</v>
      </c>
      <c r="R362" t="s">
        <v>7515</v>
      </c>
      <c r="S362" t="s">
        <v>7515</v>
      </c>
      <c r="T362" t="s">
        <v>7515</v>
      </c>
      <c r="U362" t="s">
        <v>7515</v>
      </c>
      <c r="V362" t="s">
        <v>7515</v>
      </c>
      <c r="W362" t="s">
        <v>7515</v>
      </c>
      <c r="X362" t="s">
        <v>7515</v>
      </c>
      <c r="Y362" t="s">
        <v>7515</v>
      </c>
      <c r="Z362" t="s">
        <v>7515</v>
      </c>
      <c r="AA362" t="s">
        <v>7515</v>
      </c>
      <c r="AB362" t="s">
        <v>7515</v>
      </c>
      <c r="AC362" t="s">
        <v>7515</v>
      </c>
      <c r="AD362" t="s">
        <v>7515</v>
      </c>
      <c r="AE362" t="s">
        <v>7515</v>
      </c>
      <c r="AF362" t="s">
        <v>7515</v>
      </c>
      <c r="AG362" t="s">
        <v>7515</v>
      </c>
      <c r="AH362" t="s">
        <v>7515</v>
      </c>
      <c r="AI362" t="s">
        <v>6796</v>
      </c>
      <c r="AQ362" t="s">
        <v>6985</v>
      </c>
      <c r="AR362" t="s">
        <v>6793</v>
      </c>
      <c r="AS362" t="s">
        <v>6793</v>
      </c>
      <c r="AT362">
        <v>0</v>
      </c>
      <c r="AU362">
        <v>13</v>
      </c>
      <c r="AV362" t="s">
        <v>6988</v>
      </c>
      <c r="AW362" t="s">
        <v>6793</v>
      </c>
      <c r="AX362" t="s">
        <v>6794</v>
      </c>
      <c r="AY362" t="s">
        <v>6813</v>
      </c>
      <c r="AZ362" t="s">
        <v>7531</v>
      </c>
      <c r="BA362" t="s">
        <v>6991</v>
      </c>
      <c r="BC362" t="s">
        <v>6794</v>
      </c>
      <c r="BD362" t="s">
        <v>6794</v>
      </c>
      <c r="BE362" t="s">
        <v>6794</v>
      </c>
      <c r="BF362" t="s">
        <v>6794</v>
      </c>
      <c r="BG362" t="s">
        <v>6793</v>
      </c>
      <c r="BH362" t="s">
        <v>6794</v>
      </c>
      <c r="BI362" t="s">
        <v>6794</v>
      </c>
      <c r="BJ362" t="s">
        <v>6794</v>
      </c>
      <c r="BK362" t="s">
        <v>6794</v>
      </c>
      <c r="BL362" t="s">
        <v>6794</v>
      </c>
      <c r="BM362" t="s">
        <v>7028</v>
      </c>
      <c r="BN362" t="s">
        <v>7565</v>
      </c>
      <c r="BO362" t="s">
        <v>6794</v>
      </c>
      <c r="BQ362">
        <v>0</v>
      </c>
      <c r="BR362" t="s">
        <v>7532</v>
      </c>
      <c r="BS362" t="s">
        <v>7519</v>
      </c>
      <c r="BT362" t="s">
        <v>6</v>
      </c>
      <c r="BU362" t="s">
        <v>7559</v>
      </c>
      <c r="BV362" t="s">
        <v>7543</v>
      </c>
      <c r="BW362" t="s">
        <v>7515</v>
      </c>
      <c r="BX362" t="s">
        <v>7515</v>
      </c>
      <c r="BY362" t="s">
        <v>7516</v>
      </c>
      <c r="BZ362" t="s">
        <v>7515</v>
      </c>
      <c r="CA362" t="s">
        <v>7515</v>
      </c>
      <c r="CB362" t="s">
        <v>7515</v>
      </c>
      <c r="CC362" t="s">
        <v>7515</v>
      </c>
      <c r="CD362" t="s">
        <v>7515</v>
      </c>
      <c r="CE362" t="s">
        <v>7515</v>
      </c>
      <c r="CF362" t="s">
        <v>7515</v>
      </c>
      <c r="CG362" t="s">
        <v>7515</v>
      </c>
      <c r="CH362" t="s">
        <v>7515</v>
      </c>
      <c r="CI362" t="s">
        <v>6793</v>
      </c>
      <c r="CJ362" t="s">
        <v>6794</v>
      </c>
      <c r="CO362" t="s">
        <v>6794</v>
      </c>
      <c r="CP362" t="s">
        <v>6793</v>
      </c>
      <c r="CQ362" t="s">
        <v>6794</v>
      </c>
      <c r="CR362" t="s">
        <v>6793</v>
      </c>
      <c r="CS362" t="s">
        <v>6793</v>
      </c>
      <c r="CT362" t="s">
        <v>6794</v>
      </c>
      <c r="CU362" t="s">
        <v>6794</v>
      </c>
      <c r="CV362" t="s">
        <v>6793</v>
      </c>
      <c r="CW362" t="s">
        <v>6794</v>
      </c>
      <c r="CX362" t="s">
        <v>7520</v>
      </c>
      <c r="CY362" t="s">
        <v>7521</v>
      </c>
      <c r="CZ362" t="s">
        <v>7602</v>
      </c>
      <c r="DA362" t="s">
        <v>6793</v>
      </c>
      <c r="DB362">
        <v>3</v>
      </c>
      <c r="DC362">
        <v>4</v>
      </c>
      <c r="DD362">
        <v>4</v>
      </c>
      <c r="DE362" t="s">
        <v>6793</v>
      </c>
      <c r="DF362">
        <v>1</v>
      </c>
      <c r="DG362" t="s">
        <v>7598</v>
      </c>
      <c r="DH362">
        <v>2007</v>
      </c>
      <c r="DI362" t="s">
        <v>7557</v>
      </c>
      <c r="DJ362" t="s">
        <v>7556</v>
      </c>
      <c r="DK362">
        <v>2008</v>
      </c>
      <c r="EA362">
        <v>2</v>
      </c>
      <c r="EC362" t="s">
        <v>31</v>
      </c>
      <c r="EJ362" t="s">
        <v>6794</v>
      </c>
      <c r="EP362" t="s">
        <v>6793</v>
      </c>
      <c r="EQ362" t="s">
        <v>7524</v>
      </c>
      <c r="ER362" t="s">
        <v>7572</v>
      </c>
      <c r="ES362">
        <v>2006</v>
      </c>
      <c r="EW362" t="s">
        <v>6793</v>
      </c>
      <c r="FO362" t="s">
        <v>7524</v>
      </c>
      <c r="FP362" t="s">
        <v>7572</v>
      </c>
      <c r="FQ362">
        <v>2006</v>
      </c>
      <c r="FS362" t="s">
        <v>7526</v>
      </c>
      <c r="FT362" t="s">
        <v>7526</v>
      </c>
      <c r="FU362" t="s">
        <v>6793</v>
      </c>
      <c r="IQ362" t="s">
        <v>7524</v>
      </c>
      <c r="IR362" t="s">
        <v>6</v>
      </c>
      <c r="IS362" t="s">
        <v>6</v>
      </c>
      <c r="IT362" t="s">
        <v>7578</v>
      </c>
      <c r="IU362" t="s">
        <v>7526</v>
      </c>
      <c r="IV362" t="s">
        <v>7526</v>
      </c>
      <c r="IW362" t="s">
        <v>6966</v>
      </c>
      <c r="OK362" t="s">
        <v>7526</v>
      </c>
      <c r="OL362" t="s">
        <v>7582</v>
      </c>
      <c r="OM362" t="s">
        <v>7528</v>
      </c>
      <c r="ON362" t="s">
        <v>7539</v>
      </c>
      <c r="OO362" t="s">
        <v>7528</v>
      </c>
      <c r="OP362">
        <v>4</v>
      </c>
      <c r="OQ362" t="s">
        <v>28</v>
      </c>
      <c r="OR362" t="s">
        <v>7549</v>
      </c>
      <c r="OS362">
        <v>2007</v>
      </c>
      <c r="OT362">
        <v>8</v>
      </c>
      <c r="OU362">
        <v>1</v>
      </c>
      <c r="OV362">
        <v>8</v>
      </c>
      <c r="OW362">
        <v>1</v>
      </c>
      <c r="OX362">
        <v>0</v>
      </c>
      <c r="OY362">
        <v>35</v>
      </c>
      <c r="OZ362" t="s">
        <v>7515</v>
      </c>
      <c r="PA362" t="s">
        <v>7516</v>
      </c>
      <c r="PB362" t="s">
        <v>7515</v>
      </c>
      <c r="PC362" t="s">
        <v>7515</v>
      </c>
      <c r="PD362" t="s">
        <v>7516</v>
      </c>
      <c r="PE362" t="s">
        <v>7515</v>
      </c>
      <c r="PF362" t="s">
        <v>7515</v>
      </c>
      <c r="PG362" t="s">
        <v>7515</v>
      </c>
      <c r="PH362" t="s">
        <v>7515</v>
      </c>
      <c r="PI362" t="s">
        <v>7515</v>
      </c>
      <c r="PJ362" t="s">
        <v>7515</v>
      </c>
      <c r="PK362" t="s">
        <v>7515</v>
      </c>
      <c r="PL362" t="s">
        <v>7515</v>
      </c>
      <c r="PM362" t="s">
        <v>7515</v>
      </c>
      <c r="PN362" t="s">
        <v>7516</v>
      </c>
      <c r="PO362" t="s">
        <v>7515</v>
      </c>
      <c r="PP362" t="s">
        <v>7515</v>
      </c>
      <c r="PQ362" t="s">
        <v>7515</v>
      </c>
      <c r="PR362" t="s">
        <v>7515</v>
      </c>
      <c r="PS362" t="s">
        <v>7515</v>
      </c>
      <c r="PT362" t="s">
        <v>7515</v>
      </c>
      <c r="PU362" t="s">
        <v>7515</v>
      </c>
      <c r="PV362" t="s">
        <v>7515</v>
      </c>
      <c r="PW362" t="s">
        <v>7515</v>
      </c>
      <c r="PX362" t="s">
        <v>7515</v>
      </c>
      <c r="PY362" t="s">
        <v>7515</v>
      </c>
      <c r="PZ362" t="s">
        <v>7515</v>
      </c>
      <c r="QA362" t="s">
        <v>7515</v>
      </c>
      <c r="QB362" t="s">
        <v>7515</v>
      </c>
      <c r="QC362" t="s">
        <v>7515</v>
      </c>
      <c r="QE362">
        <v>-5</v>
      </c>
      <c r="QF362">
        <v>-5</v>
      </c>
      <c r="QG362">
        <v>-5</v>
      </c>
      <c r="QH362">
        <v>-5</v>
      </c>
      <c r="QI362">
        <v>-5</v>
      </c>
      <c r="QJ362">
        <v>-5</v>
      </c>
      <c r="QK362">
        <v>-5</v>
      </c>
      <c r="RP362">
        <f t="shared" si="10"/>
        <v>4</v>
      </c>
      <c r="RS362">
        <f t="shared" si="11"/>
        <v>7</v>
      </c>
    </row>
    <row r="363" spans="1:487" x14ac:dyDescent="0.3">
      <c r="A363">
        <v>70350</v>
      </c>
      <c r="B363">
        <v>779</v>
      </c>
      <c r="C363">
        <v>0</v>
      </c>
      <c r="D363">
        <v>5</v>
      </c>
      <c r="E363">
        <v>12</v>
      </c>
      <c r="F363">
        <v>92</v>
      </c>
      <c r="G363">
        <v>102</v>
      </c>
      <c r="H363">
        <v>9</v>
      </c>
      <c r="I363" t="s">
        <v>6793</v>
      </c>
      <c r="J363" t="s">
        <v>6793</v>
      </c>
      <c r="O363" t="s">
        <v>6793</v>
      </c>
      <c r="P363" t="s">
        <v>7515</v>
      </c>
      <c r="Q363" t="s">
        <v>7516</v>
      </c>
      <c r="R363" t="s">
        <v>7515</v>
      </c>
      <c r="S363" t="s">
        <v>7515</v>
      </c>
      <c r="T363" t="s">
        <v>7515</v>
      </c>
      <c r="U363" t="s">
        <v>7515</v>
      </c>
      <c r="V363" t="s">
        <v>7515</v>
      </c>
      <c r="W363" t="s">
        <v>7515</v>
      </c>
      <c r="X363" t="s">
        <v>7515</v>
      </c>
      <c r="Y363" t="s">
        <v>7515</v>
      </c>
      <c r="Z363" t="s">
        <v>7515</v>
      </c>
      <c r="AA363" t="s">
        <v>7515</v>
      </c>
      <c r="AB363" t="s">
        <v>7515</v>
      </c>
      <c r="AC363" t="s">
        <v>7515</v>
      </c>
      <c r="AD363" t="s">
        <v>7515</v>
      </c>
      <c r="AE363" t="s">
        <v>7515</v>
      </c>
      <c r="AF363" t="s">
        <v>7515</v>
      </c>
      <c r="AG363" t="s">
        <v>7515</v>
      </c>
      <c r="AH363" t="s">
        <v>7515</v>
      </c>
      <c r="AI363" t="s">
        <v>6796</v>
      </c>
      <c r="AQ363" t="s">
        <v>6985</v>
      </c>
      <c r="AR363" t="s">
        <v>6793</v>
      </c>
      <c r="AS363" t="s">
        <v>6794</v>
      </c>
      <c r="AT363">
        <v>0</v>
      </c>
      <c r="AU363">
        <v>40</v>
      </c>
      <c r="AV363" t="s">
        <v>6988</v>
      </c>
      <c r="AW363" t="s">
        <v>6793</v>
      </c>
      <c r="AX363" t="s">
        <v>6794</v>
      </c>
      <c r="AY363" t="s">
        <v>6813</v>
      </c>
      <c r="AZ363" t="s">
        <v>6</v>
      </c>
      <c r="BA363" t="s">
        <v>6991</v>
      </c>
      <c r="BC363" t="s">
        <v>6794</v>
      </c>
      <c r="BD363" t="s">
        <v>6794</v>
      </c>
      <c r="BE363" t="s">
        <v>6794</v>
      </c>
      <c r="BF363" t="s">
        <v>6794</v>
      </c>
      <c r="BG363" t="s">
        <v>6793</v>
      </c>
      <c r="BH363" t="s">
        <v>6794</v>
      </c>
      <c r="BI363" t="s">
        <v>6794</v>
      </c>
      <c r="BJ363" t="s">
        <v>6793</v>
      </c>
      <c r="BK363" t="s">
        <v>6794</v>
      </c>
      <c r="BL363" t="s">
        <v>6794</v>
      </c>
      <c r="BM363" t="s">
        <v>7028</v>
      </c>
      <c r="BN363" t="s">
        <v>7565</v>
      </c>
      <c r="BO363" t="s">
        <v>6794</v>
      </c>
      <c r="BQ363">
        <v>50</v>
      </c>
      <c r="BR363">
        <v>50</v>
      </c>
      <c r="BS363" t="s">
        <v>7519</v>
      </c>
      <c r="BT363" t="s">
        <v>7601</v>
      </c>
      <c r="BU363" t="s">
        <v>7559</v>
      </c>
      <c r="BV363" t="s">
        <v>7543</v>
      </c>
      <c r="BW363" t="s">
        <v>7515</v>
      </c>
      <c r="BX363" t="s">
        <v>7515</v>
      </c>
      <c r="BY363" t="s">
        <v>7516</v>
      </c>
      <c r="BZ363" t="s">
        <v>7515</v>
      </c>
      <c r="CA363" t="s">
        <v>7515</v>
      </c>
      <c r="CB363" t="s">
        <v>7515</v>
      </c>
      <c r="CC363" t="s">
        <v>7515</v>
      </c>
      <c r="CD363" t="s">
        <v>7515</v>
      </c>
      <c r="CE363" t="s">
        <v>7515</v>
      </c>
      <c r="CF363" t="s">
        <v>7515</v>
      </c>
      <c r="CG363" t="s">
        <v>7515</v>
      </c>
      <c r="CH363" t="s">
        <v>7515</v>
      </c>
      <c r="CI363" t="s">
        <v>6793</v>
      </c>
      <c r="CJ363" t="s">
        <v>6794</v>
      </c>
      <c r="CO363" t="s">
        <v>6793</v>
      </c>
      <c r="CP363" t="s">
        <v>6793</v>
      </c>
      <c r="CQ363" t="s">
        <v>6794</v>
      </c>
      <c r="CR363" t="s">
        <v>6793</v>
      </c>
      <c r="CS363" t="s">
        <v>6794</v>
      </c>
      <c r="CT363" t="s">
        <v>6793</v>
      </c>
      <c r="CU363" t="s">
        <v>6794</v>
      </c>
      <c r="CV363" t="s">
        <v>6793</v>
      </c>
      <c r="CW363" t="s">
        <v>6794</v>
      </c>
      <c r="CX363" t="s">
        <v>7520</v>
      </c>
      <c r="CY363" t="s">
        <v>7521</v>
      </c>
      <c r="CZ363" t="s">
        <v>7522</v>
      </c>
      <c r="DA363" t="s">
        <v>6793</v>
      </c>
      <c r="DB363">
        <v>3</v>
      </c>
      <c r="DC363">
        <v>4</v>
      </c>
      <c r="DD363">
        <v>4</v>
      </c>
      <c r="DE363" t="s">
        <v>6793</v>
      </c>
      <c r="DF363">
        <v>1</v>
      </c>
      <c r="DG363" t="s">
        <v>7558</v>
      </c>
      <c r="DH363">
        <v>2008</v>
      </c>
      <c r="DI363" t="s">
        <v>7557</v>
      </c>
      <c r="DJ363" t="s">
        <v>7574</v>
      </c>
      <c r="DK363">
        <v>2008</v>
      </c>
      <c r="EA363">
        <v>3</v>
      </c>
      <c r="EC363">
        <v>0</v>
      </c>
      <c r="ED363">
        <v>0</v>
      </c>
      <c r="EE363">
        <v>0</v>
      </c>
      <c r="EF363">
        <v>0</v>
      </c>
      <c r="EG363">
        <v>1</v>
      </c>
      <c r="EH363">
        <v>0</v>
      </c>
      <c r="EI363">
        <v>2</v>
      </c>
      <c r="EJ363" t="s">
        <v>6794</v>
      </c>
      <c r="EP363" t="s">
        <v>6794</v>
      </c>
      <c r="OI363" t="s">
        <v>7526</v>
      </c>
      <c r="OJ363" t="s">
        <v>7526</v>
      </c>
      <c r="OK363" t="s">
        <v>7526</v>
      </c>
      <c r="OL363" t="s">
        <v>7527</v>
      </c>
      <c r="OM363" t="s">
        <v>7528</v>
      </c>
      <c r="ON363" t="s">
        <v>7539</v>
      </c>
      <c r="OO363" t="s">
        <v>7528</v>
      </c>
      <c r="OP363">
        <v>4</v>
      </c>
      <c r="OQ363" t="s">
        <v>28</v>
      </c>
      <c r="OR363" t="s">
        <v>212</v>
      </c>
      <c r="OS363">
        <v>2007</v>
      </c>
      <c r="OT363">
        <v>7</v>
      </c>
      <c r="OU363">
        <v>1</v>
      </c>
      <c r="OV363">
        <v>7</v>
      </c>
      <c r="OW363">
        <v>1</v>
      </c>
      <c r="OX363">
        <v>0</v>
      </c>
      <c r="OY363">
        <v>35</v>
      </c>
      <c r="QE363">
        <v>-5</v>
      </c>
      <c r="QF363">
        <v>-5</v>
      </c>
      <c r="QG363">
        <v>-5</v>
      </c>
      <c r="QH363">
        <v>-5</v>
      </c>
      <c r="QI363">
        <v>-5</v>
      </c>
      <c r="QJ363">
        <v>-5</v>
      </c>
      <c r="QK363">
        <v>-5</v>
      </c>
      <c r="RP363">
        <f t="shared" si="10"/>
        <v>1</v>
      </c>
      <c r="RS363">
        <f t="shared" si="11"/>
        <v>7</v>
      </c>
    </row>
    <row r="364" spans="1:487" x14ac:dyDescent="0.3">
      <c r="A364">
        <v>70351</v>
      </c>
      <c r="B364">
        <v>780</v>
      </c>
      <c r="C364">
        <v>0</v>
      </c>
      <c r="D364">
        <v>5</v>
      </c>
      <c r="E364">
        <v>20</v>
      </c>
      <c r="F364">
        <v>82</v>
      </c>
      <c r="G364">
        <v>102</v>
      </c>
      <c r="H364">
        <v>16</v>
      </c>
      <c r="I364" t="s">
        <v>6793</v>
      </c>
      <c r="J364" t="s">
        <v>6793</v>
      </c>
      <c r="O364" t="s">
        <v>6793</v>
      </c>
      <c r="P364" t="s">
        <v>7515</v>
      </c>
      <c r="Q364" t="s">
        <v>7515</v>
      </c>
      <c r="R364" t="s">
        <v>7515</v>
      </c>
      <c r="S364" t="s">
        <v>7515</v>
      </c>
      <c r="T364" t="s">
        <v>7515</v>
      </c>
      <c r="U364" t="s">
        <v>7515</v>
      </c>
      <c r="V364" t="s">
        <v>7515</v>
      </c>
      <c r="W364" t="s">
        <v>7515</v>
      </c>
      <c r="X364" t="s">
        <v>7515</v>
      </c>
      <c r="Y364" t="s">
        <v>7515</v>
      </c>
      <c r="Z364" t="s">
        <v>7515</v>
      </c>
      <c r="AA364" t="s">
        <v>7515</v>
      </c>
      <c r="AB364" t="s">
        <v>7515</v>
      </c>
      <c r="AC364" t="s">
        <v>7515</v>
      </c>
      <c r="AD364" t="s">
        <v>7515</v>
      </c>
      <c r="AE364" t="s">
        <v>7516</v>
      </c>
      <c r="AF364" t="s">
        <v>7515</v>
      </c>
      <c r="AG364" t="s">
        <v>7515</v>
      </c>
      <c r="AH364" t="s">
        <v>7515</v>
      </c>
      <c r="AI364" t="s">
        <v>7517</v>
      </c>
      <c r="AL364">
        <v>0</v>
      </c>
      <c r="AM364">
        <v>1</v>
      </c>
      <c r="AN364" t="s">
        <v>6845</v>
      </c>
      <c r="AQ364" t="s">
        <v>6993</v>
      </c>
      <c r="AR364" t="s">
        <v>6794</v>
      </c>
      <c r="AS364" t="s">
        <v>6794</v>
      </c>
      <c r="AT364" t="s">
        <v>6</v>
      </c>
      <c r="AU364" t="s">
        <v>6</v>
      </c>
      <c r="AV364" t="s">
        <v>6757</v>
      </c>
      <c r="AW364" t="s">
        <v>6966</v>
      </c>
      <c r="AX364" t="s">
        <v>6793</v>
      </c>
      <c r="AY364" t="s">
        <v>6813</v>
      </c>
      <c r="AZ364" t="s">
        <v>7531</v>
      </c>
      <c r="BA364" t="s">
        <v>7518</v>
      </c>
      <c r="BC364" t="s">
        <v>6794</v>
      </c>
      <c r="BD364" t="s">
        <v>6793</v>
      </c>
      <c r="BE364" t="s">
        <v>6794</v>
      </c>
      <c r="BF364" t="s">
        <v>6794</v>
      </c>
      <c r="BH364" t="s">
        <v>6793</v>
      </c>
      <c r="BI364" t="s">
        <v>6793</v>
      </c>
      <c r="BJ364" t="s">
        <v>6793</v>
      </c>
      <c r="BK364" t="s">
        <v>6794</v>
      </c>
      <c r="BL364" t="s">
        <v>6794</v>
      </c>
      <c r="BM364" t="s">
        <v>7025</v>
      </c>
      <c r="BN364" t="s">
        <v>7022</v>
      </c>
      <c r="BO364" t="s">
        <v>6794</v>
      </c>
      <c r="BQ364" t="s">
        <v>7547</v>
      </c>
      <c r="BR364" t="s">
        <v>6</v>
      </c>
      <c r="BS364" t="s">
        <v>7519</v>
      </c>
      <c r="BT364" t="s">
        <v>6</v>
      </c>
      <c r="BU364" t="s">
        <v>7029</v>
      </c>
      <c r="BV364" t="s">
        <v>7569</v>
      </c>
      <c r="BW364" t="s">
        <v>7515</v>
      </c>
      <c r="BX364" t="s">
        <v>7515</v>
      </c>
      <c r="BY364" t="s">
        <v>7516</v>
      </c>
      <c r="BZ364" t="s">
        <v>7515</v>
      </c>
      <c r="CA364" t="s">
        <v>7515</v>
      </c>
      <c r="CB364" t="s">
        <v>7515</v>
      </c>
      <c r="CC364" t="s">
        <v>7515</v>
      </c>
      <c r="CD364" t="s">
        <v>7515</v>
      </c>
      <c r="CE364" t="s">
        <v>7515</v>
      </c>
      <c r="CF364" t="s">
        <v>7515</v>
      </c>
      <c r="CG364" t="s">
        <v>7515</v>
      </c>
      <c r="CH364" t="s">
        <v>7515</v>
      </c>
      <c r="CI364" t="s">
        <v>6793</v>
      </c>
      <c r="CJ364" t="s">
        <v>6794</v>
      </c>
      <c r="CO364" t="s">
        <v>6794</v>
      </c>
      <c r="CP364" t="s">
        <v>6794</v>
      </c>
      <c r="CQ364" t="s">
        <v>6794</v>
      </c>
      <c r="CR364" t="s">
        <v>6794</v>
      </c>
      <c r="CS364" t="s">
        <v>6794</v>
      </c>
      <c r="CT364" t="s">
        <v>6794</v>
      </c>
      <c r="CU364" t="s">
        <v>6794</v>
      </c>
      <c r="CV364" t="s">
        <v>6794</v>
      </c>
      <c r="CW364" t="s">
        <v>6794</v>
      </c>
      <c r="CX364" t="s">
        <v>7545</v>
      </c>
      <c r="CY364" t="s">
        <v>7521</v>
      </c>
      <c r="CZ364" t="s">
        <v>6966</v>
      </c>
      <c r="DA364" t="s">
        <v>6793</v>
      </c>
      <c r="DB364">
        <v>3</v>
      </c>
      <c r="DC364">
        <v>4</v>
      </c>
      <c r="DD364">
        <v>2</v>
      </c>
      <c r="DE364" t="s">
        <v>6794</v>
      </c>
      <c r="EA364">
        <v>8</v>
      </c>
      <c r="EC364">
        <v>4</v>
      </c>
      <c r="ED364">
        <v>0</v>
      </c>
      <c r="EE364">
        <v>2</v>
      </c>
      <c r="EF364">
        <v>2</v>
      </c>
      <c r="EG364">
        <v>0</v>
      </c>
      <c r="EH364">
        <v>0</v>
      </c>
      <c r="EI364">
        <v>0</v>
      </c>
      <c r="EJ364" t="s">
        <v>6794</v>
      </c>
      <c r="EP364" t="s">
        <v>6794</v>
      </c>
      <c r="OI364" t="s">
        <v>6</v>
      </c>
      <c r="OJ364" t="s">
        <v>7526</v>
      </c>
      <c r="OK364" t="s">
        <v>7527</v>
      </c>
      <c r="OL364" t="s">
        <v>7527</v>
      </c>
      <c r="OM364" t="s">
        <v>7548</v>
      </c>
      <c r="ON364" t="s">
        <v>7529</v>
      </c>
      <c r="OO364" t="s">
        <v>7548</v>
      </c>
      <c r="OP364">
        <v>1</v>
      </c>
      <c r="OQ364" t="s">
        <v>28</v>
      </c>
      <c r="OR364" t="s">
        <v>265</v>
      </c>
      <c r="OS364">
        <v>2007</v>
      </c>
      <c r="OT364">
        <v>8</v>
      </c>
      <c r="OU364">
        <v>1</v>
      </c>
      <c r="OV364">
        <v>8</v>
      </c>
      <c r="OW364">
        <v>0</v>
      </c>
      <c r="OX364">
        <v>1</v>
      </c>
      <c r="OY364">
        <v>35</v>
      </c>
      <c r="QE364">
        <v>-5</v>
      </c>
      <c r="QF364">
        <v>-5</v>
      </c>
      <c r="QG364">
        <v>-5</v>
      </c>
      <c r="QH364">
        <v>-5</v>
      </c>
      <c r="QI364">
        <v>-5</v>
      </c>
      <c r="QJ364">
        <v>-5</v>
      </c>
      <c r="QK364">
        <v>-5</v>
      </c>
      <c r="RP364">
        <f t="shared" si="10"/>
        <v>-1</v>
      </c>
      <c r="RS364">
        <f t="shared" si="11"/>
        <v>4</v>
      </c>
    </row>
    <row r="365" spans="1:487" x14ac:dyDescent="0.3">
      <c r="A365">
        <v>70352</v>
      </c>
      <c r="B365">
        <v>781</v>
      </c>
      <c r="C365">
        <v>0</v>
      </c>
      <c r="D365">
        <v>5</v>
      </c>
      <c r="E365">
        <v>9</v>
      </c>
      <c r="F365">
        <v>91</v>
      </c>
      <c r="G365">
        <v>102</v>
      </c>
      <c r="H365">
        <v>4</v>
      </c>
      <c r="I365" t="s">
        <v>6793</v>
      </c>
      <c r="J365" t="s">
        <v>6793</v>
      </c>
      <c r="O365" t="s">
        <v>6793</v>
      </c>
      <c r="P365" t="s">
        <v>7516</v>
      </c>
      <c r="Q365" t="s">
        <v>7515</v>
      </c>
      <c r="R365" t="s">
        <v>7516</v>
      </c>
      <c r="S365" t="s">
        <v>7515</v>
      </c>
      <c r="T365" t="s">
        <v>7515</v>
      </c>
      <c r="U365" t="s">
        <v>7515</v>
      </c>
      <c r="V365" t="s">
        <v>7515</v>
      </c>
      <c r="W365" t="s">
        <v>7515</v>
      </c>
      <c r="X365" t="s">
        <v>7515</v>
      </c>
      <c r="Y365" t="s">
        <v>7515</v>
      </c>
      <c r="Z365" t="s">
        <v>7515</v>
      </c>
      <c r="AA365" t="s">
        <v>7515</v>
      </c>
      <c r="AB365" t="s">
        <v>7515</v>
      </c>
      <c r="AC365" t="s">
        <v>7515</v>
      </c>
      <c r="AD365" t="s">
        <v>7515</v>
      </c>
      <c r="AE365" t="s">
        <v>7515</v>
      </c>
      <c r="AF365" t="s">
        <v>7515</v>
      </c>
      <c r="AG365" t="s">
        <v>7515</v>
      </c>
      <c r="AH365" t="s">
        <v>7515</v>
      </c>
      <c r="AI365" t="s">
        <v>7517</v>
      </c>
      <c r="AL365">
        <v>0</v>
      </c>
      <c r="AM365">
        <v>7</v>
      </c>
      <c r="AN365" t="s">
        <v>6845</v>
      </c>
      <c r="AQ365" t="s">
        <v>6993</v>
      </c>
      <c r="AR365" t="s">
        <v>6794</v>
      </c>
      <c r="AS365" t="s">
        <v>6794</v>
      </c>
      <c r="AT365">
        <v>0</v>
      </c>
      <c r="AU365">
        <v>12</v>
      </c>
      <c r="AV365" t="s">
        <v>7568</v>
      </c>
      <c r="AW365" t="s">
        <v>6794</v>
      </c>
      <c r="AX365" t="s">
        <v>6793</v>
      </c>
      <c r="AY365" t="s">
        <v>6813</v>
      </c>
      <c r="AZ365" t="s">
        <v>7531</v>
      </c>
      <c r="BA365" t="s">
        <v>6991</v>
      </c>
      <c r="BC365" t="s">
        <v>6794</v>
      </c>
      <c r="BD365" t="s">
        <v>6794</v>
      </c>
      <c r="BE365" t="s">
        <v>6794</v>
      </c>
      <c r="BF365" t="s">
        <v>6793</v>
      </c>
      <c r="BH365" t="s">
        <v>6793</v>
      </c>
      <c r="BI365" t="s">
        <v>6793</v>
      </c>
      <c r="BJ365" t="s">
        <v>6794</v>
      </c>
      <c r="BK365" t="s">
        <v>6794</v>
      </c>
      <c r="BL365" t="s">
        <v>6794</v>
      </c>
      <c r="BM365" t="s">
        <v>7022</v>
      </c>
      <c r="BN365" t="s">
        <v>7565</v>
      </c>
      <c r="BO365" t="s">
        <v>6794</v>
      </c>
      <c r="BQ365">
        <v>20</v>
      </c>
      <c r="BR365">
        <v>30</v>
      </c>
      <c r="BS365" t="s">
        <v>7533</v>
      </c>
      <c r="BT365" t="s">
        <v>7576</v>
      </c>
      <c r="BU365" t="s">
        <v>7559</v>
      </c>
      <c r="BV365" t="s">
        <v>7561</v>
      </c>
      <c r="BW365" t="s">
        <v>7515</v>
      </c>
      <c r="BX365" t="s">
        <v>7516</v>
      </c>
      <c r="BY365" t="s">
        <v>7515</v>
      </c>
      <c r="BZ365" t="s">
        <v>7515</v>
      </c>
      <c r="CA365" t="s">
        <v>7515</v>
      </c>
      <c r="CB365" t="s">
        <v>7515</v>
      </c>
      <c r="CC365" t="s">
        <v>7515</v>
      </c>
      <c r="CD365" t="s">
        <v>7515</v>
      </c>
      <c r="CE365" t="s">
        <v>7515</v>
      </c>
      <c r="CF365" t="s">
        <v>7515</v>
      </c>
      <c r="CG365" t="s">
        <v>7515</v>
      </c>
      <c r="CH365" t="s">
        <v>7515</v>
      </c>
      <c r="CI365" t="s">
        <v>6793</v>
      </c>
      <c r="CJ365" t="s">
        <v>6793</v>
      </c>
      <c r="CO365" t="s">
        <v>6793</v>
      </c>
      <c r="CP365" t="s">
        <v>6793</v>
      </c>
      <c r="CQ365" t="s">
        <v>6794</v>
      </c>
      <c r="CR365" t="s">
        <v>6793</v>
      </c>
      <c r="CS365" t="s">
        <v>6793</v>
      </c>
      <c r="CT365" t="s">
        <v>6793</v>
      </c>
      <c r="CU365" t="s">
        <v>6794</v>
      </c>
      <c r="CV365" t="s">
        <v>6793</v>
      </c>
      <c r="CW365" t="s">
        <v>6794</v>
      </c>
      <c r="CX365" t="s">
        <v>7520</v>
      </c>
      <c r="CY365" t="s">
        <v>7521</v>
      </c>
      <c r="CZ365" t="s">
        <v>7587</v>
      </c>
      <c r="DA365" t="s">
        <v>6793</v>
      </c>
      <c r="DB365">
        <v>3</v>
      </c>
      <c r="DC365">
        <v>4</v>
      </c>
      <c r="DD365">
        <v>3</v>
      </c>
      <c r="DE365" t="s">
        <v>6794</v>
      </c>
      <c r="EA365">
        <v>3</v>
      </c>
      <c r="EC365">
        <v>0</v>
      </c>
      <c r="ED365">
        <v>1</v>
      </c>
      <c r="EE365">
        <v>0</v>
      </c>
      <c r="EF365">
        <v>0</v>
      </c>
      <c r="EG365">
        <v>2</v>
      </c>
      <c r="EH365">
        <v>0</v>
      </c>
      <c r="EI365">
        <v>0</v>
      </c>
      <c r="EJ365" t="s">
        <v>6793</v>
      </c>
      <c r="EK365" t="s">
        <v>7573</v>
      </c>
      <c r="EM365">
        <v>1</v>
      </c>
      <c r="EN365">
        <v>2007</v>
      </c>
      <c r="EP365" t="s">
        <v>6794</v>
      </c>
      <c r="OI365" t="s">
        <v>7526</v>
      </c>
      <c r="OJ365" t="s">
        <v>7526</v>
      </c>
      <c r="OK365" t="s">
        <v>7527</v>
      </c>
      <c r="OL365" t="s">
        <v>7527</v>
      </c>
      <c r="OM365" t="s">
        <v>7528</v>
      </c>
      <c r="ON365" t="s">
        <v>7539</v>
      </c>
      <c r="OO365" t="s">
        <v>7528</v>
      </c>
      <c r="OP365">
        <v>4</v>
      </c>
      <c r="OQ365" t="s">
        <v>28</v>
      </c>
      <c r="OR365" t="s">
        <v>7549</v>
      </c>
      <c r="OS365">
        <v>2007</v>
      </c>
      <c r="OT365">
        <v>7</v>
      </c>
      <c r="OU365">
        <v>1</v>
      </c>
      <c r="OV365">
        <v>7</v>
      </c>
      <c r="OW365">
        <v>0</v>
      </c>
      <c r="OX365">
        <v>1</v>
      </c>
      <c r="OY365">
        <v>35</v>
      </c>
      <c r="QE365" t="s">
        <v>7516</v>
      </c>
      <c r="QF365" t="s">
        <v>7515</v>
      </c>
      <c r="QG365" t="s">
        <v>7515</v>
      </c>
      <c r="QH365" t="s">
        <v>7515</v>
      </c>
      <c r="QI365" t="s">
        <v>7515</v>
      </c>
      <c r="QJ365" t="s">
        <v>7515</v>
      </c>
      <c r="QK365" t="s">
        <v>7515</v>
      </c>
      <c r="RP365">
        <f t="shared" si="10"/>
        <v>4</v>
      </c>
      <c r="RS365">
        <f t="shared" si="11"/>
        <v>2</v>
      </c>
    </row>
    <row r="366" spans="1:487" x14ac:dyDescent="0.3">
      <c r="A366">
        <v>70353</v>
      </c>
      <c r="B366">
        <v>782</v>
      </c>
      <c r="C366">
        <v>0</v>
      </c>
      <c r="D366">
        <v>5</v>
      </c>
      <c r="E366">
        <v>12</v>
      </c>
      <c r="F366">
        <v>91</v>
      </c>
      <c r="G366">
        <v>102</v>
      </c>
      <c r="H366">
        <v>4</v>
      </c>
      <c r="I366" t="s">
        <v>6793</v>
      </c>
      <c r="J366" t="s">
        <v>6793</v>
      </c>
      <c r="O366" t="s">
        <v>6793</v>
      </c>
      <c r="P366" t="s">
        <v>7515</v>
      </c>
      <c r="Q366" t="s">
        <v>7516</v>
      </c>
      <c r="R366" t="s">
        <v>7515</v>
      </c>
      <c r="S366" t="s">
        <v>7515</v>
      </c>
      <c r="T366" t="s">
        <v>7515</v>
      </c>
      <c r="U366" t="s">
        <v>7515</v>
      </c>
      <c r="V366" t="s">
        <v>7515</v>
      </c>
      <c r="W366" t="s">
        <v>7515</v>
      </c>
      <c r="X366" t="s">
        <v>7515</v>
      </c>
      <c r="Y366" t="s">
        <v>7515</v>
      </c>
      <c r="Z366" t="s">
        <v>7515</v>
      </c>
      <c r="AA366" t="s">
        <v>7515</v>
      </c>
      <c r="AB366" t="s">
        <v>7515</v>
      </c>
      <c r="AC366" t="s">
        <v>7515</v>
      </c>
      <c r="AD366" t="s">
        <v>7515</v>
      </c>
      <c r="AE366" t="s">
        <v>7515</v>
      </c>
      <c r="AF366" t="s">
        <v>7515</v>
      </c>
      <c r="AG366" t="s">
        <v>7515</v>
      </c>
      <c r="AH366" t="s">
        <v>7515</v>
      </c>
      <c r="AI366" t="s">
        <v>7517</v>
      </c>
      <c r="AL366">
        <v>0</v>
      </c>
      <c r="AM366">
        <v>16</v>
      </c>
      <c r="AN366" t="s">
        <v>6845</v>
      </c>
      <c r="AQ366" t="s">
        <v>6993</v>
      </c>
      <c r="AR366" t="s">
        <v>6794</v>
      </c>
      <c r="AS366" t="s">
        <v>6794</v>
      </c>
      <c r="AT366">
        <v>0</v>
      </c>
      <c r="AU366">
        <v>22</v>
      </c>
      <c r="AV366" t="s">
        <v>6992</v>
      </c>
      <c r="AW366" t="s">
        <v>6794</v>
      </c>
      <c r="AX366" t="s">
        <v>6793</v>
      </c>
      <c r="AY366" t="s">
        <v>6813</v>
      </c>
      <c r="AZ366" t="s">
        <v>7531</v>
      </c>
      <c r="BA366" t="s">
        <v>7518</v>
      </c>
      <c r="BC366" t="s">
        <v>6794</v>
      </c>
      <c r="BD366" t="s">
        <v>6793</v>
      </c>
      <c r="BE366" t="s">
        <v>6794</v>
      </c>
      <c r="BF366" t="s">
        <v>6794</v>
      </c>
      <c r="BG366" t="s">
        <v>6794</v>
      </c>
      <c r="BH366" t="s">
        <v>6793</v>
      </c>
      <c r="BI366" t="s">
        <v>6793</v>
      </c>
      <c r="BJ366" t="s">
        <v>6793</v>
      </c>
      <c r="BK366" t="s">
        <v>6794</v>
      </c>
      <c r="BL366" t="s">
        <v>6794</v>
      </c>
      <c r="BM366" t="s">
        <v>7026</v>
      </c>
      <c r="BN366" t="s">
        <v>7565</v>
      </c>
      <c r="BO366" t="s">
        <v>6794</v>
      </c>
      <c r="BQ366">
        <v>0</v>
      </c>
      <c r="BR366">
        <v>25</v>
      </c>
      <c r="BS366" t="s">
        <v>7519</v>
      </c>
      <c r="BT366" t="s">
        <v>7601</v>
      </c>
      <c r="BU366" t="s">
        <v>7559</v>
      </c>
      <c r="BV366" t="s">
        <v>7535</v>
      </c>
      <c r="BW366" t="s">
        <v>7515</v>
      </c>
      <c r="BX366" t="s">
        <v>7516</v>
      </c>
      <c r="BY366" t="s">
        <v>7515</v>
      </c>
      <c r="BZ366" t="s">
        <v>7515</v>
      </c>
      <c r="CA366" t="s">
        <v>7515</v>
      </c>
      <c r="CB366" t="s">
        <v>7515</v>
      </c>
      <c r="CC366" t="s">
        <v>7515</v>
      </c>
      <c r="CD366" t="s">
        <v>7515</v>
      </c>
      <c r="CE366" t="s">
        <v>7515</v>
      </c>
      <c r="CF366" t="s">
        <v>7515</v>
      </c>
      <c r="CG366" t="s">
        <v>7515</v>
      </c>
      <c r="CH366" t="s">
        <v>7515</v>
      </c>
      <c r="CI366" t="s">
        <v>6793</v>
      </c>
      <c r="CJ366" t="s">
        <v>6794</v>
      </c>
      <c r="CK366" t="s">
        <v>7622</v>
      </c>
      <c r="CL366" t="s">
        <v>7580</v>
      </c>
      <c r="CM366" t="s">
        <v>7581</v>
      </c>
      <c r="CN366" t="s">
        <v>7566</v>
      </c>
      <c r="CO366" t="s">
        <v>6793</v>
      </c>
      <c r="CP366" t="s">
        <v>6793</v>
      </c>
      <c r="CQ366" t="s">
        <v>6794</v>
      </c>
      <c r="CR366" t="s">
        <v>6793</v>
      </c>
      <c r="CS366" t="s">
        <v>6793</v>
      </c>
      <c r="CT366" t="s">
        <v>6794</v>
      </c>
      <c r="CU366" t="s">
        <v>6794</v>
      </c>
      <c r="CV366" t="s">
        <v>6793</v>
      </c>
      <c r="CW366" t="s">
        <v>6794</v>
      </c>
      <c r="CX366" t="s">
        <v>7520</v>
      </c>
      <c r="CY366" t="s">
        <v>7521</v>
      </c>
      <c r="CZ366" t="s">
        <v>7536</v>
      </c>
      <c r="DA366" t="s">
        <v>6793</v>
      </c>
      <c r="DB366">
        <v>3</v>
      </c>
      <c r="DC366">
        <v>4</v>
      </c>
      <c r="DD366">
        <v>4</v>
      </c>
      <c r="DE366" t="s">
        <v>6794</v>
      </c>
      <c r="EA366">
        <v>2</v>
      </c>
      <c r="EC366">
        <v>0</v>
      </c>
      <c r="ED366">
        <v>0</v>
      </c>
      <c r="EE366">
        <v>0</v>
      </c>
      <c r="EF366">
        <v>0</v>
      </c>
      <c r="EG366">
        <v>2</v>
      </c>
      <c r="EH366">
        <v>0</v>
      </c>
      <c r="EI366">
        <v>0</v>
      </c>
      <c r="EJ366" t="s">
        <v>6794</v>
      </c>
      <c r="EP366" t="s">
        <v>6794</v>
      </c>
      <c r="OI366" t="s">
        <v>7526</v>
      </c>
      <c r="OJ366" t="s">
        <v>7526</v>
      </c>
      <c r="OK366" t="s">
        <v>7527</v>
      </c>
      <c r="OL366" t="s">
        <v>7527</v>
      </c>
      <c r="OM366" t="s">
        <v>7528</v>
      </c>
      <c r="ON366" t="s">
        <v>7529</v>
      </c>
      <c r="OO366" t="s">
        <v>7528</v>
      </c>
      <c r="OP366">
        <v>4</v>
      </c>
      <c r="OQ366" t="s">
        <v>28</v>
      </c>
      <c r="OR366" t="s">
        <v>7549</v>
      </c>
      <c r="OS366">
        <v>2007</v>
      </c>
      <c r="OT366">
        <v>12</v>
      </c>
      <c r="OU366">
        <v>1</v>
      </c>
      <c r="OV366">
        <v>12</v>
      </c>
      <c r="OW366">
        <v>0</v>
      </c>
      <c r="OX366">
        <v>1</v>
      </c>
      <c r="OY366">
        <v>35</v>
      </c>
      <c r="QE366" t="s">
        <v>7516</v>
      </c>
      <c r="QF366" t="s">
        <v>7515</v>
      </c>
      <c r="QG366" t="s">
        <v>7515</v>
      </c>
      <c r="QH366" t="s">
        <v>7515</v>
      </c>
      <c r="QI366" t="s">
        <v>7515</v>
      </c>
      <c r="QJ366" t="s">
        <v>7515</v>
      </c>
      <c r="QK366" t="s">
        <v>7515</v>
      </c>
      <c r="RP366">
        <f t="shared" si="10"/>
        <v>2</v>
      </c>
      <c r="RS366">
        <f t="shared" si="11"/>
        <v>5</v>
      </c>
    </row>
    <row r="367" spans="1:487" x14ac:dyDescent="0.3">
      <c r="A367">
        <v>70354</v>
      </c>
      <c r="B367">
        <v>783</v>
      </c>
      <c r="C367">
        <v>0</v>
      </c>
      <c r="D367">
        <v>5</v>
      </c>
      <c r="E367">
        <v>21</v>
      </c>
      <c r="F367">
        <v>119</v>
      </c>
      <c r="G367">
        <v>102</v>
      </c>
      <c r="H367">
        <v>15</v>
      </c>
      <c r="I367" t="s">
        <v>6793</v>
      </c>
      <c r="J367" t="s">
        <v>6793</v>
      </c>
      <c r="O367" t="s">
        <v>6793</v>
      </c>
      <c r="P367" t="s">
        <v>7515</v>
      </c>
      <c r="Q367" t="s">
        <v>7516</v>
      </c>
      <c r="R367" t="s">
        <v>7515</v>
      </c>
      <c r="S367" t="s">
        <v>7515</v>
      </c>
      <c r="T367" t="s">
        <v>7515</v>
      </c>
      <c r="U367" t="s">
        <v>7515</v>
      </c>
      <c r="V367" t="s">
        <v>7515</v>
      </c>
      <c r="W367" t="s">
        <v>7515</v>
      </c>
      <c r="X367" t="s">
        <v>7515</v>
      </c>
      <c r="Y367" t="s">
        <v>7515</v>
      </c>
      <c r="Z367" t="s">
        <v>7515</v>
      </c>
      <c r="AA367" t="s">
        <v>7515</v>
      </c>
      <c r="AB367" t="s">
        <v>7515</v>
      </c>
      <c r="AC367" t="s">
        <v>7515</v>
      </c>
      <c r="AD367" t="s">
        <v>7515</v>
      </c>
      <c r="AE367" t="s">
        <v>7515</v>
      </c>
      <c r="AF367" t="s">
        <v>7515</v>
      </c>
      <c r="AG367" t="s">
        <v>7515</v>
      </c>
      <c r="AH367" t="s">
        <v>7515</v>
      </c>
      <c r="AI367" t="s">
        <v>6796</v>
      </c>
      <c r="AQ367" t="s">
        <v>6993</v>
      </c>
      <c r="AR367" t="s">
        <v>6794</v>
      </c>
      <c r="AS367" t="s">
        <v>6794</v>
      </c>
      <c r="AT367">
        <v>0</v>
      </c>
      <c r="AU367">
        <v>10</v>
      </c>
      <c r="AV367" t="s">
        <v>6988</v>
      </c>
      <c r="AW367" t="s">
        <v>6794</v>
      </c>
      <c r="AX367" t="s">
        <v>6794</v>
      </c>
      <c r="AY367" t="s">
        <v>6813</v>
      </c>
      <c r="AZ367" t="s">
        <v>7531</v>
      </c>
      <c r="BA367" t="s">
        <v>6991</v>
      </c>
      <c r="BC367" t="s">
        <v>6794</v>
      </c>
      <c r="BD367" t="s">
        <v>6794</v>
      </c>
      <c r="BE367" t="s">
        <v>6793</v>
      </c>
      <c r="BF367" t="s">
        <v>6793</v>
      </c>
      <c r="BG367" t="s">
        <v>6793</v>
      </c>
      <c r="BH367" t="s">
        <v>6793</v>
      </c>
      <c r="BI367" t="s">
        <v>6794</v>
      </c>
      <c r="BJ367" t="s">
        <v>6794</v>
      </c>
      <c r="BK367" t="s">
        <v>6793</v>
      </c>
      <c r="BL367" t="s">
        <v>6794</v>
      </c>
      <c r="BM367" t="s">
        <v>7024</v>
      </c>
      <c r="BN367" t="s">
        <v>7025</v>
      </c>
      <c r="BO367" t="s">
        <v>6794</v>
      </c>
      <c r="BQ367">
        <v>50</v>
      </c>
      <c r="BR367">
        <v>50</v>
      </c>
      <c r="BS367" t="s">
        <v>7533</v>
      </c>
      <c r="BT367" t="s">
        <v>6</v>
      </c>
      <c r="BU367" t="s">
        <v>7559</v>
      </c>
      <c r="BV367" t="s">
        <v>7535</v>
      </c>
      <c r="BW367" t="s">
        <v>7515</v>
      </c>
      <c r="BX367" t="s">
        <v>7515</v>
      </c>
      <c r="BY367" t="s">
        <v>7516</v>
      </c>
      <c r="BZ367" t="s">
        <v>7515</v>
      </c>
      <c r="CA367" t="s">
        <v>7515</v>
      </c>
      <c r="CB367" t="s">
        <v>7515</v>
      </c>
      <c r="CC367" t="s">
        <v>7515</v>
      </c>
      <c r="CD367" t="s">
        <v>7515</v>
      </c>
      <c r="CE367" t="s">
        <v>7515</v>
      </c>
      <c r="CF367" t="s">
        <v>7515</v>
      </c>
      <c r="CG367" t="s">
        <v>7515</v>
      </c>
      <c r="CH367" t="s">
        <v>7515</v>
      </c>
      <c r="CI367" t="s">
        <v>6793</v>
      </c>
      <c r="CJ367" t="s">
        <v>6794</v>
      </c>
      <c r="CO367" t="s">
        <v>6793</v>
      </c>
      <c r="CP367" t="s">
        <v>6793</v>
      </c>
      <c r="CQ367" t="s">
        <v>6794</v>
      </c>
      <c r="CR367" t="s">
        <v>6793</v>
      </c>
      <c r="CS367" t="s">
        <v>6793</v>
      </c>
      <c r="CT367" t="s">
        <v>6793</v>
      </c>
      <c r="CU367" t="s">
        <v>6794</v>
      </c>
      <c r="CV367" t="s">
        <v>6793</v>
      </c>
      <c r="CW367" t="s">
        <v>6794</v>
      </c>
      <c r="CX367" t="s">
        <v>7520</v>
      </c>
      <c r="CY367" t="s">
        <v>7521</v>
      </c>
      <c r="CZ367" t="s">
        <v>7522</v>
      </c>
      <c r="DA367" t="s">
        <v>6793</v>
      </c>
      <c r="DB367">
        <v>3</v>
      </c>
      <c r="DC367">
        <v>5</v>
      </c>
      <c r="DD367">
        <v>5</v>
      </c>
      <c r="DE367" t="s">
        <v>6793</v>
      </c>
      <c r="DF367">
        <v>1</v>
      </c>
      <c r="DG367" t="s">
        <v>7558</v>
      </c>
      <c r="DH367">
        <v>2005</v>
      </c>
      <c r="DI367" t="s">
        <v>7557</v>
      </c>
      <c r="DJ367" t="s">
        <v>7556</v>
      </c>
      <c r="DK367">
        <v>2006</v>
      </c>
      <c r="EA367">
        <v>6</v>
      </c>
      <c r="EC367">
        <v>3</v>
      </c>
      <c r="ED367">
        <v>1</v>
      </c>
      <c r="EE367">
        <v>0</v>
      </c>
      <c r="EF367">
        <v>1</v>
      </c>
      <c r="EG367">
        <v>1</v>
      </c>
      <c r="EH367">
        <v>0</v>
      </c>
      <c r="EI367">
        <v>0</v>
      </c>
      <c r="EJ367" t="s">
        <v>6794</v>
      </c>
      <c r="EP367" t="s">
        <v>6793</v>
      </c>
      <c r="KE367" t="s">
        <v>7524</v>
      </c>
      <c r="KF367" t="s">
        <v>7556</v>
      </c>
      <c r="KG367">
        <v>2006</v>
      </c>
      <c r="KI367" t="s">
        <v>7526</v>
      </c>
      <c r="KJ367" t="s">
        <v>7527</v>
      </c>
      <c r="KK367" t="s">
        <v>6794</v>
      </c>
      <c r="KL367" t="s">
        <v>6793</v>
      </c>
      <c r="KM367" t="s">
        <v>7524</v>
      </c>
      <c r="KN367" t="s">
        <v>7556</v>
      </c>
      <c r="KO367">
        <v>2006</v>
      </c>
      <c r="KS367" t="s">
        <v>6794</v>
      </c>
      <c r="KT367" t="s">
        <v>6793</v>
      </c>
      <c r="OI367" t="s">
        <v>7526</v>
      </c>
      <c r="OJ367" t="s">
        <v>7526</v>
      </c>
      <c r="OK367" t="s">
        <v>7527</v>
      </c>
      <c r="OM367" t="s">
        <v>7528</v>
      </c>
      <c r="ON367" t="s">
        <v>7529</v>
      </c>
      <c r="OO367" t="s">
        <v>7528</v>
      </c>
      <c r="OP367">
        <v>4</v>
      </c>
      <c r="OQ367" t="s">
        <v>28</v>
      </c>
      <c r="OR367" t="s">
        <v>265</v>
      </c>
      <c r="OS367">
        <v>2007</v>
      </c>
      <c r="OT367">
        <v>9</v>
      </c>
      <c r="OU367">
        <v>1</v>
      </c>
      <c r="OV367">
        <v>9</v>
      </c>
      <c r="OW367">
        <v>1</v>
      </c>
      <c r="OX367">
        <v>0</v>
      </c>
      <c r="OY367">
        <v>35</v>
      </c>
      <c r="OZ367" t="s">
        <v>7515</v>
      </c>
      <c r="PA367" t="s">
        <v>7515</v>
      </c>
      <c r="PB367" t="s">
        <v>7515</v>
      </c>
      <c r="PC367" t="s">
        <v>7515</v>
      </c>
      <c r="PD367" t="s">
        <v>7515</v>
      </c>
      <c r="PE367" t="s">
        <v>7515</v>
      </c>
      <c r="PF367" t="s">
        <v>7515</v>
      </c>
      <c r="PG367" t="s">
        <v>7515</v>
      </c>
      <c r="PH367" t="s">
        <v>7515</v>
      </c>
      <c r="PI367" t="s">
        <v>7515</v>
      </c>
      <c r="PJ367" t="s">
        <v>7515</v>
      </c>
      <c r="PK367" t="s">
        <v>7515</v>
      </c>
      <c r="PL367" t="s">
        <v>7515</v>
      </c>
      <c r="PM367" t="s">
        <v>7515</v>
      </c>
      <c r="PN367" t="s">
        <v>7515</v>
      </c>
      <c r="PO367" t="s">
        <v>7515</v>
      </c>
      <c r="PP367" t="s">
        <v>7515</v>
      </c>
      <c r="PQ367" t="s">
        <v>7515</v>
      </c>
      <c r="PR367" t="s">
        <v>7515</v>
      </c>
      <c r="PS367" t="s">
        <v>7516</v>
      </c>
      <c r="PT367" t="s">
        <v>7516</v>
      </c>
      <c r="PU367" t="s">
        <v>7515</v>
      </c>
      <c r="PV367" t="s">
        <v>7515</v>
      </c>
      <c r="PW367" t="s">
        <v>7515</v>
      </c>
      <c r="PX367" t="s">
        <v>7515</v>
      </c>
      <c r="PY367" t="s">
        <v>7515</v>
      </c>
      <c r="PZ367" t="s">
        <v>7515</v>
      </c>
      <c r="QA367" t="s">
        <v>7515</v>
      </c>
      <c r="QB367" t="s">
        <v>7515</v>
      </c>
      <c r="QC367" t="s">
        <v>7515</v>
      </c>
      <c r="QE367" t="s">
        <v>7516</v>
      </c>
      <c r="QF367" t="s">
        <v>7515</v>
      </c>
      <c r="QG367" t="s">
        <v>7515</v>
      </c>
      <c r="QH367" t="s">
        <v>7515</v>
      </c>
      <c r="QI367" t="s">
        <v>7515</v>
      </c>
      <c r="QJ367" t="s">
        <v>7515</v>
      </c>
      <c r="QK367" t="s">
        <v>7515</v>
      </c>
      <c r="RP367">
        <f t="shared" si="10"/>
        <v>4</v>
      </c>
      <c r="RS367">
        <f t="shared" si="11"/>
        <v>3</v>
      </c>
    </row>
    <row r="368" spans="1:487" x14ac:dyDescent="0.3">
      <c r="A368">
        <v>70355</v>
      </c>
      <c r="B368">
        <v>786</v>
      </c>
      <c r="C368">
        <v>0</v>
      </c>
      <c r="D368">
        <v>5</v>
      </c>
      <c r="E368">
        <v>20</v>
      </c>
      <c r="F368">
        <v>122</v>
      </c>
      <c r="G368">
        <v>102</v>
      </c>
      <c r="H368">
        <v>9</v>
      </c>
      <c r="I368" t="s">
        <v>6793</v>
      </c>
      <c r="J368" t="s">
        <v>6793</v>
      </c>
      <c r="O368" t="s">
        <v>6793</v>
      </c>
      <c r="P368" t="s">
        <v>7516</v>
      </c>
      <c r="Q368" t="s">
        <v>7516</v>
      </c>
      <c r="R368" t="s">
        <v>7515</v>
      </c>
      <c r="S368" t="s">
        <v>7515</v>
      </c>
      <c r="T368" t="s">
        <v>7515</v>
      </c>
      <c r="U368" t="s">
        <v>7515</v>
      </c>
      <c r="V368" t="s">
        <v>7515</v>
      </c>
      <c r="W368" t="s">
        <v>7515</v>
      </c>
      <c r="X368" t="s">
        <v>7515</v>
      </c>
      <c r="Y368" t="s">
        <v>7515</v>
      </c>
      <c r="Z368" t="s">
        <v>7515</v>
      </c>
      <c r="AA368" t="s">
        <v>7515</v>
      </c>
      <c r="AB368" t="s">
        <v>7515</v>
      </c>
      <c r="AC368" t="s">
        <v>7515</v>
      </c>
      <c r="AD368" t="s">
        <v>7515</v>
      </c>
      <c r="AE368" t="s">
        <v>7515</v>
      </c>
      <c r="AF368" t="s">
        <v>7515</v>
      </c>
      <c r="AG368" t="s">
        <v>7515</v>
      </c>
      <c r="AH368" t="s">
        <v>7515</v>
      </c>
      <c r="AJ368">
        <v>1</v>
      </c>
      <c r="AK368">
        <v>1</v>
      </c>
      <c r="AL368">
        <v>0</v>
      </c>
      <c r="AM368">
        <v>4</v>
      </c>
      <c r="AN368" t="s">
        <v>6845</v>
      </c>
      <c r="AQ368" t="s">
        <v>6993</v>
      </c>
      <c r="AR368" t="s">
        <v>6794</v>
      </c>
      <c r="AS368" t="s">
        <v>6794</v>
      </c>
      <c r="AT368" t="s">
        <v>6</v>
      </c>
      <c r="AU368" t="s">
        <v>6</v>
      </c>
      <c r="AV368" t="s">
        <v>7568</v>
      </c>
      <c r="AW368" t="s">
        <v>6794</v>
      </c>
      <c r="AX368" t="s">
        <v>6794</v>
      </c>
      <c r="AY368" t="s">
        <v>6813</v>
      </c>
      <c r="AZ368" t="s">
        <v>7531</v>
      </c>
      <c r="BA368" t="s">
        <v>7518</v>
      </c>
      <c r="BC368" t="s">
        <v>6794</v>
      </c>
      <c r="BD368" t="s">
        <v>6794</v>
      </c>
      <c r="BE368" t="s">
        <v>6794</v>
      </c>
      <c r="BF368" t="s">
        <v>6794</v>
      </c>
      <c r="BH368" t="s">
        <v>6794</v>
      </c>
      <c r="BI368" t="s">
        <v>6793</v>
      </c>
      <c r="BJ368" t="s">
        <v>6794</v>
      </c>
      <c r="BK368" t="s">
        <v>6794</v>
      </c>
      <c r="BL368" t="s">
        <v>6794</v>
      </c>
      <c r="BM368" t="s">
        <v>7022</v>
      </c>
      <c r="BN368" t="s">
        <v>7024</v>
      </c>
      <c r="BO368" t="s">
        <v>6794</v>
      </c>
      <c r="BQ368">
        <v>30</v>
      </c>
      <c r="BR368" t="s">
        <v>6</v>
      </c>
      <c r="BS368" t="s">
        <v>7533</v>
      </c>
      <c r="BT368" t="s">
        <v>6</v>
      </c>
      <c r="BU368" t="s">
        <v>7559</v>
      </c>
      <c r="BV368" t="s">
        <v>7535</v>
      </c>
      <c r="BW368" t="s">
        <v>7515</v>
      </c>
      <c r="BX368" t="s">
        <v>7516</v>
      </c>
      <c r="BY368" t="s">
        <v>7515</v>
      </c>
      <c r="BZ368" t="s">
        <v>7515</v>
      </c>
      <c r="CA368" t="s">
        <v>7515</v>
      </c>
      <c r="CB368" t="s">
        <v>7515</v>
      </c>
      <c r="CC368" t="s">
        <v>7515</v>
      </c>
      <c r="CD368" t="s">
        <v>7515</v>
      </c>
      <c r="CE368" t="s">
        <v>7515</v>
      </c>
      <c r="CF368" t="s">
        <v>7515</v>
      </c>
      <c r="CG368" t="s">
        <v>7515</v>
      </c>
      <c r="CH368" t="s">
        <v>7515</v>
      </c>
      <c r="CI368" t="s">
        <v>6793</v>
      </c>
      <c r="CJ368" t="s">
        <v>6793</v>
      </c>
      <c r="CO368" t="s">
        <v>6793</v>
      </c>
      <c r="CP368" t="s">
        <v>6793</v>
      </c>
      <c r="CQ368" t="s">
        <v>6794</v>
      </c>
      <c r="CR368" t="s">
        <v>6794</v>
      </c>
      <c r="CS368" t="s">
        <v>6793</v>
      </c>
      <c r="CT368" t="s">
        <v>6793</v>
      </c>
      <c r="CU368" t="s">
        <v>6794</v>
      </c>
      <c r="CV368" t="s">
        <v>6793</v>
      </c>
      <c r="CW368" t="s">
        <v>6793</v>
      </c>
      <c r="CX368" t="s">
        <v>7520</v>
      </c>
      <c r="CY368" t="s">
        <v>7521</v>
      </c>
      <c r="CZ368" t="s">
        <v>7536</v>
      </c>
      <c r="DA368" t="s">
        <v>6793</v>
      </c>
      <c r="DB368">
        <v>2</v>
      </c>
      <c r="DC368">
        <v>4</v>
      </c>
      <c r="DD368">
        <v>3</v>
      </c>
      <c r="DE368" t="s">
        <v>6793</v>
      </c>
      <c r="DF368">
        <v>1</v>
      </c>
      <c r="DG368" t="s">
        <v>7591</v>
      </c>
      <c r="DH368">
        <v>2007</v>
      </c>
      <c r="DI368" t="s">
        <v>7557</v>
      </c>
      <c r="DJ368" t="s">
        <v>7591</v>
      </c>
      <c r="DK368">
        <v>2007</v>
      </c>
      <c r="EA368">
        <v>2</v>
      </c>
      <c r="EC368">
        <v>0</v>
      </c>
      <c r="ED368">
        <v>0</v>
      </c>
      <c r="EE368">
        <v>1</v>
      </c>
      <c r="EF368">
        <v>0</v>
      </c>
      <c r="EG368">
        <v>0</v>
      </c>
      <c r="EH368">
        <v>0</v>
      </c>
      <c r="EI368">
        <v>1</v>
      </c>
      <c r="EJ368" t="s">
        <v>6793</v>
      </c>
      <c r="EK368" t="s">
        <v>7573</v>
      </c>
      <c r="EM368">
        <v>1</v>
      </c>
      <c r="EN368">
        <v>2007</v>
      </c>
      <c r="EP368" t="s">
        <v>6793</v>
      </c>
      <c r="MA368" t="s">
        <v>7538</v>
      </c>
      <c r="MB368" t="s">
        <v>7574</v>
      </c>
      <c r="MC368">
        <v>2006</v>
      </c>
      <c r="MG368" t="s">
        <v>6794</v>
      </c>
      <c r="OI368" t="s">
        <v>7526</v>
      </c>
      <c r="OJ368" t="s">
        <v>7526</v>
      </c>
      <c r="OK368" t="s">
        <v>7526</v>
      </c>
      <c r="OL368" t="s">
        <v>7526</v>
      </c>
      <c r="OM368" t="s">
        <v>7528</v>
      </c>
      <c r="ON368" t="s">
        <v>7539</v>
      </c>
      <c r="OO368" t="s">
        <v>7528</v>
      </c>
      <c r="OP368">
        <v>4</v>
      </c>
      <c r="OQ368" t="s">
        <v>28</v>
      </c>
      <c r="OR368" t="s">
        <v>212</v>
      </c>
      <c r="OS368">
        <v>2007</v>
      </c>
      <c r="OT368">
        <v>11</v>
      </c>
      <c r="OU368">
        <v>2</v>
      </c>
      <c r="OV368">
        <v>11</v>
      </c>
      <c r="OW368">
        <v>1</v>
      </c>
      <c r="OX368">
        <v>1</v>
      </c>
      <c r="OY368">
        <v>70</v>
      </c>
      <c r="OZ368" t="s">
        <v>7515</v>
      </c>
      <c r="PA368" t="s">
        <v>7515</v>
      </c>
      <c r="PB368" t="s">
        <v>7515</v>
      </c>
      <c r="PC368" t="s">
        <v>7515</v>
      </c>
      <c r="PD368" t="s">
        <v>7515</v>
      </c>
      <c r="PE368" t="s">
        <v>7515</v>
      </c>
      <c r="PF368" t="s">
        <v>7515</v>
      </c>
      <c r="PG368" t="s">
        <v>7515</v>
      </c>
      <c r="PH368" t="s">
        <v>7515</v>
      </c>
      <c r="PI368" t="s">
        <v>7515</v>
      </c>
      <c r="PJ368" t="s">
        <v>7515</v>
      </c>
      <c r="PK368" t="s">
        <v>7515</v>
      </c>
      <c r="PL368" t="s">
        <v>7515</v>
      </c>
      <c r="PM368" t="s">
        <v>7515</v>
      </c>
      <c r="PN368" t="s">
        <v>7515</v>
      </c>
      <c r="PO368" t="s">
        <v>7515</v>
      </c>
      <c r="PP368" t="s">
        <v>7515</v>
      </c>
      <c r="PQ368" t="s">
        <v>7515</v>
      </c>
      <c r="PR368" t="s">
        <v>7515</v>
      </c>
      <c r="PS368" t="s">
        <v>7515</v>
      </c>
      <c r="PT368" t="s">
        <v>7515</v>
      </c>
      <c r="PU368" t="s">
        <v>7515</v>
      </c>
      <c r="PV368" t="s">
        <v>7515</v>
      </c>
      <c r="PW368" t="s">
        <v>7515</v>
      </c>
      <c r="PX368" t="s">
        <v>7515</v>
      </c>
      <c r="PY368" t="s">
        <v>7516</v>
      </c>
      <c r="PZ368" t="s">
        <v>7515</v>
      </c>
      <c r="QA368" t="s">
        <v>7515</v>
      </c>
      <c r="QB368" t="s">
        <v>7515</v>
      </c>
      <c r="QC368" t="s">
        <v>7515</v>
      </c>
      <c r="QE368" t="s">
        <v>7516</v>
      </c>
      <c r="QF368" t="s">
        <v>7515</v>
      </c>
      <c r="QG368" t="s">
        <v>7515</v>
      </c>
      <c r="QH368" t="s">
        <v>7515</v>
      </c>
      <c r="QI368" t="s">
        <v>7515</v>
      </c>
      <c r="QJ368" t="s">
        <v>7515</v>
      </c>
      <c r="QK368" t="s">
        <v>7515</v>
      </c>
      <c r="RP368">
        <f t="shared" si="10"/>
        <v>-1</v>
      </c>
      <c r="RS368">
        <f t="shared" si="11"/>
        <v>2</v>
      </c>
    </row>
    <row r="369" spans="1:487" x14ac:dyDescent="0.3">
      <c r="A369">
        <v>70356</v>
      </c>
      <c r="B369">
        <v>787</v>
      </c>
      <c r="C369">
        <v>0</v>
      </c>
      <c r="D369">
        <v>5</v>
      </c>
      <c r="E369">
        <v>10</v>
      </c>
      <c r="F369">
        <v>85</v>
      </c>
      <c r="G369">
        <v>102</v>
      </c>
      <c r="H369">
        <v>10</v>
      </c>
      <c r="I369" t="s">
        <v>6793</v>
      </c>
      <c r="J369" t="s">
        <v>6793</v>
      </c>
      <c r="O369" t="s">
        <v>6793</v>
      </c>
      <c r="P369" t="s">
        <v>7515</v>
      </c>
      <c r="Q369" t="s">
        <v>7515</v>
      </c>
      <c r="R369" t="s">
        <v>7515</v>
      </c>
      <c r="S369" t="s">
        <v>7515</v>
      </c>
      <c r="T369" t="s">
        <v>7515</v>
      </c>
      <c r="U369" t="s">
        <v>7515</v>
      </c>
      <c r="V369" t="s">
        <v>7515</v>
      </c>
      <c r="W369" t="s">
        <v>7515</v>
      </c>
      <c r="X369" t="s">
        <v>7515</v>
      </c>
      <c r="Y369" t="s">
        <v>7515</v>
      </c>
      <c r="Z369" t="s">
        <v>7515</v>
      </c>
      <c r="AA369" t="s">
        <v>7515</v>
      </c>
      <c r="AB369" t="s">
        <v>7515</v>
      </c>
      <c r="AC369" t="s">
        <v>7515</v>
      </c>
      <c r="AD369" t="s">
        <v>7515</v>
      </c>
      <c r="AE369" t="s">
        <v>7516</v>
      </c>
      <c r="AF369" t="s">
        <v>7515</v>
      </c>
      <c r="AG369" t="s">
        <v>7515</v>
      </c>
      <c r="AH369" t="s">
        <v>7515</v>
      </c>
      <c r="AI369" t="s">
        <v>7517</v>
      </c>
      <c r="AL369">
        <v>0</v>
      </c>
      <c r="AM369">
        <v>2</v>
      </c>
      <c r="AN369" t="s">
        <v>6845</v>
      </c>
      <c r="AQ369" t="s">
        <v>6993</v>
      </c>
      <c r="AR369" t="s">
        <v>6794</v>
      </c>
      <c r="AS369" t="s">
        <v>6794</v>
      </c>
      <c r="AT369">
        <v>0</v>
      </c>
      <c r="AU369">
        <v>10</v>
      </c>
      <c r="AV369" t="s">
        <v>7568</v>
      </c>
      <c r="AW369" t="s">
        <v>6794</v>
      </c>
      <c r="AX369" t="s">
        <v>6794</v>
      </c>
      <c r="AY369" t="s">
        <v>6813</v>
      </c>
      <c r="AZ369" t="s">
        <v>7531</v>
      </c>
      <c r="BA369" t="s">
        <v>6991</v>
      </c>
      <c r="BC369" t="s">
        <v>6794</v>
      </c>
      <c r="BD369" t="s">
        <v>6794</v>
      </c>
      <c r="BE369" t="s">
        <v>6793</v>
      </c>
      <c r="BF369" t="s">
        <v>6793</v>
      </c>
      <c r="BH369" t="s">
        <v>6794</v>
      </c>
      <c r="BI369" t="s">
        <v>6793</v>
      </c>
      <c r="BJ369" t="s">
        <v>6794</v>
      </c>
      <c r="BK369" t="s">
        <v>6794</v>
      </c>
      <c r="BL369" t="s">
        <v>6794</v>
      </c>
      <c r="BM369" t="s">
        <v>7021</v>
      </c>
      <c r="BN369" t="s">
        <v>7024</v>
      </c>
      <c r="BO369" t="s">
        <v>6794</v>
      </c>
      <c r="BQ369">
        <v>50</v>
      </c>
      <c r="BR369" t="s">
        <v>6</v>
      </c>
      <c r="BS369" t="s">
        <v>7533</v>
      </c>
      <c r="BT369" t="s">
        <v>7585</v>
      </c>
      <c r="BU369" t="s">
        <v>7559</v>
      </c>
      <c r="BV369" t="s">
        <v>7535</v>
      </c>
      <c r="BW369" t="s">
        <v>7516</v>
      </c>
      <c r="BX369" t="s">
        <v>7515</v>
      </c>
      <c r="BY369" t="s">
        <v>7515</v>
      </c>
      <c r="BZ369" t="s">
        <v>7515</v>
      </c>
      <c r="CA369" t="s">
        <v>7515</v>
      </c>
      <c r="CB369" t="s">
        <v>7515</v>
      </c>
      <c r="CC369" t="s">
        <v>7515</v>
      </c>
      <c r="CD369" t="s">
        <v>7515</v>
      </c>
      <c r="CE369" t="s">
        <v>7515</v>
      </c>
      <c r="CF369" t="s">
        <v>7515</v>
      </c>
      <c r="CG369" t="s">
        <v>7515</v>
      </c>
      <c r="CH369" t="s">
        <v>7515</v>
      </c>
      <c r="CI369" t="s">
        <v>6793</v>
      </c>
      <c r="CJ369" t="s">
        <v>6793</v>
      </c>
      <c r="CO369" t="s">
        <v>6793</v>
      </c>
      <c r="CP369" t="s">
        <v>6793</v>
      </c>
      <c r="CQ369" t="s">
        <v>6794</v>
      </c>
      <c r="CR369" t="s">
        <v>6793</v>
      </c>
      <c r="CS369" t="s">
        <v>6794</v>
      </c>
      <c r="CT369" t="s">
        <v>6794</v>
      </c>
      <c r="CU369" t="s">
        <v>6794</v>
      </c>
      <c r="CV369" t="s">
        <v>6793</v>
      </c>
      <c r="CW369" t="s">
        <v>6794</v>
      </c>
      <c r="CX369" t="s">
        <v>7520</v>
      </c>
      <c r="CY369" t="s">
        <v>7521</v>
      </c>
      <c r="CZ369" t="s">
        <v>7536</v>
      </c>
      <c r="DA369" t="s">
        <v>6793</v>
      </c>
      <c r="DB369">
        <v>3</v>
      </c>
      <c r="DC369">
        <v>4</v>
      </c>
      <c r="DD369">
        <v>5</v>
      </c>
      <c r="DE369" t="s">
        <v>6794</v>
      </c>
      <c r="EA369">
        <v>3</v>
      </c>
      <c r="EC369">
        <v>1</v>
      </c>
      <c r="ED369">
        <v>0</v>
      </c>
      <c r="EE369">
        <v>0</v>
      </c>
      <c r="EF369">
        <v>2</v>
      </c>
      <c r="EG369">
        <v>0</v>
      </c>
      <c r="EH369">
        <v>0</v>
      </c>
      <c r="EI369">
        <v>0</v>
      </c>
      <c r="EJ369" t="s">
        <v>6794</v>
      </c>
      <c r="EP369" t="s">
        <v>6794</v>
      </c>
      <c r="OI369" t="s">
        <v>7526</v>
      </c>
      <c r="OJ369" t="s">
        <v>7526</v>
      </c>
      <c r="OK369" t="s">
        <v>7526</v>
      </c>
      <c r="OL369" t="s">
        <v>7526</v>
      </c>
      <c r="OM369" t="s">
        <v>7528</v>
      </c>
      <c r="ON369" t="s">
        <v>7529</v>
      </c>
      <c r="OO369" t="s">
        <v>7528</v>
      </c>
      <c r="OP369">
        <v>4</v>
      </c>
      <c r="OQ369" t="s">
        <v>28</v>
      </c>
      <c r="OR369" t="s">
        <v>212</v>
      </c>
      <c r="OS369">
        <v>2007</v>
      </c>
      <c r="OT369">
        <v>8</v>
      </c>
      <c r="OU369">
        <v>1</v>
      </c>
      <c r="OV369">
        <v>8</v>
      </c>
      <c r="OW369">
        <v>0</v>
      </c>
      <c r="OX369">
        <v>1</v>
      </c>
      <c r="OY369">
        <v>35</v>
      </c>
      <c r="QE369" t="s">
        <v>7516</v>
      </c>
      <c r="QF369" t="s">
        <v>7515</v>
      </c>
      <c r="QG369" t="s">
        <v>7515</v>
      </c>
      <c r="QH369" t="s">
        <v>7515</v>
      </c>
      <c r="QI369" t="s">
        <v>7515</v>
      </c>
      <c r="QJ369" t="s">
        <v>7515</v>
      </c>
      <c r="QK369" t="s">
        <v>7515</v>
      </c>
      <c r="RP369">
        <f t="shared" si="10"/>
        <v>4</v>
      </c>
      <c r="RS369">
        <f t="shared" si="11"/>
        <v>1</v>
      </c>
    </row>
    <row r="370" spans="1:487" x14ac:dyDescent="0.3">
      <c r="A370">
        <v>70357</v>
      </c>
      <c r="B370">
        <v>788</v>
      </c>
      <c r="C370">
        <v>0</v>
      </c>
      <c r="D370">
        <v>5</v>
      </c>
      <c r="E370">
        <v>16</v>
      </c>
      <c r="F370">
        <v>98</v>
      </c>
      <c r="G370">
        <v>102</v>
      </c>
      <c r="H370">
        <v>3</v>
      </c>
      <c r="I370" t="s">
        <v>6793</v>
      </c>
      <c r="J370" t="s">
        <v>6793</v>
      </c>
      <c r="O370" t="s">
        <v>6793</v>
      </c>
      <c r="P370" t="s">
        <v>7515</v>
      </c>
      <c r="Q370" t="s">
        <v>7515</v>
      </c>
      <c r="R370" t="s">
        <v>7515</v>
      </c>
      <c r="S370" t="s">
        <v>7515</v>
      </c>
      <c r="T370" t="s">
        <v>7515</v>
      </c>
      <c r="U370" t="s">
        <v>7515</v>
      </c>
      <c r="V370" t="s">
        <v>7515</v>
      </c>
      <c r="W370" t="s">
        <v>7515</v>
      </c>
      <c r="X370" t="s">
        <v>7515</v>
      </c>
      <c r="Y370" t="s">
        <v>7515</v>
      </c>
      <c r="Z370" t="s">
        <v>7516</v>
      </c>
      <c r="AA370" t="s">
        <v>7515</v>
      </c>
      <c r="AB370" t="s">
        <v>7515</v>
      </c>
      <c r="AC370" t="s">
        <v>7515</v>
      </c>
      <c r="AD370" t="s">
        <v>7515</v>
      </c>
      <c r="AE370" t="s">
        <v>7515</v>
      </c>
      <c r="AF370" t="s">
        <v>7515</v>
      </c>
      <c r="AG370" t="s">
        <v>7515</v>
      </c>
      <c r="AH370" t="s">
        <v>7515</v>
      </c>
      <c r="AI370" t="s">
        <v>6796</v>
      </c>
      <c r="AQ370" t="s">
        <v>6985</v>
      </c>
      <c r="AR370" t="s">
        <v>6793</v>
      </c>
      <c r="AS370" t="s">
        <v>6794</v>
      </c>
      <c r="AT370">
        <v>0</v>
      </c>
      <c r="AU370">
        <v>15</v>
      </c>
      <c r="AV370" t="s">
        <v>6988</v>
      </c>
      <c r="AW370" t="s">
        <v>6966</v>
      </c>
      <c r="AX370" t="s">
        <v>6793</v>
      </c>
      <c r="AY370" t="s">
        <v>6813</v>
      </c>
      <c r="AZ370" t="s">
        <v>7531</v>
      </c>
      <c r="BA370" t="s">
        <v>7518</v>
      </c>
      <c r="BC370" t="s">
        <v>6793</v>
      </c>
      <c r="BD370" t="s">
        <v>6793</v>
      </c>
      <c r="BE370" t="s">
        <v>6793</v>
      </c>
      <c r="BF370" t="s">
        <v>6793</v>
      </c>
      <c r="BG370" t="s">
        <v>6793</v>
      </c>
      <c r="BH370" t="s">
        <v>6793</v>
      </c>
      <c r="BI370" t="s">
        <v>6793</v>
      </c>
      <c r="BJ370" t="s">
        <v>6793</v>
      </c>
      <c r="BK370" t="s">
        <v>6794</v>
      </c>
      <c r="BL370" t="s">
        <v>6794</v>
      </c>
      <c r="BM370" t="s">
        <v>7028</v>
      </c>
      <c r="BN370" t="s">
        <v>7024</v>
      </c>
      <c r="BO370" t="s">
        <v>6794</v>
      </c>
      <c r="BQ370">
        <v>50</v>
      </c>
      <c r="BR370">
        <v>40</v>
      </c>
      <c r="BS370" t="s">
        <v>7519</v>
      </c>
      <c r="BT370" t="s">
        <v>6</v>
      </c>
      <c r="BU370" t="s">
        <v>7559</v>
      </c>
      <c r="BV370" t="s">
        <v>7535</v>
      </c>
      <c r="BW370" t="s">
        <v>7515</v>
      </c>
      <c r="BX370" t="s">
        <v>7515</v>
      </c>
      <c r="BY370" t="s">
        <v>7515</v>
      </c>
      <c r="BZ370" t="s">
        <v>7516</v>
      </c>
      <c r="CA370" t="s">
        <v>7515</v>
      </c>
      <c r="CB370" t="s">
        <v>7515</v>
      </c>
      <c r="CC370" t="s">
        <v>7515</v>
      </c>
      <c r="CD370" t="s">
        <v>7515</v>
      </c>
      <c r="CE370" t="s">
        <v>7515</v>
      </c>
      <c r="CF370" t="s">
        <v>7515</v>
      </c>
      <c r="CG370" t="s">
        <v>7515</v>
      </c>
      <c r="CH370" t="s">
        <v>7515</v>
      </c>
      <c r="CI370" t="s">
        <v>6793</v>
      </c>
      <c r="CJ370" t="s">
        <v>6794</v>
      </c>
      <c r="CO370" t="s">
        <v>6793</v>
      </c>
      <c r="CP370" t="s">
        <v>6793</v>
      </c>
      <c r="CQ370" t="s">
        <v>6794</v>
      </c>
      <c r="CR370" t="s">
        <v>6793</v>
      </c>
      <c r="CS370" t="s">
        <v>6794</v>
      </c>
      <c r="CT370" t="s">
        <v>6794</v>
      </c>
      <c r="CU370" t="s">
        <v>6794</v>
      </c>
      <c r="CV370" t="s">
        <v>6794</v>
      </c>
      <c r="CW370" t="s">
        <v>6794</v>
      </c>
      <c r="CX370" t="s">
        <v>7520</v>
      </c>
      <c r="CY370" t="s">
        <v>7521</v>
      </c>
      <c r="CZ370" t="s">
        <v>7522</v>
      </c>
      <c r="DA370" t="s">
        <v>6793</v>
      </c>
      <c r="DB370">
        <v>2</v>
      </c>
      <c r="DC370">
        <v>3</v>
      </c>
      <c r="DD370">
        <v>3</v>
      </c>
      <c r="DE370" t="s">
        <v>6794</v>
      </c>
      <c r="EA370">
        <v>2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2</v>
      </c>
      <c r="EJ370" t="s">
        <v>6794</v>
      </c>
      <c r="EP370" t="s">
        <v>6793</v>
      </c>
      <c r="FO370" t="s">
        <v>7524</v>
      </c>
      <c r="FP370" t="s">
        <v>7525</v>
      </c>
      <c r="FQ370">
        <v>2008</v>
      </c>
      <c r="FS370" t="s">
        <v>7526</v>
      </c>
      <c r="FT370" t="s">
        <v>7526</v>
      </c>
      <c r="FU370" t="s">
        <v>6794</v>
      </c>
      <c r="FV370" t="s">
        <v>6793</v>
      </c>
      <c r="NW370">
        <v>7</v>
      </c>
      <c r="NX370" t="s">
        <v>7515</v>
      </c>
      <c r="NY370" t="s">
        <v>7515</v>
      </c>
      <c r="NZ370" t="s">
        <v>7515</v>
      </c>
      <c r="OA370" t="s">
        <v>7515</v>
      </c>
      <c r="OB370" t="s">
        <v>7515</v>
      </c>
      <c r="OC370" t="s">
        <v>7515</v>
      </c>
      <c r="OD370" t="s">
        <v>7516</v>
      </c>
      <c r="OE370" t="s">
        <v>7515</v>
      </c>
      <c r="OF370" t="s">
        <v>7515</v>
      </c>
      <c r="OG370" t="s">
        <v>7515</v>
      </c>
      <c r="OH370" t="s">
        <v>7515</v>
      </c>
      <c r="OJ370" t="s">
        <v>7526</v>
      </c>
      <c r="OK370" t="s">
        <v>7526</v>
      </c>
      <c r="OL370" t="s">
        <v>7526</v>
      </c>
      <c r="OM370" t="s">
        <v>7528</v>
      </c>
      <c r="ON370" t="s">
        <v>7539</v>
      </c>
      <c r="OO370" t="s">
        <v>7528</v>
      </c>
      <c r="OP370">
        <v>4</v>
      </c>
      <c r="OQ370" t="s">
        <v>28</v>
      </c>
      <c r="OR370" t="s">
        <v>7549</v>
      </c>
      <c r="OS370">
        <v>2007</v>
      </c>
      <c r="OT370">
        <v>12</v>
      </c>
      <c r="OU370">
        <v>1</v>
      </c>
      <c r="OV370">
        <v>12</v>
      </c>
      <c r="OW370">
        <v>1</v>
      </c>
      <c r="OX370">
        <v>0</v>
      </c>
      <c r="OY370">
        <v>35</v>
      </c>
      <c r="OZ370" t="s">
        <v>7515</v>
      </c>
      <c r="PA370" t="s">
        <v>7515</v>
      </c>
      <c r="PB370" t="s">
        <v>7515</v>
      </c>
      <c r="PC370" t="s">
        <v>7515</v>
      </c>
      <c r="PD370" t="s">
        <v>7516</v>
      </c>
      <c r="PE370" t="s">
        <v>7515</v>
      </c>
      <c r="PF370" t="s">
        <v>7515</v>
      </c>
      <c r="PG370" t="s">
        <v>7515</v>
      </c>
      <c r="PH370" t="s">
        <v>7515</v>
      </c>
      <c r="PI370" t="s">
        <v>7515</v>
      </c>
      <c r="PJ370" t="s">
        <v>7515</v>
      </c>
      <c r="PK370" t="s">
        <v>7515</v>
      </c>
      <c r="PL370" t="s">
        <v>7515</v>
      </c>
      <c r="PM370" t="s">
        <v>7515</v>
      </c>
      <c r="PN370" t="s">
        <v>7515</v>
      </c>
      <c r="PO370" t="s">
        <v>7515</v>
      </c>
      <c r="PP370" t="s">
        <v>7515</v>
      </c>
      <c r="PQ370" t="s">
        <v>7515</v>
      </c>
      <c r="PR370" t="s">
        <v>7515</v>
      </c>
      <c r="PS370" t="s">
        <v>7515</v>
      </c>
      <c r="PT370" t="s">
        <v>7515</v>
      </c>
      <c r="PU370" t="s">
        <v>7515</v>
      </c>
      <c r="PV370" t="s">
        <v>7515</v>
      </c>
      <c r="PW370" t="s">
        <v>7515</v>
      </c>
      <c r="PX370" t="s">
        <v>7515</v>
      </c>
      <c r="PY370" t="s">
        <v>7515</v>
      </c>
      <c r="PZ370" t="s">
        <v>7515</v>
      </c>
      <c r="QA370" t="s">
        <v>7515</v>
      </c>
      <c r="QB370" t="s">
        <v>7515</v>
      </c>
      <c r="QC370" t="s">
        <v>7515</v>
      </c>
      <c r="QE370" t="s">
        <v>7515</v>
      </c>
      <c r="QF370" t="s">
        <v>7515</v>
      </c>
      <c r="QG370" t="s">
        <v>7515</v>
      </c>
      <c r="QH370" t="s">
        <v>7515</v>
      </c>
      <c r="QI370" t="s">
        <v>7515</v>
      </c>
      <c r="QJ370" t="s">
        <v>7515</v>
      </c>
      <c r="QK370" t="s">
        <v>7516</v>
      </c>
      <c r="QO370" t="s">
        <v>7530</v>
      </c>
      <c r="RP370">
        <f t="shared" si="10"/>
        <v>3</v>
      </c>
      <c r="RS370">
        <f t="shared" si="11"/>
        <v>7</v>
      </c>
    </row>
    <row r="371" spans="1:487" x14ac:dyDescent="0.3">
      <c r="A371">
        <v>70358</v>
      </c>
      <c r="B371">
        <v>789</v>
      </c>
      <c r="C371">
        <v>0</v>
      </c>
      <c r="D371">
        <v>5</v>
      </c>
      <c r="E371">
        <v>11</v>
      </c>
      <c r="F371">
        <v>111</v>
      </c>
      <c r="G371">
        <v>102</v>
      </c>
      <c r="H371">
        <v>3</v>
      </c>
      <c r="I371" t="s">
        <v>6793</v>
      </c>
      <c r="J371" t="s">
        <v>6793</v>
      </c>
      <c r="O371" t="s">
        <v>6793</v>
      </c>
      <c r="P371" t="s">
        <v>7515</v>
      </c>
      <c r="Q371" t="s">
        <v>7515</v>
      </c>
      <c r="R371" t="s">
        <v>7515</v>
      </c>
      <c r="S371" t="s">
        <v>7515</v>
      </c>
      <c r="T371" t="s">
        <v>7515</v>
      </c>
      <c r="U371" t="s">
        <v>7515</v>
      </c>
      <c r="V371" t="s">
        <v>7515</v>
      </c>
      <c r="W371" t="s">
        <v>7515</v>
      </c>
      <c r="X371" t="s">
        <v>7515</v>
      </c>
      <c r="Y371" t="s">
        <v>7515</v>
      </c>
      <c r="Z371" t="s">
        <v>7516</v>
      </c>
      <c r="AA371" t="s">
        <v>7515</v>
      </c>
      <c r="AB371" t="s">
        <v>7515</v>
      </c>
      <c r="AC371" t="s">
        <v>7515</v>
      </c>
      <c r="AD371" t="s">
        <v>7515</v>
      </c>
      <c r="AE371" t="s">
        <v>7515</v>
      </c>
      <c r="AF371" t="s">
        <v>7515</v>
      </c>
      <c r="AG371" t="s">
        <v>7515</v>
      </c>
      <c r="AH371" t="s">
        <v>7515</v>
      </c>
      <c r="AI371" t="s">
        <v>6796</v>
      </c>
      <c r="AQ371" t="s">
        <v>6985</v>
      </c>
      <c r="AR371" t="s">
        <v>6793</v>
      </c>
      <c r="AS371" t="s">
        <v>6794</v>
      </c>
      <c r="AT371">
        <v>0</v>
      </c>
      <c r="AU371">
        <v>10</v>
      </c>
      <c r="AV371" t="s">
        <v>6988</v>
      </c>
      <c r="AW371" t="s">
        <v>6794</v>
      </c>
      <c r="AX371" t="s">
        <v>6793</v>
      </c>
      <c r="AY371" t="s">
        <v>6813</v>
      </c>
      <c r="AZ371" t="s">
        <v>7531</v>
      </c>
      <c r="BA371" t="s">
        <v>6991</v>
      </c>
      <c r="BC371" t="s">
        <v>6793</v>
      </c>
      <c r="BD371" t="s">
        <v>6794</v>
      </c>
      <c r="BE371" t="s">
        <v>6794</v>
      </c>
      <c r="BF371" t="s">
        <v>6794</v>
      </c>
      <c r="BG371" t="s">
        <v>6794</v>
      </c>
      <c r="BH371" t="s">
        <v>6794</v>
      </c>
      <c r="BI371" t="s">
        <v>6794</v>
      </c>
      <c r="BJ371" t="s">
        <v>6794</v>
      </c>
      <c r="BK371" t="s">
        <v>6794</v>
      </c>
      <c r="BL371" t="s">
        <v>6794</v>
      </c>
      <c r="BM371" t="s">
        <v>7029</v>
      </c>
      <c r="BN371" t="s">
        <v>7565</v>
      </c>
      <c r="BO371" t="s">
        <v>6794</v>
      </c>
      <c r="BQ371">
        <v>100</v>
      </c>
      <c r="BR371" t="s">
        <v>7532</v>
      </c>
      <c r="BS371" t="s">
        <v>7519</v>
      </c>
      <c r="BT371" t="s">
        <v>6</v>
      </c>
      <c r="BU371" t="s">
        <v>7559</v>
      </c>
      <c r="BV371" t="s">
        <v>7569</v>
      </c>
      <c r="BW371" t="s">
        <v>7516</v>
      </c>
      <c r="BX371" t="s">
        <v>7515</v>
      </c>
      <c r="BY371" t="s">
        <v>7515</v>
      </c>
      <c r="BZ371" t="s">
        <v>7515</v>
      </c>
      <c r="CA371" t="s">
        <v>7515</v>
      </c>
      <c r="CB371" t="s">
        <v>7515</v>
      </c>
      <c r="CC371" t="s">
        <v>7515</v>
      </c>
      <c r="CD371" t="s">
        <v>7515</v>
      </c>
      <c r="CE371" t="s">
        <v>7515</v>
      </c>
      <c r="CF371" t="s">
        <v>7515</v>
      </c>
      <c r="CG371" t="s">
        <v>7515</v>
      </c>
      <c r="CH371" t="s">
        <v>7515</v>
      </c>
      <c r="CI371" t="s">
        <v>6794</v>
      </c>
      <c r="CJ371" t="s">
        <v>6794</v>
      </c>
      <c r="CO371" t="s">
        <v>6793</v>
      </c>
      <c r="CP371" t="s">
        <v>6793</v>
      </c>
      <c r="CQ371" t="s">
        <v>6794</v>
      </c>
      <c r="CR371" t="s">
        <v>6793</v>
      </c>
      <c r="CS371" t="s">
        <v>6793</v>
      </c>
      <c r="CT371" t="s">
        <v>6793</v>
      </c>
      <c r="CU371" t="s">
        <v>6794</v>
      </c>
      <c r="CV371" t="s">
        <v>6793</v>
      </c>
      <c r="CW371" t="s">
        <v>6794</v>
      </c>
      <c r="CX371" t="s">
        <v>7520</v>
      </c>
      <c r="CY371" t="s">
        <v>7521</v>
      </c>
      <c r="CZ371" t="s">
        <v>7522</v>
      </c>
      <c r="DA371" t="s">
        <v>6793</v>
      </c>
      <c r="DB371">
        <v>2</v>
      </c>
      <c r="DC371">
        <v>4</v>
      </c>
      <c r="DD371">
        <v>3</v>
      </c>
      <c r="DE371" t="s">
        <v>6794</v>
      </c>
      <c r="EA371">
        <v>4</v>
      </c>
      <c r="EC371">
        <v>2</v>
      </c>
      <c r="ED371">
        <v>0</v>
      </c>
      <c r="EE371">
        <v>0</v>
      </c>
      <c r="EF371">
        <v>2</v>
      </c>
      <c r="EG371">
        <v>0</v>
      </c>
      <c r="EH371">
        <v>0</v>
      </c>
      <c r="EI371">
        <v>0</v>
      </c>
      <c r="EJ371" t="s">
        <v>6794</v>
      </c>
      <c r="EP371" t="s">
        <v>6793</v>
      </c>
      <c r="JO371" t="s">
        <v>7524</v>
      </c>
      <c r="JP371" t="s">
        <v>7591</v>
      </c>
      <c r="JQ371">
        <v>2007</v>
      </c>
      <c r="JU371" t="s">
        <v>6793</v>
      </c>
      <c r="KE371" t="s">
        <v>7524</v>
      </c>
      <c r="KF371" t="s">
        <v>7591</v>
      </c>
      <c r="KG371">
        <v>2007</v>
      </c>
      <c r="KI371" t="s">
        <v>7526</v>
      </c>
      <c r="KJ371" t="s">
        <v>7526</v>
      </c>
      <c r="KK371" t="s">
        <v>6966</v>
      </c>
      <c r="KM371" t="s">
        <v>7524</v>
      </c>
      <c r="KN371" t="s">
        <v>7591</v>
      </c>
      <c r="KO371">
        <v>2007</v>
      </c>
      <c r="KS371" t="s">
        <v>6966</v>
      </c>
      <c r="OI371" t="s">
        <v>6857</v>
      </c>
      <c r="OJ371" t="s">
        <v>7526</v>
      </c>
      <c r="OK371" t="s">
        <v>7526</v>
      </c>
      <c r="OM371" t="s">
        <v>7528</v>
      </c>
      <c r="ON371" t="s">
        <v>7539</v>
      </c>
      <c r="OO371" t="s">
        <v>7528</v>
      </c>
      <c r="OP371">
        <v>4</v>
      </c>
      <c r="OQ371" t="s">
        <v>28</v>
      </c>
      <c r="OR371" t="s">
        <v>7549</v>
      </c>
      <c r="OS371">
        <v>2007</v>
      </c>
      <c r="OT371">
        <v>12</v>
      </c>
      <c r="OU371">
        <v>1</v>
      </c>
      <c r="OV371">
        <v>12</v>
      </c>
      <c r="OW371">
        <v>1</v>
      </c>
      <c r="OX371">
        <v>0</v>
      </c>
      <c r="OY371">
        <v>35</v>
      </c>
      <c r="OZ371" t="s">
        <v>7515</v>
      </c>
      <c r="PA371" t="s">
        <v>7515</v>
      </c>
      <c r="PB371" t="s">
        <v>7515</v>
      </c>
      <c r="PC371" t="s">
        <v>7515</v>
      </c>
      <c r="PD371" t="s">
        <v>7515</v>
      </c>
      <c r="PE371" t="s">
        <v>7515</v>
      </c>
      <c r="PF371" t="s">
        <v>7515</v>
      </c>
      <c r="PG371" t="s">
        <v>7515</v>
      </c>
      <c r="PH371" t="s">
        <v>7515</v>
      </c>
      <c r="PI371" t="s">
        <v>7515</v>
      </c>
      <c r="PJ371" t="s">
        <v>7515</v>
      </c>
      <c r="PK371" t="s">
        <v>7515</v>
      </c>
      <c r="PL371" t="s">
        <v>7515</v>
      </c>
      <c r="PM371" t="s">
        <v>7515</v>
      </c>
      <c r="PN371" t="s">
        <v>7515</v>
      </c>
      <c r="PO371" t="s">
        <v>7515</v>
      </c>
      <c r="PP371" t="s">
        <v>7515</v>
      </c>
      <c r="PQ371" t="s">
        <v>7516</v>
      </c>
      <c r="PR371" t="s">
        <v>7515</v>
      </c>
      <c r="PS371" t="s">
        <v>7516</v>
      </c>
      <c r="PT371" t="s">
        <v>7516</v>
      </c>
      <c r="PU371" t="s">
        <v>7515</v>
      </c>
      <c r="PV371" t="s">
        <v>7515</v>
      </c>
      <c r="PW371" t="s">
        <v>7515</v>
      </c>
      <c r="PX371" t="s">
        <v>7515</v>
      </c>
      <c r="PY371" t="s">
        <v>7515</v>
      </c>
      <c r="PZ371" t="s">
        <v>7515</v>
      </c>
      <c r="QA371" t="s">
        <v>7515</v>
      </c>
      <c r="QB371" t="s">
        <v>7515</v>
      </c>
      <c r="QC371" t="s">
        <v>7515</v>
      </c>
      <c r="QE371" t="s">
        <v>7515</v>
      </c>
      <c r="QF371" t="s">
        <v>7516</v>
      </c>
      <c r="QG371" t="s">
        <v>7515</v>
      </c>
      <c r="QH371" t="s">
        <v>7515</v>
      </c>
      <c r="QI371" t="s">
        <v>7515</v>
      </c>
      <c r="QJ371" t="s">
        <v>7515</v>
      </c>
      <c r="QK371" t="s">
        <v>7515</v>
      </c>
      <c r="RP371">
        <f t="shared" si="10"/>
        <v>4</v>
      </c>
      <c r="RS371">
        <f t="shared" si="11"/>
        <v>8</v>
      </c>
    </row>
    <row r="372" spans="1:487" x14ac:dyDescent="0.3">
      <c r="A372">
        <v>70359</v>
      </c>
      <c r="B372">
        <v>791</v>
      </c>
      <c r="C372">
        <v>0</v>
      </c>
      <c r="D372">
        <v>5</v>
      </c>
      <c r="E372">
        <v>9</v>
      </c>
      <c r="F372">
        <v>82</v>
      </c>
      <c r="G372">
        <v>102</v>
      </c>
      <c r="H372">
        <v>15</v>
      </c>
      <c r="I372" t="s">
        <v>6793</v>
      </c>
      <c r="J372" t="s">
        <v>6793</v>
      </c>
      <c r="O372" t="s">
        <v>6793</v>
      </c>
      <c r="P372" t="s">
        <v>7515</v>
      </c>
      <c r="Q372" t="s">
        <v>7515</v>
      </c>
      <c r="R372" t="s">
        <v>7515</v>
      </c>
      <c r="S372" t="s">
        <v>7515</v>
      </c>
      <c r="T372" t="s">
        <v>7515</v>
      </c>
      <c r="U372" t="s">
        <v>7515</v>
      </c>
      <c r="V372" t="s">
        <v>7515</v>
      </c>
      <c r="W372" t="s">
        <v>7515</v>
      </c>
      <c r="X372" t="s">
        <v>7515</v>
      </c>
      <c r="Y372" t="s">
        <v>7515</v>
      </c>
      <c r="Z372" t="s">
        <v>7515</v>
      </c>
      <c r="AA372" t="s">
        <v>7515</v>
      </c>
      <c r="AB372" t="s">
        <v>7515</v>
      </c>
      <c r="AC372" t="s">
        <v>7515</v>
      </c>
      <c r="AD372" t="s">
        <v>7515</v>
      </c>
      <c r="AE372" t="s">
        <v>7515</v>
      </c>
      <c r="AF372" t="s">
        <v>7516</v>
      </c>
      <c r="AG372" t="s">
        <v>7515</v>
      </c>
      <c r="AH372" t="s">
        <v>7515</v>
      </c>
      <c r="AI372" t="s">
        <v>6796</v>
      </c>
      <c r="AQ372" t="s">
        <v>6985</v>
      </c>
      <c r="AR372" t="s">
        <v>6793</v>
      </c>
      <c r="AS372" t="s">
        <v>6794</v>
      </c>
      <c r="AT372">
        <v>0</v>
      </c>
      <c r="AU372">
        <v>10</v>
      </c>
      <c r="AV372" t="s">
        <v>6988</v>
      </c>
      <c r="AW372" t="s">
        <v>6966</v>
      </c>
      <c r="AX372" t="s">
        <v>6793</v>
      </c>
      <c r="AY372" t="s">
        <v>6813</v>
      </c>
      <c r="AZ372" t="s">
        <v>7531</v>
      </c>
      <c r="BA372" t="s">
        <v>6991</v>
      </c>
      <c r="BC372" t="s">
        <v>6794</v>
      </c>
      <c r="BD372" t="s">
        <v>6794</v>
      </c>
      <c r="BE372" t="s">
        <v>6794</v>
      </c>
      <c r="BF372" t="s">
        <v>6793</v>
      </c>
      <c r="BG372" t="s">
        <v>6794</v>
      </c>
      <c r="BH372" t="s">
        <v>6793</v>
      </c>
      <c r="BI372" t="s">
        <v>6793</v>
      </c>
      <c r="BJ372" t="s">
        <v>6794</v>
      </c>
      <c r="BK372" t="s">
        <v>6794</v>
      </c>
      <c r="BL372" t="s">
        <v>6794</v>
      </c>
      <c r="BM372" t="s">
        <v>7022</v>
      </c>
      <c r="BN372" t="s">
        <v>7025</v>
      </c>
      <c r="BO372" t="s">
        <v>6794</v>
      </c>
      <c r="BQ372">
        <v>50</v>
      </c>
      <c r="BR372">
        <v>50</v>
      </c>
      <c r="BS372" t="s">
        <v>7533</v>
      </c>
      <c r="BT372" t="s">
        <v>7604</v>
      </c>
      <c r="BU372" t="s">
        <v>7559</v>
      </c>
      <c r="BV372" t="s">
        <v>7543</v>
      </c>
      <c r="BW372" t="s">
        <v>7516</v>
      </c>
      <c r="BX372" t="s">
        <v>7515</v>
      </c>
      <c r="BY372" t="s">
        <v>7515</v>
      </c>
      <c r="BZ372" t="s">
        <v>7515</v>
      </c>
      <c r="CA372" t="s">
        <v>7515</v>
      </c>
      <c r="CB372" t="s">
        <v>7515</v>
      </c>
      <c r="CC372" t="s">
        <v>7515</v>
      </c>
      <c r="CD372" t="s">
        <v>7515</v>
      </c>
      <c r="CE372" t="s">
        <v>7515</v>
      </c>
      <c r="CF372" t="s">
        <v>7515</v>
      </c>
      <c r="CG372" t="s">
        <v>7515</v>
      </c>
      <c r="CH372" t="s">
        <v>7515</v>
      </c>
      <c r="CI372" t="s">
        <v>6793</v>
      </c>
      <c r="CJ372" t="s">
        <v>6794</v>
      </c>
      <c r="CO372" t="s">
        <v>6793</v>
      </c>
      <c r="CP372" t="s">
        <v>6793</v>
      </c>
      <c r="CQ372" t="s">
        <v>6794</v>
      </c>
      <c r="CR372" t="s">
        <v>6794</v>
      </c>
      <c r="CS372" t="s">
        <v>6794</v>
      </c>
      <c r="CT372" t="s">
        <v>6794</v>
      </c>
      <c r="CU372" t="s">
        <v>6794</v>
      </c>
      <c r="CV372" t="s">
        <v>6793</v>
      </c>
      <c r="CW372" t="s">
        <v>6794</v>
      </c>
      <c r="CX372" t="s">
        <v>7520</v>
      </c>
      <c r="CY372" t="s">
        <v>7555</v>
      </c>
      <c r="CZ372" t="s">
        <v>7536</v>
      </c>
      <c r="DA372" t="s">
        <v>6793</v>
      </c>
      <c r="DB372">
        <v>3</v>
      </c>
      <c r="DC372">
        <v>3</v>
      </c>
      <c r="DD372">
        <v>2</v>
      </c>
      <c r="DE372" t="s">
        <v>6794</v>
      </c>
      <c r="EA372">
        <v>2</v>
      </c>
      <c r="EC372">
        <v>0</v>
      </c>
      <c r="ED372">
        <v>0</v>
      </c>
      <c r="EE372">
        <v>0</v>
      </c>
      <c r="EF372">
        <v>2</v>
      </c>
      <c r="EG372">
        <v>0</v>
      </c>
      <c r="EH372">
        <v>0</v>
      </c>
      <c r="EI372">
        <v>0</v>
      </c>
      <c r="EJ372" t="s">
        <v>6794</v>
      </c>
      <c r="EP372" t="s">
        <v>6794</v>
      </c>
      <c r="OI372" t="s">
        <v>6757</v>
      </c>
      <c r="OJ372" t="s">
        <v>7526</v>
      </c>
      <c r="OK372" t="s">
        <v>7527</v>
      </c>
      <c r="OL372" t="s">
        <v>7527</v>
      </c>
      <c r="OM372" t="s">
        <v>7528</v>
      </c>
      <c r="ON372" t="s">
        <v>7539</v>
      </c>
      <c r="OO372" t="s">
        <v>7528</v>
      </c>
      <c r="OP372">
        <v>4</v>
      </c>
      <c r="OQ372" t="s">
        <v>28</v>
      </c>
      <c r="OR372" t="s">
        <v>265</v>
      </c>
      <c r="OS372">
        <v>2006</v>
      </c>
      <c r="OT372">
        <v>11</v>
      </c>
      <c r="OU372">
        <v>1</v>
      </c>
      <c r="OV372">
        <v>11</v>
      </c>
      <c r="OW372">
        <v>1</v>
      </c>
      <c r="OX372">
        <v>0</v>
      </c>
      <c r="OY372">
        <v>35</v>
      </c>
      <c r="QE372" t="s">
        <v>7515</v>
      </c>
      <c r="QF372" t="s">
        <v>7515</v>
      </c>
      <c r="QG372" t="s">
        <v>7515</v>
      </c>
      <c r="QH372" t="s">
        <v>7515</v>
      </c>
      <c r="QI372" t="s">
        <v>7515</v>
      </c>
      <c r="QJ372" t="s">
        <v>7515</v>
      </c>
      <c r="QK372" t="s">
        <v>7516</v>
      </c>
      <c r="RP372">
        <f t="shared" si="10"/>
        <v>4</v>
      </c>
      <c r="RS372">
        <f t="shared" si="11"/>
        <v>2</v>
      </c>
    </row>
    <row r="373" spans="1:487" x14ac:dyDescent="0.3">
      <c r="A373">
        <v>70360</v>
      </c>
      <c r="B373">
        <v>792</v>
      </c>
      <c r="C373">
        <v>0</v>
      </c>
      <c r="D373">
        <v>5</v>
      </c>
      <c r="E373">
        <v>13</v>
      </c>
      <c r="F373">
        <v>93</v>
      </c>
      <c r="G373">
        <v>102</v>
      </c>
      <c r="H373">
        <v>3</v>
      </c>
      <c r="I373" t="s">
        <v>6793</v>
      </c>
      <c r="J373" t="s">
        <v>6793</v>
      </c>
      <c r="O373" t="s">
        <v>6793</v>
      </c>
      <c r="P373" t="s">
        <v>7515</v>
      </c>
      <c r="Q373" t="s">
        <v>7515</v>
      </c>
      <c r="R373" t="s">
        <v>7515</v>
      </c>
      <c r="S373" t="s">
        <v>7515</v>
      </c>
      <c r="T373" t="s">
        <v>7515</v>
      </c>
      <c r="U373" t="s">
        <v>7515</v>
      </c>
      <c r="V373" t="s">
        <v>7515</v>
      </c>
      <c r="W373" t="s">
        <v>7515</v>
      </c>
      <c r="X373" t="s">
        <v>7515</v>
      </c>
      <c r="Y373" t="s">
        <v>7515</v>
      </c>
      <c r="Z373" t="s">
        <v>7516</v>
      </c>
      <c r="AA373" t="s">
        <v>7515</v>
      </c>
      <c r="AB373" t="s">
        <v>7515</v>
      </c>
      <c r="AC373" t="s">
        <v>7515</v>
      </c>
      <c r="AD373" t="s">
        <v>7515</v>
      </c>
      <c r="AE373" t="s">
        <v>7515</v>
      </c>
      <c r="AF373" t="s">
        <v>7515</v>
      </c>
      <c r="AG373" t="s">
        <v>7515</v>
      </c>
      <c r="AH373" t="s">
        <v>7515</v>
      </c>
      <c r="AI373" t="s">
        <v>6796</v>
      </c>
      <c r="AQ373" t="s">
        <v>6985</v>
      </c>
      <c r="AR373" t="s">
        <v>6793</v>
      </c>
      <c r="AS373" t="s">
        <v>6794</v>
      </c>
      <c r="AT373">
        <v>0</v>
      </c>
      <c r="AU373">
        <v>22</v>
      </c>
      <c r="AV373" t="s">
        <v>6988</v>
      </c>
      <c r="AW373" t="s">
        <v>6794</v>
      </c>
      <c r="AX373" t="s">
        <v>6794</v>
      </c>
      <c r="AY373" t="s">
        <v>6813</v>
      </c>
      <c r="AZ373" t="s">
        <v>7531</v>
      </c>
      <c r="BA373" t="s">
        <v>6991</v>
      </c>
      <c r="BC373" t="s">
        <v>6794</v>
      </c>
      <c r="BD373" t="s">
        <v>6794</v>
      </c>
      <c r="BE373" t="s">
        <v>6794</v>
      </c>
      <c r="BF373" t="s">
        <v>6794</v>
      </c>
      <c r="BG373" t="s">
        <v>6794</v>
      </c>
      <c r="BH373" t="s">
        <v>6794</v>
      </c>
      <c r="BI373" t="s">
        <v>6794</v>
      </c>
      <c r="BJ373" t="s">
        <v>6794</v>
      </c>
      <c r="BK373" t="s">
        <v>6794</v>
      </c>
      <c r="BL373" t="s">
        <v>6793</v>
      </c>
      <c r="BM373" t="s">
        <v>7030</v>
      </c>
      <c r="BN373" t="s">
        <v>7565</v>
      </c>
      <c r="BO373" t="s">
        <v>6794</v>
      </c>
      <c r="BQ373" t="s">
        <v>7547</v>
      </c>
      <c r="BR373" t="s">
        <v>6</v>
      </c>
      <c r="BS373" t="s">
        <v>7519</v>
      </c>
      <c r="BT373" t="s">
        <v>6</v>
      </c>
      <c r="BU373" t="s">
        <v>7559</v>
      </c>
      <c r="BV373" t="s">
        <v>7535</v>
      </c>
      <c r="BW373" t="s">
        <v>7516</v>
      </c>
      <c r="BX373" t="s">
        <v>7515</v>
      </c>
      <c r="BY373" t="s">
        <v>7515</v>
      </c>
      <c r="BZ373" t="s">
        <v>7515</v>
      </c>
      <c r="CA373" t="s">
        <v>7515</v>
      </c>
      <c r="CB373" t="s">
        <v>7515</v>
      </c>
      <c r="CC373" t="s">
        <v>7515</v>
      </c>
      <c r="CD373" t="s">
        <v>7515</v>
      </c>
      <c r="CE373" t="s">
        <v>7515</v>
      </c>
      <c r="CF373" t="s">
        <v>7515</v>
      </c>
      <c r="CG373" t="s">
        <v>7515</v>
      </c>
      <c r="CH373" t="s">
        <v>7515</v>
      </c>
      <c r="CI373" t="s">
        <v>6793</v>
      </c>
      <c r="CJ373" t="s">
        <v>6794</v>
      </c>
      <c r="CO373" t="s">
        <v>6793</v>
      </c>
      <c r="CP373" t="s">
        <v>6793</v>
      </c>
      <c r="CQ373" t="s">
        <v>6794</v>
      </c>
      <c r="CR373" t="s">
        <v>6794</v>
      </c>
      <c r="CS373" t="s">
        <v>6794</v>
      </c>
      <c r="CT373" t="s">
        <v>6794</v>
      </c>
      <c r="CU373" t="s">
        <v>6794</v>
      </c>
      <c r="CV373" t="s">
        <v>6793</v>
      </c>
      <c r="CW373" t="s">
        <v>6794</v>
      </c>
      <c r="CX373" t="s">
        <v>7520</v>
      </c>
      <c r="CY373" t="s">
        <v>7521</v>
      </c>
      <c r="CZ373" t="s">
        <v>7536</v>
      </c>
      <c r="DA373" t="s">
        <v>6793</v>
      </c>
      <c r="DB373">
        <v>2</v>
      </c>
      <c r="DC373">
        <v>4</v>
      </c>
      <c r="DD373">
        <v>3</v>
      </c>
      <c r="DE373" t="s">
        <v>6793</v>
      </c>
      <c r="DF373">
        <v>1</v>
      </c>
      <c r="DG373" t="s">
        <v>7525</v>
      </c>
      <c r="DH373">
        <v>2008</v>
      </c>
      <c r="DI373" t="s">
        <v>7557</v>
      </c>
      <c r="DJ373" t="s">
        <v>7525</v>
      </c>
      <c r="DK373">
        <v>2008</v>
      </c>
      <c r="EA373">
        <v>2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2</v>
      </c>
      <c r="EJ373" t="s">
        <v>6794</v>
      </c>
      <c r="EP373" t="s">
        <v>6794</v>
      </c>
      <c r="OI373" t="s">
        <v>7526</v>
      </c>
      <c r="OJ373" t="s">
        <v>7526</v>
      </c>
      <c r="OK373" t="s">
        <v>7526</v>
      </c>
      <c r="OL373" t="s">
        <v>7527</v>
      </c>
      <c r="OM373" t="s">
        <v>7528</v>
      </c>
      <c r="ON373" t="s">
        <v>7539</v>
      </c>
      <c r="OO373" t="s">
        <v>7528</v>
      </c>
      <c r="OP373">
        <v>4</v>
      </c>
      <c r="OQ373" t="s">
        <v>28</v>
      </c>
      <c r="OR373" t="s">
        <v>7549</v>
      </c>
      <c r="OS373">
        <v>2007</v>
      </c>
      <c r="OT373">
        <v>10</v>
      </c>
      <c r="OU373">
        <v>1</v>
      </c>
      <c r="OV373">
        <v>10</v>
      </c>
      <c r="OW373">
        <v>1</v>
      </c>
      <c r="OX373">
        <v>0</v>
      </c>
      <c r="OY373">
        <v>35</v>
      </c>
      <c r="QE373" t="s">
        <v>7515</v>
      </c>
      <c r="QF373" t="s">
        <v>7515</v>
      </c>
      <c r="QG373" t="s">
        <v>7515</v>
      </c>
      <c r="QH373" t="s">
        <v>7515</v>
      </c>
      <c r="QI373" t="s">
        <v>7515</v>
      </c>
      <c r="QJ373" t="s">
        <v>7515</v>
      </c>
      <c r="QK373" t="s">
        <v>7516</v>
      </c>
      <c r="RP373">
        <f t="shared" si="10"/>
        <v>2</v>
      </c>
      <c r="RS373">
        <f t="shared" si="11"/>
        <v>9</v>
      </c>
    </row>
    <row r="374" spans="1:487" x14ac:dyDescent="0.3">
      <c r="A374">
        <v>70361</v>
      </c>
      <c r="B374">
        <v>793</v>
      </c>
      <c r="C374">
        <v>0</v>
      </c>
      <c r="D374">
        <v>5</v>
      </c>
      <c r="E374">
        <v>12</v>
      </c>
      <c r="F374">
        <v>111</v>
      </c>
      <c r="G374">
        <v>102</v>
      </c>
      <c r="H374">
        <v>4</v>
      </c>
      <c r="I374" t="s">
        <v>6793</v>
      </c>
      <c r="J374" t="s">
        <v>6793</v>
      </c>
      <c r="O374" t="s">
        <v>6793</v>
      </c>
      <c r="P374" t="s">
        <v>7515</v>
      </c>
      <c r="Q374" t="s">
        <v>7515</v>
      </c>
      <c r="R374" t="s">
        <v>7515</v>
      </c>
      <c r="S374" t="s">
        <v>7515</v>
      </c>
      <c r="T374" t="s">
        <v>7515</v>
      </c>
      <c r="U374" t="s">
        <v>7515</v>
      </c>
      <c r="V374" t="s">
        <v>7515</v>
      </c>
      <c r="W374" t="s">
        <v>7515</v>
      </c>
      <c r="X374" t="s">
        <v>7515</v>
      </c>
      <c r="Y374" t="s">
        <v>7515</v>
      </c>
      <c r="Z374" t="s">
        <v>7516</v>
      </c>
      <c r="AA374" t="s">
        <v>7515</v>
      </c>
      <c r="AB374" t="s">
        <v>7515</v>
      </c>
      <c r="AC374" t="s">
        <v>7515</v>
      </c>
      <c r="AD374" t="s">
        <v>7515</v>
      </c>
      <c r="AE374" t="s">
        <v>7515</v>
      </c>
      <c r="AF374" t="s">
        <v>7515</v>
      </c>
      <c r="AG374" t="s">
        <v>7515</v>
      </c>
      <c r="AH374" t="s">
        <v>7515</v>
      </c>
      <c r="AI374" t="s">
        <v>7517</v>
      </c>
      <c r="AL374">
        <v>0</v>
      </c>
      <c r="AM374">
        <v>12</v>
      </c>
      <c r="AN374" t="s">
        <v>6845</v>
      </c>
      <c r="AQ374" t="s">
        <v>6993</v>
      </c>
      <c r="AR374" t="s">
        <v>6794</v>
      </c>
      <c r="AS374" t="s">
        <v>6794</v>
      </c>
      <c r="AT374">
        <v>0</v>
      </c>
      <c r="AU374">
        <v>30</v>
      </c>
      <c r="AV374" t="s">
        <v>6988</v>
      </c>
      <c r="AW374" t="s">
        <v>6793</v>
      </c>
      <c r="AX374" t="s">
        <v>6794</v>
      </c>
      <c r="AY374" t="s">
        <v>6813</v>
      </c>
      <c r="AZ374" t="s">
        <v>7531</v>
      </c>
      <c r="BA374" t="s">
        <v>7518</v>
      </c>
      <c r="BC374" t="s">
        <v>6794</v>
      </c>
      <c r="BD374" t="s">
        <v>6794</v>
      </c>
      <c r="BE374" t="s">
        <v>6793</v>
      </c>
      <c r="BF374" t="s">
        <v>6794</v>
      </c>
      <c r="BG374" t="s">
        <v>6793</v>
      </c>
      <c r="BH374" t="s">
        <v>6793</v>
      </c>
      <c r="BI374" t="s">
        <v>6793</v>
      </c>
      <c r="BJ374" t="s">
        <v>6794</v>
      </c>
      <c r="BK374" t="s">
        <v>6794</v>
      </c>
      <c r="BL374" t="s">
        <v>6794</v>
      </c>
      <c r="BM374" t="s">
        <v>7025</v>
      </c>
      <c r="BN374" t="s">
        <v>7021</v>
      </c>
      <c r="BO374" t="s">
        <v>6794</v>
      </c>
      <c r="BQ374">
        <v>20</v>
      </c>
      <c r="BR374" t="s">
        <v>7532</v>
      </c>
      <c r="BS374" t="s">
        <v>7533</v>
      </c>
      <c r="BT374" t="s">
        <v>6</v>
      </c>
      <c r="BU374" t="s">
        <v>7022</v>
      </c>
      <c r="BV374" t="s">
        <v>7543</v>
      </c>
      <c r="BW374" t="s">
        <v>7515</v>
      </c>
      <c r="BX374" t="s">
        <v>7515</v>
      </c>
      <c r="BY374" t="s">
        <v>7515</v>
      </c>
      <c r="BZ374" t="s">
        <v>7515</v>
      </c>
      <c r="CA374" t="s">
        <v>7515</v>
      </c>
      <c r="CB374" t="s">
        <v>7515</v>
      </c>
      <c r="CC374" t="s">
        <v>7515</v>
      </c>
      <c r="CD374" t="s">
        <v>7516</v>
      </c>
      <c r="CE374" t="s">
        <v>7515</v>
      </c>
      <c r="CF374" t="s">
        <v>7515</v>
      </c>
      <c r="CG374" t="s">
        <v>7515</v>
      </c>
      <c r="CH374" t="s">
        <v>7515</v>
      </c>
      <c r="CI374" t="s">
        <v>6793</v>
      </c>
      <c r="CJ374" t="s">
        <v>6794</v>
      </c>
      <c r="CO374" t="s">
        <v>6793</v>
      </c>
      <c r="CP374" t="s">
        <v>6793</v>
      </c>
      <c r="CQ374" t="s">
        <v>6794</v>
      </c>
      <c r="CR374" t="s">
        <v>6793</v>
      </c>
      <c r="CS374" t="s">
        <v>6794</v>
      </c>
      <c r="CT374" t="s">
        <v>6793</v>
      </c>
      <c r="CU374" t="s">
        <v>6794</v>
      </c>
      <c r="CV374" t="s">
        <v>6793</v>
      </c>
      <c r="CW374" t="s">
        <v>6794</v>
      </c>
      <c r="CX374" t="s">
        <v>7520</v>
      </c>
      <c r="CY374" t="s">
        <v>7521</v>
      </c>
      <c r="CZ374" t="s">
        <v>7536</v>
      </c>
      <c r="DA374" t="s">
        <v>6793</v>
      </c>
      <c r="DB374">
        <v>2</v>
      </c>
      <c r="DC374">
        <v>3</v>
      </c>
      <c r="DD374">
        <v>6</v>
      </c>
      <c r="DE374" t="s">
        <v>6794</v>
      </c>
      <c r="EA374">
        <v>2</v>
      </c>
      <c r="EC374">
        <v>0</v>
      </c>
      <c r="ED374">
        <v>0</v>
      </c>
      <c r="EE374">
        <v>0</v>
      </c>
      <c r="EF374">
        <v>0</v>
      </c>
      <c r="EG374">
        <v>2</v>
      </c>
      <c r="EH374">
        <v>0</v>
      </c>
      <c r="EI374">
        <v>0</v>
      </c>
      <c r="EJ374" t="s">
        <v>6794</v>
      </c>
      <c r="EP374" t="s">
        <v>6793</v>
      </c>
      <c r="JO374" t="s">
        <v>7524</v>
      </c>
      <c r="JP374" t="s">
        <v>7574</v>
      </c>
      <c r="JQ374">
        <v>2006</v>
      </c>
      <c r="JU374" t="s">
        <v>6794</v>
      </c>
      <c r="JV374" t="s">
        <v>6793</v>
      </c>
      <c r="KE374" t="s">
        <v>7524</v>
      </c>
      <c r="KF374" t="s">
        <v>7574</v>
      </c>
      <c r="KG374">
        <v>2006</v>
      </c>
      <c r="KI374" t="s">
        <v>7526</v>
      </c>
      <c r="KJ374" t="s">
        <v>7527</v>
      </c>
      <c r="KK374" t="s">
        <v>6794</v>
      </c>
      <c r="KL374" t="s">
        <v>6793</v>
      </c>
      <c r="OI374" t="s">
        <v>7526</v>
      </c>
      <c r="OJ374" t="s">
        <v>7526</v>
      </c>
      <c r="OK374" t="s">
        <v>7526</v>
      </c>
      <c r="OM374" t="s">
        <v>7528</v>
      </c>
      <c r="ON374" t="s">
        <v>7539</v>
      </c>
      <c r="OO374" t="s">
        <v>7528</v>
      </c>
      <c r="OP374">
        <v>4</v>
      </c>
      <c r="OQ374" t="s">
        <v>28</v>
      </c>
      <c r="OR374" t="s">
        <v>7549</v>
      </c>
      <c r="OS374">
        <v>2007</v>
      </c>
      <c r="OT374">
        <v>6</v>
      </c>
      <c r="OU374">
        <v>1</v>
      </c>
      <c r="OV374">
        <v>6</v>
      </c>
      <c r="OW374">
        <v>0</v>
      </c>
      <c r="OX374">
        <v>1</v>
      </c>
      <c r="OY374">
        <v>35</v>
      </c>
      <c r="OZ374" t="s">
        <v>7515</v>
      </c>
      <c r="PA374" t="s">
        <v>7515</v>
      </c>
      <c r="PB374" t="s">
        <v>7515</v>
      </c>
      <c r="PC374" t="s">
        <v>7515</v>
      </c>
      <c r="PD374" t="s">
        <v>7515</v>
      </c>
      <c r="PE374" t="s">
        <v>7515</v>
      </c>
      <c r="PF374" t="s">
        <v>7515</v>
      </c>
      <c r="PG374" t="s">
        <v>7515</v>
      </c>
      <c r="PH374" t="s">
        <v>7515</v>
      </c>
      <c r="PI374" t="s">
        <v>7515</v>
      </c>
      <c r="PJ374" t="s">
        <v>7515</v>
      </c>
      <c r="PK374" t="s">
        <v>7515</v>
      </c>
      <c r="PL374" t="s">
        <v>7515</v>
      </c>
      <c r="PM374" t="s">
        <v>7515</v>
      </c>
      <c r="PN374" t="s">
        <v>7515</v>
      </c>
      <c r="PO374" t="s">
        <v>7515</v>
      </c>
      <c r="PP374" t="s">
        <v>7515</v>
      </c>
      <c r="PQ374" t="s">
        <v>7516</v>
      </c>
      <c r="PR374" t="s">
        <v>7515</v>
      </c>
      <c r="PS374" t="s">
        <v>7516</v>
      </c>
      <c r="PT374" t="s">
        <v>7515</v>
      </c>
      <c r="PU374" t="s">
        <v>7515</v>
      </c>
      <c r="PV374" t="s">
        <v>7515</v>
      </c>
      <c r="PW374" t="s">
        <v>7515</v>
      </c>
      <c r="PX374" t="s">
        <v>7515</v>
      </c>
      <c r="PY374" t="s">
        <v>7515</v>
      </c>
      <c r="PZ374" t="s">
        <v>7515</v>
      </c>
      <c r="QA374" t="s">
        <v>7515</v>
      </c>
      <c r="QB374" t="s">
        <v>7515</v>
      </c>
      <c r="QC374" t="s">
        <v>7515</v>
      </c>
      <c r="QE374" t="s">
        <v>7516</v>
      </c>
      <c r="QF374" t="s">
        <v>7515</v>
      </c>
      <c r="QG374" t="s">
        <v>7515</v>
      </c>
      <c r="QH374" t="s">
        <v>7515</v>
      </c>
      <c r="QI374" t="s">
        <v>7515</v>
      </c>
      <c r="QJ374" t="s">
        <v>7515</v>
      </c>
      <c r="QK374" t="s">
        <v>7515</v>
      </c>
      <c r="RP374">
        <f t="shared" si="10"/>
        <v>1</v>
      </c>
      <c r="RS374">
        <f t="shared" si="11"/>
        <v>4</v>
      </c>
    </row>
    <row r="375" spans="1:487" x14ac:dyDescent="0.3">
      <c r="A375">
        <v>70362</v>
      </c>
      <c r="B375">
        <v>794</v>
      </c>
      <c r="C375">
        <v>0</v>
      </c>
      <c r="D375">
        <v>5</v>
      </c>
      <c r="E375">
        <v>20</v>
      </c>
      <c r="F375">
        <v>127</v>
      </c>
      <c r="G375">
        <v>102</v>
      </c>
      <c r="H375">
        <v>15</v>
      </c>
      <c r="I375" t="s">
        <v>6793</v>
      </c>
      <c r="J375" t="s">
        <v>6794</v>
      </c>
      <c r="K375">
        <v>2</v>
      </c>
      <c r="O375" t="s">
        <v>6793</v>
      </c>
      <c r="P375" t="s">
        <v>7515</v>
      </c>
      <c r="Q375" t="s">
        <v>7515</v>
      </c>
      <c r="R375" t="s">
        <v>7515</v>
      </c>
      <c r="S375" t="s">
        <v>7515</v>
      </c>
      <c r="T375" t="s">
        <v>7515</v>
      </c>
      <c r="U375" t="s">
        <v>7515</v>
      </c>
      <c r="V375" t="s">
        <v>7515</v>
      </c>
      <c r="W375" t="s">
        <v>7515</v>
      </c>
      <c r="X375" t="s">
        <v>7515</v>
      </c>
      <c r="Y375" t="s">
        <v>7515</v>
      </c>
      <c r="Z375" t="s">
        <v>7515</v>
      </c>
      <c r="AA375" t="s">
        <v>7515</v>
      </c>
      <c r="AB375" t="s">
        <v>7515</v>
      </c>
      <c r="AC375" t="s">
        <v>7515</v>
      </c>
      <c r="AD375" t="s">
        <v>7515</v>
      </c>
      <c r="AE375" t="s">
        <v>7516</v>
      </c>
      <c r="AF375" t="s">
        <v>7516</v>
      </c>
      <c r="AG375" t="s">
        <v>7515</v>
      </c>
      <c r="AH375" t="s">
        <v>7515</v>
      </c>
      <c r="AI375" t="s">
        <v>6796</v>
      </c>
      <c r="AQ375" t="s">
        <v>6985</v>
      </c>
      <c r="AR375" t="s">
        <v>6793</v>
      </c>
      <c r="AS375" t="s">
        <v>6794</v>
      </c>
      <c r="AT375">
        <v>0</v>
      </c>
      <c r="AU375">
        <v>10</v>
      </c>
      <c r="AV375" t="s">
        <v>6757</v>
      </c>
      <c r="AW375" t="s">
        <v>6793</v>
      </c>
      <c r="AX375" t="s">
        <v>6793</v>
      </c>
      <c r="AY375" t="s">
        <v>6813</v>
      </c>
      <c r="AZ375" t="s">
        <v>7531</v>
      </c>
      <c r="BA375" t="s">
        <v>7612</v>
      </c>
      <c r="BC375" t="s">
        <v>6794</v>
      </c>
      <c r="BD375" t="s">
        <v>6793</v>
      </c>
      <c r="BE375" t="s">
        <v>6794</v>
      </c>
      <c r="BF375" t="s">
        <v>6793</v>
      </c>
      <c r="BH375" t="s">
        <v>6793</v>
      </c>
      <c r="BI375" t="s">
        <v>6793</v>
      </c>
      <c r="BJ375" t="s">
        <v>6793</v>
      </c>
      <c r="BK375" t="s">
        <v>6794</v>
      </c>
      <c r="BL375" t="s">
        <v>6794</v>
      </c>
      <c r="BM375" t="s">
        <v>7031</v>
      </c>
      <c r="BN375" t="s">
        <v>7024</v>
      </c>
      <c r="BO375" t="s">
        <v>6794</v>
      </c>
      <c r="BQ375">
        <v>0</v>
      </c>
      <c r="BR375">
        <v>20</v>
      </c>
      <c r="BS375" t="s">
        <v>7519</v>
      </c>
      <c r="BT375" t="s">
        <v>7585</v>
      </c>
      <c r="BU375" t="s">
        <v>7021</v>
      </c>
      <c r="BV375" t="s">
        <v>7535</v>
      </c>
      <c r="BW375" t="s">
        <v>7515</v>
      </c>
      <c r="BX375" t="s">
        <v>7516</v>
      </c>
      <c r="BY375" t="s">
        <v>7515</v>
      </c>
      <c r="BZ375" t="s">
        <v>7515</v>
      </c>
      <c r="CA375" t="s">
        <v>7515</v>
      </c>
      <c r="CB375" t="s">
        <v>7515</v>
      </c>
      <c r="CC375" t="s">
        <v>7515</v>
      </c>
      <c r="CD375" t="s">
        <v>7515</v>
      </c>
      <c r="CE375" t="s">
        <v>7515</v>
      </c>
      <c r="CF375" t="s">
        <v>7515</v>
      </c>
      <c r="CG375" t="s">
        <v>7515</v>
      </c>
      <c r="CH375" t="s">
        <v>7515</v>
      </c>
      <c r="CI375" t="s">
        <v>6793</v>
      </c>
      <c r="CJ375" t="s">
        <v>6794</v>
      </c>
      <c r="CO375" t="s">
        <v>6793</v>
      </c>
      <c r="CP375" t="s">
        <v>6793</v>
      </c>
      <c r="CQ375" t="s">
        <v>6794</v>
      </c>
      <c r="CR375" t="s">
        <v>6794</v>
      </c>
      <c r="CS375" t="s">
        <v>6794</v>
      </c>
      <c r="CT375" t="s">
        <v>6794</v>
      </c>
      <c r="CU375" t="s">
        <v>6794</v>
      </c>
      <c r="CV375" t="s">
        <v>6794</v>
      </c>
      <c r="CW375" t="s">
        <v>6794</v>
      </c>
      <c r="CX375" t="s">
        <v>7520</v>
      </c>
      <c r="CY375" t="s">
        <v>7521</v>
      </c>
      <c r="CZ375" t="s">
        <v>7522</v>
      </c>
      <c r="DA375" t="s">
        <v>6793</v>
      </c>
      <c r="DB375">
        <v>2</v>
      </c>
      <c r="DC375">
        <v>3</v>
      </c>
      <c r="DD375">
        <v>3</v>
      </c>
      <c r="DE375" t="s">
        <v>6793</v>
      </c>
      <c r="DF375">
        <v>1</v>
      </c>
      <c r="DG375" t="s">
        <v>7597</v>
      </c>
      <c r="DH375">
        <v>2005</v>
      </c>
      <c r="DI375" t="s">
        <v>7557</v>
      </c>
      <c r="DJ375" t="s">
        <v>6</v>
      </c>
      <c r="DK375" t="s">
        <v>6</v>
      </c>
      <c r="EA375">
        <v>6</v>
      </c>
      <c r="EC375">
        <v>1</v>
      </c>
      <c r="ED375">
        <v>3</v>
      </c>
      <c r="EE375">
        <v>0</v>
      </c>
      <c r="EF375">
        <v>0</v>
      </c>
      <c r="EG375">
        <v>1</v>
      </c>
      <c r="EH375">
        <v>1</v>
      </c>
      <c r="EI375">
        <v>0</v>
      </c>
      <c r="EJ375" t="s">
        <v>6793</v>
      </c>
      <c r="EK375" t="s">
        <v>6966</v>
      </c>
      <c r="EN375">
        <v>2006</v>
      </c>
      <c r="EP375" t="s">
        <v>6793</v>
      </c>
      <c r="IA375" t="s">
        <v>7524</v>
      </c>
      <c r="IB375" t="s">
        <v>7556</v>
      </c>
      <c r="IC375">
        <v>2006</v>
      </c>
      <c r="IG375" t="s">
        <v>6794</v>
      </c>
      <c r="IH375" t="s">
        <v>6793</v>
      </c>
      <c r="II375" t="s">
        <v>7524</v>
      </c>
      <c r="IJ375" t="s">
        <v>7598</v>
      </c>
      <c r="IK375">
        <v>2006</v>
      </c>
      <c r="IM375" t="s">
        <v>7526</v>
      </c>
      <c r="IN375" t="s">
        <v>7526</v>
      </c>
      <c r="IO375" t="s">
        <v>6794</v>
      </c>
      <c r="IP375" t="s">
        <v>6793</v>
      </c>
      <c r="KM375" t="s">
        <v>7538</v>
      </c>
      <c r="KN375" t="s">
        <v>7591</v>
      </c>
      <c r="KO375">
        <v>2006</v>
      </c>
      <c r="KS375" t="s">
        <v>6794</v>
      </c>
      <c r="KT375" t="s">
        <v>6793</v>
      </c>
      <c r="NW375">
        <v>8</v>
      </c>
      <c r="NX375" t="s">
        <v>7515</v>
      </c>
      <c r="NY375" t="s">
        <v>7515</v>
      </c>
      <c r="NZ375" t="s">
        <v>7515</v>
      </c>
      <c r="OA375" t="s">
        <v>7515</v>
      </c>
      <c r="OB375" t="s">
        <v>7515</v>
      </c>
      <c r="OC375" t="s">
        <v>7515</v>
      </c>
      <c r="OD375" t="s">
        <v>7516</v>
      </c>
      <c r="OE375" t="s">
        <v>7515</v>
      </c>
      <c r="OF375" t="s">
        <v>7515</v>
      </c>
      <c r="OG375" t="s">
        <v>7515</v>
      </c>
      <c r="OH375" t="s">
        <v>7515</v>
      </c>
      <c r="OI375" t="s">
        <v>7526</v>
      </c>
      <c r="OJ375" t="s">
        <v>7526</v>
      </c>
      <c r="OL375" t="s">
        <v>7526</v>
      </c>
      <c r="OM375" t="s">
        <v>7528</v>
      </c>
      <c r="ON375" t="s">
        <v>7529</v>
      </c>
      <c r="OO375" t="s">
        <v>7528</v>
      </c>
      <c r="OP375">
        <v>4</v>
      </c>
      <c r="OQ375" t="s">
        <v>28</v>
      </c>
      <c r="OR375" t="s">
        <v>265</v>
      </c>
      <c r="OS375">
        <v>2006</v>
      </c>
      <c r="OT375">
        <v>8</v>
      </c>
      <c r="OU375">
        <v>1</v>
      </c>
      <c r="OV375">
        <v>8</v>
      </c>
      <c r="OW375">
        <v>1</v>
      </c>
      <c r="OX375">
        <v>0</v>
      </c>
      <c r="OY375">
        <v>35</v>
      </c>
      <c r="OZ375" t="s">
        <v>7515</v>
      </c>
      <c r="PA375" t="s">
        <v>7515</v>
      </c>
      <c r="PB375" t="s">
        <v>7515</v>
      </c>
      <c r="PC375" t="s">
        <v>7515</v>
      </c>
      <c r="PD375" t="s">
        <v>7515</v>
      </c>
      <c r="PE375" t="s">
        <v>7515</v>
      </c>
      <c r="PF375" t="s">
        <v>7515</v>
      </c>
      <c r="PG375" t="s">
        <v>7515</v>
      </c>
      <c r="PH375" t="s">
        <v>7515</v>
      </c>
      <c r="PI375" t="s">
        <v>7515</v>
      </c>
      <c r="PJ375" t="s">
        <v>7515</v>
      </c>
      <c r="PK375" t="s">
        <v>7515</v>
      </c>
      <c r="PL375" t="s">
        <v>7516</v>
      </c>
      <c r="PM375" t="s">
        <v>7516</v>
      </c>
      <c r="PN375" t="s">
        <v>7515</v>
      </c>
      <c r="PO375" t="s">
        <v>7515</v>
      </c>
      <c r="PP375" t="s">
        <v>7515</v>
      </c>
      <c r="PQ375" t="s">
        <v>7515</v>
      </c>
      <c r="PR375" t="s">
        <v>7515</v>
      </c>
      <c r="PS375" t="s">
        <v>7515</v>
      </c>
      <c r="PT375" t="s">
        <v>7516</v>
      </c>
      <c r="PU375" t="s">
        <v>7515</v>
      </c>
      <c r="PV375" t="s">
        <v>7515</v>
      </c>
      <c r="PW375" t="s">
        <v>7515</v>
      </c>
      <c r="PX375" t="s">
        <v>7515</v>
      </c>
      <c r="PY375" t="s">
        <v>7515</v>
      </c>
      <c r="PZ375" t="s">
        <v>7515</v>
      </c>
      <c r="QA375" t="s">
        <v>7515</v>
      </c>
      <c r="QB375" t="s">
        <v>7515</v>
      </c>
      <c r="QC375" t="s">
        <v>7515</v>
      </c>
      <c r="QE375" t="s">
        <v>7515</v>
      </c>
      <c r="QF375" t="s">
        <v>7516</v>
      </c>
      <c r="QG375" t="s">
        <v>7515</v>
      </c>
      <c r="QH375" t="s">
        <v>7515</v>
      </c>
      <c r="QI375" t="s">
        <v>7515</v>
      </c>
      <c r="QJ375" t="s">
        <v>7515</v>
      </c>
      <c r="QK375" t="s">
        <v>7515</v>
      </c>
      <c r="QX375" t="s">
        <v>7530</v>
      </c>
      <c r="RE375" t="s">
        <v>7530</v>
      </c>
      <c r="RP375">
        <f t="shared" si="10"/>
        <v>4</v>
      </c>
      <c r="RS375">
        <f t="shared" si="11"/>
        <v>10</v>
      </c>
    </row>
    <row r="376" spans="1:487" x14ac:dyDescent="0.3">
      <c r="A376">
        <v>70363</v>
      </c>
      <c r="B376">
        <v>795</v>
      </c>
      <c r="C376">
        <v>0</v>
      </c>
      <c r="D376">
        <v>5</v>
      </c>
      <c r="E376">
        <v>15</v>
      </c>
      <c r="F376">
        <v>105</v>
      </c>
      <c r="G376">
        <v>102</v>
      </c>
      <c r="H376">
        <v>3</v>
      </c>
      <c r="I376" t="s">
        <v>6793</v>
      </c>
      <c r="J376" t="s">
        <v>6793</v>
      </c>
      <c r="O376" t="s">
        <v>6793</v>
      </c>
      <c r="P376" t="s">
        <v>7515</v>
      </c>
      <c r="Q376" t="s">
        <v>7516</v>
      </c>
      <c r="R376" t="s">
        <v>7515</v>
      </c>
      <c r="S376" t="s">
        <v>7515</v>
      </c>
      <c r="T376" t="s">
        <v>7515</v>
      </c>
      <c r="U376" t="s">
        <v>7515</v>
      </c>
      <c r="V376" t="s">
        <v>7515</v>
      </c>
      <c r="W376" t="s">
        <v>7515</v>
      </c>
      <c r="X376" t="s">
        <v>7515</v>
      </c>
      <c r="Y376" t="s">
        <v>7515</v>
      </c>
      <c r="Z376" t="s">
        <v>7515</v>
      </c>
      <c r="AA376" t="s">
        <v>7515</v>
      </c>
      <c r="AB376" t="s">
        <v>7515</v>
      </c>
      <c r="AC376" t="s">
        <v>7515</v>
      </c>
      <c r="AD376" t="s">
        <v>7515</v>
      </c>
      <c r="AE376" t="s">
        <v>7515</v>
      </c>
      <c r="AF376" t="s">
        <v>7515</v>
      </c>
      <c r="AG376" t="s">
        <v>7515</v>
      </c>
      <c r="AH376" t="s">
        <v>7515</v>
      </c>
      <c r="AI376" t="s">
        <v>6796</v>
      </c>
      <c r="AQ376" t="s">
        <v>6985</v>
      </c>
      <c r="AR376" t="s">
        <v>6793</v>
      </c>
      <c r="AS376" t="s">
        <v>6793</v>
      </c>
      <c r="AT376">
        <v>0</v>
      </c>
      <c r="AU376">
        <v>17</v>
      </c>
      <c r="AV376" t="s">
        <v>6988</v>
      </c>
      <c r="AW376" t="s">
        <v>6793</v>
      </c>
      <c r="AX376" t="s">
        <v>6793</v>
      </c>
      <c r="AY376" t="s">
        <v>6813</v>
      </c>
      <c r="AZ376" t="s">
        <v>7531</v>
      </c>
      <c r="BA376" t="s">
        <v>6991</v>
      </c>
      <c r="BC376" t="s">
        <v>6794</v>
      </c>
      <c r="BD376" t="s">
        <v>6794</v>
      </c>
      <c r="BE376" t="s">
        <v>6794</v>
      </c>
      <c r="BF376" t="s">
        <v>6794</v>
      </c>
      <c r="BG376" t="s">
        <v>6794</v>
      </c>
      <c r="BH376" t="s">
        <v>6794</v>
      </c>
      <c r="BI376" t="s">
        <v>6793</v>
      </c>
      <c r="BJ376" t="s">
        <v>6793</v>
      </c>
      <c r="BK376" t="s">
        <v>6794</v>
      </c>
      <c r="BL376" t="s">
        <v>6794</v>
      </c>
      <c r="BM376" t="s">
        <v>7026</v>
      </c>
      <c r="BN376" t="s">
        <v>7022</v>
      </c>
      <c r="BO376" t="s">
        <v>6794</v>
      </c>
      <c r="BQ376">
        <v>75</v>
      </c>
      <c r="BR376" t="s">
        <v>6</v>
      </c>
      <c r="BS376" t="s">
        <v>7533</v>
      </c>
      <c r="BT376" t="s">
        <v>6</v>
      </c>
      <c r="BU376" t="s">
        <v>7559</v>
      </c>
      <c r="BV376" t="s">
        <v>7543</v>
      </c>
      <c r="BW376" t="s">
        <v>7515</v>
      </c>
      <c r="BX376" t="s">
        <v>7515</v>
      </c>
      <c r="BY376" t="s">
        <v>7515</v>
      </c>
      <c r="BZ376" t="s">
        <v>7516</v>
      </c>
      <c r="CA376" t="s">
        <v>7515</v>
      </c>
      <c r="CB376" t="s">
        <v>7515</v>
      </c>
      <c r="CC376" t="s">
        <v>7515</v>
      </c>
      <c r="CD376" t="s">
        <v>7515</v>
      </c>
      <c r="CE376" t="s">
        <v>7515</v>
      </c>
      <c r="CF376" t="s">
        <v>7515</v>
      </c>
      <c r="CG376" t="s">
        <v>7515</v>
      </c>
      <c r="CH376" t="s">
        <v>7515</v>
      </c>
      <c r="CI376" t="s">
        <v>6793</v>
      </c>
      <c r="CJ376" t="s">
        <v>6794</v>
      </c>
      <c r="CO376" t="s">
        <v>6793</v>
      </c>
      <c r="CP376" t="s">
        <v>6793</v>
      </c>
      <c r="CQ376" t="s">
        <v>6794</v>
      </c>
      <c r="CR376" t="s">
        <v>6793</v>
      </c>
      <c r="CS376" t="s">
        <v>6794</v>
      </c>
      <c r="CT376" t="s">
        <v>6793</v>
      </c>
      <c r="CU376" t="s">
        <v>6794</v>
      </c>
      <c r="CV376" t="s">
        <v>6793</v>
      </c>
      <c r="CW376" t="s">
        <v>6794</v>
      </c>
      <c r="CX376" t="s">
        <v>7520</v>
      </c>
      <c r="CY376" t="s">
        <v>7521</v>
      </c>
      <c r="CZ376" t="s">
        <v>7522</v>
      </c>
      <c r="DA376" t="s">
        <v>6793</v>
      </c>
      <c r="DB376">
        <v>3</v>
      </c>
      <c r="DC376">
        <v>4</v>
      </c>
      <c r="DD376">
        <v>4</v>
      </c>
      <c r="DE376" t="s">
        <v>6793</v>
      </c>
      <c r="DF376">
        <v>1</v>
      </c>
      <c r="DG376" t="s">
        <v>7597</v>
      </c>
      <c r="DH376">
        <v>2008</v>
      </c>
      <c r="DI376" t="s">
        <v>7557</v>
      </c>
      <c r="DJ376" t="s">
        <v>6</v>
      </c>
      <c r="DK376" t="s">
        <v>6</v>
      </c>
      <c r="EA376">
        <v>2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2</v>
      </c>
      <c r="EI376">
        <v>0</v>
      </c>
      <c r="EJ376" t="s">
        <v>6794</v>
      </c>
      <c r="EP376" t="s">
        <v>6793</v>
      </c>
      <c r="KE376" t="s">
        <v>7524</v>
      </c>
      <c r="KF376" t="s">
        <v>7591</v>
      </c>
      <c r="KG376">
        <v>2007</v>
      </c>
      <c r="KI376" t="s">
        <v>7527</v>
      </c>
      <c r="KJ376" t="s">
        <v>7527</v>
      </c>
      <c r="KK376" t="s">
        <v>6794</v>
      </c>
      <c r="KL376" t="s">
        <v>6793</v>
      </c>
      <c r="NW376">
        <v>10</v>
      </c>
      <c r="NX376" t="s">
        <v>7515</v>
      </c>
      <c r="NY376" t="s">
        <v>7515</v>
      </c>
      <c r="NZ376" t="s">
        <v>7515</v>
      </c>
      <c r="OA376" t="s">
        <v>7515</v>
      </c>
      <c r="OB376" t="s">
        <v>7515</v>
      </c>
      <c r="OC376" t="s">
        <v>7515</v>
      </c>
      <c r="OD376" t="s">
        <v>7516</v>
      </c>
      <c r="OE376" t="s">
        <v>7515</v>
      </c>
      <c r="OF376" t="s">
        <v>7515</v>
      </c>
      <c r="OG376" t="s">
        <v>7515</v>
      </c>
      <c r="OH376" t="s">
        <v>7515</v>
      </c>
      <c r="OI376" t="s">
        <v>6</v>
      </c>
      <c r="OJ376" t="s">
        <v>7526</v>
      </c>
      <c r="OK376" t="s">
        <v>7527</v>
      </c>
      <c r="OM376" t="s">
        <v>7528</v>
      </c>
      <c r="ON376" t="s">
        <v>7529</v>
      </c>
      <c r="OO376" t="s">
        <v>7528</v>
      </c>
      <c r="OP376">
        <v>4</v>
      </c>
      <c r="OQ376" t="s">
        <v>28</v>
      </c>
      <c r="OR376" t="s">
        <v>7549</v>
      </c>
      <c r="OS376">
        <v>2007</v>
      </c>
      <c r="OT376">
        <v>11</v>
      </c>
      <c r="OU376">
        <v>1</v>
      </c>
      <c r="OV376">
        <v>11</v>
      </c>
      <c r="OW376">
        <v>1</v>
      </c>
      <c r="OX376">
        <v>0</v>
      </c>
      <c r="OY376">
        <v>35</v>
      </c>
      <c r="OZ376" t="s">
        <v>7515</v>
      </c>
      <c r="PA376" t="s">
        <v>7515</v>
      </c>
      <c r="PB376" t="s">
        <v>7515</v>
      </c>
      <c r="PC376" t="s">
        <v>7515</v>
      </c>
      <c r="PD376" t="s">
        <v>7515</v>
      </c>
      <c r="PE376" t="s">
        <v>7515</v>
      </c>
      <c r="PF376" t="s">
        <v>7515</v>
      </c>
      <c r="PG376" t="s">
        <v>7515</v>
      </c>
      <c r="PH376" t="s">
        <v>7515</v>
      </c>
      <c r="PI376" t="s">
        <v>7515</v>
      </c>
      <c r="PJ376" t="s">
        <v>7515</v>
      </c>
      <c r="PK376" t="s">
        <v>7515</v>
      </c>
      <c r="PL376" t="s">
        <v>7515</v>
      </c>
      <c r="PM376" t="s">
        <v>7515</v>
      </c>
      <c r="PN376" t="s">
        <v>7515</v>
      </c>
      <c r="PO376" t="s">
        <v>7515</v>
      </c>
      <c r="PP376" t="s">
        <v>7515</v>
      </c>
      <c r="PQ376" t="s">
        <v>7515</v>
      </c>
      <c r="PR376" t="s">
        <v>7515</v>
      </c>
      <c r="PS376" t="s">
        <v>7516</v>
      </c>
      <c r="PT376" t="s">
        <v>7515</v>
      </c>
      <c r="PU376" t="s">
        <v>7515</v>
      </c>
      <c r="PV376" t="s">
        <v>7515</v>
      </c>
      <c r="PW376" t="s">
        <v>7515</v>
      </c>
      <c r="PX376" t="s">
        <v>7515</v>
      </c>
      <c r="PY376" t="s">
        <v>7515</v>
      </c>
      <c r="PZ376" t="s">
        <v>7515</v>
      </c>
      <c r="QA376" t="s">
        <v>7515</v>
      </c>
      <c r="QB376" t="s">
        <v>7515</v>
      </c>
      <c r="QC376" t="s">
        <v>7515</v>
      </c>
      <c r="QE376" t="s">
        <v>7516</v>
      </c>
      <c r="QF376" t="s">
        <v>7515</v>
      </c>
      <c r="QG376" t="s">
        <v>7515</v>
      </c>
      <c r="QH376" t="s">
        <v>7515</v>
      </c>
      <c r="QI376" t="s">
        <v>7515</v>
      </c>
      <c r="QJ376" t="s">
        <v>7515</v>
      </c>
      <c r="QK376" t="s">
        <v>7515</v>
      </c>
      <c r="RD376" t="s">
        <v>7530</v>
      </c>
      <c r="RP376">
        <f t="shared" si="10"/>
        <v>3</v>
      </c>
      <c r="RS376">
        <f t="shared" si="11"/>
        <v>5</v>
      </c>
    </row>
    <row r="377" spans="1:487" x14ac:dyDescent="0.3">
      <c r="A377">
        <v>70364</v>
      </c>
      <c r="B377">
        <v>796</v>
      </c>
      <c r="C377">
        <v>0</v>
      </c>
      <c r="D377">
        <v>5</v>
      </c>
      <c r="E377">
        <v>14</v>
      </c>
      <c r="F377">
        <v>97</v>
      </c>
      <c r="G377">
        <v>102</v>
      </c>
      <c r="H377">
        <v>3</v>
      </c>
      <c r="I377" t="s">
        <v>6793</v>
      </c>
      <c r="J377" t="s">
        <v>6793</v>
      </c>
      <c r="O377" t="s">
        <v>6793</v>
      </c>
      <c r="P377" t="s">
        <v>7515</v>
      </c>
      <c r="Q377" t="s">
        <v>7515</v>
      </c>
      <c r="R377" t="s">
        <v>7515</v>
      </c>
      <c r="S377" t="s">
        <v>7515</v>
      </c>
      <c r="T377" t="s">
        <v>7515</v>
      </c>
      <c r="U377" t="s">
        <v>7515</v>
      </c>
      <c r="V377" t="s">
        <v>7515</v>
      </c>
      <c r="W377" t="s">
        <v>7515</v>
      </c>
      <c r="X377" t="s">
        <v>7515</v>
      </c>
      <c r="Y377" t="s">
        <v>7515</v>
      </c>
      <c r="Z377" t="s">
        <v>7516</v>
      </c>
      <c r="AA377" t="s">
        <v>7515</v>
      </c>
      <c r="AB377" t="s">
        <v>7515</v>
      </c>
      <c r="AC377" t="s">
        <v>7515</v>
      </c>
      <c r="AD377" t="s">
        <v>7515</v>
      </c>
      <c r="AE377" t="s">
        <v>7515</v>
      </c>
      <c r="AF377" t="s">
        <v>7515</v>
      </c>
      <c r="AG377" t="s">
        <v>7515</v>
      </c>
      <c r="AH377" t="s">
        <v>7515</v>
      </c>
      <c r="AI377" t="s">
        <v>6796</v>
      </c>
      <c r="AQ377" t="s">
        <v>6985</v>
      </c>
      <c r="AR377" t="s">
        <v>6793</v>
      </c>
      <c r="AS377" t="s">
        <v>6794</v>
      </c>
      <c r="AT377">
        <v>0</v>
      </c>
      <c r="AU377">
        <v>15</v>
      </c>
      <c r="AV377" t="s">
        <v>6988</v>
      </c>
      <c r="AW377" t="s">
        <v>6793</v>
      </c>
      <c r="AX377" t="s">
        <v>6793</v>
      </c>
      <c r="AY377" t="s">
        <v>6813</v>
      </c>
      <c r="AZ377" t="s">
        <v>7531</v>
      </c>
      <c r="BA377" t="s">
        <v>7553</v>
      </c>
      <c r="BC377" t="s">
        <v>6794</v>
      </c>
      <c r="BD377" t="s">
        <v>6794</v>
      </c>
      <c r="BE377" t="s">
        <v>6794</v>
      </c>
      <c r="BF377" t="s">
        <v>6793</v>
      </c>
      <c r="BG377" t="s">
        <v>6793</v>
      </c>
      <c r="BH377" t="s">
        <v>6794</v>
      </c>
      <c r="BI377" t="s">
        <v>6794</v>
      </c>
      <c r="BJ377" t="s">
        <v>6793</v>
      </c>
      <c r="BK377" t="s">
        <v>6794</v>
      </c>
      <c r="BL377" t="s">
        <v>6794</v>
      </c>
      <c r="BM377" t="s">
        <v>7028</v>
      </c>
      <c r="BN377" t="s">
        <v>7026</v>
      </c>
      <c r="BO377" t="s">
        <v>6794</v>
      </c>
      <c r="BQ377">
        <v>25</v>
      </c>
      <c r="BR377">
        <v>25</v>
      </c>
      <c r="BS377" t="s">
        <v>7519</v>
      </c>
      <c r="BT377" t="s">
        <v>7534</v>
      </c>
      <c r="BU377" t="s">
        <v>7559</v>
      </c>
      <c r="BV377" t="s">
        <v>7535</v>
      </c>
      <c r="BW377" t="s">
        <v>7515</v>
      </c>
      <c r="BX377" t="s">
        <v>7516</v>
      </c>
      <c r="BY377" t="s">
        <v>7515</v>
      </c>
      <c r="BZ377" t="s">
        <v>7515</v>
      </c>
      <c r="CA377" t="s">
        <v>7515</v>
      </c>
      <c r="CB377" t="s">
        <v>7515</v>
      </c>
      <c r="CC377" t="s">
        <v>7515</v>
      </c>
      <c r="CD377" t="s">
        <v>7515</v>
      </c>
      <c r="CE377" t="s">
        <v>7515</v>
      </c>
      <c r="CF377" t="s">
        <v>7515</v>
      </c>
      <c r="CG377" t="s">
        <v>7515</v>
      </c>
      <c r="CH377" t="s">
        <v>7515</v>
      </c>
      <c r="CI377" t="s">
        <v>6793</v>
      </c>
      <c r="CJ377" t="s">
        <v>6793</v>
      </c>
      <c r="CO377" t="s">
        <v>6793</v>
      </c>
      <c r="CP377" t="s">
        <v>6794</v>
      </c>
      <c r="CQ377" t="s">
        <v>6794</v>
      </c>
      <c r="CR377" t="s">
        <v>6794</v>
      </c>
      <c r="CS377" t="s">
        <v>6794</v>
      </c>
      <c r="CT377" t="s">
        <v>6793</v>
      </c>
      <c r="CU377" t="s">
        <v>6794</v>
      </c>
      <c r="CV377" t="s">
        <v>6793</v>
      </c>
      <c r="CW377" t="s">
        <v>6794</v>
      </c>
      <c r="CX377" t="s">
        <v>7520</v>
      </c>
      <c r="CY377" t="s">
        <v>7521</v>
      </c>
      <c r="CZ377" t="s">
        <v>7522</v>
      </c>
      <c r="DA377" t="s">
        <v>6793</v>
      </c>
      <c r="DB377">
        <v>2</v>
      </c>
      <c r="DC377">
        <v>3</v>
      </c>
      <c r="DD377">
        <v>3</v>
      </c>
      <c r="DE377" t="s">
        <v>6794</v>
      </c>
      <c r="EA377">
        <v>2</v>
      </c>
      <c r="EC377">
        <v>1</v>
      </c>
      <c r="ED377">
        <v>0</v>
      </c>
      <c r="EE377">
        <v>0</v>
      </c>
      <c r="EF377">
        <v>0</v>
      </c>
      <c r="EG377">
        <v>0</v>
      </c>
      <c r="EH377">
        <v>1</v>
      </c>
      <c r="EI377">
        <v>0</v>
      </c>
      <c r="EJ377" t="s">
        <v>6794</v>
      </c>
      <c r="EP377" t="s">
        <v>6793</v>
      </c>
      <c r="NG377" t="s">
        <v>7524</v>
      </c>
      <c r="NH377" t="s">
        <v>7595</v>
      </c>
      <c r="NI377">
        <v>2007</v>
      </c>
      <c r="NM377" t="s">
        <v>6794</v>
      </c>
      <c r="NN377" t="s">
        <v>6793</v>
      </c>
      <c r="NW377">
        <v>8</v>
      </c>
      <c r="NX377" t="s">
        <v>7515</v>
      </c>
      <c r="NY377" t="s">
        <v>7515</v>
      </c>
      <c r="NZ377" t="s">
        <v>7515</v>
      </c>
      <c r="OA377" t="s">
        <v>7515</v>
      </c>
      <c r="OB377" t="s">
        <v>7515</v>
      </c>
      <c r="OC377" t="s">
        <v>7515</v>
      </c>
      <c r="OD377" t="s">
        <v>7516</v>
      </c>
      <c r="OE377" t="s">
        <v>7515</v>
      </c>
      <c r="OF377" t="s">
        <v>7515</v>
      </c>
      <c r="OG377" t="s">
        <v>7515</v>
      </c>
      <c r="OH377" t="s">
        <v>7515</v>
      </c>
      <c r="OI377" t="s">
        <v>7526</v>
      </c>
      <c r="OJ377" t="s">
        <v>7526</v>
      </c>
      <c r="OK377" t="s">
        <v>7526</v>
      </c>
      <c r="OL377" t="s">
        <v>7527</v>
      </c>
      <c r="OM377" t="s">
        <v>7528</v>
      </c>
      <c r="ON377" t="s">
        <v>7539</v>
      </c>
      <c r="OO377" t="s">
        <v>7528</v>
      </c>
      <c r="OP377">
        <v>4</v>
      </c>
      <c r="OQ377" t="s">
        <v>28</v>
      </c>
      <c r="OR377" t="s">
        <v>7549</v>
      </c>
      <c r="OS377">
        <v>2006</v>
      </c>
      <c r="OT377">
        <v>8</v>
      </c>
      <c r="OU377">
        <v>1</v>
      </c>
      <c r="OV377">
        <v>8</v>
      </c>
      <c r="OW377">
        <v>1</v>
      </c>
      <c r="OX377">
        <v>0</v>
      </c>
      <c r="OY377">
        <v>35</v>
      </c>
      <c r="OZ377" t="s">
        <v>7515</v>
      </c>
      <c r="PA377" t="s">
        <v>7515</v>
      </c>
      <c r="PB377" t="s">
        <v>7515</v>
      </c>
      <c r="PC377" t="s">
        <v>7515</v>
      </c>
      <c r="PD377" t="s">
        <v>7515</v>
      </c>
      <c r="PE377" t="s">
        <v>7515</v>
      </c>
      <c r="PF377" t="s">
        <v>7515</v>
      </c>
      <c r="PG377" t="s">
        <v>7515</v>
      </c>
      <c r="PH377" t="s">
        <v>7515</v>
      </c>
      <c r="PI377" t="s">
        <v>7515</v>
      </c>
      <c r="PJ377" t="s">
        <v>7515</v>
      </c>
      <c r="PK377" t="s">
        <v>7515</v>
      </c>
      <c r="PL377" t="s">
        <v>7515</v>
      </c>
      <c r="PM377" t="s">
        <v>7515</v>
      </c>
      <c r="PN377" t="s">
        <v>7515</v>
      </c>
      <c r="PO377" t="s">
        <v>7515</v>
      </c>
      <c r="PP377" t="s">
        <v>7515</v>
      </c>
      <c r="PQ377" t="s">
        <v>7515</v>
      </c>
      <c r="PR377" t="s">
        <v>7515</v>
      </c>
      <c r="PS377" t="s">
        <v>7515</v>
      </c>
      <c r="PT377" t="s">
        <v>7515</v>
      </c>
      <c r="PU377" t="s">
        <v>7515</v>
      </c>
      <c r="PV377" t="s">
        <v>7515</v>
      </c>
      <c r="PW377" t="s">
        <v>7515</v>
      </c>
      <c r="PX377" t="s">
        <v>7515</v>
      </c>
      <c r="PY377" t="s">
        <v>7515</v>
      </c>
      <c r="PZ377" t="s">
        <v>7515</v>
      </c>
      <c r="QA377" t="s">
        <v>7515</v>
      </c>
      <c r="QB377" t="s">
        <v>7515</v>
      </c>
      <c r="QC377" t="s">
        <v>7516</v>
      </c>
      <c r="QE377" t="s">
        <v>7515</v>
      </c>
      <c r="QF377" t="s">
        <v>7516</v>
      </c>
      <c r="QG377" t="s">
        <v>7515</v>
      </c>
      <c r="QH377" t="s">
        <v>7515</v>
      </c>
      <c r="QI377" t="s">
        <v>7515</v>
      </c>
      <c r="QJ377" t="s">
        <v>7515</v>
      </c>
      <c r="QK377" t="s">
        <v>7515</v>
      </c>
      <c r="RN377" t="s">
        <v>7530</v>
      </c>
      <c r="RP377">
        <f t="shared" si="10"/>
        <v>3</v>
      </c>
      <c r="RS377">
        <f t="shared" si="11"/>
        <v>7</v>
      </c>
    </row>
    <row r="378" spans="1:487" x14ac:dyDescent="0.3">
      <c r="A378">
        <v>70365</v>
      </c>
      <c r="B378">
        <v>797</v>
      </c>
      <c r="C378">
        <v>0</v>
      </c>
      <c r="D378">
        <v>5</v>
      </c>
      <c r="E378">
        <v>16</v>
      </c>
      <c r="F378">
        <v>79</v>
      </c>
      <c r="G378">
        <v>102</v>
      </c>
      <c r="H378">
        <v>15</v>
      </c>
      <c r="I378" t="s">
        <v>6793</v>
      </c>
      <c r="J378" t="s">
        <v>6793</v>
      </c>
      <c r="O378" t="s">
        <v>6793</v>
      </c>
      <c r="P378" t="s">
        <v>7515</v>
      </c>
      <c r="Q378" t="s">
        <v>7515</v>
      </c>
      <c r="R378" t="s">
        <v>7515</v>
      </c>
      <c r="S378" t="s">
        <v>7515</v>
      </c>
      <c r="T378" t="s">
        <v>7515</v>
      </c>
      <c r="U378" t="s">
        <v>7515</v>
      </c>
      <c r="V378" t="s">
        <v>7515</v>
      </c>
      <c r="W378" t="s">
        <v>7515</v>
      </c>
      <c r="X378" t="s">
        <v>7515</v>
      </c>
      <c r="Y378" t="s">
        <v>7515</v>
      </c>
      <c r="Z378" t="s">
        <v>7515</v>
      </c>
      <c r="AA378" t="s">
        <v>7515</v>
      </c>
      <c r="AB378" t="s">
        <v>7515</v>
      </c>
      <c r="AC378" t="s">
        <v>7515</v>
      </c>
      <c r="AD378" t="s">
        <v>7515</v>
      </c>
      <c r="AE378" t="s">
        <v>7516</v>
      </c>
      <c r="AF378" t="s">
        <v>7515</v>
      </c>
      <c r="AG378" t="s">
        <v>7515</v>
      </c>
      <c r="AH378" t="s">
        <v>7515</v>
      </c>
      <c r="AI378" t="s">
        <v>6796</v>
      </c>
      <c r="AQ378" t="s">
        <v>6985</v>
      </c>
      <c r="AR378" t="s">
        <v>6793</v>
      </c>
      <c r="AS378" t="s">
        <v>6794</v>
      </c>
      <c r="AT378">
        <v>0</v>
      </c>
      <c r="AU378">
        <v>10</v>
      </c>
      <c r="AV378" t="s">
        <v>6988</v>
      </c>
      <c r="AW378" t="s">
        <v>6794</v>
      </c>
      <c r="AX378" t="s">
        <v>6793</v>
      </c>
      <c r="AY378" t="s">
        <v>6814</v>
      </c>
      <c r="BA378" t="s">
        <v>7518</v>
      </c>
      <c r="BB378" t="s">
        <v>7588</v>
      </c>
      <c r="BC378" t="s">
        <v>6794</v>
      </c>
      <c r="BD378" t="s">
        <v>6794</v>
      </c>
      <c r="BE378" t="s">
        <v>6793</v>
      </c>
      <c r="BF378" t="s">
        <v>6793</v>
      </c>
      <c r="BG378" t="s">
        <v>6793</v>
      </c>
      <c r="BH378" t="s">
        <v>6794</v>
      </c>
      <c r="BI378" t="s">
        <v>6793</v>
      </c>
      <c r="BJ378" t="s">
        <v>6794</v>
      </c>
      <c r="BK378" t="s">
        <v>6794</v>
      </c>
      <c r="BL378" t="s">
        <v>6794</v>
      </c>
      <c r="BM378" t="s">
        <v>7030</v>
      </c>
      <c r="BN378" t="s">
        <v>7565</v>
      </c>
      <c r="BO378" t="s">
        <v>6794</v>
      </c>
      <c r="BQ378" t="s">
        <v>7547</v>
      </c>
      <c r="BR378" t="s">
        <v>6</v>
      </c>
      <c r="BS378" t="s">
        <v>7519</v>
      </c>
      <c r="BT378" t="s">
        <v>6</v>
      </c>
      <c r="BU378" t="s">
        <v>7559</v>
      </c>
      <c r="BV378" t="s">
        <v>7535</v>
      </c>
      <c r="BW378" t="s">
        <v>7516</v>
      </c>
      <c r="BX378" t="s">
        <v>7515</v>
      </c>
      <c r="BY378" t="s">
        <v>7515</v>
      </c>
      <c r="BZ378" t="s">
        <v>7515</v>
      </c>
      <c r="CA378" t="s">
        <v>7515</v>
      </c>
      <c r="CB378" t="s">
        <v>7515</v>
      </c>
      <c r="CC378" t="s">
        <v>7515</v>
      </c>
      <c r="CD378" t="s">
        <v>7515</v>
      </c>
      <c r="CE378" t="s">
        <v>7515</v>
      </c>
      <c r="CF378" t="s">
        <v>7515</v>
      </c>
      <c r="CG378" t="s">
        <v>7515</v>
      </c>
      <c r="CH378" t="s">
        <v>7515</v>
      </c>
      <c r="CI378" t="s">
        <v>6793</v>
      </c>
      <c r="CJ378" t="s">
        <v>6794</v>
      </c>
      <c r="CO378" t="s">
        <v>6793</v>
      </c>
      <c r="CP378" t="s">
        <v>6794</v>
      </c>
      <c r="CQ378" t="s">
        <v>6794</v>
      </c>
      <c r="CR378" t="s">
        <v>6794</v>
      </c>
      <c r="CS378" t="s">
        <v>6794</v>
      </c>
      <c r="CT378" t="s">
        <v>6794</v>
      </c>
      <c r="CU378" t="s">
        <v>6794</v>
      </c>
      <c r="CV378" t="s">
        <v>6793</v>
      </c>
      <c r="CW378" t="s">
        <v>6794</v>
      </c>
      <c r="CX378" t="s">
        <v>7520</v>
      </c>
      <c r="CY378" t="s">
        <v>7521</v>
      </c>
      <c r="CZ378" t="s">
        <v>7587</v>
      </c>
      <c r="DA378" t="s">
        <v>6794</v>
      </c>
      <c r="DB378">
        <v>3</v>
      </c>
      <c r="DC378">
        <v>4</v>
      </c>
      <c r="DD378">
        <v>3</v>
      </c>
      <c r="EA378">
        <v>4</v>
      </c>
      <c r="EC378">
        <v>2</v>
      </c>
      <c r="ED378">
        <v>0</v>
      </c>
      <c r="EE378">
        <v>1</v>
      </c>
      <c r="EF378">
        <v>1</v>
      </c>
      <c r="EG378">
        <v>0</v>
      </c>
      <c r="EH378">
        <v>0</v>
      </c>
      <c r="EI378">
        <v>0</v>
      </c>
      <c r="EP378" t="s">
        <v>6794</v>
      </c>
      <c r="OM378" t="s">
        <v>7609</v>
      </c>
      <c r="ON378" t="s">
        <v>7539</v>
      </c>
      <c r="OO378" t="s">
        <v>7528</v>
      </c>
      <c r="OP378">
        <v>4</v>
      </c>
      <c r="OQ378" t="s">
        <v>28</v>
      </c>
      <c r="OR378" t="s">
        <v>265</v>
      </c>
      <c r="OS378">
        <v>2007</v>
      </c>
      <c r="OT378">
        <v>10</v>
      </c>
      <c r="OU378">
        <v>1</v>
      </c>
      <c r="OV378">
        <v>10</v>
      </c>
      <c r="OW378">
        <v>1</v>
      </c>
      <c r="OX378">
        <v>0</v>
      </c>
      <c r="OY378">
        <v>35</v>
      </c>
      <c r="QE378" t="s">
        <v>7515</v>
      </c>
      <c r="QF378" t="s">
        <v>7515</v>
      </c>
      <c r="QG378" t="s">
        <v>7515</v>
      </c>
      <c r="QH378" t="s">
        <v>7515</v>
      </c>
      <c r="QI378" t="s">
        <v>7515</v>
      </c>
      <c r="QJ378" t="s">
        <v>7515</v>
      </c>
      <c r="QK378" t="s">
        <v>7516</v>
      </c>
      <c r="RP378">
        <f t="shared" si="10"/>
        <v>4</v>
      </c>
      <c r="RS378">
        <f t="shared" si="11"/>
        <v>9</v>
      </c>
    </row>
    <row r="379" spans="1:487" x14ac:dyDescent="0.3">
      <c r="A379">
        <v>70366</v>
      </c>
      <c r="B379">
        <v>798</v>
      </c>
      <c r="C379">
        <v>0</v>
      </c>
      <c r="D379">
        <v>5</v>
      </c>
      <c r="E379">
        <v>12</v>
      </c>
      <c r="F379">
        <v>78</v>
      </c>
      <c r="G379">
        <v>102</v>
      </c>
      <c r="H379">
        <v>4</v>
      </c>
      <c r="I379" t="s">
        <v>6793</v>
      </c>
      <c r="J379" t="s">
        <v>6793</v>
      </c>
      <c r="O379" t="s">
        <v>6793</v>
      </c>
      <c r="P379" t="s">
        <v>7515</v>
      </c>
      <c r="Q379" t="s">
        <v>7515</v>
      </c>
      <c r="R379" t="s">
        <v>7515</v>
      </c>
      <c r="S379" t="s">
        <v>7515</v>
      </c>
      <c r="T379" t="s">
        <v>7515</v>
      </c>
      <c r="U379" t="s">
        <v>7515</v>
      </c>
      <c r="V379" t="s">
        <v>7515</v>
      </c>
      <c r="W379" t="s">
        <v>7515</v>
      </c>
      <c r="X379" t="s">
        <v>7515</v>
      </c>
      <c r="Y379" t="s">
        <v>7516</v>
      </c>
      <c r="Z379" t="s">
        <v>7515</v>
      </c>
      <c r="AA379" t="s">
        <v>7515</v>
      </c>
      <c r="AB379" t="s">
        <v>7515</v>
      </c>
      <c r="AC379" t="s">
        <v>7515</v>
      </c>
      <c r="AD379" t="s">
        <v>7515</v>
      </c>
      <c r="AE379" t="s">
        <v>7516</v>
      </c>
      <c r="AF379" t="s">
        <v>7515</v>
      </c>
      <c r="AG379" t="s">
        <v>7515</v>
      </c>
      <c r="AH379" t="s">
        <v>7515</v>
      </c>
      <c r="AI379" t="s">
        <v>7517</v>
      </c>
      <c r="AL379">
        <v>6</v>
      </c>
      <c r="AM379">
        <v>1</v>
      </c>
      <c r="AN379" t="s">
        <v>6845</v>
      </c>
      <c r="AQ379" t="s">
        <v>6993</v>
      </c>
      <c r="AR379" t="s">
        <v>6794</v>
      </c>
      <c r="AS379" t="s">
        <v>6794</v>
      </c>
      <c r="AT379" t="s">
        <v>6</v>
      </c>
      <c r="AU379" t="s">
        <v>6</v>
      </c>
      <c r="AV379" t="s">
        <v>7568</v>
      </c>
      <c r="AW379" t="s">
        <v>6966</v>
      </c>
      <c r="AX379" t="s">
        <v>6793</v>
      </c>
      <c r="AY379" t="s">
        <v>6813</v>
      </c>
      <c r="AZ379" t="s">
        <v>7531</v>
      </c>
      <c r="BA379" t="s">
        <v>6991</v>
      </c>
      <c r="BC379" t="s">
        <v>6793</v>
      </c>
      <c r="BD379" t="s">
        <v>6794</v>
      </c>
      <c r="BE379" t="s">
        <v>6793</v>
      </c>
      <c r="BF379" t="s">
        <v>6793</v>
      </c>
      <c r="BH379" t="s">
        <v>6794</v>
      </c>
      <c r="BI379" t="s">
        <v>6794</v>
      </c>
      <c r="BJ379" t="s">
        <v>6794</v>
      </c>
      <c r="BK379" t="s">
        <v>6794</v>
      </c>
      <c r="BL379" t="s">
        <v>6794</v>
      </c>
      <c r="BM379" t="s">
        <v>7029</v>
      </c>
      <c r="BN379" t="s">
        <v>7027</v>
      </c>
      <c r="BO379" t="s">
        <v>6794</v>
      </c>
      <c r="BQ379">
        <v>15</v>
      </c>
      <c r="BR379">
        <v>20</v>
      </c>
      <c r="BS379" t="s">
        <v>7519</v>
      </c>
      <c r="BT379" t="s">
        <v>6</v>
      </c>
      <c r="BU379" t="s">
        <v>7559</v>
      </c>
      <c r="BV379" t="s">
        <v>7543</v>
      </c>
      <c r="BW379" t="s">
        <v>7515</v>
      </c>
      <c r="BX379" t="s">
        <v>7515</v>
      </c>
      <c r="BY379" t="s">
        <v>7515</v>
      </c>
      <c r="BZ379" t="s">
        <v>7515</v>
      </c>
      <c r="CA379" t="s">
        <v>7515</v>
      </c>
      <c r="CB379" t="s">
        <v>7515</v>
      </c>
      <c r="CC379" t="s">
        <v>7515</v>
      </c>
      <c r="CD379" t="s">
        <v>7516</v>
      </c>
      <c r="CE379" t="s">
        <v>7515</v>
      </c>
      <c r="CF379" t="s">
        <v>7515</v>
      </c>
      <c r="CG379" t="s">
        <v>7515</v>
      </c>
      <c r="CH379" t="s">
        <v>7515</v>
      </c>
      <c r="CI379" t="s">
        <v>6793</v>
      </c>
      <c r="CJ379" t="s">
        <v>6794</v>
      </c>
      <c r="CO379" t="s">
        <v>6794</v>
      </c>
      <c r="CP379" t="s">
        <v>6794</v>
      </c>
      <c r="CQ379" t="s">
        <v>6794</v>
      </c>
      <c r="CR379" t="s">
        <v>6794</v>
      </c>
      <c r="CS379" t="s">
        <v>6794</v>
      </c>
      <c r="CT379" t="s">
        <v>6794</v>
      </c>
      <c r="CU379" t="s">
        <v>6794</v>
      </c>
      <c r="CV379" t="s">
        <v>6794</v>
      </c>
      <c r="CW379" t="s">
        <v>6794</v>
      </c>
      <c r="CX379" t="s">
        <v>7520</v>
      </c>
      <c r="CY379" t="s">
        <v>7521</v>
      </c>
      <c r="CZ379" t="s">
        <v>6966</v>
      </c>
      <c r="DA379" t="s">
        <v>6793</v>
      </c>
      <c r="DB379">
        <v>1</v>
      </c>
      <c r="DC379">
        <v>2</v>
      </c>
      <c r="DD379">
        <v>2</v>
      </c>
      <c r="DE379" t="s">
        <v>6794</v>
      </c>
      <c r="EA379">
        <v>1</v>
      </c>
      <c r="EB379" t="s">
        <v>7584</v>
      </c>
      <c r="EJ379" t="s">
        <v>6794</v>
      </c>
      <c r="EP379" t="s">
        <v>6794</v>
      </c>
      <c r="OI379" t="s">
        <v>7526</v>
      </c>
      <c r="OJ379" t="s">
        <v>7527</v>
      </c>
      <c r="OK379" t="s">
        <v>7527</v>
      </c>
      <c r="OL379" t="s">
        <v>7526</v>
      </c>
      <c r="OM379" t="s">
        <v>7528</v>
      </c>
      <c r="ON379" t="s">
        <v>7529</v>
      </c>
      <c r="OO379" t="s">
        <v>7528</v>
      </c>
      <c r="OP379">
        <v>4</v>
      </c>
      <c r="OQ379" t="s">
        <v>28</v>
      </c>
      <c r="OR379" t="s">
        <v>7549</v>
      </c>
      <c r="OS379">
        <v>2007</v>
      </c>
      <c r="OT379">
        <v>7</v>
      </c>
      <c r="OU379">
        <v>1</v>
      </c>
      <c r="OV379">
        <v>7</v>
      </c>
      <c r="OW379">
        <v>0</v>
      </c>
      <c r="OX379">
        <v>1</v>
      </c>
      <c r="OY379">
        <v>35</v>
      </c>
      <c r="QE379" t="s">
        <v>7515</v>
      </c>
      <c r="QF379" t="s">
        <v>7516</v>
      </c>
      <c r="QG379" t="s">
        <v>7515</v>
      </c>
      <c r="QH379" t="s">
        <v>7515</v>
      </c>
      <c r="QI379" t="s">
        <v>7515</v>
      </c>
      <c r="QJ379" t="s">
        <v>7515</v>
      </c>
      <c r="QK379" t="s">
        <v>7515</v>
      </c>
      <c r="RP379">
        <f t="shared" si="10"/>
        <v>-1</v>
      </c>
      <c r="RS379">
        <f t="shared" si="11"/>
        <v>8</v>
      </c>
    </row>
    <row r="380" spans="1:487" x14ac:dyDescent="0.3">
      <c r="A380">
        <v>70367</v>
      </c>
      <c r="B380">
        <v>800</v>
      </c>
      <c r="C380">
        <v>0</v>
      </c>
      <c r="D380">
        <v>5</v>
      </c>
      <c r="E380">
        <v>23</v>
      </c>
      <c r="F380">
        <v>79</v>
      </c>
      <c r="G380">
        <v>102</v>
      </c>
      <c r="H380">
        <v>9</v>
      </c>
      <c r="I380" t="s">
        <v>6793</v>
      </c>
      <c r="J380" t="s">
        <v>6793</v>
      </c>
      <c r="O380" t="s">
        <v>6793</v>
      </c>
      <c r="P380" t="s">
        <v>7516</v>
      </c>
      <c r="Q380" t="s">
        <v>7516</v>
      </c>
      <c r="R380" t="s">
        <v>7515</v>
      </c>
      <c r="S380" t="s">
        <v>7515</v>
      </c>
      <c r="T380" t="s">
        <v>7515</v>
      </c>
      <c r="U380" t="s">
        <v>7515</v>
      </c>
      <c r="V380" t="s">
        <v>7515</v>
      </c>
      <c r="W380" t="s">
        <v>7515</v>
      </c>
      <c r="X380" t="s">
        <v>7515</v>
      </c>
      <c r="Y380" t="s">
        <v>7515</v>
      </c>
      <c r="Z380" t="s">
        <v>7515</v>
      </c>
      <c r="AA380" t="s">
        <v>7515</v>
      </c>
      <c r="AB380" t="s">
        <v>7515</v>
      </c>
      <c r="AC380" t="s">
        <v>7515</v>
      </c>
      <c r="AD380" t="s">
        <v>7515</v>
      </c>
      <c r="AE380" t="s">
        <v>7515</v>
      </c>
      <c r="AF380" t="s">
        <v>7515</v>
      </c>
      <c r="AG380" t="s">
        <v>7515</v>
      </c>
      <c r="AH380" t="s">
        <v>7515</v>
      </c>
      <c r="AI380" t="s">
        <v>6796</v>
      </c>
      <c r="AQ380" t="s">
        <v>6985</v>
      </c>
      <c r="AR380" t="s">
        <v>6794</v>
      </c>
      <c r="AS380" t="s">
        <v>6794</v>
      </c>
      <c r="AT380" t="s">
        <v>6</v>
      </c>
      <c r="AU380" t="s">
        <v>6</v>
      </c>
      <c r="AV380" t="s">
        <v>6988</v>
      </c>
      <c r="AW380" t="s">
        <v>6966</v>
      </c>
      <c r="AX380" t="s">
        <v>6793</v>
      </c>
      <c r="AY380" t="s">
        <v>6813</v>
      </c>
      <c r="AZ380" t="s">
        <v>7531</v>
      </c>
      <c r="BA380" t="s">
        <v>6</v>
      </c>
      <c r="BC380" t="s">
        <v>6794</v>
      </c>
      <c r="BD380" t="s">
        <v>6794</v>
      </c>
      <c r="BE380" t="s">
        <v>6793</v>
      </c>
      <c r="BF380" t="s">
        <v>6793</v>
      </c>
      <c r="BG380" t="s">
        <v>6793</v>
      </c>
      <c r="BH380" t="s">
        <v>6794</v>
      </c>
      <c r="BI380" t="s">
        <v>6794</v>
      </c>
      <c r="BJ380" t="s">
        <v>6794</v>
      </c>
      <c r="BK380" t="s">
        <v>6794</v>
      </c>
      <c r="BL380" t="s">
        <v>6794</v>
      </c>
      <c r="BM380" t="s">
        <v>7021</v>
      </c>
      <c r="BN380" t="s">
        <v>7024</v>
      </c>
      <c r="BO380" t="s">
        <v>6794</v>
      </c>
      <c r="BQ380" t="s">
        <v>7547</v>
      </c>
      <c r="BR380" t="s">
        <v>6</v>
      </c>
      <c r="BS380" t="s">
        <v>7519</v>
      </c>
      <c r="BT380" t="s">
        <v>6</v>
      </c>
      <c r="BU380" t="s">
        <v>7559</v>
      </c>
      <c r="BV380" t="s">
        <v>7569</v>
      </c>
      <c r="BW380" t="s">
        <v>7515</v>
      </c>
      <c r="BX380" t="s">
        <v>7515</v>
      </c>
      <c r="BY380" t="s">
        <v>7515</v>
      </c>
      <c r="BZ380" t="s">
        <v>7515</v>
      </c>
      <c r="CA380" t="s">
        <v>7515</v>
      </c>
      <c r="CB380" t="s">
        <v>7515</v>
      </c>
      <c r="CC380" t="s">
        <v>7515</v>
      </c>
      <c r="CD380" t="s">
        <v>7516</v>
      </c>
      <c r="CE380" t="s">
        <v>7515</v>
      </c>
      <c r="CF380" t="s">
        <v>7515</v>
      </c>
      <c r="CG380" t="s">
        <v>7515</v>
      </c>
      <c r="CH380" t="s">
        <v>7515</v>
      </c>
      <c r="CI380" t="s">
        <v>6793</v>
      </c>
      <c r="CJ380" t="s">
        <v>6794</v>
      </c>
      <c r="CO380" t="s">
        <v>6794</v>
      </c>
      <c r="CP380" t="s">
        <v>6793</v>
      </c>
      <c r="CQ380" t="s">
        <v>6794</v>
      </c>
      <c r="CR380" t="s">
        <v>6793</v>
      </c>
      <c r="CS380" t="s">
        <v>6794</v>
      </c>
      <c r="CT380" t="s">
        <v>6794</v>
      </c>
      <c r="CU380" t="s">
        <v>6794</v>
      </c>
      <c r="CV380" t="s">
        <v>6794</v>
      </c>
      <c r="CW380" t="s">
        <v>6794</v>
      </c>
      <c r="CX380" t="s">
        <v>7520</v>
      </c>
      <c r="CY380" t="s">
        <v>7521</v>
      </c>
      <c r="CZ380" t="s">
        <v>7536</v>
      </c>
      <c r="DA380" t="s">
        <v>6793</v>
      </c>
      <c r="DB380">
        <v>2</v>
      </c>
      <c r="DC380">
        <v>3</v>
      </c>
      <c r="DD380">
        <v>2</v>
      </c>
      <c r="DE380" t="s">
        <v>6794</v>
      </c>
      <c r="EA380">
        <v>2</v>
      </c>
      <c r="EC380">
        <v>0</v>
      </c>
      <c r="ED380">
        <v>0</v>
      </c>
      <c r="EE380">
        <v>1</v>
      </c>
      <c r="EF380">
        <v>0</v>
      </c>
      <c r="EG380">
        <v>0</v>
      </c>
      <c r="EH380">
        <v>1</v>
      </c>
      <c r="EI380">
        <v>0</v>
      </c>
      <c r="EJ380" t="s">
        <v>6794</v>
      </c>
      <c r="EP380" t="s">
        <v>6794</v>
      </c>
      <c r="OI380" t="s">
        <v>7526</v>
      </c>
      <c r="OJ380" t="s">
        <v>7526</v>
      </c>
      <c r="OK380" t="s">
        <v>7526</v>
      </c>
      <c r="OL380" t="s">
        <v>7526</v>
      </c>
      <c r="OM380" t="s">
        <v>7548</v>
      </c>
      <c r="ON380" t="s">
        <v>7529</v>
      </c>
      <c r="OO380" t="s">
        <v>7548</v>
      </c>
      <c r="OP380">
        <v>1</v>
      </c>
      <c r="OQ380" t="s">
        <v>28</v>
      </c>
      <c r="OR380" t="s">
        <v>212</v>
      </c>
      <c r="OS380">
        <v>2006</v>
      </c>
      <c r="OT380">
        <v>7</v>
      </c>
      <c r="OU380">
        <v>1</v>
      </c>
      <c r="OV380">
        <v>7</v>
      </c>
      <c r="OW380">
        <v>1</v>
      </c>
      <c r="OX380">
        <v>0</v>
      </c>
      <c r="OY380">
        <v>35</v>
      </c>
      <c r="QE380" t="s">
        <v>7515</v>
      </c>
      <c r="QF380" t="s">
        <v>7515</v>
      </c>
      <c r="QG380" t="s">
        <v>7515</v>
      </c>
      <c r="QH380" t="s">
        <v>7515</v>
      </c>
      <c r="QI380" t="s">
        <v>7515</v>
      </c>
      <c r="QJ380" t="s">
        <v>7515</v>
      </c>
      <c r="QK380" t="s">
        <v>7516</v>
      </c>
      <c r="RP380">
        <f t="shared" si="10"/>
        <v>-1</v>
      </c>
      <c r="RS380">
        <f t="shared" si="11"/>
        <v>1</v>
      </c>
    </row>
    <row r="381" spans="1:487" x14ac:dyDescent="0.3">
      <c r="A381">
        <v>70368</v>
      </c>
      <c r="B381">
        <v>801</v>
      </c>
      <c r="C381">
        <v>0</v>
      </c>
      <c r="D381">
        <v>5</v>
      </c>
      <c r="E381">
        <v>14</v>
      </c>
      <c r="F381">
        <v>125</v>
      </c>
      <c r="G381">
        <v>102</v>
      </c>
      <c r="H381">
        <v>16</v>
      </c>
      <c r="I381" t="s">
        <v>6793</v>
      </c>
      <c r="J381" t="s">
        <v>6793</v>
      </c>
      <c r="O381" t="s">
        <v>6793</v>
      </c>
      <c r="P381" t="s">
        <v>7515</v>
      </c>
      <c r="Q381" t="s">
        <v>7515</v>
      </c>
      <c r="R381" t="s">
        <v>7515</v>
      </c>
      <c r="S381" t="s">
        <v>7515</v>
      </c>
      <c r="T381" t="s">
        <v>7515</v>
      </c>
      <c r="U381" t="s">
        <v>7515</v>
      </c>
      <c r="V381" t="s">
        <v>7515</v>
      </c>
      <c r="W381" t="s">
        <v>7515</v>
      </c>
      <c r="X381" t="s">
        <v>7515</v>
      </c>
      <c r="Y381" t="s">
        <v>7515</v>
      </c>
      <c r="Z381" t="s">
        <v>7515</v>
      </c>
      <c r="AA381" t="s">
        <v>7515</v>
      </c>
      <c r="AB381" t="s">
        <v>7515</v>
      </c>
      <c r="AC381" t="s">
        <v>7515</v>
      </c>
      <c r="AD381" t="s">
        <v>7515</v>
      </c>
      <c r="AE381" t="s">
        <v>7515</v>
      </c>
      <c r="AF381" t="s">
        <v>7515</v>
      </c>
      <c r="AG381" t="s">
        <v>7516</v>
      </c>
      <c r="AH381" t="s">
        <v>7515</v>
      </c>
      <c r="AI381" t="s">
        <v>7517</v>
      </c>
      <c r="AL381">
        <v>0</v>
      </c>
      <c r="AM381">
        <v>10</v>
      </c>
      <c r="AN381" t="s">
        <v>6845</v>
      </c>
      <c r="AQ381" t="s">
        <v>6993</v>
      </c>
      <c r="AR381" t="s">
        <v>6794</v>
      </c>
      <c r="AS381" t="s">
        <v>6794</v>
      </c>
      <c r="AT381">
        <v>0</v>
      </c>
      <c r="AU381">
        <v>10</v>
      </c>
      <c r="AV381" t="s">
        <v>6988</v>
      </c>
      <c r="AW381" t="s">
        <v>6794</v>
      </c>
      <c r="AX381" t="s">
        <v>6793</v>
      </c>
      <c r="AY381" t="s">
        <v>6813</v>
      </c>
      <c r="AZ381" t="s">
        <v>7531</v>
      </c>
      <c r="BA381" t="s">
        <v>6991</v>
      </c>
      <c r="BC381" t="s">
        <v>6793</v>
      </c>
      <c r="BD381" t="s">
        <v>6793</v>
      </c>
      <c r="BE381" t="s">
        <v>6793</v>
      </c>
      <c r="BF381" t="s">
        <v>6793</v>
      </c>
      <c r="BG381" t="s">
        <v>6794</v>
      </c>
      <c r="BH381" t="s">
        <v>6794</v>
      </c>
      <c r="BI381" t="s">
        <v>6794</v>
      </c>
      <c r="BJ381" t="s">
        <v>6794</v>
      </c>
      <c r="BK381" t="s">
        <v>6794</v>
      </c>
      <c r="BL381" t="s">
        <v>6794</v>
      </c>
      <c r="BM381" t="s">
        <v>7029</v>
      </c>
      <c r="BN381" t="s">
        <v>7565</v>
      </c>
      <c r="BO381" t="s">
        <v>6794</v>
      </c>
      <c r="BQ381">
        <v>100</v>
      </c>
      <c r="BR381" t="s">
        <v>6</v>
      </c>
      <c r="BS381" t="s">
        <v>7519</v>
      </c>
      <c r="BT381" t="s">
        <v>7534</v>
      </c>
      <c r="BU381" t="s">
        <v>7559</v>
      </c>
      <c r="BV381" t="s">
        <v>7543</v>
      </c>
      <c r="BW381" t="s">
        <v>7516</v>
      </c>
      <c r="BX381" t="s">
        <v>7515</v>
      </c>
      <c r="BY381" t="s">
        <v>7515</v>
      </c>
      <c r="BZ381" t="s">
        <v>7515</v>
      </c>
      <c r="CA381" t="s">
        <v>7515</v>
      </c>
      <c r="CB381" t="s">
        <v>7515</v>
      </c>
      <c r="CC381" t="s">
        <v>7515</v>
      </c>
      <c r="CD381" t="s">
        <v>7515</v>
      </c>
      <c r="CE381" t="s">
        <v>7515</v>
      </c>
      <c r="CF381" t="s">
        <v>7515</v>
      </c>
      <c r="CG381" t="s">
        <v>7515</v>
      </c>
      <c r="CH381" t="s">
        <v>7515</v>
      </c>
      <c r="CI381" t="s">
        <v>6794</v>
      </c>
      <c r="CJ381" t="s">
        <v>6794</v>
      </c>
      <c r="CO381" t="s">
        <v>6793</v>
      </c>
      <c r="CP381" t="s">
        <v>6793</v>
      </c>
      <c r="CQ381" t="s">
        <v>6794</v>
      </c>
      <c r="CR381" t="s">
        <v>6794</v>
      </c>
      <c r="CS381" t="s">
        <v>6794</v>
      </c>
      <c r="CT381" t="s">
        <v>6794</v>
      </c>
      <c r="CU381" t="s">
        <v>6794</v>
      </c>
      <c r="CV381" t="s">
        <v>6793</v>
      </c>
      <c r="CW381" t="s">
        <v>6794</v>
      </c>
      <c r="CX381" t="s">
        <v>7520</v>
      </c>
      <c r="CY381" t="s">
        <v>7521</v>
      </c>
      <c r="CZ381" t="s">
        <v>7522</v>
      </c>
      <c r="DA381" t="s">
        <v>6793</v>
      </c>
      <c r="DB381">
        <v>3</v>
      </c>
      <c r="DC381">
        <v>3</v>
      </c>
      <c r="DD381">
        <v>2</v>
      </c>
      <c r="DE381" t="s">
        <v>6793</v>
      </c>
      <c r="DF381">
        <v>2</v>
      </c>
      <c r="DG381" t="s">
        <v>7574</v>
      </c>
      <c r="DH381">
        <v>2005</v>
      </c>
      <c r="DI381" t="s">
        <v>7577</v>
      </c>
      <c r="DJ381" t="s">
        <v>6</v>
      </c>
      <c r="DK381" t="s">
        <v>6</v>
      </c>
      <c r="DL381" t="s">
        <v>7558</v>
      </c>
      <c r="DM381">
        <v>2008</v>
      </c>
      <c r="DN381" t="s">
        <v>7577</v>
      </c>
      <c r="DO381" t="s">
        <v>7574</v>
      </c>
      <c r="DP381">
        <v>2008</v>
      </c>
      <c r="EA381">
        <v>2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2</v>
      </c>
      <c r="EJ381" t="s">
        <v>6794</v>
      </c>
      <c r="EP381" t="s">
        <v>6793</v>
      </c>
      <c r="EQ381" t="s">
        <v>7524</v>
      </c>
      <c r="ER381" t="s">
        <v>7574</v>
      </c>
      <c r="ES381">
        <v>2007</v>
      </c>
      <c r="EW381" t="s">
        <v>6794</v>
      </c>
      <c r="EX381" t="s">
        <v>6793</v>
      </c>
      <c r="JO381" t="s">
        <v>7524</v>
      </c>
      <c r="JP381" t="s">
        <v>7572</v>
      </c>
      <c r="JQ381">
        <v>2008</v>
      </c>
      <c r="JU381" t="s">
        <v>6794</v>
      </c>
      <c r="JV381" t="s">
        <v>6793</v>
      </c>
      <c r="NW381">
        <v>5</v>
      </c>
      <c r="NX381" t="s">
        <v>7515</v>
      </c>
      <c r="NY381" t="s">
        <v>7515</v>
      </c>
      <c r="NZ381" t="s">
        <v>7515</v>
      </c>
      <c r="OA381" t="s">
        <v>7515</v>
      </c>
      <c r="OB381" t="s">
        <v>7515</v>
      </c>
      <c r="OC381" t="s">
        <v>7515</v>
      </c>
      <c r="OD381" t="s">
        <v>7515</v>
      </c>
      <c r="OE381" t="s">
        <v>7515</v>
      </c>
      <c r="OF381" t="s">
        <v>7516</v>
      </c>
      <c r="OG381" t="s">
        <v>7515</v>
      </c>
      <c r="OH381" t="s">
        <v>7515</v>
      </c>
      <c r="OI381" t="s">
        <v>7526</v>
      </c>
      <c r="OJ381" t="s">
        <v>7526</v>
      </c>
      <c r="OK381" t="s">
        <v>7526</v>
      </c>
      <c r="OL381" t="s">
        <v>7527</v>
      </c>
      <c r="OM381" t="s">
        <v>7528</v>
      </c>
      <c r="ON381" t="s">
        <v>7539</v>
      </c>
      <c r="OO381" t="s">
        <v>7528</v>
      </c>
      <c r="OP381">
        <v>4</v>
      </c>
      <c r="OQ381" t="s">
        <v>28</v>
      </c>
      <c r="OR381" t="s">
        <v>265</v>
      </c>
      <c r="OS381">
        <v>2007</v>
      </c>
      <c r="OT381">
        <v>12</v>
      </c>
      <c r="OU381">
        <v>1</v>
      </c>
      <c r="OV381">
        <v>12</v>
      </c>
      <c r="OW381">
        <v>0</v>
      </c>
      <c r="OX381">
        <v>1</v>
      </c>
      <c r="OY381">
        <v>35</v>
      </c>
      <c r="OZ381" t="s">
        <v>7515</v>
      </c>
      <c r="PA381" t="s">
        <v>7516</v>
      </c>
      <c r="PB381" t="s">
        <v>7515</v>
      </c>
      <c r="PC381" t="s">
        <v>7515</v>
      </c>
      <c r="PD381" t="s">
        <v>7515</v>
      </c>
      <c r="PE381" t="s">
        <v>7515</v>
      </c>
      <c r="PF381" t="s">
        <v>7515</v>
      </c>
      <c r="PG381" t="s">
        <v>7515</v>
      </c>
      <c r="PH381" t="s">
        <v>7515</v>
      </c>
      <c r="PI381" t="s">
        <v>7515</v>
      </c>
      <c r="PJ381" t="s">
        <v>7515</v>
      </c>
      <c r="PK381" t="s">
        <v>7515</v>
      </c>
      <c r="PL381" t="s">
        <v>7515</v>
      </c>
      <c r="PM381" t="s">
        <v>7515</v>
      </c>
      <c r="PN381" t="s">
        <v>7515</v>
      </c>
      <c r="PO381" t="s">
        <v>7515</v>
      </c>
      <c r="PP381" t="s">
        <v>7515</v>
      </c>
      <c r="PQ381" t="s">
        <v>7516</v>
      </c>
      <c r="PR381" t="s">
        <v>7515</v>
      </c>
      <c r="PS381" t="s">
        <v>7515</v>
      </c>
      <c r="PT381" t="s">
        <v>7515</v>
      </c>
      <c r="PU381" t="s">
        <v>7515</v>
      </c>
      <c r="PV381" t="s">
        <v>7515</v>
      </c>
      <c r="PW381" t="s">
        <v>7515</v>
      </c>
      <c r="PX381" t="s">
        <v>7515</v>
      </c>
      <c r="PY381" t="s">
        <v>7515</v>
      </c>
      <c r="PZ381" t="s">
        <v>7515</v>
      </c>
      <c r="QA381" t="s">
        <v>7515</v>
      </c>
      <c r="QB381" t="s">
        <v>7515</v>
      </c>
      <c r="QC381" t="s">
        <v>7515</v>
      </c>
      <c r="QE381">
        <v>-5</v>
      </c>
      <c r="QF381">
        <v>-5</v>
      </c>
      <c r="QG381">
        <v>-5</v>
      </c>
      <c r="QH381">
        <v>-5</v>
      </c>
      <c r="QI381">
        <v>-5</v>
      </c>
      <c r="QJ381">
        <v>-5</v>
      </c>
      <c r="QK381">
        <v>-5</v>
      </c>
      <c r="RB381" t="s">
        <v>7530</v>
      </c>
      <c r="RP381">
        <f t="shared" si="10"/>
        <v>4</v>
      </c>
      <c r="RS381">
        <f t="shared" si="11"/>
        <v>8</v>
      </c>
    </row>
    <row r="382" spans="1:487" x14ac:dyDescent="0.3">
      <c r="A382">
        <v>70369</v>
      </c>
      <c r="B382">
        <v>802</v>
      </c>
      <c r="C382">
        <v>0</v>
      </c>
      <c r="D382">
        <v>5</v>
      </c>
      <c r="E382">
        <v>11</v>
      </c>
      <c r="F382">
        <v>82</v>
      </c>
      <c r="G382">
        <v>102</v>
      </c>
      <c r="H382">
        <v>9</v>
      </c>
      <c r="I382" t="s">
        <v>6793</v>
      </c>
      <c r="J382" t="s">
        <v>6793</v>
      </c>
      <c r="O382" t="s">
        <v>6793</v>
      </c>
      <c r="P382" t="s">
        <v>7515</v>
      </c>
      <c r="Q382" t="s">
        <v>7516</v>
      </c>
      <c r="R382" t="s">
        <v>7515</v>
      </c>
      <c r="S382" t="s">
        <v>7515</v>
      </c>
      <c r="T382" t="s">
        <v>7515</v>
      </c>
      <c r="U382" t="s">
        <v>7515</v>
      </c>
      <c r="V382" t="s">
        <v>7515</v>
      </c>
      <c r="W382" t="s">
        <v>7515</v>
      </c>
      <c r="X382" t="s">
        <v>7515</v>
      </c>
      <c r="Y382" t="s">
        <v>7515</v>
      </c>
      <c r="Z382" t="s">
        <v>7515</v>
      </c>
      <c r="AA382" t="s">
        <v>7515</v>
      </c>
      <c r="AB382" t="s">
        <v>7515</v>
      </c>
      <c r="AC382" t="s">
        <v>7515</v>
      </c>
      <c r="AD382" t="s">
        <v>7515</v>
      </c>
      <c r="AE382" t="s">
        <v>7515</v>
      </c>
      <c r="AF382" t="s">
        <v>7515</v>
      </c>
      <c r="AG382" t="s">
        <v>7515</v>
      </c>
      <c r="AH382" t="s">
        <v>7515</v>
      </c>
      <c r="AI382" t="s">
        <v>6796</v>
      </c>
      <c r="AQ382" t="s">
        <v>6985</v>
      </c>
      <c r="AR382" t="s">
        <v>6793</v>
      </c>
      <c r="AS382" t="s">
        <v>6794</v>
      </c>
      <c r="AT382" t="s">
        <v>6</v>
      </c>
      <c r="AU382" t="s">
        <v>6</v>
      </c>
      <c r="AV382" t="s">
        <v>6988</v>
      </c>
      <c r="AW382" t="s">
        <v>6794</v>
      </c>
      <c r="AX382" t="s">
        <v>6794</v>
      </c>
      <c r="AY382" t="s">
        <v>6813</v>
      </c>
      <c r="AZ382" t="s">
        <v>7531</v>
      </c>
      <c r="BA382" t="s">
        <v>7518</v>
      </c>
      <c r="BC382" t="s">
        <v>6794</v>
      </c>
      <c r="BD382" t="s">
        <v>6794</v>
      </c>
      <c r="BE382" t="s">
        <v>6794</v>
      </c>
      <c r="BF382" t="s">
        <v>6794</v>
      </c>
      <c r="BG382" t="s">
        <v>6793</v>
      </c>
      <c r="BH382" t="s">
        <v>6794</v>
      </c>
      <c r="BI382" t="s">
        <v>6794</v>
      </c>
      <c r="BJ382" t="s">
        <v>6794</v>
      </c>
      <c r="BK382" t="s">
        <v>6794</v>
      </c>
      <c r="BL382" t="s">
        <v>6794</v>
      </c>
      <c r="BM382" t="s">
        <v>7024</v>
      </c>
      <c r="BN382" t="s">
        <v>7028</v>
      </c>
      <c r="BO382" t="s">
        <v>6794</v>
      </c>
      <c r="BQ382">
        <v>50</v>
      </c>
      <c r="BR382">
        <v>25</v>
      </c>
      <c r="BS382" t="s">
        <v>7519</v>
      </c>
      <c r="BT382" t="s">
        <v>6</v>
      </c>
      <c r="BU382" t="s">
        <v>7028</v>
      </c>
      <c r="BV382" t="s">
        <v>7543</v>
      </c>
      <c r="BW382" t="s">
        <v>7516</v>
      </c>
      <c r="BX382" t="s">
        <v>7515</v>
      </c>
      <c r="BY382" t="s">
        <v>7515</v>
      </c>
      <c r="BZ382" t="s">
        <v>7515</v>
      </c>
      <c r="CA382" t="s">
        <v>7515</v>
      </c>
      <c r="CB382" t="s">
        <v>7515</v>
      </c>
      <c r="CC382" t="s">
        <v>7515</v>
      </c>
      <c r="CD382" t="s">
        <v>7515</v>
      </c>
      <c r="CE382" t="s">
        <v>7515</v>
      </c>
      <c r="CF382" t="s">
        <v>7515</v>
      </c>
      <c r="CG382" t="s">
        <v>7515</v>
      </c>
      <c r="CH382" t="s">
        <v>7515</v>
      </c>
      <c r="CI382" t="s">
        <v>6793</v>
      </c>
      <c r="CJ382" t="s">
        <v>6794</v>
      </c>
      <c r="CO382" t="s">
        <v>6793</v>
      </c>
      <c r="CP382" t="s">
        <v>6793</v>
      </c>
      <c r="CQ382" t="s">
        <v>6794</v>
      </c>
      <c r="CR382" t="s">
        <v>6793</v>
      </c>
      <c r="CS382" t="s">
        <v>6794</v>
      </c>
      <c r="CT382" t="s">
        <v>6793</v>
      </c>
      <c r="CU382" t="s">
        <v>6794</v>
      </c>
      <c r="CV382" t="s">
        <v>6793</v>
      </c>
      <c r="CW382" t="s">
        <v>6794</v>
      </c>
      <c r="CX382" t="s">
        <v>7545</v>
      </c>
      <c r="CY382" t="s">
        <v>7521</v>
      </c>
      <c r="CZ382" t="s">
        <v>7522</v>
      </c>
      <c r="DA382" t="s">
        <v>6793</v>
      </c>
      <c r="DB382">
        <v>2</v>
      </c>
      <c r="DC382">
        <v>4</v>
      </c>
      <c r="DD382">
        <v>3</v>
      </c>
      <c r="DE382" t="s">
        <v>6794</v>
      </c>
      <c r="EA382">
        <v>2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2</v>
      </c>
      <c r="EI382">
        <v>0</v>
      </c>
      <c r="EJ382" t="s">
        <v>6794</v>
      </c>
      <c r="EP382" t="s">
        <v>6794</v>
      </c>
      <c r="OI382" t="s">
        <v>7526</v>
      </c>
      <c r="OJ382" t="s">
        <v>7526</v>
      </c>
      <c r="OK382" t="s">
        <v>7526</v>
      </c>
      <c r="OL382" t="s">
        <v>7526</v>
      </c>
      <c r="OM382" t="s">
        <v>7528</v>
      </c>
      <c r="ON382" t="s">
        <v>7539</v>
      </c>
      <c r="OO382" t="s">
        <v>7528</v>
      </c>
      <c r="OP382">
        <v>4</v>
      </c>
      <c r="OQ382" t="s">
        <v>28</v>
      </c>
      <c r="OR382" t="s">
        <v>212</v>
      </c>
      <c r="OS382">
        <v>2006</v>
      </c>
      <c r="OT382">
        <v>11</v>
      </c>
      <c r="OU382">
        <v>1</v>
      </c>
      <c r="OV382">
        <v>11</v>
      </c>
      <c r="OW382">
        <v>1</v>
      </c>
      <c r="OX382">
        <v>0</v>
      </c>
      <c r="OY382">
        <v>35</v>
      </c>
      <c r="QE382" t="s">
        <v>7515</v>
      </c>
      <c r="QF382" t="s">
        <v>7515</v>
      </c>
      <c r="QG382" t="s">
        <v>7515</v>
      </c>
      <c r="QH382" t="s">
        <v>7515</v>
      </c>
      <c r="QI382" t="s">
        <v>7515</v>
      </c>
      <c r="QJ382" t="s">
        <v>7515</v>
      </c>
      <c r="QK382" t="s">
        <v>7516</v>
      </c>
      <c r="RP382">
        <f t="shared" si="10"/>
        <v>-1</v>
      </c>
      <c r="RS382">
        <f t="shared" si="11"/>
        <v>3</v>
      </c>
    </row>
    <row r="383" spans="1:487" x14ac:dyDescent="0.3">
      <c r="A383">
        <v>70370</v>
      </c>
      <c r="B383">
        <v>803</v>
      </c>
      <c r="C383">
        <v>0</v>
      </c>
      <c r="D383">
        <v>5</v>
      </c>
      <c r="E383">
        <v>17</v>
      </c>
      <c r="F383">
        <v>117</v>
      </c>
      <c r="G383">
        <v>102</v>
      </c>
      <c r="H383">
        <v>10</v>
      </c>
      <c r="I383" t="s">
        <v>6793</v>
      </c>
      <c r="J383" t="s">
        <v>6793</v>
      </c>
      <c r="O383" t="s">
        <v>6793</v>
      </c>
      <c r="P383" t="s">
        <v>7515</v>
      </c>
      <c r="Q383" t="s">
        <v>7516</v>
      </c>
      <c r="R383" t="s">
        <v>7515</v>
      </c>
      <c r="S383" t="s">
        <v>7515</v>
      </c>
      <c r="T383" t="s">
        <v>7515</v>
      </c>
      <c r="U383" t="s">
        <v>7515</v>
      </c>
      <c r="V383" t="s">
        <v>7515</v>
      </c>
      <c r="W383" t="s">
        <v>7515</v>
      </c>
      <c r="X383" t="s">
        <v>7515</v>
      </c>
      <c r="Y383" t="s">
        <v>7515</v>
      </c>
      <c r="Z383" t="s">
        <v>7515</v>
      </c>
      <c r="AA383" t="s">
        <v>7515</v>
      </c>
      <c r="AB383" t="s">
        <v>7515</v>
      </c>
      <c r="AC383" t="s">
        <v>7515</v>
      </c>
      <c r="AD383" t="s">
        <v>7515</v>
      </c>
      <c r="AE383" t="s">
        <v>7515</v>
      </c>
      <c r="AF383" t="s">
        <v>7515</v>
      </c>
      <c r="AG383" t="s">
        <v>7515</v>
      </c>
      <c r="AH383" t="s">
        <v>7515</v>
      </c>
      <c r="AI383" t="s">
        <v>7517</v>
      </c>
      <c r="AL383">
        <v>0</v>
      </c>
      <c r="AM383">
        <v>2</v>
      </c>
      <c r="AN383" t="s">
        <v>7550</v>
      </c>
      <c r="AO383">
        <v>1</v>
      </c>
      <c r="AQ383" t="s">
        <v>6993</v>
      </c>
      <c r="AR383" t="s">
        <v>6794</v>
      </c>
      <c r="AS383" t="s">
        <v>6794</v>
      </c>
      <c r="AT383">
        <v>0</v>
      </c>
      <c r="AU383">
        <v>15</v>
      </c>
      <c r="AV383" t="s">
        <v>6988</v>
      </c>
      <c r="AW383" t="s">
        <v>6794</v>
      </c>
      <c r="AX383" t="s">
        <v>6793</v>
      </c>
      <c r="AY383" t="s">
        <v>6814</v>
      </c>
      <c r="BA383" t="s">
        <v>6991</v>
      </c>
      <c r="BB383" t="s">
        <v>7551</v>
      </c>
      <c r="BC383" t="s">
        <v>6793</v>
      </c>
      <c r="BD383" t="s">
        <v>6794</v>
      </c>
      <c r="BE383" t="s">
        <v>6793</v>
      </c>
      <c r="BF383" t="s">
        <v>6793</v>
      </c>
      <c r="BG383" t="s">
        <v>6794</v>
      </c>
      <c r="BH383" t="s">
        <v>6794</v>
      </c>
      <c r="BI383" t="s">
        <v>6794</v>
      </c>
      <c r="BJ383" t="s">
        <v>6794</v>
      </c>
      <c r="BK383" t="s">
        <v>6793</v>
      </c>
      <c r="BL383" t="s">
        <v>6794</v>
      </c>
      <c r="BM383" t="s">
        <v>7027</v>
      </c>
      <c r="BN383" t="s">
        <v>7565</v>
      </c>
      <c r="BO383" t="s">
        <v>6794</v>
      </c>
      <c r="BQ383">
        <v>100</v>
      </c>
      <c r="BR383" t="s">
        <v>6</v>
      </c>
      <c r="BS383" t="s">
        <v>7519</v>
      </c>
      <c r="BT383" t="s">
        <v>7576</v>
      </c>
      <c r="BU383" t="s">
        <v>7559</v>
      </c>
      <c r="BV383" t="s">
        <v>7535</v>
      </c>
      <c r="BW383" t="s">
        <v>7516</v>
      </c>
      <c r="BX383" t="s">
        <v>7515</v>
      </c>
      <c r="BY383" t="s">
        <v>7515</v>
      </c>
      <c r="BZ383" t="s">
        <v>7515</v>
      </c>
      <c r="CA383" t="s">
        <v>7515</v>
      </c>
      <c r="CB383" t="s">
        <v>7515</v>
      </c>
      <c r="CC383" t="s">
        <v>7515</v>
      </c>
      <c r="CD383" t="s">
        <v>7515</v>
      </c>
      <c r="CE383" t="s">
        <v>7515</v>
      </c>
      <c r="CF383" t="s">
        <v>7515</v>
      </c>
      <c r="CG383" t="s">
        <v>7515</v>
      </c>
      <c r="CH383" t="s">
        <v>7515</v>
      </c>
      <c r="CI383" t="s">
        <v>6793</v>
      </c>
      <c r="CJ383" t="s">
        <v>6793</v>
      </c>
      <c r="CO383" t="s">
        <v>6793</v>
      </c>
      <c r="CP383" t="s">
        <v>6793</v>
      </c>
      <c r="CQ383" t="s">
        <v>6794</v>
      </c>
      <c r="CR383" t="s">
        <v>6794</v>
      </c>
      <c r="CS383" t="s">
        <v>6966</v>
      </c>
      <c r="CT383" t="s">
        <v>6794</v>
      </c>
      <c r="CU383" t="s">
        <v>6794</v>
      </c>
      <c r="CV383" t="s">
        <v>6793</v>
      </c>
      <c r="CW383" t="s">
        <v>6793</v>
      </c>
      <c r="CX383" t="s">
        <v>7520</v>
      </c>
      <c r="CY383" t="s">
        <v>7521</v>
      </c>
      <c r="CZ383" t="s">
        <v>7536</v>
      </c>
      <c r="DA383" t="s">
        <v>6793</v>
      </c>
      <c r="DB383">
        <v>2</v>
      </c>
      <c r="DC383">
        <v>4</v>
      </c>
      <c r="DD383">
        <v>4</v>
      </c>
      <c r="DE383" t="s">
        <v>6794</v>
      </c>
      <c r="EA383">
        <v>2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2</v>
      </c>
      <c r="EJ383" t="s">
        <v>6794</v>
      </c>
      <c r="EP383" t="s">
        <v>6793</v>
      </c>
      <c r="KE383" t="s">
        <v>7524</v>
      </c>
      <c r="KF383" t="s">
        <v>7558</v>
      </c>
      <c r="KG383">
        <v>2008</v>
      </c>
      <c r="KI383" t="s">
        <v>7526</v>
      </c>
      <c r="KJ383" t="s">
        <v>7526</v>
      </c>
      <c r="KK383" t="s">
        <v>6794</v>
      </c>
      <c r="KL383" t="s">
        <v>6793</v>
      </c>
      <c r="KM383" t="s">
        <v>7524</v>
      </c>
      <c r="KN383" t="s">
        <v>7558</v>
      </c>
      <c r="KO383">
        <v>2008</v>
      </c>
      <c r="KS383" t="s">
        <v>6794</v>
      </c>
      <c r="KT383" t="s">
        <v>6793</v>
      </c>
      <c r="NO383" t="s">
        <v>7524</v>
      </c>
      <c r="NP383" t="s">
        <v>7558</v>
      </c>
      <c r="NQ383">
        <v>2008</v>
      </c>
      <c r="NU383" t="s">
        <v>6794</v>
      </c>
      <c r="NW383">
        <v>10</v>
      </c>
      <c r="NX383" t="s">
        <v>7515</v>
      </c>
      <c r="NY383" t="s">
        <v>7515</v>
      </c>
      <c r="NZ383" t="s">
        <v>7515</v>
      </c>
      <c r="OA383" t="s">
        <v>7515</v>
      </c>
      <c r="OB383" t="s">
        <v>7515</v>
      </c>
      <c r="OC383" t="s">
        <v>7515</v>
      </c>
      <c r="OD383" t="s">
        <v>7515</v>
      </c>
      <c r="OE383" t="s">
        <v>7515</v>
      </c>
      <c r="OF383" t="s">
        <v>7516</v>
      </c>
      <c r="OG383" t="s">
        <v>7515</v>
      </c>
      <c r="OH383" t="s">
        <v>7515</v>
      </c>
      <c r="OI383" t="s">
        <v>7526</v>
      </c>
      <c r="OJ383" t="s">
        <v>7526</v>
      </c>
      <c r="OK383" t="s">
        <v>7526</v>
      </c>
      <c r="OM383" t="s">
        <v>7528</v>
      </c>
      <c r="ON383" t="s">
        <v>7529</v>
      </c>
      <c r="OO383" t="s">
        <v>7528</v>
      </c>
      <c r="OP383">
        <v>4</v>
      </c>
      <c r="OQ383" t="s">
        <v>28</v>
      </c>
      <c r="OR383" t="s">
        <v>212</v>
      </c>
      <c r="OS383">
        <v>2007</v>
      </c>
      <c r="OT383">
        <v>8</v>
      </c>
      <c r="OU383">
        <v>1</v>
      </c>
      <c r="OV383">
        <v>8</v>
      </c>
      <c r="OW383">
        <v>0</v>
      </c>
      <c r="OX383">
        <v>1</v>
      </c>
      <c r="OY383">
        <v>35</v>
      </c>
      <c r="OZ383" t="s">
        <v>7516</v>
      </c>
      <c r="PA383" t="s">
        <v>7515</v>
      </c>
      <c r="PB383" t="s">
        <v>7515</v>
      </c>
      <c r="PC383" t="s">
        <v>7515</v>
      </c>
      <c r="PD383" t="s">
        <v>7515</v>
      </c>
      <c r="PE383" t="s">
        <v>7515</v>
      </c>
      <c r="PF383" t="s">
        <v>7515</v>
      </c>
      <c r="PG383" t="s">
        <v>7515</v>
      </c>
      <c r="PH383" t="s">
        <v>7515</v>
      </c>
      <c r="PI383" t="s">
        <v>7515</v>
      </c>
      <c r="PJ383" t="s">
        <v>7515</v>
      </c>
      <c r="PK383" t="s">
        <v>7515</v>
      </c>
      <c r="PL383" t="s">
        <v>7515</v>
      </c>
      <c r="PM383" t="s">
        <v>7515</v>
      </c>
      <c r="PN383" t="s">
        <v>7515</v>
      </c>
      <c r="PO383" t="s">
        <v>7515</v>
      </c>
      <c r="PP383" t="s">
        <v>7515</v>
      </c>
      <c r="PQ383" t="s">
        <v>7515</v>
      </c>
      <c r="PR383" t="s">
        <v>7515</v>
      </c>
      <c r="PS383" t="s">
        <v>7516</v>
      </c>
      <c r="PT383" t="s">
        <v>7516</v>
      </c>
      <c r="PU383" t="s">
        <v>7515</v>
      </c>
      <c r="PV383" t="s">
        <v>7515</v>
      </c>
      <c r="PW383" t="s">
        <v>7515</v>
      </c>
      <c r="PX383" t="s">
        <v>7515</v>
      </c>
      <c r="PY383" t="s">
        <v>7515</v>
      </c>
      <c r="PZ383" t="s">
        <v>7515</v>
      </c>
      <c r="QA383" t="s">
        <v>7515</v>
      </c>
      <c r="QB383" t="s">
        <v>7515</v>
      </c>
      <c r="QC383" t="s">
        <v>7515</v>
      </c>
      <c r="QE383" t="s">
        <v>7516</v>
      </c>
      <c r="QF383" t="s">
        <v>7515</v>
      </c>
      <c r="QG383" t="s">
        <v>7515</v>
      </c>
      <c r="QH383" t="s">
        <v>7515</v>
      </c>
      <c r="QI383" t="s">
        <v>7515</v>
      </c>
      <c r="QJ383" t="s">
        <v>7515</v>
      </c>
      <c r="QK383" t="s">
        <v>7515</v>
      </c>
      <c r="RD383" t="s">
        <v>7530</v>
      </c>
      <c r="RE383" t="s">
        <v>7530</v>
      </c>
      <c r="RP383">
        <f t="shared" si="10"/>
        <v>3</v>
      </c>
      <c r="RS383">
        <f t="shared" si="11"/>
        <v>6</v>
      </c>
    </row>
    <row r="384" spans="1:487" x14ac:dyDescent="0.3">
      <c r="A384">
        <v>70371</v>
      </c>
      <c r="B384">
        <v>804</v>
      </c>
      <c r="C384">
        <v>0</v>
      </c>
      <c r="D384">
        <v>5</v>
      </c>
      <c r="E384">
        <v>14</v>
      </c>
      <c r="F384">
        <v>100</v>
      </c>
      <c r="G384">
        <v>102</v>
      </c>
      <c r="H384">
        <v>15</v>
      </c>
      <c r="I384" t="s">
        <v>6793</v>
      </c>
      <c r="J384" t="s">
        <v>6793</v>
      </c>
      <c r="O384" t="s">
        <v>6793</v>
      </c>
      <c r="P384" t="s">
        <v>7515</v>
      </c>
      <c r="Q384" t="s">
        <v>7515</v>
      </c>
      <c r="R384" t="s">
        <v>7515</v>
      </c>
      <c r="S384" t="s">
        <v>7515</v>
      </c>
      <c r="T384" t="s">
        <v>7515</v>
      </c>
      <c r="U384" t="s">
        <v>7515</v>
      </c>
      <c r="V384" t="s">
        <v>7515</v>
      </c>
      <c r="W384" t="s">
        <v>7515</v>
      </c>
      <c r="X384" t="s">
        <v>7515</v>
      </c>
      <c r="Y384" t="s">
        <v>7515</v>
      </c>
      <c r="Z384" t="s">
        <v>7515</v>
      </c>
      <c r="AA384" t="s">
        <v>7515</v>
      </c>
      <c r="AB384" t="s">
        <v>7515</v>
      </c>
      <c r="AC384" t="s">
        <v>7515</v>
      </c>
      <c r="AD384" t="s">
        <v>7515</v>
      </c>
      <c r="AE384" t="s">
        <v>7515</v>
      </c>
      <c r="AF384" t="s">
        <v>7516</v>
      </c>
      <c r="AG384" t="s">
        <v>7515</v>
      </c>
      <c r="AH384" t="s">
        <v>7515</v>
      </c>
      <c r="AI384" t="s">
        <v>6796</v>
      </c>
      <c r="AQ384" t="s">
        <v>6985</v>
      </c>
      <c r="AR384" t="s">
        <v>6793</v>
      </c>
      <c r="AS384" t="s">
        <v>6794</v>
      </c>
      <c r="AT384">
        <v>0</v>
      </c>
      <c r="AU384">
        <v>15</v>
      </c>
      <c r="AV384" t="s">
        <v>6988</v>
      </c>
      <c r="AW384" t="s">
        <v>6793</v>
      </c>
      <c r="AX384" t="s">
        <v>6793</v>
      </c>
      <c r="AY384" t="s">
        <v>6813</v>
      </c>
      <c r="AZ384" t="s">
        <v>7531</v>
      </c>
      <c r="BA384" t="s">
        <v>7553</v>
      </c>
      <c r="BC384" t="s">
        <v>6794</v>
      </c>
      <c r="BD384" t="s">
        <v>6794</v>
      </c>
      <c r="BE384" t="s">
        <v>6793</v>
      </c>
      <c r="BF384" t="s">
        <v>6793</v>
      </c>
      <c r="BG384" t="s">
        <v>6794</v>
      </c>
      <c r="BH384" t="s">
        <v>6794</v>
      </c>
      <c r="BI384" t="s">
        <v>6794</v>
      </c>
      <c r="BJ384" t="s">
        <v>6793</v>
      </c>
      <c r="BK384" t="s">
        <v>6794</v>
      </c>
      <c r="BL384" t="s">
        <v>6794</v>
      </c>
      <c r="BM384" t="s">
        <v>7024</v>
      </c>
      <c r="BN384" t="s">
        <v>7026</v>
      </c>
      <c r="BO384" t="s">
        <v>6794</v>
      </c>
      <c r="BQ384">
        <v>20</v>
      </c>
      <c r="BR384">
        <v>50</v>
      </c>
      <c r="BS384" t="s">
        <v>7533</v>
      </c>
      <c r="BT384" t="s">
        <v>7603</v>
      </c>
      <c r="BU384" t="s">
        <v>7559</v>
      </c>
      <c r="BV384" t="s">
        <v>7535</v>
      </c>
      <c r="BW384" t="s">
        <v>7515</v>
      </c>
      <c r="BX384" t="s">
        <v>7515</v>
      </c>
      <c r="BY384" t="s">
        <v>7515</v>
      </c>
      <c r="BZ384" t="s">
        <v>7516</v>
      </c>
      <c r="CA384" t="s">
        <v>7515</v>
      </c>
      <c r="CB384" t="s">
        <v>7515</v>
      </c>
      <c r="CC384" t="s">
        <v>7515</v>
      </c>
      <c r="CD384" t="s">
        <v>7515</v>
      </c>
      <c r="CE384" t="s">
        <v>7515</v>
      </c>
      <c r="CF384" t="s">
        <v>7515</v>
      </c>
      <c r="CG384" t="s">
        <v>7515</v>
      </c>
      <c r="CH384" t="s">
        <v>7515</v>
      </c>
      <c r="CI384" t="s">
        <v>6793</v>
      </c>
      <c r="CJ384" t="s">
        <v>6794</v>
      </c>
      <c r="CO384" t="s">
        <v>6793</v>
      </c>
      <c r="CP384" t="s">
        <v>6793</v>
      </c>
      <c r="CQ384" t="s">
        <v>6793</v>
      </c>
      <c r="CR384" t="s">
        <v>6793</v>
      </c>
      <c r="CS384" t="s">
        <v>6794</v>
      </c>
      <c r="CT384" t="s">
        <v>6794</v>
      </c>
      <c r="CU384" t="s">
        <v>6794</v>
      </c>
      <c r="CV384" t="s">
        <v>6793</v>
      </c>
      <c r="CW384" t="s">
        <v>6794</v>
      </c>
      <c r="CX384" t="s">
        <v>7520</v>
      </c>
      <c r="CY384" t="s">
        <v>7521</v>
      </c>
      <c r="CZ384" t="s">
        <v>7522</v>
      </c>
      <c r="DA384" t="s">
        <v>6793</v>
      </c>
      <c r="DB384">
        <v>2</v>
      </c>
      <c r="DC384">
        <v>3</v>
      </c>
      <c r="DD384">
        <v>2</v>
      </c>
      <c r="DE384" t="s">
        <v>6794</v>
      </c>
      <c r="EA384">
        <v>3</v>
      </c>
      <c r="EC384">
        <v>0</v>
      </c>
      <c r="ED384">
        <v>0</v>
      </c>
      <c r="EE384">
        <v>0</v>
      </c>
      <c r="EF384">
        <v>0</v>
      </c>
      <c r="EG384">
        <v>3</v>
      </c>
      <c r="EH384">
        <v>0</v>
      </c>
      <c r="EI384">
        <v>0</v>
      </c>
      <c r="EJ384" t="s">
        <v>6794</v>
      </c>
      <c r="EP384" t="s">
        <v>6793</v>
      </c>
      <c r="KE384" t="s">
        <v>7524</v>
      </c>
      <c r="KF384" t="s">
        <v>7595</v>
      </c>
      <c r="KG384">
        <v>2008</v>
      </c>
      <c r="KI384" t="s">
        <v>7526</v>
      </c>
      <c r="KJ384" t="s">
        <v>7526</v>
      </c>
      <c r="KK384" t="s">
        <v>6794</v>
      </c>
      <c r="KL384" t="s">
        <v>6793</v>
      </c>
      <c r="NW384">
        <v>9</v>
      </c>
      <c r="NX384" t="s">
        <v>7515</v>
      </c>
      <c r="NY384" t="s">
        <v>7515</v>
      </c>
      <c r="NZ384" t="s">
        <v>7515</v>
      </c>
      <c r="OA384" t="s">
        <v>7515</v>
      </c>
      <c r="OB384" t="s">
        <v>7515</v>
      </c>
      <c r="OC384" t="s">
        <v>7515</v>
      </c>
      <c r="OD384" t="s">
        <v>7516</v>
      </c>
      <c r="OE384" t="s">
        <v>7515</v>
      </c>
      <c r="OF384" t="s">
        <v>7515</v>
      </c>
      <c r="OG384" t="s">
        <v>7515</v>
      </c>
      <c r="OH384" t="s">
        <v>7515</v>
      </c>
      <c r="OI384" t="s">
        <v>6757</v>
      </c>
      <c r="OJ384" t="s">
        <v>7526</v>
      </c>
      <c r="OK384" t="s">
        <v>7526</v>
      </c>
      <c r="OM384" t="s">
        <v>7528</v>
      </c>
      <c r="ON384" t="s">
        <v>7529</v>
      </c>
      <c r="OO384" t="s">
        <v>7528</v>
      </c>
      <c r="OP384">
        <v>4</v>
      </c>
      <c r="OQ384" t="s">
        <v>28</v>
      </c>
      <c r="OR384" t="s">
        <v>265</v>
      </c>
      <c r="OS384">
        <v>2007</v>
      </c>
      <c r="OT384">
        <v>7</v>
      </c>
      <c r="OU384">
        <v>1</v>
      </c>
      <c r="OV384">
        <v>7</v>
      </c>
      <c r="OW384">
        <v>1</v>
      </c>
      <c r="OX384">
        <v>0</v>
      </c>
      <c r="OY384">
        <v>35</v>
      </c>
      <c r="OZ384" t="s">
        <v>7515</v>
      </c>
      <c r="PA384" t="s">
        <v>7515</v>
      </c>
      <c r="PB384" t="s">
        <v>7515</v>
      </c>
      <c r="PC384" t="s">
        <v>7515</v>
      </c>
      <c r="PD384" t="s">
        <v>7515</v>
      </c>
      <c r="PE384" t="s">
        <v>7515</v>
      </c>
      <c r="PF384" t="s">
        <v>7515</v>
      </c>
      <c r="PG384" t="s">
        <v>7515</v>
      </c>
      <c r="PH384" t="s">
        <v>7515</v>
      </c>
      <c r="PI384" t="s">
        <v>7515</v>
      </c>
      <c r="PJ384" t="s">
        <v>7515</v>
      </c>
      <c r="PK384" t="s">
        <v>7515</v>
      </c>
      <c r="PL384" t="s">
        <v>7515</v>
      </c>
      <c r="PM384" t="s">
        <v>7515</v>
      </c>
      <c r="PN384" t="s">
        <v>7515</v>
      </c>
      <c r="PO384" t="s">
        <v>7515</v>
      </c>
      <c r="PP384" t="s">
        <v>7515</v>
      </c>
      <c r="PQ384" t="s">
        <v>7515</v>
      </c>
      <c r="PR384" t="s">
        <v>7515</v>
      </c>
      <c r="PS384" t="s">
        <v>7516</v>
      </c>
      <c r="PT384" t="s">
        <v>7515</v>
      </c>
      <c r="PU384" t="s">
        <v>7515</v>
      </c>
      <c r="PV384" t="s">
        <v>7515</v>
      </c>
      <c r="PW384" t="s">
        <v>7515</v>
      </c>
      <c r="PX384" t="s">
        <v>7515</v>
      </c>
      <c r="PY384" t="s">
        <v>7515</v>
      </c>
      <c r="PZ384" t="s">
        <v>7515</v>
      </c>
      <c r="QA384" t="s">
        <v>7515</v>
      </c>
      <c r="QB384" t="s">
        <v>7515</v>
      </c>
      <c r="QC384" t="s">
        <v>7515</v>
      </c>
      <c r="QE384" t="s">
        <v>7515</v>
      </c>
      <c r="QF384" t="s">
        <v>7515</v>
      </c>
      <c r="QG384" t="s">
        <v>7516</v>
      </c>
      <c r="QH384" t="s">
        <v>7515</v>
      </c>
      <c r="QI384" t="s">
        <v>7515</v>
      </c>
      <c r="QJ384" t="s">
        <v>7515</v>
      </c>
      <c r="QK384" t="s">
        <v>7515</v>
      </c>
      <c r="RD384" t="s">
        <v>7530</v>
      </c>
      <c r="RP384">
        <f t="shared" si="10"/>
        <v>3</v>
      </c>
      <c r="RS384">
        <f t="shared" si="11"/>
        <v>3</v>
      </c>
    </row>
    <row r="385" spans="1:487" x14ac:dyDescent="0.3">
      <c r="A385">
        <v>70372</v>
      </c>
      <c r="B385">
        <v>805</v>
      </c>
      <c r="C385">
        <v>0</v>
      </c>
      <c r="D385">
        <v>5</v>
      </c>
      <c r="E385">
        <v>16</v>
      </c>
      <c r="F385">
        <v>87</v>
      </c>
      <c r="G385">
        <v>102</v>
      </c>
      <c r="H385">
        <v>3</v>
      </c>
      <c r="I385" t="s">
        <v>6793</v>
      </c>
      <c r="J385" t="s">
        <v>6793</v>
      </c>
      <c r="O385" t="s">
        <v>6793</v>
      </c>
      <c r="P385" t="s">
        <v>7515</v>
      </c>
      <c r="Q385" t="s">
        <v>7515</v>
      </c>
      <c r="R385" t="s">
        <v>7515</v>
      </c>
      <c r="S385" t="s">
        <v>7515</v>
      </c>
      <c r="T385" t="s">
        <v>7515</v>
      </c>
      <c r="U385" t="s">
        <v>7515</v>
      </c>
      <c r="V385" t="s">
        <v>7515</v>
      </c>
      <c r="W385" t="s">
        <v>7515</v>
      </c>
      <c r="X385" t="s">
        <v>7515</v>
      </c>
      <c r="Y385" t="s">
        <v>7515</v>
      </c>
      <c r="Z385" t="s">
        <v>7516</v>
      </c>
      <c r="AA385" t="s">
        <v>7515</v>
      </c>
      <c r="AB385" t="s">
        <v>7515</v>
      </c>
      <c r="AC385" t="s">
        <v>7515</v>
      </c>
      <c r="AD385" t="s">
        <v>7515</v>
      </c>
      <c r="AE385" t="s">
        <v>7515</v>
      </c>
      <c r="AF385" t="s">
        <v>7515</v>
      </c>
      <c r="AG385" t="s">
        <v>7515</v>
      </c>
      <c r="AH385" t="s">
        <v>7515</v>
      </c>
      <c r="AI385" t="s">
        <v>6796</v>
      </c>
      <c r="AQ385" t="s">
        <v>6985</v>
      </c>
      <c r="AR385" t="s">
        <v>6793</v>
      </c>
      <c r="AS385" t="s">
        <v>6794</v>
      </c>
      <c r="AT385">
        <v>0</v>
      </c>
      <c r="AU385">
        <v>21</v>
      </c>
      <c r="AV385" t="s">
        <v>6988</v>
      </c>
      <c r="AW385" t="s">
        <v>6794</v>
      </c>
      <c r="AX385" t="s">
        <v>6793</v>
      </c>
      <c r="AY385" t="s">
        <v>6813</v>
      </c>
      <c r="AZ385" t="s">
        <v>7531</v>
      </c>
      <c r="BA385" t="s">
        <v>6991</v>
      </c>
      <c r="BC385" t="s">
        <v>6794</v>
      </c>
      <c r="BD385" t="s">
        <v>6794</v>
      </c>
      <c r="BE385" t="s">
        <v>6794</v>
      </c>
      <c r="BF385" t="s">
        <v>6794</v>
      </c>
      <c r="BG385" t="s">
        <v>6794</v>
      </c>
      <c r="BH385" t="s">
        <v>6794</v>
      </c>
      <c r="BI385" t="s">
        <v>6794</v>
      </c>
      <c r="BJ385" t="s">
        <v>6794</v>
      </c>
      <c r="BK385" t="s">
        <v>6793</v>
      </c>
      <c r="BL385" t="s">
        <v>6793</v>
      </c>
      <c r="BM385" t="s">
        <v>7030</v>
      </c>
      <c r="BN385" t="s">
        <v>7565</v>
      </c>
      <c r="BO385" t="s">
        <v>6794</v>
      </c>
      <c r="BQ385">
        <v>100</v>
      </c>
      <c r="BR385" t="s">
        <v>6</v>
      </c>
      <c r="BS385" t="s">
        <v>7533</v>
      </c>
      <c r="BT385" t="s">
        <v>6</v>
      </c>
      <c r="BU385" t="s">
        <v>7559</v>
      </c>
      <c r="BV385" t="s">
        <v>7543</v>
      </c>
      <c r="BW385" t="s">
        <v>7515</v>
      </c>
      <c r="BX385" t="s">
        <v>7515</v>
      </c>
      <c r="BY385" t="s">
        <v>7515</v>
      </c>
      <c r="BZ385" t="s">
        <v>7516</v>
      </c>
      <c r="CA385" t="s">
        <v>7515</v>
      </c>
      <c r="CB385" t="s">
        <v>7515</v>
      </c>
      <c r="CC385" t="s">
        <v>7515</v>
      </c>
      <c r="CD385" t="s">
        <v>7515</v>
      </c>
      <c r="CE385" t="s">
        <v>7515</v>
      </c>
      <c r="CF385" t="s">
        <v>7515</v>
      </c>
      <c r="CG385" t="s">
        <v>7515</v>
      </c>
      <c r="CH385" t="s">
        <v>7515</v>
      </c>
      <c r="CI385" t="s">
        <v>6793</v>
      </c>
      <c r="CJ385" t="s">
        <v>6794</v>
      </c>
      <c r="CO385" t="s">
        <v>6793</v>
      </c>
      <c r="CP385" t="s">
        <v>6793</v>
      </c>
      <c r="CQ385" t="s">
        <v>6794</v>
      </c>
      <c r="CR385" t="s">
        <v>6793</v>
      </c>
      <c r="CS385" t="s">
        <v>6793</v>
      </c>
      <c r="CT385" t="s">
        <v>6793</v>
      </c>
      <c r="CU385" t="s">
        <v>6794</v>
      </c>
      <c r="CV385" t="s">
        <v>6793</v>
      </c>
      <c r="CW385" t="s">
        <v>6794</v>
      </c>
      <c r="CX385" t="s">
        <v>7520</v>
      </c>
      <c r="CY385" t="s">
        <v>7521</v>
      </c>
      <c r="CZ385" t="s">
        <v>7522</v>
      </c>
      <c r="DA385" t="s">
        <v>6793</v>
      </c>
      <c r="DB385">
        <v>3</v>
      </c>
      <c r="DC385">
        <v>4</v>
      </c>
      <c r="DD385">
        <v>3</v>
      </c>
      <c r="DE385" t="s">
        <v>6794</v>
      </c>
      <c r="EA385">
        <v>2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2</v>
      </c>
      <c r="EJ385" t="s">
        <v>6793</v>
      </c>
      <c r="EK385" t="s">
        <v>7573</v>
      </c>
      <c r="EM385">
        <v>1</v>
      </c>
      <c r="EN385">
        <v>2005</v>
      </c>
      <c r="EP385" t="s">
        <v>6794</v>
      </c>
      <c r="OI385" t="s">
        <v>7526</v>
      </c>
      <c r="OJ385" t="s">
        <v>7526</v>
      </c>
      <c r="OK385" t="s">
        <v>7526</v>
      </c>
      <c r="OL385" t="s">
        <v>7527</v>
      </c>
      <c r="OM385" t="s">
        <v>7528</v>
      </c>
      <c r="ON385" t="s">
        <v>7539</v>
      </c>
      <c r="OO385" t="s">
        <v>7528</v>
      </c>
      <c r="OP385">
        <v>4</v>
      </c>
      <c r="OQ385" t="s">
        <v>28</v>
      </c>
      <c r="OR385" t="s">
        <v>7549</v>
      </c>
      <c r="OS385">
        <v>2006</v>
      </c>
      <c r="OT385">
        <v>5</v>
      </c>
      <c r="OU385">
        <v>1</v>
      </c>
      <c r="OV385">
        <v>5</v>
      </c>
      <c r="OW385">
        <v>1</v>
      </c>
      <c r="OX385">
        <v>0</v>
      </c>
      <c r="OY385">
        <v>35</v>
      </c>
      <c r="QE385" t="s">
        <v>7515</v>
      </c>
      <c r="QF385" t="s">
        <v>7515</v>
      </c>
      <c r="QG385" t="s">
        <v>7515</v>
      </c>
      <c r="QH385" t="s">
        <v>7515</v>
      </c>
      <c r="QI385" t="s">
        <v>7515</v>
      </c>
      <c r="QJ385" t="s">
        <v>7515</v>
      </c>
      <c r="QK385" t="s">
        <v>7516</v>
      </c>
      <c r="RP385">
        <f t="shared" si="10"/>
        <v>2</v>
      </c>
      <c r="RS385">
        <f t="shared" si="11"/>
        <v>9</v>
      </c>
    </row>
    <row r="386" spans="1:487" x14ac:dyDescent="0.3">
      <c r="A386">
        <v>70373</v>
      </c>
      <c r="B386">
        <v>806</v>
      </c>
      <c r="C386">
        <v>0</v>
      </c>
      <c r="D386">
        <v>5</v>
      </c>
      <c r="E386">
        <v>11</v>
      </c>
      <c r="F386">
        <v>104</v>
      </c>
      <c r="G386">
        <v>102</v>
      </c>
      <c r="H386">
        <v>15</v>
      </c>
      <c r="I386" t="s">
        <v>6793</v>
      </c>
      <c r="J386" t="s">
        <v>6793</v>
      </c>
      <c r="O386" t="s">
        <v>6793</v>
      </c>
      <c r="P386" t="s">
        <v>7515</v>
      </c>
      <c r="Q386" t="s">
        <v>7516</v>
      </c>
      <c r="R386" t="s">
        <v>7515</v>
      </c>
      <c r="S386" t="s">
        <v>7515</v>
      </c>
      <c r="T386" t="s">
        <v>7515</v>
      </c>
      <c r="U386" t="s">
        <v>7515</v>
      </c>
      <c r="V386" t="s">
        <v>7515</v>
      </c>
      <c r="W386" t="s">
        <v>7515</v>
      </c>
      <c r="X386" t="s">
        <v>7515</v>
      </c>
      <c r="Y386" t="s">
        <v>7515</v>
      </c>
      <c r="Z386" t="s">
        <v>7515</v>
      </c>
      <c r="AA386" t="s">
        <v>7515</v>
      </c>
      <c r="AB386" t="s">
        <v>7515</v>
      </c>
      <c r="AC386" t="s">
        <v>7515</v>
      </c>
      <c r="AD386" t="s">
        <v>7515</v>
      </c>
      <c r="AE386" t="s">
        <v>7515</v>
      </c>
      <c r="AF386" t="s">
        <v>7515</v>
      </c>
      <c r="AG386" t="s">
        <v>7515</v>
      </c>
      <c r="AH386" t="s">
        <v>7515</v>
      </c>
      <c r="AI386" t="s">
        <v>6796</v>
      </c>
      <c r="AQ386" t="s">
        <v>6985</v>
      </c>
      <c r="AR386" t="s">
        <v>6793</v>
      </c>
      <c r="AS386" t="s">
        <v>6794</v>
      </c>
      <c r="AT386">
        <v>0</v>
      </c>
      <c r="AU386">
        <v>8</v>
      </c>
      <c r="AV386" t="s">
        <v>6988</v>
      </c>
      <c r="AW386" t="s">
        <v>6966</v>
      </c>
      <c r="AX386" t="s">
        <v>6793</v>
      </c>
      <c r="AY386" t="s">
        <v>6813</v>
      </c>
      <c r="AZ386" t="s">
        <v>7531</v>
      </c>
      <c r="BA386" t="s">
        <v>6991</v>
      </c>
      <c r="BC386" t="s">
        <v>6793</v>
      </c>
      <c r="BD386" t="s">
        <v>6793</v>
      </c>
      <c r="BE386" t="s">
        <v>6793</v>
      </c>
      <c r="BF386" t="s">
        <v>6793</v>
      </c>
      <c r="BG386" t="s">
        <v>6794</v>
      </c>
      <c r="BH386" t="s">
        <v>6794</v>
      </c>
      <c r="BI386" t="s">
        <v>6794</v>
      </c>
      <c r="BJ386" t="s">
        <v>6794</v>
      </c>
      <c r="BK386" t="s">
        <v>6794</v>
      </c>
      <c r="BL386" t="s">
        <v>6794</v>
      </c>
      <c r="BM386" t="s">
        <v>7029</v>
      </c>
      <c r="BN386" t="s">
        <v>7021</v>
      </c>
      <c r="BO386" t="s">
        <v>6794</v>
      </c>
      <c r="BQ386">
        <v>75</v>
      </c>
      <c r="BR386">
        <v>35</v>
      </c>
      <c r="BS386" t="s">
        <v>7533</v>
      </c>
      <c r="BT386" t="s">
        <v>7604</v>
      </c>
      <c r="BU386" t="s">
        <v>7559</v>
      </c>
      <c r="BV386" t="s">
        <v>7535</v>
      </c>
      <c r="BW386" t="s">
        <v>7515</v>
      </c>
      <c r="BX386" t="s">
        <v>7515</v>
      </c>
      <c r="BY386" t="s">
        <v>7515</v>
      </c>
      <c r="BZ386" t="s">
        <v>7516</v>
      </c>
      <c r="CA386" t="s">
        <v>7515</v>
      </c>
      <c r="CB386" t="s">
        <v>7515</v>
      </c>
      <c r="CC386" t="s">
        <v>7515</v>
      </c>
      <c r="CD386" t="s">
        <v>7515</v>
      </c>
      <c r="CE386" t="s">
        <v>7515</v>
      </c>
      <c r="CF386" t="s">
        <v>7515</v>
      </c>
      <c r="CG386" t="s">
        <v>7515</v>
      </c>
      <c r="CH386" t="s">
        <v>7515</v>
      </c>
      <c r="CI386" t="s">
        <v>6794</v>
      </c>
      <c r="CJ386" t="s">
        <v>6793</v>
      </c>
      <c r="CO386" t="s">
        <v>6793</v>
      </c>
      <c r="CP386" t="s">
        <v>6793</v>
      </c>
      <c r="CQ386" t="s">
        <v>6794</v>
      </c>
      <c r="CR386" t="s">
        <v>6793</v>
      </c>
      <c r="CS386" t="s">
        <v>6793</v>
      </c>
      <c r="CT386" t="s">
        <v>6794</v>
      </c>
      <c r="CU386" t="s">
        <v>6794</v>
      </c>
      <c r="CV386" t="s">
        <v>6793</v>
      </c>
      <c r="CW386" t="s">
        <v>6794</v>
      </c>
      <c r="CX386" t="s">
        <v>7520</v>
      </c>
      <c r="CY386" t="s">
        <v>7521</v>
      </c>
      <c r="CZ386" t="s">
        <v>7522</v>
      </c>
      <c r="DA386" t="s">
        <v>6793</v>
      </c>
      <c r="DB386">
        <v>2</v>
      </c>
      <c r="DC386">
        <v>4</v>
      </c>
      <c r="DD386">
        <v>5</v>
      </c>
      <c r="DE386" t="s">
        <v>6794</v>
      </c>
      <c r="EA386">
        <v>5</v>
      </c>
      <c r="EC386">
        <v>0</v>
      </c>
      <c r="ED386">
        <v>2</v>
      </c>
      <c r="EE386">
        <v>0</v>
      </c>
      <c r="EF386">
        <v>0</v>
      </c>
      <c r="EG386">
        <v>3</v>
      </c>
      <c r="EH386">
        <v>0</v>
      </c>
      <c r="EI386">
        <v>0</v>
      </c>
      <c r="EJ386" t="s">
        <v>6793</v>
      </c>
      <c r="EK386" t="s">
        <v>6859</v>
      </c>
      <c r="EL386">
        <v>1</v>
      </c>
      <c r="EN386">
        <v>2007</v>
      </c>
      <c r="EP386" t="s">
        <v>6793</v>
      </c>
      <c r="IA386" t="s">
        <v>7524</v>
      </c>
      <c r="IB386" t="s">
        <v>7572</v>
      </c>
      <c r="IC386">
        <v>2007</v>
      </c>
      <c r="IG386" t="s">
        <v>6966</v>
      </c>
      <c r="II386" t="s">
        <v>7524</v>
      </c>
      <c r="IJ386" t="s">
        <v>7572</v>
      </c>
      <c r="IK386">
        <v>2007</v>
      </c>
      <c r="IM386" t="s">
        <v>7526</v>
      </c>
      <c r="IN386" t="s">
        <v>7526</v>
      </c>
      <c r="IO386" t="s">
        <v>6966</v>
      </c>
      <c r="OI386" t="s">
        <v>7526</v>
      </c>
      <c r="OJ386" t="s">
        <v>7526</v>
      </c>
      <c r="OL386" t="s">
        <v>7526</v>
      </c>
      <c r="OM386" t="s">
        <v>7528</v>
      </c>
      <c r="ON386" t="s">
        <v>7539</v>
      </c>
      <c r="OO386" t="s">
        <v>7528</v>
      </c>
      <c r="OP386">
        <v>4</v>
      </c>
      <c r="OQ386" t="s">
        <v>28</v>
      </c>
      <c r="OR386" t="s">
        <v>265</v>
      </c>
      <c r="OS386">
        <v>2007</v>
      </c>
      <c r="OT386">
        <v>8</v>
      </c>
      <c r="OU386">
        <v>1</v>
      </c>
      <c r="OV386">
        <v>8</v>
      </c>
      <c r="OW386">
        <v>1</v>
      </c>
      <c r="OX386">
        <v>0</v>
      </c>
      <c r="OY386">
        <v>35</v>
      </c>
      <c r="OZ386" t="s">
        <v>7515</v>
      </c>
      <c r="PA386" t="s">
        <v>7515</v>
      </c>
      <c r="PB386" t="s">
        <v>7515</v>
      </c>
      <c r="PC386" t="s">
        <v>7515</v>
      </c>
      <c r="PD386" t="s">
        <v>7515</v>
      </c>
      <c r="PE386" t="s">
        <v>7515</v>
      </c>
      <c r="PF386" t="s">
        <v>7515</v>
      </c>
      <c r="PG386" t="s">
        <v>7515</v>
      </c>
      <c r="PH386" t="s">
        <v>7515</v>
      </c>
      <c r="PI386" t="s">
        <v>7515</v>
      </c>
      <c r="PJ386" t="s">
        <v>7515</v>
      </c>
      <c r="PK386" t="s">
        <v>7515</v>
      </c>
      <c r="PL386" t="s">
        <v>7516</v>
      </c>
      <c r="PM386" t="s">
        <v>7516</v>
      </c>
      <c r="PN386" t="s">
        <v>7515</v>
      </c>
      <c r="PO386" t="s">
        <v>7515</v>
      </c>
      <c r="PP386" t="s">
        <v>7515</v>
      </c>
      <c r="PQ386" t="s">
        <v>7515</v>
      </c>
      <c r="PR386" t="s">
        <v>7515</v>
      </c>
      <c r="PS386" t="s">
        <v>7515</v>
      </c>
      <c r="PT386" t="s">
        <v>7515</v>
      </c>
      <c r="PU386" t="s">
        <v>7515</v>
      </c>
      <c r="PV386" t="s">
        <v>7515</v>
      </c>
      <c r="PW386" t="s">
        <v>7515</v>
      </c>
      <c r="PX386" t="s">
        <v>7515</v>
      </c>
      <c r="PY386" t="s">
        <v>7515</v>
      </c>
      <c r="PZ386" t="s">
        <v>7515</v>
      </c>
      <c r="QA386" t="s">
        <v>7515</v>
      </c>
      <c r="QB386" t="s">
        <v>7515</v>
      </c>
      <c r="QC386" t="s">
        <v>7515</v>
      </c>
      <c r="QE386" t="s">
        <v>7515</v>
      </c>
      <c r="QF386" t="s">
        <v>7515</v>
      </c>
      <c r="QG386" t="s">
        <v>7515</v>
      </c>
      <c r="QH386" t="s">
        <v>7515</v>
      </c>
      <c r="QI386" t="s">
        <v>7515</v>
      </c>
      <c r="QJ386" t="s">
        <v>7515</v>
      </c>
      <c r="QK386" t="s">
        <v>7516</v>
      </c>
      <c r="RP386">
        <f t="shared" si="10"/>
        <v>5</v>
      </c>
      <c r="RS386">
        <f t="shared" si="11"/>
        <v>8</v>
      </c>
    </row>
    <row r="387" spans="1:487" x14ac:dyDescent="0.3">
      <c r="A387">
        <v>70374</v>
      </c>
      <c r="B387">
        <v>807</v>
      </c>
      <c r="C387">
        <v>0</v>
      </c>
      <c r="D387">
        <v>5</v>
      </c>
      <c r="E387">
        <v>11</v>
      </c>
      <c r="F387">
        <v>97</v>
      </c>
      <c r="G387">
        <v>102</v>
      </c>
      <c r="H387">
        <v>3</v>
      </c>
      <c r="I387" t="s">
        <v>6793</v>
      </c>
      <c r="J387" t="s">
        <v>6793</v>
      </c>
      <c r="O387" t="s">
        <v>6793</v>
      </c>
      <c r="P387" t="s">
        <v>7515</v>
      </c>
      <c r="Q387" t="s">
        <v>7515</v>
      </c>
      <c r="R387" t="s">
        <v>7515</v>
      </c>
      <c r="S387" t="s">
        <v>7515</v>
      </c>
      <c r="T387" t="s">
        <v>7515</v>
      </c>
      <c r="U387" t="s">
        <v>7515</v>
      </c>
      <c r="V387" t="s">
        <v>7515</v>
      </c>
      <c r="W387" t="s">
        <v>7515</v>
      </c>
      <c r="X387" t="s">
        <v>7515</v>
      </c>
      <c r="Y387" t="s">
        <v>7515</v>
      </c>
      <c r="Z387" t="s">
        <v>7516</v>
      </c>
      <c r="AA387" t="s">
        <v>7515</v>
      </c>
      <c r="AB387" t="s">
        <v>7515</v>
      </c>
      <c r="AC387" t="s">
        <v>7515</v>
      </c>
      <c r="AD387" t="s">
        <v>7515</v>
      </c>
      <c r="AE387" t="s">
        <v>7515</v>
      </c>
      <c r="AF387" t="s">
        <v>7515</v>
      </c>
      <c r="AG387" t="s">
        <v>7515</v>
      </c>
      <c r="AH387" t="s">
        <v>7515</v>
      </c>
      <c r="AI387" t="s">
        <v>6796</v>
      </c>
      <c r="AQ387" t="s">
        <v>6985</v>
      </c>
      <c r="AR387" t="s">
        <v>6794</v>
      </c>
      <c r="AS387" t="s">
        <v>6794</v>
      </c>
      <c r="AT387">
        <v>0</v>
      </c>
      <c r="AU387">
        <v>8</v>
      </c>
      <c r="AV387" t="s">
        <v>6988</v>
      </c>
      <c r="AW387" t="s">
        <v>6793</v>
      </c>
      <c r="AX387" t="s">
        <v>6793</v>
      </c>
      <c r="AY387" t="s">
        <v>6813</v>
      </c>
      <c r="AZ387" t="s">
        <v>7531</v>
      </c>
      <c r="BA387" t="s">
        <v>6991</v>
      </c>
      <c r="BC387" t="s">
        <v>6794</v>
      </c>
      <c r="BD387" t="s">
        <v>6794</v>
      </c>
      <c r="BE387" t="s">
        <v>6793</v>
      </c>
      <c r="BF387" t="s">
        <v>6793</v>
      </c>
      <c r="BG387" t="s">
        <v>6793</v>
      </c>
      <c r="BH387" t="s">
        <v>6794</v>
      </c>
      <c r="BI387" t="s">
        <v>6794</v>
      </c>
      <c r="BJ387" t="s">
        <v>6794</v>
      </c>
      <c r="BK387" t="s">
        <v>6794</v>
      </c>
      <c r="BL387" t="s">
        <v>6794</v>
      </c>
      <c r="BM387" t="s">
        <v>7024</v>
      </c>
      <c r="BN387" t="s">
        <v>7028</v>
      </c>
      <c r="BO387" t="s">
        <v>6794</v>
      </c>
      <c r="BQ387">
        <v>100</v>
      </c>
      <c r="BR387" t="s">
        <v>6</v>
      </c>
      <c r="BS387" t="s">
        <v>7519</v>
      </c>
      <c r="BT387" t="s">
        <v>7601</v>
      </c>
      <c r="BU387" t="s">
        <v>7559</v>
      </c>
      <c r="BV387" t="s">
        <v>7535</v>
      </c>
      <c r="BW387" t="s">
        <v>7516</v>
      </c>
      <c r="BX387" t="s">
        <v>7515</v>
      </c>
      <c r="BY387" t="s">
        <v>7515</v>
      </c>
      <c r="BZ387" t="s">
        <v>7515</v>
      </c>
      <c r="CA387" t="s">
        <v>7515</v>
      </c>
      <c r="CB387" t="s">
        <v>7515</v>
      </c>
      <c r="CC387" t="s">
        <v>7515</v>
      </c>
      <c r="CD387" t="s">
        <v>7515</v>
      </c>
      <c r="CE387" t="s">
        <v>7515</v>
      </c>
      <c r="CF387" t="s">
        <v>7515</v>
      </c>
      <c r="CG387" t="s">
        <v>7515</v>
      </c>
      <c r="CH387" t="s">
        <v>7515</v>
      </c>
      <c r="CI387" t="s">
        <v>6793</v>
      </c>
      <c r="CJ387" t="s">
        <v>6794</v>
      </c>
      <c r="CO387" t="s">
        <v>6793</v>
      </c>
      <c r="CP387" t="s">
        <v>6793</v>
      </c>
      <c r="CQ387" t="s">
        <v>6794</v>
      </c>
      <c r="CR387" t="s">
        <v>6794</v>
      </c>
      <c r="CS387" t="s">
        <v>6794</v>
      </c>
      <c r="CT387" t="s">
        <v>6793</v>
      </c>
      <c r="CU387" t="s">
        <v>6794</v>
      </c>
      <c r="CV387" t="s">
        <v>6793</v>
      </c>
      <c r="CW387" t="s">
        <v>6794</v>
      </c>
      <c r="CX387" t="s">
        <v>7520</v>
      </c>
      <c r="CY387" t="s">
        <v>7521</v>
      </c>
      <c r="CZ387" t="s">
        <v>7522</v>
      </c>
      <c r="DA387" t="s">
        <v>6793</v>
      </c>
      <c r="DB387">
        <v>1</v>
      </c>
      <c r="DC387">
        <v>2</v>
      </c>
      <c r="DD387">
        <v>4</v>
      </c>
      <c r="DE387" t="s">
        <v>6793</v>
      </c>
      <c r="DF387">
        <v>2</v>
      </c>
      <c r="DG387" t="s">
        <v>7593</v>
      </c>
      <c r="DH387">
        <v>2007</v>
      </c>
      <c r="DI387" t="s">
        <v>7557</v>
      </c>
      <c r="DJ387" t="s">
        <v>7595</v>
      </c>
      <c r="DK387">
        <v>2008</v>
      </c>
      <c r="DL387" t="s">
        <v>7593</v>
      </c>
      <c r="DM387">
        <v>2007</v>
      </c>
      <c r="DN387" t="s">
        <v>7557</v>
      </c>
      <c r="DO387" t="s">
        <v>7595</v>
      </c>
      <c r="DP387">
        <v>2008</v>
      </c>
      <c r="EA387">
        <v>2</v>
      </c>
      <c r="EC387">
        <v>1</v>
      </c>
      <c r="ED387">
        <v>0</v>
      </c>
      <c r="EE387">
        <v>0</v>
      </c>
      <c r="EF387">
        <v>1</v>
      </c>
      <c r="EG387">
        <v>0</v>
      </c>
      <c r="EH387">
        <v>0</v>
      </c>
      <c r="EI387">
        <v>0</v>
      </c>
      <c r="EJ387" t="s">
        <v>6794</v>
      </c>
      <c r="EP387" t="s">
        <v>6794</v>
      </c>
      <c r="OI387" t="s">
        <v>7526</v>
      </c>
      <c r="OJ387" t="s">
        <v>7526</v>
      </c>
      <c r="OK387" t="s">
        <v>7527</v>
      </c>
      <c r="OL387" t="s">
        <v>7526</v>
      </c>
      <c r="OM387" t="s">
        <v>7528</v>
      </c>
      <c r="ON387" t="s">
        <v>7529</v>
      </c>
      <c r="OO387" t="s">
        <v>7528</v>
      </c>
      <c r="OP387">
        <v>4</v>
      </c>
      <c r="OQ387" t="s">
        <v>28</v>
      </c>
      <c r="OR387" t="s">
        <v>7549</v>
      </c>
      <c r="OS387">
        <v>2007</v>
      </c>
      <c r="OT387">
        <v>10</v>
      </c>
      <c r="OU387">
        <v>1</v>
      </c>
      <c r="OV387">
        <v>10</v>
      </c>
      <c r="OW387">
        <v>1</v>
      </c>
      <c r="OX387">
        <v>0</v>
      </c>
      <c r="OY387">
        <v>35</v>
      </c>
      <c r="QE387">
        <v>-5</v>
      </c>
      <c r="QF387">
        <v>-5</v>
      </c>
      <c r="QG387">
        <v>-5</v>
      </c>
      <c r="QH387">
        <v>-5</v>
      </c>
      <c r="QI387">
        <v>-5</v>
      </c>
      <c r="QJ387">
        <v>-5</v>
      </c>
      <c r="QK387">
        <v>-5</v>
      </c>
      <c r="RP387">
        <f t="shared" si="10"/>
        <v>5</v>
      </c>
      <c r="RS387">
        <f t="shared" si="11"/>
        <v>3</v>
      </c>
    </row>
    <row r="388" spans="1:487" x14ac:dyDescent="0.3">
      <c r="A388">
        <v>70375</v>
      </c>
      <c r="B388">
        <v>808</v>
      </c>
      <c r="C388">
        <v>0</v>
      </c>
      <c r="D388">
        <v>5</v>
      </c>
      <c r="E388">
        <v>16</v>
      </c>
      <c r="F388">
        <v>76</v>
      </c>
      <c r="G388">
        <v>102</v>
      </c>
      <c r="H388">
        <v>15</v>
      </c>
      <c r="I388" t="s">
        <v>6793</v>
      </c>
      <c r="J388" t="s">
        <v>6793</v>
      </c>
      <c r="O388" t="s">
        <v>6793</v>
      </c>
      <c r="P388" t="s">
        <v>7516</v>
      </c>
      <c r="Q388" t="s">
        <v>7515</v>
      </c>
      <c r="R388" t="s">
        <v>7515</v>
      </c>
      <c r="S388" t="s">
        <v>7515</v>
      </c>
      <c r="T388" t="s">
        <v>7515</v>
      </c>
      <c r="U388" t="s">
        <v>7515</v>
      </c>
      <c r="V388" t="s">
        <v>7515</v>
      </c>
      <c r="W388" t="s">
        <v>7515</v>
      </c>
      <c r="X388" t="s">
        <v>7515</v>
      </c>
      <c r="Y388" t="s">
        <v>7515</v>
      </c>
      <c r="Z388" t="s">
        <v>7515</v>
      </c>
      <c r="AA388" t="s">
        <v>7515</v>
      </c>
      <c r="AB388" t="s">
        <v>7515</v>
      </c>
      <c r="AC388" t="s">
        <v>7515</v>
      </c>
      <c r="AD388" t="s">
        <v>7515</v>
      </c>
      <c r="AE388" t="s">
        <v>7515</v>
      </c>
      <c r="AF388" t="s">
        <v>7515</v>
      </c>
      <c r="AG388" t="s">
        <v>7515</v>
      </c>
      <c r="AH388" t="s">
        <v>7515</v>
      </c>
      <c r="AI388" t="s">
        <v>6796</v>
      </c>
      <c r="AQ388" t="s">
        <v>6985</v>
      </c>
      <c r="AR388" t="s">
        <v>6793</v>
      </c>
      <c r="AS388" t="s">
        <v>6793</v>
      </c>
      <c r="AT388">
        <v>0</v>
      </c>
      <c r="AU388">
        <v>21</v>
      </c>
      <c r="AV388" t="s">
        <v>6988</v>
      </c>
      <c r="AW388" t="s">
        <v>6966</v>
      </c>
      <c r="AX388" t="s">
        <v>6793</v>
      </c>
      <c r="AY388" t="s">
        <v>6813</v>
      </c>
      <c r="AZ388" t="s">
        <v>7531</v>
      </c>
      <c r="BA388" t="s">
        <v>7518</v>
      </c>
      <c r="BC388" t="s">
        <v>6794</v>
      </c>
      <c r="BD388" t="s">
        <v>6794</v>
      </c>
      <c r="BE388" t="s">
        <v>6794</v>
      </c>
      <c r="BF388" t="s">
        <v>6794</v>
      </c>
      <c r="BG388" t="s">
        <v>6793</v>
      </c>
      <c r="BH388" t="s">
        <v>6794</v>
      </c>
      <c r="BI388" t="s">
        <v>6794</v>
      </c>
      <c r="BJ388" t="s">
        <v>6793</v>
      </c>
      <c r="BK388" t="s">
        <v>6794</v>
      </c>
      <c r="BL388" t="s">
        <v>6794</v>
      </c>
      <c r="BM388" t="s">
        <v>7026</v>
      </c>
      <c r="BN388" t="s">
        <v>7565</v>
      </c>
      <c r="BO388" t="s">
        <v>6794</v>
      </c>
      <c r="BQ388">
        <v>0</v>
      </c>
      <c r="BR388" t="s">
        <v>6</v>
      </c>
      <c r="BS388" t="s">
        <v>7519</v>
      </c>
      <c r="BT388" t="s">
        <v>6</v>
      </c>
      <c r="BU388" t="s">
        <v>7559</v>
      </c>
      <c r="BV388" t="s">
        <v>7535</v>
      </c>
      <c r="BW388" t="s">
        <v>7516</v>
      </c>
      <c r="BX388" t="s">
        <v>7515</v>
      </c>
      <c r="BY388" t="s">
        <v>7515</v>
      </c>
      <c r="BZ388" t="s">
        <v>7515</v>
      </c>
      <c r="CA388" t="s">
        <v>7515</v>
      </c>
      <c r="CB388" t="s">
        <v>7515</v>
      </c>
      <c r="CC388" t="s">
        <v>7515</v>
      </c>
      <c r="CD388" t="s">
        <v>7515</v>
      </c>
      <c r="CE388" t="s">
        <v>7515</v>
      </c>
      <c r="CF388" t="s">
        <v>7515</v>
      </c>
      <c r="CG388" t="s">
        <v>7515</v>
      </c>
      <c r="CH388" t="s">
        <v>7515</v>
      </c>
      <c r="CI388" t="s">
        <v>6794</v>
      </c>
      <c r="CJ388" t="s">
        <v>6794</v>
      </c>
      <c r="CO388" t="s">
        <v>6794</v>
      </c>
      <c r="CP388" t="s">
        <v>6794</v>
      </c>
      <c r="CQ388" t="s">
        <v>6794</v>
      </c>
      <c r="CR388" t="s">
        <v>6794</v>
      </c>
      <c r="CS388" t="s">
        <v>6794</v>
      </c>
      <c r="CT388" t="s">
        <v>6794</v>
      </c>
      <c r="CU388" t="s">
        <v>6794</v>
      </c>
      <c r="CV388" t="s">
        <v>6794</v>
      </c>
      <c r="CW388" t="s">
        <v>6794</v>
      </c>
      <c r="CX388" t="s">
        <v>7520</v>
      </c>
      <c r="CY388" t="s">
        <v>7521</v>
      </c>
      <c r="CZ388" t="s">
        <v>7536</v>
      </c>
      <c r="DA388" t="s">
        <v>6793</v>
      </c>
      <c r="DB388">
        <v>2</v>
      </c>
      <c r="DC388">
        <v>2</v>
      </c>
      <c r="DD388">
        <v>0</v>
      </c>
      <c r="DE388" t="s">
        <v>6794</v>
      </c>
      <c r="EA388">
        <v>1</v>
      </c>
      <c r="EB388" t="s">
        <v>7584</v>
      </c>
      <c r="EJ388" t="s">
        <v>6794</v>
      </c>
      <c r="EP388" t="s">
        <v>6794</v>
      </c>
      <c r="OI388" t="s">
        <v>7526</v>
      </c>
      <c r="OJ388" t="s">
        <v>7526</v>
      </c>
      <c r="OK388" t="s">
        <v>7526</v>
      </c>
      <c r="OL388" t="s">
        <v>7527</v>
      </c>
      <c r="OM388" t="s">
        <v>7528</v>
      </c>
      <c r="ON388" t="s">
        <v>7539</v>
      </c>
      <c r="OO388" t="s">
        <v>7528</v>
      </c>
      <c r="OP388">
        <v>4</v>
      </c>
      <c r="OQ388" t="s">
        <v>28</v>
      </c>
      <c r="OR388" t="s">
        <v>265</v>
      </c>
      <c r="OS388">
        <v>2007</v>
      </c>
      <c r="OT388">
        <v>9</v>
      </c>
      <c r="OU388">
        <v>1</v>
      </c>
      <c r="OV388">
        <v>9</v>
      </c>
      <c r="OW388">
        <v>1</v>
      </c>
      <c r="OX388">
        <v>0</v>
      </c>
      <c r="OY388">
        <v>35</v>
      </c>
      <c r="QE388">
        <v>-5</v>
      </c>
      <c r="QF388">
        <v>-5</v>
      </c>
      <c r="QG388">
        <v>-5</v>
      </c>
      <c r="QH388">
        <v>-5</v>
      </c>
      <c r="QI388">
        <v>-5</v>
      </c>
      <c r="QJ388">
        <v>-5</v>
      </c>
      <c r="QK388">
        <v>-5</v>
      </c>
      <c r="RP388">
        <f t="shared" si="10"/>
        <v>2</v>
      </c>
      <c r="RS388">
        <f t="shared" si="11"/>
        <v>5</v>
      </c>
    </row>
    <row r="389" spans="1:487" x14ac:dyDescent="0.3">
      <c r="A389">
        <v>70376</v>
      </c>
      <c r="B389">
        <v>809</v>
      </c>
      <c r="C389">
        <v>0</v>
      </c>
      <c r="D389">
        <v>5</v>
      </c>
      <c r="E389">
        <v>23</v>
      </c>
      <c r="F389">
        <v>150</v>
      </c>
      <c r="G389">
        <v>102</v>
      </c>
      <c r="H389">
        <v>15</v>
      </c>
      <c r="I389" t="s">
        <v>6793</v>
      </c>
      <c r="J389" t="s">
        <v>6793</v>
      </c>
      <c r="O389" t="s">
        <v>6793</v>
      </c>
      <c r="P389" t="s">
        <v>7515</v>
      </c>
      <c r="Q389" t="s">
        <v>7516</v>
      </c>
      <c r="R389" t="s">
        <v>7515</v>
      </c>
      <c r="S389" t="s">
        <v>7515</v>
      </c>
      <c r="T389" t="s">
        <v>7515</v>
      </c>
      <c r="U389" t="s">
        <v>7515</v>
      </c>
      <c r="V389" t="s">
        <v>7515</v>
      </c>
      <c r="W389" t="s">
        <v>7515</v>
      </c>
      <c r="X389" t="s">
        <v>7515</v>
      </c>
      <c r="Y389" t="s">
        <v>7515</v>
      </c>
      <c r="Z389" t="s">
        <v>7515</v>
      </c>
      <c r="AA389" t="s">
        <v>7515</v>
      </c>
      <c r="AB389" t="s">
        <v>7515</v>
      </c>
      <c r="AC389" t="s">
        <v>7515</v>
      </c>
      <c r="AD389" t="s">
        <v>7515</v>
      </c>
      <c r="AE389" t="s">
        <v>7515</v>
      </c>
      <c r="AF389" t="s">
        <v>7515</v>
      </c>
      <c r="AG389" t="s">
        <v>7515</v>
      </c>
      <c r="AH389" t="s">
        <v>7515</v>
      </c>
      <c r="AI389" t="s">
        <v>6796</v>
      </c>
      <c r="AQ389" t="s">
        <v>6985</v>
      </c>
      <c r="AR389" t="s">
        <v>6793</v>
      </c>
      <c r="AS389" t="s">
        <v>6793</v>
      </c>
      <c r="AT389">
        <v>0</v>
      </c>
      <c r="AU389">
        <v>7</v>
      </c>
      <c r="AV389" t="s">
        <v>6988</v>
      </c>
      <c r="AW389" t="s">
        <v>6793</v>
      </c>
      <c r="AX389" t="s">
        <v>6793</v>
      </c>
      <c r="AY389" t="s">
        <v>6813</v>
      </c>
      <c r="AZ389" t="s">
        <v>7531</v>
      </c>
      <c r="BA389" t="s">
        <v>6991</v>
      </c>
      <c r="BC389" t="s">
        <v>6794</v>
      </c>
      <c r="BD389" t="s">
        <v>6794</v>
      </c>
      <c r="BE389" t="s">
        <v>6793</v>
      </c>
      <c r="BF389" t="s">
        <v>6793</v>
      </c>
      <c r="BG389" t="s">
        <v>6794</v>
      </c>
      <c r="BH389" t="s">
        <v>6794</v>
      </c>
      <c r="BI389" t="s">
        <v>6794</v>
      </c>
      <c r="BJ389" t="s">
        <v>6793</v>
      </c>
      <c r="BK389" t="s">
        <v>6794</v>
      </c>
      <c r="BL389" t="s">
        <v>6794</v>
      </c>
      <c r="BM389" t="s">
        <v>7024</v>
      </c>
      <c r="BN389" t="s">
        <v>7030</v>
      </c>
      <c r="BO389" t="s">
        <v>6794</v>
      </c>
      <c r="BQ389">
        <v>50</v>
      </c>
      <c r="BR389" t="s">
        <v>6</v>
      </c>
      <c r="BS389" t="s">
        <v>7519</v>
      </c>
      <c r="BT389" t="s">
        <v>6</v>
      </c>
      <c r="BU389" t="s">
        <v>7559</v>
      </c>
      <c r="BV389" t="s">
        <v>7569</v>
      </c>
      <c r="BW389" t="s">
        <v>7515</v>
      </c>
      <c r="BX389" t="s">
        <v>7515</v>
      </c>
      <c r="BY389" t="s">
        <v>7515</v>
      </c>
      <c r="BZ389" t="s">
        <v>7515</v>
      </c>
      <c r="CA389" t="s">
        <v>7515</v>
      </c>
      <c r="CB389" t="s">
        <v>7515</v>
      </c>
      <c r="CC389" t="s">
        <v>7515</v>
      </c>
      <c r="CD389" t="s">
        <v>7515</v>
      </c>
      <c r="CE389" t="s">
        <v>7515</v>
      </c>
      <c r="CF389" t="s">
        <v>7516</v>
      </c>
      <c r="CG389" t="s">
        <v>7515</v>
      </c>
      <c r="CH389" t="s">
        <v>7515</v>
      </c>
      <c r="CI389" t="s">
        <v>6794</v>
      </c>
      <c r="CJ389" t="s">
        <v>6794</v>
      </c>
      <c r="CO389" t="s">
        <v>6793</v>
      </c>
      <c r="CP389" t="s">
        <v>6793</v>
      </c>
      <c r="CQ389" t="s">
        <v>6793</v>
      </c>
      <c r="CR389" t="s">
        <v>6794</v>
      </c>
      <c r="CS389" t="s">
        <v>6794</v>
      </c>
      <c r="CT389" t="s">
        <v>6794</v>
      </c>
      <c r="CU389" t="s">
        <v>6794</v>
      </c>
      <c r="CV389" t="s">
        <v>6793</v>
      </c>
      <c r="CW389" t="s">
        <v>6793</v>
      </c>
      <c r="CX389" t="s">
        <v>7520</v>
      </c>
      <c r="CY389" t="s">
        <v>7521</v>
      </c>
      <c r="CZ389" t="s">
        <v>7587</v>
      </c>
      <c r="DA389" t="s">
        <v>6793</v>
      </c>
      <c r="DB389">
        <v>3</v>
      </c>
      <c r="DC389">
        <v>4</v>
      </c>
      <c r="DD389">
        <v>6</v>
      </c>
      <c r="DE389" t="s">
        <v>6793</v>
      </c>
      <c r="DF389">
        <v>2</v>
      </c>
      <c r="DG389" t="s">
        <v>7593</v>
      </c>
      <c r="DH389">
        <v>2006</v>
      </c>
      <c r="DI389" t="s">
        <v>7557</v>
      </c>
      <c r="DJ389" t="s">
        <v>7593</v>
      </c>
      <c r="DK389">
        <v>2006</v>
      </c>
      <c r="DL389" t="s">
        <v>7593</v>
      </c>
      <c r="DM389">
        <v>2006</v>
      </c>
      <c r="DN389" t="s">
        <v>7557</v>
      </c>
      <c r="DO389" t="s">
        <v>7591</v>
      </c>
      <c r="DP389">
        <v>2006</v>
      </c>
      <c r="EA389">
        <v>2</v>
      </c>
      <c r="EC389">
        <v>0</v>
      </c>
      <c r="ED389">
        <v>0</v>
      </c>
      <c r="EE389">
        <v>0</v>
      </c>
      <c r="EF389">
        <v>1</v>
      </c>
      <c r="EG389">
        <v>1</v>
      </c>
      <c r="EH389">
        <v>0</v>
      </c>
      <c r="EI389">
        <v>0</v>
      </c>
      <c r="EJ389" t="s">
        <v>6794</v>
      </c>
      <c r="EP389" t="s">
        <v>6793</v>
      </c>
      <c r="EQ389" t="s">
        <v>7524</v>
      </c>
      <c r="ER389" t="s">
        <v>7593</v>
      </c>
      <c r="ES389">
        <v>2006</v>
      </c>
      <c r="EW389" t="s">
        <v>6794</v>
      </c>
      <c r="EX389" t="s">
        <v>6793</v>
      </c>
      <c r="JO389" t="s">
        <v>7524</v>
      </c>
      <c r="JP389" t="s">
        <v>7593</v>
      </c>
      <c r="JQ389">
        <v>2007</v>
      </c>
      <c r="JU389" t="s">
        <v>6794</v>
      </c>
      <c r="JV389" t="s">
        <v>6793</v>
      </c>
      <c r="JW389" t="s">
        <v>7524</v>
      </c>
      <c r="JX389" t="s">
        <v>7593</v>
      </c>
      <c r="JY389">
        <v>2007</v>
      </c>
      <c r="KC389" t="s">
        <v>6794</v>
      </c>
      <c r="KD389" t="s">
        <v>6793</v>
      </c>
      <c r="KE389" t="s">
        <v>7524</v>
      </c>
      <c r="KF389" t="s">
        <v>7593</v>
      </c>
      <c r="KG389">
        <v>2007</v>
      </c>
      <c r="KI389" t="s">
        <v>7526</v>
      </c>
      <c r="KJ389" t="s">
        <v>7526</v>
      </c>
      <c r="KK389" t="s">
        <v>6794</v>
      </c>
      <c r="KL389" t="s">
        <v>6793</v>
      </c>
      <c r="KM389" t="s">
        <v>7524</v>
      </c>
      <c r="KN389" t="s">
        <v>7593</v>
      </c>
      <c r="KO389">
        <v>2007</v>
      </c>
      <c r="KS389" t="s">
        <v>6794</v>
      </c>
      <c r="KT389" t="s">
        <v>6793</v>
      </c>
      <c r="NW389">
        <v>2</v>
      </c>
      <c r="NX389" t="s">
        <v>7515</v>
      </c>
      <c r="NY389" t="s">
        <v>7515</v>
      </c>
      <c r="NZ389" t="s">
        <v>7515</v>
      </c>
      <c r="OA389" t="s">
        <v>7515</v>
      </c>
      <c r="OB389" t="s">
        <v>7515</v>
      </c>
      <c r="OC389" t="s">
        <v>7515</v>
      </c>
      <c r="OD389" t="s">
        <v>7516</v>
      </c>
      <c r="OE389" t="s">
        <v>7515</v>
      </c>
      <c r="OF389" t="s">
        <v>7515</v>
      </c>
      <c r="OG389" t="s">
        <v>7515</v>
      </c>
      <c r="OH389" t="s">
        <v>7515</v>
      </c>
      <c r="OI389" t="s">
        <v>7526</v>
      </c>
      <c r="OJ389" t="s">
        <v>7526</v>
      </c>
      <c r="OK389" t="s">
        <v>7526</v>
      </c>
      <c r="OM389" t="s">
        <v>7528</v>
      </c>
      <c r="ON389" t="s">
        <v>7539</v>
      </c>
      <c r="OO389" t="s">
        <v>7528</v>
      </c>
      <c r="OP389">
        <v>4</v>
      </c>
      <c r="OQ389" t="s">
        <v>28</v>
      </c>
      <c r="OR389" t="s">
        <v>265</v>
      </c>
      <c r="OS389">
        <v>2007</v>
      </c>
      <c r="OT389">
        <v>10</v>
      </c>
      <c r="OU389">
        <v>1</v>
      </c>
      <c r="OV389">
        <v>10</v>
      </c>
      <c r="OW389">
        <v>1</v>
      </c>
      <c r="OX389">
        <v>0</v>
      </c>
      <c r="OY389">
        <v>35</v>
      </c>
      <c r="OZ389" t="s">
        <v>7515</v>
      </c>
      <c r="PA389" t="s">
        <v>7516</v>
      </c>
      <c r="PB389" t="s">
        <v>7515</v>
      </c>
      <c r="PC389" t="s">
        <v>7515</v>
      </c>
      <c r="PD389" t="s">
        <v>7515</v>
      </c>
      <c r="PE389" t="s">
        <v>7515</v>
      </c>
      <c r="PF389" t="s">
        <v>7515</v>
      </c>
      <c r="PG389" t="s">
        <v>7515</v>
      </c>
      <c r="PH389" t="s">
        <v>7515</v>
      </c>
      <c r="PI389" t="s">
        <v>7515</v>
      </c>
      <c r="PJ389" t="s">
        <v>7515</v>
      </c>
      <c r="PK389" t="s">
        <v>7515</v>
      </c>
      <c r="PL389" t="s">
        <v>7515</v>
      </c>
      <c r="PM389" t="s">
        <v>7515</v>
      </c>
      <c r="PN389" t="s">
        <v>7515</v>
      </c>
      <c r="PO389" t="s">
        <v>7515</v>
      </c>
      <c r="PP389" t="s">
        <v>7515</v>
      </c>
      <c r="PQ389" t="s">
        <v>7516</v>
      </c>
      <c r="PR389" t="s">
        <v>7516</v>
      </c>
      <c r="PS389" t="s">
        <v>7516</v>
      </c>
      <c r="PT389" t="s">
        <v>7516</v>
      </c>
      <c r="PU389" t="s">
        <v>7515</v>
      </c>
      <c r="PV389" t="s">
        <v>7515</v>
      </c>
      <c r="PW389" t="s">
        <v>7515</v>
      </c>
      <c r="PX389" t="s">
        <v>7515</v>
      </c>
      <c r="PY389" t="s">
        <v>7515</v>
      </c>
      <c r="PZ389" t="s">
        <v>7515</v>
      </c>
      <c r="QA389" t="s">
        <v>7515</v>
      </c>
      <c r="QB389" t="s">
        <v>7515</v>
      </c>
      <c r="QC389" t="s">
        <v>7515</v>
      </c>
      <c r="QE389">
        <v>-5</v>
      </c>
      <c r="QF389">
        <v>-5</v>
      </c>
      <c r="QG389">
        <v>-5</v>
      </c>
      <c r="QH389">
        <v>-5</v>
      </c>
      <c r="QI389">
        <v>-5</v>
      </c>
      <c r="QJ389">
        <v>-5</v>
      </c>
      <c r="QK389">
        <v>-5</v>
      </c>
      <c r="RB389" t="s">
        <v>7530</v>
      </c>
      <c r="RC389" t="s">
        <v>7530</v>
      </c>
      <c r="RD389" t="s">
        <v>7530</v>
      </c>
      <c r="RE389" t="s">
        <v>7530</v>
      </c>
      <c r="RP389">
        <f t="shared" si="10"/>
        <v>5</v>
      </c>
      <c r="RS389">
        <f t="shared" si="11"/>
        <v>3</v>
      </c>
    </row>
    <row r="390" spans="1:487" x14ac:dyDescent="0.3">
      <c r="A390">
        <v>70377</v>
      </c>
      <c r="B390">
        <v>810</v>
      </c>
      <c r="C390">
        <v>0</v>
      </c>
      <c r="D390">
        <v>5</v>
      </c>
      <c r="E390">
        <v>10</v>
      </c>
      <c r="F390">
        <v>82</v>
      </c>
      <c r="G390">
        <v>102</v>
      </c>
      <c r="H390">
        <v>3</v>
      </c>
      <c r="I390" t="s">
        <v>6793</v>
      </c>
      <c r="J390" t="s">
        <v>6793</v>
      </c>
      <c r="O390" t="s">
        <v>6793</v>
      </c>
      <c r="P390" t="s">
        <v>7515</v>
      </c>
      <c r="Q390" t="s">
        <v>7515</v>
      </c>
      <c r="R390" t="s">
        <v>7515</v>
      </c>
      <c r="S390" t="s">
        <v>7515</v>
      </c>
      <c r="T390" t="s">
        <v>7515</v>
      </c>
      <c r="U390" t="s">
        <v>7515</v>
      </c>
      <c r="V390" t="s">
        <v>7515</v>
      </c>
      <c r="W390" t="s">
        <v>7515</v>
      </c>
      <c r="X390" t="s">
        <v>7515</v>
      </c>
      <c r="Y390" t="s">
        <v>7515</v>
      </c>
      <c r="Z390" t="s">
        <v>7515</v>
      </c>
      <c r="AA390" t="s">
        <v>7515</v>
      </c>
      <c r="AB390" t="s">
        <v>7515</v>
      </c>
      <c r="AC390" t="s">
        <v>7515</v>
      </c>
      <c r="AD390" t="s">
        <v>7515</v>
      </c>
      <c r="AE390" t="s">
        <v>7515</v>
      </c>
      <c r="AF390" t="s">
        <v>7515</v>
      </c>
      <c r="AG390" t="s">
        <v>7516</v>
      </c>
      <c r="AH390" t="s">
        <v>7515</v>
      </c>
      <c r="AI390" t="s">
        <v>6796</v>
      </c>
      <c r="AQ390" t="s">
        <v>6985</v>
      </c>
      <c r="AR390" t="s">
        <v>6793</v>
      </c>
      <c r="AS390" t="s">
        <v>6794</v>
      </c>
      <c r="AT390" t="s">
        <v>6</v>
      </c>
      <c r="AU390" t="s">
        <v>6</v>
      </c>
      <c r="AV390" t="s">
        <v>6992</v>
      </c>
      <c r="AW390" t="s">
        <v>6966</v>
      </c>
      <c r="AX390" t="s">
        <v>6794</v>
      </c>
      <c r="AY390" t="s">
        <v>6814</v>
      </c>
      <c r="BA390" t="s">
        <v>7518</v>
      </c>
      <c r="BB390" t="s">
        <v>7588</v>
      </c>
      <c r="BC390" t="s">
        <v>6966</v>
      </c>
      <c r="BD390" t="s">
        <v>6966</v>
      </c>
      <c r="BE390" t="s">
        <v>6966</v>
      </c>
      <c r="BF390" t="s">
        <v>6966</v>
      </c>
      <c r="BG390" t="s">
        <v>6966</v>
      </c>
      <c r="BH390" t="s">
        <v>6966</v>
      </c>
      <c r="BI390" t="s">
        <v>6966</v>
      </c>
      <c r="BJ390" t="s">
        <v>6966</v>
      </c>
      <c r="BK390" t="s">
        <v>6966</v>
      </c>
      <c r="BL390" t="s">
        <v>6966</v>
      </c>
      <c r="BM390" t="s">
        <v>7030</v>
      </c>
      <c r="BN390" t="s">
        <v>7565</v>
      </c>
      <c r="BO390" t="s">
        <v>6794</v>
      </c>
      <c r="BQ390" t="s">
        <v>7547</v>
      </c>
      <c r="BR390" t="s">
        <v>6</v>
      </c>
      <c r="BS390" t="s">
        <v>7519</v>
      </c>
      <c r="BT390" t="s">
        <v>6</v>
      </c>
      <c r="BU390" t="s">
        <v>7559</v>
      </c>
      <c r="BV390" t="s">
        <v>7535</v>
      </c>
      <c r="BW390" t="s">
        <v>7515</v>
      </c>
      <c r="BX390" t="s">
        <v>7515</v>
      </c>
      <c r="BY390" t="s">
        <v>7515</v>
      </c>
      <c r="BZ390" t="s">
        <v>7515</v>
      </c>
      <c r="CA390" t="s">
        <v>7515</v>
      </c>
      <c r="CB390" t="s">
        <v>7515</v>
      </c>
      <c r="CC390" t="s">
        <v>7515</v>
      </c>
      <c r="CD390" t="s">
        <v>7515</v>
      </c>
      <c r="CE390" t="s">
        <v>7515</v>
      </c>
      <c r="CF390" t="s">
        <v>7516</v>
      </c>
      <c r="CG390" t="s">
        <v>7515</v>
      </c>
      <c r="CH390" t="s">
        <v>7515</v>
      </c>
      <c r="CI390" t="s">
        <v>6793</v>
      </c>
      <c r="CJ390" t="s">
        <v>6794</v>
      </c>
      <c r="CK390" t="s">
        <v>7563</v>
      </c>
      <c r="CL390" t="s">
        <v>7580</v>
      </c>
      <c r="CM390" t="s">
        <v>7581</v>
      </c>
      <c r="CN390" t="s">
        <v>6757</v>
      </c>
      <c r="CO390" t="s">
        <v>6793</v>
      </c>
      <c r="CP390" t="s">
        <v>6793</v>
      </c>
      <c r="CQ390" t="s">
        <v>6794</v>
      </c>
      <c r="CR390" t="s">
        <v>6794</v>
      </c>
      <c r="CS390" t="s">
        <v>6794</v>
      </c>
      <c r="CT390" t="s">
        <v>6794</v>
      </c>
      <c r="CU390" t="s">
        <v>6794</v>
      </c>
      <c r="CV390" t="s">
        <v>6793</v>
      </c>
      <c r="CW390" t="s">
        <v>6793</v>
      </c>
      <c r="CX390" t="s">
        <v>7520</v>
      </c>
      <c r="CY390" t="s">
        <v>7521</v>
      </c>
      <c r="CZ390" t="s">
        <v>7522</v>
      </c>
      <c r="DA390" t="s">
        <v>6793</v>
      </c>
      <c r="DB390">
        <v>1</v>
      </c>
      <c r="DC390">
        <v>2</v>
      </c>
      <c r="DD390">
        <v>4</v>
      </c>
      <c r="DE390" t="s">
        <v>6794</v>
      </c>
      <c r="EA390">
        <v>2</v>
      </c>
      <c r="EC390">
        <v>1</v>
      </c>
      <c r="ED390">
        <v>0</v>
      </c>
      <c r="EE390">
        <v>1</v>
      </c>
      <c r="EF390">
        <v>0</v>
      </c>
      <c r="EG390">
        <v>0</v>
      </c>
      <c r="EH390">
        <v>0</v>
      </c>
      <c r="EI390">
        <v>0</v>
      </c>
      <c r="EJ390" t="s">
        <v>31</v>
      </c>
      <c r="EP390" t="s">
        <v>6794</v>
      </c>
      <c r="OI390" t="s">
        <v>7526</v>
      </c>
      <c r="OJ390" t="s">
        <v>7526</v>
      </c>
      <c r="OK390" t="s">
        <v>7527</v>
      </c>
      <c r="OL390" t="s">
        <v>7526</v>
      </c>
      <c r="OM390" t="s">
        <v>7528</v>
      </c>
      <c r="ON390" t="s">
        <v>7539</v>
      </c>
      <c r="OO390" t="s">
        <v>7528</v>
      </c>
      <c r="OP390">
        <v>4</v>
      </c>
      <c r="OQ390" t="s">
        <v>28</v>
      </c>
      <c r="OR390" t="s">
        <v>7549</v>
      </c>
      <c r="OS390">
        <v>2007</v>
      </c>
      <c r="OT390">
        <v>6</v>
      </c>
      <c r="OU390">
        <v>1</v>
      </c>
      <c r="OV390">
        <v>6</v>
      </c>
      <c r="OW390">
        <v>1</v>
      </c>
      <c r="OX390">
        <v>0</v>
      </c>
      <c r="OY390">
        <v>35</v>
      </c>
      <c r="QE390" t="s">
        <v>7515</v>
      </c>
      <c r="QF390" t="s">
        <v>7515</v>
      </c>
      <c r="QG390" t="s">
        <v>7515</v>
      </c>
      <c r="QH390" t="s">
        <v>7515</v>
      </c>
      <c r="QI390" t="s">
        <v>7515</v>
      </c>
      <c r="QJ390" t="s">
        <v>7516</v>
      </c>
      <c r="QK390" t="s">
        <v>7515</v>
      </c>
      <c r="RP390">
        <f t="shared" si="10"/>
        <v>-1</v>
      </c>
      <c r="RS390">
        <f t="shared" si="11"/>
        <v>9</v>
      </c>
    </row>
    <row r="391" spans="1:487" x14ac:dyDescent="0.3">
      <c r="A391">
        <v>70378</v>
      </c>
      <c r="B391">
        <v>811</v>
      </c>
      <c r="C391">
        <v>0</v>
      </c>
      <c r="D391">
        <v>5</v>
      </c>
      <c r="E391">
        <v>10</v>
      </c>
      <c r="F391">
        <v>85</v>
      </c>
      <c r="G391">
        <v>102</v>
      </c>
      <c r="H391">
        <v>10</v>
      </c>
      <c r="I391" t="s">
        <v>6793</v>
      </c>
      <c r="J391" t="s">
        <v>6793</v>
      </c>
      <c r="O391" t="s">
        <v>6793</v>
      </c>
      <c r="P391" t="s">
        <v>7515</v>
      </c>
      <c r="Q391" t="s">
        <v>7516</v>
      </c>
      <c r="R391" t="s">
        <v>7515</v>
      </c>
      <c r="S391" t="s">
        <v>7515</v>
      </c>
      <c r="T391" t="s">
        <v>7515</v>
      </c>
      <c r="U391" t="s">
        <v>7515</v>
      </c>
      <c r="V391" t="s">
        <v>7515</v>
      </c>
      <c r="W391" t="s">
        <v>7515</v>
      </c>
      <c r="X391" t="s">
        <v>7515</v>
      </c>
      <c r="Y391" t="s">
        <v>7515</v>
      </c>
      <c r="Z391" t="s">
        <v>7515</v>
      </c>
      <c r="AA391" t="s">
        <v>7515</v>
      </c>
      <c r="AB391" t="s">
        <v>7515</v>
      </c>
      <c r="AC391" t="s">
        <v>7515</v>
      </c>
      <c r="AD391" t="s">
        <v>7515</v>
      </c>
      <c r="AE391" t="s">
        <v>7515</v>
      </c>
      <c r="AF391" t="s">
        <v>7515</v>
      </c>
      <c r="AG391" t="s">
        <v>7515</v>
      </c>
      <c r="AH391" t="s">
        <v>7515</v>
      </c>
      <c r="AI391" t="s">
        <v>7517</v>
      </c>
      <c r="AL391">
        <v>0</v>
      </c>
      <c r="AM391">
        <v>5</v>
      </c>
      <c r="AN391" t="s">
        <v>6845</v>
      </c>
      <c r="AQ391" t="s">
        <v>6993</v>
      </c>
      <c r="AR391" t="s">
        <v>6794</v>
      </c>
      <c r="AS391" t="s">
        <v>6794</v>
      </c>
      <c r="AT391">
        <v>0</v>
      </c>
      <c r="AU391">
        <v>11</v>
      </c>
      <c r="AV391" t="s">
        <v>6988</v>
      </c>
      <c r="AW391" t="s">
        <v>6794</v>
      </c>
      <c r="AX391" t="s">
        <v>6966</v>
      </c>
      <c r="AY391" t="s">
        <v>6813</v>
      </c>
      <c r="AZ391" t="s">
        <v>6</v>
      </c>
      <c r="BA391" t="s">
        <v>6991</v>
      </c>
      <c r="BC391" t="s">
        <v>6794</v>
      </c>
      <c r="BD391" t="s">
        <v>6794</v>
      </c>
      <c r="BE391" t="s">
        <v>6793</v>
      </c>
      <c r="BF391" t="s">
        <v>6793</v>
      </c>
      <c r="BG391" t="s">
        <v>6794</v>
      </c>
      <c r="BH391" t="s">
        <v>6794</v>
      </c>
      <c r="BI391" t="s">
        <v>6794</v>
      </c>
      <c r="BJ391" t="s">
        <v>6794</v>
      </c>
      <c r="BK391" t="s">
        <v>6794</v>
      </c>
      <c r="BL391" t="s">
        <v>6794</v>
      </c>
      <c r="BM391" t="s">
        <v>7021</v>
      </c>
      <c r="BN391" t="s">
        <v>7565</v>
      </c>
      <c r="BO391" t="s">
        <v>6794</v>
      </c>
      <c r="BQ391" t="s">
        <v>7547</v>
      </c>
      <c r="BR391" t="s">
        <v>6</v>
      </c>
      <c r="BS391" t="s">
        <v>7519</v>
      </c>
      <c r="BT391" t="s">
        <v>6</v>
      </c>
      <c r="BU391" t="s">
        <v>7559</v>
      </c>
      <c r="BV391" t="s">
        <v>7569</v>
      </c>
      <c r="BW391" t="s">
        <v>7516</v>
      </c>
      <c r="BX391" t="s">
        <v>7515</v>
      </c>
      <c r="BY391" t="s">
        <v>7515</v>
      </c>
      <c r="BZ391" t="s">
        <v>7515</v>
      </c>
      <c r="CA391" t="s">
        <v>7515</v>
      </c>
      <c r="CB391" t="s">
        <v>7515</v>
      </c>
      <c r="CC391" t="s">
        <v>7515</v>
      </c>
      <c r="CD391" t="s">
        <v>7515</v>
      </c>
      <c r="CE391" t="s">
        <v>7515</v>
      </c>
      <c r="CF391" t="s">
        <v>7515</v>
      </c>
      <c r="CG391" t="s">
        <v>7515</v>
      </c>
      <c r="CH391" t="s">
        <v>7515</v>
      </c>
      <c r="CI391" t="s">
        <v>6793</v>
      </c>
      <c r="CJ391" t="s">
        <v>6794</v>
      </c>
      <c r="CO391" t="s">
        <v>6793</v>
      </c>
      <c r="CP391" t="s">
        <v>6794</v>
      </c>
      <c r="CQ391" t="s">
        <v>6794</v>
      </c>
      <c r="CR391" t="s">
        <v>6794</v>
      </c>
      <c r="CS391" t="s">
        <v>6794</v>
      </c>
      <c r="CT391" t="s">
        <v>6794</v>
      </c>
      <c r="CU391" t="s">
        <v>6794</v>
      </c>
      <c r="CV391" t="s">
        <v>6794</v>
      </c>
      <c r="CW391" t="s">
        <v>6794</v>
      </c>
      <c r="CX391" t="s">
        <v>7520</v>
      </c>
      <c r="CY391" t="s">
        <v>7521</v>
      </c>
      <c r="CZ391" t="s">
        <v>7587</v>
      </c>
      <c r="DA391" t="s">
        <v>6793</v>
      </c>
      <c r="DB391">
        <v>3</v>
      </c>
      <c r="DC391">
        <v>3</v>
      </c>
      <c r="DD391">
        <v>3</v>
      </c>
      <c r="DE391" t="s">
        <v>6794</v>
      </c>
      <c r="EA391">
        <v>3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3</v>
      </c>
      <c r="EJ391" t="s">
        <v>6794</v>
      </c>
      <c r="EP391" t="s">
        <v>6794</v>
      </c>
      <c r="OI391" t="s">
        <v>7527</v>
      </c>
      <c r="OJ391" t="s">
        <v>7526</v>
      </c>
      <c r="OK391" t="s">
        <v>7526</v>
      </c>
      <c r="OL391" t="s">
        <v>7526</v>
      </c>
      <c r="OM391" t="s">
        <v>7528</v>
      </c>
      <c r="ON391" t="s">
        <v>7529</v>
      </c>
      <c r="OO391" t="s">
        <v>7528</v>
      </c>
      <c r="OP391">
        <v>4</v>
      </c>
      <c r="OQ391" t="s">
        <v>28</v>
      </c>
      <c r="OR391" t="s">
        <v>212</v>
      </c>
      <c r="OS391">
        <v>2007</v>
      </c>
      <c r="OT391">
        <v>7</v>
      </c>
      <c r="OU391">
        <v>1</v>
      </c>
      <c r="OV391">
        <v>7</v>
      </c>
      <c r="OW391">
        <v>0</v>
      </c>
      <c r="OX391">
        <v>1</v>
      </c>
      <c r="OY391">
        <v>35</v>
      </c>
      <c r="QE391" t="s">
        <v>7515</v>
      </c>
      <c r="QF391" t="s">
        <v>7515</v>
      </c>
      <c r="QG391" t="s">
        <v>7515</v>
      </c>
      <c r="QH391" t="s">
        <v>7516</v>
      </c>
      <c r="QI391" t="s">
        <v>7515</v>
      </c>
      <c r="QJ391" t="s">
        <v>7515</v>
      </c>
      <c r="QK391" t="s">
        <v>7515</v>
      </c>
      <c r="RP391">
        <f t="shared" si="10"/>
        <v>4</v>
      </c>
      <c r="RS391">
        <f t="shared" si="11"/>
        <v>1</v>
      </c>
    </row>
    <row r="392" spans="1:487" x14ac:dyDescent="0.3">
      <c r="A392">
        <v>70379</v>
      </c>
      <c r="B392">
        <v>812</v>
      </c>
      <c r="C392">
        <v>0</v>
      </c>
      <c r="D392">
        <v>5</v>
      </c>
      <c r="E392">
        <v>11</v>
      </c>
      <c r="F392">
        <v>80</v>
      </c>
      <c r="G392">
        <v>102</v>
      </c>
      <c r="H392">
        <v>16</v>
      </c>
      <c r="I392" t="s">
        <v>6793</v>
      </c>
      <c r="J392" t="s">
        <v>6793</v>
      </c>
      <c r="O392" t="s">
        <v>6793</v>
      </c>
      <c r="P392" t="s">
        <v>7515</v>
      </c>
      <c r="Q392" t="s">
        <v>7515</v>
      </c>
      <c r="R392" t="s">
        <v>7515</v>
      </c>
      <c r="S392" t="s">
        <v>7515</v>
      </c>
      <c r="T392" t="s">
        <v>7515</v>
      </c>
      <c r="U392" t="s">
        <v>7515</v>
      </c>
      <c r="V392" t="s">
        <v>7515</v>
      </c>
      <c r="W392" t="s">
        <v>7515</v>
      </c>
      <c r="X392" t="s">
        <v>7515</v>
      </c>
      <c r="Y392" t="s">
        <v>7515</v>
      </c>
      <c r="Z392" t="s">
        <v>7515</v>
      </c>
      <c r="AA392" t="s">
        <v>7515</v>
      </c>
      <c r="AB392" t="s">
        <v>7515</v>
      </c>
      <c r="AC392" t="s">
        <v>7515</v>
      </c>
      <c r="AD392" t="s">
        <v>7515</v>
      </c>
      <c r="AE392" t="s">
        <v>7516</v>
      </c>
      <c r="AF392" t="s">
        <v>7515</v>
      </c>
      <c r="AG392" t="s">
        <v>7515</v>
      </c>
      <c r="AH392" t="s">
        <v>7515</v>
      </c>
      <c r="AI392" t="s">
        <v>7517</v>
      </c>
      <c r="AL392" t="s">
        <v>7547</v>
      </c>
      <c r="AM392" t="s">
        <v>7547</v>
      </c>
      <c r="AN392" t="s">
        <v>6845</v>
      </c>
      <c r="AQ392" t="s">
        <v>6985</v>
      </c>
      <c r="AR392" t="s">
        <v>6793</v>
      </c>
      <c r="AS392" t="s">
        <v>6793</v>
      </c>
      <c r="AT392" t="s">
        <v>6</v>
      </c>
      <c r="AU392" t="s">
        <v>6</v>
      </c>
      <c r="AV392" t="s">
        <v>6988</v>
      </c>
      <c r="AW392" t="s">
        <v>6793</v>
      </c>
      <c r="AX392" t="s">
        <v>6793</v>
      </c>
      <c r="AY392" t="s">
        <v>6813</v>
      </c>
      <c r="AZ392" t="s">
        <v>7531</v>
      </c>
      <c r="BA392" t="s">
        <v>6991</v>
      </c>
      <c r="BC392" t="s">
        <v>6794</v>
      </c>
      <c r="BD392" t="s">
        <v>6794</v>
      </c>
      <c r="BE392" t="s">
        <v>6794</v>
      </c>
      <c r="BF392" t="s">
        <v>6793</v>
      </c>
      <c r="BG392" t="s">
        <v>6793</v>
      </c>
      <c r="BH392" t="s">
        <v>6794</v>
      </c>
      <c r="BI392" t="s">
        <v>6794</v>
      </c>
      <c r="BJ392" t="s">
        <v>6794</v>
      </c>
      <c r="BK392" t="s">
        <v>6794</v>
      </c>
      <c r="BL392" t="s">
        <v>6794</v>
      </c>
      <c r="BM392" t="s">
        <v>7024</v>
      </c>
      <c r="BN392" t="s">
        <v>7565</v>
      </c>
      <c r="BO392" t="s">
        <v>6794</v>
      </c>
      <c r="BQ392" t="s">
        <v>7547</v>
      </c>
      <c r="BR392" t="s">
        <v>6</v>
      </c>
      <c r="BS392" t="s">
        <v>7519</v>
      </c>
      <c r="BT392" t="s">
        <v>6</v>
      </c>
      <c r="BU392" t="s">
        <v>7559</v>
      </c>
      <c r="BV392" t="s">
        <v>7535</v>
      </c>
      <c r="BW392" t="s">
        <v>7516</v>
      </c>
      <c r="BX392" t="s">
        <v>7515</v>
      </c>
      <c r="BY392" t="s">
        <v>7515</v>
      </c>
      <c r="BZ392" t="s">
        <v>7515</v>
      </c>
      <c r="CA392" t="s">
        <v>7515</v>
      </c>
      <c r="CB392" t="s">
        <v>7515</v>
      </c>
      <c r="CC392" t="s">
        <v>7515</v>
      </c>
      <c r="CD392" t="s">
        <v>7515</v>
      </c>
      <c r="CE392" t="s">
        <v>7515</v>
      </c>
      <c r="CF392" t="s">
        <v>7515</v>
      </c>
      <c r="CG392" t="s">
        <v>7515</v>
      </c>
      <c r="CH392" t="s">
        <v>7515</v>
      </c>
      <c r="CI392" t="s">
        <v>6793</v>
      </c>
      <c r="CJ392" t="s">
        <v>6794</v>
      </c>
      <c r="CO392" t="s">
        <v>6794</v>
      </c>
      <c r="CP392" t="s">
        <v>6794</v>
      </c>
      <c r="CQ392" t="s">
        <v>6794</v>
      </c>
      <c r="CR392" t="s">
        <v>6794</v>
      </c>
      <c r="CS392" t="s">
        <v>6966</v>
      </c>
      <c r="CT392" t="s">
        <v>6794</v>
      </c>
      <c r="CU392" t="s">
        <v>6794</v>
      </c>
      <c r="CV392" t="s">
        <v>6793</v>
      </c>
      <c r="CW392" t="s">
        <v>6794</v>
      </c>
      <c r="CX392" t="s">
        <v>7520</v>
      </c>
      <c r="CY392" t="s">
        <v>7521</v>
      </c>
      <c r="CZ392" t="s">
        <v>7570</v>
      </c>
      <c r="DA392" t="s">
        <v>6793</v>
      </c>
      <c r="DB392">
        <v>4</v>
      </c>
      <c r="DC392">
        <v>4</v>
      </c>
      <c r="DD392">
        <v>2</v>
      </c>
      <c r="DE392" t="s">
        <v>6794</v>
      </c>
      <c r="EA392">
        <v>2</v>
      </c>
      <c r="EC392">
        <v>0</v>
      </c>
      <c r="ED392">
        <v>0</v>
      </c>
      <c r="EE392">
        <v>0</v>
      </c>
      <c r="EF392">
        <v>2</v>
      </c>
      <c r="EG392">
        <v>0</v>
      </c>
      <c r="EH392">
        <v>0</v>
      </c>
      <c r="EI392">
        <v>0</v>
      </c>
      <c r="EJ392" t="s">
        <v>6794</v>
      </c>
      <c r="EP392" t="s">
        <v>6794</v>
      </c>
      <c r="OI392" t="s">
        <v>7526</v>
      </c>
      <c r="OJ392" t="s">
        <v>7526</v>
      </c>
      <c r="OK392" t="s">
        <v>7527</v>
      </c>
      <c r="OL392" t="s">
        <v>7526</v>
      </c>
      <c r="OM392" t="s">
        <v>7528</v>
      </c>
      <c r="ON392" t="s">
        <v>7529</v>
      </c>
      <c r="OO392" t="s">
        <v>7528</v>
      </c>
      <c r="OP392">
        <v>4</v>
      </c>
      <c r="OQ392" t="s">
        <v>28</v>
      </c>
      <c r="OR392" t="s">
        <v>265</v>
      </c>
      <c r="OS392">
        <v>2007</v>
      </c>
      <c r="OT392">
        <v>10</v>
      </c>
      <c r="OU392">
        <v>1</v>
      </c>
      <c r="OV392">
        <v>10</v>
      </c>
      <c r="OW392">
        <v>0</v>
      </c>
      <c r="OX392">
        <v>1</v>
      </c>
      <c r="OY392">
        <v>35</v>
      </c>
      <c r="QE392" t="s">
        <v>7516</v>
      </c>
      <c r="QF392" t="s">
        <v>7515</v>
      </c>
      <c r="QG392" t="s">
        <v>7515</v>
      </c>
      <c r="QH392" t="s">
        <v>7515</v>
      </c>
      <c r="QI392" t="s">
        <v>7515</v>
      </c>
      <c r="QJ392" t="s">
        <v>7515</v>
      </c>
      <c r="QK392" t="s">
        <v>7515</v>
      </c>
      <c r="RP392">
        <f t="shared" si="10"/>
        <v>-1</v>
      </c>
      <c r="RS392">
        <f t="shared" si="11"/>
        <v>3</v>
      </c>
    </row>
    <row r="393" spans="1:487" x14ac:dyDescent="0.3">
      <c r="A393">
        <v>70380</v>
      </c>
      <c r="B393">
        <v>813</v>
      </c>
      <c r="C393">
        <v>0</v>
      </c>
      <c r="D393">
        <v>5</v>
      </c>
      <c r="E393">
        <v>19</v>
      </c>
      <c r="F393">
        <v>88</v>
      </c>
      <c r="G393">
        <v>102</v>
      </c>
      <c r="H393">
        <v>10</v>
      </c>
      <c r="I393" t="s">
        <v>6793</v>
      </c>
      <c r="J393" t="s">
        <v>6793</v>
      </c>
      <c r="O393" t="s">
        <v>6793</v>
      </c>
      <c r="P393" t="s">
        <v>7515</v>
      </c>
      <c r="Q393" t="s">
        <v>7516</v>
      </c>
      <c r="R393" t="s">
        <v>7515</v>
      </c>
      <c r="S393" t="s">
        <v>7515</v>
      </c>
      <c r="T393" t="s">
        <v>7515</v>
      </c>
      <c r="U393" t="s">
        <v>7515</v>
      </c>
      <c r="V393" t="s">
        <v>7515</v>
      </c>
      <c r="W393" t="s">
        <v>7515</v>
      </c>
      <c r="X393" t="s">
        <v>7515</v>
      </c>
      <c r="Y393" t="s">
        <v>7515</v>
      </c>
      <c r="Z393" t="s">
        <v>7515</v>
      </c>
      <c r="AA393" t="s">
        <v>7515</v>
      </c>
      <c r="AB393" t="s">
        <v>7515</v>
      </c>
      <c r="AC393" t="s">
        <v>7515</v>
      </c>
      <c r="AD393" t="s">
        <v>7515</v>
      </c>
      <c r="AE393" t="s">
        <v>7515</v>
      </c>
      <c r="AF393" t="s">
        <v>7515</v>
      </c>
      <c r="AG393" t="s">
        <v>7515</v>
      </c>
      <c r="AH393" t="s">
        <v>7515</v>
      </c>
      <c r="AI393" t="s">
        <v>7517</v>
      </c>
      <c r="AL393">
        <v>0</v>
      </c>
      <c r="AM393">
        <v>5</v>
      </c>
      <c r="AN393" t="s">
        <v>6845</v>
      </c>
      <c r="AQ393" t="s">
        <v>6993</v>
      </c>
      <c r="AR393" t="s">
        <v>6794</v>
      </c>
      <c r="AS393" t="s">
        <v>6794</v>
      </c>
      <c r="AT393">
        <v>0</v>
      </c>
      <c r="AU393">
        <v>20</v>
      </c>
      <c r="AV393" t="s">
        <v>6988</v>
      </c>
      <c r="AW393" t="s">
        <v>6793</v>
      </c>
      <c r="AX393" t="s">
        <v>6794</v>
      </c>
      <c r="AY393" t="s">
        <v>6813</v>
      </c>
      <c r="AZ393" t="s">
        <v>7531</v>
      </c>
      <c r="BA393" t="s">
        <v>6991</v>
      </c>
      <c r="BC393" t="s">
        <v>6794</v>
      </c>
      <c r="BD393" t="s">
        <v>6794</v>
      </c>
      <c r="BE393" t="s">
        <v>6793</v>
      </c>
      <c r="BF393" t="s">
        <v>6793</v>
      </c>
      <c r="BG393" t="s">
        <v>6793</v>
      </c>
      <c r="BH393" t="s">
        <v>6794</v>
      </c>
      <c r="BI393" t="s">
        <v>6793</v>
      </c>
      <c r="BJ393" t="s">
        <v>6793</v>
      </c>
      <c r="BK393" t="s">
        <v>6794</v>
      </c>
      <c r="BL393" t="s">
        <v>6794</v>
      </c>
      <c r="BM393" t="s">
        <v>7027</v>
      </c>
      <c r="BN393" t="s">
        <v>7565</v>
      </c>
      <c r="BO393" t="s">
        <v>6794</v>
      </c>
      <c r="BQ393">
        <v>0</v>
      </c>
      <c r="BR393">
        <v>10</v>
      </c>
      <c r="BS393" t="s">
        <v>7533</v>
      </c>
      <c r="BT393" t="s">
        <v>7604</v>
      </c>
      <c r="BU393" t="s">
        <v>7559</v>
      </c>
      <c r="BV393" t="s">
        <v>7543</v>
      </c>
      <c r="BW393" t="s">
        <v>7515</v>
      </c>
      <c r="BX393" t="s">
        <v>7515</v>
      </c>
      <c r="BY393" t="s">
        <v>7515</v>
      </c>
      <c r="BZ393" t="s">
        <v>7515</v>
      </c>
      <c r="CA393" t="s">
        <v>7515</v>
      </c>
      <c r="CB393" t="s">
        <v>7515</v>
      </c>
      <c r="CC393" t="s">
        <v>7515</v>
      </c>
      <c r="CD393" t="s">
        <v>7515</v>
      </c>
      <c r="CE393" t="s">
        <v>7515</v>
      </c>
      <c r="CF393" t="s">
        <v>7516</v>
      </c>
      <c r="CG393" t="s">
        <v>7515</v>
      </c>
      <c r="CH393" t="s">
        <v>7515</v>
      </c>
      <c r="CI393" t="s">
        <v>6793</v>
      </c>
      <c r="CJ393" t="s">
        <v>6793</v>
      </c>
      <c r="CO393" t="s">
        <v>6793</v>
      </c>
      <c r="CP393" t="s">
        <v>6793</v>
      </c>
      <c r="CQ393" t="s">
        <v>6794</v>
      </c>
      <c r="CR393" t="s">
        <v>6793</v>
      </c>
      <c r="CS393" t="s">
        <v>6794</v>
      </c>
      <c r="CT393" t="s">
        <v>6793</v>
      </c>
      <c r="CU393" t="s">
        <v>6794</v>
      </c>
      <c r="CV393" t="s">
        <v>6793</v>
      </c>
      <c r="CW393" t="s">
        <v>6793</v>
      </c>
      <c r="CX393" t="s">
        <v>7520</v>
      </c>
      <c r="CY393" t="s">
        <v>7521</v>
      </c>
      <c r="CZ393" t="s">
        <v>7522</v>
      </c>
      <c r="DA393" t="s">
        <v>6793</v>
      </c>
      <c r="DB393">
        <v>5</v>
      </c>
      <c r="DC393">
        <v>5</v>
      </c>
      <c r="DD393">
        <v>5</v>
      </c>
      <c r="DE393" t="s">
        <v>6794</v>
      </c>
      <c r="EA393">
        <v>2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2</v>
      </c>
      <c r="EJ393" t="s">
        <v>6794</v>
      </c>
      <c r="EP393" t="s">
        <v>6794</v>
      </c>
      <c r="OI393" t="s">
        <v>6757</v>
      </c>
      <c r="OJ393" t="s">
        <v>7526</v>
      </c>
      <c r="OK393" t="s">
        <v>7526</v>
      </c>
      <c r="OL393" t="s">
        <v>7526</v>
      </c>
      <c r="OM393" t="s">
        <v>7528</v>
      </c>
      <c r="ON393" t="s">
        <v>7539</v>
      </c>
      <c r="OO393" t="s">
        <v>7528</v>
      </c>
      <c r="OP393">
        <v>4</v>
      </c>
      <c r="OQ393" t="s">
        <v>28</v>
      </c>
      <c r="OR393" t="s">
        <v>212</v>
      </c>
      <c r="OS393">
        <v>2006</v>
      </c>
      <c r="OT393">
        <v>3</v>
      </c>
      <c r="OU393">
        <v>1</v>
      </c>
      <c r="OV393">
        <v>3</v>
      </c>
      <c r="OW393">
        <v>0</v>
      </c>
      <c r="OX393">
        <v>1</v>
      </c>
      <c r="OY393">
        <v>35</v>
      </c>
      <c r="QE393" t="s">
        <v>7515</v>
      </c>
      <c r="QF393" t="s">
        <v>7515</v>
      </c>
      <c r="QG393" t="s">
        <v>7515</v>
      </c>
      <c r="QH393" t="s">
        <v>7515</v>
      </c>
      <c r="QI393" t="s">
        <v>7515</v>
      </c>
      <c r="QJ393" t="s">
        <v>7515</v>
      </c>
      <c r="QK393" t="s">
        <v>7516</v>
      </c>
      <c r="RP393">
        <f t="shared" si="10"/>
        <v>2</v>
      </c>
      <c r="RS393">
        <f t="shared" si="11"/>
        <v>6</v>
      </c>
    </row>
    <row r="394" spans="1:487" x14ac:dyDescent="0.3">
      <c r="A394">
        <v>70381</v>
      </c>
      <c r="B394">
        <v>814</v>
      </c>
      <c r="C394">
        <v>0</v>
      </c>
      <c r="D394">
        <v>5</v>
      </c>
      <c r="E394">
        <v>13</v>
      </c>
      <c r="F394">
        <v>105</v>
      </c>
      <c r="G394">
        <v>102</v>
      </c>
      <c r="H394">
        <v>4</v>
      </c>
      <c r="I394" t="s">
        <v>6793</v>
      </c>
      <c r="J394" t="s">
        <v>6793</v>
      </c>
      <c r="O394" t="s">
        <v>6793</v>
      </c>
      <c r="P394" t="s">
        <v>7516</v>
      </c>
      <c r="Q394" t="s">
        <v>7515</v>
      </c>
      <c r="R394" t="s">
        <v>7515</v>
      </c>
      <c r="S394" t="s">
        <v>7515</v>
      </c>
      <c r="T394" t="s">
        <v>7515</v>
      </c>
      <c r="U394" t="s">
        <v>7515</v>
      </c>
      <c r="V394" t="s">
        <v>7515</v>
      </c>
      <c r="W394" t="s">
        <v>7515</v>
      </c>
      <c r="X394" t="s">
        <v>7515</v>
      </c>
      <c r="Y394" t="s">
        <v>7515</v>
      </c>
      <c r="Z394" t="s">
        <v>7515</v>
      </c>
      <c r="AA394" t="s">
        <v>7515</v>
      </c>
      <c r="AB394" t="s">
        <v>7515</v>
      </c>
      <c r="AC394" t="s">
        <v>7515</v>
      </c>
      <c r="AD394" t="s">
        <v>7515</v>
      </c>
      <c r="AE394" t="s">
        <v>7515</v>
      </c>
      <c r="AF394" t="s">
        <v>7515</v>
      </c>
      <c r="AG394" t="s">
        <v>7515</v>
      </c>
      <c r="AH394" t="s">
        <v>7515</v>
      </c>
      <c r="AI394" t="s">
        <v>7517</v>
      </c>
      <c r="AL394">
        <v>0</v>
      </c>
      <c r="AM394">
        <v>2</v>
      </c>
      <c r="AN394" t="s">
        <v>7560</v>
      </c>
      <c r="AQ394" t="s">
        <v>6993</v>
      </c>
      <c r="AR394" t="s">
        <v>6794</v>
      </c>
      <c r="AS394" t="s">
        <v>6794</v>
      </c>
      <c r="AT394" t="s">
        <v>6</v>
      </c>
      <c r="AU394" t="s">
        <v>6</v>
      </c>
      <c r="AV394" t="s">
        <v>7568</v>
      </c>
      <c r="AW394" t="s">
        <v>6794</v>
      </c>
      <c r="AX394" t="s">
        <v>6793</v>
      </c>
      <c r="AY394" t="s">
        <v>6813</v>
      </c>
      <c r="AZ394" t="s">
        <v>7562</v>
      </c>
      <c r="BA394" t="s">
        <v>6991</v>
      </c>
      <c r="BC394" t="s">
        <v>6794</v>
      </c>
      <c r="BD394" t="s">
        <v>6794</v>
      </c>
      <c r="BE394" t="s">
        <v>6793</v>
      </c>
      <c r="BF394" t="s">
        <v>6793</v>
      </c>
      <c r="BH394" t="s">
        <v>6794</v>
      </c>
      <c r="BI394" t="s">
        <v>6794</v>
      </c>
      <c r="BJ394" t="s">
        <v>6793</v>
      </c>
      <c r="BK394" t="s">
        <v>6794</v>
      </c>
      <c r="BL394" t="s">
        <v>6794</v>
      </c>
      <c r="BM394" t="s">
        <v>7024</v>
      </c>
      <c r="BN394" t="s">
        <v>7021</v>
      </c>
      <c r="BO394" t="s">
        <v>6794</v>
      </c>
      <c r="BQ394">
        <v>25</v>
      </c>
      <c r="BR394">
        <v>30</v>
      </c>
      <c r="BS394" t="s">
        <v>7519</v>
      </c>
      <c r="BT394" t="s">
        <v>6</v>
      </c>
      <c r="BU394" t="s">
        <v>7559</v>
      </c>
      <c r="BV394" t="s">
        <v>6757</v>
      </c>
      <c r="BW394" t="s">
        <v>7516</v>
      </c>
      <c r="BX394" t="s">
        <v>7515</v>
      </c>
      <c r="BY394" t="s">
        <v>7515</v>
      </c>
      <c r="BZ394" t="s">
        <v>7515</v>
      </c>
      <c r="CA394" t="s">
        <v>7515</v>
      </c>
      <c r="CB394" t="s">
        <v>7515</v>
      </c>
      <c r="CC394" t="s">
        <v>7515</v>
      </c>
      <c r="CD394" t="s">
        <v>7515</v>
      </c>
      <c r="CE394" t="s">
        <v>7515</v>
      </c>
      <c r="CF394" t="s">
        <v>7515</v>
      </c>
      <c r="CG394" t="s">
        <v>7515</v>
      </c>
      <c r="CH394" t="s">
        <v>7515</v>
      </c>
      <c r="CI394" t="s">
        <v>6793</v>
      </c>
      <c r="CJ394" t="s">
        <v>6794</v>
      </c>
      <c r="CO394" t="s">
        <v>6794</v>
      </c>
      <c r="CP394" t="s">
        <v>6793</v>
      </c>
      <c r="CQ394" t="s">
        <v>6794</v>
      </c>
      <c r="CR394" t="s">
        <v>6794</v>
      </c>
      <c r="CS394" t="s">
        <v>6794</v>
      </c>
      <c r="CT394" t="s">
        <v>6794</v>
      </c>
      <c r="CU394" t="s">
        <v>6794</v>
      </c>
      <c r="CV394" t="s">
        <v>6793</v>
      </c>
      <c r="CW394" t="s">
        <v>6794</v>
      </c>
      <c r="CX394" t="s">
        <v>7520</v>
      </c>
      <c r="CY394" t="s">
        <v>7521</v>
      </c>
      <c r="CZ394" t="s">
        <v>7522</v>
      </c>
      <c r="DA394" t="s">
        <v>6793</v>
      </c>
      <c r="DB394">
        <v>2</v>
      </c>
      <c r="DC394">
        <v>4</v>
      </c>
      <c r="DD394">
        <v>4</v>
      </c>
      <c r="DE394" t="s">
        <v>6794</v>
      </c>
      <c r="EA394">
        <v>1</v>
      </c>
      <c r="EB394" t="s">
        <v>7584</v>
      </c>
      <c r="EJ394" t="s">
        <v>6793</v>
      </c>
      <c r="EK394" t="s">
        <v>7573</v>
      </c>
      <c r="EM394">
        <v>1</v>
      </c>
      <c r="EN394">
        <v>2007</v>
      </c>
      <c r="EP394" t="s">
        <v>6793</v>
      </c>
      <c r="EQ394" t="s">
        <v>7524</v>
      </c>
      <c r="ER394" t="s">
        <v>7556</v>
      </c>
      <c r="ES394">
        <v>2008</v>
      </c>
      <c r="EW394" t="s">
        <v>6794</v>
      </c>
      <c r="EX394" t="s">
        <v>6966</v>
      </c>
      <c r="NG394" t="s">
        <v>7524</v>
      </c>
      <c r="NH394" t="s">
        <v>7556</v>
      </c>
      <c r="NI394">
        <v>2008</v>
      </c>
      <c r="NM394" t="s">
        <v>6794</v>
      </c>
      <c r="NN394" t="s">
        <v>6793</v>
      </c>
      <c r="NW394">
        <v>9</v>
      </c>
      <c r="NX394" t="s">
        <v>7515</v>
      </c>
      <c r="NY394" t="s">
        <v>7515</v>
      </c>
      <c r="NZ394" t="s">
        <v>7515</v>
      </c>
      <c r="OA394" t="s">
        <v>7515</v>
      </c>
      <c r="OB394" t="s">
        <v>7515</v>
      </c>
      <c r="OC394" t="s">
        <v>7515</v>
      </c>
      <c r="OD394" t="s">
        <v>7515</v>
      </c>
      <c r="OE394" t="s">
        <v>7515</v>
      </c>
      <c r="OF394" t="s">
        <v>7516</v>
      </c>
      <c r="OG394" t="s">
        <v>7515</v>
      </c>
      <c r="OH394" t="s">
        <v>7515</v>
      </c>
      <c r="OI394" t="s">
        <v>7526</v>
      </c>
      <c r="OJ394" t="s">
        <v>7526</v>
      </c>
      <c r="OK394" t="s">
        <v>7526</v>
      </c>
      <c r="OL394" t="s">
        <v>7526</v>
      </c>
      <c r="OM394" t="s">
        <v>7528</v>
      </c>
      <c r="ON394" t="s">
        <v>7529</v>
      </c>
      <c r="OO394" t="s">
        <v>7528</v>
      </c>
      <c r="OP394">
        <v>4</v>
      </c>
      <c r="OQ394" t="s">
        <v>28</v>
      </c>
      <c r="OR394" t="s">
        <v>7549</v>
      </c>
      <c r="OS394">
        <v>2007</v>
      </c>
      <c r="OT394">
        <v>7</v>
      </c>
      <c r="OU394">
        <v>1</v>
      </c>
      <c r="OV394">
        <v>7</v>
      </c>
      <c r="OW394">
        <v>0</v>
      </c>
      <c r="OX394">
        <v>1</v>
      </c>
      <c r="OY394">
        <v>35</v>
      </c>
      <c r="OZ394" t="s">
        <v>7515</v>
      </c>
      <c r="PA394" t="s">
        <v>7516</v>
      </c>
      <c r="PB394" t="s">
        <v>7515</v>
      </c>
      <c r="PC394" t="s">
        <v>7515</v>
      </c>
      <c r="PD394" t="s">
        <v>7515</v>
      </c>
      <c r="PE394" t="s">
        <v>7515</v>
      </c>
      <c r="PF394" t="s">
        <v>7515</v>
      </c>
      <c r="PG394" t="s">
        <v>7515</v>
      </c>
      <c r="PH394" t="s">
        <v>7515</v>
      </c>
      <c r="PI394" t="s">
        <v>7515</v>
      </c>
      <c r="PJ394" t="s">
        <v>7515</v>
      </c>
      <c r="PK394" t="s">
        <v>7515</v>
      </c>
      <c r="PL394" t="s">
        <v>7515</v>
      </c>
      <c r="PM394" t="s">
        <v>7515</v>
      </c>
      <c r="PN394" t="s">
        <v>7515</v>
      </c>
      <c r="PO394" t="s">
        <v>7515</v>
      </c>
      <c r="PP394" t="s">
        <v>7515</v>
      </c>
      <c r="PQ394" t="s">
        <v>7515</v>
      </c>
      <c r="PR394" t="s">
        <v>7515</v>
      </c>
      <c r="PS394" t="s">
        <v>7515</v>
      </c>
      <c r="PT394" t="s">
        <v>7515</v>
      </c>
      <c r="PU394" t="s">
        <v>7515</v>
      </c>
      <c r="PV394" t="s">
        <v>7515</v>
      </c>
      <c r="PW394" t="s">
        <v>7515</v>
      </c>
      <c r="PX394" t="s">
        <v>7515</v>
      </c>
      <c r="PY394" t="s">
        <v>7515</v>
      </c>
      <c r="PZ394" t="s">
        <v>7515</v>
      </c>
      <c r="QA394" t="s">
        <v>7515</v>
      </c>
      <c r="QB394" t="s">
        <v>7515</v>
      </c>
      <c r="QC394" t="s">
        <v>7516</v>
      </c>
      <c r="QE394">
        <v>-5</v>
      </c>
      <c r="QF394">
        <v>-5</v>
      </c>
      <c r="QG394">
        <v>-5</v>
      </c>
      <c r="QH394">
        <v>-5</v>
      </c>
      <c r="QI394">
        <v>-5</v>
      </c>
      <c r="QJ394">
        <v>-5</v>
      </c>
      <c r="QK394">
        <v>-5</v>
      </c>
      <c r="RN394" t="s">
        <v>7530</v>
      </c>
      <c r="RP394">
        <f t="shared" si="10"/>
        <v>-1</v>
      </c>
      <c r="RS394">
        <f t="shared" si="11"/>
        <v>3</v>
      </c>
    </row>
    <row r="395" spans="1:487" x14ac:dyDescent="0.3">
      <c r="A395">
        <v>70382</v>
      </c>
      <c r="B395">
        <v>815</v>
      </c>
      <c r="C395">
        <v>0</v>
      </c>
      <c r="D395">
        <v>5</v>
      </c>
      <c r="E395">
        <v>12</v>
      </c>
      <c r="F395">
        <v>71</v>
      </c>
      <c r="G395">
        <v>102</v>
      </c>
      <c r="H395">
        <v>15</v>
      </c>
      <c r="I395" t="s">
        <v>6793</v>
      </c>
      <c r="J395" t="s">
        <v>6793</v>
      </c>
      <c r="O395" t="s">
        <v>6793</v>
      </c>
      <c r="P395" t="s">
        <v>7515</v>
      </c>
      <c r="Q395" t="s">
        <v>7516</v>
      </c>
      <c r="R395" t="s">
        <v>7515</v>
      </c>
      <c r="S395" t="s">
        <v>7515</v>
      </c>
      <c r="T395" t="s">
        <v>7515</v>
      </c>
      <c r="U395" t="s">
        <v>7515</v>
      </c>
      <c r="V395" t="s">
        <v>7515</v>
      </c>
      <c r="W395" t="s">
        <v>7515</v>
      </c>
      <c r="X395" t="s">
        <v>7515</v>
      </c>
      <c r="Y395" t="s">
        <v>7515</v>
      </c>
      <c r="Z395" t="s">
        <v>7515</v>
      </c>
      <c r="AA395" t="s">
        <v>7515</v>
      </c>
      <c r="AB395" t="s">
        <v>7515</v>
      </c>
      <c r="AC395" t="s">
        <v>7515</v>
      </c>
      <c r="AD395" t="s">
        <v>7515</v>
      </c>
      <c r="AE395" t="s">
        <v>7515</v>
      </c>
      <c r="AF395" t="s">
        <v>7515</v>
      </c>
      <c r="AG395" t="s">
        <v>7515</v>
      </c>
      <c r="AH395" t="s">
        <v>7515</v>
      </c>
      <c r="AI395" t="s">
        <v>6796</v>
      </c>
      <c r="AQ395" t="s">
        <v>6985</v>
      </c>
      <c r="AR395" t="s">
        <v>6794</v>
      </c>
      <c r="AS395" t="s">
        <v>6793</v>
      </c>
      <c r="AT395" t="s">
        <v>6</v>
      </c>
      <c r="AU395" t="s">
        <v>6</v>
      </c>
      <c r="AV395" t="s">
        <v>6988</v>
      </c>
      <c r="AW395" t="s">
        <v>6966</v>
      </c>
      <c r="AX395" t="s">
        <v>6793</v>
      </c>
      <c r="AY395" t="s">
        <v>6813</v>
      </c>
      <c r="AZ395" t="s">
        <v>7531</v>
      </c>
      <c r="BA395" t="s">
        <v>7553</v>
      </c>
      <c r="BC395" t="s">
        <v>6794</v>
      </c>
      <c r="BD395" t="s">
        <v>6794</v>
      </c>
      <c r="BE395" t="s">
        <v>6794</v>
      </c>
      <c r="BF395" t="s">
        <v>6794</v>
      </c>
      <c r="BG395" t="s">
        <v>6794</v>
      </c>
      <c r="BH395" t="s">
        <v>6794</v>
      </c>
      <c r="BI395" t="s">
        <v>6794</v>
      </c>
      <c r="BJ395" t="s">
        <v>6794</v>
      </c>
      <c r="BK395" t="s">
        <v>6794</v>
      </c>
      <c r="BL395" t="s">
        <v>6794</v>
      </c>
      <c r="BM395" t="s">
        <v>6</v>
      </c>
      <c r="BN395" t="s">
        <v>6</v>
      </c>
      <c r="BO395" t="s">
        <v>6794</v>
      </c>
      <c r="BQ395" t="s">
        <v>7547</v>
      </c>
      <c r="BR395" t="s">
        <v>6</v>
      </c>
      <c r="BS395" t="s">
        <v>7519</v>
      </c>
      <c r="BT395" t="s">
        <v>6</v>
      </c>
      <c r="BU395" t="s">
        <v>7559</v>
      </c>
      <c r="BV395" t="s">
        <v>6757</v>
      </c>
      <c r="BW395" t="s">
        <v>7516</v>
      </c>
      <c r="BX395" t="s">
        <v>7515</v>
      </c>
      <c r="BY395" t="s">
        <v>7515</v>
      </c>
      <c r="BZ395" t="s">
        <v>7515</v>
      </c>
      <c r="CA395" t="s">
        <v>7515</v>
      </c>
      <c r="CB395" t="s">
        <v>7515</v>
      </c>
      <c r="CC395" t="s">
        <v>7515</v>
      </c>
      <c r="CD395" t="s">
        <v>7515</v>
      </c>
      <c r="CE395" t="s">
        <v>7515</v>
      </c>
      <c r="CF395" t="s">
        <v>7515</v>
      </c>
      <c r="CG395" t="s">
        <v>7515</v>
      </c>
      <c r="CH395" t="s">
        <v>7515</v>
      </c>
      <c r="CI395" t="s">
        <v>6793</v>
      </c>
      <c r="CJ395" t="s">
        <v>6794</v>
      </c>
      <c r="CO395" t="s">
        <v>6794</v>
      </c>
      <c r="CP395" t="s">
        <v>6794</v>
      </c>
      <c r="CQ395" t="s">
        <v>6794</v>
      </c>
      <c r="CR395" t="s">
        <v>6794</v>
      </c>
      <c r="CS395" t="s">
        <v>6794</v>
      </c>
      <c r="CT395" t="s">
        <v>6794</v>
      </c>
      <c r="CU395" t="s">
        <v>6794</v>
      </c>
      <c r="CV395" t="s">
        <v>6794</v>
      </c>
      <c r="CW395" t="s">
        <v>6794</v>
      </c>
      <c r="CX395" t="s">
        <v>7545</v>
      </c>
      <c r="CY395" t="s">
        <v>7607</v>
      </c>
      <c r="CZ395" t="s">
        <v>6966</v>
      </c>
      <c r="DA395" t="s">
        <v>6794</v>
      </c>
      <c r="DB395">
        <v>1</v>
      </c>
      <c r="DC395">
        <v>1</v>
      </c>
      <c r="DD395">
        <v>2</v>
      </c>
      <c r="EA395">
        <v>1</v>
      </c>
      <c r="EB395" t="s">
        <v>7584</v>
      </c>
      <c r="EP395" t="s">
        <v>6794</v>
      </c>
      <c r="OM395" t="s">
        <v>7528</v>
      </c>
      <c r="ON395" t="s">
        <v>7529</v>
      </c>
      <c r="OO395" t="s">
        <v>7528</v>
      </c>
      <c r="OP395">
        <v>4</v>
      </c>
      <c r="OQ395" t="s">
        <v>28</v>
      </c>
      <c r="OR395" t="s">
        <v>265</v>
      </c>
      <c r="OS395">
        <v>2007</v>
      </c>
      <c r="OT395">
        <v>6</v>
      </c>
      <c r="OU395">
        <v>1</v>
      </c>
      <c r="OV395">
        <v>6</v>
      </c>
      <c r="OW395">
        <v>1</v>
      </c>
      <c r="OX395">
        <v>0</v>
      </c>
      <c r="OY395">
        <v>35</v>
      </c>
      <c r="QE395" t="s">
        <v>7515</v>
      </c>
      <c r="QF395" t="s">
        <v>7516</v>
      </c>
      <c r="QG395" t="s">
        <v>7515</v>
      </c>
      <c r="QH395" t="s">
        <v>7516</v>
      </c>
      <c r="QI395" t="s">
        <v>7515</v>
      </c>
      <c r="QJ395" t="s">
        <v>7515</v>
      </c>
      <c r="QK395" t="s">
        <v>7515</v>
      </c>
      <c r="RP395">
        <f t="shared" si="10"/>
        <v>-1</v>
      </c>
      <c r="RS395">
        <f t="shared" si="11"/>
        <v>-1</v>
      </c>
    </row>
    <row r="396" spans="1:487" x14ac:dyDescent="0.3">
      <c r="A396">
        <v>70383</v>
      </c>
      <c r="B396">
        <v>816</v>
      </c>
      <c r="C396">
        <v>0</v>
      </c>
      <c r="D396">
        <v>5</v>
      </c>
      <c r="E396">
        <v>10</v>
      </c>
      <c r="F396">
        <v>97</v>
      </c>
      <c r="G396">
        <v>102</v>
      </c>
      <c r="H396">
        <v>9</v>
      </c>
      <c r="I396" t="s">
        <v>6793</v>
      </c>
      <c r="J396" t="s">
        <v>6793</v>
      </c>
      <c r="O396" t="s">
        <v>6793</v>
      </c>
      <c r="P396" t="s">
        <v>7515</v>
      </c>
      <c r="Q396" t="s">
        <v>7516</v>
      </c>
      <c r="R396" t="s">
        <v>7515</v>
      </c>
      <c r="S396" t="s">
        <v>7515</v>
      </c>
      <c r="T396" t="s">
        <v>7515</v>
      </c>
      <c r="U396" t="s">
        <v>7515</v>
      </c>
      <c r="V396" t="s">
        <v>7515</v>
      </c>
      <c r="W396" t="s">
        <v>7515</v>
      </c>
      <c r="X396" t="s">
        <v>7515</v>
      </c>
      <c r="Y396" t="s">
        <v>7515</v>
      </c>
      <c r="Z396" t="s">
        <v>7515</v>
      </c>
      <c r="AA396" t="s">
        <v>7515</v>
      </c>
      <c r="AB396" t="s">
        <v>7515</v>
      </c>
      <c r="AC396" t="s">
        <v>7515</v>
      </c>
      <c r="AD396" t="s">
        <v>7515</v>
      </c>
      <c r="AE396" t="s">
        <v>7515</v>
      </c>
      <c r="AF396" t="s">
        <v>7515</v>
      </c>
      <c r="AG396" t="s">
        <v>7515</v>
      </c>
      <c r="AH396" t="s">
        <v>7515</v>
      </c>
      <c r="AI396" t="s">
        <v>6796</v>
      </c>
      <c r="AQ396" t="s">
        <v>6985</v>
      </c>
      <c r="AR396" t="s">
        <v>6793</v>
      </c>
      <c r="AS396" t="s">
        <v>6793</v>
      </c>
      <c r="AT396">
        <v>0</v>
      </c>
      <c r="AU396">
        <v>14</v>
      </c>
      <c r="AV396" t="s">
        <v>6988</v>
      </c>
      <c r="AW396" t="s">
        <v>6966</v>
      </c>
      <c r="AX396" t="s">
        <v>6793</v>
      </c>
      <c r="AY396" t="s">
        <v>6813</v>
      </c>
      <c r="AZ396" t="s">
        <v>7531</v>
      </c>
      <c r="BA396" t="s">
        <v>7518</v>
      </c>
      <c r="BC396" t="s">
        <v>6794</v>
      </c>
      <c r="BD396" t="s">
        <v>6794</v>
      </c>
      <c r="BE396" t="s">
        <v>6794</v>
      </c>
      <c r="BF396" t="s">
        <v>6794</v>
      </c>
      <c r="BG396" t="s">
        <v>6793</v>
      </c>
      <c r="BH396" t="s">
        <v>6794</v>
      </c>
      <c r="BI396" t="s">
        <v>6793</v>
      </c>
      <c r="BJ396" t="s">
        <v>6793</v>
      </c>
      <c r="BK396" t="s">
        <v>6794</v>
      </c>
      <c r="BL396" t="s">
        <v>6794</v>
      </c>
      <c r="BM396" t="s">
        <v>7028</v>
      </c>
      <c r="BN396" t="s">
        <v>7022</v>
      </c>
      <c r="BO396" t="s">
        <v>6794</v>
      </c>
      <c r="BQ396">
        <v>50</v>
      </c>
      <c r="BR396" t="s">
        <v>6</v>
      </c>
      <c r="BS396" t="s">
        <v>7533</v>
      </c>
      <c r="BT396" t="s">
        <v>7604</v>
      </c>
      <c r="BU396" t="s">
        <v>7559</v>
      </c>
      <c r="BV396" t="s">
        <v>7535</v>
      </c>
      <c r="BW396" t="s">
        <v>7516</v>
      </c>
      <c r="BX396" t="s">
        <v>7515</v>
      </c>
      <c r="BY396" t="s">
        <v>7515</v>
      </c>
      <c r="BZ396" t="s">
        <v>7515</v>
      </c>
      <c r="CA396" t="s">
        <v>7515</v>
      </c>
      <c r="CB396" t="s">
        <v>7515</v>
      </c>
      <c r="CC396" t="s">
        <v>7515</v>
      </c>
      <c r="CD396" t="s">
        <v>7515</v>
      </c>
      <c r="CE396" t="s">
        <v>7515</v>
      </c>
      <c r="CF396" t="s">
        <v>7515</v>
      </c>
      <c r="CG396" t="s">
        <v>7515</v>
      </c>
      <c r="CH396" t="s">
        <v>7515</v>
      </c>
      <c r="CI396" t="s">
        <v>6794</v>
      </c>
      <c r="CJ396" t="s">
        <v>6793</v>
      </c>
      <c r="CO396" t="s">
        <v>6793</v>
      </c>
      <c r="CP396" t="s">
        <v>6793</v>
      </c>
      <c r="CQ396" t="s">
        <v>6794</v>
      </c>
      <c r="CR396" t="s">
        <v>6793</v>
      </c>
      <c r="CS396" t="s">
        <v>6793</v>
      </c>
      <c r="CT396" t="s">
        <v>6793</v>
      </c>
      <c r="CU396" t="s">
        <v>6794</v>
      </c>
      <c r="CV396" t="s">
        <v>6793</v>
      </c>
      <c r="CW396" t="s">
        <v>6794</v>
      </c>
      <c r="CX396" t="s">
        <v>7520</v>
      </c>
      <c r="CY396" t="s">
        <v>7521</v>
      </c>
      <c r="CZ396" t="s">
        <v>7602</v>
      </c>
      <c r="DA396" t="s">
        <v>6793</v>
      </c>
      <c r="DB396">
        <v>3</v>
      </c>
      <c r="DC396">
        <v>4</v>
      </c>
      <c r="DD396">
        <v>4</v>
      </c>
      <c r="DE396" t="s">
        <v>6793</v>
      </c>
      <c r="DF396">
        <v>1</v>
      </c>
      <c r="DG396" t="s">
        <v>7574</v>
      </c>
      <c r="DH396">
        <v>2006</v>
      </c>
      <c r="DI396" t="s">
        <v>7557</v>
      </c>
      <c r="DJ396" t="s">
        <v>7606</v>
      </c>
      <c r="DK396">
        <v>2006</v>
      </c>
      <c r="EA396">
        <v>2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2</v>
      </c>
      <c r="EI396">
        <v>0</v>
      </c>
      <c r="EJ396" t="s">
        <v>6793</v>
      </c>
      <c r="EK396" t="s">
        <v>7573</v>
      </c>
      <c r="EM396">
        <v>1</v>
      </c>
      <c r="EN396">
        <v>2007</v>
      </c>
      <c r="EP396" t="s">
        <v>6794</v>
      </c>
      <c r="OI396" t="s">
        <v>7526</v>
      </c>
      <c r="OJ396" t="s">
        <v>7526</v>
      </c>
      <c r="OK396" t="s">
        <v>7527</v>
      </c>
      <c r="OL396" t="s">
        <v>7526</v>
      </c>
      <c r="OM396" t="s">
        <v>7528</v>
      </c>
      <c r="ON396" t="s">
        <v>7539</v>
      </c>
      <c r="OO396" t="s">
        <v>7528</v>
      </c>
      <c r="OP396">
        <v>4</v>
      </c>
      <c r="OQ396" t="s">
        <v>28</v>
      </c>
      <c r="OR396" t="s">
        <v>212</v>
      </c>
      <c r="OS396">
        <v>2007</v>
      </c>
      <c r="OT396">
        <v>6</v>
      </c>
      <c r="OU396">
        <v>1</v>
      </c>
      <c r="OV396">
        <v>6</v>
      </c>
      <c r="OW396">
        <v>1</v>
      </c>
      <c r="OX396">
        <v>0</v>
      </c>
      <c r="OY396">
        <v>35</v>
      </c>
      <c r="QE396" t="s">
        <v>7516</v>
      </c>
      <c r="QF396" t="s">
        <v>7515</v>
      </c>
      <c r="QG396" t="s">
        <v>7515</v>
      </c>
      <c r="QH396" t="s">
        <v>7515</v>
      </c>
      <c r="QI396" t="s">
        <v>7515</v>
      </c>
      <c r="QJ396" t="s">
        <v>7515</v>
      </c>
      <c r="QK396" t="s">
        <v>7515</v>
      </c>
      <c r="RP396">
        <f t="shared" si="10"/>
        <v>4</v>
      </c>
      <c r="RS396">
        <f t="shared" si="11"/>
        <v>7</v>
      </c>
    </row>
    <row r="397" spans="1:487" x14ac:dyDescent="0.3">
      <c r="A397">
        <v>70384</v>
      </c>
      <c r="B397">
        <v>817</v>
      </c>
      <c r="C397">
        <v>0</v>
      </c>
      <c r="D397">
        <v>5</v>
      </c>
      <c r="E397">
        <v>15</v>
      </c>
      <c r="F397">
        <v>77</v>
      </c>
      <c r="G397">
        <v>102</v>
      </c>
      <c r="H397">
        <v>3</v>
      </c>
      <c r="I397" t="s">
        <v>6793</v>
      </c>
      <c r="J397" t="s">
        <v>6793</v>
      </c>
      <c r="O397" t="s">
        <v>6793</v>
      </c>
      <c r="P397" t="s">
        <v>7515</v>
      </c>
      <c r="Q397" t="s">
        <v>7515</v>
      </c>
      <c r="R397" t="s">
        <v>7515</v>
      </c>
      <c r="S397" t="s">
        <v>7515</v>
      </c>
      <c r="T397" t="s">
        <v>7515</v>
      </c>
      <c r="U397" t="s">
        <v>7515</v>
      </c>
      <c r="V397" t="s">
        <v>7515</v>
      </c>
      <c r="W397" t="s">
        <v>7515</v>
      </c>
      <c r="X397" t="s">
        <v>7515</v>
      </c>
      <c r="Y397" t="s">
        <v>7516</v>
      </c>
      <c r="Z397" t="s">
        <v>7515</v>
      </c>
      <c r="AA397" t="s">
        <v>7515</v>
      </c>
      <c r="AB397" t="s">
        <v>7515</v>
      </c>
      <c r="AC397" t="s">
        <v>7515</v>
      </c>
      <c r="AD397" t="s">
        <v>7515</v>
      </c>
      <c r="AE397" t="s">
        <v>7515</v>
      </c>
      <c r="AF397" t="s">
        <v>7515</v>
      </c>
      <c r="AG397" t="s">
        <v>7515</v>
      </c>
      <c r="AH397" t="s">
        <v>7515</v>
      </c>
      <c r="AI397" t="s">
        <v>6796</v>
      </c>
      <c r="AQ397" t="s">
        <v>6985</v>
      </c>
      <c r="AR397" t="s">
        <v>6793</v>
      </c>
      <c r="AS397" t="s">
        <v>6793</v>
      </c>
      <c r="AT397">
        <v>0</v>
      </c>
      <c r="AU397">
        <v>16</v>
      </c>
      <c r="AV397" t="s">
        <v>6988</v>
      </c>
      <c r="AW397" t="s">
        <v>6794</v>
      </c>
      <c r="AX397" t="s">
        <v>6793</v>
      </c>
      <c r="AY397" t="s">
        <v>6813</v>
      </c>
      <c r="AZ397" t="s">
        <v>7531</v>
      </c>
      <c r="BA397" t="s">
        <v>6991</v>
      </c>
      <c r="BC397" t="s">
        <v>6794</v>
      </c>
      <c r="BD397" t="s">
        <v>6794</v>
      </c>
      <c r="BE397" t="s">
        <v>6793</v>
      </c>
      <c r="BF397" t="s">
        <v>6793</v>
      </c>
      <c r="BG397" t="s">
        <v>6793</v>
      </c>
      <c r="BH397" t="s">
        <v>6794</v>
      </c>
      <c r="BI397" t="s">
        <v>6794</v>
      </c>
      <c r="BJ397" t="s">
        <v>6793</v>
      </c>
      <c r="BK397" t="s">
        <v>6794</v>
      </c>
      <c r="BL397" t="s">
        <v>6794</v>
      </c>
      <c r="BM397" t="s">
        <v>7028</v>
      </c>
      <c r="BN397" t="s">
        <v>7565</v>
      </c>
      <c r="BO397" t="s">
        <v>6794</v>
      </c>
      <c r="BQ397">
        <v>0</v>
      </c>
      <c r="BR397">
        <v>25</v>
      </c>
      <c r="BS397" t="s">
        <v>7519</v>
      </c>
      <c r="BT397" t="s">
        <v>7603</v>
      </c>
      <c r="BU397" t="s">
        <v>7559</v>
      </c>
      <c r="BV397" t="s">
        <v>7561</v>
      </c>
      <c r="BW397" t="s">
        <v>7515</v>
      </c>
      <c r="BX397" t="s">
        <v>7515</v>
      </c>
      <c r="BY397" t="s">
        <v>7515</v>
      </c>
      <c r="BZ397" t="s">
        <v>7516</v>
      </c>
      <c r="CA397" t="s">
        <v>7515</v>
      </c>
      <c r="CB397" t="s">
        <v>7515</v>
      </c>
      <c r="CC397" t="s">
        <v>7515</v>
      </c>
      <c r="CD397" t="s">
        <v>7515</v>
      </c>
      <c r="CE397" t="s">
        <v>7515</v>
      </c>
      <c r="CF397" t="s">
        <v>7515</v>
      </c>
      <c r="CG397" t="s">
        <v>7515</v>
      </c>
      <c r="CH397" t="s">
        <v>7515</v>
      </c>
      <c r="CI397" t="s">
        <v>6794</v>
      </c>
      <c r="CJ397" t="s">
        <v>6794</v>
      </c>
      <c r="CO397" t="s">
        <v>6793</v>
      </c>
      <c r="CP397" t="s">
        <v>6794</v>
      </c>
      <c r="CQ397" t="s">
        <v>6794</v>
      </c>
      <c r="CR397" t="s">
        <v>6794</v>
      </c>
      <c r="CS397" t="s">
        <v>6794</v>
      </c>
      <c r="CT397" t="s">
        <v>6794</v>
      </c>
      <c r="CU397" t="s">
        <v>6794</v>
      </c>
      <c r="CV397" t="s">
        <v>6793</v>
      </c>
      <c r="CW397" t="s">
        <v>6794</v>
      </c>
      <c r="CX397" t="s">
        <v>7520</v>
      </c>
      <c r="CY397" t="s">
        <v>7521</v>
      </c>
      <c r="CZ397" t="s">
        <v>7522</v>
      </c>
      <c r="DA397" t="s">
        <v>6793</v>
      </c>
      <c r="DB397">
        <v>2</v>
      </c>
      <c r="DC397">
        <v>3</v>
      </c>
      <c r="DD397">
        <v>2</v>
      </c>
      <c r="DE397" t="s">
        <v>6794</v>
      </c>
      <c r="EA397">
        <v>1</v>
      </c>
      <c r="EB397" t="s">
        <v>7584</v>
      </c>
      <c r="EJ397" t="s">
        <v>6794</v>
      </c>
      <c r="EP397" t="s">
        <v>6794</v>
      </c>
      <c r="OI397" t="s">
        <v>7527</v>
      </c>
      <c r="OJ397" t="s">
        <v>7526</v>
      </c>
      <c r="OK397" t="s">
        <v>7527</v>
      </c>
      <c r="OL397" t="s">
        <v>7527</v>
      </c>
      <c r="OM397" t="s">
        <v>7528</v>
      </c>
      <c r="ON397" t="s">
        <v>7529</v>
      </c>
      <c r="OO397" t="s">
        <v>7528</v>
      </c>
      <c r="OP397">
        <v>4</v>
      </c>
      <c r="OQ397" t="s">
        <v>28</v>
      </c>
      <c r="OR397" t="s">
        <v>7549</v>
      </c>
      <c r="OS397">
        <v>2006</v>
      </c>
      <c r="OT397">
        <v>5</v>
      </c>
      <c r="OU397">
        <v>1</v>
      </c>
      <c r="OV397">
        <v>5</v>
      </c>
      <c r="OW397">
        <v>1</v>
      </c>
      <c r="OX397">
        <v>0</v>
      </c>
      <c r="OY397">
        <v>35</v>
      </c>
      <c r="QE397" t="s">
        <v>7516</v>
      </c>
      <c r="QF397" t="s">
        <v>7515</v>
      </c>
      <c r="QG397" t="s">
        <v>7515</v>
      </c>
      <c r="QH397" t="s">
        <v>7515</v>
      </c>
      <c r="QI397" t="s">
        <v>7515</v>
      </c>
      <c r="QJ397" t="s">
        <v>7515</v>
      </c>
      <c r="QK397" t="s">
        <v>7515</v>
      </c>
      <c r="RP397">
        <f t="shared" si="10"/>
        <v>3</v>
      </c>
      <c r="RS397">
        <f t="shared" si="11"/>
        <v>7</v>
      </c>
    </row>
    <row r="398" spans="1:487" x14ac:dyDescent="0.3">
      <c r="A398">
        <v>70385</v>
      </c>
      <c r="B398">
        <v>818</v>
      </c>
      <c r="C398">
        <v>0</v>
      </c>
      <c r="D398">
        <v>5</v>
      </c>
      <c r="E398">
        <v>21</v>
      </c>
      <c r="F398">
        <v>131</v>
      </c>
      <c r="G398">
        <v>102</v>
      </c>
      <c r="H398">
        <v>15</v>
      </c>
      <c r="I398" t="s">
        <v>6793</v>
      </c>
      <c r="J398" t="s">
        <v>6793</v>
      </c>
      <c r="O398" t="s">
        <v>6793</v>
      </c>
      <c r="P398" t="s">
        <v>7516</v>
      </c>
      <c r="Q398" t="s">
        <v>7515</v>
      </c>
      <c r="R398" t="s">
        <v>7515</v>
      </c>
      <c r="S398" t="s">
        <v>7515</v>
      </c>
      <c r="T398" t="s">
        <v>7515</v>
      </c>
      <c r="U398" t="s">
        <v>7515</v>
      </c>
      <c r="V398" t="s">
        <v>7515</v>
      </c>
      <c r="W398" t="s">
        <v>7515</v>
      </c>
      <c r="X398" t="s">
        <v>7515</v>
      </c>
      <c r="Y398" t="s">
        <v>7515</v>
      </c>
      <c r="Z398" t="s">
        <v>7515</v>
      </c>
      <c r="AA398" t="s">
        <v>7515</v>
      </c>
      <c r="AB398" t="s">
        <v>7515</v>
      </c>
      <c r="AC398" t="s">
        <v>7515</v>
      </c>
      <c r="AD398" t="s">
        <v>7515</v>
      </c>
      <c r="AE398" t="s">
        <v>7515</v>
      </c>
      <c r="AF398" t="s">
        <v>7515</v>
      </c>
      <c r="AG398" t="s">
        <v>7515</v>
      </c>
      <c r="AH398" t="s">
        <v>7515</v>
      </c>
      <c r="AI398" t="s">
        <v>6796</v>
      </c>
      <c r="AQ398" t="s">
        <v>6985</v>
      </c>
      <c r="AR398" t="s">
        <v>6793</v>
      </c>
      <c r="AS398" t="s">
        <v>6793</v>
      </c>
      <c r="AT398">
        <v>0</v>
      </c>
      <c r="AU398">
        <v>10</v>
      </c>
      <c r="AV398" t="s">
        <v>6988</v>
      </c>
      <c r="AW398" t="s">
        <v>6793</v>
      </c>
      <c r="AX398" t="s">
        <v>6793</v>
      </c>
      <c r="AY398" t="s">
        <v>6814</v>
      </c>
      <c r="BA398" t="s">
        <v>6991</v>
      </c>
      <c r="BB398" t="s">
        <v>7588</v>
      </c>
      <c r="BC398" t="s">
        <v>6794</v>
      </c>
      <c r="BD398" t="s">
        <v>6794</v>
      </c>
      <c r="BE398" t="s">
        <v>6793</v>
      </c>
      <c r="BF398" t="s">
        <v>6793</v>
      </c>
      <c r="BG398" t="s">
        <v>6794</v>
      </c>
      <c r="BH398" t="s">
        <v>6793</v>
      </c>
      <c r="BI398" t="s">
        <v>6793</v>
      </c>
      <c r="BJ398" t="s">
        <v>6793</v>
      </c>
      <c r="BK398" t="s">
        <v>6793</v>
      </c>
      <c r="BL398" t="s">
        <v>6794</v>
      </c>
      <c r="BM398" t="s">
        <v>7027</v>
      </c>
      <c r="BN398" t="s">
        <v>7024</v>
      </c>
      <c r="BO398" t="s">
        <v>6794</v>
      </c>
      <c r="BQ398">
        <v>100</v>
      </c>
      <c r="BR398">
        <v>20</v>
      </c>
      <c r="BS398" t="s">
        <v>7519</v>
      </c>
      <c r="BT398" t="s">
        <v>6</v>
      </c>
      <c r="BU398" t="s">
        <v>7559</v>
      </c>
      <c r="BV398" t="s">
        <v>7535</v>
      </c>
      <c r="BW398" t="s">
        <v>7516</v>
      </c>
      <c r="BX398" t="s">
        <v>7515</v>
      </c>
      <c r="BY398" t="s">
        <v>7515</v>
      </c>
      <c r="BZ398" t="s">
        <v>7515</v>
      </c>
      <c r="CA398" t="s">
        <v>7515</v>
      </c>
      <c r="CB398" t="s">
        <v>7515</v>
      </c>
      <c r="CC398" t="s">
        <v>7515</v>
      </c>
      <c r="CD398" t="s">
        <v>7515</v>
      </c>
      <c r="CE398" t="s">
        <v>7515</v>
      </c>
      <c r="CF398" t="s">
        <v>7515</v>
      </c>
      <c r="CG398" t="s">
        <v>7515</v>
      </c>
      <c r="CH398" t="s">
        <v>7515</v>
      </c>
      <c r="CI398" t="s">
        <v>6793</v>
      </c>
      <c r="CJ398" t="s">
        <v>6793</v>
      </c>
      <c r="CO398" t="s">
        <v>6794</v>
      </c>
      <c r="CP398" t="s">
        <v>6794</v>
      </c>
      <c r="CQ398" t="s">
        <v>6794</v>
      </c>
      <c r="CR398" t="s">
        <v>6794</v>
      </c>
      <c r="CS398" t="s">
        <v>6794</v>
      </c>
      <c r="CT398" t="s">
        <v>6794</v>
      </c>
      <c r="CU398" t="s">
        <v>6794</v>
      </c>
      <c r="CV398" t="s">
        <v>6793</v>
      </c>
      <c r="CW398" t="s">
        <v>6794</v>
      </c>
      <c r="CX398" t="s">
        <v>7520</v>
      </c>
      <c r="CY398" t="s">
        <v>7521</v>
      </c>
      <c r="CZ398" t="s">
        <v>7602</v>
      </c>
      <c r="DA398" t="s">
        <v>6793</v>
      </c>
      <c r="DB398">
        <v>3</v>
      </c>
      <c r="DC398">
        <v>4</v>
      </c>
      <c r="DD398">
        <v>4</v>
      </c>
      <c r="DE398" t="s">
        <v>6794</v>
      </c>
      <c r="EA398">
        <v>2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2</v>
      </c>
      <c r="EI398">
        <v>0</v>
      </c>
      <c r="EJ398" t="s">
        <v>6794</v>
      </c>
      <c r="EP398" t="s">
        <v>6793</v>
      </c>
      <c r="EY398" t="s">
        <v>7538</v>
      </c>
      <c r="EZ398" t="s">
        <v>7597</v>
      </c>
      <c r="FA398">
        <v>2008</v>
      </c>
      <c r="FE398" t="s">
        <v>6794</v>
      </c>
      <c r="FF398" t="s">
        <v>6793</v>
      </c>
      <c r="IA398" t="s">
        <v>7524</v>
      </c>
      <c r="IB398" t="s">
        <v>6</v>
      </c>
      <c r="IC398" t="s">
        <v>6</v>
      </c>
      <c r="ID398" t="s">
        <v>6</v>
      </c>
      <c r="IG398" t="s">
        <v>6793</v>
      </c>
      <c r="II398" t="s">
        <v>7524</v>
      </c>
      <c r="IJ398" t="s">
        <v>6</v>
      </c>
      <c r="IK398" t="s">
        <v>6</v>
      </c>
      <c r="IL398" t="s">
        <v>6</v>
      </c>
      <c r="IM398" t="s">
        <v>7526</v>
      </c>
      <c r="IN398" t="s">
        <v>7526</v>
      </c>
      <c r="IO398" t="s">
        <v>6793</v>
      </c>
      <c r="KE398" t="s">
        <v>7524</v>
      </c>
      <c r="KF398" t="s">
        <v>6</v>
      </c>
      <c r="KG398" t="s">
        <v>6</v>
      </c>
      <c r="KH398" t="s">
        <v>6</v>
      </c>
      <c r="KI398" t="s">
        <v>7527</v>
      </c>
      <c r="KJ398" t="s">
        <v>7527</v>
      </c>
      <c r="KK398" t="s">
        <v>6794</v>
      </c>
      <c r="KL398" t="s">
        <v>6966</v>
      </c>
      <c r="KM398" t="s">
        <v>7524</v>
      </c>
      <c r="KN398" t="s">
        <v>6</v>
      </c>
      <c r="KO398" t="s">
        <v>6</v>
      </c>
      <c r="KP398" t="s">
        <v>6</v>
      </c>
      <c r="KS398" t="s">
        <v>6794</v>
      </c>
      <c r="KT398" t="s">
        <v>6793</v>
      </c>
      <c r="NW398">
        <v>10</v>
      </c>
      <c r="NX398" t="s">
        <v>7515</v>
      </c>
      <c r="NY398" t="s">
        <v>7515</v>
      </c>
      <c r="NZ398" t="s">
        <v>7515</v>
      </c>
      <c r="OA398" t="s">
        <v>7515</v>
      </c>
      <c r="OB398" t="s">
        <v>7515</v>
      </c>
      <c r="OC398" t="s">
        <v>7515</v>
      </c>
      <c r="OD398" t="s">
        <v>7515</v>
      </c>
      <c r="OE398" t="s">
        <v>7516</v>
      </c>
      <c r="OF398" t="s">
        <v>7515</v>
      </c>
      <c r="OG398" t="s">
        <v>7515</v>
      </c>
      <c r="OH398" t="s">
        <v>7515</v>
      </c>
      <c r="OI398" t="s">
        <v>7527</v>
      </c>
      <c r="OJ398" t="s">
        <v>7526</v>
      </c>
      <c r="OM398" t="s">
        <v>7619</v>
      </c>
      <c r="ON398" t="s">
        <v>7539</v>
      </c>
      <c r="OO398" t="s">
        <v>7528</v>
      </c>
      <c r="OP398">
        <v>4</v>
      </c>
      <c r="OQ398" t="s">
        <v>28</v>
      </c>
      <c r="OR398" t="s">
        <v>265</v>
      </c>
      <c r="OS398">
        <v>2006</v>
      </c>
      <c r="OT398">
        <v>8</v>
      </c>
      <c r="OU398">
        <v>1</v>
      </c>
      <c r="OV398">
        <v>8</v>
      </c>
      <c r="OW398">
        <v>1</v>
      </c>
      <c r="OX398">
        <v>0</v>
      </c>
      <c r="OY398">
        <v>35</v>
      </c>
      <c r="OZ398" t="s">
        <v>7515</v>
      </c>
      <c r="PA398" t="s">
        <v>7515</v>
      </c>
      <c r="PB398" t="s">
        <v>7516</v>
      </c>
      <c r="PC398" t="s">
        <v>7515</v>
      </c>
      <c r="PD398" t="s">
        <v>7515</v>
      </c>
      <c r="PE398" t="s">
        <v>7515</v>
      </c>
      <c r="PF398" t="s">
        <v>7515</v>
      </c>
      <c r="PG398" t="s">
        <v>7515</v>
      </c>
      <c r="PH398" t="s">
        <v>7515</v>
      </c>
      <c r="PI398" t="s">
        <v>7515</v>
      </c>
      <c r="PJ398" t="s">
        <v>7515</v>
      </c>
      <c r="PK398" t="s">
        <v>7515</v>
      </c>
      <c r="PL398" t="s">
        <v>7516</v>
      </c>
      <c r="PM398" t="s">
        <v>7516</v>
      </c>
      <c r="PN398" t="s">
        <v>7515</v>
      </c>
      <c r="PO398" t="s">
        <v>7515</v>
      </c>
      <c r="PP398" t="s">
        <v>7515</v>
      </c>
      <c r="PQ398" t="s">
        <v>7515</v>
      </c>
      <c r="PR398" t="s">
        <v>7515</v>
      </c>
      <c r="PS398" t="s">
        <v>7516</v>
      </c>
      <c r="PT398" t="s">
        <v>7516</v>
      </c>
      <c r="PU398" t="s">
        <v>7515</v>
      </c>
      <c r="PV398" t="s">
        <v>7515</v>
      </c>
      <c r="PW398" t="s">
        <v>7515</v>
      </c>
      <c r="PX398" t="s">
        <v>7515</v>
      </c>
      <c r="PY398" t="s">
        <v>7515</v>
      </c>
      <c r="PZ398" t="s">
        <v>7515</v>
      </c>
      <c r="QA398" t="s">
        <v>7515</v>
      </c>
      <c r="QB398" t="s">
        <v>7515</v>
      </c>
      <c r="QC398" t="s">
        <v>7515</v>
      </c>
      <c r="QE398">
        <v>-5</v>
      </c>
      <c r="QF398">
        <v>-5</v>
      </c>
      <c r="QG398">
        <v>-5</v>
      </c>
      <c r="QH398">
        <v>-5</v>
      </c>
      <c r="QI398">
        <v>-5</v>
      </c>
      <c r="QJ398">
        <v>-5</v>
      </c>
      <c r="QK398">
        <v>-5</v>
      </c>
      <c r="QM398" t="s">
        <v>7530</v>
      </c>
      <c r="RP398">
        <f t="shared" si="10"/>
        <v>4</v>
      </c>
      <c r="RS398">
        <f t="shared" si="11"/>
        <v>6</v>
      </c>
    </row>
    <row r="399" spans="1:487" x14ac:dyDescent="0.3">
      <c r="A399">
        <v>70386</v>
      </c>
      <c r="B399">
        <v>819</v>
      </c>
      <c r="C399">
        <v>0</v>
      </c>
      <c r="D399">
        <v>5</v>
      </c>
      <c r="E399">
        <v>14</v>
      </c>
      <c r="F399">
        <v>82</v>
      </c>
      <c r="G399">
        <v>102</v>
      </c>
      <c r="H399">
        <v>3</v>
      </c>
      <c r="I399" t="s">
        <v>6793</v>
      </c>
      <c r="J399" t="s">
        <v>6793</v>
      </c>
      <c r="O399" t="s">
        <v>6793</v>
      </c>
      <c r="P399" t="s">
        <v>7515</v>
      </c>
      <c r="Q399" t="s">
        <v>7515</v>
      </c>
      <c r="R399" t="s">
        <v>7515</v>
      </c>
      <c r="S399" t="s">
        <v>7515</v>
      </c>
      <c r="T399" t="s">
        <v>7515</v>
      </c>
      <c r="U399" t="s">
        <v>7515</v>
      </c>
      <c r="V399" t="s">
        <v>7515</v>
      </c>
      <c r="W399" t="s">
        <v>7515</v>
      </c>
      <c r="X399" t="s">
        <v>7515</v>
      </c>
      <c r="Y399" t="s">
        <v>7515</v>
      </c>
      <c r="Z399" t="s">
        <v>7515</v>
      </c>
      <c r="AA399" t="s">
        <v>7515</v>
      </c>
      <c r="AB399" t="s">
        <v>7515</v>
      </c>
      <c r="AC399" t="s">
        <v>7515</v>
      </c>
      <c r="AD399" t="s">
        <v>7515</v>
      </c>
      <c r="AE399" t="s">
        <v>7515</v>
      </c>
      <c r="AF399" t="s">
        <v>7515</v>
      </c>
      <c r="AG399" t="s">
        <v>7516</v>
      </c>
      <c r="AH399" t="s">
        <v>7515</v>
      </c>
      <c r="AI399" t="s">
        <v>6796</v>
      </c>
      <c r="AQ399" t="s">
        <v>6985</v>
      </c>
      <c r="AR399" t="s">
        <v>6793</v>
      </c>
      <c r="AS399" t="s">
        <v>6793</v>
      </c>
      <c r="AT399">
        <v>0</v>
      </c>
      <c r="AU399">
        <v>9</v>
      </c>
      <c r="AV399" t="s">
        <v>6988</v>
      </c>
      <c r="AW399" t="s">
        <v>6794</v>
      </c>
      <c r="AX399" t="s">
        <v>6793</v>
      </c>
      <c r="AY399" t="s">
        <v>6813</v>
      </c>
      <c r="AZ399" t="s">
        <v>7562</v>
      </c>
      <c r="BA399" t="s">
        <v>7518</v>
      </c>
      <c r="BC399" t="s">
        <v>6794</v>
      </c>
      <c r="BD399" t="s">
        <v>6794</v>
      </c>
      <c r="BE399" t="s">
        <v>6794</v>
      </c>
      <c r="BF399" t="s">
        <v>6793</v>
      </c>
      <c r="BG399" t="s">
        <v>6793</v>
      </c>
      <c r="BH399" t="s">
        <v>6793</v>
      </c>
      <c r="BI399" t="s">
        <v>6794</v>
      </c>
      <c r="BJ399" t="s">
        <v>6793</v>
      </c>
      <c r="BK399" t="s">
        <v>6794</v>
      </c>
      <c r="BL399" t="s">
        <v>6794</v>
      </c>
      <c r="BM399" t="s">
        <v>7026</v>
      </c>
      <c r="BN399" t="s">
        <v>7025</v>
      </c>
      <c r="BO399" t="s">
        <v>6794</v>
      </c>
      <c r="BQ399" t="s">
        <v>31</v>
      </c>
      <c r="BR399">
        <v>25</v>
      </c>
      <c r="BS399" t="s">
        <v>7519</v>
      </c>
      <c r="BT399" t="s">
        <v>6</v>
      </c>
      <c r="BU399" t="s">
        <v>7028</v>
      </c>
      <c r="BV399" t="s">
        <v>7569</v>
      </c>
      <c r="BW399" t="s">
        <v>7515</v>
      </c>
      <c r="BX399" t="s">
        <v>7516</v>
      </c>
      <c r="BY399" t="s">
        <v>7516</v>
      </c>
      <c r="BZ399" t="s">
        <v>7515</v>
      </c>
      <c r="CA399" t="s">
        <v>7515</v>
      </c>
      <c r="CB399" t="s">
        <v>7515</v>
      </c>
      <c r="CC399" t="s">
        <v>7515</v>
      </c>
      <c r="CD399" t="s">
        <v>7515</v>
      </c>
      <c r="CE399" t="s">
        <v>7515</v>
      </c>
      <c r="CF399" t="s">
        <v>7515</v>
      </c>
      <c r="CG399" t="s">
        <v>7515</v>
      </c>
      <c r="CH399" t="s">
        <v>7515</v>
      </c>
      <c r="CI399" t="s">
        <v>6793</v>
      </c>
      <c r="CJ399" t="s">
        <v>6794</v>
      </c>
      <c r="CO399" t="s">
        <v>6793</v>
      </c>
      <c r="CP399" t="s">
        <v>6793</v>
      </c>
      <c r="CQ399" t="s">
        <v>6794</v>
      </c>
      <c r="CR399" t="s">
        <v>6793</v>
      </c>
      <c r="CS399" t="s">
        <v>6793</v>
      </c>
      <c r="CT399" t="s">
        <v>6793</v>
      </c>
      <c r="CU399" t="s">
        <v>6794</v>
      </c>
      <c r="CV399" t="s">
        <v>6793</v>
      </c>
      <c r="CW399" t="s">
        <v>6794</v>
      </c>
      <c r="CX399" t="s">
        <v>7520</v>
      </c>
      <c r="CY399" t="s">
        <v>7521</v>
      </c>
      <c r="CZ399" t="s">
        <v>7587</v>
      </c>
      <c r="DA399" t="s">
        <v>6793</v>
      </c>
      <c r="DB399">
        <v>2</v>
      </c>
      <c r="DC399">
        <v>3</v>
      </c>
      <c r="DD399">
        <v>4</v>
      </c>
      <c r="DE399" t="s">
        <v>6794</v>
      </c>
      <c r="EA399">
        <v>2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2</v>
      </c>
      <c r="EJ399" t="s">
        <v>6794</v>
      </c>
      <c r="EP399" t="s">
        <v>6794</v>
      </c>
      <c r="OI399" t="s">
        <v>7526</v>
      </c>
      <c r="OJ399" t="s">
        <v>7527</v>
      </c>
      <c r="OK399" t="s">
        <v>7527</v>
      </c>
      <c r="OL399" t="s">
        <v>7527</v>
      </c>
      <c r="OM399" t="s">
        <v>7528</v>
      </c>
      <c r="ON399" t="s">
        <v>7529</v>
      </c>
      <c r="OO399" t="s">
        <v>7528</v>
      </c>
      <c r="OP399">
        <v>4</v>
      </c>
      <c r="OQ399" t="s">
        <v>28</v>
      </c>
      <c r="OR399" t="s">
        <v>7549</v>
      </c>
      <c r="OS399">
        <v>2007</v>
      </c>
      <c r="OT399">
        <v>10</v>
      </c>
      <c r="OU399">
        <v>1</v>
      </c>
      <c r="OV399">
        <v>10</v>
      </c>
      <c r="OW399">
        <v>1</v>
      </c>
      <c r="OX399">
        <v>0</v>
      </c>
      <c r="OY399">
        <v>35</v>
      </c>
      <c r="QE399" t="s">
        <v>7516</v>
      </c>
      <c r="QF399" t="s">
        <v>7515</v>
      </c>
      <c r="QG399" t="s">
        <v>7515</v>
      </c>
      <c r="QH399" t="s">
        <v>7515</v>
      </c>
      <c r="QI399" t="s">
        <v>7515</v>
      </c>
      <c r="QJ399" t="s">
        <v>7515</v>
      </c>
      <c r="QK399" t="s">
        <v>7515</v>
      </c>
      <c r="RP399">
        <f t="shared" ref="RP399:RP462" si="12">IF(AU399="Don't Know",-1,IF(AU399&gt;=30,1,IF(AU399&gt;=20,2,IF(AU399&gt;=15,3,IF(AU399&gt;=10,4,IF(AU399&gt;=5,5,IF(AU399&gt;0,6,0)))))))</f>
        <v>5</v>
      </c>
      <c r="RS399">
        <f t="shared" ref="RS399:RS462" si="13">VLOOKUP(BM399,$RT$2:$RX$12,5,FALSE)</f>
        <v>5</v>
      </c>
    </row>
    <row r="400" spans="1:487" x14ac:dyDescent="0.3">
      <c r="A400">
        <v>70387</v>
      </c>
      <c r="B400">
        <v>820</v>
      </c>
      <c r="C400">
        <v>0</v>
      </c>
      <c r="D400">
        <v>5</v>
      </c>
      <c r="E400">
        <v>12</v>
      </c>
      <c r="F400">
        <v>89</v>
      </c>
      <c r="G400">
        <v>102</v>
      </c>
      <c r="H400">
        <v>3</v>
      </c>
      <c r="I400" t="s">
        <v>6793</v>
      </c>
      <c r="J400" t="s">
        <v>6793</v>
      </c>
      <c r="O400" t="s">
        <v>6793</v>
      </c>
      <c r="P400" t="s">
        <v>7516</v>
      </c>
      <c r="Q400" t="s">
        <v>7516</v>
      </c>
      <c r="R400" t="s">
        <v>7515</v>
      </c>
      <c r="S400" t="s">
        <v>7515</v>
      </c>
      <c r="T400" t="s">
        <v>7515</v>
      </c>
      <c r="U400" t="s">
        <v>7515</v>
      </c>
      <c r="V400" t="s">
        <v>7515</v>
      </c>
      <c r="W400" t="s">
        <v>7515</v>
      </c>
      <c r="X400" t="s">
        <v>7515</v>
      </c>
      <c r="Y400" t="s">
        <v>7515</v>
      </c>
      <c r="Z400" t="s">
        <v>7515</v>
      </c>
      <c r="AA400" t="s">
        <v>7515</v>
      </c>
      <c r="AB400" t="s">
        <v>7515</v>
      </c>
      <c r="AC400" t="s">
        <v>7515</v>
      </c>
      <c r="AD400" t="s">
        <v>7515</v>
      </c>
      <c r="AE400" t="s">
        <v>7515</v>
      </c>
      <c r="AF400" t="s">
        <v>7515</v>
      </c>
      <c r="AG400" t="s">
        <v>7515</v>
      </c>
      <c r="AH400" t="s">
        <v>7515</v>
      </c>
      <c r="AI400" t="s">
        <v>6796</v>
      </c>
      <c r="AQ400" t="s">
        <v>6985</v>
      </c>
      <c r="AR400" t="s">
        <v>6794</v>
      </c>
      <c r="AS400" t="s">
        <v>6794</v>
      </c>
      <c r="AT400">
        <v>0</v>
      </c>
      <c r="AU400">
        <v>30</v>
      </c>
      <c r="AV400" t="s">
        <v>6992</v>
      </c>
      <c r="AW400" t="s">
        <v>6794</v>
      </c>
      <c r="AX400" t="s">
        <v>6793</v>
      </c>
      <c r="AY400" t="s">
        <v>6813</v>
      </c>
      <c r="AZ400" t="s">
        <v>7531</v>
      </c>
      <c r="BA400" t="s">
        <v>6991</v>
      </c>
      <c r="BC400" t="s">
        <v>6794</v>
      </c>
      <c r="BD400" t="s">
        <v>6794</v>
      </c>
      <c r="BE400" t="s">
        <v>6794</v>
      </c>
      <c r="BF400" t="s">
        <v>6794</v>
      </c>
      <c r="BG400" t="s">
        <v>6794</v>
      </c>
      <c r="BH400" t="s">
        <v>6793</v>
      </c>
      <c r="BI400" t="s">
        <v>6793</v>
      </c>
      <c r="BJ400" t="s">
        <v>6794</v>
      </c>
      <c r="BK400" t="s">
        <v>6794</v>
      </c>
      <c r="BL400" t="s">
        <v>6794</v>
      </c>
      <c r="BM400" t="s">
        <v>7022</v>
      </c>
      <c r="BN400" t="s">
        <v>7565</v>
      </c>
      <c r="BO400" t="s">
        <v>6794</v>
      </c>
      <c r="BQ400">
        <v>0</v>
      </c>
      <c r="BR400">
        <v>40</v>
      </c>
      <c r="BS400" t="s">
        <v>7533</v>
      </c>
      <c r="BT400" t="s">
        <v>6</v>
      </c>
      <c r="BU400" t="s">
        <v>7559</v>
      </c>
      <c r="BV400" t="s">
        <v>7543</v>
      </c>
      <c r="BW400" t="s">
        <v>7516</v>
      </c>
      <c r="BX400" t="s">
        <v>7515</v>
      </c>
      <c r="BY400" t="s">
        <v>7515</v>
      </c>
      <c r="BZ400" t="s">
        <v>7515</v>
      </c>
      <c r="CA400" t="s">
        <v>7515</v>
      </c>
      <c r="CB400" t="s">
        <v>7515</v>
      </c>
      <c r="CC400" t="s">
        <v>7515</v>
      </c>
      <c r="CD400" t="s">
        <v>7515</v>
      </c>
      <c r="CE400" t="s">
        <v>7515</v>
      </c>
      <c r="CF400" t="s">
        <v>7515</v>
      </c>
      <c r="CG400" t="s">
        <v>7515</v>
      </c>
      <c r="CH400" t="s">
        <v>7515</v>
      </c>
      <c r="CI400" t="s">
        <v>6793</v>
      </c>
      <c r="CJ400" t="s">
        <v>6794</v>
      </c>
      <c r="CK400" t="s">
        <v>7579</v>
      </c>
      <c r="CL400" t="s">
        <v>7580</v>
      </c>
      <c r="CM400" t="s">
        <v>7581</v>
      </c>
      <c r="CN400" t="s">
        <v>7566</v>
      </c>
      <c r="CO400" t="s">
        <v>6793</v>
      </c>
      <c r="CP400" t="s">
        <v>6793</v>
      </c>
      <c r="CQ400" t="s">
        <v>6794</v>
      </c>
      <c r="CR400" t="s">
        <v>6793</v>
      </c>
      <c r="CS400" t="s">
        <v>6794</v>
      </c>
      <c r="CT400" t="s">
        <v>6794</v>
      </c>
      <c r="CU400" t="s">
        <v>6793</v>
      </c>
      <c r="CV400" t="s">
        <v>6793</v>
      </c>
      <c r="CW400" t="s">
        <v>6794</v>
      </c>
      <c r="CX400" t="s">
        <v>7520</v>
      </c>
      <c r="CY400" t="s">
        <v>7521</v>
      </c>
      <c r="CZ400" t="s">
        <v>7522</v>
      </c>
      <c r="DA400" t="s">
        <v>6793</v>
      </c>
      <c r="DB400">
        <v>1</v>
      </c>
      <c r="DC400">
        <v>2</v>
      </c>
      <c r="DD400">
        <v>2</v>
      </c>
      <c r="DE400" t="s">
        <v>6794</v>
      </c>
      <c r="EA400">
        <v>2</v>
      </c>
      <c r="EC400">
        <v>0</v>
      </c>
      <c r="ED400">
        <v>0</v>
      </c>
      <c r="EE400">
        <v>0</v>
      </c>
      <c r="EF400">
        <v>1</v>
      </c>
      <c r="EG400">
        <v>0</v>
      </c>
      <c r="EH400">
        <v>0</v>
      </c>
      <c r="EI400">
        <v>1</v>
      </c>
      <c r="EJ400" t="s">
        <v>6794</v>
      </c>
      <c r="EP400" t="s">
        <v>6794</v>
      </c>
      <c r="OI400" t="s">
        <v>7526</v>
      </c>
      <c r="OJ400" t="s">
        <v>7526</v>
      </c>
      <c r="OK400" t="s">
        <v>7526</v>
      </c>
      <c r="OL400" t="s">
        <v>7526</v>
      </c>
      <c r="OM400" t="s">
        <v>7528</v>
      </c>
      <c r="ON400" t="s">
        <v>7539</v>
      </c>
      <c r="OO400" t="s">
        <v>7528</v>
      </c>
      <c r="OP400">
        <v>4</v>
      </c>
      <c r="OQ400" t="s">
        <v>28</v>
      </c>
      <c r="OR400" t="s">
        <v>7549</v>
      </c>
      <c r="OS400">
        <v>2006</v>
      </c>
      <c r="OT400">
        <v>12</v>
      </c>
      <c r="OU400">
        <v>1</v>
      </c>
      <c r="OV400">
        <v>12</v>
      </c>
      <c r="OW400">
        <v>1</v>
      </c>
      <c r="OX400">
        <v>0</v>
      </c>
      <c r="OY400">
        <v>35</v>
      </c>
      <c r="QE400" t="s">
        <v>7515</v>
      </c>
      <c r="QF400" t="s">
        <v>7515</v>
      </c>
      <c r="QG400" t="s">
        <v>7515</v>
      </c>
      <c r="QH400" t="s">
        <v>7515</v>
      </c>
      <c r="QI400" t="s">
        <v>7515</v>
      </c>
      <c r="QJ400" t="s">
        <v>7515</v>
      </c>
      <c r="QK400" t="s">
        <v>7516</v>
      </c>
      <c r="RP400">
        <f t="shared" si="12"/>
        <v>1</v>
      </c>
      <c r="RS400">
        <f t="shared" si="13"/>
        <v>2</v>
      </c>
    </row>
    <row r="401" spans="1:487" x14ac:dyDescent="0.3">
      <c r="A401">
        <v>70388</v>
      </c>
      <c r="B401">
        <v>822</v>
      </c>
      <c r="C401">
        <v>0</v>
      </c>
      <c r="D401">
        <v>5</v>
      </c>
      <c r="E401">
        <v>17</v>
      </c>
      <c r="F401">
        <v>86</v>
      </c>
      <c r="G401">
        <v>102</v>
      </c>
      <c r="H401">
        <v>15</v>
      </c>
      <c r="I401" t="s">
        <v>6793</v>
      </c>
      <c r="J401" t="s">
        <v>6793</v>
      </c>
      <c r="O401" t="s">
        <v>6793</v>
      </c>
      <c r="P401" t="s">
        <v>7515</v>
      </c>
      <c r="Q401" t="s">
        <v>7516</v>
      </c>
      <c r="R401" t="s">
        <v>7515</v>
      </c>
      <c r="S401" t="s">
        <v>7515</v>
      </c>
      <c r="T401" t="s">
        <v>7515</v>
      </c>
      <c r="U401" t="s">
        <v>7515</v>
      </c>
      <c r="V401" t="s">
        <v>7515</v>
      </c>
      <c r="W401" t="s">
        <v>7515</v>
      </c>
      <c r="X401" t="s">
        <v>7515</v>
      </c>
      <c r="Y401" t="s">
        <v>7516</v>
      </c>
      <c r="Z401" t="s">
        <v>7515</v>
      </c>
      <c r="AA401" t="s">
        <v>7515</v>
      </c>
      <c r="AB401" t="s">
        <v>7515</v>
      </c>
      <c r="AC401" t="s">
        <v>7515</v>
      </c>
      <c r="AD401" t="s">
        <v>7515</v>
      </c>
      <c r="AE401" t="s">
        <v>7515</v>
      </c>
      <c r="AF401" t="s">
        <v>7515</v>
      </c>
      <c r="AG401" t="s">
        <v>7515</v>
      </c>
      <c r="AH401" t="s">
        <v>7515</v>
      </c>
      <c r="AI401" t="s">
        <v>6796</v>
      </c>
      <c r="AQ401" t="s">
        <v>6757</v>
      </c>
      <c r="AR401" t="s">
        <v>6794</v>
      </c>
      <c r="AS401" t="s">
        <v>6794</v>
      </c>
      <c r="AT401">
        <v>0</v>
      </c>
      <c r="AU401">
        <v>30</v>
      </c>
      <c r="AV401" t="s">
        <v>7568</v>
      </c>
      <c r="AW401" t="s">
        <v>6794</v>
      </c>
      <c r="AX401" t="s">
        <v>6794</v>
      </c>
      <c r="AY401" t="s">
        <v>6814</v>
      </c>
      <c r="BA401" t="s">
        <v>6991</v>
      </c>
      <c r="BB401" t="s">
        <v>7551</v>
      </c>
      <c r="BC401" t="s">
        <v>6794</v>
      </c>
      <c r="BD401" t="s">
        <v>6794</v>
      </c>
      <c r="BE401" t="s">
        <v>6793</v>
      </c>
      <c r="BF401" t="s">
        <v>6794</v>
      </c>
      <c r="BH401" t="s">
        <v>6794</v>
      </c>
      <c r="BI401" t="s">
        <v>6794</v>
      </c>
      <c r="BJ401" t="s">
        <v>6794</v>
      </c>
      <c r="BK401" t="s">
        <v>6793</v>
      </c>
      <c r="BL401" t="s">
        <v>6793</v>
      </c>
      <c r="BM401" t="s">
        <v>7027</v>
      </c>
      <c r="BN401" t="s">
        <v>7022</v>
      </c>
      <c r="BO401" t="s">
        <v>6794</v>
      </c>
      <c r="BQ401">
        <v>50</v>
      </c>
      <c r="BR401">
        <v>50</v>
      </c>
      <c r="BS401" t="s">
        <v>7519</v>
      </c>
      <c r="BT401" t="s">
        <v>6</v>
      </c>
      <c r="BU401" t="s">
        <v>7559</v>
      </c>
      <c r="BV401" t="s">
        <v>7543</v>
      </c>
      <c r="BW401" t="s">
        <v>7515</v>
      </c>
      <c r="BX401" t="s">
        <v>7515</v>
      </c>
      <c r="BY401" t="s">
        <v>7516</v>
      </c>
      <c r="BZ401" t="s">
        <v>7515</v>
      </c>
      <c r="CA401" t="s">
        <v>7515</v>
      </c>
      <c r="CB401" t="s">
        <v>7515</v>
      </c>
      <c r="CC401" t="s">
        <v>7515</v>
      </c>
      <c r="CD401" t="s">
        <v>7515</v>
      </c>
      <c r="CE401" t="s">
        <v>7515</v>
      </c>
      <c r="CF401" t="s">
        <v>7515</v>
      </c>
      <c r="CG401" t="s">
        <v>7515</v>
      </c>
      <c r="CH401" t="s">
        <v>7515</v>
      </c>
      <c r="CI401" t="s">
        <v>6966</v>
      </c>
      <c r="CJ401" t="s">
        <v>6794</v>
      </c>
      <c r="CO401" t="s">
        <v>6793</v>
      </c>
      <c r="CP401" t="s">
        <v>6794</v>
      </c>
      <c r="CQ401" t="s">
        <v>6794</v>
      </c>
      <c r="CR401" t="s">
        <v>6793</v>
      </c>
      <c r="CS401" t="s">
        <v>6794</v>
      </c>
      <c r="CT401" t="s">
        <v>6794</v>
      </c>
      <c r="CU401" t="s">
        <v>6794</v>
      </c>
      <c r="CV401" t="s">
        <v>6793</v>
      </c>
      <c r="CW401" t="s">
        <v>6794</v>
      </c>
      <c r="CX401" t="s">
        <v>7520</v>
      </c>
      <c r="CY401" t="s">
        <v>7613</v>
      </c>
      <c r="CZ401" t="s">
        <v>7587</v>
      </c>
      <c r="DA401" t="s">
        <v>6793</v>
      </c>
      <c r="DB401">
        <v>2</v>
      </c>
      <c r="DC401">
        <v>4</v>
      </c>
      <c r="DD401">
        <v>3</v>
      </c>
      <c r="DE401" t="s">
        <v>6794</v>
      </c>
      <c r="EA401">
        <v>6</v>
      </c>
      <c r="EC401">
        <v>1</v>
      </c>
      <c r="ED401">
        <v>0</v>
      </c>
      <c r="EE401">
        <v>4</v>
      </c>
      <c r="EF401">
        <v>0</v>
      </c>
      <c r="EG401">
        <v>0</v>
      </c>
      <c r="EH401">
        <v>1</v>
      </c>
      <c r="EI401">
        <v>0</v>
      </c>
      <c r="EJ401" t="s">
        <v>6793</v>
      </c>
      <c r="EK401" t="s">
        <v>6966</v>
      </c>
      <c r="EN401" t="s">
        <v>6</v>
      </c>
      <c r="EP401" t="s">
        <v>6794</v>
      </c>
      <c r="OI401" t="s">
        <v>7526</v>
      </c>
      <c r="OJ401" t="s">
        <v>7527</v>
      </c>
      <c r="OK401" t="s">
        <v>7527</v>
      </c>
      <c r="OL401" t="s">
        <v>7526</v>
      </c>
      <c r="OM401" t="s">
        <v>7528</v>
      </c>
      <c r="ON401" t="s">
        <v>7539</v>
      </c>
      <c r="OO401" t="s">
        <v>7528</v>
      </c>
      <c r="OP401">
        <v>4</v>
      </c>
      <c r="OQ401" t="s">
        <v>28</v>
      </c>
      <c r="OR401" t="s">
        <v>265</v>
      </c>
      <c r="OS401">
        <v>2006</v>
      </c>
      <c r="OT401">
        <v>11</v>
      </c>
      <c r="OU401">
        <v>1</v>
      </c>
      <c r="OV401">
        <v>11</v>
      </c>
      <c r="OW401">
        <v>1</v>
      </c>
      <c r="OX401">
        <v>0</v>
      </c>
      <c r="OY401">
        <v>35</v>
      </c>
      <c r="QE401" t="s">
        <v>7515</v>
      </c>
      <c r="QF401" t="s">
        <v>7515</v>
      </c>
      <c r="QG401" t="s">
        <v>7516</v>
      </c>
      <c r="QH401" t="s">
        <v>7515</v>
      </c>
      <c r="QI401" t="s">
        <v>7515</v>
      </c>
      <c r="QJ401" t="s">
        <v>7515</v>
      </c>
      <c r="QK401" t="s">
        <v>7515</v>
      </c>
      <c r="RP401">
        <f t="shared" si="12"/>
        <v>1</v>
      </c>
      <c r="RS401">
        <f t="shared" si="13"/>
        <v>6</v>
      </c>
    </row>
    <row r="402" spans="1:487" x14ac:dyDescent="0.3">
      <c r="A402">
        <v>70389</v>
      </c>
      <c r="B402">
        <v>823</v>
      </c>
      <c r="C402">
        <v>0</v>
      </c>
      <c r="D402">
        <v>5</v>
      </c>
      <c r="E402">
        <v>14</v>
      </c>
      <c r="F402">
        <v>93</v>
      </c>
      <c r="G402">
        <v>102</v>
      </c>
      <c r="H402">
        <v>3</v>
      </c>
      <c r="I402" t="s">
        <v>6793</v>
      </c>
      <c r="J402" t="s">
        <v>6793</v>
      </c>
      <c r="O402" t="s">
        <v>6793</v>
      </c>
      <c r="P402" t="s">
        <v>7515</v>
      </c>
      <c r="Q402" t="s">
        <v>7515</v>
      </c>
      <c r="R402" t="s">
        <v>7515</v>
      </c>
      <c r="S402" t="s">
        <v>7515</v>
      </c>
      <c r="T402" t="s">
        <v>7515</v>
      </c>
      <c r="U402" t="s">
        <v>7515</v>
      </c>
      <c r="V402" t="s">
        <v>7515</v>
      </c>
      <c r="W402" t="s">
        <v>7515</v>
      </c>
      <c r="X402" t="s">
        <v>7515</v>
      </c>
      <c r="Y402" t="s">
        <v>7515</v>
      </c>
      <c r="Z402" t="s">
        <v>7516</v>
      </c>
      <c r="AA402" t="s">
        <v>7515</v>
      </c>
      <c r="AB402" t="s">
        <v>7515</v>
      </c>
      <c r="AC402" t="s">
        <v>7515</v>
      </c>
      <c r="AD402" t="s">
        <v>7515</v>
      </c>
      <c r="AE402" t="s">
        <v>7515</v>
      </c>
      <c r="AF402" t="s">
        <v>7515</v>
      </c>
      <c r="AG402" t="s">
        <v>7515</v>
      </c>
      <c r="AH402" t="s">
        <v>7515</v>
      </c>
      <c r="AI402" t="s">
        <v>6796</v>
      </c>
      <c r="AQ402" t="s">
        <v>6985</v>
      </c>
      <c r="AR402" t="s">
        <v>6794</v>
      </c>
      <c r="AS402" t="s">
        <v>6794</v>
      </c>
      <c r="AT402" t="s">
        <v>6</v>
      </c>
      <c r="AU402" t="s">
        <v>6</v>
      </c>
      <c r="AV402" t="s">
        <v>6988</v>
      </c>
      <c r="AW402" t="s">
        <v>6966</v>
      </c>
      <c r="AX402" t="s">
        <v>6793</v>
      </c>
      <c r="AY402" t="s">
        <v>6813</v>
      </c>
      <c r="AZ402" t="s">
        <v>7531</v>
      </c>
      <c r="BA402" t="s">
        <v>6991</v>
      </c>
      <c r="BC402" t="s">
        <v>6794</v>
      </c>
      <c r="BD402" t="s">
        <v>6794</v>
      </c>
      <c r="BE402" t="s">
        <v>6794</v>
      </c>
      <c r="BF402" t="s">
        <v>6793</v>
      </c>
      <c r="BG402" t="s">
        <v>6793</v>
      </c>
      <c r="BH402" t="s">
        <v>6793</v>
      </c>
      <c r="BI402" t="s">
        <v>6793</v>
      </c>
      <c r="BJ402" t="s">
        <v>6793</v>
      </c>
      <c r="BK402" t="s">
        <v>6793</v>
      </c>
      <c r="BL402" t="s">
        <v>6794</v>
      </c>
      <c r="BM402" t="s">
        <v>7024</v>
      </c>
      <c r="BN402" t="s">
        <v>7025</v>
      </c>
      <c r="BO402" t="s">
        <v>6794</v>
      </c>
      <c r="BQ402">
        <v>25</v>
      </c>
      <c r="BR402" t="s">
        <v>7532</v>
      </c>
      <c r="BS402" t="s">
        <v>7533</v>
      </c>
      <c r="BT402" t="s">
        <v>6</v>
      </c>
      <c r="BU402" t="s">
        <v>7559</v>
      </c>
      <c r="BV402" t="s">
        <v>7615</v>
      </c>
      <c r="BW402" t="s">
        <v>7515</v>
      </c>
      <c r="BX402" t="s">
        <v>7516</v>
      </c>
      <c r="BY402" t="s">
        <v>7515</v>
      </c>
      <c r="BZ402" t="s">
        <v>7515</v>
      </c>
      <c r="CA402" t="s">
        <v>7515</v>
      </c>
      <c r="CB402" t="s">
        <v>7515</v>
      </c>
      <c r="CC402" t="s">
        <v>7515</v>
      </c>
      <c r="CD402" t="s">
        <v>7515</v>
      </c>
      <c r="CE402" t="s">
        <v>7515</v>
      </c>
      <c r="CF402" t="s">
        <v>7515</v>
      </c>
      <c r="CG402" t="s">
        <v>7515</v>
      </c>
      <c r="CH402" t="s">
        <v>7515</v>
      </c>
      <c r="CI402" t="s">
        <v>6793</v>
      </c>
      <c r="CJ402" t="s">
        <v>6794</v>
      </c>
      <c r="CO402" t="s">
        <v>6794</v>
      </c>
      <c r="CP402" t="s">
        <v>6794</v>
      </c>
      <c r="CQ402" t="s">
        <v>6794</v>
      </c>
      <c r="CR402" t="s">
        <v>6794</v>
      </c>
      <c r="CS402" t="s">
        <v>6794</v>
      </c>
      <c r="CT402" t="s">
        <v>6793</v>
      </c>
      <c r="CU402" t="s">
        <v>6794</v>
      </c>
      <c r="CV402" t="s">
        <v>6794</v>
      </c>
      <c r="CW402" t="s">
        <v>6794</v>
      </c>
      <c r="CX402" t="s">
        <v>7520</v>
      </c>
      <c r="CY402" t="s">
        <v>7521</v>
      </c>
      <c r="CZ402" t="s">
        <v>7522</v>
      </c>
      <c r="DA402" t="s">
        <v>6793</v>
      </c>
      <c r="DB402">
        <v>1</v>
      </c>
      <c r="DC402">
        <v>2</v>
      </c>
      <c r="DD402">
        <v>2</v>
      </c>
      <c r="DE402" t="s">
        <v>6794</v>
      </c>
      <c r="EA402">
        <v>3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1</v>
      </c>
      <c r="EI402">
        <v>2</v>
      </c>
      <c r="EJ402" t="s">
        <v>6794</v>
      </c>
      <c r="EP402" t="s">
        <v>6793</v>
      </c>
      <c r="KE402" t="s">
        <v>7524</v>
      </c>
      <c r="KF402" t="s">
        <v>7558</v>
      </c>
      <c r="KG402">
        <v>2007</v>
      </c>
      <c r="KI402" t="s">
        <v>7526</v>
      </c>
      <c r="KJ402" t="s">
        <v>7526</v>
      </c>
      <c r="KK402" t="s">
        <v>6794</v>
      </c>
      <c r="KL402" t="s">
        <v>6793</v>
      </c>
      <c r="NW402">
        <v>0</v>
      </c>
      <c r="NX402" t="s">
        <v>7515</v>
      </c>
      <c r="NY402" t="s">
        <v>7515</v>
      </c>
      <c r="NZ402" t="s">
        <v>7515</v>
      </c>
      <c r="OA402" t="s">
        <v>7515</v>
      </c>
      <c r="OB402" t="s">
        <v>7515</v>
      </c>
      <c r="OC402" t="s">
        <v>7515</v>
      </c>
      <c r="OD402" t="s">
        <v>7515</v>
      </c>
      <c r="OE402" t="s">
        <v>7515</v>
      </c>
      <c r="OF402" t="s">
        <v>7516</v>
      </c>
      <c r="OG402" t="s">
        <v>7515</v>
      </c>
      <c r="OH402" t="s">
        <v>7515</v>
      </c>
      <c r="OI402" t="s">
        <v>7526</v>
      </c>
      <c r="OJ402" t="s">
        <v>7526</v>
      </c>
      <c r="OK402" t="s">
        <v>6857</v>
      </c>
      <c r="OM402" t="s">
        <v>7609</v>
      </c>
      <c r="ON402" t="s">
        <v>7539</v>
      </c>
      <c r="OO402" t="s">
        <v>7528</v>
      </c>
      <c r="OP402">
        <v>4</v>
      </c>
      <c r="OQ402" t="s">
        <v>28</v>
      </c>
      <c r="OR402" t="s">
        <v>7549</v>
      </c>
      <c r="OS402">
        <v>2006</v>
      </c>
      <c r="OT402">
        <v>10</v>
      </c>
      <c r="OU402">
        <v>1</v>
      </c>
      <c r="OV402">
        <v>10</v>
      </c>
      <c r="OW402">
        <v>1</v>
      </c>
      <c r="OX402">
        <v>0</v>
      </c>
      <c r="OY402">
        <v>35</v>
      </c>
      <c r="OZ402" t="s">
        <v>7515</v>
      </c>
      <c r="PA402" t="s">
        <v>7515</v>
      </c>
      <c r="PB402" t="s">
        <v>7515</v>
      </c>
      <c r="PC402" t="s">
        <v>7515</v>
      </c>
      <c r="PD402" t="s">
        <v>7515</v>
      </c>
      <c r="PE402" t="s">
        <v>7515</v>
      </c>
      <c r="PF402" t="s">
        <v>7515</v>
      </c>
      <c r="PG402" t="s">
        <v>7515</v>
      </c>
      <c r="PH402" t="s">
        <v>7515</v>
      </c>
      <c r="PI402" t="s">
        <v>7515</v>
      </c>
      <c r="PJ402" t="s">
        <v>7515</v>
      </c>
      <c r="PK402" t="s">
        <v>7515</v>
      </c>
      <c r="PL402" t="s">
        <v>7515</v>
      </c>
      <c r="PM402" t="s">
        <v>7515</v>
      </c>
      <c r="PN402" t="s">
        <v>7515</v>
      </c>
      <c r="PO402" t="s">
        <v>7515</v>
      </c>
      <c r="PP402" t="s">
        <v>7515</v>
      </c>
      <c r="PQ402" t="s">
        <v>7515</v>
      </c>
      <c r="PR402" t="s">
        <v>7515</v>
      </c>
      <c r="PS402" t="s">
        <v>7516</v>
      </c>
      <c r="PT402" t="s">
        <v>7515</v>
      </c>
      <c r="PU402" t="s">
        <v>7515</v>
      </c>
      <c r="PV402" t="s">
        <v>7515</v>
      </c>
      <c r="PW402" t="s">
        <v>7515</v>
      </c>
      <c r="PX402" t="s">
        <v>7515</v>
      </c>
      <c r="PY402" t="s">
        <v>7515</v>
      </c>
      <c r="PZ402" t="s">
        <v>7515</v>
      </c>
      <c r="QA402" t="s">
        <v>7515</v>
      </c>
      <c r="QB402" t="s">
        <v>7515</v>
      </c>
      <c r="QC402" t="s">
        <v>7515</v>
      </c>
      <c r="QE402" t="s">
        <v>7515</v>
      </c>
      <c r="QF402" t="s">
        <v>7515</v>
      </c>
      <c r="QG402" t="s">
        <v>7515</v>
      </c>
      <c r="QH402" t="s">
        <v>7515</v>
      </c>
      <c r="QI402" t="s">
        <v>7515</v>
      </c>
      <c r="QJ402" t="s">
        <v>7515</v>
      </c>
      <c r="QK402" t="s">
        <v>7516</v>
      </c>
      <c r="RD402" t="s">
        <v>7530</v>
      </c>
      <c r="RP402">
        <f t="shared" si="12"/>
        <v>-1</v>
      </c>
      <c r="RS402">
        <f t="shared" si="13"/>
        <v>3</v>
      </c>
    </row>
    <row r="403" spans="1:487" x14ac:dyDescent="0.3">
      <c r="A403">
        <v>70390</v>
      </c>
      <c r="B403">
        <v>824</v>
      </c>
      <c r="C403">
        <v>0</v>
      </c>
      <c r="D403">
        <v>5</v>
      </c>
      <c r="E403">
        <v>10</v>
      </c>
      <c r="F403">
        <v>96</v>
      </c>
      <c r="G403">
        <v>102</v>
      </c>
      <c r="H403">
        <v>9</v>
      </c>
      <c r="I403" t="s">
        <v>6793</v>
      </c>
      <c r="J403" t="s">
        <v>6793</v>
      </c>
      <c r="O403" t="s">
        <v>6793</v>
      </c>
      <c r="P403" t="s">
        <v>7515</v>
      </c>
      <c r="Q403" t="s">
        <v>7515</v>
      </c>
      <c r="R403" t="s">
        <v>7515</v>
      </c>
      <c r="S403" t="s">
        <v>7515</v>
      </c>
      <c r="T403" t="s">
        <v>7515</v>
      </c>
      <c r="U403" t="s">
        <v>7515</v>
      </c>
      <c r="V403" t="s">
        <v>7515</v>
      </c>
      <c r="W403" t="s">
        <v>7515</v>
      </c>
      <c r="X403" t="s">
        <v>7515</v>
      </c>
      <c r="Y403" t="s">
        <v>7515</v>
      </c>
      <c r="Z403" t="s">
        <v>7516</v>
      </c>
      <c r="AA403" t="s">
        <v>7515</v>
      </c>
      <c r="AB403" t="s">
        <v>7515</v>
      </c>
      <c r="AC403" t="s">
        <v>7515</v>
      </c>
      <c r="AD403" t="s">
        <v>7515</v>
      </c>
      <c r="AE403" t="s">
        <v>7515</v>
      </c>
      <c r="AF403" t="s">
        <v>7515</v>
      </c>
      <c r="AG403" t="s">
        <v>7515</v>
      </c>
      <c r="AH403" t="s">
        <v>7515</v>
      </c>
      <c r="AI403" t="s">
        <v>6796</v>
      </c>
      <c r="AQ403" t="s">
        <v>6985</v>
      </c>
      <c r="AR403" t="s">
        <v>6794</v>
      </c>
      <c r="AS403" t="s">
        <v>6794</v>
      </c>
      <c r="AT403">
        <v>0</v>
      </c>
      <c r="AU403">
        <v>15</v>
      </c>
      <c r="AV403" t="s">
        <v>6988</v>
      </c>
      <c r="AW403" t="s">
        <v>6793</v>
      </c>
      <c r="AX403" t="s">
        <v>6793</v>
      </c>
      <c r="AY403" t="s">
        <v>6813</v>
      </c>
      <c r="AZ403" t="s">
        <v>7531</v>
      </c>
      <c r="BA403" t="s">
        <v>7518</v>
      </c>
      <c r="BC403" t="s">
        <v>6793</v>
      </c>
      <c r="BD403" t="s">
        <v>6794</v>
      </c>
      <c r="BE403" t="s">
        <v>6793</v>
      </c>
      <c r="BF403" t="s">
        <v>6793</v>
      </c>
      <c r="BG403" t="s">
        <v>6793</v>
      </c>
      <c r="BH403" t="s">
        <v>6794</v>
      </c>
      <c r="BI403" t="s">
        <v>6793</v>
      </c>
      <c r="BJ403" t="s">
        <v>6793</v>
      </c>
      <c r="BK403" t="s">
        <v>6794</v>
      </c>
      <c r="BL403" t="s">
        <v>6794</v>
      </c>
      <c r="BM403" t="s">
        <v>7028</v>
      </c>
      <c r="BN403" t="s">
        <v>7029</v>
      </c>
      <c r="BO403" t="s">
        <v>6794</v>
      </c>
      <c r="BQ403">
        <v>75</v>
      </c>
      <c r="BR403">
        <v>50</v>
      </c>
      <c r="BS403" t="s">
        <v>7533</v>
      </c>
      <c r="BT403" t="s">
        <v>7554</v>
      </c>
      <c r="BU403" t="s">
        <v>7559</v>
      </c>
      <c r="BV403" t="s">
        <v>7543</v>
      </c>
      <c r="BW403" t="s">
        <v>7515</v>
      </c>
      <c r="BX403" t="s">
        <v>7515</v>
      </c>
      <c r="BY403" t="s">
        <v>7515</v>
      </c>
      <c r="BZ403" t="s">
        <v>7515</v>
      </c>
      <c r="CA403" t="s">
        <v>7515</v>
      </c>
      <c r="CB403" t="s">
        <v>7515</v>
      </c>
      <c r="CC403" t="s">
        <v>7515</v>
      </c>
      <c r="CD403" t="s">
        <v>7516</v>
      </c>
      <c r="CE403" t="s">
        <v>7515</v>
      </c>
      <c r="CF403" t="s">
        <v>7515</v>
      </c>
      <c r="CG403" t="s">
        <v>7515</v>
      </c>
      <c r="CH403" t="s">
        <v>7515</v>
      </c>
      <c r="CI403" t="s">
        <v>6793</v>
      </c>
      <c r="CJ403" t="s">
        <v>6794</v>
      </c>
      <c r="CO403" t="s">
        <v>6793</v>
      </c>
      <c r="CP403" t="s">
        <v>6793</v>
      </c>
      <c r="CQ403" t="s">
        <v>6794</v>
      </c>
      <c r="CR403" t="s">
        <v>6794</v>
      </c>
      <c r="CS403" t="s">
        <v>6794</v>
      </c>
      <c r="CT403" t="s">
        <v>6793</v>
      </c>
      <c r="CU403" t="s">
        <v>6794</v>
      </c>
      <c r="CV403" t="s">
        <v>6793</v>
      </c>
      <c r="CW403" t="s">
        <v>6794</v>
      </c>
      <c r="CX403" t="s">
        <v>7545</v>
      </c>
      <c r="CY403" t="s">
        <v>7521</v>
      </c>
      <c r="CZ403" t="s">
        <v>7587</v>
      </c>
      <c r="DA403" t="s">
        <v>6793</v>
      </c>
      <c r="DB403">
        <v>1</v>
      </c>
      <c r="DC403">
        <v>2</v>
      </c>
      <c r="DD403">
        <v>3</v>
      </c>
      <c r="DE403" t="s">
        <v>6794</v>
      </c>
      <c r="EA403">
        <v>4</v>
      </c>
      <c r="EC403">
        <v>2</v>
      </c>
      <c r="ED403">
        <v>0</v>
      </c>
      <c r="EE403">
        <v>2</v>
      </c>
      <c r="EF403">
        <v>0</v>
      </c>
      <c r="EG403">
        <v>0</v>
      </c>
      <c r="EH403">
        <v>0</v>
      </c>
      <c r="EI403">
        <v>0</v>
      </c>
      <c r="EJ403" t="s">
        <v>6794</v>
      </c>
      <c r="EP403" t="s">
        <v>6793</v>
      </c>
      <c r="EY403" t="s">
        <v>7524</v>
      </c>
      <c r="EZ403" t="s">
        <v>7558</v>
      </c>
      <c r="FA403">
        <v>2006</v>
      </c>
      <c r="FE403" t="s">
        <v>6794</v>
      </c>
      <c r="FF403" t="s">
        <v>6793</v>
      </c>
      <c r="OI403" t="s">
        <v>7526</v>
      </c>
      <c r="OJ403" t="s">
        <v>7526</v>
      </c>
      <c r="OK403" t="s">
        <v>7527</v>
      </c>
      <c r="OL403" t="s">
        <v>7526</v>
      </c>
      <c r="OM403" t="s">
        <v>7528</v>
      </c>
      <c r="ON403" t="s">
        <v>7529</v>
      </c>
      <c r="OO403" t="s">
        <v>7528</v>
      </c>
      <c r="OP403">
        <v>4</v>
      </c>
      <c r="OQ403" t="s">
        <v>28</v>
      </c>
      <c r="OR403" t="s">
        <v>212</v>
      </c>
      <c r="OS403">
        <v>2006</v>
      </c>
      <c r="OT403">
        <v>8</v>
      </c>
      <c r="OU403">
        <v>1</v>
      </c>
      <c r="OV403">
        <v>8</v>
      </c>
      <c r="OW403">
        <v>1</v>
      </c>
      <c r="OX403">
        <v>0</v>
      </c>
      <c r="OY403">
        <v>35</v>
      </c>
      <c r="OZ403" t="s">
        <v>7515</v>
      </c>
      <c r="PA403" t="s">
        <v>7515</v>
      </c>
      <c r="PB403" t="s">
        <v>7516</v>
      </c>
      <c r="PC403" t="s">
        <v>7515</v>
      </c>
      <c r="PD403" t="s">
        <v>7515</v>
      </c>
      <c r="PE403" t="s">
        <v>7515</v>
      </c>
      <c r="PF403" t="s">
        <v>7515</v>
      </c>
      <c r="PG403" t="s">
        <v>7515</v>
      </c>
      <c r="PH403" t="s">
        <v>7515</v>
      </c>
      <c r="PI403" t="s">
        <v>7515</v>
      </c>
      <c r="PJ403" t="s">
        <v>7515</v>
      </c>
      <c r="PK403" t="s">
        <v>7515</v>
      </c>
      <c r="PL403" t="s">
        <v>7515</v>
      </c>
      <c r="PM403" t="s">
        <v>7515</v>
      </c>
      <c r="PN403" t="s">
        <v>7515</v>
      </c>
      <c r="PO403" t="s">
        <v>7515</v>
      </c>
      <c r="PP403" t="s">
        <v>7515</v>
      </c>
      <c r="PQ403" t="s">
        <v>7515</v>
      </c>
      <c r="PR403" t="s">
        <v>7515</v>
      </c>
      <c r="PS403" t="s">
        <v>7515</v>
      </c>
      <c r="PT403" t="s">
        <v>7515</v>
      </c>
      <c r="PU403" t="s">
        <v>7515</v>
      </c>
      <c r="PV403" t="s">
        <v>7515</v>
      </c>
      <c r="PW403" t="s">
        <v>7515</v>
      </c>
      <c r="PX403" t="s">
        <v>7515</v>
      </c>
      <c r="PY403" t="s">
        <v>7515</v>
      </c>
      <c r="PZ403" t="s">
        <v>7515</v>
      </c>
      <c r="QA403" t="s">
        <v>7515</v>
      </c>
      <c r="QB403" t="s">
        <v>7515</v>
      </c>
      <c r="QC403" t="s">
        <v>7515</v>
      </c>
      <c r="QE403">
        <v>-5</v>
      </c>
      <c r="QF403">
        <v>-5</v>
      </c>
      <c r="QG403">
        <v>-5</v>
      </c>
      <c r="QH403">
        <v>-5</v>
      </c>
      <c r="QI403">
        <v>-5</v>
      </c>
      <c r="QJ403">
        <v>-5</v>
      </c>
      <c r="QK403">
        <v>-5</v>
      </c>
      <c r="RP403">
        <f t="shared" si="12"/>
        <v>3</v>
      </c>
      <c r="RS403">
        <f t="shared" si="13"/>
        <v>7</v>
      </c>
    </row>
    <row r="404" spans="1:487" x14ac:dyDescent="0.3">
      <c r="A404">
        <v>70391</v>
      </c>
      <c r="B404">
        <v>826</v>
      </c>
      <c r="C404">
        <v>0</v>
      </c>
      <c r="D404">
        <v>5</v>
      </c>
      <c r="E404">
        <v>23</v>
      </c>
      <c r="F404">
        <v>100</v>
      </c>
      <c r="G404">
        <v>102</v>
      </c>
      <c r="H404">
        <v>9</v>
      </c>
      <c r="I404" t="s">
        <v>6793</v>
      </c>
      <c r="J404" t="s">
        <v>6793</v>
      </c>
      <c r="O404" t="s">
        <v>6793</v>
      </c>
      <c r="P404" t="s">
        <v>7515</v>
      </c>
      <c r="Q404" t="s">
        <v>7515</v>
      </c>
      <c r="R404" t="s">
        <v>7515</v>
      </c>
      <c r="S404" t="s">
        <v>7515</v>
      </c>
      <c r="T404" t="s">
        <v>7515</v>
      </c>
      <c r="U404" t="s">
        <v>7515</v>
      </c>
      <c r="V404" t="s">
        <v>7515</v>
      </c>
      <c r="W404" t="s">
        <v>7515</v>
      </c>
      <c r="X404" t="s">
        <v>7515</v>
      </c>
      <c r="Y404" t="s">
        <v>7515</v>
      </c>
      <c r="Z404" t="s">
        <v>7516</v>
      </c>
      <c r="AA404" t="s">
        <v>7515</v>
      </c>
      <c r="AB404" t="s">
        <v>7515</v>
      </c>
      <c r="AC404" t="s">
        <v>7515</v>
      </c>
      <c r="AD404" t="s">
        <v>7515</v>
      </c>
      <c r="AE404" t="s">
        <v>7515</v>
      </c>
      <c r="AF404" t="s">
        <v>7515</v>
      </c>
      <c r="AG404" t="s">
        <v>7515</v>
      </c>
      <c r="AH404" t="s">
        <v>7515</v>
      </c>
      <c r="AI404" t="s">
        <v>6796</v>
      </c>
      <c r="AQ404" t="s">
        <v>6985</v>
      </c>
      <c r="AR404" t="s">
        <v>6793</v>
      </c>
      <c r="AS404" t="s">
        <v>6793</v>
      </c>
      <c r="AT404">
        <v>0</v>
      </c>
      <c r="AU404">
        <v>15</v>
      </c>
      <c r="AV404" t="s">
        <v>6988</v>
      </c>
      <c r="AW404" t="s">
        <v>6966</v>
      </c>
      <c r="AX404" t="s">
        <v>6794</v>
      </c>
      <c r="AY404" t="s">
        <v>6813</v>
      </c>
      <c r="AZ404" t="s">
        <v>7531</v>
      </c>
      <c r="BA404" t="s">
        <v>7612</v>
      </c>
      <c r="BC404" t="s">
        <v>6794</v>
      </c>
      <c r="BD404" t="s">
        <v>6793</v>
      </c>
      <c r="BE404" t="s">
        <v>6794</v>
      </c>
      <c r="BF404" t="s">
        <v>6794</v>
      </c>
      <c r="BG404" t="s">
        <v>6794</v>
      </c>
      <c r="BH404" t="s">
        <v>6794</v>
      </c>
      <c r="BI404" t="s">
        <v>6794</v>
      </c>
      <c r="BJ404" t="s">
        <v>6794</v>
      </c>
      <c r="BK404" t="s">
        <v>6794</v>
      </c>
      <c r="BL404" t="s">
        <v>6793</v>
      </c>
      <c r="BM404" t="s">
        <v>7031</v>
      </c>
      <c r="BN404" t="s">
        <v>7024</v>
      </c>
      <c r="BO404" t="s">
        <v>6794</v>
      </c>
      <c r="BQ404">
        <v>35</v>
      </c>
      <c r="BR404" t="s">
        <v>7532</v>
      </c>
      <c r="BS404" t="s">
        <v>7519</v>
      </c>
      <c r="BT404" t="s">
        <v>6</v>
      </c>
      <c r="BU404" t="s">
        <v>7030</v>
      </c>
      <c r="BV404">
        <v>10</v>
      </c>
      <c r="BW404" t="s">
        <v>7516</v>
      </c>
      <c r="BX404" t="s">
        <v>7515</v>
      </c>
      <c r="BY404" t="s">
        <v>7515</v>
      </c>
      <c r="BZ404" t="s">
        <v>7515</v>
      </c>
      <c r="CA404" t="s">
        <v>7515</v>
      </c>
      <c r="CB404" t="s">
        <v>7515</v>
      </c>
      <c r="CC404" t="s">
        <v>7515</v>
      </c>
      <c r="CD404" t="s">
        <v>7515</v>
      </c>
      <c r="CE404" t="s">
        <v>7515</v>
      </c>
      <c r="CF404" t="s">
        <v>7515</v>
      </c>
      <c r="CG404" t="s">
        <v>7515</v>
      </c>
      <c r="CH404" t="s">
        <v>7515</v>
      </c>
      <c r="CI404" t="s">
        <v>6794</v>
      </c>
      <c r="CJ404" t="s">
        <v>6794</v>
      </c>
      <c r="CO404" t="s">
        <v>6794</v>
      </c>
      <c r="CP404" t="s">
        <v>6794</v>
      </c>
      <c r="CQ404" t="s">
        <v>6794</v>
      </c>
      <c r="CR404" t="s">
        <v>6794</v>
      </c>
      <c r="CS404" t="s">
        <v>6794</v>
      </c>
      <c r="CT404" t="s">
        <v>6794</v>
      </c>
      <c r="CU404" t="s">
        <v>6794</v>
      </c>
      <c r="CV404" t="s">
        <v>6794</v>
      </c>
      <c r="CW404" t="s">
        <v>6794</v>
      </c>
      <c r="CX404" t="s">
        <v>7520</v>
      </c>
      <c r="CY404" t="s">
        <v>7521</v>
      </c>
      <c r="CZ404" t="s">
        <v>6966</v>
      </c>
      <c r="DA404" t="s">
        <v>6793</v>
      </c>
      <c r="DB404" t="s">
        <v>31</v>
      </c>
      <c r="DC404" t="s">
        <v>31</v>
      </c>
      <c r="DD404" t="s">
        <v>31</v>
      </c>
      <c r="DE404" t="s">
        <v>31</v>
      </c>
      <c r="EA404" t="s">
        <v>31</v>
      </c>
      <c r="EJ404" t="s">
        <v>31</v>
      </c>
      <c r="EP404" t="s">
        <v>6793</v>
      </c>
      <c r="GU404" t="s">
        <v>7524</v>
      </c>
      <c r="GV404" t="s">
        <v>7595</v>
      </c>
      <c r="GW404">
        <v>2008</v>
      </c>
      <c r="HA404" t="s">
        <v>6794</v>
      </c>
      <c r="KE404" t="s">
        <v>7524</v>
      </c>
      <c r="KF404" t="s">
        <v>6</v>
      </c>
      <c r="KG404" t="s">
        <v>6</v>
      </c>
      <c r="KH404">
        <v>2</v>
      </c>
      <c r="KI404" t="s">
        <v>7527</v>
      </c>
      <c r="KJ404" t="s">
        <v>6</v>
      </c>
      <c r="KK404" t="s">
        <v>6794</v>
      </c>
      <c r="KL404" t="s">
        <v>6793</v>
      </c>
      <c r="NW404" t="s">
        <v>7547</v>
      </c>
      <c r="NX404" t="s">
        <v>7515</v>
      </c>
      <c r="NY404" t="s">
        <v>7515</v>
      </c>
      <c r="NZ404" t="s">
        <v>7515</v>
      </c>
      <c r="OA404" t="s">
        <v>7515</v>
      </c>
      <c r="OB404" t="s">
        <v>7515</v>
      </c>
      <c r="OC404" t="s">
        <v>7515</v>
      </c>
      <c r="OD404" t="s">
        <v>7516</v>
      </c>
      <c r="OE404" t="s">
        <v>7515</v>
      </c>
      <c r="OF404" t="s">
        <v>7515</v>
      </c>
      <c r="OG404" t="s">
        <v>7515</v>
      </c>
      <c r="OH404" t="s">
        <v>7515</v>
      </c>
      <c r="OI404" t="s">
        <v>6</v>
      </c>
      <c r="OJ404" t="s">
        <v>7526</v>
      </c>
      <c r="OK404" t="s">
        <v>7526</v>
      </c>
      <c r="OM404" t="s">
        <v>7528</v>
      </c>
      <c r="ON404" t="s">
        <v>7539</v>
      </c>
      <c r="OO404" t="s">
        <v>7528</v>
      </c>
      <c r="OP404">
        <v>4</v>
      </c>
      <c r="OQ404" t="s">
        <v>28</v>
      </c>
      <c r="OR404" t="s">
        <v>212</v>
      </c>
      <c r="OS404">
        <v>2007</v>
      </c>
      <c r="OT404">
        <v>8</v>
      </c>
      <c r="OU404">
        <v>1</v>
      </c>
      <c r="OV404">
        <v>8</v>
      </c>
      <c r="OW404">
        <v>1</v>
      </c>
      <c r="OX404">
        <v>0</v>
      </c>
      <c r="OY404">
        <v>35</v>
      </c>
      <c r="OZ404" t="s">
        <v>7515</v>
      </c>
      <c r="PA404" t="s">
        <v>7515</v>
      </c>
      <c r="PB404" t="s">
        <v>7515</v>
      </c>
      <c r="PC404" t="s">
        <v>7515</v>
      </c>
      <c r="PD404" t="s">
        <v>7515</v>
      </c>
      <c r="PE404" t="s">
        <v>7515</v>
      </c>
      <c r="PF404" t="s">
        <v>7515</v>
      </c>
      <c r="PG404" t="s">
        <v>7515</v>
      </c>
      <c r="PH404" t="s">
        <v>7516</v>
      </c>
      <c r="PI404" t="s">
        <v>7515</v>
      </c>
      <c r="PJ404" t="s">
        <v>7515</v>
      </c>
      <c r="PK404" t="s">
        <v>7515</v>
      </c>
      <c r="PL404" t="s">
        <v>7515</v>
      </c>
      <c r="PM404" t="s">
        <v>7515</v>
      </c>
      <c r="PN404" t="s">
        <v>7515</v>
      </c>
      <c r="PO404" t="s">
        <v>7515</v>
      </c>
      <c r="PP404" t="s">
        <v>7515</v>
      </c>
      <c r="PQ404" t="s">
        <v>7515</v>
      </c>
      <c r="PR404" t="s">
        <v>7515</v>
      </c>
      <c r="PS404" t="s">
        <v>7516</v>
      </c>
      <c r="PT404" t="s">
        <v>7515</v>
      </c>
      <c r="PU404" t="s">
        <v>7515</v>
      </c>
      <c r="PV404" t="s">
        <v>7515</v>
      </c>
      <c r="PW404" t="s">
        <v>7515</v>
      </c>
      <c r="PX404" t="s">
        <v>7515</v>
      </c>
      <c r="PY404" t="s">
        <v>7515</v>
      </c>
      <c r="PZ404" t="s">
        <v>7515</v>
      </c>
      <c r="QA404" t="s">
        <v>7515</v>
      </c>
      <c r="QB404" t="s">
        <v>7515</v>
      </c>
      <c r="QC404" t="s">
        <v>7515</v>
      </c>
      <c r="QE404">
        <v>-5</v>
      </c>
      <c r="QF404">
        <v>-5</v>
      </c>
      <c r="QG404">
        <v>-5</v>
      </c>
      <c r="QH404">
        <v>-5</v>
      </c>
      <c r="QI404">
        <v>-5</v>
      </c>
      <c r="QJ404">
        <v>-5</v>
      </c>
      <c r="QK404">
        <v>-5</v>
      </c>
      <c r="RD404" t="s">
        <v>7530</v>
      </c>
      <c r="RP404">
        <f t="shared" si="12"/>
        <v>3</v>
      </c>
      <c r="RS404">
        <f t="shared" si="13"/>
        <v>10</v>
      </c>
    </row>
    <row r="405" spans="1:487" x14ac:dyDescent="0.3">
      <c r="A405">
        <v>70392</v>
      </c>
      <c r="B405">
        <v>827</v>
      </c>
      <c r="C405">
        <v>0</v>
      </c>
      <c r="D405">
        <v>5</v>
      </c>
      <c r="E405">
        <v>12</v>
      </c>
      <c r="F405">
        <v>108</v>
      </c>
      <c r="G405">
        <v>102</v>
      </c>
      <c r="H405">
        <v>3</v>
      </c>
      <c r="I405" t="s">
        <v>6793</v>
      </c>
      <c r="J405" t="s">
        <v>6793</v>
      </c>
      <c r="O405" t="s">
        <v>6793</v>
      </c>
      <c r="P405" t="s">
        <v>7516</v>
      </c>
      <c r="Q405" t="s">
        <v>7515</v>
      </c>
      <c r="R405" t="s">
        <v>7515</v>
      </c>
      <c r="S405" t="s">
        <v>7515</v>
      </c>
      <c r="T405" t="s">
        <v>7515</v>
      </c>
      <c r="U405" t="s">
        <v>7515</v>
      </c>
      <c r="V405" t="s">
        <v>7515</v>
      </c>
      <c r="W405" t="s">
        <v>7515</v>
      </c>
      <c r="X405" t="s">
        <v>7515</v>
      </c>
      <c r="Y405" t="s">
        <v>7515</v>
      </c>
      <c r="Z405" t="s">
        <v>7515</v>
      </c>
      <c r="AA405" t="s">
        <v>7515</v>
      </c>
      <c r="AB405" t="s">
        <v>7515</v>
      </c>
      <c r="AC405" t="s">
        <v>7515</v>
      </c>
      <c r="AD405" t="s">
        <v>7515</v>
      </c>
      <c r="AE405" t="s">
        <v>7515</v>
      </c>
      <c r="AF405" t="s">
        <v>7515</v>
      </c>
      <c r="AG405" t="s">
        <v>7515</v>
      </c>
      <c r="AH405" t="s">
        <v>7515</v>
      </c>
      <c r="AI405" t="s">
        <v>6796</v>
      </c>
      <c r="AQ405" t="s">
        <v>6985</v>
      </c>
      <c r="AR405" t="s">
        <v>6793</v>
      </c>
      <c r="AS405" t="s">
        <v>6794</v>
      </c>
      <c r="AT405">
        <v>0</v>
      </c>
      <c r="AU405">
        <v>20</v>
      </c>
      <c r="AV405" t="s">
        <v>6988</v>
      </c>
      <c r="AW405" t="s">
        <v>6794</v>
      </c>
      <c r="AX405" t="s">
        <v>6793</v>
      </c>
      <c r="AY405" t="s">
        <v>6813</v>
      </c>
      <c r="AZ405" t="s">
        <v>7531</v>
      </c>
      <c r="BA405" t="s">
        <v>7518</v>
      </c>
      <c r="BC405" t="s">
        <v>6794</v>
      </c>
      <c r="BD405" t="s">
        <v>6794</v>
      </c>
      <c r="BE405" t="s">
        <v>6794</v>
      </c>
      <c r="BF405" t="s">
        <v>6794</v>
      </c>
      <c r="BG405" t="s">
        <v>6793</v>
      </c>
      <c r="BH405" t="s">
        <v>6793</v>
      </c>
      <c r="BI405" t="s">
        <v>6793</v>
      </c>
      <c r="BJ405" t="s">
        <v>6794</v>
      </c>
      <c r="BK405" t="s">
        <v>6794</v>
      </c>
      <c r="BL405" t="s">
        <v>6794</v>
      </c>
      <c r="BM405" t="s">
        <v>7022</v>
      </c>
      <c r="BN405" t="s">
        <v>7565</v>
      </c>
      <c r="BO405" t="s">
        <v>7599</v>
      </c>
      <c r="BP405" t="s">
        <v>7600</v>
      </c>
      <c r="BS405" t="s">
        <v>7533</v>
      </c>
      <c r="BT405" t="s">
        <v>6</v>
      </c>
      <c r="BU405" t="s">
        <v>7559</v>
      </c>
      <c r="BV405" t="s">
        <v>7569</v>
      </c>
      <c r="BW405" t="s">
        <v>7515</v>
      </c>
      <c r="BX405" t="s">
        <v>7516</v>
      </c>
      <c r="BY405" t="s">
        <v>7515</v>
      </c>
      <c r="BZ405" t="s">
        <v>7515</v>
      </c>
      <c r="CA405" t="s">
        <v>7515</v>
      </c>
      <c r="CB405" t="s">
        <v>7515</v>
      </c>
      <c r="CC405" t="s">
        <v>7515</v>
      </c>
      <c r="CD405" t="s">
        <v>7515</v>
      </c>
      <c r="CE405" t="s">
        <v>7515</v>
      </c>
      <c r="CF405" t="s">
        <v>7515</v>
      </c>
      <c r="CG405" t="s">
        <v>7515</v>
      </c>
      <c r="CH405" t="s">
        <v>7515</v>
      </c>
      <c r="CI405" t="s">
        <v>6794</v>
      </c>
      <c r="CJ405" t="s">
        <v>6793</v>
      </c>
      <c r="CO405" t="s">
        <v>6793</v>
      </c>
      <c r="CP405" t="s">
        <v>6793</v>
      </c>
      <c r="CQ405" t="s">
        <v>6794</v>
      </c>
      <c r="CR405" t="s">
        <v>6793</v>
      </c>
      <c r="CS405" t="s">
        <v>6794</v>
      </c>
      <c r="CT405" t="s">
        <v>6794</v>
      </c>
      <c r="CU405" t="s">
        <v>6794</v>
      </c>
      <c r="CV405" t="s">
        <v>6793</v>
      </c>
      <c r="CW405" t="s">
        <v>6794</v>
      </c>
      <c r="CX405" t="s">
        <v>7520</v>
      </c>
      <c r="CY405" t="s">
        <v>7521</v>
      </c>
      <c r="CZ405" t="s">
        <v>7522</v>
      </c>
      <c r="DA405" t="s">
        <v>6793</v>
      </c>
      <c r="DB405">
        <v>2</v>
      </c>
      <c r="DC405">
        <v>3</v>
      </c>
      <c r="DD405">
        <v>6</v>
      </c>
      <c r="DE405" t="s">
        <v>6793</v>
      </c>
      <c r="DF405">
        <v>1</v>
      </c>
      <c r="DG405" t="s">
        <v>7598</v>
      </c>
      <c r="DH405">
        <v>2006</v>
      </c>
      <c r="DI405" t="s">
        <v>7577</v>
      </c>
      <c r="DJ405" t="s">
        <v>7590</v>
      </c>
      <c r="DK405">
        <v>2006</v>
      </c>
      <c r="EA405">
        <v>2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2</v>
      </c>
      <c r="EI405">
        <v>0</v>
      </c>
      <c r="EJ405" t="s">
        <v>6793</v>
      </c>
      <c r="EK405" t="s">
        <v>7573</v>
      </c>
      <c r="EM405">
        <v>1</v>
      </c>
      <c r="EN405">
        <v>2007</v>
      </c>
      <c r="EP405" t="s">
        <v>6793</v>
      </c>
      <c r="IA405" t="s">
        <v>7524</v>
      </c>
      <c r="IB405" t="s">
        <v>7525</v>
      </c>
      <c r="IC405">
        <v>2008</v>
      </c>
      <c r="IG405" t="s">
        <v>6794</v>
      </c>
      <c r="IH405" t="s">
        <v>6793</v>
      </c>
      <c r="NW405">
        <v>2</v>
      </c>
      <c r="NX405" t="s">
        <v>7515</v>
      </c>
      <c r="NY405" t="s">
        <v>7515</v>
      </c>
      <c r="NZ405" t="s">
        <v>7515</v>
      </c>
      <c r="OA405" t="s">
        <v>7515</v>
      </c>
      <c r="OB405" t="s">
        <v>7515</v>
      </c>
      <c r="OC405" t="s">
        <v>7515</v>
      </c>
      <c r="OD405" t="s">
        <v>7516</v>
      </c>
      <c r="OE405" t="s">
        <v>7515</v>
      </c>
      <c r="OF405" t="s">
        <v>7515</v>
      </c>
      <c r="OG405" t="s">
        <v>7515</v>
      </c>
      <c r="OH405" t="s">
        <v>7515</v>
      </c>
      <c r="OI405" t="s">
        <v>7526</v>
      </c>
      <c r="OJ405" t="s">
        <v>7526</v>
      </c>
      <c r="OK405" t="s">
        <v>7527</v>
      </c>
      <c r="OL405" t="s">
        <v>7527</v>
      </c>
      <c r="OM405" t="s">
        <v>7528</v>
      </c>
      <c r="ON405" t="s">
        <v>7539</v>
      </c>
      <c r="OO405" t="s">
        <v>7528</v>
      </c>
      <c r="OP405">
        <v>4</v>
      </c>
      <c r="OQ405" t="s">
        <v>28</v>
      </c>
      <c r="OR405" t="s">
        <v>7549</v>
      </c>
      <c r="OS405">
        <v>2006</v>
      </c>
      <c r="OT405">
        <v>6</v>
      </c>
      <c r="OU405">
        <v>1</v>
      </c>
      <c r="OV405">
        <v>6</v>
      </c>
      <c r="OW405">
        <v>1</v>
      </c>
      <c r="OX405">
        <v>0</v>
      </c>
      <c r="OY405">
        <v>35</v>
      </c>
      <c r="OZ405" t="s">
        <v>7515</v>
      </c>
      <c r="PA405" t="s">
        <v>7515</v>
      </c>
      <c r="PB405" t="s">
        <v>7515</v>
      </c>
      <c r="PC405" t="s">
        <v>7515</v>
      </c>
      <c r="PD405" t="s">
        <v>7515</v>
      </c>
      <c r="PE405" t="s">
        <v>7515</v>
      </c>
      <c r="PF405" t="s">
        <v>7515</v>
      </c>
      <c r="PG405" t="s">
        <v>7515</v>
      </c>
      <c r="PH405" t="s">
        <v>7515</v>
      </c>
      <c r="PI405" t="s">
        <v>7515</v>
      </c>
      <c r="PJ405" t="s">
        <v>7515</v>
      </c>
      <c r="PK405" t="s">
        <v>7515</v>
      </c>
      <c r="PL405" t="s">
        <v>7516</v>
      </c>
      <c r="PM405" t="s">
        <v>7515</v>
      </c>
      <c r="PN405" t="s">
        <v>7515</v>
      </c>
      <c r="PO405" t="s">
        <v>7515</v>
      </c>
      <c r="PP405" t="s">
        <v>7515</v>
      </c>
      <c r="PQ405" t="s">
        <v>7515</v>
      </c>
      <c r="PR405" t="s">
        <v>7515</v>
      </c>
      <c r="PS405" t="s">
        <v>7515</v>
      </c>
      <c r="PT405" t="s">
        <v>7515</v>
      </c>
      <c r="PU405" t="s">
        <v>7515</v>
      </c>
      <c r="PV405" t="s">
        <v>7515</v>
      </c>
      <c r="PW405" t="s">
        <v>7515</v>
      </c>
      <c r="PX405" t="s">
        <v>7515</v>
      </c>
      <c r="PY405" t="s">
        <v>7515</v>
      </c>
      <c r="PZ405" t="s">
        <v>7515</v>
      </c>
      <c r="QA405" t="s">
        <v>7515</v>
      </c>
      <c r="QB405" t="s">
        <v>7515</v>
      </c>
      <c r="QC405" t="s">
        <v>7515</v>
      </c>
      <c r="QE405" t="s">
        <v>7515</v>
      </c>
      <c r="QF405" t="s">
        <v>7515</v>
      </c>
      <c r="QG405" t="s">
        <v>7515</v>
      </c>
      <c r="QH405" t="s">
        <v>7515</v>
      </c>
      <c r="QI405" t="s">
        <v>7515</v>
      </c>
      <c r="QJ405" t="s">
        <v>7515</v>
      </c>
      <c r="QK405" t="s">
        <v>7516</v>
      </c>
      <c r="QW405" t="s">
        <v>7530</v>
      </c>
      <c r="RP405">
        <f t="shared" si="12"/>
        <v>2</v>
      </c>
      <c r="RS405">
        <f t="shared" si="13"/>
        <v>2</v>
      </c>
    </row>
    <row r="406" spans="1:487" x14ac:dyDescent="0.3">
      <c r="A406">
        <v>70393</v>
      </c>
      <c r="B406">
        <v>828</v>
      </c>
      <c r="C406">
        <v>0</v>
      </c>
      <c r="D406">
        <v>5</v>
      </c>
      <c r="E406">
        <v>19</v>
      </c>
      <c r="F406">
        <v>99</v>
      </c>
      <c r="G406">
        <v>102</v>
      </c>
      <c r="H406">
        <v>3</v>
      </c>
      <c r="I406" t="s">
        <v>6793</v>
      </c>
      <c r="J406" t="s">
        <v>6793</v>
      </c>
      <c r="O406" t="s">
        <v>6793</v>
      </c>
      <c r="P406" t="s">
        <v>7515</v>
      </c>
      <c r="Q406" t="s">
        <v>7515</v>
      </c>
      <c r="R406" t="s">
        <v>7515</v>
      </c>
      <c r="S406" t="s">
        <v>7515</v>
      </c>
      <c r="T406" t="s">
        <v>7515</v>
      </c>
      <c r="U406" t="s">
        <v>7515</v>
      </c>
      <c r="V406" t="s">
        <v>7515</v>
      </c>
      <c r="W406" t="s">
        <v>7515</v>
      </c>
      <c r="X406" t="s">
        <v>7515</v>
      </c>
      <c r="Y406" t="s">
        <v>7515</v>
      </c>
      <c r="Z406" t="s">
        <v>7516</v>
      </c>
      <c r="AA406" t="s">
        <v>7515</v>
      </c>
      <c r="AB406" t="s">
        <v>7515</v>
      </c>
      <c r="AC406" t="s">
        <v>7515</v>
      </c>
      <c r="AD406" t="s">
        <v>7515</v>
      </c>
      <c r="AE406" t="s">
        <v>7515</v>
      </c>
      <c r="AF406" t="s">
        <v>7515</v>
      </c>
      <c r="AG406" t="s">
        <v>7515</v>
      </c>
      <c r="AH406" t="s">
        <v>7515</v>
      </c>
      <c r="AI406" t="s">
        <v>6796</v>
      </c>
      <c r="AQ406" t="s">
        <v>6985</v>
      </c>
      <c r="AR406" t="s">
        <v>6793</v>
      </c>
      <c r="AS406" t="s">
        <v>6794</v>
      </c>
      <c r="AT406" t="s">
        <v>6</v>
      </c>
      <c r="AU406" t="s">
        <v>6</v>
      </c>
      <c r="AV406" t="s">
        <v>6988</v>
      </c>
      <c r="AW406" t="s">
        <v>6794</v>
      </c>
      <c r="AX406" t="s">
        <v>6793</v>
      </c>
      <c r="AY406" t="s">
        <v>6813</v>
      </c>
      <c r="AZ406" t="s">
        <v>7531</v>
      </c>
      <c r="BA406" t="s">
        <v>6991</v>
      </c>
      <c r="BC406" t="s">
        <v>6794</v>
      </c>
      <c r="BD406" t="s">
        <v>6794</v>
      </c>
      <c r="BE406" t="s">
        <v>6794</v>
      </c>
      <c r="BF406" t="s">
        <v>6794</v>
      </c>
      <c r="BG406" t="s">
        <v>6794</v>
      </c>
      <c r="BH406" t="s">
        <v>6793</v>
      </c>
      <c r="BI406" t="s">
        <v>6793</v>
      </c>
      <c r="BJ406" t="s">
        <v>6793</v>
      </c>
      <c r="BK406" t="s">
        <v>6794</v>
      </c>
      <c r="BL406" t="s">
        <v>6794</v>
      </c>
      <c r="BM406" t="s">
        <v>7022</v>
      </c>
      <c r="BN406" t="s">
        <v>6</v>
      </c>
      <c r="BO406" t="s">
        <v>6794</v>
      </c>
      <c r="BQ406">
        <v>0</v>
      </c>
      <c r="BR406" t="s">
        <v>6</v>
      </c>
      <c r="BS406" t="s">
        <v>6</v>
      </c>
      <c r="BT406" t="s">
        <v>6</v>
      </c>
      <c r="BU406" t="s">
        <v>7559</v>
      </c>
      <c r="BV406" t="s">
        <v>7561</v>
      </c>
      <c r="BW406" t="s">
        <v>7515</v>
      </c>
      <c r="BX406" t="s">
        <v>7516</v>
      </c>
      <c r="BY406" t="s">
        <v>7515</v>
      </c>
      <c r="BZ406" t="s">
        <v>7515</v>
      </c>
      <c r="CA406" t="s">
        <v>7515</v>
      </c>
      <c r="CB406" t="s">
        <v>7515</v>
      </c>
      <c r="CC406" t="s">
        <v>7515</v>
      </c>
      <c r="CD406" t="s">
        <v>7515</v>
      </c>
      <c r="CE406" t="s">
        <v>7515</v>
      </c>
      <c r="CF406" t="s">
        <v>7515</v>
      </c>
      <c r="CG406" t="s">
        <v>7515</v>
      </c>
      <c r="CH406" t="s">
        <v>7515</v>
      </c>
      <c r="CI406" t="s">
        <v>6793</v>
      </c>
      <c r="CJ406" t="s">
        <v>6794</v>
      </c>
      <c r="CO406" t="s">
        <v>6793</v>
      </c>
      <c r="CP406" t="s">
        <v>6794</v>
      </c>
      <c r="CQ406" t="s">
        <v>6794</v>
      </c>
      <c r="CR406" t="s">
        <v>6794</v>
      </c>
      <c r="CS406" t="s">
        <v>6794</v>
      </c>
      <c r="CT406" t="s">
        <v>6794</v>
      </c>
      <c r="CU406" t="s">
        <v>6794</v>
      </c>
      <c r="CV406" t="s">
        <v>6793</v>
      </c>
      <c r="CW406" t="s">
        <v>6794</v>
      </c>
      <c r="CX406" t="s">
        <v>7520</v>
      </c>
      <c r="CY406" t="s">
        <v>7521</v>
      </c>
      <c r="CZ406" t="s">
        <v>7587</v>
      </c>
      <c r="DA406" t="s">
        <v>6793</v>
      </c>
      <c r="DB406">
        <v>2</v>
      </c>
      <c r="DC406">
        <v>4</v>
      </c>
      <c r="DD406">
        <v>2</v>
      </c>
      <c r="DE406" t="s">
        <v>6793</v>
      </c>
      <c r="DF406">
        <v>1</v>
      </c>
      <c r="DG406" t="s">
        <v>6</v>
      </c>
      <c r="DH406" t="s">
        <v>6</v>
      </c>
      <c r="DI406" t="s">
        <v>7557</v>
      </c>
      <c r="DJ406" t="s">
        <v>6</v>
      </c>
      <c r="DK406" t="s">
        <v>6</v>
      </c>
      <c r="EA406">
        <v>2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1</v>
      </c>
      <c r="EI406">
        <v>1</v>
      </c>
      <c r="EJ406" t="s">
        <v>6794</v>
      </c>
      <c r="EP406" t="s">
        <v>6793</v>
      </c>
      <c r="FO406" t="s">
        <v>7538</v>
      </c>
      <c r="FP406" t="s">
        <v>7593</v>
      </c>
      <c r="FQ406">
        <v>2007</v>
      </c>
      <c r="FS406" t="s">
        <v>7526</v>
      </c>
      <c r="FU406" t="s">
        <v>6966</v>
      </c>
      <c r="OJ406" t="s">
        <v>7526</v>
      </c>
      <c r="OK406" t="s">
        <v>7527</v>
      </c>
      <c r="OL406" t="s">
        <v>7526</v>
      </c>
      <c r="OM406" t="s">
        <v>7528</v>
      </c>
      <c r="ON406" t="s">
        <v>7539</v>
      </c>
      <c r="OO406" t="s">
        <v>7528</v>
      </c>
      <c r="OP406">
        <v>4</v>
      </c>
      <c r="OQ406" t="s">
        <v>28</v>
      </c>
      <c r="OR406" t="s">
        <v>7549</v>
      </c>
      <c r="OS406">
        <v>2007</v>
      </c>
      <c r="OT406">
        <v>9</v>
      </c>
      <c r="OU406">
        <v>1</v>
      </c>
      <c r="OV406">
        <v>9</v>
      </c>
      <c r="OW406">
        <v>1</v>
      </c>
      <c r="OX406">
        <v>0</v>
      </c>
      <c r="OY406">
        <v>35</v>
      </c>
      <c r="OZ406" t="s">
        <v>7515</v>
      </c>
      <c r="PA406" t="s">
        <v>7515</v>
      </c>
      <c r="PB406" t="s">
        <v>7515</v>
      </c>
      <c r="PC406" t="s">
        <v>7515</v>
      </c>
      <c r="PD406" t="s">
        <v>7516</v>
      </c>
      <c r="PE406" t="s">
        <v>7515</v>
      </c>
      <c r="PF406" t="s">
        <v>7515</v>
      </c>
      <c r="PG406" t="s">
        <v>7515</v>
      </c>
      <c r="PH406" t="s">
        <v>7515</v>
      </c>
      <c r="PI406" t="s">
        <v>7515</v>
      </c>
      <c r="PJ406" t="s">
        <v>7515</v>
      </c>
      <c r="PK406" t="s">
        <v>7515</v>
      </c>
      <c r="PL406" t="s">
        <v>7515</v>
      </c>
      <c r="PM406" t="s">
        <v>7515</v>
      </c>
      <c r="PN406" t="s">
        <v>7515</v>
      </c>
      <c r="PO406" t="s">
        <v>7515</v>
      </c>
      <c r="PP406" t="s">
        <v>7515</v>
      </c>
      <c r="PQ406" t="s">
        <v>7515</v>
      </c>
      <c r="PR406" t="s">
        <v>7515</v>
      </c>
      <c r="PS406" t="s">
        <v>7515</v>
      </c>
      <c r="PT406" t="s">
        <v>7515</v>
      </c>
      <c r="PU406" t="s">
        <v>7515</v>
      </c>
      <c r="PV406" t="s">
        <v>7515</v>
      </c>
      <c r="PW406" t="s">
        <v>7515</v>
      </c>
      <c r="PX406" t="s">
        <v>7515</v>
      </c>
      <c r="PY406" t="s">
        <v>7515</v>
      </c>
      <c r="PZ406" t="s">
        <v>7515</v>
      </c>
      <c r="QA406" t="s">
        <v>7515</v>
      </c>
      <c r="QB406" t="s">
        <v>7515</v>
      </c>
      <c r="QC406" t="s">
        <v>7515</v>
      </c>
      <c r="QE406" t="s">
        <v>7515</v>
      </c>
      <c r="QF406" t="s">
        <v>7515</v>
      </c>
      <c r="QG406" t="s">
        <v>7515</v>
      </c>
      <c r="QH406" t="s">
        <v>7515</v>
      </c>
      <c r="QI406" t="s">
        <v>7515</v>
      </c>
      <c r="QJ406" t="s">
        <v>7515</v>
      </c>
      <c r="QK406" t="s">
        <v>7516</v>
      </c>
      <c r="RP406">
        <f t="shared" si="12"/>
        <v>-1</v>
      </c>
      <c r="RS406">
        <f t="shared" si="13"/>
        <v>2</v>
      </c>
    </row>
    <row r="407" spans="1:487" x14ac:dyDescent="0.3">
      <c r="A407">
        <v>70394</v>
      </c>
      <c r="B407">
        <v>831</v>
      </c>
      <c r="C407">
        <v>0</v>
      </c>
      <c r="D407">
        <v>5</v>
      </c>
      <c r="E407">
        <v>14</v>
      </c>
      <c r="F407">
        <v>79</v>
      </c>
      <c r="G407">
        <v>102</v>
      </c>
      <c r="H407">
        <v>9</v>
      </c>
      <c r="I407" t="s">
        <v>6793</v>
      </c>
      <c r="J407" t="s">
        <v>6793</v>
      </c>
      <c r="O407" t="s">
        <v>6793</v>
      </c>
      <c r="P407" t="s">
        <v>7515</v>
      </c>
      <c r="Q407" t="s">
        <v>7515</v>
      </c>
      <c r="R407" t="s">
        <v>7515</v>
      </c>
      <c r="S407" t="s">
        <v>7515</v>
      </c>
      <c r="T407" t="s">
        <v>7516</v>
      </c>
      <c r="U407" t="s">
        <v>7515</v>
      </c>
      <c r="V407" t="s">
        <v>7515</v>
      </c>
      <c r="W407" t="s">
        <v>7515</v>
      </c>
      <c r="X407" t="s">
        <v>7515</v>
      </c>
      <c r="Y407" t="s">
        <v>7515</v>
      </c>
      <c r="Z407" t="s">
        <v>7515</v>
      </c>
      <c r="AA407" t="s">
        <v>7515</v>
      </c>
      <c r="AB407" t="s">
        <v>7515</v>
      </c>
      <c r="AC407" t="s">
        <v>7515</v>
      </c>
      <c r="AD407" t="s">
        <v>7515</v>
      </c>
      <c r="AE407" t="s">
        <v>7515</v>
      </c>
      <c r="AF407" t="s">
        <v>7515</v>
      </c>
      <c r="AG407" t="s">
        <v>7515</v>
      </c>
      <c r="AH407" t="s">
        <v>7515</v>
      </c>
      <c r="AI407" t="s">
        <v>6796</v>
      </c>
      <c r="AQ407" t="s">
        <v>6985</v>
      </c>
      <c r="AR407" t="s">
        <v>6794</v>
      </c>
      <c r="AS407" t="s">
        <v>6794</v>
      </c>
      <c r="AT407" t="s">
        <v>6</v>
      </c>
      <c r="AU407" t="s">
        <v>6</v>
      </c>
      <c r="AV407" t="s">
        <v>6988</v>
      </c>
      <c r="AW407" t="s">
        <v>6793</v>
      </c>
      <c r="AX407" t="s">
        <v>6793</v>
      </c>
      <c r="AY407" t="s">
        <v>6813</v>
      </c>
      <c r="AZ407" t="s">
        <v>7531</v>
      </c>
      <c r="BA407" t="s">
        <v>7518</v>
      </c>
      <c r="BC407" t="s">
        <v>6794</v>
      </c>
      <c r="BD407" t="s">
        <v>6794</v>
      </c>
      <c r="BE407" t="s">
        <v>6794</v>
      </c>
      <c r="BF407" t="s">
        <v>6793</v>
      </c>
      <c r="BG407" t="s">
        <v>6794</v>
      </c>
      <c r="BH407" t="s">
        <v>6793</v>
      </c>
      <c r="BI407" t="s">
        <v>6793</v>
      </c>
      <c r="BJ407" t="s">
        <v>6794</v>
      </c>
      <c r="BK407" t="s">
        <v>6794</v>
      </c>
      <c r="BL407" t="s">
        <v>6794</v>
      </c>
      <c r="BM407" t="s">
        <v>7024</v>
      </c>
      <c r="BN407" t="s">
        <v>7022</v>
      </c>
      <c r="BO407" t="s">
        <v>6794</v>
      </c>
      <c r="BQ407">
        <v>20</v>
      </c>
      <c r="BR407" t="s">
        <v>6</v>
      </c>
      <c r="BS407" t="s">
        <v>7519</v>
      </c>
      <c r="BT407" t="s">
        <v>6</v>
      </c>
      <c r="BU407" t="s">
        <v>7559</v>
      </c>
      <c r="BV407" t="s">
        <v>7535</v>
      </c>
      <c r="BW407" t="s">
        <v>7515</v>
      </c>
      <c r="BX407" t="s">
        <v>7515</v>
      </c>
      <c r="BY407" t="s">
        <v>7515</v>
      </c>
      <c r="BZ407" t="s">
        <v>7515</v>
      </c>
      <c r="CA407" t="s">
        <v>7515</v>
      </c>
      <c r="CB407" t="s">
        <v>7515</v>
      </c>
      <c r="CC407" t="s">
        <v>7515</v>
      </c>
      <c r="CD407" t="s">
        <v>7516</v>
      </c>
      <c r="CE407" t="s">
        <v>7515</v>
      </c>
      <c r="CF407" t="s">
        <v>7515</v>
      </c>
      <c r="CG407" t="s">
        <v>7515</v>
      </c>
      <c r="CH407" t="s">
        <v>7515</v>
      </c>
      <c r="CI407" t="s">
        <v>6793</v>
      </c>
      <c r="CJ407" t="s">
        <v>6794</v>
      </c>
      <c r="CO407" t="s">
        <v>6794</v>
      </c>
      <c r="CP407" t="s">
        <v>6794</v>
      </c>
      <c r="CQ407" t="s">
        <v>6793</v>
      </c>
      <c r="CR407" t="s">
        <v>6794</v>
      </c>
      <c r="CS407" t="s">
        <v>6794</v>
      </c>
      <c r="CT407" t="s">
        <v>6794</v>
      </c>
      <c r="CU407" t="s">
        <v>6793</v>
      </c>
      <c r="CV407" t="s">
        <v>6793</v>
      </c>
      <c r="CW407" t="s">
        <v>6794</v>
      </c>
      <c r="CX407" t="s">
        <v>7545</v>
      </c>
      <c r="CY407" t="s">
        <v>7555</v>
      </c>
      <c r="CZ407" t="s">
        <v>6966</v>
      </c>
      <c r="DA407" t="s">
        <v>6793</v>
      </c>
      <c r="DB407">
        <v>1</v>
      </c>
      <c r="DC407">
        <v>2</v>
      </c>
      <c r="DD407">
        <v>2</v>
      </c>
      <c r="DE407" t="s">
        <v>6794</v>
      </c>
      <c r="EA407">
        <v>4</v>
      </c>
      <c r="EC407">
        <v>2</v>
      </c>
      <c r="ED407">
        <v>0</v>
      </c>
      <c r="EE407">
        <v>2</v>
      </c>
      <c r="EF407">
        <v>0</v>
      </c>
      <c r="EG407">
        <v>0</v>
      </c>
      <c r="EH407">
        <v>0</v>
      </c>
      <c r="EI407">
        <v>0</v>
      </c>
      <c r="EJ407" t="s">
        <v>6794</v>
      </c>
      <c r="EP407" t="s">
        <v>6794</v>
      </c>
      <c r="OI407" t="s">
        <v>7526</v>
      </c>
      <c r="OJ407" t="s">
        <v>7526</v>
      </c>
      <c r="OK407" t="s">
        <v>6857</v>
      </c>
      <c r="OL407" t="s">
        <v>7527</v>
      </c>
      <c r="OM407" t="s">
        <v>7548</v>
      </c>
      <c r="ON407" t="s">
        <v>7529</v>
      </c>
      <c r="OO407" t="s">
        <v>7528</v>
      </c>
      <c r="OP407">
        <v>4</v>
      </c>
      <c r="OQ407" t="s">
        <v>28</v>
      </c>
      <c r="OR407" t="s">
        <v>212</v>
      </c>
      <c r="OS407">
        <v>2006</v>
      </c>
      <c r="OT407">
        <v>3</v>
      </c>
      <c r="OU407">
        <v>1</v>
      </c>
      <c r="OV407">
        <v>3</v>
      </c>
      <c r="OW407">
        <v>1</v>
      </c>
      <c r="OX407">
        <v>0</v>
      </c>
      <c r="OY407">
        <v>35</v>
      </c>
      <c r="QE407" t="s">
        <v>7515</v>
      </c>
      <c r="QF407" t="s">
        <v>7515</v>
      </c>
      <c r="QG407" t="s">
        <v>7515</v>
      </c>
      <c r="QH407" t="s">
        <v>7515</v>
      </c>
      <c r="QI407" t="s">
        <v>7515</v>
      </c>
      <c r="QJ407" t="s">
        <v>7516</v>
      </c>
      <c r="QK407" t="s">
        <v>7515</v>
      </c>
      <c r="RP407">
        <f t="shared" si="12"/>
        <v>-1</v>
      </c>
      <c r="RS407">
        <f t="shared" si="13"/>
        <v>3</v>
      </c>
    </row>
    <row r="408" spans="1:487" x14ac:dyDescent="0.3">
      <c r="A408">
        <v>70395</v>
      </c>
      <c r="B408">
        <v>832</v>
      </c>
      <c r="C408">
        <v>0</v>
      </c>
      <c r="D408">
        <v>5</v>
      </c>
      <c r="E408">
        <v>16</v>
      </c>
      <c r="F408">
        <v>87</v>
      </c>
      <c r="G408">
        <v>102</v>
      </c>
      <c r="H408">
        <v>3</v>
      </c>
      <c r="I408" t="s">
        <v>6793</v>
      </c>
      <c r="J408" t="s">
        <v>6793</v>
      </c>
      <c r="O408" t="s">
        <v>6793</v>
      </c>
      <c r="P408" t="s">
        <v>7515</v>
      </c>
      <c r="Q408" t="s">
        <v>7515</v>
      </c>
      <c r="R408" t="s">
        <v>7515</v>
      </c>
      <c r="S408" t="s">
        <v>7515</v>
      </c>
      <c r="T408" t="s">
        <v>7515</v>
      </c>
      <c r="U408" t="s">
        <v>7515</v>
      </c>
      <c r="V408" t="s">
        <v>7515</v>
      </c>
      <c r="W408" t="s">
        <v>7515</v>
      </c>
      <c r="X408" t="s">
        <v>7515</v>
      </c>
      <c r="Y408" t="s">
        <v>7515</v>
      </c>
      <c r="Z408" t="s">
        <v>7516</v>
      </c>
      <c r="AA408" t="s">
        <v>7515</v>
      </c>
      <c r="AB408" t="s">
        <v>7515</v>
      </c>
      <c r="AC408" t="s">
        <v>7515</v>
      </c>
      <c r="AD408" t="s">
        <v>7515</v>
      </c>
      <c r="AE408" t="s">
        <v>7515</v>
      </c>
      <c r="AF408" t="s">
        <v>7516</v>
      </c>
      <c r="AG408" t="s">
        <v>7515</v>
      </c>
      <c r="AH408" t="s">
        <v>7515</v>
      </c>
      <c r="AI408" t="s">
        <v>6796</v>
      </c>
      <c r="AQ408" t="s">
        <v>6985</v>
      </c>
      <c r="AR408" t="s">
        <v>6793</v>
      </c>
      <c r="AS408" t="s">
        <v>6794</v>
      </c>
      <c r="AT408">
        <v>0</v>
      </c>
      <c r="AU408">
        <v>23</v>
      </c>
      <c r="AV408" t="s">
        <v>6988</v>
      </c>
      <c r="AW408" t="s">
        <v>6793</v>
      </c>
      <c r="AX408" t="s">
        <v>6793</v>
      </c>
      <c r="AY408" t="s">
        <v>6813</v>
      </c>
      <c r="AZ408" t="s">
        <v>7531</v>
      </c>
      <c r="BA408" t="s">
        <v>6991</v>
      </c>
      <c r="BC408" t="s">
        <v>6794</v>
      </c>
      <c r="BD408" t="s">
        <v>6794</v>
      </c>
      <c r="BE408" t="s">
        <v>6794</v>
      </c>
      <c r="BF408" t="s">
        <v>6794</v>
      </c>
      <c r="BG408" t="s">
        <v>6793</v>
      </c>
      <c r="BH408" t="s">
        <v>6794</v>
      </c>
      <c r="BI408" t="s">
        <v>6794</v>
      </c>
      <c r="BJ408" t="s">
        <v>6794</v>
      </c>
      <c r="BK408" t="s">
        <v>6794</v>
      </c>
      <c r="BL408" t="s">
        <v>6794</v>
      </c>
      <c r="BM408" t="s">
        <v>7028</v>
      </c>
      <c r="BN408" t="s">
        <v>7026</v>
      </c>
      <c r="BO408" t="s">
        <v>6794</v>
      </c>
      <c r="BQ408">
        <v>100</v>
      </c>
      <c r="BR408">
        <v>50</v>
      </c>
      <c r="BS408" t="s">
        <v>7519</v>
      </c>
      <c r="BT408" t="s">
        <v>6</v>
      </c>
      <c r="BU408" t="s">
        <v>7559</v>
      </c>
      <c r="BV408" t="s">
        <v>7543</v>
      </c>
      <c r="BW408" t="s">
        <v>7516</v>
      </c>
      <c r="BX408" t="s">
        <v>7515</v>
      </c>
      <c r="BY408" t="s">
        <v>7515</v>
      </c>
      <c r="BZ408" t="s">
        <v>7515</v>
      </c>
      <c r="CA408" t="s">
        <v>7515</v>
      </c>
      <c r="CB408" t="s">
        <v>7515</v>
      </c>
      <c r="CC408" t="s">
        <v>7515</v>
      </c>
      <c r="CD408" t="s">
        <v>7515</v>
      </c>
      <c r="CE408" t="s">
        <v>7515</v>
      </c>
      <c r="CF408" t="s">
        <v>7515</v>
      </c>
      <c r="CG408" t="s">
        <v>7515</v>
      </c>
      <c r="CH408" t="s">
        <v>7515</v>
      </c>
      <c r="CI408" t="s">
        <v>6793</v>
      </c>
      <c r="CJ408" t="s">
        <v>6793</v>
      </c>
      <c r="CO408" t="s">
        <v>6793</v>
      </c>
      <c r="CP408" t="s">
        <v>6794</v>
      </c>
      <c r="CQ408" t="s">
        <v>6794</v>
      </c>
      <c r="CR408" t="s">
        <v>6794</v>
      </c>
      <c r="CS408" t="s">
        <v>6794</v>
      </c>
      <c r="CT408" t="s">
        <v>6794</v>
      </c>
      <c r="CU408" t="s">
        <v>6794</v>
      </c>
      <c r="CV408" t="s">
        <v>6793</v>
      </c>
      <c r="CW408" t="s">
        <v>6794</v>
      </c>
      <c r="CX408" t="s">
        <v>7520</v>
      </c>
      <c r="CY408" t="s">
        <v>7521</v>
      </c>
      <c r="CZ408" t="s">
        <v>7522</v>
      </c>
      <c r="DA408" t="s">
        <v>6793</v>
      </c>
      <c r="DB408">
        <v>3</v>
      </c>
      <c r="DC408">
        <v>3</v>
      </c>
      <c r="DD408">
        <v>4</v>
      </c>
      <c r="DE408" t="s">
        <v>6794</v>
      </c>
      <c r="EA408">
        <v>2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2</v>
      </c>
      <c r="EJ408" t="s">
        <v>6794</v>
      </c>
      <c r="EP408" t="s">
        <v>6966</v>
      </c>
      <c r="OI408" t="s">
        <v>7526</v>
      </c>
      <c r="OJ408" t="s">
        <v>7526</v>
      </c>
      <c r="OK408" t="s">
        <v>7527</v>
      </c>
      <c r="OL408" t="s">
        <v>7526</v>
      </c>
      <c r="OM408" t="s">
        <v>7528</v>
      </c>
      <c r="ON408" t="s">
        <v>7539</v>
      </c>
      <c r="OO408" t="s">
        <v>7528</v>
      </c>
      <c r="OP408">
        <v>4</v>
      </c>
      <c r="OQ408" t="s">
        <v>28</v>
      </c>
      <c r="OR408" t="s">
        <v>7549</v>
      </c>
      <c r="OS408">
        <v>2006</v>
      </c>
      <c r="OT408">
        <v>8</v>
      </c>
      <c r="OU408">
        <v>1</v>
      </c>
      <c r="OV408">
        <v>8</v>
      </c>
      <c r="OW408">
        <v>1</v>
      </c>
      <c r="OX408">
        <v>0</v>
      </c>
      <c r="OY408">
        <v>35</v>
      </c>
      <c r="QE408" t="s">
        <v>7515</v>
      </c>
      <c r="QF408" t="s">
        <v>7515</v>
      </c>
      <c r="QG408" t="s">
        <v>7515</v>
      </c>
      <c r="QH408" t="s">
        <v>7515</v>
      </c>
      <c r="QI408" t="s">
        <v>7515</v>
      </c>
      <c r="QJ408" t="s">
        <v>7515</v>
      </c>
      <c r="QK408" t="s">
        <v>7516</v>
      </c>
      <c r="RP408">
        <f t="shared" si="12"/>
        <v>2</v>
      </c>
      <c r="RS408">
        <f t="shared" si="13"/>
        <v>7</v>
      </c>
    </row>
    <row r="409" spans="1:487" x14ac:dyDescent="0.3">
      <c r="A409">
        <v>70396</v>
      </c>
      <c r="B409">
        <v>833</v>
      </c>
      <c r="C409">
        <v>0</v>
      </c>
      <c r="D409">
        <v>5</v>
      </c>
      <c r="E409">
        <v>11</v>
      </c>
      <c r="F409">
        <v>86</v>
      </c>
      <c r="G409">
        <v>102</v>
      </c>
      <c r="H409">
        <v>4</v>
      </c>
      <c r="I409" t="s">
        <v>6793</v>
      </c>
      <c r="J409" t="s">
        <v>6793</v>
      </c>
      <c r="O409" t="s">
        <v>6793</v>
      </c>
      <c r="P409" t="s">
        <v>7515</v>
      </c>
      <c r="Q409" t="s">
        <v>7515</v>
      </c>
      <c r="R409" t="s">
        <v>7515</v>
      </c>
      <c r="S409" t="s">
        <v>7515</v>
      </c>
      <c r="T409" t="s">
        <v>7515</v>
      </c>
      <c r="U409" t="s">
        <v>7515</v>
      </c>
      <c r="V409" t="s">
        <v>7515</v>
      </c>
      <c r="W409" t="s">
        <v>7515</v>
      </c>
      <c r="X409" t="s">
        <v>7515</v>
      </c>
      <c r="Y409" t="s">
        <v>7515</v>
      </c>
      <c r="Z409" t="s">
        <v>7515</v>
      </c>
      <c r="AA409" t="s">
        <v>7515</v>
      </c>
      <c r="AB409" t="s">
        <v>7515</v>
      </c>
      <c r="AC409" t="s">
        <v>7515</v>
      </c>
      <c r="AD409" t="s">
        <v>7515</v>
      </c>
      <c r="AE409" t="s">
        <v>7516</v>
      </c>
      <c r="AF409" t="s">
        <v>7515</v>
      </c>
      <c r="AG409" t="s">
        <v>7515</v>
      </c>
      <c r="AH409" t="s">
        <v>7515</v>
      </c>
      <c r="AI409" t="s">
        <v>7517</v>
      </c>
      <c r="AL409">
        <v>0</v>
      </c>
      <c r="AM409">
        <v>1</v>
      </c>
      <c r="AN409" t="s">
        <v>7560</v>
      </c>
      <c r="AQ409" t="s">
        <v>6993</v>
      </c>
      <c r="AR409" t="s">
        <v>6794</v>
      </c>
      <c r="AS409" t="s">
        <v>6794</v>
      </c>
      <c r="AT409">
        <v>0</v>
      </c>
      <c r="AU409">
        <v>11</v>
      </c>
      <c r="AV409" t="s">
        <v>6988</v>
      </c>
      <c r="AW409" t="s">
        <v>6793</v>
      </c>
      <c r="AX409" t="s">
        <v>6793</v>
      </c>
      <c r="AY409" t="s">
        <v>6814</v>
      </c>
      <c r="BA409" t="s">
        <v>6991</v>
      </c>
      <c r="BB409" t="s">
        <v>7551</v>
      </c>
      <c r="BC409" t="s">
        <v>6793</v>
      </c>
      <c r="BD409" t="s">
        <v>6794</v>
      </c>
      <c r="BE409" t="s">
        <v>6793</v>
      </c>
      <c r="BF409" t="s">
        <v>6793</v>
      </c>
      <c r="BG409" t="s">
        <v>6794</v>
      </c>
      <c r="BH409" t="s">
        <v>6794</v>
      </c>
      <c r="BI409" t="s">
        <v>6794</v>
      </c>
      <c r="BJ409" t="s">
        <v>6794</v>
      </c>
      <c r="BK409" t="s">
        <v>6793</v>
      </c>
      <c r="BL409" t="s">
        <v>6794</v>
      </c>
      <c r="BM409" t="s">
        <v>7029</v>
      </c>
      <c r="BN409" t="s">
        <v>7021</v>
      </c>
      <c r="BO409" t="s">
        <v>6794</v>
      </c>
      <c r="BQ409">
        <v>50</v>
      </c>
      <c r="BR409">
        <v>50</v>
      </c>
      <c r="BS409" t="s">
        <v>7519</v>
      </c>
      <c r="BT409" t="s">
        <v>6</v>
      </c>
      <c r="BU409" t="s">
        <v>7559</v>
      </c>
      <c r="BV409" t="s">
        <v>7535</v>
      </c>
      <c r="BW409" t="s">
        <v>7516</v>
      </c>
      <c r="BX409" t="s">
        <v>7515</v>
      </c>
      <c r="BY409" t="s">
        <v>7515</v>
      </c>
      <c r="BZ409" t="s">
        <v>7515</v>
      </c>
      <c r="CA409" t="s">
        <v>7515</v>
      </c>
      <c r="CB409" t="s">
        <v>7515</v>
      </c>
      <c r="CC409" t="s">
        <v>7515</v>
      </c>
      <c r="CD409" t="s">
        <v>7515</v>
      </c>
      <c r="CE409" t="s">
        <v>7515</v>
      </c>
      <c r="CF409" t="s">
        <v>7515</v>
      </c>
      <c r="CG409" t="s">
        <v>7515</v>
      </c>
      <c r="CH409" t="s">
        <v>7515</v>
      </c>
      <c r="CI409" t="s">
        <v>6793</v>
      </c>
      <c r="CJ409" t="s">
        <v>6794</v>
      </c>
      <c r="CO409" t="s">
        <v>6793</v>
      </c>
      <c r="CP409" t="s">
        <v>6793</v>
      </c>
      <c r="CQ409" t="s">
        <v>6794</v>
      </c>
      <c r="CR409" t="s">
        <v>6793</v>
      </c>
      <c r="CS409" t="s">
        <v>6794</v>
      </c>
      <c r="CT409" t="s">
        <v>6793</v>
      </c>
      <c r="CU409" t="s">
        <v>6794</v>
      </c>
      <c r="CV409" t="s">
        <v>6793</v>
      </c>
      <c r="CW409" t="s">
        <v>6794</v>
      </c>
      <c r="CX409" t="s">
        <v>7520</v>
      </c>
      <c r="CY409" t="s">
        <v>7521</v>
      </c>
      <c r="CZ409" t="s">
        <v>7605</v>
      </c>
      <c r="DA409" t="s">
        <v>6793</v>
      </c>
      <c r="DB409">
        <v>3</v>
      </c>
      <c r="DC409">
        <v>5</v>
      </c>
      <c r="DD409">
        <v>3</v>
      </c>
      <c r="DE409" t="s">
        <v>6794</v>
      </c>
      <c r="EA409">
        <v>4</v>
      </c>
      <c r="EC409">
        <v>2</v>
      </c>
      <c r="ED409">
        <v>0</v>
      </c>
      <c r="EE409">
        <v>0</v>
      </c>
      <c r="EF409">
        <v>2</v>
      </c>
      <c r="EG409">
        <v>0</v>
      </c>
      <c r="EH409">
        <v>0</v>
      </c>
      <c r="EI409">
        <v>0</v>
      </c>
      <c r="EJ409" t="s">
        <v>6794</v>
      </c>
      <c r="EP409" t="s">
        <v>6794</v>
      </c>
      <c r="OI409" t="s">
        <v>7526</v>
      </c>
      <c r="OJ409" t="s">
        <v>7526</v>
      </c>
      <c r="OK409" t="s">
        <v>7527</v>
      </c>
      <c r="OL409" t="s">
        <v>7526</v>
      </c>
      <c r="OM409" t="s">
        <v>7528</v>
      </c>
      <c r="ON409" t="s">
        <v>7539</v>
      </c>
      <c r="OO409" t="s">
        <v>7528</v>
      </c>
      <c r="OP409">
        <v>4</v>
      </c>
      <c r="OQ409" t="s">
        <v>28</v>
      </c>
      <c r="OR409" t="s">
        <v>7549</v>
      </c>
      <c r="OS409">
        <v>2006</v>
      </c>
      <c r="OT409">
        <v>3</v>
      </c>
      <c r="OU409">
        <v>1</v>
      </c>
      <c r="OV409">
        <v>3</v>
      </c>
      <c r="OW409">
        <v>0</v>
      </c>
      <c r="OX409">
        <v>1</v>
      </c>
      <c r="OY409">
        <v>35</v>
      </c>
      <c r="QE409" t="s">
        <v>7516</v>
      </c>
      <c r="QF409" t="s">
        <v>7515</v>
      </c>
      <c r="QG409" t="s">
        <v>7515</v>
      </c>
      <c r="QH409" t="s">
        <v>7515</v>
      </c>
      <c r="QI409" t="s">
        <v>7515</v>
      </c>
      <c r="QJ409" t="s">
        <v>7515</v>
      </c>
      <c r="QK409" t="s">
        <v>7515</v>
      </c>
      <c r="RP409">
        <f t="shared" si="12"/>
        <v>4</v>
      </c>
      <c r="RS409">
        <f t="shared" si="13"/>
        <v>8</v>
      </c>
    </row>
    <row r="410" spans="1:487" x14ac:dyDescent="0.3">
      <c r="A410">
        <v>70397</v>
      </c>
      <c r="B410">
        <v>834</v>
      </c>
      <c r="C410">
        <v>0</v>
      </c>
      <c r="D410">
        <v>5</v>
      </c>
      <c r="E410">
        <v>20</v>
      </c>
      <c r="F410">
        <v>79</v>
      </c>
      <c r="G410">
        <v>102</v>
      </c>
      <c r="H410">
        <v>9</v>
      </c>
      <c r="I410" t="s">
        <v>6793</v>
      </c>
      <c r="J410" t="s">
        <v>6793</v>
      </c>
      <c r="O410" t="s">
        <v>6793</v>
      </c>
      <c r="P410" t="s">
        <v>7515</v>
      </c>
      <c r="Q410" t="s">
        <v>7516</v>
      </c>
      <c r="R410" t="s">
        <v>7515</v>
      </c>
      <c r="S410" t="s">
        <v>7515</v>
      </c>
      <c r="T410" t="s">
        <v>7515</v>
      </c>
      <c r="U410" t="s">
        <v>7515</v>
      </c>
      <c r="V410" t="s">
        <v>7515</v>
      </c>
      <c r="W410" t="s">
        <v>7515</v>
      </c>
      <c r="X410" t="s">
        <v>7515</v>
      </c>
      <c r="Y410" t="s">
        <v>7515</v>
      </c>
      <c r="Z410" t="s">
        <v>7516</v>
      </c>
      <c r="AA410" t="s">
        <v>7515</v>
      </c>
      <c r="AB410" t="s">
        <v>7515</v>
      </c>
      <c r="AC410" t="s">
        <v>7515</v>
      </c>
      <c r="AD410" t="s">
        <v>7515</v>
      </c>
      <c r="AE410" t="s">
        <v>7515</v>
      </c>
      <c r="AF410" t="s">
        <v>7515</v>
      </c>
      <c r="AG410" t="s">
        <v>7515</v>
      </c>
      <c r="AH410" t="s">
        <v>7515</v>
      </c>
      <c r="AJ410">
        <v>1</v>
      </c>
      <c r="AK410">
        <v>1</v>
      </c>
      <c r="AL410" t="s">
        <v>7547</v>
      </c>
      <c r="AM410" t="s">
        <v>7547</v>
      </c>
      <c r="AN410" t="s">
        <v>6845</v>
      </c>
      <c r="AQ410" t="s">
        <v>6993</v>
      </c>
      <c r="AR410" t="s">
        <v>6794</v>
      </c>
      <c r="AS410" t="s">
        <v>6794</v>
      </c>
      <c r="AT410" t="s">
        <v>6</v>
      </c>
      <c r="AU410" t="s">
        <v>6</v>
      </c>
      <c r="AV410" t="s">
        <v>6988</v>
      </c>
      <c r="AW410" t="s">
        <v>6793</v>
      </c>
      <c r="AX410" t="s">
        <v>6793</v>
      </c>
      <c r="AY410" t="s">
        <v>6813</v>
      </c>
      <c r="AZ410" t="s">
        <v>7531</v>
      </c>
      <c r="BA410" t="s">
        <v>6991</v>
      </c>
      <c r="BC410" t="s">
        <v>6794</v>
      </c>
      <c r="BD410" t="s">
        <v>6794</v>
      </c>
      <c r="BE410" t="s">
        <v>6794</v>
      </c>
      <c r="BF410" t="s">
        <v>6794</v>
      </c>
      <c r="BG410" t="s">
        <v>6793</v>
      </c>
      <c r="BH410" t="s">
        <v>6794</v>
      </c>
      <c r="BI410" t="s">
        <v>6794</v>
      </c>
      <c r="BJ410" t="s">
        <v>6793</v>
      </c>
      <c r="BK410" t="s">
        <v>6794</v>
      </c>
      <c r="BL410" t="s">
        <v>6794</v>
      </c>
      <c r="BM410" t="s">
        <v>7030</v>
      </c>
      <c r="BN410" t="s">
        <v>7024</v>
      </c>
      <c r="BO410" t="s">
        <v>6794</v>
      </c>
      <c r="BQ410">
        <v>50</v>
      </c>
      <c r="BR410" t="s">
        <v>7532</v>
      </c>
      <c r="BS410" t="s">
        <v>7533</v>
      </c>
      <c r="BT410" t="s">
        <v>7542</v>
      </c>
      <c r="BU410" t="s">
        <v>7024</v>
      </c>
      <c r="BV410">
        <v>10</v>
      </c>
      <c r="BW410" t="s">
        <v>7515</v>
      </c>
      <c r="BX410" t="s">
        <v>7516</v>
      </c>
      <c r="BY410" t="s">
        <v>7516</v>
      </c>
      <c r="BZ410" t="s">
        <v>7516</v>
      </c>
      <c r="CA410" t="s">
        <v>7515</v>
      </c>
      <c r="CB410" t="s">
        <v>7515</v>
      </c>
      <c r="CC410" t="s">
        <v>7516</v>
      </c>
      <c r="CD410" t="s">
        <v>7515</v>
      </c>
      <c r="CE410" t="s">
        <v>7515</v>
      </c>
      <c r="CF410" t="s">
        <v>7515</v>
      </c>
      <c r="CG410" t="s">
        <v>7515</v>
      </c>
      <c r="CH410" t="s">
        <v>7515</v>
      </c>
      <c r="CI410" t="s">
        <v>6793</v>
      </c>
      <c r="CJ410" t="s">
        <v>6794</v>
      </c>
      <c r="CO410" t="s">
        <v>6793</v>
      </c>
      <c r="CP410" t="s">
        <v>6793</v>
      </c>
      <c r="CQ410" t="s">
        <v>6794</v>
      </c>
      <c r="CR410" t="s">
        <v>6793</v>
      </c>
      <c r="CS410" t="s">
        <v>6793</v>
      </c>
      <c r="CT410" t="s">
        <v>6793</v>
      </c>
      <c r="CU410" t="s">
        <v>6794</v>
      </c>
      <c r="CV410" t="s">
        <v>6793</v>
      </c>
      <c r="CW410" t="s">
        <v>6794</v>
      </c>
      <c r="CX410" t="s">
        <v>7520</v>
      </c>
      <c r="CY410" t="s">
        <v>7521</v>
      </c>
      <c r="CZ410" t="s">
        <v>7522</v>
      </c>
      <c r="DA410" t="s">
        <v>6793</v>
      </c>
      <c r="DB410">
        <v>1</v>
      </c>
      <c r="DC410">
        <v>2</v>
      </c>
      <c r="DD410">
        <v>3</v>
      </c>
      <c r="DE410" t="s">
        <v>6794</v>
      </c>
      <c r="EA410">
        <v>1</v>
      </c>
      <c r="EB410" t="s">
        <v>7537</v>
      </c>
      <c r="EJ410" t="s">
        <v>6794</v>
      </c>
      <c r="EP410" t="s">
        <v>6794</v>
      </c>
      <c r="OI410" t="s">
        <v>6757</v>
      </c>
      <c r="OJ410" t="s">
        <v>7526</v>
      </c>
      <c r="OK410" t="s">
        <v>7526</v>
      </c>
      <c r="OL410" t="s">
        <v>7526</v>
      </c>
      <c r="OM410" t="s">
        <v>7528</v>
      </c>
      <c r="ON410" t="s">
        <v>7539</v>
      </c>
      <c r="OO410" t="s">
        <v>7528</v>
      </c>
      <c r="OP410">
        <v>4</v>
      </c>
      <c r="OQ410" t="s">
        <v>28</v>
      </c>
      <c r="OR410" t="s">
        <v>212</v>
      </c>
      <c r="OS410">
        <v>2006</v>
      </c>
      <c r="OT410">
        <v>5</v>
      </c>
      <c r="OU410">
        <v>2</v>
      </c>
      <c r="OV410">
        <v>5</v>
      </c>
      <c r="OW410">
        <v>1</v>
      </c>
      <c r="OX410">
        <v>1</v>
      </c>
      <c r="OY410">
        <v>70</v>
      </c>
      <c r="QE410" t="s">
        <v>7515</v>
      </c>
      <c r="QF410" t="s">
        <v>7515</v>
      </c>
      <c r="QG410" t="s">
        <v>7516</v>
      </c>
      <c r="QH410" t="s">
        <v>7515</v>
      </c>
      <c r="QI410" t="s">
        <v>7515</v>
      </c>
      <c r="QJ410" t="s">
        <v>7515</v>
      </c>
      <c r="QK410" t="s">
        <v>7515</v>
      </c>
      <c r="RP410">
        <f t="shared" si="12"/>
        <v>-1</v>
      </c>
      <c r="RS410">
        <f t="shared" si="13"/>
        <v>9</v>
      </c>
    </row>
    <row r="411" spans="1:487" x14ac:dyDescent="0.3">
      <c r="A411">
        <v>70398</v>
      </c>
      <c r="B411">
        <v>835</v>
      </c>
      <c r="C411">
        <v>0</v>
      </c>
      <c r="D411">
        <v>5</v>
      </c>
      <c r="E411">
        <v>20</v>
      </c>
      <c r="F411">
        <v>111</v>
      </c>
      <c r="G411">
        <v>102</v>
      </c>
      <c r="H411">
        <v>16</v>
      </c>
      <c r="I411" t="s">
        <v>6793</v>
      </c>
      <c r="J411" t="s">
        <v>6793</v>
      </c>
      <c r="O411" t="s">
        <v>6793</v>
      </c>
      <c r="P411" t="s">
        <v>7515</v>
      </c>
      <c r="Q411" t="s">
        <v>7515</v>
      </c>
      <c r="R411" t="s">
        <v>7515</v>
      </c>
      <c r="S411" t="s">
        <v>7515</v>
      </c>
      <c r="T411" t="s">
        <v>7515</v>
      </c>
      <c r="U411" t="s">
        <v>7515</v>
      </c>
      <c r="V411" t="s">
        <v>7515</v>
      </c>
      <c r="W411" t="s">
        <v>7515</v>
      </c>
      <c r="X411" t="s">
        <v>7515</v>
      </c>
      <c r="Y411" t="s">
        <v>7515</v>
      </c>
      <c r="Z411" t="s">
        <v>7515</v>
      </c>
      <c r="AA411" t="s">
        <v>7515</v>
      </c>
      <c r="AB411" t="s">
        <v>7515</v>
      </c>
      <c r="AC411" t="s">
        <v>7515</v>
      </c>
      <c r="AD411" t="s">
        <v>7515</v>
      </c>
      <c r="AE411" t="s">
        <v>7516</v>
      </c>
      <c r="AF411" t="s">
        <v>7516</v>
      </c>
      <c r="AG411" t="s">
        <v>7515</v>
      </c>
      <c r="AH411" t="s">
        <v>7515</v>
      </c>
      <c r="AI411" t="s">
        <v>7517</v>
      </c>
      <c r="AL411">
        <v>0</v>
      </c>
      <c r="AM411">
        <v>13</v>
      </c>
      <c r="AN411" t="s">
        <v>7560</v>
      </c>
      <c r="AQ411" t="s">
        <v>6993</v>
      </c>
      <c r="AR411" t="s">
        <v>6794</v>
      </c>
      <c r="AS411" t="s">
        <v>6794</v>
      </c>
      <c r="AT411">
        <v>0</v>
      </c>
      <c r="AU411">
        <v>17</v>
      </c>
      <c r="AV411" t="s">
        <v>7568</v>
      </c>
      <c r="AW411" t="s">
        <v>6793</v>
      </c>
      <c r="AX411" t="s">
        <v>6793</v>
      </c>
      <c r="AY411" t="s">
        <v>6813</v>
      </c>
      <c r="AZ411" t="s">
        <v>7531</v>
      </c>
      <c r="BA411" t="s">
        <v>7518</v>
      </c>
      <c r="BC411" t="s">
        <v>6794</v>
      </c>
      <c r="BD411" t="s">
        <v>6794</v>
      </c>
      <c r="BE411" t="s">
        <v>6794</v>
      </c>
      <c r="BF411" t="s">
        <v>6793</v>
      </c>
      <c r="BH411" t="s">
        <v>6794</v>
      </c>
      <c r="BI411" t="s">
        <v>6793</v>
      </c>
      <c r="BJ411" t="s">
        <v>6794</v>
      </c>
      <c r="BK411" t="s">
        <v>6794</v>
      </c>
      <c r="BL411" t="s">
        <v>6794</v>
      </c>
      <c r="BM411" t="s">
        <v>7024</v>
      </c>
      <c r="BN411" t="s">
        <v>7022</v>
      </c>
      <c r="BO411" t="s">
        <v>6794</v>
      </c>
      <c r="BQ411">
        <v>50</v>
      </c>
      <c r="BR411" t="s">
        <v>7532</v>
      </c>
      <c r="BS411" t="s">
        <v>7533</v>
      </c>
      <c r="BT411" t="s">
        <v>7604</v>
      </c>
      <c r="BU411" t="s">
        <v>7559</v>
      </c>
      <c r="BV411" t="s">
        <v>7543</v>
      </c>
      <c r="BW411" t="s">
        <v>7515</v>
      </c>
      <c r="BX411" t="s">
        <v>7515</v>
      </c>
      <c r="BY411" t="s">
        <v>7516</v>
      </c>
      <c r="BZ411" t="s">
        <v>7515</v>
      </c>
      <c r="CA411" t="s">
        <v>7515</v>
      </c>
      <c r="CB411" t="s">
        <v>7515</v>
      </c>
      <c r="CC411" t="s">
        <v>7515</v>
      </c>
      <c r="CD411" t="s">
        <v>7516</v>
      </c>
      <c r="CE411" t="s">
        <v>7515</v>
      </c>
      <c r="CF411" t="s">
        <v>7515</v>
      </c>
      <c r="CG411" t="s">
        <v>7515</v>
      </c>
      <c r="CH411" t="s">
        <v>7515</v>
      </c>
      <c r="CI411" t="s">
        <v>6794</v>
      </c>
      <c r="CJ411" t="s">
        <v>6794</v>
      </c>
      <c r="CO411" t="s">
        <v>6793</v>
      </c>
      <c r="CP411" t="s">
        <v>6793</v>
      </c>
      <c r="CQ411" t="s">
        <v>6794</v>
      </c>
      <c r="CR411" t="s">
        <v>6793</v>
      </c>
      <c r="CS411" t="s">
        <v>6793</v>
      </c>
      <c r="CT411" t="s">
        <v>6793</v>
      </c>
      <c r="CU411" t="s">
        <v>6794</v>
      </c>
      <c r="CV411" t="s">
        <v>6793</v>
      </c>
      <c r="CW411" t="s">
        <v>6793</v>
      </c>
      <c r="CX411" t="s">
        <v>6757</v>
      </c>
      <c r="CY411" t="s">
        <v>7555</v>
      </c>
      <c r="CZ411" t="s">
        <v>7536</v>
      </c>
      <c r="DA411" t="s">
        <v>6793</v>
      </c>
      <c r="DB411">
        <v>2</v>
      </c>
      <c r="DC411">
        <v>2</v>
      </c>
      <c r="DD411">
        <v>3</v>
      </c>
      <c r="DE411" t="s">
        <v>6794</v>
      </c>
      <c r="EA411">
        <v>3</v>
      </c>
      <c r="EC411">
        <v>0</v>
      </c>
      <c r="ED411">
        <v>0</v>
      </c>
      <c r="EE411">
        <v>1</v>
      </c>
      <c r="EF411">
        <v>0</v>
      </c>
      <c r="EG411">
        <v>1</v>
      </c>
      <c r="EH411">
        <v>1</v>
      </c>
      <c r="EI411">
        <v>0</v>
      </c>
      <c r="EJ411" t="s">
        <v>6793</v>
      </c>
      <c r="EK411" t="s">
        <v>7573</v>
      </c>
      <c r="EM411">
        <v>1</v>
      </c>
      <c r="EN411">
        <v>2006</v>
      </c>
      <c r="EP411" t="s">
        <v>6793</v>
      </c>
      <c r="GU411" t="s">
        <v>7524</v>
      </c>
      <c r="GV411" t="s">
        <v>6</v>
      </c>
      <c r="GW411" t="s">
        <v>6</v>
      </c>
      <c r="GX411" t="s">
        <v>7552</v>
      </c>
      <c r="HA411" t="s">
        <v>6793</v>
      </c>
      <c r="HC411" t="s">
        <v>7524</v>
      </c>
      <c r="HD411" t="s">
        <v>6</v>
      </c>
      <c r="HE411" t="s">
        <v>6</v>
      </c>
      <c r="HF411" t="s">
        <v>7552</v>
      </c>
      <c r="HI411" t="s">
        <v>6793</v>
      </c>
      <c r="OI411" t="s">
        <v>7527</v>
      </c>
      <c r="OJ411" t="s">
        <v>7526</v>
      </c>
      <c r="OK411" t="s">
        <v>7582</v>
      </c>
      <c r="OL411" t="s">
        <v>7527</v>
      </c>
      <c r="OM411" t="s">
        <v>7528</v>
      </c>
      <c r="ON411" t="s">
        <v>7539</v>
      </c>
      <c r="OO411" t="s">
        <v>7528</v>
      </c>
      <c r="OP411">
        <v>4</v>
      </c>
      <c r="OQ411" t="s">
        <v>28</v>
      </c>
      <c r="OR411" t="s">
        <v>265</v>
      </c>
      <c r="OS411">
        <v>2007</v>
      </c>
      <c r="OT411">
        <v>6</v>
      </c>
      <c r="OU411">
        <v>1</v>
      </c>
      <c r="OV411">
        <v>6</v>
      </c>
      <c r="OW411">
        <v>0</v>
      </c>
      <c r="OX411">
        <v>1</v>
      </c>
      <c r="OY411">
        <v>35</v>
      </c>
      <c r="OZ411" t="s">
        <v>7515</v>
      </c>
      <c r="PA411" t="s">
        <v>7515</v>
      </c>
      <c r="PB411" t="s">
        <v>7515</v>
      </c>
      <c r="PC411" t="s">
        <v>7515</v>
      </c>
      <c r="PD411" t="s">
        <v>7515</v>
      </c>
      <c r="PE411" t="s">
        <v>7515</v>
      </c>
      <c r="PF411" t="s">
        <v>7515</v>
      </c>
      <c r="PG411" t="s">
        <v>7515</v>
      </c>
      <c r="PH411" t="s">
        <v>7516</v>
      </c>
      <c r="PI411" t="s">
        <v>7516</v>
      </c>
      <c r="PJ411" t="s">
        <v>7515</v>
      </c>
      <c r="PK411" t="s">
        <v>7515</v>
      </c>
      <c r="PL411" t="s">
        <v>7515</v>
      </c>
      <c r="PM411" t="s">
        <v>7515</v>
      </c>
      <c r="PN411" t="s">
        <v>7515</v>
      </c>
      <c r="PO411" t="s">
        <v>7515</v>
      </c>
      <c r="PP411" t="s">
        <v>7515</v>
      </c>
      <c r="PQ411" t="s">
        <v>7515</v>
      </c>
      <c r="PR411" t="s">
        <v>7515</v>
      </c>
      <c r="PS411" t="s">
        <v>7515</v>
      </c>
      <c r="PT411" t="s">
        <v>7515</v>
      </c>
      <c r="PU411" t="s">
        <v>7515</v>
      </c>
      <c r="PV411" t="s">
        <v>7515</v>
      </c>
      <c r="PW411" t="s">
        <v>7515</v>
      </c>
      <c r="PX411" t="s">
        <v>7515</v>
      </c>
      <c r="PY411" t="s">
        <v>7515</v>
      </c>
      <c r="PZ411" t="s">
        <v>7515</v>
      </c>
      <c r="QA411" t="s">
        <v>7515</v>
      </c>
      <c r="QB411" t="s">
        <v>7515</v>
      </c>
      <c r="QC411" t="s">
        <v>7515</v>
      </c>
      <c r="QE411" t="s">
        <v>7515</v>
      </c>
      <c r="QF411" t="s">
        <v>7516</v>
      </c>
      <c r="QG411" t="s">
        <v>7515</v>
      </c>
      <c r="QH411" t="s">
        <v>7515</v>
      </c>
      <c r="QI411" t="s">
        <v>7515</v>
      </c>
      <c r="QJ411" t="s">
        <v>7515</v>
      </c>
      <c r="QK411" t="s">
        <v>7515</v>
      </c>
      <c r="RP411">
        <f t="shared" si="12"/>
        <v>3</v>
      </c>
      <c r="RS411">
        <f t="shared" si="13"/>
        <v>3</v>
      </c>
    </row>
    <row r="412" spans="1:487" x14ac:dyDescent="0.3">
      <c r="A412">
        <v>70399</v>
      </c>
      <c r="B412">
        <v>836</v>
      </c>
      <c r="C412">
        <v>0</v>
      </c>
      <c r="D412">
        <v>5</v>
      </c>
      <c r="E412">
        <v>15</v>
      </c>
      <c r="F412">
        <v>87</v>
      </c>
      <c r="G412">
        <v>102</v>
      </c>
      <c r="H412">
        <v>3</v>
      </c>
      <c r="I412" t="s">
        <v>6793</v>
      </c>
      <c r="J412" t="s">
        <v>6793</v>
      </c>
      <c r="O412" t="s">
        <v>6793</v>
      </c>
      <c r="P412" t="s">
        <v>7515</v>
      </c>
      <c r="Q412" t="s">
        <v>7515</v>
      </c>
      <c r="R412" t="s">
        <v>7515</v>
      </c>
      <c r="S412" t="s">
        <v>7515</v>
      </c>
      <c r="T412" t="s">
        <v>7515</v>
      </c>
      <c r="U412" t="s">
        <v>7515</v>
      </c>
      <c r="V412" t="s">
        <v>7515</v>
      </c>
      <c r="W412" t="s">
        <v>7515</v>
      </c>
      <c r="X412" t="s">
        <v>7515</v>
      </c>
      <c r="Y412" t="s">
        <v>7515</v>
      </c>
      <c r="Z412" t="s">
        <v>7516</v>
      </c>
      <c r="AA412" t="s">
        <v>7515</v>
      </c>
      <c r="AB412" t="s">
        <v>7515</v>
      </c>
      <c r="AC412" t="s">
        <v>7515</v>
      </c>
      <c r="AD412" t="s">
        <v>7515</v>
      </c>
      <c r="AE412" t="s">
        <v>7515</v>
      </c>
      <c r="AF412" t="s">
        <v>7515</v>
      </c>
      <c r="AG412" t="s">
        <v>7515</v>
      </c>
      <c r="AH412" t="s">
        <v>7515</v>
      </c>
      <c r="AI412" t="s">
        <v>6796</v>
      </c>
      <c r="AQ412" t="s">
        <v>6985</v>
      </c>
      <c r="AR412" t="s">
        <v>6793</v>
      </c>
      <c r="AS412" t="s">
        <v>6793</v>
      </c>
      <c r="AT412" t="s">
        <v>6</v>
      </c>
      <c r="AU412" t="s">
        <v>6</v>
      </c>
      <c r="AV412" t="s">
        <v>6988</v>
      </c>
      <c r="AW412" t="s">
        <v>6793</v>
      </c>
      <c r="AX412" t="s">
        <v>6793</v>
      </c>
      <c r="AY412" t="s">
        <v>6813</v>
      </c>
      <c r="AZ412" t="s">
        <v>7531</v>
      </c>
      <c r="BA412" t="s">
        <v>7553</v>
      </c>
      <c r="BC412" t="s">
        <v>6794</v>
      </c>
      <c r="BD412" t="s">
        <v>6794</v>
      </c>
      <c r="BE412" t="s">
        <v>6794</v>
      </c>
      <c r="BF412" t="s">
        <v>6793</v>
      </c>
      <c r="BG412" t="s">
        <v>6793</v>
      </c>
      <c r="BH412" t="s">
        <v>6794</v>
      </c>
      <c r="BI412" t="s">
        <v>6794</v>
      </c>
      <c r="BJ412" t="s">
        <v>6793</v>
      </c>
      <c r="BK412" t="s">
        <v>6794</v>
      </c>
      <c r="BL412" t="s">
        <v>6794</v>
      </c>
      <c r="BM412" t="s">
        <v>7028</v>
      </c>
      <c r="BN412" t="s">
        <v>7024</v>
      </c>
      <c r="BO412" t="s">
        <v>7540</v>
      </c>
      <c r="BP412" t="s">
        <v>6</v>
      </c>
      <c r="BS412" t="s">
        <v>7533</v>
      </c>
      <c r="BT412" t="s">
        <v>7616</v>
      </c>
      <c r="BU412" t="s">
        <v>7559</v>
      </c>
      <c r="BV412" t="s">
        <v>7535</v>
      </c>
      <c r="BW412" t="s">
        <v>7515</v>
      </c>
      <c r="BX412" t="s">
        <v>7515</v>
      </c>
      <c r="BY412" t="s">
        <v>7515</v>
      </c>
      <c r="BZ412" t="s">
        <v>7515</v>
      </c>
      <c r="CA412" t="s">
        <v>7515</v>
      </c>
      <c r="CB412" t="s">
        <v>7516</v>
      </c>
      <c r="CC412" t="s">
        <v>7515</v>
      </c>
      <c r="CD412" t="s">
        <v>7516</v>
      </c>
      <c r="CE412" t="s">
        <v>7515</v>
      </c>
      <c r="CF412" t="s">
        <v>7515</v>
      </c>
      <c r="CG412" t="s">
        <v>7515</v>
      </c>
      <c r="CH412" t="s">
        <v>7515</v>
      </c>
      <c r="CI412" t="s">
        <v>6793</v>
      </c>
      <c r="CJ412" t="s">
        <v>6794</v>
      </c>
      <c r="CO412" t="s">
        <v>6793</v>
      </c>
      <c r="CP412" t="s">
        <v>6794</v>
      </c>
      <c r="CQ412" t="s">
        <v>6794</v>
      </c>
      <c r="CR412" t="s">
        <v>6794</v>
      </c>
      <c r="CS412" t="s">
        <v>6794</v>
      </c>
      <c r="CT412" t="s">
        <v>6793</v>
      </c>
      <c r="CU412" t="s">
        <v>6794</v>
      </c>
      <c r="CV412" t="s">
        <v>6793</v>
      </c>
      <c r="CW412" t="s">
        <v>6794</v>
      </c>
      <c r="CX412" t="s">
        <v>7520</v>
      </c>
      <c r="CY412" t="s">
        <v>7607</v>
      </c>
      <c r="CZ412" t="s">
        <v>7536</v>
      </c>
      <c r="DA412" t="s">
        <v>6793</v>
      </c>
      <c r="DB412">
        <v>2</v>
      </c>
      <c r="DC412">
        <v>2</v>
      </c>
      <c r="DD412">
        <v>3</v>
      </c>
      <c r="DE412" t="s">
        <v>6793</v>
      </c>
      <c r="DF412">
        <v>1</v>
      </c>
      <c r="DG412" t="s">
        <v>7525</v>
      </c>
      <c r="DH412">
        <v>2006</v>
      </c>
      <c r="DI412" t="s">
        <v>7557</v>
      </c>
      <c r="DJ412" t="s">
        <v>7597</v>
      </c>
      <c r="DK412">
        <v>2006</v>
      </c>
      <c r="EA412">
        <v>3</v>
      </c>
      <c r="EC412">
        <v>0</v>
      </c>
      <c r="ED412">
        <v>1</v>
      </c>
      <c r="EE412">
        <v>0</v>
      </c>
      <c r="EF412">
        <v>0</v>
      </c>
      <c r="EG412">
        <v>1</v>
      </c>
      <c r="EH412">
        <v>1</v>
      </c>
      <c r="EI412">
        <v>0</v>
      </c>
      <c r="EJ412" t="s">
        <v>6794</v>
      </c>
      <c r="EP412" t="s">
        <v>6794</v>
      </c>
      <c r="OI412" t="s">
        <v>7526</v>
      </c>
      <c r="OJ412" t="s">
        <v>6</v>
      </c>
      <c r="OK412" t="s">
        <v>7526</v>
      </c>
      <c r="OL412" t="s">
        <v>7527</v>
      </c>
      <c r="OM412" t="s">
        <v>6757</v>
      </c>
      <c r="ON412" t="s">
        <v>7539</v>
      </c>
      <c r="OO412" t="s">
        <v>7528</v>
      </c>
      <c r="OP412">
        <v>4</v>
      </c>
      <c r="OQ412" t="s">
        <v>28</v>
      </c>
      <c r="OR412" t="s">
        <v>7549</v>
      </c>
      <c r="OS412">
        <v>2007</v>
      </c>
      <c r="OT412">
        <v>9</v>
      </c>
      <c r="OU412">
        <v>1</v>
      </c>
      <c r="OV412">
        <v>9</v>
      </c>
      <c r="OW412">
        <v>1</v>
      </c>
      <c r="OX412">
        <v>0</v>
      </c>
      <c r="OY412">
        <v>35</v>
      </c>
      <c r="QE412" t="s">
        <v>7515</v>
      </c>
      <c r="QF412" t="s">
        <v>7515</v>
      </c>
      <c r="QG412" t="s">
        <v>7515</v>
      </c>
      <c r="QH412" t="s">
        <v>7515</v>
      </c>
      <c r="QI412" t="s">
        <v>7516</v>
      </c>
      <c r="QJ412" t="s">
        <v>7515</v>
      </c>
      <c r="QK412" t="s">
        <v>7515</v>
      </c>
      <c r="RP412">
        <f t="shared" si="12"/>
        <v>-1</v>
      </c>
      <c r="RS412">
        <f t="shared" si="13"/>
        <v>7</v>
      </c>
    </row>
    <row r="413" spans="1:487" x14ac:dyDescent="0.3">
      <c r="A413">
        <v>70400</v>
      </c>
      <c r="B413">
        <v>837</v>
      </c>
      <c r="C413">
        <v>0</v>
      </c>
      <c r="D413">
        <v>5</v>
      </c>
      <c r="E413">
        <v>9</v>
      </c>
      <c r="F413">
        <v>84</v>
      </c>
      <c r="G413">
        <v>102</v>
      </c>
      <c r="H413">
        <v>10</v>
      </c>
      <c r="I413" t="s">
        <v>6793</v>
      </c>
      <c r="J413" t="s">
        <v>6793</v>
      </c>
      <c r="O413" t="s">
        <v>6793</v>
      </c>
      <c r="P413" t="s">
        <v>7515</v>
      </c>
      <c r="Q413" t="s">
        <v>7515</v>
      </c>
      <c r="R413" t="s">
        <v>7515</v>
      </c>
      <c r="S413" t="s">
        <v>7515</v>
      </c>
      <c r="T413" t="s">
        <v>7515</v>
      </c>
      <c r="U413" t="s">
        <v>7515</v>
      </c>
      <c r="V413" t="s">
        <v>7515</v>
      </c>
      <c r="W413" t="s">
        <v>7515</v>
      </c>
      <c r="X413" t="s">
        <v>7515</v>
      </c>
      <c r="Y413" t="s">
        <v>7515</v>
      </c>
      <c r="Z413" t="s">
        <v>7515</v>
      </c>
      <c r="AA413" t="s">
        <v>7515</v>
      </c>
      <c r="AB413" t="s">
        <v>7515</v>
      </c>
      <c r="AC413" t="s">
        <v>7515</v>
      </c>
      <c r="AD413" t="s">
        <v>7515</v>
      </c>
      <c r="AE413" t="s">
        <v>7516</v>
      </c>
      <c r="AF413" t="s">
        <v>7515</v>
      </c>
      <c r="AG413" t="s">
        <v>7515</v>
      </c>
      <c r="AH413" t="s">
        <v>7515</v>
      </c>
      <c r="AI413" t="s">
        <v>7517</v>
      </c>
      <c r="AL413">
        <v>3</v>
      </c>
      <c r="AM413">
        <v>0</v>
      </c>
      <c r="AN413" t="s">
        <v>6845</v>
      </c>
      <c r="AQ413" t="s">
        <v>6994</v>
      </c>
      <c r="AR413" t="s">
        <v>6794</v>
      </c>
      <c r="AS413" t="s">
        <v>6794</v>
      </c>
      <c r="AT413">
        <v>0</v>
      </c>
      <c r="AU413">
        <v>10</v>
      </c>
      <c r="AV413" t="s">
        <v>7568</v>
      </c>
      <c r="AW413" t="s">
        <v>6794</v>
      </c>
      <c r="AX413" t="s">
        <v>6793</v>
      </c>
      <c r="AY413" t="s">
        <v>6813</v>
      </c>
      <c r="AZ413" t="s">
        <v>7562</v>
      </c>
      <c r="BA413" t="s">
        <v>6991</v>
      </c>
      <c r="BC413" t="s">
        <v>6794</v>
      </c>
      <c r="BD413" t="s">
        <v>6794</v>
      </c>
      <c r="BE413" t="s">
        <v>6793</v>
      </c>
      <c r="BF413" t="s">
        <v>6793</v>
      </c>
      <c r="BH413" t="s">
        <v>6794</v>
      </c>
      <c r="BI413" t="s">
        <v>6794</v>
      </c>
      <c r="BJ413" t="s">
        <v>6794</v>
      </c>
      <c r="BK413" t="s">
        <v>6794</v>
      </c>
      <c r="BL413" t="s">
        <v>6794</v>
      </c>
      <c r="BM413" t="s">
        <v>7024</v>
      </c>
      <c r="BN413" t="s">
        <v>7021</v>
      </c>
      <c r="BO413" t="s">
        <v>6794</v>
      </c>
      <c r="BQ413">
        <v>25</v>
      </c>
      <c r="BR413" t="s">
        <v>6</v>
      </c>
      <c r="BS413" t="s">
        <v>7533</v>
      </c>
      <c r="BT413" t="s">
        <v>6</v>
      </c>
      <c r="BU413" t="s">
        <v>7559</v>
      </c>
      <c r="BV413" t="s">
        <v>7535</v>
      </c>
      <c r="BW413" t="s">
        <v>7516</v>
      </c>
      <c r="BX413" t="s">
        <v>7515</v>
      </c>
      <c r="BY413" t="s">
        <v>7515</v>
      </c>
      <c r="BZ413" t="s">
        <v>7515</v>
      </c>
      <c r="CA413" t="s">
        <v>7515</v>
      </c>
      <c r="CB413" t="s">
        <v>7515</v>
      </c>
      <c r="CC413" t="s">
        <v>7515</v>
      </c>
      <c r="CD413" t="s">
        <v>7515</v>
      </c>
      <c r="CE413" t="s">
        <v>7515</v>
      </c>
      <c r="CF413" t="s">
        <v>7515</v>
      </c>
      <c r="CG413" t="s">
        <v>7515</v>
      </c>
      <c r="CH413" t="s">
        <v>7515</v>
      </c>
      <c r="CI413" t="s">
        <v>6793</v>
      </c>
      <c r="CJ413" t="s">
        <v>6794</v>
      </c>
      <c r="CO413" t="s">
        <v>6794</v>
      </c>
      <c r="CP413" t="s">
        <v>6793</v>
      </c>
      <c r="CQ413" t="s">
        <v>6794</v>
      </c>
      <c r="CR413" t="s">
        <v>6794</v>
      </c>
      <c r="CS413" t="s">
        <v>6794</v>
      </c>
      <c r="CT413" t="s">
        <v>6794</v>
      </c>
      <c r="CU413" t="s">
        <v>6794</v>
      </c>
      <c r="CV413" t="s">
        <v>6794</v>
      </c>
      <c r="CW413" t="s">
        <v>6794</v>
      </c>
      <c r="CX413" t="s">
        <v>7520</v>
      </c>
      <c r="CY413" t="s">
        <v>7521</v>
      </c>
      <c r="CZ413" t="s">
        <v>7522</v>
      </c>
      <c r="DA413" t="s">
        <v>6793</v>
      </c>
      <c r="DB413">
        <v>2</v>
      </c>
      <c r="DC413">
        <v>4</v>
      </c>
      <c r="DD413" t="s">
        <v>31</v>
      </c>
      <c r="DE413" t="s">
        <v>6794</v>
      </c>
      <c r="EA413">
        <v>2</v>
      </c>
      <c r="EC413">
        <v>0</v>
      </c>
      <c r="ED413">
        <v>0</v>
      </c>
      <c r="EE413">
        <v>0</v>
      </c>
      <c r="EF413">
        <v>0</v>
      </c>
      <c r="EG413">
        <v>2</v>
      </c>
      <c r="EH413">
        <v>0</v>
      </c>
      <c r="EI413">
        <v>0</v>
      </c>
      <c r="EJ413" t="s">
        <v>6794</v>
      </c>
      <c r="EP413" t="s">
        <v>6794</v>
      </c>
      <c r="OI413" t="s">
        <v>7526</v>
      </c>
      <c r="OJ413" t="s">
        <v>7526</v>
      </c>
      <c r="OK413" t="s">
        <v>7526</v>
      </c>
      <c r="OL413" t="s">
        <v>7526</v>
      </c>
      <c r="OM413" t="s">
        <v>7528</v>
      </c>
      <c r="ON413" t="s">
        <v>7539</v>
      </c>
      <c r="OO413" t="s">
        <v>7528</v>
      </c>
      <c r="OP413">
        <v>4</v>
      </c>
      <c r="OQ413" t="s">
        <v>28</v>
      </c>
      <c r="OR413" t="s">
        <v>212</v>
      </c>
      <c r="OS413">
        <v>2006</v>
      </c>
      <c r="OT413">
        <v>10</v>
      </c>
      <c r="OU413">
        <v>1</v>
      </c>
      <c r="OV413">
        <v>10</v>
      </c>
      <c r="OW413">
        <v>0</v>
      </c>
      <c r="OX413">
        <v>1</v>
      </c>
      <c r="OY413">
        <v>35</v>
      </c>
      <c r="QE413" t="s">
        <v>7516</v>
      </c>
      <c r="QF413" t="s">
        <v>7515</v>
      </c>
      <c r="QG413" t="s">
        <v>7515</v>
      </c>
      <c r="QH413" t="s">
        <v>7515</v>
      </c>
      <c r="QI413" t="s">
        <v>7515</v>
      </c>
      <c r="QJ413" t="s">
        <v>7515</v>
      </c>
      <c r="QK413" t="s">
        <v>7515</v>
      </c>
      <c r="RP413">
        <f t="shared" si="12"/>
        <v>4</v>
      </c>
      <c r="RS413">
        <f t="shared" si="13"/>
        <v>3</v>
      </c>
    </row>
    <row r="414" spans="1:487" x14ac:dyDescent="0.3">
      <c r="A414">
        <v>70401</v>
      </c>
      <c r="B414">
        <v>839</v>
      </c>
      <c r="C414">
        <v>0</v>
      </c>
      <c r="D414">
        <v>5</v>
      </c>
      <c r="E414">
        <v>12</v>
      </c>
      <c r="F414">
        <v>88</v>
      </c>
      <c r="G414">
        <v>102</v>
      </c>
      <c r="H414">
        <v>4</v>
      </c>
      <c r="I414" t="s">
        <v>6793</v>
      </c>
      <c r="J414" t="s">
        <v>6793</v>
      </c>
      <c r="O414" t="s">
        <v>6793</v>
      </c>
      <c r="P414" t="s">
        <v>7516</v>
      </c>
      <c r="Q414" t="s">
        <v>7516</v>
      </c>
      <c r="R414" t="s">
        <v>7515</v>
      </c>
      <c r="S414" t="s">
        <v>7515</v>
      </c>
      <c r="T414" t="s">
        <v>7515</v>
      </c>
      <c r="U414" t="s">
        <v>7515</v>
      </c>
      <c r="V414" t="s">
        <v>7515</v>
      </c>
      <c r="W414" t="s">
        <v>7515</v>
      </c>
      <c r="X414" t="s">
        <v>7515</v>
      </c>
      <c r="Y414" t="s">
        <v>7515</v>
      </c>
      <c r="Z414" t="s">
        <v>7515</v>
      </c>
      <c r="AA414" t="s">
        <v>7515</v>
      </c>
      <c r="AB414" t="s">
        <v>7515</v>
      </c>
      <c r="AC414" t="s">
        <v>7515</v>
      </c>
      <c r="AD414" t="s">
        <v>7515</v>
      </c>
      <c r="AE414" t="s">
        <v>7515</v>
      </c>
      <c r="AF414" t="s">
        <v>7515</v>
      </c>
      <c r="AG414" t="s">
        <v>7515</v>
      </c>
      <c r="AH414" t="s">
        <v>7515</v>
      </c>
      <c r="AI414" t="s">
        <v>7517</v>
      </c>
      <c r="AL414">
        <v>0</v>
      </c>
      <c r="AM414">
        <v>3</v>
      </c>
      <c r="AN414" t="s">
        <v>6845</v>
      </c>
      <c r="AQ414" t="s">
        <v>6993</v>
      </c>
      <c r="AR414" t="s">
        <v>6794</v>
      </c>
      <c r="AS414" t="s">
        <v>6794</v>
      </c>
      <c r="AT414">
        <v>0</v>
      </c>
      <c r="AU414">
        <v>12</v>
      </c>
      <c r="AV414" t="s">
        <v>6992</v>
      </c>
      <c r="AW414" t="s">
        <v>6793</v>
      </c>
      <c r="AX414" t="s">
        <v>6966</v>
      </c>
      <c r="AY414" t="s">
        <v>6813</v>
      </c>
      <c r="AZ414" t="s">
        <v>7531</v>
      </c>
      <c r="BA414" t="s">
        <v>6991</v>
      </c>
      <c r="BC414" t="s">
        <v>6793</v>
      </c>
      <c r="BD414" t="s">
        <v>6794</v>
      </c>
      <c r="BE414" t="s">
        <v>6793</v>
      </c>
      <c r="BF414" t="s">
        <v>6793</v>
      </c>
      <c r="BG414" t="s">
        <v>6794</v>
      </c>
      <c r="BH414" t="s">
        <v>6794</v>
      </c>
      <c r="BI414" t="s">
        <v>6793</v>
      </c>
      <c r="BJ414" t="s">
        <v>6794</v>
      </c>
      <c r="BK414" t="s">
        <v>6794</v>
      </c>
      <c r="BL414" t="s">
        <v>6794</v>
      </c>
      <c r="BM414" t="s">
        <v>7021</v>
      </c>
      <c r="BN414" t="s">
        <v>7029</v>
      </c>
      <c r="BO414" t="s">
        <v>6794</v>
      </c>
      <c r="BQ414">
        <v>100</v>
      </c>
      <c r="BR414" t="s">
        <v>6</v>
      </c>
      <c r="BS414" t="s">
        <v>7533</v>
      </c>
      <c r="BT414" t="s">
        <v>6</v>
      </c>
      <c r="BU414" t="s">
        <v>7559</v>
      </c>
      <c r="BV414" t="s">
        <v>7586</v>
      </c>
      <c r="BW414" t="s">
        <v>7516</v>
      </c>
      <c r="BX414" t="s">
        <v>7515</v>
      </c>
      <c r="BY414" t="s">
        <v>7515</v>
      </c>
      <c r="BZ414" t="s">
        <v>7515</v>
      </c>
      <c r="CA414" t="s">
        <v>7515</v>
      </c>
      <c r="CB414" t="s">
        <v>7515</v>
      </c>
      <c r="CC414" t="s">
        <v>7515</v>
      </c>
      <c r="CD414" t="s">
        <v>7515</v>
      </c>
      <c r="CE414" t="s">
        <v>7515</v>
      </c>
      <c r="CF414" t="s">
        <v>7515</v>
      </c>
      <c r="CG414" t="s">
        <v>7515</v>
      </c>
      <c r="CH414" t="s">
        <v>7515</v>
      </c>
      <c r="CI414" t="s">
        <v>6793</v>
      </c>
      <c r="CJ414" t="s">
        <v>6794</v>
      </c>
      <c r="CK414" t="s">
        <v>6757</v>
      </c>
      <c r="CL414" t="s">
        <v>7580</v>
      </c>
      <c r="CM414" t="s">
        <v>7581</v>
      </c>
      <c r="CN414" t="s">
        <v>7592</v>
      </c>
      <c r="CO414" t="s">
        <v>6793</v>
      </c>
      <c r="CP414" t="s">
        <v>6793</v>
      </c>
      <c r="CQ414" t="s">
        <v>6794</v>
      </c>
      <c r="CR414" t="s">
        <v>6794</v>
      </c>
      <c r="CS414" t="s">
        <v>6794</v>
      </c>
      <c r="CT414" t="s">
        <v>6793</v>
      </c>
      <c r="CU414" t="s">
        <v>6794</v>
      </c>
      <c r="CV414" t="s">
        <v>6793</v>
      </c>
      <c r="CW414" t="s">
        <v>6794</v>
      </c>
      <c r="CX414" t="s">
        <v>7520</v>
      </c>
      <c r="CY414" t="s">
        <v>7521</v>
      </c>
      <c r="CZ414" t="s">
        <v>7522</v>
      </c>
      <c r="DA414" t="s">
        <v>6793</v>
      </c>
      <c r="DB414">
        <v>3</v>
      </c>
      <c r="DC414">
        <v>4</v>
      </c>
      <c r="DD414">
        <v>4</v>
      </c>
      <c r="DE414" t="s">
        <v>6794</v>
      </c>
      <c r="EA414">
        <v>2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1</v>
      </c>
      <c r="EI414">
        <v>1</v>
      </c>
      <c r="EJ414" t="s">
        <v>6794</v>
      </c>
      <c r="EP414" t="s">
        <v>6794</v>
      </c>
      <c r="OI414" t="s">
        <v>7526</v>
      </c>
      <c r="OJ414" t="s">
        <v>7526</v>
      </c>
      <c r="OK414" t="s">
        <v>7527</v>
      </c>
      <c r="OL414" t="s">
        <v>7527</v>
      </c>
      <c r="OM414" t="s">
        <v>7528</v>
      </c>
      <c r="ON414" t="s">
        <v>7539</v>
      </c>
      <c r="OO414" t="s">
        <v>7528</v>
      </c>
      <c r="OP414">
        <v>4</v>
      </c>
      <c r="OQ414" t="s">
        <v>28</v>
      </c>
      <c r="OR414" t="s">
        <v>7549</v>
      </c>
      <c r="OS414">
        <v>2006</v>
      </c>
      <c r="OT414">
        <v>1</v>
      </c>
      <c r="OU414">
        <v>1</v>
      </c>
      <c r="OV414">
        <v>1</v>
      </c>
      <c r="OW414">
        <v>0</v>
      </c>
      <c r="OX414">
        <v>1</v>
      </c>
      <c r="OY414">
        <v>35</v>
      </c>
      <c r="QE414" t="s">
        <v>7516</v>
      </c>
      <c r="QF414" t="s">
        <v>7515</v>
      </c>
      <c r="QG414" t="s">
        <v>7515</v>
      </c>
      <c r="QH414" t="s">
        <v>7515</v>
      </c>
      <c r="QI414" t="s">
        <v>7515</v>
      </c>
      <c r="QJ414" t="s">
        <v>7515</v>
      </c>
      <c r="QK414" t="s">
        <v>7515</v>
      </c>
      <c r="RP414">
        <f t="shared" si="12"/>
        <v>4</v>
      </c>
      <c r="RS414">
        <f t="shared" si="13"/>
        <v>1</v>
      </c>
    </row>
    <row r="415" spans="1:487" x14ac:dyDescent="0.3">
      <c r="A415">
        <v>70402</v>
      </c>
      <c r="B415">
        <v>840</v>
      </c>
      <c r="C415">
        <v>0</v>
      </c>
      <c r="D415">
        <v>5</v>
      </c>
      <c r="E415">
        <v>15</v>
      </c>
      <c r="F415">
        <v>88</v>
      </c>
      <c r="G415">
        <v>102</v>
      </c>
      <c r="H415">
        <v>16</v>
      </c>
      <c r="I415" t="s">
        <v>6793</v>
      </c>
      <c r="J415" t="s">
        <v>6793</v>
      </c>
      <c r="O415" t="s">
        <v>6793</v>
      </c>
      <c r="P415" t="s">
        <v>7516</v>
      </c>
      <c r="Q415" t="s">
        <v>7516</v>
      </c>
      <c r="R415" t="s">
        <v>7515</v>
      </c>
      <c r="S415" t="s">
        <v>7515</v>
      </c>
      <c r="T415" t="s">
        <v>7515</v>
      </c>
      <c r="U415" t="s">
        <v>7515</v>
      </c>
      <c r="V415" t="s">
        <v>7515</v>
      </c>
      <c r="W415" t="s">
        <v>7515</v>
      </c>
      <c r="X415" t="s">
        <v>7515</v>
      </c>
      <c r="Y415" t="s">
        <v>7515</v>
      </c>
      <c r="Z415" t="s">
        <v>7515</v>
      </c>
      <c r="AA415" t="s">
        <v>7515</v>
      </c>
      <c r="AB415" t="s">
        <v>7515</v>
      </c>
      <c r="AC415" t="s">
        <v>7515</v>
      </c>
      <c r="AD415" t="s">
        <v>7515</v>
      </c>
      <c r="AE415" t="s">
        <v>7515</v>
      </c>
      <c r="AF415" t="s">
        <v>7515</v>
      </c>
      <c r="AG415" t="s">
        <v>7515</v>
      </c>
      <c r="AH415" t="s">
        <v>7515</v>
      </c>
      <c r="AI415" t="s">
        <v>7517</v>
      </c>
      <c r="AL415">
        <v>1</v>
      </c>
      <c r="AM415">
        <v>15</v>
      </c>
      <c r="AN415" t="s">
        <v>7550</v>
      </c>
      <c r="AO415">
        <v>6</v>
      </c>
      <c r="AQ415" t="s">
        <v>6993</v>
      </c>
      <c r="AR415" t="s">
        <v>6794</v>
      </c>
      <c r="AS415" t="s">
        <v>6794</v>
      </c>
      <c r="AT415" t="s">
        <v>6</v>
      </c>
      <c r="AU415" t="s">
        <v>6</v>
      </c>
      <c r="AV415" t="s">
        <v>7568</v>
      </c>
      <c r="AW415" t="s">
        <v>6794</v>
      </c>
      <c r="AX415" t="s">
        <v>6794</v>
      </c>
      <c r="AY415" t="s">
        <v>6814</v>
      </c>
      <c r="BA415" t="s">
        <v>6991</v>
      </c>
      <c r="BB415" t="s">
        <v>7551</v>
      </c>
      <c r="BC415" t="s">
        <v>6793</v>
      </c>
      <c r="BD415" t="s">
        <v>6794</v>
      </c>
      <c r="BE415" t="s">
        <v>6794</v>
      </c>
      <c r="BF415" t="s">
        <v>6793</v>
      </c>
      <c r="BH415" t="s">
        <v>6793</v>
      </c>
      <c r="BI415" t="s">
        <v>6793</v>
      </c>
      <c r="BJ415" t="s">
        <v>6794</v>
      </c>
      <c r="BK415" t="s">
        <v>6793</v>
      </c>
      <c r="BL415" t="s">
        <v>6794</v>
      </c>
      <c r="BM415" t="s">
        <v>7027</v>
      </c>
      <c r="BN415" t="s">
        <v>7029</v>
      </c>
      <c r="BO415" t="s">
        <v>6794</v>
      </c>
      <c r="BQ415">
        <v>80</v>
      </c>
      <c r="BR415">
        <v>35</v>
      </c>
      <c r="BS415" t="s">
        <v>7533</v>
      </c>
      <c r="BT415" t="s">
        <v>7534</v>
      </c>
      <c r="BU415" t="s">
        <v>7559</v>
      </c>
      <c r="BV415" t="s">
        <v>7543</v>
      </c>
      <c r="BW415" t="s">
        <v>7515</v>
      </c>
      <c r="BX415" t="s">
        <v>7515</v>
      </c>
      <c r="BY415" t="s">
        <v>7515</v>
      </c>
      <c r="BZ415" t="s">
        <v>7516</v>
      </c>
      <c r="CA415" t="s">
        <v>7515</v>
      </c>
      <c r="CB415" t="s">
        <v>7515</v>
      </c>
      <c r="CC415" t="s">
        <v>7515</v>
      </c>
      <c r="CD415" t="s">
        <v>7515</v>
      </c>
      <c r="CE415" t="s">
        <v>7515</v>
      </c>
      <c r="CF415" t="s">
        <v>7515</v>
      </c>
      <c r="CG415" t="s">
        <v>7515</v>
      </c>
      <c r="CH415" t="s">
        <v>7515</v>
      </c>
      <c r="CI415" t="s">
        <v>6794</v>
      </c>
      <c r="CJ415" t="s">
        <v>6793</v>
      </c>
      <c r="CO415" t="s">
        <v>6793</v>
      </c>
      <c r="CP415" t="s">
        <v>6793</v>
      </c>
      <c r="CQ415" t="s">
        <v>6794</v>
      </c>
      <c r="CR415" t="s">
        <v>6793</v>
      </c>
      <c r="CS415" t="s">
        <v>6793</v>
      </c>
      <c r="CT415" t="s">
        <v>6793</v>
      </c>
      <c r="CU415" t="s">
        <v>6794</v>
      </c>
      <c r="CV415" t="s">
        <v>6793</v>
      </c>
      <c r="CW415" t="s">
        <v>6793</v>
      </c>
      <c r="CX415" t="s">
        <v>7520</v>
      </c>
      <c r="CY415" t="s">
        <v>7521</v>
      </c>
      <c r="CZ415" t="s">
        <v>7522</v>
      </c>
      <c r="DA415" t="s">
        <v>6793</v>
      </c>
      <c r="DB415">
        <v>2</v>
      </c>
      <c r="DC415">
        <v>3</v>
      </c>
      <c r="DD415">
        <v>3</v>
      </c>
      <c r="DE415" t="s">
        <v>6794</v>
      </c>
      <c r="EA415">
        <v>4</v>
      </c>
      <c r="EC415">
        <v>1</v>
      </c>
      <c r="ED415">
        <v>1</v>
      </c>
      <c r="EE415">
        <v>0</v>
      </c>
      <c r="EF415">
        <v>0</v>
      </c>
      <c r="EG415">
        <v>2</v>
      </c>
      <c r="EH415">
        <v>0</v>
      </c>
      <c r="EI415">
        <v>0</v>
      </c>
      <c r="EJ415" t="s">
        <v>6794</v>
      </c>
      <c r="EP415" t="s">
        <v>6794</v>
      </c>
      <c r="OI415" t="s">
        <v>7526</v>
      </c>
      <c r="OJ415" t="s">
        <v>7526</v>
      </c>
      <c r="OK415" t="s">
        <v>7526</v>
      </c>
      <c r="OL415" t="s">
        <v>7526</v>
      </c>
      <c r="OM415" t="s">
        <v>7528</v>
      </c>
      <c r="ON415" t="s">
        <v>7539</v>
      </c>
      <c r="OO415" t="s">
        <v>7528</v>
      </c>
      <c r="OP415">
        <v>4</v>
      </c>
      <c r="OQ415" t="s">
        <v>28</v>
      </c>
      <c r="OR415" t="s">
        <v>265</v>
      </c>
      <c r="OS415">
        <v>2007</v>
      </c>
      <c r="OT415">
        <v>11</v>
      </c>
      <c r="OU415">
        <v>1</v>
      </c>
      <c r="OV415">
        <v>11</v>
      </c>
      <c r="OW415">
        <v>0</v>
      </c>
      <c r="OX415">
        <v>1</v>
      </c>
      <c r="OY415">
        <v>35</v>
      </c>
      <c r="QE415">
        <v>-5</v>
      </c>
      <c r="QF415">
        <v>-5</v>
      </c>
      <c r="QG415">
        <v>-5</v>
      </c>
      <c r="QH415">
        <v>-5</v>
      </c>
      <c r="QI415">
        <v>-5</v>
      </c>
      <c r="QJ415">
        <v>-5</v>
      </c>
      <c r="QK415">
        <v>-5</v>
      </c>
      <c r="RP415">
        <f t="shared" si="12"/>
        <v>-1</v>
      </c>
      <c r="RS415">
        <f t="shared" si="13"/>
        <v>6</v>
      </c>
    </row>
    <row r="416" spans="1:487" x14ac:dyDescent="0.3">
      <c r="A416">
        <v>70403</v>
      </c>
      <c r="B416">
        <v>841</v>
      </c>
      <c r="C416">
        <v>0</v>
      </c>
      <c r="D416">
        <v>5</v>
      </c>
      <c r="E416">
        <v>16</v>
      </c>
      <c r="F416">
        <v>76</v>
      </c>
      <c r="G416">
        <v>102</v>
      </c>
      <c r="H416">
        <v>15</v>
      </c>
      <c r="I416" t="s">
        <v>6793</v>
      </c>
      <c r="J416" t="s">
        <v>6793</v>
      </c>
      <c r="O416" t="s">
        <v>6793</v>
      </c>
      <c r="P416" t="s">
        <v>7515</v>
      </c>
      <c r="Q416" t="s">
        <v>7515</v>
      </c>
      <c r="R416" t="s">
        <v>7515</v>
      </c>
      <c r="S416" t="s">
        <v>7515</v>
      </c>
      <c r="T416" t="s">
        <v>7515</v>
      </c>
      <c r="U416" t="s">
        <v>7515</v>
      </c>
      <c r="V416" t="s">
        <v>7515</v>
      </c>
      <c r="W416" t="s">
        <v>7515</v>
      </c>
      <c r="X416" t="s">
        <v>7515</v>
      </c>
      <c r="Y416" t="s">
        <v>7515</v>
      </c>
      <c r="Z416" t="s">
        <v>7516</v>
      </c>
      <c r="AA416" t="s">
        <v>7515</v>
      </c>
      <c r="AB416" t="s">
        <v>7515</v>
      </c>
      <c r="AC416" t="s">
        <v>7515</v>
      </c>
      <c r="AD416" t="s">
        <v>7515</v>
      </c>
      <c r="AE416" t="s">
        <v>7515</v>
      </c>
      <c r="AF416" t="s">
        <v>7515</v>
      </c>
      <c r="AG416" t="s">
        <v>7515</v>
      </c>
      <c r="AH416" t="s">
        <v>7515</v>
      </c>
      <c r="AI416" t="s">
        <v>6796</v>
      </c>
      <c r="AQ416" t="s">
        <v>6985</v>
      </c>
      <c r="AR416" t="s">
        <v>6794</v>
      </c>
      <c r="AS416" t="s">
        <v>6794</v>
      </c>
      <c r="AT416">
        <v>0</v>
      </c>
      <c r="AU416">
        <v>12</v>
      </c>
      <c r="AV416" t="s">
        <v>6988</v>
      </c>
      <c r="AW416" t="s">
        <v>6794</v>
      </c>
      <c r="AX416" t="s">
        <v>6794</v>
      </c>
      <c r="AY416" t="s">
        <v>6813</v>
      </c>
      <c r="AZ416" t="s">
        <v>7531</v>
      </c>
      <c r="BA416" t="s">
        <v>7518</v>
      </c>
      <c r="BC416" t="s">
        <v>6793</v>
      </c>
      <c r="BD416" t="s">
        <v>6793</v>
      </c>
      <c r="BE416" t="s">
        <v>6793</v>
      </c>
      <c r="BF416" t="s">
        <v>6793</v>
      </c>
      <c r="BG416" t="s">
        <v>6793</v>
      </c>
      <c r="BH416" t="s">
        <v>6794</v>
      </c>
      <c r="BI416" t="s">
        <v>6794</v>
      </c>
      <c r="BJ416" t="s">
        <v>6793</v>
      </c>
      <c r="BK416" t="s">
        <v>6794</v>
      </c>
      <c r="BL416" t="s">
        <v>6794</v>
      </c>
      <c r="BM416" t="s">
        <v>7024</v>
      </c>
      <c r="BN416" t="s">
        <v>7031</v>
      </c>
      <c r="BO416" t="s">
        <v>6794</v>
      </c>
      <c r="BQ416">
        <v>100</v>
      </c>
      <c r="BR416" t="s">
        <v>7532</v>
      </c>
      <c r="BS416" t="s">
        <v>7519</v>
      </c>
      <c r="BT416" t="s">
        <v>7542</v>
      </c>
      <c r="BU416" t="s">
        <v>7559</v>
      </c>
      <c r="BV416" t="s">
        <v>7535</v>
      </c>
      <c r="BW416" t="s">
        <v>7515</v>
      </c>
      <c r="BX416" t="s">
        <v>7516</v>
      </c>
      <c r="BY416" t="s">
        <v>7515</v>
      </c>
      <c r="BZ416" t="s">
        <v>7515</v>
      </c>
      <c r="CA416" t="s">
        <v>7515</v>
      </c>
      <c r="CB416" t="s">
        <v>7515</v>
      </c>
      <c r="CC416" t="s">
        <v>7515</v>
      </c>
      <c r="CD416" t="s">
        <v>7515</v>
      </c>
      <c r="CE416" t="s">
        <v>7515</v>
      </c>
      <c r="CF416" t="s">
        <v>7515</v>
      </c>
      <c r="CG416" t="s">
        <v>7515</v>
      </c>
      <c r="CH416" t="s">
        <v>7515</v>
      </c>
      <c r="CI416" t="s">
        <v>6793</v>
      </c>
      <c r="CJ416" t="s">
        <v>6794</v>
      </c>
      <c r="CO416" t="s">
        <v>6793</v>
      </c>
      <c r="CP416" t="s">
        <v>6793</v>
      </c>
      <c r="CQ416" t="s">
        <v>6794</v>
      </c>
      <c r="CR416" t="s">
        <v>6794</v>
      </c>
      <c r="CS416" t="s">
        <v>6793</v>
      </c>
      <c r="CT416" t="s">
        <v>6794</v>
      </c>
      <c r="CU416" t="s">
        <v>6794</v>
      </c>
      <c r="CV416" t="s">
        <v>6793</v>
      </c>
      <c r="CW416" t="s">
        <v>6794</v>
      </c>
      <c r="CX416" t="s">
        <v>7520</v>
      </c>
      <c r="CY416" t="s">
        <v>7608</v>
      </c>
      <c r="CZ416" t="s">
        <v>7522</v>
      </c>
      <c r="DA416" t="s">
        <v>6793</v>
      </c>
      <c r="DB416">
        <v>1</v>
      </c>
      <c r="DC416">
        <v>2</v>
      </c>
      <c r="DD416">
        <v>2</v>
      </c>
      <c r="DE416" t="s">
        <v>6794</v>
      </c>
      <c r="EA416">
        <v>1</v>
      </c>
      <c r="EB416" t="s">
        <v>7537</v>
      </c>
      <c r="EJ416" t="s">
        <v>6794</v>
      </c>
      <c r="EP416" t="s">
        <v>6794</v>
      </c>
      <c r="OI416" t="s">
        <v>7582</v>
      </c>
      <c r="OJ416" t="s">
        <v>7526</v>
      </c>
      <c r="OK416" t="s">
        <v>7526</v>
      </c>
      <c r="OL416" t="s">
        <v>7527</v>
      </c>
      <c r="OM416" t="s">
        <v>7528</v>
      </c>
      <c r="ON416" t="s">
        <v>7539</v>
      </c>
      <c r="OO416" t="s">
        <v>7528</v>
      </c>
      <c r="OP416">
        <v>4</v>
      </c>
      <c r="OQ416" t="s">
        <v>28</v>
      </c>
      <c r="OR416" t="s">
        <v>265</v>
      </c>
      <c r="OS416">
        <v>2006</v>
      </c>
      <c r="OT416">
        <v>8</v>
      </c>
      <c r="OU416">
        <v>1</v>
      </c>
      <c r="OV416">
        <v>8</v>
      </c>
      <c r="OW416">
        <v>1</v>
      </c>
      <c r="OX416">
        <v>0</v>
      </c>
      <c r="OY416">
        <v>35</v>
      </c>
      <c r="QE416" t="s">
        <v>7515</v>
      </c>
      <c r="QF416" t="s">
        <v>7515</v>
      </c>
      <c r="QG416" t="s">
        <v>7515</v>
      </c>
      <c r="QH416" t="s">
        <v>7515</v>
      </c>
      <c r="QI416" t="s">
        <v>7515</v>
      </c>
      <c r="QJ416" t="s">
        <v>7515</v>
      </c>
      <c r="QK416" t="s">
        <v>7516</v>
      </c>
      <c r="RP416">
        <f t="shared" si="12"/>
        <v>4</v>
      </c>
      <c r="RS416">
        <f t="shared" si="13"/>
        <v>3</v>
      </c>
    </row>
    <row r="417" spans="1:487" x14ac:dyDescent="0.3">
      <c r="A417">
        <v>70404</v>
      </c>
      <c r="B417">
        <v>842</v>
      </c>
      <c r="C417">
        <v>0</v>
      </c>
      <c r="D417">
        <v>5</v>
      </c>
      <c r="E417">
        <v>11</v>
      </c>
      <c r="F417">
        <v>84</v>
      </c>
      <c r="G417">
        <v>102</v>
      </c>
      <c r="H417">
        <v>9</v>
      </c>
      <c r="I417" t="s">
        <v>6793</v>
      </c>
      <c r="J417" t="s">
        <v>6793</v>
      </c>
      <c r="O417" t="s">
        <v>6793</v>
      </c>
      <c r="P417" t="s">
        <v>7515</v>
      </c>
      <c r="Q417" t="s">
        <v>7515</v>
      </c>
      <c r="R417" t="s">
        <v>7515</v>
      </c>
      <c r="S417" t="s">
        <v>7515</v>
      </c>
      <c r="T417" t="s">
        <v>7515</v>
      </c>
      <c r="U417" t="s">
        <v>7515</v>
      </c>
      <c r="V417" t="s">
        <v>7515</v>
      </c>
      <c r="W417" t="s">
        <v>7515</v>
      </c>
      <c r="X417" t="s">
        <v>7515</v>
      </c>
      <c r="Y417" t="s">
        <v>7515</v>
      </c>
      <c r="Z417" t="s">
        <v>7515</v>
      </c>
      <c r="AA417" t="s">
        <v>7515</v>
      </c>
      <c r="AB417" t="s">
        <v>7515</v>
      </c>
      <c r="AC417" t="s">
        <v>7515</v>
      </c>
      <c r="AD417" t="s">
        <v>7515</v>
      </c>
      <c r="AE417" t="s">
        <v>7516</v>
      </c>
      <c r="AF417" t="s">
        <v>7515</v>
      </c>
      <c r="AG417" t="s">
        <v>7515</v>
      </c>
      <c r="AH417" t="s">
        <v>7515</v>
      </c>
      <c r="AJ417">
        <v>1</v>
      </c>
      <c r="AK417">
        <v>0</v>
      </c>
      <c r="AQ417" t="s">
        <v>6985</v>
      </c>
      <c r="AR417" t="s">
        <v>6794</v>
      </c>
      <c r="AS417" t="s">
        <v>6794</v>
      </c>
      <c r="AT417">
        <v>0</v>
      </c>
      <c r="AU417">
        <v>10</v>
      </c>
      <c r="AV417" t="s">
        <v>6988</v>
      </c>
      <c r="AW417" t="s">
        <v>6966</v>
      </c>
      <c r="AX417" t="s">
        <v>6794</v>
      </c>
      <c r="AY417" t="s">
        <v>6813</v>
      </c>
      <c r="AZ417" t="s">
        <v>7531</v>
      </c>
      <c r="BA417" t="s">
        <v>7553</v>
      </c>
      <c r="BC417" t="s">
        <v>6794</v>
      </c>
      <c r="BD417" t="s">
        <v>6794</v>
      </c>
      <c r="BE417" t="s">
        <v>6794</v>
      </c>
      <c r="BF417" t="s">
        <v>6794</v>
      </c>
      <c r="BG417" t="s">
        <v>6794</v>
      </c>
      <c r="BH417" t="s">
        <v>6794</v>
      </c>
      <c r="BI417" t="s">
        <v>6794</v>
      </c>
      <c r="BJ417" t="s">
        <v>6794</v>
      </c>
      <c r="BK417" t="s">
        <v>6794</v>
      </c>
      <c r="BL417" t="s">
        <v>6793</v>
      </c>
      <c r="BM417" t="s">
        <v>7030</v>
      </c>
      <c r="BN417" t="s">
        <v>7030</v>
      </c>
      <c r="BO417" t="s">
        <v>6794</v>
      </c>
      <c r="BQ417" t="s">
        <v>7547</v>
      </c>
      <c r="BR417" t="s">
        <v>7532</v>
      </c>
      <c r="BS417" t="s">
        <v>7533</v>
      </c>
      <c r="BT417" t="s">
        <v>6</v>
      </c>
      <c r="BU417" t="s">
        <v>7559</v>
      </c>
      <c r="BV417" t="s">
        <v>7543</v>
      </c>
      <c r="BW417" t="s">
        <v>7516</v>
      </c>
      <c r="BX417" t="s">
        <v>7515</v>
      </c>
      <c r="BY417" t="s">
        <v>7515</v>
      </c>
      <c r="BZ417" t="s">
        <v>7515</v>
      </c>
      <c r="CA417" t="s">
        <v>7515</v>
      </c>
      <c r="CB417" t="s">
        <v>7515</v>
      </c>
      <c r="CC417" t="s">
        <v>7515</v>
      </c>
      <c r="CD417" t="s">
        <v>7515</v>
      </c>
      <c r="CE417" t="s">
        <v>7515</v>
      </c>
      <c r="CF417" t="s">
        <v>7515</v>
      </c>
      <c r="CG417" t="s">
        <v>7515</v>
      </c>
      <c r="CH417" t="s">
        <v>7515</v>
      </c>
      <c r="CI417" t="s">
        <v>6794</v>
      </c>
      <c r="CJ417" t="s">
        <v>6794</v>
      </c>
      <c r="CO417" t="s">
        <v>6793</v>
      </c>
      <c r="CP417" t="s">
        <v>6794</v>
      </c>
      <c r="CQ417" t="s">
        <v>6794</v>
      </c>
      <c r="CR417" t="s">
        <v>6794</v>
      </c>
      <c r="CS417" t="s">
        <v>6794</v>
      </c>
      <c r="CT417" t="s">
        <v>6794</v>
      </c>
      <c r="CU417" t="s">
        <v>6794</v>
      </c>
      <c r="CV417" t="s">
        <v>6794</v>
      </c>
      <c r="CW417" t="s">
        <v>6794</v>
      </c>
      <c r="CX417" t="s">
        <v>7520</v>
      </c>
      <c r="CY417" t="s">
        <v>7521</v>
      </c>
      <c r="CZ417" t="s">
        <v>7522</v>
      </c>
      <c r="DA417" t="s">
        <v>6793</v>
      </c>
      <c r="DB417">
        <v>2</v>
      </c>
      <c r="DC417">
        <v>3</v>
      </c>
      <c r="DD417">
        <v>3</v>
      </c>
      <c r="DE417" t="s">
        <v>6794</v>
      </c>
      <c r="EA417">
        <v>2</v>
      </c>
      <c r="EC417">
        <v>0</v>
      </c>
      <c r="ED417">
        <v>0</v>
      </c>
      <c r="EE417">
        <v>0</v>
      </c>
      <c r="EF417">
        <v>2</v>
      </c>
      <c r="EG417">
        <v>0</v>
      </c>
      <c r="EH417">
        <v>0</v>
      </c>
      <c r="EI417">
        <v>0</v>
      </c>
      <c r="EJ417" t="s">
        <v>6794</v>
      </c>
      <c r="EP417" t="s">
        <v>6794</v>
      </c>
      <c r="OI417" t="s">
        <v>7526</v>
      </c>
      <c r="OJ417" t="s">
        <v>7526</v>
      </c>
      <c r="OK417" t="s">
        <v>7526</v>
      </c>
      <c r="OL417" t="s">
        <v>6857</v>
      </c>
      <c r="OM417" t="s">
        <v>7528</v>
      </c>
      <c r="ON417" t="s">
        <v>7539</v>
      </c>
      <c r="OO417" t="s">
        <v>7528</v>
      </c>
      <c r="OP417">
        <v>4</v>
      </c>
      <c r="OQ417" t="s">
        <v>28</v>
      </c>
      <c r="OR417" t="s">
        <v>212</v>
      </c>
      <c r="OS417">
        <v>2007</v>
      </c>
      <c r="OT417">
        <v>3</v>
      </c>
      <c r="OU417">
        <v>2</v>
      </c>
      <c r="OV417">
        <v>3</v>
      </c>
      <c r="OW417">
        <v>1</v>
      </c>
      <c r="OX417">
        <v>0</v>
      </c>
      <c r="OY417">
        <v>70</v>
      </c>
      <c r="QE417">
        <v>-5</v>
      </c>
      <c r="QF417">
        <v>-5</v>
      </c>
      <c r="QG417">
        <v>-5</v>
      </c>
      <c r="QH417">
        <v>-5</v>
      </c>
      <c r="QI417">
        <v>-5</v>
      </c>
      <c r="QJ417">
        <v>-5</v>
      </c>
      <c r="QK417">
        <v>-5</v>
      </c>
      <c r="RP417">
        <f t="shared" si="12"/>
        <v>4</v>
      </c>
      <c r="RS417">
        <f t="shared" si="13"/>
        <v>9</v>
      </c>
    </row>
    <row r="418" spans="1:487" x14ac:dyDescent="0.3">
      <c r="A418">
        <v>70405</v>
      </c>
      <c r="B418">
        <v>843</v>
      </c>
      <c r="C418">
        <v>0</v>
      </c>
      <c r="D418">
        <v>5</v>
      </c>
      <c r="E418">
        <v>14</v>
      </c>
      <c r="F418">
        <v>119</v>
      </c>
      <c r="G418">
        <v>102</v>
      </c>
      <c r="H418">
        <v>4</v>
      </c>
      <c r="I418" t="s">
        <v>6793</v>
      </c>
      <c r="J418" t="s">
        <v>6793</v>
      </c>
      <c r="O418" t="s">
        <v>6793</v>
      </c>
      <c r="P418" t="s">
        <v>7515</v>
      </c>
      <c r="Q418" t="s">
        <v>7516</v>
      </c>
      <c r="R418" t="s">
        <v>7515</v>
      </c>
      <c r="S418" t="s">
        <v>7515</v>
      </c>
      <c r="T418" t="s">
        <v>7515</v>
      </c>
      <c r="U418" t="s">
        <v>7515</v>
      </c>
      <c r="V418" t="s">
        <v>7515</v>
      </c>
      <c r="W418" t="s">
        <v>7515</v>
      </c>
      <c r="X418" t="s">
        <v>7515</v>
      </c>
      <c r="Y418" t="s">
        <v>7515</v>
      </c>
      <c r="Z418" t="s">
        <v>7515</v>
      </c>
      <c r="AA418" t="s">
        <v>7515</v>
      </c>
      <c r="AB418" t="s">
        <v>7515</v>
      </c>
      <c r="AC418" t="s">
        <v>7515</v>
      </c>
      <c r="AD418" t="s">
        <v>7515</v>
      </c>
      <c r="AE418" t="s">
        <v>7515</v>
      </c>
      <c r="AF418" t="s">
        <v>7515</v>
      </c>
      <c r="AG418" t="s">
        <v>7515</v>
      </c>
      <c r="AH418" t="s">
        <v>7515</v>
      </c>
      <c r="AI418" t="s">
        <v>7517</v>
      </c>
      <c r="AL418">
        <v>0</v>
      </c>
      <c r="AM418">
        <v>5</v>
      </c>
      <c r="AN418" t="s">
        <v>6845</v>
      </c>
      <c r="AQ418" t="s">
        <v>6993</v>
      </c>
      <c r="AR418" t="s">
        <v>6794</v>
      </c>
      <c r="AS418" t="s">
        <v>6794</v>
      </c>
      <c r="AT418">
        <v>0</v>
      </c>
      <c r="AU418">
        <v>10</v>
      </c>
      <c r="AV418" t="s">
        <v>7568</v>
      </c>
      <c r="AW418" t="s">
        <v>6794</v>
      </c>
      <c r="AX418" t="s">
        <v>6793</v>
      </c>
      <c r="AY418" t="s">
        <v>6814</v>
      </c>
      <c r="BA418" t="s">
        <v>6991</v>
      </c>
      <c r="BB418" t="s">
        <v>7588</v>
      </c>
      <c r="BC418" t="s">
        <v>6794</v>
      </c>
      <c r="BD418" t="s">
        <v>6794</v>
      </c>
      <c r="BE418" t="s">
        <v>6794</v>
      </c>
      <c r="BF418" t="s">
        <v>6794</v>
      </c>
      <c r="BH418" t="s">
        <v>6794</v>
      </c>
      <c r="BI418" t="s">
        <v>6793</v>
      </c>
      <c r="BJ418" t="s">
        <v>6793</v>
      </c>
      <c r="BK418" t="s">
        <v>6794</v>
      </c>
      <c r="BL418" t="s">
        <v>6794</v>
      </c>
      <c r="BM418" t="s">
        <v>7022</v>
      </c>
      <c r="BN418" t="s">
        <v>7026</v>
      </c>
      <c r="BO418" t="s">
        <v>6794</v>
      </c>
      <c r="BQ418" t="s">
        <v>7547</v>
      </c>
      <c r="BR418" t="s">
        <v>6</v>
      </c>
      <c r="BS418" t="s">
        <v>7519</v>
      </c>
      <c r="BT418" t="s">
        <v>7603</v>
      </c>
      <c r="BU418" t="s">
        <v>7559</v>
      </c>
      <c r="BV418" t="s">
        <v>7535</v>
      </c>
      <c r="BW418" t="s">
        <v>7515</v>
      </c>
      <c r="BX418" t="s">
        <v>7515</v>
      </c>
      <c r="BY418" t="s">
        <v>7516</v>
      </c>
      <c r="BZ418" t="s">
        <v>7516</v>
      </c>
      <c r="CA418" t="s">
        <v>7515</v>
      </c>
      <c r="CB418" t="s">
        <v>7515</v>
      </c>
      <c r="CC418" t="s">
        <v>7515</v>
      </c>
      <c r="CD418" t="s">
        <v>7515</v>
      </c>
      <c r="CE418" t="s">
        <v>7515</v>
      </c>
      <c r="CF418" t="s">
        <v>7515</v>
      </c>
      <c r="CG418" t="s">
        <v>7515</v>
      </c>
      <c r="CH418" t="s">
        <v>7515</v>
      </c>
      <c r="CI418" t="s">
        <v>6793</v>
      </c>
      <c r="CJ418" t="s">
        <v>6793</v>
      </c>
      <c r="CO418" t="s">
        <v>6793</v>
      </c>
      <c r="CP418" t="s">
        <v>6793</v>
      </c>
      <c r="CQ418" t="s">
        <v>6794</v>
      </c>
      <c r="CR418" t="s">
        <v>6794</v>
      </c>
      <c r="CS418" t="s">
        <v>6794</v>
      </c>
      <c r="CT418" t="s">
        <v>6794</v>
      </c>
      <c r="CU418" t="s">
        <v>6794</v>
      </c>
      <c r="CV418" t="s">
        <v>6793</v>
      </c>
      <c r="CW418" t="s">
        <v>6794</v>
      </c>
      <c r="CX418" t="s">
        <v>7520</v>
      </c>
      <c r="CY418" t="s">
        <v>7521</v>
      </c>
      <c r="CZ418" t="s">
        <v>7570</v>
      </c>
      <c r="DA418" t="s">
        <v>6793</v>
      </c>
      <c r="DB418">
        <v>3</v>
      </c>
      <c r="DC418">
        <v>5</v>
      </c>
      <c r="DD418">
        <v>4</v>
      </c>
      <c r="DE418" t="s">
        <v>6793</v>
      </c>
      <c r="DF418">
        <v>3</v>
      </c>
      <c r="DG418" t="s">
        <v>6</v>
      </c>
      <c r="DH418" t="s">
        <v>6</v>
      </c>
      <c r="DI418" t="s">
        <v>7557</v>
      </c>
      <c r="DJ418" t="s">
        <v>6</v>
      </c>
      <c r="DK418" t="s">
        <v>6</v>
      </c>
      <c r="DL418" t="s">
        <v>6</v>
      </c>
      <c r="DM418" t="s">
        <v>6</v>
      </c>
      <c r="DN418" t="s">
        <v>7557</v>
      </c>
      <c r="DO418" t="s">
        <v>6</v>
      </c>
      <c r="DP418" t="s">
        <v>6</v>
      </c>
      <c r="DQ418" t="s">
        <v>6</v>
      </c>
      <c r="DR418" t="s">
        <v>6</v>
      </c>
      <c r="DS418" t="s">
        <v>7557</v>
      </c>
      <c r="DT418" t="s">
        <v>6</v>
      </c>
      <c r="DU418" t="s">
        <v>6</v>
      </c>
      <c r="EA418">
        <v>6</v>
      </c>
      <c r="EC418">
        <v>4</v>
      </c>
      <c r="ED418">
        <v>0</v>
      </c>
      <c r="EE418">
        <v>0</v>
      </c>
      <c r="EF418">
        <v>2</v>
      </c>
      <c r="EG418">
        <v>0</v>
      </c>
      <c r="EH418">
        <v>0</v>
      </c>
      <c r="EI418">
        <v>0</v>
      </c>
      <c r="EJ418" t="s">
        <v>6794</v>
      </c>
      <c r="EP418" t="s">
        <v>6793</v>
      </c>
      <c r="GU418" t="s">
        <v>7524</v>
      </c>
      <c r="GV418" t="s">
        <v>6</v>
      </c>
      <c r="GW418" t="s">
        <v>6</v>
      </c>
      <c r="GX418" t="s">
        <v>7578</v>
      </c>
      <c r="HA418" t="s">
        <v>6794</v>
      </c>
      <c r="IA418" t="s">
        <v>7524</v>
      </c>
      <c r="IB418" t="s">
        <v>6</v>
      </c>
      <c r="IC418" t="s">
        <v>6</v>
      </c>
      <c r="ID418" t="s">
        <v>7578</v>
      </c>
      <c r="IG418" t="s">
        <v>6793</v>
      </c>
      <c r="II418" t="s">
        <v>7524</v>
      </c>
      <c r="IJ418" t="s">
        <v>6</v>
      </c>
      <c r="IK418" t="s">
        <v>6</v>
      </c>
      <c r="IL418" t="s">
        <v>7578</v>
      </c>
      <c r="IM418" t="s">
        <v>7526</v>
      </c>
      <c r="IN418" t="s">
        <v>7526</v>
      </c>
      <c r="IO418" t="s">
        <v>6794</v>
      </c>
      <c r="IP418" t="s">
        <v>6793</v>
      </c>
      <c r="OI418" t="s">
        <v>7526</v>
      </c>
      <c r="OJ418" t="s">
        <v>7526</v>
      </c>
      <c r="OL418" t="s">
        <v>7526</v>
      </c>
      <c r="OM418" t="s">
        <v>7528</v>
      </c>
      <c r="ON418" t="s">
        <v>7539</v>
      </c>
      <c r="OO418" t="s">
        <v>7528</v>
      </c>
      <c r="OP418">
        <v>4</v>
      </c>
      <c r="OQ418" t="s">
        <v>28</v>
      </c>
      <c r="OR418" t="s">
        <v>7549</v>
      </c>
      <c r="OS418">
        <v>2006</v>
      </c>
      <c r="OT418">
        <v>6</v>
      </c>
      <c r="OU418">
        <v>1</v>
      </c>
      <c r="OV418">
        <v>6</v>
      </c>
      <c r="OW418">
        <v>0</v>
      </c>
      <c r="OX418">
        <v>1</v>
      </c>
      <c r="OY418">
        <v>35</v>
      </c>
      <c r="OZ418" t="s">
        <v>7515</v>
      </c>
      <c r="PA418" t="s">
        <v>7515</v>
      </c>
      <c r="PB418" t="s">
        <v>7515</v>
      </c>
      <c r="PC418" t="s">
        <v>7515</v>
      </c>
      <c r="PD418" t="s">
        <v>7515</v>
      </c>
      <c r="PE418" t="s">
        <v>7515</v>
      </c>
      <c r="PF418" t="s">
        <v>7515</v>
      </c>
      <c r="PG418" t="s">
        <v>7515</v>
      </c>
      <c r="PH418" t="s">
        <v>7516</v>
      </c>
      <c r="PI418" t="s">
        <v>7515</v>
      </c>
      <c r="PJ418" t="s">
        <v>7515</v>
      </c>
      <c r="PK418" t="s">
        <v>7515</v>
      </c>
      <c r="PL418" t="s">
        <v>7516</v>
      </c>
      <c r="PM418" t="s">
        <v>7516</v>
      </c>
      <c r="PN418" t="s">
        <v>7515</v>
      </c>
      <c r="PO418" t="s">
        <v>7515</v>
      </c>
      <c r="PP418" t="s">
        <v>7515</v>
      </c>
      <c r="PQ418" t="s">
        <v>7515</v>
      </c>
      <c r="PR418" t="s">
        <v>7515</v>
      </c>
      <c r="PS418" t="s">
        <v>7515</v>
      </c>
      <c r="PT418" t="s">
        <v>7515</v>
      </c>
      <c r="PU418" t="s">
        <v>7515</v>
      </c>
      <c r="PV418" t="s">
        <v>7515</v>
      </c>
      <c r="PW418" t="s">
        <v>7515</v>
      </c>
      <c r="PX418" t="s">
        <v>7515</v>
      </c>
      <c r="PY418" t="s">
        <v>7515</v>
      </c>
      <c r="PZ418" t="s">
        <v>7515</v>
      </c>
      <c r="QA418" t="s">
        <v>7515</v>
      </c>
      <c r="QB418" t="s">
        <v>7515</v>
      </c>
      <c r="QC418" t="s">
        <v>7515</v>
      </c>
      <c r="QE418" t="s">
        <v>7516</v>
      </c>
      <c r="QF418" t="s">
        <v>7515</v>
      </c>
      <c r="QG418" t="s">
        <v>7515</v>
      </c>
      <c r="QH418" t="s">
        <v>7515</v>
      </c>
      <c r="QI418" t="s">
        <v>7515</v>
      </c>
      <c r="QJ418" t="s">
        <v>7515</v>
      </c>
      <c r="QK418" t="s">
        <v>7515</v>
      </c>
      <c r="RP418">
        <f t="shared" si="12"/>
        <v>4</v>
      </c>
      <c r="RS418">
        <f t="shared" si="13"/>
        <v>2</v>
      </c>
    </row>
    <row r="419" spans="1:487" x14ac:dyDescent="0.3">
      <c r="A419">
        <v>70406</v>
      </c>
      <c r="B419">
        <v>844</v>
      </c>
      <c r="C419">
        <v>0</v>
      </c>
      <c r="D419">
        <v>5</v>
      </c>
      <c r="E419">
        <v>20</v>
      </c>
      <c r="F419">
        <v>80</v>
      </c>
      <c r="G419">
        <v>102</v>
      </c>
      <c r="H419">
        <v>15</v>
      </c>
      <c r="I419" t="s">
        <v>6793</v>
      </c>
      <c r="J419" t="s">
        <v>6793</v>
      </c>
      <c r="O419" t="s">
        <v>6793</v>
      </c>
      <c r="P419" t="s">
        <v>7516</v>
      </c>
      <c r="Q419" t="s">
        <v>7516</v>
      </c>
      <c r="R419" t="s">
        <v>7515</v>
      </c>
      <c r="S419" t="s">
        <v>7515</v>
      </c>
      <c r="T419" t="s">
        <v>7515</v>
      </c>
      <c r="U419" t="s">
        <v>7515</v>
      </c>
      <c r="V419" t="s">
        <v>7515</v>
      </c>
      <c r="W419" t="s">
        <v>7515</v>
      </c>
      <c r="X419" t="s">
        <v>7515</v>
      </c>
      <c r="Y419" t="s">
        <v>7515</v>
      </c>
      <c r="Z419" t="s">
        <v>7515</v>
      </c>
      <c r="AA419" t="s">
        <v>7515</v>
      </c>
      <c r="AB419" t="s">
        <v>7515</v>
      </c>
      <c r="AC419" t="s">
        <v>7515</v>
      </c>
      <c r="AD419" t="s">
        <v>7515</v>
      </c>
      <c r="AE419" t="s">
        <v>7515</v>
      </c>
      <c r="AF419" t="s">
        <v>7515</v>
      </c>
      <c r="AG419" t="s">
        <v>7515</v>
      </c>
      <c r="AH419" t="s">
        <v>7515</v>
      </c>
      <c r="AI419" t="s">
        <v>6796</v>
      </c>
      <c r="AQ419" t="s">
        <v>6985</v>
      </c>
      <c r="AR419" t="s">
        <v>6793</v>
      </c>
      <c r="AS419" t="s">
        <v>6794</v>
      </c>
      <c r="AT419">
        <v>0</v>
      </c>
      <c r="AU419">
        <v>10</v>
      </c>
      <c r="AV419" t="s">
        <v>6988</v>
      </c>
      <c r="AW419" t="s">
        <v>6793</v>
      </c>
      <c r="AX419" t="s">
        <v>6794</v>
      </c>
      <c r="AY419" t="s">
        <v>6813</v>
      </c>
      <c r="AZ419" t="s">
        <v>6</v>
      </c>
      <c r="BA419" t="s">
        <v>6991</v>
      </c>
      <c r="BC419" t="s">
        <v>6794</v>
      </c>
      <c r="BD419" t="s">
        <v>6794</v>
      </c>
      <c r="BE419" t="s">
        <v>6793</v>
      </c>
      <c r="BF419" t="s">
        <v>6794</v>
      </c>
      <c r="BG419" t="s">
        <v>6793</v>
      </c>
      <c r="BH419" t="s">
        <v>6966</v>
      </c>
      <c r="BI419" t="s">
        <v>6793</v>
      </c>
      <c r="BJ419" t="s">
        <v>6794</v>
      </c>
      <c r="BK419" t="s">
        <v>6793</v>
      </c>
      <c r="BL419" t="s">
        <v>6794</v>
      </c>
      <c r="BM419" t="s">
        <v>7022</v>
      </c>
      <c r="BN419" t="s">
        <v>7565</v>
      </c>
      <c r="BO419" t="s">
        <v>6794</v>
      </c>
      <c r="BQ419" t="s">
        <v>7547</v>
      </c>
      <c r="BR419" t="s">
        <v>6</v>
      </c>
      <c r="BS419" t="s">
        <v>7533</v>
      </c>
      <c r="BT419" t="s">
        <v>6</v>
      </c>
      <c r="BU419" t="s">
        <v>7559</v>
      </c>
      <c r="BV419" t="s">
        <v>7543</v>
      </c>
      <c r="BW419" t="s">
        <v>7515</v>
      </c>
      <c r="BX419" t="s">
        <v>7516</v>
      </c>
      <c r="BY419" t="s">
        <v>7516</v>
      </c>
      <c r="BZ419" t="s">
        <v>7515</v>
      </c>
      <c r="CA419" t="s">
        <v>7515</v>
      </c>
      <c r="CB419" t="s">
        <v>7515</v>
      </c>
      <c r="CC419" t="s">
        <v>7515</v>
      </c>
      <c r="CD419" t="s">
        <v>7516</v>
      </c>
      <c r="CE419" t="s">
        <v>7515</v>
      </c>
      <c r="CF419" t="s">
        <v>7515</v>
      </c>
      <c r="CG419" t="s">
        <v>7515</v>
      </c>
      <c r="CH419" t="s">
        <v>7515</v>
      </c>
      <c r="CI419" t="s">
        <v>6793</v>
      </c>
      <c r="CJ419" t="s">
        <v>6794</v>
      </c>
      <c r="CO419" t="s">
        <v>6793</v>
      </c>
      <c r="CP419" t="s">
        <v>6793</v>
      </c>
      <c r="CQ419" t="s">
        <v>6794</v>
      </c>
      <c r="CR419" t="s">
        <v>6794</v>
      </c>
      <c r="CS419" t="s">
        <v>6794</v>
      </c>
      <c r="CT419" t="s">
        <v>6793</v>
      </c>
      <c r="CU419" t="s">
        <v>6794</v>
      </c>
      <c r="CV419" t="s">
        <v>6793</v>
      </c>
      <c r="CW419" t="s">
        <v>6794</v>
      </c>
      <c r="CX419" t="s">
        <v>7520</v>
      </c>
      <c r="CY419" t="s">
        <v>7521</v>
      </c>
      <c r="CZ419" t="s">
        <v>7522</v>
      </c>
      <c r="DA419" t="s">
        <v>6793</v>
      </c>
      <c r="DB419">
        <v>2</v>
      </c>
      <c r="DC419">
        <v>2</v>
      </c>
      <c r="DD419">
        <v>3</v>
      </c>
      <c r="DE419" t="s">
        <v>6794</v>
      </c>
      <c r="EA419">
        <v>2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2</v>
      </c>
      <c r="EJ419" t="s">
        <v>6794</v>
      </c>
      <c r="EP419" t="s">
        <v>6794</v>
      </c>
      <c r="OI419" t="s">
        <v>7526</v>
      </c>
      <c r="OJ419" t="s">
        <v>7526</v>
      </c>
      <c r="OK419" t="s">
        <v>7526</v>
      </c>
      <c r="OL419" t="s">
        <v>7527</v>
      </c>
      <c r="OM419" t="s">
        <v>7528</v>
      </c>
      <c r="ON419" t="s">
        <v>7529</v>
      </c>
      <c r="OO419" t="s">
        <v>7528</v>
      </c>
      <c r="OP419">
        <v>4</v>
      </c>
      <c r="OQ419" t="s">
        <v>28</v>
      </c>
      <c r="OR419" t="s">
        <v>265</v>
      </c>
      <c r="OS419">
        <v>2007</v>
      </c>
      <c r="OT419">
        <v>11</v>
      </c>
      <c r="OU419">
        <v>1</v>
      </c>
      <c r="OV419">
        <v>11</v>
      </c>
      <c r="OW419">
        <v>1</v>
      </c>
      <c r="OX419">
        <v>0</v>
      </c>
      <c r="OY419">
        <v>35</v>
      </c>
      <c r="QE419" t="s">
        <v>7515</v>
      </c>
      <c r="QF419" t="s">
        <v>7515</v>
      </c>
      <c r="QG419" t="s">
        <v>7515</v>
      </c>
      <c r="QH419" t="s">
        <v>7515</v>
      </c>
      <c r="QI419" t="s">
        <v>7515</v>
      </c>
      <c r="QJ419" t="s">
        <v>7515</v>
      </c>
      <c r="QK419" t="s">
        <v>7516</v>
      </c>
      <c r="RP419">
        <f t="shared" si="12"/>
        <v>4</v>
      </c>
      <c r="RS419">
        <f t="shared" si="13"/>
        <v>2</v>
      </c>
    </row>
    <row r="420" spans="1:487" x14ac:dyDescent="0.3">
      <c r="A420">
        <v>70407</v>
      </c>
      <c r="B420">
        <v>845</v>
      </c>
      <c r="C420">
        <v>0</v>
      </c>
      <c r="D420">
        <v>5</v>
      </c>
      <c r="E420">
        <v>37</v>
      </c>
      <c r="F420">
        <v>113</v>
      </c>
      <c r="G420">
        <v>102</v>
      </c>
      <c r="H420">
        <v>3</v>
      </c>
      <c r="I420" t="s">
        <v>6793</v>
      </c>
      <c r="J420" t="s">
        <v>6793</v>
      </c>
      <c r="O420" t="s">
        <v>6793</v>
      </c>
      <c r="P420" t="s">
        <v>7516</v>
      </c>
      <c r="Q420" t="s">
        <v>7515</v>
      </c>
      <c r="R420" t="s">
        <v>7515</v>
      </c>
      <c r="S420" t="s">
        <v>7515</v>
      </c>
      <c r="T420" t="s">
        <v>7515</v>
      </c>
      <c r="U420" t="s">
        <v>7515</v>
      </c>
      <c r="V420" t="s">
        <v>7515</v>
      </c>
      <c r="W420" t="s">
        <v>7515</v>
      </c>
      <c r="X420" t="s">
        <v>7515</v>
      </c>
      <c r="Y420" t="s">
        <v>7516</v>
      </c>
      <c r="Z420" t="s">
        <v>7515</v>
      </c>
      <c r="AA420" t="s">
        <v>7515</v>
      </c>
      <c r="AB420" t="s">
        <v>7515</v>
      </c>
      <c r="AC420" t="s">
        <v>7515</v>
      </c>
      <c r="AD420" t="s">
        <v>7515</v>
      </c>
      <c r="AE420" t="s">
        <v>7515</v>
      </c>
      <c r="AF420" t="s">
        <v>7515</v>
      </c>
      <c r="AG420" t="s">
        <v>7515</v>
      </c>
      <c r="AH420" t="s">
        <v>7515</v>
      </c>
      <c r="AI420" t="s">
        <v>6796</v>
      </c>
      <c r="AQ420" t="s">
        <v>6985</v>
      </c>
      <c r="AR420" t="s">
        <v>6793</v>
      </c>
      <c r="AS420" t="s">
        <v>6794</v>
      </c>
      <c r="AT420">
        <v>0</v>
      </c>
      <c r="AU420">
        <v>16</v>
      </c>
      <c r="AV420" t="s">
        <v>6988</v>
      </c>
      <c r="AW420" t="s">
        <v>6793</v>
      </c>
      <c r="AX420" t="s">
        <v>6793</v>
      </c>
      <c r="AY420" t="s">
        <v>6813</v>
      </c>
      <c r="AZ420" t="s">
        <v>7562</v>
      </c>
      <c r="BA420" t="s">
        <v>7553</v>
      </c>
      <c r="BC420" t="s">
        <v>6794</v>
      </c>
      <c r="BD420" t="s">
        <v>6794</v>
      </c>
      <c r="BE420" t="s">
        <v>6794</v>
      </c>
      <c r="BF420" t="s">
        <v>6793</v>
      </c>
      <c r="BG420" t="s">
        <v>6793</v>
      </c>
      <c r="BH420" t="s">
        <v>6793</v>
      </c>
      <c r="BI420" t="s">
        <v>6793</v>
      </c>
      <c r="BJ420" t="s">
        <v>6794</v>
      </c>
      <c r="BK420" t="s">
        <v>6794</v>
      </c>
      <c r="BL420" t="s">
        <v>6794</v>
      </c>
      <c r="BM420" t="s">
        <v>7027</v>
      </c>
      <c r="BN420" t="s">
        <v>7022</v>
      </c>
      <c r="BO420" t="s">
        <v>6794</v>
      </c>
      <c r="BQ420">
        <v>20</v>
      </c>
      <c r="BR420">
        <v>50</v>
      </c>
      <c r="BS420" t="s">
        <v>7533</v>
      </c>
      <c r="BT420" t="s">
        <v>7601</v>
      </c>
      <c r="BU420" t="s">
        <v>7559</v>
      </c>
      <c r="BV420">
        <v>10</v>
      </c>
      <c r="BW420" t="s">
        <v>7516</v>
      </c>
      <c r="BX420" t="s">
        <v>7515</v>
      </c>
      <c r="BY420" t="s">
        <v>7515</v>
      </c>
      <c r="BZ420" t="s">
        <v>7515</v>
      </c>
      <c r="CA420" t="s">
        <v>7515</v>
      </c>
      <c r="CB420" t="s">
        <v>7515</v>
      </c>
      <c r="CC420" t="s">
        <v>7515</v>
      </c>
      <c r="CD420" t="s">
        <v>7515</v>
      </c>
      <c r="CE420" t="s">
        <v>7515</v>
      </c>
      <c r="CF420" t="s">
        <v>7515</v>
      </c>
      <c r="CG420" t="s">
        <v>7515</v>
      </c>
      <c r="CH420" t="s">
        <v>7515</v>
      </c>
      <c r="CI420" t="s">
        <v>6794</v>
      </c>
      <c r="CJ420" t="s">
        <v>6793</v>
      </c>
      <c r="CO420" t="s">
        <v>6793</v>
      </c>
      <c r="CP420" t="s">
        <v>6793</v>
      </c>
      <c r="CQ420" t="s">
        <v>6966</v>
      </c>
      <c r="CR420" t="s">
        <v>6794</v>
      </c>
      <c r="CS420" t="s">
        <v>6793</v>
      </c>
      <c r="CT420" t="s">
        <v>6793</v>
      </c>
      <c r="CU420" t="s">
        <v>6966</v>
      </c>
      <c r="CV420" t="s">
        <v>6793</v>
      </c>
      <c r="CW420" t="s">
        <v>6793</v>
      </c>
      <c r="CX420" t="s">
        <v>7520</v>
      </c>
      <c r="CY420" t="s">
        <v>7521</v>
      </c>
      <c r="CZ420" t="s">
        <v>7522</v>
      </c>
      <c r="DA420" t="s">
        <v>6793</v>
      </c>
      <c r="DB420">
        <v>2</v>
      </c>
      <c r="DC420">
        <v>3</v>
      </c>
      <c r="DD420">
        <v>2</v>
      </c>
      <c r="DE420" t="s">
        <v>6794</v>
      </c>
      <c r="EA420">
        <v>1</v>
      </c>
      <c r="EB420" t="s">
        <v>7523</v>
      </c>
      <c r="EJ420" t="s">
        <v>6794</v>
      </c>
      <c r="EP420" t="s">
        <v>6793</v>
      </c>
      <c r="JO420" t="s">
        <v>7524</v>
      </c>
      <c r="JP420" t="s">
        <v>7598</v>
      </c>
      <c r="JQ420">
        <v>2005</v>
      </c>
      <c r="JU420" t="s">
        <v>6793</v>
      </c>
      <c r="NO420" t="s">
        <v>7524</v>
      </c>
      <c r="NP420" t="s">
        <v>6</v>
      </c>
      <c r="NQ420" t="s">
        <v>6</v>
      </c>
      <c r="NR420" t="s">
        <v>31</v>
      </c>
      <c r="NU420" t="s">
        <v>6794</v>
      </c>
      <c r="OI420" t="s">
        <v>7526</v>
      </c>
      <c r="OJ420" t="s">
        <v>7526</v>
      </c>
      <c r="OK420" t="s">
        <v>6857</v>
      </c>
      <c r="OL420" t="s">
        <v>7527</v>
      </c>
      <c r="OM420" t="s">
        <v>7528</v>
      </c>
      <c r="ON420" t="s">
        <v>7539</v>
      </c>
      <c r="OO420" t="s">
        <v>7528</v>
      </c>
      <c r="OP420">
        <v>4</v>
      </c>
      <c r="OQ420" t="s">
        <v>28</v>
      </c>
      <c r="OR420" t="s">
        <v>7549</v>
      </c>
      <c r="OS420">
        <v>2007</v>
      </c>
      <c r="OT420">
        <v>9</v>
      </c>
      <c r="OU420">
        <v>1</v>
      </c>
      <c r="OV420">
        <v>9</v>
      </c>
      <c r="OW420">
        <v>1</v>
      </c>
      <c r="OX420">
        <v>0</v>
      </c>
      <c r="OY420">
        <v>35</v>
      </c>
      <c r="OZ420" t="s">
        <v>7516</v>
      </c>
      <c r="PA420" t="s">
        <v>7515</v>
      </c>
      <c r="PB420" t="s">
        <v>7515</v>
      </c>
      <c r="PC420" t="s">
        <v>7515</v>
      </c>
      <c r="PD420" t="s">
        <v>7515</v>
      </c>
      <c r="PE420" t="s">
        <v>7515</v>
      </c>
      <c r="PF420" t="s">
        <v>7515</v>
      </c>
      <c r="PG420" t="s">
        <v>7515</v>
      </c>
      <c r="PH420" t="s">
        <v>7515</v>
      </c>
      <c r="PI420" t="s">
        <v>7515</v>
      </c>
      <c r="PJ420" t="s">
        <v>7515</v>
      </c>
      <c r="PK420" t="s">
        <v>7515</v>
      </c>
      <c r="PL420" t="s">
        <v>7515</v>
      </c>
      <c r="PM420" t="s">
        <v>7515</v>
      </c>
      <c r="PN420" t="s">
        <v>7515</v>
      </c>
      <c r="PO420" t="s">
        <v>7515</v>
      </c>
      <c r="PP420" t="s">
        <v>7515</v>
      </c>
      <c r="PQ420" t="s">
        <v>7516</v>
      </c>
      <c r="PR420" t="s">
        <v>7515</v>
      </c>
      <c r="PS420" t="s">
        <v>7515</v>
      </c>
      <c r="PT420" t="s">
        <v>7515</v>
      </c>
      <c r="PU420" t="s">
        <v>7515</v>
      </c>
      <c r="PV420" t="s">
        <v>7515</v>
      </c>
      <c r="PW420" t="s">
        <v>7515</v>
      </c>
      <c r="PX420" t="s">
        <v>7515</v>
      </c>
      <c r="PY420" t="s">
        <v>7515</v>
      </c>
      <c r="PZ420" t="s">
        <v>7515</v>
      </c>
      <c r="QA420" t="s">
        <v>7515</v>
      </c>
      <c r="QB420" t="s">
        <v>7515</v>
      </c>
      <c r="QC420" t="s">
        <v>7515</v>
      </c>
      <c r="QE420" t="s">
        <v>7515</v>
      </c>
      <c r="QF420" t="s">
        <v>7515</v>
      </c>
      <c r="QG420" t="s">
        <v>7515</v>
      </c>
      <c r="QH420" t="s">
        <v>7515</v>
      </c>
      <c r="QI420" t="s">
        <v>7515</v>
      </c>
      <c r="QJ420" t="s">
        <v>7515</v>
      </c>
      <c r="QK420" t="s">
        <v>7516</v>
      </c>
      <c r="RP420">
        <f t="shared" si="12"/>
        <v>3</v>
      </c>
      <c r="RS420">
        <f t="shared" si="13"/>
        <v>6</v>
      </c>
    </row>
    <row r="421" spans="1:487" x14ac:dyDescent="0.3">
      <c r="A421">
        <v>70408</v>
      </c>
      <c r="B421">
        <v>846</v>
      </c>
      <c r="C421">
        <v>0</v>
      </c>
      <c r="D421">
        <v>5</v>
      </c>
      <c r="E421">
        <v>16</v>
      </c>
      <c r="F421">
        <v>86</v>
      </c>
      <c r="G421">
        <v>102</v>
      </c>
      <c r="H421">
        <v>4</v>
      </c>
      <c r="I421" t="s">
        <v>6793</v>
      </c>
      <c r="J421" t="s">
        <v>6793</v>
      </c>
      <c r="O421" t="s">
        <v>6793</v>
      </c>
      <c r="P421" t="s">
        <v>7515</v>
      </c>
      <c r="Q421" t="s">
        <v>7515</v>
      </c>
      <c r="R421" t="s">
        <v>7515</v>
      </c>
      <c r="S421" t="s">
        <v>7515</v>
      </c>
      <c r="T421" t="s">
        <v>7515</v>
      </c>
      <c r="U421" t="s">
        <v>7515</v>
      </c>
      <c r="V421" t="s">
        <v>7515</v>
      </c>
      <c r="W421" t="s">
        <v>7515</v>
      </c>
      <c r="X421" t="s">
        <v>7515</v>
      </c>
      <c r="Y421" t="s">
        <v>7515</v>
      </c>
      <c r="Z421" t="s">
        <v>7515</v>
      </c>
      <c r="AA421" t="s">
        <v>7515</v>
      </c>
      <c r="AB421" t="s">
        <v>7515</v>
      </c>
      <c r="AC421" t="s">
        <v>7515</v>
      </c>
      <c r="AD421" t="s">
        <v>7515</v>
      </c>
      <c r="AE421" t="s">
        <v>7515</v>
      </c>
      <c r="AF421" t="s">
        <v>7515</v>
      </c>
      <c r="AG421" t="s">
        <v>7516</v>
      </c>
      <c r="AH421" t="s">
        <v>7515</v>
      </c>
      <c r="AI421" t="s">
        <v>7517</v>
      </c>
      <c r="AL421">
        <v>0</v>
      </c>
      <c r="AM421">
        <v>42</v>
      </c>
      <c r="AN421" t="s">
        <v>6845</v>
      </c>
      <c r="AQ421" t="s">
        <v>6757</v>
      </c>
      <c r="AR421" t="s">
        <v>6794</v>
      </c>
      <c r="AS421" t="s">
        <v>6794</v>
      </c>
      <c r="AT421">
        <v>0</v>
      </c>
      <c r="AU421">
        <v>42</v>
      </c>
      <c r="AV421" t="s">
        <v>7568</v>
      </c>
      <c r="AW421" t="s">
        <v>6966</v>
      </c>
      <c r="AX421" t="s">
        <v>6794</v>
      </c>
      <c r="AY421" t="s">
        <v>6814</v>
      </c>
      <c r="BA421" t="s">
        <v>6991</v>
      </c>
      <c r="BB421" t="s">
        <v>7588</v>
      </c>
      <c r="BC421" t="s">
        <v>6794</v>
      </c>
      <c r="BD421" t="s">
        <v>6794</v>
      </c>
      <c r="BE421" t="s">
        <v>6793</v>
      </c>
      <c r="BF421" t="s">
        <v>6793</v>
      </c>
      <c r="BH421" t="s">
        <v>6793</v>
      </c>
      <c r="BI421" t="s">
        <v>6794</v>
      </c>
      <c r="BJ421" t="s">
        <v>6793</v>
      </c>
      <c r="BK421" t="s">
        <v>6793</v>
      </c>
      <c r="BL421" t="s">
        <v>6966</v>
      </c>
      <c r="BM421" t="s">
        <v>6</v>
      </c>
      <c r="BN421" t="s">
        <v>6</v>
      </c>
      <c r="BO421" t="s">
        <v>6794</v>
      </c>
      <c r="BQ421" t="s">
        <v>7547</v>
      </c>
      <c r="BR421" t="s">
        <v>6</v>
      </c>
      <c r="BS421" t="s">
        <v>7519</v>
      </c>
      <c r="BT421" t="s">
        <v>6</v>
      </c>
      <c r="BU421" t="s">
        <v>6</v>
      </c>
      <c r="BV421" t="s">
        <v>7535</v>
      </c>
      <c r="BW421" t="s">
        <v>7516</v>
      </c>
      <c r="BX421" t="s">
        <v>7515</v>
      </c>
      <c r="BY421" t="s">
        <v>7515</v>
      </c>
      <c r="BZ421" t="s">
        <v>7515</v>
      </c>
      <c r="CA421" t="s">
        <v>7515</v>
      </c>
      <c r="CB421" t="s">
        <v>7515</v>
      </c>
      <c r="CC421" t="s">
        <v>7515</v>
      </c>
      <c r="CD421" t="s">
        <v>7515</v>
      </c>
      <c r="CE421" t="s">
        <v>7515</v>
      </c>
      <c r="CF421" t="s">
        <v>7515</v>
      </c>
      <c r="CG421" t="s">
        <v>7515</v>
      </c>
      <c r="CH421" t="s">
        <v>7515</v>
      </c>
      <c r="CI421" t="s">
        <v>6793</v>
      </c>
      <c r="CJ421" t="s">
        <v>6794</v>
      </c>
      <c r="CO421" t="s">
        <v>6793</v>
      </c>
      <c r="CP421" t="s">
        <v>6794</v>
      </c>
      <c r="CQ421" t="s">
        <v>6794</v>
      </c>
      <c r="CR421" t="s">
        <v>6794</v>
      </c>
      <c r="CS421" t="s">
        <v>6793</v>
      </c>
      <c r="CT421" t="s">
        <v>6794</v>
      </c>
      <c r="CU421" t="s">
        <v>6794</v>
      </c>
      <c r="CV421" t="s">
        <v>6793</v>
      </c>
      <c r="CW421" t="s">
        <v>6794</v>
      </c>
      <c r="CX421" t="s">
        <v>7520</v>
      </c>
      <c r="CY421" t="s">
        <v>7521</v>
      </c>
      <c r="CZ421" t="s">
        <v>7522</v>
      </c>
      <c r="DA421" t="s">
        <v>6793</v>
      </c>
      <c r="DB421">
        <v>3</v>
      </c>
      <c r="DC421">
        <v>3</v>
      </c>
      <c r="DD421">
        <v>4</v>
      </c>
      <c r="DE421" t="s">
        <v>6793</v>
      </c>
      <c r="DF421">
        <v>2</v>
      </c>
      <c r="DG421" t="s">
        <v>6</v>
      </c>
      <c r="DH421" t="s">
        <v>6</v>
      </c>
      <c r="DI421" t="s">
        <v>7557</v>
      </c>
      <c r="DJ421" t="s">
        <v>6</v>
      </c>
      <c r="DK421" t="s">
        <v>6</v>
      </c>
      <c r="DL421" t="s">
        <v>6</v>
      </c>
      <c r="DM421" t="s">
        <v>6</v>
      </c>
      <c r="DN421" t="s">
        <v>7557</v>
      </c>
      <c r="DO421" t="s">
        <v>6</v>
      </c>
      <c r="DP421" t="s">
        <v>6</v>
      </c>
      <c r="EA421">
        <v>1</v>
      </c>
      <c r="EB421" t="s">
        <v>7584</v>
      </c>
      <c r="EJ421" t="s">
        <v>6794</v>
      </c>
      <c r="EP421" t="s">
        <v>6794</v>
      </c>
      <c r="OI421" t="s">
        <v>7526</v>
      </c>
      <c r="OJ421" t="s">
        <v>7526</v>
      </c>
      <c r="OK421" t="s">
        <v>7527</v>
      </c>
      <c r="OL421" t="s">
        <v>7526</v>
      </c>
      <c r="OM421" t="s">
        <v>7528</v>
      </c>
      <c r="ON421" t="s">
        <v>7529</v>
      </c>
      <c r="OO421" t="s">
        <v>7528</v>
      </c>
      <c r="OP421">
        <v>4</v>
      </c>
      <c r="OQ421" t="s">
        <v>28</v>
      </c>
      <c r="OR421" t="s">
        <v>7549</v>
      </c>
      <c r="OS421">
        <v>2006</v>
      </c>
      <c r="OT421">
        <v>5</v>
      </c>
      <c r="OU421">
        <v>1</v>
      </c>
      <c r="OV421">
        <v>5</v>
      </c>
      <c r="OW421">
        <v>0</v>
      </c>
      <c r="OX421">
        <v>1</v>
      </c>
      <c r="OY421">
        <v>35</v>
      </c>
      <c r="QE421" t="s">
        <v>7516</v>
      </c>
      <c r="QF421" t="s">
        <v>7515</v>
      </c>
      <c r="QG421" t="s">
        <v>7515</v>
      </c>
      <c r="QH421" t="s">
        <v>7516</v>
      </c>
      <c r="QI421" t="s">
        <v>7515</v>
      </c>
      <c r="QJ421" t="s">
        <v>7515</v>
      </c>
      <c r="QK421" t="s">
        <v>7515</v>
      </c>
      <c r="RP421">
        <f t="shared" si="12"/>
        <v>1</v>
      </c>
      <c r="RS421">
        <f t="shared" si="13"/>
        <v>-1</v>
      </c>
    </row>
    <row r="422" spans="1:487" x14ac:dyDescent="0.3">
      <c r="A422">
        <v>70409</v>
      </c>
      <c r="B422">
        <v>847</v>
      </c>
      <c r="C422">
        <v>0</v>
      </c>
      <c r="D422">
        <v>5</v>
      </c>
      <c r="E422">
        <v>10</v>
      </c>
      <c r="F422">
        <v>100</v>
      </c>
      <c r="G422">
        <v>102</v>
      </c>
      <c r="H422">
        <v>4</v>
      </c>
      <c r="I422" t="s">
        <v>6793</v>
      </c>
      <c r="J422" t="s">
        <v>6793</v>
      </c>
      <c r="O422" t="s">
        <v>6793</v>
      </c>
      <c r="P422" t="s">
        <v>7515</v>
      </c>
      <c r="Q422" t="s">
        <v>7515</v>
      </c>
      <c r="R422" t="s">
        <v>7515</v>
      </c>
      <c r="S422" t="s">
        <v>7515</v>
      </c>
      <c r="T422" t="s">
        <v>7515</v>
      </c>
      <c r="U422" t="s">
        <v>7515</v>
      </c>
      <c r="V422" t="s">
        <v>7515</v>
      </c>
      <c r="W422" t="s">
        <v>7515</v>
      </c>
      <c r="X422" t="s">
        <v>7515</v>
      </c>
      <c r="Y422" t="s">
        <v>7515</v>
      </c>
      <c r="Z422" t="s">
        <v>7515</v>
      </c>
      <c r="AA422" t="s">
        <v>7515</v>
      </c>
      <c r="AB422" t="s">
        <v>7515</v>
      </c>
      <c r="AC422" t="s">
        <v>7515</v>
      </c>
      <c r="AD422" t="s">
        <v>7515</v>
      </c>
      <c r="AE422" t="s">
        <v>7515</v>
      </c>
      <c r="AF422" t="s">
        <v>7516</v>
      </c>
      <c r="AG422" t="s">
        <v>7515</v>
      </c>
      <c r="AH422" t="s">
        <v>7515</v>
      </c>
      <c r="AI422" t="s">
        <v>7517</v>
      </c>
      <c r="AL422">
        <v>0</v>
      </c>
      <c r="AM422">
        <v>3</v>
      </c>
      <c r="AN422" t="s">
        <v>7550</v>
      </c>
      <c r="AO422">
        <v>1</v>
      </c>
      <c r="AQ422" t="s">
        <v>6993</v>
      </c>
      <c r="AR422" t="s">
        <v>6794</v>
      </c>
      <c r="AS422" t="s">
        <v>6794</v>
      </c>
      <c r="AT422" t="s">
        <v>6</v>
      </c>
      <c r="AU422" t="s">
        <v>6</v>
      </c>
      <c r="AV422" t="s">
        <v>6992</v>
      </c>
      <c r="AW422" t="s">
        <v>6793</v>
      </c>
      <c r="AX422" t="s">
        <v>6793</v>
      </c>
      <c r="AY422" t="s">
        <v>6813</v>
      </c>
      <c r="AZ422" t="s">
        <v>7531</v>
      </c>
      <c r="BA422" t="s">
        <v>6991</v>
      </c>
      <c r="BC422" t="s">
        <v>6793</v>
      </c>
      <c r="BD422" t="s">
        <v>6794</v>
      </c>
      <c r="BE422" t="s">
        <v>6793</v>
      </c>
      <c r="BF422" t="s">
        <v>6793</v>
      </c>
      <c r="BG422" t="s">
        <v>6794</v>
      </c>
      <c r="BH422" t="s">
        <v>6793</v>
      </c>
      <c r="BI422" t="s">
        <v>6793</v>
      </c>
      <c r="BJ422" t="s">
        <v>6794</v>
      </c>
      <c r="BK422" t="s">
        <v>6794</v>
      </c>
      <c r="BL422" t="s">
        <v>6794</v>
      </c>
      <c r="BM422" t="s">
        <v>7029</v>
      </c>
      <c r="BN422" t="s">
        <v>7022</v>
      </c>
      <c r="BO422" t="s">
        <v>6794</v>
      </c>
      <c r="BQ422">
        <v>50</v>
      </c>
      <c r="BR422">
        <v>25</v>
      </c>
      <c r="BS422" t="s">
        <v>7533</v>
      </c>
      <c r="BT422" t="s">
        <v>6</v>
      </c>
      <c r="BU422" t="s">
        <v>7559</v>
      </c>
      <c r="BV422" t="s">
        <v>6757</v>
      </c>
      <c r="BW422" t="s">
        <v>7516</v>
      </c>
      <c r="BX422" t="s">
        <v>7515</v>
      </c>
      <c r="BY422" t="s">
        <v>7515</v>
      </c>
      <c r="BZ422" t="s">
        <v>7515</v>
      </c>
      <c r="CA422" t="s">
        <v>7515</v>
      </c>
      <c r="CB422" t="s">
        <v>7515</v>
      </c>
      <c r="CC422" t="s">
        <v>7515</v>
      </c>
      <c r="CD422" t="s">
        <v>7515</v>
      </c>
      <c r="CE422" t="s">
        <v>7515</v>
      </c>
      <c r="CF422" t="s">
        <v>7515</v>
      </c>
      <c r="CG422" t="s">
        <v>7515</v>
      </c>
      <c r="CH422" t="s">
        <v>7515</v>
      </c>
      <c r="CI422" t="s">
        <v>6793</v>
      </c>
      <c r="CJ422" t="s">
        <v>6794</v>
      </c>
      <c r="CK422" t="s">
        <v>7622</v>
      </c>
      <c r="CL422" t="s">
        <v>7580</v>
      </c>
      <c r="CM422" t="s">
        <v>7581</v>
      </c>
      <c r="CN422" t="s">
        <v>7592</v>
      </c>
      <c r="CO422" t="s">
        <v>6793</v>
      </c>
      <c r="CP422" t="s">
        <v>6793</v>
      </c>
      <c r="CQ422" t="s">
        <v>6794</v>
      </c>
      <c r="CR422" t="s">
        <v>6793</v>
      </c>
      <c r="CS422" t="s">
        <v>6793</v>
      </c>
      <c r="CT422" t="s">
        <v>6793</v>
      </c>
      <c r="CU422" t="s">
        <v>6794</v>
      </c>
      <c r="CV422" t="s">
        <v>6793</v>
      </c>
      <c r="CW422" t="s">
        <v>6794</v>
      </c>
      <c r="CX422" t="s">
        <v>7520</v>
      </c>
      <c r="CY422" t="s">
        <v>7521</v>
      </c>
      <c r="CZ422" t="s">
        <v>7522</v>
      </c>
      <c r="DA422" t="s">
        <v>6793</v>
      </c>
      <c r="DB422">
        <v>2</v>
      </c>
      <c r="DC422">
        <v>2</v>
      </c>
      <c r="DD422">
        <v>4</v>
      </c>
      <c r="DE422" t="s">
        <v>6793</v>
      </c>
      <c r="DF422">
        <v>1</v>
      </c>
      <c r="DG422" t="s">
        <v>7574</v>
      </c>
      <c r="DH422">
        <v>2006</v>
      </c>
      <c r="DI422" t="s">
        <v>7557</v>
      </c>
      <c r="DJ422" t="s">
        <v>7574</v>
      </c>
      <c r="DK422">
        <v>2007</v>
      </c>
      <c r="EA422">
        <v>2</v>
      </c>
      <c r="EC422">
        <v>0</v>
      </c>
      <c r="ED422">
        <v>0</v>
      </c>
      <c r="EE422">
        <v>0</v>
      </c>
      <c r="EF422">
        <v>2</v>
      </c>
      <c r="EG422">
        <v>0</v>
      </c>
      <c r="EH422">
        <v>0</v>
      </c>
      <c r="EI422">
        <v>0</v>
      </c>
      <c r="EJ422" t="s">
        <v>6794</v>
      </c>
      <c r="EP422" t="s">
        <v>6794</v>
      </c>
      <c r="OI422" t="s">
        <v>7526</v>
      </c>
      <c r="OJ422" t="s">
        <v>7526</v>
      </c>
      <c r="OK422" t="s">
        <v>7526</v>
      </c>
      <c r="OL422" t="s">
        <v>7526</v>
      </c>
      <c r="OM422" t="s">
        <v>7528</v>
      </c>
      <c r="ON422" t="s">
        <v>7529</v>
      </c>
      <c r="OO422" t="s">
        <v>7528</v>
      </c>
      <c r="OP422">
        <v>4</v>
      </c>
      <c r="OQ422" t="s">
        <v>28</v>
      </c>
      <c r="OR422" t="s">
        <v>7549</v>
      </c>
      <c r="OS422">
        <v>2006</v>
      </c>
      <c r="OT422">
        <v>5</v>
      </c>
      <c r="OU422">
        <v>1</v>
      </c>
      <c r="OV422">
        <v>5</v>
      </c>
      <c r="OW422">
        <v>0</v>
      </c>
      <c r="OX422">
        <v>1</v>
      </c>
      <c r="OY422">
        <v>35</v>
      </c>
      <c r="QE422">
        <v>-5</v>
      </c>
      <c r="QF422">
        <v>-5</v>
      </c>
      <c r="QG422">
        <v>-5</v>
      </c>
      <c r="QH422">
        <v>-5</v>
      </c>
      <c r="QI422">
        <v>-5</v>
      </c>
      <c r="QJ422">
        <v>-5</v>
      </c>
      <c r="QK422">
        <v>-5</v>
      </c>
      <c r="RP422">
        <f t="shared" si="12"/>
        <v>-1</v>
      </c>
      <c r="RS422">
        <f t="shared" si="13"/>
        <v>8</v>
      </c>
    </row>
    <row r="423" spans="1:487" x14ac:dyDescent="0.3">
      <c r="A423">
        <v>70410</v>
      </c>
      <c r="B423">
        <v>848</v>
      </c>
      <c r="C423">
        <v>0</v>
      </c>
      <c r="D423">
        <v>5</v>
      </c>
      <c r="E423">
        <v>17</v>
      </c>
      <c r="F423">
        <v>96</v>
      </c>
      <c r="G423">
        <v>102</v>
      </c>
      <c r="H423">
        <v>9</v>
      </c>
      <c r="I423" t="s">
        <v>6793</v>
      </c>
      <c r="J423" t="s">
        <v>6793</v>
      </c>
      <c r="O423" t="s">
        <v>6793</v>
      </c>
      <c r="P423" t="s">
        <v>7515</v>
      </c>
      <c r="Q423" t="s">
        <v>7516</v>
      </c>
      <c r="R423" t="s">
        <v>7516</v>
      </c>
      <c r="S423" t="s">
        <v>7515</v>
      </c>
      <c r="T423" t="s">
        <v>7515</v>
      </c>
      <c r="U423" t="s">
        <v>7515</v>
      </c>
      <c r="V423" t="s">
        <v>7515</v>
      </c>
      <c r="W423" t="s">
        <v>7515</v>
      </c>
      <c r="X423" t="s">
        <v>7515</v>
      </c>
      <c r="Y423" t="s">
        <v>7515</v>
      </c>
      <c r="Z423" t="s">
        <v>7516</v>
      </c>
      <c r="AA423" t="s">
        <v>7515</v>
      </c>
      <c r="AB423" t="s">
        <v>7515</v>
      </c>
      <c r="AC423" t="s">
        <v>7515</v>
      </c>
      <c r="AD423" t="s">
        <v>7515</v>
      </c>
      <c r="AE423" t="s">
        <v>7515</v>
      </c>
      <c r="AF423" t="s">
        <v>7515</v>
      </c>
      <c r="AG423" t="s">
        <v>7515</v>
      </c>
      <c r="AH423" t="s">
        <v>7515</v>
      </c>
      <c r="AI423" t="s">
        <v>6796</v>
      </c>
      <c r="AQ423" t="s">
        <v>6985</v>
      </c>
      <c r="AR423" t="s">
        <v>6793</v>
      </c>
      <c r="AS423" t="s">
        <v>6794</v>
      </c>
      <c r="AT423">
        <v>0</v>
      </c>
      <c r="AU423">
        <v>30</v>
      </c>
      <c r="AV423" t="s">
        <v>6988</v>
      </c>
      <c r="AW423" t="s">
        <v>6793</v>
      </c>
      <c r="AX423" t="s">
        <v>6793</v>
      </c>
      <c r="AY423" t="s">
        <v>6813</v>
      </c>
      <c r="AZ423" t="s">
        <v>7531</v>
      </c>
      <c r="BA423" t="s">
        <v>7518</v>
      </c>
      <c r="BC423" t="s">
        <v>6793</v>
      </c>
      <c r="BD423" t="s">
        <v>6794</v>
      </c>
      <c r="BE423" t="s">
        <v>6794</v>
      </c>
      <c r="BF423" t="s">
        <v>6793</v>
      </c>
      <c r="BG423" t="s">
        <v>6793</v>
      </c>
      <c r="BH423" t="s">
        <v>6793</v>
      </c>
      <c r="BI423" t="s">
        <v>6793</v>
      </c>
      <c r="BJ423" t="s">
        <v>6794</v>
      </c>
      <c r="BK423" t="s">
        <v>6794</v>
      </c>
      <c r="BL423" t="s">
        <v>6794</v>
      </c>
      <c r="BM423" t="s">
        <v>7022</v>
      </c>
      <c r="BN423" t="s">
        <v>7025</v>
      </c>
      <c r="BO423" t="s">
        <v>7540</v>
      </c>
      <c r="BP423" t="s">
        <v>6757</v>
      </c>
      <c r="BS423" t="s">
        <v>7533</v>
      </c>
      <c r="BT423" t="s">
        <v>7603</v>
      </c>
      <c r="BU423" t="s">
        <v>7559</v>
      </c>
      <c r="BV423" t="s">
        <v>7535</v>
      </c>
      <c r="BW423" t="s">
        <v>7515</v>
      </c>
      <c r="BX423" t="s">
        <v>7516</v>
      </c>
      <c r="BY423" t="s">
        <v>7516</v>
      </c>
      <c r="BZ423" t="s">
        <v>7516</v>
      </c>
      <c r="CA423" t="s">
        <v>7515</v>
      </c>
      <c r="CB423" t="s">
        <v>7515</v>
      </c>
      <c r="CC423" t="s">
        <v>7515</v>
      </c>
      <c r="CD423" t="s">
        <v>7516</v>
      </c>
      <c r="CE423" t="s">
        <v>7515</v>
      </c>
      <c r="CF423" t="s">
        <v>7515</v>
      </c>
      <c r="CG423" t="s">
        <v>7515</v>
      </c>
      <c r="CH423" t="s">
        <v>7515</v>
      </c>
      <c r="CI423" t="s">
        <v>6793</v>
      </c>
      <c r="CJ423" t="s">
        <v>6794</v>
      </c>
      <c r="CO423" t="s">
        <v>6793</v>
      </c>
      <c r="CP423" t="s">
        <v>6793</v>
      </c>
      <c r="CQ423" t="s">
        <v>6794</v>
      </c>
      <c r="CR423" t="s">
        <v>6793</v>
      </c>
      <c r="CS423" t="s">
        <v>6793</v>
      </c>
      <c r="CT423" t="s">
        <v>6793</v>
      </c>
      <c r="CU423" t="s">
        <v>6794</v>
      </c>
      <c r="CV423" t="s">
        <v>6793</v>
      </c>
      <c r="CW423" t="s">
        <v>6793</v>
      </c>
      <c r="CX423" t="s">
        <v>7520</v>
      </c>
      <c r="CY423" t="s">
        <v>7521</v>
      </c>
      <c r="CZ423" t="s">
        <v>7522</v>
      </c>
      <c r="DA423" t="s">
        <v>6794</v>
      </c>
      <c r="DB423">
        <v>3</v>
      </c>
      <c r="DC423">
        <v>4</v>
      </c>
      <c r="DD423">
        <v>3</v>
      </c>
      <c r="EA423">
        <v>2</v>
      </c>
      <c r="EC423">
        <v>0</v>
      </c>
      <c r="ED423">
        <v>0</v>
      </c>
      <c r="EE423">
        <v>1</v>
      </c>
      <c r="EF423">
        <v>1</v>
      </c>
      <c r="EG423">
        <v>0</v>
      </c>
      <c r="EH423">
        <v>0</v>
      </c>
      <c r="EI423">
        <v>0</v>
      </c>
      <c r="EP423" t="s">
        <v>6793</v>
      </c>
      <c r="GU423" t="s">
        <v>7524</v>
      </c>
      <c r="GV423" t="s">
        <v>7574</v>
      </c>
      <c r="GW423">
        <v>2007</v>
      </c>
      <c r="HA423" t="s">
        <v>6794</v>
      </c>
      <c r="NO423" t="s">
        <v>7524</v>
      </c>
      <c r="NP423" t="s">
        <v>7558</v>
      </c>
      <c r="NQ423">
        <v>2007</v>
      </c>
      <c r="NU423" t="s">
        <v>6794</v>
      </c>
      <c r="OM423" t="s">
        <v>7528</v>
      </c>
      <c r="ON423" t="s">
        <v>7529</v>
      </c>
      <c r="OO423" t="s">
        <v>7528</v>
      </c>
      <c r="OP423">
        <v>4</v>
      </c>
      <c r="OQ423" t="s">
        <v>28</v>
      </c>
      <c r="OR423" t="s">
        <v>212</v>
      </c>
      <c r="OS423">
        <v>2007</v>
      </c>
      <c r="OT423">
        <v>6</v>
      </c>
      <c r="OU423">
        <v>1</v>
      </c>
      <c r="OV423">
        <v>6</v>
      </c>
      <c r="OW423">
        <v>1</v>
      </c>
      <c r="OX423">
        <v>0</v>
      </c>
      <c r="OY423">
        <v>35</v>
      </c>
      <c r="OZ423" t="s">
        <v>7516</v>
      </c>
      <c r="PA423" t="s">
        <v>7515</v>
      </c>
      <c r="PB423" t="s">
        <v>7515</v>
      </c>
      <c r="PC423" t="s">
        <v>7515</v>
      </c>
      <c r="PD423" t="s">
        <v>7515</v>
      </c>
      <c r="PE423" t="s">
        <v>7515</v>
      </c>
      <c r="PF423" t="s">
        <v>7515</v>
      </c>
      <c r="PG423" t="s">
        <v>7515</v>
      </c>
      <c r="PH423" t="s">
        <v>7516</v>
      </c>
      <c r="PI423" t="s">
        <v>7515</v>
      </c>
      <c r="PJ423" t="s">
        <v>7515</v>
      </c>
      <c r="PK423" t="s">
        <v>7515</v>
      </c>
      <c r="PL423" t="s">
        <v>7515</v>
      </c>
      <c r="PM423" t="s">
        <v>7515</v>
      </c>
      <c r="PN423" t="s">
        <v>7515</v>
      </c>
      <c r="PO423" t="s">
        <v>7515</v>
      </c>
      <c r="PP423" t="s">
        <v>7515</v>
      </c>
      <c r="PQ423" t="s">
        <v>7515</v>
      </c>
      <c r="PR423" t="s">
        <v>7515</v>
      </c>
      <c r="PS423" t="s">
        <v>7515</v>
      </c>
      <c r="PT423" t="s">
        <v>7515</v>
      </c>
      <c r="PU423" t="s">
        <v>7515</v>
      </c>
      <c r="PV423" t="s">
        <v>7515</v>
      </c>
      <c r="PW423" t="s">
        <v>7515</v>
      </c>
      <c r="PX423" t="s">
        <v>7515</v>
      </c>
      <c r="PY423" t="s">
        <v>7515</v>
      </c>
      <c r="PZ423" t="s">
        <v>7515</v>
      </c>
      <c r="QA423" t="s">
        <v>7515</v>
      </c>
      <c r="QB423" t="s">
        <v>7515</v>
      </c>
      <c r="QC423" t="s">
        <v>7515</v>
      </c>
      <c r="QE423" t="s">
        <v>7515</v>
      </c>
      <c r="QF423" t="s">
        <v>7515</v>
      </c>
      <c r="QG423" t="s">
        <v>7515</v>
      </c>
      <c r="QH423" t="s">
        <v>7515</v>
      </c>
      <c r="QI423" t="s">
        <v>7515</v>
      </c>
      <c r="QJ423" t="s">
        <v>7515</v>
      </c>
      <c r="QK423" t="s">
        <v>7516</v>
      </c>
      <c r="RP423">
        <f t="shared" si="12"/>
        <v>1</v>
      </c>
      <c r="RS423">
        <f t="shared" si="13"/>
        <v>2</v>
      </c>
    </row>
    <row r="424" spans="1:487" x14ac:dyDescent="0.3">
      <c r="A424">
        <v>70411</v>
      </c>
      <c r="B424">
        <v>849</v>
      </c>
      <c r="C424">
        <v>0</v>
      </c>
      <c r="D424">
        <v>5</v>
      </c>
      <c r="E424">
        <v>15</v>
      </c>
      <c r="F424">
        <v>123</v>
      </c>
      <c r="G424">
        <v>102</v>
      </c>
      <c r="H424">
        <v>15</v>
      </c>
      <c r="I424" t="s">
        <v>6793</v>
      </c>
      <c r="J424" t="s">
        <v>6793</v>
      </c>
      <c r="O424" t="s">
        <v>6793</v>
      </c>
      <c r="P424" t="s">
        <v>7516</v>
      </c>
      <c r="Q424" t="s">
        <v>7516</v>
      </c>
      <c r="R424" t="s">
        <v>7515</v>
      </c>
      <c r="S424" t="s">
        <v>7515</v>
      </c>
      <c r="T424" t="s">
        <v>7515</v>
      </c>
      <c r="U424" t="s">
        <v>7515</v>
      </c>
      <c r="V424" t="s">
        <v>7515</v>
      </c>
      <c r="W424" t="s">
        <v>7515</v>
      </c>
      <c r="X424" t="s">
        <v>7515</v>
      </c>
      <c r="Y424" t="s">
        <v>7515</v>
      </c>
      <c r="Z424" t="s">
        <v>7515</v>
      </c>
      <c r="AA424" t="s">
        <v>7515</v>
      </c>
      <c r="AB424" t="s">
        <v>7515</v>
      </c>
      <c r="AC424" t="s">
        <v>7515</v>
      </c>
      <c r="AD424" t="s">
        <v>7515</v>
      </c>
      <c r="AE424" t="s">
        <v>7515</v>
      </c>
      <c r="AF424" t="s">
        <v>7515</v>
      </c>
      <c r="AG424" t="s">
        <v>7515</v>
      </c>
      <c r="AH424" t="s">
        <v>7515</v>
      </c>
      <c r="AJ424">
        <v>1</v>
      </c>
      <c r="AK424">
        <v>1</v>
      </c>
      <c r="AL424" t="s">
        <v>7547</v>
      </c>
      <c r="AM424" t="s">
        <v>7547</v>
      </c>
      <c r="AN424" t="s">
        <v>7575</v>
      </c>
      <c r="AO424">
        <v>10</v>
      </c>
      <c r="AQ424" t="s">
        <v>6757</v>
      </c>
      <c r="AR424" t="s">
        <v>6794</v>
      </c>
      <c r="AS424" t="s">
        <v>6794</v>
      </c>
      <c r="AT424">
        <v>0</v>
      </c>
      <c r="AU424">
        <v>8</v>
      </c>
      <c r="AV424" t="s">
        <v>6988</v>
      </c>
      <c r="AW424" t="s">
        <v>6793</v>
      </c>
      <c r="AX424" t="s">
        <v>6966</v>
      </c>
      <c r="AY424" t="s">
        <v>6813</v>
      </c>
      <c r="AZ424" t="s">
        <v>6</v>
      </c>
      <c r="BA424" t="s">
        <v>6991</v>
      </c>
      <c r="BC424" t="s">
        <v>6794</v>
      </c>
      <c r="BD424" t="s">
        <v>6794</v>
      </c>
      <c r="BE424" t="s">
        <v>6794</v>
      </c>
      <c r="BF424" t="s">
        <v>6793</v>
      </c>
      <c r="BG424" t="s">
        <v>6794</v>
      </c>
      <c r="BH424" t="s">
        <v>6793</v>
      </c>
      <c r="BI424" t="s">
        <v>6793</v>
      </c>
      <c r="BJ424" t="s">
        <v>6794</v>
      </c>
      <c r="BK424" t="s">
        <v>6794</v>
      </c>
      <c r="BL424" t="s">
        <v>6794</v>
      </c>
      <c r="BM424" t="s">
        <v>7022</v>
      </c>
      <c r="BN424" t="s">
        <v>7025</v>
      </c>
      <c r="BO424" t="s">
        <v>6794</v>
      </c>
      <c r="BQ424">
        <v>35</v>
      </c>
      <c r="BR424">
        <v>35</v>
      </c>
      <c r="BS424" t="s">
        <v>7533</v>
      </c>
      <c r="BT424" t="s">
        <v>6</v>
      </c>
      <c r="BU424" t="s">
        <v>7559</v>
      </c>
      <c r="BV424" t="s">
        <v>7561</v>
      </c>
      <c r="BW424" t="s">
        <v>7516</v>
      </c>
      <c r="BX424" t="s">
        <v>7515</v>
      </c>
      <c r="BY424" t="s">
        <v>7515</v>
      </c>
      <c r="BZ424" t="s">
        <v>7515</v>
      </c>
      <c r="CA424" t="s">
        <v>7515</v>
      </c>
      <c r="CB424" t="s">
        <v>7515</v>
      </c>
      <c r="CC424" t="s">
        <v>7515</v>
      </c>
      <c r="CD424" t="s">
        <v>7515</v>
      </c>
      <c r="CE424" t="s">
        <v>7515</v>
      </c>
      <c r="CF424" t="s">
        <v>7515</v>
      </c>
      <c r="CG424" t="s">
        <v>7515</v>
      </c>
      <c r="CH424" t="s">
        <v>7515</v>
      </c>
      <c r="CI424" t="s">
        <v>6793</v>
      </c>
      <c r="CJ424" t="s">
        <v>6794</v>
      </c>
      <c r="CO424" t="s">
        <v>6793</v>
      </c>
      <c r="CP424" t="s">
        <v>6793</v>
      </c>
      <c r="CQ424" t="s">
        <v>6794</v>
      </c>
      <c r="CR424" t="s">
        <v>6793</v>
      </c>
      <c r="CS424" t="s">
        <v>6794</v>
      </c>
      <c r="CT424" t="s">
        <v>6793</v>
      </c>
      <c r="CU424" t="s">
        <v>6794</v>
      </c>
      <c r="CV424" t="s">
        <v>6793</v>
      </c>
      <c r="CW424" t="s">
        <v>6794</v>
      </c>
      <c r="CX424" t="s">
        <v>7520</v>
      </c>
      <c r="CY424" t="s">
        <v>7521</v>
      </c>
      <c r="CZ424" t="s">
        <v>7522</v>
      </c>
      <c r="DA424" t="s">
        <v>6793</v>
      </c>
      <c r="DB424">
        <v>3</v>
      </c>
      <c r="DC424">
        <v>6</v>
      </c>
      <c r="DD424">
        <v>8</v>
      </c>
      <c r="DE424" t="s">
        <v>6794</v>
      </c>
      <c r="EA424">
        <v>2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2</v>
      </c>
      <c r="EJ424" t="s">
        <v>6794</v>
      </c>
      <c r="EP424" t="s">
        <v>6793</v>
      </c>
      <c r="IA424" t="s">
        <v>7524</v>
      </c>
      <c r="IB424" t="s">
        <v>6</v>
      </c>
      <c r="IC424" t="s">
        <v>6</v>
      </c>
      <c r="ID424" t="s">
        <v>6</v>
      </c>
      <c r="IG424" t="s">
        <v>6794</v>
      </c>
      <c r="IH424" t="s">
        <v>6793</v>
      </c>
      <c r="II424" t="s">
        <v>7524</v>
      </c>
      <c r="IJ424" t="s">
        <v>6</v>
      </c>
      <c r="IK424" t="s">
        <v>6</v>
      </c>
      <c r="IL424" t="s">
        <v>6</v>
      </c>
      <c r="IM424" t="s">
        <v>7526</v>
      </c>
      <c r="IN424" t="s">
        <v>7526</v>
      </c>
      <c r="IO424" t="s">
        <v>6794</v>
      </c>
      <c r="IP424" t="s">
        <v>6793</v>
      </c>
      <c r="OI424" t="s">
        <v>7526</v>
      </c>
      <c r="OJ424" t="s">
        <v>7582</v>
      </c>
      <c r="OL424" t="s">
        <v>7582</v>
      </c>
      <c r="OM424" t="s">
        <v>7528</v>
      </c>
      <c r="ON424" t="s">
        <v>7529</v>
      </c>
      <c r="OO424" t="s">
        <v>7528</v>
      </c>
      <c r="OP424">
        <v>4</v>
      </c>
      <c r="OQ424" t="s">
        <v>28</v>
      </c>
      <c r="OR424" t="s">
        <v>265</v>
      </c>
      <c r="OS424">
        <v>2007</v>
      </c>
      <c r="OT424">
        <v>5</v>
      </c>
      <c r="OU424">
        <v>2</v>
      </c>
      <c r="OV424">
        <v>5</v>
      </c>
      <c r="OW424">
        <v>1</v>
      </c>
      <c r="OX424">
        <v>1</v>
      </c>
      <c r="OY424">
        <v>70</v>
      </c>
      <c r="OZ424" t="s">
        <v>7515</v>
      </c>
      <c r="PA424" t="s">
        <v>7515</v>
      </c>
      <c r="PB424" t="s">
        <v>7515</v>
      </c>
      <c r="PC424" t="s">
        <v>7515</v>
      </c>
      <c r="PD424" t="s">
        <v>7515</v>
      </c>
      <c r="PE424" t="s">
        <v>7515</v>
      </c>
      <c r="PF424" t="s">
        <v>7515</v>
      </c>
      <c r="PG424" t="s">
        <v>7515</v>
      </c>
      <c r="PH424" t="s">
        <v>7515</v>
      </c>
      <c r="PI424" t="s">
        <v>7515</v>
      </c>
      <c r="PJ424" t="s">
        <v>7515</v>
      </c>
      <c r="PK424" t="s">
        <v>7515</v>
      </c>
      <c r="PL424" t="s">
        <v>7516</v>
      </c>
      <c r="PM424" t="s">
        <v>7516</v>
      </c>
      <c r="PN424" t="s">
        <v>7515</v>
      </c>
      <c r="PO424" t="s">
        <v>7515</v>
      </c>
      <c r="PP424" t="s">
        <v>7515</v>
      </c>
      <c r="PQ424" t="s">
        <v>7515</v>
      </c>
      <c r="PR424" t="s">
        <v>7515</v>
      </c>
      <c r="PS424" t="s">
        <v>7515</v>
      </c>
      <c r="PT424" t="s">
        <v>7515</v>
      </c>
      <c r="PU424" t="s">
        <v>7515</v>
      </c>
      <c r="PV424" t="s">
        <v>7515</v>
      </c>
      <c r="PW424" t="s">
        <v>7515</v>
      </c>
      <c r="PX424" t="s">
        <v>7515</v>
      </c>
      <c r="PY424" t="s">
        <v>7515</v>
      </c>
      <c r="PZ424" t="s">
        <v>7515</v>
      </c>
      <c r="QA424" t="s">
        <v>7515</v>
      </c>
      <c r="QB424" t="s">
        <v>7515</v>
      </c>
      <c r="QC424" t="s">
        <v>7515</v>
      </c>
      <c r="QE424" t="s">
        <v>7516</v>
      </c>
      <c r="QF424" t="s">
        <v>7516</v>
      </c>
      <c r="QG424" t="s">
        <v>7515</v>
      </c>
      <c r="QH424" t="s">
        <v>7515</v>
      </c>
      <c r="QI424" t="s">
        <v>7515</v>
      </c>
      <c r="QJ424" t="s">
        <v>7515</v>
      </c>
      <c r="QK424" t="s">
        <v>7515</v>
      </c>
      <c r="RP424">
        <f t="shared" si="12"/>
        <v>5</v>
      </c>
      <c r="RS424">
        <f t="shared" si="13"/>
        <v>2</v>
      </c>
    </row>
    <row r="425" spans="1:487" x14ac:dyDescent="0.3">
      <c r="A425">
        <v>70412</v>
      </c>
      <c r="B425">
        <v>852</v>
      </c>
      <c r="C425">
        <v>0</v>
      </c>
      <c r="D425">
        <v>5</v>
      </c>
      <c r="E425">
        <v>19</v>
      </c>
      <c r="F425">
        <v>122</v>
      </c>
      <c r="G425">
        <v>102</v>
      </c>
      <c r="H425">
        <v>16</v>
      </c>
      <c r="I425" t="s">
        <v>6793</v>
      </c>
      <c r="J425" t="s">
        <v>6793</v>
      </c>
      <c r="O425" t="s">
        <v>6793</v>
      </c>
      <c r="P425" t="s">
        <v>7515</v>
      </c>
      <c r="Q425" t="s">
        <v>7515</v>
      </c>
      <c r="R425" t="s">
        <v>7515</v>
      </c>
      <c r="S425" t="s">
        <v>7515</v>
      </c>
      <c r="T425" t="s">
        <v>7515</v>
      </c>
      <c r="U425" t="s">
        <v>7515</v>
      </c>
      <c r="V425" t="s">
        <v>7515</v>
      </c>
      <c r="W425" t="s">
        <v>7515</v>
      </c>
      <c r="X425" t="s">
        <v>7515</v>
      </c>
      <c r="Y425" t="s">
        <v>7515</v>
      </c>
      <c r="Z425" t="s">
        <v>7515</v>
      </c>
      <c r="AA425" t="s">
        <v>7515</v>
      </c>
      <c r="AB425" t="s">
        <v>7515</v>
      </c>
      <c r="AC425" t="s">
        <v>7515</v>
      </c>
      <c r="AD425" t="s">
        <v>7515</v>
      </c>
      <c r="AE425" t="s">
        <v>7515</v>
      </c>
      <c r="AF425" t="s">
        <v>7516</v>
      </c>
      <c r="AG425" t="s">
        <v>7515</v>
      </c>
      <c r="AH425" t="s">
        <v>7515</v>
      </c>
      <c r="AI425" t="s">
        <v>7517</v>
      </c>
      <c r="AL425">
        <v>0</v>
      </c>
      <c r="AM425">
        <v>1</v>
      </c>
      <c r="AN425" t="s">
        <v>6845</v>
      </c>
      <c r="AQ425" t="s">
        <v>6993</v>
      </c>
      <c r="AR425" t="s">
        <v>6794</v>
      </c>
      <c r="AS425" t="s">
        <v>6794</v>
      </c>
      <c r="AT425">
        <v>0</v>
      </c>
      <c r="AU425">
        <v>8</v>
      </c>
      <c r="AV425" t="s">
        <v>6992</v>
      </c>
      <c r="AW425" t="s">
        <v>6793</v>
      </c>
      <c r="AX425" t="s">
        <v>6793</v>
      </c>
      <c r="AY425" t="s">
        <v>6813</v>
      </c>
      <c r="AZ425" t="s">
        <v>7531</v>
      </c>
      <c r="BA425" t="s">
        <v>6991</v>
      </c>
      <c r="BC425" t="s">
        <v>6794</v>
      </c>
      <c r="BD425" t="s">
        <v>6794</v>
      </c>
      <c r="BE425" t="s">
        <v>6793</v>
      </c>
      <c r="BF425" t="s">
        <v>6793</v>
      </c>
      <c r="BG425" t="s">
        <v>6793</v>
      </c>
      <c r="BH425" t="s">
        <v>6794</v>
      </c>
      <c r="BI425" t="s">
        <v>6794</v>
      </c>
      <c r="BJ425" t="s">
        <v>6794</v>
      </c>
      <c r="BK425" t="s">
        <v>6794</v>
      </c>
      <c r="BL425" t="s">
        <v>6794</v>
      </c>
      <c r="BM425" t="s">
        <v>7024</v>
      </c>
      <c r="BN425" t="s">
        <v>7021</v>
      </c>
      <c r="BO425" t="s">
        <v>6794</v>
      </c>
      <c r="BQ425">
        <v>200</v>
      </c>
      <c r="BR425" t="s">
        <v>7532</v>
      </c>
      <c r="BS425" t="s">
        <v>7533</v>
      </c>
      <c r="BT425" t="s">
        <v>6</v>
      </c>
      <c r="BU425" t="s">
        <v>7559</v>
      </c>
      <c r="BV425">
        <v>10</v>
      </c>
      <c r="BW425" t="s">
        <v>7516</v>
      </c>
      <c r="BX425" t="s">
        <v>7515</v>
      </c>
      <c r="BY425" t="s">
        <v>7515</v>
      </c>
      <c r="BZ425" t="s">
        <v>7515</v>
      </c>
      <c r="CA425" t="s">
        <v>7515</v>
      </c>
      <c r="CB425" t="s">
        <v>7515</v>
      </c>
      <c r="CC425" t="s">
        <v>7515</v>
      </c>
      <c r="CD425" t="s">
        <v>7515</v>
      </c>
      <c r="CE425" t="s">
        <v>7515</v>
      </c>
      <c r="CF425" t="s">
        <v>7515</v>
      </c>
      <c r="CG425" t="s">
        <v>7515</v>
      </c>
      <c r="CH425" t="s">
        <v>7515</v>
      </c>
      <c r="CI425" t="s">
        <v>6793</v>
      </c>
      <c r="CJ425" t="s">
        <v>6794</v>
      </c>
      <c r="CK425" t="s">
        <v>6757</v>
      </c>
      <c r="CL425" t="s">
        <v>7564</v>
      </c>
      <c r="CM425">
        <v>800</v>
      </c>
      <c r="CN425" t="s">
        <v>7566</v>
      </c>
      <c r="CO425" t="s">
        <v>6793</v>
      </c>
      <c r="CP425" t="s">
        <v>6794</v>
      </c>
      <c r="CQ425" t="s">
        <v>6794</v>
      </c>
      <c r="CR425" t="s">
        <v>6793</v>
      </c>
      <c r="CS425" t="s">
        <v>6794</v>
      </c>
      <c r="CT425" t="s">
        <v>6794</v>
      </c>
      <c r="CU425" t="s">
        <v>6794</v>
      </c>
      <c r="CV425" t="s">
        <v>6793</v>
      </c>
      <c r="CW425" t="s">
        <v>6793</v>
      </c>
      <c r="CX425" t="s">
        <v>7520</v>
      </c>
      <c r="CY425" t="s">
        <v>7521</v>
      </c>
      <c r="CZ425" t="s">
        <v>7587</v>
      </c>
      <c r="DA425" t="s">
        <v>6793</v>
      </c>
      <c r="DB425">
        <v>3</v>
      </c>
      <c r="DC425">
        <v>4</v>
      </c>
      <c r="DD425">
        <v>5</v>
      </c>
      <c r="DE425" t="s">
        <v>6793</v>
      </c>
      <c r="DF425">
        <v>1</v>
      </c>
      <c r="DG425" t="s">
        <v>7574</v>
      </c>
      <c r="DH425">
        <v>2006</v>
      </c>
      <c r="DI425" t="s">
        <v>7557</v>
      </c>
      <c r="DJ425" t="s">
        <v>7556</v>
      </c>
      <c r="DK425">
        <v>2007</v>
      </c>
      <c r="EA425">
        <v>3</v>
      </c>
      <c r="EC425">
        <v>2</v>
      </c>
      <c r="ED425">
        <v>0</v>
      </c>
      <c r="EE425">
        <v>0</v>
      </c>
      <c r="EF425">
        <v>1</v>
      </c>
      <c r="EG425">
        <v>0</v>
      </c>
      <c r="EH425">
        <v>0</v>
      </c>
      <c r="EI425">
        <v>0</v>
      </c>
      <c r="EJ425" t="s">
        <v>6794</v>
      </c>
      <c r="EP425" t="s">
        <v>6793</v>
      </c>
      <c r="JO425" t="s">
        <v>7538</v>
      </c>
      <c r="JP425" t="s">
        <v>7593</v>
      </c>
      <c r="JQ425">
        <v>2006</v>
      </c>
      <c r="JU425" t="s">
        <v>6793</v>
      </c>
      <c r="KE425" t="s">
        <v>7524</v>
      </c>
      <c r="KF425" t="s">
        <v>7593</v>
      </c>
      <c r="KG425">
        <v>2006</v>
      </c>
      <c r="KI425" t="s">
        <v>6757</v>
      </c>
      <c r="KJ425" t="s">
        <v>7527</v>
      </c>
      <c r="KK425" t="s">
        <v>6793</v>
      </c>
      <c r="KM425" t="s">
        <v>7524</v>
      </c>
      <c r="KN425" t="s">
        <v>7593</v>
      </c>
      <c r="KO425">
        <v>2006</v>
      </c>
      <c r="KS425" t="s">
        <v>6793</v>
      </c>
      <c r="OI425" t="s">
        <v>7526</v>
      </c>
      <c r="OJ425" t="s">
        <v>7526</v>
      </c>
      <c r="OK425" t="s">
        <v>7526</v>
      </c>
      <c r="OM425" t="s">
        <v>7528</v>
      </c>
      <c r="ON425" t="s">
        <v>7529</v>
      </c>
      <c r="OO425" t="s">
        <v>7528</v>
      </c>
      <c r="OP425">
        <v>3</v>
      </c>
      <c r="OQ425" t="s">
        <v>28</v>
      </c>
      <c r="OR425" t="s">
        <v>265</v>
      </c>
      <c r="OS425">
        <v>2007</v>
      </c>
      <c r="OT425">
        <v>3</v>
      </c>
      <c r="OU425">
        <v>1</v>
      </c>
      <c r="OV425">
        <v>3</v>
      </c>
      <c r="OW425">
        <v>0</v>
      </c>
      <c r="OX425">
        <v>1</v>
      </c>
      <c r="OY425">
        <v>35</v>
      </c>
      <c r="OZ425" t="s">
        <v>7515</v>
      </c>
      <c r="PA425" t="s">
        <v>7515</v>
      </c>
      <c r="PB425" t="s">
        <v>7515</v>
      </c>
      <c r="PC425" t="s">
        <v>7515</v>
      </c>
      <c r="PD425" t="s">
        <v>7515</v>
      </c>
      <c r="PE425" t="s">
        <v>7515</v>
      </c>
      <c r="PF425" t="s">
        <v>7515</v>
      </c>
      <c r="PG425" t="s">
        <v>7515</v>
      </c>
      <c r="PH425" t="s">
        <v>7515</v>
      </c>
      <c r="PI425" t="s">
        <v>7515</v>
      </c>
      <c r="PJ425" t="s">
        <v>7515</v>
      </c>
      <c r="PK425" t="s">
        <v>7515</v>
      </c>
      <c r="PL425" t="s">
        <v>7515</v>
      </c>
      <c r="PM425" t="s">
        <v>7515</v>
      </c>
      <c r="PN425" t="s">
        <v>7515</v>
      </c>
      <c r="PO425" t="s">
        <v>7515</v>
      </c>
      <c r="PP425" t="s">
        <v>7515</v>
      </c>
      <c r="PQ425" t="s">
        <v>7516</v>
      </c>
      <c r="PR425" t="s">
        <v>7515</v>
      </c>
      <c r="PS425" t="s">
        <v>7516</v>
      </c>
      <c r="PT425" t="s">
        <v>7516</v>
      </c>
      <c r="PU425" t="s">
        <v>7515</v>
      </c>
      <c r="PV425" t="s">
        <v>7515</v>
      </c>
      <c r="PW425" t="s">
        <v>7515</v>
      </c>
      <c r="PX425" t="s">
        <v>7515</v>
      </c>
      <c r="PY425" t="s">
        <v>7515</v>
      </c>
      <c r="PZ425" t="s">
        <v>7515</v>
      </c>
      <c r="QA425" t="s">
        <v>7515</v>
      </c>
      <c r="QB425" t="s">
        <v>7515</v>
      </c>
      <c r="QC425" t="s">
        <v>7515</v>
      </c>
      <c r="QE425" t="s">
        <v>7515</v>
      </c>
      <c r="QF425" t="s">
        <v>7515</v>
      </c>
      <c r="QG425" t="s">
        <v>7515</v>
      </c>
      <c r="QH425" t="s">
        <v>7515</v>
      </c>
      <c r="QI425" t="s">
        <v>7515</v>
      </c>
      <c r="QJ425" t="s">
        <v>7515</v>
      </c>
      <c r="QK425" t="s">
        <v>7516</v>
      </c>
      <c r="RP425">
        <f t="shared" si="12"/>
        <v>5</v>
      </c>
      <c r="RS425">
        <f t="shared" si="13"/>
        <v>3</v>
      </c>
    </row>
    <row r="426" spans="1:487" x14ac:dyDescent="0.3">
      <c r="A426">
        <v>70413</v>
      </c>
      <c r="B426">
        <v>854</v>
      </c>
      <c r="C426">
        <v>0</v>
      </c>
      <c r="D426">
        <v>5</v>
      </c>
      <c r="E426">
        <v>16</v>
      </c>
      <c r="F426">
        <v>86</v>
      </c>
      <c r="G426">
        <v>102</v>
      </c>
      <c r="H426">
        <v>16</v>
      </c>
      <c r="I426" t="s">
        <v>6793</v>
      </c>
      <c r="J426" t="s">
        <v>6793</v>
      </c>
      <c r="O426" t="s">
        <v>6793</v>
      </c>
      <c r="P426" t="s">
        <v>7515</v>
      </c>
      <c r="Q426" t="s">
        <v>7516</v>
      </c>
      <c r="R426" t="s">
        <v>7515</v>
      </c>
      <c r="S426" t="s">
        <v>7515</v>
      </c>
      <c r="T426" t="s">
        <v>7515</v>
      </c>
      <c r="U426" t="s">
        <v>7515</v>
      </c>
      <c r="V426" t="s">
        <v>7515</v>
      </c>
      <c r="W426" t="s">
        <v>7515</v>
      </c>
      <c r="X426" t="s">
        <v>7515</v>
      </c>
      <c r="Y426" t="s">
        <v>7515</v>
      </c>
      <c r="Z426" t="s">
        <v>7515</v>
      </c>
      <c r="AA426" t="s">
        <v>7515</v>
      </c>
      <c r="AB426" t="s">
        <v>7515</v>
      </c>
      <c r="AC426" t="s">
        <v>7515</v>
      </c>
      <c r="AD426" t="s">
        <v>7515</v>
      </c>
      <c r="AE426" t="s">
        <v>7515</v>
      </c>
      <c r="AF426" t="s">
        <v>7515</v>
      </c>
      <c r="AG426" t="s">
        <v>7515</v>
      </c>
      <c r="AH426" t="s">
        <v>7515</v>
      </c>
      <c r="AI426" t="s">
        <v>7517</v>
      </c>
      <c r="AL426">
        <v>0</v>
      </c>
      <c r="AM426">
        <v>6</v>
      </c>
      <c r="AN426" t="s">
        <v>7560</v>
      </c>
      <c r="AQ426" t="s">
        <v>6993</v>
      </c>
      <c r="AR426" t="s">
        <v>6794</v>
      </c>
      <c r="AS426" t="s">
        <v>6794</v>
      </c>
      <c r="AT426">
        <v>0</v>
      </c>
      <c r="AU426">
        <v>20</v>
      </c>
      <c r="AV426" t="s">
        <v>7568</v>
      </c>
      <c r="AW426" t="s">
        <v>6794</v>
      </c>
      <c r="AX426" t="s">
        <v>6794</v>
      </c>
      <c r="AY426" t="s">
        <v>6814</v>
      </c>
      <c r="BA426" t="s">
        <v>7553</v>
      </c>
      <c r="BB426" t="s">
        <v>7583</v>
      </c>
      <c r="BC426" t="s">
        <v>6794</v>
      </c>
      <c r="BD426" t="s">
        <v>6794</v>
      </c>
      <c r="BE426" t="s">
        <v>6794</v>
      </c>
      <c r="BF426" t="s">
        <v>6794</v>
      </c>
      <c r="BH426" t="s">
        <v>6794</v>
      </c>
      <c r="BI426" t="s">
        <v>6793</v>
      </c>
      <c r="BJ426" t="s">
        <v>6794</v>
      </c>
      <c r="BK426" t="s">
        <v>6966</v>
      </c>
      <c r="BL426" t="s">
        <v>6794</v>
      </c>
      <c r="BM426" t="s">
        <v>7024</v>
      </c>
      <c r="BN426" t="s">
        <v>7022</v>
      </c>
      <c r="BO426" t="s">
        <v>6794</v>
      </c>
      <c r="BQ426">
        <v>30</v>
      </c>
      <c r="BR426" t="s">
        <v>6</v>
      </c>
      <c r="BS426" t="s">
        <v>7533</v>
      </c>
      <c r="BT426" t="s">
        <v>6</v>
      </c>
      <c r="BU426" t="s">
        <v>7559</v>
      </c>
      <c r="BV426" t="s">
        <v>7543</v>
      </c>
      <c r="BW426" t="s">
        <v>7516</v>
      </c>
      <c r="BX426" t="s">
        <v>7515</v>
      </c>
      <c r="BY426" t="s">
        <v>7515</v>
      </c>
      <c r="BZ426" t="s">
        <v>7515</v>
      </c>
      <c r="CA426" t="s">
        <v>7515</v>
      </c>
      <c r="CB426" t="s">
        <v>7515</v>
      </c>
      <c r="CC426" t="s">
        <v>7515</v>
      </c>
      <c r="CD426" t="s">
        <v>7515</v>
      </c>
      <c r="CE426" t="s">
        <v>7515</v>
      </c>
      <c r="CF426" t="s">
        <v>7515</v>
      </c>
      <c r="CG426" t="s">
        <v>7515</v>
      </c>
      <c r="CH426" t="s">
        <v>7515</v>
      </c>
      <c r="CI426" t="s">
        <v>6794</v>
      </c>
      <c r="CJ426" t="s">
        <v>6794</v>
      </c>
      <c r="CO426" t="s">
        <v>6793</v>
      </c>
      <c r="CP426" t="s">
        <v>6793</v>
      </c>
      <c r="CQ426" t="s">
        <v>6794</v>
      </c>
      <c r="CR426" t="s">
        <v>6793</v>
      </c>
      <c r="CS426" t="s">
        <v>6794</v>
      </c>
      <c r="CT426" t="s">
        <v>6793</v>
      </c>
      <c r="CU426" t="s">
        <v>6794</v>
      </c>
      <c r="CV426" t="s">
        <v>6793</v>
      </c>
      <c r="CW426" t="s">
        <v>6794</v>
      </c>
      <c r="CX426" t="s">
        <v>7520</v>
      </c>
      <c r="CY426" t="s">
        <v>7521</v>
      </c>
      <c r="CZ426" t="s">
        <v>7570</v>
      </c>
      <c r="DA426" t="s">
        <v>6793</v>
      </c>
      <c r="DB426">
        <v>2</v>
      </c>
      <c r="DC426">
        <v>3</v>
      </c>
      <c r="DD426">
        <v>3</v>
      </c>
      <c r="DE426" t="s">
        <v>6794</v>
      </c>
      <c r="EA426">
        <v>1</v>
      </c>
      <c r="EB426" t="s">
        <v>7523</v>
      </c>
      <c r="EJ426" t="s">
        <v>6794</v>
      </c>
      <c r="EP426" t="s">
        <v>6793</v>
      </c>
      <c r="NO426" t="s">
        <v>7538</v>
      </c>
      <c r="NP426" t="s">
        <v>7574</v>
      </c>
      <c r="NQ426">
        <v>2007</v>
      </c>
      <c r="NU426" t="s">
        <v>6793</v>
      </c>
      <c r="OI426" t="s">
        <v>6757</v>
      </c>
      <c r="OJ426" t="s">
        <v>7526</v>
      </c>
      <c r="OK426" t="s">
        <v>7526</v>
      </c>
      <c r="OL426" t="s">
        <v>7526</v>
      </c>
      <c r="OM426" t="s">
        <v>7528</v>
      </c>
      <c r="ON426" t="s">
        <v>7539</v>
      </c>
      <c r="OO426" t="s">
        <v>7528</v>
      </c>
      <c r="OP426">
        <v>4</v>
      </c>
      <c r="OQ426" t="s">
        <v>28</v>
      </c>
      <c r="OR426" t="s">
        <v>265</v>
      </c>
      <c r="OS426">
        <v>2007</v>
      </c>
      <c r="OT426">
        <v>1</v>
      </c>
      <c r="OU426">
        <v>1</v>
      </c>
      <c r="OV426">
        <v>1</v>
      </c>
      <c r="OW426">
        <v>0</v>
      </c>
      <c r="OX426">
        <v>1</v>
      </c>
      <c r="OY426">
        <v>35</v>
      </c>
      <c r="OZ426" t="s">
        <v>7516</v>
      </c>
      <c r="PA426" t="s">
        <v>7515</v>
      </c>
      <c r="PB426" t="s">
        <v>7515</v>
      </c>
      <c r="PC426" t="s">
        <v>7515</v>
      </c>
      <c r="PD426" t="s">
        <v>7515</v>
      </c>
      <c r="PE426" t="s">
        <v>7515</v>
      </c>
      <c r="PF426" t="s">
        <v>7515</v>
      </c>
      <c r="PG426" t="s">
        <v>7515</v>
      </c>
      <c r="PH426" t="s">
        <v>7515</v>
      </c>
      <c r="PI426" t="s">
        <v>7515</v>
      </c>
      <c r="PJ426" t="s">
        <v>7515</v>
      </c>
      <c r="PK426" t="s">
        <v>7515</v>
      </c>
      <c r="PL426" t="s">
        <v>7515</v>
      </c>
      <c r="PM426" t="s">
        <v>7515</v>
      </c>
      <c r="PN426" t="s">
        <v>7515</v>
      </c>
      <c r="PO426" t="s">
        <v>7515</v>
      </c>
      <c r="PP426" t="s">
        <v>7515</v>
      </c>
      <c r="PQ426" t="s">
        <v>7515</v>
      </c>
      <c r="PR426" t="s">
        <v>7515</v>
      </c>
      <c r="PS426" t="s">
        <v>7515</v>
      </c>
      <c r="PT426" t="s">
        <v>7515</v>
      </c>
      <c r="PU426" t="s">
        <v>7515</v>
      </c>
      <c r="PV426" t="s">
        <v>7515</v>
      </c>
      <c r="PW426" t="s">
        <v>7515</v>
      </c>
      <c r="PX426" t="s">
        <v>7515</v>
      </c>
      <c r="PY426" t="s">
        <v>7515</v>
      </c>
      <c r="PZ426" t="s">
        <v>7515</v>
      </c>
      <c r="QA426" t="s">
        <v>7515</v>
      </c>
      <c r="QB426" t="s">
        <v>7515</v>
      </c>
      <c r="QC426" t="s">
        <v>7515</v>
      </c>
      <c r="QE426" t="s">
        <v>7516</v>
      </c>
      <c r="QF426" t="s">
        <v>7515</v>
      </c>
      <c r="QG426" t="s">
        <v>7515</v>
      </c>
      <c r="QH426" t="s">
        <v>7515</v>
      </c>
      <c r="QI426" t="s">
        <v>7515</v>
      </c>
      <c r="QJ426" t="s">
        <v>7515</v>
      </c>
      <c r="QK426" t="s">
        <v>7515</v>
      </c>
      <c r="RP426">
        <f t="shared" si="12"/>
        <v>2</v>
      </c>
      <c r="RS426">
        <f t="shared" si="13"/>
        <v>3</v>
      </c>
    </row>
    <row r="427" spans="1:487" x14ac:dyDescent="0.3">
      <c r="A427">
        <v>70414</v>
      </c>
      <c r="B427">
        <v>855</v>
      </c>
      <c r="C427">
        <v>0</v>
      </c>
      <c r="D427">
        <v>5</v>
      </c>
      <c r="E427">
        <v>18</v>
      </c>
      <c r="F427">
        <v>102</v>
      </c>
      <c r="G427">
        <v>102</v>
      </c>
      <c r="H427">
        <v>15</v>
      </c>
      <c r="I427" t="s">
        <v>6793</v>
      </c>
      <c r="J427" t="s">
        <v>6793</v>
      </c>
      <c r="O427" t="s">
        <v>6793</v>
      </c>
      <c r="P427" t="s">
        <v>7515</v>
      </c>
      <c r="Q427" t="s">
        <v>7516</v>
      </c>
      <c r="R427" t="s">
        <v>7515</v>
      </c>
      <c r="S427" t="s">
        <v>7515</v>
      </c>
      <c r="T427" t="s">
        <v>7515</v>
      </c>
      <c r="U427" t="s">
        <v>7515</v>
      </c>
      <c r="V427" t="s">
        <v>7515</v>
      </c>
      <c r="W427" t="s">
        <v>7515</v>
      </c>
      <c r="X427" t="s">
        <v>7515</v>
      </c>
      <c r="Y427" t="s">
        <v>7515</v>
      </c>
      <c r="Z427" t="s">
        <v>7515</v>
      </c>
      <c r="AA427" t="s">
        <v>7515</v>
      </c>
      <c r="AB427" t="s">
        <v>7515</v>
      </c>
      <c r="AC427" t="s">
        <v>7515</v>
      </c>
      <c r="AD427" t="s">
        <v>7515</v>
      </c>
      <c r="AE427" t="s">
        <v>7515</v>
      </c>
      <c r="AF427" t="s">
        <v>7515</v>
      </c>
      <c r="AG427" t="s">
        <v>7515</v>
      </c>
      <c r="AH427" t="s">
        <v>7515</v>
      </c>
      <c r="AI427" t="s">
        <v>6796</v>
      </c>
      <c r="AQ427" t="s">
        <v>6985</v>
      </c>
      <c r="AR427" t="s">
        <v>6793</v>
      </c>
      <c r="AS427" t="s">
        <v>6793</v>
      </c>
      <c r="AT427">
        <v>0</v>
      </c>
      <c r="AU427">
        <v>14</v>
      </c>
      <c r="AV427" t="s">
        <v>6988</v>
      </c>
      <c r="AW427" t="s">
        <v>6793</v>
      </c>
      <c r="AX427" t="s">
        <v>6793</v>
      </c>
      <c r="AY427" t="s">
        <v>6813</v>
      </c>
      <c r="AZ427" t="s">
        <v>7531</v>
      </c>
      <c r="BA427" t="s">
        <v>7553</v>
      </c>
      <c r="BC427" t="s">
        <v>6794</v>
      </c>
      <c r="BD427" t="s">
        <v>6794</v>
      </c>
      <c r="BE427" t="s">
        <v>6794</v>
      </c>
      <c r="BF427" t="s">
        <v>6793</v>
      </c>
      <c r="BG427" t="s">
        <v>6794</v>
      </c>
      <c r="BH427" t="s">
        <v>6793</v>
      </c>
      <c r="BI427" t="s">
        <v>6793</v>
      </c>
      <c r="BJ427" t="s">
        <v>6793</v>
      </c>
      <c r="BK427" t="s">
        <v>6794</v>
      </c>
      <c r="BL427" t="s">
        <v>6794</v>
      </c>
      <c r="BM427" t="s">
        <v>7022</v>
      </c>
      <c r="BN427" t="s">
        <v>7025</v>
      </c>
      <c r="BO427" t="s">
        <v>6794</v>
      </c>
      <c r="BQ427">
        <v>50</v>
      </c>
      <c r="BR427">
        <v>65</v>
      </c>
      <c r="BS427" t="s">
        <v>7533</v>
      </c>
      <c r="BT427" t="s">
        <v>6</v>
      </c>
      <c r="BU427" t="s">
        <v>7559</v>
      </c>
      <c r="BV427" t="s">
        <v>7543</v>
      </c>
      <c r="BW427" t="s">
        <v>7515</v>
      </c>
      <c r="BX427" t="s">
        <v>7516</v>
      </c>
      <c r="BY427" t="s">
        <v>7516</v>
      </c>
      <c r="BZ427" t="s">
        <v>7516</v>
      </c>
      <c r="CA427" t="s">
        <v>7516</v>
      </c>
      <c r="CB427" t="s">
        <v>7515</v>
      </c>
      <c r="CC427" t="s">
        <v>7515</v>
      </c>
      <c r="CD427" t="s">
        <v>7516</v>
      </c>
      <c r="CE427" t="s">
        <v>7515</v>
      </c>
      <c r="CF427" t="s">
        <v>7515</v>
      </c>
      <c r="CG427" t="s">
        <v>7515</v>
      </c>
      <c r="CH427" t="s">
        <v>7515</v>
      </c>
      <c r="CI427" t="s">
        <v>6793</v>
      </c>
      <c r="CJ427" t="s">
        <v>6793</v>
      </c>
      <c r="CO427" t="s">
        <v>6793</v>
      </c>
      <c r="CP427" t="s">
        <v>6794</v>
      </c>
      <c r="CQ427" t="s">
        <v>6794</v>
      </c>
      <c r="CR427" t="s">
        <v>6794</v>
      </c>
      <c r="CS427" t="s">
        <v>6794</v>
      </c>
      <c r="CT427" t="s">
        <v>6794</v>
      </c>
      <c r="CU427" t="s">
        <v>6794</v>
      </c>
      <c r="CV427" t="s">
        <v>6793</v>
      </c>
      <c r="CW427" t="s">
        <v>6794</v>
      </c>
      <c r="CX427" t="s">
        <v>7520</v>
      </c>
      <c r="CY427" t="s">
        <v>7521</v>
      </c>
      <c r="CZ427" t="s">
        <v>7587</v>
      </c>
      <c r="DA427" t="s">
        <v>6793</v>
      </c>
      <c r="DB427">
        <v>3</v>
      </c>
      <c r="DC427">
        <v>4</v>
      </c>
      <c r="DD427">
        <v>4</v>
      </c>
      <c r="DE427" t="s">
        <v>6793</v>
      </c>
      <c r="DF427">
        <v>2</v>
      </c>
      <c r="DG427" t="s">
        <v>7574</v>
      </c>
      <c r="DH427">
        <v>2006</v>
      </c>
      <c r="DI427" t="s">
        <v>7557</v>
      </c>
      <c r="DJ427" t="s">
        <v>7593</v>
      </c>
      <c r="DK427">
        <v>2006</v>
      </c>
      <c r="DL427" t="s">
        <v>6</v>
      </c>
      <c r="DM427" t="s">
        <v>6</v>
      </c>
      <c r="DN427" t="s">
        <v>7557</v>
      </c>
      <c r="DO427" t="s">
        <v>6</v>
      </c>
      <c r="DP427" t="s">
        <v>6</v>
      </c>
      <c r="EA427">
        <v>2</v>
      </c>
      <c r="EC427">
        <v>0</v>
      </c>
      <c r="ED427">
        <v>0</v>
      </c>
      <c r="EE427">
        <v>0</v>
      </c>
      <c r="EF427">
        <v>0</v>
      </c>
      <c r="EG427">
        <v>2</v>
      </c>
      <c r="EH427">
        <v>0</v>
      </c>
      <c r="EI427">
        <v>0</v>
      </c>
      <c r="EJ427" t="s">
        <v>6793</v>
      </c>
      <c r="EK427" t="s">
        <v>7573</v>
      </c>
      <c r="EM427">
        <v>1</v>
      </c>
      <c r="EN427">
        <v>2008</v>
      </c>
      <c r="EO427" t="s">
        <v>6</v>
      </c>
      <c r="EP427" t="s">
        <v>6794</v>
      </c>
      <c r="OI427" t="s">
        <v>7527</v>
      </c>
      <c r="OJ427" t="s">
        <v>7526</v>
      </c>
      <c r="OK427" t="s">
        <v>7527</v>
      </c>
      <c r="OL427" t="s">
        <v>7527</v>
      </c>
      <c r="OM427" t="s">
        <v>7528</v>
      </c>
      <c r="ON427" t="s">
        <v>7529</v>
      </c>
      <c r="OO427" t="s">
        <v>7528</v>
      </c>
      <c r="OP427">
        <v>4</v>
      </c>
      <c r="OQ427" t="s">
        <v>28</v>
      </c>
      <c r="OR427" t="s">
        <v>265</v>
      </c>
      <c r="OS427">
        <v>2006</v>
      </c>
      <c r="OT427">
        <v>8</v>
      </c>
      <c r="OU427">
        <v>1</v>
      </c>
      <c r="OV427">
        <v>8</v>
      </c>
      <c r="OW427">
        <v>1</v>
      </c>
      <c r="OX427">
        <v>0</v>
      </c>
      <c r="OY427">
        <v>35</v>
      </c>
      <c r="QE427" t="s">
        <v>7516</v>
      </c>
      <c r="QF427" t="s">
        <v>7515</v>
      </c>
      <c r="QG427" t="s">
        <v>7515</v>
      </c>
      <c r="QH427" t="s">
        <v>7515</v>
      </c>
      <c r="QI427" t="s">
        <v>7515</v>
      </c>
      <c r="QJ427" t="s">
        <v>7515</v>
      </c>
      <c r="QK427" t="s">
        <v>7515</v>
      </c>
      <c r="RP427">
        <f t="shared" si="12"/>
        <v>4</v>
      </c>
      <c r="RS427">
        <f t="shared" si="13"/>
        <v>2</v>
      </c>
    </row>
    <row r="428" spans="1:487" x14ac:dyDescent="0.3">
      <c r="A428">
        <v>70415</v>
      </c>
      <c r="B428">
        <v>856</v>
      </c>
      <c r="C428">
        <v>0</v>
      </c>
      <c r="D428">
        <v>5</v>
      </c>
      <c r="E428">
        <v>29</v>
      </c>
      <c r="F428">
        <v>124</v>
      </c>
      <c r="G428">
        <v>102</v>
      </c>
      <c r="H428">
        <v>4</v>
      </c>
      <c r="I428" t="s">
        <v>6793</v>
      </c>
      <c r="J428" t="s">
        <v>6793</v>
      </c>
      <c r="O428" t="s">
        <v>6793</v>
      </c>
      <c r="P428" t="s">
        <v>7515</v>
      </c>
      <c r="Q428" t="s">
        <v>7516</v>
      </c>
      <c r="R428" t="s">
        <v>7516</v>
      </c>
      <c r="S428" t="s">
        <v>7515</v>
      </c>
      <c r="T428" t="s">
        <v>7515</v>
      </c>
      <c r="U428" t="s">
        <v>7515</v>
      </c>
      <c r="V428" t="s">
        <v>7515</v>
      </c>
      <c r="W428" t="s">
        <v>7515</v>
      </c>
      <c r="X428" t="s">
        <v>7515</v>
      </c>
      <c r="Y428" t="s">
        <v>7515</v>
      </c>
      <c r="Z428" t="s">
        <v>7515</v>
      </c>
      <c r="AA428" t="s">
        <v>7515</v>
      </c>
      <c r="AB428" t="s">
        <v>7515</v>
      </c>
      <c r="AC428" t="s">
        <v>7515</v>
      </c>
      <c r="AD428" t="s">
        <v>7515</v>
      </c>
      <c r="AE428" t="s">
        <v>7516</v>
      </c>
      <c r="AF428" t="s">
        <v>7516</v>
      </c>
      <c r="AG428" t="s">
        <v>7515</v>
      </c>
      <c r="AH428" t="s">
        <v>7515</v>
      </c>
      <c r="AI428" t="s">
        <v>7517</v>
      </c>
      <c r="AL428">
        <v>0</v>
      </c>
      <c r="AM428">
        <v>5</v>
      </c>
      <c r="AN428" t="s">
        <v>6845</v>
      </c>
      <c r="AQ428" t="s">
        <v>6993</v>
      </c>
      <c r="AR428" t="s">
        <v>6794</v>
      </c>
      <c r="AS428" t="s">
        <v>6794</v>
      </c>
      <c r="AT428">
        <v>0</v>
      </c>
      <c r="AU428">
        <v>25</v>
      </c>
      <c r="AV428" t="s">
        <v>6992</v>
      </c>
      <c r="AW428" t="s">
        <v>6793</v>
      </c>
      <c r="AX428" t="s">
        <v>6793</v>
      </c>
      <c r="AY428" t="s">
        <v>6813</v>
      </c>
      <c r="AZ428" t="s">
        <v>7531</v>
      </c>
      <c r="BA428" t="s">
        <v>6991</v>
      </c>
      <c r="BC428" t="s">
        <v>6794</v>
      </c>
      <c r="BD428" t="s">
        <v>6794</v>
      </c>
      <c r="BE428" t="s">
        <v>6793</v>
      </c>
      <c r="BF428" t="s">
        <v>6794</v>
      </c>
      <c r="BG428" t="s">
        <v>6794</v>
      </c>
      <c r="BH428" t="s">
        <v>6794</v>
      </c>
      <c r="BI428" t="s">
        <v>6794</v>
      </c>
      <c r="BJ428" t="s">
        <v>6794</v>
      </c>
      <c r="BK428" t="s">
        <v>6793</v>
      </c>
      <c r="BL428" t="s">
        <v>6793</v>
      </c>
      <c r="BM428" t="s">
        <v>7021</v>
      </c>
      <c r="BN428" t="s">
        <v>7025</v>
      </c>
      <c r="BO428" t="s">
        <v>6794</v>
      </c>
      <c r="BQ428">
        <v>25</v>
      </c>
      <c r="BR428">
        <v>25</v>
      </c>
      <c r="BS428" t="s">
        <v>7533</v>
      </c>
      <c r="BT428" t="s">
        <v>7554</v>
      </c>
      <c r="BU428" t="s">
        <v>7559</v>
      </c>
      <c r="BV428" t="s">
        <v>7543</v>
      </c>
      <c r="BW428" t="s">
        <v>7515</v>
      </c>
      <c r="BX428" t="s">
        <v>7515</v>
      </c>
      <c r="BY428" t="s">
        <v>7515</v>
      </c>
      <c r="BZ428" t="s">
        <v>7516</v>
      </c>
      <c r="CA428" t="s">
        <v>7515</v>
      </c>
      <c r="CB428" t="s">
        <v>7515</v>
      </c>
      <c r="CC428" t="s">
        <v>7515</v>
      </c>
      <c r="CD428" t="s">
        <v>7515</v>
      </c>
      <c r="CE428" t="s">
        <v>7515</v>
      </c>
      <c r="CF428" t="s">
        <v>7515</v>
      </c>
      <c r="CG428" t="s">
        <v>7515</v>
      </c>
      <c r="CH428" t="s">
        <v>7515</v>
      </c>
      <c r="CI428" t="s">
        <v>6793</v>
      </c>
      <c r="CJ428" t="s">
        <v>6794</v>
      </c>
      <c r="CK428" t="s">
        <v>6757</v>
      </c>
      <c r="CL428" t="s">
        <v>7580</v>
      </c>
      <c r="CM428" t="s">
        <v>7581</v>
      </c>
      <c r="CN428" t="s">
        <v>7592</v>
      </c>
      <c r="CO428" t="s">
        <v>6793</v>
      </c>
      <c r="CP428" t="s">
        <v>6793</v>
      </c>
      <c r="CQ428" t="s">
        <v>6794</v>
      </c>
      <c r="CR428" t="s">
        <v>6793</v>
      </c>
      <c r="CS428" t="s">
        <v>6793</v>
      </c>
      <c r="CT428" t="s">
        <v>6793</v>
      </c>
      <c r="CU428" t="s">
        <v>6794</v>
      </c>
      <c r="CV428" t="s">
        <v>6793</v>
      </c>
      <c r="CW428" t="s">
        <v>6793</v>
      </c>
      <c r="CX428" t="s">
        <v>7520</v>
      </c>
      <c r="CY428" t="s">
        <v>7521</v>
      </c>
      <c r="CZ428" t="s">
        <v>7522</v>
      </c>
      <c r="DA428" t="s">
        <v>6793</v>
      </c>
      <c r="DB428">
        <v>2</v>
      </c>
      <c r="DC428">
        <v>4</v>
      </c>
      <c r="DD428">
        <v>3</v>
      </c>
      <c r="DE428" t="s">
        <v>6794</v>
      </c>
      <c r="EA428">
        <v>4</v>
      </c>
      <c r="EC428">
        <v>1</v>
      </c>
      <c r="ED428">
        <v>1</v>
      </c>
      <c r="EE428">
        <v>0</v>
      </c>
      <c r="EF428">
        <v>1</v>
      </c>
      <c r="EG428">
        <v>1</v>
      </c>
      <c r="EH428">
        <v>0</v>
      </c>
      <c r="EI428">
        <v>0</v>
      </c>
      <c r="EJ428" t="s">
        <v>6794</v>
      </c>
      <c r="EP428" t="s">
        <v>6793</v>
      </c>
      <c r="NO428" t="s">
        <v>7538</v>
      </c>
      <c r="NP428" t="s">
        <v>7572</v>
      </c>
      <c r="NQ428">
        <v>2006</v>
      </c>
      <c r="NU428" t="s">
        <v>6794</v>
      </c>
      <c r="OI428" t="s">
        <v>6</v>
      </c>
      <c r="OJ428" t="s">
        <v>7526</v>
      </c>
      <c r="OK428" t="s">
        <v>7527</v>
      </c>
      <c r="OL428" t="s">
        <v>7527</v>
      </c>
      <c r="OM428" t="s">
        <v>7528</v>
      </c>
      <c r="ON428" t="s">
        <v>7529</v>
      </c>
      <c r="OO428" t="s">
        <v>7528</v>
      </c>
      <c r="OP428">
        <v>4</v>
      </c>
      <c r="OQ428" t="s">
        <v>28</v>
      </c>
      <c r="OR428" t="s">
        <v>7549</v>
      </c>
      <c r="OS428">
        <v>2007</v>
      </c>
      <c r="OT428">
        <v>10</v>
      </c>
      <c r="OU428">
        <v>1</v>
      </c>
      <c r="OV428">
        <v>10</v>
      </c>
      <c r="OW428">
        <v>0</v>
      </c>
      <c r="OX428">
        <v>1</v>
      </c>
      <c r="OY428">
        <v>35</v>
      </c>
      <c r="OZ428" t="s">
        <v>7516</v>
      </c>
      <c r="PA428" t="s">
        <v>7515</v>
      </c>
      <c r="PB428" t="s">
        <v>7515</v>
      </c>
      <c r="PC428" t="s">
        <v>7515</v>
      </c>
      <c r="PD428" t="s">
        <v>7515</v>
      </c>
      <c r="PE428" t="s">
        <v>7515</v>
      </c>
      <c r="PF428" t="s">
        <v>7515</v>
      </c>
      <c r="PG428" t="s">
        <v>7515</v>
      </c>
      <c r="PH428" t="s">
        <v>7515</v>
      </c>
      <c r="PI428" t="s">
        <v>7515</v>
      </c>
      <c r="PJ428" t="s">
        <v>7515</v>
      </c>
      <c r="PK428" t="s">
        <v>7515</v>
      </c>
      <c r="PL428" t="s">
        <v>7515</v>
      </c>
      <c r="PM428" t="s">
        <v>7515</v>
      </c>
      <c r="PN428" t="s">
        <v>7515</v>
      </c>
      <c r="PO428" t="s">
        <v>7515</v>
      </c>
      <c r="PP428" t="s">
        <v>7515</v>
      </c>
      <c r="PQ428" t="s">
        <v>7515</v>
      </c>
      <c r="PR428" t="s">
        <v>7515</v>
      </c>
      <c r="PS428" t="s">
        <v>7515</v>
      </c>
      <c r="PT428" t="s">
        <v>7515</v>
      </c>
      <c r="PU428" t="s">
        <v>7515</v>
      </c>
      <c r="PV428" t="s">
        <v>7515</v>
      </c>
      <c r="PW428" t="s">
        <v>7515</v>
      </c>
      <c r="PX428" t="s">
        <v>7515</v>
      </c>
      <c r="PY428" t="s">
        <v>7515</v>
      </c>
      <c r="PZ428" t="s">
        <v>7515</v>
      </c>
      <c r="QA428" t="s">
        <v>7515</v>
      </c>
      <c r="QB428" t="s">
        <v>7515</v>
      </c>
      <c r="QC428" t="s">
        <v>7515</v>
      </c>
      <c r="QE428">
        <v>-5</v>
      </c>
      <c r="QF428">
        <v>-5</v>
      </c>
      <c r="QG428">
        <v>-5</v>
      </c>
      <c r="QH428">
        <v>-5</v>
      </c>
      <c r="QI428">
        <v>-5</v>
      </c>
      <c r="QJ428">
        <v>-5</v>
      </c>
      <c r="QK428">
        <v>-5</v>
      </c>
      <c r="RP428">
        <f t="shared" si="12"/>
        <v>2</v>
      </c>
      <c r="RS428">
        <f t="shared" si="13"/>
        <v>1</v>
      </c>
    </row>
    <row r="429" spans="1:487" x14ac:dyDescent="0.3">
      <c r="A429">
        <v>70416</v>
      </c>
      <c r="B429">
        <v>857</v>
      </c>
      <c r="C429">
        <v>0</v>
      </c>
      <c r="D429">
        <v>5</v>
      </c>
      <c r="E429">
        <v>15</v>
      </c>
      <c r="F429">
        <v>149</v>
      </c>
      <c r="G429">
        <v>102</v>
      </c>
      <c r="H429">
        <v>3</v>
      </c>
      <c r="I429" t="s">
        <v>6793</v>
      </c>
      <c r="J429" t="s">
        <v>6793</v>
      </c>
      <c r="O429" t="s">
        <v>6793</v>
      </c>
      <c r="P429" t="s">
        <v>7515</v>
      </c>
      <c r="Q429" t="s">
        <v>7516</v>
      </c>
      <c r="R429" t="s">
        <v>7515</v>
      </c>
      <c r="S429" t="s">
        <v>7515</v>
      </c>
      <c r="T429" t="s">
        <v>7515</v>
      </c>
      <c r="U429" t="s">
        <v>7515</v>
      </c>
      <c r="V429" t="s">
        <v>7515</v>
      </c>
      <c r="W429" t="s">
        <v>7515</v>
      </c>
      <c r="X429" t="s">
        <v>7515</v>
      </c>
      <c r="Y429" t="s">
        <v>7515</v>
      </c>
      <c r="Z429" t="s">
        <v>7515</v>
      </c>
      <c r="AA429" t="s">
        <v>7515</v>
      </c>
      <c r="AB429" t="s">
        <v>7515</v>
      </c>
      <c r="AC429" t="s">
        <v>7515</v>
      </c>
      <c r="AD429" t="s">
        <v>7515</v>
      </c>
      <c r="AE429" t="s">
        <v>7515</v>
      </c>
      <c r="AF429" t="s">
        <v>7515</v>
      </c>
      <c r="AG429" t="s">
        <v>7515</v>
      </c>
      <c r="AH429" t="s">
        <v>7515</v>
      </c>
      <c r="AI429" t="s">
        <v>6796</v>
      </c>
      <c r="AQ429" t="s">
        <v>6985</v>
      </c>
      <c r="AR429" t="s">
        <v>6794</v>
      </c>
      <c r="AS429" t="s">
        <v>6794</v>
      </c>
      <c r="AT429">
        <v>0</v>
      </c>
      <c r="AU429">
        <v>18</v>
      </c>
      <c r="AV429" t="s">
        <v>6988</v>
      </c>
      <c r="AW429" t="s">
        <v>6793</v>
      </c>
      <c r="AX429" t="s">
        <v>6793</v>
      </c>
      <c r="AY429" t="s">
        <v>6813</v>
      </c>
      <c r="AZ429" t="s">
        <v>7531</v>
      </c>
      <c r="BA429" t="s">
        <v>6991</v>
      </c>
      <c r="BC429" t="s">
        <v>6794</v>
      </c>
      <c r="BD429" t="s">
        <v>6794</v>
      </c>
      <c r="BE429" t="s">
        <v>6793</v>
      </c>
      <c r="BF429" t="s">
        <v>6793</v>
      </c>
      <c r="BG429" t="s">
        <v>6793</v>
      </c>
      <c r="BH429" t="s">
        <v>6793</v>
      </c>
      <c r="BI429" t="s">
        <v>6793</v>
      </c>
      <c r="BJ429" t="s">
        <v>6794</v>
      </c>
      <c r="BK429" t="s">
        <v>6794</v>
      </c>
      <c r="BL429" t="s">
        <v>6794</v>
      </c>
      <c r="BM429" t="s">
        <v>7022</v>
      </c>
      <c r="BN429" t="s">
        <v>7025</v>
      </c>
      <c r="BO429" t="s">
        <v>6794</v>
      </c>
      <c r="BQ429">
        <v>50</v>
      </c>
      <c r="BR429">
        <v>30</v>
      </c>
      <c r="BS429" t="s">
        <v>7533</v>
      </c>
      <c r="BT429" t="s">
        <v>7571</v>
      </c>
      <c r="BU429" t="s">
        <v>7559</v>
      </c>
      <c r="BV429" t="s">
        <v>7543</v>
      </c>
      <c r="BW429" t="s">
        <v>7515</v>
      </c>
      <c r="BX429" t="s">
        <v>7515</v>
      </c>
      <c r="BY429" t="s">
        <v>7515</v>
      </c>
      <c r="BZ429" t="s">
        <v>7515</v>
      </c>
      <c r="CA429" t="s">
        <v>7515</v>
      </c>
      <c r="CB429" t="s">
        <v>7515</v>
      </c>
      <c r="CC429" t="s">
        <v>7515</v>
      </c>
      <c r="CD429" t="s">
        <v>7516</v>
      </c>
      <c r="CE429" t="s">
        <v>7515</v>
      </c>
      <c r="CF429" t="s">
        <v>7515</v>
      </c>
      <c r="CG429" t="s">
        <v>7515</v>
      </c>
      <c r="CH429" t="s">
        <v>7515</v>
      </c>
      <c r="CI429" t="s">
        <v>6793</v>
      </c>
      <c r="CJ429" t="s">
        <v>6794</v>
      </c>
      <c r="CO429" t="s">
        <v>6793</v>
      </c>
      <c r="CP429" t="s">
        <v>6793</v>
      </c>
      <c r="CQ429" t="s">
        <v>6794</v>
      </c>
      <c r="CR429" t="s">
        <v>6793</v>
      </c>
      <c r="CS429" t="s">
        <v>6794</v>
      </c>
      <c r="CT429" t="s">
        <v>6794</v>
      </c>
      <c r="CU429" t="s">
        <v>6794</v>
      </c>
      <c r="CV429" t="s">
        <v>6793</v>
      </c>
      <c r="CW429" t="s">
        <v>6793</v>
      </c>
      <c r="CX429" t="s">
        <v>7520</v>
      </c>
      <c r="CY429" t="s">
        <v>7521</v>
      </c>
      <c r="CZ429" t="s">
        <v>7587</v>
      </c>
      <c r="DA429" t="s">
        <v>6793</v>
      </c>
      <c r="DB429">
        <v>2</v>
      </c>
      <c r="DC429">
        <v>3</v>
      </c>
      <c r="DD429">
        <v>3</v>
      </c>
      <c r="DE429" t="s">
        <v>6793</v>
      </c>
      <c r="DF429">
        <v>4</v>
      </c>
      <c r="DG429" t="s">
        <v>7595</v>
      </c>
      <c r="DH429">
        <v>2005</v>
      </c>
      <c r="DI429" t="s">
        <v>7557</v>
      </c>
      <c r="DJ429" t="s">
        <v>7606</v>
      </c>
      <c r="DK429">
        <v>2005</v>
      </c>
      <c r="DL429" t="s">
        <v>7574</v>
      </c>
      <c r="DM429">
        <v>2007</v>
      </c>
      <c r="DN429" t="s">
        <v>7557</v>
      </c>
      <c r="DO429" t="s">
        <v>7574</v>
      </c>
      <c r="DP429">
        <v>2007</v>
      </c>
      <c r="DQ429" t="s">
        <v>7558</v>
      </c>
      <c r="DR429">
        <v>2007</v>
      </c>
      <c r="DS429" t="s">
        <v>7557</v>
      </c>
      <c r="DT429" t="s">
        <v>7574</v>
      </c>
      <c r="DU429">
        <v>2007</v>
      </c>
      <c r="DV429" t="s">
        <v>7574</v>
      </c>
      <c r="DW429">
        <v>2008</v>
      </c>
      <c r="DX429" t="s">
        <v>7557</v>
      </c>
      <c r="DY429" t="s">
        <v>7574</v>
      </c>
      <c r="DZ429">
        <v>2008</v>
      </c>
      <c r="EA429">
        <v>3</v>
      </c>
      <c r="EC429">
        <v>1</v>
      </c>
      <c r="ED429">
        <v>0</v>
      </c>
      <c r="EE429">
        <v>0</v>
      </c>
      <c r="EF429">
        <v>0</v>
      </c>
      <c r="EG429">
        <v>2</v>
      </c>
      <c r="EH429">
        <v>0</v>
      </c>
      <c r="EI429">
        <v>0</v>
      </c>
      <c r="EJ429" t="s">
        <v>6793</v>
      </c>
      <c r="EK429" t="s">
        <v>7573</v>
      </c>
      <c r="EM429">
        <v>1</v>
      </c>
      <c r="EN429">
        <v>2008</v>
      </c>
      <c r="EP429" t="s">
        <v>6793</v>
      </c>
      <c r="EQ429" t="s">
        <v>7524</v>
      </c>
      <c r="ER429" t="s">
        <v>7606</v>
      </c>
      <c r="ES429">
        <v>2007</v>
      </c>
      <c r="EW429" t="s">
        <v>6794</v>
      </c>
      <c r="EX429" t="s">
        <v>6793</v>
      </c>
      <c r="FO429" t="s">
        <v>7524</v>
      </c>
      <c r="FP429" t="s">
        <v>7606</v>
      </c>
      <c r="FQ429">
        <v>2007</v>
      </c>
      <c r="FS429" t="s">
        <v>7526</v>
      </c>
      <c r="FT429" t="s">
        <v>7526</v>
      </c>
      <c r="FU429" t="s">
        <v>6794</v>
      </c>
      <c r="FV429" t="s">
        <v>6793</v>
      </c>
      <c r="NW429">
        <v>0</v>
      </c>
      <c r="NX429" t="s">
        <v>7515</v>
      </c>
      <c r="NY429" t="s">
        <v>7515</v>
      </c>
      <c r="NZ429" t="s">
        <v>7515</v>
      </c>
      <c r="OA429" t="s">
        <v>7515</v>
      </c>
      <c r="OB429" t="s">
        <v>7516</v>
      </c>
      <c r="OC429" t="s">
        <v>7515</v>
      </c>
      <c r="OD429" t="s">
        <v>7515</v>
      </c>
      <c r="OE429" t="s">
        <v>7515</v>
      </c>
      <c r="OF429" t="s">
        <v>7515</v>
      </c>
      <c r="OG429" t="s">
        <v>7515</v>
      </c>
      <c r="OH429" t="s">
        <v>7515</v>
      </c>
      <c r="OJ429" t="s">
        <v>7526</v>
      </c>
      <c r="OK429" t="s">
        <v>7527</v>
      </c>
      <c r="OL429" t="s">
        <v>7526</v>
      </c>
      <c r="OM429" t="s">
        <v>7528</v>
      </c>
      <c r="ON429" t="s">
        <v>7529</v>
      </c>
      <c r="OO429" t="s">
        <v>7528</v>
      </c>
      <c r="OP429">
        <v>4</v>
      </c>
      <c r="OQ429" t="s">
        <v>28</v>
      </c>
      <c r="OR429" t="s">
        <v>7549</v>
      </c>
      <c r="OS429">
        <v>2006</v>
      </c>
      <c r="OT429">
        <v>4</v>
      </c>
      <c r="OU429">
        <v>1</v>
      </c>
      <c r="OV429">
        <v>4</v>
      </c>
      <c r="OW429">
        <v>1</v>
      </c>
      <c r="OX429">
        <v>0</v>
      </c>
      <c r="OY429">
        <v>35</v>
      </c>
      <c r="OZ429" t="s">
        <v>7515</v>
      </c>
      <c r="PA429" t="s">
        <v>7516</v>
      </c>
      <c r="PB429" t="s">
        <v>7515</v>
      </c>
      <c r="PC429" t="s">
        <v>7515</v>
      </c>
      <c r="PD429" t="s">
        <v>7516</v>
      </c>
      <c r="PE429" t="s">
        <v>7515</v>
      </c>
      <c r="PF429" t="s">
        <v>7515</v>
      </c>
      <c r="PG429" t="s">
        <v>7515</v>
      </c>
      <c r="PH429" t="s">
        <v>7515</v>
      </c>
      <c r="PI429" t="s">
        <v>7515</v>
      </c>
      <c r="PJ429" t="s">
        <v>7515</v>
      </c>
      <c r="PK429" t="s">
        <v>7515</v>
      </c>
      <c r="PL429" t="s">
        <v>7515</v>
      </c>
      <c r="PM429" t="s">
        <v>7515</v>
      </c>
      <c r="PN429" t="s">
        <v>7515</v>
      </c>
      <c r="PO429" t="s">
        <v>7515</v>
      </c>
      <c r="PP429" t="s">
        <v>7515</v>
      </c>
      <c r="PQ429" t="s">
        <v>7515</v>
      </c>
      <c r="PR429" t="s">
        <v>7515</v>
      </c>
      <c r="PS429" t="s">
        <v>7515</v>
      </c>
      <c r="PT429" t="s">
        <v>7515</v>
      </c>
      <c r="PU429" t="s">
        <v>7515</v>
      </c>
      <c r="PV429" t="s">
        <v>7515</v>
      </c>
      <c r="PW429" t="s">
        <v>7515</v>
      </c>
      <c r="PX429" t="s">
        <v>7515</v>
      </c>
      <c r="PY429" t="s">
        <v>7515</v>
      </c>
      <c r="PZ429" t="s">
        <v>7515</v>
      </c>
      <c r="QA429" t="s">
        <v>7515</v>
      </c>
      <c r="QB429" t="s">
        <v>7515</v>
      </c>
      <c r="QC429" t="s">
        <v>7515</v>
      </c>
      <c r="QE429">
        <v>-5</v>
      </c>
      <c r="QF429">
        <v>-5</v>
      </c>
      <c r="QG429">
        <v>-5</v>
      </c>
      <c r="QH429">
        <v>-5</v>
      </c>
      <c r="QI429">
        <v>-5</v>
      </c>
      <c r="QJ429">
        <v>-5</v>
      </c>
      <c r="QK429">
        <v>-5</v>
      </c>
      <c r="QL429" t="s">
        <v>7530</v>
      </c>
      <c r="QO429" t="s">
        <v>7530</v>
      </c>
      <c r="RP429">
        <f t="shared" si="12"/>
        <v>3</v>
      </c>
      <c r="RS429">
        <f t="shared" si="13"/>
        <v>2</v>
      </c>
    </row>
    <row r="430" spans="1:487" x14ac:dyDescent="0.3">
      <c r="A430">
        <v>70417</v>
      </c>
      <c r="B430">
        <v>858</v>
      </c>
      <c r="C430">
        <v>0</v>
      </c>
      <c r="D430">
        <v>5</v>
      </c>
      <c r="E430">
        <v>15</v>
      </c>
      <c r="F430">
        <v>95</v>
      </c>
      <c r="G430">
        <v>102</v>
      </c>
      <c r="H430">
        <v>4</v>
      </c>
      <c r="I430" t="s">
        <v>6793</v>
      </c>
      <c r="J430" t="s">
        <v>6793</v>
      </c>
      <c r="O430" t="s">
        <v>6793</v>
      </c>
      <c r="P430" t="s">
        <v>7515</v>
      </c>
      <c r="Q430" t="s">
        <v>7515</v>
      </c>
      <c r="R430" t="s">
        <v>7515</v>
      </c>
      <c r="S430" t="s">
        <v>7515</v>
      </c>
      <c r="T430" t="s">
        <v>7515</v>
      </c>
      <c r="U430" t="s">
        <v>7515</v>
      </c>
      <c r="V430" t="s">
        <v>7515</v>
      </c>
      <c r="W430" t="s">
        <v>7515</v>
      </c>
      <c r="X430" t="s">
        <v>7515</v>
      </c>
      <c r="Y430" t="s">
        <v>7515</v>
      </c>
      <c r="Z430" t="s">
        <v>7515</v>
      </c>
      <c r="AA430" t="s">
        <v>7515</v>
      </c>
      <c r="AB430" t="s">
        <v>7515</v>
      </c>
      <c r="AC430" t="s">
        <v>7515</v>
      </c>
      <c r="AD430" t="s">
        <v>7515</v>
      </c>
      <c r="AE430" t="s">
        <v>7516</v>
      </c>
      <c r="AF430" t="s">
        <v>7515</v>
      </c>
      <c r="AG430" t="s">
        <v>7515</v>
      </c>
      <c r="AH430" t="s">
        <v>7515</v>
      </c>
      <c r="AI430" t="s">
        <v>7517</v>
      </c>
      <c r="AL430">
        <v>0</v>
      </c>
      <c r="AM430">
        <v>8</v>
      </c>
      <c r="AN430" t="s">
        <v>6845</v>
      </c>
      <c r="AQ430" t="s">
        <v>6995</v>
      </c>
      <c r="AR430" t="s">
        <v>6794</v>
      </c>
      <c r="AS430" t="s">
        <v>6794</v>
      </c>
      <c r="AT430">
        <v>0</v>
      </c>
      <c r="AU430">
        <v>9</v>
      </c>
      <c r="AV430" t="s">
        <v>6988</v>
      </c>
      <c r="AW430" t="s">
        <v>6793</v>
      </c>
      <c r="AX430" t="s">
        <v>6794</v>
      </c>
      <c r="AY430" t="s">
        <v>6</v>
      </c>
      <c r="BA430" t="s">
        <v>6991</v>
      </c>
      <c r="BC430" t="s">
        <v>6794</v>
      </c>
      <c r="BD430" t="s">
        <v>6794</v>
      </c>
      <c r="BE430" t="s">
        <v>6794</v>
      </c>
      <c r="BF430" t="s">
        <v>6794</v>
      </c>
      <c r="BG430" t="s">
        <v>6793</v>
      </c>
      <c r="BH430" t="s">
        <v>6794</v>
      </c>
      <c r="BI430" t="s">
        <v>6794</v>
      </c>
      <c r="BJ430" t="s">
        <v>6793</v>
      </c>
      <c r="BK430" t="s">
        <v>6794</v>
      </c>
      <c r="BL430" t="s">
        <v>6794</v>
      </c>
      <c r="BM430" t="s">
        <v>6</v>
      </c>
      <c r="BN430" t="s">
        <v>6</v>
      </c>
      <c r="BO430" t="s">
        <v>6794</v>
      </c>
      <c r="BQ430" t="s">
        <v>7547</v>
      </c>
      <c r="BR430">
        <v>50</v>
      </c>
      <c r="BS430" t="s">
        <v>7519</v>
      </c>
      <c r="BT430" t="s">
        <v>6</v>
      </c>
      <c r="BU430" t="s">
        <v>7028</v>
      </c>
      <c r="BV430" t="s">
        <v>6</v>
      </c>
      <c r="CI430" t="s">
        <v>6966</v>
      </c>
      <c r="CJ430" t="s">
        <v>6794</v>
      </c>
      <c r="CO430" t="s">
        <v>6794</v>
      </c>
      <c r="CP430" t="s">
        <v>6794</v>
      </c>
      <c r="CQ430" t="s">
        <v>6794</v>
      </c>
      <c r="CR430" t="s">
        <v>6794</v>
      </c>
      <c r="CS430" t="s">
        <v>6794</v>
      </c>
      <c r="CT430" t="s">
        <v>6794</v>
      </c>
      <c r="CU430" t="s">
        <v>6794</v>
      </c>
      <c r="CV430" t="s">
        <v>6793</v>
      </c>
      <c r="CW430" t="s">
        <v>6794</v>
      </c>
      <c r="CX430" t="s">
        <v>7520</v>
      </c>
      <c r="CY430" t="s">
        <v>7521</v>
      </c>
      <c r="CZ430" t="s">
        <v>7522</v>
      </c>
      <c r="DA430" t="s">
        <v>6793</v>
      </c>
      <c r="DB430">
        <v>1</v>
      </c>
      <c r="DC430">
        <v>3</v>
      </c>
      <c r="DD430">
        <v>3</v>
      </c>
      <c r="DE430" t="s">
        <v>6793</v>
      </c>
      <c r="DF430">
        <v>2</v>
      </c>
      <c r="DG430" t="s">
        <v>6</v>
      </c>
      <c r="DH430" t="s">
        <v>6</v>
      </c>
      <c r="DI430" t="s">
        <v>7557</v>
      </c>
      <c r="DJ430" t="s">
        <v>6</v>
      </c>
      <c r="DK430" t="s">
        <v>6</v>
      </c>
      <c r="DL430" t="s">
        <v>31</v>
      </c>
      <c r="DM430" t="s">
        <v>31</v>
      </c>
      <c r="DN430" t="s">
        <v>31</v>
      </c>
      <c r="DO430" t="s">
        <v>31</v>
      </c>
      <c r="DP430" t="s">
        <v>31</v>
      </c>
      <c r="EA430">
        <v>7</v>
      </c>
      <c r="EC430">
        <v>2</v>
      </c>
      <c r="ED430">
        <v>1</v>
      </c>
      <c r="EE430">
        <v>1</v>
      </c>
      <c r="EF430">
        <v>2</v>
      </c>
      <c r="EG430">
        <v>0</v>
      </c>
      <c r="EH430">
        <v>1</v>
      </c>
      <c r="EI430">
        <v>0</v>
      </c>
      <c r="EJ430" t="s">
        <v>6794</v>
      </c>
      <c r="EP430" t="s">
        <v>6794</v>
      </c>
      <c r="OI430" t="s">
        <v>7526</v>
      </c>
      <c r="OJ430" t="s">
        <v>7526</v>
      </c>
      <c r="OK430" t="s">
        <v>7526</v>
      </c>
      <c r="OL430" t="s">
        <v>7526</v>
      </c>
      <c r="OM430" t="s">
        <v>6757</v>
      </c>
      <c r="ON430" t="s">
        <v>7529</v>
      </c>
      <c r="OO430" t="s">
        <v>7528</v>
      </c>
      <c r="OP430">
        <v>4</v>
      </c>
      <c r="OQ430" t="s">
        <v>28</v>
      </c>
      <c r="OR430" t="s">
        <v>7549</v>
      </c>
      <c r="OS430">
        <v>2006</v>
      </c>
      <c r="OT430">
        <v>7</v>
      </c>
      <c r="OU430">
        <v>1</v>
      </c>
      <c r="OV430">
        <v>7</v>
      </c>
      <c r="OW430">
        <v>0</v>
      </c>
      <c r="OX430">
        <v>1</v>
      </c>
      <c r="OY430">
        <v>35</v>
      </c>
      <c r="QE430" t="s">
        <v>7515</v>
      </c>
      <c r="QF430" t="s">
        <v>7515</v>
      </c>
      <c r="QG430" t="s">
        <v>7515</v>
      </c>
      <c r="QH430" t="s">
        <v>7515</v>
      </c>
      <c r="QI430" t="s">
        <v>7515</v>
      </c>
      <c r="QJ430" t="s">
        <v>7515</v>
      </c>
      <c r="QK430" t="s">
        <v>7516</v>
      </c>
      <c r="RP430">
        <f t="shared" si="12"/>
        <v>5</v>
      </c>
      <c r="RS430">
        <f t="shared" si="13"/>
        <v>-1</v>
      </c>
    </row>
    <row r="431" spans="1:487" x14ac:dyDescent="0.3">
      <c r="A431">
        <v>70418</v>
      </c>
      <c r="B431">
        <v>859</v>
      </c>
      <c r="C431">
        <v>0</v>
      </c>
      <c r="D431">
        <v>5</v>
      </c>
      <c r="E431">
        <v>8</v>
      </c>
      <c r="F431">
        <v>89</v>
      </c>
      <c r="G431">
        <v>102</v>
      </c>
      <c r="H431">
        <v>10</v>
      </c>
      <c r="I431" t="s">
        <v>6793</v>
      </c>
      <c r="J431" t="s">
        <v>6793</v>
      </c>
      <c r="O431" t="s">
        <v>6793</v>
      </c>
      <c r="P431" t="s">
        <v>7515</v>
      </c>
      <c r="Q431" t="s">
        <v>7515</v>
      </c>
      <c r="R431" t="s">
        <v>7515</v>
      </c>
      <c r="S431" t="s">
        <v>7515</v>
      </c>
      <c r="T431" t="s">
        <v>7515</v>
      </c>
      <c r="U431" t="s">
        <v>7515</v>
      </c>
      <c r="V431" t="s">
        <v>7515</v>
      </c>
      <c r="W431" t="s">
        <v>7515</v>
      </c>
      <c r="X431" t="s">
        <v>7515</v>
      </c>
      <c r="Y431" t="s">
        <v>7515</v>
      </c>
      <c r="Z431" t="s">
        <v>7515</v>
      </c>
      <c r="AA431" t="s">
        <v>7515</v>
      </c>
      <c r="AB431" t="s">
        <v>7515</v>
      </c>
      <c r="AC431" t="s">
        <v>7515</v>
      </c>
      <c r="AD431" t="s">
        <v>7515</v>
      </c>
      <c r="AE431" t="s">
        <v>7515</v>
      </c>
      <c r="AF431" t="s">
        <v>7515</v>
      </c>
      <c r="AG431" t="s">
        <v>7516</v>
      </c>
      <c r="AH431" t="s">
        <v>7515</v>
      </c>
      <c r="AI431" t="s">
        <v>7517</v>
      </c>
      <c r="AL431">
        <v>0</v>
      </c>
      <c r="AM431">
        <v>3</v>
      </c>
      <c r="AN431" t="s">
        <v>6845</v>
      </c>
      <c r="AQ431" t="s">
        <v>6993</v>
      </c>
      <c r="AR431" t="s">
        <v>6794</v>
      </c>
      <c r="AS431" t="s">
        <v>6794</v>
      </c>
      <c r="AT431">
        <v>0</v>
      </c>
      <c r="AU431">
        <v>6</v>
      </c>
      <c r="AV431" t="s">
        <v>7568</v>
      </c>
      <c r="AW431" t="s">
        <v>6793</v>
      </c>
      <c r="AX431" t="s">
        <v>6793</v>
      </c>
      <c r="AY431" t="s">
        <v>6</v>
      </c>
      <c r="BA431" t="s">
        <v>6991</v>
      </c>
      <c r="BC431" t="s">
        <v>6794</v>
      </c>
      <c r="BD431" t="s">
        <v>6794</v>
      </c>
      <c r="BE431" t="s">
        <v>6793</v>
      </c>
      <c r="BF431" t="s">
        <v>6793</v>
      </c>
      <c r="BH431" t="s">
        <v>6794</v>
      </c>
      <c r="BI431" t="s">
        <v>6794</v>
      </c>
      <c r="BJ431" t="s">
        <v>6794</v>
      </c>
      <c r="BK431" t="s">
        <v>6793</v>
      </c>
      <c r="BL431" t="s">
        <v>6794</v>
      </c>
      <c r="BM431" t="s">
        <v>7021</v>
      </c>
      <c r="BN431" t="s">
        <v>7024</v>
      </c>
      <c r="BO431" t="s">
        <v>6794</v>
      </c>
      <c r="BQ431">
        <v>50</v>
      </c>
      <c r="BR431">
        <v>50</v>
      </c>
      <c r="BS431" t="s">
        <v>7533</v>
      </c>
      <c r="BT431" t="s">
        <v>6</v>
      </c>
      <c r="BU431" t="s">
        <v>7559</v>
      </c>
      <c r="BV431" t="s">
        <v>7535</v>
      </c>
      <c r="BW431" t="s">
        <v>7516</v>
      </c>
      <c r="BX431" t="s">
        <v>7515</v>
      </c>
      <c r="BY431" t="s">
        <v>7515</v>
      </c>
      <c r="BZ431" t="s">
        <v>7515</v>
      </c>
      <c r="CA431" t="s">
        <v>7515</v>
      </c>
      <c r="CB431" t="s">
        <v>7515</v>
      </c>
      <c r="CC431" t="s">
        <v>7515</v>
      </c>
      <c r="CD431" t="s">
        <v>7515</v>
      </c>
      <c r="CE431" t="s">
        <v>7515</v>
      </c>
      <c r="CF431" t="s">
        <v>7515</v>
      </c>
      <c r="CG431" t="s">
        <v>7515</v>
      </c>
      <c r="CH431" t="s">
        <v>7515</v>
      </c>
      <c r="CI431" t="s">
        <v>6794</v>
      </c>
      <c r="CJ431" t="s">
        <v>6794</v>
      </c>
      <c r="CO431" t="s">
        <v>6793</v>
      </c>
      <c r="CP431" t="s">
        <v>6793</v>
      </c>
      <c r="CQ431" t="s">
        <v>6794</v>
      </c>
      <c r="CR431" t="s">
        <v>6793</v>
      </c>
      <c r="CS431" t="s">
        <v>6794</v>
      </c>
      <c r="CT431" t="s">
        <v>6794</v>
      </c>
      <c r="CU431" t="s">
        <v>6794</v>
      </c>
      <c r="CV431" t="s">
        <v>6793</v>
      </c>
      <c r="CW431" t="s">
        <v>6793</v>
      </c>
      <c r="CX431" t="s">
        <v>7520</v>
      </c>
      <c r="CY431" t="s">
        <v>7521</v>
      </c>
      <c r="CZ431" t="s">
        <v>7605</v>
      </c>
      <c r="DA431" t="s">
        <v>6793</v>
      </c>
      <c r="DB431">
        <v>2</v>
      </c>
      <c r="DC431">
        <v>4</v>
      </c>
      <c r="DD431">
        <v>2</v>
      </c>
      <c r="DE431" t="s">
        <v>6794</v>
      </c>
      <c r="EA431">
        <v>4</v>
      </c>
      <c r="EC431">
        <v>2</v>
      </c>
      <c r="ED431">
        <v>0</v>
      </c>
      <c r="EE431">
        <v>2</v>
      </c>
      <c r="EF431">
        <v>0</v>
      </c>
      <c r="EG431">
        <v>0</v>
      </c>
      <c r="EH431">
        <v>0</v>
      </c>
      <c r="EI431">
        <v>0</v>
      </c>
      <c r="EJ431" t="s">
        <v>6793</v>
      </c>
      <c r="EK431" t="s">
        <v>6859</v>
      </c>
      <c r="EL431">
        <v>1</v>
      </c>
      <c r="EN431">
        <v>2007</v>
      </c>
      <c r="EP431" t="s">
        <v>6794</v>
      </c>
      <c r="OI431" t="s">
        <v>7526</v>
      </c>
      <c r="OJ431" t="s">
        <v>7526</v>
      </c>
      <c r="OK431" t="s">
        <v>7526</v>
      </c>
      <c r="OL431" t="s">
        <v>7526</v>
      </c>
      <c r="OM431" t="s">
        <v>7528</v>
      </c>
      <c r="ON431" t="s">
        <v>7529</v>
      </c>
      <c r="OO431" t="s">
        <v>7528</v>
      </c>
      <c r="OP431">
        <v>4</v>
      </c>
      <c r="OQ431" t="s">
        <v>28</v>
      </c>
      <c r="OR431" t="s">
        <v>212</v>
      </c>
      <c r="OS431">
        <v>2006</v>
      </c>
      <c r="OT431">
        <v>10</v>
      </c>
      <c r="OU431">
        <v>1</v>
      </c>
      <c r="OV431">
        <v>10</v>
      </c>
      <c r="OW431">
        <v>0</v>
      </c>
      <c r="OX431">
        <v>1</v>
      </c>
      <c r="OY431">
        <v>35</v>
      </c>
      <c r="QE431">
        <v>-5</v>
      </c>
      <c r="QF431">
        <v>-5</v>
      </c>
      <c r="QG431">
        <v>-5</v>
      </c>
      <c r="QH431">
        <v>-5</v>
      </c>
      <c r="QI431">
        <v>-5</v>
      </c>
      <c r="QJ431">
        <v>-5</v>
      </c>
      <c r="QK431">
        <v>-5</v>
      </c>
      <c r="RP431">
        <f t="shared" si="12"/>
        <v>5</v>
      </c>
      <c r="RS431">
        <f t="shared" si="13"/>
        <v>1</v>
      </c>
    </row>
    <row r="432" spans="1:487" x14ac:dyDescent="0.3">
      <c r="A432">
        <v>70419</v>
      </c>
      <c r="B432">
        <v>861</v>
      </c>
      <c r="C432">
        <v>0</v>
      </c>
      <c r="D432">
        <v>5</v>
      </c>
      <c r="E432">
        <v>13</v>
      </c>
      <c r="F432">
        <v>73</v>
      </c>
      <c r="G432">
        <v>102</v>
      </c>
      <c r="H432">
        <v>15</v>
      </c>
      <c r="I432" t="s">
        <v>6793</v>
      </c>
      <c r="J432" t="s">
        <v>6793</v>
      </c>
      <c r="O432" t="s">
        <v>6793</v>
      </c>
      <c r="P432" t="s">
        <v>7515</v>
      </c>
      <c r="Q432" t="s">
        <v>7515</v>
      </c>
      <c r="R432" t="s">
        <v>7515</v>
      </c>
      <c r="S432" t="s">
        <v>7515</v>
      </c>
      <c r="T432" t="s">
        <v>7515</v>
      </c>
      <c r="U432" t="s">
        <v>7515</v>
      </c>
      <c r="V432" t="s">
        <v>7515</v>
      </c>
      <c r="W432" t="s">
        <v>7515</v>
      </c>
      <c r="X432" t="s">
        <v>7515</v>
      </c>
      <c r="Y432" t="s">
        <v>7515</v>
      </c>
      <c r="Z432" t="s">
        <v>7515</v>
      </c>
      <c r="AA432" t="s">
        <v>7515</v>
      </c>
      <c r="AB432" t="s">
        <v>7515</v>
      </c>
      <c r="AC432" t="s">
        <v>7515</v>
      </c>
      <c r="AD432" t="s">
        <v>7515</v>
      </c>
      <c r="AE432" t="s">
        <v>7515</v>
      </c>
      <c r="AF432" t="s">
        <v>7515</v>
      </c>
      <c r="AG432" t="s">
        <v>7516</v>
      </c>
      <c r="AH432" t="s">
        <v>7515</v>
      </c>
      <c r="AI432" t="s">
        <v>6796</v>
      </c>
      <c r="AQ432" t="s">
        <v>6985</v>
      </c>
      <c r="AR432" t="s">
        <v>6794</v>
      </c>
      <c r="AS432" t="s">
        <v>6794</v>
      </c>
      <c r="AT432">
        <v>0</v>
      </c>
      <c r="AU432">
        <v>17</v>
      </c>
      <c r="AV432" t="s">
        <v>6988</v>
      </c>
      <c r="AW432" t="s">
        <v>6793</v>
      </c>
      <c r="AX432" t="s">
        <v>6793</v>
      </c>
      <c r="AY432" t="s">
        <v>6813</v>
      </c>
      <c r="AZ432" t="s">
        <v>7531</v>
      </c>
      <c r="BA432" t="s">
        <v>6991</v>
      </c>
      <c r="BC432" t="s">
        <v>6793</v>
      </c>
      <c r="BD432" t="s">
        <v>6794</v>
      </c>
      <c r="BE432" t="s">
        <v>6793</v>
      </c>
      <c r="BF432" t="s">
        <v>6793</v>
      </c>
      <c r="BG432" t="s">
        <v>6793</v>
      </c>
      <c r="BH432" t="s">
        <v>6793</v>
      </c>
      <c r="BI432" t="s">
        <v>6793</v>
      </c>
      <c r="BJ432" t="s">
        <v>6794</v>
      </c>
      <c r="BK432" t="s">
        <v>6794</v>
      </c>
      <c r="BL432" t="s">
        <v>6794</v>
      </c>
      <c r="BM432" t="s">
        <v>7025</v>
      </c>
      <c r="BN432" t="s">
        <v>7021</v>
      </c>
      <c r="BO432" t="s">
        <v>7599</v>
      </c>
      <c r="BP432" t="s">
        <v>6757</v>
      </c>
      <c r="BS432" t="s">
        <v>7533</v>
      </c>
      <c r="BT432" t="s">
        <v>6</v>
      </c>
      <c r="BU432" t="s">
        <v>7022</v>
      </c>
      <c r="BV432" t="s">
        <v>7561</v>
      </c>
      <c r="BW432" t="s">
        <v>7515</v>
      </c>
      <c r="BX432" t="s">
        <v>7515</v>
      </c>
      <c r="BY432" t="s">
        <v>7515</v>
      </c>
      <c r="BZ432" t="s">
        <v>7516</v>
      </c>
      <c r="CA432" t="s">
        <v>7515</v>
      </c>
      <c r="CB432" t="s">
        <v>7515</v>
      </c>
      <c r="CC432" t="s">
        <v>7515</v>
      </c>
      <c r="CD432" t="s">
        <v>7515</v>
      </c>
      <c r="CE432" t="s">
        <v>7515</v>
      </c>
      <c r="CF432" t="s">
        <v>7515</v>
      </c>
      <c r="CG432" t="s">
        <v>7515</v>
      </c>
      <c r="CH432" t="s">
        <v>7515</v>
      </c>
      <c r="CI432" t="s">
        <v>6793</v>
      </c>
      <c r="CJ432" t="s">
        <v>6794</v>
      </c>
      <c r="CO432" t="s">
        <v>6793</v>
      </c>
      <c r="CP432" t="s">
        <v>6793</v>
      </c>
      <c r="CQ432" t="s">
        <v>6794</v>
      </c>
      <c r="CR432" t="s">
        <v>6793</v>
      </c>
      <c r="CS432" t="s">
        <v>6793</v>
      </c>
      <c r="CT432" t="s">
        <v>6793</v>
      </c>
      <c r="CU432" t="s">
        <v>6794</v>
      </c>
      <c r="CV432" t="s">
        <v>6793</v>
      </c>
      <c r="CW432" t="s">
        <v>6794</v>
      </c>
      <c r="CX432" t="s">
        <v>7520</v>
      </c>
      <c r="CY432" t="s">
        <v>7521</v>
      </c>
      <c r="CZ432" t="s">
        <v>7522</v>
      </c>
      <c r="DA432" t="s">
        <v>6793</v>
      </c>
      <c r="DB432" t="s">
        <v>31</v>
      </c>
      <c r="DC432" t="s">
        <v>31</v>
      </c>
      <c r="DD432" t="s">
        <v>31</v>
      </c>
      <c r="DE432" t="s">
        <v>31</v>
      </c>
      <c r="EA432" t="s">
        <v>31</v>
      </c>
      <c r="EJ432" t="s">
        <v>31</v>
      </c>
      <c r="EP432" t="s">
        <v>31</v>
      </c>
      <c r="OI432" t="s">
        <v>7526</v>
      </c>
      <c r="OJ432" t="s">
        <v>7526</v>
      </c>
      <c r="OK432" t="s">
        <v>7526</v>
      </c>
      <c r="OL432" t="s">
        <v>7526</v>
      </c>
      <c r="OM432" t="s">
        <v>31</v>
      </c>
      <c r="ON432" t="s">
        <v>7539</v>
      </c>
      <c r="OO432" t="s">
        <v>7528</v>
      </c>
      <c r="OP432">
        <v>4</v>
      </c>
      <c r="OQ432" t="s">
        <v>28</v>
      </c>
      <c r="OR432" t="s">
        <v>265</v>
      </c>
      <c r="OS432">
        <v>2007</v>
      </c>
      <c r="OT432">
        <v>10</v>
      </c>
      <c r="OU432">
        <v>1</v>
      </c>
      <c r="OV432">
        <v>10</v>
      </c>
      <c r="OW432">
        <v>1</v>
      </c>
      <c r="OX432">
        <v>0</v>
      </c>
      <c r="OY432">
        <v>35</v>
      </c>
      <c r="QE432" t="s">
        <v>7515</v>
      </c>
      <c r="QF432" t="s">
        <v>7515</v>
      </c>
      <c r="QG432" t="s">
        <v>7515</v>
      </c>
      <c r="QH432" t="s">
        <v>7515</v>
      </c>
      <c r="QI432" t="s">
        <v>7515</v>
      </c>
      <c r="QJ432" t="s">
        <v>7515</v>
      </c>
      <c r="QK432" t="s">
        <v>7516</v>
      </c>
      <c r="RP432">
        <f t="shared" si="12"/>
        <v>3</v>
      </c>
      <c r="RS432">
        <f t="shared" si="13"/>
        <v>4</v>
      </c>
    </row>
    <row r="433" spans="1:487" x14ac:dyDescent="0.3">
      <c r="A433">
        <v>70420</v>
      </c>
      <c r="B433">
        <v>862</v>
      </c>
      <c r="C433">
        <v>0</v>
      </c>
      <c r="D433">
        <v>5</v>
      </c>
      <c r="E433">
        <v>11</v>
      </c>
      <c r="F433">
        <v>86</v>
      </c>
      <c r="G433">
        <v>102</v>
      </c>
      <c r="H433">
        <v>4</v>
      </c>
      <c r="I433" t="s">
        <v>6793</v>
      </c>
      <c r="J433" t="s">
        <v>6793</v>
      </c>
      <c r="O433" t="s">
        <v>6793</v>
      </c>
      <c r="P433" t="s">
        <v>7515</v>
      </c>
      <c r="Q433" t="s">
        <v>7515</v>
      </c>
      <c r="R433" t="s">
        <v>7515</v>
      </c>
      <c r="S433" t="s">
        <v>7515</v>
      </c>
      <c r="T433" t="s">
        <v>7515</v>
      </c>
      <c r="U433" t="s">
        <v>7515</v>
      </c>
      <c r="V433" t="s">
        <v>7515</v>
      </c>
      <c r="W433" t="s">
        <v>7515</v>
      </c>
      <c r="X433" t="s">
        <v>7515</v>
      </c>
      <c r="Y433" t="s">
        <v>7515</v>
      </c>
      <c r="Z433" t="s">
        <v>7516</v>
      </c>
      <c r="AA433" t="s">
        <v>7515</v>
      </c>
      <c r="AB433" t="s">
        <v>7515</v>
      </c>
      <c r="AC433" t="s">
        <v>7515</v>
      </c>
      <c r="AD433" t="s">
        <v>7515</v>
      </c>
      <c r="AE433" t="s">
        <v>7515</v>
      </c>
      <c r="AF433" t="s">
        <v>7515</v>
      </c>
      <c r="AG433" t="s">
        <v>7515</v>
      </c>
      <c r="AH433" t="s">
        <v>7515</v>
      </c>
      <c r="AI433" t="s">
        <v>7517</v>
      </c>
      <c r="AL433">
        <v>0</v>
      </c>
      <c r="AM433">
        <v>2</v>
      </c>
      <c r="AN433" t="s">
        <v>6845</v>
      </c>
      <c r="AQ433" t="s">
        <v>6994</v>
      </c>
      <c r="AR433" t="s">
        <v>6793</v>
      </c>
      <c r="AS433" t="s">
        <v>6793</v>
      </c>
      <c r="AT433">
        <v>0</v>
      </c>
      <c r="AU433">
        <v>17</v>
      </c>
      <c r="AV433" t="s">
        <v>6988</v>
      </c>
      <c r="AW433" t="s">
        <v>6793</v>
      </c>
      <c r="AX433" t="s">
        <v>6793</v>
      </c>
      <c r="AY433" t="s">
        <v>6813</v>
      </c>
      <c r="AZ433" t="s">
        <v>7531</v>
      </c>
      <c r="BA433" t="s">
        <v>6991</v>
      </c>
      <c r="BC433" t="s">
        <v>6793</v>
      </c>
      <c r="BD433" t="s">
        <v>6794</v>
      </c>
      <c r="BE433" t="s">
        <v>6793</v>
      </c>
      <c r="BF433" t="s">
        <v>6793</v>
      </c>
      <c r="BG433" t="s">
        <v>6794</v>
      </c>
      <c r="BH433" t="s">
        <v>6793</v>
      </c>
      <c r="BI433" t="s">
        <v>6794</v>
      </c>
      <c r="BJ433" t="s">
        <v>6794</v>
      </c>
      <c r="BK433" t="s">
        <v>6794</v>
      </c>
      <c r="BL433" t="s">
        <v>6794</v>
      </c>
      <c r="BM433" t="s">
        <v>7025</v>
      </c>
      <c r="BN433" t="s">
        <v>7021</v>
      </c>
      <c r="BO433" t="s">
        <v>6794</v>
      </c>
      <c r="BQ433">
        <v>30</v>
      </c>
      <c r="BR433">
        <v>40</v>
      </c>
      <c r="BS433" t="s">
        <v>7533</v>
      </c>
      <c r="BT433" t="s">
        <v>7601</v>
      </c>
      <c r="BU433" t="s">
        <v>7559</v>
      </c>
      <c r="BV433" t="s">
        <v>7543</v>
      </c>
      <c r="BW433" t="s">
        <v>7515</v>
      </c>
      <c r="BX433" t="s">
        <v>7515</v>
      </c>
      <c r="BY433" t="s">
        <v>7515</v>
      </c>
      <c r="BZ433" t="s">
        <v>7515</v>
      </c>
      <c r="CA433" t="s">
        <v>7515</v>
      </c>
      <c r="CB433" t="s">
        <v>7515</v>
      </c>
      <c r="CC433" t="s">
        <v>7515</v>
      </c>
      <c r="CD433" t="s">
        <v>7516</v>
      </c>
      <c r="CE433" t="s">
        <v>7515</v>
      </c>
      <c r="CF433" t="s">
        <v>7515</v>
      </c>
      <c r="CG433" t="s">
        <v>7515</v>
      </c>
      <c r="CH433" t="s">
        <v>7515</v>
      </c>
      <c r="CI433" t="s">
        <v>6793</v>
      </c>
      <c r="CJ433" t="s">
        <v>6794</v>
      </c>
      <c r="CO433" t="s">
        <v>6793</v>
      </c>
      <c r="CP433" t="s">
        <v>6793</v>
      </c>
      <c r="CQ433" t="s">
        <v>6794</v>
      </c>
      <c r="CR433" t="s">
        <v>6793</v>
      </c>
      <c r="CS433" t="s">
        <v>6794</v>
      </c>
      <c r="CT433" t="s">
        <v>6794</v>
      </c>
      <c r="CU433" t="s">
        <v>6794</v>
      </c>
      <c r="CV433" t="s">
        <v>6793</v>
      </c>
      <c r="CW433" t="s">
        <v>6794</v>
      </c>
      <c r="CX433" t="s">
        <v>7520</v>
      </c>
      <c r="CY433" t="s">
        <v>7521</v>
      </c>
      <c r="CZ433" t="s">
        <v>7605</v>
      </c>
      <c r="DA433" t="s">
        <v>6793</v>
      </c>
      <c r="DB433">
        <v>3</v>
      </c>
      <c r="DC433">
        <v>3</v>
      </c>
      <c r="DD433">
        <v>1</v>
      </c>
      <c r="DE433" t="s">
        <v>6794</v>
      </c>
      <c r="EA433">
        <v>4</v>
      </c>
      <c r="EC433">
        <v>2</v>
      </c>
      <c r="ED433">
        <v>0</v>
      </c>
      <c r="EE433">
        <v>0</v>
      </c>
      <c r="EF433">
        <v>1</v>
      </c>
      <c r="EG433">
        <v>1</v>
      </c>
      <c r="EH433">
        <v>0</v>
      </c>
      <c r="EI433">
        <v>0</v>
      </c>
      <c r="EJ433" t="s">
        <v>6794</v>
      </c>
      <c r="EP433" t="s">
        <v>6794</v>
      </c>
      <c r="OI433" t="s">
        <v>7526</v>
      </c>
      <c r="OJ433" t="s">
        <v>7526</v>
      </c>
      <c r="OK433" t="s">
        <v>7526</v>
      </c>
      <c r="OL433" t="s">
        <v>7526</v>
      </c>
      <c r="OM433" t="s">
        <v>7528</v>
      </c>
      <c r="ON433" t="s">
        <v>7529</v>
      </c>
      <c r="OO433" t="s">
        <v>7528</v>
      </c>
      <c r="OP433">
        <v>4</v>
      </c>
      <c r="OQ433" t="s">
        <v>28</v>
      </c>
      <c r="OR433" t="s">
        <v>7549</v>
      </c>
      <c r="OS433">
        <v>2007</v>
      </c>
      <c r="OT433">
        <v>7</v>
      </c>
      <c r="OU433">
        <v>1</v>
      </c>
      <c r="OV433">
        <v>7</v>
      </c>
      <c r="OW433">
        <v>0</v>
      </c>
      <c r="OX433">
        <v>1</v>
      </c>
      <c r="OY433">
        <v>35</v>
      </c>
      <c r="QE433">
        <v>-5</v>
      </c>
      <c r="QF433">
        <v>-5</v>
      </c>
      <c r="QG433">
        <v>-5</v>
      </c>
      <c r="QH433">
        <v>-5</v>
      </c>
      <c r="QI433">
        <v>-5</v>
      </c>
      <c r="QJ433">
        <v>-5</v>
      </c>
      <c r="QK433">
        <v>-5</v>
      </c>
      <c r="RP433">
        <f t="shared" si="12"/>
        <v>3</v>
      </c>
      <c r="RS433">
        <f t="shared" si="13"/>
        <v>4</v>
      </c>
    </row>
    <row r="434" spans="1:487" x14ac:dyDescent="0.3">
      <c r="A434">
        <v>70421</v>
      </c>
      <c r="B434">
        <v>863</v>
      </c>
      <c r="C434">
        <v>0</v>
      </c>
      <c r="D434">
        <v>5</v>
      </c>
      <c r="E434">
        <v>12</v>
      </c>
      <c r="F434">
        <v>82</v>
      </c>
      <c r="G434">
        <v>102</v>
      </c>
      <c r="H434">
        <v>9</v>
      </c>
      <c r="I434" t="s">
        <v>6793</v>
      </c>
      <c r="J434" t="s">
        <v>6793</v>
      </c>
      <c r="O434" t="s">
        <v>6793</v>
      </c>
      <c r="P434" t="s">
        <v>7515</v>
      </c>
      <c r="Q434" t="s">
        <v>7516</v>
      </c>
      <c r="R434" t="s">
        <v>7515</v>
      </c>
      <c r="S434" t="s">
        <v>7515</v>
      </c>
      <c r="T434" t="s">
        <v>7515</v>
      </c>
      <c r="U434" t="s">
        <v>7515</v>
      </c>
      <c r="V434" t="s">
        <v>7515</v>
      </c>
      <c r="W434" t="s">
        <v>7515</v>
      </c>
      <c r="X434" t="s">
        <v>7515</v>
      </c>
      <c r="Y434" t="s">
        <v>7515</v>
      </c>
      <c r="Z434" t="s">
        <v>7515</v>
      </c>
      <c r="AA434" t="s">
        <v>7515</v>
      </c>
      <c r="AB434" t="s">
        <v>7515</v>
      </c>
      <c r="AC434" t="s">
        <v>7515</v>
      </c>
      <c r="AD434" t="s">
        <v>7515</v>
      </c>
      <c r="AE434" t="s">
        <v>7515</v>
      </c>
      <c r="AF434" t="s">
        <v>7515</v>
      </c>
      <c r="AG434" t="s">
        <v>7515</v>
      </c>
      <c r="AH434" t="s">
        <v>7515</v>
      </c>
      <c r="AI434" t="s">
        <v>6796</v>
      </c>
      <c r="AQ434" t="s">
        <v>6985</v>
      </c>
      <c r="AR434" t="s">
        <v>6793</v>
      </c>
      <c r="AS434" t="s">
        <v>6794</v>
      </c>
      <c r="AT434">
        <v>0</v>
      </c>
      <c r="AU434">
        <v>20</v>
      </c>
      <c r="AV434" t="s">
        <v>6992</v>
      </c>
      <c r="AW434" t="s">
        <v>6794</v>
      </c>
      <c r="AX434" t="s">
        <v>6793</v>
      </c>
      <c r="AY434" t="s">
        <v>6813</v>
      </c>
      <c r="AZ434" t="s">
        <v>7531</v>
      </c>
      <c r="BA434" t="s">
        <v>7518</v>
      </c>
      <c r="BC434" t="s">
        <v>6793</v>
      </c>
      <c r="BD434" t="s">
        <v>6794</v>
      </c>
      <c r="BE434" t="s">
        <v>6793</v>
      </c>
      <c r="BF434" t="s">
        <v>6794</v>
      </c>
      <c r="BG434" t="s">
        <v>6794</v>
      </c>
      <c r="BH434" t="s">
        <v>6794</v>
      </c>
      <c r="BI434" t="s">
        <v>6793</v>
      </c>
      <c r="BJ434" t="s">
        <v>6794</v>
      </c>
      <c r="BK434" t="s">
        <v>6794</v>
      </c>
      <c r="BL434" t="s">
        <v>6794</v>
      </c>
      <c r="BM434" t="s">
        <v>7022</v>
      </c>
      <c r="BN434" t="s">
        <v>7021</v>
      </c>
      <c r="BO434" t="s">
        <v>6794</v>
      </c>
      <c r="BQ434">
        <v>20</v>
      </c>
      <c r="BR434">
        <v>20</v>
      </c>
      <c r="BS434" t="s">
        <v>7533</v>
      </c>
      <c r="BT434" t="s">
        <v>7601</v>
      </c>
      <c r="BU434" t="s">
        <v>7559</v>
      </c>
      <c r="BV434" t="s">
        <v>7543</v>
      </c>
      <c r="BW434" t="s">
        <v>7515</v>
      </c>
      <c r="BX434" t="s">
        <v>7515</v>
      </c>
      <c r="BY434" t="s">
        <v>7516</v>
      </c>
      <c r="BZ434" t="s">
        <v>7515</v>
      </c>
      <c r="CA434" t="s">
        <v>7515</v>
      </c>
      <c r="CB434" t="s">
        <v>7515</v>
      </c>
      <c r="CC434" t="s">
        <v>7515</v>
      </c>
      <c r="CD434" t="s">
        <v>7515</v>
      </c>
      <c r="CE434" t="s">
        <v>7515</v>
      </c>
      <c r="CF434" t="s">
        <v>7515</v>
      </c>
      <c r="CG434" t="s">
        <v>7515</v>
      </c>
      <c r="CH434" t="s">
        <v>7515</v>
      </c>
      <c r="CI434" t="s">
        <v>6793</v>
      </c>
      <c r="CJ434" t="s">
        <v>6794</v>
      </c>
      <c r="CK434" t="s">
        <v>7563</v>
      </c>
      <c r="CL434" t="s">
        <v>7564</v>
      </c>
      <c r="CM434">
        <v>20</v>
      </c>
      <c r="CN434" t="s">
        <v>7566</v>
      </c>
      <c r="CO434" t="s">
        <v>6793</v>
      </c>
      <c r="CP434" t="s">
        <v>6793</v>
      </c>
      <c r="CQ434" t="s">
        <v>6794</v>
      </c>
      <c r="CR434" t="s">
        <v>6793</v>
      </c>
      <c r="CS434" t="s">
        <v>6794</v>
      </c>
      <c r="CT434" t="s">
        <v>6793</v>
      </c>
      <c r="CU434" t="s">
        <v>6794</v>
      </c>
      <c r="CV434" t="s">
        <v>6793</v>
      </c>
      <c r="CW434" t="s">
        <v>6794</v>
      </c>
      <c r="CX434" t="s">
        <v>7545</v>
      </c>
      <c r="CY434" t="s">
        <v>7521</v>
      </c>
      <c r="CZ434" t="s">
        <v>7522</v>
      </c>
      <c r="DA434" t="s">
        <v>6793</v>
      </c>
      <c r="DB434">
        <v>1</v>
      </c>
      <c r="DC434">
        <v>1</v>
      </c>
      <c r="DD434">
        <v>1</v>
      </c>
      <c r="DE434" t="s">
        <v>6794</v>
      </c>
      <c r="EA434">
        <v>1</v>
      </c>
      <c r="EB434" t="s">
        <v>7567</v>
      </c>
      <c r="EJ434" t="s">
        <v>6794</v>
      </c>
      <c r="EP434" t="s">
        <v>6794</v>
      </c>
      <c r="OI434" t="s">
        <v>7526</v>
      </c>
      <c r="OJ434" t="s">
        <v>7526</v>
      </c>
      <c r="OK434" t="s">
        <v>6857</v>
      </c>
      <c r="OL434" t="s">
        <v>7526</v>
      </c>
      <c r="OM434" t="s">
        <v>7528</v>
      </c>
      <c r="ON434" t="s">
        <v>7539</v>
      </c>
      <c r="OO434" t="s">
        <v>7528</v>
      </c>
      <c r="OP434">
        <v>4</v>
      </c>
      <c r="OQ434" t="s">
        <v>28</v>
      </c>
      <c r="OR434" t="s">
        <v>212</v>
      </c>
      <c r="OS434">
        <v>2007</v>
      </c>
      <c r="OT434">
        <v>11</v>
      </c>
      <c r="OU434">
        <v>1</v>
      </c>
      <c r="OV434">
        <v>11</v>
      </c>
      <c r="OW434">
        <v>1</v>
      </c>
      <c r="OX434">
        <v>0</v>
      </c>
      <c r="OY434">
        <v>35</v>
      </c>
      <c r="QE434" t="s">
        <v>7515</v>
      </c>
      <c r="QF434" t="s">
        <v>7515</v>
      </c>
      <c r="QG434" t="s">
        <v>7515</v>
      </c>
      <c r="QH434" t="s">
        <v>7515</v>
      </c>
      <c r="QI434" t="s">
        <v>7515</v>
      </c>
      <c r="QJ434" t="s">
        <v>7515</v>
      </c>
      <c r="QK434" t="s">
        <v>7516</v>
      </c>
      <c r="RP434">
        <f t="shared" si="12"/>
        <v>2</v>
      </c>
      <c r="RS434">
        <f t="shared" si="13"/>
        <v>2</v>
      </c>
    </row>
    <row r="435" spans="1:487" x14ac:dyDescent="0.3">
      <c r="A435">
        <v>70422</v>
      </c>
      <c r="B435">
        <v>865</v>
      </c>
      <c r="C435">
        <v>0</v>
      </c>
      <c r="D435">
        <v>5</v>
      </c>
      <c r="E435">
        <v>18</v>
      </c>
      <c r="F435">
        <v>95</v>
      </c>
      <c r="G435">
        <v>102</v>
      </c>
      <c r="H435">
        <v>4</v>
      </c>
      <c r="I435" t="s">
        <v>6793</v>
      </c>
      <c r="J435" t="s">
        <v>6793</v>
      </c>
      <c r="O435" t="s">
        <v>6793</v>
      </c>
      <c r="P435" t="s">
        <v>7515</v>
      </c>
      <c r="Q435" t="s">
        <v>7515</v>
      </c>
      <c r="R435" t="s">
        <v>7515</v>
      </c>
      <c r="S435" t="s">
        <v>7515</v>
      </c>
      <c r="T435" t="s">
        <v>7515</v>
      </c>
      <c r="U435" t="s">
        <v>7515</v>
      </c>
      <c r="V435" t="s">
        <v>7515</v>
      </c>
      <c r="W435" t="s">
        <v>7515</v>
      </c>
      <c r="X435" t="s">
        <v>7515</v>
      </c>
      <c r="Y435" t="s">
        <v>7515</v>
      </c>
      <c r="Z435" t="s">
        <v>7515</v>
      </c>
      <c r="AA435" t="s">
        <v>7515</v>
      </c>
      <c r="AB435" t="s">
        <v>7515</v>
      </c>
      <c r="AC435" t="s">
        <v>7515</v>
      </c>
      <c r="AD435" t="s">
        <v>7515</v>
      </c>
      <c r="AE435" t="s">
        <v>7515</v>
      </c>
      <c r="AF435" t="s">
        <v>7516</v>
      </c>
      <c r="AG435" t="s">
        <v>7515</v>
      </c>
      <c r="AH435" t="s">
        <v>7515</v>
      </c>
      <c r="AI435" t="s">
        <v>7517</v>
      </c>
      <c r="AL435">
        <v>0</v>
      </c>
      <c r="AM435">
        <v>1</v>
      </c>
      <c r="AN435" t="s">
        <v>6845</v>
      </c>
      <c r="AQ435" t="s">
        <v>6995</v>
      </c>
      <c r="AR435" t="s">
        <v>6793</v>
      </c>
      <c r="AS435" t="s">
        <v>6793</v>
      </c>
      <c r="AT435">
        <v>0</v>
      </c>
      <c r="AU435">
        <v>13</v>
      </c>
      <c r="AV435" t="s">
        <v>7568</v>
      </c>
      <c r="AW435" t="s">
        <v>6793</v>
      </c>
      <c r="AX435" t="s">
        <v>6794</v>
      </c>
      <c r="AY435" t="s">
        <v>6813</v>
      </c>
      <c r="AZ435" t="s">
        <v>7562</v>
      </c>
      <c r="BA435" t="s">
        <v>6991</v>
      </c>
      <c r="BC435" t="s">
        <v>6794</v>
      </c>
      <c r="BD435" t="s">
        <v>6794</v>
      </c>
      <c r="BE435" t="s">
        <v>6793</v>
      </c>
      <c r="BF435" t="s">
        <v>6793</v>
      </c>
      <c r="BH435" t="s">
        <v>6794</v>
      </c>
      <c r="BI435" t="s">
        <v>6794</v>
      </c>
      <c r="BJ435" t="s">
        <v>6794</v>
      </c>
      <c r="BK435" t="s">
        <v>6793</v>
      </c>
      <c r="BL435" t="s">
        <v>6794</v>
      </c>
      <c r="BM435" t="s">
        <v>7021</v>
      </c>
      <c r="BN435" t="s">
        <v>7024</v>
      </c>
      <c r="BO435" t="s">
        <v>6794</v>
      </c>
      <c r="BQ435">
        <v>250</v>
      </c>
      <c r="BR435" t="s">
        <v>7532</v>
      </c>
      <c r="BS435" t="s">
        <v>7533</v>
      </c>
      <c r="BT435" t="s">
        <v>7542</v>
      </c>
      <c r="BU435" t="s">
        <v>7559</v>
      </c>
      <c r="BV435">
        <v>10</v>
      </c>
      <c r="BW435" t="s">
        <v>7516</v>
      </c>
      <c r="BX435" t="s">
        <v>7515</v>
      </c>
      <c r="BY435" t="s">
        <v>7515</v>
      </c>
      <c r="BZ435" t="s">
        <v>7515</v>
      </c>
      <c r="CA435" t="s">
        <v>7515</v>
      </c>
      <c r="CB435" t="s">
        <v>7515</v>
      </c>
      <c r="CC435" t="s">
        <v>7515</v>
      </c>
      <c r="CD435" t="s">
        <v>7515</v>
      </c>
      <c r="CE435" t="s">
        <v>7515</v>
      </c>
      <c r="CF435" t="s">
        <v>7515</v>
      </c>
      <c r="CG435" t="s">
        <v>7515</v>
      </c>
      <c r="CH435" t="s">
        <v>7515</v>
      </c>
      <c r="CI435" t="s">
        <v>6793</v>
      </c>
      <c r="CJ435" t="s">
        <v>6794</v>
      </c>
      <c r="CO435" t="s">
        <v>6793</v>
      </c>
      <c r="CP435" t="s">
        <v>6794</v>
      </c>
      <c r="CQ435" t="s">
        <v>6794</v>
      </c>
      <c r="CR435" t="s">
        <v>6794</v>
      </c>
      <c r="CS435" t="s">
        <v>6793</v>
      </c>
      <c r="CT435" t="s">
        <v>6793</v>
      </c>
      <c r="CU435" t="s">
        <v>6794</v>
      </c>
      <c r="CV435" t="s">
        <v>6793</v>
      </c>
      <c r="CW435" t="s">
        <v>6794</v>
      </c>
      <c r="CX435" t="s">
        <v>7520</v>
      </c>
      <c r="CY435" t="s">
        <v>7521</v>
      </c>
      <c r="CZ435" t="s">
        <v>7536</v>
      </c>
      <c r="DA435" t="s">
        <v>6793</v>
      </c>
      <c r="DB435">
        <v>2</v>
      </c>
      <c r="DC435">
        <v>4</v>
      </c>
      <c r="DD435">
        <v>5</v>
      </c>
      <c r="DE435" t="s">
        <v>6793</v>
      </c>
      <c r="DF435">
        <v>1</v>
      </c>
      <c r="DG435" t="s">
        <v>7595</v>
      </c>
      <c r="DH435">
        <v>2005</v>
      </c>
      <c r="DI435" t="s">
        <v>7577</v>
      </c>
      <c r="DJ435" t="s">
        <v>7574</v>
      </c>
      <c r="DK435">
        <v>2006</v>
      </c>
      <c r="EA435">
        <v>3</v>
      </c>
      <c r="EC435">
        <v>0</v>
      </c>
      <c r="ED435">
        <v>0</v>
      </c>
      <c r="EE435">
        <v>0</v>
      </c>
      <c r="EF435">
        <v>0</v>
      </c>
      <c r="EG435">
        <v>2</v>
      </c>
      <c r="EH435">
        <v>0</v>
      </c>
      <c r="EI435">
        <v>1</v>
      </c>
      <c r="EJ435" t="s">
        <v>6794</v>
      </c>
      <c r="EP435" t="s">
        <v>6794</v>
      </c>
      <c r="OI435" t="s">
        <v>7526</v>
      </c>
      <c r="OJ435" t="s">
        <v>7526</v>
      </c>
      <c r="OK435" t="s">
        <v>7526</v>
      </c>
      <c r="OL435" t="s">
        <v>7527</v>
      </c>
      <c r="OM435" t="s">
        <v>7528</v>
      </c>
      <c r="ON435" t="s">
        <v>7539</v>
      </c>
      <c r="OO435" t="s">
        <v>7528</v>
      </c>
      <c r="OP435">
        <v>4</v>
      </c>
      <c r="OQ435" t="s">
        <v>28</v>
      </c>
      <c r="OR435" t="s">
        <v>7549</v>
      </c>
      <c r="OS435">
        <v>2007</v>
      </c>
      <c r="OT435">
        <v>10</v>
      </c>
      <c r="OU435">
        <v>1</v>
      </c>
      <c r="OV435">
        <v>10</v>
      </c>
      <c r="OW435">
        <v>0</v>
      </c>
      <c r="OX435">
        <v>1</v>
      </c>
      <c r="OY435">
        <v>35</v>
      </c>
      <c r="QE435">
        <v>-5</v>
      </c>
      <c r="QF435">
        <v>-5</v>
      </c>
      <c r="QG435">
        <v>-5</v>
      </c>
      <c r="QH435">
        <v>-5</v>
      </c>
      <c r="QI435">
        <v>-5</v>
      </c>
      <c r="QJ435">
        <v>-5</v>
      </c>
      <c r="QK435">
        <v>-5</v>
      </c>
      <c r="RP435">
        <f t="shared" si="12"/>
        <v>4</v>
      </c>
      <c r="RS435">
        <f t="shared" si="13"/>
        <v>1</v>
      </c>
    </row>
    <row r="436" spans="1:487" x14ac:dyDescent="0.3">
      <c r="A436">
        <v>70423</v>
      </c>
      <c r="B436">
        <v>867</v>
      </c>
      <c r="C436">
        <v>0</v>
      </c>
      <c r="D436">
        <v>5</v>
      </c>
      <c r="E436">
        <v>13</v>
      </c>
      <c r="F436">
        <v>90</v>
      </c>
      <c r="G436">
        <v>102</v>
      </c>
      <c r="H436">
        <v>9</v>
      </c>
      <c r="I436" t="s">
        <v>6793</v>
      </c>
      <c r="J436" t="s">
        <v>6793</v>
      </c>
      <c r="O436" t="s">
        <v>6793</v>
      </c>
      <c r="P436" t="s">
        <v>7515</v>
      </c>
      <c r="Q436" t="s">
        <v>7516</v>
      </c>
      <c r="R436" t="s">
        <v>7515</v>
      </c>
      <c r="S436" t="s">
        <v>7515</v>
      </c>
      <c r="T436" t="s">
        <v>7515</v>
      </c>
      <c r="U436" t="s">
        <v>7515</v>
      </c>
      <c r="V436" t="s">
        <v>7515</v>
      </c>
      <c r="W436" t="s">
        <v>7515</v>
      </c>
      <c r="X436" t="s">
        <v>7515</v>
      </c>
      <c r="Y436" t="s">
        <v>7515</v>
      </c>
      <c r="Z436" t="s">
        <v>7515</v>
      </c>
      <c r="AA436" t="s">
        <v>7515</v>
      </c>
      <c r="AB436" t="s">
        <v>7515</v>
      </c>
      <c r="AC436" t="s">
        <v>7515</v>
      </c>
      <c r="AD436" t="s">
        <v>7515</v>
      </c>
      <c r="AE436" t="s">
        <v>7516</v>
      </c>
      <c r="AF436" t="s">
        <v>7515</v>
      </c>
      <c r="AG436" t="s">
        <v>7515</v>
      </c>
      <c r="AH436" t="s">
        <v>7515</v>
      </c>
      <c r="AI436" t="s">
        <v>6796</v>
      </c>
      <c r="AQ436" t="s">
        <v>6985</v>
      </c>
      <c r="AR436" t="s">
        <v>6793</v>
      </c>
      <c r="AS436" t="s">
        <v>6793</v>
      </c>
      <c r="AT436">
        <v>0</v>
      </c>
      <c r="AU436">
        <v>8</v>
      </c>
      <c r="AV436" t="s">
        <v>6988</v>
      </c>
      <c r="AW436" t="s">
        <v>6793</v>
      </c>
      <c r="AX436" t="s">
        <v>6793</v>
      </c>
      <c r="AY436" t="s">
        <v>6813</v>
      </c>
      <c r="AZ436" t="s">
        <v>7531</v>
      </c>
      <c r="BA436" t="s">
        <v>6991</v>
      </c>
      <c r="BC436" t="s">
        <v>6793</v>
      </c>
      <c r="BD436" t="s">
        <v>6794</v>
      </c>
      <c r="BE436" t="s">
        <v>6793</v>
      </c>
      <c r="BF436" t="s">
        <v>6793</v>
      </c>
      <c r="BG436" t="s">
        <v>6794</v>
      </c>
      <c r="BH436" t="s">
        <v>6794</v>
      </c>
      <c r="BI436" t="s">
        <v>6794</v>
      </c>
      <c r="BJ436" t="s">
        <v>6794</v>
      </c>
      <c r="BK436" t="s">
        <v>6793</v>
      </c>
      <c r="BL436" t="s">
        <v>6794</v>
      </c>
      <c r="BM436" t="s">
        <v>7024</v>
      </c>
      <c r="BN436" t="s">
        <v>7027</v>
      </c>
      <c r="BO436" t="s">
        <v>7540</v>
      </c>
      <c r="BP436" t="s">
        <v>7617</v>
      </c>
      <c r="BS436" t="s">
        <v>7533</v>
      </c>
      <c r="BT436" t="s">
        <v>6</v>
      </c>
      <c r="BU436" t="s">
        <v>7559</v>
      </c>
      <c r="BV436" t="s">
        <v>7535</v>
      </c>
      <c r="BW436" t="s">
        <v>7516</v>
      </c>
      <c r="BX436" t="s">
        <v>7515</v>
      </c>
      <c r="BY436" t="s">
        <v>7515</v>
      </c>
      <c r="BZ436" t="s">
        <v>7515</v>
      </c>
      <c r="CA436" t="s">
        <v>7515</v>
      </c>
      <c r="CB436" t="s">
        <v>7515</v>
      </c>
      <c r="CC436" t="s">
        <v>7515</v>
      </c>
      <c r="CD436" t="s">
        <v>7515</v>
      </c>
      <c r="CE436" t="s">
        <v>7515</v>
      </c>
      <c r="CF436" t="s">
        <v>7515</v>
      </c>
      <c r="CG436" t="s">
        <v>7515</v>
      </c>
      <c r="CH436" t="s">
        <v>7515</v>
      </c>
      <c r="CI436" t="s">
        <v>6794</v>
      </c>
      <c r="CJ436" t="s">
        <v>6794</v>
      </c>
      <c r="CO436" t="s">
        <v>6793</v>
      </c>
      <c r="CP436" t="s">
        <v>6793</v>
      </c>
      <c r="CQ436" t="s">
        <v>6794</v>
      </c>
      <c r="CR436" t="s">
        <v>6793</v>
      </c>
      <c r="CS436" t="s">
        <v>6793</v>
      </c>
      <c r="CT436" t="s">
        <v>6794</v>
      </c>
      <c r="CU436" t="s">
        <v>6794</v>
      </c>
      <c r="CV436" t="s">
        <v>6793</v>
      </c>
      <c r="CW436" t="s">
        <v>6794</v>
      </c>
      <c r="CX436" t="s">
        <v>7520</v>
      </c>
      <c r="CY436" t="s">
        <v>7521</v>
      </c>
      <c r="CZ436" t="s">
        <v>7605</v>
      </c>
      <c r="DA436" t="s">
        <v>6794</v>
      </c>
      <c r="DB436">
        <v>3</v>
      </c>
      <c r="DC436">
        <v>5</v>
      </c>
      <c r="DD436">
        <v>4</v>
      </c>
      <c r="EA436">
        <v>3</v>
      </c>
      <c r="EC436">
        <v>0</v>
      </c>
      <c r="ED436">
        <v>1</v>
      </c>
      <c r="EE436">
        <v>0</v>
      </c>
      <c r="EF436">
        <v>0</v>
      </c>
      <c r="EG436">
        <v>0</v>
      </c>
      <c r="EH436">
        <v>2</v>
      </c>
      <c r="EI436">
        <v>0</v>
      </c>
      <c r="EP436" t="s">
        <v>6793</v>
      </c>
      <c r="EQ436" t="s">
        <v>7524</v>
      </c>
      <c r="ER436" t="s">
        <v>7574</v>
      </c>
      <c r="ES436">
        <v>2007</v>
      </c>
      <c r="EW436" t="s">
        <v>6794</v>
      </c>
      <c r="EX436" t="s">
        <v>6793</v>
      </c>
      <c r="OM436" t="s">
        <v>7528</v>
      </c>
      <c r="ON436" t="s">
        <v>7539</v>
      </c>
      <c r="OO436" t="s">
        <v>7528</v>
      </c>
      <c r="OP436">
        <v>4</v>
      </c>
      <c r="OQ436" t="s">
        <v>28</v>
      </c>
      <c r="OR436" t="s">
        <v>212</v>
      </c>
      <c r="OS436">
        <v>2007</v>
      </c>
      <c r="OT436">
        <v>7</v>
      </c>
      <c r="OU436">
        <v>1</v>
      </c>
      <c r="OV436">
        <v>7</v>
      </c>
      <c r="OW436">
        <v>1</v>
      </c>
      <c r="OX436">
        <v>0</v>
      </c>
      <c r="OY436">
        <v>35</v>
      </c>
      <c r="OZ436" t="s">
        <v>7515</v>
      </c>
      <c r="PA436" t="s">
        <v>7516</v>
      </c>
      <c r="PB436" t="s">
        <v>7515</v>
      </c>
      <c r="PC436" t="s">
        <v>7515</v>
      </c>
      <c r="PD436" t="s">
        <v>7515</v>
      </c>
      <c r="PE436" t="s">
        <v>7515</v>
      </c>
      <c r="PF436" t="s">
        <v>7515</v>
      </c>
      <c r="PG436" t="s">
        <v>7515</v>
      </c>
      <c r="PH436" t="s">
        <v>7515</v>
      </c>
      <c r="PI436" t="s">
        <v>7515</v>
      </c>
      <c r="PJ436" t="s">
        <v>7515</v>
      </c>
      <c r="PK436" t="s">
        <v>7515</v>
      </c>
      <c r="PL436" t="s">
        <v>7515</v>
      </c>
      <c r="PM436" t="s">
        <v>7515</v>
      </c>
      <c r="PN436" t="s">
        <v>7515</v>
      </c>
      <c r="PO436" t="s">
        <v>7515</v>
      </c>
      <c r="PP436" t="s">
        <v>7515</v>
      </c>
      <c r="PQ436" t="s">
        <v>7515</v>
      </c>
      <c r="PR436" t="s">
        <v>7515</v>
      </c>
      <c r="PS436" t="s">
        <v>7515</v>
      </c>
      <c r="PT436" t="s">
        <v>7515</v>
      </c>
      <c r="PU436" t="s">
        <v>7515</v>
      </c>
      <c r="PV436" t="s">
        <v>7515</v>
      </c>
      <c r="PW436" t="s">
        <v>7515</v>
      </c>
      <c r="PX436" t="s">
        <v>7515</v>
      </c>
      <c r="PY436" t="s">
        <v>7515</v>
      </c>
      <c r="PZ436" t="s">
        <v>7515</v>
      </c>
      <c r="QA436" t="s">
        <v>7515</v>
      </c>
      <c r="QB436" t="s">
        <v>7515</v>
      </c>
      <c r="QC436" t="s">
        <v>7515</v>
      </c>
      <c r="QE436">
        <v>-5</v>
      </c>
      <c r="QF436">
        <v>-5</v>
      </c>
      <c r="QG436">
        <v>-5</v>
      </c>
      <c r="QH436">
        <v>-5</v>
      </c>
      <c r="QI436">
        <v>-5</v>
      </c>
      <c r="QJ436">
        <v>-5</v>
      </c>
      <c r="QK436">
        <v>-5</v>
      </c>
      <c r="RP436">
        <f t="shared" si="12"/>
        <v>5</v>
      </c>
      <c r="RS436">
        <f t="shared" si="13"/>
        <v>3</v>
      </c>
    </row>
    <row r="437" spans="1:487" x14ac:dyDescent="0.3">
      <c r="A437">
        <v>70424</v>
      </c>
      <c r="B437">
        <v>869</v>
      </c>
      <c r="C437">
        <v>0</v>
      </c>
      <c r="D437">
        <v>5</v>
      </c>
      <c r="E437">
        <v>17</v>
      </c>
      <c r="F437">
        <v>114</v>
      </c>
      <c r="G437">
        <v>102</v>
      </c>
      <c r="H437">
        <v>9</v>
      </c>
      <c r="I437" t="s">
        <v>6793</v>
      </c>
      <c r="J437" t="s">
        <v>6793</v>
      </c>
      <c r="O437" t="s">
        <v>6793</v>
      </c>
      <c r="P437" t="s">
        <v>7515</v>
      </c>
      <c r="Q437" t="s">
        <v>7515</v>
      </c>
      <c r="R437" t="s">
        <v>7515</v>
      </c>
      <c r="S437" t="s">
        <v>7515</v>
      </c>
      <c r="T437" t="s">
        <v>7515</v>
      </c>
      <c r="U437" t="s">
        <v>7515</v>
      </c>
      <c r="V437" t="s">
        <v>7515</v>
      </c>
      <c r="W437" t="s">
        <v>7515</v>
      </c>
      <c r="X437" t="s">
        <v>7515</v>
      </c>
      <c r="Y437" t="s">
        <v>7515</v>
      </c>
      <c r="Z437" t="s">
        <v>7515</v>
      </c>
      <c r="AA437" t="s">
        <v>7515</v>
      </c>
      <c r="AB437" t="s">
        <v>7515</v>
      </c>
      <c r="AC437" t="s">
        <v>7515</v>
      </c>
      <c r="AD437" t="s">
        <v>7515</v>
      </c>
      <c r="AE437" t="s">
        <v>7515</v>
      </c>
      <c r="AF437" t="s">
        <v>7515</v>
      </c>
      <c r="AG437" t="s">
        <v>7516</v>
      </c>
      <c r="AH437" t="s">
        <v>7515</v>
      </c>
      <c r="AI437" t="s">
        <v>6796</v>
      </c>
      <c r="AQ437" t="s">
        <v>6985</v>
      </c>
      <c r="AR437" t="s">
        <v>6793</v>
      </c>
      <c r="AS437" t="s">
        <v>6793</v>
      </c>
      <c r="AT437">
        <v>0</v>
      </c>
      <c r="AU437">
        <v>20</v>
      </c>
      <c r="AV437" t="s">
        <v>6988</v>
      </c>
      <c r="AW437" t="s">
        <v>6793</v>
      </c>
      <c r="AX437" t="s">
        <v>6793</v>
      </c>
      <c r="AY437" t="s">
        <v>6813</v>
      </c>
      <c r="AZ437" t="s">
        <v>7531</v>
      </c>
      <c r="BA437" t="s">
        <v>7553</v>
      </c>
      <c r="BC437" t="s">
        <v>6794</v>
      </c>
      <c r="BD437" t="s">
        <v>6794</v>
      </c>
      <c r="BE437" t="s">
        <v>6794</v>
      </c>
      <c r="BF437" t="s">
        <v>6793</v>
      </c>
      <c r="BG437" t="s">
        <v>6793</v>
      </c>
      <c r="BH437" t="s">
        <v>6794</v>
      </c>
      <c r="BI437" t="s">
        <v>6794</v>
      </c>
      <c r="BJ437" t="s">
        <v>6794</v>
      </c>
      <c r="BK437" t="s">
        <v>6794</v>
      </c>
      <c r="BL437" t="s">
        <v>6794</v>
      </c>
      <c r="BM437" t="s">
        <v>7024</v>
      </c>
      <c r="BN437" t="s">
        <v>6</v>
      </c>
      <c r="BO437" t="s">
        <v>6794</v>
      </c>
      <c r="BQ437">
        <v>125</v>
      </c>
      <c r="BR437">
        <v>35</v>
      </c>
      <c r="BS437" t="s">
        <v>7519</v>
      </c>
      <c r="BT437" t="s">
        <v>7601</v>
      </c>
      <c r="BU437" t="s">
        <v>7559</v>
      </c>
      <c r="BV437" t="s">
        <v>7543</v>
      </c>
      <c r="BW437" t="s">
        <v>7516</v>
      </c>
      <c r="BX437" t="s">
        <v>7515</v>
      </c>
      <c r="BY437" t="s">
        <v>7515</v>
      </c>
      <c r="BZ437" t="s">
        <v>7515</v>
      </c>
      <c r="CA437" t="s">
        <v>7515</v>
      </c>
      <c r="CB437" t="s">
        <v>7515</v>
      </c>
      <c r="CC437" t="s">
        <v>7515</v>
      </c>
      <c r="CD437" t="s">
        <v>7515</v>
      </c>
      <c r="CE437" t="s">
        <v>7515</v>
      </c>
      <c r="CF437" t="s">
        <v>7515</v>
      </c>
      <c r="CG437" t="s">
        <v>7515</v>
      </c>
      <c r="CH437" t="s">
        <v>7515</v>
      </c>
      <c r="CI437" t="s">
        <v>6793</v>
      </c>
      <c r="CJ437" t="s">
        <v>6794</v>
      </c>
      <c r="CO437" t="s">
        <v>6793</v>
      </c>
      <c r="CP437" t="s">
        <v>6794</v>
      </c>
      <c r="CQ437" t="s">
        <v>6794</v>
      </c>
      <c r="CR437" t="s">
        <v>6794</v>
      </c>
      <c r="CS437" t="s">
        <v>6794</v>
      </c>
      <c r="CT437" t="s">
        <v>6794</v>
      </c>
      <c r="CU437" t="s">
        <v>6794</v>
      </c>
      <c r="CV437" t="s">
        <v>6794</v>
      </c>
      <c r="CW437" t="s">
        <v>6794</v>
      </c>
      <c r="CX437" t="s">
        <v>7520</v>
      </c>
      <c r="CY437" t="s">
        <v>7613</v>
      </c>
      <c r="CZ437" t="s">
        <v>7536</v>
      </c>
      <c r="DA437" t="s">
        <v>6793</v>
      </c>
      <c r="DB437">
        <v>2</v>
      </c>
      <c r="DC437">
        <v>2</v>
      </c>
      <c r="DD437">
        <v>4</v>
      </c>
      <c r="DE437" t="s">
        <v>6794</v>
      </c>
      <c r="EA437">
        <v>2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1</v>
      </c>
      <c r="EI437">
        <v>1</v>
      </c>
      <c r="EJ437" t="s">
        <v>6794</v>
      </c>
      <c r="EP437" t="s">
        <v>6793</v>
      </c>
      <c r="KM437" t="s">
        <v>7538</v>
      </c>
      <c r="KN437" t="s">
        <v>7556</v>
      </c>
      <c r="KO437">
        <v>2006</v>
      </c>
      <c r="KS437" t="s">
        <v>6794</v>
      </c>
      <c r="KT437" t="s">
        <v>6793</v>
      </c>
      <c r="NO437" t="s">
        <v>7524</v>
      </c>
      <c r="NP437" t="s">
        <v>6</v>
      </c>
      <c r="NQ437" t="s">
        <v>6</v>
      </c>
      <c r="NR437" t="s">
        <v>7578</v>
      </c>
      <c r="NU437" t="s">
        <v>6794</v>
      </c>
      <c r="OI437" t="s">
        <v>7526</v>
      </c>
      <c r="OJ437" t="s">
        <v>7526</v>
      </c>
      <c r="OK437" t="s">
        <v>7527</v>
      </c>
      <c r="OL437" t="s">
        <v>7527</v>
      </c>
      <c r="OM437" t="s">
        <v>7528</v>
      </c>
      <c r="ON437" t="s">
        <v>7529</v>
      </c>
      <c r="OO437" t="s">
        <v>7528</v>
      </c>
      <c r="OP437">
        <v>4</v>
      </c>
      <c r="OQ437" t="s">
        <v>28</v>
      </c>
      <c r="OR437" t="s">
        <v>212</v>
      </c>
      <c r="OS437">
        <v>2006</v>
      </c>
      <c r="OT437">
        <v>9</v>
      </c>
      <c r="OU437">
        <v>1</v>
      </c>
      <c r="OV437">
        <v>9</v>
      </c>
      <c r="OW437">
        <v>1</v>
      </c>
      <c r="OX437">
        <v>0</v>
      </c>
      <c r="OY437">
        <v>35</v>
      </c>
      <c r="OZ437" t="s">
        <v>7516</v>
      </c>
      <c r="PA437" t="s">
        <v>7515</v>
      </c>
      <c r="PB437" t="s">
        <v>7515</v>
      </c>
      <c r="PC437" t="s">
        <v>7515</v>
      </c>
      <c r="PD437" t="s">
        <v>7515</v>
      </c>
      <c r="PE437" t="s">
        <v>7515</v>
      </c>
      <c r="PF437" t="s">
        <v>7515</v>
      </c>
      <c r="PG437" t="s">
        <v>7515</v>
      </c>
      <c r="PH437" t="s">
        <v>7515</v>
      </c>
      <c r="PI437" t="s">
        <v>7515</v>
      </c>
      <c r="PJ437" t="s">
        <v>7515</v>
      </c>
      <c r="PK437" t="s">
        <v>7515</v>
      </c>
      <c r="PL437" t="s">
        <v>7515</v>
      </c>
      <c r="PM437" t="s">
        <v>7515</v>
      </c>
      <c r="PN437" t="s">
        <v>7515</v>
      </c>
      <c r="PO437" t="s">
        <v>7515</v>
      </c>
      <c r="PP437" t="s">
        <v>7515</v>
      </c>
      <c r="PQ437" t="s">
        <v>7515</v>
      </c>
      <c r="PR437" t="s">
        <v>7515</v>
      </c>
      <c r="PS437" t="s">
        <v>7515</v>
      </c>
      <c r="PT437" t="s">
        <v>7516</v>
      </c>
      <c r="PU437" t="s">
        <v>7515</v>
      </c>
      <c r="PV437" t="s">
        <v>7515</v>
      </c>
      <c r="PW437" t="s">
        <v>7515</v>
      </c>
      <c r="PX437" t="s">
        <v>7515</v>
      </c>
      <c r="PY437" t="s">
        <v>7515</v>
      </c>
      <c r="PZ437" t="s">
        <v>7515</v>
      </c>
      <c r="QA437" t="s">
        <v>7515</v>
      </c>
      <c r="QB437" t="s">
        <v>7515</v>
      </c>
      <c r="QC437" t="s">
        <v>7515</v>
      </c>
      <c r="QE437" t="s">
        <v>7516</v>
      </c>
      <c r="QF437" t="s">
        <v>7515</v>
      </c>
      <c r="QG437" t="s">
        <v>7515</v>
      </c>
      <c r="QH437" t="s">
        <v>7515</v>
      </c>
      <c r="QI437" t="s">
        <v>7515</v>
      </c>
      <c r="QJ437" t="s">
        <v>7515</v>
      </c>
      <c r="QK437" t="s">
        <v>7515</v>
      </c>
      <c r="RP437">
        <f t="shared" si="12"/>
        <v>2</v>
      </c>
      <c r="RS437">
        <f t="shared" si="13"/>
        <v>3</v>
      </c>
    </row>
    <row r="438" spans="1:487" x14ac:dyDescent="0.3">
      <c r="A438">
        <v>70425</v>
      </c>
      <c r="B438">
        <v>870</v>
      </c>
      <c r="C438">
        <v>0</v>
      </c>
      <c r="D438">
        <v>5</v>
      </c>
      <c r="E438">
        <v>12</v>
      </c>
      <c r="F438">
        <v>93</v>
      </c>
      <c r="G438">
        <v>102</v>
      </c>
      <c r="H438">
        <v>10</v>
      </c>
      <c r="I438" t="s">
        <v>6793</v>
      </c>
      <c r="J438" t="s">
        <v>6793</v>
      </c>
      <c r="O438" t="s">
        <v>6793</v>
      </c>
      <c r="P438" t="s">
        <v>7515</v>
      </c>
      <c r="Q438" t="s">
        <v>7515</v>
      </c>
      <c r="R438" t="s">
        <v>7515</v>
      </c>
      <c r="S438" t="s">
        <v>7515</v>
      </c>
      <c r="T438" t="s">
        <v>7515</v>
      </c>
      <c r="U438" t="s">
        <v>7515</v>
      </c>
      <c r="V438" t="s">
        <v>7515</v>
      </c>
      <c r="W438" t="s">
        <v>7515</v>
      </c>
      <c r="X438" t="s">
        <v>7515</v>
      </c>
      <c r="Y438" t="s">
        <v>7515</v>
      </c>
      <c r="Z438" t="s">
        <v>7515</v>
      </c>
      <c r="AA438" t="s">
        <v>7515</v>
      </c>
      <c r="AB438" t="s">
        <v>7515</v>
      </c>
      <c r="AC438" t="s">
        <v>7515</v>
      </c>
      <c r="AD438" t="s">
        <v>7515</v>
      </c>
      <c r="AE438" t="s">
        <v>7516</v>
      </c>
      <c r="AF438" t="s">
        <v>7515</v>
      </c>
      <c r="AG438" t="s">
        <v>7515</v>
      </c>
      <c r="AH438" t="s">
        <v>7515</v>
      </c>
      <c r="AI438" t="s">
        <v>7517</v>
      </c>
      <c r="AL438">
        <v>0</v>
      </c>
      <c r="AM438">
        <v>2</v>
      </c>
      <c r="AN438" t="s">
        <v>6845</v>
      </c>
      <c r="AQ438" t="s">
        <v>6993</v>
      </c>
      <c r="AR438" t="s">
        <v>6794</v>
      </c>
      <c r="AS438" t="s">
        <v>6794</v>
      </c>
      <c r="AT438">
        <v>0</v>
      </c>
      <c r="AU438">
        <v>7</v>
      </c>
      <c r="AV438" t="s">
        <v>6992</v>
      </c>
      <c r="AW438" t="s">
        <v>6793</v>
      </c>
      <c r="AX438" t="s">
        <v>6793</v>
      </c>
      <c r="AY438" t="s">
        <v>6813</v>
      </c>
      <c r="AZ438" t="s">
        <v>7531</v>
      </c>
      <c r="BA438" t="s">
        <v>6991</v>
      </c>
      <c r="BC438" t="s">
        <v>6793</v>
      </c>
      <c r="BD438" t="s">
        <v>6793</v>
      </c>
      <c r="BE438" t="s">
        <v>6793</v>
      </c>
      <c r="BF438" t="s">
        <v>6793</v>
      </c>
      <c r="BG438" t="s">
        <v>6793</v>
      </c>
      <c r="BH438" t="s">
        <v>6794</v>
      </c>
      <c r="BI438" t="s">
        <v>6794</v>
      </c>
      <c r="BJ438" t="s">
        <v>6793</v>
      </c>
      <c r="BK438" t="s">
        <v>6794</v>
      </c>
      <c r="BL438" t="s">
        <v>6794</v>
      </c>
      <c r="BM438" t="s">
        <v>7024</v>
      </c>
      <c r="BN438" t="s">
        <v>7029</v>
      </c>
      <c r="BO438" t="s">
        <v>6794</v>
      </c>
      <c r="BQ438">
        <v>100</v>
      </c>
      <c r="BR438" t="s">
        <v>6</v>
      </c>
      <c r="BS438" t="s">
        <v>7519</v>
      </c>
      <c r="BT438" t="s">
        <v>7542</v>
      </c>
      <c r="BU438" t="s">
        <v>7559</v>
      </c>
      <c r="BV438" t="s">
        <v>7535</v>
      </c>
      <c r="BW438" t="s">
        <v>7516</v>
      </c>
      <c r="BX438" t="s">
        <v>7515</v>
      </c>
      <c r="BY438" t="s">
        <v>7515</v>
      </c>
      <c r="BZ438" t="s">
        <v>7515</v>
      </c>
      <c r="CA438" t="s">
        <v>7515</v>
      </c>
      <c r="CB438" t="s">
        <v>7515</v>
      </c>
      <c r="CC438" t="s">
        <v>7515</v>
      </c>
      <c r="CD438" t="s">
        <v>7515</v>
      </c>
      <c r="CE438" t="s">
        <v>7515</v>
      </c>
      <c r="CF438" t="s">
        <v>7515</v>
      </c>
      <c r="CG438" t="s">
        <v>7515</v>
      </c>
      <c r="CH438" t="s">
        <v>7515</v>
      </c>
      <c r="CI438" t="s">
        <v>6793</v>
      </c>
      <c r="CJ438" t="s">
        <v>6794</v>
      </c>
      <c r="CK438" t="s">
        <v>6757</v>
      </c>
      <c r="CL438" t="s">
        <v>7580</v>
      </c>
      <c r="CM438" t="s">
        <v>7581</v>
      </c>
      <c r="CN438" t="s">
        <v>7566</v>
      </c>
      <c r="CO438" t="s">
        <v>6793</v>
      </c>
      <c r="CP438" t="s">
        <v>6793</v>
      </c>
      <c r="CQ438" t="s">
        <v>6794</v>
      </c>
      <c r="CR438" t="s">
        <v>6793</v>
      </c>
      <c r="CS438" t="s">
        <v>6794</v>
      </c>
      <c r="CT438" t="s">
        <v>6794</v>
      </c>
      <c r="CU438" t="s">
        <v>6794</v>
      </c>
      <c r="CV438" t="s">
        <v>6793</v>
      </c>
      <c r="CW438" t="s">
        <v>6793</v>
      </c>
      <c r="CX438" t="s">
        <v>7520</v>
      </c>
      <c r="CY438" t="s">
        <v>7521</v>
      </c>
      <c r="CZ438" t="s">
        <v>7605</v>
      </c>
      <c r="DA438" t="s">
        <v>6793</v>
      </c>
      <c r="DB438">
        <v>4</v>
      </c>
      <c r="DC438">
        <v>4</v>
      </c>
      <c r="DD438">
        <v>6</v>
      </c>
      <c r="DE438" t="s">
        <v>6794</v>
      </c>
      <c r="EA438">
        <v>4</v>
      </c>
      <c r="EC438">
        <v>2</v>
      </c>
      <c r="ED438">
        <v>0</v>
      </c>
      <c r="EE438">
        <v>1</v>
      </c>
      <c r="EF438">
        <v>1</v>
      </c>
      <c r="EG438">
        <v>0</v>
      </c>
      <c r="EH438">
        <v>0</v>
      </c>
      <c r="EI438">
        <v>0</v>
      </c>
      <c r="EJ438" t="s">
        <v>6794</v>
      </c>
      <c r="EP438" t="s">
        <v>6794</v>
      </c>
      <c r="OI438" t="s">
        <v>7526</v>
      </c>
      <c r="OJ438" t="s">
        <v>7526</v>
      </c>
      <c r="OK438" t="s">
        <v>7526</v>
      </c>
      <c r="OL438" t="s">
        <v>7526</v>
      </c>
      <c r="OM438" t="s">
        <v>7528</v>
      </c>
      <c r="ON438" t="s">
        <v>7529</v>
      </c>
      <c r="OO438" t="s">
        <v>7528</v>
      </c>
      <c r="OP438">
        <v>1</v>
      </c>
      <c r="OQ438" t="s">
        <v>28</v>
      </c>
      <c r="OR438" t="s">
        <v>212</v>
      </c>
      <c r="OS438">
        <v>2007</v>
      </c>
      <c r="OT438">
        <v>7</v>
      </c>
      <c r="OU438">
        <v>1</v>
      </c>
      <c r="OV438">
        <v>7</v>
      </c>
      <c r="OW438">
        <v>0</v>
      </c>
      <c r="OX438">
        <v>1</v>
      </c>
      <c r="OY438">
        <v>35</v>
      </c>
      <c r="QE438" t="s">
        <v>7516</v>
      </c>
      <c r="QF438" t="s">
        <v>7515</v>
      </c>
      <c r="QG438" t="s">
        <v>7515</v>
      </c>
      <c r="QH438" t="s">
        <v>7515</v>
      </c>
      <c r="QI438" t="s">
        <v>7515</v>
      </c>
      <c r="QJ438" t="s">
        <v>7515</v>
      </c>
      <c r="QK438" t="s">
        <v>7515</v>
      </c>
      <c r="RP438">
        <f t="shared" si="12"/>
        <v>5</v>
      </c>
      <c r="RS438">
        <f t="shared" si="13"/>
        <v>3</v>
      </c>
    </row>
    <row r="439" spans="1:487" x14ac:dyDescent="0.3">
      <c r="A439">
        <v>70426</v>
      </c>
      <c r="B439">
        <v>871</v>
      </c>
      <c r="C439">
        <v>0</v>
      </c>
      <c r="D439">
        <v>5</v>
      </c>
      <c r="E439">
        <v>18</v>
      </c>
      <c r="F439">
        <v>86</v>
      </c>
      <c r="G439">
        <v>102</v>
      </c>
      <c r="H439">
        <v>3</v>
      </c>
      <c r="I439" t="s">
        <v>6793</v>
      </c>
      <c r="J439" t="s">
        <v>6793</v>
      </c>
      <c r="O439" t="s">
        <v>6793</v>
      </c>
      <c r="P439" t="s">
        <v>7515</v>
      </c>
      <c r="Q439" t="s">
        <v>7515</v>
      </c>
      <c r="R439" t="s">
        <v>7515</v>
      </c>
      <c r="S439" t="s">
        <v>7515</v>
      </c>
      <c r="T439" t="s">
        <v>7515</v>
      </c>
      <c r="U439" t="s">
        <v>7515</v>
      </c>
      <c r="V439" t="s">
        <v>7515</v>
      </c>
      <c r="W439" t="s">
        <v>7515</v>
      </c>
      <c r="X439" t="s">
        <v>7515</v>
      </c>
      <c r="Y439" t="s">
        <v>7515</v>
      </c>
      <c r="Z439" t="s">
        <v>7515</v>
      </c>
      <c r="AA439" t="s">
        <v>7515</v>
      </c>
      <c r="AB439" t="s">
        <v>7515</v>
      </c>
      <c r="AC439" t="s">
        <v>7515</v>
      </c>
      <c r="AD439" t="s">
        <v>7515</v>
      </c>
      <c r="AE439" t="s">
        <v>7516</v>
      </c>
      <c r="AF439" t="s">
        <v>7515</v>
      </c>
      <c r="AG439" t="s">
        <v>7515</v>
      </c>
      <c r="AH439" t="s">
        <v>7515</v>
      </c>
      <c r="AI439" t="s">
        <v>6796</v>
      </c>
      <c r="AQ439" t="s">
        <v>6985</v>
      </c>
      <c r="AR439" t="s">
        <v>6793</v>
      </c>
      <c r="AS439" t="s">
        <v>6794</v>
      </c>
      <c r="AT439">
        <v>0</v>
      </c>
      <c r="AU439">
        <v>21</v>
      </c>
      <c r="AV439" t="s">
        <v>6988</v>
      </c>
      <c r="AW439" t="s">
        <v>6793</v>
      </c>
      <c r="AX439" t="s">
        <v>6966</v>
      </c>
      <c r="AY439" t="s">
        <v>6813</v>
      </c>
      <c r="AZ439" t="s">
        <v>7531</v>
      </c>
      <c r="BA439" t="s">
        <v>6991</v>
      </c>
      <c r="BC439" t="s">
        <v>6793</v>
      </c>
      <c r="BD439" t="s">
        <v>6794</v>
      </c>
      <c r="BE439" t="s">
        <v>6793</v>
      </c>
      <c r="BF439" t="s">
        <v>6794</v>
      </c>
      <c r="BG439" t="s">
        <v>6794</v>
      </c>
      <c r="BH439" t="s">
        <v>6966</v>
      </c>
      <c r="BI439" t="s">
        <v>6966</v>
      </c>
      <c r="BJ439" t="s">
        <v>6794</v>
      </c>
      <c r="BK439" t="s">
        <v>6794</v>
      </c>
      <c r="BL439" t="s">
        <v>6794</v>
      </c>
      <c r="BM439" t="s">
        <v>7029</v>
      </c>
      <c r="BN439" t="s">
        <v>7024</v>
      </c>
      <c r="BO439" t="s">
        <v>6794</v>
      </c>
      <c r="BQ439">
        <v>35</v>
      </c>
      <c r="BR439" t="s">
        <v>6</v>
      </c>
      <c r="BS439" t="s">
        <v>7533</v>
      </c>
      <c r="BT439" t="s">
        <v>6</v>
      </c>
      <c r="BU439" t="s">
        <v>7559</v>
      </c>
      <c r="BV439" t="s">
        <v>7569</v>
      </c>
      <c r="BW439" t="s">
        <v>7515</v>
      </c>
      <c r="BX439" t="s">
        <v>7515</v>
      </c>
      <c r="BY439" t="s">
        <v>7515</v>
      </c>
      <c r="BZ439" t="s">
        <v>7516</v>
      </c>
      <c r="CA439" t="s">
        <v>7516</v>
      </c>
      <c r="CB439" t="s">
        <v>7515</v>
      </c>
      <c r="CC439" t="s">
        <v>7516</v>
      </c>
      <c r="CD439" t="s">
        <v>7515</v>
      </c>
      <c r="CE439" t="s">
        <v>7515</v>
      </c>
      <c r="CF439" t="s">
        <v>7515</v>
      </c>
      <c r="CG439" t="s">
        <v>7515</v>
      </c>
      <c r="CH439" t="s">
        <v>7515</v>
      </c>
      <c r="CI439" t="s">
        <v>6793</v>
      </c>
      <c r="CJ439" t="s">
        <v>6794</v>
      </c>
      <c r="CO439" t="s">
        <v>6793</v>
      </c>
      <c r="CP439" t="s">
        <v>6793</v>
      </c>
      <c r="CQ439" t="s">
        <v>6794</v>
      </c>
      <c r="CR439" t="s">
        <v>6793</v>
      </c>
      <c r="CS439" t="s">
        <v>6794</v>
      </c>
      <c r="CT439" t="s">
        <v>6794</v>
      </c>
      <c r="CU439" t="s">
        <v>6794</v>
      </c>
      <c r="CV439" t="s">
        <v>6793</v>
      </c>
      <c r="CW439" t="s">
        <v>6794</v>
      </c>
      <c r="CX439" t="s">
        <v>7520</v>
      </c>
      <c r="CY439" t="s">
        <v>7521</v>
      </c>
      <c r="CZ439" t="s">
        <v>7522</v>
      </c>
      <c r="DA439" t="s">
        <v>6793</v>
      </c>
      <c r="DB439">
        <v>2</v>
      </c>
      <c r="DC439">
        <v>3</v>
      </c>
      <c r="DD439">
        <v>2</v>
      </c>
      <c r="DE439" t="s">
        <v>6794</v>
      </c>
      <c r="EA439">
        <v>5</v>
      </c>
      <c r="EC439">
        <v>3</v>
      </c>
      <c r="ED439">
        <v>0</v>
      </c>
      <c r="EE439">
        <v>0</v>
      </c>
      <c r="EF439">
        <v>1</v>
      </c>
      <c r="EG439">
        <v>0</v>
      </c>
      <c r="EH439">
        <v>0</v>
      </c>
      <c r="EI439">
        <v>1</v>
      </c>
      <c r="EJ439" t="s">
        <v>6793</v>
      </c>
      <c r="EK439" t="s">
        <v>6859</v>
      </c>
      <c r="EL439">
        <v>3</v>
      </c>
      <c r="EN439">
        <v>2007</v>
      </c>
      <c r="EP439" t="s">
        <v>6794</v>
      </c>
      <c r="OI439" t="s">
        <v>7526</v>
      </c>
      <c r="OJ439" t="s">
        <v>7526</v>
      </c>
      <c r="OK439" t="s">
        <v>7527</v>
      </c>
      <c r="OL439" t="s">
        <v>7527</v>
      </c>
      <c r="OM439" t="s">
        <v>7528</v>
      </c>
      <c r="ON439" t="s">
        <v>7539</v>
      </c>
      <c r="OO439" t="s">
        <v>7528</v>
      </c>
      <c r="OP439">
        <v>4</v>
      </c>
      <c r="OQ439" t="s">
        <v>28</v>
      </c>
      <c r="OR439" t="s">
        <v>7549</v>
      </c>
      <c r="OS439">
        <v>2007</v>
      </c>
      <c r="OT439">
        <v>12</v>
      </c>
      <c r="OU439">
        <v>1</v>
      </c>
      <c r="OV439">
        <v>12</v>
      </c>
      <c r="OW439">
        <v>1</v>
      </c>
      <c r="OX439">
        <v>0</v>
      </c>
      <c r="OY439">
        <v>35</v>
      </c>
      <c r="QE439" t="s">
        <v>7515</v>
      </c>
      <c r="QF439" t="s">
        <v>7515</v>
      </c>
      <c r="QG439" t="s">
        <v>7515</v>
      </c>
      <c r="QH439" t="s">
        <v>7515</v>
      </c>
      <c r="QI439" t="s">
        <v>7515</v>
      </c>
      <c r="QJ439" t="s">
        <v>7515</v>
      </c>
      <c r="QK439" t="s">
        <v>7516</v>
      </c>
      <c r="RP439">
        <f t="shared" si="12"/>
        <v>2</v>
      </c>
      <c r="RS439">
        <f t="shared" si="13"/>
        <v>8</v>
      </c>
    </row>
    <row r="440" spans="1:487" x14ac:dyDescent="0.3">
      <c r="A440">
        <v>70427</v>
      </c>
      <c r="B440">
        <v>872</v>
      </c>
      <c r="C440">
        <v>0</v>
      </c>
      <c r="D440">
        <v>5</v>
      </c>
      <c r="E440">
        <v>18</v>
      </c>
      <c r="F440">
        <v>89</v>
      </c>
      <c r="G440">
        <v>102</v>
      </c>
      <c r="H440">
        <v>4</v>
      </c>
      <c r="I440" t="s">
        <v>6793</v>
      </c>
      <c r="J440" t="s">
        <v>6793</v>
      </c>
      <c r="O440" t="s">
        <v>6793</v>
      </c>
      <c r="P440" t="s">
        <v>7515</v>
      </c>
      <c r="Q440" t="s">
        <v>7515</v>
      </c>
      <c r="R440" t="s">
        <v>7515</v>
      </c>
      <c r="S440" t="s">
        <v>7515</v>
      </c>
      <c r="T440" t="s">
        <v>7515</v>
      </c>
      <c r="U440" t="s">
        <v>7515</v>
      </c>
      <c r="V440" t="s">
        <v>7515</v>
      </c>
      <c r="W440" t="s">
        <v>7515</v>
      </c>
      <c r="X440" t="s">
        <v>7515</v>
      </c>
      <c r="Y440" t="s">
        <v>7515</v>
      </c>
      <c r="Z440" t="s">
        <v>7515</v>
      </c>
      <c r="AA440" t="s">
        <v>7515</v>
      </c>
      <c r="AB440" t="s">
        <v>7515</v>
      </c>
      <c r="AC440" t="s">
        <v>7515</v>
      </c>
      <c r="AD440" t="s">
        <v>7515</v>
      </c>
      <c r="AE440" t="s">
        <v>7516</v>
      </c>
      <c r="AF440" t="s">
        <v>7515</v>
      </c>
      <c r="AG440" t="s">
        <v>7515</v>
      </c>
      <c r="AH440" t="s">
        <v>7515</v>
      </c>
      <c r="AI440" t="s">
        <v>7517</v>
      </c>
      <c r="AL440">
        <v>8</v>
      </c>
      <c r="AM440">
        <v>0</v>
      </c>
      <c r="AN440" t="s">
        <v>6845</v>
      </c>
      <c r="AQ440" t="s">
        <v>6993</v>
      </c>
      <c r="AR440" t="s">
        <v>6794</v>
      </c>
      <c r="AS440" t="s">
        <v>6794</v>
      </c>
      <c r="AT440">
        <v>0</v>
      </c>
      <c r="AU440">
        <v>10</v>
      </c>
      <c r="AV440" t="s">
        <v>6988</v>
      </c>
      <c r="AW440" t="s">
        <v>6794</v>
      </c>
      <c r="AX440" t="s">
        <v>6793</v>
      </c>
      <c r="AY440" t="s">
        <v>6813</v>
      </c>
      <c r="AZ440" t="s">
        <v>7531</v>
      </c>
      <c r="BA440" t="s">
        <v>7553</v>
      </c>
      <c r="BC440" t="s">
        <v>6793</v>
      </c>
      <c r="BD440" t="s">
        <v>6793</v>
      </c>
      <c r="BE440" t="s">
        <v>6793</v>
      </c>
      <c r="BF440" t="s">
        <v>6793</v>
      </c>
      <c r="BG440" t="s">
        <v>6793</v>
      </c>
      <c r="BH440" t="s">
        <v>6793</v>
      </c>
      <c r="BI440" t="s">
        <v>6793</v>
      </c>
      <c r="BJ440" t="s">
        <v>6794</v>
      </c>
      <c r="BK440" t="s">
        <v>6794</v>
      </c>
      <c r="BL440" t="s">
        <v>6794</v>
      </c>
      <c r="BM440" t="s">
        <v>7025</v>
      </c>
      <c r="BN440" t="s">
        <v>7021</v>
      </c>
      <c r="BO440" t="s">
        <v>6794</v>
      </c>
      <c r="BQ440">
        <v>35</v>
      </c>
      <c r="BR440">
        <v>10</v>
      </c>
      <c r="BS440" t="s">
        <v>7533</v>
      </c>
      <c r="BT440" t="s">
        <v>7542</v>
      </c>
      <c r="BU440" t="s">
        <v>7024</v>
      </c>
      <c r="BV440" t="s">
        <v>7543</v>
      </c>
      <c r="BW440" t="s">
        <v>7515</v>
      </c>
      <c r="BX440" t="s">
        <v>7515</v>
      </c>
      <c r="BY440" t="s">
        <v>7515</v>
      </c>
      <c r="BZ440" t="s">
        <v>7515</v>
      </c>
      <c r="CA440" t="s">
        <v>7515</v>
      </c>
      <c r="CB440" t="s">
        <v>7515</v>
      </c>
      <c r="CC440" t="s">
        <v>7515</v>
      </c>
      <c r="CD440" t="s">
        <v>7516</v>
      </c>
      <c r="CE440" t="s">
        <v>7515</v>
      </c>
      <c r="CF440" t="s">
        <v>7515</v>
      </c>
      <c r="CG440" t="s">
        <v>7515</v>
      </c>
      <c r="CH440" t="s">
        <v>7515</v>
      </c>
      <c r="CI440" t="s">
        <v>6793</v>
      </c>
      <c r="CJ440" t="s">
        <v>6794</v>
      </c>
      <c r="CO440" t="s">
        <v>6793</v>
      </c>
      <c r="CP440" t="s">
        <v>6793</v>
      </c>
      <c r="CQ440" t="s">
        <v>6794</v>
      </c>
      <c r="CR440" t="s">
        <v>6793</v>
      </c>
      <c r="CS440" t="s">
        <v>6793</v>
      </c>
      <c r="CT440" t="s">
        <v>6793</v>
      </c>
      <c r="CU440" t="s">
        <v>6794</v>
      </c>
      <c r="CV440" t="s">
        <v>6793</v>
      </c>
      <c r="CW440" t="s">
        <v>6794</v>
      </c>
      <c r="CX440" t="s">
        <v>7520</v>
      </c>
      <c r="CY440" t="s">
        <v>7521</v>
      </c>
      <c r="CZ440" t="s">
        <v>7602</v>
      </c>
      <c r="DA440" t="s">
        <v>6793</v>
      </c>
      <c r="DB440">
        <v>3</v>
      </c>
      <c r="DC440">
        <v>4</v>
      </c>
      <c r="DD440">
        <v>2</v>
      </c>
      <c r="DE440" t="s">
        <v>6794</v>
      </c>
      <c r="EA440">
        <v>4</v>
      </c>
      <c r="EC440">
        <v>1</v>
      </c>
      <c r="ED440">
        <v>0</v>
      </c>
      <c r="EE440">
        <v>3</v>
      </c>
      <c r="EF440">
        <v>0</v>
      </c>
      <c r="EG440">
        <v>0</v>
      </c>
      <c r="EH440">
        <v>0</v>
      </c>
      <c r="EI440">
        <v>0</v>
      </c>
      <c r="EJ440" t="s">
        <v>6794</v>
      </c>
      <c r="EP440" t="s">
        <v>6794</v>
      </c>
      <c r="OI440" t="s">
        <v>7526</v>
      </c>
      <c r="OJ440" t="s">
        <v>7526</v>
      </c>
      <c r="OK440" t="s">
        <v>7527</v>
      </c>
      <c r="OL440" t="s">
        <v>7527</v>
      </c>
      <c r="OM440" t="s">
        <v>7528</v>
      </c>
      <c r="ON440" t="s">
        <v>7539</v>
      </c>
      <c r="OO440" t="s">
        <v>7528</v>
      </c>
      <c r="OP440">
        <v>3</v>
      </c>
      <c r="OQ440" t="s">
        <v>28</v>
      </c>
      <c r="OR440" t="s">
        <v>7549</v>
      </c>
      <c r="OS440">
        <v>2006</v>
      </c>
      <c r="OT440">
        <v>4</v>
      </c>
      <c r="OU440">
        <v>1</v>
      </c>
      <c r="OV440">
        <v>4</v>
      </c>
      <c r="OW440">
        <v>0</v>
      </c>
      <c r="OX440">
        <v>1</v>
      </c>
      <c r="OY440">
        <v>35</v>
      </c>
      <c r="QE440" t="s">
        <v>7516</v>
      </c>
      <c r="QF440" t="s">
        <v>7515</v>
      </c>
      <c r="QG440" t="s">
        <v>7515</v>
      </c>
      <c r="QH440" t="s">
        <v>7515</v>
      </c>
      <c r="QI440" t="s">
        <v>7515</v>
      </c>
      <c r="QJ440" t="s">
        <v>7515</v>
      </c>
      <c r="QK440" t="s">
        <v>7515</v>
      </c>
      <c r="RP440">
        <f t="shared" si="12"/>
        <v>4</v>
      </c>
      <c r="RS440">
        <f t="shared" si="13"/>
        <v>4</v>
      </c>
    </row>
    <row r="441" spans="1:487" x14ac:dyDescent="0.3">
      <c r="A441">
        <v>70428</v>
      </c>
      <c r="B441">
        <v>873</v>
      </c>
      <c r="C441">
        <v>0</v>
      </c>
      <c r="D441">
        <v>5</v>
      </c>
      <c r="E441">
        <v>10</v>
      </c>
      <c r="F441">
        <v>88</v>
      </c>
      <c r="G441">
        <v>102</v>
      </c>
      <c r="H441">
        <v>3</v>
      </c>
      <c r="I441" t="s">
        <v>6793</v>
      </c>
      <c r="J441" t="s">
        <v>6793</v>
      </c>
      <c r="O441" t="s">
        <v>6793</v>
      </c>
      <c r="P441" t="s">
        <v>7516</v>
      </c>
      <c r="Q441" t="s">
        <v>7515</v>
      </c>
      <c r="R441" t="s">
        <v>7515</v>
      </c>
      <c r="S441" t="s">
        <v>7515</v>
      </c>
      <c r="T441" t="s">
        <v>7515</v>
      </c>
      <c r="U441" t="s">
        <v>7515</v>
      </c>
      <c r="V441" t="s">
        <v>7515</v>
      </c>
      <c r="W441" t="s">
        <v>7515</v>
      </c>
      <c r="X441" t="s">
        <v>7515</v>
      </c>
      <c r="Y441" t="s">
        <v>7515</v>
      </c>
      <c r="Z441" t="s">
        <v>7515</v>
      </c>
      <c r="AA441" t="s">
        <v>7515</v>
      </c>
      <c r="AB441" t="s">
        <v>7515</v>
      </c>
      <c r="AC441" t="s">
        <v>7515</v>
      </c>
      <c r="AD441" t="s">
        <v>7515</v>
      </c>
      <c r="AE441" t="s">
        <v>7515</v>
      </c>
      <c r="AF441" t="s">
        <v>7515</v>
      </c>
      <c r="AG441" t="s">
        <v>7515</v>
      </c>
      <c r="AH441" t="s">
        <v>7515</v>
      </c>
      <c r="AI441" t="s">
        <v>6796</v>
      </c>
      <c r="AQ441" t="s">
        <v>6985</v>
      </c>
      <c r="AR441" t="s">
        <v>6793</v>
      </c>
      <c r="AS441" t="s">
        <v>6793</v>
      </c>
      <c r="AT441">
        <v>0</v>
      </c>
      <c r="AU441">
        <v>12</v>
      </c>
      <c r="AV441" t="s">
        <v>7568</v>
      </c>
      <c r="AW441" t="s">
        <v>6794</v>
      </c>
      <c r="AX441" t="s">
        <v>6793</v>
      </c>
      <c r="AY441" t="s">
        <v>6813</v>
      </c>
      <c r="AZ441" t="s">
        <v>7531</v>
      </c>
      <c r="BA441" t="s">
        <v>7553</v>
      </c>
      <c r="BC441" t="s">
        <v>6793</v>
      </c>
      <c r="BD441" t="s">
        <v>6794</v>
      </c>
      <c r="BE441" t="s">
        <v>6793</v>
      </c>
      <c r="BF441" t="s">
        <v>6794</v>
      </c>
      <c r="BH441" t="s">
        <v>6793</v>
      </c>
      <c r="BI441" t="s">
        <v>6793</v>
      </c>
      <c r="BJ441" t="s">
        <v>6794</v>
      </c>
      <c r="BK441" t="s">
        <v>6794</v>
      </c>
      <c r="BL441" t="s">
        <v>6794</v>
      </c>
      <c r="BM441" t="s">
        <v>7021</v>
      </c>
      <c r="BN441" t="s">
        <v>7025</v>
      </c>
      <c r="BO441" t="s">
        <v>6794</v>
      </c>
      <c r="BQ441">
        <v>20</v>
      </c>
      <c r="BR441">
        <v>50</v>
      </c>
      <c r="BS441" t="s">
        <v>7519</v>
      </c>
      <c r="BT441" t="s">
        <v>6</v>
      </c>
      <c r="BU441" t="s">
        <v>7559</v>
      </c>
      <c r="BV441" t="s">
        <v>7561</v>
      </c>
      <c r="BW441" t="s">
        <v>7515</v>
      </c>
      <c r="BX441" t="s">
        <v>7516</v>
      </c>
      <c r="BY441" t="s">
        <v>7515</v>
      </c>
      <c r="BZ441" t="s">
        <v>7515</v>
      </c>
      <c r="CA441" t="s">
        <v>7515</v>
      </c>
      <c r="CB441" t="s">
        <v>7515</v>
      </c>
      <c r="CC441" t="s">
        <v>7515</v>
      </c>
      <c r="CD441" t="s">
        <v>7515</v>
      </c>
      <c r="CE441" t="s">
        <v>7515</v>
      </c>
      <c r="CF441" t="s">
        <v>7515</v>
      </c>
      <c r="CG441" t="s">
        <v>7515</v>
      </c>
      <c r="CH441" t="s">
        <v>7515</v>
      </c>
      <c r="CI441" t="s">
        <v>6793</v>
      </c>
      <c r="CJ441" t="s">
        <v>6794</v>
      </c>
      <c r="CO441" t="s">
        <v>6793</v>
      </c>
      <c r="CP441" t="s">
        <v>6793</v>
      </c>
      <c r="CQ441" t="s">
        <v>6794</v>
      </c>
      <c r="CR441" t="s">
        <v>6793</v>
      </c>
      <c r="CS441" t="s">
        <v>6793</v>
      </c>
      <c r="CT441" t="s">
        <v>6793</v>
      </c>
      <c r="CU441" t="s">
        <v>6794</v>
      </c>
      <c r="CV441" t="s">
        <v>6793</v>
      </c>
      <c r="CW441" t="s">
        <v>6793</v>
      </c>
      <c r="CX441" t="s">
        <v>7520</v>
      </c>
      <c r="CY441" t="s">
        <v>7521</v>
      </c>
      <c r="CZ441" t="s">
        <v>7536</v>
      </c>
      <c r="DA441" t="s">
        <v>6793</v>
      </c>
      <c r="DB441">
        <v>2</v>
      </c>
      <c r="DC441">
        <v>4</v>
      </c>
      <c r="DD441">
        <v>4</v>
      </c>
      <c r="DE441" t="s">
        <v>6794</v>
      </c>
      <c r="EA441">
        <v>4</v>
      </c>
      <c r="EC441">
        <v>1</v>
      </c>
      <c r="ED441">
        <v>0</v>
      </c>
      <c r="EE441">
        <v>1</v>
      </c>
      <c r="EF441">
        <v>0</v>
      </c>
      <c r="EG441">
        <v>1</v>
      </c>
      <c r="EH441">
        <v>1</v>
      </c>
      <c r="EI441">
        <v>0</v>
      </c>
      <c r="EJ441" t="s">
        <v>6794</v>
      </c>
      <c r="EP441" t="s">
        <v>6794</v>
      </c>
      <c r="OI441" t="s">
        <v>7526</v>
      </c>
      <c r="OJ441" t="s">
        <v>7526</v>
      </c>
      <c r="OK441" t="s">
        <v>7526</v>
      </c>
      <c r="OL441" t="s">
        <v>7527</v>
      </c>
      <c r="OM441" t="s">
        <v>7528</v>
      </c>
      <c r="ON441" t="s">
        <v>7529</v>
      </c>
      <c r="OO441" t="s">
        <v>7528</v>
      </c>
      <c r="OP441">
        <v>1</v>
      </c>
      <c r="OQ441" t="s">
        <v>28</v>
      </c>
      <c r="OR441" t="s">
        <v>7549</v>
      </c>
      <c r="OS441">
        <v>2007</v>
      </c>
      <c r="OT441">
        <v>10</v>
      </c>
      <c r="OU441">
        <v>1</v>
      </c>
      <c r="OV441">
        <v>10</v>
      </c>
      <c r="OW441">
        <v>1</v>
      </c>
      <c r="OX441">
        <v>0</v>
      </c>
      <c r="OY441">
        <v>35</v>
      </c>
      <c r="QE441" t="s">
        <v>7516</v>
      </c>
      <c r="QF441" t="s">
        <v>7515</v>
      </c>
      <c r="QG441" t="s">
        <v>7515</v>
      </c>
      <c r="QH441" t="s">
        <v>7515</v>
      </c>
      <c r="QI441" t="s">
        <v>7515</v>
      </c>
      <c r="QJ441" t="s">
        <v>7515</v>
      </c>
      <c r="QK441" t="s">
        <v>7515</v>
      </c>
      <c r="RP441">
        <f t="shared" si="12"/>
        <v>4</v>
      </c>
      <c r="RS441">
        <f t="shared" si="13"/>
        <v>1</v>
      </c>
    </row>
    <row r="442" spans="1:487" x14ac:dyDescent="0.3">
      <c r="A442">
        <v>70429</v>
      </c>
      <c r="B442">
        <v>874</v>
      </c>
      <c r="C442">
        <v>0</v>
      </c>
      <c r="D442">
        <v>5</v>
      </c>
      <c r="E442">
        <v>16</v>
      </c>
      <c r="F442">
        <v>84</v>
      </c>
      <c r="G442">
        <v>102</v>
      </c>
      <c r="H442">
        <v>15</v>
      </c>
      <c r="I442" t="s">
        <v>6793</v>
      </c>
      <c r="J442" t="s">
        <v>6793</v>
      </c>
      <c r="O442" t="s">
        <v>6793</v>
      </c>
      <c r="P442" t="s">
        <v>7515</v>
      </c>
      <c r="Q442" t="s">
        <v>7516</v>
      </c>
      <c r="R442" t="s">
        <v>7515</v>
      </c>
      <c r="S442" t="s">
        <v>7515</v>
      </c>
      <c r="T442" t="s">
        <v>7515</v>
      </c>
      <c r="U442" t="s">
        <v>7515</v>
      </c>
      <c r="V442" t="s">
        <v>7515</v>
      </c>
      <c r="W442" t="s">
        <v>7515</v>
      </c>
      <c r="X442" t="s">
        <v>7515</v>
      </c>
      <c r="Y442" t="s">
        <v>7515</v>
      </c>
      <c r="Z442" t="s">
        <v>7515</v>
      </c>
      <c r="AA442" t="s">
        <v>7515</v>
      </c>
      <c r="AB442" t="s">
        <v>7515</v>
      </c>
      <c r="AC442" t="s">
        <v>7515</v>
      </c>
      <c r="AD442" t="s">
        <v>7515</v>
      </c>
      <c r="AE442" t="s">
        <v>7515</v>
      </c>
      <c r="AF442" t="s">
        <v>7515</v>
      </c>
      <c r="AG442" t="s">
        <v>7515</v>
      </c>
      <c r="AH442" t="s">
        <v>7515</v>
      </c>
      <c r="AI442" t="s">
        <v>6796</v>
      </c>
      <c r="AQ442" t="s">
        <v>6985</v>
      </c>
      <c r="AR442" t="s">
        <v>6793</v>
      </c>
      <c r="AS442" t="s">
        <v>6793</v>
      </c>
      <c r="AT442">
        <v>0</v>
      </c>
      <c r="AU442">
        <v>10</v>
      </c>
      <c r="AV442" t="s">
        <v>6992</v>
      </c>
      <c r="AW442" t="s">
        <v>6793</v>
      </c>
      <c r="AX442" t="s">
        <v>6793</v>
      </c>
      <c r="AY442" t="s">
        <v>6813</v>
      </c>
      <c r="AZ442" t="s">
        <v>7562</v>
      </c>
      <c r="BA442" t="s">
        <v>7518</v>
      </c>
      <c r="BC442" t="s">
        <v>6794</v>
      </c>
      <c r="BD442" t="s">
        <v>6794</v>
      </c>
      <c r="BE442" t="s">
        <v>6794</v>
      </c>
      <c r="BF442" t="s">
        <v>6794</v>
      </c>
      <c r="BG442" t="s">
        <v>6794</v>
      </c>
      <c r="BH442" t="s">
        <v>6794</v>
      </c>
      <c r="BI442" t="s">
        <v>6793</v>
      </c>
      <c r="BJ442" t="s">
        <v>6793</v>
      </c>
      <c r="BK442" t="s">
        <v>6794</v>
      </c>
      <c r="BL442" t="s">
        <v>6794</v>
      </c>
      <c r="BM442" t="s">
        <v>7022</v>
      </c>
      <c r="BN442" t="s">
        <v>7565</v>
      </c>
      <c r="BO442" t="s">
        <v>6794</v>
      </c>
      <c r="BQ442">
        <v>20</v>
      </c>
      <c r="BR442">
        <v>35</v>
      </c>
      <c r="BS442" t="s">
        <v>7519</v>
      </c>
      <c r="BT442" t="s">
        <v>6</v>
      </c>
      <c r="BU442" t="s">
        <v>7559</v>
      </c>
      <c r="BV442" t="s">
        <v>7543</v>
      </c>
      <c r="BW442" t="s">
        <v>7516</v>
      </c>
      <c r="BX442" t="s">
        <v>7515</v>
      </c>
      <c r="BY442" t="s">
        <v>7515</v>
      </c>
      <c r="BZ442" t="s">
        <v>7515</v>
      </c>
      <c r="CA442" t="s">
        <v>7515</v>
      </c>
      <c r="CB442" t="s">
        <v>7515</v>
      </c>
      <c r="CC442" t="s">
        <v>7515</v>
      </c>
      <c r="CD442" t="s">
        <v>7515</v>
      </c>
      <c r="CE442" t="s">
        <v>7515</v>
      </c>
      <c r="CF442" t="s">
        <v>7515</v>
      </c>
      <c r="CG442" t="s">
        <v>7515</v>
      </c>
      <c r="CH442" t="s">
        <v>7515</v>
      </c>
      <c r="CI442" t="s">
        <v>6793</v>
      </c>
      <c r="CJ442" t="s">
        <v>6794</v>
      </c>
      <c r="CK442" t="s">
        <v>7614</v>
      </c>
      <c r="CL442" t="s">
        <v>7564</v>
      </c>
      <c r="CM442">
        <v>250</v>
      </c>
      <c r="CN442" t="s">
        <v>7592</v>
      </c>
      <c r="CO442" t="s">
        <v>6794</v>
      </c>
      <c r="CP442" t="s">
        <v>6793</v>
      </c>
      <c r="CQ442" t="s">
        <v>6794</v>
      </c>
      <c r="CR442" t="s">
        <v>6793</v>
      </c>
      <c r="CS442" t="s">
        <v>6794</v>
      </c>
      <c r="CT442" t="s">
        <v>6793</v>
      </c>
      <c r="CU442" t="s">
        <v>6794</v>
      </c>
      <c r="CV442" t="s">
        <v>6794</v>
      </c>
      <c r="CW442" t="s">
        <v>6794</v>
      </c>
      <c r="CX442" t="s">
        <v>7520</v>
      </c>
      <c r="CY442" t="s">
        <v>7555</v>
      </c>
      <c r="CZ442" t="s">
        <v>7587</v>
      </c>
      <c r="DA442" t="s">
        <v>6793</v>
      </c>
      <c r="DB442">
        <v>2</v>
      </c>
      <c r="DC442">
        <v>2</v>
      </c>
      <c r="DD442">
        <v>2</v>
      </c>
      <c r="DE442" t="s">
        <v>6794</v>
      </c>
      <c r="EA442">
        <v>1</v>
      </c>
      <c r="EB442" t="s">
        <v>7537</v>
      </c>
      <c r="EJ442" t="s">
        <v>6794</v>
      </c>
      <c r="EP442" t="s">
        <v>6794</v>
      </c>
      <c r="OI442" t="s">
        <v>7527</v>
      </c>
      <c r="OJ442" t="s">
        <v>7527</v>
      </c>
      <c r="OK442" t="s">
        <v>7527</v>
      </c>
      <c r="OL442" t="s">
        <v>7527</v>
      </c>
      <c r="OM442" t="s">
        <v>7528</v>
      </c>
      <c r="ON442" t="s">
        <v>7539</v>
      </c>
      <c r="OO442" t="s">
        <v>7528</v>
      </c>
      <c r="OP442">
        <v>3</v>
      </c>
      <c r="OQ442" t="s">
        <v>28</v>
      </c>
      <c r="OR442" t="s">
        <v>265</v>
      </c>
      <c r="OS442">
        <v>2007</v>
      </c>
      <c r="OT442">
        <v>10</v>
      </c>
      <c r="OU442">
        <v>1</v>
      </c>
      <c r="OV442">
        <v>10</v>
      </c>
      <c r="OW442">
        <v>1</v>
      </c>
      <c r="OX442">
        <v>0</v>
      </c>
      <c r="OY442">
        <v>35</v>
      </c>
      <c r="QE442">
        <v>-5</v>
      </c>
      <c r="QF442">
        <v>-5</v>
      </c>
      <c r="QG442">
        <v>-5</v>
      </c>
      <c r="QH442">
        <v>-5</v>
      </c>
      <c r="QI442">
        <v>-5</v>
      </c>
      <c r="QJ442">
        <v>-5</v>
      </c>
      <c r="QK442">
        <v>-5</v>
      </c>
      <c r="RP442">
        <f t="shared" si="12"/>
        <v>4</v>
      </c>
      <c r="RS442">
        <f t="shared" si="13"/>
        <v>2</v>
      </c>
    </row>
    <row r="443" spans="1:487" x14ac:dyDescent="0.3">
      <c r="A443">
        <v>70430</v>
      </c>
      <c r="B443">
        <v>875</v>
      </c>
      <c r="C443">
        <v>0</v>
      </c>
      <c r="D443">
        <v>5</v>
      </c>
      <c r="E443">
        <v>14</v>
      </c>
      <c r="F443">
        <v>87</v>
      </c>
      <c r="G443">
        <v>102</v>
      </c>
      <c r="H443">
        <v>9</v>
      </c>
      <c r="I443" t="s">
        <v>6793</v>
      </c>
      <c r="J443" t="s">
        <v>6793</v>
      </c>
      <c r="O443" t="s">
        <v>6793</v>
      </c>
      <c r="P443" t="s">
        <v>7515</v>
      </c>
      <c r="Q443" t="s">
        <v>7516</v>
      </c>
      <c r="R443" t="s">
        <v>7515</v>
      </c>
      <c r="S443" t="s">
        <v>7515</v>
      </c>
      <c r="T443" t="s">
        <v>7515</v>
      </c>
      <c r="U443" t="s">
        <v>7515</v>
      </c>
      <c r="V443" t="s">
        <v>7515</v>
      </c>
      <c r="W443" t="s">
        <v>7515</v>
      </c>
      <c r="X443" t="s">
        <v>7515</v>
      </c>
      <c r="Y443" t="s">
        <v>7515</v>
      </c>
      <c r="Z443" t="s">
        <v>7515</v>
      </c>
      <c r="AA443" t="s">
        <v>7515</v>
      </c>
      <c r="AB443" t="s">
        <v>7515</v>
      </c>
      <c r="AC443" t="s">
        <v>7515</v>
      </c>
      <c r="AD443" t="s">
        <v>7515</v>
      </c>
      <c r="AE443" t="s">
        <v>7515</v>
      </c>
      <c r="AF443" t="s">
        <v>7515</v>
      </c>
      <c r="AG443" t="s">
        <v>7515</v>
      </c>
      <c r="AH443" t="s">
        <v>7515</v>
      </c>
      <c r="AI443" t="s">
        <v>6796</v>
      </c>
      <c r="AQ443" t="s">
        <v>6985</v>
      </c>
      <c r="AR443" t="s">
        <v>6793</v>
      </c>
      <c r="AS443" t="s">
        <v>6793</v>
      </c>
      <c r="AT443">
        <v>0</v>
      </c>
      <c r="AU443">
        <v>15</v>
      </c>
      <c r="AV443" t="s">
        <v>6988</v>
      </c>
      <c r="AW443" t="s">
        <v>6793</v>
      </c>
      <c r="AX443" t="s">
        <v>6793</v>
      </c>
      <c r="AY443" t="s">
        <v>6813</v>
      </c>
      <c r="AZ443" t="s">
        <v>7531</v>
      </c>
      <c r="BA443" t="s">
        <v>6991</v>
      </c>
      <c r="BC443" t="s">
        <v>6793</v>
      </c>
      <c r="BD443" t="s">
        <v>6794</v>
      </c>
      <c r="BE443" t="s">
        <v>6793</v>
      </c>
      <c r="BF443" t="s">
        <v>6793</v>
      </c>
      <c r="BG443" t="s">
        <v>6793</v>
      </c>
      <c r="BH443" t="s">
        <v>6794</v>
      </c>
      <c r="BI443" t="s">
        <v>6794</v>
      </c>
      <c r="BJ443" t="s">
        <v>6793</v>
      </c>
      <c r="BK443" t="s">
        <v>6794</v>
      </c>
      <c r="BL443" t="s">
        <v>6794</v>
      </c>
      <c r="BM443" t="s">
        <v>7024</v>
      </c>
      <c r="BN443" t="s">
        <v>7030</v>
      </c>
      <c r="BO443" t="s">
        <v>6794</v>
      </c>
      <c r="BQ443">
        <v>100</v>
      </c>
      <c r="BR443">
        <v>25</v>
      </c>
      <c r="BS443" t="s">
        <v>7519</v>
      </c>
      <c r="BT443" t="s">
        <v>6</v>
      </c>
      <c r="BU443" t="s">
        <v>7559</v>
      </c>
      <c r="BV443" t="s">
        <v>7535</v>
      </c>
      <c r="BW443" t="s">
        <v>7515</v>
      </c>
      <c r="BX443" t="s">
        <v>7515</v>
      </c>
      <c r="BY443" t="s">
        <v>7516</v>
      </c>
      <c r="BZ443" t="s">
        <v>7516</v>
      </c>
      <c r="CA443" t="s">
        <v>7515</v>
      </c>
      <c r="CB443" t="s">
        <v>7515</v>
      </c>
      <c r="CC443" t="s">
        <v>7515</v>
      </c>
      <c r="CD443" t="s">
        <v>7515</v>
      </c>
      <c r="CE443" t="s">
        <v>7515</v>
      </c>
      <c r="CF443" t="s">
        <v>7515</v>
      </c>
      <c r="CG443" t="s">
        <v>7515</v>
      </c>
      <c r="CH443" t="s">
        <v>7515</v>
      </c>
      <c r="CI443" t="s">
        <v>6793</v>
      </c>
      <c r="CJ443" t="s">
        <v>6794</v>
      </c>
      <c r="CO443" t="s">
        <v>6793</v>
      </c>
      <c r="CP443" t="s">
        <v>6793</v>
      </c>
      <c r="CQ443" t="s">
        <v>6794</v>
      </c>
      <c r="CR443" t="s">
        <v>6793</v>
      </c>
      <c r="CS443" t="s">
        <v>6794</v>
      </c>
      <c r="CT443" t="s">
        <v>6794</v>
      </c>
      <c r="CU443" t="s">
        <v>6794</v>
      </c>
      <c r="CV443" t="s">
        <v>6793</v>
      </c>
      <c r="CW443" t="s">
        <v>6794</v>
      </c>
      <c r="CX443" t="s">
        <v>7520</v>
      </c>
      <c r="CY443" t="s">
        <v>7521</v>
      </c>
      <c r="CZ443" t="s">
        <v>7587</v>
      </c>
      <c r="DA443" t="s">
        <v>6793</v>
      </c>
      <c r="DB443">
        <v>4</v>
      </c>
      <c r="DC443">
        <v>5</v>
      </c>
      <c r="DD443">
        <v>5</v>
      </c>
      <c r="DE443" t="s">
        <v>6794</v>
      </c>
      <c r="EA443">
        <v>2</v>
      </c>
      <c r="EC443">
        <v>0</v>
      </c>
      <c r="ED443">
        <v>0</v>
      </c>
      <c r="EE443">
        <v>0</v>
      </c>
      <c r="EF443">
        <v>0</v>
      </c>
      <c r="EG443">
        <v>2</v>
      </c>
      <c r="EH443">
        <v>0</v>
      </c>
      <c r="EI443">
        <v>0</v>
      </c>
      <c r="EJ443" t="s">
        <v>6793</v>
      </c>
      <c r="EK443" t="s">
        <v>7573</v>
      </c>
      <c r="EM443">
        <v>1</v>
      </c>
      <c r="EN443">
        <v>2006</v>
      </c>
      <c r="EP443" t="s">
        <v>6794</v>
      </c>
      <c r="OI443" t="s">
        <v>7526</v>
      </c>
      <c r="OJ443" t="s">
        <v>7526</v>
      </c>
      <c r="OK443" t="s">
        <v>7526</v>
      </c>
      <c r="OL443" t="s">
        <v>7582</v>
      </c>
      <c r="OM443" t="s">
        <v>7528</v>
      </c>
      <c r="ON443" t="s">
        <v>7529</v>
      </c>
      <c r="OO443" t="s">
        <v>7528</v>
      </c>
      <c r="OP443">
        <v>3</v>
      </c>
      <c r="OQ443" t="s">
        <v>28</v>
      </c>
      <c r="OR443" t="s">
        <v>212</v>
      </c>
      <c r="OS443">
        <v>2006</v>
      </c>
      <c r="OT443">
        <v>2</v>
      </c>
      <c r="OU443">
        <v>1</v>
      </c>
      <c r="OV443">
        <v>2</v>
      </c>
      <c r="OW443">
        <v>1</v>
      </c>
      <c r="OX443">
        <v>0</v>
      </c>
      <c r="OY443">
        <v>35</v>
      </c>
      <c r="QE443">
        <v>-5</v>
      </c>
      <c r="QF443">
        <v>-5</v>
      </c>
      <c r="QG443">
        <v>-5</v>
      </c>
      <c r="QH443">
        <v>-5</v>
      </c>
      <c r="QI443">
        <v>-5</v>
      </c>
      <c r="QJ443">
        <v>-5</v>
      </c>
      <c r="QK443">
        <v>-5</v>
      </c>
      <c r="RP443">
        <f t="shared" si="12"/>
        <v>3</v>
      </c>
      <c r="RS443">
        <f t="shared" si="13"/>
        <v>3</v>
      </c>
    </row>
    <row r="444" spans="1:487" x14ac:dyDescent="0.3">
      <c r="A444">
        <v>70431</v>
      </c>
      <c r="B444">
        <v>876</v>
      </c>
      <c r="C444">
        <v>0</v>
      </c>
      <c r="D444">
        <v>5</v>
      </c>
      <c r="E444">
        <v>13</v>
      </c>
      <c r="F444">
        <v>85</v>
      </c>
      <c r="G444">
        <v>102</v>
      </c>
      <c r="H444">
        <v>9</v>
      </c>
      <c r="I444" t="s">
        <v>6793</v>
      </c>
      <c r="J444" t="s">
        <v>6793</v>
      </c>
      <c r="O444" t="s">
        <v>6793</v>
      </c>
      <c r="P444" t="s">
        <v>7515</v>
      </c>
      <c r="Q444" t="s">
        <v>7516</v>
      </c>
      <c r="R444" t="s">
        <v>7515</v>
      </c>
      <c r="S444" t="s">
        <v>7515</v>
      </c>
      <c r="T444" t="s">
        <v>7515</v>
      </c>
      <c r="U444" t="s">
        <v>7515</v>
      </c>
      <c r="V444" t="s">
        <v>7515</v>
      </c>
      <c r="W444" t="s">
        <v>7515</v>
      </c>
      <c r="X444" t="s">
        <v>7515</v>
      </c>
      <c r="Y444" t="s">
        <v>7515</v>
      </c>
      <c r="Z444" t="s">
        <v>7515</v>
      </c>
      <c r="AA444" t="s">
        <v>7515</v>
      </c>
      <c r="AB444" t="s">
        <v>7515</v>
      </c>
      <c r="AC444" t="s">
        <v>7516</v>
      </c>
      <c r="AD444" t="s">
        <v>7515</v>
      </c>
      <c r="AE444" t="s">
        <v>7515</v>
      </c>
      <c r="AF444" t="s">
        <v>7515</v>
      </c>
      <c r="AG444" t="s">
        <v>7515</v>
      </c>
      <c r="AH444" t="s">
        <v>7515</v>
      </c>
      <c r="AI444" t="s">
        <v>6796</v>
      </c>
      <c r="AQ444" t="s">
        <v>6985</v>
      </c>
      <c r="AR444" t="s">
        <v>6794</v>
      </c>
      <c r="AS444" t="s">
        <v>6794</v>
      </c>
      <c r="AT444">
        <v>0</v>
      </c>
      <c r="AU444">
        <v>35</v>
      </c>
      <c r="AV444" t="s">
        <v>6988</v>
      </c>
      <c r="AW444" t="s">
        <v>6794</v>
      </c>
      <c r="AX444" t="s">
        <v>6793</v>
      </c>
      <c r="AY444" t="s">
        <v>6813</v>
      </c>
      <c r="AZ444" t="s">
        <v>7531</v>
      </c>
      <c r="BA444" t="s">
        <v>6991</v>
      </c>
      <c r="BC444" t="s">
        <v>6794</v>
      </c>
      <c r="BD444" t="s">
        <v>6793</v>
      </c>
      <c r="BE444" t="s">
        <v>6794</v>
      </c>
      <c r="BF444" t="s">
        <v>6794</v>
      </c>
      <c r="BG444" t="s">
        <v>6793</v>
      </c>
      <c r="BH444" t="s">
        <v>6794</v>
      </c>
      <c r="BI444" t="s">
        <v>6794</v>
      </c>
      <c r="BJ444" t="s">
        <v>6794</v>
      </c>
      <c r="BK444" t="s">
        <v>6794</v>
      </c>
      <c r="BL444" t="s">
        <v>6794</v>
      </c>
      <c r="BM444" t="s">
        <v>7024</v>
      </c>
      <c r="BN444" t="s">
        <v>6</v>
      </c>
      <c r="BO444" t="s">
        <v>6794</v>
      </c>
      <c r="BQ444">
        <v>25</v>
      </c>
      <c r="BR444" t="s">
        <v>6</v>
      </c>
      <c r="BS444" t="s">
        <v>7519</v>
      </c>
      <c r="BT444" t="s">
        <v>7571</v>
      </c>
      <c r="BU444" t="s">
        <v>7559</v>
      </c>
      <c r="BV444" t="s">
        <v>7543</v>
      </c>
      <c r="BW444" t="s">
        <v>7516</v>
      </c>
      <c r="BX444" t="s">
        <v>7515</v>
      </c>
      <c r="BY444" t="s">
        <v>7515</v>
      </c>
      <c r="BZ444" t="s">
        <v>7515</v>
      </c>
      <c r="CA444" t="s">
        <v>7515</v>
      </c>
      <c r="CB444" t="s">
        <v>7515</v>
      </c>
      <c r="CC444" t="s">
        <v>7515</v>
      </c>
      <c r="CD444" t="s">
        <v>7515</v>
      </c>
      <c r="CE444" t="s">
        <v>7515</v>
      </c>
      <c r="CF444" t="s">
        <v>7515</v>
      </c>
      <c r="CG444" t="s">
        <v>7515</v>
      </c>
      <c r="CH444" t="s">
        <v>7515</v>
      </c>
      <c r="CI444" t="s">
        <v>6793</v>
      </c>
      <c r="CJ444" t="s">
        <v>6793</v>
      </c>
      <c r="CO444" t="s">
        <v>6793</v>
      </c>
      <c r="CP444" t="s">
        <v>6793</v>
      </c>
      <c r="CQ444" t="s">
        <v>6794</v>
      </c>
      <c r="CR444" t="s">
        <v>6793</v>
      </c>
      <c r="CS444" t="s">
        <v>6793</v>
      </c>
      <c r="CT444" t="s">
        <v>6793</v>
      </c>
      <c r="CU444" t="s">
        <v>6794</v>
      </c>
      <c r="CV444" t="s">
        <v>6793</v>
      </c>
      <c r="CW444" t="s">
        <v>6794</v>
      </c>
      <c r="CX444" t="s">
        <v>7520</v>
      </c>
      <c r="CY444" t="s">
        <v>7521</v>
      </c>
      <c r="CZ444" t="s">
        <v>7522</v>
      </c>
      <c r="DA444" t="s">
        <v>6793</v>
      </c>
      <c r="DB444">
        <v>2</v>
      </c>
      <c r="DC444">
        <v>3</v>
      </c>
      <c r="DD444">
        <v>2</v>
      </c>
      <c r="DE444" t="s">
        <v>6794</v>
      </c>
      <c r="EA444">
        <v>1</v>
      </c>
      <c r="EB444" t="s">
        <v>7584</v>
      </c>
      <c r="EJ444" t="s">
        <v>6794</v>
      </c>
      <c r="EP444" t="s">
        <v>6794</v>
      </c>
      <c r="OI444" t="s">
        <v>7526</v>
      </c>
      <c r="OJ444" t="s">
        <v>7526</v>
      </c>
      <c r="OK444" t="s">
        <v>7526</v>
      </c>
      <c r="OL444" t="s">
        <v>7582</v>
      </c>
      <c r="OM444" t="s">
        <v>7528</v>
      </c>
      <c r="ON444" t="s">
        <v>7529</v>
      </c>
      <c r="OO444" t="s">
        <v>7528</v>
      </c>
      <c r="OP444">
        <v>4</v>
      </c>
      <c r="OQ444" t="s">
        <v>28</v>
      </c>
      <c r="OR444" t="s">
        <v>212</v>
      </c>
      <c r="OS444">
        <v>2007</v>
      </c>
      <c r="OT444">
        <v>8</v>
      </c>
      <c r="OU444">
        <v>1</v>
      </c>
      <c r="OV444">
        <v>8</v>
      </c>
      <c r="OW444">
        <v>1</v>
      </c>
      <c r="OX444">
        <v>0</v>
      </c>
      <c r="OY444">
        <v>35</v>
      </c>
      <c r="QE444" t="s">
        <v>7516</v>
      </c>
      <c r="QF444" t="s">
        <v>7515</v>
      </c>
      <c r="QG444" t="s">
        <v>7515</v>
      </c>
      <c r="QH444" t="s">
        <v>7515</v>
      </c>
      <c r="QI444" t="s">
        <v>7515</v>
      </c>
      <c r="QJ444" t="s">
        <v>7515</v>
      </c>
      <c r="QK444" t="s">
        <v>7515</v>
      </c>
      <c r="RP444">
        <f t="shared" si="12"/>
        <v>1</v>
      </c>
      <c r="RS444">
        <f t="shared" si="13"/>
        <v>3</v>
      </c>
    </row>
    <row r="445" spans="1:487" x14ac:dyDescent="0.3">
      <c r="A445">
        <v>70432</v>
      </c>
      <c r="B445">
        <v>877</v>
      </c>
      <c r="C445">
        <v>0</v>
      </c>
      <c r="D445">
        <v>5</v>
      </c>
      <c r="E445">
        <v>17</v>
      </c>
      <c r="F445">
        <v>125</v>
      </c>
      <c r="G445">
        <v>102</v>
      </c>
      <c r="H445">
        <v>3</v>
      </c>
      <c r="I445" t="s">
        <v>6793</v>
      </c>
      <c r="J445" t="s">
        <v>6793</v>
      </c>
      <c r="O445" t="s">
        <v>6793</v>
      </c>
      <c r="P445" t="s">
        <v>7516</v>
      </c>
      <c r="Q445" t="s">
        <v>7515</v>
      </c>
      <c r="R445" t="s">
        <v>7515</v>
      </c>
      <c r="S445" t="s">
        <v>7515</v>
      </c>
      <c r="T445" t="s">
        <v>7515</v>
      </c>
      <c r="U445" t="s">
        <v>7515</v>
      </c>
      <c r="V445" t="s">
        <v>7515</v>
      </c>
      <c r="W445" t="s">
        <v>7515</v>
      </c>
      <c r="X445" t="s">
        <v>7515</v>
      </c>
      <c r="Y445" t="s">
        <v>7515</v>
      </c>
      <c r="Z445" t="s">
        <v>7515</v>
      </c>
      <c r="AA445" t="s">
        <v>7515</v>
      </c>
      <c r="AB445" t="s">
        <v>7515</v>
      </c>
      <c r="AC445" t="s">
        <v>7515</v>
      </c>
      <c r="AD445" t="s">
        <v>7515</v>
      </c>
      <c r="AE445" t="s">
        <v>7516</v>
      </c>
      <c r="AF445" t="s">
        <v>7515</v>
      </c>
      <c r="AG445" t="s">
        <v>7515</v>
      </c>
      <c r="AH445" t="s">
        <v>7515</v>
      </c>
      <c r="AI445" t="s">
        <v>6796</v>
      </c>
      <c r="AQ445" t="s">
        <v>6985</v>
      </c>
      <c r="AR445" t="s">
        <v>6793</v>
      </c>
      <c r="AS445" t="s">
        <v>6794</v>
      </c>
      <c r="AT445">
        <v>0</v>
      </c>
      <c r="AU445">
        <v>20</v>
      </c>
      <c r="AV445" t="s">
        <v>6988</v>
      </c>
      <c r="AW445" t="s">
        <v>6793</v>
      </c>
      <c r="AX445" t="s">
        <v>6794</v>
      </c>
      <c r="AY445" t="s">
        <v>6813</v>
      </c>
      <c r="AZ445" t="s">
        <v>7531</v>
      </c>
      <c r="BA445" t="s">
        <v>7612</v>
      </c>
      <c r="BC445" t="s">
        <v>6794</v>
      </c>
      <c r="BD445" t="s">
        <v>6794</v>
      </c>
      <c r="BE445" t="s">
        <v>6794</v>
      </c>
      <c r="BF445" t="s">
        <v>6966</v>
      </c>
      <c r="BG445" t="s">
        <v>6794</v>
      </c>
      <c r="BH445" t="s">
        <v>6794</v>
      </c>
      <c r="BI445" t="s">
        <v>6794</v>
      </c>
      <c r="BJ445" t="s">
        <v>6794</v>
      </c>
      <c r="BK445" t="s">
        <v>6794</v>
      </c>
      <c r="BL445" t="s">
        <v>6794</v>
      </c>
      <c r="BM445" t="s">
        <v>7024</v>
      </c>
      <c r="BN445" t="s">
        <v>7021</v>
      </c>
      <c r="BO445" t="s">
        <v>6794</v>
      </c>
      <c r="BQ445">
        <v>100</v>
      </c>
      <c r="BR445">
        <v>100</v>
      </c>
      <c r="BS445" t="s">
        <v>7519</v>
      </c>
      <c r="BT445" t="s">
        <v>7571</v>
      </c>
      <c r="BU445" t="s">
        <v>7559</v>
      </c>
      <c r="BV445" t="s">
        <v>7543</v>
      </c>
      <c r="BW445" t="s">
        <v>7515</v>
      </c>
      <c r="BX445" t="s">
        <v>7515</v>
      </c>
      <c r="BY445" t="s">
        <v>7515</v>
      </c>
      <c r="BZ445" t="s">
        <v>7515</v>
      </c>
      <c r="CA445" t="s">
        <v>7515</v>
      </c>
      <c r="CB445" t="s">
        <v>7515</v>
      </c>
      <c r="CC445" t="s">
        <v>7515</v>
      </c>
      <c r="CD445" t="s">
        <v>7516</v>
      </c>
      <c r="CE445" t="s">
        <v>7515</v>
      </c>
      <c r="CF445" t="s">
        <v>7515</v>
      </c>
      <c r="CG445" t="s">
        <v>7515</v>
      </c>
      <c r="CH445" t="s">
        <v>7515</v>
      </c>
      <c r="CI445" t="s">
        <v>6793</v>
      </c>
      <c r="CJ445" t="s">
        <v>6794</v>
      </c>
      <c r="CO445" t="s">
        <v>6793</v>
      </c>
      <c r="CP445" t="s">
        <v>6793</v>
      </c>
      <c r="CQ445" t="s">
        <v>6794</v>
      </c>
      <c r="CR445" t="s">
        <v>6793</v>
      </c>
      <c r="CS445" t="s">
        <v>6793</v>
      </c>
      <c r="CT445" t="s">
        <v>6793</v>
      </c>
      <c r="CU445" t="s">
        <v>6794</v>
      </c>
      <c r="CV445" t="s">
        <v>6793</v>
      </c>
      <c r="CW445" t="s">
        <v>6794</v>
      </c>
      <c r="CX445" t="s">
        <v>7545</v>
      </c>
      <c r="CY445" t="s">
        <v>7607</v>
      </c>
      <c r="CZ445" t="s">
        <v>6966</v>
      </c>
      <c r="DA445" t="s">
        <v>6793</v>
      </c>
      <c r="DB445">
        <v>1</v>
      </c>
      <c r="DC445">
        <v>2</v>
      </c>
      <c r="DD445">
        <v>2</v>
      </c>
      <c r="DE445" t="s">
        <v>6794</v>
      </c>
      <c r="EA445">
        <v>3</v>
      </c>
      <c r="EC445">
        <v>0</v>
      </c>
      <c r="ED445">
        <v>1</v>
      </c>
      <c r="EE445">
        <v>0</v>
      </c>
      <c r="EF445">
        <v>1</v>
      </c>
      <c r="EG445">
        <v>1</v>
      </c>
      <c r="EH445">
        <v>0</v>
      </c>
      <c r="EI445">
        <v>0</v>
      </c>
      <c r="EJ445" t="s">
        <v>6794</v>
      </c>
      <c r="EP445" t="s">
        <v>6793</v>
      </c>
      <c r="GU445" t="s">
        <v>7524</v>
      </c>
      <c r="GV445" t="s">
        <v>7590</v>
      </c>
      <c r="GW445">
        <v>2007</v>
      </c>
      <c r="HA445" t="s">
        <v>6794</v>
      </c>
      <c r="KE445" t="s">
        <v>7524</v>
      </c>
      <c r="KF445" t="s">
        <v>7574</v>
      </c>
      <c r="KG445">
        <v>2006</v>
      </c>
      <c r="KI445" t="s">
        <v>7526</v>
      </c>
      <c r="KJ445" t="s">
        <v>7526</v>
      </c>
      <c r="KK445" t="s">
        <v>6794</v>
      </c>
      <c r="KL445" t="s">
        <v>6793</v>
      </c>
      <c r="KM445" t="s">
        <v>7524</v>
      </c>
      <c r="KN445" t="s">
        <v>6</v>
      </c>
      <c r="KO445" t="s">
        <v>6</v>
      </c>
      <c r="KP445" t="s">
        <v>7552</v>
      </c>
      <c r="KS445" t="s">
        <v>6794</v>
      </c>
      <c r="KT445" t="s">
        <v>6793</v>
      </c>
      <c r="NW445">
        <v>3</v>
      </c>
      <c r="NX445" t="s">
        <v>7515</v>
      </c>
      <c r="NY445" t="s">
        <v>7515</v>
      </c>
      <c r="NZ445" t="s">
        <v>7515</v>
      </c>
      <c r="OA445" t="s">
        <v>7515</v>
      </c>
      <c r="OB445" t="s">
        <v>7515</v>
      </c>
      <c r="OC445" t="s">
        <v>7515</v>
      </c>
      <c r="OD445" t="s">
        <v>7516</v>
      </c>
      <c r="OE445" t="s">
        <v>7516</v>
      </c>
      <c r="OF445" t="s">
        <v>7515</v>
      </c>
      <c r="OG445" t="s">
        <v>7515</v>
      </c>
      <c r="OH445" t="s">
        <v>7515</v>
      </c>
      <c r="OI445" t="s">
        <v>7526</v>
      </c>
      <c r="OJ445" t="s">
        <v>7526</v>
      </c>
      <c r="OK445" t="s">
        <v>7526</v>
      </c>
      <c r="OM445" t="s">
        <v>7528</v>
      </c>
      <c r="ON445" t="s">
        <v>7529</v>
      </c>
      <c r="OO445" t="s">
        <v>7528</v>
      </c>
      <c r="OP445">
        <v>1</v>
      </c>
      <c r="OQ445" t="s">
        <v>28</v>
      </c>
      <c r="OR445" t="s">
        <v>7549</v>
      </c>
      <c r="OS445">
        <v>2006</v>
      </c>
      <c r="OT445">
        <v>3</v>
      </c>
      <c r="OU445">
        <v>1</v>
      </c>
      <c r="OV445">
        <v>3</v>
      </c>
      <c r="OW445">
        <v>1</v>
      </c>
      <c r="OX445">
        <v>0</v>
      </c>
      <c r="OY445">
        <v>35</v>
      </c>
      <c r="OZ445" t="s">
        <v>7515</v>
      </c>
      <c r="PA445" t="s">
        <v>7515</v>
      </c>
      <c r="PB445" t="s">
        <v>7515</v>
      </c>
      <c r="PC445" t="s">
        <v>7515</v>
      </c>
      <c r="PD445" t="s">
        <v>7515</v>
      </c>
      <c r="PE445" t="s">
        <v>7515</v>
      </c>
      <c r="PF445" t="s">
        <v>7515</v>
      </c>
      <c r="PG445" t="s">
        <v>7515</v>
      </c>
      <c r="PH445" t="s">
        <v>7516</v>
      </c>
      <c r="PI445" t="s">
        <v>7515</v>
      </c>
      <c r="PJ445" t="s">
        <v>7515</v>
      </c>
      <c r="PK445" t="s">
        <v>7515</v>
      </c>
      <c r="PL445" t="s">
        <v>7515</v>
      </c>
      <c r="PM445" t="s">
        <v>7515</v>
      </c>
      <c r="PN445" t="s">
        <v>7515</v>
      </c>
      <c r="PO445" t="s">
        <v>7515</v>
      </c>
      <c r="PP445" t="s">
        <v>7515</v>
      </c>
      <c r="PQ445" t="s">
        <v>7515</v>
      </c>
      <c r="PR445" t="s">
        <v>7515</v>
      </c>
      <c r="PS445" t="s">
        <v>7516</v>
      </c>
      <c r="PT445" t="s">
        <v>7516</v>
      </c>
      <c r="PU445" t="s">
        <v>7515</v>
      </c>
      <c r="PV445" t="s">
        <v>7515</v>
      </c>
      <c r="PW445" t="s">
        <v>7515</v>
      </c>
      <c r="PX445" t="s">
        <v>7515</v>
      </c>
      <c r="PY445" t="s">
        <v>7515</v>
      </c>
      <c r="PZ445" t="s">
        <v>7515</v>
      </c>
      <c r="QA445" t="s">
        <v>7515</v>
      </c>
      <c r="QB445" t="s">
        <v>7515</v>
      </c>
      <c r="QC445" t="s">
        <v>7515</v>
      </c>
      <c r="QE445">
        <v>-5</v>
      </c>
      <c r="QF445">
        <v>-5</v>
      </c>
      <c r="QG445">
        <v>-5</v>
      </c>
      <c r="QH445">
        <v>-5</v>
      </c>
      <c r="QI445">
        <v>-5</v>
      </c>
      <c r="QJ445">
        <v>-5</v>
      </c>
      <c r="QK445">
        <v>-5</v>
      </c>
      <c r="RD445" t="s">
        <v>7530</v>
      </c>
      <c r="RE445" t="s">
        <v>7530</v>
      </c>
      <c r="RP445">
        <f t="shared" si="12"/>
        <v>2</v>
      </c>
      <c r="RS445">
        <f t="shared" si="13"/>
        <v>3</v>
      </c>
    </row>
    <row r="446" spans="1:487" x14ac:dyDescent="0.3">
      <c r="A446">
        <v>70433</v>
      </c>
      <c r="B446">
        <v>879</v>
      </c>
      <c r="C446">
        <v>0</v>
      </c>
      <c r="D446">
        <v>5</v>
      </c>
      <c r="E446">
        <v>17</v>
      </c>
      <c r="F446">
        <v>112</v>
      </c>
      <c r="G446">
        <v>102</v>
      </c>
      <c r="H446">
        <v>3</v>
      </c>
      <c r="I446" t="s">
        <v>6793</v>
      </c>
      <c r="J446" t="s">
        <v>6793</v>
      </c>
      <c r="O446" t="s">
        <v>6793</v>
      </c>
      <c r="P446" t="s">
        <v>7515</v>
      </c>
      <c r="Q446" t="s">
        <v>7516</v>
      </c>
      <c r="R446" t="s">
        <v>7515</v>
      </c>
      <c r="S446" t="s">
        <v>7515</v>
      </c>
      <c r="T446" t="s">
        <v>7515</v>
      </c>
      <c r="U446" t="s">
        <v>7515</v>
      </c>
      <c r="V446" t="s">
        <v>7515</v>
      </c>
      <c r="W446" t="s">
        <v>7515</v>
      </c>
      <c r="X446" t="s">
        <v>7515</v>
      </c>
      <c r="Y446" t="s">
        <v>7515</v>
      </c>
      <c r="Z446" t="s">
        <v>7515</v>
      </c>
      <c r="AA446" t="s">
        <v>7515</v>
      </c>
      <c r="AB446" t="s">
        <v>7515</v>
      </c>
      <c r="AC446" t="s">
        <v>7515</v>
      </c>
      <c r="AD446" t="s">
        <v>7515</v>
      </c>
      <c r="AE446" t="s">
        <v>7516</v>
      </c>
      <c r="AF446" t="s">
        <v>7515</v>
      </c>
      <c r="AG446" t="s">
        <v>7515</v>
      </c>
      <c r="AH446" t="s">
        <v>7515</v>
      </c>
      <c r="AI446" t="s">
        <v>6796</v>
      </c>
      <c r="AQ446" t="s">
        <v>6985</v>
      </c>
      <c r="AR446" t="s">
        <v>6793</v>
      </c>
      <c r="AS446" t="s">
        <v>6793</v>
      </c>
      <c r="AT446">
        <v>0</v>
      </c>
      <c r="AU446">
        <v>8</v>
      </c>
      <c r="AV446" t="s">
        <v>6988</v>
      </c>
      <c r="AW446" t="s">
        <v>6793</v>
      </c>
      <c r="AX446" t="s">
        <v>6793</v>
      </c>
      <c r="AY446" t="s">
        <v>6813</v>
      </c>
      <c r="AZ446" t="s">
        <v>7531</v>
      </c>
      <c r="BA446" t="s">
        <v>7518</v>
      </c>
      <c r="BC446" t="s">
        <v>6794</v>
      </c>
      <c r="BD446" t="s">
        <v>6794</v>
      </c>
      <c r="BE446" t="s">
        <v>6793</v>
      </c>
      <c r="BF446" t="s">
        <v>6794</v>
      </c>
      <c r="BG446" t="s">
        <v>6794</v>
      </c>
      <c r="BH446" t="s">
        <v>6794</v>
      </c>
      <c r="BI446" t="s">
        <v>6794</v>
      </c>
      <c r="BJ446" t="s">
        <v>6793</v>
      </c>
      <c r="BK446" t="s">
        <v>6794</v>
      </c>
      <c r="BL446" t="s">
        <v>6794</v>
      </c>
      <c r="BM446" t="s">
        <v>7026</v>
      </c>
      <c r="BN446" t="s">
        <v>7027</v>
      </c>
      <c r="BO446" t="s">
        <v>6794</v>
      </c>
      <c r="BQ446">
        <v>5</v>
      </c>
      <c r="BR446">
        <v>50</v>
      </c>
      <c r="BS446" t="s">
        <v>7519</v>
      </c>
      <c r="BT446" t="s">
        <v>7616</v>
      </c>
      <c r="BU446" t="s">
        <v>7559</v>
      </c>
      <c r="BV446" t="s">
        <v>7543</v>
      </c>
      <c r="BW446" t="s">
        <v>7516</v>
      </c>
      <c r="BX446" t="s">
        <v>7515</v>
      </c>
      <c r="BY446" t="s">
        <v>7515</v>
      </c>
      <c r="BZ446" t="s">
        <v>7515</v>
      </c>
      <c r="CA446" t="s">
        <v>7515</v>
      </c>
      <c r="CB446" t="s">
        <v>7515</v>
      </c>
      <c r="CC446" t="s">
        <v>7515</v>
      </c>
      <c r="CD446" t="s">
        <v>7515</v>
      </c>
      <c r="CE446" t="s">
        <v>7515</v>
      </c>
      <c r="CF446" t="s">
        <v>7515</v>
      </c>
      <c r="CG446" t="s">
        <v>7515</v>
      </c>
      <c r="CH446" t="s">
        <v>7515</v>
      </c>
      <c r="CI446" t="s">
        <v>6793</v>
      </c>
      <c r="CJ446" t="s">
        <v>6794</v>
      </c>
      <c r="CO446" t="s">
        <v>6793</v>
      </c>
      <c r="CP446" t="s">
        <v>6793</v>
      </c>
      <c r="CQ446" t="s">
        <v>6794</v>
      </c>
      <c r="CR446" t="s">
        <v>6793</v>
      </c>
      <c r="CS446" t="s">
        <v>6794</v>
      </c>
      <c r="CT446" t="s">
        <v>6794</v>
      </c>
      <c r="CU446" t="s">
        <v>6794</v>
      </c>
      <c r="CV446" t="s">
        <v>6793</v>
      </c>
      <c r="CW446" t="s">
        <v>6794</v>
      </c>
      <c r="CX446" t="s">
        <v>7520</v>
      </c>
      <c r="CY446" t="s">
        <v>7521</v>
      </c>
      <c r="CZ446" t="s">
        <v>7522</v>
      </c>
      <c r="DA446" t="s">
        <v>6793</v>
      </c>
      <c r="DB446">
        <v>2</v>
      </c>
      <c r="DC446">
        <v>3</v>
      </c>
      <c r="DD446">
        <v>2</v>
      </c>
      <c r="DE446" t="s">
        <v>6794</v>
      </c>
      <c r="EA446">
        <v>2</v>
      </c>
      <c r="EC446">
        <v>0</v>
      </c>
      <c r="ED446">
        <v>0</v>
      </c>
      <c r="EE446">
        <v>0</v>
      </c>
      <c r="EF446">
        <v>0</v>
      </c>
      <c r="EG446">
        <v>2</v>
      </c>
      <c r="EH446">
        <v>0</v>
      </c>
      <c r="EI446">
        <v>0</v>
      </c>
      <c r="EJ446" t="s">
        <v>6793</v>
      </c>
      <c r="EK446" t="s">
        <v>7573</v>
      </c>
      <c r="EM446">
        <v>2</v>
      </c>
      <c r="EN446">
        <v>2008</v>
      </c>
      <c r="EP446" t="s">
        <v>6793</v>
      </c>
      <c r="EQ446" t="s">
        <v>7538</v>
      </c>
      <c r="ER446" t="s">
        <v>7558</v>
      </c>
      <c r="ES446">
        <v>2005</v>
      </c>
      <c r="EW446" t="s">
        <v>6794</v>
      </c>
      <c r="EX446" t="s">
        <v>6793</v>
      </c>
      <c r="NG446" t="s">
        <v>7524</v>
      </c>
      <c r="NH446" t="s">
        <v>7558</v>
      </c>
      <c r="NI446">
        <v>2005</v>
      </c>
      <c r="NM446" t="s">
        <v>6794</v>
      </c>
      <c r="NN446" t="s">
        <v>6793</v>
      </c>
      <c r="OI446" t="s">
        <v>7526</v>
      </c>
      <c r="OJ446" t="s">
        <v>7526</v>
      </c>
      <c r="OK446" t="s">
        <v>7526</v>
      </c>
      <c r="OL446" t="s">
        <v>7526</v>
      </c>
      <c r="OM446" t="s">
        <v>7528</v>
      </c>
      <c r="ON446" t="s">
        <v>7529</v>
      </c>
      <c r="OO446" t="s">
        <v>7528</v>
      </c>
      <c r="OP446">
        <v>4</v>
      </c>
      <c r="OQ446" t="s">
        <v>28</v>
      </c>
      <c r="OR446" t="s">
        <v>7549</v>
      </c>
      <c r="OS446">
        <v>2006</v>
      </c>
      <c r="OT446">
        <v>2</v>
      </c>
      <c r="OU446">
        <v>1</v>
      </c>
      <c r="OV446">
        <v>2</v>
      </c>
      <c r="OW446">
        <v>1</v>
      </c>
      <c r="OX446">
        <v>0</v>
      </c>
      <c r="OY446">
        <v>35</v>
      </c>
      <c r="OZ446" t="s">
        <v>7515</v>
      </c>
      <c r="PA446" t="s">
        <v>7516</v>
      </c>
      <c r="PB446" t="s">
        <v>7515</v>
      </c>
      <c r="PC446" t="s">
        <v>7515</v>
      </c>
      <c r="PD446" t="s">
        <v>7515</v>
      </c>
      <c r="PE446" t="s">
        <v>7515</v>
      </c>
      <c r="PF446" t="s">
        <v>7515</v>
      </c>
      <c r="PG446" t="s">
        <v>7515</v>
      </c>
      <c r="PH446" t="s">
        <v>7515</v>
      </c>
      <c r="PI446" t="s">
        <v>7515</v>
      </c>
      <c r="PJ446" t="s">
        <v>7515</v>
      </c>
      <c r="PK446" t="s">
        <v>7515</v>
      </c>
      <c r="PL446" t="s">
        <v>7515</v>
      </c>
      <c r="PM446" t="s">
        <v>7515</v>
      </c>
      <c r="PN446" t="s">
        <v>7515</v>
      </c>
      <c r="PO446" t="s">
        <v>7515</v>
      </c>
      <c r="PP446" t="s">
        <v>7515</v>
      </c>
      <c r="PQ446" t="s">
        <v>7515</v>
      </c>
      <c r="PR446" t="s">
        <v>7515</v>
      </c>
      <c r="PS446" t="s">
        <v>7515</v>
      </c>
      <c r="PT446" t="s">
        <v>7515</v>
      </c>
      <c r="PU446" t="s">
        <v>7515</v>
      </c>
      <c r="PV446" t="s">
        <v>7515</v>
      </c>
      <c r="PW446" t="s">
        <v>7515</v>
      </c>
      <c r="PX446" t="s">
        <v>7515</v>
      </c>
      <c r="PY446" t="s">
        <v>7515</v>
      </c>
      <c r="PZ446" t="s">
        <v>7515</v>
      </c>
      <c r="QA446" t="s">
        <v>7515</v>
      </c>
      <c r="QB446" t="s">
        <v>7515</v>
      </c>
      <c r="QC446" t="s">
        <v>7516</v>
      </c>
      <c r="QE446">
        <v>-5</v>
      </c>
      <c r="QF446">
        <v>-5</v>
      </c>
      <c r="QG446">
        <v>-5</v>
      </c>
      <c r="QH446">
        <v>-5</v>
      </c>
      <c r="QI446">
        <v>-5</v>
      </c>
      <c r="QJ446">
        <v>-5</v>
      </c>
      <c r="QK446">
        <v>-5</v>
      </c>
      <c r="RP446">
        <f t="shared" si="12"/>
        <v>5</v>
      </c>
      <c r="RS446">
        <f t="shared" si="13"/>
        <v>5</v>
      </c>
    </row>
    <row r="447" spans="1:487" x14ac:dyDescent="0.3">
      <c r="A447">
        <v>70434</v>
      </c>
      <c r="B447">
        <v>881</v>
      </c>
      <c r="C447">
        <v>0</v>
      </c>
      <c r="D447">
        <v>5</v>
      </c>
      <c r="E447">
        <v>14</v>
      </c>
      <c r="F447">
        <v>91</v>
      </c>
      <c r="G447">
        <v>102</v>
      </c>
      <c r="H447">
        <v>15</v>
      </c>
      <c r="I447" t="s">
        <v>6793</v>
      </c>
      <c r="J447" t="s">
        <v>6793</v>
      </c>
      <c r="O447" t="s">
        <v>6793</v>
      </c>
      <c r="P447" t="s">
        <v>7515</v>
      </c>
      <c r="Q447" t="s">
        <v>7515</v>
      </c>
      <c r="R447" t="s">
        <v>7515</v>
      </c>
      <c r="S447" t="s">
        <v>7515</v>
      </c>
      <c r="T447" t="s">
        <v>7515</v>
      </c>
      <c r="U447" t="s">
        <v>7515</v>
      </c>
      <c r="V447" t="s">
        <v>7515</v>
      </c>
      <c r="W447" t="s">
        <v>7515</v>
      </c>
      <c r="X447" t="s">
        <v>7515</v>
      </c>
      <c r="Y447" t="s">
        <v>7515</v>
      </c>
      <c r="Z447" t="s">
        <v>7515</v>
      </c>
      <c r="AA447" t="s">
        <v>7515</v>
      </c>
      <c r="AB447" t="s">
        <v>7515</v>
      </c>
      <c r="AC447" t="s">
        <v>7515</v>
      </c>
      <c r="AD447" t="s">
        <v>7515</v>
      </c>
      <c r="AE447" t="s">
        <v>7516</v>
      </c>
      <c r="AF447" t="s">
        <v>7515</v>
      </c>
      <c r="AG447" t="s">
        <v>7515</v>
      </c>
      <c r="AH447" t="s">
        <v>7515</v>
      </c>
      <c r="AI447" t="s">
        <v>6796</v>
      </c>
      <c r="AQ447" t="s">
        <v>6985</v>
      </c>
      <c r="AR447" t="s">
        <v>6793</v>
      </c>
      <c r="AS447" t="s">
        <v>6794</v>
      </c>
      <c r="AT447" t="s">
        <v>6</v>
      </c>
      <c r="AU447" t="s">
        <v>6</v>
      </c>
      <c r="AV447" t="s">
        <v>6988</v>
      </c>
      <c r="AW447" t="s">
        <v>6966</v>
      </c>
      <c r="AX447" t="s">
        <v>6793</v>
      </c>
      <c r="AY447" t="s">
        <v>6813</v>
      </c>
      <c r="AZ447" t="s">
        <v>7531</v>
      </c>
      <c r="BA447" t="s">
        <v>7553</v>
      </c>
      <c r="BC447" t="s">
        <v>6794</v>
      </c>
      <c r="BD447" t="s">
        <v>6794</v>
      </c>
      <c r="BE447" t="s">
        <v>6794</v>
      </c>
      <c r="BF447" t="s">
        <v>6793</v>
      </c>
      <c r="BG447" t="s">
        <v>6793</v>
      </c>
      <c r="BH447" t="s">
        <v>6794</v>
      </c>
      <c r="BI447" t="s">
        <v>6794</v>
      </c>
      <c r="BJ447" t="s">
        <v>6793</v>
      </c>
      <c r="BK447" t="s">
        <v>6794</v>
      </c>
      <c r="BL447" t="s">
        <v>6794</v>
      </c>
      <c r="BM447" t="s">
        <v>7024</v>
      </c>
      <c r="BN447" t="s">
        <v>7565</v>
      </c>
      <c r="BO447" t="s">
        <v>6794</v>
      </c>
      <c r="BQ447">
        <v>20</v>
      </c>
      <c r="BR447" t="s">
        <v>6</v>
      </c>
      <c r="BS447" t="s">
        <v>7519</v>
      </c>
      <c r="BT447" t="s">
        <v>6</v>
      </c>
      <c r="BU447" t="s">
        <v>7559</v>
      </c>
      <c r="BV447" t="s">
        <v>7535</v>
      </c>
      <c r="BW447" t="s">
        <v>7516</v>
      </c>
      <c r="BX447" t="s">
        <v>7515</v>
      </c>
      <c r="BY447" t="s">
        <v>7515</v>
      </c>
      <c r="BZ447" t="s">
        <v>7515</v>
      </c>
      <c r="CA447" t="s">
        <v>7515</v>
      </c>
      <c r="CB447" t="s">
        <v>7515</v>
      </c>
      <c r="CC447" t="s">
        <v>7515</v>
      </c>
      <c r="CD447" t="s">
        <v>7515</v>
      </c>
      <c r="CE447" t="s">
        <v>7515</v>
      </c>
      <c r="CF447" t="s">
        <v>7515</v>
      </c>
      <c r="CG447" t="s">
        <v>7515</v>
      </c>
      <c r="CH447" t="s">
        <v>7515</v>
      </c>
      <c r="CI447" t="s">
        <v>6793</v>
      </c>
      <c r="CJ447" t="s">
        <v>6794</v>
      </c>
      <c r="CO447" t="s">
        <v>6794</v>
      </c>
      <c r="CP447" t="s">
        <v>6794</v>
      </c>
      <c r="CQ447" t="s">
        <v>6794</v>
      </c>
      <c r="CR447" t="s">
        <v>6794</v>
      </c>
      <c r="CS447" t="s">
        <v>6794</v>
      </c>
      <c r="CT447" t="s">
        <v>6794</v>
      </c>
      <c r="CU447" t="s">
        <v>6794</v>
      </c>
      <c r="CV447" t="s">
        <v>6794</v>
      </c>
      <c r="CW447" t="s">
        <v>6794</v>
      </c>
      <c r="CX447" t="s">
        <v>7520</v>
      </c>
      <c r="CY447" t="s">
        <v>7521</v>
      </c>
      <c r="CZ447" t="s">
        <v>7522</v>
      </c>
      <c r="DA447" t="s">
        <v>6793</v>
      </c>
      <c r="DB447">
        <v>3</v>
      </c>
      <c r="DC447">
        <v>3</v>
      </c>
      <c r="DD447">
        <v>3</v>
      </c>
      <c r="DE447" t="s">
        <v>6793</v>
      </c>
      <c r="DF447">
        <v>1</v>
      </c>
      <c r="DG447" t="s">
        <v>7572</v>
      </c>
      <c r="DH447">
        <v>2006</v>
      </c>
      <c r="DI447" t="s">
        <v>7557</v>
      </c>
      <c r="DJ447" t="s">
        <v>7590</v>
      </c>
      <c r="DK447">
        <v>2007</v>
      </c>
      <c r="EA447">
        <v>2</v>
      </c>
      <c r="EC447">
        <v>0</v>
      </c>
      <c r="ED447">
        <v>1</v>
      </c>
      <c r="EE447">
        <v>0</v>
      </c>
      <c r="EF447">
        <v>0</v>
      </c>
      <c r="EG447">
        <v>1</v>
      </c>
      <c r="EH447">
        <v>0</v>
      </c>
      <c r="EI447">
        <v>0</v>
      </c>
      <c r="EJ447" t="s">
        <v>6794</v>
      </c>
      <c r="EP447" t="s">
        <v>6793</v>
      </c>
      <c r="OI447" t="s">
        <v>7527</v>
      </c>
      <c r="OJ447" t="s">
        <v>7527</v>
      </c>
      <c r="OK447" t="s">
        <v>7526</v>
      </c>
      <c r="OL447" t="s">
        <v>7526</v>
      </c>
      <c r="OM447" t="s">
        <v>7528</v>
      </c>
      <c r="ON447" t="s">
        <v>7529</v>
      </c>
      <c r="OO447" t="s">
        <v>7528</v>
      </c>
      <c r="OP447">
        <v>4</v>
      </c>
      <c r="OQ447" t="s">
        <v>28</v>
      </c>
      <c r="OR447" t="s">
        <v>265</v>
      </c>
      <c r="OS447">
        <v>2007</v>
      </c>
      <c r="OT447">
        <v>3</v>
      </c>
      <c r="OU447">
        <v>1</v>
      </c>
      <c r="OV447">
        <v>3</v>
      </c>
      <c r="OW447">
        <v>1</v>
      </c>
      <c r="OX447">
        <v>0</v>
      </c>
      <c r="OY447">
        <v>35</v>
      </c>
      <c r="OZ447" t="s">
        <v>7515</v>
      </c>
      <c r="PA447" t="s">
        <v>7515</v>
      </c>
      <c r="PB447" t="s">
        <v>7515</v>
      </c>
      <c r="PC447" t="s">
        <v>7515</v>
      </c>
      <c r="PD447" t="s">
        <v>7515</v>
      </c>
      <c r="PE447" t="s">
        <v>7515</v>
      </c>
      <c r="PF447" t="s">
        <v>7515</v>
      </c>
      <c r="PG447" t="s">
        <v>7515</v>
      </c>
      <c r="PH447" t="s">
        <v>7515</v>
      </c>
      <c r="PI447" t="s">
        <v>7515</v>
      </c>
      <c r="PJ447" t="s">
        <v>7515</v>
      </c>
      <c r="PK447" t="s">
        <v>7515</v>
      </c>
      <c r="PL447" t="s">
        <v>7515</v>
      </c>
      <c r="PM447" t="s">
        <v>7515</v>
      </c>
      <c r="PN447" t="s">
        <v>7515</v>
      </c>
      <c r="PO447" t="s">
        <v>7515</v>
      </c>
      <c r="PP447" t="s">
        <v>7515</v>
      </c>
      <c r="PQ447" t="s">
        <v>7515</v>
      </c>
      <c r="PR447" t="s">
        <v>7515</v>
      </c>
      <c r="PS447" t="s">
        <v>7515</v>
      </c>
      <c r="PT447" t="s">
        <v>7515</v>
      </c>
      <c r="PU447" t="s">
        <v>7515</v>
      </c>
      <c r="PV447" t="s">
        <v>7515</v>
      </c>
      <c r="PW447" t="s">
        <v>7515</v>
      </c>
      <c r="PX447" t="s">
        <v>7515</v>
      </c>
      <c r="PY447" t="s">
        <v>7515</v>
      </c>
      <c r="PZ447" t="s">
        <v>7515</v>
      </c>
      <c r="QA447" t="s">
        <v>7515</v>
      </c>
      <c r="QB447" t="s">
        <v>7515</v>
      </c>
      <c r="QC447" t="s">
        <v>7515</v>
      </c>
      <c r="QE447" t="s">
        <v>7515</v>
      </c>
      <c r="QF447" t="s">
        <v>7515</v>
      </c>
      <c r="QG447" t="s">
        <v>7515</v>
      </c>
      <c r="QH447" t="s">
        <v>7515</v>
      </c>
      <c r="QI447" t="s">
        <v>7515</v>
      </c>
      <c r="QJ447" t="s">
        <v>7515</v>
      </c>
      <c r="QK447" t="s">
        <v>7516</v>
      </c>
      <c r="RP447">
        <f t="shared" si="12"/>
        <v>-1</v>
      </c>
      <c r="RS447">
        <f t="shared" si="13"/>
        <v>3</v>
      </c>
    </row>
    <row r="448" spans="1:487" x14ac:dyDescent="0.3">
      <c r="A448">
        <v>70435</v>
      </c>
      <c r="B448">
        <v>882</v>
      </c>
      <c r="C448">
        <v>0</v>
      </c>
      <c r="D448">
        <v>5</v>
      </c>
      <c r="E448">
        <v>11</v>
      </c>
      <c r="F448">
        <v>108</v>
      </c>
      <c r="G448">
        <v>102</v>
      </c>
      <c r="H448">
        <v>10</v>
      </c>
      <c r="I448" t="s">
        <v>6793</v>
      </c>
      <c r="J448" t="s">
        <v>6793</v>
      </c>
      <c r="O448" t="s">
        <v>6793</v>
      </c>
      <c r="P448" t="s">
        <v>7515</v>
      </c>
      <c r="Q448" t="s">
        <v>7516</v>
      </c>
      <c r="R448" t="s">
        <v>7515</v>
      </c>
      <c r="S448" t="s">
        <v>7515</v>
      </c>
      <c r="T448" t="s">
        <v>7515</v>
      </c>
      <c r="U448" t="s">
        <v>7515</v>
      </c>
      <c r="V448" t="s">
        <v>7515</v>
      </c>
      <c r="W448" t="s">
        <v>7515</v>
      </c>
      <c r="X448" t="s">
        <v>7515</v>
      </c>
      <c r="Y448" t="s">
        <v>7515</v>
      </c>
      <c r="Z448" t="s">
        <v>7515</v>
      </c>
      <c r="AA448" t="s">
        <v>7515</v>
      </c>
      <c r="AB448" t="s">
        <v>7515</v>
      </c>
      <c r="AC448" t="s">
        <v>7515</v>
      </c>
      <c r="AD448" t="s">
        <v>7515</v>
      </c>
      <c r="AE448" t="s">
        <v>7515</v>
      </c>
      <c r="AF448" t="s">
        <v>7515</v>
      </c>
      <c r="AG448" t="s">
        <v>7515</v>
      </c>
      <c r="AH448" t="s">
        <v>7515</v>
      </c>
      <c r="AI448" t="s">
        <v>7517</v>
      </c>
      <c r="AL448">
        <v>0</v>
      </c>
      <c r="AM448">
        <v>5</v>
      </c>
      <c r="AN448" t="s">
        <v>7560</v>
      </c>
      <c r="AQ448" t="s">
        <v>6993</v>
      </c>
      <c r="AR448" t="s">
        <v>6793</v>
      </c>
      <c r="AS448" t="s">
        <v>6793</v>
      </c>
      <c r="AT448">
        <v>9</v>
      </c>
      <c r="AU448">
        <v>9</v>
      </c>
      <c r="AV448" t="s">
        <v>7568</v>
      </c>
      <c r="AW448" t="s">
        <v>6966</v>
      </c>
      <c r="AX448" t="s">
        <v>6794</v>
      </c>
      <c r="AY448" t="s">
        <v>6814</v>
      </c>
      <c r="BA448" t="s">
        <v>6991</v>
      </c>
      <c r="BB448" t="s">
        <v>7583</v>
      </c>
      <c r="BC448" t="s">
        <v>6794</v>
      </c>
      <c r="BD448" t="s">
        <v>6794</v>
      </c>
      <c r="BE448" t="s">
        <v>6794</v>
      </c>
      <c r="BF448" t="s">
        <v>6793</v>
      </c>
      <c r="BH448" t="s">
        <v>6794</v>
      </c>
      <c r="BI448" t="s">
        <v>6794</v>
      </c>
      <c r="BJ448" t="s">
        <v>6794</v>
      </c>
      <c r="BK448" t="s">
        <v>6793</v>
      </c>
      <c r="BL448" t="s">
        <v>6794</v>
      </c>
      <c r="BM448" t="s">
        <v>7024</v>
      </c>
      <c r="BN448" t="s">
        <v>7021</v>
      </c>
      <c r="BO448" t="s">
        <v>6794</v>
      </c>
      <c r="BQ448">
        <v>100</v>
      </c>
      <c r="BR448" t="s">
        <v>6</v>
      </c>
      <c r="BS448" t="s">
        <v>7519</v>
      </c>
      <c r="BT448" t="s">
        <v>7616</v>
      </c>
      <c r="BU448" t="s">
        <v>7024</v>
      </c>
      <c r="BV448" t="s">
        <v>7561</v>
      </c>
      <c r="BW448" t="s">
        <v>7515</v>
      </c>
      <c r="BX448" t="s">
        <v>7516</v>
      </c>
      <c r="BY448" t="s">
        <v>7515</v>
      </c>
      <c r="BZ448" t="s">
        <v>7515</v>
      </c>
      <c r="CA448" t="s">
        <v>7515</v>
      </c>
      <c r="CB448" t="s">
        <v>7515</v>
      </c>
      <c r="CC448" t="s">
        <v>7515</v>
      </c>
      <c r="CD448" t="s">
        <v>7515</v>
      </c>
      <c r="CE448" t="s">
        <v>7515</v>
      </c>
      <c r="CF448" t="s">
        <v>7515</v>
      </c>
      <c r="CG448" t="s">
        <v>7515</v>
      </c>
      <c r="CH448" t="s">
        <v>7515</v>
      </c>
      <c r="CI448" t="s">
        <v>6793</v>
      </c>
      <c r="CJ448" t="s">
        <v>6794</v>
      </c>
      <c r="CO448" t="s">
        <v>6793</v>
      </c>
      <c r="CP448" t="s">
        <v>6793</v>
      </c>
      <c r="CQ448" t="s">
        <v>6794</v>
      </c>
      <c r="CR448" t="s">
        <v>6793</v>
      </c>
      <c r="CS448" t="s">
        <v>6794</v>
      </c>
      <c r="CT448" t="s">
        <v>6794</v>
      </c>
      <c r="CU448" t="s">
        <v>6794</v>
      </c>
      <c r="CV448" t="s">
        <v>6793</v>
      </c>
      <c r="CW448" t="s">
        <v>6794</v>
      </c>
      <c r="CX448" t="s">
        <v>7520</v>
      </c>
      <c r="CY448" t="s">
        <v>7546</v>
      </c>
      <c r="CZ448" t="s">
        <v>7602</v>
      </c>
      <c r="DA448" t="s">
        <v>6793</v>
      </c>
      <c r="DB448">
        <v>3</v>
      </c>
      <c r="DC448">
        <v>3</v>
      </c>
      <c r="DD448">
        <v>3</v>
      </c>
      <c r="DE448" t="s">
        <v>6794</v>
      </c>
      <c r="EA448">
        <v>1</v>
      </c>
      <c r="EB448" t="s">
        <v>7523</v>
      </c>
      <c r="EJ448" t="s">
        <v>6793</v>
      </c>
      <c r="EK448" t="s">
        <v>7573</v>
      </c>
      <c r="EM448">
        <v>1</v>
      </c>
      <c r="EN448">
        <v>2006</v>
      </c>
      <c r="EO448" t="s">
        <v>6</v>
      </c>
      <c r="EP448" t="s">
        <v>6793</v>
      </c>
      <c r="JO448" t="s">
        <v>7524</v>
      </c>
      <c r="JP448" t="s">
        <v>7525</v>
      </c>
      <c r="JQ448">
        <v>2006</v>
      </c>
      <c r="JU448" t="s">
        <v>6794</v>
      </c>
      <c r="JV448" t="s">
        <v>6793</v>
      </c>
      <c r="KE448" t="s">
        <v>7524</v>
      </c>
      <c r="KF448" t="s">
        <v>7525</v>
      </c>
      <c r="KG448">
        <v>2006</v>
      </c>
      <c r="KI448" t="s">
        <v>7526</v>
      </c>
      <c r="KJ448" t="s">
        <v>7526</v>
      </c>
      <c r="KK448" t="s">
        <v>6793</v>
      </c>
      <c r="KM448" t="s">
        <v>7524</v>
      </c>
      <c r="KN448" t="s">
        <v>7525</v>
      </c>
      <c r="KO448">
        <v>2006</v>
      </c>
      <c r="KS448" t="s">
        <v>6794</v>
      </c>
      <c r="KT448" t="s">
        <v>6793</v>
      </c>
      <c r="OI448" t="s">
        <v>7526</v>
      </c>
      <c r="OJ448" t="s">
        <v>7526</v>
      </c>
      <c r="OK448" t="s">
        <v>7526</v>
      </c>
      <c r="OM448" t="s">
        <v>7528</v>
      </c>
      <c r="ON448" t="s">
        <v>7529</v>
      </c>
      <c r="OO448" t="s">
        <v>7528</v>
      </c>
      <c r="OP448">
        <v>4</v>
      </c>
      <c r="OQ448" t="s">
        <v>28</v>
      </c>
      <c r="OR448" t="s">
        <v>212</v>
      </c>
      <c r="OS448">
        <v>2007</v>
      </c>
      <c r="OT448">
        <v>9</v>
      </c>
      <c r="OU448">
        <v>1</v>
      </c>
      <c r="OV448">
        <v>9</v>
      </c>
      <c r="OW448">
        <v>0</v>
      </c>
      <c r="OX448">
        <v>1</v>
      </c>
      <c r="OY448">
        <v>35</v>
      </c>
      <c r="OZ448" t="s">
        <v>7515</v>
      </c>
      <c r="PA448" t="s">
        <v>7515</v>
      </c>
      <c r="PB448" t="s">
        <v>7515</v>
      </c>
      <c r="PC448" t="s">
        <v>7515</v>
      </c>
      <c r="PD448" t="s">
        <v>7515</v>
      </c>
      <c r="PE448" t="s">
        <v>7515</v>
      </c>
      <c r="PF448" t="s">
        <v>7515</v>
      </c>
      <c r="PG448" t="s">
        <v>7515</v>
      </c>
      <c r="PH448" t="s">
        <v>7515</v>
      </c>
      <c r="PI448" t="s">
        <v>7515</v>
      </c>
      <c r="PJ448" t="s">
        <v>7515</v>
      </c>
      <c r="PK448" t="s">
        <v>7515</v>
      </c>
      <c r="PL448" t="s">
        <v>7515</v>
      </c>
      <c r="PM448" t="s">
        <v>7515</v>
      </c>
      <c r="PN448" t="s">
        <v>7515</v>
      </c>
      <c r="PO448" t="s">
        <v>7515</v>
      </c>
      <c r="PP448" t="s">
        <v>7515</v>
      </c>
      <c r="PQ448" t="s">
        <v>7516</v>
      </c>
      <c r="PR448" t="s">
        <v>7515</v>
      </c>
      <c r="PS448" t="s">
        <v>7516</v>
      </c>
      <c r="PT448" t="s">
        <v>7516</v>
      </c>
      <c r="PU448" t="s">
        <v>7515</v>
      </c>
      <c r="PV448" t="s">
        <v>7515</v>
      </c>
      <c r="PW448" t="s">
        <v>7515</v>
      </c>
      <c r="PX448" t="s">
        <v>7515</v>
      </c>
      <c r="PY448" t="s">
        <v>7515</v>
      </c>
      <c r="PZ448" t="s">
        <v>7515</v>
      </c>
      <c r="QA448" t="s">
        <v>7515</v>
      </c>
      <c r="QB448" t="s">
        <v>7515</v>
      </c>
      <c r="QC448" t="s">
        <v>7515</v>
      </c>
      <c r="QE448" t="s">
        <v>7516</v>
      </c>
      <c r="QF448" t="s">
        <v>7515</v>
      </c>
      <c r="QG448" t="s">
        <v>7515</v>
      </c>
      <c r="QH448" t="s">
        <v>7515</v>
      </c>
      <c r="QI448" t="s">
        <v>7515</v>
      </c>
      <c r="QJ448" t="s">
        <v>7515</v>
      </c>
      <c r="QK448" t="s">
        <v>7515</v>
      </c>
      <c r="RP448">
        <f t="shared" si="12"/>
        <v>5</v>
      </c>
      <c r="RS448">
        <f t="shared" si="13"/>
        <v>3</v>
      </c>
    </row>
    <row r="449" spans="1:487" x14ac:dyDescent="0.3">
      <c r="A449">
        <v>70436</v>
      </c>
      <c r="B449">
        <v>884</v>
      </c>
      <c r="C449">
        <v>0</v>
      </c>
      <c r="D449">
        <v>5</v>
      </c>
      <c r="E449">
        <v>12</v>
      </c>
      <c r="F449">
        <v>108</v>
      </c>
      <c r="G449">
        <v>102</v>
      </c>
      <c r="H449">
        <v>9</v>
      </c>
      <c r="I449" t="s">
        <v>6793</v>
      </c>
      <c r="J449" t="s">
        <v>6793</v>
      </c>
      <c r="O449" t="s">
        <v>6793</v>
      </c>
      <c r="P449" t="s">
        <v>7515</v>
      </c>
      <c r="Q449" t="s">
        <v>7515</v>
      </c>
      <c r="R449" t="s">
        <v>7515</v>
      </c>
      <c r="S449" t="s">
        <v>7515</v>
      </c>
      <c r="T449" t="s">
        <v>7515</v>
      </c>
      <c r="U449" t="s">
        <v>7515</v>
      </c>
      <c r="V449" t="s">
        <v>7515</v>
      </c>
      <c r="W449" t="s">
        <v>7515</v>
      </c>
      <c r="X449" t="s">
        <v>7515</v>
      </c>
      <c r="Y449" t="s">
        <v>7515</v>
      </c>
      <c r="Z449" t="s">
        <v>7516</v>
      </c>
      <c r="AA449" t="s">
        <v>7515</v>
      </c>
      <c r="AB449" t="s">
        <v>7515</v>
      </c>
      <c r="AC449" t="s">
        <v>7515</v>
      </c>
      <c r="AD449" t="s">
        <v>7515</v>
      </c>
      <c r="AE449" t="s">
        <v>7515</v>
      </c>
      <c r="AF449" t="s">
        <v>7515</v>
      </c>
      <c r="AG449" t="s">
        <v>7515</v>
      </c>
      <c r="AH449" t="s">
        <v>7515</v>
      </c>
      <c r="AI449" t="s">
        <v>6796</v>
      </c>
      <c r="AQ449" t="s">
        <v>6985</v>
      </c>
      <c r="AR449" t="s">
        <v>6793</v>
      </c>
      <c r="AS449" t="s">
        <v>6793</v>
      </c>
      <c r="AT449">
        <v>0</v>
      </c>
      <c r="AU449">
        <v>25</v>
      </c>
      <c r="AV449" t="s">
        <v>6988</v>
      </c>
      <c r="AW449" t="s">
        <v>6794</v>
      </c>
      <c r="AX449" t="s">
        <v>6793</v>
      </c>
      <c r="AY449" t="s">
        <v>6813</v>
      </c>
      <c r="AZ449" t="s">
        <v>7531</v>
      </c>
      <c r="BA449" t="s">
        <v>6991</v>
      </c>
      <c r="BC449" t="s">
        <v>6794</v>
      </c>
      <c r="BD449" t="s">
        <v>6794</v>
      </c>
      <c r="BE449" t="s">
        <v>6794</v>
      </c>
      <c r="BF449" t="s">
        <v>6793</v>
      </c>
      <c r="BG449" t="s">
        <v>6793</v>
      </c>
      <c r="BH449" t="s">
        <v>6794</v>
      </c>
      <c r="BI449" t="s">
        <v>6794</v>
      </c>
      <c r="BJ449" t="s">
        <v>6794</v>
      </c>
      <c r="BK449" t="s">
        <v>6794</v>
      </c>
      <c r="BL449" t="s">
        <v>6794</v>
      </c>
      <c r="BM449" t="s">
        <v>7028</v>
      </c>
      <c r="BN449" t="s">
        <v>7565</v>
      </c>
      <c r="BO449" t="s">
        <v>6794</v>
      </c>
      <c r="BQ449">
        <v>0</v>
      </c>
      <c r="BR449" t="s">
        <v>7532</v>
      </c>
      <c r="BS449" t="s">
        <v>7533</v>
      </c>
      <c r="BT449" t="s">
        <v>6</v>
      </c>
      <c r="BU449" t="s">
        <v>7028</v>
      </c>
      <c r="BV449" t="s">
        <v>7543</v>
      </c>
      <c r="BW449" t="s">
        <v>7516</v>
      </c>
      <c r="BX449" t="s">
        <v>7515</v>
      </c>
      <c r="BY449" t="s">
        <v>7515</v>
      </c>
      <c r="BZ449" t="s">
        <v>7515</v>
      </c>
      <c r="CA449" t="s">
        <v>7515</v>
      </c>
      <c r="CB449" t="s">
        <v>7515</v>
      </c>
      <c r="CC449" t="s">
        <v>7515</v>
      </c>
      <c r="CD449" t="s">
        <v>7515</v>
      </c>
      <c r="CE449" t="s">
        <v>7515</v>
      </c>
      <c r="CF449" t="s">
        <v>7515</v>
      </c>
      <c r="CG449" t="s">
        <v>7515</v>
      </c>
      <c r="CH449" t="s">
        <v>7515</v>
      </c>
      <c r="CI449" t="s">
        <v>6793</v>
      </c>
      <c r="CJ449" t="s">
        <v>6794</v>
      </c>
      <c r="CO449" t="s">
        <v>6793</v>
      </c>
      <c r="CP449" t="s">
        <v>6793</v>
      </c>
      <c r="CQ449" t="s">
        <v>6794</v>
      </c>
      <c r="CR449" t="s">
        <v>6794</v>
      </c>
      <c r="CS449" t="s">
        <v>6794</v>
      </c>
      <c r="CT449" t="s">
        <v>6793</v>
      </c>
      <c r="CU449" t="s">
        <v>6794</v>
      </c>
      <c r="CV449" t="s">
        <v>6793</v>
      </c>
      <c r="CW449" t="s">
        <v>6793</v>
      </c>
      <c r="CX449" t="s">
        <v>7520</v>
      </c>
      <c r="CY449" t="s">
        <v>7521</v>
      </c>
      <c r="CZ449" t="s">
        <v>7536</v>
      </c>
      <c r="DA449" t="s">
        <v>6793</v>
      </c>
      <c r="DB449">
        <v>3</v>
      </c>
      <c r="DC449">
        <v>3</v>
      </c>
      <c r="DD449">
        <v>5</v>
      </c>
      <c r="DE449" t="s">
        <v>6794</v>
      </c>
      <c r="EA449">
        <v>3</v>
      </c>
      <c r="EC449">
        <v>1</v>
      </c>
      <c r="ED449">
        <v>1</v>
      </c>
      <c r="EE449">
        <v>0</v>
      </c>
      <c r="EF449">
        <v>0</v>
      </c>
      <c r="EG449">
        <v>2</v>
      </c>
      <c r="EH449">
        <v>0</v>
      </c>
      <c r="EI449">
        <v>0</v>
      </c>
      <c r="EJ449" t="s">
        <v>6793</v>
      </c>
      <c r="EK449" t="s">
        <v>6859</v>
      </c>
      <c r="EL449">
        <v>1</v>
      </c>
      <c r="EN449">
        <v>2008</v>
      </c>
      <c r="EP449" t="s">
        <v>6793</v>
      </c>
      <c r="KE449" t="s">
        <v>7524</v>
      </c>
      <c r="KF449" t="s">
        <v>7593</v>
      </c>
      <c r="KG449">
        <v>2007</v>
      </c>
      <c r="KI449" t="s">
        <v>7527</v>
      </c>
      <c r="KJ449" t="s">
        <v>7527</v>
      </c>
      <c r="KK449" t="s">
        <v>6794</v>
      </c>
      <c r="KL449" t="s">
        <v>6793</v>
      </c>
      <c r="KM449" t="s">
        <v>7524</v>
      </c>
      <c r="KN449" t="s">
        <v>7593</v>
      </c>
      <c r="KO449">
        <v>2007</v>
      </c>
      <c r="KS449" t="s">
        <v>6794</v>
      </c>
      <c r="KT449" t="s">
        <v>6793</v>
      </c>
      <c r="NW449">
        <v>0</v>
      </c>
      <c r="NX449" t="s">
        <v>7515</v>
      </c>
      <c r="NY449" t="s">
        <v>7515</v>
      </c>
      <c r="NZ449" t="s">
        <v>7515</v>
      </c>
      <c r="OA449" t="s">
        <v>7515</v>
      </c>
      <c r="OB449" t="s">
        <v>7515</v>
      </c>
      <c r="OC449" t="s">
        <v>7515</v>
      </c>
      <c r="OD449" t="s">
        <v>7516</v>
      </c>
      <c r="OE449" t="s">
        <v>7515</v>
      </c>
      <c r="OF449" t="s">
        <v>7515</v>
      </c>
      <c r="OG449" t="s">
        <v>7515</v>
      </c>
      <c r="OH449" t="s">
        <v>7515</v>
      </c>
      <c r="OI449" t="s">
        <v>7526</v>
      </c>
      <c r="OJ449" t="s">
        <v>7526</v>
      </c>
      <c r="OK449" t="s">
        <v>7527</v>
      </c>
      <c r="OM449" t="s">
        <v>7528</v>
      </c>
      <c r="ON449" t="s">
        <v>7539</v>
      </c>
      <c r="OO449" t="s">
        <v>7528</v>
      </c>
      <c r="OP449">
        <v>4</v>
      </c>
      <c r="OQ449" t="s">
        <v>28</v>
      </c>
      <c r="OR449" t="s">
        <v>212</v>
      </c>
      <c r="OS449">
        <v>2007</v>
      </c>
      <c r="OT449">
        <v>9</v>
      </c>
      <c r="OU449">
        <v>1</v>
      </c>
      <c r="OV449">
        <v>9</v>
      </c>
      <c r="OW449">
        <v>1</v>
      </c>
      <c r="OX449">
        <v>0</v>
      </c>
      <c r="OY449">
        <v>35</v>
      </c>
      <c r="OZ449" t="s">
        <v>7515</v>
      </c>
      <c r="PA449" t="s">
        <v>7515</v>
      </c>
      <c r="PB449" t="s">
        <v>7515</v>
      </c>
      <c r="PC449" t="s">
        <v>7515</v>
      </c>
      <c r="PD449" t="s">
        <v>7515</v>
      </c>
      <c r="PE449" t="s">
        <v>7515</v>
      </c>
      <c r="PF449" t="s">
        <v>7515</v>
      </c>
      <c r="PG449" t="s">
        <v>7515</v>
      </c>
      <c r="PH449" t="s">
        <v>7515</v>
      </c>
      <c r="PI449" t="s">
        <v>7515</v>
      </c>
      <c r="PJ449" t="s">
        <v>7515</v>
      </c>
      <c r="PK449" t="s">
        <v>7515</v>
      </c>
      <c r="PL449" t="s">
        <v>7515</v>
      </c>
      <c r="PM449" t="s">
        <v>7515</v>
      </c>
      <c r="PN449" t="s">
        <v>7515</v>
      </c>
      <c r="PO449" t="s">
        <v>7515</v>
      </c>
      <c r="PP449" t="s">
        <v>7515</v>
      </c>
      <c r="PQ449" t="s">
        <v>7515</v>
      </c>
      <c r="PR449" t="s">
        <v>7515</v>
      </c>
      <c r="PS449" t="s">
        <v>7516</v>
      </c>
      <c r="PT449" t="s">
        <v>7516</v>
      </c>
      <c r="PU449" t="s">
        <v>7515</v>
      </c>
      <c r="PV449" t="s">
        <v>7515</v>
      </c>
      <c r="PW449" t="s">
        <v>7515</v>
      </c>
      <c r="PX449" t="s">
        <v>7515</v>
      </c>
      <c r="PY449" t="s">
        <v>7515</v>
      </c>
      <c r="PZ449" t="s">
        <v>7515</v>
      </c>
      <c r="QA449" t="s">
        <v>7515</v>
      </c>
      <c r="QB449" t="s">
        <v>7515</v>
      </c>
      <c r="QC449" t="s">
        <v>7515</v>
      </c>
      <c r="QE449" t="s">
        <v>7515</v>
      </c>
      <c r="QF449" t="s">
        <v>7515</v>
      </c>
      <c r="QG449" t="s">
        <v>7515</v>
      </c>
      <c r="QH449" t="s">
        <v>7515</v>
      </c>
      <c r="QI449" t="s">
        <v>7515</v>
      </c>
      <c r="QJ449" t="s">
        <v>7516</v>
      </c>
      <c r="QK449" t="s">
        <v>7515</v>
      </c>
      <c r="RD449" t="s">
        <v>7530</v>
      </c>
      <c r="RE449" t="s">
        <v>7530</v>
      </c>
      <c r="RP449">
        <f t="shared" si="12"/>
        <v>2</v>
      </c>
      <c r="RS449">
        <f t="shared" si="13"/>
        <v>7</v>
      </c>
    </row>
    <row r="450" spans="1:487" x14ac:dyDescent="0.3">
      <c r="A450">
        <v>70437</v>
      </c>
      <c r="B450">
        <v>886</v>
      </c>
      <c r="C450">
        <v>0</v>
      </c>
      <c r="D450">
        <v>5</v>
      </c>
      <c r="E450">
        <v>10</v>
      </c>
      <c r="F450">
        <v>84</v>
      </c>
      <c r="G450">
        <v>102</v>
      </c>
      <c r="H450">
        <v>15</v>
      </c>
      <c r="I450" t="s">
        <v>6793</v>
      </c>
      <c r="J450" t="s">
        <v>6793</v>
      </c>
      <c r="O450" t="s">
        <v>6793</v>
      </c>
      <c r="P450" t="s">
        <v>7515</v>
      </c>
      <c r="Q450" t="s">
        <v>7516</v>
      </c>
      <c r="R450" t="s">
        <v>7516</v>
      </c>
      <c r="S450" t="s">
        <v>7515</v>
      </c>
      <c r="T450" t="s">
        <v>7515</v>
      </c>
      <c r="U450" t="s">
        <v>7515</v>
      </c>
      <c r="V450" t="s">
        <v>7515</v>
      </c>
      <c r="W450" t="s">
        <v>7515</v>
      </c>
      <c r="X450" t="s">
        <v>7515</v>
      </c>
      <c r="Y450" t="s">
        <v>7515</v>
      </c>
      <c r="Z450" t="s">
        <v>7515</v>
      </c>
      <c r="AA450" t="s">
        <v>7515</v>
      </c>
      <c r="AB450" t="s">
        <v>7515</v>
      </c>
      <c r="AC450" t="s">
        <v>7515</v>
      </c>
      <c r="AD450" t="s">
        <v>7515</v>
      </c>
      <c r="AE450" t="s">
        <v>7515</v>
      </c>
      <c r="AF450" t="s">
        <v>7515</v>
      </c>
      <c r="AG450" t="s">
        <v>7515</v>
      </c>
      <c r="AH450" t="s">
        <v>7515</v>
      </c>
      <c r="AI450" t="s">
        <v>6796</v>
      </c>
      <c r="AQ450" t="s">
        <v>6985</v>
      </c>
      <c r="AR450" t="s">
        <v>6793</v>
      </c>
      <c r="AS450" t="s">
        <v>6793</v>
      </c>
      <c r="AT450">
        <v>0</v>
      </c>
      <c r="AU450">
        <v>15</v>
      </c>
      <c r="AV450" t="s">
        <v>6988</v>
      </c>
      <c r="AW450" t="s">
        <v>6793</v>
      </c>
      <c r="AX450" t="s">
        <v>6793</v>
      </c>
      <c r="AY450" t="s">
        <v>6813</v>
      </c>
      <c r="AZ450" t="s">
        <v>7531</v>
      </c>
      <c r="BA450" t="s">
        <v>6991</v>
      </c>
      <c r="BC450" t="s">
        <v>6793</v>
      </c>
      <c r="BD450" t="s">
        <v>6793</v>
      </c>
      <c r="BE450" t="s">
        <v>6794</v>
      </c>
      <c r="BF450" t="s">
        <v>6793</v>
      </c>
      <c r="BG450" t="s">
        <v>6793</v>
      </c>
      <c r="BH450" t="s">
        <v>6794</v>
      </c>
      <c r="BI450" t="s">
        <v>6794</v>
      </c>
      <c r="BJ450" t="s">
        <v>6794</v>
      </c>
      <c r="BK450" t="s">
        <v>6794</v>
      </c>
      <c r="BL450" t="s">
        <v>6794</v>
      </c>
      <c r="BM450" t="s">
        <v>7024</v>
      </c>
      <c r="BN450" t="s">
        <v>7029</v>
      </c>
      <c r="BO450" t="s">
        <v>6794</v>
      </c>
      <c r="BQ450">
        <v>100</v>
      </c>
      <c r="BR450">
        <v>25</v>
      </c>
      <c r="BS450" t="s">
        <v>7519</v>
      </c>
      <c r="BT450" t="s">
        <v>6</v>
      </c>
      <c r="BU450" t="s">
        <v>7559</v>
      </c>
      <c r="BV450">
        <v>10</v>
      </c>
      <c r="BW450" t="s">
        <v>7516</v>
      </c>
      <c r="BX450" t="s">
        <v>7515</v>
      </c>
      <c r="BY450" t="s">
        <v>7515</v>
      </c>
      <c r="BZ450" t="s">
        <v>7515</v>
      </c>
      <c r="CA450" t="s">
        <v>7515</v>
      </c>
      <c r="CB450" t="s">
        <v>7515</v>
      </c>
      <c r="CC450" t="s">
        <v>7515</v>
      </c>
      <c r="CD450" t="s">
        <v>7515</v>
      </c>
      <c r="CE450" t="s">
        <v>7515</v>
      </c>
      <c r="CF450" t="s">
        <v>7515</v>
      </c>
      <c r="CG450" t="s">
        <v>7515</v>
      </c>
      <c r="CH450" t="s">
        <v>7515</v>
      </c>
      <c r="CI450" t="s">
        <v>6793</v>
      </c>
      <c r="CJ450" t="s">
        <v>6794</v>
      </c>
      <c r="CO450" t="s">
        <v>6793</v>
      </c>
      <c r="CP450" t="s">
        <v>6793</v>
      </c>
      <c r="CQ450" t="s">
        <v>6794</v>
      </c>
      <c r="CR450" t="s">
        <v>6793</v>
      </c>
      <c r="CS450" t="s">
        <v>6794</v>
      </c>
      <c r="CT450" t="s">
        <v>6794</v>
      </c>
      <c r="CU450" t="s">
        <v>6794</v>
      </c>
      <c r="CV450" t="s">
        <v>6793</v>
      </c>
      <c r="CW450" t="s">
        <v>6794</v>
      </c>
      <c r="CX450" t="s">
        <v>7520</v>
      </c>
      <c r="CY450" t="s">
        <v>7521</v>
      </c>
      <c r="CZ450" t="s">
        <v>7522</v>
      </c>
      <c r="DA450" t="s">
        <v>6793</v>
      </c>
      <c r="DB450">
        <v>2</v>
      </c>
      <c r="DC450">
        <v>3</v>
      </c>
      <c r="DD450">
        <v>3</v>
      </c>
      <c r="DE450" t="s">
        <v>6794</v>
      </c>
      <c r="EA450">
        <v>2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2</v>
      </c>
      <c r="EJ450" t="s">
        <v>6794</v>
      </c>
      <c r="EP450" t="s">
        <v>6794</v>
      </c>
      <c r="OI450" t="s">
        <v>7526</v>
      </c>
      <c r="OJ450" t="s">
        <v>7526</v>
      </c>
      <c r="OK450" t="s">
        <v>7526</v>
      </c>
      <c r="OL450" t="s">
        <v>7526</v>
      </c>
      <c r="OM450" t="s">
        <v>7528</v>
      </c>
      <c r="ON450" t="s">
        <v>7529</v>
      </c>
      <c r="OO450" t="s">
        <v>7528</v>
      </c>
      <c r="OP450">
        <v>4</v>
      </c>
      <c r="OQ450" t="s">
        <v>28</v>
      </c>
      <c r="OR450" t="s">
        <v>265</v>
      </c>
      <c r="OS450">
        <v>2007</v>
      </c>
      <c r="OT450">
        <v>3</v>
      </c>
      <c r="OU450">
        <v>1</v>
      </c>
      <c r="OV450">
        <v>3</v>
      </c>
      <c r="OW450">
        <v>1</v>
      </c>
      <c r="OX450">
        <v>0</v>
      </c>
      <c r="OY450">
        <v>35</v>
      </c>
      <c r="QE450" t="s">
        <v>7516</v>
      </c>
      <c r="QF450" t="s">
        <v>7515</v>
      </c>
      <c r="QG450" t="s">
        <v>7515</v>
      </c>
      <c r="QH450" t="s">
        <v>7515</v>
      </c>
      <c r="QI450" t="s">
        <v>7515</v>
      </c>
      <c r="QJ450" t="s">
        <v>7515</v>
      </c>
      <c r="QK450" t="s">
        <v>7515</v>
      </c>
      <c r="RP450">
        <f t="shared" si="12"/>
        <v>3</v>
      </c>
      <c r="RS450">
        <f t="shared" si="13"/>
        <v>3</v>
      </c>
    </row>
    <row r="451" spans="1:487" x14ac:dyDescent="0.3">
      <c r="A451">
        <v>70438</v>
      </c>
      <c r="B451">
        <v>887</v>
      </c>
      <c r="C451">
        <v>0</v>
      </c>
      <c r="D451">
        <v>5</v>
      </c>
      <c r="E451">
        <v>17</v>
      </c>
      <c r="F451">
        <v>122</v>
      </c>
      <c r="G451">
        <v>102</v>
      </c>
      <c r="H451">
        <v>10</v>
      </c>
      <c r="I451" t="s">
        <v>6793</v>
      </c>
      <c r="J451" t="s">
        <v>6793</v>
      </c>
      <c r="O451" t="s">
        <v>6793</v>
      </c>
      <c r="P451" t="s">
        <v>7515</v>
      </c>
      <c r="Q451" t="s">
        <v>7516</v>
      </c>
      <c r="R451" t="s">
        <v>7515</v>
      </c>
      <c r="S451" t="s">
        <v>7515</v>
      </c>
      <c r="T451" t="s">
        <v>7515</v>
      </c>
      <c r="U451" t="s">
        <v>7515</v>
      </c>
      <c r="V451" t="s">
        <v>7515</v>
      </c>
      <c r="W451" t="s">
        <v>7515</v>
      </c>
      <c r="X451" t="s">
        <v>7515</v>
      </c>
      <c r="Y451" t="s">
        <v>7515</v>
      </c>
      <c r="Z451" t="s">
        <v>7515</v>
      </c>
      <c r="AA451" t="s">
        <v>7515</v>
      </c>
      <c r="AB451" t="s">
        <v>7515</v>
      </c>
      <c r="AC451" t="s">
        <v>7515</v>
      </c>
      <c r="AD451" t="s">
        <v>7515</v>
      </c>
      <c r="AE451" t="s">
        <v>7515</v>
      </c>
      <c r="AF451" t="s">
        <v>7515</v>
      </c>
      <c r="AG451" t="s">
        <v>7515</v>
      </c>
      <c r="AH451" t="s">
        <v>7515</v>
      </c>
      <c r="AI451" t="s">
        <v>7517</v>
      </c>
      <c r="AL451">
        <v>6</v>
      </c>
      <c r="AM451">
        <v>0</v>
      </c>
      <c r="AN451" t="s">
        <v>6845</v>
      </c>
      <c r="AQ451" t="s">
        <v>6993</v>
      </c>
      <c r="AR451" t="s">
        <v>6794</v>
      </c>
      <c r="AS451" t="s">
        <v>6794</v>
      </c>
      <c r="AT451" t="s">
        <v>6</v>
      </c>
      <c r="AU451" t="s">
        <v>6</v>
      </c>
      <c r="AV451" t="s">
        <v>6988</v>
      </c>
      <c r="AW451" t="s">
        <v>6966</v>
      </c>
      <c r="AX451" t="s">
        <v>6793</v>
      </c>
      <c r="AY451" t="s">
        <v>6813</v>
      </c>
      <c r="AZ451" t="s">
        <v>7531</v>
      </c>
      <c r="BA451" t="s">
        <v>7553</v>
      </c>
      <c r="BC451" t="s">
        <v>6794</v>
      </c>
      <c r="BD451" t="s">
        <v>6794</v>
      </c>
      <c r="BE451" t="s">
        <v>6794</v>
      </c>
      <c r="BF451" t="s">
        <v>6793</v>
      </c>
      <c r="BG451" t="s">
        <v>6794</v>
      </c>
      <c r="BH451" t="s">
        <v>6794</v>
      </c>
      <c r="BI451" t="s">
        <v>6794</v>
      </c>
      <c r="BJ451" t="s">
        <v>6794</v>
      </c>
      <c r="BK451" t="s">
        <v>6794</v>
      </c>
      <c r="BL451" t="s">
        <v>6794</v>
      </c>
      <c r="BM451" t="s">
        <v>7024</v>
      </c>
      <c r="BN451" t="s">
        <v>7030</v>
      </c>
      <c r="BO451" t="s">
        <v>6794</v>
      </c>
      <c r="BQ451" t="s">
        <v>7547</v>
      </c>
      <c r="BR451">
        <v>30</v>
      </c>
      <c r="BS451" t="s">
        <v>7519</v>
      </c>
      <c r="BT451" t="s">
        <v>6</v>
      </c>
      <c r="BU451" t="s">
        <v>7559</v>
      </c>
      <c r="BV451" t="s">
        <v>7535</v>
      </c>
      <c r="BW451" t="s">
        <v>7515</v>
      </c>
      <c r="BX451" t="s">
        <v>7516</v>
      </c>
      <c r="BY451" t="s">
        <v>7515</v>
      </c>
      <c r="BZ451" t="s">
        <v>7515</v>
      </c>
      <c r="CA451" t="s">
        <v>7515</v>
      </c>
      <c r="CB451" t="s">
        <v>7515</v>
      </c>
      <c r="CC451" t="s">
        <v>7515</v>
      </c>
      <c r="CD451" t="s">
        <v>7515</v>
      </c>
      <c r="CE451" t="s">
        <v>7515</v>
      </c>
      <c r="CF451" t="s">
        <v>7515</v>
      </c>
      <c r="CG451" t="s">
        <v>7515</v>
      </c>
      <c r="CH451" t="s">
        <v>7515</v>
      </c>
      <c r="CI451" t="s">
        <v>6793</v>
      </c>
      <c r="CJ451" t="s">
        <v>6793</v>
      </c>
      <c r="CO451" t="s">
        <v>6793</v>
      </c>
      <c r="CP451" t="s">
        <v>6793</v>
      </c>
      <c r="CQ451" t="s">
        <v>6794</v>
      </c>
      <c r="CR451" t="s">
        <v>6794</v>
      </c>
      <c r="CS451" t="s">
        <v>6794</v>
      </c>
      <c r="CT451" t="s">
        <v>6794</v>
      </c>
      <c r="CU451" t="s">
        <v>6794</v>
      </c>
      <c r="CV451" t="s">
        <v>6793</v>
      </c>
      <c r="CW451" t="s">
        <v>6794</v>
      </c>
      <c r="CX451" t="s">
        <v>7520</v>
      </c>
      <c r="CY451" t="s">
        <v>7521</v>
      </c>
      <c r="CZ451" t="s">
        <v>7522</v>
      </c>
      <c r="DA451" t="s">
        <v>6793</v>
      </c>
      <c r="DB451">
        <v>2</v>
      </c>
      <c r="DC451">
        <v>4</v>
      </c>
      <c r="DD451">
        <v>4</v>
      </c>
      <c r="DE451" t="s">
        <v>6793</v>
      </c>
      <c r="DF451">
        <v>1</v>
      </c>
      <c r="DG451" t="s">
        <v>7558</v>
      </c>
      <c r="DH451">
        <v>2007</v>
      </c>
      <c r="DI451" t="s">
        <v>7557</v>
      </c>
      <c r="DJ451" t="s">
        <v>7590</v>
      </c>
      <c r="DK451">
        <v>2007</v>
      </c>
      <c r="EA451">
        <v>4</v>
      </c>
      <c r="EC451">
        <v>2</v>
      </c>
      <c r="ED451">
        <v>0</v>
      </c>
      <c r="EE451">
        <v>1</v>
      </c>
      <c r="EF451">
        <v>1</v>
      </c>
      <c r="EG451">
        <v>0</v>
      </c>
      <c r="EH451">
        <v>0</v>
      </c>
      <c r="EI451">
        <v>0</v>
      </c>
      <c r="EJ451" t="s">
        <v>6794</v>
      </c>
      <c r="EP451" t="s">
        <v>6793</v>
      </c>
      <c r="JO451" t="s">
        <v>7524</v>
      </c>
      <c r="JP451" t="s">
        <v>7590</v>
      </c>
      <c r="JQ451">
        <v>2007</v>
      </c>
      <c r="JU451" t="s">
        <v>6793</v>
      </c>
      <c r="KE451" t="s">
        <v>7538</v>
      </c>
      <c r="KF451" t="s">
        <v>7590</v>
      </c>
      <c r="KG451">
        <v>2007</v>
      </c>
      <c r="KI451" t="s">
        <v>7526</v>
      </c>
      <c r="KK451" t="s">
        <v>6793</v>
      </c>
      <c r="KM451" t="s">
        <v>7524</v>
      </c>
      <c r="KN451" t="s">
        <v>7590</v>
      </c>
      <c r="KO451">
        <v>2007</v>
      </c>
      <c r="KS451" t="s">
        <v>6793</v>
      </c>
      <c r="OI451" t="s">
        <v>6</v>
      </c>
      <c r="OJ451" t="s">
        <v>6</v>
      </c>
      <c r="OK451" t="s">
        <v>7526</v>
      </c>
      <c r="OM451" t="s">
        <v>7528</v>
      </c>
      <c r="ON451" t="s">
        <v>7529</v>
      </c>
      <c r="OO451" t="s">
        <v>7528</v>
      </c>
      <c r="OP451">
        <v>1</v>
      </c>
      <c r="OQ451" t="s">
        <v>28</v>
      </c>
      <c r="OR451" t="s">
        <v>212</v>
      </c>
      <c r="OS451">
        <v>2007</v>
      </c>
      <c r="OT451">
        <v>3</v>
      </c>
      <c r="OU451">
        <v>1</v>
      </c>
      <c r="OV451">
        <v>3</v>
      </c>
      <c r="OW451">
        <v>0</v>
      </c>
      <c r="OX451">
        <v>1</v>
      </c>
      <c r="OY451">
        <v>35</v>
      </c>
      <c r="OZ451" t="s">
        <v>7515</v>
      </c>
      <c r="PA451" t="s">
        <v>7515</v>
      </c>
      <c r="PB451" t="s">
        <v>7515</v>
      </c>
      <c r="PC451" t="s">
        <v>7515</v>
      </c>
      <c r="PD451" t="s">
        <v>7515</v>
      </c>
      <c r="PE451" t="s">
        <v>7515</v>
      </c>
      <c r="PF451" t="s">
        <v>7515</v>
      </c>
      <c r="PG451" t="s">
        <v>7515</v>
      </c>
      <c r="PH451" t="s">
        <v>7515</v>
      </c>
      <c r="PI451" t="s">
        <v>7515</v>
      </c>
      <c r="PJ451" t="s">
        <v>7515</v>
      </c>
      <c r="PK451" t="s">
        <v>7515</v>
      </c>
      <c r="PL451" t="s">
        <v>7515</v>
      </c>
      <c r="PM451" t="s">
        <v>7515</v>
      </c>
      <c r="PN451" t="s">
        <v>7515</v>
      </c>
      <c r="PO451" t="s">
        <v>7515</v>
      </c>
      <c r="PP451" t="s">
        <v>7515</v>
      </c>
      <c r="PQ451" t="s">
        <v>7516</v>
      </c>
      <c r="PR451" t="s">
        <v>7515</v>
      </c>
      <c r="PS451" t="s">
        <v>7516</v>
      </c>
      <c r="PT451" t="s">
        <v>7516</v>
      </c>
      <c r="PU451" t="s">
        <v>7515</v>
      </c>
      <c r="PV451" t="s">
        <v>7515</v>
      </c>
      <c r="PW451" t="s">
        <v>7515</v>
      </c>
      <c r="PX451" t="s">
        <v>7515</v>
      </c>
      <c r="PY451" t="s">
        <v>7515</v>
      </c>
      <c r="PZ451" t="s">
        <v>7515</v>
      </c>
      <c r="QA451" t="s">
        <v>7515</v>
      </c>
      <c r="QB451" t="s">
        <v>7515</v>
      </c>
      <c r="QC451" t="s">
        <v>7515</v>
      </c>
      <c r="QE451" t="s">
        <v>7516</v>
      </c>
      <c r="QF451" t="s">
        <v>7515</v>
      </c>
      <c r="QG451" t="s">
        <v>7515</v>
      </c>
      <c r="QH451" t="s">
        <v>7515</v>
      </c>
      <c r="QI451" t="s">
        <v>7515</v>
      </c>
      <c r="QJ451" t="s">
        <v>7515</v>
      </c>
      <c r="QK451" t="s">
        <v>7515</v>
      </c>
      <c r="RP451">
        <f t="shared" si="12"/>
        <v>-1</v>
      </c>
      <c r="RS451">
        <f t="shared" si="13"/>
        <v>3</v>
      </c>
    </row>
    <row r="452" spans="1:487" x14ac:dyDescent="0.3">
      <c r="A452">
        <v>70439</v>
      </c>
      <c r="B452">
        <v>889</v>
      </c>
      <c r="C452">
        <v>0</v>
      </c>
      <c r="D452">
        <v>5</v>
      </c>
      <c r="E452">
        <v>20</v>
      </c>
      <c r="F452">
        <v>101</v>
      </c>
      <c r="G452">
        <v>102</v>
      </c>
      <c r="H452">
        <v>16</v>
      </c>
      <c r="I452" t="s">
        <v>6793</v>
      </c>
      <c r="J452" t="s">
        <v>6793</v>
      </c>
      <c r="O452" t="s">
        <v>6793</v>
      </c>
      <c r="P452" t="s">
        <v>7515</v>
      </c>
      <c r="Q452" t="s">
        <v>7516</v>
      </c>
      <c r="R452" t="s">
        <v>7515</v>
      </c>
      <c r="S452" t="s">
        <v>7515</v>
      </c>
      <c r="T452" t="s">
        <v>7515</v>
      </c>
      <c r="U452" t="s">
        <v>7515</v>
      </c>
      <c r="V452" t="s">
        <v>7515</v>
      </c>
      <c r="W452" t="s">
        <v>7515</v>
      </c>
      <c r="X452" t="s">
        <v>7515</v>
      </c>
      <c r="Y452" t="s">
        <v>7515</v>
      </c>
      <c r="Z452" t="s">
        <v>7515</v>
      </c>
      <c r="AA452" t="s">
        <v>7515</v>
      </c>
      <c r="AB452" t="s">
        <v>7515</v>
      </c>
      <c r="AC452" t="s">
        <v>7515</v>
      </c>
      <c r="AD452" t="s">
        <v>7515</v>
      </c>
      <c r="AE452" t="s">
        <v>7515</v>
      </c>
      <c r="AF452" t="s">
        <v>7515</v>
      </c>
      <c r="AG452" t="s">
        <v>7515</v>
      </c>
      <c r="AH452" t="s">
        <v>7515</v>
      </c>
      <c r="AI452" t="s">
        <v>7517</v>
      </c>
      <c r="AL452">
        <v>0</v>
      </c>
      <c r="AM452">
        <v>3</v>
      </c>
      <c r="AN452" t="s">
        <v>6845</v>
      </c>
      <c r="AQ452" t="s">
        <v>6993</v>
      </c>
      <c r="AR452" t="s">
        <v>6794</v>
      </c>
      <c r="AS452" t="s">
        <v>6794</v>
      </c>
      <c r="AT452">
        <v>0</v>
      </c>
      <c r="AU452">
        <v>10</v>
      </c>
      <c r="AV452" t="s">
        <v>6757</v>
      </c>
      <c r="AW452" t="s">
        <v>6966</v>
      </c>
      <c r="AX452" t="s">
        <v>6794</v>
      </c>
      <c r="AY452" t="s">
        <v>6813</v>
      </c>
      <c r="AZ452" t="s">
        <v>7531</v>
      </c>
      <c r="BA452" t="s">
        <v>6991</v>
      </c>
      <c r="BC452" t="s">
        <v>6793</v>
      </c>
      <c r="BD452" t="s">
        <v>6794</v>
      </c>
      <c r="BE452" t="s">
        <v>6793</v>
      </c>
      <c r="BF452" t="s">
        <v>6793</v>
      </c>
      <c r="BH452" t="s">
        <v>6794</v>
      </c>
      <c r="BI452" t="s">
        <v>6793</v>
      </c>
      <c r="BJ452" t="s">
        <v>6794</v>
      </c>
      <c r="BK452" t="s">
        <v>6794</v>
      </c>
      <c r="BL452" t="s">
        <v>6794</v>
      </c>
      <c r="BM452" t="s">
        <v>7022</v>
      </c>
      <c r="BN452" t="s">
        <v>7024</v>
      </c>
      <c r="BO452" t="s">
        <v>6794</v>
      </c>
      <c r="BQ452" t="s">
        <v>7547</v>
      </c>
      <c r="BR452" t="s">
        <v>6</v>
      </c>
      <c r="BS452" t="s">
        <v>7533</v>
      </c>
      <c r="BT452" t="s">
        <v>7604</v>
      </c>
      <c r="BU452" t="s">
        <v>7559</v>
      </c>
      <c r="BV452" t="s">
        <v>7535</v>
      </c>
      <c r="BW452" t="s">
        <v>7515</v>
      </c>
      <c r="BX452" t="s">
        <v>7515</v>
      </c>
      <c r="BY452" t="s">
        <v>7516</v>
      </c>
      <c r="BZ452" t="s">
        <v>7515</v>
      </c>
      <c r="CA452" t="s">
        <v>7515</v>
      </c>
      <c r="CB452" t="s">
        <v>7515</v>
      </c>
      <c r="CC452" t="s">
        <v>7515</v>
      </c>
      <c r="CD452" t="s">
        <v>7515</v>
      </c>
      <c r="CE452" t="s">
        <v>7515</v>
      </c>
      <c r="CF452" t="s">
        <v>7515</v>
      </c>
      <c r="CG452" t="s">
        <v>7515</v>
      </c>
      <c r="CH452" t="s">
        <v>7515</v>
      </c>
      <c r="CI452" t="s">
        <v>6794</v>
      </c>
      <c r="CJ452" t="s">
        <v>6794</v>
      </c>
      <c r="CO452" t="s">
        <v>6793</v>
      </c>
      <c r="CP452" t="s">
        <v>6793</v>
      </c>
      <c r="CQ452" t="s">
        <v>6793</v>
      </c>
      <c r="CR452" t="s">
        <v>6794</v>
      </c>
      <c r="CS452" t="s">
        <v>6793</v>
      </c>
      <c r="CT452" t="s">
        <v>6794</v>
      </c>
      <c r="CU452" t="s">
        <v>6794</v>
      </c>
      <c r="CV452" t="s">
        <v>6793</v>
      </c>
      <c r="CW452" t="s">
        <v>6793</v>
      </c>
      <c r="CX452" t="s">
        <v>7520</v>
      </c>
      <c r="CY452" t="s">
        <v>7521</v>
      </c>
      <c r="CZ452" t="s">
        <v>7587</v>
      </c>
      <c r="DA452" t="s">
        <v>6793</v>
      </c>
      <c r="DB452">
        <v>3</v>
      </c>
      <c r="DC452">
        <v>4</v>
      </c>
      <c r="DD452">
        <v>0</v>
      </c>
      <c r="DE452" t="s">
        <v>6793</v>
      </c>
      <c r="DF452">
        <v>1</v>
      </c>
      <c r="DG452" t="s">
        <v>7574</v>
      </c>
      <c r="DH452">
        <v>2005</v>
      </c>
      <c r="DI452" t="s">
        <v>7557</v>
      </c>
      <c r="DJ452" t="s">
        <v>7574</v>
      </c>
      <c r="DK452">
        <v>2005</v>
      </c>
      <c r="EA452">
        <v>5</v>
      </c>
      <c r="EC452">
        <v>1</v>
      </c>
      <c r="ED452">
        <v>2</v>
      </c>
      <c r="EE452">
        <v>1</v>
      </c>
      <c r="EF452">
        <v>1</v>
      </c>
      <c r="EG452">
        <v>0</v>
      </c>
      <c r="EH452">
        <v>0</v>
      </c>
      <c r="EI452">
        <v>2</v>
      </c>
      <c r="EJ452" t="s">
        <v>6794</v>
      </c>
      <c r="EP452" t="s">
        <v>6794</v>
      </c>
      <c r="OI452" t="s">
        <v>7526</v>
      </c>
      <c r="OJ452" t="s">
        <v>7526</v>
      </c>
      <c r="OK452" t="s">
        <v>7526</v>
      </c>
      <c r="OL452" t="s">
        <v>7526</v>
      </c>
      <c r="OM452" t="s">
        <v>7528</v>
      </c>
      <c r="ON452" t="s">
        <v>7539</v>
      </c>
      <c r="OO452" t="s">
        <v>7528</v>
      </c>
      <c r="OP452">
        <v>4</v>
      </c>
      <c r="OQ452" t="s">
        <v>28</v>
      </c>
      <c r="OR452" t="s">
        <v>265</v>
      </c>
      <c r="OS452">
        <v>2006</v>
      </c>
      <c r="OT452">
        <v>9</v>
      </c>
      <c r="OU452">
        <v>1</v>
      </c>
      <c r="OV452">
        <v>9</v>
      </c>
      <c r="OW452">
        <v>0</v>
      </c>
      <c r="OX452">
        <v>1</v>
      </c>
      <c r="OY452">
        <v>35</v>
      </c>
      <c r="QE452" t="s">
        <v>7515</v>
      </c>
      <c r="QF452" t="s">
        <v>7515</v>
      </c>
      <c r="QG452" t="s">
        <v>7515</v>
      </c>
      <c r="QH452" t="s">
        <v>7515</v>
      </c>
      <c r="QI452" t="s">
        <v>7515</v>
      </c>
      <c r="QJ452" t="s">
        <v>7515</v>
      </c>
      <c r="QK452" t="s">
        <v>7516</v>
      </c>
      <c r="RP452">
        <f t="shared" si="12"/>
        <v>4</v>
      </c>
      <c r="RS452">
        <f t="shared" si="13"/>
        <v>2</v>
      </c>
    </row>
    <row r="453" spans="1:487" x14ac:dyDescent="0.3">
      <c r="A453">
        <v>70440</v>
      </c>
      <c r="B453">
        <v>891</v>
      </c>
      <c r="C453">
        <v>0</v>
      </c>
      <c r="D453">
        <v>5</v>
      </c>
      <c r="E453">
        <v>14</v>
      </c>
      <c r="F453">
        <v>80</v>
      </c>
      <c r="G453">
        <v>102</v>
      </c>
      <c r="H453">
        <v>10</v>
      </c>
      <c r="I453" t="s">
        <v>6793</v>
      </c>
      <c r="J453" t="s">
        <v>6793</v>
      </c>
      <c r="O453" t="s">
        <v>6793</v>
      </c>
      <c r="P453" t="s">
        <v>7515</v>
      </c>
      <c r="Q453" t="s">
        <v>7516</v>
      </c>
      <c r="R453" t="s">
        <v>7515</v>
      </c>
      <c r="S453" t="s">
        <v>7515</v>
      </c>
      <c r="T453" t="s">
        <v>7515</v>
      </c>
      <c r="U453" t="s">
        <v>7515</v>
      </c>
      <c r="V453" t="s">
        <v>7515</v>
      </c>
      <c r="W453" t="s">
        <v>7515</v>
      </c>
      <c r="X453" t="s">
        <v>7515</v>
      </c>
      <c r="Y453" t="s">
        <v>7515</v>
      </c>
      <c r="Z453" t="s">
        <v>7515</v>
      </c>
      <c r="AA453" t="s">
        <v>7515</v>
      </c>
      <c r="AB453" t="s">
        <v>7515</v>
      </c>
      <c r="AC453" t="s">
        <v>7515</v>
      </c>
      <c r="AD453" t="s">
        <v>7515</v>
      </c>
      <c r="AE453" t="s">
        <v>7515</v>
      </c>
      <c r="AF453" t="s">
        <v>7515</v>
      </c>
      <c r="AG453" t="s">
        <v>7515</v>
      </c>
      <c r="AH453" t="s">
        <v>7515</v>
      </c>
      <c r="AI453" t="s">
        <v>7517</v>
      </c>
      <c r="AL453">
        <v>0</v>
      </c>
      <c r="AM453">
        <v>5</v>
      </c>
      <c r="AN453" t="s">
        <v>7560</v>
      </c>
      <c r="AQ453" t="s">
        <v>6993</v>
      </c>
      <c r="AR453" t="s">
        <v>6794</v>
      </c>
      <c r="AS453" t="s">
        <v>6794</v>
      </c>
      <c r="AT453">
        <v>0</v>
      </c>
      <c r="AU453">
        <v>20</v>
      </c>
      <c r="AV453" t="s">
        <v>7568</v>
      </c>
      <c r="AW453" t="s">
        <v>6794</v>
      </c>
      <c r="AX453" t="s">
        <v>6794</v>
      </c>
      <c r="AY453" t="s">
        <v>6814</v>
      </c>
      <c r="BA453" t="s">
        <v>6991</v>
      </c>
      <c r="BB453" t="s">
        <v>7583</v>
      </c>
      <c r="BC453" t="s">
        <v>6793</v>
      </c>
      <c r="BD453" t="s">
        <v>6794</v>
      </c>
      <c r="BE453" t="s">
        <v>6793</v>
      </c>
      <c r="BF453" t="s">
        <v>6793</v>
      </c>
      <c r="BH453" t="s">
        <v>6794</v>
      </c>
      <c r="BI453" t="s">
        <v>6794</v>
      </c>
      <c r="BJ453" t="s">
        <v>6794</v>
      </c>
      <c r="BK453" t="s">
        <v>6794</v>
      </c>
      <c r="BL453" t="s">
        <v>6794</v>
      </c>
      <c r="BM453" t="s">
        <v>7024</v>
      </c>
      <c r="BN453" t="s">
        <v>7029</v>
      </c>
      <c r="BO453" t="s">
        <v>6794</v>
      </c>
      <c r="BQ453">
        <v>75</v>
      </c>
      <c r="BR453">
        <v>25</v>
      </c>
      <c r="BS453" t="s">
        <v>7519</v>
      </c>
      <c r="BT453" t="s">
        <v>7601</v>
      </c>
      <c r="BU453" t="s">
        <v>7559</v>
      </c>
      <c r="BV453" t="s">
        <v>7535</v>
      </c>
      <c r="BW453" t="s">
        <v>7516</v>
      </c>
      <c r="BX453" t="s">
        <v>7515</v>
      </c>
      <c r="BY453" t="s">
        <v>7515</v>
      </c>
      <c r="BZ453" t="s">
        <v>7515</v>
      </c>
      <c r="CA453" t="s">
        <v>7515</v>
      </c>
      <c r="CB453" t="s">
        <v>7515</v>
      </c>
      <c r="CC453" t="s">
        <v>7515</v>
      </c>
      <c r="CD453" t="s">
        <v>7515</v>
      </c>
      <c r="CE453" t="s">
        <v>7515</v>
      </c>
      <c r="CF453" t="s">
        <v>7515</v>
      </c>
      <c r="CG453" t="s">
        <v>7515</v>
      </c>
      <c r="CH453" t="s">
        <v>7515</v>
      </c>
      <c r="CI453" t="s">
        <v>6793</v>
      </c>
      <c r="CJ453" t="s">
        <v>6794</v>
      </c>
      <c r="CO453" t="s">
        <v>6794</v>
      </c>
      <c r="CP453" t="s">
        <v>6793</v>
      </c>
      <c r="CQ453" t="s">
        <v>6794</v>
      </c>
      <c r="CR453" t="s">
        <v>6793</v>
      </c>
      <c r="CS453" t="s">
        <v>6793</v>
      </c>
      <c r="CT453" t="s">
        <v>6793</v>
      </c>
      <c r="CU453" t="s">
        <v>6794</v>
      </c>
      <c r="CV453" t="s">
        <v>6793</v>
      </c>
      <c r="CW453" t="s">
        <v>6794</v>
      </c>
      <c r="CX453" t="s">
        <v>7520</v>
      </c>
      <c r="CY453" t="s">
        <v>7521</v>
      </c>
      <c r="CZ453" t="s">
        <v>7522</v>
      </c>
      <c r="DA453" t="s">
        <v>6793</v>
      </c>
      <c r="DB453">
        <v>2</v>
      </c>
      <c r="DC453">
        <v>3</v>
      </c>
      <c r="DD453">
        <v>2</v>
      </c>
      <c r="DE453" t="s">
        <v>6794</v>
      </c>
      <c r="EA453">
        <v>1</v>
      </c>
      <c r="EB453" t="s">
        <v>7523</v>
      </c>
      <c r="EJ453" t="s">
        <v>6794</v>
      </c>
      <c r="EP453" t="s">
        <v>6794</v>
      </c>
      <c r="OI453" t="s">
        <v>7526</v>
      </c>
      <c r="OJ453" t="s">
        <v>7526</v>
      </c>
      <c r="OK453" t="s">
        <v>7526</v>
      </c>
      <c r="OL453" t="s">
        <v>7526</v>
      </c>
      <c r="OM453" t="s">
        <v>7528</v>
      </c>
      <c r="ON453" t="s">
        <v>7539</v>
      </c>
      <c r="OO453" t="s">
        <v>7528</v>
      </c>
      <c r="OP453">
        <v>4</v>
      </c>
      <c r="OQ453" t="s">
        <v>28</v>
      </c>
      <c r="OR453" t="s">
        <v>212</v>
      </c>
      <c r="OS453">
        <v>2006</v>
      </c>
      <c r="OT453">
        <v>8</v>
      </c>
      <c r="OU453">
        <v>1</v>
      </c>
      <c r="OV453">
        <v>8</v>
      </c>
      <c r="OW453">
        <v>0</v>
      </c>
      <c r="OX453">
        <v>1</v>
      </c>
      <c r="OY453">
        <v>35</v>
      </c>
      <c r="QE453" t="s">
        <v>7516</v>
      </c>
      <c r="QF453" t="s">
        <v>7515</v>
      </c>
      <c r="QG453" t="s">
        <v>7515</v>
      </c>
      <c r="QH453" t="s">
        <v>7515</v>
      </c>
      <c r="QI453" t="s">
        <v>7515</v>
      </c>
      <c r="QJ453" t="s">
        <v>7515</v>
      </c>
      <c r="QK453" t="s">
        <v>7515</v>
      </c>
      <c r="RP453">
        <f t="shared" si="12"/>
        <v>2</v>
      </c>
      <c r="RS453">
        <f t="shared" si="13"/>
        <v>3</v>
      </c>
    </row>
    <row r="454" spans="1:487" x14ac:dyDescent="0.3">
      <c r="A454">
        <v>70441</v>
      </c>
      <c r="B454">
        <v>892</v>
      </c>
      <c r="C454">
        <v>0</v>
      </c>
      <c r="D454">
        <v>5</v>
      </c>
      <c r="E454">
        <v>20</v>
      </c>
      <c r="F454">
        <v>101</v>
      </c>
      <c r="G454">
        <v>102</v>
      </c>
      <c r="H454">
        <v>15</v>
      </c>
      <c r="I454" t="s">
        <v>6793</v>
      </c>
      <c r="J454" t="s">
        <v>6793</v>
      </c>
      <c r="O454" t="s">
        <v>6793</v>
      </c>
      <c r="P454" t="s">
        <v>7515</v>
      </c>
      <c r="Q454" t="s">
        <v>7515</v>
      </c>
      <c r="R454" t="s">
        <v>7515</v>
      </c>
      <c r="S454" t="s">
        <v>7515</v>
      </c>
      <c r="T454" t="s">
        <v>7515</v>
      </c>
      <c r="U454" t="s">
        <v>7515</v>
      </c>
      <c r="V454" t="s">
        <v>7515</v>
      </c>
      <c r="W454" t="s">
        <v>7515</v>
      </c>
      <c r="X454" t="s">
        <v>7515</v>
      </c>
      <c r="Y454" t="s">
        <v>7515</v>
      </c>
      <c r="Z454" t="s">
        <v>7515</v>
      </c>
      <c r="AA454" t="s">
        <v>7515</v>
      </c>
      <c r="AB454" t="s">
        <v>7515</v>
      </c>
      <c r="AC454" t="s">
        <v>7515</v>
      </c>
      <c r="AD454" t="s">
        <v>7516</v>
      </c>
      <c r="AE454" t="s">
        <v>7515</v>
      </c>
      <c r="AF454" t="s">
        <v>7515</v>
      </c>
      <c r="AG454" t="s">
        <v>7515</v>
      </c>
      <c r="AH454" t="s">
        <v>7515</v>
      </c>
      <c r="AI454" t="s">
        <v>6796</v>
      </c>
      <c r="AQ454" t="s">
        <v>6985</v>
      </c>
      <c r="AR454" t="s">
        <v>6793</v>
      </c>
      <c r="AS454" t="s">
        <v>6794</v>
      </c>
      <c r="AT454">
        <v>0</v>
      </c>
      <c r="AU454">
        <v>15</v>
      </c>
      <c r="AV454" t="s">
        <v>6988</v>
      </c>
      <c r="AW454" t="s">
        <v>6793</v>
      </c>
      <c r="AX454" t="s">
        <v>6794</v>
      </c>
      <c r="AY454" t="s">
        <v>6814</v>
      </c>
      <c r="BA454" t="s">
        <v>6991</v>
      </c>
      <c r="BB454" t="s">
        <v>7588</v>
      </c>
      <c r="BC454" t="s">
        <v>6966</v>
      </c>
      <c r="BD454" t="s">
        <v>6794</v>
      </c>
      <c r="BE454" t="s">
        <v>6793</v>
      </c>
      <c r="BF454" t="s">
        <v>6793</v>
      </c>
      <c r="BG454" t="s">
        <v>6793</v>
      </c>
      <c r="BH454" t="s">
        <v>6794</v>
      </c>
      <c r="BI454" t="s">
        <v>6794</v>
      </c>
      <c r="BJ454" t="s">
        <v>6793</v>
      </c>
      <c r="BK454" t="s">
        <v>6793</v>
      </c>
      <c r="BL454" t="s">
        <v>6794</v>
      </c>
      <c r="BM454" t="s">
        <v>7027</v>
      </c>
      <c r="BN454" t="s">
        <v>7024</v>
      </c>
      <c r="BO454" t="s">
        <v>6794</v>
      </c>
      <c r="BQ454" t="s">
        <v>7547</v>
      </c>
      <c r="BR454">
        <v>40</v>
      </c>
      <c r="BS454" t="s">
        <v>7519</v>
      </c>
      <c r="BT454" t="s">
        <v>6</v>
      </c>
      <c r="BU454" t="s">
        <v>7559</v>
      </c>
      <c r="BV454">
        <v>10</v>
      </c>
      <c r="BW454" t="s">
        <v>7515</v>
      </c>
      <c r="BX454" t="s">
        <v>7516</v>
      </c>
      <c r="BY454" t="s">
        <v>7515</v>
      </c>
      <c r="BZ454" t="s">
        <v>7515</v>
      </c>
      <c r="CA454" t="s">
        <v>7515</v>
      </c>
      <c r="CB454" t="s">
        <v>7515</v>
      </c>
      <c r="CC454" t="s">
        <v>7515</v>
      </c>
      <c r="CD454" t="s">
        <v>7515</v>
      </c>
      <c r="CE454" t="s">
        <v>7515</v>
      </c>
      <c r="CF454" t="s">
        <v>7515</v>
      </c>
      <c r="CG454" t="s">
        <v>7515</v>
      </c>
      <c r="CH454" t="s">
        <v>7515</v>
      </c>
      <c r="CI454" t="s">
        <v>6794</v>
      </c>
      <c r="CJ454" t="s">
        <v>6793</v>
      </c>
      <c r="CO454" t="s">
        <v>6793</v>
      </c>
      <c r="CP454" t="s">
        <v>6793</v>
      </c>
      <c r="CQ454" t="s">
        <v>6794</v>
      </c>
      <c r="CR454" t="s">
        <v>6794</v>
      </c>
      <c r="CS454" t="s">
        <v>6794</v>
      </c>
      <c r="CT454" t="s">
        <v>6793</v>
      </c>
      <c r="CU454" t="s">
        <v>6794</v>
      </c>
      <c r="CV454" t="s">
        <v>6793</v>
      </c>
      <c r="CW454" t="s">
        <v>6794</v>
      </c>
      <c r="CX454" t="s">
        <v>7520</v>
      </c>
      <c r="CY454" t="s">
        <v>7521</v>
      </c>
      <c r="CZ454" t="s">
        <v>7602</v>
      </c>
      <c r="DA454" t="s">
        <v>6793</v>
      </c>
      <c r="DB454">
        <v>2</v>
      </c>
      <c r="DC454">
        <v>4</v>
      </c>
      <c r="DD454">
        <v>2</v>
      </c>
      <c r="DE454" t="s">
        <v>6794</v>
      </c>
      <c r="EA454">
        <v>2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2</v>
      </c>
      <c r="EJ454" t="s">
        <v>6794</v>
      </c>
      <c r="EP454" t="s">
        <v>6793</v>
      </c>
      <c r="NG454" t="s">
        <v>7524</v>
      </c>
      <c r="NH454" t="s">
        <v>7606</v>
      </c>
      <c r="NI454">
        <v>2005</v>
      </c>
      <c r="NM454" t="s">
        <v>6794</v>
      </c>
      <c r="NN454" t="s">
        <v>6793</v>
      </c>
      <c r="OI454" t="s">
        <v>7526</v>
      </c>
      <c r="OJ454" t="s">
        <v>7526</v>
      </c>
      <c r="OK454" t="s">
        <v>7527</v>
      </c>
      <c r="OL454" t="s">
        <v>7527</v>
      </c>
      <c r="OM454" t="s">
        <v>6757</v>
      </c>
      <c r="ON454" t="s">
        <v>7529</v>
      </c>
      <c r="OO454" t="s">
        <v>7528</v>
      </c>
      <c r="OP454">
        <v>4</v>
      </c>
      <c r="OQ454" t="s">
        <v>28</v>
      </c>
      <c r="OR454" t="s">
        <v>265</v>
      </c>
      <c r="OS454">
        <v>2006</v>
      </c>
      <c r="OT454">
        <v>9</v>
      </c>
      <c r="OU454">
        <v>1</v>
      </c>
      <c r="OV454">
        <v>9</v>
      </c>
      <c r="OW454">
        <v>1</v>
      </c>
      <c r="OX454">
        <v>0</v>
      </c>
      <c r="OY454">
        <v>35</v>
      </c>
      <c r="OZ454" t="s">
        <v>7515</v>
      </c>
      <c r="PA454" t="s">
        <v>7515</v>
      </c>
      <c r="PB454" t="s">
        <v>7515</v>
      </c>
      <c r="PC454" t="s">
        <v>7515</v>
      </c>
      <c r="PD454" t="s">
        <v>7515</v>
      </c>
      <c r="PE454" t="s">
        <v>7515</v>
      </c>
      <c r="PF454" t="s">
        <v>7515</v>
      </c>
      <c r="PG454" t="s">
        <v>7515</v>
      </c>
      <c r="PH454" t="s">
        <v>7515</v>
      </c>
      <c r="PI454" t="s">
        <v>7515</v>
      </c>
      <c r="PJ454" t="s">
        <v>7515</v>
      </c>
      <c r="PK454" t="s">
        <v>7515</v>
      </c>
      <c r="PL454" t="s">
        <v>7515</v>
      </c>
      <c r="PM454" t="s">
        <v>7515</v>
      </c>
      <c r="PN454" t="s">
        <v>7515</v>
      </c>
      <c r="PO454" t="s">
        <v>7515</v>
      </c>
      <c r="PP454" t="s">
        <v>7515</v>
      </c>
      <c r="PQ454" t="s">
        <v>7515</v>
      </c>
      <c r="PR454" t="s">
        <v>7515</v>
      </c>
      <c r="PS454" t="s">
        <v>7515</v>
      </c>
      <c r="PT454" t="s">
        <v>7515</v>
      </c>
      <c r="PU454" t="s">
        <v>7515</v>
      </c>
      <c r="PV454" t="s">
        <v>7515</v>
      </c>
      <c r="PW454" t="s">
        <v>7515</v>
      </c>
      <c r="PX454" t="s">
        <v>7515</v>
      </c>
      <c r="PY454" t="s">
        <v>7515</v>
      </c>
      <c r="PZ454" t="s">
        <v>7515</v>
      </c>
      <c r="QA454" t="s">
        <v>7515</v>
      </c>
      <c r="QB454" t="s">
        <v>7515</v>
      </c>
      <c r="QC454" t="s">
        <v>7516</v>
      </c>
      <c r="QE454">
        <v>-5</v>
      </c>
      <c r="QF454">
        <v>-5</v>
      </c>
      <c r="QG454">
        <v>-5</v>
      </c>
      <c r="QH454">
        <v>-5</v>
      </c>
      <c r="QI454">
        <v>-5</v>
      </c>
      <c r="QJ454">
        <v>-5</v>
      </c>
      <c r="QK454">
        <v>-5</v>
      </c>
      <c r="RP454">
        <f t="shared" si="12"/>
        <v>3</v>
      </c>
      <c r="RS454">
        <f t="shared" si="13"/>
        <v>6</v>
      </c>
    </row>
    <row r="455" spans="1:487" x14ac:dyDescent="0.3">
      <c r="A455">
        <v>70442</v>
      </c>
      <c r="B455">
        <v>894</v>
      </c>
      <c r="C455">
        <v>0</v>
      </c>
      <c r="D455">
        <v>5</v>
      </c>
      <c r="E455">
        <v>11</v>
      </c>
      <c r="F455">
        <v>96</v>
      </c>
      <c r="G455">
        <v>102</v>
      </c>
      <c r="H455">
        <v>16</v>
      </c>
      <c r="I455" t="s">
        <v>6793</v>
      </c>
      <c r="J455" t="s">
        <v>6793</v>
      </c>
      <c r="O455" t="s">
        <v>6793</v>
      </c>
      <c r="P455" t="s">
        <v>7515</v>
      </c>
      <c r="Q455" t="s">
        <v>7516</v>
      </c>
      <c r="R455" t="s">
        <v>7515</v>
      </c>
      <c r="S455" t="s">
        <v>7515</v>
      </c>
      <c r="T455" t="s">
        <v>7515</v>
      </c>
      <c r="U455" t="s">
        <v>7515</v>
      </c>
      <c r="V455" t="s">
        <v>7515</v>
      </c>
      <c r="W455" t="s">
        <v>7515</v>
      </c>
      <c r="X455" t="s">
        <v>7515</v>
      </c>
      <c r="Y455" t="s">
        <v>7515</v>
      </c>
      <c r="Z455" t="s">
        <v>7515</v>
      </c>
      <c r="AA455" t="s">
        <v>7515</v>
      </c>
      <c r="AB455" t="s">
        <v>7515</v>
      </c>
      <c r="AC455" t="s">
        <v>7515</v>
      </c>
      <c r="AD455" t="s">
        <v>7515</v>
      </c>
      <c r="AE455" t="s">
        <v>7515</v>
      </c>
      <c r="AF455" t="s">
        <v>7515</v>
      </c>
      <c r="AG455" t="s">
        <v>7515</v>
      </c>
      <c r="AH455" t="s">
        <v>7515</v>
      </c>
      <c r="AI455" t="s">
        <v>7517</v>
      </c>
      <c r="AL455">
        <v>6</v>
      </c>
      <c r="AM455">
        <v>0</v>
      </c>
      <c r="AN455" t="s">
        <v>7560</v>
      </c>
      <c r="AQ455" t="s">
        <v>6993</v>
      </c>
      <c r="AR455" t="s">
        <v>6794</v>
      </c>
      <c r="AS455" t="s">
        <v>6794</v>
      </c>
      <c r="AT455" t="s">
        <v>6</v>
      </c>
      <c r="AU455" t="s">
        <v>6</v>
      </c>
      <c r="AV455" t="s">
        <v>6988</v>
      </c>
      <c r="AW455" t="s">
        <v>6793</v>
      </c>
      <c r="AX455" t="s">
        <v>6793</v>
      </c>
      <c r="AY455" t="s">
        <v>6813</v>
      </c>
      <c r="AZ455" t="s">
        <v>7531</v>
      </c>
      <c r="BA455" t="s">
        <v>6991</v>
      </c>
      <c r="BC455" t="s">
        <v>6794</v>
      </c>
      <c r="BD455" t="s">
        <v>6794</v>
      </c>
      <c r="BE455" t="s">
        <v>6793</v>
      </c>
      <c r="BF455" t="s">
        <v>6793</v>
      </c>
      <c r="BG455" t="s">
        <v>6793</v>
      </c>
      <c r="BH455" t="s">
        <v>6794</v>
      </c>
      <c r="BI455" t="s">
        <v>6794</v>
      </c>
      <c r="BJ455" t="s">
        <v>6794</v>
      </c>
      <c r="BK455" t="s">
        <v>6794</v>
      </c>
      <c r="BL455" t="s">
        <v>6794</v>
      </c>
      <c r="BM455" t="s">
        <v>7029</v>
      </c>
      <c r="BN455" t="s">
        <v>7024</v>
      </c>
      <c r="BO455" t="s">
        <v>6794</v>
      </c>
      <c r="BQ455">
        <v>25</v>
      </c>
      <c r="BR455" t="s">
        <v>6</v>
      </c>
      <c r="BS455" t="s">
        <v>7519</v>
      </c>
      <c r="BT455" t="s">
        <v>7576</v>
      </c>
      <c r="BU455" t="s">
        <v>7559</v>
      </c>
      <c r="BV455" t="s">
        <v>7535</v>
      </c>
      <c r="BW455" t="s">
        <v>7515</v>
      </c>
      <c r="BX455" t="s">
        <v>7515</v>
      </c>
      <c r="BY455" t="s">
        <v>7515</v>
      </c>
      <c r="BZ455" t="s">
        <v>7515</v>
      </c>
      <c r="CA455" t="s">
        <v>7515</v>
      </c>
      <c r="CB455" t="s">
        <v>7515</v>
      </c>
      <c r="CC455" t="s">
        <v>7515</v>
      </c>
      <c r="CD455" t="s">
        <v>7515</v>
      </c>
      <c r="CE455" t="s">
        <v>7515</v>
      </c>
      <c r="CF455" t="s">
        <v>7516</v>
      </c>
      <c r="CG455" t="s">
        <v>7515</v>
      </c>
      <c r="CH455" t="s">
        <v>7515</v>
      </c>
      <c r="CI455" t="s">
        <v>6793</v>
      </c>
      <c r="CJ455" t="s">
        <v>6794</v>
      </c>
      <c r="CO455" t="s">
        <v>6793</v>
      </c>
      <c r="CP455" t="s">
        <v>6793</v>
      </c>
      <c r="CQ455" t="s">
        <v>6794</v>
      </c>
      <c r="CR455" t="s">
        <v>6794</v>
      </c>
      <c r="CS455" t="s">
        <v>6794</v>
      </c>
      <c r="CT455" t="s">
        <v>6794</v>
      </c>
      <c r="CU455" t="s">
        <v>6794</v>
      </c>
      <c r="CV455" t="s">
        <v>6793</v>
      </c>
      <c r="CW455" t="s">
        <v>6794</v>
      </c>
      <c r="CX455" t="s">
        <v>7520</v>
      </c>
      <c r="CY455" t="s">
        <v>7521</v>
      </c>
      <c r="CZ455" t="s">
        <v>7587</v>
      </c>
      <c r="DA455" t="s">
        <v>6793</v>
      </c>
      <c r="DB455">
        <v>4</v>
      </c>
      <c r="DC455">
        <v>4</v>
      </c>
      <c r="DD455">
        <v>4</v>
      </c>
      <c r="DE455" t="s">
        <v>6793</v>
      </c>
      <c r="DF455">
        <v>1</v>
      </c>
      <c r="DG455" t="s">
        <v>7525</v>
      </c>
      <c r="DH455">
        <v>2007</v>
      </c>
      <c r="DI455" t="s">
        <v>7557</v>
      </c>
      <c r="DJ455" t="s">
        <v>7556</v>
      </c>
      <c r="DK455">
        <v>2007</v>
      </c>
      <c r="EA455">
        <v>3</v>
      </c>
      <c r="EC455">
        <v>0</v>
      </c>
      <c r="ED455">
        <v>0</v>
      </c>
      <c r="EE455">
        <v>0</v>
      </c>
      <c r="EF455">
        <v>1</v>
      </c>
      <c r="EG455">
        <v>0</v>
      </c>
      <c r="EH455">
        <v>2</v>
      </c>
      <c r="EI455">
        <v>0</v>
      </c>
      <c r="EJ455" t="s">
        <v>6794</v>
      </c>
      <c r="EP455" t="s">
        <v>6794</v>
      </c>
      <c r="OI455" t="s">
        <v>6857</v>
      </c>
      <c r="OJ455" t="s">
        <v>7526</v>
      </c>
      <c r="OK455" t="s">
        <v>7526</v>
      </c>
      <c r="OL455" t="s">
        <v>7527</v>
      </c>
      <c r="OM455" t="s">
        <v>7528</v>
      </c>
      <c r="ON455" t="s">
        <v>7529</v>
      </c>
      <c r="OO455" t="s">
        <v>7528</v>
      </c>
      <c r="OP455">
        <v>1</v>
      </c>
      <c r="OQ455" t="s">
        <v>28</v>
      </c>
      <c r="OR455" t="s">
        <v>265</v>
      </c>
      <c r="OS455">
        <v>2007</v>
      </c>
      <c r="OT455">
        <v>12</v>
      </c>
      <c r="OU455">
        <v>1</v>
      </c>
      <c r="OV455">
        <v>12</v>
      </c>
      <c r="OW455">
        <v>0</v>
      </c>
      <c r="OX455">
        <v>1</v>
      </c>
      <c r="OY455">
        <v>35</v>
      </c>
      <c r="QE455" t="s">
        <v>7516</v>
      </c>
      <c r="QF455" t="s">
        <v>7515</v>
      </c>
      <c r="QG455" t="s">
        <v>7515</v>
      </c>
      <c r="QH455" t="s">
        <v>7515</v>
      </c>
      <c r="QI455" t="s">
        <v>7515</v>
      </c>
      <c r="QJ455" t="s">
        <v>7515</v>
      </c>
      <c r="QK455" t="s">
        <v>7515</v>
      </c>
      <c r="RP455">
        <f t="shared" si="12"/>
        <v>-1</v>
      </c>
      <c r="RS455">
        <f t="shared" si="13"/>
        <v>8</v>
      </c>
    </row>
    <row r="456" spans="1:487" x14ac:dyDescent="0.3">
      <c r="A456">
        <v>70443</v>
      </c>
      <c r="B456">
        <v>895</v>
      </c>
      <c r="C456">
        <v>0</v>
      </c>
      <c r="D456">
        <v>5</v>
      </c>
      <c r="E456">
        <v>19</v>
      </c>
      <c r="F456">
        <v>122</v>
      </c>
      <c r="G456">
        <v>102</v>
      </c>
      <c r="H456">
        <v>16</v>
      </c>
      <c r="I456" t="s">
        <v>6793</v>
      </c>
      <c r="J456" t="s">
        <v>6793</v>
      </c>
      <c r="O456" t="s">
        <v>6793</v>
      </c>
      <c r="P456" t="s">
        <v>7515</v>
      </c>
      <c r="Q456" t="s">
        <v>7515</v>
      </c>
      <c r="R456" t="s">
        <v>7515</v>
      </c>
      <c r="S456" t="s">
        <v>7515</v>
      </c>
      <c r="T456" t="s">
        <v>7515</v>
      </c>
      <c r="U456" t="s">
        <v>7515</v>
      </c>
      <c r="V456" t="s">
        <v>7515</v>
      </c>
      <c r="W456" t="s">
        <v>7515</v>
      </c>
      <c r="X456" t="s">
        <v>7515</v>
      </c>
      <c r="Y456" t="s">
        <v>7515</v>
      </c>
      <c r="Z456" t="s">
        <v>7515</v>
      </c>
      <c r="AA456" t="s">
        <v>7515</v>
      </c>
      <c r="AB456" t="s">
        <v>7515</v>
      </c>
      <c r="AC456" t="s">
        <v>7515</v>
      </c>
      <c r="AD456" t="s">
        <v>7515</v>
      </c>
      <c r="AE456" t="s">
        <v>7515</v>
      </c>
      <c r="AF456" t="s">
        <v>7515</v>
      </c>
      <c r="AG456" t="s">
        <v>7516</v>
      </c>
      <c r="AH456" t="s">
        <v>7515</v>
      </c>
      <c r="AI456" t="s">
        <v>7517</v>
      </c>
      <c r="AL456">
        <v>1</v>
      </c>
      <c r="AM456">
        <v>0</v>
      </c>
      <c r="AN456" t="s">
        <v>7560</v>
      </c>
      <c r="AQ456" t="s">
        <v>6993</v>
      </c>
      <c r="AR456" t="s">
        <v>6966</v>
      </c>
      <c r="AS456" t="s">
        <v>6794</v>
      </c>
      <c r="AT456">
        <v>0</v>
      </c>
      <c r="AU456">
        <v>8</v>
      </c>
      <c r="AV456" t="s">
        <v>6988</v>
      </c>
      <c r="AW456" t="s">
        <v>6793</v>
      </c>
      <c r="AX456" t="s">
        <v>6793</v>
      </c>
      <c r="AY456" t="s">
        <v>6813</v>
      </c>
      <c r="AZ456" t="s">
        <v>7531</v>
      </c>
      <c r="BA456" t="s">
        <v>7518</v>
      </c>
      <c r="BC456" t="s">
        <v>6793</v>
      </c>
      <c r="BD456" t="s">
        <v>6794</v>
      </c>
      <c r="BE456" t="s">
        <v>6793</v>
      </c>
      <c r="BF456" t="s">
        <v>6793</v>
      </c>
      <c r="BG456" t="s">
        <v>6793</v>
      </c>
      <c r="BH456" t="s">
        <v>6794</v>
      </c>
      <c r="BI456" t="s">
        <v>6794</v>
      </c>
      <c r="BJ456" t="s">
        <v>6966</v>
      </c>
      <c r="BK456" t="s">
        <v>6794</v>
      </c>
      <c r="BL456" t="s">
        <v>6794</v>
      </c>
      <c r="BM456" t="s">
        <v>7029</v>
      </c>
      <c r="BN456" t="s">
        <v>7024</v>
      </c>
      <c r="BO456" t="s">
        <v>6794</v>
      </c>
      <c r="BQ456">
        <v>80</v>
      </c>
      <c r="BR456">
        <v>60</v>
      </c>
      <c r="BS456" t="s">
        <v>7519</v>
      </c>
      <c r="BT456" t="s">
        <v>7542</v>
      </c>
      <c r="BU456" t="s">
        <v>7024</v>
      </c>
      <c r="BV456" t="s">
        <v>7535</v>
      </c>
      <c r="BW456" t="s">
        <v>7515</v>
      </c>
      <c r="BX456" t="s">
        <v>7515</v>
      </c>
      <c r="BY456" t="s">
        <v>7515</v>
      </c>
      <c r="BZ456" t="s">
        <v>7515</v>
      </c>
      <c r="CA456" t="s">
        <v>7515</v>
      </c>
      <c r="CB456" t="s">
        <v>7515</v>
      </c>
      <c r="CC456" t="s">
        <v>7515</v>
      </c>
      <c r="CD456" t="s">
        <v>7515</v>
      </c>
      <c r="CE456" t="s">
        <v>7515</v>
      </c>
      <c r="CF456" t="s">
        <v>7516</v>
      </c>
      <c r="CG456" t="s">
        <v>7515</v>
      </c>
      <c r="CH456" t="s">
        <v>7515</v>
      </c>
      <c r="CI456" t="s">
        <v>6794</v>
      </c>
      <c r="CJ456" t="s">
        <v>6794</v>
      </c>
      <c r="CO456" t="s">
        <v>6793</v>
      </c>
      <c r="CP456" t="s">
        <v>6793</v>
      </c>
      <c r="CQ456" t="s">
        <v>6794</v>
      </c>
      <c r="CR456" t="s">
        <v>6793</v>
      </c>
      <c r="CS456" t="s">
        <v>6793</v>
      </c>
      <c r="CT456" t="s">
        <v>6794</v>
      </c>
      <c r="CU456" t="s">
        <v>6794</v>
      </c>
      <c r="CV456" t="s">
        <v>6794</v>
      </c>
      <c r="CW456" t="s">
        <v>6794</v>
      </c>
      <c r="CX456" t="s">
        <v>7520</v>
      </c>
      <c r="CY456" t="s">
        <v>7521</v>
      </c>
      <c r="CZ456" t="s">
        <v>7536</v>
      </c>
      <c r="DA456" t="s">
        <v>6793</v>
      </c>
      <c r="DB456">
        <v>3</v>
      </c>
      <c r="DC456">
        <v>4</v>
      </c>
      <c r="DD456">
        <v>4</v>
      </c>
      <c r="DE456" t="s">
        <v>6794</v>
      </c>
      <c r="EA456">
        <v>2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2</v>
      </c>
      <c r="EI456">
        <v>0</v>
      </c>
      <c r="EJ456" t="s">
        <v>6794</v>
      </c>
      <c r="EP456" t="s">
        <v>6793</v>
      </c>
      <c r="IA456" t="s">
        <v>7524</v>
      </c>
      <c r="IB456" t="s">
        <v>7593</v>
      </c>
      <c r="IC456">
        <v>2007</v>
      </c>
      <c r="IG456" t="s">
        <v>6794</v>
      </c>
      <c r="IH456" t="s">
        <v>6793</v>
      </c>
      <c r="II456" t="s">
        <v>7524</v>
      </c>
      <c r="IJ456" t="s">
        <v>7593</v>
      </c>
      <c r="IK456">
        <v>2007</v>
      </c>
      <c r="IM456" t="s">
        <v>7526</v>
      </c>
      <c r="IN456" t="s">
        <v>7526</v>
      </c>
      <c r="IO456" t="s">
        <v>6966</v>
      </c>
      <c r="KE456" t="s">
        <v>7524</v>
      </c>
      <c r="KF456" t="s">
        <v>7593</v>
      </c>
      <c r="KG456">
        <v>2006</v>
      </c>
      <c r="KI456" t="s">
        <v>7527</v>
      </c>
      <c r="KJ456" t="s">
        <v>7527</v>
      </c>
      <c r="KK456" t="s">
        <v>6794</v>
      </c>
      <c r="KL456" t="s">
        <v>6793</v>
      </c>
      <c r="KM456" t="s">
        <v>7524</v>
      </c>
      <c r="KN456" t="s">
        <v>7593</v>
      </c>
      <c r="KO456">
        <v>2007</v>
      </c>
      <c r="KS456" t="s">
        <v>6794</v>
      </c>
      <c r="KT456" t="s">
        <v>6793</v>
      </c>
      <c r="NW456">
        <v>0</v>
      </c>
      <c r="NX456" t="s">
        <v>7515</v>
      </c>
      <c r="NY456" t="s">
        <v>7515</v>
      </c>
      <c r="NZ456" t="s">
        <v>7515</v>
      </c>
      <c r="OA456" t="s">
        <v>7515</v>
      </c>
      <c r="OB456" t="s">
        <v>7515</v>
      </c>
      <c r="OC456" t="s">
        <v>7515</v>
      </c>
      <c r="OD456" t="s">
        <v>7516</v>
      </c>
      <c r="OE456" t="s">
        <v>7515</v>
      </c>
      <c r="OF456" t="s">
        <v>7515</v>
      </c>
      <c r="OG456" t="s">
        <v>7515</v>
      </c>
      <c r="OH456" t="s">
        <v>7515</v>
      </c>
      <c r="OI456" t="s">
        <v>7527</v>
      </c>
      <c r="OJ456" t="s">
        <v>7526</v>
      </c>
      <c r="OM456" t="s">
        <v>7528</v>
      </c>
      <c r="ON456" t="s">
        <v>7529</v>
      </c>
      <c r="OO456" t="s">
        <v>7528</v>
      </c>
      <c r="OP456">
        <v>1</v>
      </c>
      <c r="OQ456" t="s">
        <v>28</v>
      </c>
      <c r="OR456" t="s">
        <v>265</v>
      </c>
      <c r="OS456">
        <v>2006</v>
      </c>
      <c r="OT456">
        <v>8</v>
      </c>
      <c r="OU456">
        <v>1</v>
      </c>
      <c r="OV456">
        <v>8</v>
      </c>
      <c r="OW456">
        <v>0</v>
      </c>
      <c r="OX456">
        <v>1</v>
      </c>
      <c r="OY456">
        <v>35</v>
      </c>
      <c r="OZ456" t="s">
        <v>7515</v>
      </c>
      <c r="PA456" t="s">
        <v>7515</v>
      </c>
      <c r="PB456" t="s">
        <v>7515</v>
      </c>
      <c r="PC456" t="s">
        <v>7515</v>
      </c>
      <c r="PD456" t="s">
        <v>7515</v>
      </c>
      <c r="PE456" t="s">
        <v>7515</v>
      </c>
      <c r="PF456" t="s">
        <v>7515</v>
      </c>
      <c r="PG456" t="s">
        <v>7515</v>
      </c>
      <c r="PH456" t="s">
        <v>7515</v>
      </c>
      <c r="PI456" t="s">
        <v>7515</v>
      </c>
      <c r="PJ456" t="s">
        <v>7515</v>
      </c>
      <c r="PK456" t="s">
        <v>7515</v>
      </c>
      <c r="PL456" t="s">
        <v>7516</v>
      </c>
      <c r="PM456" t="s">
        <v>7516</v>
      </c>
      <c r="PN456" t="s">
        <v>7515</v>
      </c>
      <c r="PO456" t="s">
        <v>7515</v>
      </c>
      <c r="PP456" t="s">
        <v>7515</v>
      </c>
      <c r="PQ456" t="s">
        <v>7515</v>
      </c>
      <c r="PR456" t="s">
        <v>7515</v>
      </c>
      <c r="PS456" t="s">
        <v>7516</v>
      </c>
      <c r="PT456" t="s">
        <v>7516</v>
      </c>
      <c r="PU456" t="s">
        <v>7515</v>
      </c>
      <c r="PV456" t="s">
        <v>7515</v>
      </c>
      <c r="PW456" t="s">
        <v>7515</v>
      </c>
      <c r="PX456" t="s">
        <v>7515</v>
      </c>
      <c r="PY456" t="s">
        <v>7515</v>
      </c>
      <c r="PZ456" t="s">
        <v>7515</v>
      </c>
      <c r="QA456" t="s">
        <v>7515</v>
      </c>
      <c r="QB456" t="s">
        <v>7515</v>
      </c>
      <c r="QC456" t="s">
        <v>7515</v>
      </c>
      <c r="QE456" t="s">
        <v>7515</v>
      </c>
      <c r="QF456" t="s">
        <v>7515</v>
      </c>
      <c r="QG456" t="s">
        <v>7515</v>
      </c>
      <c r="QH456" t="s">
        <v>7515</v>
      </c>
      <c r="QI456" t="s">
        <v>7515</v>
      </c>
      <c r="QJ456" t="s">
        <v>7515</v>
      </c>
      <c r="QK456" t="s">
        <v>7516</v>
      </c>
      <c r="QW456" t="s">
        <v>7530</v>
      </c>
      <c r="RD456" t="s">
        <v>7530</v>
      </c>
      <c r="RE456" t="s">
        <v>7530</v>
      </c>
      <c r="RP456">
        <f t="shared" si="12"/>
        <v>5</v>
      </c>
      <c r="RS456">
        <f t="shared" si="13"/>
        <v>8</v>
      </c>
    </row>
    <row r="457" spans="1:487" x14ac:dyDescent="0.3">
      <c r="A457">
        <v>70444</v>
      </c>
      <c r="B457">
        <v>896</v>
      </c>
      <c r="C457">
        <v>0</v>
      </c>
      <c r="D457">
        <v>5</v>
      </c>
      <c r="E457">
        <v>14</v>
      </c>
      <c r="F457">
        <v>80</v>
      </c>
      <c r="G457">
        <v>102</v>
      </c>
      <c r="H457">
        <v>3</v>
      </c>
      <c r="I457" t="s">
        <v>6793</v>
      </c>
      <c r="J457" t="s">
        <v>6793</v>
      </c>
      <c r="O457" t="s">
        <v>6793</v>
      </c>
      <c r="P457" t="s">
        <v>7515</v>
      </c>
      <c r="Q457" t="s">
        <v>7515</v>
      </c>
      <c r="R457" t="s">
        <v>7515</v>
      </c>
      <c r="S457" t="s">
        <v>7515</v>
      </c>
      <c r="T457" t="s">
        <v>7515</v>
      </c>
      <c r="U457" t="s">
        <v>7515</v>
      </c>
      <c r="V457" t="s">
        <v>7515</v>
      </c>
      <c r="W457" t="s">
        <v>7515</v>
      </c>
      <c r="X457" t="s">
        <v>7515</v>
      </c>
      <c r="Y457" t="s">
        <v>7515</v>
      </c>
      <c r="Z457" t="s">
        <v>7516</v>
      </c>
      <c r="AA457" t="s">
        <v>7515</v>
      </c>
      <c r="AB457" t="s">
        <v>7515</v>
      </c>
      <c r="AC457" t="s">
        <v>7515</v>
      </c>
      <c r="AD457" t="s">
        <v>7515</v>
      </c>
      <c r="AE457" t="s">
        <v>7515</v>
      </c>
      <c r="AF457" t="s">
        <v>7515</v>
      </c>
      <c r="AG457" t="s">
        <v>7515</v>
      </c>
      <c r="AH457" t="s">
        <v>7515</v>
      </c>
      <c r="AI457" t="s">
        <v>6796</v>
      </c>
      <c r="AQ457" t="s">
        <v>6985</v>
      </c>
      <c r="AR457" t="s">
        <v>6793</v>
      </c>
      <c r="AS457" t="s">
        <v>6793</v>
      </c>
      <c r="AT457">
        <v>0</v>
      </c>
      <c r="AU457">
        <v>17</v>
      </c>
      <c r="AV457" t="s">
        <v>6757</v>
      </c>
      <c r="AW457" t="s">
        <v>6793</v>
      </c>
      <c r="AX457" t="s">
        <v>6793</v>
      </c>
      <c r="AY457" t="s">
        <v>6814</v>
      </c>
      <c r="BA457" t="s">
        <v>7518</v>
      </c>
      <c r="BB457" t="s">
        <v>7588</v>
      </c>
      <c r="BC457" t="s">
        <v>6794</v>
      </c>
      <c r="BD457" t="s">
        <v>6794</v>
      </c>
      <c r="BE457" t="s">
        <v>6794</v>
      </c>
      <c r="BF457" t="s">
        <v>6793</v>
      </c>
      <c r="BH457" t="s">
        <v>6793</v>
      </c>
      <c r="BI457" t="s">
        <v>6793</v>
      </c>
      <c r="BJ457" t="s">
        <v>6793</v>
      </c>
      <c r="BK457" t="s">
        <v>6793</v>
      </c>
      <c r="BL457" t="s">
        <v>6794</v>
      </c>
      <c r="BM457" t="s">
        <v>7022</v>
      </c>
      <c r="BN457" t="s">
        <v>7027</v>
      </c>
      <c r="BO457" t="s">
        <v>6794</v>
      </c>
      <c r="BQ457">
        <v>100</v>
      </c>
      <c r="BR457" t="s">
        <v>7532</v>
      </c>
      <c r="BS457" t="s">
        <v>7519</v>
      </c>
      <c r="BT457" t="s">
        <v>7603</v>
      </c>
      <c r="BU457" t="s">
        <v>7022</v>
      </c>
      <c r="BV457" t="s">
        <v>7543</v>
      </c>
      <c r="BW457" t="s">
        <v>7515</v>
      </c>
      <c r="BX457" t="s">
        <v>7515</v>
      </c>
      <c r="BY457" t="s">
        <v>7516</v>
      </c>
      <c r="BZ457" t="s">
        <v>7515</v>
      </c>
      <c r="CA457" t="s">
        <v>7515</v>
      </c>
      <c r="CB457" t="s">
        <v>7515</v>
      </c>
      <c r="CC457" t="s">
        <v>7515</v>
      </c>
      <c r="CD457" t="s">
        <v>7515</v>
      </c>
      <c r="CE457" t="s">
        <v>7515</v>
      </c>
      <c r="CF457" t="s">
        <v>7515</v>
      </c>
      <c r="CG457" t="s">
        <v>7515</v>
      </c>
      <c r="CH457" t="s">
        <v>7515</v>
      </c>
      <c r="CI457" t="s">
        <v>6793</v>
      </c>
      <c r="CJ457" t="s">
        <v>6794</v>
      </c>
      <c r="CO457" t="s">
        <v>6793</v>
      </c>
      <c r="CP457" t="s">
        <v>6793</v>
      </c>
      <c r="CQ457" t="s">
        <v>6794</v>
      </c>
      <c r="CR457" t="s">
        <v>6793</v>
      </c>
      <c r="CS457" t="s">
        <v>6793</v>
      </c>
      <c r="CT457" t="s">
        <v>6794</v>
      </c>
      <c r="CU457" t="s">
        <v>6794</v>
      </c>
      <c r="CV457" t="s">
        <v>6793</v>
      </c>
      <c r="CW457" t="s">
        <v>6794</v>
      </c>
      <c r="CX457" t="s">
        <v>7520</v>
      </c>
      <c r="CY457" t="s">
        <v>7521</v>
      </c>
      <c r="CZ457" t="s">
        <v>7522</v>
      </c>
      <c r="DA457" t="s">
        <v>6793</v>
      </c>
      <c r="DB457">
        <v>5</v>
      </c>
      <c r="DC457">
        <v>4</v>
      </c>
      <c r="DD457">
        <v>4</v>
      </c>
      <c r="DE457" t="s">
        <v>6794</v>
      </c>
      <c r="EA457">
        <v>4</v>
      </c>
      <c r="EC457">
        <v>2</v>
      </c>
      <c r="ED457">
        <v>0</v>
      </c>
      <c r="EE457">
        <v>0</v>
      </c>
      <c r="EF457">
        <v>0</v>
      </c>
      <c r="EG457">
        <v>2</v>
      </c>
      <c r="EH457">
        <v>0</v>
      </c>
      <c r="EI457">
        <v>0</v>
      </c>
      <c r="EJ457" t="s">
        <v>6794</v>
      </c>
      <c r="EP457" t="s">
        <v>6794</v>
      </c>
      <c r="OI457" t="s">
        <v>7527</v>
      </c>
      <c r="OJ457" t="s">
        <v>7526</v>
      </c>
      <c r="OK457" t="s">
        <v>7527</v>
      </c>
      <c r="OL457" t="s">
        <v>7526</v>
      </c>
      <c r="OM457" t="s">
        <v>7528</v>
      </c>
      <c r="ON457" t="s">
        <v>7529</v>
      </c>
      <c r="OO457" t="s">
        <v>7528</v>
      </c>
      <c r="OP457">
        <v>1</v>
      </c>
      <c r="OQ457" t="s">
        <v>28</v>
      </c>
      <c r="OR457" t="s">
        <v>7549</v>
      </c>
      <c r="OS457">
        <v>2006</v>
      </c>
      <c r="OT457">
        <v>8</v>
      </c>
      <c r="OU457">
        <v>1</v>
      </c>
      <c r="OV457">
        <v>8</v>
      </c>
      <c r="OW457">
        <v>1</v>
      </c>
      <c r="OX457">
        <v>0</v>
      </c>
      <c r="OY457">
        <v>35</v>
      </c>
      <c r="QE457" t="s">
        <v>7516</v>
      </c>
      <c r="QF457" t="s">
        <v>7515</v>
      </c>
      <c r="QG457" t="s">
        <v>7515</v>
      </c>
      <c r="QH457" t="s">
        <v>7515</v>
      </c>
      <c r="QI457" t="s">
        <v>7515</v>
      </c>
      <c r="QJ457" t="s">
        <v>7515</v>
      </c>
      <c r="QK457" t="s">
        <v>7515</v>
      </c>
      <c r="RP457">
        <f t="shared" si="12"/>
        <v>3</v>
      </c>
      <c r="RS457">
        <f t="shared" si="13"/>
        <v>2</v>
      </c>
    </row>
    <row r="458" spans="1:487" x14ac:dyDescent="0.3">
      <c r="A458">
        <v>70445</v>
      </c>
      <c r="B458">
        <v>897</v>
      </c>
      <c r="C458">
        <v>0</v>
      </c>
      <c r="D458">
        <v>5</v>
      </c>
      <c r="E458">
        <v>17</v>
      </c>
      <c r="F458">
        <v>82</v>
      </c>
      <c r="G458">
        <v>102</v>
      </c>
      <c r="H458">
        <v>9</v>
      </c>
      <c r="I458" t="s">
        <v>6793</v>
      </c>
      <c r="J458" t="s">
        <v>6793</v>
      </c>
      <c r="O458" t="s">
        <v>6793</v>
      </c>
      <c r="P458" t="s">
        <v>7515</v>
      </c>
      <c r="Q458" t="s">
        <v>7515</v>
      </c>
      <c r="R458" t="s">
        <v>7515</v>
      </c>
      <c r="S458" t="s">
        <v>7515</v>
      </c>
      <c r="T458" t="s">
        <v>7515</v>
      </c>
      <c r="U458" t="s">
        <v>7515</v>
      </c>
      <c r="V458" t="s">
        <v>7515</v>
      </c>
      <c r="W458" t="s">
        <v>7515</v>
      </c>
      <c r="X458" t="s">
        <v>7515</v>
      </c>
      <c r="Y458" t="s">
        <v>7515</v>
      </c>
      <c r="Z458" t="s">
        <v>7516</v>
      </c>
      <c r="AA458" t="s">
        <v>7515</v>
      </c>
      <c r="AB458" t="s">
        <v>7515</v>
      </c>
      <c r="AC458" t="s">
        <v>7515</v>
      </c>
      <c r="AD458" t="s">
        <v>7515</v>
      </c>
      <c r="AE458" t="s">
        <v>7515</v>
      </c>
      <c r="AF458" t="s">
        <v>7515</v>
      </c>
      <c r="AG458" t="s">
        <v>7515</v>
      </c>
      <c r="AH458" t="s">
        <v>7515</v>
      </c>
      <c r="AI458" t="s">
        <v>6796</v>
      </c>
      <c r="AQ458" t="s">
        <v>6985</v>
      </c>
      <c r="AR458" t="s">
        <v>6793</v>
      </c>
      <c r="AS458" t="s">
        <v>6794</v>
      </c>
      <c r="AT458">
        <v>0</v>
      </c>
      <c r="AU458">
        <v>8</v>
      </c>
      <c r="AV458" t="s">
        <v>6988</v>
      </c>
      <c r="AW458" t="s">
        <v>6794</v>
      </c>
      <c r="AX458" t="s">
        <v>6794</v>
      </c>
      <c r="AY458" t="s">
        <v>6813</v>
      </c>
      <c r="AZ458" t="s">
        <v>7531</v>
      </c>
      <c r="BA458" t="s">
        <v>7518</v>
      </c>
      <c r="BC458" t="s">
        <v>6794</v>
      </c>
      <c r="BD458" t="s">
        <v>6794</v>
      </c>
      <c r="BE458" t="s">
        <v>6793</v>
      </c>
      <c r="BF458" t="s">
        <v>6793</v>
      </c>
      <c r="BG458" t="s">
        <v>6794</v>
      </c>
      <c r="BH458" t="s">
        <v>6794</v>
      </c>
      <c r="BI458" t="s">
        <v>6794</v>
      </c>
      <c r="BJ458" t="s">
        <v>6793</v>
      </c>
      <c r="BK458" t="s">
        <v>6793</v>
      </c>
      <c r="BL458" t="s">
        <v>6794</v>
      </c>
      <c r="BM458" t="s">
        <v>7030</v>
      </c>
      <c r="BN458" t="s">
        <v>7021</v>
      </c>
      <c r="BO458" t="s">
        <v>6794</v>
      </c>
      <c r="BQ458">
        <v>25</v>
      </c>
      <c r="BR458" t="s">
        <v>6</v>
      </c>
      <c r="BS458" t="s">
        <v>7533</v>
      </c>
      <c r="BT458" t="s">
        <v>6</v>
      </c>
      <c r="BU458" t="s">
        <v>7559</v>
      </c>
      <c r="BV458" t="s">
        <v>7615</v>
      </c>
      <c r="BW458" t="s">
        <v>7516</v>
      </c>
      <c r="BX458" t="s">
        <v>7515</v>
      </c>
      <c r="BY458" t="s">
        <v>7515</v>
      </c>
      <c r="BZ458" t="s">
        <v>7515</v>
      </c>
      <c r="CA458" t="s">
        <v>7515</v>
      </c>
      <c r="CB458" t="s">
        <v>7515</v>
      </c>
      <c r="CC458" t="s">
        <v>7515</v>
      </c>
      <c r="CD458" t="s">
        <v>7515</v>
      </c>
      <c r="CE458" t="s">
        <v>7515</v>
      </c>
      <c r="CF458" t="s">
        <v>7515</v>
      </c>
      <c r="CG458" t="s">
        <v>7515</v>
      </c>
      <c r="CH458" t="s">
        <v>7515</v>
      </c>
      <c r="CI458" t="s">
        <v>6793</v>
      </c>
      <c r="CJ458" t="s">
        <v>6794</v>
      </c>
      <c r="CO458" t="s">
        <v>6793</v>
      </c>
      <c r="CP458" t="s">
        <v>6794</v>
      </c>
      <c r="CQ458" t="s">
        <v>6794</v>
      </c>
      <c r="CR458" t="s">
        <v>6794</v>
      </c>
      <c r="CS458" t="s">
        <v>6794</v>
      </c>
      <c r="CT458" t="s">
        <v>6794</v>
      </c>
      <c r="CU458" t="s">
        <v>6794</v>
      </c>
      <c r="CV458" t="s">
        <v>6793</v>
      </c>
      <c r="CW458" t="s">
        <v>6794</v>
      </c>
      <c r="CX458" t="s">
        <v>31</v>
      </c>
      <c r="CY458" t="s">
        <v>7521</v>
      </c>
      <c r="CZ458" t="s">
        <v>6966</v>
      </c>
      <c r="DA458" t="s">
        <v>6793</v>
      </c>
      <c r="DB458">
        <v>1</v>
      </c>
      <c r="DC458">
        <v>3</v>
      </c>
      <c r="DD458">
        <v>3</v>
      </c>
      <c r="DE458" t="s">
        <v>31</v>
      </c>
      <c r="EA458">
        <v>3</v>
      </c>
      <c r="EC458" t="s">
        <v>31</v>
      </c>
      <c r="EJ458" t="s">
        <v>31</v>
      </c>
      <c r="EP458" t="s">
        <v>6794</v>
      </c>
      <c r="OI458" t="s">
        <v>7526</v>
      </c>
      <c r="OJ458" t="s">
        <v>7526</v>
      </c>
      <c r="OK458" t="s">
        <v>7526</v>
      </c>
      <c r="OL458" t="s">
        <v>7526</v>
      </c>
      <c r="OM458" t="s">
        <v>7528</v>
      </c>
      <c r="ON458" t="s">
        <v>7539</v>
      </c>
      <c r="OO458" t="s">
        <v>7528</v>
      </c>
      <c r="OP458">
        <v>4</v>
      </c>
      <c r="OQ458" t="s">
        <v>28</v>
      </c>
      <c r="OR458" t="s">
        <v>212</v>
      </c>
      <c r="OS458">
        <v>2006</v>
      </c>
      <c r="OT458">
        <v>8</v>
      </c>
      <c r="OU458">
        <v>1</v>
      </c>
      <c r="OV458">
        <v>8</v>
      </c>
      <c r="OW458">
        <v>1</v>
      </c>
      <c r="OX458">
        <v>0</v>
      </c>
      <c r="OY458">
        <v>35</v>
      </c>
      <c r="QE458" t="s">
        <v>7515</v>
      </c>
      <c r="QF458" t="s">
        <v>7515</v>
      </c>
      <c r="QG458" t="s">
        <v>7515</v>
      </c>
      <c r="QH458" t="s">
        <v>7515</v>
      </c>
      <c r="QI458" t="s">
        <v>7515</v>
      </c>
      <c r="QJ458" t="s">
        <v>7515</v>
      </c>
      <c r="QK458" t="s">
        <v>7516</v>
      </c>
      <c r="RP458">
        <f t="shared" si="12"/>
        <v>5</v>
      </c>
      <c r="RS458">
        <f t="shared" si="13"/>
        <v>9</v>
      </c>
    </row>
    <row r="459" spans="1:487" x14ac:dyDescent="0.3">
      <c r="A459">
        <v>70446</v>
      </c>
      <c r="B459">
        <v>898</v>
      </c>
      <c r="C459">
        <v>0</v>
      </c>
      <c r="D459">
        <v>5</v>
      </c>
      <c r="E459">
        <v>10</v>
      </c>
      <c r="F459">
        <v>83</v>
      </c>
      <c r="G459">
        <v>102</v>
      </c>
      <c r="H459">
        <v>15</v>
      </c>
      <c r="I459" t="s">
        <v>6793</v>
      </c>
      <c r="J459" t="s">
        <v>6793</v>
      </c>
      <c r="O459" t="s">
        <v>6793</v>
      </c>
      <c r="P459" t="s">
        <v>7515</v>
      </c>
      <c r="Q459" t="s">
        <v>7516</v>
      </c>
      <c r="R459" t="s">
        <v>7515</v>
      </c>
      <c r="S459" t="s">
        <v>7515</v>
      </c>
      <c r="T459" t="s">
        <v>7515</v>
      </c>
      <c r="U459" t="s">
        <v>7515</v>
      </c>
      <c r="V459" t="s">
        <v>7515</v>
      </c>
      <c r="W459" t="s">
        <v>7515</v>
      </c>
      <c r="X459" t="s">
        <v>7515</v>
      </c>
      <c r="Y459" t="s">
        <v>7515</v>
      </c>
      <c r="Z459" t="s">
        <v>7516</v>
      </c>
      <c r="AA459" t="s">
        <v>7515</v>
      </c>
      <c r="AB459" t="s">
        <v>7515</v>
      </c>
      <c r="AC459" t="s">
        <v>7515</v>
      </c>
      <c r="AD459" t="s">
        <v>7515</v>
      </c>
      <c r="AE459" t="s">
        <v>7515</v>
      </c>
      <c r="AF459" t="s">
        <v>7515</v>
      </c>
      <c r="AG459" t="s">
        <v>7515</v>
      </c>
      <c r="AH459" t="s">
        <v>7515</v>
      </c>
      <c r="AI459" t="s">
        <v>6796</v>
      </c>
      <c r="AQ459" t="s">
        <v>6985</v>
      </c>
      <c r="AR459" t="s">
        <v>6793</v>
      </c>
      <c r="AS459" t="s">
        <v>6793</v>
      </c>
      <c r="AT459">
        <v>0</v>
      </c>
      <c r="AU459">
        <v>18</v>
      </c>
      <c r="AV459" t="s">
        <v>6988</v>
      </c>
      <c r="AW459" t="s">
        <v>6793</v>
      </c>
      <c r="AX459" t="s">
        <v>6793</v>
      </c>
      <c r="AY459" t="s">
        <v>6813</v>
      </c>
      <c r="AZ459" t="s">
        <v>7531</v>
      </c>
      <c r="BA459" t="s">
        <v>6991</v>
      </c>
      <c r="BC459" t="s">
        <v>6794</v>
      </c>
      <c r="BD459" t="s">
        <v>6794</v>
      </c>
      <c r="BE459" t="s">
        <v>6794</v>
      </c>
      <c r="BF459" t="s">
        <v>6794</v>
      </c>
      <c r="BG459" t="s">
        <v>6793</v>
      </c>
      <c r="BH459" t="s">
        <v>6794</v>
      </c>
      <c r="BI459" t="s">
        <v>6794</v>
      </c>
      <c r="BJ459" t="s">
        <v>6794</v>
      </c>
      <c r="BK459" t="s">
        <v>6794</v>
      </c>
      <c r="BL459" t="s">
        <v>6793</v>
      </c>
      <c r="BM459" t="s">
        <v>7030</v>
      </c>
      <c r="BN459" t="s">
        <v>7028</v>
      </c>
      <c r="BO459" t="s">
        <v>6794</v>
      </c>
      <c r="BQ459">
        <v>50</v>
      </c>
      <c r="BR459">
        <v>10</v>
      </c>
      <c r="BS459" t="s">
        <v>7519</v>
      </c>
      <c r="BT459" t="s">
        <v>6</v>
      </c>
      <c r="BU459" t="s">
        <v>7559</v>
      </c>
      <c r="BV459" t="s">
        <v>7569</v>
      </c>
      <c r="BW459" t="s">
        <v>7515</v>
      </c>
      <c r="BX459" t="s">
        <v>7516</v>
      </c>
      <c r="BY459" t="s">
        <v>7515</v>
      </c>
      <c r="BZ459" t="s">
        <v>7515</v>
      </c>
      <c r="CA459" t="s">
        <v>7515</v>
      </c>
      <c r="CB459" t="s">
        <v>7515</v>
      </c>
      <c r="CC459" t="s">
        <v>7515</v>
      </c>
      <c r="CD459" t="s">
        <v>7515</v>
      </c>
      <c r="CE459" t="s">
        <v>7515</v>
      </c>
      <c r="CF459" t="s">
        <v>7515</v>
      </c>
      <c r="CG459" t="s">
        <v>7515</v>
      </c>
      <c r="CH459" t="s">
        <v>7515</v>
      </c>
      <c r="CI459" t="s">
        <v>6793</v>
      </c>
      <c r="CJ459" t="s">
        <v>6794</v>
      </c>
      <c r="CO459" t="s">
        <v>6793</v>
      </c>
      <c r="CP459" t="s">
        <v>6793</v>
      </c>
      <c r="CQ459" t="s">
        <v>6794</v>
      </c>
      <c r="CR459" t="s">
        <v>6793</v>
      </c>
      <c r="CS459" t="s">
        <v>6793</v>
      </c>
      <c r="CT459" t="s">
        <v>6793</v>
      </c>
      <c r="CU459" t="s">
        <v>6794</v>
      </c>
      <c r="CV459" t="s">
        <v>6793</v>
      </c>
      <c r="CW459" t="s">
        <v>6794</v>
      </c>
      <c r="CX459" t="s">
        <v>7520</v>
      </c>
      <c r="CY459" t="s">
        <v>7521</v>
      </c>
      <c r="CZ459" t="s">
        <v>7587</v>
      </c>
      <c r="DA459" t="s">
        <v>6793</v>
      </c>
      <c r="DB459">
        <v>4</v>
      </c>
      <c r="DC459">
        <v>4</v>
      </c>
      <c r="DD459">
        <v>4</v>
      </c>
      <c r="DE459" t="s">
        <v>6794</v>
      </c>
      <c r="EA459">
        <v>2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2</v>
      </c>
      <c r="EJ459" t="s">
        <v>6794</v>
      </c>
      <c r="EP459" t="s">
        <v>6794</v>
      </c>
      <c r="OI459" t="s">
        <v>7527</v>
      </c>
      <c r="OJ459" t="s">
        <v>7526</v>
      </c>
      <c r="OK459" t="s">
        <v>7526</v>
      </c>
      <c r="OL459" t="s">
        <v>7527</v>
      </c>
      <c r="OM459" t="s">
        <v>7528</v>
      </c>
      <c r="ON459" t="s">
        <v>7529</v>
      </c>
      <c r="OO459" t="s">
        <v>7528</v>
      </c>
      <c r="OP459">
        <v>4</v>
      </c>
      <c r="OQ459" t="s">
        <v>28</v>
      </c>
      <c r="OR459" t="s">
        <v>265</v>
      </c>
      <c r="OS459">
        <v>2006</v>
      </c>
      <c r="OT459">
        <v>12</v>
      </c>
      <c r="OU459">
        <v>1</v>
      </c>
      <c r="OV459">
        <v>12</v>
      </c>
      <c r="OW459">
        <v>1</v>
      </c>
      <c r="OX459">
        <v>0</v>
      </c>
      <c r="OY459">
        <v>35</v>
      </c>
      <c r="QE459" t="s">
        <v>7515</v>
      </c>
      <c r="QF459" t="s">
        <v>7515</v>
      </c>
      <c r="QG459" t="s">
        <v>7515</v>
      </c>
      <c r="QH459" t="s">
        <v>7516</v>
      </c>
      <c r="QI459" t="s">
        <v>7515</v>
      </c>
      <c r="QJ459" t="s">
        <v>7515</v>
      </c>
      <c r="QK459" t="s">
        <v>7515</v>
      </c>
      <c r="RP459">
        <f t="shared" si="12"/>
        <v>3</v>
      </c>
      <c r="RS459">
        <f t="shared" si="13"/>
        <v>9</v>
      </c>
    </row>
    <row r="460" spans="1:487" x14ac:dyDescent="0.3">
      <c r="A460">
        <v>70447</v>
      </c>
      <c r="B460">
        <v>899</v>
      </c>
      <c r="C460">
        <v>0</v>
      </c>
      <c r="D460">
        <v>5</v>
      </c>
      <c r="E460">
        <v>13</v>
      </c>
      <c r="F460">
        <v>98</v>
      </c>
      <c r="G460">
        <v>102</v>
      </c>
      <c r="H460">
        <v>10</v>
      </c>
      <c r="I460" t="s">
        <v>6793</v>
      </c>
      <c r="J460" t="s">
        <v>6793</v>
      </c>
      <c r="O460" t="s">
        <v>6793</v>
      </c>
      <c r="P460" t="s">
        <v>7515</v>
      </c>
      <c r="Q460" t="s">
        <v>7515</v>
      </c>
      <c r="R460" t="s">
        <v>7515</v>
      </c>
      <c r="S460" t="s">
        <v>7515</v>
      </c>
      <c r="T460" t="s">
        <v>7515</v>
      </c>
      <c r="U460" t="s">
        <v>7515</v>
      </c>
      <c r="V460" t="s">
        <v>7515</v>
      </c>
      <c r="W460" t="s">
        <v>7515</v>
      </c>
      <c r="X460" t="s">
        <v>7515</v>
      </c>
      <c r="Y460" t="s">
        <v>7515</v>
      </c>
      <c r="Z460" t="s">
        <v>7515</v>
      </c>
      <c r="AA460" t="s">
        <v>7515</v>
      </c>
      <c r="AB460" t="s">
        <v>7515</v>
      </c>
      <c r="AC460" t="s">
        <v>7515</v>
      </c>
      <c r="AD460" t="s">
        <v>7515</v>
      </c>
      <c r="AE460" t="s">
        <v>7515</v>
      </c>
      <c r="AF460" t="s">
        <v>7515</v>
      </c>
      <c r="AG460" t="s">
        <v>7516</v>
      </c>
      <c r="AH460" t="s">
        <v>7515</v>
      </c>
      <c r="AI460" t="s">
        <v>7517</v>
      </c>
      <c r="AL460">
        <v>0</v>
      </c>
      <c r="AM460">
        <v>1</v>
      </c>
      <c r="AN460" t="s">
        <v>7560</v>
      </c>
      <c r="AQ460" t="s">
        <v>6993</v>
      </c>
      <c r="AR460" t="s">
        <v>6794</v>
      </c>
      <c r="AS460" t="s">
        <v>6794</v>
      </c>
      <c r="AT460">
        <v>0</v>
      </c>
      <c r="AU460">
        <v>8</v>
      </c>
      <c r="AV460" t="s">
        <v>6988</v>
      </c>
      <c r="AW460" t="s">
        <v>6793</v>
      </c>
      <c r="AX460" t="s">
        <v>6793</v>
      </c>
      <c r="AY460" t="s">
        <v>6813</v>
      </c>
      <c r="AZ460" t="s">
        <v>7531</v>
      </c>
      <c r="BA460" t="s">
        <v>6991</v>
      </c>
      <c r="BC460" t="s">
        <v>6793</v>
      </c>
      <c r="BD460" t="s">
        <v>6794</v>
      </c>
      <c r="BE460" t="s">
        <v>6793</v>
      </c>
      <c r="BF460" t="s">
        <v>6793</v>
      </c>
      <c r="BG460" t="s">
        <v>6794</v>
      </c>
      <c r="BH460" t="s">
        <v>6794</v>
      </c>
      <c r="BI460" t="s">
        <v>6794</v>
      </c>
      <c r="BJ460" t="s">
        <v>6794</v>
      </c>
      <c r="BK460" t="s">
        <v>6794</v>
      </c>
      <c r="BL460" t="s">
        <v>6794</v>
      </c>
      <c r="BM460" t="s">
        <v>7029</v>
      </c>
      <c r="BN460" t="s">
        <v>7024</v>
      </c>
      <c r="BO460" t="s">
        <v>7540</v>
      </c>
      <c r="BP460" t="s">
        <v>7600</v>
      </c>
      <c r="BS460" t="s">
        <v>7519</v>
      </c>
      <c r="BT460" t="s">
        <v>6</v>
      </c>
      <c r="BU460" t="s">
        <v>7029</v>
      </c>
      <c r="BV460" t="s">
        <v>7535</v>
      </c>
      <c r="BW460" t="s">
        <v>7516</v>
      </c>
      <c r="BX460" t="s">
        <v>7515</v>
      </c>
      <c r="BY460" t="s">
        <v>7515</v>
      </c>
      <c r="BZ460" t="s">
        <v>7515</v>
      </c>
      <c r="CA460" t="s">
        <v>7515</v>
      </c>
      <c r="CB460" t="s">
        <v>7515</v>
      </c>
      <c r="CC460" t="s">
        <v>7515</v>
      </c>
      <c r="CD460" t="s">
        <v>7515</v>
      </c>
      <c r="CE460" t="s">
        <v>7515</v>
      </c>
      <c r="CF460" t="s">
        <v>7515</v>
      </c>
      <c r="CG460" t="s">
        <v>7515</v>
      </c>
      <c r="CH460" t="s">
        <v>7515</v>
      </c>
      <c r="CI460" t="s">
        <v>6793</v>
      </c>
      <c r="CJ460" t="s">
        <v>6794</v>
      </c>
      <c r="CO460" t="s">
        <v>6793</v>
      </c>
      <c r="CP460" t="s">
        <v>6793</v>
      </c>
      <c r="CQ460" t="s">
        <v>6794</v>
      </c>
      <c r="CR460" t="s">
        <v>6793</v>
      </c>
      <c r="CS460" t="s">
        <v>6793</v>
      </c>
      <c r="CT460" t="s">
        <v>6794</v>
      </c>
      <c r="CU460" t="s">
        <v>6794</v>
      </c>
      <c r="CV460" t="s">
        <v>6793</v>
      </c>
      <c r="CW460" t="s">
        <v>6794</v>
      </c>
      <c r="CX460" t="s">
        <v>7520</v>
      </c>
      <c r="CY460" t="s">
        <v>7521</v>
      </c>
      <c r="CZ460" t="s">
        <v>7522</v>
      </c>
      <c r="DA460" t="s">
        <v>6793</v>
      </c>
      <c r="DB460">
        <v>2</v>
      </c>
      <c r="DC460">
        <v>3</v>
      </c>
      <c r="DD460">
        <v>2</v>
      </c>
      <c r="DE460" t="s">
        <v>6793</v>
      </c>
      <c r="DF460">
        <v>1</v>
      </c>
      <c r="DG460" t="s">
        <v>7606</v>
      </c>
      <c r="DH460">
        <v>2007</v>
      </c>
      <c r="DI460" t="s">
        <v>7557</v>
      </c>
      <c r="DJ460" t="s">
        <v>7606</v>
      </c>
      <c r="DK460">
        <v>2007</v>
      </c>
      <c r="EA460">
        <v>3</v>
      </c>
      <c r="EC460">
        <v>1</v>
      </c>
      <c r="ED460">
        <v>0</v>
      </c>
      <c r="EE460">
        <v>0</v>
      </c>
      <c r="EF460">
        <v>2</v>
      </c>
      <c r="EG460">
        <v>0</v>
      </c>
      <c r="EH460">
        <v>0</v>
      </c>
      <c r="EI460">
        <v>0</v>
      </c>
      <c r="EJ460" t="s">
        <v>6793</v>
      </c>
      <c r="EK460" t="s">
        <v>6859</v>
      </c>
      <c r="EL460">
        <v>1</v>
      </c>
      <c r="EN460">
        <v>2008</v>
      </c>
      <c r="EP460" t="s">
        <v>6794</v>
      </c>
      <c r="OI460" t="s">
        <v>7527</v>
      </c>
      <c r="OJ460" t="s">
        <v>7526</v>
      </c>
      <c r="OK460" t="s">
        <v>7526</v>
      </c>
      <c r="OL460" t="s">
        <v>7526</v>
      </c>
      <c r="OM460" t="s">
        <v>7528</v>
      </c>
      <c r="ON460" t="s">
        <v>7529</v>
      </c>
      <c r="OO460" t="s">
        <v>7528</v>
      </c>
      <c r="OP460">
        <v>4</v>
      </c>
      <c r="OQ460" t="s">
        <v>28</v>
      </c>
      <c r="OR460" t="s">
        <v>212</v>
      </c>
      <c r="OS460">
        <v>2007</v>
      </c>
      <c r="OT460">
        <v>8</v>
      </c>
      <c r="OU460">
        <v>1</v>
      </c>
      <c r="OV460">
        <v>8</v>
      </c>
      <c r="OW460">
        <v>0</v>
      </c>
      <c r="OX460">
        <v>1</v>
      </c>
      <c r="OY460">
        <v>35</v>
      </c>
      <c r="QE460" t="s">
        <v>7516</v>
      </c>
      <c r="QF460" t="s">
        <v>7515</v>
      </c>
      <c r="QG460" t="s">
        <v>7515</v>
      </c>
      <c r="QH460" t="s">
        <v>7515</v>
      </c>
      <c r="QI460" t="s">
        <v>7515</v>
      </c>
      <c r="QJ460" t="s">
        <v>7515</v>
      </c>
      <c r="QK460" t="s">
        <v>7515</v>
      </c>
      <c r="RP460">
        <f t="shared" si="12"/>
        <v>5</v>
      </c>
      <c r="RS460">
        <f t="shared" si="13"/>
        <v>8</v>
      </c>
    </row>
    <row r="461" spans="1:487" x14ac:dyDescent="0.3">
      <c r="A461">
        <v>70448</v>
      </c>
      <c r="B461">
        <v>900</v>
      </c>
      <c r="C461">
        <v>0</v>
      </c>
      <c r="D461">
        <v>5</v>
      </c>
      <c r="E461">
        <v>12</v>
      </c>
      <c r="F461">
        <v>110</v>
      </c>
      <c r="G461">
        <v>102</v>
      </c>
      <c r="H461">
        <v>16</v>
      </c>
      <c r="I461" t="s">
        <v>6793</v>
      </c>
      <c r="J461" t="s">
        <v>6793</v>
      </c>
      <c r="O461" t="s">
        <v>6793</v>
      </c>
      <c r="P461" t="s">
        <v>7516</v>
      </c>
      <c r="Q461" t="s">
        <v>7515</v>
      </c>
      <c r="R461" t="s">
        <v>7515</v>
      </c>
      <c r="S461" t="s">
        <v>7515</v>
      </c>
      <c r="T461" t="s">
        <v>7515</v>
      </c>
      <c r="U461" t="s">
        <v>7515</v>
      </c>
      <c r="V461" t="s">
        <v>7515</v>
      </c>
      <c r="W461" t="s">
        <v>7515</v>
      </c>
      <c r="X461" t="s">
        <v>7515</v>
      </c>
      <c r="Y461" t="s">
        <v>7515</v>
      </c>
      <c r="Z461" t="s">
        <v>7515</v>
      </c>
      <c r="AA461" t="s">
        <v>7515</v>
      </c>
      <c r="AB461" t="s">
        <v>7515</v>
      </c>
      <c r="AC461" t="s">
        <v>7515</v>
      </c>
      <c r="AD461" t="s">
        <v>7515</v>
      </c>
      <c r="AE461" t="s">
        <v>7515</v>
      </c>
      <c r="AF461" t="s">
        <v>7515</v>
      </c>
      <c r="AG461" t="s">
        <v>7515</v>
      </c>
      <c r="AH461" t="s">
        <v>7515</v>
      </c>
      <c r="AI461" t="s">
        <v>7517</v>
      </c>
      <c r="AL461" t="s">
        <v>7547</v>
      </c>
      <c r="AM461" t="s">
        <v>7547</v>
      </c>
      <c r="AN461" t="s">
        <v>7560</v>
      </c>
      <c r="AQ461" t="s">
        <v>6985</v>
      </c>
      <c r="AR461" t="s">
        <v>6793</v>
      </c>
      <c r="AS461" t="s">
        <v>6793</v>
      </c>
      <c r="AT461">
        <v>0</v>
      </c>
      <c r="AU461">
        <v>15</v>
      </c>
      <c r="AV461" t="s">
        <v>7568</v>
      </c>
      <c r="AW461" t="s">
        <v>6966</v>
      </c>
      <c r="AX461" t="s">
        <v>6794</v>
      </c>
      <c r="AY461" t="s">
        <v>6813</v>
      </c>
      <c r="AZ461" t="s">
        <v>7531</v>
      </c>
      <c r="BA461" t="s">
        <v>6991</v>
      </c>
      <c r="BC461" t="s">
        <v>6794</v>
      </c>
      <c r="BD461" t="s">
        <v>6794</v>
      </c>
      <c r="BE461" t="s">
        <v>6793</v>
      </c>
      <c r="BF461" t="s">
        <v>6793</v>
      </c>
      <c r="BH461" t="s">
        <v>6793</v>
      </c>
      <c r="BI461" t="s">
        <v>6793</v>
      </c>
      <c r="BJ461" t="s">
        <v>6793</v>
      </c>
      <c r="BK461" t="s">
        <v>6794</v>
      </c>
      <c r="BL461" t="s">
        <v>6794</v>
      </c>
      <c r="BM461" t="s">
        <v>7025</v>
      </c>
      <c r="BN461" t="s">
        <v>7024</v>
      </c>
      <c r="BO461" t="s">
        <v>6794</v>
      </c>
      <c r="BQ461">
        <v>100</v>
      </c>
      <c r="BR461" t="s">
        <v>6</v>
      </c>
      <c r="BS461" t="s">
        <v>7533</v>
      </c>
      <c r="BT461" t="s">
        <v>7554</v>
      </c>
      <c r="BU461" t="s">
        <v>6</v>
      </c>
      <c r="BV461" t="s">
        <v>7535</v>
      </c>
      <c r="BW461" t="s">
        <v>7515</v>
      </c>
      <c r="BX461" t="s">
        <v>7515</v>
      </c>
      <c r="BY461" t="s">
        <v>7516</v>
      </c>
      <c r="BZ461" t="s">
        <v>7515</v>
      </c>
      <c r="CA461" t="s">
        <v>7515</v>
      </c>
      <c r="CB461" t="s">
        <v>7515</v>
      </c>
      <c r="CC461" t="s">
        <v>7515</v>
      </c>
      <c r="CD461" t="s">
        <v>7515</v>
      </c>
      <c r="CE461" t="s">
        <v>7515</v>
      </c>
      <c r="CF461" t="s">
        <v>7515</v>
      </c>
      <c r="CG461" t="s">
        <v>7515</v>
      </c>
      <c r="CH461" t="s">
        <v>7515</v>
      </c>
      <c r="CI461" t="s">
        <v>6793</v>
      </c>
      <c r="CJ461" t="s">
        <v>6794</v>
      </c>
      <c r="CO461" t="s">
        <v>6793</v>
      </c>
      <c r="CP461" t="s">
        <v>6793</v>
      </c>
      <c r="CQ461" t="s">
        <v>6794</v>
      </c>
      <c r="CR461" t="s">
        <v>6793</v>
      </c>
      <c r="CS461" t="s">
        <v>6794</v>
      </c>
      <c r="CT461" t="s">
        <v>6794</v>
      </c>
      <c r="CU461" t="s">
        <v>6794</v>
      </c>
      <c r="CV461" t="s">
        <v>6793</v>
      </c>
      <c r="CW461" t="s">
        <v>6794</v>
      </c>
      <c r="CX461" t="s">
        <v>7520</v>
      </c>
      <c r="CY461" t="s">
        <v>7521</v>
      </c>
      <c r="CZ461" t="s">
        <v>7522</v>
      </c>
      <c r="DA461" t="s">
        <v>6794</v>
      </c>
      <c r="DB461">
        <v>2</v>
      </c>
      <c r="DC461">
        <v>3</v>
      </c>
      <c r="DD461">
        <v>4</v>
      </c>
      <c r="EA461">
        <v>4</v>
      </c>
      <c r="EC461">
        <v>2</v>
      </c>
      <c r="ED461">
        <v>0</v>
      </c>
      <c r="EE461">
        <v>2</v>
      </c>
      <c r="EF461">
        <v>0</v>
      </c>
      <c r="EG461">
        <v>0</v>
      </c>
      <c r="EH461">
        <v>0</v>
      </c>
      <c r="EI461">
        <v>0</v>
      </c>
      <c r="EP461" t="s">
        <v>6793</v>
      </c>
      <c r="JO461" t="s">
        <v>7524</v>
      </c>
      <c r="JP461" t="s">
        <v>7525</v>
      </c>
      <c r="JQ461">
        <v>2007</v>
      </c>
      <c r="JU461" t="s">
        <v>6794</v>
      </c>
      <c r="JV461" t="s">
        <v>6793</v>
      </c>
      <c r="KE461" t="s">
        <v>7524</v>
      </c>
      <c r="KF461" t="s">
        <v>7525</v>
      </c>
      <c r="KG461">
        <v>2007</v>
      </c>
      <c r="KI461" t="s">
        <v>6757</v>
      </c>
      <c r="KJ461" t="s">
        <v>6757</v>
      </c>
      <c r="KK461" t="s">
        <v>6794</v>
      </c>
      <c r="KL461" t="s">
        <v>6793</v>
      </c>
      <c r="KM461" t="s">
        <v>7524</v>
      </c>
      <c r="KN461" t="s">
        <v>7525</v>
      </c>
      <c r="KO461">
        <v>2007</v>
      </c>
      <c r="KS461" t="s">
        <v>6794</v>
      </c>
      <c r="KT461" t="s">
        <v>6793</v>
      </c>
      <c r="NW461">
        <v>0</v>
      </c>
      <c r="NX461" t="s">
        <v>7515</v>
      </c>
      <c r="NY461" t="s">
        <v>7515</v>
      </c>
      <c r="NZ461" t="s">
        <v>7516</v>
      </c>
      <c r="OA461" t="s">
        <v>7515</v>
      </c>
      <c r="OB461" t="s">
        <v>7515</v>
      </c>
      <c r="OC461" t="s">
        <v>7515</v>
      </c>
      <c r="OD461" t="s">
        <v>7515</v>
      </c>
      <c r="OE461" t="s">
        <v>7515</v>
      </c>
      <c r="OF461" t="s">
        <v>7515</v>
      </c>
      <c r="OG461" t="s">
        <v>7515</v>
      </c>
      <c r="OH461" t="s">
        <v>7515</v>
      </c>
      <c r="OM461" t="s">
        <v>7528</v>
      </c>
      <c r="ON461" t="s">
        <v>7539</v>
      </c>
      <c r="OO461" t="s">
        <v>7528</v>
      </c>
      <c r="OP461">
        <v>1</v>
      </c>
      <c r="OQ461" t="s">
        <v>28</v>
      </c>
      <c r="OR461" t="s">
        <v>265</v>
      </c>
      <c r="OS461">
        <v>2007</v>
      </c>
      <c r="OT461">
        <v>2</v>
      </c>
      <c r="OU461">
        <v>1</v>
      </c>
      <c r="OV461">
        <v>2</v>
      </c>
      <c r="OW461">
        <v>0</v>
      </c>
      <c r="OX461">
        <v>1</v>
      </c>
      <c r="OY461">
        <v>35</v>
      </c>
      <c r="OZ461" t="s">
        <v>7515</v>
      </c>
      <c r="PA461" t="s">
        <v>7515</v>
      </c>
      <c r="PB461" t="s">
        <v>7515</v>
      </c>
      <c r="PC461" t="s">
        <v>7515</v>
      </c>
      <c r="PD461" t="s">
        <v>7515</v>
      </c>
      <c r="PE461" t="s">
        <v>7515</v>
      </c>
      <c r="PF461" t="s">
        <v>7515</v>
      </c>
      <c r="PG461" t="s">
        <v>7515</v>
      </c>
      <c r="PH461" t="s">
        <v>7515</v>
      </c>
      <c r="PI461" t="s">
        <v>7515</v>
      </c>
      <c r="PJ461" t="s">
        <v>7515</v>
      </c>
      <c r="PK461" t="s">
        <v>7515</v>
      </c>
      <c r="PL461" t="s">
        <v>7515</v>
      </c>
      <c r="PM461" t="s">
        <v>7515</v>
      </c>
      <c r="PN461" t="s">
        <v>7515</v>
      </c>
      <c r="PO461" t="s">
        <v>7515</v>
      </c>
      <c r="PP461" t="s">
        <v>7515</v>
      </c>
      <c r="PQ461" t="s">
        <v>7516</v>
      </c>
      <c r="PR461" t="s">
        <v>7515</v>
      </c>
      <c r="PS461" t="s">
        <v>7516</v>
      </c>
      <c r="PT461" t="s">
        <v>7516</v>
      </c>
      <c r="PU461" t="s">
        <v>7515</v>
      </c>
      <c r="PV461" t="s">
        <v>7515</v>
      </c>
      <c r="PW461" t="s">
        <v>7515</v>
      </c>
      <c r="PX461" t="s">
        <v>7515</v>
      </c>
      <c r="PY461" t="s">
        <v>7515</v>
      </c>
      <c r="PZ461" t="s">
        <v>7515</v>
      </c>
      <c r="QA461" t="s">
        <v>7515</v>
      </c>
      <c r="QB461" t="s">
        <v>7515</v>
      </c>
      <c r="QC461" t="s">
        <v>7515</v>
      </c>
      <c r="QE461" t="s">
        <v>7516</v>
      </c>
      <c r="QF461" t="s">
        <v>7515</v>
      </c>
      <c r="QG461" t="s">
        <v>7515</v>
      </c>
      <c r="QH461" t="s">
        <v>7515</v>
      </c>
      <c r="QI461" t="s">
        <v>7515</v>
      </c>
      <c r="QJ461" t="s">
        <v>7515</v>
      </c>
      <c r="QK461" t="s">
        <v>7515</v>
      </c>
      <c r="RB461" t="s">
        <v>7530</v>
      </c>
      <c r="RD461" t="s">
        <v>7530</v>
      </c>
      <c r="RE461" t="s">
        <v>7530</v>
      </c>
      <c r="RP461">
        <f t="shared" si="12"/>
        <v>3</v>
      </c>
      <c r="RS461">
        <f t="shared" si="13"/>
        <v>4</v>
      </c>
    </row>
    <row r="462" spans="1:487" x14ac:dyDescent="0.3">
      <c r="A462">
        <v>70449</v>
      </c>
      <c r="B462">
        <v>901</v>
      </c>
      <c r="C462">
        <v>0</v>
      </c>
      <c r="D462">
        <v>5</v>
      </c>
      <c r="E462">
        <v>21</v>
      </c>
      <c r="F462">
        <v>129</v>
      </c>
      <c r="G462">
        <v>102</v>
      </c>
      <c r="H462">
        <v>3</v>
      </c>
      <c r="I462" t="s">
        <v>6793</v>
      </c>
      <c r="J462" t="s">
        <v>6793</v>
      </c>
      <c r="O462" t="s">
        <v>6793</v>
      </c>
      <c r="P462" t="s">
        <v>7515</v>
      </c>
      <c r="Q462" t="s">
        <v>7515</v>
      </c>
      <c r="R462" t="s">
        <v>7516</v>
      </c>
      <c r="S462" t="s">
        <v>7515</v>
      </c>
      <c r="T462" t="s">
        <v>7515</v>
      </c>
      <c r="U462" t="s">
        <v>7515</v>
      </c>
      <c r="V462" t="s">
        <v>7515</v>
      </c>
      <c r="W462" t="s">
        <v>7515</v>
      </c>
      <c r="X462" t="s">
        <v>7515</v>
      </c>
      <c r="Y462" t="s">
        <v>7515</v>
      </c>
      <c r="Z462" t="s">
        <v>7516</v>
      </c>
      <c r="AA462" t="s">
        <v>7515</v>
      </c>
      <c r="AB462" t="s">
        <v>7515</v>
      </c>
      <c r="AC462" t="s">
        <v>7515</v>
      </c>
      <c r="AD462" t="s">
        <v>7515</v>
      </c>
      <c r="AE462" t="s">
        <v>7515</v>
      </c>
      <c r="AF462" t="s">
        <v>7515</v>
      </c>
      <c r="AG462" t="s">
        <v>7515</v>
      </c>
      <c r="AH462" t="s">
        <v>7515</v>
      </c>
      <c r="AI462" t="s">
        <v>6796</v>
      </c>
      <c r="AQ462" t="s">
        <v>6985</v>
      </c>
      <c r="AR462" t="s">
        <v>6793</v>
      </c>
      <c r="AS462" t="s">
        <v>6794</v>
      </c>
      <c r="AT462">
        <v>0</v>
      </c>
      <c r="AU462">
        <v>20</v>
      </c>
      <c r="AV462" t="s">
        <v>6988</v>
      </c>
      <c r="AW462" t="s">
        <v>6793</v>
      </c>
      <c r="AX462" t="s">
        <v>6793</v>
      </c>
      <c r="AY462" t="s">
        <v>6813</v>
      </c>
      <c r="AZ462" t="s">
        <v>7531</v>
      </c>
      <c r="BA462" t="s">
        <v>6991</v>
      </c>
      <c r="BC462" t="s">
        <v>6794</v>
      </c>
      <c r="BD462" t="s">
        <v>6793</v>
      </c>
      <c r="BE462" t="s">
        <v>6793</v>
      </c>
      <c r="BF462" t="s">
        <v>6793</v>
      </c>
      <c r="BG462" t="s">
        <v>6793</v>
      </c>
      <c r="BH462" t="s">
        <v>6794</v>
      </c>
      <c r="BI462" t="s">
        <v>6794</v>
      </c>
      <c r="BJ462" t="s">
        <v>6793</v>
      </c>
      <c r="BK462" t="s">
        <v>6794</v>
      </c>
      <c r="BL462" t="s">
        <v>6794</v>
      </c>
      <c r="BM462" t="s">
        <v>7024</v>
      </c>
      <c r="BN462" t="s">
        <v>7021</v>
      </c>
      <c r="BO462" t="s">
        <v>6794</v>
      </c>
      <c r="BQ462">
        <v>8</v>
      </c>
      <c r="BR462">
        <v>25</v>
      </c>
      <c r="BS462" t="s">
        <v>7519</v>
      </c>
      <c r="BT462" t="s">
        <v>7542</v>
      </c>
      <c r="BU462" t="s">
        <v>7559</v>
      </c>
      <c r="BV462">
        <v>10</v>
      </c>
      <c r="BW462" t="s">
        <v>7515</v>
      </c>
      <c r="BX462" t="s">
        <v>7515</v>
      </c>
      <c r="BY462" t="s">
        <v>7515</v>
      </c>
      <c r="BZ462" t="s">
        <v>7515</v>
      </c>
      <c r="CA462" t="s">
        <v>7515</v>
      </c>
      <c r="CB462" t="s">
        <v>7515</v>
      </c>
      <c r="CC462" t="s">
        <v>7515</v>
      </c>
      <c r="CD462" t="s">
        <v>7516</v>
      </c>
      <c r="CE462" t="s">
        <v>7515</v>
      </c>
      <c r="CF462" t="s">
        <v>7515</v>
      </c>
      <c r="CG462" t="s">
        <v>7515</v>
      </c>
      <c r="CH462" t="s">
        <v>7515</v>
      </c>
      <c r="CI462" t="s">
        <v>6793</v>
      </c>
      <c r="CJ462" t="s">
        <v>6794</v>
      </c>
      <c r="CO462" t="s">
        <v>6793</v>
      </c>
      <c r="CP462" t="s">
        <v>6793</v>
      </c>
      <c r="CQ462" t="s">
        <v>6794</v>
      </c>
      <c r="CR462" t="s">
        <v>6794</v>
      </c>
      <c r="CS462" t="s">
        <v>6794</v>
      </c>
      <c r="CT462" t="s">
        <v>6794</v>
      </c>
      <c r="CU462" t="s">
        <v>6794</v>
      </c>
      <c r="CV462" t="s">
        <v>6793</v>
      </c>
      <c r="CW462" t="s">
        <v>6794</v>
      </c>
      <c r="CX462" t="s">
        <v>7520</v>
      </c>
      <c r="CY462" t="s">
        <v>7521</v>
      </c>
      <c r="CZ462" t="s">
        <v>7536</v>
      </c>
      <c r="DA462" t="s">
        <v>6793</v>
      </c>
      <c r="DB462">
        <v>2</v>
      </c>
      <c r="DC462">
        <v>3</v>
      </c>
      <c r="DD462">
        <v>4</v>
      </c>
      <c r="DE462" t="s">
        <v>6793</v>
      </c>
      <c r="DF462">
        <v>2</v>
      </c>
      <c r="DG462" t="s">
        <v>7574</v>
      </c>
      <c r="DH462">
        <v>2007</v>
      </c>
      <c r="DI462" t="s">
        <v>7557</v>
      </c>
      <c r="DJ462" t="s">
        <v>7572</v>
      </c>
      <c r="DK462">
        <v>2007</v>
      </c>
      <c r="DL462" t="s">
        <v>7574</v>
      </c>
      <c r="DM462">
        <v>2005</v>
      </c>
      <c r="DN462" t="s">
        <v>7557</v>
      </c>
      <c r="DO462" t="s">
        <v>7572</v>
      </c>
      <c r="DP462">
        <v>2005</v>
      </c>
      <c r="EA462">
        <v>2</v>
      </c>
      <c r="EC462">
        <v>0</v>
      </c>
      <c r="ED462">
        <v>0</v>
      </c>
      <c r="EE462">
        <v>0</v>
      </c>
      <c r="EF462">
        <v>0</v>
      </c>
      <c r="EG462">
        <v>1</v>
      </c>
      <c r="EH462">
        <v>1</v>
      </c>
      <c r="EI462">
        <v>0</v>
      </c>
      <c r="EJ462" t="s">
        <v>6794</v>
      </c>
      <c r="EP462" t="s">
        <v>6793</v>
      </c>
      <c r="KE462" t="s">
        <v>7524</v>
      </c>
      <c r="KF462" t="s">
        <v>7574</v>
      </c>
      <c r="KG462">
        <v>2007</v>
      </c>
      <c r="KI462" t="s">
        <v>7527</v>
      </c>
      <c r="KJ462" t="s">
        <v>7527</v>
      </c>
      <c r="KK462" t="s">
        <v>6794</v>
      </c>
      <c r="KL462" t="s">
        <v>6793</v>
      </c>
      <c r="KM462" t="s">
        <v>7524</v>
      </c>
      <c r="KN462" t="s">
        <v>7574</v>
      </c>
      <c r="KO462">
        <v>2007</v>
      </c>
      <c r="KS462" t="s">
        <v>6794</v>
      </c>
      <c r="KT462" t="s">
        <v>6793</v>
      </c>
      <c r="NW462">
        <v>7</v>
      </c>
      <c r="NX462" t="s">
        <v>7515</v>
      </c>
      <c r="NY462" t="s">
        <v>7515</v>
      </c>
      <c r="NZ462" t="s">
        <v>7515</v>
      </c>
      <c r="OA462" t="s">
        <v>7515</v>
      </c>
      <c r="OB462" t="s">
        <v>7515</v>
      </c>
      <c r="OC462" t="s">
        <v>7515</v>
      </c>
      <c r="OD462" t="s">
        <v>7516</v>
      </c>
      <c r="OE462" t="s">
        <v>7515</v>
      </c>
      <c r="OF462" t="s">
        <v>7515</v>
      </c>
      <c r="OG462" t="s">
        <v>7515</v>
      </c>
      <c r="OH462" t="s">
        <v>7515</v>
      </c>
      <c r="OI462" t="s">
        <v>7527</v>
      </c>
      <c r="OJ462" t="s">
        <v>7526</v>
      </c>
      <c r="OK462" t="s">
        <v>7527</v>
      </c>
      <c r="OM462" t="s">
        <v>7528</v>
      </c>
      <c r="ON462" t="s">
        <v>7539</v>
      </c>
      <c r="OO462" t="s">
        <v>7528</v>
      </c>
      <c r="OP462">
        <v>1</v>
      </c>
      <c r="OQ462" t="s">
        <v>28</v>
      </c>
      <c r="OR462" t="s">
        <v>7549</v>
      </c>
      <c r="OS462">
        <v>2006</v>
      </c>
      <c r="OT462">
        <v>8</v>
      </c>
      <c r="OU462">
        <v>1</v>
      </c>
      <c r="OV462">
        <v>8</v>
      </c>
      <c r="OW462">
        <v>1</v>
      </c>
      <c r="OX462">
        <v>0</v>
      </c>
      <c r="OY462">
        <v>35</v>
      </c>
      <c r="OZ462" t="s">
        <v>7515</v>
      </c>
      <c r="PA462" t="s">
        <v>7515</v>
      </c>
      <c r="PB462" t="s">
        <v>7515</v>
      </c>
      <c r="PC462" t="s">
        <v>7515</v>
      </c>
      <c r="PD462" t="s">
        <v>7515</v>
      </c>
      <c r="PE462" t="s">
        <v>7515</v>
      </c>
      <c r="PF462" t="s">
        <v>7515</v>
      </c>
      <c r="PG462" t="s">
        <v>7515</v>
      </c>
      <c r="PH462" t="s">
        <v>7515</v>
      </c>
      <c r="PI462" t="s">
        <v>7515</v>
      </c>
      <c r="PJ462" t="s">
        <v>7515</v>
      </c>
      <c r="PK462" t="s">
        <v>7515</v>
      </c>
      <c r="PL462" t="s">
        <v>7515</v>
      </c>
      <c r="PM462" t="s">
        <v>7515</v>
      </c>
      <c r="PN462" t="s">
        <v>7515</v>
      </c>
      <c r="PO462" t="s">
        <v>7515</v>
      </c>
      <c r="PP462" t="s">
        <v>7515</v>
      </c>
      <c r="PQ462" t="s">
        <v>7515</v>
      </c>
      <c r="PR462" t="s">
        <v>7515</v>
      </c>
      <c r="PS462" t="s">
        <v>7516</v>
      </c>
      <c r="PT462" t="s">
        <v>7516</v>
      </c>
      <c r="PU462" t="s">
        <v>7515</v>
      </c>
      <c r="PV462" t="s">
        <v>7515</v>
      </c>
      <c r="PW462" t="s">
        <v>7515</v>
      </c>
      <c r="PX462" t="s">
        <v>7515</v>
      </c>
      <c r="PY462" t="s">
        <v>7515</v>
      </c>
      <c r="PZ462" t="s">
        <v>7515</v>
      </c>
      <c r="QA462" t="s">
        <v>7515</v>
      </c>
      <c r="QB462" t="s">
        <v>7515</v>
      </c>
      <c r="QC462" t="s">
        <v>7515</v>
      </c>
      <c r="QE462" t="s">
        <v>7515</v>
      </c>
      <c r="QF462" t="s">
        <v>7515</v>
      </c>
      <c r="QG462" t="s">
        <v>7515</v>
      </c>
      <c r="QH462" t="s">
        <v>7515</v>
      </c>
      <c r="QI462" t="s">
        <v>7515</v>
      </c>
      <c r="QJ462" t="s">
        <v>7515</v>
      </c>
      <c r="QK462" t="s">
        <v>7516</v>
      </c>
      <c r="RD462" t="s">
        <v>7530</v>
      </c>
      <c r="RE462" t="s">
        <v>7530</v>
      </c>
      <c r="RP462">
        <f t="shared" si="12"/>
        <v>2</v>
      </c>
      <c r="RS462">
        <f t="shared" si="13"/>
        <v>3</v>
      </c>
    </row>
    <row r="463" spans="1:487" x14ac:dyDescent="0.3">
      <c r="A463">
        <v>70450</v>
      </c>
      <c r="B463">
        <v>902</v>
      </c>
      <c r="C463">
        <v>0</v>
      </c>
      <c r="D463">
        <v>5</v>
      </c>
      <c r="E463">
        <v>12</v>
      </c>
      <c r="F463">
        <v>87</v>
      </c>
      <c r="G463">
        <v>102</v>
      </c>
      <c r="H463">
        <v>16</v>
      </c>
      <c r="I463" t="s">
        <v>6793</v>
      </c>
      <c r="J463" t="s">
        <v>6793</v>
      </c>
      <c r="O463" t="s">
        <v>6793</v>
      </c>
      <c r="P463" t="s">
        <v>7516</v>
      </c>
      <c r="Q463" t="s">
        <v>7515</v>
      </c>
      <c r="R463" t="s">
        <v>7515</v>
      </c>
      <c r="S463" t="s">
        <v>7515</v>
      </c>
      <c r="T463" t="s">
        <v>7515</v>
      </c>
      <c r="U463" t="s">
        <v>7515</v>
      </c>
      <c r="V463" t="s">
        <v>7515</v>
      </c>
      <c r="W463" t="s">
        <v>7515</v>
      </c>
      <c r="X463" t="s">
        <v>7515</v>
      </c>
      <c r="Y463" t="s">
        <v>7515</v>
      </c>
      <c r="Z463" t="s">
        <v>7515</v>
      </c>
      <c r="AA463" t="s">
        <v>7515</v>
      </c>
      <c r="AB463" t="s">
        <v>7515</v>
      </c>
      <c r="AC463" t="s">
        <v>7515</v>
      </c>
      <c r="AD463" t="s">
        <v>7515</v>
      </c>
      <c r="AE463" t="s">
        <v>7515</v>
      </c>
      <c r="AF463" t="s">
        <v>7515</v>
      </c>
      <c r="AG463" t="s">
        <v>7515</v>
      </c>
      <c r="AH463" t="s">
        <v>7515</v>
      </c>
      <c r="AI463" t="s">
        <v>7517</v>
      </c>
      <c r="AL463">
        <v>6</v>
      </c>
      <c r="AM463">
        <v>0</v>
      </c>
      <c r="AN463" t="s">
        <v>6845</v>
      </c>
      <c r="AQ463" t="s">
        <v>6993</v>
      </c>
      <c r="AR463" t="s">
        <v>6794</v>
      </c>
      <c r="AS463" t="s">
        <v>6794</v>
      </c>
      <c r="AT463">
        <v>0</v>
      </c>
      <c r="AU463">
        <v>5</v>
      </c>
      <c r="AV463" t="s">
        <v>7568</v>
      </c>
      <c r="AW463" t="s">
        <v>6793</v>
      </c>
      <c r="AX463" t="s">
        <v>6794</v>
      </c>
      <c r="AY463" t="s">
        <v>6813</v>
      </c>
      <c r="AZ463" t="s">
        <v>7531</v>
      </c>
      <c r="BA463" t="s">
        <v>6991</v>
      </c>
      <c r="BC463" t="s">
        <v>6794</v>
      </c>
      <c r="BD463" t="s">
        <v>6794</v>
      </c>
      <c r="BE463" t="s">
        <v>6793</v>
      </c>
      <c r="BF463" t="s">
        <v>6793</v>
      </c>
      <c r="BH463" t="s">
        <v>6793</v>
      </c>
      <c r="BI463" t="s">
        <v>6794</v>
      </c>
      <c r="BJ463" t="s">
        <v>6794</v>
      </c>
      <c r="BK463" t="s">
        <v>6794</v>
      </c>
      <c r="BL463" t="s">
        <v>6794</v>
      </c>
      <c r="BM463" t="s">
        <v>7021</v>
      </c>
      <c r="BN463" t="s">
        <v>7025</v>
      </c>
      <c r="BO463" t="s">
        <v>6794</v>
      </c>
      <c r="BQ463">
        <v>50</v>
      </c>
      <c r="BR463">
        <v>35</v>
      </c>
      <c r="BS463" t="s">
        <v>7533</v>
      </c>
      <c r="BT463" t="s">
        <v>6</v>
      </c>
      <c r="BU463" t="s">
        <v>7559</v>
      </c>
      <c r="BV463" t="s">
        <v>7535</v>
      </c>
      <c r="BW463" t="s">
        <v>7516</v>
      </c>
      <c r="BX463" t="s">
        <v>7515</v>
      </c>
      <c r="BY463" t="s">
        <v>7515</v>
      </c>
      <c r="BZ463" t="s">
        <v>7515</v>
      </c>
      <c r="CA463" t="s">
        <v>7515</v>
      </c>
      <c r="CB463" t="s">
        <v>7515</v>
      </c>
      <c r="CC463" t="s">
        <v>7515</v>
      </c>
      <c r="CD463" t="s">
        <v>7515</v>
      </c>
      <c r="CE463" t="s">
        <v>7515</v>
      </c>
      <c r="CF463" t="s">
        <v>7515</v>
      </c>
      <c r="CG463" t="s">
        <v>7515</v>
      </c>
      <c r="CH463" t="s">
        <v>7515</v>
      </c>
      <c r="CI463" t="s">
        <v>6793</v>
      </c>
      <c r="CJ463" t="s">
        <v>6794</v>
      </c>
      <c r="CO463" t="s">
        <v>6793</v>
      </c>
      <c r="CP463" t="s">
        <v>6793</v>
      </c>
      <c r="CQ463" t="s">
        <v>6794</v>
      </c>
      <c r="CR463" t="s">
        <v>6793</v>
      </c>
      <c r="CS463" t="s">
        <v>6793</v>
      </c>
      <c r="CT463" t="s">
        <v>6793</v>
      </c>
      <c r="CU463" t="s">
        <v>6794</v>
      </c>
      <c r="CV463" t="s">
        <v>6793</v>
      </c>
      <c r="CW463" t="s">
        <v>6794</v>
      </c>
      <c r="CX463" t="s">
        <v>7545</v>
      </c>
      <c r="CY463" t="s">
        <v>7555</v>
      </c>
      <c r="CZ463" t="s">
        <v>7536</v>
      </c>
      <c r="DA463" t="s">
        <v>6793</v>
      </c>
      <c r="DB463">
        <v>2</v>
      </c>
      <c r="DC463">
        <v>3</v>
      </c>
      <c r="DD463">
        <v>3</v>
      </c>
      <c r="DE463" t="s">
        <v>6794</v>
      </c>
      <c r="EA463">
        <v>4</v>
      </c>
      <c r="EC463">
        <v>0</v>
      </c>
      <c r="ED463">
        <v>2</v>
      </c>
      <c r="EE463">
        <v>0</v>
      </c>
      <c r="EF463">
        <v>0</v>
      </c>
      <c r="EG463">
        <v>1</v>
      </c>
      <c r="EH463">
        <v>1</v>
      </c>
      <c r="EI463">
        <v>0</v>
      </c>
      <c r="EJ463" t="s">
        <v>6794</v>
      </c>
      <c r="EP463" t="s">
        <v>6794</v>
      </c>
      <c r="OI463" t="s">
        <v>7526</v>
      </c>
      <c r="OJ463" t="s">
        <v>7526</v>
      </c>
      <c r="OK463" t="s">
        <v>7527</v>
      </c>
      <c r="OL463" t="s">
        <v>7527</v>
      </c>
      <c r="OM463" t="s">
        <v>7528</v>
      </c>
      <c r="ON463" t="s">
        <v>7539</v>
      </c>
      <c r="OO463" t="s">
        <v>7528</v>
      </c>
      <c r="OP463">
        <v>4</v>
      </c>
      <c r="OQ463" t="s">
        <v>28</v>
      </c>
      <c r="OR463" t="s">
        <v>265</v>
      </c>
      <c r="OS463">
        <v>2007</v>
      </c>
      <c r="OT463">
        <v>1</v>
      </c>
      <c r="OU463">
        <v>1</v>
      </c>
      <c r="OV463">
        <v>1</v>
      </c>
      <c r="OW463">
        <v>0</v>
      </c>
      <c r="OX463">
        <v>1</v>
      </c>
      <c r="OY463">
        <v>35</v>
      </c>
      <c r="QE463" t="s">
        <v>7516</v>
      </c>
      <c r="QF463" t="s">
        <v>7515</v>
      </c>
      <c r="QG463" t="s">
        <v>7515</v>
      </c>
      <c r="QH463" t="s">
        <v>7515</v>
      </c>
      <c r="QI463" t="s">
        <v>7515</v>
      </c>
      <c r="QJ463" t="s">
        <v>7515</v>
      </c>
      <c r="QK463" t="s">
        <v>7515</v>
      </c>
      <c r="RP463">
        <f t="shared" ref="RP463:RP526" si="14">IF(AU463="Don't Know",-1,IF(AU463&gt;=30,1,IF(AU463&gt;=20,2,IF(AU463&gt;=15,3,IF(AU463&gt;=10,4,IF(AU463&gt;=5,5,IF(AU463&gt;0,6,0)))))))</f>
        <v>5</v>
      </c>
      <c r="RS463">
        <f t="shared" ref="RS463:RS526" si="15">VLOOKUP(BM463,$RT$2:$RX$12,5,FALSE)</f>
        <v>1</v>
      </c>
    </row>
    <row r="464" spans="1:487" x14ac:dyDescent="0.3">
      <c r="A464">
        <v>70451</v>
      </c>
      <c r="B464">
        <v>903</v>
      </c>
      <c r="C464">
        <v>0</v>
      </c>
      <c r="D464">
        <v>5</v>
      </c>
      <c r="E464">
        <v>15</v>
      </c>
      <c r="F464">
        <v>95</v>
      </c>
      <c r="G464">
        <v>102</v>
      </c>
      <c r="H464">
        <v>16</v>
      </c>
      <c r="I464" t="s">
        <v>6793</v>
      </c>
      <c r="J464" t="s">
        <v>6793</v>
      </c>
      <c r="O464" t="s">
        <v>6793</v>
      </c>
      <c r="P464" t="s">
        <v>7516</v>
      </c>
      <c r="Q464" t="s">
        <v>7515</v>
      </c>
      <c r="R464" t="s">
        <v>7515</v>
      </c>
      <c r="S464" t="s">
        <v>7515</v>
      </c>
      <c r="T464" t="s">
        <v>7515</v>
      </c>
      <c r="U464" t="s">
        <v>7515</v>
      </c>
      <c r="V464" t="s">
        <v>7515</v>
      </c>
      <c r="W464" t="s">
        <v>7515</v>
      </c>
      <c r="X464" t="s">
        <v>7515</v>
      </c>
      <c r="Y464" t="s">
        <v>7515</v>
      </c>
      <c r="Z464" t="s">
        <v>7515</v>
      </c>
      <c r="AA464" t="s">
        <v>7515</v>
      </c>
      <c r="AB464" t="s">
        <v>7515</v>
      </c>
      <c r="AC464" t="s">
        <v>7515</v>
      </c>
      <c r="AD464" t="s">
        <v>7515</v>
      </c>
      <c r="AE464" t="s">
        <v>7515</v>
      </c>
      <c r="AF464" t="s">
        <v>7515</v>
      </c>
      <c r="AG464" t="s">
        <v>7515</v>
      </c>
      <c r="AH464" t="s">
        <v>7515</v>
      </c>
      <c r="AI464" t="s">
        <v>7517</v>
      </c>
      <c r="AL464">
        <v>0</v>
      </c>
      <c r="AM464">
        <v>7</v>
      </c>
      <c r="AN464" t="s">
        <v>6845</v>
      </c>
      <c r="AQ464" t="s">
        <v>6993</v>
      </c>
      <c r="AR464" t="s">
        <v>6794</v>
      </c>
      <c r="AS464" t="s">
        <v>6794</v>
      </c>
      <c r="AT464">
        <v>0</v>
      </c>
      <c r="AU464">
        <v>12</v>
      </c>
      <c r="AV464" t="s">
        <v>7568</v>
      </c>
      <c r="AW464" t="s">
        <v>6966</v>
      </c>
      <c r="AX464" t="s">
        <v>6794</v>
      </c>
      <c r="AY464" t="s">
        <v>6813</v>
      </c>
      <c r="AZ464" t="s">
        <v>7531</v>
      </c>
      <c r="BA464" t="s">
        <v>7612</v>
      </c>
      <c r="BC464" t="s">
        <v>6794</v>
      </c>
      <c r="BD464" t="s">
        <v>6794</v>
      </c>
      <c r="BE464" t="s">
        <v>6793</v>
      </c>
      <c r="BF464" t="s">
        <v>6794</v>
      </c>
      <c r="BH464" t="s">
        <v>6793</v>
      </c>
      <c r="BI464" t="s">
        <v>6794</v>
      </c>
      <c r="BJ464" t="s">
        <v>6793</v>
      </c>
      <c r="BK464" t="s">
        <v>6794</v>
      </c>
      <c r="BL464" t="s">
        <v>6794</v>
      </c>
      <c r="BM464" t="s">
        <v>7030</v>
      </c>
      <c r="BN464" t="s">
        <v>7565</v>
      </c>
      <c r="BO464" t="s">
        <v>6794</v>
      </c>
      <c r="BQ464">
        <v>500</v>
      </c>
      <c r="BR464">
        <v>60</v>
      </c>
      <c r="BS464" t="s">
        <v>7519</v>
      </c>
      <c r="BT464" t="s">
        <v>6</v>
      </c>
      <c r="BU464" t="s">
        <v>7559</v>
      </c>
      <c r="BV464" t="s">
        <v>7543</v>
      </c>
      <c r="BW464" t="s">
        <v>7515</v>
      </c>
      <c r="BX464" t="s">
        <v>7515</v>
      </c>
      <c r="BY464" t="s">
        <v>7515</v>
      </c>
      <c r="BZ464" t="s">
        <v>7515</v>
      </c>
      <c r="CA464" t="s">
        <v>7515</v>
      </c>
      <c r="CB464" t="s">
        <v>7515</v>
      </c>
      <c r="CC464" t="s">
        <v>7515</v>
      </c>
      <c r="CD464" t="s">
        <v>7515</v>
      </c>
      <c r="CE464" t="s">
        <v>7515</v>
      </c>
      <c r="CF464" t="s">
        <v>7516</v>
      </c>
      <c r="CG464" t="s">
        <v>7515</v>
      </c>
      <c r="CH464" t="s">
        <v>7515</v>
      </c>
      <c r="CI464" t="s">
        <v>6794</v>
      </c>
      <c r="CJ464" t="s">
        <v>6794</v>
      </c>
      <c r="CO464" t="s">
        <v>6793</v>
      </c>
      <c r="CP464" t="s">
        <v>6793</v>
      </c>
      <c r="CQ464" t="s">
        <v>6794</v>
      </c>
      <c r="CR464" t="s">
        <v>6794</v>
      </c>
      <c r="CS464" t="s">
        <v>6794</v>
      </c>
      <c r="CT464" t="s">
        <v>6793</v>
      </c>
      <c r="CU464" t="s">
        <v>6794</v>
      </c>
      <c r="CV464" t="s">
        <v>6793</v>
      </c>
      <c r="CW464" t="s">
        <v>6794</v>
      </c>
      <c r="CX464" t="s">
        <v>7520</v>
      </c>
      <c r="CY464" t="s">
        <v>7521</v>
      </c>
      <c r="CZ464" t="s">
        <v>7522</v>
      </c>
      <c r="DA464" t="s">
        <v>6793</v>
      </c>
      <c r="DB464">
        <v>2</v>
      </c>
      <c r="DC464">
        <v>2</v>
      </c>
      <c r="DD464">
        <v>3</v>
      </c>
      <c r="DE464" t="s">
        <v>6794</v>
      </c>
      <c r="EA464">
        <v>4</v>
      </c>
      <c r="EC464">
        <v>2</v>
      </c>
      <c r="ED464">
        <v>0</v>
      </c>
      <c r="EE464">
        <v>0</v>
      </c>
      <c r="EF464">
        <v>0</v>
      </c>
      <c r="EG464">
        <v>2</v>
      </c>
      <c r="EH464">
        <v>0</v>
      </c>
      <c r="EI464">
        <v>0</v>
      </c>
      <c r="EJ464" t="s">
        <v>6794</v>
      </c>
      <c r="EP464" t="s">
        <v>6793</v>
      </c>
      <c r="NO464" t="s">
        <v>7538</v>
      </c>
      <c r="NP464" t="s">
        <v>6</v>
      </c>
      <c r="NQ464" t="s">
        <v>6</v>
      </c>
      <c r="NR464" t="s">
        <v>7578</v>
      </c>
      <c r="NU464" t="s">
        <v>6794</v>
      </c>
      <c r="OI464" t="s">
        <v>7526</v>
      </c>
      <c r="OJ464" t="s">
        <v>7526</v>
      </c>
      <c r="OK464" t="s">
        <v>7526</v>
      </c>
      <c r="OL464" t="s">
        <v>7526</v>
      </c>
      <c r="OM464" t="s">
        <v>7528</v>
      </c>
      <c r="ON464" t="s">
        <v>7539</v>
      </c>
      <c r="OO464" t="s">
        <v>7528</v>
      </c>
      <c r="OP464">
        <v>1</v>
      </c>
      <c r="OQ464" t="s">
        <v>28</v>
      </c>
      <c r="OR464" t="s">
        <v>265</v>
      </c>
      <c r="OS464">
        <v>2007</v>
      </c>
      <c r="OT464">
        <v>5</v>
      </c>
      <c r="OU464">
        <v>1</v>
      </c>
      <c r="OV464">
        <v>5</v>
      </c>
      <c r="OW464">
        <v>0</v>
      </c>
      <c r="OX464">
        <v>1</v>
      </c>
      <c r="OY464">
        <v>35</v>
      </c>
      <c r="OZ464" t="s">
        <v>7516</v>
      </c>
      <c r="PA464" t="s">
        <v>7515</v>
      </c>
      <c r="PB464" t="s">
        <v>7515</v>
      </c>
      <c r="PC464" t="s">
        <v>7515</v>
      </c>
      <c r="PD464" t="s">
        <v>7515</v>
      </c>
      <c r="PE464" t="s">
        <v>7515</v>
      </c>
      <c r="PF464" t="s">
        <v>7515</v>
      </c>
      <c r="PG464" t="s">
        <v>7515</v>
      </c>
      <c r="PH464" t="s">
        <v>7515</v>
      </c>
      <c r="PI464" t="s">
        <v>7515</v>
      </c>
      <c r="PJ464" t="s">
        <v>7515</v>
      </c>
      <c r="PK464" t="s">
        <v>7515</v>
      </c>
      <c r="PL464" t="s">
        <v>7515</v>
      </c>
      <c r="PM464" t="s">
        <v>7515</v>
      </c>
      <c r="PN464" t="s">
        <v>7515</v>
      </c>
      <c r="PO464" t="s">
        <v>7515</v>
      </c>
      <c r="PP464" t="s">
        <v>7515</v>
      </c>
      <c r="PQ464" t="s">
        <v>7515</v>
      </c>
      <c r="PR464" t="s">
        <v>7515</v>
      </c>
      <c r="PS464" t="s">
        <v>7515</v>
      </c>
      <c r="PT464" t="s">
        <v>7515</v>
      </c>
      <c r="PU464" t="s">
        <v>7515</v>
      </c>
      <c r="PV464" t="s">
        <v>7515</v>
      </c>
      <c r="PW464" t="s">
        <v>7515</v>
      </c>
      <c r="PX464" t="s">
        <v>7515</v>
      </c>
      <c r="PY464" t="s">
        <v>7515</v>
      </c>
      <c r="PZ464" t="s">
        <v>7515</v>
      </c>
      <c r="QA464" t="s">
        <v>7515</v>
      </c>
      <c r="QB464" t="s">
        <v>7515</v>
      </c>
      <c r="QC464" t="s">
        <v>7515</v>
      </c>
      <c r="QE464" t="s">
        <v>7515</v>
      </c>
      <c r="QF464" t="s">
        <v>7515</v>
      </c>
      <c r="QG464" t="s">
        <v>7515</v>
      </c>
      <c r="QH464" t="s">
        <v>7515</v>
      </c>
      <c r="QI464" t="s">
        <v>7515</v>
      </c>
      <c r="QJ464" t="s">
        <v>7515</v>
      </c>
      <c r="QK464" t="s">
        <v>7516</v>
      </c>
      <c r="RP464">
        <f t="shared" si="14"/>
        <v>4</v>
      </c>
      <c r="RS464">
        <f t="shared" si="15"/>
        <v>9</v>
      </c>
    </row>
    <row r="465" spans="1:487" x14ac:dyDescent="0.3">
      <c r="A465">
        <v>70452</v>
      </c>
      <c r="B465">
        <v>904</v>
      </c>
      <c r="C465">
        <v>0</v>
      </c>
      <c r="D465">
        <v>5</v>
      </c>
      <c r="E465">
        <v>14</v>
      </c>
      <c r="F465">
        <v>88</v>
      </c>
      <c r="G465">
        <v>102</v>
      </c>
      <c r="H465">
        <v>10</v>
      </c>
      <c r="I465" t="s">
        <v>6793</v>
      </c>
      <c r="J465" t="s">
        <v>6793</v>
      </c>
      <c r="O465" t="s">
        <v>6793</v>
      </c>
      <c r="P465" t="s">
        <v>7515</v>
      </c>
      <c r="Q465" t="s">
        <v>7515</v>
      </c>
      <c r="R465" t="s">
        <v>7515</v>
      </c>
      <c r="S465" t="s">
        <v>7515</v>
      </c>
      <c r="T465" t="s">
        <v>7515</v>
      </c>
      <c r="U465" t="s">
        <v>7515</v>
      </c>
      <c r="V465" t="s">
        <v>7515</v>
      </c>
      <c r="W465" t="s">
        <v>7515</v>
      </c>
      <c r="X465" t="s">
        <v>7515</v>
      </c>
      <c r="Y465" t="s">
        <v>7515</v>
      </c>
      <c r="Z465" t="s">
        <v>7515</v>
      </c>
      <c r="AA465" t="s">
        <v>7516</v>
      </c>
      <c r="AB465" t="s">
        <v>7515</v>
      </c>
      <c r="AC465" t="s">
        <v>7515</v>
      </c>
      <c r="AD465" t="s">
        <v>7515</v>
      </c>
      <c r="AE465" t="s">
        <v>7515</v>
      </c>
      <c r="AF465" t="s">
        <v>7515</v>
      </c>
      <c r="AG465" t="s">
        <v>7515</v>
      </c>
      <c r="AH465" t="s">
        <v>7515</v>
      </c>
      <c r="AI465" t="s">
        <v>7517</v>
      </c>
      <c r="AL465">
        <v>0</v>
      </c>
      <c r="AM465">
        <v>25</v>
      </c>
      <c r="AN465" t="s">
        <v>6845</v>
      </c>
      <c r="AQ465" t="s">
        <v>6994</v>
      </c>
      <c r="AR465" t="s">
        <v>6794</v>
      </c>
      <c r="AS465" t="s">
        <v>6794</v>
      </c>
      <c r="AT465">
        <v>0</v>
      </c>
      <c r="AU465">
        <v>25</v>
      </c>
      <c r="AV465" t="s">
        <v>6988</v>
      </c>
      <c r="AW465" t="s">
        <v>6793</v>
      </c>
      <c r="AX465" t="s">
        <v>6793</v>
      </c>
      <c r="AY465" t="s">
        <v>6813</v>
      </c>
      <c r="AZ465" t="s">
        <v>7562</v>
      </c>
      <c r="BA465" t="s">
        <v>7612</v>
      </c>
      <c r="BC465" t="s">
        <v>6794</v>
      </c>
      <c r="BD465" t="s">
        <v>6794</v>
      </c>
      <c r="BE465" t="s">
        <v>6794</v>
      </c>
      <c r="BF465" t="s">
        <v>6793</v>
      </c>
      <c r="BG465" t="s">
        <v>6793</v>
      </c>
      <c r="BH465" t="s">
        <v>6794</v>
      </c>
      <c r="BI465" t="s">
        <v>6794</v>
      </c>
      <c r="BJ465" t="s">
        <v>6793</v>
      </c>
      <c r="BK465" t="s">
        <v>6794</v>
      </c>
      <c r="BL465" t="s">
        <v>6794</v>
      </c>
      <c r="BM465" t="s">
        <v>7026</v>
      </c>
      <c r="BN465" t="s">
        <v>7022</v>
      </c>
      <c r="BO465" t="s">
        <v>6794</v>
      </c>
      <c r="BQ465" t="s">
        <v>7547</v>
      </c>
      <c r="BR465">
        <v>50</v>
      </c>
      <c r="BS465" t="s">
        <v>7519</v>
      </c>
      <c r="BT465" t="s">
        <v>7576</v>
      </c>
      <c r="BU465" t="s">
        <v>7022</v>
      </c>
      <c r="BV465" t="s">
        <v>7561</v>
      </c>
      <c r="BW465" t="s">
        <v>7515</v>
      </c>
      <c r="BX465" t="s">
        <v>7516</v>
      </c>
      <c r="BY465" t="s">
        <v>7515</v>
      </c>
      <c r="BZ465" t="s">
        <v>7515</v>
      </c>
      <c r="CA465" t="s">
        <v>7515</v>
      </c>
      <c r="CB465" t="s">
        <v>7515</v>
      </c>
      <c r="CC465" t="s">
        <v>7515</v>
      </c>
      <c r="CD465" t="s">
        <v>7515</v>
      </c>
      <c r="CE465" t="s">
        <v>7515</v>
      </c>
      <c r="CF465" t="s">
        <v>7515</v>
      </c>
      <c r="CG465" t="s">
        <v>7515</v>
      </c>
      <c r="CH465" t="s">
        <v>7515</v>
      </c>
      <c r="CI465" t="s">
        <v>6793</v>
      </c>
      <c r="CJ465" t="s">
        <v>6793</v>
      </c>
      <c r="CO465" t="s">
        <v>6794</v>
      </c>
      <c r="CP465" t="s">
        <v>6793</v>
      </c>
      <c r="CQ465" t="s">
        <v>6794</v>
      </c>
      <c r="CR465" t="s">
        <v>6794</v>
      </c>
      <c r="CS465" t="s">
        <v>6794</v>
      </c>
      <c r="CT465" t="s">
        <v>6794</v>
      </c>
      <c r="CU465" t="s">
        <v>6794</v>
      </c>
      <c r="CV465" t="s">
        <v>6793</v>
      </c>
      <c r="CW465" t="s">
        <v>6794</v>
      </c>
      <c r="CX465" t="s">
        <v>7520</v>
      </c>
      <c r="CY465" t="s">
        <v>7521</v>
      </c>
      <c r="CZ465" t="s">
        <v>7522</v>
      </c>
      <c r="DA465" t="s">
        <v>6793</v>
      </c>
      <c r="DB465">
        <v>2</v>
      </c>
      <c r="DC465">
        <v>3</v>
      </c>
      <c r="DD465">
        <v>4</v>
      </c>
      <c r="DE465" t="s">
        <v>6794</v>
      </c>
      <c r="EA465">
        <v>2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1</v>
      </c>
      <c r="EI465">
        <v>1</v>
      </c>
      <c r="EJ465" t="s">
        <v>6794</v>
      </c>
      <c r="EP465" t="s">
        <v>6794</v>
      </c>
      <c r="OI465" t="s">
        <v>7526</v>
      </c>
      <c r="OJ465" t="s">
        <v>7582</v>
      </c>
      <c r="OK465" t="s">
        <v>7526</v>
      </c>
      <c r="OL465" t="s">
        <v>7582</v>
      </c>
      <c r="OM465" t="s">
        <v>7528</v>
      </c>
      <c r="ON465" t="s">
        <v>7539</v>
      </c>
      <c r="OO465" t="s">
        <v>7528</v>
      </c>
      <c r="OP465">
        <v>2</v>
      </c>
      <c r="OQ465" t="s">
        <v>28</v>
      </c>
      <c r="OR465" t="s">
        <v>212</v>
      </c>
      <c r="OS465">
        <v>2007</v>
      </c>
      <c r="OT465">
        <v>1</v>
      </c>
      <c r="OU465">
        <v>1</v>
      </c>
      <c r="OV465">
        <v>1</v>
      </c>
      <c r="OW465">
        <v>0</v>
      </c>
      <c r="OX465">
        <v>1</v>
      </c>
      <c r="OY465">
        <v>35</v>
      </c>
      <c r="QE465" t="s">
        <v>7515</v>
      </c>
      <c r="QF465" t="s">
        <v>7515</v>
      </c>
      <c r="QG465" t="s">
        <v>7515</v>
      </c>
      <c r="QH465" t="s">
        <v>7515</v>
      </c>
      <c r="QI465" t="s">
        <v>7515</v>
      </c>
      <c r="QJ465" t="s">
        <v>7516</v>
      </c>
      <c r="QK465" t="s">
        <v>7515</v>
      </c>
      <c r="RP465">
        <f t="shared" si="14"/>
        <v>2</v>
      </c>
      <c r="RS465">
        <f t="shared" si="15"/>
        <v>5</v>
      </c>
    </row>
    <row r="466" spans="1:487" x14ac:dyDescent="0.3">
      <c r="A466">
        <v>70453</v>
      </c>
      <c r="B466">
        <v>905</v>
      </c>
      <c r="C466">
        <v>0</v>
      </c>
      <c r="D466">
        <v>5</v>
      </c>
      <c r="E466">
        <v>17</v>
      </c>
      <c r="F466">
        <v>103</v>
      </c>
      <c r="G466">
        <v>102</v>
      </c>
      <c r="H466">
        <v>9</v>
      </c>
      <c r="I466" t="s">
        <v>6793</v>
      </c>
      <c r="J466" t="s">
        <v>6793</v>
      </c>
      <c r="O466" t="s">
        <v>6793</v>
      </c>
      <c r="P466" t="s">
        <v>7515</v>
      </c>
      <c r="Q466" t="s">
        <v>7515</v>
      </c>
      <c r="R466" t="s">
        <v>7515</v>
      </c>
      <c r="S466" t="s">
        <v>7515</v>
      </c>
      <c r="T466" t="s">
        <v>7515</v>
      </c>
      <c r="U466" t="s">
        <v>7515</v>
      </c>
      <c r="V466" t="s">
        <v>7515</v>
      </c>
      <c r="W466" t="s">
        <v>7515</v>
      </c>
      <c r="X466" t="s">
        <v>7515</v>
      </c>
      <c r="Y466" t="s">
        <v>7515</v>
      </c>
      <c r="Z466" t="s">
        <v>7515</v>
      </c>
      <c r="AA466" t="s">
        <v>7515</v>
      </c>
      <c r="AB466" t="s">
        <v>7515</v>
      </c>
      <c r="AC466" t="s">
        <v>7515</v>
      </c>
      <c r="AD466" t="s">
        <v>7515</v>
      </c>
      <c r="AE466" t="s">
        <v>7515</v>
      </c>
      <c r="AF466" t="s">
        <v>7515</v>
      </c>
      <c r="AG466" t="s">
        <v>7516</v>
      </c>
      <c r="AH466" t="s">
        <v>7515</v>
      </c>
      <c r="AI466" t="s">
        <v>6796</v>
      </c>
      <c r="AQ466" t="s">
        <v>6985</v>
      </c>
      <c r="AR466" t="s">
        <v>6793</v>
      </c>
      <c r="AS466" t="s">
        <v>6793</v>
      </c>
      <c r="AT466">
        <v>0</v>
      </c>
      <c r="AU466">
        <v>7</v>
      </c>
      <c r="AV466" t="s">
        <v>6988</v>
      </c>
      <c r="AW466" t="s">
        <v>6793</v>
      </c>
      <c r="AX466" t="s">
        <v>6793</v>
      </c>
      <c r="AY466" t="s">
        <v>6813</v>
      </c>
      <c r="AZ466" t="s">
        <v>7531</v>
      </c>
      <c r="BA466" t="s">
        <v>7553</v>
      </c>
      <c r="BC466" t="s">
        <v>6793</v>
      </c>
      <c r="BD466" t="s">
        <v>6793</v>
      </c>
      <c r="BE466" t="s">
        <v>6794</v>
      </c>
      <c r="BF466" t="s">
        <v>6794</v>
      </c>
      <c r="BG466" t="s">
        <v>6793</v>
      </c>
      <c r="BH466" t="s">
        <v>6794</v>
      </c>
      <c r="BI466" t="s">
        <v>6794</v>
      </c>
      <c r="BJ466" t="s">
        <v>6793</v>
      </c>
      <c r="BK466" t="s">
        <v>6794</v>
      </c>
      <c r="BL466" t="s">
        <v>6794</v>
      </c>
      <c r="BM466" t="s">
        <v>7026</v>
      </c>
      <c r="BN466" t="s">
        <v>7031</v>
      </c>
      <c r="BO466" t="s">
        <v>6794</v>
      </c>
      <c r="BQ466">
        <v>50</v>
      </c>
      <c r="BR466" t="s">
        <v>7532</v>
      </c>
      <c r="BS466" t="s">
        <v>7519</v>
      </c>
      <c r="BT466" t="s">
        <v>6</v>
      </c>
      <c r="BU466" t="s">
        <v>7559</v>
      </c>
      <c r="BV466" t="s">
        <v>7535</v>
      </c>
      <c r="BW466" t="s">
        <v>7515</v>
      </c>
      <c r="BX466" t="s">
        <v>7516</v>
      </c>
      <c r="BY466" t="s">
        <v>7515</v>
      </c>
      <c r="BZ466" t="s">
        <v>7515</v>
      </c>
      <c r="CA466" t="s">
        <v>7515</v>
      </c>
      <c r="CB466" t="s">
        <v>7515</v>
      </c>
      <c r="CC466" t="s">
        <v>7515</v>
      </c>
      <c r="CD466" t="s">
        <v>7515</v>
      </c>
      <c r="CE466" t="s">
        <v>7515</v>
      </c>
      <c r="CF466" t="s">
        <v>7515</v>
      </c>
      <c r="CG466" t="s">
        <v>7515</v>
      </c>
      <c r="CH466" t="s">
        <v>7515</v>
      </c>
      <c r="CI466" t="s">
        <v>6793</v>
      </c>
      <c r="CJ466" t="s">
        <v>6794</v>
      </c>
      <c r="CO466" t="s">
        <v>6793</v>
      </c>
      <c r="CP466" t="s">
        <v>6793</v>
      </c>
      <c r="CQ466" t="s">
        <v>6794</v>
      </c>
      <c r="CR466" t="s">
        <v>6793</v>
      </c>
      <c r="CS466" t="s">
        <v>6793</v>
      </c>
      <c r="CT466" t="s">
        <v>6793</v>
      </c>
      <c r="CU466" t="s">
        <v>6794</v>
      </c>
      <c r="CV466" t="s">
        <v>6793</v>
      </c>
      <c r="CW466" t="s">
        <v>6794</v>
      </c>
      <c r="CX466" t="s">
        <v>7520</v>
      </c>
      <c r="CY466" t="s">
        <v>7521</v>
      </c>
      <c r="CZ466" t="s">
        <v>7522</v>
      </c>
      <c r="DA466" t="s">
        <v>6793</v>
      </c>
      <c r="DB466">
        <v>2</v>
      </c>
      <c r="DC466">
        <v>4</v>
      </c>
      <c r="DD466">
        <v>3</v>
      </c>
      <c r="DE466" t="s">
        <v>6793</v>
      </c>
      <c r="DF466">
        <v>1</v>
      </c>
      <c r="DG466" t="s">
        <v>7556</v>
      </c>
      <c r="DH466">
        <v>2006</v>
      </c>
      <c r="DI466" t="s">
        <v>7557</v>
      </c>
      <c r="DJ466" t="s">
        <v>7606</v>
      </c>
      <c r="DK466">
        <v>2006</v>
      </c>
      <c r="EA466">
        <v>4</v>
      </c>
      <c r="EC466">
        <v>2</v>
      </c>
      <c r="ED466">
        <v>0</v>
      </c>
      <c r="EE466">
        <v>2</v>
      </c>
      <c r="EF466">
        <v>0</v>
      </c>
      <c r="EG466">
        <v>0</v>
      </c>
      <c r="EH466">
        <v>0</v>
      </c>
      <c r="EI466">
        <v>0</v>
      </c>
      <c r="EJ466" t="s">
        <v>6794</v>
      </c>
      <c r="EP466" t="s">
        <v>6793</v>
      </c>
      <c r="EQ466" t="s">
        <v>7524</v>
      </c>
      <c r="ER466" t="s">
        <v>7593</v>
      </c>
      <c r="ES466">
        <v>2007</v>
      </c>
      <c r="EW466" t="s">
        <v>6794</v>
      </c>
      <c r="EX466" t="s">
        <v>6793</v>
      </c>
      <c r="NW466">
        <v>5</v>
      </c>
      <c r="NX466" t="s">
        <v>7515</v>
      </c>
      <c r="NY466" t="s">
        <v>7515</v>
      </c>
      <c r="NZ466" t="s">
        <v>7515</v>
      </c>
      <c r="OA466" t="s">
        <v>7515</v>
      </c>
      <c r="OB466" t="s">
        <v>7515</v>
      </c>
      <c r="OC466" t="s">
        <v>7515</v>
      </c>
      <c r="OD466" t="s">
        <v>7515</v>
      </c>
      <c r="OE466" t="s">
        <v>7515</v>
      </c>
      <c r="OF466" t="s">
        <v>7516</v>
      </c>
      <c r="OG466" t="s">
        <v>7515</v>
      </c>
      <c r="OH466" t="s">
        <v>7515</v>
      </c>
      <c r="OI466" t="s">
        <v>7526</v>
      </c>
      <c r="OJ466" t="s">
        <v>7526</v>
      </c>
      <c r="OK466" t="s">
        <v>7526</v>
      </c>
      <c r="OL466" t="s">
        <v>7527</v>
      </c>
      <c r="OM466" t="s">
        <v>7528</v>
      </c>
      <c r="ON466" t="s">
        <v>7529</v>
      </c>
      <c r="OO466" t="s">
        <v>7528</v>
      </c>
      <c r="OP466">
        <v>4</v>
      </c>
      <c r="OQ466" t="s">
        <v>28</v>
      </c>
      <c r="OR466" t="s">
        <v>212</v>
      </c>
      <c r="OS466">
        <v>2007</v>
      </c>
      <c r="OT466">
        <v>1</v>
      </c>
      <c r="OU466">
        <v>1</v>
      </c>
      <c r="OV466">
        <v>1</v>
      </c>
      <c r="OW466">
        <v>1</v>
      </c>
      <c r="OX466">
        <v>0</v>
      </c>
      <c r="OY466">
        <v>35</v>
      </c>
      <c r="OZ466" t="s">
        <v>7515</v>
      </c>
      <c r="PA466" t="s">
        <v>7516</v>
      </c>
      <c r="PB466" t="s">
        <v>7515</v>
      </c>
      <c r="PC466" t="s">
        <v>7515</v>
      </c>
      <c r="PD466" t="s">
        <v>7515</v>
      </c>
      <c r="PE466" t="s">
        <v>7515</v>
      </c>
      <c r="PF466" t="s">
        <v>7515</v>
      </c>
      <c r="PG466" t="s">
        <v>7515</v>
      </c>
      <c r="PH466" t="s">
        <v>7515</v>
      </c>
      <c r="PI466" t="s">
        <v>7515</v>
      </c>
      <c r="PJ466" t="s">
        <v>7515</v>
      </c>
      <c r="PK466" t="s">
        <v>7515</v>
      </c>
      <c r="PL466" t="s">
        <v>7515</v>
      </c>
      <c r="PM466" t="s">
        <v>7515</v>
      </c>
      <c r="PN466" t="s">
        <v>7515</v>
      </c>
      <c r="PO466" t="s">
        <v>7515</v>
      </c>
      <c r="PP466" t="s">
        <v>7515</v>
      </c>
      <c r="PQ466" t="s">
        <v>7515</v>
      </c>
      <c r="PR466" t="s">
        <v>7515</v>
      </c>
      <c r="PS466" t="s">
        <v>7515</v>
      </c>
      <c r="PT466" t="s">
        <v>7515</v>
      </c>
      <c r="PU466" t="s">
        <v>7515</v>
      </c>
      <c r="PV466" t="s">
        <v>7515</v>
      </c>
      <c r="PW466" t="s">
        <v>7515</v>
      </c>
      <c r="PX466" t="s">
        <v>7515</v>
      </c>
      <c r="PY466" t="s">
        <v>7515</v>
      </c>
      <c r="PZ466" t="s">
        <v>7515</v>
      </c>
      <c r="QA466" t="s">
        <v>7515</v>
      </c>
      <c r="QB466" t="s">
        <v>7515</v>
      </c>
      <c r="QC466" t="s">
        <v>7515</v>
      </c>
      <c r="QE466">
        <v>-5</v>
      </c>
      <c r="QF466">
        <v>-5</v>
      </c>
      <c r="QG466">
        <v>-5</v>
      </c>
      <c r="QH466">
        <v>-5</v>
      </c>
      <c r="QI466">
        <v>-5</v>
      </c>
      <c r="QJ466">
        <v>-5</v>
      </c>
      <c r="QK466">
        <v>-5</v>
      </c>
      <c r="QL466" t="s">
        <v>7530</v>
      </c>
      <c r="RP466">
        <f t="shared" si="14"/>
        <v>5</v>
      </c>
      <c r="RS466">
        <f t="shared" si="15"/>
        <v>5</v>
      </c>
    </row>
    <row r="467" spans="1:487" x14ac:dyDescent="0.3">
      <c r="A467">
        <v>70454</v>
      </c>
      <c r="B467">
        <v>906</v>
      </c>
      <c r="C467">
        <v>0</v>
      </c>
      <c r="D467">
        <v>5</v>
      </c>
      <c r="E467">
        <v>11</v>
      </c>
      <c r="F467">
        <v>78</v>
      </c>
      <c r="G467">
        <v>102</v>
      </c>
      <c r="H467">
        <v>15</v>
      </c>
      <c r="I467" t="s">
        <v>6793</v>
      </c>
      <c r="J467" t="s">
        <v>6793</v>
      </c>
      <c r="O467" t="s">
        <v>6793</v>
      </c>
      <c r="P467" t="s">
        <v>7515</v>
      </c>
      <c r="Q467" t="s">
        <v>7515</v>
      </c>
      <c r="R467" t="s">
        <v>7515</v>
      </c>
      <c r="S467" t="s">
        <v>7515</v>
      </c>
      <c r="T467" t="s">
        <v>7515</v>
      </c>
      <c r="U467" t="s">
        <v>7515</v>
      </c>
      <c r="V467" t="s">
        <v>7515</v>
      </c>
      <c r="W467" t="s">
        <v>7515</v>
      </c>
      <c r="X467" t="s">
        <v>7515</v>
      </c>
      <c r="Y467" t="s">
        <v>7515</v>
      </c>
      <c r="Z467" t="s">
        <v>7516</v>
      </c>
      <c r="AA467" t="s">
        <v>7515</v>
      </c>
      <c r="AB467" t="s">
        <v>7515</v>
      </c>
      <c r="AC467" t="s">
        <v>7515</v>
      </c>
      <c r="AD467" t="s">
        <v>7515</v>
      </c>
      <c r="AE467" t="s">
        <v>7515</v>
      </c>
      <c r="AF467" t="s">
        <v>7515</v>
      </c>
      <c r="AG467" t="s">
        <v>7515</v>
      </c>
      <c r="AH467" t="s">
        <v>7515</v>
      </c>
      <c r="AI467" t="s">
        <v>6796</v>
      </c>
      <c r="AQ467" t="s">
        <v>6985</v>
      </c>
      <c r="AR467" t="s">
        <v>6793</v>
      </c>
      <c r="AS467" t="s">
        <v>6793</v>
      </c>
      <c r="AT467" t="s">
        <v>6</v>
      </c>
      <c r="AU467" t="s">
        <v>6</v>
      </c>
      <c r="AV467" t="s">
        <v>6988</v>
      </c>
      <c r="AW467" t="s">
        <v>6793</v>
      </c>
      <c r="AX467" t="s">
        <v>6793</v>
      </c>
      <c r="AY467" t="s">
        <v>6</v>
      </c>
      <c r="BA467" t="s">
        <v>7553</v>
      </c>
      <c r="BC467" t="s">
        <v>6794</v>
      </c>
      <c r="BD467" t="s">
        <v>6794</v>
      </c>
      <c r="BE467" t="s">
        <v>6794</v>
      </c>
      <c r="BF467" t="s">
        <v>6793</v>
      </c>
      <c r="BG467" t="s">
        <v>6793</v>
      </c>
      <c r="BH467" t="s">
        <v>6794</v>
      </c>
      <c r="BI467" t="s">
        <v>6794</v>
      </c>
      <c r="BJ467" t="s">
        <v>6793</v>
      </c>
      <c r="BK467" t="s">
        <v>6794</v>
      </c>
      <c r="BL467" t="s">
        <v>6794</v>
      </c>
      <c r="BM467" t="s">
        <v>7024</v>
      </c>
      <c r="BN467" t="s">
        <v>7028</v>
      </c>
      <c r="BO467" t="s">
        <v>6794</v>
      </c>
      <c r="BQ467">
        <v>100</v>
      </c>
      <c r="BR467" t="s">
        <v>6</v>
      </c>
      <c r="BS467" t="s">
        <v>7519</v>
      </c>
      <c r="BT467" t="s">
        <v>6</v>
      </c>
      <c r="BU467" t="s">
        <v>6</v>
      </c>
      <c r="BV467" t="s">
        <v>7561</v>
      </c>
      <c r="BW467" t="s">
        <v>7515</v>
      </c>
      <c r="BX467" t="s">
        <v>7516</v>
      </c>
      <c r="BY467" t="s">
        <v>7515</v>
      </c>
      <c r="BZ467" t="s">
        <v>7515</v>
      </c>
      <c r="CA467" t="s">
        <v>7515</v>
      </c>
      <c r="CB467" t="s">
        <v>7515</v>
      </c>
      <c r="CC467" t="s">
        <v>7515</v>
      </c>
      <c r="CD467" t="s">
        <v>7515</v>
      </c>
      <c r="CE467" t="s">
        <v>7515</v>
      </c>
      <c r="CF467" t="s">
        <v>7515</v>
      </c>
      <c r="CG467" t="s">
        <v>7515</v>
      </c>
      <c r="CH467" t="s">
        <v>7515</v>
      </c>
      <c r="CI467" t="s">
        <v>6793</v>
      </c>
      <c r="CJ467" t="s">
        <v>6794</v>
      </c>
      <c r="CO467" t="s">
        <v>6793</v>
      </c>
      <c r="CP467" t="s">
        <v>6794</v>
      </c>
      <c r="CQ467" t="s">
        <v>6794</v>
      </c>
      <c r="CR467" t="s">
        <v>6794</v>
      </c>
      <c r="CS467" t="s">
        <v>6794</v>
      </c>
      <c r="CT467" t="s">
        <v>6794</v>
      </c>
      <c r="CU467" t="s">
        <v>6794</v>
      </c>
      <c r="CV467" t="s">
        <v>6793</v>
      </c>
      <c r="CW467" t="s">
        <v>6794</v>
      </c>
      <c r="CX467" t="s">
        <v>7520</v>
      </c>
      <c r="CY467" t="s">
        <v>7613</v>
      </c>
      <c r="CZ467" t="s">
        <v>7587</v>
      </c>
      <c r="DA467" t="s">
        <v>6793</v>
      </c>
      <c r="DB467">
        <v>2</v>
      </c>
      <c r="DC467">
        <v>2</v>
      </c>
      <c r="DD467">
        <v>3</v>
      </c>
      <c r="DE467" t="s">
        <v>6794</v>
      </c>
      <c r="EA467">
        <v>2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2</v>
      </c>
      <c r="EJ467" t="s">
        <v>6794</v>
      </c>
      <c r="EP467" t="s">
        <v>6794</v>
      </c>
      <c r="OI467" t="s">
        <v>7526</v>
      </c>
      <c r="OJ467" t="s">
        <v>7526</v>
      </c>
      <c r="OK467" t="s">
        <v>6</v>
      </c>
      <c r="OL467" t="s">
        <v>7526</v>
      </c>
      <c r="OM467" t="s">
        <v>7528</v>
      </c>
      <c r="ON467" t="s">
        <v>7539</v>
      </c>
      <c r="OO467" t="s">
        <v>7528</v>
      </c>
      <c r="OP467">
        <v>4</v>
      </c>
      <c r="OQ467" t="s">
        <v>28</v>
      </c>
      <c r="OR467" t="s">
        <v>265</v>
      </c>
      <c r="OS467">
        <v>2007</v>
      </c>
      <c r="OT467">
        <v>9</v>
      </c>
      <c r="OU467">
        <v>1</v>
      </c>
      <c r="OV467">
        <v>9</v>
      </c>
      <c r="OW467">
        <v>1</v>
      </c>
      <c r="OX467">
        <v>0</v>
      </c>
      <c r="OY467">
        <v>35</v>
      </c>
      <c r="QE467" t="s">
        <v>7516</v>
      </c>
      <c r="QF467" t="s">
        <v>7515</v>
      </c>
      <c r="QG467" t="s">
        <v>7515</v>
      </c>
      <c r="QH467" t="s">
        <v>7515</v>
      </c>
      <c r="QI467" t="s">
        <v>7515</v>
      </c>
      <c r="QJ467" t="s">
        <v>7515</v>
      </c>
      <c r="QK467" t="s">
        <v>7515</v>
      </c>
      <c r="RP467">
        <f t="shared" si="14"/>
        <v>-1</v>
      </c>
      <c r="RS467">
        <f t="shared" si="15"/>
        <v>3</v>
      </c>
    </row>
    <row r="468" spans="1:487" x14ac:dyDescent="0.3">
      <c r="A468">
        <v>70455</v>
      </c>
      <c r="B468">
        <v>907</v>
      </c>
      <c r="C468">
        <v>0</v>
      </c>
      <c r="D468">
        <v>5</v>
      </c>
      <c r="E468">
        <v>13</v>
      </c>
      <c r="F468">
        <v>115</v>
      </c>
      <c r="G468">
        <v>102</v>
      </c>
      <c r="H468">
        <v>15</v>
      </c>
      <c r="I468" t="s">
        <v>6793</v>
      </c>
      <c r="J468" t="s">
        <v>6793</v>
      </c>
      <c r="O468" t="s">
        <v>6793</v>
      </c>
      <c r="P468" t="s">
        <v>7515</v>
      </c>
      <c r="Q468" t="s">
        <v>7516</v>
      </c>
      <c r="R468" t="s">
        <v>7515</v>
      </c>
      <c r="S468" t="s">
        <v>7515</v>
      </c>
      <c r="T468" t="s">
        <v>7515</v>
      </c>
      <c r="U468" t="s">
        <v>7515</v>
      </c>
      <c r="V468" t="s">
        <v>7515</v>
      </c>
      <c r="W468" t="s">
        <v>7515</v>
      </c>
      <c r="X468" t="s">
        <v>7515</v>
      </c>
      <c r="Y468" t="s">
        <v>7515</v>
      </c>
      <c r="Z468" t="s">
        <v>7515</v>
      </c>
      <c r="AA468" t="s">
        <v>7515</v>
      </c>
      <c r="AB468" t="s">
        <v>7515</v>
      </c>
      <c r="AC468" t="s">
        <v>7515</v>
      </c>
      <c r="AD468" t="s">
        <v>7515</v>
      </c>
      <c r="AE468" t="s">
        <v>7516</v>
      </c>
      <c r="AF468" t="s">
        <v>7515</v>
      </c>
      <c r="AG468" t="s">
        <v>7515</v>
      </c>
      <c r="AH468" t="s">
        <v>7515</v>
      </c>
      <c r="AI468" t="s">
        <v>6796</v>
      </c>
      <c r="AQ468" t="s">
        <v>6985</v>
      </c>
      <c r="AR468" t="s">
        <v>6794</v>
      </c>
      <c r="AS468" t="s">
        <v>6793</v>
      </c>
      <c r="AT468">
        <v>0</v>
      </c>
      <c r="AU468">
        <v>10</v>
      </c>
      <c r="AV468" t="s">
        <v>6988</v>
      </c>
      <c r="AW468" t="s">
        <v>6966</v>
      </c>
      <c r="AX468" t="s">
        <v>6794</v>
      </c>
      <c r="AY468" t="s">
        <v>6813</v>
      </c>
      <c r="AZ468" t="s">
        <v>7562</v>
      </c>
      <c r="BA468" t="s">
        <v>6991</v>
      </c>
      <c r="BC468" t="s">
        <v>6794</v>
      </c>
      <c r="BD468" t="s">
        <v>6794</v>
      </c>
      <c r="BE468" t="s">
        <v>6794</v>
      </c>
      <c r="BF468" t="s">
        <v>6794</v>
      </c>
      <c r="BG468" t="s">
        <v>6966</v>
      </c>
      <c r="BH468" t="s">
        <v>6793</v>
      </c>
      <c r="BI468" t="s">
        <v>6794</v>
      </c>
      <c r="BJ468" t="s">
        <v>6794</v>
      </c>
      <c r="BK468" t="s">
        <v>6794</v>
      </c>
      <c r="BL468" t="s">
        <v>6794</v>
      </c>
      <c r="BM468" t="s">
        <v>7026</v>
      </c>
      <c r="BN468" t="s">
        <v>7021</v>
      </c>
      <c r="BO468" t="s">
        <v>6794</v>
      </c>
      <c r="BQ468">
        <v>30</v>
      </c>
      <c r="BR468">
        <v>35</v>
      </c>
      <c r="BS468" t="s">
        <v>7519</v>
      </c>
      <c r="BT468" t="s">
        <v>7601</v>
      </c>
      <c r="BU468" t="s">
        <v>7021</v>
      </c>
      <c r="BV468" t="s">
        <v>7569</v>
      </c>
      <c r="BW468" t="s">
        <v>7515</v>
      </c>
      <c r="BX468" t="s">
        <v>7516</v>
      </c>
      <c r="BY468" t="s">
        <v>7515</v>
      </c>
      <c r="BZ468" t="s">
        <v>7515</v>
      </c>
      <c r="CA468" t="s">
        <v>7515</v>
      </c>
      <c r="CB468" t="s">
        <v>7515</v>
      </c>
      <c r="CC468" t="s">
        <v>7515</v>
      </c>
      <c r="CD468" t="s">
        <v>7516</v>
      </c>
      <c r="CE468" t="s">
        <v>7515</v>
      </c>
      <c r="CF468" t="s">
        <v>7515</v>
      </c>
      <c r="CG468" t="s">
        <v>7515</v>
      </c>
      <c r="CH468" t="s">
        <v>7515</v>
      </c>
      <c r="CI468" t="s">
        <v>6793</v>
      </c>
      <c r="CJ468" t="s">
        <v>6793</v>
      </c>
      <c r="CO468" t="s">
        <v>6793</v>
      </c>
      <c r="CP468" t="s">
        <v>6794</v>
      </c>
      <c r="CQ468" t="s">
        <v>6794</v>
      </c>
      <c r="CR468" t="s">
        <v>6794</v>
      </c>
      <c r="CS468" t="s">
        <v>6794</v>
      </c>
      <c r="CT468" t="s">
        <v>6793</v>
      </c>
      <c r="CU468" t="s">
        <v>6794</v>
      </c>
      <c r="CV468" t="s">
        <v>6793</v>
      </c>
      <c r="CW468" t="s">
        <v>6794</v>
      </c>
      <c r="CX468" t="s">
        <v>7520</v>
      </c>
      <c r="CY468" t="s">
        <v>7521</v>
      </c>
      <c r="CZ468" t="s">
        <v>7602</v>
      </c>
      <c r="DA468" t="s">
        <v>6793</v>
      </c>
      <c r="DB468">
        <v>1</v>
      </c>
      <c r="DC468">
        <v>2</v>
      </c>
      <c r="DD468">
        <v>2</v>
      </c>
      <c r="DE468" t="s">
        <v>6794</v>
      </c>
      <c r="EA468">
        <v>8</v>
      </c>
      <c r="EC468">
        <v>5</v>
      </c>
      <c r="ED468">
        <v>2</v>
      </c>
      <c r="EE468">
        <v>0</v>
      </c>
      <c r="EF468">
        <v>1</v>
      </c>
      <c r="EG468">
        <v>0</v>
      </c>
      <c r="EH468">
        <v>0</v>
      </c>
      <c r="EI468">
        <v>0</v>
      </c>
      <c r="EJ468" t="s">
        <v>6794</v>
      </c>
      <c r="EP468" t="s">
        <v>6793</v>
      </c>
      <c r="JO468" t="s">
        <v>7538</v>
      </c>
      <c r="JP468" t="s">
        <v>7574</v>
      </c>
      <c r="JQ468">
        <v>2007</v>
      </c>
      <c r="JU468" t="s">
        <v>6793</v>
      </c>
      <c r="OI468" t="s">
        <v>7526</v>
      </c>
      <c r="OJ468" t="s">
        <v>7526</v>
      </c>
      <c r="OK468" t="s">
        <v>7526</v>
      </c>
      <c r="OL468" t="s">
        <v>7526</v>
      </c>
      <c r="OM468" t="s">
        <v>7548</v>
      </c>
      <c r="ON468" t="s">
        <v>7529</v>
      </c>
      <c r="OO468" t="s">
        <v>7528</v>
      </c>
      <c r="OP468">
        <v>1</v>
      </c>
      <c r="OQ468" t="s">
        <v>28</v>
      </c>
      <c r="OR468" t="s">
        <v>265</v>
      </c>
      <c r="OS468">
        <v>2007</v>
      </c>
      <c r="OT468">
        <v>7</v>
      </c>
      <c r="OU468">
        <v>1</v>
      </c>
      <c r="OV468">
        <v>7</v>
      </c>
      <c r="OW468">
        <v>1</v>
      </c>
      <c r="OX468">
        <v>0</v>
      </c>
      <c r="OY468">
        <v>35</v>
      </c>
      <c r="OZ468" t="s">
        <v>7515</v>
      </c>
      <c r="PA468" t="s">
        <v>7515</v>
      </c>
      <c r="PB468" t="s">
        <v>7515</v>
      </c>
      <c r="PC468" t="s">
        <v>7515</v>
      </c>
      <c r="PD468" t="s">
        <v>7515</v>
      </c>
      <c r="PE468" t="s">
        <v>7515</v>
      </c>
      <c r="PF468" t="s">
        <v>7515</v>
      </c>
      <c r="PG468" t="s">
        <v>7515</v>
      </c>
      <c r="PH468" t="s">
        <v>7515</v>
      </c>
      <c r="PI468" t="s">
        <v>7515</v>
      </c>
      <c r="PJ468" t="s">
        <v>7515</v>
      </c>
      <c r="PK468" t="s">
        <v>7515</v>
      </c>
      <c r="PL468" t="s">
        <v>7515</v>
      </c>
      <c r="PM468" t="s">
        <v>7515</v>
      </c>
      <c r="PN468" t="s">
        <v>7515</v>
      </c>
      <c r="PO468" t="s">
        <v>7515</v>
      </c>
      <c r="PP468" t="s">
        <v>7515</v>
      </c>
      <c r="PQ468" t="s">
        <v>7516</v>
      </c>
      <c r="PR468" t="s">
        <v>7515</v>
      </c>
      <c r="PS468" t="s">
        <v>7515</v>
      </c>
      <c r="PT468" t="s">
        <v>7515</v>
      </c>
      <c r="PU468" t="s">
        <v>7515</v>
      </c>
      <c r="PV468" t="s">
        <v>7515</v>
      </c>
      <c r="PW468" t="s">
        <v>7515</v>
      </c>
      <c r="PX468" t="s">
        <v>7515</v>
      </c>
      <c r="PY468" t="s">
        <v>7515</v>
      </c>
      <c r="PZ468" t="s">
        <v>7515</v>
      </c>
      <c r="QA468" t="s">
        <v>7515</v>
      </c>
      <c r="QB468" t="s">
        <v>7515</v>
      </c>
      <c r="QC468" t="s">
        <v>7515</v>
      </c>
      <c r="QE468" t="s">
        <v>7516</v>
      </c>
      <c r="QF468" t="s">
        <v>7515</v>
      </c>
      <c r="QG468" t="s">
        <v>7515</v>
      </c>
      <c r="QH468" t="s">
        <v>7515</v>
      </c>
      <c r="QI468" t="s">
        <v>7515</v>
      </c>
      <c r="QJ468" t="s">
        <v>7515</v>
      </c>
      <c r="QK468" t="s">
        <v>7515</v>
      </c>
      <c r="RP468">
        <f t="shared" si="14"/>
        <v>4</v>
      </c>
      <c r="RS468">
        <f t="shared" si="15"/>
        <v>5</v>
      </c>
    </row>
    <row r="469" spans="1:487" x14ac:dyDescent="0.3">
      <c r="A469">
        <v>70456</v>
      </c>
      <c r="B469">
        <v>908</v>
      </c>
      <c r="C469">
        <v>0</v>
      </c>
      <c r="D469">
        <v>5</v>
      </c>
      <c r="E469">
        <v>12</v>
      </c>
      <c r="F469">
        <v>96</v>
      </c>
      <c r="G469">
        <v>102</v>
      </c>
      <c r="H469">
        <v>10</v>
      </c>
      <c r="I469" t="s">
        <v>6793</v>
      </c>
      <c r="J469" t="s">
        <v>6793</v>
      </c>
      <c r="O469" t="s">
        <v>6793</v>
      </c>
      <c r="P469" t="s">
        <v>7515</v>
      </c>
      <c r="Q469" t="s">
        <v>7516</v>
      </c>
      <c r="R469" t="s">
        <v>7515</v>
      </c>
      <c r="S469" t="s">
        <v>7515</v>
      </c>
      <c r="T469" t="s">
        <v>7515</v>
      </c>
      <c r="U469" t="s">
        <v>7515</v>
      </c>
      <c r="V469" t="s">
        <v>7515</v>
      </c>
      <c r="W469" t="s">
        <v>7515</v>
      </c>
      <c r="X469" t="s">
        <v>7515</v>
      </c>
      <c r="Y469" t="s">
        <v>7515</v>
      </c>
      <c r="Z469" t="s">
        <v>7515</v>
      </c>
      <c r="AA469" t="s">
        <v>7515</v>
      </c>
      <c r="AB469" t="s">
        <v>7515</v>
      </c>
      <c r="AC469" t="s">
        <v>7515</v>
      </c>
      <c r="AD469" t="s">
        <v>7515</v>
      </c>
      <c r="AE469" t="s">
        <v>7515</v>
      </c>
      <c r="AF469" t="s">
        <v>7515</v>
      </c>
      <c r="AG469" t="s">
        <v>7515</v>
      </c>
      <c r="AH469" t="s">
        <v>7515</v>
      </c>
      <c r="AI469" t="s">
        <v>7517</v>
      </c>
      <c r="AL469">
        <v>1</v>
      </c>
      <c r="AM469">
        <v>0</v>
      </c>
      <c r="AN469" t="s">
        <v>6845</v>
      </c>
      <c r="AQ469" t="s">
        <v>6985</v>
      </c>
      <c r="AR469" t="s">
        <v>6793</v>
      </c>
      <c r="AS469" t="s">
        <v>6794</v>
      </c>
      <c r="AT469" t="s">
        <v>6</v>
      </c>
      <c r="AU469" t="s">
        <v>6</v>
      </c>
      <c r="AV469" t="s">
        <v>7568</v>
      </c>
      <c r="AW469" t="s">
        <v>6794</v>
      </c>
      <c r="AX469" t="s">
        <v>6793</v>
      </c>
      <c r="AY469" t="s">
        <v>6813</v>
      </c>
      <c r="AZ469" t="s">
        <v>7531</v>
      </c>
      <c r="BA469" t="s">
        <v>6991</v>
      </c>
      <c r="BC469" t="s">
        <v>6794</v>
      </c>
      <c r="BD469" t="s">
        <v>6794</v>
      </c>
      <c r="BE469" t="s">
        <v>6793</v>
      </c>
      <c r="BF469" t="s">
        <v>6793</v>
      </c>
      <c r="BH469" t="s">
        <v>6794</v>
      </c>
      <c r="BI469" t="s">
        <v>6794</v>
      </c>
      <c r="BJ469" t="s">
        <v>6793</v>
      </c>
      <c r="BK469" t="s">
        <v>6794</v>
      </c>
      <c r="BL469" t="s">
        <v>6794</v>
      </c>
      <c r="BM469" t="s">
        <v>7024</v>
      </c>
      <c r="BN469" t="s">
        <v>7565</v>
      </c>
      <c r="BO469" t="s">
        <v>6794</v>
      </c>
      <c r="BQ469">
        <v>20</v>
      </c>
      <c r="BR469" t="s">
        <v>6</v>
      </c>
      <c r="BS469" t="s">
        <v>7533</v>
      </c>
      <c r="BT469" t="s">
        <v>6</v>
      </c>
      <c r="BU469" t="s">
        <v>7559</v>
      </c>
      <c r="BV469" t="s">
        <v>7543</v>
      </c>
      <c r="BW469" t="s">
        <v>7516</v>
      </c>
      <c r="BX469" t="s">
        <v>7515</v>
      </c>
      <c r="BY469" t="s">
        <v>7515</v>
      </c>
      <c r="BZ469" t="s">
        <v>7515</v>
      </c>
      <c r="CA469" t="s">
        <v>7515</v>
      </c>
      <c r="CB469" t="s">
        <v>7515</v>
      </c>
      <c r="CC469" t="s">
        <v>7515</v>
      </c>
      <c r="CD469" t="s">
        <v>7515</v>
      </c>
      <c r="CE469" t="s">
        <v>7515</v>
      </c>
      <c r="CF469" t="s">
        <v>7515</v>
      </c>
      <c r="CG469" t="s">
        <v>7515</v>
      </c>
      <c r="CH469" t="s">
        <v>7515</v>
      </c>
      <c r="CI469" t="s">
        <v>6793</v>
      </c>
      <c r="CJ469" t="s">
        <v>6794</v>
      </c>
      <c r="CO469" t="s">
        <v>6793</v>
      </c>
      <c r="CP469" t="s">
        <v>6793</v>
      </c>
      <c r="CQ469" t="s">
        <v>6793</v>
      </c>
      <c r="CR469" t="s">
        <v>6794</v>
      </c>
      <c r="CS469" t="s">
        <v>6794</v>
      </c>
      <c r="CT469" t="s">
        <v>6794</v>
      </c>
      <c r="CU469" t="s">
        <v>6794</v>
      </c>
      <c r="CV469" t="s">
        <v>6793</v>
      </c>
      <c r="CW469" t="s">
        <v>6794</v>
      </c>
      <c r="CX469" t="s">
        <v>7520</v>
      </c>
      <c r="CY469" t="s">
        <v>7521</v>
      </c>
      <c r="CZ469" t="s">
        <v>7602</v>
      </c>
      <c r="DA469" t="s">
        <v>6793</v>
      </c>
      <c r="DB469">
        <v>3</v>
      </c>
      <c r="DC469">
        <v>3</v>
      </c>
      <c r="DD469">
        <v>3</v>
      </c>
      <c r="DE469" t="s">
        <v>6794</v>
      </c>
      <c r="EA469">
        <v>2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2</v>
      </c>
      <c r="EI469">
        <v>0</v>
      </c>
      <c r="EJ469" t="s">
        <v>6794</v>
      </c>
      <c r="EP469" t="s">
        <v>6793</v>
      </c>
      <c r="KE469" t="s">
        <v>7524</v>
      </c>
      <c r="KF469" t="s">
        <v>7525</v>
      </c>
      <c r="KG469">
        <v>2007</v>
      </c>
      <c r="KI469" t="s">
        <v>7526</v>
      </c>
      <c r="KJ469" t="s">
        <v>7526</v>
      </c>
      <c r="KK469" t="s">
        <v>6794</v>
      </c>
      <c r="KL469" t="s">
        <v>6793</v>
      </c>
      <c r="OI469" t="s">
        <v>7526</v>
      </c>
      <c r="OJ469" t="s">
        <v>7526</v>
      </c>
      <c r="OK469" t="s">
        <v>7526</v>
      </c>
      <c r="OM469" t="s">
        <v>7528</v>
      </c>
      <c r="ON469" t="s">
        <v>7529</v>
      </c>
      <c r="OO469" t="s">
        <v>7528</v>
      </c>
      <c r="OP469">
        <v>3</v>
      </c>
      <c r="OQ469" t="s">
        <v>28</v>
      </c>
      <c r="OR469" t="s">
        <v>212</v>
      </c>
      <c r="OS469">
        <v>2007</v>
      </c>
      <c r="OT469">
        <v>7</v>
      </c>
      <c r="OU469">
        <v>1</v>
      </c>
      <c r="OV469">
        <v>7</v>
      </c>
      <c r="OW469">
        <v>0</v>
      </c>
      <c r="OX469">
        <v>1</v>
      </c>
      <c r="OY469">
        <v>35</v>
      </c>
      <c r="OZ469" t="s">
        <v>7515</v>
      </c>
      <c r="PA469" t="s">
        <v>7515</v>
      </c>
      <c r="PB469" t="s">
        <v>7515</v>
      </c>
      <c r="PC469" t="s">
        <v>7515</v>
      </c>
      <c r="PD469" t="s">
        <v>7515</v>
      </c>
      <c r="PE469" t="s">
        <v>7515</v>
      </c>
      <c r="PF469" t="s">
        <v>7515</v>
      </c>
      <c r="PG469" t="s">
        <v>7515</v>
      </c>
      <c r="PH469" t="s">
        <v>7515</v>
      </c>
      <c r="PI469" t="s">
        <v>7515</v>
      </c>
      <c r="PJ469" t="s">
        <v>7515</v>
      </c>
      <c r="PK469" t="s">
        <v>7515</v>
      </c>
      <c r="PL469" t="s">
        <v>7515</v>
      </c>
      <c r="PM469" t="s">
        <v>7515</v>
      </c>
      <c r="PN469" t="s">
        <v>7515</v>
      </c>
      <c r="PO469" t="s">
        <v>7515</v>
      </c>
      <c r="PP469" t="s">
        <v>7515</v>
      </c>
      <c r="PQ469" t="s">
        <v>7515</v>
      </c>
      <c r="PR469" t="s">
        <v>7515</v>
      </c>
      <c r="PS469" t="s">
        <v>7516</v>
      </c>
      <c r="PT469" t="s">
        <v>7515</v>
      </c>
      <c r="PU469" t="s">
        <v>7515</v>
      </c>
      <c r="PV469" t="s">
        <v>7515</v>
      </c>
      <c r="PW469" t="s">
        <v>7515</v>
      </c>
      <c r="PX469" t="s">
        <v>7515</v>
      </c>
      <c r="PY469" t="s">
        <v>7515</v>
      </c>
      <c r="PZ469" t="s">
        <v>7515</v>
      </c>
      <c r="QA469" t="s">
        <v>7515</v>
      </c>
      <c r="QB469" t="s">
        <v>7515</v>
      </c>
      <c r="QC469" t="s">
        <v>7515</v>
      </c>
      <c r="QE469" t="s">
        <v>7515</v>
      </c>
      <c r="QF469" t="s">
        <v>7515</v>
      </c>
      <c r="QG469" t="s">
        <v>7515</v>
      </c>
      <c r="QH469" t="s">
        <v>7515</v>
      </c>
      <c r="QI469" t="s">
        <v>7515</v>
      </c>
      <c r="QJ469" t="s">
        <v>7515</v>
      </c>
      <c r="QK469" t="s">
        <v>7516</v>
      </c>
      <c r="RP469">
        <f t="shared" si="14"/>
        <v>-1</v>
      </c>
      <c r="RS469">
        <f t="shared" si="15"/>
        <v>3</v>
      </c>
    </row>
    <row r="470" spans="1:487" x14ac:dyDescent="0.3">
      <c r="A470">
        <v>70457</v>
      </c>
      <c r="B470">
        <v>909</v>
      </c>
      <c r="C470">
        <v>0</v>
      </c>
      <c r="D470">
        <v>5</v>
      </c>
      <c r="E470">
        <v>13</v>
      </c>
      <c r="F470">
        <v>105</v>
      </c>
      <c r="G470">
        <v>102</v>
      </c>
      <c r="H470">
        <v>16</v>
      </c>
      <c r="I470" t="s">
        <v>6793</v>
      </c>
      <c r="J470" t="s">
        <v>6793</v>
      </c>
      <c r="O470" t="s">
        <v>6793</v>
      </c>
      <c r="P470" t="s">
        <v>7515</v>
      </c>
      <c r="Q470" t="s">
        <v>7516</v>
      </c>
      <c r="R470" t="s">
        <v>7515</v>
      </c>
      <c r="S470" t="s">
        <v>7515</v>
      </c>
      <c r="T470" t="s">
        <v>7515</v>
      </c>
      <c r="U470" t="s">
        <v>7515</v>
      </c>
      <c r="V470" t="s">
        <v>7515</v>
      </c>
      <c r="W470" t="s">
        <v>7515</v>
      </c>
      <c r="X470" t="s">
        <v>7515</v>
      </c>
      <c r="Y470" t="s">
        <v>7515</v>
      </c>
      <c r="Z470" t="s">
        <v>7515</v>
      </c>
      <c r="AA470" t="s">
        <v>7515</v>
      </c>
      <c r="AB470" t="s">
        <v>7515</v>
      </c>
      <c r="AC470" t="s">
        <v>7515</v>
      </c>
      <c r="AD470" t="s">
        <v>7515</v>
      </c>
      <c r="AE470" t="s">
        <v>7515</v>
      </c>
      <c r="AF470" t="s">
        <v>7515</v>
      </c>
      <c r="AG470" t="s">
        <v>7515</v>
      </c>
      <c r="AH470" t="s">
        <v>7515</v>
      </c>
      <c r="AI470" t="s">
        <v>7517</v>
      </c>
      <c r="AL470">
        <v>0</v>
      </c>
      <c r="AM470">
        <v>8</v>
      </c>
      <c r="AN470" t="s">
        <v>6845</v>
      </c>
      <c r="AQ470" t="s">
        <v>6993</v>
      </c>
      <c r="AR470" t="s">
        <v>6794</v>
      </c>
      <c r="AS470" t="s">
        <v>6794</v>
      </c>
      <c r="AT470">
        <v>0</v>
      </c>
      <c r="AU470">
        <v>8</v>
      </c>
      <c r="AV470" t="s">
        <v>6988</v>
      </c>
      <c r="AW470" t="s">
        <v>6966</v>
      </c>
      <c r="AX470" t="s">
        <v>6793</v>
      </c>
      <c r="AY470" t="s">
        <v>6813</v>
      </c>
      <c r="AZ470" t="s">
        <v>7531</v>
      </c>
      <c r="BA470" t="s">
        <v>6991</v>
      </c>
      <c r="BC470" t="s">
        <v>6794</v>
      </c>
      <c r="BD470" t="s">
        <v>6794</v>
      </c>
      <c r="BE470" t="s">
        <v>6794</v>
      </c>
      <c r="BF470" t="s">
        <v>6794</v>
      </c>
      <c r="BG470" t="s">
        <v>6793</v>
      </c>
      <c r="BH470" t="s">
        <v>6794</v>
      </c>
      <c r="BI470" t="s">
        <v>6794</v>
      </c>
      <c r="BJ470" t="s">
        <v>6794</v>
      </c>
      <c r="BK470" t="s">
        <v>6794</v>
      </c>
      <c r="BL470" t="s">
        <v>6794</v>
      </c>
      <c r="BM470" t="s">
        <v>7028</v>
      </c>
      <c r="BN470" t="s">
        <v>7565</v>
      </c>
      <c r="BO470" t="s">
        <v>6794</v>
      </c>
      <c r="BQ470">
        <v>10</v>
      </c>
      <c r="BR470">
        <v>50</v>
      </c>
      <c r="BS470" t="s">
        <v>7533</v>
      </c>
      <c r="BT470" t="s">
        <v>7576</v>
      </c>
      <c r="BU470" t="s">
        <v>7559</v>
      </c>
      <c r="BV470" t="s">
        <v>7543</v>
      </c>
      <c r="BW470" t="s">
        <v>7516</v>
      </c>
      <c r="BX470" t="s">
        <v>7515</v>
      </c>
      <c r="BY470" t="s">
        <v>7515</v>
      </c>
      <c r="BZ470" t="s">
        <v>7515</v>
      </c>
      <c r="CA470" t="s">
        <v>7515</v>
      </c>
      <c r="CB470" t="s">
        <v>7515</v>
      </c>
      <c r="CC470" t="s">
        <v>7515</v>
      </c>
      <c r="CD470" t="s">
        <v>7515</v>
      </c>
      <c r="CE470" t="s">
        <v>7515</v>
      </c>
      <c r="CF470" t="s">
        <v>7515</v>
      </c>
      <c r="CG470" t="s">
        <v>7515</v>
      </c>
      <c r="CH470" t="s">
        <v>7515</v>
      </c>
      <c r="CI470" t="s">
        <v>6794</v>
      </c>
      <c r="CJ470" t="s">
        <v>6794</v>
      </c>
      <c r="CO470" t="s">
        <v>6793</v>
      </c>
      <c r="CP470" t="s">
        <v>6793</v>
      </c>
      <c r="CQ470" t="s">
        <v>6794</v>
      </c>
      <c r="CR470" t="s">
        <v>6793</v>
      </c>
      <c r="CS470" t="s">
        <v>6794</v>
      </c>
      <c r="CT470" t="s">
        <v>6794</v>
      </c>
      <c r="CU470" t="s">
        <v>6794</v>
      </c>
      <c r="CV470" t="s">
        <v>6793</v>
      </c>
      <c r="CW470" t="s">
        <v>6794</v>
      </c>
      <c r="CX470" t="s">
        <v>7520</v>
      </c>
      <c r="CY470" t="s">
        <v>7521</v>
      </c>
      <c r="CZ470" t="s">
        <v>7605</v>
      </c>
      <c r="DA470" t="s">
        <v>6793</v>
      </c>
      <c r="DB470">
        <v>4</v>
      </c>
      <c r="DC470">
        <v>5</v>
      </c>
      <c r="DD470">
        <v>4</v>
      </c>
      <c r="DE470" t="s">
        <v>6793</v>
      </c>
      <c r="DF470">
        <v>1</v>
      </c>
      <c r="DG470" t="s">
        <v>7606</v>
      </c>
      <c r="DH470">
        <v>2005</v>
      </c>
      <c r="DI470" t="s">
        <v>7557</v>
      </c>
      <c r="DJ470" t="s">
        <v>7598</v>
      </c>
      <c r="DK470">
        <v>2005</v>
      </c>
      <c r="EA470">
        <v>2</v>
      </c>
      <c r="EC470">
        <v>0</v>
      </c>
      <c r="ED470">
        <v>0</v>
      </c>
      <c r="EE470">
        <v>0</v>
      </c>
      <c r="EF470">
        <v>1</v>
      </c>
      <c r="EG470">
        <v>1</v>
      </c>
      <c r="EH470">
        <v>0</v>
      </c>
      <c r="EI470">
        <v>0</v>
      </c>
      <c r="EJ470" t="s">
        <v>6794</v>
      </c>
      <c r="EP470" t="s">
        <v>6793</v>
      </c>
      <c r="KE470" t="s">
        <v>7524</v>
      </c>
      <c r="KF470" t="s">
        <v>7572</v>
      </c>
      <c r="KG470">
        <v>2005</v>
      </c>
      <c r="KI470" t="s">
        <v>7526</v>
      </c>
      <c r="KJ470" t="s">
        <v>7527</v>
      </c>
      <c r="KK470" t="s">
        <v>6794</v>
      </c>
      <c r="KL470" t="s">
        <v>6794</v>
      </c>
      <c r="OI470" t="s">
        <v>7526</v>
      </c>
      <c r="OJ470" t="s">
        <v>7526</v>
      </c>
      <c r="OK470" t="s">
        <v>7526</v>
      </c>
      <c r="OM470" t="s">
        <v>7528</v>
      </c>
      <c r="ON470" t="s">
        <v>7539</v>
      </c>
      <c r="OO470" t="s">
        <v>7528</v>
      </c>
      <c r="OP470">
        <v>4</v>
      </c>
      <c r="OQ470" t="s">
        <v>28</v>
      </c>
      <c r="OR470" t="s">
        <v>265</v>
      </c>
      <c r="OS470">
        <v>2007</v>
      </c>
      <c r="OT470">
        <v>8</v>
      </c>
      <c r="OU470">
        <v>1</v>
      </c>
      <c r="OV470">
        <v>8</v>
      </c>
      <c r="OW470">
        <v>0</v>
      </c>
      <c r="OX470">
        <v>1</v>
      </c>
      <c r="OY470">
        <v>35</v>
      </c>
      <c r="OZ470" t="s">
        <v>7515</v>
      </c>
      <c r="PA470" t="s">
        <v>7515</v>
      </c>
      <c r="PB470" t="s">
        <v>7515</v>
      </c>
      <c r="PC470" t="s">
        <v>7515</v>
      </c>
      <c r="PD470" t="s">
        <v>7515</v>
      </c>
      <c r="PE470" t="s">
        <v>7515</v>
      </c>
      <c r="PF470" t="s">
        <v>7515</v>
      </c>
      <c r="PG470" t="s">
        <v>7515</v>
      </c>
      <c r="PH470" t="s">
        <v>7515</v>
      </c>
      <c r="PI470" t="s">
        <v>7515</v>
      </c>
      <c r="PJ470" t="s">
        <v>7515</v>
      </c>
      <c r="PK470" t="s">
        <v>7515</v>
      </c>
      <c r="PL470" t="s">
        <v>7515</v>
      </c>
      <c r="PM470" t="s">
        <v>7515</v>
      </c>
      <c r="PN470" t="s">
        <v>7515</v>
      </c>
      <c r="PO470" t="s">
        <v>7515</v>
      </c>
      <c r="PP470" t="s">
        <v>7515</v>
      </c>
      <c r="PQ470" t="s">
        <v>7515</v>
      </c>
      <c r="PR470" t="s">
        <v>7515</v>
      </c>
      <c r="PS470" t="s">
        <v>7516</v>
      </c>
      <c r="PT470" t="s">
        <v>7515</v>
      </c>
      <c r="PU470" t="s">
        <v>7515</v>
      </c>
      <c r="PV470" t="s">
        <v>7515</v>
      </c>
      <c r="PW470" t="s">
        <v>7515</v>
      </c>
      <c r="PX470" t="s">
        <v>7515</v>
      </c>
      <c r="PY470" t="s">
        <v>7515</v>
      </c>
      <c r="PZ470" t="s">
        <v>7515</v>
      </c>
      <c r="QA470" t="s">
        <v>7515</v>
      </c>
      <c r="QB470" t="s">
        <v>7515</v>
      </c>
      <c r="QC470" t="s">
        <v>7515</v>
      </c>
      <c r="QE470" t="s">
        <v>7516</v>
      </c>
      <c r="QF470" t="s">
        <v>7515</v>
      </c>
      <c r="QG470" t="s">
        <v>7515</v>
      </c>
      <c r="QH470" t="s">
        <v>7515</v>
      </c>
      <c r="QI470" t="s">
        <v>7515</v>
      </c>
      <c r="QJ470" t="s">
        <v>7515</v>
      </c>
      <c r="QK470" t="s">
        <v>7515</v>
      </c>
      <c r="RP470">
        <f t="shared" si="14"/>
        <v>5</v>
      </c>
      <c r="RS470">
        <f t="shared" si="15"/>
        <v>7</v>
      </c>
    </row>
    <row r="471" spans="1:487" x14ac:dyDescent="0.3">
      <c r="A471">
        <v>70458</v>
      </c>
      <c r="B471">
        <v>910</v>
      </c>
      <c r="C471">
        <v>0</v>
      </c>
      <c r="D471">
        <v>5</v>
      </c>
      <c r="E471">
        <v>14</v>
      </c>
      <c r="F471">
        <v>86</v>
      </c>
      <c r="G471">
        <v>102</v>
      </c>
      <c r="H471">
        <v>10</v>
      </c>
      <c r="I471" t="s">
        <v>6793</v>
      </c>
      <c r="J471" t="s">
        <v>6793</v>
      </c>
      <c r="O471" t="s">
        <v>6793</v>
      </c>
      <c r="P471" t="s">
        <v>7516</v>
      </c>
      <c r="Q471" t="s">
        <v>7515</v>
      </c>
      <c r="R471" t="s">
        <v>7516</v>
      </c>
      <c r="S471" t="s">
        <v>7515</v>
      </c>
      <c r="T471" t="s">
        <v>7515</v>
      </c>
      <c r="U471" t="s">
        <v>7515</v>
      </c>
      <c r="V471" t="s">
        <v>7515</v>
      </c>
      <c r="W471" t="s">
        <v>7515</v>
      </c>
      <c r="X471" t="s">
        <v>7515</v>
      </c>
      <c r="Y471" t="s">
        <v>7515</v>
      </c>
      <c r="Z471" t="s">
        <v>7515</v>
      </c>
      <c r="AA471" t="s">
        <v>7515</v>
      </c>
      <c r="AB471" t="s">
        <v>7515</v>
      </c>
      <c r="AC471" t="s">
        <v>7515</v>
      </c>
      <c r="AD471" t="s">
        <v>7515</v>
      </c>
      <c r="AE471" t="s">
        <v>7515</v>
      </c>
      <c r="AF471" t="s">
        <v>7515</v>
      </c>
      <c r="AG471" t="s">
        <v>7515</v>
      </c>
      <c r="AH471" t="s">
        <v>7515</v>
      </c>
      <c r="AI471" t="s">
        <v>7517</v>
      </c>
      <c r="AL471">
        <v>0</v>
      </c>
      <c r="AM471">
        <v>1</v>
      </c>
      <c r="AN471" t="s">
        <v>6845</v>
      </c>
      <c r="AQ471" t="s">
        <v>6993</v>
      </c>
      <c r="AR471" t="s">
        <v>6794</v>
      </c>
      <c r="AS471" t="s">
        <v>6794</v>
      </c>
      <c r="AT471" t="s">
        <v>6</v>
      </c>
      <c r="AU471" t="s">
        <v>6</v>
      </c>
      <c r="AV471" t="s">
        <v>6988</v>
      </c>
      <c r="AW471" t="s">
        <v>6793</v>
      </c>
      <c r="AX471" t="s">
        <v>6793</v>
      </c>
      <c r="AY471" t="s">
        <v>6813</v>
      </c>
      <c r="AZ471" t="s">
        <v>7531</v>
      </c>
      <c r="BA471" t="s">
        <v>6991</v>
      </c>
      <c r="BC471" t="s">
        <v>6793</v>
      </c>
      <c r="BD471" t="s">
        <v>6794</v>
      </c>
      <c r="BE471" t="s">
        <v>6793</v>
      </c>
      <c r="BF471" t="s">
        <v>6793</v>
      </c>
      <c r="BG471" t="s">
        <v>6794</v>
      </c>
      <c r="BH471" t="s">
        <v>6793</v>
      </c>
      <c r="BI471" t="s">
        <v>6793</v>
      </c>
      <c r="BJ471" t="s">
        <v>6794</v>
      </c>
      <c r="BK471" t="s">
        <v>6794</v>
      </c>
      <c r="BL471" t="s">
        <v>6794</v>
      </c>
      <c r="BM471" t="s">
        <v>7025</v>
      </c>
      <c r="BN471" t="s">
        <v>7029</v>
      </c>
      <c r="BO471" t="s">
        <v>6794</v>
      </c>
      <c r="BQ471">
        <v>75</v>
      </c>
      <c r="BR471">
        <v>50</v>
      </c>
      <c r="BS471" t="s">
        <v>7533</v>
      </c>
      <c r="BT471" t="s">
        <v>6</v>
      </c>
      <c r="BU471" t="s">
        <v>7029</v>
      </c>
      <c r="BV471" t="s">
        <v>7535</v>
      </c>
      <c r="BW471" t="s">
        <v>7515</v>
      </c>
      <c r="BX471" t="s">
        <v>7516</v>
      </c>
      <c r="BY471" t="s">
        <v>7515</v>
      </c>
      <c r="BZ471" t="s">
        <v>7515</v>
      </c>
      <c r="CA471" t="s">
        <v>7515</v>
      </c>
      <c r="CB471" t="s">
        <v>7515</v>
      </c>
      <c r="CC471" t="s">
        <v>7515</v>
      </c>
      <c r="CD471" t="s">
        <v>7515</v>
      </c>
      <c r="CE471" t="s">
        <v>7515</v>
      </c>
      <c r="CF471" t="s">
        <v>7515</v>
      </c>
      <c r="CG471" t="s">
        <v>7515</v>
      </c>
      <c r="CH471" t="s">
        <v>7515</v>
      </c>
      <c r="CI471" t="s">
        <v>6793</v>
      </c>
      <c r="CJ471" t="s">
        <v>6794</v>
      </c>
      <c r="CO471" t="s">
        <v>6793</v>
      </c>
      <c r="CP471" t="s">
        <v>6793</v>
      </c>
      <c r="CQ471" t="s">
        <v>6794</v>
      </c>
      <c r="CR471" t="s">
        <v>6793</v>
      </c>
      <c r="CS471" t="s">
        <v>6794</v>
      </c>
      <c r="CT471" t="s">
        <v>6793</v>
      </c>
      <c r="CU471" t="s">
        <v>6794</v>
      </c>
      <c r="CV471" t="s">
        <v>6794</v>
      </c>
      <c r="CW471" t="s">
        <v>6793</v>
      </c>
      <c r="CX471" t="s">
        <v>7520</v>
      </c>
      <c r="CY471" t="s">
        <v>7521</v>
      </c>
      <c r="CZ471" t="s">
        <v>7605</v>
      </c>
      <c r="DA471" t="s">
        <v>6794</v>
      </c>
      <c r="DB471">
        <v>3</v>
      </c>
      <c r="DC471">
        <v>5</v>
      </c>
      <c r="DD471">
        <v>2</v>
      </c>
      <c r="EA471">
        <v>4</v>
      </c>
      <c r="EC471">
        <v>2</v>
      </c>
      <c r="ED471">
        <v>0</v>
      </c>
      <c r="EE471">
        <v>0</v>
      </c>
      <c r="EF471">
        <v>2</v>
      </c>
      <c r="EG471">
        <v>0</v>
      </c>
      <c r="EH471">
        <v>0</v>
      </c>
      <c r="EI471">
        <v>0</v>
      </c>
      <c r="EP471" t="s">
        <v>6794</v>
      </c>
      <c r="OM471" t="s">
        <v>7528</v>
      </c>
      <c r="ON471" t="s">
        <v>7539</v>
      </c>
      <c r="OO471" t="s">
        <v>7528</v>
      </c>
      <c r="OP471">
        <v>4</v>
      </c>
      <c r="OQ471" t="s">
        <v>28</v>
      </c>
      <c r="OR471" t="s">
        <v>212</v>
      </c>
      <c r="OS471">
        <v>2006</v>
      </c>
      <c r="OT471">
        <v>9</v>
      </c>
      <c r="OU471">
        <v>1</v>
      </c>
      <c r="OV471">
        <v>9</v>
      </c>
      <c r="OW471">
        <v>0</v>
      </c>
      <c r="OX471">
        <v>1</v>
      </c>
      <c r="OY471">
        <v>35</v>
      </c>
      <c r="QE471" t="s">
        <v>7516</v>
      </c>
      <c r="QF471" t="s">
        <v>7515</v>
      </c>
      <c r="QG471" t="s">
        <v>7515</v>
      </c>
      <c r="QH471" t="s">
        <v>7515</v>
      </c>
      <c r="QI471" t="s">
        <v>7515</v>
      </c>
      <c r="QJ471" t="s">
        <v>7515</v>
      </c>
      <c r="QK471" t="s">
        <v>7515</v>
      </c>
      <c r="RP471">
        <f t="shared" si="14"/>
        <v>-1</v>
      </c>
      <c r="RS471">
        <f t="shared" si="15"/>
        <v>4</v>
      </c>
    </row>
    <row r="472" spans="1:487" x14ac:dyDescent="0.3">
      <c r="A472">
        <v>70459</v>
      </c>
      <c r="B472">
        <v>911</v>
      </c>
      <c r="C472">
        <v>0</v>
      </c>
      <c r="D472">
        <v>5</v>
      </c>
      <c r="E472">
        <v>12</v>
      </c>
      <c r="F472">
        <v>85</v>
      </c>
      <c r="G472">
        <v>102</v>
      </c>
      <c r="H472">
        <v>9</v>
      </c>
      <c r="I472" t="s">
        <v>6793</v>
      </c>
      <c r="J472" t="s">
        <v>6793</v>
      </c>
      <c r="O472" t="s">
        <v>6793</v>
      </c>
      <c r="P472" t="s">
        <v>7515</v>
      </c>
      <c r="Q472" t="s">
        <v>7515</v>
      </c>
      <c r="R472" t="s">
        <v>7515</v>
      </c>
      <c r="S472" t="s">
        <v>7515</v>
      </c>
      <c r="T472" t="s">
        <v>7515</v>
      </c>
      <c r="U472" t="s">
        <v>7515</v>
      </c>
      <c r="V472" t="s">
        <v>7515</v>
      </c>
      <c r="W472" t="s">
        <v>7515</v>
      </c>
      <c r="X472" t="s">
        <v>7515</v>
      </c>
      <c r="Y472" t="s">
        <v>7515</v>
      </c>
      <c r="Z472" t="s">
        <v>7515</v>
      </c>
      <c r="AA472" t="s">
        <v>7515</v>
      </c>
      <c r="AB472" t="s">
        <v>7515</v>
      </c>
      <c r="AC472" t="s">
        <v>7515</v>
      </c>
      <c r="AD472" t="s">
        <v>7516</v>
      </c>
      <c r="AE472" t="s">
        <v>7515</v>
      </c>
      <c r="AF472" t="s">
        <v>7515</v>
      </c>
      <c r="AG472" t="s">
        <v>7515</v>
      </c>
      <c r="AH472" t="s">
        <v>7515</v>
      </c>
      <c r="AI472" t="s">
        <v>6796</v>
      </c>
      <c r="AQ472" t="s">
        <v>6985</v>
      </c>
      <c r="AR472" t="s">
        <v>6793</v>
      </c>
      <c r="AS472" t="s">
        <v>6794</v>
      </c>
      <c r="AT472" t="s">
        <v>6</v>
      </c>
      <c r="AU472" t="s">
        <v>6</v>
      </c>
      <c r="AV472" t="s">
        <v>6988</v>
      </c>
      <c r="AW472" t="s">
        <v>6966</v>
      </c>
      <c r="AX472" t="s">
        <v>6794</v>
      </c>
      <c r="AY472" t="s">
        <v>6813</v>
      </c>
      <c r="AZ472" t="s">
        <v>7531</v>
      </c>
      <c r="BA472" t="s">
        <v>7518</v>
      </c>
      <c r="BC472" t="s">
        <v>6794</v>
      </c>
      <c r="BD472" t="s">
        <v>6794</v>
      </c>
      <c r="BE472" t="s">
        <v>6794</v>
      </c>
      <c r="BF472" t="s">
        <v>6794</v>
      </c>
      <c r="BG472" t="s">
        <v>6794</v>
      </c>
      <c r="BH472" t="s">
        <v>6794</v>
      </c>
      <c r="BI472" t="s">
        <v>6794</v>
      </c>
      <c r="BJ472" t="s">
        <v>6794</v>
      </c>
      <c r="BK472" t="s">
        <v>6794</v>
      </c>
      <c r="BL472" t="s">
        <v>6793</v>
      </c>
      <c r="BM472" t="s">
        <v>7030</v>
      </c>
      <c r="BN472" t="s">
        <v>7025</v>
      </c>
      <c r="BO472" t="s">
        <v>6794</v>
      </c>
      <c r="BQ472">
        <v>25</v>
      </c>
      <c r="BR472" t="s">
        <v>6</v>
      </c>
      <c r="BS472" t="s">
        <v>7533</v>
      </c>
      <c r="BT472" t="s">
        <v>7534</v>
      </c>
      <c r="BU472" t="s">
        <v>7559</v>
      </c>
      <c r="BV472" t="s">
        <v>7569</v>
      </c>
      <c r="BW472" t="s">
        <v>7515</v>
      </c>
      <c r="BX472" t="s">
        <v>7516</v>
      </c>
      <c r="BY472" t="s">
        <v>7515</v>
      </c>
      <c r="BZ472" t="s">
        <v>7515</v>
      </c>
      <c r="CA472" t="s">
        <v>7515</v>
      </c>
      <c r="CB472" t="s">
        <v>7515</v>
      </c>
      <c r="CC472" t="s">
        <v>7515</v>
      </c>
      <c r="CD472" t="s">
        <v>7515</v>
      </c>
      <c r="CE472" t="s">
        <v>7515</v>
      </c>
      <c r="CF472" t="s">
        <v>7515</v>
      </c>
      <c r="CG472" t="s">
        <v>7515</v>
      </c>
      <c r="CH472" t="s">
        <v>7515</v>
      </c>
      <c r="CI472" t="s">
        <v>6793</v>
      </c>
      <c r="CJ472" t="s">
        <v>6793</v>
      </c>
      <c r="CO472" t="s">
        <v>6793</v>
      </c>
      <c r="CP472" t="s">
        <v>6793</v>
      </c>
      <c r="CQ472" t="s">
        <v>6794</v>
      </c>
      <c r="CR472" t="s">
        <v>6793</v>
      </c>
      <c r="CS472" t="s">
        <v>6794</v>
      </c>
      <c r="CT472" t="s">
        <v>6794</v>
      </c>
      <c r="CU472" t="s">
        <v>6794</v>
      </c>
      <c r="CV472" t="s">
        <v>6793</v>
      </c>
      <c r="CW472" t="s">
        <v>6966</v>
      </c>
      <c r="CX472" t="s">
        <v>7520</v>
      </c>
      <c r="CY472" t="s">
        <v>7521</v>
      </c>
      <c r="CZ472" t="s">
        <v>7522</v>
      </c>
      <c r="DA472" t="s">
        <v>6793</v>
      </c>
      <c r="DB472">
        <v>1</v>
      </c>
      <c r="DC472">
        <v>3</v>
      </c>
      <c r="DD472">
        <v>2</v>
      </c>
      <c r="DE472" t="s">
        <v>6794</v>
      </c>
      <c r="EA472">
        <v>3</v>
      </c>
      <c r="EC472">
        <v>2</v>
      </c>
      <c r="ED472">
        <v>0</v>
      </c>
      <c r="EE472">
        <v>0</v>
      </c>
      <c r="EF472">
        <v>0</v>
      </c>
      <c r="EG472">
        <v>1</v>
      </c>
      <c r="EH472">
        <v>0</v>
      </c>
      <c r="EI472">
        <v>0</v>
      </c>
      <c r="EJ472" t="s">
        <v>6793</v>
      </c>
      <c r="EK472" t="s">
        <v>6859</v>
      </c>
      <c r="EL472">
        <v>1</v>
      </c>
      <c r="EN472">
        <v>2005</v>
      </c>
      <c r="EP472" t="s">
        <v>6794</v>
      </c>
      <c r="OI472" t="s">
        <v>7526</v>
      </c>
      <c r="OJ472" t="s">
        <v>7526</v>
      </c>
      <c r="OK472" t="s">
        <v>7526</v>
      </c>
      <c r="OL472" t="s">
        <v>7582</v>
      </c>
      <c r="OM472" t="s">
        <v>7528</v>
      </c>
      <c r="ON472" t="s">
        <v>7539</v>
      </c>
      <c r="OO472" t="s">
        <v>7528</v>
      </c>
      <c r="OP472">
        <v>1</v>
      </c>
      <c r="OQ472" t="s">
        <v>28</v>
      </c>
      <c r="OR472" t="s">
        <v>212</v>
      </c>
      <c r="OS472">
        <v>2006</v>
      </c>
      <c r="OT472">
        <v>8</v>
      </c>
      <c r="OU472">
        <v>1</v>
      </c>
      <c r="OV472">
        <v>8</v>
      </c>
      <c r="OW472">
        <v>1</v>
      </c>
      <c r="OX472">
        <v>0</v>
      </c>
      <c r="OY472">
        <v>35</v>
      </c>
      <c r="QE472" t="s">
        <v>7515</v>
      </c>
      <c r="QF472" t="s">
        <v>7515</v>
      </c>
      <c r="QG472" t="s">
        <v>7515</v>
      </c>
      <c r="QH472" t="s">
        <v>7516</v>
      </c>
      <c r="QI472" t="s">
        <v>7515</v>
      </c>
      <c r="QJ472" t="s">
        <v>7515</v>
      </c>
      <c r="QK472" t="s">
        <v>7515</v>
      </c>
      <c r="RP472">
        <f t="shared" si="14"/>
        <v>-1</v>
      </c>
      <c r="RS472">
        <f t="shared" si="15"/>
        <v>9</v>
      </c>
    </row>
    <row r="473" spans="1:487" x14ac:dyDescent="0.3">
      <c r="A473">
        <v>70460</v>
      </c>
      <c r="B473">
        <v>912</v>
      </c>
      <c r="C473">
        <v>0</v>
      </c>
      <c r="D473">
        <v>5</v>
      </c>
      <c r="E473">
        <v>16</v>
      </c>
      <c r="F473">
        <v>82</v>
      </c>
      <c r="G473">
        <v>102</v>
      </c>
      <c r="H473">
        <v>9</v>
      </c>
      <c r="I473" t="s">
        <v>6793</v>
      </c>
      <c r="J473" t="s">
        <v>6793</v>
      </c>
      <c r="O473" t="s">
        <v>6793</v>
      </c>
      <c r="P473" t="s">
        <v>7515</v>
      </c>
      <c r="Q473" t="s">
        <v>7516</v>
      </c>
      <c r="R473" t="s">
        <v>7515</v>
      </c>
      <c r="S473" t="s">
        <v>7515</v>
      </c>
      <c r="T473" t="s">
        <v>7515</v>
      </c>
      <c r="U473" t="s">
        <v>7515</v>
      </c>
      <c r="V473" t="s">
        <v>7515</v>
      </c>
      <c r="W473" t="s">
        <v>7515</v>
      </c>
      <c r="X473" t="s">
        <v>7515</v>
      </c>
      <c r="Y473" t="s">
        <v>7515</v>
      </c>
      <c r="Z473" t="s">
        <v>7515</v>
      </c>
      <c r="AA473" t="s">
        <v>7515</v>
      </c>
      <c r="AB473" t="s">
        <v>7515</v>
      </c>
      <c r="AC473" t="s">
        <v>7515</v>
      </c>
      <c r="AD473" t="s">
        <v>7515</v>
      </c>
      <c r="AE473" t="s">
        <v>7515</v>
      </c>
      <c r="AF473" t="s">
        <v>7515</v>
      </c>
      <c r="AG473" t="s">
        <v>7515</v>
      </c>
      <c r="AH473" t="s">
        <v>7515</v>
      </c>
      <c r="AI473" t="s">
        <v>6796</v>
      </c>
      <c r="AQ473" t="s">
        <v>6993</v>
      </c>
      <c r="AR473" t="s">
        <v>6794</v>
      </c>
      <c r="AS473" t="s">
        <v>6794</v>
      </c>
      <c r="AT473">
        <v>0</v>
      </c>
      <c r="AU473">
        <v>10</v>
      </c>
      <c r="AV473" t="s">
        <v>6988</v>
      </c>
      <c r="AW473" t="s">
        <v>6966</v>
      </c>
      <c r="AX473" t="s">
        <v>6793</v>
      </c>
      <c r="AY473" t="s">
        <v>6813</v>
      </c>
      <c r="AZ473" t="s">
        <v>7562</v>
      </c>
      <c r="BA473" t="s">
        <v>7518</v>
      </c>
      <c r="BC473" t="s">
        <v>6794</v>
      </c>
      <c r="BD473" t="s">
        <v>6794</v>
      </c>
      <c r="BE473" t="s">
        <v>6794</v>
      </c>
      <c r="BF473" t="s">
        <v>6793</v>
      </c>
      <c r="BG473" t="s">
        <v>6794</v>
      </c>
      <c r="BH473" t="s">
        <v>6793</v>
      </c>
      <c r="BI473" t="s">
        <v>6794</v>
      </c>
      <c r="BJ473" t="s">
        <v>6793</v>
      </c>
      <c r="BK473" t="s">
        <v>6794</v>
      </c>
      <c r="BL473" t="s">
        <v>6794</v>
      </c>
      <c r="BM473" t="s">
        <v>7024</v>
      </c>
      <c r="BN473" t="s">
        <v>7025</v>
      </c>
      <c r="BO473" t="s">
        <v>6794</v>
      </c>
      <c r="BQ473" t="s">
        <v>7547</v>
      </c>
      <c r="BR473">
        <v>50</v>
      </c>
      <c r="BS473" t="s">
        <v>7519</v>
      </c>
      <c r="BT473" t="s">
        <v>7576</v>
      </c>
      <c r="BU473" t="s">
        <v>7559</v>
      </c>
      <c r="BV473" t="s">
        <v>7535</v>
      </c>
      <c r="BW473" t="s">
        <v>7515</v>
      </c>
      <c r="BX473" t="s">
        <v>7516</v>
      </c>
      <c r="BY473" t="s">
        <v>7515</v>
      </c>
      <c r="BZ473" t="s">
        <v>7515</v>
      </c>
      <c r="CA473" t="s">
        <v>7515</v>
      </c>
      <c r="CB473" t="s">
        <v>7515</v>
      </c>
      <c r="CC473" t="s">
        <v>7515</v>
      </c>
      <c r="CD473" t="s">
        <v>7515</v>
      </c>
      <c r="CE473" t="s">
        <v>7515</v>
      </c>
      <c r="CF473" t="s">
        <v>7515</v>
      </c>
      <c r="CG473" t="s">
        <v>7515</v>
      </c>
      <c r="CH473" t="s">
        <v>7515</v>
      </c>
      <c r="CI473" t="s">
        <v>6793</v>
      </c>
      <c r="CJ473" t="s">
        <v>6793</v>
      </c>
      <c r="CO473" t="s">
        <v>6794</v>
      </c>
      <c r="CP473" t="s">
        <v>6794</v>
      </c>
      <c r="CQ473" t="s">
        <v>6794</v>
      </c>
      <c r="CR473" t="s">
        <v>6793</v>
      </c>
      <c r="CS473" t="s">
        <v>6794</v>
      </c>
      <c r="CT473" t="s">
        <v>6794</v>
      </c>
      <c r="CU473" t="s">
        <v>6794</v>
      </c>
      <c r="CV473" t="s">
        <v>6794</v>
      </c>
      <c r="CW473" t="s">
        <v>6794</v>
      </c>
      <c r="CX473" t="s">
        <v>7545</v>
      </c>
      <c r="CY473" t="s">
        <v>7608</v>
      </c>
      <c r="CZ473" t="s">
        <v>6966</v>
      </c>
      <c r="DA473" t="s">
        <v>6793</v>
      </c>
      <c r="DB473">
        <v>2</v>
      </c>
      <c r="DC473">
        <v>2</v>
      </c>
      <c r="DD473">
        <v>2</v>
      </c>
      <c r="DE473" t="s">
        <v>6794</v>
      </c>
      <c r="EA473">
        <v>4</v>
      </c>
      <c r="EC473">
        <v>1</v>
      </c>
      <c r="ED473">
        <v>1</v>
      </c>
      <c r="EE473">
        <v>0</v>
      </c>
      <c r="EF473">
        <v>1</v>
      </c>
      <c r="EG473">
        <v>1</v>
      </c>
      <c r="EH473">
        <v>0</v>
      </c>
      <c r="EI473">
        <v>0</v>
      </c>
      <c r="EJ473" t="s">
        <v>6794</v>
      </c>
      <c r="EP473" t="s">
        <v>6794</v>
      </c>
      <c r="OI473" t="s">
        <v>7526</v>
      </c>
      <c r="OJ473" t="s">
        <v>7526</v>
      </c>
      <c r="OK473" t="s">
        <v>6857</v>
      </c>
      <c r="OL473" t="s">
        <v>7526</v>
      </c>
      <c r="OM473" t="s">
        <v>7548</v>
      </c>
      <c r="ON473" t="s">
        <v>7529</v>
      </c>
      <c r="OO473" t="s">
        <v>7548</v>
      </c>
      <c r="OP473">
        <v>1</v>
      </c>
      <c r="OQ473" t="s">
        <v>28</v>
      </c>
      <c r="OR473" t="s">
        <v>212</v>
      </c>
      <c r="OS473">
        <v>2007</v>
      </c>
      <c r="OT473">
        <v>7</v>
      </c>
      <c r="OU473">
        <v>1</v>
      </c>
      <c r="OV473">
        <v>7</v>
      </c>
      <c r="OW473">
        <v>1</v>
      </c>
      <c r="OX473">
        <v>0</v>
      </c>
      <c r="OY473">
        <v>35</v>
      </c>
      <c r="QE473" t="s">
        <v>7515</v>
      </c>
      <c r="QF473" t="s">
        <v>7515</v>
      </c>
      <c r="QG473" t="s">
        <v>7515</v>
      </c>
      <c r="QH473" t="s">
        <v>7515</v>
      </c>
      <c r="QI473" t="s">
        <v>7515</v>
      </c>
      <c r="QJ473" t="s">
        <v>7515</v>
      </c>
      <c r="QK473" t="s">
        <v>7516</v>
      </c>
      <c r="RP473">
        <f t="shared" si="14"/>
        <v>4</v>
      </c>
      <c r="RS473">
        <f t="shared" si="15"/>
        <v>3</v>
      </c>
    </row>
    <row r="474" spans="1:487" x14ac:dyDescent="0.3">
      <c r="A474">
        <v>70461</v>
      </c>
      <c r="B474">
        <v>913</v>
      </c>
      <c r="C474">
        <v>0</v>
      </c>
      <c r="D474">
        <v>5</v>
      </c>
      <c r="E474">
        <v>12</v>
      </c>
      <c r="F474">
        <v>102</v>
      </c>
      <c r="G474">
        <v>102</v>
      </c>
      <c r="H474">
        <v>15</v>
      </c>
      <c r="I474" t="s">
        <v>6793</v>
      </c>
      <c r="J474" t="s">
        <v>6793</v>
      </c>
      <c r="O474" t="s">
        <v>6793</v>
      </c>
      <c r="P474" t="s">
        <v>7516</v>
      </c>
      <c r="Q474" t="s">
        <v>7515</v>
      </c>
      <c r="R474" t="s">
        <v>7515</v>
      </c>
      <c r="S474" t="s">
        <v>7515</v>
      </c>
      <c r="T474" t="s">
        <v>7515</v>
      </c>
      <c r="U474" t="s">
        <v>7515</v>
      </c>
      <c r="V474" t="s">
        <v>7515</v>
      </c>
      <c r="W474" t="s">
        <v>7515</v>
      </c>
      <c r="X474" t="s">
        <v>7515</v>
      </c>
      <c r="Y474" t="s">
        <v>7515</v>
      </c>
      <c r="Z474" t="s">
        <v>7515</v>
      </c>
      <c r="AA474" t="s">
        <v>7515</v>
      </c>
      <c r="AB474" t="s">
        <v>7515</v>
      </c>
      <c r="AC474" t="s">
        <v>7515</v>
      </c>
      <c r="AD474" t="s">
        <v>7515</v>
      </c>
      <c r="AE474" t="s">
        <v>7515</v>
      </c>
      <c r="AF474" t="s">
        <v>7515</v>
      </c>
      <c r="AG474" t="s">
        <v>7515</v>
      </c>
      <c r="AH474" t="s">
        <v>7515</v>
      </c>
      <c r="AI474" t="s">
        <v>6796</v>
      </c>
      <c r="AQ474" t="s">
        <v>6985</v>
      </c>
      <c r="AR474" t="s">
        <v>6794</v>
      </c>
      <c r="AS474" t="s">
        <v>6794</v>
      </c>
      <c r="AT474">
        <v>0</v>
      </c>
      <c r="AU474">
        <v>5</v>
      </c>
      <c r="AV474" t="s">
        <v>6988</v>
      </c>
      <c r="AW474" t="s">
        <v>6793</v>
      </c>
      <c r="AX474" t="s">
        <v>6794</v>
      </c>
      <c r="AY474" t="s">
        <v>6813</v>
      </c>
      <c r="AZ474" t="s">
        <v>7531</v>
      </c>
      <c r="BA474" t="s">
        <v>6991</v>
      </c>
      <c r="BC474" t="s">
        <v>6794</v>
      </c>
      <c r="BD474" t="s">
        <v>6794</v>
      </c>
      <c r="BE474" t="s">
        <v>6794</v>
      </c>
      <c r="BF474" t="s">
        <v>6794</v>
      </c>
      <c r="BG474" t="s">
        <v>6794</v>
      </c>
      <c r="BH474" t="s">
        <v>6794</v>
      </c>
      <c r="BI474" t="s">
        <v>6794</v>
      </c>
      <c r="BJ474" t="s">
        <v>6794</v>
      </c>
      <c r="BK474" t="s">
        <v>6794</v>
      </c>
      <c r="BL474" t="s">
        <v>6794</v>
      </c>
      <c r="BM474" t="s">
        <v>7029</v>
      </c>
      <c r="BN474" t="s">
        <v>7024</v>
      </c>
      <c r="BO474" t="s">
        <v>6794</v>
      </c>
      <c r="BQ474">
        <v>75</v>
      </c>
      <c r="BR474">
        <v>25</v>
      </c>
      <c r="BS474" t="s">
        <v>7533</v>
      </c>
      <c r="BT474" t="s">
        <v>7604</v>
      </c>
      <c r="BU474" t="s">
        <v>7559</v>
      </c>
      <c r="BV474" t="s">
        <v>7535</v>
      </c>
      <c r="BW474" t="s">
        <v>7516</v>
      </c>
      <c r="BX474" t="s">
        <v>7515</v>
      </c>
      <c r="BY474" t="s">
        <v>7515</v>
      </c>
      <c r="BZ474" t="s">
        <v>7515</v>
      </c>
      <c r="CA474" t="s">
        <v>7515</v>
      </c>
      <c r="CB474" t="s">
        <v>7515</v>
      </c>
      <c r="CC474" t="s">
        <v>7515</v>
      </c>
      <c r="CD474" t="s">
        <v>7515</v>
      </c>
      <c r="CE474" t="s">
        <v>7515</v>
      </c>
      <c r="CF474" t="s">
        <v>7515</v>
      </c>
      <c r="CG474" t="s">
        <v>7515</v>
      </c>
      <c r="CH474" t="s">
        <v>7515</v>
      </c>
      <c r="CI474" t="s">
        <v>6794</v>
      </c>
      <c r="CJ474" t="s">
        <v>6794</v>
      </c>
      <c r="CO474" t="s">
        <v>6793</v>
      </c>
      <c r="CP474" t="s">
        <v>6793</v>
      </c>
      <c r="CQ474" t="s">
        <v>6794</v>
      </c>
      <c r="CR474" t="s">
        <v>6793</v>
      </c>
      <c r="CS474" t="s">
        <v>6793</v>
      </c>
      <c r="CT474" t="s">
        <v>6793</v>
      </c>
      <c r="CU474" t="s">
        <v>6794</v>
      </c>
      <c r="CV474" t="s">
        <v>6793</v>
      </c>
      <c r="CW474" t="s">
        <v>6794</v>
      </c>
      <c r="CX474" t="s">
        <v>7520</v>
      </c>
      <c r="CY474" t="s">
        <v>7521</v>
      </c>
      <c r="CZ474" t="s">
        <v>7522</v>
      </c>
      <c r="DA474" t="s">
        <v>6793</v>
      </c>
      <c r="DB474">
        <v>1</v>
      </c>
      <c r="DC474">
        <v>2</v>
      </c>
      <c r="DD474">
        <v>2</v>
      </c>
      <c r="DE474" t="s">
        <v>6794</v>
      </c>
      <c r="EA474">
        <v>2</v>
      </c>
      <c r="EC474">
        <v>0</v>
      </c>
      <c r="ED474">
        <v>1</v>
      </c>
      <c r="EE474">
        <v>0</v>
      </c>
      <c r="EF474">
        <v>0</v>
      </c>
      <c r="EG474">
        <v>0</v>
      </c>
      <c r="EH474">
        <v>1</v>
      </c>
      <c r="EI474">
        <v>0</v>
      </c>
      <c r="EJ474" t="s">
        <v>6794</v>
      </c>
      <c r="EP474" t="s">
        <v>6793</v>
      </c>
      <c r="EY474" t="s">
        <v>7524</v>
      </c>
      <c r="EZ474" t="s">
        <v>6</v>
      </c>
      <c r="FA474" t="s">
        <v>6</v>
      </c>
      <c r="FB474" t="s">
        <v>7578</v>
      </c>
      <c r="FE474" t="s">
        <v>6794</v>
      </c>
      <c r="FF474" t="s">
        <v>6793</v>
      </c>
      <c r="OI474" t="s">
        <v>7527</v>
      </c>
      <c r="OJ474" t="s">
        <v>7527</v>
      </c>
      <c r="OK474" t="s">
        <v>6857</v>
      </c>
      <c r="OL474" t="s">
        <v>7527</v>
      </c>
      <c r="OM474" t="s">
        <v>7528</v>
      </c>
      <c r="ON474" t="s">
        <v>7539</v>
      </c>
      <c r="OO474" t="s">
        <v>7528</v>
      </c>
      <c r="OP474">
        <v>1</v>
      </c>
      <c r="OQ474" t="s">
        <v>28</v>
      </c>
      <c r="OR474" t="s">
        <v>265</v>
      </c>
      <c r="OS474">
        <v>2007</v>
      </c>
      <c r="OT474">
        <v>4</v>
      </c>
      <c r="OU474">
        <v>1</v>
      </c>
      <c r="OV474">
        <v>4</v>
      </c>
      <c r="OW474">
        <v>1</v>
      </c>
      <c r="OX474">
        <v>0</v>
      </c>
      <c r="OY474">
        <v>35</v>
      </c>
      <c r="OZ474" t="s">
        <v>7515</v>
      </c>
      <c r="PA474" t="s">
        <v>7515</v>
      </c>
      <c r="PB474" t="s">
        <v>7516</v>
      </c>
      <c r="PC474" t="s">
        <v>7515</v>
      </c>
      <c r="PD474" t="s">
        <v>7515</v>
      </c>
      <c r="PE474" t="s">
        <v>7515</v>
      </c>
      <c r="PF474" t="s">
        <v>7515</v>
      </c>
      <c r="PG474" t="s">
        <v>7515</v>
      </c>
      <c r="PH474" t="s">
        <v>7515</v>
      </c>
      <c r="PI474" t="s">
        <v>7515</v>
      </c>
      <c r="PJ474" t="s">
        <v>7515</v>
      </c>
      <c r="PK474" t="s">
        <v>7515</v>
      </c>
      <c r="PL474" t="s">
        <v>7515</v>
      </c>
      <c r="PM474" t="s">
        <v>7515</v>
      </c>
      <c r="PN474" t="s">
        <v>7515</v>
      </c>
      <c r="PO474" t="s">
        <v>7515</v>
      </c>
      <c r="PP474" t="s">
        <v>7515</v>
      </c>
      <c r="PQ474" t="s">
        <v>7515</v>
      </c>
      <c r="PR474" t="s">
        <v>7515</v>
      </c>
      <c r="PS474" t="s">
        <v>7515</v>
      </c>
      <c r="PT474" t="s">
        <v>7515</v>
      </c>
      <c r="PU474" t="s">
        <v>7515</v>
      </c>
      <c r="PV474" t="s">
        <v>7515</v>
      </c>
      <c r="PW474" t="s">
        <v>7515</v>
      </c>
      <c r="PX474" t="s">
        <v>7515</v>
      </c>
      <c r="PY474" t="s">
        <v>7515</v>
      </c>
      <c r="PZ474" t="s">
        <v>7515</v>
      </c>
      <c r="QA474" t="s">
        <v>7515</v>
      </c>
      <c r="QB474" t="s">
        <v>7515</v>
      </c>
      <c r="QC474" t="s">
        <v>7515</v>
      </c>
      <c r="QE474">
        <v>-5</v>
      </c>
      <c r="QF474">
        <v>-5</v>
      </c>
      <c r="QG474">
        <v>-5</v>
      </c>
      <c r="QH474">
        <v>-5</v>
      </c>
      <c r="QI474">
        <v>-5</v>
      </c>
      <c r="QJ474">
        <v>-5</v>
      </c>
      <c r="QK474">
        <v>-5</v>
      </c>
      <c r="RP474">
        <f t="shared" si="14"/>
        <v>5</v>
      </c>
      <c r="RS474">
        <f t="shared" si="15"/>
        <v>8</v>
      </c>
    </row>
    <row r="475" spans="1:487" x14ac:dyDescent="0.3">
      <c r="A475">
        <v>70462</v>
      </c>
      <c r="B475">
        <v>914</v>
      </c>
      <c r="C475">
        <v>0</v>
      </c>
      <c r="D475">
        <v>5</v>
      </c>
      <c r="E475">
        <v>17</v>
      </c>
      <c r="F475">
        <v>95</v>
      </c>
      <c r="G475">
        <v>102</v>
      </c>
      <c r="H475">
        <v>15</v>
      </c>
      <c r="I475" t="s">
        <v>6793</v>
      </c>
      <c r="J475" t="s">
        <v>6793</v>
      </c>
      <c r="O475" t="s">
        <v>6793</v>
      </c>
      <c r="P475" t="s">
        <v>7516</v>
      </c>
      <c r="Q475" t="s">
        <v>7516</v>
      </c>
      <c r="R475" t="s">
        <v>7515</v>
      </c>
      <c r="S475" t="s">
        <v>7515</v>
      </c>
      <c r="T475" t="s">
        <v>7515</v>
      </c>
      <c r="U475" t="s">
        <v>7515</v>
      </c>
      <c r="V475" t="s">
        <v>7515</v>
      </c>
      <c r="W475" t="s">
        <v>7515</v>
      </c>
      <c r="X475" t="s">
        <v>7515</v>
      </c>
      <c r="Y475" t="s">
        <v>7515</v>
      </c>
      <c r="Z475" t="s">
        <v>7515</v>
      </c>
      <c r="AA475" t="s">
        <v>7515</v>
      </c>
      <c r="AB475" t="s">
        <v>7515</v>
      </c>
      <c r="AC475" t="s">
        <v>7515</v>
      </c>
      <c r="AD475" t="s">
        <v>7515</v>
      </c>
      <c r="AE475" t="s">
        <v>7515</v>
      </c>
      <c r="AF475" t="s">
        <v>7515</v>
      </c>
      <c r="AG475" t="s">
        <v>7515</v>
      </c>
      <c r="AH475" t="s">
        <v>7515</v>
      </c>
      <c r="AI475" t="s">
        <v>6796</v>
      </c>
      <c r="AQ475" t="s">
        <v>6985</v>
      </c>
      <c r="AR475" t="s">
        <v>6793</v>
      </c>
      <c r="AS475" t="s">
        <v>6794</v>
      </c>
      <c r="AT475">
        <v>0</v>
      </c>
      <c r="AU475">
        <v>10</v>
      </c>
      <c r="AV475" t="s">
        <v>6988</v>
      </c>
      <c r="AW475" t="s">
        <v>6793</v>
      </c>
      <c r="AX475" t="s">
        <v>6793</v>
      </c>
      <c r="AY475" t="s">
        <v>6813</v>
      </c>
      <c r="AZ475" t="s">
        <v>7531</v>
      </c>
      <c r="BA475" t="s">
        <v>6991</v>
      </c>
      <c r="BC475" t="s">
        <v>6794</v>
      </c>
      <c r="BD475" t="s">
        <v>6794</v>
      </c>
      <c r="BE475" t="s">
        <v>6793</v>
      </c>
      <c r="BF475" t="s">
        <v>6793</v>
      </c>
      <c r="BG475" t="s">
        <v>6793</v>
      </c>
      <c r="BH475" t="s">
        <v>6794</v>
      </c>
      <c r="BI475" t="s">
        <v>6794</v>
      </c>
      <c r="BJ475" t="s">
        <v>6794</v>
      </c>
      <c r="BK475" t="s">
        <v>6794</v>
      </c>
      <c r="BL475" t="s">
        <v>6794</v>
      </c>
      <c r="BM475" t="s">
        <v>7028</v>
      </c>
      <c r="BN475" t="s">
        <v>7024</v>
      </c>
      <c r="BO475" t="s">
        <v>6794</v>
      </c>
      <c r="BQ475">
        <v>100</v>
      </c>
      <c r="BR475">
        <v>50</v>
      </c>
      <c r="BS475" t="s">
        <v>7519</v>
      </c>
      <c r="BT475" t="s">
        <v>7603</v>
      </c>
      <c r="BU475" t="s">
        <v>7559</v>
      </c>
      <c r="BV475" t="s">
        <v>7543</v>
      </c>
      <c r="BW475" t="s">
        <v>7515</v>
      </c>
      <c r="BX475" t="s">
        <v>7515</v>
      </c>
      <c r="BY475" t="s">
        <v>7515</v>
      </c>
      <c r="BZ475" t="s">
        <v>7516</v>
      </c>
      <c r="CA475" t="s">
        <v>7515</v>
      </c>
      <c r="CB475" t="s">
        <v>7515</v>
      </c>
      <c r="CC475" t="s">
        <v>7515</v>
      </c>
      <c r="CD475" t="s">
        <v>7515</v>
      </c>
      <c r="CE475" t="s">
        <v>7515</v>
      </c>
      <c r="CF475" t="s">
        <v>7515</v>
      </c>
      <c r="CG475" t="s">
        <v>7515</v>
      </c>
      <c r="CH475" t="s">
        <v>7515</v>
      </c>
      <c r="CI475" t="s">
        <v>6793</v>
      </c>
      <c r="CJ475" t="s">
        <v>6793</v>
      </c>
      <c r="CO475" t="s">
        <v>6793</v>
      </c>
      <c r="CP475" t="s">
        <v>6793</v>
      </c>
      <c r="CQ475" t="s">
        <v>6794</v>
      </c>
      <c r="CR475" t="s">
        <v>6793</v>
      </c>
      <c r="CS475" t="s">
        <v>6793</v>
      </c>
      <c r="CT475" t="s">
        <v>6794</v>
      </c>
      <c r="CU475" t="s">
        <v>6794</v>
      </c>
      <c r="CV475" t="s">
        <v>6793</v>
      </c>
      <c r="CW475" t="s">
        <v>6794</v>
      </c>
      <c r="CX475" t="s">
        <v>7520</v>
      </c>
      <c r="CY475" t="s">
        <v>7521</v>
      </c>
      <c r="CZ475" t="s">
        <v>7522</v>
      </c>
      <c r="DA475" t="s">
        <v>6793</v>
      </c>
      <c r="DB475">
        <v>3</v>
      </c>
      <c r="DC475">
        <v>4</v>
      </c>
      <c r="DD475">
        <v>4</v>
      </c>
      <c r="DE475" t="s">
        <v>6793</v>
      </c>
      <c r="DF475">
        <v>1</v>
      </c>
      <c r="DG475" t="s">
        <v>7593</v>
      </c>
      <c r="DH475">
        <v>2007</v>
      </c>
      <c r="DI475" t="s">
        <v>7577</v>
      </c>
      <c r="DJ475" t="s">
        <v>7574</v>
      </c>
      <c r="DK475">
        <v>2008</v>
      </c>
      <c r="EA475">
        <v>4</v>
      </c>
      <c r="EC475">
        <v>1</v>
      </c>
      <c r="ED475">
        <v>1</v>
      </c>
      <c r="EE475">
        <v>0</v>
      </c>
      <c r="EF475">
        <v>0</v>
      </c>
      <c r="EG475">
        <v>2</v>
      </c>
      <c r="EH475">
        <v>0</v>
      </c>
      <c r="EI475">
        <v>0</v>
      </c>
      <c r="EJ475" t="s">
        <v>6794</v>
      </c>
      <c r="EP475" t="s">
        <v>6794</v>
      </c>
      <c r="OI475" t="s">
        <v>7527</v>
      </c>
      <c r="OJ475" t="s">
        <v>7526</v>
      </c>
      <c r="OK475" t="s">
        <v>7526</v>
      </c>
      <c r="OL475" t="s">
        <v>7527</v>
      </c>
      <c r="OM475" t="s">
        <v>7528</v>
      </c>
      <c r="ON475" t="s">
        <v>7529</v>
      </c>
      <c r="OO475" t="s">
        <v>7528</v>
      </c>
      <c r="OP475">
        <v>4</v>
      </c>
      <c r="OQ475" t="s">
        <v>28</v>
      </c>
      <c r="OR475" t="s">
        <v>265</v>
      </c>
      <c r="OS475">
        <v>2007</v>
      </c>
      <c r="OT475">
        <v>9</v>
      </c>
      <c r="OU475">
        <v>1</v>
      </c>
      <c r="OV475">
        <v>9</v>
      </c>
      <c r="OW475">
        <v>1</v>
      </c>
      <c r="OX475">
        <v>0</v>
      </c>
      <c r="OY475">
        <v>35</v>
      </c>
      <c r="QE475" t="s">
        <v>7515</v>
      </c>
      <c r="QF475" t="s">
        <v>7515</v>
      </c>
      <c r="QG475" t="s">
        <v>7515</v>
      </c>
      <c r="QH475" t="s">
        <v>7515</v>
      </c>
      <c r="QI475" t="s">
        <v>7515</v>
      </c>
      <c r="QJ475" t="s">
        <v>7515</v>
      </c>
      <c r="QK475" t="s">
        <v>7516</v>
      </c>
      <c r="RP475">
        <f t="shared" si="14"/>
        <v>4</v>
      </c>
      <c r="RS475">
        <f t="shared" si="15"/>
        <v>7</v>
      </c>
    </row>
    <row r="476" spans="1:487" x14ac:dyDescent="0.3">
      <c r="A476">
        <v>70463</v>
      </c>
      <c r="B476">
        <v>915</v>
      </c>
      <c r="C476">
        <v>0</v>
      </c>
      <c r="D476">
        <v>5</v>
      </c>
      <c r="E476">
        <v>12</v>
      </c>
      <c r="F476">
        <v>100</v>
      </c>
      <c r="G476">
        <v>102</v>
      </c>
      <c r="H476">
        <v>9</v>
      </c>
      <c r="I476" t="s">
        <v>6793</v>
      </c>
      <c r="J476" t="s">
        <v>6793</v>
      </c>
      <c r="O476" t="s">
        <v>6793</v>
      </c>
      <c r="P476" t="s">
        <v>7515</v>
      </c>
      <c r="Q476" t="s">
        <v>7515</v>
      </c>
      <c r="R476" t="s">
        <v>7515</v>
      </c>
      <c r="S476" t="s">
        <v>7515</v>
      </c>
      <c r="T476" t="s">
        <v>7515</v>
      </c>
      <c r="U476" t="s">
        <v>7515</v>
      </c>
      <c r="V476" t="s">
        <v>7515</v>
      </c>
      <c r="W476" t="s">
        <v>7515</v>
      </c>
      <c r="X476" t="s">
        <v>7515</v>
      </c>
      <c r="Y476" t="s">
        <v>7515</v>
      </c>
      <c r="Z476" t="s">
        <v>7516</v>
      </c>
      <c r="AA476" t="s">
        <v>7515</v>
      </c>
      <c r="AB476" t="s">
        <v>7515</v>
      </c>
      <c r="AC476" t="s">
        <v>7515</v>
      </c>
      <c r="AD476" t="s">
        <v>7515</v>
      </c>
      <c r="AE476" t="s">
        <v>7515</v>
      </c>
      <c r="AF476" t="s">
        <v>7515</v>
      </c>
      <c r="AG476" t="s">
        <v>7515</v>
      </c>
      <c r="AH476" t="s">
        <v>7515</v>
      </c>
      <c r="AI476" t="s">
        <v>6796</v>
      </c>
      <c r="AQ476" t="s">
        <v>6985</v>
      </c>
      <c r="AR476" t="s">
        <v>6793</v>
      </c>
      <c r="AS476" t="s">
        <v>6793</v>
      </c>
      <c r="AT476">
        <v>0</v>
      </c>
      <c r="AU476">
        <v>7</v>
      </c>
      <c r="AV476" t="s">
        <v>6988</v>
      </c>
      <c r="AW476" t="s">
        <v>6793</v>
      </c>
      <c r="AX476" t="s">
        <v>6793</v>
      </c>
      <c r="AY476" t="s">
        <v>6814</v>
      </c>
      <c r="BA476" t="s">
        <v>6991</v>
      </c>
      <c r="BB476" t="s">
        <v>7588</v>
      </c>
      <c r="BC476" t="s">
        <v>6793</v>
      </c>
      <c r="BD476" t="s">
        <v>6794</v>
      </c>
      <c r="BE476" t="s">
        <v>6794</v>
      </c>
      <c r="BF476" t="s">
        <v>6793</v>
      </c>
      <c r="BG476" t="s">
        <v>6794</v>
      </c>
      <c r="BH476" t="s">
        <v>6794</v>
      </c>
      <c r="BI476" t="s">
        <v>6794</v>
      </c>
      <c r="BJ476" t="s">
        <v>6794</v>
      </c>
      <c r="BK476" t="s">
        <v>6793</v>
      </c>
      <c r="BL476" t="s">
        <v>6794</v>
      </c>
      <c r="BM476" t="s">
        <v>7024</v>
      </c>
      <c r="BN476" t="s">
        <v>7021</v>
      </c>
      <c r="BO476" t="s">
        <v>6794</v>
      </c>
      <c r="BQ476">
        <v>100</v>
      </c>
      <c r="BR476" t="s">
        <v>6</v>
      </c>
      <c r="BS476" t="s">
        <v>7533</v>
      </c>
      <c r="BT476" t="s">
        <v>6</v>
      </c>
      <c r="BU476" t="s">
        <v>7559</v>
      </c>
      <c r="BV476" t="s">
        <v>7535</v>
      </c>
      <c r="BW476" t="s">
        <v>7515</v>
      </c>
      <c r="BX476" t="s">
        <v>7516</v>
      </c>
      <c r="BY476" t="s">
        <v>7515</v>
      </c>
      <c r="BZ476" t="s">
        <v>7515</v>
      </c>
      <c r="CA476" t="s">
        <v>7515</v>
      </c>
      <c r="CB476" t="s">
        <v>7515</v>
      </c>
      <c r="CC476" t="s">
        <v>7515</v>
      </c>
      <c r="CD476" t="s">
        <v>7515</v>
      </c>
      <c r="CE476" t="s">
        <v>7515</v>
      </c>
      <c r="CF476" t="s">
        <v>7515</v>
      </c>
      <c r="CG476" t="s">
        <v>7515</v>
      </c>
      <c r="CH476" t="s">
        <v>7515</v>
      </c>
      <c r="CI476" t="s">
        <v>6966</v>
      </c>
      <c r="CJ476" t="s">
        <v>6794</v>
      </c>
      <c r="CO476" t="s">
        <v>6793</v>
      </c>
      <c r="CP476" t="s">
        <v>6793</v>
      </c>
      <c r="CQ476" t="s">
        <v>6794</v>
      </c>
      <c r="CR476" t="s">
        <v>6793</v>
      </c>
      <c r="CS476" t="s">
        <v>6793</v>
      </c>
      <c r="CT476" t="s">
        <v>6794</v>
      </c>
      <c r="CU476" t="s">
        <v>6794</v>
      </c>
      <c r="CV476" t="s">
        <v>6793</v>
      </c>
      <c r="CW476" t="s">
        <v>6794</v>
      </c>
      <c r="CX476" t="s">
        <v>7520</v>
      </c>
      <c r="CY476" t="s">
        <v>7521</v>
      </c>
      <c r="CZ476" t="s">
        <v>7536</v>
      </c>
      <c r="DA476" t="s">
        <v>6793</v>
      </c>
      <c r="DB476">
        <v>3</v>
      </c>
      <c r="DC476">
        <v>3</v>
      </c>
      <c r="DD476">
        <v>3</v>
      </c>
      <c r="DE476" t="s">
        <v>6793</v>
      </c>
      <c r="DF476">
        <v>2</v>
      </c>
      <c r="DG476" t="s">
        <v>7591</v>
      </c>
      <c r="DH476">
        <v>2007</v>
      </c>
      <c r="DI476" t="s">
        <v>7557</v>
      </c>
      <c r="DJ476" t="s">
        <v>7558</v>
      </c>
      <c r="DK476">
        <v>2008</v>
      </c>
      <c r="DL476" t="s">
        <v>7591</v>
      </c>
      <c r="DM476">
        <v>2007</v>
      </c>
      <c r="DN476" t="s">
        <v>7557</v>
      </c>
      <c r="DO476" t="s">
        <v>7558</v>
      </c>
      <c r="DP476">
        <v>2008</v>
      </c>
      <c r="EA476">
        <v>3</v>
      </c>
      <c r="EC476">
        <v>0</v>
      </c>
      <c r="ED476">
        <v>1</v>
      </c>
      <c r="EE476">
        <v>0</v>
      </c>
      <c r="EF476">
        <v>0</v>
      </c>
      <c r="EG476">
        <v>2</v>
      </c>
      <c r="EH476">
        <v>0</v>
      </c>
      <c r="EI476">
        <v>0</v>
      </c>
      <c r="EJ476" t="s">
        <v>6794</v>
      </c>
      <c r="EP476" t="s">
        <v>6794</v>
      </c>
      <c r="OI476" t="s">
        <v>7526</v>
      </c>
      <c r="OJ476" t="s">
        <v>7526</v>
      </c>
      <c r="OK476" t="s">
        <v>6857</v>
      </c>
      <c r="OL476" t="s">
        <v>7526</v>
      </c>
      <c r="OM476" t="s">
        <v>7528</v>
      </c>
      <c r="ON476" t="s">
        <v>7529</v>
      </c>
      <c r="OO476" t="s">
        <v>7528</v>
      </c>
      <c r="OP476">
        <v>1</v>
      </c>
      <c r="OQ476" t="s">
        <v>28</v>
      </c>
      <c r="OR476" t="s">
        <v>212</v>
      </c>
      <c r="OS476">
        <v>2007</v>
      </c>
      <c r="OT476">
        <v>7</v>
      </c>
      <c r="OU476">
        <v>1</v>
      </c>
      <c r="OV476">
        <v>7</v>
      </c>
      <c r="OW476">
        <v>1</v>
      </c>
      <c r="OX476">
        <v>0</v>
      </c>
      <c r="OY476">
        <v>35</v>
      </c>
      <c r="QE476" t="s">
        <v>7516</v>
      </c>
      <c r="QF476" t="s">
        <v>7515</v>
      </c>
      <c r="QG476" t="s">
        <v>7515</v>
      </c>
      <c r="QH476" t="s">
        <v>7515</v>
      </c>
      <c r="QI476" t="s">
        <v>7515</v>
      </c>
      <c r="QJ476" t="s">
        <v>7515</v>
      </c>
      <c r="QK476" t="s">
        <v>7515</v>
      </c>
      <c r="RP476">
        <f t="shared" si="14"/>
        <v>5</v>
      </c>
      <c r="RS476">
        <f t="shared" si="15"/>
        <v>3</v>
      </c>
    </row>
    <row r="477" spans="1:487" x14ac:dyDescent="0.3">
      <c r="A477">
        <v>70464</v>
      </c>
      <c r="B477">
        <v>916</v>
      </c>
      <c r="C477">
        <v>0</v>
      </c>
      <c r="D477">
        <v>5</v>
      </c>
      <c r="E477">
        <v>14</v>
      </c>
      <c r="F477">
        <v>77</v>
      </c>
      <c r="G477">
        <v>102</v>
      </c>
      <c r="H477">
        <v>15</v>
      </c>
      <c r="I477" t="s">
        <v>6793</v>
      </c>
      <c r="J477" t="s">
        <v>6793</v>
      </c>
      <c r="O477" t="s">
        <v>6793</v>
      </c>
      <c r="P477" t="s">
        <v>7515</v>
      </c>
      <c r="Q477" t="s">
        <v>7515</v>
      </c>
      <c r="R477" t="s">
        <v>7515</v>
      </c>
      <c r="S477" t="s">
        <v>7515</v>
      </c>
      <c r="T477" t="s">
        <v>7515</v>
      </c>
      <c r="U477" t="s">
        <v>7515</v>
      </c>
      <c r="V477" t="s">
        <v>7515</v>
      </c>
      <c r="W477" t="s">
        <v>7515</v>
      </c>
      <c r="X477" t="s">
        <v>7515</v>
      </c>
      <c r="Y477" t="s">
        <v>7515</v>
      </c>
      <c r="Z477" t="s">
        <v>7515</v>
      </c>
      <c r="AA477" t="s">
        <v>7515</v>
      </c>
      <c r="AB477" t="s">
        <v>7515</v>
      </c>
      <c r="AC477" t="s">
        <v>7515</v>
      </c>
      <c r="AD477" t="s">
        <v>7515</v>
      </c>
      <c r="AE477" t="s">
        <v>7515</v>
      </c>
      <c r="AF477" t="s">
        <v>7515</v>
      </c>
      <c r="AG477" t="s">
        <v>7516</v>
      </c>
      <c r="AH477" t="s">
        <v>7515</v>
      </c>
      <c r="AI477" t="s">
        <v>6796</v>
      </c>
      <c r="AQ477" t="s">
        <v>6985</v>
      </c>
      <c r="AR477" t="s">
        <v>6793</v>
      </c>
      <c r="AS477" t="s">
        <v>6793</v>
      </c>
      <c r="AT477" t="s">
        <v>6</v>
      </c>
      <c r="AU477" t="s">
        <v>6</v>
      </c>
      <c r="AV477" t="s">
        <v>6988</v>
      </c>
      <c r="AW477" t="s">
        <v>6794</v>
      </c>
      <c r="AX477" t="s">
        <v>6793</v>
      </c>
      <c r="AY477" t="s">
        <v>6813</v>
      </c>
      <c r="AZ477" t="s">
        <v>7531</v>
      </c>
      <c r="BA477" t="s">
        <v>6991</v>
      </c>
      <c r="BC477" t="s">
        <v>6794</v>
      </c>
      <c r="BD477" t="s">
        <v>6793</v>
      </c>
      <c r="BE477" t="s">
        <v>6793</v>
      </c>
      <c r="BF477" t="s">
        <v>6793</v>
      </c>
      <c r="BG477" t="s">
        <v>6793</v>
      </c>
      <c r="BH477" t="s">
        <v>6793</v>
      </c>
      <c r="BI477" t="s">
        <v>6793</v>
      </c>
      <c r="BJ477" t="s">
        <v>6794</v>
      </c>
      <c r="BK477" t="s">
        <v>6794</v>
      </c>
      <c r="BL477" t="s">
        <v>6794</v>
      </c>
      <c r="BM477" t="s">
        <v>7024</v>
      </c>
      <c r="BN477" t="s">
        <v>7025</v>
      </c>
      <c r="BO477" t="s">
        <v>6794</v>
      </c>
      <c r="BQ477">
        <v>50</v>
      </c>
      <c r="BR477" t="s">
        <v>7532</v>
      </c>
      <c r="BS477" t="s">
        <v>7519</v>
      </c>
      <c r="BT477" t="s">
        <v>6</v>
      </c>
      <c r="BU477" t="s">
        <v>7559</v>
      </c>
      <c r="BV477" t="s">
        <v>7535</v>
      </c>
      <c r="BW477" t="s">
        <v>7515</v>
      </c>
      <c r="BX477" t="s">
        <v>7516</v>
      </c>
      <c r="BY477" t="s">
        <v>7515</v>
      </c>
      <c r="BZ477" t="s">
        <v>7515</v>
      </c>
      <c r="CA477" t="s">
        <v>7515</v>
      </c>
      <c r="CB477" t="s">
        <v>7515</v>
      </c>
      <c r="CC477" t="s">
        <v>7515</v>
      </c>
      <c r="CD477" t="s">
        <v>7515</v>
      </c>
      <c r="CE477" t="s">
        <v>7515</v>
      </c>
      <c r="CF477" t="s">
        <v>7515</v>
      </c>
      <c r="CG477" t="s">
        <v>7515</v>
      </c>
      <c r="CH477" t="s">
        <v>7515</v>
      </c>
      <c r="CI477" t="s">
        <v>6793</v>
      </c>
      <c r="CJ477" t="s">
        <v>6794</v>
      </c>
      <c r="CO477" t="s">
        <v>6793</v>
      </c>
      <c r="CP477" t="s">
        <v>6793</v>
      </c>
      <c r="CQ477" t="s">
        <v>6794</v>
      </c>
      <c r="CR477" t="s">
        <v>6793</v>
      </c>
      <c r="CS477" t="s">
        <v>6794</v>
      </c>
      <c r="CT477" t="s">
        <v>6794</v>
      </c>
      <c r="CU477" t="s">
        <v>6794</v>
      </c>
      <c r="CV477" t="s">
        <v>6793</v>
      </c>
      <c r="CW477" t="s">
        <v>6793</v>
      </c>
      <c r="CX477" t="s">
        <v>7520</v>
      </c>
      <c r="CY477" t="s">
        <v>7607</v>
      </c>
      <c r="CZ477" t="s">
        <v>7522</v>
      </c>
      <c r="DA477" t="s">
        <v>6794</v>
      </c>
      <c r="DB477">
        <v>2</v>
      </c>
      <c r="DC477">
        <v>3</v>
      </c>
      <c r="DD477">
        <v>3</v>
      </c>
      <c r="EA477">
        <v>4</v>
      </c>
      <c r="EC477">
        <v>2</v>
      </c>
      <c r="ED477">
        <v>0</v>
      </c>
      <c r="EE477">
        <v>1</v>
      </c>
      <c r="EF477">
        <v>1</v>
      </c>
      <c r="EG477">
        <v>0</v>
      </c>
      <c r="EH477">
        <v>0</v>
      </c>
      <c r="EI477">
        <v>0</v>
      </c>
      <c r="EP477" t="s">
        <v>6794</v>
      </c>
      <c r="OM477" t="s">
        <v>7528</v>
      </c>
      <c r="ON477" t="s">
        <v>7529</v>
      </c>
      <c r="OO477" t="s">
        <v>7528</v>
      </c>
      <c r="OP477">
        <v>4</v>
      </c>
      <c r="OQ477" t="s">
        <v>28</v>
      </c>
      <c r="OR477" t="s">
        <v>265</v>
      </c>
      <c r="OS477">
        <v>2007</v>
      </c>
      <c r="OT477">
        <v>8</v>
      </c>
      <c r="OU477">
        <v>1</v>
      </c>
      <c r="OV477">
        <v>8</v>
      </c>
      <c r="OW477">
        <v>1</v>
      </c>
      <c r="OX477">
        <v>0</v>
      </c>
      <c r="OY477">
        <v>35</v>
      </c>
      <c r="QE477" t="s">
        <v>7516</v>
      </c>
      <c r="QF477" t="s">
        <v>7515</v>
      </c>
      <c r="QG477" t="s">
        <v>7515</v>
      </c>
      <c r="QH477" t="s">
        <v>7515</v>
      </c>
      <c r="QI477" t="s">
        <v>7515</v>
      </c>
      <c r="QJ477" t="s">
        <v>7515</v>
      </c>
      <c r="QK477" t="s">
        <v>7515</v>
      </c>
      <c r="RP477">
        <f t="shared" si="14"/>
        <v>-1</v>
      </c>
      <c r="RS477">
        <f t="shared" si="15"/>
        <v>3</v>
      </c>
    </row>
    <row r="478" spans="1:487" x14ac:dyDescent="0.3">
      <c r="A478">
        <v>70465</v>
      </c>
      <c r="B478">
        <v>917</v>
      </c>
      <c r="C478">
        <v>0</v>
      </c>
      <c r="D478">
        <v>5</v>
      </c>
      <c r="E478">
        <v>16</v>
      </c>
      <c r="F478">
        <v>97</v>
      </c>
      <c r="G478">
        <v>102</v>
      </c>
      <c r="H478">
        <v>15</v>
      </c>
      <c r="I478" t="s">
        <v>6793</v>
      </c>
      <c r="J478" t="s">
        <v>6793</v>
      </c>
      <c r="O478" t="s">
        <v>6793</v>
      </c>
      <c r="P478" t="s">
        <v>7516</v>
      </c>
      <c r="Q478" t="s">
        <v>7515</v>
      </c>
      <c r="R478" t="s">
        <v>7515</v>
      </c>
      <c r="S478" t="s">
        <v>7515</v>
      </c>
      <c r="T478" t="s">
        <v>7515</v>
      </c>
      <c r="U478" t="s">
        <v>7515</v>
      </c>
      <c r="V478" t="s">
        <v>7515</v>
      </c>
      <c r="W478" t="s">
        <v>7515</v>
      </c>
      <c r="X478" t="s">
        <v>7515</v>
      </c>
      <c r="Y478" t="s">
        <v>7515</v>
      </c>
      <c r="Z478" t="s">
        <v>7515</v>
      </c>
      <c r="AA478" t="s">
        <v>7515</v>
      </c>
      <c r="AB478" t="s">
        <v>7515</v>
      </c>
      <c r="AC478" t="s">
        <v>7515</v>
      </c>
      <c r="AD478" t="s">
        <v>7515</v>
      </c>
      <c r="AE478" t="s">
        <v>7515</v>
      </c>
      <c r="AF478" t="s">
        <v>7515</v>
      </c>
      <c r="AG478" t="s">
        <v>7515</v>
      </c>
      <c r="AH478" t="s">
        <v>7515</v>
      </c>
      <c r="AI478" t="s">
        <v>6796</v>
      </c>
      <c r="AQ478" t="s">
        <v>6985</v>
      </c>
      <c r="AR478" t="s">
        <v>6794</v>
      </c>
      <c r="AS478" t="s">
        <v>6793</v>
      </c>
      <c r="AT478">
        <v>0</v>
      </c>
      <c r="AU478">
        <v>5</v>
      </c>
      <c r="AV478" t="s">
        <v>6988</v>
      </c>
      <c r="AW478" t="s">
        <v>6793</v>
      </c>
      <c r="AX478" t="s">
        <v>6793</v>
      </c>
      <c r="AY478" t="s">
        <v>6</v>
      </c>
      <c r="BA478" t="s">
        <v>7553</v>
      </c>
      <c r="BC478" t="s">
        <v>6793</v>
      </c>
      <c r="BD478" t="s">
        <v>6794</v>
      </c>
      <c r="BE478" t="s">
        <v>6793</v>
      </c>
      <c r="BF478" t="s">
        <v>6793</v>
      </c>
      <c r="BG478" t="s">
        <v>6794</v>
      </c>
      <c r="BH478" t="s">
        <v>6794</v>
      </c>
      <c r="BI478" t="s">
        <v>6793</v>
      </c>
      <c r="BJ478" t="s">
        <v>6794</v>
      </c>
      <c r="BK478" t="s">
        <v>6794</v>
      </c>
      <c r="BL478" t="s">
        <v>6794</v>
      </c>
      <c r="BM478" t="s">
        <v>7022</v>
      </c>
      <c r="BN478" t="s">
        <v>7021</v>
      </c>
      <c r="BO478" t="s">
        <v>6794</v>
      </c>
      <c r="BQ478">
        <v>50</v>
      </c>
      <c r="BR478" t="s">
        <v>6</v>
      </c>
      <c r="BS478" t="s">
        <v>7519</v>
      </c>
      <c r="BT478" t="s">
        <v>6</v>
      </c>
      <c r="BU478" t="s">
        <v>7559</v>
      </c>
      <c r="BV478" t="s">
        <v>7561</v>
      </c>
      <c r="BW478" t="s">
        <v>7515</v>
      </c>
      <c r="BX478" t="s">
        <v>7515</v>
      </c>
      <c r="BY478" t="s">
        <v>7515</v>
      </c>
      <c r="BZ478" t="s">
        <v>7516</v>
      </c>
      <c r="CA478" t="s">
        <v>7515</v>
      </c>
      <c r="CB478" t="s">
        <v>7515</v>
      </c>
      <c r="CC478" t="s">
        <v>7515</v>
      </c>
      <c r="CD478" t="s">
        <v>7515</v>
      </c>
      <c r="CE478" t="s">
        <v>7515</v>
      </c>
      <c r="CF478" t="s">
        <v>7515</v>
      </c>
      <c r="CG478" t="s">
        <v>7515</v>
      </c>
      <c r="CH478" t="s">
        <v>7515</v>
      </c>
      <c r="CI478" t="s">
        <v>6793</v>
      </c>
      <c r="CJ478" t="s">
        <v>6794</v>
      </c>
      <c r="CO478" t="s">
        <v>6793</v>
      </c>
      <c r="CP478" t="s">
        <v>6793</v>
      </c>
      <c r="CQ478" t="s">
        <v>6794</v>
      </c>
      <c r="CR478" t="s">
        <v>6793</v>
      </c>
      <c r="CS478" t="s">
        <v>6794</v>
      </c>
      <c r="CT478" t="s">
        <v>6794</v>
      </c>
      <c r="CU478" t="s">
        <v>6794</v>
      </c>
      <c r="CV478" t="s">
        <v>6793</v>
      </c>
      <c r="CW478" t="s">
        <v>6794</v>
      </c>
      <c r="CX478" t="s">
        <v>7520</v>
      </c>
      <c r="CY478" t="s">
        <v>7521</v>
      </c>
      <c r="CZ478" t="s">
        <v>7587</v>
      </c>
      <c r="DA478" t="s">
        <v>6793</v>
      </c>
      <c r="DB478">
        <v>1</v>
      </c>
      <c r="DC478">
        <v>3</v>
      </c>
      <c r="DD478">
        <v>3</v>
      </c>
      <c r="DE478" t="s">
        <v>6794</v>
      </c>
      <c r="EA478">
        <v>4</v>
      </c>
      <c r="EC478">
        <v>0</v>
      </c>
      <c r="ED478">
        <v>1</v>
      </c>
      <c r="EE478">
        <v>1</v>
      </c>
      <c r="EF478">
        <v>0</v>
      </c>
      <c r="EG478">
        <v>2</v>
      </c>
      <c r="EH478">
        <v>0</v>
      </c>
      <c r="EI478">
        <v>0</v>
      </c>
      <c r="EJ478" t="s">
        <v>6794</v>
      </c>
      <c r="EP478" t="s">
        <v>6793</v>
      </c>
      <c r="KE478" t="s">
        <v>7538</v>
      </c>
      <c r="KF478" t="s">
        <v>7597</v>
      </c>
      <c r="KG478">
        <v>2007</v>
      </c>
      <c r="KI478" t="s">
        <v>6757</v>
      </c>
      <c r="KK478" t="s">
        <v>6794</v>
      </c>
      <c r="KL478" t="s">
        <v>6793</v>
      </c>
      <c r="NW478">
        <v>9</v>
      </c>
      <c r="NX478" t="s">
        <v>7515</v>
      </c>
      <c r="NY478" t="s">
        <v>7515</v>
      </c>
      <c r="NZ478" t="s">
        <v>7515</v>
      </c>
      <c r="OA478" t="s">
        <v>7515</v>
      </c>
      <c r="OB478" t="s">
        <v>7515</v>
      </c>
      <c r="OC478" t="s">
        <v>7515</v>
      </c>
      <c r="OD478" t="s">
        <v>7515</v>
      </c>
      <c r="OE478" t="s">
        <v>7515</v>
      </c>
      <c r="OF478" t="s">
        <v>7516</v>
      </c>
      <c r="OG478" t="s">
        <v>7515</v>
      </c>
      <c r="OH478" t="s">
        <v>7515</v>
      </c>
      <c r="OI478" t="s">
        <v>7526</v>
      </c>
      <c r="OJ478" t="s">
        <v>7526</v>
      </c>
      <c r="OK478" t="s">
        <v>7526</v>
      </c>
      <c r="OM478" t="s">
        <v>7528</v>
      </c>
      <c r="ON478" t="s">
        <v>7539</v>
      </c>
      <c r="OO478" t="s">
        <v>7528</v>
      </c>
      <c r="OP478">
        <v>4</v>
      </c>
      <c r="OQ478" t="s">
        <v>28</v>
      </c>
      <c r="OR478" t="s">
        <v>265</v>
      </c>
      <c r="OS478">
        <v>2006</v>
      </c>
      <c r="OT478">
        <v>12</v>
      </c>
      <c r="OU478">
        <v>1</v>
      </c>
      <c r="OV478">
        <v>12</v>
      </c>
      <c r="OW478">
        <v>1</v>
      </c>
      <c r="OX478">
        <v>0</v>
      </c>
      <c r="OY478">
        <v>35</v>
      </c>
      <c r="OZ478" t="s">
        <v>7515</v>
      </c>
      <c r="PA478" t="s">
        <v>7515</v>
      </c>
      <c r="PB478" t="s">
        <v>7515</v>
      </c>
      <c r="PC478" t="s">
        <v>7515</v>
      </c>
      <c r="PD478" t="s">
        <v>7515</v>
      </c>
      <c r="PE478" t="s">
        <v>7515</v>
      </c>
      <c r="PF478" t="s">
        <v>7515</v>
      </c>
      <c r="PG478" t="s">
        <v>7515</v>
      </c>
      <c r="PH478" t="s">
        <v>7515</v>
      </c>
      <c r="PI478" t="s">
        <v>7515</v>
      </c>
      <c r="PJ478" t="s">
        <v>7515</v>
      </c>
      <c r="PK478" t="s">
        <v>7515</v>
      </c>
      <c r="PL478" t="s">
        <v>7515</v>
      </c>
      <c r="PM478" t="s">
        <v>7515</v>
      </c>
      <c r="PN478" t="s">
        <v>7515</v>
      </c>
      <c r="PO478" t="s">
        <v>7515</v>
      </c>
      <c r="PP478" t="s">
        <v>7515</v>
      </c>
      <c r="PQ478" t="s">
        <v>7515</v>
      </c>
      <c r="PR478" t="s">
        <v>7515</v>
      </c>
      <c r="PS478" t="s">
        <v>7516</v>
      </c>
      <c r="PT478" t="s">
        <v>7515</v>
      </c>
      <c r="PU478" t="s">
        <v>7515</v>
      </c>
      <c r="PV478" t="s">
        <v>7515</v>
      </c>
      <c r="PW478" t="s">
        <v>7515</v>
      </c>
      <c r="PX478" t="s">
        <v>7515</v>
      </c>
      <c r="PY478" t="s">
        <v>7515</v>
      </c>
      <c r="PZ478" t="s">
        <v>7515</v>
      </c>
      <c r="QA478" t="s">
        <v>7515</v>
      </c>
      <c r="QB478" t="s">
        <v>7515</v>
      </c>
      <c r="QC478" t="s">
        <v>7515</v>
      </c>
      <c r="QE478" t="s">
        <v>7515</v>
      </c>
      <c r="QF478" t="s">
        <v>7515</v>
      </c>
      <c r="QG478" t="s">
        <v>7515</v>
      </c>
      <c r="QH478" t="s">
        <v>7515</v>
      </c>
      <c r="QI478" t="s">
        <v>7515</v>
      </c>
      <c r="QJ478" t="s">
        <v>7516</v>
      </c>
      <c r="QK478" t="s">
        <v>7515</v>
      </c>
      <c r="RD478" t="s">
        <v>7530</v>
      </c>
      <c r="RP478">
        <f t="shared" si="14"/>
        <v>5</v>
      </c>
      <c r="RS478">
        <f t="shared" si="15"/>
        <v>2</v>
      </c>
    </row>
    <row r="479" spans="1:487" x14ac:dyDescent="0.3">
      <c r="A479">
        <v>70466</v>
      </c>
      <c r="B479">
        <v>918</v>
      </c>
      <c r="C479">
        <v>0</v>
      </c>
      <c r="D479">
        <v>5</v>
      </c>
      <c r="E479">
        <v>12</v>
      </c>
      <c r="F479">
        <v>92</v>
      </c>
      <c r="G479">
        <v>102</v>
      </c>
      <c r="H479">
        <v>16</v>
      </c>
      <c r="I479" t="s">
        <v>6793</v>
      </c>
      <c r="J479" t="s">
        <v>6793</v>
      </c>
      <c r="O479" t="s">
        <v>6793</v>
      </c>
      <c r="P479" t="s">
        <v>7515</v>
      </c>
      <c r="Q479" t="s">
        <v>7516</v>
      </c>
      <c r="R479" t="s">
        <v>7515</v>
      </c>
      <c r="S479" t="s">
        <v>7515</v>
      </c>
      <c r="T479" t="s">
        <v>7515</v>
      </c>
      <c r="U479" t="s">
        <v>7515</v>
      </c>
      <c r="V479" t="s">
        <v>7515</v>
      </c>
      <c r="W479" t="s">
        <v>7515</v>
      </c>
      <c r="X479" t="s">
        <v>7515</v>
      </c>
      <c r="Y479" t="s">
        <v>7515</v>
      </c>
      <c r="Z479" t="s">
        <v>7515</v>
      </c>
      <c r="AA479" t="s">
        <v>7515</v>
      </c>
      <c r="AB479" t="s">
        <v>7515</v>
      </c>
      <c r="AC479" t="s">
        <v>7515</v>
      </c>
      <c r="AD479" t="s">
        <v>7515</v>
      </c>
      <c r="AE479" t="s">
        <v>7515</v>
      </c>
      <c r="AF479" t="s">
        <v>7515</v>
      </c>
      <c r="AG479" t="s">
        <v>7515</v>
      </c>
      <c r="AH479" t="s">
        <v>7515</v>
      </c>
      <c r="AI479" t="s">
        <v>7517</v>
      </c>
      <c r="AL479">
        <v>4</v>
      </c>
      <c r="AM479">
        <v>0</v>
      </c>
      <c r="AN479" t="s">
        <v>6845</v>
      </c>
      <c r="AQ479" t="s">
        <v>6993</v>
      </c>
      <c r="AR479" t="s">
        <v>6794</v>
      </c>
      <c r="AS479" t="s">
        <v>6794</v>
      </c>
      <c r="AT479">
        <v>0</v>
      </c>
      <c r="AU479">
        <v>9</v>
      </c>
      <c r="AV479" t="s">
        <v>6988</v>
      </c>
      <c r="AW479" t="s">
        <v>6966</v>
      </c>
      <c r="AX479" t="s">
        <v>6794</v>
      </c>
      <c r="AY479" t="s">
        <v>6813</v>
      </c>
      <c r="AZ479" t="s">
        <v>7531</v>
      </c>
      <c r="BA479" t="s">
        <v>6991</v>
      </c>
      <c r="BC479" t="s">
        <v>6793</v>
      </c>
      <c r="BD479" t="s">
        <v>6966</v>
      </c>
      <c r="BE479" t="s">
        <v>6794</v>
      </c>
      <c r="BF479" t="s">
        <v>6793</v>
      </c>
      <c r="BG479" t="s">
        <v>6794</v>
      </c>
      <c r="BH479" t="s">
        <v>6794</v>
      </c>
      <c r="BI479" t="s">
        <v>6794</v>
      </c>
      <c r="BJ479" t="s">
        <v>6794</v>
      </c>
      <c r="BK479" t="s">
        <v>6794</v>
      </c>
      <c r="BL479" t="s">
        <v>6794</v>
      </c>
      <c r="BM479" t="s">
        <v>7024</v>
      </c>
      <c r="BN479" t="s">
        <v>7029</v>
      </c>
      <c r="BO479" t="s">
        <v>6794</v>
      </c>
      <c r="BQ479">
        <v>100</v>
      </c>
      <c r="BR479" t="s">
        <v>6</v>
      </c>
      <c r="BS479" t="s">
        <v>7519</v>
      </c>
      <c r="BT479" t="s">
        <v>6</v>
      </c>
      <c r="BU479" t="s">
        <v>7559</v>
      </c>
      <c r="BV479" t="s">
        <v>7535</v>
      </c>
      <c r="BW479" t="s">
        <v>7516</v>
      </c>
      <c r="BX479" t="s">
        <v>7515</v>
      </c>
      <c r="BY479" t="s">
        <v>7515</v>
      </c>
      <c r="BZ479" t="s">
        <v>7515</v>
      </c>
      <c r="CA479" t="s">
        <v>7515</v>
      </c>
      <c r="CB479" t="s">
        <v>7515</v>
      </c>
      <c r="CC479" t="s">
        <v>7515</v>
      </c>
      <c r="CD479" t="s">
        <v>7515</v>
      </c>
      <c r="CE479" t="s">
        <v>7515</v>
      </c>
      <c r="CF479" t="s">
        <v>7515</v>
      </c>
      <c r="CG479" t="s">
        <v>7515</v>
      </c>
      <c r="CH479" t="s">
        <v>7515</v>
      </c>
      <c r="CI479" t="s">
        <v>6794</v>
      </c>
      <c r="CJ479" t="s">
        <v>6794</v>
      </c>
      <c r="CO479" t="s">
        <v>6793</v>
      </c>
      <c r="CP479" t="s">
        <v>6793</v>
      </c>
      <c r="CQ479" t="s">
        <v>6794</v>
      </c>
      <c r="CR479" t="s">
        <v>6793</v>
      </c>
      <c r="CS479" t="s">
        <v>6794</v>
      </c>
      <c r="CT479" t="s">
        <v>6794</v>
      </c>
      <c r="CU479" t="s">
        <v>6794</v>
      </c>
      <c r="CV479" t="s">
        <v>6793</v>
      </c>
      <c r="CW479" t="s">
        <v>6794</v>
      </c>
      <c r="CX479" t="s">
        <v>7520</v>
      </c>
      <c r="CY479" t="s">
        <v>7521</v>
      </c>
      <c r="CZ479" t="s">
        <v>7536</v>
      </c>
      <c r="DA479" t="s">
        <v>6793</v>
      </c>
      <c r="DB479">
        <v>2</v>
      </c>
      <c r="DC479">
        <v>4</v>
      </c>
      <c r="DD479">
        <v>3</v>
      </c>
      <c r="DE479" t="s">
        <v>6793</v>
      </c>
      <c r="DF479">
        <v>1</v>
      </c>
      <c r="DG479" t="s">
        <v>31</v>
      </c>
      <c r="DH479" t="s">
        <v>31</v>
      </c>
      <c r="DI479" t="s">
        <v>31</v>
      </c>
      <c r="DJ479" t="s">
        <v>31</v>
      </c>
      <c r="DK479" t="s">
        <v>31</v>
      </c>
      <c r="EA479">
        <v>4</v>
      </c>
      <c r="EC479">
        <v>2</v>
      </c>
      <c r="ED479">
        <v>0</v>
      </c>
      <c r="EE479">
        <v>0</v>
      </c>
      <c r="EF479">
        <v>1</v>
      </c>
      <c r="EG479">
        <v>1</v>
      </c>
      <c r="EH479">
        <v>0</v>
      </c>
      <c r="EI479">
        <v>0</v>
      </c>
      <c r="EJ479" t="s">
        <v>6794</v>
      </c>
      <c r="EP479" t="s">
        <v>6794</v>
      </c>
      <c r="OI479" t="s">
        <v>7526</v>
      </c>
      <c r="OJ479" t="s">
        <v>7526</v>
      </c>
      <c r="OK479" t="s">
        <v>7526</v>
      </c>
      <c r="OL479" t="s">
        <v>7526</v>
      </c>
      <c r="OM479" t="s">
        <v>7528</v>
      </c>
      <c r="ON479" t="s">
        <v>7539</v>
      </c>
      <c r="OO479" t="s">
        <v>7528</v>
      </c>
      <c r="OP479">
        <v>1</v>
      </c>
      <c r="OQ479" t="s">
        <v>28</v>
      </c>
      <c r="OR479" t="s">
        <v>265</v>
      </c>
      <c r="OS479">
        <v>2007</v>
      </c>
      <c r="OT479">
        <v>6</v>
      </c>
      <c r="OU479">
        <v>1</v>
      </c>
      <c r="OV479">
        <v>6</v>
      </c>
      <c r="OW479">
        <v>0</v>
      </c>
      <c r="OX479">
        <v>1</v>
      </c>
      <c r="OY479">
        <v>35</v>
      </c>
      <c r="QE479" t="s">
        <v>7515</v>
      </c>
      <c r="QF479" t="s">
        <v>7515</v>
      </c>
      <c r="QG479" t="s">
        <v>7515</v>
      </c>
      <c r="QH479" t="s">
        <v>7515</v>
      </c>
      <c r="QI479" t="s">
        <v>7515</v>
      </c>
      <c r="QJ479" t="s">
        <v>7515</v>
      </c>
      <c r="QK479" t="s">
        <v>7516</v>
      </c>
      <c r="RP479">
        <f t="shared" si="14"/>
        <v>5</v>
      </c>
      <c r="RS479">
        <f t="shared" si="15"/>
        <v>3</v>
      </c>
    </row>
    <row r="480" spans="1:487" x14ac:dyDescent="0.3">
      <c r="A480">
        <v>70467</v>
      </c>
      <c r="B480">
        <v>919</v>
      </c>
      <c r="C480">
        <v>0</v>
      </c>
      <c r="D480">
        <v>5</v>
      </c>
      <c r="E480">
        <v>16</v>
      </c>
      <c r="F480">
        <v>75</v>
      </c>
      <c r="G480">
        <v>102</v>
      </c>
      <c r="H480">
        <v>15</v>
      </c>
      <c r="I480" t="s">
        <v>6793</v>
      </c>
      <c r="J480" t="s">
        <v>6793</v>
      </c>
      <c r="O480" t="s">
        <v>6793</v>
      </c>
      <c r="P480" t="s">
        <v>7516</v>
      </c>
      <c r="Q480" t="s">
        <v>7515</v>
      </c>
      <c r="R480" t="s">
        <v>7515</v>
      </c>
      <c r="S480" t="s">
        <v>7515</v>
      </c>
      <c r="T480" t="s">
        <v>7515</v>
      </c>
      <c r="U480" t="s">
        <v>7515</v>
      </c>
      <c r="V480" t="s">
        <v>7515</v>
      </c>
      <c r="W480" t="s">
        <v>7515</v>
      </c>
      <c r="X480" t="s">
        <v>7515</v>
      </c>
      <c r="Y480" t="s">
        <v>7515</v>
      </c>
      <c r="Z480" t="s">
        <v>7516</v>
      </c>
      <c r="AA480" t="s">
        <v>7515</v>
      </c>
      <c r="AB480" t="s">
        <v>7515</v>
      </c>
      <c r="AC480" t="s">
        <v>7515</v>
      </c>
      <c r="AD480" t="s">
        <v>7515</v>
      </c>
      <c r="AE480" t="s">
        <v>7515</v>
      </c>
      <c r="AF480" t="s">
        <v>7515</v>
      </c>
      <c r="AG480" t="s">
        <v>7515</v>
      </c>
      <c r="AH480" t="s">
        <v>7515</v>
      </c>
      <c r="AI480" t="s">
        <v>6796</v>
      </c>
      <c r="AQ480" t="s">
        <v>6985</v>
      </c>
      <c r="AR480" t="s">
        <v>6793</v>
      </c>
      <c r="AS480" t="s">
        <v>6794</v>
      </c>
      <c r="AT480">
        <v>0</v>
      </c>
      <c r="AU480">
        <v>16</v>
      </c>
      <c r="AV480" t="s">
        <v>6988</v>
      </c>
      <c r="AW480" t="s">
        <v>6794</v>
      </c>
      <c r="AX480" t="s">
        <v>6794</v>
      </c>
      <c r="AY480" t="s">
        <v>6813</v>
      </c>
      <c r="AZ480" t="s">
        <v>7531</v>
      </c>
      <c r="BA480" t="s">
        <v>6991</v>
      </c>
      <c r="BC480" t="s">
        <v>6793</v>
      </c>
      <c r="BD480" t="s">
        <v>6794</v>
      </c>
      <c r="BE480" t="s">
        <v>6793</v>
      </c>
      <c r="BF480" t="s">
        <v>6794</v>
      </c>
      <c r="BG480" t="s">
        <v>6794</v>
      </c>
      <c r="BH480" t="s">
        <v>6794</v>
      </c>
      <c r="BI480" t="s">
        <v>6794</v>
      </c>
      <c r="BJ480" t="s">
        <v>6793</v>
      </c>
      <c r="BK480" t="s">
        <v>6794</v>
      </c>
      <c r="BL480" t="s">
        <v>6794</v>
      </c>
      <c r="BM480" t="s">
        <v>7021</v>
      </c>
      <c r="BN480" t="s">
        <v>7026</v>
      </c>
      <c r="BO480" t="s">
        <v>6794</v>
      </c>
      <c r="BQ480">
        <v>25</v>
      </c>
      <c r="BR480" t="s">
        <v>6</v>
      </c>
      <c r="BS480" t="s">
        <v>7519</v>
      </c>
      <c r="BT480" t="s">
        <v>6</v>
      </c>
      <c r="BU480" t="s">
        <v>7559</v>
      </c>
      <c r="BV480">
        <v>10</v>
      </c>
      <c r="BW480" t="s">
        <v>7515</v>
      </c>
      <c r="BX480" t="s">
        <v>7515</v>
      </c>
      <c r="BY480" t="s">
        <v>7515</v>
      </c>
      <c r="BZ480" t="s">
        <v>7515</v>
      </c>
      <c r="CA480" t="s">
        <v>7515</v>
      </c>
      <c r="CB480" t="s">
        <v>7515</v>
      </c>
      <c r="CC480" t="s">
        <v>7515</v>
      </c>
      <c r="CD480" t="s">
        <v>7516</v>
      </c>
      <c r="CE480" t="s">
        <v>7515</v>
      </c>
      <c r="CF480" t="s">
        <v>7515</v>
      </c>
      <c r="CG480" t="s">
        <v>7515</v>
      </c>
      <c r="CH480" t="s">
        <v>7515</v>
      </c>
      <c r="CI480" t="s">
        <v>6966</v>
      </c>
      <c r="CJ480" t="s">
        <v>6794</v>
      </c>
      <c r="CO480" t="s">
        <v>6793</v>
      </c>
      <c r="CP480" t="s">
        <v>6794</v>
      </c>
      <c r="CQ480" t="s">
        <v>6794</v>
      </c>
      <c r="CR480" t="s">
        <v>6793</v>
      </c>
      <c r="CS480" t="s">
        <v>6794</v>
      </c>
      <c r="CT480" t="s">
        <v>6794</v>
      </c>
      <c r="CU480" t="s">
        <v>6794</v>
      </c>
      <c r="CV480" t="s">
        <v>6793</v>
      </c>
      <c r="CW480" t="s">
        <v>6794</v>
      </c>
      <c r="CX480" t="s">
        <v>7520</v>
      </c>
      <c r="CY480" t="s">
        <v>7521</v>
      </c>
      <c r="CZ480" t="s">
        <v>7522</v>
      </c>
      <c r="DA480" t="s">
        <v>6793</v>
      </c>
      <c r="DB480">
        <v>2</v>
      </c>
      <c r="DC480">
        <v>3</v>
      </c>
      <c r="DD480">
        <v>4</v>
      </c>
      <c r="DE480" t="s">
        <v>6794</v>
      </c>
      <c r="EA480">
        <v>1</v>
      </c>
      <c r="EB480" t="s">
        <v>7584</v>
      </c>
      <c r="EJ480" t="s">
        <v>6794</v>
      </c>
      <c r="EP480" t="s">
        <v>6794</v>
      </c>
      <c r="OI480" t="s">
        <v>7526</v>
      </c>
      <c r="OJ480" t="s">
        <v>7526</v>
      </c>
      <c r="OK480" t="s">
        <v>7527</v>
      </c>
      <c r="OL480" t="s">
        <v>7527</v>
      </c>
      <c r="OM480" t="s">
        <v>7528</v>
      </c>
      <c r="ON480" t="s">
        <v>7529</v>
      </c>
      <c r="OO480" t="s">
        <v>7528</v>
      </c>
      <c r="OP480">
        <v>3</v>
      </c>
      <c r="OQ480" t="s">
        <v>28</v>
      </c>
      <c r="OR480" t="s">
        <v>265</v>
      </c>
      <c r="OS480">
        <v>2006</v>
      </c>
      <c r="OT480">
        <v>7</v>
      </c>
      <c r="OU480">
        <v>1</v>
      </c>
      <c r="OV480">
        <v>7</v>
      </c>
      <c r="OW480">
        <v>1</v>
      </c>
      <c r="OX480">
        <v>0</v>
      </c>
      <c r="OY480">
        <v>35</v>
      </c>
      <c r="QE480" t="s">
        <v>7515</v>
      </c>
      <c r="QF480" t="s">
        <v>7515</v>
      </c>
      <c r="QG480" t="s">
        <v>7515</v>
      </c>
      <c r="QH480" t="s">
        <v>7515</v>
      </c>
      <c r="QI480" t="s">
        <v>7515</v>
      </c>
      <c r="QJ480" t="s">
        <v>7516</v>
      </c>
      <c r="QK480" t="s">
        <v>7515</v>
      </c>
      <c r="RP480">
        <f t="shared" si="14"/>
        <v>3</v>
      </c>
      <c r="RS480">
        <f t="shared" si="15"/>
        <v>1</v>
      </c>
    </row>
    <row r="481" spans="1:487" x14ac:dyDescent="0.3">
      <c r="A481">
        <v>70468</v>
      </c>
      <c r="B481">
        <v>920</v>
      </c>
      <c r="C481">
        <v>0</v>
      </c>
      <c r="D481">
        <v>5</v>
      </c>
      <c r="E481">
        <v>26</v>
      </c>
      <c r="F481">
        <v>100</v>
      </c>
      <c r="G481">
        <v>102</v>
      </c>
      <c r="H481">
        <v>9</v>
      </c>
      <c r="I481" t="s">
        <v>6793</v>
      </c>
      <c r="J481" t="s">
        <v>6793</v>
      </c>
      <c r="O481" t="s">
        <v>6793</v>
      </c>
      <c r="P481" t="s">
        <v>7515</v>
      </c>
      <c r="Q481" t="s">
        <v>7515</v>
      </c>
      <c r="R481" t="s">
        <v>7515</v>
      </c>
      <c r="S481" t="s">
        <v>7515</v>
      </c>
      <c r="T481" t="s">
        <v>7515</v>
      </c>
      <c r="U481" t="s">
        <v>7515</v>
      </c>
      <c r="V481" t="s">
        <v>7515</v>
      </c>
      <c r="W481" t="s">
        <v>7515</v>
      </c>
      <c r="X481" t="s">
        <v>7515</v>
      </c>
      <c r="Y481" t="s">
        <v>7515</v>
      </c>
      <c r="Z481" t="s">
        <v>7515</v>
      </c>
      <c r="AA481" t="s">
        <v>7515</v>
      </c>
      <c r="AB481" t="s">
        <v>7515</v>
      </c>
      <c r="AC481" t="s">
        <v>7515</v>
      </c>
      <c r="AD481" t="s">
        <v>7516</v>
      </c>
      <c r="AE481" t="s">
        <v>7515</v>
      </c>
      <c r="AF481" t="s">
        <v>7515</v>
      </c>
      <c r="AG481" t="s">
        <v>7515</v>
      </c>
      <c r="AH481" t="s">
        <v>7515</v>
      </c>
      <c r="AI481" t="s">
        <v>6796</v>
      </c>
      <c r="AQ481" t="s">
        <v>6985</v>
      </c>
      <c r="AR481" t="s">
        <v>6793</v>
      </c>
      <c r="AS481" t="s">
        <v>6793</v>
      </c>
      <c r="AT481">
        <v>1</v>
      </c>
      <c r="AU481">
        <v>0</v>
      </c>
      <c r="AV481" t="s">
        <v>6988</v>
      </c>
      <c r="AW481" t="s">
        <v>6793</v>
      </c>
      <c r="AX481" t="s">
        <v>6794</v>
      </c>
      <c r="AY481" t="s">
        <v>6813</v>
      </c>
      <c r="AZ481" t="s">
        <v>6</v>
      </c>
      <c r="BA481" t="s">
        <v>6991</v>
      </c>
      <c r="BC481" t="s">
        <v>6794</v>
      </c>
      <c r="BD481" t="s">
        <v>6794</v>
      </c>
      <c r="BE481" t="s">
        <v>6794</v>
      </c>
      <c r="BF481" t="s">
        <v>6794</v>
      </c>
      <c r="BG481" t="s">
        <v>6794</v>
      </c>
      <c r="BH481" t="s">
        <v>6794</v>
      </c>
      <c r="BI481" t="s">
        <v>6794</v>
      </c>
      <c r="BJ481" t="s">
        <v>6794</v>
      </c>
      <c r="BK481" t="s">
        <v>6794</v>
      </c>
      <c r="BL481" t="s">
        <v>6793</v>
      </c>
      <c r="BM481" t="s">
        <v>7021</v>
      </c>
      <c r="BN481" t="s">
        <v>7029</v>
      </c>
      <c r="BO481" t="s">
        <v>7540</v>
      </c>
      <c r="BP481" t="s">
        <v>7617</v>
      </c>
      <c r="BS481" t="s">
        <v>7519</v>
      </c>
      <c r="BT481" t="s">
        <v>6</v>
      </c>
      <c r="BU481" t="s">
        <v>7026</v>
      </c>
      <c r="BV481" t="s">
        <v>7543</v>
      </c>
      <c r="BW481" t="s">
        <v>7515</v>
      </c>
      <c r="BX481" t="s">
        <v>7515</v>
      </c>
      <c r="BY481" t="s">
        <v>7515</v>
      </c>
      <c r="BZ481" t="s">
        <v>7515</v>
      </c>
      <c r="CA481" t="s">
        <v>7515</v>
      </c>
      <c r="CB481" t="s">
        <v>7515</v>
      </c>
      <c r="CC481" t="s">
        <v>7515</v>
      </c>
      <c r="CD481" t="s">
        <v>7516</v>
      </c>
      <c r="CE481" t="s">
        <v>7515</v>
      </c>
      <c r="CF481" t="s">
        <v>7515</v>
      </c>
      <c r="CG481" t="s">
        <v>7515</v>
      </c>
      <c r="CH481" t="s">
        <v>7515</v>
      </c>
      <c r="CI481" t="s">
        <v>6794</v>
      </c>
      <c r="CJ481" t="s">
        <v>6793</v>
      </c>
      <c r="CO481" t="s">
        <v>6793</v>
      </c>
      <c r="CP481" t="s">
        <v>6793</v>
      </c>
      <c r="CQ481" t="s">
        <v>6794</v>
      </c>
      <c r="CR481" t="s">
        <v>6794</v>
      </c>
      <c r="CS481" t="s">
        <v>6794</v>
      </c>
      <c r="CT481" t="s">
        <v>6794</v>
      </c>
      <c r="CU481" t="s">
        <v>6794</v>
      </c>
      <c r="CV481" t="s">
        <v>6793</v>
      </c>
      <c r="CW481" t="s">
        <v>6794</v>
      </c>
      <c r="CX481" t="s">
        <v>7520</v>
      </c>
      <c r="CY481" t="s">
        <v>7521</v>
      </c>
      <c r="CZ481" t="s">
        <v>7602</v>
      </c>
      <c r="DA481" t="s">
        <v>6793</v>
      </c>
      <c r="DB481">
        <v>3</v>
      </c>
      <c r="DC481">
        <v>3</v>
      </c>
      <c r="DD481">
        <v>3</v>
      </c>
      <c r="DE481" t="s">
        <v>6793</v>
      </c>
      <c r="DF481">
        <v>3</v>
      </c>
      <c r="DG481" t="s">
        <v>7556</v>
      </c>
      <c r="DH481">
        <v>2008</v>
      </c>
      <c r="DI481" t="s">
        <v>7557</v>
      </c>
      <c r="DJ481" t="s">
        <v>7558</v>
      </c>
      <c r="DK481">
        <v>2008</v>
      </c>
      <c r="DL481" t="s">
        <v>6</v>
      </c>
      <c r="DM481" t="s">
        <v>6</v>
      </c>
      <c r="DN481" t="s">
        <v>6966</v>
      </c>
      <c r="DO481" t="s">
        <v>6</v>
      </c>
      <c r="DP481" t="s">
        <v>6</v>
      </c>
      <c r="DQ481" t="s">
        <v>6</v>
      </c>
      <c r="DR481" t="s">
        <v>6</v>
      </c>
      <c r="DS481" t="s">
        <v>6966</v>
      </c>
      <c r="DT481" t="s">
        <v>6</v>
      </c>
      <c r="DU481" t="s">
        <v>6</v>
      </c>
      <c r="EA481">
        <v>2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 t="s">
        <v>6794</v>
      </c>
      <c r="EP481" t="s">
        <v>6794</v>
      </c>
      <c r="OI481" t="s">
        <v>7526</v>
      </c>
      <c r="OJ481" t="s">
        <v>7526</v>
      </c>
      <c r="OK481" t="s">
        <v>7526</v>
      </c>
      <c r="OL481" t="s">
        <v>7526</v>
      </c>
      <c r="OM481" t="s">
        <v>7528</v>
      </c>
      <c r="ON481" t="s">
        <v>7539</v>
      </c>
      <c r="OO481" t="s">
        <v>7528</v>
      </c>
      <c r="OP481">
        <v>3</v>
      </c>
      <c r="OQ481" t="s">
        <v>28</v>
      </c>
      <c r="OR481" t="s">
        <v>212</v>
      </c>
      <c r="OS481">
        <v>2006</v>
      </c>
      <c r="OT481">
        <v>4</v>
      </c>
      <c r="OU481">
        <v>1</v>
      </c>
      <c r="OV481">
        <v>4</v>
      </c>
      <c r="OW481">
        <v>1</v>
      </c>
      <c r="OX481">
        <v>0</v>
      </c>
      <c r="OY481">
        <v>35</v>
      </c>
      <c r="QE481">
        <v>-5</v>
      </c>
      <c r="QF481">
        <v>-5</v>
      </c>
      <c r="QG481">
        <v>-5</v>
      </c>
      <c r="QH481">
        <v>-5</v>
      </c>
      <c r="QI481">
        <v>-5</v>
      </c>
      <c r="QJ481">
        <v>-5</v>
      </c>
      <c r="QK481">
        <v>-5</v>
      </c>
      <c r="RP481">
        <f t="shared" si="14"/>
        <v>0</v>
      </c>
      <c r="RS481">
        <f t="shared" si="15"/>
        <v>1</v>
      </c>
    </row>
    <row r="482" spans="1:487" x14ac:dyDescent="0.3">
      <c r="A482">
        <v>70469</v>
      </c>
      <c r="B482">
        <v>921</v>
      </c>
      <c r="C482">
        <v>0</v>
      </c>
      <c r="D482">
        <v>5</v>
      </c>
      <c r="E482">
        <v>31</v>
      </c>
      <c r="F482">
        <v>125</v>
      </c>
      <c r="G482">
        <v>102</v>
      </c>
      <c r="H482">
        <v>9</v>
      </c>
      <c r="I482" t="s">
        <v>6793</v>
      </c>
      <c r="J482" t="s">
        <v>6793</v>
      </c>
      <c r="O482" t="s">
        <v>6793</v>
      </c>
      <c r="P482" t="s">
        <v>7515</v>
      </c>
      <c r="Q482" t="s">
        <v>7515</v>
      </c>
      <c r="R482" t="s">
        <v>7515</v>
      </c>
      <c r="S482" t="s">
        <v>7515</v>
      </c>
      <c r="T482" t="s">
        <v>7515</v>
      </c>
      <c r="U482" t="s">
        <v>7515</v>
      </c>
      <c r="V482" t="s">
        <v>7515</v>
      </c>
      <c r="W482" t="s">
        <v>7515</v>
      </c>
      <c r="X482" t="s">
        <v>7515</v>
      </c>
      <c r="Y482" t="s">
        <v>7515</v>
      </c>
      <c r="Z482" t="s">
        <v>7516</v>
      </c>
      <c r="AA482" t="s">
        <v>7515</v>
      </c>
      <c r="AB482" t="s">
        <v>7515</v>
      </c>
      <c r="AC482" t="s">
        <v>7515</v>
      </c>
      <c r="AD482" t="s">
        <v>7515</v>
      </c>
      <c r="AE482" t="s">
        <v>7515</v>
      </c>
      <c r="AF482" t="s">
        <v>7515</v>
      </c>
      <c r="AG482" t="s">
        <v>7515</v>
      </c>
      <c r="AH482" t="s">
        <v>7515</v>
      </c>
      <c r="AI482" t="s">
        <v>6796</v>
      </c>
      <c r="AQ482" t="s">
        <v>6985</v>
      </c>
      <c r="AR482" t="s">
        <v>6794</v>
      </c>
      <c r="AS482" t="s">
        <v>6793</v>
      </c>
      <c r="AT482">
        <v>0</v>
      </c>
      <c r="AU482">
        <v>6</v>
      </c>
      <c r="AV482" t="s">
        <v>6988</v>
      </c>
      <c r="AW482" t="s">
        <v>6966</v>
      </c>
      <c r="AX482" t="s">
        <v>6794</v>
      </c>
      <c r="AY482" t="s">
        <v>6813</v>
      </c>
      <c r="AZ482" t="s">
        <v>7531</v>
      </c>
      <c r="BA482" t="s">
        <v>6991</v>
      </c>
      <c r="BC482" t="s">
        <v>6966</v>
      </c>
      <c r="BD482" t="s">
        <v>6794</v>
      </c>
      <c r="BE482" t="s">
        <v>6794</v>
      </c>
      <c r="BF482" t="s">
        <v>6793</v>
      </c>
      <c r="BG482" t="s">
        <v>6794</v>
      </c>
      <c r="BH482" t="s">
        <v>6794</v>
      </c>
      <c r="BI482" t="s">
        <v>6794</v>
      </c>
      <c r="BJ482" t="s">
        <v>6794</v>
      </c>
      <c r="BK482" t="s">
        <v>6794</v>
      </c>
      <c r="BL482" t="s">
        <v>6794</v>
      </c>
      <c r="BM482" t="s">
        <v>7024</v>
      </c>
      <c r="BN482" t="s">
        <v>7565</v>
      </c>
      <c r="BO482" t="s">
        <v>6794</v>
      </c>
      <c r="BQ482" t="s">
        <v>7547</v>
      </c>
      <c r="BR482" t="s">
        <v>7532</v>
      </c>
      <c r="BS482" t="s">
        <v>7519</v>
      </c>
      <c r="BT482" t="s">
        <v>6</v>
      </c>
      <c r="BU482" t="s">
        <v>7559</v>
      </c>
      <c r="BV482" t="s">
        <v>7535</v>
      </c>
      <c r="BW482" t="s">
        <v>7515</v>
      </c>
      <c r="BX482" t="s">
        <v>7515</v>
      </c>
      <c r="BY482" t="s">
        <v>7516</v>
      </c>
      <c r="BZ482" t="s">
        <v>7515</v>
      </c>
      <c r="CA482" t="s">
        <v>7515</v>
      </c>
      <c r="CB482" t="s">
        <v>7515</v>
      </c>
      <c r="CC482" t="s">
        <v>7515</v>
      </c>
      <c r="CD482" t="s">
        <v>7515</v>
      </c>
      <c r="CE482" t="s">
        <v>7515</v>
      </c>
      <c r="CF482" t="s">
        <v>7515</v>
      </c>
      <c r="CG482" t="s">
        <v>7515</v>
      </c>
      <c r="CH482" t="s">
        <v>7515</v>
      </c>
      <c r="CI482" t="s">
        <v>6793</v>
      </c>
      <c r="CJ482" t="s">
        <v>6966</v>
      </c>
      <c r="CO482" t="s">
        <v>6793</v>
      </c>
      <c r="CP482" t="s">
        <v>6793</v>
      </c>
      <c r="CQ482" t="s">
        <v>6793</v>
      </c>
      <c r="CR482" t="s">
        <v>6794</v>
      </c>
      <c r="CS482" t="s">
        <v>6794</v>
      </c>
      <c r="CT482" t="s">
        <v>6793</v>
      </c>
      <c r="CU482" t="s">
        <v>6794</v>
      </c>
      <c r="CV482" t="s">
        <v>6793</v>
      </c>
      <c r="CW482" t="s">
        <v>6794</v>
      </c>
      <c r="CX482" t="s">
        <v>7520</v>
      </c>
      <c r="CY482" t="s">
        <v>7521</v>
      </c>
      <c r="CZ482" t="s">
        <v>7602</v>
      </c>
      <c r="DA482" t="s">
        <v>6793</v>
      </c>
      <c r="DB482">
        <v>3</v>
      </c>
      <c r="DC482">
        <v>5</v>
      </c>
      <c r="DD482">
        <v>3</v>
      </c>
      <c r="DE482" t="s">
        <v>6793</v>
      </c>
      <c r="DF482">
        <v>3</v>
      </c>
      <c r="DG482" t="s">
        <v>6</v>
      </c>
      <c r="DH482" t="s">
        <v>6</v>
      </c>
      <c r="DI482" t="s">
        <v>7557</v>
      </c>
      <c r="DJ482" t="s">
        <v>7574</v>
      </c>
      <c r="DK482">
        <v>2005</v>
      </c>
      <c r="DL482" t="s">
        <v>7597</v>
      </c>
      <c r="DM482">
        <v>2006</v>
      </c>
      <c r="DN482" t="s">
        <v>7557</v>
      </c>
      <c r="DO482" t="s">
        <v>7574</v>
      </c>
      <c r="DP482">
        <v>2006</v>
      </c>
      <c r="DQ482" t="s">
        <v>7590</v>
      </c>
      <c r="DR482">
        <v>2006</v>
      </c>
      <c r="DS482" t="s">
        <v>7557</v>
      </c>
      <c r="DT482" t="s">
        <v>7590</v>
      </c>
      <c r="DU482">
        <v>2006</v>
      </c>
      <c r="EA482">
        <v>8</v>
      </c>
      <c r="EC482">
        <v>2</v>
      </c>
      <c r="ED482">
        <v>0</v>
      </c>
      <c r="EE482">
        <v>0</v>
      </c>
      <c r="EF482">
        <v>1</v>
      </c>
      <c r="EG482">
        <v>4</v>
      </c>
      <c r="EH482">
        <v>0</v>
      </c>
      <c r="EI482">
        <v>1</v>
      </c>
      <c r="EJ482" t="s">
        <v>6793</v>
      </c>
      <c r="EK482" t="s">
        <v>7573</v>
      </c>
      <c r="EM482">
        <v>2</v>
      </c>
      <c r="EN482">
        <v>2007</v>
      </c>
      <c r="EP482" t="s">
        <v>6966</v>
      </c>
      <c r="OI482" t="s">
        <v>7526</v>
      </c>
      <c r="OJ482" t="s">
        <v>7526</v>
      </c>
      <c r="OK482" t="s">
        <v>7526</v>
      </c>
      <c r="OL482" t="s">
        <v>7526</v>
      </c>
      <c r="OM482" t="s">
        <v>6757</v>
      </c>
      <c r="ON482" t="s">
        <v>7539</v>
      </c>
      <c r="OO482" t="s">
        <v>7528</v>
      </c>
      <c r="OP482">
        <v>1</v>
      </c>
      <c r="OQ482" t="s">
        <v>28</v>
      </c>
      <c r="OR482" t="s">
        <v>212</v>
      </c>
      <c r="OS482">
        <v>2006</v>
      </c>
      <c r="OT482">
        <v>8</v>
      </c>
      <c r="OU482">
        <v>1</v>
      </c>
      <c r="OV482">
        <v>8</v>
      </c>
      <c r="OW482">
        <v>1</v>
      </c>
      <c r="OX482">
        <v>0</v>
      </c>
      <c r="OY482">
        <v>35</v>
      </c>
      <c r="QE482" t="s">
        <v>7515</v>
      </c>
      <c r="QF482" t="s">
        <v>7515</v>
      </c>
      <c r="QG482" t="s">
        <v>7515</v>
      </c>
      <c r="QH482" t="s">
        <v>7515</v>
      </c>
      <c r="QI482" t="s">
        <v>7515</v>
      </c>
      <c r="QJ482" t="s">
        <v>7515</v>
      </c>
      <c r="QK482" t="s">
        <v>7516</v>
      </c>
      <c r="RP482">
        <f t="shared" si="14"/>
        <v>5</v>
      </c>
      <c r="RS482">
        <f t="shared" si="15"/>
        <v>3</v>
      </c>
    </row>
    <row r="483" spans="1:487" x14ac:dyDescent="0.3">
      <c r="A483">
        <v>70470</v>
      </c>
      <c r="B483">
        <v>922</v>
      </c>
      <c r="C483">
        <v>0</v>
      </c>
      <c r="D483">
        <v>5</v>
      </c>
      <c r="E483">
        <v>13</v>
      </c>
      <c r="F483">
        <v>96</v>
      </c>
      <c r="G483">
        <v>102</v>
      </c>
      <c r="H483">
        <v>3</v>
      </c>
      <c r="I483" t="s">
        <v>6793</v>
      </c>
      <c r="J483" t="s">
        <v>6793</v>
      </c>
      <c r="O483" t="s">
        <v>6793</v>
      </c>
      <c r="P483" t="s">
        <v>7516</v>
      </c>
      <c r="Q483" t="s">
        <v>7515</v>
      </c>
      <c r="R483" t="s">
        <v>7515</v>
      </c>
      <c r="S483" t="s">
        <v>7515</v>
      </c>
      <c r="T483" t="s">
        <v>7515</v>
      </c>
      <c r="U483" t="s">
        <v>7515</v>
      </c>
      <c r="V483" t="s">
        <v>7515</v>
      </c>
      <c r="W483" t="s">
        <v>7515</v>
      </c>
      <c r="X483" t="s">
        <v>7515</v>
      </c>
      <c r="Y483" t="s">
        <v>7515</v>
      </c>
      <c r="Z483" t="s">
        <v>7515</v>
      </c>
      <c r="AA483" t="s">
        <v>7515</v>
      </c>
      <c r="AB483" t="s">
        <v>7515</v>
      </c>
      <c r="AC483" t="s">
        <v>7515</v>
      </c>
      <c r="AD483" t="s">
        <v>7515</v>
      </c>
      <c r="AE483" t="s">
        <v>7515</v>
      </c>
      <c r="AF483" t="s">
        <v>7516</v>
      </c>
      <c r="AG483" t="s">
        <v>7515</v>
      </c>
      <c r="AH483" t="s">
        <v>7515</v>
      </c>
      <c r="AI483" t="s">
        <v>6796</v>
      </c>
      <c r="AQ483" t="s">
        <v>6985</v>
      </c>
      <c r="AR483" t="s">
        <v>6793</v>
      </c>
      <c r="AS483" t="s">
        <v>6794</v>
      </c>
      <c r="AT483">
        <v>0</v>
      </c>
      <c r="AU483">
        <v>10</v>
      </c>
      <c r="AV483" t="s">
        <v>6988</v>
      </c>
      <c r="AW483" t="s">
        <v>6966</v>
      </c>
      <c r="AX483" t="s">
        <v>6793</v>
      </c>
      <c r="AY483" t="s">
        <v>6813</v>
      </c>
      <c r="AZ483" t="s">
        <v>7562</v>
      </c>
      <c r="BA483" t="s">
        <v>7518</v>
      </c>
      <c r="BC483" t="s">
        <v>6794</v>
      </c>
      <c r="BD483" t="s">
        <v>6794</v>
      </c>
      <c r="BE483" t="s">
        <v>6793</v>
      </c>
      <c r="BF483" t="s">
        <v>6793</v>
      </c>
      <c r="BG483" t="s">
        <v>6794</v>
      </c>
      <c r="BH483" t="s">
        <v>6794</v>
      </c>
      <c r="BI483" t="s">
        <v>6794</v>
      </c>
      <c r="BJ483" t="s">
        <v>6794</v>
      </c>
      <c r="BK483" t="s">
        <v>6794</v>
      </c>
      <c r="BL483" t="s">
        <v>6794</v>
      </c>
      <c r="BM483" t="s">
        <v>7021</v>
      </c>
      <c r="BN483" t="s">
        <v>7030</v>
      </c>
      <c r="BO483" t="s">
        <v>6794</v>
      </c>
      <c r="BQ483" t="s">
        <v>7547</v>
      </c>
      <c r="BR483">
        <v>50</v>
      </c>
      <c r="BS483" t="s">
        <v>7533</v>
      </c>
      <c r="BT483" t="s">
        <v>6</v>
      </c>
      <c r="BU483" t="s">
        <v>7559</v>
      </c>
      <c r="BV483" t="s">
        <v>6757</v>
      </c>
      <c r="BW483" t="s">
        <v>7516</v>
      </c>
      <c r="BX483" t="s">
        <v>7515</v>
      </c>
      <c r="BY483" t="s">
        <v>7515</v>
      </c>
      <c r="BZ483" t="s">
        <v>7515</v>
      </c>
      <c r="CA483" t="s">
        <v>7515</v>
      </c>
      <c r="CB483" t="s">
        <v>7515</v>
      </c>
      <c r="CC483" t="s">
        <v>7515</v>
      </c>
      <c r="CD483" t="s">
        <v>7515</v>
      </c>
      <c r="CE483" t="s">
        <v>7515</v>
      </c>
      <c r="CF483" t="s">
        <v>7515</v>
      </c>
      <c r="CG483" t="s">
        <v>7515</v>
      </c>
      <c r="CH483" t="s">
        <v>7515</v>
      </c>
      <c r="CI483" t="s">
        <v>6793</v>
      </c>
      <c r="CJ483" t="s">
        <v>6794</v>
      </c>
      <c r="CO483" t="s">
        <v>6794</v>
      </c>
      <c r="CP483" t="s">
        <v>6793</v>
      </c>
      <c r="CQ483" t="s">
        <v>6794</v>
      </c>
      <c r="CR483" t="s">
        <v>6793</v>
      </c>
      <c r="CS483" t="s">
        <v>6794</v>
      </c>
      <c r="CT483" t="s">
        <v>6794</v>
      </c>
      <c r="CU483" t="s">
        <v>6794</v>
      </c>
      <c r="CV483" t="s">
        <v>6793</v>
      </c>
      <c r="CW483" t="s">
        <v>6794</v>
      </c>
      <c r="CX483" t="s">
        <v>7545</v>
      </c>
      <c r="CY483" t="s">
        <v>7521</v>
      </c>
      <c r="CZ483" t="s">
        <v>7587</v>
      </c>
      <c r="DA483" t="s">
        <v>6794</v>
      </c>
      <c r="DB483">
        <v>2</v>
      </c>
      <c r="DC483">
        <v>4</v>
      </c>
      <c r="DD483">
        <v>3</v>
      </c>
      <c r="EA483">
        <v>8</v>
      </c>
      <c r="EC483">
        <v>6</v>
      </c>
      <c r="ED483">
        <v>0</v>
      </c>
      <c r="EE483">
        <v>2</v>
      </c>
      <c r="EF483">
        <v>0</v>
      </c>
      <c r="EG483">
        <v>0</v>
      </c>
      <c r="EH483">
        <v>0</v>
      </c>
      <c r="EI483">
        <v>0</v>
      </c>
      <c r="EP483" t="s">
        <v>6793</v>
      </c>
      <c r="GU483" t="s">
        <v>7524</v>
      </c>
      <c r="GV483" t="s">
        <v>6</v>
      </c>
      <c r="GW483" t="s">
        <v>6</v>
      </c>
      <c r="GX483" t="s">
        <v>7552</v>
      </c>
      <c r="HA483" t="s">
        <v>6794</v>
      </c>
      <c r="OM483" t="s">
        <v>7528</v>
      </c>
      <c r="ON483" t="s">
        <v>7539</v>
      </c>
      <c r="OO483" t="s">
        <v>7528</v>
      </c>
      <c r="OP483">
        <v>2</v>
      </c>
      <c r="OQ483" t="s">
        <v>28</v>
      </c>
      <c r="OR483" t="s">
        <v>7549</v>
      </c>
      <c r="OS483">
        <v>2007</v>
      </c>
      <c r="OT483">
        <v>10</v>
      </c>
      <c r="OU483">
        <v>1</v>
      </c>
      <c r="OV483">
        <v>10</v>
      </c>
      <c r="OW483">
        <v>1</v>
      </c>
      <c r="OX483">
        <v>0</v>
      </c>
      <c r="OY483">
        <v>35</v>
      </c>
      <c r="OZ483" t="s">
        <v>7515</v>
      </c>
      <c r="PA483" t="s">
        <v>7515</v>
      </c>
      <c r="PB483" t="s">
        <v>7515</v>
      </c>
      <c r="PC483" t="s">
        <v>7515</v>
      </c>
      <c r="PD483" t="s">
        <v>7515</v>
      </c>
      <c r="PE483" t="s">
        <v>7515</v>
      </c>
      <c r="PF483" t="s">
        <v>7515</v>
      </c>
      <c r="PG483" t="s">
        <v>7515</v>
      </c>
      <c r="PH483" t="s">
        <v>7516</v>
      </c>
      <c r="PI483" t="s">
        <v>7515</v>
      </c>
      <c r="PJ483" t="s">
        <v>7515</v>
      </c>
      <c r="PK483" t="s">
        <v>7515</v>
      </c>
      <c r="PL483" t="s">
        <v>7515</v>
      </c>
      <c r="PM483" t="s">
        <v>7515</v>
      </c>
      <c r="PN483" t="s">
        <v>7515</v>
      </c>
      <c r="PO483" t="s">
        <v>7515</v>
      </c>
      <c r="PP483" t="s">
        <v>7515</v>
      </c>
      <c r="PQ483" t="s">
        <v>7515</v>
      </c>
      <c r="PR483" t="s">
        <v>7515</v>
      </c>
      <c r="PS483" t="s">
        <v>7515</v>
      </c>
      <c r="PT483" t="s">
        <v>7515</v>
      </c>
      <c r="PU483" t="s">
        <v>7515</v>
      </c>
      <c r="PV483" t="s">
        <v>7515</v>
      </c>
      <c r="PW483" t="s">
        <v>7515</v>
      </c>
      <c r="PX483" t="s">
        <v>7515</v>
      </c>
      <c r="PY483" t="s">
        <v>7515</v>
      </c>
      <c r="PZ483" t="s">
        <v>7515</v>
      </c>
      <c r="QA483" t="s">
        <v>7515</v>
      </c>
      <c r="QB483" t="s">
        <v>7515</v>
      </c>
      <c r="QC483" t="s">
        <v>7515</v>
      </c>
      <c r="QE483" t="s">
        <v>7515</v>
      </c>
      <c r="QF483" t="s">
        <v>7515</v>
      </c>
      <c r="QG483" t="s">
        <v>7515</v>
      </c>
      <c r="QH483" t="s">
        <v>7515</v>
      </c>
      <c r="QI483" t="s">
        <v>7515</v>
      </c>
      <c r="QJ483" t="s">
        <v>7515</v>
      </c>
      <c r="QK483" t="s">
        <v>7516</v>
      </c>
      <c r="RP483">
        <f t="shared" si="14"/>
        <v>4</v>
      </c>
      <c r="RS483">
        <f t="shared" si="15"/>
        <v>1</v>
      </c>
    </row>
    <row r="484" spans="1:487" x14ac:dyDescent="0.3">
      <c r="A484">
        <v>70471</v>
      </c>
      <c r="B484">
        <v>923</v>
      </c>
      <c r="C484">
        <v>0</v>
      </c>
      <c r="D484">
        <v>5</v>
      </c>
      <c r="E484">
        <v>19</v>
      </c>
      <c r="F484">
        <v>119</v>
      </c>
      <c r="G484">
        <v>102</v>
      </c>
      <c r="H484">
        <v>3</v>
      </c>
      <c r="I484" t="s">
        <v>6793</v>
      </c>
      <c r="J484" t="s">
        <v>6793</v>
      </c>
      <c r="O484" t="s">
        <v>6793</v>
      </c>
      <c r="P484" t="s">
        <v>7515</v>
      </c>
      <c r="Q484" t="s">
        <v>7515</v>
      </c>
      <c r="R484" t="s">
        <v>7515</v>
      </c>
      <c r="S484" t="s">
        <v>7515</v>
      </c>
      <c r="T484" t="s">
        <v>7515</v>
      </c>
      <c r="U484" t="s">
        <v>7515</v>
      </c>
      <c r="V484" t="s">
        <v>7515</v>
      </c>
      <c r="W484" t="s">
        <v>7515</v>
      </c>
      <c r="X484" t="s">
        <v>7515</v>
      </c>
      <c r="Y484" t="s">
        <v>7515</v>
      </c>
      <c r="Z484" t="s">
        <v>7515</v>
      </c>
      <c r="AA484" t="s">
        <v>7515</v>
      </c>
      <c r="AB484" t="s">
        <v>7515</v>
      </c>
      <c r="AC484" t="s">
        <v>7515</v>
      </c>
      <c r="AD484" t="s">
        <v>7515</v>
      </c>
      <c r="AE484" t="s">
        <v>7515</v>
      </c>
      <c r="AF484" t="s">
        <v>7515</v>
      </c>
      <c r="AG484" t="s">
        <v>7516</v>
      </c>
      <c r="AH484" t="s">
        <v>7515</v>
      </c>
      <c r="AJ484">
        <v>2</v>
      </c>
      <c r="AQ484" t="s">
        <v>6985</v>
      </c>
      <c r="AR484" t="s">
        <v>6793</v>
      </c>
      <c r="AS484" t="s">
        <v>6793</v>
      </c>
      <c r="AT484">
        <v>0</v>
      </c>
      <c r="AU484">
        <v>12</v>
      </c>
      <c r="AV484" t="s">
        <v>6988</v>
      </c>
      <c r="AW484" t="s">
        <v>6793</v>
      </c>
      <c r="AX484" t="s">
        <v>6793</v>
      </c>
      <c r="AY484" t="s">
        <v>6813</v>
      </c>
      <c r="AZ484" t="s">
        <v>7531</v>
      </c>
      <c r="BA484" t="s">
        <v>6991</v>
      </c>
      <c r="BC484" t="s">
        <v>6793</v>
      </c>
      <c r="BD484" t="s">
        <v>6794</v>
      </c>
      <c r="BE484" t="s">
        <v>6794</v>
      </c>
      <c r="BF484" t="s">
        <v>6793</v>
      </c>
      <c r="BG484" t="s">
        <v>6793</v>
      </c>
      <c r="BH484" t="s">
        <v>6794</v>
      </c>
      <c r="BI484" t="s">
        <v>6794</v>
      </c>
      <c r="BJ484" t="s">
        <v>6794</v>
      </c>
      <c r="BK484" t="s">
        <v>6794</v>
      </c>
      <c r="BL484" t="s">
        <v>6794</v>
      </c>
      <c r="BM484" t="s">
        <v>7029</v>
      </c>
      <c r="BN484" t="s">
        <v>7024</v>
      </c>
      <c r="BO484" t="s">
        <v>6794</v>
      </c>
      <c r="BQ484" t="s">
        <v>7547</v>
      </c>
      <c r="BR484" t="s">
        <v>6</v>
      </c>
      <c r="BS484" t="s">
        <v>7519</v>
      </c>
      <c r="BT484" t="s">
        <v>6</v>
      </c>
      <c r="BU484" t="s">
        <v>7559</v>
      </c>
      <c r="BV484" t="s">
        <v>7535</v>
      </c>
      <c r="BW484" t="s">
        <v>7516</v>
      </c>
      <c r="BX484" t="s">
        <v>7515</v>
      </c>
      <c r="BY484" t="s">
        <v>7515</v>
      </c>
      <c r="BZ484" t="s">
        <v>7515</v>
      </c>
      <c r="CA484" t="s">
        <v>7515</v>
      </c>
      <c r="CB484" t="s">
        <v>7515</v>
      </c>
      <c r="CC484" t="s">
        <v>7515</v>
      </c>
      <c r="CD484" t="s">
        <v>7515</v>
      </c>
      <c r="CE484" t="s">
        <v>7515</v>
      </c>
      <c r="CF484" t="s">
        <v>7515</v>
      </c>
      <c r="CG484" t="s">
        <v>7515</v>
      </c>
      <c r="CH484" t="s">
        <v>7515</v>
      </c>
      <c r="CI484" t="s">
        <v>6793</v>
      </c>
      <c r="CJ484" t="s">
        <v>6794</v>
      </c>
      <c r="CO484" t="s">
        <v>6793</v>
      </c>
      <c r="CP484" t="s">
        <v>6793</v>
      </c>
      <c r="CQ484" t="s">
        <v>6794</v>
      </c>
      <c r="CR484" t="s">
        <v>6794</v>
      </c>
      <c r="CS484" t="s">
        <v>6794</v>
      </c>
      <c r="CT484" t="s">
        <v>6794</v>
      </c>
      <c r="CU484" t="s">
        <v>6794</v>
      </c>
      <c r="CV484" t="s">
        <v>6793</v>
      </c>
      <c r="CW484" t="s">
        <v>6794</v>
      </c>
      <c r="CX484" t="s">
        <v>7520</v>
      </c>
      <c r="CY484" t="s">
        <v>7607</v>
      </c>
      <c r="CZ484" t="s">
        <v>6966</v>
      </c>
      <c r="DA484" t="s">
        <v>6793</v>
      </c>
      <c r="DB484">
        <v>3</v>
      </c>
      <c r="DC484">
        <v>2</v>
      </c>
      <c r="DD484">
        <v>2</v>
      </c>
      <c r="DE484" t="s">
        <v>6793</v>
      </c>
      <c r="DF484">
        <v>1</v>
      </c>
      <c r="DG484" t="s">
        <v>7595</v>
      </c>
      <c r="DH484">
        <v>2007</v>
      </c>
      <c r="DI484" t="s">
        <v>7557</v>
      </c>
      <c r="DJ484" t="s">
        <v>7606</v>
      </c>
      <c r="DK484">
        <v>2007</v>
      </c>
      <c r="EA484">
        <v>3</v>
      </c>
      <c r="EC484">
        <v>0</v>
      </c>
      <c r="ED484">
        <v>1</v>
      </c>
      <c r="EE484">
        <v>0</v>
      </c>
      <c r="EF484">
        <v>0</v>
      </c>
      <c r="EG484">
        <v>2</v>
      </c>
      <c r="EH484">
        <v>0</v>
      </c>
      <c r="EI484">
        <v>0</v>
      </c>
      <c r="EJ484" t="s">
        <v>6794</v>
      </c>
      <c r="EP484" t="s">
        <v>6793</v>
      </c>
      <c r="KE484" t="s">
        <v>7524</v>
      </c>
      <c r="KF484" t="s">
        <v>7595</v>
      </c>
      <c r="KG484">
        <v>2007</v>
      </c>
      <c r="KI484" t="s">
        <v>7527</v>
      </c>
      <c r="KJ484" t="s">
        <v>7527</v>
      </c>
      <c r="KK484" t="s">
        <v>6966</v>
      </c>
      <c r="KM484" t="s">
        <v>7524</v>
      </c>
      <c r="KN484" t="s">
        <v>7595</v>
      </c>
      <c r="KO484">
        <v>2007</v>
      </c>
      <c r="KS484" t="s">
        <v>6794</v>
      </c>
      <c r="KT484" t="s">
        <v>6793</v>
      </c>
      <c r="NW484">
        <v>10</v>
      </c>
      <c r="NX484" t="s">
        <v>7515</v>
      </c>
      <c r="NY484" t="s">
        <v>7515</v>
      </c>
      <c r="NZ484" t="s">
        <v>7515</v>
      </c>
      <c r="OA484" t="s">
        <v>7515</v>
      </c>
      <c r="OB484" t="s">
        <v>7515</v>
      </c>
      <c r="OC484" t="s">
        <v>7515</v>
      </c>
      <c r="OD484" t="s">
        <v>7515</v>
      </c>
      <c r="OE484" t="s">
        <v>7515</v>
      </c>
      <c r="OF484" t="s">
        <v>7516</v>
      </c>
      <c r="OG484" t="s">
        <v>7515</v>
      </c>
      <c r="OH484" t="s">
        <v>7515</v>
      </c>
      <c r="OI484" t="s">
        <v>7526</v>
      </c>
      <c r="OJ484" t="s">
        <v>7526</v>
      </c>
      <c r="OK484" t="s">
        <v>7527</v>
      </c>
      <c r="OM484" t="s">
        <v>7528</v>
      </c>
      <c r="ON484" t="s">
        <v>7539</v>
      </c>
      <c r="OO484" t="s">
        <v>7528</v>
      </c>
      <c r="OP484">
        <v>4</v>
      </c>
      <c r="OQ484" t="s">
        <v>28</v>
      </c>
      <c r="OR484" t="s">
        <v>7549</v>
      </c>
      <c r="OS484">
        <v>2006</v>
      </c>
      <c r="OT484">
        <v>2</v>
      </c>
      <c r="OU484">
        <v>2</v>
      </c>
      <c r="OV484">
        <v>2</v>
      </c>
      <c r="OW484">
        <v>1</v>
      </c>
      <c r="OX484">
        <v>0</v>
      </c>
      <c r="OY484">
        <v>70</v>
      </c>
      <c r="OZ484" t="s">
        <v>7515</v>
      </c>
      <c r="PA484" t="s">
        <v>7515</v>
      </c>
      <c r="PB484" t="s">
        <v>7515</v>
      </c>
      <c r="PC484" t="s">
        <v>7515</v>
      </c>
      <c r="PD484" t="s">
        <v>7515</v>
      </c>
      <c r="PE484" t="s">
        <v>7515</v>
      </c>
      <c r="PF484" t="s">
        <v>7515</v>
      </c>
      <c r="PG484" t="s">
        <v>7515</v>
      </c>
      <c r="PH484" t="s">
        <v>7515</v>
      </c>
      <c r="PI484" t="s">
        <v>7515</v>
      </c>
      <c r="PJ484" t="s">
        <v>7515</v>
      </c>
      <c r="PK484" t="s">
        <v>7515</v>
      </c>
      <c r="PL484" t="s">
        <v>7515</v>
      </c>
      <c r="PM484" t="s">
        <v>7515</v>
      </c>
      <c r="PN484" t="s">
        <v>7515</v>
      </c>
      <c r="PO484" t="s">
        <v>7515</v>
      </c>
      <c r="PP484" t="s">
        <v>7515</v>
      </c>
      <c r="PQ484" t="s">
        <v>7515</v>
      </c>
      <c r="PR484" t="s">
        <v>7515</v>
      </c>
      <c r="PS484" t="s">
        <v>7516</v>
      </c>
      <c r="PT484" t="s">
        <v>7516</v>
      </c>
      <c r="PU484" t="s">
        <v>7515</v>
      </c>
      <c r="PV484" t="s">
        <v>7515</v>
      </c>
      <c r="PW484" t="s">
        <v>7515</v>
      </c>
      <c r="PX484" t="s">
        <v>7515</v>
      </c>
      <c r="PY484" t="s">
        <v>7515</v>
      </c>
      <c r="PZ484" t="s">
        <v>7515</v>
      </c>
      <c r="QA484" t="s">
        <v>7515</v>
      </c>
      <c r="QB484" t="s">
        <v>7515</v>
      </c>
      <c r="QC484" t="s">
        <v>7515</v>
      </c>
      <c r="QE484" t="s">
        <v>7515</v>
      </c>
      <c r="QF484" t="s">
        <v>7515</v>
      </c>
      <c r="QG484" t="s">
        <v>7515</v>
      </c>
      <c r="QH484" t="s">
        <v>7515</v>
      </c>
      <c r="QI484" t="s">
        <v>7515</v>
      </c>
      <c r="QJ484" t="s">
        <v>7515</v>
      </c>
      <c r="QK484" t="s">
        <v>7516</v>
      </c>
      <c r="RE484" t="s">
        <v>7530</v>
      </c>
      <c r="RP484">
        <f t="shared" si="14"/>
        <v>4</v>
      </c>
      <c r="RS484">
        <f t="shared" si="15"/>
        <v>8</v>
      </c>
    </row>
    <row r="485" spans="1:487" x14ac:dyDescent="0.3">
      <c r="A485">
        <v>70472</v>
      </c>
      <c r="B485">
        <v>924</v>
      </c>
      <c r="C485">
        <v>0</v>
      </c>
      <c r="D485">
        <v>5</v>
      </c>
      <c r="E485">
        <v>13</v>
      </c>
      <c r="F485">
        <v>90</v>
      </c>
      <c r="G485">
        <v>102</v>
      </c>
      <c r="H485">
        <v>15</v>
      </c>
      <c r="I485" t="s">
        <v>6793</v>
      </c>
      <c r="J485" t="s">
        <v>6793</v>
      </c>
      <c r="O485" t="s">
        <v>6793</v>
      </c>
      <c r="P485" t="s">
        <v>7515</v>
      </c>
      <c r="Q485" t="s">
        <v>7516</v>
      </c>
      <c r="R485" t="s">
        <v>7515</v>
      </c>
      <c r="S485" t="s">
        <v>7515</v>
      </c>
      <c r="T485" t="s">
        <v>7515</v>
      </c>
      <c r="U485" t="s">
        <v>7515</v>
      </c>
      <c r="V485" t="s">
        <v>7515</v>
      </c>
      <c r="W485" t="s">
        <v>7515</v>
      </c>
      <c r="X485" t="s">
        <v>7515</v>
      </c>
      <c r="Y485" t="s">
        <v>7515</v>
      </c>
      <c r="Z485" t="s">
        <v>7515</v>
      </c>
      <c r="AA485" t="s">
        <v>7515</v>
      </c>
      <c r="AB485" t="s">
        <v>7515</v>
      </c>
      <c r="AC485" t="s">
        <v>7515</v>
      </c>
      <c r="AD485" t="s">
        <v>7515</v>
      </c>
      <c r="AE485" t="s">
        <v>7515</v>
      </c>
      <c r="AF485" t="s">
        <v>7515</v>
      </c>
      <c r="AG485" t="s">
        <v>7515</v>
      </c>
      <c r="AH485" t="s">
        <v>7515</v>
      </c>
      <c r="AI485" t="s">
        <v>6796</v>
      </c>
      <c r="AQ485" t="s">
        <v>6985</v>
      </c>
      <c r="AR485" t="s">
        <v>6793</v>
      </c>
      <c r="AS485" t="s">
        <v>6794</v>
      </c>
      <c r="AT485">
        <v>0</v>
      </c>
      <c r="AU485">
        <v>30</v>
      </c>
      <c r="AV485" t="s">
        <v>6988</v>
      </c>
      <c r="AW485" t="s">
        <v>6793</v>
      </c>
      <c r="AX485" t="s">
        <v>6794</v>
      </c>
      <c r="AY485" t="s">
        <v>6813</v>
      </c>
      <c r="AZ485" t="s">
        <v>7531</v>
      </c>
      <c r="BA485" t="s">
        <v>6991</v>
      </c>
      <c r="BC485" t="s">
        <v>6794</v>
      </c>
      <c r="BD485" t="s">
        <v>6794</v>
      </c>
      <c r="BE485" t="s">
        <v>6794</v>
      </c>
      <c r="BF485" t="s">
        <v>6794</v>
      </c>
      <c r="BG485" t="s">
        <v>6794</v>
      </c>
      <c r="BH485" t="s">
        <v>6794</v>
      </c>
      <c r="BI485" t="s">
        <v>6794</v>
      </c>
      <c r="BJ485" t="s">
        <v>6794</v>
      </c>
      <c r="BK485" t="s">
        <v>6794</v>
      </c>
      <c r="BL485" t="s">
        <v>6794</v>
      </c>
      <c r="BM485" t="s">
        <v>7021</v>
      </c>
      <c r="BN485" t="s">
        <v>7565</v>
      </c>
      <c r="BO485" t="s">
        <v>6794</v>
      </c>
      <c r="BQ485" t="s">
        <v>7547</v>
      </c>
      <c r="BR485">
        <v>35</v>
      </c>
      <c r="BS485" t="s">
        <v>7519</v>
      </c>
      <c r="BT485" t="s">
        <v>7604</v>
      </c>
      <c r="BU485" t="s">
        <v>7559</v>
      </c>
      <c r="BV485" t="s">
        <v>7569</v>
      </c>
      <c r="BW485" t="s">
        <v>7516</v>
      </c>
      <c r="BX485" t="s">
        <v>7515</v>
      </c>
      <c r="BY485" t="s">
        <v>7515</v>
      </c>
      <c r="BZ485" t="s">
        <v>7515</v>
      </c>
      <c r="CA485" t="s">
        <v>7515</v>
      </c>
      <c r="CB485" t="s">
        <v>7515</v>
      </c>
      <c r="CC485" t="s">
        <v>7515</v>
      </c>
      <c r="CD485" t="s">
        <v>7515</v>
      </c>
      <c r="CE485" t="s">
        <v>7515</v>
      </c>
      <c r="CF485" t="s">
        <v>7515</v>
      </c>
      <c r="CG485" t="s">
        <v>7515</v>
      </c>
      <c r="CH485" t="s">
        <v>7515</v>
      </c>
      <c r="CI485" t="s">
        <v>6794</v>
      </c>
      <c r="CJ485" t="s">
        <v>6794</v>
      </c>
      <c r="CO485" t="s">
        <v>6793</v>
      </c>
      <c r="CP485" t="s">
        <v>6793</v>
      </c>
      <c r="CQ485" t="s">
        <v>6794</v>
      </c>
      <c r="CR485" t="s">
        <v>6793</v>
      </c>
      <c r="CS485" t="s">
        <v>6794</v>
      </c>
      <c r="CT485" t="s">
        <v>6794</v>
      </c>
      <c r="CU485" t="s">
        <v>6794</v>
      </c>
      <c r="CV485" t="s">
        <v>6794</v>
      </c>
      <c r="CW485" t="s">
        <v>6794</v>
      </c>
      <c r="CX485" t="s">
        <v>7520</v>
      </c>
      <c r="CY485" t="s">
        <v>7613</v>
      </c>
      <c r="CZ485" t="s">
        <v>7587</v>
      </c>
      <c r="DA485" t="s">
        <v>6793</v>
      </c>
      <c r="DB485">
        <v>2</v>
      </c>
      <c r="DC485">
        <v>2</v>
      </c>
      <c r="DD485">
        <v>3</v>
      </c>
      <c r="DE485" t="s">
        <v>6794</v>
      </c>
      <c r="EA485">
        <v>2</v>
      </c>
      <c r="EC485">
        <v>0</v>
      </c>
      <c r="ED485">
        <v>0</v>
      </c>
      <c r="EE485">
        <v>0</v>
      </c>
      <c r="EF485">
        <v>0</v>
      </c>
      <c r="EG485">
        <v>1</v>
      </c>
      <c r="EH485">
        <v>1</v>
      </c>
      <c r="EI485">
        <v>0</v>
      </c>
      <c r="EJ485" t="s">
        <v>6794</v>
      </c>
      <c r="EP485" t="s">
        <v>6794</v>
      </c>
      <c r="OI485" t="s">
        <v>6857</v>
      </c>
      <c r="OJ485" t="s">
        <v>7526</v>
      </c>
      <c r="OK485" t="s">
        <v>7526</v>
      </c>
      <c r="OL485" t="s">
        <v>7526</v>
      </c>
      <c r="OM485" t="s">
        <v>7528</v>
      </c>
      <c r="ON485" t="s">
        <v>7539</v>
      </c>
      <c r="OO485" t="s">
        <v>7528</v>
      </c>
      <c r="OP485">
        <v>1</v>
      </c>
      <c r="OQ485" t="s">
        <v>28</v>
      </c>
      <c r="OR485" t="s">
        <v>265</v>
      </c>
      <c r="OS485">
        <v>2007</v>
      </c>
      <c r="OT485">
        <v>5</v>
      </c>
      <c r="OU485">
        <v>1</v>
      </c>
      <c r="OV485">
        <v>5</v>
      </c>
      <c r="OW485">
        <v>1</v>
      </c>
      <c r="OX485">
        <v>0</v>
      </c>
      <c r="OY485">
        <v>35</v>
      </c>
      <c r="QE485" t="s">
        <v>7515</v>
      </c>
      <c r="QF485" t="s">
        <v>7515</v>
      </c>
      <c r="QG485" t="s">
        <v>7515</v>
      </c>
      <c r="QH485" t="s">
        <v>7515</v>
      </c>
      <c r="QI485" t="s">
        <v>7515</v>
      </c>
      <c r="QJ485" t="s">
        <v>7515</v>
      </c>
      <c r="QK485" t="s">
        <v>7516</v>
      </c>
      <c r="RP485">
        <f t="shared" si="14"/>
        <v>1</v>
      </c>
      <c r="RS485">
        <f t="shared" si="15"/>
        <v>1</v>
      </c>
    </row>
    <row r="486" spans="1:487" x14ac:dyDescent="0.3">
      <c r="A486">
        <v>70473</v>
      </c>
      <c r="B486">
        <v>925</v>
      </c>
      <c r="C486">
        <v>0</v>
      </c>
      <c r="D486">
        <v>5</v>
      </c>
      <c r="E486">
        <v>13</v>
      </c>
      <c r="F486">
        <v>84</v>
      </c>
      <c r="G486">
        <v>102</v>
      </c>
      <c r="H486">
        <v>15</v>
      </c>
      <c r="I486" t="s">
        <v>6793</v>
      </c>
      <c r="J486" t="s">
        <v>6793</v>
      </c>
      <c r="O486" t="s">
        <v>6793</v>
      </c>
      <c r="P486" t="s">
        <v>7515</v>
      </c>
      <c r="Q486" t="s">
        <v>7516</v>
      </c>
      <c r="R486" t="s">
        <v>7515</v>
      </c>
      <c r="S486" t="s">
        <v>7515</v>
      </c>
      <c r="T486" t="s">
        <v>7515</v>
      </c>
      <c r="U486" t="s">
        <v>7515</v>
      </c>
      <c r="V486" t="s">
        <v>7515</v>
      </c>
      <c r="W486" t="s">
        <v>7515</v>
      </c>
      <c r="X486" t="s">
        <v>7515</v>
      </c>
      <c r="Y486" t="s">
        <v>7515</v>
      </c>
      <c r="Z486" t="s">
        <v>7515</v>
      </c>
      <c r="AA486" t="s">
        <v>7515</v>
      </c>
      <c r="AB486" t="s">
        <v>7515</v>
      </c>
      <c r="AC486" t="s">
        <v>7515</v>
      </c>
      <c r="AD486" t="s">
        <v>7515</v>
      </c>
      <c r="AE486" t="s">
        <v>7515</v>
      </c>
      <c r="AF486" t="s">
        <v>7515</v>
      </c>
      <c r="AG486" t="s">
        <v>7515</v>
      </c>
      <c r="AH486" t="s">
        <v>7515</v>
      </c>
      <c r="AI486" t="s">
        <v>6796</v>
      </c>
      <c r="AQ486" t="s">
        <v>6985</v>
      </c>
      <c r="AR486" t="s">
        <v>6793</v>
      </c>
      <c r="AS486" t="s">
        <v>6793</v>
      </c>
      <c r="AT486">
        <v>0</v>
      </c>
      <c r="AU486">
        <v>30</v>
      </c>
      <c r="AV486" t="s">
        <v>6988</v>
      </c>
      <c r="AW486" t="s">
        <v>6793</v>
      </c>
      <c r="AX486" t="s">
        <v>6793</v>
      </c>
      <c r="AY486" t="s">
        <v>6813</v>
      </c>
      <c r="AZ486" t="s">
        <v>7531</v>
      </c>
      <c r="BA486" t="s">
        <v>6991</v>
      </c>
      <c r="BC486" t="s">
        <v>6794</v>
      </c>
      <c r="BD486" t="s">
        <v>6794</v>
      </c>
      <c r="BE486" t="s">
        <v>6793</v>
      </c>
      <c r="BF486" t="s">
        <v>6793</v>
      </c>
      <c r="BG486" t="s">
        <v>6793</v>
      </c>
      <c r="BH486" t="s">
        <v>6793</v>
      </c>
      <c r="BI486" t="s">
        <v>6793</v>
      </c>
      <c r="BJ486" t="s">
        <v>6794</v>
      </c>
      <c r="BK486" t="s">
        <v>6794</v>
      </c>
      <c r="BL486" t="s">
        <v>6794</v>
      </c>
      <c r="BM486" t="s">
        <v>7024</v>
      </c>
      <c r="BN486" t="s">
        <v>7025</v>
      </c>
      <c r="BO486" t="s">
        <v>6794</v>
      </c>
      <c r="BQ486">
        <v>50</v>
      </c>
      <c r="BR486">
        <v>100</v>
      </c>
      <c r="BS486" t="s">
        <v>7533</v>
      </c>
      <c r="BT486" t="s">
        <v>6</v>
      </c>
      <c r="BU486" t="s">
        <v>7025</v>
      </c>
      <c r="BV486" t="s">
        <v>7535</v>
      </c>
      <c r="BW486" t="s">
        <v>7516</v>
      </c>
      <c r="BX486" t="s">
        <v>7515</v>
      </c>
      <c r="BY486" t="s">
        <v>7515</v>
      </c>
      <c r="BZ486" t="s">
        <v>7515</v>
      </c>
      <c r="CA486" t="s">
        <v>7515</v>
      </c>
      <c r="CB486" t="s">
        <v>7515</v>
      </c>
      <c r="CC486" t="s">
        <v>7515</v>
      </c>
      <c r="CD486" t="s">
        <v>7515</v>
      </c>
      <c r="CE486" t="s">
        <v>7515</v>
      </c>
      <c r="CF486" t="s">
        <v>7515</v>
      </c>
      <c r="CG486" t="s">
        <v>7515</v>
      </c>
      <c r="CH486" t="s">
        <v>7515</v>
      </c>
      <c r="CI486" t="s">
        <v>6794</v>
      </c>
      <c r="CJ486" t="s">
        <v>6793</v>
      </c>
      <c r="CO486" t="s">
        <v>6793</v>
      </c>
      <c r="CP486" t="s">
        <v>6793</v>
      </c>
      <c r="CQ486" t="s">
        <v>6794</v>
      </c>
      <c r="CR486" t="s">
        <v>6793</v>
      </c>
      <c r="CS486" t="s">
        <v>6793</v>
      </c>
      <c r="CT486" t="s">
        <v>6794</v>
      </c>
      <c r="CU486" t="s">
        <v>6794</v>
      </c>
      <c r="CV486" t="s">
        <v>6793</v>
      </c>
      <c r="CW486" t="s">
        <v>6794</v>
      </c>
      <c r="CX486" t="s">
        <v>7520</v>
      </c>
      <c r="CY486" t="s">
        <v>7607</v>
      </c>
      <c r="CZ486" t="s">
        <v>7587</v>
      </c>
      <c r="DA486" t="s">
        <v>6794</v>
      </c>
      <c r="DB486">
        <v>2</v>
      </c>
      <c r="DC486">
        <v>2</v>
      </c>
      <c r="DD486">
        <v>1</v>
      </c>
      <c r="EA486">
        <v>2</v>
      </c>
      <c r="EC486">
        <v>0</v>
      </c>
      <c r="ED486">
        <v>0</v>
      </c>
      <c r="EE486">
        <v>2</v>
      </c>
      <c r="EF486">
        <v>0</v>
      </c>
      <c r="EG486">
        <v>0</v>
      </c>
      <c r="EH486">
        <v>0</v>
      </c>
      <c r="EI486">
        <v>0</v>
      </c>
      <c r="EP486" t="s">
        <v>6794</v>
      </c>
      <c r="OM486" t="s">
        <v>7528</v>
      </c>
      <c r="ON486" t="s">
        <v>7539</v>
      </c>
      <c r="OO486" t="s">
        <v>7528</v>
      </c>
      <c r="OP486">
        <v>3</v>
      </c>
      <c r="OQ486" t="s">
        <v>28</v>
      </c>
      <c r="OR486" t="s">
        <v>265</v>
      </c>
      <c r="OS486">
        <v>2007</v>
      </c>
      <c r="OT486">
        <v>5</v>
      </c>
      <c r="OU486">
        <v>1</v>
      </c>
      <c r="OV486">
        <v>5</v>
      </c>
      <c r="OW486">
        <v>1</v>
      </c>
      <c r="OX486">
        <v>0</v>
      </c>
      <c r="OY486">
        <v>35</v>
      </c>
      <c r="QE486" t="s">
        <v>7515</v>
      </c>
      <c r="QF486" t="s">
        <v>7516</v>
      </c>
      <c r="QG486" t="s">
        <v>7515</v>
      </c>
      <c r="QH486" t="s">
        <v>7515</v>
      </c>
      <c r="QI486" t="s">
        <v>7515</v>
      </c>
      <c r="QJ486" t="s">
        <v>7515</v>
      </c>
      <c r="QK486" t="s">
        <v>7515</v>
      </c>
      <c r="RP486">
        <f t="shared" si="14"/>
        <v>1</v>
      </c>
      <c r="RS486">
        <f t="shared" si="15"/>
        <v>3</v>
      </c>
    </row>
    <row r="487" spans="1:487" x14ac:dyDescent="0.3">
      <c r="A487">
        <v>70474</v>
      </c>
      <c r="B487">
        <v>926</v>
      </c>
      <c r="C487">
        <v>0</v>
      </c>
      <c r="D487">
        <v>5</v>
      </c>
      <c r="E487">
        <v>12</v>
      </c>
      <c r="F487">
        <v>103</v>
      </c>
      <c r="G487">
        <v>102</v>
      </c>
      <c r="H487">
        <v>9</v>
      </c>
      <c r="I487" t="s">
        <v>6793</v>
      </c>
      <c r="J487" t="s">
        <v>6793</v>
      </c>
      <c r="O487" t="s">
        <v>6793</v>
      </c>
      <c r="P487" t="s">
        <v>7515</v>
      </c>
      <c r="Q487" t="s">
        <v>7516</v>
      </c>
      <c r="R487" t="s">
        <v>7515</v>
      </c>
      <c r="S487" t="s">
        <v>7515</v>
      </c>
      <c r="T487" t="s">
        <v>7515</v>
      </c>
      <c r="U487" t="s">
        <v>7515</v>
      </c>
      <c r="V487" t="s">
        <v>7515</v>
      </c>
      <c r="W487" t="s">
        <v>7515</v>
      </c>
      <c r="X487" t="s">
        <v>7515</v>
      </c>
      <c r="Y487" t="s">
        <v>7515</v>
      </c>
      <c r="Z487" t="s">
        <v>7515</v>
      </c>
      <c r="AA487" t="s">
        <v>7515</v>
      </c>
      <c r="AB487" t="s">
        <v>7515</v>
      </c>
      <c r="AC487" t="s">
        <v>7515</v>
      </c>
      <c r="AD487" t="s">
        <v>7515</v>
      </c>
      <c r="AE487" t="s">
        <v>7515</v>
      </c>
      <c r="AF487" t="s">
        <v>7515</v>
      </c>
      <c r="AG487" t="s">
        <v>7515</v>
      </c>
      <c r="AH487" t="s">
        <v>7515</v>
      </c>
      <c r="AI487" t="s">
        <v>6796</v>
      </c>
      <c r="AQ487" t="s">
        <v>6985</v>
      </c>
      <c r="AR487" t="s">
        <v>6793</v>
      </c>
      <c r="AS487" t="s">
        <v>6794</v>
      </c>
      <c r="AT487">
        <v>0</v>
      </c>
      <c r="AU487">
        <v>10</v>
      </c>
      <c r="AV487" t="s">
        <v>6988</v>
      </c>
      <c r="AW487" t="s">
        <v>6793</v>
      </c>
      <c r="AX487" t="s">
        <v>6793</v>
      </c>
      <c r="AY487" t="s">
        <v>6</v>
      </c>
      <c r="BA487" t="s">
        <v>7553</v>
      </c>
      <c r="BC487" t="s">
        <v>6794</v>
      </c>
      <c r="BD487" t="s">
        <v>6794</v>
      </c>
      <c r="BE487" t="s">
        <v>6793</v>
      </c>
      <c r="BF487" t="s">
        <v>6793</v>
      </c>
      <c r="BG487" t="s">
        <v>6794</v>
      </c>
      <c r="BH487" t="s">
        <v>6793</v>
      </c>
      <c r="BI487" t="s">
        <v>6794</v>
      </c>
      <c r="BJ487" t="s">
        <v>6794</v>
      </c>
      <c r="BK487" t="s">
        <v>6794</v>
      </c>
      <c r="BL487" t="s">
        <v>6794</v>
      </c>
      <c r="BM487" t="s">
        <v>7021</v>
      </c>
      <c r="BN487" t="s">
        <v>7025</v>
      </c>
      <c r="BO487" t="s">
        <v>6794</v>
      </c>
      <c r="BQ487">
        <v>50</v>
      </c>
      <c r="BR487">
        <v>50</v>
      </c>
      <c r="BS487" t="s">
        <v>7519</v>
      </c>
      <c r="BT487" t="s">
        <v>7534</v>
      </c>
      <c r="BU487" t="s">
        <v>7559</v>
      </c>
      <c r="BV487" t="s">
        <v>7543</v>
      </c>
      <c r="BW487" t="s">
        <v>7515</v>
      </c>
      <c r="BX487" t="s">
        <v>7515</v>
      </c>
      <c r="BY487" t="s">
        <v>7515</v>
      </c>
      <c r="BZ487" t="s">
        <v>7515</v>
      </c>
      <c r="CA487" t="s">
        <v>7515</v>
      </c>
      <c r="CB487" t="s">
        <v>7515</v>
      </c>
      <c r="CC487" t="s">
        <v>7515</v>
      </c>
      <c r="CD487" t="s">
        <v>7516</v>
      </c>
      <c r="CE487" t="s">
        <v>7515</v>
      </c>
      <c r="CF487" t="s">
        <v>7515</v>
      </c>
      <c r="CG487" t="s">
        <v>7515</v>
      </c>
      <c r="CH487" t="s">
        <v>7515</v>
      </c>
      <c r="CI487" t="s">
        <v>6793</v>
      </c>
      <c r="CJ487" t="s">
        <v>6794</v>
      </c>
      <c r="CO487" t="s">
        <v>6793</v>
      </c>
      <c r="CP487" t="s">
        <v>6793</v>
      </c>
      <c r="CQ487" t="s">
        <v>6794</v>
      </c>
      <c r="CR487" t="s">
        <v>6793</v>
      </c>
      <c r="CS487" t="s">
        <v>6793</v>
      </c>
      <c r="CT487" t="s">
        <v>6793</v>
      </c>
      <c r="CU487" t="s">
        <v>6794</v>
      </c>
      <c r="CV487" t="s">
        <v>6793</v>
      </c>
      <c r="CW487" t="s">
        <v>6794</v>
      </c>
      <c r="CX487" t="s">
        <v>7520</v>
      </c>
      <c r="CY487" t="s">
        <v>7521</v>
      </c>
      <c r="CZ487" t="s">
        <v>7522</v>
      </c>
      <c r="DA487" t="s">
        <v>6794</v>
      </c>
      <c r="DB487">
        <v>2</v>
      </c>
      <c r="DC487">
        <v>3</v>
      </c>
      <c r="DD487">
        <v>2</v>
      </c>
      <c r="EA487">
        <v>2</v>
      </c>
      <c r="EC487">
        <v>0</v>
      </c>
      <c r="ED487">
        <v>0</v>
      </c>
      <c r="EE487">
        <v>0</v>
      </c>
      <c r="EF487">
        <v>2</v>
      </c>
      <c r="EG487">
        <v>0</v>
      </c>
      <c r="EH487">
        <v>0</v>
      </c>
      <c r="EI487">
        <v>0</v>
      </c>
      <c r="EP487" t="s">
        <v>6793</v>
      </c>
      <c r="KE487" t="s">
        <v>7524</v>
      </c>
      <c r="KF487" t="s">
        <v>7556</v>
      </c>
      <c r="KG487">
        <v>2008</v>
      </c>
      <c r="KI487" t="s">
        <v>6757</v>
      </c>
      <c r="KJ487" t="s">
        <v>7527</v>
      </c>
      <c r="KK487" t="s">
        <v>6794</v>
      </c>
      <c r="KL487" t="s">
        <v>6966</v>
      </c>
      <c r="KM487" t="s">
        <v>7524</v>
      </c>
      <c r="KN487" t="s">
        <v>7593</v>
      </c>
      <c r="KO487">
        <v>2007</v>
      </c>
      <c r="KS487" t="s">
        <v>6794</v>
      </c>
      <c r="KT487" t="s">
        <v>6793</v>
      </c>
      <c r="NW487">
        <v>7</v>
      </c>
      <c r="NX487" t="s">
        <v>7515</v>
      </c>
      <c r="NY487" t="s">
        <v>7515</v>
      </c>
      <c r="NZ487" t="s">
        <v>7515</v>
      </c>
      <c r="OA487" t="s">
        <v>7515</v>
      </c>
      <c r="OB487" t="s">
        <v>7515</v>
      </c>
      <c r="OC487" t="s">
        <v>7515</v>
      </c>
      <c r="OD487" t="s">
        <v>7515</v>
      </c>
      <c r="OE487" t="s">
        <v>7515</v>
      </c>
      <c r="OF487" t="s">
        <v>7516</v>
      </c>
      <c r="OG487" t="s">
        <v>7515</v>
      </c>
      <c r="OH487" t="s">
        <v>7515</v>
      </c>
      <c r="OM487" t="s">
        <v>7528</v>
      </c>
      <c r="ON487" t="s">
        <v>7529</v>
      </c>
      <c r="OO487" t="s">
        <v>7528</v>
      </c>
      <c r="OP487">
        <v>2</v>
      </c>
      <c r="OQ487" t="s">
        <v>28</v>
      </c>
      <c r="OR487" t="s">
        <v>212</v>
      </c>
      <c r="OS487">
        <v>2006</v>
      </c>
      <c r="OT487">
        <v>8</v>
      </c>
      <c r="OU487">
        <v>1</v>
      </c>
      <c r="OV487">
        <v>8</v>
      </c>
      <c r="OW487">
        <v>1</v>
      </c>
      <c r="OX487">
        <v>0</v>
      </c>
      <c r="OY487">
        <v>35</v>
      </c>
      <c r="OZ487" t="s">
        <v>7515</v>
      </c>
      <c r="PA487" t="s">
        <v>7515</v>
      </c>
      <c r="PB487" t="s">
        <v>7515</v>
      </c>
      <c r="PC487" t="s">
        <v>7515</v>
      </c>
      <c r="PD487" t="s">
        <v>7515</v>
      </c>
      <c r="PE487" t="s">
        <v>7515</v>
      </c>
      <c r="PF487" t="s">
        <v>7515</v>
      </c>
      <c r="PG487" t="s">
        <v>7515</v>
      </c>
      <c r="PH487" t="s">
        <v>7515</v>
      </c>
      <c r="PI487" t="s">
        <v>7515</v>
      </c>
      <c r="PJ487" t="s">
        <v>7515</v>
      </c>
      <c r="PK487" t="s">
        <v>7515</v>
      </c>
      <c r="PL487" t="s">
        <v>7515</v>
      </c>
      <c r="PM487" t="s">
        <v>7515</v>
      </c>
      <c r="PN487" t="s">
        <v>7515</v>
      </c>
      <c r="PO487" t="s">
        <v>7515</v>
      </c>
      <c r="PP487" t="s">
        <v>7515</v>
      </c>
      <c r="PQ487" t="s">
        <v>7515</v>
      </c>
      <c r="PR487" t="s">
        <v>7515</v>
      </c>
      <c r="PS487" t="s">
        <v>7516</v>
      </c>
      <c r="PT487" t="s">
        <v>7516</v>
      </c>
      <c r="PU487" t="s">
        <v>7515</v>
      </c>
      <c r="PV487" t="s">
        <v>7515</v>
      </c>
      <c r="PW487" t="s">
        <v>7515</v>
      </c>
      <c r="PX487" t="s">
        <v>7515</v>
      </c>
      <c r="PY487" t="s">
        <v>7515</v>
      </c>
      <c r="PZ487" t="s">
        <v>7515</v>
      </c>
      <c r="QA487" t="s">
        <v>7515</v>
      </c>
      <c r="QB487" t="s">
        <v>7515</v>
      </c>
      <c r="QC487" t="s">
        <v>7515</v>
      </c>
      <c r="QE487">
        <v>-5</v>
      </c>
      <c r="QF487">
        <v>-5</v>
      </c>
      <c r="QG487">
        <v>-5</v>
      </c>
      <c r="QH487">
        <v>-5</v>
      </c>
      <c r="QI487">
        <v>-5</v>
      </c>
      <c r="QJ487">
        <v>-5</v>
      </c>
      <c r="QK487">
        <v>-5</v>
      </c>
      <c r="RE487" t="s">
        <v>7530</v>
      </c>
      <c r="RP487">
        <f t="shared" si="14"/>
        <v>4</v>
      </c>
      <c r="RS487">
        <f t="shared" si="15"/>
        <v>1</v>
      </c>
    </row>
    <row r="488" spans="1:487" x14ac:dyDescent="0.3">
      <c r="A488">
        <v>70475</v>
      </c>
      <c r="B488">
        <v>927</v>
      </c>
      <c r="C488">
        <v>0</v>
      </c>
      <c r="D488">
        <v>5</v>
      </c>
      <c r="E488">
        <v>11</v>
      </c>
      <c r="F488">
        <v>102</v>
      </c>
      <c r="G488">
        <v>102</v>
      </c>
      <c r="H488">
        <v>15</v>
      </c>
      <c r="I488" t="s">
        <v>6793</v>
      </c>
      <c r="J488" t="s">
        <v>6793</v>
      </c>
      <c r="O488" t="s">
        <v>6793</v>
      </c>
      <c r="P488" t="s">
        <v>7516</v>
      </c>
      <c r="Q488" t="s">
        <v>7516</v>
      </c>
      <c r="R488" t="s">
        <v>7515</v>
      </c>
      <c r="S488" t="s">
        <v>7515</v>
      </c>
      <c r="T488" t="s">
        <v>7515</v>
      </c>
      <c r="U488" t="s">
        <v>7515</v>
      </c>
      <c r="V488" t="s">
        <v>7515</v>
      </c>
      <c r="W488" t="s">
        <v>7515</v>
      </c>
      <c r="X488" t="s">
        <v>7515</v>
      </c>
      <c r="Y488" t="s">
        <v>7515</v>
      </c>
      <c r="Z488" t="s">
        <v>7515</v>
      </c>
      <c r="AA488" t="s">
        <v>7515</v>
      </c>
      <c r="AB488" t="s">
        <v>7515</v>
      </c>
      <c r="AC488" t="s">
        <v>7515</v>
      </c>
      <c r="AD488" t="s">
        <v>7515</v>
      </c>
      <c r="AE488" t="s">
        <v>7515</v>
      </c>
      <c r="AF488" t="s">
        <v>7516</v>
      </c>
      <c r="AG488" t="s">
        <v>7515</v>
      </c>
      <c r="AH488" t="s">
        <v>7515</v>
      </c>
      <c r="AI488" t="s">
        <v>6796</v>
      </c>
      <c r="AQ488" t="s">
        <v>6985</v>
      </c>
      <c r="AR488" t="s">
        <v>6794</v>
      </c>
      <c r="AS488" t="s">
        <v>6794</v>
      </c>
      <c r="AT488">
        <v>0</v>
      </c>
      <c r="AU488">
        <v>13</v>
      </c>
      <c r="AV488" t="s">
        <v>6988</v>
      </c>
      <c r="AW488" t="s">
        <v>6793</v>
      </c>
      <c r="AX488" t="s">
        <v>6793</v>
      </c>
      <c r="AY488" t="s">
        <v>6813</v>
      </c>
      <c r="AZ488" t="s">
        <v>7531</v>
      </c>
      <c r="BA488" t="s">
        <v>7553</v>
      </c>
      <c r="BC488" t="s">
        <v>6794</v>
      </c>
      <c r="BD488" t="s">
        <v>6794</v>
      </c>
      <c r="BE488" t="s">
        <v>6793</v>
      </c>
      <c r="BF488" t="s">
        <v>6793</v>
      </c>
      <c r="BG488" t="s">
        <v>6794</v>
      </c>
      <c r="BH488" t="s">
        <v>6794</v>
      </c>
      <c r="BI488" t="s">
        <v>6793</v>
      </c>
      <c r="BJ488" t="s">
        <v>6794</v>
      </c>
      <c r="BK488" t="s">
        <v>6794</v>
      </c>
      <c r="BL488" t="s">
        <v>6794</v>
      </c>
      <c r="BM488" t="s">
        <v>7024</v>
      </c>
      <c r="BN488" t="s">
        <v>7030</v>
      </c>
      <c r="BO488" t="s">
        <v>6794</v>
      </c>
      <c r="BQ488">
        <v>50</v>
      </c>
      <c r="BR488">
        <v>50</v>
      </c>
      <c r="BS488" t="s">
        <v>7519</v>
      </c>
      <c r="BT488" t="s">
        <v>6</v>
      </c>
      <c r="BU488" t="s">
        <v>7559</v>
      </c>
      <c r="BV488" t="s">
        <v>7569</v>
      </c>
      <c r="BW488" t="s">
        <v>7515</v>
      </c>
      <c r="BX488" t="s">
        <v>7516</v>
      </c>
      <c r="BY488" t="s">
        <v>7516</v>
      </c>
      <c r="BZ488" t="s">
        <v>7515</v>
      </c>
      <c r="CA488" t="s">
        <v>7515</v>
      </c>
      <c r="CB488" t="s">
        <v>7515</v>
      </c>
      <c r="CC488" t="s">
        <v>7515</v>
      </c>
      <c r="CD488" t="s">
        <v>7515</v>
      </c>
      <c r="CE488" t="s">
        <v>7515</v>
      </c>
      <c r="CF488" t="s">
        <v>7515</v>
      </c>
      <c r="CG488" t="s">
        <v>7515</v>
      </c>
      <c r="CH488" t="s">
        <v>7515</v>
      </c>
      <c r="CI488" t="s">
        <v>6966</v>
      </c>
      <c r="CJ488" t="s">
        <v>6794</v>
      </c>
      <c r="CO488" t="s">
        <v>6793</v>
      </c>
      <c r="CP488" t="s">
        <v>6793</v>
      </c>
      <c r="CQ488" t="s">
        <v>6793</v>
      </c>
      <c r="CR488" t="s">
        <v>6793</v>
      </c>
      <c r="CS488" t="s">
        <v>6966</v>
      </c>
      <c r="CT488" t="s">
        <v>6793</v>
      </c>
      <c r="CU488" t="s">
        <v>6794</v>
      </c>
      <c r="CV488" t="s">
        <v>6793</v>
      </c>
      <c r="CW488" t="s">
        <v>6793</v>
      </c>
      <c r="CX488" t="s">
        <v>7520</v>
      </c>
      <c r="CY488" t="s">
        <v>7521</v>
      </c>
      <c r="CZ488" t="s">
        <v>7522</v>
      </c>
      <c r="DA488" t="s">
        <v>6793</v>
      </c>
      <c r="DB488">
        <v>1</v>
      </c>
      <c r="DC488">
        <v>2</v>
      </c>
      <c r="DD488">
        <v>3</v>
      </c>
      <c r="DE488" t="s">
        <v>6794</v>
      </c>
      <c r="EA488">
        <v>2</v>
      </c>
      <c r="EC488">
        <v>1</v>
      </c>
      <c r="ED488">
        <v>0</v>
      </c>
      <c r="EE488">
        <v>0</v>
      </c>
      <c r="EF488">
        <v>0</v>
      </c>
      <c r="EG488">
        <v>1</v>
      </c>
      <c r="EH488">
        <v>0</v>
      </c>
      <c r="EI488">
        <v>0</v>
      </c>
      <c r="EJ488" t="s">
        <v>6793</v>
      </c>
      <c r="EK488" t="s">
        <v>7573</v>
      </c>
      <c r="EM488">
        <v>1</v>
      </c>
      <c r="EN488">
        <v>2007</v>
      </c>
      <c r="EP488" t="s">
        <v>6794</v>
      </c>
      <c r="OI488" t="s">
        <v>7526</v>
      </c>
      <c r="OJ488" t="s">
        <v>7526</v>
      </c>
      <c r="OK488" t="s">
        <v>7526</v>
      </c>
      <c r="OL488" t="s">
        <v>7526</v>
      </c>
      <c r="OM488" t="s">
        <v>7528</v>
      </c>
      <c r="ON488" t="s">
        <v>7529</v>
      </c>
      <c r="OO488" t="s">
        <v>7528</v>
      </c>
      <c r="OP488">
        <v>1</v>
      </c>
      <c r="OQ488" t="s">
        <v>28</v>
      </c>
      <c r="OR488" t="s">
        <v>265</v>
      </c>
      <c r="OS488">
        <v>2006</v>
      </c>
      <c r="OT488">
        <v>10</v>
      </c>
      <c r="OU488">
        <v>1</v>
      </c>
      <c r="OV488">
        <v>10</v>
      </c>
      <c r="OW488">
        <v>1</v>
      </c>
      <c r="OX488">
        <v>0</v>
      </c>
      <c r="OY488">
        <v>35</v>
      </c>
      <c r="QE488">
        <v>-5</v>
      </c>
      <c r="QF488">
        <v>-5</v>
      </c>
      <c r="QG488">
        <v>-5</v>
      </c>
      <c r="QH488">
        <v>-5</v>
      </c>
      <c r="QI488">
        <v>-5</v>
      </c>
      <c r="QJ488">
        <v>-5</v>
      </c>
      <c r="QK488">
        <v>-5</v>
      </c>
      <c r="RP488">
        <f t="shared" si="14"/>
        <v>4</v>
      </c>
      <c r="RS488">
        <f t="shared" si="15"/>
        <v>3</v>
      </c>
    </row>
    <row r="489" spans="1:487" x14ac:dyDescent="0.3">
      <c r="A489">
        <v>70476</v>
      </c>
      <c r="B489">
        <v>928</v>
      </c>
      <c r="C489">
        <v>0</v>
      </c>
      <c r="D489">
        <v>5</v>
      </c>
      <c r="E489">
        <v>12</v>
      </c>
      <c r="F489">
        <v>84</v>
      </c>
      <c r="G489">
        <v>102</v>
      </c>
      <c r="H489">
        <v>10</v>
      </c>
      <c r="I489" t="s">
        <v>6793</v>
      </c>
      <c r="J489" t="s">
        <v>6793</v>
      </c>
      <c r="O489" t="s">
        <v>6793</v>
      </c>
      <c r="P489" t="s">
        <v>7515</v>
      </c>
      <c r="Q489" t="s">
        <v>7515</v>
      </c>
      <c r="R489" t="s">
        <v>7515</v>
      </c>
      <c r="S489" t="s">
        <v>7515</v>
      </c>
      <c r="T489" t="s">
        <v>7515</v>
      </c>
      <c r="U489" t="s">
        <v>7515</v>
      </c>
      <c r="V489" t="s">
        <v>7515</v>
      </c>
      <c r="W489" t="s">
        <v>7515</v>
      </c>
      <c r="X489" t="s">
        <v>7515</v>
      </c>
      <c r="Y489" t="s">
        <v>7515</v>
      </c>
      <c r="Z489" t="s">
        <v>7515</v>
      </c>
      <c r="AA489" t="s">
        <v>7515</v>
      </c>
      <c r="AB489" t="s">
        <v>7515</v>
      </c>
      <c r="AC489" t="s">
        <v>7515</v>
      </c>
      <c r="AD489" t="s">
        <v>7515</v>
      </c>
      <c r="AE489" t="s">
        <v>7516</v>
      </c>
      <c r="AF489" t="s">
        <v>7515</v>
      </c>
      <c r="AG489" t="s">
        <v>7515</v>
      </c>
      <c r="AH489" t="s">
        <v>7515</v>
      </c>
      <c r="AI489" t="s">
        <v>7517</v>
      </c>
      <c r="AL489">
        <v>3</v>
      </c>
      <c r="AM489">
        <v>0</v>
      </c>
      <c r="AN489" t="s">
        <v>6845</v>
      </c>
      <c r="AQ489" t="s">
        <v>6993</v>
      </c>
      <c r="AR489" t="s">
        <v>6794</v>
      </c>
      <c r="AS489" t="s">
        <v>6794</v>
      </c>
      <c r="AT489">
        <v>0</v>
      </c>
      <c r="AU489">
        <v>30</v>
      </c>
      <c r="AV489" t="s">
        <v>7568</v>
      </c>
      <c r="AW489" t="s">
        <v>6794</v>
      </c>
      <c r="AX489" t="s">
        <v>6793</v>
      </c>
      <c r="AY489" t="s">
        <v>6813</v>
      </c>
      <c r="AZ489" t="s">
        <v>7531</v>
      </c>
      <c r="BA489" t="s">
        <v>7518</v>
      </c>
      <c r="BC489" t="s">
        <v>6794</v>
      </c>
      <c r="BD489" t="s">
        <v>6794</v>
      </c>
      <c r="BE489" t="s">
        <v>6794</v>
      </c>
      <c r="BF489" t="s">
        <v>6793</v>
      </c>
      <c r="BH489" t="s">
        <v>6794</v>
      </c>
      <c r="BI489" t="s">
        <v>6794</v>
      </c>
      <c r="BJ489" t="s">
        <v>6793</v>
      </c>
      <c r="BK489" t="s">
        <v>6794</v>
      </c>
      <c r="BL489" t="s">
        <v>6794</v>
      </c>
      <c r="BM489" t="s">
        <v>7024</v>
      </c>
      <c r="BN489" t="s">
        <v>7026</v>
      </c>
      <c r="BO489" t="s">
        <v>6794</v>
      </c>
      <c r="BQ489">
        <v>0</v>
      </c>
      <c r="BR489">
        <v>75</v>
      </c>
      <c r="BS489" t="s">
        <v>7519</v>
      </c>
      <c r="BT489" t="s">
        <v>7604</v>
      </c>
      <c r="BU489" t="s">
        <v>7024</v>
      </c>
      <c r="BV489" t="s">
        <v>7535</v>
      </c>
      <c r="BW489" t="s">
        <v>7515</v>
      </c>
      <c r="BX489" t="s">
        <v>7516</v>
      </c>
      <c r="BY489" t="s">
        <v>7515</v>
      </c>
      <c r="BZ489" t="s">
        <v>7515</v>
      </c>
      <c r="CA489" t="s">
        <v>7515</v>
      </c>
      <c r="CB489" t="s">
        <v>7515</v>
      </c>
      <c r="CC489" t="s">
        <v>7515</v>
      </c>
      <c r="CD489" t="s">
        <v>7515</v>
      </c>
      <c r="CE489" t="s">
        <v>7515</v>
      </c>
      <c r="CF489" t="s">
        <v>7515</v>
      </c>
      <c r="CG489" t="s">
        <v>7515</v>
      </c>
      <c r="CH489" t="s">
        <v>7515</v>
      </c>
      <c r="CI489" t="s">
        <v>6793</v>
      </c>
      <c r="CJ489" t="s">
        <v>6794</v>
      </c>
      <c r="CO489" t="s">
        <v>6794</v>
      </c>
      <c r="CP489" t="s">
        <v>6794</v>
      </c>
      <c r="CQ489" t="s">
        <v>6794</v>
      </c>
      <c r="CR489" t="s">
        <v>6793</v>
      </c>
      <c r="CS489" t="s">
        <v>6794</v>
      </c>
      <c r="CT489" t="s">
        <v>6794</v>
      </c>
      <c r="CU489" t="s">
        <v>6794</v>
      </c>
      <c r="CV489" t="s">
        <v>6793</v>
      </c>
      <c r="CW489" t="s">
        <v>6794</v>
      </c>
      <c r="CX489" t="s">
        <v>7520</v>
      </c>
      <c r="CY489" t="s">
        <v>7521</v>
      </c>
      <c r="CZ489" t="s">
        <v>7536</v>
      </c>
      <c r="DA489" t="s">
        <v>6794</v>
      </c>
      <c r="DB489">
        <v>3</v>
      </c>
      <c r="DC489">
        <v>3</v>
      </c>
      <c r="DD489">
        <v>4</v>
      </c>
      <c r="EA489">
        <v>3</v>
      </c>
      <c r="EC489">
        <v>1</v>
      </c>
      <c r="ED489">
        <v>0</v>
      </c>
      <c r="EE489">
        <v>0</v>
      </c>
      <c r="EF489">
        <v>2</v>
      </c>
      <c r="EG489">
        <v>0</v>
      </c>
      <c r="EH489">
        <v>0</v>
      </c>
      <c r="EI489">
        <v>0</v>
      </c>
      <c r="EP489" t="s">
        <v>6794</v>
      </c>
      <c r="OM489" t="s">
        <v>7528</v>
      </c>
      <c r="ON489" t="s">
        <v>7539</v>
      </c>
      <c r="OO489" t="s">
        <v>7528</v>
      </c>
      <c r="OP489">
        <v>1</v>
      </c>
      <c r="OQ489" t="s">
        <v>28</v>
      </c>
      <c r="OR489" t="s">
        <v>212</v>
      </c>
      <c r="OS489">
        <v>2007</v>
      </c>
      <c r="OT489">
        <v>10</v>
      </c>
      <c r="OU489">
        <v>1</v>
      </c>
      <c r="OV489">
        <v>10</v>
      </c>
      <c r="OW489">
        <v>0</v>
      </c>
      <c r="OX489">
        <v>1</v>
      </c>
      <c r="OY489">
        <v>35</v>
      </c>
      <c r="QE489" t="s">
        <v>7515</v>
      </c>
      <c r="QF489" t="s">
        <v>7515</v>
      </c>
      <c r="QG489" t="s">
        <v>7515</v>
      </c>
      <c r="QH489" t="s">
        <v>7515</v>
      </c>
      <c r="QI489" t="s">
        <v>7515</v>
      </c>
      <c r="QJ489" t="s">
        <v>7515</v>
      </c>
      <c r="QK489" t="s">
        <v>7516</v>
      </c>
      <c r="RP489">
        <f t="shared" si="14"/>
        <v>1</v>
      </c>
      <c r="RS489">
        <f t="shared" si="15"/>
        <v>3</v>
      </c>
    </row>
    <row r="490" spans="1:487" x14ac:dyDescent="0.3">
      <c r="A490">
        <v>70477</v>
      </c>
      <c r="B490">
        <v>929</v>
      </c>
      <c r="C490">
        <v>0</v>
      </c>
      <c r="D490">
        <v>5</v>
      </c>
      <c r="E490">
        <v>46</v>
      </c>
      <c r="F490">
        <v>177</v>
      </c>
      <c r="G490">
        <v>102</v>
      </c>
      <c r="H490">
        <v>3</v>
      </c>
      <c r="I490" t="s">
        <v>6793</v>
      </c>
      <c r="J490" t="s">
        <v>6794</v>
      </c>
      <c r="K490">
        <v>2</v>
      </c>
      <c r="O490" t="s">
        <v>6793</v>
      </c>
      <c r="P490" t="s">
        <v>7515</v>
      </c>
      <c r="Q490" t="s">
        <v>7515</v>
      </c>
      <c r="R490" t="s">
        <v>7515</v>
      </c>
      <c r="S490" t="s">
        <v>7515</v>
      </c>
      <c r="T490" t="s">
        <v>7515</v>
      </c>
      <c r="U490" t="s">
        <v>7515</v>
      </c>
      <c r="V490" t="s">
        <v>7515</v>
      </c>
      <c r="W490" t="s">
        <v>7515</v>
      </c>
      <c r="X490" t="s">
        <v>7515</v>
      </c>
      <c r="Y490" t="s">
        <v>7515</v>
      </c>
      <c r="Z490" t="s">
        <v>7516</v>
      </c>
      <c r="AA490" t="s">
        <v>7515</v>
      </c>
      <c r="AB490" t="s">
        <v>7515</v>
      </c>
      <c r="AC490" t="s">
        <v>7515</v>
      </c>
      <c r="AD490" t="s">
        <v>7515</v>
      </c>
      <c r="AE490" t="s">
        <v>7515</v>
      </c>
      <c r="AF490" t="s">
        <v>7515</v>
      </c>
      <c r="AG490" t="s">
        <v>7515</v>
      </c>
      <c r="AH490" t="s">
        <v>7515</v>
      </c>
      <c r="AJ490">
        <v>1</v>
      </c>
      <c r="AK490">
        <v>1</v>
      </c>
      <c r="AL490">
        <v>6</v>
      </c>
      <c r="AM490">
        <v>1</v>
      </c>
      <c r="AN490" t="s">
        <v>6845</v>
      </c>
      <c r="AQ490" t="s">
        <v>6993</v>
      </c>
      <c r="AR490" t="s">
        <v>6794</v>
      </c>
      <c r="AS490" t="s">
        <v>6794</v>
      </c>
      <c r="AT490">
        <v>0</v>
      </c>
      <c r="AU490">
        <v>20</v>
      </c>
      <c r="AV490" t="s">
        <v>6988</v>
      </c>
      <c r="AW490" t="s">
        <v>6793</v>
      </c>
      <c r="AX490" t="s">
        <v>6793</v>
      </c>
      <c r="AY490" t="s">
        <v>6813</v>
      </c>
      <c r="AZ490" t="s">
        <v>7531</v>
      </c>
      <c r="BA490" t="s">
        <v>6991</v>
      </c>
      <c r="BC490" t="s">
        <v>6794</v>
      </c>
      <c r="BD490" t="s">
        <v>6794</v>
      </c>
      <c r="BE490" t="s">
        <v>6793</v>
      </c>
      <c r="BF490" t="s">
        <v>6793</v>
      </c>
      <c r="BG490" t="s">
        <v>6793</v>
      </c>
      <c r="BH490" t="s">
        <v>6794</v>
      </c>
      <c r="BI490" t="s">
        <v>6794</v>
      </c>
      <c r="BJ490" t="s">
        <v>6794</v>
      </c>
      <c r="BK490" t="s">
        <v>6794</v>
      </c>
      <c r="BL490" t="s">
        <v>6794</v>
      </c>
      <c r="BM490" t="s">
        <v>7021</v>
      </c>
      <c r="BN490" t="s">
        <v>7024</v>
      </c>
      <c r="BO490" t="s">
        <v>6794</v>
      </c>
      <c r="BQ490" t="s">
        <v>7547</v>
      </c>
      <c r="BR490" t="s">
        <v>6</v>
      </c>
      <c r="BS490" t="s">
        <v>7533</v>
      </c>
      <c r="BT490" t="s">
        <v>7534</v>
      </c>
      <c r="BU490" t="s">
        <v>7559</v>
      </c>
      <c r="BV490" t="s">
        <v>7569</v>
      </c>
      <c r="BW490" t="s">
        <v>7516</v>
      </c>
      <c r="BX490" t="s">
        <v>7515</v>
      </c>
      <c r="BY490" t="s">
        <v>7515</v>
      </c>
      <c r="BZ490" t="s">
        <v>7515</v>
      </c>
      <c r="CA490" t="s">
        <v>7515</v>
      </c>
      <c r="CB490" t="s">
        <v>7515</v>
      </c>
      <c r="CC490" t="s">
        <v>7515</v>
      </c>
      <c r="CD490" t="s">
        <v>7515</v>
      </c>
      <c r="CE490" t="s">
        <v>7515</v>
      </c>
      <c r="CF490" t="s">
        <v>7515</v>
      </c>
      <c r="CG490" t="s">
        <v>7515</v>
      </c>
      <c r="CH490" t="s">
        <v>7515</v>
      </c>
      <c r="CI490" t="s">
        <v>6793</v>
      </c>
      <c r="CJ490" t="s">
        <v>6966</v>
      </c>
      <c r="CO490" t="s">
        <v>6793</v>
      </c>
      <c r="CP490" t="s">
        <v>6793</v>
      </c>
      <c r="CQ490" t="s">
        <v>6794</v>
      </c>
      <c r="CR490" t="s">
        <v>6793</v>
      </c>
      <c r="CS490" t="s">
        <v>6793</v>
      </c>
      <c r="CT490" t="s">
        <v>6793</v>
      </c>
      <c r="CU490" t="s">
        <v>6794</v>
      </c>
      <c r="CV490" t="s">
        <v>6793</v>
      </c>
      <c r="CW490" t="s">
        <v>6794</v>
      </c>
      <c r="CX490" t="s">
        <v>7520</v>
      </c>
      <c r="CY490" t="s">
        <v>7521</v>
      </c>
      <c r="CZ490" t="s">
        <v>7587</v>
      </c>
      <c r="DA490" t="s">
        <v>6793</v>
      </c>
      <c r="DB490">
        <v>2</v>
      </c>
      <c r="DC490">
        <v>3</v>
      </c>
      <c r="DD490">
        <v>4</v>
      </c>
      <c r="DE490" t="s">
        <v>6793</v>
      </c>
      <c r="DF490">
        <v>1</v>
      </c>
      <c r="DG490" t="s">
        <v>7595</v>
      </c>
      <c r="DH490">
        <v>2005</v>
      </c>
      <c r="DI490" t="s">
        <v>7577</v>
      </c>
      <c r="DJ490" t="s">
        <v>7590</v>
      </c>
      <c r="DK490">
        <v>2007</v>
      </c>
      <c r="EA490">
        <v>2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2</v>
      </c>
      <c r="EJ490" t="s">
        <v>6794</v>
      </c>
      <c r="EP490" t="s">
        <v>6793</v>
      </c>
      <c r="GU490" t="s">
        <v>7538</v>
      </c>
      <c r="GV490" t="s">
        <v>6</v>
      </c>
      <c r="GW490" t="s">
        <v>6</v>
      </c>
      <c r="GX490" t="s">
        <v>7552</v>
      </c>
      <c r="HA490" t="s">
        <v>6794</v>
      </c>
      <c r="HC490" t="s">
        <v>7538</v>
      </c>
      <c r="HD490" t="s">
        <v>6</v>
      </c>
      <c r="HE490" t="s">
        <v>6</v>
      </c>
      <c r="HF490" t="s">
        <v>7552</v>
      </c>
      <c r="HI490" t="s">
        <v>6794</v>
      </c>
      <c r="JO490" t="s">
        <v>7524</v>
      </c>
      <c r="JP490" t="s">
        <v>6</v>
      </c>
      <c r="JQ490" t="s">
        <v>6</v>
      </c>
      <c r="JR490" t="s">
        <v>7527</v>
      </c>
      <c r="JU490" t="s">
        <v>6793</v>
      </c>
      <c r="JW490" t="s">
        <v>7524</v>
      </c>
      <c r="JX490" t="s">
        <v>6</v>
      </c>
      <c r="JY490" t="s">
        <v>6</v>
      </c>
      <c r="JZ490" t="s">
        <v>7527</v>
      </c>
      <c r="KC490" t="s">
        <v>6794</v>
      </c>
      <c r="KD490" t="s">
        <v>6793</v>
      </c>
      <c r="KE490" t="s">
        <v>7524</v>
      </c>
      <c r="KF490" t="s">
        <v>7590</v>
      </c>
      <c r="KG490">
        <v>2006</v>
      </c>
      <c r="KI490" t="s">
        <v>7526</v>
      </c>
      <c r="KJ490" t="s">
        <v>7527</v>
      </c>
      <c r="KK490" t="s">
        <v>6794</v>
      </c>
      <c r="KL490" t="s">
        <v>6793</v>
      </c>
      <c r="KM490" t="s">
        <v>7524</v>
      </c>
      <c r="KN490" t="s">
        <v>7590</v>
      </c>
      <c r="KO490">
        <v>2006</v>
      </c>
      <c r="KS490" t="s">
        <v>6794</v>
      </c>
      <c r="KT490" t="s">
        <v>6793</v>
      </c>
      <c r="MA490" t="s">
        <v>7524</v>
      </c>
      <c r="MB490" t="s">
        <v>6</v>
      </c>
      <c r="MC490" t="s">
        <v>6</v>
      </c>
      <c r="MD490" t="s">
        <v>7578</v>
      </c>
      <c r="MG490" t="s">
        <v>6794</v>
      </c>
      <c r="MI490" t="s">
        <v>7538</v>
      </c>
      <c r="MJ490" t="s">
        <v>7590</v>
      </c>
      <c r="MK490">
        <v>2007</v>
      </c>
      <c r="MO490" t="s">
        <v>6794</v>
      </c>
      <c r="MQ490" t="s">
        <v>7538</v>
      </c>
      <c r="MR490" t="s">
        <v>6</v>
      </c>
      <c r="MS490" t="s">
        <v>6</v>
      </c>
      <c r="MT490" t="s">
        <v>6</v>
      </c>
      <c r="MW490" t="s">
        <v>6794</v>
      </c>
      <c r="MY490" t="s">
        <v>7538</v>
      </c>
      <c r="MZ490" t="s">
        <v>7590</v>
      </c>
      <c r="NA490">
        <v>2007</v>
      </c>
      <c r="NE490" t="s">
        <v>6794</v>
      </c>
      <c r="NG490" t="s">
        <v>7538</v>
      </c>
      <c r="NH490" t="s">
        <v>6</v>
      </c>
      <c r="NI490" t="s">
        <v>6</v>
      </c>
      <c r="NJ490" t="s">
        <v>7552</v>
      </c>
      <c r="NM490" t="s">
        <v>6794</v>
      </c>
      <c r="NN490" t="s">
        <v>6793</v>
      </c>
      <c r="NW490">
        <v>8</v>
      </c>
      <c r="NX490" t="s">
        <v>7515</v>
      </c>
      <c r="NY490" t="s">
        <v>7515</v>
      </c>
      <c r="NZ490" t="s">
        <v>7515</v>
      </c>
      <c r="OA490" t="s">
        <v>7515</v>
      </c>
      <c r="OB490" t="s">
        <v>7515</v>
      </c>
      <c r="OC490" t="s">
        <v>7515</v>
      </c>
      <c r="OD490" t="s">
        <v>7516</v>
      </c>
      <c r="OE490" t="s">
        <v>7515</v>
      </c>
      <c r="OF490" t="s">
        <v>7515</v>
      </c>
      <c r="OG490" t="s">
        <v>7515</v>
      </c>
      <c r="OH490" t="s">
        <v>7515</v>
      </c>
      <c r="OI490" t="s">
        <v>7527</v>
      </c>
      <c r="OJ490" t="s">
        <v>7526</v>
      </c>
      <c r="OK490" t="s">
        <v>7527</v>
      </c>
      <c r="OM490" t="s">
        <v>7528</v>
      </c>
      <c r="ON490" t="s">
        <v>7529</v>
      </c>
      <c r="OO490" t="s">
        <v>7528</v>
      </c>
      <c r="OP490">
        <v>4</v>
      </c>
      <c r="OQ490" t="s">
        <v>28</v>
      </c>
      <c r="OR490" t="s">
        <v>7549</v>
      </c>
      <c r="OS490">
        <v>2006</v>
      </c>
      <c r="OT490">
        <v>2</v>
      </c>
      <c r="OU490">
        <v>2</v>
      </c>
      <c r="OV490">
        <v>2</v>
      </c>
      <c r="OW490">
        <v>1</v>
      </c>
      <c r="OX490">
        <v>1</v>
      </c>
      <c r="OY490">
        <v>70</v>
      </c>
      <c r="OZ490" t="s">
        <v>7515</v>
      </c>
      <c r="PA490" t="s">
        <v>7515</v>
      </c>
      <c r="PB490" t="s">
        <v>7515</v>
      </c>
      <c r="PC490" t="s">
        <v>7515</v>
      </c>
      <c r="PD490" t="s">
        <v>7515</v>
      </c>
      <c r="PE490" t="s">
        <v>7515</v>
      </c>
      <c r="PF490" t="s">
        <v>7515</v>
      </c>
      <c r="PG490" t="s">
        <v>7515</v>
      </c>
      <c r="PH490" t="s">
        <v>7516</v>
      </c>
      <c r="PI490" t="s">
        <v>7516</v>
      </c>
      <c r="PJ490" t="s">
        <v>7515</v>
      </c>
      <c r="PK490" t="s">
        <v>7515</v>
      </c>
      <c r="PL490" t="s">
        <v>7515</v>
      </c>
      <c r="PM490" t="s">
        <v>7515</v>
      </c>
      <c r="PN490" t="s">
        <v>7515</v>
      </c>
      <c r="PO490" t="s">
        <v>7515</v>
      </c>
      <c r="PP490" t="s">
        <v>7515</v>
      </c>
      <c r="PQ490" t="s">
        <v>7516</v>
      </c>
      <c r="PR490" t="s">
        <v>7516</v>
      </c>
      <c r="PS490" t="s">
        <v>7516</v>
      </c>
      <c r="PT490" t="s">
        <v>7516</v>
      </c>
      <c r="PU490" t="s">
        <v>7515</v>
      </c>
      <c r="PV490" t="s">
        <v>7515</v>
      </c>
      <c r="PW490" t="s">
        <v>7515</v>
      </c>
      <c r="PX490" t="s">
        <v>7515</v>
      </c>
      <c r="PY490" t="s">
        <v>7516</v>
      </c>
      <c r="PZ490" t="s">
        <v>7516</v>
      </c>
      <c r="QA490" t="s">
        <v>7516</v>
      </c>
      <c r="QB490" t="s">
        <v>7516</v>
      </c>
      <c r="QC490" t="s">
        <v>7516</v>
      </c>
      <c r="QE490" t="s">
        <v>7516</v>
      </c>
      <c r="QF490" t="s">
        <v>7515</v>
      </c>
      <c r="QG490" t="s">
        <v>7515</v>
      </c>
      <c r="QH490" t="s">
        <v>7515</v>
      </c>
      <c r="QI490" t="s">
        <v>7515</v>
      </c>
      <c r="QJ490" t="s">
        <v>7515</v>
      </c>
      <c r="QK490" t="s">
        <v>7515</v>
      </c>
      <c r="RC490" t="s">
        <v>7530</v>
      </c>
      <c r="RD490" t="s">
        <v>7530</v>
      </c>
      <c r="RE490" t="s">
        <v>7530</v>
      </c>
      <c r="RN490" t="s">
        <v>7530</v>
      </c>
      <c r="RP490">
        <f t="shared" si="14"/>
        <v>2</v>
      </c>
      <c r="RS490">
        <f t="shared" si="15"/>
        <v>1</v>
      </c>
    </row>
    <row r="491" spans="1:487" x14ac:dyDescent="0.3">
      <c r="A491">
        <v>70478</v>
      </c>
      <c r="B491">
        <v>930</v>
      </c>
      <c r="C491">
        <v>0</v>
      </c>
      <c r="D491">
        <v>5</v>
      </c>
      <c r="E491">
        <v>20</v>
      </c>
      <c r="F491">
        <v>87</v>
      </c>
      <c r="G491">
        <v>102</v>
      </c>
      <c r="H491">
        <v>9</v>
      </c>
      <c r="I491" t="s">
        <v>6793</v>
      </c>
      <c r="J491" t="s">
        <v>6793</v>
      </c>
      <c r="O491" t="s">
        <v>6793</v>
      </c>
      <c r="P491" t="s">
        <v>7515</v>
      </c>
      <c r="Q491" t="s">
        <v>7515</v>
      </c>
      <c r="R491" t="s">
        <v>7515</v>
      </c>
      <c r="S491" t="s">
        <v>7515</v>
      </c>
      <c r="T491" t="s">
        <v>7515</v>
      </c>
      <c r="U491" t="s">
        <v>7515</v>
      </c>
      <c r="V491" t="s">
        <v>7515</v>
      </c>
      <c r="W491" t="s">
        <v>7515</v>
      </c>
      <c r="X491" t="s">
        <v>7515</v>
      </c>
      <c r="Y491" t="s">
        <v>7515</v>
      </c>
      <c r="Z491" t="s">
        <v>7515</v>
      </c>
      <c r="AA491" t="s">
        <v>7515</v>
      </c>
      <c r="AB491" t="s">
        <v>7515</v>
      </c>
      <c r="AC491" t="s">
        <v>7515</v>
      </c>
      <c r="AD491" t="s">
        <v>7515</v>
      </c>
      <c r="AE491" t="s">
        <v>7515</v>
      </c>
      <c r="AF491" t="s">
        <v>7516</v>
      </c>
      <c r="AG491" t="s">
        <v>7515</v>
      </c>
      <c r="AH491" t="s">
        <v>7515</v>
      </c>
      <c r="AI491" t="s">
        <v>6796</v>
      </c>
      <c r="AQ491" t="s">
        <v>6985</v>
      </c>
      <c r="AR491" t="s">
        <v>6793</v>
      </c>
      <c r="AS491" t="s">
        <v>6794</v>
      </c>
      <c r="AT491" t="s">
        <v>6</v>
      </c>
      <c r="AU491" t="s">
        <v>6</v>
      </c>
      <c r="AV491" t="s">
        <v>6992</v>
      </c>
      <c r="AW491" t="s">
        <v>6966</v>
      </c>
      <c r="AX491" t="s">
        <v>6794</v>
      </c>
      <c r="AY491" t="s">
        <v>6813</v>
      </c>
      <c r="AZ491" t="s">
        <v>6</v>
      </c>
      <c r="BA491" t="s">
        <v>6991</v>
      </c>
      <c r="BC491" t="s">
        <v>6794</v>
      </c>
      <c r="BD491" t="s">
        <v>6794</v>
      </c>
      <c r="BE491" t="s">
        <v>6793</v>
      </c>
      <c r="BF491" t="s">
        <v>6793</v>
      </c>
      <c r="BG491" t="s">
        <v>6794</v>
      </c>
      <c r="BH491" t="s">
        <v>6794</v>
      </c>
      <c r="BI491" t="s">
        <v>6794</v>
      </c>
      <c r="BJ491" t="s">
        <v>6793</v>
      </c>
      <c r="BK491" t="s">
        <v>6794</v>
      </c>
      <c r="BL491" t="s">
        <v>6966</v>
      </c>
      <c r="BM491" t="s">
        <v>7030</v>
      </c>
      <c r="BN491" t="s">
        <v>6</v>
      </c>
      <c r="BO491" t="s">
        <v>6794</v>
      </c>
      <c r="BQ491" t="s">
        <v>7547</v>
      </c>
      <c r="BR491" t="s">
        <v>6</v>
      </c>
      <c r="BS491" t="s">
        <v>7519</v>
      </c>
      <c r="BT491" t="s">
        <v>6</v>
      </c>
      <c r="BU491" t="s">
        <v>7559</v>
      </c>
      <c r="BV491" t="s">
        <v>7561</v>
      </c>
      <c r="BW491" t="s">
        <v>7516</v>
      </c>
      <c r="BX491" t="s">
        <v>7515</v>
      </c>
      <c r="BY491" t="s">
        <v>7515</v>
      </c>
      <c r="BZ491" t="s">
        <v>7515</v>
      </c>
      <c r="CA491" t="s">
        <v>7515</v>
      </c>
      <c r="CB491" t="s">
        <v>7515</v>
      </c>
      <c r="CC491" t="s">
        <v>7515</v>
      </c>
      <c r="CD491" t="s">
        <v>7515</v>
      </c>
      <c r="CE491" t="s">
        <v>7515</v>
      </c>
      <c r="CF491" t="s">
        <v>7515</v>
      </c>
      <c r="CG491" t="s">
        <v>7515</v>
      </c>
      <c r="CH491" t="s">
        <v>7515</v>
      </c>
      <c r="CI491" t="s">
        <v>6793</v>
      </c>
      <c r="CJ491" t="s">
        <v>6794</v>
      </c>
      <c r="CK491" t="s">
        <v>7563</v>
      </c>
      <c r="CL491" t="s">
        <v>7564</v>
      </c>
      <c r="CM491">
        <v>150</v>
      </c>
      <c r="CN491" t="s">
        <v>7592</v>
      </c>
      <c r="CO491" t="s">
        <v>6793</v>
      </c>
      <c r="CP491" t="s">
        <v>6794</v>
      </c>
      <c r="CQ491" t="s">
        <v>6794</v>
      </c>
      <c r="CR491" t="s">
        <v>6794</v>
      </c>
      <c r="CS491" t="s">
        <v>6794</v>
      </c>
      <c r="CT491" t="s">
        <v>6794</v>
      </c>
      <c r="CU491" t="s">
        <v>6794</v>
      </c>
      <c r="CV491" t="s">
        <v>6794</v>
      </c>
      <c r="CW491" t="s">
        <v>6794</v>
      </c>
      <c r="CX491" t="s">
        <v>7520</v>
      </c>
      <c r="CY491" t="s">
        <v>7521</v>
      </c>
      <c r="CZ491" t="s">
        <v>7536</v>
      </c>
      <c r="DA491" t="s">
        <v>6793</v>
      </c>
      <c r="DB491">
        <v>2</v>
      </c>
      <c r="DC491">
        <v>2</v>
      </c>
      <c r="DD491">
        <v>3</v>
      </c>
      <c r="DE491" t="s">
        <v>6793</v>
      </c>
      <c r="DF491">
        <v>1</v>
      </c>
      <c r="DG491" t="s">
        <v>7593</v>
      </c>
      <c r="DH491">
        <v>2006</v>
      </c>
      <c r="DI491" t="s">
        <v>7557</v>
      </c>
      <c r="DJ491" t="s">
        <v>7593</v>
      </c>
      <c r="DK491">
        <v>2006</v>
      </c>
      <c r="EA491">
        <v>1</v>
      </c>
      <c r="EB491" t="s">
        <v>7523</v>
      </c>
      <c r="EJ491" t="s">
        <v>6794</v>
      </c>
      <c r="EP491" t="s">
        <v>6794</v>
      </c>
      <c r="OI491" t="s">
        <v>7526</v>
      </c>
      <c r="OJ491" t="s">
        <v>7526</v>
      </c>
      <c r="OK491" t="s">
        <v>7527</v>
      </c>
      <c r="OL491" t="s">
        <v>7526</v>
      </c>
      <c r="OM491" t="s">
        <v>6757</v>
      </c>
      <c r="ON491" t="s">
        <v>7529</v>
      </c>
      <c r="OO491" t="s">
        <v>7548</v>
      </c>
      <c r="OP491">
        <v>4</v>
      </c>
      <c r="OQ491" t="s">
        <v>28</v>
      </c>
      <c r="OR491" t="s">
        <v>212</v>
      </c>
      <c r="OS491">
        <v>2007</v>
      </c>
      <c r="OT491">
        <v>1</v>
      </c>
      <c r="OU491">
        <v>1</v>
      </c>
      <c r="OV491">
        <v>1</v>
      </c>
      <c r="OW491">
        <v>1</v>
      </c>
      <c r="OX491">
        <v>0</v>
      </c>
      <c r="OY491">
        <v>35</v>
      </c>
      <c r="QE491">
        <v>-5</v>
      </c>
      <c r="QF491">
        <v>-5</v>
      </c>
      <c r="QG491">
        <v>-5</v>
      </c>
      <c r="QH491">
        <v>-5</v>
      </c>
      <c r="QI491">
        <v>-5</v>
      </c>
      <c r="QJ491">
        <v>-5</v>
      </c>
      <c r="QK491">
        <v>-5</v>
      </c>
      <c r="RP491">
        <f t="shared" si="14"/>
        <v>-1</v>
      </c>
      <c r="RS491">
        <f t="shared" si="15"/>
        <v>9</v>
      </c>
    </row>
    <row r="492" spans="1:487" x14ac:dyDescent="0.3">
      <c r="A492">
        <v>70479</v>
      </c>
      <c r="B492">
        <v>932</v>
      </c>
      <c r="C492">
        <v>0</v>
      </c>
      <c r="D492">
        <v>5</v>
      </c>
      <c r="E492">
        <v>14</v>
      </c>
      <c r="F492">
        <v>81</v>
      </c>
      <c r="G492">
        <v>102</v>
      </c>
      <c r="H492">
        <v>15</v>
      </c>
      <c r="I492" t="s">
        <v>6793</v>
      </c>
      <c r="J492" t="s">
        <v>6793</v>
      </c>
      <c r="O492" t="s">
        <v>6793</v>
      </c>
      <c r="P492" t="s">
        <v>7515</v>
      </c>
      <c r="Q492" t="s">
        <v>7515</v>
      </c>
      <c r="R492" t="s">
        <v>7515</v>
      </c>
      <c r="S492" t="s">
        <v>7515</v>
      </c>
      <c r="T492" t="s">
        <v>7515</v>
      </c>
      <c r="U492" t="s">
        <v>7515</v>
      </c>
      <c r="V492" t="s">
        <v>7515</v>
      </c>
      <c r="W492" t="s">
        <v>7515</v>
      </c>
      <c r="X492" t="s">
        <v>7515</v>
      </c>
      <c r="Y492" t="s">
        <v>7515</v>
      </c>
      <c r="Z492" t="s">
        <v>7515</v>
      </c>
      <c r="AA492" t="s">
        <v>7515</v>
      </c>
      <c r="AB492" t="s">
        <v>7515</v>
      </c>
      <c r="AC492" t="s">
        <v>7515</v>
      </c>
      <c r="AD492" t="s">
        <v>7515</v>
      </c>
      <c r="AE492" t="s">
        <v>7515</v>
      </c>
      <c r="AF492" t="s">
        <v>7515</v>
      </c>
      <c r="AG492" t="s">
        <v>7516</v>
      </c>
      <c r="AH492" t="s">
        <v>7515</v>
      </c>
      <c r="AI492" t="s">
        <v>6796</v>
      </c>
      <c r="AQ492" t="s">
        <v>6985</v>
      </c>
      <c r="AR492" t="s">
        <v>6793</v>
      </c>
      <c r="AS492" t="s">
        <v>6793</v>
      </c>
      <c r="AT492">
        <v>0</v>
      </c>
      <c r="AU492">
        <v>11</v>
      </c>
      <c r="AV492" t="s">
        <v>6988</v>
      </c>
      <c r="AW492" t="s">
        <v>6793</v>
      </c>
      <c r="AX492" t="s">
        <v>6793</v>
      </c>
      <c r="AY492" t="s">
        <v>6813</v>
      </c>
      <c r="AZ492" t="s">
        <v>7531</v>
      </c>
      <c r="BA492" t="s">
        <v>7612</v>
      </c>
      <c r="BC492" t="s">
        <v>6794</v>
      </c>
      <c r="BD492" t="s">
        <v>6793</v>
      </c>
      <c r="BE492" t="s">
        <v>6794</v>
      </c>
      <c r="BF492" t="s">
        <v>6793</v>
      </c>
      <c r="BG492" t="s">
        <v>6793</v>
      </c>
      <c r="BH492" t="s">
        <v>6794</v>
      </c>
      <c r="BI492" t="s">
        <v>6794</v>
      </c>
      <c r="BJ492" t="s">
        <v>6793</v>
      </c>
      <c r="BK492" t="s">
        <v>6794</v>
      </c>
      <c r="BL492" t="s">
        <v>6794</v>
      </c>
      <c r="BM492" t="s">
        <v>7028</v>
      </c>
      <c r="BN492" t="s">
        <v>7026</v>
      </c>
      <c r="BO492" t="s">
        <v>6794</v>
      </c>
      <c r="BQ492">
        <v>5</v>
      </c>
      <c r="BR492" t="s">
        <v>7532</v>
      </c>
      <c r="BS492" t="s">
        <v>7519</v>
      </c>
      <c r="BT492" t="s">
        <v>7571</v>
      </c>
      <c r="BU492" t="s">
        <v>7559</v>
      </c>
      <c r="BV492" t="s">
        <v>7561</v>
      </c>
      <c r="BW492" t="s">
        <v>7515</v>
      </c>
      <c r="BX492" t="s">
        <v>7516</v>
      </c>
      <c r="BY492" t="s">
        <v>7515</v>
      </c>
      <c r="BZ492" t="s">
        <v>7515</v>
      </c>
      <c r="CA492" t="s">
        <v>7515</v>
      </c>
      <c r="CB492" t="s">
        <v>7515</v>
      </c>
      <c r="CC492" t="s">
        <v>7515</v>
      </c>
      <c r="CD492" t="s">
        <v>7515</v>
      </c>
      <c r="CE492" t="s">
        <v>7515</v>
      </c>
      <c r="CF492" t="s">
        <v>7515</v>
      </c>
      <c r="CG492" t="s">
        <v>7515</v>
      </c>
      <c r="CH492" t="s">
        <v>7515</v>
      </c>
      <c r="CI492" t="s">
        <v>6793</v>
      </c>
      <c r="CJ492" t="s">
        <v>6794</v>
      </c>
      <c r="CO492" t="s">
        <v>6794</v>
      </c>
      <c r="CP492" t="s">
        <v>6794</v>
      </c>
      <c r="CQ492" t="s">
        <v>6794</v>
      </c>
      <c r="CR492" t="s">
        <v>6794</v>
      </c>
      <c r="CS492" t="s">
        <v>6794</v>
      </c>
      <c r="CT492" t="s">
        <v>6794</v>
      </c>
      <c r="CU492" t="s">
        <v>6794</v>
      </c>
      <c r="CV492" t="s">
        <v>6794</v>
      </c>
      <c r="CW492" t="s">
        <v>6794</v>
      </c>
      <c r="CX492" t="s">
        <v>7520</v>
      </c>
      <c r="CY492" t="s">
        <v>7607</v>
      </c>
      <c r="CZ492" t="s">
        <v>7570</v>
      </c>
      <c r="DA492" t="s">
        <v>6793</v>
      </c>
      <c r="DB492">
        <v>2</v>
      </c>
      <c r="DC492">
        <v>2</v>
      </c>
      <c r="DD492">
        <v>2</v>
      </c>
      <c r="DE492" t="s">
        <v>6794</v>
      </c>
      <c r="EA492">
        <v>2</v>
      </c>
      <c r="EC492">
        <v>0</v>
      </c>
      <c r="ED492">
        <v>0</v>
      </c>
      <c r="EE492">
        <v>0</v>
      </c>
      <c r="EF492">
        <v>0</v>
      </c>
      <c r="EG492">
        <v>1</v>
      </c>
      <c r="EH492">
        <v>1</v>
      </c>
      <c r="EI492">
        <v>0</v>
      </c>
      <c r="EJ492" t="s">
        <v>6794</v>
      </c>
      <c r="EP492" t="s">
        <v>6794</v>
      </c>
      <c r="OI492" t="s">
        <v>7527</v>
      </c>
      <c r="OJ492" t="s">
        <v>7527</v>
      </c>
      <c r="OK492" t="s">
        <v>7527</v>
      </c>
      <c r="OL492" t="s">
        <v>7526</v>
      </c>
      <c r="OM492" t="s">
        <v>7528</v>
      </c>
      <c r="ON492" t="s">
        <v>7539</v>
      </c>
      <c r="OO492" t="s">
        <v>7528</v>
      </c>
      <c r="OP492">
        <v>1</v>
      </c>
      <c r="OQ492" t="s">
        <v>28</v>
      </c>
      <c r="OR492" t="s">
        <v>265</v>
      </c>
      <c r="OS492">
        <v>2007</v>
      </c>
      <c r="OT492">
        <v>11</v>
      </c>
      <c r="OU492">
        <v>1</v>
      </c>
      <c r="OV492">
        <v>11</v>
      </c>
      <c r="OW492">
        <v>1</v>
      </c>
      <c r="OX492">
        <v>0</v>
      </c>
      <c r="OY492">
        <v>35</v>
      </c>
      <c r="QE492" t="s">
        <v>7516</v>
      </c>
      <c r="QF492" t="s">
        <v>7515</v>
      </c>
      <c r="QG492" t="s">
        <v>7515</v>
      </c>
      <c r="QH492" t="s">
        <v>7515</v>
      </c>
      <c r="QI492" t="s">
        <v>7515</v>
      </c>
      <c r="QJ492" t="s">
        <v>7515</v>
      </c>
      <c r="QK492" t="s">
        <v>7515</v>
      </c>
      <c r="RP492">
        <f t="shared" si="14"/>
        <v>4</v>
      </c>
      <c r="RS492">
        <f t="shared" si="15"/>
        <v>7</v>
      </c>
    </row>
    <row r="493" spans="1:487" x14ac:dyDescent="0.3">
      <c r="A493">
        <v>70480</v>
      </c>
      <c r="B493">
        <v>934</v>
      </c>
      <c r="C493">
        <v>0</v>
      </c>
      <c r="D493">
        <v>5</v>
      </c>
      <c r="E493">
        <v>18</v>
      </c>
      <c r="F493">
        <v>81</v>
      </c>
      <c r="G493">
        <v>102</v>
      </c>
      <c r="H493">
        <v>3</v>
      </c>
      <c r="I493" t="s">
        <v>6793</v>
      </c>
      <c r="J493" t="s">
        <v>6793</v>
      </c>
      <c r="O493" t="s">
        <v>6793</v>
      </c>
      <c r="P493" t="s">
        <v>7515</v>
      </c>
      <c r="Q493" t="s">
        <v>7515</v>
      </c>
      <c r="R493" t="s">
        <v>7516</v>
      </c>
      <c r="S493" t="s">
        <v>7515</v>
      </c>
      <c r="T493" t="s">
        <v>7515</v>
      </c>
      <c r="U493" t="s">
        <v>7515</v>
      </c>
      <c r="V493" t="s">
        <v>7515</v>
      </c>
      <c r="W493" t="s">
        <v>7515</v>
      </c>
      <c r="X493" t="s">
        <v>7515</v>
      </c>
      <c r="Y493" t="s">
        <v>7515</v>
      </c>
      <c r="Z493" t="s">
        <v>7515</v>
      </c>
      <c r="AA493" t="s">
        <v>7515</v>
      </c>
      <c r="AB493" t="s">
        <v>7515</v>
      </c>
      <c r="AC493" t="s">
        <v>7515</v>
      </c>
      <c r="AD493" t="s">
        <v>7515</v>
      </c>
      <c r="AE493" t="s">
        <v>7515</v>
      </c>
      <c r="AF493" t="s">
        <v>7515</v>
      </c>
      <c r="AG493" t="s">
        <v>7515</v>
      </c>
      <c r="AH493" t="s">
        <v>7515</v>
      </c>
      <c r="AJ493">
        <v>2</v>
      </c>
      <c r="AQ493" t="s">
        <v>6985</v>
      </c>
      <c r="AR493" t="s">
        <v>6794</v>
      </c>
      <c r="AS493" t="s">
        <v>6794</v>
      </c>
      <c r="AT493" t="s">
        <v>6</v>
      </c>
      <c r="AU493" t="s">
        <v>6</v>
      </c>
      <c r="AV493" t="s">
        <v>6988</v>
      </c>
      <c r="AW493" t="s">
        <v>6966</v>
      </c>
      <c r="AX493" t="s">
        <v>6966</v>
      </c>
      <c r="AY493" t="s">
        <v>6813</v>
      </c>
      <c r="AZ493" t="s">
        <v>7562</v>
      </c>
      <c r="BA493" t="s">
        <v>6991</v>
      </c>
      <c r="BC493" t="s">
        <v>6794</v>
      </c>
      <c r="BD493" t="s">
        <v>6966</v>
      </c>
      <c r="BE493" t="s">
        <v>6794</v>
      </c>
      <c r="BF493" t="s">
        <v>6794</v>
      </c>
      <c r="BG493" t="s">
        <v>6793</v>
      </c>
      <c r="BH493" t="s">
        <v>6794</v>
      </c>
      <c r="BI493" t="s">
        <v>6794</v>
      </c>
      <c r="BJ493" t="s">
        <v>6793</v>
      </c>
      <c r="BK493" t="s">
        <v>6794</v>
      </c>
      <c r="BL493" t="s">
        <v>6794</v>
      </c>
      <c r="BM493" t="s">
        <v>7030</v>
      </c>
      <c r="BN493" t="s">
        <v>7021</v>
      </c>
      <c r="BO493" t="s">
        <v>6794</v>
      </c>
      <c r="BQ493" t="s">
        <v>7547</v>
      </c>
      <c r="BR493">
        <v>50</v>
      </c>
      <c r="BS493" t="s">
        <v>7519</v>
      </c>
      <c r="BT493" t="s">
        <v>6</v>
      </c>
      <c r="BU493" t="s">
        <v>7025</v>
      </c>
      <c r="BV493" t="s">
        <v>7561</v>
      </c>
      <c r="BW493" t="s">
        <v>7516</v>
      </c>
      <c r="BX493" t="s">
        <v>7515</v>
      </c>
      <c r="BY493" t="s">
        <v>7515</v>
      </c>
      <c r="BZ493" t="s">
        <v>7515</v>
      </c>
      <c r="CA493" t="s">
        <v>7515</v>
      </c>
      <c r="CB493" t="s">
        <v>7515</v>
      </c>
      <c r="CC493" t="s">
        <v>7515</v>
      </c>
      <c r="CD493" t="s">
        <v>7515</v>
      </c>
      <c r="CE493" t="s">
        <v>7515</v>
      </c>
      <c r="CF493" t="s">
        <v>7515</v>
      </c>
      <c r="CG493" t="s">
        <v>7515</v>
      </c>
      <c r="CH493" t="s">
        <v>7515</v>
      </c>
      <c r="CI493" t="s">
        <v>6794</v>
      </c>
      <c r="CJ493" t="s">
        <v>6793</v>
      </c>
      <c r="CO493" t="s">
        <v>6794</v>
      </c>
      <c r="CP493" t="s">
        <v>6794</v>
      </c>
      <c r="CQ493" t="s">
        <v>6794</v>
      </c>
      <c r="CR493" t="s">
        <v>6794</v>
      </c>
      <c r="CS493" t="s">
        <v>6794</v>
      </c>
      <c r="CT493" t="s">
        <v>6794</v>
      </c>
      <c r="CU493" t="s">
        <v>6794</v>
      </c>
      <c r="CV493" t="s">
        <v>6794</v>
      </c>
      <c r="CW493" t="s">
        <v>6794</v>
      </c>
      <c r="CX493" t="s">
        <v>7545</v>
      </c>
      <c r="CY493" t="s">
        <v>6757</v>
      </c>
      <c r="CZ493" t="s">
        <v>6966</v>
      </c>
      <c r="DA493" t="s">
        <v>6793</v>
      </c>
      <c r="DB493">
        <v>5</v>
      </c>
      <c r="DC493">
        <v>5</v>
      </c>
      <c r="DD493">
        <v>2</v>
      </c>
      <c r="DE493" t="s">
        <v>6794</v>
      </c>
      <c r="EA493">
        <v>5</v>
      </c>
      <c r="EC493">
        <v>0</v>
      </c>
      <c r="ED493">
        <v>0</v>
      </c>
      <c r="EE493">
        <v>0</v>
      </c>
      <c r="EF493">
        <v>4</v>
      </c>
      <c r="EG493">
        <v>0</v>
      </c>
      <c r="EH493">
        <v>0</v>
      </c>
      <c r="EI493">
        <v>1</v>
      </c>
      <c r="EJ493" t="s">
        <v>6794</v>
      </c>
      <c r="EP493" t="s">
        <v>6794</v>
      </c>
      <c r="OI493" t="s">
        <v>7526</v>
      </c>
      <c r="OJ493" t="s">
        <v>7526</v>
      </c>
      <c r="OK493" t="s">
        <v>7526</v>
      </c>
      <c r="OL493" t="s">
        <v>7526</v>
      </c>
      <c r="OM493" t="s">
        <v>7619</v>
      </c>
      <c r="ON493" t="s">
        <v>7529</v>
      </c>
      <c r="OO493" t="s">
        <v>7528</v>
      </c>
      <c r="OP493">
        <v>1</v>
      </c>
      <c r="OQ493" t="s">
        <v>28</v>
      </c>
      <c r="OR493" t="s">
        <v>7549</v>
      </c>
      <c r="OS493">
        <v>2006</v>
      </c>
      <c r="OT493">
        <v>9</v>
      </c>
      <c r="OU493">
        <v>2</v>
      </c>
      <c r="OV493">
        <v>9</v>
      </c>
      <c r="OW493">
        <v>1</v>
      </c>
      <c r="OX493">
        <v>0</v>
      </c>
      <c r="OY493">
        <v>70</v>
      </c>
      <c r="QE493" t="s">
        <v>7515</v>
      </c>
      <c r="QF493" t="s">
        <v>7515</v>
      </c>
      <c r="QG493" t="s">
        <v>7515</v>
      </c>
      <c r="QH493" t="s">
        <v>7516</v>
      </c>
      <c r="QI493" t="s">
        <v>7515</v>
      </c>
      <c r="QJ493" t="s">
        <v>7515</v>
      </c>
      <c r="QK493" t="s">
        <v>7515</v>
      </c>
      <c r="RP493">
        <f t="shared" si="14"/>
        <v>-1</v>
      </c>
      <c r="RS493">
        <f t="shared" si="15"/>
        <v>9</v>
      </c>
    </row>
    <row r="494" spans="1:487" x14ac:dyDescent="0.3">
      <c r="A494">
        <v>70481</v>
      </c>
      <c r="B494">
        <v>938</v>
      </c>
      <c r="C494">
        <v>0</v>
      </c>
      <c r="D494">
        <v>5</v>
      </c>
      <c r="E494">
        <v>28</v>
      </c>
      <c r="F494">
        <v>78</v>
      </c>
      <c r="G494">
        <v>102</v>
      </c>
      <c r="H494">
        <v>15</v>
      </c>
      <c r="I494" t="s">
        <v>6793</v>
      </c>
      <c r="J494" t="s">
        <v>6793</v>
      </c>
      <c r="O494" t="s">
        <v>6793</v>
      </c>
      <c r="P494" t="s">
        <v>7516</v>
      </c>
      <c r="Q494" t="s">
        <v>7515</v>
      </c>
      <c r="R494" t="s">
        <v>7516</v>
      </c>
      <c r="S494" t="s">
        <v>7515</v>
      </c>
      <c r="T494" t="s">
        <v>7515</v>
      </c>
      <c r="U494" t="s">
        <v>7515</v>
      </c>
      <c r="V494" t="s">
        <v>7515</v>
      </c>
      <c r="W494" t="s">
        <v>7515</v>
      </c>
      <c r="X494" t="s">
        <v>7515</v>
      </c>
      <c r="Y494" t="s">
        <v>7515</v>
      </c>
      <c r="Z494" t="s">
        <v>7515</v>
      </c>
      <c r="AA494" t="s">
        <v>7515</v>
      </c>
      <c r="AB494" t="s">
        <v>7515</v>
      </c>
      <c r="AC494" t="s">
        <v>7515</v>
      </c>
      <c r="AD494" t="s">
        <v>7515</v>
      </c>
      <c r="AE494" t="s">
        <v>7515</v>
      </c>
      <c r="AF494" t="s">
        <v>7515</v>
      </c>
      <c r="AG494" t="s">
        <v>7515</v>
      </c>
      <c r="AH494" t="s">
        <v>7515</v>
      </c>
      <c r="AI494" t="s">
        <v>6796</v>
      </c>
      <c r="AQ494" t="s">
        <v>6985</v>
      </c>
      <c r="AR494" t="s">
        <v>6794</v>
      </c>
      <c r="AS494" t="s">
        <v>6793</v>
      </c>
      <c r="AT494" t="s">
        <v>6</v>
      </c>
      <c r="AU494" t="s">
        <v>6</v>
      </c>
      <c r="AV494" t="s">
        <v>6757</v>
      </c>
      <c r="AW494" t="s">
        <v>6794</v>
      </c>
      <c r="AX494" t="s">
        <v>6793</v>
      </c>
      <c r="AY494" t="s">
        <v>6</v>
      </c>
      <c r="BA494" t="s">
        <v>7518</v>
      </c>
      <c r="BC494" t="s">
        <v>6793</v>
      </c>
      <c r="BD494" t="s">
        <v>6793</v>
      </c>
      <c r="BE494" t="s">
        <v>6793</v>
      </c>
      <c r="BF494" t="s">
        <v>6793</v>
      </c>
      <c r="BH494" t="s">
        <v>6794</v>
      </c>
      <c r="BI494" t="s">
        <v>6794</v>
      </c>
      <c r="BJ494" t="s">
        <v>6794</v>
      </c>
      <c r="BK494" t="s">
        <v>6794</v>
      </c>
      <c r="BL494" t="s">
        <v>6794</v>
      </c>
      <c r="BM494" t="s">
        <v>7024</v>
      </c>
      <c r="BN494" t="s">
        <v>7565</v>
      </c>
      <c r="BO494" t="s">
        <v>6794</v>
      </c>
      <c r="BQ494">
        <v>35</v>
      </c>
      <c r="BR494" t="s">
        <v>6</v>
      </c>
      <c r="BS494" t="s">
        <v>7519</v>
      </c>
      <c r="BT494" t="s">
        <v>6</v>
      </c>
      <c r="BU494" t="s">
        <v>7559</v>
      </c>
      <c r="BV494" t="s">
        <v>7561</v>
      </c>
      <c r="BW494" t="s">
        <v>7515</v>
      </c>
      <c r="BX494" t="s">
        <v>7516</v>
      </c>
      <c r="BY494" t="s">
        <v>7515</v>
      </c>
      <c r="BZ494" t="s">
        <v>7515</v>
      </c>
      <c r="CA494" t="s">
        <v>7515</v>
      </c>
      <c r="CB494" t="s">
        <v>7515</v>
      </c>
      <c r="CC494" t="s">
        <v>7515</v>
      </c>
      <c r="CD494" t="s">
        <v>7515</v>
      </c>
      <c r="CE494" t="s">
        <v>7515</v>
      </c>
      <c r="CF494" t="s">
        <v>7515</v>
      </c>
      <c r="CG494" t="s">
        <v>7515</v>
      </c>
      <c r="CH494" t="s">
        <v>7515</v>
      </c>
      <c r="CI494" t="s">
        <v>6793</v>
      </c>
      <c r="CJ494" t="s">
        <v>6794</v>
      </c>
      <c r="CO494" t="s">
        <v>6793</v>
      </c>
      <c r="CP494" t="s">
        <v>6793</v>
      </c>
      <c r="CQ494" t="s">
        <v>6794</v>
      </c>
      <c r="CR494" t="s">
        <v>6793</v>
      </c>
      <c r="CS494" t="s">
        <v>6794</v>
      </c>
      <c r="CT494" t="s">
        <v>6793</v>
      </c>
      <c r="CU494" t="s">
        <v>6794</v>
      </c>
      <c r="CV494" t="s">
        <v>6793</v>
      </c>
      <c r="CW494" t="s">
        <v>6794</v>
      </c>
      <c r="CX494" t="s">
        <v>7545</v>
      </c>
      <c r="CY494" t="s">
        <v>7546</v>
      </c>
      <c r="CZ494" t="s">
        <v>6966</v>
      </c>
      <c r="DA494" t="s">
        <v>6793</v>
      </c>
      <c r="DB494">
        <v>1</v>
      </c>
      <c r="DC494">
        <v>1</v>
      </c>
      <c r="DD494">
        <v>2</v>
      </c>
      <c r="DE494" t="s">
        <v>6794</v>
      </c>
      <c r="EA494">
        <v>1</v>
      </c>
      <c r="EB494" t="s">
        <v>7523</v>
      </c>
      <c r="EJ494" t="s">
        <v>6793</v>
      </c>
      <c r="EK494" t="s">
        <v>7573</v>
      </c>
      <c r="EM494">
        <v>2</v>
      </c>
      <c r="EN494">
        <v>2007</v>
      </c>
      <c r="EP494" t="s">
        <v>6794</v>
      </c>
      <c r="OI494" t="s">
        <v>7527</v>
      </c>
      <c r="OJ494" t="s">
        <v>6</v>
      </c>
      <c r="OK494" t="s">
        <v>7527</v>
      </c>
      <c r="OL494" t="s">
        <v>7527</v>
      </c>
      <c r="OM494" t="s">
        <v>7528</v>
      </c>
      <c r="ON494" t="s">
        <v>7529</v>
      </c>
      <c r="OO494" t="s">
        <v>7528</v>
      </c>
      <c r="OP494">
        <v>4</v>
      </c>
      <c r="OQ494" t="s">
        <v>28</v>
      </c>
      <c r="OR494" t="s">
        <v>265</v>
      </c>
      <c r="OS494">
        <v>2007</v>
      </c>
      <c r="OT494">
        <v>11</v>
      </c>
      <c r="OU494">
        <v>1</v>
      </c>
      <c r="OV494">
        <v>11</v>
      </c>
      <c r="OW494">
        <v>1</v>
      </c>
      <c r="OX494">
        <v>0</v>
      </c>
      <c r="OY494">
        <v>35</v>
      </c>
      <c r="QE494" t="s">
        <v>7515</v>
      </c>
      <c r="QF494" t="s">
        <v>7516</v>
      </c>
      <c r="QG494" t="s">
        <v>7515</v>
      </c>
      <c r="QH494" t="s">
        <v>7515</v>
      </c>
      <c r="QI494" t="s">
        <v>7515</v>
      </c>
      <c r="QJ494" t="s">
        <v>7515</v>
      </c>
      <c r="QK494" t="s">
        <v>7515</v>
      </c>
      <c r="RP494">
        <f t="shared" si="14"/>
        <v>-1</v>
      </c>
      <c r="RS494">
        <f t="shared" si="15"/>
        <v>3</v>
      </c>
    </row>
    <row r="495" spans="1:487" x14ac:dyDescent="0.3">
      <c r="A495">
        <v>70482</v>
      </c>
      <c r="B495">
        <v>942</v>
      </c>
      <c r="C495">
        <v>0</v>
      </c>
      <c r="D495">
        <v>5</v>
      </c>
      <c r="E495">
        <v>12</v>
      </c>
      <c r="F495">
        <v>81</v>
      </c>
      <c r="G495">
        <v>102</v>
      </c>
      <c r="H495">
        <v>9</v>
      </c>
      <c r="I495" t="s">
        <v>6793</v>
      </c>
      <c r="J495" t="s">
        <v>6793</v>
      </c>
      <c r="O495" t="s">
        <v>6793</v>
      </c>
      <c r="P495" t="s">
        <v>7515</v>
      </c>
      <c r="Q495" t="s">
        <v>7516</v>
      </c>
      <c r="R495" t="s">
        <v>7515</v>
      </c>
      <c r="S495" t="s">
        <v>7515</v>
      </c>
      <c r="T495" t="s">
        <v>7515</v>
      </c>
      <c r="U495" t="s">
        <v>7515</v>
      </c>
      <c r="V495" t="s">
        <v>7515</v>
      </c>
      <c r="W495" t="s">
        <v>7515</v>
      </c>
      <c r="X495" t="s">
        <v>7515</v>
      </c>
      <c r="Y495" t="s">
        <v>7515</v>
      </c>
      <c r="Z495" t="s">
        <v>7516</v>
      </c>
      <c r="AA495" t="s">
        <v>7515</v>
      </c>
      <c r="AB495" t="s">
        <v>7515</v>
      </c>
      <c r="AC495" t="s">
        <v>7515</v>
      </c>
      <c r="AD495" t="s">
        <v>7515</v>
      </c>
      <c r="AE495" t="s">
        <v>7515</v>
      </c>
      <c r="AF495" t="s">
        <v>7515</v>
      </c>
      <c r="AG495" t="s">
        <v>7515</v>
      </c>
      <c r="AH495" t="s">
        <v>7515</v>
      </c>
      <c r="AI495" t="s">
        <v>6796</v>
      </c>
      <c r="AQ495" t="s">
        <v>6985</v>
      </c>
      <c r="AR495" t="s">
        <v>6793</v>
      </c>
      <c r="AS495" t="s">
        <v>6793</v>
      </c>
      <c r="AT495" t="s">
        <v>6</v>
      </c>
      <c r="AU495" t="s">
        <v>6</v>
      </c>
      <c r="AV495" t="s">
        <v>6988</v>
      </c>
      <c r="AW495" t="s">
        <v>6793</v>
      </c>
      <c r="AX495" t="s">
        <v>6793</v>
      </c>
      <c r="AY495" t="s">
        <v>6813</v>
      </c>
      <c r="AZ495" t="s">
        <v>7531</v>
      </c>
      <c r="BA495" t="s">
        <v>6991</v>
      </c>
      <c r="BC495" t="s">
        <v>6793</v>
      </c>
      <c r="BD495" t="s">
        <v>6794</v>
      </c>
      <c r="BE495" t="s">
        <v>6793</v>
      </c>
      <c r="BF495" t="s">
        <v>6793</v>
      </c>
      <c r="BG495" t="s">
        <v>6793</v>
      </c>
      <c r="BH495" t="s">
        <v>6794</v>
      </c>
      <c r="BI495" t="s">
        <v>6794</v>
      </c>
      <c r="BJ495" t="s">
        <v>6793</v>
      </c>
      <c r="BK495" t="s">
        <v>6794</v>
      </c>
      <c r="BL495" t="s">
        <v>6794</v>
      </c>
      <c r="BM495" t="s">
        <v>7026</v>
      </c>
      <c r="BN495" t="s">
        <v>6</v>
      </c>
      <c r="BO495" t="s">
        <v>6794</v>
      </c>
      <c r="BQ495" t="s">
        <v>7547</v>
      </c>
      <c r="BR495" t="s">
        <v>6</v>
      </c>
      <c r="BS495" t="s">
        <v>7519</v>
      </c>
      <c r="BT495" t="s">
        <v>6</v>
      </c>
      <c r="BU495" t="s">
        <v>7559</v>
      </c>
      <c r="BV495" t="s">
        <v>7543</v>
      </c>
      <c r="BW495" t="s">
        <v>7516</v>
      </c>
      <c r="BX495" t="s">
        <v>7515</v>
      </c>
      <c r="BY495" t="s">
        <v>7515</v>
      </c>
      <c r="BZ495" t="s">
        <v>7515</v>
      </c>
      <c r="CA495" t="s">
        <v>7515</v>
      </c>
      <c r="CB495" t="s">
        <v>7515</v>
      </c>
      <c r="CC495" t="s">
        <v>7515</v>
      </c>
      <c r="CD495" t="s">
        <v>7515</v>
      </c>
      <c r="CE495" t="s">
        <v>7515</v>
      </c>
      <c r="CF495" t="s">
        <v>7515</v>
      </c>
      <c r="CG495" t="s">
        <v>7515</v>
      </c>
      <c r="CH495" t="s">
        <v>7515</v>
      </c>
      <c r="CI495" t="s">
        <v>6793</v>
      </c>
      <c r="CJ495" t="s">
        <v>6794</v>
      </c>
      <c r="CO495" t="s">
        <v>6793</v>
      </c>
      <c r="CP495" t="s">
        <v>6793</v>
      </c>
      <c r="CQ495" t="s">
        <v>6794</v>
      </c>
      <c r="CR495" t="s">
        <v>6793</v>
      </c>
      <c r="CS495" t="s">
        <v>6794</v>
      </c>
      <c r="CT495" t="s">
        <v>6794</v>
      </c>
      <c r="CU495" t="s">
        <v>6794</v>
      </c>
      <c r="CV495" t="s">
        <v>6793</v>
      </c>
      <c r="CW495" t="s">
        <v>6794</v>
      </c>
      <c r="CX495" t="s">
        <v>7520</v>
      </c>
      <c r="CY495" t="s">
        <v>7521</v>
      </c>
      <c r="CZ495" t="s">
        <v>7522</v>
      </c>
      <c r="DA495" t="s">
        <v>6793</v>
      </c>
      <c r="DB495">
        <v>2</v>
      </c>
      <c r="DC495">
        <v>4</v>
      </c>
      <c r="DD495">
        <v>3</v>
      </c>
      <c r="DE495" t="s">
        <v>6794</v>
      </c>
      <c r="EA495">
        <v>3</v>
      </c>
      <c r="EC495">
        <v>1</v>
      </c>
      <c r="ED495">
        <v>0</v>
      </c>
      <c r="EE495">
        <v>0</v>
      </c>
      <c r="EF495">
        <v>1</v>
      </c>
      <c r="EG495">
        <v>0</v>
      </c>
      <c r="EH495">
        <v>0</v>
      </c>
      <c r="EI495">
        <v>1</v>
      </c>
      <c r="EJ495" t="s">
        <v>6794</v>
      </c>
      <c r="EP495" t="s">
        <v>6794</v>
      </c>
      <c r="OI495" t="s">
        <v>7526</v>
      </c>
      <c r="OJ495" t="s">
        <v>7527</v>
      </c>
      <c r="OK495" t="s">
        <v>7526</v>
      </c>
      <c r="OL495" t="s">
        <v>7527</v>
      </c>
      <c r="OM495" t="s">
        <v>7528</v>
      </c>
      <c r="ON495" t="s">
        <v>7529</v>
      </c>
      <c r="OO495" t="s">
        <v>7528</v>
      </c>
      <c r="OP495">
        <v>1</v>
      </c>
      <c r="OQ495" t="s">
        <v>28</v>
      </c>
      <c r="OR495" t="s">
        <v>212</v>
      </c>
      <c r="OS495">
        <v>2006</v>
      </c>
      <c r="OT495">
        <v>10</v>
      </c>
      <c r="OU495">
        <v>1</v>
      </c>
      <c r="OV495">
        <v>10</v>
      </c>
      <c r="OW495">
        <v>1</v>
      </c>
      <c r="OX495">
        <v>0</v>
      </c>
      <c r="OY495">
        <v>35</v>
      </c>
      <c r="QE495" t="s">
        <v>7516</v>
      </c>
      <c r="QF495" t="s">
        <v>7515</v>
      </c>
      <c r="QG495" t="s">
        <v>7515</v>
      </c>
      <c r="QH495" t="s">
        <v>7515</v>
      </c>
      <c r="QI495" t="s">
        <v>7515</v>
      </c>
      <c r="QJ495" t="s">
        <v>7515</v>
      </c>
      <c r="QK495" t="s">
        <v>7515</v>
      </c>
      <c r="RP495">
        <f t="shared" si="14"/>
        <v>-1</v>
      </c>
      <c r="RS495">
        <f t="shared" si="15"/>
        <v>5</v>
      </c>
    </row>
    <row r="496" spans="1:487" x14ac:dyDescent="0.3">
      <c r="A496">
        <v>70483</v>
      </c>
      <c r="B496">
        <v>943</v>
      </c>
      <c r="C496">
        <v>0</v>
      </c>
      <c r="D496">
        <v>5</v>
      </c>
      <c r="E496">
        <v>9</v>
      </c>
      <c r="F496">
        <v>88</v>
      </c>
      <c r="G496">
        <v>102</v>
      </c>
      <c r="H496">
        <v>3</v>
      </c>
      <c r="I496" t="s">
        <v>6793</v>
      </c>
      <c r="J496" t="s">
        <v>6793</v>
      </c>
      <c r="O496" t="s">
        <v>6793</v>
      </c>
      <c r="P496" t="s">
        <v>7516</v>
      </c>
      <c r="Q496" t="s">
        <v>7515</v>
      </c>
      <c r="R496" t="s">
        <v>7515</v>
      </c>
      <c r="S496" t="s">
        <v>7515</v>
      </c>
      <c r="T496" t="s">
        <v>7515</v>
      </c>
      <c r="U496" t="s">
        <v>7515</v>
      </c>
      <c r="V496" t="s">
        <v>7515</v>
      </c>
      <c r="W496" t="s">
        <v>7515</v>
      </c>
      <c r="X496" t="s">
        <v>7515</v>
      </c>
      <c r="Y496" t="s">
        <v>7515</v>
      </c>
      <c r="Z496" t="s">
        <v>7515</v>
      </c>
      <c r="AA496" t="s">
        <v>7515</v>
      </c>
      <c r="AB496" t="s">
        <v>7515</v>
      </c>
      <c r="AC496" t="s">
        <v>7515</v>
      </c>
      <c r="AD496" t="s">
        <v>7515</v>
      </c>
      <c r="AE496" t="s">
        <v>7515</v>
      </c>
      <c r="AF496" t="s">
        <v>7515</v>
      </c>
      <c r="AG496" t="s">
        <v>7515</v>
      </c>
      <c r="AH496" t="s">
        <v>7515</v>
      </c>
      <c r="AI496" t="s">
        <v>6796</v>
      </c>
      <c r="AQ496" t="s">
        <v>6985</v>
      </c>
      <c r="AR496" t="s">
        <v>6793</v>
      </c>
      <c r="AS496" t="s">
        <v>6793</v>
      </c>
      <c r="AT496">
        <v>0</v>
      </c>
      <c r="AU496">
        <v>10</v>
      </c>
      <c r="AV496" t="s">
        <v>6988</v>
      </c>
      <c r="AW496" t="s">
        <v>6793</v>
      </c>
      <c r="AX496" t="s">
        <v>6794</v>
      </c>
      <c r="AY496" t="s">
        <v>6813</v>
      </c>
      <c r="AZ496" t="s">
        <v>6</v>
      </c>
      <c r="BA496" t="s">
        <v>6991</v>
      </c>
      <c r="BC496" t="s">
        <v>6794</v>
      </c>
      <c r="BD496" t="s">
        <v>6794</v>
      </c>
      <c r="BE496" t="s">
        <v>6794</v>
      </c>
      <c r="BF496" t="s">
        <v>6794</v>
      </c>
      <c r="BG496" t="s">
        <v>6794</v>
      </c>
      <c r="BH496" t="s">
        <v>6794</v>
      </c>
      <c r="BI496" t="s">
        <v>6793</v>
      </c>
      <c r="BJ496" t="s">
        <v>6794</v>
      </c>
      <c r="BK496" t="s">
        <v>6794</v>
      </c>
      <c r="BL496" t="s">
        <v>6794</v>
      </c>
      <c r="BM496" t="s">
        <v>6</v>
      </c>
      <c r="BN496" t="s">
        <v>7025</v>
      </c>
      <c r="BO496" t="s">
        <v>6794</v>
      </c>
      <c r="BQ496" t="s">
        <v>7547</v>
      </c>
      <c r="BR496" t="s">
        <v>6</v>
      </c>
      <c r="BS496" t="s">
        <v>6</v>
      </c>
      <c r="BT496" t="s">
        <v>6</v>
      </c>
      <c r="BU496" t="s">
        <v>6</v>
      </c>
      <c r="BV496" t="s">
        <v>7569</v>
      </c>
      <c r="BW496" t="s">
        <v>7516</v>
      </c>
      <c r="BX496" t="s">
        <v>7515</v>
      </c>
      <c r="BY496" t="s">
        <v>7515</v>
      </c>
      <c r="BZ496" t="s">
        <v>7515</v>
      </c>
      <c r="CA496" t="s">
        <v>7515</v>
      </c>
      <c r="CB496" t="s">
        <v>7515</v>
      </c>
      <c r="CC496" t="s">
        <v>7515</v>
      </c>
      <c r="CD496" t="s">
        <v>7515</v>
      </c>
      <c r="CE496" t="s">
        <v>7515</v>
      </c>
      <c r="CF496" t="s">
        <v>7515</v>
      </c>
      <c r="CG496" t="s">
        <v>7515</v>
      </c>
      <c r="CH496" t="s">
        <v>7515</v>
      </c>
      <c r="CI496" t="s">
        <v>6793</v>
      </c>
      <c r="CJ496" t="s">
        <v>6794</v>
      </c>
      <c r="CO496" t="s">
        <v>31</v>
      </c>
      <c r="CP496" t="s">
        <v>31</v>
      </c>
      <c r="CQ496" t="s">
        <v>31</v>
      </c>
      <c r="CR496" t="s">
        <v>31</v>
      </c>
      <c r="CS496" t="s">
        <v>31</v>
      </c>
      <c r="CT496" t="s">
        <v>31</v>
      </c>
      <c r="CU496" t="s">
        <v>31</v>
      </c>
      <c r="CV496" t="s">
        <v>31</v>
      </c>
      <c r="CW496" t="s">
        <v>31</v>
      </c>
      <c r="CX496" t="s">
        <v>7520</v>
      </c>
      <c r="CY496" t="s">
        <v>7521</v>
      </c>
      <c r="CZ496" t="s">
        <v>7522</v>
      </c>
      <c r="DA496" t="s">
        <v>6794</v>
      </c>
      <c r="DB496" t="s">
        <v>31</v>
      </c>
      <c r="DC496" t="s">
        <v>31</v>
      </c>
      <c r="DD496" t="s">
        <v>31</v>
      </c>
      <c r="EA496" t="s">
        <v>31</v>
      </c>
      <c r="EP496" t="s">
        <v>6793</v>
      </c>
      <c r="KE496" t="s">
        <v>7524</v>
      </c>
      <c r="KF496" t="s">
        <v>6</v>
      </c>
      <c r="KG496" t="s">
        <v>6</v>
      </c>
      <c r="KH496" t="s">
        <v>6</v>
      </c>
      <c r="KI496" t="s">
        <v>7526</v>
      </c>
      <c r="KJ496" t="s">
        <v>7526</v>
      </c>
      <c r="KK496" t="s">
        <v>6794</v>
      </c>
      <c r="KL496" t="s">
        <v>6793</v>
      </c>
      <c r="OM496" t="s">
        <v>7528</v>
      </c>
      <c r="ON496" t="s">
        <v>7529</v>
      </c>
      <c r="OO496" t="s">
        <v>7528</v>
      </c>
      <c r="OP496">
        <v>4</v>
      </c>
      <c r="OQ496" t="s">
        <v>28</v>
      </c>
      <c r="OR496" t="s">
        <v>7549</v>
      </c>
      <c r="OS496">
        <v>2007</v>
      </c>
      <c r="OT496">
        <v>11</v>
      </c>
      <c r="OU496">
        <v>1</v>
      </c>
      <c r="OV496">
        <v>11</v>
      </c>
      <c r="OW496">
        <v>1</v>
      </c>
      <c r="OX496">
        <v>0</v>
      </c>
      <c r="OY496">
        <v>35</v>
      </c>
      <c r="OZ496" t="s">
        <v>7515</v>
      </c>
      <c r="PA496" t="s">
        <v>7515</v>
      </c>
      <c r="PB496" t="s">
        <v>7515</v>
      </c>
      <c r="PC496" t="s">
        <v>7515</v>
      </c>
      <c r="PD496" t="s">
        <v>7515</v>
      </c>
      <c r="PE496" t="s">
        <v>7515</v>
      </c>
      <c r="PF496" t="s">
        <v>7515</v>
      </c>
      <c r="PG496" t="s">
        <v>7515</v>
      </c>
      <c r="PH496" t="s">
        <v>7515</v>
      </c>
      <c r="PI496" t="s">
        <v>7515</v>
      </c>
      <c r="PJ496" t="s">
        <v>7515</v>
      </c>
      <c r="PK496" t="s">
        <v>7515</v>
      </c>
      <c r="PL496" t="s">
        <v>7515</v>
      </c>
      <c r="PM496" t="s">
        <v>7515</v>
      </c>
      <c r="PN496" t="s">
        <v>7515</v>
      </c>
      <c r="PO496" t="s">
        <v>7515</v>
      </c>
      <c r="PP496" t="s">
        <v>7515</v>
      </c>
      <c r="PQ496" t="s">
        <v>7515</v>
      </c>
      <c r="PR496" t="s">
        <v>7515</v>
      </c>
      <c r="PS496" t="s">
        <v>7516</v>
      </c>
      <c r="PT496" t="s">
        <v>7515</v>
      </c>
      <c r="PU496" t="s">
        <v>7515</v>
      </c>
      <c r="PV496" t="s">
        <v>7515</v>
      </c>
      <c r="PW496" t="s">
        <v>7515</v>
      </c>
      <c r="PX496" t="s">
        <v>7515</v>
      </c>
      <c r="PY496" t="s">
        <v>7515</v>
      </c>
      <c r="PZ496" t="s">
        <v>7515</v>
      </c>
      <c r="QA496" t="s">
        <v>7515</v>
      </c>
      <c r="QB496" t="s">
        <v>7515</v>
      </c>
      <c r="QC496" t="s">
        <v>7515</v>
      </c>
      <c r="QE496" t="s">
        <v>7516</v>
      </c>
      <c r="QF496" t="s">
        <v>7515</v>
      </c>
      <c r="QG496" t="s">
        <v>7515</v>
      </c>
      <c r="QH496" t="s">
        <v>7515</v>
      </c>
      <c r="QI496" t="s">
        <v>7515</v>
      </c>
      <c r="QJ496" t="s">
        <v>7515</v>
      </c>
      <c r="QK496" t="s">
        <v>7515</v>
      </c>
      <c r="RP496">
        <f t="shared" si="14"/>
        <v>4</v>
      </c>
      <c r="RS496">
        <f t="shared" si="15"/>
        <v>-1</v>
      </c>
    </row>
    <row r="497" spans="1:487" x14ac:dyDescent="0.3">
      <c r="A497">
        <v>70484</v>
      </c>
      <c r="B497">
        <v>944</v>
      </c>
      <c r="C497">
        <v>0</v>
      </c>
      <c r="D497">
        <v>5</v>
      </c>
      <c r="E497">
        <v>21</v>
      </c>
      <c r="F497">
        <v>106</v>
      </c>
      <c r="G497">
        <v>102</v>
      </c>
      <c r="H497">
        <v>9</v>
      </c>
      <c r="I497" t="s">
        <v>6793</v>
      </c>
      <c r="J497" t="s">
        <v>6793</v>
      </c>
      <c r="O497" t="s">
        <v>6793</v>
      </c>
      <c r="P497" t="s">
        <v>7516</v>
      </c>
      <c r="Q497" t="s">
        <v>7515</v>
      </c>
      <c r="R497" t="s">
        <v>7516</v>
      </c>
      <c r="S497" t="s">
        <v>7515</v>
      </c>
      <c r="T497" t="s">
        <v>7515</v>
      </c>
      <c r="U497" t="s">
        <v>7515</v>
      </c>
      <c r="V497" t="s">
        <v>7515</v>
      </c>
      <c r="W497" t="s">
        <v>7515</v>
      </c>
      <c r="X497" t="s">
        <v>7515</v>
      </c>
      <c r="Y497" t="s">
        <v>7515</v>
      </c>
      <c r="Z497" t="s">
        <v>7515</v>
      </c>
      <c r="AA497" t="s">
        <v>7515</v>
      </c>
      <c r="AB497" t="s">
        <v>7515</v>
      </c>
      <c r="AC497" t="s">
        <v>7515</v>
      </c>
      <c r="AD497" t="s">
        <v>7515</v>
      </c>
      <c r="AE497" t="s">
        <v>7516</v>
      </c>
      <c r="AF497" t="s">
        <v>7516</v>
      </c>
      <c r="AG497" t="s">
        <v>7515</v>
      </c>
      <c r="AH497" t="s">
        <v>7515</v>
      </c>
      <c r="AI497" t="s">
        <v>6796</v>
      </c>
      <c r="AQ497" t="s">
        <v>6985</v>
      </c>
      <c r="AR497" t="s">
        <v>6966</v>
      </c>
      <c r="AS497" t="s">
        <v>6793</v>
      </c>
      <c r="AT497">
        <v>0</v>
      </c>
      <c r="AU497">
        <v>9</v>
      </c>
      <c r="AV497" t="s">
        <v>6988</v>
      </c>
      <c r="AW497" t="s">
        <v>6793</v>
      </c>
      <c r="AX497" t="s">
        <v>6794</v>
      </c>
      <c r="AY497" t="s">
        <v>6813</v>
      </c>
      <c r="AZ497" t="s">
        <v>7531</v>
      </c>
      <c r="BA497" t="s">
        <v>7518</v>
      </c>
      <c r="BC497" t="s">
        <v>6794</v>
      </c>
      <c r="BD497" t="s">
        <v>6966</v>
      </c>
      <c r="BE497" t="s">
        <v>6794</v>
      </c>
      <c r="BF497" t="s">
        <v>6966</v>
      </c>
      <c r="BG497" t="s">
        <v>6966</v>
      </c>
      <c r="BH497" t="s">
        <v>6794</v>
      </c>
      <c r="BI497" t="s">
        <v>6966</v>
      </c>
      <c r="BJ497" t="s">
        <v>6794</v>
      </c>
      <c r="BK497" t="s">
        <v>6794</v>
      </c>
      <c r="BL497" t="s">
        <v>6794</v>
      </c>
      <c r="BM497" t="s">
        <v>7024</v>
      </c>
      <c r="BN497" t="s">
        <v>7031</v>
      </c>
      <c r="BO497" t="s">
        <v>6794</v>
      </c>
      <c r="BQ497">
        <v>50</v>
      </c>
      <c r="BR497" t="s">
        <v>7532</v>
      </c>
      <c r="BS497" t="s">
        <v>7533</v>
      </c>
      <c r="BT497" t="s">
        <v>6</v>
      </c>
      <c r="BU497" t="s">
        <v>7559</v>
      </c>
      <c r="BV497" t="s">
        <v>7535</v>
      </c>
      <c r="BW497" t="s">
        <v>7516</v>
      </c>
      <c r="BX497" t="s">
        <v>7515</v>
      </c>
      <c r="BY497" t="s">
        <v>7515</v>
      </c>
      <c r="BZ497" t="s">
        <v>7515</v>
      </c>
      <c r="CA497" t="s">
        <v>7515</v>
      </c>
      <c r="CB497" t="s">
        <v>7515</v>
      </c>
      <c r="CC497" t="s">
        <v>7515</v>
      </c>
      <c r="CD497" t="s">
        <v>7515</v>
      </c>
      <c r="CE497" t="s">
        <v>7515</v>
      </c>
      <c r="CF497" t="s">
        <v>7516</v>
      </c>
      <c r="CG497" t="s">
        <v>7515</v>
      </c>
      <c r="CH497" t="s">
        <v>7515</v>
      </c>
      <c r="CI497" t="s">
        <v>6793</v>
      </c>
      <c r="CJ497" t="s">
        <v>6793</v>
      </c>
      <c r="CO497" t="s">
        <v>6793</v>
      </c>
      <c r="CP497" t="s">
        <v>6793</v>
      </c>
      <c r="CQ497" t="s">
        <v>6793</v>
      </c>
      <c r="CR497" t="s">
        <v>6793</v>
      </c>
      <c r="CS497" t="s">
        <v>6794</v>
      </c>
      <c r="CT497" t="s">
        <v>6793</v>
      </c>
      <c r="CU497" t="s">
        <v>6794</v>
      </c>
      <c r="CV497" t="s">
        <v>6793</v>
      </c>
      <c r="CW497" t="s">
        <v>6794</v>
      </c>
      <c r="CX497" t="s">
        <v>7520</v>
      </c>
      <c r="CY497" t="s">
        <v>7521</v>
      </c>
      <c r="CZ497" t="s">
        <v>7536</v>
      </c>
      <c r="DA497" t="s">
        <v>6793</v>
      </c>
      <c r="DB497">
        <v>2</v>
      </c>
      <c r="DC497">
        <v>3</v>
      </c>
      <c r="DD497">
        <v>3</v>
      </c>
      <c r="DE497" t="s">
        <v>6794</v>
      </c>
      <c r="EA497">
        <v>2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2</v>
      </c>
      <c r="EI497">
        <v>0</v>
      </c>
      <c r="EJ497" t="s">
        <v>6794</v>
      </c>
      <c r="EP497" t="s">
        <v>6794</v>
      </c>
      <c r="OI497" t="s">
        <v>7526</v>
      </c>
      <c r="OJ497" t="s">
        <v>7526</v>
      </c>
      <c r="OK497" t="s">
        <v>7526</v>
      </c>
      <c r="OL497" t="s">
        <v>7526</v>
      </c>
      <c r="OM497" t="s">
        <v>7528</v>
      </c>
      <c r="ON497" t="s">
        <v>7539</v>
      </c>
      <c r="OO497" t="s">
        <v>7528</v>
      </c>
      <c r="OP497">
        <v>1</v>
      </c>
      <c r="OQ497" t="s">
        <v>28</v>
      </c>
      <c r="OR497" t="s">
        <v>212</v>
      </c>
      <c r="OS497">
        <v>2007</v>
      </c>
      <c r="OT497">
        <v>11</v>
      </c>
      <c r="OU497">
        <v>1</v>
      </c>
      <c r="OV497">
        <v>11</v>
      </c>
      <c r="OW497">
        <v>1</v>
      </c>
      <c r="OX497">
        <v>0</v>
      </c>
      <c r="OY497">
        <v>35</v>
      </c>
      <c r="QE497" t="s">
        <v>7516</v>
      </c>
      <c r="QF497" t="s">
        <v>7515</v>
      </c>
      <c r="QG497" t="s">
        <v>7515</v>
      </c>
      <c r="QH497" t="s">
        <v>7515</v>
      </c>
      <c r="QI497" t="s">
        <v>7515</v>
      </c>
      <c r="QJ497" t="s">
        <v>7515</v>
      </c>
      <c r="QK497" t="s">
        <v>7515</v>
      </c>
      <c r="RP497">
        <f t="shared" si="14"/>
        <v>5</v>
      </c>
      <c r="RS497">
        <f t="shared" si="15"/>
        <v>3</v>
      </c>
    </row>
    <row r="498" spans="1:487" x14ac:dyDescent="0.3">
      <c r="A498">
        <v>70485</v>
      </c>
      <c r="B498">
        <v>947</v>
      </c>
      <c r="C498">
        <v>0</v>
      </c>
      <c r="D498">
        <v>5</v>
      </c>
      <c r="E498">
        <v>10</v>
      </c>
      <c r="F498">
        <v>87</v>
      </c>
      <c r="G498">
        <v>102</v>
      </c>
      <c r="H498">
        <v>9</v>
      </c>
      <c r="I498" t="s">
        <v>6793</v>
      </c>
      <c r="J498" t="s">
        <v>6793</v>
      </c>
      <c r="O498" t="s">
        <v>6793</v>
      </c>
      <c r="P498" t="s">
        <v>7515</v>
      </c>
      <c r="Q498" t="s">
        <v>7515</v>
      </c>
      <c r="R498" t="s">
        <v>7515</v>
      </c>
      <c r="S498" t="s">
        <v>7515</v>
      </c>
      <c r="T498" t="s">
        <v>7515</v>
      </c>
      <c r="U498" t="s">
        <v>7515</v>
      </c>
      <c r="V498" t="s">
        <v>7515</v>
      </c>
      <c r="W498" t="s">
        <v>7515</v>
      </c>
      <c r="X498" t="s">
        <v>7515</v>
      </c>
      <c r="Y498" t="s">
        <v>7515</v>
      </c>
      <c r="Z498" t="s">
        <v>7515</v>
      </c>
      <c r="AA498" t="s">
        <v>7515</v>
      </c>
      <c r="AB498" t="s">
        <v>7515</v>
      </c>
      <c r="AC498" t="s">
        <v>7515</v>
      </c>
      <c r="AD498" t="s">
        <v>7515</v>
      </c>
      <c r="AE498" t="s">
        <v>7515</v>
      </c>
      <c r="AF498" t="s">
        <v>7516</v>
      </c>
      <c r="AG498" t="s">
        <v>7515</v>
      </c>
      <c r="AH498" t="s">
        <v>7515</v>
      </c>
      <c r="AI498" t="s">
        <v>6796</v>
      </c>
      <c r="AQ498" t="s">
        <v>6985</v>
      </c>
      <c r="AR498" t="s">
        <v>6793</v>
      </c>
      <c r="AS498" t="s">
        <v>6793</v>
      </c>
      <c r="AT498">
        <v>0</v>
      </c>
      <c r="AU498">
        <v>10</v>
      </c>
      <c r="AV498" t="s">
        <v>6988</v>
      </c>
      <c r="AW498" t="s">
        <v>6966</v>
      </c>
      <c r="AX498" t="s">
        <v>6793</v>
      </c>
      <c r="AY498" t="s">
        <v>6813</v>
      </c>
      <c r="AZ498" t="s">
        <v>7531</v>
      </c>
      <c r="BA498" t="s">
        <v>6991</v>
      </c>
      <c r="BC498" t="s">
        <v>6793</v>
      </c>
      <c r="BD498" t="s">
        <v>6794</v>
      </c>
      <c r="BE498" t="s">
        <v>6793</v>
      </c>
      <c r="BF498" t="s">
        <v>6793</v>
      </c>
      <c r="BG498" t="s">
        <v>6793</v>
      </c>
      <c r="BH498" t="s">
        <v>6794</v>
      </c>
      <c r="BI498" t="s">
        <v>6794</v>
      </c>
      <c r="BJ498" t="s">
        <v>6793</v>
      </c>
      <c r="BK498" t="s">
        <v>6794</v>
      </c>
      <c r="BL498" t="s">
        <v>6794</v>
      </c>
      <c r="BM498" t="s">
        <v>7024</v>
      </c>
      <c r="BN498" t="s">
        <v>7028</v>
      </c>
      <c r="BO498" t="s">
        <v>6794</v>
      </c>
      <c r="BQ498" t="s">
        <v>7547</v>
      </c>
      <c r="BR498" t="s">
        <v>7532</v>
      </c>
      <c r="BS498" t="s">
        <v>7519</v>
      </c>
      <c r="BT498" t="s">
        <v>6</v>
      </c>
      <c r="BU498" t="s">
        <v>7559</v>
      </c>
      <c r="BV498" t="s">
        <v>7543</v>
      </c>
      <c r="BW498" t="s">
        <v>7515</v>
      </c>
      <c r="BX498" t="s">
        <v>7515</v>
      </c>
      <c r="BY498" t="s">
        <v>7516</v>
      </c>
      <c r="BZ498" t="s">
        <v>7515</v>
      </c>
      <c r="CA498" t="s">
        <v>7515</v>
      </c>
      <c r="CB498" t="s">
        <v>7515</v>
      </c>
      <c r="CC498" t="s">
        <v>7515</v>
      </c>
      <c r="CD498" t="s">
        <v>7515</v>
      </c>
      <c r="CE498" t="s">
        <v>7515</v>
      </c>
      <c r="CF498" t="s">
        <v>7515</v>
      </c>
      <c r="CG498" t="s">
        <v>7515</v>
      </c>
      <c r="CH498" t="s">
        <v>7515</v>
      </c>
      <c r="CI498" t="s">
        <v>6793</v>
      </c>
      <c r="CJ498" t="s">
        <v>6794</v>
      </c>
      <c r="CO498" t="s">
        <v>6793</v>
      </c>
      <c r="CP498" t="s">
        <v>6793</v>
      </c>
      <c r="CQ498" t="s">
        <v>6794</v>
      </c>
      <c r="CR498" t="s">
        <v>6793</v>
      </c>
      <c r="CS498" t="s">
        <v>6794</v>
      </c>
      <c r="CT498" t="s">
        <v>6794</v>
      </c>
      <c r="CU498" t="s">
        <v>6794</v>
      </c>
      <c r="CV498" t="s">
        <v>6966</v>
      </c>
      <c r="CW498" t="s">
        <v>6794</v>
      </c>
      <c r="CX498" t="s">
        <v>7520</v>
      </c>
      <c r="CY498" t="s">
        <v>7521</v>
      </c>
      <c r="CZ498" t="s">
        <v>7570</v>
      </c>
      <c r="DA498" t="s">
        <v>6793</v>
      </c>
      <c r="DB498">
        <v>2</v>
      </c>
      <c r="DC498">
        <v>4</v>
      </c>
      <c r="DD498">
        <v>3</v>
      </c>
      <c r="DE498" t="s">
        <v>6794</v>
      </c>
      <c r="EA498">
        <v>4</v>
      </c>
      <c r="EC498">
        <v>2</v>
      </c>
      <c r="ED498">
        <v>0</v>
      </c>
      <c r="EE498">
        <v>0</v>
      </c>
      <c r="EF498">
        <v>2</v>
      </c>
      <c r="EG498">
        <v>0</v>
      </c>
      <c r="EH498">
        <v>0</v>
      </c>
      <c r="EI498">
        <v>0</v>
      </c>
      <c r="EJ498" t="s">
        <v>6794</v>
      </c>
      <c r="EP498" t="s">
        <v>6794</v>
      </c>
      <c r="OI498" t="s">
        <v>7526</v>
      </c>
      <c r="OJ498" t="s">
        <v>7526</v>
      </c>
      <c r="OK498" t="s">
        <v>7526</v>
      </c>
      <c r="OL498" t="s">
        <v>7526</v>
      </c>
      <c r="OM498" t="s">
        <v>7528</v>
      </c>
      <c r="ON498" t="s">
        <v>7529</v>
      </c>
      <c r="OO498" t="s">
        <v>7528</v>
      </c>
      <c r="OP498">
        <v>2</v>
      </c>
      <c r="OQ498" t="s">
        <v>28</v>
      </c>
      <c r="OR498" t="s">
        <v>212</v>
      </c>
      <c r="OS498">
        <v>2006</v>
      </c>
      <c r="OT498">
        <v>11</v>
      </c>
      <c r="OU498">
        <v>1</v>
      </c>
      <c r="OV498">
        <v>11</v>
      </c>
      <c r="OW498">
        <v>1</v>
      </c>
      <c r="OX498">
        <v>0</v>
      </c>
      <c r="OY498">
        <v>35</v>
      </c>
      <c r="QE498">
        <v>-5</v>
      </c>
      <c r="QF498">
        <v>-5</v>
      </c>
      <c r="QG498">
        <v>-5</v>
      </c>
      <c r="QH498">
        <v>-5</v>
      </c>
      <c r="QI498">
        <v>-5</v>
      </c>
      <c r="QJ498">
        <v>-5</v>
      </c>
      <c r="QK498">
        <v>-5</v>
      </c>
      <c r="RP498">
        <f t="shared" si="14"/>
        <v>4</v>
      </c>
      <c r="RS498">
        <f t="shared" si="15"/>
        <v>3</v>
      </c>
    </row>
    <row r="499" spans="1:487" x14ac:dyDescent="0.3">
      <c r="A499">
        <v>70486</v>
      </c>
      <c r="B499">
        <v>948</v>
      </c>
      <c r="C499">
        <v>0</v>
      </c>
      <c r="D499">
        <v>5</v>
      </c>
      <c r="E499">
        <v>25</v>
      </c>
      <c r="F499">
        <v>116</v>
      </c>
      <c r="G499">
        <v>102</v>
      </c>
      <c r="H499">
        <v>9</v>
      </c>
      <c r="I499" t="s">
        <v>6793</v>
      </c>
      <c r="J499" t="s">
        <v>6793</v>
      </c>
      <c r="O499" t="s">
        <v>6793</v>
      </c>
      <c r="P499" t="s">
        <v>7515</v>
      </c>
      <c r="Q499" t="s">
        <v>7515</v>
      </c>
      <c r="R499" t="s">
        <v>7515</v>
      </c>
      <c r="S499" t="s">
        <v>7515</v>
      </c>
      <c r="T499" t="s">
        <v>7515</v>
      </c>
      <c r="U499" t="s">
        <v>7515</v>
      </c>
      <c r="V499" t="s">
        <v>7515</v>
      </c>
      <c r="W499" t="s">
        <v>7515</v>
      </c>
      <c r="X499" t="s">
        <v>7515</v>
      </c>
      <c r="Y499" t="s">
        <v>7515</v>
      </c>
      <c r="Z499" t="s">
        <v>7516</v>
      </c>
      <c r="AA499" t="s">
        <v>7515</v>
      </c>
      <c r="AB499" t="s">
        <v>7515</v>
      </c>
      <c r="AC499" t="s">
        <v>7515</v>
      </c>
      <c r="AD499" t="s">
        <v>7515</v>
      </c>
      <c r="AE499" t="s">
        <v>7515</v>
      </c>
      <c r="AF499" t="s">
        <v>7515</v>
      </c>
      <c r="AG499" t="s">
        <v>7515</v>
      </c>
      <c r="AH499" t="s">
        <v>7515</v>
      </c>
      <c r="AI499" t="s">
        <v>6796</v>
      </c>
      <c r="AQ499" t="s">
        <v>6985</v>
      </c>
      <c r="AR499" t="s">
        <v>6794</v>
      </c>
      <c r="AS499" t="s">
        <v>6794</v>
      </c>
      <c r="AT499">
        <v>0</v>
      </c>
      <c r="AU499">
        <v>8</v>
      </c>
      <c r="AV499" t="s">
        <v>6988</v>
      </c>
      <c r="AW499" t="s">
        <v>6793</v>
      </c>
      <c r="AX499" t="s">
        <v>6794</v>
      </c>
      <c r="AY499" t="s">
        <v>6813</v>
      </c>
      <c r="AZ499" t="s">
        <v>7531</v>
      </c>
      <c r="BA499" t="s">
        <v>7553</v>
      </c>
      <c r="BC499" t="s">
        <v>6794</v>
      </c>
      <c r="BD499" t="s">
        <v>6793</v>
      </c>
      <c r="BE499" t="s">
        <v>6793</v>
      </c>
      <c r="BF499" t="s">
        <v>6793</v>
      </c>
      <c r="BG499" t="s">
        <v>6793</v>
      </c>
      <c r="BH499" t="s">
        <v>6794</v>
      </c>
      <c r="BI499" t="s">
        <v>6794</v>
      </c>
      <c r="BJ499" t="s">
        <v>6793</v>
      </c>
      <c r="BK499" t="s">
        <v>6794</v>
      </c>
      <c r="BL499" t="s">
        <v>6794</v>
      </c>
      <c r="BM499" t="s">
        <v>7026</v>
      </c>
      <c r="BN499" t="s">
        <v>7030</v>
      </c>
      <c r="BO499" t="s">
        <v>6794</v>
      </c>
      <c r="BQ499">
        <v>75</v>
      </c>
      <c r="BR499">
        <v>75</v>
      </c>
      <c r="BS499" t="s">
        <v>7519</v>
      </c>
      <c r="BT499" t="s">
        <v>6</v>
      </c>
      <c r="BU499" t="s">
        <v>7559</v>
      </c>
      <c r="BV499" t="s">
        <v>7543</v>
      </c>
      <c r="BW499" t="s">
        <v>7515</v>
      </c>
      <c r="BX499" t="s">
        <v>7515</v>
      </c>
      <c r="BY499" t="s">
        <v>7516</v>
      </c>
      <c r="BZ499" t="s">
        <v>7516</v>
      </c>
      <c r="CA499" t="s">
        <v>7515</v>
      </c>
      <c r="CB499" t="s">
        <v>7515</v>
      </c>
      <c r="CC499" t="s">
        <v>7515</v>
      </c>
      <c r="CD499" t="s">
        <v>7516</v>
      </c>
      <c r="CE499" t="s">
        <v>7515</v>
      </c>
      <c r="CF499" t="s">
        <v>7515</v>
      </c>
      <c r="CG499" t="s">
        <v>7515</v>
      </c>
      <c r="CH499" t="s">
        <v>7515</v>
      </c>
      <c r="CI499" t="s">
        <v>6793</v>
      </c>
      <c r="CJ499" t="s">
        <v>6794</v>
      </c>
      <c r="CO499" t="s">
        <v>6794</v>
      </c>
      <c r="CP499" t="s">
        <v>6793</v>
      </c>
      <c r="CQ499" t="s">
        <v>6794</v>
      </c>
      <c r="CR499" t="s">
        <v>6793</v>
      </c>
      <c r="CS499" t="s">
        <v>6794</v>
      </c>
      <c r="CT499" t="s">
        <v>6794</v>
      </c>
      <c r="CU499" t="s">
        <v>6794</v>
      </c>
      <c r="CV499" t="s">
        <v>6793</v>
      </c>
      <c r="CW499" t="s">
        <v>6794</v>
      </c>
      <c r="CX499" t="s">
        <v>7520</v>
      </c>
      <c r="CY499" t="s">
        <v>7521</v>
      </c>
      <c r="CZ499" t="s">
        <v>7522</v>
      </c>
      <c r="DA499" t="s">
        <v>6793</v>
      </c>
      <c r="DB499">
        <v>2</v>
      </c>
      <c r="DC499">
        <v>3</v>
      </c>
      <c r="DD499">
        <v>4</v>
      </c>
      <c r="DE499" t="s">
        <v>6793</v>
      </c>
      <c r="DF499">
        <v>1</v>
      </c>
      <c r="DG499" t="s">
        <v>6</v>
      </c>
      <c r="DH499" t="s">
        <v>6</v>
      </c>
      <c r="DI499" t="s">
        <v>7557</v>
      </c>
      <c r="DJ499" t="s">
        <v>6</v>
      </c>
      <c r="DK499" t="s">
        <v>6</v>
      </c>
      <c r="EA499">
        <v>4</v>
      </c>
      <c r="EC499">
        <v>1</v>
      </c>
      <c r="ED499">
        <v>0</v>
      </c>
      <c r="EE499">
        <v>0</v>
      </c>
      <c r="EF499">
        <v>1</v>
      </c>
      <c r="EG499">
        <v>1</v>
      </c>
      <c r="EH499">
        <v>0</v>
      </c>
      <c r="EI499">
        <v>1</v>
      </c>
      <c r="EJ499" t="s">
        <v>6793</v>
      </c>
      <c r="EK499" t="s">
        <v>7573</v>
      </c>
      <c r="EM499">
        <v>1</v>
      </c>
      <c r="EN499">
        <v>2008</v>
      </c>
      <c r="EP499" t="s">
        <v>6793</v>
      </c>
      <c r="IA499" t="s">
        <v>7524</v>
      </c>
      <c r="IB499" t="s">
        <v>7572</v>
      </c>
      <c r="IC499">
        <v>2007</v>
      </c>
      <c r="IG499" t="s">
        <v>6794</v>
      </c>
      <c r="IH499" t="s">
        <v>6793</v>
      </c>
      <c r="II499" t="s">
        <v>7524</v>
      </c>
      <c r="IJ499" t="s">
        <v>7572</v>
      </c>
      <c r="IK499">
        <v>2007</v>
      </c>
      <c r="IM499" t="s">
        <v>7526</v>
      </c>
      <c r="IN499" t="s">
        <v>7526</v>
      </c>
      <c r="IO499" t="s">
        <v>6794</v>
      </c>
      <c r="IP499" t="s">
        <v>6793</v>
      </c>
      <c r="OI499" t="s">
        <v>7527</v>
      </c>
      <c r="OJ499" t="s">
        <v>7526</v>
      </c>
      <c r="OL499" t="s">
        <v>7526</v>
      </c>
      <c r="OM499" t="s">
        <v>7548</v>
      </c>
      <c r="ON499" t="s">
        <v>7529</v>
      </c>
      <c r="OO499" t="s">
        <v>7548</v>
      </c>
      <c r="OP499">
        <v>1</v>
      </c>
      <c r="OQ499" t="s">
        <v>28</v>
      </c>
      <c r="OR499" t="s">
        <v>212</v>
      </c>
      <c r="OS499">
        <v>2007</v>
      </c>
      <c r="OT499">
        <v>9</v>
      </c>
      <c r="OU499">
        <v>1</v>
      </c>
      <c r="OV499">
        <v>9</v>
      </c>
      <c r="OW499">
        <v>1</v>
      </c>
      <c r="OX499">
        <v>0</v>
      </c>
      <c r="OY499">
        <v>35</v>
      </c>
      <c r="OZ499" t="s">
        <v>7515</v>
      </c>
      <c r="PA499" t="s">
        <v>7515</v>
      </c>
      <c r="PB499" t="s">
        <v>7515</v>
      </c>
      <c r="PC499" t="s">
        <v>7515</v>
      </c>
      <c r="PD499" t="s">
        <v>7515</v>
      </c>
      <c r="PE499" t="s">
        <v>7515</v>
      </c>
      <c r="PF499" t="s">
        <v>7515</v>
      </c>
      <c r="PG499" t="s">
        <v>7515</v>
      </c>
      <c r="PH499" t="s">
        <v>7515</v>
      </c>
      <c r="PI499" t="s">
        <v>7515</v>
      </c>
      <c r="PJ499" t="s">
        <v>7515</v>
      </c>
      <c r="PK499" t="s">
        <v>7515</v>
      </c>
      <c r="PL499" t="s">
        <v>7516</v>
      </c>
      <c r="PM499" t="s">
        <v>7516</v>
      </c>
      <c r="PN499" t="s">
        <v>7515</v>
      </c>
      <c r="PO499" t="s">
        <v>7515</v>
      </c>
      <c r="PP499" t="s">
        <v>7515</v>
      </c>
      <c r="PQ499" t="s">
        <v>7515</v>
      </c>
      <c r="PR499" t="s">
        <v>7515</v>
      </c>
      <c r="PS499" t="s">
        <v>7515</v>
      </c>
      <c r="PT499" t="s">
        <v>7515</v>
      </c>
      <c r="PU499" t="s">
        <v>7515</v>
      </c>
      <c r="PV499" t="s">
        <v>7515</v>
      </c>
      <c r="PW499" t="s">
        <v>7515</v>
      </c>
      <c r="PX499" t="s">
        <v>7515</v>
      </c>
      <c r="PY499" t="s">
        <v>7515</v>
      </c>
      <c r="PZ499" t="s">
        <v>7515</v>
      </c>
      <c r="QA499" t="s">
        <v>7515</v>
      </c>
      <c r="QB499" t="s">
        <v>7515</v>
      </c>
      <c r="QC499" t="s">
        <v>7515</v>
      </c>
      <c r="QE499" t="s">
        <v>7515</v>
      </c>
      <c r="QF499" t="s">
        <v>7515</v>
      </c>
      <c r="QG499" t="s">
        <v>7515</v>
      </c>
      <c r="QH499" t="s">
        <v>7515</v>
      </c>
      <c r="QI499" t="s">
        <v>7515</v>
      </c>
      <c r="QJ499" t="s">
        <v>7516</v>
      </c>
      <c r="QK499" t="s">
        <v>7515</v>
      </c>
      <c r="RP499">
        <f t="shared" si="14"/>
        <v>5</v>
      </c>
      <c r="RS499">
        <f t="shared" si="15"/>
        <v>5</v>
      </c>
    </row>
    <row r="500" spans="1:487" x14ac:dyDescent="0.3">
      <c r="A500">
        <v>70487</v>
      </c>
      <c r="B500">
        <v>950</v>
      </c>
      <c r="C500">
        <v>0</v>
      </c>
      <c r="D500">
        <v>5</v>
      </c>
      <c r="E500">
        <v>18</v>
      </c>
      <c r="F500">
        <v>106</v>
      </c>
      <c r="G500">
        <v>102</v>
      </c>
      <c r="H500">
        <v>10</v>
      </c>
      <c r="I500" t="s">
        <v>6793</v>
      </c>
      <c r="J500" t="s">
        <v>6793</v>
      </c>
      <c r="O500" t="s">
        <v>6793</v>
      </c>
      <c r="P500" t="s">
        <v>7515</v>
      </c>
      <c r="Q500" t="s">
        <v>7515</v>
      </c>
      <c r="R500" t="s">
        <v>7515</v>
      </c>
      <c r="S500" t="s">
        <v>7515</v>
      </c>
      <c r="T500" t="s">
        <v>7515</v>
      </c>
      <c r="U500" t="s">
        <v>7515</v>
      </c>
      <c r="V500" t="s">
        <v>7515</v>
      </c>
      <c r="W500" t="s">
        <v>7515</v>
      </c>
      <c r="X500" t="s">
        <v>7515</v>
      </c>
      <c r="Y500" t="s">
        <v>7516</v>
      </c>
      <c r="Z500" t="s">
        <v>7515</v>
      </c>
      <c r="AA500" t="s">
        <v>7515</v>
      </c>
      <c r="AB500" t="s">
        <v>7515</v>
      </c>
      <c r="AC500" t="s">
        <v>7515</v>
      </c>
      <c r="AD500" t="s">
        <v>7515</v>
      </c>
      <c r="AE500" t="s">
        <v>7515</v>
      </c>
      <c r="AF500" t="s">
        <v>7516</v>
      </c>
      <c r="AG500" t="s">
        <v>7515</v>
      </c>
      <c r="AH500" t="s">
        <v>7515</v>
      </c>
      <c r="AI500" t="s">
        <v>7517</v>
      </c>
      <c r="AL500">
        <v>0</v>
      </c>
      <c r="AM500">
        <v>7</v>
      </c>
      <c r="AN500" t="s">
        <v>6845</v>
      </c>
      <c r="AQ500" t="s">
        <v>6993</v>
      </c>
      <c r="AR500" t="s">
        <v>6794</v>
      </c>
      <c r="AS500" t="s">
        <v>6794</v>
      </c>
      <c r="AT500">
        <v>0</v>
      </c>
      <c r="AU500">
        <v>28</v>
      </c>
      <c r="AV500" t="s">
        <v>6992</v>
      </c>
      <c r="AW500" t="s">
        <v>6793</v>
      </c>
      <c r="AX500" t="s">
        <v>6794</v>
      </c>
      <c r="AY500" t="s">
        <v>6813</v>
      </c>
      <c r="AZ500" t="s">
        <v>7531</v>
      </c>
      <c r="BA500" t="s">
        <v>6991</v>
      </c>
      <c r="BC500" t="s">
        <v>6794</v>
      </c>
      <c r="BD500" t="s">
        <v>6794</v>
      </c>
      <c r="BE500" t="s">
        <v>6793</v>
      </c>
      <c r="BF500" t="s">
        <v>6793</v>
      </c>
      <c r="BG500" t="s">
        <v>6793</v>
      </c>
      <c r="BH500" t="s">
        <v>6793</v>
      </c>
      <c r="BI500" t="s">
        <v>6794</v>
      </c>
      <c r="BJ500" t="s">
        <v>6793</v>
      </c>
      <c r="BK500" t="s">
        <v>6794</v>
      </c>
      <c r="BL500" t="s">
        <v>6794</v>
      </c>
      <c r="BM500" t="s">
        <v>7030</v>
      </c>
      <c r="BN500" t="s">
        <v>7024</v>
      </c>
      <c r="BO500" t="s">
        <v>6794</v>
      </c>
      <c r="BQ500">
        <v>0</v>
      </c>
      <c r="BR500">
        <v>50</v>
      </c>
      <c r="BS500" t="s">
        <v>7533</v>
      </c>
      <c r="BT500" t="s">
        <v>7576</v>
      </c>
      <c r="BU500" t="s">
        <v>7559</v>
      </c>
      <c r="BV500" t="s">
        <v>7543</v>
      </c>
      <c r="BW500" t="s">
        <v>7515</v>
      </c>
      <c r="BX500" t="s">
        <v>7516</v>
      </c>
      <c r="BY500" t="s">
        <v>7515</v>
      </c>
      <c r="BZ500" t="s">
        <v>7515</v>
      </c>
      <c r="CA500" t="s">
        <v>7515</v>
      </c>
      <c r="CB500" t="s">
        <v>7515</v>
      </c>
      <c r="CC500" t="s">
        <v>7515</v>
      </c>
      <c r="CD500" t="s">
        <v>7516</v>
      </c>
      <c r="CE500" t="s">
        <v>7515</v>
      </c>
      <c r="CF500" t="s">
        <v>7515</v>
      </c>
      <c r="CG500" t="s">
        <v>7515</v>
      </c>
      <c r="CH500" t="s">
        <v>7515</v>
      </c>
      <c r="CI500" t="s">
        <v>6793</v>
      </c>
      <c r="CJ500" t="s">
        <v>6794</v>
      </c>
      <c r="CK500" t="s">
        <v>7563</v>
      </c>
      <c r="CL500" t="s">
        <v>7564</v>
      </c>
      <c r="CM500">
        <v>50</v>
      </c>
      <c r="CN500" t="s">
        <v>7592</v>
      </c>
      <c r="CO500" t="s">
        <v>6793</v>
      </c>
      <c r="CP500" t="s">
        <v>6793</v>
      </c>
      <c r="CQ500" t="s">
        <v>6794</v>
      </c>
      <c r="CR500" t="s">
        <v>6793</v>
      </c>
      <c r="CS500" t="s">
        <v>6794</v>
      </c>
      <c r="CT500" t="s">
        <v>6793</v>
      </c>
      <c r="CU500" t="s">
        <v>6794</v>
      </c>
      <c r="CV500" t="s">
        <v>6793</v>
      </c>
      <c r="CW500" t="s">
        <v>6794</v>
      </c>
      <c r="CX500" t="s">
        <v>7520</v>
      </c>
      <c r="CY500" t="s">
        <v>7521</v>
      </c>
      <c r="CZ500" t="s">
        <v>7522</v>
      </c>
      <c r="DA500" t="s">
        <v>6793</v>
      </c>
      <c r="DB500">
        <v>3</v>
      </c>
      <c r="DC500">
        <v>4</v>
      </c>
      <c r="DD500">
        <v>4</v>
      </c>
      <c r="DE500" t="s">
        <v>6794</v>
      </c>
      <c r="EA500">
        <v>2</v>
      </c>
      <c r="EC500">
        <v>0</v>
      </c>
      <c r="ED500">
        <v>0</v>
      </c>
      <c r="EE500">
        <v>0</v>
      </c>
      <c r="EF500">
        <v>0</v>
      </c>
      <c r="EG500">
        <v>1</v>
      </c>
      <c r="EH500">
        <v>1</v>
      </c>
      <c r="EI500">
        <v>0</v>
      </c>
      <c r="EJ500" t="s">
        <v>6794</v>
      </c>
      <c r="EP500" t="s">
        <v>6793</v>
      </c>
      <c r="LC500" t="s">
        <v>7524</v>
      </c>
      <c r="LD500" t="s">
        <v>6</v>
      </c>
      <c r="LE500" t="s">
        <v>6</v>
      </c>
      <c r="LF500" t="s">
        <v>7578</v>
      </c>
      <c r="LI500" t="s">
        <v>6793</v>
      </c>
      <c r="LL500" t="s">
        <v>6</v>
      </c>
      <c r="LM500" t="s">
        <v>6</v>
      </c>
      <c r="OI500" t="s">
        <v>7526</v>
      </c>
      <c r="OJ500" t="s">
        <v>7526</v>
      </c>
      <c r="OK500" t="s">
        <v>7526</v>
      </c>
      <c r="OL500" t="s">
        <v>7526</v>
      </c>
      <c r="OM500" t="s">
        <v>7528</v>
      </c>
      <c r="ON500" t="s">
        <v>7529</v>
      </c>
      <c r="OO500" t="s">
        <v>7528</v>
      </c>
      <c r="OP500">
        <v>4</v>
      </c>
      <c r="OQ500" t="s">
        <v>28</v>
      </c>
      <c r="OR500" t="s">
        <v>212</v>
      </c>
      <c r="OS500">
        <v>2007</v>
      </c>
      <c r="OT500">
        <v>8</v>
      </c>
      <c r="OU500">
        <v>1</v>
      </c>
      <c r="OV500">
        <v>8</v>
      </c>
      <c r="OW500">
        <v>0</v>
      </c>
      <c r="OX500">
        <v>1</v>
      </c>
      <c r="OY500">
        <v>35</v>
      </c>
      <c r="OZ500" t="s">
        <v>7515</v>
      </c>
      <c r="PA500" t="s">
        <v>7515</v>
      </c>
      <c r="PB500" t="s">
        <v>7515</v>
      </c>
      <c r="PC500" t="s">
        <v>7515</v>
      </c>
      <c r="PD500" t="s">
        <v>7515</v>
      </c>
      <c r="PE500" t="s">
        <v>7515</v>
      </c>
      <c r="PF500" t="s">
        <v>7515</v>
      </c>
      <c r="PG500" t="s">
        <v>7515</v>
      </c>
      <c r="PH500" t="s">
        <v>7515</v>
      </c>
      <c r="PI500" t="s">
        <v>7515</v>
      </c>
      <c r="PJ500" t="s">
        <v>7515</v>
      </c>
      <c r="PK500" t="s">
        <v>7515</v>
      </c>
      <c r="PL500" t="s">
        <v>7515</v>
      </c>
      <c r="PM500" t="s">
        <v>7515</v>
      </c>
      <c r="PN500" t="s">
        <v>7515</v>
      </c>
      <c r="PO500" t="s">
        <v>7515</v>
      </c>
      <c r="PP500" t="s">
        <v>7515</v>
      </c>
      <c r="PQ500" t="s">
        <v>7515</v>
      </c>
      <c r="PR500" t="s">
        <v>7515</v>
      </c>
      <c r="PS500" t="s">
        <v>7515</v>
      </c>
      <c r="PT500" t="s">
        <v>7515</v>
      </c>
      <c r="PU500" t="s">
        <v>7515</v>
      </c>
      <c r="PV500" t="s">
        <v>7516</v>
      </c>
      <c r="PW500" t="s">
        <v>7515</v>
      </c>
      <c r="PX500" t="s">
        <v>7515</v>
      </c>
      <c r="PY500" t="s">
        <v>7515</v>
      </c>
      <c r="PZ500" t="s">
        <v>7515</v>
      </c>
      <c r="QA500" t="s">
        <v>7515</v>
      </c>
      <c r="QB500" t="s">
        <v>7515</v>
      </c>
      <c r="QC500" t="s">
        <v>7515</v>
      </c>
      <c r="QE500" t="s">
        <v>7516</v>
      </c>
      <c r="QF500" t="s">
        <v>7515</v>
      </c>
      <c r="QG500" t="s">
        <v>7515</v>
      </c>
      <c r="QH500" t="s">
        <v>7515</v>
      </c>
      <c r="QI500" t="s">
        <v>7515</v>
      </c>
      <c r="QJ500" t="s">
        <v>7515</v>
      </c>
      <c r="QK500" t="s">
        <v>7515</v>
      </c>
      <c r="RP500">
        <f t="shared" si="14"/>
        <v>2</v>
      </c>
      <c r="RS500">
        <f t="shared" si="15"/>
        <v>9</v>
      </c>
    </row>
    <row r="501" spans="1:487" x14ac:dyDescent="0.3">
      <c r="A501">
        <v>70488</v>
      </c>
      <c r="B501">
        <v>951</v>
      </c>
      <c r="C501">
        <v>0</v>
      </c>
      <c r="D501">
        <v>5</v>
      </c>
      <c r="E501">
        <v>8</v>
      </c>
      <c r="F501">
        <v>81</v>
      </c>
      <c r="G501">
        <v>102</v>
      </c>
      <c r="H501">
        <v>15</v>
      </c>
      <c r="I501" t="s">
        <v>6793</v>
      </c>
      <c r="J501" t="s">
        <v>6793</v>
      </c>
      <c r="O501" t="s">
        <v>6793</v>
      </c>
      <c r="P501" t="s">
        <v>7515</v>
      </c>
      <c r="Q501" t="s">
        <v>7515</v>
      </c>
      <c r="R501" t="s">
        <v>7515</v>
      </c>
      <c r="S501" t="s">
        <v>7515</v>
      </c>
      <c r="T501" t="s">
        <v>7515</v>
      </c>
      <c r="U501" t="s">
        <v>7515</v>
      </c>
      <c r="V501" t="s">
        <v>7515</v>
      </c>
      <c r="W501" t="s">
        <v>7515</v>
      </c>
      <c r="X501" t="s">
        <v>7515</v>
      </c>
      <c r="Y501" t="s">
        <v>7515</v>
      </c>
      <c r="Z501" t="s">
        <v>7515</v>
      </c>
      <c r="AA501" t="s">
        <v>7515</v>
      </c>
      <c r="AB501" t="s">
        <v>7515</v>
      </c>
      <c r="AC501" t="s">
        <v>7515</v>
      </c>
      <c r="AD501" t="s">
        <v>7515</v>
      </c>
      <c r="AE501" t="s">
        <v>7515</v>
      </c>
      <c r="AF501" t="s">
        <v>7515</v>
      </c>
      <c r="AG501" t="s">
        <v>7516</v>
      </c>
      <c r="AH501" t="s">
        <v>7515</v>
      </c>
      <c r="AI501" t="s">
        <v>6796</v>
      </c>
      <c r="AQ501" t="s">
        <v>6985</v>
      </c>
      <c r="AR501" t="s">
        <v>6793</v>
      </c>
      <c r="AS501" t="s">
        <v>6793</v>
      </c>
      <c r="AT501" t="s">
        <v>6</v>
      </c>
      <c r="AU501" t="s">
        <v>6</v>
      </c>
      <c r="AV501" t="s">
        <v>6988</v>
      </c>
      <c r="AW501" t="s">
        <v>6793</v>
      </c>
      <c r="AX501" t="s">
        <v>6793</v>
      </c>
      <c r="AY501" t="s">
        <v>6813</v>
      </c>
      <c r="AZ501" t="s">
        <v>7531</v>
      </c>
      <c r="BA501" t="s">
        <v>6991</v>
      </c>
      <c r="BC501" t="s">
        <v>6793</v>
      </c>
      <c r="BD501" t="s">
        <v>6794</v>
      </c>
      <c r="BE501" t="s">
        <v>6793</v>
      </c>
      <c r="BF501" t="s">
        <v>6793</v>
      </c>
      <c r="BG501" t="s">
        <v>6793</v>
      </c>
      <c r="BH501" t="s">
        <v>6794</v>
      </c>
      <c r="BI501" t="s">
        <v>6794</v>
      </c>
      <c r="BJ501" t="s">
        <v>6794</v>
      </c>
      <c r="BK501" t="s">
        <v>6794</v>
      </c>
      <c r="BL501" t="s">
        <v>6794</v>
      </c>
      <c r="BM501" t="s">
        <v>7029</v>
      </c>
      <c r="BN501" t="s">
        <v>7021</v>
      </c>
      <c r="BO501" t="s">
        <v>6794</v>
      </c>
      <c r="BQ501">
        <v>100</v>
      </c>
      <c r="BR501" t="s">
        <v>6</v>
      </c>
      <c r="BS501" t="s">
        <v>7533</v>
      </c>
      <c r="BT501" t="s">
        <v>6</v>
      </c>
      <c r="BU501" t="s">
        <v>7029</v>
      </c>
      <c r="BV501" t="s">
        <v>7561</v>
      </c>
      <c r="BW501" t="s">
        <v>7516</v>
      </c>
      <c r="BX501" t="s">
        <v>7515</v>
      </c>
      <c r="BY501" t="s">
        <v>7515</v>
      </c>
      <c r="BZ501" t="s">
        <v>7515</v>
      </c>
      <c r="CA501" t="s">
        <v>7515</v>
      </c>
      <c r="CB501" t="s">
        <v>7515</v>
      </c>
      <c r="CC501" t="s">
        <v>7515</v>
      </c>
      <c r="CD501" t="s">
        <v>7515</v>
      </c>
      <c r="CE501" t="s">
        <v>7515</v>
      </c>
      <c r="CF501" t="s">
        <v>7515</v>
      </c>
      <c r="CG501" t="s">
        <v>7515</v>
      </c>
      <c r="CH501" t="s">
        <v>7515</v>
      </c>
      <c r="CI501" t="s">
        <v>6793</v>
      </c>
      <c r="CJ501" t="s">
        <v>6794</v>
      </c>
      <c r="CO501" t="s">
        <v>6793</v>
      </c>
      <c r="CP501" t="s">
        <v>6793</v>
      </c>
      <c r="CQ501" t="s">
        <v>6794</v>
      </c>
      <c r="CR501" t="s">
        <v>6793</v>
      </c>
      <c r="CS501" t="s">
        <v>6793</v>
      </c>
      <c r="CT501" t="s">
        <v>6794</v>
      </c>
      <c r="CU501" t="s">
        <v>6794</v>
      </c>
      <c r="CV501" t="s">
        <v>6793</v>
      </c>
      <c r="CW501" t="s">
        <v>6794</v>
      </c>
      <c r="CX501" t="s">
        <v>7520</v>
      </c>
      <c r="CY501" t="s">
        <v>7521</v>
      </c>
      <c r="CZ501" t="s">
        <v>7522</v>
      </c>
      <c r="DA501" t="s">
        <v>6793</v>
      </c>
      <c r="DB501">
        <v>1</v>
      </c>
      <c r="DC501">
        <v>3</v>
      </c>
      <c r="DD501">
        <v>3</v>
      </c>
      <c r="DE501" t="s">
        <v>6794</v>
      </c>
      <c r="EA501">
        <v>6</v>
      </c>
      <c r="EC501">
        <v>4</v>
      </c>
      <c r="ED501">
        <v>0</v>
      </c>
      <c r="EE501">
        <v>1</v>
      </c>
      <c r="EF501">
        <v>1</v>
      </c>
      <c r="EG501">
        <v>0</v>
      </c>
      <c r="EH501">
        <v>0</v>
      </c>
      <c r="EI501">
        <v>0</v>
      </c>
      <c r="EJ501" t="s">
        <v>6794</v>
      </c>
      <c r="EP501" t="s">
        <v>6794</v>
      </c>
      <c r="OI501" t="s">
        <v>7526</v>
      </c>
      <c r="OJ501" t="s">
        <v>7526</v>
      </c>
      <c r="OK501" t="s">
        <v>7527</v>
      </c>
      <c r="OL501" t="s">
        <v>7526</v>
      </c>
      <c r="OM501" t="s">
        <v>7528</v>
      </c>
      <c r="ON501" t="s">
        <v>7529</v>
      </c>
      <c r="OO501" t="s">
        <v>7528</v>
      </c>
      <c r="OP501">
        <v>4</v>
      </c>
      <c r="OQ501" t="s">
        <v>28</v>
      </c>
      <c r="OR501" t="s">
        <v>265</v>
      </c>
      <c r="OS501">
        <v>2006</v>
      </c>
      <c r="OT501">
        <v>12</v>
      </c>
      <c r="OU501">
        <v>1</v>
      </c>
      <c r="OV501">
        <v>12</v>
      </c>
      <c r="OW501">
        <v>1</v>
      </c>
      <c r="OX501">
        <v>0</v>
      </c>
      <c r="OY501">
        <v>35</v>
      </c>
      <c r="QE501" t="s">
        <v>7515</v>
      </c>
      <c r="QF501" t="s">
        <v>7516</v>
      </c>
      <c r="QG501" t="s">
        <v>7515</v>
      </c>
      <c r="QH501" t="s">
        <v>7515</v>
      </c>
      <c r="QI501" t="s">
        <v>7515</v>
      </c>
      <c r="QJ501" t="s">
        <v>7515</v>
      </c>
      <c r="QK501" t="s">
        <v>7515</v>
      </c>
      <c r="RP501">
        <f t="shared" si="14"/>
        <v>-1</v>
      </c>
      <c r="RS501">
        <f t="shared" si="15"/>
        <v>8</v>
      </c>
    </row>
    <row r="502" spans="1:487" x14ac:dyDescent="0.3">
      <c r="A502">
        <v>70489</v>
      </c>
      <c r="B502">
        <v>952</v>
      </c>
      <c r="C502">
        <v>0</v>
      </c>
      <c r="D502">
        <v>5</v>
      </c>
      <c r="E502">
        <v>8</v>
      </c>
      <c r="F502">
        <v>94</v>
      </c>
      <c r="G502">
        <v>102</v>
      </c>
      <c r="H502">
        <v>15</v>
      </c>
      <c r="I502" t="s">
        <v>6793</v>
      </c>
      <c r="J502" t="s">
        <v>6793</v>
      </c>
      <c r="O502" t="s">
        <v>6793</v>
      </c>
      <c r="P502" t="s">
        <v>7516</v>
      </c>
      <c r="Q502" t="s">
        <v>7515</v>
      </c>
      <c r="R502" t="s">
        <v>7515</v>
      </c>
      <c r="S502" t="s">
        <v>7515</v>
      </c>
      <c r="T502" t="s">
        <v>7515</v>
      </c>
      <c r="U502" t="s">
        <v>7515</v>
      </c>
      <c r="V502" t="s">
        <v>7515</v>
      </c>
      <c r="W502" t="s">
        <v>7515</v>
      </c>
      <c r="X502" t="s">
        <v>7515</v>
      </c>
      <c r="Y502" t="s">
        <v>7515</v>
      </c>
      <c r="Z502" t="s">
        <v>7515</v>
      </c>
      <c r="AA502" t="s">
        <v>7515</v>
      </c>
      <c r="AB502" t="s">
        <v>7515</v>
      </c>
      <c r="AC502" t="s">
        <v>7515</v>
      </c>
      <c r="AD502" t="s">
        <v>7515</v>
      </c>
      <c r="AE502" t="s">
        <v>7515</v>
      </c>
      <c r="AF502" t="s">
        <v>7515</v>
      </c>
      <c r="AG502" t="s">
        <v>7515</v>
      </c>
      <c r="AH502" t="s">
        <v>7515</v>
      </c>
      <c r="AI502" t="s">
        <v>6796</v>
      </c>
      <c r="AQ502" t="s">
        <v>6985</v>
      </c>
      <c r="AR502" t="s">
        <v>6793</v>
      </c>
      <c r="AS502" t="s">
        <v>6794</v>
      </c>
      <c r="AT502">
        <v>0</v>
      </c>
      <c r="AU502">
        <v>13</v>
      </c>
      <c r="AV502" t="s">
        <v>6988</v>
      </c>
      <c r="AW502" t="s">
        <v>6793</v>
      </c>
      <c r="AX502" t="s">
        <v>6794</v>
      </c>
      <c r="AY502" t="s">
        <v>6813</v>
      </c>
      <c r="AZ502" t="s">
        <v>7531</v>
      </c>
      <c r="BA502" t="s">
        <v>6991</v>
      </c>
      <c r="BC502" t="s">
        <v>6794</v>
      </c>
      <c r="BD502" t="s">
        <v>6794</v>
      </c>
      <c r="BE502" t="s">
        <v>6794</v>
      </c>
      <c r="BF502" t="s">
        <v>6793</v>
      </c>
      <c r="BG502" t="s">
        <v>6794</v>
      </c>
      <c r="BH502" t="s">
        <v>6794</v>
      </c>
      <c r="BI502" t="s">
        <v>6794</v>
      </c>
      <c r="BJ502" t="s">
        <v>6794</v>
      </c>
      <c r="BK502" t="s">
        <v>6794</v>
      </c>
      <c r="BL502" t="s">
        <v>6794</v>
      </c>
      <c r="BM502" t="s">
        <v>7024</v>
      </c>
      <c r="BN502" t="s">
        <v>7565</v>
      </c>
      <c r="BO502" t="s">
        <v>6794</v>
      </c>
      <c r="BQ502" t="s">
        <v>7547</v>
      </c>
      <c r="BR502" t="s">
        <v>6</v>
      </c>
      <c r="BS502" t="s">
        <v>7533</v>
      </c>
      <c r="BT502" t="s">
        <v>6</v>
      </c>
      <c r="BU502" t="s">
        <v>7024</v>
      </c>
      <c r="BV502">
        <v>10</v>
      </c>
      <c r="BW502" t="s">
        <v>7516</v>
      </c>
      <c r="BX502" t="s">
        <v>7515</v>
      </c>
      <c r="BY502" t="s">
        <v>7515</v>
      </c>
      <c r="BZ502" t="s">
        <v>7515</v>
      </c>
      <c r="CA502" t="s">
        <v>7515</v>
      </c>
      <c r="CB502" t="s">
        <v>7515</v>
      </c>
      <c r="CC502" t="s">
        <v>7515</v>
      </c>
      <c r="CD502" t="s">
        <v>7515</v>
      </c>
      <c r="CE502" t="s">
        <v>7515</v>
      </c>
      <c r="CF502" t="s">
        <v>7515</v>
      </c>
      <c r="CG502" t="s">
        <v>7515</v>
      </c>
      <c r="CH502" t="s">
        <v>7515</v>
      </c>
      <c r="CI502" t="s">
        <v>6794</v>
      </c>
      <c r="CJ502" t="s">
        <v>6794</v>
      </c>
      <c r="CO502" t="s">
        <v>6793</v>
      </c>
      <c r="CP502" t="s">
        <v>6793</v>
      </c>
      <c r="CQ502" t="s">
        <v>6794</v>
      </c>
      <c r="CR502" t="s">
        <v>6793</v>
      </c>
      <c r="CS502" t="s">
        <v>6794</v>
      </c>
      <c r="CT502" t="s">
        <v>6793</v>
      </c>
      <c r="CU502" t="s">
        <v>6794</v>
      </c>
      <c r="CV502" t="s">
        <v>6793</v>
      </c>
      <c r="CW502" t="s">
        <v>6793</v>
      </c>
      <c r="CX502" t="s">
        <v>7520</v>
      </c>
      <c r="CY502" t="s">
        <v>7521</v>
      </c>
      <c r="CZ502" t="s">
        <v>7536</v>
      </c>
      <c r="DA502" t="s">
        <v>6793</v>
      </c>
      <c r="DB502">
        <v>3</v>
      </c>
      <c r="DC502">
        <v>4</v>
      </c>
      <c r="DD502">
        <v>3</v>
      </c>
      <c r="DE502" t="s">
        <v>6794</v>
      </c>
      <c r="EA502">
        <v>3</v>
      </c>
      <c r="EC502">
        <v>0</v>
      </c>
      <c r="ED502">
        <v>1</v>
      </c>
      <c r="EE502">
        <v>0</v>
      </c>
      <c r="EF502">
        <v>0</v>
      </c>
      <c r="EG502">
        <v>2</v>
      </c>
      <c r="EH502">
        <v>0</v>
      </c>
      <c r="EI502">
        <v>0</v>
      </c>
      <c r="EJ502" t="s">
        <v>6793</v>
      </c>
      <c r="EK502" t="s">
        <v>7573</v>
      </c>
      <c r="EM502">
        <v>1</v>
      </c>
      <c r="EN502">
        <v>2005</v>
      </c>
      <c r="EP502" t="s">
        <v>6793</v>
      </c>
      <c r="NO502" t="s">
        <v>31</v>
      </c>
      <c r="NP502" t="s">
        <v>31</v>
      </c>
      <c r="NQ502" t="s">
        <v>31</v>
      </c>
      <c r="NU502" t="s">
        <v>31</v>
      </c>
      <c r="OI502" t="s">
        <v>7526</v>
      </c>
      <c r="OJ502" t="s">
        <v>7526</v>
      </c>
      <c r="OK502" t="s">
        <v>7526</v>
      </c>
      <c r="OL502" t="s">
        <v>7526</v>
      </c>
      <c r="OM502" t="s">
        <v>7528</v>
      </c>
      <c r="ON502" t="s">
        <v>7539</v>
      </c>
      <c r="OO502" t="s">
        <v>7528</v>
      </c>
      <c r="OP502">
        <v>3</v>
      </c>
      <c r="OQ502" t="s">
        <v>28</v>
      </c>
      <c r="OR502" t="s">
        <v>265</v>
      </c>
      <c r="OS502">
        <v>2006</v>
      </c>
      <c r="OT502">
        <v>11</v>
      </c>
      <c r="OU502">
        <v>1</v>
      </c>
      <c r="OV502">
        <v>11</v>
      </c>
      <c r="OW502">
        <v>1</v>
      </c>
      <c r="OX502">
        <v>0</v>
      </c>
      <c r="OY502">
        <v>35</v>
      </c>
      <c r="OZ502" t="s">
        <v>7516</v>
      </c>
      <c r="PA502" t="s">
        <v>7515</v>
      </c>
      <c r="PB502" t="s">
        <v>7515</v>
      </c>
      <c r="PC502" t="s">
        <v>7515</v>
      </c>
      <c r="PD502" t="s">
        <v>7515</v>
      </c>
      <c r="PE502" t="s">
        <v>7515</v>
      </c>
      <c r="PF502" t="s">
        <v>7515</v>
      </c>
      <c r="PG502" t="s">
        <v>7515</v>
      </c>
      <c r="PH502" t="s">
        <v>7515</v>
      </c>
      <c r="PI502" t="s">
        <v>7515</v>
      </c>
      <c r="PJ502" t="s">
        <v>7515</v>
      </c>
      <c r="PK502" t="s">
        <v>7515</v>
      </c>
      <c r="PL502" t="s">
        <v>7515</v>
      </c>
      <c r="PM502" t="s">
        <v>7515</v>
      </c>
      <c r="PN502" t="s">
        <v>7515</v>
      </c>
      <c r="PO502" t="s">
        <v>7515</v>
      </c>
      <c r="PP502" t="s">
        <v>7515</v>
      </c>
      <c r="PQ502" t="s">
        <v>7515</v>
      </c>
      <c r="PR502" t="s">
        <v>7515</v>
      </c>
      <c r="PS502" t="s">
        <v>7515</v>
      </c>
      <c r="PT502" t="s">
        <v>7515</v>
      </c>
      <c r="PU502" t="s">
        <v>7515</v>
      </c>
      <c r="PV502" t="s">
        <v>7515</v>
      </c>
      <c r="PW502" t="s">
        <v>7515</v>
      </c>
      <c r="PX502" t="s">
        <v>7515</v>
      </c>
      <c r="PY502" t="s">
        <v>7515</v>
      </c>
      <c r="PZ502" t="s">
        <v>7515</v>
      </c>
      <c r="QA502" t="s">
        <v>7515</v>
      </c>
      <c r="QB502" t="s">
        <v>7515</v>
      </c>
      <c r="QC502" t="s">
        <v>7515</v>
      </c>
      <c r="QE502" t="s">
        <v>7515</v>
      </c>
      <c r="QF502" t="s">
        <v>7515</v>
      </c>
      <c r="QG502" t="s">
        <v>7515</v>
      </c>
      <c r="QH502" t="s">
        <v>7515</v>
      </c>
      <c r="QI502" t="s">
        <v>7515</v>
      </c>
      <c r="QJ502" t="s">
        <v>7515</v>
      </c>
      <c r="QK502" t="s">
        <v>7516</v>
      </c>
      <c r="RP502">
        <f t="shared" si="14"/>
        <v>4</v>
      </c>
      <c r="RS502">
        <f t="shared" si="15"/>
        <v>3</v>
      </c>
    </row>
    <row r="503" spans="1:487" x14ac:dyDescent="0.3">
      <c r="A503">
        <v>70490</v>
      </c>
      <c r="B503">
        <v>953</v>
      </c>
      <c r="C503">
        <v>0</v>
      </c>
      <c r="D503">
        <v>5</v>
      </c>
      <c r="E503">
        <v>16</v>
      </c>
      <c r="F503">
        <v>93</v>
      </c>
      <c r="G503">
        <v>102</v>
      </c>
      <c r="H503">
        <v>3</v>
      </c>
      <c r="I503" t="s">
        <v>6793</v>
      </c>
      <c r="J503" t="s">
        <v>6793</v>
      </c>
      <c r="O503" t="s">
        <v>6793</v>
      </c>
      <c r="P503" t="s">
        <v>7515</v>
      </c>
      <c r="Q503" t="s">
        <v>7516</v>
      </c>
      <c r="R503" t="s">
        <v>7515</v>
      </c>
      <c r="S503" t="s">
        <v>7515</v>
      </c>
      <c r="T503" t="s">
        <v>7515</v>
      </c>
      <c r="U503" t="s">
        <v>7515</v>
      </c>
      <c r="V503" t="s">
        <v>7515</v>
      </c>
      <c r="W503" t="s">
        <v>7515</v>
      </c>
      <c r="X503" t="s">
        <v>7515</v>
      </c>
      <c r="Y503" t="s">
        <v>7515</v>
      </c>
      <c r="Z503" t="s">
        <v>7515</v>
      </c>
      <c r="AA503" t="s">
        <v>7515</v>
      </c>
      <c r="AB503" t="s">
        <v>7515</v>
      </c>
      <c r="AC503" t="s">
        <v>7515</v>
      </c>
      <c r="AD503" t="s">
        <v>7515</v>
      </c>
      <c r="AE503" t="s">
        <v>7515</v>
      </c>
      <c r="AF503" t="s">
        <v>7515</v>
      </c>
      <c r="AG503" t="s">
        <v>7515</v>
      </c>
      <c r="AH503" t="s">
        <v>7515</v>
      </c>
      <c r="AI503" t="s">
        <v>6796</v>
      </c>
      <c r="AQ503" t="s">
        <v>6985</v>
      </c>
      <c r="AR503" t="s">
        <v>6793</v>
      </c>
      <c r="AS503" t="s">
        <v>6793</v>
      </c>
      <c r="AT503">
        <v>0</v>
      </c>
      <c r="AU503">
        <v>25</v>
      </c>
      <c r="AV503" t="s">
        <v>6988</v>
      </c>
      <c r="AW503" t="s">
        <v>6793</v>
      </c>
      <c r="AX503" t="s">
        <v>6794</v>
      </c>
      <c r="AY503" t="s">
        <v>6813</v>
      </c>
      <c r="AZ503" t="s">
        <v>7531</v>
      </c>
      <c r="BA503" t="s">
        <v>7553</v>
      </c>
      <c r="BC503" t="s">
        <v>6794</v>
      </c>
      <c r="BD503" t="s">
        <v>6794</v>
      </c>
      <c r="BE503" t="s">
        <v>6794</v>
      </c>
      <c r="BF503" t="s">
        <v>6793</v>
      </c>
      <c r="BG503" t="s">
        <v>6793</v>
      </c>
      <c r="BH503" t="s">
        <v>6794</v>
      </c>
      <c r="BI503" t="s">
        <v>6794</v>
      </c>
      <c r="BJ503" t="s">
        <v>6793</v>
      </c>
      <c r="BK503" t="s">
        <v>6794</v>
      </c>
      <c r="BL503" t="s">
        <v>6794</v>
      </c>
      <c r="BM503" t="s">
        <v>7024</v>
      </c>
      <c r="BN503" t="s">
        <v>7028</v>
      </c>
      <c r="BO503" t="s">
        <v>6794</v>
      </c>
      <c r="BQ503">
        <v>50</v>
      </c>
      <c r="BR503" t="s">
        <v>7532</v>
      </c>
      <c r="BS503" t="s">
        <v>7533</v>
      </c>
      <c r="BT503" t="s">
        <v>6</v>
      </c>
      <c r="BU503" t="s">
        <v>7559</v>
      </c>
      <c r="BV503" t="s">
        <v>7569</v>
      </c>
      <c r="BW503" t="s">
        <v>7515</v>
      </c>
      <c r="BX503" t="s">
        <v>7516</v>
      </c>
      <c r="BY503" t="s">
        <v>7515</v>
      </c>
      <c r="BZ503" t="s">
        <v>7515</v>
      </c>
      <c r="CA503" t="s">
        <v>7515</v>
      </c>
      <c r="CB503" t="s">
        <v>7515</v>
      </c>
      <c r="CC503" t="s">
        <v>7515</v>
      </c>
      <c r="CD503" t="s">
        <v>7515</v>
      </c>
      <c r="CE503" t="s">
        <v>7515</v>
      </c>
      <c r="CF503" t="s">
        <v>7515</v>
      </c>
      <c r="CG503" t="s">
        <v>7515</v>
      </c>
      <c r="CH503" t="s">
        <v>7515</v>
      </c>
      <c r="CI503" t="s">
        <v>6793</v>
      </c>
      <c r="CJ503" t="s">
        <v>6794</v>
      </c>
      <c r="CO503" t="s">
        <v>6793</v>
      </c>
      <c r="CP503" t="s">
        <v>6793</v>
      </c>
      <c r="CQ503" t="s">
        <v>6794</v>
      </c>
      <c r="CR503" t="s">
        <v>6793</v>
      </c>
      <c r="CS503" t="s">
        <v>6793</v>
      </c>
      <c r="CT503" t="s">
        <v>6793</v>
      </c>
      <c r="CU503" t="s">
        <v>6794</v>
      </c>
      <c r="CV503" t="s">
        <v>6793</v>
      </c>
      <c r="CW503" t="s">
        <v>6794</v>
      </c>
      <c r="CX503" t="s">
        <v>7520</v>
      </c>
      <c r="CY503" t="s">
        <v>7521</v>
      </c>
      <c r="CZ503" t="s">
        <v>7602</v>
      </c>
      <c r="DA503" t="s">
        <v>6793</v>
      </c>
      <c r="DB503">
        <v>3</v>
      </c>
      <c r="DC503">
        <v>4</v>
      </c>
      <c r="DD503">
        <v>3</v>
      </c>
      <c r="DE503" t="s">
        <v>6794</v>
      </c>
      <c r="EA503">
        <v>3</v>
      </c>
      <c r="EC503">
        <v>0</v>
      </c>
      <c r="ED503">
        <v>0</v>
      </c>
      <c r="EE503">
        <v>1</v>
      </c>
      <c r="EF503">
        <v>0</v>
      </c>
      <c r="EG503">
        <v>2</v>
      </c>
      <c r="EH503">
        <v>0</v>
      </c>
      <c r="EI503">
        <v>0</v>
      </c>
      <c r="EJ503" t="s">
        <v>6794</v>
      </c>
      <c r="EP503" t="s">
        <v>6794</v>
      </c>
      <c r="OI503" t="s">
        <v>7526</v>
      </c>
      <c r="OJ503" t="s">
        <v>7526</v>
      </c>
      <c r="OK503" t="s">
        <v>7527</v>
      </c>
      <c r="OL503" t="s">
        <v>7526</v>
      </c>
      <c r="OM503" t="s">
        <v>6757</v>
      </c>
      <c r="ON503" t="s">
        <v>7539</v>
      </c>
      <c r="OO503" t="s">
        <v>7528</v>
      </c>
      <c r="OP503">
        <v>3</v>
      </c>
      <c r="OQ503" t="s">
        <v>28</v>
      </c>
      <c r="OR503" t="s">
        <v>7549</v>
      </c>
      <c r="OS503">
        <v>2006</v>
      </c>
      <c r="OT503">
        <v>7</v>
      </c>
      <c r="OU503">
        <v>1</v>
      </c>
      <c r="OV503">
        <v>7</v>
      </c>
      <c r="OW503">
        <v>1</v>
      </c>
      <c r="OX503">
        <v>0</v>
      </c>
      <c r="OY503">
        <v>35</v>
      </c>
      <c r="QE503" t="s">
        <v>7516</v>
      </c>
      <c r="QF503" t="s">
        <v>7515</v>
      </c>
      <c r="QG503" t="s">
        <v>7515</v>
      </c>
      <c r="QH503" t="s">
        <v>7515</v>
      </c>
      <c r="QI503" t="s">
        <v>7515</v>
      </c>
      <c r="QJ503" t="s">
        <v>7515</v>
      </c>
      <c r="QK503" t="s">
        <v>7515</v>
      </c>
      <c r="RP503">
        <f t="shared" si="14"/>
        <v>2</v>
      </c>
      <c r="RS503">
        <f t="shared" si="15"/>
        <v>3</v>
      </c>
    </row>
    <row r="504" spans="1:487" x14ac:dyDescent="0.3">
      <c r="A504">
        <v>70491</v>
      </c>
      <c r="B504">
        <v>954</v>
      </c>
      <c r="C504">
        <v>0</v>
      </c>
      <c r="D504">
        <v>5</v>
      </c>
      <c r="E504">
        <v>12</v>
      </c>
      <c r="F504">
        <v>112</v>
      </c>
      <c r="G504">
        <v>102</v>
      </c>
      <c r="H504">
        <v>15</v>
      </c>
      <c r="I504" t="s">
        <v>6793</v>
      </c>
      <c r="J504" t="s">
        <v>6793</v>
      </c>
      <c r="O504" t="s">
        <v>6793</v>
      </c>
      <c r="P504" t="s">
        <v>7515</v>
      </c>
      <c r="Q504" t="s">
        <v>7515</v>
      </c>
      <c r="R504" t="s">
        <v>7515</v>
      </c>
      <c r="S504" t="s">
        <v>7515</v>
      </c>
      <c r="T504" t="s">
        <v>7515</v>
      </c>
      <c r="U504" t="s">
        <v>7515</v>
      </c>
      <c r="V504" t="s">
        <v>7515</v>
      </c>
      <c r="W504" t="s">
        <v>7515</v>
      </c>
      <c r="X504" t="s">
        <v>7515</v>
      </c>
      <c r="Y504" t="s">
        <v>7515</v>
      </c>
      <c r="Z504" t="s">
        <v>7515</v>
      </c>
      <c r="AA504" t="s">
        <v>7515</v>
      </c>
      <c r="AB504" t="s">
        <v>7515</v>
      </c>
      <c r="AC504" t="s">
        <v>7515</v>
      </c>
      <c r="AD504" t="s">
        <v>7515</v>
      </c>
      <c r="AE504" t="s">
        <v>7516</v>
      </c>
      <c r="AF504" t="s">
        <v>7515</v>
      </c>
      <c r="AG504" t="s">
        <v>7515</v>
      </c>
      <c r="AH504" t="s">
        <v>7515</v>
      </c>
      <c r="AI504" t="s">
        <v>6796</v>
      </c>
      <c r="AQ504" t="s">
        <v>6985</v>
      </c>
      <c r="AR504" t="s">
        <v>6793</v>
      </c>
      <c r="AS504" t="s">
        <v>6794</v>
      </c>
      <c r="AT504" t="s">
        <v>6</v>
      </c>
      <c r="AU504" t="s">
        <v>6</v>
      </c>
      <c r="AV504" t="s">
        <v>6988</v>
      </c>
      <c r="AW504" t="s">
        <v>6793</v>
      </c>
      <c r="AX504" t="s">
        <v>6793</v>
      </c>
      <c r="AY504" t="s">
        <v>6813</v>
      </c>
      <c r="AZ504" t="s">
        <v>7531</v>
      </c>
      <c r="BA504" t="s">
        <v>6991</v>
      </c>
      <c r="BC504" t="s">
        <v>6793</v>
      </c>
      <c r="BD504" t="s">
        <v>6793</v>
      </c>
      <c r="BE504" t="s">
        <v>6793</v>
      </c>
      <c r="BF504" t="s">
        <v>6793</v>
      </c>
      <c r="BG504" t="s">
        <v>6793</v>
      </c>
      <c r="BH504" t="s">
        <v>6794</v>
      </c>
      <c r="BI504" t="s">
        <v>6793</v>
      </c>
      <c r="BJ504" t="s">
        <v>6794</v>
      </c>
      <c r="BK504" t="s">
        <v>6794</v>
      </c>
      <c r="BL504" t="s">
        <v>6794</v>
      </c>
      <c r="BM504" t="s">
        <v>7029</v>
      </c>
      <c r="BN504" t="s">
        <v>7024</v>
      </c>
      <c r="BO504" t="s">
        <v>6794</v>
      </c>
      <c r="BQ504">
        <v>50</v>
      </c>
      <c r="BR504" t="s">
        <v>6</v>
      </c>
      <c r="BS504" t="s">
        <v>7533</v>
      </c>
      <c r="BT504" t="s">
        <v>6</v>
      </c>
      <c r="BU504" t="s">
        <v>7021</v>
      </c>
      <c r="BV504" t="s">
        <v>7543</v>
      </c>
      <c r="BW504" t="s">
        <v>7515</v>
      </c>
      <c r="BX504" t="s">
        <v>7515</v>
      </c>
      <c r="BY504" t="s">
        <v>7515</v>
      </c>
      <c r="BZ504" t="s">
        <v>7515</v>
      </c>
      <c r="CA504" t="s">
        <v>7515</v>
      </c>
      <c r="CB504" t="s">
        <v>7515</v>
      </c>
      <c r="CC504" t="s">
        <v>7515</v>
      </c>
      <c r="CD504" t="s">
        <v>7516</v>
      </c>
      <c r="CE504" t="s">
        <v>7515</v>
      </c>
      <c r="CF504" t="s">
        <v>7515</v>
      </c>
      <c r="CG504" t="s">
        <v>7515</v>
      </c>
      <c r="CH504" t="s">
        <v>7515</v>
      </c>
      <c r="CI504" t="s">
        <v>6793</v>
      </c>
      <c r="CJ504" t="s">
        <v>6794</v>
      </c>
      <c r="CO504" t="s">
        <v>6793</v>
      </c>
      <c r="CP504" t="s">
        <v>6793</v>
      </c>
      <c r="CQ504" t="s">
        <v>6793</v>
      </c>
      <c r="CR504" t="s">
        <v>6793</v>
      </c>
      <c r="CS504" t="s">
        <v>6794</v>
      </c>
      <c r="CT504" t="s">
        <v>6793</v>
      </c>
      <c r="CU504" t="s">
        <v>6794</v>
      </c>
      <c r="CV504" t="s">
        <v>6793</v>
      </c>
      <c r="CW504" t="s">
        <v>6794</v>
      </c>
      <c r="CX504" t="s">
        <v>7520</v>
      </c>
      <c r="CY504" t="s">
        <v>7521</v>
      </c>
      <c r="CZ504" t="s">
        <v>7522</v>
      </c>
      <c r="DA504" t="s">
        <v>6793</v>
      </c>
      <c r="DB504">
        <v>1</v>
      </c>
      <c r="DC504">
        <v>3</v>
      </c>
      <c r="DD504">
        <v>0</v>
      </c>
      <c r="DE504" t="s">
        <v>6793</v>
      </c>
      <c r="DF504">
        <v>1</v>
      </c>
      <c r="DG504" t="s">
        <v>7597</v>
      </c>
      <c r="DH504">
        <v>2007</v>
      </c>
      <c r="DI504" t="s">
        <v>7557</v>
      </c>
      <c r="DJ504" t="s">
        <v>7597</v>
      </c>
      <c r="DK504">
        <v>2007</v>
      </c>
      <c r="EA504">
        <v>2</v>
      </c>
      <c r="EC504">
        <v>0</v>
      </c>
      <c r="ED504">
        <v>0</v>
      </c>
      <c r="EE504">
        <v>1</v>
      </c>
      <c r="EF504">
        <v>1</v>
      </c>
      <c r="EG504">
        <v>0</v>
      </c>
      <c r="EH504">
        <v>0</v>
      </c>
      <c r="EI504">
        <v>0</v>
      </c>
      <c r="EJ504" t="s">
        <v>6794</v>
      </c>
      <c r="EP504" t="s">
        <v>6793</v>
      </c>
      <c r="KE504" t="s">
        <v>7524</v>
      </c>
      <c r="KF504" t="s">
        <v>7597</v>
      </c>
      <c r="KG504">
        <v>2007</v>
      </c>
      <c r="KI504" t="s">
        <v>7526</v>
      </c>
      <c r="KJ504" t="s">
        <v>7526</v>
      </c>
      <c r="KK504" t="s">
        <v>6793</v>
      </c>
      <c r="KM504" t="s">
        <v>7538</v>
      </c>
      <c r="KN504" t="s">
        <v>7597</v>
      </c>
      <c r="KO504">
        <v>2007</v>
      </c>
      <c r="KS504" t="s">
        <v>6966</v>
      </c>
      <c r="OI504" t="s">
        <v>7526</v>
      </c>
      <c r="OJ504" t="s">
        <v>7526</v>
      </c>
      <c r="OK504" t="s">
        <v>7526</v>
      </c>
      <c r="OM504" t="s">
        <v>7528</v>
      </c>
      <c r="ON504" t="s">
        <v>7539</v>
      </c>
      <c r="OO504" t="s">
        <v>7528</v>
      </c>
      <c r="OP504">
        <v>2</v>
      </c>
      <c r="OQ504" t="s">
        <v>28</v>
      </c>
      <c r="OR504" t="s">
        <v>265</v>
      </c>
      <c r="OS504">
        <v>2007</v>
      </c>
      <c r="OT504">
        <v>3</v>
      </c>
      <c r="OU504">
        <v>1</v>
      </c>
      <c r="OV504">
        <v>3</v>
      </c>
      <c r="OW504">
        <v>1</v>
      </c>
      <c r="OX504">
        <v>0</v>
      </c>
      <c r="OY504">
        <v>35</v>
      </c>
      <c r="OZ504" t="s">
        <v>7515</v>
      </c>
      <c r="PA504" t="s">
        <v>7515</v>
      </c>
      <c r="PB504" t="s">
        <v>7515</v>
      </c>
      <c r="PC504" t="s">
        <v>7515</v>
      </c>
      <c r="PD504" t="s">
        <v>7515</v>
      </c>
      <c r="PE504" t="s">
        <v>7515</v>
      </c>
      <c r="PF504" t="s">
        <v>7515</v>
      </c>
      <c r="PG504" t="s">
        <v>7515</v>
      </c>
      <c r="PH504" t="s">
        <v>7515</v>
      </c>
      <c r="PI504" t="s">
        <v>7515</v>
      </c>
      <c r="PJ504" t="s">
        <v>7515</v>
      </c>
      <c r="PK504" t="s">
        <v>7515</v>
      </c>
      <c r="PL504" t="s">
        <v>7515</v>
      </c>
      <c r="PM504" t="s">
        <v>7515</v>
      </c>
      <c r="PN504" t="s">
        <v>7515</v>
      </c>
      <c r="PO504" t="s">
        <v>7515</v>
      </c>
      <c r="PP504" t="s">
        <v>7515</v>
      </c>
      <c r="PQ504" t="s">
        <v>7515</v>
      </c>
      <c r="PR504" t="s">
        <v>7515</v>
      </c>
      <c r="PS504" t="s">
        <v>7516</v>
      </c>
      <c r="PT504" t="s">
        <v>7516</v>
      </c>
      <c r="PU504" t="s">
        <v>7515</v>
      </c>
      <c r="PV504" t="s">
        <v>7515</v>
      </c>
      <c r="PW504" t="s">
        <v>7515</v>
      </c>
      <c r="PX504" t="s">
        <v>7515</v>
      </c>
      <c r="PY504" t="s">
        <v>7515</v>
      </c>
      <c r="PZ504" t="s">
        <v>7515</v>
      </c>
      <c r="QA504" t="s">
        <v>7515</v>
      </c>
      <c r="QB504" t="s">
        <v>7515</v>
      </c>
      <c r="QC504" t="s">
        <v>7515</v>
      </c>
      <c r="QE504" t="s">
        <v>7515</v>
      </c>
      <c r="QF504" t="s">
        <v>7515</v>
      </c>
      <c r="QG504" t="s">
        <v>7515</v>
      </c>
      <c r="QH504" t="s">
        <v>7515</v>
      </c>
      <c r="QI504" t="s">
        <v>7515</v>
      </c>
      <c r="QJ504" t="s">
        <v>7515</v>
      </c>
      <c r="QK504" t="s">
        <v>7516</v>
      </c>
      <c r="RP504">
        <f t="shared" si="14"/>
        <v>-1</v>
      </c>
      <c r="RS504">
        <f t="shared" si="15"/>
        <v>8</v>
      </c>
    </row>
    <row r="505" spans="1:487" x14ac:dyDescent="0.3">
      <c r="A505">
        <v>70492</v>
      </c>
      <c r="B505">
        <v>960</v>
      </c>
      <c r="C505">
        <v>0</v>
      </c>
      <c r="D505">
        <v>5</v>
      </c>
      <c r="E505">
        <v>14</v>
      </c>
      <c r="F505">
        <v>113</v>
      </c>
      <c r="G505">
        <v>102</v>
      </c>
      <c r="H505">
        <v>3</v>
      </c>
      <c r="I505" t="s">
        <v>6793</v>
      </c>
      <c r="J505" t="s">
        <v>6793</v>
      </c>
      <c r="O505" t="s">
        <v>6793</v>
      </c>
      <c r="P505" t="s">
        <v>7515</v>
      </c>
      <c r="Q505" t="s">
        <v>7515</v>
      </c>
      <c r="R505" t="s">
        <v>7515</v>
      </c>
      <c r="S505" t="s">
        <v>7515</v>
      </c>
      <c r="T505" t="s">
        <v>7515</v>
      </c>
      <c r="U505" t="s">
        <v>7515</v>
      </c>
      <c r="V505" t="s">
        <v>7515</v>
      </c>
      <c r="W505" t="s">
        <v>7515</v>
      </c>
      <c r="X505" t="s">
        <v>7515</v>
      </c>
      <c r="Y505" t="s">
        <v>7515</v>
      </c>
      <c r="Z505" t="s">
        <v>7516</v>
      </c>
      <c r="AA505" t="s">
        <v>7515</v>
      </c>
      <c r="AB505" t="s">
        <v>7515</v>
      </c>
      <c r="AC505" t="s">
        <v>7515</v>
      </c>
      <c r="AD505" t="s">
        <v>7515</v>
      </c>
      <c r="AE505" t="s">
        <v>7515</v>
      </c>
      <c r="AF505" t="s">
        <v>7515</v>
      </c>
      <c r="AG505" t="s">
        <v>7515</v>
      </c>
      <c r="AH505" t="s">
        <v>7515</v>
      </c>
      <c r="AI505" t="s">
        <v>6796</v>
      </c>
      <c r="AQ505" t="s">
        <v>6985</v>
      </c>
      <c r="AR505" t="s">
        <v>6793</v>
      </c>
      <c r="AS505" t="s">
        <v>6794</v>
      </c>
      <c r="AT505">
        <v>0</v>
      </c>
      <c r="AU505">
        <v>20</v>
      </c>
      <c r="AV505" t="s">
        <v>6757</v>
      </c>
      <c r="AW505" t="s">
        <v>6794</v>
      </c>
      <c r="AX505" t="s">
        <v>6793</v>
      </c>
      <c r="AY505" t="s">
        <v>6813</v>
      </c>
      <c r="AZ505" t="s">
        <v>7531</v>
      </c>
      <c r="BA505" t="s">
        <v>7553</v>
      </c>
      <c r="BC505" t="s">
        <v>6794</v>
      </c>
      <c r="BD505" t="s">
        <v>6794</v>
      </c>
      <c r="BE505" t="s">
        <v>6794</v>
      </c>
      <c r="BF505" t="s">
        <v>6794</v>
      </c>
      <c r="BH505" t="s">
        <v>6794</v>
      </c>
      <c r="BI505" t="s">
        <v>6794</v>
      </c>
      <c r="BJ505" t="s">
        <v>6793</v>
      </c>
      <c r="BK505" t="s">
        <v>6794</v>
      </c>
      <c r="BL505" t="s">
        <v>6794</v>
      </c>
      <c r="BM505" t="s">
        <v>7026</v>
      </c>
      <c r="BN505" t="s">
        <v>7565</v>
      </c>
      <c r="BO505" t="s">
        <v>6794</v>
      </c>
      <c r="BQ505">
        <v>0</v>
      </c>
      <c r="BR505">
        <v>100</v>
      </c>
      <c r="BS505" t="s">
        <v>7519</v>
      </c>
      <c r="BT505" t="s">
        <v>6</v>
      </c>
      <c r="BU505" t="s">
        <v>7559</v>
      </c>
      <c r="BV505" t="s">
        <v>7561</v>
      </c>
      <c r="BW505" t="s">
        <v>7515</v>
      </c>
      <c r="BX505" t="s">
        <v>7516</v>
      </c>
      <c r="BY505" t="s">
        <v>7515</v>
      </c>
      <c r="BZ505" t="s">
        <v>7515</v>
      </c>
      <c r="CA505" t="s">
        <v>7515</v>
      </c>
      <c r="CB505" t="s">
        <v>7515</v>
      </c>
      <c r="CC505" t="s">
        <v>7515</v>
      </c>
      <c r="CD505" t="s">
        <v>7515</v>
      </c>
      <c r="CE505" t="s">
        <v>7515</v>
      </c>
      <c r="CF505" t="s">
        <v>7515</v>
      </c>
      <c r="CG505" t="s">
        <v>7515</v>
      </c>
      <c r="CH505" t="s">
        <v>7515</v>
      </c>
      <c r="CI505" t="s">
        <v>6793</v>
      </c>
      <c r="CJ505" t="s">
        <v>6794</v>
      </c>
      <c r="CO505" t="s">
        <v>6793</v>
      </c>
      <c r="CP505" t="s">
        <v>6793</v>
      </c>
      <c r="CQ505" t="s">
        <v>6794</v>
      </c>
      <c r="CR505" t="s">
        <v>6794</v>
      </c>
      <c r="CS505" t="s">
        <v>6794</v>
      </c>
      <c r="CT505" t="s">
        <v>6794</v>
      </c>
      <c r="CU505" t="s">
        <v>6794</v>
      </c>
      <c r="CV505" t="s">
        <v>6793</v>
      </c>
      <c r="CW505" t="s">
        <v>6794</v>
      </c>
      <c r="CX505" t="s">
        <v>7520</v>
      </c>
      <c r="CY505" t="s">
        <v>7521</v>
      </c>
      <c r="CZ505" t="s">
        <v>7536</v>
      </c>
      <c r="DA505" t="s">
        <v>6793</v>
      </c>
      <c r="DB505">
        <v>4</v>
      </c>
      <c r="DC505">
        <v>4</v>
      </c>
      <c r="DD505">
        <v>3</v>
      </c>
      <c r="DE505" t="s">
        <v>6793</v>
      </c>
      <c r="DF505">
        <v>1</v>
      </c>
      <c r="DG505" t="s">
        <v>7590</v>
      </c>
      <c r="DH505">
        <v>2005</v>
      </c>
      <c r="DI505" t="s">
        <v>7577</v>
      </c>
      <c r="DJ505" t="s">
        <v>7590</v>
      </c>
      <c r="DK505">
        <v>2006</v>
      </c>
      <c r="EA505">
        <v>4</v>
      </c>
      <c r="EC505">
        <v>2</v>
      </c>
      <c r="ED505">
        <v>0</v>
      </c>
      <c r="EE505">
        <v>0</v>
      </c>
      <c r="EF505">
        <v>2</v>
      </c>
      <c r="EG505">
        <v>0</v>
      </c>
      <c r="EH505">
        <v>0</v>
      </c>
      <c r="EI505">
        <v>0</v>
      </c>
      <c r="EJ505" t="s">
        <v>6794</v>
      </c>
      <c r="EP505" t="s">
        <v>6793</v>
      </c>
      <c r="KE505" t="s">
        <v>7538</v>
      </c>
      <c r="KF505" t="s">
        <v>7590</v>
      </c>
      <c r="KG505">
        <v>2006</v>
      </c>
      <c r="KI505" t="s">
        <v>7527</v>
      </c>
      <c r="KK505" t="s">
        <v>6794</v>
      </c>
      <c r="KL505" t="s">
        <v>6793</v>
      </c>
      <c r="KM505" t="s">
        <v>7524</v>
      </c>
      <c r="KN505" t="s">
        <v>7590</v>
      </c>
      <c r="KO505">
        <v>2006</v>
      </c>
      <c r="KS505" t="s">
        <v>6794</v>
      </c>
      <c r="KT505" t="s">
        <v>6793</v>
      </c>
      <c r="NW505">
        <v>10</v>
      </c>
      <c r="NX505" t="s">
        <v>7515</v>
      </c>
      <c r="NY505" t="s">
        <v>7515</v>
      </c>
      <c r="NZ505" t="s">
        <v>7515</v>
      </c>
      <c r="OA505" t="s">
        <v>7515</v>
      </c>
      <c r="OB505" t="s">
        <v>7515</v>
      </c>
      <c r="OC505" t="s">
        <v>7515</v>
      </c>
      <c r="OD505" t="s">
        <v>7516</v>
      </c>
      <c r="OE505" t="s">
        <v>7515</v>
      </c>
      <c r="OF505" t="s">
        <v>7515</v>
      </c>
      <c r="OG505" t="s">
        <v>7515</v>
      </c>
      <c r="OH505" t="s">
        <v>7515</v>
      </c>
      <c r="OI505" t="s">
        <v>7526</v>
      </c>
      <c r="OJ505" t="s">
        <v>7526</v>
      </c>
      <c r="OK505" t="s">
        <v>7526</v>
      </c>
      <c r="OM505" t="s">
        <v>7528</v>
      </c>
      <c r="ON505" t="s">
        <v>7539</v>
      </c>
      <c r="OO505" t="s">
        <v>7528</v>
      </c>
      <c r="OP505">
        <v>1</v>
      </c>
      <c r="OQ505" t="s">
        <v>28</v>
      </c>
      <c r="OR505" t="s">
        <v>7549</v>
      </c>
      <c r="OS505">
        <v>2006</v>
      </c>
      <c r="OT505">
        <v>10</v>
      </c>
      <c r="OU505">
        <v>1</v>
      </c>
      <c r="OV505">
        <v>10</v>
      </c>
      <c r="OW505">
        <v>1</v>
      </c>
      <c r="OX505">
        <v>0</v>
      </c>
      <c r="OY505">
        <v>35</v>
      </c>
      <c r="OZ505" t="s">
        <v>7515</v>
      </c>
      <c r="PA505" t="s">
        <v>7515</v>
      </c>
      <c r="PB505" t="s">
        <v>7515</v>
      </c>
      <c r="PC505" t="s">
        <v>7515</v>
      </c>
      <c r="PD505" t="s">
        <v>7515</v>
      </c>
      <c r="PE505" t="s">
        <v>7515</v>
      </c>
      <c r="PF505" t="s">
        <v>7515</v>
      </c>
      <c r="PG505" t="s">
        <v>7515</v>
      </c>
      <c r="PH505" t="s">
        <v>7515</v>
      </c>
      <c r="PI505" t="s">
        <v>7515</v>
      </c>
      <c r="PJ505" t="s">
        <v>7515</v>
      </c>
      <c r="PK505" t="s">
        <v>7515</v>
      </c>
      <c r="PL505" t="s">
        <v>7515</v>
      </c>
      <c r="PM505" t="s">
        <v>7515</v>
      </c>
      <c r="PN505" t="s">
        <v>7515</v>
      </c>
      <c r="PO505" t="s">
        <v>7515</v>
      </c>
      <c r="PP505" t="s">
        <v>7515</v>
      </c>
      <c r="PQ505" t="s">
        <v>7515</v>
      </c>
      <c r="PR505" t="s">
        <v>7515</v>
      </c>
      <c r="PS505" t="s">
        <v>7516</v>
      </c>
      <c r="PT505" t="s">
        <v>7516</v>
      </c>
      <c r="PU505" t="s">
        <v>7515</v>
      </c>
      <c r="PV505" t="s">
        <v>7515</v>
      </c>
      <c r="PW505" t="s">
        <v>7515</v>
      </c>
      <c r="PX505" t="s">
        <v>7515</v>
      </c>
      <c r="PY505" t="s">
        <v>7515</v>
      </c>
      <c r="PZ505" t="s">
        <v>7515</v>
      </c>
      <c r="QA505" t="s">
        <v>7515</v>
      </c>
      <c r="QB505" t="s">
        <v>7515</v>
      </c>
      <c r="QC505" t="s">
        <v>7515</v>
      </c>
      <c r="QE505">
        <v>-5</v>
      </c>
      <c r="QF505">
        <v>-5</v>
      </c>
      <c r="QG505">
        <v>-5</v>
      </c>
      <c r="QH505">
        <v>-5</v>
      </c>
      <c r="QI505">
        <v>-5</v>
      </c>
      <c r="QJ505">
        <v>-5</v>
      </c>
      <c r="QK505">
        <v>-5</v>
      </c>
      <c r="RD505" t="s">
        <v>7530</v>
      </c>
      <c r="RE505" t="s">
        <v>7530</v>
      </c>
      <c r="RP505">
        <f t="shared" si="14"/>
        <v>2</v>
      </c>
      <c r="RS505">
        <f t="shared" si="15"/>
        <v>5</v>
      </c>
    </row>
    <row r="506" spans="1:487" x14ac:dyDescent="0.3">
      <c r="A506">
        <v>70493</v>
      </c>
      <c r="B506">
        <v>962</v>
      </c>
      <c r="C506">
        <v>0</v>
      </c>
      <c r="D506">
        <v>5</v>
      </c>
      <c r="E506">
        <v>13</v>
      </c>
      <c r="F506">
        <v>80</v>
      </c>
      <c r="G506">
        <v>102</v>
      </c>
      <c r="H506">
        <v>9</v>
      </c>
      <c r="I506" t="s">
        <v>6793</v>
      </c>
      <c r="J506" t="s">
        <v>6793</v>
      </c>
      <c r="O506" t="s">
        <v>6793</v>
      </c>
      <c r="P506" t="s">
        <v>7515</v>
      </c>
      <c r="Q506" t="s">
        <v>7515</v>
      </c>
      <c r="R506" t="s">
        <v>7515</v>
      </c>
      <c r="S506" t="s">
        <v>7515</v>
      </c>
      <c r="T506" t="s">
        <v>7515</v>
      </c>
      <c r="U506" t="s">
        <v>7515</v>
      </c>
      <c r="V506" t="s">
        <v>7515</v>
      </c>
      <c r="W506" t="s">
        <v>7515</v>
      </c>
      <c r="X506" t="s">
        <v>7515</v>
      </c>
      <c r="Y506" t="s">
        <v>7515</v>
      </c>
      <c r="Z506" t="s">
        <v>7515</v>
      </c>
      <c r="AA506" t="s">
        <v>7515</v>
      </c>
      <c r="AB506" t="s">
        <v>7515</v>
      </c>
      <c r="AC506" t="s">
        <v>7515</v>
      </c>
      <c r="AD506" t="s">
        <v>7515</v>
      </c>
      <c r="AE506" t="s">
        <v>7516</v>
      </c>
      <c r="AF506" t="s">
        <v>7515</v>
      </c>
      <c r="AG506" t="s">
        <v>7515</v>
      </c>
      <c r="AH506" t="s">
        <v>7515</v>
      </c>
      <c r="AI506" t="s">
        <v>6796</v>
      </c>
      <c r="AQ506" t="s">
        <v>6985</v>
      </c>
      <c r="AR506" t="s">
        <v>6794</v>
      </c>
      <c r="AS506" t="s">
        <v>6794</v>
      </c>
      <c r="AT506" t="s">
        <v>6</v>
      </c>
      <c r="AU506" t="s">
        <v>6</v>
      </c>
      <c r="AV506" t="s">
        <v>6988</v>
      </c>
      <c r="AW506" t="s">
        <v>6793</v>
      </c>
      <c r="AX506" t="s">
        <v>6794</v>
      </c>
      <c r="AY506" t="s">
        <v>6813</v>
      </c>
      <c r="AZ506" t="s">
        <v>7531</v>
      </c>
      <c r="BA506" t="s">
        <v>6991</v>
      </c>
      <c r="BC506" t="s">
        <v>6793</v>
      </c>
      <c r="BD506" t="s">
        <v>6793</v>
      </c>
      <c r="BE506" t="s">
        <v>6793</v>
      </c>
      <c r="BF506" t="s">
        <v>6793</v>
      </c>
      <c r="BG506" t="s">
        <v>6794</v>
      </c>
      <c r="BH506" t="s">
        <v>6793</v>
      </c>
      <c r="BI506" t="s">
        <v>6793</v>
      </c>
      <c r="BJ506" t="s">
        <v>6793</v>
      </c>
      <c r="BK506" t="s">
        <v>6793</v>
      </c>
      <c r="BL506" t="s">
        <v>6794</v>
      </c>
      <c r="BM506" t="s">
        <v>7024</v>
      </c>
      <c r="BN506" t="s">
        <v>7027</v>
      </c>
      <c r="BO506" t="s">
        <v>6794</v>
      </c>
      <c r="BQ506">
        <v>40</v>
      </c>
      <c r="BR506">
        <v>30</v>
      </c>
      <c r="BS506" t="s">
        <v>7519</v>
      </c>
      <c r="BT506" t="s">
        <v>7554</v>
      </c>
      <c r="BU506" t="s">
        <v>7559</v>
      </c>
      <c r="BV506" t="s">
        <v>7615</v>
      </c>
      <c r="BW506" t="s">
        <v>7516</v>
      </c>
      <c r="BX506" t="s">
        <v>7515</v>
      </c>
      <c r="BY506" t="s">
        <v>7515</v>
      </c>
      <c r="BZ506" t="s">
        <v>7515</v>
      </c>
      <c r="CA506" t="s">
        <v>7515</v>
      </c>
      <c r="CB506" t="s">
        <v>7515</v>
      </c>
      <c r="CC506" t="s">
        <v>7515</v>
      </c>
      <c r="CD506" t="s">
        <v>7515</v>
      </c>
      <c r="CE506" t="s">
        <v>7515</v>
      </c>
      <c r="CF506" t="s">
        <v>7515</v>
      </c>
      <c r="CG506" t="s">
        <v>7515</v>
      </c>
      <c r="CH506" t="s">
        <v>7515</v>
      </c>
      <c r="CI506" t="s">
        <v>6793</v>
      </c>
      <c r="CJ506" t="s">
        <v>6794</v>
      </c>
      <c r="CO506" t="s">
        <v>6794</v>
      </c>
      <c r="CP506" t="s">
        <v>6794</v>
      </c>
      <c r="CQ506" t="s">
        <v>6794</v>
      </c>
      <c r="CR506" t="s">
        <v>6793</v>
      </c>
      <c r="CS506" t="s">
        <v>6793</v>
      </c>
      <c r="CT506" t="s">
        <v>6794</v>
      </c>
      <c r="CU506" t="s">
        <v>6793</v>
      </c>
      <c r="CV506" t="s">
        <v>6793</v>
      </c>
      <c r="CW506" t="s">
        <v>6793</v>
      </c>
      <c r="CX506" t="s">
        <v>7545</v>
      </c>
      <c r="CY506" t="s">
        <v>7607</v>
      </c>
      <c r="CZ506" t="s">
        <v>6966</v>
      </c>
      <c r="DA506" t="s">
        <v>6794</v>
      </c>
      <c r="DB506">
        <v>2</v>
      </c>
      <c r="DC506">
        <v>4</v>
      </c>
      <c r="DD506">
        <v>3</v>
      </c>
      <c r="EA506">
        <v>5</v>
      </c>
      <c r="EC506">
        <v>3</v>
      </c>
      <c r="ED506">
        <v>0</v>
      </c>
      <c r="EE506">
        <v>2</v>
      </c>
      <c r="EF506">
        <v>0</v>
      </c>
      <c r="EG506">
        <v>0</v>
      </c>
      <c r="EH506">
        <v>0</v>
      </c>
      <c r="EI506">
        <v>0</v>
      </c>
      <c r="EP506" t="s">
        <v>6794</v>
      </c>
      <c r="OM506" t="s">
        <v>7548</v>
      </c>
      <c r="ON506" t="s">
        <v>7529</v>
      </c>
      <c r="OO506" t="s">
        <v>7548</v>
      </c>
      <c r="OP506">
        <v>4</v>
      </c>
      <c r="OQ506" t="s">
        <v>28</v>
      </c>
      <c r="OR506" t="s">
        <v>212</v>
      </c>
      <c r="OS506">
        <v>2006</v>
      </c>
      <c r="OT506">
        <v>2</v>
      </c>
      <c r="OU506">
        <v>1</v>
      </c>
      <c r="OV506">
        <v>2</v>
      </c>
      <c r="OW506">
        <v>1</v>
      </c>
      <c r="OX506">
        <v>0</v>
      </c>
      <c r="OY506">
        <v>35</v>
      </c>
      <c r="QE506">
        <v>-5</v>
      </c>
      <c r="QF506">
        <v>-5</v>
      </c>
      <c r="QG506">
        <v>-5</v>
      </c>
      <c r="QH506">
        <v>-5</v>
      </c>
      <c r="QI506">
        <v>-5</v>
      </c>
      <c r="QJ506">
        <v>-5</v>
      </c>
      <c r="QK506">
        <v>-5</v>
      </c>
      <c r="RP506">
        <f t="shared" si="14"/>
        <v>-1</v>
      </c>
      <c r="RS506">
        <f t="shared" si="15"/>
        <v>3</v>
      </c>
    </row>
    <row r="507" spans="1:487" x14ac:dyDescent="0.3">
      <c r="A507">
        <v>70494</v>
      </c>
      <c r="B507">
        <v>964</v>
      </c>
      <c r="C507">
        <v>0</v>
      </c>
      <c r="D507">
        <v>5</v>
      </c>
      <c r="E507">
        <v>11</v>
      </c>
      <c r="F507">
        <v>91</v>
      </c>
      <c r="G507">
        <v>102</v>
      </c>
      <c r="H507">
        <v>9</v>
      </c>
      <c r="I507" t="s">
        <v>6793</v>
      </c>
      <c r="J507" t="s">
        <v>6793</v>
      </c>
      <c r="O507" t="s">
        <v>6793</v>
      </c>
      <c r="P507" t="s">
        <v>7515</v>
      </c>
      <c r="Q507" t="s">
        <v>7516</v>
      </c>
      <c r="R507" t="s">
        <v>7515</v>
      </c>
      <c r="S507" t="s">
        <v>7515</v>
      </c>
      <c r="T507" t="s">
        <v>7515</v>
      </c>
      <c r="U507" t="s">
        <v>7515</v>
      </c>
      <c r="V507" t="s">
        <v>7515</v>
      </c>
      <c r="W507" t="s">
        <v>7515</v>
      </c>
      <c r="X507" t="s">
        <v>7515</v>
      </c>
      <c r="Y507" t="s">
        <v>7515</v>
      </c>
      <c r="Z507" t="s">
        <v>7515</v>
      </c>
      <c r="AA507" t="s">
        <v>7515</v>
      </c>
      <c r="AB507" t="s">
        <v>7515</v>
      </c>
      <c r="AC507" t="s">
        <v>7515</v>
      </c>
      <c r="AD507" t="s">
        <v>7515</v>
      </c>
      <c r="AE507" t="s">
        <v>7515</v>
      </c>
      <c r="AF507" t="s">
        <v>7515</v>
      </c>
      <c r="AG507" t="s">
        <v>7515</v>
      </c>
      <c r="AH507" t="s">
        <v>7515</v>
      </c>
      <c r="AI507" t="s">
        <v>6796</v>
      </c>
      <c r="AQ507" t="s">
        <v>6985</v>
      </c>
      <c r="AR507" t="s">
        <v>6793</v>
      </c>
      <c r="AS507" t="s">
        <v>6793</v>
      </c>
      <c r="AT507">
        <v>0</v>
      </c>
      <c r="AU507">
        <v>15</v>
      </c>
      <c r="AV507" t="s">
        <v>6988</v>
      </c>
      <c r="AW507" t="s">
        <v>6793</v>
      </c>
      <c r="AX507" t="s">
        <v>6793</v>
      </c>
      <c r="AY507" t="s">
        <v>6813</v>
      </c>
      <c r="AZ507" t="s">
        <v>7531</v>
      </c>
      <c r="BA507" t="s">
        <v>6991</v>
      </c>
      <c r="BC507" t="s">
        <v>6794</v>
      </c>
      <c r="BD507" t="s">
        <v>6794</v>
      </c>
      <c r="BE507" t="s">
        <v>6794</v>
      </c>
      <c r="BF507" t="s">
        <v>6794</v>
      </c>
      <c r="BG507" t="s">
        <v>6793</v>
      </c>
      <c r="BH507" t="s">
        <v>6793</v>
      </c>
      <c r="BI507" t="s">
        <v>6794</v>
      </c>
      <c r="BJ507" t="s">
        <v>6793</v>
      </c>
      <c r="BK507" t="s">
        <v>6794</v>
      </c>
      <c r="BL507" t="s">
        <v>6794</v>
      </c>
      <c r="BM507" t="s">
        <v>7028</v>
      </c>
      <c r="BN507" t="s">
        <v>7565</v>
      </c>
      <c r="BO507" t="s">
        <v>6794</v>
      </c>
      <c r="BQ507">
        <v>100</v>
      </c>
      <c r="BR507">
        <v>100</v>
      </c>
      <c r="BS507" t="s">
        <v>7519</v>
      </c>
      <c r="BT507" t="s">
        <v>6</v>
      </c>
      <c r="BU507" t="s">
        <v>7559</v>
      </c>
      <c r="BV507" t="s">
        <v>7569</v>
      </c>
      <c r="BW507" t="s">
        <v>7515</v>
      </c>
      <c r="BX507" t="s">
        <v>7516</v>
      </c>
      <c r="BY507" t="s">
        <v>7516</v>
      </c>
      <c r="BZ507" t="s">
        <v>7515</v>
      </c>
      <c r="CA507" t="s">
        <v>7515</v>
      </c>
      <c r="CB507" t="s">
        <v>7515</v>
      </c>
      <c r="CC507" t="s">
        <v>7515</v>
      </c>
      <c r="CD507" t="s">
        <v>7515</v>
      </c>
      <c r="CE507" t="s">
        <v>7515</v>
      </c>
      <c r="CF507" t="s">
        <v>7515</v>
      </c>
      <c r="CG507" t="s">
        <v>7515</v>
      </c>
      <c r="CH507" t="s">
        <v>7515</v>
      </c>
      <c r="CI507" t="s">
        <v>6793</v>
      </c>
      <c r="CJ507" t="s">
        <v>6794</v>
      </c>
      <c r="CO507" t="s">
        <v>6794</v>
      </c>
      <c r="CP507" t="s">
        <v>6794</v>
      </c>
      <c r="CQ507" t="s">
        <v>6794</v>
      </c>
      <c r="CR507" t="s">
        <v>6793</v>
      </c>
      <c r="CS507" t="s">
        <v>6794</v>
      </c>
      <c r="CT507" t="s">
        <v>6793</v>
      </c>
      <c r="CU507" t="s">
        <v>6794</v>
      </c>
      <c r="CV507" t="s">
        <v>6793</v>
      </c>
      <c r="CW507" t="s">
        <v>6794</v>
      </c>
      <c r="CX507" t="s">
        <v>7520</v>
      </c>
      <c r="CY507" t="s">
        <v>7521</v>
      </c>
      <c r="CZ507" t="s">
        <v>7522</v>
      </c>
      <c r="DA507" t="s">
        <v>6793</v>
      </c>
      <c r="DB507">
        <v>3</v>
      </c>
      <c r="DC507">
        <v>3</v>
      </c>
      <c r="DD507">
        <v>4</v>
      </c>
      <c r="DE507" t="s">
        <v>6794</v>
      </c>
      <c r="EA507">
        <v>4</v>
      </c>
      <c r="EC507">
        <v>2</v>
      </c>
      <c r="ED507">
        <v>0</v>
      </c>
      <c r="EE507">
        <v>0</v>
      </c>
      <c r="EF507">
        <v>0</v>
      </c>
      <c r="EG507">
        <v>2</v>
      </c>
      <c r="EH507">
        <v>0</v>
      </c>
      <c r="EI507">
        <v>0</v>
      </c>
      <c r="EJ507" t="s">
        <v>6794</v>
      </c>
      <c r="EP507" t="s">
        <v>6794</v>
      </c>
      <c r="OI507" t="s">
        <v>7526</v>
      </c>
      <c r="OJ507" t="s">
        <v>7526</v>
      </c>
      <c r="OK507" t="s">
        <v>7527</v>
      </c>
      <c r="OL507" t="s">
        <v>7527</v>
      </c>
      <c r="OM507" t="s">
        <v>7528</v>
      </c>
      <c r="ON507" t="s">
        <v>7529</v>
      </c>
      <c r="OO507" t="s">
        <v>7528</v>
      </c>
      <c r="OP507">
        <v>1</v>
      </c>
      <c r="OQ507" t="s">
        <v>28</v>
      </c>
      <c r="OR507" t="s">
        <v>212</v>
      </c>
      <c r="OS507">
        <v>2007</v>
      </c>
      <c r="OT507">
        <v>9</v>
      </c>
      <c r="OU507">
        <v>1</v>
      </c>
      <c r="OV507">
        <v>9</v>
      </c>
      <c r="OW507">
        <v>1</v>
      </c>
      <c r="OX507">
        <v>0</v>
      </c>
      <c r="OY507">
        <v>35</v>
      </c>
      <c r="QE507" t="s">
        <v>7515</v>
      </c>
      <c r="QF507" t="s">
        <v>7515</v>
      </c>
      <c r="QG507" t="s">
        <v>7515</v>
      </c>
      <c r="QH507" t="s">
        <v>7515</v>
      </c>
      <c r="QI507" t="s">
        <v>7516</v>
      </c>
      <c r="QJ507" t="s">
        <v>7515</v>
      </c>
      <c r="QK507" t="s">
        <v>7515</v>
      </c>
      <c r="RP507">
        <f t="shared" si="14"/>
        <v>3</v>
      </c>
      <c r="RS507">
        <f t="shared" si="15"/>
        <v>7</v>
      </c>
    </row>
    <row r="508" spans="1:487" x14ac:dyDescent="0.3">
      <c r="A508">
        <v>70495</v>
      </c>
      <c r="B508">
        <v>966</v>
      </c>
      <c r="C508">
        <v>0</v>
      </c>
      <c r="D508">
        <v>5</v>
      </c>
      <c r="E508">
        <v>19</v>
      </c>
      <c r="F508">
        <v>86</v>
      </c>
      <c r="G508">
        <v>102</v>
      </c>
      <c r="H508">
        <v>9</v>
      </c>
      <c r="I508" t="s">
        <v>6793</v>
      </c>
      <c r="J508" t="s">
        <v>6793</v>
      </c>
      <c r="O508" t="s">
        <v>6793</v>
      </c>
      <c r="P508" t="s">
        <v>7515</v>
      </c>
      <c r="Q508" t="s">
        <v>7516</v>
      </c>
      <c r="R508" t="s">
        <v>7515</v>
      </c>
      <c r="S508" t="s">
        <v>7515</v>
      </c>
      <c r="T508" t="s">
        <v>7515</v>
      </c>
      <c r="U508" t="s">
        <v>7515</v>
      </c>
      <c r="V508" t="s">
        <v>7515</v>
      </c>
      <c r="W508" t="s">
        <v>7515</v>
      </c>
      <c r="X508" t="s">
        <v>7515</v>
      </c>
      <c r="Y508" t="s">
        <v>7515</v>
      </c>
      <c r="Z508" t="s">
        <v>7515</v>
      </c>
      <c r="AA508" t="s">
        <v>7515</v>
      </c>
      <c r="AB508" t="s">
        <v>7515</v>
      </c>
      <c r="AC508" t="s">
        <v>7515</v>
      </c>
      <c r="AD508" t="s">
        <v>7515</v>
      </c>
      <c r="AE508" t="s">
        <v>7515</v>
      </c>
      <c r="AF508" t="s">
        <v>7515</v>
      </c>
      <c r="AG508" t="s">
        <v>7515</v>
      </c>
      <c r="AH508" t="s">
        <v>7515</v>
      </c>
      <c r="AI508" t="s">
        <v>6796</v>
      </c>
      <c r="AQ508" t="s">
        <v>6985</v>
      </c>
      <c r="AR508" t="s">
        <v>6793</v>
      </c>
      <c r="AS508" t="s">
        <v>6794</v>
      </c>
      <c r="AT508" t="s">
        <v>6</v>
      </c>
      <c r="AU508" t="s">
        <v>6</v>
      </c>
      <c r="AV508" t="s">
        <v>6988</v>
      </c>
      <c r="AW508" t="s">
        <v>6793</v>
      </c>
      <c r="AX508" t="s">
        <v>6793</v>
      </c>
      <c r="AY508" t="s">
        <v>6813</v>
      </c>
      <c r="AZ508" t="s">
        <v>7562</v>
      </c>
      <c r="BA508" t="s">
        <v>7553</v>
      </c>
      <c r="BC508" t="s">
        <v>6794</v>
      </c>
      <c r="BD508" t="s">
        <v>6793</v>
      </c>
      <c r="BE508" t="s">
        <v>6794</v>
      </c>
      <c r="BF508" t="s">
        <v>6794</v>
      </c>
      <c r="BG508" t="s">
        <v>6794</v>
      </c>
      <c r="BH508" t="s">
        <v>6793</v>
      </c>
      <c r="BI508" t="s">
        <v>6793</v>
      </c>
      <c r="BJ508" t="s">
        <v>6794</v>
      </c>
      <c r="BK508" t="s">
        <v>6794</v>
      </c>
      <c r="BL508" t="s">
        <v>6794</v>
      </c>
      <c r="BM508" t="s">
        <v>7031</v>
      </c>
      <c r="BN508" t="s">
        <v>7025</v>
      </c>
      <c r="BO508" t="s">
        <v>6794</v>
      </c>
      <c r="BQ508">
        <v>30</v>
      </c>
      <c r="BR508" t="s">
        <v>6</v>
      </c>
      <c r="BS508" t="s">
        <v>7533</v>
      </c>
      <c r="BT508" t="s">
        <v>7542</v>
      </c>
      <c r="BU508" t="s">
        <v>7559</v>
      </c>
      <c r="BV508" t="s">
        <v>7561</v>
      </c>
      <c r="BW508" t="s">
        <v>7515</v>
      </c>
      <c r="BX508" t="s">
        <v>7516</v>
      </c>
      <c r="BY508" t="s">
        <v>7515</v>
      </c>
      <c r="BZ508" t="s">
        <v>7515</v>
      </c>
      <c r="CA508" t="s">
        <v>7515</v>
      </c>
      <c r="CB508" t="s">
        <v>7515</v>
      </c>
      <c r="CC508" t="s">
        <v>7515</v>
      </c>
      <c r="CD508" t="s">
        <v>7515</v>
      </c>
      <c r="CE508" t="s">
        <v>7515</v>
      </c>
      <c r="CF508" t="s">
        <v>7515</v>
      </c>
      <c r="CG508" t="s">
        <v>7515</v>
      </c>
      <c r="CH508" t="s">
        <v>7515</v>
      </c>
      <c r="CI508" t="s">
        <v>6794</v>
      </c>
      <c r="CJ508" t="s">
        <v>6794</v>
      </c>
      <c r="CO508" t="s">
        <v>6794</v>
      </c>
      <c r="CP508" t="s">
        <v>6793</v>
      </c>
      <c r="CQ508" t="s">
        <v>6794</v>
      </c>
      <c r="CR508" t="s">
        <v>6793</v>
      </c>
      <c r="CS508" t="s">
        <v>6794</v>
      </c>
      <c r="CT508" t="s">
        <v>6794</v>
      </c>
      <c r="CU508" t="s">
        <v>6794</v>
      </c>
      <c r="CV508" t="s">
        <v>6793</v>
      </c>
      <c r="CW508" t="s">
        <v>6794</v>
      </c>
      <c r="CX508" t="s">
        <v>7520</v>
      </c>
      <c r="CY508" t="s">
        <v>7521</v>
      </c>
      <c r="CZ508" t="s">
        <v>7522</v>
      </c>
      <c r="DA508" t="s">
        <v>6793</v>
      </c>
      <c r="DB508">
        <v>1</v>
      </c>
      <c r="DC508">
        <v>2</v>
      </c>
      <c r="DD508">
        <v>2</v>
      </c>
      <c r="DE508" t="s">
        <v>6793</v>
      </c>
      <c r="DF508">
        <v>1</v>
      </c>
      <c r="DG508" t="s">
        <v>6</v>
      </c>
      <c r="DH508" t="s">
        <v>6</v>
      </c>
      <c r="DI508" t="s">
        <v>7557</v>
      </c>
      <c r="DJ508" t="s">
        <v>6</v>
      </c>
      <c r="DK508" t="s">
        <v>6</v>
      </c>
      <c r="EA508">
        <v>4</v>
      </c>
      <c r="EC508">
        <v>2</v>
      </c>
      <c r="ED508">
        <v>0</v>
      </c>
      <c r="EE508">
        <v>0</v>
      </c>
      <c r="EF508">
        <v>2</v>
      </c>
      <c r="EG508">
        <v>0</v>
      </c>
      <c r="EH508">
        <v>0</v>
      </c>
      <c r="EI508">
        <v>0</v>
      </c>
      <c r="EJ508" t="s">
        <v>6794</v>
      </c>
      <c r="EP508" t="s">
        <v>6794</v>
      </c>
      <c r="OI508" t="s">
        <v>7526</v>
      </c>
      <c r="OJ508" t="s">
        <v>7526</v>
      </c>
      <c r="OK508" t="s">
        <v>6857</v>
      </c>
      <c r="OL508" t="s">
        <v>7526</v>
      </c>
      <c r="OM508" t="s">
        <v>7548</v>
      </c>
      <c r="ON508" t="s">
        <v>7539</v>
      </c>
      <c r="OO508" t="s">
        <v>7528</v>
      </c>
      <c r="OP508">
        <v>2</v>
      </c>
      <c r="OQ508" t="s">
        <v>28</v>
      </c>
      <c r="OR508" t="s">
        <v>212</v>
      </c>
      <c r="OS508">
        <v>2006</v>
      </c>
      <c r="OT508">
        <v>2</v>
      </c>
      <c r="OU508">
        <v>1</v>
      </c>
      <c r="OV508">
        <v>2</v>
      </c>
      <c r="OW508">
        <v>1</v>
      </c>
      <c r="OX508">
        <v>0</v>
      </c>
      <c r="OY508">
        <v>35</v>
      </c>
      <c r="QE508">
        <v>-5</v>
      </c>
      <c r="QF508">
        <v>-5</v>
      </c>
      <c r="QG508">
        <v>-5</v>
      </c>
      <c r="QH508">
        <v>-5</v>
      </c>
      <c r="QI508">
        <v>-5</v>
      </c>
      <c r="QJ508">
        <v>-5</v>
      </c>
      <c r="QK508">
        <v>-5</v>
      </c>
      <c r="RP508">
        <f t="shared" si="14"/>
        <v>-1</v>
      </c>
      <c r="RS508">
        <f t="shared" si="15"/>
        <v>10</v>
      </c>
    </row>
    <row r="509" spans="1:487" x14ac:dyDescent="0.3">
      <c r="A509">
        <v>70496</v>
      </c>
      <c r="B509">
        <v>967</v>
      </c>
      <c r="C509">
        <v>0</v>
      </c>
      <c r="D509">
        <v>5</v>
      </c>
      <c r="E509">
        <v>11</v>
      </c>
      <c r="F509">
        <v>98</v>
      </c>
      <c r="G509">
        <v>102</v>
      </c>
      <c r="H509">
        <v>9</v>
      </c>
      <c r="I509" t="s">
        <v>6793</v>
      </c>
      <c r="J509" t="s">
        <v>6793</v>
      </c>
      <c r="O509" t="s">
        <v>6793</v>
      </c>
      <c r="P509" t="s">
        <v>7515</v>
      </c>
      <c r="Q509" t="s">
        <v>7516</v>
      </c>
      <c r="R509" t="s">
        <v>7515</v>
      </c>
      <c r="S509" t="s">
        <v>7515</v>
      </c>
      <c r="T509" t="s">
        <v>7515</v>
      </c>
      <c r="U509" t="s">
        <v>7515</v>
      </c>
      <c r="V509" t="s">
        <v>7515</v>
      </c>
      <c r="W509" t="s">
        <v>7515</v>
      </c>
      <c r="X509" t="s">
        <v>7515</v>
      </c>
      <c r="Y509" t="s">
        <v>7515</v>
      </c>
      <c r="Z509" t="s">
        <v>7515</v>
      </c>
      <c r="AA509" t="s">
        <v>7515</v>
      </c>
      <c r="AB509" t="s">
        <v>7515</v>
      </c>
      <c r="AC509" t="s">
        <v>7515</v>
      </c>
      <c r="AD509" t="s">
        <v>7515</v>
      </c>
      <c r="AE509" t="s">
        <v>7516</v>
      </c>
      <c r="AF509" t="s">
        <v>7515</v>
      </c>
      <c r="AG509" t="s">
        <v>7515</v>
      </c>
      <c r="AH509" t="s">
        <v>7515</v>
      </c>
      <c r="AI509" t="s">
        <v>6796</v>
      </c>
      <c r="AQ509" t="s">
        <v>6985</v>
      </c>
      <c r="AR509" t="s">
        <v>6793</v>
      </c>
      <c r="AS509" t="s">
        <v>6794</v>
      </c>
      <c r="AT509">
        <v>0</v>
      </c>
      <c r="AU509">
        <v>16</v>
      </c>
      <c r="AV509" t="s">
        <v>6988</v>
      </c>
      <c r="AW509" t="s">
        <v>6793</v>
      </c>
      <c r="AX509" t="s">
        <v>6793</v>
      </c>
      <c r="AY509" t="s">
        <v>6813</v>
      </c>
      <c r="AZ509" t="s">
        <v>7531</v>
      </c>
      <c r="BA509" t="s">
        <v>7518</v>
      </c>
      <c r="BC509" t="s">
        <v>6793</v>
      </c>
      <c r="BD509" t="s">
        <v>6794</v>
      </c>
      <c r="BE509" t="s">
        <v>6793</v>
      </c>
      <c r="BF509" t="s">
        <v>6793</v>
      </c>
      <c r="BG509" t="s">
        <v>6794</v>
      </c>
      <c r="BH509" t="s">
        <v>6794</v>
      </c>
      <c r="BI509" t="s">
        <v>6794</v>
      </c>
      <c r="BJ509" t="s">
        <v>6793</v>
      </c>
      <c r="BK509" t="s">
        <v>6794</v>
      </c>
      <c r="BL509" t="s">
        <v>6794</v>
      </c>
      <c r="BM509" t="s">
        <v>7026</v>
      </c>
      <c r="BN509" t="s">
        <v>7024</v>
      </c>
      <c r="BO509" t="s">
        <v>6794</v>
      </c>
      <c r="BQ509">
        <v>100</v>
      </c>
      <c r="BR509" t="s">
        <v>6</v>
      </c>
      <c r="BS509" t="s">
        <v>7533</v>
      </c>
      <c r="BT509" t="s">
        <v>6</v>
      </c>
      <c r="BU509" t="s">
        <v>7559</v>
      </c>
      <c r="BV509" t="s">
        <v>7535</v>
      </c>
      <c r="BW509" t="s">
        <v>7516</v>
      </c>
      <c r="BX509" t="s">
        <v>7515</v>
      </c>
      <c r="BY509" t="s">
        <v>7515</v>
      </c>
      <c r="BZ509" t="s">
        <v>7515</v>
      </c>
      <c r="CA509" t="s">
        <v>7515</v>
      </c>
      <c r="CB509" t="s">
        <v>7515</v>
      </c>
      <c r="CC509" t="s">
        <v>7515</v>
      </c>
      <c r="CD509" t="s">
        <v>7515</v>
      </c>
      <c r="CE509" t="s">
        <v>7515</v>
      </c>
      <c r="CF509" t="s">
        <v>7515</v>
      </c>
      <c r="CG509" t="s">
        <v>7515</v>
      </c>
      <c r="CH509" t="s">
        <v>7515</v>
      </c>
      <c r="CI509" t="s">
        <v>6793</v>
      </c>
      <c r="CJ509" t="s">
        <v>6794</v>
      </c>
      <c r="CO509" t="s">
        <v>6793</v>
      </c>
      <c r="CP509" t="s">
        <v>6793</v>
      </c>
      <c r="CQ509" t="s">
        <v>6794</v>
      </c>
      <c r="CR509" t="s">
        <v>6793</v>
      </c>
      <c r="CS509" t="s">
        <v>6793</v>
      </c>
      <c r="CT509" t="s">
        <v>6793</v>
      </c>
      <c r="CU509" t="s">
        <v>6794</v>
      </c>
      <c r="CV509" t="s">
        <v>6794</v>
      </c>
      <c r="CW509" t="s">
        <v>6793</v>
      </c>
      <c r="CX509" t="s">
        <v>7520</v>
      </c>
      <c r="CY509" t="s">
        <v>7521</v>
      </c>
      <c r="CZ509" t="s">
        <v>7587</v>
      </c>
      <c r="DA509" t="s">
        <v>6793</v>
      </c>
      <c r="DB509">
        <v>2</v>
      </c>
      <c r="DC509">
        <v>3</v>
      </c>
      <c r="DD509">
        <v>3</v>
      </c>
      <c r="DE509" t="s">
        <v>6793</v>
      </c>
      <c r="DF509">
        <v>1</v>
      </c>
      <c r="DG509" t="s">
        <v>7572</v>
      </c>
      <c r="DH509">
        <v>2007</v>
      </c>
      <c r="DI509" t="s">
        <v>7557</v>
      </c>
      <c r="DJ509" t="s">
        <v>7593</v>
      </c>
      <c r="DK509">
        <v>2007</v>
      </c>
      <c r="EA509">
        <v>3</v>
      </c>
      <c r="EC509">
        <v>2</v>
      </c>
      <c r="ED509">
        <v>0</v>
      </c>
      <c r="EE509">
        <v>0</v>
      </c>
      <c r="EF509">
        <v>1</v>
      </c>
      <c r="EG509">
        <v>0</v>
      </c>
      <c r="EH509">
        <v>0</v>
      </c>
      <c r="EI509">
        <v>0</v>
      </c>
      <c r="EJ509" t="s">
        <v>6793</v>
      </c>
      <c r="EK509" t="s">
        <v>7573</v>
      </c>
      <c r="EM509">
        <v>1</v>
      </c>
      <c r="EN509">
        <v>2007</v>
      </c>
      <c r="EP509" t="s">
        <v>6794</v>
      </c>
      <c r="OI509" t="s">
        <v>7526</v>
      </c>
      <c r="OJ509" t="s">
        <v>6</v>
      </c>
      <c r="OK509" t="s">
        <v>7526</v>
      </c>
      <c r="OL509" t="s">
        <v>7526</v>
      </c>
      <c r="OM509" t="s">
        <v>7528</v>
      </c>
      <c r="ON509" t="s">
        <v>7529</v>
      </c>
      <c r="OO509" t="s">
        <v>7528</v>
      </c>
      <c r="OP509">
        <v>4</v>
      </c>
      <c r="OQ509" t="s">
        <v>28</v>
      </c>
      <c r="OR509" t="s">
        <v>212</v>
      </c>
      <c r="OS509">
        <v>2007</v>
      </c>
      <c r="OT509">
        <v>8</v>
      </c>
      <c r="OU509">
        <v>1</v>
      </c>
      <c r="OV509">
        <v>8</v>
      </c>
      <c r="OW509">
        <v>1</v>
      </c>
      <c r="OX509">
        <v>0</v>
      </c>
      <c r="OY509">
        <v>35</v>
      </c>
      <c r="QE509">
        <v>-5</v>
      </c>
      <c r="QF509">
        <v>-5</v>
      </c>
      <c r="QG509">
        <v>-5</v>
      </c>
      <c r="QH509">
        <v>-5</v>
      </c>
      <c r="QI509">
        <v>-5</v>
      </c>
      <c r="QJ509">
        <v>-5</v>
      </c>
      <c r="QK509">
        <v>-5</v>
      </c>
      <c r="RP509">
        <f t="shared" si="14"/>
        <v>3</v>
      </c>
      <c r="RS509">
        <f t="shared" si="15"/>
        <v>5</v>
      </c>
    </row>
    <row r="510" spans="1:487" x14ac:dyDescent="0.3">
      <c r="A510">
        <v>70497</v>
      </c>
      <c r="B510">
        <v>971</v>
      </c>
      <c r="C510">
        <v>0</v>
      </c>
      <c r="D510">
        <v>5</v>
      </c>
      <c r="E510">
        <v>16</v>
      </c>
      <c r="F510">
        <v>76</v>
      </c>
      <c r="G510">
        <v>102</v>
      </c>
      <c r="H510">
        <v>3</v>
      </c>
      <c r="I510" t="s">
        <v>6793</v>
      </c>
      <c r="J510" t="s">
        <v>6793</v>
      </c>
      <c r="O510" t="s">
        <v>6793</v>
      </c>
      <c r="P510" t="s">
        <v>7515</v>
      </c>
      <c r="Q510" t="s">
        <v>7515</v>
      </c>
      <c r="R510" t="s">
        <v>7515</v>
      </c>
      <c r="S510" t="s">
        <v>7515</v>
      </c>
      <c r="T510" t="s">
        <v>7515</v>
      </c>
      <c r="U510" t="s">
        <v>7515</v>
      </c>
      <c r="V510" t="s">
        <v>7515</v>
      </c>
      <c r="W510" t="s">
        <v>7515</v>
      </c>
      <c r="X510" t="s">
        <v>7515</v>
      </c>
      <c r="Y510" t="s">
        <v>7515</v>
      </c>
      <c r="Z510" t="s">
        <v>7515</v>
      </c>
      <c r="AA510" t="s">
        <v>7515</v>
      </c>
      <c r="AB510" t="s">
        <v>7516</v>
      </c>
      <c r="AC510" t="s">
        <v>7515</v>
      </c>
      <c r="AD510" t="s">
        <v>7515</v>
      </c>
      <c r="AE510" t="s">
        <v>7515</v>
      </c>
      <c r="AF510" t="s">
        <v>7515</v>
      </c>
      <c r="AG510" t="s">
        <v>7515</v>
      </c>
      <c r="AH510" t="s">
        <v>7515</v>
      </c>
      <c r="AI510" t="s">
        <v>6796</v>
      </c>
      <c r="AQ510" t="s">
        <v>6985</v>
      </c>
      <c r="AR510" t="s">
        <v>6793</v>
      </c>
      <c r="AS510" t="s">
        <v>6793</v>
      </c>
      <c r="AT510" t="s">
        <v>6</v>
      </c>
      <c r="AU510" t="s">
        <v>6</v>
      </c>
      <c r="AV510" t="s">
        <v>6988</v>
      </c>
      <c r="AW510" t="s">
        <v>6966</v>
      </c>
      <c r="AX510" t="s">
        <v>6793</v>
      </c>
      <c r="AY510" t="s">
        <v>6813</v>
      </c>
      <c r="AZ510" t="s">
        <v>7531</v>
      </c>
      <c r="BA510" t="s">
        <v>6991</v>
      </c>
      <c r="BC510" t="s">
        <v>6794</v>
      </c>
      <c r="BD510" t="s">
        <v>6794</v>
      </c>
      <c r="BE510" t="s">
        <v>6794</v>
      </c>
      <c r="BF510" t="s">
        <v>6794</v>
      </c>
      <c r="BG510" t="s">
        <v>6794</v>
      </c>
      <c r="BH510" t="s">
        <v>6793</v>
      </c>
      <c r="BI510" t="s">
        <v>6793</v>
      </c>
      <c r="BJ510" t="s">
        <v>6793</v>
      </c>
      <c r="BK510" t="s">
        <v>6794</v>
      </c>
      <c r="BL510" t="s">
        <v>6794</v>
      </c>
      <c r="BM510" t="s">
        <v>7025</v>
      </c>
      <c r="BN510" t="s">
        <v>7565</v>
      </c>
      <c r="BO510" t="s">
        <v>6794</v>
      </c>
      <c r="BQ510">
        <v>15</v>
      </c>
      <c r="BR510">
        <v>50</v>
      </c>
      <c r="BS510" t="s">
        <v>7519</v>
      </c>
      <c r="BT510" t="s">
        <v>6</v>
      </c>
      <c r="BU510" t="s">
        <v>7559</v>
      </c>
      <c r="BV510" t="s">
        <v>7535</v>
      </c>
      <c r="BW510" t="s">
        <v>7516</v>
      </c>
      <c r="BX510" t="s">
        <v>7515</v>
      </c>
      <c r="BY510" t="s">
        <v>7515</v>
      </c>
      <c r="BZ510" t="s">
        <v>7515</v>
      </c>
      <c r="CA510" t="s">
        <v>7515</v>
      </c>
      <c r="CB510" t="s">
        <v>7515</v>
      </c>
      <c r="CC510" t="s">
        <v>7515</v>
      </c>
      <c r="CD510" t="s">
        <v>7515</v>
      </c>
      <c r="CE510" t="s">
        <v>7515</v>
      </c>
      <c r="CF510" t="s">
        <v>7515</v>
      </c>
      <c r="CG510" t="s">
        <v>7515</v>
      </c>
      <c r="CH510" t="s">
        <v>7515</v>
      </c>
      <c r="CI510" t="s">
        <v>6793</v>
      </c>
      <c r="CJ510" t="s">
        <v>6794</v>
      </c>
      <c r="CO510" t="s">
        <v>6793</v>
      </c>
      <c r="CP510" t="s">
        <v>6793</v>
      </c>
      <c r="CQ510" t="s">
        <v>6794</v>
      </c>
      <c r="CR510" t="s">
        <v>6794</v>
      </c>
      <c r="CS510" t="s">
        <v>6794</v>
      </c>
      <c r="CT510" t="s">
        <v>6793</v>
      </c>
      <c r="CU510" t="s">
        <v>6794</v>
      </c>
      <c r="CV510" t="s">
        <v>6793</v>
      </c>
      <c r="CW510" t="s">
        <v>6794</v>
      </c>
      <c r="CX510" t="s">
        <v>7520</v>
      </c>
      <c r="CY510" t="s">
        <v>7608</v>
      </c>
      <c r="CZ510" t="s">
        <v>7587</v>
      </c>
      <c r="DA510" t="s">
        <v>6793</v>
      </c>
      <c r="DB510">
        <v>1</v>
      </c>
      <c r="DC510">
        <v>2</v>
      </c>
      <c r="DD510">
        <v>3</v>
      </c>
      <c r="DE510" t="s">
        <v>6794</v>
      </c>
      <c r="EA510">
        <v>1</v>
      </c>
      <c r="EB510" t="s">
        <v>7523</v>
      </c>
      <c r="EJ510" t="s">
        <v>6794</v>
      </c>
      <c r="EP510" t="s">
        <v>6794</v>
      </c>
      <c r="OI510" t="s">
        <v>7527</v>
      </c>
      <c r="OJ510" t="s">
        <v>7526</v>
      </c>
      <c r="OK510" t="s">
        <v>7527</v>
      </c>
      <c r="OL510" t="s">
        <v>7527</v>
      </c>
      <c r="OM510" t="s">
        <v>7528</v>
      </c>
      <c r="ON510" t="s">
        <v>7529</v>
      </c>
      <c r="OO510" t="s">
        <v>7528</v>
      </c>
      <c r="OP510">
        <v>3</v>
      </c>
      <c r="OQ510" t="s">
        <v>28</v>
      </c>
      <c r="OR510" t="s">
        <v>7549</v>
      </c>
      <c r="OS510">
        <v>2007</v>
      </c>
      <c r="OT510">
        <v>7</v>
      </c>
      <c r="OU510">
        <v>1</v>
      </c>
      <c r="OV510">
        <v>7</v>
      </c>
      <c r="OW510">
        <v>1</v>
      </c>
      <c r="OX510">
        <v>0</v>
      </c>
      <c r="OY510">
        <v>35</v>
      </c>
      <c r="QE510" t="s">
        <v>7516</v>
      </c>
      <c r="QF510" t="s">
        <v>7515</v>
      </c>
      <c r="QG510" t="s">
        <v>7515</v>
      </c>
      <c r="QH510" t="s">
        <v>7515</v>
      </c>
      <c r="QI510" t="s">
        <v>7515</v>
      </c>
      <c r="QJ510" t="s">
        <v>7515</v>
      </c>
      <c r="QK510" t="s">
        <v>7515</v>
      </c>
      <c r="RP510">
        <f t="shared" si="14"/>
        <v>-1</v>
      </c>
      <c r="RS510">
        <f t="shared" si="15"/>
        <v>4</v>
      </c>
    </row>
    <row r="511" spans="1:487" x14ac:dyDescent="0.3">
      <c r="A511">
        <v>70498</v>
      </c>
      <c r="B511">
        <v>972</v>
      </c>
      <c r="C511">
        <v>0</v>
      </c>
      <c r="D511">
        <v>5</v>
      </c>
      <c r="E511">
        <v>19</v>
      </c>
      <c r="F511">
        <v>90</v>
      </c>
      <c r="G511">
        <v>102</v>
      </c>
      <c r="H511">
        <v>16</v>
      </c>
      <c r="I511" t="s">
        <v>6793</v>
      </c>
      <c r="J511" t="s">
        <v>6793</v>
      </c>
      <c r="O511" t="s">
        <v>6793</v>
      </c>
      <c r="P511" t="s">
        <v>7516</v>
      </c>
      <c r="Q511" t="s">
        <v>7516</v>
      </c>
      <c r="R511" t="s">
        <v>7515</v>
      </c>
      <c r="S511" t="s">
        <v>7515</v>
      </c>
      <c r="T511" t="s">
        <v>7515</v>
      </c>
      <c r="U511" t="s">
        <v>7515</v>
      </c>
      <c r="V511" t="s">
        <v>7515</v>
      </c>
      <c r="W511" t="s">
        <v>7515</v>
      </c>
      <c r="X511" t="s">
        <v>7515</v>
      </c>
      <c r="Y511" t="s">
        <v>7515</v>
      </c>
      <c r="Z511" t="s">
        <v>7515</v>
      </c>
      <c r="AA511" t="s">
        <v>7515</v>
      </c>
      <c r="AB511" t="s">
        <v>7515</v>
      </c>
      <c r="AC511" t="s">
        <v>7515</v>
      </c>
      <c r="AD511" t="s">
        <v>7515</v>
      </c>
      <c r="AE511" t="s">
        <v>7515</v>
      </c>
      <c r="AF511" t="s">
        <v>7515</v>
      </c>
      <c r="AG511" t="s">
        <v>7515</v>
      </c>
      <c r="AH511" t="s">
        <v>7515</v>
      </c>
      <c r="AI511" t="s">
        <v>7517</v>
      </c>
      <c r="AL511">
        <v>6</v>
      </c>
      <c r="AM511">
        <v>2</v>
      </c>
      <c r="AN511" t="s">
        <v>6845</v>
      </c>
      <c r="AQ511" t="s">
        <v>6985</v>
      </c>
      <c r="AR511" t="s">
        <v>6794</v>
      </c>
      <c r="AS511" t="s">
        <v>6793</v>
      </c>
      <c r="AT511" t="s">
        <v>6</v>
      </c>
      <c r="AU511" t="s">
        <v>6</v>
      </c>
      <c r="AV511" t="s">
        <v>7568</v>
      </c>
      <c r="AW511" t="s">
        <v>6794</v>
      </c>
      <c r="AX511" t="s">
        <v>6793</v>
      </c>
      <c r="AY511" t="s">
        <v>6813</v>
      </c>
      <c r="AZ511" t="s">
        <v>7531</v>
      </c>
      <c r="BA511" t="s">
        <v>7518</v>
      </c>
      <c r="BC511" t="s">
        <v>6794</v>
      </c>
      <c r="BD511" t="s">
        <v>6794</v>
      </c>
      <c r="BE511" t="s">
        <v>6794</v>
      </c>
      <c r="BF511" t="s">
        <v>6793</v>
      </c>
      <c r="BH511" t="s">
        <v>6794</v>
      </c>
      <c r="BI511" t="s">
        <v>6793</v>
      </c>
      <c r="BJ511" t="s">
        <v>6794</v>
      </c>
      <c r="BK511" t="s">
        <v>6794</v>
      </c>
      <c r="BL511" t="s">
        <v>6794</v>
      </c>
      <c r="BM511" t="s">
        <v>7024</v>
      </c>
      <c r="BN511" t="s">
        <v>7021</v>
      </c>
      <c r="BO511" t="s">
        <v>6794</v>
      </c>
      <c r="BQ511">
        <v>40</v>
      </c>
      <c r="BR511" t="s">
        <v>6</v>
      </c>
      <c r="BS511" t="s">
        <v>7533</v>
      </c>
      <c r="BT511" t="s">
        <v>7554</v>
      </c>
      <c r="BU511" t="s">
        <v>7559</v>
      </c>
      <c r="BV511" t="s">
        <v>7569</v>
      </c>
      <c r="BW511" t="s">
        <v>7516</v>
      </c>
      <c r="BX511" t="s">
        <v>7515</v>
      </c>
      <c r="BY511" t="s">
        <v>7515</v>
      </c>
      <c r="BZ511" t="s">
        <v>7515</v>
      </c>
      <c r="CA511" t="s">
        <v>7515</v>
      </c>
      <c r="CB511" t="s">
        <v>7515</v>
      </c>
      <c r="CC511" t="s">
        <v>7515</v>
      </c>
      <c r="CD511" t="s">
        <v>7515</v>
      </c>
      <c r="CE511" t="s">
        <v>7515</v>
      </c>
      <c r="CF511" t="s">
        <v>7515</v>
      </c>
      <c r="CG511" t="s">
        <v>7515</v>
      </c>
      <c r="CH511" t="s">
        <v>7515</v>
      </c>
      <c r="CI511" t="s">
        <v>6793</v>
      </c>
      <c r="CJ511" t="s">
        <v>6794</v>
      </c>
      <c r="CO511" t="s">
        <v>6794</v>
      </c>
      <c r="CP511" t="s">
        <v>6794</v>
      </c>
      <c r="CQ511" t="s">
        <v>6794</v>
      </c>
      <c r="CR511" t="s">
        <v>6793</v>
      </c>
      <c r="CS511" t="s">
        <v>6794</v>
      </c>
      <c r="CT511" t="s">
        <v>6793</v>
      </c>
      <c r="CU511" t="s">
        <v>6794</v>
      </c>
      <c r="CV511" t="s">
        <v>6794</v>
      </c>
      <c r="CW511" t="s">
        <v>6793</v>
      </c>
      <c r="CX511" t="s">
        <v>7545</v>
      </c>
      <c r="CY511" t="s">
        <v>7607</v>
      </c>
      <c r="CZ511" t="s">
        <v>6966</v>
      </c>
      <c r="DA511" t="s">
        <v>6793</v>
      </c>
      <c r="DB511">
        <v>1</v>
      </c>
      <c r="DC511">
        <v>2</v>
      </c>
      <c r="DD511">
        <v>3</v>
      </c>
      <c r="DE511" t="s">
        <v>6794</v>
      </c>
      <c r="EA511">
        <v>5</v>
      </c>
      <c r="EC511">
        <v>3</v>
      </c>
      <c r="ED511">
        <v>0</v>
      </c>
      <c r="EE511">
        <v>2</v>
      </c>
      <c r="EF511">
        <v>0</v>
      </c>
      <c r="EG511">
        <v>0</v>
      </c>
      <c r="EH511">
        <v>0</v>
      </c>
      <c r="EI511">
        <v>0</v>
      </c>
      <c r="EJ511" t="s">
        <v>6794</v>
      </c>
      <c r="EP511" t="s">
        <v>6794</v>
      </c>
      <c r="OI511" t="s">
        <v>7526</v>
      </c>
      <c r="OJ511" t="s">
        <v>7526</v>
      </c>
      <c r="OK511" t="s">
        <v>7527</v>
      </c>
      <c r="OL511" t="s">
        <v>7526</v>
      </c>
      <c r="OM511" t="s">
        <v>7548</v>
      </c>
      <c r="ON511" t="s">
        <v>7539</v>
      </c>
      <c r="OO511" t="s">
        <v>7548</v>
      </c>
      <c r="OP511">
        <v>4</v>
      </c>
      <c r="OQ511" t="s">
        <v>28</v>
      </c>
      <c r="OR511" t="s">
        <v>265</v>
      </c>
      <c r="OS511">
        <v>2007</v>
      </c>
      <c r="OT511">
        <v>6</v>
      </c>
      <c r="OU511">
        <v>1</v>
      </c>
      <c r="OV511">
        <v>6</v>
      </c>
      <c r="OW511">
        <v>0</v>
      </c>
      <c r="OX511">
        <v>1</v>
      </c>
      <c r="OY511">
        <v>35</v>
      </c>
      <c r="QE511" t="s">
        <v>7515</v>
      </c>
      <c r="QF511" t="s">
        <v>7515</v>
      </c>
      <c r="QG511" t="s">
        <v>7515</v>
      </c>
      <c r="QH511" t="s">
        <v>7515</v>
      </c>
      <c r="QI511" t="s">
        <v>7515</v>
      </c>
      <c r="QJ511" t="s">
        <v>7516</v>
      </c>
      <c r="QK511" t="s">
        <v>7515</v>
      </c>
      <c r="RP511">
        <f t="shared" si="14"/>
        <v>-1</v>
      </c>
      <c r="RS511">
        <f t="shared" si="15"/>
        <v>3</v>
      </c>
    </row>
    <row r="512" spans="1:487" x14ac:dyDescent="0.3">
      <c r="A512">
        <v>70499</v>
      </c>
      <c r="B512">
        <v>974</v>
      </c>
      <c r="C512">
        <v>0</v>
      </c>
      <c r="D512">
        <v>5</v>
      </c>
      <c r="E512">
        <v>11</v>
      </c>
      <c r="F512">
        <v>85</v>
      </c>
      <c r="G512">
        <v>102</v>
      </c>
      <c r="H512">
        <v>9</v>
      </c>
      <c r="I512" t="s">
        <v>6793</v>
      </c>
      <c r="J512" t="s">
        <v>6793</v>
      </c>
      <c r="O512" t="s">
        <v>6793</v>
      </c>
      <c r="P512" t="s">
        <v>7515</v>
      </c>
      <c r="Q512" t="s">
        <v>7516</v>
      </c>
      <c r="R512" t="s">
        <v>7515</v>
      </c>
      <c r="S512" t="s">
        <v>7515</v>
      </c>
      <c r="T512" t="s">
        <v>7515</v>
      </c>
      <c r="U512" t="s">
        <v>7515</v>
      </c>
      <c r="V512" t="s">
        <v>7515</v>
      </c>
      <c r="W512" t="s">
        <v>7515</v>
      </c>
      <c r="X512" t="s">
        <v>7515</v>
      </c>
      <c r="Y512" t="s">
        <v>7515</v>
      </c>
      <c r="Z512" t="s">
        <v>7515</v>
      </c>
      <c r="AA512" t="s">
        <v>7515</v>
      </c>
      <c r="AB512" t="s">
        <v>7515</v>
      </c>
      <c r="AC512" t="s">
        <v>7515</v>
      </c>
      <c r="AD512" t="s">
        <v>7515</v>
      </c>
      <c r="AE512" t="s">
        <v>7515</v>
      </c>
      <c r="AF512" t="s">
        <v>7515</v>
      </c>
      <c r="AG512" t="s">
        <v>7515</v>
      </c>
      <c r="AH512" t="s">
        <v>7515</v>
      </c>
      <c r="AI512" t="s">
        <v>6796</v>
      </c>
      <c r="AQ512" t="s">
        <v>6985</v>
      </c>
      <c r="AR512" t="s">
        <v>6794</v>
      </c>
      <c r="AS512" t="s">
        <v>6794</v>
      </c>
      <c r="AT512">
        <v>0</v>
      </c>
      <c r="AU512">
        <v>10</v>
      </c>
      <c r="AV512" t="s">
        <v>6988</v>
      </c>
      <c r="AW512" t="s">
        <v>6794</v>
      </c>
      <c r="AX512" t="s">
        <v>6793</v>
      </c>
      <c r="AY512" t="s">
        <v>6813</v>
      </c>
      <c r="AZ512" t="s">
        <v>7531</v>
      </c>
      <c r="BA512" t="s">
        <v>6991</v>
      </c>
      <c r="BC512" t="s">
        <v>6793</v>
      </c>
      <c r="BD512" t="s">
        <v>6793</v>
      </c>
      <c r="BE512" t="s">
        <v>6793</v>
      </c>
      <c r="BF512" t="s">
        <v>6793</v>
      </c>
      <c r="BG512" t="s">
        <v>6793</v>
      </c>
      <c r="BH512" t="s">
        <v>6794</v>
      </c>
      <c r="BI512" t="s">
        <v>6793</v>
      </c>
      <c r="BJ512" t="s">
        <v>6793</v>
      </c>
      <c r="BK512" t="s">
        <v>6794</v>
      </c>
      <c r="BL512" t="s">
        <v>6794</v>
      </c>
      <c r="BM512" t="s">
        <v>7030</v>
      </c>
      <c r="BN512" t="s">
        <v>7028</v>
      </c>
      <c r="BO512" t="s">
        <v>6794</v>
      </c>
      <c r="BQ512">
        <v>50</v>
      </c>
      <c r="BR512">
        <v>50</v>
      </c>
      <c r="BS512" t="s">
        <v>7519</v>
      </c>
      <c r="BT512" t="s">
        <v>7576</v>
      </c>
      <c r="BU512" t="s">
        <v>7559</v>
      </c>
      <c r="BV512" t="s">
        <v>7561</v>
      </c>
      <c r="BW512" t="s">
        <v>7515</v>
      </c>
      <c r="BX512" t="s">
        <v>7516</v>
      </c>
      <c r="BY512" t="s">
        <v>7515</v>
      </c>
      <c r="BZ512" t="s">
        <v>7515</v>
      </c>
      <c r="CA512" t="s">
        <v>7515</v>
      </c>
      <c r="CB512" t="s">
        <v>7515</v>
      </c>
      <c r="CC512" t="s">
        <v>7515</v>
      </c>
      <c r="CD512" t="s">
        <v>7515</v>
      </c>
      <c r="CE512" t="s">
        <v>7515</v>
      </c>
      <c r="CF512" t="s">
        <v>7515</v>
      </c>
      <c r="CG512" t="s">
        <v>7515</v>
      </c>
      <c r="CH512" t="s">
        <v>7515</v>
      </c>
      <c r="CI512" t="s">
        <v>6794</v>
      </c>
      <c r="CJ512" t="s">
        <v>6794</v>
      </c>
      <c r="CO512" t="s">
        <v>6794</v>
      </c>
      <c r="CP512" t="s">
        <v>6794</v>
      </c>
      <c r="CQ512" t="s">
        <v>6794</v>
      </c>
      <c r="CR512" t="s">
        <v>6794</v>
      </c>
      <c r="CS512" t="s">
        <v>6794</v>
      </c>
      <c r="CT512" t="s">
        <v>6794</v>
      </c>
      <c r="CU512" t="s">
        <v>6794</v>
      </c>
      <c r="CV512" t="s">
        <v>6793</v>
      </c>
      <c r="CW512" t="s">
        <v>6794</v>
      </c>
      <c r="CX512" t="s">
        <v>7520</v>
      </c>
      <c r="CY512" t="s">
        <v>7521</v>
      </c>
      <c r="CZ512" t="s">
        <v>7536</v>
      </c>
      <c r="DA512" t="s">
        <v>6793</v>
      </c>
      <c r="DB512">
        <v>2</v>
      </c>
      <c r="DC512">
        <v>3</v>
      </c>
      <c r="DD512">
        <v>0</v>
      </c>
      <c r="DE512" t="s">
        <v>6794</v>
      </c>
      <c r="EA512">
        <v>3</v>
      </c>
      <c r="EC512">
        <v>0</v>
      </c>
      <c r="ED512">
        <v>0</v>
      </c>
      <c r="EE512">
        <v>1</v>
      </c>
      <c r="EF512">
        <v>0</v>
      </c>
      <c r="EG512">
        <v>2</v>
      </c>
      <c r="EH512">
        <v>0</v>
      </c>
      <c r="EI512">
        <v>0</v>
      </c>
      <c r="EJ512" t="s">
        <v>6794</v>
      </c>
      <c r="EP512" t="s">
        <v>6794</v>
      </c>
      <c r="OI512" t="s">
        <v>7526</v>
      </c>
      <c r="OJ512" t="s">
        <v>7526</v>
      </c>
      <c r="OK512" t="s">
        <v>7526</v>
      </c>
      <c r="OL512" t="s">
        <v>7526</v>
      </c>
      <c r="OM512" t="s">
        <v>7528</v>
      </c>
      <c r="ON512" t="s">
        <v>7539</v>
      </c>
      <c r="OO512" t="s">
        <v>7528</v>
      </c>
      <c r="OP512">
        <v>4</v>
      </c>
      <c r="OQ512" t="s">
        <v>28</v>
      </c>
      <c r="OR512" t="s">
        <v>212</v>
      </c>
      <c r="OS512">
        <v>2007</v>
      </c>
      <c r="OT512">
        <v>8</v>
      </c>
      <c r="OU512">
        <v>1</v>
      </c>
      <c r="OV512">
        <v>8</v>
      </c>
      <c r="OW512">
        <v>1</v>
      </c>
      <c r="OX512">
        <v>0</v>
      </c>
      <c r="OY512">
        <v>35</v>
      </c>
      <c r="QE512" t="s">
        <v>7515</v>
      </c>
      <c r="QF512" t="s">
        <v>7515</v>
      </c>
      <c r="QG512" t="s">
        <v>7515</v>
      </c>
      <c r="QH512" t="s">
        <v>7515</v>
      </c>
      <c r="QI512" t="s">
        <v>7515</v>
      </c>
      <c r="QJ512" t="s">
        <v>7515</v>
      </c>
      <c r="QK512" t="s">
        <v>7516</v>
      </c>
      <c r="RP512">
        <f t="shared" si="14"/>
        <v>4</v>
      </c>
      <c r="RS512">
        <f t="shared" si="15"/>
        <v>9</v>
      </c>
    </row>
    <row r="513" spans="1:487" x14ac:dyDescent="0.3">
      <c r="A513">
        <v>70500</v>
      </c>
      <c r="B513">
        <v>975</v>
      </c>
      <c r="C513">
        <v>0</v>
      </c>
      <c r="D513">
        <v>5</v>
      </c>
      <c r="E513">
        <v>12</v>
      </c>
      <c r="F513">
        <v>98</v>
      </c>
      <c r="G513">
        <v>102</v>
      </c>
      <c r="H513">
        <v>10</v>
      </c>
      <c r="I513" t="s">
        <v>6793</v>
      </c>
      <c r="J513" t="s">
        <v>6793</v>
      </c>
      <c r="O513" t="s">
        <v>6793</v>
      </c>
      <c r="P513" t="s">
        <v>7515</v>
      </c>
      <c r="Q513" t="s">
        <v>7515</v>
      </c>
      <c r="R513" t="s">
        <v>7515</v>
      </c>
      <c r="S513" t="s">
        <v>7515</v>
      </c>
      <c r="T513" t="s">
        <v>7515</v>
      </c>
      <c r="U513" t="s">
        <v>7515</v>
      </c>
      <c r="V513" t="s">
        <v>7515</v>
      </c>
      <c r="W513" t="s">
        <v>7515</v>
      </c>
      <c r="X513" t="s">
        <v>7515</v>
      </c>
      <c r="Y513" t="s">
        <v>7515</v>
      </c>
      <c r="Z513" t="s">
        <v>7515</v>
      </c>
      <c r="AA513" t="s">
        <v>7515</v>
      </c>
      <c r="AB513" t="s">
        <v>7515</v>
      </c>
      <c r="AC513" t="s">
        <v>7515</v>
      </c>
      <c r="AD513" t="s">
        <v>7515</v>
      </c>
      <c r="AE513" t="s">
        <v>7515</v>
      </c>
      <c r="AF513" t="s">
        <v>7516</v>
      </c>
      <c r="AG513" t="s">
        <v>7516</v>
      </c>
      <c r="AH513" t="s">
        <v>7515</v>
      </c>
      <c r="AI513" t="s">
        <v>7517</v>
      </c>
      <c r="AL513" t="s">
        <v>7547</v>
      </c>
      <c r="AM513" t="s">
        <v>7547</v>
      </c>
      <c r="AN513" t="s">
        <v>6845</v>
      </c>
      <c r="AQ513" t="s">
        <v>6757</v>
      </c>
      <c r="AR513" t="s">
        <v>6794</v>
      </c>
      <c r="AS513" t="s">
        <v>6794</v>
      </c>
      <c r="AT513" t="s">
        <v>6</v>
      </c>
      <c r="AU513" t="s">
        <v>6</v>
      </c>
      <c r="AV513" t="s">
        <v>6988</v>
      </c>
      <c r="AW513" t="s">
        <v>6966</v>
      </c>
      <c r="AX513" t="s">
        <v>6793</v>
      </c>
      <c r="AY513" t="s">
        <v>6813</v>
      </c>
      <c r="AZ513" t="s">
        <v>6</v>
      </c>
      <c r="BA513" t="s">
        <v>6991</v>
      </c>
      <c r="BC513" t="s">
        <v>6794</v>
      </c>
      <c r="BD513" t="s">
        <v>6794</v>
      </c>
      <c r="BE513" t="s">
        <v>6794</v>
      </c>
      <c r="BF513" t="s">
        <v>6793</v>
      </c>
      <c r="BG513" t="s">
        <v>6794</v>
      </c>
      <c r="BH513" t="s">
        <v>6794</v>
      </c>
      <c r="BI513" t="s">
        <v>6794</v>
      </c>
      <c r="BJ513" t="s">
        <v>6966</v>
      </c>
      <c r="BK513" t="s">
        <v>6794</v>
      </c>
      <c r="BL513" t="s">
        <v>6794</v>
      </c>
      <c r="BM513" t="s">
        <v>7027</v>
      </c>
      <c r="BN513" t="s">
        <v>7565</v>
      </c>
      <c r="BO513" t="s">
        <v>6794</v>
      </c>
      <c r="BQ513">
        <v>35</v>
      </c>
      <c r="BR513">
        <v>45</v>
      </c>
      <c r="BS513" t="s">
        <v>7519</v>
      </c>
      <c r="BT513" t="s">
        <v>6</v>
      </c>
      <c r="BU513" t="s">
        <v>7559</v>
      </c>
      <c r="BV513" t="s">
        <v>7561</v>
      </c>
      <c r="BW513" t="s">
        <v>7516</v>
      </c>
      <c r="BX513" t="s">
        <v>7515</v>
      </c>
      <c r="BY513" t="s">
        <v>7515</v>
      </c>
      <c r="BZ513" t="s">
        <v>7515</v>
      </c>
      <c r="CA513" t="s">
        <v>7515</v>
      </c>
      <c r="CB513" t="s">
        <v>7515</v>
      </c>
      <c r="CC513" t="s">
        <v>7515</v>
      </c>
      <c r="CD513" t="s">
        <v>7515</v>
      </c>
      <c r="CE513" t="s">
        <v>7515</v>
      </c>
      <c r="CF513" t="s">
        <v>7515</v>
      </c>
      <c r="CG513" t="s">
        <v>7515</v>
      </c>
      <c r="CH513" t="s">
        <v>7515</v>
      </c>
      <c r="CI513" t="s">
        <v>6793</v>
      </c>
      <c r="CJ513" t="s">
        <v>6794</v>
      </c>
      <c r="CO513" t="s">
        <v>6794</v>
      </c>
      <c r="CP513" t="s">
        <v>6794</v>
      </c>
      <c r="CQ513" t="s">
        <v>6794</v>
      </c>
      <c r="CR513" t="s">
        <v>6794</v>
      </c>
      <c r="CS513" t="s">
        <v>6794</v>
      </c>
      <c r="CT513" t="s">
        <v>6794</v>
      </c>
      <c r="CU513" t="s">
        <v>6794</v>
      </c>
      <c r="CV513" t="s">
        <v>6793</v>
      </c>
      <c r="CW513" t="s">
        <v>6794</v>
      </c>
      <c r="CX513" t="s">
        <v>7520</v>
      </c>
      <c r="CY513" t="s">
        <v>7521</v>
      </c>
      <c r="CZ513" t="s">
        <v>7522</v>
      </c>
      <c r="DA513" t="s">
        <v>6793</v>
      </c>
      <c r="DB513" t="s">
        <v>31</v>
      </c>
      <c r="DC513" t="s">
        <v>31</v>
      </c>
      <c r="DD513" t="s">
        <v>31</v>
      </c>
      <c r="DE513" t="s">
        <v>6794</v>
      </c>
      <c r="EA513">
        <v>2</v>
      </c>
      <c r="EC513">
        <v>0</v>
      </c>
      <c r="ED513">
        <v>1</v>
      </c>
      <c r="EE513">
        <v>0</v>
      </c>
      <c r="EF513">
        <v>0</v>
      </c>
      <c r="EG513">
        <v>0</v>
      </c>
      <c r="EH513">
        <v>0</v>
      </c>
      <c r="EI513">
        <v>1</v>
      </c>
      <c r="EJ513" t="s">
        <v>6794</v>
      </c>
      <c r="EP513" t="s">
        <v>6793</v>
      </c>
      <c r="KM513" t="s">
        <v>7524</v>
      </c>
      <c r="KN513" t="s">
        <v>7591</v>
      </c>
      <c r="KO513">
        <v>2006</v>
      </c>
      <c r="KS513" t="s">
        <v>6794</v>
      </c>
      <c r="KT513" t="s">
        <v>6966</v>
      </c>
      <c r="OI513" t="s">
        <v>7526</v>
      </c>
      <c r="OJ513" t="s">
        <v>7526</v>
      </c>
      <c r="OK513" t="s">
        <v>7526</v>
      </c>
      <c r="OL513" t="s">
        <v>7582</v>
      </c>
      <c r="OM513" t="s">
        <v>7528</v>
      </c>
      <c r="ON513" t="s">
        <v>7529</v>
      </c>
      <c r="OO513" t="s">
        <v>7528</v>
      </c>
      <c r="OP513">
        <v>3</v>
      </c>
      <c r="OQ513" t="s">
        <v>28</v>
      </c>
      <c r="OR513" t="s">
        <v>212</v>
      </c>
      <c r="OS513">
        <v>2007</v>
      </c>
      <c r="OT513">
        <v>9</v>
      </c>
      <c r="OU513">
        <v>1</v>
      </c>
      <c r="OV513">
        <v>9</v>
      </c>
      <c r="OW513">
        <v>0</v>
      </c>
      <c r="OX513">
        <v>1</v>
      </c>
      <c r="OY513">
        <v>35</v>
      </c>
      <c r="OZ513" t="s">
        <v>7515</v>
      </c>
      <c r="PA513" t="s">
        <v>7515</v>
      </c>
      <c r="PB513" t="s">
        <v>7515</v>
      </c>
      <c r="PC513" t="s">
        <v>7515</v>
      </c>
      <c r="PD513" t="s">
        <v>7515</v>
      </c>
      <c r="PE513" t="s">
        <v>7515</v>
      </c>
      <c r="PF513" t="s">
        <v>7515</v>
      </c>
      <c r="PG513" t="s">
        <v>7515</v>
      </c>
      <c r="PH513" t="s">
        <v>7515</v>
      </c>
      <c r="PI513" t="s">
        <v>7515</v>
      </c>
      <c r="PJ513" t="s">
        <v>7515</v>
      </c>
      <c r="PK513" t="s">
        <v>7515</v>
      </c>
      <c r="PL513" t="s">
        <v>7515</v>
      </c>
      <c r="PM513" t="s">
        <v>7515</v>
      </c>
      <c r="PN513" t="s">
        <v>7515</v>
      </c>
      <c r="PO513" t="s">
        <v>7515</v>
      </c>
      <c r="PP513" t="s">
        <v>7515</v>
      </c>
      <c r="PQ513" t="s">
        <v>7515</v>
      </c>
      <c r="PR513" t="s">
        <v>7515</v>
      </c>
      <c r="PS513" t="s">
        <v>7515</v>
      </c>
      <c r="PT513" t="s">
        <v>7516</v>
      </c>
      <c r="PU513" t="s">
        <v>7515</v>
      </c>
      <c r="PV513" t="s">
        <v>7515</v>
      </c>
      <c r="PW513" t="s">
        <v>7515</v>
      </c>
      <c r="PX513" t="s">
        <v>7515</v>
      </c>
      <c r="PY513" t="s">
        <v>7515</v>
      </c>
      <c r="PZ513" t="s">
        <v>7515</v>
      </c>
      <c r="QA513" t="s">
        <v>7515</v>
      </c>
      <c r="QB513" t="s">
        <v>7515</v>
      </c>
      <c r="QC513" t="s">
        <v>7515</v>
      </c>
      <c r="QE513" t="s">
        <v>7515</v>
      </c>
      <c r="QF513" t="s">
        <v>7516</v>
      </c>
      <c r="QG513" t="s">
        <v>7515</v>
      </c>
      <c r="QH513" t="s">
        <v>7515</v>
      </c>
      <c r="QI513" t="s">
        <v>7515</v>
      </c>
      <c r="QJ513" t="s">
        <v>7515</v>
      </c>
      <c r="QK513" t="s">
        <v>7515</v>
      </c>
      <c r="RP513">
        <f t="shared" si="14"/>
        <v>-1</v>
      </c>
      <c r="RS513">
        <f t="shared" si="15"/>
        <v>6</v>
      </c>
    </row>
    <row r="514" spans="1:487" x14ac:dyDescent="0.3">
      <c r="A514">
        <v>70501</v>
      </c>
      <c r="B514">
        <v>977</v>
      </c>
      <c r="C514">
        <v>0</v>
      </c>
      <c r="D514">
        <v>5</v>
      </c>
      <c r="E514">
        <v>11</v>
      </c>
      <c r="F514">
        <v>89</v>
      </c>
      <c r="G514">
        <v>102</v>
      </c>
      <c r="H514">
        <v>10</v>
      </c>
      <c r="I514" t="s">
        <v>6793</v>
      </c>
      <c r="J514" t="s">
        <v>6793</v>
      </c>
      <c r="O514" t="s">
        <v>6793</v>
      </c>
      <c r="P514" t="s">
        <v>7515</v>
      </c>
      <c r="Q514" t="s">
        <v>7516</v>
      </c>
      <c r="R514" t="s">
        <v>7515</v>
      </c>
      <c r="S514" t="s">
        <v>7515</v>
      </c>
      <c r="T514" t="s">
        <v>7515</v>
      </c>
      <c r="U514" t="s">
        <v>7515</v>
      </c>
      <c r="V514" t="s">
        <v>7515</v>
      </c>
      <c r="W514" t="s">
        <v>7515</v>
      </c>
      <c r="X514" t="s">
        <v>7515</v>
      </c>
      <c r="Y514" t="s">
        <v>7515</v>
      </c>
      <c r="Z514" t="s">
        <v>7515</v>
      </c>
      <c r="AA514" t="s">
        <v>7515</v>
      </c>
      <c r="AB514" t="s">
        <v>7515</v>
      </c>
      <c r="AC514" t="s">
        <v>7515</v>
      </c>
      <c r="AD514" t="s">
        <v>7515</v>
      </c>
      <c r="AE514" t="s">
        <v>7515</v>
      </c>
      <c r="AF514" t="s">
        <v>7515</v>
      </c>
      <c r="AG514" t="s">
        <v>7515</v>
      </c>
      <c r="AH514" t="s">
        <v>7515</v>
      </c>
      <c r="AJ514">
        <v>0</v>
      </c>
      <c r="AK514">
        <v>2</v>
      </c>
      <c r="AL514">
        <v>0</v>
      </c>
      <c r="AM514">
        <v>1</v>
      </c>
      <c r="AN514" t="s">
        <v>7575</v>
      </c>
      <c r="AO514">
        <v>6</v>
      </c>
      <c r="AQ514" t="s">
        <v>6994</v>
      </c>
      <c r="AR514" t="s">
        <v>6794</v>
      </c>
      <c r="AS514" t="s">
        <v>6794</v>
      </c>
      <c r="AT514">
        <v>0</v>
      </c>
      <c r="AU514">
        <v>12</v>
      </c>
      <c r="AV514" t="s">
        <v>7568</v>
      </c>
      <c r="AW514" t="s">
        <v>6966</v>
      </c>
      <c r="AX514" t="s">
        <v>6793</v>
      </c>
      <c r="AY514" t="s">
        <v>6813</v>
      </c>
      <c r="AZ514" t="s">
        <v>7531</v>
      </c>
      <c r="BA514" t="s">
        <v>6991</v>
      </c>
      <c r="BC514" t="s">
        <v>6794</v>
      </c>
      <c r="BD514" t="s">
        <v>6794</v>
      </c>
      <c r="BE514" t="s">
        <v>6794</v>
      </c>
      <c r="BF514" t="s">
        <v>6794</v>
      </c>
      <c r="BH514" t="s">
        <v>6793</v>
      </c>
      <c r="BI514" t="s">
        <v>6794</v>
      </c>
      <c r="BJ514" t="s">
        <v>6794</v>
      </c>
      <c r="BK514" t="s">
        <v>6793</v>
      </c>
      <c r="BL514" t="s">
        <v>6794</v>
      </c>
      <c r="BM514" t="s">
        <v>7027</v>
      </c>
      <c r="BN514" t="s">
        <v>7565</v>
      </c>
      <c r="BO514" t="s">
        <v>6794</v>
      </c>
      <c r="BQ514">
        <v>20</v>
      </c>
      <c r="BR514">
        <v>35</v>
      </c>
      <c r="BS514" t="s">
        <v>7519</v>
      </c>
      <c r="BT514" t="s">
        <v>7576</v>
      </c>
      <c r="BU514" t="s">
        <v>7559</v>
      </c>
      <c r="BV514" t="s">
        <v>7561</v>
      </c>
      <c r="BW514" t="s">
        <v>7515</v>
      </c>
      <c r="BX514" t="s">
        <v>7515</v>
      </c>
      <c r="BY514" t="s">
        <v>7515</v>
      </c>
      <c r="BZ514" t="s">
        <v>7515</v>
      </c>
      <c r="CA514" t="s">
        <v>7515</v>
      </c>
      <c r="CB514" t="s">
        <v>7515</v>
      </c>
      <c r="CC514" t="s">
        <v>7515</v>
      </c>
      <c r="CD514" t="s">
        <v>7516</v>
      </c>
      <c r="CE514" t="s">
        <v>7515</v>
      </c>
      <c r="CF514" t="s">
        <v>7515</v>
      </c>
      <c r="CG514" t="s">
        <v>7515</v>
      </c>
      <c r="CH514" t="s">
        <v>7515</v>
      </c>
      <c r="CI514" t="s">
        <v>6793</v>
      </c>
      <c r="CJ514" t="s">
        <v>6794</v>
      </c>
      <c r="CO514" t="s">
        <v>6793</v>
      </c>
      <c r="CP514" t="s">
        <v>6793</v>
      </c>
      <c r="CQ514" t="s">
        <v>6794</v>
      </c>
      <c r="CR514" t="s">
        <v>6793</v>
      </c>
      <c r="CS514" t="s">
        <v>6794</v>
      </c>
      <c r="CT514" t="s">
        <v>6794</v>
      </c>
      <c r="CU514" t="s">
        <v>6794</v>
      </c>
      <c r="CV514" t="s">
        <v>6794</v>
      </c>
      <c r="CW514" t="s">
        <v>6794</v>
      </c>
      <c r="CX514" t="s">
        <v>7520</v>
      </c>
      <c r="CY514" t="s">
        <v>7521</v>
      </c>
      <c r="CZ514" t="s">
        <v>7522</v>
      </c>
      <c r="DA514" t="s">
        <v>6793</v>
      </c>
      <c r="DB514">
        <v>2</v>
      </c>
      <c r="DC514">
        <v>2</v>
      </c>
      <c r="DD514">
        <v>2</v>
      </c>
      <c r="DE514" t="s">
        <v>6794</v>
      </c>
      <c r="EA514">
        <v>2</v>
      </c>
      <c r="EC514">
        <v>0</v>
      </c>
      <c r="ED514">
        <v>0</v>
      </c>
      <c r="EE514">
        <v>0</v>
      </c>
      <c r="EF514">
        <v>0</v>
      </c>
      <c r="EG514">
        <v>1</v>
      </c>
      <c r="EH514">
        <v>1</v>
      </c>
      <c r="EI514">
        <v>0</v>
      </c>
      <c r="EJ514" t="s">
        <v>6794</v>
      </c>
      <c r="EP514" t="s">
        <v>6794</v>
      </c>
      <c r="OI514" t="s">
        <v>7527</v>
      </c>
      <c r="OJ514" t="s">
        <v>7526</v>
      </c>
      <c r="OK514" t="s">
        <v>7527</v>
      </c>
      <c r="OL514" t="s">
        <v>7526</v>
      </c>
      <c r="OM514" t="s">
        <v>7528</v>
      </c>
      <c r="ON514" t="s">
        <v>7529</v>
      </c>
      <c r="OO514" t="s">
        <v>7528</v>
      </c>
      <c r="OP514">
        <v>4</v>
      </c>
      <c r="OQ514" t="s">
        <v>28</v>
      </c>
      <c r="OR514" t="s">
        <v>212</v>
      </c>
      <c r="OS514">
        <v>2007</v>
      </c>
      <c r="OT514">
        <v>8</v>
      </c>
      <c r="OU514">
        <v>2</v>
      </c>
      <c r="OV514">
        <v>8</v>
      </c>
      <c r="OW514">
        <v>0</v>
      </c>
      <c r="OX514">
        <v>1</v>
      </c>
      <c r="OY514">
        <v>70</v>
      </c>
      <c r="QE514">
        <v>-5</v>
      </c>
      <c r="QF514">
        <v>-5</v>
      </c>
      <c r="QG514">
        <v>-5</v>
      </c>
      <c r="QH514">
        <v>-5</v>
      </c>
      <c r="QI514">
        <v>-5</v>
      </c>
      <c r="QJ514">
        <v>-5</v>
      </c>
      <c r="QK514">
        <v>-5</v>
      </c>
      <c r="RP514">
        <f t="shared" si="14"/>
        <v>4</v>
      </c>
      <c r="RS514">
        <f t="shared" si="15"/>
        <v>6</v>
      </c>
    </row>
    <row r="515" spans="1:487" x14ac:dyDescent="0.3">
      <c r="A515">
        <v>70502</v>
      </c>
      <c r="B515">
        <v>978</v>
      </c>
      <c r="C515">
        <v>0</v>
      </c>
      <c r="D515">
        <v>5</v>
      </c>
      <c r="E515">
        <v>18</v>
      </c>
      <c r="F515">
        <v>103</v>
      </c>
      <c r="G515">
        <v>102</v>
      </c>
      <c r="H515">
        <v>16</v>
      </c>
      <c r="I515" t="s">
        <v>6793</v>
      </c>
      <c r="J515" t="s">
        <v>6793</v>
      </c>
      <c r="O515" t="s">
        <v>6793</v>
      </c>
      <c r="P515" t="s">
        <v>7516</v>
      </c>
      <c r="Q515" t="s">
        <v>7515</v>
      </c>
      <c r="R515" t="s">
        <v>7515</v>
      </c>
      <c r="S515" t="s">
        <v>7515</v>
      </c>
      <c r="T515" t="s">
        <v>7515</v>
      </c>
      <c r="U515" t="s">
        <v>7515</v>
      </c>
      <c r="V515" t="s">
        <v>7515</v>
      </c>
      <c r="W515" t="s">
        <v>7515</v>
      </c>
      <c r="X515" t="s">
        <v>7515</v>
      </c>
      <c r="Y515" t="s">
        <v>7515</v>
      </c>
      <c r="Z515" t="s">
        <v>7515</v>
      </c>
      <c r="AA515" t="s">
        <v>7515</v>
      </c>
      <c r="AB515" t="s">
        <v>7515</v>
      </c>
      <c r="AC515" t="s">
        <v>7515</v>
      </c>
      <c r="AD515" t="s">
        <v>7515</v>
      </c>
      <c r="AE515" t="s">
        <v>7515</v>
      </c>
      <c r="AF515" t="s">
        <v>7516</v>
      </c>
      <c r="AG515" t="s">
        <v>7515</v>
      </c>
      <c r="AH515" t="s">
        <v>7515</v>
      </c>
      <c r="AI515" t="s">
        <v>7517</v>
      </c>
      <c r="AL515">
        <v>0</v>
      </c>
      <c r="AM515">
        <v>5</v>
      </c>
      <c r="AN515" t="s">
        <v>7550</v>
      </c>
      <c r="AO515">
        <v>5</v>
      </c>
      <c r="AQ515" t="s">
        <v>6757</v>
      </c>
      <c r="AR515" t="s">
        <v>6793</v>
      </c>
      <c r="AS515" t="s">
        <v>6793</v>
      </c>
      <c r="AT515" t="s">
        <v>6</v>
      </c>
      <c r="AU515" t="s">
        <v>6</v>
      </c>
      <c r="AV515" t="s">
        <v>6988</v>
      </c>
      <c r="AW515" t="s">
        <v>6793</v>
      </c>
      <c r="AX515" t="s">
        <v>6793</v>
      </c>
      <c r="AY515" t="s">
        <v>6813</v>
      </c>
      <c r="AZ515" t="s">
        <v>7531</v>
      </c>
      <c r="BA515" t="s">
        <v>7518</v>
      </c>
      <c r="BC515" t="s">
        <v>6793</v>
      </c>
      <c r="BD515" t="s">
        <v>6966</v>
      </c>
      <c r="BE515" t="s">
        <v>6793</v>
      </c>
      <c r="BF515" t="s">
        <v>6793</v>
      </c>
      <c r="BG515" t="s">
        <v>6793</v>
      </c>
      <c r="BH515" t="s">
        <v>6794</v>
      </c>
      <c r="BI515" t="s">
        <v>6794</v>
      </c>
      <c r="BJ515" t="s">
        <v>6794</v>
      </c>
      <c r="BK515" t="s">
        <v>6794</v>
      </c>
      <c r="BL515" t="s">
        <v>6794</v>
      </c>
      <c r="BM515" t="s">
        <v>7029</v>
      </c>
      <c r="BN515" t="s">
        <v>7021</v>
      </c>
      <c r="BO515" t="s">
        <v>6794</v>
      </c>
      <c r="BQ515">
        <v>40</v>
      </c>
      <c r="BR515" t="s">
        <v>6</v>
      </c>
      <c r="BS515" t="s">
        <v>7533</v>
      </c>
      <c r="BT515" t="s">
        <v>7603</v>
      </c>
      <c r="BU515" t="s">
        <v>7559</v>
      </c>
      <c r="BV515" t="s">
        <v>7569</v>
      </c>
      <c r="BW515" t="s">
        <v>7515</v>
      </c>
      <c r="BX515" t="s">
        <v>7516</v>
      </c>
      <c r="BY515" t="s">
        <v>7515</v>
      </c>
      <c r="BZ515" t="s">
        <v>7515</v>
      </c>
      <c r="CA515" t="s">
        <v>7515</v>
      </c>
      <c r="CB515" t="s">
        <v>7515</v>
      </c>
      <c r="CC515" t="s">
        <v>7515</v>
      </c>
      <c r="CD515" t="s">
        <v>7516</v>
      </c>
      <c r="CE515" t="s">
        <v>7515</v>
      </c>
      <c r="CF515" t="s">
        <v>7515</v>
      </c>
      <c r="CG515" t="s">
        <v>7515</v>
      </c>
      <c r="CH515" t="s">
        <v>7515</v>
      </c>
      <c r="CI515" t="s">
        <v>6793</v>
      </c>
      <c r="CJ515" t="s">
        <v>6794</v>
      </c>
      <c r="CO515" t="s">
        <v>6793</v>
      </c>
      <c r="CP515" t="s">
        <v>6793</v>
      </c>
      <c r="CQ515" t="s">
        <v>6794</v>
      </c>
      <c r="CR515" t="s">
        <v>6793</v>
      </c>
      <c r="CS515" t="s">
        <v>6793</v>
      </c>
      <c r="CT515" t="s">
        <v>6966</v>
      </c>
      <c r="CU515" t="s">
        <v>6794</v>
      </c>
      <c r="CV515" t="s">
        <v>6793</v>
      </c>
      <c r="CW515" t="s">
        <v>6793</v>
      </c>
      <c r="CX515" t="s">
        <v>7520</v>
      </c>
      <c r="CY515" t="s">
        <v>7521</v>
      </c>
      <c r="CZ515" t="s">
        <v>6966</v>
      </c>
      <c r="DA515" t="s">
        <v>6793</v>
      </c>
      <c r="DB515">
        <v>3</v>
      </c>
      <c r="DC515">
        <v>4</v>
      </c>
      <c r="DD515">
        <v>4</v>
      </c>
      <c r="DE515" t="s">
        <v>6793</v>
      </c>
      <c r="DF515">
        <v>1</v>
      </c>
      <c r="DG515" t="s">
        <v>7597</v>
      </c>
      <c r="DH515">
        <v>2007</v>
      </c>
      <c r="DI515" t="s">
        <v>7557</v>
      </c>
      <c r="DJ515" t="s">
        <v>7558</v>
      </c>
      <c r="DK515">
        <v>2007</v>
      </c>
      <c r="EA515">
        <v>5</v>
      </c>
      <c r="EC515">
        <v>2</v>
      </c>
      <c r="ED515">
        <v>1</v>
      </c>
      <c r="EE515">
        <v>0</v>
      </c>
      <c r="EF515">
        <v>1</v>
      </c>
      <c r="EG515">
        <v>1</v>
      </c>
      <c r="EH515">
        <v>0</v>
      </c>
      <c r="EI515">
        <v>0</v>
      </c>
      <c r="EJ515" t="s">
        <v>6793</v>
      </c>
      <c r="EK515" t="s">
        <v>7573</v>
      </c>
      <c r="EM515">
        <v>2</v>
      </c>
      <c r="EN515">
        <v>2007</v>
      </c>
      <c r="EP515" t="s">
        <v>6794</v>
      </c>
      <c r="OI515" t="s">
        <v>7526</v>
      </c>
      <c r="OJ515" t="s">
        <v>7526</v>
      </c>
      <c r="OK515" t="s">
        <v>7526</v>
      </c>
      <c r="OL515" t="s">
        <v>7526</v>
      </c>
      <c r="OM515" t="s">
        <v>7528</v>
      </c>
      <c r="ON515" t="s">
        <v>7539</v>
      </c>
      <c r="OO515" t="s">
        <v>7528</v>
      </c>
      <c r="OP515">
        <v>1</v>
      </c>
      <c r="OQ515" t="s">
        <v>28</v>
      </c>
      <c r="OR515" t="s">
        <v>265</v>
      </c>
      <c r="OS515">
        <v>2006</v>
      </c>
      <c r="OT515">
        <v>12</v>
      </c>
      <c r="OU515">
        <v>1</v>
      </c>
      <c r="OV515">
        <v>12</v>
      </c>
      <c r="OW515">
        <v>0</v>
      </c>
      <c r="OX515">
        <v>1</v>
      </c>
      <c r="OY515">
        <v>35</v>
      </c>
      <c r="QE515" t="s">
        <v>7515</v>
      </c>
      <c r="QF515" t="s">
        <v>7515</v>
      </c>
      <c r="QG515" t="s">
        <v>7515</v>
      </c>
      <c r="QH515" t="s">
        <v>7515</v>
      </c>
      <c r="QI515" t="s">
        <v>7515</v>
      </c>
      <c r="QJ515" t="s">
        <v>7515</v>
      </c>
      <c r="QK515" t="s">
        <v>7516</v>
      </c>
      <c r="RP515">
        <f t="shared" si="14"/>
        <v>-1</v>
      </c>
      <c r="RS515">
        <f t="shared" si="15"/>
        <v>8</v>
      </c>
    </row>
    <row r="516" spans="1:487" x14ac:dyDescent="0.3">
      <c r="A516">
        <v>70503</v>
      </c>
      <c r="B516">
        <v>979</v>
      </c>
      <c r="C516">
        <v>0</v>
      </c>
      <c r="D516">
        <v>5</v>
      </c>
      <c r="E516">
        <v>17</v>
      </c>
      <c r="F516">
        <v>109</v>
      </c>
      <c r="G516">
        <v>102</v>
      </c>
      <c r="H516">
        <v>3</v>
      </c>
      <c r="I516" t="s">
        <v>6793</v>
      </c>
      <c r="J516" t="s">
        <v>6793</v>
      </c>
      <c r="O516" t="s">
        <v>6793</v>
      </c>
      <c r="P516" t="s">
        <v>7515</v>
      </c>
      <c r="Q516" t="s">
        <v>7515</v>
      </c>
      <c r="R516" t="s">
        <v>7516</v>
      </c>
      <c r="S516" t="s">
        <v>7515</v>
      </c>
      <c r="T516" t="s">
        <v>7515</v>
      </c>
      <c r="U516" t="s">
        <v>7515</v>
      </c>
      <c r="V516" t="s">
        <v>7515</v>
      </c>
      <c r="W516" t="s">
        <v>7515</v>
      </c>
      <c r="X516" t="s">
        <v>7515</v>
      </c>
      <c r="Y516" t="s">
        <v>7515</v>
      </c>
      <c r="Z516" t="s">
        <v>7515</v>
      </c>
      <c r="AA516" t="s">
        <v>7515</v>
      </c>
      <c r="AB516" t="s">
        <v>7515</v>
      </c>
      <c r="AC516" t="s">
        <v>7515</v>
      </c>
      <c r="AD516" t="s">
        <v>7515</v>
      </c>
      <c r="AE516" t="s">
        <v>7515</v>
      </c>
      <c r="AF516" t="s">
        <v>7515</v>
      </c>
      <c r="AG516" t="s">
        <v>7515</v>
      </c>
      <c r="AH516" t="s">
        <v>7515</v>
      </c>
      <c r="AI516" t="s">
        <v>6796</v>
      </c>
      <c r="AQ516" t="s">
        <v>6985</v>
      </c>
      <c r="AR516" t="s">
        <v>6793</v>
      </c>
      <c r="AS516" t="s">
        <v>6794</v>
      </c>
      <c r="AT516">
        <v>0</v>
      </c>
      <c r="AU516">
        <v>7</v>
      </c>
      <c r="AV516" t="s">
        <v>6988</v>
      </c>
      <c r="AW516" t="s">
        <v>6793</v>
      </c>
      <c r="AX516" t="s">
        <v>6793</v>
      </c>
      <c r="AY516" t="s">
        <v>6813</v>
      </c>
      <c r="AZ516" t="s">
        <v>7531</v>
      </c>
      <c r="BA516" t="s">
        <v>7518</v>
      </c>
      <c r="BC516" t="s">
        <v>6794</v>
      </c>
      <c r="BD516" t="s">
        <v>6794</v>
      </c>
      <c r="BE516" t="s">
        <v>6793</v>
      </c>
      <c r="BF516" t="s">
        <v>6794</v>
      </c>
      <c r="BG516" t="s">
        <v>6793</v>
      </c>
      <c r="BH516" t="s">
        <v>6794</v>
      </c>
      <c r="BI516" t="s">
        <v>6793</v>
      </c>
      <c r="BJ516" t="s">
        <v>6794</v>
      </c>
      <c r="BK516" t="s">
        <v>6794</v>
      </c>
      <c r="BL516" t="s">
        <v>6794</v>
      </c>
      <c r="BM516" t="s">
        <v>7028</v>
      </c>
      <c r="BN516" t="s">
        <v>7021</v>
      </c>
      <c r="BO516" t="s">
        <v>6794</v>
      </c>
      <c r="BQ516">
        <v>50</v>
      </c>
      <c r="BR516">
        <v>60</v>
      </c>
      <c r="BS516" t="s">
        <v>7519</v>
      </c>
      <c r="BT516" t="s">
        <v>7616</v>
      </c>
      <c r="BU516" t="s">
        <v>7559</v>
      </c>
      <c r="BV516" t="s">
        <v>7535</v>
      </c>
      <c r="BW516" t="s">
        <v>7515</v>
      </c>
      <c r="BX516" t="s">
        <v>7516</v>
      </c>
      <c r="BY516" t="s">
        <v>7515</v>
      </c>
      <c r="BZ516" t="s">
        <v>7515</v>
      </c>
      <c r="CA516" t="s">
        <v>7515</v>
      </c>
      <c r="CB516" t="s">
        <v>7515</v>
      </c>
      <c r="CC516" t="s">
        <v>7515</v>
      </c>
      <c r="CD516" t="s">
        <v>7515</v>
      </c>
      <c r="CE516" t="s">
        <v>7515</v>
      </c>
      <c r="CF516" t="s">
        <v>7515</v>
      </c>
      <c r="CG516" t="s">
        <v>7515</v>
      </c>
      <c r="CH516" t="s">
        <v>7515</v>
      </c>
      <c r="CI516" t="s">
        <v>6793</v>
      </c>
      <c r="CJ516" t="s">
        <v>6793</v>
      </c>
      <c r="CO516" t="s">
        <v>6793</v>
      </c>
      <c r="CP516" t="s">
        <v>6793</v>
      </c>
      <c r="CQ516" t="s">
        <v>6794</v>
      </c>
      <c r="CR516" t="s">
        <v>6793</v>
      </c>
      <c r="CS516" t="s">
        <v>6794</v>
      </c>
      <c r="CT516" t="s">
        <v>6794</v>
      </c>
      <c r="CU516" t="s">
        <v>6794</v>
      </c>
      <c r="CV516" t="s">
        <v>6793</v>
      </c>
      <c r="CW516" t="s">
        <v>6794</v>
      </c>
      <c r="CX516" t="s">
        <v>7520</v>
      </c>
      <c r="CY516" t="s">
        <v>7607</v>
      </c>
      <c r="CZ516" t="s">
        <v>7522</v>
      </c>
      <c r="DA516" t="s">
        <v>6793</v>
      </c>
      <c r="DB516">
        <v>2</v>
      </c>
      <c r="DC516">
        <v>3</v>
      </c>
      <c r="DD516">
        <v>2</v>
      </c>
      <c r="DE516" t="s">
        <v>6793</v>
      </c>
      <c r="DF516">
        <v>2</v>
      </c>
      <c r="DG516" t="s">
        <v>7591</v>
      </c>
      <c r="DH516">
        <v>2007</v>
      </c>
      <c r="DI516" t="s">
        <v>7577</v>
      </c>
      <c r="DJ516" t="s">
        <v>7595</v>
      </c>
      <c r="DK516">
        <v>2008</v>
      </c>
      <c r="DL516" t="s">
        <v>7572</v>
      </c>
      <c r="DM516">
        <v>2006</v>
      </c>
      <c r="DN516" t="s">
        <v>7577</v>
      </c>
      <c r="DO516" t="s">
        <v>7595</v>
      </c>
      <c r="DP516">
        <v>2008</v>
      </c>
      <c r="EA516">
        <v>3</v>
      </c>
      <c r="EC516">
        <v>0</v>
      </c>
      <c r="ED516">
        <v>0</v>
      </c>
      <c r="EE516">
        <v>1</v>
      </c>
      <c r="EF516">
        <v>0</v>
      </c>
      <c r="EG516">
        <v>0</v>
      </c>
      <c r="EH516">
        <v>0</v>
      </c>
      <c r="EI516">
        <v>2</v>
      </c>
      <c r="EJ516" t="s">
        <v>6794</v>
      </c>
      <c r="EP516" t="s">
        <v>6793</v>
      </c>
      <c r="FO516" t="s">
        <v>7524</v>
      </c>
      <c r="FP516" t="s">
        <v>7572</v>
      </c>
      <c r="FQ516">
        <v>2005</v>
      </c>
      <c r="FS516" t="s">
        <v>7526</v>
      </c>
      <c r="FT516" t="s">
        <v>7526</v>
      </c>
      <c r="FU516" t="s">
        <v>6793</v>
      </c>
      <c r="OJ516" t="s">
        <v>7526</v>
      </c>
      <c r="OK516" t="s">
        <v>7526</v>
      </c>
      <c r="OL516" t="s">
        <v>7526</v>
      </c>
      <c r="OM516" t="s">
        <v>7528</v>
      </c>
      <c r="ON516" t="s">
        <v>7529</v>
      </c>
      <c r="OO516" t="s">
        <v>7528</v>
      </c>
      <c r="OP516">
        <v>3</v>
      </c>
      <c r="OQ516" t="s">
        <v>28</v>
      </c>
      <c r="OR516" t="s">
        <v>7549</v>
      </c>
      <c r="OS516">
        <v>2007</v>
      </c>
      <c r="OT516">
        <v>7</v>
      </c>
      <c r="OU516">
        <v>1</v>
      </c>
      <c r="OV516">
        <v>7</v>
      </c>
      <c r="OW516">
        <v>1</v>
      </c>
      <c r="OX516">
        <v>0</v>
      </c>
      <c r="OY516">
        <v>35</v>
      </c>
      <c r="OZ516" t="s">
        <v>7515</v>
      </c>
      <c r="PA516" t="s">
        <v>7515</v>
      </c>
      <c r="PB516" t="s">
        <v>7515</v>
      </c>
      <c r="PC516" t="s">
        <v>7515</v>
      </c>
      <c r="PD516" t="s">
        <v>7516</v>
      </c>
      <c r="PE516" t="s">
        <v>7515</v>
      </c>
      <c r="PF516" t="s">
        <v>7515</v>
      </c>
      <c r="PG516" t="s">
        <v>7515</v>
      </c>
      <c r="PH516" t="s">
        <v>7515</v>
      </c>
      <c r="PI516" t="s">
        <v>7515</v>
      </c>
      <c r="PJ516" t="s">
        <v>7515</v>
      </c>
      <c r="PK516" t="s">
        <v>7515</v>
      </c>
      <c r="PL516" t="s">
        <v>7515</v>
      </c>
      <c r="PM516" t="s">
        <v>7515</v>
      </c>
      <c r="PN516" t="s">
        <v>7515</v>
      </c>
      <c r="PO516" t="s">
        <v>7515</v>
      </c>
      <c r="PP516" t="s">
        <v>7515</v>
      </c>
      <c r="PQ516" t="s">
        <v>7515</v>
      </c>
      <c r="PR516" t="s">
        <v>7515</v>
      </c>
      <c r="PS516" t="s">
        <v>7515</v>
      </c>
      <c r="PT516" t="s">
        <v>7515</v>
      </c>
      <c r="PU516" t="s">
        <v>7515</v>
      </c>
      <c r="PV516" t="s">
        <v>7515</v>
      </c>
      <c r="PW516" t="s">
        <v>7515</v>
      </c>
      <c r="PX516" t="s">
        <v>7515</v>
      </c>
      <c r="PY516" t="s">
        <v>7515</v>
      </c>
      <c r="PZ516" t="s">
        <v>7515</v>
      </c>
      <c r="QA516" t="s">
        <v>7515</v>
      </c>
      <c r="QB516" t="s">
        <v>7515</v>
      </c>
      <c r="QC516" t="s">
        <v>7515</v>
      </c>
      <c r="QE516" t="s">
        <v>7515</v>
      </c>
      <c r="QF516" t="s">
        <v>7515</v>
      </c>
      <c r="QG516" t="s">
        <v>7515</v>
      </c>
      <c r="QH516" t="s">
        <v>7515</v>
      </c>
      <c r="QI516" t="s">
        <v>7515</v>
      </c>
      <c r="QJ516" t="s">
        <v>7515</v>
      </c>
      <c r="QK516" t="s">
        <v>7516</v>
      </c>
      <c r="RP516">
        <f t="shared" si="14"/>
        <v>5</v>
      </c>
      <c r="RS516">
        <f t="shared" si="15"/>
        <v>7</v>
      </c>
    </row>
    <row r="517" spans="1:487" x14ac:dyDescent="0.3">
      <c r="A517">
        <v>70504</v>
      </c>
      <c r="B517">
        <v>980</v>
      </c>
      <c r="C517">
        <v>0</v>
      </c>
      <c r="D517">
        <v>5</v>
      </c>
      <c r="E517">
        <v>18</v>
      </c>
      <c r="F517">
        <v>124</v>
      </c>
      <c r="G517">
        <v>102</v>
      </c>
      <c r="H517">
        <v>15</v>
      </c>
      <c r="I517" t="s">
        <v>6793</v>
      </c>
      <c r="J517" t="s">
        <v>6793</v>
      </c>
      <c r="O517" t="s">
        <v>6793</v>
      </c>
      <c r="P517" t="s">
        <v>7515</v>
      </c>
      <c r="Q517" t="s">
        <v>7515</v>
      </c>
      <c r="R517" t="s">
        <v>7515</v>
      </c>
      <c r="S517" t="s">
        <v>7515</v>
      </c>
      <c r="T517" t="s">
        <v>7515</v>
      </c>
      <c r="U517" t="s">
        <v>7515</v>
      </c>
      <c r="V517" t="s">
        <v>7515</v>
      </c>
      <c r="W517" t="s">
        <v>7515</v>
      </c>
      <c r="X517" t="s">
        <v>7515</v>
      </c>
      <c r="Y517" t="s">
        <v>7515</v>
      </c>
      <c r="Z517" t="s">
        <v>7515</v>
      </c>
      <c r="AA517" t="s">
        <v>7515</v>
      </c>
      <c r="AB517" t="s">
        <v>7515</v>
      </c>
      <c r="AC517" t="s">
        <v>7515</v>
      </c>
      <c r="AD517" t="s">
        <v>7515</v>
      </c>
      <c r="AE517" t="s">
        <v>7515</v>
      </c>
      <c r="AF517" t="s">
        <v>7516</v>
      </c>
      <c r="AG517" t="s">
        <v>7515</v>
      </c>
      <c r="AH517" t="s">
        <v>7515</v>
      </c>
      <c r="AI517" t="s">
        <v>6796</v>
      </c>
      <c r="AQ517" t="s">
        <v>6985</v>
      </c>
      <c r="AR517" t="s">
        <v>6793</v>
      </c>
      <c r="AS517" t="s">
        <v>6794</v>
      </c>
      <c r="AT517" t="s">
        <v>6</v>
      </c>
      <c r="AU517" t="s">
        <v>6</v>
      </c>
      <c r="AV517" t="s">
        <v>6988</v>
      </c>
      <c r="AW517" t="s">
        <v>6793</v>
      </c>
      <c r="AX517" t="s">
        <v>6793</v>
      </c>
      <c r="AY517" t="s">
        <v>6</v>
      </c>
      <c r="BA517" t="s">
        <v>7553</v>
      </c>
      <c r="BC517" t="s">
        <v>6794</v>
      </c>
      <c r="BD517" t="s">
        <v>6794</v>
      </c>
      <c r="BE517" t="s">
        <v>6794</v>
      </c>
      <c r="BF517" t="s">
        <v>6794</v>
      </c>
      <c r="BG517" t="s">
        <v>6793</v>
      </c>
      <c r="BH517" t="s">
        <v>6793</v>
      </c>
      <c r="BI517" t="s">
        <v>6793</v>
      </c>
      <c r="BJ517" t="s">
        <v>6794</v>
      </c>
      <c r="BK517" t="s">
        <v>6794</v>
      </c>
      <c r="BL517" t="s">
        <v>6794</v>
      </c>
      <c r="BM517" t="s">
        <v>7022</v>
      </c>
      <c r="BN517" t="s">
        <v>7024</v>
      </c>
      <c r="BO517" t="s">
        <v>6794</v>
      </c>
      <c r="BQ517" t="s">
        <v>7547</v>
      </c>
      <c r="BR517" t="s">
        <v>7532</v>
      </c>
      <c r="BS517" t="s">
        <v>7533</v>
      </c>
      <c r="BT517" t="s">
        <v>6</v>
      </c>
      <c r="BU517" t="s">
        <v>7559</v>
      </c>
      <c r="BV517" t="s">
        <v>7535</v>
      </c>
      <c r="BW517" t="s">
        <v>7515</v>
      </c>
      <c r="BX517" t="s">
        <v>7515</v>
      </c>
      <c r="BY517" t="s">
        <v>7515</v>
      </c>
      <c r="BZ517" t="s">
        <v>7516</v>
      </c>
      <c r="CA517" t="s">
        <v>7515</v>
      </c>
      <c r="CB517" t="s">
        <v>7515</v>
      </c>
      <c r="CC517" t="s">
        <v>7515</v>
      </c>
      <c r="CD517" t="s">
        <v>7515</v>
      </c>
      <c r="CE517" t="s">
        <v>7515</v>
      </c>
      <c r="CF517" t="s">
        <v>7515</v>
      </c>
      <c r="CG517" t="s">
        <v>7515</v>
      </c>
      <c r="CH517" t="s">
        <v>7515</v>
      </c>
      <c r="CI517" t="s">
        <v>6793</v>
      </c>
      <c r="CJ517" t="s">
        <v>6793</v>
      </c>
      <c r="CO517" t="s">
        <v>6794</v>
      </c>
      <c r="CP517" t="s">
        <v>6793</v>
      </c>
      <c r="CQ517" t="s">
        <v>6794</v>
      </c>
      <c r="CR517" t="s">
        <v>6793</v>
      </c>
      <c r="CS517" t="s">
        <v>6794</v>
      </c>
      <c r="CT517" t="s">
        <v>6794</v>
      </c>
      <c r="CU517" t="s">
        <v>6794</v>
      </c>
      <c r="CV517" t="s">
        <v>6793</v>
      </c>
      <c r="CW517" t="s">
        <v>6794</v>
      </c>
      <c r="CX517" t="s">
        <v>7520</v>
      </c>
      <c r="CY517" t="s">
        <v>7521</v>
      </c>
      <c r="CZ517" t="s">
        <v>7522</v>
      </c>
      <c r="DA517" t="s">
        <v>6793</v>
      </c>
      <c r="DB517">
        <v>2</v>
      </c>
      <c r="DC517">
        <v>4</v>
      </c>
      <c r="DD517">
        <v>2</v>
      </c>
      <c r="DE517" t="s">
        <v>6794</v>
      </c>
      <c r="EA517">
        <v>4</v>
      </c>
      <c r="EC517">
        <v>2</v>
      </c>
      <c r="ED517">
        <v>0</v>
      </c>
      <c r="EE517">
        <v>0</v>
      </c>
      <c r="EF517">
        <v>1</v>
      </c>
      <c r="EG517">
        <v>1</v>
      </c>
      <c r="EH517">
        <v>0</v>
      </c>
      <c r="EI517">
        <v>0</v>
      </c>
      <c r="EJ517" t="s">
        <v>6793</v>
      </c>
      <c r="EK517" t="s">
        <v>6859</v>
      </c>
      <c r="EL517">
        <v>1</v>
      </c>
      <c r="EN517">
        <v>2007</v>
      </c>
      <c r="EO517" t="s">
        <v>6</v>
      </c>
      <c r="EP517" t="s">
        <v>6793</v>
      </c>
      <c r="IA517" t="s">
        <v>7524</v>
      </c>
      <c r="IB517" t="s">
        <v>7558</v>
      </c>
      <c r="IC517">
        <v>2008</v>
      </c>
      <c r="IG517" t="s">
        <v>6794</v>
      </c>
      <c r="IH517" t="s">
        <v>6793</v>
      </c>
      <c r="II517" t="s">
        <v>7524</v>
      </c>
      <c r="IJ517" t="s">
        <v>7558</v>
      </c>
      <c r="IK517">
        <v>2008</v>
      </c>
      <c r="IM517" t="s">
        <v>7526</v>
      </c>
      <c r="IN517" t="s">
        <v>7526</v>
      </c>
      <c r="IO517" t="s">
        <v>6794</v>
      </c>
      <c r="IP517" t="s">
        <v>6793</v>
      </c>
      <c r="KE517" t="s">
        <v>7524</v>
      </c>
      <c r="KF517" t="s">
        <v>7595</v>
      </c>
      <c r="KG517">
        <v>2007</v>
      </c>
      <c r="KI517" t="s">
        <v>7526</v>
      </c>
      <c r="KJ517" t="s">
        <v>7526</v>
      </c>
      <c r="KK517" t="s">
        <v>6794</v>
      </c>
      <c r="KL517" t="s">
        <v>6966</v>
      </c>
      <c r="NO517" t="s">
        <v>6</v>
      </c>
      <c r="NP517" t="s">
        <v>6</v>
      </c>
      <c r="NQ517" t="s">
        <v>6</v>
      </c>
      <c r="NR517" t="s">
        <v>7552</v>
      </c>
      <c r="NU517" t="s">
        <v>6794</v>
      </c>
      <c r="NW517" t="s">
        <v>7547</v>
      </c>
      <c r="NX517" t="s">
        <v>7515</v>
      </c>
      <c r="NY517" t="s">
        <v>7515</v>
      </c>
      <c r="NZ517" t="s">
        <v>7516</v>
      </c>
      <c r="OA517" t="s">
        <v>7515</v>
      </c>
      <c r="OB517" t="s">
        <v>7515</v>
      </c>
      <c r="OC517" t="s">
        <v>7515</v>
      </c>
      <c r="OD517" t="s">
        <v>7515</v>
      </c>
      <c r="OE517" t="s">
        <v>7515</v>
      </c>
      <c r="OF517" t="s">
        <v>7515</v>
      </c>
      <c r="OG517" t="s">
        <v>7515</v>
      </c>
      <c r="OH517" t="s">
        <v>7515</v>
      </c>
      <c r="OI517" t="s">
        <v>7526</v>
      </c>
      <c r="OJ517" t="s">
        <v>7526</v>
      </c>
      <c r="OM517" t="s">
        <v>7528</v>
      </c>
      <c r="ON517" t="s">
        <v>7529</v>
      </c>
      <c r="OO517" t="s">
        <v>7528</v>
      </c>
      <c r="OP517">
        <v>1</v>
      </c>
      <c r="OQ517" t="s">
        <v>28</v>
      </c>
      <c r="OR517" t="s">
        <v>265</v>
      </c>
      <c r="OS517">
        <v>2006</v>
      </c>
      <c r="OT517">
        <v>10</v>
      </c>
      <c r="OU517">
        <v>1</v>
      </c>
      <c r="OV517">
        <v>10</v>
      </c>
      <c r="OW517">
        <v>1</v>
      </c>
      <c r="OX517">
        <v>0</v>
      </c>
      <c r="OY517">
        <v>35</v>
      </c>
      <c r="OZ517" t="s">
        <v>7516</v>
      </c>
      <c r="PA517" t="s">
        <v>7515</v>
      </c>
      <c r="PB517" t="s">
        <v>7515</v>
      </c>
      <c r="PC517" t="s">
        <v>7515</v>
      </c>
      <c r="PD517" t="s">
        <v>7515</v>
      </c>
      <c r="PE517" t="s">
        <v>7515</v>
      </c>
      <c r="PF517" t="s">
        <v>7515</v>
      </c>
      <c r="PG517" t="s">
        <v>7515</v>
      </c>
      <c r="PH517" t="s">
        <v>7515</v>
      </c>
      <c r="PI517" t="s">
        <v>7515</v>
      </c>
      <c r="PJ517" t="s">
        <v>7515</v>
      </c>
      <c r="PK517" t="s">
        <v>7515</v>
      </c>
      <c r="PL517" t="s">
        <v>7516</v>
      </c>
      <c r="PM517" t="s">
        <v>7516</v>
      </c>
      <c r="PN517" t="s">
        <v>7515</v>
      </c>
      <c r="PO517" t="s">
        <v>7515</v>
      </c>
      <c r="PP517" t="s">
        <v>7515</v>
      </c>
      <c r="PQ517" t="s">
        <v>7515</v>
      </c>
      <c r="PR517" t="s">
        <v>7515</v>
      </c>
      <c r="PS517" t="s">
        <v>7516</v>
      </c>
      <c r="PT517" t="s">
        <v>7515</v>
      </c>
      <c r="PU517" t="s">
        <v>7515</v>
      </c>
      <c r="PV517" t="s">
        <v>7515</v>
      </c>
      <c r="PW517" t="s">
        <v>7515</v>
      </c>
      <c r="PX517" t="s">
        <v>7515</v>
      </c>
      <c r="PY517" t="s">
        <v>7515</v>
      </c>
      <c r="PZ517" t="s">
        <v>7515</v>
      </c>
      <c r="QA517" t="s">
        <v>7515</v>
      </c>
      <c r="QB517" t="s">
        <v>7515</v>
      </c>
      <c r="QC517" t="s">
        <v>7515</v>
      </c>
      <c r="QE517" t="s">
        <v>7515</v>
      </c>
      <c r="QF517" t="s">
        <v>7515</v>
      </c>
      <c r="QG517" t="s">
        <v>7515</v>
      </c>
      <c r="QH517" t="s">
        <v>7515</v>
      </c>
      <c r="QI517" t="s">
        <v>7515</v>
      </c>
      <c r="QJ517" t="s">
        <v>7515</v>
      </c>
      <c r="QK517" t="s">
        <v>7516</v>
      </c>
      <c r="QW517" t="s">
        <v>7530</v>
      </c>
      <c r="QX517" t="s">
        <v>7530</v>
      </c>
      <c r="RP517">
        <f t="shared" si="14"/>
        <v>-1</v>
      </c>
      <c r="RS517">
        <f t="shared" si="15"/>
        <v>2</v>
      </c>
    </row>
    <row r="518" spans="1:487" x14ac:dyDescent="0.3">
      <c r="A518">
        <v>70505</v>
      </c>
      <c r="B518">
        <v>982</v>
      </c>
      <c r="C518">
        <v>0</v>
      </c>
      <c r="D518">
        <v>5</v>
      </c>
      <c r="E518">
        <v>12</v>
      </c>
      <c r="F518">
        <v>82</v>
      </c>
      <c r="G518">
        <v>102</v>
      </c>
      <c r="H518">
        <v>15</v>
      </c>
      <c r="I518" t="s">
        <v>6793</v>
      </c>
      <c r="J518" t="s">
        <v>6793</v>
      </c>
      <c r="O518" t="s">
        <v>6793</v>
      </c>
      <c r="P518" t="s">
        <v>7515</v>
      </c>
      <c r="Q518" t="s">
        <v>7515</v>
      </c>
      <c r="R518" t="s">
        <v>7515</v>
      </c>
      <c r="S518" t="s">
        <v>7515</v>
      </c>
      <c r="T518" t="s">
        <v>7515</v>
      </c>
      <c r="U518" t="s">
        <v>7515</v>
      </c>
      <c r="V518" t="s">
        <v>7515</v>
      </c>
      <c r="W518" t="s">
        <v>7515</v>
      </c>
      <c r="X518" t="s">
        <v>7515</v>
      </c>
      <c r="Y518" t="s">
        <v>7515</v>
      </c>
      <c r="Z518" t="s">
        <v>7515</v>
      </c>
      <c r="AA518" t="s">
        <v>7515</v>
      </c>
      <c r="AB518" t="s">
        <v>7515</v>
      </c>
      <c r="AC518" t="s">
        <v>7515</v>
      </c>
      <c r="AD518" t="s">
        <v>7515</v>
      </c>
      <c r="AE518" t="s">
        <v>7515</v>
      </c>
      <c r="AF518" t="s">
        <v>7516</v>
      </c>
      <c r="AG518" t="s">
        <v>7515</v>
      </c>
      <c r="AH518" t="s">
        <v>7515</v>
      </c>
      <c r="AI518" t="s">
        <v>6796</v>
      </c>
      <c r="AQ518" t="s">
        <v>6985</v>
      </c>
      <c r="AR518" t="s">
        <v>6794</v>
      </c>
      <c r="AS518" t="s">
        <v>6794</v>
      </c>
      <c r="AT518">
        <v>0</v>
      </c>
      <c r="AU518">
        <v>10</v>
      </c>
      <c r="AV518" t="s">
        <v>6988</v>
      </c>
      <c r="AW518" t="s">
        <v>6793</v>
      </c>
      <c r="AX518" t="s">
        <v>6794</v>
      </c>
      <c r="AY518" t="s">
        <v>6814</v>
      </c>
      <c r="BA518" t="s">
        <v>6991</v>
      </c>
      <c r="BB518" t="s">
        <v>7551</v>
      </c>
      <c r="BC518" t="s">
        <v>6793</v>
      </c>
      <c r="BD518" t="s">
        <v>6794</v>
      </c>
      <c r="BE518" t="s">
        <v>6793</v>
      </c>
      <c r="BF518" t="s">
        <v>6793</v>
      </c>
      <c r="BG518" t="s">
        <v>6793</v>
      </c>
      <c r="BH518" t="s">
        <v>6793</v>
      </c>
      <c r="BI518" t="s">
        <v>6793</v>
      </c>
      <c r="BJ518" t="s">
        <v>6794</v>
      </c>
      <c r="BK518" t="s">
        <v>6794</v>
      </c>
      <c r="BL518" t="s">
        <v>6794</v>
      </c>
      <c r="BM518" t="s">
        <v>7021</v>
      </c>
      <c r="BN518" t="s">
        <v>7025</v>
      </c>
      <c r="BO518" t="s">
        <v>6794</v>
      </c>
      <c r="BQ518">
        <v>30</v>
      </c>
      <c r="BR518">
        <v>15</v>
      </c>
      <c r="BS518" t="s">
        <v>7533</v>
      </c>
      <c r="BT518" t="s">
        <v>7601</v>
      </c>
      <c r="BU518" t="s">
        <v>7559</v>
      </c>
      <c r="BV518" t="s">
        <v>7569</v>
      </c>
      <c r="BW518" t="s">
        <v>7516</v>
      </c>
      <c r="BX518" t="s">
        <v>7515</v>
      </c>
      <c r="BY518" t="s">
        <v>7515</v>
      </c>
      <c r="BZ518" t="s">
        <v>7515</v>
      </c>
      <c r="CA518" t="s">
        <v>7515</v>
      </c>
      <c r="CB518" t="s">
        <v>7515</v>
      </c>
      <c r="CC518" t="s">
        <v>7515</v>
      </c>
      <c r="CD518" t="s">
        <v>7515</v>
      </c>
      <c r="CE518" t="s">
        <v>7515</v>
      </c>
      <c r="CF518" t="s">
        <v>7515</v>
      </c>
      <c r="CG518" t="s">
        <v>7515</v>
      </c>
      <c r="CH518" t="s">
        <v>7515</v>
      </c>
      <c r="CI518" t="s">
        <v>6793</v>
      </c>
      <c r="CJ518" t="s">
        <v>6794</v>
      </c>
      <c r="CO518" t="s">
        <v>6793</v>
      </c>
      <c r="CP518" t="s">
        <v>6793</v>
      </c>
      <c r="CQ518" t="s">
        <v>6794</v>
      </c>
      <c r="CR518" t="s">
        <v>6793</v>
      </c>
      <c r="CS518" t="s">
        <v>6793</v>
      </c>
      <c r="CT518" t="s">
        <v>6793</v>
      </c>
      <c r="CU518" t="s">
        <v>6794</v>
      </c>
      <c r="CV518" t="s">
        <v>6793</v>
      </c>
      <c r="CW518" t="s">
        <v>6793</v>
      </c>
      <c r="CX518" t="s">
        <v>7520</v>
      </c>
      <c r="CY518" t="s">
        <v>7521</v>
      </c>
      <c r="CZ518" t="s">
        <v>7522</v>
      </c>
      <c r="DA518" t="s">
        <v>6793</v>
      </c>
      <c r="DB518">
        <v>1</v>
      </c>
      <c r="DC518">
        <v>2</v>
      </c>
      <c r="DD518">
        <v>3</v>
      </c>
      <c r="DE518" t="s">
        <v>6794</v>
      </c>
      <c r="EA518">
        <v>2</v>
      </c>
      <c r="EC518">
        <v>0</v>
      </c>
      <c r="ED518">
        <v>0</v>
      </c>
      <c r="EE518">
        <v>0</v>
      </c>
      <c r="EF518">
        <v>0</v>
      </c>
      <c r="EG518">
        <v>1</v>
      </c>
      <c r="EH518">
        <v>1</v>
      </c>
      <c r="EI518">
        <v>0</v>
      </c>
      <c r="EJ518" t="s">
        <v>6794</v>
      </c>
      <c r="EP518" t="s">
        <v>6794</v>
      </c>
      <c r="OI518" t="s">
        <v>7526</v>
      </c>
      <c r="OJ518" t="s">
        <v>7526</v>
      </c>
      <c r="OK518" t="s">
        <v>7526</v>
      </c>
      <c r="OL518" t="s">
        <v>7526</v>
      </c>
      <c r="OM518" t="s">
        <v>7528</v>
      </c>
      <c r="ON518" t="s">
        <v>7539</v>
      </c>
      <c r="OO518" t="s">
        <v>7528</v>
      </c>
      <c r="OP518">
        <v>4</v>
      </c>
      <c r="OQ518" t="s">
        <v>28</v>
      </c>
      <c r="OR518" t="s">
        <v>265</v>
      </c>
      <c r="OS518">
        <v>2007</v>
      </c>
      <c r="OT518">
        <v>8</v>
      </c>
      <c r="OU518">
        <v>1</v>
      </c>
      <c r="OV518">
        <v>8</v>
      </c>
      <c r="OW518">
        <v>1</v>
      </c>
      <c r="OX518">
        <v>0</v>
      </c>
      <c r="OY518">
        <v>35</v>
      </c>
      <c r="QE518">
        <v>-5</v>
      </c>
      <c r="QF518">
        <v>-5</v>
      </c>
      <c r="QG518">
        <v>-5</v>
      </c>
      <c r="QH518">
        <v>-5</v>
      </c>
      <c r="QI518">
        <v>-5</v>
      </c>
      <c r="QJ518">
        <v>-5</v>
      </c>
      <c r="QK518">
        <v>-5</v>
      </c>
      <c r="RP518">
        <f t="shared" si="14"/>
        <v>4</v>
      </c>
      <c r="RS518">
        <f t="shared" si="15"/>
        <v>1</v>
      </c>
    </row>
    <row r="519" spans="1:487" x14ac:dyDescent="0.3">
      <c r="A519">
        <v>70506</v>
      </c>
      <c r="B519">
        <v>983</v>
      </c>
      <c r="C519">
        <v>0</v>
      </c>
      <c r="D519">
        <v>5</v>
      </c>
      <c r="E519">
        <v>12</v>
      </c>
      <c r="F519">
        <v>103</v>
      </c>
      <c r="G519">
        <v>102</v>
      </c>
      <c r="H519">
        <v>10</v>
      </c>
      <c r="I519" t="s">
        <v>6793</v>
      </c>
      <c r="J519" t="s">
        <v>6793</v>
      </c>
      <c r="O519" t="s">
        <v>6793</v>
      </c>
      <c r="P519" t="s">
        <v>7515</v>
      </c>
      <c r="Q519" t="s">
        <v>7515</v>
      </c>
      <c r="R519" t="s">
        <v>7516</v>
      </c>
      <c r="S519" t="s">
        <v>7515</v>
      </c>
      <c r="T519" t="s">
        <v>7515</v>
      </c>
      <c r="U519" t="s">
        <v>7515</v>
      </c>
      <c r="V519" t="s">
        <v>7515</v>
      </c>
      <c r="W519" t="s">
        <v>7515</v>
      </c>
      <c r="X519" t="s">
        <v>7515</v>
      </c>
      <c r="Y519" t="s">
        <v>7515</v>
      </c>
      <c r="Z519" t="s">
        <v>7515</v>
      </c>
      <c r="AA519" t="s">
        <v>7515</v>
      </c>
      <c r="AB519" t="s">
        <v>7515</v>
      </c>
      <c r="AC519" t="s">
        <v>7515</v>
      </c>
      <c r="AD519" t="s">
        <v>7515</v>
      </c>
      <c r="AE519" t="s">
        <v>7515</v>
      </c>
      <c r="AF519" t="s">
        <v>7515</v>
      </c>
      <c r="AG519" t="s">
        <v>7515</v>
      </c>
      <c r="AH519" t="s">
        <v>7515</v>
      </c>
      <c r="AI519" t="s">
        <v>7517</v>
      </c>
      <c r="AL519">
        <v>0</v>
      </c>
      <c r="AM519">
        <v>7</v>
      </c>
      <c r="AN519" t="s">
        <v>6845</v>
      </c>
      <c r="AQ519" t="s">
        <v>6993</v>
      </c>
      <c r="AR519" t="s">
        <v>6794</v>
      </c>
      <c r="AS519" t="s">
        <v>6794</v>
      </c>
      <c r="AT519">
        <v>0</v>
      </c>
      <c r="AU519">
        <v>15</v>
      </c>
      <c r="AV519" t="s">
        <v>6</v>
      </c>
      <c r="AW519" t="s">
        <v>6966</v>
      </c>
      <c r="AX519" t="s">
        <v>6794</v>
      </c>
      <c r="AY519" t="s">
        <v>6814</v>
      </c>
      <c r="BA519" t="s">
        <v>6991</v>
      </c>
      <c r="BB519" t="s">
        <v>7588</v>
      </c>
      <c r="BC519" t="s">
        <v>6793</v>
      </c>
      <c r="BD519" t="s">
        <v>6794</v>
      </c>
      <c r="BE519" t="s">
        <v>6794</v>
      </c>
      <c r="BF519" t="s">
        <v>6793</v>
      </c>
      <c r="BH519" t="s">
        <v>6794</v>
      </c>
      <c r="BI519" t="s">
        <v>6794</v>
      </c>
      <c r="BJ519" t="s">
        <v>6794</v>
      </c>
      <c r="BK519" t="s">
        <v>6793</v>
      </c>
      <c r="BL519" t="s">
        <v>6794</v>
      </c>
      <c r="BM519" t="s">
        <v>7027</v>
      </c>
      <c r="BN519" t="s">
        <v>7029</v>
      </c>
      <c r="BO519" t="s">
        <v>6794</v>
      </c>
      <c r="BQ519" t="s">
        <v>7547</v>
      </c>
      <c r="BR519" t="s">
        <v>6</v>
      </c>
      <c r="BS519" t="s">
        <v>7533</v>
      </c>
      <c r="BT519" t="s">
        <v>6</v>
      </c>
      <c r="BU519" t="s">
        <v>7559</v>
      </c>
      <c r="BV519" t="s">
        <v>7561</v>
      </c>
      <c r="BW519" t="s">
        <v>7515</v>
      </c>
      <c r="BX519" t="s">
        <v>7515</v>
      </c>
      <c r="BY519" t="s">
        <v>7515</v>
      </c>
      <c r="BZ519" t="s">
        <v>7516</v>
      </c>
      <c r="CA519" t="s">
        <v>7515</v>
      </c>
      <c r="CB519" t="s">
        <v>7515</v>
      </c>
      <c r="CC519" t="s">
        <v>7515</v>
      </c>
      <c r="CD519" t="s">
        <v>7515</v>
      </c>
      <c r="CE519" t="s">
        <v>7515</v>
      </c>
      <c r="CF519" t="s">
        <v>7515</v>
      </c>
      <c r="CG519" t="s">
        <v>7515</v>
      </c>
      <c r="CH519" t="s">
        <v>7515</v>
      </c>
      <c r="CI519" t="s">
        <v>6793</v>
      </c>
      <c r="CJ519" t="s">
        <v>6794</v>
      </c>
      <c r="CO519" t="s">
        <v>6793</v>
      </c>
      <c r="CP519" t="s">
        <v>6793</v>
      </c>
      <c r="CQ519" t="s">
        <v>6794</v>
      </c>
      <c r="CR519" t="s">
        <v>6793</v>
      </c>
      <c r="CS519" t="s">
        <v>6794</v>
      </c>
      <c r="CT519" t="s">
        <v>6793</v>
      </c>
      <c r="CU519" t="s">
        <v>6794</v>
      </c>
      <c r="CV519" t="s">
        <v>6793</v>
      </c>
      <c r="CW519" t="s">
        <v>6793</v>
      </c>
      <c r="CX519" t="s">
        <v>7520</v>
      </c>
      <c r="CY519" t="s">
        <v>7521</v>
      </c>
      <c r="CZ519" t="s">
        <v>7570</v>
      </c>
      <c r="DA519" t="s">
        <v>6793</v>
      </c>
      <c r="DB519">
        <v>5</v>
      </c>
      <c r="DC519">
        <v>5</v>
      </c>
      <c r="DD519">
        <v>9</v>
      </c>
      <c r="DE519" t="s">
        <v>6794</v>
      </c>
      <c r="EA519">
        <v>3</v>
      </c>
      <c r="EC519">
        <v>1</v>
      </c>
      <c r="ED519">
        <v>0</v>
      </c>
      <c r="EE519">
        <v>0</v>
      </c>
      <c r="EF519">
        <v>0</v>
      </c>
      <c r="EG519">
        <v>2</v>
      </c>
      <c r="EH519">
        <v>0</v>
      </c>
      <c r="EI519">
        <v>0</v>
      </c>
      <c r="EJ519" t="s">
        <v>6793</v>
      </c>
      <c r="EK519" t="s">
        <v>6966</v>
      </c>
      <c r="EN519" t="s">
        <v>6</v>
      </c>
      <c r="EP519" t="s">
        <v>6794</v>
      </c>
      <c r="OI519" t="s">
        <v>7526</v>
      </c>
      <c r="OJ519" t="s">
        <v>7526</v>
      </c>
      <c r="OK519" t="s">
        <v>7526</v>
      </c>
      <c r="OL519" t="s">
        <v>7527</v>
      </c>
      <c r="OM519" t="s">
        <v>7528</v>
      </c>
      <c r="ON519" t="s">
        <v>7529</v>
      </c>
      <c r="OO519" t="s">
        <v>7528</v>
      </c>
      <c r="OP519">
        <v>4</v>
      </c>
      <c r="OQ519" t="s">
        <v>28</v>
      </c>
      <c r="OR519" t="s">
        <v>212</v>
      </c>
      <c r="OS519">
        <v>2006</v>
      </c>
      <c r="OT519">
        <v>3</v>
      </c>
      <c r="OU519">
        <v>1</v>
      </c>
      <c r="OV519">
        <v>3</v>
      </c>
      <c r="OW519">
        <v>0</v>
      </c>
      <c r="OX519">
        <v>1</v>
      </c>
      <c r="OY519">
        <v>35</v>
      </c>
      <c r="QE519" t="s">
        <v>7516</v>
      </c>
      <c r="QF519" t="s">
        <v>7515</v>
      </c>
      <c r="QG519" t="s">
        <v>7515</v>
      </c>
      <c r="QH519" t="s">
        <v>7515</v>
      </c>
      <c r="QI519" t="s">
        <v>7515</v>
      </c>
      <c r="QJ519" t="s">
        <v>7515</v>
      </c>
      <c r="QK519" t="s">
        <v>7515</v>
      </c>
      <c r="RP519">
        <f t="shared" si="14"/>
        <v>3</v>
      </c>
      <c r="RS519">
        <f t="shared" si="15"/>
        <v>6</v>
      </c>
    </row>
    <row r="520" spans="1:487" x14ac:dyDescent="0.3">
      <c r="A520">
        <v>70507</v>
      </c>
      <c r="B520">
        <v>984</v>
      </c>
      <c r="C520">
        <v>0</v>
      </c>
      <c r="D520">
        <v>5</v>
      </c>
      <c r="E520">
        <v>11</v>
      </c>
      <c r="F520">
        <v>82</v>
      </c>
      <c r="G520">
        <v>102</v>
      </c>
      <c r="H520">
        <v>3</v>
      </c>
      <c r="I520" t="s">
        <v>6793</v>
      </c>
      <c r="J520" t="s">
        <v>6793</v>
      </c>
      <c r="O520" t="s">
        <v>6793</v>
      </c>
      <c r="P520" t="s">
        <v>7515</v>
      </c>
      <c r="Q520" t="s">
        <v>7515</v>
      </c>
      <c r="R520" t="s">
        <v>7515</v>
      </c>
      <c r="S520" t="s">
        <v>7515</v>
      </c>
      <c r="T520" t="s">
        <v>7515</v>
      </c>
      <c r="U520" t="s">
        <v>7515</v>
      </c>
      <c r="V520" t="s">
        <v>7515</v>
      </c>
      <c r="W520" t="s">
        <v>7515</v>
      </c>
      <c r="X520" t="s">
        <v>7515</v>
      </c>
      <c r="Y520" t="s">
        <v>7515</v>
      </c>
      <c r="Z520" t="s">
        <v>7515</v>
      </c>
      <c r="AA520" t="s">
        <v>7515</v>
      </c>
      <c r="AB520" t="s">
        <v>7515</v>
      </c>
      <c r="AC520" t="s">
        <v>7515</v>
      </c>
      <c r="AD520" t="s">
        <v>7515</v>
      </c>
      <c r="AE520" t="s">
        <v>7515</v>
      </c>
      <c r="AF520" t="s">
        <v>7515</v>
      </c>
      <c r="AG520" t="s">
        <v>7516</v>
      </c>
      <c r="AH520" t="s">
        <v>7515</v>
      </c>
      <c r="AI520" t="s">
        <v>6796</v>
      </c>
      <c r="AQ520" t="s">
        <v>6985</v>
      </c>
      <c r="AR520" t="s">
        <v>6793</v>
      </c>
      <c r="AS520" t="s">
        <v>6793</v>
      </c>
      <c r="AT520">
        <v>0</v>
      </c>
      <c r="AU520">
        <v>15</v>
      </c>
      <c r="AV520" t="s">
        <v>6988</v>
      </c>
      <c r="AW520" t="s">
        <v>6793</v>
      </c>
      <c r="AX520" t="s">
        <v>6793</v>
      </c>
      <c r="AY520" t="s">
        <v>6813</v>
      </c>
      <c r="AZ520" t="s">
        <v>7531</v>
      </c>
      <c r="BA520" t="s">
        <v>6991</v>
      </c>
      <c r="BC520" t="s">
        <v>6793</v>
      </c>
      <c r="BD520" t="s">
        <v>6794</v>
      </c>
      <c r="BE520" t="s">
        <v>6793</v>
      </c>
      <c r="BF520" t="s">
        <v>6793</v>
      </c>
      <c r="BG520" t="s">
        <v>6793</v>
      </c>
      <c r="BH520" t="s">
        <v>6794</v>
      </c>
      <c r="BI520" t="s">
        <v>6794</v>
      </c>
      <c r="BJ520" t="s">
        <v>6794</v>
      </c>
      <c r="BK520" t="s">
        <v>6794</v>
      </c>
      <c r="BL520" t="s">
        <v>6794</v>
      </c>
      <c r="BM520" t="s">
        <v>7030</v>
      </c>
      <c r="BN520" t="s">
        <v>7024</v>
      </c>
      <c r="BO520" t="s">
        <v>6794</v>
      </c>
      <c r="BQ520">
        <v>100</v>
      </c>
      <c r="BR520" t="s">
        <v>6</v>
      </c>
      <c r="BS520" t="s">
        <v>7533</v>
      </c>
      <c r="BT520" t="s">
        <v>6</v>
      </c>
      <c r="BU520" t="s">
        <v>7559</v>
      </c>
      <c r="BV520" t="s">
        <v>7561</v>
      </c>
      <c r="BW520" t="s">
        <v>7515</v>
      </c>
      <c r="BX520" t="s">
        <v>7516</v>
      </c>
      <c r="BY520" t="s">
        <v>7515</v>
      </c>
      <c r="BZ520" t="s">
        <v>7515</v>
      </c>
      <c r="CA520" t="s">
        <v>7515</v>
      </c>
      <c r="CB520" t="s">
        <v>7515</v>
      </c>
      <c r="CC520" t="s">
        <v>7515</v>
      </c>
      <c r="CD520" t="s">
        <v>7515</v>
      </c>
      <c r="CE520" t="s">
        <v>7515</v>
      </c>
      <c r="CF520" t="s">
        <v>7515</v>
      </c>
      <c r="CG520" t="s">
        <v>7515</v>
      </c>
      <c r="CH520" t="s">
        <v>7515</v>
      </c>
      <c r="CI520" t="s">
        <v>6966</v>
      </c>
      <c r="CJ520" t="s">
        <v>6794</v>
      </c>
      <c r="CO520" t="s">
        <v>6793</v>
      </c>
      <c r="CP520" t="s">
        <v>6793</v>
      </c>
      <c r="CQ520" t="s">
        <v>6794</v>
      </c>
      <c r="CR520" t="s">
        <v>6793</v>
      </c>
      <c r="CS520" t="s">
        <v>6794</v>
      </c>
      <c r="CT520" t="s">
        <v>6793</v>
      </c>
      <c r="CU520" t="s">
        <v>6794</v>
      </c>
      <c r="CV520" t="s">
        <v>6793</v>
      </c>
      <c r="CW520" t="s">
        <v>6794</v>
      </c>
      <c r="CX520" t="s">
        <v>7520</v>
      </c>
      <c r="CY520" t="s">
        <v>7521</v>
      </c>
      <c r="CZ520" t="s">
        <v>7587</v>
      </c>
      <c r="DA520" t="s">
        <v>6793</v>
      </c>
      <c r="DB520">
        <v>3</v>
      </c>
      <c r="DC520">
        <v>3</v>
      </c>
      <c r="DD520">
        <v>3</v>
      </c>
      <c r="DE520" t="s">
        <v>6794</v>
      </c>
      <c r="EA520">
        <v>2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2</v>
      </c>
      <c r="EI520">
        <v>0</v>
      </c>
      <c r="EJ520" t="s">
        <v>6794</v>
      </c>
      <c r="EP520" t="s">
        <v>6794</v>
      </c>
      <c r="OI520" t="s">
        <v>7526</v>
      </c>
      <c r="OJ520" t="s">
        <v>7526</v>
      </c>
      <c r="OK520" t="s">
        <v>7526</v>
      </c>
      <c r="OL520" t="s">
        <v>7526</v>
      </c>
      <c r="OM520" t="s">
        <v>7528</v>
      </c>
      <c r="ON520" t="s">
        <v>7539</v>
      </c>
      <c r="OO520" t="s">
        <v>7528</v>
      </c>
      <c r="OP520">
        <v>4</v>
      </c>
      <c r="OQ520" t="s">
        <v>28</v>
      </c>
      <c r="OR520" t="s">
        <v>7549</v>
      </c>
      <c r="OS520">
        <v>2006</v>
      </c>
      <c r="OT520">
        <v>5</v>
      </c>
      <c r="OU520">
        <v>1</v>
      </c>
      <c r="OV520">
        <v>5</v>
      </c>
      <c r="OW520">
        <v>1</v>
      </c>
      <c r="OX520">
        <v>0</v>
      </c>
      <c r="OY520">
        <v>35</v>
      </c>
      <c r="QE520" t="s">
        <v>7516</v>
      </c>
      <c r="QF520" t="s">
        <v>7515</v>
      </c>
      <c r="QG520" t="s">
        <v>7515</v>
      </c>
      <c r="QH520" t="s">
        <v>7515</v>
      </c>
      <c r="QI520" t="s">
        <v>7515</v>
      </c>
      <c r="QJ520" t="s">
        <v>7515</v>
      </c>
      <c r="QK520" t="s">
        <v>7515</v>
      </c>
      <c r="RP520">
        <f t="shared" si="14"/>
        <v>3</v>
      </c>
      <c r="RS520">
        <f t="shared" si="15"/>
        <v>9</v>
      </c>
    </row>
    <row r="521" spans="1:487" x14ac:dyDescent="0.3">
      <c r="A521">
        <v>70508</v>
      </c>
      <c r="B521">
        <v>985</v>
      </c>
      <c r="C521">
        <v>0</v>
      </c>
      <c r="D521">
        <v>5</v>
      </c>
      <c r="E521">
        <v>10</v>
      </c>
      <c r="F521">
        <v>78</v>
      </c>
      <c r="G521">
        <v>102</v>
      </c>
      <c r="H521">
        <v>9</v>
      </c>
      <c r="I521" t="s">
        <v>6793</v>
      </c>
      <c r="J521" t="s">
        <v>6793</v>
      </c>
      <c r="O521" t="s">
        <v>6793</v>
      </c>
      <c r="P521" t="s">
        <v>7515</v>
      </c>
      <c r="Q521" t="s">
        <v>7516</v>
      </c>
      <c r="R521" t="s">
        <v>7516</v>
      </c>
      <c r="S521" t="s">
        <v>7515</v>
      </c>
      <c r="T521" t="s">
        <v>7515</v>
      </c>
      <c r="U521" t="s">
        <v>7515</v>
      </c>
      <c r="V521" t="s">
        <v>7515</v>
      </c>
      <c r="W521" t="s">
        <v>7515</v>
      </c>
      <c r="X521" t="s">
        <v>7515</v>
      </c>
      <c r="Y521" t="s">
        <v>7515</v>
      </c>
      <c r="Z521" t="s">
        <v>7515</v>
      </c>
      <c r="AA521" t="s">
        <v>7515</v>
      </c>
      <c r="AB521" t="s">
        <v>7515</v>
      </c>
      <c r="AC521" t="s">
        <v>7515</v>
      </c>
      <c r="AD521" t="s">
        <v>7515</v>
      </c>
      <c r="AE521" t="s">
        <v>7515</v>
      </c>
      <c r="AF521" t="s">
        <v>7515</v>
      </c>
      <c r="AG521" t="s">
        <v>7515</v>
      </c>
      <c r="AH521" t="s">
        <v>7515</v>
      </c>
      <c r="AI521" t="s">
        <v>6796</v>
      </c>
      <c r="AQ521" t="s">
        <v>6985</v>
      </c>
      <c r="AR521" t="s">
        <v>6793</v>
      </c>
      <c r="AS521" t="s">
        <v>6793</v>
      </c>
      <c r="AT521">
        <v>0</v>
      </c>
      <c r="AU521">
        <v>7</v>
      </c>
      <c r="AV521" t="s">
        <v>6988</v>
      </c>
      <c r="AW521" t="s">
        <v>6793</v>
      </c>
      <c r="AX521" t="s">
        <v>6793</v>
      </c>
      <c r="AY521" t="s">
        <v>6813</v>
      </c>
      <c r="AZ521" t="s">
        <v>7531</v>
      </c>
      <c r="BA521" t="s">
        <v>6991</v>
      </c>
      <c r="BC521" t="s">
        <v>6794</v>
      </c>
      <c r="BD521" t="s">
        <v>6794</v>
      </c>
      <c r="BE521" t="s">
        <v>6794</v>
      </c>
      <c r="BF521" t="s">
        <v>6794</v>
      </c>
      <c r="BG521" t="s">
        <v>6793</v>
      </c>
      <c r="BH521" t="s">
        <v>6794</v>
      </c>
      <c r="BI521" t="s">
        <v>6794</v>
      </c>
      <c r="BJ521" t="s">
        <v>6794</v>
      </c>
      <c r="BK521" t="s">
        <v>6794</v>
      </c>
      <c r="BL521" t="s">
        <v>6794</v>
      </c>
      <c r="BM521" t="s">
        <v>7030</v>
      </c>
      <c r="BN521" t="s">
        <v>7028</v>
      </c>
      <c r="BO521" t="s">
        <v>6794</v>
      </c>
      <c r="BQ521">
        <v>100</v>
      </c>
      <c r="BR521" t="s">
        <v>6</v>
      </c>
      <c r="BS521" t="s">
        <v>7519</v>
      </c>
      <c r="BT521" t="s">
        <v>6</v>
      </c>
      <c r="BU521" t="s">
        <v>7028</v>
      </c>
      <c r="BV521" t="s">
        <v>7535</v>
      </c>
      <c r="BW521" t="s">
        <v>7515</v>
      </c>
      <c r="BX521" t="s">
        <v>7516</v>
      </c>
      <c r="BY521" t="s">
        <v>7516</v>
      </c>
      <c r="BZ521" t="s">
        <v>7515</v>
      </c>
      <c r="CA521" t="s">
        <v>7515</v>
      </c>
      <c r="CB521" t="s">
        <v>7515</v>
      </c>
      <c r="CC521" t="s">
        <v>7515</v>
      </c>
      <c r="CD521" t="s">
        <v>7515</v>
      </c>
      <c r="CE521" t="s">
        <v>7515</v>
      </c>
      <c r="CF521" t="s">
        <v>7515</v>
      </c>
      <c r="CG521" t="s">
        <v>7515</v>
      </c>
      <c r="CH521" t="s">
        <v>7515</v>
      </c>
      <c r="CI521" t="s">
        <v>6793</v>
      </c>
      <c r="CJ521" t="s">
        <v>6794</v>
      </c>
      <c r="CO521" t="s">
        <v>6793</v>
      </c>
      <c r="CP521" t="s">
        <v>6793</v>
      </c>
      <c r="CQ521" t="s">
        <v>6794</v>
      </c>
      <c r="CR521" t="s">
        <v>6793</v>
      </c>
      <c r="CS521" t="s">
        <v>6793</v>
      </c>
      <c r="CT521" t="s">
        <v>6793</v>
      </c>
      <c r="CU521" t="s">
        <v>6794</v>
      </c>
      <c r="CV521" t="s">
        <v>6793</v>
      </c>
      <c r="CW521" t="s">
        <v>6794</v>
      </c>
      <c r="CX521" t="s">
        <v>7520</v>
      </c>
      <c r="CY521" t="s">
        <v>7521</v>
      </c>
      <c r="CZ521" t="s">
        <v>7587</v>
      </c>
      <c r="DA521" t="s">
        <v>6793</v>
      </c>
      <c r="DB521" t="s">
        <v>31</v>
      </c>
      <c r="DC521" t="s">
        <v>31</v>
      </c>
      <c r="DD521" t="s">
        <v>31</v>
      </c>
      <c r="DE521" t="s">
        <v>31</v>
      </c>
      <c r="EA521">
        <v>3</v>
      </c>
      <c r="EC521" t="s">
        <v>31</v>
      </c>
      <c r="EJ521" t="s">
        <v>6794</v>
      </c>
      <c r="EP521" t="s">
        <v>31</v>
      </c>
      <c r="OI521" t="s">
        <v>7526</v>
      </c>
      <c r="OJ521" t="s">
        <v>7526</v>
      </c>
      <c r="OK521" t="s">
        <v>7526</v>
      </c>
      <c r="OL521" t="s">
        <v>7526</v>
      </c>
      <c r="OM521" t="s">
        <v>7528</v>
      </c>
      <c r="ON521" t="s">
        <v>7529</v>
      </c>
      <c r="OO521" t="s">
        <v>7528</v>
      </c>
      <c r="OP521">
        <v>4</v>
      </c>
      <c r="OQ521" t="s">
        <v>28</v>
      </c>
      <c r="OR521" t="s">
        <v>212</v>
      </c>
      <c r="OS521">
        <v>2006</v>
      </c>
      <c r="OT521">
        <v>3</v>
      </c>
      <c r="OU521">
        <v>1</v>
      </c>
      <c r="OV521">
        <v>3</v>
      </c>
      <c r="OW521">
        <v>1</v>
      </c>
      <c r="OX521">
        <v>0</v>
      </c>
      <c r="OY521">
        <v>35</v>
      </c>
      <c r="QE521">
        <v>-5</v>
      </c>
      <c r="QF521">
        <v>-5</v>
      </c>
      <c r="QG521">
        <v>-5</v>
      </c>
      <c r="QH521">
        <v>-5</v>
      </c>
      <c r="QI521">
        <v>-5</v>
      </c>
      <c r="QJ521">
        <v>-5</v>
      </c>
      <c r="QK521">
        <v>-5</v>
      </c>
      <c r="RP521">
        <f t="shared" si="14"/>
        <v>5</v>
      </c>
      <c r="RS521">
        <f t="shared" si="15"/>
        <v>9</v>
      </c>
    </row>
    <row r="522" spans="1:487" x14ac:dyDescent="0.3">
      <c r="A522">
        <v>70509</v>
      </c>
      <c r="B522">
        <v>986</v>
      </c>
      <c r="C522">
        <v>0</v>
      </c>
      <c r="D522">
        <v>5</v>
      </c>
      <c r="E522">
        <v>16</v>
      </c>
      <c r="F522">
        <v>111</v>
      </c>
      <c r="G522">
        <v>102</v>
      </c>
      <c r="H522">
        <v>15</v>
      </c>
      <c r="I522" t="s">
        <v>6793</v>
      </c>
      <c r="J522" t="s">
        <v>6793</v>
      </c>
      <c r="O522" t="s">
        <v>6793</v>
      </c>
      <c r="P522" t="s">
        <v>7515</v>
      </c>
      <c r="Q522" t="s">
        <v>7515</v>
      </c>
      <c r="R522" t="s">
        <v>7515</v>
      </c>
      <c r="S522" t="s">
        <v>7515</v>
      </c>
      <c r="T522" t="s">
        <v>7515</v>
      </c>
      <c r="U522" t="s">
        <v>7515</v>
      </c>
      <c r="V522" t="s">
        <v>7515</v>
      </c>
      <c r="W522" t="s">
        <v>7515</v>
      </c>
      <c r="X522" t="s">
        <v>7515</v>
      </c>
      <c r="Y522" t="s">
        <v>7515</v>
      </c>
      <c r="Z522" t="s">
        <v>7516</v>
      </c>
      <c r="AA522" t="s">
        <v>7515</v>
      </c>
      <c r="AB522" t="s">
        <v>7515</v>
      </c>
      <c r="AC522" t="s">
        <v>7515</v>
      </c>
      <c r="AD522" t="s">
        <v>7515</v>
      </c>
      <c r="AE522" t="s">
        <v>7515</v>
      </c>
      <c r="AF522" t="s">
        <v>7515</v>
      </c>
      <c r="AG522" t="s">
        <v>7515</v>
      </c>
      <c r="AH522" t="s">
        <v>7515</v>
      </c>
      <c r="AJ522">
        <v>1</v>
      </c>
      <c r="AK522">
        <v>1</v>
      </c>
      <c r="AL522">
        <v>0</v>
      </c>
      <c r="AM522">
        <v>9</v>
      </c>
      <c r="AN522" t="s">
        <v>6845</v>
      </c>
      <c r="AQ522" t="s">
        <v>6993</v>
      </c>
      <c r="AR522" t="s">
        <v>6794</v>
      </c>
      <c r="AS522" t="s">
        <v>6794</v>
      </c>
      <c r="AT522">
        <v>0</v>
      </c>
      <c r="AU522">
        <v>14</v>
      </c>
      <c r="AV522" t="s">
        <v>7568</v>
      </c>
      <c r="AW522" t="s">
        <v>6794</v>
      </c>
      <c r="AX522" t="s">
        <v>6794</v>
      </c>
      <c r="AY522" t="s">
        <v>6814</v>
      </c>
      <c r="BA522" t="s">
        <v>6991</v>
      </c>
      <c r="BB522" t="s">
        <v>7588</v>
      </c>
      <c r="BC522" t="s">
        <v>6794</v>
      </c>
      <c r="BD522" t="s">
        <v>6794</v>
      </c>
      <c r="BE522" t="s">
        <v>6794</v>
      </c>
      <c r="BF522" t="s">
        <v>6793</v>
      </c>
      <c r="BH522" t="s">
        <v>6794</v>
      </c>
      <c r="BI522" t="s">
        <v>6794</v>
      </c>
      <c r="BJ522" t="s">
        <v>6794</v>
      </c>
      <c r="BK522" t="s">
        <v>6793</v>
      </c>
      <c r="BL522" t="s">
        <v>6794</v>
      </c>
      <c r="BM522" t="s">
        <v>7024</v>
      </c>
      <c r="BN522" t="s">
        <v>7030</v>
      </c>
      <c r="BO522" t="s">
        <v>6794</v>
      </c>
      <c r="BQ522">
        <v>50</v>
      </c>
      <c r="BR522" t="s">
        <v>6</v>
      </c>
      <c r="BS522" t="s">
        <v>7519</v>
      </c>
      <c r="BT522" t="s">
        <v>7601</v>
      </c>
      <c r="BU522" t="s">
        <v>7559</v>
      </c>
      <c r="BV522" t="s">
        <v>7535</v>
      </c>
      <c r="BW522" t="s">
        <v>7515</v>
      </c>
      <c r="BX522" t="s">
        <v>7516</v>
      </c>
      <c r="BY522" t="s">
        <v>7515</v>
      </c>
      <c r="BZ522" t="s">
        <v>7515</v>
      </c>
      <c r="CA522" t="s">
        <v>7515</v>
      </c>
      <c r="CB522" t="s">
        <v>7515</v>
      </c>
      <c r="CC522" t="s">
        <v>7515</v>
      </c>
      <c r="CD522" t="s">
        <v>7515</v>
      </c>
      <c r="CE522" t="s">
        <v>7515</v>
      </c>
      <c r="CF522" t="s">
        <v>7515</v>
      </c>
      <c r="CG522" t="s">
        <v>7515</v>
      </c>
      <c r="CH522" t="s">
        <v>7515</v>
      </c>
      <c r="CI522" t="s">
        <v>6793</v>
      </c>
      <c r="CJ522" t="s">
        <v>6794</v>
      </c>
      <c r="CO522" t="s">
        <v>6793</v>
      </c>
      <c r="CP522" t="s">
        <v>6793</v>
      </c>
      <c r="CQ522" t="s">
        <v>6794</v>
      </c>
      <c r="CR522" t="s">
        <v>6793</v>
      </c>
      <c r="CS522" t="s">
        <v>6793</v>
      </c>
      <c r="CT522" t="s">
        <v>6793</v>
      </c>
      <c r="CU522" t="s">
        <v>6794</v>
      </c>
      <c r="CV522" t="s">
        <v>6793</v>
      </c>
      <c r="CW522" t="s">
        <v>6794</v>
      </c>
      <c r="CX522" t="s">
        <v>7520</v>
      </c>
      <c r="CY522" t="s">
        <v>7521</v>
      </c>
      <c r="CZ522" t="s">
        <v>7587</v>
      </c>
      <c r="DA522" t="s">
        <v>6793</v>
      </c>
      <c r="DB522">
        <v>2</v>
      </c>
      <c r="DC522">
        <v>4</v>
      </c>
      <c r="DD522">
        <v>3</v>
      </c>
      <c r="DE522" t="s">
        <v>6794</v>
      </c>
      <c r="EA522">
        <v>3</v>
      </c>
      <c r="EC522">
        <v>1</v>
      </c>
      <c r="ED522">
        <v>0</v>
      </c>
      <c r="EE522">
        <v>0</v>
      </c>
      <c r="EF522">
        <v>0</v>
      </c>
      <c r="EG522">
        <v>2</v>
      </c>
      <c r="EH522">
        <v>0</v>
      </c>
      <c r="EI522">
        <v>0</v>
      </c>
      <c r="EJ522" t="s">
        <v>6793</v>
      </c>
      <c r="EK522" t="s">
        <v>7573</v>
      </c>
      <c r="EM522">
        <v>1</v>
      </c>
      <c r="EN522">
        <v>2007</v>
      </c>
      <c r="EP522" t="s">
        <v>6793</v>
      </c>
      <c r="NG522" t="s">
        <v>7524</v>
      </c>
      <c r="NH522" t="s">
        <v>7606</v>
      </c>
      <c r="NI522">
        <v>2006</v>
      </c>
      <c r="NM522" t="s">
        <v>6794</v>
      </c>
      <c r="NN522" t="s">
        <v>6793</v>
      </c>
      <c r="OI522" t="s">
        <v>7526</v>
      </c>
      <c r="OJ522" t="s">
        <v>7526</v>
      </c>
      <c r="OK522" t="s">
        <v>7526</v>
      </c>
      <c r="OL522" t="s">
        <v>7526</v>
      </c>
      <c r="OM522" t="s">
        <v>7528</v>
      </c>
      <c r="ON522" t="s">
        <v>7529</v>
      </c>
      <c r="OO522" t="s">
        <v>7528</v>
      </c>
      <c r="OP522">
        <v>4</v>
      </c>
      <c r="OQ522" t="s">
        <v>28</v>
      </c>
      <c r="OR522" t="s">
        <v>265</v>
      </c>
      <c r="OS522">
        <v>2007</v>
      </c>
      <c r="OT522">
        <v>8</v>
      </c>
      <c r="OU522">
        <v>2</v>
      </c>
      <c r="OV522">
        <v>8</v>
      </c>
      <c r="OW522">
        <v>1</v>
      </c>
      <c r="OX522">
        <v>1</v>
      </c>
      <c r="OY522">
        <v>70</v>
      </c>
      <c r="OZ522" t="s">
        <v>7515</v>
      </c>
      <c r="PA522" t="s">
        <v>7515</v>
      </c>
      <c r="PB522" t="s">
        <v>7515</v>
      </c>
      <c r="PC522" t="s">
        <v>7515</v>
      </c>
      <c r="PD522" t="s">
        <v>7515</v>
      </c>
      <c r="PE522" t="s">
        <v>7515</v>
      </c>
      <c r="PF522" t="s">
        <v>7515</v>
      </c>
      <c r="PG522" t="s">
        <v>7515</v>
      </c>
      <c r="PH522" t="s">
        <v>7515</v>
      </c>
      <c r="PI522" t="s">
        <v>7515</v>
      </c>
      <c r="PJ522" t="s">
        <v>7515</v>
      </c>
      <c r="PK522" t="s">
        <v>7515</v>
      </c>
      <c r="PL522" t="s">
        <v>7515</v>
      </c>
      <c r="PM522" t="s">
        <v>7515</v>
      </c>
      <c r="PN522" t="s">
        <v>7515</v>
      </c>
      <c r="PO522" t="s">
        <v>7515</v>
      </c>
      <c r="PP522" t="s">
        <v>7515</v>
      </c>
      <c r="PQ522" t="s">
        <v>7515</v>
      </c>
      <c r="PR522" t="s">
        <v>7515</v>
      </c>
      <c r="PS522" t="s">
        <v>7515</v>
      </c>
      <c r="PT522" t="s">
        <v>7515</v>
      </c>
      <c r="PU522" t="s">
        <v>7515</v>
      </c>
      <c r="PV522" t="s">
        <v>7515</v>
      </c>
      <c r="PW522" t="s">
        <v>7515</v>
      </c>
      <c r="PX522" t="s">
        <v>7515</v>
      </c>
      <c r="PY522" t="s">
        <v>7515</v>
      </c>
      <c r="PZ522" t="s">
        <v>7515</v>
      </c>
      <c r="QA522" t="s">
        <v>7515</v>
      </c>
      <c r="QB522" t="s">
        <v>7515</v>
      </c>
      <c r="QC522" t="s">
        <v>7516</v>
      </c>
      <c r="QE522" t="s">
        <v>7515</v>
      </c>
      <c r="QF522" t="s">
        <v>7515</v>
      </c>
      <c r="QG522" t="s">
        <v>7515</v>
      </c>
      <c r="QH522" t="s">
        <v>7515</v>
      </c>
      <c r="QI522" t="s">
        <v>7515</v>
      </c>
      <c r="QJ522" t="s">
        <v>7515</v>
      </c>
      <c r="QK522" t="s">
        <v>7516</v>
      </c>
      <c r="RP522">
        <f t="shared" si="14"/>
        <v>4</v>
      </c>
      <c r="RS522">
        <f t="shared" si="15"/>
        <v>3</v>
      </c>
    </row>
    <row r="523" spans="1:487" x14ac:dyDescent="0.3">
      <c r="A523">
        <v>70510</v>
      </c>
      <c r="B523">
        <v>988</v>
      </c>
      <c r="C523">
        <v>0</v>
      </c>
      <c r="D523">
        <v>5</v>
      </c>
      <c r="E523">
        <v>11</v>
      </c>
      <c r="F523">
        <v>84</v>
      </c>
      <c r="G523">
        <v>102</v>
      </c>
      <c r="H523">
        <v>16</v>
      </c>
      <c r="I523" t="s">
        <v>6793</v>
      </c>
      <c r="J523" t="s">
        <v>6793</v>
      </c>
      <c r="O523" t="s">
        <v>6793</v>
      </c>
      <c r="P523" t="s">
        <v>7515</v>
      </c>
      <c r="Q523" t="s">
        <v>7515</v>
      </c>
      <c r="R523" t="s">
        <v>7515</v>
      </c>
      <c r="S523" t="s">
        <v>7515</v>
      </c>
      <c r="T523" t="s">
        <v>7515</v>
      </c>
      <c r="U523" t="s">
        <v>7515</v>
      </c>
      <c r="V523" t="s">
        <v>7515</v>
      </c>
      <c r="W523" t="s">
        <v>7515</v>
      </c>
      <c r="X523" t="s">
        <v>7515</v>
      </c>
      <c r="Y523" t="s">
        <v>7515</v>
      </c>
      <c r="Z523" t="s">
        <v>7515</v>
      </c>
      <c r="AA523" t="s">
        <v>7515</v>
      </c>
      <c r="AB523" t="s">
        <v>7515</v>
      </c>
      <c r="AC523" t="s">
        <v>7515</v>
      </c>
      <c r="AD523" t="s">
        <v>7515</v>
      </c>
      <c r="AE523" t="s">
        <v>7515</v>
      </c>
      <c r="AF523" t="s">
        <v>7516</v>
      </c>
      <c r="AG523" t="s">
        <v>7515</v>
      </c>
      <c r="AH523" t="s">
        <v>7515</v>
      </c>
      <c r="AI523" t="s">
        <v>7517</v>
      </c>
      <c r="AL523">
        <v>0</v>
      </c>
      <c r="AM523">
        <v>2</v>
      </c>
      <c r="AN523" t="s">
        <v>6845</v>
      </c>
      <c r="AQ523" t="s">
        <v>6993</v>
      </c>
      <c r="AR523" t="s">
        <v>6794</v>
      </c>
      <c r="AS523" t="s">
        <v>6794</v>
      </c>
      <c r="AT523">
        <v>0</v>
      </c>
      <c r="AU523">
        <v>7</v>
      </c>
      <c r="AV523" t="s">
        <v>7568</v>
      </c>
      <c r="AW523" t="s">
        <v>31</v>
      </c>
      <c r="AX523" t="s">
        <v>6794</v>
      </c>
      <c r="AY523" t="s">
        <v>6813</v>
      </c>
      <c r="AZ523" t="s">
        <v>7562</v>
      </c>
      <c r="BA523" t="s">
        <v>6991</v>
      </c>
      <c r="BC523" t="s">
        <v>6793</v>
      </c>
      <c r="BD523" t="s">
        <v>6794</v>
      </c>
      <c r="BE523" t="s">
        <v>6793</v>
      </c>
      <c r="BF523" t="s">
        <v>6794</v>
      </c>
      <c r="BH523" t="s">
        <v>6794</v>
      </c>
      <c r="BI523" t="s">
        <v>6794</v>
      </c>
      <c r="BJ523" t="s">
        <v>6794</v>
      </c>
      <c r="BK523" t="s">
        <v>6794</v>
      </c>
      <c r="BL523" t="s">
        <v>6794</v>
      </c>
      <c r="BM523" t="s">
        <v>7021</v>
      </c>
      <c r="BN523" t="s">
        <v>7029</v>
      </c>
      <c r="BO523" t="s">
        <v>6794</v>
      </c>
      <c r="BQ523">
        <v>75</v>
      </c>
      <c r="BR523" t="s">
        <v>6</v>
      </c>
      <c r="BS523" t="s">
        <v>7533</v>
      </c>
      <c r="BT523" t="s">
        <v>6</v>
      </c>
      <c r="BU523" t="s">
        <v>7559</v>
      </c>
      <c r="BV523" t="s">
        <v>7535</v>
      </c>
      <c r="BW523" t="s">
        <v>7516</v>
      </c>
      <c r="BX523" t="s">
        <v>7515</v>
      </c>
      <c r="BY523" t="s">
        <v>7515</v>
      </c>
      <c r="BZ523" t="s">
        <v>7515</v>
      </c>
      <c r="CA523" t="s">
        <v>7515</v>
      </c>
      <c r="CB523" t="s">
        <v>7515</v>
      </c>
      <c r="CC523" t="s">
        <v>7515</v>
      </c>
      <c r="CD523" t="s">
        <v>7515</v>
      </c>
      <c r="CE523" t="s">
        <v>7515</v>
      </c>
      <c r="CF523" t="s">
        <v>7515</v>
      </c>
      <c r="CG523" t="s">
        <v>7515</v>
      </c>
      <c r="CH523" t="s">
        <v>7515</v>
      </c>
      <c r="CI523" t="s">
        <v>6794</v>
      </c>
      <c r="CJ523" t="s">
        <v>6794</v>
      </c>
      <c r="CO523" t="s">
        <v>6793</v>
      </c>
      <c r="CP523" t="s">
        <v>6794</v>
      </c>
      <c r="CQ523" t="s">
        <v>6794</v>
      </c>
      <c r="CR523" t="s">
        <v>6794</v>
      </c>
      <c r="CS523" t="s">
        <v>6794</v>
      </c>
      <c r="CT523" t="s">
        <v>6794</v>
      </c>
      <c r="CU523" t="s">
        <v>6794</v>
      </c>
      <c r="CV523" t="s">
        <v>6793</v>
      </c>
      <c r="CW523" t="s">
        <v>6794</v>
      </c>
      <c r="CX523" t="s">
        <v>7520</v>
      </c>
      <c r="CY523" t="s">
        <v>7521</v>
      </c>
      <c r="CZ523" t="s">
        <v>7605</v>
      </c>
      <c r="DA523" t="s">
        <v>6793</v>
      </c>
      <c r="DB523">
        <v>3</v>
      </c>
      <c r="DC523">
        <v>4</v>
      </c>
      <c r="DD523">
        <v>4</v>
      </c>
      <c r="DE523" t="s">
        <v>6794</v>
      </c>
      <c r="EA523">
        <v>4</v>
      </c>
      <c r="EC523">
        <v>1</v>
      </c>
      <c r="ED523">
        <v>0</v>
      </c>
      <c r="EE523">
        <v>0</v>
      </c>
      <c r="EF523">
        <v>1</v>
      </c>
      <c r="EG523">
        <v>2</v>
      </c>
      <c r="EH523">
        <v>0</v>
      </c>
      <c r="EI523">
        <v>0</v>
      </c>
      <c r="EJ523" t="s">
        <v>6794</v>
      </c>
      <c r="EP523" t="s">
        <v>6794</v>
      </c>
      <c r="OI523" t="s">
        <v>7526</v>
      </c>
      <c r="OJ523" t="s">
        <v>7526</v>
      </c>
      <c r="OK523" t="s">
        <v>6</v>
      </c>
      <c r="OL523" t="s">
        <v>7526</v>
      </c>
      <c r="OM523" t="s">
        <v>7528</v>
      </c>
      <c r="ON523" t="s">
        <v>7529</v>
      </c>
      <c r="OO523" t="s">
        <v>7528</v>
      </c>
      <c r="OP523">
        <v>4</v>
      </c>
      <c r="OQ523" t="s">
        <v>28</v>
      </c>
      <c r="OR523" t="s">
        <v>265</v>
      </c>
      <c r="OS523">
        <v>2006</v>
      </c>
      <c r="OT523">
        <v>12</v>
      </c>
      <c r="OU523">
        <v>1</v>
      </c>
      <c r="OV523">
        <v>12</v>
      </c>
      <c r="OW523">
        <v>0</v>
      </c>
      <c r="OX523">
        <v>1</v>
      </c>
      <c r="OY523">
        <v>35</v>
      </c>
      <c r="QE523">
        <v>-5</v>
      </c>
      <c r="QF523">
        <v>-5</v>
      </c>
      <c r="QG523">
        <v>-5</v>
      </c>
      <c r="QH523">
        <v>-5</v>
      </c>
      <c r="QI523">
        <v>-5</v>
      </c>
      <c r="QJ523">
        <v>-5</v>
      </c>
      <c r="QK523">
        <v>-5</v>
      </c>
      <c r="RP523">
        <f t="shared" si="14"/>
        <v>5</v>
      </c>
      <c r="RS523">
        <f t="shared" si="15"/>
        <v>1</v>
      </c>
    </row>
    <row r="524" spans="1:487" x14ac:dyDescent="0.3">
      <c r="A524">
        <v>70511</v>
      </c>
      <c r="B524">
        <v>990</v>
      </c>
      <c r="C524">
        <v>0</v>
      </c>
      <c r="D524">
        <v>5</v>
      </c>
      <c r="E524">
        <v>18</v>
      </c>
      <c r="F524">
        <v>101</v>
      </c>
      <c r="G524">
        <v>102</v>
      </c>
      <c r="H524">
        <v>15</v>
      </c>
      <c r="I524" t="s">
        <v>6793</v>
      </c>
      <c r="J524" t="s">
        <v>6793</v>
      </c>
      <c r="O524" t="s">
        <v>6793</v>
      </c>
      <c r="P524" t="s">
        <v>7515</v>
      </c>
      <c r="Q524" t="s">
        <v>7515</v>
      </c>
      <c r="R524" t="s">
        <v>7515</v>
      </c>
      <c r="S524" t="s">
        <v>7515</v>
      </c>
      <c r="T524" t="s">
        <v>7515</v>
      </c>
      <c r="U524" t="s">
        <v>7515</v>
      </c>
      <c r="V524" t="s">
        <v>7515</v>
      </c>
      <c r="W524" t="s">
        <v>7515</v>
      </c>
      <c r="X524" t="s">
        <v>7515</v>
      </c>
      <c r="Y524" t="s">
        <v>7515</v>
      </c>
      <c r="Z524" t="s">
        <v>7515</v>
      </c>
      <c r="AA524" t="s">
        <v>7515</v>
      </c>
      <c r="AB524" t="s">
        <v>7515</v>
      </c>
      <c r="AC524" t="s">
        <v>7515</v>
      </c>
      <c r="AD524" t="s">
        <v>7515</v>
      </c>
      <c r="AE524" t="s">
        <v>7516</v>
      </c>
      <c r="AF524" t="s">
        <v>7515</v>
      </c>
      <c r="AG524" t="s">
        <v>7515</v>
      </c>
      <c r="AH524" t="s">
        <v>7515</v>
      </c>
      <c r="AI524" t="s">
        <v>6796</v>
      </c>
      <c r="AQ524" t="s">
        <v>6985</v>
      </c>
      <c r="AR524" t="s">
        <v>6793</v>
      </c>
      <c r="AS524" t="s">
        <v>6793</v>
      </c>
      <c r="AT524">
        <v>0</v>
      </c>
      <c r="AU524">
        <v>20</v>
      </c>
      <c r="AV524" t="s">
        <v>6988</v>
      </c>
      <c r="AW524" t="s">
        <v>6793</v>
      </c>
      <c r="AX524" t="s">
        <v>6794</v>
      </c>
      <c r="AY524" t="s">
        <v>6813</v>
      </c>
      <c r="AZ524" t="s">
        <v>7531</v>
      </c>
      <c r="BA524" t="s">
        <v>6991</v>
      </c>
      <c r="BC524" t="s">
        <v>6793</v>
      </c>
      <c r="BD524" t="s">
        <v>6794</v>
      </c>
      <c r="BE524" t="s">
        <v>6793</v>
      </c>
      <c r="BF524" t="s">
        <v>6793</v>
      </c>
      <c r="BG524" t="s">
        <v>6793</v>
      </c>
      <c r="BH524" t="s">
        <v>6794</v>
      </c>
      <c r="BI524" t="s">
        <v>6794</v>
      </c>
      <c r="BJ524" t="s">
        <v>6794</v>
      </c>
      <c r="BK524" t="s">
        <v>6794</v>
      </c>
      <c r="BL524" t="s">
        <v>6794</v>
      </c>
      <c r="BM524" t="s">
        <v>7024</v>
      </c>
      <c r="BN524" t="s">
        <v>7021</v>
      </c>
      <c r="BO524" t="s">
        <v>6794</v>
      </c>
      <c r="BQ524">
        <v>75</v>
      </c>
      <c r="BR524">
        <v>35</v>
      </c>
      <c r="BS524" t="s">
        <v>7519</v>
      </c>
      <c r="BT524" t="s">
        <v>6</v>
      </c>
      <c r="BU524" t="s">
        <v>7559</v>
      </c>
      <c r="BV524" t="s">
        <v>7561</v>
      </c>
      <c r="BW524" t="s">
        <v>7515</v>
      </c>
      <c r="BX524" t="s">
        <v>7516</v>
      </c>
      <c r="BY524" t="s">
        <v>7515</v>
      </c>
      <c r="BZ524" t="s">
        <v>7516</v>
      </c>
      <c r="CA524" t="s">
        <v>7515</v>
      </c>
      <c r="CB524" t="s">
        <v>7515</v>
      </c>
      <c r="CC524" t="s">
        <v>7515</v>
      </c>
      <c r="CD524" t="s">
        <v>7515</v>
      </c>
      <c r="CE524" t="s">
        <v>7515</v>
      </c>
      <c r="CF524" t="s">
        <v>7515</v>
      </c>
      <c r="CG524" t="s">
        <v>7515</v>
      </c>
      <c r="CH524" t="s">
        <v>7515</v>
      </c>
      <c r="CI524" t="s">
        <v>6794</v>
      </c>
      <c r="CJ524" t="s">
        <v>6794</v>
      </c>
      <c r="CO524" t="s">
        <v>6793</v>
      </c>
      <c r="CP524" t="s">
        <v>6793</v>
      </c>
      <c r="CQ524" t="s">
        <v>6794</v>
      </c>
      <c r="CR524" t="s">
        <v>6793</v>
      </c>
      <c r="CS524" t="s">
        <v>6794</v>
      </c>
      <c r="CT524" t="s">
        <v>6793</v>
      </c>
      <c r="CU524" t="s">
        <v>6794</v>
      </c>
      <c r="CV524" t="s">
        <v>6793</v>
      </c>
      <c r="CW524" t="s">
        <v>6794</v>
      </c>
      <c r="CX524" t="s">
        <v>7520</v>
      </c>
      <c r="CY524" t="s">
        <v>7555</v>
      </c>
      <c r="CZ524" t="s">
        <v>7536</v>
      </c>
      <c r="DA524" t="s">
        <v>6793</v>
      </c>
      <c r="DB524">
        <v>3</v>
      </c>
      <c r="DC524">
        <v>3</v>
      </c>
      <c r="DD524">
        <v>2</v>
      </c>
      <c r="DE524" t="s">
        <v>6794</v>
      </c>
      <c r="EA524">
        <v>2</v>
      </c>
      <c r="EC524">
        <v>0</v>
      </c>
      <c r="ED524">
        <v>0</v>
      </c>
      <c r="EE524">
        <v>0</v>
      </c>
      <c r="EF524">
        <v>1</v>
      </c>
      <c r="EG524">
        <v>0</v>
      </c>
      <c r="EH524">
        <v>1</v>
      </c>
      <c r="EI524">
        <v>0</v>
      </c>
      <c r="EJ524" t="s">
        <v>6793</v>
      </c>
      <c r="EK524" t="s">
        <v>6859</v>
      </c>
      <c r="EL524">
        <v>1</v>
      </c>
      <c r="EN524">
        <v>2008</v>
      </c>
      <c r="EP524" t="s">
        <v>6793</v>
      </c>
      <c r="KE524" t="s">
        <v>7524</v>
      </c>
      <c r="KF524" t="s">
        <v>7593</v>
      </c>
      <c r="KG524">
        <v>2007</v>
      </c>
      <c r="KI524" t="s">
        <v>7526</v>
      </c>
      <c r="KJ524" t="s">
        <v>7526</v>
      </c>
      <c r="KK524" t="s">
        <v>6794</v>
      </c>
      <c r="KL524" t="s">
        <v>6793</v>
      </c>
      <c r="NW524">
        <v>6</v>
      </c>
      <c r="NX524" t="s">
        <v>7515</v>
      </c>
      <c r="NY524" t="s">
        <v>7515</v>
      </c>
      <c r="NZ524" t="s">
        <v>7515</v>
      </c>
      <c r="OA524" t="s">
        <v>7515</v>
      </c>
      <c r="OB524" t="s">
        <v>7515</v>
      </c>
      <c r="OC524" t="s">
        <v>7515</v>
      </c>
      <c r="OD524" t="s">
        <v>7516</v>
      </c>
      <c r="OE524" t="s">
        <v>7515</v>
      </c>
      <c r="OF524" t="s">
        <v>7515</v>
      </c>
      <c r="OG524" t="s">
        <v>7515</v>
      </c>
      <c r="OH524" t="s">
        <v>7515</v>
      </c>
      <c r="OI524" t="s">
        <v>7526</v>
      </c>
      <c r="OJ524" t="s">
        <v>7526</v>
      </c>
      <c r="OK524" t="s">
        <v>7527</v>
      </c>
      <c r="OM524" t="s">
        <v>7528</v>
      </c>
      <c r="ON524" t="s">
        <v>7529</v>
      </c>
      <c r="OO524" t="s">
        <v>7528</v>
      </c>
      <c r="OP524">
        <v>4</v>
      </c>
      <c r="OQ524" t="s">
        <v>28</v>
      </c>
      <c r="OR524" t="s">
        <v>265</v>
      </c>
      <c r="OS524">
        <v>2007</v>
      </c>
      <c r="OT524">
        <v>8</v>
      </c>
      <c r="OU524">
        <v>1</v>
      </c>
      <c r="OV524">
        <v>8</v>
      </c>
      <c r="OW524">
        <v>1</v>
      </c>
      <c r="OX524">
        <v>0</v>
      </c>
      <c r="OY524">
        <v>35</v>
      </c>
      <c r="OZ524" t="s">
        <v>7515</v>
      </c>
      <c r="PA524" t="s">
        <v>7515</v>
      </c>
      <c r="PB524" t="s">
        <v>7515</v>
      </c>
      <c r="PC524" t="s">
        <v>7515</v>
      </c>
      <c r="PD524" t="s">
        <v>7515</v>
      </c>
      <c r="PE524" t="s">
        <v>7515</v>
      </c>
      <c r="PF524" t="s">
        <v>7515</v>
      </c>
      <c r="PG524" t="s">
        <v>7515</v>
      </c>
      <c r="PH524" t="s">
        <v>7515</v>
      </c>
      <c r="PI524" t="s">
        <v>7515</v>
      </c>
      <c r="PJ524" t="s">
        <v>7515</v>
      </c>
      <c r="PK524" t="s">
        <v>7515</v>
      </c>
      <c r="PL524" t="s">
        <v>7515</v>
      </c>
      <c r="PM524" t="s">
        <v>7515</v>
      </c>
      <c r="PN524" t="s">
        <v>7515</v>
      </c>
      <c r="PO524" t="s">
        <v>7515</v>
      </c>
      <c r="PP524" t="s">
        <v>7515</v>
      </c>
      <c r="PQ524" t="s">
        <v>7515</v>
      </c>
      <c r="PR524" t="s">
        <v>7515</v>
      </c>
      <c r="PS524" t="s">
        <v>7516</v>
      </c>
      <c r="PT524" t="s">
        <v>7515</v>
      </c>
      <c r="PU524" t="s">
        <v>7515</v>
      </c>
      <c r="PV524" t="s">
        <v>7515</v>
      </c>
      <c r="PW524" t="s">
        <v>7515</v>
      </c>
      <c r="PX524" t="s">
        <v>7515</v>
      </c>
      <c r="PY524" t="s">
        <v>7515</v>
      </c>
      <c r="PZ524" t="s">
        <v>7515</v>
      </c>
      <c r="QA524" t="s">
        <v>7515</v>
      </c>
      <c r="QB524" t="s">
        <v>7515</v>
      </c>
      <c r="QC524" t="s">
        <v>7515</v>
      </c>
      <c r="QE524" t="s">
        <v>7515</v>
      </c>
      <c r="QF524" t="s">
        <v>7515</v>
      </c>
      <c r="QG524" t="s">
        <v>7515</v>
      </c>
      <c r="QH524" t="s">
        <v>7515</v>
      </c>
      <c r="QI524" t="s">
        <v>7515</v>
      </c>
      <c r="QJ524" t="s">
        <v>7516</v>
      </c>
      <c r="QK524" t="s">
        <v>7515</v>
      </c>
      <c r="RD524" t="s">
        <v>7530</v>
      </c>
      <c r="RP524">
        <f t="shared" si="14"/>
        <v>2</v>
      </c>
      <c r="RS524">
        <f t="shared" si="15"/>
        <v>3</v>
      </c>
    </row>
    <row r="525" spans="1:487" x14ac:dyDescent="0.3">
      <c r="A525">
        <v>70512</v>
      </c>
      <c r="B525">
        <v>991</v>
      </c>
      <c r="C525">
        <v>0</v>
      </c>
      <c r="D525">
        <v>5</v>
      </c>
      <c r="E525">
        <v>12</v>
      </c>
      <c r="F525">
        <v>87</v>
      </c>
      <c r="G525">
        <v>102</v>
      </c>
      <c r="H525">
        <v>15</v>
      </c>
      <c r="I525" t="s">
        <v>6793</v>
      </c>
      <c r="J525" t="s">
        <v>6793</v>
      </c>
      <c r="O525" t="s">
        <v>6793</v>
      </c>
      <c r="P525" t="s">
        <v>7515</v>
      </c>
      <c r="Q525" t="s">
        <v>7516</v>
      </c>
      <c r="R525" t="s">
        <v>7515</v>
      </c>
      <c r="S525" t="s">
        <v>7515</v>
      </c>
      <c r="T525" t="s">
        <v>7515</v>
      </c>
      <c r="U525" t="s">
        <v>7515</v>
      </c>
      <c r="V525" t="s">
        <v>7515</v>
      </c>
      <c r="W525" t="s">
        <v>7515</v>
      </c>
      <c r="X525" t="s">
        <v>7515</v>
      </c>
      <c r="Y525" t="s">
        <v>7516</v>
      </c>
      <c r="Z525" t="s">
        <v>7515</v>
      </c>
      <c r="AA525" t="s">
        <v>7515</v>
      </c>
      <c r="AB525" t="s">
        <v>7515</v>
      </c>
      <c r="AC525" t="s">
        <v>7515</v>
      </c>
      <c r="AD525" t="s">
        <v>7515</v>
      </c>
      <c r="AE525" t="s">
        <v>7515</v>
      </c>
      <c r="AF525" t="s">
        <v>7515</v>
      </c>
      <c r="AG525" t="s">
        <v>7515</v>
      </c>
      <c r="AH525" t="s">
        <v>7515</v>
      </c>
      <c r="AI525" t="s">
        <v>6796</v>
      </c>
      <c r="AQ525" t="s">
        <v>6985</v>
      </c>
      <c r="AR525" t="s">
        <v>6793</v>
      </c>
      <c r="AS525" t="s">
        <v>6793</v>
      </c>
      <c r="AT525">
        <v>0</v>
      </c>
      <c r="AU525">
        <v>16</v>
      </c>
      <c r="AV525" t="s">
        <v>6988</v>
      </c>
      <c r="AW525" t="s">
        <v>6794</v>
      </c>
      <c r="AX525" t="s">
        <v>6793</v>
      </c>
      <c r="AY525" t="s">
        <v>6813</v>
      </c>
      <c r="AZ525" t="s">
        <v>7531</v>
      </c>
      <c r="BA525" t="s">
        <v>7553</v>
      </c>
      <c r="BC525" t="s">
        <v>6794</v>
      </c>
      <c r="BD525" t="s">
        <v>6794</v>
      </c>
      <c r="BE525" t="s">
        <v>6794</v>
      </c>
      <c r="BF525" t="s">
        <v>6794</v>
      </c>
      <c r="BG525" t="s">
        <v>6793</v>
      </c>
      <c r="BH525" t="s">
        <v>6794</v>
      </c>
      <c r="BI525" t="s">
        <v>6793</v>
      </c>
      <c r="BJ525" t="s">
        <v>6794</v>
      </c>
      <c r="BK525" t="s">
        <v>6794</v>
      </c>
      <c r="BL525" t="s">
        <v>6794</v>
      </c>
      <c r="BM525" t="s">
        <v>7022</v>
      </c>
      <c r="BN525" t="s">
        <v>7026</v>
      </c>
      <c r="BO525" t="s">
        <v>6794</v>
      </c>
      <c r="BQ525">
        <v>0</v>
      </c>
      <c r="BR525">
        <v>35</v>
      </c>
      <c r="BS525" t="s">
        <v>7519</v>
      </c>
      <c r="BT525" t="s">
        <v>7542</v>
      </c>
      <c r="BU525" t="s">
        <v>7559</v>
      </c>
      <c r="BV525" t="s">
        <v>7535</v>
      </c>
      <c r="BW525" t="s">
        <v>7515</v>
      </c>
      <c r="BX525" t="s">
        <v>7515</v>
      </c>
      <c r="BY525" t="s">
        <v>7515</v>
      </c>
      <c r="BZ525" t="s">
        <v>7516</v>
      </c>
      <c r="CA525" t="s">
        <v>7515</v>
      </c>
      <c r="CB525" t="s">
        <v>7515</v>
      </c>
      <c r="CC525" t="s">
        <v>7515</v>
      </c>
      <c r="CD525" t="s">
        <v>7515</v>
      </c>
      <c r="CE525" t="s">
        <v>7515</v>
      </c>
      <c r="CF525" t="s">
        <v>7515</v>
      </c>
      <c r="CG525" t="s">
        <v>7515</v>
      </c>
      <c r="CH525" t="s">
        <v>7515</v>
      </c>
      <c r="CI525" t="s">
        <v>6793</v>
      </c>
      <c r="CJ525" t="s">
        <v>6794</v>
      </c>
      <c r="CO525" t="s">
        <v>6793</v>
      </c>
      <c r="CP525" t="s">
        <v>6793</v>
      </c>
      <c r="CQ525" t="s">
        <v>6794</v>
      </c>
      <c r="CR525" t="s">
        <v>6793</v>
      </c>
      <c r="CS525" t="s">
        <v>6794</v>
      </c>
      <c r="CT525" t="s">
        <v>6794</v>
      </c>
      <c r="CU525" t="s">
        <v>6794</v>
      </c>
      <c r="CV525" t="s">
        <v>6793</v>
      </c>
      <c r="CW525" t="s">
        <v>6794</v>
      </c>
      <c r="CX525" t="s">
        <v>7545</v>
      </c>
      <c r="CY525" t="s">
        <v>7521</v>
      </c>
      <c r="CZ525" t="s">
        <v>7602</v>
      </c>
      <c r="DA525" t="s">
        <v>6793</v>
      </c>
      <c r="DB525">
        <v>3</v>
      </c>
      <c r="DC525">
        <v>3</v>
      </c>
      <c r="DD525">
        <v>3</v>
      </c>
      <c r="DE525" t="s">
        <v>6794</v>
      </c>
      <c r="EA525">
        <v>2</v>
      </c>
      <c r="EC525">
        <v>0</v>
      </c>
      <c r="ED525">
        <v>0</v>
      </c>
      <c r="EE525">
        <v>0</v>
      </c>
      <c r="EF525">
        <v>1</v>
      </c>
      <c r="EG525">
        <v>1</v>
      </c>
      <c r="EH525">
        <v>0</v>
      </c>
      <c r="EI525">
        <v>0</v>
      </c>
      <c r="EJ525" t="s">
        <v>6794</v>
      </c>
      <c r="EP525" t="s">
        <v>6794</v>
      </c>
      <c r="OI525" t="s">
        <v>7526</v>
      </c>
      <c r="OJ525" t="s">
        <v>7526</v>
      </c>
      <c r="OK525" t="s">
        <v>7526</v>
      </c>
      <c r="OL525" t="s">
        <v>7526</v>
      </c>
      <c r="OM525" t="s">
        <v>7528</v>
      </c>
      <c r="ON525" t="s">
        <v>7529</v>
      </c>
      <c r="OO525" t="s">
        <v>7528</v>
      </c>
      <c r="OP525">
        <v>4</v>
      </c>
      <c r="OQ525" t="s">
        <v>28</v>
      </c>
      <c r="OR525" t="s">
        <v>265</v>
      </c>
      <c r="OS525">
        <v>2006</v>
      </c>
      <c r="OT525">
        <v>12</v>
      </c>
      <c r="OU525">
        <v>1</v>
      </c>
      <c r="OV525">
        <v>12</v>
      </c>
      <c r="OW525">
        <v>1</v>
      </c>
      <c r="OX525">
        <v>0</v>
      </c>
      <c r="OY525">
        <v>35</v>
      </c>
      <c r="QE525" t="s">
        <v>7516</v>
      </c>
      <c r="QF525" t="s">
        <v>7515</v>
      </c>
      <c r="QG525" t="s">
        <v>7515</v>
      </c>
      <c r="QH525" t="s">
        <v>7515</v>
      </c>
      <c r="QI525" t="s">
        <v>7515</v>
      </c>
      <c r="QJ525" t="s">
        <v>7515</v>
      </c>
      <c r="QK525" t="s">
        <v>7515</v>
      </c>
      <c r="RP525">
        <f t="shared" si="14"/>
        <v>3</v>
      </c>
      <c r="RS525">
        <f t="shared" si="15"/>
        <v>2</v>
      </c>
    </row>
    <row r="526" spans="1:487" x14ac:dyDescent="0.3">
      <c r="A526">
        <v>70513</v>
      </c>
      <c r="B526">
        <v>993</v>
      </c>
      <c r="C526">
        <v>0</v>
      </c>
      <c r="D526">
        <v>5</v>
      </c>
      <c r="E526">
        <v>13</v>
      </c>
      <c r="F526">
        <v>100</v>
      </c>
      <c r="G526">
        <v>102</v>
      </c>
      <c r="H526">
        <v>16</v>
      </c>
      <c r="I526" t="s">
        <v>6793</v>
      </c>
      <c r="J526" t="s">
        <v>6793</v>
      </c>
      <c r="O526" t="s">
        <v>6793</v>
      </c>
      <c r="P526" t="s">
        <v>7516</v>
      </c>
      <c r="Q526" t="s">
        <v>7515</v>
      </c>
      <c r="R526" t="s">
        <v>7515</v>
      </c>
      <c r="S526" t="s">
        <v>7515</v>
      </c>
      <c r="T526" t="s">
        <v>7515</v>
      </c>
      <c r="U526" t="s">
        <v>7515</v>
      </c>
      <c r="V526" t="s">
        <v>7515</v>
      </c>
      <c r="W526" t="s">
        <v>7515</v>
      </c>
      <c r="X526" t="s">
        <v>7515</v>
      </c>
      <c r="Y526" t="s">
        <v>7515</v>
      </c>
      <c r="Z526" t="s">
        <v>7515</v>
      </c>
      <c r="AA526" t="s">
        <v>7515</v>
      </c>
      <c r="AB526" t="s">
        <v>7515</v>
      </c>
      <c r="AC526" t="s">
        <v>7515</v>
      </c>
      <c r="AD526" t="s">
        <v>7515</v>
      </c>
      <c r="AE526" t="s">
        <v>7515</v>
      </c>
      <c r="AF526" t="s">
        <v>7515</v>
      </c>
      <c r="AG526" t="s">
        <v>7515</v>
      </c>
      <c r="AH526" t="s">
        <v>7515</v>
      </c>
      <c r="AI526" t="s">
        <v>7517</v>
      </c>
      <c r="AL526">
        <v>0</v>
      </c>
      <c r="AM526">
        <v>4</v>
      </c>
      <c r="AN526" t="s">
        <v>6845</v>
      </c>
      <c r="AQ526" t="s">
        <v>6993</v>
      </c>
      <c r="AR526" t="s">
        <v>6794</v>
      </c>
      <c r="AS526" t="s">
        <v>6794</v>
      </c>
      <c r="AT526">
        <v>0</v>
      </c>
      <c r="AU526">
        <v>9</v>
      </c>
      <c r="AV526" t="s">
        <v>7568</v>
      </c>
      <c r="AW526" t="s">
        <v>6966</v>
      </c>
      <c r="AX526" t="s">
        <v>6794</v>
      </c>
      <c r="AY526" t="s">
        <v>6813</v>
      </c>
      <c r="AZ526" t="s">
        <v>7531</v>
      </c>
      <c r="BA526" t="s">
        <v>6991</v>
      </c>
      <c r="BC526" t="s">
        <v>6793</v>
      </c>
      <c r="BD526" t="s">
        <v>6794</v>
      </c>
      <c r="BE526" t="s">
        <v>6794</v>
      </c>
      <c r="BF526" t="s">
        <v>6793</v>
      </c>
      <c r="BH526" t="s">
        <v>6794</v>
      </c>
      <c r="BI526" t="s">
        <v>6794</v>
      </c>
      <c r="BJ526" t="s">
        <v>6794</v>
      </c>
      <c r="BK526" t="s">
        <v>6794</v>
      </c>
      <c r="BL526" t="s">
        <v>6794</v>
      </c>
      <c r="BM526" t="s">
        <v>7031</v>
      </c>
      <c r="BN526" t="s">
        <v>7024</v>
      </c>
      <c r="BO526" t="s">
        <v>6794</v>
      </c>
      <c r="BQ526">
        <v>75</v>
      </c>
      <c r="BR526">
        <v>30</v>
      </c>
      <c r="BS526" t="s">
        <v>7519</v>
      </c>
      <c r="BT526" t="s">
        <v>7604</v>
      </c>
      <c r="BU526" t="s">
        <v>7559</v>
      </c>
      <c r="BV526" t="s">
        <v>7569</v>
      </c>
      <c r="BW526" t="s">
        <v>7516</v>
      </c>
      <c r="BX526" t="s">
        <v>7515</v>
      </c>
      <c r="BY526" t="s">
        <v>7516</v>
      </c>
      <c r="BZ526" t="s">
        <v>7515</v>
      </c>
      <c r="CA526" t="s">
        <v>7515</v>
      </c>
      <c r="CB526" t="s">
        <v>7515</v>
      </c>
      <c r="CC526" t="s">
        <v>7515</v>
      </c>
      <c r="CD526" t="s">
        <v>7516</v>
      </c>
      <c r="CE526" t="s">
        <v>7515</v>
      </c>
      <c r="CF526" t="s">
        <v>7515</v>
      </c>
      <c r="CG526" t="s">
        <v>7515</v>
      </c>
      <c r="CH526" t="s">
        <v>7515</v>
      </c>
      <c r="CI526" t="s">
        <v>6793</v>
      </c>
      <c r="CJ526" t="s">
        <v>6794</v>
      </c>
      <c r="CO526" t="s">
        <v>6793</v>
      </c>
      <c r="CP526" t="s">
        <v>6793</v>
      </c>
      <c r="CQ526" t="s">
        <v>6794</v>
      </c>
      <c r="CR526" t="s">
        <v>6793</v>
      </c>
      <c r="CS526" t="s">
        <v>6793</v>
      </c>
      <c r="CT526" t="s">
        <v>6793</v>
      </c>
      <c r="CU526" t="s">
        <v>6794</v>
      </c>
      <c r="CV526" t="s">
        <v>6793</v>
      </c>
      <c r="CW526" t="s">
        <v>6794</v>
      </c>
      <c r="CX526" t="s">
        <v>7520</v>
      </c>
      <c r="CY526" t="s">
        <v>7521</v>
      </c>
      <c r="CZ526" t="s">
        <v>7522</v>
      </c>
      <c r="DA526" t="s">
        <v>6793</v>
      </c>
      <c r="DB526">
        <v>3</v>
      </c>
      <c r="DC526">
        <v>4</v>
      </c>
      <c r="DD526">
        <v>3</v>
      </c>
      <c r="DE526" t="s">
        <v>6793</v>
      </c>
      <c r="DF526">
        <v>1</v>
      </c>
      <c r="DG526" t="s">
        <v>7606</v>
      </c>
      <c r="DH526">
        <v>2006</v>
      </c>
      <c r="DI526" t="s">
        <v>7557</v>
      </c>
      <c r="DJ526" t="s">
        <v>7598</v>
      </c>
      <c r="DK526">
        <v>2007</v>
      </c>
      <c r="EA526">
        <v>4</v>
      </c>
      <c r="EC526">
        <v>2</v>
      </c>
      <c r="ED526">
        <v>0</v>
      </c>
      <c r="EE526">
        <v>0</v>
      </c>
      <c r="EF526">
        <v>2</v>
      </c>
      <c r="EG526">
        <v>0</v>
      </c>
      <c r="EH526">
        <v>0</v>
      </c>
      <c r="EI526">
        <v>0</v>
      </c>
      <c r="EJ526" t="s">
        <v>6794</v>
      </c>
      <c r="EP526" t="s">
        <v>6794</v>
      </c>
      <c r="OI526" t="s">
        <v>7526</v>
      </c>
      <c r="OJ526" t="s">
        <v>7526</v>
      </c>
      <c r="OK526" t="s">
        <v>7526</v>
      </c>
      <c r="OL526" t="s">
        <v>7526</v>
      </c>
      <c r="OM526" t="s">
        <v>7528</v>
      </c>
      <c r="ON526" t="s">
        <v>7529</v>
      </c>
      <c r="OO526" t="s">
        <v>7528</v>
      </c>
      <c r="OP526">
        <v>4</v>
      </c>
      <c r="OQ526" t="s">
        <v>28</v>
      </c>
      <c r="OR526" t="s">
        <v>265</v>
      </c>
      <c r="OS526">
        <v>2007</v>
      </c>
      <c r="OT526">
        <v>9</v>
      </c>
      <c r="OU526">
        <v>1</v>
      </c>
      <c r="OV526">
        <v>9</v>
      </c>
      <c r="OW526">
        <v>0</v>
      </c>
      <c r="OX526">
        <v>1</v>
      </c>
      <c r="OY526">
        <v>35</v>
      </c>
      <c r="QE526" t="s">
        <v>7516</v>
      </c>
      <c r="QF526" t="s">
        <v>7515</v>
      </c>
      <c r="QG526" t="s">
        <v>7515</v>
      </c>
      <c r="QH526" t="s">
        <v>7515</v>
      </c>
      <c r="QI526" t="s">
        <v>7515</v>
      </c>
      <c r="QJ526" t="s">
        <v>7515</v>
      </c>
      <c r="QK526" t="s">
        <v>7515</v>
      </c>
      <c r="RP526">
        <f t="shared" si="14"/>
        <v>5</v>
      </c>
      <c r="RS526">
        <f t="shared" si="15"/>
        <v>10</v>
      </c>
    </row>
    <row r="527" spans="1:487" x14ac:dyDescent="0.3">
      <c r="A527">
        <v>70514</v>
      </c>
      <c r="B527">
        <v>995</v>
      </c>
      <c r="C527">
        <v>0</v>
      </c>
      <c r="D527">
        <v>5</v>
      </c>
      <c r="E527">
        <v>14</v>
      </c>
      <c r="F527">
        <v>84</v>
      </c>
      <c r="G527">
        <v>102</v>
      </c>
      <c r="H527">
        <v>3</v>
      </c>
      <c r="I527" t="s">
        <v>6793</v>
      </c>
      <c r="J527" t="s">
        <v>6793</v>
      </c>
      <c r="O527" t="s">
        <v>6793</v>
      </c>
      <c r="P527" t="s">
        <v>7515</v>
      </c>
      <c r="Q527" t="s">
        <v>7515</v>
      </c>
      <c r="R527" t="s">
        <v>7515</v>
      </c>
      <c r="S527" t="s">
        <v>7515</v>
      </c>
      <c r="T527" t="s">
        <v>7515</v>
      </c>
      <c r="U527" t="s">
        <v>7515</v>
      </c>
      <c r="V527" t="s">
        <v>7515</v>
      </c>
      <c r="W527" t="s">
        <v>7515</v>
      </c>
      <c r="X527" t="s">
        <v>7515</v>
      </c>
      <c r="Y527" t="s">
        <v>7515</v>
      </c>
      <c r="Z527" t="s">
        <v>7515</v>
      </c>
      <c r="AA527" t="s">
        <v>7515</v>
      </c>
      <c r="AB527" t="s">
        <v>7515</v>
      </c>
      <c r="AC527" t="s">
        <v>7515</v>
      </c>
      <c r="AD527" t="s">
        <v>7515</v>
      </c>
      <c r="AE527" t="s">
        <v>7515</v>
      </c>
      <c r="AF527" t="s">
        <v>7516</v>
      </c>
      <c r="AG527" t="s">
        <v>7515</v>
      </c>
      <c r="AH527" t="s">
        <v>7515</v>
      </c>
      <c r="AI527" t="s">
        <v>6796</v>
      </c>
      <c r="AQ527" t="s">
        <v>6985</v>
      </c>
      <c r="AR527" t="s">
        <v>6793</v>
      </c>
      <c r="AS527" t="s">
        <v>6793</v>
      </c>
      <c r="AT527">
        <v>0</v>
      </c>
      <c r="AU527">
        <v>17</v>
      </c>
      <c r="AV527" t="s">
        <v>6988</v>
      </c>
      <c r="AW527" t="s">
        <v>6793</v>
      </c>
      <c r="AX527" t="s">
        <v>6793</v>
      </c>
      <c r="AY527" t="s">
        <v>6</v>
      </c>
      <c r="BA527" t="s">
        <v>6991</v>
      </c>
      <c r="BC527" t="s">
        <v>6793</v>
      </c>
      <c r="BD527" t="s">
        <v>6794</v>
      </c>
      <c r="BE527" t="s">
        <v>6794</v>
      </c>
      <c r="BF527" t="s">
        <v>6794</v>
      </c>
      <c r="BG527" t="s">
        <v>6794</v>
      </c>
      <c r="BH527" t="s">
        <v>6794</v>
      </c>
      <c r="BI527" t="s">
        <v>6794</v>
      </c>
      <c r="BJ527" t="s">
        <v>6794</v>
      </c>
      <c r="BK527" t="s">
        <v>6794</v>
      </c>
      <c r="BL527" t="s">
        <v>6794</v>
      </c>
      <c r="BM527" t="s">
        <v>7029</v>
      </c>
      <c r="BN527" t="s">
        <v>7021</v>
      </c>
      <c r="BO527" t="s">
        <v>6794</v>
      </c>
      <c r="BQ527">
        <v>50</v>
      </c>
      <c r="BR527" t="s">
        <v>7532</v>
      </c>
      <c r="BS527" t="s">
        <v>7533</v>
      </c>
      <c r="BT527" t="s">
        <v>6</v>
      </c>
      <c r="BU527" t="s">
        <v>7559</v>
      </c>
      <c r="BV527" t="s">
        <v>7535</v>
      </c>
      <c r="BW527" t="s">
        <v>7516</v>
      </c>
      <c r="BX527" t="s">
        <v>7515</v>
      </c>
      <c r="BY527" t="s">
        <v>7515</v>
      </c>
      <c r="BZ527" t="s">
        <v>7515</v>
      </c>
      <c r="CA527" t="s">
        <v>7515</v>
      </c>
      <c r="CB527" t="s">
        <v>7515</v>
      </c>
      <c r="CC527" t="s">
        <v>7515</v>
      </c>
      <c r="CD527" t="s">
        <v>7515</v>
      </c>
      <c r="CE527" t="s">
        <v>7515</v>
      </c>
      <c r="CF527" t="s">
        <v>7515</v>
      </c>
      <c r="CG527" t="s">
        <v>7515</v>
      </c>
      <c r="CH527" t="s">
        <v>7515</v>
      </c>
      <c r="CI527" t="s">
        <v>6966</v>
      </c>
      <c r="CJ527" t="s">
        <v>6794</v>
      </c>
      <c r="CO527" t="s">
        <v>6793</v>
      </c>
      <c r="CP527" t="s">
        <v>6793</v>
      </c>
      <c r="CQ527" t="s">
        <v>6794</v>
      </c>
      <c r="CR527" t="s">
        <v>6794</v>
      </c>
      <c r="CS527" t="s">
        <v>6794</v>
      </c>
      <c r="CT527" t="s">
        <v>6794</v>
      </c>
      <c r="CU527" t="s">
        <v>6794</v>
      </c>
      <c r="CV527" t="s">
        <v>6793</v>
      </c>
      <c r="CW527" t="s">
        <v>6794</v>
      </c>
      <c r="CX527" t="s">
        <v>7520</v>
      </c>
      <c r="CY527" t="s">
        <v>7521</v>
      </c>
      <c r="CZ527" t="s">
        <v>7602</v>
      </c>
      <c r="DA527" t="s">
        <v>6793</v>
      </c>
      <c r="DB527">
        <v>2</v>
      </c>
      <c r="DC527">
        <v>3</v>
      </c>
      <c r="DD527">
        <v>3</v>
      </c>
      <c r="DE527" t="s">
        <v>6794</v>
      </c>
      <c r="EA527">
        <v>3</v>
      </c>
      <c r="EC527">
        <v>0</v>
      </c>
      <c r="ED527">
        <v>0</v>
      </c>
      <c r="EE527">
        <v>0</v>
      </c>
      <c r="EF527">
        <v>0</v>
      </c>
      <c r="EG527">
        <v>2</v>
      </c>
      <c r="EH527">
        <v>1</v>
      </c>
      <c r="EI527">
        <v>0</v>
      </c>
      <c r="EJ527" t="s">
        <v>6794</v>
      </c>
      <c r="EP527" t="s">
        <v>6794</v>
      </c>
      <c r="OI527" t="s">
        <v>7526</v>
      </c>
      <c r="OJ527" t="s">
        <v>7527</v>
      </c>
      <c r="OK527" t="s">
        <v>7527</v>
      </c>
      <c r="OL527" t="s">
        <v>7527</v>
      </c>
      <c r="OM527" t="s">
        <v>7528</v>
      </c>
      <c r="ON527" t="s">
        <v>7539</v>
      </c>
      <c r="OO527" t="s">
        <v>7528</v>
      </c>
      <c r="OP527">
        <v>1</v>
      </c>
      <c r="OQ527" t="s">
        <v>28</v>
      </c>
      <c r="OR527" t="s">
        <v>7549</v>
      </c>
      <c r="OS527">
        <v>2006</v>
      </c>
      <c r="OT527">
        <v>3</v>
      </c>
      <c r="OU527">
        <v>1</v>
      </c>
      <c r="OV527">
        <v>3</v>
      </c>
      <c r="OW527">
        <v>1</v>
      </c>
      <c r="OX527">
        <v>0</v>
      </c>
      <c r="OY527">
        <v>35</v>
      </c>
      <c r="QE527" t="s">
        <v>7515</v>
      </c>
      <c r="QF527" t="s">
        <v>7515</v>
      </c>
      <c r="QG527" t="s">
        <v>7515</v>
      </c>
      <c r="QH527" t="s">
        <v>7516</v>
      </c>
      <c r="QI527" t="s">
        <v>7515</v>
      </c>
      <c r="QJ527" t="s">
        <v>7515</v>
      </c>
      <c r="QK527" t="s">
        <v>7515</v>
      </c>
      <c r="RP527">
        <f t="shared" ref="RP527:RP590" si="16">IF(AU527="Don't Know",-1,IF(AU527&gt;=30,1,IF(AU527&gt;=20,2,IF(AU527&gt;=15,3,IF(AU527&gt;=10,4,IF(AU527&gt;=5,5,IF(AU527&gt;0,6,0)))))))</f>
        <v>3</v>
      </c>
      <c r="RS527">
        <f t="shared" ref="RS527:RS590" si="17">VLOOKUP(BM527,$RT$2:$RX$12,5,FALSE)</f>
        <v>8</v>
      </c>
    </row>
    <row r="528" spans="1:487" x14ac:dyDescent="0.3">
      <c r="A528">
        <v>70515</v>
      </c>
      <c r="B528">
        <v>998</v>
      </c>
      <c r="C528">
        <v>0</v>
      </c>
      <c r="D528">
        <v>5</v>
      </c>
      <c r="E528">
        <v>9</v>
      </c>
      <c r="F528">
        <v>72</v>
      </c>
      <c r="G528">
        <v>102</v>
      </c>
      <c r="H528">
        <v>10</v>
      </c>
      <c r="I528" t="s">
        <v>6793</v>
      </c>
      <c r="J528" t="s">
        <v>6793</v>
      </c>
      <c r="O528" t="s">
        <v>6793</v>
      </c>
      <c r="P528" t="s">
        <v>7516</v>
      </c>
      <c r="Q528" t="s">
        <v>7515</v>
      </c>
      <c r="R528" t="s">
        <v>7515</v>
      </c>
      <c r="S528" t="s">
        <v>7515</v>
      </c>
      <c r="T528" t="s">
        <v>7515</v>
      </c>
      <c r="U528" t="s">
        <v>7515</v>
      </c>
      <c r="V528" t="s">
        <v>7515</v>
      </c>
      <c r="W528" t="s">
        <v>7515</v>
      </c>
      <c r="X528" t="s">
        <v>7515</v>
      </c>
      <c r="Y528" t="s">
        <v>7515</v>
      </c>
      <c r="Z528" t="s">
        <v>7515</v>
      </c>
      <c r="AA528" t="s">
        <v>7515</v>
      </c>
      <c r="AB528" t="s">
        <v>7515</v>
      </c>
      <c r="AC528" t="s">
        <v>7515</v>
      </c>
      <c r="AD528" t="s">
        <v>7515</v>
      </c>
      <c r="AE528" t="s">
        <v>7515</v>
      </c>
      <c r="AF528" t="s">
        <v>7515</v>
      </c>
      <c r="AG528" t="s">
        <v>7515</v>
      </c>
      <c r="AH528" t="s">
        <v>7515</v>
      </c>
      <c r="AI528" t="s">
        <v>7517</v>
      </c>
      <c r="AL528" t="s">
        <v>7547</v>
      </c>
      <c r="AM528" t="s">
        <v>7547</v>
      </c>
      <c r="AN528" t="s">
        <v>6845</v>
      </c>
      <c r="AQ528" t="s">
        <v>6994</v>
      </c>
      <c r="AR528" t="s">
        <v>6794</v>
      </c>
      <c r="AS528" t="s">
        <v>6794</v>
      </c>
      <c r="AT528" t="s">
        <v>6</v>
      </c>
      <c r="AU528" t="s">
        <v>6</v>
      </c>
      <c r="AV528" t="s">
        <v>6988</v>
      </c>
      <c r="AW528" t="s">
        <v>6794</v>
      </c>
      <c r="AX528" t="s">
        <v>6794</v>
      </c>
      <c r="AY528" t="s">
        <v>6813</v>
      </c>
      <c r="AZ528" t="s">
        <v>7531</v>
      </c>
      <c r="BA528" t="s">
        <v>6991</v>
      </c>
      <c r="BC528" t="s">
        <v>6793</v>
      </c>
      <c r="BD528" t="s">
        <v>6794</v>
      </c>
      <c r="BE528" t="s">
        <v>6793</v>
      </c>
      <c r="BF528" t="s">
        <v>6793</v>
      </c>
      <c r="BG528" t="s">
        <v>6793</v>
      </c>
      <c r="BH528" t="s">
        <v>6794</v>
      </c>
      <c r="BI528" t="s">
        <v>6794</v>
      </c>
      <c r="BJ528" t="s">
        <v>6794</v>
      </c>
      <c r="BK528" t="s">
        <v>6794</v>
      </c>
      <c r="BL528" t="s">
        <v>6794</v>
      </c>
      <c r="BM528" t="s">
        <v>7021</v>
      </c>
      <c r="BN528" t="s">
        <v>7024</v>
      </c>
      <c r="BO528" t="s">
        <v>6794</v>
      </c>
      <c r="BQ528" t="s">
        <v>7547</v>
      </c>
      <c r="BR528" t="s">
        <v>6</v>
      </c>
      <c r="BS528" t="s">
        <v>7519</v>
      </c>
      <c r="BT528" t="s">
        <v>6</v>
      </c>
      <c r="BU528" t="s">
        <v>7021</v>
      </c>
      <c r="BV528" t="s">
        <v>7561</v>
      </c>
      <c r="BW528" t="s">
        <v>7516</v>
      </c>
      <c r="BX528" t="s">
        <v>7515</v>
      </c>
      <c r="BY528" t="s">
        <v>7515</v>
      </c>
      <c r="BZ528" t="s">
        <v>7515</v>
      </c>
      <c r="CA528" t="s">
        <v>7515</v>
      </c>
      <c r="CB528" t="s">
        <v>7515</v>
      </c>
      <c r="CC528" t="s">
        <v>7515</v>
      </c>
      <c r="CD528" t="s">
        <v>7515</v>
      </c>
      <c r="CE528" t="s">
        <v>7515</v>
      </c>
      <c r="CF528" t="s">
        <v>7515</v>
      </c>
      <c r="CG528" t="s">
        <v>7515</v>
      </c>
      <c r="CH528" t="s">
        <v>7515</v>
      </c>
      <c r="CI528" t="s">
        <v>6793</v>
      </c>
      <c r="CJ528" t="s">
        <v>6794</v>
      </c>
      <c r="CO528" t="s">
        <v>6793</v>
      </c>
      <c r="CP528" t="s">
        <v>6793</v>
      </c>
      <c r="CQ528" t="s">
        <v>6794</v>
      </c>
      <c r="CR528" t="s">
        <v>6793</v>
      </c>
      <c r="CS528" t="s">
        <v>6794</v>
      </c>
      <c r="CT528" t="s">
        <v>6793</v>
      </c>
      <c r="CU528" t="s">
        <v>6794</v>
      </c>
      <c r="CV528" t="s">
        <v>6794</v>
      </c>
      <c r="CW528" t="s">
        <v>6794</v>
      </c>
      <c r="CX528" t="s">
        <v>31</v>
      </c>
      <c r="CY528" t="s">
        <v>31</v>
      </c>
      <c r="CZ528" t="s">
        <v>31</v>
      </c>
      <c r="DA528" t="s">
        <v>31</v>
      </c>
      <c r="DB528" t="s">
        <v>31</v>
      </c>
      <c r="DC528" t="s">
        <v>31</v>
      </c>
      <c r="DD528" t="s">
        <v>31</v>
      </c>
      <c r="EA528" t="s">
        <v>31</v>
      </c>
      <c r="EJ528" t="s">
        <v>31</v>
      </c>
      <c r="EP528" t="s">
        <v>31</v>
      </c>
      <c r="OM528" t="s">
        <v>7528</v>
      </c>
      <c r="ON528" t="s">
        <v>7529</v>
      </c>
      <c r="OO528" t="s">
        <v>7528</v>
      </c>
      <c r="OP528">
        <v>1</v>
      </c>
      <c r="OQ528" t="s">
        <v>28</v>
      </c>
      <c r="OR528" t="s">
        <v>212</v>
      </c>
      <c r="OS528">
        <v>2006</v>
      </c>
      <c r="OT528">
        <v>5</v>
      </c>
      <c r="OU528">
        <v>1</v>
      </c>
      <c r="OV528">
        <v>5</v>
      </c>
      <c r="OW528">
        <v>0</v>
      </c>
      <c r="OX528">
        <v>1</v>
      </c>
      <c r="OY528">
        <v>35</v>
      </c>
      <c r="QE528" t="s">
        <v>7515</v>
      </c>
      <c r="QF528" t="s">
        <v>7515</v>
      </c>
      <c r="QG528" t="s">
        <v>7515</v>
      </c>
      <c r="QH528" t="s">
        <v>7515</v>
      </c>
      <c r="QI528" t="s">
        <v>7515</v>
      </c>
      <c r="QJ528" t="s">
        <v>7516</v>
      </c>
      <c r="QK528" t="s">
        <v>7515</v>
      </c>
      <c r="RP528">
        <f t="shared" si="16"/>
        <v>-1</v>
      </c>
      <c r="RS528">
        <f t="shared" si="17"/>
        <v>1</v>
      </c>
    </row>
    <row r="529" spans="1:487" x14ac:dyDescent="0.3">
      <c r="A529">
        <v>70516</v>
      </c>
      <c r="B529">
        <v>999</v>
      </c>
      <c r="C529">
        <v>0</v>
      </c>
      <c r="D529">
        <v>5</v>
      </c>
      <c r="E529">
        <v>10</v>
      </c>
      <c r="F529">
        <v>81</v>
      </c>
      <c r="G529">
        <v>102</v>
      </c>
      <c r="H529">
        <v>15</v>
      </c>
      <c r="I529" t="s">
        <v>6793</v>
      </c>
      <c r="J529" t="s">
        <v>6793</v>
      </c>
      <c r="O529" t="s">
        <v>6793</v>
      </c>
      <c r="P529" t="s">
        <v>7515</v>
      </c>
      <c r="Q529" t="s">
        <v>7515</v>
      </c>
      <c r="R529" t="s">
        <v>7515</v>
      </c>
      <c r="S529" t="s">
        <v>7515</v>
      </c>
      <c r="T529" t="s">
        <v>7515</v>
      </c>
      <c r="U529" t="s">
        <v>7515</v>
      </c>
      <c r="V529" t="s">
        <v>7515</v>
      </c>
      <c r="W529" t="s">
        <v>7515</v>
      </c>
      <c r="X529" t="s">
        <v>7515</v>
      </c>
      <c r="Y529" t="s">
        <v>7515</v>
      </c>
      <c r="Z529" t="s">
        <v>7515</v>
      </c>
      <c r="AA529" t="s">
        <v>7515</v>
      </c>
      <c r="AB529" t="s">
        <v>7515</v>
      </c>
      <c r="AC529" t="s">
        <v>7515</v>
      </c>
      <c r="AD529" t="s">
        <v>7515</v>
      </c>
      <c r="AE529" t="s">
        <v>7515</v>
      </c>
      <c r="AF529" t="s">
        <v>7515</v>
      </c>
      <c r="AG529" t="s">
        <v>7516</v>
      </c>
      <c r="AH529" t="s">
        <v>7515</v>
      </c>
      <c r="AI529" t="s">
        <v>6796</v>
      </c>
      <c r="AQ529" t="s">
        <v>6985</v>
      </c>
      <c r="AR529" t="s">
        <v>6793</v>
      </c>
      <c r="AS529" t="s">
        <v>6794</v>
      </c>
      <c r="AT529" t="s">
        <v>6</v>
      </c>
      <c r="AU529" t="s">
        <v>6</v>
      </c>
      <c r="AV529" t="s">
        <v>6988</v>
      </c>
      <c r="AW529" t="s">
        <v>6966</v>
      </c>
      <c r="AX529" t="s">
        <v>6793</v>
      </c>
      <c r="AY529" t="s">
        <v>6813</v>
      </c>
      <c r="AZ529" t="s">
        <v>7531</v>
      </c>
      <c r="BA529" t="s">
        <v>6991</v>
      </c>
      <c r="BC529" t="s">
        <v>6794</v>
      </c>
      <c r="BD529" t="s">
        <v>6794</v>
      </c>
      <c r="BE529" t="s">
        <v>6794</v>
      </c>
      <c r="BF529" t="s">
        <v>6794</v>
      </c>
      <c r="BG529" t="s">
        <v>6793</v>
      </c>
      <c r="BH529" t="s">
        <v>6794</v>
      </c>
      <c r="BI529" t="s">
        <v>6794</v>
      </c>
      <c r="BJ529" t="s">
        <v>6794</v>
      </c>
      <c r="BK529" t="s">
        <v>6794</v>
      </c>
      <c r="BL529" t="s">
        <v>6794</v>
      </c>
      <c r="BM529" t="s">
        <v>7030</v>
      </c>
      <c r="BN529" t="s">
        <v>7565</v>
      </c>
      <c r="BO529" t="s">
        <v>6794</v>
      </c>
      <c r="BQ529">
        <v>0</v>
      </c>
      <c r="BR529" t="s">
        <v>6</v>
      </c>
      <c r="BS529" t="s">
        <v>7519</v>
      </c>
      <c r="BT529" t="s">
        <v>6</v>
      </c>
      <c r="BU529" t="s">
        <v>7559</v>
      </c>
      <c r="BV529" t="s">
        <v>7535</v>
      </c>
      <c r="BW529" t="s">
        <v>7516</v>
      </c>
      <c r="BX529" t="s">
        <v>7515</v>
      </c>
      <c r="BY529" t="s">
        <v>7515</v>
      </c>
      <c r="BZ529" t="s">
        <v>7515</v>
      </c>
      <c r="CA529" t="s">
        <v>7515</v>
      </c>
      <c r="CB529" t="s">
        <v>7515</v>
      </c>
      <c r="CC529" t="s">
        <v>7515</v>
      </c>
      <c r="CD529" t="s">
        <v>7515</v>
      </c>
      <c r="CE529" t="s">
        <v>7515</v>
      </c>
      <c r="CF529" t="s">
        <v>7515</v>
      </c>
      <c r="CG529" t="s">
        <v>7515</v>
      </c>
      <c r="CH529" t="s">
        <v>7515</v>
      </c>
      <c r="CI529" t="s">
        <v>6793</v>
      </c>
      <c r="CJ529" t="s">
        <v>6794</v>
      </c>
      <c r="CO529" t="s">
        <v>6794</v>
      </c>
      <c r="CP529" t="s">
        <v>6794</v>
      </c>
      <c r="CQ529" t="s">
        <v>6794</v>
      </c>
      <c r="CR529" t="s">
        <v>6794</v>
      </c>
      <c r="CS529" t="s">
        <v>6794</v>
      </c>
      <c r="CT529" t="s">
        <v>6794</v>
      </c>
      <c r="CU529" t="s">
        <v>6794</v>
      </c>
      <c r="CV529" t="s">
        <v>6793</v>
      </c>
      <c r="CW529" t="s">
        <v>6794</v>
      </c>
      <c r="CX529" t="s">
        <v>31</v>
      </c>
      <c r="CY529" t="s">
        <v>31</v>
      </c>
      <c r="CZ529" t="s">
        <v>31</v>
      </c>
      <c r="DA529" t="s">
        <v>6793</v>
      </c>
      <c r="DB529">
        <v>2</v>
      </c>
      <c r="DC529">
        <v>3</v>
      </c>
      <c r="DD529">
        <v>2</v>
      </c>
      <c r="DE529" t="s">
        <v>6794</v>
      </c>
      <c r="EA529">
        <v>2</v>
      </c>
      <c r="EC529">
        <v>0</v>
      </c>
      <c r="ED529">
        <v>0</v>
      </c>
      <c r="EE529">
        <v>2</v>
      </c>
      <c r="EF529">
        <v>0</v>
      </c>
      <c r="EG529">
        <v>0</v>
      </c>
      <c r="EH529">
        <v>0</v>
      </c>
      <c r="EI529">
        <v>0</v>
      </c>
      <c r="EJ529" t="s">
        <v>6794</v>
      </c>
      <c r="EP529" t="s">
        <v>6794</v>
      </c>
      <c r="OI529" t="s">
        <v>7526</v>
      </c>
      <c r="OJ529" t="s">
        <v>7526</v>
      </c>
      <c r="OK529" t="s">
        <v>7526</v>
      </c>
      <c r="OL529" t="s">
        <v>7526</v>
      </c>
      <c r="OM529" t="s">
        <v>7528</v>
      </c>
      <c r="ON529" t="s">
        <v>7529</v>
      </c>
      <c r="OO529" t="s">
        <v>7528</v>
      </c>
      <c r="OP529">
        <v>4</v>
      </c>
      <c r="OQ529" t="s">
        <v>28</v>
      </c>
      <c r="OR529" t="s">
        <v>265</v>
      </c>
      <c r="OS529">
        <v>2007</v>
      </c>
      <c r="OT529">
        <v>11</v>
      </c>
      <c r="OU529">
        <v>1</v>
      </c>
      <c r="OV529">
        <v>11</v>
      </c>
      <c r="OW529">
        <v>1</v>
      </c>
      <c r="OX529">
        <v>0</v>
      </c>
      <c r="OY529">
        <v>35</v>
      </c>
      <c r="QE529">
        <v>-5</v>
      </c>
      <c r="QF529">
        <v>-5</v>
      </c>
      <c r="QG529">
        <v>-5</v>
      </c>
      <c r="QH529">
        <v>-5</v>
      </c>
      <c r="QI529">
        <v>-5</v>
      </c>
      <c r="QJ529">
        <v>-5</v>
      </c>
      <c r="QK529">
        <v>-5</v>
      </c>
      <c r="RP529">
        <f t="shared" si="16"/>
        <v>-1</v>
      </c>
      <c r="RS529">
        <f t="shared" si="17"/>
        <v>9</v>
      </c>
    </row>
    <row r="530" spans="1:487" x14ac:dyDescent="0.3">
      <c r="A530">
        <v>70517</v>
      </c>
      <c r="B530">
        <v>1001</v>
      </c>
      <c r="C530">
        <v>0</v>
      </c>
      <c r="D530">
        <v>5</v>
      </c>
      <c r="E530">
        <v>28</v>
      </c>
      <c r="F530">
        <v>95</v>
      </c>
      <c r="G530">
        <v>102</v>
      </c>
      <c r="H530">
        <v>3</v>
      </c>
      <c r="I530" t="s">
        <v>6793</v>
      </c>
      <c r="J530" t="s">
        <v>6793</v>
      </c>
      <c r="O530" t="s">
        <v>6793</v>
      </c>
      <c r="P530" t="s">
        <v>7516</v>
      </c>
      <c r="Q530" t="s">
        <v>7515</v>
      </c>
      <c r="R530" t="s">
        <v>7515</v>
      </c>
      <c r="S530" t="s">
        <v>7515</v>
      </c>
      <c r="T530" t="s">
        <v>7515</v>
      </c>
      <c r="U530" t="s">
        <v>7515</v>
      </c>
      <c r="V530" t="s">
        <v>7515</v>
      </c>
      <c r="W530" t="s">
        <v>7515</v>
      </c>
      <c r="X530" t="s">
        <v>7515</v>
      </c>
      <c r="Y530" t="s">
        <v>7515</v>
      </c>
      <c r="Z530" t="s">
        <v>7515</v>
      </c>
      <c r="AA530" t="s">
        <v>7515</v>
      </c>
      <c r="AB530" t="s">
        <v>7515</v>
      </c>
      <c r="AC530" t="s">
        <v>7515</v>
      </c>
      <c r="AD530" t="s">
        <v>7515</v>
      </c>
      <c r="AE530" t="s">
        <v>7515</v>
      </c>
      <c r="AF530" t="s">
        <v>7515</v>
      </c>
      <c r="AG530" t="s">
        <v>7515</v>
      </c>
      <c r="AH530" t="s">
        <v>7515</v>
      </c>
      <c r="AI530" t="s">
        <v>6796</v>
      </c>
      <c r="AQ530" t="s">
        <v>6985</v>
      </c>
      <c r="AR530" t="s">
        <v>6793</v>
      </c>
      <c r="AS530" t="s">
        <v>6793</v>
      </c>
      <c r="AT530">
        <v>0</v>
      </c>
      <c r="AU530">
        <v>5</v>
      </c>
      <c r="AV530" t="s">
        <v>6988</v>
      </c>
      <c r="AW530" t="s">
        <v>6793</v>
      </c>
      <c r="AX530" t="s">
        <v>6793</v>
      </c>
      <c r="AY530" t="s">
        <v>6813</v>
      </c>
      <c r="AZ530" t="s">
        <v>7531</v>
      </c>
      <c r="BA530" t="s">
        <v>6991</v>
      </c>
      <c r="BC530" t="s">
        <v>6793</v>
      </c>
      <c r="BD530" t="s">
        <v>6793</v>
      </c>
      <c r="BE530" t="s">
        <v>6793</v>
      </c>
      <c r="BF530" t="s">
        <v>6794</v>
      </c>
      <c r="BG530" t="s">
        <v>6794</v>
      </c>
      <c r="BH530" t="s">
        <v>6794</v>
      </c>
      <c r="BI530" t="s">
        <v>6794</v>
      </c>
      <c r="BJ530" t="s">
        <v>6794</v>
      </c>
      <c r="BK530" t="s">
        <v>6794</v>
      </c>
      <c r="BL530" t="s">
        <v>6794</v>
      </c>
      <c r="BM530" t="s">
        <v>7029</v>
      </c>
      <c r="BN530" t="s">
        <v>7021</v>
      </c>
      <c r="BO530" t="s">
        <v>6794</v>
      </c>
      <c r="BQ530">
        <v>100</v>
      </c>
      <c r="BR530" t="s">
        <v>6</v>
      </c>
      <c r="BS530" t="s">
        <v>7533</v>
      </c>
      <c r="BT530" t="s">
        <v>6</v>
      </c>
      <c r="BU530" t="s">
        <v>7559</v>
      </c>
      <c r="BV530" t="s">
        <v>7535</v>
      </c>
      <c r="BW530" t="s">
        <v>7516</v>
      </c>
      <c r="BX530" t="s">
        <v>7515</v>
      </c>
      <c r="BY530" t="s">
        <v>7515</v>
      </c>
      <c r="BZ530" t="s">
        <v>7515</v>
      </c>
      <c r="CA530" t="s">
        <v>7515</v>
      </c>
      <c r="CB530" t="s">
        <v>7515</v>
      </c>
      <c r="CC530" t="s">
        <v>7515</v>
      </c>
      <c r="CD530" t="s">
        <v>7515</v>
      </c>
      <c r="CE530" t="s">
        <v>7515</v>
      </c>
      <c r="CF530" t="s">
        <v>7515</v>
      </c>
      <c r="CG530" t="s">
        <v>7515</v>
      </c>
      <c r="CH530" t="s">
        <v>7515</v>
      </c>
      <c r="CI530" t="s">
        <v>6794</v>
      </c>
      <c r="CJ530" t="s">
        <v>6794</v>
      </c>
      <c r="CO530" t="s">
        <v>6793</v>
      </c>
      <c r="CP530" t="s">
        <v>6793</v>
      </c>
      <c r="CQ530" t="s">
        <v>6794</v>
      </c>
      <c r="CR530" t="s">
        <v>6793</v>
      </c>
      <c r="CS530" t="s">
        <v>6794</v>
      </c>
      <c r="CT530" t="s">
        <v>6793</v>
      </c>
      <c r="CU530" t="s">
        <v>6794</v>
      </c>
      <c r="CV530" t="s">
        <v>6793</v>
      </c>
      <c r="CW530" t="s">
        <v>6794</v>
      </c>
      <c r="CX530" t="s">
        <v>7520</v>
      </c>
      <c r="CY530" t="s">
        <v>7521</v>
      </c>
      <c r="CZ530" t="s">
        <v>7522</v>
      </c>
      <c r="DA530" t="s">
        <v>6793</v>
      </c>
      <c r="DB530">
        <v>2</v>
      </c>
      <c r="DC530">
        <v>3</v>
      </c>
      <c r="DD530">
        <v>4</v>
      </c>
      <c r="DE530" t="s">
        <v>6794</v>
      </c>
      <c r="EA530">
        <v>2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2</v>
      </c>
      <c r="EJ530" t="s">
        <v>6794</v>
      </c>
      <c r="EP530" t="s">
        <v>6793</v>
      </c>
      <c r="KE530" t="s">
        <v>7524</v>
      </c>
      <c r="KF530" t="s">
        <v>7574</v>
      </c>
      <c r="KG530">
        <v>2006</v>
      </c>
      <c r="KI530" t="s">
        <v>7527</v>
      </c>
      <c r="KJ530" t="s">
        <v>7527</v>
      </c>
      <c r="KK530" t="s">
        <v>6794</v>
      </c>
      <c r="KL530" t="s">
        <v>6793</v>
      </c>
      <c r="NW530">
        <v>5</v>
      </c>
      <c r="NX530" t="s">
        <v>7515</v>
      </c>
      <c r="NY530" t="s">
        <v>7515</v>
      </c>
      <c r="NZ530" t="s">
        <v>7515</v>
      </c>
      <c r="OA530" t="s">
        <v>7515</v>
      </c>
      <c r="OB530" t="s">
        <v>7515</v>
      </c>
      <c r="OC530" t="s">
        <v>7515</v>
      </c>
      <c r="OD530" t="s">
        <v>7516</v>
      </c>
      <c r="OE530" t="s">
        <v>7515</v>
      </c>
      <c r="OF530" t="s">
        <v>7515</v>
      </c>
      <c r="OG530" t="s">
        <v>7515</v>
      </c>
      <c r="OH530" t="s">
        <v>7515</v>
      </c>
      <c r="OI530" t="s">
        <v>7526</v>
      </c>
      <c r="OJ530" t="s">
        <v>7526</v>
      </c>
      <c r="OK530" t="s">
        <v>7582</v>
      </c>
      <c r="OM530" t="s">
        <v>7528</v>
      </c>
      <c r="ON530" t="s">
        <v>7539</v>
      </c>
      <c r="OO530" t="s">
        <v>7528</v>
      </c>
      <c r="OP530">
        <v>3</v>
      </c>
      <c r="OQ530" t="s">
        <v>28</v>
      </c>
      <c r="OR530" t="s">
        <v>7549</v>
      </c>
      <c r="OS530">
        <v>2006</v>
      </c>
      <c r="OT530">
        <v>6</v>
      </c>
      <c r="OU530">
        <v>1</v>
      </c>
      <c r="OV530">
        <v>6</v>
      </c>
      <c r="OW530">
        <v>1</v>
      </c>
      <c r="OX530">
        <v>0</v>
      </c>
      <c r="OY530">
        <v>35</v>
      </c>
      <c r="OZ530" t="s">
        <v>7515</v>
      </c>
      <c r="PA530" t="s">
        <v>7515</v>
      </c>
      <c r="PB530" t="s">
        <v>7515</v>
      </c>
      <c r="PC530" t="s">
        <v>7515</v>
      </c>
      <c r="PD530" t="s">
        <v>7515</v>
      </c>
      <c r="PE530" t="s">
        <v>7515</v>
      </c>
      <c r="PF530" t="s">
        <v>7515</v>
      </c>
      <c r="PG530" t="s">
        <v>7515</v>
      </c>
      <c r="PH530" t="s">
        <v>7515</v>
      </c>
      <c r="PI530" t="s">
        <v>7515</v>
      </c>
      <c r="PJ530" t="s">
        <v>7515</v>
      </c>
      <c r="PK530" t="s">
        <v>7515</v>
      </c>
      <c r="PL530" t="s">
        <v>7515</v>
      </c>
      <c r="PM530" t="s">
        <v>7515</v>
      </c>
      <c r="PN530" t="s">
        <v>7515</v>
      </c>
      <c r="PO530" t="s">
        <v>7515</v>
      </c>
      <c r="PP530" t="s">
        <v>7515</v>
      </c>
      <c r="PQ530" t="s">
        <v>7515</v>
      </c>
      <c r="PR530" t="s">
        <v>7515</v>
      </c>
      <c r="PS530" t="s">
        <v>7516</v>
      </c>
      <c r="PT530" t="s">
        <v>7515</v>
      </c>
      <c r="PU530" t="s">
        <v>7515</v>
      </c>
      <c r="PV530" t="s">
        <v>7515</v>
      </c>
      <c r="PW530" t="s">
        <v>7515</v>
      </c>
      <c r="PX530" t="s">
        <v>7515</v>
      </c>
      <c r="PY530" t="s">
        <v>7515</v>
      </c>
      <c r="PZ530" t="s">
        <v>7515</v>
      </c>
      <c r="QA530" t="s">
        <v>7515</v>
      </c>
      <c r="QB530" t="s">
        <v>7515</v>
      </c>
      <c r="QC530" t="s">
        <v>7515</v>
      </c>
      <c r="QE530" t="s">
        <v>7516</v>
      </c>
      <c r="QF530" t="s">
        <v>7515</v>
      </c>
      <c r="QG530" t="s">
        <v>7516</v>
      </c>
      <c r="QH530" t="s">
        <v>7515</v>
      </c>
      <c r="QI530" t="s">
        <v>7515</v>
      </c>
      <c r="QJ530" t="s">
        <v>7515</v>
      </c>
      <c r="QK530" t="s">
        <v>7515</v>
      </c>
      <c r="RD530" t="s">
        <v>7530</v>
      </c>
      <c r="RP530">
        <f t="shared" si="16"/>
        <v>5</v>
      </c>
      <c r="RS530">
        <f t="shared" si="17"/>
        <v>8</v>
      </c>
    </row>
    <row r="531" spans="1:487" x14ac:dyDescent="0.3">
      <c r="A531">
        <v>70518</v>
      </c>
      <c r="B531">
        <v>1004</v>
      </c>
      <c r="C531">
        <v>0</v>
      </c>
      <c r="D531">
        <v>5</v>
      </c>
      <c r="E531">
        <v>26</v>
      </c>
      <c r="F531">
        <v>113</v>
      </c>
      <c r="G531">
        <v>102</v>
      </c>
      <c r="H531">
        <v>9</v>
      </c>
      <c r="I531" t="s">
        <v>6793</v>
      </c>
      <c r="J531" t="s">
        <v>6793</v>
      </c>
      <c r="O531" t="s">
        <v>6793</v>
      </c>
      <c r="P531" t="s">
        <v>7516</v>
      </c>
      <c r="Q531" t="s">
        <v>7516</v>
      </c>
      <c r="R531" t="s">
        <v>7515</v>
      </c>
      <c r="S531" t="s">
        <v>7515</v>
      </c>
      <c r="T531" t="s">
        <v>7515</v>
      </c>
      <c r="U531" t="s">
        <v>7515</v>
      </c>
      <c r="V531" t="s">
        <v>7515</v>
      </c>
      <c r="W531" t="s">
        <v>7515</v>
      </c>
      <c r="X531" t="s">
        <v>7515</v>
      </c>
      <c r="Y531" t="s">
        <v>7515</v>
      </c>
      <c r="Z531" t="s">
        <v>7515</v>
      </c>
      <c r="AA531" t="s">
        <v>7515</v>
      </c>
      <c r="AB531" t="s">
        <v>7515</v>
      </c>
      <c r="AC531" t="s">
        <v>7515</v>
      </c>
      <c r="AD531" t="s">
        <v>7515</v>
      </c>
      <c r="AE531" t="s">
        <v>7515</v>
      </c>
      <c r="AF531" t="s">
        <v>7515</v>
      </c>
      <c r="AG531" t="s">
        <v>7515</v>
      </c>
      <c r="AH531" t="s">
        <v>7515</v>
      </c>
      <c r="AI531" t="s">
        <v>6796</v>
      </c>
      <c r="AQ531" t="s">
        <v>6985</v>
      </c>
      <c r="AR531" t="s">
        <v>6793</v>
      </c>
      <c r="AS531" t="s">
        <v>6793</v>
      </c>
      <c r="AT531">
        <v>0</v>
      </c>
      <c r="AU531">
        <v>15</v>
      </c>
      <c r="AV531" t="s">
        <v>6988</v>
      </c>
      <c r="AW531" t="s">
        <v>6793</v>
      </c>
      <c r="AX531" t="s">
        <v>6793</v>
      </c>
      <c r="AY531" t="s">
        <v>6813</v>
      </c>
      <c r="AZ531" t="s">
        <v>7531</v>
      </c>
      <c r="BA531" t="s">
        <v>7553</v>
      </c>
      <c r="BC531" t="s">
        <v>6794</v>
      </c>
      <c r="BD531" t="s">
        <v>6794</v>
      </c>
      <c r="BE531" t="s">
        <v>6794</v>
      </c>
      <c r="BF531" t="s">
        <v>6793</v>
      </c>
      <c r="BG531" t="s">
        <v>6793</v>
      </c>
      <c r="BH531" t="s">
        <v>6794</v>
      </c>
      <c r="BI531" t="s">
        <v>6794</v>
      </c>
      <c r="BJ531" t="s">
        <v>6793</v>
      </c>
      <c r="BK531" t="s">
        <v>6794</v>
      </c>
      <c r="BL531" t="s">
        <v>6794</v>
      </c>
      <c r="BM531" t="s">
        <v>7026</v>
      </c>
      <c r="BN531" t="s">
        <v>7026</v>
      </c>
      <c r="BO531" t="s">
        <v>6794</v>
      </c>
      <c r="BQ531" t="s">
        <v>7547</v>
      </c>
      <c r="BR531">
        <v>50</v>
      </c>
      <c r="BS531" t="s">
        <v>7519</v>
      </c>
      <c r="BT531" t="s">
        <v>7576</v>
      </c>
      <c r="BU531" t="s">
        <v>7559</v>
      </c>
      <c r="BV531" t="s">
        <v>7543</v>
      </c>
      <c r="BW531" t="s">
        <v>7515</v>
      </c>
      <c r="BX531" t="s">
        <v>7515</v>
      </c>
      <c r="BY531" t="s">
        <v>7516</v>
      </c>
      <c r="BZ531" t="s">
        <v>7515</v>
      </c>
      <c r="CA531" t="s">
        <v>7515</v>
      </c>
      <c r="CB531" t="s">
        <v>7515</v>
      </c>
      <c r="CC531" t="s">
        <v>7515</v>
      </c>
      <c r="CD531" t="s">
        <v>7515</v>
      </c>
      <c r="CE531" t="s">
        <v>7515</v>
      </c>
      <c r="CF531" t="s">
        <v>7515</v>
      </c>
      <c r="CG531" t="s">
        <v>7515</v>
      </c>
      <c r="CH531" t="s">
        <v>7515</v>
      </c>
      <c r="CI531" t="s">
        <v>6793</v>
      </c>
      <c r="CJ531" t="s">
        <v>6793</v>
      </c>
      <c r="CO531" t="s">
        <v>6793</v>
      </c>
      <c r="CP531" t="s">
        <v>6793</v>
      </c>
      <c r="CQ531" t="s">
        <v>6794</v>
      </c>
      <c r="CR531" t="s">
        <v>6793</v>
      </c>
      <c r="CS531" t="s">
        <v>6793</v>
      </c>
      <c r="CT531" t="s">
        <v>6793</v>
      </c>
      <c r="CU531" t="s">
        <v>6794</v>
      </c>
      <c r="CV531" t="s">
        <v>6793</v>
      </c>
      <c r="CW531" t="s">
        <v>6793</v>
      </c>
      <c r="CX531" t="s">
        <v>7520</v>
      </c>
      <c r="CY531" t="s">
        <v>7521</v>
      </c>
      <c r="CZ531" t="s">
        <v>7522</v>
      </c>
      <c r="DA531" t="s">
        <v>6793</v>
      </c>
      <c r="DB531">
        <v>1</v>
      </c>
      <c r="DC531">
        <v>4</v>
      </c>
      <c r="DD531">
        <v>3</v>
      </c>
      <c r="DE531" t="s">
        <v>6794</v>
      </c>
      <c r="EA531">
        <v>3</v>
      </c>
      <c r="EC531">
        <v>1</v>
      </c>
      <c r="ED531">
        <v>0</v>
      </c>
      <c r="EE531">
        <v>0</v>
      </c>
      <c r="EF531">
        <v>1</v>
      </c>
      <c r="EG531">
        <v>0</v>
      </c>
      <c r="EH531">
        <v>1</v>
      </c>
      <c r="EI531">
        <v>0</v>
      </c>
      <c r="EJ531" t="s">
        <v>6794</v>
      </c>
      <c r="EP531" t="s">
        <v>6793</v>
      </c>
      <c r="EQ531" t="s">
        <v>7524</v>
      </c>
      <c r="ER531" t="s">
        <v>7597</v>
      </c>
      <c r="ES531">
        <v>2006</v>
      </c>
      <c r="EW531" t="s">
        <v>6966</v>
      </c>
      <c r="FO531" t="s">
        <v>7524</v>
      </c>
      <c r="FP531" t="s">
        <v>7597</v>
      </c>
      <c r="FQ531">
        <v>2006</v>
      </c>
      <c r="FS531" t="s">
        <v>7526</v>
      </c>
      <c r="FT531" t="s">
        <v>7526</v>
      </c>
      <c r="FU531" t="s">
        <v>6966</v>
      </c>
      <c r="NG531" t="s">
        <v>7524</v>
      </c>
      <c r="NH531" t="s">
        <v>7591</v>
      </c>
      <c r="NI531">
        <v>2005</v>
      </c>
      <c r="NM531" t="s">
        <v>6794</v>
      </c>
      <c r="NN531" t="s">
        <v>6793</v>
      </c>
      <c r="OJ531" t="s">
        <v>7526</v>
      </c>
      <c r="OK531" t="s">
        <v>7526</v>
      </c>
      <c r="OL531" t="s">
        <v>7526</v>
      </c>
      <c r="OM531" t="s">
        <v>7528</v>
      </c>
      <c r="ON531" t="s">
        <v>7529</v>
      </c>
      <c r="OO531" t="s">
        <v>7528</v>
      </c>
      <c r="OP531">
        <v>3</v>
      </c>
      <c r="OQ531" t="s">
        <v>28</v>
      </c>
      <c r="OR531" t="s">
        <v>212</v>
      </c>
      <c r="OS531">
        <v>2006</v>
      </c>
      <c r="OT531">
        <v>7</v>
      </c>
      <c r="OU531">
        <v>1</v>
      </c>
      <c r="OV531">
        <v>7</v>
      </c>
      <c r="OW531">
        <v>1</v>
      </c>
      <c r="OX531">
        <v>0</v>
      </c>
      <c r="OY531">
        <v>35</v>
      </c>
      <c r="OZ531" t="s">
        <v>7515</v>
      </c>
      <c r="PA531" t="s">
        <v>7516</v>
      </c>
      <c r="PB531" t="s">
        <v>7515</v>
      </c>
      <c r="PC531" t="s">
        <v>7515</v>
      </c>
      <c r="PD531" t="s">
        <v>7516</v>
      </c>
      <c r="PE531" t="s">
        <v>7515</v>
      </c>
      <c r="PF531" t="s">
        <v>7515</v>
      </c>
      <c r="PG531" t="s">
        <v>7515</v>
      </c>
      <c r="PH531" t="s">
        <v>7515</v>
      </c>
      <c r="PI531" t="s">
        <v>7515</v>
      </c>
      <c r="PJ531" t="s">
        <v>7515</v>
      </c>
      <c r="PK531" t="s">
        <v>7515</v>
      </c>
      <c r="PL531" t="s">
        <v>7515</v>
      </c>
      <c r="PM531" t="s">
        <v>7515</v>
      </c>
      <c r="PN531" t="s">
        <v>7515</v>
      </c>
      <c r="PO531" t="s">
        <v>7515</v>
      </c>
      <c r="PP531" t="s">
        <v>7515</v>
      </c>
      <c r="PQ531" t="s">
        <v>7515</v>
      </c>
      <c r="PR531" t="s">
        <v>7515</v>
      </c>
      <c r="PS531" t="s">
        <v>7515</v>
      </c>
      <c r="PT531" t="s">
        <v>7515</v>
      </c>
      <c r="PU531" t="s">
        <v>7515</v>
      </c>
      <c r="PV531" t="s">
        <v>7515</v>
      </c>
      <c r="PW531" t="s">
        <v>7515</v>
      </c>
      <c r="PX531" t="s">
        <v>7515</v>
      </c>
      <c r="PY531" t="s">
        <v>7515</v>
      </c>
      <c r="PZ531" t="s">
        <v>7515</v>
      </c>
      <c r="QA531" t="s">
        <v>7515</v>
      </c>
      <c r="QB531" t="s">
        <v>7515</v>
      </c>
      <c r="QC531" t="s">
        <v>7516</v>
      </c>
      <c r="QE531">
        <v>-5</v>
      </c>
      <c r="QF531">
        <v>-5</v>
      </c>
      <c r="QG531">
        <v>-5</v>
      </c>
      <c r="QH531">
        <v>-5</v>
      </c>
      <c r="QI531">
        <v>-5</v>
      </c>
      <c r="QJ531">
        <v>-5</v>
      </c>
      <c r="QK531">
        <v>-5</v>
      </c>
      <c r="RP531">
        <f t="shared" si="16"/>
        <v>3</v>
      </c>
      <c r="RS531">
        <f t="shared" si="17"/>
        <v>5</v>
      </c>
    </row>
    <row r="532" spans="1:487" x14ac:dyDescent="0.3">
      <c r="A532">
        <v>70519</v>
      </c>
      <c r="B532">
        <v>1005</v>
      </c>
      <c r="C532">
        <v>0</v>
      </c>
      <c r="D532">
        <v>5</v>
      </c>
      <c r="E532">
        <v>23</v>
      </c>
      <c r="F532">
        <v>121</v>
      </c>
      <c r="G532">
        <v>102</v>
      </c>
      <c r="H532">
        <v>3</v>
      </c>
      <c r="I532" t="s">
        <v>6793</v>
      </c>
      <c r="J532" t="s">
        <v>6793</v>
      </c>
      <c r="O532" t="s">
        <v>6793</v>
      </c>
      <c r="P532" t="s">
        <v>7515</v>
      </c>
      <c r="Q532" t="s">
        <v>7515</v>
      </c>
      <c r="R532" t="s">
        <v>7515</v>
      </c>
      <c r="S532" t="s">
        <v>7515</v>
      </c>
      <c r="T532" t="s">
        <v>7515</v>
      </c>
      <c r="U532" t="s">
        <v>7515</v>
      </c>
      <c r="V532" t="s">
        <v>7515</v>
      </c>
      <c r="W532" t="s">
        <v>7515</v>
      </c>
      <c r="X532" t="s">
        <v>7515</v>
      </c>
      <c r="Y532" t="s">
        <v>7515</v>
      </c>
      <c r="Z532" t="s">
        <v>7515</v>
      </c>
      <c r="AA532" t="s">
        <v>7515</v>
      </c>
      <c r="AB532" t="s">
        <v>7515</v>
      </c>
      <c r="AC532" t="s">
        <v>7515</v>
      </c>
      <c r="AD532" t="s">
        <v>7515</v>
      </c>
      <c r="AE532" t="s">
        <v>7515</v>
      </c>
      <c r="AF532" t="s">
        <v>7516</v>
      </c>
      <c r="AG532" t="s">
        <v>7515</v>
      </c>
      <c r="AH532" t="s">
        <v>7515</v>
      </c>
      <c r="AI532" t="s">
        <v>6796</v>
      </c>
      <c r="AQ532" t="s">
        <v>6985</v>
      </c>
      <c r="AR532" t="s">
        <v>6793</v>
      </c>
      <c r="AS532" t="s">
        <v>6794</v>
      </c>
      <c r="AT532">
        <v>0</v>
      </c>
      <c r="AU532">
        <v>33</v>
      </c>
      <c r="AV532" t="s">
        <v>6988</v>
      </c>
      <c r="AW532" t="s">
        <v>6793</v>
      </c>
      <c r="AX532" t="s">
        <v>6793</v>
      </c>
      <c r="AY532" t="s">
        <v>6813</v>
      </c>
      <c r="AZ532" t="s">
        <v>6</v>
      </c>
      <c r="BA532" t="s">
        <v>6991</v>
      </c>
      <c r="BC532" t="s">
        <v>6794</v>
      </c>
      <c r="BD532" t="s">
        <v>6794</v>
      </c>
      <c r="BE532" t="s">
        <v>6966</v>
      </c>
      <c r="BF532" t="s">
        <v>6793</v>
      </c>
      <c r="BG532" t="s">
        <v>6793</v>
      </c>
      <c r="BH532" t="s">
        <v>6793</v>
      </c>
      <c r="BI532" t="s">
        <v>6793</v>
      </c>
      <c r="BJ532" t="s">
        <v>6794</v>
      </c>
      <c r="BK532" t="s">
        <v>6794</v>
      </c>
      <c r="BL532" t="s">
        <v>6794</v>
      </c>
      <c r="BM532" t="s">
        <v>7030</v>
      </c>
      <c r="BN532" t="s">
        <v>6</v>
      </c>
      <c r="BO532" t="s">
        <v>6794</v>
      </c>
      <c r="BQ532">
        <v>35</v>
      </c>
      <c r="BR532">
        <v>50</v>
      </c>
      <c r="BS532" t="s">
        <v>7533</v>
      </c>
      <c r="BT532" t="s">
        <v>7571</v>
      </c>
      <c r="BU532" t="s">
        <v>7030</v>
      </c>
      <c r="BV532" t="s">
        <v>6</v>
      </c>
      <c r="CI532" t="s">
        <v>6793</v>
      </c>
      <c r="CJ532" t="s">
        <v>6793</v>
      </c>
      <c r="CO532" t="s">
        <v>6793</v>
      </c>
      <c r="CP532" t="s">
        <v>6966</v>
      </c>
      <c r="CQ532" t="s">
        <v>6794</v>
      </c>
      <c r="CR532" t="s">
        <v>6794</v>
      </c>
      <c r="CS532" t="s">
        <v>6966</v>
      </c>
      <c r="CT532" t="s">
        <v>6966</v>
      </c>
      <c r="CU532" t="s">
        <v>6794</v>
      </c>
      <c r="CV532" t="s">
        <v>6793</v>
      </c>
      <c r="CW532" t="s">
        <v>6966</v>
      </c>
      <c r="CX532" t="s">
        <v>7520</v>
      </c>
      <c r="CY532" t="s">
        <v>7521</v>
      </c>
      <c r="CZ532" t="s">
        <v>7522</v>
      </c>
      <c r="DA532" t="s">
        <v>6793</v>
      </c>
      <c r="DB532">
        <v>1</v>
      </c>
      <c r="DC532">
        <v>1</v>
      </c>
      <c r="DD532">
        <v>2</v>
      </c>
      <c r="DE532" t="s">
        <v>6793</v>
      </c>
      <c r="DF532">
        <v>1</v>
      </c>
      <c r="DG532" t="s">
        <v>7590</v>
      </c>
      <c r="DH532">
        <v>2006</v>
      </c>
      <c r="DI532" t="s">
        <v>7557</v>
      </c>
      <c r="DJ532" t="s">
        <v>6</v>
      </c>
      <c r="DK532" t="s">
        <v>6</v>
      </c>
      <c r="EA532">
        <v>1</v>
      </c>
      <c r="EB532" t="s">
        <v>7584</v>
      </c>
      <c r="EJ532" t="s">
        <v>6794</v>
      </c>
      <c r="EP532" t="s">
        <v>6793</v>
      </c>
      <c r="IA532" t="s">
        <v>7538</v>
      </c>
      <c r="IB532" t="s">
        <v>6</v>
      </c>
      <c r="IC532" t="s">
        <v>6</v>
      </c>
      <c r="ID532" t="s">
        <v>7578</v>
      </c>
      <c r="IG532" t="s">
        <v>6794</v>
      </c>
      <c r="IH532" t="s">
        <v>6793</v>
      </c>
      <c r="II532" t="s">
        <v>7524</v>
      </c>
      <c r="IJ532" t="s">
        <v>31</v>
      </c>
      <c r="IK532" t="s">
        <v>31</v>
      </c>
      <c r="IM532" t="s">
        <v>7526</v>
      </c>
      <c r="IN532" t="s">
        <v>7526</v>
      </c>
      <c r="IO532" t="s">
        <v>6794</v>
      </c>
      <c r="IP532" t="s">
        <v>6794</v>
      </c>
      <c r="JO532" t="s">
        <v>7524</v>
      </c>
      <c r="JP532" t="s">
        <v>31</v>
      </c>
      <c r="JQ532" t="s">
        <v>31</v>
      </c>
      <c r="JU532" t="s">
        <v>6794</v>
      </c>
      <c r="JV532" t="s">
        <v>6794</v>
      </c>
      <c r="KE532" t="s">
        <v>7524</v>
      </c>
      <c r="KF532" t="s">
        <v>6</v>
      </c>
      <c r="KG532" t="s">
        <v>6</v>
      </c>
      <c r="KH532">
        <v>1</v>
      </c>
      <c r="KI532" t="s">
        <v>7527</v>
      </c>
      <c r="KJ532" t="s">
        <v>7527</v>
      </c>
      <c r="KK532" t="s">
        <v>6794</v>
      </c>
      <c r="KL532" t="s">
        <v>6794</v>
      </c>
      <c r="NO532" t="s">
        <v>6</v>
      </c>
      <c r="NP532" t="s">
        <v>6</v>
      </c>
      <c r="NQ532" t="s">
        <v>6</v>
      </c>
      <c r="NR532" t="s">
        <v>7578</v>
      </c>
      <c r="NU532" t="s">
        <v>6794</v>
      </c>
      <c r="OI532" t="s">
        <v>7526</v>
      </c>
      <c r="OJ532" t="s">
        <v>7526</v>
      </c>
      <c r="OM532" t="s">
        <v>7528</v>
      </c>
      <c r="ON532" t="s">
        <v>7539</v>
      </c>
      <c r="OO532" t="s">
        <v>7528</v>
      </c>
      <c r="OP532">
        <v>1</v>
      </c>
      <c r="OQ532" t="s">
        <v>28</v>
      </c>
      <c r="OR532" t="s">
        <v>7549</v>
      </c>
      <c r="OS532">
        <v>2006</v>
      </c>
      <c r="OT532">
        <v>9</v>
      </c>
      <c r="OU532">
        <v>1</v>
      </c>
      <c r="OV532">
        <v>9</v>
      </c>
      <c r="OW532">
        <v>1</v>
      </c>
      <c r="OX532">
        <v>0</v>
      </c>
      <c r="OY532">
        <v>35</v>
      </c>
      <c r="OZ532" t="s">
        <v>7516</v>
      </c>
      <c r="PA532" t="s">
        <v>7515</v>
      </c>
      <c r="PB532" t="s">
        <v>7515</v>
      </c>
      <c r="PC532" t="s">
        <v>7515</v>
      </c>
      <c r="PD532" t="s">
        <v>7515</v>
      </c>
      <c r="PE532" t="s">
        <v>7515</v>
      </c>
      <c r="PF532" t="s">
        <v>7515</v>
      </c>
      <c r="PG532" t="s">
        <v>7515</v>
      </c>
      <c r="PH532" t="s">
        <v>7515</v>
      </c>
      <c r="PI532" t="s">
        <v>7515</v>
      </c>
      <c r="PJ532" t="s">
        <v>7515</v>
      </c>
      <c r="PK532" t="s">
        <v>7515</v>
      </c>
      <c r="PL532" t="s">
        <v>7516</v>
      </c>
      <c r="PM532" t="s">
        <v>7516</v>
      </c>
      <c r="PN532" t="s">
        <v>7515</v>
      </c>
      <c r="PO532" t="s">
        <v>7515</v>
      </c>
      <c r="PP532" t="s">
        <v>7515</v>
      </c>
      <c r="PQ532" t="s">
        <v>7516</v>
      </c>
      <c r="PR532" t="s">
        <v>7515</v>
      </c>
      <c r="PS532" t="s">
        <v>7516</v>
      </c>
      <c r="PT532" t="s">
        <v>7515</v>
      </c>
      <c r="PU532" t="s">
        <v>7515</v>
      </c>
      <c r="PV532" t="s">
        <v>7515</v>
      </c>
      <c r="PW532" t="s">
        <v>7515</v>
      </c>
      <c r="PX532" t="s">
        <v>7515</v>
      </c>
      <c r="PY532" t="s">
        <v>7515</v>
      </c>
      <c r="PZ532" t="s">
        <v>7515</v>
      </c>
      <c r="QA532" t="s">
        <v>7515</v>
      </c>
      <c r="QB532" t="s">
        <v>7515</v>
      </c>
      <c r="QC532" t="s">
        <v>7515</v>
      </c>
      <c r="QE532" t="s">
        <v>7515</v>
      </c>
      <c r="QF532" t="s">
        <v>7515</v>
      </c>
      <c r="QG532" t="s">
        <v>7515</v>
      </c>
      <c r="QH532" t="s">
        <v>7515</v>
      </c>
      <c r="QI532" t="s">
        <v>7515</v>
      </c>
      <c r="QJ532" t="s">
        <v>7516</v>
      </c>
      <c r="QK532" t="s">
        <v>7515</v>
      </c>
      <c r="RP532">
        <f t="shared" si="16"/>
        <v>1</v>
      </c>
      <c r="RS532">
        <f t="shared" si="17"/>
        <v>9</v>
      </c>
    </row>
    <row r="533" spans="1:487" x14ac:dyDescent="0.3">
      <c r="A533">
        <v>70520</v>
      </c>
      <c r="B533">
        <v>1006</v>
      </c>
      <c r="C533">
        <v>0</v>
      </c>
      <c r="D533">
        <v>5</v>
      </c>
      <c r="E533">
        <v>14</v>
      </c>
      <c r="F533">
        <v>82</v>
      </c>
      <c r="G533">
        <v>102</v>
      </c>
      <c r="H533">
        <v>9</v>
      </c>
      <c r="I533" t="s">
        <v>6793</v>
      </c>
      <c r="J533" t="s">
        <v>6793</v>
      </c>
      <c r="O533" t="s">
        <v>6793</v>
      </c>
      <c r="P533" t="s">
        <v>7515</v>
      </c>
      <c r="Q533" t="s">
        <v>7515</v>
      </c>
      <c r="R533" t="s">
        <v>7515</v>
      </c>
      <c r="S533" t="s">
        <v>7515</v>
      </c>
      <c r="T533" t="s">
        <v>7515</v>
      </c>
      <c r="U533" t="s">
        <v>7515</v>
      </c>
      <c r="V533" t="s">
        <v>7515</v>
      </c>
      <c r="W533" t="s">
        <v>7515</v>
      </c>
      <c r="X533" t="s">
        <v>7515</v>
      </c>
      <c r="Y533" t="s">
        <v>7515</v>
      </c>
      <c r="Z533" t="s">
        <v>7516</v>
      </c>
      <c r="AA533" t="s">
        <v>7515</v>
      </c>
      <c r="AB533" t="s">
        <v>7515</v>
      </c>
      <c r="AC533" t="s">
        <v>7515</v>
      </c>
      <c r="AD533" t="s">
        <v>7515</v>
      </c>
      <c r="AE533" t="s">
        <v>7515</v>
      </c>
      <c r="AF533" t="s">
        <v>7515</v>
      </c>
      <c r="AG533" t="s">
        <v>7515</v>
      </c>
      <c r="AH533" t="s">
        <v>7515</v>
      </c>
      <c r="AI533" t="s">
        <v>6796</v>
      </c>
      <c r="AQ533" t="s">
        <v>6985</v>
      </c>
      <c r="AR533" t="s">
        <v>6794</v>
      </c>
      <c r="AS533" t="s">
        <v>6794</v>
      </c>
      <c r="AT533">
        <v>0</v>
      </c>
      <c r="AU533">
        <v>8</v>
      </c>
      <c r="AV533" t="s">
        <v>6988</v>
      </c>
      <c r="AW533" t="s">
        <v>6794</v>
      </c>
      <c r="AX533" t="s">
        <v>6793</v>
      </c>
      <c r="AY533" t="s">
        <v>6813</v>
      </c>
      <c r="AZ533" t="s">
        <v>7531</v>
      </c>
      <c r="BA533" t="s">
        <v>6991</v>
      </c>
      <c r="BC533" t="s">
        <v>6794</v>
      </c>
      <c r="BD533" t="s">
        <v>6794</v>
      </c>
      <c r="BE533" t="s">
        <v>6793</v>
      </c>
      <c r="BF533" t="s">
        <v>6793</v>
      </c>
      <c r="BG533" t="s">
        <v>6793</v>
      </c>
      <c r="BH533" t="s">
        <v>6793</v>
      </c>
      <c r="BI533" t="s">
        <v>6794</v>
      </c>
      <c r="BJ533" t="s">
        <v>6794</v>
      </c>
      <c r="BK533" t="s">
        <v>6794</v>
      </c>
      <c r="BL533" t="s">
        <v>6794</v>
      </c>
      <c r="BM533" t="s">
        <v>7025</v>
      </c>
      <c r="BN533" t="s">
        <v>7028</v>
      </c>
      <c r="BO533" t="s">
        <v>6794</v>
      </c>
      <c r="BQ533">
        <v>65</v>
      </c>
      <c r="BR533" t="s">
        <v>6</v>
      </c>
      <c r="BS533" t="s">
        <v>7533</v>
      </c>
      <c r="BT533" t="s">
        <v>7585</v>
      </c>
      <c r="BU533" t="s">
        <v>7559</v>
      </c>
      <c r="BV533" t="s">
        <v>7535</v>
      </c>
      <c r="BW533" t="s">
        <v>7516</v>
      </c>
      <c r="BX533" t="s">
        <v>7515</v>
      </c>
      <c r="BY533" t="s">
        <v>7515</v>
      </c>
      <c r="BZ533" t="s">
        <v>7515</v>
      </c>
      <c r="CA533" t="s">
        <v>7515</v>
      </c>
      <c r="CB533" t="s">
        <v>7515</v>
      </c>
      <c r="CC533" t="s">
        <v>7515</v>
      </c>
      <c r="CD533" t="s">
        <v>7515</v>
      </c>
      <c r="CE533" t="s">
        <v>7515</v>
      </c>
      <c r="CF533" t="s">
        <v>7515</v>
      </c>
      <c r="CG533" t="s">
        <v>7515</v>
      </c>
      <c r="CH533" t="s">
        <v>7515</v>
      </c>
      <c r="CI533" t="s">
        <v>6794</v>
      </c>
      <c r="CJ533" t="s">
        <v>6794</v>
      </c>
      <c r="CO533" t="s">
        <v>6794</v>
      </c>
      <c r="CP533" t="s">
        <v>6793</v>
      </c>
      <c r="CQ533" t="s">
        <v>6794</v>
      </c>
      <c r="CR533" t="s">
        <v>6793</v>
      </c>
      <c r="CS533" t="s">
        <v>6793</v>
      </c>
      <c r="CT533" t="s">
        <v>6793</v>
      </c>
      <c r="CU533" t="s">
        <v>6794</v>
      </c>
      <c r="CV533" t="s">
        <v>6793</v>
      </c>
      <c r="CW533" t="s">
        <v>6794</v>
      </c>
      <c r="CX533" t="s">
        <v>7545</v>
      </c>
      <c r="CY533" t="s">
        <v>7546</v>
      </c>
      <c r="CZ533" t="s">
        <v>7522</v>
      </c>
      <c r="DA533" t="s">
        <v>6794</v>
      </c>
      <c r="DB533">
        <v>1</v>
      </c>
      <c r="DC533">
        <v>2</v>
      </c>
      <c r="DD533">
        <v>2</v>
      </c>
      <c r="EA533">
        <v>3</v>
      </c>
      <c r="EC533">
        <v>0</v>
      </c>
      <c r="ED533">
        <v>1</v>
      </c>
      <c r="EE533">
        <v>0</v>
      </c>
      <c r="EF533">
        <v>0</v>
      </c>
      <c r="EG533">
        <v>1</v>
      </c>
      <c r="EH533">
        <v>1</v>
      </c>
      <c r="EI533">
        <v>0</v>
      </c>
      <c r="EP533" t="s">
        <v>6794</v>
      </c>
      <c r="OM533" t="s">
        <v>7548</v>
      </c>
      <c r="ON533" t="s">
        <v>7529</v>
      </c>
      <c r="OO533" t="s">
        <v>7528</v>
      </c>
      <c r="OP533">
        <v>4</v>
      </c>
      <c r="OQ533" t="s">
        <v>28</v>
      </c>
      <c r="OR533" t="s">
        <v>212</v>
      </c>
      <c r="OS533">
        <v>2006</v>
      </c>
      <c r="OT533">
        <v>3</v>
      </c>
      <c r="OU533">
        <v>1</v>
      </c>
      <c r="OV533">
        <v>3</v>
      </c>
      <c r="OW533">
        <v>1</v>
      </c>
      <c r="OX533">
        <v>0</v>
      </c>
      <c r="OY533">
        <v>35</v>
      </c>
      <c r="QE533">
        <v>-5</v>
      </c>
      <c r="QF533">
        <v>-5</v>
      </c>
      <c r="QG533">
        <v>-5</v>
      </c>
      <c r="QH533">
        <v>-5</v>
      </c>
      <c r="QI533">
        <v>-5</v>
      </c>
      <c r="QJ533">
        <v>-5</v>
      </c>
      <c r="QK533">
        <v>-5</v>
      </c>
      <c r="RP533">
        <f t="shared" si="16"/>
        <v>5</v>
      </c>
      <c r="RS533">
        <f t="shared" si="17"/>
        <v>4</v>
      </c>
    </row>
    <row r="534" spans="1:487" x14ac:dyDescent="0.3">
      <c r="A534">
        <v>70521</v>
      </c>
      <c r="B534">
        <v>1008</v>
      </c>
      <c r="C534">
        <v>0</v>
      </c>
      <c r="D534">
        <v>5</v>
      </c>
      <c r="E534">
        <v>13</v>
      </c>
      <c r="F534">
        <v>102</v>
      </c>
      <c r="G534">
        <v>102</v>
      </c>
      <c r="H534">
        <v>16</v>
      </c>
      <c r="I534" t="s">
        <v>6793</v>
      </c>
      <c r="J534" t="s">
        <v>6793</v>
      </c>
      <c r="O534" t="s">
        <v>6793</v>
      </c>
      <c r="P534" t="s">
        <v>7515</v>
      </c>
      <c r="Q534" t="s">
        <v>7515</v>
      </c>
      <c r="R534" t="s">
        <v>7515</v>
      </c>
      <c r="S534" t="s">
        <v>7515</v>
      </c>
      <c r="T534" t="s">
        <v>7515</v>
      </c>
      <c r="U534" t="s">
        <v>7515</v>
      </c>
      <c r="V534" t="s">
        <v>7515</v>
      </c>
      <c r="W534" t="s">
        <v>7515</v>
      </c>
      <c r="X534" t="s">
        <v>7515</v>
      </c>
      <c r="Y534" t="s">
        <v>7515</v>
      </c>
      <c r="Z534" t="s">
        <v>7515</v>
      </c>
      <c r="AA534" t="s">
        <v>7515</v>
      </c>
      <c r="AB534" t="s">
        <v>7515</v>
      </c>
      <c r="AC534" t="s">
        <v>7515</v>
      </c>
      <c r="AD534" t="s">
        <v>7515</v>
      </c>
      <c r="AE534" t="s">
        <v>7516</v>
      </c>
      <c r="AF534" t="s">
        <v>7515</v>
      </c>
      <c r="AG534" t="s">
        <v>7515</v>
      </c>
      <c r="AH534" t="s">
        <v>7515</v>
      </c>
      <c r="AI534" t="s">
        <v>7517</v>
      </c>
      <c r="AL534" t="s">
        <v>7547</v>
      </c>
      <c r="AM534" t="s">
        <v>7547</v>
      </c>
      <c r="AN534" t="s">
        <v>6845</v>
      </c>
      <c r="AQ534" t="s">
        <v>6993</v>
      </c>
      <c r="AR534" t="s">
        <v>6794</v>
      </c>
      <c r="AS534" t="s">
        <v>6794</v>
      </c>
      <c r="AT534">
        <v>0</v>
      </c>
      <c r="AU534">
        <v>10</v>
      </c>
      <c r="AV534" t="s">
        <v>6992</v>
      </c>
      <c r="AW534" t="s">
        <v>6793</v>
      </c>
      <c r="AX534" t="s">
        <v>6794</v>
      </c>
      <c r="AY534" t="s">
        <v>6814</v>
      </c>
      <c r="BA534" t="s">
        <v>7518</v>
      </c>
      <c r="BB534" t="s">
        <v>7583</v>
      </c>
      <c r="BC534" t="s">
        <v>6794</v>
      </c>
      <c r="BD534" t="s">
        <v>6794</v>
      </c>
      <c r="BE534" t="s">
        <v>6794</v>
      </c>
      <c r="BF534" t="s">
        <v>6794</v>
      </c>
      <c r="BG534" t="s">
        <v>6794</v>
      </c>
      <c r="BH534" t="s">
        <v>6793</v>
      </c>
      <c r="BI534" t="s">
        <v>6794</v>
      </c>
      <c r="BJ534" t="s">
        <v>6793</v>
      </c>
      <c r="BK534" t="s">
        <v>6794</v>
      </c>
      <c r="BL534" t="s">
        <v>6794</v>
      </c>
      <c r="BM534" t="s">
        <v>7025</v>
      </c>
      <c r="BN534" t="s">
        <v>7022</v>
      </c>
      <c r="BO534" t="s">
        <v>6794</v>
      </c>
      <c r="BQ534" t="s">
        <v>7547</v>
      </c>
      <c r="BR534" t="s">
        <v>6</v>
      </c>
      <c r="BS534" t="s">
        <v>7519</v>
      </c>
      <c r="BT534" t="s">
        <v>6</v>
      </c>
      <c r="BU534" t="s">
        <v>7021</v>
      </c>
      <c r="BV534" t="s">
        <v>7535</v>
      </c>
      <c r="BW534" t="s">
        <v>7516</v>
      </c>
      <c r="BX534" t="s">
        <v>7516</v>
      </c>
      <c r="BY534" t="s">
        <v>7515</v>
      </c>
      <c r="BZ534" t="s">
        <v>7515</v>
      </c>
      <c r="CA534" t="s">
        <v>7515</v>
      </c>
      <c r="CB534" t="s">
        <v>7515</v>
      </c>
      <c r="CC534" t="s">
        <v>7515</v>
      </c>
      <c r="CD534" t="s">
        <v>7515</v>
      </c>
      <c r="CE534" t="s">
        <v>7515</v>
      </c>
      <c r="CF534" t="s">
        <v>7515</v>
      </c>
      <c r="CG534" t="s">
        <v>7515</v>
      </c>
      <c r="CH534" t="s">
        <v>7515</v>
      </c>
      <c r="CI534" t="s">
        <v>6793</v>
      </c>
      <c r="CJ534" t="s">
        <v>6794</v>
      </c>
      <c r="CK534" t="s">
        <v>6757</v>
      </c>
      <c r="CL534" t="s">
        <v>7580</v>
      </c>
      <c r="CM534" t="s">
        <v>7581</v>
      </c>
      <c r="CN534" t="s">
        <v>7592</v>
      </c>
      <c r="CO534" t="s">
        <v>6793</v>
      </c>
      <c r="CP534" t="s">
        <v>6793</v>
      </c>
      <c r="CQ534" t="s">
        <v>6794</v>
      </c>
      <c r="CR534" t="s">
        <v>6793</v>
      </c>
      <c r="CS534" t="s">
        <v>6793</v>
      </c>
      <c r="CT534" t="s">
        <v>6794</v>
      </c>
      <c r="CU534" t="s">
        <v>6794</v>
      </c>
      <c r="CV534" t="s">
        <v>6793</v>
      </c>
      <c r="CW534" t="s">
        <v>6794</v>
      </c>
      <c r="CX534" t="s">
        <v>7545</v>
      </c>
      <c r="CY534" t="s">
        <v>7521</v>
      </c>
      <c r="CZ534" t="s">
        <v>7536</v>
      </c>
      <c r="DA534" t="s">
        <v>6794</v>
      </c>
      <c r="DB534">
        <v>2</v>
      </c>
      <c r="DC534">
        <v>3</v>
      </c>
      <c r="DD534">
        <v>3</v>
      </c>
      <c r="EA534">
        <v>4</v>
      </c>
      <c r="EC534">
        <v>2</v>
      </c>
      <c r="ED534">
        <v>0</v>
      </c>
      <c r="EE534">
        <v>2</v>
      </c>
      <c r="EF534">
        <v>0</v>
      </c>
      <c r="EG534">
        <v>0</v>
      </c>
      <c r="EH534">
        <v>0</v>
      </c>
      <c r="EI534">
        <v>0</v>
      </c>
      <c r="EP534" t="s">
        <v>6793</v>
      </c>
      <c r="II534" t="s">
        <v>7524</v>
      </c>
      <c r="IJ534" t="s">
        <v>7595</v>
      </c>
      <c r="IK534">
        <v>2008</v>
      </c>
      <c r="IM534" t="s">
        <v>7527</v>
      </c>
      <c r="IN534" t="s">
        <v>7526</v>
      </c>
      <c r="IO534" t="s">
        <v>6794</v>
      </c>
      <c r="IP534" t="s">
        <v>6793</v>
      </c>
      <c r="NW534">
        <v>5</v>
      </c>
      <c r="NX534" t="s">
        <v>7515</v>
      </c>
      <c r="NY534" t="s">
        <v>7515</v>
      </c>
      <c r="NZ534" t="s">
        <v>7515</v>
      </c>
      <c r="OA534" t="s">
        <v>7515</v>
      </c>
      <c r="OB534" t="s">
        <v>7515</v>
      </c>
      <c r="OC534" t="s">
        <v>7515</v>
      </c>
      <c r="OD534" t="s">
        <v>7516</v>
      </c>
      <c r="OE534" t="s">
        <v>7515</v>
      </c>
      <c r="OF534" t="s">
        <v>7515</v>
      </c>
      <c r="OG534" t="s">
        <v>7515</v>
      </c>
      <c r="OH534" t="s">
        <v>7515</v>
      </c>
      <c r="OM534" t="s">
        <v>7528</v>
      </c>
      <c r="ON534" t="s">
        <v>7539</v>
      </c>
      <c r="OO534" t="s">
        <v>7528</v>
      </c>
      <c r="OP534">
        <v>4</v>
      </c>
      <c r="OQ534" t="s">
        <v>28</v>
      </c>
      <c r="OR534" t="s">
        <v>265</v>
      </c>
      <c r="OS534">
        <v>2006</v>
      </c>
      <c r="OT534">
        <v>11</v>
      </c>
      <c r="OU534">
        <v>1</v>
      </c>
      <c r="OV534">
        <v>11</v>
      </c>
      <c r="OW534">
        <v>0</v>
      </c>
      <c r="OX534">
        <v>1</v>
      </c>
      <c r="OY534">
        <v>35</v>
      </c>
      <c r="OZ534" t="s">
        <v>7515</v>
      </c>
      <c r="PA534" t="s">
        <v>7515</v>
      </c>
      <c r="PB534" t="s">
        <v>7515</v>
      </c>
      <c r="PC534" t="s">
        <v>7515</v>
      </c>
      <c r="PD534" t="s">
        <v>7515</v>
      </c>
      <c r="PE534" t="s">
        <v>7515</v>
      </c>
      <c r="PF534" t="s">
        <v>7515</v>
      </c>
      <c r="PG534" t="s">
        <v>7515</v>
      </c>
      <c r="PH534" t="s">
        <v>7515</v>
      </c>
      <c r="PI534" t="s">
        <v>7515</v>
      </c>
      <c r="PJ534" t="s">
        <v>7515</v>
      </c>
      <c r="PK534" t="s">
        <v>7515</v>
      </c>
      <c r="PL534" t="s">
        <v>7515</v>
      </c>
      <c r="PM534" t="s">
        <v>7516</v>
      </c>
      <c r="PN534" t="s">
        <v>7515</v>
      </c>
      <c r="PO534" t="s">
        <v>7515</v>
      </c>
      <c r="PP534" t="s">
        <v>7515</v>
      </c>
      <c r="PQ534" t="s">
        <v>7515</v>
      </c>
      <c r="PR534" t="s">
        <v>7515</v>
      </c>
      <c r="PS534" t="s">
        <v>7515</v>
      </c>
      <c r="PT534" t="s">
        <v>7515</v>
      </c>
      <c r="PU534" t="s">
        <v>7515</v>
      </c>
      <c r="PV534" t="s">
        <v>7515</v>
      </c>
      <c r="PW534" t="s">
        <v>7515</v>
      </c>
      <c r="PX534" t="s">
        <v>7515</v>
      </c>
      <c r="PY534" t="s">
        <v>7515</v>
      </c>
      <c r="PZ534" t="s">
        <v>7515</v>
      </c>
      <c r="QA534" t="s">
        <v>7515</v>
      </c>
      <c r="QB534" t="s">
        <v>7515</v>
      </c>
      <c r="QC534" t="s">
        <v>7515</v>
      </c>
      <c r="QE534">
        <v>-5</v>
      </c>
      <c r="QF534">
        <v>-5</v>
      </c>
      <c r="QG534">
        <v>-5</v>
      </c>
      <c r="QH534">
        <v>-5</v>
      </c>
      <c r="QI534">
        <v>-5</v>
      </c>
      <c r="QJ534">
        <v>-5</v>
      </c>
      <c r="QK534">
        <v>-5</v>
      </c>
      <c r="QX534" t="s">
        <v>7530</v>
      </c>
      <c r="RP534">
        <f t="shared" si="16"/>
        <v>4</v>
      </c>
      <c r="RS534">
        <f t="shared" si="17"/>
        <v>4</v>
      </c>
    </row>
    <row r="535" spans="1:487" x14ac:dyDescent="0.3">
      <c r="A535">
        <v>70522</v>
      </c>
      <c r="B535">
        <v>1009</v>
      </c>
      <c r="C535">
        <v>0</v>
      </c>
      <c r="D535">
        <v>5</v>
      </c>
      <c r="E535">
        <v>17</v>
      </c>
      <c r="F535">
        <v>105</v>
      </c>
      <c r="G535">
        <v>102</v>
      </c>
      <c r="H535">
        <v>3</v>
      </c>
      <c r="I535" t="s">
        <v>6793</v>
      </c>
      <c r="J535" t="s">
        <v>6793</v>
      </c>
      <c r="O535" t="s">
        <v>6793</v>
      </c>
      <c r="P535" t="s">
        <v>7515</v>
      </c>
      <c r="Q535" t="s">
        <v>7515</v>
      </c>
      <c r="R535" t="s">
        <v>7515</v>
      </c>
      <c r="S535" t="s">
        <v>7515</v>
      </c>
      <c r="T535" t="s">
        <v>7515</v>
      </c>
      <c r="U535" t="s">
        <v>7515</v>
      </c>
      <c r="V535" t="s">
        <v>7515</v>
      </c>
      <c r="W535" t="s">
        <v>7515</v>
      </c>
      <c r="X535" t="s">
        <v>7515</v>
      </c>
      <c r="Y535" t="s">
        <v>7515</v>
      </c>
      <c r="Z535" t="s">
        <v>7515</v>
      </c>
      <c r="AA535" t="s">
        <v>7515</v>
      </c>
      <c r="AB535" t="s">
        <v>7515</v>
      </c>
      <c r="AC535" t="s">
        <v>7515</v>
      </c>
      <c r="AD535" t="s">
        <v>7515</v>
      </c>
      <c r="AE535" t="s">
        <v>7516</v>
      </c>
      <c r="AF535" t="s">
        <v>7515</v>
      </c>
      <c r="AG535" t="s">
        <v>7515</v>
      </c>
      <c r="AH535" t="s">
        <v>7515</v>
      </c>
      <c r="AI535" t="s">
        <v>6796</v>
      </c>
      <c r="AQ535" t="s">
        <v>6985</v>
      </c>
      <c r="AR535" t="s">
        <v>6793</v>
      </c>
      <c r="AS535" t="s">
        <v>6793</v>
      </c>
      <c r="AT535">
        <v>0</v>
      </c>
      <c r="AU535">
        <v>30</v>
      </c>
      <c r="AV535" t="s">
        <v>6992</v>
      </c>
      <c r="AW535" t="s">
        <v>6966</v>
      </c>
      <c r="AX535" t="s">
        <v>6793</v>
      </c>
      <c r="AY535" t="s">
        <v>6813</v>
      </c>
      <c r="AZ535" t="s">
        <v>6</v>
      </c>
      <c r="BA535" t="s">
        <v>6991</v>
      </c>
      <c r="BC535" t="s">
        <v>6793</v>
      </c>
      <c r="BD535" t="s">
        <v>6793</v>
      </c>
      <c r="BE535" t="s">
        <v>6794</v>
      </c>
      <c r="BF535" t="s">
        <v>6794</v>
      </c>
      <c r="BG535" t="s">
        <v>6794</v>
      </c>
      <c r="BH535" t="s">
        <v>6794</v>
      </c>
      <c r="BI535" t="s">
        <v>6794</v>
      </c>
      <c r="BJ535" t="s">
        <v>6793</v>
      </c>
      <c r="BK535" t="s">
        <v>6794</v>
      </c>
      <c r="BL535" t="s">
        <v>6793</v>
      </c>
      <c r="BM535" t="s">
        <v>7029</v>
      </c>
      <c r="BN535" t="s">
        <v>7021</v>
      </c>
      <c r="BO535" t="s">
        <v>7540</v>
      </c>
      <c r="BP535" t="s">
        <v>6757</v>
      </c>
      <c r="BS535" t="s">
        <v>7519</v>
      </c>
      <c r="BT535" t="s">
        <v>6</v>
      </c>
      <c r="BU535" t="s">
        <v>7559</v>
      </c>
      <c r="BV535" t="s">
        <v>7543</v>
      </c>
      <c r="BW535" t="s">
        <v>7516</v>
      </c>
      <c r="BX535" t="s">
        <v>7515</v>
      </c>
      <c r="BY535" t="s">
        <v>7515</v>
      </c>
      <c r="BZ535" t="s">
        <v>7515</v>
      </c>
      <c r="CA535" t="s">
        <v>7515</v>
      </c>
      <c r="CB535" t="s">
        <v>7515</v>
      </c>
      <c r="CC535" t="s">
        <v>7515</v>
      </c>
      <c r="CD535" t="s">
        <v>7515</v>
      </c>
      <c r="CE535" t="s">
        <v>7515</v>
      </c>
      <c r="CF535" t="s">
        <v>7515</v>
      </c>
      <c r="CG535" t="s">
        <v>7515</v>
      </c>
      <c r="CH535" t="s">
        <v>7515</v>
      </c>
      <c r="CI535" t="s">
        <v>6794</v>
      </c>
      <c r="CJ535" t="s">
        <v>6794</v>
      </c>
      <c r="CK535" t="s">
        <v>7563</v>
      </c>
      <c r="CL535" t="s">
        <v>7564</v>
      </c>
      <c r="CM535">
        <v>150</v>
      </c>
      <c r="CN535" t="s">
        <v>7620</v>
      </c>
      <c r="CO535" t="s">
        <v>6793</v>
      </c>
      <c r="CP535" t="s">
        <v>6793</v>
      </c>
      <c r="CQ535" t="s">
        <v>6794</v>
      </c>
      <c r="CR535" t="s">
        <v>6793</v>
      </c>
      <c r="CS535" t="s">
        <v>6794</v>
      </c>
      <c r="CT535" t="s">
        <v>6793</v>
      </c>
      <c r="CU535" t="s">
        <v>6794</v>
      </c>
      <c r="CV535" t="s">
        <v>6793</v>
      </c>
      <c r="CW535" t="s">
        <v>6794</v>
      </c>
      <c r="CX535" t="s">
        <v>7520</v>
      </c>
      <c r="CY535" t="s">
        <v>7613</v>
      </c>
      <c r="CZ535" t="s">
        <v>7587</v>
      </c>
      <c r="DA535" t="s">
        <v>6793</v>
      </c>
      <c r="DB535">
        <v>2</v>
      </c>
      <c r="DC535">
        <v>2</v>
      </c>
      <c r="DD535">
        <v>3</v>
      </c>
      <c r="DE535" t="s">
        <v>6793</v>
      </c>
      <c r="DF535">
        <v>1</v>
      </c>
      <c r="DG535" t="s">
        <v>6</v>
      </c>
      <c r="DH535" t="s">
        <v>6</v>
      </c>
      <c r="DI535" t="s">
        <v>7557</v>
      </c>
      <c r="DJ535" t="s">
        <v>6</v>
      </c>
      <c r="DK535" t="s">
        <v>6</v>
      </c>
      <c r="EA535">
        <v>1</v>
      </c>
      <c r="EB535" t="s">
        <v>7523</v>
      </c>
      <c r="EJ535" t="s">
        <v>6794</v>
      </c>
      <c r="EP535" t="s">
        <v>6793</v>
      </c>
      <c r="EY535" t="s">
        <v>7538</v>
      </c>
      <c r="EZ535" t="s">
        <v>7574</v>
      </c>
      <c r="FA535">
        <v>2006</v>
      </c>
      <c r="FE535" t="s">
        <v>6794</v>
      </c>
      <c r="FF535" t="s">
        <v>6793</v>
      </c>
      <c r="KM535" t="s">
        <v>7524</v>
      </c>
      <c r="KN535" t="s">
        <v>7558</v>
      </c>
      <c r="KO535">
        <v>2005</v>
      </c>
      <c r="KS535" t="s">
        <v>6794</v>
      </c>
      <c r="KT535" t="s">
        <v>6793</v>
      </c>
      <c r="OI535" t="s">
        <v>7527</v>
      </c>
      <c r="OJ535" t="s">
        <v>7527</v>
      </c>
      <c r="OK535" t="s">
        <v>7527</v>
      </c>
      <c r="OL535" t="s">
        <v>7527</v>
      </c>
      <c r="OM535" t="s">
        <v>7528</v>
      </c>
      <c r="ON535" t="s">
        <v>7529</v>
      </c>
      <c r="OO535" t="s">
        <v>7528</v>
      </c>
      <c r="OP535">
        <v>4</v>
      </c>
      <c r="OQ535" t="s">
        <v>28</v>
      </c>
      <c r="OR535" t="s">
        <v>7549</v>
      </c>
      <c r="OS535">
        <v>2007</v>
      </c>
      <c r="OT535">
        <v>11</v>
      </c>
      <c r="OU535">
        <v>1</v>
      </c>
      <c r="OV535">
        <v>11</v>
      </c>
      <c r="OW535">
        <v>1</v>
      </c>
      <c r="OX535">
        <v>0</v>
      </c>
      <c r="OY535">
        <v>35</v>
      </c>
      <c r="OZ535" t="s">
        <v>7515</v>
      </c>
      <c r="PA535" t="s">
        <v>7515</v>
      </c>
      <c r="PB535" t="s">
        <v>7516</v>
      </c>
      <c r="PC535" t="s">
        <v>7515</v>
      </c>
      <c r="PD535" t="s">
        <v>7515</v>
      </c>
      <c r="PE535" t="s">
        <v>7515</v>
      </c>
      <c r="PF535" t="s">
        <v>7515</v>
      </c>
      <c r="PG535" t="s">
        <v>7515</v>
      </c>
      <c r="PH535" t="s">
        <v>7515</v>
      </c>
      <c r="PI535" t="s">
        <v>7515</v>
      </c>
      <c r="PJ535" t="s">
        <v>7515</v>
      </c>
      <c r="PK535" t="s">
        <v>7515</v>
      </c>
      <c r="PL535" t="s">
        <v>7515</v>
      </c>
      <c r="PM535" t="s">
        <v>7515</v>
      </c>
      <c r="PN535" t="s">
        <v>7515</v>
      </c>
      <c r="PO535" t="s">
        <v>7515</v>
      </c>
      <c r="PP535" t="s">
        <v>7515</v>
      </c>
      <c r="PQ535" t="s">
        <v>7515</v>
      </c>
      <c r="PR535" t="s">
        <v>7515</v>
      </c>
      <c r="PS535" t="s">
        <v>7515</v>
      </c>
      <c r="PT535" t="s">
        <v>7516</v>
      </c>
      <c r="PU535" t="s">
        <v>7515</v>
      </c>
      <c r="PV535" t="s">
        <v>7515</v>
      </c>
      <c r="PW535" t="s">
        <v>7515</v>
      </c>
      <c r="PX535" t="s">
        <v>7515</v>
      </c>
      <c r="PY535" t="s">
        <v>7515</v>
      </c>
      <c r="PZ535" t="s">
        <v>7515</v>
      </c>
      <c r="QA535" t="s">
        <v>7515</v>
      </c>
      <c r="QB535" t="s">
        <v>7515</v>
      </c>
      <c r="QC535" t="s">
        <v>7515</v>
      </c>
      <c r="QE535">
        <v>-5</v>
      </c>
      <c r="QF535">
        <v>-5</v>
      </c>
      <c r="QG535">
        <v>-5</v>
      </c>
      <c r="QH535">
        <v>-5</v>
      </c>
      <c r="QI535">
        <v>-5</v>
      </c>
      <c r="QJ535">
        <v>-5</v>
      </c>
      <c r="QK535">
        <v>-5</v>
      </c>
      <c r="RP535">
        <f t="shared" si="16"/>
        <v>1</v>
      </c>
      <c r="RS535">
        <f t="shared" si="17"/>
        <v>8</v>
      </c>
    </row>
    <row r="536" spans="1:487" x14ac:dyDescent="0.3">
      <c r="A536">
        <v>70523</v>
      </c>
      <c r="B536">
        <v>1010</v>
      </c>
      <c r="C536">
        <v>0</v>
      </c>
      <c r="D536">
        <v>5</v>
      </c>
      <c r="E536">
        <v>12</v>
      </c>
      <c r="F536">
        <v>99</v>
      </c>
      <c r="G536">
        <v>102</v>
      </c>
      <c r="H536">
        <v>9</v>
      </c>
      <c r="I536" t="s">
        <v>6793</v>
      </c>
      <c r="J536" t="s">
        <v>6793</v>
      </c>
      <c r="O536" t="s">
        <v>6793</v>
      </c>
      <c r="P536" t="s">
        <v>7515</v>
      </c>
      <c r="Q536" t="s">
        <v>7516</v>
      </c>
      <c r="R536" t="s">
        <v>7515</v>
      </c>
      <c r="S536" t="s">
        <v>7515</v>
      </c>
      <c r="T536" t="s">
        <v>7515</v>
      </c>
      <c r="U536" t="s">
        <v>7515</v>
      </c>
      <c r="V536" t="s">
        <v>7515</v>
      </c>
      <c r="W536" t="s">
        <v>7515</v>
      </c>
      <c r="X536" t="s">
        <v>7515</v>
      </c>
      <c r="Y536" t="s">
        <v>7515</v>
      </c>
      <c r="Z536" t="s">
        <v>7515</v>
      </c>
      <c r="AA536" t="s">
        <v>7515</v>
      </c>
      <c r="AB536" t="s">
        <v>7515</v>
      </c>
      <c r="AC536" t="s">
        <v>7515</v>
      </c>
      <c r="AD536" t="s">
        <v>7515</v>
      </c>
      <c r="AE536" t="s">
        <v>7515</v>
      </c>
      <c r="AF536" t="s">
        <v>7515</v>
      </c>
      <c r="AG536" t="s">
        <v>7515</v>
      </c>
      <c r="AH536" t="s">
        <v>7515</v>
      </c>
      <c r="AI536" t="s">
        <v>6796</v>
      </c>
      <c r="AQ536" t="s">
        <v>6985</v>
      </c>
      <c r="AR536" t="s">
        <v>6794</v>
      </c>
      <c r="AS536" t="s">
        <v>6793</v>
      </c>
      <c r="AT536">
        <v>0</v>
      </c>
      <c r="AU536">
        <v>15</v>
      </c>
      <c r="AV536" t="s">
        <v>6988</v>
      </c>
      <c r="AW536" t="s">
        <v>6793</v>
      </c>
      <c r="AX536" t="s">
        <v>6793</v>
      </c>
      <c r="AY536" t="s">
        <v>6813</v>
      </c>
      <c r="AZ536" t="s">
        <v>7531</v>
      </c>
      <c r="BA536" t="s">
        <v>6991</v>
      </c>
      <c r="BC536" t="s">
        <v>6793</v>
      </c>
      <c r="BD536" t="s">
        <v>6793</v>
      </c>
      <c r="BE536" t="s">
        <v>6793</v>
      </c>
      <c r="BF536" t="s">
        <v>6793</v>
      </c>
      <c r="BG536" t="s">
        <v>6794</v>
      </c>
      <c r="BH536" t="s">
        <v>6794</v>
      </c>
      <c r="BI536" t="s">
        <v>6794</v>
      </c>
      <c r="BJ536" t="s">
        <v>6794</v>
      </c>
      <c r="BK536" t="s">
        <v>6793</v>
      </c>
      <c r="BL536" t="s">
        <v>6794</v>
      </c>
      <c r="BM536" t="s">
        <v>7024</v>
      </c>
      <c r="BN536" t="s">
        <v>7029</v>
      </c>
      <c r="BO536" t="s">
        <v>6794</v>
      </c>
      <c r="BQ536">
        <v>100</v>
      </c>
      <c r="BR536" t="s">
        <v>7532</v>
      </c>
      <c r="BS536" t="s">
        <v>7533</v>
      </c>
      <c r="BT536" t="s">
        <v>6</v>
      </c>
      <c r="BU536" t="s">
        <v>7559</v>
      </c>
      <c r="BV536" t="s">
        <v>7569</v>
      </c>
      <c r="BW536" t="s">
        <v>7516</v>
      </c>
      <c r="BX536" t="s">
        <v>7515</v>
      </c>
      <c r="BY536" t="s">
        <v>7515</v>
      </c>
      <c r="BZ536" t="s">
        <v>7515</v>
      </c>
      <c r="CA536" t="s">
        <v>7515</v>
      </c>
      <c r="CB536" t="s">
        <v>7515</v>
      </c>
      <c r="CC536" t="s">
        <v>7515</v>
      </c>
      <c r="CD536" t="s">
        <v>7515</v>
      </c>
      <c r="CE536" t="s">
        <v>7515</v>
      </c>
      <c r="CF536" t="s">
        <v>7515</v>
      </c>
      <c r="CG536" t="s">
        <v>7515</v>
      </c>
      <c r="CH536" t="s">
        <v>7515</v>
      </c>
      <c r="CI536" t="s">
        <v>6793</v>
      </c>
      <c r="CJ536" t="s">
        <v>6794</v>
      </c>
      <c r="CO536" t="s">
        <v>6793</v>
      </c>
      <c r="CP536" t="s">
        <v>6793</v>
      </c>
      <c r="CQ536" t="s">
        <v>6794</v>
      </c>
      <c r="CR536" t="s">
        <v>6793</v>
      </c>
      <c r="CS536" t="s">
        <v>6794</v>
      </c>
      <c r="CT536" t="s">
        <v>6794</v>
      </c>
      <c r="CU536" t="s">
        <v>6794</v>
      </c>
      <c r="CV536" t="s">
        <v>6793</v>
      </c>
      <c r="CW536" t="s">
        <v>6794</v>
      </c>
      <c r="CX536" t="s">
        <v>7520</v>
      </c>
      <c r="CY536" t="s">
        <v>7521</v>
      </c>
      <c r="CZ536" t="s">
        <v>7587</v>
      </c>
      <c r="DA536" t="s">
        <v>6793</v>
      </c>
      <c r="DB536">
        <v>3</v>
      </c>
      <c r="DC536">
        <v>4</v>
      </c>
      <c r="DD536">
        <v>4</v>
      </c>
      <c r="DE536" t="s">
        <v>6794</v>
      </c>
      <c r="EA536">
        <v>2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2</v>
      </c>
      <c r="EI536">
        <v>0</v>
      </c>
      <c r="EJ536" t="s">
        <v>6793</v>
      </c>
      <c r="EK536" t="s">
        <v>7573</v>
      </c>
      <c r="EM536">
        <v>2</v>
      </c>
      <c r="EN536">
        <v>2008</v>
      </c>
      <c r="EP536" t="s">
        <v>6794</v>
      </c>
      <c r="OI536" t="s">
        <v>6</v>
      </c>
      <c r="OJ536" t="s">
        <v>7526</v>
      </c>
      <c r="OK536" t="s">
        <v>7526</v>
      </c>
      <c r="OL536" t="s">
        <v>7526</v>
      </c>
      <c r="OM536" t="s">
        <v>7528</v>
      </c>
      <c r="ON536" t="s">
        <v>7529</v>
      </c>
      <c r="OO536" t="s">
        <v>7528</v>
      </c>
      <c r="OP536">
        <v>4</v>
      </c>
      <c r="OQ536" t="s">
        <v>28</v>
      </c>
      <c r="OR536" t="s">
        <v>212</v>
      </c>
      <c r="OS536">
        <v>2007</v>
      </c>
      <c r="OT536">
        <v>8</v>
      </c>
      <c r="OU536">
        <v>1</v>
      </c>
      <c r="OV536">
        <v>8</v>
      </c>
      <c r="OW536">
        <v>1</v>
      </c>
      <c r="OX536">
        <v>0</v>
      </c>
      <c r="OY536">
        <v>35</v>
      </c>
      <c r="QE536" t="s">
        <v>7516</v>
      </c>
      <c r="QF536" t="s">
        <v>7515</v>
      </c>
      <c r="QG536" t="s">
        <v>7515</v>
      </c>
      <c r="QH536" t="s">
        <v>7515</v>
      </c>
      <c r="QI536" t="s">
        <v>7515</v>
      </c>
      <c r="QJ536" t="s">
        <v>7515</v>
      </c>
      <c r="QK536" t="s">
        <v>7515</v>
      </c>
      <c r="RP536">
        <f t="shared" si="16"/>
        <v>3</v>
      </c>
      <c r="RS536">
        <f t="shared" si="17"/>
        <v>3</v>
      </c>
    </row>
    <row r="537" spans="1:487" x14ac:dyDescent="0.3">
      <c r="A537">
        <v>70524</v>
      </c>
      <c r="B537">
        <v>1011</v>
      </c>
      <c r="C537">
        <v>0</v>
      </c>
      <c r="D537">
        <v>5</v>
      </c>
      <c r="E537">
        <v>14</v>
      </c>
      <c r="F537">
        <v>98</v>
      </c>
      <c r="G537">
        <v>102</v>
      </c>
      <c r="H537">
        <v>16</v>
      </c>
      <c r="I537" t="s">
        <v>6793</v>
      </c>
      <c r="J537" t="s">
        <v>6793</v>
      </c>
      <c r="O537" t="s">
        <v>6793</v>
      </c>
      <c r="P537" t="s">
        <v>7515</v>
      </c>
      <c r="Q537" t="s">
        <v>7515</v>
      </c>
      <c r="R537" t="s">
        <v>7516</v>
      </c>
      <c r="S537" t="s">
        <v>7515</v>
      </c>
      <c r="T537" t="s">
        <v>7515</v>
      </c>
      <c r="U537" t="s">
        <v>7515</v>
      </c>
      <c r="V537" t="s">
        <v>7515</v>
      </c>
      <c r="W537" t="s">
        <v>7515</v>
      </c>
      <c r="X537" t="s">
        <v>7515</v>
      </c>
      <c r="Y537" t="s">
        <v>7515</v>
      </c>
      <c r="Z537" t="s">
        <v>7515</v>
      </c>
      <c r="AA537" t="s">
        <v>7515</v>
      </c>
      <c r="AB537" t="s">
        <v>7515</v>
      </c>
      <c r="AC537" t="s">
        <v>7515</v>
      </c>
      <c r="AD537" t="s">
        <v>7515</v>
      </c>
      <c r="AE537" t="s">
        <v>7515</v>
      </c>
      <c r="AF537" t="s">
        <v>7515</v>
      </c>
      <c r="AG537" t="s">
        <v>7515</v>
      </c>
      <c r="AH537" t="s">
        <v>7515</v>
      </c>
      <c r="AI537" t="s">
        <v>7517</v>
      </c>
      <c r="AL537">
        <v>0</v>
      </c>
      <c r="AM537">
        <v>5</v>
      </c>
      <c r="AN537" t="s">
        <v>6845</v>
      </c>
      <c r="AQ537" t="s">
        <v>6993</v>
      </c>
      <c r="AR537" t="s">
        <v>6794</v>
      </c>
      <c r="AS537" t="s">
        <v>6794</v>
      </c>
      <c r="AT537">
        <v>0</v>
      </c>
      <c r="AU537">
        <v>10</v>
      </c>
      <c r="AV537" t="s">
        <v>6988</v>
      </c>
      <c r="AW537" t="s">
        <v>6793</v>
      </c>
      <c r="AX537" t="s">
        <v>6793</v>
      </c>
      <c r="AY537" t="s">
        <v>6813</v>
      </c>
      <c r="AZ537" t="s">
        <v>7531</v>
      </c>
      <c r="BA537" t="s">
        <v>6991</v>
      </c>
      <c r="BC537" t="s">
        <v>6794</v>
      </c>
      <c r="BD537" t="s">
        <v>6794</v>
      </c>
      <c r="BE537" t="s">
        <v>6793</v>
      </c>
      <c r="BF537" t="s">
        <v>6793</v>
      </c>
      <c r="BG537" t="s">
        <v>6793</v>
      </c>
      <c r="BH537" t="s">
        <v>6793</v>
      </c>
      <c r="BI537" t="s">
        <v>6793</v>
      </c>
      <c r="BJ537" t="s">
        <v>6794</v>
      </c>
      <c r="BK537" t="s">
        <v>6794</v>
      </c>
      <c r="BL537" t="s">
        <v>6794</v>
      </c>
      <c r="BM537" t="s">
        <v>7024</v>
      </c>
      <c r="BN537" t="s">
        <v>7028</v>
      </c>
      <c r="BO537" t="s">
        <v>6794</v>
      </c>
      <c r="BQ537" t="s">
        <v>7547</v>
      </c>
      <c r="BR537">
        <v>35</v>
      </c>
      <c r="BS537" t="s">
        <v>7533</v>
      </c>
      <c r="BT537" t="s">
        <v>6</v>
      </c>
      <c r="BU537" t="s">
        <v>7559</v>
      </c>
      <c r="BV537" t="s">
        <v>7543</v>
      </c>
      <c r="BW537" t="s">
        <v>7515</v>
      </c>
      <c r="BX537" t="s">
        <v>7515</v>
      </c>
      <c r="BY537" t="s">
        <v>7515</v>
      </c>
      <c r="BZ537" t="s">
        <v>7515</v>
      </c>
      <c r="CA537" t="s">
        <v>7515</v>
      </c>
      <c r="CB537" t="s">
        <v>7515</v>
      </c>
      <c r="CC537" t="s">
        <v>7515</v>
      </c>
      <c r="CD537" t="s">
        <v>7516</v>
      </c>
      <c r="CE537" t="s">
        <v>7515</v>
      </c>
      <c r="CF537" t="s">
        <v>7515</v>
      </c>
      <c r="CG537" t="s">
        <v>7515</v>
      </c>
      <c r="CH537" t="s">
        <v>7515</v>
      </c>
      <c r="CI537" t="s">
        <v>6793</v>
      </c>
      <c r="CJ537" t="s">
        <v>6794</v>
      </c>
      <c r="CO537" t="s">
        <v>6793</v>
      </c>
      <c r="CP537" t="s">
        <v>6793</v>
      </c>
      <c r="CQ537" t="s">
        <v>6794</v>
      </c>
      <c r="CR537" t="s">
        <v>6793</v>
      </c>
      <c r="CS537" t="s">
        <v>6794</v>
      </c>
      <c r="CT537" t="s">
        <v>6794</v>
      </c>
      <c r="CU537" t="s">
        <v>6794</v>
      </c>
      <c r="CV537" t="s">
        <v>6793</v>
      </c>
      <c r="CW537" t="s">
        <v>6793</v>
      </c>
      <c r="CX537" t="s">
        <v>7520</v>
      </c>
      <c r="CY537" t="s">
        <v>7521</v>
      </c>
      <c r="CZ537" t="s">
        <v>7536</v>
      </c>
      <c r="DA537" t="s">
        <v>6793</v>
      </c>
      <c r="DB537">
        <v>3</v>
      </c>
      <c r="DC537">
        <v>4</v>
      </c>
      <c r="DD537">
        <v>3</v>
      </c>
      <c r="DE537" t="s">
        <v>6794</v>
      </c>
      <c r="EA537">
        <v>4</v>
      </c>
      <c r="EC537">
        <v>2</v>
      </c>
      <c r="ED537">
        <v>0</v>
      </c>
      <c r="EE537">
        <v>0</v>
      </c>
      <c r="EF537">
        <v>0</v>
      </c>
      <c r="EG537">
        <v>2</v>
      </c>
      <c r="EH537">
        <v>0</v>
      </c>
      <c r="EI537">
        <v>0</v>
      </c>
      <c r="EJ537" t="s">
        <v>6794</v>
      </c>
      <c r="EP537" t="s">
        <v>6793</v>
      </c>
      <c r="NG537" t="s">
        <v>7524</v>
      </c>
      <c r="NH537" t="s">
        <v>7556</v>
      </c>
      <c r="NI537">
        <v>2008</v>
      </c>
      <c r="NM537" t="s">
        <v>6794</v>
      </c>
      <c r="NN537" t="s">
        <v>6793</v>
      </c>
      <c r="NW537">
        <v>7</v>
      </c>
      <c r="NX537" t="s">
        <v>7515</v>
      </c>
      <c r="NY537" t="s">
        <v>7515</v>
      </c>
      <c r="NZ537" t="s">
        <v>7515</v>
      </c>
      <c r="OA537" t="s">
        <v>7515</v>
      </c>
      <c r="OB537" t="s">
        <v>7515</v>
      </c>
      <c r="OC537" t="s">
        <v>7515</v>
      </c>
      <c r="OD537" t="s">
        <v>7516</v>
      </c>
      <c r="OE537" t="s">
        <v>7515</v>
      </c>
      <c r="OF537" t="s">
        <v>7515</v>
      </c>
      <c r="OG537" t="s">
        <v>7515</v>
      </c>
      <c r="OH537" t="s">
        <v>7515</v>
      </c>
      <c r="OI537" t="s">
        <v>7526</v>
      </c>
      <c r="OJ537" t="s">
        <v>7526</v>
      </c>
      <c r="OK537" t="s">
        <v>7526</v>
      </c>
      <c r="OL537" t="s">
        <v>7527</v>
      </c>
      <c r="OM537" t="s">
        <v>7528</v>
      </c>
      <c r="ON537" t="s">
        <v>7539</v>
      </c>
      <c r="OO537" t="s">
        <v>7528</v>
      </c>
      <c r="OP537">
        <v>4</v>
      </c>
      <c r="OQ537" t="s">
        <v>28</v>
      </c>
      <c r="OR537" t="s">
        <v>265</v>
      </c>
      <c r="OS537">
        <v>2006</v>
      </c>
      <c r="OT537">
        <v>9</v>
      </c>
      <c r="OU537">
        <v>1</v>
      </c>
      <c r="OV537">
        <v>9</v>
      </c>
      <c r="OW537">
        <v>0</v>
      </c>
      <c r="OX537">
        <v>1</v>
      </c>
      <c r="OY537">
        <v>35</v>
      </c>
      <c r="OZ537" t="s">
        <v>7515</v>
      </c>
      <c r="PA537" t="s">
        <v>7515</v>
      </c>
      <c r="PB537" t="s">
        <v>7515</v>
      </c>
      <c r="PC537" t="s">
        <v>7515</v>
      </c>
      <c r="PD537" t="s">
        <v>7515</v>
      </c>
      <c r="PE537" t="s">
        <v>7515</v>
      </c>
      <c r="PF537" t="s">
        <v>7515</v>
      </c>
      <c r="PG537" t="s">
        <v>7515</v>
      </c>
      <c r="PH537" t="s">
        <v>7515</v>
      </c>
      <c r="PI537" t="s">
        <v>7515</v>
      </c>
      <c r="PJ537" t="s">
        <v>7515</v>
      </c>
      <c r="PK537" t="s">
        <v>7515</v>
      </c>
      <c r="PL537" t="s">
        <v>7515</v>
      </c>
      <c r="PM537" t="s">
        <v>7515</v>
      </c>
      <c r="PN537" t="s">
        <v>7515</v>
      </c>
      <c r="PO537" t="s">
        <v>7515</v>
      </c>
      <c r="PP537" t="s">
        <v>7515</v>
      </c>
      <c r="PQ537" t="s">
        <v>7515</v>
      </c>
      <c r="PR537" t="s">
        <v>7515</v>
      </c>
      <c r="PS537" t="s">
        <v>7515</v>
      </c>
      <c r="PT537" t="s">
        <v>7515</v>
      </c>
      <c r="PU537" t="s">
        <v>7515</v>
      </c>
      <c r="PV537" t="s">
        <v>7515</v>
      </c>
      <c r="PW537" t="s">
        <v>7515</v>
      </c>
      <c r="PX537" t="s">
        <v>7515</v>
      </c>
      <c r="PY537" t="s">
        <v>7515</v>
      </c>
      <c r="PZ537" t="s">
        <v>7515</v>
      </c>
      <c r="QA537" t="s">
        <v>7515</v>
      </c>
      <c r="QB537" t="s">
        <v>7515</v>
      </c>
      <c r="QC537" t="s">
        <v>7516</v>
      </c>
      <c r="QE537" t="s">
        <v>7516</v>
      </c>
      <c r="QF537" t="s">
        <v>7515</v>
      </c>
      <c r="QG537" t="s">
        <v>7515</v>
      </c>
      <c r="QH537" t="s">
        <v>7515</v>
      </c>
      <c r="QI537" t="s">
        <v>7515</v>
      </c>
      <c r="QJ537" t="s">
        <v>7515</v>
      </c>
      <c r="QK537" t="s">
        <v>7515</v>
      </c>
      <c r="RN537" t="s">
        <v>7530</v>
      </c>
      <c r="RP537">
        <f t="shared" si="16"/>
        <v>4</v>
      </c>
      <c r="RS537">
        <f t="shared" si="17"/>
        <v>3</v>
      </c>
    </row>
    <row r="538" spans="1:487" x14ac:dyDescent="0.3">
      <c r="A538">
        <v>70525</v>
      </c>
      <c r="B538">
        <v>1012</v>
      </c>
      <c r="C538">
        <v>0</v>
      </c>
      <c r="D538">
        <v>5</v>
      </c>
      <c r="E538">
        <v>27</v>
      </c>
      <c r="F538">
        <v>81</v>
      </c>
      <c r="G538">
        <v>102</v>
      </c>
      <c r="H538">
        <v>15</v>
      </c>
      <c r="I538" t="s">
        <v>6793</v>
      </c>
      <c r="J538" t="s">
        <v>6793</v>
      </c>
      <c r="O538" t="s">
        <v>6793</v>
      </c>
      <c r="P538" t="s">
        <v>7515</v>
      </c>
      <c r="Q538" t="s">
        <v>7516</v>
      </c>
      <c r="R538" t="s">
        <v>7515</v>
      </c>
      <c r="S538" t="s">
        <v>7515</v>
      </c>
      <c r="T538" t="s">
        <v>7515</v>
      </c>
      <c r="U538" t="s">
        <v>7515</v>
      </c>
      <c r="V538" t="s">
        <v>7515</v>
      </c>
      <c r="W538" t="s">
        <v>7515</v>
      </c>
      <c r="X538" t="s">
        <v>7515</v>
      </c>
      <c r="Y538" t="s">
        <v>7515</v>
      </c>
      <c r="Z538" t="s">
        <v>7515</v>
      </c>
      <c r="AA538" t="s">
        <v>7515</v>
      </c>
      <c r="AB538" t="s">
        <v>7515</v>
      </c>
      <c r="AC538" t="s">
        <v>7515</v>
      </c>
      <c r="AD538" t="s">
        <v>7515</v>
      </c>
      <c r="AE538" t="s">
        <v>7515</v>
      </c>
      <c r="AF538" t="s">
        <v>7515</v>
      </c>
      <c r="AG538" t="s">
        <v>7515</v>
      </c>
      <c r="AH538" t="s">
        <v>7515</v>
      </c>
      <c r="AJ538">
        <v>1</v>
      </c>
      <c r="AK538">
        <v>1</v>
      </c>
      <c r="AL538" t="s">
        <v>7547</v>
      </c>
      <c r="AM538" t="s">
        <v>7547</v>
      </c>
      <c r="AN538" t="s">
        <v>6845</v>
      </c>
      <c r="AQ538" t="s">
        <v>6993</v>
      </c>
      <c r="AR538" t="s">
        <v>6794</v>
      </c>
      <c r="AS538" t="s">
        <v>6794</v>
      </c>
      <c r="AT538" t="s">
        <v>6</v>
      </c>
      <c r="AU538" t="s">
        <v>6</v>
      </c>
      <c r="AV538" t="s">
        <v>6992</v>
      </c>
      <c r="AW538" t="s">
        <v>6793</v>
      </c>
      <c r="AX538" t="s">
        <v>6793</v>
      </c>
      <c r="AY538" t="s">
        <v>6813</v>
      </c>
      <c r="AZ538" t="s">
        <v>7562</v>
      </c>
      <c r="BA538" t="s">
        <v>7518</v>
      </c>
      <c r="BC538" t="s">
        <v>6794</v>
      </c>
      <c r="BD538" t="s">
        <v>6794</v>
      </c>
      <c r="BE538" t="s">
        <v>6793</v>
      </c>
      <c r="BF538" t="s">
        <v>6793</v>
      </c>
      <c r="BG538" t="s">
        <v>6794</v>
      </c>
      <c r="BH538" t="s">
        <v>6793</v>
      </c>
      <c r="BI538" t="s">
        <v>6793</v>
      </c>
      <c r="BJ538" t="s">
        <v>6793</v>
      </c>
      <c r="BK538" t="s">
        <v>6794</v>
      </c>
      <c r="BL538" t="s">
        <v>6794</v>
      </c>
      <c r="BM538" t="s">
        <v>7026</v>
      </c>
      <c r="BN538" t="s">
        <v>7022</v>
      </c>
      <c r="BO538" t="s">
        <v>6794</v>
      </c>
      <c r="BQ538">
        <v>25</v>
      </c>
      <c r="BR538" t="s">
        <v>7532</v>
      </c>
      <c r="BS538" t="s">
        <v>7519</v>
      </c>
      <c r="BT538" t="s">
        <v>6</v>
      </c>
      <c r="BU538" t="s">
        <v>7559</v>
      </c>
      <c r="BV538" t="s">
        <v>7543</v>
      </c>
      <c r="BW538" t="s">
        <v>7515</v>
      </c>
      <c r="BX538" t="s">
        <v>7515</v>
      </c>
      <c r="BY538" t="s">
        <v>7515</v>
      </c>
      <c r="BZ538" t="s">
        <v>7515</v>
      </c>
      <c r="CA538" t="s">
        <v>7515</v>
      </c>
      <c r="CB538" t="s">
        <v>7515</v>
      </c>
      <c r="CC538" t="s">
        <v>7515</v>
      </c>
      <c r="CD538" t="s">
        <v>7516</v>
      </c>
      <c r="CE538" t="s">
        <v>7515</v>
      </c>
      <c r="CF538" t="s">
        <v>7515</v>
      </c>
      <c r="CG538" t="s">
        <v>7515</v>
      </c>
      <c r="CH538" t="s">
        <v>7515</v>
      </c>
      <c r="CI538" t="s">
        <v>6793</v>
      </c>
      <c r="CJ538" t="s">
        <v>6794</v>
      </c>
      <c r="CK538" t="s">
        <v>7621</v>
      </c>
      <c r="CL538" t="s">
        <v>6966</v>
      </c>
      <c r="CM538" t="s">
        <v>6</v>
      </c>
      <c r="CN538" t="s">
        <v>7566</v>
      </c>
      <c r="CO538" t="s">
        <v>6794</v>
      </c>
      <c r="CP538" t="s">
        <v>6794</v>
      </c>
      <c r="CQ538" t="s">
        <v>6794</v>
      </c>
      <c r="CR538" t="s">
        <v>6794</v>
      </c>
      <c r="CS538" t="s">
        <v>6794</v>
      </c>
      <c r="CT538" t="s">
        <v>6794</v>
      </c>
      <c r="CU538" t="s">
        <v>6794</v>
      </c>
      <c r="CV538" t="s">
        <v>6794</v>
      </c>
      <c r="CW538" t="s">
        <v>6794</v>
      </c>
      <c r="CX538" t="s">
        <v>7520</v>
      </c>
      <c r="CY538" t="s">
        <v>7521</v>
      </c>
      <c r="CZ538" t="s">
        <v>6966</v>
      </c>
      <c r="DA538" t="s">
        <v>6793</v>
      </c>
      <c r="DB538">
        <v>3</v>
      </c>
      <c r="DC538">
        <v>4</v>
      </c>
      <c r="DD538">
        <v>3</v>
      </c>
      <c r="DE538" t="s">
        <v>6794</v>
      </c>
      <c r="EA538" t="s">
        <v>31</v>
      </c>
      <c r="EJ538" t="s">
        <v>31</v>
      </c>
      <c r="EP538" t="s">
        <v>6794</v>
      </c>
      <c r="OI538" t="s">
        <v>7526</v>
      </c>
      <c r="OJ538" t="s">
        <v>7526</v>
      </c>
      <c r="OK538" t="s">
        <v>7526</v>
      </c>
      <c r="OL538" t="s">
        <v>7526</v>
      </c>
      <c r="OM538" t="s">
        <v>7548</v>
      </c>
      <c r="ON538" t="s">
        <v>7529</v>
      </c>
      <c r="OO538" t="s">
        <v>7548</v>
      </c>
      <c r="OP538">
        <v>4</v>
      </c>
      <c r="OQ538" t="s">
        <v>28</v>
      </c>
      <c r="OR538" t="s">
        <v>265</v>
      </c>
      <c r="OS538">
        <v>2007</v>
      </c>
      <c r="OT538">
        <v>5</v>
      </c>
      <c r="OU538">
        <v>2</v>
      </c>
      <c r="OV538">
        <v>5</v>
      </c>
      <c r="OW538">
        <v>1</v>
      </c>
      <c r="OX538">
        <v>1</v>
      </c>
      <c r="OY538">
        <v>70</v>
      </c>
      <c r="QE538">
        <v>-5</v>
      </c>
      <c r="QF538">
        <v>-5</v>
      </c>
      <c r="QG538">
        <v>-5</v>
      </c>
      <c r="QH538">
        <v>-5</v>
      </c>
      <c r="QI538">
        <v>-5</v>
      </c>
      <c r="QJ538">
        <v>-5</v>
      </c>
      <c r="QK538">
        <v>-5</v>
      </c>
      <c r="RP538">
        <f t="shared" si="16"/>
        <v>-1</v>
      </c>
      <c r="RS538">
        <f t="shared" si="17"/>
        <v>5</v>
      </c>
    </row>
    <row r="539" spans="1:487" x14ac:dyDescent="0.3">
      <c r="A539">
        <v>70526</v>
      </c>
      <c r="B539">
        <v>1013</v>
      </c>
      <c r="C539">
        <v>0</v>
      </c>
      <c r="D539">
        <v>5</v>
      </c>
      <c r="E539">
        <v>11</v>
      </c>
      <c r="F539">
        <v>84</v>
      </c>
      <c r="G539">
        <v>102</v>
      </c>
      <c r="H539">
        <v>15</v>
      </c>
      <c r="I539" t="s">
        <v>6793</v>
      </c>
      <c r="J539" t="s">
        <v>6793</v>
      </c>
      <c r="O539" t="s">
        <v>6793</v>
      </c>
      <c r="P539" t="s">
        <v>7516</v>
      </c>
      <c r="Q539" t="s">
        <v>7515</v>
      </c>
      <c r="R539" t="s">
        <v>7515</v>
      </c>
      <c r="S539" t="s">
        <v>7515</v>
      </c>
      <c r="T539" t="s">
        <v>7515</v>
      </c>
      <c r="U539" t="s">
        <v>7515</v>
      </c>
      <c r="V539" t="s">
        <v>7515</v>
      </c>
      <c r="W539" t="s">
        <v>7515</v>
      </c>
      <c r="X539" t="s">
        <v>7515</v>
      </c>
      <c r="Y539" t="s">
        <v>7515</v>
      </c>
      <c r="Z539" t="s">
        <v>7515</v>
      </c>
      <c r="AA539" t="s">
        <v>7515</v>
      </c>
      <c r="AB539" t="s">
        <v>7515</v>
      </c>
      <c r="AC539" t="s">
        <v>7515</v>
      </c>
      <c r="AD539" t="s">
        <v>7515</v>
      </c>
      <c r="AE539" t="s">
        <v>7515</v>
      </c>
      <c r="AF539" t="s">
        <v>7515</v>
      </c>
      <c r="AG539" t="s">
        <v>7515</v>
      </c>
      <c r="AH539" t="s">
        <v>7515</v>
      </c>
      <c r="AI539" t="s">
        <v>6796</v>
      </c>
      <c r="AQ539" t="s">
        <v>6985</v>
      </c>
      <c r="AR539" t="s">
        <v>6793</v>
      </c>
      <c r="AS539" t="s">
        <v>6794</v>
      </c>
      <c r="AT539">
        <v>0</v>
      </c>
      <c r="AU539">
        <v>10</v>
      </c>
      <c r="AV539" t="s">
        <v>6992</v>
      </c>
      <c r="AW539" t="s">
        <v>6793</v>
      </c>
      <c r="AX539" t="s">
        <v>6793</v>
      </c>
      <c r="AY539" t="s">
        <v>6</v>
      </c>
      <c r="BA539" t="s">
        <v>7518</v>
      </c>
      <c r="BC539" t="s">
        <v>6793</v>
      </c>
      <c r="BD539" t="s">
        <v>6794</v>
      </c>
      <c r="BE539" t="s">
        <v>6793</v>
      </c>
      <c r="BF539" t="s">
        <v>6793</v>
      </c>
      <c r="BG539" t="s">
        <v>6794</v>
      </c>
      <c r="BH539" t="s">
        <v>6794</v>
      </c>
      <c r="BI539" t="s">
        <v>6793</v>
      </c>
      <c r="BJ539" t="s">
        <v>6794</v>
      </c>
      <c r="BK539" t="s">
        <v>6794</v>
      </c>
      <c r="BL539" t="s">
        <v>6794</v>
      </c>
      <c r="BM539" t="s">
        <v>7029</v>
      </c>
      <c r="BN539" t="s">
        <v>7030</v>
      </c>
      <c r="BO539" t="s">
        <v>6794</v>
      </c>
      <c r="BQ539">
        <v>0</v>
      </c>
      <c r="BR539">
        <v>50</v>
      </c>
      <c r="BS539" t="s">
        <v>7519</v>
      </c>
      <c r="BT539" t="s">
        <v>7571</v>
      </c>
      <c r="BU539" t="s">
        <v>7559</v>
      </c>
      <c r="BV539" t="s">
        <v>7543</v>
      </c>
      <c r="BW539" t="s">
        <v>7515</v>
      </c>
      <c r="BX539" t="s">
        <v>7515</v>
      </c>
      <c r="BY539" t="s">
        <v>7515</v>
      </c>
      <c r="BZ539" t="s">
        <v>7515</v>
      </c>
      <c r="CA539" t="s">
        <v>7515</v>
      </c>
      <c r="CB539" t="s">
        <v>7515</v>
      </c>
      <c r="CC539" t="s">
        <v>7515</v>
      </c>
      <c r="CD539" t="s">
        <v>7515</v>
      </c>
      <c r="CE539" t="s">
        <v>7515</v>
      </c>
      <c r="CF539" t="s">
        <v>7516</v>
      </c>
      <c r="CG539" t="s">
        <v>7515</v>
      </c>
      <c r="CH539" t="s">
        <v>7515</v>
      </c>
      <c r="CI539" t="s">
        <v>6793</v>
      </c>
      <c r="CJ539" t="s">
        <v>6794</v>
      </c>
      <c r="CK539" t="s">
        <v>6757</v>
      </c>
      <c r="CL539" t="s">
        <v>7580</v>
      </c>
      <c r="CM539" t="s">
        <v>7581</v>
      </c>
      <c r="CN539" t="s">
        <v>7566</v>
      </c>
      <c r="CO539" t="s">
        <v>6793</v>
      </c>
      <c r="CP539" t="s">
        <v>6793</v>
      </c>
      <c r="CQ539" t="s">
        <v>6793</v>
      </c>
      <c r="CR539" t="s">
        <v>6793</v>
      </c>
      <c r="CS539" t="s">
        <v>6794</v>
      </c>
      <c r="CT539" t="s">
        <v>6793</v>
      </c>
      <c r="CU539" t="s">
        <v>6794</v>
      </c>
      <c r="CV539" t="s">
        <v>6793</v>
      </c>
      <c r="CW539" t="s">
        <v>6794</v>
      </c>
      <c r="CX539" t="s">
        <v>7520</v>
      </c>
      <c r="CY539" t="s">
        <v>7607</v>
      </c>
      <c r="CZ539" t="s">
        <v>7536</v>
      </c>
      <c r="DA539" t="s">
        <v>6794</v>
      </c>
      <c r="DB539">
        <v>3</v>
      </c>
      <c r="DC539">
        <v>4</v>
      </c>
      <c r="DD539">
        <v>3</v>
      </c>
      <c r="EA539">
        <v>4</v>
      </c>
      <c r="EC539">
        <v>1</v>
      </c>
      <c r="ED539">
        <v>2</v>
      </c>
      <c r="EE539">
        <v>1</v>
      </c>
      <c r="EF539">
        <v>0</v>
      </c>
      <c r="EG539">
        <v>0</v>
      </c>
      <c r="EH539">
        <v>0</v>
      </c>
      <c r="EI539">
        <v>0</v>
      </c>
      <c r="EP539" t="s">
        <v>6794</v>
      </c>
      <c r="OM539" t="s">
        <v>7528</v>
      </c>
      <c r="ON539" t="s">
        <v>7529</v>
      </c>
      <c r="OO539" t="s">
        <v>7528</v>
      </c>
      <c r="OP539">
        <v>4</v>
      </c>
      <c r="OQ539" t="s">
        <v>28</v>
      </c>
      <c r="OR539" t="s">
        <v>265</v>
      </c>
      <c r="OS539">
        <v>2007</v>
      </c>
      <c r="OT539">
        <v>9</v>
      </c>
      <c r="OU539">
        <v>1</v>
      </c>
      <c r="OV539">
        <v>9</v>
      </c>
      <c r="OW539">
        <v>1</v>
      </c>
      <c r="OX539">
        <v>0</v>
      </c>
      <c r="OY539">
        <v>35</v>
      </c>
      <c r="QE539" t="s">
        <v>7515</v>
      </c>
      <c r="QF539" t="s">
        <v>7515</v>
      </c>
      <c r="QG539" t="s">
        <v>7515</v>
      </c>
      <c r="QH539" t="s">
        <v>7515</v>
      </c>
      <c r="QI539" t="s">
        <v>7515</v>
      </c>
      <c r="QJ539" t="s">
        <v>7515</v>
      </c>
      <c r="QK539" t="s">
        <v>7516</v>
      </c>
      <c r="RP539">
        <f t="shared" si="16"/>
        <v>4</v>
      </c>
      <c r="RS539">
        <f t="shared" si="17"/>
        <v>8</v>
      </c>
    </row>
    <row r="540" spans="1:487" x14ac:dyDescent="0.3">
      <c r="A540">
        <v>70527</v>
      </c>
      <c r="B540">
        <v>1014</v>
      </c>
      <c r="C540">
        <v>0</v>
      </c>
      <c r="D540">
        <v>5</v>
      </c>
      <c r="E540">
        <v>10</v>
      </c>
      <c r="F540">
        <v>82</v>
      </c>
      <c r="G540">
        <v>102</v>
      </c>
      <c r="H540">
        <v>15</v>
      </c>
      <c r="I540" t="s">
        <v>6793</v>
      </c>
      <c r="J540" t="s">
        <v>6793</v>
      </c>
      <c r="O540" t="s">
        <v>6793</v>
      </c>
      <c r="P540" t="s">
        <v>7515</v>
      </c>
      <c r="Q540" t="s">
        <v>7516</v>
      </c>
      <c r="R540" t="s">
        <v>7515</v>
      </c>
      <c r="S540" t="s">
        <v>7515</v>
      </c>
      <c r="T540" t="s">
        <v>7515</v>
      </c>
      <c r="U540" t="s">
        <v>7515</v>
      </c>
      <c r="V540" t="s">
        <v>7515</v>
      </c>
      <c r="W540" t="s">
        <v>7515</v>
      </c>
      <c r="X540" t="s">
        <v>7515</v>
      </c>
      <c r="Y540" t="s">
        <v>7515</v>
      </c>
      <c r="Z540" t="s">
        <v>7515</v>
      </c>
      <c r="AA540" t="s">
        <v>7515</v>
      </c>
      <c r="AB540" t="s">
        <v>7515</v>
      </c>
      <c r="AC540" t="s">
        <v>7515</v>
      </c>
      <c r="AD540" t="s">
        <v>7515</v>
      </c>
      <c r="AE540" t="s">
        <v>7515</v>
      </c>
      <c r="AF540" t="s">
        <v>7515</v>
      </c>
      <c r="AG540" t="s">
        <v>7515</v>
      </c>
      <c r="AH540" t="s">
        <v>7515</v>
      </c>
      <c r="AI540" t="s">
        <v>6796</v>
      </c>
      <c r="AQ540" t="s">
        <v>6985</v>
      </c>
      <c r="AR540" t="s">
        <v>6794</v>
      </c>
      <c r="AS540" t="s">
        <v>6794</v>
      </c>
      <c r="AT540" t="s">
        <v>6</v>
      </c>
      <c r="AU540" t="s">
        <v>6</v>
      </c>
      <c r="AV540" t="s">
        <v>7568</v>
      </c>
      <c r="AW540" t="s">
        <v>6793</v>
      </c>
      <c r="AX540" t="s">
        <v>6794</v>
      </c>
      <c r="AY540" t="s">
        <v>6</v>
      </c>
      <c r="BA540" t="s">
        <v>7518</v>
      </c>
      <c r="BC540" t="s">
        <v>6794</v>
      </c>
      <c r="BD540" t="s">
        <v>6794</v>
      </c>
      <c r="BE540" t="s">
        <v>6794</v>
      </c>
      <c r="BF540" t="s">
        <v>6793</v>
      </c>
      <c r="BH540" t="s">
        <v>6794</v>
      </c>
      <c r="BI540" t="s">
        <v>6794</v>
      </c>
      <c r="BJ540" t="s">
        <v>6794</v>
      </c>
      <c r="BK540" t="s">
        <v>6794</v>
      </c>
      <c r="BL540" t="s">
        <v>6794</v>
      </c>
      <c r="BM540" t="s">
        <v>7024</v>
      </c>
      <c r="BN540" t="s">
        <v>7030</v>
      </c>
      <c r="BO540" t="s">
        <v>6794</v>
      </c>
      <c r="BQ540">
        <v>35</v>
      </c>
      <c r="BR540" t="s">
        <v>6</v>
      </c>
      <c r="BS540" t="s">
        <v>7519</v>
      </c>
      <c r="BT540" t="s">
        <v>6</v>
      </c>
      <c r="BU540" t="s">
        <v>7559</v>
      </c>
      <c r="BV540" t="s">
        <v>7535</v>
      </c>
      <c r="BW540" t="s">
        <v>7515</v>
      </c>
      <c r="BX540" t="s">
        <v>7515</v>
      </c>
      <c r="BY540" t="s">
        <v>7515</v>
      </c>
      <c r="BZ540" t="s">
        <v>7516</v>
      </c>
      <c r="CA540" t="s">
        <v>7515</v>
      </c>
      <c r="CB540" t="s">
        <v>7515</v>
      </c>
      <c r="CC540" t="s">
        <v>7515</v>
      </c>
      <c r="CD540" t="s">
        <v>7515</v>
      </c>
      <c r="CE540" t="s">
        <v>7515</v>
      </c>
      <c r="CF540" t="s">
        <v>7515</v>
      </c>
      <c r="CG540" t="s">
        <v>7515</v>
      </c>
      <c r="CH540" t="s">
        <v>7515</v>
      </c>
      <c r="CI540" t="s">
        <v>6793</v>
      </c>
      <c r="CJ540" t="s">
        <v>6794</v>
      </c>
      <c r="CO540" t="s">
        <v>6793</v>
      </c>
      <c r="CP540" t="s">
        <v>6793</v>
      </c>
      <c r="CQ540" t="s">
        <v>6794</v>
      </c>
      <c r="CR540" t="s">
        <v>6793</v>
      </c>
      <c r="CS540" t="s">
        <v>6794</v>
      </c>
      <c r="CT540" t="s">
        <v>6793</v>
      </c>
      <c r="CU540" t="s">
        <v>6794</v>
      </c>
      <c r="CV540" t="s">
        <v>6793</v>
      </c>
      <c r="CW540" t="s">
        <v>6794</v>
      </c>
      <c r="CX540" t="s">
        <v>7545</v>
      </c>
      <c r="CY540" t="s">
        <v>7607</v>
      </c>
      <c r="CZ540" t="s">
        <v>7522</v>
      </c>
      <c r="DA540" t="s">
        <v>6793</v>
      </c>
      <c r="DB540">
        <v>1</v>
      </c>
      <c r="DC540">
        <v>2</v>
      </c>
      <c r="DD540">
        <v>2</v>
      </c>
      <c r="DE540" t="s">
        <v>6794</v>
      </c>
      <c r="EA540">
        <v>2</v>
      </c>
      <c r="EC540">
        <v>0</v>
      </c>
      <c r="ED540">
        <v>0</v>
      </c>
      <c r="EE540">
        <v>0</v>
      </c>
      <c r="EF540">
        <v>0</v>
      </c>
      <c r="EG540">
        <v>1</v>
      </c>
      <c r="EH540">
        <v>1</v>
      </c>
      <c r="EI540">
        <v>0</v>
      </c>
      <c r="EJ540" t="s">
        <v>6794</v>
      </c>
      <c r="EP540" t="s">
        <v>6794</v>
      </c>
      <c r="OI540" t="s">
        <v>6857</v>
      </c>
      <c r="OJ540" t="s">
        <v>7526</v>
      </c>
      <c r="OK540" t="s">
        <v>6857</v>
      </c>
      <c r="OL540" t="s">
        <v>7526</v>
      </c>
      <c r="OM540" t="s">
        <v>7528</v>
      </c>
      <c r="ON540" t="s">
        <v>7529</v>
      </c>
      <c r="OO540" t="s">
        <v>7528</v>
      </c>
      <c r="OP540">
        <v>1</v>
      </c>
      <c r="OQ540" t="s">
        <v>28</v>
      </c>
      <c r="OR540" t="s">
        <v>265</v>
      </c>
      <c r="OS540">
        <v>2007</v>
      </c>
      <c r="OT540">
        <v>11</v>
      </c>
      <c r="OU540">
        <v>1</v>
      </c>
      <c r="OV540">
        <v>11</v>
      </c>
      <c r="OW540">
        <v>1</v>
      </c>
      <c r="OX540">
        <v>0</v>
      </c>
      <c r="OY540">
        <v>35</v>
      </c>
      <c r="QE540" t="s">
        <v>7515</v>
      </c>
      <c r="QF540" t="s">
        <v>7515</v>
      </c>
      <c r="QG540" t="s">
        <v>7515</v>
      </c>
      <c r="QH540" t="s">
        <v>7515</v>
      </c>
      <c r="QI540" t="s">
        <v>7515</v>
      </c>
      <c r="QJ540" t="s">
        <v>7515</v>
      </c>
      <c r="QK540" t="s">
        <v>7516</v>
      </c>
      <c r="RP540">
        <f t="shared" si="16"/>
        <v>-1</v>
      </c>
      <c r="RS540">
        <f t="shared" si="17"/>
        <v>3</v>
      </c>
    </row>
    <row r="541" spans="1:487" x14ac:dyDescent="0.3">
      <c r="A541">
        <v>70528</v>
      </c>
      <c r="B541">
        <v>1015</v>
      </c>
      <c r="C541">
        <v>0</v>
      </c>
      <c r="D541">
        <v>5</v>
      </c>
      <c r="E541">
        <v>12</v>
      </c>
      <c r="F541">
        <v>82</v>
      </c>
      <c r="G541">
        <v>102</v>
      </c>
      <c r="H541">
        <v>9</v>
      </c>
      <c r="I541" t="s">
        <v>6793</v>
      </c>
      <c r="J541" t="s">
        <v>6793</v>
      </c>
      <c r="O541" t="s">
        <v>6793</v>
      </c>
      <c r="P541" t="s">
        <v>7515</v>
      </c>
      <c r="Q541" t="s">
        <v>7516</v>
      </c>
      <c r="R541" t="s">
        <v>7515</v>
      </c>
      <c r="S541" t="s">
        <v>7515</v>
      </c>
      <c r="T541" t="s">
        <v>7515</v>
      </c>
      <c r="U541" t="s">
        <v>7515</v>
      </c>
      <c r="V541" t="s">
        <v>7515</v>
      </c>
      <c r="W541" t="s">
        <v>7515</v>
      </c>
      <c r="X541" t="s">
        <v>7515</v>
      </c>
      <c r="Y541" t="s">
        <v>7515</v>
      </c>
      <c r="Z541" t="s">
        <v>7515</v>
      </c>
      <c r="AA541" t="s">
        <v>7515</v>
      </c>
      <c r="AB541" t="s">
        <v>7515</v>
      </c>
      <c r="AC541" t="s">
        <v>7515</v>
      </c>
      <c r="AD541" t="s">
        <v>7515</v>
      </c>
      <c r="AE541" t="s">
        <v>7515</v>
      </c>
      <c r="AF541" t="s">
        <v>7515</v>
      </c>
      <c r="AG541" t="s">
        <v>7515</v>
      </c>
      <c r="AH541" t="s">
        <v>7515</v>
      </c>
      <c r="AI541" t="s">
        <v>6796</v>
      </c>
      <c r="AQ541" t="s">
        <v>6985</v>
      </c>
      <c r="AR541" t="s">
        <v>6793</v>
      </c>
      <c r="AS541" t="s">
        <v>6793</v>
      </c>
      <c r="AT541">
        <v>0</v>
      </c>
      <c r="AU541">
        <v>8</v>
      </c>
      <c r="AV541" t="s">
        <v>6988</v>
      </c>
      <c r="AW541" t="s">
        <v>6793</v>
      </c>
      <c r="AX541" t="s">
        <v>6793</v>
      </c>
      <c r="AY541" t="s">
        <v>6813</v>
      </c>
      <c r="AZ541" t="s">
        <v>7531</v>
      </c>
      <c r="BA541" t="s">
        <v>7553</v>
      </c>
      <c r="BC541" t="s">
        <v>6794</v>
      </c>
      <c r="BD541" t="s">
        <v>6794</v>
      </c>
      <c r="BE541" t="s">
        <v>6793</v>
      </c>
      <c r="BF541" t="s">
        <v>6793</v>
      </c>
      <c r="BG541" t="s">
        <v>6793</v>
      </c>
      <c r="BH541" t="s">
        <v>6794</v>
      </c>
      <c r="BI541" t="s">
        <v>6794</v>
      </c>
      <c r="BJ541" t="s">
        <v>6794</v>
      </c>
      <c r="BK541" t="s">
        <v>6794</v>
      </c>
      <c r="BL541" t="s">
        <v>6794</v>
      </c>
      <c r="BM541" t="s">
        <v>7024</v>
      </c>
      <c r="BN541" t="s">
        <v>7028</v>
      </c>
      <c r="BO541" t="s">
        <v>6794</v>
      </c>
      <c r="BQ541" t="s">
        <v>7547</v>
      </c>
      <c r="BR541">
        <v>50</v>
      </c>
      <c r="BS541" t="s">
        <v>7519</v>
      </c>
      <c r="BT541" t="s">
        <v>6</v>
      </c>
      <c r="BU541" t="s">
        <v>7559</v>
      </c>
      <c r="BV541" t="s">
        <v>7569</v>
      </c>
      <c r="BW541" t="s">
        <v>7516</v>
      </c>
      <c r="BX541" t="s">
        <v>7515</v>
      </c>
      <c r="BY541" t="s">
        <v>7515</v>
      </c>
      <c r="BZ541" t="s">
        <v>7515</v>
      </c>
      <c r="CA541" t="s">
        <v>7515</v>
      </c>
      <c r="CB541" t="s">
        <v>7515</v>
      </c>
      <c r="CC541" t="s">
        <v>7515</v>
      </c>
      <c r="CD541" t="s">
        <v>7515</v>
      </c>
      <c r="CE541" t="s">
        <v>7515</v>
      </c>
      <c r="CF541" t="s">
        <v>7515</v>
      </c>
      <c r="CG541" t="s">
        <v>7515</v>
      </c>
      <c r="CH541" t="s">
        <v>7515</v>
      </c>
      <c r="CI541" t="s">
        <v>6793</v>
      </c>
      <c r="CJ541" t="s">
        <v>6794</v>
      </c>
      <c r="CO541" t="s">
        <v>6793</v>
      </c>
      <c r="CP541" t="s">
        <v>6793</v>
      </c>
      <c r="CQ541" t="s">
        <v>6794</v>
      </c>
      <c r="CR541" t="s">
        <v>6793</v>
      </c>
      <c r="CS541" t="s">
        <v>6793</v>
      </c>
      <c r="CT541" t="s">
        <v>6793</v>
      </c>
      <c r="CU541" t="s">
        <v>6794</v>
      </c>
      <c r="CV541" t="s">
        <v>6793</v>
      </c>
      <c r="CW541" t="s">
        <v>6966</v>
      </c>
      <c r="CX541" t="s">
        <v>7520</v>
      </c>
      <c r="CY541" t="s">
        <v>7521</v>
      </c>
      <c r="CZ541" t="s">
        <v>7570</v>
      </c>
      <c r="DA541" t="s">
        <v>6793</v>
      </c>
      <c r="DB541">
        <v>2</v>
      </c>
      <c r="DC541">
        <v>3</v>
      </c>
      <c r="DD541">
        <v>4</v>
      </c>
      <c r="DE541" t="s">
        <v>6794</v>
      </c>
      <c r="EA541">
        <v>3</v>
      </c>
      <c r="EC541">
        <v>1</v>
      </c>
      <c r="ED541">
        <v>1</v>
      </c>
      <c r="EE541">
        <v>0</v>
      </c>
      <c r="EF541">
        <v>1</v>
      </c>
      <c r="EG541">
        <v>0</v>
      </c>
      <c r="EH541">
        <v>0</v>
      </c>
      <c r="EI541">
        <v>0</v>
      </c>
      <c r="EJ541" t="s">
        <v>6794</v>
      </c>
      <c r="EP541" t="s">
        <v>6794</v>
      </c>
      <c r="OI541" t="s">
        <v>7526</v>
      </c>
      <c r="OJ541" t="s">
        <v>7526</v>
      </c>
      <c r="OK541" t="s">
        <v>7526</v>
      </c>
      <c r="OL541" t="s">
        <v>7526</v>
      </c>
      <c r="OM541" t="s">
        <v>7528</v>
      </c>
      <c r="ON541" t="s">
        <v>7529</v>
      </c>
      <c r="OO541" t="s">
        <v>7528</v>
      </c>
      <c r="OP541">
        <v>2</v>
      </c>
      <c r="OQ541" t="s">
        <v>28</v>
      </c>
      <c r="OR541" t="s">
        <v>212</v>
      </c>
      <c r="OS541">
        <v>2007</v>
      </c>
      <c r="OT541">
        <v>6</v>
      </c>
      <c r="OU541">
        <v>1</v>
      </c>
      <c r="OV541">
        <v>6</v>
      </c>
      <c r="OW541">
        <v>1</v>
      </c>
      <c r="OX541">
        <v>0</v>
      </c>
      <c r="OY541">
        <v>35</v>
      </c>
      <c r="QE541" t="s">
        <v>7516</v>
      </c>
      <c r="QF541" t="s">
        <v>7515</v>
      </c>
      <c r="QG541" t="s">
        <v>7515</v>
      </c>
      <c r="QH541" t="s">
        <v>7515</v>
      </c>
      <c r="QI541" t="s">
        <v>7515</v>
      </c>
      <c r="QJ541" t="s">
        <v>7515</v>
      </c>
      <c r="QK541" t="s">
        <v>7515</v>
      </c>
      <c r="RP541">
        <f t="shared" si="16"/>
        <v>5</v>
      </c>
      <c r="RS541">
        <f t="shared" si="17"/>
        <v>3</v>
      </c>
    </row>
    <row r="542" spans="1:487" x14ac:dyDescent="0.3">
      <c r="A542">
        <v>70529</v>
      </c>
      <c r="B542">
        <v>1016</v>
      </c>
      <c r="C542">
        <v>0</v>
      </c>
      <c r="D542">
        <v>5</v>
      </c>
      <c r="E542">
        <v>16</v>
      </c>
      <c r="F542">
        <v>94</v>
      </c>
      <c r="G542">
        <v>102</v>
      </c>
      <c r="H542">
        <v>9</v>
      </c>
      <c r="I542" t="s">
        <v>6793</v>
      </c>
      <c r="J542" t="s">
        <v>6793</v>
      </c>
      <c r="O542" t="s">
        <v>6793</v>
      </c>
      <c r="P542" t="s">
        <v>7515</v>
      </c>
      <c r="Q542" t="s">
        <v>7516</v>
      </c>
      <c r="R542" t="s">
        <v>7515</v>
      </c>
      <c r="S542" t="s">
        <v>7515</v>
      </c>
      <c r="T542" t="s">
        <v>7515</v>
      </c>
      <c r="U542" t="s">
        <v>7515</v>
      </c>
      <c r="V542" t="s">
        <v>7515</v>
      </c>
      <c r="W542" t="s">
        <v>7515</v>
      </c>
      <c r="X542" t="s">
        <v>7515</v>
      </c>
      <c r="Y542" t="s">
        <v>7515</v>
      </c>
      <c r="Z542" t="s">
        <v>7515</v>
      </c>
      <c r="AA542" t="s">
        <v>7515</v>
      </c>
      <c r="AB542" t="s">
        <v>7515</v>
      </c>
      <c r="AC542" t="s">
        <v>7515</v>
      </c>
      <c r="AD542" t="s">
        <v>7515</v>
      </c>
      <c r="AE542" t="s">
        <v>7515</v>
      </c>
      <c r="AF542" t="s">
        <v>7515</v>
      </c>
      <c r="AG542" t="s">
        <v>7515</v>
      </c>
      <c r="AH542" t="s">
        <v>7515</v>
      </c>
      <c r="AI542" t="s">
        <v>6796</v>
      </c>
      <c r="AQ542" t="s">
        <v>6985</v>
      </c>
      <c r="AR542" t="s">
        <v>6793</v>
      </c>
      <c r="AS542" t="s">
        <v>6794</v>
      </c>
      <c r="AT542">
        <v>0</v>
      </c>
      <c r="AU542">
        <v>23</v>
      </c>
      <c r="AV542" t="s">
        <v>6988</v>
      </c>
      <c r="AW542" t="s">
        <v>6793</v>
      </c>
      <c r="AX542" t="s">
        <v>6793</v>
      </c>
      <c r="AY542" t="s">
        <v>6813</v>
      </c>
      <c r="AZ542" t="s">
        <v>7531</v>
      </c>
      <c r="BA542" t="s">
        <v>6991</v>
      </c>
      <c r="BC542" t="s">
        <v>6793</v>
      </c>
      <c r="BD542" t="s">
        <v>6794</v>
      </c>
      <c r="BE542" t="s">
        <v>6794</v>
      </c>
      <c r="BF542" t="s">
        <v>6794</v>
      </c>
      <c r="BG542" t="s">
        <v>6794</v>
      </c>
      <c r="BH542" t="s">
        <v>6794</v>
      </c>
      <c r="BI542" t="s">
        <v>6794</v>
      </c>
      <c r="BJ542" t="s">
        <v>6794</v>
      </c>
      <c r="BK542" t="s">
        <v>6794</v>
      </c>
      <c r="BL542" t="s">
        <v>6794</v>
      </c>
      <c r="BM542" t="s">
        <v>7029</v>
      </c>
      <c r="BN542" t="s">
        <v>7026</v>
      </c>
      <c r="BO542" t="s">
        <v>7540</v>
      </c>
      <c r="BP542" t="s">
        <v>6757</v>
      </c>
      <c r="BS542" t="s">
        <v>7519</v>
      </c>
      <c r="BT542" t="s">
        <v>7571</v>
      </c>
      <c r="BU542" t="s">
        <v>7559</v>
      </c>
      <c r="BV542" t="s">
        <v>7535</v>
      </c>
      <c r="BW542" t="s">
        <v>7515</v>
      </c>
      <c r="BX542" t="s">
        <v>7516</v>
      </c>
      <c r="BY542" t="s">
        <v>7515</v>
      </c>
      <c r="BZ542" t="s">
        <v>7515</v>
      </c>
      <c r="CA542" t="s">
        <v>7515</v>
      </c>
      <c r="CB542" t="s">
        <v>7515</v>
      </c>
      <c r="CC542" t="s">
        <v>7515</v>
      </c>
      <c r="CD542" t="s">
        <v>7515</v>
      </c>
      <c r="CE542" t="s">
        <v>7515</v>
      </c>
      <c r="CF542" t="s">
        <v>7515</v>
      </c>
      <c r="CG542" t="s">
        <v>7515</v>
      </c>
      <c r="CH542" t="s">
        <v>7515</v>
      </c>
      <c r="CI542" t="s">
        <v>6794</v>
      </c>
      <c r="CJ542" t="s">
        <v>6794</v>
      </c>
      <c r="CO542" t="s">
        <v>6793</v>
      </c>
      <c r="CP542" t="s">
        <v>6793</v>
      </c>
      <c r="CQ542" t="s">
        <v>6794</v>
      </c>
      <c r="CR542" t="s">
        <v>6794</v>
      </c>
      <c r="CS542" t="s">
        <v>6794</v>
      </c>
      <c r="CT542" t="s">
        <v>6793</v>
      </c>
      <c r="CU542" t="s">
        <v>6794</v>
      </c>
      <c r="CV542" t="s">
        <v>6793</v>
      </c>
      <c r="CW542" t="s">
        <v>6793</v>
      </c>
      <c r="CX542" t="s">
        <v>7520</v>
      </c>
      <c r="CY542" t="s">
        <v>7521</v>
      </c>
      <c r="CZ542" t="s">
        <v>7522</v>
      </c>
      <c r="DA542" t="s">
        <v>6793</v>
      </c>
      <c r="DB542">
        <v>2</v>
      </c>
      <c r="DC542">
        <v>4</v>
      </c>
      <c r="DD542">
        <v>3</v>
      </c>
      <c r="DE542" t="s">
        <v>6794</v>
      </c>
      <c r="EA542">
        <v>2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1</v>
      </c>
      <c r="EJ542" t="s">
        <v>6794</v>
      </c>
      <c r="EP542" t="s">
        <v>6793</v>
      </c>
      <c r="FO542" t="s">
        <v>7538</v>
      </c>
      <c r="FP542" t="s">
        <v>7574</v>
      </c>
      <c r="FQ542">
        <v>2006</v>
      </c>
      <c r="FS542" t="s">
        <v>7526</v>
      </c>
      <c r="FU542" t="s">
        <v>6794</v>
      </c>
      <c r="FV542" t="s">
        <v>6793</v>
      </c>
      <c r="OJ542" t="s">
        <v>7526</v>
      </c>
      <c r="OK542" t="s">
        <v>7526</v>
      </c>
      <c r="OL542" t="s">
        <v>7527</v>
      </c>
      <c r="OM542" t="s">
        <v>7528</v>
      </c>
      <c r="ON542" t="s">
        <v>7539</v>
      </c>
      <c r="OO542" t="s">
        <v>7528</v>
      </c>
      <c r="OP542">
        <v>4</v>
      </c>
      <c r="OQ542" t="s">
        <v>28</v>
      </c>
      <c r="OR542" t="s">
        <v>212</v>
      </c>
      <c r="OS542">
        <v>2007</v>
      </c>
      <c r="OT542">
        <v>1</v>
      </c>
      <c r="OU542">
        <v>1</v>
      </c>
      <c r="OV542">
        <v>1</v>
      </c>
      <c r="OW542">
        <v>1</v>
      </c>
      <c r="OX542">
        <v>0</v>
      </c>
      <c r="OY542">
        <v>35</v>
      </c>
      <c r="OZ542" t="s">
        <v>7515</v>
      </c>
      <c r="PA542" t="s">
        <v>7515</v>
      </c>
      <c r="PB542" t="s">
        <v>7515</v>
      </c>
      <c r="PC542" t="s">
        <v>7515</v>
      </c>
      <c r="PD542" t="s">
        <v>7516</v>
      </c>
      <c r="PE542" t="s">
        <v>7515</v>
      </c>
      <c r="PF542" t="s">
        <v>7515</v>
      </c>
      <c r="PG542" t="s">
        <v>7515</v>
      </c>
      <c r="PH542" t="s">
        <v>7515</v>
      </c>
      <c r="PI542" t="s">
        <v>7515</v>
      </c>
      <c r="PJ542" t="s">
        <v>7515</v>
      </c>
      <c r="PK542" t="s">
        <v>7515</v>
      </c>
      <c r="PL542" t="s">
        <v>7515</v>
      </c>
      <c r="PM542" t="s">
        <v>7515</v>
      </c>
      <c r="PN542" t="s">
        <v>7515</v>
      </c>
      <c r="PO542" t="s">
        <v>7515</v>
      </c>
      <c r="PP542" t="s">
        <v>7515</v>
      </c>
      <c r="PQ542" t="s">
        <v>7515</v>
      </c>
      <c r="PR542" t="s">
        <v>7515</v>
      </c>
      <c r="PS542" t="s">
        <v>7515</v>
      </c>
      <c r="PT542" t="s">
        <v>7515</v>
      </c>
      <c r="PU542" t="s">
        <v>7515</v>
      </c>
      <c r="PV542" t="s">
        <v>7515</v>
      </c>
      <c r="PW542" t="s">
        <v>7515</v>
      </c>
      <c r="PX542" t="s">
        <v>7515</v>
      </c>
      <c r="PY542" t="s">
        <v>7515</v>
      </c>
      <c r="PZ542" t="s">
        <v>7515</v>
      </c>
      <c r="QA542" t="s">
        <v>7515</v>
      </c>
      <c r="QB542" t="s">
        <v>7515</v>
      </c>
      <c r="QC542" t="s">
        <v>7515</v>
      </c>
      <c r="QE542" t="s">
        <v>7515</v>
      </c>
      <c r="QF542" t="s">
        <v>7515</v>
      </c>
      <c r="QG542" t="s">
        <v>7515</v>
      </c>
      <c r="QH542" t="s">
        <v>7515</v>
      </c>
      <c r="QI542" t="s">
        <v>7515</v>
      </c>
      <c r="QJ542" t="s">
        <v>7515</v>
      </c>
      <c r="QK542" t="s">
        <v>7516</v>
      </c>
      <c r="RP542">
        <f t="shared" si="16"/>
        <v>2</v>
      </c>
      <c r="RS542">
        <f t="shared" si="17"/>
        <v>8</v>
      </c>
    </row>
    <row r="543" spans="1:487" x14ac:dyDescent="0.3">
      <c r="A543">
        <v>70530</v>
      </c>
      <c r="B543">
        <v>1017</v>
      </c>
      <c r="C543">
        <v>0</v>
      </c>
      <c r="D543">
        <v>5</v>
      </c>
      <c r="E543">
        <v>14</v>
      </c>
      <c r="F543">
        <v>93</v>
      </c>
      <c r="G543">
        <v>102</v>
      </c>
      <c r="H543">
        <v>10</v>
      </c>
      <c r="I543" t="s">
        <v>6793</v>
      </c>
      <c r="J543" t="s">
        <v>6793</v>
      </c>
      <c r="O543" t="s">
        <v>6793</v>
      </c>
      <c r="P543" t="s">
        <v>7516</v>
      </c>
      <c r="Q543" t="s">
        <v>7515</v>
      </c>
      <c r="R543" t="s">
        <v>7515</v>
      </c>
      <c r="S543" t="s">
        <v>7515</v>
      </c>
      <c r="T543" t="s">
        <v>7515</v>
      </c>
      <c r="U543" t="s">
        <v>7515</v>
      </c>
      <c r="V543" t="s">
        <v>7515</v>
      </c>
      <c r="W543" t="s">
        <v>7515</v>
      </c>
      <c r="X543" t="s">
        <v>7515</v>
      </c>
      <c r="Y543" t="s">
        <v>7515</v>
      </c>
      <c r="Z543" t="s">
        <v>7515</v>
      </c>
      <c r="AA543" t="s">
        <v>7515</v>
      </c>
      <c r="AB543" t="s">
        <v>7515</v>
      </c>
      <c r="AC543" t="s">
        <v>7515</v>
      </c>
      <c r="AD543" t="s">
        <v>7515</v>
      </c>
      <c r="AE543" t="s">
        <v>7515</v>
      </c>
      <c r="AF543" t="s">
        <v>7515</v>
      </c>
      <c r="AG543" t="s">
        <v>7515</v>
      </c>
      <c r="AH543" t="s">
        <v>7515</v>
      </c>
      <c r="AI543" t="s">
        <v>7517</v>
      </c>
      <c r="AL543">
        <v>0</v>
      </c>
      <c r="AM543">
        <v>4</v>
      </c>
      <c r="AN543" t="s">
        <v>6845</v>
      </c>
      <c r="AQ543" t="s">
        <v>6993</v>
      </c>
      <c r="AR543" t="s">
        <v>6793</v>
      </c>
      <c r="AS543" t="s">
        <v>6794</v>
      </c>
      <c r="AT543">
        <v>0</v>
      </c>
      <c r="AU543">
        <v>3</v>
      </c>
      <c r="AV543" t="s">
        <v>7568</v>
      </c>
      <c r="AW543" t="s">
        <v>6793</v>
      </c>
      <c r="AX543" t="s">
        <v>6966</v>
      </c>
      <c r="AY543" t="s">
        <v>6813</v>
      </c>
      <c r="AZ543" t="s">
        <v>7531</v>
      </c>
      <c r="BA543" t="s">
        <v>6991</v>
      </c>
      <c r="BC543" t="s">
        <v>6794</v>
      </c>
      <c r="BD543" t="s">
        <v>6793</v>
      </c>
      <c r="BE543" t="s">
        <v>6793</v>
      </c>
      <c r="BF543" t="s">
        <v>6793</v>
      </c>
      <c r="BH543" t="s">
        <v>6794</v>
      </c>
      <c r="BI543" t="s">
        <v>6794</v>
      </c>
      <c r="BJ543" t="s">
        <v>6794</v>
      </c>
      <c r="BK543" t="s">
        <v>6794</v>
      </c>
      <c r="BL543" t="s">
        <v>6794</v>
      </c>
      <c r="BM543" t="s">
        <v>7029</v>
      </c>
      <c r="BN543" t="s">
        <v>6</v>
      </c>
      <c r="BO543" t="s">
        <v>7540</v>
      </c>
      <c r="BP543" t="s">
        <v>6757</v>
      </c>
      <c r="BS543" t="s">
        <v>7519</v>
      </c>
      <c r="BT543" t="s">
        <v>7576</v>
      </c>
      <c r="BU543" t="s">
        <v>7559</v>
      </c>
      <c r="BV543" t="s">
        <v>7535</v>
      </c>
      <c r="BW543" t="s">
        <v>7515</v>
      </c>
      <c r="BX543" t="s">
        <v>7515</v>
      </c>
      <c r="BY543" t="s">
        <v>7516</v>
      </c>
      <c r="BZ543" t="s">
        <v>7515</v>
      </c>
      <c r="CA543" t="s">
        <v>7515</v>
      </c>
      <c r="CB543" t="s">
        <v>7515</v>
      </c>
      <c r="CC543" t="s">
        <v>7515</v>
      </c>
      <c r="CD543" t="s">
        <v>7515</v>
      </c>
      <c r="CE543" t="s">
        <v>7515</v>
      </c>
      <c r="CF543" t="s">
        <v>7515</v>
      </c>
      <c r="CG543" t="s">
        <v>7515</v>
      </c>
      <c r="CH543" t="s">
        <v>7515</v>
      </c>
      <c r="CI543" t="s">
        <v>6793</v>
      </c>
      <c r="CJ543" t="s">
        <v>6794</v>
      </c>
      <c r="CO543" t="s">
        <v>6793</v>
      </c>
      <c r="CP543" t="s">
        <v>6793</v>
      </c>
      <c r="CQ543" t="s">
        <v>6793</v>
      </c>
      <c r="CR543" t="s">
        <v>6794</v>
      </c>
      <c r="CS543" t="s">
        <v>6793</v>
      </c>
      <c r="CT543" t="s">
        <v>6794</v>
      </c>
      <c r="CU543" t="s">
        <v>6794</v>
      </c>
      <c r="CV543" t="s">
        <v>6793</v>
      </c>
      <c r="CW543" t="s">
        <v>6794</v>
      </c>
      <c r="CX543" t="s">
        <v>7520</v>
      </c>
      <c r="CY543" t="s">
        <v>7521</v>
      </c>
      <c r="CZ543" t="s">
        <v>7587</v>
      </c>
      <c r="DA543" t="s">
        <v>6794</v>
      </c>
      <c r="DB543">
        <v>4</v>
      </c>
      <c r="DC543">
        <v>5</v>
      </c>
      <c r="DD543">
        <v>5</v>
      </c>
      <c r="EA543">
        <v>4</v>
      </c>
      <c r="EC543">
        <v>0</v>
      </c>
      <c r="ED543">
        <v>1</v>
      </c>
      <c r="EE543">
        <v>1</v>
      </c>
      <c r="EF543">
        <v>0</v>
      </c>
      <c r="EG543">
        <v>2</v>
      </c>
      <c r="EH543">
        <v>0</v>
      </c>
      <c r="EI543">
        <v>0</v>
      </c>
      <c r="EP543" t="s">
        <v>6793</v>
      </c>
      <c r="KM543" t="s">
        <v>7524</v>
      </c>
      <c r="KN543" t="s">
        <v>7590</v>
      </c>
      <c r="KO543">
        <v>2007</v>
      </c>
      <c r="KS543" t="s">
        <v>6794</v>
      </c>
      <c r="KT543" t="s">
        <v>6793</v>
      </c>
      <c r="NW543">
        <v>7</v>
      </c>
      <c r="NX543" t="s">
        <v>7515</v>
      </c>
      <c r="NY543" t="s">
        <v>7515</v>
      </c>
      <c r="NZ543" t="s">
        <v>7516</v>
      </c>
      <c r="OA543" t="s">
        <v>7515</v>
      </c>
      <c r="OB543" t="s">
        <v>7515</v>
      </c>
      <c r="OC543" t="s">
        <v>7515</v>
      </c>
      <c r="OD543" t="s">
        <v>7515</v>
      </c>
      <c r="OE543" t="s">
        <v>7515</v>
      </c>
      <c r="OF543" t="s">
        <v>7515</v>
      </c>
      <c r="OG543" t="s">
        <v>7515</v>
      </c>
      <c r="OH543" t="s">
        <v>7515</v>
      </c>
      <c r="OM543" t="s">
        <v>7528</v>
      </c>
      <c r="ON543" t="s">
        <v>7529</v>
      </c>
      <c r="OO543" t="s">
        <v>7528</v>
      </c>
      <c r="OP543">
        <v>1</v>
      </c>
      <c r="OQ543" t="s">
        <v>28</v>
      </c>
      <c r="OR543" t="s">
        <v>212</v>
      </c>
      <c r="OS543">
        <v>2007</v>
      </c>
      <c r="OT543">
        <v>8</v>
      </c>
      <c r="OU543">
        <v>1</v>
      </c>
      <c r="OV543">
        <v>8</v>
      </c>
      <c r="OW543">
        <v>0</v>
      </c>
      <c r="OX543">
        <v>1</v>
      </c>
      <c r="OY543">
        <v>35</v>
      </c>
      <c r="OZ543" t="s">
        <v>7515</v>
      </c>
      <c r="PA543" t="s">
        <v>7515</v>
      </c>
      <c r="PB543" t="s">
        <v>7515</v>
      </c>
      <c r="PC543" t="s">
        <v>7515</v>
      </c>
      <c r="PD543" t="s">
        <v>7515</v>
      </c>
      <c r="PE543" t="s">
        <v>7515</v>
      </c>
      <c r="PF543" t="s">
        <v>7515</v>
      </c>
      <c r="PG543" t="s">
        <v>7515</v>
      </c>
      <c r="PH543" t="s">
        <v>7515</v>
      </c>
      <c r="PI543" t="s">
        <v>7515</v>
      </c>
      <c r="PJ543" t="s">
        <v>7515</v>
      </c>
      <c r="PK543" t="s">
        <v>7515</v>
      </c>
      <c r="PL543" t="s">
        <v>7515</v>
      </c>
      <c r="PM543" t="s">
        <v>7515</v>
      </c>
      <c r="PN543" t="s">
        <v>7515</v>
      </c>
      <c r="PO543" t="s">
        <v>7515</v>
      </c>
      <c r="PP543" t="s">
        <v>7515</v>
      </c>
      <c r="PQ543" t="s">
        <v>7515</v>
      </c>
      <c r="PR543" t="s">
        <v>7515</v>
      </c>
      <c r="PS543" t="s">
        <v>7515</v>
      </c>
      <c r="PT543" t="s">
        <v>7516</v>
      </c>
      <c r="PU543" t="s">
        <v>7515</v>
      </c>
      <c r="PV543" t="s">
        <v>7515</v>
      </c>
      <c r="PW543" t="s">
        <v>7515</v>
      </c>
      <c r="PX543" t="s">
        <v>7515</v>
      </c>
      <c r="PY543" t="s">
        <v>7515</v>
      </c>
      <c r="PZ543" t="s">
        <v>7515</v>
      </c>
      <c r="QA543" t="s">
        <v>7515</v>
      </c>
      <c r="QB543" t="s">
        <v>7515</v>
      </c>
      <c r="QC543" t="s">
        <v>7515</v>
      </c>
      <c r="QE543" t="s">
        <v>7515</v>
      </c>
      <c r="QF543" t="s">
        <v>7515</v>
      </c>
      <c r="QG543" t="s">
        <v>7515</v>
      </c>
      <c r="QH543" t="s">
        <v>7515</v>
      </c>
      <c r="QI543" t="s">
        <v>7515</v>
      </c>
      <c r="QJ543" t="s">
        <v>7515</v>
      </c>
      <c r="QK543" t="s">
        <v>7516</v>
      </c>
      <c r="RE543" t="s">
        <v>7530</v>
      </c>
      <c r="RP543">
        <f t="shared" si="16"/>
        <v>6</v>
      </c>
      <c r="RS543">
        <f t="shared" si="17"/>
        <v>8</v>
      </c>
    </row>
    <row r="544" spans="1:487" x14ac:dyDescent="0.3">
      <c r="A544">
        <v>70531</v>
      </c>
      <c r="B544">
        <v>1018</v>
      </c>
      <c r="C544">
        <v>0</v>
      </c>
      <c r="D544">
        <v>5</v>
      </c>
      <c r="E544">
        <v>16</v>
      </c>
      <c r="F544">
        <v>79</v>
      </c>
      <c r="G544">
        <v>102</v>
      </c>
      <c r="H544">
        <v>10</v>
      </c>
      <c r="I544" t="s">
        <v>6793</v>
      </c>
      <c r="J544" t="s">
        <v>6793</v>
      </c>
      <c r="O544" t="s">
        <v>6793</v>
      </c>
      <c r="P544" t="s">
        <v>7515</v>
      </c>
      <c r="Q544" t="s">
        <v>7515</v>
      </c>
      <c r="R544" t="s">
        <v>7515</v>
      </c>
      <c r="S544" t="s">
        <v>7515</v>
      </c>
      <c r="T544" t="s">
        <v>7515</v>
      </c>
      <c r="U544" t="s">
        <v>7515</v>
      </c>
      <c r="V544" t="s">
        <v>7515</v>
      </c>
      <c r="W544" t="s">
        <v>7515</v>
      </c>
      <c r="X544" t="s">
        <v>7515</v>
      </c>
      <c r="Y544" t="s">
        <v>7516</v>
      </c>
      <c r="Z544" t="s">
        <v>7515</v>
      </c>
      <c r="AA544" t="s">
        <v>7515</v>
      </c>
      <c r="AB544" t="s">
        <v>7515</v>
      </c>
      <c r="AC544" t="s">
        <v>7515</v>
      </c>
      <c r="AD544" t="s">
        <v>7515</v>
      </c>
      <c r="AE544" t="s">
        <v>7516</v>
      </c>
      <c r="AF544" t="s">
        <v>7515</v>
      </c>
      <c r="AG544" t="s">
        <v>7515</v>
      </c>
      <c r="AH544" t="s">
        <v>7515</v>
      </c>
      <c r="AI544" t="s">
        <v>7517</v>
      </c>
      <c r="AL544">
        <v>0</v>
      </c>
      <c r="AM544">
        <v>4</v>
      </c>
      <c r="AN544" t="s">
        <v>6845</v>
      </c>
      <c r="AQ544" t="s">
        <v>6994</v>
      </c>
      <c r="AR544" t="s">
        <v>6794</v>
      </c>
      <c r="AS544" t="s">
        <v>6794</v>
      </c>
      <c r="AT544" t="s">
        <v>6</v>
      </c>
      <c r="AU544" t="s">
        <v>6</v>
      </c>
      <c r="AV544" t="s">
        <v>7568</v>
      </c>
      <c r="AW544" t="s">
        <v>6966</v>
      </c>
      <c r="AX544" t="s">
        <v>6793</v>
      </c>
      <c r="AY544" t="s">
        <v>6813</v>
      </c>
      <c r="AZ544" t="s">
        <v>7531</v>
      </c>
      <c r="BA544" t="s">
        <v>6991</v>
      </c>
      <c r="BC544" t="s">
        <v>6794</v>
      </c>
      <c r="BD544" t="s">
        <v>6794</v>
      </c>
      <c r="BE544" t="s">
        <v>6793</v>
      </c>
      <c r="BF544" t="s">
        <v>6793</v>
      </c>
      <c r="BH544" t="s">
        <v>6794</v>
      </c>
      <c r="BI544" t="s">
        <v>6794</v>
      </c>
      <c r="BJ544" t="s">
        <v>6793</v>
      </c>
      <c r="BK544" t="s">
        <v>6794</v>
      </c>
      <c r="BL544" t="s">
        <v>6794</v>
      </c>
      <c r="BM544" t="s">
        <v>7024</v>
      </c>
      <c r="BN544" t="s">
        <v>7021</v>
      </c>
      <c r="BO544" t="s">
        <v>6794</v>
      </c>
      <c r="BQ544">
        <v>100</v>
      </c>
      <c r="BR544" t="s">
        <v>6</v>
      </c>
      <c r="BS544" t="s">
        <v>7519</v>
      </c>
      <c r="BT544" t="s">
        <v>6</v>
      </c>
      <c r="BU544" t="s">
        <v>7559</v>
      </c>
      <c r="BV544" t="s">
        <v>7586</v>
      </c>
      <c r="BW544" t="s">
        <v>7516</v>
      </c>
      <c r="BX544" t="s">
        <v>7515</v>
      </c>
      <c r="BY544" t="s">
        <v>7515</v>
      </c>
      <c r="BZ544" t="s">
        <v>7515</v>
      </c>
      <c r="CA544" t="s">
        <v>7515</v>
      </c>
      <c r="CB544" t="s">
        <v>7515</v>
      </c>
      <c r="CC544" t="s">
        <v>7515</v>
      </c>
      <c r="CD544" t="s">
        <v>7515</v>
      </c>
      <c r="CE544" t="s">
        <v>7515</v>
      </c>
      <c r="CF544" t="s">
        <v>7515</v>
      </c>
      <c r="CG544" t="s">
        <v>7515</v>
      </c>
      <c r="CH544" t="s">
        <v>7515</v>
      </c>
      <c r="CI544" t="s">
        <v>6793</v>
      </c>
      <c r="CJ544" t="s">
        <v>6794</v>
      </c>
      <c r="CO544" t="s">
        <v>6793</v>
      </c>
      <c r="CP544" t="s">
        <v>6794</v>
      </c>
      <c r="CQ544" t="s">
        <v>6793</v>
      </c>
      <c r="CR544" t="s">
        <v>6794</v>
      </c>
      <c r="CS544" t="s">
        <v>6794</v>
      </c>
      <c r="CT544" t="s">
        <v>6794</v>
      </c>
      <c r="CU544" t="s">
        <v>6794</v>
      </c>
      <c r="CV544" t="s">
        <v>6793</v>
      </c>
      <c r="CW544" t="s">
        <v>6794</v>
      </c>
      <c r="CX544" t="s">
        <v>7520</v>
      </c>
      <c r="CY544" t="s">
        <v>7521</v>
      </c>
      <c r="CZ544" t="s">
        <v>7522</v>
      </c>
      <c r="DA544" t="s">
        <v>6793</v>
      </c>
      <c r="DB544">
        <v>2</v>
      </c>
      <c r="DC544">
        <v>2</v>
      </c>
      <c r="DD544">
        <v>3</v>
      </c>
      <c r="DE544" t="s">
        <v>6794</v>
      </c>
      <c r="EA544">
        <v>1</v>
      </c>
      <c r="EB544" t="s">
        <v>31</v>
      </c>
      <c r="EJ544" t="s">
        <v>31</v>
      </c>
      <c r="EP544" t="s">
        <v>31</v>
      </c>
      <c r="OI544" t="s">
        <v>31</v>
      </c>
      <c r="OJ544" t="s">
        <v>31</v>
      </c>
      <c r="OK544" t="s">
        <v>31</v>
      </c>
      <c r="OL544" t="s">
        <v>31</v>
      </c>
      <c r="OM544" t="s">
        <v>7528</v>
      </c>
      <c r="ON544" t="s">
        <v>7529</v>
      </c>
      <c r="OO544" t="s">
        <v>7528</v>
      </c>
      <c r="OP544">
        <v>1</v>
      </c>
      <c r="OQ544" t="s">
        <v>28</v>
      </c>
      <c r="OR544" t="s">
        <v>212</v>
      </c>
      <c r="OS544">
        <v>2006</v>
      </c>
      <c r="OT544">
        <v>6</v>
      </c>
      <c r="OU544">
        <v>1</v>
      </c>
      <c r="OV544">
        <v>6</v>
      </c>
      <c r="OW544">
        <v>0</v>
      </c>
      <c r="OX544">
        <v>1</v>
      </c>
      <c r="OY544">
        <v>35</v>
      </c>
      <c r="QE544" t="s">
        <v>7515</v>
      </c>
      <c r="QF544" t="s">
        <v>7515</v>
      </c>
      <c r="QG544" t="s">
        <v>7516</v>
      </c>
      <c r="QH544" t="s">
        <v>7515</v>
      </c>
      <c r="QI544" t="s">
        <v>7515</v>
      </c>
      <c r="QJ544" t="s">
        <v>7515</v>
      </c>
      <c r="QK544" t="s">
        <v>7515</v>
      </c>
      <c r="RP544">
        <f t="shared" si="16"/>
        <v>-1</v>
      </c>
      <c r="RS544">
        <f t="shared" si="17"/>
        <v>3</v>
      </c>
    </row>
    <row r="545" spans="1:487" x14ac:dyDescent="0.3">
      <c r="A545">
        <v>70532</v>
      </c>
      <c r="B545">
        <v>1019</v>
      </c>
      <c r="C545">
        <v>0</v>
      </c>
      <c r="D545">
        <v>5</v>
      </c>
      <c r="E545">
        <v>14</v>
      </c>
      <c r="F545">
        <v>76</v>
      </c>
      <c r="G545">
        <v>102</v>
      </c>
      <c r="H545">
        <v>15</v>
      </c>
      <c r="I545" t="s">
        <v>6793</v>
      </c>
      <c r="J545" t="s">
        <v>6793</v>
      </c>
      <c r="O545" t="s">
        <v>6793</v>
      </c>
      <c r="P545" t="s">
        <v>7515</v>
      </c>
      <c r="Q545" t="s">
        <v>7515</v>
      </c>
      <c r="R545" t="s">
        <v>7515</v>
      </c>
      <c r="S545" t="s">
        <v>7515</v>
      </c>
      <c r="T545" t="s">
        <v>7515</v>
      </c>
      <c r="U545" t="s">
        <v>7515</v>
      </c>
      <c r="V545" t="s">
        <v>7515</v>
      </c>
      <c r="W545" t="s">
        <v>7515</v>
      </c>
      <c r="X545" t="s">
        <v>7515</v>
      </c>
      <c r="Y545" t="s">
        <v>7515</v>
      </c>
      <c r="Z545" t="s">
        <v>7516</v>
      </c>
      <c r="AA545" t="s">
        <v>7515</v>
      </c>
      <c r="AB545" t="s">
        <v>7515</v>
      </c>
      <c r="AC545" t="s">
        <v>7515</v>
      </c>
      <c r="AD545" t="s">
        <v>7515</v>
      </c>
      <c r="AE545" t="s">
        <v>7515</v>
      </c>
      <c r="AF545" t="s">
        <v>7515</v>
      </c>
      <c r="AG545" t="s">
        <v>7515</v>
      </c>
      <c r="AH545" t="s">
        <v>7515</v>
      </c>
      <c r="AI545" t="s">
        <v>6796</v>
      </c>
      <c r="AQ545" t="s">
        <v>6985</v>
      </c>
      <c r="AR545" t="s">
        <v>6793</v>
      </c>
      <c r="AS545" t="s">
        <v>6794</v>
      </c>
      <c r="AT545" t="s">
        <v>6</v>
      </c>
      <c r="AU545" t="s">
        <v>6</v>
      </c>
      <c r="AV545" t="s">
        <v>6988</v>
      </c>
      <c r="AW545" t="s">
        <v>6793</v>
      </c>
      <c r="AX545" t="s">
        <v>6793</v>
      </c>
      <c r="AY545" t="s">
        <v>6813</v>
      </c>
      <c r="AZ545" t="s">
        <v>7531</v>
      </c>
      <c r="BA545" t="s">
        <v>6991</v>
      </c>
      <c r="BC545" t="s">
        <v>6793</v>
      </c>
      <c r="BD545" t="s">
        <v>6793</v>
      </c>
      <c r="BE545" t="s">
        <v>6793</v>
      </c>
      <c r="BF545" t="s">
        <v>6793</v>
      </c>
      <c r="BG545" t="s">
        <v>6793</v>
      </c>
      <c r="BH545" t="s">
        <v>6794</v>
      </c>
      <c r="BI545" t="s">
        <v>6794</v>
      </c>
      <c r="BJ545" t="s">
        <v>6794</v>
      </c>
      <c r="BK545" t="s">
        <v>6794</v>
      </c>
      <c r="BL545" t="s">
        <v>6793</v>
      </c>
      <c r="BM545" t="s">
        <v>7021</v>
      </c>
      <c r="BN545" t="s">
        <v>7024</v>
      </c>
      <c r="BO545" t="s">
        <v>7540</v>
      </c>
      <c r="BP545" t="s">
        <v>7600</v>
      </c>
      <c r="BS545" t="s">
        <v>7519</v>
      </c>
      <c r="BT545" t="s">
        <v>7554</v>
      </c>
      <c r="BU545" t="s">
        <v>7559</v>
      </c>
      <c r="BV545" t="s">
        <v>7543</v>
      </c>
      <c r="BW545" t="s">
        <v>7515</v>
      </c>
      <c r="BX545" t="s">
        <v>7516</v>
      </c>
      <c r="BY545" t="s">
        <v>7515</v>
      </c>
      <c r="BZ545" t="s">
        <v>7515</v>
      </c>
      <c r="CA545" t="s">
        <v>7515</v>
      </c>
      <c r="CB545" t="s">
        <v>7515</v>
      </c>
      <c r="CC545" t="s">
        <v>7515</v>
      </c>
      <c r="CD545" t="s">
        <v>7515</v>
      </c>
      <c r="CE545" t="s">
        <v>7515</v>
      </c>
      <c r="CF545" t="s">
        <v>7515</v>
      </c>
      <c r="CG545" t="s">
        <v>7515</v>
      </c>
      <c r="CH545" t="s">
        <v>7515</v>
      </c>
      <c r="CI545" t="s">
        <v>6793</v>
      </c>
      <c r="CJ545" t="s">
        <v>6794</v>
      </c>
      <c r="CO545" t="s">
        <v>6793</v>
      </c>
      <c r="CP545" t="s">
        <v>6793</v>
      </c>
      <c r="CQ545" t="s">
        <v>6794</v>
      </c>
      <c r="CR545" t="s">
        <v>6794</v>
      </c>
      <c r="CS545" t="s">
        <v>6794</v>
      </c>
      <c r="CT545" t="s">
        <v>6794</v>
      </c>
      <c r="CU545" t="s">
        <v>6794</v>
      </c>
      <c r="CV545" t="s">
        <v>6793</v>
      </c>
      <c r="CW545" t="s">
        <v>6794</v>
      </c>
      <c r="CX545" t="s">
        <v>7520</v>
      </c>
      <c r="CY545" t="s">
        <v>7521</v>
      </c>
      <c r="CZ545" t="s">
        <v>7522</v>
      </c>
      <c r="DA545" t="s">
        <v>6793</v>
      </c>
      <c r="DB545">
        <v>2</v>
      </c>
      <c r="DC545">
        <v>2</v>
      </c>
      <c r="DD545">
        <v>3</v>
      </c>
      <c r="DE545" t="s">
        <v>6793</v>
      </c>
      <c r="DF545">
        <v>1</v>
      </c>
      <c r="DG545" t="s">
        <v>31</v>
      </c>
      <c r="DH545" t="s">
        <v>31</v>
      </c>
      <c r="DI545" t="s">
        <v>31</v>
      </c>
      <c r="DJ545" t="s">
        <v>31</v>
      </c>
      <c r="DK545" t="s">
        <v>31</v>
      </c>
      <c r="EA545" t="s">
        <v>31</v>
      </c>
      <c r="EJ545" t="s">
        <v>31</v>
      </c>
      <c r="EP545" t="s">
        <v>31</v>
      </c>
      <c r="OI545" t="s">
        <v>31</v>
      </c>
      <c r="OJ545" t="s">
        <v>31</v>
      </c>
      <c r="OK545" t="s">
        <v>31</v>
      </c>
      <c r="OL545" t="s">
        <v>31</v>
      </c>
      <c r="OM545" t="s">
        <v>31</v>
      </c>
      <c r="ON545" t="s">
        <v>7539</v>
      </c>
      <c r="OO545" t="s">
        <v>7528</v>
      </c>
      <c r="OP545">
        <v>1</v>
      </c>
      <c r="OQ545" t="s">
        <v>28</v>
      </c>
      <c r="OR545" t="s">
        <v>265</v>
      </c>
      <c r="OS545">
        <v>2006</v>
      </c>
      <c r="OT545">
        <v>7</v>
      </c>
      <c r="OU545">
        <v>1</v>
      </c>
      <c r="OV545">
        <v>7</v>
      </c>
      <c r="OW545">
        <v>1</v>
      </c>
      <c r="OX545">
        <v>0</v>
      </c>
      <c r="OY545">
        <v>35</v>
      </c>
      <c r="QE545" t="s">
        <v>7515</v>
      </c>
      <c r="QF545" t="s">
        <v>7515</v>
      </c>
      <c r="QG545" t="s">
        <v>7515</v>
      </c>
      <c r="QH545" t="s">
        <v>7515</v>
      </c>
      <c r="QI545" t="s">
        <v>7515</v>
      </c>
      <c r="QJ545" t="s">
        <v>7515</v>
      </c>
      <c r="QK545" t="s">
        <v>7516</v>
      </c>
      <c r="RP545">
        <f t="shared" si="16"/>
        <v>-1</v>
      </c>
      <c r="RS545">
        <f t="shared" si="17"/>
        <v>1</v>
      </c>
    </row>
    <row r="546" spans="1:487" x14ac:dyDescent="0.3">
      <c r="A546">
        <v>70533</v>
      </c>
      <c r="B546">
        <v>1020</v>
      </c>
      <c r="C546">
        <v>0</v>
      </c>
      <c r="D546">
        <v>5</v>
      </c>
      <c r="E546">
        <v>17</v>
      </c>
      <c r="F546">
        <v>120</v>
      </c>
      <c r="G546">
        <v>102</v>
      </c>
      <c r="H546">
        <v>15</v>
      </c>
      <c r="I546" t="s">
        <v>6793</v>
      </c>
      <c r="J546" t="s">
        <v>6793</v>
      </c>
      <c r="O546" t="s">
        <v>6793</v>
      </c>
      <c r="P546" t="s">
        <v>7516</v>
      </c>
      <c r="Q546" t="s">
        <v>7516</v>
      </c>
      <c r="R546" t="s">
        <v>7515</v>
      </c>
      <c r="S546" t="s">
        <v>7515</v>
      </c>
      <c r="T546" t="s">
        <v>7515</v>
      </c>
      <c r="U546" t="s">
        <v>7515</v>
      </c>
      <c r="V546" t="s">
        <v>7515</v>
      </c>
      <c r="W546" t="s">
        <v>7515</v>
      </c>
      <c r="X546" t="s">
        <v>7515</v>
      </c>
      <c r="Y546" t="s">
        <v>7515</v>
      </c>
      <c r="Z546" t="s">
        <v>7515</v>
      </c>
      <c r="AA546" t="s">
        <v>7515</v>
      </c>
      <c r="AB546" t="s">
        <v>7515</v>
      </c>
      <c r="AC546" t="s">
        <v>7515</v>
      </c>
      <c r="AD546" t="s">
        <v>7515</v>
      </c>
      <c r="AE546" t="s">
        <v>7515</v>
      </c>
      <c r="AF546" t="s">
        <v>7515</v>
      </c>
      <c r="AG546" t="s">
        <v>7515</v>
      </c>
      <c r="AH546" t="s">
        <v>7515</v>
      </c>
      <c r="AI546" t="s">
        <v>6796</v>
      </c>
      <c r="AQ546" t="s">
        <v>6757</v>
      </c>
      <c r="AR546" t="s">
        <v>6966</v>
      </c>
      <c r="AS546" t="s">
        <v>6966</v>
      </c>
      <c r="AT546">
        <v>0</v>
      </c>
      <c r="AU546">
        <v>1</v>
      </c>
      <c r="AV546" t="s">
        <v>6988</v>
      </c>
      <c r="AW546" t="s">
        <v>6793</v>
      </c>
      <c r="AX546" t="s">
        <v>6794</v>
      </c>
      <c r="AY546" t="s">
        <v>6813</v>
      </c>
      <c r="AZ546" t="s">
        <v>7531</v>
      </c>
      <c r="BA546" t="s">
        <v>6991</v>
      </c>
      <c r="BC546" t="s">
        <v>6793</v>
      </c>
      <c r="BD546" t="s">
        <v>6793</v>
      </c>
      <c r="BE546" t="s">
        <v>6793</v>
      </c>
      <c r="BF546" t="s">
        <v>6794</v>
      </c>
      <c r="BG546" t="s">
        <v>6794</v>
      </c>
      <c r="BH546" t="s">
        <v>6793</v>
      </c>
      <c r="BI546" t="s">
        <v>6794</v>
      </c>
      <c r="BJ546" t="s">
        <v>6966</v>
      </c>
      <c r="BK546" t="s">
        <v>6794</v>
      </c>
      <c r="BL546" t="s">
        <v>6794</v>
      </c>
      <c r="BM546" t="s">
        <v>7021</v>
      </c>
      <c r="BN546" t="s">
        <v>7029</v>
      </c>
      <c r="BO546" t="s">
        <v>6794</v>
      </c>
      <c r="BQ546">
        <v>200</v>
      </c>
      <c r="BR546" t="s">
        <v>6</v>
      </c>
      <c r="BS546" t="s">
        <v>7519</v>
      </c>
      <c r="BT546" t="s">
        <v>6</v>
      </c>
      <c r="BU546" t="s">
        <v>7559</v>
      </c>
      <c r="BV546" t="s">
        <v>7535</v>
      </c>
      <c r="BW546" t="s">
        <v>7516</v>
      </c>
      <c r="BX546" t="s">
        <v>7515</v>
      </c>
      <c r="BY546" t="s">
        <v>7515</v>
      </c>
      <c r="BZ546" t="s">
        <v>7515</v>
      </c>
      <c r="CA546" t="s">
        <v>7515</v>
      </c>
      <c r="CB546" t="s">
        <v>7515</v>
      </c>
      <c r="CC546" t="s">
        <v>7515</v>
      </c>
      <c r="CD546" t="s">
        <v>7515</v>
      </c>
      <c r="CE546" t="s">
        <v>7515</v>
      </c>
      <c r="CF546" t="s">
        <v>7515</v>
      </c>
      <c r="CG546" t="s">
        <v>7515</v>
      </c>
      <c r="CH546" t="s">
        <v>7515</v>
      </c>
      <c r="CI546" t="s">
        <v>6793</v>
      </c>
      <c r="CJ546" t="s">
        <v>6794</v>
      </c>
      <c r="CO546" t="s">
        <v>6793</v>
      </c>
      <c r="CP546" t="s">
        <v>6793</v>
      </c>
      <c r="CQ546" t="s">
        <v>6793</v>
      </c>
      <c r="CR546" t="s">
        <v>6793</v>
      </c>
      <c r="CS546" t="s">
        <v>6793</v>
      </c>
      <c r="CT546" t="s">
        <v>6793</v>
      </c>
      <c r="CU546" t="s">
        <v>6794</v>
      </c>
      <c r="CV546" t="s">
        <v>6793</v>
      </c>
      <c r="CW546" t="s">
        <v>6794</v>
      </c>
      <c r="CX546" t="s">
        <v>7545</v>
      </c>
      <c r="CY546" t="s">
        <v>7521</v>
      </c>
      <c r="CZ546" t="s">
        <v>6966</v>
      </c>
      <c r="DA546" t="s">
        <v>6793</v>
      </c>
      <c r="DB546">
        <v>1</v>
      </c>
      <c r="DC546">
        <v>3</v>
      </c>
      <c r="DD546">
        <v>2</v>
      </c>
      <c r="DE546" t="s">
        <v>6794</v>
      </c>
      <c r="EA546">
        <v>5</v>
      </c>
      <c r="EC546">
        <v>4</v>
      </c>
      <c r="ED546">
        <v>0</v>
      </c>
      <c r="EE546">
        <v>1</v>
      </c>
      <c r="EF546">
        <v>0</v>
      </c>
      <c r="EG546">
        <v>0</v>
      </c>
      <c r="EH546">
        <v>0</v>
      </c>
      <c r="EI546">
        <v>0</v>
      </c>
      <c r="EJ546" t="s">
        <v>6794</v>
      </c>
      <c r="EP546" t="s">
        <v>6793</v>
      </c>
      <c r="GU546" t="s">
        <v>7524</v>
      </c>
      <c r="GV546" t="s">
        <v>7574</v>
      </c>
      <c r="GW546">
        <v>2007</v>
      </c>
      <c r="HA546" t="s">
        <v>6794</v>
      </c>
      <c r="IA546" t="s">
        <v>7524</v>
      </c>
      <c r="IB546" t="s">
        <v>7606</v>
      </c>
      <c r="IC546">
        <v>2006</v>
      </c>
      <c r="IG546" t="s">
        <v>6794</v>
      </c>
      <c r="IH546" t="s">
        <v>6793</v>
      </c>
      <c r="II546" t="s">
        <v>7524</v>
      </c>
      <c r="IJ546" t="s">
        <v>7606</v>
      </c>
      <c r="IK546">
        <v>2006</v>
      </c>
      <c r="IM546" t="s">
        <v>7527</v>
      </c>
      <c r="IN546" t="s">
        <v>7527</v>
      </c>
      <c r="IO546" t="s">
        <v>6794</v>
      </c>
      <c r="IP546" t="s">
        <v>6793</v>
      </c>
      <c r="KE546" t="s">
        <v>7538</v>
      </c>
      <c r="KF546" t="s">
        <v>7595</v>
      </c>
      <c r="KG546">
        <v>2007</v>
      </c>
      <c r="KI546" t="s">
        <v>7526</v>
      </c>
      <c r="KK546" t="s">
        <v>6966</v>
      </c>
      <c r="OI546" t="s">
        <v>7527</v>
      </c>
      <c r="OJ546" t="s">
        <v>7526</v>
      </c>
      <c r="OM546" t="s">
        <v>7528</v>
      </c>
      <c r="ON546" t="s">
        <v>7529</v>
      </c>
      <c r="OO546" t="s">
        <v>7528</v>
      </c>
      <c r="OP546">
        <v>4</v>
      </c>
      <c r="OQ546" t="s">
        <v>28</v>
      </c>
      <c r="OR546" t="s">
        <v>265</v>
      </c>
      <c r="OS546">
        <v>2007</v>
      </c>
      <c r="OT546">
        <v>3</v>
      </c>
      <c r="OU546">
        <v>1</v>
      </c>
      <c r="OV546">
        <v>3</v>
      </c>
      <c r="OW546">
        <v>1</v>
      </c>
      <c r="OX546">
        <v>0</v>
      </c>
      <c r="OY546">
        <v>35</v>
      </c>
      <c r="OZ546" t="s">
        <v>7515</v>
      </c>
      <c r="PA546" t="s">
        <v>7515</v>
      </c>
      <c r="PB546" t="s">
        <v>7515</v>
      </c>
      <c r="PC546" t="s">
        <v>7515</v>
      </c>
      <c r="PD546" t="s">
        <v>7515</v>
      </c>
      <c r="PE546" t="s">
        <v>7515</v>
      </c>
      <c r="PF546" t="s">
        <v>7515</v>
      </c>
      <c r="PG546" t="s">
        <v>7515</v>
      </c>
      <c r="PH546" t="s">
        <v>7516</v>
      </c>
      <c r="PI546" t="s">
        <v>7515</v>
      </c>
      <c r="PJ546" t="s">
        <v>7515</v>
      </c>
      <c r="PK546" t="s">
        <v>7515</v>
      </c>
      <c r="PL546" t="s">
        <v>7516</v>
      </c>
      <c r="PM546" t="s">
        <v>7516</v>
      </c>
      <c r="PN546" t="s">
        <v>7515</v>
      </c>
      <c r="PO546" t="s">
        <v>7515</v>
      </c>
      <c r="PP546" t="s">
        <v>7515</v>
      </c>
      <c r="PQ546" t="s">
        <v>7515</v>
      </c>
      <c r="PR546" t="s">
        <v>7515</v>
      </c>
      <c r="PS546" t="s">
        <v>7516</v>
      </c>
      <c r="PT546" t="s">
        <v>7515</v>
      </c>
      <c r="PU546" t="s">
        <v>7515</v>
      </c>
      <c r="PV546" t="s">
        <v>7515</v>
      </c>
      <c r="PW546" t="s">
        <v>7515</v>
      </c>
      <c r="PX546" t="s">
        <v>7515</v>
      </c>
      <c r="PY546" t="s">
        <v>7515</v>
      </c>
      <c r="PZ546" t="s">
        <v>7515</v>
      </c>
      <c r="QA546" t="s">
        <v>7515</v>
      </c>
      <c r="QB546" t="s">
        <v>7515</v>
      </c>
      <c r="QC546" t="s">
        <v>7515</v>
      </c>
      <c r="QE546">
        <v>-5</v>
      </c>
      <c r="QF546">
        <v>-5</v>
      </c>
      <c r="QG546">
        <v>-5</v>
      </c>
      <c r="QH546">
        <v>-5</v>
      </c>
      <c r="QI546">
        <v>-5</v>
      </c>
      <c r="QJ546">
        <v>-5</v>
      </c>
      <c r="QK546">
        <v>-5</v>
      </c>
      <c r="RP546">
        <f t="shared" si="16"/>
        <v>6</v>
      </c>
      <c r="RS546">
        <f t="shared" si="17"/>
        <v>1</v>
      </c>
    </row>
    <row r="547" spans="1:487" x14ac:dyDescent="0.3">
      <c r="A547">
        <v>70534</v>
      </c>
      <c r="B547">
        <v>1023</v>
      </c>
      <c r="C547">
        <v>0</v>
      </c>
      <c r="D547">
        <v>5</v>
      </c>
      <c r="E547">
        <v>9</v>
      </c>
      <c r="F547">
        <v>86</v>
      </c>
      <c r="G547">
        <v>102</v>
      </c>
      <c r="H547">
        <v>10</v>
      </c>
      <c r="I547" t="s">
        <v>6793</v>
      </c>
      <c r="J547" t="s">
        <v>6793</v>
      </c>
      <c r="O547" t="s">
        <v>6793</v>
      </c>
      <c r="P547" t="s">
        <v>7515</v>
      </c>
      <c r="Q547" t="s">
        <v>7515</v>
      </c>
      <c r="R547" t="s">
        <v>7515</v>
      </c>
      <c r="S547" t="s">
        <v>7515</v>
      </c>
      <c r="T547" t="s">
        <v>7515</v>
      </c>
      <c r="U547" t="s">
        <v>7515</v>
      </c>
      <c r="V547" t="s">
        <v>7515</v>
      </c>
      <c r="W547" t="s">
        <v>7515</v>
      </c>
      <c r="X547" t="s">
        <v>7515</v>
      </c>
      <c r="Y547" t="s">
        <v>7515</v>
      </c>
      <c r="Z547" t="s">
        <v>7515</v>
      </c>
      <c r="AA547" t="s">
        <v>7515</v>
      </c>
      <c r="AB547" t="s">
        <v>7515</v>
      </c>
      <c r="AC547" t="s">
        <v>7515</v>
      </c>
      <c r="AD547" t="s">
        <v>7515</v>
      </c>
      <c r="AE547" t="s">
        <v>7515</v>
      </c>
      <c r="AF547" t="s">
        <v>7516</v>
      </c>
      <c r="AG547" t="s">
        <v>7515</v>
      </c>
      <c r="AH547" t="s">
        <v>7515</v>
      </c>
      <c r="AI547" t="s">
        <v>7517</v>
      </c>
      <c r="AL547">
        <v>0</v>
      </c>
      <c r="AM547">
        <v>1</v>
      </c>
      <c r="AN547" t="s">
        <v>7550</v>
      </c>
      <c r="AO547">
        <v>0.5</v>
      </c>
      <c r="AQ547" t="s">
        <v>6993</v>
      </c>
      <c r="AR547" t="s">
        <v>6794</v>
      </c>
      <c r="AS547" t="s">
        <v>6794</v>
      </c>
      <c r="AT547" t="s">
        <v>6</v>
      </c>
      <c r="AU547" t="s">
        <v>6</v>
      </c>
      <c r="AV547" t="s">
        <v>7568</v>
      </c>
      <c r="AW547" t="s">
        <v>6794</v>
      </c>
      <c r="AX547" t="s">
        <v>6794</v>
      </c>
      <c r="AY547" t="s">
        <v>6813</v>
      </c>
      <c r="AZ547" t="s">
        <v>7531</v>
      </c>
      <c r="BA547" t="s">
        <v>6991</v>
      </c>
      <c r="BC547" t="s">
        <v>6794</v>
      </c>
      <c r="BD547" t="s">
        <v>6794</v>
      </c>
      <c r="BE547" t="s">
        <v>6793</v>
      </c>
      <c r="BF547" t="s">
        <v>6793</v>
      </c>
      <c r="BH547" t="s">
        <v>6794</v>
      </c>
      <c r="BI547" t="s">
        <v>6794</v>
      </c>
      <c r="BJ547" t="s">
        <v>6793</v>
      </c>
      <c r="BK547" t="s">
        <v>6794</v>
      </c>
      <c r="BL547" t="s">
        <v>6794</v>
      </c>
      <c r="BM547" t="s">
        <v>7024</v>
      </c>
      <c r="BN547" t="s">
        <v>7021</v>
      </c>
      <c r="BO547" t="s">
        <v>6794</v>
      </c>
      <c r="BQ547">
        <v>150</v>
      </c>
      <c r="BR547" t="s">
        <v>6</v>
      </c>
      <c r="BS547" t="s">
        <v>7519</v>
      </c>
      <c r="BT547" t="s">
        <v>6</v>
      </c>
      <c r="BU547" t="s">
        <v>7559</v>
      </c>
      <c r="BV547" t="s">
        <v>7535</v>
      </c>
      <c r="BW547" t="s">
        <v>7516</v>
      </c>
      <c r="BX547" t="s">
        <v>7515</v>
      </c>
      <c r="BY547" t="s">
        <v>7515</v>
      </c>
      <c r="BZ547" t="s">
        <v>7515</v>
      </c>
      <c r="CA547" t="s">
        <v>7515</v>
      </c>
      <c r="CB547" t="s">
        <v>7515</v>
      </c>
      <c r="CC547" t="s">
        <v>7515</v>
      </c>
      <c r="CD547" t="s">
        <v>7515</v>
      </c>
      <c r="CE547" t="s">
        <v>7515</v>
      </c>
      <c r="CF547" t="s">
        <v>7515</v>
      </c>
      <c r="CG547" t="s">
        <v>7515</v>
      </c>
      <c r="CH547" t="s">
        <v>7515</v>
      </c>
      <c r="CI547" t="s">
        <v>6793</v>
      </c>
      <c r="CJ547" t="s">
        <v>6794</v>
      </c>
      <c r="CO547" t="s">
        <v>6793</v>
      </c>
      <c r="CP547" t="s">
        <v>6793</v>
      </c>
      <c r="CQ547" t="s">
        <v>6793</v>
      </c>
      <c r="CR547" t="s">
        <v>6793</v>
      </c>
      <c r="CS547" t="s">
        <v>6793</v>
      </c>
      <c r="CT547" t="s">
        <v>6793</v>
      </c>
      <c r="CU547" t="s">
        <v>6794</v>
      </c>
      <c r="CV547" t="s">
        <v>6793</v>
      </c>
      <c r="CW547" t="s">
        <v>6793</v>
      </c>
      <c r="CX547" t="s">
        <v>7520</v>
      </c>
      <c r="CY547" t="s">
        <v>7521</v>
      </c>
      <c r="CZ547" t="s">
        <v>7605</v>
      </c>
      <c r="DA547" t="s">
        <v>6793</v>
      </c>
      <c r="DB547">
        <v>3</v>
      </c>
      <c r="DC547">
        <v>6</v>
      </c>
      <c r="DD547">
        <v>4</v>
      </c>
      <c r="DE547" t="s">
        <v>6794</v>
      </c>
      <c r="EA547">
        <v>4</v>
      </c>
      <c r="EC547">
        <v>2</v>
      </c>
      <c r="ED547">
        <v>0</v>
      </c>
      <c r="EE547">
        <v>1</v>
      </c>
      <c r="EF547">
        <v>1</v>
      </c>
      <c r="EG547">
        <v>0</v>
      </c>
      <c r="EH547">
        <v>0</v>
      </c>
      <c r="EI547">
        <v>0</v>
      </c>
      <c r="EJ547" t="s">
        <v>6794</v>
      </c>
      <c r="EP547" t="s">
        <v>6794</v>
      </c>
      <c r="OI547" t="s">
        <v>7526</v>
      </c>
      <c r="OJ547" t="s">
        <v>7526</v>
      </c>
      <c r="OK547" t="s">
        <v>7526</v>
      </c>
      <c r="OL547" t="s">
        <v>7527</v>
      </c>
      <c r="OM547" t="s">
        <v>7528</v>
      </c>
      <c r="ON547" t="s">
        <v>7529</v>
      </c>
      <c r="OO547" t="s">
        <v>7528</v>
      </c>
      <c r="OP547">
        <v>3</v>
      </c>
      <c r="OQ547" t="s">
        <v>28</v>
      </c>
      <c r="OR547" t="s">
        <v>212</v>
      </c>
      <c r="OS547">
        <v>2007</v>
      </c>
      <c r="OT547">
        <v>7</v>
      </c>
      <c r="OU547">
        <v>1</v>
      </c>
      <c r="OV547">
        <v>7</v>
      </c>
      <c r="OW547">
        <v>0</v>
      </c>
      <c r="OX547">
        <v>1</v>
      </c>
      <c r="OY547">
        <v>35</v>
      </c>
      <c r="QE547" t="s">
        <v>7516</v>
      </c>
      <c r="QF547" t="s">
        <v>7515</v>
      </c>
      <c r="QG547" t="s">
        <v>7515</v>
      </c>
      <c r="QH547" t="s">
        <v>7515</v>
      </c>
      <c r="QI547" t="s">
        <v>7515</v>
      </c>
      <c r="QJ547" t="s">
        <v>7515</v>
      </c>
      <c r="QK547" t="s">
        <v>7515</v>
      </c>
      <c r="RP547">
        <f t="shared" si="16"/>
        <v>-1</v>
      </c>
      <c r="RS547">
        <f t="shared" si="17"/>
        <v>3</v>
      </c>
    </row>
    <row r="548" spans="1:487" x14ac:dyDescent="0.3">
      <c r="A548">
        <v>70535</v>
      </c>
      <c r="B548">
        <v>1024</v>
      </c>
      <c r="C548">
        <v>0</v>
      </c>
      <c r="D548">
        <v>5</v>
      </c>
      <c r="E548">
        <v>15</v>
      </c>
      <c r="F548">
        <v>83</v>
      </c>
      <c r="G548">
        <v>102</v>
      </c>
      <c r="H548">
        <v>15</v>
      </c>
      <c r="I548" t="s">
        <v>6793</v>
      </c>
      <c r="J548" t="s">
        <v>6793</v>
      </c>
      <c r="O548" t="s">
        <v>6793</v>
      </c>
      <c r="P548" t="s">
        <v>7516</v>
      </c>
      <c r="Q548" t="s">
        <v>7515</v>
      </c>
      <c r="R548" t="s">
        <v>7515</v>
      </c>
      <c r="S548" t="s">
        <v>7515</v>
      </c>
      <c r="T548" t="s">
        <v>7515</v>
      </c>
      <c r="U548" t="s">
        <v>7515</v>
      </c>
      <c r="V548" t="s">
        <v>7515</v>
      </c>
      <c r="W548" t="s">
        <v>7515</v>
      </c>
      <c r="X548" t="s">
        <v>7515</v>
      </c>
      <c r="Y548" t="s">
        <v>7515</v>
      </c>
      <c r="Z548" t="s">
        <v>7515</v>
      </c>
      <c r="AA548" t="s">
        <v>7515</v>
      </c>
      <c r="AB548" t="s">
        <v>7515</v>
      </c>
      <c r="AC548" t="s">
        <v>7515</v>
      </c>
      <c r="AD548" t="s">
        <v>7515</v>
      </c>
      <c r="AE548" t="s">
        <v>7515</v>
      </c>
      <c r="AF548" t="s">
        <v>7515</v>
      </c>
      <c r="AG548" t="s">
        <v>7515</v>
      </c>
      <c r="AH548" t="s">
        <v>7515</v>
      </c>
      <c r="AI548" t="s">
        <v>6796</v>
      </c>
      <c r="AQ548" t="s">
        <v>6985</v>
      </c>
      <c r="AR548" t="s">
        <v>6793</v>
      </c>
      <c r="AS548" t="s">
        <v>6794</v>
      </c>
      <c r="AT548" t="s">
        <v>6</v>
      </c>
      <c r="AU548" t="s">
        <v>6</v>
      </c>
      <c r="AV548" t="s">
        <v>6988</v>
      </c>
      <c r="AW548" t="s">
        <v>6793</v>
      </c>
      <c r="AX548" t="s">
        <v>6793</v>
      </c>
      <c r="AY548" t="s">
        <v>6813</v>
      </c>
      <c r="AZ548" t="s">
        <v>7531</v>
      </c>
      <c r="BA548" t="s">
        <v>7553</v>
      </c>
      <c r="BC548" t="s">
        <v>6794</v>
      </c>
      <c r="BD548" t="s">
        <v>6794</v>
      </c>
      <c r="BE548" t="s">
        <v>6794</v>
      </c>
      <c r="BF548" t="s">
        <v>6794</v>
      </c>
      <c r="BG548" t="s">
        <v>6794</v>
      </c>
      <c r="BH548" t="s">
        <v>6793</v>
      </c>
      <c r="BI548" t="s">
        <v>6793</v>
      </c>
      <c r="BJ548" t="s">
        <v>6794</v>
      </c>
      <c r="BK548" t="s">
        <v>6794</v>
      </c>
      <c r="BL548" t="s">
        <v>6794</v>
      </c>
      <c r="BM548" t="s">
        <v>7030</v>
      </c>
      <c r="BN548" t="s">
        <v>7024</v>
      </c>
      <c r="BO548" t="s">
        <v>7540</v>
      </c>
      <c r="BP548" t="s">
        <v>7600</v>
      </c>
      <c r="BS548" t="s">
        <v>7533</v>
      </c>
      <c r="BT548" t="s">
        <v>6</v>
      </c>
      <c r="BU548" t="s">
        <v>7559</v>
      </c>
      <c r="BV548" t="s">
        <v>7543</v>
      </c>
      <c r="BW548" t="s">
        <v>7515</v>
      </c>
      <c r="BX548" t="s">
        <v>7516</v>
      </c>
      <c r="BY548" t="s">
        <v>7515</v>
      </c>
      <c r="BZ548" t="s">
        <v>7515</v>
      </c>
      <c r="CA548" t="s">
        <v>7515</v>
      </c>
      <c r="CB548" t="s">
        <v>7515</v>
      </c>
      <c r="CC548" t="s">
        <v>7515</v>
      </c>
      <c r="CD548" t="s">
        <v>7516</v>
      </c>
      <c r="CE548" t="s">
        <v>7515</v>
      </c>
      <c r="CF548" t="s">
        <v>7515</v>
      </c>
      <c r="CG548" t="s">
        <v>7515</v>
      </c>
      <c r="CH548" t="s">
        <v>7515</v>
      </c>
      <c r="CI548" t="s">
        <v>6793</v>
      </c>
      <c r="CJ548" t="s">
        <v>6794</v>
      </c>
      <c r="CO548" t="s">
        <v>6793</v>
      </c>
      <c r="CP548" t="s">
        <v>6793</v>
      </c>
      <c r="CQ548" t="s">
        <v>6794</v>
      </c>
      <c r="CR548" t="s">
        <v>6793</v>
      </c>
      <c r="CS548" t="s">
        <v>6794</v>
      </c>
      <c r="CT548" t="s">
        <v>6794</v>
      </c>
      <c r="CU548" t="s">
        <v>6794</v>
      </c>
      <c r="CV548" t="s">
        <v>6793</v>
      </c>
      <c r="CW548" t="s">
        <v>6793</v>
      </c>
      <c r="CX548" t="s">
        <v>7520</v>
      </c>
      <c r="CY548" t="s">
        <v>7521</v>
      </c>
      <c r="CZ548" t="s">
        <v>7536</v>
      </c>
      <c r="DA548" t="s">
        <v>6793</v>
      </c>
      <c r="DB548">
        <v>2</v>
      </c>
      <c r="DC548">
        <v>3</v>
      </c>
      <c r="DD548">
        <v>0</v>
      </c>
      <c r="DE548" t="s">
        <v>6794</v>
      </c>
      <c r="EA548">
        <v>3</v>
      </c>
      <c r="EC548">
        <v>0</v>
      </c>
      <c r="ED548">
        <v>1</v>
      </c>
      <c r="EE548">
        <v>1</v>
      </c>
      <c r="EF548">
        <v>0</v>
      </c>
      <c r="EG548">
        <v>1</v>
      </c>
      <c r="EH548">
        <v>0</v>
      </c>
      <c r="EI548">
        <v>0</v>
      </c>
      <c r="EJ548" t="s">
        <v>6793</v>
      </c>
      <c r="EK548" t="s">
        <v>7573</v>
      </c>
      <c r="EM548">
        <v>1</v>
      </c>
      <c r="EN548">
        <v>2007</v>
      </c>
      <c r="EO548" t="s">
        <v>6</v>
      </c>
      <c r="EP548" t="s">
        <v>6794</v>
      </c>
      <c r="OI548" t="s">
        <v>7526</v>
      </c>
      <c r="OJ548" t="s">
        <v>7526</v>
      </c>
      <c r="OK548" t="s">
        <v>7527</v>
      </c>
      <c r="OL548" t="s">
        <v>7526</v>
      </c>
      <c r="OM548" t="s">
        <v>7528</v>
      </c>
      <c r="ON548" t="s">
        <v>7539</v>
      </c>
      <c r="OO548" t="s">
        <v>7528</v>
      </c>
      <c r="OP548">
        <v>1</v>
      </c>
      <c r="OQ548" t="s">
        <v>28</v>
      </c>
      <c r="OR548" t="s">
        <v>265</v>
      </c>
      <c r="OS548">
        <v>2006</v>
      </c>
      <c r="OT548">
        <v>12</v>
      </c>
      <c r="OU548">
        <v>1</v>
      </c>
      <c r="OV548">
        <v>12</v>
      </c>
      <c r="OW548">
        <v>1</v>
      </c>
      <c r="OX548">
        <v>0</v>
      </c>
      <c r="OY548">
        <v>35</v>
      </c>
      <c r="QE548" t="s">
        <v>7515</v>
      </c>
      <c r="QF548" t="s">
        <v>7515</v>
      </c>
      <c r="QG548" t="s">
        <v>7515</v>
      </c>
      <c r="QH548" t="s">
        <v>7515</v>
      </c>
      <c r="QI548" t="s">
        <v>7515</v>
      </c>
      <c r="QJ548" t="s">
        <v>7515</v>
      </c>
      <c r="QK548" t="s">
        <v>7516</v>
      </c>
      <c r="RP548">
        <f t="shared" si="16"/>
        <v>-1</v>
      </c>
      <c r="RS548">
        <f t="shared" si="17"/>
        <v>9</v>
      </c>
    </row>
    <row r="549" spans="1:487" x14ac:dyDescent="0.3">
      <c r="A549">
        <v>70536</v>
      </c>
      <c r="B549">
        <v>1025</v>
      </c>
      <c r="C549">
        <v>0</v>
      </c>
      <c r="D549">
        <v>5</v>
      </c>
      <c r="E549">
        <v>11</v>
      </c>
      <c r="F549">
        <v>78</v>
      </c>
      <c r="G549">
        <v>102</v>
      </c>
      <c r="H549">
        <v>15</v>
      </c>
      <c r="I549" t="s">
        <v>6793</v>
      </c>
      <c r="J549" t="s">
        <v>6793</v>
      </c>
      <c r="O549" t="s">
        <v>6793</v>
      </c>
      <c r="P549" t="s">
        <v>7515</v>
      </c>
      <c r="Q549" t="s">
        <v>7515</v>
      </c>
      <c r="R549" t="s">
        <v>7515</v>
      </c>
      <c r="S549" t="s">
        <v>7515</v>
      </c>
      <c r="T549" t="s">
        <v>7515</v>
      </c>
      <c r="U549" t="s">
        <v>7515</v>
      </c>
      <c r="V549" t="s">
        <v>7515</v>
      </c>
      <c r="W549" t="s">
        <v>7515</v>
      </c>
      <c r="X549" t="s">
        <v>7515</v>
      </c>
      <c r="Y549" t="s">
        <v>7515</v>
      </c>
      <c r="Z549" t="s">
        <v>7515</v>
      </c>
      <c r="AA549" t="s">
        <v>7515</v>
      </c>
      <c r="AB549" t="s">
        <v>7515</v>
      </c>
      <c r="AC549" t="s">
        <v>7515</v>
      </c>
      <c r="AD549" t="s">
        <v>7515</v>
      </c>
      <c r="AE549" t="s">
        <v>7516</v>
      </c>
      <c r="AF549" t="s">
        <v>7515</v>
      </c>
      <c r="AG549" t="s">
        <v>7515</v>
      </c>
      <c r="AH549" t="s">
        <v>7515</v>
      </c>
      <c r="AI549" t="s">
        <v>6796</v>
      </c>
      <c r="AQ549" t="s">
        <v>6985</v>
      </c>
      <c r="AR549" t="s">
        <v>6793</v>
      </c>
      <c r="AS549" t="s">
        <v>6794</v>
      </c>
      <c r="AT549">
        <v>0</v>
      </c>
      <c r="AU549">
        <v>20</v>
      </c>
      <c r="AV549" t="s">
        <v>7568</v>
      </c>
      <c r="AW549" t="s">
        <v>6966</v>
      </c>
      <c r="AX549" t="s">
        <v>6794</v>
      </c>
      <c r="AY549" t="s">
        <v>6813</v>
      </c>
      <c r="AZ549" t="s">
        <v>7531</v>
      </c>
      <c r="BA549" t="s">
        <v>6991</v>
      </c>
      <c r="BC549" t="s">
        <v>6793</v>
      </c>
      <c r="BD549" t="s">
        <v>6794</v>
      </c>
      <c r="BE549" t="s">
        <v>6793</v>
      </c>
      <c r="BF549" t="s">
        <v>6793</v>
      </c>
      <c r="BH549" t="s">
        <v>6794</v>
      </c>
      <c r="BI549" t="s">
        <v>6794</v>
      </c>
      <c r="BJ549" t="s">
        <v>6794</v>
      </c>
      <c r="BK549" t="s">
        <v>6794</v>
      </c>
      <c r="BL549" t="s">
        <v>6794</v>
      </c>
      <c r="BM549" t="s">
        <v>7029</v>
      </c>
      <c r="BN549" t="s">
        <v>7024</v>
      </c>
      <c r="BO549" t="s">
        <v>6794</v>
      </c>
      <c r="BQ549">
        <v>50</v>
      </c>
      <c r="BR549" t="s">
        <v>6</v>
      </c>
      <c r="BS549" t="s">
        <v>7519</v>
      </c>
      <c r="BT549" t="s">
        <v>6</v>
      </c>
      <c r="BU549" t="s">
        <v>7559</v>
      </c>
      <c r="BV549" t="s">
        <v>7561</v>
      </c>
      <c r="BW549" t="s">
        <v>7516</v>
      </c>
      <c r="BX549" t="s">
        <v>7515</v>
      </c>
      <c r="BY549" t="s">
        <v>7515</v>
      </c>
      <c r="BZ549" t="s">
        <v>7515</v>
      </c>
      <c r="CA549" t="s">
        <v>7515</v>
      </c>
      <c r="CB549" t="s">
        <v>7515</v>
      </c>
      <c r="CC549" t="s">
        <v>7515</v>
      </c>
      <c r="CD549" t="s">
        <v>7515</v>
      </c>
      <c r="CE549" t="s">
        <v>7515</v>
      </c>
      <c r="CF549" t="s">
        <v>7515</v>
      </c>
      <c r="CG549" t="s">
        <v>7515</v>
      </c>
      <c r="CH549" t="s">
        <v>7515</v>
      </c>
      <c r="CI549" t="s">
        <v>6793</v>
      </c>
      <c r="CJ549" t="s">
        <v>6794</v>
      </c>
      <c r="CO549" t="s">
        <v>6794</v>
      </c>
      <c r="CP549" t="s">
        <v>6793</v>
      </c>
      <c r="CQ549" t="s">
        <v>6794</v>
      </c>
      <c r="CR549" t="s">
        <v>6794</v>
      </c>
      <c r="CS549" t="s">
        <v>6794</v>
      </c>
      <c r="CT549" t="s">
        <v>6794</v>
      </c>
      <c r="CU549" t="s">
        <v>6794</v>
      </c>
      <c r="CV549" t="s">
        <v>6794</v>
      </c>
      <c r="CW549" t="s">
        <v>6794</v>
      </c>
      <c r="CX549" t="s">
        <v>7520</v>
      </c>
      <c r="CY549" t="s">
        <v>7608</v>
      </c>
      <c r="CZ549" t="s">
        <v>6966</v>
      </c>
      <c r="DA549" t="s">
        <v>6794</v>
      </c>
      <c r="DB549">
        <v>1</v>
      </c>
      <c r="DC549">
        <v>1</v>
      </c>
      <c r="DD549">
        <v>2</v>
      </c>
      <c r="EA549">
        <v>2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2</v>
      </c>
      <c r="EP549" t="s">
        <v>6794</v>
      </c>
      <c r="OM549" t="s">
        <v>7528</v>
      </c>
      <c r="ON549" t="s">
        <v>7539</v>
      </c>
      <c r="OO549" t="s">
        <v>7528</v>
      </c>
      <c r="OP549">
        <v>1</v>
      </c>
      <c r="OQ549" t="s">
        <v>28</v>
      </c>
      <c r="OR549" t="s">
        <v>265</v>
      </c>
      <c r="OS549">
        <v>2007</v>
      </c>
      <c r="OT549">
        <v>12</v>
      </c>
      <c r="OU549">
        <v>1</v>
      </c>
      <c r="OV549">
        <v>12</v>
      </c>
      <c r="OW549">
        <v>1</v>
      </c>
      <c r="OX549">
        <v>0</v>
      </c>
      <c r="OY549">
        <v>35</v>
      </c>
      <c r="QE549" t="s">
        <v>7515</v>
      </c>
      <c r="QF549" t="s">
        <v>7515</v>
      </c>
      <c r="QG549" t="s">
        <v>7515</v>
      </c>
      <c r="QH549" t="s">
        <v>7515</v>
      </c>
      <c r="QI549" t="s">
        <v>7515</v>
      </c>
      <c r="QJ549" t="s">
        <v>7515</v>
      </c>
      <c r="QK549" t="s">
        <v>7516</v>
      </c>
      <c r="RP549">
        <f t="shared" si="16"/>
        <v>2</v>
      </c>
      <c r="RS549">
        <f t="shared" si="17"/>
        <v>8</v>
      </c>
    </row>
    <row r="550" spans="1:487" x14ac:dyDescent="0.3">
      <c r="A550">
        <v>70537</v>
      </c>
      <c r="B550">
        <v>1026</v>
      </c>
      <c r="C550">
        <v>0</v>
      </c>
      <c r="D550">
        <v>5</v>
      </c>
      <c r="E550">
        <v>21</v>
      </c>
      <c r="F550">
        <v>111</v>
      </c>
      <c r="G550">
        <v>102</v>
      </c>
      <c r="H550">
        <v>10</v>
      </c>
      <c r="I550" t="s">
        <v>6793</v>
      </c>
      <c r="J550" t="s">
        <v>6793</v>
      </c>
      <c r="O550" t="s">
        <v>6793</v>
      </c>
      <c r="P550" t="s">
        <v>7515</v>
      </c>
      <c r="Q550" t="s">
        <v>7515</v>
      </c>
      <c r="R550" t="s">
        <v>7515</v>
      </c>
      <c r="S550" t="s">
        <v>7515</v>
      </c>
      <c r="T550" t="s">
        <v>7515</v>
      </c>
      <c r="U550" t="s">
        <v>7515</v>
      </c>
      <c r="V550" t="s">
        <v>7515</v>
      </c>
      <c r="W550" t="s">
        <v>7515</v>
      </c>
      <c r="X550" t="s">
        <v>7515</v>
      </c>
      <c r="Y550" t="s">
        <v>7515</v>
      </c>
      <c r="Z550" t="s">
        <v>7515</v>
      </c>
      <c r="AA550" t="s">
        <v>7515</v>
      </c>
      <c r="AB550" t="s">
        <v>7515</v>
      </c>
      <c r="AC550" t="s">
        <v>7515</v>
      </c>
      <c r="AD550" t="s">
        <v>7515</v>
      </c>
      <c r="AE550" t="s">
        <v>7516</v>
      </c>
      <c r="AF550" t="s">
        <v>7515</v>
      </c>
      <c r="AG550" t="s">
        <v>7515</v>
      </c>
      <c r="AH550" t="s">
        <v>7515</v>
      </c>
      <c r="AI550" t="s">
        <v>7517</v>
      </c>
      <c r="AL550">
        <v>0</v>
      </c>
      <c r="AM550">
        <v>6</v>
      </c>
      <c r="AN550" t="s">
        <v>6845</v>
      </c>
      <c r="AQ550" t="s">
        <v>6993</v>
      </c>
      <c r="AR550" t="s">
        <v>6794</v>
      </c>
      <c r="AS550" t="s">
        <v>6794</v>
      </c>
      <c r="AT550">
        <v>0</v>
      </c>
      <c r="AU550">
        <v>15</v>
      </c>
      <c r="AV550" t="s">
        <v>6988</v>
      </c>
      <c r="AW550" t="s">
        <v>6793</v>
      </c>
      <c r="AX550" t="s">
        <v>6793</v>
      </c>
      <c r="AY550" t="s">
        <v>6813</v>
      </c>
      <c r="AZ550" t="s">
        <v>7531</v>
      </c>
      <c r="BA550" t="s">
        <v>7553</v>
      </c>
      <c r="BC550" t="s">
        <v>6794</v>
      </c>
      <c r="BD550" t="s">
        <v>6793</v>
      </c>
      <c r="BE550" t="s">
        <v>6794</v>
      </c>
      <c r="BF550" t="s">
        <v>6793</v>
      </c>
      <c r="BG550" t="s">
        <v>6966</v>
      </c>
      <c r="BH550" t="s">
        <v>6794</v>
      </c>
      <c r="BI550" t="s">
        <v>6793</v>
      </c>
      <c r="BJ550" t="s">
        <v>6794</v>
      </c>
      <c r="BK550" t="s">
        <v>6794</v>
      </c>
      <c r="BL550" t="s">
        <v>6794</v>
      </c>
      <c r="BM550" t="s">
        <v>7030</v>
      </c>
      <c r="BN550" t="s">
        <v>7024</v>
      </c>
      <c r="BO550" t="s">
        <v>6794</v>
      </c>
      <c r="BQ550" t="s">
        <v>7547</v>
      </c>
      <c r="BR550">
        <v>50</v>
      </c>
      <c r="BS550" t="s">
        <v>7519</v>
      </c>
      <c r="BT550" t="s">
        <v>7585</v>
      </c>
      <c r="BU550" t="s">
        <v>7559</v>
      </c>
      <c r="BV550" t="s">
        <v>7594</v>
      </c>
      <c r="BW550" t="s">
        <v>7515</v>
      </c>
      <c r="BX550" t="s">
        <v>7516</v>
      </c>
      <c r="BY550" t="s">
        <v>7515</v>
      </c>
      <c r="BZ550" t="s">
        <v>7515</v>
      </c>
      <c r="CA550" t="s">
        <v>7515</v>
      </c>
      <c r="CB550" t="s">
        <v>7515</v>
      </c>
      <c r="CC550" t="s">
        <v>7515</v>
      </c>
      <c r="CD550" t="s">
        <v>7515</v>
      </c>
      <c r="CE550" t="s">
        <v>7515</v>
      </c>
      <c r="CF550" t="s">
        <v>7515</v>
      </c>
      <c r="CG550" t="s">
        <v>7515</v>
      </c>
      <c r="CH550" t="s">
        <v>7515</v>
      </c>
      <c r="CI550" t="s">
        <v>6793</v>
      </c>
      <c r="CJ550" t="s">
        <v>6793</v>
      </c>
      <c r="CO550" t="s">
        <v>6793</v>
      </c>
      <c r="CP550" t="s">
        <v>6793</v>
      </c>
      <c r="CQ550" t="s">
        <v>6794</v>
      </c>
      <c r="CR550" t="s">
        <v>6793</v>
      </c>
      <c r="CS550" t="s">
        <v>6793</v>
      </c>
      <c r="CT550" t="s">
        <v>6793</v>
      </c>
      <c r="CU550" t="s">
        <v>6794</v>
      </c>
      <c r="CV550" t="s">
        <v>6793</v>
      </c>
      <c r="CW550" t="s">
        <v>6794</v>
      </c>
      <c r="CX550" t="s">
        <v>7520</v>
      </c>
      <c r="CY550" t="s">
        <v>7521</v>
      </c>
      <c r="CZ550" t="s">
        <v>7536</v>
      </c>
      <c r="DA550" t="s">
        <v>6793</v>
      </c>
      <c r="DB550">
        <v>3</v>
      </c>
      <c r="DC550">
        <v>4</v>
      </c>
      <c r="DD550">
        <v>3</v>
      </c>
      <c r="DE550" t="s">
        <v>6794</v>
      </c>
      <c r="EA550">
        <v>5</v>
      </c>
      <c r="EC550">
        <v>3</v>
      </c>
      <c r="ED550">
        <v>0</v>
      </c>
      <c r="EE550">
        <v>0</v>
      </c>
      <c r="EF550">
        <v>1</v>
      </c>
      <c r="EG550">
        <v>1</v>
      </c>
      <c r="EH550">
        <v>0</v>
      </c>
      <c r="EI550">
        <v>0</v>
      </c>
      <c r="EJ550" t="s">
        <v>6794</v>
      </c>
      <c r="EP550" t="s">
        <v>6793</v>
      </c>
      <c r="JO550" t="s">
        <v>7524</v>
      </c>
      <c r="JP550" t="s">
        <v>7591</v>
      </c>
      <c r="JQ550">
        <v>2006</v>
      </c>
      <c r="JU550" t="s">
        <v>6794</v>
      </c>
      <c r="JV550" t="s">
        <v>6793</v>
      </c>
      <c r="KE550" t="s">
        <v>7538</v>
      </c>
      <c r="KF550" t="s">
        <v>7591</v>
      </c>
      <c r="KG550">
        <v>2006</v>
      </c>
      <c r="KI550" t="s">
        <v>7526</v>
      </c>
      <c r="KK550" t="s">
        <v>6794</v>
      </c>
      <c r="KL550" t="s">
        <v>6793</v>
      </c>
      <c r="NW550">
        <v>8</v>
      </c>
      <c r="NX550" t="s">
        <v>7515</v>
      </c>
      <c r="NY550" t="s">
        <v>7515</v>
      </c>
      <c r="NZ550" t="s">
        <v>7515</v>
      </c>
      <c r="OA550" t="s">
        <v>7515</v>
      </c>
      <c r="OB550" t="s">
        <v>7515</v>
      </c>
      <c r="OC550" t="s">
        <v>7515</v>
      </c>
      <c r="OD550" t="s">
        <v>7516</v>
      </c>
      <c r="OE550" t="s">
        <v>7515</v>
      </c>
      <c r="OF550" t="s">
        <v>7515</v>
      </c>
      <c r="OG550" t="s">
        <v>7515</v>
      </c>
      <c r="OH550" t="s">
        <v>7515</v>
      </c>
      <c r="OI550" t="s">
        <v>7526</v>
      </c>
      <c r="OJ550" t="s">
        <v>7526</v>
      </c>
      <c r="OK550" t="s">
        <v>7527</v>
      </c>
      <c r="OM550" t="s">
        <v>7528</v>
      </c>
      <c r="ON550" t="s">
        <v>7529</v>
      </c>
      <c r="OO550" t="s">
        <v>7528</v>
      </c>
      <c r="OP550">
        <v>4</v>
      </c>
      <c r="OQ550" t="s">
        <v>28</v>
      </c>
      <c r="OR550" t="s">
        <v>212</v>
      </c>
      <c r="OS550">
        <v>2006</v>
      </c>
      <c r="OT550">
        <v>7</v>
      </c>
      <c r="OU550">
        <v>1</v>
      </c>
      <c r="OV550">
        <v>7</v>
      </c>
      <c r="OW550">
        <v>0</v>
      </c>
      <c r="OX550">
        <v>1</v>
      </c>
      <c r="OY550">
        <v>35</v>
      </c>
      <c r="OZ550" t="s">
        <v>7515</v>
      </c>
      <c r="PA550" t="s">
        <v>7515</v>
      </c>
      <c r="PB550" t="s">
        <v>7515</v>
      </c>
      <c r="PC550" t="s">
        <v>7515</v>
      </c>
      <c r="PD550" t="s">
        <v>7515</v>
      </c>
      <c r="PE550" t="s">
        <v>7515</v>
      </c>
      <c r="PF550" t="s">
        <v>7515</v>
      </c>
      <c r="PG550" t="s">
        <v>7515</v>
      </c>
      <c r="PH550" t="s">
        <v>7515</v>
      </c>
      <c r="PI550" t="s">
        <v>7515</v>
      </c>
      <c r="PJ550" t="s">
        <v>7515</v>
      </c>
      <c r="PK550" t="s">
        <v>7515</v>
      </c>
      <c r="PL550" t="s">
        <v>7515</v>
      </c>
      <c r="PM550" t="s">
        <v>7515</v>
      </c>
      <c r="PN550" t="s">
        <v>7515</v>
      </c>
      <c r="PO550" t="s">
        <v>7515</v>
      </c>
      <c r="PP550" t="s">
        <v>7515</v>
      </c>
      <c r="PQ550" t="s">
        <v>7516</v>
      </c>
      <c r="PR550" t="s">
        <v>7515</v>
      </c>
      <c r="PS550" t="s">
        <v>7516</v>
      </c>
      <c r="PT550" t="s">
        <v>7515</v>
      </c>
      <c r="PU550" t="s">
        <v>7515</v>
      </c>
      <c r="PV550" t="s">
        <v>7515</v>
      </c>
      <c r="PW550" t="s">
        <v>7515</v>
      </c>
      <c r="PX550" t="s">
        <v>7515</v>
      </c>
      <c r="PY550" t="s">
        <v>7515</v>
      </c>
      <c r="PZ550" t="s">
        <v>7515</v>
      </c>
      <c r="QA550" t="s">
        <v>7515</v>
      </c>
      <c r="QB550" t="s">
        <v>7515</v>
      </c>
      <c r="QC550" t="s">
        <v>7515</v>
      </c>
      <c r="QE550" t="s">
        <v>7516</v>
      </c>
      <c r="QF550" t="s">
        <v>7515</v>
      </c>
      <c r="QG550" t="s">
        <v>7515</v>
      </c>
      <c r="QH550" t="s">
        <v>7515</v>
      </c>
      <c r="QI550" t="s">
        <v>7515</v>
      </c>
      <c r="QJ550" t="s">
        <v>7515</v>
      </c>
      <c r="QK550" t="s">
        <v>7515</v>
      </c>
      <c r="RB550" t="s">
        <v>7530</v>
      </c>
      <c r="RD550" t="s">
        <v>7530</v>
      </c>
      <c r="RP550">
        <f t="shared" si="16"/>
        <v>3</v>
      </c>
      <c r="RS550">
        <f t="shared" si="17"/>
        <v>9</v>
      </c>
    </row>
    <row r="551" spans="1:487" x14ac:dyDescent="0.3">
      <c r="A551">
        <v>70538</v>
      </c>
      <c r="B551">
        <v>1030</v>
      </c>
      <c r="C551">
        <v>0</v>
      </c>
      <c r="D551">
        <v>5</v>
      </c>
      <c r="E551">
        <v>11</v>
      </c>
      <c r="F551">
        <v>90</v>
      </c>
      <c r="G551">
        <v>102</v>
      </c>
      <c r="H551">
        <v>10</v>
      </c>
      <c r="I551" t="s">
        <v>6793</v>
      </c>
      <c r="J551" t="s">
        <v>6793</v>
      </c>
      <c r="O551" t="s">
        <v>6793</v>
      </c>
      <c r="P551" t="s">
        <v>7515</v>
      </c>
      <c r="Q551" t="s">
        <v>7515</v>
      </c>
      <c r="R551" t="s">
        <v>7515</v>
      </c>
      <c r="S551" t="s">
        <v>7515</v>
      </c>
      <c r="T551" t="s">
        <v>7515</v>
      </c>
      <c r="U551" t="s">
        <v>7515</v>
      </c>
      <c r="V551" t="s">
        <v>7515</v>
      </c>
      <c r="W551" t="s">
        <v>7515</v>
      </c>
      <c r="X551" t="s">
        <v>7515</v>
      </c>
      <c r="Y551" t="s">
        <v>7516</v>
      </c>
      <c r="Z551" t="s">
        <v>7515</v>
      </c>
      <c r="AA551" t="s">
        <v>7515</v>
      </c>
      <c r="AB551" t="s">
        <v>7515</v>
      </c>
      <c r="AC551" t="s">
        <v>7515</v>
      </c>
      <c r="AD551" t="s">
        <v>7515</v>
      </c>
      <c r="AE551" t="s">
        <v>7516</v>
      </c>
      <c r="AF551" t="s">
        <v>7515</v>
      </c>
      <c r="AG551" t="s">
        <v>7515</v>
      </c>
      <c r="AH551" t="s">
        <v>7515</v>
      </c>
      <c r="AJ551">
        <v>1</v>
      </c>
      <c r="AK551">
        <v>1</v>
      </c>
      <c r="AL551">
        <v>0</v>
      </c>
      <c r="AM551">
        <v>1</v>
      </c>
      <c r="AN551" t="s">
        <v>7550</v>
      </c>
      <c r="AO551">
        <v>4</v>
      </c>
      <c r="AQ551" t="s">
        <v>6757</v>
      </c>
      <c r="AR551" t="s">
        <v>6794</v>
      </c>
      <c r="AS551" t="s">
        <v>6794</v>
      </c>
      <c r="AT551" t="s">
        <v>6</v>
      </c>
      <c r="AU551" t="s">
        <v>6</v>
      </c>
      <c r="AV551" t="s">
        <v>7568</v>
      </c>
      <c r="AW551" t="s">
        <v>6793</v>
      </c>
      <c r="AX551" t="s">
        <v>6793</v>
      </c>
      <c r="AY551" t="s">
        <v>6813</v>
      </c>
      <c r="AZ551" t="s">
        <v>7531</v>
      </c>
      <c r="BA551" t="s">
        <v>6991</v>
      </c>
      <c r="BC551" t="s">
        <v>6793</v>
      </c>
      <c r="BD551" t="s">
        <v>6793</v>
      </c>
      <c r="BE551" t="s">
        <v>6793</v>
      </c>
      <c r="BF551" t="s">
        <v>6793</v>
      </c>
      <c r="BH551" t="s">
        <v>6794</v>
      </c>
      <c r="BI551" t="s">
        <v>6794</v>
      </c>
      <c r="BJ551" t="s">
        <v>6794</v>
      </c>
      <c r="BK551" t="s">
        <v>6794</v>
      </c>
      <c r="BL551" t="s">
        <v>6794</v>
      </c>
      <c r="BM551" t="s">
        <v>7024</v>
      </c>
      <c r="BN551" t="s">
        <v>7021</v>
      </c>
      <c r="BO551" t="s">
        <v>6794</v>
      </c>
      <c r="BQ551">
        <v>20</v>
      </c>
      <c r="BR551">
        <v>30</v>
      </c>
      <c r="BS551" t="s">
        <v>7519</v>
      </c>
      <c r="BT551" t="s">
        <v>6</v>
      </c>
      <c r="BU551" t="s">
        <v>7559</v>
      </c>
      <c r="BV551" t="s">
        <v>7543</v>
      </c>
      <c r="BW551" t="s">
        <v>7515</v>
      </c>
      <c r="BX551" t="s">
        <v>7515</v>
      </c>
      <c r="BY551" t="s">
        <v>7516</v>
      </c>
      <c r="BZ551" t="s">
        <v>7516</v>
      </c>
      <c r="CA551" t="s">
        <v>7515</v>
      </c>
      <c r="CB551" t="s">
        <v>7515</v>
      </c>
      <c r="CC551" t="s">
        <v>7515</v>
      </c>
      <c r="CD551" t="s">
        <v>7515</v>
      </c>
      <c r="CE551" t="s">
        <v>7515</v>
      </c>
      <c r="CF551" t="s">
        <v>7515</v>
      </c>
      <c r="CG551" t="s">
        <v>7515</v>
      </c>
      <c r="CH551" t="s">
        <v>7515</v>
      </c>
      <c r="CI551" t="s">
        <v>6793</v>
      </c>
      <c r="CJ551" t="s">
        <v>6794</v>
      </c>
      <c r="CO551" t="s">
        <v>6794</v>
      </c>
      <c r="CP551" t="s">
        <v>6793</v>
      </c>
      <c r="CQ551" t="s">
        <v>6793</v>
      </c>
      <c r="CR551" t="s">
        <v>6793</v>
      </c>
      <c r="CS551" t="s">
        <v>6793</v>
      </c>
      <c r="CT551" t="s">
        <v>6794</v>
      </c>
      <c r="CU551" t="s">
        <v>6794</v>
      </c>
      <c r="CV551" t="s">
        <v>6793</v>
      </c>
      <c r="CW551" t="s">
        <v>6794</v>
      </c>
      <c r="CX551" t="s">
        <v>7545</v>
      </c>
      <c r="CY551" t="s">
        <v>7555</v>
      </c>
      <c r="CZ551" t="s">
        <v>6966</v>
      </c>
      <c r="DA551" t="s">
        <v>6793</v>
      </c>
      <c r="DB551">
        <v>2</v>
      </c>
      <c r="DC551">
        <v>2</v>
      </c>
      <c r="DD551">
        <v>1</v>
      </c>
      <c r="DE551" t="s">
        <v>6794</v>
      </c>
      <c r="EA551">
        <v>5</v>
      </c>
      <c r="EC551">
        <v>3</v>
      </c>
      <c r="ED551">
        <v>0</v>
      </c>
      <c r="EE551">
        <v>1</v>
      </c>
      <c r="EF551">
        <v>0</v>
      </c>
      <c r="EG551">
        <v>1</v>
      </c>
      <c r="EH551">
        <v>0</v>
      </c>
      <c r="EI551">
        <v>0</v>
      </c>
      <c r="EJ551" t="s">
        <v>6794</v>
      </c>
      <c r="EP551" t="s">
        <v>6794</v>
      </c>
      <c r="OI551" t="s">
        <v>6857</v>
      </c>
      <c r="OJ551" t="s">
        <v>7527</v>
      </c>
      <c r="OK551" t="s">
        <v>6857</v>
      </c>
      <c r="OL551" t="s">
        <v>7526</v>
      </c>
      <c r="OM551" t="s">
        <v>7528</v>
      </c>
      <c r="ON551" t="s">
        <v>7529</v>
      </c>
      <c r="OO551" t="s">
        <v>7528</v>
      </c>
      <c r="OP551">
        <v>4</v>
      </c>
      <c r="OQ551" t="s">
        <v>28</v>
      </c>
      <c r="OR551" t="s">
        <v>212</v>
      </c>
      <c r="OS551">
        <v>2006</v>
      </c>
      <c r="OT551">
        <v>1</v>
      </c>
      <c r="OU551">
        <v>2</v>
      </c>
      <c r="OV551">
        <v>1</v>
      </c>
      <c r="OW551">
        <v>1</v>
      </c>
      <c r="OX551">
        <v>1</v>
      </c>
      <c r="OY551">
        <v>70</v>
      </c>
      <c r="QE551">
        <v>-5</v>
      </c>
      <c r="QF551">
        <v>-5</v>
      </c>
      <c r="QG551">
        <v>-5</v>
      </c>
      <c r="QH551">
        <v>-5</v>
      </c>
      <c r="QI551">
        <v>-5</v>
      </c>
      <c r="QJ551">
        <v>-5</v>
      </c>
      <c r="QK551">
        <v>-5</v>
      </c>
      <c r="RP551">
        <f t="shared" si="16"/>
        <v>-1</v>
      </c>
      <c r="RS551">
        <f t="shared" si="17"/>
        <v>3</v>
      </c>
    </row>
    <row r="552" spans="1:487" x14ac:dyDescent="0.3">
      <c r="A552">
        <v>70539</v>
      </c>
      <c r="B552">
        <v>1037</v>
      </c>
      <c r="C552">
        <v>0</v>
      </c>
      <c r="D552">
        <v>5</v>
      </c>
      <c r="E552">
        <v>10</v>
      </c>
      <c r="F552">
        <v>98</v>
      </c>
      <c r="G552">
        <v>102</v>
      </c>
      <c r="H552">
        <v>4</v>
      </c>
      <c r="I552" t="s">
        <v>6793</v>
      </c>
      <c r="J552" t="s">
        <v>6793</v>
      </c>
      <c r="O552" t="s">
        <v>6793</v>
      </c>
      <c r="P552" t="s">
        <v>7515</v>
      </c>
      <c r="Q552" t="s">
        <v>7515</v>
      </c>
      <c r="R552" t="s">
        <v>7515</v>
      </c>
      <c r="S552" t="s">
        <v>7515</v>
      </c>
      <c r="T552" t="s">
        <v>7515</v>
      </c>
      <c r="U552" t="s">
        <v>7515</v>
      </c>
      <c r="V552" t="s">
        <v>7515</v>
      </c>
      <c r="W552" t="s">
        <v>7515</v>
      </c>
      <c r="X552" t="s">
        <v>7515</v>
      </c>
      <c r="Y552" t="s">
        <v>7515</v>
      </c>
      <c r="Z552" t="s">
        <v>7515</v>
      </c>
      <c r="AA552" t="s">
        <v>7515</v>
      </c>
      <c r="AB552" t="s">
        <v>7515</v>
      </c>
      <c r="AC552" t="s">
        <v>7515</v>
      </c>
      <c r="AD552" t="s">
        <v>7515</v>
      </c>
      <c r="AE552" t="s">
        <v>7515</v>
      </c>
      <c r="AF552" t="s">
        <v>7515</v>
      </c>
      <c r="AG552" t="s">
        <v>7516</v>
      </c>
      <c r="AH552" t="s">
        <v>7515</v>
      </c>
      <c r="AI552" t="s">
        <v>7517</v>
      </c>
      <c r="AL552">
        <v>0</v>
      </c>
      <c r="AM552">
        <v>10</v>
      </c>
      <c r="AN552" t="s">
        <v>6845</v>
      </c>
      <c r="AQ552" t="s">
        <v>6757</v>
      </c>
      <c r="AR552" t="s">
        <v>6794</v>
      </c>
      <c r="AS552" t="s">
        <v>6794</v>
      </c>
      <c r="AT552">
        <v>0</v>
      </c>
      <c r="AU552">
        <v>30</v>
      </c>
      <c r="AV552" t="s">
        <v>6757</v>
      </c>
      <c r="AW552" t="s">
        <v>6794</v>
      </c>
      <c r="AX552" t="s">
        <v>6793</v>
      </c>
      <c r="AY552" t="s">
        <v>6813</v>
      </c>
      <c r="AZ552" t="s">
        <v>7531</v>
      </c>
      <c r="BA552" t="s">
        <v>7612</v>
      </c>
      <c r="BC552" t="s">
        <v>6794</v>
      </c>
      <c r="BD552" t="s">
        <v>6794</v>
      </c>
      <c r="BE552" t="s">
        <v>6794</v>
      </c>
      <c r="BF552" t="s">
        <v>6794</v>
      </c>
      <c r="BH552" t="s">
        <v>6793</v>
      </c>
      <c r="BI552" t="s">
        <v>6794</v>
      </c>
      <c r="BJ552" t="s">
        <v>6794</v>
      </c>
      <c r="BK552" t="s">
        <v>6794</v>
      </c>
      <c r="BL552" t="s">
        <v>6794</v>
      </c>
      <c r="BM552" t="s">
        <v>7025</v>
      </c>
      <c r="BN552" t="s">
        <v>7565</v>
      </c>
      <c r="BO552" t="s">
        <v>6794</v>
      </c>
      <c r="BQ552">
        <v>0</v>
      </c>
      <c r="BR552">
        <v>70</v>
      </c>
      <c r="BS552" t="s">
        <v>7533</v>
      </c>
      <c r="BT552" t="s">
        <v>7603</v>
      </c>
      <c r="BU552" t="s">
        <v>7559</v>
      </c>
      <c r="BV552" t="s">
        <v>7535</v>
      </c>
      <c r="BW552" t="s">
        <v>7515</v>
      </c>
      <c r="BX552" t="s">
        <v>7516</v>
      </c>
      <c r="BY552" t="s">
        <v>7515</v>
      </c>
      <c r="BZ552" t="s">
        <v>7515</v>
      </c>
      <c r="CA552" t="s">
        <v>7515</v>
      </c>
      <c r="CB552" t="s">
        <v>7515</v>
      </c>
      <c r="CC552" t="s">
        <v>7515</v>
      </c>
      <c r="CD552" t="s">
        <v>7515</v>
      </c>
      <c r="CE552" t="s">
        <v>7515</v>
      </c>
      <c r="CF552" t="s">
        <v>7516</v>
      </c>
      <c r="CG552" t="s">
        <v>7515</v>
      </c>
      <c r="CH552" t="s">
        <v>7515</v>
      </c>
      <c r="CI552" t="s">
        <v>6793</v>
      </c>
      <c r="CJ552" t="s">
        <v>6794</v>
      </c>
      <c r="CO552" t="s">
        <v>6793</v>
      </c>
      <c r="CP552" t="s">
        <v>6793</v>
      </c>
      <c r="CQ552" t="s">
        <v>6794</v>
      </c>
      <c r="CR552" t="s">
        <v>6793</v>
      </c>
      <c r="CS552" t="s">
        <v>6793</v>
      </c>
      <c r="CT552" t="s">
        <v>6793</v>
      </c>
      <c r="CU552" t="s">
        <v>6794</v>
      </c>
      <c r="CV552" t="s">
        <v>6793</v>
      </c>
      <c r="CW552" t="s">
        <v>6794</v>
      </c>
      <c r="CX552" t="s">
        <v>7520</v>
      </c>
      <c r="CY552" t="s">
        <v>7521</v>
      </c>
      <c r="CZ552" t="s">
        <v>7522</v>
      </c>
      <c r="DA552" t="s">
        <v>6793</v>
      </c>
      <c r="DB552">
        <v>3</v>
      </c>
      <c r="DC552">
        <v>3</v>
      </c>
      <c r="DD552">
        <v>6</v>
      </c>
      <c r="DE552" t="s">
        <v>6794</v>
      </c>
      <c r="EA552">
        <v>3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3</v>
      </c>
      <c r="EJ552" t="s">
        <v>6794</v>
      </c>
      <c r="EP552" t="s">
        <v>6793</v>
      </c>
      <c r="NO552" t="s">
        <v>7524</v>
      </c>
      <c r="NP552" t="s">
        <v>7597</v>
      </c>
      <c r="NQ552">
        <v>2007</v>
      </c>
      <c r="NU552" t="s">
        <v>6794</v>
      </c>
      <c r="OI552" t="s">
        <v>7526</v>
      </c>
      <c r="OJ552" t="s">
        <v>7526</v>
      </c>
      <c r="OK552" t="s">
        <v>7527</v>
      </c>
      <c r="OL552" t="s">
        <v>7582</v>
      </c>
      <c r="OM552" t="s">
        <v>7528</v>
      </c>
      <c r="ON552" t="s">
        <v>7539</v>
      </c>
      <c r="OO552" t="s">
        <v>7528</v>
      </c>
      <c r="OP552">
        <v>1</v>
      </c>
      <c r="OQ552" t="s">
        <v>28</v>
      </c>
      <c r="OR552" t="s">
        <v>7549</v>
      </c>
      <c r="OS552">
        <v>2007</v>
      </c>
      <c r="OT552">
        <v>11</v>
      </c>
      <c r="OU552">
        <v>1</v>
      </c>
      <c r="OV552">
        <v>11</v>
      </c>
      <c r="OW552">
        <v>0</v>
      </c>
      <c r="OX552">
        <v>1</v>
      </c>
      <c r="OY552">
        <v>35</v>
      </c>
      <c r="OZ552" t="s">
        <v>7516</v>
      </c>
      <c r="PA552" t="s">
        <v>7515</v>
      </c>
      <c r="PB552" t="s">
        <v>7515</v>
      </c>
      <c r="PC552" t="s">
        <v>7515</v>
      </c>
      <c r="PD552" t="s">
        <v>7515</v>
      </c>
      <c r="PE552" t="s">
        <v>7515</v>
      </c>
      <c r="PF552" t="s">
        <v>7515</v>
      </c>
      <c r="PG552" t="s">
        <v>7515</v>
      </c>
      <c r="PH552" t="s">
        <v>7515</v>
      </c>
      <c r="PI552" t="s">
        <v>7515</v>
      </c>
      <c r="PJ552" t="s">
        <v>7515</v>
      </c>
      <c r="PK552" t="s">
        <v>7515</v>
      </c>
      <c r="PL552" t="s">
        <v>7515</v>
      </c>
      <c r="PM552" t="s">
        <v>7515</v>
      </c>
      <c r="PN552" t="s">
        <v>7515</v>
      </c>
      <c r="PO552" t="s">
        <v>7515</v>
      </c>
      <c r="PP552" t="s">
        <v>7515</v>
      </c>
      <c r="PQ552" t="s">
        <v>7515</v>
      </c>
      <c r="PR552" t="s">
        <v>7515</v>
      </c>
      <c r="PS552" t="s">
        <v>7515</v>
      </c>
      <c r="PT552" t="s">
        <v>7515</v>
      </c>
      <c r="PU552" t="s">
        <v>7515</v>
      </c>
      <c r="PV552" t="s">
        <v>7515</v>
      </c>
      <c r="PW552" t="s">
        <v>7515</v>
      </c>
      <c r="PX552" t="s">
        <v>7515</v>
      </c>
      <c r="PY552" t="s">
        <v>7515</v>
      </c>
      <c r="PZ552" t="s">
        <v>7515</v>
      </c>
      <c r="QA552" t="s">
        <v>7515</v>
      </c>
      <c r="QB552" t="s">
        <v>7515</v>
      </c>
      <c r="QC552" t="s">
        <v>7515</v>
      </c>
      <c r="QE552" t="s">
        <v>7515</v>
      </c>
      <c r="QF552" t="s">
        <v>7515</v>
      </c>
      <c r="QG552" t="s">
        <v>7515</v>
      </c>
      <c r="QH552" t="s">
        <v>7515</v>
      </c>
      <c r="QI552" t="s">
        <v>7515</v>
      </c>
      <c r="QJ552" t="s">
        <v>7515</v>
      </c>
      <c r="QK552" t="s">
        <v>7516</v>
      </c>
      <c r="RP552">
        <f t="shared" si="16"/>
        <v>1</v>
      </c>
      <c r="RS552">
        <f t="shared" si="17"/>
        <v>4</v>
      </c>
    </row>
    <row r="553" spans="1:487" x14ac:dyDescent="0.3">
      <c r="A553">
        <v>70540</v>
      </c>
      <c r="B553">
        <v>1045</v>
      </c>
      <c r="C553">
        <v>0</v>
      </c>
      <c r="D553">
        <v>5</v>
      </c>
      <c r="E553">
        <v>25</v>
      </c>
      <c r="F553">
        <v>115</v>
      </c>
      <c r="G553">
        <v>102</v>
      </c>
      <c r="H553">
        <v>4</v>
      </c>
      <c r="I553" t="s">
        <v>6793</v>
      </c>
      <c r="J553" t="s">
        <v>6793</v>
      </c>
      <c r="O553" t="s">
        <v>6793</v>
      </c>
      <c r="P553" t="s">
        <v>7515</v>
      </c>
      <c r="Q553" t="s">
        <v>7516</v>
      </c>
      <c r="R553" t="s">
        <v>7515</v>
      </c>
      <c r="S553" t="s">
        <v>7515</v>
      </c>
      <c r="T553" t="s">
        <v>7515</v>
      </c>
      <c r="U553" t="s">
        <v>7515</v>
      </c>
      <c r="V553" t="s">
        <v>7515</v>
      </c>
      <c r="W553" t="s">
        <v>7515</v>
      </c>
      <c r="X553" t="s">
        <v>7515</v>
      </c>
      <c r="Y553" t="s">
        <v>7515</v>
      </c>
      <c r="Z553" t="s">
        <v>7515</v>
      </c>
      <c r="AA553" t="s">
        <v>7515</v>
      </c>
      <c r="AB553" t="s">
        <v>7515</v>
      </c>
      <c r="AC553" t="s">
        <v>7515</v>
      </c>
      <c r="AD553" t="s">
        <v>7515</v>
      </c>
      <c r="AE553" t="s">
        <v>7515</v>
      </c>
      <c r="AF553" t="s">
        <v>7515</v>
      </c>
      <c r="AG553" t="s">
        <v>7515</v>
      </c>
      <c r="AH553" t="s">
        <v>7515</v>
      </c>
      <c r="AI553" t="s">
        <v>7517</v>
      </c>
      <c r="AL553">
        <v>0</v>
      </c>
      <c r="AM553">
        <v>5</v>
      </c>
      <c r="AN553" t="s">
        <v>7550</v>
      </c>
      <c r="AO553">
        <v>4</v>
      </c>
      <c r="AQ553" t="s">
        <v>6757</v>
      </c>
      <c r="AR553" t="s">
        <v>6793</v>
      </c>
      <c r="AS553" t="s">
        <v>6794</v>
      </c>
      <c r="AT553">
        <v>0</v>
      </c>
      <c r="AU553">
        <v>15</v>
      </c>
      <c r="AV553" t="s">
        <v>6988</v>
      </c>
      <c r="AW553" t="s">
        <v>6793</v>
      </c>
      <c r="AX553" t="s">
        <v>6793</v>
      </c>
      <c r="AY553" t="s">
        <v>6813</v>
      </c>
      <c r="AZ553" t="s">
        <v>7531</v>
      </c>
      <c r="BA553" t="s">
        <v>6991</v>
      </c>
      <c r="BC553" t="s">
        <v>6793</v>
      </c>
      <c r="BD553" t="s">
        <v>6794</v>
      </c>
      <c r="BE553" t="s">
        <v>6793</v>
      </c>
      <c r="BF553" t="s">
        <v>6793</v>
      </c>
      <c r="BG553" t="s">
        <v>6793</v>
      </c>
      <c r="BH553" t="s">
        <v>6794</v>
      </c>
      <c r="BI553" t="s">
        <v>6793</v>
      </c>
      <c r="BJ553" t="s">
        <v>6793</v>
      </c>
      <c r="BK553" t="s">
        <v>6794</v>
      </c>
      <c r="BL553" t="s">
        <v>6794</v>
      </c>
      <c r="BM553" t="s">
        <v>7026</v>
      </c>
      <c r="BN553" t="s">
        <v>7024</v>
      </c>
      <c r="BO553" t="s">
        <v>6794</v>
      </c>
      <c r="BQ553" t="s">
        <v>7547</v>
      </c>
      <c r="BR553" t="s">
        <v>6</v>
      </c>
      <c r="BS553" t="s">
        <v>6</v>
      </c>
      <c r="BT553" t="s">
        <v>6</v>
      </c>
      <c r="BU553" t="s">
        <v>7559</v>
      </c>
      <c r="BV553" t="s">
        <v>7535</v>
      </c>
      <c r="BW553" t="s">
        <v>7516</v>
      </c>
      <c r="BX553" t="s">
        <v>7515</v>
      </c>
      <c r="BY553" t="s">
        <v>7515</v>
      </c>
      <c r="BZ553" t="s">
        <v>7515</v>
      </c>
      <c r="CA553" t="s">
        <v>7515</v>
      </c>
      <c r="CB553" t="s">
        <v>7515</v>
      </c>
      <c r="CC553" t="s">
        <v>7515</v>
      </c>
      <c r="CD553" t="s">
        <v>7515</v>
      </c>
      <c r="CE553" t="s">
        <v>7515</v>
      </c>
      <c r="CF553" t="s">
        <v>7515</v>
      </c>
      <c r="CG553" t="s">
        <v>7515</v>
      </c>
      <c r="CH553" t="s">
        <v>7515</v>
      </c>
      <c r="CI553" t="s">
        <v>6793</v>
      </c>
      <c r="CJ553" t="s">
        <v>6793</v>
      </c>
      <c r="CO553" t="s">
        <v>6793</v>
      </c>
      <c r="CP553" t="s">
        <v>6793</v>
      </c>
      <c r="CQ553" t="s">
        <v>6794</v>
      </c>
      <c r="CR553" t="s">
        <v>6793</v>
      </c>
      <c r="CS553" t="s">
        <v>6793</v>
      </c>
      <c r="CT553" t="s">
        <v>6793</v>
      </c>
      <c r="CU553" t="s">
        <v>6794</v>
      </c>
      <c r="CV553" t="s">
        <v>6793</v>
      </c>
      <c r="CW553" t="s">
        <v>6794</v>
      </c>
      <c r="CX553" t="s">
        <v>7520</v>
      </c>
      <c r="CY553" t="s">
        <v>7521</v>
      </c>
      <c r="CZ553" t="s">
        <v>7522</v>
      </c>
      <c r="DA553" t="s">
        <v>6793</v>
      </c>
      <c r="DB553">
        <v>3</v>
      </c>
      <c r="DC553">
        <v>3</v>
      </c>
      <c r="DD553">
        <v>4</v>
      </c>
      <c r="DE553" t="s">
        <v>6794</v>
      </c>
      <c r="EA553">
        <v>3</v>
      </c>
      <c r="EC553">
        <v>1</v>
      </c>
      <c r="ED553">
        <v>0</v>
      </c>
      <c r="EE553">
        <v>0</v>
      </c>
      <c r="EF553">
        <v>2</v>
      </c>
      <c r="EG553">
        <v>0</v>
      </c>
      <c r="EH553">
        <v>0</v>
      </c>
      <c r="EI553">
        <v>0</v>
      </c>
      <c r="EJ553" t="s">
        <v>6793</v>
      </c>
      <c r="EK553" t="s">
        <v>6859</v>
      </c>
      <c r="EL553">
        <v>1</v>
      </c>
      <c r="EN553">
        <v>2008</v>
      </c>
      <c r="EP553" t="s">
        <v>6793</v>
      </c>
      <c r="IA553" t="s">
        <v>7524</v>
      </c>
      <c r="IB553" t="s">
        <v>7574</v>
      </c>
      <c r="IC553">
        <v>2005</v>
      </c>
      <c r="IG553" t="s">
        <v>6793</v>
      </c>
      <c r="II553" t="s">
        <v>7524</v>
      </c>
      <c r="IJ553" t="s">
        <v>7574</v>
      </c>
      <c r="IK553">
        <v>2005</v>
      </c>
      <c r="IM553" t="s">
        <v>7526</v>
      </c>
      <c r="IN553" t="s">
        <v>7526</v>
      </c>
      <c r="IO553" t="s">
        <v>6794</v>
      </c>
      <c r="IP553" t="s">
        <v>6793</v>
      </c>
      <c r="OI553" t="s">
        <v>6757</v>
      </c>
      <c r="OJ553" t="s">
        <v>7526</v>
      </c>
      <c r="OL553" t="s">
        <v>7526</v>
      </c>
      <c r="OM553" t="s">
        <v>7528</v>
      </c>
      <c r="ON553" t="s">
        <v>7529</v>
      </c>
      <c r="OO553" t="s">
        <v>7528</v>
      </c>
      <c r="OP553">
        <v>1</v>
      </c>
      <c r="OQ553" t="s">
        <v>28</v>
      </c>
      <c r="OR553" t="s">
        <v>7549</v>
      </c>
      <c r="OS553">
        <v>2007</v>
      </c>
      <c r="OT553">
        <v>11</v>
      </c>
      <c r="OU553">
        <v>1</v>
      </c>
      <c r="OV553">
        <v>11</v>
      </c>
      <c r="OW553">
        <v>0</v>
      </c>
      <c r="OX553">
        <v>1</v>
      </c>
      <c r="OY553">
        <v>35</v>
      </c>
      <c r="OZ553" t="s">
        <v>7515</v>
      </c>
      <c r="PA553" t="s">
        <v>7515</v>
      </c>
      <c r="PB553" t="s">
        <v>7515</v>
      </c>
      <c r="PC553" t="s">
        <v>7515</v>
      </c>
      <c r="PD553" t="s">
        <v>7515</v>
      </c>
      <c r="PE553" t="s">
        <v>7515</v>
      </c>
      <c r="PF553" t="s">
        <v>7515</v>
      </c>
      <c r="PG553" t="s">
        <v>7515</v>
      </c>
      <c r="PH553" t="s">
        <v>7515</v>
      </c>
      <c r="PI553" t="s">
        <v>7515</v>
      </c>
      <c r="PJ553" t="s">
        <v>7515</v>
      </c>
      <c r="PK553" t="s">
        <v>7515</v>
      </c>
      <c r="PL553" t="s">
        <v>7516</v>
      </c>
      <c r="PM553" t="s">
        <v>7516</v>
      </c>
      <c r="PN553" t="s">
        <v>7515</v>
      </c>
      <c r="PO553" t="s">
        <v>7515</v>
      </c>
      <c r="PP553" t="s">
        <v>7515</v>
      </c>
      <c r="PQ553" t="s">
        <v>7515</v>
      </c>
      <c r="PR553" t="s">
        <v>7515</v>
      </c>
      <c r="PS553" t="s">
        <v>7515</v>
      </c>
      <c r="PT553" t="s">
        <v>7515</v>
      </c>
      <c r="PU553" t="s">
        <v>7515</v>
      </c>
      <c r="PV553" t="s">
        <v>7515</v>
      </c>
      <c r="PW553" t="s">
        <v>7515</v>
      </c>
      <c r="PX553" t="s">
        <v>7515</v>
      </c>
      <c r="PY553" t="s">
        <v>7515</v>
      </c>
      <c r="PZ553" t="s">
        <v>7515</v>
      </c>
      <c r="QA553" t="s">
        <v>7515</v>
      </c>
      <c r="QB553" t="s">
        <v>7515</v>
      </c>
      <c r="QC553" t="s">
        <v>7515</v>
      </c>
      <c r="QE553" t="s">
        <v>7515</v>
      </c>
      <c r="QF553" t="s">
        <v>7515</v>
      </c>
      <c r="QG553" t="s">
        <v>7515</v>
      </c>
      <c r="QH553" t="s">
        <v>7515</v>
      </c>
      <c r="QI553" t="s">
        <v>7515</v>
      </c>
      <c r="QJ553" t="s">
        <v>7515</v>
      </c>
      <c r="QK553" t="s">
        <v>7516</v>
      </c>
      <c r="RP553">
        <f t="shared" si="16"/>
        <v>3</v>
      </c>
      <c r="RS553">
        <f t="shared" si="17"/>
        <v>5</v>
      </c>
    </row>
    <row r="554" spans="1:487" x14ac:dyDescent="0.3">
      <c r="A554">
        <v>70541</v>
      </c>
      <c r="B554">
        <v>1046</v>
      </c>
      <c r="C554">
        <v>0</v>
      </c>
      <c r="D554">
        <v>5</v>
      </c>
      <c r="E554">
        <v>11</v>
      </c>
      <c r="F554">
        <v>85</v>
      </c>
      <c r="G554">
        <v>102</v>
      </c>
      <c r="H554">
        <v>4</v>
      </c>
      <c r="I554" t="s">
        <v>6793</v>
      </c>
      <c r="J554" t="s">
        <v>6793</v>
      </c>
      <c r="O554" t="s">
        <v>6793</v>
      </c>
      <c r="P554" t="s">
        <v>7516</v>
      </c>
      <c r="Q554" t="s">
        <v>7515</v>
      </c>
      <c r="R554" t="s">
        <v>7515</v>
      </c>
      <c r="S554" t="s">
        <v>7515</v>
      </c>
      <c r="T554" t="s">
        <v>7515</v>
      </c>
      <c r="U554" t="s">
        <v>7515</v>
      </c>
      <c r="V554" t="s">
        <v>7515</v>
      </c>
      <c r="W554" t="s">
        <v>7515</v>
      </c>
      <c r="X554" t="s">
        <v>7515</v>
      </c>
      <c r="Y554" t="s">
        <v>7515</v>
      </c>
      <c r="Z554" t="s">
        <v>7515</v>
      </c>
      <c r="AA554" t="s">
        <v>7515</v>
      </c>
      <c r="AB554" t="s">
        <v>7515</v>
      </c>
      <c r="AC554" t="s">
        <v>7515</v>
      </c>
      <c r="AD554" t="s">
        <v>7515</v>
      </c>
      <c r="AE554" t="s">
        <v>7515</v>
      </c>
      <c r="AF554" t="s">
        <v>7515</v>
      </c>
      <c r="AG554" t="s">
        <v>7515</v>
      </c>
      <c r="AH554" t="s">
        <v>7515</v>
      </c>
      <c r="AI554" t="s">
        <v>7517</v>
      </c>
      <c r="AL554">
        <v>0</v>
      </c>
      <c r="AM554">
        <v>2</v>
      </c>
      <c r="AN554" t="s">
        <v>6845</v>
      </c>
      <c r="AQ554" t="s">
        <v>6994</v>
      </c>
      <c r="AR554" t="s">
        <v>6794</v>
      </c>
      <c r="AS554" t="s">
        <v>6794</v>
      </c>
      <c r="AT554">
        <v>0</v>
      </c>
      <c r="AU554">
        <v>20</v>
      </c>
      <c r="AV554" t="s">
        <v>7568</v>
      </c>
      <c r="AW554" t="s">
        <v>6966</v>
      </c>
      <c r="AX554" t="s">
        <v>6793</v>
      </c>
      <c r="AY554" t="s">
        <v>6813</v>
      </c>
      <c r="AZ554" t="s">
        <v>7531</v>
      </c>
      <c r="BA554" t="s">
        <v>7518</v>
      </c>
      <c r="BC554" t="s">
        <v>6794</v>
      </c>
      <c r="BD554" t="s">
        <v>6794</v>
      </c>
      <c r="BE554" t="s">
        <v>6793</v>
      </c>
      <c r="BF554" t="s">
        <v>6793</v>
      </c>
      <c r="BH554" t="s">
        <v>6794</v>
      </c>
      <c r="BI554" t="s">
        <v>6794</v>
      </c>
      <c r="BJ554" t="s">
        <v>6793</v>
      </c>
      <c r="BK554" t="s">
        <v>6794</v>
      </c>
      <c r="BL554" t="s">
        <v>6794</v>
      </c>
      <c r="BM554" t="s">
        <v>7024</v>
      </c>
      <c r="BN554" t="s">
        <v>7021</v>
      </c>
      <c r="BO554" t="s">
        <v>6794</v>
      </c>
      <c r="BQ554">
        <v>50</v>
      </c>
      <c r="BR554">
        <v>20</v>
      </c>
      <c r="BS554" t="s">
        <v>7519</v>
      </c>
      <c r="BT554" t="s">
        <v>7542</v>
      </c>
      <c r="BU554" t="s">
        <v>7559</v>
      </c>
      <c r="BV554" t="s">
        <v>7535</v>
      </c>
      <c r="BW554" t="s">
        <v>7515</v>
      </c>
      <c r="BX554" t="s">
        <v>7515</v>
      </c>
      <c r="BY554" t="s">
        <v>7515</v>
      </c>
      <c r="BZ554" t="s">
        <v>7515</v>
      </c>
      <c r="CA554" t="s">
        <v>7515</v>
      </c>
      <c r="CB554" t="s">
        <v>7515</v>
      </c>
      <c r="CC554" t="s">
        <v>7515</v>
      </c>
      <c r="CD554" t="s">
        <v>7515</v>
      </c>
      <c r="CE554" t="s">
        <v>7515</v>
      </c>
      <c r="CF554" t="s">
        <v>7516</v>
      </c>
      <c r="CG554" t="s">
        <v>7515</v>
      </c>
      <c r="CH554" t="s">
        <v>7515</v>
      </c>
      <c r="CI554" t="s">
        <v>6793</v>
      </c>
      <c r="CJ554" t="s">
        <v>6794</v>
      </c>
      <c r="CO554" t="s">
        <v>6793</v>
      </c>
      <c r="CP554" t="s">
        <v>6793</v>
      </c>
      <c r="CQ554" t="s">
        <v>6794</v>
      </c>
      <c r="CR554" t="s">
        <v>6793</v>
      </c>
      <c r="CS554" t="s">
        <v>6794</v>
      </c>
      <c r="CT554" t="s">
        <v>6794</v>
      </c>
      <c r="CU554" t="s">
        <v>6794</v>
      </c>
      <c r="CV554" t="s">
        <v>6794</v>
      </c>
      <c r="CW554" t="s">
        <v>6794</v>
      </c>
      <c r="CX554" t="s">
        <v>7520</v>
      </c>
      <c r="CY554" t="s">
        <v>7521</v>
      </c>
      <c r="CZ554" t="s">
        <v>7587</v>
      </c>
      <c r="DA554" t="s">
        <v>6793</v>
      </c>
      <c r="DB554">
        <v>3</v>
      </c>
      <c r="DC554">
        <v>5</v>
      </c>
      <c r="DD554">
        <v>2</v>
      </c>
      <c r="DE554" t="s">
        <v>6794</v>
      </c>
      <c r="EA554">
        <v>4</v>
      </c>
      <c r="EC554">
        <v>0</v>
      </c>
      <c r="ED554">
        <v>2</v>
      </c>
      <c r="EE554">
        <v>0</v>
      </c>
      <c r="EF554">
        <v>1</v>
      </c>
      <c r="EG554">
        <v>0</v>
      </c>
      <c r="EH554">
        <v>0</v>
      </c>
      <c r="EI554">
        <v>1</v>
      </c>
      <c r="EJ554" t="s">
        <v>6794</v>
      </c>
      <c r="EP554" t="s">
        <v>6794</v>
      </c>
      <c r="OI554" t="s">
        <v>7526</v>
      </c>
      <c r="OJ554" t="s">
        <v>7526</v>
      </c>
      <c r="OK554" t="s">
        <v>7526</v>
      </c>
      <c r="OL554" t="s">
        <v>7526</v>
      </c>
      <c r="OM554" t="s">
        <v>7528</v>
      </c>
      <c r="ON554" t="s">
        <v>7529</v>
      </c>
      <c r="OO554" t="s">
        <v>7528</v>
      </c>
      <c r="OP554">
        <v>1</v>
      </c>
      <c r="OQ554" t="s">
        <v>28</v>
      </c>
      <c r="OR554" t="s">
        <v>7549</v>
      </c>
      <c r="OS554">
        <v>2007</v>
      </c>
      <c r="OT554">
        <v>6</v>
      </c>
      <c r="OU554">
        <v>1</v>
      </c>
      <c r="OV554">
        <v>6</v>
      </c>
      <c r="OW554">
        <v>0</v>
      </c>
      <c r="OX554">
        <v>1</v>
      </c>
      <c r="OY554">
        <v>35</v>
      </c>
      <c r="QE554" t="s">
        <v>7515</v>
      </c>
      <c r="QF554" t="s">
        <v>7515</v>
      </c>
      <c r="QG554" t="s">
        <v>7515</v>
      </c>
      <c r="QH554" t="s">
        <v>7515</v>
      </c>
      <c r="QI554" t="s">
        <v>7515</v>
      </c>
      <c r="QJ554" t="s">
        <v>7515</v>
      </c>
      <c r="QK554" t="s">
        <v>7516</v>
      </c>
      <c r="RP554">
        <f t="shared" si="16"/>
        <v>2</v>
      </c>
      <c r="RS554">
        <f t="shared" si="17"/>
        <v>3</v>
      </c>
    </row>
    <row r="555" spans="1:487" x14ac:dyDescent="0.3">
      <c r="A555">
        <v>70542</v>
      </c>
      <c r="B555">
        <v>1047</v>
      </c>
      <c r="C555">
        <v>0</v>
      </c>
      <c r="D555">
        <v>5</v>
      </c>
      <c r="E555">
        <v>16</v>
      </c>
      <c r="F555">
        <v>108</v>
      </c>
      <c r="G555">
        <v>102</v>
      </c>
      <c r="H555">
        <v>16</v>
      </c>
      <c r="I555" t="s">
        <v>6793</v>
      </c>
      <c r="J555" t="s">
        <v>6793</v>
      </c>
      <c r="O555" t="s">
        <v>6793</v>
      </c>
      <c r="P555" t="s">
        <v>7515</v>
      </c>
      <c r="Q555" t="s">
        <v>7515</v>
      </c>
      <c r="R555" t="s">
        <v>7515</v>
      </c>
      <c r="S555" t="s">
        <v>7515</v>
      </c>
      <c r="T555" t="s">
        <v>7515</v>
      </c>
      <c r="U555" t="s">
        <v>7515</v>
      </c>
      <c r="V555" t="s">
        <v>7515</v>
      </c>
      <c r="W555" t="s">
        <v>7515</v>
      </c>
      <c r="X555" t="s">
        <v>7515</v>
      </c>
      <c r="Y555" t="s">
        <v>7515</v>
      </c>
      <c r="Z555" t="s">
        <v>7515</v>
      </c>
      <c r="AA555" t="s">
        <v>7515</v>
      </c>
      <c r="AB555" t="s">
        <v>7515</v>
      </c>
      <c r="AC555" t="s">
        <v>7515</v>
      </c>
      <c r="AD555" t="s">
        <v>7516</v>
      </c>
      <c r="AE555" t="s">
        <v>7515</v>
      </c>
      <c r="AF555" t="s">
        <v>7515</v>
      </c>
      <c r="AG555" t="s">
        <v>7515</v>
      </c>
      <c r="AH555" t="s">
        <v>7515</v>
      </c>
      <c r="AI555" t="s">
        <v>7517</v>
      </c>
      <c r="AL555">
        <v>4</v>
      </c>
      <c r="AM555">
        <v>0</v>
      </c>
      <c r="AN555" t="s">
        <v>7560</v>
      </c>
      <c r="AQ555" t="s">
        <v>6993</v>
      </c>
      <c r="AR555" t="s">
        <v>6794</v>
      </c>
      <c r="AS555" t="s">
        <v>6794</v>
      </c>
      <c r="AT555">
        <v>0</v>
      </c>
      <c r="AU555">
        <v>16</v>
      </c>
      <c r="AV555" t="s">
        <v>6988</v>
      </c>
      <c r="AW555" t="s">
        <v>6793</v>
      </c>
      <c r="AX555" t="s">
        <v>6793</v>
      </c>
      <c r="AY555" t="s">
        <v>6813</v>
      </c>
      <c r="AZ555" t="s">
        <v>7531</v>
      </c>
      <c r="BA555" t="s">
        <v>7553</v>
      </c>
      <c r="BC555" t="s">
        <v>6794</v>
      </c>
      <c r="BD555" t="s">
        <v>6794</v>
      </c>
      <c r="BE555" t="s">
        <v>6793</v>
      </c>
      <c r="BF555" t="s">
        <v>6793</v>
      </c>
      <c r="BG555" t="s">
        <v>6794</v>
      </c>
      <c r="BH555" t="s">
        <v>6794</v>
      </c>
      <c r="BI555" t="s">
        <v>6794</v>
      </c>
      <c r="BJ555" t="s">
        <v>6793</v>
      </c>
      <c r="BK555" t="s">
        <v>6794</v>
      </c>
      <c r="BL555" t="s">
        <v>6793</v>
      </c>
      <c r="BM555" t="s">
        <v>7026</v>
      </c>
      <c r="BN555" t="s">
        <v>7030</v>
      </c>
      <c r="BO555" t="s">
        <v>6794</v>
      </c>
      <c r="BQ555">
        <v>35</v>
      </c>
      <c r="BR555">
        <v>25</v>
      </c>
      <c r="BS555" t="s">
        <v>7519</v>
      </c>
      <c r="BT555" t="s">
        <v>6</v>
      </c>
      <c r="BU555" t="s">
        <v>7559</v>
      </c>
      <c r="BV555">
        <v>10</v>
      </c>
      <c r="BW555" t="s">
        <v>7516</v>
      </c>
      <c r="BX555" t="s">
        <v>7515</v>
      </c>
      <c r="BY555" t="s">
        <v>7515</v>
      </c>
      <c r="BZ555" t="s">
        <v>7515</v>
      </c>
      <c r="CA555" t="s">
        <v>7515</v>
      </c>
      <c r="CB555" t="s">
        <v>7515</v>
      </c>
      <c r="CC555" t="s">
        <v>7515</v>
      </c>
      <c r="CD555" t="s">
        <v>7515</v>
      </c>
      <c r="CE555" t="s">
        <v>7515</v>
      </c>
      <c r="CF555" t="s">
        <v>7515</v>
      </c>
      <c r="CG555" t="s">
        <v>7515</v>
      </c>
      <c r="CH555" t="s">
        <v>7515</v>
      </c>
      <c r="CI555" t="s">
        <v>6793</v>
      </c>
      <c r="CJ555" t="s">
        <v>6794</v>
      </c>
      <c r="CO555" t="s">
        <v>6793</v>
      </c>
      <c r="CP555" t="s">
        <v>6793</v>
      </c>
      <c r="CQ555" t="s">
        <v>6794</v>
      </c>
      <c r="CR555" t="s">
        <v>6794</v>
      </c>
      <c r="CS555" t="s">
        <v>6794</v>
      </c>
      <c r="CT555" t="s">
        <v>6794</v>
      </c>
      <c r="CU555" t="s">
        <v>6794</v>
      </c>
      <c r="CV555" t="s">
        <v>6793</v>
      </c>
      <c r="CW555" t="s">
        <v>6794</v>
      </c>
      <c r="CX555" t="s">
        <v>7520</v>
      </c>
      <c r="CY555" t="s">
        <v>7521</v>
      </c>
      <c r="CZ555" t="s">
        <v>7522</v>
      </c>
      <c r="DA555" t="s">
        <v>6793</v>
      </c>
      <c r="DB555">
        <v>4</v>
      </c>
      <c r="DC555">
        <v>5</v>
      </c>
      <c r="DD555">
        <v>4</v>
      </c>
      <c r="DE555" t="s">
        <v>6793</v>
      </c>
      <c r="DF555">
        <v>1</v>
      </c>
      <c r="DG555" t="s">
        <v>7593</v>
      </c>
      <c r="DH555">
        <v>2006</v>
      </c>
      <c r="DI555" t="s">
        <v>7577</v>
      </c>
      <c r="DJ555" t="s">
        <v>7590</v>
      </c>
      <c r="DK555">
        <v>2006</v>
      </c>
      <c r="EA555">
        <v>4</v>
      </c>
      <c r="EC555">
        <v>1</v>
      </c>
      <c r="ED555">
        <v>1</v>
      </c>
      <c r="EE555">
        <v>0</v>
      </c>
      <c r="EF555">
        <v>0</v>
      </c>
      <c r="EG555">
        <v>2</v>
      </c>
      <c r="EH555">
        <v>0</v>
      </c>
      <c r="EI555">
        <v>0</v>
      </c>
      <c r="EJ555" t="s">
        <v>6794</v>
      </c>
      <c r="EP555" t="s">
        <v>6793</v>
      </c>
      <c r="GU555" t="s">
        <v>7524</v>
      </c>
      <c r="GV555" t="s">
        <v>7574</v>
      </c>
      <c r="GW555">
        <v>2007</v>
      </c>
      <c r="HA555" t="s">
        <v>6794</v>
      </c>
      <c r="OI555" t="s">
        <v>7526</v>
      </c>
      <c r="OJ555" t="s">
        <v>7526</v>
      </c>
      <c r="OK555" t="s">
        <v>7526</v>
      </c>
      <c r="OL555" t="s">
        <v>6857</v>
      </c>
      <c r="OM555" t="s">
        <v>7528</v>
      </c>
      <c r="ON555" t="s">
        <v>7539</v>
      </c>
      <c r="OO555" t="s">
        <v>7528</v>
      </c>
      <c r="OP555">
        <v>4</v>
      </c>
      <c r="OQ555" t="s">
        <v>28</v>
      </c>
      <c r="OR555" t="s">
        <v>265</v>
      </c>
      <c r="OS555">
        <v>2007</v>
      </c>
      <c r="OT555">
        <v>6</v>
      </c>
      <c r="OU555">
        <v>1</v>
      </c>
      <c r="OV555">
        <v>6</v>
      </c>
      <c r="OW555">
        <v>0</v>
      </c>
      <c r="OX555">
        <v>1</v>
      </c>
      <c r="OY555">
        <v>35</v>
      </c>
      <c r="OZ555" t="s">
        <v>7515</v>
      </c>
      <c r="PA555" t="s">
        <v>7515</v>
      </c>
      <c r="PB555" t="s">
        <v>7515</v>
      </c>
      <c r="PC555" t="s">
        <v>7515</v>
      </c>
      <c r="PD555" t="s">
        <v>7515</v>
      </c>
      <c r="PE555" t="s">
        <v>7515</v>
      </c>
      <c r="PF555" t="s">
        <v>7515</v>
      </c>
      <c r="PG555" t="s">
        <v>7515</v>
      </c>
      <c r="PH555" t="s">
        <v>7516</v>
      </c>
      <c r="PI555" t="s">
        <v>7515</v>
      </c>
      <c r="PJ555" t="s">
        <v>7515</v>
      </c>
      <c r="PK555" t="s">
        <v>7515</v>
      </c>
      <c r="PL555" t="s">
        <v>7515</v>
      </c>
      <c r="PM555" t="s">
        <v>7515</v>
      </c>
      <c r="PN555" t="s">
        <v>7515</v>
      </c>
      <c r="PO555" t="s">
        <v>7515</v>
      </c>
      <c r="PP555" t="s">
        <v>7515</v>
      </c>
      <c r="PQ555" t="s">
        <v>7515</v>
      </c>
      <c r="PR555" t="s">
        <v>7515</v>
      </c>
      <c r="PS555" t="s">
        <v>7515</v>
      </c>
      <c r="PT555" t="s">
        <v>7515</v>
      </c>
      <c r="PU555" t="s">
        <v>7515</v>
      </c>
      <c r="PV555" t="s">
        <v>7515</v>
      </c>
      <c r="PW555" t="s">
        <v>7515</v>
      </c>
      <c r="PX555" t="s">
        <v>7515</v>
      </c>
      <c r="PY555" t="s">
        <v>7515</v>
      </c>
      <c r="PZ555" t="s">
        <v>7515</v>
      </c>
      <c r="QA555" t="s">
        <v>7515</v>
      </c>
      <c r="QB555" t="s">
        <v>7515</v>
      </c>
      <c r="QC555" t="s">
        <v>7515</v>
      </c>
      <c r="QE555" t="s">
        <v>7516</v>
      </c>
      <c r="QF555" t="s">
        <v>7515</v>
      </c>
      <c r="QG555" t="s">
        <v>7515</v>
      </c>
      <c r="QH555" t="s">
        <v>7515</v>
      </c>
      <c r="QI555" t="s">
        <v>7515</v>
      </c>
      <c r="QJ555" t="s">
        <v>7515</v>
      </c>
      <c r="QK555" t="s">
        <v>7515</v>
      </c>
      <c r="RP555">
        <f t="shared" si="16"/>
        <v>3</v>
      </c>
      <c r="RS555">
        <f t="shared" si="17"/>
        <v>5</v>
      </c>
    </row>
    <row r="556" spans="1:487" x14ac:dyDescent="0.3">
      <c r="A556">
        <v>70543</v>
      </c>
      <c r="B556">
        <v>1048</v>
      </c>
      <c r="C556">
        <v>0</v>
      </c>
      <c r="D556">
        <v>5</v>
      </c>
      <c r="E556">
        <v>11</v>
      </c>
      <c r="F556">
        <v>80</v>
      </c>
      <c r="G556">
        <v>102</v>
      </c>
      <c r="H556">
        <v>4</v>
      </c>
      <c r="I556" t="s">
        <v>6793</v>
      </c>
      <c r="J556" t="s">
        <v>6793</v>
      </c>
      <c r="O556" t="s">
        <v>6793</v>
      </c>
      <c r="P556" t="s">
        <v>7515</v>
      </c>
      <c r="Q556" t="s">
        <v>7515</v>
      </c>
      <c r="R556" t="s">
        <v>7515</v>
      </c>
      <c r="S556" t="s">
        <v>7515</v>
      </c>
      <c r="T556" t="s">
        <v>7515</v>
      </c>
      <c r="U556" t="s">
        <v>7515</v>
      </c>
      <c r="V556" t="s">
        <v>7515</v>
      </c>
      <c r="W556" t="s">
        <v>7515</v>
      </c>
      <c r="X556" t="s">
        <v>7515</v>
      </c>
      <c r="Y556" t="s">
        <v>7515</v>
      </c>
      <c r="Z556" t="s">
        <v>7515</v>
      </c>
      <c r="AA556" t="s">
        <v>7515</v>
      </c>
      <c r="AB556" t="s">
        <v>7515</v>
      </c>
      <c r="AC556" t="s">
        <v>7515</v>
      </c>
      <c r="AD556" t="s">
        <v>7516</v>
      </c>
      <c r="AE556" t="s">
        <v>7515</v>
      </c>
      <c r="AF556" t="s">
        <v>7515</v>
      </c>
      <c r="AG556" t="s">
        <v>7515</v>
      </c>
      <c r="AH556" t="s">
        <v>7515</v>
      </c>
      <c r="AI556" t="s">
        <v>7517</v>
      </c>
      <c r="AL556">
        <v>0</v>
      </c>
      <c r="AM556">
        <v>1</v>
      </c>
      <c r="AN556" t="s">
        <v>6845</v>
      </c>
      <c r="AQ556" t="s">
        <v>6993</v>
      </c>
      <c r="AR556" t="s">
        <v>6794</v>
      </c>
      <c r="AS556" t="s">
        <v>6794</v>
      </c>
      <c r="AT556" t="s">
        <v>6</v>
      </c>
      <c r="AU556" t="s">
        <v>6</v>
      </c>
      <c r="AV556" t="s">
        <v>7568</v>
      </c>
      <c r="AW556" t="s">
        <v>6794</v>
      </c>
      <c r="AX556" t="s">
        <v>6794</v>
      </c>
      <c r="AY556" t="s">
        <v>6814</v>
      </c>
      <c r="BA556" t="s">
        <v>6991</v>
      </c>
      <c r="BB556" t="s">
        <v>7551</v>
      </c>
      <c r="BC556" t="s">
        <v>6794</v>
      </c>
      <c r="BD556" t="s">
        <v>6794</v>
      </c>
      <c r="BE556" t="s">
        <v>6794</v>
      </c>
      <c r="BF556" t="s">
        <v>6794</v>
      </c>
      <c r="BH556" t="s">
        <v>6794</v>
      </c>
      <c r="BI556" t="s">
        <v>6794</v>
      </c>
      <c r="BJ556" t="s">
        <v>6794</v>
      </c>
      <c r="BK556" t="s">
        <v>6794</v>
      </c>
      <c r="BL556" t="s">
        <v>6794</v>
      </c>
      <c r="BM556" t="s">
        <v>7027</v>
      </c>
      <c r="BN556" t="s">
        <v>7027</v>
      </c>
      <c r="BO556" t="s">
        <v>7540</v>
      </c>
      <c r="BP556" t="s">
        <v>7541</v>
      </c>
      <c r="BS556" t="s">
        <v>6</v>
      </c>
      <c r="BT556" t="s">
        <v>6</v>
      </c>
      <c r="BU556" t="s">
        <v>7559</v>
      </c>
      <c r="BV556" t="s">
        <v>7543</v>
      </c>
      <c r="BW556" t="s">
        <v>7516</v>
      </c>
      <c r="BX556" t="s">
        <v>7515</v>
      </c>
      <c r="BY556" t="s">
        <v>7515</v>
      </c>
      <c r="BZ556" t="s">
        <v>7515</v>
      </c>
      <c r="CA556" t="s">
        <v>7515</v>
      </c>
      <c r="CB556" t="s">
        <v>7515</v>
      </c>
      <c r="CC556" t="s">
        <v>7515</v>
      </c>
      <c r="CD556" t="s">
        <v>7515</v>
      </c>
      <c r="CE556" t="s">
        <v>7515</v>
      </c>
      <c r="CF556" t="s">
        <v>7515</v>
      </c>
      <c r="CG556" t="s">
        <v>7515</v>
      </c>
      <c r="CH556" t="s">
        <v>7515</v>
      </c>
      <c r="CI556" t="s">
        <v>6794</v>
      </c>
      <c r="CJ556" t="s">
        <v>6794</v>
      </c>
      <c r="CO556" t="s">
        <v>6793</v>
      </c>
      <c r="CP556" t="s">
        <v>6794</v>
      </c>
      <c r="CQ556" t="s">
        <v>6794</v>
      </c>
      <c r="CR556" t="s">
        <v>6794</v>
      </c>
      <c r="CS556" t="s">
        <v>6794</v>
      </c>
      <c r="CT556" t="s">
        <v>6794</v>
      </c>
      <c r="CU556" t="s">
        <v>6794</v>
      </c>
      <c r="CV556" t="s">
        <v>6794</v>
      </c>
      <c r="CW556" t="s">
        <v>6794</v>
      </c>
      <c r="CX556" t="s">
        <v>7520</v>
      </c>
      <c r="CY556" t="s">
        <v>7521</v>
      </c>
      <c r="CZ556" t="s">
        <v>7522</v>
      </c>
      <c r="DA556" t="s">
        <v>6793</v>
      </c>
      <c r="DB556">
        <v>2</v>
      </c>
      <c r="DC556">
        <v>3</v>
      </c>
      <c r="DD556">
        <v>3</v>
      </c>
      <c r="DE556" t="s">
        <v>6794</v>
      </c>
      <c r="EA556">
        <v>2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2</v>
      </c>
      <c r="EJ556" t="s">
        <v>6794</v>
      </c>
      <c r="EP556" t="s">
        <v>6794</v>
      </c>
      <c r="OI556" t="s">
        <v>7526</v>
      </c>
      <c r="OJ556" t="s">
        <v>7526</v>
      </c>
      <c r="OK556" t="s">
        <v>7527</v>
      </c>
      <c r="OL556" t="s">
        <v>7527</v>
      </c>
      <c r="OM556" t="s">
        <v>7528</v>
      </c>
      <c r="ON556" t="s">
        <v>7539</v>
      </c>
      <c r="OO556" t="s">
        <v>7528</v>
      </c>
      <c r="OP556">
        <v>4</v>
      </c>
      <c r="OQ556" t="s">
        <v>28</v>
      </c>
      <c r="OR556" t="s">
        <v>7549</v>
      </c>
      <c r="OS556">
        <v>2007</v>
      </c>
      <c r="OT556">
        <v>8</v>
      </c>
      <c r="OU556">
        <v>1</v>
      </c>
      <c r="OV556">
        <v>8</v>
      </c>
      <c r="OW556">
        <v>0</v>
      </c>
      <c r="OX556">
        <v>1</v>
      </c>
      <c r="OY556">
        <v>35</v>
      </c>
      <c r="QE556">
        <v>-5</v>
      </c>
      <c r="QF556">
        <v>-5</v>
      </c>
      <c r="QG556">
        <v>-5</v>
      </c>
      <c r="QH556">
        <v>-5</v>
      </c>
      <c r="QI556">
        <v>-5</v>
      </c>
      <c r="QJ556">
        <v>-5</v>
      </c>
      <c r="QK556">
        <v>-5</v>
      </c>
      <c r="RP556">
        <f t="shared" si="16"/>
        <v>-1</v>
      </c>
      <c r="RS556">
        <f t="shared" si="17"/>
        <v>6</v>
      </c>
    </row>
    <row r="557" spans="1:487" x14ac:dyDescent="0.3">
      <c r="A557">
        <v>70544</v>
      </c>
      <c r="B557">
        <v>1049</v>
      </c>
      <c r="C557">
        <v>0</v>
      </c>
      <c r="D557">
        <v>5</v>
      </c>
      <c r="E557">
        <v>13</v>
      </c>
      <c r="F557">
        <v>102</v>
      </c>
      <c r="G557">
        <v>102</v>
      </c>
      <c r="H557">
        <v>4</v>
      </c>
      <c r="I557" t="s">
        <v>6793</v>
      </c>
      <c r="J557" t="s">
        <v>6793</v>
      </c>
      <c r="O557" t="s">
        <v>6793</v>
      </c>
      <c r="P557" t="s">
        <v>7515</v>
      </c>
      <c r="Q557" t="s">
        <v>7515</v>
      </c>
      <c r="R557" t="s">
        <v>7516</v>
      </c>
      <c r="S557" t="s">
        <v>7515</v>
      </c>
      <c r="T557" t="s">
        <v>7515</v>
      </c>
      <c r="U557" t="s">
        <v>7515</v>
      </c>
      <c r="V557" t="s">
        <v>7515</v>
      </c>
      <c r="W557" t="s">
        <v>7515</v>
      </c>
      <c r="X557" t="s">
        <v>7515</v>
      </c>
      <c r="Y557" t="s">
        <v>7515</v>
      </c>
      <c r="Z557" t="s">
        <v>7515</v>
      </c>
      <c r="AA557" t="s">
        <v>7515</v>
      </c>
      <c r="AB557" t="s">
        <v>7515</v>
      </c>
      <c r="AC557" t="s">
        <v>7515</v>
      </c>
      <c r="AD557" t="s">
        <v>7515</v>
      </c>
      <c r="AE557" t="s">
        <v>7515</v>
      </c>
      <c r="AF557" t="s">
        <v>7515</v>
      </c>
      <c r="AG557" t="s">
        <v>7515</v>
      </c>
      <c r="AH557" t="s">
        <v>7515</v>
      </c>
      <c r="AI557" t="s">
        <v>7517</v>
      </c>
      <c r="AL557">
        <v>8</v>
      </c>
      <c r="AM557">
        <v>0</v>
      </c>
      <c r="AN557" t="s">
        <v>7560</v>
      </c>
      <c r="AQ557" t="s">
        <v>6993</v>
      </c>
      <c r="AR557" t="s">
        <v>6794</v>
      </c>
      <c r="AS557" t="s">
        <v>6794</v>
      </c>
      <c r="AT557">
        <v>0</v>
      </c>
      <c r="AU557">
        <v>10</v>
      </c>
      <c r="AV557" t="s">
        <v>6988</v>
      </c>
      <c r="AW557" t="s">
        <v>6793</v>
      </c>
      <c r="AX557" t="s">
        <v>6793</v>
      </c>
      <c r="AY557" t="s">
        <v>6813</v>
      </c>
      <c r="AZ557" t="s">
        <v>7531</v>
      </c>
      <c r="BA557" t="s">
        <v>6991</v>
      </c>
      <c r="BC557" t="s">
        <v>6793</v>
      </c>
      <c r="BD557" t="s">
        <v>6794</v>
      </c>
      <c r="BE557" t="s">
        <v>6793</v>
      </c>
      <c r="BF557" t="s">
        <v>6793</v>
      </c>
      <c r="BG557" t="s">
        <v>6793</v>
      </c>
      <c r="BH557" t="s">
        <v>6793</v>
      </c>
      <c r="BI557" t="s">
        <v>6794</v>
      </c>
      <c r="BJ557" t="s">
        <v>6793</v>
      </c>
      <c r="BK557" t="s">
        <v>6793</v>
      </c>
      <c r="BL557" t="s">
        <v>6794</v>
      </c>
      <c r="BM557" t="s">
        <v>7024</v>
      </c>
      <c r="BN557" t="s">
        <v>7027</v>
      </c>
      <c r="BO557" t="s">
        <v>6794</v>
      </c>
      <c r="BQ557">
        <v>50</v>
      </c>
      <c r="BR557">
        <v>50</v>
      </c>
      <c r="BS557" t="s">
        <v>7519</v>
      </c>
      <c r="BT557" t="s">
        <v>7571</v>
      </c>
      <c r="BU557" t="s">
        <v>7559</v>
      </c>
      <c r="BV557" t="s">
        <v>7535</v>
      </c>
      <c r="BW557" t="s">
        <v>7515</v>
      </c>
      <c r="BX557" t="s">
        <v>7516</v>
      </c>
      <c r="BY557" t="s">
        <v>7515</v>
      </c>
      <c r="BZ557" t="s">
        <v>7515</v>
      </c>
      <c r="CA557" t="s">
        <v>7515</v>
      </c>
      <c r="CB557" t="s">
        <v>7515</v>
      </c>
      <c r="CC557" t="s">
        <v>7515</v>
      </c>
      <c r="CD557" t="s">
        <v>7515</v>
      </c>
      <c r="CE557" t="s">
        <v>7515</v>
      </c>
      <c r="CF557" t="s">
        <v>7515</v>
      </c>
      <c r="CG557" t="s">
        <v>7515</v>
      </c>
      <c r="CH557" t="s">
        <v>7515</v>
      </c>
      <c r="CI557" t="s">
        <v>6793</v>
      </c>
      <c r="CJ557" t="s">
        <v>6794</v>
      </c>
      <c r="CO557" t="s">
        <v>6793</v>
      </c>
      <c r="CP557" t="s">
        <v>6793</v>
      </c>
      <c r="CQ557" t="s">
        <v>6794</v>
      </c>
      <c r="CR557" t="s">
        <v>6793</v>
      </c>
      <c r="CS557" t="s">
        <v>6794</v>
      </c>
      <c r="CT557" t="s">
        <v>6793</v>
      </c>
      <c r="CU557" t="s">
        <v>6794</v>
      </c>
      <c r="CV557" t="s">
        <v>6793</v>
      </c>
      <c r="CW557" t="s">
        <v>6793</v>
      </c>
      <c r="CX557" t="s">
        <v>7520</v>
      </c>
      <c r="CY557" t="s">
        <v>7521</v>
      </c>
      <c r="CZ557" t="s">
        <v>7522</v>
      </c>
      <c r="DA557" t="s">
        <v>6793</v>
      </c>
      <c r="DB557">
        <v>3</v>
      </c>
      <c r="DC557">
        <v>5</v>
      </c>
      <c r="DD557">
        <v>4</v>
      </c>
      <c r="DE557" t="s">
        <v>6793</v>
      </c>
      <c r="DF557">
        <v>2</v>
      </c>
      <c r="DG557" t="s">
        <v>7593</v>
      </c>
      <c r="DH557">
        <v>2005</v>
      </c>
      <c r="DI557" t="s">
        <v>7557</v>
      </c>
      <c r="DJ557" t="s">
        <v>7590</v>
      </c>
      <c r="DK557">
        <v>2005</v>
      </c>
      <c r="DL557" t="s">
        <v>7593</v>
      </c>
      <c r="DM557">
        <v>2005</v>
      </c>
      <c r="DN557" t="s">
        <v>7557</v>
      </c>
      <c r="DO557" t="s">
        <v>7590</v>
      </c>
      <c r="DP557">
        <v>2005</v>
      </c>
      <c r="EA557">
        <v>4</v>
      </c>
      <c r="EC557">
        <v>2</v>
      </c>
      <c r="ED557">
        <v>0</v>
      </c>
      <c r="EE557">
        <v>0</v>
      </c>
      <c r="EF557">
        <v>0</v>
      </c>
      <c r="EG557">
        <v>2</v>
      </c>
      <c r="EH557">
        <v>0</v>
      </c>
      <c r="EI557">
        <v>0</v>
      </c>
      <c r="EJ557" t="s">
        <v>6794</v>
      </c>
      <c r="EP557" t="s">
        <v>6794</v>
      </c>
      <c r="OI557" t="s">
        <v>7526</v>
      </c>
      <c r="OJ557" t="s">
        <v>7526</v>
      </c>
      <c r="OK557" t="s">
        <v>7526</v>
      </c>
      <c r="OL557" t="s">
        <v>7526</v>
      </c>
      <c r="OM557" t="s">
        <v>7528</v>
      </c>
      <c r="ON557" t="s">
        <v>7539</v>
      </c>
      <c r="OO557" t="s">
        <v>7528</v>
      </c>
      <c r="OP557">
        <v>2</v>
      </c>
      <c r="OQ557" t="s">
        <v>28</v>
      </c>
      <c r="OR557" t="s">
        <v>7549</v>
      </c>
      <c r="OS557">
        <v>2006</v>
      </c>
      <c r="OT557">
        <v>4</v>
      </c>
      <c r="OU557">
        <v>1</v>
      </c>
      <c r="OV557">
        <v>4</v>
      </c>
      <c r="OW557">
        <v>0</v>
      </c>
      <c r="OX557">
        <v>1</v>
      </c>
      <c r="OY557">
        <v>35</v>
      </c>
      <c r="QE557">
        <v>-5</v>
      </c>
      <c r="QF557">
        <v>-5</v>
      </c>
      <c r="QG557">
        <v>-5</v>
      </c>
      <c r="QH557">
        <v>-5</v>
      </c>
      <c r="QI557">
        <v>-5</v>
      </c>
      <c r="QJ557">
        <v>-5</v>
      </c>
      <c r="QK557">
        <v>-5</v>
      </c>
      <c r="RP557">
        <f t="shared" si="16"/>
        <v>4</v>
      </c>
      <c r="RS557">
        <f t="shared" si="17"/>
        <v>3</v>
      </c>
    </row>
    <row r="558" spans="1:487" x14ac:dyDescent="0.3">
      <c r="A558">
        <v>70545</v>
      </c>
      <c r="B558">
        <v>1050</v>
      </c>
      <c r="C558">
        <v>0</v>
      </c>
      <c r="D558">
        <v>5</v>
      </c>
      <c r="E558">
        <v>14</v>
      </c>
      <c r="F558">
        <v>95</v>
      </c>
      <c r="G558">
        <v>102</v>
      </c>
      <c r="H558">
        <v>4</v>
      </c>
      <c r="I558" t="s">
        <v>6793</v>
      </c>
      <c r="J558" t="s">
        <v>6793</v>
      </c>
      <c r="O558" t="s">
        <v>6793</v>
      </c>
      <c r="P558" t="s">
        <v>7516</v>
      </c>
      <c r="Q558" t="s">
        <v>7515</v>
      </c>
      <c r="R558" t="s">
        <v>7515</v>
      </c>
      <c r="S558" t="s">
        <v>7515</v>
      </c>
      <c r="T558" t="s">
        <v>7515</v>
      </c>
      <c r="U558" t="s">
        <v>7515</v>
      </c>
      <c r="V558" t="s">
        <v>7515</v>
      </c>
      <c r="W558" t="s">
        <v>7515</v>
      </c>
      <c r="X558" t="s">
        <v>7515</v>
      </c>
      <c r="Y558" t="s">
        <v>7515</v>
      </c>
      <c r="Z558" t="s">
        <v>7515</v>
      </c>
      <c r="AA558" t="s">
        <v>7515</v>
      </c>
      <c r="AB558" t="s">
        <v>7515</v>
      </c>
      <c r="AC558" t="s">
        <v>7515</v>
      </c>
      <c r="AD558" t="s">
        <v>7515</v>
      </c>
      <c r="AE558" t="s">
        <v>7516</v>
      </c>
      <c r="AF558" t="s">
        <v>7515</v>
      </c>
      <c r="AG558" t="s">
        <v>7515</v>
      </c>
      <c r="AH558" t="s">
        <v>7515</v>
      </c>
      <c r="AI558" t="s">
        <v>7517</v>
      </c>
      <c r="AL558">
        <v>0</v>
      </c>
      <c r="AM558">
        <v>1</v>
      </c>
      <c r="AN558" t="s">
        <v>6845</v>
      </c>
      <c r="AQ558" t="s">
        <v>6757</v>
      </c>
      <c r="AR558" t="s">
        <v>6794</v>
      </c>
      <c r="AS558" t="s">
        <v>6794</v>
      </c>
      <c r="AT558" t="s">
        <v>6</v>
      </c>
      <c r="AU558" t="s">
        <v>6</v>
      </c>
      <c r="AV558" t="s">
        <v>6988</v>
      </c>
      <c r="AW558" t="s">
        <v>6793</v>
      </c>
      <c r="AX558" t="s">
        <v>6793</v>
      </c>
      <c r="AY558" t="s">
        <v>6813</v>
      </c>
      <c r="AZ558" t="s">
        <v>7531</v>
      </c>
      <c r="BA558" t="s">
        <v>6991</v>
      </c>
      <c r="BC558" t="s">
        <v>6793</v>
      </c>
      <c r="BD558" t="s">
        <v>6794</v>
      </c>
      <c r="BE558" t="s">
        <v>6793</v>
      </c>
      <c r="BF558" t="s">
        <v>6793</v>
      </c>
      <c r="BG558" t="s">
        <v>6794</v>
      </c>
      <c r="BH558" t="s">
        <v>6794</v>
      </c>
      <c r="BI558" t="s">
        <v>6794</v>
      </c>
      <c r="BJ558" t="s">
        <v>6794</v>
      </c>
      <c r="BK558" t="s">
        <v>6794</v>
      </c>
      <c r="BL558" t="s">
        <v>6794</v>
      </c>
      <c r="BM558" t="s">
        <v>7021</v>
      </c>
      <c r="BN558" t="s">
        <v>7029</v>
      </c>
      <c r="BO558" t="s">
        <v>6794</v>
      </c>
      <c r="BQ558">
        <v>30</v>
      </c>
      <c r="BR558" t="s">
        <v>6</v>
      </c>
      <c r="BS558" t="s">
        <v>7533</v>
      </c>
      <c r="BT558" t="s">
        <v>6</v>
      </c>
      <c r="BU558" t="s">
        <v>7559</v>
      </c>
      <c r="BV558" t="s">
        <v>7569</v>
      </c>
      <c r="BW558" t="s">
        <v>7516</v>
      </c>
      <c r="BX558" t="s">
        <v>7515</v>
      </c>
      <c r="BY558" t="s">
        <v>7515</v>
      </c>
      <c r="BZ558" t="s">
        <v>7515</v>
      </c>
      <c r="CA558" t="s">
        <v>7515</v>
      </c>
      <c r="CB558" t="s">
        <v>7515</v>
      </c>
      <c r="CC558" t="s">
        <v>7515</v>
      </c>
      <c r="CD558" t="s">
        <v>7515</v>
      </c>
      <c r="CE558" t="s">
        <v>7515</v>
      </c>
      <c r="CF558" t="s">
        <v>7515</v>
      </c>
      <c r="CG558" t="s">
        <v>7515</v>
      </c>
      <c r="CH558" t="s">
        <v>7515</v>
      </c>
      <c r="CI558" t="s">
        <v>6793</v>
      </c>
      <c r="CJ558" t="s">
        <v>6794</v>
      </c>
      <c r="CO558" t="s">
        <v>6793</v>
      </c>
      <c r="CP558" t="s">
        <v>6793</v>
      </c>
      <c r="CQ558" t="s">
        <v>6794</v>
      </c>
      <c r="CR558" t="s">
        <v>6794</v>
      </c>
      <c r="CS558" t="s">
        <v>6794</v>
      </c>
      <c r="CT558" t="s">
        <v>6794</v>
      </c>
      <c r="CU558" t="s">
        <v>6793</v>
      </c>
      <c r="CV558" t="s">
        <v>6793</v>
      </c>
      <c r="CW558" t="s">
        <v>6794</v>
      </c>
      <c r="CX558" t="s">
        <v>7520</v>
      </c>
      <c r="CY558" t="s">
        <v>7613</v>
      </c>
      <c r="CZ558" t="s">
        <v>7587</v>
      </c>
      <c r="DA558" t="s">
        <v>6793</v>
      </c>
      <c r="DB558">
        <v>2</v>
      </c>
      <c r="DC558">
        <v>2</v>
      </c>
      <c r="DD558">
        <v>3</v>
      </c>
      <c r="DE558" t="s">
        <v>6793</v>
      </c>
      <c r="DF558">
        <v>1</v>
      </c>
      <c r="DG558" t="s">
        <v>6</v>
      </c>
      <c r="DH558" t="s">
        <v>6</v>
      </c>
      <c r="DI558" t="s">
        <v>7557</v>
      </c>
      <c r="DJ558" t="s">
        <v>6</v>
      </c>
      <c r="DK558" t="s">
        <v>6</v>
      </c>
      <c r="EA558">
        <v>2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2</v>
      </c>
      <c r="EJ558" t="s">
        <v>6794</v>
      </c>
      <c r="EP558" t="s">
        <v>6794</v>
      </c>
      <c r="OI558" t="s">
        <v>7527</v>
      </c>
      <c r="OJ558" t="s">
        <v>7526</v>
      </c>
      <c r="OK558" t="s">
        <v>7526</v>
      </c>
      <c r="OL558" t="s">
        <v>7526</v>
      </c>
      <c r="OM558" t="s">
        <v>7528</v>
      </c>
      <c r="ON558" t="s">
        <v>7529</v>
      </c>
      <c r="OO558" t="s">
        <v>7528</v>
      </c>
      <c r="OP558">
        <v>4</v>
      </c>
      <c r="OQ558" t="s">
        <v>28</v>
      </c>
      <c r="OR558" t="s">
        <v>7549</v>
      </c>
      <c r="OS558">
        <v>2007</v>
      </c>
      <c r="OT558">
        <v>6</v>
      </c>
      <c r="OU558">
        <v>1</v>
      </c>
      <c r="OV558">
        <v>6</v>
      </c>
      <c r="OW558">
        <v>0</v>
      </c>
      <c r="OX558">
        <v>1</v>
      </c>
      <c r="OY558">
        <v>35</v>
      </c>
      <c r="QE558" t="s">
        <v>7516</v>
      </c>
      <c r="QF558" t="s">
        <v>7515</v>
      </c>
      <c r="QG558" t="s">
        <v>7515</v>
      </c>
      <c r="QH558" t="s">
        <v>7515</v>
      </c>
      <c r="QI558" t="s">
        <v>7515</v>
      </c>
      <c r="QJ558" t="s">
        <v>7515</v>
      </c>
      <c r="QK558" t="s">
        <v>7515</v>
      </c>
      <c r="RP558">
        <f t="shared" si="16"/>
        <v>-1</v>
      </c>
      <c r="RS558">
        <f t="shared" si="17"/>
        <v>1</v>
      </c>
    </row>
    <row r="559" spans="1:487" x14ac:dyDescent="0.3">
      <c r="A559">
        <v>70546</v>
      </c>
      <c r="B559">
        <v>1052</v>
      </c>
      <c r="C559">
        <v>0</v>
      </c>
      <c r="D559">
        <v>5</v>
      </c>
      <c r="E559">
        <v>14</v>
      </c>
      <c r="F559">
        <v>87</v>
      </c>
      <c r="G559">
        <v>102</v>
      </c>
      <c r="H559">
        <v>4</v>
      </c>
      <c r="I559" t="s">
        <v>6793</v>
      </c>
      <c r="J559" t="s">
        <v>6793</v>
      </c>
      <c r="O559" t="s">
        <v>6793</v>
      </c>
      <c r="P559" t="s">
        <v>7515</v>
      </c>
      <c r="Q559" t="s">
        <v>7515</v>
      </c>
      <c r="R559" t="s">
        <v>7515</v>
      </c>
      <c r="S559" t="s">
        <v>7515</v>
      </c>
      <c r="T559" t="s">
        <v>7515</v>
      </c>
      <c r="U559" t="s">
        <v>7515</v>
      </c>
      <c r="V559" t="s">
        <v>7515</v>
      </c>
      <c r="W559" t="s">
        <v>7515</v>
      </c>
      <c r="X559" t="s">
        <v>7515</v>
      </c>
      <c r="Y559" t="s">
        <v>7515</v>
      </c>
      <c r="Z559" t="s">
        <v>7516</v>
      </c>
      <c r="AA559" t="s">
        <v>7515</v>
      </c>
      <c r="AB559" t="s">
        <v>7515</v>
      </c>
      <c r="AC559" t="s">
        <v>7515</v>
      </c>
      <c r="AD559" t="s">
        <v>7515</v>
      </c>
      <c r="AE559" t="s">
        <v>7515</v>
      </c>
      <c r="AF559" t="s">
        <v>7515</v>
      </c>
      <c r="AG559" t="s">
        <v>7515</v>
      </c>
      <c r="AH559" t="s">
        <v>7515</v>
      </c>
      <c r="AI559" t="s">
        <v>7517</v>
      </c>
      <c r="AL559">
        <v>0</v>
      </c>
      <c r="AM559">
        <v>15</v>
      </c>
      <c r="AN559" t="s">
        <v>6845</v>
      </c>
      <c r="AQ559" t="s">
        <v>6993</v>
      </c>
      <c r="AR559" t="s">
        <v>6794</v>
      </c>
      <c r="AS559" t="s">
        <v>6794</v>
      </c>
      <c r="AT559">
        <v>0</v>
      </c>
      <c r="AU559">
        <v>15</v>
      </c>
      <c r="AV559" t="s">
        <v>6988</v>
      </c>
      <c r="AW559" t="s">
        <v>6793</v>
      </c>
      <c r="AX559" t="s">
        <v>6793</v>
      </c>
      <c r="AY559" t="s">
        <v>6813</v>
      </c>
      <c r="AZ559" t="s">
        <v>7531</v>
      </c>
      <c r="BA559" t="s">
        <v>7612</v>
      </c>
      <c r="BC559" t="s">
        <v>6794</v>
      </c>
      <c r="BD559" t="s">
        <v>6794</v>
      </c>
      <c r="BE559" t="s">
        <v>6794</v>
      </c>
      <c r="BF559" t="s">
        <v>6794</v>
      </c>
      <c r="BG559" t="s">
        <v>6793</v>
      </c>
      <c r="BH559" t="s">
        <v>6794</v>
      </c>
      <c r="BI559" t="s">
        <v>6794</v>
      </c>
      <c r="BJ559" t="s">
        <v>6793</v>
      </c>
      <c r="BK559" t="s">
        <v>6794</v>
      </c>
      <c r="BL559" t="s">
        <v>6794</v>
      </c>
      <c r="BM559" t="s">
        <v>7028</v>
      </c>
      <c r="BN559" t="s">
        <v>7026</v>
      </c>
      <c r="BO559" t="s">
        <v>6794</v>
      </c>
      <c r="BQ559">
        <v>0</v>
      </c>
      <c r="BR559">
        <v>50</v>
      </c>
      <c r="BS559" t="s">
        <v>7519</v>
      </c>
      <c r="BT559" t="s">
        <v>7616</v>
      </c>
      <c r="BU559" t="s">
        <v>7559</v>
      </c>
      <c r="BV559" t="s">
        <v>7543</v>
      </c>
      <c r="BW559" t="s">
        <v>7515</v>
      </c>
      <c r="BX559" t="s">
        <v>7515</v>
      </c>
      <c r="BY559" t="s">
        <v>7515</v>
      </c>
      <c r="BZ559" t="s">
        <v>7515</v>
      </c>
      <c r="CA559" t="s">
        <v>7515</v>
      </c>
      <c r="CB559" t="s">
        <v>7515</v>
      </c>
      <c r="CC559" t="s">
        <v>7515</v>
      </c>
      <c r="CD559" t="s">
        <v>7516</v>
      </c>
      <c r="CE559" t="s">
        <v>7515</v>
      </c>
      <c r="CF559" t="s">
        <v>7515</v>
      </c>
      <c r="CG559" t="s">
        <v>7515</v>
      </c>
      <c r="CH559" t="s">
        <v>7515</v>
      </c>
      <c r="CI559" t="s">
        <v>6793</v>
      </c>
      <c r="CJ559" t="s">
        <v>6794</v>
      </c>
      <c r="CO559" t="s">
        <v>6794</v>
      </c>
      <c r="CP559" t="s">
        <v>6794</v>
      </c>
      <c r="CQ559" t="s">
        <v>6794</v>
      </c>
      <c r="CR559" t="s">
        <v>6794</v>
      </c>
      <c r="CS559" t="s">
        <v>6794</v>
      </c>
      <c r="CT559" t="s">
        <v>6794</v>
      </c>
      <c r="CU559" t="s">
        <v>6794</v>
      </c>
      <c r="CV559" t="s">
        <v>6793</v>
      </c>
      <c r="CW559" t="s">
        <v>6794</v>
      </c>
      <c r="CX559" t="s">
        <v>7520</v>
      </c>
      <c r="CY559" t="s">
        <v>7521</v>
      </c>
      <c r="CZ559" t="s">
        <v>7522</v>
      </c>
      <c r="DA559" t="s">
        <v>6793</v>
      </c>
      <c r="DB559">
        <v>2</v>
      </c>
      <c r="DC559">
        <v>4</v>
      </c>
      <c r="DD559">
        <v>3</v>
      </c>
      <c r="DE559" t="s">
        <v>6794</v>
      </c>
      <c r="EA559">
        <v>2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2</v>
      </c>
      <c r="EJ559" t="s">
        <v>6794</v>
      </c>
      <c r="EP559" t="s">
        <v>6794</v>
      </c>
      <c r="OI559" t="s">
        <v>6</v>
      </c>
      <c r="OJ559" t="s">
        <v>7526</v>
      </c>
      <c r="OK559" t="s">
        <v>7527</v>
      </c>
      <c r="OL559" t="s">
        <v>7527</v>
      </c>
      <c r="OM559" t="s">
        <v>7528</v>
      </c>
      <c r="ON559" t="s">
        <v>7529</v>
      </c>
      <c r="OO559" t="s">
        <v>7528</v>
      </c>
      <c r="OP559">
        <v>4</v>
      </c>
      <c r="OQ559" t="s">
        <v>28</v>
      </c>
      <c r="OR559" t="s">
        <v>7549</v>
      </c>
      <c r="OS559">
        <v>2006</v>
      </c>
      <c r="OT559">
        <v>10</v>
      </c>
      <c r="OU559">
        <v>1</v>
      </c>
      <c r="OV559">
        <v>10</v>
      </c>
      <c r="OW559">
        <v>0</v>
      </c>
      <c r="OX559">
        <v>1</v>
      </c>
      <c r="OY559">
        <v>35</v>
      </c>
      <c r="QE559" t="s">
        <v>7516</v>
      </c>
      <c r="QF559" t="s">
        <v>7515</v>
      </c>
      <c r="QG559" t="s">
        <v>7515</v>
      </c>
      <c r="QH559" t="s">
        <v>7515</v>
      </c>
      <c r="QI559" t="s">
        <v>7515</v>
      </c>
      <c r="QJ559" t="s">
        <v>7515</v>
      </c>
      <c r="QK559" t="s">
        <v>7515</v>
      </c>
      <c r="RP559">
        <f t="shared" si="16"/>
        <v>3</v>
      </c>
      <c r="RS559">
        <f t="shared" si="17"/>
        <v>7</v>
      </c>
    </row>
    <row r="560" spans="1:487" x14ac:dyDescent="0.3">
      <c r="A560">
        <v>70547</v>
      </c>
      <c r="B560">
        <v>1058</v>
      </c>
      <c r="C560">
        <v>0</v>
      </c>
      <c r="D560">
        <v>5</v>
      </c>
      <c r="E560">
        <v>14</v>
      </c>
      <c r="F560">
        <v>109</v>
      </c>
      <c r="G560">
        <v>102</v>
      </c>
      <c r="H560">
        <v>4</v>
      </c>
      <c r="I560" t="s">
        <v>6793</v>
      </c>
      <c r="J560" t="s">
        <v>6793</v>
      </c>
      <c r="O560" t="s">
        <v>6793</v>
      </c>
      <c r="P560" t="s">
        <v>7515</v>
      </c>
      <c r="Q560" t="s">
        <v>7515</v>
      </c>
      <c r="R560" t="s">
        <v>7516</v>
      </c>
      <c r="S560" t="s">
        <v>7515</v>
      </c>
      <c r="T560" t="s">
        <v>7515</v>
      </c>
      <c r="U560" t="s">
        <v>7515</v>
      </c>
      <c r="V560" t="s">
        <v>7515</v>
      </c>
      <c r="W560" t="s">
        <v>7515</v>
      </c>
      <c r="X560" t="s">
        <v>7515</v>
      </c>
      <c r="Y560" t="s">
        <v>7515</v>
      </c>
      <c r="Z560" t="s">
        <v>7515</v>
      </c>
      <c r="AA560" t="s">
        <v>7515</v>
      </c>
      <c r="AB560" t="s">
        <v>7515</v>
      </c>
      <c r="AC560" t="s">
        <v>7515</v>
      </c>
      <c r="AD560" t="s">
        <v>7515</v>
      </c>
      <c r="AE560" t="s">
        <v>7515</v>
      </c>
      <c r="AF560" t="s">
        <v>7515</v>
      </c>
      <c r="AG560" t="s">
        <v>7515</v>
      </c>
      <c r="AH560" t="s">
        <v>7515</v>
      </c>
      <c r="AI560" t="s">
        <v>7517</v>
      </c>
      <c r="AL560">
        <v>0</v>
      </c>
      <c r="AM560">
        <v>2</v>
      </c>
      <c r="AN560" t="s">
        <v>6845</v>
      </c>
      <c r="AQ560" t="s">
        <v>6993</v>
      </c>
      <c r="AR560" t="s">
        <v>6794</v>
      </c>
      <c r="AS560" t="s">
        <v>6794</v>
      </c>
      <c r="AT560">
        <v>0</v>
      </c>
      <c r="AU560">
        <v>15</v>
      </c>
      <c r="AV560" t="s">
        <v>6</v>
      </c>
      <c r="AW560" t="s">
        <v>6793</v>
      </c>
      <c r="AX560" t="s">
        <v>6793</v>
      </c>
      <c r="AY560" t="s">
        <v>6813</v>
      </c>
      <c r="AZ560" t="s">
        <v>7531</v>
      </c>
      <c r="BA560" t="s">
        <v>6991</v>
      </c>
      <c r="BC560" t="s">
        <v>6793</v>
      </c>
      <c r="BD560" t="s">
        <v>6794</v>
      </c>
      <c r="BE560" t="s">
        <v>6794</v>
      </c>
      <c r="BF560" t="s">
        <v>6794</v>
      </c>
      <c r="BH560" t="s">
        <v>6794</v>
      </c>
      <c r="BI560" t="s">
        <v>6793</v>
      </c>
      <c r="BJ560" t="s">
        <v>6794</v>
      </c>
      <c r="BK560" t="s">
        <v>6793</v>
      </c>
      <c r="BL560" t="s">
        <v>6794</v>
      </c>
      <c r="BM560" t="s">
        <v>7026</v>
      </c>
      <c r="BN560" t="s">
        <v>7027</v>
      </c>
      <c r="BO560" t="s">
        <v>6794</v>
      </c>
      <c r="BQ560">
        <v>50</v>
      </c>
      <c r="BR560">
        <v>25</v>
      </c>
      <c r="BS560" t="s">
        <v>7533</v>
      </c>
      <c r="BT560" t="s">
        <v>7576</v>
      </c>
      <c r="BU560" t="s">
        <v>7559</v>
      </c>
      <c r="BV560" t="s">
        <v>7561</v>
      </c>
      <c r="BW560" t="s">
        <v>7515</v>
      </c>
      <c r="BX560" t="s">
        <v>7516</v>
      </c>
      <c r="BY560" t="s">
        <v>7515</v>
      </c>
      <c r="BZ560" t="s">
        <v>7515</v>
      </c>
      <c r="CA560" t="s">
        <v>7515</v>
      </c>
      <c r="CB560" t="s">
        <v>7515</v>
      </c>
      <c r="CC560" t="s">
        <v>7515</v>
      </c>
      <c r="CD560" t="s">
        <v>7515</v>
      </c>
      <c r="CE560" t="s">
        <v>7515</v>
      </c>
      <c r="CF560" t="s">
        <v>7515</v>
      </c>
      <c r="CG560" t="s">
        <v>7515</v>
      </c>
      <c r="CH560" t="s">
        <v>7515</v>
      </c>
      <c r="CI560" t="s">
        <v>6794</v>
      </c>
      <c r="CJ560" t="s">
        <v>6794</v>
      </c>
      <c r="CO560" t="s">
        <v>6793</v>
      </c>
      <c r="CP560" t="s">
        <v>6793</v>
      </c>
      <c r="CQ560" t="s">
        <v>6794</v>
      </c>
      <c r="CR560" t="s">
        <v>6793</v>
      </c>
      <c r="CS560" t="s">
        <v>6794</v>
      </c>
      <c r="CT560" t="s">
        <v>6793</v>
      </c>
      <c r="CU560" t="s">
        <v>6794</v>
      </c>
      <c r="CV560" t="s">
        <v>6793</v>
      </c>
      <c r="CW560" t="s">
        <v>6794</v>
      </c>
      <c r="CX560" t="s">
        <v>7520</v>
      </c>
      <c r="CY560" t="s">
        <v>7521</v>
      </c>
      <c r="CZ560" t="s">
        <v>7522</v>
      </c>
      <c r="DA560" t="s">
        <v>6793</v>
      </c>
      <c r="DB560">
        <v>1</v>
      </c>
      <c r="DC560">
        <v>2</v>
      </c>
      <c r="DD560">
        <v>3</v>
      </c>
      <c r="DE560" t="s">
        <v>6793</v>
      </c>
      <c r="DF560">
        <v>1</v>
      </c>
      <c r="DG560" t="s">
        <v>7595</v>
      </c>
      <c r="DH560">
        <v>2007</v>
      </c>
      <c r="DI560" t="s">
        <v>7557</v>
      </c>
      <c r="DJ560" t="s">
        <v>7597</v>
      </c>
      <c r="DK560">
        <v>2007</v>
      </c>
      <c r="EA560">
        <v>5</v>
      </c>
      <c r="EC560">
        <v>3</v>
      </c>
      <c r="ED560">
        <v>0</v>
      </c>
      <c r="EE560">
        <v>1</v>
      </c>
      <c r="EF560">
        <v>1</v>
      </c>
      <c r="EG560">
        <v>0</v>
      </c>
      <c r="EH560">
        <v>0</v>
      </c>
      <c r="EI560">
        <v>0</v>
      </c>
      <c r="EJ560" t="s">
        <v>6794</v>
      </c>
      <c r="EP560" t="s">
        <v>6793</v>
      </c>
      <c r="KE560" t="s">
        <v>7524</v>
      </c>
      <c r="KF560" t="s">
        <v>7595</v>
      </c>
      <c r="KG560">
        <v>2007</v>
      </c>
      <c r="KI560" t="s">
        <v>7526</v>
      </c>
      <c r="KJ560" t="s">
        <v>7526</v>
      </c>
      <c r="KK560" t="s">
        <v>6966</v>
      </c>
      <c r="KM560" t="s">
        <v>7524</v>
      </c>
      <c r="KN560" t="s">
        <v>7595</v>
      </c>
      <c r="KO560">
        <v>2007</v>
      </c>
      <c r="KS560" t="s">
        <v>6966</v>
      </c>
      <c r="OI560" t="s">
        <v>7526</v>
      </c>
      <c r="OJ560" t="s">
        <v>6</v>
      </c>
      <c r="OK560" t="s">
        <v>7527</v>
      </c>
      <c r="OM560" t="s">
        <v>7528</v>
      </c>
      <c r="ON560" t="s">
        <v>7529</v>
      </c>
      <c r="OO560" t="s">
        <v>7528</v>
      </c>
      <c r="OP560">
        <v>1</v>
      </c>
      <c r="OQ560" t="s">
        <v>28</v>
      </c>
      <c r="OR560" t="s">
        <v>7549</v>
      </c>
      <c r="OS560">
        <v>2006</v>
      </c>
      <c r="OT560">
        <v>2</v>
      </c>
      <c r="OU560">
        <v>1</v>
      </c>
      <c r="OV560">
        <v>2</v>
      </c>
      <c r="OW560">
        <v>0</v>
      </c>
      <c r="OX560">
        <v>1</v>
      </c>
      <c r="OY560">
        <v>35</v>
      </c>
      <c r="OZ560" t="s">
        <v>7515</v>
      </c>
      <c r="PA560" t="s">
        <v>7515</v>
      </c>
      <c r="PB560" t="s">
        <v>7515</v>
      </c>
      <c r="PC560" t="s">
        <v>7515</v>
      </c>
      <c r="PD560" t="s">
        <v>7515</v>
      </c>
      <c r="PE560" t="s">
        <v>7515</v>
      </c>
      <c r="PF560" t="s">
        <v>7515</v>
      </c>
      <c r="PG560" t="s">
        <v>7515</v>
      </c>
      <c r="PH560" t="s">
        <v>7515</v>
      </c>
      <c r="PI560" t="s">
        <v>7515</v>
      </c>
      <c r="PJ560" t="s">
        <v>7515</v>
      </c>
      <c r="PK560" t="s">
        <v>7515</v>
      </c>
      <c r="PL560" t="s">
        <v>7515</v>
      </c>
      <c r="PM560" t="s">
        <v>7515</v>
      </c>
      <c r="PN560" t="s">
        <v>7515</v>
      </c>
      <c r="PO560" t="s">
        <v>7515</v>
      </c>
      <c r="PP560" t="s">
        <v>7515</v>
      </c>
      <c r="PQ560" t="s">
        <v>7515</v>
      </c>
      <c r="PR560" t="s">
        <v>7515</v>
      </c>
      <c r="PS560" t="s">
        <v>7516</v>
      </c>
      <c r="PT560" t="s">
        <v>7516</v>
      </c>
      <c r="PU560" t="s">
        <v>7515</v>
      </c>
      <c r="PV560" t="s">
        <v>7515</v>
      </c>
      <c r="PW560" t="s">
        <v>7515</v>
      </c>
      <c r="PX560" t="s">
        <v>7515</v>
      </c>
      <c r="PY560" t="s">
        <v>7515</v>
      </c>
      <c r="PZ560" t="s">
        <v>7515</v>
      </c>
      <c r="QA560" t="s">
        <v>7515</v>
      </c>
      <c r="QB560" t="s">
        <v>7515</v>
      </c>
      <c r="QC560" t="s">
        <v>7515</v>
      </c>
      <c r="QE560" t="s">
        <v>7515</v>
      </c>
      <c r="QF560" t="s">
        <v>7515</v>
      </c>
      <c r="QG560" t="s">
        <v>7515</v>
      </c>
      <c r="QH560" t="s">
        <v>7515</v>
      </c>
      <c r="QI560" t="s">
        <v>7515</v>
      </c>
      <c r="QJ560" t="s">
        <v>7515</v>
      </c>
      <c r="QK560" t="s">
        <v>7516</v>
      </c>
      <c r="RP560">
        <f t="shared" si="16"/>
        <v>3</v>
      </c>
      <c r="RS560">
        <f t="shared" si="17"/>
        <v>5</v>
      </c>
    </row>
    <row r="561" spans="1:487" x14ac:dyDescent="0.3">
      <c r="A561">
        <v>70548</v>
      </c>
      <c r="B561">
        <v>1060</v>
      </c>
      <c r="C561">
        <v>0</v>
      </c>
      <c r="D561">
        <v>5</v>
      </c>
      <c r="E561">
        <v>21</v>
      </c>
      <c r="F561">
        <v>105</v>
      </c>
      <c r="G561">
        <v>102</v>
      </c>
      <c r="H561">
        <v>3</v>
      </c>
      <c r="I561" t="s">
        <v>6793</v>
      </c>
      <c r="J561" t="s">
        <v>6793</v>
      </c>
      <c r="O561" t="s">
        <v>6793</v>
      </c>
      <c r="P561" t="s">
        <v>7516</v>
      </c>
      <c r="Q561" t="s">
        <v>7515</v>
      </c>
      <c r="R561" t="s">
        <v>7515</v>
      </c>
      <c r="S561" t="s">
        <v>7515</v>
      </c>
      <c r="T561" t="s">
        <v>7515</v>
      </c>
      <c r="U561" t="s">
        <v>7515</v>
      </c>
      <c r="V561" t="s">
        <v>7515</v>
      </c>
      <c r="W561" t="s">
        <v>7515</v>
      </c>
      <c r="X561" t="s">
        <v>7515</v>
      </c>
      <c r="Y561" t="s">
        <v>7515</v>
      </c>
      <c r="Z561" t="s">
        <v>7515</v>
      </c>
      <c r="AA561" t="s">
        <v>7515</v>
      </c>
      <c r="AB561" t="s">
        <v>7515</v>
      </c>
      <c r="AC561" t="s">
        <v>7515</v>
      </c>
      <c r="AD561" t="s">
        <v>7515</v>
      </c>
      <c r="AE561" t="s">
        <v>7515</v>
      </c>
      <c r="AF561" t="s">
        <v>7515</v>
      </c>
      <c r="AG561" t="s">
        <v>7516</v>
      </c>
      <c r="AH561" t="s">
        <v>7515</v>
      </c>
      <c r="AI561" t="s">
        <v>6796</v>
      </c>
      <c r="AQ561" t="s">
        <v>6985</v>
      </c>
      <c r="AR561" t="s">
        <v>6793</v>
      </c>
      <c r="AS561" t="s">
        <v>6794</v>
      </c>
      <c r="AT561">
        <v>0</v>
      </c>
      <c r="AU561">
        <v>15</v>
      </c>
      <c r="AV561" t="s">
        <v>6988</v>
      </c>
      <c r="AW561" t="s">
        <v>6793</v>
      </c>
      <c r="AX561" t="s">
        <v>6793</v>
      </c>
      <c r="AY561" t="s">
        <v>6813</v>
      </c>
      <c r="AZ561" t="s">
        <v>7531</v>
      </c>
      <c r="BA561" t="s">
        <v>7553</v>
      </c>
      <c r="BC561" t="s">
        <v>6794</v>
      </c>
      <c r="BD561" t="s">
        <v>6794</v>
      </c>
      <c r="BE561" t="s">
        <v>6793</v>
      </c>
      <c r="BF561" t="s">
        <v>6966</v>
      </c>
      <c r="BG561" t="s">
        <v>6793</v>
      </c>
      <c r="BH561" t="s">
        <v>6794</v>
      </c>
      <c r="BI561" t="s">
        <v>6794</v>
      </c>
      <c r="BJ561" t="s">
        <v>6793</v>
      </c>
      <c r="BK561" t="s">
        <v>6794</v>
      </c>
      <c r="BL561" t="s">
        <v>6794</v>
      </c>
      <c r="BM561" t="s">
        <v>7022</v>
      </c>
      <c r="BN561" t="s">
        <v>6</v>
      </c>
      <c r="BO561" t="s">
        <v>6794</v>
      </c>
      <c r="BQ561">
        <v>25</v>
      </c>
      <c r="BR561" t="s">
        <v>6</v>
      </c>
      <c r="BS561" t="s">
        <v>7519</v>
      </c>
      <c r="BT561" t="s">
        <v>6</v>
      </c>
      <c r="BU561" t="s">
        <v>7559</v>
      </c>
      <c r="BV561" t="s">
        <v>7561</v>
      </c>
      <c r="BW561" t="s">
        <v>7515</v>
      </c>
      <c r="BX561" t="s">
        <v>7515</v>
      </c>
      <c r="BY561" t="s">
        <v>7515</v>
      </c>
      <c r="BZ561" t="s">
        <v>7515</v>
      </c>
      <c r="CA561" t="s">
        <v>7515</v>
      </c>
      <c r="CB561" t="s">
        <v>7515</v>
      </c>
      <c r="CC561" t="s">
        <v>7515</v>
      </c>
      <c r="CD561" t="s">
        <v>7516</v>
      </c>
      <c r="CE561" t="s">
        <v>7515</v>
      </c>
      <c r="CF561" t="s">
        <v>7515</v>
      </c>
      <c r="CG561" t="s">
        <v>7515</v>
      </c>
      <c r="CH561" t="s">
        <v>7515</v>
      </c>
      <c r="CI561" t="s">
        <v>6793</v>
      </c>
      <c r="CJ561" t="s">
        <v>6794</v>
      </c>
      <c r="CO561" t="s">
        <v>6793</v>
      </c>
      <c r="CP561" t="s">
        <v>6793</v>
      </c>
      <c r="CQ561" t="s">
        <v>6794</v>
      </c>
      <c r="CR561" t="s">
        <v>6793</v>
      </c>
      <c r="CS561" t="s">
        <v>6794</v>
      </c>
      <c r="CT561" t="s">
        <v>6793</v>
      </c>
      <c r="CU561" t="s">
        <v>6794</v>
      </c>
      <c r="CV561" t="s">
        <v>6793</v>
      </c>
      <c r="CW561" t="s">
        <v>6794</v>
      </c>
      <c r="CX561" t="s">
        <v>7520</v>
      </c>
      <c r="CY561" t="s">
        <v>7521</v>
      </c>
      <c r="CZ561" t="s">
        <v>7522</v>
      </c>
      <c r="DA561" t="s">
        <v>6793</v>
      </c>
      <c r="DB561">
        <v>2</v>
      </c>
      <c r="DC561">
        <v>3</v>
      </c>
      <c r="DD561">
        <v>4</v>
      </c>
      <c r="DE561" t="s">
        <v>6794</v>
      </c>
      <c r="EA561">
        <v>2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2</v>
      </c>
      <c r="EJ561" t="s">
        <v>6794</v>
      </c>
      <c r="EP561" t="s">
        <v>6793</v>
      </c>
      <c r="JW561" t="s">
        <v>7524</v>
      </c>
      <c r="JX561" t="s">
        <v>7590</v>
      </c>
      <c r="JY561">
        <v>2006</v>
      </c>
      <c r="KC561" t="s">
        <v>6794</v>
      </c>
      <c r="KD561" t="s">
        <v>6793</v>
      </c>
      <c r="OI561" t="s">
        <v>7526</v>
      </c>
      <c r="OJ561" t="s">
        <v>7526</v>
      </c>
      <c r="OK561" t="s">
        <v>7527</v>
      </c>
      <c r="OL561" t="s">
        <v>7526</v>
      </c>
      <c r="OM561" t="s">
        <v>7528</v>
      </c>
      <c r="ON561" t="s">
        <v>7539</v>
      </c>
      <c r="OO561" t="s">
        <v>7528</v>
      </c>
      <c r="OP561">
        <v>1</v>
      </c>
      <c r="OQ561" t="s">
        <v>28</v>
      </c>
      <c r="OR561" t="s">
        <v>7549</v>
      </c>
      <c r="OS561">
        <v>2007</v>
      </c>
      <c r="OT561">
        <v>10</v>
      </c>
      <c r="OU561">
        <v>1</v>
      </c>
      <c r="OV561">
        <v>10</v>
      </c>
      <c r="OW561">
        <v>1</v>
      </c>
      <c r="OX561">
        <v>0</v>
      </c>
      <c r="OY561">
        <v>35</v>
      </c>
      <c r="OZ561" t="s">
        <v>7515</v>
      </c>
      <c r="PA561" t="s">
        <v>7515</v>
      </c>
      <c r="PB561" t="s">
        <v>7515</v>
      </c>
      <c r="PC561" t="s">
        <v>7515</v>
      </c>
      <c r="PD561" t="s">
        <v>7515</v>
      </c>
      <c r="PE561" t="s">
        <v>7515</v>
      </c>
      <c r="PF561" t="s">
        <v>7515</v>
      </c>
      <c r="PG561" t="s">
        <v>7515</v>
      </c>
      <c r="PH561" t="s">
        <v>7515</v>
      </c>
      <c r="PI561" t="s">
        <v>7515</v>
      </c>
      <c r="PJ561" t="s">
        <v>7515</v>
      </c>
      <c r="PK561" t="s">
        <v>7515</v>
      </c>
      <c r="PL561" t="s">
        <v>7515</v>
      </c>
      <c r="PM561" t="s">
        <v>7515</v>
      </c>
      <c r="PN561" t="s">
        <v>7515</v>
      </c>
      <c r="PO561" t="s">
        <v>7515</v>
      </c>
      <c r="PP561" t="s">
        <v>7515</v>
      </c>
      <c r="PQ561" t="s">
        <v>7515</v>
      </c>
      <c r="PR561" t="s">
        <v>7516</v>
      </c>
      <c r="PS561" t="s">
        <v>7515</v>
      </c>
      <c r="PT561" t="s">
        <v>7515</v>
      </c>
      <c r="PU561" t="s">
        <v>7515</v>
      </c>
      <c r="PV561" t="s">
        <v>7515</v>
      </c>
      <c r="PW561" t="s">
        <v>7515</v>
      </c>
      <c r="PX561" t="s">
        <v>7515</v>
      </c>
      <c r="PY561" t="s">
        <v>7515</v>
      </c>
      <c r="PZ561" t="s">
        <v>7515</v>
      </c>
      <c r="QA561" t="s">
        <v>7515</v>
      </c>
      <c r="QB561" t="s">
        <v>7515</v>
      </c>
      <c r="QC561" t="s">
        <v>7515</v>
      </c>
      <c r="QE561" t="s">
        <v>7515</v>
      </c>
      <c r="QF561" t="s">
        <v>7516</v>
      </c>
      <c r="QG561" t="s">
        <v>7515</v>
      </c>
      <c r="QH561" t="s">
        <v>7515</v>
      </c>
      <c r="QI561" t="s">
        <v>7515</v>
      </c>
      <c r="QJ561" t="s">
        <v>7515</v>
      </c>
      <c r="QK561" t="s">
        <v>7515</v>
      </c>
      <c r="RP561">
        <f t="shared" si="16"/>
        <v>3</v>
      </c>
      <c r="RS561">
        <f t="shared" si="17"/>
        <v>2</v>
      </c>
    </row>
    <row r="562" spans="1:487" x14ac:dyDescent="0.3">
      <c r="A562">
        <v>70549</v>
      </c>
      <c r="B562">
        <v>1063</v>
      </c>
      <c r="C562">
        <v>0</v>
      </c>
      <c r="D562">
        <v>5</v>
      </c>
      <c r="E562">
        <v>14</v>
      </c>
      <c r="F562">
        <v>95</v>
      </c>
      <c r="G562">
        <v>102</v>
      </c>
      <c r="H562">
        <v>3</v>
      </c>
      <c r="I562" t="s">
        <v>6793</v>
      </c>
      <c r="J562" t="s">
        <v>6793</v>
      </c>
      <c r="O562" t="s">
        <v>6793</v>
      </c>
      <c r="P562" t="s">
        <v>7515</v>
      </c>
      <c r="Q562" t="s">
        <v>7516</v>
      </c>
      <c r="R562" t="s">
        <v>7515</v>
      </c>
      <c r="S562" t="s">
        <v>7515</v>
      </c>
      <c r="T562" t="s">
        <v>7515</v>
      </c>
      <c r="U562" t="s">
        <v>7515</v>
      </c>
      <c r="V562" t="s">
        <v>7515</v>
      </c>
      <c r="W562" t="s">
        <v>7515</v>
      </c>
      <c r="X562" t="s">
        <v>7515</v>
      </c>
      <c r="Y562" t="s">
        <v>7515</v>
      </c>
      <c r="Z562" t="s">
        <v>7515</v>
      </c>
      <c r="AA562" t="s">
        <v>7515</v>
      </c>
      <c r="AB562" t="s">
        <v>7515</v>
      </c>
      <c r="AC562" t="s">
        <v>7515</v>
      </c>
      <c r="AD562" t="s">
        <v>7515</v>
      </c>
      <c r="AE562" t="s">
        <v>7515</v>
      </c>
      <c r="AF562" t="s">
        <v>7515</v>
      </c>
      <c r="AG562" t="s">
        <v>7515</v>
      </c>
      <c r="AH562" t="s">
        <v>7515</v>
      </c>
      <c r="AI562" t="s">
        <v>6796</v>
      </c>
      <c r="AQ562" t="s">
        <v>6985</v>
      </c>
      <c r="AR562" t="s">
        <v>6793</v>
      </c>
      <c r="AS562" t="s">
        <v>6793</v>
      </c>
      <c r="AT562">
        <v>0</v>
      </c>
      <c r="AU562">
        <v>40</v>
      </c>
      <c r="AV562" t="s">
        <v>6988</v>
      </c>
      <c r="AW562" t="s">
        <v>6793</v>
      </c>
      <c r="AX562" t="s">
        <v>6793</v>
      </c>
      <c r="AY562" t="s">
        <v>6813</v>
      </c>
      <c r="AZ562" t="s">
        <v>7531</v>
      </c>
      <c r="BA562" t="s">
        <v>6991</v>
      </c>
      <c r="BC562" t="s">
        <v>6793</v>
      </c>
      <c r="BD562" t="s">
        <v>6794</v>
      </c>
      <c r="BE562" t="s">
        <v>6793</v>
      </c>
      <c r="BF562" t="s">
        <v>6794</v>
      </c>
      <c r="BG562" t="s">
        <v>6794</v>
      </c>
      <c r="BH562" t="s">
        <v>6794</v>
      </c>
      <c r="BI562" t="s">
        <v>6794</v>
      </c>
      <c r="BJ562" t="s">
        <v>6793</v>
      </c>
      <c r="BK562" t="s">
        <v>6794</v>
      </c>
      <c r="BL562" t="s">
        <v>6794</v>
      </c>
      <c r="BM562" t="s">
        <v>7021</v>
      </c>
      <c r="BN562" t="s">
        <v>7029</v>
      </c>
      <c r="BO562" t="s">
        <v>6794</v>
      </c>
      <c r="BQ562">
        <v>35</v>
      </c>
      <c r="BR562">
        <v>25</v>
      </c>
      <c r="BS562" t="s">
        <v>7533</v>
      </c>
      <c r="BT562" t="s">
        <v>6</v>
      </c>
      <c r="BU562" t="s">
        <v>7559</v>
      </c>
      <c r="BV562" t="s">
        <v>7543</v>
      </c>
      <c r="BW562" t="s">
        <v>7515</v>
      </c>
      <c r="BX562" t="s">
        <v>7515</v>
      </c>
      <c r="BY562" t="s">
        <v>7515</v>
      </c>
      <c r="BZ562" t="s">
        <v>7515</v>
      </c>
      <c r="CA562" t="s">
        <v>7515</v>
      </c>
      <c r="CB562" t="s">
        <v>7515</v>
      </c>
      <c r="CC562" t="s">
        <v>7515</v>
      </c>
      <c r="CD562" t="s">
        <v>7516</v>
      </c>
      <c r="CE562" t="s">
        <v>7515</v>
      </c>
      <c r="CF562" t="s">
        <v>7515</v>
      </c>
      <c r="CG562" t="s">
        <v>7515</v>
      </c>
      <c r="CH562" t="s">
        <v>7515</v>
      </c>
      <c r="CI562" t="s">
        <v>6793</v>
      </c>
      <c r="CJ562" t="s">
        <v>6794</v>
      </c>
      <c r="CO562" t="s">
        <v>6793</v>
      </c>
      <c r="CP562" t="s">
        <v>6794</v>
      </c>
      <c r="CQ562" t="s">
        <v>6794</v>
      </c>
      <c r="CR562" t="s">
        <v>6794</v>
      </c>
      <c r="CS562" t="s">
        <v>6794</v>
      </c>
      <c r="CT562" t="s">
        <v>6793</v>
      </c>
      <c r="CU562" t="s">
        <v>6794</v>
      </c>
      <c r="CV562" t="s">
        <v>6793</v>
      </c>
      <c r="CW562" t="s">
        <v>6794</v>
      </c>
      <c r="CX562" t="s">
        <v>7520</v>
      </c>
      <c r="CY562" t="s">
        <v>7521</v>
      </c>
      <c r="CZ562" t="s">
        <v>7522</v>
      </c>
      <c r="DA562" t="s">
        <v>6793</v>
      </c>
      <c r="DB562">
        <v>2</v>
      </c>
      <c r="DC562">
        <v>4</v>
      </c>
      <c r="DD562">
        <v>2</v>
      </c>
      <c r="DE562" t="s">
        <v>6794</v>
      </c>
      <c r="EA562">
        <v>2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2</v>
      </c>
      <c r="EJ562" t="s">
        <v>6794</v>
      </c>
      <c r="EP562" t="s">
        <v>6794</v>
      </c>
      <c r="OI562" t="s">
        <v>7526</v>
      </c>
      <c r="OJ562" t="s">
        <v>7582</v>
      </c>
      <c r="OK562" t="s">
        <v>7527</v>
      </c>
      <c r="OM562" t="s">
        <v>7528</v>
      </c>
      <c r="ON562" t="s">
        <v>7529</v>
      </c>
      <c r="OO562" t="s">
        <v>7528</v>
      </c>
      <c r="OP562">
        <v>1</v>
      </c>
      <c r="OQ562" t="s">
        <v>28</v>
      </c>
      <c r="OR562" t="s">
        <v>7549</v>
      </c>
      <c r="OS562">
        <v>2007</v>
      </c>
      <c r="OT562">
        <v>10</v>
      </c>
      <c r="OU562">
        <v>1</v>
      </c>
      <c r="OV562">
        <v>10</v>
      </c>
      <c r="OW562">
        <v>1</v>
      </c>
      <c r="OX562">
        <v>0</v>
      </c>
      <c r="OY562">
        <v>35</v>
      </c>
      <c r="QE562">
        <v>-5</v>
      </c>
      <c r="QF562">
        <v>-5</v>
      </c>
      <c r="QG562">
        <v>-5</v>
      </c>
      <c r="QH562">
        <v>-5</v>
      </c>
      <c r="QI562">
        <v>-5</v>
      </c>
      <c r="QJ562">
        <v>-5</v>
      </c>
      <c r="QK562">
        <v>-5</v>
      </c>
      <c r="RP562">
        <f t="shared" si="16"/>
        <v>1</v>
      </c>
      <c r="RS562">
        <f t="shared" si="17"/>
        <v>1</v>
      </c>
    </row>
    <row r="563" spans="1:487" x14ac:dyDescent="0.3">
      <c r="A563">
        <v>70550</v>
      </c>
      <c r="B563">
        <v>1066</v>
      </c>
      <c r="C563">
        <v>0</v>
      </c>
      <c r="D563">
        <v>5</v>
      </c>
      <c r="E563">
        <v>19</v>
      </c>
      <c r="F563">
        <v>102</v>
      </c>
      <c r="G563">
        <v>102</v>
      </c>
      <c r="H563">
        <v>9</v>
      </c>
      <c r="I563" t="s">
        <v>6793</v>
      </c>
      <c r="J563" t="s">
        <v>6793</v>
      </c>
      <c r="O563" t="s">
        <v>6793</v>
      </c>
      <c r="P563" t="s">
        <v>7515</v>
      </c>
      <c r="Q563" t="s">
        <v>7515</v>
      </c>
      <c r="R563" t="s">
        <v>7515</v>
      </c>
      <c r="S563" t="s">
        <v>7515</v>
      </c>
      <c r="T563" t="s">
        <v>7515</v>
      </c>
      <c r="U563" t="s">
        <v>7515</v>
      </c>
      <c r="V563" t="s">
        <v>7515</v>
      </c>
      <c r="W563" t="s">
        <v>7515</v>
      </c>
      <c r="X563" t="s">
        <v>7515</v>
      </c>
      <c r="Y563" t="s">
        <v>7515</v>
      </c>
      <c r="Z563" t="s">
        <v>7515</v>
      </c>
      <c r="AA563" t="s">
        <v>7515</v>
      </c>
      <c r="AB563" t="s">
        <v>7515</v>
      </c>
      <c r="AC563" t="s">
        <v>7515</v>
      </c>
      <c r="AD563" t="s">
        <v>7515</v>
      </c>
      <c r="AE563" t="s">
        <v>7515</v>
      </c>
      <c r="AF563" t="s">
        <v>7516</v>
      </c>
      <c r="AG563" t="s">
        <v>7515</v>
      </c>
      <c r="AH563" t="s">
        <v>7515</v>
      </c>
      <c r="AI563" t="s">
        <v>6796</v>
      </c>
      <c r="AQ563" t="s">
        <v>6985</v>
      </c>
      <c r="AR563" t="s">
        <v>6793</v>
      </c>
      <c r="AS563" t="s">
        <v>6794</v>
      </c>
      <c r="AT563">
        <v>0</v>
      </c>
      <c r="AU563">
        <v>15</v>
      </c>
      <c r="AV563" t="s">
        <v>6992</v>
      </c>
      <c r="AW563" t="s">
        <v>6793</v>
      </c>
      <c r="AX563" t="s">
        <v>6793</v>
      </c>
      <c r="AY563" t="s">
        <v>6813</v>
      </c>
      <c r="AZ563" t="s">
        <v>7531</v>
      </c>
      <c r="BA563" t="s">
        <v>7518</v>
      </c>
      <c r="BC563" t="s">
        <v>6793</v>
      </c>
      <c r="BD563" t="s">
        <v>6794</v>
      </c>
      <c r="BE563" t="s">
        <v>6793</v>
      </c>
      <c r="BF563" t="s">
        <v>6793</v>
      </c>
      <c r="BG563" t="s">
        <v>6794</v>
      </c>
      <c r="BH563" t="s">
        <v>6794</v>
      </c>
      <c r="BI563" t="s">
        <v>6794</v>
      </c>
      <c r="BJ563" t="s">
        <v>6794</v>
      </c>
      <c r="BK563" t="s">
        <v>6794</v>
      </c>
      <c r="BL563" t="s">
        <v>6794</v>
      </c>
      <c r="BM563" t="s">
        <v>7021</v>
      </c>
      <c r="BN563" t="s">
        <v>7024</v>
      </c>
      <c r="BO563" t="s">
        <v>6794</v>
      </c>
      <c r="BQ563">
        <v>25</v>
      </c>
      <c r="BR563">
        <v>50</v>
      </c>
      <c r="BS563" t="s">
        <v>7519</v>
      </c>
      <c r="BT563" t="s">
        <v>7576</v>
      </c>
      <c r="BU563" t="s">
        <v>7559</v>
      </c>
      <c r="BV563" t="s">
        <v>7543</v>
      </c>
      <c r="BW563" t="s">
        <v>7515</v>
      </c>
      <c r="BX563" t="s">
        <v>7515</v>
      </c>
      <c r="BY563" t="s">
        <v>7515</v>
      </c>
      <c r="BZ563" t="s">
        <v>7515</v>
      </c>
      <c r="CA563" t="s">
        <v>7515</v>
      </c>
      <c r="CB563" t="s">
        <v>7515</v>
      </c>
      <c r="CC563" t="s">
        <v>7515</v>
      </c>
      <c r="CD563" t="s">
        <v>7515</v>
      </c>
      <c r="CE563" t="s">
        <v>7515</v>
      </c>
      <c r="CF563" t="s">
        <v>7516</v>
      </c>
      <c r="CG563" t="s">
        <v>7515</v>
      </c>
      <c r="CH563" t="s">
        <v>7515</v>
      </c>
      <c r="CI563" t="s">
        <v>6793</v>
      </c>
      <c r="CJ563" t="s">
        <v>6793</v>
      </c>
      <c r="CK563" t="s">
        <v>7579</v>
      </c>
      <c r="CL563" t="s">
        <v>7580</v>
      </c>
      <c r="CM563" t="s">
        <v>7581</v>
      </c>
      <c r="CN563" t="s">
        <v>7611</v>
      </c>
      <c r="CO563" t="s">
        <v>6793</v>
      </c>
      <c r="CP563" t="s">
        <v>6793</v>
      </c>
      <c r="CQ563" t="s">
        <v>6794</v>
      </c>
      <c r="CR563" t="s">
        <v>6793</v>
      </c>
      <c r="CS563" t="s">
        <v>6793</v>
      </c>
      <c r="CT563" t="s">
        <v>6793</v>
      </c>
      <c r="CU563" t="s">
        <v>6794</v>
      </c>
      <c r="CV563" t="s">
        <v>6793</v>
      </c>
      <c r="CW563" t="s">
        <v>6794</v>
      </c>
      <c r="CX563" t="s">
        <v>7545</v>
      </c>
      <c r="CY563" t="s">
        <v>7521</v>
      </c>
      <c r="CZ563" t="s">
        <v>7522</v>
      </c>
      <c r="DA563" t="s">
        <v>6794</v>
      </c>
      <c r="DB563">
        <v>1</v>
      </c>
      <c r="DC563">
        <v>3</v>
      </c>
      <c r="DD563">
        <v>3</v>
      </c>
      <c r="EA563">
        <v>3</v>
      </c>
      <c r="EC563">
        <v>1</v>
      </c>
      <c r="ED563">
        <v>1</v>
      </c>
      <c r="EE563">
        <v>0</v>
      </c>
      <c r="EF563">
        <v>0</v>
      </c>
      <c r="EG563">
        <v>1</v>
      </c>
      <c r="EH563">
        <v>0</v>
      </c>
      <c r="EI563">
        <v>0</v>
      </c>
      <c r="EP563" t="s">
        <v>6793</v>
      </c>
      <c r="II563" t="s">
        <v>7524</v>
      </c>
      <c r="IJ563" t="s">
        <v>7574</v>
      </c>
      <c r="IK563">
        <v>2006</v>
      </c>
      <c r="IM563" t="s">
        <v>7526</v>
      </c>
      <c r="IN563" t="s">
        <v>7527</v>
      </c>
      <c r="IO563" t="s">
        <v>6794</v>
      </c>
      <c r="IP563" t="s">
        <v>6793</v>
      </c>
      <c r="OM563" t="s">
        <v>7528</v>
      </c>
      <c r="ON563" t="s">
        <v>7529</v>
      </c>
      <c r="OO563" t="s">
        <v>7528</v>
      </c>
      <c r="OP563">
        <v>1</v>
      </c>
      <c r="OQ563" t="s">
        <v>28</v>
      </c>
      <c r="OR563" t="s">
        <v>212</v>
      </c>
      <c r="OS563">
        <v>2007</v>
      </c>
      <c r="OT563">
        <v>1</v>
      </c>
      <c r="OU563">
        <v>1</v>
      </c>
      <c r="OV563">
        <v>1</v>
      </c>
      <c r="OW563">
        <v>1</v>
      </c>
      <c r="OX563">
        <v>0</v>
      </c>
      <c r="OY563">
        <v>35</v>
      </c>
      <c r="OZ563" t="s">
        <v>7515</v>
      </c>
      <c r="PA563" t="s">
        <v>7515</v>
      </c>
      <c r="PB563" t="s">
        <v>7515</v>
      </c>
      <c r="PC563" t="s">
        <v>7515</v>
      </c>
      <c r="PD563" t="s">
        <v>7515</v>
      </c>
      <c r="PE563" t="s">
        <v>7515</v>
      </c>
      <c r="PF563" t="s">
        <v>7515</v>
      </c>
      <c r="PG563" t="s">
        <v>7515</v>
      </c>
      <c r="PH563" t="s">
        <v>7515</v>
      </c>
      <c r="PI563" t="s">
        <v>7515</v>
      </c>
      <c r="PJ563" t="s">
        <v>7515</v>
      </c>
      <c r="PK563" t="s">
        <v>7515</v>
      </c>
      <c r="PL563" t="s">
        <v>7515</v>
      </c>
      <c r="PM563" t="s">
        <v>7516</v>
      </c>
      <c r="PN563" t="s">
        <v>7515</v>
      </c>
      <c r="PO563" t="s">
        <v>7515</v>
      </c>
      <c r="PP563" t="s">
        <v>7515</v>
      </c>
      <c r="PQ563" t="s">
        <v>7515</v>
      </c>
      <c r="PR563" t="s">
        <v>7515</v>
      </c>
      <c r="PS563" t="s">
        <v>7515</v>
      </c>
      <c r="PT563" t="s">
        <v>7515</v>
      </c>
      <c r="PU563" t="s">
        <v>7515</v>
      </c>
      <c r="PV563" t="s">
        <v>7515</v>
      </c>
      <c r="PW563" t="s">
        <v>7515</v>
      </c>
      <c r="PX563" t="s">
        <v>7515</v>
      </c>
      <c r="PY563" t="s">
        <v>7515</v>
      </c>
      <c r="PZ563" t="s">
        <v>7515</v>
      </c>
      <c r="QA563" t="s">
        <v>7515</v>
      </c>
      <c r="QB563" t="s">
        <v>7515</v>
      </c>
      <c r="QC563" t="s">
        <v>7515</v>
      </c>
      <c r="QE563" t="s">
        <v>7515</v>
      </c>
      <c r="QF563" t="s">
        <v>7515</v>
      </c>
      <c r="QG563" t="s">
        <v>7515</v>
      </c>
      <c r="QH563" t="s">
        <v>7515</v>
      </c>
      <c r="QI563" t="s">
        <v>7515</v>
      </c>
      <c r="QJ563" t="s">
        <v>7515</v>
      </c>
      <c r="QK563" t="s">
        <v>7516</v>
      </c>
      <c r="RP563">
        <f t="shared" si="16"/>
        <v>3</v>
      </c>
      <c r="RS563">
        <f t="shared" si="17"/>
        <v>1</v>
      </c>
    </row>
    <row r="564" spans="1:487" x14ac:dyDescent="0.3">
      <c r="A564">
        <v>70551</v>
      </c>
      <c r="B564">
        <v>1070</v>
      </c>
      <c r="C564">
        <v>0</v>
      </c>
      <c r="D564">
        <v>5</v>
      </c>
      <c r="E564">
        <v>15</v>
      </c>
      <c r="F564">
        <v>85</v>
      </c>
      <c r="G564">
        <v>102</v>
      </c>
      <c r="H564">
        <v>10</v>
      </c>
      <c r="I564" t="s">
        <v>6793</v>
      </c>
      <c r="J564" t="s">
        <v>6793</v>
      </c>
      <c r="O564" t="s">
        <v>6793</v>
      </c>
      <c r="P564" t="s">
        <v>7515</v>
      </c>
      <c r="Q564" t="s">
        <v>7515</v>
      </c>
      <c r="R564" t="s">
        <v>7515</v>
      </c>
      <c r="S564" t="s">
        <v>7515</v>
      </c>
      <c r="T564" t="s">
        <v>7515</v>
      </c>
      <c r="U564" t="s">
        <v>7515</v>
      </c>
      <c r="V564" t="s">
        <v>7515</v>
      </c>
      <c r="W564" t="s">
        <v>7515</v>
      </c>
      <c r="X564" t="s">
        <v>7515</v>
      </c>
      <c r="Y564" t="s">
        <v>7516</v>
      </c>
      <c r="Z564" t="s">
        <v>7515</v>
      </c>
      <c r="AA564" t="s">
        <v>7515</v>
      </c>
      <c r="AB564" t="s">
        <v>7515</v>
      </c>
      <c r="AC564" t="s">
        <v>7515</v>
      </c>
      <c r="AD564" t="s">
        <v>7515</v>
      </c>
      <c r="AE564" t="s">
        <v>7515</v>
      </c>
      <c r="AF564" t="s">
        <v>7515</v>
      </c>
      <c r="AG564" t="s">
        <v>7515</v>
      </c>
      <c r="AH564" t="s">
        <v>7515</v>
      </c>
      <c r="AI564" t="s">
        <v>7517</v>
      </c>
      <c r="AL564" t="s">
        <v>7547</v>
      </c>
      <c r="AM564" t="s">
        <v>7547</v>
      </c>
      <c r="AN564" t="s">
        <v>6845</v>
      </c>
      <c r="AQ564" t="s">
        <v>6993</v>
      </c>
      <c r="AR564" t="s">
        <v>6794</v>
      </c>
      <c r="AS564" t="s">
        <v>6794</v>
      </c>
      <c r="AT564" t="s">
        <v>6</v>
      </c>
      <c r="AU564" t="s">
        <v>6</v>
      </c>
      <c r="AV564" t="s">
        <v>6988</v>
      </c>
      <c r="AW564" t="s">
        <v>6966</v>
      </c>
      <c r="AX564" t="s">
        <v>6794</v>
      </c>
      <c r="AY564" t="s">
        <v>6813</v>
      </c>
      <c r="AZ564" t="s">
        <v>7531</v>
      </c>
      <c r="BA564" t="s">
        <v>7553</v>
      </c>
      <c r="BC564" t="s">
        <v>6794</v>
      </c>
      <c r="BD564" t="s">
        <v>6794</v>
      </c>
      <c r="BE564" t="s">
        <v>6794</v>
      </c>
      <c r="BF564" t="s">
        <v>6794</v>
      </c>
      <c r="BG564" t="s">
        <v>6794</v>
      </c>
      <c r="BH564" t="s">
        <v>6794</v>
      </c>
      <c r="BI564" t="s">
        <v>6794</v>
      </c>
      <c r="BJ564" t="s">
        <v>6794</v>
      </c>
      <c r="BK564" t="s">
        <v>6794</v>
      </c>
      <c r="BL564" t="s">
        <v>6794</v>
      </c>
      <c r="BM564" t="s">
        <v>7030</v>
      </c>
      <c r="BN564" t="s">
        <v>7028</v>
      </c>
      <c r="BO564" t="s">
        <v>6794</v>
      </c>
      <c r="BQ564" t="s">
        <v>7547</v>
      </c>
      <c r="BR564" t="s">
        <v>6</v>
      </c>
      <c r="BS564" t="s">
        <v>7519</v>
      </c>
      <c r="BT564" t="s">
        <v>6</v>
      </c>
      <c r="BU564" t="s">
        <v>7559</v>
      </c>
      <c r="BV564" t="s">
        <v>7543</v>
      </c>
      <c r="BW564" t="s">
        <v>7516</v>
      </c>
      <c r="BX564" t="s">
        <v>7515</v>
      </c>
      <c r="BY564" t="s">
        <v>7515</v>
      </c>
      <c r="BZ564" t="s">
        <v>7515</v>
      </c>
      <c r="CA564" t="s">
        <v>7515</v>
      </c>
      <c r="CB564" t="s">
        <v>7515</v>
      </c>
      <c r="CC564" t="s">
        <v>7515</v>
      </c>
      <c r="CD564" t="s">
        <v>7515</v>
      </c>
      <c r="CE564" t="s">
        <v>7515</v>
      </c>
      <c r="CF564" t="s">
        <v>7515</v>
      </c>
      <c r="CG564" t="s">
        <v>7515</v>
      </c>
      <c r="CH564" t="s">
        <v>7515</v>
      </c>
      <c r="CI564" t="s">
        <v>6794</v>
      </c>
      <c r="CJ564" t="s">
        <v>6794</v>
      </c>
      <c r="CO564" t="s">
        <v>6793</v>
      </c>
      <c r="CP564" t="s">
        <v>6794</v>
      </c>
      <c r="CQ564" t="s">
        <v>6794</v>
      </c>
      <c r="CR564" t="s">
        <v>6794</v>
      </c>
      <c r="CS564" t="s">
        <v>6794</v>
      </c>
      <c r="CT564" t="s">
        <v>6793</v>
      </c>
      <c r="CU564" t="s">
        <v>6794</v>
      </c>
      <c r="CV564" t="s">
        <v>6793</v>
      </c>
      <c r="CW564" t="s">
        <v>6794</v>
      </c>
      <c r="CX564" t="s">
        <v>7520</v>
      </c>
      <c r="CY564" t="s">
        <v>7521</v>
      </c>
      <c r="CZ564" t="s">
        <v>7522</v>
      </c>
      <c r="DA564" t="s">
        <v>6793</v>
      </c>
      <c r="DB564">
        <v>3</v>
      </c>
      <c r="DC564">
        <v>3</v>
      </c>
      <c r="DD564">
        <v>4</v>
      </c>
      <c r="DE564" t="s">
        <v>6794</v>
      </c>
      <c r="EA564">
        <v>2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2</v>
      </c>
      <c r="EJ564" t="s">
        <v>6794</v>
      </c>
      <c r="EP564" t="s">
        <v>6794</v>
      </c>
      <c r="OI564" t="s">
        <v>7526</v>
      </c>
      <c r="OJ564" t="s">
        <v>7526</v>
      </c>
      <c r="OK564" t="s">
        <v>7527</v>
      </c>
      <c r="OL564" t="s">
        <v>7527</v>
      </c>
      <c r="OM564" t="s">
        <v>7528</v>
      </c>
      <c r="ON564" t="s">
        <v>7529</v>
      </c>
      <c r="OO564" t="s">
        <v>7528</v>
      </c>
      <c r="OP564">
        <v>4</v>
      </c>
      <c r="OQ564" t="s">
        <v>28</v>
      </c>
      <c r="OR564" t="s">
        <v>212</v>
      </c>
      <c r="OS564">
        <v>2006</v>
      </c>
      <c r="OT564">
        <v>9</v>
      </c>
      <c r="OU564">
        <v>1</v>
      </c>
      <c r="OV564">
        <v>9</v>
      </c>
      <c r="OW564">
        <v>0</v>
      </c>
      <c r="OX564">
        <v>1</v>
      </c>
      <c r="OY564">
        <v>35</v>
      </c>
      <c r="QE564" t="s">
        <v>7515</v>
      </c>
      <c r="QF564" t="s">
        <v>7516</v>
      </c>
      <c r="QG564" t="s">
        <v>7515</v>
      </c>
      <c r="QH564" t="s">
        <v>7515</v>
      </c>
      <c r="QI564" t="s">
        <v>7515</v>
      </c>
      <c r="QJ564" t="s">
        <v>7515</v>
      </c>
      <c r="QK564" t="s">
        <v>7515</v>
      </c>
      <c r="RP564">
        <f t="shared" si="16"/>
        <v>-1</v>
      </c>
      <c r="RS564">
        <f t="shared" si="17"/>
        <v>9</v>
      </c>
    </row>
    <row r="565" spans="1:487" x14ac:dyDescent="0.3">
      <c r="A565">
        <v>70552</v>
      </c>
      <c r="B565">
        <v>1073</v>
      </c>
      <c r="C565">
        <v>0</v>
      </c>
      <c r="D565">
        <v>5</v>
      </c>
      <c r="E565">
        <v>10</v>
      </c>
      <c r="F565">
        <v>87</v>
      </c>
      <c r="G565">
        <v>102</v>
      </c>
      <c r="H565">
        <v>9</v>
      </c>
      <c r="I565" t="s">
        <v>6793</v>
      </c>
      <c r="J565" t="s">
        <v>6793</v>
      </c>
      <c r="O565" t="s">
        <v>6793</v>
      </c>
      <c r="P565" t="s">
        <v>7515</v>
      </c>
      <c r="Q565" t="s">
        <v>7515</v>
      </c>
      <c r="R565" t="s">
        <v>7515</v>
      </c>
      <c r="S565" t="s">
        <v>7515</v>
      </c>
      <c r="T565" t="s">
        <v>7515</v>
      </c>
      <c r="U565" t="s">
        <v>7515</v>
      </c>
      <c r="V565" t="s">
        <v>7515</v>
      </c>
      <c r="W565" t="s">
        <v>7515</v>
      </c>
      <c r="X565" t="s">
        <v>7515</v>
      </c>
      <c r="Y565" t="s">
        <v>7516</v>
      </c>
      <c r="Z565" t="s">
        <v>7516</v>
      </c>
      <c r="AA565" t="s">
        <v>7515</v>
      </c>
      <c r="AB565" t="s">
        <v>7515</v>
      </c>
      <c r="AC565" t="s">
        <v>7515</v>
      </c>
      <c r="AD565" t="s">
        <v>7515</v>
      </c>
      <c r="AE565" t="s">
        <v>7515</v>
      </c>
      <c r="AF565" t="s">
        <v>7515</v>
      </c>
      <c r="AG565" t="s">
        <v>7515</v>
      </c>
      <c r="AH565" t="s">
        <v>7515</v>
      </c>
      <c r="AI565" t="s">
        <v>6796</v>
      </c>
      <c r="AQ565" t="s">
        <v>6985</v>
      </c>
      <c r="AR565" t="s">
        <v>6793</v>
      </c>
      <c r="AS565" t="s">
        <v>6794</v>
      </c>
      <c r="AT565">
        <v>0</v>
      </c>
      <c r="AU565">
        <v>20</v>
      </c>
      <c r="AV565" t="s">
        <v>6988</v>
      </c>
      <c r="AW565" t="s">
        <v>6794</v>
      </c>
      <c r="AX565" t="s">
        <v>6793</v>
      </c>
      <c r="AY565" t="s">
        <v>6813</v>
      </c>
      <c r="AZ565" t="s">
        <v>7531</v>
      </c>
      <c r="BA565" t="s">
        <v>6991</v>
      </c>
      <c r="BC565" t="s">
        <v>6794</v>
      </c>
      <c r="BD565" t="s">
        <v>6794</v>
      </c>
      <c r="BE565" t="s">
        <v>6794</v>
      </c>
      <c r="BF565" t="s">
        <v>6794</v>
      </c>
      <c r="BG565" t="s">
        <v>6794</v>
      </c>
      <c r="BH565" t="s">
        <v>6794</v>
      </c>
      <c r="BI565" t="s">
        <v>6793</v>
      </c>
      <c r="BJ565" t="s">
        <v>6794</v>
      </c>
      <c r="BK565" t="s">
        <v>6794</v>
      </c>
      <c r="BL565" t="s">
        <v>6794</v>
      </c>
      <c r="BM565" t="s">
        <v>7022</v>
      </c>
      <c r="BN565" t="s">
        <v>7565</v>
      </c>
      <c r="BO565" t="s">
        <v>6794</v>
      </c>
      <c r="BQ565">
        <v>0</v>
      </c>
      <c r="BR565" t="s">
        <v>7532</v>
      </c>
      <c r="BS565" t="s">
        <v>7533</v>
      </c>
      <c r="BT565" t="s">
        <v>6</v>
      </c>
      <c r="BU565" t="s">
        <v>7559</v>
      </c>
      <c r="BV565" t="s">
        <v>7535</v>
      </c>
      <c r="BW565" t="s">
        <v>7516</v>
      </c>
      <c r="BX565" t="s">
        <v>7515</v>
      </c>
      <c r="BY565" t="s">
        <v>7515</v>
      </c>
      <c r="BZ565" t="s">
        <v>7515</v>
      </c>
      <c r="CA565" t="s">
        <v>7515</v>
      </c>
      <c r="CB565" t="s">
        <v>7515</v>
      </c>
      <c r="CC565" t="s">
        <v>7515</v>
      </c>
      <c r="CD565" t="s">
        <v>7515</v>
      </c>
      <c r="CE565" t="s">
        <v>7515</v>
      </c>
      <c r="CF565" t="s">
        <v>7515</v>
      </c>
      <c r="CG565" t="s">
        <v>7515</v>
      </c>
      <c r="CH565" t="s">
        <v>7515</v>
      </c>
      <c r="CI565" t="s">
        <v>6794</v>
      </c>
      <c r="CJ565" t="s">
        <v>6794</v>
      </c>
      <c r="CO565" t="s">
        <v>6793</v>
      </c>
      <c r="CP565" t="s">
        <v>6794</v>
      </c>
      <c r="CQ565" t="s">
        <v>6794</v>
      </c>
      <c r="CR565" t="s">
        <v>6793</v>
      </c>
      <c r="CS565" t="s">
        <v>6794</v>
      </c>
      <c r="CT565" t="s">
        <v>6794</v>
      </c>
      <c r="CU565" t="s">
        <v>6794</v>
      </c>
      <c r="CV565" t="s">
        <v>6793</v>
      </c>
      <c r="CW565" t="s">
        <v>6794</v>
      </c>
      <c r="CX565" t="s">
        <v>7520</v>
      </c>
      <c r="CY565" t="s">
        <v>7521</v>
      </c>
      <c r="CZ565" t="s">
        <v>7522</v>
      </c>
      <c r="DA565" t="s">
        <v>6793</v>
      </c>
      <c r="DB565">
        <v>2</v>
      </c>
      <c r="DC565">
        <v>3</v>
      </c>
      <c r="DD565">
        <v>4</v>
      </c>
      <c r="DE565" t="s">
        <v>6794</v>
      </c>
      <c r="EA565">
        <v>2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2</v>
      </c>
      <c r="EJ565" t="s">
        <v>6794</v>
      </c>
      <c r="EP565" t="s">
        <v>6794</v>
      </c>
      <c r="OI565" t="s">
        <v>7526</v>
      </c>
      <c r="OJ565" t="s">
        <v>7526</v>
      </c>
      <c r="OK565" t="s">
        <v>7526</v>
      </c>
      <c r="OL565" t="s">
        <v>7527</v>
      </c>
      <c r="OM565" t="s">
        <v>7528</v>
      </c>
      <c r="ON565" t="s">
        <v>7539</v>
      </c>
      <c r="OO565" t="s">
        <v>7528</v>
      </c>
      <c r="OP565">
        <v>0</v>
      </c>
      <c r="OQ565" t="s">
        <v>28</v>
      </c>
      <c r="OR565" t="s">
        <v>212</v>
      </c>
      <c r="OS565">
        <v>2007</v>
      </c>
      <c r="OT565">
        <v>8</v>
      </c>
      <c r="OU565">
        <v>1</v>
      </c>
      <c r="OV565">
        <v>8</v>
      </c>
      <c r="OW565">
        <v>1</v>
      </c>
      <c r="OX565">
        <v>0</v>
      </c>
      <c r="OY565">
        <v>35</v>
      </c>
      <c r="QE565" t="s">
        <v>7515</v>
      </c>
      <c r="QF565" t="s">
        <v>7516</v>
      </c>
      <c r="QG565" t="s">
        <v>7515</v>
      </c>
      <c r="QH565" t="s">
        <v>7515</v>
      </c>
      <c r="QI565" t="s">
        <v>7515</v>
      </c>
      <c r="QJ565" t="s">
        <v>7515</v>
      </c>
      <c r="QK565" t="s">
        <v>7515</v>
      </c>
      <c r="RP565">
        <f t="shared" si="16"/>
        <v>2</v>
      </c>
      <c r="RS565">
        <f t="shared" si="17"/>
        <v>2</v>
      </c>
    </row>
    <row r="566" spans="1:487" x14ac:dyDescent="0.3">
      <c r="A566">
        <v>70553</v>
      </c>
      <c r="B566">
        <v>1074</v>
      </c>
      <c r="C566">
        <v>0</v>
      </c>
      <c r="D566">
        <v>5</v>
      </c>
      <c r="E566">
        <v>8</v>
      </c>
      <c r="F566">
        <v>95</v>
      </c>
      <c r="G566">
        <v>102</v>
      </c>
      <c r="H566">
        <v>3</v>
      </c>
      <c r="I566" t="s">
        <v>6793</v>
      </c>
      <c r="J566" t="s">
        <v>6793</v>
      </c>
      <c r="O566" t="s">
        <v>6793</v>
      </c>
      <c r="P566" t="s">
        <v>7515</v>
      </c>
      <c r="Q566" t="s">
        <v>7515</v>
      </c>
      <c r="R566" t="s">
        <v>7515</v>
      </c>
      <c r="S566" t="s">
        <v>7515</v>
      </c>
      <c r="T566" t="s">
        <v>7515</v>
      </c>
      <c r="U566" t="s">
        <v>7515</v>
      </c>
      <c r="V566" t="s">
        <v>7515</v>
      </c>
      <c r="W566" t="s">
        <v>7515</v>
      </c>
      <c r="X566" t="s">
        <v>7515</v>
      </c>
      <c r="Y566" t="s">
        <v>7515</v>
      </c>
      <c r="Z566" t="s">
        <v>7516</v>
      </c>
      <c r="AA566" t="s">
        <v>7515</v>
      </c>
      <c r="AB566" t="s">
        <v>7515</v>
      </c>
      <c r="AC566" t="s">
        <v>7515</v>
      </c>
      <c r="AD566" t="s">
        <v>7515</v>
      </c>
      <c r="AE566" t="s">
        <v>7515</v>
      </c>
      <c r="AF566" t="s">
        <v>7515</v>
      </c>
      <c r="AG566" t="s">
        <v>7515</v>
      </c>
      <c r="AH566" t="s">
        <v>7515</v>
      </c>
      <c r="AI566" t="s">
        <v>6796</v>
      </c>
      <c r="AQ566" t="s">
        <v>6985</v>
      </c>
      <c r="AR566" t="s">
        <v>6793</v>
      </c>
      <c r="AS566" t="s">
        <v>6793</v>
      </c>
      <c r="AT566">
        <v>0</v>
      </c>
      <c r="AU566">
        <v>6</v>
      </c>
      <c r="AV566" t="s">
        <v>6988</v>
      </c>
      <c r="AW566" t="s">
        <v>6793</v>
      </c>
      <c r="AX566" t="s">
        <v>6793</v>
      </c>
      <c r="AY566" t="s">
        <v>6813</v>
      </c>
      <c r="AZ566" t="s">
        <v>7531</v>
      </c>
      <c r="BA566" t="s">
        <v>7518</v>
      </c>
      <c r="BC566" t="s">
        <v>6793</v>
      </c>
      <c r="BD566" t="s">
        <v>6794</v>
      </c>
      <c r="BE566" t="s">
        <v>6793</v>
      </c>
      <c r="BF566" t="s">
        <v>6793</v>
      </c>
      <c r="BG566" t="s">
        <v>6794</v>
      </c>
      <c r="BH566" t="s">
        <v>6794</v>
      </c>
      <c r="BI566" t="s">
        <v>6794</v>
      </c>
      <c r="BJ566" t="s">
        <v>6793</v>
      </c>
      <c r="BK566" t="s">
        <v>6794</v>
      </c>
      <c r="BL566" t="s">
        <v>6794</v>
      </c>
      <c r="BM566" t="s">
        <v>7026</v>
      </c>
      <c r="BN566" t="s">
        <v>7021</v>
      </c>
      <c r="BO566" t="s">
        <v>6794</v>
      </c>
      <c r="BQ566" t="s">
        <v>7547</v>
      </c>
      <c r="BR566" t="s">
        <v>6</v>
      </c>
      <c r="BS566" t="s">
        <v>7519</v>
      </c>
      <c r="BT566" t="s">
        <v>6</v>
      </c>
      <c r="BU566" t="s">
        <v>7024</v>
      </c>
      <c r="BV566" t="s">
        <v>7561</v>
      </c>
      <c r="BW566" t="s">
        <v>7515</v>
      </c>
      <c r="BX566" t="s">
        <v>7515</v>
      </c>
      <c r="BY566" t="s">
        <v>7515</v>
      </c>
      <c r="BZ566" t="s">
        <v>7516</v>
      </c>
      <c r="CA566" t="s">
        <v>7515</v>
      </c>
      <c r="CB566" t="s">
        <v>7515</v>
      </c>
      <c r="CC566" t="s">
        <v>7515</v>
      </c>
      <c r="CD566" t="s">
        <v>7515</v>
      </c>
      <c r="CE566" t="s">
        <v>7515</v>
      </c>
      <c r="CF566" t="s">
        <v>7515</v>
      </c>
      <c r="CG566" t="s">
        <v>7515</v>
      </c>
      <c r="CH566" t="s">
        <v>7515</v>
      </c>
      <c r="CI566" t="s">
        <v>6793</v>
      </c>
      <c r="CJ566" t="s">
        <v>6794</v>
      </c>
      <c r="CO566" t="s">
        <v>6793</v>
      </c>
      <c r="CP566" t="s">
        <v>6793</v>
      </c>
      <c r="CQ566" t="s">
        <v>6794</v>
      </c>
      <c r="CR566" t="s">
        <v>6793</v>
      </c>
      <c r="CS566" t="s">
        <v>6793</v>
      </c>
      <c r="CT566" t="s">
        <v>6794</v>
      </c>
      <c r="CU566" t="s">
        <v>6794</v>
      </c>
      <c r="CV566" t="s">
        <v>6793</v>
      </c>
      <c r="CW566" t="s">
        <v>6794</v>
      </c>
      <c r="CX566" t="s">
        <v>7520</v>
      </c>
      <c r="CY566" t="s">
        <v>7521</v>
      </c>
      <c r="CZ566" t="s">
        <v>7587</v>
      </c>
      <c r="DA566" t="s">
        <v>6793</v>
      </c>
      <c r="DB566">
        <v>3</v>
      </c>
      <c r="DC566">
        <v>3</v>
      </c>
      <c r="DD566">
        <v>2</v>
      </c>
      <c r="DE566" t="s">
        <v>6793</v>
      </c>
      <c r="DF566">
        <v>1</v>
      </c>
      <c r="DG566" t="s">
        <v>7597</v>
      </c>
      <c r="DH566">
        <v>2007</v>
      </c>
      <c r="DI566" t="s">
        <v>7557</v>
      </c>
      <c r="DJ566" t="s">
        <v>7556</v>
      </c>
      <c r="DK566">
        <v>2007</v>
      </c>
      <c r="EA566">
        <v>4</v>
      </c>
      <c r="EC566">
        <v>2</v>
      </c>
      <c r="ED566">
        <v>0</v>
      </c>
      <c r="EE566">
        <v>0</v>
      </c>
      <c r="EF566">
        <v>2</v>
      </c>
      <c r="EG566">
        <v>0</v>
      </c>
      <c r="EH566">
        <v>0</v>
      </c>
      <c r="EI566">
        <v>0</v>
      </c>
      <c r="EJ566" t="s">
        <v>6793</v>
      </c>
      <c r="EK566" t="s">
        <v>6859</v>
      </c>
      <c r="EL566">
        <v>1</v>
      </c>
      <c r="EN566">
        <v>2006</v>
      </c>
      <c r="EP566" t="s">
        <v>6794</v>
      </c>
      <c r="OI566" t="s">
        <v>7526</v>
      </c>
      <c r="OJ566" t="s">
        <v>7527</v>
      </c>
      <c r="OK566" t="s">
        <v>7527</v>
      </c>
      <c r="OL566" t="s">
        <v>7527</v>
      </c>
      <c r="OM566" t="s">
        <v>7528</v>
      </c>
      <c r="ON566" t="s">
        <v>7529</v>
      </c>
      <c r="OO566" t="s">
        <v>7528</v>
      </c>
      <c r="OP566">
        <v>1</v>
      </c>
      <c r="OQ566" t="s">
        <v>28</v>
      </c>
      <c r="OR566" t="s">
        <v>7549</v>
      </c>
      <c r="OS566">
        <v>2006</v>
      </c>
      <c r="OT566">
        <v>4</v>
      </c>
      <c r="OU566">
        <v>1</v>
      </c>
      <c r="OV566">
        <v>4</v>
      </c>
      <c r="OW566">
        <v>1</v>
      </c>
      <c r="OX566">
        <v>0</v>
      </c>
      <c r="OY566">
        <v>35</v>
      </c>
      <c r="QE566" t="s">
        <v>7516</v>
      </c>
      <c r="QF566" t="s">
        <v>7515</v>
      </c>
      <c r="QG566" t="s">
        <v>7515</v>
      </c>
      <c r="QH566" t="s">
        <v>7515</v>
      </c>
      <c r="QI566" t="s">
        <v>7515</v>
      </c>
      <c r="QJ566" t="s">
        <v>7515</v>
      </c>
      <c r="QK566" t="s">
        <v>7515</v>
      </c>
      <c r="RP566">
        <f t="shared" si="16"/>
        <v>5</v>
      </c>
      <c r="RS566">
        <f t="shared" si="17"/>
        <v>5</v>
      </c>
    </row>
    <row r="567" spans="1:487" x14ac:dyDescent="0.3">
      <c r="A567">
        <v>70554</v>
      </c>
      <c r="B567">
        <v>1075</v>
      </c>
      <c r="C567">
        <v>0</v>
      </c>
      <c r="D567">
        <v>5</v>
      </c>
      <c r="E567">
        <v>15</v>
      </c>
      <c r="F567">
        <v>143</v>
      </c>
      <c r="G567">
        <v>102</v>
      </c>
      <c r="H567">
        <v>4</v>
      </c>
      <c r="I567" t="s">
        <v>6793</v>
      </c>
      <c r="J567" t="s">
        <v>6793</v>
      </c>
      <c r="O567" t="s">
        <v>6793</v>
      </c>
      <c r="P567" t="s">
        <v>7515</v>
      </c>
      <c r="Q567" t="s">
        <v>7515</v>
      </c>
      <c r="R567" t="s">
        <v>7515</v>
      </c>
      <c r="S567" t="s">
        <v>7515</v>
      </c>
      <c r="T567" t="s">
        <v>7515</v>
      </c>
      <c r="U567" t="s">
        <v>7515</v>
      </c>
      <c r="V567" t="s">
        <v>7515</v>
      </c>
      <c r="W567" t="s">
        <v>7515</v>
      </c>
      <c r="X567" t="s">
        <v>7515</v>
      </c>
      <c r="Y567" t="s">
        <v>7515</v>
      </c>
      <c r="Z567" t="s">
        <v>7515</v>
      </c>
      <c r="AA567" t="s">
        <v>7515</v>
      </c>
      <c r="AB567" t="s">
        <v>7515</v>
      </c>
      <c r="AC567" t="s">
        <v>7515</v>
      </c>
      <c r="AD567" t="s">
        <v>7515</v>
      </c>
      <c r="AE567" t="s">
        <v>7516</v>
      </c>
      <c r="AF567" t="s">
        <v>7515</v>
      </c>
      <c r="AG567" t="s">
        <v>7515</v>
      </c>
      <c r="AH567" t="s">
        <v>7515</v>
      </c>
      <c r="AI567" t="s">
        <v>7517</v>
      </c>
      <c r="AL567">
        <v>0</v>
      </c>
      <c r="AM567">
        <v>1</v>
      </c>
      <c r="AN567" t="s">
        <v>6845</v>
      </c>
      <c r="AQ567" t="s">
        <v>6993</v>
      </c>
      <c r="AR567" t="s">
        <v>6794</v>
      </c>
      <c r="AS567" t="s">
        <v>6794</v>
      </c>
      <c r="AT567">
        <v>0</v>
      </c>
      <c r="AU567">
        <v>20</v>
      </c>
      <c r="AV567" t="s">
        <v>6992</v>
      </c>
      <c r="AW567" t="s">
        <v>6794</v>
      </c>
      <c r="AX567" t="s">
        <v>6793</v>
      </c>
      <c r="AY567" t="s">
        <v>6813</v>
      </c>
      <c r="AZ567" t="s">
        <v>7531</v>
      </c>
      <c r="BA567" t="s">
        <v>7518</v>
      </c>
      <c r="BC567" t="s">
        <v>6794</v>
      </c>
      <c r="BD567" t="s">
        <v>6794</v>
      </c>
      <c r="BE567" t="s">
        <v>6794</v>
      </c>
      <c r="BF567" t="s">
        <v>6794</v>
      </c>
      <c r="BG567" t="s">
        <v>6793</v>
      </c>
      <c r="BH567" t="s">
        <v>6794</v>
      </c>
      <c r="BI567" t="s">
        <v>6794</v>
      </c>
      <c r="BJ567" t="s">
        <v>6793</v>
      </c>
      <c r="BK567" t="s">
        <v>6794</v>
      </c>
      <c r="BL567" t="s">
        <v>6794</v>
      </c>
      <c r="BM567" t="s">
        <v>7026</v>
      </c>
      <c r="BN567" t="s">
        <v>7565</v>
      </c>
      <c r="BO567" t="s">
        <v>6794</v>
      </c>
      <c r="BQ567" t="s">
        <v>7547</v>
      </c>
      <c r="BR567">
        <v>25</v>
      </c>
      <c r="BS567" t="s">
        <v>7519</v>
      </c>
      <c r="BT567" t="s">
        <v>7601</v>
      </c>
      <c r="BU567" t="s">
        <v>7559</v>
      </c>
      <c r="BV567" t="s">
        <v>7543</v>
      </c>
      <c r="BW567" t="s">
        <v>7515</v>
      </c>
      <c r="BX567" t="s">
        <v>7515</v>
      </c>
      <c r="BY567" t="s">
        <v>7515</v>
      </c>
      <c r="BZ567" t="s">
        <v>7516</v>
      </c>
      <c r="CA567" t="s">
        <v>7515</v>
      </c>
      <c r="CB567" t="s">
        <v>7515</v>
      </c>
      <c r="CC567" t="s">
        <v>7515</v>
      </c>
      <c r="CD567" t="s">
        <v>7515</v>
      </c>
      <c r="CE567" t="s">
        <v>7515</v>
      </c>
      <c r="CF567" t="s">
        <v>7515</v>
      </c>
      <c r="CG567" t="s">
        <v>7515</v>
      </c>
      <c r="CH567" t="s">
        <v>7515</v>
      </c>
      <c r="CI567" t="s">
        <v>6793</v>
      </c>
      <c r="CJ567" t="s">
        <v>6794</v>
      </c>
      <c r="CK567" t="s">
        <v>7579</v>
      </c>
      <c r="CL567" t="s">
        <v>7580</v>
      </c>
      <c r="CM567" t="s">
        <v>7581</v>
      </c>
      <c r="CN567" t="s">
        <v>7592</v>
      </c>
      <c r="CO567" t="s">
        <v>6793</v>
      </c>
      <c r="CP567" t="s">
        <v>6794</v>
      </c>
      <c r="CQ567" t="s">
        <v>6794</v>
      </c>
      <c r="CR567" t="s">
        <v>6793</v>
      </c>
      <c r="CS567" t="s">
        <v>6794</v>
      </c>
      <c r="CT567" t="s">
        <v>6794</v>
      </c>
      <c r="CU567" t="s">
        <v>6794</v>
      </c>
      <c r="CV567" t="s">
        <v>6793</v>
      </c>
      <c r="CW567" t="s">
        <v>6794</v>
      </c>
      <c r="CX567" t="s">
        <v>7520</v>
      </c>
      <c r="CY567" t="s">
        <v>7521</v>
      </c>
      <c r="CZ567" t="s">
        <v>7522</v>
      </c>
      <c r="DA567" t="s">
        <v>6793</v>
      </c>
      <c r="DB567">
        <v>3</v>
      </c>
      <c r="DC567">
        <v>3</v>
      </c>
      <c r="DD567">
        <v>4</v>
      </c>
      <c r="DE567" t="s">
        <v>6793</v>
      </c>
      <c r="DF567">
        <v>2</v>
      </c>
      <c r="DG567" t="s">
        <v>7558</v>
      </c>
      <c r="DH567">
        <v>2006</v>
      </c>
      <c r="DI567" t="s">
        <v>7557</v>
      </c>
      <c r="DJ567" t="s">
        <v>7606</v>
      </c>
      <c r="DK567">
        <v>2006</v>
      </c>
      <c r="DL567" t="s">
        <v>7558</v>
      </c>
      <c r="DM567">
        <v>2007</v>
      </c>
      <c r="DN567" t="s">
        <v>7557</v>
      </c>
      <c r="DO567" t="s">
        <v>7572</v>
      </c>
      <c r="DP567">
        <v>2007</v>
      </c>
      <c r="EA567">
        <v>4</v>
      </c>
      <c r="EC567">
        <v>2</v>
      </c>
      <c r="ED567">
        <v>0</v>
      </c>
      <c r="EE567">
        <v>0</v>
      </c>
      <c r="EF567">
        <v>2</v>
      </c>
      <c r="EG567">
        <v>0</v>
      </c>
      <c r="EH567">
        <v>0</v>
      </c>
      <c r="EI567">
        <v>0</v>
      </c>
      <c r="EJ567" t="s">
        <v>6794</v>
      </c>
      <c r="EP567" t="s">
        <v>6793</v>
      </c>
      <c r="GE567" t="s">
        <v>7524</v>
      </c>
      <c r="GF567" t="s">
        <v>7558</v>
      </c>
      <c r="GG567">
        <v>2007</v>
      </c>
      <c r="GK567" t="s">
        <v>6794</v>
      </c>
      <c r="HK567" t="s">
        <v>7524</v>
      </c>
      <c r="HL567" t="s">
        <v>7558</v>
      </c>
      <c r="HM567">
        <v>2007</v>
      </c>
      <c r="HQ567" t="s">
        <v>6794</v>
      </c>
      <c r="HS567" t="s">
        <v>7538</v>
      </c>
      <c r="HT567" t="s">
        <v>7558</v>
      </c>
      <c r="HU567">
        <v>2007</v>
      </c>
      <c r="HY567" t="s">
        <v>6794</v>
      </c>
      <c r="IA567" t="s">
        <v>7524</v>
      </c>
      <c r="IB567" t="s">
        <v>7558</v>
      </c>
      <c r="IC567">
        <v>2007</v>
      </c>
      <c r="IG567" t="s">
        <v>6793</v>
      </c>
      <c r="II567" t="s">
        <v>7524</v>
      </c>
      <c r="IJ567" t="s">
        <v>7558</v>
      </c>
      <c r="IK567">
        <v>2007</v>
      </c>
      <c r="IM567" t="s">
        <v>7526</v>
      </c>
      <c r="IN567" t="s">
        <v>7526</v>
      </c>
      <c r="IO567" t="s">
        <v>6793</v>
      </c>
      <c r="KM567" t="s">
        <v>7524</v>
      </c>
      <c r="KN567" t="s">
        <v>7558</v>
      </c>
      <c r="KO567">
        <v>2007</v>
      </c>
      <c r="KS567" t="s">
        <v>6793</v>
      </c>
      <c r="OI567" t="s">
        <v>7526</v>
      </c>
      <c r="OJ567" t="s">
        <v>7526</v>
      </c>
      <c r="OL567" t="s">
        <v>7526</v>
      </c>
      <c r="OM567" t="s">
        <v>7528</v>
      </c>
      <c r="ON567" t="s">
        <v>7529</v>
      </c>
      <c r="OO567" t="s">
        <v>7528</v>
      </c>
      <c r="OP567">
        <v>0</v>
      </c>
      <c r="OQ567" t="s">
        <v>28</v>
      </c>
      <c r="OR567" t="s">
        <v>7549</v>
      </c>
      <c r="OS567">
        <v>2006</v>
      </c>
      <c r="OT567">
        <v>5</v>
      </c>
      <c r="OU567">
        <v>1</v>
      </c>
      <c r="OV567">
        <v>5</v>
      </c>
      <c r="OW567">
        <v>0</v>
      </c>
      <c r="OX567">
        <v>1</v>
      </c>
      <c r="OY567">
        <v>35</v>
      </c>
      <c r="OZ567" t="s">
        <v>7515</v>
      </c>
      <c r="PA567" t="s">
        <v>7515</v>
      </c>
      <c r="PB567" t="s">
        <v>7515</v>
      </c>
      <c r="PC567" t="s">
        <v>7515</v>
      </c>
      <c r="PD567" t="s">
        <v>7515</v>
      </c>
      <c r="PE567" t="s">
        <v>7515</v>
      </c>
      <c r="PF567" t="s">
        <v>7516</v>
      </c>
      <c r="PG567" t="s">
        <v>7515</v>
      </c>
      <c r="PH567" t="s">
        <v>7515</v>
      </c>
      <c r="PI567" t="s">
        <v>7515</v>
      </c>
      <c r="PJ567" t="s">
        <v>7516</v>
      </c>
      <c r="PK567" t="s">
        <v>7516</v>
      </c>
      <c r="PL567" t="s">
        <v>7516</v>
      </c>
      <c r="PM567" t="s">
        <v>7516</v>
      </c>
      <c r="PN567" t="s">
        <v>7515</v>
      </c>
      <c r="PO567" t="s">
        <v>7515</v>
      </c>
      <c r="PP567" t="s">
        <v>7515</v>
      </c>
      <c r="PQ567" t="s">
        <v>7515</v>
      </c>
      <c r="PR567" t="s">
        <v>7515</v>
      </c>
      <c r="PS567" t="s">
        <v>7515</v>
      </c>
      <c r="PT567" t="s">
        <v>7516</v>
      </c>
      <c r="PU567" t="s">
        <v>7515</v>
      </c>
      <c r="PV567" t="s">
        <v>7515</v>
      </c>
      <c r="PW567" t="s">
        <v>7515</v>
      </c>
      <c r="PX567" t="s">
        <v>7515</v>
      </c>
      <c r="PY567" t="s">
        <v>7515</v>
      </c>
      <c r="PZ567" t="s">
        <v>7515</v>
      </c>
      <c r="QA567" t="s">
        <v>7515</v>
      </c>
      <c r="QB567" t="s">
        <v>7515</v>
      </c>
      <c r="QC567" t="s">
        <v>7515</v>
      </c>
      <c r="QE567" t="s">
        <v>7515</v>
      </c>
      <c r="QF567" t="s">
        <v>7515</v>
      </c>
      <c r="QG567" t="s">
        <v>7515</v>
      </c>
      <c r="QH567" t="s">
        <v>7515</v>
      </c>
      <c r="QI567" t="s">
        <v>7515</v>
      </c>
      <c r="QJ567" t="s">
        <v>7515</v>
      </c>
      <c r="QK567" t="s">
        <v>7516</v>
      </c>
      <c r="RP567">
        <f t="shared" si="16"/>
        <v>2</v>
      </c>
      <c r="RS567">
        <f t="shared" si="17"/>
        <v>5</v>
      </c>
    </row>
    <row r="568" spans="1:487" x14ac:dyDescent="0.3">
      <c r="A568">
        <v>70555</v>
      </c>
      <c r="B568">
        <v>1076</v>
      </c>
      <c r="C568">
        <v>0</v>
      </c>
      <c r="D568">
        <v>5</v>
      </c>
      <c r="E568">
        <v>11</v>
      </c>
      <c r="F568">
        <v>99</v>
      </c>
      <c r="G568">
        <v>102</v>
      </c>
      <c r="H568">
        <v>10</v>
      </c>
      <c r="I568" t="s">
        <v>6793</v>
      </c>
      <c r="J568" t="s">
        <v>6793</v>
      </c>
      <c r="O568" t="s">
        <v>6793</v>
      </c>
      <c r="P568" t="s">
        <v>7515</v>
      </c>
      <c r="Q568" t="s">
        <v>7516</v>
      </c>
      <c r="R568" t="s">
        <v>7515</v>
      </c>
      <c r="S568" t="s">
        <v>7515</v>
      </c>
      <c r="T568" t="s">
        <v>7515</v>
      </c>
      <c r="U568" t="s">
        <v>7515</v>
      </c>
      <c r="V568" t="s">
        <v>7515</v>
      </c>
      <c r="W568" t="s">
        <v>7515</v>
      </c>
      <c r="X568" t="s">
        <v>7515</v>
      </c>
      <c r="Y568" t="s">
        <v>7515</v>
      </c>
      <c r="Z568" t="s">
        <v>7515</v>
      </c>
      <c r="AA568" t="s">
        <v>7515</v>
      </c>
      <c r="AB568" t="s">
        <v>7515</v>
      </c>
      <c r="AC568" t="s">
        <v>7515</v>
      </c>
      <c r="AD568" t="s">
        <v>7515</v>
      </c>
      <c r="AE568" t="s">
        <v>7515</v>
      </c>
      <c r="AF568" t="s">
        <v>7515</v>
      </c>
      <c r="AG568" t="s">
        <v>7515</v>
      </c>
      <c r="AH568" t="s">
        <v>7515</v>
      </c>
      <c r="AI568" t="s">
        <v>7517</v>
      </c>
      <c r="AL568">
        <v>0</v>
      </c>
      <c r="AM568">
        <v>8</v>
      </c>
      <c r="AN568" t="s">
        <v>6845</v>
      </c>
      <c r="AQ568" t="s">
        <v>6994</v>
      </c>
      <c r="AR568" t="s">
        <v>6794</v>
      </c>
      <c r="AS568" t="s">
        <v>6794</v>
      </c>
      <c r="AT568" t="s">
        <v>6</v>
      </c>
      <c r="AU568" t="s">
        <v>6</v>
      </c>
      <c r="AV568" t="s">
        <v>6988</v>
      </c>
      <c r="AW568" t="s">
        <v>6793</v>
      </c>
      <c r="AX568" t="s">
        <v>6793</v>
      </c>
      <c r="AY568" t="s">
        <v>6814</v>
      </c>
      <c r="BA568" t="s">
        <v>7553</v>
      </c>
      <c r="BB568" t="s">
        <v>7583</v>
      </c>
      <c r="BC568" t="s">
        <v>6794</v>
      </c>
      <c r="BD568" t="s">
        <v>6794</v>
      </c>
      <c r="BE568" t="s">
        <v>6794</v>
      </c>
      <c r="BF568" t="s">
        <v>6794</v>
      </c>
      <c r="BG568" t="s">
        <v>6793</v>
      </c>
      <c r="BH568" t="s">
        <v>6794</v>
      </c>
      <c r="BI568" t="s">
        <v>6794</v>
      </c>
      <c r="BJ568" t="s">
        <v>6794</v>
      </c>
      <c r="BK568" t="s">
        <v>6793</v>
      </c>
      <c r="BL568" t="s">
        <v>6794</v>
      </c>
      <c r="BM568" t="s">
        <v>7028</v>
      </c>
      <c r="BN568" t="s">
        <v>7027</v>
      </c>
      <c r="BO568" t="s">
        <v>6794</v>
      </c>
      <c r="BQ568">
        <v>25</v>
      </c>
      <c r="BR568">
        <v>65</v>
      </c>
      <c r="BS568" t="s">
        <v>7533</v>
      </c>
      <c r="BT568" t="s">
        <v>6</v>
      </c>
      <c r="BU568" t="s">
        <v>7559</v>
      </c>
      <c r="BV568" t="s">
        <v>7561</v>
      </c>
      <c r="BW568" t="s">
        <v>7516</v>
      </c>
      <c r="BX568" t="s">
        <v>7515</v>
      </c>
      <c r="BY568" t="s">
        <v>7515</v>
      </c>
      <c r="BZ568" t="s">
        <v>7515</v>
      </c>
      <c r="CA568" t="s">
        <v>7515</v>
      </c>
      <c r="CB568" t="s">
        <v>7515</v>
      </c>
      <c r="CC568" t="s">
        <v>7515</v>
      </c>
      <c r="CD568" t="s">
        <v>7515</v>
      </c>
      <c r="CE568" t="s">
        <v>7515</v>
      </c>
      <c r="CF568" t="s">
        <v>7515</v>
      </c>
      <c r="CG568" t="s">
        <v>7515</v>
      </c>
      <c r="CH568" t="s">
        <v>7515</v>
      </c>
      <c r="CI568" t="s">
        <v>6793</v>
      </c>
      <c r="CJ568" t="s">
        <v>6793</v>
      </c>
      <c r="CO568" t="s">
        <v>6793</v>
      </c>
      <c r="CP568" t="s">
        <v>6794</v>
      </c>
      <c r="CQ568" t="s">
        <v>6794</v>
      </c>
      <c r="CR568" t="s">
        <v>6794</v>
      </c>
      <c r="CS568" t="s">
        <v>6794</v>
      </c>
      <c r="CT568" t="s">
        <v>6794</v>
      </c>
      <c r="CU568" t="s">
        <v>6794</v>
      </c>
      <c r="CV568" t="s">
        <v>6794</v>
      </c>
      <c r="CW568" t="s">
        <v>6794</v>
      </c>
      <c r="CX568" t="s">
        <v>7520</v>
      </c>
      <c r="CY568" t="s">
        <v>7521</v>
      </c>
      <c r="CZ568" t="s">
        <v>7522</v>
      </c>
      <c r="DA568" t="s">
        <v>6793</v>
      </c>
      <c r="DB568">
        <v>1</v>
      </c>
      <c r="DC568">
        <v>1</v>
      </c>
      <c r="DD568">
        <v>2</v>
      </c>
      <c r="DE568" t="s">
        <v>6794</v>
      </c>
      <c r="EA568">
        <v>1</v>
      </c>
      <c r="EB568" t="s">
        <v>7584</v>
      </c>
      <c r="EJ568" t="s">
        <v>6794</v>
      </c>
      <c r="EP568" t="s">
        <v>6793</v>
      </c>
      <c r="KE568" t="s">
        <v>7524</v>
      </c>
      <c r="KF568" t="s">
        <v>7556</v>
      </c>
      <c r="KG568">
        <v>2007</v>
      </c>
      <c r="KI568" t="s">
        <v>7527</v>
      </c>
      <c r="KJ568" t="s">
        <v>7527</v>
      </c>
      <c r="KK568" t="s">
        <v>6794</v>
      </c>
      <c r="KL568" t="s">
        <v>6793</v>
      </c>
      <c r="OI568" t="s">
        <v>7527</v>
      </c>
      <c r="OJ568" t="s">
        <v>7527</v>
      </c>
      <c r="OK568" t="s">
        <v>7527</v>
      </c>
      <c r="OM568" t="s">
        <v>7528</v>
      </c>
      <c r="ON568" t="s">
        <v>7539</v>
      </c>
      <c r="OO568" t="s">
        <v>7528</v>
      </c>
      <c r="OP568">
        <v>0</v>
      </c>
      <c r="OQ568" t="s">
        <v>28</v>
      </c>
      <c r="OR568" t="s">
        <v>212</v>
      </c>
      <c r="OS568">
        <v>2007</v>
      </c>
      <c r="OT568">
        <v>7</v>
      </c>
      <c r="OU568">
        <v>1</v>
      </c>
      <c r="OV568">
        <v>7</v>
      </c>
      <c r="OW568">
        <v>0</v>
      </c>
      <c r="OX568">
        <v>1</v>
      </c>
      <c r="OY568">
        <v>35</v>
      </c>
      <c r="OZ568" t="s">
        <v>7515</v>
      </c>
      <c r="PA568" t="s">
        <v>7515</v>
      </c>
      <c r="PB568" t="s">
        <v>7515</v>
      </c>
      <c r="PC568" t="s">
        <v>7515</v>
      </c>
      <c r="PD568" t="s">
        <v>7515</v>
      </c>
      <c r="PE568" t="s">
        <v>7515</v>
      </c>
      <c r="PF568" t="s">
        <v>7515</v>
      </c>
      <c r="PG568" t="s">
        <v>7515</v>
      </c>
      <c r="PH568" t="s">
        <v>7515</v>
      </c>
      <c r="PI568" t="s">
        <v>7515</v>
      </c>
      <c r="PJ568" t="s">
        <v>7515</v>
      </c>
      <c r="PK568" t="s">
        <v>7515</v>
      </c>
      <c r="PL568" t="s">
        <v>7515</v>
      </c>
      <c r="PM568" t="s">
        <v>7515</v>
      </c>
      <c r="PN568" t="s">
        <v>7515</v>
      </c>
      <c r="PO568" t="s">
        <v>7515</v>
      </c>
      <c r="PP568" t="s">
        <v>7515</v>
      </c>
      <c r="PQ568" t="s">
        <v>7515</v>
      </c>
      <c r="PR568" t="s">
        <v>7515</v>
      </c>
      <c r="PS568" t="s">
        <v>7516</v>
      </c>
      <c r="PT568" t="s">
        <v>7515</v>
      </c>
      <c r="PU568" t="s">
        <v>7515</v>
      </c>
      <c r="PV568" t="s">
        <v>7515</v>
      </c>
      <c r="PW568" t="s">
        <v>7515</v>
      </c>
      <c r="PX568" t="s">
        <v>7515</v>
      </c>
      <c r="PY568" t="s">
        <v>7515</v>
      </c>
      <c r="PZ568" t="s">
        <v>7515</v>
      </c>
      <c r="QA568" t="s">
        <v>7515</v>
      </c>
      <c r="QB568" t="s">
        <v>7515</v>
      </c>
      <c r="QC568" t="s">
        <v>7515</v>
      </c>
      <c r="QE568" t="s">
        <v>7515</v>
      </c>
      <c r="QF568" t="s">
        <v>7516</v>
      </c>
      <c r="QG568" t="s">
        <v>7515</v>
      </c>
      <c r="QH568" t="s">
        <v>7515</v>
      </c>
      <c r="QI568" t="s">
        <v>7515</v>
      </c>
      <c r="QJ568" t="s">
        <v>7515</v>
      </c>
      <c r="QK568" t="s">
        <v>7515</v>
      </c>
      <c r="RP568">
        <f t="shared" si="16"/>
        <v>-1</v>
      </c>
      <c r="RS568">
        <f t="shared" si="17"/>
        <v>7</v>
      </c>
    </row>
    <row r="569" spans="1:487" x14ac:dyDescent="0.3">
      <c r="A569">
        <v>70556</v>
      </c>
      <c r="B569">
        <v>1077</v>
      </c>
      <c r="C569">
        <v>0</v>
      </c>
      <c r="D569">
        <v>5</v>
      </c>
      <c r="E569">
        <v>10</v>
      </c>
      <c r="F569">
        <v>87</v>
      </c>
      <c r="G569">
        <v>102</v>
      </c>
      <c r="H569">
        <v>15</v>
      </c>
      <c r="I569" t="s">
        <v>6793</v>
      </c>
      <c r="J569" t="s">
        <v>6793</v>
      </c>
      <c r="O569" t="s">
        <v>6793</v>
      </c>
      <c r="P569" t="s">
        <v>7515</v>
      </c>
      <c r="Q569" t="s">
        <v>7515</v>
      </c>
      <c r="R569" t="s">
        <v>7515</v>
      </c>
      <c r="S569" t="s">
        <v>7515</v>
      </c>
      <c r="T569" t="s">
        <v>7515</v>
      </c>
      <c r="U569" t="s">
        <v>7515</v>
      </c>
      <c r="V569" t="s">
        <v>7515</v>
      </c>
      <c r="W569" t="s">
        <v>7515</v>
      </c>
      <c r="X569" t="s">
        <v>7515</v>
      </c>
      <c r="Y569" t="s">
        <v>7516</v>
      </c>
      <c r="Z569" t="s">
        <v>7515</v>
      </c>
      <c r="AA569" t="s">
        <v>7515</v>
      </c>
      <c r="AB569" t="s">
        <v>7515</v>
      </c>
      <c r="AC569" t="s">
        <v>7515</v>
      </c>
      <c r="AD569" t="s">
        <v>7515</v>
      </c>
      <c r="AE569" t="s">
        <v>7516</v>
      </c>
      <c r="AF569" t="s">
        <v>7515</v>
      </c>
      <c r="AG569" t="s">
        <v>7515</v>
      </c>
      <c r="AH569" t="s">
        <v>7515</v>
      </c>
      <c r="AI569" t="s">
        <v>6796</v>
      </c>
      <c r="AQ569" t="s">
        <v>6993</v>
      </c>
      <c r="AR569" t="s">
        <v>6794</v>
      </c>
      <c r="AS569" t="s">
        <v>6794</v>
      </c>
      <c r="AT569">
        <v>0</v>
      </c>
      <c r="AU569">
        <v>10</v>
      </c>
      <c r="AV569" t="s">
        <v>6988</v>
      </c>
      <c r="AW569" t="s">
        <v>6966</v>
      </c>
      <c r="AX569" t="s">
        <v>6793</v>
      </c>
      <c r="AY569" t="s">
        <v>6813</v>
      </c>
      <c r="AZ569" t="s">
        <v>7531</v>
      </c>
      <c r="BA569" t="s">
        <v>7518</v>
      </c>
      <c r="BC569" t="s">
        <v>6794</v>
      </c>
      <c r="BD569" t="s">
        <v>6794</v>
      </c>
      <c r="BE569" t="s">
        <v>6794</v>
      </c>
      <c r="BF569" t="s">
        <v>6794</v>
      </c>
      <c r="BG569" t="s">
        <v>6794</v>
      </c>
      <c r="BH569" t="s">
        <v>6793</v>
      </c>
      <c r="BI569" t="s">
        <v>6794</v>
      </c>
      <c r="BJ569" t="s">
        <v>6794</v>
      </c>
      <c r="BK569" t="s">
        <v>6794</v>
      </c>
      <c r="BL569" t="s">
        <v>6794</v>
      </c>
      <c r="BM569" t="s">
        <v>7025</v>
      </c>
      <c r="BN569" t="s">
        <v>7565</v>
      </c>
      <c r="BO569" t="s">
        <v>6794</v>
      </c>
      <c r="BQ569">
        <v>0</v>
      </c>
      <c r="BR569" t="s">
        <v>6</v>
      </c>
      <c r="BS569" t="s">
        <v>7519</v>
      </c>
      <c r="BT569" t="s">
        <v>6</v>
      </c>
      <c r="BU569" t="s">
        <v>7559</v>
      </c>
      <c r="BV569" t="s">
        <v>7535</v>
      </c>
      <c r="BW569" t="s">
        <v>7515</v>
      </c>
      <c r="BX569" t="s">
        <v>7516</v>
      </c>
      <c r="BY569" t="s">
        <v>7515</v>
      </c>
      <c r="BZ569" t="s">
        <v>7515</v>
      </c>
      <c r="CA569" t="s">
        <v>7515</v>
      </c>
      <c r="CB569" t="s">
        <v>7515</v>
      </c>
      <c r="CC569" t="s">
        <v>7515</v>
      </c>
      <c r="CD569" t="s">
        <v>7515</v>
      </c>
      <c r="CE569" t="s">
        <v>7515</v>
      </c>
      <c r="CF569" t="s">
        <v>7515</v>
      </c>
      <c r="CG569" t="s">
        <v>7515</v>
      </c>
      <c r="CH569" t="s">
        <v>7515</v>
      </c>
      <c r="CI569" t="s">
        <v>6793</v>
      </c>
      <c r="CJ569" t="s">
        <v>6794</v>
      </c>
      <c r="CO569" t="s">
        <v>6793</v>
      </c>
      <c r="CP569" t="s">
        <v>6793</v>
      </c>
      <c r="CQ569" t="s">
        <v>6794</v>
      </c>
      <c r="CR569" t="s">
        <v>6793</v>
      </c>
      <c r="CS569" t="s">
        <v>6966</v>
      </c>
      <c r="CT569" t="s">
        <v>6794</v>
      </c>
      <c r="CU569" t="s">
        <v>6794</v>
      </c>
      <c r="CV569" t="s">
        <v>6793</v>
      </c>
      <c r="CW569" t="s">
        <v>6794</v>
      </c>
      <c r="CX569" t="s">
        <v>7545</v>
      </c>
      <c r="CY569" t="s">
        <v>7521</v>
      </c>
      <c r="CZ569" t="s">
        <v>7536</v>
      </c>
      <c r="DA569" t="s">
        <v>6793</v>
      </c>
      <c r="DB569">
        <v>3</v>
      </c>
      <c r="DC569">
        <v>4</v>
      </c>
      <c r="DD569">
        <v>4</v>
      </c>
      <c r="DE569" t="s">
        <v>6794</v>
      </c>
      <c r="EA569">
        <v>2</v>
      </c>
      <c r="EC569">
        <v>0</v>
      </c>
      <c r="ED569">
        <v>0</v>
      </c>
      <c r="EE569">
        <v>2</v>
      </c>
      <c r="EF569">
        <v>0</v>
      </c>
      <c r="EG569">
        <v>0</v>
      </c>
      <c r="EH569">
        <v>0</v>
      </c>
      <c r="EI569">
        <v>0</v>
      </c>
      <c r="EJ569" t="s">
        <v>6794</v>
      </c>
      <c r="EP569" t="s">
        <v>6793</v>
      </c>
      <c r="OI569" t="s">
        <v>7526</v>
      </c>
      <c r="OJ569" t="s">
        <v>7526</v>
      </c>
      <c r="OK569" t="s">
        <v>7527</v>
      </c>
      <c r="OL569" t="s">
        <v>7527</v>
      </c>
      <c r="OM569" t="s">
        <v>7528</v>
      </c>
      <c r="ON569" t="s">
        <v>7539</v>
      </c>
      <c r="OO569" t="s">
        <v>7528</v>
      </c>
      <c r="OP569">
        <v>0</v>
      </c>
      <c r="OQ569" t="s">
        <v>28</v>
      </c>
      <c r="OR569" t="s">
        <v>265</v>
      </c>
      <c r="OS569">
        <v>2006</v>
      </c>
      <c r="OT569">
        <v>8</v>
      </c>
      <c r="OU569">
        <v>1</v>
      </c>
      <c r="OV569">
        <v>8</v>
      </c>
      <c r="OW569">
        <v>1</v>
      </c>
      <c r="OX569">
        <v>0</v>
      </c>
      <c r="OY569">
        <v>35</v>
      </c>
      <c r="OZ569" t="s">
        <v>7515</v>
      </c>
      <c r="PA569" t="s">
        <v>7515</v>
      </c>
      <c r="PB569" t="s">
        <v>7515</v>
      </c>
      <c r="PC569" t="s">
        <v>7515</v>
      </c>
      <c r="PD569" t="s">
        <v>7515</v>
      </c>
      <c r="PE569" t="s">
        <v>7515</v>
      </c>
      <c r="PF569" t="s">
        <v>7515</v>
      </c>
      <c r="PG569" t="s">
        <v>7515</v>
      </c>
      <c r="PH569" t="s">
        <v>7515</v>
      </c>
      <c r="PI569" t="s">
        <v>7515</v>
      </c>
      <c r="PJ569" t="s">
        <v>7515</v>
      </c>
      <c r="PK569" t="s">
        <v>7515</v>
      </c>
      <c r="PL569" t="s">
        <v>7515</v>
      </c>
      <c r="PM569" t="s">
        <v>7515</v>
      </c>
      <c r="PN569" t="s">
        <v>7515</v>
      </c>
      <c r="PO569" t="s">
        <v>7515</v>
      </c>
      <c r="PP569" t="s">
        <v>7515</v>
      </c>
      <c r="PQ569" t="s">
        <v>7515</v>
      </c>
      <c r="PR569" t="s">
        <v>7515</v>
      </c>
      <c r="PS569" t="s">
        <v>7515</v>
      </c>
      <c r="PT569" t="s">
        <v>7515</v>
      </c>
      <c r="PU569" t="s">
        <v>7515</v>
      </c>
      <c r="PV569" t="s">
        <v>7515</v>
      </c>
      <c r="PW569" t="s">
        <v>7515</v>
      </c>
      <c r="PX569" t="s">
        <v>7515</v>
      </c>
      <c r="PY569" t="s">
        <v>7515</v>
      </c>
      <c r="PZ569" t="s">
        <v>7515</v>
      </c>
      <c r="QA569" t="s">
        <v>7515</v>
      </c>
      <c r="QB569" t="s">
        <v>7515</v>
      </c>
      <c r="QC569" t="s">
        <v>7515</v>
      </c>
      <c r="QE569" t="s">
        <v>7516</v>
      </c>
      <c r="QF569" t="s">
        <v>7515</v>
      </c>
      <c r="QG569" t="s">
        <v>7515</v>
      </c>
      <c r="QH569" t="s">
        <v>7515</v>
      </c>
      <c r="QI569" t="s">
        <v>7515</v>
      </c>
      <c r="QJ569" t="s">
        <v>7515</v>
      </c>
      <c r="QK569" t="s">
        <v>7515</v>
      </c>
      <c r="RP569">
        <f t="shared" si="16"/>
        <v>4</v>
      </c>
      <c r="RS569">
        <f t="shared" si="17"/>
        <v>4</v>
      </c>
    </row>
    <row r="570" spans="1:487" x14ac:dyDescent="0.3">
      <c r="A570">
        <v>70557</v>
      </c>
      <c r="B570">
        <v>1078</v>
      </c>
      <c r="C570">
        <v>0</v>
      </c>
      <c r="D570">
        <v>5</v>
      </c>
      <c r="E570">
        <v>12</v>
      </c>
      <c r="F570">
        <v>86</v>
      </c>
      <c r="G570">
        <v>102</v>
      </c>
      <c r="H570">
        <v>3</v>
      </c>
      <c r="I570" t="s">
        <v>6793</v>
      </c>
      <c r="J570" t="s">
        <v>6793</v>
      </c>
      <c r="O570" t="s">
        <v>6793</v>
      </c>
      <c r="P570" t="s">
        <v>7516</v>
      </c>
      <c r="Q570" t="s">
        <v>7515</v>
      </c>
      <c r="R570" t="s">
        <v>7515</v>
      </c>
      <c r="S570" t="s">
        <v>7515</v>
      </c>
      <c r="T570" t="s">
        <v>7515</v>
      </c>
      <c r="U570" t="s">
        <v>7515</v>
      </c>
      <c r="V570" t="s">
        <v>7515</v>
      </c>
      <c r="W570" t="s">
        <v>7515</v>
      </c>
      <c r="X570" t="s">
        <v>7515</v>
      </c>
      <c r="Y570" t="s">
        <v>7515</v>
      </c>
      <c r="Z570" t="s">
        <v>7515</v>
      </c>
      <c r="AA570" t="s">
        <v>7515</v>
      </c>
      <c r="AB570" t="s">
        <v>7515</v>
      </c>
      <c r="AC570" t="s">
        <v>7515</v>
      </c>
      <c r="AD570" t="s">
        <v>7515</v>
      </c>
      <c r="AE570" t="s">
        <v>7515</v>
      </c>
      <c r="AF570" t="s">
        <v>7515</v>
      </c>
      <c r="AG570" t="s">
        <v>7515</v>
      </c>
      <c r="AH570" t="s">
        <v>7515</v>
      </c>
      <c r="AI570" t="s">
        <v>6796</v>
      </c>
      <c r="AQ570" t="s">
        <v>6985</v>
      </c>
      <c r="AR570" t="s">
        <v>6794</v>
      </c>
      <c r="AS570" t="s">
        <v>6794</v>
      </c>
      <c r="AT570">
        <v>0</v>
      </c>
      <c r="AU570">
        <v>25</v>
      </c>
      <c r="AV570" t="s">
        <v>6988</v>
      </c>
      <c r="AW570" t="s">
        <v>6793</v>
      </c>
      <c r="AX570" t="s">
        <v>6793</v>
      </c>
      <c r="AY570" t="s">
        <v>6813</v>
      </c>
      <c r="AZ570" t="s">
        <v>7531</v>
      </c>
      <c r="BA570" t="s">
        <v>7518</v>
      </c>
      <c r="BC570" t="s">
        <v>6794</v>
      </c>
      <c r="BD570" t="s">
        <v>6794</v>
      </c>
      <c r="BE570" t="s">
        <v>6794</v>
      </c>
      <c r="BF570" t="s">
        <v>6794</v>
      </c>
      <c r="BG570" t="s">
        <v>6794</v>
      </c>
      <c r="BH570" t="s">
        <v>6794</v>
      </c>
      <c r="BI570" t="s">
        <v>6793</v>
      </c>
      <c r="BJ570" t="s">
        <v>6794</v>
      </c>
      <c r="BK570" t="s">
        <v>6794</v>
      </c>
      <c r="BL570" t="s">
        <v>6794</v>
      </c>
      <c r="BM570" t="s">
        <v>7022</v>
      </c>
      <c r="BN570" t="s">
        <v>7024</v>
      </c>
      <c r="BO570" t="s">
        <v>6794</v>
      </c>
      <c r="BQ570">
        <v>20</v>
      </c>
      <c r="BR570">
        <v>75</v>
      </c>
      <c r="BS570" t="s">
        <v>7533</v>
      </c>
      <c r="BT570" t="s">
        <v>6</v>
      </c>
      <c r="BU570" t="s">
        <v>7559</v>
      </c>
      <c r="BV570" t="s">
        <v>7543</v>
      </c>
      <c r="BW570" t="s">
        <v>7516</v>
      </c>
      <c r="BX570" t="s">
        <v>7515</v>
      </c>
      <c r="BY570" t="s">
        <v>7515</v>
      </c>
      <c r="BZ570" t="s">
        <v>7515</v>
      </c>
      <c r="CA570" t="s">
        <v>7515</v>
      </c>
      <c r="CB570" t="s">
        <v>7515</v>
      </c>
      <c r="CC570" t="s">
        <v>7515</v>
      </c>
      <c r="CD570" t="s">
        <v>7515</v>
      </c>
      <c r="CE570" t="s">
        <v>7515</v>
      </c>
      <c r="CF570" t="s">
        <v>7515</v>
      </c>
      <c r="CG570" t="s">
        <v>7515</v>
      </c>
      <c r="CH570" t="s">
        <v>7515</v>
      </c>
      <c r="CI570" t="s">
        <v>6793</v>
      </c>
      <c r="CJ570" t="s">
        <v>6794</v>
      </c>
      <c r="CO570" t="s">
        <v>6793</v>
      </c>
      <c r="CP570" t="s">
        <v>6793</v>
      </c>
      <c r="CQ570" t="s">
        <v>6794</v>
      </c>
      <c r="CR570" t="s">
        <v>6794</v>
      </c>
      <c r="CS570" t="s">
        <v>6794</v>
      </c>
      <c r="CT570" t="s">
        <v>6793</v>
      </c>
      <c r="CU570" t="s">
        <v>6794</v>
      </c>
      <c r="CV570" t="s">
        <v>6793</v>
      </c>
      <c r="CW570" t="s">
        <v>6794</v>
      </c>
      <c r="CX570" t="s">
        <v>7520</v>
      </c>
      <c r="CY570" t="s">
        <v>7521</v>
      </c>
      <c r="CZ570" t="s">
        <v>7522</v>
      </c>
      <c r="DA570" t="s">
        <v>6793</v>
      </c>
      <c r="DB570">
        <v>1</v>
      </c>
      <c r="DC570">
        <v>2</v>
      </c>
      <c r="DD570">
        <v>3</v>
      </c>
      <c r="DE570" t="s">
        <v>6794</v>
      </c>
      <c r="EA570">
        <v>1</v>
      </c>
      <c r="EB570" t="s">
        <v>7523</v>
      </c>
      <c r="EJ570" t="s">
        <v>6794</v>
      </c>
      <c r="EP570" t="s">
        <v>6793</v>
      </c>
      <c r="NO570" t="s">
        <v>7524</v>
      </c>
      <c r="NP570" t="s">
        <v>7525</v>
      </c>
      <c r="NQ570">
        <v>2008</v>
      </c>
      <c r="NU570" t="s">
        <v>6794</v>
      </c>
      <c r="OI570" t="s">
        <v>7526</v>
      </c>
      <c r="OJ570" t="s">
        <v>7526</v>
      </c>
      <c r="OK570" t="s">
        <v>7527</v>
      </c>
      <c r="OL570" t="s">
        <v>7526</v>
      </c>
      <c r="OM570" t="s">
        <v>7528</v>
      </c>
      <c r="ON570" t="s">
        <v>7529</v>
      </c>
      <c r="OO570" t="s">
        <v>7528</v>
      </c>
      <c r="OP570">
        <v>1</v>
      </c>
      <c r="OQ570" t="s">
        <v>28</v>
      </c>
      <c r="OR570" t="s">
        <v>7549</v>
      </c>
      <c r="OS570">
        <v>2007</v>
      </c>
      <c r="OT570">
        <v>6</v>
      </c>
      <c r="OU570">
        <v>1</v>
      </c>
      <c r="OV570">
        <v>6</v>
      </c>
      <c r="OW570">
        <v>1</v>
      </c>
      <c r="OX570">
        <v>0</v>
      </c>
      <c r="OY570">
        <v>35</v>
      </c>
      <c r="OZ570" t="s">
        <v>7516</v>
      </c>
      <c r="PA570" t="s">
        <v>7515</v>
      </c>
      <c r="PB570" t="s">
        <v>7515</v>
      </c>
      <c r="PC570" t="s">
        <v>7515</v>
      </c>
      <c r="PD570" t="s">
        <v>7515</v>
      </c>
      <c r="PE570" t="s">
        <v>7515</v>
      </c>
      <c r="PF570" t="s">
        <v>7515</v>
      </c>
      <c r="PG570" t="s">
        <v>7515</v>
      </c>
      <c r="PH570" t="s">
        <v>7515</v>
      </c>
      <c r="PI570" t="s">
        <v>7515</v>
      </c>
      <c r="PJ570" t="s">
        <v>7515</v>
      </c>
      <c r="PK570" t="s">
        <v>7515</v>
      </c>
      <c r="PL570" t="s">
        <v>7515</v>
      </c>
      <c r="PM570" t="s">
        <v>7515</v>
      </c>
      <c r="PN570" t="s">
        <v>7515</v>
      </c>
      <c r="PO570" t="s">
        <v>7515</v>
      </c>
      <c r="PP570" t="s">
        <v>7515</v>
      </c>
      <c r="PQ570" t="s">
        <v>7515</v>
      </c>
      <c r="PR570" t="s">
        <v>7515</v>
      </c>
      <c r="PS570" t="s">
        <v>7515</v>
      </c>
      <c r="PT570" t="s">
        <v>7515</v>
      </c>
      <c r="PU570" t="s">
        <v>7515</v>
      </c>
      <c r="PV570" t="s">
        <v>7515</v>
      </c>
      <c r="PW570" t="s">
        <v>7515</v>
      </c>
      <c r="PX570" t="s">
        <v>7515</v>
      </c>
      <c r="PY570" t="s">
        <v>7515</v>
      </c>
      <c r="PZ570" t="s">
        <v>7515</v>
      </c>
      <c r="QA570" t="s">
        <v>7515</v>
      </c>
      <c r="QB570" t="s">
        <v>7515</v>
      </c>
      <c r="QC570" t="s">
        <v>7515</v>
      </c>
      <c r="QE570" t="s">
        <v>7515</v>
      </c>
      <c r="QF570" t="s">
        <v>7515</v>
      </c>
      <c r="QG570" t="s">
        <v>7515</v>
      </c>
      <c r="QH570" t="s">
        <v>7515</v>
      </c>
      <c r="QI570" t="s">
        <v>7515</v>
      </c>
      <c r="QJ570" t="s">
        <v>7515</v>
      </c>
      <c r="QK570" t="s">
        <v>7516</v>
      </c>
      <c r="RP570">
        <f t="shared" si="16"/>
        <v>2</v>
      </c>
      <c r="RS570">
        <f t="shared" si="17"/>
        <v>2</v>
      </c>
    </row>
    <row r="571" spans="1:487" x14ac:dyDescent="0.3">
      <c r="A571">
        <v>70558</v>
      </c>
      <c r="B571">
        <v>1080</v>
      </c>
      <c r="C571">
        <v>0</v>
      </c>
      <c r="D571">
        <v>5</v>
      </c>
      <c r="E571">
        <v>20</v>
      </c>
      <c r="F571">
        <v>130</v>
      </c>
      <c r="G571">
        <v>102</v>
      </c>
      <c r="H571">
        <v>3</v>
      </c>
      <c r="I571" t="s">
        <v>6793</v>
      </c>
      <c r="J571" t="s">
        <v>6793</v>
      </c>
      <c r="O571" t="s">
        <v>6793</v>
      </c>
      <c r="P571" t="s">
        <v>7515</v>
      </c>
      <c r="Q571" t="s">
        <v>7515</v>
      </c>
      <c r="R571" t="s">
        <v>7515</v>
      </c>
      <c r="S571" t="s">
        <v>7515</v>
      </c>
      <c r="T571" t="s">
        <v>7515</v>
      </c>
      <c r="U571" t="s">
        <v>7515</v>
      </c>
      <c r="V571" t="s">
        <v>7515</v>
      </c>
      <c r="W571" t="s">
        <v>7515</v>
      </c>
      <c r="X571" t="s">
        <v>7515</v>
      </c>
      <c r="Y571" t="s">
        <v>7515</v>
      </c>
      <c r="Z571" t="s">
        <v>7515</v>
      </c>
      <c r="AA571" t="s">
        <v>7515</v>
      </c>
      <c r="AB571" t="s">
        <v>7515</v>
      </c>
      <c r="AC571" t="s">
        <v>7515</v>
      </c>
      <c r="AD571" t="s">
        <v>7515</v>
      </c>
      <c r="AE571" t="s">
        <v>7516</v>
      </c>
      <c r="AF571" t="s">
        <v>7515</v>
      </c>
      <c r="AG571" t="s">
        <v>7515</v>
      </c>
      <c r="AH571" t="s">
        <v>7515</v>
      </c>
      <c r="AI571" t="s">
        <v>6796</v>
      </c>
      <c r="AQ571" t="s">
        <v>6985</v>
      </c>
      <c r="AR571" t="s">
        <v>6793</v>
      </c>
      <c r="AS571" t="s">
        <v>6794</v>
      </c>
      <c r="AT571">
        <v>0</v>
      </c>
      <c r="AU571">
        <v>30</v>
      </c>
      <c r="AV571" t="s">
        <v>6988</v>
      </c>
      <c r="AW571" t="s">
        <v>6793</v>
      </c>
      <c r="AX571" t="s">
        <v>6793</v>
      </c>
      <c r="AY571" t="s">
        <v>6813</v>
      </c>
      <c r="AZ571" t="s">
        <v>7531</v>
      </c>
      <c r="BA571" t="s">
        <v>6991</v>
      </c>
      <c r="BC571" t="s">
        <v>6794</v>
      </c>
      <c r="BD571" t="s">
        <v>6794</v>
      </c>
      <c r="BE571" t="s">
        <v>6794</v>
      </c>
      <c r="BF571" t="s">
        <v>6794</v>
      </c>
      <c r="BG571" t="s">
        <v>6794</v>
      </c>
      <c r="BH571" t="s">
        <v>6794</v>
      </c>
      <c r="BI571" t="s">
        <v>6794</v>
      </c>
      <c r="BJ571" t="s">
        <v>6794</v>
      </c>
      <c r="BK571" t="s">
        <v>6794</v>
      </c>
      <c r="BL571" t="s">
        <v>6793</v>
      </c>
      <c r="BM571" t="s">
        <v>7028</v>
      </c>
      <c r="BN571" t="s">
        <v>7030</v>
      </c>
      <c r="BO571" t="s">
        <v>6794</v>
      </c>
      <c r="BQ571">
        <v>100</v>
      </c>
      <c r="BR571">
        <v>100</v>
      </c>
      <c r="BS571" t="s">
        <v>7519</v>
      </c>
      <c r="BT571" t="s">
        <v>6</v>
      </c>
      <c r="BU571" t="s">
        <v>7559</v>
      </c>
      <c r="BV571" t="s">
        <v>7535</v>
      </c>
      <c r="BW571" t="s">
        <v>7515</v>
      </c>
      <c r="BX571" t="s">
        <v>7515</v>
      </c>
      <c r="BY571" t="s">
        <v>7516</v>
      </c>
      <c r="BZ571" t="s">
        <v>7515</v>
      </c>
      <c r="CA571" t="s">
        <v>7515</v>
      </c>
      <c r="CB571" t="s">
        <v>7515</v>
      </c>
      <c r="CC571" t="s">
        <v>7515</v>
      </c>
      <c r="CD571" t="s">
        <v>7515</v>
      </c>
      <c r="CE571" t="s">
        <v>7515</v>
      </c>
      <c r="CF571" t="s">
        <v>7515</v>
      </c>
      <c r="CG571" t="s">
        <v>7515</v>
      </c>
      <c r="CH571" t="s">
        <v>7515</v>
      </c>
      <c r="CI571" t="s">
        <v>6794</v>
      </c>
      <c r="CJ571" t="s">
        <v>6794</v>
      </c>
      <c r="CO571" t="s">
        <v>6793</v>
      </c>
      <c r="CP571" t="s">
        <v>6794</v>
      </c>
      <c r="CQ571" t="s">
        <v>6794</v>
      </c>
      <c r="CR571" t="s">
        <v>6793</v>
      </c>
      <c r="CS571" t="s">
        <v>6794</v>
      </c>
      <c r="CT571" t="s">
        <v>6794</v>
      </c>
      <c r="CU571" t="s">
        <v>6794</v>
      </c>
      <c r="CV571" t="s">
        <v>6794</v>
      </c>
      <c r="CW571" t="s">
        <v>6794</v>
      </c>
      <c r="CX571" t="s">
        <v>7520</v>
      </c>
      <c r="CY571" t="s">
        <v>7521</v>
      </c>
      <c r="CZ571" t="s">
        <v>7522</v>
      </c>
      <c r="DA571" t="s">
        <v>6793</v>
      </c>
      <c r="DB571">
        <v>4</v>
      </c>
      <c r="DC571">
        <v>4</v>
      </c>
      <c r="DD571">
        <v>3</v>
      </c>
      <c r="DE571" t="s">
        <v>6793</v>
      </c>
      <c r="DF571">
        <v>1</v>
      </c>
      <c r="DG571" t="s">
        <v>7525</v>
      </c>
      <c r="DH571">
        <v>2005</v>
      </c>
      <c r="DI571" t="s">
        <v>7557</v>
      </c>
      <c r="DJ571" t="s">
        <v>7525</v>
      </c>
      <c r="DK571">
        <v>2006</v>
      </c>
      <c r="EA571">
        <v>1</v>
      </c>
      <c r="EB571" t="s">
        <v>7523</v>
      </c>
      <c r="EJ571" t="s">
        <v>6793</v>
      </c>
      <c r="EK571" t="s">
        <v>7573</v>
      </c>
      <c r="EM571">
        <v>2</v>
      </c>
      <c r="EN571">
        <v>2005</v>
      </c>
      <c r="EO571">
        <v>2006</v>
      </c>
      <c r="EP571" t="s">
        <v>6793</v>
      </c>
      <c r="GU571" t="s">
        <v>7524</v>
      </c>
      <c r="GV571" t="s">
        <v>7525</v>
      </c>
      <c r="GW571">
        <v>2006</v>
      </c>
      <c r="HA571" t="s">
        <v>6794</v>
      </c>
      <c r="KE571" t="s">
        <v>7538</v>
      </c>
      <c r="KF571" t="s">
        <v>7525</v>
      </c>
      <c r="KG571">
        <v>2006</v>
      </c>
      <c r="KI571" t="s">
        <v>7526</v>
      </c>
      <c r="KK571" t="s">
        <v>6794</v>
      </c>
      <c r="KL571" t="s">
        <v>6966</v>
      </c>
      <c r="KM571" t="s">
        <v>7538</v>
      </c>
      <c r="KN571" t="s">
        <v>7525</v>
      </c>
      <c r="KO571">
        <v>2006</v>
      </c>
      <c r="KS571" t="s">
        <v>6794</v>
      </c>
      <c r="KT571" t="s">
        <v>6793</v>
      </c>
      <c r="OI571" t="s">
        <v>7526</v>
      </c>
      <c r="OJ571" t="s">
        <v>7526</v>
      </c>
      <c r="OK571" t="s">
        <v>7526</v>
      </c>
      <c r="OM571" t="s">
        <v>7528</v>
      </c>
      <c r="ON571" t="s">
        <v>7529</v>
      </c>
      <c r="OO571" t="s">
        <v>7528</v>
      </c>
      <c r="OP571">
        <v>1</v>
      </c>
      <c r="OQ571" t="s">
        <v>28</v>
      </c>
      <c r="OR571" t="s">
        <v>7549</v>
      </c>
      <c r="OS571">
        <v>2006</v>
      </c>
      <c r="OT571">
        <v>9</v>
      </c>
      <c r="OU571">
        <v>1</v>
      </c>
      <c r="OV571">
        <v>9</v>
      </c>
      <c r="OW571">
        <v>1</v>
      </c>
      <c r="OX571">
        <v>0</v>
      </c>
      <c r="OY571">
        <v>35</v>
      </c>
      <c r="OZ571" t="s">
        <v>7515</v>
      </c>
      <c r="PA571" t="s">
        <v>7515</v>
      </c>
      <c r="PB571" t="s">
        <v>7515</v>
      </c>
      <c r="PC571" t="s">
        <v>7515</v>
      </c>
      <c r="PD571" t="s">
        <v>7515</v>
      </c>
      <c r="PE571" t="s">
        <v>7515</v>
      </c>
      <c r="PF571" t="s">
        <v>7515</v>
      </c>
      <c r="PG571" t="s">
        <v>7515</v>
      </c>
      <c r="PH571" t="s">
        <v>7516</v>
      </c>
      <c r="PI571" t="s">
        <v>7515</v>
      </c>
      <c r="PJ571" t="s">
        <v>7515</v>
      </c>
      <c r="PK571" t="s">
        <v>7515</v>
      </c>
      <c r="PL571" t="s">
        <v>7515</v>
      </c>
      <c r="PM571" t="s">
        <v>7515</v>
      </c>
      <c r="PN571" t="s">
        <v>7515</v>
      </c>
      <c r="PO571" t="s">
        <v>7515</v>
      </c>
      <c r="PP571" t="s">
        <v>7515</v>
      </c>
      <c r="PQ571" t="s">
        <v>7515</v>
      </c>
      <c r="PR571" t="s">
        <v>7515</v>
      </c>
      <c r="PS571" t="s">
        <v>7516</v>
      </c>
      <c r="PT571" t="s">
        <v>7516</v>
      </c>
      <c r="PU571" t="s">
        <v>7515</v>
      </c>
      <c r="PV571" t="s">
        <v>7515</v>
      </c>
      <c r="PW571" t="s">
        <v>7515</v>
      </c>
      <c r="PX571" t="s">
        <v>7515</v>
      </c>
      <c r="PY571" t="s">
        <v>7515</v>
      </c>
      <c r="PZ571" t="s">
        <v>7515</v>
      </c>
      <c r="QA571" t="s">
        <v>7515</v>
      </c>
      <c r="QB571" t="s">
        <v>7515</v>
      </c>
      <c r="QC571" t="s">
        <v>7515</v>
      </c>
      <c r="QE571" t="s">
        <v>7515</v>
      </c>
      <c r="QF571" t="s">
        <v>7515</v>
      </c>
      <c r="QG571" t="s">
        <v>7515</v>
      </c>
      <c r="QH571" t="s">
        <v>7515</v>
      </c>
      <c r="QI571" t="s">
        <v>7515</v>
      </c>
      <c r="QJ571" t="s">
        <v>7515</v>
      </c>
      <c r="QK571" t="s">
        <v>7516</v>
      </c>
      <c r="RP571">
        <f t="shared" si="16"/>
        <v>1</v>
      </c>
      <c r="RS571">
        <f t="shared" si="17"/>
        <v>7</v>
      </c>
    </row>
    <row r="572" spans="1:487" x14ac:dyDescent="0.3">
      <c r="A572">
        <v>70559</v>
      </c>
      <c r="B572">
        <v>1082</v>
      </c>
      <c r="C572">
        <v>0</v>
      </c>
      <c r="D572">
        <v>5</v>
      </c>
      <c r="E572">
        <v>11</v>
      </c>
      <c r="F572">
        <v>82</v>
      </c>
      <c r="G572">
        <v>102</v>
      </c>
      <c r="H572">
        <v>3</v>
      </c>
      <c r="I572" t="s">
        <v>6793</v>
      </c>
      <c r="J572" t="s">
        <v>6793</v>
      </c>
      <c r="O572" t="s">
        <v>6793</v>
      </c>
      <c r="P572" t="s">
        <v>7515</v>
      </c>
      <c r="Q572" t="s">
        <v>7516</v>
      </c>
      <c r="R572" t="s">
        <v>7515</v>
      </c>
      <c r="S572" t="s">
        <v>7515</v>
      </c>
      <c r="T572" t="s">
        <v>7515</v>
      </c>
      <c r="U572" t="s">
        <v>7515</v>
      </c>
      <c r="V572" t="s">
        <v>7515</v>
      </c>
      <c r="W572" t="s">
        <v>7515</v>
      </c>
      <c r="X572" t="s">
        <v>7515</v>
      </c>
      <c r="Y572" t="s">
        <v>7515</v>
      </c>
      <c r="Z572" t="s">
        <v>7515</v>
      </c>
      <c r="AA572" t="s">
        <v>7515</v>
      </c>
      <c r="AB572" t="s">
        <v>7515</v>
      </c>
      <c r="AC572" t="s">
        <v>7515</v>
      </c>
      <c r="AD572" t="s">
        <v>7516</v>
      </c>
      <c r="AE572" t="s">
        <v>7515</v>
      </c>
      <c r="AF572" t="s">
        <v>7515</v>
      </c>
      <c r="AG572" t="s">
        <v>7515</v>
      </c>
      <c r="AH572" t="s">
        <v>7515</v>
      </c>
      <c r="AI572" t="s">
        <v>6796</v>
      </c>
      <c r="AQ572" t="s">
        <v>6985</v>
      </c>
      <c r="AR572" t="s">
        <v>6793</v>
      </c>
      <c r="AS572" t="s">
        <v>6793</v>
      </c>
      <c r="AT572">
        <v>0</v>
      </c>
      <c r="AU572">
        <v>18</v>
      </c>
      <c r="AV572" t="s">
        <v>6988</v>
      </c>
      <c r="AW572" t="s">
        <v>6793</v>
      </c>
      <c r="AX572" t="s">
        <v>6793</v>
      </c>
      <c r="AY572" t="s">
        <v>6813</v>
      </c>
      <c r="AZ572" t="s">
        <v>7531</v>
      </c>
      <c r="BA572" t="s">
        <v>6991</v>
      </c>
      <c r="BC572" t="s">
        <v>6794</v>
      </c>
      <c r="BD572" t="s">
        <v>6794</v>
      </c>
      <c r="BE572" t="s">
        <v>6793</v>
      </c>
      <c r="BF572" t="s">
        <v>6793</v>
      </c>
      <c r="BG572" t="s">
        <v>6794</v>
      </c>
      <c r="BH572" t="s">
        <v>6794</v>
      </c>
      <c r="BI572" t="s">
        <v>6793</v>
      </c>
      <c r="BJ572" t="s">
        <v>6793</v>
      </c>
      <c r="BK572" t="s">
        <v>6794</v>
      </c>
      <c r="BL572" t="s">
        <v>6794</v>
      </c>
      <c r="BM572" t="s">
        <v>7021</v>
      </c>
      <c r="BN572" t="s">
        <v>7024</v>
      </c>
      <c r="BO572" t="s">
        <v>6794</v>
      </c>
      <c r="BQ572">
        <v>50</v>
      </c>
      <c r="BR572">
        <v>50</v>
      </c>
      <c r="BS572" t="s">
        <v>7533</v>
      </c>
      <c r="BT572" t="s">
        <v>6</v>
      </c>
      <c r="BU572" t="s">
        <v>7559</v>
      </c>
      <c r="BV572" t="s">
        <v>7543</v>
      </c>
      <c r="BW572" t="s">
        <v>7515</v>
      </c>
      <c r="BX572" t="s">
        <v>7515</v>
      </c>
      <c r="BY572" t="s">
        <v>7516</v>
      </c>
      <c r="BZ572" t="s">
        <v>7515</v>
      </c>
      <c r="CA572" t="s">
        <v>7515</v>
      </c>
      <c r="CB572" t="s">
        <v>7515</v>
      </c>
      <c r="CC572" t="s">
        <v>7515</v>
      </c>
      <c r="CD572" t="s">
        <v>7515</v>
      </c>
      <c r="CE572" t="s">
        <v>7515</v>
      </c>
      <c r="CF572" t="s">
        <v>7515</v>
      </c>
      <c r="CG572" t="s">
        <v>7515</v>
      </c>
      <c r="CH572" t="s">
        <v>7515</v>
      </c>
      <c r="CI572" t="s">
        <v>6793</v>
      </c>
      <c r="CJ572" t="s">
        <v>6794</v>
      </c>
      <c r="CO572" t="s">
        <v>6793</v>
      </c>
      <c r="CP572" t="s">
        <v>6793</v>
      </c>
      <c r="CQ572" t="s">
        <v>6794</v>
      </c>
      <c r="CR572" t="s">
        <v>6793</v>
      </c>
      <c r="CS572" t="s">
        <v>6793</v>
      </c>
      <c r="CT572" t="s">
        <v>6793</v>
      </c>
      <c r="CU572" t="s">
        <v>6794</v>
      </c>
      <c r="CV572" t="s">
        <v>6793</v>
      </c>
      <c r="CW572" t="s">
        <v>6794</v>
      </c>
      <c r="CX572" t="s">
        <v>7520</v>
      </c>
      <c r="CY572" t="s">
        <v>7521</v>
      </c>
      <c r="CZ572" t="s">
        <v>7587</v>
      </c>
      <c r="DA572" t="s">
        <v>6793</v>
      </c>
      <c r="DB572">
        <v>3</v>
      </c>
      <c r="DC572">
        <v>4</v>
      </c>
      <c r="DD572">
        <v>3</v>
      </c>
      <c r="DE572" t="s">
        <v>6794</v>
      </c>
      <c r="EA572">
        <v>4</v>
      </c>
      <c r="EC572">
        <v>1</v>
      </c>
      <c r="ED572">
        <v>1</v>
      </c>
      <c r="EE572">
        <v>0</v>
      </c>
      <c r="EF572">
        <v>0</v>
      </c>
      <c r="EG572">
        <v>2</v>
      </c>
      <c r="EH572">
        <v>0</v>
      </c>
      <c r="EI572">
        <v>0</v>
      </c>
      <c r="EJ572" t="s">
        <v>6794</v>
      </c>
      <c r="EP572" t="s">
        <v>6794</v>
      </c>
      <c r="OI572" t="s">
        <v>6757</v>
      </c>
      <c r="OJ572" t="s">
        <v>7526</v>
      </c>
      <c r="OK572" t="s">
        <v>7526</v>
      </c>
      <c r="OL572" t="s">
        <v>7526</v>
      </c>
      <c r="OM572" t="s">
        <v>7528</v>
      </c>
      <c r="ON572" t="s">
        <v>7529</v>
      </c>
      <c r="OO572" t="s">
        <v>7528</v>
      </c>
      <c r="OP572">
        <v>1</v>
      </c>
      <c r="OQ572" t="s">
        <v>28</v>
      </c>
      <c r="OR572" t="s">
        <v>7549</v>
      </c>
      <c r="OS572">
        <v>2006</v>
      </c>
      <c r="OT572">
        <v>6</v>
      </c>
      <c r="OU572">
        <v>1</v>
      </c>
      <c r="OV572">
        <v>6</v>
      </c>
      <c r="OW572">
        <v>1</v>
      </c>
      <c r="OX572">
        <v>0</v>
      </c>
      <c r="OY572">
        <v>35</v>
      </c>
      <c r="QE572" t="s">
        <v>7516</v>
      </c>
      <c r="QF572" t="s">
        <v>7515</v>
      </c>
      <c r="QG572" t="s">
        <v>7515</v>
      </c>
      <c r="QH572" t="s">
        <v>7515</v>
      </c>
      <c r="QI572" t="s">
        <v>7515</v>
      </c>
      <c r="QJ572" t="s">
        <v>7515</v>
      </c>
      <c r="QK572" t="s">
        <v>7515</v>
      </c>
      <c r="RP572">
        <f t="shared" si="16"/>
        <v>3</v>
      </c>
      <c r="RS572">
        <f t="shared" si="17"/>
        <v>1</v>
      </c>
    </row>
    <row r="573" spans="1:487" x14ac:dyDescent="0.3">
      <c r="A573">
        <v>70560</v>
      </c>
      <c r="B573">
        <v>1083</v>
      </c>
      <c r="C573">
        <v>0</v>
      </c>
      <c r="D573">
        <v>5</v>
      </c>
      <c r="E573">
        <v>14</v>
      </c>
      <c r="F573">
        <v>105</v>
      </c>
      <c r="G573">
        <v>102</v>
      </c>
      <c r="H573">
        <v>10</v>
      </c>
      <c r="I573" t="s">
        <v>6793</v>
      </c>
      <c r="J573" t="s">
        <v>6793</v>
      </c>
      <c r="O573" t="s">
        <v>6793</v>
      </c>
      <c r="P573" t="s">
        <v>7515</v>
      </c>
      <c r="Q573" t="s">
        <v>7516</v>
      </c>
      <c r="R573" t="s">
        <v>7515</v>
      </c>
      <c r="S573" t="s">
        <v>7515</v>
      </c>
      <c r="T573" t="s">
        <v>7515</v>
      </c>
      <c r="U573" t="s">
        <v>7515</v>
      </c>
      <c r="V573" t="s">
        <v>7515</v>
      </c>
      <c r="W573" t="s">
        <v>7515</v>
      </c>
      <c r="X573" t="s">
        <v>7515</v>
      </c>
      <c r="Y573" t="s">
        <v>7515</v>
      </c>
      <c r="Z573" t="s">
        <v>7515</v>
      </c>
      <c r="AA573" t="s">
        <v>7515</v>
      </c>
      <c r="AB573" t="s">
        <v>7515</v>
      </c>
      <c r="AC573" t="s">
        <v>7515</v>
      </c>
      <c r="AD573" t="s">
        <v>7515</v>
      </c>
      <c r="AE573" t="s">
        <v>7515</v>
      </c>
      <c r="AF573" t="s">
        <v>7515</v>
      </c>
      <c r="AG573" t="s">
        <v>7515</v>
      </c>
      <c r="AH573" t="s">
        <v>7515</v>
      </c>
      <c r="AI573" t="s">
        <v>7517</v>
      </c>
      <c r="AL573" t="s">
        <v>7547</v>
      </c>
      <c r="AM573" t="s">
        <v>7547</v>
      </c>
      <c r="AN573" t="s">
        <v>6845</v>
      </c>
      <c r="AQ573" t="s">
        <v>6993</v>
      </c>
      <c r="AR573" t="s">
        <v>6794</v>
      </c>
      <c r="AS573" t="s">
        <v>6794</v>
      </c>
      <c r="AT573">
        <v>0</v>
      </c>
      <c r="AU573">
        <v>15</v>
      </c>
      <c r="AV573" t="s">
        <v>7568</v>
      </c>
      <c r="AW573" t="s">
        <v>6794</v>
      </c>
      <c r="AX573" t="s">
        <v>6794</v>
      </c>
      <c r="AY573" t="s">
        <v>6813</v>
      </c>
      <c r="AZ573" t="s">
        <v>7531</v>
      </c>
      <c r="BA573" t="s">
        <v>6991</v>
      </c>
      <c r="BC573" t="s">
        <v>6794</v>
      </c>
      <c r="BD573" t="s">
        <v>6794</v>
      </c>
      <c r="BE573" t="s">
        <v>6794</v>
      </c>
      <c r="BF573" t="s">
        <v>6793</v>
      </c>
      <c r="BH573" t="s">
        <v>6794</v>
      </c>
      <c r="BI573" t="s">
        <v>6794</v>
      </c>
      <c r="BJ573" t="s">
        <v>6794</v>
      </c>
      <c r="BK573" t="s">
        <v>6794</v>
      </c>
      <c r="BL573" t="s">
        <v>6794</v>
      </c>
      <c r="BM573" t="s">
        <v>7024</v>
      </c>
      <c r="BN573" t="s">
        <v>7565</v>
      </c>
      <c r="BO573" t="s">
        <v>6794</v>
      </c>
      <c r="BQ573" t="s">
        <v>7547</v>
      </c>
      <c r="BR573" t="s">
        <v>6</v>
      </c>
      <c r="BS573" t="s">
        <v>7519</v>
      </c>
      <c r="BT573" t="s">
        <v>6</v>
      </c>
      <c r="BU573" t="s">
        <v>7559</v>
      </c>
      <c r="BV573" t="s">
        <v>6757</v>
      </c>
      <c r="BW573" t="s">
        <v>7516</v>
      </c>
      <c r="BX573" t="s">
        <v>7515</v>
      </c>
      <c r="BY573" t="s">
        <v>7515</v>
      </c>
      <c r="BZ573" t="s">
        <v>7515</v>
      </c>
      <c r="CA573" t="s">
        <v>7515</v>
      </c>
      <c r="CB573" t="s">
        <v>7515</v>
      </c>
      <c r="CC573" t="s">
        <v>7515</v>
      </c>
      <c r="CD573" t="s">
        <v>7515</v>
      </c>
      <c r="CE573" t="s">
        <v>7515</v>
      </c>
      <c r="CF573" t="s">
        <v>7515</v>
      </c>
      <c r="CG573" t="s">
        <v>7515</v>
      </c>
      <c r="CH573" t="s">
        <v>7515</v>
      </c>
      <c r="CI573" t="s">
        <v>6793</v>
      </c>
      <c r="CJ573" t="s">
        <v>6794</v>
      </c>
      <c r="CO573" t="s">
        <v>6793</v>
      </c>
      <c r="CP573" t="s">
        <v>6793</v>
      </c>
      <c r="CQ573" t="s">
        <v>6794</v>
      </c>
      <c r="CR573" t="s">
        <v>6793</v>
      </c>
      <c r="CS573" t="s">
        <v>6793</v>
      </c>
      <c r="CT573" t="s">
        <v>6793</v>
      </c>
      <c r="CU573" t="s">
        <v>6794</v>
      </c>
      <c r="CV573" t="s">
        <v>6793</v>
      </c>
      <c r="CW573" t="s">
        <v>6793</v>
      </c>
      <c r="CX573" t="s">
        <v>7520</v>
      </c>
      <c r="CY573" t="s">
        <v>7521</v>
      </c>
      <c r="CZ573" t="s">
        <v>7536</v>
      </c>
      <c r="DA573" t="s">
        <v>6793</v>
      </c>
      <c r="DB573">
        <v>3</v>
      </c>
      <c r="DC573">
        <v>3</v>
      </c>
      <c r="DD573">
        <v>6</v>
      </c>
      <c r="DE573" t="s">
        <v>6794</v>
      </c>
      <c r="EA573">
        <v>2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2</v>
      </c>
      <c r="EI573">
        <v>0</v>
      </c>
      <c r="EJ573" t="s">
        <v>6793</v>
      </c>
      <c r="EK573" t="s">
        <v>7573</v>
      </c>
      <c r="EM573">
        <v>1</v>
      </c>
      <c r="EN573">
        <v>2007</v>
      </c>
      <c r="EP573" t="s">
        <v>6793</v>
      </c>
      <c r="KE573" t="s">
        <v>7524</v>
      </c>
      <c r="KF573" t="s">
        <v>7574</v>
      </c>
      <c r="KG573">
        <v>2006</v>
      </c>
      <c r="KI573" t="s">
        <v>7526</v>
      </c>
      <c r="KJ573" t="s">
        <v>6</v>
      </c>
      <c r="KK573" t="s">
        <v>6966</v>
      </c>
      <c r="OI573" t="s">
        <v>7526</v>
      </c>
      <c r="OJ573" t="s">
        <v>7526</v>
      </c>
      <c r="OK573" t="s">
        <v>7526</v>
      </c>
      <c r="OM573" t="s">
        <v>7528</v>
      </c>
      <c r="ON573" t="s">
        <v>7529</v>
      </c>
      <c r="OO573" t="s">
        <v>7528</v>
      </c>
      <c r="OP573">
        <v>0</v>
      </c>
      <c r="OQ573" t="s">
        <v>28</v>
      </c>
      <c r="OR573" t="s">
        <v>212</v>
      </c>
      <c r="OS573">
        <v>2006</v>
      </c>
      <c r="OT573">
        <v>8</v>
      </c>
      <c r="OU573">
        <v>1</v>
      </c>
      <c r="OV573">
        <v>8</v>
      </c>
      <c r="OW573">
        <v>0</v>
      </c>
      <c r="OX573">
        <v>1</v>
      </c>
      <c r="OY573">
        <v>35</v>
      </c>
      <c r="OZ573" t="s">
        <v>7515</v>
      </c>
      <c r="PA573" t="s">
        <v>7515</v>
      </c>
      <c r="PB573" t="s">
        <v>7515</v>
      </c>
      <c r="PC573" t="s">
        <v>7515</v>
      </c>
      <c r="PD573" t="s">
        <v>7515</v>
      </c>
      <c r="PE573" t="s">
        <v>7515</v>
      </c>
      <c r="PF573" t="s">
        <v>7515</v>
      </c>
      <c r="PG573" t="s">
        <v>7515</v>
      </c>
      <c r="PH573" t="s">
        <v>7515</v>
      </c>
      <c r="PI573" t="s">
        <v>7515</v>
      </c>
      <c r="PJ573" t="s">
        <v>7515</v>
      </c>
      <c r="PK573" t="s">
        <v>7515</v>
      </c>
      <c r="PL573" t="s">
        <v>7515</v>
      </c>
      <c r="PM573" t="s">
        <v>7515</v>
      </c>
      <c r="PN573" t="s">
        <v>7515</v>
      </c>
      <c r="PO573" t="s">
        <v>7515</v>
      </c>
      <c r="PP573" t="s">
        <v>7515</v>
      </c>
      <c r="PQ573" t="s">
        <v>7515</v>
      </c>
      <c r="PR573" t="s">
        <v>7515</v>
      </c>
      <c r="PS573" t="s">
        <v>7516</v>
      </c>
      <c r="PT573" t="s">
        <v>7515</v>
      </c>
      <c r="PU573" t="s">
        <v>7515</v>
      </c>
      <c r="PV573" t="s">
        <v>7515</v>
      </c>
      <c r="PW573" t="s">
        <v>7515</v>
      </c>
      <c r="PX573" t="s">
        <v>7515</v>
      </c>
      <c r="PY573" t="s">
        <v>7515</v>
      </c>
      <c r="PZ573" t="s">
        <v>7515</v>
      </c>
      <c r="QA573" t="s">
        <v>7515</v>
      </c>
      <c r="QB573" t="s">
        <v>7515</v>
      </c>
      <c r="QC573" t="s">
        <v>7515</v>
      </c>
      <c r="QE573" t="s">
        <v>7515</v>
      </c>
      <c r="QF573" t="s">
        <v>7515</v>
      </c>
      <c r="QG573" t="s">
        <v>7515</v>
      </c>
      <c r="QH573" t="s">
        <v>7515</v>
      </c>
      <c r="QI573" t="s">
        <v>7515</v>
      </c>
      <c r="QJ573" t="s">
        <v>7515</v>
      </c>
      <c r="QK573" t="s">
        <v>7516</v>
      </c>
      <c r="RP573">
        <f t="shared" si="16"/>
        <v>3</v>
      </c>
      <c r="RS573">
        <f t="shared" si="17"/>
        <v>3</v>
      </c>
    </row>
    <row r="574" spans="1:487" x14ac:dyDescent="0.3">
      <c r="A574">
        <v>70561</v>
      </c>
      <c r="B574">
        <v>1084</v>
      </c>
      <c r="C574">
        <v>0</v>
      </c>
      <c r="D574">
        <v>5</v>
      </c>
      <c r="E574">
        <v>14</v>
      </c>
      <c r="F574">
        <v>82</v>
      </c>
      <c r="G574">
        <v>102</v>
      </c>
      <c r="H574">
        <v>9</v>
      </c>
      <c r="I574" t="s">
        <v>6793</v>
      </c>
      <c r="J574" t="s">
        <v>6793</v>
      </c>
      <c r="O574" t="s">
        <v>6793</v>
      </c>
      <c r="P574" t="s">
        <v>7515</v>
      </c>
      <c r="Q574" t="s">
        <v>7516</v>
      </c>
      <c r="R574" t="s">
        <v>7515</v>
      </c>
      <c r="S574" t="s">
        <v>7515</v>
      </c>
      <c r="T574" t="s">
        <v>7515</v>
      </c>
      <c r="U574" t="s">
        <v>7515</v>
      </c>
      <c r="V574" t="s">
        <v>7515</v>
      </c>
      <c r="W574" t="s">
        <v>7515</v>
      </c>
      <c r="X574" t="s">
        <v>7515</v>
      </c>
      <c r="Y574" t="s">
        <v>7515</v>
      </c>
      <c r="Z574" t="s">
        <v>7515</v>
      </c>
      <c r="AA574" t="s">
        <v>7515</v>
      </c>
      <c r="AB574" t="s">
        <v>7515</v>
      </c>
      <c r="AC574" t="s">
        <v>7515</v>
      </c>
      <c r="AD574" t="s">
        <v>7515</v>
      </c>
      <c r="AE574" t="s">
        <v>7515</v>
      </c>
      <c r="AF574" t="s">
        <v>7515</v>
      </c>
      <c r="AG574" t="s">
        <v>7515</v>
      </c>
      <c r="AH574" t="s">
        <v>7515</v>
      </c>
      <c r="AI574" t="s">
        <v>6796</v>
      </c>
      <c r="AQ574" t="s">
        <v>6985</v>
      </c>
      <c r="AR574" t="s">
        <v>6793</v>
      </c>
      <c r="AS574" t="s">
        <v>6794</v>
      </c>
      <c r="AT574">
        <v>0</v>
      </c>
      <c r="AU574">
        <v>10</v>
      </c>
      <c r="AV574" t="s">
        <v>6988</v>
      </c>
      <c r="AW574" t="s">
        <v>6966</v>
      </c>
      <c r="AX574" t="s">
        <v>6793</v>
      </c>
      <c r="AY574" t="s">
        <v>6813</v>
      </c>
      <c r="AZ574" t="s">
        <v>7531</v>
      </c>
      <c r="BA574" t="s">
        <v>7553</v>
      </c>
      <c r="BC574" t="s">
        <v>6794</v>
      </c>
      <c r="BD574" t="s">
        <v>6794</v>
      </c>
      <c r="BE574" t="s">
        <v>6793</v>
      </c>
      <c r="BF574" t="s">
        <v>6793</v>
      </c>
      <c r="BG574" t="s">
        <v>6793</v>
      </c>
      <c r="BH574" t="s">
        <v>6794</v>
      </c>
      <c r="BI574" t="s">
        <v>6793</v>
      </c>
      <c r="BJ574" t="s">
        <v>6794</v>
      </c>
      <c r="BK574" t="s">
        <v>6794</v>
      </c>
      <c r="BL574" t="s">
        <v>6794</v>
      </c>
      <c r="BM574" t="s">
        <v>7024</v>
      </c>
      <c r="BN574" t="s">
        <v>7027</v>
      </c>
      <c r="BO574" t="s">
        <v>6794</v>
      </c>
      <c r="BQ574" t="s">
        <v>7547</v>
      </c>
      <c r="BR574" t="s">
        <v>7532</v>
      </c>
      <c r="BS574" t="s">
        <v>7519</v>
      </c>
      <c r="BT574" t="s">
        <v>6</v>
      </c>
      <c r="BU574" t="s">
        <v>7559</v>
      </c>
      <c r="BV574" t="s">
        <v>7535</v>
      </c>
      <c r="BW574" t="s">
        <v>7516</v>
      </c>
      <c r="BX574" t="s">
        <v>7515</v>
      </c>
      <c r="BY574" t="s">
        <v>7515</v>
      </c>
      <c r="BZ574" t="s">
        <v>7515</v>
      </c>
      <c r="CA574" t="s">
        <v>7515</v>
      </c>
      <c r="CB574" t="s">
        <v>7515</v>
      </c>
      <c r="CC574" t="s">
        <v>7515</v>
      </c>
      <c r="CD574" t="s">
        <v>7515</v>
      </c>
      <c r="CE574" t="s">
        <v>7515</v>
      </c>
      <c r="CF574" t="s">
        <v>7515</v>
      </c>
      <c r="CG574" t="s">
        <v>7515</v>
      </c>
      <c r="CH574" t="s">
        <v>7515</v>
      </c>
      <c r="CI574" t="s">
        <v>6793</v>
      </c>
      <c r="CJ574" t="s">
        <v>6794</v>
      </c>
      <c r="CO574" t="s">
        <v>6794</v>
      </c>
      <c r="CP574" t="s">
        <v>6794</v>
      </c>
      <c r="CQ574" t="s">
        <v>6794</v>
      </c>
      <c r="CR574" t="s">
        <v>6794</v>
      </c>
      <c r="CS574" t="s">
        <v>6794</v>
      </c>
      <c r="CT574" t="s">
        <v>6794</v>
      </c>
      <c r="CU574" t="s">
        <v>6794</v>
      </c>
      <c r="CV574" t="s">
        <v>6793</v>
      </c>
      <c r="CW574" t="s">
        <v>6794</v>
      </c>
      <c r="CX574" t="s">
        <v>7520</v>
      </c>
      <c r="CY574" t="s">
        <v>7521</v>
      </c>
      <c r="CZ574" t="s">
        <v>6966</v>
      </c>
      <c r="DA574" t="s">
        <v>6793</v>
      </c>
      <c r="DB574">
        <v>1</v>
      </c>
      <c r="DC574">
        <v>3</v>
      </c>
      <c r="DD574">
        <v>3</v>
      </c>
      <c r="DE574" t="s">
        <v>6794</v>
      </c>
      <c r="EA574">
        <v>4</v>
      </c>
      <c r="EC574">
        <v>2</v>
      </c>
      <c r="ED574">
        <v>0</v>
      </c>
      <c r="EE574">
        <v>0</v>
      </c>
      <c r="EF574">
        <v>2</v>
      </c>
      <c r="EG574">
        <v>0</v>
      </c>
      <c r="EH574">
        <v>0</v>
      </c>
      <c r="EI574">
        <v>0</v>
      </c>
      <c r="EJ574" t="s">
        <v>6794</v>
      </c>
      <c r="EP574" t="s">
        <v>6794</v>
      </c>
      <c r="OI574" t="s">
        <v>7526</v>
      </c>
      <c r="OJ574" t="s">
        <v>7526</v>
      </c>
      <c r="OK574" t="s">
        <v>7527</v>
      </c>
      <c r="OL574" t="s">
        <v>7527</v>
      </c>
      <c r="OM574" t="s">
        <v>7548</v>
      </c>
      <c r="ON574" t="s">
        <v>7529</v>
      </c>
      <c r="OO574" t="s">
        <v>7548</v>
      </c>
      <c r="OP574">
        <v>1</v>
      </c>
      <c r="OQ574" t="s">
        <v>28</v>
      </c>
      <c r="OR574" t="s">
        <v>212</v>
      </c>
      <c r="OS574">
        <v>2006</v>
      </c>
      <c r="OT574">
        <v>7</v>
      </c>
      <c r="OU574">
        <v>1</v>
      </c>
      <c r="OV574">
        <v>7</v>
      </c>
      <c r="OW574">
        <v>1</v>
      </c>
      <c r="OX574">
        <v>0</v>
      </c>
      <c r="OY574">
        <v>35</v>
      </c>
      <c r="QE574" t="s">
        <v>7516</v>
      </c>
      <c r="QF574" t="s">
        <v>7515</v>
      </c>
      <c r="QG574" t="s">
        <v>7515</v>
      </c>
      <c r="QH574" t="s">
        <v>7515</v>
      </c>
      <c r="QI574" t="s">
        <v>7515</v>
      </c>
      <c r="QJ574" t="s">
        <v>7515</v>
      </c>
      <c r="QK574" t="s">
        <v>7515</v>
      </c>
      <c r="RP574">
        <f t="shared" si="16"/>
        <v>4</v>
      </c>
      <c r="RS574">
        <f t="shared" si="17"/>
        <v>3</v>
      </c>
    </row>
    <row r="575" spans="1:487" x14ac:dyDescent="0.3">
      <c r="A575">
        <v>70562</v>
      </c>
      <c r="B575">
        <v>1085</v>
      </c>
      <c r="C575">
        <v>0</v>
      </c>
      <c r="D575">
        <v>5</v>
      </c>
      <c r="E575">
        <v>13</v>
      </c>
      <c r="F575">
        <v>96</v>
      </c>
      <c r="G575">
        <v>102</v>
      </c>
      <c r="H575">
        <v>9</v>
      </c>
      <c r="I575" t="s">
        <v>6793</v>
      </c>
      <c r="J575" t="s">
        <v>6793</v>
      </c>
      <c r="O575" t="s">
        <v>6793</v>
      </c>
      <c r="P575" t="s">
        <v>7515</v>
      </c>
      <c r="Q575" t="s">
        <v>7515</v>
      </c>
      <c r="R575" t="s">
        <v>7515</v>
      </c>
      <c r="S575" t="s">
        <v>7515</v>
      </c>
      <c r="T575" t="s">
        <v>7515</v>
      </c>
      <c r="U575" t="s">
        <v>7515</v>
      </c>
      <c r="V575" t="s">
        <v>7515</v>
      </c>
      <c r="W575" t="s">
        <v>7515</v>
      </c>
      <c r="X575" t="s">
        <v>7515</v>
      </c>
      <c r="Y575" t="s">
        <v>7515</v>
      </c>
      <c r="Z575" t="s">
        <v>7515</v>
      </c>
      <c r="AA575" t="s">
        <v>7515</v>
      </c>
      <c r="AB575" t="s">
        <v>7515</v>
      </c>
      <c r="AC575" t="s">
        <v>7515</v>
      </c>
      <c r="AD575" t="s">
        <v>7515</v>
      </c>
      <c r="AE575" t="s">
        <v>7516</v>
      </c>
      <c r="AF575" t="s">
        <v>7515</v>
      </c>
      <c r="AG575" t="s">
        <v>7515</v>
      </c>
      <c r="AH575" t="s">
        <v>7515</v>
      </c>
      <c r="AI575" t="s">
        <v>6796</v>
      </c>
      <c r="AQ575" t="s">
        <v>6985</v>
      </c>
      <c r="AR575" t="s">
        <v>6794</v>
      </c>
      <c r="AS575" t="s">
        <v>6794</v>
      </c>
      <c r="AT575" t="s">
        <v>6</v>
      </c>
      <c r="AU575" t="s">
        <v>6</v>
      </c>
      <c r="AV575" t="s">
        <v>6992</v>
      </c>
      <c r="AW575" t="s">
        <v>6794</v>
      </c>
      <c r="AX575" t="s">
        <v>6793</v>
      </c>
      <c r="AY575" t="s">
        <v>6813</v>
      </c>
      <c r="AZ575" t="s">
        <v>7531</v>
      </c>
      <c r="BA575" t="s">
        <v>6991</v>
      </c>
      <c r="BC575" t="s">
        <v>6793</v>
      </c>
      <c r="BD575" t="s">
        <v>6794</v>
      </c>
      <c r="BE575" t="s">
        <v>6794</v>
      </c>
      <c r="BF575" t="s">
        <v>6793</v>
      </c>
      <c r="BG575" t="s">
        <v>6794</v>
      </c>
      <c r="BH575" t="s">
        <v>6794</v>
      </c>
      <c r="BI575" t="s">
        <v>6793</v>
      </c>
      <c r="BJ575" t="s">
        <v>6794</v>
      </c>
      <c r="BK575" t="s">
        <v>6794</v>
      </c>
      <c r="BL575" t="s">
        <v>6794</v>
      </c>
      <c r="BM575" t="s">
        <v>7021</v>
      </c>
      <c r="BN575" t="s">
        <v>7024</v>
      </c>
      <c r="BO575" t="s">
        <v>6794</v>
      </c>
      <c r="BQ575">
        <v>50</v>
      </c>
      <c r="BR575" t="s">
        <v>6</v>
      </c>
      <c r="BS575" t="s">
        <v>7533</v>
      </c>
      <c r="BT575" t="s">
        <v>6</v>
      </c>
      <c r="BU575" t="s">
        <v>7559</v>
      </c>
      <c r="BV575" t="s">
        <v>7535</v>
      </c>
      <c r="BW575" t="s">
        <v>7515</v>
      </c>
      <c r="BX575" t="s">
        <v>7516</v>
      </c>
      <c r="BY575" t="s">
        <v>7515</v>
      </c>
      <c r="BZ575" t="s">
        <v>7515</v>
      </c>
      <c r="CA575" t="s">
        <v>7515</v>
      </c>
      <c r="CB575" t="s">
        <v>7515</v>
      </c>
      <c r="CC575" t="s">
        <v>7515</v>
      </c>
      <c r="CD575" t="s">
        <v>7515</v>
      </c>
      <c r="CE575" t="s">
        <v>7515</v>
      </c>
      <c r="CF575" t="s">
        <v>7515</v>
      </c>
      <c r="CG575" t="s">
        <v>7515</v>
      </c>
      <c r="CH575" t="s">
        <v>7515</v>
      </c>
      <c r="CI575" t="s">
        <v>6793</v>
      </c>
      <c r="CJ575" t="s">
        <v>6794</v>
      </c>
      <c r="CK575" t="s">
        <v>7579</v>
      </c>
      <c r="CL575" t="s">
        <v>7580</v>
      </c>
      <c r="CM575" t="s">
        <v>7581</v>
      </c>
      <c r="CN575" t="s">
        <v>7592</v>
      </c>
      <c r="CO575" t="s">
        <v>6793</v>
      </c>
      <c r="CP575" t="s">
        <v>6793</v>
      </c>
      <c r="CQ575" t="s">
        <v>6794</v>
      </c>
      <c r="CR575" t="s">
        <v>6793</v>
      </c>
      <c r="CS575" t="s">
        <v>6794</v>
      </c>
      <c r="CT575" t="s">
        <v>6793</v>
      </c>
      <c r="CU575" t="s">
        <v>6794</v>
      </c>
      <c r="CV575" t="s">
        <v>6793</v>
      </c>
      <c r="CW575" t="s">
        <v>6794</v>
      </c>
      <c r="CX575" t="s">
        <v>7545</v>
      </c>
      <c r="CY575" t="s">
        <v>7555</v>
      </c>
      <c r="CZ575" t="s">
        <v>6966</v>
      </c>
      <c r="DA575" t="s">
        <v>6793</v>
      </c>
      <c r="DB575">
        <v>1</v>
      </c>
      <c r="DC575">
        <v>1</v>
      </c>
      <c r="DD575">
        <v>2</v>
      </c>
      <c r="DE575" t="s">
        <v>6793</v>
      </c>
      <c r="DF575">
        <v>1</v>
      </c>
      <c r="DG575" t="s">
        <v>7525</v>
      </c>
      <c r="DH575">
        <v>2008</v>
      </c>
      <c r="DI575" t="s">
        <v>7557</v>
      </c>
      <c r="DJ575" t="s">
        <v>7525</v>
      </c>
      <c r="DK575">
        <v>2008</v>
      </c>
      <c r="EA575">
        <v>5</v>
      </c>
      <c r="EC575">
        <v>3</v>
      </c>
      <c r="ED575">
        <v>1</v>
      </c>
      <c r="EE575">
        <v>1</v>
      </c>
      <c r="EF575">
        <v>0</v>
      </c>
      <c r="EG575">
        <v>0</v>
      </c>
      <c r="EH575">
        <v>0</v>
      </c>
      <c r="EI575">
        <v>0</v>
      </c>
      <c r="EJ575" t="s">
        <v>6793</v>
      </c>
      <c r="EK575" t="s">
        <v>6859</v>
      </c>
      <c r="EL575">
        <v>1</v>
      </c>
      <c r="EN575">
        <v>2007</v>
      </c>
      <c r="EP575" t="s">
        <v>6794</v>
      </c>
      <c r="OI575" t="s">
        <v>6857</v>
      </c>
      <c r="OJ575" t="s">
        <v>6</v>
      </c>
      <c r="OK575" t="s">
        <v>6857</v>
      </c>
      <c r="OL575" t="s">
        <v>7526</v>
      </c>
      <c r="OM575" t="s">
        <v>7528</v>
      </c>
      <c r="ON575" t="s">
        <v>7529</v>
      </c>
      <c r="OO575" t="s">
        <v>7528</v>
      </c>
      <c r="OP575">
        <v>0</v>
      </c>
      <c r="OQ575" t="s">
        <v>28</v>
      </c>
      <c r="OR575" t="s">
        <v>212</v>
      </c>
      <c r="OS575">
        <v>2006</v>
      </c>
      <c r="OT575">
        <v>12</v>
      </c>
      <c r="OU575">
        <v>1</v>
      </c>
      <c r="OV575">
        <v>12</v>
      </c>
      <c r="OW575">
        <v>1</v>
      </c>
      <c r="OX575">
        <v>0</v>
      </c>
      <c r="OY575">
        <v>35</v>
      </c>
      <c r="QE575" t="s">
        <v>7515</v>
      </c>
      <c r="QF575" t="s">
        <v>7515</v>
      </c>
      <c r="QG575" t="s">
        <v>7515</v>
      </c>
      <c r="QH575" t="s">
        <v>7515</v>
      </c>
      <c r="QI575" t="s">
        <v>7515</v>
      </c>
      <c r="QJ575" t="s">
        <v>7515</v>
      </c>
      <c r="QK575" t="s">
        <v>7516</v>
      </c>
      <c r="RP575">
        <f t="shared" si="16"/>
        <v>-1</v>
      </c>
      <c r="RS575">
        <f t="shared" si="17"/>
        <v>1</v>
      </c>
    </row>
    <row r="576" spans="1:487" x14ac:dyDescent="0.3">
      <c r="A576">
        <v>70563</v>
      </c>
      <c r="B576">
        <v>1086</v>
      </c>
      <c r="C576">
        <v>0</v>
      </c>
      <c r="D576">
        <v>5</v>
      </c>
      <c r="E576">
        <v>10</v>
      </c>
      <c r="F576">
        <v>102</v>
      </c>
      <c r="G576">
        <v>102</v>
      </c>
      <c r="H576">
        <v>10</v>
      </c>
      <c r="I576" t="s">
        <v>6793</v>
      </c>
      <c r="J576" t="s">
        <v>6793</v>
      </c>
      <c r="O576" t="s">
        <v>6793</v>
      </c>
      <c r="P576" t="s">
        <v>7515</v>
      </c>
      <c r="Q576" t="s">
        <v>7516</v>
      </c>
      <c r="R576" t="s">
        <v>7515</v>
      </c>
      <c r="S576" t="s">
        <v>7515</v>
      </c>
      <c r="T576" t="s">
        <v>7515</v>
      </c>
      <c r="U576" t="s">
        <v>7515</v>
      </c>
      <c r="V576" t="s">
        <v>7515</v>
      </c>
      <c r="W576" t="s">
        <v>7515</v>
      </c>
      <c r="X576" t="s">
        <v>7515</v>
      </c>
      <c r="Y576" t="s">
        <v>7515</v>
      </c>
      <c r="Z576" t="s">
        <v>7515</v>
      </c>
      <c r="AA576" t="s">
        <v>7515</v>
      </c>
      <c r="AB576" t="s">
        <v>7515</v>
      </c>
      <c r="AC576" t="s">
        <v>7515</v>
      </c>
      <c r="AD576" t="s">
        <v>7515</v>
      </c>
      <c r="AE576" t="s">
        <v>7515</v>
      </c>
      <c r="AF576" t="s">
        <v>7515</v>
      </c>
      <c r="AG576" t="s">
        <v>7515</v>
      </c>
      <c r="AH576" t="s">
        <v>7515</v>
      </c>
      <c r="AI576" t="s">
        <v>7517</v>
      </c>
      <c r="AL576">
        <v>0</v>
      </c>
      <c r="AM576">
        <v>4</v>
      </c>
      <c r="AN576" t="s">
        <v>6845</v>
      </c>
      <c r="AQ576" t="s">
        <v>6993</v>
      </c>
      <c r="AR576" t="s">
        <v>6794</v>
      </c>
      <c r="AS576" t="s">
        <v>6794</v>
      </c>
      <c r="AT576">
        <v>0</v>
      </c>
      <c r="AU576">
        <v>15</v>
      </c>
      <c r="AV576" t="s">
        <v>6757</v>
      </c>
      <c r="AW576" t="s">
        <v>6794</v>
      </c>
      <c r="AX576" t="s">
        <v>6794</v>
      </c>
      <c r="AY576" t="s">
        <v>6814</v>
      </c>
      <c r="BA576" t="s">
        <v>7518</v>
      </c>
      <c r="BB576" t="s">
        <v>7588</v>
      </c>
      <c r="BC576" t="s">
        <v>6794</v>
      </c>
      <c r="BD576" t="s">
        <v>6794</v>
      </c>
      <c r="BE576" t="s">
        <v>6794</v>
      </c>
      <c r="BF576" t="s">
        <v>6793</v>
      </c>
      <c r="BH576" t="s">
        <v>6793</v>
      </c>
      <c r="BI576" t="s">
        <v>6794</v>
      </c>
      <c r="BJ576" t="s">
        <v>6794</v>
      </c>
      <c r="BK576" t="s">
        <v>6793</v>
      </c>
      <c r="BL576" t="s">
        <v>6794</v>
      </c>
      <c r="BM576" t="s">
        <v>7027</v>
      </c>
      <c r="BN576" t="s">
        <v>7565</v>
      </c>
      <c r="BO576" t="s">
        <v>6794</v>
      </c>
      <c r="BQ576" t="s">
        <v>7547</v>
      </c>
      <c r="BR576" t="s">
        <v>6</v>
      </c>
      <c r="BS576" t="s">
        <v>7533</v>
      </c>
      <c r="BT576" t="s">
        <v>7554</v>
      </c>
      <c r="BU576" t="s">
        <v>6</v>
      </c>
      <c r="BV576" t="s">
        <v>7543</v>
      </c>
      <c r="BW576" t="s">
        <v>7515</v>
      </c>
      <c r="BX576" t="s">
        <v>7515</v>
      </c>
      <c r="BY576" t="s">
        <v>7515</v>
      </c>
      <c r="BZ576" t="s">
        <v>7515</v>
      </c>
      <c r="CA576" t="s">
        <v>7515</v>
      </c>
      <c r="CB576" t="s">
        <v>7515</v>
      </c>
      <c r="CC576" t="s">
        <v>7515</v>
      </c>
      <c r="CD576" t="s">
        <v>7516</v>
      </c>
      <c r="CE576" t="s">
        <v>7515</v>
      </c>
      <c r="CF576" t="s">
        <v>7515</v>
      </c>
      <c r="CG576" t="s">
        <v>7515</v>
      </c>
      <c r="CH576" t="s">
        <v>7515</v>
      </c>
      <c r="CI576" t="s">
        <v>6793</v>
      </c>
      <c r="CJ576" t="s">
        <v>6793</v>
      </c>
      <c r="CO576" t="s">
        <v>6793</v>
      </c>
      <c r="CP576" t="s">
        <v>6793</v>
      </c>
      <c r="CQ576" t="s">
        <v>6794</v>
      </c>
      <c r="CR576" t="s">
        <v>6793</v>
      </c>
      <c r="CS576" t="s">
        <v>6793</v>
      </c>
      <c r="CT576" t="s">
        <v>6793</v>
      </c>
      <c r="CU576" t="s">
        <v>6794</v>
      </c>
      <c r="CV576" t="s">
        <v>6793</v>
      </c>
      <c r="CW576" t="s">
        <v>6793</v>
      </c>
      <c r="CX576" t="s">
        <v>7520</v>
      </c>
      <c r="CY576" t="s">
        <v>7521</v>
      </c>
      <c r="CZ576" t="s">
        <v>7536</v>
      </c>
      <c r="DA576" t="s">
        <v>6793</v>
      </c>
      <c r="DB576">
        <v>3</v>
      </c>
      <c r="DC576">
        <v>4</v>
      </c>
      <c r="DD576">
        <v>4</v>
      </c>
      <c r="DE576" t="s">
        <v>6794</v>
      </c>
      <c r="EA576">
        <v>4</v>
      </c>
      <c r="EC576">
        <v>2</v>
      </c>
      <c r="ED576">
        <v>0</v>
      </c>
      <c r="EE576">
        <v>0</v>
      </c>
      <c r="EF576">
        <v>1</v>
      </c>
      <c r="EG576">
        <v>1</v>
      </c>
      <c r="EH576">
        <v>0</v>
      </c>
      <c r="EI576">
        <v>0</v>
      </c>
      <c r="EJ576" t="s">
        <v>6794</v>
      </c>
      <c r="EP576" t="s">
        <v>6793</v>
      </c>
      <c r="KE576" t="s">
        <v>7524</v>
      </c>
      <c r="KF576" t="s">
        <v>7606</v>
      </c>
      <c r="KG576">
        <v>2005</v>
      </c>
      <c r="KI576" t="s">
        <v>7526</v>
      </c>
      <c r="KJ576" t="s">
        <v>7526</v>
      </c>
      <c r="KK576" t="s">
        <v>6794</v>
      </c>
      <c r="KL576" t="s">
        <v>6793</v>
      </c>
      <c r="OI576" t="s">
        <v>7526</v>
      </c>
      <c r="OJ576" t="s">
        <v>7526</v>
      </c>
      <c r="OK576" t="s">
        <v>7526</v>
      </c>
      <c r="OM576" t="s">
        <v>7528</v>
      </c>
      <c r="ON576" t="s">
        <v>7539</v>
      </c>
      <c r="OO576" t="s">
        <v>7528</v>
      </c>
      <c r="OP576">
        <v>0</v>
      </c>
      <c r="OQ576" t="s">
        <v>28</v>
      </c>
      <c r="OR576" t="s">
        <v>212</v>
      </c>
      <c r="OS576">
        <v>2006</v>
      </c>
      <c r="OT576">
        <v>6</v>
      </c>
      <c r="OU576">
        <v>1</v>
      </c>
      <c r="OV576">
        <v>6</v>
      </c>
      <c r="OW576">
        <v>0</v>
      </c>
      <c r="OX576">
        <v>1</v>
      </c>
      <c r="OY576">
        <v>35</v>
      </c>
      <c r="OZ576" t="s">
        <v>7515</v>
      </c>
      <c r="PA576" t="s">
        <v>7515</v>
      </c>
      <c r="PB576" t="s">
        <v>7515</v>
      </c>
      <c r="PC576" t="s">
        <v>7515</v>
      </c>
      <c r="PD576" t="s">
        <v>7515</v>
      </c>
      <c r="PE576" t="s">
        <v>7515</v>
      </c>
      <c r="PF576" t="s">
        <v>7515</v>
      </c>
      <c r="PG576" t="s">
        <v>7515</v>
      </c>
      <c r="PH576" t="s">
        <v>7515</v>
      </c>
      <c r="PI576" t="s">
        <v>7515</v>
      </c>
      <c r="PJ576" t="s">
        <v>7515</v>
      </c>
      <c r="PK576" t="s">
        <v>7515</v>
      </c>
      <c r="PL576" t="s">
        <v>7515</v>
      </c>
      <c r="PM576" t="s">
        <v>7515</v>
      </c>
      <c r="PN576" t="s">
        <v>7515</v>
      </c>
      <c r="PO576" t="s">
        <v>7515</v>
      </c>
      <c r="PP576" t="s">
        <v>7515</v>
      </c>
      <c r="PQ576" t="s">
        <v>7515</v>
      </c>
      <c r="PR576" t="s">
        <v>7515</v>
      </c>
      <c r="PS576" t="s">
        <v>7516</v>
      </c>
      <c r="PT576" t="s">
        <v>7515</v>
      </c>
      <c r="PU576" t="s">
        <v>7515</v>
      </c>
      <c r="PV576" t="s">
        <v>7515</v>
      </c>
      <c r="PW576" t="s">
        <v>7515</v>
      </c>
      <c r="PX576" t="s">
        <v>7515</v>
      </c>
      <c r="PY576" t="s">
        <v>7515</v>
      </c>
      <c r="PZ576" t="s">
        <v>7515</v>
      </c>
      <c r="QA576" t="s">
        <v>7515</v>
      </c>
      <c r="QB576" t="s">
        <v>7515</v>
      </c>
      <c r="QC576" t="s">
        <v>7515</v>
      </c>
      <c r="QE576" t="s">
        <v>7516</v>
      </c>
      <c r="QF576" t="s">
        <v>7515</v>
      </c>
      <c r="QG576" t="s">
        <v>7515</v>
      </c>
      <c r="QH576" t="s">
        <v>7515</v>
      </c>
      <c r="QI576" t="s">
        <v>7515</v>
      </c>
      <c r="QJ576" t="s">
        <v>7515</v>
      </c>
      <c r="QK576" t="s">
        <v>7515</v>
      </c>
      <c r="RP576">
        <f t="shared" si="16"/>
        <v>3</v>
      </c>
      <c r="RS576">
        <f t="shared" si="17"/>
        <v>6</v>
      </c>
    </row>
    <row r="577" spans="1:487" x14ac:dyDescent="0.3">
      <c r="A577">
        <v>70564</v>
      </c>
      <c r="B577">
        <v>1090</v>
      </c>
      <c r="C577">
        <v>0</v>
      </c>
      <c r="D577">
        <v>5</v>
      </c>
      <c r="E577">
        <v>14</v>
      </c>
      <c r="F577">
        <v>100</v>
      </c>
      <c r="G577">
        <v>102</v>
      </c>
      <c r="H577">
        <v>16</v>
      </c>
      <c r="I577" t="s">
        <v>6793</v>
      </c>
      <c r="J577" t="s">
        <v>6793</v>
      </c>
      <c r="O577" t="s">
        <v>6793</v>
      </c>
      <c r="P577" t="s">
        <v>7515</v>
      </c>
      <c r="Q577" t="s">
        <v>7516</v>
      </c>
      <c r="R577" t="s">
        <v>7515</v>
      </c>
      <c r="S577" t="s">
        <v>7515</v>
      </c>
      <c r="T577" t="s">
        <v>7515</v>
      </c>
      <c r="U577" t="s">
        <v>7515</v>
      </c>
      <c r="V577" t="s">
        <v>7515</v>
      </c>
      <c r="W577" t="s">
        <v>7515</v>
      </c>
      <c r="X577" t="s">
        <v>7515</v>
      </c>
      <c r="Y577" t="s">
        <v>7515</v>
      </c>
      <c r="Z577" t="s">
        <v>7515</v>
      </c>
      <c r="AA577" t="s">
        <v>7515</v>
      </c>
      <c r="AB577" t="s">
        <v>7515</v>
      </c>
      <c r="AC577" t="s">
        <v>7515</v>
      </c>
      <c r="AD577" t="s">
        <v>7515</v>
      </c>
      <c r="AE577" t="s">
        <v>7515</v>
      </c>
      <c r="AF577" t="s">
        <v>7515</v>
      </c>
      <c r="AG577" t="s">
        <v>7515</v>
      </c>
      <c r="AH577" t="s">
        <v>7515</v>
      </c>
      <c r="AI577" t="s">
        <v>7517</v>
      </c>
      <c r="AL577">
        <v>0</v>
      </c>
      <c r="AM577">
        <v>10</v>
      </c>
      <c r="AN577" t="s">
        <v>6845</v>
      </c>
      <c r="AQ577" t="s">
        <v>6757</v>
      </c>
      <c r="AR577" t="s">
        <v>6794</v>
      </c>
      <c r="AS577" t="s">
        <v>6794</v>
      </c>
      <c r="AT577">
        <v>0</v>
      </c>
      <c r="AU577">
        <v>10</v>
      </c>
      <c r="AV577" t="s">
        <v>6988</v>
      </c>
      <c r="AW577" t="s">
        <v>6793</v>
      </c>
      <c r="AX577" t="s">
        <v>6793</v>
      </c>
      <c r="AY577" t="s">
        <v>6813</v>
      </c>
      <c r="AZ577" t="s">
        <v>7562</v>
      </c>
      <c r="BA577" t="s">
        <v>6991</v>
      </c>
      <c r="BC577" t="s">
        <v>6794</v>
      </c>
      <c r="BD577" t="s">
        <v>6794</v>
      </c>
      <c r="BE577" t="s">
        <v>6793</v>
      </c>
      <c r="BF577" t="s">
        <v>6793</v>
      </c>
      <c r="BG577" t="s">
        <v>6793</v>
      </c>
      <c r="BH577" t="s">
        <v>6794</v>
      </c>
      <c r="BI577" t="s">
        <v>6794</v>
      </c>
      <c r="BJ577" t="s">
        <v>6793</v>
      </c>
      <c r="BK577" t="s">
        <v>6794</v>
      </c>
      <c r="BL577" t="s">
        <v>6794</v>
      </c>
      <c r="BM577" t="s">
        <v>7024</v>
      </c>
      <c r="BN577" t="s">
        <v>7021</v>
      </c>
      <c r="BO577" t="s">
        <v>6794</v>
      </c>
      <c r="BQ577" t="s">
        <v>7547</v>
      </c>
      <c r="BR577">
        <v>100</v>
      </c>
      <c r="BS577" t="s">
        <v>7519</v>
      </c>
      <c r="BT577" t="s">
        <v>6</v>
      </c>
      <c r="BU577" t="s">
        <v>7559</v>
      </c>
      <c r="BV577" t="s">
        <v>7561</v>
      </c>
      <c r="BW577" t="s">
        <v>7516</v>
      </c>
      <c r="BX577" t="s">
        <v>7515</v>
      </c>
      <c r="BY577" t="s">
        <v>7515</v>
      </c>
      <c r="BZ577" t="s">
        <v>7515</v>
      </c>
      <c r="CA577" t="s">
        <v>7515</v>
      </c>
      <c r="CB577" t="s">
        <v>7515</v>
      </c>
      <c r="CC577" t="s">
        <v>7515</v>
      </c>
      <c r="CD577" t="s">
        <v>7515</v>
      </c>
      <c r="CE577" t="s">
        <v>7515</v>
      </c>
      <c r="CF577" t="s">
        <v>7515</v>
      </c>
      <c r="CG577" t="s">
        <v>7515</v>
      </c>
      <c r="CH577" t="s">
        <v>7515</v>
      </c>
      <c r="CI577" t="s">
        <v>6793</v>
      </c>
      <c r="CJ577" t="s">
        <v>6794</v>
      </c>
      <c r="CO577" t="s">
        <v>6794</v>
      </c>
      <c r="CP577" t="s">
        <v>6793</v>
      </c>
      <c r="CQ577" t="s">
        <v>6794</v>
      </c>
      <c r="CR577" t="s">
        <v>6794</v>
      </c>
      <c r="CS577" t="s">
        <v>6794</v>
      </c>
      <c r="CT577" t="s">
        <v>6794</v>
      </c>
      <c r="CU577" t="s">
        <v>6794</v>
      </c>
      <c r="CV577" t="s">
        <v>6793</v>
      </c>
      <c r="CW577" t="s">
        <v>6794</v>
      </c>
      <c r="CX577" t="s">
        <v>7520</v>
      </c>
      <c r="CY577" t="s">
        <v>7521</v>
      </c>
      <c r="CZ577" t="s">
        <v>7522</v>
      </c>
      <c r="DA577" t="s">
        <v>6793</v>
      </c>
      <c r="DB577">
        <v>2</v>
      </c>
      <c r="DC577">
        <v>3</v>
      </c>
      <c r="DD577">
        <v>3</v>
      </c>
      <c r="DE577" t="s">
        <v>6794</v>
      </c>
      <c r="EA577">
        <v>3</v>
      </c>
      <c r="EC577">
        <v>0</v>
      </c>
      <c r="ED577">
        <v>2</v>
      </c>
      <c r="EE577">
        <v>0</v>
      </c>
      <c r="EF577">
        <v>0</v>
      </c>
      <c r="EG577">
        <v>1</v>
      </c>
      <c r="EH577">
        <v>0</v>
      </c>
      <c r="EI577">
        <v>0</v>
      </c>
      <c r="EJ577" t="s">
        <v>6794</v>
      </c>
      <c r="EP577" t="s">
        <v>6794</v>
      </c>
      <c r="OI577" t="s">
        <v>7527</v>
      </c>
      <c r="OJ577" t="s">
        <v>7526</v>
      </c>
      <c r="OK577" t="s">
        <v>7526</v>
      </c>
      <c r="OL577" t="s">
        <v>7526</v>
      </c>
      <c r="OM577" t="s">
        <v>7548</v>
      </c>
      <c r="ON577" t="s">
        <v>7529</v>
      </c>
      <c r="OO577" t="s">
        <v>7528</v>
      </c>
      <c r="OP577">
        <v>0</v>
      </c>
      <c r="OQ577" t="s">
        <v>28</v>
      </c>
      <c r="OR577" t="s">
        <v>265</v>
      </c>
      <c r="OS577">
        <v>2007</v>
      </c>
      <c r="OT577">
        <v>11</v>
      </c>
      <c r="OU577">
        <v>1</v>
      </c>
      <c r="OV577">
        <v>11</v>
      </c>
      <c r="OW577">
        <v>0</v>
      </c>
      <c r="OX577">
        <v>1</v>
      </c>
      <c r="OY577">
        <v>35</v>
      </c>
      <c r="QE577" t="s">
        <v>7515</v>
      </c>
      <c r="QF577" t="s">
        <v>7515</v>
      </c>
      <c r="QG577" t="s">
        <v>7515</v>
      </c>
      <c r="QH577" t="s">
        <v>7515</v>
      </c>
      <c r="QI577" t="s">
        <v>7515</v>
      </c>
      <c r="QJ577" t="s">
        <v>7515</v>
      </c>
      <c r="QK577" t="s">
        <v>7516</v>
      </c>
      <c r="RP577">
        <f t="shared" si="16"/>
        <v>4</v>
      </c>
      <c r="RS577">
        <f t="shared" si="17"/>
        <v>3</v>
      </c>
    </row>
    <row r="578" spans="1:487" x14ac:dyDescent="0.3">
      <c r="A578">
        <v>70565</v>
      </c>
      <c r="B578">
        <v>1091</v>
      </c>
      <c r="C578">
        <v>0</v>
      </c>
      <c r="D578">
        <v>5</v>
      </c>
      <c r="E578">
        <v>14</v>
      </c>
      <c r="F578">
        <v>94</v>
      </c>
      <c r="G578">
        <v>102</v>
      </c>
      <c r="H578">
        <v>4</v>
      </c>
      <c r="I578" t="s">
        <v>6793</v>
      </c>
      <c r="J578" t="s">
        <v>6793</v>
      </c>
      <c r="O578" t="s">
        <v>6793</v>
      </c>
      <c r="P578" t="s">
        <v>7515</v>
      </c>
      <c r="Q578" t="s">
        <v>7515</v>
      </c>
      <c r="R578" t="s">
        <v>7516</v>
      </c>
      <c r="S578" t="s">
        <v>7515</v>
      </c>
      <c r="T578" t="s">
        <v>7515</v>
      </c>
      <c r="U578" t="s">
        <v>7515</v>
      </c>
      <c r="V578" t="s">
        <v>7515</v>
      </c>
      <c r="W578" t="s">
        <v>7515</v>
      </c>
      <c r="X578" t="s">
        <v>7515</v>
      </c>
      <c r="Y578" t="s">
        <v>7515</v>
      </c>
      <c r="Z578" t="s">
        <v>7515</v>
      </c>
      <c r="AA578" t="s">
        <v>7515</v>
      </c>
      <c r="AB578" t="s">
        <v>7515</v>
      </c>
      <c r="AC578" t="s">
        <v>7515</v>
      </c>
      <c r="AD578" t="s">
        <v>7515</v>
      </c>
      <c r="AE578" t="s">
        <v>7515</v>
      </c>
      <c r="AF578" t="s">
        <v>7515</v>
      </c>
      <c r="AG578" t="s">
        <v>7515</v>
      </c>
      <c r="AH578" t="s">
        <v>7515</v>
      </c>
      <c r="AI578" t="s">
        <v>7517</v>
      </c>
      <c r="AL578">
        <v>0</v>
      </c>
      <c r="AM578">
        <v>5</v>
      </c>
      <c r="AN578" t="s">
        <v>6845</v>
      </c>
      <c r="AQ578" t="s">
        <v>6993</v>
      </c>
      <c r="AR578" t="s">
        <v>6794</v>
      </c>
      <c r="AS578" t="s">
        <v>6794</v>
      </c>
      <c r="AT578">
        <v>0</v>
      </c>
      <c r="AU578">
        <v>10</v>
      </c>
      <c r="AV578" t="s">
        <v>7568</v>
      </c>
      <c r="AW578" t="s">
        <v>6794</v>
      </c>
      <c r="AX578" t="s">
        <v>6793</v>
      </c>
      <c r="AY578" t="s">
        <v>6813</v>
      </c>
      <c r="AZ578" t="s">
        <v>7531</v>
      </c>
      <c r="BA578" t="s">
        <v>6991</v>
      </c>
      <c r="BC578" t="s">
        <v>6794</v>
      </c>
      <c r="BD578" t="s">
        <v>6794</v>
      </c>
      <c r="BE578" t="s">
        <v>6793</v>
      </c>
      <c r="BF578" t="s">
        <v>6793</v>
      </c>
      <c r="BH578" t="s">
        <v>6794</v>
      </c>
      <c r="BI578" t="s">
        <v>6794</v>
      </c>
      <c r="BJ578" t="s">
        <v>6794</v>
      </c>
      <c r="BK578" t="s">
        <v>6793</v>
      </c>
      <c r="BL578" t="s">
        <v>6794</v>
      </c>
      <c r="BM578" t="s">
        <v>7021</v>
      </c>
      <c r="BN578" t="s">
        <v>7024</v>
      </c>
      <c r="BO578" t="s">
        <v>6794</v>
      </c>
      <c r="BQ578">
        <v>50</v>
      </c>
      <c r="BR578" t="s">
        <v>7532</v>
      </c>
      <c r="BS578" t="s">
        <v>7533</v>
      </c>
      <c r="BT578" t="s">
        <v>7601</v>
      </c>
      <c r="BU578" t="s">
        <v>7559</v>
      </c>
      <c r="BV578" t="s">
        <v>7561</v>
      </c>
      <c r="BW578" t="s">
        <v>7516</v>
      </c>
      <c r="BX578" t="s">
        <v>7515</v>
      </c>
      <c r="BY578" t="s">
        <v>7515</v>
      </c>
      <c r="BZ578" t="s">
        <v>7515</v>
      </c>
      <c r="CA578" t="s">
        <v>7515</v>
      </c>
      <c r="CB578" t="s">
        <v>7515</v>
      </c>
      <c r="CC578" t="s">
        <v>7515</v>
      </c>
      <c r="CD578" t="s">
        <v>7515</v>
      </c>
      <c r="CE578" t="s">
        <v>7515</v>
      </c>
      <c r="CF578" t="s">
        <v>7515</v>
      </c>
      <c r="CG578" t="s">
        <v>7515</v>
      </c>
      <c r="CH578" t="s">
        <v>7515</v>
      </c>
      <c r="CI578" t="s">
        <v>6793</v>
      </c>
      <c r="CJ578" t="s">
        <v>6794</v>
      </c>
      <c r="CO578" t="s">
        <v>6793</v>
      </c>
      <c r="CP578" t="s">
        <v>6794</v>
      </c>
      <c r="CQ578" t="s">
        <v>6794</v>
      </c>
      <c r="CR578" t="s">
        <v>6793</v>
      </c>
      <c r="CS578" t="s">
        <v>6794</v>
      </c>
      <c r="CT578" t="s">
        <v>6793</v>
      </c>
      <c r="CU578" t="s">
        <v>6794</v>
      </c>
      <c r="CV578" t="s">
        <v>6793</v>
      </c>
      <c r="CW578" t="s">
        <v>6794</v>
      </c>
      <c r="CX578" t="s">
        <v>7520</v>
      </c>
      <c r="CY578" t="s">
        <v>7521</v>
      </c>
      <c r="CZ578" t="s">
        <v>7536</v>
      </c>
      <c r="DA578" t="s">
        <v>6793</v>
      </c>
      <c r="DB578">
        <v>4</v>
      </c>
      <c r="DC578">
        <v>4</v>
      </c>
      <c r="DD578">
        <v>2</v>
      </c>
      <c r="DE578" t="s">
        <v>6794</v>
      </c>
      <c r="EA578">
        <v>6</v>
      </c>
      <c r="EC578">
        <v>2</v>
      </c>
      <c r="ED578">
        <v>0</v>
      </c>
      <c r="EE578">
        <v>3</v>
      </c>
      <c r="EF578">
        <v>0</v>
      </c>
      <c r="EG578">
        <v>0</v>
      </c>
      <c r="EH578">
        <v>1</v>
      </c>
      <c r="EI578">
        <v>0</v>
      </c>
      <c r="EJ578" t="s">
        <v>6794</v>
      </c>
      <c r="EP578" t="s">
        <v>6793</v>
      </c>
      <c r="NO578" t="s">
        <v>7524</v>
      </c>
      <c r="NP578" t="s">
        <v>7574</v>
      </c>
      <c r="NQ578">
        <v>2007</v>
      </c>
      <c r="NU578" t="s">
        <v>6794</v>
      </c>
      <c r="OI578" t="s">
        <v>7526</v>
      </c>
      <c r="OJ578" t="s">
        <v>7526</v>
      </c>
      <c r="OK578" t="s">
        <v>7527</v>
      </c>
      <c r="OL578" t="s">
        <v>7527</v>
      </c>
      <c r="OM578" t="s">
        <v>7609</v>
      </c>
      <c r="ON578" t="s">
        <v>7539</v>
      </c>
      <c r="OO578" t="s">
        <v>7528</v>
      </c>
      <c r="OP578">
        <v>0</v>
      </c>
      <c r="OQ578" t="s">
        <v>28</v>
      </c>
      <c r="OR578" t="s">
        <v>7549</v>
      </c>
      <c r="OS578">
        <v>2006</v>
      </c>
      <c r="OT578">
        <v>2</v>
      </c>
      <c r="OU578">
        <v>1</v>
      </c>
      <c r="OV578">
        <v>2</v>
      </c>
      <c r="OW578">
        <v>0</v>
      </c>
      <c r="OX578">
        <v>1</v>
      </c>
      <c r="OY578">
        <v>35</v>
      </c>
      <c r="OZ578" t="s">
        <v>7516</v>
      </c>
      <c r="PA578" t="s">
        <v>7515</v>
      </c>
      <c r="PB578" t="s">
        <v>7515</v>
      </c>
      <c r="PC578" t="s">
        <v>7515</v>
      </c>
      <c r="PD578" t="s">
        <v>7515</v>
      </c>
      <c r="PE578" t="s">
        <v>7515</v>
      </c>
      <c r="PF578" t="s">
        <v>7515</v>
      </c>
      <c r="PG578" t="s">
        <v>7515</v>
      </c>
      <c r="PH578" t="s">
        <v>7515</v>
      </c>
      <c r="PI578" t="s">
        <v>7515</v>
      </c>
      <c r="PJ578" t="s">
        <v>7515</v>
      </c>
      <c r="PK578" t="s">
        <v>7515</v>
      </c>
      <c r="PL578" t="s">
        <v>7515</v>
      </c>
      <c r="PM578" t="s">
        <v>7515</v>
      </c>
      <c r="PN578" t="s">
        <v>7515</v>
      </c>
      <c r="PO578" t="s">
        <v>7515</v>
      </c>
      <c r="PP578" t="s">
        <v>7515</v>
      </c>
      <c r="PQ578" t="s">
        <v>7515</v>
      </c>
      <c r="PR578" t="s">
        <v>7515</v>
      </c>
      <c r="PS578" t="s">
        <v>7515</v>
      </c>
      <c r="PT578" t="s">
        <v>7515</v>
      </c>
      <c r="PU578" t="s">
        <v>7515</v>
      </c>
      <c r="PV578" t="s">
        <v>7515</v>
      </c>
      <c r="PW578" t="s">
        <v>7515</v>
      </c>
      <c r="PX578" t="s">
        <v>7515</v>
      </c>
      <c r="PY578" t="s">
        <v>7515</v>
      </c>
      <c r="PZ578" t="s">
        <v>7515</v>
      </c>
      <c r="QA578" t="s">
        <v>7515</v>
      </c>
      <c r="QB578" t="s">
        <v>7515</v>
      </c>
      <c r="QC578" t="s">
        <v>7515</v>
      </c>
      <c r="QE578">
        <v>-5</v>
      </c>
      <c r="QF578">
        <v>-5</v>
      </c>
      <c r="QG578">
        <v>-5</v>
      </c>
      <c r="QH578">
        <v>-5</v>
      </c>
      <c r="QI578">
        <v>-5</v>
      </c>
      <c r="QJ578">
        <v>-5</v>
      </c>
      <c r="QK578">
        <v>-5</v>
      </c>
      <c r="RP578">
        <f t="shared" si="16"/>
        <v>4</v>
      </c>
      <c r="RS578">
        <f t="shared" si="17"/>
        <v>1</v>
      </c>
    </row>
    <row r="579" spans="1:487" x14ac:dyDescent="0.3">
      <c r="A579">
        <v>70566</v>
      </c>
      <c r="B579">
        <v>1093</v>
      </c>
      <c r="C579">
        <v>0</v>
      </c>
      <c r="D579">
        <v>5</v>
      </c>
      <c r="E579">
        <v>20</v>
      </c>
      <c r="F579">
        <v>122</v>
      </c>
      <c r="G579">
        <v>102</v>
      </c>
      <c r="H579">
        <v>15</v>
      </c>
      <c r="I579" t="s">
        <v>6793</v>
      </c>
      <c r="J579" t="s">
        <v>6793</v>
      </c>
      <c r="O579" t="s">
        <v>6793</v>
      </c>
      <c r="P579" t="s">
        <v>7515</v>
      </c>
      <c r="Q579" t="s">
        <v>7516</v>
      </c>
      <c r="R579" t="s">
        <v>7515</v>
      </c>
      <c r="S579" t="s">
        <v>7515</v>
      </c>
      <c r="T579" t="s">
        <v>7515</v>
      </c>
      <c r="U579" t="s">
        <v>7515</v>
      </c>
      <c r="V579" t="s">
        <v>7515</v>
      </c>
      <c r="W579" t="s">
        <v>7515</v>
      </c>
      <c r="X579" t="s">
        <v>7515</v>
      </c>
      <c r="Y579" t="s">
        <v>7515</v>
      </c>
      <c r="Z579" t="s">
        <v>7515</v>
      </c>
      <c r="AA579" t="s">
        <v>7515</v>
      </c>
      <c r="AB579" t="s">
        <v>7515</v>
      </c>
      <c r="AC579" t="s">
        <v>7515</v>
      </c>
      <c r="AD579" t="s">
        <v>7515</v>
      </c>
      <c r="AE579" t="s">
        <v>7515</v>
      </c>
      <c r="AF579" t="s">
        <v>7515</v>
      </c>
      <c r="AG579" t="s">
        <v>7515</v>
      </c>
      <c r="AH579" t="s">
        <v>7515</v>
      </c>
      <c r="AI579" t="s">
        <v>6796</v>
      </c>
      <c r="AQ579" t="s">
        <v>6985</v>
      </c>
      <c r="AR579" t="s">
        <v>6793</v>
      </c>
      <c r="AS579" t="s">
        <v>6793</v>
      </c>
      <c r="AT579">
        <v>0</v>
      </c>
      <c r="AU579">
        <v>15</v>
      </c>
      <c r="AV579" t="s">
        <v>6988</v>
      </c>
      <c r="AW579" t="s">
        <v>6793</v>
      </c>
      <c r="AX579" t="s">
        <v>6793</v>
      </c>
      <c r="AY579" t="s">
        <v>6813</v>
      </c>
      <c r="AZ579" t="s">
        <v>7531</v>
      </c>
      <c r="BA579" t="s">
        <v>6991</v>
      </c>
      <c r="BC579" t="s">
        <v>6794</v>
      </c>
      <c r="BD579" t="s">
        <v>6793</v>
      </c>
      <c r="BE579" t="s">
        <v>6793</v>
      </c>
      <c r="BF579" t="s">
        <v>6794</v>
      </c>
      <c r="BG579" t="s">
        <v>6794</v>
      </c>
      <c r="BH579" t="s">
        <v>6793</v>
      </c>
      <c r="BI579" t="s">
        <v>6794</v>
      </c>
      <c r="BJ579" t="s">
        <v>6793</v>
      </c>
      <c r="BK579" t="s">
        <v>6794</v>
      </c>
      <c r="BL579" t="s">
        <v>6793</v>
      </c>
      <c r="BM579" t="s">
        <v>7022</v>
      </c>
      <c r="BN579" t="s">
        <v>7031</v>
      </c>
      <c r="BO579" t="s">
        <v>6794</v>
      </c>
      <c r="BQ579">
        <v>75</v>
      </c>
      <c r="BR579" t="s">
        <v>6</v>
      </c>
      <c r="BS579" t="s">
        <v>7519</v>
      </c>
      <c r="BT579" t="s">
        <v>7603</v>
      </c>
      <c r="BU579" t="s">
        <v>6</v>
      </c>
      <c r="BV579" t="s">
        <v>7535</v>
      </c>
      <c r="BW579" t="s">
        <v>7515</v>
      </c>
      <c r="BX579" t="s">
        <v>7516</v>
      </c>
      <c r="BY579" t="s">
        <v>7516</v>
      </c>
      <c r="BZ579" t="s">
        <v>7515</v>
      </c>
      <c r="CA579" t="s">
        <v>7515</v>
      </c>
      <c r="CB579" t="s">
        <v>7515</v>
      </c>
      <c r="CC579" t="s">
        <v>7515</v>
      </c>
      <c r="CD579" t="s">
        <v>7515</v>
      </c>
      <c r="CE579" t="s">
        <v>7515</v>
      </c>
      <c r="CF579" t="s">
        <v>7515</v>
      </c>
      <c r="CG579" t="s">
        <v>7515</v>
      </c>
      <c r="CH579" t="s">
        <v>7515</v>
      </c>
      <c r="CI579" t="s">
        <v>6794</v>
      </c>
      <c r="CJ579" t="s">
        <v>6794</v>
      </c>
      <c r="CO579" t="s">
        <v>6793</v>
      </c>
      <c r="CP579" t="s">
        <v>6793</v>
      </c>
      <c r="CQ579" t="s">
        <v>6794</v>
      </c>
      <c r="CR579" t="s">
        <v>6793</v>
      </c>
      <c r="CS579" t="s">
        <v>6794</v>
      </c>
      <c r="CT579" t="s">
        <v>6793</v>
      </c>
      <c r="CU579" t="s">
        <v>6794</v>
      </c>
      <c r="CV579" t="s">
        <v>6793</v>
      </c>
      <c r="CW579" t="s">
        <v>6794</v>
      </c>
      <c r="CX579" t="s">
        <v>7520</v>
      </c>
      <c r="CY579" t="s">
        <v>7521</v>
      </c>
      <c r="CZ579" t="s">
        <v>7522</v>
      </c>
      <c r="DA579" t="s">
        <v>6793</v>
      </c>
      <c r="DB579">
        <v>2</v>
      </c>
      <c r="DC579">
        <v>3</v>
      </c>
      <c r="DD579">
        <v>3</v>
      </c>
      <c r="DE579" t="s">
        <v>6793</v>
      </c>
      <c r="DF579">
        <v>1</v>
      </c>
      <c r="DG579" t="s">
        <v>7574</v>
      </c>
      <c r="DH579">
        <v>2006</v>
      </c>
      <c r="DI579" t="s">
        <v>7577</v>
      </c>
      <c r="DJ579" t="s">
        <v>7597</v>
      </c>
      <c r="DK579">
        <v>2007</v>
      </c>
      <c r="EA579">
        <v>3</v>
      </c>
      <c r="EC579">
        <v>0</v>
      </c>
      <c r="ED579">
        <v>1</v>
      </c>
      <c r="EE579">
        <v>0</v>
      </c>
      <c r="EF579">
        <v>0</v>
      </c>
      <c r="EG579">
        <v>2</v>
      </c>
      <c r="EH579">
        <v>0</v>
      </c>
      <c r="EI579">
        <v>0</v>
      </c>
      <c r="EJ579" t="s">
        <v>6793</v>
      </c>
      <c r="EK579" t="s">
        <v>7573</v>
      </c>
      <c r="EM579">
        <v>1</v>
      </c>
      <c r="EN579">
        <v>2008</v>
      </c>
      <c r="EP579" t="s">
        <v>6793</v>
      </c>
      <c r="EQ579" t="s">
        <v>7538</v>
      </c>
      <c r="ER579" t="s">
        <v>7574</v>
      </c>
      <c r="ES579">
        <v>2006</v>
      </c>
      <c r="EW579" t="s">
        <v>6794</v>
      </c>
      <c r="EX579" t="s">
        <v>6966</v>
      </c>
      <c r="FO579" t="s">
        <v>7524</v>
      </c>
      <c r="FP579" t="s">
        <v>7574</v>
      </c>
      <c r="FQ579">
        <v>2007</v>
      </c>
      <c r="FS579" t="s">
        <v>7526</v>
      </c>
      <c r="FT579" t="s">
        <v>7526</v>
      </c>
      <c r="FU579" t="s">
        <v>6794</v>
      </c>
      <c r="FV579" t="s">
        <v>6966</v>
      </c>
      <c r="MA579" t="s">
        <v>7524</v>
      </c>
      <c r="MB579" t="s">
        <v>7574</v>
      </c>
      <c r="MC579">
        <v>2007</v>
      </c>
      <c r="MG579" t="s">
        <v>6794</v>
      </c>
      <c r="OJ579" t="s">
        <v>7526</v>
      </c>
      <c r="OK579" t="s">
        <v>7526</v>
      </c>
      <c r="OL579" t="s">
        <v>7526</v>
      </c>
      <c r="OM579" t="s">
        <v>7528</v>
      </c>
      <c r="ON579" t="s">
        <v>7529</v>
      </c>
      <c r="OO579" t="s">
        <v>7528</v>
      </c>
      <c r="OP579">
        <v>0</v>
      </c>
      <c r="OQ579" t="s">
        <v>28</v>
      </c>
      <c r="OR579" t="s">
        <v>265</v>
      </c>
      <c r="OS579">
        <v>2007</v>
      </c>
      <c r="OT579">
        <v>3</v>
      </c>
      <c r="OU579">
        <v>1</v>
      </c>
      <c r="OV579">
        <v>3</v>
      </c>
      <c r="OW579">
        <v>1</v>
      </c>
      <c r="OX579">
        <v>0</v>
      </c>
      <c r="OY579">
        <v>35</v>
      </c>
      <c r="OZ579" t="s">
        <v>7515</v>
      </c>
      <c r="PA579" t="s">
        <v>7516</v>
      </c>
      <c r="PB579" t="s">
        <v>7515</v>
      </c>
      <c r="PC579" t="s">
        <v>7515</v>
      </c>
      <c r="PD579" t="s">
        <v>7516</v>
      </c>
      <c r="PE579" t="s">
        <v>7515</v>
      </c>
      <c r="PF579" t="s">
        <v>7515</v>
      </c>
      <c r="PG579" t="s">
        <v>7515</v>
      </c>
      <c r="PH579" t="s">
        <v>7515</v>
      </c>
      <c r="PI579" t="s">
        <v>7515</v>
      </c>
      <c r="PJ579" t="s">
        <v>7515</v>
      </c>
      <c r="PK579" t="s">
        <v>7515</v>
      </c>
      <c r="PL579" t="s">
        <v>7515</v>
      </c>
      <c r="PM579" t="s">
        <v>7515</v>
      </c>
      <c r="PN579" t="s">
        <v>7515</v>
      </c>
      <c r="PO579" t="s">
        <v>7515</v>
      </c>
      <c r="PP579" t="s">
        <v>7515</v>
      </c>
      <c r="PQ579" t="s">
        <v>7515</v>
      </c>
      <c r="PR579" t="s">
        <v>7515</v>
      </c>
      <c r="PS579" t="s">
        <v>7515</v>
      </c>
      <c r="PT579" t="s">
        <v>7515</v>
      </c>
      <c r="PU579" t="s">
        <v>7515</v>
      </c>
      <c r="PV579" t="s">
        <v>7515</v>
      </c>
      <c r="PW579" t="s">
        <v>7515</v>
      </c>
      <c r="PX579" t="s">
        <v>7515</v>
      </c>
      <c r="PY579" t="s">
        <v>7516</v>
      </c>
      <c r="PZ579" t="s">
        <v>7515</v>
      </c>
      <c r="QA579" t="s">
        <v>7515</v>
      </c>
      <c r="QB579" t="s">
        <v>7515</v>
      </c>
      <c r="QC579" t="s">
        <v>7515</v>
      </c>
      <c r="QE579">
        <v>-5</v>
      </c>
      <c r="QF579">
        <v>-5</v>
      </c>
      <c r="QG579">
        <v>-5</v>
      </c>
      <c r="QH579">
        <v>-5</v>
      </c>
      <c r="QI579">
        <v>-5</v>
      </c>
      <c r="QJ579">
        <v>-5</v>
      </c>
      <c r="QK579">
        <v>-5</v>
      </c>
      <c r="RP579">
        <f t="shared" si="16"/>
        <v>3</v>
      </c>
      <c r="RS579">
        <f t="shared" si="17"/>
        <v>2</v>
      </c>
    </row>
    <row r="580" spans="1:487" x14ac:dyDescent="0.3">
      <c r="A580">
        <v>70567</v>
      </c>
      <c r="B580">
        <v>1094</v>
      </c>
      <c r="C580">
        <v>0</v>
      </c>
      <c r="D580">
        <v>5</v>
      </c>
      <c r="E580">
        <v>9</v>
      </c>
      <c r="F580">
        <v>88</v>
      </c>
      <c r="G580">
        <v>102</v>
      </c>
      <c r="H580">
        <v>9</v>
      </c>
      <c r="I580" t="s">
        <v>6793</v>
      </c>
      <c r="J580" t="s">
        <v>6793</v>
      </c>
      <c r="O580" t="s">
        <v>6793</v>
      </c>
      <c r="P580" t="s">
        <v>7515</v>
      </c>
      <c r="Q580" t="s">
        <v>7515</v>
      </c>
      <c r="R580" t="s">
        <v>7515</v>
      </c>
      <c r="S580" t="s">
        <v>7515</v>
      </c>
      <c r="T580" t="s">
        <v>7515</v>
      </c>
      <c r="U580" t="s">
        <v>7515</v>
      </c>
      <c r="V580" t="s">
        <v>7515</v>
      </c>
      <c r="W580" t="s">
        <v>7515</v>
      </c>
      <c r="X580" t="s">
        <v>7515</v>
      </c>
      <c r="Y580" t="s">
        <v>7515</v>
      </c>
      <c r="Z580" t="s">
        <v>7515</v>
      </c>
      <c r="AA580" t="s">
        <v>7515</v>
      </c>
      <c r="AB580" t="s">
        <v>7515</v>
      </c>
      <c r="AC580" t="s">
        <v>7515</v>
      </c>
      <c r="AD580" t="s">
        <v>7515</v>
      </c>
      <c r="AE580" t="s">
        <v>7515</v>
      </c>
      <c r="AF580" t="s">
        <v>7516</v>
      </c>
      <c r="AG580" t="s">
        <v>7515</v>
      </c>
      <c r="AH580" t="s">
        <v>7515</v>
      </c>
      <c r="AI580" t="s">
        <v>6796</v>
      </c>
      <c r="AQ580" t="s">
        <v>6985</v>
      </c>
      <c r="AR580" t="s">
        <v>6793</v>
      </c>
      <c r="AS580" t="s">
        <v>6793</v>
      </c>
      <c r="AT580">
        <v>0</v>
      </c>
      <c r="AU580">
        <v>10</v>
      </c>
      <c r="AV580" t="s">
        <v>6988</v>
      </c>
      <c r="AW580" t="s">
        <v>6794</v>
      </c>
      <c r="AX580" t="s">
        <v>6794</v>
      </c>
      <c r="AY580" t="s">
        <v>6813</v>
      </c>
      <c r="AZ580" t="s">
        <v>7531</v>
      </c>
      <c r="BA580" t="s">
        <v>6991</v>
      </c>
      <c r="BC580" t="s">
        <v>6794</v>
      </c>
      <c r="BD580" t="s">
        <v>6794</v>
      </c>
      <c r="BE580" t="s">
        <v>6794</v>
      </c>
      <c r="BF580" t="s">
        <v>6794</v>
      </c>
      <c r="BG580" t="s">
        <v>6794</v>
      </c>
      <c r="BH580" t="s">
        <v>6794</v>
      </c>
      <c r="BI580" t="s">
        <v>6794</v>
      </c>
      <c r="BJ580" t="s">
        <v>6794</v>
      </c>
      <c r="BK580" t="s">
        <v>6794</v>
      </c>
      <c r="BL580" t="s">
        <v>6793</v>
      </c>
      <c r="BM580" t="s">
        <v>7030</v>
      </c>
      <c r="BN580" t="s">
        <v>7565</v>
      </c>
      <c r="BO580" t="s">
        <v>6794</v>
      </c>
      <c r="BQ580" t="s">
        <v>7547</v>
      </c>
      <c r="BR580" t="s">
        <v>6</v>
      </c>
      <c r="BS580" t="s">
        <v>7533</v>
      </c>
      <c r="BT580" t="s">
        <v>7604</v>
      </c>
      <c r="BU580" t="s">
        <v>7559</v>
      </c>
      <c r="BV580" t="s">
        <v>7569</v>
      </c>
      <c r="BW580" t="s">
        <v>7516</v>
      </c>
      <c r="BX580" t="s">
        <v>7515</v>
      </c>
      <c r="BY580" t="s">
        <v>7515</v>
      </c>
      <c r="BZ580" t="s">
        <v>7515</v>
      </c>
      <c r="CA580" t="s">
        <v>7515</v>
      </c>
      <c r="CB580" t="s">
        <v>7515</v>
      </c>
      <c r="CC580" t="s">
        <v>7515</v>
      </c>
      <c r="CD580" t="s">
        <v>7515</v>
      </c>
      <c r="CE580" t="s">
        <v>7515</v>
      </c>
      <c r="CF580" t="s">
        <v>7515</v>
      </c>
      <c r="CG580" t="s">
        <v>7515</v>
      </c>
      <c r="CH580" t="s">
        <v>7515</v>
      </c>
      <c r="CI580" t="s">
        <v>6793</v>
      </c>
      <c r="CJ580" t="s">
        <v>6966</v>
      </c>
      <c r="CO580" t="s">
        <v>6794</v>
      </c>
      <c r="CP580" t="s">
        <v>6793</v>
      </c>
      <c r="CQ580" t="s">
        <v>6794</v>
      </c>
      <c r="CR580" t="s">
        <v>6793</v>
      </c>
      <c r="CS580" t="s">
        <v>6794</v>
      </c>
      <c r="CT580" t="s">
        <v>6794</v>
      </c>
      <c r="CU580" t="s">
        <v>6794</v>
      </c>
      <c r="CV580" t="s">
        <v>6793</v>
      </c>
      <c r="CW580" t="s">
        <v>6794</v>
      </c>
      <c r="CX580" t="s">
        <v>7545</v>
      </c>
      <c r="CY580" t="s">
        <v>7521</v>
      </c>
      <c r="CZ580" t="s">
        <v>7536</v>
      </c>
      <c r="DA580" t="s">
        <v>6793</v>
      </c>
      <c r="DB580">
        <v>1</v>
      </c>
      <c r="DC580">
        <v>2</v>
      </c>
      <c r="DD580">
        <v>3</v>
      </c>
      <c r="DE580" t="s">
        <v>6794</v>
      </c>
      <c r="EA580">
        <v>5</v>
      </c>
      <c r="EC580">
        <v>3</v>
      </c>
      <c r="ED580">
        <v>2</v>
      </c>
      <c r="EE580">
        <v>0</v>
      </c>
      <c r="EF580">
        <v>0</v>
      </c>
      <c r="EG580">
        <v>0</v>
      </c>
      <c r="EH580">
        <v>0</v>
      </c>
      <c r="EI580">
        <v>0</v>
      </c>
      <c r="EJ580" t="s">
        <v>6794</v>
      </c>
      <c r="EP580" t="s">
        <v>6794</v>
      </c>
      <c r="OI580" t="s">
        <v>7526</v>
      </c>
      <c r="OJ580" t="s">
        <v>7526</v>
      </c>
      <c r="OK580" t="s">
        <v>6857</v>
      </c>
      <c r="OL580" t="s">
        <v>7526</v>
      </c>
      <c r="OM580" t="s">
        <v>7548</v>
      </c>
      <c r="ON580" t="s">
        <v>7539</v>
      </c>
      <c r="OO580" t="s">
        <v>7528</v>
      </c>
      <c r="OP580">
        <v>4</v>
      </c>
      <c r="OQ580" t="s">
        <v>28</v>
      </c>
      <c r="OR580" t="s">
        <v>212</v>
      </c>
      <c r="OS580">
        <v>2006</v>
      </c>
      <c r="OT580">
        <v>2</v>
      </c>
      <c r="OU580">
        <v>1</v>
      </c>
      <c r="OV580">
        <v>2</v>
      </c>
      <c r="OW580">
        <v>1</v>
      </c>
      <c r="OX580">
        <v>0</v>
      </c>
      <c r="OY580">
        <v>35</v>
      </c>
      <c r="QE580" t="s">
        <v>7515</v>
      </c>
      <c r="QF580" t="s">
        <v>7515</v>
      </c>
      <c r="QG580" t="s">
        <v>7515</v>
      </c>
      <c r="QH580" t="s">
        <v>7515</v>
      </c>
      <c r="QI580" t="s">
        <v>7515</v>
      </c>
      <c r="QJ580" t="s">
        <v>7515</v>
      </c>
      <c r="QK580" t="s">
        <v>7516</v>
      </c>
      <c r="RP580">
        <f t="shared" si="16"/>
        <v>4</v>
      </c>
      <c r="RS580">
        <f t="shared" si="17"/>
        <v>9</v>
      </c>
    </row>
    <row r="581" spans="1:487" x14ac:dyDescent="0.3">
      <c r="A581">
        <v>70568</v>
      </c>
      <c r="B581">
        <v>1095</v>
      </c>
      <c r="C581">
        <v>0</v>
      </c>
      <c r="D581">
        <v>5</v>
      </c>
      <c r="E581">
        <v>11</v>
      </c>
      <c r="F581">
        <v>97</v>
      </c>
      <c r="G581">
        <v>102</v>
      </c>
      <c r="H581">
        <v>4</v>
      </c>
      <c r="I581" t="s">
        <v>6793</v>
      </c>
      <c r="J581" t="s">
        <v>6793</v>
      </c>
      <c r="O581" t="s">
        <v>6793</v>
      </c>
      <c r="P581" t="s">
        <v>7516</v>
      </c>
      <c r="Q581" t="s">
        <v>7515</v>
      </c>
      <c r="R581" t="s">
        <v>7515</v>
      </c>
      <c r="S581" t="s">
        <v>7515</v>
      </c>
      <c r="T581" t="s">
        <v>7515</v>
      </c>
      <c r="U581" t="s">
        <v>7515</v>
      </c>
      <c r="V581" t="s">
        <v>7515</v>
      </c>
      <c r="W581" t="s">
        <v>7515</v>
      </c>
      <c r="X581" t="s">
        <v>7515</v>
      </c>
      <c r="Y581" t="s">
        <v>7515</v>
      </c>
      <c r="Z581" t="s">
        <v>7515</v>
      </c>
      <c r="AA581" t="s">
        <v>7515</v>
      </c>
      <c r="AB581" t="s">
        <v>7515</v>
      </c>
      <c r="AC581" t="s">
        <v>7515</v>
      </c>
      <c r="AD581" t="s">
        <v>7515</v>
      </c>
      <c r="AE581" t="s">
        <v>7515</v>
      </c>
      <c r="AF581" t="s">
        <v>7515</v>
      </c>
      <c r="AG581" t="s">
        <v>7515</v>
      </c>
      <c r="AH581" t="s">
        <v>7515</v>
      </c>
      <c r="AI581" t="s">
        <v>7517</v>
      </c>
      <c r="AL581">
        <v>0</v>
      </c>
      <c r="AM581">
        <v>1</v>
      </c>
      <c r="AN581" t="s">
        <v>7560</v>
      </c>
      <c r="AQ581" t="s">
        <v>6993</v>
      </c>
      <c r="AR581" t="s">
        <v>6794</v>
      </c>
      <c r="AS581" t="s">
        <v>6794</v>
      </c>
      <c r="AT581">
        <v>0</v>
      </c>
      <c r="AU581">
        <v>10</v>
      </c>
      <c r="AV581" t="s">
        <v>7568</v>
      </c>
      <c r="AW581" t="s">
        <v>6794</v>
      </c>
      <c r="AX581" t="s">
        <v>6794</v>
      </c>
      <c r="AY581" t="s">
        <v>6813</v>
      </c>
      <c r="AZ581" t="s">
        <v>7531</v>
      </c>
      <c r="BA581" t="s">
        <v>7518</v>
      </c>
      <c r="BC581" t="s">
        <v>6793</v>
      </c>
      <c r="BD581" t="s">
        <v>6793</v>
      </c>
      <c r="BE581" t="s">
        <v>6793</v>
      </c>
      <c r="BF581" t="s">
        <v>6793</v>
      </c>
      <c r="BH581" t="s">
        <v>6794</v>
      </c>
      <c r="BI581" t="s">
        <v>6794</v>
      </c>
      <c r="BJ581" t="s">
        <v>6794</v>
      </c>
      <c r="BK581" t="s">
        <v>6794</v>
      </c>
      <c r="BL581" t="s">
        <v>6794</v>
      </c>
      <c r="BM581" t="s">
        <v>7029</v>
      </c>
      <c r="BN581" t="s">
        <v>7024</v>
      </c>
      <c r="BO581" t="s">
        <v>6794</v>
      </c>
      <c r="BQ581">
        <v>25</v>
      </c>
      <c r="BR581">
        <v>25</v>
      </c>
      <c r="BS581" t="s">
        <v>7519</v>
      </c>
      <c r="BT581" t="s">
        <v>6</v>
      </c>
      <c r="BU581" t="s">
        <v>7559</v>
      </c>
      <c r="BV581" t="s">
        <v>7543</v>
      </c>
      <c r="BW581" t="s">
        <v>7515</v>
      </c>
      <c r="BX581" t="s">
        <v>7515</v>
      </c>
      <c r="BY581" t="s">
        <v>7515</v>
      </c>
      <c r="BZ581" t="s">
        <v>7516</v>
      </c>
      <c r="CA581" t="s">
        <v>7515</v>
      </c>
      <c r="CB581" t="s">
        <v>7515</v>
      </c>
      <c r="CC581" t="s">
        <v>7515</v>
      </c>
      <c r="CD581" t="s">
        <v>7516</v>
      </c>
      <c r="CE581" t="s">
        <v>7515</v>
      </c>
      <c r="CF581" t="s">
        <v>7516</v>
      </c>
      <c r="CG581" t="s">
        <v>7515</v>
      </c>
      <c r="CH581" t="s">
        <v>7515</v>
      </c>
      <c r="CI581" t="s">
        <v>6793</v>
      </c>
      <c r="CJ581" t="s">
        <v>6794</v>
      </c>
      <c r="CO581" t="s">
        <v>6793</v>
      </c>
      <c r="CP581" t="s">
        <v>6793</v>
      </c>
      <c r="CQ581" t="s">
        <v>6794</v>
      </c>
      <c r="CR581" t="s">
        <v>6793</v>
      </c>
      <c r="CS581" t="s">
        <v>6794</v>
      </c>
      <c r="CT581" t="s">
        <v>6794</v>
      </c>
      <c r="CU581" t="s">
        <v>6794</v>
      </c>
      <c r="CV581" t="s">
        <v>6793</v>
      </c>
      <c r="CW581" t="s">
        <v>6794</v>
      </c>
      <c r="CX581" t="s">
        <v>7520</v>
      </c>
      <c r="CY581" t="s">
        <v>7521</v>
      </c>
      <c r="CZ581" t="s">
        <v>7522</v>
      </c>
      <c r="DA581" t="s">
        <v>6794</v>
      </c>
      <c r="DB581">
        <v>2</v>
      </c>
      <c r="DC581">
        <v>3</v>
      </c>
      <c r="DD581">
        <v>3</v>
      </c>
      <c r="EA581">
        <v>3</v>
      </c>
      <c r="EC581">
        <v>1</v>
      </c>
      <c r="ED581">
        <v>0</v>
      </c>
      <c r="EE581">
        <v>2</v>
      </c>
      <c r="EF581">
        <v>0</v>
      </c>
      <c r="EG581">
        <v>0</v>
      </c>
      <c r="EH581">
        <v>0</v>
      </c>
      <c r="EI581">
        <v>0</v>
      </c>
      <c r="EP581" t="s">
        <v>6793</v>
      </c>
      <c r="EQ581" t="s">
        <v>7538</v>
      </c>
      <c r="ER581" t="s">
        <v>7556</v>
      </c>
      <c r="ES581">
        <v>2007</v>
      </c>
      <c r="EW581" t="s">
        <v>6794</v>
      </c>
      <c r="EX581" t="s">
        <v>6793</v>
      </c>
      <c r="NW581">
        <v>10</v>
      </c>
      <c r="NX581" t="s">
        <v>7515</v>
      </c>
      <c r="NY581" t="s">
        <v>7515</v>
      </c>
      <c r="NZ581" t="s">
        <v>7515</v>
      </c>
      <c r="OA581" t="s">
        <v>7515</v>
      </c>
      <c r="OB581" t="s">
        <v>7515</v>
      </c>
      <c r="OC581" t="s">
        <v>7515</v>
      </c>
      <c r="OD581" t="s">
        <v>7516</v>
      </c>
      <c r="OE581" t="s">
        <v>7515</v>
      </c>
      <c r="OF581" t="s">
        <v>7515</v>
      </c>
      <c r="OG581" t="s">
        <v>7515</v>
      </c>
      <c r="OH581" t="s">
        <v>7515</v>
      </c>
      <c r="OM581" t="s">
        <v>7528</v>
      </c>
      <c r="ON581" t="s">
        <v>7529</v>
      </c>
      <c r="OO581" t="s">
        <v>7528</v>
      </c>
      <c r="OP581">
        <v>1</v>
      </c>
      <c r="OQ581" t="s">
        <v>28</v>
      </c>
      <c r="OR581" t="s">
        <v>7549</v>
      </c>
      <c r="OS581">
        <v>2006</v>
      </c>
      <c r="OT581">
        <v>3</v>
      </c>
      <c r="OU581">
        <v>1</v>
      </c>
      <c r="OV581">
        <v>3</v>
      </c>
      <c r="OW581">
        <v>0</v>
      </c>
      <c r="OX581">
        <v>1</v>
      </c>
      <c r="OY581">
        <v>35</v>
      </c>
      <c r="OZ581" t="s">
        <v>7515</v>
      </c>
      <c r="PA581" t="s">
        <v>7516</v>
      </c>
      <c r="PB581" t="s">
        <v>7515</v>
      </c>
      <c r="PC581" t="s">
        <v>7515</v>
      </c>
      <c r="PD581" t="s">
        <v>7515</v>
      </c>
      <c r="PE581" t="s">
        <v>7515</v>
      </c>
      <c r="PF581" t="s">
        <v>7515</v>
      </c>
      <c r="PG581" t="s">
        <v>7515</v>
      </c>
      <c r="PH581" t="s">
        <v>7515</v>
      </c>
      <c r="PI581" t="s">
        <v>7515</v>
      </c>
      <c r="PJ581" t="s">
        <v>7515</v>
      </c>
      <c r="PK581" t="s">
        <v>7515</v>
      </c>
      <c r="PL581" t="s">
        <v>7515</v>
      </c>
      <c r="PM581" t="s">
        <v>7515</v>
      </c>
      <c r="PN581" t="s">
        <v>7515</v>
      </c>
      <c r="PO581" t="s">
        <v>7515</v>
      </c>
      <c r="PP581" t="s">
        <v>7515</v>
      </c>
      <c r="PQ581" t="s">
        <v>7515</v>
      </c>
      <c r="PR581" t="s">
        <v>7515</v>
      </c>
      <c r="PS581" t="s">
        <v>7515</v>
      </c>
      <c r="PT581" t="s">
        <v>7515</v>
      </c>
      <c r="PU581" t="s">
        <v>7515</v>
      </c>
      <c r="PV581" t="s">
        <v>7515</v>
      </c>
      <c r="PW581" t="s">
        <v>7515</v>
      </c>
      <c r="PX581" t="s">
        <v>7515</v>
      </c>
      <c r="PY581" t="s">
        <v>7515</v>
      </c>
      <c r="PZ581" t="s">
        <v>7515</v>
      </c>
      <c r="QA581" t="s">
        <v>7515</v>
      </c>
      <c r="QB581" t="s">
        <v>7515</v>
      </c>
      <c r="QC581" t="s">
        <v>7515</v>
      </c>
      <c r="QE581">
        <v>-5</v>
      </c>
      <c r="QF581">
        <v>-5</v>
      </c>
      <c r="QG581">
        <v>-5</v>
      </c>
      <c r="QH581">
        <v>-5</v>
      </c>
      <c r="QI581">
        <v>-5</v>
      </c>
      <c r="QJ581">
        <v>-5</v>
      </c>
      <c r="QK581">
        <v>-5</v>
      </c>
      <c r="QL581" t="s">
        <v>7530</v>
      </c>
      <c r="RP581">
        <f t="shared" si="16"/>
        <v>4</v>
      </c>
      <c r="RS581">
        <f t="shared" si="17"/>
        <v>8</v>
      </c>
    </row>
    <row r="582" spans="1:487" x14ac:dyDescent="0.3">
      <c r="A582">
        <v>70569</v>
      </c>
      <c r="B582">
        <v>1096</v>
      </c>
      <c r="C582">
        <v>0</v>
      </c>
      <c r="D582">
        <v>5</v>
      </c>
      <c r="E582">
        <v>14</v>
      </c>
      <c r="F582">
        <v>107</v>
      </c>
      <c r="G582">
        <v>102</v>
      </c>
      <c r="H582">
        <v>15</v>
      </c>
      <c r="I582" t="s">
        <v>6793</v>
      </c>
      <c r="J582" t="s">
        <v>6793</v>
      </c>
      <c r="O582" t="s">
        <v>6793</v>
      </c>
      <c r="P582" t="s">
        <v>7515</v>
      </c>
      <c r="Q582" t="s">
        <v>7515</v>
      </c>
      <c r="R582" t="s">
        <v>7515</v>
      </c>
      <c r="S582" t="s">
        <v>7515</v>
      </c>
      <c r="T582" t="s">
        <v>7515</v>
      </c>
      <c r="U582" t="s">
        <v>7515</v>
      </c>
      <c r="V582" t="s">
        <v>7515</v>
      </c>
      <c r="W582" t="s">
        <v>7515</v>
      </c>
      <c r="X582" t="s">
        <v>7515</v>
      </c>
      <c r="Y582" t="s">
        <v>7516</v>
      </c>
      <c r="Z582" t="s">
        <v>7515</v>
      </c>
      <c r="AA582" t="s">
        <v>7515</v>
      </c>
      <c r="AB582" t="s">
        <v>7515</v>
      </c>
      <c r="AC582" t="s">
        <v>7515</v>
      </c>
      <c r="AD582" t="s">
        <v>7515</v>
      </c>
      <c r="AE582" t="s">
        <v>7516</v>
      </c>
      <c r="AF582" t="s">
        <v>7515</v>
      </c>
      <c r="AG582" t="s">
        <v>7515</v>
      </c>
      <c r="AH582" t="s">
        <v>7515</v>
      </c>
      <c r="AI582" t="s">
        <v>6796</v>
      </c>
      <c r="AQ582" t="s">
        <v>6985</v>
      </c>
      <c r="AR582" t="s">
        <v>6793</v>
      </c>
      <c r="AS582" t="s">
        <v>6793</v>
      </c>
      <c r="AT582">
        <v>0</v>
      </c>
      <c r="AU582">
        <v>10</v>
      </c>
      <c r="AV582" t="s">
        <v>6988</v>
      </c>
      <c r="AW582" t="s">
        <v>6793</v>
      </c>
      <c r="AX582" t="s">
        <v>6793</v>
      </c>
      <c r="AY582" t="s">
        <v>6813</v>
      </c>
      <c r="AZ582" t="s">
        <v>7531</v>
      </c>
      <c r="BA582" t="s">
        <v>7518</v>
      </c>
      <c r="BC582" t="s">
        <v>6793</v>
      </c>
      <c r="BD582" t="s">
        <v>6794</v>
      </c>
      <c r="BE582" t="s">
        <v>6793</v>
      </c>
      <c r="BF582" t="s">
        <v>6793</v>
      </c>
      <c r="BG582" t="s">
        <v>6794</v>
      </c>
      <c r="BH582" t="s">
        <v>6793</v>
      </c>
      <c r="BI582" t="s">
        <v>6794</v>
      </c>
      <c r="BJ582" t="s">
        <v>6793</v>
      </c>
      <c r="BK582" t="s">
        <v>6794</v>
      </c>
      <c r="BL582" t="s">
        <v>6794</v>
      </c>
      <c r="BM582" t="s">
        <v>7024</v>
      </c>
      <c r="BN582" t="s">
        <v>7026</v>
      </c>
      <c r="BO582" t="s">
        <v>6794</v>
      </c>
      <c r="BQ582">
        <v>30</v>
      </c>
      <c r="BR582">
        <v>25</v>
      </c>
      <c r="BS582" t="s">
        <v>7533</v>
      </c>
      <c r="BT582" t="s">
        <v>6</v>
      </c>
      <c r="BU582" t="s">
        <v>7559</v>
      </c>
      <c r="BV582" t="s">
        <v>7543</v>
      </c>
      <c r="BW582" t="s">
        <v>7515</v>
      </c>
      <c r="BX582" t="s">
        <v>7515</v>
      </c>
      <c r="BY582" t="s">
        <v>7515</v>
      </c>
      <c r="BZ582" t="s">
        <v>7516</v>
      </c>
      <c r="CA582" t="s">
        <v>7515</v>
      </c>
      <c r="CB582" t="s">
        <v>7515</v>
      </c>
      <c r="CC582" t="s">
        <v>7515</v>
      </c>
      <c r="CD582" t="s">
        <v>7515</v>
      </c>
      <c r="CE582" t="s">
        <v>7515</v>
      </c>
      <c r="CF582" t="s">
        <v>7515</v>
      </c>
      <c r="CG582" t="s">
        <v>7515</v>
      </c>
      <c r="CH582" t="s">
        <v>7515</v>
      </c>
      <c r="CI582" t="s">
        <v>6793</v>
      </c>
      <c r="CJ582" t="s">
        <v>6794</v>
      </c>
      <c r="CO582" t="s">
        <v>6793</v>
      </c>
      <c r="CP582" t="s">
        <v>6793</v>
      </c>
      <c r="CQ582" t="s">
        <v>6794</v>
      </c>
      <c r="CR582" t="s">
        <v>6794</v>
      </c>
      <c r="CS582" t="s">
        <v>6793</v>
      </c>
      <c r="CT582" t="s">
        <v>6793</v>
      </c>
      <c r="CU582" t="s">
        <v>6794</v>
      </c>
      <c r="CV582" t="s">
        <v>6793</v>
      </c>
      <c r="CW582" t="s">
        <v>6794</v>
      </c>
      <c r="CX582" t="s">
        <v>7520</v>
      </c>
      <c r="CY582" t="s">
        <v>7521</v>
      </c>
      <c r="CZ582" t="s">
        <v>7536</v>
      </c>
      <c r="DA582" t="s">
        <v>6793</v>
      </c>
      <c r="DB582">
        <v>3</v>
      </c>
      <c r="DC582">
        <v>4</v>
      </c>
      <c r="DD582">
        <v>4</v>
      </c>
      <c r="DE582" t="s">
        <v>6793</v>
      </c>
      <c r="DF582">
        <v>1</v>
      </c>
      <c r="DG582" t="s">
        <v>7558</v>
      </c>
      <c r="DH582">
        <v>2005</v>
      </c>
      <c r="DI582" t="s">
        <v>7577</v>
      </c>
      <c r="DJ582" t="s">
        <v>7525</v>
      </c>
      <c r="DK582">
        <v>2007</v>
      </c>
      <c r="EA582">
        <v>4</v>
      </c>
      <c r="EC582">
        <v>2</v>
      </c>
      <c r="ED582">
        <v>0</v>
      </c>
      <c r="EE582">
        <v>0</v>
      </c>
      <c r="EF582">
        <v>0</v>
      </c>
      <c r="EG582">
        <v>2</v>
      </c>
      <c r="EH582">
        <v>0</v>
      </c>
      <c r="EI582">
        <v>0</v>
      </c>
      <c r="EJ582" t="s">
        <v>6794</v>
      </c>
      <c r="EP582" t="s">
        <v>6793</v>
      </c>
      <c r="NO582" t="s">
        <v>7524</v>
      </c>
      <c r="NP582" t="s">
        <v>7558</v>
      </c>
      <c r="NQ582">
        <v>2005</v>
      </c>
      <c r="NU582" t="s">
        <v>6794</v>
      </c>
      <c r="OI582" t="s">
        <v>7526</v>
      </c>
      <c r="OJ582" t="s">
        <v>7526</v>
      </c>
      <c r="OK582" t="s">
        <v>7526</v>
      </c>
      <c r="OL582" t="s">
        <v>7526</v>
      </c>
      <c r="OM582" t="s">
        <v>7528</v>
      </c>
      <c r="ON582" t="s">
        <v>7539</v>
      </c>
      <c r="OO582" t="s">
        <v>7528</v>
      </c>
      <c r="OP582">
        <v>0</v>
      </c>
      <c r="OQ582" t="s">
        <v>28</v>
      </c>
      <c r="OR582" t="s">
        <v>265</v>
      </c>
      <c r="OS582">
        <v>2007</v>
      </c>
      <c r="OT582">
        <v>2</v>
      </c>
      <c r="OU582">
        <v>1</v>
      </c>
      <c r="OV582">
        <v>2</v>
      </c>
      <c r="OW582">
        <v>1</v>
      </c>
      <c r="OX582">
        <v>0</v>
      </c>
      <c r="OY582">
        <v>35</v>
      </c>
      <c r="OZ582" t="s">
        <v>7516</v>
      </c>
      <c r="PA582" t="s">
        <v>7515</v>
      </c>
      <c r="PB582" t="s">
        <v>7515</v>
      </c>
      <c r="PC582" t="s">
        <v>7515</v>
      </c>
      <c r="PD582" t="s">
        <v>7515</v>
      </c>
      <c r="PE582" t="s">
        <v>7515</v>
      </c>
      <c r="PF582" t="s">
        <v>7515</v>
      </c>
      <c r="PG582" t="s">
        <v>7515</v>
      </c>
      <c r="PH582" t="s">
        <v>7515</v>
      </c>
      <c r="PI582" t="s">
        <v>7515</v>
      </c>
      <c r="PJ582" t="s">
        <v>7515</v>
      </c>
      <c r="PK582" t="s">
        <v>7515</v>
      </c>
      <c r="PL582" t="s">
        <v>7515</v>
      </c>
      <c r="PM582" t="s">
        <v>7515</v>
      </c>
      <c r="PN582" t="s">
        <v>7515</v>
      </c>
      <c r="PO582" t="s">
        <v>7515</v>
      </c>
      <c r="PP582" t="s">
        <v>7515</v>
      </c>
      <c r="PQ582" t="s">
        <v>7515</v>
      </c>
      <c r="PR582" t="s">
        <v>7515</v>
      </c>
      <c r="PS582" t="s">
        <v>7515</v>
      </c>
      <c r="PT582" t="s">
        <v>7515</v>
      </c>
      <c r="PU582" t="s">
        <v>7515</v>
      </c>
      <c r="PV582" t="s">
        <v>7515</v>
      </c>
      <c r="PW582" t="s">
        <v>7515</v>
      </c>
      <c r="PX582" t="s">
        <v>7515</v>
      </c>
      <c r="PY582" t="s">
        <v>7515</v>
      </c>
      <c r="PZ582" t="s">
        <v>7515</v>
      </c>
      <c r="QA582" t="s">
        <v>7515</v>
      </c>
      <c r="QB582" t="s">
        <v>7515</v>
      </c>
      <c r="QC582" t="s">
        <v>7515</v>
      </c>
      <c r="QE582">
        <v>-5</v>
      </c>
      <c r="QF582">
        <v>-5</v>
      </c>
      <c r="QG582">
        <v>-5</v>
      </c>
      <c r="QH582">
        <v>-5</v>
      </c>
      <c r="QI582">
        <v>-5</v>
      </c>
      <c r="QJ582">
        <v>-5</v>
      </c>
      <c r="QK582">
        <v>-5</v>
      </c>
      <c r="RP582">
        <f t="shared" si="16"/>
        <v>4</v>
      </c>
      <c r="RS582">
        <f t="shared" si="17"/>
        <v>3</v>
      </c>
    </row>
    <row r="583" spans="1:487" x14ac:dyDescent="0.3">
      <c r="A583">
        <v>70570</v>
      </c>
      <c r="B583">
        <v>1098</v>
      </c>
      <c r="C583">
        <v>0</v>
      </c>
      <c r="D583">
        <v>5</v>
      </c>
      <c r="E583">
        <v>14</v>
      </c>
      <c r="F583">
        <v>104</v>
      </c>
      <c r="G583">
        <v>102</v>
      </c>
      <c r="H583">
        <v>4</v>
      </c>
      <c r="I583" t="s">
        <v>6793</v>
      </c>
      <c r="J583" t="s">
        <v>6793</v>
      </c>
      <c r="O583" t="s">
        <v>6793</v>
      </c>
      <c r="P583" t="s">
        <v>7516</v>
      </c>
      <c r="Q583" t="s">
        <v>7515</v>
      </c>
      <c r="R583" t="s">
        <v>7515</v>
      </c>
      <c r="S583" t="s">
        <v>7515</v>
      </c>
      <c r="T583" t="s">
        <v>7515</v>
      </c>
      <c r="U583" t="s">
        <v>7515</v>
      </c>
      <c r="V583" t="s">
        <v>7515</v>
      </c>
      <c r="W583" t="s">
        <v>7515</v>
      </c>
      <c r="X583" t="s">
        <v>7515</v>
      </c>
      <c r="Y583" t="s">
        <v>7515</v>
      </c>
      <c r="Z583" t="s">
        <v>7515</v>
      </c>
      <c r="AA583" t="s">
        <v>7515</v>
      </c>
      <c r="AB583" t="s">
        <v>7515</v>
      </c>
      <c r="AC583" t="s">
        <v>7515</v>
      </c>
      <c r="AD583" t="s">
        <v>7515</v>
      </c>
      <c r="AE583" t="s">
        <v>7515</v>
      </c>
      <c r="AF583" t="s">
        <v>7515</v>
      </c>
      <c r="AG583" t="s">
        <v>7515</v>
      </c>
      <c r="AH583" t="s">
        <v>7515</v>
      </c>
      <c r="AI583" t="s">
        <v>7517</v>
      </c>
      <c r="AL583">
        <v>0</v>
      </c>
      <c r="AM583">
        <v>2</v>
      </c>
      <c r="AN583" t="s">
        <v>6845</v>
      </c>
      <c r="AQ583" t="s">
        <v>6994</v>
      </c>
      <c r="AR583" t="s">
        <v>6794</v>
      </c>
      <c r="AS583" t="s">
        <v>6794</v>
      </c>
      <c r="AT583">
        <v>0</v>
      </c>
      <c r="AU583">
        <v>20</v>
      </c>
      <c r="AV583" t="s">
        <v>7568</v>
      </c>
      <c r="AW583" t="s">
        <v>6794</v>
      </c>
      <c r="AX583" t="s">
        <v>6794</v>
      </c>
      <c r="AY583" t="s">
        <v>6</v>
      </c>
      <c r="BA583" t="s">
        <v>7553</v>
      </c>
      <c r="BC583" t="s">
        <v>6794</v>
      </c>
      <c r="BD583" t="s">
        <v>6794</v>
      </c>
      <c r="BE583" t="s">
        <v>6794</v>
      </c>
      <c r="BF583" t="s">
        <v>6794</v>
      </c>
      <c r="BH583" t="s">
        <v>6794</v>
      </c>
      <c r="BI583" t="s">
        <v>6793</v>
      </c>
      <c r="BJ583" t="s">
        <v>6794</v>
      </c>
      <c r="BK583" t="s">
        <v>6793</v>
      </c>
      <c r="BL583" t="s">
        <v>6794</v>
      </c>
      <c r="BM583" t="s">
        <v>7022</v>
      </c>
      <c r="BN583" t="s">
        <v>7565</v>
      </c>
      <c r="BO583" t="s">
        <v>6794</v>
      </c>
      <c r="BQ583">
        <v>25</v>
      </c>
      <c r="BR583" t="s">
        <v>6</v>
      </c>
      <c r="BS583" t="s">
        <v>7519</v>
      </c>
      <c r="BT583" t="s">
        <v>6</v>
      </c>
      <c r="BU583" t="s">
        <v>7559</v>
      </c>
      <c r="BV583" t="s">
        <v>7535</v>
      </c>
      <c r="BW583" t="s">
        <v>7516</v>
      </c>
      <c r="BX583" t="s">
        <v>7515</v>
      </c>
      <c r="BY583" t="s">
        <v>7515</v>
      </c>
      <c r="BZ583" t="s">
        <v>7515</v>
      </c>
      <c r="CA583" t="s">
        <v>7515</v>
      </c>
      <c r="CB583" t="s">
        <v>7515</v>
      </c>
      <c r="CC583" t="s">
        <v>7515</v>
      </c>
      <c r="CD583" t="s">
        <v>7515</v>
      </c>
      <c r="CE583" t="s">
        <v>7515</v>
      </c>
      <c r="CF583" t="s">
        <v>7515</v>
      </c>
      <c r="CG583" t="s">
        <v>7515</v>
      </c>
      <c r="CH583" t="s">
        <v>7515</v>
      </c>
      <c r="CI583" t="s">
        <v>6793</v>
      </c>
      <c r="CJ583" t="s">
        <v>6794</v>
      </c>
      <c r="CO583" t="s">
        <v>6793</v>
      </c>
      <c r="CP583" t="s">
        <v>6793</v>
      </c>
      <c r="CQ583" t="s">
        <v>6794</v>
      </c>
      <c r="CR583" t="s">
        <v>6793</v>
      </c>
      <c r="CS583" t="s">
        <v>6793</v>
      </c>
      <c r="CT583" t="s">
        <v>6794</v>
      </c>
      <c r="CU583" t="s">
        <v>6794</v>
      </c>
      <c r="CV583" t="s">
        <v>6793</v>
      </c>
      <c r="CW583" t="s">
        <v>6794</v>
      </c>
      <c r="CX583" t="s">
        <v>7520</v>
      </c>
      <c r="CY583" t="s">
        <v>7521</v>
      </c>
      <c r="CZ583" t="s">
        <v>7522</v>
      </c>
      <c r="DA583" t="s">
        <v>6793</v>
      </c>
      <c r="DB583">
        <v>1</v>
      </c>
      <c r="DC583">
        <v>3</v>
      </c>
      <c r="DD583">
        <v>2</v>
      </c>
      <c r="DE583" t="s">
        <v>6794</v>
      </c>
      <c r="EA583">
        <v>4</v>
      </c>
      <c r="EC583">
        <v>0</v>
      </c>
      <c r="ED583">
        <v>1</v>
      </c>
      <c r="EE583">
        <v>0</v>
      </c>
      <c r="EF583">
        <v>1</v>
      </c>
      <c r="EG583">
        <v>0</v>
      </c>
      <c r="EH583">
        <v>1</v>
      </c>
      <c r="EI583">
        <v>1</v>
      </c>
      <c r="EJ583" t="s">
        <v>6794</v>
      </c>
      <c r="EP583" t="s">
        <v>6793</v>
      </c>
      <c r="JO583" t="s">
        <v>7524</v>
      </c>
      <c r="JP583" t="s">
        <v>7595</v>
      </c>
      <c r="JQ583">
        <v>2007</v>
      </c>
      <c r="JU583" t="s">
        <v>6794</v>
      </c>
      <c r="JV583" t="s">
        <v>6793</v>
      </c>
      <c r="KE583" t="s">
        <v>7524</v>
      </c>
      <c r="KF583" t="s">
        <v>7525</v>
      </c>
      <c r="KG583">
        <v>2007</v>
      </c>
      <c r="KI583" t="s">
        <v>7526</v>
      </c>
      <c r="KJ583" t="s">
        <v>7526</v>
      </c>
      <c r="KK583" t="s">
        <v>6794</v>
      </c>
      <c r="KL583" t="s">
        <v>6966</v>
      </c>
      <c r="NW583">
        <v>10</v>
      </c>
      <c r="NX583" t="s">
        <v>7515</v>
      </c>
      <c r="NY583" t="s">
        <v>7515</v>
      </c>
      <c r="NZ583" t="s">
        <v>7515</v>
      </c>
      <c r="OA583" t="s">
        <v>7515</v>
      </c>
      <c r="OB583" t="s">
        <v>7515</v>
      </c>
      <c r="OC583" t="s">
        <v>7515</v>
      </c>
      <c r="OD583" t="s">
        <v>7515</v>
      </c>
      <c r="OE583" t="s">
        <v>7515</v>
      </c>
      <c r="OF583" t="s">
        <v>7515</v>
      </c>
      <c r="OG583" t="s">
        <v>7516</v>
      </c>
      <c r="OH583" t="s">
        <v>7515</v>
      </c>
      <c r="OI583" t="s">
        <v>6857</v>
      </c>
      <c r="OJ583" t="s">
        <v>7526</v>
      </c>
      <c r="OK583" t="s">
        <v>7527</v>
      </c>
      <c r="OM583" t="s">
        <v>7528</v>
      </c>
      <c r="ON583" t="s">
        <v>7539</v>
      </c>
      <c r="OO583" t="s">
        <v>7528</v>
      </c>
      <c r="OP583">
        <v>4</v>
      </c>
      <c r="OQ583" t="s">
        <v>28</v>
      </c>
      <c r="OR583" t="s">
        <v>7549</v>
      </c>
      <c r="OS583">
        <v>2006</v>
      </c>
      <c r="OT583">
        <v>3</v>
      </c>
      <c r="OU583">
        <v>1</v>
      </c>
      <c r="OV583">
        <v>3</v>
      </c>
      <c r="OW583">
        <v>0</v>
      </c>
      <c r="OX583">
        <v>1</v>
      </c>
      <c r="OY583">
        <v>35</v>
      </c>
      <c r="OZ583" t="s">
        <v>7515</v>
      </c>
      <c r="PA583" t="s">
        <v>7515</v>
      </c>
      <c r="PB583" t="s">
        <v>7515</v>
      </c>
      <c r="PC583" t="s">
        <v>7515</v>
      </c>
      <c r="PD583" t="s">
        <v>7515</v>
      </c>
      <c r="PE583" t="s">
        <v>7515</v>
      </c>
      <c r="PF583" t="s">
        <v>7515</v>
      </c>
      <c r="PG583" t="s">
        <v>7515</v>
      </c>
      <c r="PH583" t="s">
        <v>7515</v>
      </c>
      <c r="PI583" t="s">
        <v>7515</v>
      </c>
      <c r="PJ583" t="s">
        <v>7515</v>
      </c>
      <c r="PK583" t="s">
        <v>7515</v>
      </c>
      <c r="PL583" t="s">
        <v>7515</v>
      </c>
      <c r="PM583" t="s">
        <v>7515</v>
      </c>
      <c r="PN583" t="s">
        <v>7515</v>
      </c>
      <c r="PO583" t="s">
        <v>7515</v>
      </c>
      <c r="PP583" t="s">
        <v>7515</v>
      </c>
      <c r="PQ583" t="s">
        <v>7516</v>
      </c>
      <c r="PR583" t="s">
        <v>7515</v>
      </c>
      <c r="PS583" t="s">
        <v>7516</v>
      </c>
      <c r="PT583" t="s">
        <v>7515</v>
      </c>
      <c r="PU583" t="s">
        <v>7515</v>
      </c>
      <c r="PV583" t="s">
        <v>7515</v>
      </c>
      <c r="PW583" t="s">
        <v>7515</v>
      </c>
      <c r="PX583" t="s">
        <v>7515</v>
      </c>
      <c r="PY583" t="s">
        <v>7515</v>
      </c>
      <c r="PZ583" t="s">
        <v>7515</v>
      </c>
      <c r="QA583" t="s">
        <v>7515</v>
      </c>
      <c r="QB583" t="s">
        <v>7515</v>
      </c>
      <c r="QC583" t="s">
        <v>7515</v>
      </c>
      <c r="QE583" t="s">
        <v>7515</v>
      </c>
      <c r="QF583" t="s">
        <v>7516</v>
      </c>
      <c r="QG583" t="s">
        <v>7515</v>
      </c>
      <c r="QH583" t="s">
        <v>7515</v>
      </c>
      <c r="QI583" t="s">
        <v>7515</v>
      </c>
      <c r="QJ583" t="s">
        <v>7515</v>
      </c>
      <c r="QK583" t="s">
        <v>7515</v>
      </c>
      <c r="RB583" t="s">
        <v>7530</v>
      </c>
      <c r="RP583">
        <f t="shared" si="16"/>
        <v>2</v>
      </c>
      <c r="RS583">
        <f t="shared" si="17"/>
        <v>2</v>
      </c>
    </row>
    <row r="584" spans="1:487" x14ac:dyDescent="0.3">
      <c r="A584">
        <v>70571</v>
      </c>
      <c r="B584">
        <v>1099</v>
      </c>
      <c r="C584">
        <v>0</v>
      </c>
      <c r="D584">
        <v>5</v>
      </c>
      <c r="E584">
        <v>12</v>
      </c>
      <c r="F584">
        <v>83</v>
      </c>
      <c r="G584">
        <v>102</v>
      </c>
      <c r="H584">
        <v>9</v>
      </c>
      <c r="I584" t="s">
        <v>6793</v>
      </c>
      <c r="J584" t="s">
        <v>6793</v>
      </c>
      <c r="O584" t="s">
        <v>6793</v>
      </c>
      <c r="P584" t="s">
        <v>7515</v>
      </c>
      <c r="Q584" t="s">
        <v>7515</v>
      </c>
      <c r="R584" t="s">
        <v>7515</v>
      </c>
      <c r="S584" t="s">
        <v>7515</v>
      </c>
      <c r="T584" t="s">
        <v>7515</v>
      </c>
      <c r="U584" t="s">
        <v>7515</v>
      </c>
      <c r="V584" t="s">
        <v>7515</v>
      </c>
      <c r="W584" t="s">
        <v>7515</v>
      </c>
      <c r="X584" t="s">
        <v>7515</v>
      </c>
      <c r="Y584" t="s">
        <v>7515</v>
      </c>
      <c r="Z584" t="s">
        <v>7515</v>
      </c>
      <c r="AA584" t="s">
        <v>7515</v>
      </c>
      <c r="AB584" t="s">
        <v>7515</v>
      </c>
      <c r="AC584" t="s">
        <v>7515</v>
      </c>
      <c r="AD584" t="s">
        <v>7515</v>
      </c>
      <c r="AE584" t="s">
        <v>7516</v>
      </c>
      <c r="AF584" t="s">
        <v>7515</v>
      </c>
      <c r="AG584" t="s">
        <v>7515</v>
      </c>
      <c r="AH584" t="s">
        <v>7515</v>
      </c>
      <c r="AI584" t="s">
        <v>6796</v>
      </c>
      <c r="AQ584" t="s">
        <v>6985</v>
      </c>
      <c r="AR584" t="s">
        <v>6794</v>
      </c>
      <c r="AS584" t="s">
        <v>6794</v>
      </c>
      <c r="AT584">
        <v>0</v>
      </c>
      <c r="AU584">
        <v>12</v>
      </c>
      <c r="AV584" t="s">
        <v>6988</v>
      </c>
      <c r="AW584" t="s">
        <v>6793</v>
      </c>
      <c r="AX584" t="s">
        <v>6793</v>
      </c>
      <c r="AY584" t="s">
        <v>6813</v>
      </c>
      <c r="AZ584" t="s">
        <v>7531</v>
      </c>
      <c r="BA584" t="s">
        <v>7518</v>
      </c>
      <c r="BC584" t="s">
        <v>6794</v>
      </c>
      <c r="BD584" t="s">
        <v>6793</v>
      </c>
      <c r="BE584" t="s">
        <v>6794</v>
      </c>
      <c r="BF584" t="s">
        <v>6794</v>
      </c>
      <c r="BG584" t="s">
        <v>6794</v>
      </c>
      <c r="BH584" t="s">
        <v>6793</v>
      </c>
      <c r="BI584" t="s">
        <v>6793</v>
      </c>
      <c r="BJ584" t="s">
        <v>6793</v>
      </c>
      <c r="BK584" t="s">
        <v>6794</v>
      </c>
      <c r="BL584" t="s">
        <v>6794</v>
      </c>
      <c r="BM584" t="s">
        <v>7022</v>
      </c>
      <c r="BN584" t="s">
        <v>7025</v>
      </c>
      <c r="BO584" t="s">
        <v>6794</v>
      </c>
      <c r="BQ584">
        <v>35</v>
      </c>
      <c r="BR584" t="s">
        <v>7532</v>
      </c>
      <c r="BS584" t="s">
        <v>7533</v>
      </c>
      <c r="BT584" t="s">
        <v>31</v>
      </c>
      <c r="BU584" t="s">
        <v>7559</v>
      </c>
      <c r="BV584" t="s">
        <v>7535</v>
      </c>
      <c r="BW584" t="s">
        <v>7516</v>
      </c>
      <c r="BX584" t="s">
        <v>7515</v>
      </c>
      <c r="BY584" t="s">
        <v>7515</v>
      </c>
      <c r="BZ584" t="s">
        <v>7515</v>
      </c>
      <c r="CA584" t="s">
        <v>7515</v>
      </c>
      <c r="CB584" t="s">
        <v>7515</v>
      </c>
      <c r="CC584" t="s">
        <v>7515</v>
      </c>
      <c r="CD584" t="s">
        <v>7515</v>
      </c>
      <c r="CE584" t="s">
        <v>7515</v>
      </c>
      <c r="CF584" t="s">
        <v>7515</v>
      </c>
      <c r="CG584" t="s">
        <v>7515</v>
      </c>
      <c r="CH584" t="s">
        <v>7515</v>
      </c>
      <c r="CI584" t="s">
        <v>6793</v>
      </c>
      <c r="CJ584" t="s">
        <v>6794</v>
      </c>
      <c r="CO584" t="s">
        <v>6793</v>
      </c>
      <c r="CP584" t="s">
        <v>6793</v>
      </c>
      <c r="CQ584" t="s">
        <v>6794</v>
      </c>
      <c r="CR584" t="s">
        <v>6793</v>
      </c>
      <c r="CS584" t="s">
        <v>6794</v>
      </c>
      <c r="CT584" t="s">
        <v>6793</v>
      </c>
      <c r="CU584" t="s">
        <v>6794</v>
      </c>
      <c r="CV584" t="s">
        <v>6793</v>
      </c>
      <c r="CW584" t="s">
        <v>6793</v>
      </c>
      <c r="CX584" t="s">
        <v>7520</v>
      </c>
      <c r="CY584" t="s">
        <v>7521</v>
      </c>
      <c r="CZ584" t="s">
        <v>7522</v>
      </c>
      <c r="DA584" t="s">
        <v>6793</v>
      </c>
      <c r="DB584">
        <v>1</v>
      </c>
      <c r="DC584">
        <v>2</v>
      </c>
      <c r="DD584">
        <v>3</v>
      </c>
      <c r="DE584" t="s">
        <v>6794</v>
      </c>
      <c r="EA584">
        <v>4</v>
      </c>
      <c r="EC584">
        <v>2</v>
      </c>
      <c r="ED584">
        <v>0</v>
      </c>
      <c r="EE584">
        <v>0</v>
      </c>
      <c r="EF584">
        <v>2</v>
      </c>
      <c r="EG584">
        <v>0</v>
      </c>
      <c r="EH584">
        <v>0</v>
      </c>
      <c r="EI584">
        <v>0</v>
      </c>
      <c r="EJ584" t="s">
        <v>6794</v>
      </c>
      <c r="EP584" t="s">
        <v>6794</v>
      </c>
      <c r="OI584" t="s">
        <v>7526</v>
      </c>
      <c r="OJ584" t="s">
        <v>7526</v>
      </c>
      <c r="OK584" t="s">
        <v>7527</v>
      </c>
      <c r="OL584" t="s">
        <v>7526</v>
      </c>
      <c r="OM584" t="s">
        <v>7528</v>
      </c>
      <c r="ON584" t="s">
        <v>7539</v>
      </c>
      <c r="OO584" t="s">
        <v>7548</v>
      </c>
      <c r="OP584">
        <v>4</v>
      </c>
      <c r="OQ584" t="s">
        <v>28</v>
      </c>
      <c r="OR584" t="s">
        <v>212</v>
      </c>
      <c r="OS584">
        <v>2006</v>
      </c>
      <c r="OT584">
        <v>4</v>
      </c>
      <c r="OU584">
        <v>1</v>
      </c>
      <c r="OV584">
        <v>4</v>
      </c>
      <c r="OW584">
        <v>1</v>
      </c>
      <c r="OX584">
        <v>0</v>
      </c>
      <c r="OY584">
        <v>35</v>
      </c>
      <c r="QE584">
        <v>-5</v>
      </c>
      <c r="QF584">
        <v>-5</v>
      </c>
      <c r="QG584">
        <v>-5</v>
      </c>
      <c r="QH584">
        <v>-5</v>
      </c>
      <c r="QI584">
        <v>-5</v>
      </c>
      <c r="QJ584">
        <v>-5</v>
      </c>
      <c r="QK584">
        <v>-5</v>
      </c>
      <c r="RP584">
        <f t="shared" si="16"/>
        <v>4</v>
      </c>
      <c r="RS584">
        <f t="shared" si="17"/>
        <v>2</v>
      </c>
    </row>
    <row r="585" spans="1:487" x14ac:dyDescent="0.3">
      <c r="A585">
        <v>70572</v>
      </c>
      <c r="B585">
        <v>1101</v>
      </c>
      <c r="C585">
        <v>0</v>
      </c>
      <c r="D585">
        <v>5</v>
      </c>
      <c r="E585">
        <v>9</v>
      </c>
      <c r="F585">
        <v>90</v>
      </c>
      <c r="G585">
        <v>102</v>
      </c>
      <c r="H585">
        <v>16</v>
      </c>
      <c r="I585" t="s">
        <v>6793</v>
      </c>
      <c r="J585" t="s">
        <v>6793</v>
      </c>
      <c r="O585" t="s">
        <v>6793</v>
      </c>
      <c r="P585" t="s">
        <v>7515</v>
      </c>
      <c r="Q585" t="s">
        <v>7515</v>
      </c>
      <c r="R585" t="s">
        <v>7515</v>
      </c>
      <c r="S585" t="s">
        <v>7515</v>
      </c>
      <c r="T585" t="s">
        <v>7515</v>
      </c>
      <c r="U585" t="s">
        <v>7515</v>
      </c>
      <c r="V585" t="s">
        <v>7515</v>
      </c>
      <c r="W585" t="s">
        <v>7515</v>
      </c>
      <c r="X585" t="s">
        <v>7515</v>
      </c>
      <c r="Y585" t="s">
        <v>7515</v>
      </c>
      <c r="Z585" t="s">
        <v>7515</v>
      </c>
      <c r="AA585" t="s">
        <v>7515</v>
      </c>
      <c r="AB585" t="s">
        <v>7515</v>
      </c>
      <c r="AC585" t="s">
        <v>7515</v>
      </c>
      <c r="AD585" t="s">
        <v>7515</v>
      </c>
      <c r="AE585" t="s">
        <v>7516</v>
      </c>
      <c r="AF585" t="s">
        <v>7515</v>
      </c>
      <c r="AG585" t="s">
        <v>7515</v>
      </c>
      <c r="AH585" t="s">
        <v>7515</v>
      </c>
      <c r="AI585" t="s">
        <v>7517</v>
      </c>
      <c r="AL585">
        <v>0</v>
      </c>
      <c r="AM585">
        <v>5</v>
      </c>
      <c r="AN585" t="s">
        <v>6845</v>
      </c>
      <c r="AQ585" t="s">
        <v>6994</v>
      </c>
      <c r="AR585" t="s">
        <v>6794</v>
      </c>
      <c r="AS585" t="s">
        <v>6966</v>
      </c>
      <c r="AT585" t="s">
        <v>6</v>
      </c>
      <c r="AU585" t="s">
        <v>6</v>
      </c>
      <c r="AV585" t="s">
        <v>6757</v>
      </c>
      <c r="AW585" t="s">
        <v>6966</v>
      </c>
      <c r="AX585" t="s">
        <v>6793</v>
      </c>
      <c r="AY585" t="s">
        <v>6813</v>
      </c>
      <c r="AZ585" t="s">
        <v>7531</v>
      </c>
      <c r="BA585" t="s">
        <v>7518</v>
      </c>
      <c r="BC585" t="s">
        <v>6794</v>
      </c>
      <c r="BD585" t="s">
        <v>6794</v>
      </c>
      <c r="BE585" t="s">
        <v>6793</v>
      </c>
      <c r="BF585" t="s">
        <v>6793</v>
      </c>
      <c r="BH585" t="s">
        <v>6794</v>
      </c>
      <c r="BI585" t="s">
        <v>6793</v>
      </c>
      <c r="BJ585" t="s">
        <v>6794</v>
      </c>
      <c r="BK585" t="s">
        <v>6794</v>
      </c>
      <c r="BL585" t="s">
        <v>6794</v>
      </c>
      <c r="BM585" t="s">
        <v>7022</v>
      </c>
      <c r="BN585" t="s">
        <v>7565</v>
      </c>
      <c r="BO585" t="s">
        <v>6794</v>
      </c>
      <c r="BQ585">
        <v>100</v>
      </c>
      <c r="BR585" t="s">
        <v>6</v>
      </c>
      <c r="BS585" t="s">
        <v>7533</v>
      </c>
      <c r="BT585" t="s">
        <v>6</v>
      </c>
      <c r="BU585" t="s">
        <v>7559</v>
      </c>
      <c r="BV585" t="s">
        <v>7535</v>
      </c>
      <c r="BW585" t="s">
        <v>7516</v>
      </c>
      <c r="BX585" t="s">
        <v>7515</v>
      </c>
      <c r="BY585" t="s">
        <v>7515</v>
      </c>
      <c r="BZ585" t="s">
        <v>7515</v>
      </c>
      <c r="CA585" t="s">
        <v>7515</v>
      </c>
      <c r="CB585" t="s">
        <v>7515</v>
      </c>
      <c r="CC585" t="s">
        <v>7515</v>
      </c>
      <c r="CD585" t="s">
        <v>7515</v>
      </c>
      <c r="CE585" t="s">
        <v>7515</v>
      </c>
      <c r="CF585" t="s">
        <v>7515</v>
      </c>
      <c r="CG585" t="s">
        <v>7515</v>
      </c>
      <c r="CH585" t="s">
        <v>7515</v>
      </c>
      <c r="CI585" t="s">
        <v>6793</v>
      </c>
      <c r="CJ585" t="s">
        <v>6794</v>
      </c>
      <c r="CO585" t="s">
        <v>6793</v>
      </c>
      <c r="CP585" t="s">
        <v>6794</v>
      </c>
      <c r="CQ585" t="s">
        <v>6794</v>
      </c>
      <c r="CR585" t="s">
        <v>6793</v>
      </c>
      <c r="CS585" t="s">
        <v>6794</v>
      </c>
      <c r="CT585" t="s">
        <v>6793</v>
      </c>
      <c r="CU585" t="s">
        <v>6794</v>
      </c>
      <c r="CV585" t="s">
        <v>6793</v>
      </c>
      <c r="CW585" t="s">
        <v>6794</v>
      </c>
      <c r="CX585" t="s">
        <v>7520</v>
      </c>
      <c r="CY585" t="s">
        <v>7521</v>
      </c>
      <c r="CZ585" t="s">
        <v>7522</v>
      </c>
      <c r="DA585" t="s">
        <v>6793</v>
      </c>
      <c r="DB585">
        <v>2</v>
      </c>
      <c r="DC585">
        <v>3</v>
      </c>
      <c r="DD585">
        <v>3</v>
      </c>
      <c r="DE585" t="s">
        <v>6794</v>
      </c>
      <c r="EA585">
        <v>4</v>
      </c>
      <c r="EC585">
        <v>2</v>
      </c>
      <c r="ED585">
        <v>0</v>
      </c>
      <c r="EE585">
        <v>0</v>
      </c>
      <c r="EF585">
        <v>1</v>
      </c>
      <c r="EG585">
        <v>1</v>
      </c>
      <c r="EH585">
        <v>0</v>
      </c>
      <c r="EI585">
        <v>0</v>
      </c>
      <c r="EJ585" t="s">
        <v>6793</v>
      </c>
      <c r="EK585" t="s">
        <v>6859</v>
      </c>
      <c r="EL585">
        <v>1</v>
      </c>
      <c r="EN585">
        <v>2006</v>
      </c>
      <c r="EP585" t="s">
        <v>6794</v>
      </c>
      <c r="OI585" t="s">
        <v>7526</v>
      </c>
      <c r="OJ585" t="s">
        <v>7526</v>
      </c>
      <c r="OK585" t="s">
        <v>7526</v>
      </c>
      <c r="OL585" t="s">
        <v>7526</v>
      </c>
      <c r="OM585" t="s">
        <v>7528</v>
      </c>
      <c r="ON585" t="s">
        <v>7529</v>
      </c>
      <c r="OO585" t="s">
        <v>7528</v>
      </c>
      <c r="OP585">
        <v>3</v>
      </c>
      <c r="OQ585" t="s">
        <v>28</v>
      </c>
      <c r="OR585" t="s">
        <v>265</v>
      </c>
      <c r="OS585">
        <v>2006</v>
      </c>
      <c r="OT585">
        <v>9</v>
      </c>
      <c r="OU585">
        <v>1</v>
      </c>
      <c r="OV585">
        <v>9</v>
      </c>
      <c r="OW585">
        <v>0</v>
      </c>
      <c r="OX585">
        <v>1</v>
      </c>
      <c r="OY585">
        <v>35</v>
      </c>
      <c r="QE585" t="s">
        <v>7515</v>
      </c>
      <c r="QF585" t="s">
        <v>7515</v>
      </c>
      <c r="QG585" t="s">
        <v>7515</v>
      </c>
      <c r="QH585" t="s">
        <v>7515</v>
      </c>
      <c r="QI585" t="s">
        <v>7515</v>
      </c>
      <c r="QJ585" t="s">
        <v>7515</v>
      </c>
      <c r="QK585" t="s">
        <v>7516</v>
      </c>
      <c r="RP585">
        <f t="shared" si="16"/>
        <v>-1</v>
      </c>
      <c r="RS585">
        <f t="shared" si="17"/>
        <v>2</v>
      </c>
    </row>
    <row r="586" spans="1:487" x14ac:dyDescent="0.3">
      <c r="A586">
        <v>70573</v>
      </c>
      <c r="B586">
        <v>1105</v>
      </c>
      <c r="C586">
        <v>0</v>
      </c>
      <c r="D586">
        <v>5</v>
      </c>
      <c r="E586">
        <v>13</v>
      </c>
      <c r="F586">
        <v>83</v>
      </c>
      <c r="G586">
        <v>102</v>
      </c>
      <c r="H586">
        <v>16</v>
      </c>
      <c r="I586" t="s">
        <v>6793</v>
      </c>
      <c r="J586" t="s">
        <v>6793</v>
      </c>
      <c r="O586" t="s">
        <v>6793</v>
      </c>
      <c r="P586" t="s">
        <v>7515</v>
      </c>
      <c r="Q586" t="s">
        <v>7515</v>
      </c>
      <c r="R586" t="s">
        <v>7515</v>
      </c>
      <c r="S586" t="s">
        <v>7515</v>
      </c>
      <c r="T586" t="s">
        <v>7515</v>
      </c>
      <c r="U586" t="s">
        <v>7515</v>
      </c>
      <c r="V586" t="s">
        <v>7515</v>
      </c>
      <c r="W586" t="s">
        <v>7515</v>
      </c>
      <c r="X586" t="s">
        <v>7515</v>
      </c>
      <c r="Y586" t="s">
        <v>7515</v>
      </c>
      <c r="Z586" t="s">
        <v>7515</v>
      </c>
      <c r="AA586" t="s">
        <v>7515</v>
      </c>
      <c r="AB586" t="s">
        <v>7515</v>
      </c>
      <c r="AC586" t="s">
        <v>7515</v>
      </c>
      <c r="AD586" t="s">
        <v>7516</v>
      </c>
      <c r="AE586" t="s">
        <v>7515</v>
      </c>
      <c r="AF586" t="s">
        <v>7515</v>
      </c>
      <c r="AG586" t="s">
        <v>7515</v>
      </c>
      <c r="AH586" t="s">
        <v>7515</v>
      </c>
      <c r="AI586" t="s">
        <v>7517</v>
      </c>
      <c r="AL586">
        <v>0</v>
      </c>
      <c r="AM586">
        <v>8</v>
      </c>
      <c r="AN586" t="s">
        <v>6845</v>
      </c>
      <c r="AQ586" t="s">
        <v>6993</v>
      </c>
      <c r="AR586" t="s">
        <v>6794</v>
      </c>
      <c r="AS586" t="s">
        <v>6794</v>
      </c>
      <c r="AT586" t="s">
        <v>6</v>
      </c>
      <c r="AU586" t="s">
        <v>6</v>
      </c>
      <c r="AV586" t="s">
        <v>6988</v>
      </c>
      <c r="AW586" t="s">
        <v>6966</v>
      </c>
      <c r="AX586" t="s">
        <v>6793</v>
      </c>
      <c r="AY586" t="s">
        <v>6814</v>
      </c>
      <c r="BA586" t="s">
        <v>6991</v>
      </c>
      <c r="BB586" t="s">
        <v>7583</v>
      </c>
      <c r="BC586" t="s">
        <v>6793</v>
      </c>
      <c r="BD586" t="s">
        <v>6794</v>
      </c>
      <c r="BE586" t="s">
        <v>6793</v>
      </c>
      <c r="BF586" t="s">
        <v>6793</v>
      </c>
      <c r="BG586" t="s">
        <v>6794</v>
      </c>
      <c r="BH586" t="s">
        <v>6794</v>
      </c>
      <c r="BI586" t="s">
        <v>6794</v>
      </c>
      <c r="BJ586" t="s">
        <v>6794</v>
      </c>
      <c r="BK586" t="s">
        <v>6793</v>
      </c>
      <c r="BL586" t="s">
        <v>6794</v>
      </c>
      <c r="BM586" t="s">
        <v>7024</v>
      </c>
      <c r="BN586" t="s">
        <v>7021</v>
      </c>
      <c r="BO586" t="s">
        <v>6794</v>
      </c>
      <c r="BQ586" t="s">
        <v>7547</v>
      </c>
      <c r="BR586">
        <v>100</v>
      </c>
      <c r="BS586" t="s">
        <v>7519</v>
      </c>
      <c r="BT586" t="s">
        <v>6</v>
      </c>
      <c r="BU586" t="s">
        <v>7559</v>
      </c>
      <c r="BV586" t="s">
        <v>7535</v>
      </c>
      <c r="BW586" t="s">
        <v>7516</v>
      </c>
      <c r="BX586" t="s">
        <v>7515</v>
      </c>
      <c r="BY586" t="s">
        <v>7515</v>
      </c>
      <c r="BZ586" t="s">
        <v>7515</v>
      </c>
      <c r="CA586" t="s">
        <v>7515</v>
      </c>
      <c r="CB586" t="s">
        <v>7515</v>
      </c>
      <c r="CC586" t="s">
        <v>7515</v>
      </c>
      <c r="CD586" t="s">
        <v>7515</v>
      </c>
      <c r="CE586" t="s">
        <v>7515</v>
      </c>
      <c r="CF586" t="s">
        <v>7515</v>
      </c>
      <c r="CG586" t="s">
        <v>7515</v>
      </c>
      <c r="CH586" t="s">
        <v>7515</v>
      </c>
      <c r="CI586" t="s">
        <v>6793</v>
      </c>
      <c r="CJ586" t="s">
        <v>6794</v>
      </c>
      <c r="CO586" t="s">
        <v>6793</v>
      </c>
      <c r="CP586" t="s">
        <v>6793</v>
      </c>
      <c r="CQ586" t="s">
        <v>6794</v>
      </c>
      <c r="CR586" t="s">
        <v>6794</v>
      </c>
      <c r="CS586" t="s">
        <v>6794</v>
      </c>
      <c r="CT586" t="s">
        <v>6793</v>
      </c>
      <c r="CU586" t="s">
        <v>6794</v>
      </c>
      <c r="CV586" t="s">
        <v>6794</v>
      </c>
      <c r="CW586" t="s">
        <v>6794</v>
      </c>
      <c r="CX586" t="s">
        <v>7520</v>
      </c>
      <c r="CY586" t="s">
        <v>7521</v>
      </c>
      <c r="CZ586" t="s">
        <v>7602</v>
      </c>
      <c r="DA586" t="s">
        <v>6794</v>
      </c>
      <c r="DB586">
        <v>3</v>
      </c>
      <c r="DC586">
        <v>4</v>
      </c>
      <c r="DD586">
        <v>4</v>
      </c>
      <c r="EA586">
        <v>2</v>
      </c>
      <c r="EC586">
        <v>0</v>
      </c>
      <c r="ED586">
        <v>0</v>
      </c>
      <c r="EE586">
        <v>0</v>
      </c>
      <c r="EF586">
        <v>0</v>
      </c>
      <c r="EG586">
        <v>1</v>
      </c>
      <c r="EH586">
        <v>1</v>
      </c>
      <c r="EI586">
        <v>0</v>
      </c>
      <c r="EP586" t="s">
        <v>6794</v>
      </c>
      <c r="OM586" t="s">
        <v>7528</v>
      </c>
      <c r="ON586" t="s">
        <v>7539</v>
      </c>
      <c r="OO586" t="s">
        <v>7528</v>
      </c>
      <c r="OP586">
        <v>0</v>
      </c>
      <c r="OQ586" t="s">
        <v>28</v>
      </c>
      <c r="OR586" t="s">
        <v>265</v>
      </c>
      <c r="OS586">
        <v>2006</v>
      </c>
      <c r="OT586">
        <v>8</v>
      </c>
      <c r="OU586">
        <v>1</v>
      </c>
      <c r="OV586">
        <v>8</v>
      </c>
      <c r="OW586">
        <v>0</v>
      </c>
      <c r="OX586">
        <v>1</v>
      </c>
      <c r="OY586">
        <v>35</v>
      </c>
      <c r="QE586" t="s">
        <v>7516</v>
      </c>
      <c r="QF586" t="s">
        <v>7515</v>
      </c>
      <c r="QG586" t="s">
        <v>7515</v>
      </c>
      <c r="QH586" t="s">
        <v>7515</v>
      </c>
      <c r="QI586" t="s">
        <v>7515</v>
      </c>
      <c r="QJ586" t="s">
        <v>7515</v>
      </c>
      <c r="QK586" t="s">
        <v>7515</v>
      </c>
      <c r="RP586">
        <f t="shared" si="16"/>
        <v>-1</v>
      </c>
      <c r="RS586">
        <f t="shared" si="17"/>
        <v>3</v>
      </c>
    </row>
    <row r="587" spans="1:487" x14ac:dyDescent="0.3">
      <c r="A587">
        <v>70574</v>
      </c>
      <c r="B587">
        <v>1106</v>
      </c>
      <c r="C587">
        <v>0</v>
      </c>
      <c r="D587">
        <v>5</v>
      </c>
      <c r="E587">
        <v>24</v>
      </c>
      <c r="F587">
        <v>149</v>
      </c>
      <c r="G587">
        <v>102</v>
      </c>
      <c r="H587">
        <v>9</v>
      </c>
      <c r="I587" t="s">
        <v>6793</v>
      </c>
      <c r="J587" t="s">
        <v>6793</v>
      </c>
      <c r="O587" t="s">
        <v>6793</v>
      </c>
      <c r="P587" t="s">
        <v>7515</v>
      </c>
      <c r="Q587" t="s">
        <v>7516</v>
      </c>
      <c r="R587" t="s">
        <v>7515</v>
      </c>
      <c r="S587" t="s">
        <v>7515</v>
      </c>
      <c r="T587" t="s">
        <v>7515</v>
      </c>
      <c r="U587" t="s">
        <v>7515</v>
      </c>
      <c r="V587" t="s">
        <v>7515</v>
      </c>
      <c r="W587" t="s">
        <v>7515</v>
      </c>
      <c r="X587" t="s">
        <v>7515</v>
      </c>
      <c r="Y587" t="s">
        <v>7515</v>
      </c>
      <c r="Z587" t="s">
        <v>7515</v>
      </c>
      <c r="AA587" t="s">
        <v>7515</v>
      </c>
      <c r="AB587" t="s">
        <v>7515</v>
      </c>
      <c r="AC587" t="s">
        <v>7515</v>
      </c>
      <c r="AD587" t="s">
        <v>7515</v>
      </c>
      <c r="AE587" t="s">
        <v>7515</v>
      </c>
      <c r="AF587" t="s">
        <v>7515</v>
      </c>
      <c r="AG587" t="s">
        <v>7515</v>
      </c>
      <c r="AH587" t="s">
        <v>7515</v>
      </c>
      <c r="AI587" t="s">
        <v>6796</v>
      </c>
      <c r="AQ587" t="s">
        <v>6985</v>
      </c>
      <c r="AR587" t="s">
        <v>6794</v>
      </c>
      <c r="AS587" t="s">
        <v>6794</v>
      </c>
      <c r="AT587">
        <v>0</v>
      </c>
      <c r="AU587">
        <v>17</v>
      </c>
      <c r="AV587" t="s">
        <v>6992</v>
      </c>
      <c r="AW587" t="s">
        <v>6793</v>
      </c>
      <c r="AX587" t="s">
        <v>6793</v>
      </c>
      <c r="AY587" t="s">
        <v>6813</v>
      </c>
      <c r="AZ587" t="s">
        <v>7562</v>
      </c>
      <c r="BA587" t="s">
        <v>7518</v>
      </c>
      <c r="BC587" t="s">
        <v>6793</v>
      </c>
      <c r="BD587" t="s">
        <v>6793</v>
      </c>
      <c r="BE587" t="s">
        <v>6793</v>
      </c>
      <c r="BF587" t="s">
        <v>6793</v>
      </c>
      <c r="BG587" t="s">
        <v>6793</v>
      </c>
      <c r="BH587" t="s">
        <v>6794</v>
      </c>
      <c r="BI587" t="s">
        <v>6794</v>
      </c>
      <c r="BJ587" t="s">
        <v>6793</v>
      </c>
      <c r="BK587" t="s">
        <v>6794</v>
      </c>
      <c r="BL587" t="s">
        <v>6794</v>
      </c>
      <c r="BM587" t="s">
        <v>7021</v>
      </c>
      <c r="BN587" t="s">
        <v>7026</v>
      </c>
      <c r="BO587" t="s">
        <v>6794</v>
      </c>
      <c r="BQ587">
        <v>25</v>
      </c>
      <c r="BR587">
        <v>9</v>
      </c>
      <c r="BS587" t="s">
        <v>7519</v>
      </c>
      <c r="BT587" t="s">
        <v>7604</v>
      </c>
      <c r="BU587" t="s">
        <v>7027</v>
      </c>
      <c r="BV587" t="s">
        <v>7569</v>
      </c>
      <c r="BW587" t="s">
        <v>7515</v>
      </c>
      <c r="BX587" t="s">
        <v>7516</v>
      </c>
      <c r="BY587" t="s">
        <v>7515</v>
      </c>
      <c r="BZ587" t="s">
        <v>7515</v>
      </c>
      <c r="CA587" t="s">
        <v>7515</v>
      </c>
      <c r="CB587" t="s">
        <v>7515</v>
      </c>
      <c r="CC587" t="s">
        <v>7515</v>
      </c>
      <c r="CD587" t="s">
        <v>7515</v>
      </c>
      <c r="CE587" t="s">
        <v>7515</v>
      </c>
      <c r="CF587" t="s">
        <v>7515</v>
      </c>
      <c r="CG587" t="s">
        <v>7515</v>
      </c>
      <c r="CH587" t="s">
        <v>7515</v>
      </c>
      <c r="CI587" t="s">
        <v>6794</v>
      </c>
      <c r="CJ587" t="s">
        <v>6794</v>
      </c>
      <c r="CK587" t="s">
        <v>7579</v>
      </c>
      <c r="CL587" t="s">
        <v>7580</v>
      </c>
      <c r="CM587" t="s">
        <v>7581</v>
      </c>
      <c r="CN587" t="s">
        <v>7566</v>
      </c>
      <c r="CO587" t="s">
        <v>6793</v>
      </c>
      <c r="CP587" t="s">
        <v>6793</v>
      </c>
      <c r="CQ587" t="s">
        <v>6793</v>
      </c>
      <c r="CR587" t="s">
        <v>6793</v>
      </c>
      <c r="CS587" t="s">
        <v>6794</v>
      </c>
      <c r="CT587" t="s">
        <v>6793</v>
      </c>
      <c r="CU587" t="s">
        <v>6794</v>
      </c>
      <c r="CV587" t="s">
        <v>6793</v>
      </c>
      <c r="CW587" t="s">
        <v>6794</v>
      </c>
      <c r="CX587" t="s">
        <v>7520</v>
      </c>
      <c r="CY587" t="s">
        <v>7521</v>
      </c>
      <c r="CZ587" t="s">
        <v>7522</v>
      </c>
      <c r="DA587" t="s">
        <v>6793</v>
      </c>
      <c r="DB587">
        <v>1</v>
      </c>
      <c r="DC587">
        <v>3</v>
      </c>
      <c r="DD587">
        <v>3</v>
      </c>
      <c r="DE587" t="s">
        <v>6793</v>
      </c>
      <c r="DF587">
        <v>3</v>
      </c>
      <c r="DG587" t="s">
        <v>7606</v>
      </c>
      <c r="DH587">
        <v>2007</v>
      </c>
      <c r="DI587" t="s">
        <v>7557</v>
      </c>
      <c r="DJ587" t="s">
        <v>7572</v>
      </c>
      <c r="DK587">
        <v>2007</v>
      </c>
      <c r="DL587" t="s">
        <v>7598</v>
      </c>
      <c r="DM587">
        <v>2007</v>
      </c>
      <c r="DN587" t="s">
        <v>7557</v>
      </c>
      <c r="DO587" t="s">
        <v>7591</v>
      </c>
      <c r="DP587">
        <v>2007</v>
      </c>
      <c r="DQ587" t="s">
        <v>7590</v>
      </c>
      <c r="DR587">
        <v>2007</v>
      </c>
      <c r="DS587" t="s">
        <v>7557</v>
      </c>
      <c r="DT587" t="s">
        <v>7595</v>
      </c>
      <c r="DU587">
        <v>2008</v>
      </c>
      <c r="EA587">
        <v>3</v>
      </c>
      <c r="EC587">
        <v>1</v>
      </c>
      <c r="ED587">
        <v>1</v>
      </c>
      <c r="EE587">
        <v>0</v>
      </c>
      <c r="EF587">
        <v>0</v>
      </c>
      <c r="EG587">
        <v>1</v>
      </c>
      <c r="EH587">
        <v>0</v>
      </c>
      <c r="EI587">
        <v>0</v>
      </c>
      <c r="EJ587" t="s">
        <v>6794</v>
      </c>
      <c r="EP587" t="s">
        <v>6793</v>
      </c>
      <c r="IA587" t="s">
        <v>7524</v>
      </c>
      <c r="IB587" t="s">
        <v>7558</v>
      </c>
      <c r="IC587">
        <v>2008</v>
      </c>
      <c r="IG587" t="s">
        <v>6794</v>
      </c>
      <c r="IH587" t="s">
        <v>6793</v>
      </c>
      <c r="II587" t="s">
        <v>7524</v>
      </c>
      <c r="IJ587" t="s">
        <v>7558</v>
      </c>
      <c r="IK587">
        <v>2008</v>
      </c>
      <c r="IM587" t="s">
        <v>7526</v>
      </c>
      <c r="IN587" t="s">
        <v>7526</v>
      </c>
      <c r="IO587" t="s">
        <v>6794</v>
      </c>
      <c r="IP587" t="s">
        <v>6793</v>
      </c>
      <c r="KE587" t="s">
        <v>7524</v>
      </c>
      <c r="KF587" t="s">
        <v>7591</v>
      </c>
      <c r="KG587">
        <v>2007</v>
      </c>
      <c r="KI587" t="s">
        <v>7526</v>
      </c>
      <c r="KJ587" t="s">
        <v>7526</v>
      </c>
      <c r="KK587" t="s">
        <v>6794</v>
      </c>
      <c r="KL587" t="s">
        <v>6966</v>
      </c>
      <c r="KM587" t="s">
        <v>7538</v>
      </c>
      <c r="KN587" t="s">
        <v>7591</v>
      </c>
      <c r="KO587">
        <v>2007</v>
      </c>
      <c r="KS587" t="s">
        <v>6794</v>
      </c>
      <c r="KT587" t="s">
        <v>6793</v>
      </c>
      <c r="NW587">
        <v>7</v>
      </c>
      <c r="NX587" t="s">
        <v>7515</v>
      </c>
      <c r="NY587" t="s">
        <v>7515</v>
      </c>
      <c r="NZ587" t="s">
        <v>7515</v>
      </c>
      <c r="OA587" t="s">
        <v>7516</v>
      </c>
      <c r="OB587" t="s">
        <v>7515</v>
      </c>
      <c r="OC587" t="s">
        <v>7515</v>
      </c>
      <c r="OD587" t="s">
        <v>7515</v>
      </c>
      <c r="OE587" t="s">
        <v>7515</v>
      </c>
      <c r="OF587" t="s">
        <v>7515</v>
      </c>
      <c r="OG587" t="s">
        <v>7515</v>
      </c>
      <c r="OH587" t="s">
        <v>7515</v>
      </c>
      <c r="OI587" t="s">
        <v>7526</v>
      </c>
      <c r="OJ587" t="s">
        <v>7526</v>
      </c>
      <c r="OM587" t="s">
        <v>7528</v>
      </c>
      <c r="ON587" t="s">
        <v>7529</v>
      </c>
      <c r="OO587" t="s">
        <v>7528</v>
      </c>
      <c r="OP587">
        <v>0</v>
      </c>
      <c r="OQ587" t="s">
        <v>28</v>
      </c>
      <c r="OR587" t="s">
        <v>212</v>
      </c>
      <c r="OS587">
        <v>2007</v>
      </c>
      <c r="OT587">
        <v>5</v>
      </c>
      <c r="OU587">
        <v>1</v>
      </c>
      <c r="OV587">
        <v>5</v>
      </c>
      <c r="OW587">
        <v>1</v>
      </c>
      <c r="OX587">
        <v>0</v>
      </c>
      <c r="OY587">
        <v>35</v>
      </c>
      <c r="OZ587" t="s">
        <v>7515</v>
      </c>
      <c r="PA587" t="s">
        <v>7515</v>
      </c>
      <c r="PB587" t="s">
        <v>7515</v>
      </c>
      <c r="PC587" t="s">
        <v>7515</v>
      </c>
      <c r="PD587" t="s">
        <v>7515</v>
      </c>
      <c r="PE587" t="s">
        <v>7515</v>
      </c>
      <c r="PF587" t="s">
        <v>7515</v>
      </c>
      <c r="PG587" t="s">
        <v>7515</v>
      </c>
      <c r="PH587" t="s">
        <v>7515</v>
      </c>
      <c r="PI587" t="s">
        <v>7515</v>
      </c>
      <c r="PJ587" t="s">
        <v>7515</v>
      </c>
      <c r="PK587" t="s">
        <v>7515</v>
      </c>
      <c r="PL587" t="s">
        <v>7516</v>
      </c>
      <c r="PM587" t="s">
        <v>7516</v>
      </c>
      <c r="PN587" t="s">
        <v>7515</v>
      </c>
      <c r="PO587" t="s">
        <v>7515</v>
      </c>
      <c r="PP587" t="s">
        <v>7515</v>
      </c>
      <c r="PQ587" t="s">
        <v>7515</v>
      </c>
      <c r="PR587" t="s">
        <v>7515</v>
      </c>
      <c r="PS587" t="s">
        <v>7516</v>
      </c>
      <c r="PT587" t="s">
        <v>7516</v>
      </c>
      <c r="PU587" t="s">
        <v>7515</v>
      </c>
      <c r="PV587" t="s">
        <v>7515</v>
      </c>
      <c r="PW587" t="s">
        <v>7515</v>
      </c>
      <c r="PX587" t="s">
        <v>7515</v>
      </c>
      <c r="PY587" t="s">
        <v>7515</v>
      </c>
      <c r="PZ587" t="s">
        <v>7515</v>
      </c>
      <c r="QA587" t="s">
        <v>7515</v>
      </c>
      <c r="QB587" t="s">
        <v>7515</v>
      </c>
      <c r="QC587" t="s">
        <v>7515</v>
      </c>
      <c r="QE587" t="s">
        <v>7515</v>
      </c>
      <c r="QF587" t="s">
        <v>7515</v>
      </c>
      <c r="QG587" t="s">
        <v>7515</v>
      </c>
      <c r="QH587" t="s">
        <v>7515</v>
      </c>
      <c r="QI587" t="s">
        <v>7515</v>
      </c>
      <c r="QJ587" t="s">
        <v>7515</v>
      </c>
      <c r="QK587" t="s">
        <v>7516</v>
      </c>
      <c r="QW587" t="s">
        <v>7530</v>
      </c>
      <c r="QX587" t="s">
        <v>7530</v>
      </c>
      <c r="RE587" t="s">
        <v>7530</v>
      </c>
      <c r="RP587">
        <f t="shared" si="16"/>
        <v>3</v>
      </c>
      <c r="RS587">
        <f t="shared" si="17"/>
        <v>1</v>
      </c>
    </row>
    <row r="588" spans="1:487" x14ac:dyDescent="0.3">
      <c r="A588">
        <v>70575</v>
      </c>
      <c r="B588">
        <v>1108</v>
      </c>
      <c r="C588">
        <v>0</v>
      </c>
      <c r="D588">
        <v>5</v>
      </c>
      <c r="E588">
        <v>18</v>
      </c>
      <c r="F588">
        <v>89</v>
      </c>
      <c r="G588">
        <v>102</v>
      </c>
      <c r="H588">
        <v>4</v>
      </c>
      <c r="I588" t="s">
        <v>6793</v>
      </c>
      <c r="J588" t="s">
        <v>6793</v>
      </c>
      <c r="O588" t="s">
        <v>6793</v>
      </c>
      <c r="P588" t="s">
        <v>7515</v>
      </c>
      <c r="Q588" t="s">
        <v>7515</v>
      </c>
      <c r="R588" t="s">
        <v>7516</v>
      </c>
      <c r="S588" t="s">
        <v>7515</v>
      </c>
      <c r="T588" t="s">
        <v>7515</v>
      </c>
      <c r="U588" t="s">
        <v>7515</v>
      </c>
      <c r="V588" t="s">
        <v>7515</v>
      </c>
      <c r="W588" t="s">
        <v>7515</v>
      </c>
      <c r="X588" t="s">
        <v>7515</v>
      </c>
      <c r="Y588" t="s">
        <v>7515</v>
      </c>
      <c r="Z588" t="s">
        <v>7515</v>
      </c>
      <c r="AA588" t="s">
        <v>7515</v>
      </c>
      <c r="AB588" t="s">
        <v>7515</v>
      </c>
      <c r="AC588" t="s">
        <v>7515</v>
      </c>
      <c r="AD588" t="s">
        <v>7515</v>
      </c>
      <c r="AE588" t="s">
        <v>7515</v>
      </c>
      <c r="AF588" t="s">
        <v>7515</v>
      </c>
      <c r="AG588" t="s">
        <v>7515</v>
      </c>
      <c r="AH588" t="s">
        <v>7515</v>
      </c>
      <c r="AI588" t="s">
        <v>7517</v>
      </c>
      <c r="AL588">
        <v>0</v>
      </c>
      <c r="AM588">
        <v>20</v>
      </c>
      <c r="AN588" t="s">
        <v>7575</v>
      </c>
      <c r="AO588">
        <v>6</v>
      </c>
      <c r="AQ588" t="s">
        <v>6993</v>
      </c>
      <c r="AR588" t="s">
        <v>6794</v>
      </c>
      <c r="AS588" t="s">
        <v>6794</v>
      </c>
      <c r="AT588">
        <v>0</v>
      </c>
      <c r="AU588">
        <v>24</v>
      </c>
      <c r="AV588" t="s">
        <v>7568</v>
      </c>
      <c r="AW588" t="s">
        <v>31</v>
      </c>
      <c r="AX588" t="s">
        <v>6793</v>
      </c>
      <c r="AY588" t="s">
        <v>6813</v>
      </c>
      <c r="AZ588" t="s">
        <v>7562</v>
      </c>
      <c r="BA588" t="s">
        <v>6991</v>
      </c>
      <c r="BC588" t="s">
        <v>6794</v>
      </c>
      <c r="BD588" t="s">
        <v>6794</v>
      </c>
      <c r="BE588" t="s">
        <v>6793</v>
      </c>
      <c r="BF588" t="s">
        <v>6794</v>
      </c>
      <c r="BH588" t="s">
        <v>6793</v>
      </c>
      <c r="BI588" t="s">
        <v>6793</v>
      </c>
      <c r="BJ588" t="s">
        <v>6794</v>
      </c>
      <c r="BK588" t="s">
        <v>6794</v>
      </c>
      <c r="BL588" t="s">
        <v>6794</v>
      </c>
      <c r="BM588" t="s">
        <v>7022</v>
      </c>
      <c r="BN588" t="s">
        <v>7026</v>
      </c>
      <c r="BO588" t="s">
        <v>6794</v>
      </c>
      <c r="BQ588">
        <v>0</v>
      </c>
      <c r="BR588">
        <v>35</v>
      </c>
      <c r="BS588" t="s">
        <v>7533</v>
      </c>
      <c r="BT588" t="s">
        <v>7571</v>
      </c>
      <c r="BU588" t="s">
        <v>7026</v>
      </c>
      <c r="BV588" t="s">
        <v>7535</v>
      </c>
      <c r="BW588" t="s">
        <v>7515</v>
      </c>
      <c r="BX588" t="s">
        <v>7516</v>
      </c>
      <c r="BY588" t="s">
        <v>7515</v>
      </c>
      <c r="BZ588" t="s">
        <v>7515</v>
      </c>
      <c r="CA588" t="s">
        <v>7515</v>
      </c>
      <c r="CB588" t="s">
        <v>7515</v>
      </c>
      <c r="CC588" t="s">
        <v>7515</v>
      </c>
      <c r="CD588" t="s">
        <v>7515</v>
      </c>
      <c r="CE588" t="s">
        <v>7515</v>
      </c>
      <c r="CF588" t="s">
        <v>7515</v>
      </c>
      <c r="CG588" t="s">
        <v>7515</v>
      </c>
      <c r="CH588" t="s">
        <v>7515</v>
      </c>
      <c r="CI588" t="s">
        <v>6793</v>
      </c>
      <c r="CJ588" t="s">
        <v>6794</v>
      </c>
      <c r="CO588" t="s">
        <v>6793</v>
      </c>
      <c r="CP588" t="s">
        <v>6793</v>
      </c>
      <c r="CQ588" t="s">
        <v>6794</v>
      </c>
      <c r="CR588" t="s">
        <v>6793</v>
      </c>
      <c r="CS588" t="s">
        <v>6794</v>
      </c>
      <c r="CT588" t="s">
        <v>6793</v>
      </c>
      <c r="CU588" t="s">
        <v>6794</v>
      </c>
      <c r="CV588" t="s">
        <v>6793</v>
      </c>
      <c r="CW588" t="s">
        <v>6794</v>
      </c>
      <c r="CX588" t="s">
        <v>7520</v>
      </c>
      <c r="CY588" t="s">
        <v>7521</v>
      </c>
      <c r="CZ588" t="s">
        <v>7522</v>
      </c>
      <c r="DA588" t="s">
        <v>6793</v>
      </c>
      <c r="DB588">
        <v>1</v>
      </c>
      <c r="DC588">
        <v>2</v>
      </c>
      <c r="DD588">
        <v>2</v>
      </c>
      <c r="DE588" t="s">
        <v>6794</v>
      </c>
      <c r="EA588">
        <v>2</v>
      </c>
      <c r="EC588">
        <v>0</v>
      </c>
      <c r="ED588">
        <v>0</v>
      </c>
      <c r="EE588">
        <v>0</v>
      </c>
      <c r="EF588">
        <v>0</v>
      </c>
      <c r="EG588">
        <v>2</v>
      </c>
      <c r="EH588">
        <v>0</v>
      </c>
      <c r="EI588">
        <v>0</v>
      </c>
      <c r="EJ588" t="s">
        <v>6794</v>
      </c>
      <c r="EP588" t="s">
        <v>6794</v>
      </c>
      <c r="OI588" t="s">
        <v>7526</v>
      </c>
      <c r="OJ588" t="s">
        <v>7526</v>
      </c>
      <c r="OK588" t="s">
        <v>6857</v>
      </c>
      <c r="OL588" t="s">
        <v>7526</v>
      </c>
      <c r="OM588" t="s">
        <v>7528</v>
      </c>
      <c r="ON588" t="s">
        <v>7529</v>
      </c>
      <c r="OO588" t="s">
        <v>7528</v>
      </c>
      <c r="OP588">
        <v>0</v>
      </c>
      <c r="OQ588" t="s">
        <v>28</v>
      </c>
      <c r="OR588" t="s">
        <v>7549</v>
      </c>
      <c r="OS588">
        <v>2007</v>
      </c>
      <c r="OT588">
        <v>7</v>
      </c>
      <c r="OU588">
        <v>1</v>
      </c>
      <c r="OV588">
        <v>7</v>
      </c>
      <c r="OW588">
        <v>0</v>
      </c>
      <c r="OX588">
        <v>1</v>
      </c>
      <c r="OY588">
        <v>35</v>
      </c>
      <c r="QE588" t="s">
        <v>7515</v>
      </c>
      <c r="QF588" t="s">
        <v>7515</v>
      </c>
      <c r="QG588" t="s">
        <v>7515</v>
      </c>
      <c r="QH588" t="s">
        <v>7515</v>
      </c>
      <c r="QI588" t="s">
        <v>7515</v>
      </c>
      <c r="QJ588" t="s">
        <v>7515</v>
      </c>
      <c r="QK588" t="s">
        <v>7516</v>
      </c>
      <c r="RP588">
        <f t="shared" si="16"/>
        <v>2</v>
      </c>
      <c r="RS588">
        <f t="shared" si="17"/>
        <v>2</v>
      </c>
    </row>
    <row r="589" spans="1:487" x14ac:dyDescent="0.3">
      <c r="A589">
        <v>70576</v>
      </c>
      <c r="B589">
        <v>1110</v>
      </c>
      <c r="C589">
        <v>0</v>
      </c>
      <c r="D589">
        <v>5</v>
      </c>
      <c r="E589">
        <v>19</v>
      </c>
      <c r="F589">
        <v>127</v>
      </c>
      <c r="G589">
        <v>102</v>
      </c>
      <c r="H589">
        <v>3</v>
      </c>
      <c r="I589" t="s">
        <v>6793</v>
      </c>
      <c r="J589" t="s">
        <v>6793</v>
      </c>
      <c r="O589" t="s">
        <v>6793</v>
      </c>
      <c r="P589" t="s">
        <v>7515</v>
      </c>
      <c r="Q589" t="s">
        <v>7515</v>
      </c>
      <c r="R589" t="s">
        <v>7515</v>
      </c>
      <c r="S589" t="s">
        <v>7515</v>
      </c>
      <c r="T589" t="s">
        <v>7515</v>
      </c>
      <c r="U589" t="s">
        <v>7515</v>
      </c>
      <c r="V589" t="s">
        <v>7515</v>
      </c>
      <c r="W589" t="s">
        <v>7515</v>
      </c>
      <c r="X589" t="s">
        <v>7515</v>
      </c>
      <c r="Y589" t="s">
        <v>7515</v>
      </c>
      <c r="Z589" t="s">
        <v>7516</v>
      </c>
      <c r="AA589" t="s">
        <v>7515</v>
      </c>
      <c r="AB589" t="s">
        <v>7515</v>
      </c>
      <c r="AC589" t="s">
        <v>7515</v>
      </c>
      <c r="AD589" t="s">
        <v>7515</v>
      </c>
      <c r="AE589" t="s">
        <v>7515</v>
      </c>
      <c r="AF589" t="s">
        <v>7515</v>
      </c>
      <c r="AG589" t="s">
        <v>7515</v>
      </c>
      <c r="AH589" t="s">
        <v>7515</v>
      </c>
      <c r="AJ589">
        <v>1</v>
      </c>
      <c r="AK589">
        <v>1</v>
      </c>
      <c r="AL589">
        <v>0</v>
      </c>
      <c r="AM589">
        <v>10</v>
      </c>
      <c r="AN589" t="s">
        <v>6845</v>
      </c>
      <c r="AQ589" t="s">
        <v>6985</v>
      </c>
      <c r="AR589" t="s">
        <v>6794</v>
      </c>
      <c r="AS589" t="s">
        <v>6794</v>
      </c>
      <c r="AT589">
        <v>0</v>
      </c>
      <c r="AU589">
        <v>10</v>
      </c>
      <c r="AV589" t="s">
        <v>6988</v>
      </c>
      <c r="AW589" t="s">
        <v>6966</v>
      </c>
      <c r="AX589" t="s">
        <v>6793</v>
      </c>
      <c r="AY589" t="s">
        <v>6813</v>
      </c>
      <c r="AZ589" t="s">
        <v>7531</v>
      </c>
      <c r="BA589" t="s">
        <v>6991</v>
      </c>
      <c r="BC589" t="s">
        <v>6794</v>
      </c>
      <c r="BD589" t="s">
        <v>6794</v>
      </c>
      <c r="BE589" t="s">
        <v>6794</v>
      </c>
      <c r="BF589" t="s">
        <v>6794</v>
      </c>
      <c r="BG589" t="s">
        <v>6794</v>
      </c>
      <c r="BH589" t="s">
        <v>6793</v>
      </c>
      <c r="BI589" t="s">
        <v>6793</v>
      </c>
      <c r="BJ589" t="s">
        <v>6794</v>
      </c>
      <c r="BK589" t="s">
        <v>6794</v>
      </c>
      <c r="BL589" t="s">
        <v>6794</v>
      </c>
      <c r="BM589" t="s">
        <v>7025</v>
      </c>
      <c r="BN589" t="s">
        <v>7565</v>
      </c>
      <c r="BO589" t="s">
        <v>6794</v>
      </c>
      <c r="BQ589">
        <v>50</v>
      </c>
      <c r="BR589">
        <v>50</v>
      </c>
      <c r="BS589" t="s">
        <v>7533</v>
      </c>
      <c r="BT589" t="s">
        <v>7601</v>
      </c>
      <c r="BU589" t="s">
        <v>7025</v>
      </c>
      <c r="BV589" t="s">
        <v>7535</v>
      </c>
      <c r="BW589" t="s">
        <v>7516</v>
      </c>
      <c r="BX589" t="s">
        <v>7515</v>
      </c>
      <c r="BY589" t="s">
        <v>7515</v>
      </c>
      <c r="BZ589" t="s">
        <v>7515</v>
      </c>
      <c r="CA589" t="s">
        <v>7515</v>
      </c>
      <c r="CB589" t="s">
        <v>7515</v>
      </c>
      <c r="CC589" t="s">
        <v>7515</v>
      </c>
      <c r="CD589" t="s">
        <v>7515</v>
      </c>
      <c r="CE589" t="s">
        <v>7515</v>
      </c>
      <c r="CF589" t="s">
        <v>7515</v>
      </c>
      <c r="CG589" t="s">
        <v>7515</v>
      </c>
      <c r="CH589" t="s">
        <v>7515</v>
      </c>
      <c r="CI589" t="s">
        <v>6793</v>
      </c>
      <c r="CJ589" t="s">
        <v>6793</v>
      </c>
      <c r="CO589" t="s">
        <v>6793</v>
      </c>
      <c r="CP589" t="s">
        <v>6793</v>
      </c>
      <c r="CQ589" t="s">
        <v>6794</v>
      </c>
      <c r="CR589" t="s">
        <v>6793</v>
      </c>
      <c r="CS589" t="s">
        <v>6794</v>
      </c>
      <c r="CT589" t="s">
        <v>6793</v>
      </c>
      <c r="CU589" t="s">
        <v>6794</v>
      </c>
      <c r="CV589" t="s">
        <v>6793</v>
      </c>
      <c r="CW589" t="s">
        <v>6794</v>
      </c>
      <c r="CX589" t="s">
        <v>7520</v>
      </c>
      <c r="CY589" t="s">
        <v>7521</v>
      </c>
      <c r="CZ589" t="s">
        <v>7522</v>
      </c>
      <c r="DA589" t="s">
        <v>6793</v>
      </c>
      <c r="DB589">
        <v>5</v>
      </c>
      <c r="DC589">
        <v>5</v>
      </c>
      <c r="DD589">
        <v>3</v>
      </c>
      <c r="DE589" t="s">
        <v>6794</v>
      </c>
      <c r="EA589">
        <v>6</v>
      </c>
      <c r="EC589">
        <v>3</v>
      </c>
      <c r="ED589">
        <v>1</v>
      </c>
      <c r="EE589">
        <v>0</v>
      </c>
      <c r="EF589">
        <v>2</v>
      </c>
      <c r="EG589">
        <v>0</v>
      </c>
      <c r="EH589">
        <v>0</v>
      </c>
      <c r="EI589">
        <v>0</v>
      </c>
      <c r="EJ589" t="s">
        <v>6794</v>
      </c>
      <c r="EP589" t="s">
        <v>6793</v>
      </c>
      <c r="GU589" t="s">
        <v>7524</v>
      </c>
      <c r="GV589" t="s">
        <v>7595</v>
      </c>
      <c r="GW589">
        <v>2008</v>
      </c>
      <c r="HA589" t="s">
        <v>6794</v>
      </c>
      <c r="IQ589" t="s">
        <v>7524</v>
      </c>
      <c r="IR589" t="s">
        <v>7574</v>
      </c>
      <c r="IS589">
        <v>2007</v>
      </c>
      <c r="IU589" t="s">
        <v>7526</v>
      </c>
      <c r="IV589" t="s">
        <v>7526</v>
      </c>
      <c r="IW589" t="s">
        <v>6794</v>
      </c>
      <c r="IX589" t="s">
        <v>6793</v>
      </c>
      <c r="JO589" t="s">
        <v>7524</v>
      </c>
      <c r="JP589" t="s">
        <v>7598</v>
      </c>
      <c r="JQ589">
        <v>2006</v>
      </c>
      <c r="JU589" t="s">
        <v>6793</v>
      </c>
      <c r="KM589" t="s">
        <v>7524</v>
      </c>
      <c r="KN589" t="s">
        <v>7591</v>
      </c>
      <c r="KO589">
        <v>2007</v>
      </c>
      <c r="KS589" t="s">
        <v>6794</v>
      </c>
      <c r="KT589" t="s">
        <v>6793</v>
      </c>
      <c r="NW589">
        <v>4</v>
      </c>
      <c r="NX589" t="s">
        <v>7515</v>
      </c>
      <c r="NY589" t="s">
        <v>7515</v>
      </c>
      <c r="NZ589" t="s">
        <v>7515</v>
      </c>
      <c r="OA589" t="s">
        <v>7515</v>
      </c>
      <c r="OB589" t="s">
        <v>7515</v>
      </c>
      <c r="OC589" t="s">
        <v>7515</v>
      </c>
      <c r="OD589" t="s">
        <v>7515</v>
      </c>
      <c r="OE589" t="s">
        <v>7516</v>
      </c>
      <c r="OF589" t="s">
        <v>7515</v>
      </c>
      <c r="OG589" t="s">
        <v>7515</v>
      </c>
      <c r="OH589" t="s">
        <v>7515</v>
      </c>
      <c r="OI589" t="s">
        <v>6757</v>
      </c>
      <c r="OK589" t="s">
        <v>7526</v>
      </c>
      <c r="OL589" t="s">
        <v>7526</v>
      </c>
      <c r="OM589" t="s">
        <v>7528</v>
      </c>
      <c r="ON589" t="s">
        <v>7539</v>
      </c>
      <c r="OO589" t="s">
        <v>7528</v>
      </c>
      <c r="OP589">
        <v>0</v>
      </c>
      <c r="OQ589" t="s">
        <v>28</v>
      </c>
      <c r="OR589" t="s">
        <v>7549</v>
      </c>
      <c r="OS589">
        <v>2006</v>
      </c>
      <c r="OT589">
        <v>9</v>
      </c>
      <c r="OU589">
        <v>2</v>
      </c>
      <c r="OV589">
        <v>9</v>
      </c>
      <c r="OW589">
        <v>1</v>
      </c>
      <c r="OX589">
        <v>1</v>
      </c>
      <c r="OY589">
        <v>70</v>
      </c>
      <c r="OZ589" t="s">
        <v>7515</v>
      </c>
      <c r="PA589" t="s">
        <v>7515</v>
      </c>
      <c r="PB589" t="s">
        <v>7515</v>
      </c>
      <c r="PC589" t="s">
        <v>7515</v>
      </c>
      <c r="PD589" t="s">
        <v>7515</v>
      </c>
      <c r="PE589" t="s">
        <v>7515</v>
      </c>
      <c r="PF589" t="s">
        <v>7515</v>
      </c>
      <c r="PG589" t="s">
        <v>7515</v>
      </c>
      <c r="PH589" t="s">
        <v>7516</v>
      </c>
      <c r="PI589" t="s">
        <v>7515</v>
      </c>
      <c r="PJ589" t="s">
        <v>7515</v>
      </c>
      <c r="PK589" t="s">
        <v>7515</v>
      </c>
      <c r="PL589" t="s">
        <v>7515</v>
      </c>
      <c r="PM589" t="s">
        <v>7515</v>
      </c>
      <c r="PN589" t="s">
        <v>7516</v>
      </c>
      <c r="PO589" t="s">
        <v>7515</v>
      </c>
      <c r="PP589" t="s">
        <v>7515</v>
      </c>
      <c r="PQ589" t="s">
        <v>7516</v>
      </c>
      <c r="PR589" t="s">
        <v>7515</v>
      </c>
      <c r="PS589" t="s">
        <v>7515</v>
      </c>
      <c r="PT589" t="s">
        <v>7516</v>
      </c>
      <c r="PU589" t="s">
        <v>7515</v>
      </c>
      <c r="PV589" t="s">
        <v>7515</v>
      </c>
      <c r="PW589" t="s">
        <v>7515</v>
      </c>
      <c r="PX589" t="s">
        <v>7515</v>
      </c>
      <c r="PY589" t="s">
        <v>7515</v>
      </c>
      <c r="PZ589" t="s">
        <v>7515</v>
      </c>
      <c r="QA589" t="s">
        <v>7515</v>
      </c>
      <c r="QB589" t="s">
        <v>7515</v>
      </c>
      <c r="QC589" t="s">
        <v>7515</v>
      </c>
      <c r="QE589" t="s">
        <v>7516</v>
      </c>
      <c r="QF589" t="s">
        <v>7515</v>
      </c>
      <c r="QG589" t="s">
        <v>7515</v>
      </c>
      <c r="QH589" t="s">
        <v>7515</v>
      </c>
      <c r="QI589" t="s">
        <v>7515</v>
      </c>
      <c r="QJ589" t="s">
        <v>7515</v>
      </c>
      <c r="QK589" t="s">
        <v>7515</v>
      </c>
      <c r="QY589" t="s">
        <v>7530</v>
      </c>
      <c r="RE589" t="s">
        <v>7530</v>
      </c>
      <c r="RP589">
        <f t="shared" si="16"/>
        <v>4</v>
      </c>
      <c r="RS589">
        <f t="shared" si="17"/>
        <v>4</v>
      </c>
    </row>
    <row r="590" spans="1:487" x14ac:dyDescent="0.3">
      <c r="A590">
        <v>70577</v>
      </c>
      <c r="B590">
        <v>1111</v>
      </c>
      <c r="C590">
        <v>0</v>
      </c>
      <c r="D590">
        <v>5</v>
      </c>
      <c r="E590">
        <v>11</v>
      </c>
      <c r="F590">
        <v>82</v>
      </c>
      <c r="G590">
        <v>102</v>
      </c>
      <c r="H590">
        <v>3</v>
      </c>
      <c r="I590" t="s">
        <v>6793</v>
      </c>
      <c r="J590" t="s">
        <v>6793</v>
      </c>
      <c r="O590" t="s">
        <v>6793</v>
      </c>
      <c r="P590" t="s">
        <v>7515</v>
      </c>
      <c r="Q590" t="s">
        <v>7515</v>
      </c>
      <c r="R590" t="s">
        <v>7515</v>
      </c>
      <c r="S590" t="s">
        <v>7515</v>
      </c>
      <c r="T590" t="s">
        <v>7515</v>
      </c>
      <c r="U590" t="s">
        <v>7515</v>
      </c>
      <c r="V590" t="s">
        <v>7515</v>
      </c>
      <c r="W590" t="s">
        <v>7515</v>
      </c>
      <c r="X590" t="s">
        <v>7515</v>
      </c>
      <c r="Y590" t="s">
        <v>7515</v>
      </c>
      <c r="Z590" t="s">
        <v>7516</v>
      </c>
      <c r="AA590" t="s">
        <v>7515</v>
      </c>
      <c r="AB590" t="s">
        <v>7515</v>
      </c>
      <c r="AC590" t="s">
        <v>7515</v>
      </c>
      <c r="AD590" t="s">
        <v>7515</v>
      </c>
      <c r="AE590" t="s">
        <v>7515</v>
      </c>
      <c r="AF590" t="s">
        <v>7515</v>
      </c>
      <c r="AG590" t="s">
        <v>7515</v>
      </c>
      <c r="AH590" t="s">
        <v>7515</v>
      </c>
      <c r="AI590" t="s">
        <v>6796</v>
      </c>
      <c r="AQ590" t="s">
        <v>6985</v>
      </c>
      <c r="AR590" t="s">
        <v>6793</v>
      </c>
      <c r="AS590" t="s">
        <v>6793</v>
      </c>
      <c r="AT590">
        <v>0</v>
      </c>
      <c r="AU590">
        <v>10</v>
      </c>
      <c r="AV590" t="s">
        <v>6988</v>
      </c>
      <c r="AW590" t="s">
        <v>6793</v>
      </c>
      <c r="AX590" t="s">
        <v>6793</v>
      </c>
      <c r="AY590" t="s">
        <v>6813</v>
      </c>
      <c r="AZ590" t="s">
        <v>7531</v>
      </c>
      <c r="BA590" t="s">
        <v>6991</v>
      </c>
      <c r="BC590" t="s">
        <v>6794</v>
      </c>
      <c r="BD590" t="s">
        <v>6794</v>
      </c>
      <c r="BE590" t="s">
        <v>6794</v>
      </c>
      <c r="BF590" t="s">
        <v>6793</v>
      </c>
      <c r="BG590" t="s">
        <v>6794</v>
      </c>
      <c r="BH590" t="s">
        <v>6793</v>
      </c>
      <c r="BI590" t="s">
        <v>6793</v>
      </c>
      <c r="BJ590" t="s">
        <v>6794</v>
      </c>
      <c r="BK590" t="s">
        <v>6794</v>
      </c>
      <c r="BL590" t="s">
        <v>6794</v>
      </c>
      <c r="BM590" t="s">
        <v>7025</v>
      </c>
      <c r="BN590" t="s">
        <v>7024</v>
      </c>
      <c r="BO590" t="s">
        <v>6794</v>
      </c>
      <c r="BQ590">
        <v>100</v>
      </c>
      <c r="BR590">
        <v>50</v>
      </c>
      <c r="BS590" t="s">
        <v>7519</v>
      </c>
      <c r="BT590" t="s">
        <v>6</v>
      </c>
      <c r="BU590" t="s">
        <v>7559</v>
      </c>
      <c r="BV590" t="s">
        <v>7535</v>
      </c>
      <c r="BW590" t="s">
        <v>7516</v>
      </c>
      <c r="BX590" t="s">
        <v>7515</v>
      </c>
      <c r="BY590" t="s">
        <v>7515</v>
      </c>
      <c r="BZ590" t="s">
        <v>7515</v>
      </c>
      <c r="CA590" t="s">
        <v>7515</v>
      </c>
      <c r="CB590" t="s">
        <v>7515</v>
      </c>
      <c r="CC590" t="s">
        <v>7515</v>
      </c>
      <c r="CD590" t="s">
        <v>7515</v>
      </c>
      <c r="CE590" t="s">
        <v>7515</v>
      </c>
      <c r="CF590" t="s">
        <v>7515</v>
      </c>
      <c r="CG590" t="s">
        <v>7515</v>
      </c>
      <c r="CH590" t="s">
        <v>7515</v>
      </c>
      <c r="CI590" t="s">
        <v>6793</v>
      </c>
      <c r="CJ590" t="s">
        <v>6794</v>
      </c>
      <c r="CO590" t="s">
        <v>6793</v>
      </c>
      <c r="CP590" t="s">
        <v>6793</v>
      </c>
      <c r="CQ590" t="s">
        <v>6794</v>
      </c>
      <c r="CR590" t="s">
        <v>6793</v>
      </c>
      <c r="CS590" t="s">
        <v>6794</v>
      </c>
      <c r="CT590" t="s">
        <v>6794</v>
      </c>
      <c r="CU590" t="s">
        <v>6794</v>
      </c>
      <c r="CV590" t="s">
        <v>6793</v>
      </c>
      <c r="CW590" t="s">
        <v>6794</v>
      </c>
      <c r="CX590" t="s">
        <v>7520</v>
      </c>
      <c r="CY590" t="s">
        <v>7521</v>
      </c>
      <c r="CZ590" t="s">
        <v>7536</v>
      </c>
      <c r="DA590" t="s">
        <v>6793</v>
      </c>
      <c r="DB590">
        <v>2</v>
      </c>
      <c r="DC590">
        <v>4</v>
      </c>
      <c r="DD590">
        <v>4</v>
      </c>
      <c r="DE590" t="s">
        <v>6794</v>
      </c>
      <c r="EA590">
        <v>2</v>
      </c>
      <c r="EC590">
        <v>0</v>
      </c>
      <c r="ED590">
        <v>0</v>
      </c>
      <c r="EE590">
        <v>0</v>
      </c>
      <c r="EF590">
        <v>0</v>
      </c>
      <c r="EG590">
        <v>1</v>
      </c>
      <c r="EH590">
        <v>1</v>
      </c>
      <c r="EI590">
        <v>0</v>
      </c>
      <c r="EJ590" t="s">
        <v>6794</v>
      </c>
      <c r="EP590" t="s">
        <v>6794</v>
      </c>
      <c r="OI590" t="s">
        <v>6857</v>
      </c>
      <c r="OJ590" t="s">
        <v>6</v>
      </c>
      <c r="OK590" t="s">
        <v>7527</v>
      </c>
      <c r="OL590" t="s">
        <v>7527</v>
      </c>
      <c r="OM590" t="s">
        <v>7528</v>
      </c>
      <c r="ON590" t="s">
        <v>7529</v>
      </c>
      <c r="OO590" t="s">
        <v>7528</v>
      </c>
      <c r="OP590">
        <v>0</v>
      </c>
      <c r="OQ590" t="s">
        <v>28</v>
      </c>
      <c r="OR590" t="s">
        <v>7549</v>
      </c>
      <c r="OS590">
        <v>2006</v>
      </c>
      <c r="OT590">
        <v>8</v>
      </c>
      <c r="OU590">
        <v>1</v>
      </c>
      <c r="OV590">
        <v>8</v>
      </c>
      <c r="OW590">
        <v>1</v>
      </c>
      <c r="OX590">
        <v>0</v>
      </c>
      <c r="OY590">
        <v>35</v>
      </c>
      <c r="QE590" t="s">
        <v>7516</v>
      </c>
      <c r="QF590" t="s">
        <v>7515</v>
      </c>
      <c r="QG590" t="s">
        <v>7515</v>
      </c>
      <c r="QH590" t="s">
        <v>7515</v>
      </c>
      <c r="QI590" t="s">
        <v>7515</v>
      </c>
      <c r="QJ590" t="s">
        <v>7515</v>
      </c>
      <c r="QK590" t="s">
        <v>7515</v>
      </c>
      <c r="RP590">
        <f t="shared" si="16"/>
        <v>4</v>
      </c>
      <c r="RS590">
        <f t="shared" si="17"/>
        <v>4</v>
      </c>
    </row>
    <row r="591" spans="1:487" x14ac:dyDescent="0.3">
      <c r="A591">
        <v>70578</v>
      </c>
      <c r="B591">
        <v>1113</v>
      </c>
      <c r="C591">
        <v>0</v>
      </c>
      <c r="D591">
        <v>5</v>
      </c>
      <c r="E591">
        <v>21</v>
      </c>
      <c r="F591">
        <v>75</v>
      </c>
      <c r="G591">
        <v>102</v>
      </c>
      <c r="H591">
        <v>15</v>
      </c>
      <c r="I591" t="s">
        <v>6793</v>
      </c>
      <c r="J591" t="s">
        <v>6793</v>
      </c>
      <c r="O591" t="s">
        <v>6793</v>
      </c>
      <c r="P591" t="s">
        <v>7515</v>
      </c>
      <c r="Q591" t="s">
        <v>7515</v>
      </c>
      <c r="R591" t="s">
        <v>7515</v>
      </c>
      <c r="S591" t="s">
        <v>7515</v>
      </c>
      <c r="T591" t="s">
        <v>7515</v>
      </c>
      <c r="U591" t="s">
        <v>7515</v>
      </c>
      <c r="V591" t="s">
        <v>7515</v>
      </c>
      <c r="W591" t="s">
        <v>7515</v>
      </c>
      <c r="X591" t="s">
        <v>7515</v>
      </c>
      <c r="Y591" t="s">
        <v>7515</v>
      </c>
      <c r="Z591" t="s">
        <v>7515</v>
      </c>
      <c r="AA591" t="s">
        <v>7515</v>
      </c>
      <c r="AB591" t="s">
        <v>7515</v>
      </c>
      <c r="AC591" t="s">
        <v>7515</v>
      </c>
      <c r="AD591" t="s">
        <v>7515</v>
      </c>
      <c r="AE591" t="s">
        <v>7516</v>
      </c>
      <c r="AF591" t="s">
        <v>7515</v>
      </c>
      <c r="AG591" t="s">
        <v>7515</v>
      </c>
      <c r="AH591" t="s">
        <v>7515</v>
      </c>
      <c r="AI591" t="s">
        <v>6796</v>
      </c>
      <c r="AQ591" t="s">
        <v>6993</v>
      </c>
      <c r="AR591" t="s">
        <v>6794</v>
      </c>
      <c r="AS591" t="s">
        <v>6794</v>
      </c>
      <c r="AT591" t="s">
        <v>6</v>
      </c>
      <c r="AU591" t="s">
        <v>6</v>
      </c>
      <c r="AV591" t="s">
        <v>6988</v>
      </c>
      <c r="AW591" t="s">
        <v>6793</v>
      </c>
      <c r="AX591" t="s">
        <v>6794</v>
      </c>
      <c r="AY591" t="s">
        <v>6813</v>
      </c>
      <c r="AZ591" t="s">
        <v>6</v>
      </c>
      <c r="BA591" t="s">
        <v>7553</v>
      </c>
      <c r="BC591" t="s">
        <v>6794</v>
      </c>
      <c r="BD591" t="s">
        <v>6794</v>
      </c>
      <c r="BE591" t="s">
        <v>6793</v>
      </c>
      <c r="BF591" t="s">
        <v>6793</v>
      </c>
      <c r="BG591" t="s">
        <v>6793</v>
      </c>
      <c r="BH591" t="s">
        <v>6794</v>
      </c>
      <c r="BI591" t="s">
        <v>6794</v>
      </c>
      <c r="BJ591" t="s">
        <v>6793</v>
      </c>
      <c r="BK591" t="s">
        <v>6794</v>
      </c>
      <c r="BL591" t="s">
        <v>6794</v>
      </c>
      <c r="BM591" t="s">
        <v>7021</v>
      </c>
      <c r="BN591" t="s">
        <v>7024</v>
      </c>
      <c r="BO591" t="s">
        <v>6794</v>
      </c>
      <c r="BQ591">
        <v>50</v>
      </c>
      <c r="BR591">
        <v>50</v>
      </c>
      <c r="BS591" t="s">
        <v>7519</v>
      </c>
      <c r="BT591" t="s">
        <v>6</v>
      </c>
      <c r="BU591" t="s">
        <v>7026</v>
      </c>
      <c r="BV591" t="s">
        <v>7561</v>
      </c>
      <c r="BW591" t="s">
        <v>7516</v>
      </c>
      <c r="BX591" t="s">
        <v>7516</v>
      </c>
      <c r="BY591" t="s">
        <v>7515</v>
      </c>
      <c r="BZ591" t="s">
        <v>7515</v>
      </c>
      <c r="CA591" t="s">
        <v>7516</v>
      </c>
      <c r="CB591" t="s">
        <v>7515</v>
      </c>
      <c r="CC591" t="s">
        <v>7515</v>
      </c>
      <c r="CD591" t="s">
        <v>7515</v>
      </c>
      <c r="CE591" t="s">
        <v>7515</v>
      </c>
      <c r="CF591" t="s">
        <v>7515</v>
      </c>
      <c r="CG591" t="s">
        <v>7515</v>
      </c>
      <c r="CH591" t="s">
        <v>7515</v>
      </c>
      <c r="CI591" t="s">
        <v>6793</v>
      </c>
      <c r="CJ591" t="s">
        <v>6794</v>
      </c>
      <c r="CO591" t="s">
        <v>6794</v>
      </c>
      <c r="CP591" t="s">
        <v>6794</v>
      </c>
      <c r="CQ591" t="s">
        <v>6794</v>
      </c>
      <c r="CR591" t="s">
        <v>6794</v>
      </c>
      <c r="CS591" t="s">
        <v>6794</v>
      </c>
      <c r="CT591" t="s">
        <v>6794</v>
      </c>
      <c r="CU591" t="s">
        <v>6794</v>
      </c>
      <c r="CV591" t="s">
        <v>6793</v>
      </c>
      <c r="CW591" t="s">
        <v>6794</v>
      </c>
      <c r="CX591" t="s">
        <v>7520</v>
      </c>
      <c r="CY591" t="s">
        <v>7613</v>
      </c>
      <c r="CZ591" t="s">
        <v>7570</v>
      </c>
      <c r="DA591" t="s">
        <v>6793</v>
      </c>
      <c r="DB591">
        <v>2</v>
      </c>
      <c r="DC591">
        <v>2</v>
      </c>
      <c r="DD591">
        <v>3</v>
      </c>
      <c r="DE591" t="s">
        <v>6794</v>
      </c>
      <c r="EA591">
        <v>1</v>
      </c>
      <c r="EB591" t="s">
        <v>7584</v>
      </c>
      <c r="EJ591" t="s">
        <v>6794</v>
      </c>
      <c r="EP591" t="s">
        <v>6794</v>
      </c>
      <c r="OI591" t="s">
        <v>7526</v>
      </c>
      <c r="OJ591" t="s">
        <v>7526</v>
      </c>
      <c r="OK591" t="s">
        <v>7526</v>
      </c>
      <c r="OL591" t="s">
        <v>7526</v>
      </c>
      <c r="OM591" t="s">
        <v>7548</v>
      </c>
      <c r="ON591" t="s">
        <v>7529</v>
      </c>
      <c r="OO591" t="s">
        <v>7528</v>
      </c>
      <c r="OP591">
        <v>0</v>
      </c>
      <c r="OQ591" t="s">
        <v>28</v>
      </c>
      <c r="OR591" t="s">
        <v>265</v>
      </c>
      <c r="OS591">
        <v>2007</v>
      </c>
      <c r="OT591">
        <v>8</v>
      </c>
      <c r="OU591">
        <v>1</v>
      </c>
      <c r="OV591">
        <v>8</v>
      </c>
      <c r="OW591">
        <v>1</v>
      </c>
      <c r="OX591">
        <v>0</v>
      </c>
      <c r="OY591">
        <v>35</v>
      </c>
      <c r="QE591" t="s">
        <v>7515</v>
      </c>
      <c r="QF591" t="s">
        <v>7515</v>
      </c>
      <c r="QG591" t="s">
        <v>7515</v>
      </c>
      <c r="QH591" t="s">
        <v>7515</v>
      </c>
      <c r="QI591" t="s">
        <v>7516</v>
      </c>
      <c r="QJ591" t="s">
        <v>7515</v>
      </c>
      <c r="QK591" t="s">
        <v>7515</v>
      </c>
      <c r="RP591">
        <f t="shared" ref="RP591:RP654" si="18">IF(AU591="Don't Know",-1,IF(AU591&gt;=30,1,IF(AU591&gt;=20,2,IF(AU591&gt;=15,3,IF(AU591&gt;=10,4,IF(AU591&gt;=5,5,IF(AU591&gt;0,6,0)))))))</f>
        <v>-1</v>
      </c>
      <c r="RS591">
        <f t="shared" ref="RS591:RS654" si="19">VLOOKUP(BM591,$RT$2:$RX$12,5,FALSE)</f>
        <v>1</v>
      </c>
    </row>
    <row r="592" spans="1:487" x14ac:dyDescent="0.3">
      <c r="A592">
        <v>70579</v>
      </c>
      <c r="B592">
        <v>1116</v>
      </c>
      <c r="C592">
        <v>0</v>
      </c>
      <c r="D592">
        <v>5</v>
      </c>
      <c r="E592">
        <v>23</v>
      </c>
      <c r="F592">
        <v>131</v>
      </c>
      <c r="G592">
        <v>102</v>
      </c>
      <c r="H592">
        <v>4</v>
      </c>
      <c r="I592" t="s">
        <v>6793</v>
      </c>
      <c r="J592" t="s">
        <v>6793</v>
      </c>
      <c r="O592" t="s">
        <v>6793</v>
      </c>
      <c r="P592" t="s">
        <v>7515</v>
      </c>
      <c r="Q592" t="s">
        <v>7515</v>
      </c>
      <c r="R592" t="s">
        <v>7515</v>
      </c>
      <c r="S592" t="s">
        <v>7515</v>
      </c>
      <c r="T592" t="s">
        <v>7515</v>
      </c>
      <c r="U592" t="s">
        <v>7515</v>
      </c>
      <c r="V592" t="s">
        <v>7515</v>
      </c>
      <c r="W592" t="s">
        <v>7515</v>
      </c>
      <c r="X592" t="s">
        <v>7515</v>
      </c>
      <c r="Y592" t="s">
        <v>7515</v>
      </c>
      <c r="Z592" t="s">
        <v>7515</v>
      </c>
      <c r="AA592" t="s">
        <v>7515</v>
      </c>
      <c r="AB592" t="s">
        <v>7515</v>
      </c>
      <c r="AC592" t="s">
        <v>7515</v>
      </c>
      <c r="AD592" t="s">
        <v>7515</v>
      </c>
      <c r="AE592" t="s">
        <v>7516</v>
      </c>
      <c r="AF592" t="s">
        <v>7515</v>
      </c>
      <c r="AG592" t="s">
        <v>7515</v>
      </c>
      <c r="AH592" t="s">
        <v>7515</v>
      </c>
      <c r="AI592" t="s">
        <v>7517</v>
      </c>
      <c r="AL592">
        <v>0</v>
      </c>
      <c r="AM592">
        <v>2</v>
      </c>
      <c r="AN592" t="s">
        <v>6845</v>
      </c>
      <c r="AQ592" t="s">
        <v>6757</v>
      </c>
      <c r="AR592" t="s">
        <v>6793</v>
      </c>
      <c r="AS592" t="s">
        <v>6794</v>
      </c>
      <c r="AT592">
        <v>0</v>
      </c>
      <c r="AU592">
        <v>15</v>
      </c>
      <c r="AV592" t="s">
        <v>6988</v>
      </c>
      <c r="AW592" t="s">
        <v>6793</v>
      </c>
      <c r="AX592" t="s">
        <v>6793</v>
      </c>
      <c r="AY592" t="s">
        <v>6813</v>
      </c>
      <c r="AZ592" t="s">
        <v>7531</v>
      </c>
      <c r="BA592" t="s">
        <v>6991</v>
      </c>
      <c r="BC592" t="s">
        <v>6793</v>
      </c>
      <c r="BD592" t="s">
        <v>6794</v>
      </c>
      <c r="BE592" t="s">
        <v>6793</v>
      </c>
      <c r="BF592" t="s">
        <v>6793</v>
      </c>
      <c r="BG592" t="s">
        <v>6794</v>
      </c>
      <c r="BH592" t="s">
        <v>6794</v>
      </c>
      <c r="BI592" t="s">
        <v>6794</v>
      </c>
      <c r="BJ592" t="s">
        <v>6794</v>
      </c>
      <c r="BK592" t="s">
        <v>6794</v>
      </c>
      <c r="BL592" t="s">
        <v>6794</v>
      </c>
      <c r="BM592" t="s">
        <v>7024</v>
      </c>
      <c r="BN592" t="s">
        <v>7021</v>
      </c>
      <c r="BO592" t="s">
        <v>6794</v>
      </c>
      <c r="BQ592">
        <v>20</v>
      </c>
      <c r="BR592" t="s">
        <v>7532</v>
      </c>
      <c r="BS592" t="s">
        <v>7519</v>
      </c>
      <c r="BT592" t="s">
        <v>6</v>
      </c>
      <c r="BU592" t="s">
        <v>7559</v>
      </c>
      <c r="BV592" t="s">
        <v>7535</v>
      </c>
      <c r="BW592" t="s">
        <v>7516</v>
      </c>
      <c r="BX592" t="s">
        <v>7515</v>
      </c>
      <c r="BY592" t="s">
        <v>7515</v>
      </c>
      <c r="BZ592" t="s">
        <v>7515</v>
      </c>
      <c r="CA592" t="s">
        <v>7515</v>
      </c>
      <c r="CB592" t="s">
        <v>7515</v>
      </c>
      <c r="CC592" t="s">
        <v>7515</v>
      </c>
      <c r="CD592" t="s">
        <v>7515</v>
      </c>
      <c r="CE592" t="s">
        <v>7515</v>
      </c>
      <c r="CF592" t="s">
        <v>7515</v>
      </c>
      <c r="CG592" t="s">
        <v>7515</v>
      </c>
      <c r="CH592" t="s">
        <v>7515</v>
      </c>
      <c r="CI592" t="s">
        <v>6793</v>
      </c>
      <c r="CJ592" t="s">
        <v>6794</v>
      </c>
      <c r="CO592" t="s">
        <v>6793</v>
      </c>
      <c r="CP592" t="s">
        <v>6793</v>
      </c>
      <c r="CQ592" t="s">
        <v>6794</v>
      </c>
      <c r="CR592" t="s">
        <v>6794</v>
      </c>
      <c r="CS592" t="s">
        <v>6794</v>
      </c>
      <c r="CT592" t="s">
        <v>6794</v>
      </c>
      <c r="CU592" t="s">
        <v>6794</v>
      </c>
      <c r="CV592" t="s">
        <v>6793</v>
      </c>
      <c r="CW592" t="s">
        <v>6794</v>
      </c>
      <c r="CX592" t="s">
        <v>7520</v>
      </c>
      <c r="CY592" t="s">
        <v>7521</v>
      </c>
      <c r="CZ592" t="s">
        <v>7605</v>
      </c>
      <c r="DA592" t="s">
        <v>6794</v>
      </c>
      <c r="DB592">
        <v>2</v>
      </c>
      <c r="DC592">
        <v>2</v>
      </c>
      <c r="DD592">
        <v>2</v>
      </c>
      <c r="EA592">
        <v>2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1</v>
      </c>
      <c r="EI592">
        <v>1</v>
      </c>
      <c r="EP592" t="s">
        <v>6793</v>
      </c>
      <c r="IA592" t="s">
        <v>7524</v>
      </c>
      <c r="IB592" t="s">
        <v>7606</v>
      </c>
      <c r="IC592">
        <v>2007</v>
      </c>
      <c r="IG592" t="s">
        <v>6794</v>
      </c>
      <c r="IH592" t="s">
        <v>6793</v>
      </c>
      <c r="II592" t="s">
        <v>7524</v>
      </c>
      <c r="IJ592" t="s">
        <v>7591</v>
      </c>
      <c r="IK592">
        <v>2007</v>
      </c>
      <c r="IM592" t="s">
        <v>7527</v>
      </c>
      <c r="IN592" t="s">
        <v>7527</v>
      </c>
      <c r="IO592" t="s">
        <v>6794</v>
      </c>
      <c r="IP592" t="s">
        <v>6793</v>
      </c>
      <c r="MI592" t="s">
        <v>7538</v>
      </c>
      <c r="MJ592" t="s">
        <v>7591</v>
      </c>
      <c r="MK592">
        <v>2007</v>
      </c>
      <c r="MO592" t="s">
        <v>6794</v>
      </c>
      <c r="NG592" t="s">
        <v>7538</v>
      </c>
      <c r="NH592" t="s">
        <v>7591</v>
      </c>
      <c r="NI592">
        <v>2007</v>
      </c>
      <c r="NM592" t="s">
        <v>6794</v>
      </c>
      <c r="NN592" t="s">
        <v>6793</v>
      </c>
      <c r="NO592" t="s">
        <v>7538</v>
      </c>
      <c r="NP592" t="s">
        <v>7590</v>
      </c>
      <c r="NQ592">
        <v>2007</v>
      </c>
      <c r="NU592" t="s">
        <v>6794</v>
      </c>
      <c r="NW592">
        <v>5</v>
      </c>
      <c r="NX592" t="s">
        <v>7515</v>
      </c>
      <c r="NY592" t="s">
        <v>7515</v>
      </c>
      <c r="NZ592" t="s">
        <v>7515</v>
      </c>
      <c r="OA592" t="s">
        <v>7515</v>
      </c>
      <c r="OB592" t="s">
        <v>7515</v>
      </c>
      <c r="OC592" t="s">
        <v>7515</v>
      </c>
      <c r="OD592" t="s">
        <v>7516</v>
      </c>
      <c r="OE592" t="s">
        <v>7515</v>
      </c>
      <c r="OF592" t="s">
        <v>7516</v>
      </c>
      <c r="OG592" t="s">
        <v>7515</v>
      </c>
      <c r="OH592" t="s">
        <v>7515</v>
      </c>
      <c r="OM592" t="s">
        <v>7528</v>
      </c>
      <c r="ON592" t="s">
        <v>7529</v>
      </c>
      <c r="OO592" t="s">
        <v>7528</v>
      </c>
      <c r="OP592">
        <v>0</v>
      </c>
      <c r="OQ592" t="s">
        <v>28</v>
      </c>
      <c r="OR592" t="s">
        <v>7549</v>
      </c>
      <c r="OS592">
        <v>2007</v>
      </c>
      <c r="OT592">
        <v>9</v>
      </c>
      <c r="OU592">
        <v>1</v>
      </c>
      <c r="OV592">
        <v>9</v>
      </c>
      <c r="OW592">
        <v>0</v>
      </c>
      <c r="OX592">
        <v>1</v>
      </c>
      <c r="OY592">
        <v>35</v>
      </c>
      <c r="OZ592" t="s">
        <v>7516</v>
      </c>
      <c r="PA592" t="s">
        <v>7515</v>
      </c>
      <c r="PB592" t="s">
        <v>7515</v>
      </c>
      <c r="PC592" t="s">
        <v>7515</v>
      </c>
      <c r="PD592" t="s">
        <v>7515</v>
      </c>
      <c r="PE592" t="s">
        <v>7515</v>
      </c>
      <c r="PF592" t="s">
        <v>7515</v>
      </c>
      <c r="PG592" t="s">
        <v>7515</v>
      </c>
      <c r="PH592" t="s">
        <v>7515</v>
      </c>
      <c r="PI592" t="s">
        <v>7515</v>
      </c>
      <c r="PJ592" t="s">
        <v>7515</v>
      </c>
      <c r="PK592" t="s">
        <v>7515</v>
      </c>
      <c r="PL592" t="s">
        <v>7516</v>
      </c>
      <c r="PM592" t="s">
        <v>7516</v>
      </c>
      <c r="PN592" t="s">
        <v>7515</v>
      </c>
      <c r="PO592" t="s">
        <v>7515</v>
      </c>
      <c r="PP592" t="s">
        <v>7515</v>
      </c>
      <c r="PQ592" t="s">
        <v>7515</v>
      </c>
      <c r="PR592" t="s">
        <v>7515</v>
      </c>
      <c r="PS592" t="s">
        <v>7515</v>
      </c>
      <c r="PT592" t="s">
        <v>7515</v>
      </c>
      <c r="PU592" t="s">
        <v>7515</v>
      </c>
      <c r="PV592" t="s">
        <v>7515</v>
      </c>
      <c r="PW592" t="s">
        <v>7515</v>
      </c>
      <c r="PX592" t="s">
        <v>7515</v>
      </c>
      <c r="PY592" t="s">
        <v>7515</v>
      </c>
      <c r="PZ592" t="s">
        <v>7516</v>
      </c>
      <c r="QA592" t="s">
        <v>7515</v>
      </c>
      <c r="QB592" t="s">
        <v>7515</v>
      </c>
      <c r="QC592" t="s">
        <v>7516</v>
      </c>
      <c r="QE592" t="s">
        <v>7516</v>
      </c>
      <c r="QF592" t="s">
        <v>7515</v>
      </c>
      <c r="QG592" t="s">
        <v>7515</v>
      </c>
      <c r="QH592" t="s">
        <v>7515</v>
      </c>
      <c r="QI592" t="s">
        <v>7515</v>
      </c>
      <c r="QJ592" t="s">
        <v>7515</v>
      </c>
      <c r="QK592" t="s">
        <v>7515</v>
      </c>
      <c r="QX592" t="s">
        <v>7530</v>
      </c>
      <c r="RN592" t="s">
        <v>7530</v>
      </c>
      <c r="RP592">
        <f t="shared" si="18"/>
        <v>3</v>
      </c>
      <c r="RS592">
        <f t="shared" si="19"/>
        <v>3</v>
      </c>
    </row>
    <row r="593" spans="1:487" x14ac:dyDescent="0.3">
      <c r="A593">
        <v>70580</v>
      </c>
      <c r="B593">
        <v>1118</v>
      </c>
      <c r="C593">
        <v>0</v>
      </c>
      <c r="D593">
        <v>5</v>
      </c>
      <c r="E593">
        <v>16</v>
      </c>
      <c r="F593">
        <v>106</v>
      </c>
      <c r="G593">
        <v>102</v>
      </c>
      <c r="H593">
        <v>15</v>
      </c>
      <c r="I593" t="s">
        <v>6793</v>
      </c>
      <c r="J593" t="s">
        <v>6793</v>
      </c>
      <c r="O593" t="s">
        <v>6793</v>
      </c>
      <c r="P593" t="s">
        <v>7515</v>
      </c>
      <c r="Q593" t="s">
        <v>7515</v>
      </c>
      <c r="R593" t="s">
        <v>7516</v>
      </c>
      <c r="S593" t="s">
        <v>7515</v>
      </c>
      <c r="T593" t="s">
        <v>7515</v>
      </c>
      <c r="U593" t="s">
        <v>7515</v>
      </c>
      <c r="V593" t="s">
        <v>7515</v>
      </c>
      <c r="W593" t="s">
        <v>7515</v>
      </c>
      <c r="X593" t="s">
        <v>7515</v>
      </c>
      <c r="Y593" t="s">
        <v>7515</v>
      </c>
      <c r="Z593" t="s">
        <v>7515</v>
      </c>
      <c r="AA593" t="s">
        <v>7515</v>
      </c>
      <c r="AB593" t="s">
        <v>7515</v>
      </c>
      <c r="AC593" t="s">
        <v>7515</v>
      </c>
      <c r="AD593" t="s">
        <v>7515</v>
      </c>
      <c r="AE593" t="s">
        <v>7515</v>
      </c>
      <c r="AF593" t="s">
        <v>7515</v>
      </c>
      <c r="AG593" t="s">
        <v>7515</v>
      </c>
      <c r="AH593" t="s">
        <v>7515</v>
      </c>
      <c r="AI593" t="s">
        <v>6796</v>
      </c>
      <c r="AQ593" t="s">
        <v>6985</v>
      </c>
      <c r="AR593" t="s">
        <v>6793</v>
      </c>
      <c r="AS593" t="s">
        <v>6794</v>
      </c>
      <c r="AT593">
        <v>0</v>
      </c>
      <c r="AU593">
        <v>15</v>
      </c>
      <c r="AV593" t="s">
        <v>6988</v>
      </c>
      <c r="AW593" t="s">
        <v>6793</v>
      </c>
      <c r="AX593" t="s">
        <v>6793</v>
      </c>
      <c r="AY593" t="s">
        <v>6813</v>
      </c>
      <c r="AZ593" t="s">
        <v>7531</v>
      </c>
      <c r="BA593" t="s">
        <v>6991</v>
      </c>
      <c r="BC593" t="s">
        <v>6793</v>
      </c>
      <c r="BD593" t="s">
        <v>6794</v>
      </c>
      <c r="BE593" t="s">
        <v>6793</v>
      </c>
      <c r="BF593" t="s">
        <v>6793</v>
      </c>
      <c r="BG593" t="s">
        <v>6793</v>
      </c>
      <c r="BH593" t="s">
        <v>6794</v>
      </c>
      <c r="BI593" t="s">
        <v>6794</v>
      </c>
      <c r="BJ593" t="s">
        <v>6793</v>
      </c>
      <c r="BK593" t="s">
        <v>6794</v>
      </c>
      <c r="BL593" t="s">
        <v>6794</v>
      </c>
      <c r="BM593" t="s">
        <v>7029</v>
      </c>
      <c r="BN593" t="s">
        <v>7024</v>
      </c>
      <c r="BO593" t="s">
        <v>6794</v>
      </c>
      <c r="BQ593">
        <v>50</v>
      </c>
      <c r="BR593">
        <v>25</v>
      </c>
      <c r="BS593" t="s">
        <v>7519</v>
      </c>
      <c r="BT593" t="s">
        <v>6</v>
      </c>
      <c r="BU593" t="s">
        <v>7559</v>
      </c>
      <c r="BV593" t="s">
        <v>7535</v>
      </c>
      <c r="BW593" t="s">
        <v>7515</v>
      </c>
      <c r="BX593" t="s">
        <v>7516</v>
      </c>
      <c r="BY593" t="s">
        <v>7515</v>
      </c>
      <c r="BZ593" t="s">
        <v>7515</v>
      </c>
      <c r="CA593" t="s">
        <v>7515</v>
      </c>
      <c r="CB593" t="s">
        <v>7515</v>
      </c>
      <c r="CC593" t="s">
        <v>7515</v>
      </c>
      <c r="CD593" t="s">
        <v>7515</v>
      </c>
      <c r="CE593" t="s">
        <v>7515</v>
      </c>
      <c r="CF593" t="s">
        <v>7515</v>
      </c>
      <c r="CG593" t="s">
        <v>7515</v>
      </c>
      <c r="CH593" t="s">
        <v>7515</v>
      </c>
      <c r="CI593" t="s">
        <v>6793</v>
      </c>
      <c r="CJ593" t="s">
        <v>6794</v>
      </c>
      <c r="CO593" t="s">
        <v>6793</v>
      </c>
      <c r="CP593" t="s">
        <v>6793</v>
      </c>
      <c r="CQ593" t="s">
        <v>6794</v>
      </c>
      <c r="CR593" t="s">
        <v>6794</v>
      </c>
      <c r="CS593" t="s">
        <v>6794</v>
      </c>
      <c r="CT593" t="s">
        <v>6793</v>
      </c>
      <c r="CU593" t="s">
        <v>6794</v>
      </c>
      <c r="CV593" t="s">
        <v>6793</v>
      </c>
      <c r="CW593" t="s">
        <v>6794</v>
      </c>
      <c r="CX593" t="s">
        <v>7520</v>
      </c>
      <c r="CY593" t="s">
        <v>7521</v>
      </c>
      <c r="CZ593" t="s">
        <v>7522</v>
      </c>
      <c r="DA593" t="s">
        <v>6793</v>
      </c>
      <c r="DB593">
        <v>2</v>
      </c>
      <c r="DC593">
        <v>3</v>
      </c>
      <c r="DD593">
        <v>4</v>
      </c>
      <c r="DE593" t="s">
        <v>6793</v>
      </c>
      <c r="DF593">
        <v>3</v>
      </c>
      <c r="DG593" t="s">
        <v>6</v>
      </c>
      <c r="DH593" t="s">
        <v>6</v>
      </c>
      <c r="DI593" t="s">
        <v>7577</v>
      </c>
      <c r="DJ593" t="s">
        <v>7593</v>
      </c>
      <c r="DK593">
        <v>2006</v>
      </c>
      <c r="DL593" t="s">
        <v>7572</v>
      </c>
      <c r="DM593">
        <v>2006</v>
      </c>
      <c r="DN593" t="s">
        <v>7577</v>
      </c>
      <c r="DO593" t="s">
        <v>7593</v>
      </c>
      <c r="DP593">
        <v>2006</v>
      </c>
      <c r="DQ593" t="s">
        <v>7572</v>
      </c>
      <c r="DR593">
        <v>2006</v>
      </c>
      <c r="DS593" t="s">
        <v>7577</v>
      </c>
      <c r="DT593" t="s">
        <v>7574</v>
      </c>
      <c r="DU593">
        <v>2006</v>
      </c>
      <c r="EA593">
        <v>3</v>
      </c>
      <c r="EC593">
        <v>0</v>
      </c>
      <c r="ED593">
        <v>0</v>
      </c>
      <c r="EE593">
        <v>0</v>
      </c>
      <c r="EF593">
        <v>2</v>
      </c>
      <c r="EG593">
        <v>1</v>
      </c>
      <c r="EH593">
        <v>0</v>
      </c>
      <c r="EI593">
        <v>0</v>
      </c>
      <c r="EJ593" t="s">
        <v>6794</v>
      </c>
      <c r="EP593" t="s">
        <v>6794</v>
      </c>
      <c r="OI593" t="s">
        <v>6857</v>
      </c>
      <c r="OJ593" t="s">
        <v>7526</v>
      </c>
      <c r="OK593" t="s">
        <v>7526</v>
      </c>
      <c r="OL593" t="s">
        <v>7527</v>
      </c>
      <c r="OM593" t="s">
        <v>7528</v>
      </c>
      <c r="ON593" t="s">
        <v>7529</v>
      </c>
      <c r="OO593" t="s">
        <v>7528</v>
      </c>
      <c r="OP593">
        <v>3</v>
      </c>
      <c r="OQ593" t="s">
        <v>28</v>
      </c>
      <c r="OR593" t="s">
        <v>265</v>
      </c>
      <c r="OS593">
        <v>2007</v>
      </c>
      <c r="OT593">
        <v>9</v>
      </c>
      <c r="OU593">
        <v>1</v>
      </c>
      <c r="OV593">
        <v>9</v>
      </c>
      <c r="OW593">
        <v>1</v>
      </c>
      <c r="OX593">
        <v>0</v>
      </c>
      <c r="OY593">
        <v>35</v>
      </c>
      <c r="QE593" t="s">
        <v>7515</v>
      </c>
      <c r="QF593" t="s">
        <v>7515</v>
      </c>
      <c r="QG593" t="s">
        <v>7515</v>
      </c>
      <c r="QH593" t="s">
        <v>7515</v>
      </c>
      <c r="QI593" t="s">
        <v>7515</v>
      </c>
      <c r="QJ593" t="s">
        <v>7515</v>
      </c>
      <c r="QK593" t="s">
        <v>7516</v>
      </c>
      <c r="RP593">
        <f t="shared" si="18"/>
        <v>3</v>
      </c>
      <c r="RS593">
        <f t="shared" si="19"/>
        <v>8</v>
      </c>
    </row>
    <row r="594" spans="1:487" x14ac:dyDescent="0.3">
      <c r="A594">
        <v>70581</v>
      </c>
      <c r="B594">
        <v>1119</v>
      </c>
      <c r="C594">
        <v>0</v>
      </c>
      <c r="D594">
        <v>5</v>
      </c>
      <c r="E594">
        <v>11</v>
      </c>
      <c r="F594">
        <v>103</v>
      </c>
      <c r="G594">
        <v>102</v>
      </c>
      <c r="H594">
        <v>4</v>
      </c>
      <c r="I594" t="s">
        <v>6793</v>
      </c>
      <c r="J594" t="s">
        <v>6793</v>
      </c>
      <c r="O594" t="s">
        <v>6793</v>
      </c>
      <c r="P594" t="s">
        <v>7515</v>
      </c>
      <c r="Q594" t="s">
        <v>7515</v>
      </c>
      <c r="R594" t="s">
        <v>7515</v>
      </c>
      <c r="S594" t="s">
        <v>7515</v>
      </c>
      <c r="T594" t="s">
        <v>7515</v>
      </c>
      <c r="U594" t="s">
        <v>7515</v>
      </c>
      <c r="V594" t="s">
        <v>7515</v>
      </c>
      <c r="W594" t="s">
        <v>7515</v>
      </c>
      <c r="X594" t="s">
        <v>7515</v>
      </c>
      <c r="Y594" t="s">
        <v>7515</v>
      </c>
      <c r="Z594" t="s">
        <v>7515</v>
      </c>
      <c r="AA594" t="s">
        <v>7515</v>
      </c>
      <c r="AB594" t="s">
        <v>7515</v>
      </c>
      <c r="AC594" t="s">
        <v>7515</v>
      </c>
      <c r="AD594" t="s">
        <v>7515</v>
      </c>
      <c r="AE594" t="s">
        <v>7515</v>
      </c>
      <c r="AF594" t="s">
        <v>7515</v>
      </c>
      <c r="AG594" t="s">
        <v>7516</v>
      </c>
      <c r="AH594" t="s">
        <v>7515</v>
      </c>
      <c r="AI594" t="s">
        <v>7517</v>
      </c>
      <c r="AL594">
        <v>0</v>
      </c>
      <c r="AM594">
        <v>7</v>
      </c>
      <c r="AN594" t="s">
        <v>6845</v>
      </c>
      <c r="AQ594" t="s">
        <v>6993</v>
      </c>
      <c r="AR594" t="s">
        <v>6794</v>
      </c>
      <c r="AS594" t="s">
        <v>6794</v>
      </c>
      <c r="AT594">
        <v>0</v>
      </c>
      <c r="AU594">
        <v>10</v>
      </c>
      <c r="AV594" t="s">
        <v>7568</v>
      </c>
      <c r="AW594" t="s">
        <v>6794</v>
      </c>
      <c r="AX594" t="s">
        <v>6793</v>
      </c>
      <c r="AY594" t="s">
        <v>6813</v>
      </c>
      <c r="AZ594" t="s">
        <v>7531</v>
      </c>
      <c r="BA594" t="s">
        <v>6991</v>
      </c>
      <c r="BC594" t="s">
        <v>6794</v>
      </c>
      <c r="BD594" t="s">
        <v>6793</v>
      </c>
      <c r="BE594" t="s">
        <v>6793</v>
      </c>
      <c r="BF594" t="s">
        <v>6793</v>
      </c>
      <c r="BH594" t="s">
        <v>6794</v>
      </c>
      <c r="BI594" t="s">
        <v>6794</v>
      </c>
      <c r="BJ594" t="s">
        <v>6794</v>
      </c>
      <c r="BK594" t="s">
        <v>6794</v>
      </c>
      <c r="BL594" t="s">
        <v>6794</v>
      </c>
      <c r="BM594" t="s">
        <v>7024</v>
      </c>
      <c r="BN594" t="s">
        <v>7021</v>
      </c>
      <c r="BO594" t="s">
        <v>6794</v>
      </c>
      <c r="BQ594" t="s">
        <v>7547</v>
      </c>
      <c r="BR594" t="s">
        <v>7532</v>
      </c>
      <c r="BS594" t="s">
        <v>7533</v>
      </c>
      <c r="BT594" t="s">
        <v>6</v>
      </c>
      <c r="BU594" t="s">
        <v>7559</v>
      </c>
      <c r="BV594">
        <v>10</v>
      </c>
      <c r="BW594" t="s">
        <v>7515</v>
      </c>
      <c r="BX594" t="s">
        <v>7515</v>
      </c>
      <c r="BY594" t="s">
        <v>7515</v>
      </c>
      <c r="BZ594" t="s">
        <v>7515</v>
      </c>
      <c r="CA594" t="s">
        <v>7515</v>
      </c>
      <c r="CB594" t="s">
        <v>7515</v>
      </c>
      <c r="CC594" t="s">
        <v>7515</v>
      </c>
      <c r="CD594" t="s">
        <v>7516</v>
      </c>
      <c r="CE594" t="s">
        <v>7515</v>
      </c>
      <c r="CF594" t="s">
        <v>7515</v>
      </c>
      <c r="CG594" t="s">
        <v>7515</v>
      </c>
      <c r="CH594" t="s">
        <v>7515</v>
      </c>
      <c r="CI594" t="s">
        <v>6793</v>
      </c>
      <c r="CJ594" t="s">
        <v>6794</v>
      </c>
      <c r="CO594" t="s">
        <v>6793</v>
      </c>
      <c r="CP594" t="s">
        <v>6793</v>
      </c>
      <c r="CQ594" t="s">
        <v>6794</v>
      </c>
      <c r="CR594" t="s">
        <v>6793</v>
      </c>
      <c r="CS594" t="s">
        <v>6793</v>
      </c>
      <c r="CT594" t="s">
        <v>6793</v>
      </c>
      <c r="CU594" t="s">
        <v>6794</v>
      </c>
      <c r="CV594" t="s">
        <v>6793</v>
      </c>
      <c r="CW594" t="s">
        <v>6794</v>
      </c>
      <c r="CX594" t="s">
        <v>7520</v>
      </c>
      <c r="CY594" t="s">
        <v>7521</v>
      </c>
      <c r="CZ594" t="s">
        <v>7522</v>
      </c>
      <c r="DA594" t="s">
        <v>6793</v>
      </c>
      <c r="DB594">
        <v>2</v>
      </c>
      <c r="DC594">
        <v>3</v>
      </c>
      <c r="DD594">
        <v>4</v>
      </c>
      <c r="DE594" t="s">
        <v>6794</v>
      </c>
      <c r="EA594">
        <v>5</v>
      </c>
      <c r="EC594">
        <v>0</v>
      </c>
      <c r="ED594">
        <v>3</v>
      </c>
      <c r="EE594">
        <v>0</v>
      </c>
      <c r="EF594">
        <v>0</v>
      </c>
      <c r="EG594">
        <v>2</v>
      </c>
      <c r="EH594">
        <v>0</v>
      </c>
      <c r="EI594">
        <v>0</v>
      </c>
      <c r="EJ594" t="s">
        <v>6793</v>
      </c>
      <c r="EK594" t="s">
        <v>6859</v>
      </c>
      <c r="EL594">
        <v>3</v>
      </c>
      <c r="EN594">
        <v>2007</v>
      </c>
      <c r="EP594" t="s">
        <v>6793</v>
      </c>
      <c r="IA594" t="s">
        <v>7524</v>
      </c>
      <c r="IB594" t="s">
        <v>7558</v>
      </c>
      <c r="IC594">
        <v>2008</v>
      </c>
      <c r="IG594" t="s">
        <v>6793</v>
      </c>
      <c r="II594" t="s">
        <v>7524</v>
      </c>
      <c r="IJ594" t="s">
        <v>7558</v>
      </c>
      <c r="IK594">
        <v>2008</v>
      </c>
      <c r="IM594" t="s">
        <v>7527</v>
      </c>
      <c r="IN594" t="s">
        <v>7527</v>
      </c>
      <c r="IO594" t="s">
        <v>6793</v>
      </c>
      <c r="OI594" t="s">
        <v>7526</v>
      </c>
      <c r="OJ594" t="s">
        <v>7526</v>
      </c>
      <c r="OL594" t="s">
        <v>7526</v>
      </c>
      <c r="OM594" t="s">
        <v>7528</v>
      </c>
      <c r="ON594" t="s">
        <v>7529</v>
      </c>
      <c r="OO594" t="s">
        <v>7528</v>
      </c>
      <c r="OP594">
        <v>2</v>
      </c>
      <c r="OQ594" t="s">
        <v>28</v>
      </c>
      <c r="OR594" t="s">
        <v>7549</v>
      </c>
      <c r="OS594">
        <v>2006</v>
      </c>
      <c r="OT594">
        <v>3</v>
      </c>
      <c r="OU594">
        <v>1</v>
      </c>
      <c r="OV594">
        <v>3</v>
      </c>
      <c r="OW594">
        <v>0</v>
      </c>
      <c r="OX594">
        <v>1</v>
      </c>
      <c r="OY594">
        <v>35</v>
      </c>
      <c r="OZ594" t="s">
        <v>7515</v>
      </c>
      <c r="PA594" t="s">
        <v>7515</v>
      </c>
      <c r="PB594" t="s">
        <v>7515</v>
      </c>
      <c r="PC594" t="s">
        <v>7515</v>
      </c>
      <c r="PD594" t="s">
        <v>7515</v>
      </c>
      <c r="PE594" t="s">
        <v>7515</v>
      </c>
      <c r="PF594" t="s">
        <v>7515</v>
      </c>
      <c r="PG594" t="s">
        <v>7515</v>
      </c>
      <c r="PH594" t="s">
        <v>7515</v>
      </c>
      <c r="PI594" t="s">
        <v>7515</v>
      </c>
      <c r="PJ594" t="s">
        <v>7515</v>
      </c>
      <c r="PK594" t="s">
        <v>7515</v>
      </c>
      <c r="PL594" t="s">
        <v>7516</v>
      </c>
      <c r="PM594" t="s">
        <v>7516</v>
      </c>
      <c r="PN594" t="s">
        <v>7515</v>
      </c>
      <c r="PO594" t="s">
        <v>7515</v>
      </c>
      <c r="PP594" t="s">
        <v>7515</v>
      </c>
      <c r="PQ594" t="s">
        <v>7515</v>
      </c>
      <c r="PR594" t="s">
        <v>7515</v>
      </c>
      <c r="PS594" t="s">
        <v>7515</v>
      </c>
      <c r="PT594" t="s">
        <v>7515</v>
      </c>
      <c r="PU594" t="s">
        <v>7515</v>
      </c>
      <c r="PV594" t="s">
        <v>7515</v>
      </c>
      <c r="PW594" t="s">
        <v>7515</v>
      </c>
      <c r="PX594" t="s">
        <v>7515</v>
      </c>
      <c r="PY594" t="s">
        <v>7515</v>
      </c>
      <c r="PZ594" t="s">
        <v>7515</v>
      </c>
      <c r="QA594" t="s">
        <v>7515</v>
      </c>
      <c r="QB594" t="s">
        <v>7515</v>
      </c>
      <c r="QC594" t="s">
        <v>7515</v>
      </c>
      <c r="QE594" t="s">
        <v>7516</v>
      </c>
      <c r="QF594" t="s">
        <v>7515</v>
      </c>
      <c r="QG594" t="s">
        <v>7515</v>
      </c>
      <c r="QH594" t="s">
        <v>7515</v>
      </c>
      <c r="QI594" t="s">
        <v>7515</v>
      </c>
      <c r="QJ594" t="s">
        <v>7515</v>
      </c>
      <c r="QK594" t="s">
        <v>7515</v>
      </c>
      <c r="RP594">
        <f t="shared" si="18"/>
        <v>4</v>
      </c>
      <c r="RS594">
        <f t="shared" si="19"/>
        <v>3</v>
      </c>
    </row>
    <row r="595" spans="1:487" x14ac:dyDescent="0.3">
      <c r="A595">
        <v>70582</v>
      </c>
      <c r="B595">
        <v>1122</v>
      </c>
      <c r="C595">
        <v>0</v>
      </c>
      <c r="D595">
        <v>5</v>
      </c>
      <c r="E595">
        <v>10</v>
      </c>
      <c r="F595">
        <v>87</v>
      </c>
      <c r="G595">
        <v>102</v>
      </c>
      <c r="H595">
        <v>9</v>
      </c>
      <c r="I595" t="s">
        <v>6793</v>
      </c>
      <c r="J595" t="s">
        <v>6793</v>
      </c>
      <c r="O595" t="s">
        <v>6793</v>
      </c>
      <c r="P595" t="s">
        <v>7515</v>
      </c>
      <c r="Q595" t="s">
        <v>7516</v>
      </c>
      <c r="R595" t="s">
        <v>7515</v>
      </c>
      <c r="S595" t="s">
        <v>7515</v>
      </c>
      <c r="T595" t="s">
        <v>7515</v>
      </c>
      <c r="U595" t="s">
        <v>7515</v>
      </c>
      <c r="V595" t="s">
        <v>7515</v>
      </c>
      <c r="W595" t="s">
        <v>7515</v>
      </c>
      <c r="X595" t="s">
        <v>7515</v>
      </c>
      <c r="Y595" t="s">
        <v>7515</v>
      </c>
      <c r="Z595" t="s">
        <v>7515</v>
      </c>
      <c r="AA595" t="s">
        <v>7515</v>
      </c>
      <c r="AB595" t="s">
        <v>7515</v>
      </c>
      <c r="AC595" t="s">
        <v>7515</v>
      </c>
      <c r="AD595" t="s">
        <v>7515</v>
      </c>
      <c r="AE595" t="s">
        <v>7515</v>
      </c>
      <c r="AF595" t="s">
        <v>7515</v>
      </c>
      <c r="AG595" t="s">
        <v>7515</v>
      </c>
      <c r="AH595" t="s">
        <v>7515</v>
      </c>
      <c r="AI595" t="s">
        <v>6796</v>
      </c>
      <c r="AQ595" t="s">
        <v>6985</v>
      </c>
      <c r="AR595" t="s">
        <v>6793</v>
      </c>
      <c r="AS595" t="s">
        <v>6793</v>
      </c>
      <c r="AT595">
        <v>0</v>
      </c>
      <c r="AU595">
        <v>18</v>
      </c>
      <c r="AV595" t="s">
        <v>6757</v>
      </c>
      <c r="AW595" t="s">
        <v>6794</v>
      </c>
      <c r="AX595" t="s">
        <v>6793</v>
      </c>
      <c r="AY595" t="s">
        <v>6</v>
      </c>
      <c r="BA595" t="s">
        <v>7518</v>
      </c>
      <c r="BC595" t="s">
        <v>6793</v>
      </c>
      <c r="BD595" t="s">
        <v>6794</v>
      </c>
      <c r="BE595" t="s">
        <v>6793</v>
      </c>
      <c r="BF595" t="s">
        <v>6793</v>
      </c>
      <c r="BH595" t="s">
        <v>6794</v>
      </c>
      <c r="BI595" t="s">
        <v>6794</v>
      </c>
      <c r="BJ595" t="s">
        <v>6793</v>
      </c>
      <c r="BK595" t="s">
        <v>6793</v>
      </c>
      <c r="BL595" t="s">
        <v>6794</v>
      </c>
      <c r="BM595" t="s">
        <v>7021</v>
      </c>
      <c r="BN595" t="s">
        <v>7026</v>
      </c>
      <c r="BO595" t="s">
        <v>6794</v>
      </c>
      <c r="BQ595">
        <v>50</v>
      </c>
      <c r="BR595" t="s">
        <v>6</v>
      </c>
      <c r="BS595" t="s">
        <v>7519</v>
      </c>
      <c r="BT595" t="s">
        <v>6</v>
      </c>
      <c r="BU595" t="s">
        <v>7559</v>
      </c>
      <c r="BV595" t="s">
        <v>7569</v>
      </c>
      <c r="BW595" t="s">
        <v>7515</v>
      </c>
      <c r="BX595" t="s">
        <v>7515</v>
      </c>
      <c r="BY595" t="s">
        <v>7515</v>
      </c>
      <c r="BZ595" t="s">
        <v>7515</v>
      </c>
      <c r="CA595" t="s">
        <v>7515</v>
      </c>
      <c r="CB595" t="s">
        <v>7515</v>
      </c>
      <c r="CC595" t="s">
        <v>7515</v>
      </c>
      <c r="CD595" t="s">
        <v>7516</v>
      </c>
      <c r="CE595" t="s">
        <v>7515</v>
      </c>
      <c r="CF595" t="s">
        <v>7515</v>
      </c>
      <c r="CG595" t="s">
        <v>7515</v>
      </c>
      <c r="CH595" t="s">
        <v>7515</v>
      </c>
      <c r="CI595" t="s">
        <v>6793</v>
      </c>
      <c r="CJ595" t="s">
        <v>6794</v>
      </c>
      <c r="CO595" t="s">
        <v>6793</v>
      </c>
      <c r="CP595" t="s">
        <v>6793</v>
      </c>
      <c r="CQ595" t="s">
        <v>6794</v>
      </c>
      <c r="CR595" t="s">
        <v>6793</v>
      </c>
      <c r="CS595" t="s">
        <v>6794</v>
      </c>
      <c r="CT595" t="s">
        <v>6793</v>
      </c>
      <c r="CU595" t="s">
        <v>6794</v>
      </c>
      <c r="CV595" t="s">
        <v>6793</v>
      </c>
      <c r="CW595" t="s">
        <v>6794</v>
      </c>
      <c r="CX595" t="s">
        <v>7520</v>
      </c>
      <c r="CY595" t="s">
        <v>7521</v>
      </c>
      <c r="CZ595" t="s">
        <v>7536</v>
      </c>
      <c r="DA595" t="s">
        <v>6793</v>
      </c>
      <c r="DB595">
        <v>2</v>
      </c>
      <c r="DC595">
        <v>3</v>
      </c>
      <c r="DD595">
        <v>2</v>
      </c>
      <c r="DE595" t="s">
        <v>6794</v>
      </c>
      <c r="EA595">
        <v>5</v>
      </c>
      <c r="EC595">
        <v>4</v>
      </c>
      <c r="ED595">
        <v>0</v>
      </c>
      <c r="EE595">
        <v>0</v>
      </c>
      <c r="EF595">
        <v>1</v>
      </c>
      <c r="EG595">
        <v>0</v>
      </c>
      <c r="EH595">
        <v>0</v>
      </c>
      <c r="EI595">
        <v>0</v>
      </c>
      <c r="EJ595" t="s">
        <v>6794</v>
      </c>
      <c r="EP595" t="s">
        <v>6794</v>
      </c>
      <c r="OI595" t="s">
        <v>7527</v>
      </c>
      <c r="OJ595" t="s">
        <v>7526</v>
      </c>
      <c r="OK595" t="s">
        <v>7526</v>
      </c>
      <c r="OL595" t="s">
        <v>7526</v>
      </c>
      <c r="OM595" t="s">
        <v>7548</v>
      </c>
      <c r="ON595" t="s">
        <v>7529</v>
      </c>
      <c r="OO595" t="s">
        <v>7528</v>
      </c>
      <c r="OP595">
        <v>3</v>
      </c>
      <c r="OQ595" t="s">
        <v>28</v>
      </c>
      <c r="OR595" t="s">
        <v>212</v>
      </c>
      <c r="OS595">
        <v>2006</v>
      </c>
      <c r="OT595">
        <v>6</v>
      </c>
      <c r="OU595">
        <v>1</v>
      </c>
      <c r="OV595">
        <v>6</v>
      </c>
      <c r="OW595">
        <v>1</v>
      </c>
      <c r="OX595">
        <v>0</v>
      </c>
      <c r="OY595">
        <v>35</v>
      </c>
      <c r="QE595" t="s">
        <v>7515</v>
      </c>
      <c r="QF595" t="s">
        <v>7515</v>
      </c>
      <c r="QG595" t="s">
        <v>7515</v>
      </c>
      <c r="QH595" t="s">
        <v>7515</v>
      </c>
      <c r="QI595" t="s">
        <v>7515</v>
      </c>
      <c r="QJ595" t="s">
        <v>7515</v>
      </c>
      <c r="QK595" t="s">
        <v>7516</v>
      </c>
      <c r="RP595">
        <f t="shared" si="18"/>
        <v>3</v>
      </c>
      <c r="RS595">
        <f t="shared" si="19"/>
        <v>1</v>
      </c>
    </row>
    <row r="596" spans="1:487" x14ac:dyDescent="0.3">
      <c r="A596">
        <v>70583</v>
      </c>
      <c r="B596">
        <v>1125</v>
      </c>
      <c r="C596">
        <v>0</v>
      </c>
      <c r="D596">
        <v>5</v>
      </c>
      <c r="E596">
        <v>15</v>
      </c>
      <c r="F596">
        <v>125</v>
      </c>
      <c r="G596">
        <v>102</v>
      </c>
      <c r="H596">
        <v>15</v>
      </c>
      <c r="I596" t="s">
        <v>6793</v>
      </c>
      <c r="J596" t="s">
        <v>6793</v>
      </c>
      <c r="O596" t="s">
        <v>6793</v>
      </c>
      <c r="P596" t="s">
        <v>7516</v>
      </c>
      <c r="Q596" t="s">
        <v>7515</v>
      </c>
      <c r="R596" t="s">
        <v>7515</v>
      </c>
      <c r="S596" t="s">
        <v>7515</v>
      </c>
      <c r="T596" t="s">
        <v>7515</v>
      </c>
      <c r="U596" t="s">
        <v>7515</v>
      </c>
      <c r="V596" t="s">
        <v>7515</v>
      </c>
      <c r="W596" t="s">
        <v>7515</v>
      </c>
      <c r="X596" t="s">
        <v>7515</v>
      </c>
      <c r="Y596" t="s">
        <v>7515</v>
      </c>
      <c r="Z596" t="s">
        <v>7515</v>
      </c>
      <c r="AA596" t="s">
        <v>7515</v>
      </c>
      <c r="AB596" t="s">
        <v>7515</v>
      </c>
      <c r="AC596" t="s">
        <v>7515</v>
      </c>
      <c r="AD596" t="s">
        <v>7515</v>
      </c>
      <c r="AE596" t="s">
        <v>7515</v>
      </c>
      <c r="AF596" t="s">
        <v>7515</v>
      </c>
      <c r="AG596" t="s">
        <v>7515</v>
      </c>
      <c r="AH596" t="s">
        <v>7515</v>
      </c>
      <c r="AI596" t="s">
        <v>6796</v>
      </c>
      <c r="AQ596" t="s">
        <v>6985</v>
      </c>
      <c r="AR596" t="s">
        <v>6793</v>
      </c>
      <c r="AS596" t="s">
        <v>6793</v>
      </c>
      <c r="AT596">
        <v>0</v>
      </c>
      <c r="AU596">
        <v>10</v>
      </c>
      <c r="AV596" t="s">
        <v>6988</v>
      </c>
      <c r="AW596" t="s">
        <v>6793</v>
      </c>
      <c r="AX596" t="s">
        <v>6793</v>
      </c>
      <c r="AY596" t="s">
        <v>6</v>
      </c>
      <c r="BA596" t="s">
        <v>6991</v>
      </c>
      <c r="BC596" t="s">
        <v>6794</v>
      </c>
      <c r="BD596" t="s">
        <v>6794</v>
      </c>
      <c r="BE596" t="s">
        <v>6793</v>
      </c>
      <c r="BF596" t="s">
        <v>6793</v>
      </c>
      <c r="BG596" t="s">
        <v>6793</v>
      </c>
      <c r="BH596" t="s">
        <v>6794</v>
      </c>
      <c r="BI596" t="s">
        <v>6794</v>
      </c>
      <c r="BJ596" t="s">
        <v>6794</v>
      </c>
      <c r="BK596" t="s">
        <v>6794</v>
      </c>
      <c r="BL596" t="s">
        <v>6793</v>
      </c>
      <c r="BM596" t="s">
        <v>7030</v>
      </c>
      <c r="BN596" t="s">
        <v>6</v>
      </c>
      <c r="BO596" t="s">
        <v>6794</v>
      </c>
      <c r="BQ596">
        <v>150</v>
      </c>
      <c r="BR596" t="s">
        <v>6</v>
      </c>
      <c r="BS596" t="s">
        <v>7519</v>
      </c>
      <c r="BT596" t="s">
        <v>6</v>
      </c>
      <c r="BU596" t="s">
        <v>7559</v>
      </c>
      <c r="BV596" t="s">
        <v>7561</v>
      </c>
      <c r="BW596" t="s">
        <v>7516</v>
      </c>
      <c r="BX596" t="s">
        <v>7516</v>
      </c>
      <c r="BY596" t="s">
        <v>7515</v>
      </c>
      <c r="BZ596" t="s">
        <v>7515</v>
      </c>
      <c r="CA596" t="s">
        <v>7515</v>
      </c>
      <c r="CB596" t="s">
        <v>7515</v>
      </c>
      <c r="CC596" t="s">
        <v>7515</v>
      </c>
      <c r="CD596" t="s">
        <v>7515</v>
      </c>
      <c r="CE596" t="s">
        <v>7515</v>
      </c>
      <c r="CF596" t="s">
        <v>7515</v>
      </c>
      <c r="CG596" t="s">
        <v>7515</v>
      </c>
      <c r="CH596" t="s">
        <v>7515</v>
      </c>
      <c r="CI596" t="s">
        <v>6793</v>
      </c>
      <c r="CJ596" t="s">
        <v>6794</v>
      </c>
      <c r="CO596" t="s">
        <v>6793</v>
      </c>
      <c r="CP596" t="s">
        <v>6793</v>
      </c>
      <c r="CQ596" t="s">
        <v>6794</v>
      </c>
      <c r="CR596" t="s">
        <v>6794</v>
      </c>
      <c r="CS596" t="s">
        <v>6794</v>
      </c>
      <c r="CT596" t="s">
        <v>6794</v>
      </c>
      <c r="CU596" t="s">
        <v>6794</v>
      </c>
      <c r="CV596" t="s">
        <v>6793</v>
      </c>
      <c r="CW596" t="s">
        <v>6794</v>
      </c>
      <c r="CX596" t="s">
        <v>7520</v>
      </c>
      <c r="CY596" t="s">
        <v>7521</v>
      </c>
      <c r="CZ596" t="s">
        <v>7522</v>
      </c>
      <c r="DA596" t="s">
        <v>6793</v>
      </c>
      <c r="DB596">
        <v>2</v>
      </c>
      <c r="DC596">
        <v>4</v>
      </c>
      <c r="DD596">
        <v>3</v>
      </c>
      <c r="DE596" t="s">
        <v>6793</v>
      </c>
      <c r="DF596">
        <v>3</v>
      </c>
      <c r="DG596" t="s">
        <v>7591</v>
      </c>
      <c r="DH596">
        <v>2007</v>
      </c>
      <c r="DI596" t="s">
        <v>7557</v>
      </c>
      <c r="DJ596" t="s">
        <v>7593</v>
      </c>
      <c r="DK596">
        <v>2007</v>
      </c>
      <c r="DL596" t="s">
        <v>7590</v>
      </c>
      <c r="DM596">
        <v>2006</v>
      </c>
      <c r="DN596" t="s">
        <v>7557</v>
      </c>
      <c r="DO596" t="s">
        <v>7590</v>
      </c>
      <c r="DP596">
        <v>2006</v>
      </c>
      <c r="DQ596" t="s">
        <v>7593</v>
      </c>
      <c r="DR596">
        <v>2006</v>
      </c>
      <c r="DS596" t="s">
        <v>7557</v>
      </c>
      <c r="DT596" t="s">
        <v>7593</v>
      </c>
      <c r="DU596">
        <v>2006</v>
      </c>
      <c r="EA596">
        <v>1</v>
      </c>
      <c r="EB596" t="s">
        <v>7584</v>
      </c>
      <c r="EJ596" t="s">
        <v>6793</v>
      </c>
      <c r="EK596" t="s">
        <v>7573</v>
      </c>
      <c r="EM596">
        <v>3</v>
      </c>
      <c r="EN596">
        <v>2007</v>
      </c>
      <c r="EO596">
        <v>2007</v>
      </c>
      <c r="EP596" t="s">
        <v>6793</v>
      </c>
      <c r="GU596" t="s">
        <v>7524</v>
      </c>
      <c r="GV596" t="s">
        <v>7572</v>
      </c>
      <c r="GW596">
        <v>2007</v>
      </c>
      <c r="HA596" t="s">
        <v>6794</v>
      </c>
      <c r="NO596" t="s">
        <v>7524</v>
      </c>
      <c r="NP596" t="s">
        <v>7591</v>
      </c>
      <c r="NQ596">
        <v>2007</v>
      </c>
      <c r="NU596" t="s">
        <v>6794</v>
      </c>
      <c r="OI596" t="s">
        <v>7526</v>
      </c>
      <c r="OJ596" t="s">
        <v>7526</v>
      </c>
      <c r="OK596" t="s">
        <v>7526</v>
      </c>
      <c r="OL596" t="s">
        <v>7526</v>
      </c>
      <c r="OM596" t="s">
        <v>7528</v>
      </c>
      <c r="ON596" t="s">
        <v>7539</v>
      </c>
      <c r="OO596" t="s">
        <v>7528</v>
      </c>
      <c r="OP596">
        <v>0</v>
      </c>
      <c r="OQ596" t="s">
        <v>28</v>
      </c>
      <c r="OR596" t="s">
        <v>265</v>
      </c>
      <c r="OS596">
        <v>2006</v>
      </c>
      <c r="OT596">
        <v>12</v>
      </c>
      <c r="OU596">
        <v>1</v>
      </c>
      <c r="OV596">
        <v>12</v>
      </c>
      <c r="OW596">
        <v>1</v>
      </c>
      <c r="OX596">
        <v>0</v>
      </c>
      <c r="OY596">
        <v>35</v>
      </c>
      <c r="OZ596" t="s">
        <v>7516</v>
      </c>
      <c r="PA596" t="s">
        <v>7515</v>
      </c>
      <c r="PB596" t="s">
        <v>7515</v>
      </c>
      <c r="PC596" t="s">
        <v>7515</v>
      </c>
      <c r="PD596" t="s">
        <v>7515</v>
      </c>
      <c r="PE596" t="s">
        <v>7515</v>
      </c>
      <c r="PF596" t="s">
        <v>7515</v>
      </c>
      <c r="PG596" t="s">
        <v>7515</v>
      </c>
      <c r="PH596" t="s">
        <v>7516</v>
      </c>
      <c r="PI596" t="s">
        <v>7515</v>
      </c>
      <c r="PJ596" t="s">
        <v>7515</v>
      </c>
      <c r="PK596" t="s">
        <v>7515</v>
      </c>
      <c r="PL596" t="s">
        <v>7515</v>
      </c>
      <c r="PM596" t="s">
        <v>7515</v>
      </c>
      <c r="PN596" t="s">
        <v>7515</v>
      </c>
      <c r="PO596" t="s">
        <v>7515</v>
      </c>
      <c r="PP596" t="s">
        <v>7515</v>
      </c>
      <c r="PQ596" t="s">
        <v>7515</v>
      </c>
      <c r="PR596" t="s">
        <v>7515</v>
      </c>
      <c r="PS596" t="s">
        <v>7515</v>
      </c>
      <c r="PT596" t="s">
        <v>7515</v>
      </c>
      <c r="PU596" t="s">
        <v>7515</v>
      </c>
      <c r="PV596" t="s">
        <v>7515</v>
      </c>
      <c r="PW596" t="s">
        <v>7515</v>
      </c>
      <c r="PX596" t="s">
        <v>7515</v>
      </c>
      <c r="PY596" t="s">
        <v>7515</v>
      </c>
      <c r="PZ596" t="s">
        <v>7515</v>
      </c>
      <c r="QA596" t="s">
        <v>7515</v>
      </c>
      <c r="QB596" t="s">
        <v>7515</v>
      </c>
      <c r="QC596" t="s">
        <v>7515</v>
      </c>
      <c r="QE596" t="s">
        <v>7515</v>
      </c>
      <c r="QF596" t="s">
        <v>7515</v>
      </c>
      <c r="QG596" t="s">
        <v>7515</v>
      </c>
      <c r="QH596" t="s">
        <v>7515</v>
      </c>
      <c r="QI596" t="s">
        <v>7515</v>
      </c>
      <c r="QJ596" t="s">
        <v>7515</v>
      </c>
      <c r="QK596" t="s">
        <v>7516</v>
      </c>
      <c r="RP596">
        <f t="shared" si="18"/>
        <v>4</v>
      </c>
      <c r="RS596">
        <f t="shared" si="19"/>
        <v>9</v>
      </c>
    </row>
    <row r="597" spans="1:487" x14ac:dyDescent="0.3">
      <c r="A597">
        <v>70584</v>
      </c>
      <c r="B597">
        <v>1126</v>
      </c>
      <c r="C597">
        <v>0</v>
      </c>
      <c r="D597">
        <v>5</v>
      </c>
      <c r="E597">
        <v>8</v>
      </c>
      <c r="F597">
        <v>74</v>
      </c>
      <c r="G597">
        <v>102</v>
      </c>
      <c r="H597">
        <v>3</v>
      </c>
      <c r="I597" t="s">
        <v>6793</v>
      </c>
      <c r="J597" t="s">
        <v>6793</v>
      </c>
      <c r="O597" t="s">
        <v>6793</v>
      </c>
      <c r="P597" t="s">
        <v>7515</v>
      </c>
      <c r="Q597" t="s">
        <v>7515</v>
      </c>
      <c r="R597" t="s">
        <v>7515</v>
      </c>
      <c r="S597" t="s">
        <v>7515</v>
      </c>
      <c r="T597" t="s">
        <v>7516</v>
      </c>
      <c r="U597" t="s">
        <v>7515</v>
      </c>
      <c r="V597" t="s">
        <v>7515</v>
      </c>
      <c r="W597" t="s">
        <v>7515</v>
      </c>
      <c r="X597" t="s">
        <v>7515</v>
      </c>
      <c r="Y597" t="s">
        <v>7515</v>
      </c>
      <c r="Z597" t="s">
        <v>7515</v>
      </c>
      <c r="AA597" t="s">
        <v>7515</v>
      </c>
      <c r="AB597" t="s">
        <v>7515</v>
      </c>
      <c r="AC597" t="s">
        <v>7515</v>
      </c>
      <c r="AD597" t="s">
        <v>7515</v>
      </c>
      <c r="AE597" t="s">
        <v>7515</v>
      </c>
      <c r="AF597" t="s">
        <v>7515</v>
      </c>
      <c r="AG597" t="s">
        <v>7515</v>
      </c>
      <c r="AH597" t="s">
        <v>7515</v>
      </c>
      <c r="AI597" t="s">
        <v>6796</v>
      </c>
      <c r="AQ597" t="s">
        <v>6985</v>
      </c>
      <c r="AR597" t="s">
        <v>6793</v>
      </c>
      <c r="AS597" t="s">
        <v>6793</v>
      </c>
      <c r="AT597">
        <v>0</v>
      </c>
      <c r="AU597">
        <v>10</v>
      </c>
      <c r="AV597" t="s">
        <v>6757</v>
      </c>
      <c r="AW597" t="s">
        <v>6794</v>
      </c>
      <c r="AX597" t="s">
        <v>6794</v>
      </c>
      <c r="AY597" t="s">
        <v>6813</v>
      </c>
      <c r="AZ597" t="s">
        <v>7531</v>
      </c>
      <c r="BA597" t="s">
        <v>7518</v>
      </c>
      <c r="BC597" t="s">
        <v>6794</v>
      </c>
      <c r="BD597" t="s">
        <v>6794</v>
      </c>
      <c r="BE597" t="s">
        <v>6794</v>
      </c>
      <c r="BF597" t="s">
        <v>6794</v>
      </c>
      <c r="BH597" t="s">
        <v>6794</v>
      </c>
      <c r="BI597" t="s">
        <v>6794</v>
      </c>
      <c r="BJ597" t="s">
        <v>6794</v>
      </c>
      <c r="BK597" t="s">
        <v>6794</v>
      </c>
      <c r="BL597" t="s">
        <v>6794</v>
      </c>
      <c r="BM597" t="s">
        <v>6</v>
      </c>
      <c r="BN597" t="s">
        <v>7565</v>
      </c>
      <c r="BO597" t="s">
        <v>6794</v>
      </c>
      <c r="BQ597" t="s">
        <v>7547</v>
      </c>
      <c r="BR597" t="s">
        <v>6</v>
      </c>
      <c r="BS597" t="s">
        <v>7519</v>
      </c>
      <c r="BT597" t="s">
        <v>6</v>
      </c>
      <c r="BU597" t="s">
        <v>7559</v>
      </c>
      <c r="BV597" t="s">
        <v>7535</v>
      </c>
      <c r="BW597" t="s">
        <v>7516</v>
      </c>
      <c r="BX597" t="s">
        <v>7515</v>
      </c>
      <c r="BY597" t="s">
        <v>7515</v>
      </c>
      <c r="BZ597" t="s">
        <v>7515</v>
      </c>
      <c r="CA597" t="s">
        <v>7515</v>
      </c>
      <c r="CB597" t="s">
        <v>7515</v>
      </c>
      <c r="CC597" t="s">
        <v>7515</v>
      </c>
      <c r="CD597" t="s">
        <v>7515</v>
      </c>
      <c r="CE597" t="s">
        <v>7515</v>
      </c>
      <c r="CF597" t="s">
        <v>7515</v>
      </c>
      <c r="CG597" t="s">
        <v>7515</v>
      </c>
      <c r="CH597" t="s">
        <v>7515</v>
      </c>
      <c r="CI597" t="s">
        <v>6793</v>
      </c>
      <c r="CJ597" t="s">
        <v>6794</v>
      </c>
      <c r="CO597" t="s">
        <v>6793</v>
      </c>
      <c r="CP597" t="s">
        <v>6794</v>
      </c>
      <c r="CQ597" t="s">
        <v>6794</v>
      </c>
      <c r="CR597" t="s">
        <v>6794</v>
      </c>
      <c r="CS597" t="s">
        <v>6794</v>
      </c>
      <c r="CT597" t="s">
        <v>6794</v>
      </c>
      <c r="CU597" t="s">
        <v>6794</v>
      </c>
      <c r="CV597" t="s">
        <v>6794</v>
      </c>
      <c r="CW597" t="s">
        <v>6794</v>
      </c>
      <c r="CX597" t="s">
        <v>7520</v>
      </c>
      <c r="CY597" t="s">
        <v>7521</v>
      </c>
      <c r="CZ597" t="s">
        <v>6966</v>
      </c>
      <c r="DA597" t="s">
        <v>6793</v>
      </c>
      <c r="DB597">
        <v>1</v>
      </c>
      <c r="DC597">
        <v>3</v>
      </c>
      <c r="DD597">
        <v>2</v>
      </c>
      <c r="DE597" t="s">
        <v>6794</v>
      </c>
      <c r="EA597">
        <v>1</v>
      </c>
      <c r="EB597" t="s">
        <v>7584</v>
      </c>
      <c r="EJ597" t="s">
        <v>6794</v>
      </c>
      <c r="EP597" t="s">
        <v>6794</v>
      </c>
      <c r="OI597" t="s">
        <v>7526</v>
      </c>
      <c r="OJ597" t="s">
        <v>7526</v>
      </c>
      <c r="OK597" t="s">
        <v>7527</v>
      </c>
      <c r="OL597" t="s">
        <v>7527</v>
      </c>
      <c r="OM597" t="s">
        <v>7528</v>
      </c>
      <c r="ON597" t="s">
        <v>7529</v>
      </c>
      <c r="OO597" t="s">
        <v>7528</v>
      </c>
      <c r="OP597">
        <v>0</v>
      </c>
      <c r="OQ597" t="s">
        <v>28</v>
      </c>
      <c r="OR597" t="s">
        <v>7549</v>
      </c>
      <c r="OS597">
        <v>2007</v>
      </c>
      <c r="OT597">
        <v>11</v>
      </c>
      <c r="OU597">
        <v>1</v>
      </c>
      <c r="OV597">
        <v>11</v>
      </c>
      <c r="OW597">
        <v>1</v>
      </c>
      <c r="OX597">
        <v>0</v>
      </c>
      <c r="OY597">
        <v>35</v>
      </c>
      <c r="QE597" t="s">
        <v>7515</v>
      </c>
      <c r="QF597" t="s">
        <v>7515</v>
      </c>
      <c r="QG597" t="s">
        <v>7515</v>
      </c>
      <c r="QH597" t="s">
        <v>7515</v>
      </c>
      <c r="QI597" t="s">
        <v>7515</v>
      </c>
      <c r="QJ597" t="s">
        <v>7516</v>
      </c>
      <c r="QK597" t="s">
        <v>7515</v>
      </c>
      <c r="RP597">
        <f t="shared" si="18"/>
        <v>4</v>
      </c>
      <c r="RS597">
        <f t="shared" si="19"/>
        <v>-1</v>
      </c>
    </row>
    <row r="598" spans="1:487" x14ac:dyDescent="0.3">
      <c r="A598">
        <v>70585</v>
      </c>
      <c r="B598">
        <v>1129</v>
      </c>
      <c r="C598">
        <v>0</v>
      </c>
      <c r="D598">
        <v>5</v>
      </c>
      <c r="E598">
        <v>12</v>
      </c>
      <c r="F598">
        <v>105</v>
      </c>
      <c r="G598">
        <v>102</v>
      </c>
      <c r="H598">
        <v>15</v>
      </c>
      <c r="I598" t="s">
        <v>6793</v>
      </c>
      <c r="J598" t="s">
        <v>6793</v>
      </c>
      <c r="O598" t="s">
        <v>6793</v>
      </c>
      <c r="P598" t="s">
        <v>7515</v>
      </c>
      <c r="Q598" t="s">
        <v>7515</v>
      </c>
      <c r="R598" t="s">
        <v>7516</v>
      </c>
      <c r="S598" t="s">
        <v>7515</v>
      </c>
      <c r="T598" t="s">
        <v>7515</v>
      </c>
      <c r="U598" t="s">
        <v>7515</v>
      </c>
      <c r="V598" t="s">
        <v>7515</v>
      </c>
      <c r="W598" t="s">
        <v>7515</v>
      </c>
      <c r="X598" t="s">
        <v>7515</v>
      </c>
      <c r="Y598" t="s">
        <v>7515</v>
      </c>
      <c r="Z598" t="s">
        <v>7515</v>
      </c>
      <c r="AA598" t="s">
        <v>7515</v>
      </c>
      <c r="AB598" t="s">
        <v>7515</v>
      </c>
      <c r="AC598" t="s">
        <v>7515</v>
      </c>
      <c r="AD598" t="s">
        <v>7515</v>
      </c>
      <c r="AE598" t="s">
        <v>7515</v>
      </c>
      <c r="AF598" t="s">
        <v>7515</v>
      </c>
      <c r="AG598" t="s">
        <v>7515</v>
      </c>
      <c r="AH598" t="s">
        <v>7515</v>
      </c>
      <c r="AI598" t="s">
        <v>6796</v>
      </c>
      <c r="AQ598" t="s">
        <v>6985</v>
      </c>
      <c r="AR598" t="s">
        <v>6793</v>
      </c>
      <c r="AS598" t="s">
        <v>6794</v>
      </c>
      <c r="AT598">
        <v>0</v>
      </c>
      <c r="AU598">
        <v>10</v>
      </c>
      <c r="AV598" t="s">
        <v>6988</v>
      </c>
      <c r="AW598" t="s">
        <v>6793</v>
      </c>
      <c r="AX598" t="s">
        <v>6794</v>
      </c>
      <c r="AY598" t="s">
        <v>6813</v>
      </c>
      <c r="AZ598" t="s">
        <v>7531</v>
      </c>
      <c r="BA598" t="s">
        <v>6991</v>
      </c>
      <c r="BC598" t="s">
        <v>6794</v>
      </c>
      <c r="BD598" t="s">
        <v>6794</v>
      </c>
      <c r="BE598" t="s">
        <v>6793</v>
      </c>
      <c r="BF598" t="s">
        <v>6793</v>
      </c>
      <c r="BG598" t="s">
        <v>6793</v>
      </c>
      <c r="BH598" t="s">
        <v>6793</v>
      </c>
      <c r="BI598" t="s">
        <v>6793</v>
      </c>
      <c r="BJ598" t="s">
        <v>6794</v>
      </c>
      <c r="BK598" t="s">
        <v>6794</v>
      </c>
      <c r="BL598" t="s">
        <v>6794</v>
      </c>
      <c r="BM598" t="s">
        <v>7024</v>
      </c>
      <c r="BN598" t="s">
        <v>7021</v>
      </c>
      <c r="BO598" t="s">
        <v>6794</v>
      </c>
      <c r="BQ598">
        <v>49</v>
      </c>
      <c r="BR598" t="s">
        <v>6</v>
      </c>
      <c r="BS598" t="s">
        <v>7519</v>
      </c>
      <c r="BT598" t="s">
        <v>6</v>
      </c>
      <c r="BU598" t="s">
        <v>7559</v>
      </c>
      <c r="BV598" t="s">
        <v>7535</v>
      </c>
      <c r="BW598" t="s">
        <v>7516</v>
      </c>
      <c r="BX598" t="s">
        <v>7515</v>
      </c>
      <c r="BY598" t="s">
        <v>7515</v>
      </c>
      <c r="BZ598" t="s">
        <v>7515</v>
      </c>
      <c r="CA598" t="s">
        <v>7515</v>
      </c>
      <c r="CB598" t="s">
        <v>7515</v>
      </c>
      <c r="CC598" t="s">
        <v>7515</v>
      </c>
      <c r="CD598" t="s">
        <v>7515</v>
      </c>
      <c r="CE598" t="s">
        <v>7515</v>
      </c>
      <c r="CF598" t="s">
        <v>7515</v>
      </c>
      <c r="CG598" t="s">
        <v>7515</v>
      </c>
      <c r="CH598" t="s">
        <v>7515</v>
      </c>
      <c r="CI598" t="s">
        <v>6793</v>
      </c>
      <c r="CJ598" t="s">
        <v>6793</v>
      </c>
      <c r="CO598" t="s">
        <v>6793</v>
      </c>
      <c r="CP598" t="s">
        <v>6793</v>
      </c>
      <c r="CQ598" t="s">
        <v>6793</v>
      </c>
      <c r="CR598" t="s">
        <v>6793</v>
      </c>
      <c r="CS598" t="s">
        <v>6793</v>
      </c>
      <c r="CT598" t="s">
        <v>6793</v>
      </c>
      <c r="CU598" t="s">
        <v>6794</v>
      </c>
      <c r="CV598" t="s">
        <v>6793</v>
      </c>
      <c r="CW598" t="s">
        <v>6794</v>
      </c>
      <c r="CX598" t="s">
        <v>7520</v>
      </c>
      <c r="CY598" t="s">
        <v>7521</v>
      </c>
      <c r="CZ598" t="s">
        <v>7522</v>
      </c>
      <c r="DA598" t="s">
        <v>6793</v>
      </c>
      <c r="DB598">
        <v>2</v>
      </c>
      <c r="DC598">
        <v>3</v>
      </c>
      <c r="DD598">
        <v>3</v>
      </c>
      <c r="DE598" t="s">
        <v>6793</v>
      </c>
      <c r="DF598">
        <v>1</v>
      </c>
      <c r="DG598" t="s">
        <v>7597</v>
      </c>
      <c r="DH598">
        <v>2008</v>
      </c>
      <c r="DI598" t="s">
        <v>7557</v>
      </c>
      <c r="DJ598" t="s">
        <v>7574</v>
      </c>
      <c r="DK598">
        <v>2008</v>
      </c>
      <c r="EA598">
        <v>3</v>
      </c>
      <c r="EC598">
        <v>0</v>
      </c>
      <c r="ED598">
        <v>1</v>
      </c>
      <c r="EE598">
        <v>0</v>
      </c>
      <c r="EF598">
        <v>0</v>
      </c>
      <c r="EG598">
        <v>2</v>
      </c>
      <c r="EH598">
        <v>0</v>
      </c>
      <c r="EI598">
        <v>0</v>
      </c>
      <c r="EJ598" t="s">
        <v>6794</v>
      </c>
      <c r="EP598" t="s">
        <v>6793</v>
      </c>
      <c r="FO598" t="s">
        <v>7524</v>
      </c>
      <c r="FP598" t="s">
        <v>7598</v>
      </c>
      <c r="FQ598">
        <v>2006</v>
      </c>
      <c r="FS598" t="s">
        <v>7526</v>
      </c>
      <c r="FT598" t="s">
        <v>7526</v>
      </c>
      <c r="FU598" t="s">
        <v>6794</v>
      </c>
      <c r="FV598" t="s">
        <v>6793</v>
      </c>
      <c r="OJ598" t="s">
        <v>7526</v>
      </c>
      <c r="OK598" t="s">
        <v>7526</v>
      </c>
      <c r="OL598" t="s">
        <v>7526</v>
      </c>
      <c r="OM598" t="s">
        <v>7528</v>
      </c>
      <c r="ON598" t="s">
        <v>7539</v>
      </c>
      <c r="OO598" t="s">
        <v>7528</v>
      </c>
      <c r="OP598">
        <v>3</v>
      </c>
      <c r="OQ598" t="s">
        <v>28</v>
      </c>
      <c r="OR598" t="s">
        <v>265</v>
      </c>
      <c r="OS598">
        <v>2007</v>
      </c>
      <c r="OT598">
        <v>9</v>
      </c>
      <c r="OU598">
        <v>1</v>
      </c>
      <c r="OV598">
        <v>9</v>
      </c>
      <c r="OW598">
        <v>1</v>
      </c>
      <c r="OX598">
        <v>0</v>
      </c>
      <c r="OY598">
        <v>35</v>
      </c>
      <c r="OZ598" t="s">
        <v>7515</v>
      </c>
      <c r="PA598" t="s">
        <v>7515</v>
      </c>
      <c r="PB598" t="s">
        <v>7515</v>
      </c>
      <c r="PC598" t="s">
        <v>7515</v>
      </c>
      <c r="PD598" t="s">
        <v>7516</v>
      </c>
      <c r="PE598" t="s">
        <v>7515</v>
      </c>
      <c r="PF598" t="s">
        <v>7515</v>
      </c>
      <c r="PG598" t="s">
        <v>7515</v>
      </c>
      <c r="PH598" t="s">
        <v>7515</v>
      </c>
      <c r="PI598" t="s">
        <v>7515</v>
      </c>
      <c r="PJ598" t="s">
        <v>7515</v>
      </c>
      <c r="PK598" t="s">
        <v>7515</v>
      </c>
      <c r="PL598" t="s">
        <v>7515</v>
      </c>
      <c r="PM598" t="s">
        <v>7515</v>
      </c>
      <c r="PN598" t="s">
        <v>7515</v>
      </c>
      <c r="PO598" t="s">
        <v>7515</v>
      </c>
      <c r="PP598" t="s">
        <v>7515</v>
      </c>
      <c r="PQ598" t="s">
        <v>7515</v>
      </c>
      <c r="PR598" t="s">
        <v>7515</v>
      </c>
      <c r="PS598" t="s">
        <v>7515</v>
      </c>
      <c r="PT598" t="s">
        <v>7515</v>
      </c>
      <c r="PU598" t="s">
        <v>7515</v>
      </c>
      <c r="PV598" t="s">
        <v>7515</v>
      </c>
      <c r="PW598" t="s">
        <v>7515</v>
      </c>
      <c r="PX598" t="s">
        <v>7515</v>
      </c>
      <c r="PY598" t="s">
        <v>7515</v>
      </c>
      <c r="PZ598" t="s">
        <v>7515</v>
      </c>
      <c r="QA598" t="s">
        <v>7515</v>
      </c>
      <c r="QB598" t="s">
        <v>7515</v>
      </c>
      <c r="QC598" t="s">
        <v>7515</v>
      </c>
      <c r="QE598" t="s">
        <v>7515</v>
      </c>
      <c r="QF598" t="s">
        <v>7515</v>
      </c>
      <c r="QG598" t="s">
        <v>7515</v>
      </c>
      <c r="QH598" t="s">
        <v>7515</v>
      </c>
      <c r="QI598" t="s">
        <v>7515</v>
      </c>
      <c r="QJ598" t="s">
        <v>7515</v>
      </c>
      <c r="QK598" t="s">
        <v>7516</v>
      </c>
      <c r="RP598">
        <f t="shared" si="18"/>
        <v>4</v>
      </c>
      <c r="RS598">
        <f t="shared" si="19"/>
        <v>3</v>
      </c>
    </row>
    <row r="599" spans="1:487" x14ac:dyDescent="0.3">
      <c r="A599">
        <v>70586</v>
      </c>
      <c r="B599">
        <v>1130</v>
      </c>
      <c r="C599">
        <v>0</v>
      </c>
      <c r="D599">
        <v>5</v>
      </c>
      <c r="E599">
        <v>8</v>
      </c>
      <c r="F599">
        <v>83</v>
      </c>
      <c r="G599">
        <v>102</v>
      </c>
      <c r="H599">
        <v>3</v>
      </c>
      <c r="I599" t="s">
        <v>6793</v>
      </c>
      <c r="J599" t="s">
        <v>6793</v>
      </c>
      <c r="O599" t="s">
        <v>6793</v>
      </c>
      <c r="P599" t="s">
        <v>7515</v>
      </c>
      <c r="Q599" t="s">
        <v>7515</v>
      </c>
      <c r="R599" t="s">
        <v>7515</v>
      </c>
      <c r="S599" t="s">
        <v>7515</v>
      </c>
      <c r="T599" t="s">
        <v>7515</v>
      </c>
      <c r="U599" t="s">
        <v>7515</v>
      </c>
      <c r="V599" t="s">
        <v>7515</v>
      </c>
      <c r="W599" t="s">
        <v>7515</v>
      </c>
      <c r="X599" t="s">
        <v>7515</v>
      </c>
      <c r="Y599" t="s">
        <v>7515</v>
      </c>
      <c r="Z599" t="s">
        <v>7515</v>
      </c>
      <c r="AA599" t="s">
        <v>7515</v>
      </c>
      <c r="AB599" t="s">
        <v>7515</v>
      </c>
      <c r="AC599" t="s">
        <v>7515</v>
      </c>
      <c r="AD599" t="s">
        <v>7515</v>
      </c>
      <c r="AE599" t="s">
        <v>7516</v>
      </c>
      <c r="AF599" t="s">
        <v>7515</v>
      </c>
      <c r="AG599" t="s">
        <v>7515</v>
      </c>
      <c r="AH599" t="s">
        <v>7515</v>
      </c>
      <c r="AI599" t="s">
        <v>6796</v>
      </c>
      <c r="AQ599" t="s">
        <v>6985</v>
      </c>
      <c r="AR599" t="s">
        <v>6793</v>
      </c>
      <c r="AS599" t="s">
        <v>6793</v>
      </c>
      <c r="AT599">
        <v>0</v>
      </c>
      <c r="AU599">
        <v>8</v>
      </c>
      <c r="AV599" t="s">
        <v>6757</v>
      </c>
      <c r="AW599" t="s">
        <v>6793</v>
      </c>
      <c r="AX599" t="s">
        <v>6793</v>
      </c>
      <c r="AY599" t="s">
        <v>6813</v>
      </c>
      <c r="AZ599" t="s">
        <v>7531</v>
      </c>
      <c r="BA599" t="s">
        <v>7518</v>
      </c>
      <c r="BC599" t="s">
        <v>6794</v>
      </c>
      <c r="BD599" t="s">
        <v>6794</v>
      </c>
      <c r="BE599" t="s">
        <v>6793</v>
      </c>
      <c r="BF599" t="s">
        <v>6793</v>
      </c>
      <c r="BH599" t="s">
        <v>6794</v>
      </c>
      <c r="BI599" t="s">
        <v>6794</v>
      </c>
      <c r="BJ599" t="s">
        <v>6793</v>
      </c>
      <c r="BK599" t="s">
        <v>6794</v>
      </c>
      <c r="BL599" t="s">
        <v>6794</v>
      </c>
      <c r="BM599" t="s">
        <v>7024</v>
      </c>
      <c r="BN599" t="s">
        <v>7565</v>
      </c>
      <c r="BO599" t="s">
        <v>6794</v>
      </c>
      <c r="BQ599" t="s">
        <v>7547</v>
      </c>
      <c r="BR599">
        <v>20</v>
      </c>
      <c r="BS599" t="s">
        <v>7519</v>
      </c>
      <c r="BT599" t="s">
        <v>6</v>
      </c>
      <c r="BU599" t="s">
        <v>7559</v>
      </c>
      <c r="BV599" t="s">
        <v>7543</v>
      </c>
      <c r="BW599" t="s">
        <v>7515</v>
      </c>
      <c r="BX599" t="s">
        <v>7515</v>
      </c>
      <c r="BY599" t="s">
        <v>7515</v>
      </c>
      <c r="BZ599" t="s">
        <v>7516</v>
      </c>
      <c r="CA599" t="s">
        <v>7515</v>
      </c>
      <c r="CB599" t="s">
        <v>7515</v>
      </c>
      <c r="CC599" t="s">
        <v>7515</v>
      </c>
      <c r="CD599" t="s">
        <v>7515</v>
      </c>
      <c r="CE599" t="s">
        <v>7515</v>
      </c>
      <c r="CF599" t="s">
        <v>7515</v>
      </c>
      <c r="CG599" t="s">
        <v>7515</v>
      </c>
      <c r="CH599" t="s">
        <v>7515</v>
      </c>
      <c r="CI599" t="s">
        <v>6793</v>
      </c>
      <c r="CJ599" t="s">
        <v>6794</v>
      </c>
      <c r="CO599" t="s">
        <v>6793</v>
      </c>
      <c r="CP599" t="s">
        <v>6794</v>
      </c>
      <c r="CQ599" t="s">
        <v>6794</v>
      </c>
      <c r="CR599" t="s">
        <v>6793</v>
      </c>
      <c r="CS599" t="s">
        <v>6794</v>
      </c>
      <c r="CT599" t="s">
        <v>6794</v>
      </c>
      <c r="CU599" t="s">
        <v>6794</v>
      </c>
      <c r="CV599" t="s">
        <v>6793</v>
      </c>
      <c r="CW599" t="s">
        <v>6794</v>
      </c>
      <c r="CX599" t="s">
        <v>7520</v>
      </c>
      <c r="CY599" t="s">
        <v>7521</v>
      </c>
      <c r="CZ599" t="s">
        <v>7570</v>
      </c>
      <c r="DA599" t="s">
        <v>6793</v>
      </c>
      <c r="DB599">
        <v>2</v>
      </c>
      <c r="DC599">
        <v>3</v>
      </c>
      <c r="DD599">
        <v>3</v>
      </c>
      <c r="DE599" t="s">
        <v>6794</v>
      </c>
      <c r="EA599">
        <v>1</v>
      </c>
      <c r="EB599" t="s">
        <v>7584</v>
      </c>
      <c r="EJ599" t="s">
        <v>6794</v>
      </c>
      <c r="EP599" t="s">
        <v>6793</v>
      </c>
      <c r="GU599" t="s">
        <v>7524</v>
      </c>
      <c r="GV599" t="s">
        <v>7597</v>
      </c>
      <c r="GW599">
        <v>2006</v>
      </c>
      <c r="HA599" t="s">
        <v>6794</v>
      </c>
      <c r="OI599" t="s">
        <v>7526</v>
      </c>
      <c r="OJ599" t="s">
        <v>7526</v>
      </c>
      <c r="OK599" t="s">
        <v>7527</v>
      </c>
      <c r="OL599" t="s">
        <v>7526</v>
      </c>
      <c r="OM599" t="s">
        <v>7528</v>
      </c>
      <c r="ON599" t="s">
        <v>7529</v>
      </c>
      <c r="OO599" t="s">
        <v>7528</v>
      </c>
      <c r="OP599">
        <v>0</v>
      </c>
      <c r="OQ599" t="s">
        <v>28</v>
      </c>
      <c r="OR599" t="s">
        <v>7549</v>
      </c>
      <c r="OS599">
        <v>2007</v>
      </c>
      <c r="OT599">
        <v>9</v>
      </c>
      <c r="OU599">
        <v>1</v>
      </c>
      <c r="OV599">
        <v>9</v>
      </c>
      <c r="OW599">
        <v>1</v>
      </c>
      <c r="OX599">
        <v>0</v>
      </c>
      <c r="OY599">
        <v>35</v>
      </c>
      <c r="OZ599" t="s">
        <v>7515</v>
      </c>
      <c r="PA599" t="s">
        <v>7515</v>
      </c>
      <c r="PB599" t="s">
        <v>7515</v>
      </c>
      <c r="PC599" t="s">
        <v>7515</v>
      </c>
      <c r="PD599" t="s">
        <v>7515</v>
      </c>
      <c r="PE599" t="s">
        <v>7515</v>
      </c>
      <c r="PF599" t="s">
        <v>7515</v>
      </c>
      <c r="PG599" t="s">
        <v>7515</v>
      </c>
      <c r="PH599" t="s">
        <v>7516</v>
      </c>
      <c r="PI599" t="s">
        <v>7515</v>
      </c>
      <c r="PJ599" t="s">
        <v>7515</v>
      </c>
      <c r="PK599" t="s">
        <v>7515</v>
      </c>
      <c r="PL599" t="s">
        <v>7515</v>
      </c>
      <c r="PM599" t="s">
        <v>7515</v>
      </c>
      <c r="PN599" t="s">
        <v>7515</v>
      </c>
      <c r="PO599" t="s">
        <v>7515</v>
      </c>
      <c r="PP599" t="s">
        <v>7515</v>
      </c>
      <c r="PQ599" t="s">
        <v>7515</v>
      </c>
      <c r="PR599" t="s">
        <v>7515</v>
      </c>
      <c r="PS599" t="s">
        <v>7515</v>
      </c>
      <c r="PT599" t="s">
        <v>7515</v>
      </c>
      <c r="PU599" t="s">
        <v>7515</v>
      </c>
      <c r="PV599" t="s">
        <v>7515</v>
      </c>
      <c r="PW599" t="s">
        <v>7515</v>
      </c>
      <c r="PX599" t="s">
        <v>7515</v>
      </c>
      <c r="PY599" t="s">
        <v>7515</v>
      </c>
      <c r="PZ599" t="s">
        <v>7515</v>
      </c>
      <c r="QA599" t="s">
        <v>7515</v>
      </c>
      <c r="QB599" t="s">
        <v>7515</v>
      </c>
      <c r="QC599" t="s">
        <v>7515</v>
      </c>
      <c r="QE599" t="s">
        <v>7516</v>
      </c>
      <c r="QF599" t="s">
        <v>7515</v>
      </c>
      <c r="QG599" t="s">
        <v>7515</v>
      </c>
      <c r="QH599" t="s">
        <v>7515</v>
      </c>
      <c r="QI599" t="s">
        <v>7515</v>
      </c>
      <c r="QJ599" t="s">
        <v>7515</v>
      </c>
      <c r="QK599" t="s">
        <v>7515</v>
      </c>
      <c r="RP599">
        <f t="shared" si="18"/>
        <v>5</v>
      </c>
      <c r="RS599">
        <f t="shared" si="19"/>
        <v>3</v>
      </c>
    </row>
    <row r="600" spans="1:487" x14ac:dyDescent="0.3">
      <c r="A600">
        <v>70587</v>
      </c>
      <c r="B600">
        <v>1133</v>
      </c>
      <c r="C600">
        <v>0</v>
      </c>
      <c r="D600">
        <v>5</v>
      </c>
      <c r="E600">
        <v>15</v>
      </c>
      <c r="F600">
        <v>125</v>
      </c>
      <c r="G600">
        <v>102</v>
      </c>
      <c r="H600">
        <v>15</v>
      </c>
      <c r="I600" t="s">
        <v>6793</v>
      </c>
      <c r="J600" t="s">
        <v>6793</v>
      </c>
      <c r="O600" t="s">
        <v>6793</v>
      </c>
      <c r="P600" t="s">
        <v>7515</v>
      </c>
      <c r="Q600" t="s">
        <v>7516</v>
      </c>
      <c r="R600" t="s">
        <v>7515</v>
      </c>
      <c r="S600" t="s">
        <v>7515</v>
      </c>
      <c r="T600" t="s">
        <v>7515</v>
      </c>
      <c r="U600" t="s">
        <v>7515</v>
      </c>
      <c r="V600" t="s">
        <v>7515</v>
      </c>
      <c r="W600" t="s">
        <v>7515</v>
      </c>
      <c r="X600" t="s">
        <v>7515</v>
      </c>
      <c r="Y600" t="s">
        <v>7515</v>
      </c>
      <c r="Z600" t="s">
        <v>7515</v>
      </c>
      <c r="AA600" t="s">
        <v>7515</v>
      </c>
      <c r="AB600" t="s">
        <v>7515</v>
      </c>
      <c r="AC600" t="s">
        <v>7515</v>
      </c>
      <c r="AD600" t="s">
        <v>7515</v>
      </c>
      <c r="AE600" t="s">
        <v>7515</v>
      </c>
      <c r="AF600" t="s">
        <v>7515</v>
      </c>
      <c r="AG600" t="s">
        <v>7515</v>
      </c>
      <c r="AH600" t="s">
        <v>7515</v>
      </c>
      <c r="AI600" t="s">
        <v>6796</v>
      </c>
      <c r="AQ600" t="s">
        <v>6985</v>
      </c>
      <c r="AR600" t="s">
        <v>6794</v>
      </c>
      <c r="AS600" t="s">
        <v>6794</v>
      </c>
      <c r="AT600">
        <v>0</v>
      </c>
      <c r="AU600">
        <v>18</v>
      </c>
      <c r="AV600" t="s">
        <v>6988</v>
      </c>
      <c r="AW600" t="s">
        <v>6793</v>
      </c>
      <c r="AX600" t="s">
        <v>6793</v>
      </c>
      <c r="AY600" t="s">
        <v>6813</v>
      </c>
      <c r="AZ600" t="s">
        <v>7531</v>
      </c>
      <c r="BA600" t="s">
        <v>6991</v>
      </c>
      <c r="BC600" t="s">
        <v>6794</v>
      </c>
      <c r="BD600" t="s">
        <v>6794</v>
      </c>
      <c r="BE600" t="s">
        <v>6794</v>
      </c>
      <c r="BF600" t="s">
        <v>6793</v>
      </c>
      <c r="BG600" t="s">
        <v>6793</v>
      </c>
      <c r="BH600" t="s">
        <v>6794</v>
      </c>
      <c r="BI600" t="s">
        <v>6794</v>
      </c>
      <c r="BJ600" t="s">
        <v>6794</v>
      </c>
      <c r="BK600" t="s">
        <v>6794</v>
      </c>
      <c r="BL600" t="s">
        <v>6794</v>
      </c>
      <c r="BM600" t="s">
        <v>7024</v>
      </c>
      <c r="BN600" t="s">
        <v>7028</v>
      </c>
      <c r="BO600" t="s">
        <v>6794</v>
      </c>
      <c r="BQ600">
        <v>50</v>
      </c>
      <c r="BR600">
        <v>35</v>
      </c>
      <c r="BS600" t="s">
        <v>7533</v>
      </c>
      <c r="BT600" t="s">
        <v>7585</v>
      </c>
      <c r="BU600" t="s">
        <v>7559</v>
      </c>
      <c r="BV600" t="s">
        <v>7535</v>
      </c>
      <c r="BW600" t="s">
        <v>7516</v>
      </c>
      <c r="BX600" t="s">
        <v>7515</v>
      </c>
      <c r="BY600" t="s">
        <v>7515</v>
      </c>
      <c r="BZ600" t="s">
        <v>7515</v>
      </c>
      <c r="CA600" t="s">
        <v>7515</v>
      </c>
      <c r="CB600" t="s">
        <v>7515</v>
      </c>
      <c r="CC600" t="s">
        <v>7515</v>
      </c>
      <c r="CD600" t="s">
        <v>7515</v>
      </c>
      <c r="CE600" t="s">
        <v>7515</v>
      </c>
      <c r="CF600" t="s">
        <v>7515</v>
      </c>
      <c r="CG600" t="s">
        <v>7515</v>
      </c>
      <c r="CH600" t="s">
        <v>7515</v>
      </c>
      <c r="CI600" t="s">
        <v>6793</v>
      </c>
      <c r="CJ600" t="s">
        <v>6966</v>
      </c>
      <c r="CO600" t="s">
        <v>6793</v>
      </c>
      <c r="CP600" t="s">
        <v>6793</v>
      </c>
      <c r="CQ600" t="s">
        <v>6794</v>
      </c>
      <c r="CR600" t="s">
        <v>6793</v>
      </c>
      <c r="CS600" t="s">
        <v>6794</v>
      </c>
      <c r="CT600" t="s">
        <v>6793</v>
      </c>
      <c r="CU600" t="s">
        <v>6794</v>
      </c>
      <c r="CV600" t="s">
        <v>6793</v>
      </c>
      <c r="CW600" t="s">
        <v>6794</v>
      </c>
      <c r="CX600" t="s">
        <v>7520</v>
      </c>
      <c r="CY600" t="s">
        <v>7521</v>
      </c>
      <c r="CZ600" t="s">
        <v>7536</v>
      </c>
      <c r="DA600" t="s">
        <v>6793</v>
      </c>
      <c r="DB600">
        <v>3</v>
      </c>
      <c r="DC600">
        <v>3</v>
      </c>
      <c r="DD600">
        <v>4</v>
      </c>
      <c r="DE600" t="s">
        <v>6793</v>
      </c>
      <c r="DF600">
        <v>1</v>
      </c>
      <c r="DG600" t="s">
        <v>7597</v>
      </c>
      <c r="DH600">
        <v>2007</v>
      </c>
      <c r="DI600" t="s">
        <v>7557</v>
      </c>
      <c r="DJ600" t="s">
        <v>7572</v>
      </c>
      <c r="DK600">
        <v>2007</v>
      </c>
      <c r="EA600">
        <v>2</v>
      </c>
      <c r="EC600">
        <v>0</v>
      </c>
      <c r="ED600">
        <v>0</v>
      </c>
      <c r="EE600">
        <v>0</v>
      </c>
      <c r="EF600">
        <v>1</v>
      </c>
      <c r="EG600">
        <v>0</v>
      </c>
      <c r="EH600">
        <v>0</v>
      </c>
      <c r="EI600">
        <v>1</v>
      </c>
      <c r="EJ600" t="s">
        <v>6794</v>
      </c>
      <c r="EP600" t="s">
        <v>6793</v>
      </c>
      <c r="IA600" t="s">
        <v>7524</v>
      </c>
      <c r="IB600" t="s">
        <v>7572</v>
      </c>
      <c r="IC600">
        <v>2007</v>
      </c>
      <c r="IG600" t="s">
        <v>6966</v>
      </c>
      <c r="II600" t="s">
        <v>7524</v>
      </c>
      <c r="IJ600" t="s">
        <v>7572</v>
      </c>
      <c r="IK600">
        <v>2007</v>
      </c>
      <c r="IM600" t="s">
        <v>7526</v>
      </c>
      <c r="IN600" t="s">
        <v>7526</v>
      </c>
      <c r="IO600" t="s">
        <v>6966</v>
      </c>
      <c r="KE600" t="s">
        <v>7524</v>
      </c>
      <c r="KF600" t="s">
        <v>7572</v>
      </c>
      <c r="KG600">
        <v>2007</v>
      </c>
      <c r="KI600" t="s">
        <v>7526</v>
      </c>
      <c r="KJ600" t="s">
        <v>7526</v>
      </c>
      <c r="KK600" t="s">
        <v>6793</v>
      </c>
      <c r="KM600" t="s">
        <v>7524</v>
      </c>
      <c r="KN600" t="s">
        <v>7572</v>
      </c>
      <c r="KO600">
        <v>2007</v>
      </c>
      <c r="KS600" t="s">
        <v>6966</v>
      </c>
      <c r="OI600" t="s">
        <v>7526</v>
      </c>
      <c r="OJ600" t="s">
        <v>7526</v>
      </c>
      <c r="OM600" t="s">
        <v>7528</v>
      </c>
      <c r="ON600" t="s">
        <v>7529</v>
      </c>
      <c r="OO600" t="s">
        <v>7528</v>
      </c>
      <c r="OP600">
        <v>0</v>
      </c>
      <c r="OQ600" t="s">
        <v>28</v>
      </c>
      <c r="OR600" t="s">
        <v>265</v>
      </c>
      <c r="OS600">
        <v>2007</v>
      </c>
      <c r="OT600">
        <v>9</v>
      </c>
      <c r="OU600">
        <v>1</v>
      </c>
      <c r="OV600">
        <v>9</v>
      </c>
      <c r="OW600">
        <v>1</v>
      </c>
      <c r="OX600">
        <v>0</v>
      </c>
      <c r="OY600">
        <v>35</v>
      </c>
      <c r="OZ600" t="s">
        <v>7515</v>
      </c>
      <c r="PA600" t="s">
        <v>7515</v>
      </c>
      <c r="PB600" t="s">
        <v>7515</v>
      </c>
      <c r="PC600" t="s">
        <v>7515</v>
      </c>
      <c r="PD600" t="s">
        <v>7515</v>
      </c>
      <c r="PE600" t="s">
        <v>7515</v>
      </c>
      <c r="PF600" t="s">
        <v>7515</v>
      </c>
      <c r="PG600" t="s">
        <v>7515</v>
      </c>
      <c r="PH600" t="s">
        <v>7515</v>
      </c>
      <c r="PI600" t="s">
        <v>7515</v>
      </c>
      <c r="PJ600" t="s">
        <v>7515</v>
      </c>
      <c r="PK600" t="s">
        <v>7515</v>
      </c>
      <c r="PL600" t="s">
        <v>7516</v>
      </c>
      <c r="PM600" t="s">
        <v>7516</v>
      </c>
      <c r="PN600" t="s">
        <v>7515</v>
      </c>
      <c r="PO600" t="s">
        <v>7515</v>
      </c>
      <c r="PP600" t="s">
        <v>7515</v>
      </c>
      <c r="PQ600" t="s">
        <v>7515</v>
      </c>
      <c r="PR600" t="s">
        <v>7515</v>
      </c>
      <c r="PS600" t="s">
        <v>7516</v>
      </c>
      <c r="PT600" t="s">
        <v>7516</v>
      </c>
      <c r="PU600" t="s">
        <v>7515</v>
      </c>
      <c r="PV600" t="s">
        <v>7515</v>
      </c>
      <c r="PW600" t="s">
        <v>7515</v>
      </c>
      <c r="PX600" t="s">
        <v>7515</v>
      </c>
      <c r="PY600" t="s">
        <v>7515</v>
      </c>
      <c r="PZ600" t="s">
        <v>7515</v>
      </c>
      <c r="QA600" t="s">
        <v>7515</v>
      </c>
      <c r="QB600" t="s">
        <v>7515</v>
      </c>
      <c r="QC600" t="s">
        <v>7515</v>
      </c>
      <c r="QE600" t="s">
        <v>7515</v>
      </c>
      <c r="QF600" t="s">
        <v>7515</v>
      </c>
      <c r="QG600" t="s">
        <v>7515</v>
      </c>
      <c r="QH600" t="s">
        <v>7515</v>
      </c>
      <c r="QI600" t="s">
        <v>7515</v>
      </c>
      <c r="QJ600" t="s">
        <v>7515</v>
      </c>
      <c r="QK600" t="s">
        <v>7516</v>
      </c>
      <c r="RP600">
        <f t="shared" si="18"/>
        <v>3</v>
      </c>
      <c r="RS600">
        <f t="shared" si="19"/>
        <v>3</v>
      </c>
    </row>
    <row r="601" spans="1:487" x14ac:dyDescent="0.3">
      <c r="A601">
        <v>70588</v>
      </c>
      <c r="B601">
        <v>1134</v>
      </c>
      <c r="C601">
        <v>0</v>
      </c>
      <c r="D601">
        <v>5</v>
      </c>
      <c r="E601">
        <v>8</v>
      </c>
      <c r="F601">
        <v>85</v>
      </c>
      <c r="G601">
        <v>102</v>
      </c>
      <c r="H601">
        <v>3</v>
      </c>
      <c r="I601" t="s">
        <v>6793</v>
      </c>
      <c r="J601" t="s">
        <v>6794</v>
      </c>
      <c r="K601">
        <v>2</v>
      </c>
      <c r="O601" t="s">
        <v>6793</v>
      </c>
      <c r="P601" t="s">
        <v>7515</v>
      </c>
      <c r="Q601" t="s">
        <v>7516</v>
      </c>
      <c r="R601" t="s">
        <v>7515</v>
      </c>
      <c r="S601" t="s">
        <v>7515</v>
      </c>
      <c r="T601" t="s">
        <v>7515</v>
      </c>
      <c r="U601" t="s">
        <v>7515</v>
      </c>
      <c r="V601" t="s">
        <v>7515</v>
      </c>
      <c r="W601" t="s">
        <v>7515</v>
      </c>
      <c r="X601" t="s">
        <v>7515</v>
      </c>
      <c r="Y601" t="s">
        <v>7515</v>
      </c>
      <c r="Z601" t="s">
        <v>7515</v>
      </c>
      <c r="AA601" t="s">
        <v>7515</v>
      </c>
      <c r="AB601" t="s">
        <v>7515</v>
      </c>
      <c r="AC601" t="s">
        <v>7515</v>
      </c>
      <c r="AD601" t="s">
        <v>7515</v>
      </c>
      <c r="AE601" t="s">
        <v>7515</v>
      </c>
      <c r="AF601" t="s">
        <v>7515</v>
      </c>
      <c r="AG601" t="s">
        <v>7515</v>
      </c>
      <c r="AH601" t="s">
        <v>7515</v>
      </c>
      <c r="AI601" t="s">
        <v>6796</v>
      </c>
      <c r="AQ601" t="s">
        <v>6985</v>
      </c>
      <c r="AR601" t="s">
        <v>6793</v>
      </c>
      <c r="AS601" t="s">
        <v>6793</v>
      </c>
      <c r="AT601">
        <v>0</v>
      </c>
      <c r="AU601">
        <v>15</v>
      </c>
      <c r="AV601" t="s">
        <v>6988</v>
      </c>
      <c r="AW601" t="s">
        <v>6793</v>
      </c>
      <c r="AX601" t="s">
        <v>6793</v>
      </c>
      <c r="AY601" t="s">
        <v>6813</v>
      </c>
      <c r="AZ601" t="s">
        <v>7531</v>
      </c>
      <c r="BA601" t="s">
        <v>6991</v>
      </c>
      <c r="BC601" t="s">
        <v>6794</v>
      </c>
      <c r="BD601" t="s">
        <v>6794</v>
      </c>
      <c r="BE601" t="s">
        <v>6793</v>
      </c>
      <c r="BF601" t="s">
        <v>6794</v>
      </c>
      <c r="BG601" t="s">
        <v>6794</v>
      </c>
      <c r="BH601" t="s">
        <v>6793</v>
      </c>
      <c r="BI601" t="s">
        <v>6793</v>
      </c>
      <c r="BJ601" t="s">
        <v>6794</v>
      </c>
      <c r="BK601" t="s">
        <v>6794</v>
      </c>
      <c r="BL601" t="s">
        <v>6794</v>
      </c>
      <c r="BM601" t="s">
        <v>7021</v>
      </c>
      <c r="BN601" t="s">
        <v>7022</v>
      </c>
      <c r="BO601" t="s">
        <v>6794</v>
      </c>
      <c r="BQ601" t="s">
        <v>7547</v>
      </c>
      <c r="BR601">
        <v>35</v>
      </c>
      <c r="BS601" t="s">
        <v>7533</v>
      </c>
      <c r="BT601" t="s">
        <v>6</v>
      </c>
      <c r="BU601" t="s">
        <v>7559</v>
      </c>
      <c r="BV601" t="s">
        <v>7561</v>
      </c>
      <c r="BW601" t="s">
        <v>7515</v>
      </c>
      <c r="BX601" t="s">
        <v>7515</v>
      </c>
      <c r="BY601" t="s">
        <v>7515</v>
      </c>
      <c r="BZ601" t="s">
        <v>7515</v>
      </c>
      <c r="CA601" t="s">
        <v>7515</v>
      </c>
      <c r="CB601" t="s">
        <v>7515</v>
      </c>
      <c r="CC601" t="s">
        <v>7515</v>
      </c>
      <c r="CD601" t="s">
        <v>7516</v>
      </c>
      <c r="CE601" t="s">
        <v>7515</v>
      </c>
      <c r="CF601" t="s">
        <v>7515</v>
      </c>
      <c r="CG601" t="s">
        <v>7515</v>
      </c>
      <c r="CH601" t="s">
        <v>7515</v>
      </c>
      <c r="CI601" t="s">
        <v>6793</v>
      </c>
      <c r="CJ601" t="s">
        <v>6794</v>
      </c>
      <c r="CO601" t="s">
        <v>6793</v>
      </c>
      <c r="CP601" t="s">
        <v>6793</v>
      </c>
      <c r="CQ601" t="s">
        <v>6794</v>
      </c>
      <c r="CR601" t="s">
        <v>6794</v>
      </c>
      <c r="CS601" t="s">
        <v>6793</v>
      </c>
      <c r="CT601" t="s">
        <v>6793</v>
      </c>
      <c r="CU601" t="s">
        <v>6794</v>
      </c>
      <c r="CV601" t="s">
        <v>6793</v>
      </c>
      <c r="CW601" t="s">
        <v>6794</v>
      </c>
      <c r="CX601" t="s">
        <v>7520</v>
      </c>
      <c r="CY601" t="s">
        <v>7521</v>
      </c>
      <c r="CZ601" t="s">
        <v>7522</v>
      </c>
      <c r="DA601" t="s">
        <v>6793</v>
      </c>
      <c r="DB601">
        <v>2</v>
      </c>
      <c r="DC601">
        <v>4</v>
      </c>
      <c r="DD601">
        <v>2</v>
      </c>
      <c r="DE601" t="s">
        <v>6794</v>
      </c>
      <c r="EA601">
        <v>2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2</v>
      </c>
      <c r="EI601">
        <v>0</v>
      </c>
      <c r="EJ601" t="s">
        <v>6794</v>
      </c>
      <c r="EP601" t="s">
        <v>6794</v>
      </c>
      <c r="OI601" t="s">
        <v>7526</v>
      </c>
      <c r="OJ601" t="s">
        <v>7526</v>
      </c>
      <c r="OK601" t="s">
        <v>7527</v>
      </c>
      <c r="OL601" t="s">
        <v>7527</v>
      </c>
      <c r="OM601" t="s">
        <v>7528</v>
      </c>
      <c r="ON601" t="s">
        <v>7529</v>
      </c>
      <c r="OO601" t="s">
        <v>7528</v>
      </c>
      <c r="OP601">
        <v>0</v>
      </c>
      <c r="OQ601" t="s">
        <v>28</v>
      </c>
      <c r="OR601" t="s">
        <v>7549</v>
      </c>
      <c r="OS601">
        <v>2007</v>
      </c>
      <c r="OT601">
        <v>11</v>
      </c>
      <c r="OU601">
        <v>1</v>
      </c>
      <c r="OV601">
        <v>11</v>
      </c>
      <c r="OW601">
        <v>1</v>
      </c>
      <c r="OX601">
        <v>0</v>
      </c>
      <c r="OY601">
        <v>35</v>
      </c>
      <c r="QE601" t="s">
        <v>7515</v>
      </c>
      <c r="QF601" t="s">
        <v>7515</v>
      </c>
      <c r="QG601" t="s">
        <v>7515</v>
      </c>
      <c r="QH601" t="s">
        <v>7515</v>
      </c>
      <c r="QI601" t="s">
        <v>7515</v>
      </c>
      <c r="QJ601" t="s">
        <v>7516</v>
      </c>
      <c r="QK601" t="s">
        <v>7515</v>
      </c>
      <c r="RP601">
        <f t="shared" si="18"/>
        <v>3</v>
      </c>
      <c r="RS601">
        <f t="shared" si="19"/>
        <v>1</v>
      </c>
    </row>
    <row r="602" spans="1:487" x14ac:dyDescent="0.3">
      <c r="A602">
        <v>70589</v>
      </c>
      <c r="B602">
        <v>1136</v>
      </c>
      <c r="C602">
        <v>0</v>
      </c>
      <c r="D602">
        <v>5</v>
      </c>
      <c r="E602">
        <v>14</v>
      </c>
      <c r="F602">
        <v>89</v>
      </c>
      <c r="G602">
        <v>102</v>
      </c>
      <c r="H602">
        <v>3</v>
      </c>
      <c r="I602" t="s">
        <v>6793</v>
      </c>
      <c r="J602" t="s">
        <v>6793</v>
      </c>
      <c r="O602" t="s">
        <v>6793</v>
      </c>
      <c r="P602" t="s">
        <v>7515</v>
      </c>
      <c r="Q602" t="s">
        <v>7515</v>
      </c>
      <c r="R602" t="s">
        <v>7515</v>
      </c>
      <c r="S602" t="s">
        <v>7515</v>
      </c>
      <c r="T602" t="s">
        <v>7515</v>
      </c>
      <c r="U602" t="s">
        <v>7515</v>
      </c>
      <c r="V602" t="s">
        <v>7515</v>
      </c>
      <c r="W602" t="s">
        <v>7515</v>
      </c>
      <c r="X602" t="s">
        <v>7515</v>
      </c>
      <c r="Y602" t="s">
        <v>7515</v>
      </c>
      <c r="Z602" t="s">
        <v>7515</v>
      </c>
      <c r="AA602" t="s">
        <v>7515</v>
      </c>
      <c r="AB602" t="s">
        <v>7515</v>
      </c>
      <c r="AC602" t="s">
        <v>7515</v>
      </c>
      <c r="AD602" t="s">
        <v>7515</v>
      </c>
      <c r="AE602" t="s">
        <v>7516</v>
      </c>
      <c r="AF602" t="s">
        <v>7515</v>
      </c>
      <c r="AG602" t="s">
        <v>7515</v>
      </c>
      <c r="AH602" t="s">
        <v>7515</v>
      </c>
      <c r="AI602" t="s">
        <v>6796</v>
      </c>
      <c r="AQ602" t="s">
        <v>6985</v>
      </c>
      <c r="AR602" t="s">
        <v>6793</v>
      </c>
      <c r="AS602" t="s">
        <v>6794</v>
      </c>
      <c r="AT602">
        <v>0</v>
      </c>
      <c r="AU602">
        <v>10</v>
      </c>
      <c r="AV602" t="s">
        <v>6988</v>
      </c>
      <c r="AW602" t="s">
        <v>6966</v>
      </c>
      <c r="AX602" t="s">
        <v>6966</v>
      </c>
      <c r="AY602" t="s">
        <v>6813</v>
      </c>
      <c r="AZ602" t="s">
        <v>7531</v>
      </c>
      <c r="BA602" t="s">
        <v>7518</v>
      </c>
      <c r="BC602" t="s">
        <v>6794</v>
      </c>
      <c r="BD602" t="s">
        <v>6793</v>
      </c>
      <c r="BE602" t="s">
        <v>6794</v>
      </c>
      <c r="BF602" t="s">
        <v>6794</v>
      </c>
      <c r="BG602" t="s">
        <v>6793</v>
      </c>
      <c r="BH602" t="s">
        <v>6794</v>
      </c>
      <c r="BI602" t="s">
        <v>6794</v>
      </c>
      <c r="BJ602" t="s">
        <v>6793</v>
      </c>
      <c r="BK602" t="s">
        <v>6794</v>
      </c>
      <c r="BL602" t="s">
        <v>6794</v>
      </c>
      <c r="BM602" t="s">
        <v>7031</v>
      </c>
      <c r="BN602" t="s">
        <v>7565</v>
      </c>
      <c r="BO602" t="s">
        <v>6794</v>
      </c>
      <c r="BQ602">
        <v>30</v>
      </c>
      <c r="BR602" t="s">
        <v>7532</v>
      </c>
      <c r="BS602" t="s">
        <v>7519</v>
      </c>
      <c r="BT602" t="s">
        <v>6</v>
      </c>
      <c r="BU602" t="s">
        <v>7559</v>
      </c>
      <c r="BV602" t="s">
        <v>7543</v>
      </c>
      <c r="BW602" t="s">
        <v>7516</v>
      </c>
      <c r="BX602" t="s">
        <v>7515</v>
      </c>
      <c r="BY602" t="s">
        <v>7515</v>
      </c>
      <c r="BZ602" t="s">
        <v>7515</v>
      </c>
      <c r="CA602" t="s">
        <v>7515</v>
      </c>
      <c r="CB602" t="s">
        <v>7515</v>
      </c>
      <c r="CC602" t="s">
        <v>7515</v>
      </c>
      <c r="CD602" t="s">
        <v>7515</v>
      </c>
      <c r="CE602" t="s">
        <v>7515</v>
      </c>
      <c r="CF602" t="s">
        <v>7515</v>
      </c>
      <c r="CG602" t="s">
        <v>7515</v>
      </c>
      <c r="CH602" t="s">
        <v>7515</v>
      </c>
      <c r="CI602" t="s">
        <v>6793</v>
      </c>
      <c r="CJ602" t="s">
        <v>6794</v>
      </c>
      <c r="CO602" t="s">
        <v>6793</v>
      </c>
      <c r="CP602" t="s">
        <v>6794</v>
      </c>
      <c r="CQ602" t="s">
        <v>6794</v>
      </c>
      <c r="CR602" t="s">
        <v>6794</v>
      </c>
      <c r="CS602" t="s">
        <v>6794</v>
      </c>
      <c r="CT602" t="s">
        <v>6794</v>
      </c>
      <c r="CU602" t="s">
        <v>6794</v>
      </c>
      <c r="CV602" t="s">
        <v>6793</v>
      </c>
      <c r="CW602" t="s">
        <v>6794</v>
      </c>
      <c r="CX602" t="s">
        <v>7520</v>
      </c>
      <c r="CY602" t="s">
        <v>7521</v>
      </c>
      <c r="CZ602" t="s">
        <v>7587</v>
      </c>
      <c r="DA602" t="s">
        <v>6793</v>
      </c>
      <c r="DB602">
        <v>2</v>
      </c>
      <c r="DC602">
        <v>4</v>
      </c>
      <c r="DD602">
        <v>3</v>
      </c>
      <c r="DE602" t="s">
        <v>6794</v>
      </c>
      <c r="EA602">
        <v>1</v>
      </c>
      <c r="EB602" t="s">
        <v>7584</v>
      </c>
      <c r="EJ602" t="s">
        <v>6794</v>
      </c>
      <c r="EP602" t="s">
        <v>6793</v>
      </c>
      <c r="KE602" t="s">
        <v>7524</v>
      </c>
      <c r="KF602" t="s">
        <v>7574</v>
      </c>
      <c r="KG602">
        <v>2007</v>
      </c>
      <c r="KI602" t="s">
        <v>7526</v>
      </c>
      <c r="KJ602" t="s">
        <v>7526</v>
      </c>
      <c r="KK602" t="s">
        <v>6794</v>
      </c>
      <c r="KL602" t="s">
        <v>6793</v>
      </c>
      <c r="OI602" t="s">
        <v>7526</v>
      </c>
      <c r="OJ602" t="s">
        <v>7526</v>
      </c>
      <c r="OK602" t="s">
        <v>7527</v>
      </c>
      <c r="OM602" t="s">
        <v>7528</v>
      </c>
      <c r="ON602" t="s">
        <v>7529</v>
      </c>
      <c r="OO602" t="s">
        <v>7528</v>
      </c>
      <c r="OP602">
        <v>4</v>
      </c>
      <c r="OQ602" t="s">
        <v>28</v>
      </c>
      <c r="OR602" t="s">
        <v>7549</v>
      </c>
      <c r="OS602">
        <v>2007</v>
      </c>
      <c r="OT602">
        <v>10</v>
      </c>
      <c r="OU602">
        <v>1</v>
      </c>
      <c r="OV602">
        <v>10</v>
      </c>
      <c r="OW602">
        <v>1</v>
      </c>
      <c r="OX602">
        <v>0</v>
      </c>
      <c r="OY602">
        <v>35</v>
      </c>
      <c r="OZ602" t="s">
        <v>7515</v>
      </c>
      <c r="PA602" t="s">
        <v>7515</v>
      </c>
      <c r="PB602" t="s">
        <v>7515</v>
      </c>
      <c r="PC602" t="s">
        <v>7515</v>
      </c>
      <c r="PD602" t="s">
        <v>7515</v>
      </c>
      <c r="PE602" t="s">
        <v>7515</v>
      </c>
      <c r="PF602" t="s">
        <v>7515</v>
      </c>
      <c r="PG602" t="s">
        <v>7515</v>
      </c>
      <c r="PH602" t="s">
        <v>7515</v>
      </c>
      <c r="PI602" t="s">
        <v>7515</v>
      </c>
      <c r="PJ602" t="s">
        <v>7515</v>
      </c>
      <c r="PK602" t="s">
        <v>7515</v>
      </c>
      <c r="PL602" t="s">
        <v>7515</v>
      </c>
      <c r="PM602" t="s">
        <v>7515</v>
      </c>
      <c r="PN602" t="s">
        <v>7515</v>
      </c>
      <c r="PO602" t="s">
        <v>7515</v>
      </c>
      <c r="PP602" t="s">
        <v>7515</v>
      </c>
      <c r="PQ602" t="s">
        <v>7515</v>
      </c>
      <c r="PR602" t="s">
        <v>7515</v>
      </c>
      <c r="PS602" t="s">
        <v>7516</v>
      </c>
      <c r="PT602" t="s">
        <v>7515</v>
      </c>
      <c r="PU602" t="s">
        <v>7515</v>
      </c>
      <c r="PV602" t="s">
        <v>7515</v>
      </c>
      <c r="PW602" t="s">
        <v>7515</v>
      </c>
      <c r="PX602" t="s">
        <v>7515</v>
      </c>
      <c r="PY602" t="s">
        <v>7515</v>
      </c>
      <c r="PZ602" t="s">
        <v>7515</v>
      </c>
      <c r="QA602" t="s">
        <v>7515</v>
      </c>
      <c r="QB602" t="s">
        <v>7515</v>
      </c>
      <c r="QC602" t="s">
        <v>7515</v>
      </c>
      <c r="QE602">
        <v>-5</v>
      </c>
      <c r="QF602">
        <v>-5</v>
      </c>
      <c r="QG602">
        <v>-5</v>
      </c>
      <c r="QH602">
        <v>-5</v>
      </c>
      <c r="QI602">
        <v>-5</v>
      </c>
      <c r="QJ602">
        <v>-5</v>
      </c>
      <c r="QK602">
        <v>-5</v>
      </c>
      <c r="RP602">
        <f t="shared" si="18"/>
        <v>4</v>
      </c>
      <c r="RS602">
        <f t="shared" si="19"/>
        <v>10</v>
      </c>
    </row>
    <row r="603" spans="1:487" x14ac:dyDescent="0.3">
      <c r="A603">
        <v>70590</v>
      </c>
      <c r="B603">
        <v>1138</v>
      </c>
      <c r="C603">
        <v>0</v>
      </c>
      <c r="D603">
        <v>5</v>
      </c>
      <c r="E603">
        <v>7</v>
      </c>
      <c r="F603">
        <v>87</v>
      </c>
      <c r="G603">
        <v>102</v>
      </c>
      <c r="H603">
        <v>3</v>
      </c>
      <c r="I603" t="s">
        <v>6793</v>
      </c>
      <c r="J603" t="s">
        <v>6793</v>
      </c>
      <c r="O603" t="s">
        <v>6793</v>
      </c>
      <c r="P603" t="s">
        <v>7515</v>
      </c>
      <c r="Q603" t="s">
        <v>7516</v>
      </c>
      <c r="R603" t="s">
        <v>7515</v>
      </c>
      <c r="S603" t="s">
        <v>7515</v>
      </c>
      <c r="T603" t="s">
        <v>7515</v>
      </c>
      <c r="U603" t="s">
        <v>7515</v>
      </c>
      <c r="V603" t="s">
        <v>7515</v>
      </c>
      <c r="W603" t="s">
        <v>7515</v>
      </c>
      <c r="X603" t="s">
        <v>7515</v>
      </c>
      <c r="Y603" t="s">
        <v>7515</v>
      </c>
      <c r="Z603" t="s">
        <v>7515</v>
      </c>
      <c r="AA603" t="s">
        <v>7515</v>
      </c>
      <c r="AB603" t="s">
        <v>7515</v>
      </c>
      <c r="AC603" t="s">
        <v>7515</v>
      </c>
      <c r="AD603" t="s">
        <v>7515</v>
      </c>
      <c r="AE603" t="s">
        <v>7515</v>
      </c>
      <c r="AF603" t="s">
        <v>7515</v>
      </c>
      <c r="AG603" t="s">
        <v>7515</v>
      </c>
      <c r="AH603" t="s">
        <v>7515</v>
      </c>
      <c r="AI603" t="s">
        <v>6796</v>
      </c>
      <c r="AQ603" t="s">
        <v>6985</v>
      </c>
      <c r="AR603" t="s">
        <v>6793</v>
      </c>
      <c r="AS603" t="s">
        <v>6793</v>
      </c>
      <c r="AT603">
        <v>0</v>
      </c>
      <c r="AU603">
        <v>10</v>
      </c>
      <c r="AV603" t="s">
        <v>6988</v>
      </c>
      <c r="AW603" t="s">
        <v>6966</v>
      </c>
      <c r="AX603" t="s">
        <v>6793</v>
      </c>
      <c r="AY603" t="s">
        <v>6813</v>
      </c>
      <c r="AZ603" t="s">
        <v>7531</v>
      </c>
      <c r="BA603" t="s">
        <v>7518</v>
      </c>
      <c r="BC603" t="s">
        <v>6794</v>
      </c>
      <c r="BD603" t="s">
        <v>6794</v>
      </c>
      <c r="BE603" t="s">
        <v>6794</v>
      </c>
      <c r="BF603" t="s">
        <v>6794</v>
      </c>
      <c r="BG603" t="s">
        <v>6794</v>
      </c>
      <c r="BH603" t="s">
        <v>6794</v>
      </c>
      <c r="BI603" t="s">
        <v>6794</v>
      </c>
      <c r="BJ603" t="s">
        <v>6794</v>
      </c>
      <c r="BK603" t="s">
        <v>6794</v>
      </c>
      <c r="BL603" t="s">
        <v>6794</v>
      </c>
      <c r="BM603" t="s">
        <v>7025</v>
      </c>
      <c r="BN603" t="s">
        <v>7565</v>
      </c>
      <c r="BO603" t="s">
        <v>6794</v>
      </c>
      <c r="BQ603" t="s">
        <v>7547</v>
      </c>
      <c r="BR603" t="s">
        <v>6</v>
      </c>
      <c r="BS603" t="s">
        <v>7533</v>
      </c>
      <c r="BT603" t="s">
        <v>6</v>
      </c>
      <c r="BU603" t="s">
        <v>7559</v>
      </c>
      <c r="BV603" t="s">
        <v>7561</v>
      </c>
      <c r="BW603" t="s">
        <v>7515</v>
      </c>
      <c r="BX603" t="s">
        <v>7515</v>
      </c>
      <c r="BY603" t="s">
        <v>7515</v>
      </c>
      <c r="BZ603" t="s">
        <v>7515</v>
      </c>
      <c r="CA603" t="s">
        <v>7515</v>
      </c>
      <c r="CB603" t="s">
        <v>7515</v>
      </c>
      <c r="CC603" t="s">
        <v>7515</v>
      </c>
      <c r="CD603" t="s">
        <v>7516</v>
      </c>
      <c r="CE603" t="s">
        <v>7515</v>
      </c>
      <c r="CF603" t="s">
        <v>7515</v>
      </c>
      <c r="CG603" t="s">
        <v>7515</v>
      </c>
      <c r="CH603" t="s">
        <v>7515</v>
      </c>
      <c r="CI603" t="s">
        <v>6793</v>
      </c>
      <c r="CJ603" t="s">
        <v>6794</v>
      </c>
      <c r="CO603" t="s">
        <v>6793</v>
      </c>
      <c r="CP603" t="s">
        <v>6793</v>
      </c>
      <c r="CQ603" t="s">
        <v>6794</v>
      </c>
      <c r="CR603" t="s">
        <v>6794</v>
      </c>
      <c r="CS603" t="s">
        <v>6794</v>
      </c>
      <c r="CT603" t="s">
        <v>6794</v>
      </c>
      <c r="CU603" t="s">
        <v>6794</v>
      </c>
      <c r="CV603" t="s">
        <v>6793</v>
      </c>
      <c r="CW603" t="s">
        <v>6794</v>
      </c>
      <c r="CX603" t="s">
        <v>7545</v>
      </c>
      <c r="CY603" t="s">
        <v>7521</v>
      </c>
      <c r="CZ603" t="s">
        <v>7605</v>
      </c>
      <c r="DA603" t="s">
        <v>6793</v>
      </c>
      <c r="DB603">
        <v>2</v>
      </c>
      <c r="DC603">
        <v>3</v>
      </c>
      <c r="DD603">
        <v>3</v>
      </c>
      <c r="DE603" t="s">
        <v>6794</v>
      </c>
      <c r="EA603">
        <v>3</v>
      </c>
      <c r="EC603">
        <v>0</v>
      </c>
      <c r="ED603">
        <v>2</v>
      </c>
      <c r="EE603">
        <v>0</v>
      </c>
      <c r="EF603">
        <v>1</v>
      </c>
      <c r="EG603">
        <v>0</v>
      </c>
      <c r="EH603">
        <v>0</v>
      </c>
      <c r="EI603">
        <v>0</v>
      </c>
      <c r="EJ603" t="s">
        <v>6794</v>
      </c>
      <c r="EP603" t="s">
        <v>6794</v>
      </c>
      <c r="OI603" t="s">
        <v>7526</v>
      </c>
      <c r="OJ603" t="s">
        <v>7526</v>
      </c>
      <c r="OK603" t="s">
        <v>7527</v>
      </c>
      <c r="OL603" t="s">
        <v>7526</v>
      </c>
      <c r="OM603" t="s">
        <v>7528</v>
      </c>
      <c r="ON603" t="s">
        <v>7529</v>
      </c>
      <c r="OO603" t="s">
        <v>7528</v>
      </c>
      <c r="OP603">
        <v>0</v>
      </c>
      <c r="OQ603" t="s">
        <v>28</v>
      </c>
      <c r="OR603" t="s">
        <v>7549</v>
      </c>
      <c r="OS603">
        <v>2007</v>
      </c>
      <c r="OT603">
        <v>6</v>
      </c>
      <c r="OU603">
        <v>1</v>
      </c>
      <c r="OV603">
        <v>6</v>
      </c>
      <c r="OW603">
        <v>1</v>
      </c>
      <c r="OX603">
        <v>0</v>
      </c>
      <c r="OY603">
        <v>35</v>
      </c>
      <c r="QE603">
        <v>-5</v>
      </c>
      <c r="QF603">
        <v>-5</v>
      </c>
      <c r="QG603">
        <v>-5</v>
      </c>
      <c r="QH603">
        <v>-5</v>
      </c>
      <c r="QI603">
        <v>-5</v>
      </c>
      <c r="QJ603">
        <v>-5</v>
      </c>
      <c r="QK603">
        <v>-5</v>
      </c>
      <c r="RP603">
        <f t="shared" si="18"/>
        <v>4</v>
      </c>
      <c r="RS603">
        <f t="shared" si="19"/>
        <v>4</v>
      </c>
    </row>
    <row r="604" spans="1:487" x14ac:dyDescent="0.3">
      <c r="A604">
        <v>70591</v>
      </c>
      <c r="B604">
        <v>1141</v>
      </c>
      <c r="C604">
        <v>0</v>
      </c>
      <c r="D604">
        <v>5</v>
      </c>
      <c r="E604">
        <v>17</v>
      </c>
      <c r="F604">
        <v>102</v>
      </c>
      <c r="G604">
        <v>102</v>
      </c>
      <c r="H604">
        <v>3</v>
      </c>
      <c r="I604" t="s">
        <v>6793</v>
      </c>
      <c r="J604" t="s">
        <v>6793</v>
      </c>
      <c r="O604" t="s">
        <v>6793</v>
      </c>
      <c r="P604" t="s">
        <v>7515</v>
      </c>
      <c r="Q604" t="s">
        <v>7515</v>
      </c>
      <c r="R604" t="s">
        <v>7515</v>
      </c>
      <c r="S604" t="s">
        <v>7515</v>
      </c>
      <c r="T604" t="s">
        <v>7515</v>
      </c>
      <c r="U604" t="s">
        <v>7515</v>
      </c>
      <c r="V604" t="s">
        <v>7515</v>
      </c>
      <c r="W604" t="s">
        <v>7515</v>
      </c>
      <c r="X604" t="s">
        <v>7515</v>
      </c>
      <c r="Y604" t="s">
        <v>7515</v>
      </c>
      <c r="Z604" t="s">
        <v>7515</v>
      </c>
      <c r="AA604" t="s">
        <v>7515</v>
      </c>
      <c r="AB604" t="s">
        <v>7515</v>
      </c>
      <c r="AC604" t="s">
        <v>7515</v>
      </c>
      <c r="AD604" t="s">
        <v>7515</v>
      </c>
      <c r="AE604" t="s">
        <v>7516</v>
      </c>
      <c r="AF604" t="s">
        <v>7515</v>
      </c>
      <c r="AG604" t="s">
        <v>7515</v>
      </c>
      <c r="AH604" t="s">
        <v>7515</v>
      </c>
      <c r="AI604" t="s">
        <v>6796</v>
      </c>
      <c r="AQ604" t="s">
        <v>6985</v>
      </c>
      <c r="AR604" t="s">
        <v>6793</v>
      </c>
      <c r="AS604" t="s">
        <v>6794</v>
      </c>
      <c r="AT604" t="s">
        <v>6</v>
      </c>
      <c r="AU604" t="s">
        <v>6</v>
      </c>
      <c r="AV604" t="s">
        <v>6988</v>
      </c>
      <c r="AW604" t="s">
        <v>6793</v>
      </c>
      <c r="AX604" t="s">
        <v>6793</v>
      </c>
      <c r="AY604" t="s">
        <v>6</v>
      </c>
      <c r="BA604" t="s">
        <v>6991</v>
      </c>
      <c r="BC604" t="s">
        <v>6794</v>
      </c>
      <c r="BD604" t="s">
        <v>6793</v>
      </c>
      <c r="BE604" t="s">
        <v>6794</v>
      </c>
      <c r="BF604" t="s">
        <v>6794</v>
      </c>
      <c r="BG604" t="s">
        <v>6794</v>
      </c>
      <c r="BH604" t="s">
        <v>6793</v>
      </c>
      <c r="BI604" t="s">
        <v>6793</v>
      </c>
      <c r="BJ604" t="s">
        <v>6794</v>
      </c>
      <c r="BK604" t="s">
        <v>6793</v>
      </c>
      <c r="BL604" t="s">
        <v>6794</v>
      </c>
      <c r="BM604" t="s">
        <v>7022</v>
      </c>
      <c r="BN604" t="s">
        <v>7565</v>
      </c>
      <c r="BO604" t="s">
        <v>6794</v>
      </c>
      <c r="BQ604" t="s">
        <v>7547</v>
      </c>
      <c r="BR604">
        <v>25</v>
      </c>
      <c r="BS604" t="s">
        <v>7533</v>
      </c>
      <c r="BT604" t="s">
        <v>6</v>
      </c>
      <c r="BU604" t="s">
        <v>7559</v>
      </c>
      <c r="BV604" t="s">
        <v>7543</v>
      </c>
      <c r="BW604" t="s">
        <v>7516</v>
      </c>
      <c r="BX604" t="s">
        <v>7515</v>
      </c>
      <c r="BY604" t="s">
        <v>7515</v>
      </c>
      <c r="BZ604" t="s">
        <v>7515</v>
      </c>
      <c r="CA604" t="s">
        <v>7515</v>
      </c>
      <c r="CB604" t="s">
        <v>7515</v>
      </c>
      <c r="CC604" t="s">
        <v>7515</v>
      </c>
      <c r="CD604" t="s">
        <v>7515</v>
      </c>
      <c r="CE604" t="s">
        <v>7515</v>
      </c>
      <c r="CF604" t="s">
        <v>7515</v>
      </c>
      <c r="CG604" t="s">
        <v>7515</v>
      </c>
      <c r="CH604" t="s">
        <v>7515</v>
      </c>
      <c r="CI604" t="s">
        <v>6793</v>
      </c>
      <c r="CJ604" t="s">
        <v>6794</v>
      </c>
      <c r="CO604" t="s">
        <v>6793</v>
      </c>
      <c r="CP604" t="s">
        <v>6793</v>
      </c>
      <c r="CQ604" t="s">
        <v>6966</v>
      </c>
      <c r="CR604" t="s">
        <v>6793</v>
      </c>
      <c r="CS604" t="s">
        <v>6794</v>
      </c>
      <c r="CT604" t="s">
        <v>6793</v>
      </c>
      <c r="CU604" t="s">
        <v>6794</v>
      </c>
      <c r="CV604" t="s">
        <v>6793</v>
      </c>
      <c r="CW604" t="s">
        <v>6966</v>
      </c>
      <c r="CX604" t="s">
        <v>7520</v>
      </c>
      <c r="CY604" t="s">
        <v>7521</v>
      </c>
      <c r="CZ604" t="s">
        <v>7522</v>
      </c>
      <c r="DA604" t="s">
        <v>6793</v>
      </c>
      <c r="DB604">
        <v>1</v>
      </c>
      <c r="DC604">
        <v>2</v>
      </c>
      <c r="DD604">
        <v>2</v>
      </c>
      <c r="DE604" t="s">
        <v>6793</v>
      </c>
      <c r="DF604">
        <v>1</v>
      </c>
      <c r="DG604" t="s">
        <v>7595</v>
      </c>
      <c r="DH604">
        <v>2005</v>
      </c>
      <c r="DI604" t="s">
        <v>7557</v>
      </c>
      <c r="DJ604" t="s">
        <v>7590</v>
      </c>
      <c r="DK604">
        <v>2005</v>
      </c>
      <c r="EA604">
        <v>3</v>
      </c>
      <c r="EC604">
        <v>0</v>
      </c>
      <c r="ED604">
        <v>1</v>
      </c>
      <c r="EE604">
        <v>0</v>
      </c>
      <c r="EF604">
        <v>0</v>
      </c>
      <c r="EG604">
        <v>0</v>
      </c>
      <c r="EH604">
        <v>2</v>
      </c>
      <c r="EI604">
        <v>0</v>
      </c>
      <c r="EJ604" t="s">
        <v>6794</v>
      </c>
      <c r="EP604" t="s">
        <v>6793</v>
      </c>
      <c r="IQ604" t="s">
        <v>7538</v>
      </c>
      <c r="IR604" t="s">
        <v>7593</v>
      </c>
      <c r="IS604">
        <v>2006</v>
      </c>
      <c r="IU604" t="s">
        <v>7526</v>
      </c>
      <c r="IW604" t="s">
        <v>6794</v>
      </c>
      <c r="IX604" t="s">
        <v>6793</v>
      </c>
      <c r="NW604">
        <v>3</v>
      </c>
      <c r="NX604" t="s">
        <v>7515</v>
      </c>
      <c r="NY604" t="s">
        <v>7515</v>
      </c>
      <c r="NZ604" t="s">
        <v>7515</v>
      </c>
      <c r="OA604" t="s">
        <v>7515</v>
      </c>
      <c r="OB604" t="s">
        <v>7515</v>
      </c>
      <c r="OC604" t="s">
        <v>7515</v>
      </c>
      <c r="OD604" t="s">
        <v>7515</v>
      </c>
      <c r="OE604" t="s">
        <v>7515</v>
      </c>
      <c r="OF604" t="s">
        <v>7516</v>
      </c>
      <c r="OG604" t="s">
        <v>7515</v>
      </c>
      <c r="OH604" t="s">
        <v>7515</v>
      </c>
      <c r="OI604" t="s">
        <v>7526</v>
      </c>
      <c r="OK604" t="s">
        <v>7527</v>
      </c>
      <c r="OL604" t="s">
        <v>7527</v>
      </c>
      <c r="OM604" t="s">
        <v>7528</v>
      </c>
      <c r="ON604" t="s">
        <v>7539</v>
      </c>
      <c r="OO604" t="s">
        <v>7528</v>
      </c>
      <c r="OP604">
        <v>0</v>
      </c>
      <c r="OQ604" t="s">
        <v>28</v>
      </c>
      <c r="OR604" t="s">
        <v>7549</v>
      </c>
      <c r="OS604">
        <v>2006</v>
      </c>
      <c r="OT604">
        <v>4</v>
      </c>
      <c r="OU604">
        <v>1</v>
      </c>
      <c r="OV604">
        <v>4</v>
      </c>
      <c r="OW604">
        <v>1</v>
      </c>
      <c r="OX604">
        <v>0</v>
      </c>
      <c r="OY604">
        <v>35</v>
      </c>
      <c r="OZ604" t="s">
        <v>7515</v>
      </c>
      <c r="PA604" t="s">
        <v>7515</v>
      </c>
      <c r="PB604" t="s">
        <v>7515</v>
      </c>
      <c r="PC604" t="s">
        <v>7515</v>
      </c>
      <c r="PD604" t="s">
        <v>7515</v>
      </c>
      <c r="PE604" t="s">
        <v>7515</v>
      </c>
      <c r="PF604" t="s">
        <v>7515</v>
      </c>
      <c r="PG604" t="s">
        <v>7515</v>
      </c>
      <c r="PH604" t="s">
        <v>7515</v>
      </c>
      <c r="PI604" t="s">
        <v>7515</v>
      </c>
      <c r="PJ604" t="s">
        <v>7515</v>
      </c>
      <c r="PK604" t="s">
        <v>7515</v>
      </c>
      <c r="PL604" t="s">
        <v>7515</v>
      </c>
      <c r="PM604" t="s">
        <v>7515</v>
      </c>
      <c r="PN604" t="s">
        <v>7516</v>
      </c>
      <c r="PO604" t="s">
        <v>7515</v>
      </c>
      <c r="PP604" t="s">
        <v>7515</v>
      </c>
      <c r="PQ604" t="s">
        <v>7515</v>
      </c>
      <c r="PR604" t="s">
        <v>7515</v>
      </c>
      <c r="PS604" t="s">
        <v>7515</v>
      </c>
      <c r="PT604" t="s">
        <v>7515</v>
      </c>
      <c r="PU604" t="s">
        <v>7515</v>
      </c>
      <c r="PV604" t="s">
        <v>7515</v>
      </c>
      <c r="PW604" t="s">
        <v>7515</v>
      </c>
      <c r="PX604" t="s">
        <v>7515</v>
      </c>
      <c r="PY604" t="s">
        <v>7515</v>
      </c>
      <c r="PZ604" t="s">
        <v>7515</v>
      </c>
      <c r="QA604" t="s">
        <v>7515</v>
      </c>
      <c r="QB604" t="s">
        <v>7515</v>
      </c>
      <c r="QC604" t="s">
        <v>7515</v>
      </c>
      <c r="QE604" t="s">
        <v>7515</v>
      </c>
      <c r="QF604" t="s">
        <v>7515</v>
      </c>
      <c r="QG604" t="s">
        <v>7516</v>
      </c>
      <c r="QH604" t="s">
        <v>7515</v>
      </c>
      <c r="QI604" t="s">
        <v>7515</v>
      </c>
      <c r="QJ604" t="s">
        <v>7515</v>
      </c>
      <c r="QK604" t="s">
        <v>7515</v>
      </c>
      <c r="QY604" t="s">
        <v>7530</v>
      </c>
      <c r="RP604">
        <f t="shared" si="18"/>
        <v>-1</v>
      </c>
      <c r="RS604">
        <f t="shared" si="19"/>
        <v>2</v>
      </c>
    </row>
    <row r="605" spans="1:487" x14ac:dyDescent="0.3">
      <c r="A605">
        <v>70592</v>
      </c>
      <c r="B605">
        <v>1143</v>
      </c>
      <c r="C605">
        <v>0</v>
      </c>
      <c r="D605">
        <v>5</v>
      </c>
      <c r="E605">
        <v>10</v>
      </c>
      <c r="F605">
        <v>82</v>
      </c>
      <c r="G605">
        <v>102</v>
      </c>
      <c r="H605">
        <v>16</v>
      </c>
      <c r="I605" t="s">
        <v>6793</v>
      </c>
      <c r="J605" t="s">
        <v>6793</v>
      </c>
      <c r="O605" t="s">
        <v>6793</v>
      </c>
      <c r="P605" t="s">
        <v>7516</v>
      </c>
      <c r="Q605" t="s">
        <v>7515</v>
      </c>
      <c r="R605" t="s">
        <v>7515</v>
      </c>
      <c r="S605" t="s">
        <v>7515</v>
      </c>
      <c r="T605" t="s">
        <v>7515</v>
      </c>
      <c r="U605" t="s">
        <v>7515</v>
      </c>
      <c r="V605" t="s">
        <v>7515</v>
      </c>
      <c r="W605" t="s">
        <v>7515</v>
      </c>
      <c r="X605" t="s">
        <v>7515</v>
      </c>
      <c r="Y605" t="s">
        <v>7515</v>
      </c>
      <c r="Z605" t="s">
        <v>7515</v>
      </c>
      <c r="AA605" t="s">
        <v>7515</v>
      </c>
      <c r="AB605" t="s">
        <v>7515</v>
      </c>
      <c r="AC605" t="s">
        <v>7515</v>
      </c>
      <c r="AD605" t="s">
        <v>7515</v>
      </c>
      <c r="AE605" t="s">
        <v>7515</v>
      </c>
      <c r="AF605" t="s">
        <v>7515</v>
      </c>
      <c r="AG605" t="s">
        <v>7515</v>
      </c>
      <c r="AH605" t="s">
        <v>7515</v>
      </c>
      <c r="AI605" t="s">
        <v>7517</v>
      </c>
      <c r="AL605">
        <v>0</v>
      </c>
      <c r="AM605">
        <v>2</v>
      </c>
      <c r="AN605" t="s">
        <v>7560</v>
      </c>
      <c r="AQ605" t="s">
        <v>6993</v>
      </c>
      <c r="AR605" t="s">
        <v>6794</v>
      </c>
      <c r="AS605" t="s">
        <v>6794</v>
      </c>
      <c r="AT605">
        <v>0</v>
      </c>
      <c r="AU605">
        <v>6</v>
      </c>
      <c r="AV605" t="s">
        <v>7568</v>
      </c>
      <c r="AW605" t="s">
        <v>6966</v>
      </c>
      <c r="AX605" t="s">
        <v>6793</v>
      </c>
      <c r="AY605" t="s">
        <v>6813</v>
      </c>
      <c r="AZ605" t="s">
        <v>7531</v>
      </c>
      <c r="BA605" t="s">
        <v>6991</v>
      </c>
      <c r="BC605" t="s">
        <v>6794</v>
      </c>
      <c r="BD605" t="s">
        <v>6794</v>
      </c>
      <c r="BE605" t="s">
        <v>6794</v>
      </c>
      <c r="BF605" t="s">
        <v>6794</v>
      </c>
      <c r="BH605" t="s">
        <v>6794</v>
      </c>
      <c r="BI605" t="s">
        <v>6794</v>
      </c>
      <c r="BJ605" t="s">
        <v>6793</v>
      </c>
      <c r="BK605" t="s">
        <v>6794</v>
      </c>
      <c r="BL605" t="s">
        <v>6794</v>
      </c>
      <c r="BM605" t="s">
        <v>7026</v>
      </c>
      <c r="BN605" t="s">
        <v>7565</v>
      </c>
      <c r="BO605" t="s">
        <v>6794</v>
      </c>
      <c r="BQ605" t="s">
        <v>7547</v>
      </c>
      <c r="BR605" t="s">
        <v>6</v>
      </c>
      <c r="BS605" t="s">
        <v>7519</v>
      </c>
      <c r="BT605" t="s">
        <v>6</v>
      </c>
      <c r="BU605" t="s">
        <v>7559</v>
      </c>
      <c r="BV605" t="s">
        <v>7535</v>
      </c>
      <c r="BW605" t="s">
        <v>7516</v>
      </c>
      <c r="BX605" t="s">
        <v>7515</v>
      </c>
      <c r="BY605" t="s">
        <v>7515</v>
      </c>
      <c r="BZ605" t="s">
        <v>7515</v>
      </c>
      <c r="CA605" t="s">
        <v>7515</v>
      </c>
      <c r="CB605" t="s">
        <v>7515</v>
      </c>
      <c r="CC605" t="s">
        <v>7515</v>
      </c>
      <c r="CD605" t="s">
        <v>7515</v>
      </c>
      <c r="CE605" t="s">
        <v>7515</v>
      </c>
      <c r="CF605" t="s">
        <v>7515</v>
      </c>
      <c r="CG605" t="s">
        <v>7515</v>
      </c>
      <c r="CH605" t="s">
        <v>7515</v>
      </c>
      <c r="CI605" t="s">
        <v>6793</v>
      </c>
      <c r="CJ605" t="s">
        <v>6794</v>
      </c>
      <c r="CO605" t="s">
        <v>6794</v>
      </c>
      <c r="CP605" t="s">
        <v>6793</v>
      </c>
      <c r="CQ605" t="s">
        <v>6794</v>
      </c>
      <c r="CR605" t="s">
        <v>6794</v>
      </c>
      <c r="CS605" t="s">
        <v>6794</v>
      </c>
      <c r="CT605" t="s">
        <v>6794</v>
      </c>
      <c r="CU605" t="s">
        <v>6794</v>
      </c>
      <c r="CV605" t="s">
        <v>6794</v>
      </c>
      <c r="CW605" t="s">
        <v>6794</v>
      </c>
      <c r="CX605" t="s">
        <v>7520</v>
      </c>
      <c r="CY605" t="s">
        <v>7546</v>
      </c>
      <c r="CZ605" t="s">
        <v>7587</v>
      </c>
      <c r="DA605" t="s">
        <v>6793</v>
      </c>
      <c r="DB605">
        <v>1</v>
      </c>
      <c r="DC605">
        <v>2</v>
      </c>
      <c r="DD605">
        <v>2</v>
      </c>
      <c r="DE605" t="s">
        <v>6794</v>
      </c>
      <c r="EA605">
        <v>1</v>
      </c>
      <c r="EB605" t="s">
        <v>7584</v>
      </c>
      <c r="EJ605" t="s">
        <v>6794</v>
      </c>
      <c r="EP605" t="s">
        <v>6794</v>
      </c>
      <c r="OI605" t="s">
        <v>7526</v>
      </c>
      <c r="OJ605" t="s">
        <v>7526</v>
      </c>
      <c r="OK605" t="s">
        <v>7527</v>
      </c>
      <c r="OL605" t="s">
        <v>7526</v>
      </c>
      <c r="OM605" t="s">
        <v>7528</v>
      </c>
      <c r="ON605" t="s">
        <v>7529</v>
      </c>
      <c r="OO605" t="s">
        <v>7528</v>
      </c>
      <c r="OP605">
        <v>0</v>
      </c>
      <c r="OQ605" t="s">
        <v>28</v>
      </c>
      <c r="OR605" t="s">
        <v>265</v>
      </c>
      <c r="OS605">
        <v>2007</v>
      </c>
      <c r="OT605">
        <v>9</v>
      </c>
      <c r="OU605">
        <v>1</v>
      </c>
      <c r="OV605">
        <v>9</v>
      </c>
      <c r="OW605">
        <v>0</v>
      </c>
      <c r="OX605">
        <v>1</v>
      </c>
      <c r="OY605">
        <v>35</v>
      </c>
      <c r="QE605" t="s">
        <v>7515</v>
      </c>
      <c r="QF605" t="s">
        <v>7515</v>
      </c>
      <c r="QG605" t="s">
        <v>7515</v>
      </c>
      <c r="QH605" t="s">
        <v>7515</v>
      </c>
      <c r="QI605" t="s">
        <v>7515</v>
      </c>
      <c r="QJ605" t="s">
        <v>7515</v>
      </c>
      <c r="QK605" t="s">
        <v>7516</v>
      </c>
      <c r="RP605">
        <f t="shared" si="18"/>
        <v>5</v>
      </c>
      <c r="RS605">
        <f t="shared" si="19"/>
        <v>5</v>
      </c>
    </row>
    <row r="606" spans="1:487" x14ac:dyDescent="0.3">
      <c r="A606">
        <v>70593</v>
      </c>
      <c r="B606">
        <v>1144</v>
      </c>
      <c r="C606">
        <v>0</v>
      </c>
      <c r="D606">
        <v>5</v>
      </c>
      <c r="E606">
        <v>6</v>
      </c>
      <c r="F606">
        <v>82</v>
      </c>
      <c r="G606">
        <v>102</v>
      </c>
      <c r="H606">
        <v>4</v>
      </c>
      <c r="I606" t="s">
        <v>6793</v>
      </c>
      <c r="J606" t="s">
        <v>6793</v>
      </c>
      <c r="O606" t="s">
        <v>6793</v>
      </c>
      <c r="P606" t="s">
        <v>7515</v>
      </c>
      <c r="Q606" t="s">
        <v>7515</v>
      </c>
      <c r="R606" t="s">
        <v>7516</v>
      </c>
      <c r="S606" t="s">
        <v>7515</v>
      </c>
      <c r="T606" t="s">
        <v>7515</v>
      </c>
      <c r="U606" t="s">
        <v>7515</v>
      </c>
      <c r="V606" t="s">
        <v>7515</v>
      </c>
      <c r="W606" t="s">
        <v>7515</v>
      </c>
      <c r="X606" t="s">
        <v>7515</v>
      </c>
      <c r="Y606" t="s">
        <v>7515</v>
      </c>
      <c r="Z606" t="s">
        <v>7515</v>
      </c>
      <c r="AA606" t="s">
        <v>7515</v>
      </c>
      <c r="AB606" t="s">
        <v>7515</v>
      </c>
      <c r="AC606" t="s">
        <v>7515</v>
      </c>
      <c r="AD606" t="s">
        <v>7515</v>
      </c>
      <c r="AE606" t="s">
        <v>7515</v>
      </c>
      <c r="AF606" t="s">
        <v>7515</v>
      </c>
      <c r="AG606" t="s">
        <v>7515</v>
      </c>
      <c r="AH606" t="s">
        <v>7515</v>
      </c>
      <c r="AJ606">
        <v>0</v>
      </c>
      <c r="AK606">
        <v>2</v>
      </c>
      <c r="AL606">
        <v>0</v>
      </c>
      <c r="AM606">
        <v>5</v>
      </c>
      <c r="AN606" t="s">
        <v>6845</v>
      </c>
      <c r="AQ606" t="s">
        <v>6993</v>
      </c>
      <c r="AR606" t="s">
        <v>6794</v>
      </c>
      <c r="AS606" t="s">
        <v>6794</v>
      </c>
      <c r="AT606" t="s">
        <v>6</v>
      </c>
      <c r="AU606" t="s">
        <v>6</v>
      </c>
      <c r="AV606" t="s">
        <v>7568</v>
      </c>
      <c r="AW606" t="s">
        <v>6794</v>
      </c>
      <c r="AX606" t="s">
        <v>6793</v>
      </c>
      <c r="AY606" t="s">
        <v>6813</v>
      </c>
      <c r="AZ606" t="s">
        <v>7531</v>
      </c>
      <c r="BA606" t="s">
        <v>7518</v>
      </c>
      <c r="BC606" t="s">
        <v>6794</v>
      </c>
      <c r="BD606" t="s">
        <v>6794</v>
      </c>
      <c r="BE606" t="s">
        <v>6794</v>
      </c>
      <c r="BF606" t="s">
        <v>6793</v>
      </c>
      <c r="BH606" t="s">
        <v>6794</v>
      </c>
      <c r="BI606" t="s">
        <v>6794</v>
      </c>
      <c r="BJ606" t="s">
        <v>6794</v>
      </c>
      <c r="BK606" t="s">
        <v>6794</v>
      </c>
      <c r="BL606" t="s">
        <v>6794</v>
      </c>
      <c r="BM606" t="s">
        <v>7024</v>
      </c>
      <c r="BN606" t="s">
        <v>7565</v>
      </c>
      <c r="BO606" t="s">
        <v>6794</v>
      </c>
      <c r="BQ606" t="s">
        <v>7547</v>
      </c>
      <c r="BR606" t="s">
        <v>6</v>
      </c>
      <c r="BS606" t="s">
        <v>7519</v>
      </c>
      <c r="BT606" t="s">
        <v>6</v>
      </c>
      <c r="BU606" t="s">
        <v>7559</v>
      </c>
      <c r="BV606" t="s">
        <v>7561</v>
      </c>
      <c r="BW606" t="s">
        <v>7515</v>
      </c>
      <c r="BX606" t="s">
        <v>7515</v>
      </c>
      <c r="BY606" t="s">
        <v>7515</v>
      </c>
      <c r="BZ606" t="s">
        <v>7515</v>
      </c>
      <c r="CA606" t="s">
        <v>7515</v>
      </c>
      <c r="CB606" t="s">
        <v>7515</v>
      </c>
      <c r="CC606" t="s">
        <v>7515</v>
      </c>
      <c r="CD606" t="s">
        <v>7516</v>
      </c>
      <c r="CE606" t="s">
        <v>7515</v>
      </c>
      <c r="CF606" t="s">
        <v>7515</v>
      </c>
      <c r="CG606" t="s">
        <v>7515</v>
      </c>
      <c r="CH606" t="s">
        <v>7515</v>
      </c>
      <c r="CI606" t="s">
        <v>6793</v>
      </c>
      <c r="CJ606" t="s">
        <v>6794</v>
      </c>
      <c r="CO606" t="s">
        <v>6793</v>
      </c>
      <c r="CP606" t="s">
        <v>6794</v>
      </c>
      <c r="CQ606" t="s">
        <v>6794</v>
      </c>
      <c r="CR606" t="s">
        <v>6794</v>
      </c>
      <c r="CS606" t="s">
        <v>6794</v>
      </c>
      <c r="CT606" t="s">
        <v>6794</v>
      </c>
      <c r="CU606" t="s">
        <v>6794</v>
      </c>
      <c r="CV606" t="s">
        <v>6794</v>
      </c>
      <c r="CW606" t="s">
        <v>6794</v>
      </c>
      <c r="CX606" t="s">
        <v>7520</v>
      </c>
      <c r="CY606" t="s">
        <v>7521</v>
      </c>
      <c r="CZ606" t="s">
        <v>7522</v>
      </c>
      <c r="DA606" t="s">
        <v>6793</v>
      </c>
      <c r="DB606">
        <v>1</v>
      </c>
      <c r="DC606">
        <v>2</v>
      </c>
      <c r="DD606">
        <v>2</v>
      </c>
      <c r="DE606" t="s">
        <v>6794</v>
      </c>
      <c r="EA606">
        <v>1</v>
      </c>
      <c r="EB606" t="s">
        <v>7584</v>
      </c>
      <c r="EJ606" t="s">
        <v>6794</v>
      </c>
      <c r="EP606" t="s">
        <v>6794</v>
      </c>
      <c r="OI606" t="s">
        <v>7526</v>
      </c>
      <c r="OJ606" t="s">
        <v>6</v>
      </c>
      <c r="OK606" t="s">
        <v>7526</v>
      </c>
      <c r="OL606" t="s">
        <v>7527</v>
      </c>
      <c r="OM606" t="s">
        <v>7528</v>
      </c>
      <c r="ON606" t="s">
        <v>7529</v>
      </c>
      <c r="OO606" t="s">
        <v>7528</v>
      </c>
      <c r="OP606">
        <v>0</v>
      </c>
      <c r="OQ606" t="s">
        <v>28</v>
      </c>
      <c r="OR606" t="s">
        <v>7549</v>
      </c>
      <c r="OS606">
        <v>2007</v>
      </c>
      <c r="OT606">
        <v>8</v>
      </c>
      <c r="OU606">
        <v>2</v>
      </c>
      <c r="OV606">
        <v>8</v>
      </c>
      <c r="OW606">
        <v>0</v>
      </c>
      <c r="OX606">
        <v>1</v>
      </c>
      <c r="OY606">
        <v>70</v>
      </c>
      <c r="QE606" t="s">
        <v>7516</v>
      </c>
      <c r="QF606" t="s">
        <v>7515</v>
      </c>
      <c r="QG606" t="s">
        <v>7515</v>
      </c>
      <c r="QH606" t="s">
        <v>7515</v>
      </c>
      <c r="QI606" t="s">
        <v>7515</v>
      </c>
      <c r="QJ606" t="s">
        <v>7515</v>
      </c>
      <c r="QK606" t="s">
        <v>7515</v>
      </c>
      <c r="RP606">
        <f t="shared" si="18"/>
        <v>-1</v>
      </c>
      <c r="RS606">
        <f t="shared" si="19"/>
        <v>3</v>
      </c>
    </row>
    <row r="607" spans="1:487" x14ac:dyDescent="0.3">
      <c r="A607">
        <v>70594</v>
      </c>
      <c r="B607">
        <v>1145</v>
      </c>
      <c r="C607">
        <v>0</v>
      </c>
      <c r="D607">
        <v>5</v>
      </c>
      <c r="E607">
        <v>11</v>
      </c>
      <c r="F607">
        <v>82</v>
      </c>
      <c r="G607">
        <v>102</v>
      </c>
      <c r="H607">
        <v>10</v>
      </c>
      <c r="I607" t="s">
        <v>6793</v>
      </c>
      <c r="J607" t="s">
        <v>6793</v>
      </c>
      <c r="O607" t="s">
        <v>6793</v>
      </c>
      <c r="P607" t="s">
        <v>7515</v>
      </c>
      <c r="Q607" t="s">
        <v>7515</v>
      </c>
      <c r="R607" t="s">
        <v>7516</v>
      </c>
      <c r="S607" t="s">
        <v>7515</v>
      </c>
      <c r="T607" t="s">
        <v>7515</v>
      </c>
      <c r="U607" t="s">
        <v>7515</v>
      </c>
      <c r="V607" t="s">
        <v>7515</v>
      </c>
      <c r="W607" t="s">
        <v>7515</v>
      </c>
      <c r="X607" t="s">
        <v>7515</v>
      </c>
      <c r="Y607" t="s">
        <v>7515</v>
      </c>
      <c r="Z607" t="s">
        <v>7515</v>
      </c>
      <c r="AA607" t="s">
        <v>7515</v>
      </c>
      <c r="AB607" t="s">
        <v>7515</v>
      </c>
      <c r="AC607" t="s">
        <v>7515</v>
      </c>
      <c r="AD607" t="s">
        <v>7515</v>
      </c>
      <c r="AE607" t="s">
        <v>7515</v>
      </c>
      <c r="AF607" t="s">
        <v>7515</v>
      </c>
      <c r="AG607" t="s">
        <v>7515</v>
      </c>
      <c r="AH607" t="s">
        <v>7515</v>
      </c>
      <c r="AI607" t="s">
        <v>7517</v>
      </c>
      <c r="AL607">
        <v>0</v>
      </c>
      <c r="AM607">
        <v>2</v>
      </c>
      <c r="AN607" t="s">
        <v>6845</v>
      </c>
      <c r="AQ607" t="s">
        <v>6993</v>
      </c>
      <c r="AR607" t="s">
        <v>6794</v>
      </c>
      <c r="AS607" t="s">
        <v>6794</v>
      </c>
      <c r="AT607">
        <v>0</v>
      </c>
      <c r="AU607">
        <v>10</v>
      </c>
      <c r="AV607" t="s">
        <v>7568</v>
      </c>
      <c r="AW607" t="s">
        <v>6794</v>
      </c>
      <c r="AX607" t="s">
        <v>6794</v>
      </c>
      <c r="AY607" t="s">
        <v>6814</v>
      </c>
      <c r="BA607" t="s">
        <v>6991</v>
      </c>
      <c r="BB607" t="s">
        <v>7588</v>
      </c>
      <c r="BC607" t="s">
        <v>6794</v>
      </c>
      <c r="BD607" t="s">
        <v>6794</v>
      </c>
      <c r="BE607" t="s">
        <v>6793</v>
      </c>
      <c r="BF607" t="s">
        <v>6793</v>
      </c>
      <c r="BH607" t="s">
        <v>6794</v>
      </c>
      <c r="BI607" t="s">
        <v>6793</v>
      </c>
      <c r="BJ607" t="s">
        <v>6794</v>
      </c>
      <c r="BK607" t="s">
        <v>6793</v>
      </c>
      <c r="BL607" t="s">
        <v>6794</v>
      </c>
      <c r="BM607" t="s">
        <v>7024</v>
      </c>
      <c r="BN607" t="s">
        <v>7021</v>
      </c>
      <c r="BO607" t="s">
        <v>6794</v>
      </c>
      <c r="BQ607">
        <v>50</v>
      </c>
      <c r="BR607" t="s">
        <v>7532</v>
      </c>
      <c r="BS607" t="s">
        <v>7533</v>
      </c>
      <c r="BT607" t="s">
        <v>7571</v>
      </c>
      <c r="BU607" t="s">
        <v>7559</v>
      </c>
      <c r="BV607" t="s">
        <v>7543</v>
      </c>
      <c r="BW607" t="s">
        <v>7515</v>
      </c>
      <c r="BX607" t="s">
        <v>7515</v>
      </c>
      <c r="BY607" t="s">
        <v>7515</v>
      </c>
      <c r="BZ607" t="s">
        <v>7515</v>
      </c>
      <c r="CA607" t="s">
        <v>7515</v>
      </c>
      <c r="CB607" t="s">
        <v>7515</v>
      </c>
      <c r="CC607" t="s">
        <v>7515</v>
      </c>
      <c r="CD607" t="s">
        <v>7516</v>
      </c>
      <c r="CE607" t="s">
        <v>7515</v>
      </c>
      <c r="CF607" t="s">
        <v>7515</v>
      </c>
      <c r="CG607" t="s">
        <v>7515</v>
      </c>
      <c r="CH607" t="s">
        <v>7515</v>
      </c>
      <c r="CI607" t="s">
        <v>6793</v>
      </c>
      <c r="CJ607" t="s">
        <v>6794</v>
      </c>
      <c r="CO607" t="s">
        <v>6793</v>
      </c>
      <c r="CP607" t="s">
        <v>6793</v>
      </c>
      <c r="CQ607" t="s">
        <v>6794</v>
      </c>
      <c r="CR607" t="s">
        <v>6794</v>
      </c>
      <c r="CS607" t="s">
        <v>6794</v>
      </c>
      <c r="CT607" t="s">
        <v>6794</v>
      </c>
      <c r="CU607" t="s">
        <v>6794</v>
      </c>
      <c r="CV607" t="s">
        <v>6793</v>
      </c>
      <c r="CW607" t="s">
        <v>6793</v>
      </c>
      <c r="CX607" t="s">
        <v>7520</v>
      </c>
      <c r="CY607" t="s">
        <v>7521</v>
      </c>
      <c r="CZ607" t="s">
        <v>7587</v>
      </c>
      <c r="DA607" t="s">
        <v>6794</v>
      </c>
      <c r="DB607">
        <v>3</v>
      </c>
      <c r="DC607">
        <v>4</v>
      </c>
      <c r="DD607">
        <v>3</v>
      </c>
      <c r="EA607">
        <v>3</v>
      </c>
      <c r="EC607">
        <v>1</v>
      </c>
      <c r="ED607">
        <v>0</v>
      </c>
      <c r="EE607">
        <v>1</v>
      </c>
      <c r="EF607">
        <v>1</v>
      </c>
      <c r="EG607">
        <v>0</v>
      </c>
      <c r="EH607">
        <v>0</v>
      </c>
      <c r="EI607">
        <v>0</v>
      </c>
      <c r="EP607" t="s">
        <v>6794</v>
      </c>
      <c r="OM607" t="s">
        <v>7528</v>
      </c>
      <c r="ON607" t="s">
        <v>7529</v>
      </c>
      <c r="OO607" t="s">
        <v>7528</v>
      </c>
      <c r="OP607">
        <v>1</v>
      </c>
      <c r="OQ607" t="s">
        <v>28</v>
      </c>
      <c r="OR607" t="s">
        <v>212</v>
      </c>
      <c r="OS607">
        <v>2007</v>
      </c>
      <c r="OT607">
        <v>5</v>
      </c>
      <c r="OU607">
        <v>1</v>
      </c>
      <c r="OV607">
        <v>5</v>
      </c>
      <c r="OW607">
        <v>0</v>
      </c>
      <c r="OX607">
        <v>1</v>
      </c>
      <c r="OY607">
        <v>35</v>
      </c>
      <c r="QE607" t="s">
        <v>7516</v>
      </c>
      <c r="QF607" t="s">
        <v>7515</v>
      </c>
      <c r="QG607" t="s">
        <v>7515</v>
      </c>
      <c r="QH607" t="s">
        <v>7515</v>
      </c>
      <c r="QI607" t="s">
        <v>7515</v>
      </c>
      <c r="QJ607" t="s">
        <v>7515</v>
      </c>
      <c r="QK607" t="s">
        <v>7515</v>
      </c>
      <c r="RP607">
        <f t="shared" si="18"/>
        <v>4</v>
      </c>
      <c r="RS607">
        <f t="shared" si="19"/>
        <v>3</v>
      </c>
    </row>
    <row r="608" spans="1:487" x14ac:dyDescent="0.3">
      <c r="A608">
        <v>70595</v>
      </c>
      <c r="B608">
        <v>1146</v>
      </c>
      <c r="C608">
        <v>0</v>
      </c>
      <c r="D608">
        <v>5</v>
      </c>
      <c r="E608">
        <v>22</v>
      </c>
      <c r="F608">
        <v>113</v>
      </c>
      <c r="G608">
        <v>102</v>
      </c>
      <c r="H608">
        <v>3</v>
      </c>
      <c r="I608" t="s">
        <v>6793</v>
      </c>
      <c r="J608" t="s">
        <v>6793</v>
      </c>
      <c r="O608" t="s">
        <v>6793</v>
      </c>
      <c r="P608" t="s">
        <v>7515</v>
      </c>
      <c r="Q608" t="s">
        <v>7516</v>
      </c>
      <c r="R608" t="s">
        <v>7515</v>
      </c>
      <c r="S608" t="s">
        <v>7515</v>
      </c>
      <c r="T608" t="s">
        <v>7515</v>
      </c>
      <c r="U608" t="s">
        <v>7515</v>
      </c>
      <c r="V608" t="s">
        <v>7515</v>
      </c>
      <c r="W608" t="s">
        <v>7515</v>
      </c>
      <c r="X608" t="s">
        <v>7515</v>
      </c>
      <c r="Y608" t="s">
        <v>7515</v>
      </c>
      <c r="Z608" t="s">
        <v>7515</v>
      </c>
      <c r="AA608" t="s">
        <v>7515</v>
      </c>
      <c r="AB608" t="s">
        <v>7515</v>
      </c>
      <c r="AC608" t="s">
        <v>7515</v>
      </c>
      <c r="AD608" t="s">
        <v>7515</v>
      </c>
      <c r="AE608" t="s">
        <v>7516</v>
      </c>
      <c r="AF608" t="s">
        <v>7515</v>
      </c>
      <c r="AG608" t="s">
        <v>7515</v>
      </c>
      <c r="AH608" t="s">
        <v>7515</v>
      </c>
      <c r="AI608" t="s">
        <v>6796</v>
      </c>
      <c r="AQ608" t="s">
        <v>6985</v>
      </c>
      <c r="AR608" t="s">
        <v>6793</v>
      </c>
      <c r="AS608" t="s">
        <v>6794</v>
      </c>
      <c r="AT608">
        <v>0</v>
      </c>
      <c r="AU608">
        <v>15</v>
      </c>
      <c r="AV608" t="s">
        <v>6988</v>
      </c>
      <c r="AW608" t="s">
        <v>6794</v>
      </c>
      <c r="AX608" t="s">
        <v>6966</v>
      </c>
      <c r="AY608" t="s">
        <v>6813</v>
      </c>
      <c r="AZ608" t="s">
        <v>7531</v>
      </c>
      <c r="BA608" t="s">
        <v>7553</v>
      </c>
      <c r="BC608" t="s">
        <v>6794</v>
      </c>
      <c r="BD608" t="s">
        <v>6794</v>
      </c>
      <c r="BE608" t="s">
        <v>6794</v>
      </c>
      <c r="BF608" t="s">
        <v>6794</v>
      </c>
      <c r="BG608" t="s">
        <v>6793</v>
      </c>
      <c r="BH608" t="s">
        <v>6793</v>
      </c>
      <c r="BI608" t="s">
        <v>6794</v>
      </c>
      <c r="BJ608" t="s">
        <v>6794</v>
      </c>
      <c r="BK608" t="s">
        <v>6794</v>
      </c>
      <c r="BL608" t="s">
        <v>6794</v>
      </c>
      <c r="BM608" t="s">
        <v>7025</v>
      </c>
      <c r="BN608" t="s">
        <v>7026</v>
      </c>
      <c r="BO608" t="s">
        <v>6794</v>
      </c>
      <c r="BQ608">
        <v>0</v>
      </c>
      <c r="BR608">
        <v>25</v>
      </c>
      <c r="BS608" t="s">
        <v>7533</v>
      </c>
      <c r="BT608" t="s">
        <v>6</v>
      </c>
      <c r="BU608" t="s">
        <v>7025</v>
      </c>
      <c r="BV608" t="s">
        <v>7543</v>
      </c>
      <c r="BW608" t="s">
        <v>7516</v>
      </c>
      <c r="BX608" t="s">
        <v>7515</v>
      </c>
      <c r="BY608" t="s">
        <v>7515</v>
      </c>
      <c r="BZ608" t="s">
        <v>7515</v>
      </c>
      <c r="CA608" t="s">
        <v>7515</v>
      </c>
      <c r="CB608" t="s">
        <v>7515</v>
      </c>
      <c r="CC608" t="s">
        <v>7515</v>
      </c>
      <c r="CD608" t="s">
        <v>7515</v>
      </c>
      <c r="CE608" t="s">
        <v>7515</v>
      </c>
      <c r="CF608" t="s">
        <v>7515</v>
      </c>
      <c r="CG608" t="s">
        <v>7515</v>
      </c>
      <c r="CH608" t="s">
        <v>7515</v>
      </c>
      <c r="CI608" t="s">
        <v>6793</v>
      </c>
      <c r="CJ608" t="s">
        <v>6794</v>
      </c>
      <c r="CO608" t="s">
        <v>6793</v>
      </c>
      <c r="CP608" t="s">
        <v>6793</v>
      </c>
      <c r="CQ608" t="s">
        <v>6793</v>
      </c>
      <c r="CR608" t="s">
        <v>6793</v>
      </c>
      <c r="CS608" t="s">
        <v>6966</v>
      </c>
      <c r="CT608" t="s">
        <v>6794</v>
      </c>
      <c r="CU608" t="s">
        <v>6794</v>
      </c>
      <c r="CV608" t="s">
        <v>6793</v>
      </c>
      <c r="CW608" t="s">
        <v>6794</v>
      </c>
      <c r="CX608" t="s">
        <v>7520</v>
      </c>
      <c r="CY608" t="s">
        <v>7521</v>
      </c>
      <c r="CZ608" t="s">
        <v>7536</v>
      </c>
      <c r="DA608" t="s">
        <v>6793</v>
      </c>
      <c r="DB608">
        <v>3</v>
      </c>
      <c r="DC608">
        <v>5</v>
      </c>
      <c r="DD608">
        <v>4</v>
      </c>
      <c r="DE608" t="s">
        <v>6794</v>
      </c>
      <c r="EA608">
        <v>2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2</v>
      </c>
      <c r="EI608">
        <v>0</v>
      </c>
      <c r="EJ608" t="s">
        <v>6794</v>
      </c>
      <c r="EP608" t="s">
        <v>6793</v>
      </c>
      <c r="GU608" t="s">
        <v>7524</v>
      </c>
      <c r="GV608" t="s">
        <v>7597</v>
      </c>
      <c r="GW608">
        <v>2008</v>
      </c>
      <c r="HA608" t="s">
        <v>6794</v>
      </c>
      <c r="IA608" t="s">
        <v>7524</v>
      </c>
      <c r="IB608" t="s">
        <v>7572</v>
      </c>
      <c r="IC608">
        <v>2007</v>
      </c>
      <c r="IG608" t="s">
        <v>6793</v>
      </c>
      <c r="II608" t="s">
        <v>7524</v>
      </c>
      <c r="IJ608" t="s">
        <v>7572</v>
      </c>
      <c r="IK608">
        <v>2007</v>
      </c>
      <c r="IM608" t="s">
        <v>7527</v>
      </c>
      <c r="IN608" t="s">
        <v>7527</v>
      </c>
      <c r="IO608" t="s">
        <v>6793</v>
      </c>
      <c r="OI608" t="s">
        <v>7526</v>
      </c>
      <c r="OJ608" t="s">
        <v>7526</v>
      </c>
      <c r="OL608" t="s">
        <v>7527</v>
      </c>
      <c r="OM608" t="s">
        <v>7528</v>
      </c>
      <c r="ON608" t="s">
        <v>7539</v>
      </c>
      <c r="OO608" t="s">
        <v>7528</v>
      </c>
      <c r="OP608">
        <v>4</v>
      </c>
      <c r="OQ608" t="s">
        <v>28</v>
      </c>
      <c r="OR608" t="s">
        <v>7549</v>
      </c>
      <c r="OS608">
        <v>2006</v>
      </c>
      <c r="OT608">
        <v>6</v>
      </c>
      <c r="OU608">
        <v>1</v>
      </c>
      <c r="OV608">
        <v>6</v>
      </c>
      <c r="OW608">
        <v>1</v>
      </c>
      <c r="OX608">
        <v>0</v>
      </c>
      <c r="OY608">
        <v>35</v>
      </c>
      <c r="OZ608" t="s">
        <v>7515</v>
      </c>
      <c r="PA608" t="s">
        <v>7515</v>
      </c>
      <c r="PB608" t="s">
        <v>7515</v>
      </c>
      <c r="PC608" t="s">
        <v>7515</v>
      </c>
      <c r="PD608" t="s">
        <v>7515</v>
      </c>
      <c r="PE608" t="s">
        <v>7515</v>
      </c>
      <c r="PF608" t="s">
        <v>7515</v>
      </c>
      <c r="PG608" t="s">
        <v>7515</v>
      </c>
      <c r="PH608" t="s">
        <v>7516</v>
      </c>
      <c r="PI608" t="s">
        <v>7515</v>
      </c>
      <c r="PJ608" t="s">
        <v>7515</v>
      </c>
      <c r="PK608" t="s">
        <v>7515</v>
      </c>
      <c r="PL608" t="s">
        <v>7516</v>
      </c>
      <c r="PM608" t="s">
        <v>7516</v>
      </c>
      <c r="PN608" t="s">
        <v>7515</v>
      </c>
      <c r="PO608" t="s">
        <v>7515</v>
      </c>
      <c r="PP608" t="s">
        <v>7515</v>
      </c>
      <c r="PQ608" t="s">
        <v>7515</v>
      </c>
      <c r="PR608" t="s">
        <v>7515</v>
      </c>
      <c r="PS608" t="s">
        <v>7515</v>
      </c>
      <c r="PT608" t="s">
        <v>7515</v>
      </c>
      <c r="PU608" t="s">
        <v>7515</v>
      </c>
      <c r="PV608" t="s">
        <v>7515</v>
      </c>
      <c r="PW608" t="s">
        <v>7515</v>
      </c>
      <c r="PX608" t="s">
        <v>7515</v>
      </c>
      <c r="PY608" t="s">
        <v>7515</v>
      </c>
      <c r="PZ608" t="s">
        <v>7515</v>
      </c>
      <c r="QA608" t="s">
        <v>7515</v>
      </c>
      <c r="QB608" t="s">
        <v>7515</v>
      </c>
      <c r="QC608" t="s">
        <v>7515</v>
      </c>
      <c r="QE608" t="s">
        <v>7515</v>
      </c>
      <c r="QF608" t="s">
        <v>7515</v>
      </c>
      <c r="QG608" t="s">
        <v>7515</v>
      </c>
      <c r="QH608" t="s">
        <v>7515</v>
      </c>
      <c r="QI608" t="s">
        <v>7515</v>
      </c>
      <c r="QJ608" t="s">
        <v>7515</v>
      </c>
      <c r="QK608" t="s">
        <v>7516</v>
      </c>
      <c r="RP608">
        <f t="shared" si="18"/>
        <v>3</v>
      </c>
      <c r="RS608">
        <f t="shared" si="19"/>
        <v>4</v>
      </c>
    </row>
    <row r="609" spans="1:487" x14ac:dyDescent="0.3">
      <c r="A609">
        <v>70596</v>
      </c>
      <c r="B609">
        <v>1147</v>
      </c>
      <c r="C609">
        <v>0</v>
      </c>
      <c r="D609">
        <v>5</v>
      </c>
      <c r="E609">
        <v>10</v>
      </c>
      <c r="F609">
        <v>83</v>
      </c>
      <c r="G609">
        <v>102</v>
      </c>
      <c r="H609">
        <v>9</v>
      </c>
      <c r="I609" t="s">
        <v>6793</v>
      </c>
      <c r="J609" t="s">
        <v>6793</v>
      </c>
      <c r="O609" t="s">
        <v>6793</v>
      </c>
      <c r="P609" t="s">
        <v>7515</v>
      </c>
      <c r="Q609" t="s">
        <v>7515</v>
      </c>
      <c r="R609" t="s">
        <v>7515</v>
      </c>
      <c r="S609" t="s">
        <v>7515</v>
      </c>
      <c r="T609" t="s">
        <v>7515</v>
      </c>
      <c r="U609" t="s">
        <v>7515</v>
      </c>
      <c r="V609" t="s">
        <v>7515</v>
      </c>
      <c r="W609" t="s">
        <v>7515</v>
      </c>
      <c r="X609" t="s">
        <v>7515</v>
      </c>
      <c r="Y609" t="s">
        <v>7515</v>
      </c>
      <c r="Z609" t="s">
        <v>7515</v>
      </c>
      <c r="AA609" t="s">
        <v>7515</v>
      </c>
      <c r="AB609" t="s">
        <v>7515</v>
      </c>
      <c r="AC609" t="s">
        <v>7515</v>
      </c>
      <c r="AD609" t="s">
        <v>7515</v>
      </c>
      <c r="AE609" t="s">
        <v>7515</v>
      </c>
      <c r="AF609" t="s">
        <v>7516</v>
      </c>
      <c r="AG609" t="s">
        <v>7515</v>
      </c>
      <c r="AH609" t="s">
        <v>7515</v>
      </c>
      <c r="AI609" t="s">
        <v>6796</v>
      </c>
      <c r="AQ609" t="s">
        <v>6985</v>
      </c>
      <c r="AR609" t="s">
        <v>6793</v>
      </c>
      <c r="AS609" t="s">
        <v>6793</v>
      </c>
      <c r="AT609">
        <v>0</v>
      </c>
      <c r="AU609">
        <v>12</v>
      </c>
      <c r="AV609" t="s">
        <v>6988</v>
      </c>
      <c r="AW609" t="s">
        <v>6794</v>
      </c>
      <c r="AX609" t="s">
        <v>6793</v>
      </c>
      <c r="AY609" t="s">
        <v>6813</v>
      </c>
      <c r="AZ609" t="s">
        <v>7531</v>
      </c>
      <c r="BA609" t="s">
        <v>6991</v>
      </c>
      <c r="BC609" t="s">
        <v>6793</v>
      </c>
      <c r="BD609" t="s">
        <v>6794</v>
      </c>
      <c r="BE609" t="s">
        <v>6793</v>
      </c>
      <c r="BF609" t="s">
        <v>6794</v>
      </c>
      <c r="BG609" t="s">
        <v>6794</v>
      </c>
      <c r="BH609" t="s">
        <v>6794</v>
      </c>
      <c r="BI609" t="s">
        <v>6794</v>
      </c>
      <c r="BJ609" t="s">
        <v>6794</v>
      </c>
      <c r="BK609" t="s">
        <v>6794</v>
      </c>
      <c r="BL609" t="s">
        <v>6794</v>
      </c>
      <c r="BM609" t="s">
        <v>7024</v>
      </c>
      <c r="BN609" t="s">
        <v>7021</v>
      </c>
      <c r="BO609" t="s">
        <v>6794</v>
      </c>
      <c r="BQ609" t="s">
        <v>7547</v>
      </c>
      <c r="BR609">
        <v>35</v>
      </c>
      <c r="BS609" t="s">
        <v>7519</v>
      </c>
      <c r="BT609" t="s">
        <v>6</v>
      </c>
      <c r="BU609" t="s">
        <v>7559</v>
      </c>
      <c r="BV609" t="s">
        <v>7535</v>
      </c>
      <c r="BW609" t="s">
        <v>7516</v>
      </c>
      <c r="BX609" t="s">
        <v>7515</v>
      </c>
      <c r="BY609" t="s">
        <v>7515</v>
      </c>
      <c r="BZ609" t="s">
        <v>7515</v>
      </c>
      <c r="CA609" t="s">
        <v>7515</v>
      </c>
      <c r="CB609" t="s">
        <v>7515</v>
      </c>
      <c r="CC609" t="s">
        <v>7515</v>
      </c>
      <c r="CD609" t="s">
        <v>7515</v>
      </c>
      <c r="CE609" t="s">
        <v>7515</v>
      </c>
      <c r="CF609" t="s">
        <v>7515</v>
      </c>
      <c r="CG609" t="s">
        <v>7515</v>
      </c>
      <c r="CH609" t="s">
        <v>7515</v>
      </c>
      <c r="CI609" t="s">
        <v>6794</v>
      </c>
      <c r="CJ609" t="s">
        <v>6794</v>
      </c>
      <c r="CO609" t="s">
        <v>6793</v>
      </c>
      <c r="CP609" t="s">
        <v>6794</v>
      </c>
      <c r="CQ609" t="s">
        <v>6794</v>
      </c>
      <c r="CR609" t="s">
        <v>6793</v>
      </c>
      <c r="CS609" t="s">
        <v>6794</v>
      </c>
      <c r="CT609" t="s">
        <v>6793</v>
      </c>
      <c r="CU609" t="s">
        <v>6794</v>
      </c>
      <c r="CV609" t="s">
        <v>6793</v>
      </c>
      <c r="CW609" t="s">
        <v>6794</v>
      </c>
      <c r="CX609" t="s">
        <v>7520</v>
      </c>
      <c r="CY609" t="s">
        <v>7521</v>
      </c>
      <c r="CZ609" t="s">
        <v>7522</v>
      </c>
      <c r="DA609" t="s">
        <v>6793</v>
      </c>
      <c r="DB609">
        <v>3</v>
      </c>
      <c r="DC609">
        <v>4</v>
      </c>
      <c r="DD609">
        <v>3</v>
      </c>
      <c r="DE609" t="s">
        <v>6794</v>
      </c>
      <c r="EA609">
        <v>2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2</v>
      </c>
      <c r="EJ609" t="s">
        <v>6794</v>
      </c>
      <c r="EP609" t="s">
        <v>6794</v>
      </c>
      <c r="OI609" t="s">
        <v>7526</v>
      </c>
      <c r="OJ609" t="s">
        <v>7526</v>
      </c>
      <c r="OK609" t="s">
        <v>7527</v>
      </c>
      <c r="OL609" t="s">
        <v>7527</v>
      </c>
      <c r="OM609" t="s">
        <v>7528</v>
      </c>
      <c r="ON609" t="s">
        <v>7529</v>
      </c>
      <c r="OO609" t="s">
        <v>7528</v>
      </c>
      <c r="OP609">
        <v>0</v>
      </c>
      <c r="OQ609" t="s">
        <v>28</v>
      </c>
      <c r="OR609" t="s">
        <v>212</v>
      </c>
      <c r="OS609">
        <v>2007</v>
      </c>
      <c r="OT609">
        <v>3</v>
      </c>
      <c r="OU609">
        <v>1</v>
      </c>
      <c r="OV609">
        <v>3</v>
      </c>
      <c r="OW609">
        <v>1</v>
      </c>
      <c r="OX609">
        <v>0</v>
      </c>
      <c r="OY609">
        <v>35</v>
      </c>
      <c r="QE609" t="s">
        <v>7515</v>
      </c>
      <c r="QF609" t="s">
        <v>7515</v>
      </c>
      <c r="QG609" t="s">
        <v>7515</v>
      </c>
      <c r="QH609" t="s">
        <v>7515</v>
      </c>
      <c r="QI609" t="s">
        <v>7515</v>
      </c>
      <c r="QJ609" t="s">
        <v>7515</v>
      </c>
      <c r="QK609" t="s">
        <v>7516</v>
      </c>
      <c r="RP609">
        <f t="shared" si="18"/>
        <v>4</v>
      </c>
      <c r="RS609">
        <f t="shared" si="19"/>
        <v>3</v>
      </c>
    </row>
    <row r="610" spans="1:487" x14ac:dyDescent="0.3">
      <c r="A610">
        <v>70597</v>
      </c>
      <c r="B610">
        <v>1148</v>
      </c>
      <c r="C610">
        <v>0</v>
      </c>
      <c r="D610">
        <v>5</v>
      </c>
      <c r="E610">
        <v>14</v>
      </c>
      <c r="F610">
        <v>90</v>
      </c>
      <c r="G610">
        <v>102</v>
      </c>
      <c r="H610">
        <v>15</v>
      </c>
      <c r="I610" t="s">
        <v>6793</v>
      </c>
      <c r="J610" t="s">
        <v>6793</v>
      </c>
      <c r="O610" t="s">
        <v>6793</v>
      </c>
      <c r="P610" t="s">
        <v>7515</v>
      </c>
      <c r="Q610" t="s">
        <v>7515</v>
      </c>
      <c r="R610" t="s">
        <v>7515</v>
      </c>
      <c r="S610" t="s">
        <v>7515</v>
      </c>
      <c r="T610" t="s">
        <v>7515</v>
      </c>
      <c r="U610" t="s">
        <v>7515</v>
      </c>
      <c r="V610" t="s">
        <v>7515</v>
      </c>
      <c r="W610" t="s">
        <v>7515</v>
      </c>
      <c r="X610" t="s">
        <v>7515</v>
      </c>
      <c r="Y610" t="s">
        <v>7515</v>
      </c>
      <c r="Z610" t="s">
        <v>7515</v>
      </c>
      <c r="AA610" t="s">
        <v>7515</v>
      </c>
      <c r="AB610" t="s">
        <v>7515</v>
      </c>
      <c r="AC610" t="s">
        <v>7515</v>
      </c>
      <c r="AD610" t="s">
        <v>7515</v>
      </c>
      <c r="AE610" t="s">
        <v>7516</v>
      </c>
      <c r="AF610" t="s">
        <v>7515</v>
      </c>
      <c r="AG610" t="s">
        <v>7515</v>
      </c>
      <c r="AH610" t="s">
        <v>7515</v>
      </c>
      <c r="AI610" t="s">
        <v>6796</v>
      </c>
      <c r="AQ610" t="s">
        <v>6985</v>
      </c>
      <c r="AR610" t="s">
        <v>6793</v>
      </c>
      <c r="AS610" t="s">
        <v>6794</v>
      </c>
      <c r="AT610">
        <v>11</v>
      </c>
      <c r="AU610">
        <v>0</v>
      </c>
      <c r="AV610" t="s">
        <v>6988</v>
      </c>
      <c r="AW610" t="s">
        <v>6966</v>
      </c>
      <c r="AX610" t="s">
        <v>6793</v>
      </c>
      <c r="AY610" t="s">
        <v>6813</v>
      </c>
      <c r="AZ610" t="s">
        <v>7531</v>
      </c>
      <c r="BA610" t="s">
        <v>6991</v>
      </c>
      <c r="BC610" t="s">
        <v>6794</v>
      </c>
      <c r="BD610" t="s">
        <v>6794</v>
      </c>
      <c r="BE610" t="s">
        <v>6793</v>
      </c>
      <c r="BF610" t="s">
        <v>6793</v>
      </c>
      <c r="BG610" t="s">
        <v>6966</v>
      </c>
      <c r="BH610" t="s">
        <v>6793</v>
      </c>
      <c r="BI610" t="s">
        <v>6966</v>
      </c>
      <c r="BJ610" t="s">
        <v>6966</v>
      </c>
      <c r="BK610" t="s">
        <v>6794</v>
      </c>
      <c r="BL610" t="s">
        <v>6966</v>
      </c>
      <c r="BM610" t="s">
        <v>7025</v>
      </c>
      <c r="BN610" t="s">
        <v>7021</v>
      </c>
      <c r="BO610" t="s">
        <v>6794</v>
      </c>
      <c r="BQ610" t="s">
        <v>7547</v>
      </c>
      <c r="BR610">
        <v>20</v>
      </c>
      <c r="BS610" t="s">
        <v>7533</v>
      </c>
      <c r="BT610" t="s">
        <v>7554</v>
      </c>
      <c r="BU610" t="s">
        <v>7559</v>
      </c>
      <c r="BV610" t="s">
        <v>7561</v>
      </c>
      <c r="BW610" t="s">
        <v>7515</v>
      </c>
      <c r="BX610" t="s">
        <v>7516</v>
      </c>
      <c r="BY610" t="s">
        <v>7515</v>
      </c>
      <c r="BZ610" t="s">
        <v>7515</v>
      </c>
      <c r="CA610" t="s">
        <v>7515</v>
      </c>
      <c r="CB610" t="s">
        <v>7515</v>
      </c>
      <c r="CC610" t="s">
        <v>7515</v>
      </c>
      <c r="CD610" t="s">
        <v>7515</v>
      </c>
      <c r="CE610" t="s">
        <v>7515</v>
      </c>
      <c r="CF610" t="s">
        <v>7515</v>
      </c>
      <c r="CG610" t="s">
        <v>7515</v>
      </c>
      <c r="CH610" t="s">
        <v>7515</v>
      </c>
      <c r="CI610" t="s">
        <v>6793</v>
      </c>
      <c r="CJ610" t="s">
        <v>6794</v>
      </c>
      <c r="CO610" t="s">
        <v>6793</v>
      </c>
      <c r="CP610" t="s">
        <v>6794</v>
      </c>
      <c r="CQ610" t="s">
        <v>6794</v>
      </c>
      <c r="CR610" t="s">
        <v>6793</v>
      </c>
      <c r="CS610" t="s">
        <v>6794</v>
      </c>
      <c r="CT610" t="s">
        <v>6793</v>
      </c>
      <c r="CU610" t="s">
        <v>6794</v>
      </c>
      <c r="CV610" t="s">
        <v>6793</v>
      </c>
      <c r="CW610" t="s">
        <v>6794</v>
      </c>
      <c r="CX610" t="s">
        <v>7520</v>
      </c>
      <c r="CY610" t="s">
        <v>7521</v>
      </c>
      <c r="CZ610" t="s">
        <v>7522</v>
      </c>
      <c r="DA610" t="s">
        <v>6793</v>
      </c>
      <c r="DB610">
        <v>2</v>
      </c>
      <c r="DC610">
        <v>3</v>
      </c>
      <c r="DD610">
        <v>4</v>
      </c>
      <c r="DE610" t="s">
        <v>6793</v>
      </c>
      <c r="DF610">
        <v>1</v>
      </c>
      <c r="DG610" t="s">
        <v>7590</v>
      </c>
      <c r="DH610">
        <v>2006</v>
      </c>
      <c r="DI610" t="s">
        <v>6966</v>
      </c>
      <c r="DJ610" t="s">
        <v>6</v>
      </c>
      <c r="DK610" t="s">
        <v>6</v>
      </c>
      <c r="EA610">
        <v>2</v>
      </c>
      <c r="EC610">
        <v>0</v>
      </c>
      <c r="ED610">
        <v>0</v>
      </c>
      <c r="EE610">
        <v>0</v>
      </c>
      <c r="EF610">
        <v>1</v>
      </c>
      <c r="EG610">
        <v>0</v>
      </c>
      <c r="EH610">
        <v>0</v>
      </c>
      <c r="EI610">
        <v>0</v>
      </c>
      <c r="EJ610" t="s">
        <v>6794</v>
      </c>
      <c r="EP610" t="s">
        <v>6966</v>
      </c>
      <c r="OI610" t="s">
        <v>7527</v>
      </c>
      <c r="OJ610" t="s">
        <v>7526</v>
      </c>
      <c r="OK610" t="s">
        <v>7527</v>
      </c>
      <c r="OL610" t="s">
        <v>7527</v>
      </c>
      <c r="OM610" t="s">
        <v>7528</v>
      </c>
      <c r="ON610" t="s">
        <v>7539</v>
      </c>
      <c r="OO610" t="s">
        <v>7528</v>
      </c>
      <c r="OP610">
        <v>0</v>
      </c>
      <c r="OQ610" t="s">
        <v>28</v>
      </c>
      <c r="OR610" t="s">
        <v>265</v>
      </c>
      <c r="OS610">
        <v>2006</v>
      </c>
      <c r="OT610">
        <v>12</v>
      </c>
      <c r="OU610">
        <v>1</v>
      </c>
      <c r="OV610">
        <v>12</v>
      </c>
      <c r="OW610">
        <v>1</v>
      </c>
      <c r="OX610">
        <v>0</v>
      </c>
      <c r="OY610">
        <v>35</v>
      </c>
      <c r="QE610" t="s">
        <v>7515</v>
      </c>
      <c r="QF610" t="s">
        <v>7515</v>
      </c>
      <c r="QG610" t="s">
        <v>7515</v>
      </c>
      <c r="QH610" t="s">
        <v>7515</v>
      </c>
      <c r="QI610" t="s">
        <v>7515</v>
      </c>
      <c r="QJ610" t="s">
        <v>7515</v>
      </c>
      <c r="QK610" t="s">
        <v>7516</v>
      </c>
      <c r="RP610">
        <f t="shared" si="18"/>
        <v>0</v>
      </c>
      <c r="RS610">
        <f t="shared" si="19"/>
        <v>4</v>
      </c>
    </row>
    <row r="611" spans="1:487" x14ac:dyDescent="0.3">
      <c r="A611">
        <v>70598</v>
      </c>
      <c r="B611">
        <v>1150</v>
      </c>
      <c r="C611">
        <v>0</v>
      </c>
      <c r="D611">
        <v>5</v>
      </c>
      <c r="E611">
        <v>16</v>
      </c>
      <c r="F611">
        <v>97</v>
      </c>
      <c r="G611">
        <v>102</v>
      </c>
      <c r="H611">
        <v>15</v>
      </c>
      <c r="I611" t="s">
        <v>6793</v>
      </c>
      <c r="J611" t="s">
        <v>6793</v>
      </c>
      <c r="O611" t="s">
        <v>6793</v>
      </c>
      <c r="P611" t="s">
        <v>7516</v>
      </c>
      <c r="Q611" t="s">
        <v>7515</v>
      </c>
      <c r="R611" t="s">
        <v>7515</v>
      </c>
      <c r="S611" t="s">
        <v>7515</v>
      </c>
      <c r="T611" t="s">
        <v>7515</v>
      </c>
      <c r="U611" t="s">
        <v>7515</v>
      </c>
      <c r="V611" t="s">
        <v>7515</v>
      </c>
      <c r="W611" t="s">
        <v>7515</v>
      </c>
      <c r="X611" t="s">
        <v>7515</v>
      </c>
      <c r="Y611" t="s">
        <v>7515</v>
      </c>
      <c r="Z611" t="s">
        <v>7515</v>
      </c>
      <c r="AA611" t="s">
        <v>7515</v>
      </c>
      <c r="AB611" t="s">
        <v>7515</v>
      </c>
      <c r="AC611" t="s">
        <v>7515</v>
      </c>
      <c r="AD611" t="s">
        <v>7515</v>
      </c>
      <c r="AE611" t="s">
        <v>7515</v>
      </c>
      <c r="AF611" t="s">
        <v>7515</v>
      </c>
      <c r="AG611" t="s">
        <v>7515</v>
      </c>
      <c r="AH611" t="s">
        <v>7515</v>
      </c>
      <c r="AI611" t="s">
        <v>6796</v>
      </c>
      <c r="AQ611" t="s">
        <v>6985</v>
      </c>
      <c r="AR611" t="s">
        <v>6793</v>
      </c>
      <c r="AS611" t="s">
        <v>6793</v>
      </c>
      <c r="AT611" t="s">
        <v>6</v>
      </c>
      <c r="AU611" t="s">
        <v>6</v>
      </c>
      <c r="AV611" t="s">
        <v>6992</v>
      </c>
      <c r="AW611" t="s">
        <v>6966</v>
      </c>
      <c r="AX611" t="s">
        <v>6966</v>
      </c>
      <c r="AY611" t="s">
        <v>6813</v>
      </c>
      <c r="AZ611" t="s">
        <v>7531</v>
      </c>
      <c r="BA611" t="s">
        <v>6991</v>
      </c>
      <c r="BC611" t="s">
        <v>6793</v>
      </c>
      <c r="BD611" t="s">
        <v>6794</v>
      </c>
      <c r="BE611" t="s">
        <v>6793</v>
      </c>
      <c r="BF611" t="s">
        <v>6794</v>
      </c>
      <c r="BG611" t="s">
        <v>6794</v>
      </c>
      <c r="BH611" t="s">
        <v>6794</v>
      </c>
      <c r="BI611" t="s">
        <v>6794</v>
      </c>
      <c r="BJ611" t="s">
        <v>6793</v>
      </c>
      <c r="BK611" t="s">
        <v>6794</v>
      </c>
      <c r="BL611" t="s">
        <v>6794</v>
      </c>
      <c r="BM611" t="s">
        <v>7021</v>
      </c>
      <c r="BN611" t="s">
        <v>7029</v>
      </c>
      <c r="BO611" t="s">
        <v>6794</v>
      </c>
      <c r="BQ611">
        <v>35</v>
      </c>
      <c r="BR611">
        <v>20</v>
      </c>
      <c r="BS611" t="s">
        <v>7519</v>
      </c>
      <c r="BT611" t="s">
        <v>7571</v>
      </c>
      <c r="BU611" t="s">
        <v>7559</v>
      </c>
      <c r="BV611" t="s">
        <v>7543</v>
      </c>
      <c r="BW611" t="s">
        <v>7516</v>
      </c>
      <c r="BX611" t="s">
        <v>7515</v>
      </c>
      <c r="BY611" t="s">
        <v>7515</v>
      </c>
      <c r="BZ611" t="s">
        <v>7516</v>
      </c>
      <c r="CA611" t="s">
        <v>7515</v>
      </c>
      <c r="CB611" t="s">
        <v>7515</v>
      </c>
      <c r="CC611" t="s">
        <v>7515</v>
      </c>
      <c r="CD611" t="s">
        <v>7515</v>
      </c>
      <c r="CE611" t="s">
        <v>7515</v>
      </c>
      <c r="CF611" t="s">
        <v>7515</v>
      </c>
      <c r="CG611" t="s">
        <v>7515</v>
      </c>
      <c r="CH611" t="s">
        <v>7515</v>
      </c>
      <c r="CI611" t="s">
        <v>6966</v>
      </c>
      <c r="CJ611" t="s">
        <v>6794</v>
      </c>
      <c r="CK611" t="s">
        <v>7563</v>
      </c>
      <c r="CL611" t="s">
        <v>7580</v>
      </c>
      <c r="CM611" t="s">
        <v>7581</v>
      </c>
      <c r="CN611" t="s">
        <v>7592</v>
      </c>
      <c r="CO611" t="s">
        <v>6793</v>
      </c>
      <c r="CP611" t="s">
        <v>6793</v>
      </c>
      <c r="CQ611" t="s">
        <v>6793</v>
      </c>
      <c r="CR611" t="s">
        <v>6793</v>
      </c>
      <c r="CS611" t="s">
        <v>6794</v>
      </c>
      <c r="CT611" t="s">
        <v>6793</v>
      </c>
      <c r="CU611" t="s">
        <v>6794</v>
      </c>
      <c r="CV611" t="s">
        <v>6793</v>
      </c>
      <c r="CW611" t="s">
        <v>6794</v>
      </c>
      <c r="CX611" t="s">
        <v>7520</v>
      </c>
      <c r="CY611" t="s">
        <v>6757</v>
      </c>
      <c r="CZ611" t="s">
        <v>7536</v>
      </c>
      <c r="DA611" t="s">
        <v>6793</v>
      </c>
      <c r="DB611">
        <v>1</v>
      </c>
      <c r="DC611">
        <v>1</v>
      </c>
      <c r="DD611">
        <v>2</v>
      </c>
      <c r="DE611" t="s">
        <v>6794</v>
      </c>
      <c r="EA611">
        <v>1</v>
      </c>
      <c r="EB611" t="s">
        <v>7523</v>
      </c>
      <c r="EJ611" t="s">
        <v>6794</v>
      </c>
      <c r="EP611" t="s">
        <v>6793</v>
      </c>
      <c r="EY611" t="s">
        <v>7538</v>
      </c>
      <c r="EZ611" t="s">
        <v>7574</v>
      </c>
      <c r="FA611">
        <v>2008</v>
      </c>
      <c r="FE611" t="s">
        <v>6794</v>
      </c>
      <c r="FF611" t="s">
        <v>6793</v>
      </c>
      <c r="NW611" t="s">
        <v>31</v>
      </c>
      <c r="NX611" t="s">
        <v>7515</v>
      </c>
      <c r="NY611" t="s">
        <v>7515</v>
      </c>
      <c r="NZ611" t="s">
        <v>7515</v>
      </c>
      <c r="OA611" t="s">
        <v>7515</v>
      </c>
      <c r="OB611" t="s">
        <v>7515</v>
      </c>
      <c r="OC611" t="s">
        <v>7515</v>
      </c>
      <c r="OD611" t="s">
        <v>7515</v>
      </c>
      <c r="OE611" t="s">
        <v>7515</v>
      </c>
      <c r="OF611" t="s">
        <v>7516</v>
      </c>
      <c r="OG611" t="s">
        <v>7515</v>
      </c>
      <c r="OH611" t="s">
        <v>7515</v>
      </c>
      <c r="OI611" t="s">
        <v>7527</v>
      </c>
      <c r="OJ611" t="s">
        <v>7526</v>
      </c>
      <c r="OK611" t="s">
        <v>6857</v>
      </c>
      <c r="OL611" t="s">
        <v>7526</v>
      </c>
      <c r="OM611" t="s">
        <v>7528</v>
      </c>
      <c r="ON611" t="s">
        <v>7539</v>
      </c>
      <c r="OO611" t="s">
        <v>7528</v>
      </c>
      <c r="OP611">
        <v>0</v>
      </c>
      <c r="OQ611" t="s">
        <v>28</v>
      </c>
      <c r="OR611" t="s">
        <v>265</v>
      </c>
      <c r="OS611">
        <v>2006</v>
      </c>
      <c r="OT611">
        <v>8</v>
      </c>
      <c r="OU611">
        <v>1</v>
      </c>
      <c r="OV611">
        <v>8</v>
      </c>
      <c r="OW611">
        <v>1</v>
      </c>
      <c r="OX611">
        <v>0</v>
      </c>
      <c r="OY611">
        <v>35</v>
      </c>
      <c r="OZ611" t="s">
        <v>7515</v>
      </c>
      <c r="PA611" t="s">
        <v>7515</v>
      </c>
      <c r="PB611" t="s">
        <v>7516</v>
      </c>
      <c r="PC611" t="s">
        <v>7515</v>
      </c>
      <c r="PD611" t="s">
        <v>7515</v>
      </c>
      <c r="PE611" t="s">
        <v>7515</v>
      </c>
      <c r="PF611" t="s">
        <v>7515</v>
      </c>
      <c r="PG611" t="s">
        <v>7515</v>
      </c>
      <c r="PH611" t="s">
        <v>7515</v>
      </c>
      <c r="PI611" t="s">
        <v>7515</v>
      </c>
      <c r="PJ611" t="s">
        <v>7515</v>
      </c>
      <c r="PK611" t="s">
        <v>7515</v>
      </c>
      <c r="PL611" t="s">
        <v>7515</v>
      </c>
      <c r="PM611" t="s">
        <v>7515</v>
      </c>
      <c r="PN611" t="s">
        <v>7515</v>
      </c>
      <c r="PO611" t="s">
        <v>7515</v>
      </c>
      <c r="PP611" t="s">
        <v>7515</v>
      </c>
      <c r="PQ611" t="s">
        <v>7515</v>
      </c>
      <c r="PR611" t="s">
        <v>7515</v>
      </c>
      <c r="PS611" t="s">
        <v>7515</v>
      </c>
      <c r="PT611" t="s">
        <v>7515</v>
      </c>
      <c r="PU611" t="s">
        <v>7515</v>
      </c>
      <c r="PV611" t="s">
        <v>7515</v>
      </c>
      <c r="PW611" t="s">
        <v>7515</v>
      </c>
      <c r="PX611" t="s">
        <v>7515</v>
      </c>
      <c r="PY611" t="s">
        <v>7515</v>
      </c>
      <c r="PZ611" t="s">
        <v>7515</v>
      </c>
      <c r="QA611" t="s">
        <v>7515</v>
      </c>
      <c r="QB611" t="s">
        <v>7515</v>
      </c>
      <c r="QC611" t="s">
        <v>7515</v>
      </c>
      <c r="QE611">
        <v>-5</v>
      </c>
      <c r="QF611">
        <v>-5</v>
      </c>
      <c r="QG611">
        <v>-5</v>
      </c>
      <c r="QH611">
        <v>-5</v>
      </c>
      <c r="QI611">
        <v>-5</v>
      </c>
      <c r="QJ611">
        <v>-5</v>
      </c>
      <c r="QK611">
        <v>-5</v>
      </c>
      <c r="QM611" t="s">
        <v>7530</v>
      </c>
      <c r="RP611">
        <f t="shared" si="18"/>
        <v>-1</v>
      </c>
      <c r="RS611">
        <f t="shared" si="19"/>
        <v>1</v>
      </c>
    </row>
    <row r="612" spans="1:487" x14ac:dyDescent="0.3">
      <c r="A612">
        <v>70599</v>
      </c>
      <c r="B612">
        <v>1151</v>
      </c>
      <c r="C612">
        <v>0</v>
      </c>
      <c r="D612">
        <v>5</v>
      </c>
      <c r="E612">
        <v>7</v>
      </c>
      <c r="F612">
        <v>77</v>
      </c>
      <c r="G612">
        <v>102</v>
      </c>
      <c r="H612">
        <v>15</v>
      </c>
      <c r="I612" t="s">
        <v>6793</v>
      </c>
      <c r="J612" t="s">
        <v>6793</v>
      </c>
      <c r="O612" t="s">
        <v>6793</v>
      </c>
      <c r="P612" t="s">
        <v>7515</v>
      </c>
      <c r="Q612" t="s">
        <v>7515</v>
      </c>
      <c r="R612" t="s">
        <v>7515</v>
      </c>
      <c r="S612" t="s">
        <v>7515</v>
      </c>
      <c r="T612" t="s">
        <v>7515</v>
      </c>
      <c r="U612" t="s">
        <v>7515</v>
      </c>
      <c r="V612" t="s">
        <v>7515</v>
      </c>
      <c r="W612" t="s">
        <v>7515</v>
      </c>
      <c r="X612" t="s">
        <v>7515</v>
      </c>
      <c r="Y612" t="s">
        <v>7515</v>
      </c>
      <c r="Z612" t="s">
        <v>7515</v>
      </c>
      <c r="AA612" t="s">
        <v>7515</v>
      </c>
      <c r="AB612" t="s">
        <v>7515</v>
      </c>
      <c r="AC612" t="s">
        <v>7515</v>
      </c>
      <c r="AD612" t="s">
        <v>7515</v>
      </c>
      <c r="AE612" t="s">
        <v>7515</v>
      </c>
      <c r="AF612" t="s">
        <v>7516</v>
      </c>
      <c r="AG612" t="s">
        <v>7515</v>
      </c>
      <c r="AH612" t="s">
        <v>7515</v>
      </c>
      <c r="AI612" t="s">
        <v>6796</v>
      </c>
      <c r="AQ612" t="s">
        <v>6985</v>
      </c>
      <c r="AR612" t="s">
        <v>6793</v>
      </c>
      <c r="AS612" t="s">
        <v>6793</v>
      </c>
      <c r="AT612">
        <v>0</v>
      </c>
      <c r="AU612">
        <v>10</v>
      </c>
      <c r="AV612" t="s">
        <v>6988</v>
      </c>
      <c r="AW612" t="s">
        <v>6794</v>
      </c>
      <c r="AX612" t="s">
        <v>6793</v>
      </c>
      <c r="AY612" t="s">
        <v>6</v>
      </c>
      <c r="BA612" t="s">
        <v>6991</v>
      </c>
      <c r="BC612" t="s">
        <v>6794</v>
      </c>
      <c r="BD612" t="s">
        <v>6794</v>
      </c>
      <c r="BE612" t="s">
        <v>6793</v>
      </c>
      <c r="BF612" t="s">
        <v>6793</v>
      </c>
      <c r="BG612" t="s">
        <v>6794</v>
      </c>
      <c r="BH612" t="s">
        <v>6794</v>
      </c>
      <c r="BI612" t="s">
        <v>6794</v>
      </c>
      <c r="BJ612" t="s">
        <v>6794</v>
      </c>
      <c r="BK612" t="s">
        <v>6794</v>
      </c>
      <c r="BL612" t="s">
        <v>6794</v>
      </c>
      <c r="BM612" t="s">
        <v>7021</v>
      </c>
      <c r="BN612" t="s">
        <v>7565</v>
      </c>
      <c r="BO612" t="s">
        <v>6794</v>
      </c>
      <c r="BQ612" t="s">
        <v>7547</v>
      </c>
      <c r="BR612" t="s">
        <v>6</v>
      </c>
      <c r="BS612" t="s">
        <v>7519</v>
      </c>
      <c r="BT612" t="s">
        <v>6</v>
      </c>
      <c r="BU612" t="s">
        <v>7559</v>
      </c>
      <c r="BV612" t="s">
        <v>7535</v>
      </c>
      <c r="BW612" t="s">
        <v>7515</v>
      </c>
      <c r="BX612" t="s">
        <v>7515</v>
      </c>
      <c r="BY612" t="s">
        <v>7515</v>
      </c>
      <c r="BZ612" t="s">
        <v>7516</v>
      </c>
      <c r="CA612" t="s">
        <v>7515</v>
      </c>
      <c r="CB612" t="s">
        <v>7515</v>
      </c>
      <c r="CC612" t="s">
        <v>7515</v>
      </c>
      <c r="CD612" t="s">
        <v>7515</v>
      </c>
      <c r="CE612" t="s">
        <v>7515</v>
      </c>
      <c r="CF612" t="s">
        <v>7515</v>
      </c>
      <c r="CG612" t="s">
        <v>7515</v>
      </c>
      <c r="CH612" t="s">
        <v>7515</v>
      </c>
      <c r="CI612" t="s">
        <v>6793</v>
      </c>
      <c r="CJ612" t="s">
        <v>6794</v>
      </c>
      <c r="CO612" t="s">
        <v>6793</v>
      </c>
      <c r="CP612" t="s">
        <v>6794</v>
      </c>
      <c r="CQ612" t="s">
        <v>6794</v>
      </c>
      <c r="CR612" t="s">
        <v>6794</v>
      </c>
      <c r="CS612" t="s">
        <v>6794</v>
      </c>
      <c r="CT612" t="s">
        <v>6794</v>
      </c>
      <c r="CU612" t="s">
        <v>6794</v>
      </c>
      <c r="CV612" t="s">
        <v>6794</v>
      </c>
      <c r="CW612" t="s">
        <v>6794</v>
      </c>
      <c r="CX612" t="s">
        <v>7520</v>
      </c>
      <c r="CY612" t="s">
        <v>7521</v>
      </c>
      <c r="CZ612" t="s">
        <v>7536</v>
      </c>
      <c r="DA612" t="s">
        <v>6793</v>
      </c>
      <c r="DB612">
        <v>2</v>
      </c>
      <c r="DC612">
        <v>2</v>
      </c>
      <c r="DD612">
        <v>3</v>
      </c>
      <c r="DE612" t="s">
        <v>6794</v>
      </c>
      <c r="EA612">
        <v>1</v>
      </c>
      <c r="EB612" t="s">
        <v>7537</v>
      </c>
      <c r="EJ612" t="s">
        <v>6794</v>
      </c>
      <c r="EP612" t="s">
        <v>6794</v>
      </c>
      <c r="OI612" t="s">
        <v>7526</v>
      </c>
      <c r="OJ612" t="s">
        <v>7526</v>
      </c>
      <c r="OK612" t="s">
        <v>7526</v>
      </c>
      <c r="OL612" t="s">
        <v>7526</v>
      </c>
      <c r="OM612" t="s">
        <v>7528</v>
      </c>
      <c r="ON612" t="s">
        <v>7529</v>
      </c>
      <c r="OO612" t="s">
        <v>7528</v>
      </c>
      <c r="OP612">
        <v>0</v>
      </c>
      <c r="OQ612" t="s">
        <v>28</v>
      </c>
      <c r="OR612" t="s">
        <v>265</v>
      </c>
      <c r="OS612">
        <v>2007</v>
      </c>
      <c r="OT612">
        <v>9</v>
      </c>
      <c r="OU612">
        <v>1</v>
      </c>
      <c r="OV612">
        <v>9</v>
      </c>
      <c r="OW612">
        <v>1</v>
      </c>
      <c r="OX612">
        <v>0</v>
      </c>
      <c r="OY612">
        <v>35</v>
      </c>
      <c r="QE612" t="s">
        <v>7515</v>
      </c>
      <c r="QF612" t="s">
        <v>7515</v>
      </c>
      <c r="QG612" t="s">
        <v>7515</v>
      </c>
      <c r="QH612" t="s">
        <v>7515</v>
      </c>
      <c r="QI612" t="s">
        <v>7515</v>
      </c>
      <c r="QJ612" t="s">
        <v>7515</v>
      </c>
      <c r="QK612" t="s">
        <v>7516</v>
      </c>
      <c r="RP612">
        <f t="shared" si="18"/>
        <v>4</v>
      </c>
      <c r="RS612">
        <f t="shared" si="19"/>
        <v>1</v>
      </c>
    </row>
    <row r="613" spans="1:487" x14ac:dyDescent="0.3">
      <c r="A613">
        <v>70600</v>
      </c>
      <c r="B613">
        <v>1153</v>
      </c>
      <c r="C613">
        <v>0</v>
      </c>
      <c r="D613">
        <v>5</v>
      </c>
      <c r="E613">
        <v>13</v>
      </c>
      <c r="F613">
        <v>91</v>
      </c>
      <c r="G613">
        <v>102</v>
      </c>
      <c r="H613">
        <v>4</v>
      </c>
      <c r="I613" t="s">
        <v>6793</v>
      </c>
      <c r="J613" t="s">
        <v>6793</v>
      </c>
      <c r="O613" t="s">
        <v>6793</v>
      </c>
      <c r="P613" t="s">
        <v>7516</v>
      </c>
      <c r="Q613" t="s">
        <v>7515</v>
      </c>
      <c r="R613" t="s">
        <v>7515</v>
      </c>
      <c r="S613" t="s">
        <v>7515</v>
      </c>
      <c r="T613" t="s">
        <v>7515</v>
      </c>
      <c r="U613" t="s">
        <v>7515</v>
      </c>
      <c r="V613" t="s">
        <v>7515</v>
      </c>
      <c r="W613" t="s">
        <v>7515</v>
      </c>
      <c r="X613" t="s">
        <v>7515</v>
      </c>
      <c r="Y613" t="s">
        <v>7515</v>
      </c>
      <c r="Z613" t="s">
        <v>7515</v>
      </c>
      <c r="AA613" t="s">
        <v>7515</v>
      </c>
      <c r="AB613" t="s">
        <v>7515</v>
      </c>
      <c r="AC613" t="s">
        <v>7515</v>
      </c>
      <c r="AD613" t="s">
        <v>7515</v>
      </c>
      <c r="AE613" t="s">
        <v>7515</v>
      </c>
      <c r="AF613" t="s">
        <v>7515</v>
      </c>
      <c r="AG613" t="s">
        <v>7515</v>
      </c>
      <c r="AH613" t="s">
        <v>7515</v>
      </c>
      <c r="AI613" t="s">
        <v>7517</v>
      </c>
      <c r="AL613" t="s">
        <v>7547</v>
      </c>
      <c r="AM613" t="s">
        <v>7547</v>
      </c>
      <c r="AN613" t="s">
        <v>6845</v>
      </c>
      <c r="AQ613" t="s">
        <v>6993</v>
      </c>
      <c r="AR613" t="s">
        <v>6794</v>
      </c>
      <c r="AS613" t="s">
        <v>6794</v>
      </c>
      <c r="AT613" t="s">
        <v>6</v>
      </c>
      <c r="AU613" t="s">
        <v>6</v>
      </c>
      <c r="AV613" t="s">
        <v>7568</v>
      </c>
      <c r="AW613" t="s">
        <v>6794</v>
      </c>
      <c r="AX613" t="s">
        <v>6794</v>
      </c>
      <c r="AY613" t="s">
        <v>6813</v>
      </c>
      <c r="AZ613" t="s">
        <v>6</v>
      </c>
      <c r="BA613" t="s">
        <v>6991</v>
      </c>
      <c r="BC613" t="s">
        <v>6793</v>
      </c>
      <c r="BD613" t="s">
        <v>6794</v>
      </c>
      <c r="BE613" t="s">
        <v>6793</v>
      </c>
      <c r="BF613" t="s">
        <v>6793</v>
      </c>
      <c r="BH613" t="s">
        <v>6793</v>
      </c>
      <c r="BI613" t="s">
        <v>6794</v>
      </c>
      <c r="BJ613" t="s">
        <v>6793</v>
      </c>
      <c r="BK613" t="s">
        <v>6794</v>
      </c>
      <c r="BL613" t="s">
        <v>6794</v>
      </c>
      <c r="BM613" t="s">
        <v>7029</v>
      </c>
      <c r="BN613" t="s">
        <v>7024</v>
      </c>
      <c r="BO613" t="s">
        <v>6794</v>
      </c>
      <c r="BQ613" t="s">
        <v>7547</v>
      </c>
      <c r="BR613" t="s">
        <v>6</v>
      </c>
      <c r="BS613" t="s">
        <v>7519</v>
      </c>
      <c r="BT613" t="s">
        <v>6</v>
      </c>
      <c r="BU613" t="s">
        <v>7559</v>
      </c>
      <c r="BV613">
        <v>10</v>
      </c>
      <c r="BW613" t="s">
        <v>7516</v>
      </c>
      <c r="BX613" t="s">
        <v>7515</v>
      </c>
      <c r="BY613" t="s">
        <v>7515</v>
      </c>
      <c r="BZ613" t="s">
        <v>7515</v>
      </c>
      <c r="CA613" t="s">
        <v>7515</v>
      </c>
      <c r="CB613" t="s">
        <v>7515</v>
      </c>
      <c r="CC613" t="s">
        <v>7515</v>
      </c>
      <c r="CD613" t="s">
        <v>7515</v>
      </c>
      <c r="CE613" t="s">
        <v>7515</v>
      </c>
      <c r="CF613" t="s">
        <v>7515</v>
      </c>
      <c r="CG613" t="s">
        <v>7515</v>
      </c>
      <c r="CH613" t="s">
        <v>7515</v>
      </c>
      <c r="CI613" t="s">
        <v>6794</v>
      </c>
      <c r="CJ613" t="s">
        <v>6794</v>
      </c>
      <c r="CO613" t="s">
        <v>6793</v>
      </c>
      <c r="CP613" t="s">
        <v>6794</v>
      </c>
      <c r="CQ613" t="s">
        <v>6794</v>
      </c>
      <c r="CR613" t="s">
        <v>6794</v>
      </c>
      <c r="CS613" t="s">
        <v>6794</v>
      </c>
      <c r="CT613" t="s">
        <v>6794</v>
      </c>
      <c r="CU613" t="s">
        <v>6794</v>
      </c>
      <c r="CV613" t="s">
        <v>6793</v>
      </c>
      <c r="CW613" t="s">
        <v>6794</v>
      </c>
      <c r="CX613" t="s">
        <v>7520</v>
      </c>
      <c r="CY613" t="s">
        <v>6757</v>
      </c>
      <c r="CZ613" t="s">
        <v>7536</v>
      </c>
      <c r="DA613" t="s">
        <v>6793</v>
      </c>
      <c r="DB613">
        <v>2</v>
      </c>
      <c r="DC613">
        <v>3</v>
      </c>
      <c r="DD613">
        <v>3</v>
      </c>
      <c r="DE613" t="s">
        <v>6793</v>
      </c>
      <c r="DF613" t="s">
        <v>31</v>
      </c>
      <c r="DG613" t="s">
        <v>7595</v>
      </c>
      <c r="DH613">
        <v>2008</v>
      </c>
      <c r="DI613" t="s">
        <v>7557</v>
      </c>
      <c r="DJ613" t="s">
        <v>7558</v>
      </c>
      <c r="DK613">
        <v>2008</v>
      </c>
      <c r="DL613" t="s">
        <v>31</v>
      </c>
      <c r="DM613" t="s">
        <v>31</v>
      </c>
      <c r="DN613" t="s">
        <v>31</v>
      </c>
      <c r="DO613" t="s">
        <v>31</v>
      </c>
      <c r="DP613" t="s">
        <v>31</v>
      </c>
      <c r="DQ613" t="s">
        <v>31</v>
      </c>
      <c r="DR613" t="s">
        <v>31</v>
      </c>
      <c r="DS613" t="s">
        <v>31</v>
      </c>
      <c r="DT613" t="s">
        <v>31</v>
      </c>
      <c r="DU613" t="s">
        <v>31</v>
      </c>
      <c r="DV613" t="s">
        <v>31</v>
      </c>
      <c r="DW613" t="s">
        <v>31</v>
      </c>
      <c r="DX613" t="s">
        <v>31</v>
      </c>
      <c r="DY613" t="s">
        <v>31</v>
      </c>
      <c r="DZ613" t="s">
        <v>31</v>
      </c>
      <c r="EA613">
        <v>1</v>
      </c>
      <c r="EB613" t="s">
        <v>7584</v>
      </c>
      <c r="EJ613" t="s">
        <v>6794</v>
      </c>
      <c r="EP613" t="s">
        <v>6794</v>
      </c>
      <c r="OI613" t="s">
        <v>7526</v>
      </c>
      <c r="OJ613" t="s">
        <v>7526</v>
      </c>
      <c r="OK613" t="s">
        <v>7527</v>
      </c>
      <c r="OL613" t="s">
        <v>7527</v>
      </c>
      <c r="OM613" t="s">
        <v>7528</v>
      </c>
      <c r="ON613" t="s">
        <v>7529</v>
      </c>
      <c r="OO613" t="s">
        <v>7528</v>
      </c>
      <c r="OP613">
        <v>0</v>
      </c>
      <c r="OQ613" t="s">
        <v>28</v>
      </c>
      <c r="OR613" t="s">
        <v>7549</v>
      </c>
      <c r="OS613">
        <v>2007</v>
      </c>
      <c r="OT613">
        <v>9</v>
      </c>
      <c r="OU613">
        <v>1</v>
      </c>
      <c r="OV613">
        <v>9</v>
      </c>
      <c r="OW613">
        <v>0</v>
      </c>
      <c r="OX613">
        <v>1</v>
      </c>
      <c r="OY613">
        <v>35</v>
      </c>
      <c r="QE613" t="s">
        <v>7516</v>
      </c>
      <c r="QF613" t="s">
        <v>7515</v>
      </c>
      <c r="QG613" t="s">
        <v>7515</v>
      </c>
      <c r="QH613" t="s">
        <v>7515</v>
      </c>
      <c r="QI613" t="s">
        <v>7515</v>
      </c>
      <c r="QJ613" t="s">
        <v>7515</v>
      </c>
      <c r="QK613" t="s">
        <v>7515</v>
      </c>
      <c r="RP613">
        <f t="shared" si="18"/>
        <v>-1</v>
      </c>
      <c r="RS613">
        <f t="shared" si="19"/>
        <v>8</v>
      </c>
    </row>
    <row r="614" spans="1:487" x14ac:dyDescent="0.3">
      <c r="A614">
        <v>70601</v>
      </c>
      <c r="B614">
        <v>1156</v>
      </c>
      <c r="C614">
        <v>0</v>
      </c>
      <c r="D614">
        <v>5</v>
      </c>
      <c r="E614">
        <v>12</v>
      </c>
      <c r="F614">
        <v>108</v>
      </c>
      <c r="G614">
        <v>102</v>
      </c>
      <c r="H614">
        <v>4</v>
      </c>
      <c r="I614" t="s">
        <v>6793</v>
      </c>
      <c r="J614" t="s">
        <v>6793</v>
      </c>
      <c r="O614" t="s">
        <v>6793</v>
      </c>
      <c r="P614" t="s">
        <v>7516</v>
      </c>
      <c r="Q614" t="s">
        <v>7515</v>
      </c>
      <c r="R614" t="s">
        <v>7515</v>
      </c>
      <c r="S614" t="s">
        <v>7515</v>
      </c>
      <c r="T614" t="s">
        <v>7515</v>
      </c>
      <c r="U614" t="s">
        <v>7515</v>
      </c>
      <c r="V614" t="s">
        <v>7515</v>
      </c>
      <c r="W614" t="s">
        <v>7515</v>
      </c>
      <c r="X614" t="s">
        <v>7515</v>
      </c>
      <c r="Y614" t="s">
        <v>7515</v>
      </c>
      <c r="Z614" t="s">
        <v>7515</v>
      </c>
      <c r="AA614" t="s">
        <v>7515</v>
      </c>
      <c r="AB614" t="s">
        <v>7515</v>
      </c>
      <c r="AC614" t="s">
        <v>7515</v>
      </c>
      <c r="AD614" t="s">
        <v>7515</v>
      </c>
      <c r="AE614" t="s">
        <v>7515</v>
      </c>
      <c r="AF614" t="s">
        <v>7515</v>
      </c>
      <c r="AG614" t="s">
        <v>7515</v>
      </c>
      <c r="AH614" t="s">
        <v>7515</v>
      </c>
      <c r="AI614" t="s">
        <v>7517</v>
      </c>
      <c r="AL614">
        <v>0</v>
      </c>
      <c r="AM614">
        <v>2</v>
      </c>
      <c r="AN614" t="s">
        <v>7560</v>
      </c>
      <c r="AQ614" t="s">
        <v>6993</v>
      </c>
      <c r="AR614" t="s">
        <v>6794</v>
      </c>
      <c r="AS614" t="s">
        <v>6794</v>
      </c>
      <c r="AT614">
        <v>0</v>
      </c>
      <c r="AU614">
        <v>15</v>
      </c>
      <c r="AV614" t="s">
        <v>6988</v>
      </c>
      <c r="AW614" t="s">
        <v>6793</v>
      </c>
      <c r="AX614" t="s">
        <v>6794</v>
      </c>
      <c r="AY614" t="s">
        <v>6813</v>
      </c>
      <c r="AZ614" t="s">
        <v>7531</v>
      </c>
      <c r="BA614" t="s">
        <v>6991</v>
      </c>
      <c r="BC614" t="s">
        <v>6794</v>
      </c>
      <c r="BD614" t="s">
        <v>6794</v>
      </c>
      <c r="BE614" t="s">
        <v>6793</v>
      </c>
      <c r="BF614" t="s">
        <v>6793</v>
      </c>
      <c r="BG614" t="s">
        <v>6794</v>
      </c>
      <c r="BH614" t="s">
        <v>6793</v>
      </c>
      <c r="BI614" t="s">
        <v>6793</v>
      </c>
      <c r="BJ614" t="s">
        <v>6794</v>
      </c>
      <c r="BK614" t="s">
        <v>6794</v>
      </c>
      <c r="BL614" t="s">
        <v>6794</v>
      </c>
      <c r="BM614" t="s">
        <v>7021</v>
      </c>
      <c r="BN614" t="s">
        <v>7029</v>
      </c>
      <c r="BO614" t="s">
        <v>6794</v>
      </c>
      <c r="BQ614">
        <v>50</v>
      </c>
      <c r="BR614" t="s">
        <v>6</v>
      </c>
      <c r="BS614" t="s">
        <v>7533</v>
      </c>
      <c r="BT614" t="s">
        <v>6</v>
      </c>
      <c r="BU614" t="s">
        <v>7559</v>
      </c>
      <c r="BV614">
        <v>10</v>
      </c>
      <c r="BW614" t="s">
        <v>7516</v>
      </c>
      <c r="BX614" t="s">
        <v>7515</v>
      </c>
      <c r="BY614" t="s">
        <v>7515</v>
      </c>
      <c r="BZ614" t="s">
        <v>7515</v>
      </c>
      <c r="CA614" t="s">
        <v>7515</v>
      </c>
      <c r="CB614" t="s">
        <v>7515</v>
      </c>
      <c r="CC614" t="s">
        <v>7515</v>
      </c>
      <c r="CD614" t="s">
        <v>7515</v>
      </c>
      <c r="CE614" t="s">
        <v>7515</v>
      </c>
      <c r="CF614" t="s">
        <v>7515</v>
      </c>
      <c r="CG614" t="s">
        <v>7515</v>
      </c>
      <c r="CH614" t="s">
        <v>7515</v>
      </c>
      <c r="CI614" t="s">
        <v>6793</v>
      </c>
      <c r="CJ614" t="s">
        <v>6794</v>
      </c>
      <c r="CO614" t="s">
        <v>6793</v>
      </c>
      <c r="CP614" t="s">
        <v>6793</v>
      </c>
      <c r="CQ614" t="s">
        <v>6794</v>
      </c>
      <c r="CR614" t="s">
        <v>6794</v>
      </c>
      <c r="CS614" t="s">
        <v>6793</v>
      </c>
      <c r="CT614" t="s">
        <v>6794</v>
      </c>
      <c r="CU614" t="s">
        <v>6794</v>
      </c>
      <c r="CV614" t="s">
        <v>6793</v>
      </c>
      <c r="CW614" t="s">
        <v>6794</v>
      </c>
      <c r="CX614" t="s">
        <v>7520</v>
      </c>
      <c r="CY614" t="s">
        <v>7521</v>
      </c>
      <c r="CZ614" t="s">
        <v>7522</v>
      </c>
      <c r="DA614" t="s">
        <v>6793</v>
      </c>
      <c r="DB614">
        <v>1</v>
      </c>
      <c r="DC614">
        <v>3</v>
      </c>
      <c r="DD614">
        <v>4</v>
      </c>
      <c r="DE614" t="s">
        <v>6794</v>
      </c>
      <c r="EA614">
        <v>2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2</v>
      </c>
      <c r="EI614">
        <v>0</v>
      </c>
      <c r="EJ614" t="s">
        <v>6794</v>
      </c>
      <c r="EP614" t="s">
        <v>6793</v>
      </c>
      <c r="NO614" t="s">
        <v>7524</v>
      </c>
      <c r="NP614" t="s">
        <v>7572</v>
      </c>
      <c r="NQ614">
        <v>2007</v>
      </c>
      <c r="NU614" t="s">
        <v>6794</v>
      </c>
      <c r="OI614" t="s">
        <v>7526</v>
      </c>
      <c r="OJ614" t="s">
        <v>7526</v>
      </c>
      <c r="OK614" t="s">
        <v>7526</v>
      </c>
      <c r="OL614" t="s">
        <v>7527</v>
      </c>
      <c r="OM614" t="s">
        <v>7528</v>
      </c>
      <c r="ON614" t="s">
        <v>7539</v>
      </c>
      <c r="OO614" t="s">
        <v>7528</v>
      </c>
      <c r="OP614">
        <v>0</v>
      </c>
      <c r="OQ614" t="s">
        <v>28</v>
      </c>
      <c r="OR614" t="s">
        <v>7549</v>
      </c>
      <c r="OS614">
        <v>2006</v>
      </c>
      <c r="OT614">
        <v>12</v>
      </c>
      <c r="OU614">
        <v>1</v>
      </c>
      <c r="OV614">
        <v>12</v>
      </c>
      <c r="OW614">
        <v>0</v>
      </c>
      <c r="OX614">
        <v>1</v>
      </c>
      <c r="OY614">
        <v>35</v>
      </c>
      <c r="OZ614" t="s">
        <v>7516</v>
      </c>
      <c r="PA614" t="s">
        <v>7515</v>
      </c>
      <c r="PB614" t="s">
        <v>7515</v>
      </c>
      <c r="PC614" t="s">
        <v>7515</v>
      </c>
      <c r="PD614" t="s">
        <v>7515</v>
      </c>
      <c r="PE614" t="s">
        <v>7515</v>
      </c>
      <c r="PF614" t="s">
        <v>7515</v>
      </c>
      <c r="PG614" t="s">
        <v>7515</v>
      </c>
      <c r="PH614" t="s">
        <v>7515</v>
      </c>
      <c r="PI614" t="s">
        <v>7515</v>
      </c>
      <c r="PJ614" t="s">
        <v>7515</v>
      </c>
      <c r="PK614" t="s">
        <v>7515</v>
      </c>
      <c r="PL614" t="s">
        <v>7515</v>
      </c>
      <c r="PM614" t="s">
        <v>7515</v>
      </c>
      <c r="PN614" t="s">
        <v>7515</v>
      </c>
      <c r="PO614" t="s">
        <v>7515</v>
      </c>
      <c r="PP614" t="s">
        <v>7515</v>
      </c>
      <c r="PQ614" t="s">
        <v>7515</v>
      </c>
      <c r="PR614" t="s">
        <v>7515</v>
      </c>
      <c r="PS614" t="s">
        <v>7515</v>
      </c>
      <c r="PT614" t="s">
        <v>7515</v>
      </c>
      <c r="PU614" t="s">
        <v>7515</v>
      </c>
      <c r="PV614" t="s">
        <v>7515</v>
      </c>
      <c r="PW614" t="s">
        <v>7515</v>
      </c>
      <c r="PX614" t="s">
        <v>7515</v>
      </c>
      <c r="PY614" t="s">
        <v>7515</v>
      </c>
      <c r="PZ614" t="s">
        <v>7515</v>
      </c>
      <c r="QA614" t="s">
        <v>7515</v>
      </c>
      <c r="QB614" t="s">
        <v>7515</v>
      </c>
      <c r="QC614" t="s">
        <v>7515</v>
      </c>
      <c r="QE614" t="s">
        <v>7515</v>
      </c>
      <c r="QF614" t="s">
        <v>7515</v>
      </c>
      <c r="QG614" t="s">
        <v>7515</v>
      </c>
      <c r="QH614" t="s">
        <v>7516</v>
      </c>
      <c r="QI614" t="s">
        <v>7515</v>
      </c>
      <c r="QJ614" t="s">
        <v>7515</v>
      </c>
      <c r="QK614" t="s">
        <v>7515</v>
      </c>
      <c r="RP614">
        <f t="shared" si="18"/>
        <v>3</v>
      </c>
      <c r="RS614">
        <f t="shared" si="19"/>
        <v>1</v>
      </c>
    </row>
    <row r="615" spans="1:487" x14ac:dyDescent="0.3">
      <c r="A615">
        <v>70602</v>
      </c>
      <c r="B615">
        <v>1157</v>
      </c>
      <c r="C615">
        <v>0</v>
      </c>
      <c r="D615">
        <v>5</v>
      </c>
      <c r="E615">
        <v>34</v>
      </c>
      <c r="F615">
        <v>121</v>
      </c>
      <c r="G615">
        <v>102</v>
      </c>
      <c r="H615">
        <v>9</v>
      </c>
      <c r="I615" t="s">
        <v>6793</v>
      </c>
      <c r="J615" t="s">
        <v>6793</v>
      </c>
      <c r="O615" t="s">
        <v>6793</v>
      </c>
      <c r="P615" t="s">
        <v>7515</v>
      </c>
      <c r="Q615" t="s">
        <v>7516</v>
      </c>
      <c r="R615" t="s">
        <v>7515</v>
      </c>
      <c r="S615" t="s">
        <v>7515</v>
      </c>
      <c r="T615" t="s">
        <v>7515</v>
      </c>
      <c r="U615" t="s">
        <v>7515</v>
      </c>
      <c r="V615" t="s">
        <v>7515</v>
      </c>
      <c r="W615" t="s">
        <v>7515</v>
      </c>
      <c r="X615" t="s">
        <v>7515</v>
      </c>
      <c r="Y615" t="s">
        <v>7515</v>
      </c>
      <c r="Z615" t="s">
        <v>7515</v>
      </c>
      <c r="AA615" t="s">
        <v>7515</v>
      </c>
      <c r="AB615" t="s">
        <v>7515</v>
      </c>
      <c r="AC615" t="s">
        <v>7515</v>
      </c>
      <c r="AD615" t="s">
        <v>7515</v>
      </c>
      <c r="AE615" t="s">
        <v>7515</v>
      </c>
      <c r="AF615" t="s">
        <v>7515</v>
      </c>
      <c r="AG615" t="s">
        <v>7515</v>
      </c>
      <c r="AH615" t="s">
        <v>7515</v>
      </c>
      <c r="AI615" t="s">
        <v>6796</v>
      </c>
      <c r="AQ615" t="s">
        <v>6985</v>
      </c>
      <c r="AR615" t="s">
        <v>6793</v>
      </c>
      <c r="AS615" t="s">
        <v>6793</v>
      </c>
      <c r="AT615">
        <v>0</v>
      </c>
      <c r="AU615">
        <v>10</v>
      </c>
      <c r="AV615" t="s">
        <v>6988</v>
      </c>
      <c r="AW615" t="s">
        <v>6793</v>
      </c>
      <c r="AX615" t="s">
        <v>6793</v>
      </c>
      <c r="AY615" t="s">
        <v>6813</v>
      </c>
      <c r="AZ615" t="s">
        <v>7531</v>
      </c>
      <c r="BA615" t="s">
        <v>6991</v>
      </c>
      <c r="BC615" t="s">
        <v>6794</v>
      </c>
      <c r="BD615" t="s">
        <v>6793</v>
      </c>
      <c r="BE615" t="s">
        <v>6793</v>
      </c>
      <c r="BF615" t="s">
        <v>6793</v>
      </c>
      <c r="BG615" t="s">
        <v>6793</v>
      </c>
      <c r="BH615" t="s">
        <v>6794</v>
      </c>
      <c r="BI615" t="s">
        <v>6794</v>
      </c>
      <c r="BJ615" t="s">
        <v>6794</v>
      </c>
      <c r="BK615" t="s">
        <v>6794</v>
      </c>
      <c r="BL615" t="s">
        <v>6794</v>
      </c>
      <c r="BM615" t="s">
        <v>7029</v>
      </c>
      <c r="BN615" t="s">
        <v>7021</v>
      </c>
      <c r="BO615" t="s">
        <v>6794</v>
      </c>
      <c r="BQ615">
        <v>100</v>
      </c>
      <c r="BR615">
        <v>25</v>
      </c>
      <c r="BS615" t="s">
        <v>7519</v>
      </c>
      <c r="BT615" t="s">
        <v>6</v>
      </c>
      <c r="BU615" t="s">
        <v>7021</v>
      </c>
      <c r="BV615" t="s">
        <v>7543</v>
      </c>
      <c r="BW615" t="s">
        <v>7515</v>
      </c>
      <c r="BX615" t="s">
        <v>7515</v>
      </c>
      <c r="BY615" t="s">
        <v>7515</v>
      </c>
      <c r="BZ615" t="s">
        <v>7515</v>
      </c>
      <c r="CA615" t="s">
        <v>7515</v>
      </c>
      <c r="CB615" t="s">
        <v>7515</v>
      </c>
      <c r="CC615" t="s">
        <v>7515</v>
      </c>
      <c r="CD615" t="s">
        <v>7515</v>
      </c>
      <c r="CE615" t="s">
        <v>7515</v>
      </c>
      <c r="CF615" t="s">
        <v>7516</v>
      </c>
      <c r="CG615" t="s">
        <v>7515</v>
      </c>
      <c r="CH615" t="s">
        <v>7515</v>
      </c>
      <c r="CI615" t="s">
        <v>6793</v>
      </c>
      <c r="CJ615" t="s">
        <v>6794</v>
      </c>
      <c r="CO615" t="s">
        <v>6793</v>
      </c>
      <c r="CP615" t="s">
        <v>6793</v>
      </c>
      <c r="CQ615" t="s">
        <v>6794</v>
      </c>
      <c r="CR615" t="s">
        <v>6794</v>
      </c>
      <c r="CS615" t="s">
        <v>6794</v>
      </c>
      <c r="CT615" t="s">
        <v>6793</v>
      </c>
      <c r="CU615" t="s">
        <v>6794</v>
      </c>
      <c r="CV615" t="s">
        <v>6794</v>
      </c>
      <c r="CW615" t="s">
        <v>6794</v>
      </c>
      <c r="CX615" t="s">
        <v>7520</v>
      </c>
      <c r="CY615" t="s">
        <v>7521</v>
      </c>
      <c r="CZ615" t="s">
        <v>7587</v>
      </c>
      <c r="DA615" t="s">
        <v>6793</v>
      </c>
      <c r="DB615">
        <v>1</v>
      </c>
      <c r="DC615">
        <v>3</v>
      </c>
      <c r="DD615">
        <v>3</v>
      </c>
      <c r="DE615" t="s">
        <v>6793</v>
      </c>
      <c r="DF615">
        <v>2</v>
      </c>
      <c r="DG615" t="s">
        <v>6</v>
      </c>
      <c r="DH615" t="s">
        <v>6</v>
      </c>
      <c r="DI615" t="s">
        <v>7557</v>
      </c>
      <c r="DJ615" t="s">
        <v>6</v>
      </c>
      <c r="DK615" t="s">
        <v>6</v>
      </c>
      <c r="DL615" t="s">
        <v>7598</v>
      </c>
      <c r="DM615">
        <v>2006</v>
      </c>
      <c r="DN615" t="s">
        <v>7557</v>
      </c>
      <c r="DO615" t="s">
        <v>7598</v>
      </c>
      <c r="DP615">
        <v>2006</v>
      </c>
      <c r="EA615">
        <v>2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2</v>
      </c>
      <c r="EJ615" t="s">
        <v>6794</v>
      </c>
      <c r="EP615" t="s">
        <v>6793</v>
      </c>
      <c r="II615" t="s">
        <v>7524</v>
      </c>
      <c r="IJ615" t="s">
        <v>7574</v>
      </c>
      <c r="IK615">
        <v>2006</v>
      </c>
      <c r="IM615" t="s">
        <v>7527</v>
      </c>
      <c r="IN615" t="s">
        <v>7527</v>
      </c>
      <c r="IO615" t="s">
        <v>6966</v>
      </c>
      <c r="IQ615" t="s">
        <v>7524</v>
      </c>
      <c r="IR615" t="s">
        <v>7574</v>
      </c>
      <c r="IS615">
        <v>2007</v>
      </c>
      <c r="IU615" t="s">
        <v>7526</v>
      </c>
      <c r="IV615" t="s">
        <v>7526</v>
      </c>
      <c r="IW615" t="s">
        <v>6794</v>
      </c>
      <c r="IX615" t="s">
        <v>6793</v>
      </c>
      <c r="NW615">
        <v>0</v>
      </c>
      <c r="NX615" t="s">
        <v>7515</v>
      </c>
      <c r="NY615" t="s">
        <v>7515</v>
      </c>
      <c r="NZ615" t="s">
        <v>7515</v>
      </c>
      <c r="OA615" t="s">
        <v>7515</v>
      </c>
      <c r="OB615" t="s">
        <v>7515</v>
      </c>
      <c r="OC615" t="s">
        <v>7515</v>
      </c>
      <c r="OD615" t="s">
        <v>7515</v>
      </c>
      <c r="OE615" t="s">
        <v>7515</v>
      </c>
      <c r="OF615" t="s">
        <v>7516</v>
      </c>
      <c r="OG615" t="s">
        <v>7515</v>
      </c>
      <c r="OH615" t="s">
        <v>7515</v>
      </c>
      <c r="OI615" t="s">
        <v>7526</v>
      </c>
      <c r="OL615" t="s">
        <v>7526</v>
      </c>
      <c r="OM615" t="s">
        <v>7528</v>
      </c>
      <c r="ON615" t="s">
        <v>7539</v>
      </c>
      <c r="OO615" t="s">
        <v>7528</v>
      </c>
      <c r="OP615">
        <v>0</v>
      </c>
      <c r="OQ615" t="s">
        <v>28</v>
      </c>
      <c r="OR615" t="s">
        <v>212</v>
      </c>
      <c r="OS615">
        <v>2007</v>
      </c>
      <c r="OT615">
        <v>4</v>
      </c>
      <c r="OU615">
        <v>1</v>
      </c>
      <c r="OV615">
        <v>4</v>
      </c>
      <c r="OW615">
        <v>1</v>
      </c>
      <c r="OX615">
        <v>0</v>
      </c>
      <c r="OY615">
        <v>35</v>
      </c>
      <c r="OZ615" t="s">
        <v>7515</v>
      </c>
      <c r="PA615" t="s">
        <v>7515</v>
      </c>
      <c r="PB615" t="s">
        <v>7515</v>
      </c>
      <c r="PC615" t="s">
        <v>7515</v>
      </c>
      <c r="PD615" t="s">
        <v>7515</v>
      </c>
      <c r="PE615" t="s">
        <v>7515</v>
      </c>
      <c r="PF615" t="s">
        <v>7515</v>
      </c>
      <c r="PG615" t="s">
        <v>7515</v>
      </c>
      <c r="PH615" t="s">
        <v>7515</v>
      </c>
      <c r="PI615" t="s">
        <v>7515</v>
      </c>
      <c r="PJ615" t="s">
        <v>7515</v>
      </c>
      <c r="PK615" t="s">
        <v>7515</v>
      </c>
      <c r="PL615" t="s">
        <v>7515</v>
      </c>
      <c r="PM615" t="s">
        <v>7516</v>
      </c>
      <c r="PN615" t="s">
        <v>7516</v>
      </c>
      <c r="PO615" t="s">
        <v>7515</v>
      </c>
      <c r="PP615" t="s">
        <v>7515</v>
      </c>
      <c r="PQ615" t="s">
        <v>7515</v>
      </c>
      <c r="PR615" t="s">
        <v>7515</v>
      </c>
      <c r="PS615" t="s">
        <v>7515</v>
      </c>
      <c r="PT615" t="s">
        <v>7515</v>
      </c>
      <c r="PU615" t="s">
        <v>7515</v>
      </c>
      <c r="PV615" t="s">
        <v>7515</v>
      </c>
      <c r="PW615" t="s">
        <v>7515</v>
      </c>
      <c r="PX615" t="s">
        <v>7515</v>
      </c>
      <c r="PY615" t="s">
        <v>7515</v>
      </c>
      <c r="PZ615" t="s">
        <v>7515</v>
      </c>
      <c r="QA615" t="s">
        <v>7515</v>
      </c>
      <c r="QB615" t="s">
        <v>7515</v>
      </c>
      <c r="QC615" t="s">
        <v>7515</v>
      </c>
      <c r="QE615" t="s">
        <v>7516</v>
      </c>
      <c r="QF615" t="s">
        <v>7515</v>
      </c>
      <c r="QG615" t="s">
        <v>7515</v>
      </c>
      <c r="QH615" t="s">
        <v>7515</v>
      </c>
      <c r="QI615" t="s">
        <v>7515</v>
      </c>
      <c r="QJ615" t="s">
        <v>7515</v>
      </c>
      <c r="QK615" t="s">
        <v>7515</v>
      </c>
      <c r="QY615" t="s">
        <v>7530</v>
      </c>
      <c r="RP615">
        <f t="shared" si="18"/>
        <v>4</v>
      </c>
      <c r="RS615">
        <f t="shared" si="19"/>
        <v>8</v>
      </c>
    </row>
    <row r="616" spans="1:487" x14ac:dyDescent="0.3">
      <c r="A616">
        <v>70603</v>
      </c>
      <c r="B616">
        <v>1159</v>
      </c>
      <c r="C616">
        <v>0</v>
      </c>
      <c r="D616">
        <v>5</v>
      </c>
      <c r="E616">
        <v>12</v>
      </c>
      <c r="F616">
        <v>83</v>
      </c>
      <c r="G616">
        <v>102</v>
      </c>
      <c r="H616">
        <v>9</v>
      </c>
      <c r="I616" t="s">
        <v>6793</v>
      </c>
      <c r="J616" t="s">
        <v>6793</v>
      </c>
      <c r="O616" t="s">
        <v>6793</v>
      </c>
      <c r="P616" t="s">
        <v>7515</v>
      </c>
      <c r="Q616" t="s">
        <v>7515</v>
      </c>
      <c r="R616" t="s">
        <v>7515</v>
      </c>
      <c r="S616" t="s">
        <v>7515</v>
      </c>
      <c r="T616" t="s">
        <v>7515</v>
      </c>
      <c r="U616" t="s">
        <v>7515</v>
      </c>
      <c r="V616" t="s">
        <v>7515</v>
      </c>
      <c r="W616" t="s">
        <v>7515</v>
      </c>
      <c r="X616" t="s">
        <v>7515</v>
      </c>
      <c r="Y616" t="s">
        <v>7515</v>
      </c>
      <c r="Z616" t="s">
        <v>7516</v>
      </c>
      <c r="AA616" t="s">
        <v>7515</v>
      </c>
      <c r="AB616" t="s">
        <v>7515</v>
      </c>
      <c r="AC616" t="s">
        <v>7515</v>
      </c>
      <c r="AD616" t="s">
        <v>7515</v>
      </c>
      <c r="AE616" t="s">
        <v>7515</v>
      </c>
      <c r="AF616" t="s">
        <v>7515</v>
      </c>
      <c r="AG616" t="s">
        <v>7515</v>
      </c>
      <c r="AH616" t="s">
        <v>7515</v>
      </c>
      <c r="AI616" t="s">
        <v>6796</v>
      </c>
      <c r="AQ616" t="s">
        <v>6985</v>
      </c>
      <c r="AR616" t="s">
        <v>6793</v>
      </c>
      <c r="AS616" t="s">
        <v>6793</v>
      </c>
      <c r="AT616">
        <v>0</v>
      </c>
      <c r="AU616">
        <v>15</v>
      </c>
      <c r="AV616" t="s">
        <v>6988</v>
      </c>
      <c r="AW616" t="s">
        <v>6793</v>
      </c>
      <c r="AX616" t="s">
        <v>6793</v>
      </c>
      <c r="AY616" t="s">
        <v>6813</v>
      </c>
      <c r="AZ616" t="s">
        <v>7531</v>
      </c>
      <c r="BA616" t="s">
        <v>6991</v>
      </c>
      <c r="BC616" t="s">
        <v>6794</v>
      </c>
      <c r="BD616" t="s">
        <v>6966</v>
      </c>
      <c r="BE616" t="s">
        <v>6794</v>
      </c>
      <c r="BF616" t="s">
        <v>6794</v>
      </c>
      <c r="BG616" t="s">
        <v>6794</v>
      </c>
      <c r="BH616" t="s">
        <v>6794</v>
      </c>
      <c r="BI616" t="s">
        <v>6793</v>
      </c>
      <c r="BJ616" t="s">
        <v>6794</v>
      </c>
      <c r="BK616" t="s">
        <v>6793</v>
      </c>
      <c r="BL616" t="s">
        <v>6794</v>
      </c>
      <c r="BM616" t="s">
        <v>7024</v>
      </c>
      <c r="BN616" t="s">
        <v>7565</v>
      </c>
      <c r="BO616" t="s">
        <v>6794</v>
      </c>
      <c r="BQ616">
        <v>100</v>
      </c>
      <c r="BR616" t="s">
        <v>6</v>
      </c>
      <c r="BS616" t="s">
        <v>7519</v>
      </c>
      <c r="BT616" t="s">
        <v>6</v>
      </c>
      <c r="BU616" t="s">
        <v>7559</v>
      </c>
      <c r="BV616" t="s">
        <v>7535</v>
      </c>
      <c r="BW616" t="s">
        <v>7515</v>
      </c>
      <c r="BX616" t="s">
        <v>7516</v>
      </c>
      <c r="BY616" t="s">
        <v>7515</v>
      </c>
      <c r="BZ616" t="s">
        <v>7515</v>
      </c>
      <c r="CA616" t="s">
        <v>7515</v>
      </c>
      <c r="CB616" t="s">
        <v>7515</v>
      </c>
      <c r="CC616" t="s">
        <v>7515</v>
      </c>
      <c r="CD616" t="s">
        <v>7515</v>
      </c>
      <c r="CE616" t="s">
        <v>7515</v>
      </c>
      <c r="CF616" t="s">
        <v>7515</v>
      </c>
      <c r="CG616" t="s">
        <v>7515</v>
      </c>
      <c r="CH616" t="s">
        <v>7515</v>
      </c>
      <c r="CI616" t="s">
        <v>6793</v>
      </c>
      <c r="CJ616" t="s">
        <v>6794</v>
      </c>
      <c r="CO616" t="s">
        <v>6794</v>
      </c>
      <c r="CP616" t="s">
        <v>6794</v>
      </c>
      <c r="CQ616" t="s">
        <v>6794</v>
      </c>
      <c r="CR616" t="s">
        <v>6794</v>
      </c>
      <c r="CS616" t="s">
        <v>6794</v>
      </c>
      <c r="CT616" t="s">
        <v>6794</v>
      </c>
      <c r="CU616" t="s">
        <v>6794</v>
      </c>
      <c r="CV616" t="s">
        <v>6793</v>
      </c>
      <c r="CW616" t="s">
        <v>6794</v>
      </c>
      <c r="CX616" t="s">
        <v>7520</v>
      </c>
      <c r="CY616" t="s">
        <v>7521</v>
      </c>
      <c r="CZ616" t="s">
        <v>7570</v>
      </c>
      <c r="DA616" t="s">
        <v>6793</v>
      </c>
      <c r="DB616">
        <v>4</v>
      </c>
      <c r="DC616">
        <v>4</v>
      </c>
      <c r="DD616">
        <v>2</v>
      </c>
      <c r="DE616" t="s">
        <v>6794</v>
      </c>
      <c r="EA616">
        <v>3</v>
      </c>
      <c r="EC616">
        <v>0</v>
      </c>
      <c r="ED616">
        <v>1</v>
      </c>
      <c r="EE616">
        <v>0</v>
      </c>
      <c r="EF616">
        <v>0</v>
      </c>
      <c r="EG616">
        <v>0</v>
      </c>
      <c r="EH616">
        <v>2</v>
      </c>
      <c r="EI616">
        <v>0</v>
      </c>
      <c r="EJ616" t="s">
        <v>6794</v>
      </c>
      <c r="EP616" t="s">
        <v>6794</v>
      </c>
      <c r="OI616" t="s">
        <v>7526</v>
      </c>
      <c r="OJ616" t="s">
        <v>7526</v>
      </c>
      <c r="OK616" t="s">
        <v>7527</v>
      </c>
      <c r="OL616" t="s">
        <v>7527</v>
      </c>
      <c r="OM616" t="s">
        <v>7623</v>
      </c>
      <c r="ON616" t="s">
        <v>7539</v>
      </c>
      <c r="OO616" t="s">
        <v>7528</v>
      </c>
      <c r="OP616">
        <v>0</v>
      </c>
      <c r="OQ616" t="s">
        <v>28</v>
      </c>
      <c r="OR616" t="s">
        <v>212</v>
      </c>
      <c r="OS616">
        <v>2006</v>
      </c>
      <c r="OT616">
        <v>8</v>
      </c>
      <c r="OU616">
        <v>1</v>
      </c>
      <c r="OV616">
        <v>8</v>
      </c>
      <c r="OW616">
        <v>1</v>
      </c>
      <c r="OX616">
        <v>0</v>
      </c>
      <c r="OY616">
        <v>35</v>
      </c>
      <c r="QE616">
        <v>-5</v>
      </c>
      <c r="QF616">
        <v>-5</v>
      </c>
      <c r="QG616">
        <v>-5</v>
      </c>
      <c r="QH616">
        <v>-5</v>
      </c>
      <c r="QI616">
        <v>-5</v>
      </c>
      <c r="QJ616">
        <v>-5</v>
      </c>
      <c r="QK616">
        <v>-5</v>
      </c>
      <c r="RP616">
        <f t="shared" si="18"/>
        <v>3</v>
      </c>
      <c r="RS616">
        <f t="shared" si="19"/>
        <v>3</v>
      </c>
    </row>
    <row r="617" spans="1:487" x14ac:dyDescent="0.3">
      <c r="A617">
        <v>70604</v>
      </c>
      <c r="B617">
        <v>1162</v>
      </c>
      <c r="C617">
        <v>0</v>
      </c>
      <c r="D617">
        <v>5</v>
      </c>
      <c r="E617">
        <v>11</v>
      </c>
      <c r="F617">
        <v>106</v>
      </c>
      <c r="G617">
        <v>102</v>
      </c>
      <c r="H617">
        <v>15</v>
      </c>
      <c r="I617" t="s">
        <v>6793</v>
      </c>
      <c r="J617" t="s">
        <v>6793</v>
      </c>
      <c r="O617" t="s">
        <v>6793</v>
      </c>
      <c r="P617" t="s">
        <v>7515</v>
      </c>
      <c r="Q617" t="s">
        <v>7515</v>
      </c>
      <c r="R617" t="s">
        <v>7515</v>
      </c>
      <c r="S617" t="s">
        <v>7515</v>
      </c>
      <c r="T617" t="s">
        <v>7515</v>
      </c>
      <c r="U617" t="s">
        <v>7515</v>
      </c>
      <c r="V617" t="s">
        <v>7515</v>
      </c>
      <c r="W617" t="s">
        <v>7515</v>
      </c>
      <c r="X617" t="s">
        <v>7515</v>
      </c>
      <c r="Y617" t="s">
        <v>7515</v>
      </c>
      <c r="Z617" t="s">
        <v>7515</v>
      </c>
      <c r="AA617" t="s">
        <v>7515</v>
      </c>
      <c r="AB617" t="s">
        <v>7515</v>
      </c>
      <c r="AC617" t="s">
        <v>7515</v>
      </c>
      <c r="AD617" t="s">
        <v>7515</v>
      </c>
      <c r="AE617" t="s">
        <v>7515</v>
      </c>
      <c r="AF617" t="s">
        <v>7516</v>
      </c>
      <c r="AG617" t="s">
        <v>7515</v>
      </c>
      <c r="AH617" t="s">
        <v>7515</v>
      </c>
      <c r="AI617" t="s">
        <v>6796</v>
      </c>
      <c r="AQ617" t="s">
        <v>6985</v>
      </c>
      <c r="AR617" t="s">
        <v>6793</v>
      </c>
      <c r="AS617" t="s">
        <v>6793</v>
      </c>
      <c r="AT617">
        <v>0</v>
      </c>
      <c r="AU617">
        <v>15</v>
      </c>
      <c r="AV617" t="s">
        <v>6988</v>
      </c>
      <c r="AW617" t="s">
        <v>6966</v>
      </c>
      <c r="AX617" t="s">
        <v>6793</v>
      </c>
      <c r="AY617" t="s">
        <v>6813</v>
      </c>
      <c r="AZ617" t="s">
        <v>7531</v>
      </c>
      <c r="BA617" t="s">
        <v>6991</v>
      </c>
      <c r="BC617" t="s">
        <v>6794</v>
      </c>
      <c r="BD617" t="s">
        <v>6794</v>
      </c>
      <c r="BE617" t="s">
        <v>6793</v>
      </c>
      <c r="BF617" t="s">
        <v>6793</v>
      </c>
      <c r="BG617" t="s">
        <v>6794</v>
      </c>
      <c r="BH617" t="s">
        <v>6794</v>
      </c>
      <c r="BI617" t="s">
        <v>6794</v>
      </c>
      <c r="BJ617" t="s">
        <v>6794</v>
      </c>
      <c r="BK617" t="s">
        <v>6794</v>
      </c>
      <c r="BL617" t="s">
        <v>6794</v>
      </c>
      <c r="BM617" t="s">
        <v>7021</v>
      </c>
      <c r="BN617" t="s">
        <v>7024</v>
      </c>
      <c r="BO617" t="s">
        <v>6794</v>
      </c>
      <c r="BQ617" t="s">
        <v>7547</v>
      </c>
      <c r="BR617" t="s">
        <v>6</v>
      </c>
      <c r="BS617" t="s">
        <v>7519</v>
      </c>
      <c r="BT617" t="s">
        <v>6</v>
      </c>
      <c r="BU617" t="s">
        <v>7559</v>
      </c>
      <c r="BV617" t="s">
        <v>7543</v>
      </c>
      <c r="BW617" t="s">
        <v>7516</v>
      </c>
      <c r="BX617" t="s">
        <v>7515</v>
      </c>
      <c r="BY617" t="s">
        <v>7515</v>
      </c>
      <c r="BZ617" t="s">
        <v>7515</v>
      </c>
      <c r="CA617" t="s">
        <v>7515</v>
      </c>
      <c r="CB617" t="s">
        <v>7515</v>
      </c>
      <c r="CC617" t="s">
        <v>7515</v>
      </c>
      <c r="CD617" t="s">
        <v>7515</v>
      </c>
      <c r="CE617" t="s">
        <v>7515</v>
      </c>
      <c r="CF617" t="s">
        <v>7515</v>
      </c>
      <c r="CG617" t="s">
        <v>7515</v>
      </c>
      <c r="CH617" t="s">
        <v>7515</v>
      </c>
      <c r="CI617" t="s">
        <v>6794</v>
      </c>
      <c r="CJ617" t="s">
        <v>6793</v>
      </c>
      <c r="CO617" t="s">
        <v>6793</v>
      </c>
      <c r="CP617" t="s">
        <v>6793</v>
      </c>
      <c r="CQ617" t="s">
        <v>6794</v>
      </c>
      <c r="CR617" t="s">
        <v>6794</v>
      </c>
      <c r="CS617" t="s">
        <v>6793</v>
      </c>
      <c r="CT617" t="s">
        <v>6794</v>
      </c>
      <c r="CU617" t="s">
        <v>6794</v>
      </c>
      <c r="CV617" t="s">
        <v>6793</v>
      </c>
      <c r="CW617" t="s">
        <v>6794</v>
      </c>
      <c r="CX617" t="s">
        <v>7520</v>
      </c>
      <c r="CY617" t="s">
        <v>7521</v>
      </c>
      <c r="CZ617" t="s">
        <v>7587</v>
      </c>
      <c r="DA617" t="s">
        <v>6793</v>
      </c>
      <c r="DB617">
        <v>3</v>
      </c>
      <c r="DC617">
        <v>4</v>
      </c>
      <c r="DD617">
        <v>4</v>
      </c>
      <c r="DE617" t="s">
        <v>6794</v>
      </c>
      <c r="EA617">
        <v>2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2</v>
      </c>
      <c r="EJ617" t="s">
        <v>6794</v>
      </c>
      <c r="EP617" t="s">
        <v>6793</v>
      </c>
      <c r="JO617" t="s">
        <v>7524</v>
      </c>
      <c r="JP617" t="s">
        <v>7597</v>
      </c>
      <c r="JQ617">
        <v>2007</v>
      </c>
      <c r="JU617" t="s">
        <v>6793</v>
      </c>
      <c r="KE617" t="s">
        <v>7524</v>
      </c>
      <c r="KF617" t="s">
        <v>7597</v>
      </c>
      <c r="KG617">
        <v>2007</v>
      </c>
      <c r="KI617" t="s">
        <v>7526</v>
      </c>
      <c r="KJ617" t="s">
        <v>7526</v>
      </c>
      <c r="KK617" t="s">
        <v>6966</v>
      </c>
      <c r="MA617" t="s">
        <v>7524</v>
      </c>
      <c r="MB617" t="s">
        <v>6</v>
      </c>
      <c r="MC617" t="s">
        <v>6</v>
      </c>
      <c r="MD617" t="s">
        <v>7578</v>
      </c>
      <c r="MG617" t="s">
        <v>6794</v>
      </c>
      <c r="OI617" t="s">
        <v>7526</v>
      </c>
      <c r="OJ617" t="s">
        <v>7526</v>
      </c>
      <c r="OK617" t="s">
        <v>7526</v>
      </c>
      <c r="OM617" t="s">
        <v>7528</v>
      </c>
      <c r="ON617" t="s">
        <v>7529</v>
      </c>
      <c r="OO617" t="s">
        <v>7528</v>
      </c>
      <c r="OP617">
        <v>0</v>
      </c>
      <c r="OQ617" t="s">
        <v>28</v>
      </c>
      <c r="OR617" t="s">
        <v>265</v>
      </c>
      <c r="OS617">
        <v>2007</v>
      </c>
      <c r="OT617">
        <v>4</v>
      </c>
      <c r="OU617">
        <v>1</v>
      </c>
      <c r="OV617">
        <v>4</v>
      </c>
      <c r="OW617">
        <v>1</v>
      </c>
      <c r="OX617">
        <v>0</v>
      </c>
      <c r="OY617">
        <v>35</v>
      </c>
      <c r="OZ617" t="s">
        <v>7515</v>
      </c>
      <c r="PA617" t="s">
        <v>7515</v>
      </c>
      <c r="PB617" t="s">
        <v>7515</v>
      </c>
      <c r="PC617" t="s">
        <v>7515</v>
      </c>
      <c r="PD617" t="s">
        <v>7515</v>
      </c>
      <c r="PE617" t="s">
        <v>7515</v>
      </c>
      <c r="PF617" t="s">
        <v>7515</v>
      </c>
      <c r="PG617" t="s">
        <v>7515</v>
      </c>
      <c r="PH617" t="s">
        <v>7515</v>
      </c>
      <c r="PI617" t="s">
        <v>7515</v>
      </c>
      <c r="PJ617" t="s">
        <v>7515</v>
      </c>
      <c r="PK617" t="s">
        <v>7515</v>
      </c>
      <c r="PL617" t="s">
        <v>7515</v>
      </c>
      <c r="PM617" t="s">
        <v>7515</v>
      </c>
      <c r="PN617" t="s">
        <v>7515</v>
      </c>
      <c r="PO617" t="s">
        <v>7515</v>
      </c>
      <c r="PP617" t="s">
        <v>7515</v>
      </c>
      <c r="PQ617" t="s">
        <v>7516</v>
      </c>
      <c r="PR617" t="s">
        <v>7515</v>
      </c>
      <c r="PS617" t="s">
        <v>7516</v>
      </c>
      <c r="PT617" t="s">
        <v>7515</v>
      </c>
      <c r="PU617" t="s">
        <v>7515</v>
      </c>
      <c r="PV617" t="s">
        <v>7515</v>
      </c>
      <c r="PW617" t="s">
        <v>7515</v>
      </c>
      <c r="PX617" t="s">
        <v>7515</v>
      </c>
      <c r="PY617" t="s">
        <v>7516</v>
      </c>
      <c r="PZ617" t="s">
        <v>7515</v>
      </c>
      <c r="QA617" t="s">
        <v>7515</v>
      </c>
      <c r="QB617" t="s">
        <v>7515</v>
      </c>
      <c r="QC617" t="s">
        <v>7515</v>
      </c>
      <c r="QE617" t="s">
        <v>7515</v>
      </c>
      <c r="QF617" t="s">
        <v>7515</v>
      </c>
      <c r="QG617" t="s">
        <v>7515</v>
      </c>
      <c r="QH617" t="s">
        <v>7515</v>
      </c>
      <c r="QI617" t="s">
        <v>7515</v>
      </c>
      <c r="QJ617" t="s">
        <v>7515</v>
      </c>
      <c r="QK617" t="s">
        <v>7516</v>
      </c>
      <c r="RP617">
        <f t="shared" si="18"/>
        <v>3</v>
      </c>
      <c r="RS617">
        <f t="shared" si="19"/>
        <v>1</v>
      </c>
    </row>
    <row r="618" spans="1:487" x14ac:dyDescent="0.3">
      <c r="A618">
        <v>70605</v>
      </c>
      <c r="B618">
        <v>1163</v>
      </c>
      <c r="C618">
        <v>0</v>
      </c>
      <c r="D618">
        <v>5</v>
      </c>
      <c r="E618">
        <v>13</v>
      </c>
      <c r="F618">
        <v>85</v>
      </c>
      <c r="G618">
        <v>102</v>
      </c>
      <c r="H618">
        <v>10</v>
      </c>
      <c r="I618" t="s">
        <v>6793</v>
      </c>
      <c r="J618" t="s">
        <v>6793</v>
      </c>
      <c r="O618" t="s">
        <v>6793</v>
      </c>
      <c r="P618" t="s">
        <v>7515</v>
      </c>
      <c r="Q618" t="s">
        <v>7516</v>
      </c>
      <c r="R618" t="s">
        <v>7515</v>
      </c>
      <c r="S618" t="s">
        <v>7515</v>
      </c>
      <c r="T618" t="s">
        <v>7515</v>
      </c>
      <c r="U618" t="s">
        <v>7515</v>
      </c>
      <c r="V618" t="s">
        <v>7515</v>
      </c>
      <c r="W618" t="s">
        <v>7515</v>
      </c>
      <c r="X618" t="s">
        <v>7515</v>
      </c>
      <c r="Y618" t="s">
        <v>7515</v>
      </c>
      <c r="Z618" t="s">
        <v>7515</v>
      </c>
      <c r="AA618" t="s">
        <v>7515</v>
      </c>
      <c r="AB618" t="s">
        <v>7515</v>
      </c>
      <c r="AC618" t="s">
        <v>7515</v>
      </c>
      <c r="AD618" t="s">
        <v>7515</v>
      </c>
      <c r="AE618" t="s">
        <v>7515</v>
      </c>
      <c r="AF618" t="s">
        <v>7515</v>
      </c>
      <c r="AG618" t="s">
        <v>7515</v>
      </c>
      <c r="AH618" t="s">
        <v>7515</v>
      </c>
      <c r="AI618" t="s">
        <v>7517</v>
      </c>
      <c r="AL618">
        <v>0</v>
      </c>
      <c r="AM618">
        <v>10</v>
      </c>
      <c r="AN618" t="s">
        <v>6845</v>
      </c>
      <c r="AQ618" t="s">
        <v>6993</v>
      </c>
      <c r="AR618" t="s">
        <v>6794</v>
      </c>
      <c r="AS618" t="s">
        <v>6794</v>
      </c>
      <c r="AT618">
        <v>0</v>
      </c>
      <c r="AU618">
        <v>12</v>
      </c>
      <c r="AV618" t="s">
        <v>7568</v>
      </c>
      <c r="AW618" t="s">
        <v>6794</v>
      </c>
      <c r="AX618" t="s">
        <v>6794</v>
      </c>
      <c r="AY618" t="s">
        <v>6813</v>
      </c>
      <c r="AZ618" t="s">
        <v>7531</v>
      </c>
      <c r="BA618" t="s">
        <v>6991</v>
      </c>
      <c r="BC618" t="s">
        <v>6794</v>
      </c>
      <c r="BD618" t="s">
        <v>6794</v>
      </c>
      <c r="BE618" t="s">
        <v>6794</v>
      </c>
      <c r="BF618" t="s">
        <v>6794</v>
      </c>
      <c r="BH618" t="s">
        <v>6794</v>
      </c>
      <c r="BI618" t="s">
        <v>6794</v>
      </c>
      <c r="BJ618" t="s">
        <v>6794</v>
      </c>
      <c r="BK618" t="s">
        <v>6794</v>
      </c>
      <c r="BL618" t="s">
        <v>6793</v>
      </c>
      <c r="BM618" t="s">
        <v>7030</v>
      </c>
      <c r="BN618" t="s">
        <v>6</v>
      </c>
      <c r="BO618" t="s">
        <v>6794</v>
      </c>
      <c r="BQ618">
        <v>25</v>
      </c>
      <c r="BR618" t="s">
        <v>7532</v>
      </c>
      <c r="BS618" t="s">
        <v>7533</v>
      </c>
      <c r="BT618" t="s">
        <v>7604</v>
      </c>
      <c r="BU618" t="s">
        <v>7559</v>
      </c>
      <c r="BV618" t="s">
        <v>7535</v>
      </c>
      <c r="BW618" t="s">
        <v>7515</v>
      </c>
      <c r="BX618" t="s">
        <v>7516</v>
      </c>
      <c r="BY618" t="s">
        <v>7515</v>
      </c>
      <c r="BZ618" t="s">
        <v>7515</v>
      </c>
      <c r="CA618" t="s">
        <v>7515</v>
      </c>
      <c r="CB618" t="s">
        <v>7515</v>
      </c>
      <c r="CC618" t="s">
        <v>7515</v>
      </c>
      <c r="CD618" t="s">
        <v>7515</v>
      </c>
      <c r="CE618" t="s">
        <v>7515</v>
      </c>
      <c r="CF618" t="s">
        <v>7515</v>
      </c>
      <c r="CG618" t="s">
        <v>7515</v>
      </c>
      <c r="CH618" t="s">
        <v>7515</v>
      </c>
      <c r="CI618" t="s">
        <v>6794</v>
      </c>
      <c r="CJ618" t="s">
        <v>6794</v>
      </c>
      <c r="CO618" t="s">
        <v>6793</v>
      </c>
      <c r="CP618" t="s">
        <v>6794</v>
      </c>
      <c r="CQ618" t="s">
        <v>6794</v>
      </c>
      <c r="CR618" t="s">
        <v>6794</v>
      </c>
      <c r="CS618" t="s">
        <v>6794</v>
      </c>
      <c r="CT618" t="s">
        <v>6794</v>
      </c>
      <c r="CU618" t="s">
        <v>6794</v>
      </c>
      <c r="CV618" t="s">
        <v>6794</v>
      </c>
      <c r="CW618" t="s">
        <v>6794</v>
      </c>
      <c r="CX618" t="s">
        <v>7520</v>
      </c>
      <c r="CY618" t="s">
        <v>7521</v>
      </c>
      <c r="CZ618" t="s">
        <v>7522</v>
      </c>
      <c r="DA618" t="s">
        <v>6793</v>
      </c>
      <c r="DB618">
        <v>2</v>
      </c>
      <c r="DC618">
        <v>3</v>
      </c>
      <c r="DD618">
        <v>3</v>
      </c>
      <c r="DE618" t="s">
        <v>6794</v>
      </c>
      <c r="EA618">
        <v>2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2</v>
      </c>
      <c r="EJ618" t="s">
        <v>6794</v>
      </c>
      <c r="EP618" t="s">
        <v>6794</v>
      </c>
      <c r="OI618" t="s">
        <v>7526</v>
      </c>
      <c r="OJ618" t="s">
        <v>7526</v>
      </c>
      <c r="OK618" t="s">
        <v>7526</v>
      </c>
      <c r="OL618" t="s">
        <v>7526</v>
      </c>
      <c r="OM618" t="s">
        <v>7528</v>
      </c>
      <c r="ON618" t="s">
        <v>7539</v>
      </c>
      <c r="OO618" t="s">
        <v>7528</v>
      </c>
      <c r="OP618">
        <v>0</v>
      </c>
      <c r="OQ618" t="s">
        <v>28</v>
      </c>
      <c r="OR618" t="s">
        <v>212</v>
      </c>
      <c r="OS618">
        <v>2006</v>
      </c>
      <c r="OT618">
        <v>8</v>
      </c>
      <c r="OU618">
        <v>1</v>
      </c>
      <c r="OV618">
        <v>8</v>
      </c>
      <c r="OW618">
        <v>0</v>
      </c>
      <c r="OX618">
        <v>1</v>
      </c>
      <c r="OY618">
        <v>35</v>
      </c>
      <c r="QE618" t="s">
        <v>7515</v>
      </c>
      <c r="QF618" t="s">
        <v>7515</v>
      </c>
      <c r="QG618" t="s">
        <v>7516</v>
      </c>
      <c r="QH618" t="s">
        <v>7515</v>
      </c>
      <c r="QI618" t="s">
        <v>7515</v>
      </c>
      <c r="QJ618" t="s">
        <v>7515</v>
      </c>
      <c r="QK618" t="s">
        <v>7515</v>
      </c>
      <c r="RP618">
        <f t="shared" si="18"/>
        <v>4</v>
      </c>
      <c r="RS618">
        <f t="shared" si="19"/>
        <v>9</v>
      </c>
    </row>
    <row r="619" spans="1:487" x14ac:dyDescent="0.3">
      <c r="A619">
        <v>70606</v>
      </c>
      <c r="B619">
        <v>1164</v>
      </c>
      <c r="C619">
        <v>0</v>
      </c>
      <c r="D619">
        <v>5</v>
      </c>
      <c r="E619">
        <v>16</v>
      </c>
      <c r="F619">
        <v>110</v>
      </c>
      <c r="G619">
        <v>102</v>
      </c>
      <c r="H619">
        <v>15</v>
      </c>
      <c r="I619" t="s">
        <v>6793</v>
      </c>
      <c r="J619" t="s">
        <v>6793</v>
      </c>
      <c r="O619" t="s">
        <v>6793</v>
      </c>
      <c r="P619" t="s">
        <v>7515</v>
      </c>
      <c r="Q619" t="s">
        <v>7515</v>
      </c>
      <c r="R619" t="s">
        <v>7515</v>
      </c>
      <c r="S619" t="s">
        <v>7515</v>
      </c>
      <c r="T619" t="s">
        <v>7515</v>
      </c>
      <c r="U619" t="s">
        <v>7515</v>
      </c>
      <c r="V619" t="s">
        <v>7515</v>
      </c>
      <c r="W619" t="s">
        <v>7515</v>
      </c>
      <c r="X619" t="s">
        <v>7515</v>
      </c>
      <c r="Y619" t="s">
        <v>7515</v>
      </c>
      <c r="Z619" t="s">
        <v>7516</v>
      </c>
      <c r="AA619" t="s">
        <v>7515</v>
      </c>
      <c r="AB619" t="s">
        <v>7515</v>
      </c>
      <c r="AC619" t="s">
        <v>7515</v>
      </c>
      <c r="AD619" t="s">
        <v>7515</v>
      </c>
      <c r="AE619" t="s">
        <v>7515</v>
      </c>
      <c r="AF619" t="s">
        <v>7515</v>
      </c>
      <c r="AG619" t="s">
        <v>7515</v>
      </c>
      <c r="AH619" t="s">
        <v>7515</v>
      </c>
      <c r="AI619" t="s">
        <v>6796</v>
      </c>
      <c r="AQ619" t="s">
        <v>6985</v>
      </c>
      <c r="AR619" t="s">
        <v>6794</v>
      </c>
      <c r="AS619" t="s">
        <v>6794</v>
      </c>
      <c r="AT619" t="s">
        <v>6</v>
      </c>
      <c r="AU619" t="s">
        <v>6</v>
      </c>
      <c r="AV619" t="s">
        <v>6988</v>
      </c>
      <c r="AW619" t="s">
        <v>6793</v>
      </c>
      <c r="AX619" t="s">
        <v>6793</v>
      </c>
      <c r="AY619" t="s">
        <v>6813</v>
      </c>
      <c r="AZ619" t="s">
        <v>7531</v>
      </c>
      <c r="BA619" t="s">
        <v>6991</v>
      </c>
      <c r="BC619" t="s">
        <v>6793</v>
      </c>
      <c r="BD619" t="s">
        <v>6794</v>
      </c>
      <c r="BE619" t="s">
        <v>6793</v>
      </c>
      <c r="BF619" t="s">
        <v>6793</v>
      </c>
      <c r="BG619" t="s">
        <v>6793</v>
      </c>
      <c r="BH619" t="s">
        <v>6794</v>
      </c>
      <c r="BI619" t="s">
        <v>6794</v>
      </c>
      <c r="BJ619" t="s">
        <v>6793</v>
      </c>
      <c r="BK619" t="s">
        <v>6794</v>
      </c>
      <c r="BL619" t="s">
        <v>6794</v>
      </c>
      <c r="BM619" t="s">
        <v>7029</v>
      </c>
      <c r="BN619" t="s">
        <v>7024</v>
      </c>
      <c r="BO619" t="s">
        <v>6794</v>
      </c>
      <c r="BQ619">
        <v>50</v>
      </c>
      <c r="BR619">
        <v>50</v>
      </c>
      <c r="BS619" t="s">
        <v>7519</v>
      </c>
      <c r="BT619" t="s">
        <v>6</v>
      </c>
      <c r="BU619" t="s">
        <v>7559</v>
      </c>
      <c r="BV619" t="s">
        <v>7535</v>
      </c>
      <c r="BW619" t="s">
        <v>7516</v>
      </c>
      <c r="BX619" t="s">
        <v>7515</v>
      </c>
      <c r="BY619" t="s">
        <v>7515</v>
      </c>
      <c r="BZ619" t="s">
        <v>7515</v>
      </c>
      <c r="CA619" t="s">
        <v>7515</v>
      </c>
      <c r="CB619" t="s">
        <v>7515</v>
      </c>
      <c r="CC619" t="s">
        <v>7515</v>
      </c>
      <c r="CD619" t="s">
        <v>7515</v>
      </c>
      <c r="CE619" t="s">
        <v>7515</v>
      </c>
      <c r="CF619" t="s">
        <v>7515</v>
      </c>
      <c r="CG619" t="s">
        <v>7515</v>
      </c>
      <c r="CH619" t="s">
        <v>7515</v>
      </c>
      <c r="CI619" t="s">
        <v>6793</v>
      </c>
      <c r="CJ619" t="s">
        <v>6794</v>
      </c>
      <c r="CO619" t="s">
        <v>6793</v>
      </c>
      <c r="CP619" t="s">
        <v>6794</v>
      </c>
      <c r="CQ619" t="s">
        <v>6794</v>
      </c>
      <c r="CR619" t="s">
        <v>6794</v>
      </c>
      <c r="CS619" t="s">
        <v>6794</v>
      </c>
      <c r="CT619" t="s">
        <v>6793</v>
      </c>
      <c r="CU619" t="s">
        <v>6794</v>
      </c>
      <c r="CV619" t="s">
        <v>6793</v>
      </c>
      <c r="CW619" t="s">
        <v>6794</v>
      </c>
      <c r="CX619" t="s">
        <v>7520</v>
      </c>
      <c r="CY619" t="s">
        <v>7521</v>
      </c>
      <c r="CZ619" t="s">
        <v>7522</v>
      </c>
      <c r="DA619" t="s">
        <v>6793</v>
      </c>
      <c r="DB619">
        <v>2</v>
      </c>
      <c r="DC619">
        <v>4</v>
      </c>
      <c r="DD619">
        <v>3</v>
      </c>
      <c r="DE619" t="s">
        <v>6793</v>
      </c>
      <c r="DF619">
        <v>1</v>
      </c>
      <c r="DG619" t="s">
        <v>7606</v>
      </c>
      <c r="DH619">
        <v>2006</v>
      </c>
      <c r="DI619" t="s">
        <v>7557</v>
      </c>
      <c r="DJ619" t="s">
        <v>7572</v>
      </c>
      <c r="DK619">
        <v>2006</v>
      </c>
      <c r="EA619">
        <v>4</v>
      </c>
      <c r="EC619">
        <v>2</v>
      </c>
      <c r="ED619">
        <v>0</v>
      </c>
      <c r="EE619">
        <v>0</v>
      </c>
      <c r="EF619">
        <v>0</v>
      </c>
      <c r="EG619">
        <v>2</v>
      </c>
      <c r="EH619">
        <v>0</v>
      </c>
      <c r="EI619">
        <v>0</v>
      </c>
      <c r="EJ619" t="s">
        <v>6794</v>
      </c>
      <c r="EP619" t="s">
        <v>6793</v>
      </c>
      <c r="EQ619" t="s">
        <v>7538</v>
      </c>
      <c r="ER619" t="s">
        <v>7590</v>
      </c>
      <c r="ES619">
        <v>2007</v>
      </c>
      <c r="EW619" t="s">
        <v>6794</v>
      </c>
      <c r="EX619" t="s">
        <v>6793</v>
      </c>
      <c r="FO619" t="s">
        <v>7524</v>
      </c>
      <c r="FP619" t="s">
        <v>7590</v>
      </c>
      <c r="FQ619">
        <v>2007</v>
      </c>
      <c r="FS619" t="s">
        <v>7526</v>
      </c>
      <c r="FT619" t="s">
        <v>7526</v>
      </c>
      <c r="FU619" t="s">
        <v>6794</v>
      </c>
      <c r="FV619" t="s">
        <v>6793</v>
      </c>
      <c r="NW619">
        <v>5</v>
      </c>
      <c r="NX619" t="s">
        <v>7515</v>
      </c>
      <c r="NY619" t="s">
        <v>7515</v>
      </c>
      <c r="NZ619" t="s">
        <v>7515</v>
      </c>
      <c r="OA619" t="s">
        <v>7515</v>
      </c>
      <c r="OB619" t="s">
        <v>7515</v>
      </c>
      <c r="OC619" t="s">
        <v>7515</v>
      </c>
      <c r="OD619" t="s">
        <v>7515</v>
      </c>
      <c r="OE619" t="s">
        <v>7515</v>
      </c>
      <c r="OF619" t="s">
        <v>7516</v>
      </c>
      <c r="OG619" t="s">
        <v>7515</v>
      </c>
      <c r="OH619" t="s">
        <v>7515</v>
      </c>
      <c r="OJ619" t="s">
        <v>7526</v>
      </c>
      <c r="OK619" t="s">
        <v>7526</v>
      </c>
      <c r="OL619" t="s">
        <v>7526</v>
      </c>
      <c r="OM619" t="s">
        <v>7528</v>
      </c>
      <c r="ON619" t="s">
        <v>7539</v>
      </c>
      <c r="OO619" t="s">
        <v>7528</v>
      </c>
      <c r="OP619">
        <v>0</v>
      </c>
      <c r="OQ619" t="s">
        <v>28</v>
      </c>
      <c r="OR619" t="s">
        <v>265</v>
      </c>
      <c r="OS619">
        <v>2007</v>
      </c>
      <c r="OT619">
        <v>3</v>
      </c>
      <c r="OU619">
        <v>1</v>
      </c>
      <c r="OV619">
        <v>3</v>
      </c>
      <c r="OW619">
        <v>1</v>
      </c>
      <c r="OX619">
        <v>0</v>
      </c>
      <c r="OY619">
        <v>35</v>
      </c>
      <c r="OZ619" t="s">
        <v>7515</v>
      </c>
      <c r="PA619" t="s">
        <v>7516</v>
      </c>
      <c r="PB619" t="s">
        <v>7515</v>
      </c>
      <c r="PC619" t="s">
        <v>7515</v>
      </c>
      <c r="PD619" t="s">
        <v>7516</v>
      </c>
      <c r="PE619" t="s">
        <v>7515</v>
      </c>
      <c r="PF619" t="s">
        <v>7515</v>
      </c>
      <c r="PG619" t="s">
        <v>7515</v>
      </c>
      <c r="PH619" t="s">
        <v>7515</v>
      </c>
      <c r="PI619" t="s">
        <v>7515</v>
      </c>
      <c r="PJ619" t="s">
        <v>7515</v>
      </c>
      <c r="PK619" t="s">
        <v>7515</v>
      </c>
      <c r="PL619" t="s">
        <v>7515</v>
      </c>
      <c r="PM619" t="s">
        <v>7515</v>
      </c>
      <c r="PN619" t="s">
        <v>7515</v>
      </c>
      <c r="PO619" t="s">
        <v>7515</v>
      </c>
      <c r="PP619" t="s">
        <v>7515</v>
      </c>
      <c r="PQ619" t="s">
        <v>7515</v>
      </c>
      <c r="PR619" t="s">
        <v>7515</v>
      </c>
      <c r="PS619" t="s">
        <v>7515</v>
      </c>
      <c r="PT619" t="s">
        <v>7515</v>
      </c>
      <c r="PU619" t="s">
        <v>7515</v>
      </c>
      <c r="PV619" t="s">
        <v>7515</v>
      </c>
      <c r="PW619" t="s">
        <v>7515</v>
      </c>
      <c r="PX619" t="s">
        <v>7515</v>
      </c>
      <c r="PY619" t="s">
        <v>7515</v>
      </c>
      <c r="PZ619" t="s">
        <v>7515</v>
      </c>
      <c r="QA619" t="s">
        <v>7515</v>
      </c>
      <c r="QB619" t="s">
        <v>7515</v>
      </c>
      <c r="QC619" t="s">
        <v>7515</v>
      </c>
      <c r="QE619">
        <v>-5</v>
      </c>
      <c r="QF619">
        <v>-5</v>
      </c>
      <c r="QG619">
        <v>-5</v>
      </c>
      <c r="QH619">
        <v>-5</v>
      </c>
      <c r="QI619">
        <v>-5</v>
      </c>
      <c r="QJ619">
        <v>-5</v>
      </c>
      <c r="QK619">
        <v>-5</v>
      </c>
      <c r="QL619" t="s">
        <v>7530</v>
      </c>
      <c r="QO619" t="s">
        <v>7530</v>
      </c>
      <c r="RP619">
        <f t="shared" si="18"/>
        <v>-1</v>
      </c>
      <c r="RS619">
        <f t="shared" si="19"/>
        <v>8</v>
      </c>
    </row>
    <row r="620" spans="1:487" x14ac:dyDescent="0.3">
      <c r="A620">
        <v>70607</v>
      </c>
      <c r="B620">
        <v>1165</v>
      </c>
      <c r="C620">
        <v>0</v>
      </c>
      <c r="D620">
        <v>5</v>
      </c>
      <c r="E620">
        <v>11</v>
      </c>
      <c r="F620">
        <v>81</v>
      </c>
      <c r="G620">
        <v>102</v>
      </c>
      <c r="H620">
        <v>4</v>
      </c>
      <c r="I620" t="s">
        <v>6793</v>
      </c>
      <c r="J620" t="s">
        <v>6793</v>
      </c>
      <c r="O620" t="s">
        <v>6793</v>
      </c>
      <c r="P620" t="s">
        <v>7516</v>
      </c>
      <c r="Q620" t="s">
        <v>7515</v>
      </c>
      <c r="R620" t="s">
        <v>7515</v>
      </c>
      <c r="S620" t="s">
        <v>7515</v>
      </c>
      <c r="T620" t="s">
        <v>7515</v>
      </c>
      <c r="U620" t="s">
        <v>7515</v>
      </c>
      <c r="V620" t="s">
        <v>7515</v>
      </c>
      <c r="W620" t="s">
        <v>7515</v>
      </c>
      <c r="X620" t="s">
        <v>7515</v>
      </c>
      <c r="Y620" t="s">
        <v>7515</v>
      </c>
      <c r="Z620" t="s">
        <v>7515</v>
      </c>
      <c r="AA620" t="s">
        <v>7515</v>
      </c>
      <c r="AB620" t="s">
        <v>7515</v>
      </c>
      <c r="AC620" t="s">
        <v>7515</v>
      </c>
      <c r="AD620" t="s">
        <v>7515</v>
      </c>
      <c r="AE620" t="s">
        <v>7515</v>
      </c>
      <c r="AF620" t="s">
        <v>7515</v>
      </c>
      <c r="AG620" t="s">
        <v>7515</v>
      </c>
      <c r="AH620" t="s">
        <v>7515</v>
      </c>
      <c r="AI620" t="s">
        <v>7517</v>
      </c>
      <c r="AL620">
        <v>0</v>
      </c>
      <c r="AM620">
        <v>10</v>
      </c>
      <c r="AN620" t="s">
        <v>6845</v>
      </c>
      <c r="AQ620" t="s">
        <v>6757</v>
      </c>
      <c r="AR620" t="s">
        <v>6794</v>
      </c>
      <c r="AS620" t="s">
        <v>6794</v>
      </c>
      <c r="AT620">
        <v>0</v>
      </c>
      <c r="AU620">
        <v>12</v>
      </c>
      <c r="AV620" t="s">
        <v>7568</v>
      </c>
      <c r="AW620" t="s">
        <v>6794</v>
      </c>
      <c r="AX620" t="s">
        <v>6793</v>
      </c>
      <c r="AY620" t="s">
        <v>6813</v>
      </c>
      <c r="AZ620" t="s">
        <v>7531</v>
      </c>
      <c r="BA620" t="s">
        <v>6991</v>
      </c>
      <c r="BC620" t="s">
        <v>6793</v>
      </c>
      <c r="BD620" t="s">
        <v>6794</v>
      </c>
      <c r="BE620" t="s">
        <v>6793</v>
      </c>
      <c r="BF620" t="s">
        <v>6794</v>
      </c>
      <c r="BH620" t="s">
        <v>6794</v>
      </c>
      <c r="BI620" t="s">
        <v>6793</v>
      </c>
      <c r="BJ620" t="s">
        <v>6794</v>
      </c>
      <c r="BK620" t="s">
        <v>6794</v>
      </c>
      <c r="BL620" t="s">
        <v>6794</v>
      </c>
      <c r="BM620" t="s">
        <v>7021</v>
      </c>
      <c r="BN620" t="s">
        <v>7029</v>
      </c>
      <c r="BO620" t="s">
        <v>6794</v>
      </c>
      <c r="BQ620">
        <v>20</v>
      </c>
      <c r="BR620">
        <v>25</v>
      </c>
      <c r="BS620" t="s">
        <v>7533</v>
      </c>
      <c r="BT620" t="s">
        <v>6</v>
      </c>
      <c r="BU620" t="s">
        <v>7559</v>
      </c>
      <c r="BV620" t="s">
        <v>7543</v>
      </c>
      <c r="BW620" t="s">
        <v>7515</v>
      </c>
      <c r="BX620" t="s">
        <v>7515</v>
      </c>
      <c r="BY620" t="s">
        <v>7516</v>
      </c>
      <c r="BZ620" t="s">
        <v>7515</v>
      </c>
      <c r="CA620" t="s">
        <v>7515</v>
      </c>
      <c r="CB620" t="s">
        <v>7515</v>
      </c>
      <c r="CC620" t="s">
        <v>7515</v>
      </c>
      <c r="CD620" t="s">
        <v>7515</v>
      </c>
      <c r="CE620" t="s">
        <v>7515</v>
      </c>
      <c r="CF620" t="s">
        <v>7515</v>
      </c>
      <c r="CG620" t="s">
        <v>7515</v>
      </c>
      <c r="CH620" t="s">
        <v>7515</v>
      </c>
      <c r="CI620" t="s">
        <v>6966</v>
      </c>
      <c r="CJ620" t="s">
        <v>6793</v>
      </c>
      <c r="CO620" t="s">
        <v>6793</v>
      </c>
      <c r="CP620" t="s">
        <v>6794</v>
      </c>
      <c r="CQ620" t="s">
        <v>6794</v>
      </c>
      <c r="CR620" t="s">
        <v>6794</v>
      </c>
      <c r="CS620" t="s">
        <v>6794</v>
      </c>
      <c r="CT620" t="s">
        <v>6794</v>
      </c>
      <c r="CU620" t="s">
        <v>6794</v>
      </c>
      <c r="CV620" t="s">
        <v>6793</v>
      </c>
      <c r="CW620" t="s">
        <v>6794</v>
      </c>
      <c r="CX620" t="s">
        <v>7520</v>
      </c>
      <c r="CY620" t="s">
        <v>7521</v>
      </c>
      <c r="CZ620" t="s">
        <v>7522</v>
      </c>
      <c r="DA620" t="s">
        <v>6793</v>
      </c>
      <c r="DB620">
        <v>2</v>
      </c>
      <c r="DC620">
        <v>3</v>
      </c>
      <c r="DD620">
        <v>4</v>
      </c>
      <c r="DE620" t="s">
        <v>6794</v>
      </c>
      <c r="EA620">
        <v>1</v>
      </c>
      <c r="EB620" t="s">
        <v>7584</v>
      </c>
      <c r="EJ620" t="s">
        <v>6794</v>
      </c>
      <c r="EP620" t="s">
        <v>6794</v>
      </c>
      <c r="OI620" t="s">
        <v>7527</v>
      </c>
      <c r="OJ620" t="s">
        <v>7526</v>
      </c>
      <c r="OK620" t="s">
        <v>7527</v>
      </c>
      <c r="OL620" t="s">
        <v>7527</v>
      </c>
      <c r="OM620" t="s">
        <v>7528</v>
      </c>
      <c r="ON620" t="s">
        <v>7529</v>
      </c>
      <c r="OO620" t="s">
        <v>7528</v>
      </c>
      <c r="OP620">
        <v>4</v>
      </c>
      <c r="OQ620" t="s">
        <v>28</v>
      </c>
      <c r="OR620" t="s">
        <v>7549</v>
      </c>
      <c r="OS620">
        <v>2007</v>
      </c>
      <c r="OT620">
        <v>12</v>
      </c>
      <c r="OU620">
        <v>1</v>
      </c>
      <c r="OV620">
        <v>12</v>
      </c>
      <c r="OW620">
        <v>0</v>
      </c>
      <c r="OX620">
        <v>1</v>
      </c>
      <c r="OY620">
        <v>35</v>
      </c>
      <c r="QE620" t="s">
        <v>7516</v>
      </c>
      <c r="QF620" t="s">
        <v>7515</v>
      </c>
      <c r="QG620" t="s">
        <v>7515</v>
      </c>
      <c r="QH620" t="s">
        <v>7515</v>
      </c>
      <c r="QI620" t="s">
        <v>7515</v>
      </c>
      <c r="QJ620" t="s">
        <v>7515</v>
      </c>
      <c r="QK620" t="s">
        <v>7515</v>
      </c>
      <c r="RP620">
        <f t="shared" si="18"/>
        <v>4</v>
      </c>
      <c r="RS620">
        <f t="shared" si="19"/>
        <v>1</v>
      </c>
    </row>
    <row r="621" spans="1:487" x14ac:dyDescent="0.3">
      <c r="A621">
        <v>70608</v>
      </c>
      <c r="B621">
        <v>1166</v>
      </c>
      <c r="C621">
        <v>0</v>
      </c>
      <c r="D621">
        <v>5</v>
      </c>
      <c r="E621">
        <v>18</v>
      </c>
      <c r="F621">
        <v>85</v>
      </c>
      <c r="G621">
        <v>102</v>
      </c>
      <c r="H621">
        <v>9</v>
      </c>
      <c r="I621" t="s">
        <v>6793</v>
      </c>
      <c r="J621" t="s">
        <v>6793</v>
      </c>
      <c r="O621" t="s">
        <v>6793</v>
      </c>
      <c r="P621" t="s">
        <v>7515</v>
      </c>
      <c r="Q621" t="s">
        <v>7516</v>
      </c>
      <c r="R621" t="s">
        <v>7515</v>
      </c>
      <c r="S621" t="s">
        <v>7515</v>
      </c>
      <c r="T621" t="s">
        <v>7515</v>
      </c>
      <c r="U621" t="s">
        <v>7515</v>
      </c>
      <c r="V621" t="s">
        <v>7515</v>
      </c>
      <c r="W621" t="s">
        <v>7515</v>
      </c>
      <c r="X621" t="s">
        <v>7515</v>
      </c>
      <c r="Y621" t="s">
        <v>7515</v>
      </c>
      <c r="Z621" t="s">
        <v>7515</v>
      </c>
      <c r="AA621" t="s">
        <v>7515</v>
      </c>
      <c r="AB621" t="s">
        <v>7515</v>
      </c>
      <c r="AC621" t="s">
        <v>7515</v>
      </c>
      <c r="AD621" t="s">
        <v>7515</v>
      </c>
      <c r="AE621" t="s">
        <v>7516</v>
      </c>
      <c r="AF621" t="s">
        <v>7515</v>
      </c>
      <c r="AG621" t="s">
        <v>7515</v>
      </c>
      <c r="AH621" t="s">
        <v>7515</v>
      </c>
      <c r="AI621" t="s">
        <v>6796</v>
      </c>
      <c r="AQ621" t="s">
        <v>6985</v>
      </c>
      <c r="AR621" t="s">
        <v>6793</v>
      </c>
      <c r="AS621" t="s">
        <v>6794</v>
      </c>
      <c r="AT621">
        <v>0</v>
      </c>
      <c r="AU621">
        <v>40</v>
      </c>
      <c r="AV621" t="s">
        <v>6757</v>
      </c>
      <c r="AW621" t="s">
        <v>6794</v>
      </c>
      <c r="AX621" t="s">
        <v>6793</v>
      </c>
      <c r="AY621" t="s">
        <v>6813</v>
      </c>
      <c r="AZ621" t="s">
        <v>7531</v>
      </c>
      <c r="BA621" t="s">
        <v>7553</v>
      </c>
      <c r="BC621" t="s">
        <v>6794</v>
      </c>
      <c r="BD621" t="s">
        <v>6793</v>
      </c>
      <c r="BE621" t="s">
        <v>6794</v>
      </c>
      <c r="BF621" t="s">
        <v>6794</v>
      </c>
      <c r="BH621" t="s">
        <v>6794</v>
      </c>
      <c r="BI621" t="s">
        <v>6793</v>
      </c>
      <c r="BJ621" t="s">
        <v>6793</v>
      </c>
      <c r="BK621" t="s">
        <v>6794</v>
      </c>
      <c r="BL621" t="s">
        <v>6793</v>
      </c>
      <c r="BM621" t="s">
        <v>7022</v>
      </c>
      <c r="BN621" t="s">
        <v>7024</v>
      </c>
      <c r="BO621" t="s">
        <v>6794</v>
      </c>
      <c r="BQ621">
        <v>25</v>
      </c>
      <c r="BR621">
        <v>50</v>
      </c>
      <c r="BS621" t="s">
        <v>7519</v>
      </c>
      <c r="BT621" t="s">
        <v>6</v>
      </c>
      <c r="BU621" t="s">
        <v>7559</v>
      </c>
      <c r="BV621" t="s">
        <v>7569</v>
      </c>
      <c r="BW621" t="s">
        <v>7516</v>
      </c>
      <c r="BX621" t="s">
        <v>7515</v>
      </c>
      <c r="BY621" t="s">
        <v>7515</v>
      </c>
      <c r="BZ621" t="s">
        <v>7515</v>
      </c>
      <c r="CA621" t="s">
        <v>7515</v>
      </c>
      <c r="CB621" t="s">
        <v>7515</v>
      </c>
      <c r="CC621" t="s">
        <v>7515</v>
      </c>
      <c r="CD621" t="s">
        <v>7515</v>
      </c>
      <c r="CE621" t="s">
        <v>7515</v>
      </c>
      <c r="CF621" t="s">
        <v>7515</v>
      </c>
      <c r="CG621" t="s">
        <v>7515</v>
      </c>
      <c r="CH621" t="s">
        <v>7515</v>
      </c>
      <c r="CI621" t="s">
        <v>6793</v>
      </c>
      <c r="CJ621" t="s">
        <v>6794</v>
      </c>
      <c r="CO621" t="s">
        <v>6794</v>
      </c>
      <c r="CP621" t="s">
        <v>6794</v>
      </c>
      <c r="CQ621" t="s">
        <v>6794</v>
      </c>
      <c r="CR621" t="s">
        <v>6794</v>
      </c>
      <c r="CS621" t="s">
        <v>6794</v>
      </c>
      <c r="CT621" t="s">
        <v>6793</v>
      </c>
      <c r="CU621" t="s">
        <v>6794</v>
      </c>
      <c r="CV621" t="s">
        <v>6793</v>
      </c>
      <c r="CW621" t="s">
        <v>6794</v>
      </c>
      <c r="CX621" t="s">
        <v>6757</v>
      </c>
      <c r="CY621" t="s">
        <v>7521</v>
      </c>
      <c r="CZ621" t="s">
        <v>7522</v>
      </c>
      <c r="DA621" t="s">
        <v>6794</v>
      </c>
      <c r="DB621">
        <v>2</v>
      </c>
      <c r="DC621">
        <v>2</v>
      </c>
      <c r="DD621">
        <v>3</v>
      </c>
      <c r="EA621">
        <v>3</v>
      </c>
      <c r="EC621">
        <v>0</v>
      </c>
      <c r="ED621">
        <v>0</v>
      </c>
      <c r="EE621">
        <v>0</v>
      </c>
      <c r="EF621">
        <v>0</v>
      </c>
      <c r="EG621">
        <v>1</v>
      </c>
      <c r="EH621">
        <v>0</v>
      </c>
      <c r="EI621">
        <v>2</v>
      </c>
      <c r="EP621" t="s">
        <v>6794</v>
      </c>
      <c r="OM621" t="s">
        <v>7528</v>
      </c>
      <c r="ON621" t="s">
        <v>7529</v>
      </c>
      <c r="OO621" t="s">
        <v>7528</v>
      </c>
      <c r="OP621">
        <v>2</v>
      </c>
      <c r="OQ621" t="s">
        <v>28</v>
      </c>
      <c r="OR621" t="s">
        <v>212</v>
      </c>
      <c r="OS621">
        <v>2006</v>
      </c>
      <c r="OT621">
        <v>6</v>
      </c>
      <c r="OU621">
        <v>1</v>
      </c>
      <c r="OV621">
        <v>6</v>
      </c>
      <c r="OW621">
        <v>1</v>
      </c>
      <c r="OX621">
        <v>0</v>
      </c>
      <c r="OY621">
        <v>35</v>
      </c>
      <c r="QE621" t="s">
        <v>7515</v>
      </c>
      <c r="QF621" t="s">
        <v>7515</v>
      </c>
      <c r="QG621" t="s">
        <v>7515</v>
      </c>
      <c r="QH621" t="s">
        <v>7515</v>
      </c>
      <c r="QI621" t="s">
        <v>7515</v>
      </c>
      <c r="QJ621" t="s">
        <v>7515</v>
      </c>
      <c r="QK621" t="s">
        <v>7516</v>
      </c>
      <c r="RP621">
        <f t="shared" si="18"/>
        <v>1</v>
      </c>
      <c r="RS621">
        <f t="shared" si="19"/>
        <v>2</v>
      </c>
    </row>
    <row r="622" spans="1:487" x14ac:dyDescent="0.3">
      <c r="A622">
        <v>70609</v>
      </c>
      <c r="B622">
        <v>1169</v>
      </c>
      <c r="C622">
        <v>0</v>
      </c>
      <c r="D622">
        <v>5</v>
      </c>
      <c r="E622">
        <v>21</v>
      </c>
      <c r="F622">
        <v>96</v>
      </c>
      <c r="G622">
        <v>102</v>
      </c>
      <c r="H622">
        <v>9</v>
      </c>
      <c r="I622" t="s">
        <v>6793</v>
      </c>
      <c r="J622" t="s">
        <v>6793</v>
      </c>
      <c r="O622" t="s">
        <v>6793</v>
      </c>
      <c r="P622" t="s">
        <v>7515</v>
      </c>
      <c r="Q622" t="s">
        <v>7516</v>
      </c>
      <c r="R622" t="s">
        <v>7515</v>
      </c>
      <c r="S622" t="s">
        <v>7515</v>
      </c>
      <c r="T622" t="s">
        <v>7515</v>
      </c>
      <c r="U622" t="s">
        <v>7515</v>
      </c>
      <c r="V622" t="s">
        <v>7515</v>
      </c>
      <c r="W622" t="s">
        <v>7515</v>
      </c>
      <c r="X622" t="s">
        <v>7515</v>
      </c>
      <c r="Y622" t="s">
        <v>7515</v>
      </c>
      <c r="Z622" t="s">
        <v>7515</v>
      </c>
      <c r="AA622" t="s">
        <v>7515</v>
      </c>
      <c r="AB622" t="s">
        <v>7515</v>
      </c>
      <c r="AC622" t="s">
        <v>7515</v>
      </c>
      <c r="AD622" t="s">
        <v>7515</v>
      </c>
      <c r="AE622" t="s">
        <v>7515</v>
      </c>
      <c r="AF622" t="s">
        <v>7515</v>
      </c>
      <c r="AG622" t="s">
        <v>7515</v>
      </c>
      <c r="AH622" t="s">
        <v>7515</v>
      </c>
      <c r="AI622" t="s">
        <v>6796</v>
      </c>
      <c r="AQ622" t="s">
        <v>6985</v>
      </c>
      <c r="AR622" t="s">
        <v>6794</v>
      </c>
      <c r="AS622" t="s">
        <v>6794</v>
      </c>
      <c r="AT622">
        <v>0</v>
      </c>
      <c r="AU622">
        <v>10</v>
      </c>
      <c r="AV622" t="s">
        <v>6988</v>
      </c>
      <c r="AW622" t="s">
        <v>6794</v>
      </c>
      <c r="AX622" t="s">
        <v>6793</v>
      </c>
      <c r="AY622" t="s">
        <v>6814</v>
      </c>
      <c r="BA622" t="s">
        <v>6991</v>
      </c>
      <c r="BB622" t="s">
        <v>7588</v>
      </c>
      <c r="BC622" t="s">
        <v>6794</v>
      </c>
      <c r="BD622" t="s">
        <v>6793</v>
      </c>
      <c r="BE622" t="s">
        <v>6793</v>
      </c>
      <c r="BF622" t="s">
        <v>6793</v>
      </c>
      <c r="BG622" t="s">
        <v>6793</v>
      </c>
      <c r="BH622" t="s">
        <v>6794</v>
      </c>
      <c r="BI622" t="s">
        <v>6793</v>
      </c>
      <c r="BJ622" t="s">
        <v>6794</v>
      </c>
      <c r="BK622" t="s">
        <v>6793</v>
      </c>
      <c r="BL622" t="s">
        <v>6794</v>
      </c>
      <c r="BM622" t="s">
        <v>7024</v>
      </c>
      <c r="BN622" t="s">
        <v>7030</v>
      </c>
      <c r="BO622" t="s">
        <v>6794</v>
      </c>
      <c r="BQ622">
        <v>50</v>
      </c>
      <c r="BR622" t="s">
        <v>7532</v>
      </c>
      <c r="BS622" t="s">
        <v>7519</v>
      </c>
      <c r="BT622" t="s">
        <v>7542</v>
      </c>
      <c r="BU622" t="s">
        <v>7559</v>
      </c>
      <c r="BV622" t="s">
        <v>7535</v>
      </c>
      <c r="BW622" t="s">
        <v>7515</v>
      </c>
      <c r="BX622" t="s">
        <v>7516</v>
      </c>
      <c r="BY622" t="s">
        <v>7515</v>
      </c>
      <c r="BZ622" t="s">
        <v>7515</v>
      </c>
      <c r="CA622" t="s">
        <v>7515</v>
      </c>
      <c r="CB622" t="s">
        <v>7515</v>
      </c>
      <c r="CC622" t="s">
        <v>7515</v>
      </c>
      <c r="CD622" t="s">
        <v>7515</v>
      </c>
      <c r="CE622" t="s">
        <v>7515</v>
      </c>
      <c r="CF622" t="s">
        <v>7515</v>
      </c>
      <c r="CG622" t="s">
        <v>7515</v>
      </c>
      <c r="CH622" t="s">
        <v>7515</v>
      </c>
      <c r="CI622" t="s">
        <v>6793</v>
      </c>
      <c r="CJ622" t="s">
        <v>6794</v>
      </c>
      <c r="CO622" t="s">
        <v>6793</v>
      </c>
      <c r="CP622" t="s">
        <v>6793</v>
      </c>
      <c r="CQ622" t="s">
        <v>6794</v>
      </c>
      <c r="CR622" t="s">
        <v>6793</v>
      </c>
      <c r="CS622" t="s">
        <v>6793</v>
      </c>
      <c r="CT622" t="s">
        <v>6793</v>
      </c>
      <c r="CU622" t="s">
        <v>6794</v>
      </c>
      <c r="CV622" t="s">
        <v>6793</v>
      </c>
      <c r="CW622" t="s">
        <v>6794</v>
      </c>
      <c r="CX622" t="s">
        <v>7520</v>
      </c>
      <c r="CY622" t="s">
        <v>7521</v>
      </c>
      <c r="CZ622" t="s">
        <v>7522</v>
      </c>
      <c r="DA622" t="s">
        <v>6794</v>
      </c>
      <c r="DB622">
        <v>1</v>
      </c>
      <c r="DC622">
        <v>3</v>
      </c>
      <c r="DD622">
        <v>2</v>
      </c>
      <c r="EA622">
        <v>4</v>
      </c>
      <c r="EC622">
        <v>0</v>
      </c>
      <c r="ED622">
        <v>0</v>
      </c>
      <c r="EE622">
        <v>3</v>
      </c>
      <c r="EF622">
        <v>0</v>
      </c>
      <c r="EG622">
        <v>1</v>
      </c>
      <c r="EH622">
        <v>0</v>
      </c>
      <c r="EI622">
        <v>0</v>
      </c>
      <c r="EP622" t="s">
        <v>6793</v>
      </c>
      <c r="JO622" t="s">
        <v>7524</v>
      </c>
      <c r="JP622" t="s">
        <v>7525</v>
      </c>
      <c r="JQ622">
        <v>2006</v>
      </c>
      <c r="JU622" t="s">
        <v>6793</v>
      </c>
      <c r="KE622" t="s">
        <v>7524</v>
      </c>
      <c r="KF622" t="s">
        <v>7556</v>
      </c>
      <c r="KG622">
        <v>2006</v>
      </c>
      <c r="KI622" t="s">
        <v>7526</v>
      </c>
      <c r="KJ622" t="s">
        <v>7526</v>
      </c>
      <c r="KK622" t="s">
        <v>6794</v>
      </c>
      <c r="KL622" t="s">
        <v>6794</v>
      </c>
      <c r="OM622" t="s">
        <v>7528</v>
      </c>
      <c r="ON622" t="s">
        <v>7539</v>
      </c>
      <c r="OO622" t="s">
        <v>7528</v>
      </c>
      <c r="OP622">
        <v>0</v>
      </c>
      <c r="OQ622" t="s">
        <v>28</v>
      </c>
      <c r="OR622" t="s">
        <v>212</v>
      </c>
      <c r="OS622">
        <v>2006</v>
      </c>
      <c r="OT622">
        <v>12</v>
      </c>
      <c r="OU622">
        <v>1</v>
      </c>
      <c r="OV622">
        <v>12</v>
      </c>
      <c r="OW622">
        <v>1</v>
      </c>
      <c r="OX622">
        <v>0</v>
      </c>
      <c r="OY622">
        <v>35</v>
      </c>
      <c r="OZ622" t="s">
        <v>7515</v>
      </c>
      <c r="PA622" t="s">
        <v>7515</v>
      </c>
      <c r="PB622" t="s">
        <v>7515</v>
      </c>
      <c r="PC622" t="s">
        <v>7515</v>
      </c>
      <c r="PD622" t="s">
        <v>7515</v>
      </c>
      <c r="PE622" t="s">
        <v>7515</v>
      </c>
      <c r="PF622" t="s">
        <v>7515</v>
      </c>
      <c r="PG622" t="s">
        <v>7515</v>
      </c>
      <c r="PH622" t="s">
        <v>7515</v>
      </c>
      <c r="PI622" t="s">
        <v>7515</v>
      </c>
      <c r="PJ622" t="s">
        <v>7515</v>
      </c>
      <c r="PK622" t="s">
        <v>7515</v>
      </c>
      <c r="PL622" t="s">
        <v>7515</v>
      </c>
      <c r="PM622" t="s">
        <v>7515</v>
      </c>
      <c r="PN622" t="s">
        <v>7515</v>
      </c>
      <c r="PO622" t="s">
        <v>7515</v>
      </c>
      <c r="PP622" t="s">
        <v>7515</v>
      </c>
      <c r="PQ622" t="s">
        <v>7516</v>
      </c>
      <c r="PR622" t="s">
        <v>7515</v>
      </c>
      <c r="PS622" t="s">
        <v>7516</v>
      </c>
      <c r="PT622" t="s">
        <v>7515</v>
      </c>
      <c r="PU622" t="s">
        <v>7515</v>
      </c>
      <c r="PV622" t="s">
        <v>7515</v>
      </c>
      <c r="PW622" t="s">
        <v>7515</v>
      </c>
      <c r="PX622" t="s">
        <v>7515</v>
      </c>
      <c r="PY622" t="s">
        <v>7515</v>
      </c>
      <c r="PZ622" t="s">
        <v>7515</v>
      </c>
      <c r="QA622" t="s">
        <v>7515</v>
      </c>
      <c r="QB622" t="s">
        <v>7515</v>
      </c>
      <c r="QC622" t="s">
        <v>7515</v>
      </c>
      <c r="QE622" t="s">
        <v>7515</v>
      </c>
      <c r="QF622" t="s">
        <v>7516</v>
      </c>
      <c r="QG622" t="s">
        <v>7515</v>
      </c>
      <c r="QH622" t="s">
        <v>7515</v>
      </c>
      <c r="QI622" t="s">
        <v>7515</v>
      </c>
      <c r="QJ622" t="s">
        <v>7515</v>
      </c>
      <c r="QK622" t="s">
        <v>7515</v>
      </c>
      <c r="RP622">
        <f t="shared" si="18"/>
        <v>4</v>
      </c>
      <c r="RS622">
        <f t="shared" si="19"/>
        <v>3</v>
      </c>
    </row>
    <row r="623" spans="1:487" x14ac:dyDescent="0.3">
      <c r="A623">
        <v>70610</v>
      </c>
      <c r="B623">
        <v>1171</v>
      </c>
      <c r="C623">
        <v>0</v>
      </c>
      <c r="D623">
        <v>5</v>
      </c>
      <c r="E623">
        <v>15</v>
      </c>
      <c r="F623">
        <v>79</v>
      </c>
      <c r="G623">
        <v>102</v>
      </c>
      <c r="H623">
        <v>4</v>
      </c>
      <c r="I623" t="s">
        <v>6793</v>
      </c>
      <c r="J623" t="s">
        <v>6793</v>
      </c>
      <c r="O623" t="s">
        <v>6793</v>
      </c>
      <c r="P623" t="s">
        <v>7516</v>
      </c>
      <c r="Q623" t="s">
        <v>7515</v>
      </c>
      <c r="R623" t="s">
        <v>7515</v>
      </c>
      <c r="S623" t="s">
        <v>7515</v>
      </c>
      <c r="T623" t="s">
        <v>7515</v>
      </c>
      <c r="U623" t="s">
        <v>7515</v>
      </c>
      <c r="V623" t="s">
        <v>7515</v>
      </c>
      <c r="W623" t="s">
        <v>7515</v>
      </c>
      <c r="X623" t="s">
        <v>7515</v>
      </c>
      <c r="Y623" t="s">
        <v>7515</v>
      </c>
      <c r="Z623" t="s">
        <v>7515</v>
      </c>
      <c r="AA623" t="s">
        <v>7515</v>
      </c>
      <c r="AB623" t="s">
        <v>7515</v>
      </c>
      <c r="AC623" t="s">
        <v>7515</v>
      </c>
      <c r="AD623" t="s">
        <v>7515</v>
      </c>
      <c r="AE623" t="s">
        <v>7515</v>
      </c>
      <c r="AF623" t="s">
        <v>7515</v>
      </c>
      <c r="AG623" t="s">
        <v>7515</v>
      </c>
      <c r="AH623" t="s">
        <v>7515</v>
      </c>
      <c r="AI623" t="s">
        <v>7517</v>
      </c>
      <c r="AL623">
        <v>0</v>
      </c>
      <c r="AM623">
        <v>6</v>
      </c>
      <c r="AN623" t="s">
        <v>6845</v>
      </c>
      <c r="AQ623" t="s">
        <v>6993</v>
      </c>
      <c r="AR623" t="s">
        <v>6794</v>
      </c>
      <c r="AS623" t="s">
        <v>6794</v>
      </c>
      <c r="AT623">
        <v>0</v>
      </c>
      <c r="AU623">
        <v>18</v>
      </c>
      <c r="AV623" t="s">
        <v>7568</v>
      </c>
      <c r="AW623" t="s">
        <v>6794</v>
      </c>
      <c r="AX623" t="s">
        <v>6793</v>
      </c>
      <c r="AY623" t="s">
        <v>6813</v>
      </c>
      <c r="AZ623" t="s">
        <v>7531</v>
      </c>
      <c r="BA623" t="s">
        <v>6991</v>
      </c>
      <c r="BC623" t="s">
        <v>6794</v>
      </c>
      <c r="BD623" t="s">
        <v>6794</v>
      </c>
      <c r="BE623" t="s">
        <v>6794</v>
      </c>
      <c r="BF623" t="s">
        <v>6793</v>
      </c>
      <c r="BH623" t="s">
        <v>6794</v>
      </c>
      <c r="BI623" t="s">
        <v>6794</v>
      </c>
      <c r="BJ623" t="s">
        <v>6793</v>
      </c>
      <c r="BK623" t="s">
        <v>6794</v>
      </c>
      <c r="BL623" t="s">
        <v>6794</v>
      </c>
      <c r="BM623" t="s">
        <v>7022</v>
      </c>
      <c r="BN623" t="s">
        <v>7022</v>
      </c>
      <c r="BO623" t="s">
        <v>6794</v>
      </c>
      <c r="BQ623" t="s">
        <v>7547</v>
      </c>
      <c r="BR623">
        <v>35</v>
      </c>
      <c r="BS623" t="s">
        <v>7519</v>
      </c>
      <c r="BT623" t="s">
        <v>6</v>
      </c>
      <c r="BU623" t="s">
        <v>7022</v>
      </c>
      <c r="BV623" t="s">
        <v>7535</v>
      </c>
      <c r="BW623" t="s">
        <v>7516</v>
      </c>
      <c r="BX623" t="s">
        <v>7515</v>
      </c>
      <c r="BY623" t="s">
        <v>7515</v>
      </c>
      <c r="BZ623" t="s">
        <v>7515</v>
      </c>
      <c r="CA623" t="s">
        <v>7515</v>
      </c>
      <c r="CB623" t="s">
        <v>7515</v>
      </c>
      <c r="CC623" t="s">
        <v>7515</v>
      </c>
      <c r="CD623" t="s">
        <v>7515</v>
      </c>
      <c r="CE623" t="s">
        <v>7515</v>
      </c>
      <c r="CF623" t="s">
        <v>7515</v>
      </c>
      <c r="CG623" t="s">
        <v>7515</v>
      </c>
      <c r="CH623" t="s">
        <v>7515</v>
      </c>
      <c r="CI623" t="s">
        <v>6794</v>
      </c>
      <c r="CJ623" t="s">
        <v>6793</v>
      </c>
      <c r="CO623" t="s">
        <v>6793</v>
      </c>
      <c r="CP623" t="s">
        <v>6793</v>
      </c>
      <c r="CQ623" t="s">
        <v>6794</v>
      </c>
      <c r="CR623" t="s">
        <v>6794</v>
      </c>
      <c r="CS623" t="s">
        <v>6794</v>
      </c>
      <c r="CT623" t="s">
        <v>6794</v>
      </c>
      <c r="CU623" t="s">
        <v>6794</v>
      </c>
      <c r="CV623" t="s">
        <v>6794</v>
      </c>
      <c r="CW623" t="s">
        <v>6794</v>
      </c>
      <c r="CX623" t="s">
        <v>7520</v>
      </c>
      <c r="CY623" t="s">
        <v>7521</v>
      </c>
      <c r="CZ623" t="s">
        <v>7522</v>
      </c>
      <c r="DA623" t="s">
        <v>6793</v>
      </c>
      <c r="DB623">
        <v>2</v>
      </c>
      <c r="DC623">
        <v>3</v>
      </c>
      <c r="DD623">
        <v>2</v>
      </c>
      <c r="DE623" t="s">
        <v>6794</v>
      </c>
      <c r="EA623">
        <v>1</v>
      </c>
      <c r="EB623" t="s">
        <v>7584</v>
      </c>
      <c r="EJ623" t="s">
        <v>6794</v>
      </c>
      <c r="EP623" t="s">
        <v>6794</v>
      </c>
      <c r="OI623" t="s">
        <v>6857</v>
      </c>
      <c r="OJ623" t="s">
        <v>7526</v>
      </c>
      <c r="OK623" t="s">
        <v>7527</v>
      </c>
      <c r="OL623" t="s">
        <v>7527</v>
      </c>
      <c r="OM623" t="s">
        <v>7528</v>
      </c>
      <c r="ON623" t="s">
        <v>7529</v>
      </c>
      <c r="OO623" t="s">
        <v>7528</v>
      </c>
      <c r="OP623">
        <v>0</v>
      </c>
      <c r="OQ623" t="s">
        <v>28</v>
      </c>
      <c r="OR623" t="s">
        <v>7549</v>
      </c>
      <c r="OS623">
        <v>2006</v>
      </c>
      <c r="OT623">
        <v>4</v>
      </c>
      <c r="OU623">
        <v>1</v>
      </c>
      <c r="OV623">
        <v>4</v>
      </c>
      <c r="OW623">
        <v>0</v>
      </c>
      <c r="OX623">
        <v>1</v>
      </c>
      <c r="OY623">
        <v>35</v>
      </c>
      <c r="QE623" t="s">
        <v>7515</v>
      </c>
      <c r="QF623" t="s">
        <v>7515</v>
      </c>
      <c r="QG623" t="s">
        <v>7515</v>
      </c>
      <c r="QH623" t="s">
        <v>7515</v>
      </c>
      <c r="QI623" t="s">
        <v>7515</v>
      </c>
      <c r="QJ623" t="s">
        <v>7516</v>
      </c>
      <c r="QK623" t="s">
        <v>7515</v>
      </c>
      <c r="RP623">
        <f t="shared" si="18"/>
        <v>3</v>
      </c>
      <c r="RS623">
        <f t="shared" si="19"/>
        <v>2</v>
      </c>
    </row>
    <row r="624" spans="1:487" x14ac:dyDescent="0.3">
      <c r="A624">
        <v>70611</v>
      </c>
      <c r="B624">
        <v>1173</v>
      </c>
      <c r="C624">
        <v>0</v>
      </c>
      <c r="D624">
        <v>5</v>
      </c>
      <c r="E624">
        <v>14</v>
      </c>
      <c r="F624">
        <v>77</v>
      </c>
      <c r="G624">
        <v>102</v>
      </c>
      <c r="H624">
        <v>9</v>
      </c>
      <c r="I624" t="s">
        <v>6793</v>
      </c>
      <c r="J624" t="s">
        <v>6793</v>
      </c>
      <c r="O624" t="s">
        <v>6793</v>
      </c>
      <c r="P624" t="s">
        <v>7516</v>
      </c>
      <c r="Q624" t="s">
        <v>7515</v>
      </c>
      <c r="R624" t="s">
        <v>7515</v>
      </c>
      <c r="S624" t="s">
        <v>7515</v>
      </c>
      <c r="T624" t="s">
        <v>7515</v>
      </c>
      <c r="U624" t="s">
        <v>7515</v>
      </c>
      <c r="V624" t="s">
        <v>7515</v>
      </c>
      <c r="W624" t="s">
        <v>7515</v>
      </c>
      <c r="X624" t="s">
        <v>7515</v>
      </c>
      <c r="Y624" t="s">
        <v>7515</v>
      </c>
      <c r="Z624" t="s">
        <v>7515</v>
      </c>
      <c r="AA624" t="s">
        <v>7515</v>
      </c>
      <c r="AB624" t="s">
        <v>7515</v>
      </c>
      <c r="AC624" t="s">
        <v>7515</v>
      </c>
      <c r="AD624" t="s">
        <v>7515</v>
      </c>
      <c r="AE624" t="s">
        <v>7515</v>
      </c>
      <c r="AF624" t="s">
        <v>7515</v>
      </c>
      <c r="AG624" t="s">
        <v>7515</v>
      </c>
      <c r="AH624" t="s">
        <v>7515</v>
      </c>
      <c r="AI624" t="s">
        <v>6796</v>
      </c>
      <c r="AQ624" t="s">
        <v>6985</v>
      </c>
      <c r="AR624" t="s">
        <v>6793</v>
      </c>
      <c r="AS624" t="s">
        <v>6794</v>
      </c>
      <c r="AT624" t="s">
        <v>6</v>
      </c>
      <c r="AU624" t="s">
        <v>6</v>
      </c>
      <c r="AV624" t="s">
        <v>6757</v>
      </c>
      <c r="AW624" t="s">
        <v>6793</v>
      </c>
      <c r="AX624" t="s">
        <v>6794</v>
      </c>
      <c r="AY624" t="s">
        <v>6813</v>
      </c>
      <c r="AZ624" t="s">
        <v>7531</v>
      </c>
      <c r="BA624" t="s">
        <v>7553</v>
      </c>
      <c r="BC624" t="s">
        <v>6794</v>
      </c>
      <c r="BD624" t="s">
        <v>6793</v>
      </c>
      <c r="BE624" t="s">
        <v>6793</v>
      </c>
      <c r="BF624" t="s">
        <v>6793</v>
      </c>
      <c r="BH624" t="s">
        <v>6794</v>
      </c>
      <c r="BI624" t="s">
        <v>6794</v>
      </c>
      <c r="BJ624" t="s">
        <v>6794</v>
      </c>
      <c r="BK624" t="s">
        <v>6794</v>
      </c>
      <c r="BL624" t="s">
        <v>6794</v>
      </c>
      <c r="BM624" t="s">
        <v>7024</v>
      </c>
      <c r="BN624" t="s">
        <v>7021</v>
      </c>
      <c r="BO624" t="s">
        <v>6794</v>
      </c>
      <c r="BQ624">
        <v>35</v>
      </c>
      <c r="BR624" t="s">
        <v>6</v>
      </c>
      <c r="BS624" t="s">
        <v>7519</v>
      </c>
      <c r="BT624" t="s">
        <v>7542</v>
      </c>
      <c r="BU624" t="s">
        <v>7559</v>
      </c>
      <c r="BV624" t="s">
        <v>6757</v>
      </c>
      <c r="BW624" t="s">
        <v>7515</v>
      </c>
      <c r="BX624" t="s">
        <v>7515</v>
      </c>
      <c r="BY624" t="s">
        <v>7515</v>
      </c>
      <c r="BZ624" t="s">
        <v>7515</v>
      </c>
      <c r="CA624" t="s">
        <v>7515</v>
      </c>
      <c r="CB624" t="s">
        <v>7515</v>
      </c>
      <c r="CC624" t="s">
        <v>7515</v>
      </c>
      <c r="CD624" t="s">
        <v>7515</v>
      </c>
      <c r="CE624" t="s">
        <v>7515</v>
      </c>
      <c r="CF624" t="s">
        <v>7516</v>
      </c>
      <c r="CG624" t="s">
        <v>7515</v>
      </c>
      <c r="CH624" t="s">
        <v>7515</v>
      </c>
      <c r="CI624" t="s">
        <v>6793</v>
      </c>
      <c r="CJ624" t="s">
        <v>6794</v>
      </c>
      <c r="CO624" t="s">
        <v>6794</v>
      </c>
      <c r="CP624" t="s">
        <v>6793</v>
      </c>
      <c r="CQ624" t="s">
        <v>6794</v>
      </c>
      <c r="CR624" t="s">
        <v>6793</v>
      </c>
      <c r="CS624" t="s">
        <v>6794</v>
      </c>
      <c r="CT624" t="s">
        <v>6794</v>
      </c>
      <c r="CU624" t="s">
        <v>6794</v>
      </c>
      <c r="CV624" t="s">
        <v>6793</v>
      </c>
      <c r="CW624" t="s">
        <v>6794</v>
      </c>
      <c r="CX624" t="s">
        <v>7520</v>
      </c>
      <c r="CY624" t="s">
        <v>7521</v>
      </c>
      <c r="CZ624" t="s">
        <v>7522</v>
      </c>
      <c r="DA624" t="s">
        <v>6793</v>
      </c>
      <c r="DB624">
        <v>2</v>
      </c>
      <c r="DC624">
        <v>2</v>
      </c>
      <c r="DD624">
        <v>3</v>
      </c>
      <c r="DE624" t="s">
        <v>6794</v>
      </c>
      <c r="EA624">
        <v>1</v>
      </c>
      <c r="EB624" t="s">
        <v>7537</v>
      </c>
      <c r="EJ624" t="s">
        <v>6793</v>
      </c>
      <c r="EK624" t="s">
        <v>7573</v>
      </c>
      <c r="EM624">
        <v>1</v>
      </c>
      <c r="EN624">
        <v>2006</v>
      </c>
      <c r="EO624" t="s">
        <v>6</v>
      </c>
      <c r="EP624" t="s">
        <v>6794</v>
      </c>
      <c r="OI624" t="s">
        <v>7526</v>
      </c>
      <c r="OJ624" t="s">
        <v>7526</v>
      </c>
      <c r="OK624" t="s">
        <v>7526</v>
      </c>
      <c r="OL624" t="s">
        <v>7526</v>
      </c>
      <c r="OM624" t="s">
        <v>7528</v>
      </c>
      <c r="ON624" t="s">
        <v>7529</v>
      </c>
      <c r="OO624" t="s">
        <v>7528</v>
      </c>
      <c r="OP624">
        <v>4</v>
      </c>
      <c r="OQ624" t="s">
        <v>28</v>
      </c>
      <c r="OR624" t="s">
        <v>212</v>
      </c>
      <c r="OS624">
        <v>2007</v>
      </c>
      <c r="OT624">
        <v>7</v>
      </c>
      <c r="OU624">
        <v>1</v>
      </c>
      <c r="OV624">
        <v>7</v>
      </c>
      <c r="OW624">
        <v>1</v>
      </c>
      <c r="OX624">
        <v>0</v>
      </c>
      <c r="OY624">
        <v>35</v>
      </c>
      <c r="QE624" t="s">
        <v>7515</v>
      </c>
      <c r="QF624" t="s">
        <v>7515</v>
      </c>
      <c r="QG624" t="s">
        <v>7516</v>
      </c>
      <c r="QH624" t="s">
        <v>7515</v>
      </c>
      <c r="QI624" t="s">
        <v>7515</v>
      </c>
      <c r="QJ624" t="s">
        <v>7515</v>
      </c>
      <c r="QK624" t="s">
        <v>7515</v>
      </c>
      <c r="RP624">
        <f t="shared" si="18"/>
        <v>-1</v>
      </c>
      <c r="RS624">
        <f t="shared" si="19"/>
        <v>3</v>
      </c>
    </row>
    <row r="625" spans="1:487" x14ac:dyDescent="0.3">
      <c r="A625">
        <v>70612</v>
      </c>
      <c r="B625">
        <v>1174</v>
      </c>
      <c r="C625">
        <v>0</v>
      </c>
      <c r="D625">
        <v>5</v>
      </c>
      <c r="E625">
        <v>8</v>
      </c>
      <c r="F625">
        <v>95</v>
      </c>
      <c r="G625">
        <v>102</v>
      </c>
      <c r="H625">
        <v>9</v>
      </c>
      <c r="I625" t="s">
        <v>6793</v>
      </c>
      <c r="J625" t="s">
        <v>6793</v>
      </c>
      <c r="O625" t="s">
        <v>6793</v>
      </c>
      <c r="P625" t="s">
        <v>7515</v>
      </c>
      <c r="Q625" t="s">
        <v>7515</v>
      </c>
      <c r="R625" t="s">
        <v>7515</v>
      </c>
      <c r="S625" t="s">
        <v>7515</v>
      </c>
      <c r="T625" t="s">
        <v>7515</v>
      </c>
      <c r="U625" t="s">
        <v>7515</v>
      </c>
      <c r="V625" t="s">
        <v>7515</v>
      </c>
      <c r="W625" t="s">
        <v>7515</v>
      </c>
      <c r="X625" t="s">
        <v>7515</v>
      </c>
      <c r="Y625" t="s">
        <v>7515</v>
      </c>
      <c r="Z625" t="s">
        <v>7515</v>
      </c>
      <c r="AA625" t="s">
        <v>7515</v>
      </c>
      <c r="AB625" t="s">
        <v>7515</v>
      </c>
      <c r="AC625" t="s">
        <v>7515</v>
      </c>
      <c r="AD625" t="s">
        <v>7515</v>
      </c>
      <c r="AE625" t="s">
        <v>7515</v>
      </c>
      <c r="AF625" t="s">
        <v>7515</v>
      </c>
      <c r="AG625" t="s">
        <v>7516</v>
      </c>
      <c r="AH625" t="s">
        <v>7515</v>
      </c>
      <c r="AI625" t="s">
        <v>6796</v>
      </c>
      <c r="AQ625" t="s">
        <v>6985</v>
      </c>
      <c r="AR625" t="s">
        <v>6793</v>
      </c>
      <c r="AS625" t="s">
        <v>6794</v>
      </c>
      <c r="AT625">
        <v>0</v>
      </c>
      <c r="AU625">
        <v>16</v>
      </c>
      <c r="AV625" t="s">
        <v>6988</v>
      </c>
      <c r="AW625" t="s">
        <v>6793</v>
      </c>
      <c r="AX625" t="s">
        <v>6793</v>
      </c>
      <c r="AY625" t="s">
        <v>6813</v>
      </c>
      <c r="AZ625" t="s">
        <v>7531</v>
      </c>
      <c r="BA625" t="s">
        <v>6991</v>
      </c>
      <c r="BC625" t="s">
        <v>6794</v>
      </c>
      <c r="BD625" t="s">
        <v>6794</v>
      </c>
      <c r="BE625" t="s">
        <v>6794</v>
      </c>
      <c r="BF625" t="s">
        <v>6794</v>
      </c>
      <c r="BG625" t="s">
        <v>6793</v>
      </c>
      <c r="BH625" t="s">
        <v>6793</v>
      </c>
      <c r="BI625" t="s">
        <v>6794</v>
      </c>
      <c r="BJ625" t="s">
        <v>6794</v>
      </c>
      <c r="BK625" t="s">
        <v>6794</v>
      </c>
      <c r="BL625" t="s">
        <v>6794</v>
      </c>
      <c r="BM625" t="s">
        <v>7021</v>
      </c>
      <c r="BN625" t="s">
        <v>7025</v>
      </c>
      <c r="BO625" t="s">
        <v>6794</v>
      </c>
      <c r="BQ625" t="s">
        <v>7547</v>
      </c>
      <c r="BR625" t="s">
        <v>6</v>
      </c>
      <c r="BS625" t="s">
        <v>7533</v>
      </c>
      <c r="BT625" t="s">
        <v>6</v>
      </c>
      <c r="BU625" t="s">
        <v>7559</v>
      </c>
      <c r="BV625" t="s">
        <v>7543</v>
      </c>
      <c r="BW625" t="s">
        <v>7515</v>
      </c>
      <c r="BX625" t="s">
        <v>7515</v>
      </c>
      <c r="BY625" t="s">
        <v>7516</v>
      </c>
      <c r="BZ625" t="s">
        <v>7515</v>
      </c>
      <c r="CA625" t="s">
        <v>7515</v>
      </c>
      <c r="CB625" t="s">
        <v>7515</v>
      </c>
      <c r="CC625" t="s">
        <v>7515</v>
      </c>
      <c r="CD625" t="s">
        <v>7515</v>
      </c>
      <c r="CE625" t="s">
        <v>7515</v>
      </c>
      <c r="CF625" t="s">
        <v>7515</v>
      </c>
      <c r="CG625" t="s">
        <v>7515</v>
      </c>
      <c r="CH625" t="s">
        <v>7515</v>
      </c>
      <c r="CI625" t="s">
        <v>6793</v>
      </c>
      <c r="CJ625" t="s">
        <v>6794</v>
      </c>
      <c r="CO625" t="s">
        <v>6793</v>
      </c>
      <c r="CP625" t="s">
        <v>6793</v>
      </c>
      <c r="CQ625" t="s">
        <v>6794</v>
      </c>
      <c r="CR625" t="s">
        <v>6793</v>
      </c>
      <c r="CS625" t="s">
        <v>6794</v>
      </c>
      <c r="CT625" t="s">
        <v>6794</v>
      </c>
      <c r="CU625" t="s">
        <v>6794</v>
      </c>
      <c r="CV625" t="s">
        <v>6793</v>
      </c>
      <c r="CW625" t="s">
        <v>6794</v>
      </c>
      <c r="CX625" t="s">
        <v>7520</v>
      </c>
      <c r="CY625" t="s">
        <v>7521</v>
      </c>
      <c r="CZ625" t="s">
        <v>7587</v>
      </c>
      <c r="DA625" t="s">
        <v>6793</v>
      </c>
      <c r="DB625">
        <v>2</v>
      </c>
      <c r="DC625">
        <v>4</v>
      </c>
      <c r="DD625">
        <v>3</v>
      </c>
      <c r="DE625" t="s">
        <v>6794</v>
      </c>
      <c r="EA625">
        <v>4</v>
      </c>
      <c r="EC625">
        <v>2</v>
      </c>
      <c r="ED625">
        <v>0</v>
      </c>
      <c r="EE625">
        <v>0</v>
      </c>
      <c r="EF625">
        <v>1</v>
      </c>
      <c r="EG625">
        <v>1</v>
      </c>
      <c r="EH625">
        <v>0</v>
      </c>
      <c r="EI625">
        <v>0</v>
      </c>
      <c r="EJ625" t="s">
        <v>6794</v>
      </c>
      <c r="EP625" t="s">
        <v>6793</v>
      </c>
      <c r="NG625" t="s">
        <v>7524</v>
      </c>
      <c r="NH625" t="s">
        <v>7574</v>
      </c>
      <c r="NI625">
        <v>2007</v>
      </c>
      <c r="NM625" t="s">
        <v>6794</v>
      </c>
      <c r="NN625" t="s">
        <v>6793</v>
      </c>
      <c r="NW625" t="s">
        <v>7547</v>
      </c>
      <c r="NX625" t="s">
        <v>7515</v>
      </c>
      <c r="NY625" t="s">
        <v>7515</v>
      </c>
      <c r="NZ625" t="s">
        <v>7515</v>
      </c>
      <c r="OA625" t="s">
        <v>7515</v>
      </c>
      <c r="OB625" t="s">
        <v>7515</v>
      </c>
      <c r="OC625" t="s">
        <v>7515</v>
      </c>
      <c r="OD625" t="s">
        <v>7516</v>
      </c>
      <c r="OE625" t="s">
        <v>7515</v>
      </c>
      <c r="OF625" t="s">
        <v>7515</v>
      </c>
      <c r="OG625" t="s">
        <v>7515</v>
      </c>
      <c r="OH625" t="s">
        <v>7515</v>
      </c>
      <c r="OI625" t="s">
        <v>7526</v>
      </c>
      <c r="OJ625" t="s">
        <v>7526</v>
      </c>
      <c r="OK625" t="s">
        <v>7526</v>
      </c>
      <c r="OL625" t="s">
        <v>7526</v>
      </c>
      <c r="OM625" t="s">
        <v>7528</v>
      </c>
      <c r="ON625" t="s">
        <v>7539</v>
      </c>
      <c r="OO625" t="s">
        <v>7528</v>
      </c>
      <c r="OP625">
        <v>3</v>
      </c>
      <c r="OQ625" t="s">
        <v>28</v>
      </c>
      <c r="OR625" t="s">
        <v>212</v>
      </c>
      <c r="OS625">
        <v>2006</v>
      </c>
      <c r="OT625">
        <v>5</v>
      </c>
      <c r="OU625">
        <v>1</v>
      </c>
      <c r="OV625">
        <v>5</v>
      </c>
      <c r="OW625">
        <v>1</v>
      </c>
      <c r="OX625">
        <v>0</v>
      </c>
      <c r="OY625">
        <v>35</v>
      </c>
      <c r="OZ625" t="s">
        <v>7515</v>
      </c>
      <c r="PA625" t="s">
        <v>7515</v>
      </c>
      <c r="PB625" t="s">
        <v>7515</v>
      </c>
      <c r="PC625" t="s">
        <v>7515</v>
      </c>
      <c r="PD625" t="s">
        <v>7515</v>
      </c>
      <c r="PE625" t="s">
        <v>7515</v>
      </c>
      <c r="PF625" t="s">
        <v>7515</v>
      </c>
      <c r="PG625" t="s">
        <v>7515</v>
      </c>
      <c r="PH625" t="s">
        <v>7515</v>
      </c>
      <c r="PI625" t="s">
        <v>7515</v>
      </c>
      <c r="PJ625" t="s">
        <v>7515</v>
      </c>
      <c r="PK625" t="s">
        <v>7515</v>
      </c>
      <c r="PL625" t="s">
        <v>7515</v>
      </c>
      <c r="PM625" t="s">
        <v>7515</v>
      </c>
      <c r="PN625" t="s">
        <v>7515</v>
      </c>
      <c r="PO625" t="s">
        <v>7515</v>
      </c>
      <c r="PP625" t="s">
        <v>7515</v>
      </c>
      <c r="PQ625" t="s">
        <v>7515</v>
      </c>
      <c r="PR625" t="s">
        <v>7515</v>
      </c>
      <c r="PS625" t="s">
        <v>7515</v>
      </c>
      <c r="PT625" t="s">
        <v>7515</v>
      </c>
      <c r="PU625" t="s">
        <v>7515</v>
      </c>
      <c r="PV625" t="s">
        <v>7515</v>
      </c>
      <c r="PW625" t="s">
        <v>7515</v>
      </c>
      <c r="PX625" t="s">
        <v>7515</v>
      </c>
      <c r="PY625" t="s">
        <v>7515</v>
      </c>
      <c r="PZ625" t="s">
        <v>7515</v>
      </c>
      <c r="QA625" t="s">
        <v>7515</v>
      </c>
      <c r="QB625" t="s">
        <v>7515</v>
      </c>
      <c r="QC625" t="s">
        <v>7516</v>
      </c>
      <c r="QE625" t="s">
        <v>7515</v>
      </c>
      <c r="QF625" t="s">
        <v>7515</v>
      </c>
      <c r="QG625" t="s">
        <v>7515</v>
      </c>
      <c r="QH625" t="s">
        <v>7515</v>
      </c>
      <c r="QI625" t="s">
        <v>7515</v>
      </c>
      <c r="QJ625" t="s">
        <v>7515</v>
      </c>
      <c r="QK625" t="s">
        <v>7516</v>
      </c>
      <c r="RN625" t="s">
        <v>7530</v>
      </c>
      <c r="RP625">
        <f t="shared" si="18"/>
        <v>3</v>
      </c>
      <c r="RS625">
        <f t="shared" si="19"/>
        <v>1</v>
      </c>
    </row>
    <row r="626" spans="1:487" x14ac:dyDescent="0.3">
      <c r="A626">
        <v>70613</v>
      </c>
      <c r="B626">
        <v>1178</v>
      </c>
      <c r="C626">
        <v>0</v>
      </c>
      <c r="D626">
        <v>5</v>
      </c>
      <c r="E626">
        <v>13</v>
      </c>
      <c r="F626">
        <v>92</v>
      </c>
      <c r="G626">
        <v>102</v>
      </c>
      <c r="H626">
        <v>9</v>
      </c>
      <c r="I626" t="s">
        <v>6793</v>
      </c>
      <c r="J626" t="s">
        <v>6793</v>
      </c>
      <c r="O626" t="s">
        <v>6793</v>
      </c>
      <c r="P626" t="s">
        <v>7515</v>
      </c>
      <c r="Q626" t="s">
        <v>7516</v>
      </c>
      <c r="R626" t="s">
        <v>7515</v>
      </c>
      <c r="S626" t="s">
        <v>7515</v>
      </c>
      <c r="T626" t="s">
        <v>7515</v>
      </c>
      <c r="U626" t="s">
        <v>7515</v>
      </c>
      <c r="V626" t="s">
        <v>7515</v>
      </c>
      <c r="W626" t="s">
        <v>7515</v>
      </c>
      <c r="X626" t="s">
        <v>7515</v>
      </c>
      <c r="Y626" t="s">
        <v>7515</v>
      </c>
      <c r="Z626" t="s">
        <v>7515</v>
      </c>
      <c r="AA626" t="s">
        <v>7515</v>
      </c>
      <c r="AB626" t="s">
        <v>7515</v>
      </c>
      <c r="AC626" t="s">
        <v>7515</v>
      </c>
      <c r="AD626" t="s">
        <v>7515</v>
      </c>
      <c r="AE626" t="s">
        <v>7515</v>
      </c>
      <c r="AF626" t="s">
        <v>7515</v>
      </c>
      <c r="AG626" t="s">
        <v>7515</v>
      </c>
      <c r="AH626" t="s">
        <v>7515</v>
      </c>
      <c r="AJ626">
        <v>1</v>
      </c>
      <c r="AK626">
        <v>1</v>
      </c>
      <c r="AL626">
        <v>0</v>
      </c>
      <c r="AM626">
        <v>10</v>
      </c>
      <c r="AN626" t="s">
        <v>6845</v>
      </c>
      <c r="AQ626" t="s">
        <v>6993</v>
      </c>
      <c r="AR626" t="s">
        <v>6793</v>
      </c>
      <c r="AS626" t="s">
        <v>6794</v>
      </c>
      <c r="AT626">
        <v>0</v>
      </c>
      <c r="AU626">
        <v>20</v>
      </c>
      <c r="AV626" t="s">
        <v>6988</v>
      </c>
      <c r="AW626" t="s">
        <v>6793</v>
      </c>
      <c r="AX626" t="s">
        <v>6794</v>
      </c>
      <c r="AY626" t="s">
        <v>6814</v>
      </c>
      <c r="BA626" t="s">
        <v>6991</v>
      </c>
      <c r="BB626" t="s">
        <v>7588</v>
      </c>
      <c r="BC626" t="s">
        <v>6793</v>
      </c>
      <c r="BD626" t="s">
        <v>6794</v>
      </c>
      <c r="BE626" t="s">
        <v>6793</v>
      </c>
      <c r="BF626" t="s">
        <v>6793</v>
      </c>
      <c r="BG626" t="s">
        <v>6793</v>
      </c>
      <c r="BH626" t="s">
        <v>6794</v>
      </c>
      <c r="BI626" t="s">
        <v>6794</v>
      </c>
      <c r="BJ626" t="s">
        <v>6794</v>
      </c>
      <c r="BK626" t="s">
        <v>6793</v>
      </c>
      <c r="BL626" t="s">
        <v>6794</v>
      </c>
      <c r="BM626" t="s">
        <v>7021</v>
      </c>
      <c r="BN626" t="s">
        <v>7024</v>
      </c>
      <c r="BO626" t="s">
        <v>6794</v>
      </c>
      <c r="BQ626">
        <v>50</v>
      </c>
      <c r="BR626">
        <v>40</v>
      </c>
      <c r="BS626" t="s">
        <v>7533</v>
      </c>
      <c r="BT626" t="s">
        <v>6</v>
      </c>
      <c r="BU626" t="s">
        <v>7559</v>
      </c>
      <c r="BV626" t="s">
        <v>7535</v>
      </c>
      <c r="BW626" t="s">
        <v>7516</v>
      </c>
      <c r="BX626" t="s">
        <v>7515</v>
      </c>
      <c r="BY626" t="s">
        <v>7515</v>
      </c>
      <c r="BZ626" t="s">
        <v>7515</v>
      </c>
      <c r="CA626" t="s">
        <v>7515</v>
      </c>
      <c r="CB626" t="s">
        <v>7515</v>
      </c>
      <c r="CC626" t="s">
        <v>7515</v>
      </c>
      <c r="CD626" t="s">
        <v>7515</v>
      </c>
      <c r="CE626" t="s">
        <v>7515</v>
      </c>
      <c r="CF626" t="s">
        <v>7515</v>
      </c>
      <c r="CG626" t="s">
        <v>7515</v>
      </c>
      <c r="CH626" t="s">
        <v>7515</v>
      </c>
      <c r="CI626" t="s">
        <v>6793</v>
      </c>
      <c r="CJ626" t="s">
        <v>6793</v>
      </c>
      <c r="CO626" t="s">
        <v>6793</v>
      </c>
      <c r="CP626" t="s">
        <v>6793</v>
      </c>
      <c r="CQ626" t="s">
        <v>6794</v>
      </c>
      <c r="CR626" t="s">
        <v>6966</v>
      </c>
      <c r="CS626" t="s">
        <v>6794</v>
      </c>
      <c r="CT626" t="s">
        <v>6793</v>
      </c>
      <c r="CU626" t="s">
        <v>6794</v>
      </c>
      <c r="CV626" t="s">
        <v>6793</v>
      </c>
      <c r="CW626" t="s">
        <v>6794</v>
      </c>
      <c r="CX626" t="s">
        <v>7520</v>
      </c>
      <c r="CY626" t="s">
        <v>7521</v>
      </c>
      <c r="CZ626" t="s">
        <v>7605</v>
      </c>
      <c r="DA626" t="s">
        <v>6793</v>
      </c>
      <c r="DB626">
        <v>3</v>
      </c>
      <c r="DC626">
        <v>4</v>
      </c>
      <c r="DD626">
        <v>3</v>
      </c>
      <c r="DE626" t="s">
        <v>6794</v>
      </c>
      <c r="EA626">
        <v>2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2</v>
      </c>
      <c r="EI626">
        <v>0</v>
      </c>
      <c r="EJ626" t="s">
        <v>6793</v>
      </c>
      <c r="EK626" t="s">
        <v>6966</v>
      </c>
      <c r="EN626" t="s">
        <v>6</v>
      </c>
      <c r="EP626" t="s">
        <v>6794</v>
      </c>
      <c r="OI626" t="s">
        <v>7526</v>
      </c>
      <c r="OJ626" t="s">
        <v>7526</v>
      </c>
      <c r="OK626" t="s">
        <v>7526</v>
      </c>
      <c r="OL626" t="s">
        <v>7526</v>
      </c>
      <c r="OM626" t="s">
        <v>7528</v>
      </c>
      <c r="ON626" t="s">
        <v>7539</v>
      </c>
      <c r="OO626" t="s">
        <v>7528</v>
      </c>
      <c r="OP626">
        <v>4</v>
      </c>
      <c r="OQ626" t="s">
        <v>28</v>
      </c>
      <c r="OR626" t="s">
        <v>212</v>
      </c>
      <c r="OS626">
        <v>2006</v>
      </c>
      <c r="OT626">
        <v>10</v>
      </c>
      <c r="OU626">
        <v>2</v>
      </c>
      <c r="OV626">
        <v>10</v>
      </c>
      <c r="OW626">
        <v>1</v>
      </c>
      <c r="OX626">
        <v>1</v>
      </c>
      <c r="OY626">
        <v>70</v>
      </c>
      <c r="QE626" t="s">
        <v>7516</v>
      </c>
      <c r="QF626" t="s">
        <v>7515</v>
      </c>
      <c r="QG626" t="s">
        <v>7515</v>
      </c>
      <c r="QH626" t="s">
        <v>7515</v>
      </c>
      <c r="QI626" t="s">
        <v>7515</v>
      </c>
      <c r="QJ626" t="s">
        <v>7515</v>
      </c>
      <c r="QK626" t="s">
        <v>7515</v>
      </c>
      <c r="RP626">
        <f t="shared" si="18"/>
        <v>2</v>
      </c>
      <c r="RS626">
        <f t="shared" si="19"/>
        <v>1</v>
      </c>
    </row>
    <row r="627" spans="1:487" x14ac:dyDescent="0.3">
      <c r="A627">
        <v>70614</v>
      </c>
      <c r="B627">
        <v>1181</v>
      </c>
      <c r="C627">
        <v>0</v>
      </c>
      <c r="D627">
        <v>5</v>
      </c>
      <c r="E627">
        <v>12</v>
      </c>
      <c r="F627">
        <v>89</v>
      </c>
      <c r="G627">
        <v>102</v>
      </c>
      <c r="H627">
        <v>4</v>
      </c>
      <c r="I627" t="s">
        <v>6793</v>
      </c>
      <c r="J627" t="s">
        <v>6794</v>
      </c>
      <c r="K627">
        <v>2</v>
      </c>
      <c r="O627" t="s">
        <v>6793</v>
      </c>
      <c r="P627" t="s">
        <v>7516</v>
      </c>
      <c r="Q627" t="s">
        <v>7515</v>
      </c>
      <c r="R627" t="s">
        <v>7515</v>
      </c>
      <c r="S627" t="s">
        <v>7515</v>
      </c>
      <c r="T627" t="s">
        <v>7515</v>
      </c>
      <c r="U627" t="s">
        <v>7515</v>
      </c>
      <c r="V627" t="s">
        <v>7515</v>
      </c>
      <c r="W627" t="s">
        <v>7515</v>
      </c>
      <c r="X627" t="s">
        <v>7515</v>
      </c>
      <c r="Y627" t="s">
        <v>7515</v>
      </c>
      <c r="Z627" t="s">
        <v>7515</v>
      </c>
      <c r="AA627" t="s">
        <v>7515</v>
      </c>
      <c r="AB627" t="s">
        <v>7515</v>
      </c>
      <c r="AC627" t="s">
        <v>7515</v>
      </c>
      <c r="AD627" t="s">
        <v>7515</v>
      </c>
      <c r="AE627" t="s">
        <v>7515</v>
      </c>
      <c r="AF627" t="s">
        <v>7515</v>
      </c>
      <c r="AG627" t="s">
        <v>7515</v>
      </c>
      <c r="AH627" t="s">
        <v>7515</v>
      </c>
      <c r="AI627" t="s">
        <v>7517</v>
      </c>
      <c r="AL627">
        <v>0</v>
      </c>
      <c r="AM627">
        <v>5</v>
      </c>
      <c r="AN627" t="s">
        <v>6845</v>
      </c>
      <c r="AQ627" t="s">
        <v>6</v>
      </c>
      <c r="AR627" t="s">
        <v>6794</v>
      </c>
      <c r="AS627" t="s">
        <v>6794</v>
      </c>
      <c r="AT627">
        <v>0</v>
      </c>
      <c r="AU627">
        <v>20</v>
      </c>
      <c r="AV627" t="s">
        <v>6988</v>
      </c>
      <c r="AW627" t="s">
        <v>6793</v>
      </c>
      <c r="AX627" t="s">
        <v>6793</v>
      </c>
      <c r="AY627" t="s">
        <v>6813</v>
      </c>
      <c r="AZ627" t="s">
        <v>7531</v>
      </c>
      <c r="BA627" t="s">
        <v>6991</v>
      </c>
      <c r="BC627" t="s">
        <v>6794</v>
      </c>
      <c r="BD627" t="s">
        <v>6794</v>
      </c>
      <c r="BE627" t="s">
        <v>6794</v>
      </c>
      <c r="BF627" t="s">
        <v>6794</v>
      </c>
      <c r="BG627" t="s">
        <v>6794</v>
      </c>
      <c r="BH627" t="s">
        <v>6794</v>
      </c>
      <c r="BI627" t="s">
        <v>6794</v>
      </c>
      <c r="BJ627" t="s">
        <v>6793</v>
      </c>
      <c r="BK627" t="s">
        <v>6794</v>
      </c>
      <c r="BL627" t="s">
        <v>6794</v>
      </c>
      <c r="BM627" t="s">
        <v>7025</v>
      </c>
      <c r="BN627" t="s">
        <v>7565</v>
      </c>
      <c r="BO627" t="s">
        <v>6794</v>
      </c>
      <c r="BQ627" t="s">
        <v>7547</v>
      </c>
      <c r="BR627">
        <v>50</v>
      </c>
      <c r="BS627" t="s">
        <v>7533</v>
      </c>
      <c r="BT627" t="s">
        <v>6</v>
      </c>
      <c r="BU627" t="s">
        <v>7559</v>
      </c>
      <c r="BV627" t="s">
        <v>7543</v>
      </c>
      <c r="BW627" t="s">
        <v>7516</v>
      </c>
      <c r="BX627" t="s">
        <v>7515</v>
      </c>
      <c r="BY627" t="s">
        <v>7515</v>
      </c>
      <c r="BZ627" t="s">
        <v>7515</v>
      </c>
      <c r="CA627" t="s">
        <v>7515</v>
      </c>
      <c r="CB627" t="s">
        <v>7515</v>
      </c>
      <c r="CC627" t="s">
        <v>7515</v>
      </c>
      <c r="CD627" t="s">
        <v>7515</v>
      </c>
      <c r="CE627" t="s">
        <v>7515</v>
      </c>
      <c r="CF627" t="s">
        <v>7515</v>
      </c>
      <c r="CG627" t="s">
        <v>7515</v>
      </c>
      <c r="CH627" t="s">
        <v>7515</v>
      </c>
      <c r="CI627" t="s">
        <v>6794</v>
      </c>
      <c r="CJ627" t="s">
        <v>6794</v>
      </c>
      <c r="CO627" t="s">
        <v>6793</v>
      </c>
      <c r="CP627" t="s">
        <v>6794</v>
      </c>
      <c r="CQ627" t="s">
        <v>6794</v>
      </c>
      <c r="CR627" t="s">
        <v>6794</v>
      </c>
      <c r="CS627" t="s">
        <v>6794</v>
      </c>
      <c r="CT627" t="s">
        <v>6794</v>
      </c>
      <c r="CU627" t="s">
        <v>6794</v>
      </c>
      <c r="CV627" t="s">
        <v>6794</v>
      </c>
      <c r="CW627" t="s">
        <v>6794</v>
      </c>
      <c r="CX627" t="s">
        <v>7520</v>
      </c>
      <c r="CY627" t="s">
        <v>7521</v>
      </c>
      <c r="CZ627" t="s">
        <v>7522</v>
      </c>
      <c r="DA627" t="s">
        <v>6793</v>
      </c>
      <c r="DB627">
        <v>4</v>
      </c>
      <c r="DC627">
        <v>5</v>
      </c>
      <c r="DD627">
        <v>7</v>
      </c>
      <c r="DE627" t="s">
        <v>6794</v>
      </c>
      <c r="EA627">
        <v>4</v>
      </c>
      <c r="EC627">
        <v>0</v>
      </c>
      <c r="ED627">
        <v>0</v>
      </c>
      <c r="EE627">
        <v>0</v>
      </c>
      <c r="EF627">
        <v>0</v>
      </c>
      <c r="EG627">
        <v>2</v>
      </c>
      <c r="EH627">
        <v>1</v>
      </c>
      <c r="EI627">
        <v>1</v>
      </c>
      <c r="EJ627" t="s">
        <v>6794</v>
      </c>
      <c r="EP627" t="s">
        <v>6794</v>
      </c>
      <c r="OI627" t="s">
        <v>7526</v>
      </c>
      <c r="OJ627" t="s">
        <v>7526</v>
      </c>
      <c r="OK627" t="s">
        <v>7526</v>
      </c>
      <c r="OL627" t="s">
        <v>7526</v>
      </c>
      <c r="OM627" t="s">
        <v>7528</v>
      </c>
      <c r="ON627" t="s">
        <v>7539</v>
      </c>
      <c r="OO627" t="s">
        <v>7528</v>
      </c>
      <c r="OP627">
        <v>0</v>
      </c>
      <c r="OQ627" t="s">
        <v>28</v>
      </c>
      <c r="OR627" t="s">
        <v>7549</v>
      </c>
      <c r="OS627">
        <v>2007</v>
      </c>
      <c r="OT627">
        <v>9</v>
      </c>
      <c r="OU627">
        <v>1</v>
      </c>
      <c r="OV627">
        <v>9</v>
      </c>
      <c r="OW627">
        <v>0</v>
      </c>
      <c r="OX627">
        <v>1</v>
      </c>
      <c r="OY627">
        <v>35</v>
      </c>
      <c r="QE627">
        <v>-5</v>
      </c>
      <c r="QF627">
        <v>-5</v>
      </c>
      <c r="QG627">
        <v>-5</v>
      </c>
      <c r="QH627">
        <v>-5</v>
      </c>
      <c r="QI627">
        <v>-5</v>
      </c>
      <c r="QJ627">
        <v>-5</v>
      </c>
      <c r="QK627">
        <v>-5</v>
      </c>
      <c r="RP627">
        <f t="shared" si="18"/>
        <v>2</v>
      </c>
      <c r="RS627">
        <f t="shared" si="19"/>
        <v>4</v>
      </c>
    </row>
    <row r="628" spans="1:487" x14ac:dyDescent="0.3">
      <c r="A628">
        <v>70615</v>
      </c>
      <c r="B628">
        <v>1183</v>
      </c>
      <c r="C628">
        <v>0</v>
      </c>
      <c r="D628">
        <v>5</v>
      </c>
      <c r="E628">
        <v>10</v>
      </c>
      <c r="F628">
        <v>81</v>
      </c>
      <c r="G628">
        <v>102</v>
      </c>
      <c r="H628">
        <v>3</v>
      </c>
      <c r="I628" t="s">
        <v>6793</v>
      </c>
      <c r="J628" t="s">
        <v>6793</v>
      </c>
      <c r="O628" t="s">
        <v>6793</v>
      </c>
      <c r="P628" t="s">
        <v>7515</v>
      </c>
      <c r="Q628" t="s">
        <v>7515</v>
      </c>
      <c r="R628" t="s">
        <v>7515</v>
      </c>
      <c r="S628" t="s">
        <v>7515</v>
      </c>
      <c r="T628" t="s">
        <v>7515</v>
      </c>
      <c r="U628" t="s">
        <v>7515</v>
      </c>
      <c r="V628" t="s">
        <v>7515</v>
      </c>
      <c r="W628" t="s">
        <v>7515</v>
      </c>
      <c r="X628" t="s">
        <v>7515</v>
      </c>
      <c r="Y628" t="s">
        <v>7515</v>
      </c>
      <c r="Z628" t="s">
        <v>7516</v>
      </c>
      <c r="AA628" t="s">
        <v>7515</v>
      </c>
      <c r="AB628" t="s">
        <v>7515</v>
      </c>
      <c r="AC628" t="s">
        <v>7515</v>
      </c>
      <c r="AD628" t="s">
        <v>7515</v>
      </c>
      <c r="AE628" t="s">
        <v>7515</v>
      </c>
      <c r="AF628" t="s">
        <v>7515</v>
      </c>
      <c r="AG628" t="s">
        <v>7515</v>
      </c>
      <c r="AH628" t="s">
        <v>7515</v>
      </c>
      <c r="AI628" t="s">
        <v>6796</v>
      </c>
      <c r="AQ628" t="s">
        <v>6985</v>
      </c>
      <c r="AR628" t="s">
        <v>6793</v>
      </c>
      <c r="AS628" t="s">
        <v>6794</v>
      </c>
      <c r="AT628">
        <v>0</v>
      </c>
      <c r="AU628">
        <v>10</v>
      </c>
      <c r="AV628" t="s">
        <v>6988</v>
      </c>
      <c r="AW628" t="s">
        <v>6793</v>
      </c>
      <c r="AX628" t="s">
        <v>6793</v>
      </c>
      <c r="AY628" t="s">
        <v>6</v>
      </c>
      <c r="BA628" t="s">
        <v>6991</v>
      </c>
      <c r="BC628" t="s">
        <v>6794</v>
      </c>
      <c r="BD628" t="s">
        <v>6794</v>
      </c>
      <c r="BE628" t="s">
        <v>6793</v>
      </c>
      <c r="BF628" t="s">
        <v>6794</v>
      </c>
      <c r="BG628" t="s">
        <v>6793</v>
      </c>
      <c r="BH628" t="s">
        <v>6794</v>
      </c>
      <c r="BI628" t="s">
        <v>6794</v>
      </c>
      <c r="BJ628" t="s">
        <v>6794</v>
      </c>
      <c r="BK628" t="s">
        <v>6793</v>
      </c>
      <c r="BL628" t="s">
        <v>6794</v>
      </c>
      <c r="BM628" t="s">
        <v>7028</v>
      </c>
      <c r="BN628" t="s">
        <v>7565</v>
      </c>
      <c r="BO628" t="s">
        <v>6794</v>
      </c>
      <c r="BQ628" t="s">
        <v>7547</v>
      </c>
      <c r="BR628" t="s">
        <v>7532</v>
      </c>
      <c r="BS628" t="s">
        <v>7533</v>
      </c>
      <c r="BT628" t="s">
        <v>6</v>
      </c>
      <c r="BU628" t="s">
        <v>7559</v>
      </c>
      <c r="BV628" t="s">
        <v>7535</v>
      </c>
      <c r="BW628" t="s">
        <v>7515</v>
      </c>
      <c r="BX628" t="s">
        <v>7515</v>
      </c>
      <c r="BY628" t="s">
        <v>7515</v>
      </c>
      <c r="BZ628" t="s">
        <v>7516</v>
      </c>
      <c r="CA628" t="s">
        <v>7515</v>
      </c>
      <c r="CB628" t="s">
        <v>7515</v>
      </c>
      <c r="CC628" t="s">
        <v>7515</v>
      </c>
      <c r="CD628" t="s">
        <v>7515</v>
      </c>
      <c r="CE628" t="s">
        <v>7515</v>
      </c>
      <c r="CF628" t="s">
        <v>7515</v>
      </c>
      <c r="CG628" t="s">
        <v>7515</v>
      </c>
      <c r="CH628" t="s">
        <v>7515</v>
      </c>
      <c r="CI628" t="s">
        <v>6793</v>
      </c>
      <c r="CJ628" t="s">
        <v>6794</v>
      </c>
      <c r="CO628" t="s">
        <v>6793</v>
      </c>
      <c r="CP628" t="s">
        <v>6794</v>
      </c>
      <c r="CQ628" t="s">
        <v>6794</v>
      </c>
      <c r="CR628" t="s">
        <v>6794</v>
      </c>
      <c r="CS628" t="s">
        <v>6794</v>
      </c>
      <c r="CT628" t="s">
        <v>6793</v>
      </c>
      <c r="CU628" t="s">
        <v>6794</v>
      </c>
      <c r="CV628" t="s">
        <v>6793</v>
      </c>
      <c r="CW628" t="s">
        <v>6794</v>
      </c>
      <c r="CX628" t="s">
        <v>7520</v>
      </c>
      <c r="CY628" t="s">
        <v>7521</v>
      </c>
      <c r="CZ628" t="s">
        <v>7587</v>
      </c>
      <c r="DA628" t="s">
        <v>6793</v>
      </c>
      <c r="DB628">
        <v>4</v>
      </c>
      <c r="DC628">
        <v>3</v>
      </c>
      <c r="DD628">
        <v>5</v>
      </c>
      <c r="DE628" t="s">
        <v>6794</v>
      </c>
      <c r="EA628">
        <v>2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2</v>
      </c>
      <c r="EJ628" t="s">
        <v>6794</v>
      </c>
      <c r="EP628" t="s">
        <v>6794</v>
      </c>
      <c r="OI628" t="s">
        <v>7527</v>
      </c>
      <c r="OJ628" t="s">
        <v>7527</v>
      </c>
      <c r="OK628" t="s">
        <v>7527</v>
      </c>
      <c r="OL628" t="s">
        <v>7527</v>
      </c>
      <c r="OM628" t="s">
        <v>7528</v>
      </c>
      <c r="ON628" t="s">
        <v>7529</v>
      </c>
      <c r="OO628" t="s">
        <v>7528</v>
      </c>
      <c r="OP628">
        <v>1</v>
      </c>
      <c r="OQ628" t="s">
        <v>28</v>
      </c>
      <c r="OR628" t="s">
        <v>7549</v>
      </c>
      <c r="OS628">
        <v>2006</v>
      </c>
      <c r="OT628">
        <v>11</v>
      </c>
      <c r="OU628">
        <v>1</v>
      </c>
      <c r="OV628">
        <v>11</v>
      </c>
      <c r="OW628">
        <v>1</v>
      </c>
      <c r="OX628">
        <v>0</v>
      </c>
      <c r="OY628">
        <v>35</v>
      </c>
      <c r="QE628" t="s">
        <v>7515</v>
      </c>
      <c r="QF628" t="s">
        <v>7515</v>
      </c>
      <c r="QG628" t="s">
        <v>7515</v>
      </c>
      <c r="QH628" t="s">
        <v>7515</v>
      </c>
      <c r="QI628" t="s">
        <v>7515</v>
      </c>
      <c r="QJ628" t="s">
        <v>7515</v>
      </c>
      <c r="QK628" t="s">
        <v>7516</v>
      </c>
      <c r="RP628">
        <f t="shared" si="18"/>
        <v>4</v>
      </c>
      <c r="RS628">
        <f t="shared" si="19"/>
        <v>7</v>
      </c>
    </row>
    <row r="629" spans="1:487" x14ac:dyDescent="0.3">
      <c r="A629">
        <v>70616</v>
      </c>
      <c r="B629">
        <v>1184</v>
      </c>
      <c r="C629">
        <v>0</v>
      </c>
      <c r="D629">
        <v>5</v>
      </c>
      <c r="E629">
        <v>12</v>
      </c>
      <c r="F629">
        <v>116</v>
      </c>
      <c r="G629">
        <v>102</v>
      </c>
      <c r="H629">
        <v>3</v>
      </c>
      <c r="I629" t="s">
        <v>6793</v>
      </c>
      <c r="J629" t="s">
        <v>6793</v>
      </c>
      <c r="O629" t="s">
        <v>6793</v>
      </c>
      <c r="P629" t="s">
        <v>7515</v>
      </c>
      <c r="Q629" t="s">
        <v>7515</v>
      </c>
      <c r="R629" t="s">
        <v>7516</v>
      </c>
      <c r="S629" t="s">
        <v>7515</v>
      </c>
      <c r="T629" t="s">
        <v>7515</v>
      </c>
      <c r="U629" t="s">
        <v>7515</v>
      </c>
      <c r="V629" t="s">
        <v>7515</v>
      </c>
      <c r="W629" t="s">
        <v>7515</v>
      </c>
      <c r="X629" t="s">
        <v>7515</v>
      </c>
      <c r="Y629" t="s">
        <v>7516</v>
      </c>
      <c r="Z629" t="s">
        <v>7515</v>
      </c>
      <c r="AA629" t="s">
        <v>7515</v>
      </c>
      <c r="AB629" t="s">
        <v>7515</v>
      </c>
      <c r="AC629" t="s">
        <v>7515</v>
      </c>
      <c r="AD629" t="s">
        <v>7515</v>
      </c>
      <c r="AE629" t="s">
        <v>7515</v>
      </c>
      <c r="AF629" t="s">
        <v>7515</v>
      </c>
      <c r="AG629" t="s">
        <v>7515</v>
      </c>
      <c r="AH629" t="s">
        <v>7515</v>
      </c>
      <c r="AI629" t="s">
        <v>6796</v>
      </c>
      <c r="AQ629" t="s">
        <v>6985</v>
      </c>
      <c r="AR629" t="s">
        <v>6794</v>
      </c>
      <c r="AS629" t="s">
        <v>6793</v>
      </c>
      <c r="AT629">
        <v>0</v>
      </c>
      <c r="AU629">
        <v>8</v>
      </c>
      <c r="AV629" t="s">
        <v>6988</v>
      </c>
      <c r="AW629" t="s">
        <v>6794</v>
      </c>
      <c r="AX629" t="s">
        <v>6793</v>
      </c>
      <c r="AY629" t="s">
        <v>6813</v>
      </c>
      <c r="AZ629" t="s">
        <v>7531</v>
      </c>
      <c r="BA629" t="s">
        <v>7553</v>
      </c>
      <c r="BC629" t="s">
        <v>6794</v>
      </c>
      <c r="BD629" t="s">
        <v>6793</v>
      </c>
      <c r="BE629" t="s">
        <v>6794</v>
      </c>
      <c r="BF629" t="s">
        <v>6794</v>
      </c>
      <c r="BG629" t="s">
        <v>6794</v>
      </c>
      <c r="BH629" t="s">
        <v>6793</v>
      </c>
      <c r="BI629" t="s">
        <v>6793</v>
      </c>
      <c r="BJ629" t="s">
        <v>6794</v>
      </c>
      <c r="BK629" t="s">
        <v>6794</v>
      </c>
      <c r="BL629" t="s">
        <v>6794</v>
      </c>
      <c r="BM629" t="s">
        <v>7022</v>
      </c>
      <c r="BN629" t="s">
        <v>7026</v>
      </c>
      <c r="BO629" t="s">
        <v>6794</v>
      </c>
      <c r="BQ629" t="s">
        <v>7547</v>
      </c>
      <c r="BR629" t="s">
        <v>6</v>
      </c>
      <c r="BS629" t="s">
        <v>7533</v>
      </c>
      <c r="BT629" t="s">
        <v>6</v>
      </c>
      <c r="BU629" t="s">
        <v>7559</v>
      </c>
      <c r="BV629" t="s">
        <v>7543</v>
      </c>
      <c r="BW629" t="s">
        <v>7515</v>
      </c>
      <c r="BX629" t="s">
        <v>7515</v>
      </c>
      <c r="BY629" t="s">
        <v>7515</v>
      </c>
      <c r="BZ629" t="s">
        <v>7515</v>
      </c>
      <c r="CA629" t="s">
        <v>7515</v>
      </c>
      <c r="CB629" t="s">
        <v>7515</v>
      </c>
      <c r="CC629" t="s">
        <v>7515</v>
      </c>
      <c r="CD629" t="s">
        <v>7516</v>
      </c>
      <c r="CE629" t="s">
        <v>7515</v>
      </c>
      <c r="CF629" t="s">
        <v>7515</v>
      </c>
      <c r="CG629" t="s">
        <v>7515</v>
      </c>
      <c r="CH629" t="s">
        <v>7515</v>
      </c>
      <c r="CI629" t="s">
        <v>6793</v>
      </c>
      <c r="CJ629" t="s">
        <v>6794</v>
      </c>
      <c r="CO629" t="s">
        <v>6793</v>
      </c>
      <c r="CP629" t="s">
        <v>6793</v>
      </c>
      <c r="CQ629" t="s">
        <v>6793</v>
      </c>
      <c r="CR629" t="s">
        <v>6793</v>
      </c>
      <c r="CS629" t="s">
        <v>6793</v>
      </c>
      <c r="CT629" t="s">
        <v>6794</v>
      </c>
      <c r="CU629" t="s">
        <v>6794</v>
      </c>
      <c r="CV629" t="s">
        <v>6793</v>
      </c>
      <c r="CW629" t="s">
        <v>6794</v>
      </c>
      <c r="CX629" t="s">
        <v>7520</v>
      </c>
      <c r="CY629" t="s">
        <v>7521</v>
      </c>
      <c r="CZ629" t="s">
        <v>7522</v>
      </c>
      <c r="DA629" t="s">
        <v>6793</v>
      </c>
      <c r="DB629">
        <v>1</v>
      </c>
      <c r="DC629">
        <v>3</v>
      </c>
      <c r="DD629">
        <v>2</v>
      </c>
      <c r="DE629" t="s">
        <v>6794</v>
      </c>
      <c r="EA629">
        <v>6</v>
      </c>
      <c r="EC629">
        <v>1</v>
      </c>
      <c r="ED629">
        <v>2</v>
      </c>
      <c r="EE629">
        <v>1</v>
      </c>
      <c r="EF629">
        <v>1</v>
      </c>
      <c r="EG629">
        <v>1</v>
      </c>
      <c r="EH629">
        <v>0</v>
      </c>
      <c r="EI629">
        <v>0</v>
      </c>
      <c r="EJ629" t="s">
        <v>6793</v>
      </c>
      <c r="EK629" t="s">
        <v>6859</v>
      </c>
      <c r="EL629">
        <v>3</v>
      </c>
      <c r="EN629">
        <v>2006</v>
      </c>
      <c r="EP629" t="s">
        <v>6793</v>
      </c>
      <c r="GU629" t="s">
        <v>7524</v>
      </c>
      <c r="GV629" t="s">
        <v>7597</v>
      </c>
      <c r="GW629">
        <v>2005</v>
      </c>
      <c r="HA629" t="s">
        <v>6794</v>
      </c>
      <c r="NG629" t="s">
        <v>7524</v>
      </c>
      <c r="NH629" t="s">
        <v>7574</v>
      </c>
      <c r="NI629">
        <v>2007</v>
      </c>
      <c r="NM629" t="s">
        <v>6794</v>
      </c>
      <c r="NN629" t="s">
        <v>6793</v>
      </c>
      <c r="NW629">
        <v>0</v>
      </c>
      <c r="NX629" t="s">
        <v>7515</v>
      </c>
      <c r="NY629" t="s">
        <v>7515</v>
      </c>
      <c r="NZ629" t="s">
        <v>7515</v>
      </c>
      <c r="OA629" t="s">
        <v>7515</v>
      </c>
      <c r="OB629" t="s">
        <v>7515</v>
      </c>
      <c r="OC629" t="s">
        <v>7515</v>
      </c>
      <c r="OD629" t="s">
        <v>7515</v>
      </c>
      <c r="OE629" t="s">
        <v>7516</v>
      </c>
      <c r="OF629" t="s">
        <v>7515</v>
      </c>
      <c r="OG629" t="s">
        <v>7515</v>
      </c>
      <c r="OH629" t="s">
        <v>7515</v>
      </c>
      <c r="OI629" t="s">
        <v>6757</v>
      </c>
      <c r="OJ629" t="s">
        <v>7526</v>
      </c>
      <c r="OK629" t="s">
        <v>7526</v>
      </c>
      <c r="OL629" t="s">
        <v>7526</v>
      </c>
      <c r="OM629" t="s">
        <v>7528</v>
      </c>
      <c r="ON629" t="s">
        <v>7529</v>
      </c>
      <c r="OO629" t="s">
        <v>7528</v>
      </c>
      <c r="OP629">
        <v>0</v>
      </c>
      <c r="OQ629" t="s">
        <v>28</v>
      </c>
      <c r="OR629" t="s">
        <v>7549</v>
      </c>
      <c r="OS629">
        <v>2006</v>
      </c>
      <c r="OT629">
        <v>3</v>
      </c>
      <c r="OU629">
        <v>1</v>
      </c>
      <c r="OV629">
        <v>3</v>
      </c>
      <c r="OW629">
        <v>1</v>
      </c>
      <c r="OX629">
        <v>0</v>
      </c>
      <c r="OY629">
        <v>35</v>
      </c>
      <c r="OZ629" t="s">
        <v>7515</v>
      </c>
      <c r="PA629" t="s">
        <v>7515</v>
      </c>
      <c r="PB629" t="s">
        <v>7515</v>
      </c>
      <c r="PC629" t="s">
        <v>7515</v>
      </c>
      <c r="PD629" t="s">
        <v>7515</v>
      </c>
      <c r="PE629" t="s">
        <v>7515</v>
      </c>
      <c r="PF629" t="s">
        <v>7515</v>
      </c>
      <c r="PG629" t="s">
        <v>7515</v>
      </c>
      <c r="PH629" t="s">
        <v>7516</v>
      </c>
      <c r="PI629" t="s">
        <v>7515</v>
      </c>
      <c r="PJ629" t="s">
        <v>7515</v>
      </c>
      <c r="PK629" t="s">
        <v>7515</v>
      </c>
      <c r="PL629" t="s">
        <v>7515</v>
      </c>
      <c r="PM629" t="s">
        <v>7515</v>
      </c>
      <c r="PN629" t="s">
        <v>7515</v>
      </c>
      <c r="PO629" t="s">
        <v>7515</v>
      </c>
      <c r="PP629" t="s">
        <v>7515</v>
      </c>
      <c r="PQ629" t="s">
        <v>7515</v>
      </c>
      <c r="PR629" t="s">
        <v>7515</v>
      </c>
      <c r="PS629" t="s">
        <v>7515</v>
      </c>
      <c r="PT629" t="s">
        <v>7515</v>
      </c>
      <c r="PU629" t="s">
        <v>7515</v>
      </c>
      <c r="PV629" t="s">
        <v>7515</v>
      </c>
      <c r="PW629" t="s">
        <v>7515</v>
      </c>
      <c r="PX629" t="s">
        <v>7515</v>
      </c>
      <c r="PY629" t="s">
        <v>7515</v>
      </c>
      <c r="PZ629" t="s">
        <v>7515</v>
      </c>
      <c r="QA629" t="s">
        <v>7515</v>
      </c>
      <c r="QB629" t="s">
        <v>7515</v>
      </c>
      <c r="QC629" t="s">
        <v>7516</v>
      </c>
      <c r="QE629" t="s">
        <v>7515</v>
      </c>
      <c r="QF629" t="s">
        <v>7515</v>
      </c>
      <c r="QG629" t="s">
        <v>7515</v>
      </c>
      <c r="QH629" t="s">
        <v>7515</v>
      </c>
      <c r="QI629" t="s">
        <v>7515</v>
      </c>
      <c r="QJ629" t="s">
        <v>7516</v>
      </c>
      <c r="QK629" t="s">
        <v>7515</v>
      </c>
      <c r="RN629" t="s">
        <v>7530</v>
      </c>
      <c r="RP629">
        <f t="shared" si="18"/>
        <v>5</v>
      </c>
      <c r="RS629">
        <f t="shared" si="19"/>
        <v>2</v>
      </c>
    </row>
    <row r="630" spans="1:487" x14ac:dyDescent="0.3">
      <c r="A630">
        <v>70617</v>
      </c>
      <c r="B630">
        <v>1186</v>
      </c>
      <c r="C630">
        <v>0</v>
      </c>
      <c r="D630">
        <v>5</v>
      </c>
      <c r="E630">
        <v>28</v>
      </c>
      <c r="F630">
        <v>130</v>
      </c>
      <c r="G630">
        <v>102</v>
      </c>
      <c r="H630">
        <v>9</v>
      </c>
      <c r="I630" t="s">
        <v>6793</v>
      </c>
      <c r="J630" t="s">
        <v>6793</v>
      </c>
      <c r="O630" t="s">
        <v>6793</v>
      </c>
      <c r="P630" t="s">
        <v>7515</v>
      </c>
      <c r="Q630" t="s">
        <v>7516</v>
      </c>
      <c r="R630" t="s">
        <v>7515</v>
      </c>
      <c r="S630" t="s">
        <v>7515</v>
      </c>
      <c r="T630" t="s">
        <v>7515</v>
      </c>
      <c r="U630" t="s">
        <v>7515</v>
      </c>
      <c r="V630" t="s">
        <v>7515</v>
      </c>
      <c r="W630" t="s">
        <v>7515</v>
      </c>
      <c r="X630" t="s">
        <v>7515</v>
      </c>
      <c r="Y630" t="s">
        <v>7515</v>
      </c>
      <c r="Z630" t="s">
        <v>7515</v>
      </c>
      <c r="AA630" t="s">
        <v>7515</v>
      </c>
      <c r="AB630" t="s">
        <v>7515</v>
      </c>
      <c r="AC630" t="s">
        <v>7515</v>
      </c>
      <c r="AD630" t="s">
        <v>7515</v>
      </c>
      <c r="AE630" t="s">
        <v>7515</v>
      </c>
      <c r="AF630" t="s">
        <v>7515</v>
      </c>
      <c r="AG630" t="s">
        <v>7515</v>
      </c>
      <c r="AH630" t="s">
        <v>7515</v>
      </c>
      <c r="AJ630">
        <v>1</v>
      </c>
      <c r="AK630">
        <v>1</v>
      </c>
      <c r="AL630">
        <v>0</v>
      </c>
      <c r="AM630">
        <v>1</v>
      </c>
      <c r="AN630" t="s">
        <v>6845</v>
      </c>
      <c r="AQ630" t="s">
        <v>6993</v>
      </c>
      <c r="AR630" t="s">
        <v>6794</v>
      </c>
      <c r="AS630" t="s">
        <v>6794</v>
      </c>
      <c r="AT630">
        <v>0</v>
      </c>
      <c r="AU630">
        <v>10</v>
      </c>
      <c r="AV630" t="s">
        <v>7568</v>
      </c>
      <c r="AW630" t="s">
        <v>6966</v>
      </c>
      <c r="AX630" t="s">
        <v>6794</v>
      </c>
      <c r="AY630" t="s">
        <v>6813</v>
      </c>
      <c r="AZ630" t="s">
        <v>7531</v>
      </c>
      <c r="BA630" t="s">
        <v>7553</v>
      </c>
      <c r="BC630" t="s">
        <v>6794</v>
      </c>
      <c r="BD630" t="s">
        <v>6794</v>
      </c>
      <c r="BE630" t="s">
        <v>6793</v>
      </c>
      <c r="BF630" t="s">
        <v>6794</v>
      </c>
      <c r="BH630" t="s">
        <v>6794</v>
      </c>
      <c r="BI630" t="s">
        <v>6793</v>
      </c>
      <c r="BJ630" t="s">
        <v>6794</v>
      </c>
      <c r="BK630" t="s">
        <v>6794</v>
      </c>
      <c r="BL630" t="s">
        <v>6794</v>
      </c>
      <c r="BM630" t="s">
        <v>7025</v>
      </c>
      <c r="BN630" t="s">
        <v>7565</v>
      </c>
      <c r="BO630" t="s">
        <v>6794</v>
      </c>
      <c r="BQ630">
        <v>50</v>
      </c>
      <c r="BR630" t="s">
        <v>6</v>
      </c>
      <c r="BS630" t="s">
        <v>7533</v>
      </c>
      <c r="BT630" t="s">
        <v>7601</v>
      </c>
      <c r="BU630" t="s">
        <v>7559</v>
      </c>
      <c r="BV630" t="s">
        <v>7569</v>
      </c>
      <c r="BW630" t="s">
        <v>7515</v>
      </c>
      <c r="BX630" t="s">
        <v>7516</v>
      </c>
      <c r="BY630" t="s">
        <v>7515</v>
      </c>
      <c r="BZ630" t="s">
        <v>7515</v>
      </c>
      <c r="CA630" t="s">
        <v>7515</v>
      </c>
      <c r="CB630" t="s">
        <v>7515</v>
      </c>
      <c r="CC630" t="s">
        <v>7515</v>
      </c>
      <c r="CD630" t="s">
        <v>7515</v>
      </c>
      <c r="CE630" t="s">
        <v>7515</v>
      </c>
      <c r="CF630" t="s">
        <v>7515</v>
      </c>
      <c r="CG630" t="s">
        <v>7515</v>
      </c>
      <c r="CH630" t="s">
        <v>7515</v>
      </c>
      <c r="CI630" t="s">
        <v>6794</v>
      </c>
      <c r="CJ630" t="s">
        <v>6793</v>
      </c>
      <c r="CO630" t="s">
        <v>6794</v>
      </c>
      <c r="CP630" t="s">
        <v>6793</v>
      </c>
      <c r="CQ630" t="s">
        <v>6794</v>
      </c>
      <c r="CR630" t="s">
        <v>6793</v>
      </c>
      <c r="CS630" t="s">
        <v>6794</v>
      </c>
      <c r="CT630" t="s">
        <v>6794</v>
      </c>
      <c r="CU630" t="s">
        <v>6794</v>
      </c>
      <c r="CV630" t="s">
        <v>6793</v>
      </c>
      <c r="CW630" t="s">
        <v>6794</v>
      </c>
      <c r="CX630" t="s">
        <v>7520</v>
      </c>
      <c r="CY630" t="s">
        <v>7521</v>
      </c>
      <c r="CZ630" t="s">
        <v>7587</v>
      </c>
      <c r="DA630" t="s">
        <v>6793</v>
      </c>
      <c r="DB630">
        <v>2</v>
      </c>
      <c r="DC630">
        <v>4</v>
      </c>
      <c r="DD630">
        <v>3</v>
      </c>
      <c r="DE630" t="s">
        <v>6793</v>
      </c>
      <c r="DF630">
        <v>1</v>
      </c>
      <c r="DG630" t="s">
        <v>7595</v>
      </c>
      <c r="DH630">
        <v>2007</v>
      </c>
      <c r="DI630" t="s">
        <v>7557</v>
      </c>
      <c r="DJ630" t="s">
        <v>7591</v>
      </c>
      <c r="DK630">
        <v>2007</v>
      </c>
      <c r="EA630">
        <v>4</v>
      </c>
      <c r="EC630">
        <v>2</v>
      </c>
      <c r="ED630">
        <v>0</v>
      </c>
      <c r="EE630">
        <v>0</v>
      </c>
      <c r="EF630">
        <v>2</v>
      </c>
      <c r="EG630">
        <v>0</v>
      </c>
      <c r="EH630">
        <v>0</v>
      </c>
      <c r="EI630">
        <v>0</v>
      </c>
      <c r="EJ630" t="s">
        <v>6793</v>
      </c>
      <c r="EK630" t="s">
        <v>7573</v>
      </c>
      <c r="EM630">
        <v>5</v>
      </c>
      <c r="EN630">
        <v>2006</v>
      </c>
      <c r="EP630" t="s">
        <v>6793</v>
      </c>
      <c r="JO630" t="s">
        <v>7524</v>
      </c>
      <c r="JP630" t="s">
        <v>7574</v>
      </c>
      <c r="JQ630">
        <v>2007</v>
      </c>
      <c r="JU630" t="s">
        <v>6794</v>
      </c>
      <c r="JV630" t="s">
        <v>6793</v>
      </c>
      <c r="KE630" t="s">
        <v>7524</v>
      </c>
      <c r="KF630" t="s">
        <v>7525</v>
      </c>
      <c r="KG630">
        <v>2006</v>
      </c>
      <c r="KI630" t="s">
        <v>7527</v>
      </c>
      <c r="KJ630" t="s">
        <v>7526</v>
      </c>
      <c r="KK630" t="s">
        <v>6794</v>
      </c>
      <c r="KL630" t="s">
        <v>6793</v>
      </c>
      <c r="KM630" t="s">
        <v>7524</v>
      </c>
      <c r="KN630" t="s">
        <v>7595</v>
      </c>
      <c r="KO630">
        <v>2007</v>
      </c>
      <c r="KS630" t="s">
        <v>6794</v>
      </c>
      <c r="KT630" t="s">
        <v>6793</v>
      </c>
      <c r="NW630">
        <v>6</v>
      </c>
      <c r="NX630" t="s">
        <v>7515</v>
      </c>
      <c r="NY630" t="s">
        <v>7515</v>
      </c>
      <c r="NZ630" t="s">
        <v>7515</v>
      </c>
      <c r="OA630" t="s">
        <v>7515</v>
      </c>
      <c r="OB630" t="s">
        <v>7515</v>
      </c>
      <c r="OC630" t="s">
        <v>7515</v>
      </c>
      <c r="OD630" t="s">
        <v>7516</v>
      </c>
      <c r="OE630" t="s">
        <v>7515</v>
      </c>
      <c r="OF630" t="s">
        <v>7515</v>
      </c>
      <c r="OG630" t="s">
        <v>7515</v>
      </c>
      <c r="OH630" t="s">
        <v>7515</v>
      </c>
      <c r="OI630" t="s">
        <v>7582</v>
      </c>
      <c r="OJ630" t="s">
        <v>7526</v>
      </c>
      <c r="OK630" t="s">
        <v>7526</v>
      </c>
      <c r="OM630" t="s">
        <v>7528</v>
      </c>
      <c r="ON630" t="s">
        <v>7539</v>
      </c>
      <c r="OO630" t="s">
        <v>7528</v>
      </c>
      <c r="OP630">
        <v>0</v>
      </c>
      <c r="OQ630" t="s">
        <v>28</v>
      </c>
      <c r="OR630" t="s">
        <v>212</v>
      </c>
      <c r="OS630">
        <v>2007</v>
      </c>
      <c r="OT630">
        <v>3</v>
      </c>
      <c r="OU630">
        <v>2</v>
      </c>
      <c r="OV630">
        <v>3</v>
      </c>
      <c r="OW630">
        <v>1</v>
      </c>
      <c r="OX630">
        <v>1</v>
      </c>
      <c r="OY630">
        <v>70</v>
      </c>
      <c r="OZ630" t="s">
        <v>7515</v>
      </c>
      <c r="PA630" t="s">
        <v>7515</v>
      </c>
      <c r="PB630" t="s">
        <v>7515</v>
      </c>
      <c r="PC630" t="s">
        <v>7515</v>
      </c>
      <c r="PD630" t="s">
        <v>7515</v>
      </c>
      <c r="PE630" t="s">
        <v>7515</v>
      </c>
      <c r="PF630" t="s">
        <v>7515</v>
      </c>
      <c r="PG630" t="s">
        <v>7515</v>
      </c>
      <c r="PH630" t="s">
        <v>7515</v>
      </c>
      <c r="PI630" t="s">
        <v>7515</v>
      </c>
      <c r="PJ630" t="s">
        <v>7515</v>
      </c>
      <c r="PK630" t="s">
        <v>7515</v>
      </c>
      <c r="PL630" t="s">
        <v>7515</v>
      </c>
      <c r="PM630" t="s">
        <v>7515</v>
      </c>
      <c r="PN630" t="s">
        <v>7515</v>
      </c>
      <c r="PO630" t="s">
        <v>7515</v>
      </c>
      <c r="PP630" t="s">
        <v>7515</v>
      </c>
      <c r="PQ630" t="s">
        <v>7516</v>
      </c>
      <c r="PR630" t="s">
        <v>7515</v>
      </c>
      <c r="PS630" t="s">
        <v>7516</v>
      </c>
      <c r="PT630" t="s">
        <v>7516</v>
      </c>
      <c r="PU630" t="s">
        <v>7515</v>
      </c>
      <c r="PV630" t="s">
        <v>7515</v>
      </c>
      <c r="PW630" t="s">
        <v>7515</v>
      </c>
      <c r="PX630" t="s">
        <v>7515</v>
      </c>
      <c r="PY630" t="s">
        <v>7515</v>
      </c>
      <c r="PZ630" t="s">
        <v>7515</v>
      </c>
      <c r="QA630" t="s">
        <v>7515</v>
      </c>
      <c r="QB630" t="s">
        <v>7515</v>
      </c>
      <c r="QC630" t="s">
        <v>7515</v>
      </c>
      <c r="QE630" t="s">
        <v>7515</v>
      </c>
      <c r="QF630" t="s">
        <v>7515</v>
      </c>
      <c r="QG630" t="s">
        <v>7515</v>
      </c>
      <c r="QH630" t="s">
        <v>7515</v>
      </c>
      <c r="QI630" t="s">
        <v>7515</v>
      </c>
      <c r="QJ630" t="s">
        <v>7516</v>
      </c>
      <c r="QK630" t="s">
        <v>7515</v>
      </c>
      <c r="RB630" t="s">
        <v>7530</v>
      </c>
      <c r="RP630">
        <f t="shared" si="18"/>
        <v>4</v>
      </c>
      <c r="RS630">
        <f t="shared" si="19"/>
        <v>4</v>
      </c>
    </row>
    <row r="631" spans="1:487" x14ac:dyDescent="0.3">
      <c r="A631">
        <v>70618</v>
      </c>
      <c r="B631">
        <v>1192</v>
      </c>
      <c r="C631">
        <v>0</v>
      </c>
      <c r="D631">
        <v>5</v>
      </c>
      <c r="E631">
        <v>15</v>
      </c>
      <c r="F631">
        <v>80</v>
      </c>
      <c r="G631">
        <v>102</v>
      </c>
      <c r="H631">
        <v>9</v>
      </c>
      <c r="I631" t="s">
        <v>6793</v>
      </c>
      <c r="J631" t="s">
        <v>6793</v>
      </c>
      <c r="O631" t="s">
        <v>6793</v>
      </c>
      <c r="P631" t="s">
        <v>7515</v>
      </c>
      <c r="Q631" t="s">
        <v>7515</v>
      </c>
      <c r="R631" t="s">
        <v>7515</v>
      </c>
      <c r="S631" t="s">
        <v>7515</v>
      </c>
      <c r="T631" t="s">
        <v>7515</v>
      </c>
      <c r="U631" t="s">
        <v>7515</v>
      </c>
      <c r="V631" t="s">
        <v>7515</v>
      </c>
      <c r="W631" t="s">
        <v>7515</v>
      </c>
      <c r="X631" t="s">
        <v>7515</v>
      </c>
      <c r="Y631" t="s">
        <v>7515</v>
      </c>
      <c r="Z631" t="s">
        <v>7515</v>
      </c>
      <c r="AA631" t="s">
        <v>7515</v>
      </c>
      <c r="AB631" t="s">
        <v>7515</v>
      </c>
      <c r="AC631" t="s">
        <v>7515</v>
      </c>
      <c r="AD631" t="s">
        <v>7515</v>
      </c>
      <c r="AE631" t="s">
        <v>7515</v>
      </c>
      <c r="AF631" t="s">
        <v>7515</v>
      </c>
      <c r="AG631" t="s">
        <v>7516</v>
      </c>
      <c r="AH631" t="s">
        <v>7515</v>
      </c>
      <c r="AI631" t="s">
        <v>6796</v>
      </c>
      <c r="AQ631" t="s">
        <v>6985</v>
      </c>
      <c r="AR631" t="s">
        <v>6793</v>
      </c>
      <c r="AS631" t="s">
        <v>6793</v>
      </c>
      <c r="AT631" t="s">
        <v>6</v>
      </c>
      <c r="AU631" t="s">
        <v>6</v>
      </c>
      <c r="AV631" t="s">
        <v>6992</v>
      </c>
      <c r="AW631" t="s">
        <v>6966</v>
      </c>
      <c r="AX631" t="s">
        <v>6966</v>
      </c>
      <c r="AY631" t="s">
        <v>6</v>
      </c>
      <c r="BA631" t="s">
        <v>6991</v>
      </c>
      <c r="BC631" t="s">
        <v>6794</v>
      </c>
      <c r="BD631" t="s">
        <v>6794</v>
      </c>
      <c r="BE631" t="s">
        <v>6794</v>
      </c>
      <c r="BF631" t="s">
        <v>6793</v>
      </c>
      <c r="BG631" t="s">
        <v>6794</v>
      </c>
      <c r="BH631" t="s">
        <v>6794</v>
      </c>
      <c r="BI631" t="s">
        <v>6794</v>
      </c>
      <c r="BJ631" t="s">
        <v>6794</v>
      </c>
      <c r="BK631" t="s">
        <v>6966</v>
      </c>
      <c r="BL631" t="s">
        <v>6966</v>
      </c>
      <c r="BM631" t="s">
        <v>6</v>
      </c>
      <c r="BN631" t="s">
        <v>6</v>
      </c>
      <c r="BO631" t="s">
        <v>6794</v>
      </c>
      <c r="BQ631">
        <v>100</v>
      </c>
      <c r="BR631" t="s">
        <v>6</v>
      </c>
      <c r="BS631" t="s">
        <v>7519</v>
      </c>
      <c r="BT631" t="s">
        <v>6</v>
      </c>
      <c r="BU631" t="s">
        <v>7027</v>
      </c>
      <c r="BV631" t="s">
        <v>7535</v>
      </c>
      <c r="BW631" t="s">
        <v>7516</v>
      </c>
      <c r="BX631" t="s">
        <v>7515</v>
      </c>
      <c r="BY631" t="s">
        <v>7515</v>
      </c>
      <c r="BZ631" t="s">
        <v>7515</v>
      </c>
      <c r="CA631" t="s">
        <v>7515</v>
      </c>
      <c r="CB631" t="s">
        <v>7515</v>
      </c>
      <c r="CC631" t="s">
        <v>7515</v>
      </c>
      <c r="CD631" t="s">
        <v>7515</v>
      </c>
      <c r="CE631" t="s">
        <v>7515</v>
      </c>
      <c r="CF631" t="s">
        <v>7515</v>
      </c>
      <c r="CG631" t="s">
        <v>7515</v>
      </c>
      <c r="CH631" t="s">
        <v>7515</v>
      </c>
      <c r="CI631" t="s">
        <v>6794</v>
      </c>
      <c r="CJ631" t="s">
        <v>6794</v>
      </c>
      <c r="CK631" t="s">
        <v>7563</v>
      </c>
      <c r="CL631" t="s">
        <v>7564</v>
      </c>
      <c r="CM631">
        <v>100</v>
      </c>
      <c r="CN631" t="s">
        <v>6757</v>
      </c>
      <c r="CO631" t="s">
        <v>6793</v>
      </c>
      <c r="CP631" t="s">
        <v>6794</v>
      </c>
      <c r="CQ631" t="s">
        <v>6793</v>
      </c>
      <c r="CR631" t="s">
        <v>6793</v>
      </c>
      <c r="CS631" t="s">
        <v>6793</v>
      </c>
      <c r="CT631" t="s">
        <v>6793</v>
      </c>
      <c r="CU631" t="s">
        <v>6794</v>
      </c>
      <c r="CV631" t="s">
        <v>6793</v>
      </c>
      <c r="CW631" t="s">
        <v>6794</v>
      </c>
      <c r="CX631" t="s">
        <v>7520</v>
      </c>
      <c r="CY631" t="s">
        <v>7521</v>
      </c>
      <c r="CZ631" t="s">
        <v>7536</v>
      </c>
      <c r="DA631" t="s">
        <v>6793</v>
      </c>
      <c r="DB631">
        <v>3</v>
      </c>
      <c r="DC631">
        <v>3</v>
      </c>
      <c r="DD631">
        <v>3</v>
      </c>
      <c r="DE631" t="s">
        <v>6794</v>
      </c>
      <c r="EA631">
        <v>1</v>
      </c>
      <c r="EB631" t="s">
        <v>7523</v>
      </c>
      <c r="EJ631" t="s">
        <v>6794</v>
      </c>
      <c r="EP631" t="s">
        <v>6794</v>
      </c>
      <c r="OI631" t="s">
        <v>7527</v>
      </c>
      <c r="OJ631" t="s">
        <v>7527</v>
      </c>
      <c r="OK631" t="s">
        <v>7527</v>
      </c>
      <c r="OL631" t="s">
        <v>7527</v>
      </c>
      <c r="OM631" t="s">
        <v>7528</v>
      </c>
      <c r="ON631" t="s">
        <v>7529</v>
      </c>
      <c r="OO631" t="s">
        <v>7528</v>
      </c>
      <c r="OP631">
        <v>1</v>
      </c>
      <c r="OQ631" t="s">
        <v>28</v>
      </c>
      <c r="OR631" t="s">
        <v>212</v>
      </c>
      <c r="OS631">
        <v>2006</v>
      </c>
      <c r="OT631">
        <v>2</v>
      </c>
      <c r="OU631">
        <v>1</v>
      </c>
      <c r="OV631">
        <v>2</v>
      </c>
      <c r="OW631">
        <v>1</v>
      </c>
      <c r="OX631">
        <v>0</v>
      </c>
      <c r="OY631">
        <v>35</v>
      </c>
      <c r="QE631" t="s">
        <v>7515</v>
      </c>
      <c r="QF631" t="s">
        <v>7515</v>
      </c>
      <c r="QG631" t="s">
        <v>7516</v>
      </c>
      <c r="QH631" t="s">
        <v>7515</v>
      </c>
      <c r="QI631" t="s">
        <v>7515</v>
      </c>
      <c r="QJ631" t="s">
        <v>7515</v>
      </c>
      <c r="QK631" t="s">
        <v>7515</v>
      </c>
      <c r="RP631">
        <f t="shared" si="18"/>
        <v>-1</v>
      </c>
      <c r="RS631">
        <f t="shared" si="19"/>
        <v>-1</v>
      </c>
    </row>
    <row r="632" spans="1:487" x14ac:dyDescent="0.3">
      <c r="A632">
        <v>70619</v>
      </c>
      <c r="B632">
        <v>1193</v>
      </c>
      <c r="C632">
        <v>0</v>
      </c>
      <c r="D632">
        <v>5</v>
      </c>
      <c r="E632">
        <v>9</v>
      </c>
      <c r="F632">
        <v>85</v>
      </c>
      <c r="G632">
        <v>102</v>
      </c>
      <c r="H632">
        <v>16</v>
      </c>
      <c r="I632" t="s">
        <v>6793</v>
      </c>
      <c r="J632" t="s">
        <v>6793</v>
      </c>
      <c r="O632" t="s">
        <v>6793</v>
      </c>
      <c r="P632" t="s">
        <v>7515</v>
      </c>
      <c r="Q632" t="s">
        <v>7516</v>
      </c>
      <c r="R632" t="s">
        <v>7515</v>
      </c>
      <c r="S632" t="s">
        <v>7515</v>
      </c>
      <c r="T632" t="s">
        <v>7515</v>
      </c>
      <c r="U632" t="s">
        <v>7515</v>
      </c>
      <c r="V632" t="s">
        <v>7515</v>
      </c>
      <c r="W632" t="s">
        <v>7515</v>
      </c>
      <c r="X632" t="s">
        <v>7515</v>
      </c>
      <c r="Y632" t="s">
        <v>7515</v>
      </c>
      <c r="Z632" t="s">
        <v>7515</v>
      </c>
      <c r="AA632" t="s">
        <v>7515</v>
      </c>
      <c r="AB632" t="s">
        <v>7515</v>
      </c>
      <c r="AC632" t="s">
        <v>7515</v>
      </c>
      <c r="AD632" t="s">
        <v>7515</v>
      </c>
      <c r="AE632" t="s">
        <v>7515</v>
      </c>
      <c r="AF632" t="s">
        <v>7515</v>
      </c>
      <c r="AG632" t="s">
        <v>7515</v>
      </c>
      <c r="AH632" t="s">
        <v>7515</v>
      </c>
      <c r="AI632" t="s">
        <v>7517</v>
      </c>
      <c r="AL632">
        <v>0</v>
      </c>
      <c r="AM632">
        <v>7</v>
      </c>
      <c r="AN632" t="s">
        <v>7575</v>
      </c>
      <c r="AO632">
        <v>3</v>
      </c>
      <c r="AQ632" t="s">
        <v>6993</v>
      </c>
      <c r="AR632" t="s">
        <v>6794</v>
      </c>
      <c r="AS632" t="s">
        <v>6794</v>
      </c>
      <c r="AT632">
        <v>0</v>
      </c>
      <c r="AU632">
        <v>15</v>
      </c>
      <c r="AV632" t="s">
        <v>7568</v>
      </c>
      <c r="AW632" t="s">
        <v>6794</v>
      </c>
      <c r="AX632" t="s">
        <v>6793</v>
      </c>
      <c r="AY632" t="s">
        <v>6</v>
      </c>
      <c r="BA632" t="s">
        <v>6991</v>
      </c>
      <c r="BC632" t="s">
        <v>6794</v>
      </c>
      <c r="BD632" t="s">
        <v>6793</v>
      </c>
      <c r="BE632" t="s">
        <v>6793</v>
      </c>
      <c r="BF632" t="s">
        <v>6794</v>
      </c>
      <c r="BH632" t="s">
        <v>6794</v>
      </c>
      <c r="BI632" t="s">
        <v>6793</v>
      </c>
      <c r="BJ632" t="s">
        <v>6794</v>
      </c>
      <c r="BK632" t="s">
        <v>6793</v>
      </c>
      <c r="BL632" t="s">
        <v>6794</v>
      </c>
      <c r="BM632" t="s">
        <v>7030</v>
      </c>
      <c r="BN632" t="s">
        <v>7021</v>
      </c>
      <c r="BO632" t="s">
        <v>6794</v>
      </c>
      <c r="BQ632" t="s">
        <v>7547</v>
      </c>
      <c r="BR632" t="s">
        <v>6</v>
      </c>
      <c r="BS632" t="s">
        <v>7533</v>
      </c>
      <c r="BT632" t="s">
        <v>6</v>
      </c>
      <c r="BU632" t="s">
        <v>7559</v>
      </c>
      <c r="BV632" t="s">
        <v>7543</v>
      </c>
      <c r="BW632" t="s">
        <v>7515</v>
      </c>
      <c r="BX632" t="s">
        <v>7515</v>
      </c>
      <c r="BY632" t="s">
        <v>7516</v>
      </c>
      <c r="BZ632" t="s">
        <v>7515</v>
      </c>
      <c r="CA632" t="s">
        <v>7515</v>
      </c>
      <c r="CB632" t="s">
        <v>7515</v>
      </c>
      <c r="CC632" t="s">
        <v>7515</v>
      </c>
      <c r="CD632" t="s">
        <v>7515</v>
      </c>
      <c r="CE632" t="s">
        <v>7515</v>
      </c>
      <c r="CF632" t="s">
        <v>7515</v>
      </c>
      <c r="CG632" t="s">
        <v>7515</v>
      </c>
      <c r="CH632" t="s">
        <v>7515</v>
      </c>
      <c r="CI632" t="s">
        <v>6793</v>
      </c>
      <c r="CJ632" t="s">
        <v>6794</v>
      </c>
      <c r="CO632" t="s">
        <v>6794</v>
      </c>
      <c r="CP632" t="s">
        <v>6793</v>
      </c>
      <c r="CQ632" t="s">
        <v>6794</v>
      </c>
      <c r="CR632" t="s">
        <v>6793</v>
      </c>
      <c r="CS632" t="s">
        <v>6794</v>
      </c>
      <c r="CT632" t="s">
        <v>6794</v>
      </c>
      <c r="CU632" t="s">
        <v>6794</v>
      </c>
      <c r="CV632" t="s">
        <v>6793</v>
      </c>
      <c r="CW632" t="s">
        <v>6793</v>
      </c>
      <c r="CX632" t="s">
        <v>7520</v>
      </c>
      <c r="CY632" t="s">
        <v>7521</v>
      </c>
      <c r="CZ632" t="s">
        <v>7522</v>
      </c>
      <c r="DA632" t="s">
        <v>6793</v>
      </c>
      <c r="DB632">
        <v>4</v>
      </c>
      <c r="DC632">
        <v>5</v>
      </c>
      <c r="DD632">
        <v>5</v>
      </c>
      <c r="DE632" t="s">
        <v>6794</v>
      </c>
      <c r="EA632">
        <v>5</v>
      </c>
      <c r="EC632">
        <v>1</v>
      </c>
      <c r="ED632">
        <v>2</v>
      </c>
      <c r="EE632">
        <v>0</v>
      </c>
      <c r="EF632">
        <v>1</v>
      </c>
      <c r="EG632">
        <v>1</v>
      </c>
      <c r="EH632">
        <v>0</v>
      </c>
      <c r="EI632">
        <v>0</v>
      </c>
      <c r="EJ632" t="s">
        <v>6794</v>
      </c>
      <c r="EP632" t="s">
        <v>6794</v>
      </c>
      <c r="OI632" t="s">
        <v>7526</v>
      </c>
      <c r="OJ632" t="s">
        <v>7526</v>
      </c>
      <c r="OK632" t="s">
        <v>7526</v>
      </c>
      <c r="OL632" t="s">
        <v>7527</v>
      </c>
      <c r="OM632" t="s">
        <v>7528</v>
      </c>
      <c r="ON632" t="s">
        <v>7539</v>
      </c>
      <c r="OO632" t="s">
        <v>7528</v>
      </c>
      <c r="OP632">
        <v>0</v>
      </c>
      <c r="OQ632" t="s">
        <v>28</v>
      </c>
      <c r="OR632" t="s">
        <v>265</v>
      </c>
      <c r="OS632">
        <v>2007</v>
      </c>
      <c r="OT632">
        <v>1</v>
      </c>
      <c r="OU632">
        <v>1</v>
      </c>
      <c r="OV632">
        <v>1</v>
      </c>
      <c r="OW632">
        <v>0</v>
      </c>
      <c r="OX632">
        <v>1</v>
      </c>
      <c r="OY632">
        <v>35</v>
      </c>
      <c r="QE632" t="s">
        <v>7516</v>
      </c>
      <c r="QF632" t="s">
        <v>7515</v>
      </c>
      <c r="QG632" t="s">
        <v>7515</v>
      </c>
      <c r="QH632" t="s">
        <v>7515</v>
      </c>
      <c r="QI632" t="s">
        <v>7515</v>
      </c>
      <c r="QJ632" t="s">
        <v>7515</v>
      </c>
      <c r="QK632" t="s">
        <v>7515</v>
      </c>
      <c r="RP632">
        <f t="shared" si="18"/>
        <v>3</v>
      </c>
      <c r="RS632">
        <f t="shared" si="19"/>
        <v>9</v>
      </c>
    </row>
    <row r="633" spans="1:487" x14ac:dyDescent="0.3">
      <c r="A633">
        <v>70620</v>
      </c>
      <c r="B633">
        <v>1194</v>
      </c>
      <c r="C633">
        <v>0</v>
      </c>
      <c r="D633">
        <v>5</v>
      </c>
      <c r="E633">
        <v>20</v>
      </c>
      <c r="F633">
        <v>96</v>
      </c>
      <c r="G633">
        <v>102</v>
      </c>
      <c r="H633">
        <v>15</v>
      </c>
      <c r="I633" t="s">
        <v>6793</v>
      </c>
      <c r="J633" t="s">
        <v>6793</v>
      </c>
      <c r="O633" t="s">
        <v>6793</v>
      </c>
      <c r="P633" t="s">
        <v>7515</v>
      </c>
      <c r="Q633" t="s">
        <v>7516</v>
      </c>
      <c r="R633" t="s">
        <v>7515</v>
      </c>
      <c r="S633" t="s">
        <v>7515</v>
      </c>
      <c r="T633" t="s">
        <v>7515</v>
      </c>
      <c r="U633" t="s">
        <v>7515</v>
      </c>
      <c r="V633" t="s">
        <v>7515</v>
      </c>
      <c r="W633" t="s">
        <v>7515</v>
      </c>
      <c r="X633" t="s">
        <v>7515</v>
      </c>
      <c r="Y633" t="s">
        <v>7515</v>
      </c>
      <c r="Z633" t="s">
        <v>7515</v>
      </c>
      <c r="AA633" t="s">
        <v>7515</v>
      </c>
      <c r="AB633" t="s">
        <v>7515</v>
      </c>
      <c r="AC633" t="s">
        <v>7515</v>
      </c>
      <c r="AD633" t="s">
        <v>7515</v>
      </c>
      <c r="AE633" t="s">
        <v>7515</v>
      </c>
      <c r="AF633" t="s">
        <v>7515</v>
      </c>
      <c r="AG633" t="s">
        <v>7515</v>
      </c>
      <c r="AH633" t="s">
        <v>7515</v>
      </c>
      <c r="AI633" t="s">
        <v>6796</v>
      </c>
      <c r="AQ633" t="s">
        <v>6985</v>
      </c>
      <c r="AR633" t="s">
        <v>6793</v>
      </c>
      <c r="AS633" t="s">
        <v>6793</v>
      </c>
      <c r="AT633">
        <v>0</v>
      </c>
      <c r="AU633">
        <v>15</v>
      </c>
      <c r="AV633" t="s">
        <v>6988</v>
      </c>
      <c r="AW633" t="s">
        <v>6793</v>
      </c>
      <c r="AX633" t="s">
        <v>6793</v>
      </c>
      <c r="AY633" t="s">
        <v>6814</v>
      </c>
      <c r="BA633" t="s">
        <v>7553</v>
      </c>
      <c r="BB633" t="s">
        <v>7588</v>
      </c>
      <c r="BC633" t="s">
        <v>6793</v>
      </c>
      <c r="BD633" t="s">
        <v>6966</v>
      </c>
      <c r="BE633" t="s">
        <v>6793</v>
      </c>
      <c r="BF633" t="s">
        <v>6793</v>
      </c>
      <c r="BG633" t="s">
        <v>6793</v>
      </c>
      <c r="BH633" t="s">
        <v>6793</v>
      </c>
      <c r="BI633" t="s">
        <v>6793</v>
      </c>
      <c r="BJ633" t="s">
        <v>6793</v>
      </c>
      <c r="BK633" t="s">
        <v>6793</v>
      </c>
      <c r="BL633" t="s">
        <v>6794</v>
      </c>
      <c r="BM633" t="s">
        <v>7021</v>
      </c>
      <c r="BN633" t="s">
        <v>7031</v>
      </c>
      <c r="BO633" t="s">
        <v>6794</v>
      </c>
      <c r="BQ633">
        <v>0</v>
      </c>
      <c r="BR633" t="s">
        <v>6</v>
      </c>
      <c r="BS633" t="s">
        <v>7519</v>
      </c>
      <c r="BT633" t="s">
        <v>6</v>
      </c>
      <c r="BU633" t="s">
        <v>7030</v>
      </c>
      <c r="BV633" t="s">
        <v>7543</v>
      </c>
      <c r="BW633" t="s">
        <v>7515</v>
      </c>
      <c r="BX633" t="s">
        <v>7515</v>
      </c>
      <c r="BY633" t="s">
        <v>7515</v>
      </c>
      <c r="BZ633" t="s">
        <v>7515</v>
      </c>
      <c r="CA633" t="s">
        <v>7515</v>
      </c>
      <c r="CB633" t="s">
        <v>7515</v>
      </c>
      <c r="CC633" t="s">
        <v>7515</v>
      </c>
      <c r="CD633" t="s">
        <v>7516</v>
      </c>
      <c r="CE633" t="s">
        <v>7515</v>
      </c>
      <c r="CF633" t="s">
        <v>7515</v>
      </c>
      <c r="CG633" t="s">
        <v>7515</v>
      </c>
      <c r="CH633" t="s">
        <v>7515</v>
      </c>
      <c r="CI633" t="s">
        <v>6793</v>
      </c>
      <c r="CJ633" t="s">
        <v>6794</v>
      </c>
      <c r="CO633" t="s">
        <v>6794</v>
      </c>
      <c r="CP633" t="s">
        <v>6794</v>
      </c>
      <c r="CQ633" t="s">
        <v>6794</v>
      </c>
      <c r="CR633" t="s">
        <v>6793</v>
      </c>
      <c r="CS633" t="s">
        <v>6794</v>
      </c>
      <c r="CT633" t="s">
        <v>6794</v>
      </c>
      <c r="CU633" t="s">
        <v>6794</v>
      </c>
      <c r="CV633" t="s">
        <v>6793</v>
      </c>
      <c r="CW633" t="s">
        <v>6793</v>
      </c>
      <c r="CX633" t="s">
        <v>7520</v>
      </c>
      <c r="CY633" t="s">
        <v>7521</v>
      </c>
      <c r="CZ633" t="s">
        <v>7587</v>
      </c>
      <c r="DA633" t="s">
        <v>6793</v>
      </c>
      <c r="DB633">
        <v>2</v>
      </c>
      <c r="DC633">
        <v>4</v>
      </c>
      <c r="DD633">
        <v>3</v>
      </c>
      <c r="DE633" t="s">
        <v>6794</v>
      </c>
      <c r="EA633">
        <v>4</v>
      </c>
      <c r="EC633">
        <v>2</v>
      </c>
      <c r="ED633">
        <v>0</v>
      </c>
      <c r="EE633">
        <v>0</v>
      </c>
      <c r="EF633">
        <v>0</v>
      </c>
      <c r="EG633">
        <v>2</v>
      </c>
      <c r="EH633">
        <v>0</v>
      </c>
      <c r="EI633">
        <v>0</v>
      </c>
      <c r="EJ633" t="s">
        <v>6794</v>
      </c>
      <c r="EP633" t="s">
        <v>6793</v>
      </c>
      <c r="JO633" t="s">
        <v>7524</v>
      </c>
      <c r="JP633" t="s">
        <v>7574</v>
      </c>
      <c r="JQ633">
        <v>2005</v>
      </c>
      <c r="JU633" t="s">
        <v>6794</v>
      </c>
      <c r="JV633" t="s">
        <v>6793</v>
      </c>
      <c r="OI633" t="s">
        <v>7526</v>
      </c>
      <c r="OJ633" t="s">
        <v>7526</v>
      </c>
      <c r="OK633" t="s">
        <v>7527</v>
      </c>
      <c r="OL633" t="s">
        <v>7526</v>
      </c>
      <c r="OM633" t="s">
        <v>7528</v>
      </c>
      <c r="ON633" t="s">
        <v>7539</v>
      </c>
      <c r="OO633" t="s">
        <v>7528</v>
      </c>
      <c r="OP633">
        <v>0</v>
      </c>
      <c r="OQ633" t="s">
        <v>28</v>
      </c>
      <c r="OR633" t="s">
        <v>265</v>
      </c>
      <c r="OS633">
        <v>2007</v>
      </c>
      <c r="OT633">
        <v>1</v>
      </c>
      <c r="OU633">
        <v>1</v>
      </c>
      <c r="OV633">
        <v>1</v>
      </c>
      <c r="OW633">
        <v>1</v>
      </c>
      <c r="OX633">
        <v>0</v>
      </c>
      <c r="OY633">
        <v>35</v>
      </c>
      <c r="OZ633" t="s">
        <v>7515</v>
      </c>
      <c r="PA633" t="s">
        <v>7515</v>
      </c>
      <c r="PB633" t="s">
        <v>7515</v>
      </c>
      <c r="PC633" t="s">
        <v>7515</v>
      </c>
      <c r="PD633" t="s">
        <v>7515</v>
      </c>
      <c r="PE633" t="s">
        <v>7515</v>
      </c>
      <c r="PF633" t="s">
        <v>7515</v>
      </c>
      <c r="PG633" t="s">
        <v>7515</v>
      </c>
      <c r="PH633" t="s">
        <v>7515</v>
      </c>
      <c r="PI633" t="s">
        <v>7515</v>
      </c>
      <c r="PJ633" t="s">
        <v>7515</v>
      </c>
      <c r="PK633" t="s">
        <v>7515</v>
      </c>
      <c r="PL633" t="s">
        <v>7515</v>
      </c>
      <c r="PM633" t="s">
        <v>7515</v>
      </c>
      <c r="PN633" t="s">
        <v>7515</v>
      </c>
      <c r="PO633" t="s">
        <v>7515</v>
      </c>
      <c r="PP633" t="s">
        <v>7515</v>
      </c>
      <c r="PQ633" t="s">
        <v>7516</v>
      </c>
      <c r="PR633" t="s">
        <v>7515</v>
      </c>
      <c r="PS633" t="s">
        <v>7515</v>
      </c>
      <c r="PT633" t="s">
        <v>7515</v>
      </c>
      <c r="PU633" t="s">
        <v>7515</v>
      </c>
      <c r="PV633" t="s">
        <v>7515</v>
      </c>
      <c r="PW633" t="s">
        <v>7515</v>
      </c>
      <c r="PX633" t="s">
        <v>7515</v>
      </c>
      <c r="PY633" t="s">
        <v>7515</v>
      </c>
      <c r="PZ633" t="s">
        <v>7515</v>
      </c>
      <c r="QA633" t="s">
        <v>7515</v>
      </c>
      <c r="QB633" t="s">
        <v>7515</v>
      </c>
      <c r="QC633" t="s">
        <v>7515</v>
      </c>
      <c r="QE633" t="s">
        <v>7516</v>
      </c>
      <c r="QF633" t="s">
        <v>7515</v>
      </c>
      <c r="QG633" t="s">
        <v>7515</v>
      </c>
      <c r="QH633" t="s">
        <v>7515</v>
      </c>
      <c r="QI633" t="s">
        <v>7515</v>
      </c>
      <c r="QJ633" t="s">
        <v>7515</v>
      </c>
      <c r="QK633" t="s">
        <v>7515</v>
      </c>
      <c r="RP633">
        <f t="shared" si="18"/>
        <v>3</v>
      </c>
      <c r="RS633">
        <f t="shared" si="19"/>
        <v>1</v>
      </c>
    </row>
    <row r="634" spans="1:487" x14ac:dyDescent="0.3">
      <c r="A634">
        <v>70621</v>
      </c>
      <c r="B634">
        <v>1196</v>
      </c>
      <c r="C634">
        <v>0</v>
      </c>
      <c r="D634">
        <v>5</v>
      </c>
      <c r="E634">
        <v>12</v>
      </c>
      <c r="F634">
        <v>93</v>
      </c>
      <c r="G634">
        <v>102</v>
      </c>
      <c r="H634">
        <v>9</v>
      </c>
      <c r="I634" t="s">
        <v>6793</v>
      </c>
      <c r="J634" t="s">
        <v>6793</v>
      </c>
      <c r="O634" t="s">
        <v>6793</v>
      </c>
      <c r="P634" t="s">
        <v>7515</v>
      </c>
      <c r="Q634" t="s">
        <v>7515</v>
      </c>
      <c r="R634" t="s">
        <v>7515</v>
      </c>
      <c r="S634" t="s">
        <v>7515</v>
      </c>
      <c r="T634" t="s">
        <v>7515</v>
      </c>
      <c r="U634" t="s">
        <v>7515</v>
      </c>
      <c r="V634" t="s">
        <v>7515</v>
      </c>
      <c r="W634" t="s">
        <v>7515</v>
      </c>
      <c r="X634" t="s">
        <v>7515</v>
      </c>
      <c r="Y634" t="s">
        <v>7515</v>
      </c>
      <c r="Z634" t="s">
        <v>7516</v>
      </c>
      <c r="AA634" t="s">
        <v>7515</v>
      </c>
      <c r="AB634" t="s">
        <v>7515</v>
      </c>
      <c r="AC634" t="s">
        <v>7515</v>
      </c>
      <c r="AD634" t="s">
        <v>7515</v>
      </c>
      <c r="AE634" t="s">
        <v>7515</v>
      </c>
      <c r="AF634" t="s">
        <v>7515</v>
      </c>
      <c r="AG634" t="s">
        <v>7515</v>
      </c>
      <c r="AH634" t="s">
        <v>7515</v>
      </c>
      <c r="AI634" t="s">
        <v>6796</v>
      </c>
      <c r="AQ634" t="s">
        <v>6985</v>
      </c>
      <c r="AR634" t="s">
        <v>6793</v>
      </c>
      <c r="AS634" t="s">
        <v>6793</v>
      </c>
      <c r="AT634">
        <v>0</v>
      </c>
      <c r="AU634">
        <v>10</v>
      </c>
      <c r="AV634" t="s">
        <v>6988</v>
      </c>
      <c r="AW634" t="s">
        <v>6793</v>
      </c>
      <c r="AX634" t="s">
        <v>6793</v>
      </c>
      <c r="AY634" t="s">
        <v>6813</v>
      </c>
      <c r="AZ634" t="s">
        <v>7531</v>
      </c>
      <c r="BA634" t="s">
        <v>7518</v>
      </c>
      <c r="BC634" t="s">
        <v>6794</v>
      </c>
      <c r="BD634" t="s">
        <v>6794</v>
      </c>
      <c r="BE634" t="s">
        <v>6794</v>
      </c>
      <c r="BF634" t="s">
        <v>6794</v>
      </c>
      <c r="BG634" t="s">
        <v>6793</v>
      </c>
      <c r="BH634" t="s">
        <v>6794</v>
      </c>
      <c r="BI634" t="s">
        <v>6794</v>
      </c>
      <c r="BJ634" t="s">
        <v>6794</v>
      </c>
      <c r="BK634" t="s">
        <v>6794</v>
      </c>
      <c r="BL634" t="s">
        <v>6794</v>
      </c>
      <c r="BM634" t="s">
        <v>7028</v>
      </c>
      <c r="BN634" t="s">
        <v>7026</v>
      </c>
      <c r="BO634" t="s">
        <v>6794</v>
      </c>
      <c r="BQ634">
        <v>50</v>
      </c>
      <c r="BR634" t="s">
        <v>7532</v>
      </c>
      <c r="BS634" t="s">
        <v>7519</v>
      </c>
      <c r="BT634" t="s">
        <v>7604</v>
      </c>
      <c r="BU634" t="s">
        <v>7559</v>
      </c>
      <c r="BV634" t="s">
        <v>7535</v>
      </c>
      <c r="BW634" t="s">
        <v>7515</v>
      </c>
      <c r="BX634" t="s">
        <v>7516</v>
      </c>
      <c r="BY634" t="s">
        <v>7515</v>
      </c>
      <c r="BZ634" t="s">
        <v>7515</v>
      </c>
      <c r="CA634" t="s">
        <v>7515</v>
      </c>
      <c r="CB634" t="s">
        <v>7515</v>
      </c>
      <c r="CC634" t="s">
        <v>7515</v>
      </c>
      <c r="CD634" t="s">
        <v>7515</v>
      </c>
      <c r="CE634" t="s">
        <v>7515</v>
      </c>
      <c r="CF634" t="s">
        <v>7515</v>
      </c>
      <c r="CG634" t="s">
        <v>7515</v>
      </c>
      <c r="CH634" t="s">
        <v>7515</v>
      </c>
      <c r="CI634" t="s">
        <v>6793</v>
      </c>
      <c r="CJ634" t="s">
        <v>6794</v>
      </c>
      <c r="CO634" t="s">
        <v>6793</v>
      </c>
      <c r="CP634" t="s">
        <v>6793</v>
      </c>
      <c r="CQ634" t="s">
        <v>6794</v>
      </c>
      <c r="CR634" t="s">
        <v>6793</v>
      </c>
      <c r="CS634" t="s">
        <v>6793</v>
      </c>
      <c r="CT634" t="s">
        <v>6793</v>
      </c>
      <c r="CU634" t="s">
        <v>6794</v>
      </c>
      <c r="CV634" t="s">
        <v>6793</v>
      </c>
      <c r="CW634" t="s">
        <v>6794</v>
      </c>
      <c r="CX634" t="s">
        <v>7520</v>
      </c>
      <c r="CY634" t="s">
        <v>7607</v>
      </c>
      <c r="CZ634" t="s">
        <v>7602</v>
      </c>
      <c r="DA634" t="s">
        <v>6793</v>
      </c>
      <c r="DB634">
        <v>1</v>
      </c>
      <c r="DC634">
        <v>1</v>
      </c>
      <c r="DD634">
        <v>2</v>
      </c>
      <c r="DE634" t="s">
        <v>6794</v>
      </c>
      <c r="EA634">
        <v>1</v>
      </c>
      <c r="EB634" t="s">
        <v>7567</v>
      </c>
      <c r="EJ634" t="s">
        <v>6794</v>
      </c>
      <c r="EP634" t="s">
        <v>6793</v>
      </c>
      <c r="IA634" t="s">
        <v>7524</v>
      </c>
      <c r="IB634" t="s">
        <v>7574</v>
      </c>
      <c r="IC634">
        <v>2007</v>
      </c>
      <c r="IG634" t="s">
        <v>6793</v>
      </c>
      <c r="II634" t="s">
        <v>7524</v>
      </c>
      <c r="IJ634" t="s">
        <v>7574</v>
      </c>
      <c r="IK634">
        <v>2007</v>
      </c>
      <c r="IM634" t="s">
        <v>7526</v>
      </c>
      <c r="IN634" t="s">
        <v>7526</v>
      </c>
      <c r="IO634" t="s">
        <v>6794</v>
      </c>
      <c r="IP634" t="s">
        <v>6794</v>
      </c>
      <c r="OI634" t="s">
        <v>7526</v>
      </c>
      <c r="OJ634" t="s">
        <v>7526</v>
      </c>
      <c r="OL634" t="s">
        <v>7527</v>
      </c>
      <c r="OM634" t="s">
        <v>7528</v>
      </c>
      <c r="ON634" t="s">
        <v>7539</v>
      </c>
      <c r="OO634" t="s">
        <v>7528</v>
      </c>
      <c r="OP634">
        <v>0</v>
      </c>
      <c r="OQ634" t="s">
        <v>28</v>
      </c>
      <c r="OR634" t="s">
        <v>212</v>
      </c>
      <c r="OS634">
        <v>2007</v>
      </c>
      <c r="OT634">
        <v>6</v>
      </c>
      <c r="OU634">
        <v>1</v>
      </c>
      <c r="OV634">
        <v>6</v>
      </c>
      <c r="OW634">
        <v>1</v>
      </c>
      <c r="OX634">
        <v>0</v>
      </c>
      <c r="OY634">
        <v>35</v>
      </c>
      <c r="OZ634" t="s">
        <v>7515</v>
      </c>
      <c r="PA634" t="s">
        <v>7515</v>
      </c>
      <c r="PB634" t="s">
        <v>7515</v>
      </c>
      <c r="PC634" t="s">
        <v>7515</v>
      </c>
      <c r="PD634" t="s">
        <v>7515</v>
      </c>
      <c r="PE634" t="s">
        <v>7515</v>
      </c>
      <c r="PF634" t="s">
        <v>7515</v>
      </c>
      <c r="PG634" t="s">
        <v>7515</v>
      </c>
      <c r="PH634" t="s">
        <v>7515</v>
      </c>
      <c r="PI634" t="s">
        <v>7515</v>
      </c>
      <c r="PJ634" t="s">
        <v>7515</v>
      </c>
      <c r="PK634" t="s">
        <v>7515</v>
      </c>
      <c r="PL634" t="s">
        <v>7516</v>
      </c>
      <c r="PM634" t="s">
        <v>7516</v>
      </c>
      <c r="PN634" t="s">
        <v>7515</v>
      </c>
      <c r="PO634" t="s">
        <v>7515</v>
      </c>
      <c r="PP634" t="s">
        <v>7515</v>
      </c>
      <c r="PQ634" t="s">
        <v>7515</v>
      </c>
      <c r="PR634" t="s">
        <v>7515</v>
      </c>
      <c r="PS634" t="s">
        <v>7515</v>
      </c>
      <c r="PT634" t="s">
        <v>7515</v>
      </c>
      <c r="PU634" t="s">
        <v>7515</v>
      </c>
      <c r="PV634" t="s">
        <v>7515</v>
      </c>
      <c r="PW634" t="s">
        <v>7515</v>
      </c>
      <c r="PX634" t="s">
        <v>7515</v>
      </c>
      <c r="PY634" t="s">
        <v>7515</v>
      </c>
      <c r="PZ634" t="s">
        <v>7515</v>
      </c>
      <c r="QA634" t="s">
        <v>7515</v>
      </c>
      <c r="QB634" t="s">
        <v>7515</v>
      </c>
      <c r="QC634" t="s">
        <v>7515</v>
      </c>
      <c r="QE634" t="s">
        <v>7516</v>
      </c>
      <c r="QF634" t="s">
        <v>7515</v>
      </c>
      <c r="QG634" t="s">
        <v>7515</v>
      </c>
      <c r="QH634" t="s">
        <v>7515</v>
      </c>
      <c r="QI634" t="s">
        <v>7515</v>
      </c>
      <c r="QJ634" t="s">
        <v>7515</v>
      </c>
      <c r="QK634" t="s">
        <v>7515</v>
      </c>
      <c r="RP634">
        <f t="shared" si="18"/>
        <v>4</v>
      </c>
      <c r="RS634">
        <f t="shared" si="19"/>
        <v>7</v>
      </c>
    </row>
    <row r="635" spans="1:487" x14ac:dyDescent="0.3">
      <c r="A635">
        <v>70622</v>
      </c>
      <c r="B635">
        <v>1199</v>
      </c>
      <c r="C635">
        <v>0</v>
      </c>
      <c r="D635">
        <v>5</v>
      </c>
      <c r="E635">
        <v>16</v>
      </c>
      <c r="F635">
        <v>93</v>
      </c>
      <c r="G635">
        <v>102</v>
      </c>
      <c r="H635">
        <v>3</v>
      </c>
      <c r="I635" t="s">
        <v>6793</v>
      </c>
      <c r="J635" t="s">
        <v>6793</v>
      </c>
      <c r="O635" t="s">
        <v>6793</v>
      </c>
      <c r="P635" t="s">
        <v>7515</v>
      </c>
      <c r="Q635" t="s">
        <v>7515</v>
      </c>
      <c r="R635" t="s">
        <v>7515</v>
      </c>
      <c r="S635" t="s">
        <v>7515</v>
      </c>
      <c r="T635" t="s">
        <v>7515</v>
      </c>
      <c r="U635" t="s">
        <v>7515</v>
      </c>
      <c r="V635" t="s">
        <v>7515</v>
      </c>
      <c r="W635" t="s">
        <v>7515</v>
      </c>
      <c r="X635" t="s">
        <v>7515</v>
      </c>
      <c r="Y635" t="s">
        <v>7515</v>
      </c>
      <c r="Z635" t="s">
        <v>7515</v>
      </c>
      <c r="AA635" t="s">
        <v>7515</v>
      </c>
      <c r="AB635" t="s">
        <v>7515</v>
      </c>
      <c r="AC635" t="s">
        <v>7515</v>
      </c>
      <c r="AD635" t="s">
        <v>7515</v>
      </c>
      <c r="AE635" t="s">
        <v>7515</v>
      </c>
      <c r="AF635" t="s">
        <v>7515</v>
      </c>
      <c r="AG635" t="s">
        <v>7516</v>
      </c>
      <c r="AH635" t="s">
        <v>7515</v>
      </c>
      <c r="AI635" t="s">
        <v>6796</v>
      </c>
      <c r="AQ635" t="s">
        <v>6985</v>
      </c>
      <c r="AR635" t="s">
        <v>6793</v>
      </c>
      <c r="AS635" t="s">
        <v>6794</v>
      </c>
      <c r="AT635" t="s">
        <v>6</v>
      </c>
      <c r="AU635" t="s">
        <v>6</v>
      </c>
      <c r="AV635" t="s">
        <v>7568</v>
      </c>
      <c r="AW635" t="s">
        <v>6793</v>
      </c>
      <c r="AX635" t="s">
        <v>6793</v>
      </c>
      <c r="AY635" t="s">
        <v>6813</v>
      </c>
      <c r="AZ635" t="s">
        <v>7531</v>
      </c>
      <c r="BA635" t="s">
        <v>6991</v>
      </c>
      <c r="BC635" t="s">
        <v>6794</v>
      </c>
      <c r="BD635" t="s">
        <v>6794</v>
      </c>
      <c r="BE635" t="s">
        <v>6794</v>
      </c>
      <c r="BF635" t="s">
        <v>6794</v>
      </c>
      <c r="BH635" t="s">
        <v>6793</v>
      </c>
      <c r="BI635" t="s">
        <v>6794</v>
      </c>
      <c r="BJ635" t="s">
        <v>6793</v>
      </c>
      <c r="BK635" t="s">
        <v>6794</v>
      </c>
      <c r="BL635" t="s">
        <v>6794</v>
      </c>
      <c r="BM635" t="s">
        <v>7026</v>
      </c>
      <c r="BN635" t="s">
        <v>7565</v>
      </c>
      <c r="BO635" t="s">
        <v>6794</v>
      </c>
      <c r="BQ635">
        <v>100</v>
      </c>
      <c r="BR635" t="s">
        <v>6</v>
      </c>
      <c r="BS635" t="s">
        <v>7533</v>
      </c>
      <c r="BT635" t="s">
        <v>7601</v>
      </c>
      <c r="BU635" t="s">
        <v>7026</v>
      </c>
      <c r="BV635" t="s">
        <v>7535</v>
      </c>
      <c r="BW635" t="s">
        <v>7515</v>
      </c>
      <c r="BX635" t="s">
        <v>7515</v>
      </c>
      <c r="BY635" t="s">
        <v>7515</v>
      </c>
      <c r="BZ635" t="s">
        <v>7516</v>
      </c>
      <c r="CA635" t="s">
        <v>7515</v>
      </c>
      <c r="CB635" t="s">
        <v>7515</v>
      </c>
      <c r="CC635" t="s">
        <v>7515</v>
      </c>
      <c r="CD635" t="s">
        <v>7515</v>
      </c>
      <c r="CE635" t="s">
        <v>7515</v>
      </c>
      <c r="CF635" t="s">
        <v>7515</v>
      </c>
      <c r="CG635" t="s">
        <v>7515</v>
      </c>
      <c r="CH635" t="s">
        <v>7515</v>
      </c>
      <c r="CI635" t="s">
        <v>6793</v>
      </c>
      <c r="CJ635" t="s">
        <v>6794</v>
      </c>
      <c r="CO635" t="s">
        <v>6793</v>
      </c>
      <c r="CP635" t="s">
        <v>6793</v>
      </c>
      <c r="CQ635" t="s">
        <v>6794</v>
      </c>
      <c r="CR635" t="s">
        <v>6793</v>
      </c>
      <c r="CS635" t="s">
        <v>6794</v>
      </c>
      <c r="CT635" t="s">
        <v>6793</v>
      </c>
      <c r="CU635" t="s">
        <v>6794</v>
      </c>
      <c r="CV635" t="s">
        <v>6793</v>
      </c>
      <c r="CW635" t="s">
        <v>6794</v>
      </c>
      <c r="CX635" t="s">
        <v>7520</v>
      </c>
      <c r="CY635" t="s">
        <v>6757</v>
      </c>
      <c r="CZ635" t="s">
        <v>6966</v>
      </c>
      <c r="DA635" t="s">
        <v>6793</v>
      </c>
      <c r="DB635">
        <v>2</v>
      </c>
      <c r="DC635">
        <v>3</v>
      </c>
      <c r="DD635">
        <v>2</v>
      </c>
      <c r="DE635" t="s">
        <v>6794</v>
      </c>
      <c r="EA635" t="s">
        <v>31</v>
      </c>
      <c r="EJ635" t="s">
        <v>6794</v>
      </c>
      <c r="EP635" t="s">
        <v>6793</v>
      </c>
      <c r="KE635" t="s">
        <v>7524</v>
      </c>
      <c r="KF635" t="s">
        <v>6</v>
      </c>
      <c r="KG635" t="s">
        <v>6</v>
      </c>
      <c r="KH635" t="s">
        <v>6</v>
      </c>
      <c r="KI635" t="s">
        <v>7527</v>
      </c>
      <c r="KJ635" t="s">
        <v>7527</v>
      </c>
      <c r="KK635" t="s">
        <v>6794</v>
      </c>
      <c r="KL635" t="s">
        <v>6793</v>
      </c>
      <c r="KM635" t="s">
        <v>7524</v>
      </c>
      <c r="KN635" t="s">
        <v>6</v>
      </c>
      <c r="KO635" t="s">
        <v>6</v>
      </c>
      <c r="KP635" t="s">
        <v>6</v>
      </c>
      <c r="KS635" t="s">
        <v>6794</v>
      </c>
      <c r="KT635" t="s">
        <v>6793</v>
      </c>
      <c r="OI635" t="s">
        <v>6857</v>
      </c>
      <c r="OJ635" t="s">
        <v>7526</v>
      </c>
      <c r="OK635" t="s">
        <v>7527</v>
      </c>
      <c r="OM635" t="s">
        <v>7528</v>
      </c>
      <c r="ON635" t="s">
        <v>7529</v>
      </c>
      <c r="OO635" t="s">
        <v>7528</v>
      </c>
      <c r="OP635">
        <v>1</v>
      </c>
      <c r="OQ635" t="s">
        <v>28</v>
      </c>
      <c r="OR635" t="s">
        <v>7549</v>
      </c>
      <c r="OS635">
        <v>2007</v>
      </c>
      <c r="OT635">
        <v>11</v>
      </c>
      <c r="OU635">
        <v>1</v>
      </c>
      <c r="OV635">
        <v>11</v>
      </c>
      <c r="OW635">
        <v>1</v>
      </c>
      <c r="OX635">
        <v>0</v>
      </c>
      <c r="OY635">
        <v>35</v>
      </c>
      <c r="OZ635" t="s">
        <v>7515</v>
      </c>
      <c r="PA635" t="s">
        <v>7515</v>
      </c>
      <c r="PB635" t="s">
        <v>7515</v>
      </c>
      <c r="PC635" t="s">
        <v>7515</v>
      </c>
      <c r="PD635" t="s">
        <v>7515</v>
      </c>
      <c r="PE635" t="s">
        <v>7515</v>
      </c>
      <c r="PF635" t="s">
        <v>7515</v>
      </c>
      <c r="PG635" t="s">
        <v>7515</v>
      </c>
      <c r="PH635" t="s">
        <v>7515</v>
      </c>
      <c r="PI635" t="s">
        <v>7515</v>
      </c>
      <c r="PJ635" t="s">
        <v>7515</v>
      </c>
      <c r="PK635" t="s">
        <v>7515</v>
      </c>
      <c r="PL635" t="s">
        <v>7515</v>
      </c>
      <c r="PM635" t="s">
        <v>7515</v>
      </c>
      <c r="PN635" t="s">
        <v>7515</v>
      </c>
      <c r="PO635" t="s">
        <v>7515</v>
      </c>
      <c r="PP635" t="s">
        <v>7515</v>
      </c>
      <c r="PQ635" t="s">
        <v>7515</v>
      </c>
      <c r="PR635" t="s">
        <v>7515</v>
      </c>
      <c r="PS635" t="s">
        <v>7516</v>
      </c>
      <c r="PT635" t="s">
        <v>7516</v>
      </c>
      <c r="PU635" t="s">
        <v>7515</v>
      </c>
      <c r="PV635" t="s">
        <v>7515</v>
      </c>
      <c r="PW635" t="s">
        <v>7515</v>
      </c>
      <c r="PX635" t="s">
        <v>7515</v>
      </c>
      <c r="PY635" t="s">
        <v>7515</v>
      </c>
      <c r="PZ635" t="s">
        <v>7515</v>
      </c>
      <c r="QA635" t="s">
        <v>7515</v>
      </c>
      <c r="QB635" t="s">
        <v>7515</v>
      </c>
      <c r="QC635" t="s">
        <v>7515</v>
      </c>
      <c r="QE635" t="s">
        <v>7515</v>
      </c>
      <c r="QF635" t="s">
        <v>7515</v>
      </c>
      <c r="QG635" t="s">
        <v>7515</v>
      </c>
      <c r="QH635" t="s">
        <v>7515</v>
      </c>
      <c r="QI635" t="s">
        <v>7515</v>
      </c>
      <c r="QJ635" t="s">
        <v>7515</v>
      </c>
      <c r="QK635" t="s">
        <v>7516</v>
      </c>
      <c r="RP635">
        <f t="shared" si="18"/>
        <v>-1</v>
      </c>
      <c r="RS635">
        <f t="shared" si="19"/>
        <v>5</v>
      </c>
    </row>
    <row r="636" spans="1:487" x14ac:dyDescent="0.3">
      <c r="A636">
        <v>70623</v>
      </c>
      <c r="B636">
        <v>1200</v>
      </c>
      <c r="C636">
        <v>0</v>
      </c>
      <c r="D636">
        <v>5</v>
      </c>
      <c r="E636">
        <v>16</v>
      </c>
      <c r="F636">
        <v>86</v>
      </c>
      <c r="G636">
        <v>102</v>
      </c>
      <c r="H636">
        <v>9</v>
      </c>
      <c r="I636" t="s">
        <v>6793</v>
      </c>
      <c r="J636" t="s">
        <v>6793</v>
      </c>
      <c r="O636" t="s">
        <v>6793</v>
      </c>
      <c r="P636" t="s">
        <v>7515</v>
      </c>
      <c r="Q636" t="s">
        <v>7515</v>
      </c>
      <c r="R636" t="s">
        <v>7515</v>
      </c>
      <c r="S636" t="s">
        <v>7515</v>
      </c>
      <c r="T636" t="s">
        <v>7515</v>
      </c>
      <c r="U636" t="s">
        <v>7515</v>
      </c>
      <c r="V636" t="s">
        <v>7515</v>
      </c>
      <c r="W636" t="s">
        <v>7515</v>
      </c>
      <c r="X636" t="s">
        <v>7515</v>
      </c>
      <c r="Y636" t="s">
        <v>7515</v>
      </c>
      <c r="Z636" t="s">
        <v>7516</v>
      </c>
      <c r="AA636" t="s">
        <v>7515</v>
      </c>
      <c r="AB636" t="s">
        <v>7515</v>
      </c>
      <c r="AC636" t="s">
        <v>7515</v>
      </c>
      <c r="AD636" t="s">
        <v>7515</v>
      </c>
      <c r="AE636" t="s">
        <v>7515</v>
      </c>
      <c r="AF636" t="s">
        <v>7515</v>
      </c>
      <c r="AG636" t="s">
        <v>7515</v>
      </c>
      <c r="AH636" t="s">
        <v>7515</v>
      </c>
      <c r="AI636" t="s">
        <v>6796</v>
      </c>
      <c r="AQ636" t="s">
        <v>6985</v>
      </c>
      <c r="AR636" t="s">
        <v>6793</v>
      </c>
      <c r="AS636" t="s">
        <v>6794</v>
      </c>
      <c r="AT636" t="s">
        <v>6</v>
      </c>
      <c r="AU636" t="s">
        <v>6</v>
      </c>
      <c r="AV636" t="s">
        <v>6988</v>
      </c>
      <c r="AW636" t="s">
        <v>6793</v>
      </c>
      <c r="AX636" t="s">
        <v>6794</v>
      </c>
      <c r="AY636" t="s">
        <v>6813</v>
      </c>
      <c r="AZ636" t="s">
        <v>7531</v>
      </c>
      <c r="BA636" t="s">
        <v>6991</v>
      </c>
      <c r="BC636" t="s">
        <v>6793</v>
      </c>
      <c r="BD636" t="s">
        <v>6794</v>
      </c>
      <c r="BE636" t="s">
        <v>6793</v>
      </c>
      <c r="BF636" t="s">
        <v>6793</v>
      </c>
      <c r="BG636" t="s">
        <v>6794</v>
      </c>
      <c r="BH636" t="s">
        <v>6794</v>
      </c>
      <c r="BI636" t="s">
        <v>6794</v>
      </c>
      <c r="BJ636" t="s">
        <v>6794</v>
      </c>
      <c r="BK636" t="s">
        <v>6794</v>
      </c>
      <c r="BL636" t="s">
        <v>6794</v>
      </c>
      <c r="BM636" t="s">
        <v>7021</v>
      </c>
      <c r="BN636" t="s">
        <v>7029</v>
      </c>
      <c r="BO636" t="s">
        <v>6794</v>
      </c>
      <c r="BQ636">
        <v>25</v>
      </c>
      <c r="BR636" t="s">
        <v>6</v>
      </c>
      <c r="BS636" t="s">
        <v>7519</v>
      </c>
      <c r="BT636" t="s">
        <v>6</v>
      </c>
      <c r="BU636" t="s">
        <v>7559</v>
      </c>
      <c r="BV636" t="s">
        <v>6</v>
      </c>
      <c r="CI636" t="s">
        <v>6793</v>
      </c>
      <c r="CJ636" t="s">
        <v>6794</v>
      </c>
      <c r="CO636" t="s">
        <v>6793</v>
      </c>
      <c r="CP636" t="s">
        <v>6794</v>
      </c>
      <c r="CQ636" t="s">
        <v>6794</v>
      </c>
      <c r="CR636" t="s">
        <v>6794</v>
      </c>
      <c r="CS636" t="s">
        <v>6794</v>
      </c>
      <c r="CT636" t="s">
        <v>6794</v>
      </c>
      <c r="CU636" t="s">
        <v>6794</v>
      </c>
      <c r="CV636" t="s">
        <v>6794</v>
      </c>
      <c r="CW636" t="s">
        <v>6794</v>
      </c>
      <c r="CX636" t="s">
        <v>7520</v>
      </c>
      <c r="CY636" t="s">
        <v>7521</v>
      </c>
      <c r="CZ636" t="s">
        <v>7536</v>
      </c>
      <c r="DA636" t="s">
        <v>6793</v>
      </c>
      <c r="DB636">
        <v>2</v>
      </c>
      <c r="DC636">
        <v>3</v>
      </c>
      <c r="DD636">
        <v>3</v>
      </c>
      <c r="DE636" t="s">
        <v>6794</v>
      </c>
      <c r="EA636">
        <v>1</v>
      </c>
      <c r="EB636" t="s">
        <v>7584</v>
      </c>
      <c r="EJ636" t="s">
        <v>6793</v>
      </c>
      <c r="EK636" t="s">
        <v>7573</v>
      </c>
      <c r="EM636">
        <v>1</v>
      </c>
      <c r="EN636">
        <v>2008</v>
      </c>
      <c r="EP636" t="s">
        <v>6793</v>
      </c>
      <c r="NO636" t="s">
        <v>6</v>
      </c>
      <c r="NP636" t="s">
        <v>7558</v>
      </c>
      <c r="NQ636">
        <v>2007</v>
      </c>
      <c r="NU636" t="s">
        <v>6794</v>
      </c>
      <c r="OI636" t="s">
        <v>7526</v>
      </c>
      <c r="OJ636" t="s">
        <v>7526</v>
      </c>
      <c r="OK636" t="s">
        <v>7526</v>
      </c>
      <c r="OL636" t="s">
        <v>7526</v>
      </c>
      <c r="OM636" t="s">
        <v>7528</v>
      </c>
      <c r="ON636" t="s">
        <v>7529</v>
      </c>
      <c r="OO636" t="s">
        <v>7528</v>
      </c>
      <c r="OP636">
        <v>0</v>
      </c>
      <c r="OQ636" t="s">
        <v>28</v>
      </c>
      <c r="OR636" t="s">
        <v>212</v>
      </c>
      <c r="OS636">
        <v>2007</v>
      </c>
      <c r="OT636">
        <v>11</v>
      </c>
      <c r="OU636">
        <v>1</v>
      </c>
      <c r="OV636">
        <v>11</v>
      </c>
      <c r="OW636">
        <v>1</v>
      </c>
      <c r="OX636">
        <v>0</v>
      </c>
      <c r="OY636">
        <v>35</v>
      </c>
      <c r="OZ636" t="s">
        <v>7516</v>
      </c>
      <c r="PA636" t="s">
        <v>7515</v>
      </c>
      <c r="PB636" t="s">
        <v>7515</v>
      </c>
      <c r="PC636" t="s">
        <v>7515</v>
      </c>
      <c r="PD636" t="s">
        <v>7515</v>
      </c>
      <c r="PE636" t="s">
        <v>7515</v>
      </c>
      <c r="PF636" t="s">
        <v>7515</v>
      </c>
      <c r="PG636" t="s">
        <v>7515</v>
      </c>
      <c r="PH636" t="s">
        <v>7515</v>
      </c>
      <c r="PI636" t="s">
        <v>7515</v>
      </c>
      <c r="PJ636" t="s">
        <v>7515</v>
      </c>
      <c r="PK636" t="s">
        <v>7515</v>
      </c>
      <c r="PL636" t="s">
        <v>7515</v>
      </c>
      <c r="PM636" t="s">
        <v>7515</v>
      </c>
      <c r="PN636" t="s">
        <v>7515</v>
      </c>
      <c r="PO636" t="s">
        <v>7515</v>
      </c>
      <c r="PP636" t="s">
        <v>7515</v>
      </c>
      <c r="PQ636" t="s">
        <v>7515</v>
      </c>
      <c r="PR636" t="s">
        <v>7515</v>
      </c>
      <c r="PS636" t="s">
        <v>7515</v>
      </c>
      <c r="PT636" t="s">
        <v>7515</v>
      </c>
      <c r="PU636" t="s">
        <v>7515</v>
      </c>
      <c r="PV636" t="s">
        <v>7515</v>
      </c>
      <c r="PW636" t="s">
        <v>7515</v>
      </c>
      <c r="PX636" t="s">
        <v>7515</v>
      </c>
      <c r="PY636" t="s">
        <v>7515</v>
      </c>
      <c r="PZ636" t="s">
        <v>7515</v>
      </c>
      <c r="QA636" t="s">
        <v>7515</v>
      </c>
      <c r="QB636" t="s">
        <v>7515</v>
      </c>
      <c r="QC636" t="s">
        <v>7515</v>
      </c>
      <c r="QE636" t="s">
        <v>7516</v>
      </c>
      <c r="QF636" t="s">
        <v>7515</v>
      </c>
      <c r="QG636" t="s">
        <v>7515</v>
      </c>
      <c r="QH636" t="s">
        <v>7515</v>
      </c>
      <c r="QI636" t="s">
        <v>7515</v>
      </c>
      <c r="QJ636" t="s">
        <v>7515</v>
      </c>
      <c r="QK636" t="s">
        <v>7515</v>
      </c>
      <c r="RP636">
        <f t="shared" si="18"/>
        <v>-1</v>
      </c>
      <c r="RS636">
        <f t="shared" si="19"/>
        <v>1</v>
      </c>
    </row>
    <row r="637" spans="1:487" x14ac:dyDescent="0.3">
      <c r="A637">
        <v>70624</v>
      </c>
      <c r="B637">
        <v>1203</v>
      </c>
      <c r="C637">
        <v>0</v>
      </c>
      <c r="D637">
        <v>5</v>
      </c>
      <c r="E637">
        <v>16</v>
      </c>
      <c r="F637">
        <v>96</v>
      </c>
      <c r="G637">
        <v>102</v>
      </c>
      <c r="H637">
        <v>16</v>
      </c>
      <c r="I637" t="s">
        <v>6793</v>
      </c>
      <c r="J637" t="s">
        <v>6793</v>
      </c>
      <c r="O637" t="s">
        <v>6793</v>
      </c>
      <c r="P637" t="s">
        <v>7516</v>
      </c>
      <c r="Q637" t="s">
        <v>7515</v>
      </c>
      <c r="R637" t="s">
        <v>7515</v>
      </c>
      <c r="S637" t="s">
        <v>7515</v>
      </c>
      <c r="T637" t="s">
        <v>7515</v>
      </c>
      <c r="U637" t="s">
        <v>7515</v>
      </c>
      <c r="V637" t="s">
        <v>7515</v>
      </c>
      <c r="W637" t="s">
        <v>7515</v>
      </c>
      <c r="X637" t="s">
        <v>7515</v>
      </c>
      <c r="Y637" t="s">
        <v>7515</v>
      </c>
      <c r="Z637" t="s">
        <v>7515</v>
      </c>
      <c r="AA637" t="s">
        <v>7515</v>
      </c>
      <c r="AB637" t="s">
        <v>7515</v>
      </c>
      <c r="AC637" t="s">
        <v>7515</v>
      </c>
      <c r="AD637" t="s">
        <v>7515</v>
      </c>
      <c r="AE637" t="s">
        <v>7515</v>
      </c>
      <c r="AF637" t="s">
        <v>7515</v>
      </c>
      <c r="AG637" t="s">
        <v>7515</v>
      </c>
      <c r="AH637" t="s">
        <v>7515</v>
      </c>
      <c r="AI637" t="s">
        <v>7517</v>
      </c>
      <c r="AL637">
        <v>0</v>
      </c>
      <c r="AM637">
        <v>3</v>
      </c>
      <c r="AN637" t="s">
        <v>6845</v>
      </c>
      <c r="AQ637" t="s">
        <v>6993</v>
      </c>
      <c r="AR637" t="s">
        <v>6794</v>
      </c>
      <c r="AS637" t="s">
        <v>6794</v>
      </c>
      <c r="AT637" t="s">
        <v>6</v>
      </c>
      <c r="AU637" t="s">
        <v>6</v>
      </c>
      <c r="AV637" t="s">
        <v>6988</v>
      </c>
      <c r="AW637" t="s">
        <v>6793</v>
      </c>
      <c r="AX637" t="s">
        <v>6966</v>
      </c>
      <c r="AY637" t="s">
        <v>6814</v>
      </c>
      <c r="BA637" t="s">
        <v>7518</v>
      </c>
      <c r="BB637" t="s">
        <v>7583</v>
      </c>
      <c r="BC637" t="s">
        <v>6794</v>
      </c>
      <c r="BD637" t="s">
        <v>6794</v>
      </c>
      <c r="BE637" t="s">
        <v>6794</v>
      </c>
      <c r="BF637" t="s">
        <v>6793</v>
      </c>
      <c r="BG637" t="s">
        <v>6794</v>
      </c>
      <c r="BH637" t="s">
        <v>6793</v>
      </c>
      <c r="BI637" t="s">
        <v>6793</v>
      </c>
      <c r="BJ637" t="s">
        <v>6794</v>
      </c>
      <c r="BK637" t="s">
        <v>6793</v>
      </c>
      <c r="BL637" t="s">
        <v>6794</v>
      </c>
      <c r="BM637" t="s">
        <v>7027</v>
      </c>
      <c r="BN637" t="s">
        <v>7025</v>
      </c>
      <c r="BO637" t="s">
        <v>6794</v>
      </c>
      <c r="BQ637">
        <v>0</v>
      </c>
      <c r="BR637" t="s">
        <v>7532</v>
      </c>
      <c r="BS637" t="s">
        <v>7519</v>
      </c>
      <c r="BT637" t="s">
        <v>6</v>
      </c>
      <c r="BU637" t="s">
        <v>7559</v>
      </c>
      <c r="BV637" t="s">
        <v>7561</v>
      </c>
      <c r="BW637" t="s">
        <v>7515</v>
      </c>
      <c r="BX637" t="s">
        <v>7516</v>
      </c>
      <c r="BY637" t="s">
        <v>7515</v>
      </c>
      <c r="BZ637" t="s">
        <v>7515</v>
      </c>
      <c r="CA637" t="s">
        <v>7515</v>
      </c>
      <c r="CB637" t="s">
        <v>7515</v>
      </c>
      <c r="CC637" t="s">
        <v>7515</v>
      </c>
      <c r="CD637" t="s">
        <v>7515</v>
      </c>
      <c r="CE637" t="s">
        <v>7515</v>
      </c>
      <c r="CF637" t="s">
        <v>7515</v>
      </c>
      <c r="CG637" t="s">
        <v>7515</v>
      </c>
      <c r="CH637" t="s">
        <v>7515</v>
      </c>
      <c r="CI637" t="s">
        <v>6794</v>
      </c>
      <c r="CJ637" t="s">
        <v>6794</v>
      </c>
      <c r="CO637" t="s">
        <v>6793</v>
      </c>
      <c r="CP637" t="s">
        <v>6793</v>
      </c>
      <c r="CQ637" t="s">
        <v>6794</v>
      </c>
      <c r="CR637" t="s">
        <v>6793</v>
      </c>
      <c r="CS637" t="s">
        <v>6793</v>
      </c>
      <c r="CT637" t="s">
        <v>6793</v>
      </c>
      <c r="CU637" t="s">
        <v>6794</v>
      </c>
      <c r="CV637" t="s">
        <v>6793</v>
      </c>
      <c r="CW637" t="s">
        <v>6793</v>
      </c>
      <c r="CX637" t="s">
        <v>7545</v>
      </c>
      <c r="CY637" t="s">
        <v>7521</v>
      </c>
      <c r="CZ637" t="s">
        <v>7522</v>
      </c>
      <c r="DA637" t="s">
        <v>6794</v>
      </c>
      <c r="DB637">
        <v>2</v>
      </c>
      <c r="DC637">
        <v>3</v>
      </c>
      <c r="DD637">
        <v>4</v>
      </c>
      <c r="EA637">
        <v>5</v>
      </c>
      <c r="EC637">
        <v>3</v>
      </c>
      <c r="ED637">
        <v>0</v>
      </c>
      <c r="EE637">
        <v>1</v>
      </c>
      <c r="EF637">
        <v>1</v>
      </c>
      <c r="EG637">
        <v>0</v>
      </c>
      <c r="EH637">
        <v>0</v>
      </c>
      <c r="EI637">
        <v>0</v>
      </c>
      <c r="EP637" t="s">
        <v>6793</v>
      </c>
      <c r="EY637" t="s">
        <v>7524</v>
      </c>
      <c r="EZ637" t="s">
        <v>7574</v>
      </c>
      <c r="FA637">
        <v>2008</v>
      </c>
      <c r="FE637" t="s">
        <v>6794</v>
      </c>
      <c r="FF637" t="s">
        <v>6793</v>
      </c>
      <c r="NW637">
        <v>5</v>
      </c>
      <c r="NX637" t="s">
        <v>7515</v>
      </c>
      <c r="NY637" t="s">
        <v>7515</v>
      </c>
      <c r="NZ637" t="s">
        <v>7515</v>
      </c>
      <c r="OA637" t="s">
        <v>7515</v>
      </c>
      <c r="OB637" t="s">
        <v>7515</v>
      </c>
      <c r="OC637" t="s">
        <v>7515</v>
      </c>
      <c r="OD637" t="s">
        <v>7516</v>
      </c>
      <c r="OE637" t="s">
        <v>7515</v>
      </c>
      <c r="OF637" t="s">
        <v>7515</v>
      </c>
      <c r="OG637" t="s">
        <v>7515</v>
      </c>
      <c r="OH637" t="s">
        <v>7515</v>
      </c>
      <c r="OM637" t="s">
        <v>7528</v>
      </c>
      <c r="ON637" t="s">
        <v>7539</v>
      </c>
      <c r="OO637" t="s">
        <v>7528</v>
      </c>
      <c r="OP637">
        <v>1</v>
      </c>
      <c r="OQ637" t="s">
        <v>28</v>
      </c>
      <c r="OR637" t="s">
        <v>265</v>
      </c>
      <c r="OS637">
        <v>2007</v>
      </c>
      <c r="OT637">
        <v>6</v>
      </c>
      <c r="OU637">
        <v>1</v>
      </c>
      <c r="OV637">
        <v>6</v>
      </c>
      <c r="OW637">
        <v>0</v>
      </c>
      <c r="OX637">
        <v>1</v>
      </c>
      <c r="OY637">
        <v>35</v>
      </c>
      <c r="OZ637" t="s">
        <v>7515</v>
      </c>
      <c r="PA637" t="s">
        <v>7515</v>
      </c>
      <c r="PB637" t="s">
        <v>7516</v>
      </c>
      <c r="PC637" t="s">
        <v>7515</v>
      </c>
      <c r="PD637" t="s">
        <v>7515</v>
      </c>
      <c r="PE637" t="s">
        <v>7515</v>
      </c>
      <c r="PF637" t="s">
        <v>7515</v>
      </c>
      <c r="PG637" t="s">
        <v>7515</v>
      </c>
      <c r="PH637" t="s">
        <v>7515</v>
      </c>
      <c r="PI637" t="s">
        <v>7515</v>
      </c>
      <c r="PJ637" t="s">
        <v>7515</v>
      </c>
      <c r="PK637" t="s">
        <v>7515</v>
      </c>
      <c r="PL637" t="s">
        <v>7515</v>
      </c>
      <c r="PM637" t="s">
        <v>7515</v>
      </c>
      <c r="PN637" t="s">
        <v>7515</v>
      </c>
      <c r="PO637" t="s">
        <v>7515</v>
      </c>
      <c r="PP637" t="s">
        <v>7515</v>
      </c>
      <c r="PQ637" t="s">
        <v>7515</v>
      </c>
      <c r="PR637" t="s">
        <v>7515</v>
      </c>
      <c r="PS637" t="s">
        <v>7515</v>
      </c>
      <c r="PT637" t="s">
        <v>7515</v>
      </c>
      <c r="PU637" t="s">
        <v>7515</v>
      </c>
      <c r="PV637" t="s">
        <v>7515</v>
      </c>
      <c r="PW637" t="s">
        <v>7515</v>
      </c>
      <c r="PX637" t="s">
        <v>7515</v>
      </c>
      <c r="PY637" t="s">
        <v>7515</v>
      </c>
      <c r="PZ637" t="s">
        <v>7515</v>
      </c>
      <c r="QA637" t="s">
        <v>7515</v>
      </c>
      <c r="QB637" t="s">
        <v>7515</v>
      </c>
      <c r="QC637" t="s">
        <v>7515</v>
      </c>
      <c r="QE637">
        <v>-5</v>
      </c>
      <c r="QF637">
        <v>-5</v>
      </c>
      <c r="QG637">
        <v>-5</v>
      </c>
      <c r="QH637">
        <v>-5</v>
      </c>
      <c r="QI637">
        <v>-5</v>
      </c>
      <c r="QJ637">
        <v>-5</v>
      </c>
      <c r="QK637">
        <v>-5</v>
      </c>
      <c r="QM637" t="s">
        <v>7530</v>
      </c>
      <c r="RP637">
        <f t="shared" si="18"/>
        <v>-1</v>
      </c>
      <c r="RS637">
        <f t="shared" si="19"/>
        <v>6</v>
      </c>
    </row>
    <row r="638" spans="1:487" x14ac:dyDescent="0.3">
      <c r="A638">
        <v>70625</v>
      </c>
      <c r="B638">
        <v>1205</v>
      </c>
      <c r="C638">
        <v>0</v>
      </c>
      <c r="D638">
        <v>5</v>
      </c>
      <c r="E638">
        <v>13</v>
      </c>
      <c r="F638">
        <v>97</v>
      </c>
      <c r="G638">
        <v>102</v>
      </c>
      <c r="H638">
        <v>3</v>
      </c>
      <c r="I638" t="s">
        <v>6793</v>
      </c>
      <c r="J638" t="s">
        <v>6793</v>
      </c>
      <c r="O638" t="s">
        <v>6793</v>
      </c>
      <c r="P638" t="s">
        <v>7515</v>
      </c>
      <c r="Q638" t="s">
        <v>7515</v>
      </c>
      <c r="R638" t="s">
        <v>7515</v>
      </c>
      <c r="S638" t="s">
        <v>7515</v>
      </c>
      <c r="T638" t="s">
        <v>7515</v>
      </c>
      <c r="U638" t="s">
        <v>7515</v>
      </c>
      <c r="V638" t="s">
        <v>7515</v>
      </c>
      <c r="W638" t="s">
        <v>7515</v>
      </c>
      <c r="X638" t="s">
        <v>7515</v>
      </c>
      <c r="Y638" t="s">
        <v>7515</v>
      </c>
      <c r="Z638" t="s">
        <v>7516</v>
      </c>
      <c r="AA638" t="s">
        <v>7515</v>
      </c>
      <c r="AB638" t="s">
        <v>7515</v>
      </c>
      <c r="AC638" t="s">
        <v>7515</v>
      </c>
      <c r="AD638" t="s">
        <v>7515</v>
      </c>
      <c r="AE638" t="s">
        <v>7515</v>
      </c>
      <c r="AF638" t="s">
        <v>7515</v>
      </c>
      <c r="AG638" t="s">
        <v>7515</v>
      </c>
      <c r="AH638" t="s">
        <v>7515</v>
      </c>
      <c r="AI638" t="s">
        <v>6796</v>
      </c>
      <c r="AQ638" t="s">
        <v>6985</v>
      </c>
      <c r="AR638" t="s">
        <v>6793</v>
      </c>
      <c r="AS638" t="s">
        <v>6793</v>
      </c>
      <c r="AT638" t="s">
        <v>6</v>
      </c>
      <c r="AU638" t="s">
        <v>6</v>
      </c>
      <c r="AV638" t="s">
        <v>6757</v>
      </c>
      <c r="AW638" t="s">
        <v>6793</v>
      </c>
      <c r="AX638" t="s">
        <v>6793</v>
      </c>
      <c r="AY638" t="s">
        <v>6813</v>
      </c>
      <c r="AZ638" t="s">
        <v>7531</v>
      </c>
      <c r="BA638" t="s">
        <v>7612</v>
      </c>
      <c r="BC638" t="s">
        <v>6794</v>
      </c>
      <c r="BD638" t="s">
        <v>6793</v>
      </c>
      <c r="BE638" t="s">
        <v>6793</v>
      </c>
      <c r="BF638" t="s">
        <v>6793</v>
      </c>
      <c r="BH638" t="s">
        <v>6794</v>
      </c>
      <c r="BI638" t="s">
        <v>6794</v>
      </c>
      <c r="BJ638" t="s">
        <v>6794</v>
      </c>
      <c r="BK638" t="s">
        <v>6794</v>
      </c>
      <c r="BL638" t="s">
        <v>6794</v>
      </c>
      <c r="BM638" t="s">
        <v>7031</v>
      </c>
      <c r="BN638" t="s">
        <v>7028</v>
      </c>
      <c r="BO638" t="s">
        <v>6794</v>
      </c>
      <c r="BQ638">
        <v>0</v>
      </c>
      <c r="BR638">
        <v>20</v>
      </c>
      <c r="BS638" t="s">
        <v>7519</v>
      </c>
      <c r="BT638" t="s">
        <v>6</v>
      </c>
      <c r="BU638" t="s">
        <v>7559</v>
      </c>
      <c r="BV638" t="s">
        <v>7535</v>
      </c>
      <c r="BW638" t="s">
        <v>7515</v>
      </c>
      <c r="BX638" t="s">
        <v>7516</v>
      </c>
      <c r="BY638" t="s">
        <v>7515</v>
      </c>
      <c r="BZ638" t="s">
        <v>7515</v>
      </c>
      <c r="CA638" t="s">
        <v>7515</v>
      </c>
      <c r="CB638" t="s">
        <v>7515</v>
      </c>
      <c r="CC638" t="s">
        <v>7515</v>
      </c>
      <c r="CD638" t="s">
        <v>7515</v>
      </c>
      <c r="CE638" t="s">
        <v>7515</v>
      </c>
      <c r="CF638" t="s">
        <v>7515</v>
      </c>
      <c r="CG638" t="s">
        <v>7515</v>
      </c>
      <c r="CH638" t="s">
        <v>7515</v>
      </c>
      <c r="CI638" t="s">
        <v>6793</v>
      </c>
      <c r="CJ638" t="s">
        <v>6966</v>
      </c>
      <c r="CO638" t="s">
        <v>6793</v>
      </c>
      <c r="CP638" t="s">
        <v>6793</v>
      </c>
      <c r="CQ638" t="s">
        <v>6794</v>
      </c>
      <c r="CR638" t="s">
        <v>6793</v>
      </c>
      <c r="CS638" t="s">
        <v>6794</v>
      </c>
      <c r="CT638" t="s">
        <v>6793</v>
      </c>
      <c r="CU638" t="s">
        <v>6794</v>
      </c>
      <c r="CV638" t="s">
        <v>6793</v>
      </c>
      <c r="CW638" t="s">
        <v>6794</v>
      </c>
      <c r="CX638" t="s">
        <v>7520</v>
      </c>
      <c r="CY638" t="s">
        <v>7521</v>
      </c>
      <c r="CZ638" t="s">
        <v>7522</v>
      </c>
      <c r="DA638" t="s">
        <v>6793</v>
      </c>
      <c r="DB638">
        <v>2</v>
      </c>
      <c r="DC638">
        <v>4</v>
      </c>
      <c r="DD638">
        <v>3</v>
      </c>
      <c r="DE638" t="s">
        <v>6794</v>
      </c>
      <c r="EA638">
        <v>3</v>
      </c>
      <c r="EC638">
        <v>1</v>
      </c>
      <c r="ED638">
        <v>0</v>
      </c>
      <c r="EE638">
        <v>0</v>
      </c>
      <c r="EF638">
        <v>0</v>
      </c>
      <c r="EG638">
        <v>2</v>
      </c>
      <c r="EH638">
        <v>0</v>
      </c>
      <c r="EI638">
        <v>0</v>
      </c>
      <c r="EJ638" t="s">
        <v>6794</v>
      </c>
      <c r="EP638" t="s">
        <v>6793</v>
      </c>
      <c r="IA638" t="s">
        <v>7524</v>
      </c>
      <c r="IB638" t="s">
        <v>7525</v>
      </c>
      <c r="IC638">
        <v>2008</v>
      </c>
      <c r="IG638" t="s">
        <v>6793</v>
      </c>
      <c r="II638" t="s">
        <v>7524</v>
      </c>
      <c r="IJ638" t="s">
        <v>7525</v>
      </c>
      <c r="IK638">
        <v>2008</v>
      </c>
      <c r="IM638" t="s">
        <v>7527</v>
      </c>
      <c r="IN638" t="s">
        <v>7527</v>
      </c>
      <c r="IO638" t="s">
        <v>6794</v>
      </c>
      <c r="IP638" t="s">
        <v>6794</v>
      </c>
      <c r="OI638" t="s">
        <v>7526</v>
      </c>
      <c r="OJ638" t="s">
        <v>7526</v>
      </c>
      <c r="OL638" t="s">
        <v>7527</v>
      </c>
      <c r="OM638" t="s">
        <v>7528</v>
      </c>
      <c r="ON638" t="s">
        <v>7529</v>
      </c>
      <c r="OO638" t="s">
        <v>7528</v>
      </c>
      <c r="OP638">
        <v>3</v>
      </c>
      <c r="OQ638" t="s">
        <v>28</v>
      </c>
      <c r="OR638" t="s">
        <v>7549</v>
      </c>
      <c r="OS638">
        <v>2006</v>
      </c>
      <c r="OT638">
        <v>2</v>
      </c>
      <c r="OU638">
        <v>1</v>
      </c>
      <c r="OV638">
        <v>2</v>
      </c>
      <c r="OW638">
        <v>1</v>
      </c>
      <c r="OX638">
        <v>0</v>
      </c>
      <c r="OY638">
        <v>35</v>
      </c>
      <c r="OZ638" t="s">
        <v>7515</v>
      </c>
      <c r="PA638" t="s">
        <v>7515</v>
      </c>
      <c r="PB638" t="s">
        <v>7515</v>
      </c>
      <c r="PC638" t="s">
        <v>7515</v>
      </c>
      <c r="PD638" t="s">
        <v>7515</v>
      </c>
      <c r="PE638" t="s">
        <v>7515</v>
      </c>
      <c r="PF638" t="s">
        <v>7515</v>
      </c>
      <c r="PG638" t="s">
        <v>7515</v>
      </c>
      <c r="PH638" t="s">
        <v>7515</v>
      </c>
      <c r="PI638" t="s">
        <v>7515</v>
      </c>
      <c r="PJ638" t="s">
        <v>7515</v>
      </c>
      <c r="PK638" t="s">
        <v>7515</v>
      </c>
      <c r="PL638" t="s">
        <v>7516</v>
      </c>
      <c r="PM638" t="s">
        <v>7516</v>
      </c>
      <c r="PN638" t="s">
        <v>7515</v>
      </c>
      <c r="PO638" t="s">
        <v>7515</v>
      </c>
      <c r="PP638" t="s">
        <v>7515</v>
      </c>
      <c r="PQ638" t="s">
        <v>7515</v>
      </c>
      <c r="PR638" t="s">
        <v>7515</v>
      </c>
      <c r="PS638" t="s">
        <v>7515</v>
      </c>
      <c r="PT638" t="s">
        <v>7515</v>
      </c>
      <c r="PU638" t="s">
        <v>7515</v>
      </c>
      <c r="PV638" t="s">
        <v>7515</v>
      </c>
      <c r="PW638" t="s">
        <v>7515</v>
      </c>
      <c r="PX638" t="s">
        <v>7515</v>
      </c>
      <c r="PY638" t="s">
        <v>7515</v>
      </c>
      <c r="PZ638" t="s">
        <v>7515</v>
      </c>
      <c r="QA638" t="s">
        <v>7515</v>
      </c>
      <c r="QB638" t="s">
        <v>7515</v>
      </c>
      <c r="QC638" t="s">
        <v>7515</v>
      </c>
      <c r="QE638" t="s">
        <v>7516</v>
      </c>
      <c r="QF638" t="s">
        <v>7515</v>
      </c>
      <c r="QG638" t="s">
        <v>7515</v>
      </c>
      <c r="QH638" t="s">
        <v>7515</v>
      </c>
      <c r="QI638" t="s">
        <v>7515</v>
      </c>
      <c r="QJ638" t="s">
        <v>7515</v>
      </c>
      <c r="QK638" t="s">
        <v>7515</v>
      </c>
      <c r="RP638">
        <f t="shared" si="18"/>
        <v>-1</v>
      </c>
      <c r="RS638">
        <f t="shared" si="19"/>
        <v>10</v>
      </c>
    </row>
    <row r="639" spans="1:487" x14ac:dyDescent="0.3">
      <c r="A639">
        <v>70626</v>
      </c>
      <c r="B639">
        <v>1207</v>
      </c>
      <c r="C639">
        <v>0</v>
      </c>
      <c r="D639">
        <v>5</v>
      </c>
      <c r="E639">
        <v>17</v>
      </c>
      <c r="F639">
        <v>91</v>
      </c>
      <c r="G639">
        <v>102</v>
      </c>
      <c r="H639">
        <v>4</v>
      </c>
      <c r="I639" t="s">
        <v>6793</v>
      </c>
      <c r="J639" t="s">
        <v>6793</v>
      </c>
      <c r="O639" t="s">
        <v>6793</v>
      </c>
      <c r="P639" t="s">
        <v>7515</v>
      </c>
      <c r="Q639" t="s">
        <v>7515</v>
      </c>
      <c r="R639" t="s">
        <v>7515</v>
      </c>
      <c r="S639" t="s">
        <v>7515</v>
      </c>
      <c r="T639" t="s">
        <v>7515</v>
      </c>
      <c r="U639" t="s">
        <v>7515</v>
      </c>
      <c r="V639" t="s">
        <v>7515</v>
      </c>
      <c r="W639" t="s">
        <v>7515</v>
      </c>
      <c r="X639" t="s">
        <v>7515</v>
      </c>
      <c r="Y639" t="s">
        <v>7515</v>
      </c>
      <c r="Z639" t="s">
        <v>7515</v>
      </c>
      <c r="AA639" t="s">
        <v>7515</v>
      </c>
      <c r="AB639" t="s">
        <v>7515</v>
      </c>
      <c r="AC639" t="s">
        <v>7516</v>
      </c>
      <c r="AD639" t="s">
        <v>7515</v>
      </c>
      <c r="AE639" t="s">
        <v>7515</v>
      </c>
      <c r="AF639" t="s">
        <v>7515</v>
      </c>
      <c r="AG639" t="s">
        <v>7515</v>
      </c>
      <c r="AH639" t="s">
        <v>7515</v>
      </c>
      <c r="AI639" t="s">
        <v>7517</v>
      </c>
      <c r="AL639" t="s">
        <v>7547</v>
      </c>
      <c r="AM639" t="s">
        <v>7547</v>
      </c>
      <c r="AN639" t="s">
        <v>6845</v>
      </c>
      <c r="AQ639" t="s">
        <v>6993</v>
      </c>
      <c r="AR639" t="s">
        <v>6794</v>
      </c>
      <c r="AS639" t="s">
        <v>6794</v>
      </c>
      <c r="AT639" t="s">
        <v>6</v>
      </c>
      <c r="AU639" t="s">
        <v>6</v>
      </c>
      <c r="AV639" t="s">
        <v>7568</v>
      </c>
      <c r="AW639" t="s">
        <v>6794</v>
      </c>
      <c r="AX639" t="s">
        <v>6794</v>
      </c>
      <c r="AY639" t="s">
        <v>6814</v>
      </c>
      <c r="BA639" t="s">
        <v>6991</v>
      </c>
      <c r="BB639" t="s">
        <v>7588</v>
      </c>
      <c r="BC639" t="s">
        <v>6794</v>
      </c>
      <c r="BD639" t="s">
        <v>6793</v>
      </c>
      <c r="BE639" t="s">
        <v>6794</v>
      </c>
      <c r="BF639" t="s">
        <v>6966</v>
      </c>
      <c r="BH639" t="s">
        <v>6793</v>
      </c>
      <c r="BI639" t="s">
        <v>6793</v>
      </c>
      <c r="BJ639" t="s">
        <v>6794</v>
      </c>
      <c r="BK639" t="s">
        <v>6793</v>
      </c>
      <c r="BL639" t="s">
        <v>6793</v>
      </c>
      <c r="BM639" t="s">
        <v>7022</v>
      </c>
      <c r="BN639" t="s">
        <v>6</v>
      </c>
      <c r="BO639" t="s">
        <v>6</v>
      </c>
      <c r="BQ639" t="s">
        <v>7547</v>
      </c>
      <c r="BR639" t="s">
        <v>6</v>
      </c>
      <c r="BS639" t="s">
        <v>7533</v>
      </c>
      <c r="BT639" t="s">
        <v>6</v>
      </c>
      <c r="BU639" t="s">
        <v>7559</v>
      </c>
      <c r="BV639">
        <v>10</v>
      </c>
      <c r="BW639" t="s">
        <v>7516</v>
      </c>
      <c r="BX639" t="s">
        <v>7515</v>
      </c>
      <c r="BY639" t="s">
        <v>7515</v>
      </c>
      <c r="BZ639" t="s">
        <v>7515</v>
      </c>
      <c r="CA639" t="s">
        <v>7515</v>
      </c>
      <c r="CB639" t="s">
        <v>7515</v>
      </c>
      <c r="CC639" t="s">
        <v>7515</v>
      </c>
      <c r="CD639" t="s">
        <v>7515</v>
      </c>
      <c r="CE639" t="s">
        <v>7515</v>
      </c>
      <c r="CF639" t="s">
        <v>7515</v>
      </c>
      <c r="CG639" t="s">
        <v>7515</v>
      </c>
      <c r="CH639" t="s">
        <v>7515</v>
      </c>
      <c r="CI639" t="s">
        <v>6966</v>
      </c>
      <c r="CJ639" t="s">
        <v>6966</v>
      </c>
      <c r="CO639" t="s">
        <v>6793</v>
      </c>
      <c r="CP639" t="s">
        <v>6793</v>
      </c>
      <c r="CQ639" t="s">
        <v>6794</v>
      </c>
      <c r="CR639" t="s">
        <v>6793</v>
      </c>
      <c r="CS639" t="s">
        <v>6793</v>
      </c>
      <c r="CT639" t="s">
        <v>6793</v>
      </c>
      <c r="CU639" t="s">
        <v>6794</v>
      </c>
      <c r="CV639" t="s">
        <v>6793</v>
      </c>
      <c r="CW639" t="s">
        <v>6794</v>
      </c>
      <c r="CX639" t="s">
        <v>7520</v>
      </c>
      <c r="CY639" t="s">
        <v>7521</v>
      </c>
      <c r="CZ639" t="s">
        <v>6966</v>
      </c>
      <c r="DA639" t="s">
        <v>6793</v>
      </c>
      <c r="DB639">
        <v>3</v>
      </c>
      <c r="DC639">
        <v>5</v>
      </c>
      <c r="DD639">
        <v>4</v>
      </c>
      <c r="DE639" t="s">
        <v>6794</v>
      </c>
      <c r="EA639">
        <v>7</v>
      </c>
      <c r="EC639">
        <v>1</v>
      </c>
      <c r="ED639">
        <v>0</v>
      </c>
      <c r="EE639">
        <v>0</v>
      </c>
      <c r="EF639">
        <v>1</v>
      </c>
      <c r="EG639">
        <v>1</v>
      </c>
      <c r="EH639">
        <v>1</v>
      </c>
      <c r="EI639">
        <v>3</v>
      </c>
      <c r="EJ639" t="s">
        <v>6794</v>
      </c>
      <c r="EP639" t="s">
        <v>6793</v>
      </c>
      <c r="KM639" t="s">
        <v>7524</v>
      </c>
      <c r="KN639" t="s">
        <v>6</v>
      </c>
      <c r="KO639" t="s">
        <v>6</v>
      </c>
      <c r="KP639" t="s">
        <v>7578</v>
      </c>
      <c r="KS639" t="s">
        <v>6794</v>
      </c>
      <c r="KT639" t="s">
        <v>6793</v>
      </c>
      <c r="OI639" t="s">
        <v>7526</v>
      </c>
      <c r="OJ639" t="s">
        <v>7526</v>
      </c>
      <c r="OK639" t="s">
        <v>7527</v>
      </c>
      <c r="OL639" t="s">
        <v>7526</v>
      </c>
      <c r="OM639" t="s">
        <v>7528</v>
      </c>
      <c r="ON639" t="s">
        <v>7539</v>
      </c>
      <c r="OO639" t="s">
        <v>7528</v>
      </c>
      <c r="OP639">
        <v>0</v>
      </c>
      <c r="OQ639" t="s">
        <v>28</v>
      </c>
      <c r="OR639" t="s">
        <v>7549</v>
      </c>
      <c r="OS639">
        <v>2007</v>
      </c>
      <c r="OT639">
        <v>11</v>
      </c>
      <c r="OU639">
        <v>1</v>
      </c>
      <c r="OV639">
        <v>11</v>
      </c>
      <c r="OW639">
        <v>0</v>
      </c>
      <c r="OX639">
        <v>1</v>
      </c>
      <c r="OY639">
        <v>35</v>
      </c>
      <c r="OZ639" t="s">
        <v>7515</v>
      </c>
      <c r="PA639" t="s">
        <v>7515</v>
      </c>
      <c r="PB639" t="s">
        <v>7515</v>
      </c>
      <c r="PC639" t="s">
        <v>7515</v>
      </c>
      <c r="PD639" t="s">
        <v>7515</v>
      </c>
      <c r="PE639" t="s">
        <v>7515</v>
      </c>
      <c r="PF639" t="s">
        <v>7515</v>
      </c>
      <c r="PG639" t="s">
        <v>7515</v>
      </c>
      <c r="PH639" t="s">
        <v>7515</v>
      </c>
      <c r="PI639" t="s">
        <v>7515</v>
      </c>
      <c r="PJ639" t="s">
        <v>7515</v>
      </c>
      <c r="PK639" t="s">
        <v>7515</v>
      </c>
      <c r="PL639" t="s">
        <v>7515</v>
      </c>
      <c r="PM639" t="s">
        <v>7515</v>
      </c>
      <c r="PN639" t="s">
        <v>7515</v>
      </c>
      <c r="PO639" t="s">
        <v>7515</v>
      </c>
      <c r="PP639" t="s">
        <v>7515</v>
      </c>
      <c r="PQ639" t="s">
        <v>7515</v>
      </c>
      <c r="PR639" t="s">
        <v>7515</v>
      </c>
      <c r="PS639" t="s">
        <v>7515</v>
      </c>
      <c r="PT639" t="s">
        <v>7516</v>
      </c>
      <c r="PU639" t="s">
        <v>7515</v>
      </c>
      <c r="PV639" t="s">
        <v>7515</v>
      </c>
      <c r="PW639" t="s">
        <v>7515</v>
      </c>
      <c r="PX639" t="s">
        <v>7515</v>
      </c>
      <c r="PY639" t="s">
        <v>7515</v>
      </c>
      <c r="PZ639" t="s">
        <v>7515</v>
      </c>
      <c r="QA639" t="s">
        <v>7515</v>
      </c>
      <c r="QB639" t="s">
        <v>7515</v>
      </c>
      <c r="QC639" t="s">
        <v>7515</v>
      </c>
      <c r="QE639" t="s">
        <v>7515</v>
      </c>
      <c r="QF639" t="s">
        <v>7515</v>
      </c>
      <c r="QG639" t="s">
        <v>7515</v>
      </c>
      <c r="QH639" t="s">
        <v>7515</v>
      </c>
      <c r="QI639" t="s">
        <v>7515</v>
      </c>
      <c r="QJ639" t="s">
        <v>7515</v>
      </c>
      <c r="QK639" t="s">
        <v>7516</v>
      </c>
      <c r="RP639">
        <f t="shared" si="18"/>
        <v>-1</v>
      </c>
      <c r="RS639">
        <f t="shared" si="19"/>
        <v>2</v>
      </c>
    </row>
    <row r="640" spans="1:487" x14ac:dyDescent="0.3">
      <c r="A640">
        <v>70627</v>
      </c>
      <c r="B640">
        <v>1208</v>
      </c>
      <c r="C640">
        <v>0</v>
      </c>
      <c r="D640">
        <v>5</v>
      </c>
      <c r="E640">
        <v>10</v>
      </c>
      <c r="F640">
        <v>83</v>
      </c>
      <c r="G640">
        <v>102</v>
      </c>
      <c r="H640">
        <v>9</v>
      </c>
      <c r="I640" t="s">
        <v>6793</v>
      </c>
      <c r="J640" t="s">
        <v>6793</v>
      </c>
      <c r="O640" t="s">
        <v>6793</v>
      </c>
      <c r="P640" t="s">
        <v>7515</v>
      </c>
      <c r="Q640" t="s">
        <v>7515</v>
      </c>
      <c r="R640" t="s">
        <v>7516</v>
      </c>
      <c r="S640" t="s">
        <v>7515</v>
      </c>
      <c r="T640" t="s">
        <v>7515</v>
      </c>
      <c r="U640" t="s">
        <v>7515</v>
      </c>
      <c r="V640" t="s">
        <v>7515</v>
      </c>
      <c r="W640" t="s">
        <v>7515</v>
      </c>
      <c r="X640" t="s">
        <v>7515</v>
      </c>
      <c r="Y640" t="s">
        <v>7515</v>
      </c>
      <c r="Z640" t="s">
        <v>7515</v>
      </c>
      <c r="AA640" t="s">
        <v>7515</v>
      </c>
      <c r="AB640" t="s">
        <v>7515</v>
      </c>
      <c r="AC640" t="s">
        <v>7515</v>
      </c>
      <c r="AD640" t="s">
        <v>7515</v>
      </c>
      <c r="AE640" t="s">
        <v>7515</v>
      </c>
      <c r="AF640" t="s">
        <v>7515</v>
      </c>
      <c r="AG640" t="s">
        <v>7515</v>
      </c>
      <c r="AH640" t="s">
        <v>7515</v>
      </c>
      <c r="AI640" t="s">
        <v>6796</v>
      </c>
      <c r="AQ640" t="s">
        <v>6985</v>
      </c>
      <c r="AR640" t="s">
        <v>6793</v>
      </c>
      <c r="AS640" t="s">
        <v>6793</v>
      </c>
      <c r="AT640">
        <v>0</v>
      </c>
      <c r="AU640">
        <v>15</v>
      </c>
      <c r="AV640" t="s">
        <v>6988</v>
      </c>
      <c r="AW640" t="s">
        <v>6793</v>
      </c>
      <c r="AX640" t="s">
        <v>6794</v>
      </c>
      <c r="AY640" t="s">
        <v>6814</v>
      </c>
      <c r="BA640" t="s">
        <v>6991</v>
      </c>
      <c r="BB640" t="s">
        <v>7551</v>
      </c>
      <c r="BC640" t="s">
        <v>6793</v>
      </c>
      <c r="BD640" t="s">
        <v>6966</v>
      </c>
      <c r="BE640" t="s">
        <v>6793</v>
      </c>
      <c r="BF640" t="s">
        <v>6793</v>
      </c>
      <c r="BG640" t="s">
        <v>6794</v>
      </c>
      <c r="BH640" t="s">
        <v>6794</v>
      </c>
      <c r="BI640" t="s">
        <v>6793</v>
      </c>
      <c r="BJ640" t="s">
        <v>6794</v>
      </c>
      <c r="BK640" t="s">
        <v>6793</v>
      </c>
      <c r="BL640" t="s">
        <v>6794</v>
      </c>
      <c r="BM640" t="s">
        <v>7027</v>
      </c>
      <c r="BN640" t="s">
        <v>7021</v>
      </c>
      <c r="BO640" t="s">
        <v>6794</v>
      </c>
      <c r="BQ640">
        <v>300</v>
      </c>
      <c r="BR640">
        <v>25</v>
      </c>
      <c r="BS640" t="s">
        <v>7533</v>
      </c>
      <c r="BT640" t="s">
        <v>6</v>
      </c>
      <c r="BU640" t="s">
        <v>7559</v>
      </c>
      <c r="BV640" t="s">
        <v>7561</v>
      </c>
      <c r="BW640" t="s">
        <v>7515</v>
      </c>
      <c r="BX640" t="s">
        <v>7516</v>
      </c>
      <c r="BY640" t="s">
        <v>7515</v>
      </c>
      <c r="BZ640" t="s">
        <v>7515</v>
      </c>
      <c r="CA640" t="s">
        <v>7515</v>
      </c>
      <c r="CB640" t="s">
        <v>7515</v>
      </c>
      <c r="CC640" t="s">
        <v>7515</v>
      </c>
      <c r="CD640" t="s">
        <v>7515</v>
      </c>
      <c r="CE640" t="s">
        <v>7515</v>
      </c>
      <c r="CF640" t="s">
        <v>7515</v>
      </c>
      <c r="CG640" t="s">
        <v>7515</v>
      </c>
      <c r="CH640" t="s">
        <v>7515</v>
      </c>
      <c r="CI640" t="s">
        <v>6966</v>
      </c>
      <c r="CJ640" t="s">
        <v>6793</v>
      </c>
      <c r="CO640" t="s">
        <v>6794</v>
      </c>
      <c r="CP640" t="s">
        <v>6793</v>
      </c>
      <c r="CQ640" t="s">
        <v>6794</v>
      </c>
      <c r="CR640" t="s">
        <v>6794</v>
      </c>
      <c r="CS640" t="s">
        <v>6794</v>
      </c>
      <c r="CT640" t="s">
        <v>6794</v>
      </c>
      <c r="CU640" t="s">
        <v>6794</v>
      </c>
      <c r="CV640" t="s">
        <v>6793</v>
      </c>
      <c r="CW640" t="s">
        <v>6794</v>
      </c>
      <c r="CX640" t="s">
        <v>7520</v>
      </c>
      <c r="CY640" t="s">
        <v>7521</v>
      </c>
      <c r="CZ640" t="s">
        <v>7522</v>
      </c>
      <c r="DA640" t="s">
        <v>6793</v>
      </c>
      <c r="DB640">
        <v>2</v>
      </c>
      <c r="DC640">
        <v>2</v>
      </c>
      <c r="DD640">
        <v>2</v>
      </c>
      <c r="DE640" t="s">
        <v>6794</v>
      </c>
      <c r="EA640">
        <v>3</v>
      </c>
      <c r="EC640">
        <v>1</v>
      </c>
      <c r="ED640">
        <v>0</v>
      </c>
      <c r="EE640">
        <v>0</v>
      </c>
      <c r="EF640">
        <v>0</v>
      </c>
      <c r="EG640">
        <v>0</v>
      </c>
      <c r="EH640">
        <v>2</v>
      </c>
      <c r="EI640">
        <v>0</v>
      </c>
      <c r="EJ640" t="s">
        <v>6794</v>
      </c>
      <c r="EP640" t="s">
        <v>6794</v>
      </c>
      <c r="OI640" t="s">
        <v>7527</v>
      </c>
      <c r="OJ640" t="s">
        <v>7527</v>
      </c>
      <c r="OK640" t="s">
        <v>7527</v>
      </c>
      <c r="OL640" t="s">
        <v>7527</v>
      </c>
      <c r="OM640" t="s">
        <v>7528</v>
      </c>
      <c r="ON640" t="s">
        <v>7539</v>
      </c>
      <c r="OO640" t="s">
        <v>7528</v>
      </c>
      <c r="OP640">
        <v>0</v>
      </c>
      <c r="OQ640" t="s">
        <v>28</v>
      </c>
      <c r="OR640" t="s">
        <v>212</v>
      </c>
      <c r="OS640">
        <v>2006</v>
      </c>
      <c r="OT640">
        <v>8</v>
      </c>
      <c r="OU640">
        <v>1</v>
      </c>
      <c r="OV640">
        <v>8</v>
      </c>
      <c r="OW640">
        <v>1</v>
      </c>
      <c r="OX640">
        <v>0</v>
      </c>
      <c r="OY640">
        <v>35</v>
      </c>
      <c r="QE640" t="s">
        <v>7516</v>
      </c>
      <c r="QF640" t="s">
        <v>7515</v>
      </c>
      <c r="QG640" t="s">
        <v>7515</v>
      </c>
      <c r="QH640" t="s">
        <v>7515</v>
      </c>
      <c r="QI640" t="s">
        <v>7515</v>
      </c>
      <c r="QJ640" t="s">
        <v>7515</v>
      </c>
      <c r="QK640" t="s">
        <v>7515</v>
      </c>
      <c r="RP640">
        <f t="shared" si="18"/>
        <v>3</v>
      </c>
      <c r="RS640">
        <f t="shared" si="19"/>
        <v>6</v>
      </c>
    </row>
    <row r="641" spans="1:487" x14ac:dyDescent="0.3">
      <c r="A641">
        <v>70628</v>
      </c>
      <c r="B641">
        <v>1209</v>
      </c>
      <c r="C641">
        <v>0</v>
      </c>
      <c r="D641">
        <v>5</v>
      </c>
      <c r="E641">
        <v>11</v>
      </c>
      <c r="F641">
        <v>108</v>
      </c>
      <c r="G641">
        <v>102</v>
      </c>
      <c r="H641">
        <v>16</v>
      </c>
      <c r="I641" t="s">
        <v>6793</v>
      </c>
      <c r="J641" t="s">
        <v>6793</v>
      </c>
      <c r="O641" t="s">
        <v>6793</v>
      </c>
      <c r="P641" t="s">
        <v>7515</v>
      </c>
      <c r="Q641" t="s">
        <v>7516</v>
      </c>
      <c r="R641" t="s">
        <v>7515</v>
      </c>
      <c r="S641" t="s">
        <v>7515</v>
      </c>
      <c r="T641" t="s">
        <v>7515</v>
      </c>
      <c r="U641" t="s">
        <v>7515</v>
      </c>
      <c r="V641" t="s">
        <v>7515</v>
      </c>
      <c r="W641" t="s">
        <v>7515</v>
      </c>
      <c r="X641" t="s">
        <v>7515</v>
      </c>
      <c r="Y641" t="s">
        <v>7515</v>
      </c>
      <c r="Z641" t="s">
        <v>7515</v>
      </c>
      <c r="AA641" t="s">
        <v>7515</v>
      </c>
      <c r="AB641" t="s">
        <v>7515</v>
      </c>
      <c r="AC641" t="s">
        <v>7515</v>
      </c>
      <c r="AD641" t="s">
        <v>7515</v>
      </c>
      <c r="AE641" t="s">
        <v>7515</v>
      </c>
      <c r="AF641" t="s">
        <v>7515</v>
      </c>
      <c r="AG641" t="s">
        <v>7515</v>
      </c>
      <c r="AH641" t="s">
        <v>7515</v>
      </c>
      <c r="AI641" t="s">
        <v>7517</v>
      </c>
      <c r="AL641">
        <v>0</v>
      </c>
      <c r="AM641">
        <v>1</v>
      </c>
      <c r="AN641" t="s">
        <v>6845</v>
      </c>
      <c r="AQ641" t="s">
        <v>6993</v>
      </c>
      <c r="AR641" t="s">
        <v>6794</v>
      </c>
      <c r="AS641" t="s">
        <v>6794</v>
      </c>
      <c r="AT641">
        <v>0</v>
      </c>
      <c r="AU641">
        <v>3</v>
      </c>
      <c r="AV641" t="s">
        <v>7568</v>
      </c>
      <c r="AW641" t="s">
        <v>6793</v>
      </c>
      <c r="AX641" t="s">
        <v>6794</v>
      </c>
      <c r="AY641" t="s">
        <v>6</v>
      </c>
      <c r="BA641" t="s">
        <v>6991</v>
      </c>
      <c r="BC641" t="s">
        <v>6794</v>
      </c>
      <c r="BD641" t="s">
        <v>6794</v>
      </c>
      <c r="BE641" t="s">
        <v>6794</v>
      </c>
      <c r="BF641" t="s">
        <v>6793</v>
      </c>
      <c r="BH641" t="s">
        <v>6794</v>
      </c>
      <c r="BI641" t="s">
        <v>6794</v>
      </c>
      <c r="BJ641" t="s">
        <v>6793</v>
      </c>
      <c r="BK641" t="s">
        <v>6794</v>
      </c>
      <c r="BL641" t="s">
        <v>6794</v>
      </c>
      <c r="BM641" t="s">
        <v>7026</v>
      </c>
      <c r="BN641" t="s">
        <v>7565</v>
      </c>
      <c r="BO641" t="s">
        <v>6794</v>
      </c>
      <c r="BQ641" t="s">
        <v>7547</v>
      </c>
      <c r="BR641" t="s">
        <v>7532</v>
      </c>
      <c r="BS641" t="s">
        <v>7519</v>
      </c>
      <c r="BT641" t="s">
        <v>7542</v>
      </c>
      <c r="BU641" t="s">
        <v>7559</v>
      </c>
      <c r="BV641" t="s">
        <v>7535</v>
      </c>
      <c r="BW641" t="s">
        <v>7516</v>
      </c>
      <c r="BX641" t="s">
        <v>7515</v>
      </c>
      <c r="BY641" t="s">
        <v>7515</v>
      </c>
      <c r="BZ641" t="s">
        <v>7515</v>
      </c>
      <c r="CA641" t="s">
        <v>7515</v>
      </c>
      <c r="CB641" t="s">
        <v>7515</v>
      </c>
      <c r="CC641" t="s">
        <v>7515</v>
      </c>
      <c r="CD641" t="s">
        <v>7515</v>
      </c>
      <c r="CE641" t="s">
        <v>7515</v>
      </c>
      <c r="CF641" t="s">
        <v>7515</v>
      </c>
      <c r="CG641" t="s">
        <v>7515</v>
      </c>
      <c r="CH641" t="s">
        <v>7515</v>
      </c>
      <c r="CI641" t="s">
        <v>6793</v>
      </c>
      <c r="CJ641" t="s">
        <v>6794</v>
      </c>
      <c r="CO641" t="s">
        <v>6793</v>
      </c>
      <c r="CP641" t="s">
        <v>6793</v>
      </c>
      <c r="CQ641" t="s">
        <v>6794</v>
      </c>
      <c r="CR641" t="s">
        <v>6793</v>
      </c>
      <c r="CS641" t="s">
        <v>6794</v>
      </c>
      <c r="CT641" t="s">
        <v>6794</v>
      </c>
      <c r="CU641" t="s">
        <v>6794</v>
      </c>
      <c r="CV641" t="s">
        <v>6793</v>
      </c>
      <c r="CW641" t="s">
        <v>6794</v>
      </c>
      <c r="CX641" t="s">
        <v>7520</v>
      </c>
      <c r="CY641" t="s">
        <v>7521</v>
      </c>
      <c r="CZ641" t="s">
        <v>7602</v>
      </c>
      <c r="DA641" t="s">
        <v>6793</v>
      </c>
      <c r="DB641">
        <v>3</v>
      </c>
      <c r="DC641">
        <v>4</v>
      </c>
      <c r="DD641">
        <v>4</v>
      </c>
      <c r="DE641" t="s">
        <v>6793</v>
      </c>
      <c r="DF641">
        <v>1</v>
      </c>
      <c r="DG641" t="s">
        <v>7574</v>
      </c>
      <c r="DH641">
        <v>2007</v>
      </c>
      <c r="DI641" t="s">
        <v>7557</v>
      </c>
      <c r="DJ641" t="s">
        <v>7593</v>
      </c>
      <c r="DK641">
        <v>2007</v>
      </c>
      <c r="EA641">
        <v>3</v>
      </c>
      <c r="EC641">
        <v>0</v>
      </c>
      <c r="ED641">
        <v>1</v>
      </c>
      <c r="EE641">
        <v>0</v>
      </c>
      <c r="EF641">
        <v>0</v>
      </c>
      <c r="EG641">
        <v>1</v>
      </c>
      <c r="EH641">
        <v>1</v>
      </c>
      <c r="EI641">
        <v>0</v>
      </c>
      <c r="EJ641" t="s">
        <v>6794</v>
      </c>
      <c r="EP641" t="s">
        <v>6793</v>
      </c>
      <c r="KE641" t="s">
        <v>7524</v>
      </c>
      <c r="KF641" t="s">
        <v>7593</v>
      </c>
      <c r="KG641">
        <v>2007</v>
      </c>
      <c r="KI641" t="s">
        <v>6757</v>
      </c>
      <c r="KJ641" t="s">
        <v>6757</v>
      </c>
      <c r="KK641" t="s">
        <v>6794</v>
      </c>
      <c r="KL641" t="s">
        <v>6793</v>
      </c>
      <c r="NW641">
        <v>0</v>
      </c>
      <c r="NX641" t="s">
        <v>7515</v>
      </c>
      <c r="NY641" t="s">
        <v>7515</v>
      </c>
      <c r="NZ641" t="s">
        <v>7515</v>
      </c>
      <c r="OA641" t="s">
        <v>7515</v>
      </c>
      <c r="OB641" t="s">
        <v>7515</v>
      </c>
      <c r="OC641" t="s">
        <v>7515</v>
      </c>
      <c r="OD641" t="s">
        <v>7515</v>
      </c>
      <c r="OE641" t="s">
        <v>7515</v>
      </c>
      <c r="OF641" t="s">
        <v>7516</v>
      </c>
      <c r="OG641" t="s">
        <v>7515</v>
      </c>
      <c r="OH641" t="s">
        <v>7515</v>
      </c>
      <c r="OI641" t="s">
        <v>7526</v>
      </c>
      <c r="OJ641" t="s">
        <v>7526</v>
      </c>
      <c r="OK641" t="s">
        <v>7582</v>
      </c>
      <c r="OM641" t="s">
        <v>7528</v>
      </c>
      <c r="ON641" t="s">
        <v>7529</v>
      </c>
      <c r="OO641" t="s">
        <v>7528</v>
      </c>
      <c r="OP641">
        <v>0</v>
      </c>
      <c r="OQ641" t="s">
        <v>28</v>
      </c>
      <c r="OR641" t="s">
        <v>265</v>
      </c>
      <c r="OS641">
        <v>2007</v>
      </c>
      <c r="OT641">
        <v>8</v>
      </c>
      <c r="OU641">
        <v>1</v>
      </c>
      <c r="OV641">
        <v>8</v>
      </c>
      <c r="OW641">
        <v>0</v>
      </c>
      <c r="OX641">
        <v>1</v>
      </c>
      <c r="OY641">
        <v>35</v>
      </c>
      <c r="OZ641" t="s">
        <v>7515</v>
      </c>
      <c r="PA641" t="s">
        <v>7515</v>
      </c>
      <c r="PB641" t="s">
        <v>7515</v>
      </c>
      <c r="PC641" t="s">
        <v>7515</v>
      </c>
      <c r="PD641" t="s">
        <v>7515</v>
      </c>
      <c r="PE641" t="s">
        <v>7515</v>
      </c>
      <c r="PF641" t="s">
        <v>7515</v>
      </c>
      <c r="PG641" t="s">
        <v>7515</v>
      </c>
      <c r="PH641" t="s">
        <v>7515</v>
      </c>
      <c r="PI641" t="s">
        <v>7515</v>
      </c>
      <c r="PJ641" t="s">
        <v>7515</v>
      </c>
      <c r="PK641" t="s">
        <v>7515</v>
      </c>
      <c r="PL641" t="s">
        <v>7515</v>
      </c>
      <c r="PM641" t="s">
        <v>7515</v>
      </c>
      <c r="PN641" t="s">
        <v>7515</v>
      </c>
      <c r="PO641" t="s">
        <v>7515</v>
      </c>
      <c r="PP641" t="s">
        <v>7515</v>
      </c>
      <c r="PQ641" t="s">
        <v>7515</v>
      </c>
      <c r="PR641" t="s">
        <v>7515</v>
      </c>
      <c r="PS641" t="s">
        <v>7516</v>
      </c>
      <c r="PT641" t="s">
        <v>7515</v>
      </c>
      <c r="PU641" t="s">
        <v>7515</v>
      </c>
      <c r="PV641" t="s">
        <v>7515</v>
      </c>
      <c r="PW641" t="s">
        <v>7515</v>
      </c>
      <c r="PX641" t="s">
        <v>7515</v>
      </c>
      <c r="PY641" t="s">
        <v>7515</v>
      </c>
      <c r="PZ641" t="s">
        <v>7515</v>
      </c>
      <c r="QA641" t="s">
        <v>7515</v>
      </c>
      <c r="QB641" t="s">
        <v>7515</v>
      </c>
      <c r="QC641" t="s">
        <v>7515</v>
      </c>
      <c r="QE641">
        <v>-5</v>
      </c>
      <c r="QF641">
        <v>-5</v>
      </c>
      <c r="QG641">
        <v>-5</v>
      </c>
      <c r="QH641">
        <v>-5</v>
      </c>
      <c r="QI641">
        <v>-5</v>
      </c>
      <c r="QJ641">
        <v>-5</v>
      </c>
      <c r="QK641">
        <v>-5</v>
      </c>
      <c r="RD641" t="s">
        <v>7530</v>
      </c>
      <c r="RP641">
        <f t="shared" si="18"/>
        <v>6</v>
      </c>
      <c r="RS641">
        <f t="shared" si="19"/>
        <v>5</v>
      </c>
    </row>
    <row r="642" spans="1:487" x14ac:dyDescent="0.3">
      <c r="A642">
        <v>70629</v>
      </c>
      <c r="B642">
        <v>1210</v>
      </c>
      <c r="C642">
        <v>0</v>
      </c>
      <c r="D642">
        <v>5</v>
      </c>
      <c r="E642">
        <v>14</v>
      </c>
      <c r="F642">
        <v>100</v>
      </c>
      <c r="G642">
        <v>102</v>
      </c>
      <c r="H642">
        <v>3</v>
      </c>
      <c r="I642" t="s">
        <v>6793</v>
      </c>
      <c r="J642" t="s">
        <v>6793</v>
      </c>
      <c r="O642" t="s">
        <v>6793</v>
      </c>
      <c r="P642" t="s">
        <v>7515</v>
      </c>
      <c r="Q642" t="s">
        <v>7515</v>
      </c>
      <c r="R642" t="s">
        <v>7515</v>
      </c>
      <c r="S642" t="s">
        <v>7515</v>
      </c>
      <c r="T642" t="s">
        <v>7515</v>
      </c>
      <c r="U642" t="s">
        <v>7515</v>
      </c>
      <c r="V642" t="s">
        <v>7515</v>
      </c>
      <c r="W642" t="s">
        <v>7515</v>
      </c>
      <c r="X642" t="s">
        <v>7515</v>
      </c>
      <c r="Y642" t="s">
        <v>7515</v>
      </c>
      <c r="Z642" t="s">
        <v>7515</v>
      </c>
      <c r="AA642" t="s">
        <v>7515</v>
      </c>
      <c r="AB642" t="s">
        <v>7515</v>
      </c>
      <c r="AC642" t="s">
        <v>7515</v>
      </c>
      <c r="AD642" t="s">
        <v>7515</v>
      </c>
      <c r="AE642" t="s">
        <v>7516</v>
      </c>
      <c r="AF642" t="s">
        <v>7515</v>
      </c>
      <c r="AG642" t="s">
        <v>7515</v>
      </c>
      <c r="AH642" t="s">
        <v>7515</v>
      </c>
      <c r="AI642" t="s">
        <v>6796</v>
      </c>
      <c r="AQ642" t="s">
        <v>6985</v>
      </c>
      <c r="AR642" t="s">
        <v>6794</v>
      </c>
      <c r="AS642" t="s">
        <v>6794</v>
      </c>
      <c r="AT642">
        <v>0</v>
      </c>
      <c r="AU642">
        <v>10</v>
      </c>
      <c r="AV642" t="s">
        <v>6992</v>
      </c>
      <c r="AW642" t="s">
        <v>6794</v>
      </c>
      <c r="AX642" t="s">
        <v>6793</v>
      </c>
      <c r="AY642" t="s">
        <v>6813</v>
      </c>
      <c r="AZ642" t="s">
        <v>7531</v>
      </c>
      <c r="BA642" t="s">
        <v>7553</v>
      </c>
      <c r="BC642" t="s">
        <v>6794</v>
      </c>
      <c r="BD642" t="s">
        <v>6794</v>
      </c>
      <c r="BE642" t="s">
        <v>6794</v>
      </c>
      <c r="BF642" t="s">
        <v>6794</v>
      </c>
      <c r="BG642" t="s">
        <v>6794</v>
      </c>
      <c r="BH642" t="s">
        <v>6793</v>
      </c>
      <c r="BI642" t="s">
        <v>6793</v>
      </c>
      <c r="BJ642" t="s">
        <v>6793</v>
      </c>
      <c r="BK642" t="s">
        <v>6794</v>
      </c>
      <c r="BL642" t="s">
        <v>6794</v>
      </c>
      <c r="BM642" t="s">
        <v>7025</v>
      </c>
      <c r="BN642" t="s">
        <v>7026</v>
      </c>
      <c r="BO642" t="s">
        <v>7540</v>
      </c>
      <c r="BP642" t="s">
        <v>7541</v>
      </c>
      <c r="BS642" t="s">
        <v>7519</v>
      </c>
      <c r="BT642" t="s">
        <v>6</v>
      </c>
      <c r="BU642" t="s">
        <v>7559</v>
      </c>
      <c r="BV642" t="s">
        <v>7561</v>
      </c>
      <c r="BW642" t="s">
        <v>7515</v>
      </c>
      <c r="BX642" t="s">
        <v>7516</v>
      </c>
      <c r="BY642" t="s">
        <v>7515</v>
      </c>
      <c r="BZ642" t="s">
        <v>7515</v>
      </c>
      <c r="CA642" t="s">
        <v>7515</v>
      </c>
      <c r="CB642" t="s">
        <v>7515</v>
      </c>
      <c r="CC642" t="s">
        <v>7515</v>
      </c>
      <c r="CD642" t="s">
        <v>7515</v>
      </c>
      <c r="CE642" t="s">
        <v>7515</v>
      </c>
      <c r="CF642" t="s">
        <v>7515</v>
      </c>
      <c r="CG642" t="s">
        <v>7515</v>
      </c>
      <c r="CH642" t="s">
        <v>7515</v>
      </c>
      <c r="CI642" t="s">
        <v>6793</v>
      </c>
      <c r="CJ642" t="s">
        <v>6794</v>
      </c>
      <c r="CK642" t="s">
        <v>7614</v>
      </c>
      <c r="CL642" t="s">
        <v>7564</v>
      </c>
      <c r="CM642">
        <v>50</v>
      </c>
      <c r="CN642" t="s">
        <v>7566</v>
      </c>
      <c r="CO642" t="s">
        <v>6793</v>
      </c>
      <c r="CP642" t="s">
        <v>6793</v>
      </c>
      <c r="CQ642" t="s">
        <v>6794</v>
      </c>
      <c r="CR642" t="s">
        <v>6794</v>
      </c>
      <c r="CS642" t="s">
        <v>6794</v>
      </c>
      <c r="CT642" t="s">
        <v>6794</v>
      </c>
      <c r="CU642" t="s">
        <v>6794</v>
      </c>
      <c r="CV642" t="s">
        <v>6793</v>
      </c>
      <c r="CW642" t="s">
        <v>6794</v>
      </c>
      <c r="CX642" t="s">
        <v>7545</v>
      </c>
      <c r="CY642" t="s">
        <v>7607</v>
      </c>
      <c r="CZ642" t="s">
        <v>7536</v>
      </c>
      <c r="DA642" t="s">
        <v>6793</v>
      </c>
      <c r="DB642">
        <v>1</v>
      </c>
      <c r="DC642">
        <v>2</v>
      </c>
      <c r="DD642">
        <v>3</v>
      </c>
      <c r="DE642" t="s">
        <v>6794</v>
      </c>
      <c r="EA642">
        <v>4</v>
      </c>
      <c r="EC642">
        <v>0</v>
      </c>
      <c r="ED642">
        <v>1</v>
      </c>
      <c r="EE642">
        <v>1</v>
      </c>
      <c r="EF642">
        <v>1</v>
      </c>
      <c r="EG642">
        <v>0</v>
      </c>
      <c r="EH642">
        <v>0</v>
      </c>
      <c r="EI642">
        <v>1</v>
      </c>
      <c r="EJ642" t="s">
        <v>6793</v>
      </c>
      <c r="EK642" t="s">
        <v>7573</v>
      </c>
      <c r="EM642">
        <v>1</v>
      </c>
      <c r="EN642">
        <v>2008</v>
      </c>
      <c r="EP642" t="s">
        <v>6793</v>
      </c>
      <c r="OI642" t="s">
        <v>7527</v>
      </c>
      <c r="OJ642" t="s">
        <v>7526</v>
      </c>
      <c r="OK642" t="s">
        <v>7527</v>
      </c>
      <c r="OL642" t="s">
        <v>7527</v>
      </c>
      <c r="OM642" t="s">
        <v>7548</v>
      </c>
      <c r="ON642" t="s">
        <v>7539</v>
      </c>
      <c r="OO642" t="s">
        <v>7528</v>
      </c>
      <c r="OP642">
        <v>0</v>
      </c>
      <c r="OQ642" t="s">
        <v>28</v>
      </c>
      <c r="OR642" t="s">
        <v>7549</v>
      </c>
      <c r="OS642">
        <v>2006</v>
      </c>
      <c r="OT642">
        <v>3</v>
      </c>
      <c r="OU642">
        <v>1</v>
      </c>
      <c r="OV642">
        <v>3</v>
      </c>
      <c r="OW642">
        <v>1</v>
      </c>
      <c r="OX642">
        <v>0</v>
      </c>
      <c r="OY642">
        <v>35</v>
      </c>
      <c r="OZ642" t="s">
        <v>7515</v>
      </c>
      <c r="PA642" t="s">
        <v>7515</v>
      </c>
      <c r="PB642" t="s">
        <v>7515</v>
      </c>
      <c r="PC642" t="s">
        <v>7515</v>
      </c>
      <c r="PD642" t="s">
        <v>7515</v>
      </c>
      <c r="PE642" t="s">
        <v>7515</v>
      </c>
      <c r="PF642" t="s">
        <v>7515</v>
      </c>
      <c r="PG642" t="s">
        <v>7515</v>
      </c>
      <c r="PH642" t="s">
        <v>7515</v>
      </c>
      <c r="PI642" t="s">
        <v>7515</v>
      </c>
      <c r="PJ642" t="s">
        <v>7515</v>
      </c>
      <c r="PK642" t="s">
        <v>7515</v>
      </c>
      <c r="PL642" t="s">
        <v>7515</v>
      </c>
      <c r="PM642" t="s">
        <v>7515</v>
      </c>
      <c r="PN642" t="s">
        <v>7515</v>
      </c>
      <c r="PO642" t="s">
        <v>7515</v>
      </c>
      <c r="PP642" t="s">
        <v>7515</v>
      </c>
      <c r="PQ642" t="s">
        <v>7515</v>
      </c>
      <c r="PR642" t="s">
        <v>7515</v>
      </c>
      <c r="PS642" t="s">
        <v>7515</v>
      </c>
      <c r="PT642" t="s">
        <v>7515</v>
      </c>
      <c r="PU642" t="s">
        <v>7515</v>
      </c>
      <c r="PV642" t="s">
        <v>7515</v>
      </c>
      <c r="PW642" t="s">
        <v>7515</v>
      </c>
      <c r="PX642" t="s">
        <v>7515</v>
      </c>
      <c r="PY642" t="s">
        <v>7515</v>
      </c>
      <c r="PZ642" t="s">
        <v>7515</v>
      </c>
      <c r="QA642" t="s">
        <v>7515</v>
      </c>
      <c r="QB642" t="s">
        <v>7515</v>
      </c>
      <c r="QC642" t="s">
        <v>7515</v>
      </c>
      <c r="QE642" t="s">
        <v>7515</v>
      </c>
      <c r="QF642" t="s">
        <v>7515</v>
      </c>
      <c r="QG642" t="s">
        <v>7515</v>
      </c>
      <c r="QH642" t="s">
        <v>7515</v>
      </c>
      <c r="QI642" t="s">
        <v>7515</v>
      </c>
      <c r="QJ642" t="s">
        <v>7515</v>
      </c>
      <c r="QK642" t="s">
        <v>7516</v>
      </c>
      <c r="RP642">
        <f t="shared" si="18"/>
        <v>4</v>
      </c>
      <c r="RS642">
        <f t="shared" si="19"/>
        <v>4</v>
      </c>
    </row>
    <row r="643" spans="1:487" x14ac:dyDescent="0.3">
      <c r="A643">
        <v>70630</v>
      </c>
      <c r="B643">
        <v>1211</v>
      </c>
      <c r="C643">
        <v>0</v>
      </c>
      <c r="D643">
        <v>5</v>
      </c>
      <c r="E643">
        <v>16</v>
      </c>
      <c r="F643">
        <v>111</v>
      </c>
      <c r="G643">
        <v>102</v>
      </c>
      <c r="H643">
        <v>16</v>
      </c>
      <c r="I643" t="s">
        <v>6793</v>
      </c>
      <c r="J643" t="s">
        <v>6793</v>
      </c>
      <c r="O643" t="s">
        <v>6793</v>
      </c>
      <c r="P643" t="s">
        <v>7515</v>
      </c>
      <c r="Q643" t="s">
        <v>7515</v>
      </c>
      <c r="R643" t="s">
        <v>7515</v>
      </c>
      <c r="S643" t="s">
        <v>7515</v>
      </c>
      <c r="T643" t="s">
        <v>7515</v>
      </c>
      <c r="U643" t="s">
        <v>7515</v>
      </c>
      <c r="V643" t="s">
        <v>7515</v>
      </c>
      <c r="W643" t="s">
        <v>7515</v>
      </c>
      <c r="X643" t="s">
        <v>7515</v>
      </c>
      <c r="Y643" t="s">
        <v>7515</v>
      </c>
      <c r="Z643" t="s">
        <v>7515</v>
      </c>
      <c r="AA643" t="s">
        <v>7515</v>
      </c>
      <c r="AB643" t="s">
        <v>7515</v>
      </c>
      <c r="AC643" t="s">
        <v>7515</v>
      </c>
      <c r="AD643" t="s">
        <v>7515</v>
      </c>
      <c r="AE643" t="s">
        <v>7515</v>
      </c>
      <c r="AF643" t="s">
        <v>7516</v>
      </c>
      <c r="AG643" t="s">
        <v>7515</v>
      </c>
      <c r="AH643" t="s">
        <v>7515</v>
      </c>
      <c r="AI643" t="s">
        <v>7517</v>
      </c>
      <c r="AL643">
        <v>0</v>
      </c>
      <c r="AM643">
        <v>6</v>
      </c>
      <c r="AN643" t="s">
        <v>6845</v>
      </c>
      <c r="AQ643" t="s">
        <v>6993</v>
      </c>
      <c r="AR643" t="s">
        <v>6794</v>
      </c>
      <c r="AS643" t="s">
        <v>6794</v>
      </c>
      <c r="AT643" t="s">
        <v>6</v>
      </c>
      <c r="AU643" t="s">
        <v>6</v>
      </c>
      <c r="AV643" t="s">
        <v>7568</v>
      </c>
      <c r="AW643" t="s">
        <v>6794</v>
      </c>
      <c r="AX643" t="s">
        <v>6794</v>
      </c>
      <c r="AY643" t="s">
        <v>6813</v>
      </c>
      <c r="AZ643" t="s">
        <v>7531</v>
      </c>
      <c r="BA643" t="s">
        <v>7518</v>
      </c>
      <c r="BC643" t="s">
        <v>6794</v>
      </c>
      <c r="BD643" t="s">
        <v>6794</v>
      </c>
      <c r="BE643" t="s">
        <v>6793</v>
      </c>
      <c r="BF643" t="s">
        <v>6793</v>
      </c>
      <c r="BH643" t="s">
        <v>6793</v>
      </c>
      <c r="BI643" t="s">
        <v>6793</v>
      </c>
      <c r="BJ643" t="s">
        <v>6794</v>
      </c>
      <c r="BK643" t="s">
        <v>6794</v>
      </c>
      <c r="BL643" t="s">
        <v>6794</v>
      </c>
      <c r="BM643" t="s">
        <v>7022</v>
      </c>
      <c r="BN643" t="s">
        <v>7024</v>
      </c>
      <c r="BO643" t="s">
        <v>6794</v>
      </c>
      <c r="BQ643">
        <v>100</v>
      </c>
      <c r="BR643">
        <v>100</v>
      </c>
      <c r="BS643" t="s">
        <v>7533</v>
      </c>
      <c r="BT643" t="s">
        <v>7554</v>
      </c>
      <c r="BU643" t="s">
        <v>7559</v>
      </c>
      <c r="BV643" t="s">
        <v>7561</v>
      </c>
      <c r="BW643" t="s">
        <v>7515</v>
      </c>
      <c r="BX643" t="s">
        <v>7516</v>
      </c>
      <c r="BY643" t="s">
        <v>7515</v>
      </c>
      <c r="BZ643" t="s">
        <v>7515</v>
      </c>
      <c r="CA643" t="s">
        <v>7515</v>
      </c>
      <c r="CB643" t="s">
        <v>7515</v>
      </c>
      <c r="CC643" t="s">
        <v>7515</v>
      </c>
      <c r="CD643" t="s">
        <v>7515</v>
      </c>
      <c r="CE643" t="s">
        <v>7515</v>
      </c>
      <c r="CF643" t="s">
        <v>7515</v>
      </c>
      <c r="CG643" t="s">
        <v>7515</v>
      </c>
      <c r="CH643" t="s">
        <v>7515</v>
      </c>
      <c r="CI643" t="s">
        <v>6793</v>
      </c>
      <c r="CJ643" t="s">
        <v>6966</v>
      </c>
      <c r="CO643" t="s">
        <v>6793</v>
      </c>
      <c r="CP643" t="s">
        <v>6793</v>
      </c>
      <c r="CQ643" t="s">
        <v>6794</v>
      </c>
      <c r="CR643" t="s">
        <v>6793</v>
      </c>
      <c r="CS643" t="s">
        <v>6794</v>
      </c>
      <c r="CT643" t="s">
        <v>6793</v>
      </c>
      <c r="CU643" t="s">
        <v>6794</v>
      </c>
      <c r="CV643" t="s">
        <v>6793</v>
      </c>
      <c r="CW643" t="s">
        <v>6794</v>
      </c>
      <c r="CX643" t="s">
        <v>7520</v>
      </c>
      <c r="CY643" t="s">
        <v>7521</v>
      </c>
      <c r="CZ643" t="s">
        <v>7536</v>
      </c>
      <c r="DA643" t="s">
        <v>6793</v>
      </c>
      <c r="DB643">
        <v>3</v>
      </c>
      <c r="DC643">
        <v>5</v>
      </c>
      <c r="DD643">
        <v>6</v>
      </c>
      <c r="DE643" t="s">
        <v>6793</v>
      </c>
      <c r="DF643">
        <v>1</v>
      </c>
      <c r="DG643" t="s">
        <v>6</v>
      </c>
      <c r="DH643" t="s">
        <v>6</v>
      </c>
      <c r="DI643" t="s">
        <v>7557</v>
      </c>
      <c r="DJ643" t="s">
        <v>6</v>
      </c>
      <c r="DK643" t="s">
        <v>6</v>
      </c>
      <c r="EA643">
        <v>2</v>
      </c>
      <c r="EC643">
        <v>0</v>
      </c>
      <c r="ED643">
        <v>0</v>
      </c>
      <c r="EE643">
        <v>0</v>
      </c>
      <c r="EF643">
        <v>1</v>
      </c>
      <c r="EG643">
        <v>1</v>
      </c>
      <c r="EH643">
        <v>0</v>
      </c>
      <c r="EI643">
        <v>0</v>
      </c>
      <c r="EJ643" t="s">
        <v>6793</v>
      </c>
      <c r="EK643" t="s">
        <v>7573</v>
      </c>
      <c r="EM643">
        <v>2</v>
      </c>
      <c r="EN643">
        <v>2007</v>
      </c>
      <c r="EP643" t="s">
        <v>6793</v>
      </c>
      <c r="KM643" t="s">
        <v>7524</v>
      </c>
      <c r="KN643" t="s">
        <v>7593</v>
      </c>
      <c r="KO643">
        <v>2006</v>
      </c>
      <c r="KS643" t="s">
        <v>6794</v>
      </c>
      <c r="KT643" t="s">
        <v>6793</v>
      </c>
      <c r="OI643" t="s">
        <v>7526</v>
      </c>
      <c r="OJ643" t="s">
        <v>7526</v>
      </c>
      <c r="OK643" t="s">
        <v>7526</v>
      </c>
      <c r="OL643" t="s">
        <v>7527</v>
      </c>
      <c r="OM643" t="s">
        <v>7528</v>
      </c>
      <c r="ON643" t="s">
        <v>7529</v>
      </c>
      <c r="OO643" t="s">
        <v>7528</v>
      </c>
      <c r="OP643">
        <v>0</v>
      </c>
      <c r="OQ643" t="s">
        <v>28</v>
      </c>
      <c r="OR643" t="s">
        <v>265</v>
      </c>
      <c r="OS643">
        <v>2007</v>
      </c>
      <c r="OT643">
        <v>11</v>
      </c>
      <c r="OU643">
        <v>1</v>
      </c>
      <c r="OV643">
        <v>11</v>
      </c>
      <c r="OW643">
        <v>0</v>
      </c>
      <c r="OX643">
        <v>1</v>
      </c>
      <c r="OY643">
        <v>35</v>
      </c>
      <c r="OZ643" t="s">
        <v>7515</v>
      </c>
      <c r="PA643" t="s">
        <v>7515</v>
      </c>
      <c r="PB643" t="s">
        <v>7515</v>
      </c>
      <c r="PC643" t="s">
        <v>7515</v>
      </c>
      <c r="PD643" t="s">
        <v>7515</v>
      </c>
      <c r="PE643" t="s">
        <v>7515</v>
      </c>
      <c r="PF643" t="s">
        <v>7515</v>
      </c>
      <c r="PG643" t="s">
        <v>7515</v>
      </c>
      <c r="PH643" t="s">
        <v>7515</v>
      </c>
      <c r="PI643" t="s">
        <v>7515</v>
      </c>
      <c r="PJ643" t="s">
        <v>7515</v>
      </c>
      <c r="PK643" t="s">
        <v>7515</v>
      </c>
      <c r="PL643" t="s">
        <v>7515</v>
      </c>
      <c r="PM643" t="s">
        <v>7515</v>
      </c>
      <c r="PN643" t="s">
        <v>7515</v>
      </c>
      <c r="PO643" t="s">
        <v>7515</v>
      </c>
      <c r="PP643" t="s">
        <v>7515</v>
      </c>
      <c r="PQ643" t="s">
        <v>7515</v>
      </c>
      <c r="PR643" t="s">
        <v>7515</v>
      </c>
      <c r="PS643" t="s">
        <v>7515</v>
      </c>
      <c r="PT643" t="s">
        <v>7516</v>
      </c>
      <c r="PU643" t="s">
        <v>7515</v>
      </c>
      <c r="PV643" t="s">
        <v>7515</v>
      </c>
      <c r="PW643" t="s">
        <v>7515</v>
      </c>
      <c r="PX643" t="s">
        <v>7515</v>
      </c>
      <c r="PY643" t="s">
        <v>7515</v>
      </c>
      <c r="PZ643" t="s">
        <v>7515</v>
      </c>
      <c r="QA643" t="s">
        <v>7515</v>
      </c>
      <c r="QB643" t="s">
        <v>7515</v>
      </c>
      <c r="QC643" t="s">
        <v>7515</v>
      </c>
      <c r="QE643" t="s">
        <v>7516</v>
      </c>
      <c r="QF643" t="s">
        <v>7515</v>
      </c>
      <c r="QG643" t="s">
        <v>7515</v>
      </c>
      <c r="QH643" t="s">
        <v>7515</v>
      </c>
      <c r="QI643" t="s">
        <v>7515</v>
      </c>
      <c r="QJ643" t="s">
        <v>7515</v>
      </c>
      <c r="QK643" t="s">
        <v>7515</v>
      </c>
      <c r="RP643">
        <f t="shared" si="18"/>
        <v>-1</v>
      </c>
      <c r="RS643">
        <f t="shared" si="19"/>
        <v>2</v>
      </c>
    </row>
    <row r="644" spans="1:487" x14ac:dyDescent="0.3">
      <c r="A644">
        <v>70631</v>
      </c>
      <c r="B644">
        <v>1212</v>
      </c>
      <c r="C644">
        <v>0</v>
      </c>
      <c r="D644">
        <v>5</v>
      </c>
      <c r="E644">
        <v>14</v>
      </c>
      <c r="F644">
        <v>87</v>
      </c>
      <c r="G644">
        <v>102</v>
      </c>
      <c r="H644">
        <v>16</v>
      </c>
      <c r="I644" t="s">
        <v>6793</v>
      </c>
      <c r="J644" t="s">
        <v>6793</v>
      </c>
      <c r="O644" t="s">
        <v>6793</v>
      </c>
      <c r="P644" t="s">
        <v>7516</v>
      </c>
      <c r="Q644" t="s">
        <v>7515</v>
      </c>
      <c r="R644" t="s">
        <v>7515</v>
      </c>
      <c r="S644" t="s">
        <v>7515</v>
      </c>
      <c r="T644" t="s">
        <v>7515</v>
      </c>
      <c r="U644" t="s">
        <v>7515</v>
      </c>
      <c r="V644" t="s">
        <v>7515</v>
      </c>
      <c r="W644" t="s">
        <v>7515</v>
      </c>
      <c r="X644" t="s">
        <v>7515</v>
      </c>
      <c r="Y644" t="s">
        <v>7515</v>
      </c>
      <c r="Z644" t="s">
        <v>7515</v>
      </c>
      <c r="AA644" t="s">
        <v>7515</v>
      </c>
      <c r="AB644" t="s">
        <v>7515</v>
      </c>
      <c r="AC644" t="s">
        <v>7515</v>
      </c>
      <c r="AD644" t="s">
        <v>7515</v>
      </c>
      <c r="AE644" t="s">
        <v>7515</v>
      </c>
      <c r="AF644" t="s">
        <v>7515</v>
      </c>
      <c r="AG644" t="s">
        <v>7515</v>
      </c>
      <c r="AH644" t="s">
        <v>7515</v>
      </c>
      <c r="AI644" t="s">
        <v>7517</v>
      </c>
      <c r="AL644">
        <v>0</v>
      </c>
      <c r="AM644">
        <v>30</v>
      </c>
      <c r="AN644" t="s">
        <v>7550</v>
      </c>
      <c r="AO644">
        <v>8</v>
      </c>
      <c r="AQ644" t="s">
        <v>6757</v>
      </c>
      <c r="AR644" t="s">
        <v>6794</v>
      </c>
      <c r="AS644" t="s">
        <v>6794</v>
      </c>
      <c r="AT644">
        <v>0</v>
      </c>
      <c r="AU644">
        <v>0</v>
      </c>
      <c r="AV644" t="s">
        <v>6757</v>
      </c>
      <c r="AW644" t="s">
        <v>6794</v>
      </c>
      <c r="AX644" t="s">
        <v>6794</v>
      </c>
      <c r="AY644" t="s">
        <v>6</v>
      </c>
      <c r="BA644" t="s">
        <v>6991</v>
      </c>
      <c r="BC644" t="s">
        <v>6794</v>
      </c>
      <c r="BD644" t="s">
        <v>6794</v>
      </c>
      <c r="BE644" t="s">
        <v>6794</v>
      </c>
      <c r="BF644" t="s">
        <v>6966</v>
      </c>
      <c r="BH644" t="s">
        <v>6793</v>
      </c>
      <c r="BI644" t="s">
        <v>6793</v>
      </c>
      <c r="BJ644" t="s">
        <v>6794</v>
      </c>
      <c r="BK644" t="s">
        <v>6793</v>
      </c>
      <c r="BL644" t="s">
        <v>6794</v>
      </c>
      <c r="BM644" t="s">
        <v>7022</v>
      </c>
      <c r="BN644" t="s">
        <v>7027</v>
      </c>
      <c r="BO644" t="s">
        <v>6794</v>
      </c>
      <c r="BQ644">
        <v>100</v>
      </c>
      <c r="BR644">
        <v>25</v>
      </c>
      <c r="BS644" t="s">
        <v>7533</v>
      </c>
      <c r="BT644" t="s">
        <v>6</v>
      </c>
      <c r="BU644" t="s">
        <v>7025</v>
      </c>
      <c r="BV644" t="s">
        <v>7561</v>
      </c>
      <c r="BW644" t="s">
        <v>7515</v>
      </c>
      <c r="BX644" t="s">
        <v>7516</v>
      </c>
      <c r="BY644" t="s">
        <v>7515</v>
      </c>
      <c r="BZ644" t="s">
        <v>7515</v>
      </c>
      <c r="CA644" t="s">
        <v>7515</v>
      </c>
      <c r="CB644" t="s">
        <v>7515</v>
      </c>
      <c r="CC644" t="s">
        <v>7515</v>
      </c>
      <c r="CD644" t="s">
        <v>7515</v>
      </c>
      <c r="CE644" t="s">
        <v>7515</v>
      </c>
      <c r="CF644" t="s">
        <v>7515</v>
      </c>
      <c r="CG644" t="s">
        <v>7515</v>
      </c>
      <c r="CH644" t="s">
        <v>7515</v>
      </c>
      <c r="CI644" t="s">
        <v>6793</v>
      </c>
      <c r="CJ644" t="s">
        <v>6794</v>
      </c>
      <c r="CO644" t="s">
        <v>6793</v>
      </c>
      <c r="CP644" t="s">
        <v>6793</v>
      </c>
      <c r="CQ644" t="s">
        <v>6794</v>
      </c>
      <c r="CR644" t="s">
        <v>6793</v>
      </c>
      <c r="CS644" t="s">
        <v>6793</v>
      </c>
      <c r="CT644" t="s">
        <v>6793</v>
      </c>
      <c r="CU644" t="s">
        <v>6794</v>
      </c>
      <c r="CV644" t="s">
        <v>6793</v>
      </c>
      <c r="CW644" t="s">
        <v>6794</v>
      </c>
      <c r="CX644" t="s">
        <v>7520</v>
      </c>
      <c r="CY644" t="s">
        <v>7521</v>
      </c>
      <c r="CZ644" t="s">
        <v>7587</v>
      </c>
      <c r="DA644" t="s">
        <v>6793</v>
      </c>
      <c r="DB644">
        <v>2</v>
      </c>
      <c r="DC644">
        <v>3</v>
      </c>
      <c r="DD644">
        <v>3</v>
      </c>
      <c r="DE644" t="s">
        <v>6794</v>
      </c>
      <c r="EA644">
        <v>1</v>
      </c>
      <c r="EB644" t="s">
        <v>7624</v>
      </c>
      <c r="EJ644" t="s">
        <v>6793</v>
      </c>
      <c r="EK644" t="s">
        <v>7573</v>
      </c>
      <c r="EM644">
        <v>1</v>
      </c>
      <c r="EN644">
        <v>2008</v>
      </c>
      <c r="EO644">
        <v>2008</v>
      </c>
      <c r="EP644" t="s">
        <v>6794</v>
      </c>
      <c r="OI644" t="s">
        <v>7526</v>
      </c>
      <c r="OJ644" t="s">
        <v>7526</v>
      </c>
      <c r="OK644" t="s">
        <v>7527</v>
      </c>
      <c r="OL644" t="s">
        <v>7527</v>
      </c>
      <c r="OM644" t="s">
        <v>7528</v>
      </c>
      <c r="ON644" t="s">
        <v>7539</v>
      </c>
      <c r="OO644" t="s">
        <v>7528</v>
      </c>
      <c r="OP644">
        <v>0</v>
      </c>
      <c r="OQ644" t="s">
        <v>28</v>
      </c>
      <c r="OR644" t="s">
        <v>265</v>
      </c>
      <c r="OS644">
        <v>2007</v>
      </c>
      <c r="OT644">
        <v>9</v>
      </c>
      <c r="OU644">
        <v>1</v>
      </c>
      <c r="OV644">
        <v>9</v>
      </c>
      <c r="OW644">
        <v>0</v>
      </c>
      <c r="OX644">
        <v>1</v>
      </c>
      <c r="OY644">
        <v>35</v>
      </c>
      <c r="QE644" t="s">
        <v>7515</v>
      </c>
      <c r="QF644" t="s">
        <v>7515</v>
      </c>
      <c r="QG644" t="s">
        <v>7515</v>
      </c>
      <c r="QH644" t="s">
        <v>7515</v>
      </c>
      <c r="QI644" t="s">
        <v>7515</v>
      </c>
      <c r="QJ644" t="s">
        <v>7515</v>
      </c>
      <c r="QK644" t="s">
        <v>7516</v>
      </c>
      <c r="RP644">
        <f t="shared" si="18"/>
        <v>0</v>
      </c>
      <c r="RS644">
        <f t="shared" si="19"/>
        <v>2</v>
      </c>
    </row>
    <row r="645" spans="1:487" x14ac:dyDescent="0.3">
      <c r="A645">
        <v>70632</v>
      </c>
      <c r="B645">
        <v>1213</v>
      </c>
      <c r="C645">
        <v>0</v>
      </c>
      <c r="D645">
        <v>5</v>
      </c>
      <c r="E645">
        <v>18</v>
      </c>
      <c r="F645">
        <v>79</v>
      </c>
      <c r="G645">
        <v>102</v>
      </c>
      <c r="H645">
        <v>3</v>
      </c>
      <c r="I645" t="s">
        <v>6793</v>
      </c>
      <c r="J645" t="s">
        <v>6793</v>
      </c>
      <c r="O645" t="s">
        <v>6793</v>
      </c>
      <c r="P645" t="s">
        <v>7515</v>
      </c>
      <c r="Q645" t="s">
        <v>7515</v>
      </c>
      <c r="R645" t="s">
        <v>7515</v>
      </c>
      <c r="S645" t="s">
        <v>7515</v>
      </c>
      <c r="T645" t="s">
        <v>7515</v>
      </c>
      <c r="U645" t="s">
        <v>7515</v>
      </c>
      <c r="V645" t="s">
        <v>7515</v>
      </c>
      <c r="W645" t="s">
        <v>7515</v>
      </c>
      <c r="X645" t="s">
        <v>7515</v>
      </c>
      <c r="Y645" t="s">
        <v>7515</v>
      </c>
      <c r="Z645" t="s">
        <v>7515</v>
      </c>
      <c r="AA645" t="s">
        <v>7515</v>
      </c>
      <c r="AB645" t="s">
        <v>7515</v>
      </c>
      <c r="AC645" t="s">
        <v>7515</v>
      </c>
      <c r="AD645" t="s">
        <v>7515</v>
      </c>
      <c r="AE645" t="s">
        <v>7515</v>
      </c>
      <c r="AF645" t="s">
        <v>7516</v>
      </c>
      <c r="AG645" t="s">
        <v>7515</v>
      </c>
      <c r="AH645" t="s">
        <v>7515</v>
      </c>
      <c r="AJ645">
        <v>2</v>
      </c>
      <c r="AQ645" t="s">
        <v>6985</v>
      </c>
      <c r="AR645" t="s">
        <v>6794</v>
      </c>
      <c r="AS645" t="s">
        <v>6793</v>
      </c>
      <c r="AT645" t="s">
        <v>6</v>
      </c>
      <c r="AU645" t="s">
        <v>6</v>
      </c>
      <c r="AV645" t="s">
        <v>6988</v>
      </c>
      <c r="AW645" t="s">
        <v>6793</v>
      </c>
      <c r="AX645" t="s">
        <v>6794</v>
      </c>
      <c r="AY645" t="s">
        <v>6813</v>
      </c>
      <c r="AZ645" t="s">
        <v>7531</v>
      </c>
      <c r="BA645" t="s">
        <v>6991</v>
      </c>
      <c r="BC645" t="s">
        <v>6793</v>
      </c>
      <c r="BD645" t="s">
        <v>6793</v>
      </c>
      <c r="BE645" t="s">
        <v>6793</v>
      </c>
      <c r="BF645" t="s">
        <v>6793</v>
      </c>
      <c r="BG645" t="s">
        <v>6793</v>
      </c>
      <c r="BH645" t="s">
        <v>6793</v>
      </c>
      <c r="BI645" t="s">
        <v>6793</v>
      </c>
      <c r="BJ645" t="s">
        <v>6793</v>
      </c>
      <c r="BK645" t="s">
        <v>6794</v>
      </c>
      <c r="BL645" t="s">
        <v>6794</v>
      </c>
      <c r="BM645" t="s">
        <v>7022</v>
      </c>
      <c r="BN645" t="s">
        <v>7025</v>
      </c>
      <c r="BO645" t="s">
        <v>6794</v>
      </c>
      <c r="BQ645">
        <v>25</v>
      </c>
      <c r="BR645" t="s">
        <v>6</v>
      </c>
      <c r="BS645" t="s">
        <v>7533</v>
      </c>
      <c r="BT645" t="s">
        <v>6</v>
      </c>
      <c r="BU645" t="s">
        <v>7559</v>
      </c>
      <c r="BV645" t="s">
        <v>6</v>
      </c>
      <c r="CI645" t="s">
        <v>6793</v>
      </c>
      <c r="CJ645" t="s">
        <v>6794</v>
      </c>
      <c r="CO645" t="s">
        <v>6793</v>
      </c>
      <c r="CP645" t="s">
        <v>6794</v>
      </c>
      <c r="CQ645" t="s">
        <v>6794</v>
      </c>
      <c r="CR645" t="s">
        <v>6794</v>
      </c>
      <c r="CS645" t="s">
        <v>6794</v>
      </c>
      <c r="CT645" t="s">
        <v>6794</v>
      </c>
      <c r="CU645" t="s">
        <v>6794</v>
      </c>
      <c r="CV645" t="s">
        <v>6793</v>
      </c>
      <c r="CW645" t="s">
        <v>6794</v>
      </c>
      <c r="CX645" t="s">
        <v>7520</v>
      </c>
      <c r="CY645" t="s">
        <v>7521</v>
      </c>
      <c r="CZ645" t="s">
        <v>6966</v>
      </c>
      <c r="DA645" t="s">
        <v>6793</v>
      </c>
      <c r="DB645">
        <v>2</v>
      </c>
      <c r="DC645">
        <v>3</v>
      </c>
      <c r="DD645">
        <v>0</v>
      </c>
      <c r="DE645" t="s">
        <v>6794</v>
      </c>
      <c r="EA645">
        <v>2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2</v>
      </c>
      <c r="EJ645" t="s">
        <v>6794</v>
      </c>
      <c r="EP645" t="s">
        <v>6794</v>
      </c>
      <c r="OI645" t="s">
        <v>6</v>
      </c>
      <c r="OJ645" t="s">
        <v>7526</v>
      </c>
      <c r="OK645" t="s">
        <v>7527</v>
      </c>
      <c r="OL645" t="s">
        <v>7527</v>
      </c>
      <c r="OM645" t="s">
        <v>7528</v>
      </c>
      <c r="ON645" t="s">
        <v>7539</v>
      </c>
      <c r="OO645" t="s">
        <v>7528</v>
      </c>
      <c r="OP645">
        <v>0</v>
      </c>
      <c r="OQ645" t="s">
        <v>28</v>
      </c>
      <c r="OR645" t="s">
        <v>7549</v>
      </c>
      <c r="OS645">
        <v>2007</v>
      </c>
      <c r="OT645">
        <v>6</v>
      </c>
      <c r="OU645">
        <v>2</v>
      </c>
      <c r="OV645">
        <v>6</v>
      </c>
      <c r="OW645">
        <v>1</v>
      </c>
      <c r="OX645">
        <v>0</v>
      </c>
      <c r="OY645">
        <v>70</v>
      </c>
      <c r="QE645" t="s">
        <v>7516</v>
      </c>
      <c r="QF645" t="s">
        <v>7515</v>
      </c>
      <c r="QG645" t="s">
        <v>7515</v>
      </c>
      <c r="QH645" t="s">
        <v>7515</v>
      </c>
      <c r="QI645" t="s">
        <v>7515</v>
      </c>
      <c r="QJ645" t="s">
        <v>7515</v>
      </c>
      <c r="QK645" t="s">
        <v>7515</v>
      </c>
      <c r="RP645">
        <f t="shared" si="18"/>
        <v>-1</v>
      </c>
      <c r="RS645">
        <f t="shared" si="19"/>
        <v>2</v>
      </c>
    </row>
    <row r="646" spans="1:487" x14ac:dyDescent="0.3">
      <c r="A646">
        <v>70633</v>
      </c>
      <c r="B646">
        <v>1215</v>
      </c>
      <c r="C646">
        <v>0</v>
      </c>
      <c r="D646">
        <v>5</v>
      </c>
      <c r="E646">
        <v>16</v>
      </c>
      <c r="F646">
        <v>104</v>
      </c>
      <c r="G646">
        <v>102</v>
      </c>
      <c r="H646">
        <v>16</v>
      </c>
      <c r="I646" t="s">
        <v>6793</v>
      </c>
      <c r="J646" t="s">
        <v>6793</v>
      </c>
      <c r="O646" t="s">
        <v>6793</v>
      </c>
      <c r="P646" t="s">
        <v>7515</v>
      </c>
      <c r="Q646" t="s">
        <v>7516</v>
      </c>
      <c r="R646" t="s">
        <v>7515</v>
      </c>
      <c r="S646" t="s">
        <v>7515</v>
      </c>
      <c r="T646" t="s">
        <v>7515</v>
      </c>
      <c r="U646" t="s">
        <v>7515</v>
      </c>
      <c r="V646" t="s">
        <v>7515</v>
      </c>
      <c r="W646" t="s">
        <v>7515</v>
      </c>
      <c r="X646" t="s">
        <v>7515</v>
      </c>
      <c r="Y646" t="s">
        <v>7516</v>
      </c>
      <c r="Z646" t="s">
        <v>7515</v>
      </c>
      <c r="AA646" t="s">
        <v>7515</v>
      </c>
      <c r="AB646" t="s">
        <v>7515</v>
      </c>
      <c r="AC646" t="s">
        <v>7515</v>
      </c>
      <c r="AD646" t="s">
        <v>7515</v>
      </c>
      <c r="AE646" t="s">
        <v>7515</v>
      </c>
      <c r="AF646" t="s">
        <v>7515</v>
      </c>
      <c r="AG646" t="s">
        <v>7515</v>
      </c>
      <c r="AH646" t="s">
        <v>7515</v>
      </c>
      <c r="AI646" t="s">
        <v>7517</v>
      </c>
      <c r="AL646">
        <v>0</v>
      </c>
      <c r="AM646">
        <v>10</v>
      </c>
      <c r="AN646" t="s">
        <v>6845</v>
      </c>
      <c r="AQ646" t="s">
        <v>6993</v>
      </c>
      <c r="AR646" t="s">
        <v>6793</v>
      </c>
      <c r="AS646" t="s">
        <v>6794</v>
      </c>
      <c r="AT646">
        <v>0</v>
      </c>
      <c r="AU646">
        <v>15</v>
      </c>
      <c r="AV646" t="s">
        <v>6992</v>
      </c>
      <c r="AW646" t="s">
        <v>6966</v>
      </c>
      <c r="AX646" t="s">
        <v>6793</v>
      </c>
      <c r="AY646" t="s">
        <v>6813</v>
      </c>
      <c r="AZ646" t="s">
        <v>6</v>
      </c>
      <c r="BA646" t="s">
        <v>6991</v>
      </c>
      <c r="BC646" t="s">
        <v>6793</v>
      </c>
      <c r="BD646" t="s">
        <v>6794</v>
      </c>
      <c r="BE646" t="s">
        <v>6794</v>
      </c>
      <c r="BF646" t="s">
        <v>6793</v>
      </c>
      <c r="BG646" t="s">
        <v>6794</v>
      </c>
      <c r="BH646" t="s">
        <v>6794</v>
      </c>
      <c r="BI646" t="s">
        <v>6793</v>
      </c>
      <c r="BJ646" t="s">
        <v>6794</v>
      </c>
      <c r="BK646" t="s">
        <v>6794</v>
      </c>
      <c r="BL646" t="s">
        <v>6794</v>
      </c>
      <c r="BM646" t="s">
        <v>7029</v>
      </c>
      <c r="BN646" t="s">
        <v>7024</v>
      </c>
      <c r="BO646" t="s">
        <v>6794</v>
      </c>
      <c r="BQ646">
        <v>75</v>
      </c>
      <c r="BR646" t="s">
        <v>6</v>
      </c>
      <c r="BS646" t="s">
        <v>7533</v>
      </c>
      <c r="BT646" t="s">
        <v>6</v>
      </c>
      <c r="BU646" t="s">
        <v>7559</v>
      </c>
      <c r="BV646" t="s">
        <v>7569</v>
      </c>
      <c r="BW646" t="s">
        <v>7515</v>
      </c>
      <c r="BX646" t="s">
        <v>7515</v>
      </c>
      <c r="BY646" t="s">
        <v>7515</v>
      </c>
      <c r="BZ646" t="s">
        <v>7515</v>
      </c>
      <c r="CA646" t="s">
        <v>7515</v>
      </c>
      <c r="CB646" t="s">
        <v>7515</v>
      </c>
      <c r="CC646" t="s">
        <v>7515</v>
      </c>
      <c r="CD646" t="s">
        <v>7515</v>
      </c>
      <c r="CE646" t="s">
        <v>7515</v>
      </c>
      <c r="CF646" t="s">
        <v>7516</v>
      </c>
      <c r="CG646" t="s">
        <v>7515</v>
      </c>
      <c r="CH646" t="s">
        <v>7515</v>
      </c>
      <c r="CI646" t="s">
        <v>6794</v>
      </c>
      <c r="CJ646" t="s">
        <v>6793</v>
      </c>
      <c r="CK646" t="s">
        <v>7614</v>
      </c>
      <c r="CL646" t="s">
        <v>7564</v>
      </c>
      <c r="CM646">
        <v>70</v>
      </c>
      <c r="CN646" t="s">
        <v>6757</v>
      </c>
      <c r="CO646" t="s">
        <v>6793</v>
      </c>
      <c r="CP646" t="s">
        <v>6793</v>
      </c>
      <c r="CQ646" t="s">
        <v>6794</v>
      </c>
      <c r="CR646" t="s">
        <v>6793</v>
      </c>
      <c r="CS646" t="s">
        <v>6794</v>
      </c>
      <c r="CT646" t="s">
        <v>6793</v>
      </c>
      <c r="CU646" t="s">
        <v>6794</v>
      </c>
      <c r="CV646" t="s">
        <v>6794</v>
      </c>
      <c r="CW646" t="s">
        <v>6794</v>
      </c>
      <c r="CX646" t="s">
        <v>7520</v>
      </c>
      <c r="CY646" t="s">
        <v>7521</v>
      </c>
      <c r="CZ646" t="s">
        <v>7536</v>
      </c>
      <c r="DA646" t="s">
        <v>6793</v>
      </c>
      <c r="DB646">
        <v>5</v>
      </c>
      <c r="DC646">
        <v>5</v>
      </c>
      <c r="DD646">
        <v>5</v>
      </c>
      <c r="DE646" t="s">
        <v>6793</v>
      </c>
      <c r="DF646">
        <v>1</v>
      </c>
      <c r="DG646" t="s">
        <v>6</v>
      </c>
      <c r="DH646" t="s">
        <v>6</v>
      </c>
      <c r="DI646" t="s">
        <v>7577</v>
      </c>
      <c r="DJ646" t="s">
        <v>6</v>
      </c>
      <c r="DK646" t="s">
        <v>6</v>
      </c>
      <c r="EA646">
        <v>2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2</v>
      </c>
      <c r="EI646">
        <v>0</v>
      </c>
      <c r="EJ646" t="s">
        <v>6794</v>
      </c>
      <c r="EP646" t="s">
        <v>6793</v>
      </c>
      <c r="GU646" t="s">
        <v>7524</v>
      </c>
      <c r="GV646" t="s">
        <v>6</v>
      </c>
      <c r="GW646" t="s">
        <v>6</v>
      </c>
      <c r="GX646" t="s">
        <v>6</v>
      </c>
      <c r="HA646" t="s">
        <v>6794</v>
      </c>
      <c r="OI646" t="s">
        <v>6</v>
      </c>
      <c r="OJ646" t="s">
        <v>7526</v>
      </c>
      <c r="OK646" t="s">
        <v>7526</v>
      </c>
      <c r="OL646" t="s">
        <v>7526</v>
      </c>
      <c r="OM646" t="s">
        <v>7528</v>
      </c>
      <c r="ON646" t="s">
        <v>7529</v>
      </c>
      <c r="OO646" t="s">
        <v>7528</v>
      </c>
      <c r="OP646">
        <v>0</v>
      </c>
      <c r="OQ646" t="s">
        <v>28</v>
      </c>
      <c r="OR646" t="s">
        <v>265</v>
      </c>
      <c r="OS646">
        <v>2006</v>
      </c>
      <c r="OT646">
        <v>8</v>
      </c>
      <c r="OU646">
        <v>1</v>
      </c>
      <c r="OV646">
        <v>8</v>
      </c>
      <c r="OW646">
        <v>0</v>
      </c>
      <c r="OX646">
        <v>1</v>
      </c>
      <c r="OY646">
        <v>35</v>
      </c>
      <c r="OZ646" t="s">
        <v>7515</v>
      </c>
      <c r="PA646" t="s">
        <v>7515</v>
      </c>
      <c r="PB646" t="s">
        <v>7515</v>
      </c>
      <c r="PC646" t="s">
        <v>7515</v>
      </c>
      <c r="PD646" t="s">
        <v>7515</v>
      </c>
      <c r="PE646" t="s">
        <v>7515</v>
      </c>
      <c r="PF646" t="s">
        <v>7515</v>
      </c>
      <c r="PG646" t="s">
        <v>7515</v>
      </c>
      <c r="PH646" t="s">
        <v>7516</v>
      </c>
      <c r="PI646" t="s">
        <v>7515</v>
      </c>
      <c r="PJ646" t="s">
        <v>7515</v>
      </c>
      <c r="PK646" t="s">
        <v>7515</v>
      </c>
      <c r="PL646" t="s">
        <v>7515</v>
      </c>
      <c r="PM646" t="s">
        <v>7515</v>
      </c>
      <c r="PN646" t="s">
        <v>7515</v>
      </c>
      <c r="PO646" t="s">
        <v>7515</v>
      </c>
      <c r="PP646" t="s">
        <v>7515</v>
      </c>
      <c r="PQ646" t="s">
        <v>7515</v>
      </c>
      <c r="PR646" t="s">
        <v>7515</v>
      </c>
      <c r="PS646" t="s">
        <v>7515</v>
      </c>
      <c r="PT646" t="s">
        <v>7515</v>
      </c>
      <c r="PU646" t="s">
        <v>7515</v>
      </c>
      <c r="PV646" t="s">
        <v>7515</v>
      </c>
      <c r="PW646" t="s">
        <v>7515</v>
      </c>
      <c r="PX646" t="s">
        <v>7515</v>
      </c>
      <c r="PY646" t="s">
        <v>7515</v>
      </c>
      <c r="PZ646" t="s">
        <v>7515</v>
      </c>
      <c r="QA646" t="s">
        <v>7515</v>
      </c>
      <c r="QB646" t="s">
        <v>7515</v>
      </c>
      <c r="QC646" t="s">
        <v>7515</v>
      </c>
      <c r="QE646" t="s">
        <v>7515</v>
      </c>
      <c r="QF646" t="s">
        <v>7515</v>
      </c>
      <c r="QG646" t="s">
        <v>7515</v>
      </c>
      <c r="QH646" t="s">
        <v>7515</v>
      </c>
      <c r="QI646" t="s">
        <v>7515</v>
      </c>
      <c r="QJ646" t="s">
        <v>7515</v>
      </c>
      <c r="QK646" t="s">
        <v>7516</v>
      </c>
      <c r="RP646">
        <f t="shared" si="18"/>
        <v>3</v>
      </c>
      <c r="RS646">
        <f t="shared" si="19"/>
        <v>8</v>
      </c>
    </row>
    <row r="647" spans="1:487" x14ac:dyDescent="0.3">
      <c r="A647">
        <v>70634</v>
      </c>
      <c r="B647">
        <v>1217</v>
      </c>
      <c r="C647">
        <v>0</v>
      </c>
      <c r="D647">
        <v>5</v>
      </c>
      <c r="E647">
        <v>10</v>
      </c>
      <c r="F647">
        <v>95</v>
      </c>
      <c r="G647">
        <v>102</v>
      </c>
      <c r="H647">
        <v>4</v>
      </c>
      <c r="I647" t="s">
        <v>6793</v>
      </c>
      <c r="J647" t="s">
        <v>6793</v>
      </c>
      <c r="O647" t="s">
        <v>6793</v>
      </c>
      <c r="P647" t="s">
        <v>7516</v>
      </c>
      <c r="Q647" t="s">
        <v>7515</v>
      </c>
      <c r="R647" t="s">
        <v>7515</v>
      </c>
      <c r="S647" t="s">
        <v>7515</v>
      </c>
      <c r="T647" t="s">
        <v>7515</v>
      </c>
      <c r="U647" t="s">
        <v>7515</v>
      </c>
      <c r="V647" t="s">
        <v>7515</v>
      </c>
      <c r="W647" t="s">
        <v>7515</v>
      </c>
      <c r="X647" t="s">
        <v>7515</v>
      </c>
      <c r="Y647" t="s">
        <v>7515</v>
      </c>
      <c r="Z647" t="s">
        <v>7515</v>
      </c>
      <c r="AA647" t="s">
        <v>7515</v>
      </c>
      <c r="AB647" t="s">
        <v>7515</v>
      </c>
      <c r="AC647" t="s">
        <v>7515</v>
      </c>
      <c r="AD647" t="s">
        <v>7515</v>
      </c>
      <c r="AE647" t="s">
        <v>7515</v>
      </c>
      <c r="AF647" t="s">
        <v>7515</v>
      </c>
      <c r="AG647" t="s">
        <v>7516</v>
      </c>
      <c r="AH647" t="s">
        <v>7515</v>
      </c>
      <c r="AI647" t="s">
        <v>7517</v>
      </c>
      <c r="AL647">
        <v>0</v>
      </c>
      <c r="AM647">
        <v>2</v>
      </c>
      <c r="AN647" t="s">
        <v>6845</v>
      </c>
      <c r="AQ647" t="s">
        <v>6993</v>
      </c>
      <c r="AR647" t="s">
        <v>6794</v>
      </c>
      <c r="AS647" t="s">
        <v>6794</v>
      </c>
      <c r="AT647" t="s">
        <v>6</v>
      </c>
      <c r="AU647" t="s">
        <v>6</v>
      </c>
      <c r="AV647" t="s">
        <v>6988</v>
      </c>
      <c r="AW647" t="s">
        <v>6966</v>
      </c>
      <c r="AX647" t="s">
        <v>6793</v>
      </c>
      <c r="AY647" t="s">
        <v>6813</v>
      </c>
      <c r="AZ647" t="s">
        <v>7531</v>
      </c>
      <c r="BA647" t="s">
        <v>6991</v>
      </c>
      <c r="BC647" t="s">
        <v>6794</v>
      </c>
      <c r="BD647" t="s">
        <v>6794</v>
      </c>
      <c r="BE647" t="s">
        <v>6794</v>
      </c>
      <c r="BF647" t="s">
        <v>6793</v>
      </c>
      <c r="BG647" t="s">
        <v>6794</v>
      </c>
      <c r="BH647" t="s">
        <v>6794</v>
      </c>
      <c r="BI647" t="s">
        <v>6794</v>
      </c>
      <c r="BJ647" t="s">
        <v>6793</v>
      </c>
      <c r="BK647" t="s">
        <v>6794</v>
      </c>
      <c r="BL647" t="s">
        <v>6793</v>
      </c>
      <c r="BM647" t="s">
        <v>7024</v>
      </c>
      <c r="BN647" t="s">
        <v>7022</v>
      </c>
      <c r="BO647" t="s">
        <v>6794</v>
      </c>
      <c r="BQ647">
        <v>100</v>
      </c>
      <c r="BR647">
        <v>50</v>
      </c>
      <c r="BS647" t="s">
        <v>7533</v>
      </c>
      <c r="BT647" t="s">
        <v>7571</v>
      </c>
      <c r="BU647" t="s">
        <v>7559</v>
      </c>
      <c r="BV647" t="s">
        <v>7543</v>
      </c>
      <c r="BW647" t="s">
        <v>7515</v>
      </c>
      <c r="BX647" t="s">
        <v>7515</v>
      </c>
      <c r="BY647" t="s">
        <v>7515</v>
      </c>
      <c r="BZ647" t="s">
        <v>7515</v>
      </c>
      <c r="CA647" t="s">
        <v>7515</v>
      </c>
      <c r="CB647" t="s">
        <v>7515</v>
      </c>
      <c r="CC647" t="s">
        <v>7515</v>
      </c>
      <c r="CD647" t="s">
        <v>7516</v>
      </c>
      <c r="CE647" t="s">
        <v>7515</v>
      </c>
      <c r="CF647" t="s">
        <v>7515</v>
      </c>
      <c r="CG647" t="s">
        <v>7515</v>
      </c>
      <c r="CH647" t="s">
        <v>7515</v>
      </c>
      <c r="CI647" t="s">
        <v>6793</v>
      </c>
      <c r="CJ647" t="s">
        <v>6793</v>
      </c>
      <c r="CO647" t="s">
        <v>6793</v>
      </c>
      <c r="CP647" t="s">
        <v>6793</v>
      </c>
      <c r="CQ647" t="s">
        <v>6794</v>
      </c>
      <c r="CR647" t="s">
        <v>6793</v>
      </c>
      <c r="CS647" t="s">
        <v>6793</v>
      </c>
      <c r="CT647" t="s">
        <v>6794</v>
      </c>
      <c r="CU647" t="s">
        <v>6794</v>
      </c>
      <c r="CV647" t="s">
        <v>6793</v>
      </c>
      <c r="CW647" t="s">
        <v>6794</v>
      </c>
      <c r="CX647" t="s">
        <v>7520</v>
      </c>
      <c r="CY647" t="s">
        <v>7521</v>
      </c>
      <c r="CZ647" t="s">
        <v>7522</v>
      </c>
      <c r="DA647" t="s">
        <v>6793</v>
      </c>
      <c r="DB647">
        <v>3</v>
      </c>
      <c r="DC647">
        <v>3</v>
      </c>
      <c r="DD647">
        <v>4</v>
      </c>
      <c r="DE647" t="s">
        <v>6793</v>
      </c>
      <c r="DF647">
        <v>1</v>
      </c>
      <c r="DG647" t="s">
        <v>7598</v>
      </c>
      <c r="DH647">
        <v>2007</v>
      </c>
      <c r="DI647" t="s">
        <v>7577</v>
      </c>
      <c r="DJ647" t="s">
        <v>7574</v>
      </c>
      <c r="DK647">
        <v>2008</v>
      </c>
      <c r="EA647">
        <v>4</v>
      </c>
      <c r="EC647">
        <v>2</v>
      </c>
      <c r="ED647">
        <v>0</v>
      </c>
      <c r="EE647">
        <v>0</v>
      </c>
      <c r="EF647">
        <v>2</v>
      </c>
      <c r="EG647">
        <v>0</v>
      </c>
      <c r="EH647">
        <v>0</v>
      </c>
      <c r="EI647">
        <v>0</v>
      </c>
      <c r="EJ647" t="s">
        <v>6794</v>
      </c>
      <c r="EP647" t="s">
        <v>6794</v>
      </c>
      <c r="OI647" t="s">
        <v>7526</v>
      </c>
      <c r="OJ647" t="s">
        <v>7526</v>
      </c>
      <c r="OK647" t="s">
        <v>7526</v>
      </c>
      <c r="OL647" t="s">
        <v>7526</v>
      </c>
      <c r="OM647" t="s">
        <v>7528</v>
      </c>
      <c r="ON647" t="s">
        <v>7529</v>
      </c>
      <c r="OO647" t="s">
        <v>7528</v>
      </c>
      <c r="OP647">
        <v>0</v>
      </c>
      <c r="OQ647" t="s">
        <v>28</v>
      </c>
      <c r="OR647" t="s">
        <v>7549</v>
      </c>
      <c r="OS647">
        <v>2007</v>
      </c>
      <c r="OT647">
        <v>6</v>
      </c>
      <c r="OU647">
        <v>1</v>
      </c>
      <c r="OV647">
        <v>6</v>
      </c>
      <c r="OW647">
        <v>0</v>
      </c>
      <c r="OX647">
        <v>1</v>
      </c>
      <c r="OY647">
        <v>35</v>
      </c>
      <c r="QE647" t="s">
        <v>7515</v>
      </c>
      <c r="QF647" t="s">
        <v>7516</v>
      </c>
      <c r="QG647" t="s">
        <v>7515</v>
      </c>
      <c r="QH647" t="s">
        <v>7515</v>
      </c>
      <c r="QI647" t="s">
        <v>7515</v>
      </c>
      <c r="QJ647" t="s">
        <v>7515</v>
      </c>
      <c r="QK647" t="s">
        <v>7515</v>
      </c>
      <c r="RP647">
        <f t="shared" si="18"/>
        <v>-1</v>
      </c>
      <c r="RS647">
        <f t="shared" si="19"/>
        <v>3</v>
      </c>
    </row>
    <row r="648" spans="1:487" x14ac:dyDescent="0.3">
      <c r="A648">
        <v>70635</v>
      </c>
      <c r="B648">
        <v>1218</v>
      </c>
      <c r="C648">
        <v>0</v>
      </c>
      <c r="D648">
        <v>5</v>
      </c>
      <c r="E648">
        <v>17</v>
      </c>
      <c r="F648">
        <v>103</v>
      </c>
      <c r="G648">
        <v>102</v>
      </c>
      <c r="H648">
        <v>15</v>
      </c>
      <c r="I648" t="s">
        <v>6793</v>
      </c>
      <c r="J648" t="s">
        <v>6793</v>
      </c>
      <c r="O648" t="s">
        <v>6793</v>
      </c>
      <c r="P648" t="s">
        <v>7515</v>
      </c>
      <c r="Q648" t="s">
        <v>7516</v>
      </c>
      <c r="R648" t="s">
        <v>7515</v>
      </c>
      <c r="S648" t="s">
        <v>7515</v>
      </c>
      <c r="T648" t="s">
        <v>7515</v>
      </c>
      <c r="U648" t="s">
        <v>7515</v>
      </c>
      <c r="V648" t="s">
        <v>7515</v>
      </c>
      <c r="W648" t="s">
        <v>7515</v>
      </c>
      <c r="X648" t="s">
        <v>7515</v>
      </c>
      <c r="Y648" t="s">
        <v>7515</v>
      </c>
      <c r="Z648" t="s">
        <v>7515</v>
      </c>
      <c r="AA648" t="s">
        <v>7515</v>
      </c>
      <c r="AB648" t="s">
        <v>7515</v>
      </c>
      <c r="AC648" t="s">
        <v>7515</v>
      </c>
      <c r="AD648" t="s">
        <v>7515</v>
      </c>
      <c r="AE648" t="s">
        <v>7516</v>
      </c>
      <c r="AF648" t="s">
        <v>7516</v>
      </c>
      <c r="AG648" t="s">
        <v>7515</v>
      </c>
      <c r="AH648" t="s">
        <v>7515</v>
      </c>
      <c r="AI648" t="s">
        <v>6796</v>
      </c>
      <c r="AQ648" t="s">
        <v>6985</v>
      </c>
      <c r="AR648" t="s">
        <v>6793</v>
      </c>
      <c r="AS648" t="s">
        <v>6793</v>
      </c>
      <c r="AT648">
        <v>0</v>
      </c>
      <c r="AU648">
        <v>15</v>
      </c>
      <c r="AV648" t="s">
        <v>6988</v>
      </c>
      <c r="AW648" t="s">
        <v>6793</v>
      </c>
      <c r="AX648" t="s">
        <v>6793</v>
      </c>
      <c r="AY648" t="s">
        <v>6813</v>
      </c>
      <c r="AZ648" t="s">
        <v>7531</v>
      </c>
      <c r="BA648" t="s">
        <v>7518</v>
      </c>
      <c r="BC648" t="s">
        <v>6793</v>
      </c>
      <c r="BD648" t="s">
        <v>6794</v>
      </c>
      <c r="BE648" t="s">
        <v>6793</v>
      </c>
      <c r="BF648" t="s">
        <v>6793</v>
      </c>
      <c r="BG648" t="s">
        <v>6793</v>
      </c>
      <c r="BH648" t="s">
        <v>6793</v>
      </c>
      <c r="BI648" t="s">
        <v>6794</v>
      </c>
      <c r="BJ648" t="s">
        <v>6793</v>
      </c>
      <c r="BK648" t="s">
        <v>6794</v>
      </c>
      <c r="BL648" t="s">
        <v>6794</v>
      </c>
      <c r="BM648" t="s">
        <v>7024</v>
      </c>
      <c r="BN648" t="s">
        <v>7026</v>
      </c>
      <c r="BO648" t="s">
        <v>6794</v>
      </c>
      <c r="BQ648">
        <v>50</v>
      </c>
      <c r="BR648">
        <v>50</v>
      </c>
      <c r="BS648" t="s">
        <v>7519</v>
      </c>
      <c r="BT648" t="s">
        <v>7576</v>
      </c>
      <c r="BU648" t="s">
        <v>7559</v>
      </c>
      <c r="BV648">
        <v>10</v>
      </c>
      <c r="BW648" t="s">
        <v>7515</v>
      </c>
      <c r="BX648" t="s">
        <v>7516</v>
      </c>
      <c r="BY648" t="s">
        <v>7515</v>
      </c>
      <c r="BZ648" t="s">
        <v>7515</v>
      </c>
      <c r="CA648" t="s">
        <v>7515</v>
      </c>
      <c r="CB648" t="s">
        <v>7515</v>
      </c>
      <c r="CC648" t="s">
        <v>7515</v>
      </c>
      <c r="CD648" t="s">
        <v>7515</v>
      </c>
      <c r="CE648" t="s">
        <v>7515</v>
      </c>
      <c r="CF648" t="s">
        <v>7515</v>
      </c>
      <c r="CG648" t="s">
        <v>7515</v>
      </c>
      <c r="CH648" t="s">
        <v>7515</v>
      </c>
      <c r="CI648" t="s">
        <v>6793</v>
      </c>
      <c r="CJ648" t="s">
        <v>6794</v>
      </c>
      <c r="CO648" t="s">
        <v>6793</v>
      </c>
      <c r="CP648" t="s">
        <v>6793</v>
      </c>
      <c r="CQ648" t="s">
        <v>6794</v>
      </c>
      <c r="CR648" t="s">
        <v>6793</v>
      </c>
      <c r="CS648" t="s">
        <v>6793</v>
      </c>
      <c r="CT648" t="s">
        <v>6794</v>
      </c>
      <c r="CU648" t="s">
        <v>6794</v>
      </c>
      <c r="CV648" t="s">
        <v>6793</v>
      </c>
      <c r="CW648" t="s">
        <v>6794</v>
      </c>
      <c r="CX648" t="s">
        <v>7520</v>
      </c>
      <c r="CY648" t="s">
        <v>7521</v>
      </c>
      <c r="CZ648" t="s">
        <v>7587</v>
      </c>
      <c r="DA648" t="s">
        <v>6793</v>
      </c>
      <c r="DB648">
        <v>2</v>
      </c>
      <c r="DC648">
        <v>3</v>
      </c>
      <c r="DD648">
        <v>2</v>
      </c>
      <c r="DE648" t="s">
        <v>6794</v>
      </c>
      <c r="EA648">
        <v>1</v>
      </c>
      <c r="EB648" t="s">
        <v>7537</v>
      </c>
      <c r="EJ648" t="s">
        <v>6794</v>
      </c>
      <c r="EP648" t="s">
        <v>6793</v>
      </c>
      <c r="EQ648" t="s">
        <v>7538</v>
      </c>
      <c r="ER648" t="s">
        <v>7558</v>
      </c>
      <c r="ES648">
        <v>2007</v>
      </c>
      <c r="EW648" t="s">
        <v>6794</v>
      </c>
      <c r="EX648" t="s">
        <v>6793</v>
      </c>
      <c r="FW648" t="s">
        <v>7524</v>
      </c>
      <c r="FX648" t="s">
        <v>7558</v>
      </c>
      <c r="FY648">
        <v>2007</v>
      </c>
      <c r="GC648" t="s">
        <v>6794</v>
      </c>
      <c r="MI648" t="s">
        <v>7538</v>
      </c>
      <c r="MJ648" t="s">
        <v>7606</v>
      </c>
      <c r="MK648">
        <v>2007</v>
      </c>
      <c r="MO648" t="s">
        <v>6794</v>
      </c>
      <c r="NW648">
        <v>10</v>
      </c>
      <c r="NX648" t="s">
        <v>7515</v>
      </c>
      <c r="NY648" t="s">
        <v>7515</v>
      </c>
      <c r="NZ648" t="s">
        <v>7515</v>
      </c>
      <c r="OA648" t="s">
        <v>7515</v>
      </c>
      <c r="OB648" t="s">
        <v>7515</v>
      </c>
      <c r="OC648" t="s">
        <v>7515</v>
      </c>
      <c r="OD648" t="s">
        <v>7516</v>
      </c>
      <c r="OE648" t="s">
        <v>7515</v>
      </c>
      <c r="OF648" t="s">
        <v>7515</v>
      </c>
      <c r="OG648" t="s">
        <v>7515</v>
      </c>
      <c r="OH648" t="s">
        <v>7515</v>
      </c>
      <c r="OI648" t="s">
        <v>7526</v>
      </c>
      <c r="OJ648" t="s">
        <v>7526</v>
      </c>
      <c r="OK648" t="s">
        <v>7526</v>
      </c>
      <c r="OL648" t="s">
        <v>7527</v>
      </c>
      <c r="OM648" t="s">
        <v>7528</v>
      </c>
      <c r="ON648" t="s">
        <v>7529</v>
      </c>
      <c r="OO648" t="s">
        <v>7528</v>
      </c>
      <c r="OP648">
        <v>0</v>
      </c>
      <c r="OQ648" t="s">
        <v>28</v>
      </c>
      <c r="OR648" t="s">
        <v>265</v>
      </c>
      <c r="OS648">
        <v>2006</v>
      </c>
      <c r="OT648">
        <v>8</v>
      </c>
      <c r="OU648">
        <v>1</v>
      </c>
      <c r="OV648">
        <v>8</v>
      </c>
      <c r="OW648">
        <v>1</v>
      </c>
      <c r="OX648">
        <v>0</v>
      </c>
      <c r="OY648">
        <v>35</v>
      </c>
      <c r="OZ648" t="s">
        <v>7515</v>
      </c>
      <c r="PA648" t="s">
        <v>7516</v>
      </c>
      <c r="PB648" t="s">
        <v>7515</v>
      </c>
      <c r="PC648" t="s">
        <v>7515</v>
      </c>
      <c r="PD648" t="s">
        <v>7515</v>
      </c>
      <c r="PE648" t="s">
        <v>7516</v>
      </c>
      <c r="PF648" t="s">
        <v>7515</v>
      </c>
      <c r="PG648" t="s">
        <v>7515</v>
      </c>
      <c r="PH648" t="s">
        <v>7515</v>
      </c>
      <c r="PI648" t="s">
        <v>7515</v>
      </c>
      <c r="PJ648" t="s">
        <v>7515</v>
      </c>
      <c r="PK648" t="s">
        <v>7515</v>
      </c>
      <c r="PL648" t="s">
        <v>7515</v>
      </c>
      <c r="PM648" t="s">
        <v>7515</v>
      </c>
      <c r="PN648" t="s">
        <v>7515</v>
      </c>
      <c r="PO648" t="s">
        <v>7515</v>
      </c>
      <c r="PP648" t="s">
        <v>7515</v>
      </c>
      <c r="PQ648" t="s">
        <v>7515</v>
      </c>
      <c r="PR648" t="s">
        <v>7515</v>
      </c>
      <c r="PS648" t="s">
        <v>7515</v>
      </c>
      <c r="PT648" t="s">
        <v>7515</v>
      </c>
      <c r="PU648" t="s">
        <v>7515</v>
      </c>
      <c r="PV648" t="s">
        <v>7515</v>
      </c>
      <c r="PW648" t="s">
        <v>7515</v>
      </c>
      <c r="PX648" t="s">
        <v>7515</v>
      </c>
      <c r="PY648" t="s">
        <v>7515</v>
      </c>
      <c r="PZ648" t="s">
        <v>7516</v>
      </c>
      <c r="QA648" t="s">
        <v>7515</v>
      </c>
      <c r="QB648" t="s">
        <v>7515</v>
      </c>
      <c r="QC648" t="s">
        <v>7515</v>
      </c>
      <c r="QE648">
        <v>-5</v>
      </c>
      <c r="QF648">
        <v>-5</v>
      </c>
      <c r="QG648">
        <v>-5</v>
      </c>
      <c r="QH648">
        <v>-5</v>
      </c>
      <c r="QI648">
        <v>-5</v>
      </c>
      <c r="QJ648">
        <v>-5</v>
      </c>
      <c r="QK648">
        <v>-5</v>
      </c>
      <c r="QL648" t="s">
        <v>7530</v>
      </c>
      <c r="RP648">
        <f t="shared" si="18"/>
        <v>3</v>
      </c>
      <c r="RS648">
        <f t="shared" si="19"/>
        <v>3</v>
      </c>
    </row>
    <row r="649" spans="1:487" x14ac:dyDescent="0.3">
      <c r="A649">
        <v>70636</v>
      </c>
      <c r="B649">
        <v>1219</v>
      </c>
      <c r="C649">
        <v>0</v>
      </c>
      <c r="D649">
        <v>5</v>
      </c>
      <c r="E649">
        <v>19</v>
      </c>
      <c r="F649">
        <v>113</v>
      </c>
      <c r="G649">
        <v>102</v>
      </c>
      <c r="H649">
        <v>15</v>
      </c>
      <c r="I649" t="s">
        <v>6793</v>
      </c>
      <c r="J649" t="s">
        <v>6793</v>
      </c>
      <c r="O649" t="s">
        <v>6793</v>
      </c>
      <c r="P649" t="s">
        <v>7515</v>
      </c>
      <c r="Q649" t="s">
        <v>7516</v>
      </c>
      <c r="R649" t="s">
        <v>7515</v>
      </c>
      <c r="S649" t="s">
        <v>7515</v>
      </c>
      <c r="T649" t="s">
        <v>7515</v>
      </c>
      <c r="U649" t="s">
        <v>7515</v>
      </c>
      <c r="V649" t="s">
        <v>7515</v>
      </c>
      <c r="W649" t="s">
        <v>7515</v>
      </c>
      <c r="X649" t="s">
        <v>7515</v>
      </c>
      <c r="Y649" t="s">
        <v>7515</v>
      </c>
      <c r="Z649" t="s">
        <v>7515</v>
      </c>
      <c r="AA649" t="s">
        <v>7515</v>
      </c>
      <c r="AB649" t="s">
        <v>7515</v>
      </c>
      <c r="AC649" t="s">
        <v>7515</v>
      </c>
      <c r="AD649" t="s">
        <v>7515</v>
      </c>
      <c r="AE649" t="s">
        <v>7515</v>
      </c>
      <c r="AF649" t="s">
        <v>7515</v>
      </c>
      <c r="AG649" t="s">
        <v>7515</v>
      </c>
      <c r="AH649" t="s">
        <v>7515</v>
      </c>
      <c r="AI649" t="s">
        <v>6796</v>
      </c>
      <c r="AQ649" t="s">
        <v>6985</v>
      </c>
      <c r="AR649" t="s">
        <v>6793</v>
      </c>
      <c r="AS649" t="s">
        <v>6793</v>
      </c>
      <c r="AT649">
        <v>0</v>
      </c>
      <c r="AU649">
        <v>11</v>
      </c>
      <c r="AV649" t="s">
        <v>6988</v>
      </c>
      <c r="AW649" t="s">
        <v>6793</v>
      </c>
      <c r="AX649" t="s">
        <v>6793</v>
      </c>
      <c r="AY649" t="s">
        <v>6813</v>
      </c>
      <c r="AZ649" t="s">
        <v>7531</v>
      </c>
      <c r="BA649" t="s">
        <v>6991</v>
      </c>
      <c r="BC649" t="s">
        <v>6793</v>
      </c>
      <c r="BD649" t="s">
        <v>6794</v>
      </c>
      <c r="BE649" t="s">
        <v>6793</v>
      </c>
      <c r="BF649" t="s">
        <v>6793</v>
      </c>
      <c r="BG649" t="s">
        <v>6793</v>
      </c>
      <c r="BH649" t="s">
        <v>6793</v>
      </c>
      <c r="BI649" t="s">
        <v>6793</v>
      </c>
      <c r="BJ649" t="s">
        <v>6794</v>
      </c>
      <c r="BK649" t="s">
        <v>6794</v>
      </c>
      <c r="BL649" t="s">
        <v>6794</v>
      </c>
      <c r="BM649" t="s">
        <v>7024</v>
      </c>
      <c r="BN649" t="s">
        <v>7022</v>
      </c>
      <c r="BO649" t="s">
        <v>6794</v>
      </c>
      <c r="BQ649">
        <v>100</v>
      </c>
      <c r="BR649">
        <v>50</v>
      </c>
      <c r="BS649" t="s">
        <v>7533</v>
      </c>
      <c r="BT649" t="s">
        <v>6</v>
      </c>
      <c r="BU649" t="s">
        <v>7559</v>
      </c>
      <c r="BV649" t="s">
        <v>7543</v>
      </c>
      <c r="BW649" t="s">
        <v>7515</v>
      </c>
      <c r="BX649" t="s">
        <v>7515</v>
      </c>
      <c r="BY649" t="s">
        <v>7515</v>
      </c>
      <c r="BZ649" t="s">
        <v>7516</v>
      </c>
      <c r="CA649" t="s">
        <v>7515</v>
      </c>
      <c r="CB649" t="s">
        <v>7515</v>
      </c>
      <c r="CC649" t="s">
        <v>7515</v>
      </c>
      <c r="CD649" t="s">
        <v>7515</v>
      </c>
      <c r="CE649" t="s">
        <v>7515</v>
      </c>
      <c r="CF649" t="s">
        <v>7515</v>
      </c>
      <c r="CG649" t="s">
        <v>7515</v>
      </c>
      <c r="CH649" t="s">
        <v>7515</v>
      </c>
      <c r="CI649" t="s">
        <v>6793</v>
      </c>
      <c r="CJ649" t="s">
        <v>6966</v>
      </c>
      <c r="CO649" t="s">
        <v>6793</v>
      </c>
      <c r="CP649" t="s">
        <v>6793</v>
      </c>
      <c r="CQ649" t="s">
        <v>6794</v>
      </c>
      <c r="CR649" t="s">
        <v>6794</v>
      </c>
      <c r="CS649" t="s">
        <v>6794</v>
      </c>
      <c r="CT649" t="s">
        <v>6794</v>
      </c>
      <c r="CU649" t="s">
        <v>6794</v>
      </c>
      <c r="CV649" t="s">
        <v>6793</v>
      </c>
      <c r="CW649" t="s">
        <v>6794</v>
      </c>
      <c r="CX649" t="s">
        <v>7520</v>
      </c>
      <c r="CY649" t="s">
        <v>7521</v>
      </c>
      <c r="CZ649" t="s">
        <v>7536</v>
      </c>
      <c r="DA649" t="s">
        <v>6793</v>
      </c>
      <c r="DB649">
        <v>2</v>
      </c>
      <c r="DC649">
        <v>4</v>
      </c>
      <c r="DD649">
        <v>4</v>
      </c>
      <c r="DE649" t="s">
        <v>6793</v>
      </c>
      <c r="DF649">
        <v>1</v>
      </c>
      <c r="DG649" t="s">
        <v>7574</v>
      </c>
      <c r="DH649">
        <v>2007</v>
      </c>
      <c r="DI649" t="s">
        <v>7557</v>
      </c>
      <c r="DJ649" t="s">
        <v>7606</v>
      </c>
      <c r="DK649">
        <v>2007</v>
      </c>
      <c r="EA649">
        <v>7</v>
      </c>
      <c r="EC649">
        <v>5</v>
      </c>
      <c r="ED649">
        <v>0</v>
      </c>
      <c r="EE649">
        <v>0</v>
      </c>
      <c r="EF649">
        <v>1</v>
      </c>
      <c r="EG649">
        <v>1</v>
      </c>
      <c r="EH649">
        <v>0</v>
      </c>
      <c r="EI649">
        <v>0</v>
      </c>
      <c r="EJ649" t="s">
        <v>6794</v>
      </c>
      <c r="EP649" t="s">
        <v>6793</v>
      </c>
      <c r="NG649" t="s">
        <v>7524</v>
      </c>
      <c r="NH649" t="s">
        <v>7572</v>
      </c>
      <c r="NI649">
        <v>2006</v>
      </c>
      <c r="NM649" t="s">
        <v>6794</v>
      </c>
      <c r="NN649" t="s">
        <v>6793</v>
      </c>
      <c r="NO649" t="s">
        <v>7524</v>
      </c>
      <c r="NP649" t="s">
        <v>7591</v>
      </c>
      <c r="NQ649">
        <v>2006</v>
      </c>
      <c r="NU649" t="s">
        <v>6794</v>
      </c>
      <c r="OI649" t="s">
        <v>7526</v>
      </c>
      <c r="OJ649" t="s">
        <v>7526</v>
      </c>
      <c r="OK649" t="s">
        <v>7526</v>
      </c>
      <c r="OL649" t="s">
        <v>7582</v>
      </c>
      <c r="OM649" t="s">
        <v>7528</v>
      </c>
      <c r="ON649" t="s">
        <v>7529</v>
      </c>
      <c r="OO649" t="s">
        <v>7528</v>
      </c>
      <c r="OP649">
        <v>0</v>
      </c>
      <c r="OQ649" t="s">
        <v>28</v>
      </c>
      <c r="OR649" t="s">
        <v>265</v>
      </c>
      <c r="OS649">
        <v>2007</v>
      </c>
      <c r="OT649">
        <v>6</v>
      </c>
      <c r="OU649">
        <v>1</v>
      </c>
      <c r="OV649">
        <v>6</v>
      </c>
      <c r="OW649">
        <v>1</v>
      </c>
      <c r="OX649">
        <v>0</v>
      </c>
      <c r="OY649">
        <v>35</v>
      </c>
      <c r="OZ649" t="s">
        <v>7516</v>
      </c>
      <c r="PA649" t="s">
        <v>7515</v>
      </c>
      <c r="PB649" t="s">
        <v>7515</v>
      </c>
      <c r="PC649" t="s">
        <v>7515</v>
      </c>
      <c r="PD649" t="s">
        <v>7515</v>
      </c>
      <c r="PE649" t="s">
        <v>7515</v>
      </c>
      <c r="PF649" t="s">
        <v>7515</v>
      </c>
      <c r="PG649" t="s">
        <v>7515</v>
      </c>
      <c r="PH649" t="s">
        <v>7515</v>
      </c>
      <c r="PI649" t="s">
        <v>7515</v>
      </c>
      <c r="PJ649" t="s">
        <v>7515</v>
      </c>
      <c r="PK649" t="s">
        <v>7515</v>
      </c>
      <c r="PL649" t="s">
        <v>7515</v>
      </c>
      <c r="PM649" t="s">
        <v>7515</v>
      </c>
      <c r="PN649" t="s">
        <v>7515</v>
      </c>
      <c r="PO649" t="s">
        <v>7515</v>
      </c>
      <c r="PP649" t="s">
        <v>7515</v>
      </c>
      <c r="PQ649" t="s">
        <v>7515</v>
      </c>
      <c r="PR649" t="s">
        <v>7515</v>
      </c>
      <c r="PS649" t="s">
        <v>7515</v>
      </c>
      <c r="PT649" t="s">
        <v>7515</v>
      </c>
      <c r="PU649" t="s">
        <v>7515</v>
      </c>
      <c r="PV649" t="s">
        <v>7515</v>
      </c>
      <c r="PW649" t="s">
        <v>7515</v>
      </c>
      <c r="PX649" t="s">
        <v>7515</v>
      </c>
      <c r="PY649" t="s">
        <v>7515</v>
      </c>
      <c r="PZ649" t="s">
        <v>7515</v>
      </c>
      <c r="QA649" t="s">
        <v>7515</v>
      </c>
      <c r="QB649" t="s">
        <v>7515</v>
      </c>
      <c r="QC649" t="s">
        <v>7516</v>
      </c>
      <c r="QE649" t="s">
        <v>7516</v>
      </c>
      <c r="QF649" t="s">
        <v>7515</v>
      </c>
      <c r="QG649" t="s">
        <v>7515</v>
      </c>
      <c r="QH649" t="s">
        <v>7515</v>
      </c>
      <c r="QI649" t="s">
        <v>7515</v>
      </c>
      <c r="QJ649" t="s">
        <v>7515</v>
      </c>
      <c r="QK649" t="s">
        <v>7515</v>
      </c>
      <c r="RP649">
        <f t="shared" si="18"/>
        <v>4</v>
      </c>
      <c r="RS649">
        <f t="shared" si="19"/>
        <v>3</v>
      </c>
    </row>
    <row r="650" spans="1:487" x14ac:dyDescent="0.3">
      <c r="A650">
        <v>70637</v>
      </c>
      <c r="B650">
        <v>1222</v>
      </c>
      <c r="C650">
        <v>0</v>
      </c>
      <c r="D650">
        <v>5</v>
      </c>
      <c r="E650">
        <v>14</v>
      </c>
      <c r="F650">
        <v>95</v>
      </c>
      <c r="G650">
        <v>102</v>
      </c>
      <c r="H650">
        <v>16</v>
      </c>
      <c r="I650" t="s">
        <v>6793</v>
      </c>
      <c r="J650" t="s">
        <v>6793</v>
      </c>
      <c r="O650" t="s">
        <v>6793</v>
      </c>
      <c r="P650" t="s">
        <v>7515</v>
      </c>
      <c r="Q650" t="s">
        <v>7515</v>
      </c>
      <c r="R650" t="s">
        <v>7515</v>
      </c>
      <c r="S650" t="s">
        <v>7515</v>
      </c>
      <c r="T650" t="s">
        <v>7515</v>
      </c>
      <c r="U650" t="s">
        <v>7515</v>
      </c>
      <c r="V650" t="s">
        <v>7515</v>
      </c>
      <c r="W650" t="s">
        <v>7515</v>
      </c>
      <c r="X650" t="s">
        <v>7515</v>
      </c>
      <c r="Y650" t="s">
        <v>7515</v>
      </c>
      <c r="Z650" t="s">
        <v>7515</v>
      </c>
      <c r="AA650" t="s">
        <v>7515</v>
      </c>
      <c r="AB650" t="s">
        <v>7515</v>
      </c>
      <c r="AC650" t="s">
        <v>7515</v>
      </c>
      <c r="AD650" t="s">
        <v>7515</v>
      </c>
      <c r="AE650" t="s">
        <v>7515</v>
      </c>
      <c r="AF650" t="s">
        <v>7515</v>
      </c>
      <c r="AG650" t="s">
        <v>7516</v>
      </c>
      <c r="AH650" t="s">
        <v>7515</v>
      </c>
      <c r="AI650" t="s">
        <v>7517</v>
      </c>
      <c r="AL650">
        <v>0</v>
      </c>
      <c r="AM650">
        <v>3</v>
      </c>
      <c r="AN650" t="s">
        <v>7550</v>
      </c>
      <c r="AO650">
        <v>4</v>
      </c>
      <c r="AQ650" t="s">
        <v>6993</v>
      </c>
      <c r="AR650" t="s">
        <v>6794</v>
      </c>
      <c r="AS650" t="s">
        <v>6794</v>
      </c>
      <c r="AT650">
        <v>0</v>
      </c>
      <c r="AU650">
        <v>10</v>
      </c>
      <c r="AV650" t="s">
        <v>6992</v>
      </c>
      <c r="AW650" t="s">
        <v>6794</v>
      </c>
      <c r="AX650" t="s">
        <v>6793</v>
      </c>
      <c r="AY650" t="s">
        <v>6814</v>
      </c>
      <c r="BA650" t="s">
        <v>6991</v>
      </c>
      <c r="BB650" t="s">
        <v>7583</v>
      </c>
      <c r="BC650" t="s">
        <v>6793</v>
      </c>
      <c r="BD650" t="s">
        <v>6794</v>
      </c>
      <c r="BE650" t="s">
        <v>6793</v>
      </c>
      <c r="BF650" t="s">
        <v>6793</v>
      </c>
      <c r="BG650" t="s">
        <v>6793</v>
      </c>
      <c r="BH650" t="s">
        <v>6794</v>
      </c>
      <c r="BI650" t="s">
        <v>6794</v>
      </c>
      <c r="BJ650" t="s">
        <v>6794</v>
      </c>
      <c r="BK650" t="s">
        <v>6793</v>
      </c>
      <c r="BL650" t="s">
        <v>6794</v>
      </c>
      <c r="BM650" t="s">
        <v>7029</v>
      </c>
      <c r="BN650" t="s">
        <v>7021</v>
      </c>
      <c r="BO650" t="s">
        <v>6794</v>
      </c>
      <c r="BQ650">
        <v>30</v>
      </c>
      <c r="BR650" t="s">
        <v>7532</v>
      </c>
      <c r="BS650" t="s">
        <v>7519</v>
      </c>
      <c r="BT650" t="s">
        <v>6</v>
      </c>
      <c r="BU650" t="s">
        <v>7559</v>
      </c>
      <c r="BV650" t="s">
        <v>7535</v>
      </c>
      <c r="BW650" t="s">
        <v>7516</v>
      </c>
      <c r="BX650" t="s">
        <v>7515</v>
      </c>
      <c r="BY650" t="s">
        <v>7515</v>
      </c>
      <c r="BZ650" t="s">
        <v>7515</v>
      </c>
      <c r="CA650" t="s">
        <v>7515</v>
      </c>
      <c r="CB650" t="s">
        <v>7515</v>
      </c>
      <c r="CC650" t="s">
        <v>7515</v>
      </c>
      <c r="CD650" t="s">
        <v>7515</v>
      </c>
      <c r="CE650" t="s">
        <v>7515</v>
      </c>
      <c r="CF650" t="s">
        <v>7515</v>
      </c>
      <c r="CG650" t="s">
        <v>7515</v>
      </c>
      <c r="CH650" t="s">
        <v>7515</v>
      </c>
      <c r="CI650" t="s">
        <v>6793</v>
      </c>
      <c r="CJ650" t="s">
        <v>6794</v>
      </c>
      <c r="CK650" t="s">
        <v>7621</v>
      </c>
      <c r="CL650" t="s">
        <v>7564</v>
      </c>
      <c r="CM650">
        <v>700</v>
      </c>
      <c r="CN650" t="s">
        <v>7566</v>
      </c>
      <c r="CO650" t="s">
        <v>6793</v>
      </c>
      <c r="CP650" t="s">
        <v>6793</v>
      </c>
      <c r="CQ650" t="s">
        <v>6794</v>
      </c>
      <c r="CR650" t="s">
        <v>6793</v>
      </c>
      <c r="CS650" t="s">
        <v>6793</v>
      </c>
      <c r="CT650" t="s">
        <v>6793</v>
      </c>
      <c r="CU650" t="s">
        <v>6793</v>
      </c>
      <c r="CV650" t="s">
        <v>6793</v>
      </c>
      <c r="CW650" t="s">
        <v>6793</v>
      </c>
      <c r="CX650" t="s">
        <v>7520</v>
      </c>
      <c r="CY650" t="s">
        <v>7521</v>
      </c>
      <c r="CZ650" t="s">
        <v>7587</v>
      </c>
      <c r="DA650" t="s">
        <v>6793</v>
      </c>
      <c r="DB650">
        <v>2</v>
      </c>
      <c r="DC650">
        <v>4</v>
      </c>
      <c r="DD650">
        <v>3</v>
      </c>
      <c r="DE650" t="s">
        <v>6794</v>
      </c>
      <c r="EA650">
        <v>2</v>
      </c>
      <c r="EC650">
        <v>0</v>
      </c>
      <c r="ED650">
        <v>0</v>
      </c>
      <c r="EE650">
        <v>1</v>
      </c>
      <c r="EF650">
        <v>0</v>
      </c>
      <c r="EG650">
        <v>1</v>
      </c>
      <c r="EH650">
        <v>0</v>
      </c>
      <c r="EI650">
        <v>0</v>
      </c>
      <c r="EJ650" t="s">
        <v>6794</v>
      </c>
      <c r="EP650" t="s">
        <v>6794</v>
      </c>
      <c r="OI650" t="s">
        <v>7526</v>
      </c>
      <c r="OJ650" t="s">
        <v>7526</v>
      </c>
      <c r="OK650" t="s">
        <v>7527</v>
      </c>
      <c r="OL650" t="s">
        <v>7527</v>
      </c>
      <c r="OM650" t="s">
        <v>7528</v>
      </c>
      <c r="ON650" t="s">
        <v>7529</v>
      </c>
      <c r="OO650" t="s">
        <v>7528</v>
      </c>
      <c r="OP650">
        <v>0</v>
      </c>
      <c r="OQ650" t="s">
        <v>28</v>
      </c>
      <c r="OR650" t="s">
        <v>265</v>
      </c>
      <c r="OS650">
        <v>2006</v>
      </c>
      <c r="OT650">
        <v>11</v>
      </c>
      <c r="OU650">
        <v>1</v>
      </c>
      <c r="OV650">
        <v>11</v>
      </c>
      <c r="OW650">
        <v>0</v>
      </c>
      <c r="OX650">
        <v>1</v>
      </c>
      <c r="OY650">
        <v>35</v>
      </c>
      <c r="QE650" t="s">
        <v>7516</v>
      </c>
      <c r="QF650" t="s">
        <v>7515</v>
      </c>
      <c r="QG650" t="s">
        <v>7515</v>
      </c>
      <c r="QH650" t="s">
        <v>7515</v>
      </c>
      <c r="QI650" t="s">
        <v>7515</v>
      </c>
      <c r="QJ650" t="s">
        <v>7515</v>
      </c>
      <c r="QK650" t="s">
        <v>7515</v>
      </c>
      <c r="RP650">
        <f t="shared" si="18"/>
        <v>4</v>
      </c>
      <c r="RS650">
        <f t="shared" si="19"/>
        <v>8</v>
      </c>
    </row>
    <row r="651" spans="1:487" x14ac:dyDescent="0.3">
      <c r="A651">
        <v>70638</v>
      </c>
      <c r="B651">
        <v>1223</v>
      </c>
      <c r="C651">
        <v>0</v>
      </c>
      <c r="D651">
        <v>5</v>
      </c>
      <c r="E651">
        <v>12</v>
      </c>
      <c r="F651">
        <v>81</v>
      </c>
      <c r="G651">
        <v>102</v>
      </c>
      <c r="H651">
        <v>4</v>
      </c>
      <c r="I651" t="s">
        <v>6793</v>
      </c>
      <c r="J651" t="s">
        <v>6793</v>
      </c>
      <c r="O651" t="s">
        <v>6793</v>
      </c>
      <c r="P651" t="s">
        <v>7516</v>
      </c>
      <c r="Q651" t="s">
        <v>7515</v>
      </c>
      <c r="R651" t="s">
        <v>7515</v>
      </c>
      <c r="S651" t="s">
        <v>7515</v>
      </c>
      <c r="T651" t="s">
        <v>7515</v>
      </c>
      <c r="U651" t="s">
        <v>7515</v>
      </c>
      <c r="V651" t="s">
        <v>7515</v>
      </c>
      <c r="W651" t="s">
        <v>7515</v>
      </c>
      <c r="X651" t="s">
        <v>7515</v>
      </c>
      <c r="Y651" t="s">
        <v>7515</v>
      </c>
      <c r="Z651" t="s">
        <v>7515</v>
      </c>
      <c r="AA651" t="s">
        <v>7515</v>
      </c>
      <c r="AB651" t="s">
        <v>7515</v>
      </c>
      <c r="AC651" t="s">
        <v>7515</v>
      </c>
      <c r="AD651" t="s">
        <v>7515</v>
      </c>
      <c r="AE651" t="s">
        <v>7515</v>
      </c>
      <c r="AF651" t="s">
        <v>7515</v>
      </c>
      <c r="AG651" t="s">
        <v>7515</v>
      </c>
      <c r="AH651" t="s">
        <v>7515</v>
      </c>
      <c r="AI651" t="s">
        <v>7517</v>
      </c>
      <c r="AL651" t="s">
        <v>7547</v>
      </c>
      <c r="AM651" t="s">
        <v>7547</v>
      </c>
      <c r="AN651" t="s">
        <v>6845</v>
      </c>
      <c r="AQ651" t="s">
        <v>6993</v>
      </c>
      <c r="AR651" t="s">
        <v>6794</v>
      </c>
      <c r="AS651" t="s">
        <v>6794</v>
      </c>
      <c r="AT651" t="s">
        <v>6</v>
      </c>
      <c r="AU651" t="s">
        <v>6</v>
      </c>
      <c r="AV651" t="s">
        <v>6988</v>
      </c>
      <c r="AW651" t="s">
        <v>6966</v>
      </c>
      <c r="AX651" t="s">
        <v>6793</v>
      </c>
      <c r="AY651" t="s">
        <v>6813</v>
      </c>
      <c r="AZ651" t="s">
        <v>7531</v>
      </c>
      <c r="BA651" t="s">
        <v>6991</v>
      </c>
      <c r="BC651" t="s">
        <v>6793</v>
      </c>
      <c r="BD651" t="s">
        <v>6794</v>
      </c>
      <c r="BE651" t="s">
        <v>6793</v>
      </c>
      <c r="BF651" t="s">
        <v>6793</v>
      </c>
      <c r="BG651" t="s">
        <v>6794</v>
      </c>
      <c r="BH651" t="s">
        <v>6794</v>
      </c>
      <c r="BI651" t="s">
        <v>6794</v>
      </c>
      <c r="BJ651" t="s">
        <v>6794</v>
      </c>
      <c r="BK651" t="s">
        <v>6794</v>
      </c>
      <c r="BL651" t="s">
        <v>6794</v>
      </c>
      <c r="BM651" t="s">
        <v>7021</v>
      </c>
      <c r="BN651" t="s">
        <v>7029</v>
      </c>
      <c r="BO651" t="s">
        <v>6794</v>
      </c>
      <c r="BQ651">
        <v>75</v>
      </c>
      <c r="BR651" t="s">
        <v>6</v>
      </c>
      <c r="BS651" t="s">
        <v>7519</v>
      </c>
      <c r="BT651" t="s">
        <v>6</v>
      </c>
      <c r="BU651" t="s">
        <v>7559</v>
      </c>
      <c r="BV651" t="s">
        <v>7543</v>
      </c>
      <c r="BW651" t="s">
        <v>7515</v>
      </c>
      <c r="BX651" t="s">
        <v>7515</v>
      </c>
      <c r="BY651" t="s">
        <v>7516</v>
      </c>
      <c r="BZ651" t="s">
        <v>7515</v>
      </c>
      <c r="CA651" t="s">
        <v>7515</v>
      </c>
      <c r="CB651" t="s">
        <v>7515</v>
      </c>
      <c r="CC651" t="s">
        <v>7515</v>
      </c>
      <c r="CD651" t="s">
        <v>7515</v>
      </c>
      <c r="CE651" t="s">
        <v>7515</v>
      </c>
      <c r="CF651" t="s">
        <v>7515</v>
      </c>
      <c r="CG651" t="s">
        <v>7515</v>
      </c>
      <c r="CH651" t="s">
        <v>7515</v>
      </c>
      <c r="CI651" t="s">
        <v>6793</v>
      </c>
      <c r="CJ651" t="s">
        <v>6966</v>
      </c>
      <c r="CO651" t="s">
        <v>6794</v>
      </c>
      <c r="CP651" t="s">
        <v>6794</v>
      </c>
      <c r="CQ651" t="s">
        <v>6793</v>
      </c>
      <c r="CR651" t="s">
        <v>6794</v>
      </c>
      <c r="CS651" t="s">
        <v>6794</v>
      </c>
      <c r="CT651" t="s">
        <v>6793</v>
      </c>
      <c r="CU651" t="s">
        <v>6794</v>
      </c>
      <c r="CV651" t="s">
        <v>6794</v>
      </c>
      <c r="CW651" t="s">
        <v>6794</v>
      </c>
      <c r="CX651" t="s">
        <v>7520</v>
      </c>
      <c r="CY651" t="s">
        <v>7521</v>
      </c>
      <c r="CZ651" t="s">
        <v>7522</v>
      </c>
      <c r="DA651" t="s">
        <v>6793</v>
      </c>
      <c r="DB651">
        <v>2</v>
      </c>
      <c r="DC651">
        <v>3</v>
      </c>
      <c r="DD651">
        <v>2</v>
      </c>
      <c r="DE651" t="s">
        <v>6794</v>
      </c>
      <c r="EA651">
        <v>3</v>
      </c>
      <c r="EC651">
        <v>0</v>
      </c>
      <c r="ED651">
        <v>0</v>
      </c>
      <c r="EE651">
        <v>0</v>
      </c>
      <c r="EF651">
        <v>1</v>
      </c>
      <c r="EG651">
        <v>0</v>
      </c>
      <c r="EH651">
        <v>1</v>
      </c>
      <c r="EI651">
        <v>1</v>
      </c>
      <c r="EJ651" t="s">
        <v>6794</v>
      </c>
      <c r="EP651" t="s">
        <v>6794</v>
      </c>
      <c r="OI651" t="s">
        <v>6857</v>
      </c>
      <c r="OJ651" t="s">
        <v>7526</v>
      </c>
      <c r="OK651" t="s">
        <v>7527</v>
      </c>
      <c r="OL651" t="s">
        <v>7527</v>
      </c>
      <c r="OM651" t="s">
        <v>7528</v>
      </c>
      <c r="ON651" t="s">
        <v>7539</v>
      </c>
      <c r="OO651" t="s">
        <v>7528</v>
      </c>
      <c r="OP651">
        <v>0</v>
      </c>
      <c r="OQ651" t="s">
        <v>28</v>
      </c>
      <c r="OR651" t="s">
        <v>7549</v>
      </c>
      <c r="OS651">
        <v>2006</v>
      </c>
      <c r="OT651">
        <v>12</v>
      </c>
      <c r="OU651">
        <v>1</v>
      </c>
      <c r="OV651">
        <v>12</v>
      </c>
      <c r="OW651">
        <v>0</v>
      </c>
      <c r="OX651">
        <v>1</v>
      </c>
      <c r="OY651">
        <v>35</v>
      </c>
      <c r="QE651" t="s">
        <v>7515</v>
      </c>
      <c r="QF651" t="s">
        <v>7515</v>
      </c>
      <c r="QG651" t="s">
        <v>7515</v>
      </c>
      <c r="QH651" t="s">
        <v>7515</v>
      </c>
      <c r="QI651" t="s">
        <v>7515</v>
      </c>
      <c r="QJ651" t="s">
        <v>7515</v>
      </c>
      <c r="QK651" t="s">
        <v>7516</v>
      </c>
      <c r="RP651">
        <f t="shared" si="18"/>
        <v>-1</v>
      </c>
      <c r="RS651">
        <f t="shared" si="19"/>
        <v>1</v>
      </c>
    </row>
    <row r="652" spans="1:487" x14ac:dyDescent="0.3">
      <c r="A652">
        <v>70639</v>
      </c>
      <c r="B652">
        <v>1225</v>
      </c>
      <c r="C652">
        <v>0</v>
      </c>
      <c r="D652">
        <v>5</v>
      </c>
      <c r="E652">
        <v>15</v>
      </c>
      <c r="F652">
        <v>102</v>
      </c>
      <c r="G652">
        <v>102</v>
      </c>
      <c r="H652">
        <v>4</v>
      </c>
      <c r="I652" t="s">
        <v>6793</v>
      </c>
      <c r="J652" t="s">
        <v>6793</v>
      </c>
      <c r="O652" t="s">
        <v>6793</v>
      </c>
      <c r="P652" t="s">
        <v>7516</v>
      </c>
      <c r="Q652" t="s">
        <v>7516</v>
      </c>
      <c r="R652" t="s">
        <v>7515</v>
      </c>
      <c r="S652" t="s">
        <v>7515</v>
      </c>
      <c r="T652" t="s">
        <v>7515</v>
      </c>
      <c r="U652" t="s">
        <v>7515</v>
      </c>
      <c r="V652" t="s">
        <v>7515</v>
      </c>
      <c r="W652" t="s">
        <v>7515</v>
      </c>
      <c r="X652" t="s">
        <v>7515</v>
      </c>
      <c r="Y652" t="s">
        <v>7515</v>
      </c>
      <c r="Z652" t="s">
        <v>7515</v>
      </c>
      <c r="AA652" t="s">
        <v>7515</v>
      </c>
      <c r="AB652" t="s">
        <v>7515</v>
      </c>
      <c r="AC652" t="s">
        <v>7515</v>
      </c>
      <c r="AD652" t="s">
        <v>7515</v>
      </c>
      <c r="AE652" t="s">
        <v>7515</v>
      </c>
      <c r="AF652" t="s">
        <v>7515</v>
      </c>
      <c r="AG652" t="s">
        <v>7515</v>
      </c>
      <c r="AH652" t="s">
        <v>7515</v>
      </c>
      <c r="AI652" t="s">
        <v>7517</v>
      </c>
      <c r="AL652">
        <v>0</v>
      </c>
      <c r="AM652">
        <v>5</v>
      </c>
      <c r="AN652" t="s">
        <v>6</v>
      </c>
      <c r="AQ652" t="s">
        <v>6994</v>
      </c>
      <c r="AR652" t="s">
        <v>6794</v>
      </c>
      <c r="AS652" t="s">
        <v>6794</v>
      </c>
      <c r="AT652" t="s">
        <v>6</v>
      </c>
      <c r="AU652" t="s">
        <v>6</v>
      </c>
      <c r="AV652" t="s">
        <v>7568</v>
      </c>
      <c r="AW652" t="s">
        <v>6794</v>
      </c>
      <c r="AX652" t="s">
        <v>6793</v>
      </c>
      <c r="AY652" t="s">
        <v>6813</v>
      </c>
      <c r="AZ652" t="s">
        <v>7531</v>
      </c>
      <c r="BA652" t="s">
        <v>6991</v>
      </c>
      <c r="BC652" t="s">
        <v>6794</v>
      </c>
      <c r="BD652" t="s">
        <v>6794</v>
      </c>
      <c r="BE652" t="s">
        <v>6793</v>
      </c>
      <c r="BF652" t="s">
        <v>6794</v>
      </c>
      <c r="BH652" t="s">
        <v>6793</v>
      </c>
      <c r="BI652" t="s">
        <v>6794</v>
      </c>
      <c r="BJ652" t="s">
        <v>6793</v>
      </c>
      <c r="BK652" t="s">
        <v>6794</v>
      </c>
      <c r="BL652" t="s">
        <v>6794</v>
      </c>
      <c r="BM652" t="s">
        <v>7026</v>
      </c>
      <c r="BN652" t="s">
        <v>7021</v>
      </c>
      <c r="BO652" t="s">
        <v>6794</v>
      </c>
      <c r="BQ652" t="s">
        <v>7547</v>
      </c>
      <c r="BR652" t="s">
        <v>6</v>
      </c>
      <c r="BS652" t="s">
        <v>7519</v>
      </c>
      <c r="BT652" t="s">
        <v>6</v>
      </c>
      <c r="BU652" t="s">
        <v>7559</v>
      </c>
      <c r="BV652" t="s">
        <v>7535</v>
      </c>
      <c r="BW652" t="s">
        <v>7515</v>
      </c>
      <c r="BX652" t="s">
        <v>7515</v>
      </c>
      <c r="BY652" t="s">
        <v>7515</v>
      </c>
      <c r="BZ652" t="s">
        <v>7515</v>
      </c>
      <c r="CA652" t="s">
        <v>7515</v>
      </c>
      <c r="CB652" t="s">
        <v>7515</v>
      </c>
      <c r="CC652" t="s">
        <v>7515</v>
      </c>
      <c r="CD652" t="s">
        <v>7515</v>
      </c>
      <c r="CE652" t="s">
        <v>7515</v>
      </c>
      <c r="CF652" t="s">
        <v>7516</v>
      </c>
      <c r="CG652" t="s">
        <v>7515</v>
      </c>
      <c r="CH652" t="s">
        <v>7515</v>
      </c>
      <c r="CI652" t="s">
        <v>6794</v>
      </c>
      <c r="CJ652" t="s">
        <v>6794</v>
      </c>
      <c r="CO652" t="s">
        <v>6793</v>
      </c>
      <c r="CP652" t="s">
        <v>6793</v>
      </c>
      <c r="CQ652" t="s">
        <v>6794</v>
      </c>
      <c r="CR652" t="s">
        <v>6793</v>
      </c>
      <c r="CS652" t="s">
        <v>6794</v>
      </c>
      <c r="CT652" t="s">
        <v>6794</v>
      </c>
      <c r="CU652" t="s">
        <v>6794</v>
      </c>
      <c r="CV652" t="s">
        <v>6793</v>
      </c>
      <c r="CW652" t="s">
        <v>6794</v>
      </c>
      <c r="CX652" t="s">
        <v>7520</v>
      </c>
      <c r="CY652" t="s">
        <v>7521</v>
      </c>
      <c r="CZ652" t="s">
        <v>7522</v>
      </c>
      <c r="DA652" t="s">
        <v>6793</v>
      </c>
      <c r="DB652">
        <v>2</v>
      </c>
      <c r="DC652">
        <v>3</v>
      </c>
      <c r="DD652">
        <v>3</v>
      </c>
      <c r="DE652" t="s">
        <v>6794</v>
      </c>
      <c r="EA652">
        <v>1</v>
      </c>
      <c r="EB652" t="s">
        <v>7523</v>
      </c>
      <c r="EJ652" t="s">
        <v>6793</v>
      </c>
      <c r="EK652" t="s">
        <v>7573</v>
      </c>
      <c r="EM652">
        <v>1</v>
      </c>
      <c r="EN652">
        <v>2007</v>
      </c>
      <c r="EP652" t="s">
        <v>6793</v>
      </c>
      <c r="GU652" t="s">
        <v>7524</v>
      </c>
      <c r="GV652" t="s">
        <v>7598</v>
      </c>
      <c r="GW652">
        <v>2007</v>
      </c>
      <c r="HA652" t="s">
        <v>6794</v>
      </c>
      <c r="JO652" t="s">
        <v>7524</v>
      </c>
      <c r="JP652" t="s">
        <v>6</v>
      </c>
      <c r="JQ652" t="s">
        <v>6</v>
      </c>
      <c r="JR652" t="s">
        <v>7526</v>
      </c>
      <c r="JU652" t="s">
        <v>6793</v>
      </c>
      <c r="NO652" t="s">
        <v>7524</v>
      </c>
      <c r="NP652" t="s">
        <v>7574</v>
      </c>
      <c r="NQ652">
        <v>2005</v>
      </c>
      <c r="NU652" t="s">
        <v>6966</v>
      </c>
      <c r="OI652" t="s">
        <v>7526</v>
      </c>
      <c r="OJ652" t="s">
        <v>7526</v>
      </c>
      <c r="OK652" t="s">
        <v>7526</v>
      </c>
      <c r="OL652" t="s">
        <v>7526</v>
      </c>
      <c r="OM652" t="s">
        <v>7528</v>
      </c>
      <c r="ON652" t="s">
        <v>7529</v>
      </c>
      <c r="OO652" t="s">
        <v>7528</v>
      </c>
      <c r="OP652">
        <v>4</v>
      </c>
      <c r="OQ652" t="s">
        <v>28</v>
      </c>
      <c r="OR652" t="s">
        <v>7549</v>
      </c>
      <c r="OS652">
        <v>2007</v>
      </c>
      <c r="OT652">
        <v>6</v>
      </c>
      <c r="OU652">
        <v>1</v>
      </c>
      <c r="OV652">
        <v>6</v>
      </c>
      <c r="OW652">
        <v>0</v>
      </c>
      <c r="OX652">
        <v>1</v>
      </c>
      <c r="OY652">
        <v>35</v>
      </c>
      <c r="OZ652" t="s">
        <v>7516</v>
      </c>
      <c r="PA652" t="s">
        <v>7515</v>
      </c>
      <c r="PB652" t="s">
        <v>7515</v>
      </c>
      <c r="PC652" t="s">
        <v>7515</v>
      </c>
      <c r="PD652" t="s">
        <v>7515</v>
      </c>
      <c r="PE652" t="s">
        <v>7515</v>
      </c>
      <c r="PF652" t="s">
        <v>7515</v>
      </c>
      <c r="PG652" t="s">
        <v>7515</v>
      </c>
      <c r="PH652" t="s">
        <v>7516</v>
      </c>
      <c r="PI652" t="s">
        <v>7515</v>
      </c>
      <c r="PJ652" t="s">
        <v>7515</v>
      </c>
      <c r="PK652" t="s">
        <v>7515</v>
      </c>
      <c r="PL652" t="s">
        <v>7515</v>
      </c>
      <c r="PM652" t="s">
        <v>7515</v>
      </c>
      <c r="PN652" t="s">
        <v>7515</v>
      </c>
      <c r="PO652" t="s">
        <v>7515</v>
      </c>
      <c r="PP652" t="s">
        <v>7515</v>
      </c>
      <c r="PQ652" t="s">
        <v>7516</v>
      </c>
      <c r="PR652" t="s">
        <v>7515</v>
      </c>
      <c r="PS652" t="s">
        <v>7515</v>
      </c>
      <c r="PT652" t="s">
        <v>7515</v>
      </c>
      <c r="PU652" t="s">
        <v>7515</v>
      </c>
      <c r="PV652" t="s">
        <v>7515</v>
      </c>
      <c r="PW652" t="s">
        <v>7515</v>
      </c>
      <c r="PX652" t="s">
        <v>7515</v>
      </c>
      <c r="PY652" t="s">
        <v>7515</v>
      </c>
      <c r="PZ652" t="s">
        <v>7515</v>
      </c>
      <c r="QA652" t="s">
        <v>7515</v>
      </c>
      <c r="QB652" t="s">
        <v>7515</v>
      </c>
      <c r="QC652" t="s">
        <v>7515</v>
      </c>
      <c r="QE652">
        <v>-5</v>
      </c>
      <c r="QF652">
        <v>-5</v>
      </c>
      <c r="QG652">
        <v>-5</v>
      </c>
      <c r="QH652">
        <v>-5</v>
      </c>
      <c r="QI652">
        <v>-5</v>
      </c>
      <c r="QJ652">
        <v>-5</v>
      </c>
      <c r="QK652">
        <v>-5</v>
      </c>
      <c r="RP652">
        <f t="shared" si="18"/>
        <v>-1</v>
      </c>
      <c r="RS652">
        <f t="shared" si="19"/>
        <v>5</v>
      </c>
    </row>
    <row r="653" spans="1:487" x14ac:dyDescent="0.3">
      <c r="A653">
        <v>70640</v>
      </c>
      <c r="B653">
        <v>1226</v>
      </c>
      <c r="C653">
        <v>0</v>
      </c>
      <c r="D653">
        <v>5</v>
      </c>
      <c r="E653">
        <v>13</v>
      </c>
      <c r="F653">
        <v>77</v>
      </c>
      <c r="G653">
        <v>102</v>
      </c>
      <c r="H653">
        <v>3</v>
      </c>
      <c r="I653" t="s">
        <v>6793</v>
      </c>
      <c r="J653" t="s">
        <v>6793</v>
      </c>
      <c r="O653" t="s">
        <v>6793</v>
      </c>
      <c r="P653" t="s">
        <v>7515</v>
      </c>
      <c r="Q653" t="s">
        <v>7515</v>
      </c>
      <c r="R653" t="s">
        <v>7515</v>
      </c>
      <c r="S653" t="s">
        <v>7515</v>
      </c>
      <c r="T653" t="s">
        <v>7515</v>
      </c>
      <c r="U653" t="s">
        <v>7515</v>
      </c>
      <c r="V653" t="s">
        <v>7515</v>
      </c>
      <c r="W653" t="s">
        <v>7515</v>
      </c>
      <c r="X653" t="s">
        <v>7515</v>
      </c>
      <c r="Y653" t="s">
        <v>7515</v>
      </c>
      <c r="Z653" t="s">
        <v>7515</v>
      </c>
      <c r="AA653" t="s">
        <v>7515</v>
      </c>
      <c r="AB653" t="s">
        <v>7515</v>
      </c>
      <c r="AC653" t="s">
        <v>7515</v>
      </c>
      <c r="AD653" t="s">
        <v>7515</v>
      </c>
      <c r="AE653" t="s">
        <v>7516</v>
      </c>
      <c r="AF653" t="s">
        <v>7515</v>
      </c>
      <c r="AG653" t="s">
        <v>7515</v>
      </c>
      <c r="AH653" t="s">
        <v>7515</v>
      </c>
      <c r="AI653" t="s">
        <v>6796</v>
      </c>
      <c r="AQ653" t="s">
        <v>6985</v>
      </c>
      <c r="AR653" t="s">
        <v>6793</v>
      </c>
      <c r="AS653" t="s">
        <v>6793</v>
      </c>
      <c r="AT653">
        <v>0</v>
      </c>
      <c r="AU653">
        <v>5</v>
      </c>
      <c r="AV653" t="s">
        <v>6988</v>
      </c>
      <c r="AW653" t="s">
        <v>6793</v>
      </c>
      <c r="AX653" t="s">
        <v>6793</v>
      </c>
      <c r="AY653" t="s">
        <v>6813</v>
      </c>
      <c r="AZ653" t="s">
        <v>7531</v>
      </c>
      <c r="BA653" t="s">
        <v>6991</v>
      </c>
      <c r="BC653" t="s">
        <v>6794</v>
      </c>
      <c r="BD653" t="s">
        <v>6794</v>
      </c>
      <c r="BE653" t="s">
        <v>6793</v>
      </c>
      <c r="BF653" t="s">
        <v>6793</v>
      </c>
      <c r="BG653" t="s">
        <v>6794</v>
      </c>
      <c r="BH653" t="s">
        <v>6793</v>
      </c>
      <c r="BI653" t="s">
        <v>6793</v>
      </c>
      <c r="BJ653" t="s">
        <v>6794</v>
      </c>
      <c r="BK653" t="s">
        <v>6794</v>
      </c>
      <c r="BL653" t="s">
        <v>6794</v>
      </c>
      <c r="BM653" t="s">
        <v>7024</v>
      </c>
      <c r="BN653" t="s">
        <v>7025</v>
      </c>
      <c r="BO653" t="s">
        <v>6794</v>
      </c>
      <c r="BQ653">
        <v>10</v>
      </c>
      <c r="BR653">
        <v>50</v>
      </c>
      <c r="BS653" t="s">
        <v>7533</v>
      </c>
      <c r="BT653" t="s">
        <v>7571</v>
      </c>
      <c r="BU653" t="s">
        <v>7559</v>
      </c>
      <c r="BV653" t="s">
        <v>7535</v>
      </c>
      <c r="BW653" t="s">
        <v>7515</v>
      </c>
      <c r="BX653" t="s">
        <v>7516</v>
      </c>
      <c r="BY653" t="s">
        <v>7515</v>
      </c>
      <c r="BZ653" t="s">
        <v>7515</v>
      </c>
      <c r="CA653" t="s">
        <v>7515</v>
      </c>
      <c r="CB653" t="s">
        <v>7515</v>
      </c>
      <c r="CC653" t="s">
        <v>7515</v>
      </c>
      <c r="CD653" t="s">
        <v>7515</v>
      </c>
      <c r="CE653" t="s">
        <v>7515</v>
      </c>
      <c r="CF653" t="s">
        <v>7515</v>
      </c>
      <c r="CG653" t="s">
        <v>7515</v>
      </c>
      <c r="CH653" t="s">
        <v>7515</v>
      </c>
      <c r="CI653" t="s">
        <v>6793</v>
      </c>
      <c r="CJ653" t="s">
        <v>6794</v>
      </c>
      <c r="CO653" t="s">
        <v>6793</v>
      </c>
      <c r="CP653" t="s">
        <v>6793</v>
      </c>
      <c r="CQ653" t="s">
        <v>6794</v>
      </c>
      <c r="CR653" t="s">
        <v>6793</v>
      </c>
      <c r="CS653" t="s">
        <v>6794</v>
      </c>
      <c r="CT653" t="s">
        <v>6793</v>
      </c>
      <c r="CU653" t="s">
        <v>6794</v>
      </c>
      <c r="CV653" t="s">
        <v>6793</v>
      </c>
      <c r="CW653" t="s">
        <v>6794</v>
      </c>
      <c r="CX653" t="s">
        <v>7520</v>
      </c>
      <c r="CY653" t="s">
        <v>7521</v>
      </c>
      <c r="CZ653" t="s">
        <v>7522</v>
      </c>
      <c r="DA653" t="s">
        <v>6793</v>
      </c>
      <c r="DB653">
        <v>1</v>
      </c>
      <c r="DC653">
        <v>2</v>
      </c>
      <c r="DD653">
        <v>4</v>
      </c>
      <c r="DE653" t="s">
        <v>6794</v>
      </c>
      <c r="EA653">
        <v>1</v>
      </c>
      <c r="EB653" t="s">
        <v>7523</v>
      </c>
      <c r="EJ653" t="s">
        <v>6794</v>
      </c>
      <c r="EP653" t="s">
        <v>6794</v>
      </c>
      <c r="OI653" t="s">
        <v>7527</v>
      </c>
      <c r="OJ653" t="s">
        <v>7527</v>
      </c>
      <c r="OK653" t="s">
        <v>7527</v>
      </c>
      <c r="OL653" t="s">
        <v>7527</v>
      </c>
      <c r="OM653" t="s">
        <v>7528</v>
      </c>
      <c r="ON653" t="s">
        <v>7529</v>
      </c>
      <c r="OO653" t="s">
        <v>7528</v>
      </c>
      <c r="OP653">
        <v>0</v>
      </c>
      <c r="OQ653" t="s">
        <v>28</v>
      </c>
      <c r="OR653" t="s">
        <v>7549</v>
      </c>
      <c r="OS653">
        <v>2007</v>
      </c>
      <c r="OT653">
        <v>7</v>
      </c>
      <c r="OU653">
        <v>1</v>
      </c>
      <c r="OV653">
        <v>7</v>
      </c>
      <c r="OW653">
        <v>1</v>
      </c>
      <c r="OX653">
        <v>0</v>
      </c>
      <c r="OY653">
        <v>35</v>
      </c>
      <c r="QE653" t="s">
        <v>7515</v>
      </c>
      <c r="QF653" t="s">
        <v>7515</v>
      </c>
      <c r="QG653" t="s">
        <v>7515</v>
      </c>
      <c r="QH653" t="s">
        <v>7515</v>
      </c>
      <c r="QI653" t="s">
        <v>7515</v>
      </c>
      <c r="QJ653" t="s">
        <v>7515</v>
      </c>
      <c r="QK653" t="s">
        <v>7516</v>
      </c>
      <c r="RP653">
        <f t="shared" si="18"/>
        <v>5</v>
      </c>
      <c r="RS653">
        <f t="shared" si="19"/>
        <v>3</v>
      </c>
    </row>
    <row r="654" spans="1:487" x14ac:dyDescent="0.3">
      <c r="A654">
        <v>70641</v>
      </c>
      <c r="B654">
        <v>1229</v>
      </c>
      <c r="C654">
        <v>0</v>
      </c>
      <c r="D654">
        <v>5</v>
      </c>
      <c r="E654">
        <v>12</v>
      </c>
      <c r="F654">
        <v>110</v>
      </c>
      <c r="G654">
        <v>102</v>
      </c>
      <c r="H654">
        <v>9</v>
      </c>
      <c r="I654" t="s">
        <v>6793</v>
      </c>
      <c r="J654" t="s">
        <v>6793</v>
      </c>
      <c r="O654" t="s">
        <v>6793</v>
      </c>
      <c r="P654" t="s">
        <v>7516</v>
      </c>
      <c r="Q654" t="s">
        <v>7515</v>
      </c>
      <c r="R654" t="s">
        <v>7515</v>
      </c>
      <c r="S654" t="s">
        <v>7515</v>
      </c>
      <c r="T654" t="s">
        <v>7515</v>
      </c>
      <c r="U654" t="s">
        <v>7515</v>
      </c>
      <c r="V654" t="s">
        <v>7515</v>
      </c>
      <c r="W654" t="s">
        <v>7515</v>
      </c>
      <c r="X654" t="s">
        <v>7515</v>
      </c>
      <c r="Y654" t="s">
        <v>7515</v>
      </c>
      <c r="Z654" t="s">
        <v>7515</v>
      </c>
      <c r="AA654" t="s">
        <v>7515</v>
      </c>
      <c r="AB654" t="s">
        <v>7515</v>
      </c>
      <c r="AC654" t="s">
        <v>7515</v>
      </c>
      <c r="AD654" t="s">
        <v>7515</v>
      </c>
      <c r="AE654" t="s">
        <v>7515</v>
      </c>
      <c r="AF654" t="s">
        <v>7515</v>
      </c>
      <c r="AG654" t="s">
        <v>7515</v>
      </c>
      <c r="AH654" t="s">
        <v>7515</v>
      </c>
      <c r="AI654" t="s">
        <v>6796</v>
      </c>
      <c r="AQ654" t="s">
        <v>6985</v>
      </c>
      <c r="AR654" t="s">
        <v>6794</v>
      </c>
      <c r="AS654" t="s">
        <v>6794</v>
      </c>
      <c r="AT654">
        <v>0</v>
      </c>
      <c r="AU654">
        <v>10</v>
      </c>
      <c r="AV654" t="s">
        <v>6988</v>
      </c>
      <c r="AW654" t="s">
        <v>6794</v>
      </c>
      <c r="AX654" t="s">
        <v>6794</v>
      </c>
      <c r="AY654" t="s">
        <v>6813</v>
      </c>
      <c r="AZ654" t="s">
        <v>7531</v>
      </c>
      <c r="BA654" t="s">
        <v>6991</v>
      </c>
      <c r="BC654" t="s">
        <v>6794</v>
      </c>
      <c r="BD654" t="s">
        <v>6794</v>
      </c>
      <c r="BE654" t="s">
        <v>6794</v>
      </c>
      <c r="BF654" t="s">
        <v>6794</v>
      </c>
      <c r="BG654" t="s">
        <v>6794</v>
      </c>
      <c r="BH654" t="s">
        <v>6793</v>
      </c>
      <c r="BI654" t="s">
        <v>6793</v>
      </c>
      <c r="BJ654" t="s">
        <v>6794</v>
      </c>
      <c r="BK654" t="s">
        <v>6794</v>
      </c>
      <c r="BL654" t="s">
        <v>6794</v>
      </c>
      <c r="BM654" t="s">
        <v>7025</v>
      </c>
      <c r="BN654" t="s">
        <v>7024</v>
      </c>
      <c r="BO654" t="s">
        <v>6794</v>
      </c>
      <c r="BQ654">
        <v>50</v>
      </c>
      <c r="BR654" t="s">
        <v>6</v>
      </c>
      <c r="BS654" t="s">
        <v>7533</v>
      </c>
      <c r="BT654" t="s">
        <v>7542</v>
      </c>
      <c r="BU654" t="s">
        <v>7559</v>
      </c>
      <c r="BV654" t="s">
        <v>7535</v>
      </c>
      <c r="BW654" t="s">
        <v>7515</v>
      </c>
      <c r="BX654" t="s">
        <v>7516</v>
      </c>
      <c r="BY654" t="s">
        <v>7515</v>
      </c>
      <c r="BZ654" t="s">
        <v>7515</v>
      </c>
      <c r="CA654" t="s">
        <v>7515</v>
      </c>
      <c r="CB654" t="s">
        <v>7515</v>
      </c>
      <c r="CC654" t="s">
        <v>7515</v>
      </c>
      <c r="CD654" t="s">
        <v>7515</v>
      </c>
      <c r="CE654" t="s">
        <v>7515</v>
      </c>
      <c r="CF654" t="s">
        <v>7515</v>
      </c>
      <c r="CG654" t="s">
        <v>7515</v>
      </c>
      <c r="CH654" t="s">
        <v>7515</v>
      </c>
      <c r="CI654" t="s">
        <v>6793</v>
      </c>
      <c r="CJ654" t="s">
        <v>6794</v>
      </c>
      <c r="CO654" t="s">
        <v>6793</v>
      </c>
      <c r="CP654" t="s">
        <v>6794</v>
      </c>
      <c r="CQ654" t="s">
        <v>6794</v>
      </c>
      <c r="CR654" t="s">
        <v>6793</v>
      </c>
      <c r="CS654" t="s">
        <v>6793</v>
      </c>
      <c r="CT654" t="s">
        <v>6793</v>
      </c>
      <c r="CU654" t="s">
        <v>6794</v>
      </c>
      <c r="CV654" t="s">
        <v>6793</v>
      </c>
      <c r="CW654" t="s">
        <v>6794</v>
      </c>
      <c r="CX654" t="s">
        <v>7545</v>
      </c>
      <c r="CY654" t="s">
        <v>7521</v>
      </c>
      <c r="CZ654" t="s">
        <v>7522</v>
      </c>
      <c r="DA654" t="s">
        <v>6793</v>
      </c>
      <c r="DB654">
        <v>2</v>
      </c>
      <c r="DC654">
        <v>3</v>
      </c>
      <c r="DD654">
        <v>2</v>
      </c>
      <c r="DE654" t="s">
        <v>6793</v>
      </c>
      <c r="DF654">
        <v>1</v>
      </c>
      <c r="DG654" t="s">
        <v>7574</v>
      </c>
      <c r="DH654">
        <v>2007</v>
      </c>
      <c r="DI654" t="s">
        <v>7557</v>
      </c>
      <c r="DJ654" t="s">
        <v>7593</v>
      </c>
      <c r="DK654">
        <v>2007</v>
      </c>
      <c r="EA654">
        <v>4</v>
      </c>
      <c r="EC654">
        <v>0</v>
      </c>
      <c r="ED654">
        <v>2</v>
      </c>
      <c r="EE654">
        <v>1</v>
      </c>
      <c r="EF654">
        <v>0</v>
      </c>
      <c r="EG654">
        <v>1</v>
      </c>
      <c r="EH654">
        <v>0</v>
      </c>
      <c r="EI654">
        <v>0</v>
      </c>
      <c r="EJ654" t="s">
        <v>6793</v>
      </c>
      <c r="EK654" t="s">
        <v>7573</v>
      </c>
      <c r="EM654">
        <v>1</v>
      </c>
      <c r="EN654">
        <v>2007</v>
      </c>
      <c r="EP654" t="s">
        <v>6793</v>
      </c>
      <c r="LS654" t="s">
        <v>7538</v>
      </c>
      <c r="LT654" t="s">
        <v>7558</v>
      </c>
      <c r="LU654">
        <v>2007</v>
      </c>
      <c r="LW654" t="s">
        <v>7526</v>
      </c>
      <c r="LY654" t="s">
        <v>6794</v>
      </c>
      <c r="LZ654" t="s">
        <v>6793</v>
      </c>
      <c r="NW654">
        <v>10</v>
      </c>
      <c r="NX654" t="s">
        <v>7515</v>
      </c>
      <c r="NY654" t="s">
        <v>7515</v>
      </c>
      <c r="NZ654" t="s">
        <v>7515</v>
      </c>
      <c r="OA654" t="s">
        <v>7515</v>
      </c>
      <c r="OB654" t="s">
        <v>7515</v>
      </c>
      <c r="OC654" t="s">
        <v>7515</v>
      </c>
      <c r="OD654" t="s">
        <v>7515</v>
      </c>
      <c r="OE654" t="s">
        <v>7515</v>
      </c>
      <c r="OF654" t="s">
        <v>7516</v>
      </c>
      <c r="OG654" t="s">
        <v>7515</v>
      </c>
      <c r="OH654" t="s">
        <v>7515</v>
      </c>
      <c r="OI654" t="s">
        <v>7526</v>
      </c>
      <c r="OJ654" t="s">
        <v>7526</v>
      </c>
      <c r="OK654" t="s">
        <v>7526</v>
      </c>
      <c r="OL654" t="s">
        <v>7526</v>
      </c>
      <c r="OM654" t="s">
        <v>7528</v>
      </c>
      <c r="ON654" t="s">
        <v>7529</v>
      </c>
      <c r="OO654" t="s">
        <v>7528</v>
      </c>
      <c r="OP654">
        <v>0</v>
      </c>
      <c r="OQ654" t="s">
        <v>28</v>
      </c>
      <c r="OR654" t="s">
        <v>212</v>
      </c>
      <c r="OS654">
        <v>2006</v>
      </c>
      <c r="OT654">
        <v>6</v>
      </c>
      <c r="OU654">
        <v>1</v>
      </c>
      <c r="OV654">
        <v>6</v>
      </c>
      <c r="OW654">
        <v>1</v>
      </c>
      <c r="OX654">
        <v>0</v>
      </c>
      <c r="OY654">
        <v>35</v>
      </c>
      <c r="OZ654" t="s">
        <v>7515</v>
      </c>
      <c r="PA654" t="s">
        <v>7515</v>
      </c>
      <c r="PB654" t="s">
        <v>7515</v>
      </c>
      <c r="PC654" t="s">
        <v>7515</v>
      </c>
      <c r="PD654" t="s">
        <v>7515</v>
      </c>
      <c r="PE654" t="s">
        <v>7515</v>
      </c>
      <c r="PF654" t="s">
        <v>7515</v>
      </c>
      <c r="PG654" t="s">
        <v>7515</v>
      </c>
      <c r="PH654" t="s">
        <v>7515</v>
      </c>
      <c r="PI654" t="s">
        <v>7515</v>
      </c>
      <c r="PJ654" t="s">
        <v>7515</v>
      </c>
      <c r="PK654" t="s">
        <v>7515</v>
      </c>
      <c r="PL654" t="s">
        <v>7515</v>
      </c>
      <c r="PM654" t="s">
        <v>7515</v>
      </c>
      <c r="PN654" t="s">
        <v>7515</v>
      </c>
      <c r="PO654" t="s">
        <v>7515</v>
      </c>
      <c r="PP654" t="s">
        <v>7515</v>
      </c>
      <c r="PQ654" t="s">
        <v>7515</v>
      </c>
      <c r="PR654" t="s">
        <v>7515</v>
      </c>
      <c r="PS654" t="s">
        <v>7515</v>
      </c>
      <c r="PT654" t="s">
        <v>7515</v>
      </c>
      <c r="PU654" t="s">
        <v>7515</v>
      </c>
      <c r="PV654" t="s">
        <v>7515</v>
      </c>
      <c r="PW654" t="s">
        <v>7515</v>
      </c>
      <c r="PX654" t="s">
        <v>7516</v>
      </c>
      <c r="PY654" t="s">
        <v>7515</v>
      </c>
      <c r="PZ654" t="s">
        <v>7515</v>
      </c>
      <c r="QA654" t="s">
        <v>7515</v>
      </c>
      <c r="QB654" t="s">
        <v>7515</v>
      </c>
      <c r="QC654" t="s">
        <v>7515</v>
      </c>
      <c r="QE654" t="s">
        <v>7515</v>
      </c>
      <c r="QF654" t="s">
        <v>7515</v>
      </c>
      <c r="QG654" t="s">
        <v>7515</v>
      </c>
      <c r="QH654" t="s">
        <v>7515</v>
      </c>
      <c r="QI654" t="s">
        <v>7515</v>
      </c>
      <c r="QJ654" t="s">
        <v>7515</v>
      </c>
      <c r="QK654" t="s">
        <v>7516</v>
      </c>
      <c r="RI654" t="s">
        <v>7530</v>
      </c>
      <c r="RP654">
        <f t="shared" si="18"/>
        <v>4</v>
      </c>
      <c r="RS654">
        <f t="shared" si="19"/>
        <v>4</v>
      </c>
    </row>
    <row r="655" spans="1:487" x14ac:dyDescent="0.3">
      <c r="A655">
        <v>70642</v>
      </c>
      <c r="B655">
        <v>1231</v>
      </c>
      <c r="C655">
        <v>0</v>
      </c>
      <c r="D655">
        <v>5</v>
      </c>
      <c r="E655">
        <v>11</v>
      </c>
      <c r="F655">
        <v>78</v>
      </c>
      <c r="G655">
        <v>102</v>
      </c>
      <c r="H655">
        <v>4</v>
      </c>
      <c r="I655" t="s">
        <v>6793</v>
      </c>
      <c r="J655" t="s">
        <v>6793</v>
      </c>
      <c r="O655" t="s">
        <v>6793</v>
      </c>
      <c r="P655" t="s">
        <v>7515</v>
      </c>
      <c r="Q655" t="s">
        <v>7515</v>
      </c>
      <c r="R655" t="s">
        <v>7515</v>
      </c>
      <c r="S655" t="s">
        <v>7516</v>
      </c>
      <c r="T655" t="s">
        <v>7515</v>
      </c>
      <c r="U655" t="s">
        <v>7515</v>
      </c>
      <c r="V655" t="s">
        <v>7515</v>
      </c>
      <c r="W655" t="s">
        <v>7515</v>
      </c>
      <c r="X655" t="s">
        <v>7515</v>
      </c>
      <c r="Y655" t="s">
        <v>7515</v>
      </c>
      <c r="Z655" t="s">
        <v>7515</v>
      </c>
      <c r="AA655" t="s">
        <v>7515</v>
      </c>
      <c r="AB655" t="s">
        <v>7515</v>
      </c>
      <c r="AC655" t="s">
        <v>7515</v>
      </c>
      <c r="AD655" t="s">
        <v>7515</v>
      </c>
      <c r="AE655" t="s">
        <v>7515</v>
      </c>
      <c r="AF655" t="s">
        <v>7515</v>
      </c>
      <c r="AG655" t="s">
        <v>7515</v>
      </c>
      <c r="AH655" t="s">
        <v>7515</v>
      </c>
      <c r="AI655" t="s">
        <v>7517</v>
      </c>
      <c r="AL655">
        <v>0</v>
      </c>
      <c r="AM655">
        <v>2</v>
      </c>
      <c r="AN655" t="s">
        <v>6845</v>
      </c>
      <c r="AQ655" t="s">
        <v>6993</v>
      </c>
      <c r="AR655" t="s">
        <v>6794</v>
      </c>
      <c r="AS655" t="s">
        <v>6794</v>
      </c>
      <c r="AT655">
        <v>0</v>
      </c>
      <c r="AU655">
        <v>15</v>
      </c>
      <c r="AV655" t="s">
        <v>6988</v>
      </c>
      <c r="AW655" t="s">
        <v>6793</v>
      </c>
      <c r="AX655" t="s">
        <v>6793</v>
      </c>
      <c r="AY655" t="s">
        <v>6813</v>
      </c>
      <c r="AZ655" t="s">
        <v>7531</v>
      </c>
      <c r="BA655" t="s">
        <v>6991</v>
      </c>
      <c r="BC655" t="s">
        <v>6794</v>
      </c>
      <c r="BD655" t="s">
        <v>6794</v>
      </c>
      <c r="BE655" t="s">
        <v>6793</v>
      </c>
      <c r="BF655" t="s">
        <v>6793</v>
      </c>
      <c r="BG655" t="s">
        <v>6793</v>
      </c>
      <c r="BH655" t="s">
        <v>6794</v>
      </c>
      <c r="BI655" t="s">
        <v>6794</v>
      </c>
      <c r="BJ655" t="s">
        <v>6794</v>
      </c>
      <c r="BK655" t="s">
        <v>6794</v>
      </c>
      <c r="BL655" t="s">
        <v>6794</v>
      </c>
      <c r="BM655" t="s">
        <v>7021</v>
      </c>
      <c r="BN655" t="s">
        <v>7021</v>
      </c>
      <c r="BO655" t="s">
        <v>6794</v>
      </c>
      <c r="BQ655" t="s">
        <v>31</v>
      </c>
      <c r="BR655" t="s">
        <v>6</v>
      </c>
      <c r="BS655" t="s">
        <v>7519</v>
      </c>
      <c r="BT655" t="s">
        <v>6</v>
      </c>
      <c r="BU655" t="s">
        <v>7559</v>
      </c>
      <c r="BV655" t="s">
        <v>7535</v>
      </c>
      <c r="BW655" t="s">
        <v>7516</v>
      </c>
      <c r="BX655" t="s">
        <v>7515</v>
      </c>
      <c r="BY655" t="s">
        <v>7515</v>
      </c>
      <c r="BZ655" t="s">
        <v>7515</v>
      </c>
      <c r="CA655" t="s">
        <v>7515</v>
      </c>
      <c r="CB655" t="s">
        <v>7515</v>
      </c>
      <c r="CC655" t="s">
        <v>7515</v>
      </c>
      <c r="CD655" t="s">
        <v>7515</v>
      </c>
      <c r="CE655" t="s">
        <v>7515</v>
      </c>
      <c r="CF655" t="s">
        <v>7515</v>
      </c>
      <c r="CG655" t="s">
        <v>7515</v>
      </c>
      <c r="CH655" t="s">
        <v>7515</v>
      </c>
      <c r="CI655" t="s">
        <v>6793</v>
      </c>
      <c r="CJ655" t="s">
        <v>6794</v>
      </c>
      <c r="CO655" t="s">
        <v>6793</v>
      </c>
      <c r="CP655" t="s">
        <v>6793</v>
      </c>
      <c r="CQ655" t="s">
        <v>6794</v>
      </c>
      <c r="CR655" t="s">
        <v>6793</v>
      </c>
      <c r="CS655" t="s">
        <v>6793</v>
      </c>
      <c r="CT655" t="s">
        <v>6793</v>
      </c>
      <c r="CU655" t="s">
        <v>6794</v>
      </c>
      <c r="CV655" t="s">
        <v>6793</v>
      </c>
      <c r="CW655" t="s">
        <v>6794</v>
      </c>
      <c r="CX655" t="s">
        <v>7520</v>
      </c>
      <c r="CY655" t="s">
        <v>7521</v>
      </c>
      <c r="CZ655" t="s">
        <v>7587</v>
      </c>
      <c r="DA655" t="s">
        <v>6793</v>
      </c>
      <c r="DB655">
        <v>3</v>
      </c>
      <c r="DC655">
        <v>4</v>
      </c>
      <c r="DD655">
        <v>4</v>
      </c>
      <c r="DE655" t="s">
        <v>6794</v>
      </c>
      <c r="EA655">
        <v>1</v>
      </c>
      <c r="EB655" t="s">
        <v>7584</v>
      </c>
      <c r="EJ655" t="s">
        <v>6794</v>
      </c>
      <c r="EP655" t="s">
        <v>6794</v>
      </c>
      <c r="OI655" t="s">
        <v>7526</v>
      </c>
      <c r="OJ655" t="s">
        <v>7526</v>
      </c>
      <c r="OK655" t="s">
        <v>7526</v>
      </c>
      <c r="OL655" t="s">
        <v>7526</v>
      </c>
      <c r="OM655" t="s">
        <v>7528</v>
      </c>
      <c r="ON655" t="s">
        <v>7529</v>
      </c>
      <c r="OO655" t="s">
        <v>7528</v>
      </c>
      <c r="OP655">
        <v>1</v>
      </c>
      <c r="OQ655" t="s">
        <v>28</v>
      </c>
      <c r="OR655" t="s">
        <v>7549</v>
      </c>
      <c r="OS655">
        <v>2007</v>
      </c>
      <c r="OT655">
        <v>8</v>
      </c>
      <c r="OU655">
        <v>1</v>
      </c>
      <c r="OV655">
        <v>8</v>
      </c>
      <c r="OW655">
        <v>0</v>
      </c>
      <c r="OX655">
        <v>1</v>
      </c>
      <c r="OY655">
        <v>35</v>
      </c>
      <c r="QE655" t="s">
        <v>7516</v>
      </c>
      <c r="QF655" t="s">
        <v>7515</v>
      </c>
      <c r="QG655" t="s">
        <v>7515</v>
      </c>
      <c r="QH655" t="s">
        <v>7515</v>
      </c>
      <c r="QI655" t="s">
        <v>7515</v>
      </c>
      <c r="QJ655" t="s">
        <v>7515</v>
      </c>
      <c r="QK655" t="s">
        <v>7515</v>
      </c>
      <c r="RP655">
        <f t="shared" ref="RP655:RP718" si="20">IF(AU655="Don't Know",-1,IF(AU655&gt;=30,1,IF(AU655&gt;=20,2,IF(AU655&gt;=15,3,IF(AU655&gt;=10,4,IF(AU655&gt;=5,5,IF(AU655&gt;0,6,0)))))))</f>
        <v>3</v>
      </c>
      <c r="RS655">
        <f t="shared" ref="RS655:RS718" si="21">VLOOKUP(BM655,$RT$2:$RX$12,5,FALSE)</f>
        <v>1</v>
      </c>
    </row>
    <row r="656" spans="1:487" x14ac:dyDescent="0.3">
      <c r="A656">
        <v>70643</v>
      </c>
      <c r="B656">
        <v>1240</v>
      </c>
      <c r="C656">
        <v>0</v>
      </c>
      <c r="D656">
        <v>5</v>
      </c>
      <c r="E656">
        <v>11</v>
      </c>
      <c r="F656">
        <v>86</v>
      </c>
      <c r="G656">
        <v>102</v>
      </c>
      <c r="H656">
        <v>16</v>
      </c>
      <c r="I656" t="s">
        <v>6793</v>
      </c>
      <c r="J656" t="s">
        <v>6793</v>
      </c>
      <c r="O656" t="s">
        <v>6793</v>
      </c>
      <c r="P656" t="s">
        <v>7515</v>
      </c>
      <c r="Q656" t="s">
        <v>7516</v>
      </c>
      <c r="R656" t="s">
        <v>7515</v>
      </c>
      <c r="S656" t="s">
        <v>7515</v>
      </c>
      <c r="T656" t="s">
        <v>7515</v>
      </c>
      <c r="U656" t="s">
        <v>7515</v>
      </c>
      <c r="V656" t="s">
        <v>7515</v>
      </c>
      <c r="W656" t="s">
        <v>7515</v>
      </c>
      <c r="X656" t="s">
        <v>7515</v>
      </c>
      <c r="Y656" t="s">
        <v>7515</v>
      </c>
      <c r="Z656" t="s">
        <v>7516</v>
      </c>
      <c r="AA656" t="s">
        <v>7515</v>
      </c>
      <c r="AB656" t="s">
        <v>7515</v>
      </c>
      <c r="AC656" t="s">
        <v>7515</v>
      </c>
      <c r="AD656" t="s">
        <v>7515</v>
      </c>
      <c r="AE656" t="s">
        <v>7515</v>
      </c>
      <c r="AF656" t="s">
        <v>7515</v>
      </c>
      <c r="AG656" t="s">
        <v>7515</v>
      </c>
      <c r="AH656" t="s">
        <v>7515</v>
      </c>
      <c r="AI656" t="s">
        <v>7517</v>
      </c>
      <c r="AL656">
        <v>0</v>
      </c>
      <c r="AM656">
        <v>8</v>
      </c>
      <c r="AN656" t="s">
        <v>6845</v>
      </c>
      <c r="AQ656" t="s">
        <v>6993</v>
      </c>
      <c r="AR656" t="s">
        <v>6794</v>
      </c>
      <c r="AS656" t="s">
        <v>6794</v>
      </c>
      <c r="AT656">
        <v>0</v>
      </c>
      <c r="AU656">
        <v>15</v>
      </c>
      <c r="AV656" t="s">
        <v>6988</v>
      </c>
      <c r="AW656" t="s">
        <v>6966</v>
      </c>
      <c r="AX656" t="s">
        <v>6793</v>
      </c>
      <c r="AY656" t="s">
        <v>6813</v>
      </c>
      <c r="AZ656" t="s">
        <v>7531</v>
      </c>
      <c r="BA656" t="s">
        <v>6991</v>
      </c>
      <c r="BC656" t="s">
        <v>6794</v>
      </c>
      <c r="BD656" t="s">
        <v>6794</v>
      </c>
      <c r="BE656" t="s">
        <v>6794</v>
      </c>
      <c r="BF656" t="s">
        <v>6793</v>
      </c>
      <c r="BG656" t="s">
        <v>6793</v>
      </c>
      <c r="BH656" t="s">
        <v>6794</v>
      </c>
      <c r="BI656" t="s">
        <v>6794</v>
      </c>
      <c r="BJ656" t="s">
        <v>6793</v>
      </c>
      <c r="BK656" t="s">
        <v>6794</v>
      </c>
      <c r="BL656" t="s">
        <v>6794</v>
      </c>
      <c r="BM656" t="s">
        <v>7024</v>
      </c>
      <c r="BN656" t="s">
        <v>7028</v>
      </c>
      <c r="BO656" t="s">
        <v>6794</v>
      </c>
      <c r="BQ656" t="s">
        <v>7547</v>
      </c>
      <c r="BR656">
        <v>50</v>
      </c>
      <c r="BS656" t="s">
        <v>7519</v>
      </c>
      <c r="BT656" t="s">
        <v>6</v>
      </c>
      <c r="BU656" t="s">
        <v>7559</v>
      </c>
      <c r="BV656" t="s">
        <v>7535</v>
      </c>
      <c r="BW656" t="s">
        <v>7516</v>
      </c>
      <c r="BX656" t="s">
        <v>7515</v>
      </c>
      <c r="BY656" t="s">
        <v>7515</v>
      </c>
      <c r="BZ656" t="s">
        <v>7515</v>
      </c>
      <c r="CA656" t="s">
        <v>7515</v>
      </c>
      <c r="CB656" t="s">
        <v>7515</v>
      </c>
      <c r="CC656" t="s">
        <v>7515</v>
      </c>
      <c r="CD656" t="s">
        <v>7515</v>
      </c>
      <c r="CE656" t="s">
        <v>7515</v>
      </c>
      <c r="CF656" t="s">
        <v>7515</v>
      </c>
      <c r="CG656" t="s">
        <v>7515</v>
      </c>
      <c r="CH656" t="s">
        <v>7515</v>
      </c>
      <c r="CI656" t="s">
        <v>6794</v>
      </c>
      <c r="CJ656" t="s">
        <v>6793</v>
      </c>
      <c r="CO656" t="s">
        <v>6793</v>
      </c>
      <c r="CP656" t="s">
        <v>6793</v>
      </c>
      <c r="CQ656" t="s">
        <v>6794</v>
      </c>
      <c r="CR656" t="s">
        <v>6793</v>
      </c>
      <c r="CS656" t="s">
        <v>6794</v>
      </c>
      <c r="CT656" t="s">
        <v>6793</v>
      </c>
      <c r="CU656" t="s">
        <v>6794</v>
      </c>
      <c r="CV656" t="s">
        <v>6793</v>
      </c>
      <c r="CW656" t="s">
        <v>6793</v>
      </c>
      <c r="CX656" t="s">
        <v>7520</v>
      </c>
      <c r="CY656" t="s">
        <v>7521</v>
      </c>
      <c r="CZ656" t="s">
        <v>7570</v>
      </c>
      <c r="DA656" t="s">
        <v>6793</v>
      </c>
      <c r="DB656">
        <v>5</v>
      </c>
      <c r="DC656">
        <v>4</v>
      </c>
      <c r="DD656">
        <v>5</v>
      </c>
      <c r="DE656" t="s">
        <v>6794</v>
      </c>
      <c r="EA656">
        <v>1</v>
      </c>
      <c r="EB656" t="s">
        <v>7523</v>
      </c>
      <c r="EJ656" t="s">
        <v>6793</v>
      </c>
      <c r="EK656" t="s">
        <v>7573</v>
      </c>
      <c r="EM656">
        <v>1</v>
      </c>
      <c r="EN656">
        <v>2006</v>
      </c>
      <c r="EP656" t="s">
        <v>6794</v>
      </c>
      <c r="OI656" t="s">
        <v>7526</v>
      </c>
      <c r="OJ656" t="s">
        <v>7526</v>
      </c>
      <c r="OK656" t="s">
        <v>7526</v>
      </c>
      <c r="OL656" t="s">
        <v>7527</v>
      </c>
      <c r="OM656" t="s">
        <v>7528</v>
      </c>
      <c r="ON656" t="s">
        <v>7529</v>
      </c>
      <c r="OO656" t="s">
        <v>7528</v>
      </c>
      <c r="OP656">
        <v>0</v>
      </c>
      <c r="OQ656" t="s">
        <v>28</v>
      </c>
      <c r="OR656" t="s">
        <v>265</v>
      </c>
      <c r="OS656">
        <v>2007</v>
      </c>
      <c r="OT656">
        <v>8</v>
      </c>
      <c r="OU656">
        <v>1</v>
      </c>
      <c r="OV656">
        <v>8</v>
      </c>
      <c r="OW656">
        <v>0</v>
      </c>
      <c r="OX656">
        <v>1</v>
      </c>
      <c r="OY656">
        <v>35</v>
      </c>
      <c r="QE656" t="s">
        <v>7516</v>
      </c>
      <c r="QF656" t="s">
        <v>7515</v>
      </c>
      <c r="QG656" t="s">
        <v>7515</v>
      </c>
      <c r="QH656" t="s">
        <v>7515</v>
      </c>
      <c r="QI656" t="s">
        <v>7515</v>
      </c>
      <c r="QJ656" t="s">
        <v>7515</v>
      </c>
      <c r="QK656" t="s">
        <v>7515</v>
      </c>
      <c r="RP656">
        <f t="shared" si="20"/>
        <v>3</v>
      </c>
      <c r="RS656">
        <f t="shared" si="21"/>
        <v>3</v>
      </c>
    </row>
    <row r="657" spans="1:487" x14ac:dyDescent="0.3">
      <c r="A657">
        <v>70644</v>
      </c>
      <c r="B657">
        <v>1241</v>
      </c>
      <c r="C657">
        <v>0</v>
      </c>
      <c r="D657">
        <v>5</v>
      </c>
      <c r="E657">
        <v>31</v>
      </c>
      <c r="F657">
        <v>95</v>
      </c>
      <c r="G657">
        <v>102</v>
      </c>
      <c r="H657">
        <v>16</v>
      </c>
      <c r="I657" t="s">
        <v>6793</v>
      </c>
      <c r="J657" t="s">
        <v>6793</v>
      </c>
      <c r="O657" t="s">
        <v>6793</v>
      </c>
      <c r="P657" t="s">
        <v>7515</v>
      </c>
      <c r="Q657" t="s">
        <v>7515</v>
      </c>
      <c r="R657" t="s">
        <v>7515</v>
      </c>
      <c r="S657" t="s">
        <v>7515</v>
      </c>
      <c r="T657" t="s">
        <v>7515</v>
      </c>
      <c r="U657" t="s">
        <v>7515</v>
      </c>
      <c r="V657" t="s">
        <v>7515</v>
      </c>
      <c r="W657" t="s">
        <v>7515</v>
      </c>
      <c r="X657" t="s">
        <v>7515</v>
      </c>
      <c r="Y657" t="s">
        <v>7515</v>
      </c>
      <c r="Z657" t="s">
        <v>7515</v>
      </c>
      <c r="AA657" t="s">
        <v>7515</v>
      </c>
      <c r="AB657" t="s">
        <v>7515</v>
      </c>
      <c r="AC657" t="s">
        <v>7516</v>
      </c>
      <c r="AD657" t="s">
        <v>7515</v>
      </c>
      <c r="AE657" t="s">
        <v>7515</v>
      </c>
      <c r="AF657" t="s">
        <v>7515</v>
      </c>
      <c r="AG657" t="s">
        <v>7515</v>
      </c>
      <c r="AH657" t="s">
        <v>7515</v>
      </c>
      <c r="AI657" t="s">
        <v>7517</v>
      </c>
      <c r="AL657">
        <v>0</v>
      </c>
      <c r="AM657">
        <v>7</v>
      </c>
      <c r="AN657" t="s">
        <v>7560</v>
      </c>
      <c r="AQ657" t="s">
        <v>6993</v>
      </c>
      <c r="AR657" t="s">
        <v>6794</v>
      </c>
      <c r="AS657" t="s">
        <v>6794</v>
      </c>
      <c r="AT657" t="s">
        <v>6</v>
      </c>
      <c r="AU657" t="s">
        <v>6</v>
      </c>
      <c r="AV657" t="s">
        <v>7568</v>
      </c>
      <c r="AW657" t="s">
        <v>6794</v>
      </c>
      <c r="AX657" t="s">
        <v>6794</v>
      </c>
      <c r="AY657" t="s">
        <v>6</v>
      </c>
      <c r="BA657" t="s">
        <v>7553</v>
      </c>
      <c r="BC657" t="s">
        <v>6793</v>
      </c>
      <c r="BD657" t="s">
        <v>6794</v>
      </c>
      <c r="BE657" t="s">
        <v>6793</v>
      </c>
      <c r="BF657" t="s">
        <v>6793</v>
      </c>
      <c r="BH657" t="s">
        <v>6794</v>
      </c>
      <c r="BI657" t="s">
        <v>6794</v>
      </c>
      <c r="BJ657" t="s">
        <v>6794</v>
      </c>
      <c r="BK657" t="s">
        <v>6793</v>
      </c>
      <c r="BL657" t="s">
        <v>6794</v>
      </c>
      <c r="BM657" t="s">
        <v>7021</v>
      </c>
      <c r="BN657" t="s">
        <v>7024</v>
      </c>
      <c r="BO657" t="s">
        <v>6794</v>
      </c>
      <c r="BQ657">
        <v>50</v>
      </c>
      <c r="BR657" t="s">
        <v>7532</v>
      </c>
      <c r="BS657" t="s">
        <v>7533</v>
      </c>
      <c r="BT657" t="s">
        <v>7554</v>
      </c>
      <c r="BU657" t="s">
        <v>7559</v>
      </c>
      <c r="BV657" t="s">
        <v>7543</v>
      </c>
      <c r="BW657" t="s">
        <v>7515</v>
      </c>
      <c r="BX657" t="s">
        <v>7515</v>
      </c>
      <c r="BY657" t="s">
        <v>7515</v>
      </c>
      <c r="BZ657" t="s">
        <v>7515</v>
      </c>
      <c r="CA657" t="s">
        <v>7515</v>
      </c>
      <c r="CB657" t="s">
        <v>7515</v>
      </c>
      <c r="CC657" t="s">
        <v>7515</v>
      </c>
      <c r="CD657" t="s">
        <v>7515</v>
      </c>
      <c r="CE657" t="s">
        <v>7515</v>
      </c>
      <c r="CF657" t="s">
        <v>7516</v>
      </c>
      <c r="CG657" t="s">
        <v>7515</v>
      </c>
      <c r="CH657" t="s">
        <v>7515</v>
      </c>
      <c r="CI657" t="s">
        <v>6793</v>
      </c>
      <c r="CJ657" t="s">
        <v>6794</v>
      </c>
      <c r="CO657" t="s">
        <v>6793</v>
      </c>
      <c r="CP657" t="s">
        <v>6794</v>
      </c>
      <c r="CQ657" t="s">
        <v>6794</v>
      </c>
      <c r="CR657" t="s">
        <v>6793</v>
      </c>
      <c r="CS657" t="s">
        <v>6793</v>
      </c>
      <c r="CT657" t="s">
        <v>6793</v>
      </c>
      <c r="CU657" t="s">
        <v>6794</v>
      </c>
      <c r="CV657" t="s">
        <v>6793</v>
      </c>
      <c r="CW657" t="s">
        <v>6793</v>
      </c>
      <c r="CX657" t="s">
        <v>7520</v>
      </c>
      <c r="CY657" t="s">
        <v>7521</v>
      </c>
      <c r="CZ657" t="s">
        <v>7522</v>
      </c>
      <c r="DA657" t="s">
        <v>6793</v>
      </c>
      <c r="DB657">
        <v>2</v>
      </c>
      <c r="DC657">
        <v>2</v>
      </c>
      <c r="DD657" t="s">
        <v>7547</v>
      </c>
      <c r="DE657" t="s">
        <v>6794</v>
      </c>
      <c r="EA657">
        <v>2</v>
      </c>
      <c r="EC657">
        <v>0</v>
      </c>
      <c r="ED657">
        <v>0</v>
      </c>
      <c r="EE657">
        <v>0</v>
      </c>
      <c r="EF657">
        <v>0</v>
      </c>
      <c r="EG657">
        <v>1</v>
      </c>
      <c r="EH657">
        <v>1</v>
      </c>
      <c r="EI657">
        <v>0</v>
      </c>
      <c r="EJ657" t="s">
        <v>6794</v>
      </c>
      <c r="EP657" t="s">
        <v>6793</v>
      </c>
      <c r="EY657" t="s">
        <v>7538</v>
      </c>
      <c r="EZ657" t="s">
        <v>7597</v>
      </c>
      <c r="FA657">
        <v>2005</v>
      </c>
      <c r="FE657" t="s">
        <v>6794</v>
      </c>
      <c r="FF657" t="s">
        <v>6793</v>
      </c>
      <c r="OI657" t="s">
        <v>7582</v>
      </c>
      <c r="OJ657" t="s">
        <v>7582</v>
      </c>
      <c r="OK657" t="s">
        <v>7582</v>
      </c>
      <c r="OL657" t="s">
        <v>7582</v>
      </c>
      <c r="OM657" t="s">
        <v>7528</v>
      </c>
      <c r="ON657" t="s">
        <v>7539</v>
      </c>
      <c r="OO657" t="s">
        <v>7528</v>
      </c>
      <c r="OP657">
        <v>0</v>
      </c>
      <c r="OQ657" t="s">
        <v>28</v>
      </c>
      <c r="OR657" t="s">
        <v>265</v>
      </c>
      <c r="OS657">
        <v>2006</v>
      </c>
      <c r="OT657">
        <v>10</v>
      </c>
      <c r="OU657">
        <v>1</v>
      </c>
      <c r="OV657">
        <v>10</v>
      </c>
      <c r="OW657">
        <v>0</v>
      </c>
      <c r="OX657">
        <v>1</v>
      </c>
      <c r="OY657">
        <v>35</v>
      </c>
      <c r="OZ657" t="s">
        <v>7515</v>
      </c>
      <c r="PA657" t="s">
        <v>7515</v>
      </c>
      <c r="PB657" t="s">
        <v>7516</v>
      </c>
      <c r="PC657" t="s">
        <v>7515</v>
      </c>
      <c r="PD657" t="s">
        <v>7515</v>
      </c>
      <c r="PE657" t="s">
        <v>7515</v>
      </c>
      <c r="PF657" t="s">
        <v>7515</v>
      </c>
      <c r="PG657" t="s">
        <v>7515</v>
      </c>
      <c r="PH657" t="s">
        <v>7515</v>
      </c>
      <c r="PI657" t="s">
        <v>7515</v>
      </c>
      <c r="PJ657" t="s">
        <v>7515</v>
      </c>
      <c r="PK657" t="s">
        <v>7515</v>
      </c>
      <c r="PL657" t="s">
        <v>7515</v>
      </c>
      <c r="PM657" t="s">
        <v>7515</v>
      </c>
      <c r="PN657" t="s">
        <v>7515</v>
      </c>
      <c r="PO657" t="s">
        <v>7515</v>
      </c>
      <c r="PP657" t="s">
        <v>7515</v>
      </c>
      <c r="PQ657" t="s">
        <v>7515</v>
      </c>
      <c r="PR657" t="s">
        <v>7515</v>
      </c>
      <c r="PS657" t="s">
        <v>7515</v>
      </c>
      <c r="PT657" t="s">
        <v>7515</v>
      </c>
      <c r="PU657" t="s">
        <v>7515</v>
      </c>
      <c r="PV657" t="s">
        <v>7515</v>
      </c>
      <c r="PW657" t="s">
        <v>7515</v>
      </c>
      <c r="PX657" t="s">
        <v>7515</v>
      </c>
      <c r="PY657" t="s">
        <v>7515</v>
      </c>
      <c r="PZ657" t="s">
        <v>7515</v>
      </c>
      <c r="QA657" t="s">
        <v>7515</v>
      </c>
      <c r="QB657" t="s">
        <v>7515</v>
      </c>
      <c r="QC657" t="s">
        <v>7515</v>
      </c>
      <c r="QE657">
        <v>-5</v>
      </c>
      <c r="QF657">
        <v>-5</v>
      </c>
      <c r="QG657">
        <v>-5</v>
      </c>
      <c r="QH657">
        <v>-5</v>
      </c>
      <c r="QI657">
        <v>-5</v>
      </c>
      <c r="QJ657">
        <v>-5</v>
      </c>
      <c r="QK657">
        <v>-5</v>
      </c>
      <c r="RP657">
        <f t="shared" si="20"/>
        <v>-1</v>
      </c>
      <c r="RS657">
        <f t="shared" si="21"/>
        <v>1</v>
      </c>
    </row>
    <row r="658" spans="1:487" x14ac:dyDescent="0.3">
      <c r="A658">
        <v>70645</v>
      </c>
      <c r="B658">
        <v>1242</v>
      </c>
      <c r="C658">
        <v>0</v>
      </c>
      <c r="D658">
        <v>5</v>
      </c>
      <c r="E658">
        <v>17</v>
      </c>
      <c r="F658">
        <v>106</v>
      </c>
      <c r="G658">
        <v>102</v>
      </c>
      <c r="H658">
        <v>15</v>
      </c>
      <c r="I658" t="s">
        <v>6793</v>
      </c>
      <c r="J658" t="s">
        <v>6793</v>
      </c>
      <c r="O658" t="s">
        <v>6793</v>
      </c>
      <c r="P658" t="s">
        <v>7516</v>
      </c>
      <c r="Q658" t="s">
        <v>7515</v>
      </c>
      <c r="R658" t="s">
        <v>7516</v>
      </c>
      <c r="S658" t="s">
        <v>7515</v>
      </c>
      <c r="T658" t="s">
        <v>7515</v>
      </c>
      <c r="U658" t="s">
        <v>7515</v>
      </c>
      <c r="V658" t="s">
        <v>7515</v>
      </c>
      <c r="W658" t="s">
        <v>7515</v>
      </c>
      <c r="X658" t="s">
        <v>7515</v>
      </c>
      <c r="Y658" t="s">
        <v>7515</v>
      </c>
      <c r="Z658" t="s">
        <v>7515</v>
      </c>
      <c r="AA658" t="s">
        <v>7515</v>
      </c>
      <c r="AB658" t="s">
        <v>7515</v>
      </c>
      <c r="AC658" t="s">
        <v>7515</v>
      </c>
      <c r="AD658" t="s">
        <v>7515</v>
      </c>
      <c r="AE658" t="s">
        <v>7515</v>
      </c>
      <c r="AF658" t="s">
        <v>7515</v>
      </c>
      <c r="AG658" t="s">
        <v>7515</v>
      </c>
      <c r="AH658" t="s">
        <v>7515</v>
      </c>
      <c r="AI658" t="s">
        <v>6796</v>
      </c>
      <c r="AQ658" t="s">
        <v>6985</v>
      </c>
      <c r="AR658" t="s">
        <v>6794</v>
      </c>
      <c r="AS658" t="s">
        <v>6794</v>
      </c>
      <c r="AT658">
        <v>0</v>
      </c>
      <c r="AU658">
        <v>12</v>
      </c>
      <c r="AV658" t="s">
        <v>6988</v>
      </c>
      <c r="AW658" t="s">
        <v>6794</v>
      </c>
      <c r="AX658" t="s">
        <v>6794</v>
      </c>
      <c r="AY658" t="s">
        <v>6813</v>
      </c>
      <c r="AZ658" t="s">
        <v>7531</v>
      </c>
      <c r="BA658" t="s">
        <v>6991</v>
      </c>
      <c r="BC658" t="s">
        <v>6794</v>
      </c>
      <c r="BD658" t="s">
        <v>6794</v>
      </c>
      <c r="BE658" t="s">
        <v>6794</v>
      </c>
      <c r="BF658" t="s">
        <v>6794</v>
      </c>
      <c r="BG658" t="s">
        <v>6793</v>
      </c>
      <c r="BH658" t="s">
        <v>6793</v>
      </c>
      <c r="BI658" t="s">
        <v>6793</v>
      </c>
      <c r="BJ658" t="s">
        <v>6793</v>
      </c>
      <c r="BK658" t="s">
        <v>6794</v>
      </c>
      <c r="BL658" t="s">
        <v>6794</v>
      </c>
      <c r="BM658" t="s">
        <v>7022</v>
      </c>
      <c r="BN658" t="s">
        <v>7026</v>
      </c>
      <c r="BO658" t="s">
        <v>6794</v>
      </c>
      <c r="BQ658">
        <v>50</v>
      </c>
      <c r="BR658" t="s">
        <v>6</v>
      </c>
      <c r="BS658" t="s">
        <v>7533</v>
      </c>
      <c r="BT658" t="s">
        <v>7554</v>
      </c>
      <c r="BU658" t="s">
        <v>7025</v>
      </c>
      <c r="BV658" t="s">
        <v>7569</v>
      </c>
      <c r="BW658" t="s">
        <v>7516</v>
      </c>
      <c r="BX658" t="s">
        <v>7515</v>
      </c>
      <c r="BY658" t="s">
        <v>7515</v>
      </c>
      <c r="BZ658" t="s">
        <v>7515</v>
      </c>
      <c r="CA658" t="s">
        <v>7515</v>
      </c>
      <c r="CB658" t="s">
        <v>7515</v>
      </c>
      <c r="CC658" t="s">
        <v>7515</v>
      </c>
      <c r="CD658" t="s">
        <v>7515</v>
      </c>
      <c r="CE658" t="s">
        <v>7515</v>
      </c>
      <c r="CF658" t="s">
        <v>7515</v>
      </c>
      <c r="CG658" t="s">
        <v>7515</v>
      </c>
      <c r="CH658" t="s">
        <v>7515</v>
      </c>
      <c r="CI658" t="s">
        <v>6793</v>
      </c>
      <c r="CJ658" t="s">
        <v>6794</v>
      </c>
      <c r="CO658" t="s">
        <v>6793</v>
      </c>
      <c r="CP658" t="s">
        <v>6793</v>
      </c>
      <c r="CQ658" t="s">
        <v>6794</v>
      </c>
      <c r="CR658" t="s">
        <v>6793</v>
      </c>
      <c r="CS658" t="s">
        <v>6793</v>
      </c>
      <c r="CT658" t="s">
        <v>6793</v>
      </c>
      <c r="CU658" t="s">
        <v>6794</v>
      </c>
      <c r="CV658" t="s">
        <v>6793</v>
      </c>
      <c r="CW658" t="s">
        <v>6794</v>
      </c>
      <c r="CX658" t="s">
        <v>7545</v>
      </c>
      <c r="CY658" t="s">
        <v>7607</v>
      </c>
      <c r="CZ658" t="s">
        <v>7522</v>
      </c>
      <c r="DA658" t="s">
        <v>6793</v>
      </c>
      <c r="DB658">
        <v>1</v>
      </c>
      <c r="DC658">
        <v>2</v>
      </c>
      <c r="DD658">
        <v>1</v>
      </c>
      <c r="DE658" t="s">
        <v>6793</v>
      </c>
      <c r="DF658">
        <v>1</v>
      </c>
      <c r="DG658" t="s">
        <v>7595</v>
      </c>
      <c r="DH658">
        <v>2008</v>
      </c>
      <c r="DI658" t="s">
        <v>7557</v>
      </c>
      <c r="DJ658" t="s">
        <v>7525</v>
      </c>
      <c r="DK658">
        <v>2008</v>
      </c>
      <c r="EA658">
        <v>3</v>
      </c>
      <c r="EC658">
        <v>1</v>
      </c>
      <c r="ED658">
        <v>0</v>
      </c>
      <c r="EE658">
        <v>0</v>
      </c>
      <c r="EF658">
        <v>0</v>
      </c>
      <c r="EG658">
        <v>1</v>
      </c>
      <c r="EH658">
        <v>0</v>
      </c>
      <c r="EI658">
        <v>1</v>
      </c>
      <c r="EJ658" t="s">
        <v>6794</v>
      </c>
      <c r="EP658" t="s">
        <v>6793</v>
      </c>
      <c r="IQ658" t="s">
        <v>7524</v>
      </c>
      <c r="IR658" t="s">
        <v>7595</v>
      </c>
      <c r="IS658">
        <v>2008</v>
      </c>
      <c r="IU658" t="s">
        <v>7526</v>
      </c>
      <c r="IV658" t="s">
        <v>7526</v>
      </c>
      <c r="IW658" t="s">
        <v>6794</v>
      </c>
      <c r="IX658" t="s">
        <v>6793</v>
      </c>
      <c r="NW658">
        <v>10</v>
      </c>
      <c r="NX658" t="s">
        <v>7515</v>
      </c>
      <c r="NY658" t="s">
        <v>7515</v>
      </c>
      <c r="NZ658" t="s">
        <v>7515</v>
      </c>
      <c r="OA658" t="s">
        <v>7515</v>
      </c>
      <c r="OB658" t="s">
        <v>7516</v>
      </c>
      <c r="OC658" t="s">
        <v>7515</v>
      </c>
      <c r="OD658" t="s">
        <v>7515</v>
      </c>
      <c r="OE658" t="s">
        <v>7515</v>
      </c>
      <c r="OF658" t="s">
        <v>7515</v>
      </c>
      <c r="OG658" t="s">
        <v>7515</v>
      </c>
      <c r="OH658" t="s">
        <v>7515</v>
      </c>
      <c r="OI658" t="s">
        <v>7527</v>
      </c>
      <c r="OK658" t="s">
        <v>7526</v>
      </c>
      <c r="OL658" t="s">
        <v>7526</v>
      </c>
      <c r="OM658" t="s">
        <v>7528</v>
      </c>
      <c r="ON658" t="s">
        <v>7539</v>
      </c>
      <c r="OO658" t="s">
        <v>7528</v>
      </c>
      <c r="OP658">
        <v>0</v>
      </c>
      <c r="OQ658" t="s">
        <v>28</v>
      </c>
      <c r="OR658" t="s">
        <v>265</v>
      </c>
      <c r="OS658">
        <v>2007</v>
      </c>
      <c r="OT658">
        <v>2</v>
      </c>
      <c r="OU658">
        <v>1</v>
      </c>
      <c r="OV658">
        <v>2</v>
      </c>
      <c r="OW658">
        <v>1</v>
      </c>
      <c r="OX658">
        <v>0</v>
      </c>
      <c r="OY658">
        <v>35</v>
      </c>
      <c r="OZ658" t="s">
        <v>7515</v>
      </c>
      <c r="PA658" t="s">
        <v>7515</v>
      </c>
      <c r="PB658" t="s">
        <v>7515</v>
      </c>
      <c r="PC658" t="s">
        <v>7515</v>
      </c>
      <c r="PD658" t="s">
        <v>7515</v>
      </c>
      <c r="PE658" t="s">
        <v>7515</v>
      </c>
      <c r="PF658" t="s">
        <v>7515</v>
      </c>
      <c r="PG658" t="s">
        <v>7515</v>
      </c>
      <c r="PH658" t="s">
        <v>7515</v>
      </c>
      <c r="PI658" t="s">
        <v>7515</v>
      </c>
      <c r="PJ658" t="s">
        <v>7515</v>
      </c>
      <c r="PK658" t="s">
        <v>7515</v>
      </c>
      <c r="PL658" t="s">
        <v>7515</v>
      </c>
      <c r="PM658" t="s">
        <v>7515</v>
      </c>
      <c r="PN658" t="s">
        <v>7516</v>
      </c>
      <c r="PO658" t="s">
        <v>7515</v>
      </c>
      <c r="PP658" t="s">
        <v>7515</v>
      </c>
      <c r="PQ658" t="s">
        <v>7515</v>
      </c>
      <c r="PR658" t="s">
        <v>7515</v>
      </c>
      <c r="PS658" t="s">
        <v>7515</v>
      </c>
      <c r="PT658" t="s">
        <v>7515</v>
      </c>
      <c r="PU658" t="s">
        <v>7515</v>
      </c>
      <c r="PV658" t="s">
        <v>7515</v>
      </c>
      <c r="PW658" t="s">
        <v>7515</v>
      </c>
      <c r="PX658" t="s">
        <v>7515</v>
      </c>
      <c r="PY658" t="s">
        <v>7515</v>
      </c>
      <c r="PZ658" t="s">
        <v>7515</v>
      </c>
      <c r="QA658" t="s">
        <v>7515</v>
      </c>
      <c r="QB658" t="s">
        <v>7515</v>
      </c>
      <c r="QC658" t="s">
        <v>7515</v>
      </c>
      <c r="QE658" t="s">
        <v>7515</v>
      </c>
      <c r="QF658" t="s">
        <v>7515</v>
      </c>
      <c r="QG658" t="s">
        <v>7515</v>
      </c>
      <c r="QH658" t="s">
        <v>7516</v>
      </c>
      <c r="QI658" t="s">
        <v>7515</v>
      </c>
      <c r="QJ658" t="s">
        <v>7515</v>
      </c>
      <c r="QK658" t="s">
        <v>7515</v>
      </c>
      <c r="QY658" t="s">
        <v>7530</v>
      </c>
      <c r="RP658">
        <f t="shared" si="20"/>
        <v>4</v>
      </c>
      <c r="RS658">
        <f t="shared" si="21"/>
        <v>2</v>
      </c>
    </row>
    <row r="659" spans="1:487" x14ac:dyDescent="0.3">
      <c r="A659">
        <v>70646</v>
      </c>
      <c r="B659">
        <v>1243</v>
      </c>
      <c r="C659">
        <v>0</v>
      </c>
      <c r="D659">
        <v>5</v>
      </c>
      <c r="E659">
        <v>12</v>
      </c>
      <c r="F659">
        <v>82</v>
      </c>
      <c r="G659">
        <v>102</v>
      </c>
      <c r="H659">
        <v>9</v>
      </c>
      <c r="I659" t="s">
        <v>6793</v>
      </c>
      <c r="J659" t="s">
        <v>6793</v>
      </c>
      <c r="O659" t="s">
        <v>6793</v>
      </c>
      <c r="P659" t="s">
        <v>7516</v>
      </c>
      <c r="Q659" t="s">
        <v>7515</v>
      </c>
      <c r="R659" t="s">
        <v>7515</v>
      </c>
      <c r="S659" t="s">
        <v>7515</v>
      </c>
      <c r="T659" t="s">
        <v>7515</v>
      </c>
      <c r="U659" t="s">
        <v>7515</v>
      </c>
      <c r="V659" t="s">
        <v>7515</v>
      </c>
      <c r="W659" t="s">
        <v>7515</v>
      </c>
      <c r="X659" t="s">
        <v>7515</v>
      </c>
      <c r="Y659" t="s">
        <v>7515</v>
      </c>
      <c r="Z659" t="s">
        <v>7515</v>
      </c>
      <c r="AA659" t="s">
        <v>7515</v>
      </c>
      <c r="AB659" t="s">
        <v>7515</v>
      </c>
      <c r="AC659" t="s">
        <v>7515</v>
      </c>
      <c r="AD659" t="s">
        <v>7515</v>
      </c>
      <c r="AE659" t="s">
        <v>7515</v>
      </c>
      <c r="AF659" t="s">
        <v>7515</v>
      </c>
      <c r="AG659" t="s">
        <v>7515</v>
      </c>
      <c r="AH659" t="s">
        <v>7515</v>
      </c>
      <c r="AI659" t="s">
        <v>6796</v>
      </c>
      <c r="AQ659" t="s">
        <v>6985</v>
      </c>
      <c r="AR659" t="s">
        <v>6793</v>
      </c>
      <c r="AS659" t="s">
        <v>6794</v>
      </c>
      <c r="AT659" t="s">
        <v>6</v>
      </c>
      <c r="AU659" t="s">
        <v>6</v>
      </c>
      <c r="AV659" t="s">
        <v>6992</v>
      </c>
      <c r="AW659" t="s">
        <v>6794</v>
      </c>
      <c r="AX659" t="s">
        <v>6794</v>
      </c>
      <c r="AY659" t="s">
        <v>6814</v>
      </c>
      <c r="BA659" t="s">
        <v>6991</v>
      </c>
      <c r="BB659" t="s">
        <v>7551</v>
      </c>
      <c r="BC659" t="s">
        <v>6793</v>
      </c>
      <c r="BD659" t="s">
        <v>6794</v>
      </c>
      <c r="BE659" t="s">
        <v>6794</v>
      </c>
      <c r="BF659" t="s">
        <v>6794</v>
      </c>
      <c r="BG659" t="s">
        <v>6794</v>
      </c>
      <c r="BH659" t="s">
        <v>6794</v>
      </c>
      <c r="BI659" t="s">
        <v>6794</v>
      </c>
      <c r="BJ659" t="s">
        <v>6794</v>
      </c>
      <c r="BK659" t="s">
        <v>6793</v>
      </c>
      <c r="BL659" t="s">
        <v>6794</v>
      </c>
      <c r="BM659" t="s">
        <v>7029</v>
      </c>
      <c r="BN659" t="s">
        <v>7027</v>
      </c>
      <c r="BO659" t="s">
        <v>6794</v>
      </c>
      <c r="BQ659">
        <v>50</v>
      </c>
      <c r="BR659" t="s">
        <v>6</v>
      </c>
      <c r="BS659" t="s">
        <v>7533</v>
      </c>
      <c r="BT659" t="s">
        <v>6</v>
      </c>
      <c r="BU659" t="s">
        <v>7559</v>
      </c>
      <c r="BV659" t="s">
        <v>7561</v>
      </c>
      <c r="BW659" t="s">
        <v>7515</v>
      </c>
      <c r="BX659" t="s">
        <v>7516</v>
      </c>
      <c r="BY659" t="s">
        <v>7515</v>
      </c>
      <c r="BZ659" t="s">
        <v>7515</v>
      </c>
      <c r="CA659" t="s">
        <v>7515</v>
      </c>
      <c r="CB659" t="s">
        <v>7515</v>
      </c>
      <c r="CC659" t="s">
        <v>7515</v>
      </c>
      <c r="CD659" t="s">
        <v>7515</v>
      </c>
      <c r="CE659" t="s">
        <v>7515</v>
      </c>
      <c r="CF659" t="s">
        <v>7515</v>
      </c>
      <c r="CG659" t="s">
        <v>7515</v>
      </c>
      <c r="CH659" t="s">
        <v>7515</v>
      </c>
      <c r="CI659" t="s">
        <v>6794</v>
      </c>
      <c r="CJ659" t="s">
        <v>6794</v>
      </c>
      <c r="CK659" t="s">
        <v>7563</v>
      </c>
      <c r="CL659" t="s">
        <v>6966</v>
      </c>
      <c r="CM659" t="s">
        <v>6</v>
      </c>
      <c r="CN659" t="s">
        <v>7620</v>
      </c>
      <c r="CO659" t="s">
        <v>6793</v>
      </c>
      <c r="CP659" t="s">
        <v>6793</v>
      </c>
      <c r="CQ659" t="s">
        <v>6794</v>
      </c>
      <c r="CR659" t="s">
        <v>6793</v>
      </c>
      <c r="CS659" t="s">
        <v>6793</v>
      </c>
      <c r="CT659" t="s">
        <v>6793</v>
      </c>
      <c r="CU659" t="s">
        <v>6794</v>
      </c>
      <c r="CV659" t="s">
        <v>6793</v>
      </c>
      <c r="CW659" t="s">
        <v>6794</v>
      </c>
      <c r="CX659" t="s">
        <v>7520</v>
      </c>
      <c r="CY659" t="s">
        <v>7521</v>
      </c>
      <c r="CZ659" t="s">
        <v>7605</v>
      </c>
      <c r="DA659" t="s">
        <v>6793</v>
      </c>
      <c r="DB659">
        <v>3</v>
      </c>
      <c r="DC659">
        <v>4</v>
      </c>
      <c r="DD659">
        <v>3</v>
      </c>
      <c r="DE659" t="s">
        <v>6794</v>
      </c>
      <c r="EA659">
        <v>3</v>
      </c>
      <c r="EC659">
        <v>0</v>
      </c>
      <c r="ED659">
        <v>1</v>
      </c>
      <c r="EE659">
        <v>0</v>
      </c>
      <c r="EF659">
        <v>0</v>
      </c>
      <c r="EG659">
        <v>0</v>
      </c>
      <c r="EH659">
        <v>2</v>
      </c>
      <c r="EI659">
        <v>0</v>
      </c>
      <c r="EJ659" t="s">
        <v>6794</v>
      </c>
      <c r="EP659" t="s">
        <v>6794</v>
      </c>
      <c r="OI659" t="s">
        <v>7526</v>
      </c>
      <c r="OJ659" t="s">
        <v>7526</v>
      </c>
      <c r="OK659" t="s">
        <v>7526</v>
      </c>
      <c r="OL659" t="s">
        <v>7526</v>
      </c>
      <c r="OM659" t="s">
        <v>7528</v>
      </c>
      <c r="ON659" t="s">
        <v>7529</v>
      </c>
      <c r="OO659" t="s">
        <v>7528</v>
      </c>
      <c r="OP659">
        <v>1</v>
      </c>
      <c r="OQ659" t="s">
        <v>28</v>
      </c>
      <c r="OR659" t="s">
        <v>212</v>
      </c>
      <c r="OS659">
        <v>2006</v>
      </c>
      <c r="OT659">
        <v>12</v>
      </c>
      <c r="OU659">
        <v>1</v>
      </c>
      <c r="OV659">
        <v>12</v>
      </c>
      <c r="OW659">
        <v>1</v>
      </c>
      <c r="OX659">
        <v>0</v>
      </c>
      <c r="OY659">
        <v>35</v>
      </c>
      <c r="QE659">
        <v>-5</v>
      </c>
      <c r="QF659">
        <v>-5</v>
      </c>
      <c r="QG659">
        <v>-5</v>
      </c>
      <c r="QH659">
        <v>-5</v>
      </c>
      <c r="QI659">
        <v>-5</v>
      </c>
      <c r="QJ659">
        <v>-5</v>
      </c>
      <c r="QK659">
        <v>-5</v>
      </c>
      <c r="RP659">
        <f t="shared" si="20"/>
        <v>-1</v>
      </c>
      <c r="RS659">
        <f t="shared" si="21"/>
        <v>8</v>
      </c>
    </row>
    <row r="660" spans="1:487" x14ac:dyDescent="0.3">
      <c r="A660">
        <v>70647</v>
      </c>
      <c r="B660">
        <v>1244</v>
      </c>
      <c r="C660">
        <v>0</v>
      </c>
      <c r="D660">
        <v>5</v>
      </c>
      <c r="E660">
        <v>21</v>
      </c>
      <c r="F660">
        <v>159</v>
      </c>
      <c r="G660">
        <v>102</v>
      </c>
      <c r="H660">
        <v>3</v>
      </c>
      <c r="I660" t="s">
        <v>6793</v>
      </c>
      <c r="J660" t="s">
        <v>6793</v>
      </c>
      <c r="O660" t="s">
        <v>6793</v>
      </c>
      <c r="P660" t="s">
        <v>7516</v>
      </c>
      <c r="Q660" t="s">
        <v>7515</v>
      </c>
      <c r="R660" t="s">
        <v>7515</v>
      </c>
      <c r="S660" t="s">
        <v>7515</v>
      </c>
      <c r="T660" t="s">
        <v>7515</v>
      </c>
      <c r="U660" t="s">
        <v>7515</v>
      </c>
      <c r="V660" t="s">
        <v>7515</v>
      </c>
      <c r="W660" t="s">
        <v>7515</v>
      </c>
      <c r="X660" t="s">
        <v>7515</v>
      </c>
      <c r="Y660" t="s">
        <v>7515</v>
      </c>
      <c r="Z660" t="s">
        <v>7515</v>
      </c>
      <c r="AA660" t="s">
        <v>7515</v>
      </c>
      <c r="AB660" t="s">
        <v>7515</v>
      </c>
      <c r="AC660" t="s">
        <v>7515</v>
      </c>
      <c r="AD660" t="s">
        <v>7515</v>
      </c>
      <c r="AE660" t="s">
        <v>7515</v>
      </c>
      <c r="AF660" t="s">
        <v>7515</v>
      </c>
      <c r="AG660" t="s">
        <v>7515</v>
      </c>
      <c r="AH660" t="s">
        <v>7515</v>
      </c>
      <c r="AI660" t="s">
        <v>6796</v>
      </c>
      <c r="AQ660" t="s">
        <v>6993</v>
      </c>
      <c r="AR660" t="s">
        <v>6794</v>
      </c>
      <c r="AS660" t="s">
        <v>6794</v>
      </c>
      <c r="AT660">
        <v>0</v>
      </c>
      <c r="AU660">
        <v>7</v>
      </c>
      <c r="AV660" t="s">
        <v>6988</v>
      </c>
      <c r="AW660" t="s">
        <v>6793</v>
      </c>
      <c r="AX660" t="s">
        <v>6793</v>
      </c>
      <c r="AY660" t="s">
        <v>6813</v>
      </c>
      <c r="AZ660" t="s">
        <v>7531</v>
      </c>
      <c r="BA660" t="s">
        <v>7518</v>
      </c>
      <c r="BC660" t="s">
        <v>6793</v>
      </c>
      <c r="BD660" t="s">
        <v>6794</v>
      </c>
      <c r="BE660" t="s">
        <v>6793</v>
      </c>
      <c r="BF660" t="s">
        <v>6793</v>
      </c>
      <c r="BG660" t="s">
        <v>6794</v>
      </c>
      <c r="BH660" t="s">
        <v>6793</v>
      </c>
      <c r="BI660" t="s">
        <v>6793</v>
      </c>
      <c r="BJ660" t="s">
        <v>6794</v>
      </c>
      <c r="BK660" t="s">
        <v>6794</v>
      </c>
      <c r="BL660" t="s">
        <v>6794</v>
      </c>
      <c r="BM660" t="s">
        <v>7024</v>
      </c>
      <c r="BN660" t="s">
        <v>7021</v>
      </c>
      <c r="BO660" t="s">
        <v>6794</v>
      </c>
      <c r="BQ660">
        <v>50</v>
      </c>
      <c r="BR660">
        <v>35</v>
      </c>
      <c r="BS660" t="s">
        <v>7533</v>
      </c>
      <c r="BT660" t="s">
        <v>6</v>
      </c>
      <c r="BU660" t="s">
        <v>7559</v>
      </c>
      <c r="BV660" t="s">
        <v>7535</v>
      </c>
      <c r="BW660" t="s">
        <v>7515</v>
      </c>
      <c r="BX660" t="s">
        <v>7516</v>
      </c>
      <c r="BY660" t="s">
        <v>7515</v>
      </c>
      <c r="BZ660" t="s">
        <v>7515</v>
      </c>
      <c r="CA660" t="s">
        <v>7515</v>
      </c>
      <c r="CB660" t="s">
        <v>7515</v>
      </c>
      <c r="CC660" t="s">
        <v>7515</v>
      </c>
      <c r="CD660" t="s">
        <v>7515</v>
      </c>
      <c r="CE660" t="s">
        <v>7515</v>
      </c>
      <c r="CF660" t="s">
        <v>7515</v>
      </c>
      <c r="CG660" t="s">
        <v>7515</v>
      </c>
      <c r="CH660" t="s">
        <v>7515</v>
      </c>
      <c r="CI660" t="s">
        <v>6793</v>
      </c>
      <c r="CJ660" t="s">
        <v>6793</v>
      </c>
      <c r="CO660" t="s">
        <v>6793</v>
      </c>
      <c r="CP660" t="s">
        <v>6793</v>
      </c>
      <c r="CQ660" t="s">
        <v>6794</v>
      </c>
      <c r="CR660" t="s">
        <v>6793</v>
      </c>
      <c r="CS660" t="s">
        <v>6794</v>
      </c>
      <c r="CT660" t="s">
        <v>6794</v>
      </c>
      <c r="CU660" t="s">
        <v>6794</v>
      </c>
      <c r="CV660" t="s">
        <v>6793</v>
      </c>
      <c r="CW660" t="s">
        <v>6794</v>
      </c>
      <c r="CX660" t="s">
        <v>7520</v>
      </c>
      <c r="CY660" t="s">
        <v>7521</v>
      </c>
      <c r="CZ660" t="s">
        <v>7522</v>
      </c>
      <c r="DA660" t="s">
        <v>6793</v>
      </c>
      <c r="DB660">
        <v>2</v>
      </c>
      <c r="DC660">
        <v>2</v>
      </c>
      <c r="DD660">
        <v>4</v>
      </c>
      <c r="DE660" t="s">
        <v>6793</v>
      </c>
      <c r="DF660" t="s">
        <v>31</v>
      </c>
      <c r="DG660" t="s">
        <v>7597</v>
      </c>
      <c r="DH660">
        <v>2006</v>
      </c>
      <c r="DI660" t="s">
        <v>7557</v>
      </c>
      <c r="DJ660" t="s">
        <v>7606</v>
      </c>
      <c r="DK660">
        <v>2008</v>
      </c>
      <c r="DL660" t="s">
        <v>7574</v>
      </c>
      <c r="DM660">
        <v>2007</v>
      </c>
      <c r="DN660" t="s">
        <v>7557</v>
      </c>
      <c r="DO660" t="s">
        <v>7606</v>
      </c>
      <c r="DP660">
        <v>2008</v>
      </c>
      <c r="DQ660" t="s">
        <v>7593</v>
      </c>
      <c r="DR660">
        <v>2006</v>
      </c>
      <c r="DS660" t="s">
        <v>7557</v>
      </c>
      <c r="DT660" t="s">
        <v>7591</v>
      </c>
      <c r="DU660">
        <v>2006</v>
      </c>
      <c r="DV660" t="s">
        <v>7593</v>
      </c>
      <c r="DW660">
        <v>2006</v>
      </c>
      <c r="DX660" t="s">
        <v>7557</v>
      </c>
      <c r="DY660" t="s">
        <v>7606</v>
      </c>
      <c r="DZ660">
        <v>2008</v>
      </c>
      <c r="EA660">
        <v>1</v>
      </c>
      <c r="EB660" t="s">
        <v>7537</v>
      </c>
      <c r="EJ660" t="s">
        <v>6793</v>
      </c>
      <c r="EK660" t="s">
        <v>7573</v>
      </c>
      <c r="EM660">
        <v>1</v>
      </c>
      <c r="EN660">
        <v>2008</v>
      </c>
      <c r="EP660" t="s">
        <v>6793</v>
      </c>
      <c r="IA660" t="s">
        <v>7524</v>
      </c>
      <c r="IB660" t="s">
        <v>7598</v>
      </c>
      <c r="IC660">
        <v>2007</v>
      </c>
      <c r="IG660" t="s">
        <v>6966</v>
      </c>
      <c r="II660" t="s">
        <v>7524</v>
      </c>
      <c r="IJ660" t="s">
        <v>7598</v>
      </c>
      <c r="IK660">
        <v>2007</v>
      </c>
      <c r="IM660" t="s">
        <v>7526</v>
      </c>
      <c r="IN660" t="s">
        <v>7526</v>
      </c>
      <c r="IO660" t="s">
        <v>6793</v>
      </c>
      <c r="KE660" t="s">
        <v>7524</v>
      </c>
      <c r="KF660" t="s">
        <v>7606</v>
      </c>
      <c r="KG660">
        <v>2007</v>
      </c>
      <c r="KI660" t="s">
        <v>7526</v>
      </c>
      <c r="KJ660" t="s">
        <v>7526</v>
      </c>
      <c r="KK660" t="s">
        <v>6794</v>
      </c>
      <c r="KL660" t="s">
        <v>6793</v>
      </c>
      <c r="KM660" t="s">
        <v>7538</v>
      </c>
      <c r="KN660" t="s">
        <v>7595</v>
      </c>
      <c r="KO660">
        <v>2005</v>
      </c>
      <c r="KS660" t="s">
        <v>6794</v>
      </c>
      <c r="KT660" t="s">
        <v>6966</v>
      </c>
      <c r="OI660" t="s">
        <v>6757</v>
      </c>
      <c r="OJ660" t="s">
        <v>7526</v>
      </c>
      <c r="OM660" t="s">
        <v>7528</v>
      </c>
      <c r="ON660" t="s">
        <v>7529</v>
      </c>
      <c r="OO660" t="s">
        <v>7528</v>
      </c>
      <c r="OP660">
        <v>2</v>
      </c>
      <c r="OQ660" t="s">
        <v>28</v>
      </c>
      <c r="OR660" t="s">
        <v>7549</v>
      </c>
      <c r="OS660">
        <v>2007</v>
      </c>
      <c r="OT660">
        <v>9</v>
      </c>
      <c r="OU660">
        <v>1</v>
      </c>
      <c r="OV660">
        <v>9</v>
      </c>
      <c r="OW660">
        <v>1</v>
      </c>
      <c r="OX660">
        <v>0</v>
      </c>
      <c r="OY660">
        <v>35</v>
      </c>
      <c r="OZ660" t="s">
        <v>7515</v>
      </c>
      <c r="PA660" t="s">
        <v>7515</v>
      </c>
      <c r="PB660" t="s">
        <v>7515</v>
      </c>
      <c r="PC660" t="s">
        <v>7515</v>
      </c>
      <c r="PD660" t="s">
        <v>7515</v>
      </c>
      <c r="PE660" t="s">
        <v>7515</v>
      </c>
      <c r="PF660" t="s">
        <v>7515</v>
      </c>
      <c r="PG660" t="s">
        <v>7515</v>
      </c>
      <c r="PH660" t="s">
        <v>7515</v>
      </c>
      <c r="PI660" t="s">
        <v>7515</v>
      </c>
      <c r="PJ660" t="s">
        <v>7515</v>
      </c>
      <c r="PK660" t="s">
        <v>7515</v>
      </c>
      <c r="PL660" t="s">
        <v>7516</v>
      </c>
      <c r="PM660" t="s">
        <v>7516</v>
      </c>
      <c r="PN660" t="s">
        <v>7515</v>
      </c>
      <c r="PO660" t="s">
        <v>7515</v>
      </c>
      <c r="PP660" t="s">
        <v>7515</v>
      </c>
      <c r="PQ660" t="s">
        <v>7515</v>
      </c>
      <c r="PR660" t="s">
        <v>7515</v>
      </c>
      <c r="PS660" t="s">
        <v>7516</v>
      </c>
      <c r="PT660" t="s">
        <v>7516</v>
      </c>
      <c r="PU660" t="s">
        <v>7515</v>
      </c>
      <c r="PV660" t="s">
        <v>7515</v>
      </c>
      <c r="PW660" t="s">
        <v>7515</v>
      </c>
      <c r="PX660" t="s">
        <v>7515</v>
      </c>
      <c r="PY660" t="s">
        <v>7515</v>
      </c>
      <c r="PZ660" t="s">
        <v>7515</v>
      </c>
      <c r="QA660" t="s">
        <v>7515</v>
      </c>
      <c r="QB660" t="s">
        <v>7515</v>
      </c>
      <c r="QC660" t="s">
        <v>7515</v>
      </c>
      <c r="QE660" t="s">
        <v>7515</v>
      </c>
      <c r="QF660" t="s">
        <v>7516</v>
      </c>
      <c r="QG660" t="s">
        <v>7515</v>
      </c>
      <c r="QH660" t="s">
        <v>7515</v>
      </c>
      <c r="QI660" t="s">
        <v>7515</v>
      </c>
      <c r="QJ660" t="s">
        <v>7515</v>
      </c>
      <c r="QK660" t="s">
        <v>7515</v>
      </c>
      <c r="RP660">
        <f t="shared" si="20"/>
        <v>5</v>
      </c>
      <c r="RS660">
        <f t="shared" si="21"/>
        <v>3</v>
      </c>
    </row>
    <row r="661" spans="1:487" x14ac:dyDescent="0.3">
      <c r="A661">
        <v>70648</v>
      </c>
      <c r="B661">
        <v>1245</v>
      </c>
      <c r="C661">
        <v>0</v>
      </c>
      <c r="D661">
        <v>5</v>
      </c>
      <c r="E661">
        <v>11</v>
      </c>
      <c r="F661">
        <v>86</v>
      </c>
      <c r="G661">
        <v>102</v>
      </c>
      <c r="H661">
        <v>10</v>
      </c>
      <c r="I661" t="s">
        <v>6793</v>
      </c>
      <c r="J661" t="s">
        <v>6793</v>
      </c>
      <c r="O661" t="s">
        <v>6793</v>
      </c>
      <c r="P661" t="s">
        <v>7515</v>
      </c>
      <c r="Q661" t="s">
        <v>7516</v>
      </c>
      <c r="R661" t="s">
        <v>7515</v>
      </c>
      <c r="S661" t="s">
        <v>7515</v>
      </c>
      <c r="T661" t="s">
        <v>7515</v>
      </c>
      <c r="U661" t="s">
        <v>7515</v>
      </c>
      <c r="V661" t="s">
        <v>7515</v>
      </c>
      <c r="W661" t="s">
        <v>7515</v>
      </c>
      <c r="X661" t="s">
        <v>7515</v>
      </c>
      <c r="Y661" t="s">
        <v>7515</v>
      </c>
      <c r="Z661" t="s">
        <v>7515</v>
      </c>
      <c r="AA661" t="s">
        <v>7515</v>
      </c>
      <c r="AB661" t="s">
        <v>7515</v>
      </c>
      <c r="AC661" t="s">
        <v>7515</v>
      </c>
      <c r="AD661" t="s">
        <v>7515</v>
      </c>
      <c r="AE661" t="s">
        <v>7515</v>
      </c>
      <c r="AF661" t="s">
        <v>7515</v>
      </c>
      <c r="AG661" t="s">
        <v>7515</v>
      </c>
      <c r="AH661" t="s">
        <v>7515</v>
      </c>
      <c r="AI661" t="s">
        <v>7517</v>
      </c>
      <c r="AL661">
        <v>5</v>
      </c>
      <c r="AM661">
        <v>0</v>
      </c>
      <c r="AN661" t="s">
        <v>6845</v>
      </c>
      <c r="AQ661" t="s">
        <v>6993</v>
      </c>
      <c r="AR661" t="s">
        <v>6794</v>
      </c>
      <c r="AS661" t="s">
        <v>6794</v>
      </c>
      <c r="AT661">
        <v>0</v>
      </c>
      <c r="AU661">
        <v>12</v>
      </c>
      <c r="AV661" t="s">
        <v>6988</v>
      </c>
      <c r="AW661" t="s">
        <v>6793</v>
      </c>
      <c r="AX661" t="s">
        <v>6794</v>
      </c>
      <c r="AY661" t="s">
        <v>6813</v>
      </c>
      <c r="AZ661" t="s">
        <v>7531</v>
      </c>
      <c r="BA661" t="s">
        <v>6991</v>
      </c>
      <c r="BC661" t="s">
        <v>6793</v>
      </c>
      <c r="BD661" t="s">
        <v>6794</v>
      </c>
      <c r="BE661" t="s">
        <v>6794</v>
      </c>
      <c r="BF661" t="s">
        <v>6794</v>
      </c>
      <c r="BG661" t="s">
        <v>6793</v>
      </c>
      <c r="BH661" t="s">
        <v>6794</v>
      </c>
      <c r="BI661" t="s">
        <v>6794</v>
      </c>
      <c r="BJ661" t="s">
        <v>6794</v>
      </c>
      <c r="BK661" t="s">
        <v>6794</v>
      </c>
      <c r="BL661" t="s">
        <v>6793</v>
      </c>
      <c r="BM661" t="s">
        <v>7030</v>
      </c>
      <c r="BN661" t="s">
        <v>7029</v>
      </c>
      <c r="BO661" t="s">
        <v>6794</v>
      </c>
      <c r="BQ661">
        <v>40</v>
      </c>
      <c r="BR661">
        <v>25</v>
      </c>
      <c r="BS661" t="s">
        <v>7533</v>
      </c>
      <c r="BT661" t="s">
        <v>7576</v>
      </c>
      <c r="BU661" t="s">
        <v>7559</v>
      </c>
      <c r="BV661" t="s">
        <v>7535</v>
      </c>
      <c r="BW661" t="s">
        <v>7515</v>
      </c>
      <c r="BX661" t="s">
        <v>7516</v>
      </c>
      <c r="BY661" t="s">
        <v>7515</v>
      </c>
      <c r="BZ661" t="s">
        <v>7515</v>
      </c>
      <c r="CA661" t="s">
        <v>7515</v>
      </c>
      <c r="CB661" t="s">
        <v>7515</v>
      </c>
      <c r="CC661" t="s">
        <v>7515</v>
      </c>
      <c r="CD661" t="s">
        <v>7515</v>
      </c>
      <c r="CE661" t="s">
        <v>7515</v>
      </c>
      <c r="CF661" t="s">
        <v>7515</v>
      </c>
      <c r="CG661" t="s">
        <v>7515</v>
      </c>
      <c r="CH661" t="s">
        <v>7515</v>
      </c>
      <c r="CI661" t="s">
        <v>6793</v>
      </c>
      <c r="CJ661" t="s">
        <v>6794</v>
      </c>
      <c r="CO661" t="s">
        <v>6793</v>
      </c>
      <c r="CP661" t="s">
        <v>6793</v>
      </c>
      <c r="CQ661" t="s">
        <v>6794</v>
      </c>
      <c r="CR661" t="s">
        <v>6793</v>
      </c>
      <c r="CS661" t="s">
        <v>6794</v>
      </c>
      <c r="CT661" t="s">
        <v>6794</v>
      </c>
      <c r="CU661" t="s">
        <v>6794</v>
      </c>
      <c r="CV661" t="s">
        <v>6793</v>
      </c>
      <c r="CW661" t="s">
        <v>6794</v>
      </c>
      <c r="CX661" t="s">
        <v>7520</v>
      </c>
      <c r="CY661" t="s">
        <v>7521</v>
      </c>
      <c r="CZ661" t="s">
        <v>7605</v>
      </c>
      <c r="DA661" t="s">
        <v>6794</v>
      </c>
      <c r="DB661">
        <v>3</v>
      </c>
      <c r="DC661">
        <v>4</v>
      </c>
      <c r="DD661">
        <v>4</v>
      </c>
      <c r="EA661">
        <v>5</v>
      </c>
      <c r="EC661">
        <v>3</v>
      </c>
      <c r="ED661">
        <v>0</v>
      </c>
      <c r="EE661">
        <v>0</v>
      </c>
      <c r="EF661">
        <v>2</v>
      </c>
      <c r="EG661">
        <v>0</v>
      </c>
      <c r="EH661">
        <v>0</v>
      </c>
      <c r="EI661">
        <v>0</v>
      </c>
      <c r="EP661" t="s">
        <v>6794</v>
      </c>
      <c r="OM661" t="s">
        <v>7528</v>
      </c>
      <c r="ON661" t="s">
        <v>7539</v>
      </c>
      <c r="OO661" t="s">
        <v>7528</v>
      </c>
      <c r="OP661">
        <v>0</v>
      </c>
      <c r="OQ661" t="s">
        <v>28</v>
      </c>
      <c r="OR661" t="s">
        <v>212</v>
      </c>
      <c r="OS661">
        <v>2006</v>
      </c>
      <c r="OT661">
        <v>7</v>
      </c>
      <c r="OU661">
        <v>1</v>
      </c>
      <c r="OV661">
        <v>7</v>
      </c>
      <c r="OW661">
        <v>0</v>
      </c>
      <c r="OX661">
        <v>1</v>
      </c>
      <c r="OY661">
        <v>35</v>
      </c>
      <c r="QE661" t="s">
        <v>7516</v>
      </c>
      <c r="QF661" t="s">
        <v>7515</v>
      </c>
      <c r="QG661" t="s">
        <v>7515</v>
      </c>
      <c r="QH661" t="s">
        <v>7515</v>
      </c>
      <c r="QI661" t="s">
        <v>7515</v>
      </c>
      <c r="QJ661" t="s">
        <v>7515</v>
      </c>
      <c r="QK661" t="s">
        <v>7515</v>
      </c>
      <c r="RP661">
        <f t="shared" si="20"/>
        <v>4</v>
      </c>
      <c r="RS661">
        <f t="shared" si="21"/>
        <v>9</v>
      </c>
    </row>
    <row r="662" spans="1:487" x14ac:dyDescent="0.3">
      <c r="A662">
        <v>70649</v>
      </c>
      <c r="B662">
        <v>1246</v>
      </c>
      <c r="C662">
        <v>0</v>
      </c>
      <c r="D662">
        <v>5</v>
      </c>
      <c r="E662">
        <v>10</v>
      </c>
      <c r="F662">
        <v>92</v>
      </c>
      <c r="G662">
        <v>102</v>
      </c>
      <c r="H662">
        <v>15</v>
      </c>
      <c r="I662" t="s">
        <v>6793</v>
      </c>
      <c r="J662" t="s">
        <v>6793</v>
      </c>
      <c r="O662" t="s">
        <v>6793</v>
      </c>
      <c r="P662" t="s">
        <v>7515</v>
      </c>
      <c r="Q662" t="s">
        <v>7515</v>
      </c>
      <c r="R662" t="s">
        <v>7516</v>
      </c>
      <c r="S662" t="s">
        <v>7515</v>
      </c>
      <c r="T662" t="s">
        <v>7515</v>
      </c>
      <c r="U662" t="s">
        <v>7515</v>
      </c>
      <c r="V662" t="s">
        <v>7515</v>
      </c>
      <c r="W662" t="s">
        <v>7515</v>
      </c>
      <c r="X662" t="s">
        <v>7515</v>
      </c>
      <c r="Y662" t="s">
        <v>7515</v>
      </c>
      <c r="Z662" t="s">
        <v>7515</v>
      </c>
      <c r="AA662" t="s">
        <v>7515</v>
      </c>
      <c r="AB662" t="s">
        <v>7515</v>
      </c>
      <c r="AC662" t="s">
        <v>7515</v>
      </c>
      <c r="AD662" t="s">
        <v>7515</v>
      </c>
      <c r="AE662" t="s">
        <v>7515</v>
      </c>
      <c r="AF662" t="s">
        <v>7515</v>
      </c>
      <c r="AG662" t="s">
        <v>7515</v>
      </c>
      <c r="AH662" t="s">
        <v>7515</v>
      </c>
      <c r="AI662" t="s">
        <v>6796</v>
      </c>
      <c r="AQ662" t="s">
        <v>6985</v>
      </c>
      <c r="AR662" t="s">
        <v>6793</v>
      </c>
      <c r="AS662" t="s">
        <v>6794</v>
      </c>
      <c r="AT662">
        <v>0</v>
      </c>
      <c r="AU662">
        <v>10</v>
      </c>
      <c r="AV662" t="s">
        <v>7568</v>
      </c>
      <c r="AW662" t="s">
        <v>6794</v>
      </c>
      <c r="AX662" t="s">
        <v>6794</v>
      </c>
      <c r="AY662" t="s">
        <v>6813</v>
      </c>
      <c r="AZ662" t="s">
        <v>7531</v>
      </c>
      <c r="BA662" t="s">
        <v>6991</v>
      </c>
      <c r="BC662" t="s">
        <v>6794</v>
      </c>
      <c r="BD662" t="s">
        <v>6794</v>
      </c>
      <c r="BE662" t="s">
        <v>6794</v>
      </c>
      <c r="BF662" t="s">
        <v>6794</v>
      </c>
      <c r="BH662" t="s">
        <v>6794</v>
      </c>
      <c r="BI662" t="s">
        <v>6793</v>
      </c>
      <c r="BJ662" t="s">
        <v>6794</v>
      </c>
      <c r="BK662" t="s">
        <v>6794</v>
      </c>
      <c r="BL662" t="s">
        <v>6794</v>
      </c>
      <c r="BM662" t="s">
        <v>7022</v>
      </c>
      <c r="BN662" t="s">
        <v>7026</v>
      </c>
      <c r="BO662" t="s">
        <v>6794</v>
      </c>
      <c r="BQ662">
        <v>50</v>
      </c>
      <c r="BR662">
        <v>25</v>
      </c>
      <c r="BS662" t="s">
        <v>7533</v>
      </c>
      <c r="BT662" t="s">
        <v>7604</v>
      </c>
      <c r="BU662" t="s">
        <v>7024</v>
      </c>
      <c r="BV662" t="s">
        <v>7535</v>
      </c>
      <c r="BW662" t="s">
        <v>7516</v>
      </c>
      <c r="BX662" t="s">
        <v>7515</v>
      </c>
      <c r="BY662" t="s">
        <v>7515</v>
      </c>
      <c r="BZ662" t="s">
        <v>7515</v>
      </c>
      <c r="CA662" t="s">
        <v>7515</v>
      </c>
      <c r="CB662" t="s">
        <v>7515</v>
      </c>
      <c r="CC662" t="s">
        <v>7515</v>
      </c>
      <c r="CD662" t="s">
        <v>7515</v>
      </c>
      <c r="CE662" t="s">
        <v>7515</v>
      </c>
      <c r="CF662" t="s">
        <v>7515</v>
      </c>
      <c r="CG662" t="s">
        <v>7515</v>
      </c>
      <c r="CH662" t="s">
        <v>7515</v>
      </c>
      <c r="CI662" t="s">
        <v>6793</v>
      </c>
      <c r="CJ662" t="s">
        <v>6794</v>
      </c>
      <c r="CO662" t="s">
        <v>6793</v>
      </c>
      <c r="CP662" t="s">
        <v>6793</v>
      </c>
      <c r="CQ662" t="s">
        <v>6794</v>
      </c>
      <c r="CR662" t="s">
        <v>6793</v>
      </c>
      <c r="CS662" t="s">
        <v>6794</v>
      </c>
      <c r="CT662" t="s">
        <v>6793</v>
      </c>
      <c r="CU662" t="s">
        <v>6794</v>
      </c>
      <c r="CV662" t="s">
        <v>6793</v>
      </c>
      <c r="CW662" t="s">
        <v>6794</v>
      </c>
      <c r="CX662" t="s">
        <v>7520</v>
      </c>
      <c r="CY662" t="s">
        <v>7521</v>
      </c>
      <c r="CZ662" t="s">
        <v>7522</v>
      </c>
      <c r="DA662" t="s">
        <v>6793</v>
      </c>
      <c r="DB662">
        <v>2</v>
      </c>
      <c r="DC662">
        <v>3</v>
      </c>
      <c r="DD662">
        <v>3</v>
      </c>
      <c r="DE662" t="s">
        <v>6793</v>
      </c>
      <c r="DF662">
        <v>1</v>
      </c>
      <c r="DG662" t="s">
        <v>7593</v>
      </c>
      <c r="DH662">
        <v>2006</v>
      </c>
      <c r="DI662" t="s">
        <v>7557</v>
      </c>
      <c r="DJ662" t="s">
        <v>7590</v>
      </c>
      <c r="DK662">
        <v>2006</v>
      </c>
      <c r="EA662">
        <v>3</v>
      </c>
      <c r="EC662">
        <v>1</v>
      </c>
      <c r="ED662">
        <v>0</v>
      </c>
      <c r="EE662">
        <v>0</v>
      </c>
      <c r="EF662">
        <v>0</v>
      </c>
      <c r="EG662">
        <v>2</v>
      </c>
      <c r="EH662">
        <v>0</v>
      </c>
      <c r="EI662">
        <v>0</v>
      </c>
      <c r="EJ662" t="s">
        <v>6794</v>
      </c>
      <c r="EP662" t="s">
        <v>6794</v>
      </c>
      <c r="OI662" t="s">
        <v>7526</v>
      </c>
      <c r="OJ662" t="s">
        <v>7526</v>
      </c>
      <c r="OK662" t="s">
        <v>7526</v>
      </c>
      <c r="OL662" t="s">
        <v>7526</v>
      </c>
      <c r="OM662" t="s">
        <v>7528</v>
      </c>
      <c r="ON662" t="s">
        <v>7539</v>
      </c>
      <c r="OO662" t="s">
        <v>7528</v>
      </c>
      <c r="OP662">
        <v>1</v>
      </c>
      <c r="OQ662" t="s">
        <v>28</v>
      </c>
      <c r="OR662" t="s">
        <v>265</v>
      </c>
      <c r="OS662">
        <v>2007</v>
      </c>
      <c r="OT662">
        <v>12</v>
      </c>
      <c r="OU662">
        <v>1</v>
      </c>
      <c r="OV662">
        <v>12</v>
      </c>
      <c r="OW662">
        <v>1</v>
      </c>
      <c r="OX662">
        <v>0</v>
      </c>
      <c r="OY662">
        <v>35</v>
      </c>
      <c r="QE662" t="s">
        <v>7516</v>
      </c>
      <c r="QF662" t="s">
        <v>7515</v>
      </c>
      <c r="QG662" t="s">
        <v>7515</v>
      </c>
      <c r="QH662" t="s">
        <v>7515</v>
      </c>
      <c r="QI662" t="s">
        <v>7515</v>
      </c>
      <c r="QJ662" t="s">
        <v>7515</v>
      </c>
      <c r="QK662" t="s">
        <v>7515</v>
      </c>
      <c r="RP662">
        <f t="shared" si="20"/>
        <v>4</v>
      </c>
      <c r="RS662">
        <f t="shared" si="21"/>
        <v>2</v>
      </c>
    </row>
    <row r="663" spans="1:487" x14ac:dyDescent="0.3">
      <c r="A663">
        <v>70650</v>
      </c>
      <c r="B663">
        <v>1247</v>
      </c>
      <c r="C663">
        <v>0</v>
      </c>
      <c r="D663">
        <v>5</v>
      </c>
      <c r="E663">
        <v>14</v>
      </c>
      <c r="F663">
        <v>119</v>
      </c>
      <c r="G663">
        <v>102</v>
      </c>
      <c r="H663">
        <v>4</v>
      </c>
      <c r="I663" t="s">
        <v>6793</v>
      </c>
      <c r="J663" t="s">
        <v>6793</v>
      </c>
      <c r="O663" t="s">
        <v>6793</v>
      </c>
      <c r="P663" t="s">
        <v>7515</v>
      </c>
      <c r="Q663" t="s">
        <v>7516</v>
      </c>
      <c r="R663" t="s">
        <v>7515</v>
      </c>
      <c r="S663" t="s">
        <v>7515</v>
      </c>
      <c r="T663" t="s">
        <v>7515</v>
      </c>
      <c r="U663" t="s">
        <v>7515</v>
      </c>
      <c r="V663" t="s">
        <v>7515</v>
      </c>
      <c r="W663" t="s">
        <v>7515</v>
      </c>
      <c r="X663" t="s">
        <v>7515</v>
      </c>
      <c r="Y663" t="s">
        <v>7515</v>
      </c>
      <c r="Z663" t="s">
        <v>7516</v>
      </c>
      <c r="AA663" t="s">
        <v>7515</v>
      </c>
      <c r="AB663" t="s">
        <v>7515</v>
      </c>
      <c r="AC663" t="s">
        <v>7515</v>
      </c>
      <c r="AD663" t="s">
        <v>7515</v>
      </c>
      <c r="AE663" t="s">
        <v>7515</v>
      </c>
      <c r="AF663" t="s">
        <v>7515</v>
      </c>
      <c r="AG663" t="s">
        <v>7515</v>
      </c>
      <c r="AH663" t="s">
        <v>7515</v>
      </c>
      <c r="AI663" t="s">
        <v>7517</v>
      </c>
      <c r="AL663">
        <v>3</v>
      </c>
      <c r="AM663">
        <v>0</v>
      </c>
      <c r="AN663" t="s">
        <v>7560</v>
      </c>
      <c r="AQ663" t="s">
        <v>6993</v>
      </c>
      <c r="AR663" t="s">
        <v>6794</v>
      </c>
      <c r="AS663" t="s">
        <v>6794</v>
      </c>
      <c r="AT663" t="s">
        <v>6</v>
      </c>
      <c r="AU663" t="s">
        <v>6</v>
      </c>
      <c r="AV663" t="s">
        <v>6988</v>
      </c>
      <c r="AW663" t="s">
        <v>6793</v>
      </c>
      <c r="AX663" t="s">
        <v>6794</v>
      </c>
      <c r="AY663" t="s">
        <v>6813</v>
      </c>
      <c r="AZ663" t="s">
        <v>7531</v>
      </c>
      <c r="BA663" t="s">
        <v>6991</v>
      </c>
      <c r="BC663" t="s">
        <v>6793</v>
      </c>
      <c r="BD663" t="s">
        <v>6794</v>
      </c>
      <c r="BE663" t="s">
        <v>6793</v>
      </c>
      <c r="BF663" t="s">
        <v>6793</v>
      </c>
      <c r="BG663" t="s">
        <v>6793</v>
      </c>
      <c r="BH663" t="s">
        <v>6794</v>
      </c>
      <c r="BI663" t="s">
        <v>6794</v>
      </c>
      <c r="BJ663" t="s">
        <v>6794</v>
      </c>
      <c r="BK663" t="s">
        <v>6794</v>
      </c>
      <c r="BL663" t="s">
        <v>6794</v>
      </c>
      <c r="BM663" t="s">
        <v>7024</v>
      </c>
      <c r="BN663" t="s">
        <v>7021</v>
      </c>
      <c r="BO663" t="s">
        <v>6794</v>
      </c>
      <c r="BQ663">
        <v>25</v>
      </c>
      <c r="BR663">
        <v>25</v>
      </c>
      <c r="BS663" t="s">
        <v>7519</v>
      </c>
      <c r="BT663" t="s">
        <v>6</v>
      </c>
      <c r="BU663" t="s">
        <v>7559</v>
      </c>
      <c r="BV663" t="s">
        <v>7569</v>
      </c>
      <c r="BW663" t="s">
        <v>7515</v>
      </c>
      <c r="BX663" t="s">
        <v>7516</v>
      </c>
      <c r="BY663" t="s">
        <v>7515</v>
      </c>
      <c r="BZ663" t="s">
        <v>7515</v>
      </c>
      <c r="CA663" t="s">
        <v>7515</v>
      </c>
      <c r="CB663" t="s">
        <v>7515</v>
      </c>
      <c r="CC663" t="s">
        <v>7515</v>
      </c>
      <c r="CD663" t="s">
        <v>7515</v>
      </c>
      <c r="CE663" t="s">
        <v>7515</v>
      </c>
      <c r="CF663" t="s">
        <v>7515</v>
      </c>
      <c r="CG663" t="s">
        <v>7515</v>
      </c>
      <c r="CH663" t="s">
        <v>7515</v>
      </c>
      <c r="CI663" t="s">
        <v>6966</v>
      </c>
      <c r="CJ663" t="s">
        <v>6794</v>
      </c>
      <c r="CO663" t="s">
        <v>6793</v>
      </c>
      <c r="CP663" t="s">
        <v>6793</v>
      </c>
      <c r="CQ663" t="s">
        <v>6794</v>
      </c>
      <c r="CR663" t="s">
        <v>6793</v>
      </c>
      <c r="CS663" t="s">
        <v>6793</v>
      </c>
      <c r="CT663" t="s">
        <v>6793</v>
      </c>
      <c r="CU663" t="s">
        <v>6794</v>
      </c>
      <c r="CV663" t="s">
        <v>6793</v>
      </c>
      <c r="CW663" t="s">
        <v>6794</v>
      </c>
      <c r="CX663" t="s">
        <v>7520</v>
      </c>
      <c r="CY663" t="s">
        <v>7521</v>
      </c>
      <c r="CZ663" t="s">
        <v>7587</v>
      </c>
      <c r="DA663" t="s">
        <v>6793</v>
      </c>
      <c r="DB663">
        <v>3</v>
      </c>
      <c r="DC663">
        <v>3</v>
      </c>
      <c r="DD663">
        <v>4</v>
      </c>
      <c r="DE663" t="s">
        <v>6793</v>
      </c>
      <c r="DF663">
        <v>2</v>
      </c>
      <c r="DG663" t="s">
        <v>7556</v>
      </c>
      <c r="DH663">
        <v>2005</v>
      </c>
      <c r="DI663" t="s">
        <v>7557</v>
      </c>
      <c r="DJ663" t="s">
        <v>7556</v>
      </c>
      <c r="DK663">
        <v>2005</v>
      </c>
      <c r="DL663" t="s">
        <v>7597</v>
      </c>
      <c r="DM663">
        <v>2008</v>
      </c>
      <c r="DN663" t="s">
        <v>7557</v>
      </c>
      <c r="DO663" t="s">
        <v>7597</v>
      </c>
      <c r="DP663">
        <v>2008</v>
      </c>
      <c r="EA663">
        <v>3</v>
      </c>
      <c r="EC663">
        <v>0</v>
      </c>
      <c r="ED663">
        <v>1</v>
      </c>
      <c r="EE663">
        <v>0</v>
      </c>
      <c r="EF663">
        <v>0</v>
      </c>
      <c r="EG663">
        <v>2</v>
      </c>
      <c r="EH663">
        <v>0</v>
      </c>
      <c r="EI663">
        <v>0</v>
      </c>
      <c r="EJ663" t="s">
        <v>6793</v>
      </c>
      <c r="EK663" t="s">
        <v>6859</v>
      </c>
      <c r="EL663">
        <v>1</v>
      </c>
      <c r="EN663">
        <v>2006</v>
      </c>
      <c r="EP663" t="s">
        <v>6793</v>
      </c>
      <c r="II663" t="s">
        <v>7524</v>
      </c>
      <c r="IJ663" t="s">
        <v>7595</v>
      </c>
      <c r="IK663">
        <v>2007</v>
      </c>
      <c r="IM663" t="s">
        <v>7527</v>
      </c>
      <c r="IN663" t="s">
        <v>7527</v>
      </c>
      <c r="IO663" t="s">
        <v>6793</v>
      </c>
      <c r="OI663" t="s">
        <v>7526</v>
      </c>
      <c r="OJ663" t="s">
        <v>7526</v>
      </c>
      <c r="OL663" t="s">
        <v>7526</v>
      </c>
      <c r="OM663" t="s">
        <v>7528</v>
      </c>
      <c r="ON663" t="s">
        <v>7529</v>
      </c>
      <c r="OO663" t="s">
        <v>7528</v>
      </c>
      <c r="OP663">
        <v>3</v>
      </c>
      <c r="OQ663" t="s">
        <v>28</v>
      </c>
      <c r="OR663" t="s">
        <v>7549</v>
      </c>
      <c r="OS663">
        <v>2006</v>
      </c>
      <c r="OT663">
        <v>7</v>
      </c>
      <c r="OU663">
        <v>1</v>
      </c>
      <c r="OV663">
        <v>7</v>
      </c>
      <c r="OW663">
        <v>0</v>
      </c>
      <c r="OX663">
        <v>1</v>
      </c>
      <c r="OY663">
        <v>35</v>
      </c>
      <c r="OZ663" t="s">
        <v>7515</v>
      </c>
      <c r="PA663" t="s">
        <v>7515</v>
      </c>
      <c r="PB663" t="s">
        <v>7515</v>
      </c>
      <c r="PC663" t="s">
        <v>7515</v>
      </c>
      <c r="PD663" t="s">
        <v>7515</v>
      </c>
      <c r="PE663" t="s">
        <v>7515</v>
      </c>
      <c r="PF663" t="s">
        <v>7515</v>
      </c>
      <c r="PG663" t="s">
        <v>7515</v>
      </c>
      <c r="PH663" t="s">
        <v>7515</v>
      </c>
      <c r="PI663" t="s">
        <v>7515</v>
      </c>
      <c r="PJ663" t="s">
        <v>7515</v>
      </c>
      <c r="PK663" t="s">
        <v>7515</v>
      </c>
      <c r="PL663" t="s">
        <v>7515</v>
      </c>
      <c r="PM663" t="s">
        <v>7516</v>
      </c>
      <c r="PN663" t="s">
        <v>7515</v>
      </c>
      <c r="PO663" t="s">
        <v>7515</v>
      </c>
      <c r="PP663" t="s">
        <v>7515</v>
      </c>
      <c r="PQ663" t="s">
        <v>7515</v>
      </c>
      <c r="PR663" t="s">
        <v>7515</v>
      </c>
      <c r="PS663" t="s">
        <v>7515</v>
      </c>
      <c r="PT663" t="s">
        <v>7515</v>
      </c>
      <c r="PU663" t="s">
        <v>7515</v>
      </c>
      <c r="PV663" t="s">
        <v>7515</v>
      </c>
      <c r="PW663" t="s">
        <v>7515</v>
      </c>
      <c r="PX663" t="s">
        <v>7515</v>
      </c>
      <c r="PY663" t="s">
        <v>7515</v>
      </c>
      <c r="PZ663" t="s">
        <v>7515</v>
      </c>
      <c r="QA663" t="s">
        <v>7515</v>
      </c>
      <c r="QB663" t="s">
        <v>7515</v>
      </c>
      <c r="QC663" t="s">
        <v>7515</v>
      </c>
      <c r="QE663" t="s">
        <v>7515</v>
      </c>
      <c r="QF663" t="s">
        <v>7515</v>
      </c>
      <c r="QG663" t="s">
        <v>7515</v>
      </c>
      <c r="QH663" t="s">
        <v>7515</v>
      </c>
      <c r="QI663" t="s">
        <v>7515</v>
      </c>
      <c r="QJ663" t="s">
        <v>7516</v>
      </c>
      <c r="QK663" t="s">
        <v>7515</v>
      </c>
      <c r="RP663">
        <f t="shared" si="20"/>
        <v>-1</v>
      </c>
      <c r="RS663">
        <f t="shared" si="21"/>
        <v>3</v>
      </c>
    </row>
    <row r="664" spans="1:487" x14ac:dyDescent="0.3">
      <c r="A664">
        <v>70651</v>
      </c>
      <c r="B664">
        <v>1248</v>
      </c>
      <c r="C664">
        <v>0</v>
      </c>
      <c r="D664">
        <v>5</v>
      </c>
      <c r="E664">
        <v>19</v>
      </c>
      <c r="F664">
        <v>82</v>
      </c>
      <c r="G664">
        <v>102</v>
      </c>
      <c r="H664">
        <v>15</v>
      </c>
      <c r="I664" t="s">
        <v>6793</v>
      </c>
      <c r="J664" t="s">
        <v>6793</v>
      </c>
      <c r="O664" t="s">
        <v>6793</v>
      </c>
      <c r="P664" t="s">
        <v>7515</v>
      </c>
      <c r="Q664" t="s">
        <v>7516</v>
      </c>
      <c r="R664" t="s">
        <v>7516</v>
      </c>
      <c r="S664" t="s">
        <v>7515</v>
      </c>
      <c r="T664" t="s">
        <v>7515</v>
      </c>
      <c r="U664" t="s">
        <v>7515</v>
      </c>
      <c r="V664" t="s">
        <v>7515</v>
      </c>
      <c r="W664" t="s">
        <v>7515</v>
      </c>
      <c r="X664" t="s">
        <v>7515</v>
      </c>
      <c r="Y664" t="s">
        <v>7515</v>
      </c>
      <c r="Z664" t="s">
        <v>7515</v>
      </c>
      <c r="AA664" t="s">
        <v>7515</v>
      </c>
      <c r="AB664" t="s">
        <v>7515</v>
      </c>
      <c r="AC664" t="s">
        <v>7515</v>
      </c>
      <c r="AD664" t="s">
        <v>7515</v>
      </c>
      <c r="AE664" t="s">
        <v>7515</v>
      </c>
      <c r="AF664" t="s">
        <v>7515</v>
      </c>
      <c r="AG664" t="s">
        <v>7515</v>
      </c>
      <c r="AH664" t="s">
        <v>7515</v>
      </c>
      <c r="AI664" t="s">
        <v>6796</v>
      </c>
      <c r="AQ664" t="s">
        <v>6993</v>
      </c>
      <c r="AR664" t="s">
        <v>6794</v>
      </c>
      <c r="AS664" t="s">
        <v>6794</v>
      </c>
      <c r="AT664" t="s">
        <v>6</v>
      </c>
      <c r="AU664" t="s">
        <v>6</v>
      </c>
      <c r="AV664" t="s">
        <v>7568</v>
      </c>
      <c r="AW664" t="s">
        <v>6794</v>
      </c>
      <c r="AX664" t="s">
        <v>6793</v>
      </c>
      <c r="AY664" t="s">
        <v>6814</v>
      </c>
      <c r="BA664" t="s">
        <v>6991</v>
      </c>
      <c r="BB664" t="s">
        <v>7551</v>
      </c>
      <c r="BC664" t="s">
        <v>6793</v>
      </c>
      <c r="BD664" t="s">
        <v>6794</v>
      </c>
      <c r="BE664" t="s">
        <v>6793</v>
      </c>
      <c r="BF664" t="s">
        <v>6793</v>
      </c>
      <c r="BH664" t="s">
        <v>6794</v>
      </c>
      <c r="BI664" t="s">
        <v>6794</v>
      </c>
      <c r="BJ664" t="s">
        <v>6794</v>
      </c>
      <c r="BK664" t="s">
        <v>6793</v>
      </c>
      <c r="BL664" t="s">
        <v>6794</v>
      </c>
      <c r="BM664" t="s">
        <v>7029</v>
      </c>
      <c r="BN664" t="s">
        <v>7021</v>
      </c>
      <c r="BO664" t="s">
        <v>6794</v>
      </c>
      <c r="BQ664" t="s">
        <v>7547</v>
      </c>
      <c r="BR664" t="s">
        <v>6</v>
      </c>
      <c r="BS664" t="s">
        <v>7533</v>
      </c>
      <c r="BT664" t="s">
        <v>6</v>
      </c>
      <c r="BU664" t="s">
        <v>7559</v>
      </c>
      <c r="BV664" t="s">
        <v>7535</v>
      </c>
      <c r="BW664" t="s">
        <v>7516</v>
      </c>
      <c r="BX664" t="s">
        <v>7515</v>
      </c>
      <c r="BY664" t="s">
        <v>7515</v>
      </c>
      <c r="BZ664" t="s">
        <v>7515</v>
      </c>
      <c r="CA664" t="s">
        <v>7515</v>
      </c>
      <c r="CB664" t="s">
        <v>7515</v>
      </c>
      <c r="CC664" t="s">
        <v>7515</v>
      </c>
      <c r="CD664" t="s">
        <v>7515</v>
      </c>
      <c r="CE664" t="s">
        <v>7515</v>
      </c>
      <c r="CF664" t="s">
        <v>7515</v>
      </c>
      <c r="CG664" t="s">
        <v>7515</v>
      </c>
      <c r="CH664" t="s">
        <v>7515</v>
      </c>
      <c r="CI664" t="s">
        <v>6794</v>
      </c>
      <c r="CJ664" t="s">
        <v>6794</v>
      </c>
      <c r="CO664" t="s">
        <v>6793</v>
      </c>
      <c r="CP664" t="s">
        <v>6793</v>
      </c>
      <c r="CQ664" t="s">
        <v>6794</v>
      </c>
      <c r="CR664" t="s">
        <v>6794</v>
      </c>
      <c r="CS664" t="s">
        <v>6794</v>
      </c>
      <c r="CT664" t="s">
        <v>6793</v>
      </c>
      <c r="CU664" t="s">
        <v>6794</v>
      </c>
      <c r="CV664" t="s">
        <v>6794</v>
      </c>
      <c r="CW664" t="s">
        <v>6793</v>
      </c>
      <c r="CX664" t="s">
        <v>7520</v>
      </c>
      <c r="CY664" t="s">
        <v>7521</v>
      </c>
      <c r="CZ664" t="s">
        <v>7587</v>
      </c>
      <c r="DA664" t="s">
        <v>6793</v>
      </c>
      <c r="DB664">
        <v>2</v>
      </c>
      <c r="DC664">
        <v>3</v>
      </c>
      <c r="DD664">
        <v>1</v>
      </c>
      <c r="DE664" t="s">
        <v>6794</v>
      </c>
      <c r="EA664">
        <v>5</v>
      </c>
      <c r="EC664">
        <v>3</v>
      </c>
      <c r="ED664">
        <v>1</v>
      </c>
      <c r="EE664">
        <v>0</v>
      </c>
      <c r="EF664">
        <v>0</v>
      </c>
      <c r="EG664">
        <v>0</v>
      </c>
      <c r="EH664">
        <v>1</v>
      </c>
      <c r="EI664">
        <v>0</v>
      </c>
      <c r="EJ664" t="s">
        <v>6794</v>
      </c>
      <c r="EP664" t="s">
        <v>6794</v>
      </c>
      <c r="OI664" t="s">
        <v>7526</v>
      </c>
      <c r="OJ664" t="s">
        <v>7526</v>
      </c>
      <c r="OK664" t="s">
        <v>7526</v>
      </c>
      <c r="OL664" t="s">
        <v>7526</v>
      </c>
      <c r="OM664" t="s">
        <v>6757</v>
      </c>
      <c r="ON664" t="s">
        <v>7539</v>
      </c>
      <c r="OO664" t="s">
        <v>7528</v>
      </c>
      <c r="OP664">
        <v>3</v>
      </c>
      <c r="OQ664" t="s">
        <v>28</v>
      </c>
      <c r="OR664" t="s">
        <v>265</v>
      </c>
      <c r="OS664">
        <v>2006</v>
      </c>
      <c r="OT664">
        <v>7</v>
      </c>
      <c r="OU664">
        <v>1</v>
      </c>
      <c r="OV664">
        <v>7</v>
      </c>
      <c r="OW664">
        <v>1</v>
      </c>
      <c r="OX664">
        <v>0</v>
      </c>
      <c r="OY664">
        <v>35</v>
      </c>
      <c r="QE664" t="s">
        <v>7515</v>
      </c>
      <c r="QF664" t="s">
        <v>7515</v>
      </c>
      <c r="QG664" t="s">
        <v>7515</v>
      </c>
      <c r="QH664" t="s">
        <v>7515</v>
      </c>
      <c r="QI664" t="s">
        <v>7515</v>
      </c>
      <c r="QJ664" t="s">
        <v>7515</v>
      </c>
      <c r="QK664" t="s">
        <v>7516</v>
      </c>
      <c r="RP664">
        <f t="shared" si="20"/>
        <v>-1</v>
      </c>
      <c r="RS664">
        <f t="shared" si="21"/>
        <v>8</v>
      </c>
    </row>
    <row r="665" spans="1:487" x14ac:dyDescent="0.3">
      <c r="A665">
        <v>70652</v>
      </c>
      <c r="B665">
        <v>1250</v>
      </c>
      <c r="C665">
        <v>0</v>
      </c>
      <c r="D665">
        <v>5</v>
      </c>
      <c r="E665">
        <v>17</v>
      </c>
      <c r="F665">
        <v>117</v>
      </c>
      <c r="G665">
        <v>102</v>
      </c>
      <c r="H665">
        <v>4</v>
      </c>
      <c r="I665" t="s">
        <v>6793</v>
      </c>
      <c r="J665" t="s">
        <v>6793</v>
      </c>
      <c r="O665" t="s">
        <v>6793</v>
      </c>
      <c r="P665" t="s">
        <v>7515</v>
      </c>
      <c r="Q665" t="s">
        <v>7515</v>
      </c>
      <c r="R665" t="s">
        <v>7516</v>
      </c>
      <c r="S665" t="s">
        <v>7515</v>
      </c>
      <c r="T665" t="s">
        <v>7515</v>
      </c>
      <c r="U665" t="s">
        <v>7515</v>
      </c>
      <c r="V665" t="s">
        <v>7515</v>
      </c>
      <c r="W665" t="s">
        <v>7515</v>
      </c>
      <c r="X665" t="s">
        <v>7515</v>
      </c>
      <c r="Y665" t="s">
        <v>7515</v>
      </c>
      <c r="Z665" t="s">
        <v>7515</v>
      </c>
      <c r="AA665" t="s">
        <v>7515</v>
      </c>
      <c r="AB665" t="s">
        <v>7515</v>
      </c>
      <c r="AC665" t="s">
        <v>7515</v>
      </c>
      <c r="AD665" t="s">
        <v>7515</v>
      </c>
      <c r="AE665" t="s">
        <v>7515</v>
      </c>
      <c r="AF665" t="s">
        <v>7516</v>
      </c>
      <c r="AG665" t="s">
        <v>7515</v>
      </c>
      <c r="AH665" t="s">
        <v>7515</v>
      </c>
      <c r="AI665" t="s">
        <v>7517</v>
      </c>
      <c r="AL665">
        <v>0</v>
      </c>
      <c r="AM665">
        <v>8</v>
      </c>
      <c r="AN665" t="s">
        <v>6845</v>
      </c>
      <c r="AQ665" t="s">
        <v>6993</v>
      </c>
      <c r="AR665" t="s">
        <v>6793</v>
      </c>
      <c r="AS665" t="s">
        <v>6794</v>
      </c>
      <c r="AT665">
        <v>0</v>
      </c>
      <c r="AU665">
        <v>12</v>
      </c>
      <c r="AV665" t="s">
        <v>7568</v>
      </c>
      <c r="AW665" t="s">
        <v>6966</v>
      </c>
      <c r="AX665" t="s">
        <v>6794</v>
      </c>
      <c r="AY665" t="s">
        <v>6814</v>
      </c>
      <c r="BA665" t="s">
        <v>6991</v>
      </c>
      <c r="BB665" t="s">
        <v>7588</v>
      </c>
      <c r="BC665" t="s">
        <v>6794</v>
      </c>
      <c r="BD665" t="s">
        <v>6794</v>
      </c>
      <c r="BE665" t="s">
        <v>6794</v>
      </c>
      <c r="BF665" t="s">
        <v>6966</v>
      </c>
      <c r="BH665" t="s">
        <v>6793</v>
      </c>
      <c r="BI665" t="s">
        <v>6793</v>
      </c>
      <c r="BJ665" t="s">
        <v>6793</v>
      </c>
      <c r="BK665" t="s">
        <v>6794</v>
      </c>
      <c r="BL665" t="s">
        <v>6793</v>
      </c>
      <c r="BM665" t="s">
        <v>7024</v>
      </c>
      <c r="BN665" t="s">
        <v>7030</v>
      </c>
      <c r="BO665" t="s">
        <v>6794</v>
      </c>
      <c r="BQ665">
        <v>50</v>
      </c>
      <c r="BR665">
        <v>100</v>
      </c>
      <c r="BS665" t="s">
        <v>7519</v>
      </c>
      <c r="BT665" t="s">
        <v>7571</v>
      </c>
      <c r="BU665" t="s">
        <v>7559</v>
      </c>
      <c r="BV665" t="s">
        <v>7535</v>
      </c>
      <c r="BW665" t="s">
        <v>7515</v>
      </c>
      <c r="BX665" t="s">
        <v>7516</v>
      </c>
      <c r="BY665" t="s">
        <v>7515</v>
      </c>
      <c r="BZ665" t="s">
        <v>7515</v>
      </c>
      <c r="CA665" t="s">
        <v>7515</v>
      </c>
      <c r="CB665" t="s">
        <v>7515</v>
      </c>
      <c r="CC665" t="s">
        <v>7515</v>
      </c>
      <c r="CD665" t="s">
        <v>7515</v>
      </c>
      <c r="CE665" t="s">
        <v>7515</v>
      </c>
      <c r="CF665" t="s">
        <v>7515</v>
      </c>
      <c r="CG665" t="s">
        <v>7515</v>
      </c>
      <c r="CH665" t="s">
        <v>7515</v>
      </c>
      <c r="CI665" t="s">
        <v>6793</v>
      </c>
      <c r="CJ665" t="s">
        <v>6793</v>
      </c>
      <c r="CO665" t="s">
        <v>6793</v>
      </c>
      <c r="CP665" t="s">
        <v>6793</v>
      </c>
      <c r="CQ665" t="s">
        <v>6794</v>
      </c>
      <c r="CR665" t="s">
        <v>6793</v>
      </c>
      <c r="CS665" t="s">
        <v>6793</v>
      </c>
      <c r="CT665" t="s">
        <v>6793</v>
      </c>
      <c r="CU665" t="s">
        <v>6794</v>
      </c>
      <c r="CV665" t="s">
        <v>6793</v>
      </c>
      <c r="CW665" t="s">
        <v>6794</v>
      </c>
      <c r="CX665" t="s">
        <v>7520</v>
      </c>
      <c r="CY665" t="s">
        <v>7521</v>
      </c>
      <c r="CZ665" t="s">
        <v>7605</v>
      </c>
      <c r="DA665" t="s">
        <v>6794</v>
      </c>
      <c r="DB665">
        <v>3</v>
      </c>
      <c r="DC665">
        <v>5</v>
      </c>
      <c r="DD665">
        <v>2</v>
      </c>
      <c r="EA665">
        <v>5</v>
      </c>
      <c r="EC665">
        <v>3</v>
      </c>
      <c r="ED665">
        <v>0</v>
      </c>
      <c r="EE665">
        <v>0</v>
      </c>
      <c r="EF665">
        <v>2</v>
      </c>
      <c r="EG665">
        <v>0</v>
      </c>
      <c r="EH665">
        <v>0</v>
      </c>
      <c r="EI665">
        <v>0</v>
      </c>
      <c r="EP665" t="s">
        <v>6793</v>
      </c>
      <c r="EQ665" t="s">
        <v>7538</v>
      </c>
      <c r="ER665" t="s">
        <v>7595</v>
      </c>
      <c r="ES665">
        <v>2008</v>
      </c>
      <c r="EW665" t="s">
        <v>6793</v>
      </c>
      <c r="IA665" t="s">
        <v>7538</v>
      </c>
      <c r="IB665" t="s">
        <v>7574</v>
      </c>
      <c r="IC665">
        <v>2008</v>
      </c>
      <c r="IG665" t="s">
        <v>6793</v>
      </c>
      <c r="II665" t="s">
        <v>7538</v>
      </c>
      <c r="IJ665" t="s">
        <v>7574</v>
      </c>
      <c r="IK665">
        <v>2008</v>
      </c>
      <c r="IM665" t="s">
        <v>7527</v>
      </c>
      <c r="IO665" t="s">
        <v>6793</v>
      </c>
      <c r="JO665" t="s">
        <v>7538</v>
      </c>
      <c r="JP665" t="s">
        <v>7574</v>
      </c>
      <c r="JQ665">
        <v>2008</v>
      </c>
      <c r="JU665" t="s">
        <v>6793</v>
      </c>
      <c r="OM665" t="s">
        <v>7528</v>
      </c>
      <c r="ON665" t="s">
        <v>7539</v>
      </c>
      <c r="OO665" t="s">
        <v>7528</v>
      </c>
      <c r="OP665">
        <v>0</v>
      </c>
      <c r="OQ665" t="s">
        <v>28</v>
      </c>
      <c r="OR665" t="s">
        <v>7549</v>
      </c>
      <c r="OS665">
        <v>2006</v>
      </c>
      <c r="OT665">
        <v>11</v>
      </c>
      <c r="OU665">
        <v>1</v>
      </c>
      <c r="OV665">
        <v>11</v>
      </c>
      <c r="OW665">
        <v>0</v>
      </c>
      <c r="OX665">
        <v>1</v>
      </c>
      <c r="OY665">
        <v>35</v>
      </c>
      <c r="OZ665" t="s">
        <v>7515</v>
      </c>
      <c r="PA665" t="s">
        <v>7516</v>
      </c>
      <c r="PB665" t="s">
        <v>7515</v>
      </c>
      <c r="PC665" t="s">
        <v>7515</v>
      </c>
      <c r="PD665" t="s">
        <v>7515</v>
      </c>
      <c r="PE665" t="s">
        <v>7515</v>
      </c>
      <c r="PF665" t="s">
        <v>7515</v>
      </c>
      <c r="PG665" t="s">
        <v>7515</v>
      </c>
      <c r="PH665" t="s">
        <v>7515</v>
      </c>
      <c r="PI665" t="s">
        <v>7515</v>
      </c>
      <c r="PJ665" t="s">
        <v>7515</v>
      </c>
      <c r="PK665" t="s">
        <v>7515</v>
      </c>
      <c r="PL665" t="s">
        <v>7516</v>
      </c>
      <c r="PM665" t="s">
        <v>7516</v>
      </c>
      <c r="PN665" t="s">
        <v>7515</v>
      </c>
      <c r="PO665" t="s">
        <v>7515</v>
      </c>
      <c r="PP665" t="s">
        <v>7515</v>
      </c>
      <c r="PQ665" t="s">
        <v>7516</v>
      </c>
      <c r="PR665" t="s">
        <v>7515</v>
      </c>
      <c r="PS665" t="s">
        <v>7515</v>
      </c>
      <c r="PT665" t="s">
        <v>7515</v>
      </c>
      <c r="PU665" t="s">
        <v>7515</v>
      </c>
      <c r="PV665" t="s">
        <v>7515</v>
      </c>
      <c r="PW665" t="s">
        <v>7515</v>
      </c>
      <c r="PX665" t="s">
        <v>7515</v>
      </c>
      <c r="PY665" t="s">
        <v>7515</v>
      </c>
      <c r="PZ665" t="s">
        <v>7515</v>
      </c>
      <c r="QA665" t="s">
        <v>7515</v>
      </c>
      <c r="QB665" t="s">
        <v>7515</v>
      </c>
      <c r="QC665" t="s">
        <v>7515</v>
      </c>
      <c r="QE665">
        <v>-5</v>
      </c>
      <c r="QF665">
        <v>-5</v>
      </c>
      <c r="QG665">
        <v>-5</v>
      </c>
      <c r="QH665">
        <v>-5</v>
      </c>
      <c r="QI665">
        <v>-5</v>
      </c>
      <c r="QJ665">
        <v>-5</v>
      </c>
      <c r="QK665">
        <v>-5</v>
      </c>
      <c r="RP665">
        <f t="shared" si="20"/>
        <v>4</v>
      </c>
      <c r="RS665">
        <f t="shared" si="21"/>
        <v>3</v>
      </c>
    </row>
    <row r="666" spans="1:487" x14ac:dyDescent="0.3">
      <c r="A666">
        <v>70653</v>
      </c>
      <c r="B666">
        <v>1251</v>
      </c>
      <c r="C666">
        <v>0</v>
      </c>
      <c r="D666">
        <v>5</v>
      </c>
      <c r="E666">
        <v>14</v>
      </c>
      <c r="F666">
        <v>87</v>
      </c>
      <c r="G666">
        <v>102</v>
      </c>
      <c r="H666">
        <v>4</v>
      </c>
      <c r="I666" t="s">
        <v>6793</v>
      </c>
      <c r="J666" t="s">
        <v>6793</v>
      </c>
      <c r="O666" t="s">
        <v>6793</v>
      </c>
      <c r="P666" t="s">
        <v>7516</v>
      </c>
      <c r="Q666" t="s">
        <v>7515</v>
      </c>
      <c r="R666" t="s">
        <v>7515</v>
      </c>
      <c r="S666" t="s">
        <v>7515</v>
      </c>
      <c r="T666" t="s">
        <v>7515</v>
      </c>
      <c r="U666" t="s">
        <v>7515</v>
      </c>
      <c r="V666" t="s">
        <v>7515</v>
      </c>
      <c r="W666" t="s">
        <v>7515</v>
      </c>
      <c r="X666" t="s">
        <v>7515</v>
      </c>
      <c r="Y666" t="s">
        <v>7515</v>
      </c>
      <c r="Z666" t="s">
        <v>7515</v>
      </c>
      <c r="AA666" t="s">
        <v>7515</v>
      </c>
      <c r="AB666" t="s">
        <v>7515</v>
      </c>
      <c r="AC666" t="s">
        <v>7515</v>
      </c>
      <c r="AD666" t="s">
        <v>7515</v>
      </c>
      <c r="AE666" t="s">
        <v>7515</v>
      </c>
      <c r="AF666" t="s">
        <v>7515</v>
      </c>
      <c r="AG666" t="s">
        <v>7515</v>
      </c>
      <c r="AH666" t="s">
        <v>7515</v>
      </c>
      <c r="AI666" t="s">
        <v>7517</v>
      </c>
      <c r="AL666">
        <v>0</v>
      </c>
      <c r="AM666">
        <v>4</v>
      </c>
      <c r="AN666" t="s">
        <v>7550</v>
      </c>
      <c r="AO666">
        <v>1</v>
      </c>
      <c r="AQ666" t="s">
        <v>6993</v>
      </c>
      <c r="AR666" t="s">
        <v>6794</v>
      </c>
      <c r="AS666" t="s">
        <v>6794</v>
      </c>
      <c r="AT666">
        <v>0</v>
      </c>
      <c r="AU666">
        <v>15</v>
      </c>
      <c r="AV666" t="s">
        <v>7568</v>
      </c>
      <c r="AW666" t="s">
        <v>6794</v>
      </c>
      <c r="AX666" t="s">
        <v>6794</v>
      </c>
      <c r="AY666" t="s">
        <v>6</v>
      </c>
      <c r="BA666" t="s">
        <v>6991</v>
      </c>
      <c r="BC666" t="s">
        <v>6793</v>
      </c>
      <c r="BD666" t="s">
        <v>6794</v>
      </c>
      <c r="BE666" t="s">
        <v>6793</v>
      </c>
      <c r="BF666" t="s">
        <v>6793</v>
      </c>
      <c r="BH666" t="s">
        <v>6793</v>
      </c>
      <c r="BI666" t="s">
        <v>6793</v>
      </c>
      <c r="BJ666" t="s">
        <v>6794</v>
      </c>
      <c r="BK666" t="s">
        <v>6793</v>
      </c>
      <c r="BL666" t="s">
        <v>6794</v>
      </c>
      <c r="BM666" t="s">
        <v>7024</v>
      </c>
      <c r="BN666" t="s">
        <v>7025</v>
      </c>
      <c r="BO666" t="s">
        <v>6794</v>
      </c>
      <c r="BQ666">
        <v>50</v>
      </c>
      <c r="BR666" t="s">
        <v>6</v>
      </c>
      <c r="BS666" t="s">
        <v>7533</v>
      </c>
      <c r="BT666" t="s">
        <v>7554</v>
      </c>
      <c r="BU666" t="s">
        <v>7559</v>
      </c>
      <c r="BV666">
        <v>10</v>
      </c>
      <c r="BW666" t="s">
        <v>7515</v>
      </c>
      <c r="BX666" t="s">
        <v>7516</v>
      </c>
      <c r="BY666" t="s">
        <v>7516</v>
      </c>
      <c r="BZ666" t="s">
        <v>7515</v>
      </c>
      <c r="CA666" t="s">
        <v>7515</v>
      </c>
      <c r="CB666" t="s">
        <v>7515</v>
      </c>
      <c r="CC666" t="s">
        <v>7515</v>
      </c>
      <c r="CD666" t="s">
        <v>7515</v>
      </c>
      <c r="CE666" t="s">
        <v>7515</v>
      </c>
      <c r="CF666" t="s">
        <v>7515</v>
      </c>
      <c r="CG666" t="s">
        <v>7515</v>
      </c>
      <c r="CH666" t="s">
        <v>7515</v>
      </c>
      <c r="CI666" t="s">
        <v>6794</v>
      </c>
      <c r="CJ666" t="s">
        <v>6793</v>
      </c>
      <c r="CO666" t="s">
        <v>6793</v>
      </c>
      <c r="CP666" t="s">
        <v>6793</v>
      </c>
      <c r="CQ666" t="s">
        <v>6794</v>
      </c>
      <c r="CR666" t="s">
        <v>6793</v>
      </c>
      <c r="CS666" t="s">
        <v>6794</v>
      </c>
      <c r="CT666" t="s">
        <v>6793</v>
      </c>
      <c r="CU666" t="s">
        <v>6794</v>
      </c>
      <c r="CV666" t="s">
        <v>6793</v>
      </c>
      <c r="CW666" t="s">
        <v>6794</v>
      </c>
      <c r="CX666" t="s">
        <v>7520</v>
      </c>
      <c r="CY666" t="s">
        <v>7521</v>
      </c>
      <c r="CZ666" t="s">
        <v>7587</v>
      </c>
      <c r="DA666" t="s">
        <v>6793</v>
      </c>
      <c r="DB666">
        <v>2</v>
      </c>
      <c r="DC666">
        <v>5</v>
      </c>
      <c r="DD666">
        <v>2</v>
      </c>
      <c r="DE666" t="s">
        <v>6794</v>
      </c>
      <c r="EA666">
        <v>2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2</v>
      </c>
      <c r="EJ666" t="s">
        <v>6794</v>
      </c>
      <c r="EP666" t="s">
        <v>6794</v>
      </c>
      <c r="OI666" t="s">
        <v>7526</v>
      </c>
      <c r="OJ666" t="s">
        <v>7527</v>
      </c>
      <c r="OK666" t="s">
        <v>7527</v>
      </c>
      <c r="OL666" t="s">
        <v>7526</v>
      </c>
      <c r="OM666" t="s">
        <v>7528</v>
      </c>
      <c r="ON666" t="s">
        <v>7539</v>
      </c>
      <c r="OO666" t="s">
        <v>7528</v>
      </c>
      <c r="OP666">
        <v>4</v>
      </c>
      <c r="OQ666" t="s">
        <v>28</v>
      </c>
      <c r="OR666" t="s">
        <v>7549</v>
      </c>
      <c r="OS666">
        <v>2007</v>
      </c>
      <c r="OT666">
        <v>12</v>
      </c>
      <c r="OU666">
        <v>1</v>
      </c>
      <c r="OV666">
        <v>12</v>
      </c>
      <c r="OW666">
        <v>0</v>
      </c>
      <c r="OX666">
        <v>1</v>
      </c>
      <c r="OY666">
        <v>35</v>
      </c>
      <c r="QE666" t="s">
        <v>7516</v>
      </c>
      <c r="QF666" t="s">
        <v>7515</v>
      </c>
      <c r="QG666" t="s">
        <v>7515</v>
      </c>
      <c r="QH666" t="s">
        <v>7515</v>
      </c>
      <c r="QI666" t="s">
        <v>7515</v>
      </c>
      <c r="QJ666" t="s">
        <v>7515</v>
      </c>
      <c r="QK666" t="s">
        <v>7515</v>
      </c>
      <c r="RP666">
        <f t="shared" si="20"/>
        <v>3</v>
      </c>
      <c r="RS666">
        <f t="shared" si="21"/>
        <v>3</v>
      </c>
    </row>
    <row r="667" spans="1:487" x14ac:dyDescent="0.3">
      <c r="A667">
        <v>70654</v>
      </c>
      <c r="B667">
        <v>1252</v>
      </c>
      <c r="C667">
        <v>0</v>
      </c>
      <c r="D667">
        <v>5</v>
      </c>
      <c r="E667">
        <v>12</v>
      </c>
      <c r="F667">
        <v>87</v>
      </c>
      <c r="G667">
        <v>102</v>
      </c>
      <c r="H667">
        <v>16</v>
      </c>
      <c r="I667" t="s">
        <v>6793</v>
      </c>
      <c r="J667" t="s">
        <v>6793</v>
      </c>
      <c r="O667" t="s">
        <v>6793</v>
      </c>
      <c r="P667" t="s">
        <v>7516</v>
      </c>
      <c r="Q667" t="s">
        <v>7515</v>
      </c>
      <c r="R667" t="s">
        <v>7515</v>
      </c>
      <c r="S667" t="s">
        <v>7515</v>
      </c>
      <c r="T667" t="s">
        <v>7515</v>
      </c>
      <c r="U667" t="s">
        <v>7515</v>
      </c>
      <c r="V667" t="s">
        <v>7515</v>
      </c>
      <c r="W667" t="s">
        <v>7515</v>
      </c>
      <c r="X667" t="s">
        <v>7515</v>
      </c>
      <c r="Y667" t="s">
        <v>7515</v>
      </c>
      <c r="Z667" t="s">
        <v>7515</v>
      </c>
      <c r="AA667" t="s">
        <v>7515</v>
      </c>
      <c r="AB667" t="s">
        <v>7515</v>
      </c>
      <c r="AC667" t="s">
        <v>7515</v>
      </c>
      <c r="AD667" t="s">
        <v>7515</v>
      </c>
      <c r="AE667" t="s">
        <v>7515</v>
      </c>
      <c r="AF667" t="s">
        <v>7515</v>
      </c>
      <c r="AG667" t="s">
        <v>7515</v>
      </c>
      <c r="AH667" t="s">
        <v>7515</v>
      </c>
      <c r="AI667" t="s">
        <v>7517</v>
      </c>
      <c r="AL667">
        <v>6</v>
      </c>
      <c r="AM667">
        <v>0</v>
      </c>
      <c r="AN667" t="s">
        <v>7560</v>
      </c>
      <c r="AQ667" t="s">
        <v>6994</v>
      </c>
      <c r="AR667" t="s">
        <v>6794</v>
      </c>
      <c r="AS667" t="s">
        <v>6794</v>
      </c>
      <c r="AT667">
        <v>0</v>
      </c>
      <c r="AU667">
        <v>10</v>
      </c>
      <c r="AV667" t="s">
        <v>6988</v>
      </c>
      <c r="AW667" t="s">
        <v>6793</v>
      </c>
      <c r="AX667" t="s">
        <v>6793</v>
      </c>
      <c r="AY667" t="s">
        <v>6813</v>
      </c>
      <c r="AZ667" t="s">
        <v>7531</v>
      </c>
      <c r="BA667" t="s">
        <v>6991</v>
      </c>
      <c r="BC667" t="s">
        <v>6794</v>
      </c>
      <c r="BD667" t="s">
        <v>6794</v>
      </c>
      <c r="BE667" t="s">
        <v>6794</v>
      </c>
      <c r="BF667" t="s">
        <v>6793</v>
      </c>
      <c r="BG667" t="s">
        <v>6794</v>
      </c>
      <c r="BH667" t="s">
        <v>6794</v>
      </c>
      <c r="BI667" t="s">
        <v>6794</v>
      </c>
      <c r="BJ667" t="s">
        <v>6966</v>
      </c>
      <c r="BK667" t="s">
        <v>6794</v>
      </c>
      <c r="BL667" t="s">
        <v>6794</v>
      </c>
      <c r="BM667" t="s">
        <v>7024</v>
      </c>
      <c r="BN667" t="s">
        <v>6</v>
      </c>
      <c r="BO667" t="s">
        <v>6794</v>
      </c>
      <c r="BQ667">
        <v>50</v>
      </c>
      <c r="BR667">
        <v>100</v>
      </c>
      <c r="BS667" t="s">
        <v>7519</v>
      </c>
      <c r="BT667" t="s">
        <v>6</v>
      </c>
      <c r="BU667" t="s">
        <v>7559</v>
      </c>
      <c r="BV667" t="s">
        <v>7561</v>
      </c>
      <c r="BW667" t="s">
        <v>7515</v>
      </c>
      <c r="BX667" t="s">
        <v>7516</v>
      </c>
      <c r="BY667" t="s">
        <v>7515</v>
      </c>
      <c r="BZ667" t="s">
        <v>7515</v>
      </c>
      <c r="CA667" t="s">
        <v>7515</v>
      </c>
      <c r="CB667" t="s">
        <v>7515</v>
      </c>
      <c r="CC667" t="s">
        <v>7515</v>
      </c>
      <c r="CD667" t="s">
        <v>7515</v>
      </c>
      <c r="CE667" t="s">
        <v>7515</v>
      </c>
      <c r="CF667" t="s">
        <v>7515</v>
      </c>
      <c r="CG667" t="s">
        <v>7515</v>
      </c>
      <c r="CH667" t="s">
        <v>7515</v>
      </c>
      <c r="CI667" t="s">
        <v>6793</v>
      </c>
      <c r="CJ667" t="s">
        <v>6794</v>
      </c>
      <c r="CO667" t="s">
        <v>6793</v>
      </c>
      <c r="CP667" t="s">
        <v>6793</v>
      </c>
      <c r="CQ667" t="s">
        <v>6794</v>
      </c>
      <c r="CR667" t="s">
        <v>6793</v>
      </c>
      <c r="CS667" t="s">
        <v>6793</v>
      </c>
      <c r="CT667" t="s">
        <v>6794</v>
      </c>
      <c r="CU667" t="s">
        <v>6794</v>
      </c>
      <c r="CV667" t="s">
        <v>6793</v>
      </c>
      <c r="CW667" t="s">
        <v>6794</v>
      </c>
      <c r="CX667" t="s">
        <v>7520</v>
      </c>
      <c r="CY667" t="s">
        <v>7521</v>
      </c>
      <c r="CZ667" t="s">
        <v>7587</v>
      </c>
      <c r="DA667" t="s">
        <v>6793</v>
      </c>
      <c r="DB667">
        <v>2</v>
      </c>
      <c r="DC667">
        <v>3</v>
      </c>
      <c r="DD667">
        <v>4</v>
      </c>
      <c r="DE667" t="s">
        <v>6794</v>
      </c>
      <c r="EA667">
        <v>2</v>
      </c>
      <c r="EC667">
        <v>0</v>
      </c>
      <c r="ED667">
        <v>0</v>
      </c>
      <c r="EE667">
        <v>0</v>
      </c>
      <c r="EF667">
        <v>0</v>
      </c>
      <c r="EG667">
        <v>1</v>
      </c>
      <c r="EH667">
        <v>1</v>
      </c>
      <c r="EI667">
        <v>0</v>
      </c>
      <c r="EJ667" t="s">
        <v>6794</v>
      </c>
      <c r="EP667" t="s">
        <v>6793</v>
      </c>
      <c r="OI667" t="s">
        <v>7526</v>
      </c>
      <c r="OJ667" t="s">
        <v>7526</v>
      </c>
      <c r="OK667" t="s">
        <v>7526</v>
      </c>
      <c r="OL667" t="s">
        <v>7527</v>
      </c>
      <c r="OM667" t="s">
        <v>7528</v>
      </c>
      <c r="ON667" t="s">
        <v>7539</v>
      </c>
      <c r="OO667" t="s">
        <v>7528</v>
      </c>
      <c r="OP667">
        <v>1</v>
      </c>
      <c r="OQ667" t="s">
        <v>28</v>
      </c>
      <c r="OR667" t="s">
        <v>265</v>
      </c>
      <c r="OS667">
        <v>2007</v>
      </c>
      <c r="OT667">
        <v>11</v>
      </c>
      <c r="OU667">
        <v>1</v>
      </c>
      <c r="OV667">
        <v>11</v>
      </c>
      <c r="OW667">
        <v>0</v>
      </c>
      <c r="OX667">
        <v>1</v>
      </c>
      <c r="OY667">
        <v>35</v>
      </c>
      <c r="OZ667" t="s">
        <v>7515</v>
      </c>
      <c r="PA667" t="s">
        <v>7515</v>
      </c>
      <c r="PB667" t="s">
        <v>7515</v>
      </c>
      <c r="PC667" t="s">
        <v>7515</v>
      </c>
      <c r="PD667" t="s">
        <v>7515</v>
      </c>
      <c r="PE667" t="s">
        <v>7515</v>
      </c>
      <c r="PF667" t="s">
        <v>7515</v>
      </c>
      <c r="PG667" t="s">
        <v>7515</v>
      </c>
      <c r="PH667" t="s">
        <v>7515</v>
      </c>
      <c r="PI667" t="s">
        <v>7515</v>
      </c>
      <c r="PJ667" t="s">
        <v>7515</v>
      </c>
      <c r="PK667" t="s">
        <v>7515</v>
      </c>
      <c r="PL667" t="s">
        <v>7515</v>
      </c>
      <c r="PM667" t="s">
        <v>7515</v>
      </c>
      <c r="PN667" t="s">
        <v>7515</v>
      </c>
      <c r="PO667" t="s">
        <v>7515</v>
      </c>
      <c r="PP667" t="s">
        <v>7515</v>
      </c>
      <c r="PQ667" t="s">
        <v>7515</v>
      </c>
      <c r="PR667" t="s">
        <v>7515</v>
      </c>
      <c r="PS667" t="s">
        <v>7515</v>
      </c>
      <c r="PT667" t="s">
        <v>7515</v>
      </c>
      <c r="PU667" t="s">
        <v>7515</v>
      </c>
      <c r="PV667" t="s">
        <v>7515</v>
      </c>
      <c r="PW667" t="s">
        <v>7515</v>
      </c>
      <c r="PX667" t="s">
        <v>7515</v>
      </c>
      <c r="PY667" t="s">
        <v>7515</v>
      </c>
      <c r="PZ667" t="s">
        <v>7515</v>
      </c>
      <c r="QA667" t="s">
        <v>7515</v>
      </c>
      <c r="QB667" t="s">
        <v>7515</v>
      </c>
      <c r="QC667" t="s">
        <v>7515</v>
      </c>
      <c r="QE667" t="s">
        <v>7516</v>
      </c>
      <c r="QF667" t="s">
        <v>7515</v>
      </c>
      <c r="QG667" t="s">
        <v>7515</v>
      </c>
      <c r="QH667" t="s">
        <v>7515</v>
      </c>
      <c r="QI667" t="s">
        <v>7515</v>
      </c>
      <c r="QJ667" t="s">
        <v>7515</v>
      </c>
      <c r="QK667" t="s">
        <v>7515</v>
      </c>
      <c r="RP667">
        <f t="shared" si="20"/>
        <v>4</v>
      </c>
      <c r="RS667">
        <f t="shared" si="21"/>
        <v>3</v>
      </c>
    </row>
    <row r="668" spans="1:487" x14ac:dyDescent="0.3">
      <c r="A668">
        <v>70655</v>
      </c>
      <c r="B668">
        <v>1253</v>
      </c>
      <c r="C668">
        <v>0</v>
      </c>
      <c r="D668">
        <v>5</v>
      </c>
      <c r="E668">
        <v>16</v>
      </c>
      <c r="F668">
        <v>102</v>
      </c>
      <c r="G668">
        <v>102</v>
      </c>
      <c r="H668">
        <v>4</v>
      </c>
      <c r="I668" t="s">
        <v>6793</v>
      </c>
      <c r="J668" t="s">
        <v>6793</v>
      </c>
      <c r="O668" t="s">
        <v>6793</v>
      </c>
      <c r="P668" t="s">
        <v>7516</v>
      </c>
      <c r="Q668" t="s">
        <v>7515</v>
      </c>
      <c r="R668" t="s">
        <v>7515</v>
      </c>
      <c r="S668" t="s">
        <v>7515</v>
      </c>
      <c r="T668" t="s">
        <v>7515</v>
      </c>
      <c r="U668" t="s">
        <v>7515</v>
      </c>
      <c r="V668" t="s">
        <v>7515</v>
      </c>
      <c r="W668" t="s">
        <v>7515</v>
      </c>
      <c r="X668" t="s">
        <v>7515</v>
      </c>
      <c r="Y668" t="s">
        <v>7515</v>
      </c>
      <c r="Z668" t="s">
        <v>7515</v>
      </c>
      <c r="AA668" t="s">
        <v>7515</v>
      </c>
      <c r="AB668" t="s">
        <v>7515</v>
      </c>
      <c r="AC668" t="s">
        <v>7515</v>
      </c>
      <c r="AD668" t="s">
        <v>7515</v>
      </c>
      <c r="AE668" t="s">
        <v>7515</v>
      </c>
      <c r="AF668" t="s">
        <v>7515</v>
      </c>
      <c r="AG668" t="s">
        <v>7515</v>
      </c>
      <c r="AH668" t="s">
        <v>7515</v>
      </c>
      <c r="AI668" t="s">
        <v>7517</v>
      </c>
      <c r="AL668">
        <v>0</v>
      </c>
      <c r="AM668">
        <v>7</v>
      </c>
      <c r="AN668" t="s">
        <v>7550</v>
      </c>
      <c r="AO668">
        <v>0</v>
      </c>
      <c r="AQ668" t="s">
        <v>6995</v>
      </c>
      <c r="AR668" t="s">
        <v>6794</v>
      </c>
      <c r="AS668" t="s">
        <v>6794</v>
      </c>
      <c r="AT668">
        <v>0</v>
      </c>
      <c r="AU668">
        <v>25</v>
      </c>
      <c r="AV668" t="s">
        <v>7568</v>
      </c>
      <c r="AW668" t="s">
        <v>6794</v>
      </c>
      <c r="AX668" t="s">
        <v>6793</v>
      </c>
      <c r="AY668" t="s">
        <v>6814</v>
      </c>
      <c r="BA668" t="s">
        <v>7553</v>
      </c>
      <c r="BB668" t="s">
        <v>7583</v>
      </c>
      <c r="BC668" t="s">
        <v>6794</v>
      </c>
      <c r="BD668" t="s">
        <v>6794</v>
      </c>
      <c r="BE668" t="s">
        <v>6794</v>
      </c>
      <c r="BF668" t="s">
        <v>6794</v>
      </c>
      <c r="BH668" t="s">
        <v>6793</v>
      </c>
      <c r="BI668" t="s">
        <v>6793</v>
      </c>
      <c r="BJ668" t="s">
        <v>6793</v>
      </c>
      <c r="BK668" t="s">
        <v>6793</v>
      </c>
      <c r="BL668" t="s">
        <v>6794</v>
      </c>
      <c r="BM668" t="s">
        <v>7027</v>
      </c>
      <c r="BN668" t="s">
        <v>7025</v>
      </c>
      <c r="BO668" t="s">
        <v>6794</v>
      </c>
      <c r="BQ668">
        <v>0</v>
      </c>
      <c r="BR668">
        <v>10</v>
      </c>
      <c r="BS668" t="s">
        <v>7519</v>
      </c>
      <c r="BT668" t="s">
        <v>7542</v>
      </c>
      <c r="BU668" t="s">
        <v>7559</v>
      </c>
      <c r="BV668" t="s">
        <v>7543</v>
      </c>
      <c r="BW668" t="s">
        <v>7515</v>
      </c>
      <c r="BX668" t="s">
        <v>7515</v>
      </c>
      <c r="BY668" t="s">
        <v>7515</v>
      </c>
      <c r="BZ668" t="s">
        <v>7516</v>
      </c>
      <c r="CA668" t="s">
        <v>7515</v>
      </c>
      <c r="CB668" t="s">
        <v>7515</v>
      </c>
      <c r="CC668" t="s">
        <v>7515</v>
      </c>
      <c r="CD668" t="s">
        <v>7515</v>
      </c>
      <c r="CE668" t="s">
        <v>7515</v>
      </c>
      <c r="CF668" t="s">
        <v>7515</v>
      </c>
      <c r="CG668" t="s">
        <v>7515</v>
      </c>
      <c r="CH668" t="s">
        <v>7515</v>
      </c>
      <c r="CI668" t="s">
        <v>6794</v>
      </c>
      <c r="CJ668" t="s">
        <v>6794</v>
      </c>
      <c r="CO668" t="s">
        <v>6793</v>
      </c>
      <c r="CP668" t="s">
        <v>6793</v>
      </c>
      <c r="CQ668" t="s">
        <v>6794</v>
      </c>
      <c r="CR668" t="s">
        <v>6793</v>
      </c>
      <c r="CS668" t="s">
        <v>6793</v>
      </c>
      <c r="CT668" t="s">
        <v>6793</v>
      </c>
      <c r="CU668" t="s">
        <v>6794</v>
      </c>
      <c r="CV668" t="s">
        <v>6793</v>
      </c>
      <c r="CW668" t="s">
        <v>6794</v>
      </c>
      <c r="CX668" t="s">
        <v>7520</v>
      </c>
      <c r="CY668" t="s">
        <v>7521</v>
      </c>
      <c r="CZ668" t="s">
        <v>7536</v>
      </c>
      <c r="DA668" t="s">
        <v>6793</v>
      </c>
      <c r="DB668">
        <v>1</v>
      </c>
      <c r="DC668">
        <v>2</v>
      </c>
      <c r="DD668">
        <v>2</v>
      </c>
      <c r="DE668" t="s">
        <v>6794</v>
      </c>
      <c r="EA668">
        <v>2</v>
      </c>
      <c r="EC668">
        <v>1</v>
      </c>
      <c r="ED668">
        <v>0</v>
      </c>
      <c r="EE668">
        <v>0</v>
      </c>
      <c r="EF668">
        <v>0</v>
      </c>
      <c r="EG668">
        <v>1</v>
      </c>
      <c r="EH668">
        <v>0</v>
      </c>
      <c r="EI668">
        <v>0</v>
      </c>
      <c r="EJ668" t="s">
        <v>6794</v>
      </c>
      <c r="EP668" t="s">
        <v>6793</v>
      </c>
      <c r="KM668" t="s">
        <v>7524</v>
      </c>
      <c r="KN668" t="s">
        <v>7591</v>
      </c>
      <c r="KO668">
        <v>2007</v>
      </c>
      <c r="KS668" t="s">
        <v>6794</v>
      </c>
      <c r="KT668" t="s">
        <v>6793</v>
      </c>
      <c r="NW668">
        <v>3</v>
      </c>
      <c r="NX668" t="s">
        <v>7515</v>
      </c>
      <c r="NY668" t="s">
        <v>7515</v>
      </c>
      <c r="NZ668" t="s">
        <v>7515</v>
      </c>
      <c r="OA668" t="s">
        <v>7515</v>
      </c>
      <c r="OB668" t="s">
        <v>7515</v>
      </c>
      <c r="OC668" t="s">
        <v>7515</v>
      </c>
      <c r="OD668" t="s">
        <v>7515</v>
      </c>
      <c r="OE668" t="s">
        <v>7515</v>
      </c>
      <c r="OF668" t="s">
        <v>7516</v>
      </c>
      <c r="OG668" t="s">
        <v>7515</v>
      </c>
      <c r="OH668" t="s">
        <v>7515</v>
      </c>
      <c r="OI668" t="s">
        <v>7526</v>
      </c>
      <c r="OJ668" t="s">
        <v>7526</v>
      </c>
      <c r="OK668" t="s">
        <v>7527</v>
      </c>
      <c r="OL668" t="s">
        <v>7526</v>
      </c>
      <c r="OM668" t="s">
        <v>7528</v>
      </c>
      <c r="ON668" t="s">
        <v>7529</v>
      </c>
      <c r="OO668" t="s">
        <v>7528</v>
      </c>
      <c r="OP668">
        <v>0</v>
      </c>
      <c r="OQ668" t="s">
        <v>28</v>
      </c>
      <c r="OR668" t="s">
        <v>7549</v>
      </c>
      <c r="OS668">
        <v>2007</v>
      </c>
      <c r="OT668">
        <v>7</v>
      </c>
      <c r="OU668">
        <v>1</v>
      </c>
      <c r="OV668">
        <v>7</v>
      </c>
      <c r="OW668">
        <v>0</v>
      </c>
      <c r="OX668">
        <v>1</v>
      </c>
      <c r="OY668">
        <v>35</v>
      </c>
      <c r="OZ668" t="s">
        <v>7515</v>
      </c>
      <c r="PA668" t="s">
        <v>7515</v>
      </c>
      <c r="PB668" t="s">
        <v>7515</v>
      </c>
      <c r="PC668" t="s">
        <v>7515</v>
      </c>
      <c r="PD668" t="s">
        <v>7515</v>
      </c>
      <c r="PE668" t="s">
        <v>7515</v>
      </c>
      <c r="PF668" t="s">
        <v>7515</v>
      </c>
      <c r="PG668" t="s">
        <v>7515</v>
      </c>
      <c r="PH668" t="s">
        <v>7515</v>
      </c>
      <c r="PI668" t="s">
        <v>7515</v>
      </c>
      <c r="PJ668" t="s">
        <v>7515</v>
      </c>
      <c r="PK668" t="s">
        <v>7515</v>
      </c>
      <c r="PL668" t="s">
        <v>7515</v>
      </c>
      <c r="PM668" t="s">
        <v>7515</v>
      </c>
      <c r="PN668" t="s">
        <v>7515</v>
      </c>
      <c r="PO668" t="s">
        <v>7515</v>
      </c>
      <c r="PP668" t="s">
        <v>7515</v>
      </c>
      <c r="PQ668" t="s">
        <v>7515</v>
      </c>
      <c r="PR668" t="s">
        <v>7515</v>
      </c>
      <c r="PS668" t="s">
        <v>7515</v>
      </c>
      <c r="PT668" t="s">
        <v>7516</v>
      </c>
      <c r="PU668" t="s">
        <v>7515</v>
      </c>
      <c r="PV668" t="s">
        <v>7515</v>
      </c>
      <c r="PW668" t="s">
        <v>7515</v>
      </c>
      <c r="PX668" t="s">
        <v>7515</v>
      </c>
      <c r="PY668" t="s">
        <v>7515</v>
      </c>
      <c r="PZ668" t="s">
        <v>7515</v>
      </c>
      <c r="QA668" t="s">
        <v>7515</v>
      </c>
      <c r="QB668" t="s">
        <v>7515</v>
      </c>
      <c r="QC668" t="s">
        <v>7515</v>
      </c>
      <c r="QE668">
        <v>-5</v>
      </c>
      <c r="QF668">
        <v>-5</v>
      </c>
      <c r="QG668">
        <v>-5</v>
      </c>
      <c r="QH668">
        <v>-5</v>
      </c>
      <c r="QI668">
        <v>-5</v>
      </c>
      <c r="QJ668">
        <v>-5</v>
      </c>
      <c r="QK668">
        <v>-5</v>
      </c>
      <c r="RE668" t="s">
        <v>7530</v>
      </c>
      <c r="RP668">
        <f t="shared" si="20"/>
        <v>2</v>
      </c>
      <c r="RS668">
        <f t="shared" si="21"/>
        <v>6</v>
      </c>
    </row>
    <row r="669" spans="1:487" x14ac:dyDescent="0.3">
      <c r="A669">
        <v>70656</v>
      </c>
      <c r="B669">
        <v>1257</v>
      </c>
      <c r="C669">
        <v>0</v>
      </c>
      <c r="D669">
        <v>5</v>
      </c>
      <c r="E669">
        <v>19</v>
      </c>
      <c r="F669">
        <v>90</v>
      </c>
      <c r="G669">
        <v>102</v>
      </c>
      <c r="H669">
        <v>15</v>
      </c>
      <c r="I669" t="s">
        <v>6793</v>
      </c>
      <c r="J669" t="s">
        <v>6793</v>
      </c>
      <c r="O669" t="s">
        <v>6793</v>
      </c>
      <c r="P669" t="s">
        <v>7515</v>
      </c>
      <c r="Q669" t="s">
        <v>7516</v>
      </c>
      <c r="R669" t="s">
        <v>7515</v>
      </c>
      <c r="S669" t="s">
        <v>7515</v>
      </c>
      <c r="T669" t="s">
        <v>7515</v>
      </c>
      <c r="U669" t="s">
        <v>7515</v>
      </c>
      <c r="V669" t="s">
        <v>7515</v>
      </c>
      <c r="W669" t="s">
        <v>7515</v>
      </c>
      <c r="X669" t="s">
        <v>7515</v>
      </c>
      <c r="Y669" t="s">
        <v>7515</v>
      </c>
      <c r="Z669" t="s">
        <v>7515</v>
      </c>
      <c r="AA669" t="s">
        <v>7515</v>
      </c>
      <c r="AB669" t="s">
        <v>7515</v>
      </c>
      <c r="AC669" t="s">
        <v>7515</v>
      </c>
      <c r="AD669" t="s">
        <v>7515</v>
      </c>
      <c r="AE669" t="s">
        <v>7515</v>
      </c>
      <c r="AF669" t="s">
        <v>7516</v>
      </c>
      <c r="AG669" t="s">
        <v>7515</v>
      </c>
      <c r="AH669" t="s">
        <v>7515</v>
      </c>
      <c r="AI669" t="s">
        <v>6796</v>
      </c>
      <c r="AQ669" t="s">
        <v>6985</v>
      </c>
      <c r="AR669" t="s">
        <v>6793</v>
      </c>
      <c r="AS669" t="s">
        <v>6794</v>
      </c>
      <c r="AT669">
        <v>0</v>
      </c>
      <c r="AU669">
        <v>20</v>
      </c>
      <c r="AV669" t="s">
        <v>6992</v>
      </c>
      <c r="AW669" t="s">
        <v>6793</v>
      </c>
      <c r="AX669" t="s">
        <v>6793</v>
      </c>
      <c r="AY669" t="s">
        <v>6813</v>
      </c>
      <c r="AZ669" t="s">
        <v>7531</v>
      </c>
      <c r="BA669" t="s">
        <v>6991</v>
      </c>
      <c r="BC669" t="s">
        <v>6793</v>
      </c>
      <c r="BD669" t="s">
        <v>6794</v>
      </c>
      <c r="BE669" t="s">
        <v>6793</v>
      </c>
      <c r="BF669" t="s">
        <v>6793</v>
      </c>
      <c r="BG669" t="s">
        <v>6794</v>
      </c>
      <c r="BH669" t="s">
        <v>6793</v>
      </c>
      <c r="BI669" t="s">
        <v>6794</v>
      </c>
      <c r="BJ669" t="s">
        <v>6793</v>
      </c>
      <c r="BK669" t="s">
        <v>6794</v>
      </c>
      <c r="BL669" t="s">
        <v>6794</v>
      </c>
      <c r="BM669" t="s">
        <v>7021</v>
      </c>
      <c r="BN669" t="s">
        <v>7026</v>
      </c>
      <c r="BO669" t="s">
        <v>6794</v>
      </c>
      <c r="BQ669">
        <v>25</v>
      </c>
      <c r="BR669">
        <v>10</v>
      </c>
      <c r="BS669" t="s">
        <v>7519</v>
      </c>
      <c r="BT669" t="s">
        <v>7571</v>
      </c>
      <c r="BU669" t="s">
        <v>7559</v>
      </c>
      <c r="BV669" t="s">
        <v>7561</v>
      </c>
      <c r="BW669" t="s">
        <v>7515</v>
      </c>
      <c r="BX669" t="s">
        <v>7516</v>
      </c>
      <c r="BY669" t="s">
        <v>7515</v>
      </c>
      <c r="BZ669" t="s">
        <v>7515</v>
      </c>
      <c r="CA669" t="s">
        <v>7515</v>
      </c>
      <c r="CB669" t="s">
        <v>7515</v>
      </c>
      <c r="CC669" t="s">
        <v>7515</v>
      </c>
      <c r="CD669" t="s">
        <v>7515</v>
      </c>
      <c r="CE669" t="s">
        <v>7515</v>
      </c>
      <c r="CF669" t="s">
        <v>7515</v>
      </c>
      <c r="CG669" t="s">
        <v>7515</v>
      </c>
      <c r="CH669" t="s">
        <v>7515</v>
      </c>
      <c r="CI669" t="s">
        <v>6794</v>
      </c>
      <c r="CJ669" t="s">
        <v>6794</v>
      </c>
      <c r="CK669" t="s">
        <v>7563</v>
      </c>
      <c r="CL669" t="s">
        <v>7564</v>
      </c>
      <c r="CM669">
        <v>100</v>
      </c>
      <c r="CN669" t="s">
        <v>7620</v>
      </c>
      <c r="CO669" t="s">
        <v>6793</v>
      </c>
      <c r="CP669" t="s">
        <v>6793</v>
      </c>
      <c r="CQ669" t="s">
        <v>6794</v>
      </c>
      <c r="CR669" t="s">
        <v>6794</v>
      </c>
      <c r="CS669" t="s">
        <v>6966</v>
      </c>
      <c r="CT669" t="s">
        <v>6794</v>
      </c>
      <c r="CU669" t="s">
        <v>6794</v>
      </c>
      <c r="CV669" t="s">
        <v>6794</v>
      </c>
      <c r="CW669" t="s">
        <v>6793</v>
      </c>
      <c r="CX669" t="s">
        <v>7520</v>
      </c>
      <c r="CY669" t="s">
        <v>7521</v>
      </c>
      <c r="CZ669" t="s">
        <v>7522</v>
      </c>
      <c r="DA669" t="s">
        <v>6793</v>
      </c>
      <c r="DB669">
        <v>2</v>
      </c>
      <c r="DC669">
        <v>2</v>
      </c>
      <c r="DD669">
        <v>3</v>
      </c>
      <c r="DE669" t="s">
        <v>6793</v>
      </c>
      <c r="DF669">
        <v>1</v>
      </c>
      <c r="DG669" t="s">
        <v>7525</v>
      </c>
      <c r="DH669">
        <v>2007</v>
      </c>
      <c r="DI669" t="s">
        <v>7557</v>
      </c>
      <c r="DJ669" t="s">
        <v>7574</v>
      </c>
      <c r="DK669">
        <v>2007</v>
      </c>
      <c r="EA669">
        <v>1</v>
      </c>
      <c r="EB669" t="s">
        <v>7584</v>
      </c>
      <c r="EJ669" t="s">
        <v>6794</v>
      </c>
      <c r="EP669" t="s">
        <v>6794</v>
      </c>
      <c r="OI669" t="s">
        <v>7526</v>
      </c>
      <c r="OJ669" t="s">
        <v>7526</v>
      </c>
      <c r="OK669" t="s">
        <v>7526</v>
      </c>
      <c r="OL669" t="s">
        <v>7526</v>
      </c>
      <c r="OM669" t="s">
        <v>7528</v>
      </c>
      <c r="ON669" t="s">
        <v>7539</v>
      </c>
      <c r="OO669" t="s">
        <v>7528</v>
      </c>
      <c r="OP669">
        <v>4</v>
      </c>
      <c r="OQ669" t="s">
        <v>28</v>
      </c>
      <c r="OR669" t="s">
        <v>265</v>
      </c>
      <c r="OS669">
        <v>2007</v>
      </c>
      <c r="OT669">
        <v>2</v>
      </c>
      <c r="OU669">
        <v>1</v>
      </c>
      <c r="OV669">
        <v>2</v>
      </c>
      <c r="OW669">
        <v>1</v>
      </c>
      <c r="OX669">
        <v>0</v>
      </c>
      <c r="OY669">
        <v>35</v>
      </c>
      <c r="QE669" t="s">
        <v>7515</v>
      </c>
      <c r="QF669" t="s">
        <v>7516</v>
      </c>
      <c r="QG669" t="s">
        <v>7515</v>
      </c>
      <c r="QH669" t="s">
        <v>7515</v>
      </c>
      <c r="QI669" t="s">
        <v>7515</v>
      </c>
      <c r="QJ669" t="s">
        <v>7515</v>
      </c>
      <c r="QK669" t="s">
        <v>7515</v>
      </c>
      <c r="RP669">
        <f t="shared" si="20"/>
        <v>2</v>
      </c>
      <c r="RS669">
        <f t="shared" si="21"/>
        <v>1</v>
      </c>
    </row>
    <row r="670" spans="1:487" x14ac:dyDescent="0.3">
      <c r="A670">
        <v>70657</v>
      </c>
      <c r="B670">
        <v>1258</v>
      </c>
      <c r="C670">
        <v>0</v>
      </c>
      <c r="D670">
        <v>5</v>
      </c>
      <c r="E670">
        <v>14</v>
      </c>
      <c r="F670">
        <v>95</v>
      </c>
      <c r="G670">
        <v>102</v>
      </c>
      <c r="H670">
        <v>16</v>
      </c>
      <c r="I670" t="s">
        <v>6793</v>
      </c>
      <c r="J670" t="s">
        <v>6793</v>
      </c>
      <c r="O670" t="s">
        <v>6793</v>
      </c>
      <c r="P670" t="s">
        <v>7516</v>
      </c>
      <c r="Q670" t="s">
        <v>7516</v>
      </c>
      <c r="R670" t="s">
        <v>7515</v>
      </c>
      <c r="S670" t="s">
        <v>7515</v>
      </c>
      <c r="T670" t="s">
        <v>7515</v>
      </c>
      <c r="U670" t="s">
        <v>7515</v>
      </c>
      <c r="V670" t="s">
        <v>7515</v>
      </c>
      <c r="W670" t="s">
        <v>7515</v>
      </c>
      <c r="X670" t="s">
        <v>7515</v>
      </c>
      <c r="Y670" t="s">
        <v>7515</v>
      </c>
      <c r="Z670" t="s">
        <v>7515</v>
      </c>
      <c r="AA670" t="s">
        <v>7515</v>
      </c>
      <c r="AB670" t="s">
        <v>7515</v>
      </c>
      <c r="AC670" t="s">
        <v>7515</v>
      </c>
      <c r="AD670" t="s">
        <v>7515</v>
      </c>
      <c r="AE670" t="s">
        <v>7515</v>
      </c>
      <c r="AF670" t="s">
        <v>7515</v>
      </c>
      <c r="AG670" t="s">
        <v>7515</v>
      </c>
      <c r="AH670" t="s">
        <v>7515</v>
      </c>
      <c r="AI670" t="s">
        <v>7517</v>
      </c>
      <c r="AL670" t="s">
        <v>7547</v>
      </c>
      <c r="AM670" t="s">
        <v>7547</v>
      </c>
      <c r="AN670" t="s">
        <v>6845</v>
      </c>
      <c r="AQ670" t="s">
        <v>6993</v>
      </c>
      <c r="AR670" t="s">
        <v>6794</v>
      </c>
      <c r="AS670" t="s">
        <v>6794</v>
      </c>
      <c r="AT670" t="s">
        <v>6</v>
      </c>
      <c r="AU670" t="s">
        <v>6</v>
      </c>
      <c r="AV670" t="s">
        <v>6757</v>
      </c>
      <c r="AW670" t="s">
        <v>6794</v>
      </c>
      <c r="AX670" t="s">
        <v>6794</v>
      </c>
      <c r="AY670" t="s">
        <v>6814</v>
      </c>
      <c r="BA670" t="s">
        <v>6991</v>
      </c>
      <c r="BB670" t="s">
        <v>7588</v>
      </c>
      <c r="BC670" t="s">
        <v>6794</v>
      </c>
      <c r="BD670" t="s">
        <v>6794</v>
      </c>
      <c r="BE670" t="s">
        <v>6794</v>
      </c>
      <c r="BF670" t="s">
        <v>6794</v>
      </c>
      <c r="BH670" t="s">
        <v>6793</v>
      </c>
      <c r="BI670" t="s">
        <v>6794</v>
      </c>
      <c r="BJ670" t="s">
        <v>6794</v>
      </c>
      <c r="BK670" t="s">
        <v>6793</v>
      </c>
      <c r="BL670" t="s">
        <v>6794</v>
      </c>
      <c r="BM670" t="s">
        <v>7027</v>
      </c>
      <c r="BN670" t="s">
        <v>7025</v>
      </c>
      <c r="BO670" t="s">
        <v>6794</v>
      </c>
      <c r="BQ670" t="s">
        <v>7547</v>
      </c>
      <c r="BR670" t="s">
        <v>6</v>
      </c>
      <c r="BS670" t="s">
        <v>7533</v>
      </c>
      <c r="BT670" t="s">
        <v>6</v>
      </c>
      <c r="BU670" t="s">
        <v>7559</v>
      </c>
      <c r="BV670" t="s">
        <v>7543</v>
      </c>
      <c r="BW670" t="s">
        <v>7516</v>
      </c>
      <c r="BX670" t="s">
        <v>7515</v>
      </c>
      <c r="BY670" t="s">
        <v>7515</v>
      </c>
      <c r="BZ670" t="s">
        <v>7515</v>
      </c>
      <c r="CA670" t="s">
        <v>7515</v>
      </c>
      <c r="CB670" t="s">
        <v>7515</v>
      </c>
      <c r="CC670" t="s">
        <v>7515</v>
      </c>
      <c r="CD670" t="s">
        <v>7515</v>
      </c>
      <c r="CE670" t="s">
        <v>7515</v>
      </c>
      <c r="CF670" t="s">
        <v>7515</v>
      </c>
      <c r="CG670" t="s">
        <v>7515</v>
      </c>
      <c r="CH670" t="s">
        <v>7515</v>
      </c>
      <c r="CI670" t="s">
        <v>6794</v>
      </c>
      <c r="CJ670" t="s">
        <v>6794</v>
      </c>
      <c r="CO670" t="s">
        <v>6794</v>
      </c>
      <c r="CP670" t="s">
        <v>6793</v>
      </c>
      <c r="CQ670" t="s">
        <v>6794</v>
      </c>
      <c r="CR670" t="s">
        <v>6794</v>
      </c>
      <c r="CS670" t="s">
        <v>6793</v>
      </c>
      <c r="CT670" t="s">
        <v>6794</v>
      </c>
      <c r="CU670" t="s">
        <v>6794</v>
      </c>
      <c r="CV670" t="s">
        <v>6793</v>
      </c>
      <c r="CW670" t="s">
        <v>6794</v>
      </c>
      <c r="CX670" t="s">
        <v>7520</v>
      </c>
      <c r="CY670" t="s">
        <v>7521</v>
      </c>
      <c r="CZ670" t="s">
        <v>7587</v>
      </c>
      <c r="DA670" t="s">
        <v>6793</v>
      </c>
      <c r="DB670">
        <v>3</v>
      </c>
      <c r="DC670">
        <v>4</v>
      </c>
      <c r="DD670">
        <v>4</v>
      </c>
      <c r="DE670" t="s">
        <v>6793</v>
      </c>
      <c r="DF670">
        <v>2</v>
      </c>
      <c r="DG670" t="s">
        <v>6</v>
      </c>
      <c r="DH670" t="s">
        <v>6</v>
      </c>
      <c r="DI670" t="s">
        <v>7557</v>
      </c>
      <c r="DJ670" t="s">
        <v>6</v>
      </c>
      <c r="DK670" t="s">
        <v>6</v>
      </c>
      <c r="DL670" t="s">
        <v>6</v>
      </c>
      <c r="DM670" t="s">
        <v>6</v>
      </c>
      <c r="DN670" t="s">
        <v>7557</v>
      </c>
      <c r="DO670" t="s">
        <v>6</v>
      </c>
      <c r="DP670" t="s">
        <v>6</v>
      </c>
      <c r="EA670">
        <v>2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2</v>
      </c>
      <c r="EI670">
        <v>0</v>
      </c>
      <c r="EJ670" t="s">
        <v>6794</v>
      </c>
      <c r="EP670" t="s">
        <v>6794</v>
      </c>
      <c r="OI670" t="s">
        <v>7526</v>
      </c>
      <c r="OJ670" t="s">
        <v>7526</v>
      </c>
      <c r="OK670" t="s">
        <v>7526</v>
      </c>
      <c r="OL670" t="s">
        <v>7526</v>
      </c>
      <c r="OM670" t="s">
        <v>7528</v>
      </c>
      <c r="ON670" t="s">
        <v>7539</v>
      </c>
      <c r="OO670" t="s">
        <v>7528</v>
      </c>
      <c r="OP670">
        <v>0</v>
      </c>
      <c r="OQ670" t="s">
        <v>28</v>
      </c>
      <c r="OR670" t="s">
        <v>265</v>
      </c>
      <c r="OS670">
        <v>2007</v>
      </c>
      <c r="OT670">
        <v>7</v>
      </c>
      <c r="OU670">
        <v>1</v>
      </c>
      <c r="OV670">
        <v>7</v>
      </c>
      <c r="OW670">
        <v>0</v>
      </c>
      <c r="OX670">
        <v>1</v>
      </c>
      <c r="OY670">
        <v>35</v>
      </c>
      <c r="QE670" t="s">
        <v>7516</v>
      </c>
      <c r="QF670" t="s">
        <v>7515</v>
      </c>
      <c r="QG670" t="s">
        <v>7515</v>
      </c>
      <c r="QH670" t="s">
        <v>7515</v>
      </c>
      <c r="QI670" t="s">
        <v>7515</v>
      </c>
      <c r="QJ670" t="s">
        <v>7515</v>
      </c>
      <c r="QK670" t="s">
        <v>7515</v>
      </c>
      <c r="RP670">
        <f t="shared" si="20"/>
        <v>-1</v>
      </c>
      <c r="RS670">
        <f t="shared" si="21"/>
        <v>6</v>
      </c>
    </row>
    <row r="671" spans="1:487" x14ac:dyDescent="0.3">
      <c r="A671">
        <v>70658</v>
      </c>
      <c r="B671">
        <v>1259</v>
      </c>
      <c r="C671">
        <v>0</v>
      </c>
      <c r="D671">
        <v>5</v>
      </c>
      <c r="E671">
        <v>11</v>
      </c>
      <c r="F671">
        <v>79</v>
      </c>
      <c r="G671">
        <v>102</v>
      </c>
      <c r="H671">
        <v>3</v>
      </c>
      <c r="I671" t="s">
        <v>6793</v>
      </c>
      <c r="J671" t="s">
        <v>6793</v>
      </c>
      <c r="O671" t="s">
        <v>6793</v>
      </c>
      <c r="P671" t="s">
        <v>7516</v>
      </c>
      <c r="Q671" t="s">
        <v>7515</v>
      </c>
      <c r="R671" t="s">
        <v>7515</v>
      </c>
      <c r="S671" t="s">
        <v>7515</v>
      </c>
      <c r="T671" t="s">
        <v>7515</v>
      </c>
      <c r="U671" t="s">
        <v>7515</v>
      </c>
      <c r="V671" t="s">
        <v>7515</v>
      </c>
      <c r="W671" t="s">
        <v>7515</v>
      </c>
      <c r="X671" t="s">
        <v>7515</v>
      </c>
      <c r="Y671" t="s">
        <v>7515</v>
      </c>
      <c r="Z671" t="s">
        <v>7515</v>
      </c>
      <c r="AA671" t="s">
        <v>7515</v>
      </c>
      <c r="AB671" t="s">
        <v>7515</v>
      </c>
      <c r="AC671" t="s">
        <v>7515</v>
      </c>
      <c r="AD671" t="s">
        <v>7515</v>
      </c>
      <c r="AE671" t="s">
        <v>7515</v>
      </c>
      <c r="AF671" t="s">
        <v>7515</v>
      </c>
      <c r="AG671" t="s">
        <v>7515</v>
      </c>
      <c r="AH671" t="s">
        <v>7515</v>
      </c>
      <c r="AI671" t="s">
        <v>6796</v>
      </c>
      <c r="AQ671" t="s">
        <v>6985</v>
      </c>
      <c r="AR671" t="s">
        <v>6793</v>
      </c>
      <c r="AS671" t="s">
        <v>6794</v>
      </c>
      <c r="AT671" t="s">
        <v>6</v>
      </c>
      <c r="AU671" t="s">
        <v>6</v>
      </c>
      <c r="AV671" t="s">
        <v>6988</v>
      </c>
      <c r="AW671" t="s">
        <v>6793</v>
      </c>
      <c r="AX671" t="s">
        <v>6966</v>
      </c>
      <c r="AY671" t="s">
        <v>6814</v>
      </c>
      <c r="BA671" t="s">
        <v>7553</v>
      </c>
      <c r="BB671" t="s">
        <v>6</v>
      </c>
      <c r="BC671" t="s">
        <v>6794</v>
      </c>
      <c r="BD671" t="s">
        <v>6794</v>
      </c>
      <c r="BE671" t="s">
        <v>6794</v>
      </c>
      <c r="BF671" t="s">
        <v>6966</v>
      </c>
      <c r="BG671" t="s">
        <v>6793</v>
      </c>
      <c r="BH671" t="s">
        <v>6794</v>
      </c>
      <c r="BI671" t="s">
        <v>6794</v>
      </c>
      <c r="BJ671" t="s">
        <v>6966</v>
      </c>
      <c r="BK671" t="s">
        <v>6793</v>
      </c>
      <c r="BL671" t="s">
        <v>6794</v>
      </c>
      <c r="BM671" t="s">
        <v>7021</v>
      </c>
      <c r="BN671" t="s">
        <v>6</v>
      </c>
      <c r="BO671" t="s">
        <v>6794</v>
      </c>
      <c r="BQ671" t="s">
        <v>7547</v>
      </c>
      <c r="BR671">
        <v>50</v>
      </c>
      <c r="BS671" t="s">
        <v>7519</v>
      </c>
      <c r="BT671" t="s">
        <v>6</v>
      </c>
      <c r="BU671" t="s">
        <v>7031</v>
      </c>
      <c r="BV671" t="s">
        <v>7543</v>
      </c>
      <c r="BW671" t="s">
        <v>7516</v>
      </c>
      <c r="BX671" t="s">
        <v>7515</v>
      </c>
      <c r="BY671" t="s">
        <v>7515</v>
      </c>
      <c r="BZ671" t="s">
        <v>7515</v>
      </c>
      <c r="CA671" t="s">
        <v>7515</v>
      </c>
      <c r="CB671" t="s">
        <v>7515</v>
      </c>
      <c r="CC671" t="s">
        <v>7515</v>
      </c>
      <c r="CD671" t="s">
        <v>7515</v>
      </c>
      <c r="CE671" t="s">
        <v>7515</v>
      </c>
      <c r="CF671" t="s">
        <v>7515</v>
      </c>
      <c r="CG671" t="s">
        <v>7515</v>
      </c>
      <c r="CH671" t="s">
        <v>7515</v>
      </c>
      <c r="CI671" t="s">
        <v>6966</v>
      </c>
      <c r="CJ671" t="s">
        <v>6794</v>
      </c>
      <c r="CO671" t="s">
        <v>6793</v>
      </c>
      <c r="CP671" t="s">
        <v>6793</v>
      </c>
      <c r="CQ671" t="s">
        <v>6794</v>
      </c>
      <c r="CR671" t="s">
        <v>6793</v>
      </c>
      <c r="CS671" t="s">
        <v>6794</v>
      </c>
      <c r="CT671" t="s">
        <v>6793</v>
      </c>
      <c r="CU671" t="s">
        <v>6794</v>
      </c>
      <c r="CV671" t="s">
        <v>6793</v>
      </c>
      <c r="CW671" t="s">
        <v>6794</v>
      </c>
      <c r="CX671" t="s">
        <v>7520</v>
      </c>
      <c r="CY671" t="s">
        <v>7521</v>
      </c>
      <c r="CZ671" t="s">
        <v>7522</v>
      </c>
      <c r="DA671" t="s">
        <v>6793</v>
      </c>
      <c r="DB671">
        <v>3</v>
      </c>
      <c r="DC671">
        <v>4</v>
      </c>
      <c r="DD671">
        <v>4</v>
      </c>
      <c r="DE671" t="s">
        <v>6794</v>
      </c>
      <c r="EA671">
        <v>4</v>
      </c>
      <c r="EC671">
        <v>2</v>
      </c>
      <c r="ED671">
        <v>0</v>
      </c>
      <c r="EE671">
        <v>0</v>
      </c>
      <c r="EF671">
        <v>2</v>
      </c>
      <c r="EG671">
        <v>0</v>
      </c>
      <c r="EH671">
        <v>0</v>
      </c>
      <c r="EI671">
        <v>0</v>
      </c>
      <c r="EJ671" t="s">
        <v>6794</v>
      </c>
      <c r="EP671" t="s">
        <v>6794</v>
      </c>
      <c r="OI671" t="s">
        <v>7526</v>
      </c>
      <c r="OJ671" t="s">
        <v>7526</v>
      </c>
      <c r="OK671" t="s">
        <v>7527</v>
      </c>
      <c r="OL671" t="s">
        <v>7526</v>
      </c>
      <c r="OM671" t="s">
        <v>7528</v>
      </c>
      <c r="ON671" t="s">
        <v>7529</v>
      </c>
      <c r="OO671" t="s">
        <v>7528</v>
      </c>
      <c r="OP671">
        <v>0</v>
      </c>
      <c r="OQ671" t="s">
        <v>28</v>
      </c>
      <c r="OR671" t="s">
        <v>7549</v>
      </c>
      <c r="OS671">
        <v>2006</v>
      </c>
      <c r="OT671">
        <v>8</v>
      </c>
      <c r="OU671">
        <v>1</v>
      </c>
      <c r="OV671">
        <v>8</v>
      </c>
      <c r="OW671">
        <v>1</v>
      </c>
      <c r="OX671">
        <v>0</v>
      </c>
      <c r="OY671">
        <v>35</v>
      </c>
      <c r="QE671" t="s">
        <v>7515</v>
      </c>
      <c r="QF671" t="s">
        <v>7515</v>
      </c>
      <c r="QG671" t="s">
        <v>7515</v>
      </c>
      <c r="QH671" t="s">
        <v>7515</v>
      </c>
      <c r="QI671" t="s">
        <v>7515</v>
      </c>
      <c r="QJ671" t="s">
        <v>7515</v>
      </c>
      <c r="QK671" t="s">
        <v>7516</v>
      </c>
      <c r="RP671">
        <f t="shared" si="20"/>
        <v>-1</v>
      </c>
      <c r="RS671">
        <f t="shared" si="21"/>
        <v>1</v>
      </c>
    </row>
    <row r="672" spans="1:487" x14ac:dyDescent="0.3">
      <c r="A672">
        <v>70659</v>
      </c>
      <c r="B672">
        <v>1260</v>
      </c>
      <c r="C672">
        <v>0</v>
      </c>
      <c r="D672">
        <v>5</v>
      </c>
      <c r="E672">
        <v>15</v>
      </c>
      <c r="F672">
        <v>85</v>
      </c>
      <c r="G672">
        <v>102</v>
      </c>
      <c r="H672">
        <v>10</v>
      </c>
      <c r="I672" t="s">
        <v>6793</v>
      </c>
      <c r="J672" t="s">
        <v>6793</v>
      </c>
      <c r="O672" t="s">
        <v>6793</v>
      </c>
      <c r="P672" t="s">
        <v>7515</v>
      </c>
      <c r="Q672" t="s">
        <v>7515</v>
      </c>
      <c r="R672" t="s">
        <v>7515</v>
      </c>
      <c r="S672" t="s">
        <v>7515</v>
      </c>
      <c r="T672" t="s">
        <v>7515</v>
      </c>
      <c r="U672" t="s">
        <v>7515</v>
      </c>
      <c r="V672" t="s">
        <v>7515</v>
      </c>
      <c r="W672" t="s">
        <v>7515</v>
      </c>
      <c r="X672" t="s">
        <v>7515</v>
      </c>
      <c r="Y672" t="s">
        <v>7515</v>
      </c>
      <c r="Z672" t="s">
        <v>7515</v>
      </c>
      <c r="AA672" t="s">
        <v>7515</v>
      </c>
      <c r="AB672" t="s">
        <v>7515</v>
      </c>
      <c r="AC672" t="s">
        <v>7515</v>
      </c>
      <c r="AD672" t="s">
        <v>7515</v>
      </c>
      <c r="AE672" t="s">
        <v>7516</v>
      </c>
      <c r="AF672" t="s">
        <v>7515</v>
      </c>
      <c r="AG672" t="s">
        <v>7515</v>
      </c>
      <c r="AH672" t="s">
        <v>7515</v>
      </c>
      <c r="AI672" t="s">
        <v>7517</v>
      </c>
      <c r="AL672">
        <v>6</v>
      </c>
      <c r="AM672">
        <v>1</v>
      </c>
      <c r="AN672" t="s">
        <v>6845</v>
      </c>
      <c r="AQ672" t="s">
        <v>6993</v>
      </c>
      <c r="AR672" t="s">
        <v>6794</v>
      </c>
      <c r="AS672" t="s">
        <v>6794</v>
      </c>
      <c r="AT672" t="s">
        <v>6</v>
      </c>
      <c r="AU672" t="s">
        <v>6</v>
      </c>
      <c r="AV672" t="s">
        <v>6992</v>
      </c>
      <c r="AW672" t="s">
        <v>6966</v>
      </c>
      <c r="AX672" t="s">
        <v>6794</v>
      </c>
      <c r="AY672" t="s">
        <v>6813</v>
      </c>
      <c r="AZ672" t="s">
        <v>7531</v>
      </c>
      <c r="BA672" t="s">
        <v>6991</v>
      </c>
      <c r="BC672" t="s">
        <v>6793</v>
      </c>
      <c r="BD672" t="s">
        <v>6793</v>
      </c>
      <c r="BE672" t="s">
        <v>6793</v>
      </c>
      <c r="BF672" t="s">
        <v>6793</v>
      </c>
      <c r="BG672" t="s">
        <v>6794</v>
      </c>
      <c r="BH672" t="s">
        <v>6794</v>
      </c>
      <c r="BI672" t="s">
        <v>6794</v>
      </c>
      <c r="BJ672" t="s">
        <v>6794</v>
      </c>
      <c r="BK672" t="s">
        <v>6794</v>
      </c>
      <c r="BL672" t="s">
        <v>6794</v>
      </c>
      <c r="BM672" t="s">
        <v>7024</v>
      </c>
      <c r="BN672" t="s">
        <v>7030</v>
      </c>
      <c r="BO672" t="s">
        <v>6794</v>
      </c>
      <c r="BQ672">
        <v>40</v>
      </c>
      <c r="BR672" t="s">
        <v>6</v>
      </c>
      <c r="BS672" t="s">
        <v>7533</v>
      </c>
      <c r="BT672" t="s">
        <v>6</v>
      </c>
      <c r="BU672" t="s">
        <v>7559</v>
      </c>
      <c r="BV672" t="s">
        <v>7535</v>
      </c>
      <c r="BW672" t="s">
        <v>7515</v>
      </c>
      <c r="BX672" t="s">
        <v>7516</v>
      </c>
      <c r="BY672" t="s">
        <v>7515</v>
      </c>
      <c r="BZ672" t="s">
        <v>7516</v>
      </c>
      <c r="CA672" t="s">
        <v>7515</v>
      </c>
      <c r="CB672" t="s">
        <v>7515</v>
      </c>
      <c r="CC672" t="s">
        <v>7515</v>
      </c>
      <c r="CD672" t="s">
        <v>7515</v>
      </c>
      <c r="CE672" t="s">
        <v>7515</v>
      </c>
      <c r="CF672" t="s">
        <v>7515</v>
      </c>
      <c r="CG672" t="s">
        <v>7515</v>
      </c>
      <c r="CH672" t="s">
        <v>7515</v>
      </c>
      <c r="CI672" t="s">
        <v>6793</v>
      </c>
      <c r="CJ672" t="s">
        <v>6794</v>
      </c>
      <c r="CK672" t="s">
        <v>7579</v>
      </c>
      <c r="CL672" t="s">
        <v>7580</v>
      </c>
      <c r="CM672" t="s">
        <v>7581</v>
      </c>
      <c r="CN672" t="s">
        <v>6757</v>
      </c>
      <c r="CO672" t="s">
        <v>6793</v>
      </c>
      <c r="CP672" t="s">
        <v>6793</v>
      </c>
      <c r="CQ672" t="s">
        <v>6794</v>
      </c>
      <c r="CR672" t="s">
        <v>6793</v>
      </c>
      <c r="CS672" t="s">
        <v>6793</v>
      </c>
      <c r="CT672" t="s">
        <v>6794</v>
      </c>
      <c r="CU672" t="s">
        <v>6794</v>
      </c>
      <c r="CV672" t="s">
        <v>6793</v>
      </c>
      <c r="CW672" t="s">
        <v>6794</v>
      </c>
      <c r="CX672" t="s">
        <v>7545</v>
      </c>
      <c r="CY672" t="s">
        <v>7521</v>
      </c>
      <c r="CZ672" t="s">
        <v>7536</v>
      </c>
      <c r="DA672" t="s">
        <v>6794</v>
      </c>
      <c r="DB672">
        <v>2</v>
      </c>
      <c r="DC672">
        <v>3</v>
      </c>
      <c r="DD672">
        <v>3</v>
      </c>
      <c r="EA672">
        <v>4</v>
      </c>
      <c r="EC672">
        <v>2</v>
      </c>
      <c r="ED672">
        <v>1</v>
      </c>
      <c r="EE672">
        <v>0</v>
      </c>
      <c r="EF672">
        <v>0</v>
      </c>
      <c r="EG672">
        <v>1</v>
      </c>
      <c r="EH672">
        <v>0</v>
      </c>
      <c r="EI672">
        <v>0</v>
      </c>
      <c r="EP672" t="s">
        <v>6794</v>
      </c>
      <c r="OM672" t="s">
        <v>7528</v>
      </c>
      <c r="ON672" t="s">
        <v>7529</v>
      </c>
      <c r="OO672" t="s">
        <v>7528</v>
      </c>
      <c r="OP672">
        <v>0</v>
      </c>
      <c r="OQ672" t="s">
        <v>28</v>
      </c>
      <c r="OR672" t="s">
        <v>212</v>
      </c>
      <c r="OS672">
        <v>2007</v>
      </c>
      <c r="OT672">
        <v>4</v>
      </c>
      <c r="OU672">
        <v>1</v>
      </c>
      <c r="OV672">
        <v>4</v>
      </c>
      <c r="OW672">
        <v>0</v>
      </c>
      <c r="OX672">
        <v>1</v>
      </c>
      <c r="OY672">
        <v>35</v>
      </c>
      <c r="QE672">
        <v>-5</v>
      </c>
      <c r="QF672">
        <v>-5</v>
      </c>
      <c r="QG672">
        <v>-5</v>
      </c>
      <c r="QH672">
        <v>-5</v>
      </c>
      <c r="QI672">
        <v>-5</v>
      </c>
      <c r="QJ672">
        <v>-5</v>
      </c>
      <c r="QK672">
        <v>-5</v>
      </c>
      <c r="RP672">
        <f t="shared" si="20"/>
        <v>-1</v>
      </c>
      <c r="RS672">
        <f t="shared" si="21"/>
        <v>3</v>
      </c>
    </row>
    <row r="673" spans="1:487" x14ac:dyDescent="0.3">
      <c r="A673">
        <v>70660</v>
      </c>
      <c r="B673">
        <v>1261</v>
      </c>
      <c r="C673">
        <v>0</v>
      </c>
      <c r="D673">
        <v>5</v>
      </c>
      <c r="E673">
        <v>15</v>
      </c>
      <c r="F673">
        <v>90</v>
      </c>
      <c r="G673">
        <v>102</v>
      </c>
      <c r="H673">
        <v>3</v>
      </c>
      <c r="I673" t="s">
        <v>6793</v>
      </c>
      <c r="J673" t="s">
        <v>6793</v>
      </c>
      <c r="O673" t="s">
        <v>6793</v>
      </c>
      <c r="P673" t="s">
        <v>7515</v>
      </c>
      <c r="Q673" t="s">
        <v>7516</v>
      </c>
      <c r="R673" t="s">
        <v>7515</v>
      </c>
      <c r="S673" t="s">
        <v>7515</v>
      </c>
      <c r="T673" t="s">
        <v>7515</v>
      </c>
      <c r="U673" t="s">
        <v>7515</v>
      </c>
      <c r="V673" t="s">
        <v>7515</v>
      </c>
      <c r="W673" t="s">
        <v>7515</v>
      </c>
      <c r="X673" t="s">
        <v>7515</v>
      </c>
      <c r="Y673" t="s">
        <v>7515</v>
      </c>
      <c r="Z673" t="s">
        <v>7516</v>
      </c>
      <c r="AA673" t="s">
        <v>7515</v>
      </c>
      <c r="AB673" t="s">
        <v>7515</v>
      </c>
      <c r="AC673" t="s">
        <v>7515</v>
      </c>
      <c r="AD673" t="s">
        <v>7515</v>
      </c>
      <c r="AE673" t="s">
        <v>7515</v>
      </c>
      <c r="AF673" t="s">
        <v>7516</v>
      </c>
      <c r="AG673" t="s">
        <v>7515</v>
      </c>
      <c r="AH673" t="s">
        <v>7515</v>
      </c>
      <c r="AI673" t="s">
        <v>6796</v>
      </c>
      <c r="AQ673" t="s">
        <v>6985</v>
      </c>
      <c r="AR673" t="s">
        <v>6793</v>
      </c>
      <c r="AS673" t="s">
        <v>6793</v>
      </c>
      <c r="AT673">
        <v>0</v>
      </c>
      <c r="AU673">
        <v>10</v>
      </c>
      <c r="AV673" t="s">
        <v>6988</v>
      </c>
      <c r="AW673" t="s">
        <v>6793</v>
      </c>
      <c r="AX673" t="s">
        <v>6794</v>
      </c>
      <c r="AY673" t="s">
        <v>6813</v>
      </c>
      <c r="AZ673" t="s">
        <v>7531</v>
      </c>
      <c r="BA673" t="s">
        <v>6991</v>
      </c>
      <c r="BC673" t="s">
        <v>6793</v>
      </c>
      <c r="BD673" t="s">
        <v>6793</v>
      </c>
      <c r="BE673" t="s">
        <v>6793</v>
      </c>
      <c r="BF673" t="s">
        <v>6793</v>
      </c>
      <c r="BG673" t="s">
        <v>6793</v>
      </c>
      <c r="BH673" t="s">
        <v>6793</v>
      </c>
      <c r="BI673" t="s">
        <v>6793</v>
      </c>
      <c r="BJ673" t="s">
        <v>6793</v>
      </c>
      <c r="BK673" t="s">
        <v>6794</v>
      </c>
      <c r="BL673" t="s">
        <v>6794</v>
      </c>
      <c r="BM673" t="s">
        <v>7022</v>
      </c>
      <c r="BN673" t="s">
        <v>7025</v>
      </c>
      <c r="BO673" t="s">
        <v>6794</v>
      </c>
      <c r="BQ673">
        <v>100</v>
      </c>
      <c r="BR673">
        <v>25</v>
      </c>
      <c r="BS673" t="s">
        <v>7533</v>
      </c>
      <c r="BT673" t="s">
        <v>6</v>
      </c>
      <c r="BU673" t="s">
        <v>7559</v>
      </c>
      <c r="BV673" t="s">
        <v>7543</v>
      </c>
      <c r="BW673" t="s">
        <v>7515</v>
      </c>
      <c r="BX673" t="s">
        <v>7515</v>
      </c>
      <c r="BY673" t="s">
        <v>7516</v>
      </c>
      <c r="BZ673" t="s">
        <v>7515</v>
      </c>
      <c r="CA673" t="s">
        <v>7515</v>
      </c>
      <c r="CB673" t="s">
        <v>7515</v>
      </c>
      <c r="CC673" t="s">
        <v>7515</v>
      </c>
      <c r="CD673" t="s">
        <v>7515</v>
      </c>
      <c r="CE673" t="s">
        <v>7515</v>
      </c>
      <c r="CF673" t="s">
        <v>7515</v>
      </c>
      <c r="CG673" t="s">
        <v>7515</v>
      </c>
      <c r="CH673" t="s">
        <v>7515</v>
      </c>
      <c r="CI673" t="s">
        <v>6793</v>
      </c>
      <c r="CJ673" t="s">
        <v>6794</v>
      </c>
      <c r="CO673" t="s">
        <v>6793</v>
      </c>
      <c r="CP673" t="s">
        <v>6793</v>
      </c>
      <c r="CQ673" t="s">
        <v>6794</v>
      </c>
      <c r="CR673" t="s">
        <v>6793</v>
      </c>
      <c r="CS673" t="s">
        <v>6793</v>
      </c>
      <c r="CT673" t="s">
        <v>6794</v>
      </c>
      <c r="CU673" t="s">
        <v>6794</v>
      </c>
      <c r="CV673" t="s">
        <v>6793</v>
      </c>
      <c r="CW673" t="s">
        <v>6794</v>
      </c>
      <c r="CX673" t="s">
        <v>7520</v>
      </c>
      <c r="CY673" t="s">
        <v>7521</v>
      </c>
      <c r="CZ673" t="s">
        <v>7570</v>
      </c>
      <c r="DA673" t="s">
        <v>6794</v>
      </c>
      <c r="DB673">
        <v>3</v>
      </c>
      <c r="DC673">
        <v>4</v>
      </c>
      <c r="DD673">
        <v>3</v>
      </c>
      <c r="EA673">
        <v>4</v>
      </c>
      <c r="EC673">
        <v>2</v>
      </c>
      <c r="ED673">
        <v>0</v>
      </c>
      <c r="EE673">
        <v>0</v>
      </c>
      <c r="EF673">
        <v>1</v>
      </c>
      <c r="EG673">
        <v>1</v>
      </c>
      <c r="EH673">
        <v>0</v>
      </c>
      <c r="EI673">
        <v>0</v>
      </c>
      <c r="EP673" t="s">
        <v>6793</v>
      </c>
      <c r="FO673" t="s">
        <v>7524</v>
      </c>
      <c r="FP673" t="s">
        <v>7525</v>
      </c>
      <c r="FQ673">
        <v>2008</v>
      </c>
      <c r="FS673" t="s">
        <v>7527</v>
      </c>
      <c r="FT673" t="s">
        <v>7527</v>
      </c>
      <c r="FU673" t="s">
        <v>6793</v>
      </c>
      <c r="OM673" t="s">
        <v>7528</v>
      </c>
      <c r="ON673" t="s">
        <v>7529</v>
      </c>
      <c r="OO673" t="s">
        <v>7528</v>
      </c>
      <c r="OP673">
        <v>0</v>
      </c>
      <c r="OQ673" t="s">
        <v>28</v>
      </c>
      <c r="OR673" t="s">
        <v>7549</v>
      </c>
      <c r="OS673">
        <v>2007</v>
      </c>
      <c r="OT673">
        <v>12</v>
      </c>
      <c r="OU673">
        <v>1</v>
      </c>
      <c r="OV673">
        <v>12</v>
      </c>
      <c r="OW673">
        <v>1</v>
      </c>
      <c r="OX673">
        <v>0</v>
      </c>
      <c r="OY673">
        <v>35</v>
      </c>
      <c r="OZ673" t="s">
        <v>7515</v>
      </c>
      <c r="PA673" t="s">
        <v>7515</v>
      </c>
      <c r="PB673" t="s">
        <v>7515</v>
      </c>
      <c r="PC673" t="s">
        <v>7515</v>
      </c>
      <c r="PD673" t="s">
        <v>7516</v>
      </c>
      <c r="PE673" t="s">
        <v>7515</v>
      </c>
      <c r="PF673" t="s">
        <v>7515</v>
      </c>
      <c r="PG673" t="s">
        <v>7515</v>
      </c>
      <c r="PH673" t="s">
        <v>7515</v>
      </c>
      <c r="PI673" t="s">
        <v>7515</v>
      </c>
      <c r="PJ673" t="s">
        <v>7515</v>
      </c>
      <c r="PK673" t="s">
        <v>7515</v>
      </c>
      <c r="PL673" t="s">
        <v>7515</v>
      </c>
      <c r="PM673" t="s">
        <v>7515</v>
      </c>
      <c r="PN673" t="s">
        <v>7515</v>
      </c>
      <c r="PO673" t="s">
        <v>7515</v>
      </c>
      <c r="PP673" t="s">
        <v>7515</v>
      </c>
      <c r="PQ673" t="s">
        <v>7515</v>
      </c>
      <c r="PR673" t="s">
        <v>7515</v>
      </c>
      <c r="PS673" t="s">
        <v>7515</v>
      </c>
      <c r="PT673" t="s">
        <v>7515</v>
      </c>
      <c r="PU673" t="s">
        <v>7515</v>
      </c>
      <c r="PV673" t="s">
        <v>7515</v>
      </c>
      <c r="PW673" t="s">
        <v>7515</v>
      </c>
      <c r="PX673" t="s">
        <v>7515</v>
      </c>
      <c r="PY673" t="s">
        <v>7515</v>
      </c>
      <c r="PZ673" t="s">
        <v>7515</v>
      </c>
      <c r="QA673" t="s">
        <v>7515</v>
      </c>
      <c r="QB673" t="s">
        <v>7515</v>
      </c>
      <c r="QC673" t="s">
        <v>7515</v>
      </c>
      <c r="QE673" t="s">
        <v>7516</v>
      </c>
      <c r="QF673" t="s">
        <v>7515</v>
      </c>
      <c r="QG673" t="s">
        <v>7515</v>
      </c>
      <c r="QH673" t="s">
        <v>7515</v>
      </c>
      <c r="QI673" t="s">
        <v>7515</v>
      </c>
      <c r="QJ673" t="s">
        <v>7515</v>
      </c>
      <c r="QK673" t="s">
        <v>7515</v>
      </c>
      <c r="RP673">
        <f t="shared" si="20"/>
        <v>4</v>
      </c>
      <c r="RS673">
        <f t="shared" si="21"/>
        <v>2</v>
      </c>
    </row>
    <row r="674" spans="1:487" x14ac:dyDescent="0.3">
      <c r="A674">
        <v>70661</v>
      </c>
      <c r="B674">
        <v>1262</v>
      </c>
      <c r="C674">
        <v>0</v>
      </c>
      <c r="D674">
        <v>5</v>
      </c>
      <c r="E674">
        <v>11</v>
      </c>
      <c r="F674">
        <v>83</v>
      </c>
      <c r="G674">
        <v>102</v>
      </c>
      <c r="H674">
        <v>4</v>
      </c>
      <c r="I674" t="s">
        <v>6793</v>
      </c>
      <c r="J674" t="s">
        <v>6793</v>
      </c>
      <c r="O674" t="s">
        <v>6793</v>
      </c>
      <c r="P674" t="s">
        <v>7516</v>
      </c>
      <c r="Q674" t="s">
        <v>7515</v>
      </c>
      <c r="R674" t="s">
        <v>7515</v>
      </c>
      <c r="S674" t="s">
        <v>7515</v>
      </c>
      <c r="T674" t="s">
        <v>7515</v>
      </c>
      <c r="U674" t="s">
        <v>7515</v>
      </c>
      <c r="V674" t="s">
        <v>7515</v>
      </c>
      <c r="W674" t="s">
        <v>7515</v>
      </c>
      <c r="X674" t="s">
        <v>7515</v>
      </c>
      <c r="Y674" t="s">
        <v>7515</v>
      </c>
      <c r="Z674" t="s">
        <v>7515</v>
      </c>
      <c r="AA674" t="s">
        <v>7515</v>
      </c>
      <c r="AB674" t="s">
        <v>7515</v>
      </c>
      <c r="AC674" t="s">
        <v>7515</v>
      </c>
      <c r="AD674" t="s">
        <v>7515</v>
      </c>
      <c r="AE674" t="s">
        <v>7515</v>
      </c>
      <c r="AF674" t="s">
        <v>7515</v>
      </c>
      <c r="AG674" t="s">
        <v>7515</v>
      </c>
      <c r="AH674" t="s">
        <v>7515</v>
      </c>
      <c r="AI674" t="s">
        <v>7517</v>
      </c>
      <c r="AL674">
        <v>6</v>
      </c>
      <c r="AM674">
        <v>0</v>
      </c>
      <c r="AN674" t="s">
        <v>6845</v>
      </c>
      <c r="AQ674" t="s">
        <v>6993</v>
      </c>
      <c r="AR674" t="s">
        <v>6794</v>
      </c>
      <c r="AS674" t="s">
        <v>6794</v>
      </c>
      <c r="AT674">
        <v>0</v>
      </c>
      <c r="AU674">
        <v>8</v>
      </c>
      <c r="AV674" t="s">
        <v>6988</v>
      </c>
      <c r="AW674" t="s">
        <v>6793</v>
      </c>
      <c r="AX674" t="s">
        <v>6793</v>
      </c>
      <c r="AY674" t="s">
        <v>6813</v>
      </c>
      <c r="AZ674" t="s">
        <v>7531</v>
      </c>
      <c r="BA674" t="s">
        <v>6991</v>
      </c>
      <c r="BC674" t="s">
        <v>6794</v>
      </c>
      <c r="BD674" t="s">
        <v>6794</v>
      </c>
      <c r="BE674" t="s">
        <v>6794</v>
      </c>
      <c r="BF674" t="s">
        <v>6793</v>
      </c>
      <c r="BG674" t="s">
        <v>6793</v>
      </c>
      <c r="BH674" t="s">
        <v>6793</v>
      </c>
      <c r="BI674" t="s">
        <v>6793</v>
      </c>
      <c r="BJ674" t="s">
        <v>6794</v>
      </c>
      <c r="BK674" t="s">
        <v>6793</v>
      </c>
      <c r="BL674" t="s">
        <v>6794</v>
      </c>
      <c r="BM674" t="s">
        <v>7025</v>
      </c>
      <c r="BN674" t="s">
        <v>7021</v>
      </c>
      <c r="BO674" t="s">
        <v>6794</v>
      </c>
      <c r="BQ674">
        <v>50</v>
      </c>
      <c r="BR674">
        <v>50</v>
      </c>
      <c r="BS674" t="s">
        <v>7519</v>
      </c>
      <c r="BT674" t="s">
        <v>6</v>
      </c>
      <c r="BU674" t="s">
        <v>7559</v>
      </c>
      <c r="BV674" t="s">
        <v>7561</v>
      </c>
      <c r="BW674" t="s">
        <v>7516</v>
      </c>
      <c r="BX674" t="s">
        <v>7515</v>
      </c>
      <c r="BY674" t="s">
        <v>7515</v>
      </c>
      <c r="BZ674" t="s">
        <v>7515</v>
      </c>
      <c r="CA674" t="s">
        <v>7515</v>
      </c>
      <c r="CB674" t="s">
        <v>7515</v>
      </c>
      <c r="CC674" t="s">
        <v>7515</v>
      </c>
      <c r="CD674" t="s">
        <v>7515</v>
      </c>
      <c r="CE674" t="s">
        <v>7515</v>
      </c>
      <c r="CF674" t="s">
        <v>7515</v>
      </c>
      <c r="CG674" t="s">
        <v>7515</v>
      </c>
      <c r="CH674" t="s">
        <v>7515</v>
      </c>
      <c r="CI674" t="s">
        <v>6793</v>
      </c>
      <c r="CJ674" t="s">
        <v>6794</v>
      </c>
      <c r="CO674" t="s">
        <v>6793</v>
      </c>
      <c r="CP674" t="s">
        <v>6793</v>
      </c>
      <c r="CQ674" t="s">
        <v>6794</v>
      </c>
      <c r="CR674" t="s">
        <v>6793</v>
      </c>
      <c r="CS674" t="s">
        <v>6794</v>
      </c>
      <c r="CT674" t="s">
        <v>6794</v>
      </c>
      <c r="CU674" t="s">
        <v>6794</v>
      </c>
      <c r="CV674" t="s">
        <v>6793</v>
      </c>
      <c r="CW674" t="s">
        <v>6794</v>
      </c>
      <c r="CX674" t="s">
        <v>7520</v>
      </c>
      <c r="CY674" t="s">
        <v>7521</v>
      </c>
      <c r="CZ674" t="s">
        <v>7605</v>
      </c>
      <c r="DA674" t="s">
        <v>6793</v>
      </c>
      <c r="DB674">
        <v>2</v>
      </c>
      <c r="DC674">
        <v>3</v>
      </c>
      <c r="DD674">
        <v>2</v>
      </c>
      <c r="DE674" t="s">
        <v>6794</v>
      </c>
      <c r="EA674">
        <v>1</v>
      </c>
      <c r="EB674" t="s">
        <v>7589</v>
      </c>
      <c r="EJ674" t="s">
        <v>6793</v>
      </c>
      <c r="EK674" t="s">
        <v>6859</v>
      </c>
      <c r="EL674">
        <v>1</v>
      </c>
      <c r="EN674" t="s">
        <v>6</v>
      </c>
      <c r="EP674" t="s">
        <v>6794</v>
      </c>
      <c r="OI674" t="s">
        <v>7526</v>
      </c>
      <c r="OJ674" t="s">
        <v>7526</v>
      </c>
      <c r="OK674" t="s">
        <v>7526</v>
      </c>
      <c r="OL674" t="s">
        <v>7526</v>
      </c>
      <c r="OM674" t="s">
        <v>7528</v>
      </c>
      <c r="ON674" t="s">
        <v>7539</v>
      </c>
      <c r="OO674" t="s">
        <v>7528</v>
      </c>
      <c r="OP674">
        <v>0</v>
      </c>
      <c r="OQ674" t="s">
        <v>28</v>
      </c>
      <c r="OR674" t="s">
        <v>7549</v>
      </c>
      <c r="OS674">
        <v>2007</v>
      </c>
      <c r="OT674">
        <v>8</v>
      </c>
      <c r="OU674">
        <v>1</v>
      </c>
      <c r="OV674">
        <v>8</v>
      </c>
      <c r="OW674">
        <v>0</v>
      </c>
      <c r="OX674">
        <v>1</v>
      </c>
      <c r="OY674">
        <v>35</v>
      </c>
      <c r="QE674" t="s">
        <v>7516</v>
      </c>
      <c r="QF674" t="s">
        <v>7515</v>
      </c>
      <c r="QG674" t="s">
        <v>7515</v>
      </c>
      <c r="QH674" t="s">
        <v>7515</v>
      </c>
      <c r="QI674" t="s">
        <v>7515</v>
      </c>
      <c r="QJ674" t="s">
        <v>7515</v>
      </c>
      <c r="QK674" t="s">
        <v>7515</v>
      </c>
      <c r="RP674">
        <f t="shared" si="20"/>
        <v>5</v>
      </c>
      <c r="RS674">
        <f t="shared" si="21"/>
        <v>4</v>
      </c>
    </row>
    <row r="675" spans="1:487" x14ac:dyDescent="0.3">
      <c r="A675">
        <v>70662</v>
      </c>
      <c r="B675">
        <v>1264</v>
      </c>
      <c r="C675">
        <v>0</v>
      </c>
      <c r="D675">
        <v>5</v>
      </c>
      <c r="E675">
        <v>11</v>
      </c>
      <c r="F675">
        <v>82</v>
      </c>
      <c r="G675">
        <v>102</v>
      </c>
      <c r="H675">
        <v>3</v>
      </c>
      <c r="I675" t="s">
        <v>6793</v>
      </c>
      <c r="J675" t="s">
        <v>6793</v>
      </c>
      <c r="O675" t="s">
        <v>6793</v>
      </c>
      <c r="P675" t="s">
        <v>7516</v>
      </c>
      <c r="Q675" t="s">
        <v>7515</v>
      </c>
      <c r="R675" t="s">
        <v>7515</v>
      </c>
      <c r="S675" t="s">
        <v>7515</v>
      </c>
      <c r="T675" t="s">
        <v>7515</v>
      </c>
      <c r="U675" t="s">
        <v>7515</v>
      </c>
      <c r="V675" t="s">
        <v>7515</v>
      </c>
      <c r="W675" t="s">
        <v>7515</v>
      </c>
      <c r="X675" t="s">
        <v>7515</v>
      </c>
      <c r="Y675" t="s">
        <v>7515</v>
      </c>
      <c r="Z675" t="s">
        <v>7515</v>
      </c>
      <c r="AA675" t="s">
        <v>7515</v>
      </c>
      <c r="AB675" t="s">
        <v>7515</v>
      </c>
      <c r="AC675" t="s">
        <v>7515</v>
      </c>
      <c r="AD675" t="s">
        <v>7515</v>
      </c>
      <c r="AE675" t="s">
        <v>7515</v>
      </c>
      <c r="AF675" t="s">
        <v>7515</v>
      </c>
      <c r="AG675" t="s">
        <v>7515</v>
      </c>
      <c r="AH675" t="s">
        <v>7515</v>
      </c>
      <c r="AI675" t="s">
        <v>6796</v>
      </c>
      <c r="AQ675" t="s">
        <v>6985</v>
      </c>
      <c r="AR675" t="s">
        <v>6793</v>
      </c>
      <c r="AS675" t="s">
        <v>6794</v>
      </c>
      <c r="AT675">
        <v>0</v>
      </c>
      <c r="AU675">
        <v>13</v>
      </c>
      <c r="AV675" t="s">
        <v>6988</v>
      </c>
      <c r="AW675" t="s">
        <v>6793</v>
      </c>
      <c r="AX675" t="s">
        <v>6793</v>
      </c>
      <c r="AY675" t="s">
        <v>6813</v>
      </c>
      <c r="AZ675" t="s">
        <v>7531</v>
      </c>
      <c r="BA675" t="s">
        <v>7518</v>
      </c>
      <c r="BC675" t="s">
        <v>6793</v>
      </c>
      <c r="BD675" t="s">
        <v>6793</v>
      </c>
      <c r="BE675" t="s">
        <v>6793</v>
      </c>
      <c r="BF675" t="s">
        <v>6793</v>
      </c>
      <c r="BG675" t="s">
        <v>6793</v>
      </c>
      <c r="BH675" t="s">
        <v>6793</v>
      </c>
      <c r="BI675" t="s">
        <v>6793</v>
      </c>
      <c r="BJ675" t="s">
        <v>6794</v>
      </c>
      <c r="BK675" t="s">
        <v>6794</v>
      </c>
      <c r="BL675" t="s">
        <v>6794</v>
      </c>
      <c r="BM675" t="s">
        <v>7024</v>
      </c>
      <c r="BN675" t="s">
        <v>7029</v>
      </c>
      <c r="BO675" t="s">
        <v>6794</v>
      </c>
      <c r="BQ675">
        <v>35</v>
      </c>
      <c r="BR675">
        <v>35</v>
      </c>
      <c r="BS675" t="s">
        <v>7533</v>
      </c>
      <c r="BT675" t="s">
        <v>6</v>
      </c>
      <c r="BU675" t="s">
        <v>7559</v>
      </c>
      <c r="BV675" t="s">
        <v>7543</v>
      </c>
      <c r="BW675" t="s">
        <v>7515</v>
      </c>
      <c r="BX675" t="s">
        <v>7515</v>
      </c>
      <c r="BY675" t="s">
        <v>7515</v>
      </c>
      <c r="BZ675" t="s">
        <v>7515</v>
      </c>
      <c r="CA675" t="s">
        <v>7515</v>
      </c>
      <c r="CB675" t="s">
        <v>7515</v>
      </c>
      <c r="CC675" t="s">
        <v>7515</v>
      </c>
      <c r="CD675" t="s">
        <v>7516</v>
      </c>
      <c r="CE675" t="s">
        <v>7515</v>
      </c>
      <c r="CF675" t="s">
        <v>7515</v>
      </c>
      <c r="CG675" t="s">
        <v>7515</v>
      </c>
      <c r="CH675" t="s">
        <v>7515</v>
      </c>
      <c r="CI675" t="s">
        <v>6793</v>
      </c>
      <c r="CJ675" t="s">
        <v>6794</v>
      </c>
      <c r="CO675" t="s">
        <v>6793</v>
      </c>
      <c r="CP675" t="s">
        <v>6793</v>
      </c>
      <c r="CQ675" t="s">
        <v>6794</v>
      </c>
      <c r="CR675" t="s">
        <v>6793</v>
      </c>
      <c r="CS675" t="s">
        <v>6794</v>
      </c>
      <c r="CT675" t="s">
        <v>6794</v>
      </c>
      <c r="CU675" t="s">
        <v>6794</v>
      </c>
      <c r="CV675" t="s">
        <v>6793</v>
      </c>
      <c r="CW675" t="s">
        <v>6793</v>
      </c>
      <c r="CX675" t="s">
        <v>7520</v>
      </c>
      <c r="CY675" t="s">
        <v>7521</v>
      </c>
      <c r="CZ675" t="s">
        <v>7602</v>
      </c>
      <c r="DA675" t="s">
        <v>6794</v>
      </c>
      <c r="DB675">
        <v>2</v>
      </c>
      <c r="DC675">
        <v>3</v>
      </c>
      <c r="DD675">
        <v>3</v>
      </c>
      <c r="EA675">
        <v>7</v>
      </c>
      <c r="EC675">
        <v>3</v>
      </c>
      <c r="ED675">
        <v>0</v>
      </c>
      <c r="EE675">
        <v>4</v>
      </c>
      <c r="EF675">
        <v>0</v>
      </c>
      <c r="EG675">
        <v>0</v>
      </c>
      <c r="EH675">
        <v>0</v>
      </c>
      <c r="EI675">
        <v>0</v>
      </c>
      <c r="EP675" t="s">
        <v>6794</v>
      </c>
      <c r="OM675" t="s">
        <v>7548</v>
      </c>
      <c r="ON675" t="s">
        <v>7529</v>
      </c>
      <c r="OO675" t="s">
        <v>7528</v>
      </c>
      <c r="OP675">
        <v>1</v>
      </c>
      <c r="OQ675" t="s">
        <v>28</v>
      </c>
      <c r="OR675" t="s">
        <v>7549</v>
      </c>
      <c r="OS675">
        <v>2007</v>
      </c>
      <c r="OT675">
        <v>7</v>
      </c>
      <c r="OU675">
        <v>1</v>
      </c>
      <c r="OV675">
        <v>7</v>
      </c>
      <c r="OW675">
        <v>1</v>
      </c>
      <c r="OX675">
        <v>0</v>
      </c>
      <c r="OY675">
        <v>35</v>
      </c>
      <c r="QE675" t="s">
        <v>7515</v>
      </c>
      <c r="QF675" t="s">
        <v>7515</v>
      </c>
      <c r="QG675" t="s">
        <v>7515</v>
      </c>
      <c r="QH675" t="s">
        <v>7515</v>
      </c>
      <c r="QI675" t="s">
        <v>7515</v>
      </c>
      <c r="QJ675" t="s">
        <v>7516</v>
      </c>
      <c r="QK675" t="s">
        <v>7515</v>
      </c>
      <c r="RP675">
        <f t="shared" si="20"/>
        <v>4</v>
      </c>
      <c r="RS675">
        <f t="shared" si="21"/>
        <v>3</v>
      </c>
    </row>
    <row r="676" spans="1:487" x14ac:dyDescent="0.3">
      <c r="A676">
        <v>70663</v>
      </c>
      <c r="B676">
        <v>1265</v>
      </c>
      <c r="C676">
        <v>0</v>
      </c>
      <c r="D676">
        <v>5</v>
      </c>
      <c r="E676">
        <v>17</v>
      </c>
      <c r="F676">
        <v>142</v>
      </c>
      <c r="G676">
        <v>102</v>
      </c>
      <c r="H676">
        <v>10</v>
      </c>
      <c r="I676" t="s">
        <v>6793</v>
      </c>
      <c r="J676" t="s">
        <v>6794</v>
      </c>
      <c r="K676">
        <v>1</v>
      </c>
      <c r="O676" t="s">
        <v>6793</v>
      </c>
      <c r="P676" t="s">
        <v>7515</v>
      </c>
      <c r="Q676" t="s">
        <v>7516</v>
      </c>
      <c r="R676" t="s">
        <v>7516</v>
      </c>
      <c r="S676" t="s">
        <v>7515</v>
      </c>
      <c r="T676" t="s">
        <v>7515</v>
      </c>
      <c r="U676" t="s">
        <v>7515</v>
      </c>
      <c r="V676" t="s">
        <v>7515</v>
      </c>
      <c r="W676" t="s">
        <v>7515</v>
      </c>
      <c r="X676" t="s">
        <v>7515</v>
      </c>
      <c r="Y676" t="s">
        <v>7515</v>
      </c>
      <c r="Z676" t="s">
        <v>7515</v>
      </c>
      <c r="AA676" t="s">
        <v>7515</v>
      </c>
      <c r="AB676" t="s">
        <v>7515</v>
      </c>
      <c r="AC676" t="s">
        <v>7515</v>
      </c>
      <c r="AD676" t="s">
        <v>7515</v>
      </c>
      <c r="AE676" t="s">
        <v>7515</v>
      </c>
      <c r="AF676" t="s">
        <v>7515</v>
      </c>
      <c r="AG676" t="s">
        <v>7515</v>
      </c>
      <c r="AH676" t="s">
        <v>7515</v>
      </c>
      <c r="AJ676">
        <v>0</v>
      </c>
      <c r="AK676">
        <v>1</v>
      </c>
      <c r="AL676">
        <v>0</v>
      </c>
      <c r="AM676">
        <v>1</v>
      </c>
      <c r="AN676" t="s">
        <v>6845</v>
      </c>
      <c r="AQ676" t="s">
        <v>6993</v>
      </c>
      <c r="AR676" t="s">
        <v>6794</v>
      </c>
      <c r="AS676" t="s">
        <v>6794</v>
      </c>
      <c r="AT676">
        <v>0</v>
      </c>
      <c r="AU676">
        <v>7</v>
      </c>
      <c r="AV676" t="s">
        <v>6988</v>
      </c>
      <c r="AW676" t="s">
        <v>6793</v>
      </c>
      <c r="AX676" t="s">
        <v>6793</v>
      </c>
      <c r="AY676" t="s">
        <v>6813</v>
      </c>
      <c r="AZ676" t="s">
        <v>7531</v>
      </c>
      <c r="BA676" t="s">
        <v>6991</v>
      </c>
      <c r="BC676" t="s">
        <v>6793</v>
      </c>
      <c r="BD676" t="s">
        <v>6793</v>
      </c>
      <c r="BE676" t="s">
        <v>6793</v>
      </c>
      <c r="BF676" t="s">
        <v>6794</v>
      </c>
      <c r="BG676" t="s">
        <v>6793</v>
      </c>
      <c r="BH676" t="s">
        <v>6794</v>
      </c>
      <c r="BI676" t="s">
        <v>6794</v>
      </c>
      <c r="BJ676" t="s">
        <v>6794</v>
      </c>
      <c r="BK676" t="s">
        <v>6794</v>
      </c>
      <c r="BL676" t="s">
        <v>6794</v>
      </c>
      <c r="BM676" t="s">
        <v>7029</v>
      </c>
      <c r="BN676" t="s">
        <v>7021</v>
      </c>
      <c r="BO676" t="s">
        <v>6794</v>
      </c>
      <c r="BQ676" t="s">
        <v>7547</v>
      </c>
      <c r="BR676" t="s">
        <v>6</v>
      </c>
      <c r="BS676" t="s">
        <v>7533</v>
      </c>
      <c r="BT676" t="s">
        <v>6</v>
      </c>
      <c r="BU676" t="s">
        <v>7559</v>
      </c>
      <c r="BV676">
        <v>10</v>
      </c>
      <c r="BW676" t="s">
        <v>7516</v>
      </c>
      <c r="BX676" t="s">
        <v>7515</v>
      </c>
      <c r="BY676" t="s">
        <v>7515</v>
      </c>
      <c r="BZ676" t="s">
        <v>7515</v>
      </c>
      <c r="CA676" t="s">
        <v>7515</v>
      </c>
      <c r="CB676" t="s">
        <v>7515</v>
      </c>
      <c r="CC676" t="s">
        <v>7515</v>
      </c>
      <c r="CD676" t="s">
        <v>7515</v>
      </c>
      <c r="CE676" t="s">
        <v>7515</v>
      </c>
      <c r="CF676" t="s">
        <v>7515</v>
      </c>
      <c r="CG676" t="s">
        <v>7515</v>
      </c>
      <c r="CH676" t="s">
        <v>7515</v>
      </c>
      <c r="CI676" t="s">
        <v>6793</v>
      </c>
      <c r="CJ676" t="s">
        <v>6793</v>
      </c>
      <c r="CO676" t="s">
        <v>6793</v>
      </c>
      <c r="CP676" t="s">
        <v>6793</v>
      </c>
      <c r="CQ676" t="s">
        <v>6794</v>
      </c>
      <c r="CR676" t="s">
        <v>6793</v>
      </c>
      <c r="CS676" t="s">
        <v>6793</v>
      </c>
      <c r="CT676" t="s">
        <v>6794</v>
      </c>
      <c r="CU676" t="s">
        <v>6794</v>
      </c>
      <c r="CV676" t="s">
        <v>6793</v>
      </c>
      <c r="CW676" t="s">
        <v>6794</v>
      </c>
      <c r="CX676" t="s">
        <v>7520</v>
      </c>
      <c r="CY676" t="s">
        <v>7521</v>
      </c>
      <c r="CZ676" t="s">
        <v>7602</v>
      </c>
      <c r="DA676" t="s">
        <v>6793</v>
      </c>
      <c r="DB676">
        <v>3</v>
      </c>
      <c r="DC676">
        <v>5</v>
      </c>
      <c r="DD676">
        <v>6</v>
      </c>
      <c r="DE676" t="s">
        <v>6793</v>
      </c>
      <c r="DF676">
        <v>2</v>
      </c>
      <c r="DG676" t="s">
        <v>7597</v>
      </c>
      <c r="DH676">
        <v>2006</v>
      </c>
      <c r="DI676" t="s">
        <v>7557</v>
      </c>
      <c r="DJ676" t="s">
        <v>7574</v>
      </c>
      <c r="DK676">
        <v>2006</v>
      </c>
      <c r="DL676" t="s">
        <v>7525</v>
      </c>
      <c r="DM676">
        <v>2008</v>
      </c>
      <c r="DN676" t="s">
        <v>7557</v>
      </c>
      <c r="DO676" t="s">
        <v>7558</v>
      </c>
      <c r="DP676">
        <v>2008</v>
      </c>
      <c r="EA676">
        <v>3</v>
      </c>
      <c r="EC676">
        <v>1</v>
      </c>
      <c r="ED676">
        <v>0</v>
      </c>
      <c r="EE676">
        <v>0</v>
      </c>
      <c r="EF676">
        <v>1</v>
      </c>
      <c r="EG676">
        <v>0</v>
      </c>
      <c r="EH676">
        <v>1</v>
      </c>
      <c r="EI676">
        <v>0</v>
      </c>
      <c r="EJ676" t="s">
        <v>6794</v>
      </c>
      <c r="EP676" t="s">
        <v>6793</v>
      </c>
      <c r="IA676" t="s">
        <v>7524</v>
      </c>
      <c r="IB676" t="s">
        <v>7593</v>
      </c>
      <c r="IC676">
        <v>2006</v>
      </c>
      <c r="IG676" t="s">
        <v>6794</v>
      </c>
      <c r="IH676" t="s">
        <v>6793</v>
      </c>
      <c r="II676" t="s">
        <v>7524</v>
      </c>
      <c r="IJ676" t="s">
        <v>7593</v>
      </c>
      <c r="IK676">
        <v>2006</v>
      </c>
      <c r="IM676" t="s">
        <v>7526</v>
      </c>
      <c r="IN676" t="s">
        <v>7526</v>
      </c>
      <c r="IO676" t="s">
        <v>6794</v>
      </c>
      <c r="IP676" t="s">
        <v>6793</v>
      </c>
      <c r="KM676" t="s">
        <v>7524</v>
      </c>
      <c r="KN676" t="s">
        <v>7525</v>
      </c>
      <c r="KO676">
        <v>2008</v>
      </c>
      <c r="KS676" t="s">
        <v>6793</v>
      </c>
      <c r="NO676" t="s">
        <v>7524</v>
      </c>
      <c r="NP676" t="s">
        <v>7556</v>
      </c>
      <c r="NQ676">
        <v>2007</v>
      </c>
      <c r="NU676" t="s">
        <v>6794</v>
      </c>
      <c r="NW676">
        <v>6</v>
      </c>
      <c r="NX676" t="s">
        <v>7515</v>
      </c>
      <c r="NY676" t="s">
        <v>7515</v>
      </c>
      <c r="NZ676" t="s">
        <v>7515</v>
      </c>
      <c r="OA676" t="s">
        <v>7515</v>
      </c>
      <c r="OB676" t="s">
        <v>7515</v>
      </c>
      <c r="OC676" t="s">
        <v>7515</v>
      </c>
      <c r="OD676" t="s">
        <v>7515</v>
      </c>
      <c r="OE676" t="s">
        <v>7515</v>
      </c>
      <c r="OF676" t="s">
        <v>7516</v>
      </c>
      <c r="OG676" t="s">
        <v>7515</v>
      </c>
      <c r="OH676" t="s">
        <v>7515</v>
      </c>
      <c r="OI676" t="s">
        <v>7526</v>
      </c>
      <c r="OJ676" t="s">
        <v>7526</v>
      </c>
      <c r="OL676" t="s">
        <v>7526</v>
      </c>
      <c r="OM676" t="s">
        <v>7528</v>
      </c>
      <c r="ON676" t="s">
        <v>7529</v>
      </c>
      <c r="OO676" t="s">
        <v>7528</v>
      </c>
      <c r="OP676">
        <v>3</v>
      </c>
      <c r="OQ676" t="s">
        <v>28</v>
      </c>
      <c r="OR676" t="s">
        <v>212</v>
      </c>
      <c r="OS676">
        <v>2006</v>
      </c>
      <c r="OT676">
        <v>2</v>
      </c>
      <c r="OU676">
        <v>2</v>
      </c>
      <c r="OV676">
        <v>2</v>
      </c>
      <c r="OW676">
        <v>0</v>
      </c>
      <c r="OX676">
        <v>1</v>
      </c>
      <c r="OY676">
        <v>70</v>
      </c>
      <c r="OZ676" t="s">
        <v>7516</v>
      </c>
      <c r="PA676" t="s">
        <v>7515</v>
      </c>
      <c r="PB676" t="s">
        <v>7515</v>
      </c>
      <c r="PC676" t="s">
        <v>7515</v>
      </c>
      <c r="PD676" t="s">
        <v>7515</v>
      </c>
      <c r="PE676" t="s">
        <v>7515</v>
      </c>
      <c r="PF676" t="s">
        <v>7515</v>
      </c>
      <c r="PG676" t="s">
        <v>7515</v>
      </c>
      <c r="PH676" t="s">
        <v>7515</v>
      </c>
      <c r="PI676" t="s">
        <v>7515</v>
      </c>
      <c r="PJ676" t="s">
        <v>7515</v>
      </c>
      <c r="PK676" t="s">
        <v>7515</v>
      </c>
      <c r="PL676" t="s">
        <v>7516</v>
      </c>
      <c r="PM676" t="s">
        <v>7516</v>
      </c>
      <c r="PN676" t="s">
        <v>7515</v>
      </c>
      <c r="PO676" t="s">
        <v>7515</v>
      </c>
      <c r="PP676" t="s">
        <v>7515</v>
      </c>
      <c r="PQ676" t="s">
        <v>7515</v>
      </c>
      <c r="PR676" t="s">
        <v>7515</v>
      </c>
      <c r="PS676" t="s">
        <v>7515</v>
      </c>
      <c r="PT676" t="s">
        <v>7516</v>
      </c>
      <c r="PU676" t="s">
        <v>7515</v>
      </c>
      <c r="PV676" t="s">
        <v>7515</v>
      </c>
      <c r="PW676" t="s">
        <v>7515</v>
      </c>
      <c r="PX676" t="s">
        <v>7515</v>
      </c>
      <c r="PY676" t="s">
        <v>7515</v>
      </c>
      <c r="PZ676" t="s">
        <v>7515</v>
      </c>
      <c r="QA676" t="s">
        <v>7515</v>
      </c>
      <c r="QB676" t="s">
        <v>7515</v>
      </c>
      <c r="QC676" t="s">
        <v>7515</v>
      </c>
      <c r="QE676">
        <v>-5</v>
      </c>
      <c r="QF676">
        <v>-5</v>
      </c>
      <c r="QG676">
        <v>-5</v>
      </c>
      <c r="QH676">
        <v>-5</v>
      </c>
      <c r="QI676">
        <v>-5</v>
      </c>
      <c r="QJ676">
        <v>-5</v>
      </c>
      <c r="QK676">
        <v>-5</v>
      </c>
      <c r="QW676" t="s">
        <v>7530</v>
      </c>
      <c r="QX676" t="s">
        <v>7530</v>
      </c>
      <c r="RP676">
        <f t="shared" si="20"/>
        <v>5</v>
      </c>
      <c r="RS676">
        <f t="shared" si="21"/>
        <v>8</v>
      </c>
    </row>
    <row r="677" spans="1:487" x14ac:dyDescent="0.3">
      <c r="A677">
        <v>70664</v>
      </c>
      <c r="B677">
        <v>1266</v>
      </c>
      <c r="C677">
        <v>0</v>
      </c>
      <c r="D677">
        <v>5</v>
      </c>
      <c r="E677">
        <v>15</v>
      </c>
      <c r="F677">
        <v>89</v>
      </c>
      <c r="G677">
        <v>102</v>
      </c>
      <c r="H677">
        <v>16</v>
      </c>
      <c r="I677" t="s">
        <v>6793</v>
      </c>
      <c r="J677" t="s">
        <v>6793</v>
      </c>
      <c r="O677" t="s">
        <v>6793</v>
      </c>
      <c r="P677" t="s">
        <v>7515</v>
      </c>
      <c r="Q677" t="s">
        <v>7516</v>
      </c>
      <c r="R677" t="s">
        <v>7515</v>
      </c>
      <c r="S677" t="s">
        <v>7515</v>
      </c>
      <c r="T677" t="s">
        <v>7515</v>
      </c>
      <c r="U677" t="s">
        <v>7515</v>
      </c>
      <c r="V677" t="s">
        <v>7515</v>
      </c>
      <c r="W677" t="s">
        <v>7515</v>
      </c>
      <c r="X677" t="s">
        <v>7515</v>
      </c>
      <c r="Y677" t="s">
        <v>7515</v>
      </c>
      <c r="Z677" t="s">
        <v>7515</v>
      </c>
      <c r="AA677" t="s">
        <v>7515</v>
      </c>
      <c r="AB677" t="s">
        <v>7515</v>
      </c>
      <c r="AC677" t="s">
        <v>7515</v>
      </c>
      <c r="AD677" t="s">
        <v>7515</v>
      </c>
      <c r="AE677" t="s">
        <v>7515</v>
      </c>
      <c r="AF677" t="s">
        <v>7515</v>
      </c>
      <c r="AG677" t="s">
        <v>7515</v>
      </c>
      <c r="AH677" t="s">
        <v>7515</v>
      </c>
      <c r="AI677" t="s">
        <v>7517</v>
      </c>
      <c r="AL677">
        <v>6</v>
      </c>
      <c r="AM677">
        <v>0</v>
      </c>
      <c r="AN677" t="s">
        <v>7550</v>
      </c>
      <c r="AO677">
        <v>3</v>
      </c>
      <c r="AQ677" t="s">
        <v>6993</v>
      </c>
      <c r="AR677" t="s">
        <v>6794</v>
      </c>
      <c r="AS677" t="s">
        <v>6794</v>
      </c>
      <c r="AT677">
        <v>0</v>
      </c>
      <c r="AU677">
        <v>2</v>
      </c>
      <c r="AV677" t="s">
        <v>7568</v>
      </c>
      <c r="AW677" t="s">
        <v>6966</v>
      </c>
      <c r="AX677" t="s">
        <v>6793</v>
      </c>
      <c r="AY677" t="s">
        <v>6813</v>
      </c>
      <c r="AZ677" t="s">
        <v>7531</v>
      </c>
      <c r="BA677" t="s">
        <v>6991</v>
      </c>
      <c r="BC677" t="s">
        <v>6794</v>
      </c>
      <c r="BD677" t="s">
        <v>6794</v>
      </c>
      <c r="BE677" t="s">
        <v>6794</v>
      </c>
      <c r="BF677" t="s">
        <v>6793</v>
      </c>
      <c r="BH677" t="s">
        <v>6794</v>
      </c>
      <c r="BI677" t="s">
        <v>6794</v>
      </c>
      <c r="BJ677" t="s">
        <v>6794</v>
      </c>
      <c r="BK677" t="s">
        <v>6794</v>
      </c>
      <c r="BL677" t="s">
        <v>6794</v>
      </c>
      <c r="BM677" t="s">
        <v>7024</v>
      </c>
      <c r="BN677" t="s">
        <v>7565</v>
      </c>
      <c r="BO677" t="s">
        <v>6794</v>
      </c>
      <c r="BQ677">
        <v>50</v>
      </c>
      <c r="BR677">
        <v>25</v>
      </c>
      <c r="BS677" t="s">
        <v>7519</v>
      </c>
      <c r="BT677" t="s">
        <v>7534</v>
      </c>
      <c r="BU677" t="s">
        <v>7559</v>
      </c>
      <c r="BV677" t="s">
        <v>7535</v>
      </c>
      <c r="BW677" t="s">
        <v>7516</v>
      </c>
      <c r="BX677" t="s">
        <v>7515</v>
      </c>
      <c r="BY677" t="s">
        <v>7515</v>
      </c>
      <c r="BZ677" t="s">
        <v>7515</v>
      </c>
      <c r="CA677" t="s">
        <v>7515</v>
      </c>
      <c r="CB677" t="s">
        <v>7515</v>
      </c>
      <c r="CC677" t="s">
        <v>7515</v>
      </c>
      <c r="CD677" t="s">
        <v>7515</v>
      </c>
      <c r="CE677" t="s">
        <v>7515</v>
      </c>
      <c r="CF677" t="s">
        <v>7515</v>
      </c>
      <c r="CG677" t="s">
        <v>7515</v>
      </c>
      <c r="CH677" t="s">
        <v>7515</v>
      </c>
      <c r="CI677" t="s">
        <v>6793</v>
      </c>
      <c r="CJ677" t="s">
        <v>6794</v>
      </c>
      <c r="CO677" t="s">
        <v>6793</v>
      </c>
      <c r="CP677" t="s">
        <v>6793</v>
      </c>
      <c r="CQ677" t="s">
        <v>6794</v>
      </c>
      <c r="CR677" t="s">
        <v>6794</v>
      </c>
      <c r="CS677" t="s">
        <v>6793</v>
      </c>
      <c r="CT677" t="s">
        <v>6794</v>
      </c>
      <c r="CU677" t="s">
        <v>6794</v>
      </c>
      <c r="CV677" t="s">
        <v>6794</v>
      </c>
      <c r="CW677" t="s">
        <v>6794</v>
      </c>
      <c r="CX677" t="s">
        <v>7520</v>
      </c>
      <c r="CY677" t="s">
        <v>7521</v>
      </c>
      <c r="CZ677" t="s">
        <v>7605</v>
      </c>
      <c r="DA677" t="s">
        <v>6793</v>
      </c>
      <c r="DB677">
        <v>2</v>
      </c>
      <c r="DC677">
        <v>4</v>
      </c>
      <c r="DD677">
        <v>7</v>
      </c>
      <c r="DE677" t="s">
        <v>6794</v>
      </c>
      <c r="EA677">
        <v>6</v>
      </c>
      <c r="EC677">
        <v>0</v>
      </c>
      <c r="ED677">
        <v>6</v>
      </c>
      <c r="EE677">
        <v>0</v>
      </c>
      <c r="EF677">
        <v>0</v>
      </c>
      <c r="EG677">
        <v>0</v>
      </c>
      <c r="EH677">
        <v>0</v>
      </c>
      <c r="EI677">
        <v>0</v>
      </c>
      <c r="EJ677" t="s">
        <v>6794</v>
      </c>
      <c r="EP677" t="s">
        <v>6794</v>
      </c>
      <c r="OI677" t="s">
        <v>7526</v>
      </c>
      <c r="OJ677" t="s">
        <v>7582</v>
      </c>
      <c r="OK677" t="s">
        <v>7527</v>
      </c>
      <c r="OL677" t="s">
        <v>7526</v>
      </c>
      <c r="OM677" t="s">
        <v>7528</v>
      </c>
      <c r="ON677" t="s">
        <v>7529</v>
      </c>
      <c r="OO677" t="s">
        <v>7528</v>
      </c>
      <c r="OP677">
        <v>1</v>
      </c>
      <c r="OQ677" t="s">
        <v>28</v>
      </c>
      <c r="OR677" t="s">
        <v>265</v>
      </c>
      <c r="OS677">
        <v>2007</v>
      </c>
      <c r="OT677">
        <v>3</v>
      </c>
      <c r="OU677">
        <v>1</v>
      </c>
      <c r="OV677">
        <v>3</v>
      </c>
      <c r="OW677">
        <v>0</v>
      </c>
      <c r="OX677">
        <v>1</v>
      </c>
      <c r="OY677">
        <v>35</v>
      </c>
      <c r="QE677" t="s">
        <v>7516</v>
      </c>
      <c r="QF677" t="s">
        <v>7515</v>
      </c>
      <c r="QG677" t="s">
        <v>7515</v>
      </c>
      <c r="QH677" t="s">
        <v>7515</v>
      </c>
      <c r="QI677" t="s">
        <v>7515</v>
      </c>
      <c r="QJ677" t="s">
        <v>7515</v>
      </c>
      <c r="QK677" t="s">
        <v>7515</v>
      </c>
      <c r="RP677">
        <f t="shared" si="20"/>
        <v>6</v>
      </c>
      <c r="RS677">
        <f t="shared" si="21"/>
        <v>3</v>
      </c>
    </row>
    <row r="678" spans="1:487" x14ac:dyDescent="0.3">
      <c r="A678">
        <v>70665</v>
      </c>
      <c r="B678">
        <v>1267</v>
      </c>
      <c r="C678">
        <v>0</v>
      </c>
      <c r="D678">
        <v>5</v>
      </c>
      <c r="E678">
        <v>20</v>
      </c>
      <c r="F678">
        <v>165</v>
      </c>
      <c r="G678">
        <v>102</v>
      </c>
      <c r="H678">
        <v>4</v>
      </c>
      <c r="I678" t="s">
        <v>6793</v>
      </c>
      <c r="J678" t="s">
        <v>6793</v>
      </c>
      <c r="O678" t="s">
        <v>6793</v>
      </c>
      <c r="P678" t="s">
        <v>7515</v>
      </c>
      <c r="Q678" t="s">
        <v>7515</v>
      </c>
      <c r="R678" t="s">
        <v>7515</v>
      </c>
      <c r="S678" t="s">
        <v>7515</v>
      </c>
      <c r="T678" t="s">
        <v>7515</v>
      </c>
      <c r="U678" t="s">
        <v>7515</v>
      </c>
      <c r="V678" t="s">
        <v>7515</v>
      </c>
      <c r="W678" t="s">
        <v>7515</v>
      </c>
      <c r="X678" t="s">
        <v>7515</v>
      </c>
      <c r="Y678" t="s">
        <v>7515</v>
      </c>
      <c r="Z678" t="s">
        <v>7516</v>
      </c>
      <c r="AA678" t="s">
        <v>7515</v>
      </c>
      <c r="AB678" t="s">
        <v>7515</v>
      </c>
      <c r="AC678" t="s">
        <v>7515</v>
      </c>
      <c r="AD678" t="s">
        <v>7515</v>
      </c>
      <c r="AE678" t="s">
        <v>7515</v>
      </c>
      <c r="AF678" t="s">
        <v>7516</v>
      </c>
      <c r="AG678" t="s">
        <v>7515</v>
      </c>
      <c r="AH678" t="s">
        <v>7515</v>
      </c>
      <c r="AI678" t="s">
        <v>7517</v>
      </c>
      <c r="AL678">
        <v>0</v>
      </c>
      <c r="AM678">
        <v>7</v>
      </c>
      <c r="AN678" t="s">
        <v>6845</v>
      </c>
      <c r="AQ678" t="s">
        <v>6993</v>
      </c>
      <c r="AR678" t="s">
        <v>6794</v>
      </c>
      <c r="AS678" t="s">
        <v>6794</v>
      </c>
      <c r="AT678">
        <v>0</v>
      </c>
      <c r="AU678">
        <v>7</v>
      </c>
      <c r="AV678" t="s">
        <v>6988</v>
      </c>
      <c r="AW678" t="s">
        <v>6793</v>
      </c>
      <c r="AX678" t="s">
        <v>6794</v>
      </c>
      <c r="AY678" t="s">
        <v>6814</v>
      </c>
      <c r="BA678" t="s">
        <v>6991</v>
      </c>
      <c r="BB678" t="s">
        <v>7588</v>
      </c>
      <c r="BC678" t="s">
        <v>6794</v>
      </c>
      <c r="BD678" t="s">
        <v>6794</v>
      </c>
      <c r="BE678" t="s">
        <v>6794</v>
      </c>
      <c r="BF678" t="s">
        <v>6794</v>
      </c>
      <c r="BG678" t="s">
        <v>6793</v>
      </c>
      <c r="BH678" t="s">
        <v>6794</v>
      </c>
      <c r="BI678" t="s">
        <v>6794</v>
      </c>
      <c r="BJ678" t="s">
        <v>6793</v>
      </c>
      <c r="BK678" t="s">
        <v>6794</v>
      </c>
      <c r="BL678" t="s">
        <v>6794</v>
      </c>
      <c r="BM678" t="s">
        <v>7027</v>
      </c>
      <c r="BN678" t="s">
        <v>7026</v>
      </c>
      <c r="BO678" t="s">
        <v>6794</v>
      </c>
      <c r="BQ678">
        <v>200</v>
      </c>
      <c r="BR678">
        <v>100</v>
      </c>
      <c r="BS678" t="s">
        <v>7519</v>
      </c>
      <c r="BT678" t="s">
        <v>7571</v>
      </c>
      <c r="BU678" t="s">
        <v>7559</v>
      </c>
      <c r="BV678" t="s">
        <v>7543</v>
      </c>
      <c r="BW678" t="s">
        <v>7515</v>
      </c>
      <c r="BX678" t="s">
        <v>7515</v>
      </c>
      <c r="BY678" t="s">
        <v>7515</v>
      </c>
      <c r="BZ678" t="s">
        <v>7516</v>
      </c>
      <c r="CA678" t="s">
        <v>7515</v>
      </c>
      <c r="CB678" t="s">
        <v>7515</v>
      </c>
      <c r="CC678" t="s">
        <v>7515</v>
      </c>
      <c r="CD678" t="s">
        <v>7515</v>
      </c>
      <c r="CE678" t="s">
        <v>7515</v>
      </c>
      <c r="CF678" t="s">
        <v>7515</v>
      </c>
      <c r="CG678" t="s">
        <v>7515</v>
      </c>
      <c r="CH678" t="s">
        <v>7515</v>
      </c>
      <c r="CI678" t="s">
        <v>6794</v>
      </c>
      <c r="CJ678" t="s">
        <v>6793</v>
      </c>
      <c r="CO678" t="s">
        <v>6793</v>
      </c>
      <c r="CP678" t="s">
        <v>6793</v>
      </c>
      <c r="CQ678" t="s">
        <v>6794</v>
      </c>
      <c r="CR678" t="s">
        <v>6793</v>
      </c>
      <c r="CS678" t="s">
        <v>6794</v>
      </c>
      <c r="CT678" t="s">
        <v>6793</v>
      </c>
      <c r="CU678" t="s">
        <v>6794</v>
      </c>
      <c r="CV678" t="s">
        <v>6793</v>
      </c>
      <c r="CW678" t="s">
        <v>6794</v>
      </c>
      <c r="CX678" t="s">
        <v>7520</v>
      </c>
      <c r="CY678" t="s">
        <v>7521</v>
      </c>
      <c r="CZ678" t="s">
        <v>7522</v>
      </c>
      <c r="DA678" t="s">
        <v>6793</v>
      </c>
      <c r="DB678">
        <v>1</v>
      </c>
      <c r="DC678">
        <v>2</v>
      </c>
      <c r="DD678">
        <v>3</v>
      </c>
      <c r="DE678" t="s">
        <v>6793</v>
      </c>
      <c r="DF678">
        <v>1</v>
      </c>
      <c r="DG678" t="s">
        <v>7556</v>
      </c>
      <c r="DH678">
        <v>2006</v>
      </c>
      <c r="DI678" t="s">
        <v>7557</v>
      </c>
      <c r="DJ678" t="s">
        <v>7606</v>
      </c>
      <c r="DK678">
        <v>2006</v>
      </c>
      <c r="EA678">
        <v>1</v>
      </c>
      <c r="EB678" t="s">
        <v>7567</v>
      </c>
      <c r="EJ678" t="s">
        <v>6794</v>
      </c>
      <c r="EP678" t="s">
        <v>6793</v>
      </c>
      <c r="GU678" t="s">
        <v>7524</v>
      </c>
      <c r="GV678" t="s">
        <v>7574</v>
      </c>
      <c r="GW678">
        <v>2006</v>
      </c>
      <c r="HA678" t="s">
        <v>6794</v>
      </c>
      <c r="HC678" t="s">
        <v>7524</v>
      </c>
      <c r="HD678" t="s">
        <v>7574</v>
      </c>
      <c r="HE678">
        <v>2006</v>
      </c>
      <c r="HI678" t="s">
        <v>6794</v>
      </c>
      <c r="IA678" t="s">
        <v>7524</v>
      </c>
      <c r="IB678" t="s">
        <v>7574</v>
      </c>
      <c r="IC678">
        <v>2006</v>
      </c>
      <c r="IG678" t="s">
        <v>6793</v>
      </c>
      <c r="II678" t="s">
        <v>7524</v>
      </c>
      <c r="IJ678" t="s">
        <v>7574</v>
      </c>
      <c r="IK678">
        <v>2006</v>
      </c>
      <c r="IM678" t="s">
        <v>7526</v>
      </c>
      <c r="IN678" t="s">
        <v>7526</v>
      </c>
      <c r="IO678" t="s">
        <v>6793</v>
      </c>
      <c r="JO678" t="s">
        <v>7524</v>
      </c>
      <c r="JP678" t="s">
        <v>7574</v>
      </c>
      <c r="JQ678">
        <v>2006</v>
      </c>
      <c r="JU678" t="s">
        <v>6794</v>
      </c>
      <c r="JV678" t="s">
        <v>6793</v>
      </c>
      <c r="KM678" t="s">
        <v>7524</v>
      </c>
      <c r="KN678" t="s">
        <v>7574</v>
      </c>
      <c r="KO678">
        <v>2006</v>
      </c>
      <c r="KS678" t="s">
        <v>6793</v>
      </c>
      <c r="NW678">
        <v>8</v>
      </c>
      <c r="NX678" t="s">
        <v>7515</v>
      </c>
      <c r="NY678" t="s">
        <v>7515</v>
      </c>
      <c r="NZ678" t="s">
        <v>7515</v>
      </c>
      <c r="OA678" t="s">
        <v>7515</v>
      </c>
      <c r="OB678" t="s">
        <v>7515</v>
      </c>
      <c r="OC678" t="s">
        <v>7515</v>
      </c>
      <c r="OD678" t="s">
        <v>7515</v>
      </c>
      <c r="OE678" t="s">
        <v>7516</v>
      </c>
      <c r="OF678" t="s">
        <v>7515</v>
      </c>
      <c r="OG678" t="s">
        <v>7515</v>
      </c>
      <c r="OH678" t="s">
        <v>7515</v>
      </c>
      <c r="OI678" t="s">
        <v>7526</v>
      </c>
      <c r="OJ678" t="s">
        <v>7526</v>
      </c>
      <c r="OL678" t="s">
        <v>7526</v>
      </c>
      <c r="OM678" t="s">
        <v>7528</v>
      </c>
      <c r="ON678" t="s">
        <v>7539</v>
      </c>
      <c r="OO678" t="s">
        <v>7528</v>
      </c>
      <c r="OP678">
        <v>0</v>
      </c>
      <c r="OQ678" t="s">
        <v>28</v>
      </c>
      <c r="OR678" t="s">
        <v>7549</v>
      </c>
      <c r="OS678">
        <v>2006</v>
      </c>
      <c r="OT678">
        <v>6</v>
      </c>
      <c r="OU678">
        <v>1</v>
      </c>
      <c r="OV678">
        <v>6</v>
      </c>
      <c r="OW678">
        <v>0</v>
      </c>
      <c r="OX678">
        <v>1</v>
      </c>
      <c r="OY678">
        <v>35</v>
      </c>
      <c r="OZ678" t="s">
        <v>7515</v>
      </c>
      <c r="PA678" t="s">
        <v>7515</v>
      </c>
      <c r="PB678" t="s">
        <v>7515</v>
      </c>
      <c r="PC678" t="s">
        <v>7515</v>
      </c>
      <c r="PD678" t="s">
        <v>7515</v>
      </c>
      <c r="PE678" t="s">
        <v>7515</v>
      </c>
      <c r="PF678" t="s">
        <v>7515</v>
      </c>
      <c r="PG678" t="s">
        <v>7515</v>
      </c>
      <c r="PH678" t="s">
        <v>7516</v>
      </c>
      <c r="PI678" t="s">
        <v>7516</v>
      </c>
      <c r="PJ678" t="s">
        <v>7515</v>
      </c>
      <c r="PK678" t="s">
        <v>7515</v>
      </c>
      <c r="PL678" t="s">
        <v>7516</v>
      </c>
      <c r="PM678" t="s">
        <v>7516</v>
      </c>
      <c r="PN678" t="s">
        <v>7515</v>
      </c>
      <c r="PO678" t="s">
        <v>7515</v>
      </c>
      <c r="PP678" t="s">
        <v>7515</v>
      </c>
      <c r="PQ678" t="s">
        <v>7516</v>
      </c>
      <c r="PR678" t="s">
        <v>7515</v>
      </c>
      <c r="PS678" t="s">
        <v>7515</v>
      </c>
      <c r="PT678" t="s">
        <v>7516</v>
      </c>
      <c r="PU678" t="s">
        <v>7515</v>
      </c>
      <c r="PV678" t="s">
        <v>7515</v>
      </c>
      <c r="PW678" t="s">
        <v>7515</v>
      </c>
      <c r="PX678" t="s">
        <v>7515</v>
      </c>
      <c r="PY678" t="s">
        <v>7515</v>
      </c>
      <c r="PZ678" t="s">
        <v>7515</v>
      </c>
      <c r="QA678" t="s">
        <v>7515</v>
      </c>
      <c r="QB678" t="s">
        <v>7515</v>
      </c>
      <c r="QC678" t="s">
        <v>7515</v>
      </c>
      <c r="QE678">
        <v>-5</v>
      </c>
      <c r="QF678">
        <v>-5</v>
      </c>
      <c r="QG678">
        <v>-5</v>
      </c>
      <c r="QH678">
        <v>-5</v>
      </c>
      <c r="QI678">
        <v>-5</v>
      </c>
      <c r="QJ678">
        <v>-5</v>
      </c>
      <c r="QK678">
        <v>-5</v>
      </c>
      <c r="RB678" t="s">
        <v>7530</v>
      </c>
      <c r="RP678">
        <f t="shared" si="20"/>
        <v>5</v>
      </c>
      <c r="RS678">
        <f t="shared" si="21"/>
        <v>6</v>
      </c>
    </row>
    <row r="679" spans="1:487" x14ac:dyDescent="0.3">
      <c r="A679">
        <v>70666</v>
      </c>
      <c r="B679">
        <v>1270</v>
      </c>
      <c r="C679">
        <v>0</v>
      </c>
      <c r="D679">
        <v>5</v>
      </c>
      <c r="E679">
        <v>19</v>
      </c>
      <c r="F679">
        <v>84</v>
      </c>
      <c r="G679">
        <v>102</v>
      </c>
      <c r="H679">
        <v>15</v>
      </c>
      <c r="I679" t="s">
        <v>6793</v>
      </c>
      <c r="J679" t="s">
        <v>6793</v>
      </c>
      <c r="O679" t="s">
        <v>6793</v>
      </c>
      <c r="P679" t="s">
        <v>7515</v>
      </c>
      <c r="Q679" t="s">
        <v>7515</v>
      </c>
      <c r="R679" t="s">
        <v>7515</v>
      </c>
      <c r="S679" t="s">
        <v>7515</v>
      </c>
      <c r="T679" t="s">
        <v>7515</v>
      </c>
      <c r="U679" t="s">
        <v>7515</v>
      </c>
      <c r="V679" t="s">
        <v>7515</v>
      </c>
      <c r="W679" t="s">
        <v>7515</v>
      </c>
      <c r="X679" t="s">
        <v>7515</v>
      </c>
      <c r="Y679" t="s">
        <v>7516</v>
      </c>
      <c r="Z679" t="s">
        <v>7515</v>
      </c>
      <c r="AA679" t="s">
        <v>7515</v>
      </c>
      <c r="AB679" t="s">
        <v>7515</v>
      </c>
      <c r="AC679" t="s">
        <v>7515</v>
      </c>
      <c r="AD679" t="s">
        <v>7515</v>
      </c>
      <c r="AE679" t="s">
        <v>7516</v>
      </c>
      <c r="AF679" t="s">
        <v>7515</v>
      </c>
      <c r="AG679" t="s">
        <v>7515</v>
      </c>
      <c r="AH679" t="s">
        <v>7515</v>
      </c>
      <c r="AI679" t="s">
        <v>6796</v>
      </c>
      <c r="AQ679" t="s">
        <v>6985</v>
      </c>
      <c r="AR679" t="s">
        <v>6793</v>
      </c>
      <c r="AS679" t="s">
        <v>6794</v>
      </c>
      <c r="AT679" t="s">
        <v>6</v>
      </c>
      <c r="AU679" t="s">
        <v>6</v>
      </c>
      <c r="AV679" t="s">
        <v>6992</v>
      </c>
      <c r="AW679" t="s">
        <v>6966</v>
      </c>
      <c r="AX679" t="s">
        <v>6793</v>
      </c>
      <c r="AY679" t="s">
        <v>6813</v>
      </c>
      <c r="AZ679" t="s">
        <v>7531</v>
      </c>
      <c r="BA679" t="s">
        <v>7518</v>
      </c>
      <c r="BC679" t="s">
        <v>6793</v>
      </c>
      <c r="BD679" t="s">
        <v>6793</v>
      </c>
      <c r="BE679" t="s">
        <v>6793</v>
      </c>
      <c r="BF679" t="s">
        <v>6793</v>
      </c>
      <c r="BG679" t="s">
        <v>6793</v>
      </c>
      <c r="BH679" t="s">
        <v>6793</v>
      </c>
      <c r="BI679" t="s">
        <v>6793</v>
      </c>
      <c r="BJ679" t="s">
        <v>6794</v>
      </c>
      <c r="BK679" t="s">
        <v>6794</v>
      </c>
      <c r="BL679" t="s">
        <v>6794</v>
      </c>
      <c r="BM679" t="s">
        <v>7025</v>
      </c>
      <c r="BN679" t="s">
        <v>7022</v>
      </c>
      <c r="BO679" t="s">
        <v>6794</v>
      </c>
      <c r="BQ679">
        <v>1</v>
      </c>
      <c r="BR679" t="s">
        <v>6</v>
      </c>
      <c r="BS679" t="s">
        <v>7533</v>
      </c>
      <c r="BT679" t="s">
        <v>6</v>
      </c>
      <c r="BU679" t="s">
        <v>7022</v>
      </c>
      <c r="BV679" t="s">
        <v>7561</v>
      </c>
      <c r="BW679" t="s">
        <v>7515</v>
      </c>
      <c r="BX679" t="s">
        <v>7516</v>
      </c>
      <c r="BY679" t="s">
        <v>7515</v>
      </c>
      <c r="BZ679" t="s">
        <v>7515</v>
      </c>
      <c r="CA679" t="s">
        <v>7515</v>
      </c>
      <c r="CB679" t="s">
        <v>7515</v>
      </c>
      <c r="CC679" t="s">
        <v>7515</v>
      </c>
      <c r="CD679" t="s">
        <v>7515</v>
      </c>
      <c r="CE679" t="s">
        <v>7515</v>
      </c>
      <c r="CF679" t="s">
        <v>7515</v>
      </c>
      <c r="CG679" t="s">
        <v>7515</v>
      </c>
      <c r="CH679" t="s">
        <v>7515</v>
      </c>
      <c r="CI679" t="s">
        <v>6793</v>
      </c>
      <c r="CJ679" t="s">
        <v>6794</v>
      </c>
      <c r="CK679" t="s">
        <v>7563</v>
      </c>
      <c r="CL679" t="s">
        <v>7564</v>
      </c>
      <c r="CM679">
        <v>150</v>
      </c>
      <c r="CN679" t="s">
        <v>7620</v>
      </c>
      <c r="CO679" t="s">
        <v>6793</v>
      </c>
      <c r="CP679" t="s">
        <v>6793</v>
      </c>
      <c r="CQ679" t="s">
        <v>6794</v>
      </c>
      <c r="CR679" t="s">
        <v>6793</v>
      </c>
      <c r="CS679" t="s">
        <v>6793</v>
      </c>
      <c r="CT679" t="s">
        <v>6793</v>
      </c>
      <c r="CU679" t="s">
        <v>6794</v>
      </c>
      <c r="CV679" t="s">
        <v>6793</v>
      </c>
      <c r="CW679" t="s">
        <v>6794</v>
      </c>
      <c r="CX679" t="s">
        <v>7520</v>
      </c>
      <c r="CY679" t="s">
        <v>7607</v>
      </c>
      <c r="CZ679" t="s">
        <v>6966</v>
      </c>
      <c r="DA679" t="s">
        <v>6794</v>
      </c>
      <c r="DB679">
        <v>2</v>
      </c>
      <c r="DC679">
        <v>3</v>
      </c>
      <c r="DD679">
        <v>3</v>
      </c>
      <c r="EA679">
        <v>3</v>
      </c>
      <c r="EC679">
        <v>1</v>
      </c>
      <c r="ED679">
        <v>0</v>
      </c>
      <c r="EE679">
        <v>2</v>
      </c>
      <c r="EF679">
        <v>0</v>
      </c>
      <c r="EG679">
        <v>0</v>
      </c>
      <c r="EH679">
        <v>0</v>
      </c>
      <c r="EI679">
        <v>0</v>
      </c>
      <c r="EP679" t="s">
        <v>6794</v>
      </c>
      <c r="OM679" t="s">
        <v>7528</v>
      </c>
      <c r="ON679" t="s">
        <v>7539</v>
      </c>
      <c r="OO679" t="s">
        <v>7528</v>
      </c>
      <c r="OP679">
        <v>0</v>
      </c>
      <c r="OQ679" t="s">
        <v>28</v>
      </c>
      <c r="OR679" t="s">
        <v>265</v>
      </c>
      <c r="OS679">
        <v>2006</v>
      </c>
      <c r="OT679">
        <v>12</v>
      </c>
      <c r="OU679">
        <v>1</v>
      </c>
      <c r="OV679">
        <v>12</v>
      </c>
      <c r="OW679">
        <v>1</v>
      </c>
      <c r="OX679">
        <v>0</v>
      </c>
      <c r="OY679">
        <v>35</v>
      </c>
      <c r="QE679" t="s">
        <v>7516</v>
      </c>
      <c r="QF679" t="s">
        <v>7515</v>
      </c>
      <c r="QG679" t="s">
        <v>7515</v>
      </c>
      <c r="QH679" t="s">
        <v>7515</v>
      </c>
      <c r="QI679" t="s">
        <v>7515</v>
      </c>
      <c r="QJ679" t="s">
        <v>7515</v>
      </c>
      <c r="QK679" t="s">
        <v>7515</v>
      </c>
      <c r="RP679">
        <f t="shared" si="20"/>
        <v>-1</v>
      </c>
      <c r="RS679">
        <f t="shared" si="21"/>
        <v>4</v>
      </c>
    </row>
    <row r="680" spans="1:487" x14ac:dyDescent="0.3">
      <c r="A680">
        <v>70667</v>
      </c>
      <c r="B680">
        <v>1271</v>
      </c>
      <c r="C680">
        <v>0</v>
      </c>
      <c r="D680">
        <v>5</v>
      </c>
      <c r="E680">
        <v>14</v>
      </c>
      <c r="F680">
        <v>91</v>
      </c>
      <c r="G680">
        <v>102</v>
      </c>
      <c r="H680">
        <v>15</v>
      </c>
      <c r="I680" t="s">
        <v>6793</v>
      </c>
      <c r="J680" t="s">
        <v>6793</v>
      </c>
      <c r="O680" t="s">
        <v>6793</v>
      </c>
      <c r="P680" t="s">
        <v>7515</v>
      </c>
      <c r="Q680" t="s">
        <v>7515</v>
      </c>
      <c r="R680" t="s">
        <v>7515</v>
      </c>
      <c r="S680" t="s">
        <v>7515</v>
      </c>
      <c r="T680" t="s">
        <v>7515</v>
      </c>
      <c r="U680" t="s">
        <v>7515</v>
      </c>
      <c r="V680" t="s">
        <v>7515</v>
      </c>
      <c r="W680" t="s">
        <v>7515</v>
      </c>
      <c r="X680" t="s">
        <v>7515</v>
      </c>
      <c r="Y680" t="s">
        <v>7515</v>
      </c>
      <c r="Z680" t="s">
        <v>7515</v>
      </c>
      <c r="AA680" t="s">
        <v>7515</v>
      </c>
      <c r="AB680" t="s">
        <v>7515</v>
      </c>
      <c r="AC680" t="s">
        <v>7515</v>
      </c>
      <c r="AD680" t="s">
        <v>7515</v>
      </c>
      <c r="AE680" t="s">
        <v>7515</v>
      </c>
      <c r="AF680" t="s">
        <v>7516</v>
      </c>
      <c r="AG680" t="s">
        <v>7515</v>
      </c>
      <c r="AH680" t="s">
        <v>7515</v>
      </c>
      <c r="AI680" t="s">
        <v>6796</v>
      </c>
      <c r="AQ680" t="s">
        <v>6985</v>
      </c>
      <c r="AR680" t="s">
        <v>6793</v>
      </c>
      <c r="AS680" t="s">
        <v>6793</v>
      </c>
      <c r="AT680">
        <v>0</v>
      </c>
      <c r="AU680">
        <v>22</v>
      </c>
      <c r="AV680" t="s">
        <v>6988</v>
      </c>
      <c r="AW680" t="s">
        <v>6793</v>
      </c>
      <c r="AX680" t="s">
        <v>6793</v>
      </c>
      <c r="AY680" t="s">
        <v>6813</v>
      </c>
      <c r="AZ680" t="s">
        <v>7531</v>
      </c>
      <c r="BA680" t="s">
        <v>6991</v>
      </c>
      <c r="BC680" t="s">
        <v>6794</v>
      </c>
      <c r="BD680" t="s">
        <v>6794</v>
      </c>
      <c r="BE680" t="s">
        <v>6793</v>
      </c>
      <c r="BF680" t="s">
        <v>6793</v>
      </c>
      <c r="BG680" t="s">
        <v>6794</v>
      </c>
      <c r="BH680" t="s">
        <v>6794</v>
      </c>
      <c r="BI680" t="s">
        <v>6794</v>
      </c>
      <c r="BJ680" t="s">
        <v>6794</v>
      </c>
      <c r="BK680" t="s">
        <v>6794</v>
      </c>
      <c r="BL680" t="s">
        <v>6794</v>
      </c>
      <c r="BM680" t="s">
        <v>7024</v>
      </c>
      <c r="BN680" t="s">
        <v>7025</v>
      </c>
      <c r="BO680" t="s">
        <v>6794</v>
      </c>
      <c r="BQ680">
        <v>50</v>
      </c>
      <c r="BR680" t="s">
        <v>7532</v>
      </c>
      <c r="BS680" t="s">
        <v>7533</v>
      </c>
      <c r="BT680" t="s">
        <v>7601</v>
      </c>
      <c r="BU680" t="s">
        <v>7559</v>
      </c>
      <c r="BV680" t="s">
        <v>7569</v>
      </c>
      <c r="BW680" t="s">
        <v>7515</v>
      </c>
      <c r="BX680" t="s">
        <v>7516</v>
      </c>
      <c r="BY680" t="s">
        <v>7515</v>
      </c>
      <c r="BZ680" t="s">
        <v>7515</v>
      </c>
      <c r="CA680" t="s">
        <v>7515</v>
      </c>
      <c r="CB680" t="s">
        <v>7515</v>
      </c>
      <c r="CC680" t="s">
        <v>7515</v>
      </c>
      <c r="CD680" t="s">
        <v>7515</v>
      </c>
      <c r="CE680" t="s">
        <v>7515</v>
      </c>
      <c r="CF680" t="s">
        <v>7515</v>
      </c>
      <c r="CG680" t="s">
        <v>7515</v>
      </c>
      <c r="CH680" t="s">
        <v>7515</v>
      </c>
      <c r="CI680" t="s">
        <v>6793</v>
      </c>
      <c r="CJ680" t="s">
        <v>6794</v>
      </c>
      <c r="CO680" t="s">
        <v>6793</v>
      </c>
      <c r="CP680" t="s">
        <v>6793</v>
      </c>
      <c r="CQ680" t="s">
        <v>6794</v>
      </c>
      <c r="CR680" t="s">
        <v>6793</v>
      </c>
      <c r="CS680" t="s">
        <v>6793</v>
      </c>
      <c r="CT680" t="s">
        <v>6793</v>
      </c>
      <c r="CU680" t="s">
        <v>6794</v>
      </c>
      <c r="CV680" t="s">
        <v>6793</v>
      </c>
      <c r="CW680" t="s">
        <v>6793</v>
      </c>
      <c r="CX680" t="s">
        <v>7520</v>
      </c>
      <c r="CY680" t="s">
        <v>7521</v>
      </c>
      <c r="CZ680" t="s">
        <v>7522</v>
      </c>
      <c r="DA680" t="s">
        <v>6793</v>
      </c>
      <c r="DB680">
        <v>2</v>
      </c>
      <c r="DC680">
        <v>3</v>
      </c>
      <c r="DD680">
        <v>3</v>
      </c>
      <c r="DE680" t="s">
        <v>6794</v>
      </c>
      <c r="EA680">
        <v>1</v>
      </c>
      <c r="EB680" t="s">
        <v>7584</v>
      </c>
      <c r="EJ680" t="s">
        <v>6794</v>
      </c>
      <c r="EP680" t="s">
        <v>6793</v>
      </c>
      <c r="KE680" t="s">
        <v>7524</v>
      </c>
      <c r="KF680" t="s">
        <v>7525</v>
      </c>
      <c r="KG680">
        <v>2007</v>
      </c>
      <c r="KI680" t="s">
        <v>7527</v>
      </c>
      <c r="KJ680" t="s">
        <v>7527</v>
      </c>
      <c r="KK680" t="s">
        <v>6794</v>
      </c>
      <c r="KL680" t="s">
        <v>6793</v>
      </c>
      <c r="NW680">
        <v>10</v>
      </c>
      <c r="NX680" t="s">
        <v>7515</v>
      </c>
      <c r="NY680" t="s">
        <v>7515</v>
      </c>
      <c r="NZ680" t="s">
        <v>7515</v>
      </c>
      <c r="OA680" t="s">
        <v>7515</v>
      </c>
      <c r="OB680" t="s">
        <v>7515</v>
      </c>
      <c r="OC680" t="s">
        <v>7515</v>
      </c>
      <c r="OD680" t="s">
        <v>7516</v>
      </c>
      <c r="OE680" t="s">
        <v>7515</v>
      </c>
      <c r="OF680" t="s">
        <v>7515</v>
      </c>
      <c r="OG680" t="s">
        <v>7515</v>
      </c>
      <c r="OH680" t="s">
        <v>7515</v>
      </c>
      <c r="OI680" t="s">
        <v>7526</v>
      </c>
      <c r="OJ680" t="s">
        <v>7526</v>
      </c>
      <c r="OK680" t="s">
        <v>7526</v>
      </c>
      <c r="OM680" t="s">
        <v>7528</v>
      </c>
      <c r="ON680" t="s">
        <v>7529</v>
      </c>
      <c r="OO680" t="s">
        <v>7528</v>
      </c>
      <c r="OP680">
        <v>4</v>
      </c>
      <c r="OQ680" t="s">
        <v>28</v>
      </c>
      <c r="OR680" t="s">
        <v>265</v>
      </c>
      <c r="OS680">
        <v>2007</v>
      </c>
      <c r="OT680">
        <v>2</v>
      </c>
      <c r="OU680">
        <v>1</v>
      </c>
      <c r="OV680">
        <v>2</v>
      </c>
      <c r="OW680">
        <v>1</v>
      </c>
      <c r="OX680">
        <v>0</v>
      </c>
      <c r="OY680">
        <v>35</v>
      </c>
      <c r="OZ680" t="s">
        <v>7515</v>
      </c>
      <c r="PA680" t="s">
        <v>7515</v>
      </c>
      <c r="PB680" t="s">
        <v>7515</v>
      </c>
      <c r="PC680" t="s">
        <v>7515</v>
      </c>
      <c r="PD680" t="s">
        <v>7515</v>
      </c>
      <c r="PE680" t="s">
        <v>7515</v>
      </c>
      <c r="PF680" t="s">
        <v>7515</v>
      </c>
      <c r="PG680" t="s">
        <v>7515</v>
      </c>
      <c r="PH680" t="s">
        <v>7515</v>
      </c>
      <c r="PI680" t="s">
        <v>7515</v>
      </c>
      <c r="PJ680" t="s">
        <v>7515</v>
      </c>
      <c r="PK680" t="s">
        <v>7515</v>
      </c>
      <c r="PL680" t="s">
        <v>7515</v>
      </c>
      <c r="PM680" t="s">
        <v>7515</v>
      </c>
      <c r="PN680" t="s">
        <v>7515</v>
      </c>
      <c r="PO680" t="s">
        <v>7515</v>
      </c>
      <c r="PP680" t="s">
        <v>7515</v>
      </c>
      <c r="PQ680" t="s">
        <v>7515</v>
      </c>
      <c r="PR680" t="s">
        <v>7515</v>
      </c>
      <c r="PS680" t="s">
        <v>7516</v>
      </c>
      <c r="PT680" t="s">
        <v>7515</v>
      </c>
      <c r="PU680" t="s">
        <v>7515</v>
      </c>
      <c r="PV680" t="s">
        <v>7515</v>
      </c>
      <c r="PW680" t="s">
        <v>7515</v>
      </c>
      <c r="PX680" t="s">
        <v>7515</v>
      </c>
      <c r="PY680" t="s">
        <v>7515</v>
      </c>
      <c r="PZ680" t="s">
        <v>7515</v>
      </c>
      <c r="QA680" t="s">
        <v>7515</v>
      </c>
      <c r="QB680" t="s">
        <v>7515</v>
      </c>
      <c r="QC680" t="s">
        <v>7515</v>
      </c>
      <c r="QE680" t="s">
        <v>7516</v>
      </c>
      <c r="QF680" t="s">
        <v>7515</v>
      </c>
      <c r="QG680" t="s">
        <v>7515</v>
      </c>
      <c r="QH680" t="s">
        <v>7515</v>
      </c>
      <c r="QI680" t="s">
        <v>7515</v>
      </c>
      <c r="QJ680" t="s">
        <v>7515</v>
      </c>
      <c r="QK680" t="s">
        <v>7515</v>
      </c>
      <c r="RD680" t="s">
        <v>7530</v>
      </c>
      <c r="RP680">
        <f t="shared" si="20"/>
        <v>2</v>
      </c>
      <c r="RS680">
        <f t="shared" si="21"/>
        <v>3</v>
      </c>
    </row>
    <row r="681" spans="1:487" x14ac:dyDescent="0.3">
      <c r="A681">
        <v>70668</v>
      </c>
      <c r="B681">
        <v>1272</v>
      </c>
      <c r="C681">
        <v>0</v>
      </c>
      <c r="D681">
        <v>5</v>
      </c>
      <c r="E681">
        <v>9</v>
      </c>
      <c r="F681">
        <v>73</v>
      </c>
      <c r="G681">
        <v>102</v>
      </c>
      <c r="H681">
        <v>15</v>
      </c>
      <c r="I681" t="s">
        <v>6793</v>
      </c>
      <c r="J681" t="s">
        <v>6793</v>
      </c>
      <c r="O681" t="s">
        <v>6793</v>
      </c>
      <c r="P681" t="s">
        <v>7516</v>
      </c>
      <c r="Q681" t="s">
        <v>7515</v>
      </c>
      <c r="R681" t="s">
        <v>7515</v>
      </c>
      <c r="S681" t="s">
        <v>7515</v>
      </c>
      <c r="T681" t="s">
        <v>7515</v>
      </c>
      <c r="U681" t="s">
        <v>7515</v>
      </c>
      <c r="V681" t="s">
        <v>7515</v>
      </c>
      <c r="W681" t="s">
        <v>7515</v>
      </c>
      <c r="X681" t="s">
        <v>7515</v>
      </c>
      <c r="Y681" t="s">
        <v>7515</v>
      </c>
      <c r="Z681" t="s">
        <v>7515</v>
      </c>
      <c r="AA681" t="s">
        <v>7515</v>
      </c>
      <c r="AB681" t="s">
        <v>7515</v>
      </c>
      <c r="AC681" t="s">
        <v>7515</v>
      </c>
      <c r="AD681" t="s">
        <v>7515</v>
      </c>
      <c r="AE681" t="s">
        <v>7515</v>
      </c>
      <c r="AF681" t="s">
        <v>7515</v>
      </c>
      <c r="AG681" t="s">
        <v>7515</v>
      </c>
      <c r="AH681" t="s">
        <v>7515</v>
      </c>
      <c r="AI681" t="s">
        <v>6796</v>
      </c>
      <c r="AQ681" t="s">
        <v>6985</v>
      </c>
      <c r="AR681" t="s">
        <v>6794</v>
      </c>
      <c r="AS681" t="s">
        <v>6794</v>
      </c>
      <c r="AT681" t="s">
        <v>6</v>
      </c>
      <c r="AU681" t="s">
        <v>6</v>
      </c>
      <c r="AV681" t="s">
        <v>6988</v>
      </c>
      <c r="AW681" t="s">
        <v>6793</v>
      </c>
      <c r="AX681" t="s">
        <v>6794</v>
      </c>
      <c r="AY681" t="s">
        <v>6813</v>
      </c>
      <c r="AZ681" t="s">
        <v>7531</v>
      </c>
      <c r="BA681" t="s">
        <v>6991</v>
      </c>
      <c r="BC681" t="s">
        <v>6794</v>
      </c>
      <c r="BD681" t="s">
        <v>6794</v>
      </c>
      <c r="BE681" t="s">
        <v>6794</v>
      </c>
      <c r="BF681" t="s">
        <v>6793</v>
      </c>
      <c r="BG681" t="s">
        <v>6794</v>
      </c>
      <c r="BH681" t="s">
        <v>6793</v>
      </c>
      <c r="BI681" t="s">
        <v>6794</v>
      </c>
      <c r="BJ681" t="s">
        <v>6794</v>
      </c>
      <c r="BK681" t="s">
        <v>6794</v>
      </c>
      <c r="BL681" t="s">
        <v>6794</v>
      </c>
      <c r="BM681" t="s">
        <v>7024</v>
      </c>
      <c r="BN681" t="s">
        <v>7025</v>
      </c>
      <c r="BO681" t="s">
        <v>6794</v>
      </c>
      <c r="BQ681" t="s">
        <v>7547</v>
      </c>
      <c r="BR681">
        <v>45</v>
      </c>
      <c r="BS681" t="s">
        <v>7519</v>
      </c>
      <c r="BT681" t="s">
        <v>6</v>
      </c>
      <c r="BU681" t="s">
        <v>7024</v>
      </c>
      <c r="BV681" t="s">
        <v>7535</v>
      </c>
      <c r="BW681" t="s">
        <v>7515</v>
      </c>
      <c r="BX681" t="s">
        <v>7515</v>
      </c>
      <c r="BY681" t="s">
        <v>7516</v>
      </c>
      <c r="BZ681" t="s">
        <v>7515</v>
      </c>
      <c r="CA681" t="s">
        <v>7515</v>
      </c>
      <c r="CB681" t="s">
        <v>7515</v>
      </c>
      <c r="CC681" t="s">
        <v>7515</v>
      </c>
      <c r="CD681" t="s">
        <v>7515</v>
      </c>
      <c r="CE681" t="s">
        <v>7515</v>
      </c>
      <c r="CF681" t="s">
        <v>7515</v>
      </c>
      <c r="CG681" t="s">
        <v>7515</v>
      </c>
      <c r="CH681" t="s">
        <v>7515</v>
      </c>
      <c r="CI681" t="s">
        <v>6793</v>
      </c>
      <c r="CJ681" t="s">
        <v>6794</v>
      </c>
      <c r="CO681" t="s">
        <v>6794</v>
      </c>
      <c r="CP681" t="s">
        <v>6793</v>
      </c>
      <c r="CQ681" t="s">
        <v>6794</v>
      </c>
      <c r="CR681" t="s">
        <v>6794</v>
      </c>
      <c r="CS681" t="s">
        <v>6794</v>
      </c>
      <c r="CT681" t="s">
        <v>6794</v>
      </c>
      <c r="CU681" t="s">
        <v>6794</v>
      </c>
      <c r="CV681" t="s">
        <v>6793</v>
      </c>
      <c r="CW681" t="s">
        <v>6794</v>
      </c>
      <c r="CX681" t="s">
        <v>6966</v>
      </c>
      <c r="CY681" t="s">
        <v>7521</v>
      </c>
      <c r="CZ681" t="s">
        <v>7587</v>
      </c>
      <c r="DA681" t="s">
        <v>6793</v>
      </c>
      <c r="DB681" t="s">
        <v>7547</v>
      </c>
      <c r="DC681" t="s">
        <v>7547</v>
      </c>
      <c r="DD681" t="s">
        <v>7547</v>
      </c>
      <c r="DE681" t="s">
        <v>6794</v>
      </c>
      <c r="EA681">
        <v>2</v>
      </c>
      <c r="EC681" t="s">
        <v>31</v>
      </c>
      <c r="EJ681" t="s">
        <v>6794</v>
      </c>
      <c r="EP681" t="s">
        <v>6794</v>
      </c>
      <c r="OI681" t="s">
        <v>7526</v>
      </c>
      <c r="OJ681" t="s">
        <v>7526</v>
      </c>
      <c r="OK681" t="s">
        <v>7526</v>
      </c>
      <c r="OL681" t="s">
        <v>7582</v>
      </c>
      <c r="OM681" t="s">
        <v>7528</v>
      </c>
      <c r="ON681" t="s">
        <v>7539</v>
      </c>
      <c r="OO681" t="s">
        <v>7528</v>
      </c>
      <c r="OP681">
        <v>0</v>
      </c>
      <c r="OQ681" t="s">
        <v>28</v>
      </c>
      <c r="OR681" t="s">
        <v>265</v>
      </c>
      <c r="OS681">
        <v>2006</v>
      </c>
      <c r="OT681">
        <v>12</v>
      </c>
      <c r="OU681">
        <v>1</v>
      </c>
      <c r="OV681">
        <v>12</v>
      </c>
      <c r="OW681">
        <v>1</v>
      </c>
      <c r="OX681">
        <v>0</v>
      </c>
      <c r="OY681">
        <v>35</v>
      </c>
      <c r="QE681" t="s">
        <v>7515</v>
      </c>
      <c r="QF681" t="s">
        <v>7515</v>
      </c>
      <c r="QG681" t="s">
        <v>7515</v>
      </c>
      <c r="QH681" t="s">
        <v>7515</v>
      </c>
      <c r="QI681" t="s">
        <v>7516</v>
      </c>
      <c r="QJ681" t="s">
        <v>7515</v>
      </c>
      <c r="QK681" t="s">
        <v>7515</v>
      </c>
      <c r="RP681">
        <f t="shared" si="20"/>
        <v>-1</v>
      </c>
      <c r="RS681">
        <f t="shared" si="21"/>
        <v>3</v>
      </c>
    </row>
    <row r="682" spans="1:487" x14ac:dyDescent="0.3">
      <c r="A682">
        <v>70669</v>
      </c>
      <c r="B682">
        <v>1274</v>
      </c>
      <c r="C682">
        <v>0</v>
      </c>
      <c r="D682">
        <v>5</v>
      </c>
      <c r="E682">
        <v>11</v>
      </c>
      <c r="F682">
        <v>86</v>
      </c>
      <c r="G682">
        <v>102</v>
      </c>
      <c r="H682">
        <v>15</v>
      </c>
      <c r="I682" t="s">
        <v>6793</v>
      </c>
      <c r="J682" t="s">
        <v>6793</v>
      </c>
      <c r="O682" t="s">
        <v>6793</v>
      </c>
      <c r="P682" t="s">
        <v>7515</v>
      </c>
      <c r="Q682" t="s">
        <v>7515</v>
      </c>
      <c r="R682" t="s">
        <v>7515</v>
      </c>
      <c r="S682" t="s">
        <v>7515</v>
      </c>
      <c r="T682" t="s">
        <v>7515</v>
      </c>
      <c r="U682" t="s">
        <v>7515</v>
      </c>
      <c r="V682" t="s">
        <v>7515</v>
      </c>
      <c r="W682" t="s">
        <v>7515</v>
      </c>
      <c r="X682" t="s">
        <v>7515</v>
      </c>
      <c r="Y682" t="s">
        <v>7515</v>
      </c>
      <c r="Z682" t="s">
        <v>7516</v>
      </c>
      <c r="AA682" t="s">
        <v>7515</v>
      </c>
      <c r="AB682" t="s">
        <v>7515</v>
      </c>
      <c r="AC682" t="s">
        <v>7515</v>
      </c>
      <c r="AD682" t="s">
        <v>7515</v>
      </c>
      <c r="AE682" t="s">
        <v>7515</v>
      </c>
      <c r="AF682" t="s">
        <v>7515</v>
      </c>
      <c r="AG682" t="s">
        <v>7515</v>
      </c>
      <c r="AH682" t="s">
        <v>7515</v>
      </c>
      <c r="AI682" t="s">
        <v>6796</v>
      </c>
      <c r="AQ682" t="s">
        <v>6985</v>
      </c>
      <c r="AR682" t="s">
        <v>6794</v>
      </c>
      <c r="AS682" t="s">
        <v>6794</v>
      </c>
      <c r="AT682" t="s">
        <v>6</v>
      </c>
      <c r="AU682" t="s">
        <v>6</v>
      </c>
      <c r="AV682" t="s">
        <v>6988</v>
      </c>
      <c r="AW682" t="s">
        <v>6793</v>
      </c>
      <c r="AX682" t="s">
        <v>6793</v>
      </c>
      <c r="AY682" t="s">
        <v>6813</v>
      </c>
      <c r="AZ682" t="s">
        <v>7531</v>
      </c>
      <c r="BA682" t="s">
        <v>6991</v>
      </c>
      <c r="BC682" t="s">
        <v>6794</v>
      </c>
      <c r="BD682" t="s">
        <v>6794</v>
      </c>
      <c r="BE682" t="s">
        <v>6794</v>
      </c>
      <c r="BF682" t="s">
        <v>6793</v>
      </c>
      <c r="BG682" t="s">
        <v>6793</v>
      </c>
      <c r="BH682" t="s">
        <v>6794</v>
      </c>
      <c r="BI682" t="s">
        <v>6793</v>
      </c>
      <c r="BJ682" t="s">
        <v>6794</v>
      </c>
      <c r="BK682" t="s">
        <v>6794</v>
      </c>
      <c r="BL682" t="s">
        <v>6794</v>
      </c>
      <c r="BM682" t="s">
        <v>7026</v>
      </c>
      <c r="BN682" t="s">
        <v>7028</v>
      </c>
      <c r="BO682" t="s">
        <v>6794</v>
      </c>
      <c r="BQ682">
        <v>35</v>
      </c>
      <c r="BR682">
        <v>50</v>
      </c>
      <c r="BS682" t="s">
        <v>7519</v>
      </c>
      <c r="BT682" t="s">
        <v>6</v>
      </c>
      <c r="BU682" t="s">
        <v>7559</v>
      </c>
      <c r="BV682" t="s">
        <v>7569</v>
      </c>
      <c r="BW682" t="s">
        <v>7516</v>
      </c>
      <c r="BX682" t="s">
        <v>7515</v>
      </c>
      <c r="BY682" t="s">
        <v>7515</v>
      </c>
      <c r="BZ682" t="s">
        <v>7515</v>
      </c>
      <c r="CA682" t="s">
        <v>7515</v>
      </c>
      <c r="CB682" t="s">
        <v>7515</v>
      </c>
      <c r="CC682" t="s">
        <v>7515</v>
      </c>
      <c r="CD682" t="s">
        <v>7515</v>
      </c>
      <c r="CE682" t="s">
        <v>7515</v>
      </c>
      <c r="CF682" t="s">
        <v>7515</v>
      </c>
      <c r="CG682" t="s">
        <v>7515</v>
      </c>
      <c r="CH682" t="s">
        <v>7515</v>
      </c>
      <c r="CI682" t="s">
        <v>6793</v>
      </c>
      <c r="CJ682" t="s">
        <v>6794</v>
      </c>
      <c r="CO682" t="s">
        <v>6793</v>
      </c>
      <c r="CP682" t="s">
        <v>6793</v>
      </c>
      <c r="CQ682" t="s">
        <v>6794</v>
      </c>
      <c r="CR682" t="s">
        <v>6794</v>
      </c>
      <c r="CS682" t="s">
        <v>6794</v>
      </c>
      <c r="CT682" t="s">
        <v>6794</v>
      </c>
      <c r="CU682" t="s">
        <v>6794</v>
      </c>
      <c r="CV682" t="s">
        <v>6793</v>
      </c>
      <c r="CW682" t="s">
        <v>6794</v>
      </c>
      <c r="CX682" t="s">
        <v>7520</v>
      </c>
      <c r="CY682" t="s">
        <v>7521</v>
      </c>
      <c r="CZ682" t="s">
        <v>7522</v>
      </c>
      <c r="DA682" t="s">
        <v>6793</v>
      </c>
      <c r="DB682">
        <v>2</v>
      </c>
      <c r="DC682">
        <v>5</v>
      </c>
      <c r="DD682">
        <v>3</v>
      </c>
      <c r="DE682" t="s">
        <v>6794</v>
      </c>
      <c r="EA682">
        <v>3</v>
      </c>
      <c r="EC682">
        <v>0</v>
      </c>
      <c r="ED682">
        <v>0</v>
      </c>
      <c r="EE682">
        <v>1</v>
      </c>
      <c r="EF682">
        <v>0</v>
      </c>
      <c r="EG682">
        <v>0</v>
      </c>
      <c r="EH682">
        <v>2</v>
      </c>
      <c r="EI682">
        <v>0</v>
      </c>
      <c r="EJ682" t="s">
        <v>6793</v>
      </c>
      <c r="EK682" t="s">
        <v>7573</v>
      </c>
      <c r="EM682">
        <v>1</v>
      </c>
      <c r="EN682">
        <v>2007</v>
      </c>
      <c r="EP682" t="s">
        <v>6794</v>
      </c>
      <c r="OI682" t="s">
        <v>7526</v>
      </c>
      <c r="OJ682" t="s">
        <v>7526</v>
      </c>
      <c r="OK682" t="s">
        <v>7526</v>
      </c>
      <c r="OL682" t="s">
        <v>7526</v>
      </c>
      <c r="OM682" t="s">
        <v>7528</v>
      </c>
      <c r="ON682" t="s">
        <v>7539</v>
      </c>
      <c r="OO682" t="s">
        <v>7528</v>
      </c>
      <c r="OP682">
        <v>0</v>
      </c>
      <c r="OQ682" t="s">
        <v>28</v>
      </c>
      <c r="OR682" t="s">
        <v>265</v>
      </c>
      <c r="OS682">
        <v>2007</v>
      </c>
      <c r="OT682">
        <v>5</v>
      </c>
      <c r="OU682">
        <v>1</v>
      </c>
      <c r="OV682">
        <v>5</v>
      </c>
      <c r="OW682">
        <v>1</v>
      </c>
      <c r="OX682">
        <v>0</v>
      </c>
      <c r="OY682">
        <v>35</v>
      </c>
      <c r="QE682" t="s">
        <v>7515</v>
      </c>
      <c r="QF682" t="s">
        <v>7515</v>
      </c>
      <c r="QG682" t="s">
        <v>7515</v>
      </c>
      <c r="QH682" t="s">
        <v>7515</v>
      </c>
      <c r="QI682" t="s">
        <v>7515</v>
      </c>
      <c r="QJ682" t="s">
        <v>7515</v>
      </c>
      <c r="QK682" t="s">
        <v>7516</v>
      </c>
      <c r="RP682">
        <f t="shared" si="20"/>
        <v>-1</v>
      </c>
      <c r="RS682">
        <f t="shared" si="21"/>
        <v>5</v>
      </c>
    </row>
    <row r="683" spans="1:487" x14ac:dyDescent="0.3">
      <c r="A683">
        <v>70670</v>
      </c>
      <c r="B683">
        <v>1275</v>
      </c>
      <c r="C683">
        <v>0</v>
      </c>
      <c r="D683">
        <v>5</v>
      </c>
      <c r="E683">
        <v>15</v>
      </c>
      <c r="F683">
        <v>87</v>
      </c>
      <c r="G683">
        <v>102</v>
      </c>
      <c r="H683">
        <v>15</v>
      </c>
      <c r="I683" t="s">
        <v>6793</v>
      </c>
      <c r="J683" t="s">
        <v>6793</v>
      </c>
      <c r="O683" t="s">
        <v>6793</v>
      </c>
      <c r="P683" t="s">
        <v>7515</v>
      </c>
      <c r="Q683" t="s">
        <v>7515</v>
      </c>
      <c r="R683" t="s">
        <v>7515</v>
      </c>
      <c r="S683" t="s">
        <v>7515</v>
      </c>
      <c r="T683" t="s">
        <v>7515</v>
      </c>
      <c r="U683" t="s">
        <v>7515</v>
      </c>
      <c r="V683" t="s">
        <v>7515</v>
      </c>
      <c r="W683" t="s">
        <v>7515</v>
      </c>
      <c r="X683" t="s">
        <v>7515</v>
      </c>
      <c r="Y683" t="s">
        <v>7515</v>
      </c>
      <c r="Z683" t="s">
        <v>7515</v>
      </c>
      <c r="AA683" t="s">
        <v>7515</v>
      </c>
      <c r="AB683" t="s">
        <v>7515</v>
      </c>
      <c r="AC683" t="s">
        <v>7515</v>
      </c>
      <c r="AD683" t="s">
        <v>7515</v>
      </c>
      <c r="AE683" t="s">
        <v>7516</v>
      </c>
      <c r="AF683" t="s">
        <v>7515</v>
      </c>
      <c r="AG683" t="s">
        <v>7515</v>
      </c>
      <c r="AH683" t="s">
        <v>7515</v>
      </c>
      <c r="AI683" t="s">
        <v>6796</v>
      </c>
      <c r="AQ683" t="s">
        <v>6985</v>
      </c>
      <c r="AR683" t="s">
        <v>6793</v>
      </c>
      <c r="AS683" t="s">
        <v>6794</v>
      </c>
      <c r="AT683">
        <v>0</v>
      </c>
      <c r="AU683">
        <v>10</v>
      </c>
      <c r="AV683" t="s">
        <v>6988</v>
      </c>
      <c r="AW683" t="s">
        <v>6793</v>
      </c>
      <c r="AX683" t="s">
        <v>6793</v>
      </c>
      <c r="AY683" t="s">
        <v>6813</v>
      </c>
      <c r="AZ683" t="s">
        <v>7531</v>
      </c>
      <c r="BA683" t="s">
        <v>7612</v>
      </c>
      <c r="BC683" t="s">
        <v>6794</v>
      </c>
      <c r="BD683" t="s">
        <v>6794</v>
      </c>
      <c r="BE683" t="s">
        <v>6794</v>
      </c>
      <c r="BF683" t="s">
        <v>6794</v>
      </c>
      <c r="BG683" t="s">
        <v>6793</v>
      </c>
      <c r="BH683" t="s">
        <v>6794</v>
      </c>
      <c r="BI683" t="s">
        <v>6794</v>
      </c>
      <c r="BJ683" t="s">
        <v>6794</v>
      </c>
      <c r="BK683" t="s">
        <v>6794</v>
      </c>
      <c r="BL683" t="s">
        <v>6794</v>
      </c>
      <c r="BM683" t="s">
        <v>7022</v>
      </c>
      <c r="BN683" t="s">
        <v>7028</v>
      </c>
      <c r="BO683" t="s">
        <v>6794</v>
      </c>
      <c r="BQ683" t="s">
        <v>7547</v>
      </c>
      <c r="BR683" t="s">
        <v>7532</v>
      </c>
      <c r="BS683" t="s">
        <v>7519</v>
      </c>
      <c r="BT683" t="s">
        <v>6</v>
      </c>
      <c r="BU683" t="s">
        <v>7022</v>
      </c>
      <c r="BV683" t="s">
        <v>7561</v>
      </c>
      <c r="BW683" t="s">
        <v>7515</v>
      </c>
      <c r="BX683" t="s">
        <v>7515</v>
      </c>
      <c r="BY683" t="s">
        <v>7515</v>
      </c>
      <c r="BZ683" t="s">
        <v>7515</v>
      </c>
      <c r="CA683" t="s">
        <v>7515</v>
      </c>
      <c r="CB683" t="s">
        <v>7515</v>
      </c>
      <c r="CC683" t="s">
        <v>7515</v>
      </c>
      <c r="CD683" t="s">
        <v>7516</v>
      </c>
      <c r="CE683" t="s">
        <v>7515</v>
      </c>
      <c r="CF683" t="s">
        <v>7515</v>
      </c>
      <c r="CG683" t="s">
        <v>7515</v>
      </c>
      <c r="CH683" t="s">
        <v>7515</v>
      </c>
      <c r="CI683" t="s">
        <v>6793</v>
      </c>
      <c r="CJ683" t="s">
        <v>6794</v>
      </c>
      <c r="CO683" t="s">
        <v>6794</v>
      </c>
      <c r="CP683" t="s">
        <v>6793</v>
      </c>
      <c r="CQ683" t="s">
        <v>6794</v>
      </c>
      <c r="CR683" t="s">
        <v>6794</v>
      </c>
      <c r="CS683" t="s">
        <v>6794</v>
      </c>
      <c r="CT683" t="s">
        <v>6794</v>
      </c>
      <c r="CU683" t="s">
        <v>6794</v>
      </c>
      <c r="CV683" t="s">
        <v>6793</v>
      </c>
      <c r="CW683" t="s">
        <v>6794</v>
      </c>
      <c r="CX683" t="s">
        <v>7545</v>
      </c>
      <c r="CY683" t="s">
        <v>7613</v>
      </c>
      <c r="CZ683" t="s">
        <v>7587</v>
      </c>
      <c r="DA683" t="s">
        <v>6793</v>
      </c>
      <c r="DB683">
        <v>2</v>
      </c>
      <c r="DC683">
        <v>3</v>
      </c>
      <c r="DD683">
        <v>3</v>
      </c>
      <c r="DE683" t="s">
        <v>6793</v>
      </c>
      <c r="DF683">
        <v>1</v>
      </c>
      <c r="DG683" t="s">
        <v>6</v>
      </c>
      <c r="DH683" t="s">
        <v>6</v>
      </c>
      <c r="DI683" t="s">
        <v>7557</v>
      </c>
      <c r="DJ683" t="s">
        <v>6</v>
      </c>
      <c r="DK683" t="s">
        <v>6</v>
      </c>
      <c r="EA683">
        <v>4</v>
      </c>
      <c r="EC683">
        <v>2</v>
      </c>
      <c r="ED683">
        <v>0</v>
      </c>
      <c r="EE683">
        <v>0</v>
      </c>
      <c r="EF683">
        <v>2</v>
      </c>
      <c r="EG683">
        <v>0</v>
      </c>
      <c r="EH683">
        <v>0</v>
      </c>
      <c r="EI683">
        <v>0</v>
      </c>
      <c r="EJ683" t="s">
        <v>6794</v>
      </c>
      <c r="EP683" t="s">
        <v>6794</v>
      </c>
      <c r="OI683" t="s">
        <v>7526</v>
      </c>
      <c r="OJ683" t="s">
        <v>7526</v>
      </c>
      <c r="OK683" t="s">
        <v>7526</v>
      </c>
      <c r="OL683" t="s">
        <v>7526</v>
      </c>
      <c r="OM683" t="s">
        <v>7548</v>
      </c>
      <c r="ON683" t="s">
        <v>7539</v>
      </c>
      <c r="OO683" t="s">
        <v>7548</v>
      </c>
      <c r="OP683">
        <v>4</v>
      </c>
      <c r="OQ683" t="s">
        <v>28</v>
      </c>
      <c r="OR683" t="s">
        <v>265</v>
      </c>
      <c r="OS683">
        <v>2007</v>
      </c>
      <c r="OT683">
        <v>1</v>
      </c>
      <c r="OU683">
        <v>1</v>
      </c>
      <c r="OV683">
        <v>1</v>
      </c>
      <c r="OW683">
        <v>1</v>
      </c>
      <c r="OX683">
        <v>0</v>
      </c>
      <c r="OY683">
        <v>35</v>
      </c>
      <c r="QE683">
        <v>-5</v>
      </c>
      <c r="QF683">
        <v>-5</v>
      </c>
      <c r="QG683">
        <v>-5</v>
      </c>
      <c r="QH683">
        <v>-5</v>
      </c>
      <c r="QI683">
        <v>-5</v>
      </c>
      <c r="QJ683">
        <v>-5</v>
      </c>
      <c r="QK683">
        <v>-5</v>
      </c>
      <c r="RP683">
        <f t="shared" si="20"/>
        <v>4</v>
      </c>
      <c r="RS683">
        <f t="shared" si="21"/>
        <v>2</v>
      </c>
    </row>
    <row r="684" spans="1:487" x14ac:dyDescent="0.3">
      <c r="A684">
        <v>70671</v>
      </c>
      <c r="B684">
        <v>1276</v>
      </c>
      <c r="C684">
        <v>0</v>
      </c>
      <c r="D684">
        <v>5</v>
      </c>
      <c r="E684">
        <v>20</v>
      </c>
      <c r="F684">
        <v>103</v>
      </c>
      <c r="G684">
        <v>102</v>
      </c>
      <c r="H684">
        <v>10</v>
      </c>
      <c r="I684" t="s">
        <v>6793</v>
      </c>
      <c r="J684" t="s">
        <v>6793</v>
      </c>
      <c r="O684" t="s">
        <v>6793</v>
      </c>
      <c r="P684" t="s">
        <v>7515</v>
      </c>
      <c r="Q684" t="s">
        <v>7515</v>
      </c>
      <c r="R684" t="s">
        <v>7515</v>
      </c>
      <c r="S684" t="s">
        <v>7515</v>
      </c>
      <c r="T684" t="s">
        <v>7515</v>
      </c>
      <c r="U684" t="s">
        <v>7515</v>
      </c>
      <c r="V684" t="s">
        <v>7515</v>
      </c>
      <c r="W684" t="s">
        <v>7515</v>
      </c>
      <c r="X684" t="s">
        <v>7515</v>
      </c>
      <c r="Y684" t="s">
        <v>7515</v>
      </c>
      <c r="Z684" t="s">
        <v>7515</v>
      </c>
      <c r="AA684" t="s">
        <v>7515</v>
      </c>
      <c r="AB684" t="s">
        <v>7515</v>
      </c>
      <c r="AC684" t="s">
        <v>7515</v>
      </c>
      <c r="AD684" t="s">
        <v>7515</v>
      </c>
      <c r="AE684" t="s">
        <v>7516</v>
      </c>
      <c r="AF684" t="s">
        <v>7515</v>
      </c>
      <c r="AG684" t="s">
        <v>7515</v>
      </c>
      <c r="AH684" t="s">
        <v>7515</v>
      </c>
      <c r="AI684" t="s">
        <v>7517</v>
      </c>
      <c r="AL684" t="s">
        <v>7547</v>
      </c>
      <c r="AM684" t="s">
        <v>7547</v>
      </c>
      <c r="AN684" t="s">
        <v>7560</v>
      </c>
      <c r="AQ684" t="s">
        <v>6994</v>
      </c>
      <c r="AR684" t="s">
        <v>6794</v>
      </c>
      <c r="AS684" t="s">
        <v>6794</v>
      </c>
      <c r="AT684" t="s">
        <v>6</v>
      </c>
      <c r="AU684" t="s">
        <v>6</v>
      </c>
      <c r="AV684" t="s">
        <v>7568</v>
      </c>
      <c r="AW684" t="s">
        <v>6794</v>
      </c>
      <c r="AX684" t="s">
        <v>6793</v>
      </c>
      <c r="AY684" t="s">
        <v>6814</v>
      </c>
      <c r="BA684" t="s">
        <v>7518</v>
      </c>
      <c r="BB684" t="s">
        <v>7551</v>
      </c>
      <c r="BC684" t="s">
        <v>6794</v>
      </c>
      <c r="BD684" t="s">
        <v>6793</v>
      </c>
      <c r="BE684" t="s">
        <v>6794</v>
      </c>
      <c r="BF684" t="s">
        <v>6793</v>
      </c>
      <c r="BH684" t="s">
        <v>6793</v>
      </c>
      <c r="BI684" t="s">
        <v>6793</v>
      </c>
      <c r="BJ684" t="s">
        <v>6794</v>
      </c>
      <c r="BK684" t="s">
        <v>6793</v>
      </c>
      <c r="BL684" t="s">
        <v>6794</v>
      </c>
      <c r="BM684" t="s">
        <v>7022</v>
      </c>
      <c r="BN684" t="s">
        <v>7025</v>
      </c>
      <c r="BO684" t="s">
        <v>6794</v>
      </c>
      <c r="BQ684">
        <v>20</v>
      </c>
      <c r="BR684" t="s">
        <v>6</v>
      </c>
      <c r="BS684" t="s">
        <v>7519</v>
      </c>
      <c r="BT684" t="s">
        <v>6</v>
      </c>
      <c r="BU684" t="s">
        <v>7559</v>
      </c>
      <c r="BV684" t="s">
        <v>7535</v>
      </c>
      <c r="BW684" t="s">
        <v>7516</v>
      </c>
      <c r="BX684" t="s">
        <v>7515</v>
      </c>
      <c r="BY684" t="s">
        <v>7515</v>
      </c>
      <c r="BZ684" t="s">
        <v>7515</v>
      </c>
      <c r="CA684" t="s">
        <v>7515</v>
      </c>
      <c r="CB684" t="s">
        <v>7515</v>
      </c>
      <c r="CC684" t="s">
        <v>7515</v>
      </c>
      <c r="CD684" t="s">
        <v>7515</v>
      </c>
      <c r="CE684" t="s">
        <v>7515</v>
      </c>
      <c r="CF684" t="s">
        <v>7515</v>
      </c>
      <c r="CG684" t="s">
        <v>7515</v>
      </c>
      <c r="CH684" t="s">
        <v>7515</v>
      </c>
      <c r="CI684" t="s">
        <v>6793</v>
      </c>
      <c r="CJ684" t="s">
        <v>6794</v>
      </c>
      <c r="CO684" t="s">
        <v>6794</v>
      </c>
      <c r="CP684" t="s">
        <v>6793</v>
      </c>
      <c r="CQ684" t="s">
        <v>6794</v>
      </c>
      <c r="CR684" t="s">
        <v>6794</v>
      </c>
      <c r="CS684" t="s">
        <v>6794</v>
      </c>
      <c r="CT684" t="s">
        <v>6966</v>
      </c>
      <c r="CU684" t="s">
        <v>6794</v>
      </c>
      <c r="CV684" t="s">
        <v>6793</v>
      </c>
      <c r="CW684" t="s">
        <v>6794</v>
      </c>
      <c r="CX684" t="s">
        <v>7520</v>
      </c>
      <c r="CY684" t="s">
        <v>7607</v>
      </c>
      <c r="CZ684" t="s">
        <v>7522</v>
      </c>
      <c r="DA684" t="s">
        <v>6793</v>
      </c>
      <c r="DB684">
        <v>2</v>
      </c>
      <c r="DC684">
        <v>3</v>
      </c>
      <c r="DD684">
        <v>3</v>
      </c>
      <c r="DE684" t="s">
        <v>6794</v>
      </c>
      <c r="EA684">
        <v>6</v>
      </c>
      <c r="EC684">
        <v>2</v>
      </c>
      <c r="ED684">
        <v>2</v>
      </c>
      <c r="EE684">
        <v>2</v>
      </c>
      <c r="EF684">
        <v>0</v>
      </c>
      <c r="EG684">
        <v>0</v>
      </c>
      <c r="EH684">
        <v>0</v>
      </c>
      <c r="EI684">
        <v>0</v>
      </c>
      <c r="EJ684" t="s">
        <v>6793</v>
      </c>
      <c r="EK684" t="s">
        <v>7573</v>
      </c>
      <c r="EM684">
        <v>2</v>
      </c>
      <c r="EN684">
        <v>2008</v>
      </c>
      <c r="EP684" t="s">
        <v>6793</v>
      </c>
      <c r="JO684" t="s">
        <v>7538</v>
      </c>
      <c r="JP684" t="s">
        <v>7590</v>
      </c>
      <c r="JQ684">
        <v>2006</v>
      </c>
      <c r="JU684" t="s">
        <v>6794</v>
      </c>
      <c r="JV684" t="s">
        <v>6793</v>
      </c>
      <c r="OI684" t="s">
        <v>7526</v>
      </c>
      <c r="OJ684" t="s">
        <v>7526</v>
      </c>
      <c r="OK684" t="s">
        <v>7527</v>
      </c>
      <c r="OL684" t="s">
        <v>7582</v>
      </c>
      <c r="OM684" t="s">
        <v>7548</v>
      </c>
      <c r="ON684" t="s">
        <v>7539</v>
      </c>
      <c r="OO684" t="s">
        <v>7548</v>
      </c>
      <c r="OP684">
        <v>1</v>
      </c>
      <c r="OQ684" t="s">
        <v>28</v>
      </c>
      <c r="OR684" t="s">
        <v>212</v>
      </c>
      <c r="OS684">
        <v>2007</v>
      </c>
      <c r="OT684">
        <v>8</v>
      </c>
      <c r="OU684">
        <v>1</v>
      </c>
      <c r="OV684">
        <v>8</v>
      </c>
      <c r="OW684">
        <v>0</v>
      </c>
      <c r="OX684">
        <v>1</v>
      </c>
      <c r="OY684">
        <v>35</v>
      </c>
      <c r="OZ684" t="s">
        <v>7515</v>
      </c>
      <c r="PA684" t="s">
        <v>7515</v>
      </c>
      <c r="PB684" t="s">
        <v>7515</v>
      </c>
      <c r="PC684" t="s">
        <v>7515</v>
      </c>
      <c r="PD684" t="s">
        <v>7515</v>
      </c>
      <c r="PE684" t="s">
        <v>7515</v>
      </c>
      <c r="PF684" t="s">
        <v>7515</v>
      </c>
      <c r="PG684" t="s">
        <v>7515</v>
      </c>
      <c r="PH684" t="s">
        <v>7515</v>
      </c>
      <c r="PI684" t="s">
        <v>7515</v>
      </c>
      <c r="PJ684" t="s">
        <v>7515</v>
      </c>
      <c r="PK684" t="s">
        <v>7515</v>
      </c>
      <c r="PL684" t="s">
        <v>7515</v>
      </c>
      <c r="PM684" t="s">
        <v>7515</v>
      </c>
      <c r="PN684" t="s">
        <v>7515</v>
      </c>
      <c r="PO684" t="s">
        <v>7515</v>
      </c>
      <c r="PP684" t="s">
        <v>7515</v>
      </c>
      <c r="PQ684" t="s">
        <v>7516</v>
      </c>
      <c r="PR684" t="s">
        <v>7515</v>
      </c>
      <c r="PS684" t="s">
        <v>7515</v>
      </c>
      <c r="PT684" t="s">
        <v>7515</v>
      </c>
      <c r="PU684" t="s">
        <v>7515</v>
      </c>
      <c r="PV684" t="s">
        <v>7515</v>
      </c>
      <c r="PW684" t="s">
        <v>7515</v>
      </c>
      <c r="PX684" t="s">
        <v>7515</v>
      </c>
      <c r="PY684" t="s">
        <v>7515</v>
      </c>
      <c r="PZ684" t="s">
        <v>7515</v>
      </c>
      <c r="QA684" t="s">
        <v>7515</v>
      </c>
      <c r="QB684" t="s">
        <v>7515</v>
      </c>
      <c r="QC684" t="s">
        <v>7515</v>
      </c>
      <c r="QE684" t="s">
        <v>7516</v>
      </c>
      <c r="QF684" t="s">
        <v>7515</v>
      </c>
      <c r="QG684" t="s">
        <v>7515</v>
      </c>
      <c r="QH684" t="s">
        <v>7515</v>
      </c>
      <c r="QI684" t="s">
        <v>7515</v>
      </c>
      <c r="QJ684" t="s">
        <v>7515</v>
      </c>
      <c r="QK684" t="s">
        <v>7515</v>
      </c>
      <c r="RP684">
        <f t="shared" si="20"/>
        <v>-1</v>
      </c>
      <c r="RS684">
        <f t="shared" si="21"/>
        <v>2</v>
      </c>
    </row>
    <row r="685" spans="1:487" x14ac:dyDescent="0.3">
      <c r="A685">
        <v>70672</v>
      </c>
      <c r="B685">
        <v>1278</v>
      </c>
      <c r="C685">
        <v>0</v>
      </c>
      <c r="D685">
        <v>5</v>
      </c>
      <c r="E685">
        <v>11</v>
      </c>
      <c r="F685">
        <v>81</v>
      </c>
      <c r="G685">
        <v>102</v>
      </c>
      <c r="H685">
        <v>9</v>
      </c>
      <c r="I685" t="s">
        <v>6793</v>
      </c>
      <c r="J685" t="s">
        <v>6793</v>
      </c>
      <c r="O685" t="s">
        <v>6793</v>
      </c>
      <c r="P685" t="s">
        <v>7515</v>
      </c>
      <c r="Q685" t="s">
        <v>7515</v>
      </c>
      <c r="R685" t="s">
        <v>7515</v>
      </c>
      <c r="S685" t="s">
        <v>7515</v>
      </c>
      <c r="T685" t="s">
        <v>7515</v>
      </c>
      <c r="U685" t="s">
        <v>7515</v>
      </c>
      <c r="V685" t="s">
        <v>7515</v>
      </c>
      <c r="W685" t="s">
        <v>7515</v>
      </c>
      <c r="X685" t="s">
        <v>7515</v>
      </c>
      <c r="Y685" t="s">
        <v>7515</v>
      </c>
      <c r="Z685" t="s">
        <v>7515</v>
      </c>
      <c r="AA685" t="s">
        <v>7515</v>
      </c>
      <c r="AB685" t="s">
        <v>7515</v>
      </c>
      <c r="AC685" t="s">
        <v>7515</v>
      </c>
      <c r="AD685" t="s">
        <v>7515</v>
      </c>
      <c r="AE685" t="s">
        <v>7516</v>
      </c>
      <c r="AF685" t="s">
        <v>7515</v>
      </c>
      <c r="AG685" t="s">
        <v>7515</v>
      </c>
      <c r="AH685" t="s">
        <v>7515</v>
      </c>
      <c r="AI685" t="s">
        <v>6796</v>
      </c>
      <c r="AQ685" t="s">
        <v>6985</v>
      </c>
      <c r="AR685" t="s">
        <v>6794</v>
      </c>
      <c r="AS685" t="s">
        <v>6794</v>
      </c>
      <c r="AT685">
        <v>1</v>
      </c>
      <c r="AU685">
        <v>14</v>
      </c>
      <c r="AV685" t="s">
        <v>6988</v>
      </c>
      <c r="AW685" t="s">
        <v>6793</v>
      </c>
      <c r="AX685" t="s">
        <v>6793</v>
      </c>
      <c r="AY685" t="s">
        <v>6813</v>
      </c>
      <c r="AZ685" t="s">
        <v>7531</v>
      </c>
      <c r="BA685" t="s">
        <v>7518</v>
      </c>
      <c r="BC685" t="s">
        <v>6794</v>
      </c>
      <c r="BD685" t="s">
        <v>6794</v>
      </c>
      <c r="BE685" t="s">
        <v>6793</v>
      </c>
      <c r="BF685" t="s">
        <v>6793</v>
      </c>
      <c r="BG685" t="s">
        <v>6794</v>
      </c>
      <c r="BH685" t="s">
        <v>6794</v>
      </c>
      <c r="BI685" t="s">
        <v>6794</v>
      </c>
      <c r="BJ685" t="s">
        <v>6794</v>
      </c>
      <c r="BK685" t="s">
        <v>6794</v>
      </c>
      <c r="BL685" t="s">
        <v>6794</v>
      </c>
      <c r="BM685" t="s">
        <v>7021</v>
      </c>
      <c r="BN685" t="s">
        <v>7024</v>
      </c>
      <c r="BO685" t="s">
        <v>6794</v>
      </c>
      <c r="BQ685">
        <v>50</v>
      </c>
      <c r="BR685" t="s">
        <v>7532</v>
      </c>
      <c r="BS685" t="s">
        <v>7519</v>
      </c>
      <c r="BT685" t="s">
        <v>6</v>
      </c>
      <c r="BU685" t="s">
        <v>7021</v>
      </c>
      <c r="BV685" t="s">
        <v>7561</v>
      </c>
      <c r="BW685" t="s">
        <v>7515</v>
      </c>
      <c r="BX685" t="s">
        <v>7515</v>
      </c>
      <c r="BY685" t="s">
        <v>7515</v>
      </c>
      <c r="BZ685" t="s">
        <v>7515</v>
      </c>
      <c r="CA685" t="s">
        <v>7515</v>
      </c>
      <c r="CB685" t="s">
        <v>7515</v>
      </c>
      <c r="CC685" t="s">
        <v>7515</v>
      </c>
      <c r="CD685" t="s">
        <v>7516</v>
      </c>
      <c r="CE685" t="s">
        <v>7515</v>
      </c>
      <c r="CF685" t="s">
        <v>7515</v>
      </c>
      <c r="CG685" t="s">
        <v>7515</v>
      </c>
      <c r="CH685" t="s">
        <v>7515</v>
      </c>
      <c r="CI685" t="s">
        <v>6793</v>
      </c>
      <c r="CJ685" t="s">
        <v>6794</v>
      </c>
      <c r="CO685" t="s">
        <v>6793</v>
      </c>
      <c r="CP685" t="s">
        <v>6793</v>
      </c>
      <c r="CQ685" t="s">
        <v>6794</v>
      </c>
      <c r="CR685" t="s">
        <v>6794</v>
      </c>
      <c r="CS685" t="s">
        <v>6794</v>
      </c>
      <c r="CT685" t="s">
        <v>6793</v>
      </c>
      <c r="CU685" t="s">
        <v>6794</v>
      </c>
      <c r="CV685" t="s">
        <v>6794</v>
      </c>
      <c r="CW685" t="s">
        <v>6794</v>
      </c>
      <c r="CX685" t="s">
        <v>7545</v>
      </c>
      <c r="CY685" t="s">
        <v>7521</v>
      </c>
      <c r="CZ685" t="s">
        <v>6966</v>
      </c>
      <c r="DA685" t="s">
        <v>6793</v>
      </c>
      <c r="DB685">
        <v>2</v>
      </c>
      <c r="DC685">
        <v>2</v>
      </c>
      <c r="DD685">
        <v>2</v>
      </c>
      <c r="DE685" t="s">
        <v>6794</v>
      </c>
      <c r="EA685">
        <v>4</v>
      </c>
      <c r="EC685">
        <v>1</v>
      </c>
      <c r="ED685">
        <v>1</v>
      </c>
      <c r="EE685">
        <v>0</v>
      </c>
      <c r="EF685">
        <v>0</v>
      </c>
      <c r="EG685">
        <v>2</v>
      </c>
      <c r="EH685">
        <v>0</v>
      </c>
      <c r="EI685">
        <v>0</v>
      </c>
      <c r="EJ685" t="s">
        <v>6794</v>
      </c>
      <c r="EP685" t="s">
        <v>6794</v>
      </c>
      <c r="OI685" t="s">
        <v>7526</v>
      </c>
      <c r="OJ685" t="s">
        <v>7526</v>
      </c>
      <c r="OK685" t="s">
        <v>7526</v>
      </c>
      <c r="OL685" t="s">
        <v>7582</v>
      </c>
      <c r="OM685" t="s">
        <v>7548</v>
      </c>
      <c r="ON685" t="s">
        <v>7539</v>
      </c>
      <c r="OO685" t="s">
        <v>7548</v>
      </c>
      <c r="OP685">
        <v>1</v>
      </c>
      <c r="OQ685" t="s">
        <v>28</v>
      </c>
      <c r="OR685" t="s">
        <v>212</v>
      </c>
      <c r="OS685">
        <v>2007</v>
      </c>
      <c r="OT685">
        <v>12</v>
      </c>
      <c r="OU685">
        <v>1</v>
      </c>
      <c r="OV685">
        <v>12</v>
      </c>
      <c r="OW685">
        <v>1</v>
      </c>
      <c r="OX685">
        <v>0</v>
      </c>
      <c r="OY685">
        <v>35</v>
      </c>
      <c r="QE685" t="s">
        <v>7516</v>
      </c>
      <c r="QF685" t="s">
        <v>7515</v>
      </c>
      <c r="QG685" t="s">
        <v>7515</v>
      </c>
      <c r="QH685" t="s">
        <v>7515</v>
      </c>
      <c r="QI685" t="s">
        <v>7515</v>
      </c>
      <c r="QJ685" t="s">
        <v>7515</v>
      </c>
      <c r="QK685" t="s">
        <v>7516</v>
      </c>
      <c r="RP685">
        <f t="shared" si="20"/>
        <v>4</v>
      </c>
      <c r="RS685">
        <f t="shared" si="21"/>
        <v>1</v>
      </c>
    </row>
    <row r="686" spans="1:487" x14ac:dyDescent="0.3">
      <c r="A686">
        <v>70673</v>
      </c>
      <c r="B686">
        <v>1279</v>
      </c>
      <c r="C686">
        <v>0</v>
      </c>
      <c r="D686">
        <v>5</v>
      </c>
      <c r="E686">
        <v>17</v>
      </c>
      <c r="F686">
        <v>118</v>
      </c>
      <c r="G686">
        <v>102</v>
      </c>
      <c r="H686">
        <v>10</v>
      </c>
      <c r="I686" t="s">
        <v>6793</v>
      </c>
      <c r="J686" t="s">
        <v>6793</v>
      </c>
      <c r="O686" t="s">
        <v>6793</v>
      </c>
      <c r="P686" t="s">
        <v>7515</v>
      </c>
      <c r="Q686" t="s">
        <v>7515</v>
      </c>
      <c r="R686" t="s">
        <v>7515</v>
      </c>
      <c r="S686" t="s">
        <v>7515</v>
      </c>
      <c r="T686" t="s">
        <v>7515</v>
      </c>
      <c r="U686" t="s">
        <v>7515</v>
      </c>
      <c r="V686" t="s">
        <v>7515</v>
      </c>
      <c r="W686" t="s">
        <v>7515</v>
      </c>
      <c r="X686" t="s">
        <v>7515</v>
      </c>
      <c r="Y686" t="s">
        <v>7515</v>
      </c>
      <c r="Z686" t="s">
        <v>7515</v>
      </c>
      <c r="AA686" t="s">
        <v>7515</v>
      </c>
      <c r="AB686" t="s">
        <v>7515</v>
      </c>
      <c r="AC686" t="s">
        <v>7515</v>
      </c>
      <c r="AD686" t="s">
        <v>7515</v>
      </c>
      <c r="AE686" t="s">
        <v>7516</v>
      </c>
      <c r="AF686" t="s">
        <v>7516</v>
      </c>
      <c r="AG686" t="s">
        <v>7515</v>
      </c>
      <c r="AH686" t="s">
        <v>7515</v>
      </c>
      <c r="AI686" t="s">
        <v>7517</v>
      </c>
      <c r="AL686">
        <v>0</v>
      </c>
      <c r="AM686">
        <v>1</v>
      </c>
      <c r="AN686" t="s">
        <v>6845</v>
      </c>
      <c r="AQ686" t="s">
        <v>6993</v>
      </c>
      <c r="AR686" t="s">
        <v>6794</v>
      </c>
      <c r="AS686" t="s">
        <v>6794</v>
      </c>
      <c r="AT686">
        <v>0</v>
      </c>
      <c r="AU686">
        <v>20</v>
      </c>
      <c r="AV686" t="s">
        <v>6988</v>
      </c>
      <c r="AW686" t="s">
        <v>6966</v>
      </c>
      <c r="AX686" t="s">
        <v>6793</v>
      </c>
      <c r="AY686" t="s">
        <v>6813</v>
      </c>
      <c r="AZ686" t="s">
        <v>7531</v>
      </c>
      <c r="BA686" t="s">
        <v>6991</v>
      </c>
      <c r="BC686" t="s">
        <v>6794</v>
      </c>
      <c r="BD686" t="s">
        <v>6793</v>
      </c>
      <c r="BE686" t="s">
        <v>6793</v>
      </c>
      <c r="BF686" t="s">
        <v>6793</v>
      </c>
      <c r="BG686" t="s">
        <v>6794</v>
      </c>
      <c r="BH686" t="s">
        <v>6794</v>
      </c>
      <c r="BI686" t="s">
        <v>6793</v>
      </c>
      <c r="BJ686" t="s">
        <v>6794</v>
      </c>
      <c r="BK686" t="s">
        <v>6794</v>
      </c>
      <c r="BL686" t="s">
        <v>6794</v>
      </c>
      <c r="BM686" t="s">
        <v>7024</v>
      </c>
      <c r="BN686" t="s">
        <v>7022</v>
      </c>
      <c r="BO686" t="s">
        <v>6794</v>
      </c>
      <c r="BQ686" t="s">
        <v>7547</v>
      </c>
      <c r="BR686" t="s">
        <v>6</v>
      </c>
      <c r="BS686" t="s">
        <v>7519</v>
      </c>
      <c r="BT686" t="s">
        <v>6</v>
      </c>
      <c r="BU686" t="s">
        <v>7559</v>
      </c>
      <c r="BV686" t="s">
        <v>7535</v>
      </c>
      <c r="BW686" t="s">
        <v>7516</v>
      </c>
      <c r="BX686" t="s">
        <v>7515</v>
      </c>
      <c r="BY686" t="s">
        <v>7515</v>
      </c>
      <c r="BZ686" t="s">
        <v>7515</v>
      </c>
      <c r="CA686" t="s">
        <v>7515</v>
      </c>
      <c r="CB686" t="s">
        <v>7515</v>
      </c>
      <c r="CC686" t="s">
        <v>7515</v>
      </c>
      <c r="CD686" t="s">
        <v>7515</v>
      </c>
      <c r="CE686" t="s">
        <v>7515</v>
      </c>
      <c r="CF686" t="s">
        <v>7515</v>
      </c>
      <c r="CG686" t="s">
        <v>7515</v>
      </c>
      <c r="CH686" t="s">
        <v>7515</v>
      </c>
      <c r="CI686" t="s">
        <v>6793</v>
      </c>
      <c r="CJ686" t="s">
        <v>6794</v>
      </c>
      <c r="CO686" t="s">
        <v>6793</v>
      </c>
      <c r="CP686" t="s">
        <v>6793</v>
      </c>
      <c r="CQ686" t="s">
        <v>6794</v>
      </c>
      <c r="CR686" t="s">
        <v>6794</v>
      </c>
      <c r="CS686" t="s">
        <v>6794</v>
      </c>
      <c r="CT686" t="s">
        <v>6794</v>
      </c>
      <c r="CU686" t="s">
        <v>6794</v>
      </c>
      <c r="CV686" t="s">
        <v>6793</v>
      </c>
      <c r="CW686" t="s">
        <v>6794</v>
      </c>
      <c r="CX686" t="s">
        <v>7520</v>
      </c>
      <c r="CY686" t="s">
        <v>7521</v>
      </c>
      <c r="CZ686" t="s">
        <v>7605</v>
      </c>
      <c r="DA686" t="s">
        <v>6794</v>
      </c>
      <c r="DB686">
        <v>4</v>
      </c>
      <c r="DC686">
        <v>4</v>
      </c>
      <c r="DD686">
        <v>5</v>
      </c>
      <c r="EA686">
        <v>3</v>
      </c>
      <c r="EC686">
        <v>0</v>
      </c>
      <c r="ED686">
        <v>0</v>
      </c>
      <c r="EE686">
        <v>0</v>
      </c>
      <c r="EF686">
        <v>1</v>
      </c>
      <c r="EG686">
        <v>0</v>
      </c>
      <c r="EH686">
        <v>0</v>
      </c>
      <c r="EI686">
        <v>2</v>
      </c>
      <c r="EP686" t="s">
        <v>6793</v>
      </c>
      <c r="JO686" t="s">
        <v>7538</v>
      </c>
      <c r="JP686" t="s">
        <v>7574</v>
      </c>
      <c r="JQ686">
        <v>2007</v>
      </c>
      <c r="JU686" t="s">
        <v>6794</v>
      </c>
      <c r="JV686" t="s">
        <v>6793</v>
      </c>
      <c r="JW686" t="s">
        <v>7538</v>
      </c>
      <c r="JX686" t="s">
        <v>7574</v>
      </c>
      <c r="JY686">
        <v>2007</v>
      </c>
      <c r="KC686" t="s">
        <v>6794</v>
      </c>
      <c r="KD686" t="s">
        <v>6793</v>
      </c>
      <c r="KE686" t="s">
        <v>7538</v>
      </c>
      <c r="KF686" t="s">
        <v>7574</v>
      </c>
      <c r="KG686">
        <v>2007</v>
      </c>
      <c r="KI686" t="s">
        <v>7526</v>
      </c>
      <c r="KK686" t="s">
        <v>6794</v>
      </c>
      <c r="KL686" t="s">
        <v>6793</v>
      </c>
      <c r="KM686" t="s">
        <v>7538</v>
      </c>
      <c r="KN686" t="s">
        <v>7574</v>
      </c>
      <c r="KO686">
        <v>2007</v>
      </c>
      <c r="KS686" t="s">
        <v>6794</v>
      </c>
      <c r="KT686" t="s">
        <v>6793</v>
      </c>
      <c r="NW686">
        <v>0</v>
      </c>
      <c r="NX686" t="s">
        <v>7515</v>
      </c>
      <c r="NY686" t="s">
        <v>7515</v>
      </c>
      <c r="NZ686" t="s">
        <v>7515</v>
      </c>
      <c r="OA686" t="s">
        <v>7515</v>
      </c>
      <c r="OB686" t="s">
        <v>7515</v>
      </c>
      <c r="OC686" t="s">
        <v>7515</v>
      </c>
      <c r="OD686" t="s">
        <v>7515</v>
      </c>
      <c r="OE686" t="s">
        <v>7515</v>
      </c>
      <c r="OF686" t="s">
        <v>7516</v>
      </c>
      <c r="OG686" t="s">
        <v>7515</v>
      </c>
      <c r="OH686" t="s">
        <v>7515</v>
      </c>
      <c r="OM686" t="s">
        <v>7528</v>
      </c>
      <c r="ON686" t="s">
        <v>7539</v>
      </c>
      <c r="OO686" t="s">
        <v>7528</v>
      </c>
      <c r="OP686">
        <v>0</v>
      </c>
      <c r="OQ686" t="s">
        <v>28</v>
      </c>
      <c r="OR686" t="s">
        <v>212</v>
      </c>
      <c r="OS686">
        <v>2007</v>
      </c>
      <c r="OT686">
        <v>3</v>
      </c>
      <c r="OU686">
        <v>1</v>
      </c>
      <c r="OV686">
        <v>3</v>
      </c>
      <c r="OW686">
        <v>0</v>
      </c>
      <c r="OX686">
        <v>1</v>
      </c>
      <c r="OY686">
        <v>35</v>
      </c>
      <c r="OZ686" t="s">
        <v>7515</v>
      </c>
      <c r="PA686" t="s">
        <v>7515</v>
      </c>
      <c r="PB686" t="s">
        <v>7515</v>
      </c>
      <c r="PC686" t="s">
        <v>7515</v>
      </c>
      <c r="PD686" t="s">
        <v>7515</v>
      </c>
      <c r="PE686" t="s">
        <v>7515</v>
      </c>
      <c r="PF686" t="s">
        <v>7515</v>
      </c>
      <c r="PG686" t="s">
        <v>7515</v>
      </c>
      <c r="PH686" t="s">
        <v>7515</v>
      </c>
      <c r="PI686" t="s">
        <v>7515</v>
      </c>
      <c r="PJ686" t="s">
        <v>7515</v>
      </c>
      <c r="PK686" t="s">
        <v>7515</v>
      </c>
      <c r="PL686" t="s">
        <v>7515</v>
      </c>
      <c r="PM686" t="s">
        <v>7515</v>
      </c>
      <c r="PN686" t="s">
        <v>7515</v>
      </c>
      <c r="PO686" t="s">
        <v>7515</v>
      </c>
      <c r="PP686" t="s">
        <v>7515</v>
      </c>
      <c r="PQ686" t="s">
        <v>7516</v>
      </c>
      <c r="PR686" t="s">
        <v>7516</v>
      </c>
      <c r="PS686" t="s">
        <v>7516</v>
      </c>
      <c r="PT686" t="s">
        <v>7516</v>
      </c>
      <c r="PU686" t="s">
        <v>7515</v>
      </c>
      <c r="PV686" t="s">
        <v>7515</v>
      </c>
      <c r="PW686" t="s">
        <v>7515</v>
      </c>
      <c r="PX686" t="s">
        <v>7515</v>
      </c>
      <c r="PY686" t="s">
        <v>7515</v>
      </c>
      <c r="PZ686" t="s">
        <v>7515</v>
      </c>
      <c r="QA686" t="s">
        <v>7515</v>
      </c>
      <c r="QB686" t="s">
        <v>7515</v>
      </c>
      <c r="QC686" t="s">
        <v>7515</v>
      </c>
      <c r="QE686">
        <v>-5</v>
      </c>
      <c r="QF686">
        <v>-5</v>
      </c>
      <c r="QG686">
        <v>-5</v>
      </c>
      <c r="QH686">
        <v>-5</v>
      </c>
      <c r="QI686">
        <v>-5</v>
      </c>
      <c r="QJ686">
        <v>-5</v>
      </c>
      <c r="QK686">
        <v>-5</v>
      </c>
      <c r="RB686" t="s">
        <v>7530</v>
      </c>
      <c r="RC686" t="s">
        <v>7530</v>
      </c>
      <c r="RD686" t="s">
        <v>7530</v>
      </c>
      <c r="RE686" t="s">
        <v>7530</v>
      </c>
      <c r="RP686">
        <f t="shared" si="20"/>
        <v>2</v>
      </c>
      <c r="RS686">
        <f t="shared" si="21"/>
        <v>3</v>
      </c>
    </row>
    <row r="687" spans="1:487" x14ac:dyDescent="0.3">
      <c r="A687">
        <v>70674</v>
      </c>
      <c r="B687">
        <v>1280</v>
      </c>
      <c r="C687">
        <v>0</v>
      </c>
      <c r="D687">
        <v>5</v>
      </c>
      <c r="E687">
        <v>14</v>
      </c>
      <c r="F687">
        <v>103</v>
      </c>
      <c r="G687">
        <v>102</v>
      </c>
      <c r="H687">
        <v>15</v>
      </c>
      <c r="I687" t="s">
        <v>6793</v>
      </c>
      <c r="J687" t="s">
        <v>6793</v>
      </c>
      <c r="O687" t="s">
        <v>6793</v>
      </c>
      <c r="P687" t="s">
        <v>7515</v>
      </c>
      <c r="Q687" t="s">
        <v>7516</v>
      </c>
      <c r="R687" t="s">
        <v>7515</v>
      </c>
      <c r="S687" t="s">
        <v>7515</v>
      </c>
      <c r="T687" t="s">
        <v>7515</v>
      </c>
      <c r="U687" t="s">
        <v>7515</v>
      </c>
      <c r="V687" t="s">
        <v>7515</v>
      </c>
      <c r="W687" t="s">
        <v>7515</v>
      </c>
      <c r="X687" t="s">
        <v>7515</v>
      </c>
      <c r="Y687" t="s">
        <v>7515</v>
      </c>
      <c r="Z687" t="s">
        <v>7515</v>
      </c>
      <c r="AA687" t="s">
        <v>7515</v>
      </c>
      <c r="AB687" t="s">
        <v>7515</v>
      </c>
      <c r="AC687" t="s">
        <v>7515</v>
      </c>
      <c r="AD687" t="s">
        <v>7515</v>
      </c>
      <c r="AE687" t="s">
        <v>7515</v>
      </c>
      <c r="AF687" t="s">
        <v>7515</v>
      </c>
      <c r="AG687" t="s">
        <v>7515</v>
      </c>
      <c r="AH687" t="s">
        <v>7515</v>
      </c>
      <c r="AI687" t="s">
        <v>6796</v>
      </c>
      <c r="AQ687" t="s">
        <v>6985</v>
      </c>
      <c r="AR687" t="s">
        <v>6793</v>
      </c>
      <c r="AS687" t="s">
        <v>6793</v>
      </c>
      <c r="AT687">
        <v>0</v>
      </c>
      <c r="AU687">
        <v>15</v>
      </c>
      <c r="AV687" t="s">
        <v>6988</v>
      </c>
      <c r="AW687" t="s">
        <v>6793</v>
      </c>
      <c r="AX687" t="s">
        <v>6966</v>
      </c>
      <c r="AY687" t="s">
        <v>6813</v>
      </c>
      <c r="AZ687" t="s">
        <v>7531</v>
      </c>
      <c r="BA687" t="s">
        <v>6991</v>
      </c>
      <c r="BC687" t="s">
        <v>6793</v>
      </c>
      <c r="BD687" t="s">
        <v>6794</v>
      </c>
      <c r="BE687" t="s">
        <v>6793</v>
      </c>
      <c r="BF687" t="s">
        <v>6793</v>
      </c>
      <c r="BG687" t="s">
        <v>6794</v>
      </c>
      <c r="BH687" t="s">
        <v>6794</v>
      </c>
      <c r="BI687" t="s">
        <v>6794</v>
      </c>
      <c r="BJ687" t="s">
        <v>6794</v>
      </c>
      <c r="BK687" t="s">
        <v>6794</v>
      </c>
      <c r="BL687" t="s">
        <v>6794</v>
      </c>
      <c r="BM687" t="s">
        <v>7029</v>
      </c>
      <c r="BN687" t="s">
        <v>7021</v>
      </c>
      <c r="BO687" t="s">
        <v>6794</v>
      </c>
      <c r="BQ687">
        <v>50</v>
      </c>
      <c r="BR687" t="s">
        <v>6</v>
      </c>
      <c r="BS687" t="s">
        <v>7519</v>
      </c>
      <c r="BT687" t="s">
        <v>7601</v>
      </c>
      <c r="BU687" t="s">
        <v>7559</v>
      </c>
      <c r="BV687" t="s">
        <v>7569</v>
      </c>
      <c r="BW687" t="s">
        <v>7516</v>
      </c>
      <c r="BX687" t="s">
        <v>7515</v>
      </c>
      <c r="BY687" t="s">
        <v>7515</v>
      </c>
      <c r="BZ687" t="s">
        <v>7515</v>
      </c>
      <c r="CA687" t="s">
        <v>7515</v>
      </c>
      <c r="CB687" t="s">
        <v>7515</v>
      </c>
      <c r="CC687" t="s">
        <v>7515</v>
      </c>
      <c r="CD687" t="s">
        <v>7515</v>
      </c>
      <c r="CE687" t="s">
        <v>7515</v>
      </c>
      <c r="CF687" t="s">
        <v>7515</v>
      </c>
      <c r="CG687" t="s">
        <v>7515</v>
      </c>
      <c r="CH687" t="s">
        <v>7515</v>
      </c>
      <c r="CI687" t="s">
        <v>6793</v>
      </c>
      <c r="CJ687" t="s">
        <v>6794</v>
      </c>
      <c r="CO687" t="s">
        <v>6793</v>
      </c>
      <c r="CP687" t="s">
        <v>6793</v>
      </c>
      <c r="CQ687" t="s">
        <v>6794</v>
      </c>
      <c r="CR687" t="s">
        <v>6794</v>
      </c>
      <c r="CS687" t="s">
        <v>6794</v>
      </c>
      <c r="CT687" t="s">
        <v>6793</v>
      </c>
      <c r="CU687" t="s">
        <v>6794</v>
      </c>
      <c r="CV687" t="s">
        <v>6793</v>
      </c>
      <c r="CW687" t="s">
        <v>6794</v>
      </c>
      <c r="CX687" t="s">
        <v>7520</v>
      </c>
      <c r="CY687" t="s">
        <v>7521</v>
      </c>
      <c r="CZ687" t="s">
        <v>7587</v>
      </c>
      <c r="DA687" t="s">
        <v>6793</v>
      </c>
      <c r="DB687">
        <v>3</v>
      </c>
      <c r="DC687">
        <v>5</v>
      </c>
      <c r="DD687">
        <v>5</v>
      </c>
      <c r="DE687" t="s">
        <v>6793</v>
      </c>
      <c r="DF687">
        <v>1</v>
      </c>
      <c r="DG687" t="s">
        <v>7597</v>
      </c>
      <c r="DH687">
        <v>2005</v>
      </c>
      <c r="DI687" t="s">
        <v>7557</v>
      </c>
      <c r="DJ687" t="s">
        <v>7558</v>
      </c>
      <c r="DK687">
        <v>2005</v>
      </c>
      <c r="EA687">
        <v>3</v>
      </c>
      <c r="EC687">
        <v>0</v>
      </c>
      <c r="ED687">
        <v>1</v>
      </c>
      <c r="EE687">
        <v>0</v>
      </c>
      <c r="EF687">
        <v>0</v>
      </c>
      <c r="EG687">
        <v>0</v>
      </c>
      <c r="EH687">
        <v>2</v>
      </c>
      <c r="EI687">
        <v>0</v>
      </c>
      <c r="EJ687" t="s">
        <v>6794</v>
      </c>
      <c r="EP687" t="s">
        <v>6793</v>
      </c>
      <c r="NG687" t="s">
        <v>7524</v>
      </c>
      <c r="NH687" t="s">
        <v>7558</v>
      </c>
      <c r="NI687">
        <v>2007</v>
      </c>
      <c r="NM687" t="s">
        <v>6794</v>
      </c>
      <c r="NN687" t="s">
        <v>6793</v>
      </c>
      <c r="NW687">
        <v>0</v>
      </c>
      <c r="NX687" t="s">
        <v>7515</v>
      </c>
      <c r="NY687" t="s">
        <v>7515</v>
      </c>
      <c r="NZ687" t="s">
        <v>7515</v>
      </c>
      <c r="OA687" t="s">
        <v>7515</v>
      </c>
      <c r="OB687" t="s">
        <v>7515</v>
      </c>
      <c r="OC687" t="s">
        <v>7515</v>
      </c>
      <c r="OD687" t="s">
        <v>7515</v>
      </c>
      <c r="OE687" t="s">
        <v>7516</v>
      </c>
      <c r="OF687" t="s">
        <v>7515</v>
      </c>
      <c r="OG687" t="s">
        <v>7515</v>
      </c>
      <c r="OH687" t="s">
        <v>7515</v>
      </c>
      <c r="OI687" t="s">
        <v>7526</v>
      </c>
      <c r="OJ687" t="s">
        <v>7526</v>
      </c>
      <c r="OK687" t="s">
        <v>7527</v>
      </c>
      <c r="OL687" t="s">
        <v>7527</v>
      </c>
      <c r="OM687" t="s">
        <v>7528</v>
      </c>
      <c r="ON687" t="s">
        <v>7529</v>
      </c>
      <c r="OO687" t="s">
        <v>7528</v>
      </c>
      <c r="OP687">
        <v>1</v>
      </c>
      <c r="OQ687" t="s">
        <v>28</v>
      </c>
      <c r="OR687" t="s">
        <v>265</v>
      </c>
      <c r="OS687">
        <v>2007</v>
      </c>
      <c r="OT687">
        <v>1</v>
      </c>
      <c r="OU687">
        <v>1</v>
      </c>
      <c r="OV687">
        <v>1</v>
      </c>
      <c r="OW687">
        <v>1</v>
      </c>
      <c r="OX687">
        <v>0</v>
      </c>
      <c r="OY687">
        <v>35</v>
      </c>
      <c r="OZ687" t="s">
        <v>7515</v>
      </c>
      <c r="PA687" t="s">
        <v>7515</v>
      </c>
      <c r="PB687" t="s">
        <v>7515</v>
      </c>
      <c r="PC687" t="s">
        <v>7515</v>
      </c>
      <c r="PD687" t="s">
        <v>7515</v>
      </c>
      <c r="PE687" t="s">
        <v>7515</v>
      </c>
      <c r="PF687" t="s">
        <v>7515</v>
      </c>
      <c r="PG687" t="s">
        <v>7515</v>
      </c>
      <c r="PH687" t="s">
        <v>7515</v>
      </c>
      <c r="PI687" t="s">
        <v>7515</v>
      </c>
      <c r="PJ687" t="s">
        <v>7515</v>
      </c>
      <c r="PK687" t="s">
        <v>7515</v>
      </c>
      <c r="PL687" t="s">
        <v>7515</v>
      </c>
      <c r="PM687" t="s">
        <v>7515</v>
      </c>
      <c r="PN687" t="s">
        <v>7515</v>
      </c>
      <c r="PO687" t="s">
        <v>7515</v>
      </c>
      <c r="PP687" t="s">
        <v>7515</v>
      </c>
      <c r="PQ687" t="s">
        <v>7515</v>
      </c>
      <c r="PR687" t="s">
        <v>7515</v>
      </c>
      <c r="PS687" t="s">
        <v>7515</v>
      </c>
      <c r="PT687" t="s">
        <v>7515</v>
      </c>
      <c r="PU687" t="s">
        <v>7515</v>
      </c>
      <c r="PV687" t="s">
        <v>7515</v>
      </c>
      <c r="PW687" t="s">
        <v>7515</v>
      </c>
      <c r="PX687" t="s">
        <v>7515</v>
      </c>
      <c r="PY687" t="s">
        <v>7515</v>
      </c>
      <c r="PZ687" t="s">
        <v>7515</v>
      </c>
      <c r="QA687" t="s">
        <v>7515</v>
      </c>
      <c r="QB687" t="s">
        <v>7515</v>
      </c>
      <c r="QC687" t="s">
        <v>7516</v>
      </c>
      <c r="QE687" t="s">
        <v>7516</v>
      </c>
      <c r="QF687" t="s">
        <v>7515</v>
      </c>
      <c r="QG687" t="s">
        <v>7515</v>
      </c>
      <c r="QH687" t="s">
        <v>7515</v>
      </c>
      <c r="QI687" t="s">
        <v>7515</v>
      </c>
      <c r="QJ687" t="s">
        <v>7515</v>
      </c>
      <c r="QK687" t="s">
        <v>7515</v>
      </c>
      <c r="RN687" t="s">
        <v>7530</v>
      </c>
      <c r="RP687">
        <f t="shared" si="20"/>
        <v>3</v>
      </c>
      <c r="RS687">
        <f t="shared" si="21"/>
        <v>8</v>
      </c>
    </row>
    <row r="688" spans="1:487" x14ac:dyDescent="0.3">
      <c r="A688">
        <v>70675</v>
      </c>
      <c r="B688">
        <v>1281</v>
      </c>
      <c r="C688">
        <v>0</v>
      </c>
      <c r="D688">
        <v>5</v>
      </c>
      <c r="E688">
        <v>16</v>
      </c>
      <c r="F688">
        <v>84</v>
      </c>
      <c r="G688">
        <v>102</v>
      </c>
      <c r="H688">
        <v>9</v>
      </c>
      <c r="I688" t="s">
        <v>6793</v>
      </c>
      <c r="J688" t="s">
        <v>6793</v>
      </c>
      <c r="O688" t="s">
        <v>6793</v>
      </c>
      <c r="P688" t="s">
        <v>7515</v>
      </c>
      <c r="Q688" t="s">
        <v>7516</v>
      </c>
      <c r="R688" t="s">
        <v>7515</v>
      </c>
      <c r="S688" t="s">
        <v>7515</v>
      </c>
      <c r="T688" t="s">
        <v>7515</v>
      </c>
      <c r="U688" t="s">
        <v>7515</v>
      </c>
      <c r="V688" t="s">
        <v>7515</v>
      </c>
      <c r="W688" t="s">
        <v>7515</v>
      </c>
      <c r="X688" t="s">
        <v>7515</v>
      </c>
      <c r="Y688" t="s">
        <v>7515</v>
      </c>
      <c r="Z688" t="s">
        <v>7515</v>
      </c>
      <c r="AA688" t="s">
        <v>7515</v>
      </c>
      <c r="AB688" t="s">
        <v>7515</v>
      </c>
      <c r="AC688" t="s">
        <v>7515</v>
      </c>
      <c r="AD688" t="s">
        <v>7515</v>
      </c>
      <c r="AE688" t="s">
        <v>7515</v>
      </c>
      <c r="AF688" t="s">
        <v>7515</v>
      </c>
      <c r="AG688" t="s">
        <v>7515</v>
      </c>
      <c r="AH688" t="s">
        <v>7515</v>
      </c>
      <c r="AI688" t="s">
        <v>6796</v>
      </c>
      <c r="AQ688" t="s">
        <v>6985</v>
      </c>
      <c r="AR688" t="s">
        <v>6794</v>
      </c>
      <c r="AS688" t="s">
        <v>6794</v>
      </c>
      <c r="AT688" t="s">
        <v>6</v>
      </c>
      <c r="AU688" t="s">
        <v>6</v>
      </c>
      <c r="AV688" t="s">
        <v>6992</v>
      </c>
      <c r="AW688" t="s">
        <v>6794</v>
      </c>
      <c r="AX688" t="s">
        <v>6793</v>
      </c>
      <c r="AY688" t="s">
        <v>6813</v>
      </c>
      <c r="AZ688" t="s">
        <v>7531</v>
      </c>
      <c r="BA688" t="s">
        <v>6991</v>
      </c>
      <c r="BC688" t="s">
        <v>6794</v>
      </c>
      <c r="BD688" t="s">
        <v>6794</v>
      </c>
      <c r="BE688" t="s">
        <v>6793</v>
      </c>
      <c r="BF688" t="s">
        <v>6793</v>
      </c>
      <c r="BG688" t="s">
        <v>6794</v>
      </c>
      <c r="BH688" t="s">
        <v>6794</v>
      </c>
      <c r="BI688" t="s">
        <v>6794</v>
      </c>
      <c r="BJ688" t="s">
        <v>6794</v>
      </c>
      <c r="BK688" t="s">
        <v>6794</v>
      </c>
      <c r="BL688" t="s">
        <v>6794</v>
      </c>
      <c r="BM688" t="s">
        <v>7022</v>
      </c>
      <c r="BN688" t="s">
        <v>7022</v>
      </c>
      <c r="BO688" t="s">
        <v>6794</v>
      </c>
      <c r="BQ688">
        <v>25</v>
      </c>
      <c r="BR688" t="s">
        <v>7532</v>
      </c>
      <c r="BS688" t="s">
        <v>7519</v>
      </c>
      <c r="BT688" t="s">
        <v>7576</v>
      </c>
      <c r="BU688" t="s">
        <v>7024</v>
      </c>
      <c r="BV688" t="s">
        <v>7535</v>
      </c>
      <c r="BW688" t="s">
        <v>7515</v>
      </c>
      <c r="BX688" t="s">
        <v>7515</v>
      </c>
      <c r="BY688" t="s">
        <v>7516</v>
      </c>
      <c r="BZ688" t="s">
        <v>7515</v>
      </c>
      <c r="CA688" t="s">
        <v>7515</v>
      </c>
      <c r="CB688" t="s">
        <v>7515</v>
      </c>
      <c r="CC688" t="s">
        <v>7515</v>
      </c>
      <c r="CD688" t="s">
        <v>7515</v>
      </c>
      <c r="CE688" t="s">
        <v>7515</v>
      </c>
      <c r="CF688" t="s">
        <v>7515</v>
      </c>
      <c r="CG688" t="s">
        <v>7515</v>
      </c>
      <c r="CH688" t="s">
        <v>7515</v>
      </c>
      <c r="CI688" t="s">
        <v>6793</v>
      </c>
      <c r="CJ688" t="s">
        <v>6794</v>
      </c>
      <c r="CK688" t="s">
        <v>7621</v>
      </c>
      <c r="CL688" t="s">
        <v>7564</v>
      </c>
      <c r="CM688">
        <v>75</v>
      </c>
      <c r="CN688" t="s">
        <v>6</v>
      </c>
      <c r="CO688" t="s">
        <v>6793</v>
      </c>
      <c r="CP688" t="s">
        <v>6793</v>
      </c>
      <c r="CQ688" t="s">
        <v>6794</v>
      </c>
      <c r="CR688" t="s">
        <v>6793</v>
      </c>
      <c r="CS688" t="s">
        <v>6793</v>
      </c>
      <c r="CT688" t="s">
        <v>6794</v>
      </c>
      <c r="CU688" t="s">
        <v>6794</v>
      </c>
      <c r="CV688" t="s">
        <v>6793</v>
      </c>
      <c r="CW688" t="s">
        <v>6794</v>
      </c>
      <c r="CX688" t="s">
        <v>7545</v>
      </c>
      <c r="CY688" t="s">
        <v>7546</v>
      </c>
      <c r="CZ688" t="s">
        <v>7522</v>
      </c>
      <c r="DA688" t="s">
        <v>6793</v>
      </c>
      <c r="DB688">
        <v>1</v>
      </c>
      <c r="DC688">
        <v>2</v>
      </c>
      <c r="DD688">
        <v>2</v>
      </c>
      <c r="DE688" t="s">
        <v>6794</v>
      </c>
      <c r="EA688">
        <v>4</v>
      </c>
      <c r="EC688">
        <v>2</v>
      </c>
      <c r="ED688">
        <v>0</v>
      </c>
      <c r="EE688">
        <v>2</v>
      </c>
      <c r="EF688">
        <v>0</v>
      </c>
      <c r="EG688">
        <v>0</v>
      </c>
      <c r="EH688">
        <v>0</v>
      </c>
      <c r="EI688">
        <v>0</v>
      </c>
      <c r="EJ688" t="s">
        <v>6794</v>
      </c>
      <c r="EP688" t="s">
        <v>6794</v>
      </c>
      <c r="OI688" t="s">
        <v>7526</v>
      </c>
      <c r="OJ688" t="s">
        <v>7526</v>
      </c>
      <c r="OK688" t="s">
        <v>7526</v>
      </c>
      <c r="OL688" t="s">
        <v>7526</v>
      </c>
      <c r="OM688" t="s">
        <v>7548</v>
      </c>
      <c r="ON688" t="s">
        <v>7539</v>
      </c>
      <c r="OO688" t="s">
        <v>7548</v>
      </c>
      <c r="OP688">
        <v>4</v>
      </c>
      <c r="OQ688" t="s">
        <v>28</v>
      </c>
      <c r="OR688" t="s">
        <v>212</v>
      </c>
      <c r="OS688">
        <v>2006</v>
      </c>
      <c r="OT688">
        <v>4</v>
      </c>
      <c r="OU688">
        <v>1</v>
      </c>
      <c r="OV688">
        <v>4</v>
      </c>
      <c r="OW688">
        <v>1</v>
      </c>
      <c r="OX688">
        <v>0</v>
      </c>
      <c r="OY688">
        <v>35</v>
      </c>
      <c r="QE688" t="s">
        <v>7515</v>
      </c>
      <c r="QF688" t="s">
        <v>7515</v>
      </c>
      <c r="QG688" t="s">
        <v>7515</v>
      </c>
      <c r="QH688" t="s">
        <v>7516</v>
      </c>
      <c r="QI688" t="s">
        <v>7515</v>
      </c>
      <c r="QJ688" t="s">
        <v>7515</v>
      </c>
      <c r="QK688" t="s">
        <v>7515</v>
      </c>
      <c r="RP688">
        <f t="shared" si="20"/>
        <v>-1</v>
      </c>
      <c r="RS688">
        <f t="shared" si="21"/>
        <v>2</v>
      </c>
    </row>
    <row r="689" spans="1:487" x14ac:dyDescent="0.3">
      <c r="A689">
        <v>70676</v>
      </c>
      <c r="B689">
        <v>1282</v>
      </c>
      <c r="C689">
        <v>0</v>
      </c>
      <c r="D689">
        <v>5</v>
      </c>
      <c r="E689">
        <v>16</v>
      </c>
      <c r="F689">
        <v>128</v>
      </c>
      <c r="G689">
        <v>102</v>
      </c>
      <c r="H689">
        <v>4</v>
      </c>
      <c r="I689" t="s">
        <v>6793</v>
      </c>
      <c r="J689" t="s">
        <v>6793</v>
      </c>
      <c r="O689" t="s">
        <v>6793</v>
      </c>
      <c r="P689" t="s">
        <v>7515</v>
      </c>
      <c r="Q689" t="s">
        <v>7515</v>
      </c>
      <c r="R689" t="s">
        <v>7515</v>
      </c>
      <c r="S689" t="s">
        <v>7516</v>
      </c>
      <c r="T689" t="s">
        <v>7515</v>
      </c>
      <c r="U689" t="s">
        <v>7515</v>
      </c>
      <c r="V689" t="s">
        <v>7515</v>
      </c>
      <c r="W689" t="s">
        <v>7515</v>
      </c>
      <c r="X689" t="s">
        <v>7515</v>
      </c>
      <c r="Y689" t="s">
        <v>7515</v>
      </c>
      <c r="Z689" t="s">
        <v>7515</v>
      </c>
      <c r="AA689" t="s">
        <v>7515</v>
      </c>
      <c r="AB689" t="s">
        <v>7515</v>
      </c>
      <c r="AC689" t="s">
        <v>7515</v>
      </c>
      <c r="AD689" t="s">
        <v>7515</v>
      </c>
      <c r="AE689" t="s">
        <v>7515</v>
      </c>
      <c r="AF689" t="s">
        <v>7515</v>
      </c>
      <c r="AG689" t="s">
        <v>7515</v>
      </c>
      <c r="AH689" t="s">
        <v>7515</v>
      </c>
      <c r="AI689" t="s">
        <v>7517</v>
      </c>
      <c r="AL689">
        <v>0</v>
      </c>
      <c r="AM689">
        <v>10</v>
      </c>
      <c r="AN689" t="s">
        <v>6845</v>
      </c>
      <c r="AQ689" t="s">
        <v>6993</v>
      </c>
      <c r="AR689" t="s">
        <v>6794</v>
      </c>
      <c r="AS689" t="s">
        <v>6794</v>
      </c>
      <c r="AT689">
        <v>0</v>
      </c>
      <c r="AU689">
        <v>20</v>
      </c>
      <c r="AV689" t="s">
        <v>6757</v>
      </c>
      <c r="AW689" t="s">
        <v>6794</v>
      </c>
      <c r="AX689" t="s">
        <v>6793</v>
      </c>
      <c r="AY689" t="s">
        <v>6813</v>
      </c>
      <c r="AZ689" t="s">
        <v>7531</v>
      </c>
      <c r="BA689" t="s">
        <v>7518</v>
      </c>
      <c r="BC689" t="s">
        <v>6794</v>
      </c>
      <c r="BD689" t="s">
        <v>6794</v>
      </c>
      <c r="BE689" t="s">
        <v>6793</v>
      </c>
      <c r="BF689" t="s">
        <v>6794</v>
      </c>
      <c r="BH689" t="s">
        <v>6794</v>
      </c>
      <c r="BI689" t="s">
        <v>6794</v>
      </c>
      <c r="BJ689" t="s">
        <v>6793</v>
      </c>
      <c r="BK689" t="s">
        <v>6794</v>
      </c>
      <c r="BL689" t="s">
        <v>6794</v>
      </c>
      <c r="BM689" t="s">
        <v>7021</v>
      </c>
      <c r="BN689" t="s">
        <v>7026</v>
      </c>
      <c r="BO689" t="s">
        <v>6794</v>
      </c>
      <c r="BQ689">
        <v>50</v>
      </c>
      <c r="BR689">
        <v>25</v>
      </c>
      <c r="BS689" t="s">
        <v>7533</v>
      </c>
      <c r="BT689" t="s">
        <v>6</v>
      </c>
      <c r="BU689" t="s">
        <v>7559</v>
      </c>
      <c r="BV689" t="s">
        <v>7569</v>
      </c>
      <c r="BW689" t="s">
        <v>7515</v>
      </c>
      <c r="BX689" t="s">
        <v>7516</v>
      </c>
      <c r="BY689" t="s">
        <v>7515</v>
      </c>
      <c r="BZ689" t="s">
        <v>7515</v>
      </c>
      <c r="CA689" t="s">
        <v>7515</v>
      </c>
      <c r="CB689" t="s">
        <v>7515</v>
      </c>
      <c r="CC689" t="s">
        <v>7515</v>
      </c>
      <c r="CD689" t="s">
        <v>7515</v>
      </c>
      <c r="CE689" t="s">
        <v>7515</v>
      </c>
      <c r="CF689" t="s">
        <v>7515</v>
      </c>
      <c r="CG689" t="s">
        <v>7515</v>
      </c>
      <c r="CH689" t="s">
        <v>7515</v>
      </c>
      <c r="CI689" t="s">
        <v>6793</v>
      </c>
      <c r="CJ689" t="s">
        <v>6794</v>
      </c>
      <c r="CO689" t="s">
        <v>6793</v>
      </c>
      <c r="CP689" t="s">
        <v>6793</v>
      </c>
      <c r="CQ689" t="s">
        <v>6794</v>
      </c>
      <c r="CR689" t="s">
        <v>6793</v>
      </c>
      <c r="CS689" t="s">
        <v>6793</v>
      </c>
      <c r="CT689" t="s">
        <v>6794</v>
      </c>
      <c r="CU689" t="s">
        <v>6794</v>
      </c>
      <c r="CV689" t="s">
        <v>6793</v>
      </c>
      <c r="CW689" t="s">
        <v>6794</v>
      </c>
      <c r="CX689" t="s">
        <v>7520</v>
      </c>
      <c r="CY689" t="s">
        <v>7521</v>
      </c>
      <c r="CZ689" t="s">
        <v>7522</v>
      </c>
      <c r="DA689" t="s">
        <v>6793</v>
      </c>
      <c r="DB689">
        <v>2</v>
      </c>
      <c r="DC689">
        <v>3</v>
      </c>
      <c r="DD689">
        <v>3</v>
      </c>
      <c r="DE689" t="s">
        <v>6793</v>
      </c>
      <c r="DF689">
        <v>1</v>
      </c>
      <c r="DG689" t="s">
        <v>7597</v>
      </c>
      <c r="DH689">
        <v>2007</v>
      </c>
      <c r="DI689" t="s">
        <v>7557</v>
      </c>
      <c r="DJ689" t="s">
        <v>7558</v>
      </c>
      <c r="DK689">
        <v>2007</v>
      </c>
      <c r="EA689">
        <v>3</v>
      </c>
      <c r="EC689">
        <v>0</v>
      </c>
      <c r="ED689">
        <v>1</v>
      </c>
      <c r="EE689">
        <v>0</v>
      </c>
      <c r="EF689">
        <v>0</v>
      </c>
      <c r="EG689">
        <v>2</v>
      </c>
      <c r="EH689">
        <v>0</v>
      </c>
      <c r="EI689">
        <v>0</v>
      </c>
      <c r="EJ689" t="s">
        <v>6793</v>
      </c>
      <c r="EK689" t="s">
        <v>7573</v>
      </c>
      <c r="EM689">
        <v>1</v>
      </c>
      <c r="EN689">
        <v>2007</v>
      </c>
      <c r="EP689" t="s">
        <v>6793</v>
      </c>
      <c r="EY689" t="s">
        <v>7538</v>
      </c>
      <c r="EZ689" t="s">
        <v>7606</v>
      </c>
      <c r="FA689">
        <v>2007</v>
      </c>
      <c r="FE689" t="s">
        <v>6793</v>
      </c>
      <c r="JO689" t="s">
        <v>7524</v>
      </c>
      <c r="JP689" t="s">
        <v>7556</v>
      </c>
      <c r="JQ689">
        <v>2006</v>
      </c>
      <c r="JU689" t="s">
        <v>6794</v>
      </c>
      <c r="JV689" t="s">
        <v>6793</v>
      </c>
      <c r="NG689" t="s">
        <v>7524</v>
      </c>
      <c r="NH689" t="s">
        <v>7593</v>
      </c>
      <c r="NI689">
        <v>2007</v>
      </c>
      <c r="NM689" t="s">
        <v>6793</v>
      </c>
      <c r="OI689" t="s">
        <v>7526</v>
      </c>
      <c r="OJ689" t="s">
        <v>7526</v>
      </c>
      <c r="OK689" t="s">
        <v>7527</v>
      </c>
      <c r="OL689" t="s">
        <v>7526</v>
      </c>
      <c r="OM689" t="s">
        <v>7528</v>
      </c>
      <c r="ON689" t="s">
        <v>7529</v>
      </c>
      <c r="OO689" t="s">
        <v>7528</v>
      </c>
      <c r="OP689">
        <v>0</v>
      </c>
      <c r="OQ689" t="s">
        <v>28</v>
      </c>
      <c r="OR689" t="s">
        <v>7549</v>
      </c>
      <c r="OS689">
        <v>2007</v>
      </c>
      <c r="OT689">
        <v>10</v>
      </c>
      <c r="OU689">
        <v>1</v>
      </c>
      <c r="OV689">
        <v>10</v>
      </c>
      <c r="OW689">
        <v>0</v>
      </c>
      <c r="OX689">
        <v>1</v>
      </c>
      <c r="OY689">
        <v>35</v>
      </c>
      <c r="OZ689" t="s">
        <v>7515</v>
      </c>
      <c r="PA689" t="s">
        <v>7515</v>
      </c>
      <c r="PB689" t="s">
        <v>7516</v>
      </c>
      <c r="PC689" t="s">
        <v>7515</v>
      </c>
      <c r="PD689" t="s">
        <v>7515</v>
      </c>
      <c r="PE689" t="s">
        <v>7515</v>
      </c>
      <c r="PF689" t="s">
        <v>7515</v>
      </c>
      <c r="PG689" t="s">
        <v>7515</v>
      </c>
      <c r="PH689" t="s">
        <v>7515</v>
      </c>
      <c r="PI689" t="s">
        <v>7515</v>
      </c>
      <c r="PJ689" t="s">
        <v>7515</v>
      </c>
      <c r="PK689" t="s">
        <v>7515</v>
      </c>
      <c r="PL689" t="s">
        <v>7515</v>
      </c>
      <c r="PM689" t="s">
        <v>7515</v>
      </c>
      <c r="PN689" t="s">
        <v>7515</v>
      </c>
      <c r="PO689" t="s">
        <v>7515</v>
      </c>
      <c r="PP689" t="s">
        <v>7515</v>
      </c>
      <c r="PQ689" t="s">
        <v>7516</v>
      </c>
      <c r="PR689" t="s">
        <v>7515</v>
      </c>
      <c r="PS689" t="s">
        <v>7515</v>
      </c>
      <c r="PT689" t="s">
        <v>7515</v>
      </c>
      <c r="PU689" t="s">
        <v>7515</v>
      </c>
      <c r="PV689" t="s">
        <v>7515</v>
      </c>
      <c r="PW689" t="s">
        <v>7515</v>
      </c>
      <c r="PX689" t="s">
        <v>7515</v>
      </c>
      <c r="PY689" t="s">
        <v>7515</v>
      </c>
      <c r="PZ689" t="s">
        <v>7515</v>
      </c>
      <c r="QA689" t="s">
        <v>7515</v>
      </c>
      <c r="QB689" t="s">
        <v>7515</v>
      </c>
      <c r="QC689" t="s">
        <v>7516</v>
      </c>
      <c r="QE689">
        <v>-5</v>
      </c>
      <c r="QF689">
        <v>-5</v>
      </c>
      <c r="QG689">
        <v>-5</v>
      </c>
      <c r="QH689">
        <v>-5</v>
      </c>
      <c r="QI689">
        <v>-5</v>
      </c>
      <c r="QJ689">
        <v>-5</v>
      </c>
      <c r="QK689">
        <v>-5</v>
      </c>
      <c r="RP689">
        <f t="shared" si="20"/>
        <v>2</v>
      </c>
      <c r="RS689">
        <f t="shared" si="21"/>
        <v>1</v>
      </c>
    </row>
    <row r="690" spans="1:487" x14ac:dyDescent="0.3">
      <c r="A690">
        <v>70677</v>
      </c>
      <c r="B690">
        <v>1284</v>
      </c>
      <c r="C690">
        <v>0</v>
      </c>
      <c r="D690">
        <v>5</v>
      </c>
      <c r="E690">
        <v>10</v>
      </c>
      <c r="F690">
        <v>75</v>
      </c>
      <c r="G690">
        <v>102</v>
      </c>
      <c r="H690">
        <v>9</v>
      </c>
      <c r="I690" t="s">
        <v>6793</v>
      </c>
      <c r="J690" t="s">
        <v>6793</v>
      </c>
      <c r="O690" t="s">
        <v>6793</v>
      </c>
      <c r="P690" t="s">
        <v>7516</v>
      </c>
      <c r="Q690" t="s">
        <v>7515</v>
      </c>
      <c r="R690" t="s">
        <v>7515</v>
      </c>
      <c r="S690" t="s">
        <v>7515</v>
      </c>
      <c r="T690" t="s">
        <v>7515</v>
      </c>
      <c r="U690" t="s">
        <v>7515</v>
      </c>
      <c r="V690" t="s">
        <v>7515</v>
      </c>
      <c r="W690" t="s">
        <v>7515</v>
      </c>
      <c r="X690" t="s">
        <v>7515</v>
      </c>
      <c r="Y690" t="s">
        <v>7515</v>
      </c>
      <c r="Z690" t="s">
        <v>7515</v>
      </c>
      <c r="AA690" t="s">
        <v>7515</v>
      </c>
      <c r="AB690" t="s">
        <v>7515</v>
      </c>
      <c r="AC690" t="s">
        <v>7515</v>
      </c>
      <c r="AD690" t="s">
        <v>7515</v>
      </c>
      <c r="AE690" t="s">
        <v>7515</v>
      </c>
      <c r="AF690" t="s">
        <v>7515</v>
      </c>
      <c r="AG690" t="s">
        <v>7515</v>
      </c>
      <c r="AH690" t="s">
        <v>7515</v>
      </c>
      <c r="AI690" t="s">
        <v>6796</v>
      </c>
      <c r="AQ690" t="s">
        <v>6985</v>
      </c>
      <c r="AR690" t="s">
        <v>6794</v>
      </c>
      <c r="AS690" t="s">
        <v>6794</v>
      </c>
      <c r="AT690" t="s">
        <v>6</v>
      </c>
      <c r="AU690" t="s">
        <v>6</v>
      </c>
      <c r="AV690" t="s">
        <v>6988</v>
      </c>
      <c r="AW690" t="s">
        <v>6793</v>
      </c>
      <c r="AX690" t="s">
        <v>6793</v>
      </c>
      <c r="AY690" t="s">
        <v>6813</v>
      </c>
      <c r="AZ690" t="s">
        <v>7531</v>
      </c>
      <c r="BA690" t="s">
        <v>6991</v>
      </c>
      <c r="BC690" t="s">
        <v>6794</v>
      </c>
      <c r="BD690" t="s">
        <v>6794</v>
      </c>
      <c r="BE690" t="s">
        <v>6794</v>
      </c>
      <c r="BF690" t="s">
        <v>6793</v>
      </c>
      <c r="BG690" t="s">
        <v>6794</v>
      </c>
      <c r="BH690" t="s">
        <v>6794</v>
      </c>
      <c r="BI690" t="s">
        <v>6793</v>
      </c>
      <c r="BJ690" t="s">
        <v>6794</v>
      </c>
      <c r="BK690" t="s">
        <v>6794</v>
      </c>
      <c r="BL690" t="s">
        <v>6794</v>
      </c>
      <c r="BM690" t="s">
        <v>7024</v>
      </c>
      <c r="BN690" t="s">
        <v>7022</v>
      </c>
      <c r="BO690" t="s">
        <v>6794</v>
      </c>
      <c r="BQ690" t="s">
        <v>7547</v>
      </c>
      <c r="BR690" t="s">
        <v>7532</v>
      </c>
      <c r="BS690" t="s">
        <v>7533</v>
      </c>
      <c r="BT690" t="s">
        <v>6</v>
      </c>
      <c r="BU690" t="s">
        <v>7024</v>
      </c>
      <c r="BV690" t="s">
        <v>7561</v>
      </c>
      <c r="BW690" t="s">
        <v>7516</v>
      </c>
      <c r="BX690" t="s">
        <v>7515</v>
      </c>
      <c r="BY690" t="s">
        <v>7515</v>
      </c>
      <c r="BZ690" t="s">
        <v>7515</v>
      </c>
      <c r="CA690" t="s">
        <v>7515</v>
      </c>
      <c r="CB690" t="s">
        <v>7515</v>
      </c>
      <c r="CC690" t="s">
        <v>7515</v>
      </c>
      <c r="CD690" t="s">
        <v>7515</v>
      </c>
      <c r="CE690" t="s">
        <v>7515</v>
      </c>
      <c r="CF690" t="s">
        <v>7515</v>
      </c>
      <c r="CG690" t="s">
        <v>7515</v>
      </c>
      <c r="CH690" t="s">
        <v>7515</v>
      </c>
      <c r="CI690" t="s">
        <v>6793</v>
      </c>
      <c r="CJ690" t="s">
        <v>6794</v>
      </c>
      <c r="CO690" t="s">
        <v>6794</v>
      </c>
      <c r="CP690" t="s">
        <v>6793</v>
      </c>
      <c r="CQ690" t="s">
        <v>6794</v>
      </c>
      <c r="CR690" t="s">
        <v>6793</v>
      </c>
      <c r="CS690" t="s">
        <v>6793</v>
      </c>
      <c r="CT690" t="s">
        <v>6794</v>
      </c>
      <c r="CU690" t="s">
        <v>6794</v>
      </c>
      <c r="CV690" t="s">
        <v>6793</v>
      </c>
      <c r="CW690" t="s">
        <v>6794</v>
      </c>
      <c r="CX690" t="s">
        <v>7545</v>
      </c>
      <c r="CY690" t="s">
        <v>7546</v>
      </c>
      <c r="CZ690" t="s">
        <v>6966</v>
      </c>
      <c r="DA690" t="s">
        <v>6793</v>
      </c>
      <c r="DB690">
        <v>1</v>
      </c>
      <c r="DC690">
        <v>2</v>
      </c>
      <c r="DD690">
        <v>2</v>
      </c>
      <c r="DE690" t="s">
        <v>6794</v>
      </c>
      <c r="EA690">
        <v>5</v>
      </c>
      <c r="EC690" t="s">
        <v>31</v>
      </c>
      <c r="EJ690" t="s">
        <v>6794</v>
      </c>
      <c r="EP690" t="s">
        <v>6794</v>
      </c>
      <c r="OI690" t="s">
        <v>7526</v>
      </c>
      <c r="OJ690" t="s">
        <v>7526</v>
      </c>
      <c r="OK690" t="s">
        <v>7526</v>
      </c>
      <c r="OL690" t="s">
        <v>7527</v>
      </c>
      <c r="OM690" t="s">
        <v>7548</v>
      </c>
      <c r="ON690" t="s">
        <v>7539</v>
      </c>
      <c r="OO690" t="s">
        <v>7548</v>
      </c>
      <c r="OP690">
        <v>0</v>
      </c>
      <c r="OQ690" t="s">
        <v>28</v>
      </c>
      <c r="OR690" t="s">
        <v>212</v>
      </c>
      <c r="OS690">
        <v>2006</v>
      </c>
      <c r="OT690">
        <v>8</v>
      </c>
      <c r="OU690">
        <v>1</v>
      </c>
      <c r="OV690">
        <v>8</v>
      </c>
      <c r="OW690">
        <v>1</v>
      </c>
      <c r="OX690">
        <v>0</v>
      </c>
      <c r="OY690">
        <v>35</v>
      </c>
      <c r="QE690" t="s">
        <v>7515</v>
      </c>
      <c r="QF690" t="s">
        <v>7515</v>
      </c>
      <c r="QG690" t="s">
        <v>7515</v>
      </c>
      <c r="QH690" t="s">
        <v>7515</v>
      </c>
      <c r="QI690" t="s">
        <v>7515</v>
      </c>
      <c r="QJ690" t="s">
        <v>7515</v>
      </c>
      <c r="QK690" t="s">
        <v>7516</v>
      </c>
      <c r="RP690">
        <f t="shared" si="20"/>
        <v>-1</v>
      </c>
      <c r="RS690">
        <f t="shared" si="21"/>
        <v>3</v>
      </c>
    </row>
    <row r="691" spans="1:487" x14ac:dyDescent="0.3">
      <c r="A691">
        <v>70678</v>
      </c>
      <c r="B691">
        <v>1285</v>
      </c>
      <c r="C691">
        <v>0</v>
      </c>
      <c r="D691">
        <v>5</v>
      </c>
      <c r="E691">
        <v>15</v>
      </c>
      <c r="F691">
        <v>72</v>
      </c>
      <c r="G691">
        <v>102</v>
      </c>
      <c r="H691">
        <v>9</v>
      </c>
      <c r="I691" t="s">
        <v>6793</v>
      </c>
      <c r="J691" t="s">
        <v>6793</v>
      </c>
      <c r="O691" t="s">
        <v>6793</v>
      </c>
      <c r="P691" t="s">
        <v>7516</v>
      </c>
      <c r="Q691" t="s">
        <v>7515</v>
      </c>
      <c r="R691" t="s">
        <v>7515</v>
      </c>
      <c r="S691" t="s">
        <v>7515</v>
      </c>
      <c r="T691" t="s">
        <v>7515</v>
      </c>
      <c r="U691" t="s">
        <v>7515</v>
      </c>
      <c r="V691" t="s">
        <v>7515</v>
      </c>
      <c r="W691" t="s">
        <v>7515</v>
      </c>
      <c r="X691" t="s">
        <v>7515</v>
      </c>
      <c r="Y691" t="s">
        <v>7515</v>
      </c>
      <c r="Z691" t="s">
        <v>7515</v>
      </c>
      <c r="AA691" t="s">
        <v>7515</v>
      </c>
      <c r="AB691" t="s">
        <v>7515</v>
      </c>
      <c r="AC691" t="s">
        <v>7515</v>
      </c>
      <c r="AD691" t="s">
        <v>7515</v>
      </c>
      <c r="AE691" t="s">
        <v>7515</v>
      </c>
      <c r="AF691" t="s">
        <v>7515</v>
      </c>
      <c r="AG691" t="s">
        <v>7515</v>
      </c>
      <c r="AH691" t="s">
        <v>7515</v>
      </c>
      <c r="AI691" t="s">
        <v>6796</v>
      </c>
      <c r="AQ691" t="s">
        <v>6985</v>
      </c>
      <c r="AR691" t="s">
        <v>6794</v>
      </c>
      <c r="AS691" t="s">
        <v>6794</v>
      </c>
      <c r="AT691" t="s">
        <v>6</v>
      </c>
      <c r="AU691" t="s">
        <v>6</v>
      </c>
      <c r="AV691" t="s">
        <v>7568</v>
      </c>
      <c r="AW691" t="s">
        <v>6794</v>
      </c>
      <c r="AX691" t="s">
        <v>6793</v>
      </c>
      <c r="AY691" t="s">
        <v>6814</v>
      </c>
      <c r="BA691" t="s">
        <v>6991</v>
      </c>
      <c r="BB691" t="s">
        <v>7588</v>
      </c>
      <c r="BC691" t="s">
        <v>6794</v>
      </c>
      <c r="BD691" t="s">
        <v>6794</v>
      </c>
      <c r="BE691" t="s">
        <v>6794</v>
      </c>
      <c r="BF691" t="s">
        <v>6794</v>
      </c>
      <c r="BH691" t="s">
        <v>6794</v>
      </c>
      <c r="BI691" t="s">
        <v>6794</v>
      </c>
      <c r="BJ691" t="s">
        <v>6794</v>
      </c>
      <c r="BK691" t="s">
        <v>6793</v>
      </c>
      <c r="BL691" t="s">
        <v>6794</v>
      </c>
      <c r="BM691" t="s">
        <v>7025</v>
      </c>
      <c r="BN691" t="s">
        <v>7027</v>
      </c>
      <c r="BO691" t="s">
        <v>6794</v>
      </c>
      <c r="BQ691">
        <v>100</v>
      </c>
      <c r="BR691" t="s">
        <v>7532</v>
      </c>
      <c r="BS691" t="s">
        <v>7519</v>
      </c>
      <c r="BT691" t="s">
        <v>6</v>
      </c>
      <c r="BU691" t="s">
        <v>7027</v>
      </c>
      <c r="BV691" t="s">
        <v>7543</v>
      </c>
      <c r="BW691" t="s">
        <v>7515</v>
      </c>
      <c r="BX691" t="s">
        <v>7515</v>
      </c>
      <c r="BY691" t="s">
        <v>7515</v>
      </c>
      <c r="BZ691" t="s">
        <v>7515</v>
      </c>
      <c r="CA691" t="s">
        <v>7515</v>
      </c>
      <c r="CB691" t="s">
        <v>7515</v>
      </c>
      <c r="CC691" t="s">
        <v>7515</v>
      </c>
      <c r="CD691" t="s">
        <v>7516</v>
      </c>
      <c r="CE691" t="s">
        <v>7515</v>
      </c>
      <c r="CF691" t="s">
        <v>7515</v>
      </c>
      <c r="CG691" t="s">
        <v>7515</v>
      </c>
      <c r="CH691" t="s">
        <v>7515</v>
      </c>
      <c r="CI691" t="s">
        <v>6794</v>
      </c>
      <c r="CJ691" t="s">
        <v>6794</v>
      </c>
      <c r="CO691" t="s">
        <v>6793</v>
      </c>
      <c r="CP691" t="s">
        <v>6794</v>
      </c>
      <c r="CQ691" t="s">
        <v>6794</v>
      </c>
      <c r="CR691" t="s">
        <v>6794</v>
      </c>
      <c r="CS691" t="s">
        <v>6794</v>
      </c>
      <c r="CT691" t="s">
        <v>6794</v>
      </c>
      <c r="CU691" t="s">
        <v>6794</v>
      </c>
      <c r="CV691" t="s">
        <v>6793</v>
      </c>
      <c r="CW691" t="s">
        <v>6794</v>
      </c>
      <c r="CX691" t="s">
        <v>7520</v>
      </c>
      <c r="CY691" t="s">
        <v>7521</v>
      </c>
      <c r="CZ691" t="s">
        <v>7522</v>
      </c>
      <c r="DA691" t="s">
        <v>6793</v>
      </c>
      <c r="DB691">
        <v>1</v>
      </c>
      <c r="DC691">
        <v>2</v>
      </c>
      <c r="DD691">
        <v>3</v>
      </c>
      <c r="DE691" t="s">
        <v>6794</v>
      </c>
      <c r="EA691">
        <v>1</v>
      </c>
      <c r="EB691" t="s">
        <v>7584</v>
      </c>
      <c r="EJ691" t="s">
        <v>6794</v>
      </c>
      <c r="EP691" t="s">
        <v>6794</v>
      </c>
      <c r="OI691" t="s">
        <v>7526</v>
      </c>
      <c r="OJ691" t="s">
        <v>7526</v>
      </c>
      <c r="OK691" t="s">
        <v>7527</v>
      </c>
      <c r="OL691" t="s">
        <v>7526</v>
      </c>
      <c r="OM691" t="s">
        <v>7548</v>
      </c>
      <c r="ON691" t="s">
        <v>7539</v>
      </c>
      <c r="OO691" t="s">
        <v>7528</v>
      </c>
      <c r="OP691">
        <v>0</v>
      </c>
      <c r="OQ691" t="s">
        <v>28</v>
      </c>
      <c r="OR691" t="s">
        <v>212</v>
      </c>
      <c r="OS691">
        <v>2006</v>
      </c>
      <c r="OT691">
        <v>10</v>
      </c>
      <c r="OU691">
        <v>1</v>
      </c>
      <c r="OV691">
        <v>10</v>
      </c>
      <c r="OW691">
        <v>1</v>
      </c>
      <c r="OX691">
        <v>0</v>
      </c>
      <c r="OY691">
        <v>35</v>
      </c>
      <c r="QE691">
        <v>-5</v>
      </c>
      <c r="QF691">
        <v>-5</v>
      </c>
      <c r="QG691">
        <v>-5</v>
      </c>
      <c r="QH691">
        <v>-5</v>
      </c>
      <c r="QI691">
        <v>-5</v>
      </c>
      <c r="QJ691">
        <v>-5</v>
      </c>
      <c r="QK691">
        <v>-5</v>
      </c>
      <c r="RP691">
        <f t="shared" si="20"/>
        <v>-1</v>
      </c>
      <c r="RS691">
        <f t="shared" si="21"/>
        <v>4</v>
      </c>
    </row>
    <row r="692" spans="1:487" x14ac:dyDescent="0.3">
      <c r="A692">
        <v>70679</v>
      </c>
      <c r="B692">
        <v>1286</v>
      </c>
      <c r="C692">
        <v>0</v>
      </c>
      <c r="D692">
        <v>5</v>
      </c>
      <c r="E692">
        <v>34</v>
      </c>
      <c r="F692">
        <v>111</v>
      </c>
      <c r="G692">
        <v>102</v>
      </c>
      <c r="H692">
        <v>16</v>
      </c>
      <c r="I692" t="s">
        <v>6793</v>
      </c>
      <c r="J692" t="s">
        <v>6793</v>
      </c>
      <c r="O692" t="s">
        <v>6793</v>
      </c>
      <c r="P692" t="s">
        <v>7515</v>
      </c>
      <c r="Q692" t="s">
        <v>7516</v>
      </c>
      <c r="R692" t="s">
        <v>7515</v>
      </c>
      <c r="S692" t="s">
        <v>7515</v>
      </c>
      <c r="T692" t="s">
        <v>7515</v>
      </c>
      <c r="U692" t="s">
        <v>7515</v>
      </c>
      <c r="V692" t="s">
        <v>7515</v>
      </c>
      <c r="W692" t="s">
        <v>7515</v>
      </c>
      <c r="X692" t="s">
        <v>7515</v>
      </c>
      <c r="Y692" t="s">
        <v>7515</v>
      </c>
      <c r="Z692" t="s">
        <v>7515</v>
      </c>
      <c r="AA692" t="s">
        <v>7515</v>
      </c>
      <c r="AB692" t="s">
        <v>7515</v>
      </c>
      <c r="AC692" t="s">
        <v>7515</v>
      </c>
      <c r="AD692" t="s">
        <v>7515</v>
      </c>
      <c r="AE692" t="s">
        <v>7515</v>
      </c>
      <c r="AF692" t="s">
        <v>7515</v>
      </c>
      <c r="AG692" t="s">
        <v>7515</v>
      </c>
      <c r="AH692" t="s">
        <v>7515</v>
      </c>
      <c r="AI692" t="s">
        <v>7517</v>
      </c>
      <c r="AL692" t="s">
        <v>7547</v>
      </c>
      <c r="AM692" t="s">
        <v>7547</v>
      </c>
      <c r="AN692" t="s">
        <v>7550</v>
      </c>
      <c r="AO692" t="s">
        <v>6</v>
      </c>
      <c r="AQ692" t="s">
        <v>6993</v>
      </c>
      <c r="AR692" t="s">
        <v>6794</v>
      </c>
      <c r="AS692" t="s">
        <v>6794</v>
      </c>
      <c r="AT692" t="s">
        <v>6</v>
      </c>
      <c r="AU692" t="s">
        <v>6</v>
      </c>
      <c r="AV692" t="s">
        <v>7568</v>
      </c>
      <c r="AW692" t="s">
        <v>31</v>
      </c>
      <c r="AX692" t="s">
        <v>6966</v>
      </c>
      <c r="AY692" t="s">
        <v>6813</v>
      </c>
      <c r="AZ692" t="s">
        <v>7531</v>
      </c>
      <c r="BA692" t="s">
        <v>6991</v>
      </c>
      <c r="BC692" t="s">
        <v>6794</v>
      </c>
      <c r="BD692" t="s">
        <v>6794</v>
      </c>
      <c r="BE692" t="s">
        <v>6793</v>
      </c>
      <c r="BF692" t="s">
        <v>6793</v>
      </c>
      <c r="BH692" t="s">
        <v>6794</v>
      </c>
      <c r="BI692" t="s">
        <v>6794</v>
      </c>
      <c r="BJ692" t="s">
        <v>6794</v>
      </c>
      <c r="BK692" t="s">
        <v>6794</v>
      </c>
      <c r="BL692" t="s">
        <v>6794</v>
      </c>
      <c r="BM692" t="s">
        <v>7021</v>
      </c>
      <c r="BN692" t="s">
        <v>7030</v>
      </c>
      <c r="BO692" t="s">
        <v>6794</v>
      </c>
      <c r="BQ692" t="s">
        <v>7547</v>
      </c>
      <c r="BR692" t="s">
        <v>7532</v>
      </c>
      <c r="BS692" t="s">
        <v>7533</v>
      </c>
      <c r="BT692" t="s">
        <v>6</v>
      </c>
      <c r="BU692" t="s">
        <v>7559</v>
      </c>
      <c r="BV692" t="s">
        <v>7543</v>
      </c>
      <c r="BW692" t="s">
        <v>7515</v>
      </c>
      <c r="BX692" t="s">
        <v>7515</v>
      </c>
      <c r="BY692" t="s">
        <v>7516</v>
      </c>
      <c r="BZ692" t="s">
        <v>7515</v>
      </c>
      <c r="CA692" t="s">
        <v>7515</v>
      </c>
      <c r="CB692" t="s">
        <v>7515</v>
      </c>
      <c r="CC692" t="s">
        <v>7515</v>
      </c>
      <c r="CD692" t="s">
        <v>7515</v>
      </c>
      <c r="CE692" t="s">
        <v>7515</v>
      </c>
      <c r="CF692" t="s">
        <v>7515</v>
      </c>
      <c r="CG692" t="s">
        <v>7515</v>
      </c>
      <c r="CH692" t="s">
        <v>7515</v>
      </c>
      <c r="CI692" t="s">
        <v>6793</v>
      </c>
      <c r="CJ692" t="s">
        <v>6794</v>
      </c>
      <c r="CO692" t="s">
        <v>6793</v>
      </c>
      <c r="CP692" t="s">
        <v>6793</v>
      </c>
      <c r="CQ692" t="s">
        <v>6794</v>
      </c>
      <c r="CR692" t="s">
        <v>6793</v>
      </c>
      <c r="CS692" t="s">
        <v>6794</v>
      </c>
      <c r="CT692" t="s">
        <v>6794</v>
      </c>
      <c r="CU692" t="s">
        <v>6794</v>
      </c>
      <c r="CV692" t="s">
        <v>6793</v>
      </c>
      <c r="CW692" t="s">
        <v>6794</v>
      </c>
      <c r="CX692" t="s">
        <v>7520</v>
      </c>
      <c r="CY692" t="s">
        <v>7521</v>
      </c>
      <c r="CZ692" t="s">
        <v>7587</v>
      </c>
      <c r="DA692" t="s">
        <v>6793</v>
      </c>
      <c r="DB692">
        <v>3</v>
      </c>
      <c r="DC692">
        <v>4</v>
      </c>
      <c r="DD692">
        <v>5</v>
      </c>
      <c r="DE692" t="s">
        <v>6794</v>
      </c>
      <c r="EA692">
        <v>2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1</v>
      </c>
      <c r="EI692">
        <v>1</v>
      </c>
      <c r="EJ692" t="s">
        <v>6794</v>
      </c>
      <c r="EP692" t="s">
        <v>6793</v>
      </c>
      <c r="JO692" t="s">
        <v>7524</v>
      </c>
      <c r="JP692" t="s">
        <v>7525</v>
      </c>
      <c r="JQ692">
        <v>2006</v>
      </c>
      <c r="JU692" t="s">
        <v>6794</v>
      </c>
      <c r="JV692" t="s">
        <v>6794</v>
      </c>
      <c r="KE692" t="s">
        <v>7524</v>
      </c>
      <c r="KF692" t="s">
        <v>7525</v>
      </c>
      <c r="KG692">
        <v>2005</v>
      </c>
      <c r="KI692" t="s">
        <v>6</v>
      </c>
      <c r="KJ692" t="s">
        <v>6</v>
      </c>
      <c r="KK692" t="s">
        <v>6794</v>
      </c>
      <c r="KL692" t="s">
        <v>6794</v>
      </c>
      <c r="KM692" t="s">
        <v>7538</v>
      </c>
      <c r="KN692" t="s">
        <v>6</v>
      </c>
      <c r="KO692" t="s">
        <v>6</v>
      </c>
      <c r="KP692" t="s">
        <v>7578</v>
      </c>
      <c r="KS692" t="s">
        <v>6794</v>
      </c>
      <c r="KT692" t="s">
        <v>6794</v>
      </c>
      <c r="OI692" t="s">
        <v>7526</v>
      </c>
      <c r="OJ692" t="s">
        <v>7526</v>
      </c>
      <c r="OK692" t="s">
        <v>7526</v>
      </c>
      <c r="OM692" t="s">
        <v>7528</v>
      </c>
      <c r="ON692" t="s">
        <v>7539</v>
      </c>
      <c r="OO692" t="s">
        <v>7528</v>
      </c>
      <c r="OP692">
        <v>0</v>
      </c>
      <c r="OQ692" t="s">
        <v>28</v>
      </c>
      <c r="OR692" t="s">
        <v>265</v>
      </c>
      <c r="OS692">
        <v>2006</v>
      </c>
      <c r="OT692">
        <v>10</v>
      </c>
      <c r="OU692">
        <v>1</v>
      </c>
      <c r="OV692">
        <v>10</v>
      </c>
      <c r="OW692">
        <v>0</v>
      </c>
      <c r="OX692">
        <v>1</v>
      </c>
      <c r="OY692">
        <v>35</v>
      </c>
      <c r="OZ692" t="s">
        <v>7515</v>
      </c>
      <c r="PA692" t="s">
        <v>7515</v>
      </c>
      <c r="PB692" t="s">
        <v>7515</v>
      </c>
      <c r="PC692" t="s">
        <v>7515</v>
      </c>
      <c r="PD692" t="s">
        <v>7515</v>
      </c>
      <c r="PE692" t="s">
        <v>7515</v>
      </c>
      <c r="PF692" t="s">
        <v>7515</v>
      </c>
      <c r="PG692" t="s">
        <v>7515</v>
      </c>
      <c r="PH692" t="s">
        <v>7515</v>
      </c>
      <c r="PI692" t="s">
        <v>7515</v>
      </c>
      <c r="PJ692" t="s">
        <v>7515</v>
      </c>
      <c r="PK692" t="s">
        <v>7515</v>
      </c>
      <c r="PL692" t="s">
        <v>7515</v>
      </c>
      <c r="PM692" t="s">
        <v>7515</v>
      </c>
      <c r="PN692" t="s">
        <v>7515</v>
      </c>
      <c r="PO692" t="s">
        <v>7515</v>
      </c>
      <c r="PP692" t="s">
        <v>7515</v>
      </c>
      <c r="PQ692" t="s">
        <v>7516</v>
      </c>
      <c r="PR692" t="s">
        <v>7515</v>
      </c>
      <c r="PS692" t="s">
        <v>7516</v>
      </c>
      <c r="PT692" t="s">
        <v>7516</v>
      </c>
      <c r="PU692" t="s">
        <v>7515</v>
      </c>
      <c r="PV692" t="s">
        <v>7515</v>
      </c>
      <c r="PW692" t="s">
        <v>7515</v>
      </c>
      <c r="PX692" t="s">
        <v>7515</v>
      </c>
      <c r="PY692" t="s">
        <v>7515</v>
      </c>
      <c r="PZ692" t="s">
        <v>7515</v>
      </c>
      <c r="QA692" t="s">
        <v>7515</v>
      </c>
      <c r="QB692" t="s">
        <v>7515</v>
      </c>
      <c r="QC692" t="s">
        <v>7515</v>
      </c>
      <c r="QE692" t="s">
        <v>7516</v>
      </c>
      <c r="QF692" t="s">
        <v>7515</v>
      </c>
      <c r="QG692" t="s">
        <v>7515</v>
      </c>
      <c r="QH692" t="s">
        <v>7515</v>
      </c>
      <c r="QI692" t="s">
        <v>7515</v>
      </c>
      <c r="QJ692" t="s">
        <v>7515</v>
      </c>
      <c r="QK692" t="s">
        <v>7515</v>
      </c>
      <c r="RP692">
        <f t="shared" si="20"/>
        <v>-1</v>
      </c>
      <c r="RS692">
        <f t="shared" si="21"/>
        <v>1</v>
      </c>
    </row>
    <row r="693" spans="1:487" x14ac:dyDescent="0.3">
      <c r="A693">
        <v>70680</v>
      </c>
      <c r="B693">
        <v>1288</v>
      </c>
      <c r="C693">
        <v>0</v>
      </c>
      <c r="D693">
        <v>5</v>
      </c>
      <c r="E693">
        <v>21</v>
      </c>
      <c r="F693">
        <v>104</v>
      </c>
      <c r="G693">
        <v>102</v>
      </c>
      <c r="H693">
        <v>15</v>
      </c>
      <c r="I693" t="s">
        <v>6793</v>
      </c>
      <c r="J693" t="s">
        <v>6793</v>
      </c>
      <c r="O693" t="s">
        <v>6793</v>
      </c>
      <c r="P693" t="s">
        <v>7515</v>
      </c>
      <c r="Q693" t="s">
        <v>7516</v>
      </c>
      <c r="R693" t="s">
        <v>7515</v>
      </c>
      <c r="S693" t="s">
        <v>7515</v>
      </c>
      <c r="T693" t="s">
        <v>7515</v>
      </c>
      <c r="U693" t="s">
        <v>7515</v>
      </c>
      <c r="V693" t="s">
        <v>7515</v>
      </c>
      <c r="W693" t="s">
        <v>7515</v>
      </c>
      <c r="X693" t="s">
        <v>7515</v>
      </c>
      <c r="Y693" t="s">
        <v>7515</v>
      </c>
      <c r="Z693" t="s">
        <v>7515</v>
      </c>
      <c r="AA693" t="s">
        <v>7515</v>
      </c>
      <c r="AB693" t="s">
        <v>7515</v>
      </c>
      <c r="AC693" t="s">
        <v>7515</v>
      </c>
      <c r="AD693" t="s">
        <v>7515</v>
      </c>
      <c r="AE693" t="s">
        <v>7515</v>
      </c>
      <c r="AF693" t="s">
        <v>7515</v>
      </c>
      <c r="AG693" t="s">
        <v>7515</v>
      </c>
      <c r="AH693" t="s">
        <v>7515</v>
      </c>
      <c r="AI693" t="s">
        <v>6796</v>
      </c>
      <c r="AQ693" t="s">
        <v>6985</v>
      </c>
      <c r="AR693" t="s">
        <v>6793</v>
      </c>
      <c r="AS693" t="s">
        <v>6794</v>
      </c>
      <c r="AT693">
        <v>0</v>
      </c>
      <c r="AU693">
        <v>9</v>
      </c>
      <c r="AV693" t="s">
        <v>6988</v>
      </c>
      <c r="AW693" t="s">
        <v>6793</v>
      </c>
      <c r="AX693" t="s">
        <v>6794</v>
      </c>
      <c r="AY693" t="s">
        <v>6814</v>
      </c>
      <c r="BA693" t="s">
        <v>7553</v>
      </c>
      <c r="BB693" t="s">
        <v>7588</v>
      </c>
      <c r="BC693" t="s">
        <v>6794</v>
      </c>
      <c r="BD693" t="s">
        <v>6794</v>
      </c>
      <c r="BE693" t="s">
        <v>6793</v>
      </c>
      <c r="BF693" t="s">
        <v>6793</v>
      </c>
      <c r="BG693" t="s">
        <v>6793</v>
      </c>
      <c r="BH693" t="s">
        <v>6793</v>
      </c>
      <c r="BI693" t="s">
        <v>6793</v>
      </c>
      <c r="BJ693" t="s">
        <v>6794</v>
      </c>
      <c r="BK693" t="s">
        <v>6794</v>
      </c>
      <c r="BL693" t="s">
        <v>6793</v>
      </c>
      <c r="BM693" t="s">
        <v>7028</v>
      </c>
      <c r="BN693" t="s">
        <v>7030</v>
      </c>
      <c r="BO693" t="s">
        <v>6794</v>
      </c>
      <c r="BQ693">
        <v>50</v>
      </c>
      <c r="BR693">
        <v>35</v>
      </c>
      <c r="BS693" t="s">
        <v>7533</v>
      </c>
      <c r="BT693" t="s">
        <v>7542</v>
      </c>
      <c r="BU693" t="s">
        <v>7559</v>
      </c>
      <c r="BV693" t="s">
        <v>7543</v>
      </c>
      <c r="BW693" t="s">
        <v>7515</v>
      </c>
      <c r="BX693" t="s">
        <v>7515</v>
      </c>
      <c r="BY693" t="s">
        <v>7516</v>
      </c>
      <c r="BZ693" t="s">
        <v>7515</v>
      </c>
      <c r="CA693" t="s">
        <v>7515</v>
      </c>
      <c r="CB693" t="s">
        <v>7515</v>
      </c>
      <c r="CC693" t="s">
        <v>7515</v>
      </c>
      <c r="CD693" t="s">
        <v>7515</v>
      </c>
      <c r="CE693" t="s">
        <v>7515</v>
      </c>
      <c r="CF693" t="s">
        <v>7515</v>
      </c>
      <c r="CG693" t="s">
        <v>7515</v>
      </c>
      <c r="CH693" t="s">
        <v>7515</v>
      </c>
      <c r="CI693" t="s">
        <v>6793</v>
      </c>
      <c r="CJ693" t="s">
        <v>6794</v>
      </c>
      <c r="CO693" t="s">
        <v>6793</v>
      </c>
      <c r="CP693" t="s">
        <v>6793</v>
      </c>
      <c r="CQ693" t="s">
        <v>6794</v>
      </c>
      <c r="CR693" t="s">
        <v>6793</v>
      </c>
      <c r="CS693" t="s">
        <v>6794</v>
      </c>
      <c r="CT693" t="s">
        <v>6793</v>
      </c>
      <c r="CU693" t="s">
        <v>6794</v>
      </c>
      <c r="CV693" t="s">
        <v>6793</v>
      </c>
      <c r="CW693" t="s">
        <v>6794</v>
      </c>
      <c r="CX693" t="s">
        <v>7520</v>
      </c>
      <c r="CY693" t="s">
        <v>7521</v>
      </c>
      <c r="CZ693" t="s">
        <v>7587</v>
      </c>
      <c r="DA693" t="s">
        <v>6793</v>
      </c>
      <c r="DB693">
        <v>3</v>
      </c>
      <c r="DC693">
        <v>4</v>
      </c>
      <c r="DD693">
        <v>3</v>
      </c>
      <c r="DE693" t="s">
        <v>6793</v>
      </c>
      <c r="DF693">
        <v>1</v>
      </c>
      <c r="DG693" t="s">
        <v>7591</v>
      </c>
      <c r="DH693">
        <v>2006</v>
      </c>
      <c r="DI693" t="s">
        <v>7557</v>
      </c>
      <c r="DJ693" t="s">
        <v>7591</v>
      </c>
      <c r="DK693">
        <v>2006</v>
      </c>
      <c r="EA693">
        <v>3</v>
      </c>
      <c r="EC693">
        <v>0</v>
      </c>
      <c r="ED693">
        <v>1</v>
      </c>
      <c r="EE693">
        <v>0</v>
      </c>
      <c r="EF693">
        <v>0</v>
      </c>
      <c r="EG693">
        <v>2</v>
      </c>
      <c r="EH693">
        <v>0</v>
      </c>
      <c r="EI693">
        <v>0</v>
      </c>
      <c r="EJ693" t="s">
        <v>6794</v>
      </c>
      <c r="EP693" t="s">
        <v>6793</v>
      </c>
      <c r="KM693" t="s">
        <v>7524</v>
      </c>
      <c r="KN693" t="s">
        <v>7591</v>
      </c>
      <c r="KO693">
        <v>2006</v>
      </c>
      <c r="KS693" t="s">
        <v>6794</v>
      </c>
      <c r="KT693" t="s">
        <v>6793</v>
      </c>
      <c r="OI693" t="s">
        <v>7526</v>
      </c>
      <c r="OJ693" t="s">
        <v>7526</v>
      </c>
      <c r="OK693" t="s">
        <v>7527</v>
      </c>
      <c r="OL693" t="s">
        <v>7526</v>
      </c>
      <c r="OM693" t="s">
        <v>7528</v>
      </c>
      <c r="ON693" t="s">
        <v>7529</v>
      </c>
      <c r="OO693" t="s">
        <v>7528</v>
      </c>
      <c r="OP693">
        <v>0</v>
      </c>
      <c r="OQ693" t="s">
        <v>28</v>
      </c>
      <c r="OR693" t="s">
        <v>265</v>
      </c>
      <c r="OS693">
        <v>2007</v>
      </c>
      <c r="OT693">
        <v>2</v>
      </c>
      <c r="OU693">
        <v>1</v>
      </c>
      <c r="OV693">
        <v>2</v>
      </c>
      <c r="OW693">
        <v>1</v>
      </c>
      <c r="OX693">
        <v>0</v>
      </c>
      <c r="OY693">
        <v>35</v>
      </c>
      <c r="OZ693" t="s">
        <v>7515</v>
      </c>
      <c r="PA693" t="s">
        <v>7515</v>
      </c>
      <c r="PB693" t="s">
        <v>7515</v>
      </c>
      <c r="PC693" t="s">
        <v>7515</v>
      </c>
      <c r="PD693" t="s">
        <v>7515</v>
      </c>
      <c r="PE693" t="s">
        <v>7515</v>
      </c>
      <c r="PF693" t="s">
        <v>7515</v>
      </c>
      <c r="PG693" t="s">
        <v>7515</v>
      </c>
      <c r="PH693" t="s">
        <v>7515</v>
      </c>
      <c r="PI693" t="s">
        <v>7515</v>
      </c>
      <c r="PJ693" t="s">
        <v>7515</v>
      </c>
      <c r="PK693" t="s">
        <v>7515</v>
      </c>
      <c r="PL693" t="s">
        <v>7515</v>
      </c>
      <c r="PM693" t="s">
        <v>7515</v>
      </c>
      <c r="PN693" t="s">
        <v>7515</v>
      </c>
      <c r="PO693" t="s">
        <v>7515</v>
      </c>
      <c r="PP693" t="s">
        <v>7515</v>
      </c>
      <c r="PQ693" t="s">
        <v>7515</v>
      </c>
      <c r="PR693" t="s">
        <v>7515</v>
      </c>
      <c r="PS693" t="s">
        <v>7515</v>
      </c>
      <c r="PT693" t="s">
        <v>7516</v>
      </c>
      <c r="PU693" t="s">
        <v>7515</v>
      </c>
      <c r="PV693" t="s">
        <v>7515</v>
      </c>
      <c r="PW693" t="s">
        <v>7515</v>
      </c>
      <c r="PX693" t="s">
        <v>7515</v>
      </c>
      <c r="PY693" t="s">
        <v>7515</v>
      </c>
      <c r="PZ693" t="s">
        <v>7515</v>
      </c>
      <c r="QA693" t="s">
        <v>7515</v>
      </c>
      <c r="QB693" t="s">
        <v>7515</v>
      </c>
      <c r="QC693" t="s">
        <v>7515</v>
      </c>
      <c r="QE693" t="s">
        <v>7515</v>
      </c>
      <c r="QF693" t="s">
        <v>7515</v>
      </c>
      <c r="QG693" t="s">
        <v>7515</v>
      </c>
      <c r="QH693" t="s">
        <v>7515</v>
      </c>
      <c r="QI693" t="s">
        <v>7515</v>
      </c>
      <c r="QJ693" t="s">
        <v>7515</v>
      </c>
      <c r="QK693" t="s">
        <v>7516</v>
      </c>
      <c r="RP693">
        <f t="shared" si="20"/>
        <v>5</v>
      </c>
      <c r="RS693">
        <f t="shared" si="21"/>
        <v>7</v>
      </c>
    </row>
    <row r="694" spans="1:487" x14ac:dyDescent="0.3">
      <c r="A694">
        <v>70681</v>
      </c>
      <c r="B694">
        <v>1294</v>
      </c>
      <c r="C694">
        <v>0</v>
      </c>
      <c r="D694">
        <v>5</v>
      </c>
      <c r="E694">
        <v>14</v>
      </c>
      <c r="F694">
        <v>117</v>
      </c>
      <c r="G694">
        <v>102</v>
      </c>
      <c r="H694">
        <v>3</v>
      </c>
      <c r="I694" t="s">
        <v>6793</v>
      </c>
      <c r="J694" t="s">
        <v>6793</v>
      </c>
      <c r="O694" t="s">
        <v>6793</v>
      </c>
      <c r="P694" t="s">
        <v>7516</v>
      </c>
      <c r="Q694" t="s">
        <v>7515</v>
      </c>
      <c r="R694" t="s">
        <v>7515</v>
      </c>
      <c r="S694" t="s">
        <v>7515</v>
      </c>
      <c r="T694" t="s">
        <v>7515</v>
      </c>
      <c r="U694" t="s">
        <v>7515</v>
      </c>
      <c r="V694" t="s">
        <v>7515</v>
      </c>
      <c r="W694" t="s">
        <v>7515</v>
      </c>
      <c r="X694" t="s">
        <v>7515</v>
      </c>
      <c r="Y694" t="s">
        <v>7515</v>
      </c>
      <c r="Z694" t="s">
        <v>7515</v>
      </c>
      <c r="AA694" t="s">
        <v>7515</v>
      </c>
      <c r="AB694" t="s">
        <v>7515</v>
      </c>
      <c r="AC694" t="s">
        <v>7515</v>
      </c>
      <c r="AD694" t="s">
        <v>7515</v>
      </c>
      <c r="AE694" t="s">
        <v>7515</v>
      </c>
      <c r="AF694" t="s">
        <v>7515</v>
      </c>
      <c r="AG694" t="s">
        <v>7515</v>
      </c>
      <c r="AH694" t="s">
        <v>7515</v>
      </c>
      <c r="AI694" t="s">
        <v>6796</v>
      </c>
      <c r="AQ694" t="s">
        <v>6994</v>
      </c>
      <c r="AR694" t="s">
        <v>6794</v>
      </c>
      <c r="AS694" t="s">
        <v>6794</v>
      </c>
      <c r="AT694">
        <v>0</v>
      </c>
      <c r="AU694">
        <v>11</v>
      </c>
      <c r="AV694" t="s">
        <v>6988</v>
      </c>
      <c r="AW694" t="s">
        <v>6793</v>
      </c>
      <c r="AX694" t="s">
        <v>6794</v>
      </c>
      <c r="AY694" t="s">
        <v>6814</v>
      </c>
      <c r="BA694" t="s">
        <v>6991</v>
      </c>
      <c r="BB694" t="s">
        <v>7588</v>
      </c>
      <c r="BC694" t="s">
        <v>6794</v>
      </c>
      <c r="BD694" t="s">
        <v>6794</v>
      </c>
      <c r="BE694" t="s">
        <v>6793</v>
      </c>
      <c r="BF694" t="s">
        <v>6793</v>
      </c>
      <c r="BG694" t="s">
        <v>6794</v>
      </c>
      <c r="BH694" t="s">
        <v>6794</v>
      </c>
      <c r="BI694" t="s">
        <v>6794</v>
      </c>
      <c r="BJ694" t="s">
        <v>6794</v>
      </c>
      <c r="BK694" t="s">
        <v>6793</v>
      </c>
      <c r="BL694" t="s">
        <v>6794</v>
      </c>
      <c r="BM694" t="s">
        <v>7021</v>
      </c>
      <c r="BN694" t="s">
        <v>7024</v>
      </c>
      <c r="BO694" t="s">
        <v>6794</v>
      </c>
      <c r="BQ694" t="s">
        <v>7547</v>
      </c>
      <c r="BR694" t="s">
        <v>6</v>
      </c>
      <c r="BS694" t="s">
        <v>7519</v>
      </c>
      <c r="BT694" t="s">
        <v>7616</v>
      </c>
      <c r="BU694" t="s">
        <v>7559</v>
      </c>
      <c r="BV694" t="s">
        <v>7543</v>
      </c>
      <c r="BW694" t="s">
        <v>7516</v>
      </c>
      <c r="BX694" t="s">
        <v>7515</v>
      </c>
      <c r="BY694" t="s">
        <v>7515</v>
      </c>
      <c r="BZ694" t="s">
        <v>7515</v>
      </c>
      <c r="CA694" t="s">
        <v>7515</v>
      </c>
      <c r="CB694" t="s">
        <v>7515</v>
      </c>
      <c r="CC694" t="s">
        <v>7515</v>
      </c>
      <c r="CD694" t="s">
        <v>7515</v>
      </c>
      <c r="CE694" t="s">
        <v>7515</v>
      </c>
      <c r="CF694" t="s">
        <v>7515</v>
      </c>
      <c r="CG694" t="s">
        <v>7515</v>
      </c>
      <c r="CH694" t="s">
        <v>7515</v>
      </c>
      <c r="CI694" t="s">
        <v>6793</v>
      </c>
      <c r="CJ694" t="s">
        <v>6794</v>
      </c>
      <c r="CO694" t="s">
        <v>6794</v>
      </c>
      <c r="CP694" t="s">
        <v>6794</v>
      </c>
      <c r="CQ694" t="s">
        <v>6794</v>
      </c>
      <c r="CR694" t="s">
        <v>6794</v>
      </c>
      <c r="CS694" t="s">
        <v>6794</v>
      </c>
      <c r="CT694" t="s">
        <v>6794</v>
      </c>
      <c r="CU694" t="s">
        <v>6794</v>
      </c>
      <c r="CV694" t="s">
        <v>6793</v>
      </c>
      <c r="CW694" t="s">
        <v>6794</v>
      </c>
      <c r="CX694" t="s">
        <v>7520</v>
      </c>
      <c r="CY694" t="s">
        <v>7521</v>
      </c>
      <c r="CZ694" t="s">
        <v>7522</v>
      </c>
      <c r="DA694" t="s">
        <v>6793</v>
      </c>
      <c r="DB694">
        <v>2</v>
      </c>
      <c r="DC694">
        <v>3</v>
      </c>
      <c r="DD694">
        <v>3</v>
      </c>
      <c r="DE694" t="s">
        <v>6794</v>
      </c>
      <c r="EA694">
        <v>2</v>
      </c>
      <c r="EC694">
        <v>0</v>
      </c>
      <c r="ED694">
        <v>0</v>
      </c>
      <c r="EE694">
        <v>0</v>
      </c>
      <c r="EF694">
        <v>0</v>
      </c>
      <c r="EG694">
        <v>1</v>
      </c>
      <c r="EH694">
        <v>0</v>
      </c>
      <c r="EI694">
        <v>1</v>
      </c>
      <c r="EJ694" t="s">
        <v>6794</v>
      </c>
      <c r="EP694" t="s">
        <v>6793</v>
      </c>
      <c r="EY694" t="s">
        <v>7538</v>
      </c>
      <c r="EZ694" t="s">
        <v>7597</v>
      </c>
      <c r="FA694">
        <v>2007</v>
      </c>
      <c r="FE694" t="s">
        <v>6794</v>
      </c>
      <c r="FF694" t="s">
        <v>6966</v>
      </c>
      <c r="JG694" t="s">
        <v>7524</v>
      </c>
      <c r="JH694" t="s">
        <v>7597</v>
      </c>
      <c r="JI694">
        <v>2007</v>
      </c>
      <c r="JM694" t="s">
        <v>6794</v>
      </c>
      <c r="JO694" t="s">
        <v>7524</v>
      </c>
      <c r="JP694" t="s">
        <v>7597</v>
      </c>
      <c r="JQ694">
        <v>2007</v>
      </c>
      <c r="JU694" t="s">
        <v>6794</v>
      </c>
      <c r="JV694" t="s">
        <v>6793</v>
      </c>
      <c r="KE694" t="s">
        <v>7524</v>
      </c>
      <c r="KF694" t="s">
        <v>7597</v>
      </c>
      <c r="KG694">
        <v>2007</v>
      </c>
      <c r="KI694" t="s">
        <v>6757</v>
      </c>
      <c r="KJ694" t="s">
        <v>6757</v>
      </c>
      <c r="KK694" t="s">
        <v>6794</v>
      </c>
      <c r="KL694" t="s">
        <v>6793</v>
      </c>
      <c r="OI694" t="s">
        <v>7582</v>
      </c>
      <c r="OJ694" t="s">
        <v>7526</v>
      </c>
      <c r="OK694" t="s">
        <v>7527</v>
      </c>
      <c r="OM694" t="s">
        <v>7528</v>
      </c>
      <c r="ON694" t="s">
        <v>7529</v>
      </c>
      <c r="OO694" t="s">
        <v>7528</v>
      </c>
      <c r="OP694">
        <v>1</v>
      </c>
      <c r="OQ694" t="s">
        <v>28</v>
      </c>
      <c r="OR694" t="s">
        <v>7549</v>
      </c>
      <c r="OS694">
        <v>2007</v>
      </c>
      <c r="OT694">
        <v>12</v>
      </c>
      <c r="OU694">
        <v>1</v>
      </c>
      <c r="OV694">
        <v>12</v>
      </c>
      <c r="OW694">
        <v>1</v>
      </c>
      <c r="OX694">
        <v>0</v>
      </c>
      <c r="OY694">
        <v>35</v>
      </c>
      <c r="OZ694" t="s">
        <v>7515</v>
      </c>
      <c r="PA694" t="s">
        <v>7515</v>
      </c>
      <c r="PB694" t="s">
        <v>7516</v>
      </c>
      <c r="PC694" t="s">
        <v>7515</v>
      </c>
      <c r="PD694" t="s">
        <v>7515</v>
      </c>
      <c r="PE694" t="s">
        <v>7515</v>
      </c>
      <c r="PF694" t="s">
        <v>7515</v>
      </c>
      <c r="PG694" t="s">
        <v>7515</v>
      </c>
      <c r="PH694" t="s">
        <v>7515</v>
      </c>
      <c r="PI694" t="s">
        <v>7515</v>
      </c>
      <c r="PJ694" t="s">
        <v>7515</v>
      </c>
      <c r="PK694" t="s">
        <v>7515</v>
      </c>
      <c r="PL694" t="s">
        <v>7515</v>
      </c>
      <c r="PM694" t="s">
        <v>7515</v>
      </c>
      <c r="PN694" t="s">
        <v>7515</v>
      </c>
      <c r="PO694" t="s">
        <v>7515</v>
      </c>
      <c r="PP694" t="s">
        <v>7516</v>
      </c>
      <c r="PQ694" t="s">
        <v>7516</v>
      </c>
      <c r="PR694" t="s">
        <v>7515</v>
      </c>
      <c r="PS694" t="s">
        <v>7516</v>
      </c>
      <c r="PT694" t="s">
        <v>7515</v>
      </c>
      <c r="PU694" t="s">
        <v>7515</v>
      </c>
      <c r="PV694" t="s">
        <v>7515</v>
      </c>
      <c r="PW694" t="s">
        <v>7515</v>
      </c>
      <c r="PX694" t="s">
        <v>7515</v>
      </c>
      <c r="PY694" t="s">
        <v>7515</v>
      </c>
      <c r="PZ694" t="s">
        <v>7515</v>
      </c>
      <c r="QA694" t="s">
        <v>7515</v>
      </c>
      <c r="QB694" t="s">
        <v>7515</v>
      </c>
      <c r="QC694" t="s">
        <v>7515</v>
      </c>
      <c r="QE694">
        <v>-5</v>
      </c>
      <c r="QF694">
        <v>-5</v>
      </c>
      <c r="QG694">
        <v>-5</v>
      </c>
      <c r="QH694">
        <v>-5</v>
      </c>
      <c r="QI694">
        <v>-5</v>
      </c>
      <c r="QJ694">
        <v>-5</v>
      </c>
      <c r="QK694">
        <v>-5</v>
      </c>
      <c r="RP694">
        <f t="shared" si="20"/>
        <v>4</v>
      </c>
      <c r="RS694">
        <f t="shared" si="21"/>
        <v>1</v>
      </c>
    </row>
    <row r="695" spans="1:487" x14ac:dyDescent="0.3">
      <c r="A695">
        <v>70682</v>
      </c>
      <c r="B695">
        <v>1296</v>
      </c>
      <c r="C695">
        <v>0</v>
      </c>
      <c r="D695">
        <v>5</v>
      </c>
      <c r="E695">
        <v>13</v>
      </c>
      <c r="F695">
        <v>85</v>
      </c>
      <c r="G695">
        <v>102</v>
      </c>
      <c r="H695">
        <v>16</v>
      </c>
      <c r="I695" t="s">
        <v>6793</v>
      </c>
      <c r="J695" t="s">
        <v>6793</v>
      </c>
      <c r="O695" t="s">
        <v>6793</v>
      </c>
      <c r="P695" t="s">
        <v>7516</v>
      </c>
      <c r="Q695" t="s">
        <v>7516</v>
      </c>
      <c r="R695" t="s">
        <v>7515</v>
      </c>
      <c r="S695" t="s">
        <v>7515</v>
      </c>
      <c r="T695" t="s">
        <v>7515</v>
      </c>
      <c r="U695" t="s">
        <v>7515</v>
      </c>
      <c r="V695" t="s">
        <v>7515</v>
      </c>
      <c r="W695" t="s">
        <v>7515</v>
      </c>
      <c r="X695" t="s">
        <v>7515</v>
      </c>
      <c r="Y695" t="s">
        <v>7515</v>
      </c>
      <c r="Z695" t="s">
        <v>7515</v>
      </c>
      <c r="AA695" t="s">
        <v>7515</v>
      </c>
      <c r="AB695" t="s">
        <v>7515</v>
      </c>
      <c r="AC695" t="s">
        <v>7515</v>
      </c>
      <c r="AD695" t="s">
        <v>7515</v>
      </c>
      <c r="AE695" t="s">
        <v>7515</v>
      </c>
      <c r="AF695" t="s">
        <v>7515</v>
      </c>
      <c r="AG695" t="s">
        <v>7516</v>
      </c>
      <c r="AH695" t="s">
        <v>7515</v>
      </c>
      <c r="AI695" t="s">
        <v>7517</v>
      </c>
      <c r="AL695">
        <v>0</v>
      </c>
      <c r="AM695">
        <v>5</v>
      </c>
      <c r="AN695" t="s">
        <v>7550</v>
      </c>
      <c r="AO695">
        <v>10</v>
      </c>
      <c r="AQ695" t="s">
        <v>6993</v>
      </c>
      <c r="AR695" t="s">
        <v>6794</v>
      </c>
      <c r="AS695" t="s">
        <v>6794</v>
      </c>
      <c r="AT695" t="s">
        <v>6</v>
      </c>
      <c r="AU695" t="s">
        <v>6</v>
      </c>
      <c r="AV695" t="s">
        <v>7568</v>
      </c>
      <c r="AW695" t="s">
        <v>6794</v>
      </c>
      <c r="AX695" t="s">
        <v>6794</v>
      </c>
      <c r="AY695" t="s">
        <v>6814</v>
      </c>
      <c r="BA695" t="s">
        <v>6991</v>
      </c>
      <c r="BB695" t="s">
        <v>7588</v>
      </c>
      <c r="BC695" t="s">
        <v>6794</v>
      </c>
      <c r="BD695" t="s">
        <v>6794</v>
      </c>
      <c r="BE695" t="s">
        <v>6794</v>
      </c>
      <c r="BF695" t="s">
        <v>6794</v>
      </c>
      <c r="BH695" t="s">
        <v>6794</v>
      </c>
      <c r="BI695" t="s">
        <v>6794</v>
      </c>
      <c r="BJ695" t="s">
        <v>6794</v>
      </c>
      <c r="BK695" t="s">
        <v>6793</v>
      </c>
      <c r="BL695" t="s">
        <v>6794</v>
      </c>
      <c r="BM695" t="s">
        <v>7027</v>
      </c>
      <c r="BN695" t="s">
        <v>7565</v>
      </c>
      <c r="BO695" t="s">
        <v>6794</v>
      </c>
      <c r="BQ695">
        <v>60</v>
      </c>
      <c r="BR695" t="s">
        <v>6</v>
      </c>
      <c r="BS695" t="s">
        <v>7533</v>
      </c>
      <c r="BT695" t="s">
        <v>6</v>
      </c>
      <c r="BU695" t="s">
        <v>7559</v>
      </c>
      <c r="BV695" t="s">
        <v>7543</v>
      </c>
      <c r="BW695" t="s">
        <v>7515</v>
      </c>
      <c r="BX695" t="s">
        <v>7515</v>
      </c>
      <c r="BY695" t="s">
        <v>7515</v>
      </c>
      <c r="BZ695" t="s">
        <v>7515</v>
      </c>
      <c r="CA695" t="s">
        <v>7515</v>
      </c>
      <c r="CB695" t="s">
        <v>7515</v>
      </c>
      <c r="CC695" t="s">
        <v>7515</v>
      </c>
      <c r="CD695" t="s">
        <v>7515</v>
      </c>
      <c r="CE695" t="s">
        <v>7515</v>
      </c>
      <c r="CF695" t="s">
        <v>7516</v>
      </c>
      <c r="CG695" t="s">
        <v>7515</v>
      </c>
      <c r="CH695" t="s">
        <v>7515</v>
      </c>
      <c r="CI695" t="s">
        <v>6966</v>
      </c>
      <c r="CJ695" t="s">
        <v>6794</v>
      </c>
      <c r="CO695" t="s">
        <v>6793</v>
      </c>
      <c r="CP695" t="s">
        <v>6794</v>
      </c>
      <c r="CQ695" t="s">
        <v>6794</v>
      </c>
      <c r="CR695" t="s">
        <v>6793</v>
      </c>
      <c r="CS695" t="s">
        <v>6793</v>
      </c>
      <c r="CT695" t="s">
        <v>6793</v>
      </c>
      <c r="CU695" t="s">
        <v>6794</v>
      </c>
      <c r="CV695" t="s">
        <v>6793</v>
      </c>
      <c r="CW695" t="s">
        <v>6794</v>
      </c>
      <c r="CX695" t="s">
        <v>7520</v>
      </c>
      <c r="CY695" t="s">
        <v>7521</v>
      </c>
      <c r="CZ695" t="s">
        <v>7605</v>
      </c>
      <c r="DA695" t="s">
        <v>6793</v>
      </c>
      <c r="DB695">
        <v>4</v>
      </c>
      <c r="DC695">
        <v>4</v>
      </c>
      <c r="DD695">
        <v>3</v>
      </c>
      <c r="DE695" t="s">
        <v>6794</v>
      </c>
      <c r="EA695">
        <v>5</v>
      </c>
      <c r="EC695">
        <v>0</v>
      </c>
      <c r="ED695">
        <v>0</v>
      </c>
      <c r="EE695">
        <v>3</v>
      </c>
      <c r="EF695">
        <v>0</v>
      </c>
      <c r="EG695">
        <v>0</v>
      </c>
      <c r="EH695">
        <v>2</v>
      </c>
      <c r="EI695">
        <v>0</v>
      </c>
      <c r="EJ695" t="s">
        <v>6794</v>
      </c>
      <c r="EP695" t="s">
        <v>6794</v>
      </c>
      <c r="OI695" t="s">
        <v>7526</v>
      </c>
      <c r="OJ695" t="s">
        <v>7526</v>
      </c>
      <c r="OK695" t="s">
        <v>7526</v>
      </c>
      <c r="OL695" t="s">
        <v>7526</v>
      </c>
      <c r="OM695" t="s">
        <v>7528</v>
      </c>
      <c r="ON695" t="s">
        <v>7539</v>
      </c>
      <c r="OO695" t="s">
        <v>7528</v>
      </c>
      <c r="OP695">
        <v>1</v>
      </c>
      <c r="OQ695" t="s">
        <v>28</v>
      </c>
      <c r="OR695" t="s">
        <v>265</v>
      </c>
      <c r="OS695">
        <v>2007</v>
      </c>
      <c r="OT695">
        <v>5</v>
      </c>
      <c r="OU695">
        <v>1</v>
      </c>
      <c r="OV695">
        <v>5</v>
      </c>
      <c r="OW695">
        <v>0</v>
      </c>
      <c r="OX695">
        <v>1</v>
      </c>
      <c r="OY695">
        <v>35</v>
      </c>
      <c r="QE695" t="s">
        <v>7516</v>
      </c>
      <c r="QF695" t="s">
        <v>7515</v>
      </c>
      <c r="QG695" t="s">
        <v>7515</v>
      </c>
      <c r="QH695" t="s">
        <v>7515</v>
      </c>
      <c r="QI695" t="s">
        <v>7515</v>
      </c>
      <c r="QJ695" t="s">
        <v>7515</v>
      </c>
      <c r="QK695" t="s">
        <v>7515</v>
      </c>
      <c r="RP695">
        <f t="shared" si="20"/>
        <v>-1</v>
      </c>
      <c r="RS695">
        <f t="shared" si="21"/>
        <v>6</v>
      </c>
    </row>
    <row r="696" spans="1:487" x14ac:dyDescent="0.3">
      <c r="A696">
        <v>70683</v>
      </c>
      <c r="B696">
        <v>1301</v>
      </c>
      <c r="C696">
        <v>0</v>
      </c>
      <c r="D696">
        <v>5</v>
      </c>
      <c r="E696">
        <v>12</v>
      </c>
      <c r="F696">
        <v>79</v>
      </c>
      <c r="G696">
        <v>102</v>
      </c>
      <c r="H696">
        <v>9</v>
      </c>
      <c r="I696" t="s">
        <v>6793</v>
      </c>
      <c r="J696" t="s">
        <v>6793</v>
      </c>
      <c r="O696" t="s">
        <v>6793</v>
      </c>
      <c r="P696" t="s">
        <v>7515</v>
      </c>
      <c r="Q696" t="s">
        <v>7516</v>
      </c>
      <c r="R696" t="s">
        <v>7515</v>
      </c>
      <c r="S696" t="s">
        <v>7515</v>
      </c>
      <c r="T696" t="s">
        <v>7515</v>
      </c>
      <c r="U696" t="s">
        <v>7515</v>
      </c>
      <c r="V696" t="s">
        <v>7515</v>
      </c>
      <c r="W696" t="s">
        <v>7515</v>
      </c>
      <c r="X696" t="s">
        <v>7515</v>
      </c>
      <c r="Y696" t="s">
        <v>7515</v>
      </c>
      <c r="Z696" t="s">
        <v>7515</v>
      </c>
      <c r="AA696" t="s">
        <v>7515</v>
      </c>
      <c r="AB696" t="s">
        <v>7515</v>
      </c>
      <c r="AC696" t="s">
        <v>7515</v>
      </c>
      <c r="AD696" t="s">
        <v>7515</v>
      </c>
      <c r="AE696" t="s">
        <v>7515</v>
      </c>
      <c r="AF696" t="s">
        <v>7515</v>
      </c>
      <c r="AG696" t="s">
        <v>7515</v>
      </c>
      <c r="AH696" t="s">
        <v>7515</v>
      </c>
      <c r="AI696" t="s">
        <v>6796</v>
      </c>
      <c r="AQ696" t="s">
        <v>6985</v>
      </c>
      <c r="AR696" t="s">
        <v>6794</v>
      </c>
      <c r="AS696" t="s">
        <v>6794</v>
      </c>
      <c r="AT696" t="s">
        <v>6</v>
      </c>
      <c r="AU696" t="s">
        <v>6</v>
      </c>
      <c r="AV696" t="s">
        <v>6988</v>
      </c>
      <c r="AW696" t="s">
        <v>6793</v>
      </c>
      <c r="AX696" t="s">
        <v>6793</v>
      </c>
      <c r="AY696" t="s">
        <v>6813</v>
      </c>
      <c r="AZ696" t="s">
        <v>7531</v>
      </c>
      <c r="BA696" t="s">
        <v>7518</v>
      </c>
      <c r="BC696" t="s">
        <v>6794</v>
      </c>
      <c r="BD696" t="s">
        <v>6794</v>
      </c>
      <c r="BE696" t="s">
        <v>6794</v>
      </c>
      <c r="BF696" t="s">
        <v>6794</v>
      </c>
      <c r="BG696" t="s">
        <v>6794</v>
      </c>
      <c r="BH696" t="s">
        <v>6793</v>
      </c>
      <c r="BI696" t="s">
        <v>6794</v>
      </c>
      <c r="BJ696" t="s">
        <v>6794</v>
      </c>
      <c r="BK696" t="s">
        <v>6794</v>
      </c>
      <c r="BL696" t="s">
        <v>6794</v>
      </c>
      <c r="BM696" t="s">
        <v>7030</v>
      </c>
      <c r="BN696" t="s">
        <v>7565</v>
      </c>
      <c r="BO696" t="s">
        <v>6794</v>
      </c>
      <c r="BQ696">
        <v>20</v>
      </c>
      <c r="BR696" t="s">
        <v>6</v>
      </c>
      <c r="BS696" t="s">
        <v>7519</v>
      </c>
      <c r="BT696" t="s">
        <v>6</v>
      </c>
      <c r="BU696" t="s">
        <v>7559</v>
      </c>
      <c r="BV696" t="s">
        <v>7561</v>
      </c>
      <c r="BW696" t="s">
        <v>7516</v>
      </c>
      <c r="BX696" t="s">
        <v>7515</v>
      </c>
      <c r="BY696" t="s">
        <v>7515</v>
      </c>
      <c r="BZ696" t="s">
        <v>7515</v>
      </c>
      <c r="CA696" t="s">
        <v>7515</v>
      </c>
      <c r="CB696" t="s">
        <v>7515</v>
      </c>
      <c r="CC696" t="s">
        <v>7515</v>
      </c>
      <c r="CD696" t="s">
        <v>7515</v>
      </c>
      <c r="CE696" t="s">
        <v>7515</v>
      </c>
      <c r="CF696" t="s">
        <v>7515</v>
      </c>
      <c r="CG696" t="s">
        <v>7515</v>
      </c>
      <c r="CH696" t="s">
        <v>7515</v>
      </c>
      <c r="CI696" t="s">
        <v>6793</v>
      </c>
      <c r="CJ696" t="s">
        <v>6794</v>
      </c>
      <c r="CO696" t="s">
        <v>6793</v>
      </c>
      <c r="CP696" t="s">
        <v>6794</v>
      </c>
      <c r="CQ696" t="s">
        <v>6794</v>
      </c>
      <c r="CR696" t="s">
        <v>6793</v>
      </c>
      <c r="CS696" t="s">
        <v>6794</v>
      </c>
      <c r="CT696" t="s">
        <v>6794</v>
      </c>
      <c r="CU696" t="s">
        <v>6794</v>
      </c>
      <c r="CV696" t="s">
        <v>6794</v>
      </c>
      <c r="CW696" t="s">
        <v>6793</v>
      </c>
      <c r="CX696" t="s">
        <v>7545</v>
      </c>
      <c r="CY696" t="s">
        <v>7521</v>
      </c>
      <c r="CZ696" t="s">
        <v>6966</v>
      </c>
      <c r="DA696" t="s">
        <v>6794</v>
      </c>
      <c r="DB696">
        <v>1</v>
      </c>
      <c r="DC696">
        <v>1</v>
      </c>
      <c r="DD696">
        <v>2</v>
      </c>
      <c r="EA696">
        <v>1</v>
      </c>
      <c r="EB696" t="s">
        <v>7567</v>
      </c>
      <c r="EP696" t="s">
        <v>6793</v>
      </c>
      <c r="MA696" t="s">
        <v>7538</v>
      </c>
      <c r="MB696" t="s">
        <v>6</v>
      </c>
      <c r="MC696" t="s">
        <v>6</v>
      </c>
      <c r="MD696" t="s">
        <v>7578</v>
      </c>
      <c r="MG696" t="s">
        <v>6794</v>
      </c>
      <c r="OM696" t="s">
        <v>7528</v>
      </c>
      <c r="ON696" t="s">
        <v>7539</v>
      </c>
      <c r="OO696" t="s">
        <v>7528</v>
      </c>
      <c r="OP696">
        <v>3</v>
      </c>
      <c r="OQ696" t="s">
        <v>28</v>
      </c>
      <c r="OR696" t="s">
        <v>212</v>
      </c>
      <c r="OS696">
        <v>2007</v>
      </c>
      <c r="OT696">
        <v>12</v>
      </c>
      <c r="OU696">
        <v>1</v>
      </c>
      <c r="OV696">
        <v>12</v>
      </c>
      <c r="OW696">
        <v>1</v>
      </c>
      <c r="OX696">
        <v>0</v>
      </c>
      <c r="OY696">
        <v>35</v>
      </c>
      <c r="OZ696" t="s">
        <v>7515</v>
      </c>
      <c r="PA696" t="s">
        <v>7515</v>
      </c>
      <c r="PB696" t="s">
        <v>7515</v>
      </c>
      <c r="PC696" t="s">
        <v>7515</v>
      </c>
      <c r="PD696" t="s">
        <v>7515</v>
      </c>
      <c r="PE696" t="s">
        <v>7515</v>
      </c>
      <c r="PF696" t="s">
        <v>7515</v>
      </c>
      <c r="PG696" t="s">
        <v>7515</v>
      </c>
      <c r="PH696" t="s">
        <v>7515</v>
      </c>
      <c r="PI696" t="s">
        <v>7515</v>
      </c>
      <c r="PJ696" t="s">
        <v>7515</v>
      </c>
      <c r="PK696" t="s">
        <v>7515</v>
      </c>
      <c r="PL696" t="s">
        <v>7515</v>
      </c>
      <c r="PM696" t="s">
        <v>7515</v>
      </c>
      <c r="PN696" t="s">
        <v>7515</v>
      </c>
      <c r="PO696" t="s">
        <v>7515</v>
      </c>
      <c r="PP696" t="s">
        <v>7515</v>
      </c>
      <c r="PQ696" t="s">
        <v>7515</v>
      </c>
      <c r="PR696" t="s">
        <v>7515</v>
      </c>
      <c r="PS696" t="s">
        <v>7515</v>
      </c>
      <c r="PT696" t="s">
        <v>7515</v>
      </c>
      <c r="PU696" t="s">
        <v>7515</v>
      </c>
      <c r="PV696" t="s">
        <v>7515</v>
      </c>
      <c r="PW696" t="s">
        <v>7515</v>
      </c>
      <c r="PX696" t="s">
        <v>7515</v>
      </c>
      <c r="PY696" t="s">
        <v>7516</v>
      </c>
      <c r="PZ696" t="s">
        <v>7515</v>
      </c>
      <c r="QA696" t="s">
        <v>7515</v>
      </c>
      <c r="QB696" t="s">
        <v>7515</v>
      </c>
      <c r="QC696" t="s">
        <v>7515</v>
      </c>
      <c r="QE696">
        <v>-5</v>
      </c>
      <c r="QF696">
        <v>-5</v>
      </c>
      <c r="QG696">
        <v>-5</v>
      </c>
      <c r="QH696">
        <v>-5</v>
      </c>
      <c r="QI696">
        <v>-5</v>
      </c>
      <c r="QJ696">
        <v>-5</v>
      </c>
      <c r="QK696">
        <v>-5</v>
      </c>
      <c r="RP696">
        <f t="shared" si="20"/>
        <v>-1</v>
      </c>
      <c r="RS696">
        <f t="shared" si="21"/>
        <v>9</v>
      </c>
    </row>
    <row r="697" spans="1:487" x14ac:dyDescent="0.3">
      <c r="A697">
        <v>70684</v>
      </c>
      <c r="B697">
        <v>1304</v>
      </c>
      <c r="C697">
        <v>0</v>
      </c>
      <c r="D697">
        <v>5</v>
      </c>
      <c r="E697">
        <v>22</v>
      </c>
      <c r="F697">
        <v>121</v>
      </c>
      <c r="G697">
        <v>102</v>
      </c>
      <c r="H697">
        <v>15</v>
      </c>
      <c r="I697" t="s">
        <v>6793</v>
      </c>
      <c r="J697" t="s">
        <v>6793</v>
      </c>
      <c r="O697" t="s">
        <v>6793</v>
      </c>
      <c r="P697" t="s">
        <v>7515</v>
      </c>
      <c r="Q697" t="s">
        <v>7515</v>
      </c>
      <c r="R697" t="s">
        <v>7515</v>
      </c>
      <c r="S697" t="s">
        <v>7515</v>
      </c>
      <c r="T697" t="s">
        <v>7515</v>
      </c>
      <c r="U697" t="s">
        <v>7515</v>
      </c>
      <c r="V697" t="s">
        <v>7515</v>
      </c>
      <c r="W697" t="s">
        <v>7515</v>
      </c>
      <c r="X697" t="s">
        <v>7515</v>
      </c>
      <c r="Y697" t="s">
        <v>7515</v>
      </c>
      <c r="Z697" t="s">
        <v>7516</v>
      </c>
      <c r="AA697" t="s">
        <v>7515</v>
      </c>
      <c r="AB697" t="s">
        <v>7515</v>
      </c>
      <c r="AC697" t="s">
        <v>7515</v>
      </c>
      <c r="AD697" t="s">
        <v>7515</v>
      </c>
      <c r="AE697" t="s">
        <v>7515</v>
      </c>
      <c r="AF697" t="s">
        <v>7515</v>
      </c>
      <c r="AG697" t="s">
        <v>7515</v>
      </c>
      <c r="AH697" t="s">
        <v>7515</v>
      </c>
      <c r="AI697" t="s">
        <v>6796</v>
      </c>
      <c r="AQ697" t="s">
        <v>6985</v>
      </c>
      <c r="AR697" t="s">
        <v>6794</v>
      </c>
      <c r="AS697" t="s">
        <v>6794</v>
      </c>
      <c r="AT697">
        <v>0</v>
      </c>
      <c r="AU697">
        <v>4</v>
      </c>
      <c r="AV697" t="s">
        <v>6988</v>
      </c>
      <c r="AW697" t="s">
        <v>6793</v>
      </c>
      <c r="AX697" t="s">
        <v>6793</v>
      </c>
      <c r="AY697" t="s">
        <v>6813</v>
      </c>
      <c r="AZ697" t="s">
        <v>7531</v>
      </c>
      <c r="BA697" t="s">
        <v>7553</v>
      </c>
      <c r="BC697" t="s">
        <v>6794</v>
      </c>
      <c r="BD697" t="s">
        <v>6793</v>
      </c>
      <c r="BE697" t="s">
        <v>6794</v>
      </c>
      <c r="BF697" t="s">
        <v>6794</v>
      </c>
      <c r="BG697" t="s">
        <v>6794</v>
      </c>
      <c r="BH697" t="s">
        <v>6794</v>
      </c>
      <c r="BI697" t="s">
        <v>6793</v>
      </c>
      <c r="BJ697" t="s">
        <v>6793</v>
      </c>
      <c r="BK697" t="s">
        <v>6794</v>
      </c>
      <c r="BL697" t="s">
        <v>6794</v>
      </c>
      <c r="BM697" t="s">
        <v>7028</v>
      </c>
      <c r="BN697" t="s">
        <v>7022</v>
      </c>
      <c r="BO697" t="s">
        <v>6794</v>
      </c>
      <c r="BQ697">
        <v>100</v>
      </c>
      <c r="BR697" t="s">
        <v>7532</v>
      </c>
      <c r="BS697" t="s">
        <v>7533</v>
      </c>
      <c r="BT697" t="s">
        <v>7534</v>
      </c>
      <c r="BU697" t="s">
        <v>7030</v>
      </c>
      <c r="BV697" t="s">
        <v>7543</v>
      </c>
      <c r="BW697" t="s">
        <v>7515</v>
      </c>
      <c r="BX697" t="s">
        <v>7515</v>
      </c>
      <c r="BY697" t="s">
        <v>7515</v>
      </c>
      <c r="BZ697" t="s">
        <v>7515</v>
      </c>
      <c r="CA697" t="s">
        <v>7515</v>
      </c>
      <c r="CB697" t="s">
        <v>7515</v>
      </c>
      <c r="CC697" t="s">
        <v>7515</v>
      </c>
      <c r="CD697" t="s">
        <v>7516</v>
      </c>
      <c r="CE697" t="s">
        <v>7515</v>
      </c>
      <c r="CF697" t="s">
        <v>7515</v>
      </c>
      <c r="CG697" t="s">
        <v>7515</v>
      </c>
      <c r="CH697" t="s">
        <v>7515</v>
      </c>
      <c r="CI697" t="s">
        <v>6794</v>
      </c>
      <c r="CJ697" t="s">
        <v>6794</v>
      </c>
      <c r="CO697" t="s">
        <v>6793</v>
      </c>
      <c r="CP697" t="s">
        <v>6794</v>
      </c>
      <c r="CQ697" t="s">
        <v>6794</v>
      </c>
      <c r="CR697" t="s">
        <v>6793</v>
      </c>
      <c r="CS697" t="s">
        <v>6794</v>
      </c>
      <c r="CT697" t="s">
        <v>6793</v>
      </c>
      <c r="CU697" t="s">
        <v>6794</v>
      </c>
      <c r="CV697" t="s">
        <v>6793</v>
      </c>
      <c r="CW697" t="s">
        <v>6794</v>
      </c>
      <c r="CX697" t="s">
        <v>7520</v>
      </c>
      <c r="CY697" t="s">
        <v>7521</v>
      </c>
      <c r="CZ697" t="s">
        <v>7587</v>
      </c>
      <c r="DA697" t="s">
        <v>6793</v>
      </c>
      <c r="DB697">
        <v>2</v>
      </c>
      <c r="DC697">
        <v>3</v>
      </c>
      <c r="DD697">
        <v>4</v>
      </c>
      <c r="DE697" t="s">
        <v>6793</v>
      </c>
      <c r="DF697">
        <v>1</v>
      </c>
      <c r="DG697" t="s">
        <v>7591</v>
      </c>
      <c r="DH697">
        <v>2007</v>
      </c>
      <c r="DI697" t="s">
        <v>7557</v>
      </c>
      <c r="DJ697" t="s">
        <v>7525</v>
      </c>
      <c r="DK697">
        <v>2008</v>
      </c>
      <c r="EA697">
        <v>3</v>
      </c>
      <c r="EC697">
        <v>0</v>
      </c>
      <c r="ED697">
        <v>1</v>
      </c>
      <c r="EE697">
        <v>0</v>
      </c>
      <c r="EF697">
        <v>0</v>
      </c>
      <c r="EG697">
        <v>0</v>
      </c>
      <c r="EH697">
        <v>2</v>
      </c>
      <c r="EI697">
        <v>0</v>
      </c>
      <c r="EJ697" t="s">
        <v>6794</v>
      </c>
      <c r="EP697" t="s">
        <v>6793</v>
      </c>
      <c r="IA697" t="s">
        <v>7524</v>
      </c>
      <c r="IB697" t="s">
        <v>7591</v>
      </c>
      <c r="IC697">
        <v>2007</v>
      </c>
      <c r="IG697" t="s">
        <v>6793</v>
      </c>
      <c r="II697" t="s">
        <v>7524</v>
      </c>
      <c r="IJ697" t="s">
        <v>7591</v>
      </c>
      <c r="IK697">
        <v>2007</v>
      </c>
      <c r="IM697" t="s">
        <v>7526</v>
      </c>
      <c r="IN697" t="s">
        <v>7526</v>
      </c>
      <c r="IO697" t="s">
        <v>6793</v>
      </c>
      <c r="KE697" t="s">
        <v>7524</v>
      </c>
      <c r="KF697" t="s">
        <v>7591</v>
      </c>
      <c r="KG697">
        <v>2005</v>
      </c>
      <c r="KI697" t="s">
        <v>7526</v>
      </c>
      <c r="KJ697" t="s">
        <v>7526</v>
      </c>
      <c r="KK697" t="s">
        <v>6794</v>
      </c>
      <c r="KL697" t="s">
        <v>6793</v>
      </c>
      <c r="OI697" t="s">
        <v>6857</v>
      </c>
      <c r="OJ697" t="s">
        <v>7526</v>
      </c>
      <c r="OM697" t="s">
        <v>7528</v>
      </c>
      <c r="ON697" t="s">
        <v>7539</v>
      </c>
      <c r="OO697" t="s">
        <v>7528</v>
      </c>
      <c r="OP697">
        <v>0</v>
      </c>
      <c r="OQ697" t="s">
        <v>28</v>
      </c>
      <c r="OR697" t="s">
        <v>265</v>
      </c>
      <c r="OS697">
        <v>2007</v>
      </c>
      <c r="OT697">
        <v>4</v>
      </c>
      <c r="OU697">
        <v>1</v>
      </c>
      <c r="OV697">
        <v>4</v>
      </c>
      <c r="OW697">
        <v>1</v>
      </c>
      <c r="OX697">
        <v>0</v>
      </c>
      <c r="OY697">
        <v>35</v>
      </c>
      <c r="OZ697" t="s">
        <v>7515</v>
      </c>
      <c r="PA697" t="s">
        <v>7515</v>
      </c>
      <c r="PB697" t="s">
        <v>7515</v>
      </c>
      <c r="PC697" t="s">
        <v>7515</v>
      </c>
      <c r="PD697" t="s">
        <v>7515</v>
      </c>
      <c r="PE697" t="s">
        <v>7515</v>
      </c>
      <c r="PF697" t="s">
        <v>7515</v>
      </c>
      <c r="PG697" t="s">
        <v>7515</v>
      </c>
      <c r="PH697" t="s">
        <v>7515</v>
      </c>
      <c r="PI697" t="s">
        <v>7515</v>
      </c>
      <c r="PJ697" t="s">
        <v>7515</v>
      </c>
      <c r="PK697" t="s">
        <v>7515</v>
      </c>
      <c r="PL697" t="s">
        <v>7516</v>
      </c>
      <c r="PM697" t="s">
        <v>7516</v>
      </c>
      <c r="PN697" t="s">
        <v>7515</v>
      </c>
      <c r="PO697" t="s">
        <v>7515</v>
      </c>
      <c r="PP697" t="s">
        <v>7515</v>
      </c>
      <c r="PQ697" t="s">
        <v>7515</v>
      </c>
      <c r="PR697" t="s">
        <v>7515</v>
      </c>
      <c r="PS697" t="s">
        <v>7516</v>
      </c>
      <c r="PT697" t="s">
        <v>7515</v>
      </c>
      <c r="PU697" t="s">
        <v>7515</v>
      </c>
      <c r="PV697" t="s">
        <v>7515</v>
      </c>
      <c r="PW697" t="s">
        <v>7515</v>
      </c>
      <c r="PX697" t="s">
        <v>7515</v>
      </c>
      <c r="PY697" t="s">
        <v>7515</v>
      </c>
      <c r="PZ697" t="s">
        <v>7515</v>
      </c>
      <c r="QA697" t="s">
        <v>7515</v>
      </c>
      <c r="QB697" t="s">
        <v>7515</v>
      </c>
      <c r="QC697" t="s">
        <v>7515</v>
      </c>
      <c r="QE697" t="s">
        <v>7515</v>
      </c>
      <c r="QF697" t="s">
        <v>7515</v>
      </c>
      <c r="QG697" t="s">
        <v>7515</v>
      </c>
      <c r="QH697" t="s">
        <v>7515</v>
      </c>
      <c r="QI697" t="s">
        <v>7515</v>
      </c>
      <c r="QJ697" t="s">
        <v>7515</v>
      </c>
      <c r="QK697" t="s">
        <v>7516</v>
      </c>
      <c r="RP697">
        <f t="shared" si="20"/>
        <v>6</v>
      </c>
      <c r="RS697">
        <f t="shared" si="21"/>
        <v>7</v>
      </c>
    </row>
    <row r="698" spans="1:487" x14ac:dyDescent="0.3">
      <c r="A698">
        <v>70685</v>
      </c>
      <c r="B698">
        <v>1305</v>
      </c>
      <c r="C698">
        <v>0</v>
      </c>
      <c r="D698">
        <v>5</v>
      </c>
      <c r="E698">
        <v>8</v>
      </c>
      <c r="F698">
        <v>86</v>
      </c>
      <c r="G698">
        <v>102</v>
      </c>
      <c r="H698">
        <v>9</v>
      </c>
      <c r="I698" t="s">
        <v>6793</v>
      </c>
      <c r="J698" t="s">
        <v>6793</v>
      </c>
      <c r="O698" t="s">
        <v>6793</v>
      </c>
      <c r="P698" t="s">
        <v>7515</v>
      </c>
      <c r="Q698" t="s">
        <v>7516</v>
      </c>
      <c r="R698" t="s">
        <v>7515</v>
      </c>
      <c r="S698" t="s">
        <v>7515</v>
      </c>
      <c r="T698" t="s">
        <v>7515</v>
      </c>
      <c r="U698" t="s">
        <v>7515</v>
      </c>
      <c r="V698" t="s">
        <v>7515</v>
      </c>
      <c r="W698" t="s">
        <v>7515</v>
      </c>
      <c r="X698" t="s">
        <v>7515</v>
      </c>
      <c r="Y698" t="s">
        <v>7515</v>
      </c>
      <c r="Z698" t="s">
        <v>7515</v>
      </c>
      <c r="AA698" t="s">
        <v>7515</v>
      </c>
      <c r="AB698" t="s">
        <v>7515</v>
      </c>
      <c r="AC698" t="s">
        <v>7515</v>
      </c>
      <c r="AD698" t="s">
        <v>7515</v>
      </c>
      <c r="AE698" t="s">
        <v>7515</v>
      </c>
      <c r="AF698" t="s">
        <v>7515</v>
      </c>
      <c r="AG698" t="s">
        <v>7515</v>
      </c>
      <c r="AH698" t="s">
        <v>7515</v>
      </c>
      <c r="AI698" t="s">
        <v>6796</v>
      </c>
      <c r="AQ698" t="s">
        <v>6985</v>
      </c>
      <c r="AR698" t="s">
        <v>6793</v>
      </c>
      <c r="AS698" t="s">
        <v>6793</v>
      </c>
      <c r="AT698">
        <v>0</v>
      </c>
      <c r="AU698">
        <v>15</v>
      </c>
      <c r="AV698" t="s">
        <v>6988</v>
      </c>
      <c r="AW698" t="s">
        <v>6794</v>
      </c>
      <c r="AX698" t="s">
        <v>6793</v>
      </c>
      <c r="AY698" t="s">
        <v>6813</v>
      </c>
      <c r="AZ698" t="s">
        <v>7531</v>
      </c>
      <c r="BA698" t="s">
        <v>7518</v>
      </c>
      <c r="BC698" t="s">
        <v>6794</v>
      </c>
      <c r="BD698" t="s">
        <v>6794</v>
      </c>
      <c r="BE698" t="s">
        <v>6793</v>
      </c>
      <c r="BF698" t="s">
        <v>6794</v>
      </c>
      <c r="BG698" t="s">
        <v>6794</v>
      </c>
      <c r="BH698" t="s">
        <v>6794</v>
      </c>
      <c r="BI698" t="s">
        <v>6793</v>
      </c>
      <c r="BJ698" t="s">
        <v>6794</v>
      </c>
      <c r="BK698" t="s">
        <v>6794</v>
      </c>
      <c r="BL698" t="s">
        <v>6794</v>
      </c>
      <c r="BM698" t="s">
        <v>7022</v>
      </c>
      <c r="BN698" t="s">
        <v>7021</v>
      </c>
      <c r="BO698" t="s">
        <v>6794</v>
      </c>
      <c r="BQ698" t="s">
        <v>7547</v>
      </c>
      <c r="BR698" t="s">
        <v>6</v>
      </c>
      <c r="BS698" t="s">
        <v>7533</v>
      </c>
      <c r="BT698" t="s">
        <v>6</v>
      </c>
      <c r="BU698" t="s">
        <v>7559</v>
      </c>
      <c r="BV698" t="s">
        <v>7569</v>
      </c>
      <c r="BW698" t="s">
        <v>7516</v>
      </c>
      <c r="BX698" t="s">
        <v>7515</v>
      </c>
      <c r="BY698" t="s">
        <v>7515</v>
      </c>
      <c r="BZ698" t="s">
        <v>7515</v>
      </c>
      <c r="CA698" t="s">
        <v>7515</v>
      </c>
      <c r="CB698" t="s">
        <v>7515</v>
      </c>
      <c r="CC698" t="s">
        <v>7515</v>
      </c>
      <c r="CD698" t="s">
        <v>7515</v>
      </c>
      <c r="CE698" t="s">
        <v>7515</v>
      </c>
      <c r="CF698" t="s">
        <v>7515</v>
      </c>
      <c r="CG698" t="s">
        <v>7515</v>
      </c>
      <c r="CH698" t="s">
        <v>7515</v>
      </c>
      <c r="CI698" t="s">
        <v>6793</v>
      </c>
      <c r="CJ698" t="s">
        <v>6794</v>
      </c>
      <c r="CO698" t="s">
        <v>6793</v>
      </c>
      <c r="CP698" t="s">
        <v>6793</v>
      </c>
      <c r="CQ698" t="s">
        <v>6794</v>
      </c>
      <c r="CR698" t="s">
        <v>6793</v>
      </c>
      <c r="CS698" t="s">
        <v>6794</v>
      </c>
      <c r="CT698" t="s">
        <v>6794</v>
      </c>
      <c r="CU698" t="s">
        <v>6794</v>
      </c>
      <c r="CV698" t="s">
        <v>6793</v>
      </c>
      <c r="CW698" t="s">
        <v>6794</v>
      </c>
      <c r="CX698" t="s">
        <v>7520</v>
      </c>
      <c r="CY698" t="s">
        <v>7521</v>
      </c>
      <c r="CZ698" t="s">
        <v>7536</v>
      </c>
      <c r="DA698" t="s">
        <v>6793</v>
      </c>
      <c r="DB698">
        <v>3</v>
      </c>
      <c r="DC698">
        <v>3</v>
      </c>
      <c r="DD698">
        <v>3</v>
      </c>
      <c r="DE698" t="s">
        <v>6794</v>
      </c>
      <c r="EA698">
        <v>3</v>
      </c>
      <c r="EC698">
        <v>1</v>
      </c>
      <c r="ED698">
        <v>0</v>
      </c>
      <c r="EE698">
        <v>1</v>
      </c>
      <c r="EF698">
        <v>1</v>
      </c>
      <c r="EG698">
        <v>0</v>
      </c>
      <c r="EH698">
        <v>0</v>
      </c>
      <c r="EI698">
        <v>0</v>
      </c>
      <c r="EJ698" t="s">
        <v>6794</v>
      </c>
      <c r="EP698" t="s">
        <v>6794</v>
      </c>
      <c r="OI698" t="s">
        <v>7527</v>
      </c>
      <c r="OJ698" t="s">
        <v>7526</v>
      </c>
      <c r="OK698" t="s">
        <v>7526</v>
      </c>
      <c r="OL698" t="s">
        <v>7526</v>
      </c>
      <c r="OM698" t="s">
        <v>7528</v>
      </c>
      <c r="ON698" t="s">
        <v>7529</v>
      </c>
      <c r="OO698" t="s">
        <v>7528</v>
      </c>
      <c r="OP698">
        <v>0</v>
      </c>
      <c r="OQ698" t="s">
        <v>28</v>
      </c>
      <c r="OR698" t="s">
        <v>212</v>
      </c>
      <c r="OS698">
        <v>2007</v>
      </c>
      <c r="OT698">
        <v>12</v>
      </c>
      <c r="OU698">
        <v>1</v>
      </c>
      <c r="OV698">
        <v>12</v>
      </c>
      <c r="OW698">
        <v>1</v>
      </c>
      <c r="OX698">
        <v>0</v>
      </c>
      <c r="OY698">
        <v>35</v>
      </c>
      <c r="QE698" t="s">
        <v>7516</v>
      </c>
      <c r="QF698" t="s">
        <v>7515</v>
      </c>
      <c r="QG698" t="s">
        <v>7515</v>
      </c>
      <c r="QH698" t="s">
        <v>7515</v>
      </c>
      <c r="QI698" t="s">
        <v>7515</v>
      </c>
      <c r="QJ698" t="s">
        <v>7515</v>
      </c>
      <c r="QK698" t="s">
        <v>7515</v>
      </c>
      <c r="RP698">
        <f t="shared" si="20"/>
        <v>3</v>
      </c>
      <c r="RS698">
        <f t="shared" si="21"/>
        <v>2</v>
      </c>
    </row>
    <row r="699" spans="1:487" x14ac:dyDescent="0.3">
      <c r="A699">
        <v>70686</v>
      </c>
      <c r="B699">
        <v>1306</v>
      </c>
      <c r="C699">
        <v>0</v>
      </c>
      <c r="D699">
        <v>5</v>
      </c>
      <c r="E699">
        <v>9</v>
      </c>
      <c r="F699">
        <v>81</v>
      </c>
      <c r="G699">
        <v>102</v>
      </c>
      <c r="H699">
        <v>15</v>
      </c>
      <c r="I699" t="s">
        <v>6793</v>
      </c>
      <c r="J699" t="s">
        <v>6793</v>
      </c>
      <c r="O699" t="s">
        <v>6793</v>
      </c>
      <c r="P699" t="s">
        <v>7515</v>
      </c>
      <c r="Q699" t="s">
        <v>7516</v>
      </c>
      <c r="R699" t="s">
        <v>7515</v>
      </c>
      <c r="S699" t="s">
        <v>7515</v>
      </c>
      <c r="T699" t="s">
        <v>7515</v>
      </c>
      <c r="U699" t="s">
        <v>7515</v>
      </c>
      <c r="V699" t="s">
        <v>7515</v>
      </c>
      <c r="W699" t="s">
        <v>7515</v>
      </c>
      <c r="X699" t="s">
        <v>7515</v>
      </c>
      <c r="Y699" t="s">
        <v>7516</v>
      </c>
      <c r="Z699" t="s">
        <v>7515</v>
      </c>
      <c r="AA699" t="s">
        <v>7515</v>
      </c>
      <c r="AB699" t="s">
        <v>7515</v>
      </c>
      <c r="AC699" t="s">
        <v>7515</v>
      </c>
      <c r="AD699" t="s">
        <v>7515</v>
      </c>
      <c r="AE699" t="s">
        <v>7515</v>
      </c>
      <c r="AF699" t="s">
        <v>7515</v>
      </c>
      <c r="AG699" t="s">
        <v>7515</v>
      </c>
      <c r="AH699" t="s">
        <v>7515</v>
      </c>
      <c r="AI699" t="s">
        <v>6796</v>
      </c>
      <c r="AQ699" t="s">
        <v>6985</v>
      </c>
      <c r="AR699" t="s">
        <v>6793</v>
      </c>
      <c r="AS699" t="s">
        <v>6794</v>
      </c>
      <c r="AT699">
        <v>0</v>
      </c>
      <c r="AU699">
        <v>11</v>
      </c>
      <c r="AV699" t="s">
        <v>6988</v>
      </c>
      <c r="AW699" t="s">
        <v>6794</v>
      </c>
      <c r="AX699" t="s">
        <v>6793</v>
      </c>
      <c r="AY699" t="s">
        <v>6813</v>
      </c>
      <c r="AZ699" t="s">
        <v>7531</v>
      </c>
      <c r="BA699" t="s">
        <v>6991</v>
      </c>
      <c r="BC699" t="s">
        <v>6793</v>
      </c>
      <c r="BD699" t="s">
        <v>6794</v>
      </c>
      <c r="BE699" t="s">
        <v>6793</v>
      </c>
      <c r="BF699" t="s">
        <v>6794</v>
      </c>
      <c r="BG699" t="s">
        <v>6794</v>
      </c>
      <c r="BH699" t="s">
        <v>6794</v>
      </c>
      <c r="BI699" t="s">
        <v>6794</v>
      </c>
      <c r="BJ699" t="s">
        <v>6794</v>
      </c>
      <c r="BK699" t="s">
        <v>6793</v>
      </c>
      <c r="BL699" t="s">
        <v>6794</v>
      </c>
      <c r="BM699" t="s">
        <v>7029</v>
      </c>
      <c r="BN699" t="s">
        <v>7024</v>
      </c>
      <c r="BO699" t="s">
        <v>6794</v>
      </c>
      <c r="BQ699">
        <v>50</v>
      </c>
      <c r="BR699" t="s">
        <v>6</v>
      </c>
      <c r="BS699" t="s">
        <v>7533</v>
      </c>
      <c r="BT699" t="s">
        <v>7554</v>
      </c>
      <c r="BU699" t="s">
        <v>7559</v>
      </c>
      <c r="BV699" t="s">
        <v>7569</v>
      </c>
      <c r="BW699" t="s">
        <v>7516</v>
      </c>
      <c r="BX699" t="s">
        <v>7515</v>
      </c>
      <c r="BY699" t="s">
        <v>7515</v>
      </c>
      <c r="BZ699" t="s">
        <v>7515</v>
      </c>
      <c r="CA699" t="s">
        <v>7515</v>
      </c>
      <c r="CB699" t="s">
        <v>7515</v>
      </c>
      <c r="CC699" t="s">
        <v>7515</v>
      </c>
      <c r="CD699" t="s">
        <v>7515</v>
      </c>
      <c r="CE699" t="s">
        <v>7515</v>
      </c>
      <c r="CF699" t="s">
        <v>7515</v>
      </c>
      <c r="CG699" t="s">
        <v>7515</v>
      </c>
      <c r="CH699" t="s">
        <v>7515</v>
      </c>
      <c r="CI699" t="s">
        <v>6794</v>
      </c>
      <c r="CJ699" t="s">
        <v>6794</v>
      </c>
      <c r="CO699" t="s">
        <v>6793</v>
      </c>
      <c r="CP699" t="s">
        <v>6793</v>
      </c>
      <c r="CQ699" t="s">
        <v>6794</v>
      </c>
      <c r="CR699" t="s">
        <v>6793</v>
      </c>
      <c r="CS699" t="s">
        <v>6793</v>
      </c>
      <c r="CT699" t="s">
        <v>6793</v>
      </c>
      <c r="CU699" t="s">
        <v>6794</v>
      </c>
      <c r="CV699" t="s">
        <v>6793</v>
      </c>
      <c r="CW699" t="s">
        <v>6794</v>
      </c>
      <c r="CX699" t="s">
        <v>7520</v>
      </c>
      <c r="CY699" t="s">
        <v>7521</v>
      </c>
      <c r="CZ699" t="s">
        <v>7536</v>
      </c>
      <c r="DA699" t="s">
        <v>6794</v>
      </c>
      <c r="DB699">
        <v>2</v>
      </c>
      <c r="DC699">
        <v>3</v>
      </c>
      <c r="DD699">
        <v>4</v>
      </c>
      <c r="EA699">
        <v>3</v>
      </c>
      <c r="EC699">
        <v>0</v>
      </c>
      <c r="ED699">
        <v>1</v>
      </c>
      <c r="EE699">
        <v>0</v>
      </c>
      <c r="EF699">
        <v>0</v>
      </c>
      <c r="EG699">
        <v>2</v>
      </c>
      <c r="EH699">
        <v>0</v>
      </c>
      <c r="EI699">
        <v>0</v>
      </c>
      <c r="EP699" t="s">
        <v>6794</v>
      </c>
      <c r="OM699" t="s">
        <v>7528</v>
      </c>
      <c r="ON699" t="s">
        <v>7529</v>
      </c>
      <c r="OO699" t="s">
        <v>7528</v>
      </c>
      <c r="OP699">
        <v>4</v>
      </c>
      <c r="OQ699" t="s">
        <v>28</v>
      </c>
      <c r="OR699" t="s">
        <v>265</v>
      </c>
      <c r="OS699">
        <v>2007</v>
      </c>
      <c r="OT699">
        <v>3</v>
      </c>
      <c r="OU699">
        <v>1</v>
      </c>
      <c r="OV699">
        <v>3</v>
      </c>
      <c r="OW699">
        <v>1</v>
      </c>
      <c r="OX699">
        <v>0</v>
      </c>
      <c r="OY699">
        <v>35</v>
      </c>
      <c r="QE699" t="s">
        <v>7516</v>
      </c>
      <c r="QF699" t="s">
        <v>7515</v>
      </c>
      <c r="QG699" t="s">
        <v>7515</v>
      </c>
      <c r="QH699" t="s">
        <v>7515</v>
      </c>
      <c r="QI699" t="s">
        <v>7515</v>
      </c>
      <c r="QJ699" t="s">
        <v>7515</v>
      </c>
      <c r="QK699" t="s">
        <v>7515</v>
      </c>
      <c r="RP699">
        <f t="shared" si="20"/>
        <v>4</v>
      </c>
      <c r="RS699">
        <f t="shared" si="21"/>
        <v>8</v>
      </c>
    </row>
    <row r="700" spans="1:487" x14ac:dyDescent="0.3">
      <c r="A700">
        <v>70687</v>
      </c>
      <c r="B700">
        <v>1310</v>
      </c>
      <c r="C700">
        <v>0</v>
      </c>
      <c r="D700">
        <v>5</v>
      </c>
      <c r="E700">
        <v>20</v>
      </c>
      <c r="F700">
        <v>157</v>
      </c>
      <c r="G700">
        <v>102</v>
      </c>
      <c r="H700">
        <v>15</v>
      </c>
      <c r="I700" t="s">
        <v>6793</v>
      </c>
      <c r="J700" t="s">
        <v>6793</v>
      </c>
      <c r="O700" t="s">
        <v>6793</v>
      </c>
      <c r="P700" t="s">
        <v>7516</v>
      </c>
      <c r="Q700" t="s">
        <v>7515</v>
      </c>
      <c r="R700" t="s">
        <v>7515</v>
      </c>
      <c r="S700" t="s">
        <v>7515</v>
      </c>
      <c r="T700" t="s">
        <v>7515</v>
      </c>
      <c r="U700" t="s">
        <v>7515</v>
      </c>
      <c r="V700" t="s">
        <v>7515</v>
      </c>
      <c r="W700" t="s">
        <v>7515</v>
      </c>
      <c r="X700" t="s">
        <v>7515</v>
      </c>
      <c r="Y700" t="s">
        <v>7515</v>
      </c>
      <c r="Z700" t="s">
        <v>7515</v>
      </c>
      <c r="AA700" t="s">
        <v>7515</v>
      </c>
      <c r="AB700" t="s">
        <v>7515</v>
      </c>
      <c r="AC700" t="s">
        <v>7515</v>
      </c>
      <c r="AD700" t="s">
        <v>7515</v>
      </c>
      <c r="AE700" t="s">
        <v>7515</v>
      </c>
      <c r="AF700" t="s">
        <v>7515</v>
      </c>
      <c r="AG700" t="s">
        <v>7516</v>
      </c>
      <c r="AH700" t="s">
        <v>7515</v>
      </c>
      <c r="AJ700">
        <v>1</v>
      </c>
      <c r="AK700">
        <v>1</v>
      </c>
      <c r="AL700">
        <v>3</v>
      </c>
      <c r="AM700">
        <v>0</v>
      </c>
      <c r="AN700" t="s">
        <v>6845</v>
      </c>
      <c r="AQ700" t="s">
        <v>6993</v>
      </c>
      <c r="AR700" t="s">
        <v>6794</v>
      </c>
      <c r="AS700" t="s">
        <v>6794</v>
      </c>
      <c r="AT700" t="s">
        <v>6</v>
      </c>
      <c r="AU700" t="s">
        <v>6</v>
      </c>
      <c r="AV700" t="s">
        <v>7568</v>
      </c>
      <c r="AW700" t="s">
        <v>6794</v>
      </c>
      <c r="AX700" t="s">
        <v>6793</v>
      </c>
      <c r="AY700" t="s">
        <v>6813</v>
      </c>
      <c r="AZ700" t="s">
        <v>7531</v>
      </c>
      <c r="BA700" t="s">
        <v>7518</v>
      </c>
      <c r="BC700" t="s">
        <v>6794</v>
      </c>
      <c r="BD700" t="s">
        <v>6794</v>
      </c>
      <c r="BE700" t="s">
        <v>6794</v>
      </c>
      <c r="BF700" t="s">
        <v>6794</v>
      </c>
      <c r="BH700" t="s">
        <v>6793</v>
      </c>
      <c r="BI700" t="s">
        <v>6793</v>
      </c>
      <c r="BJ700" t="s">
        <v>6794</v>
      </c>
      <c r="BK700" t="s">
        <v>6794</v>
      </c>
      <c r="BL700" t="s">
        <v>6794</v>
      </c>
      <c r="BM700" t="s">
        <v>7025</v>
      </c>
      <c r="BN700" t="s">
        <v>7022</v>
      </c>
      <c r="BO700" t="s">
        <v>6794</v>
      </c>
      <c r="BQ700">
        <v>10</v>
      </c>
      <c r="BR700">
        <v>100</v>
      </c>
      <c r="BS700" t="s">
        <v>7533</v>
      </c>
      <c r="BT700" t="s">
        <v>6</v>
      </c>
      <c r="BU700" t="s">
        <v>7559</v>
      </c>
      <c r="BV700" t="s">
        <v>7569</v>
      </c>
      <c r="BW700" t="s">
        <v>7516</v>
      </c>
      <c r="BX700" t="s">
        <v>7515</v>
      </c>
      <c r="BY700" t="s">
        <v>7515</v>
      </c>
      <c r="BZ700" t="s">
        <v>7515</v>
      </c>
      <c r="CA700" t="s">
        <v>7515</v>
      </c>
      <c r="CB700" t="s">
        <v>7515</v>
      </c>
      <c r="CC700" t="s">
        <v>7515</v>
      </c>
      <c r="CD700" t="s">
        <v>7515</v>
      </c>
      <c r="CE700" t="s">
        <v>7515</v>
      </c>
      <c r="CF700" t="s">
        <v>7515</v>
      </c>
      <c r="CG700" t="s">
        <v>7515</v>
      </c>
      <c r="CH700" t="s">
        <v>7515</v>
      </c>
      <c r="CI700" t="s">
        <v>6793</v>
      </c>
      <c r="CJ700" t="s">
        <v>6794</v>
      </c>
      <c r="CO700" t="s">
        <v>6793</v>
      </c>
      <c r="CP700" t="s">
        <v>6793</v>
      </c>
      <c r="CQ700" t="s">
        <v>6794</v>
      </c>
      <c r="CR700" t="s">
        <v>6793</v>
      </c>
      <c r="CS700" t="s">
        <v>6794</v>
      </c>
      <c r="CT700" t="s">
        <v>6794</v>
      </c>
      <c r="CU700" t="s">
        <v>6794</v>
      </c>
      <c r="CV700" t="s">
        <v>6793</v>
      </c>
      <c r="CW700" t="s">
        <v>6794</v>
      </c>
      <c r="CX700" t="s">
        <v>7520</v>
      </c>
      <c r="CY700" t="s">
        <v>7521</v>
      </c>
      <c r="CZ700" t="s">
        <v>7602</v>
      </c>
      <c r="DA700" t="s">
        <v>6793</v>
      </c>
      <c r="DB700">
        <v>2</v>
      </c>
      <c r="DC700">
        <v>3</v>
      </c>
      <c r="DD700">
        <v>3</v>
      </c>
      <c r="DE700" t="s">
        <v>6793</v>
      </c>
      <c r="DF700">
        <v>1</v>
      </c>
      <c r="DG700" t="s">
        <v>7595</v>
      </c>
      <c r="DH700">
        <v>2008</v>
      </c>
      <c r="DI700" t="s">
        <v>7577</v>
      </c>
      <c r="DJ700" t="s">
        <v>6</v>
      </c>
      <c r="DK700" t="s">
        <v>6</v>
      </c>
      <c r="EA700">
        <v>5</v>
      </c>
      <c r="EC700">
        <v>3</v>
      </c>
      <c r="ED700">
        <v>0</v>
      </c>
      <c r="EE700">
        <v>1</v>
      </c>
      <c r="EF700">
        <v>0</v>
      </c>
      <c r="EG700">
        <v>1</v>
      </c>
      <c r="EH700">
        <v>0</v>
      </c>
      <c r="EI700">
        <v>0</v>
      </c>
      <c r="EJ700" t="s">
        <v>6794</v>
      </c>
      <c r="EP700" t="s">
        <v>6793</v>
      </c>
      <c r="FW700" t="s">
        <v>7524</v>
      </c>
      <c r="FX700" t="s">
        <v>7525</v>
      </c>
      <c r="FY700">
        <v>2008</v>
      </c>
      <c r="GC700" t="s">
        <v>6966</v>
      </c>
      <c r="GU700" t="s">
        <v>7524</v>
      </c>
      <c r="GV700" t="s">
        <v>6</v>
      </c>
      <c r="GW700" t="s">
        <v>6</v>
      </c>
      <c r="GX700" t="s">
        <v>7552</v>
      </c>
      <c r="HA700" t="s">
        <v>6794</v>
      </c>
      <c r="JO700" t="s">
        <v>7524</v>
      </c>
      <c r="JP700" t="s">
        <v>7597</v>
      </c>
      <c r="JQ700">
        <v>2007</v>
      </c>
      <c r="JU700" t="s">
        <v>6794</v>
      </c>
      <c r="JV700" t="s">
        <v>6793</v>
      </c>
      <c r="KE700" t="s">
        <v>7524</v>
      </c>
      <c r="KF700" t="s">
        <v>7597</v>
      </c>
      <c r="KG700">
        <v>2007</v>
      </c>
      <c r="KI700" t="s">
        <v>7527</v>
      </c>
      <c r="KJ700" t="s">
        <v>6</v>
      </c>
      <c r="KK700" t="s">
        <v>6794</v>
      </c>
      <c r="KL700" t="s">
        <v>6793</v>
      </c>
      <c r="KM700" t="s">
        <v>7524</v>
      </c>
      <c r="KN700" t="s">
        <v>7597</v>
      </c>
      <c r="KO700">
        <v>2007</v>
      </c>
      <c r="KS700" t="s">
        <v>6794</v>
      </c>
      <c r="KT700" t="s">
        <v>6793</v>
      </c>
      <c r="NW700">
        <v>5</v>
      </c>
      <c r="NX700" t="s">
        <v>7515</v>
      </c>
      <c r="NY700" t="s">
        <v>7515</v>
      </c>
      <c r="NZ700" t="s">
        <v>7515</v>
      </c>
      <c r="OA700" t="s">
        <v>7515</v>
      </c>
      <c r="OB700" t="s">
        <v>7515</v>
      </c>
      <c r="OC700" t="s">
        <v>7515</v>
      </c>
      <c r="OD700" t="s">
        <v>7516</v>
      </c>
      <c r="OE700" t="s">
        <v>7515</v>
      </c>
      <c r="OF700" t="s">
        <v>7516</v>
      </c>
      <c r="OG700" t="s">
        <v>7515</v>
      </c>
      <c r="OH700" t="s">
        <v>7515</v>
      </c>
      <c r="OI700" t="s">
        <v>7526</v>
      </c>
      <c r="OJ700" t="s">
        <v>6757</v>
      </c>
      <c r="OK700" t="s">
        <v>7526</v>
      </c>
      <c r="OM700" t="s">
        <v>7528</v>
      </c>
      <c r="ON700" t="s">
        <v>7529</v>
      </c>
      <c r="OO700" t="s">
        <v>7528</v>
      </c>
      <c r="OP700">
        <v>1</v>
      </c>
      <c r="OQ700" t="s">
        <v>28</v>
      </c>
      <c r="OR700" t="s">
        <v>265</v>
      </c>
      <c r="OS700">
        <v>2006</v>
      </c>
      <c r="OT700">
        <v>11</v>
      </c>
      <c r="OU700">
        <v>2</v>
      </c>
      <c r="OV700">
        <v>11</v>
      </c>
      <c r="OW700">
        <v>1</v>
      </c>
      <c r="OX700">
        <v>1</v>
      </c>
      <c r="OY700">
        <v>70</v>
      </c>
      <c r="OZ700" t="s">
        <v>7515</v>
      </c>
      <c r="PA700" t="s">
        <v>7515</v>
      </c>
      <c r="PB700" t="s">
        <v>7515</v>
      </c>
      <c r="PC700" t="s">
        <v>7515</v>
      </c>
      <c r="PD700" t="s">
        <v>7515</v>
      </c>
      <c r="PE700" t="s">
        <v>7516</v>
      </c>
      <c r="PF700" t="s">
        <v>7515</v>
      </c>
      <c r="PG700" t="s">
        <v>7515</v>
      </c>
      <c r="PH700" t="s">
        <v>7516</v>
      </c>
      <c r="PI700" t="s">
        <v>7515</v>
      </c>
      <c r="PJ700" t="s">
        <v>7515</v>
      </c>
      <c r="PK700" t="s">
        <v>7515</v>
      </c>
      <c r="PL700" t="s">
        <v>7515</v>
      </c>
      <c r="PM700" t="s">
        <v>7515</v>
      </c>
      <c r="PN700" t="s">
        <v>7515</v>
      </c>
      <c r="PO700" t="s">
        <v>7515</v>
      </c>
      <c r="PP700" t="s">
        <v>7515</v>
      </c>
      <c r="PQ700" t="s">
        <v>7516</v>
      </c>
      <c r="PR700" t="s">
        <v>7515</v>
      </c>
      <c r="PS700" t="s">
        <v>7516</v>
      </c>
      <c r="PT700" t="s">
        <v>7516</v>
      </c>
      <c r="PU700" t="s">
        <v>7515</v>
      </c>
      <c r="PV700" t="s">
        <v>7515</v>
      </c>
      <c r="PW700" t="s">
        <v>7515</v>
      </c>
      <c r="PX700" t="s">
        <v>7515</v>
      </c>
      <c r="PY700" t="s">
        <v>7515</v>
      </c>
      <c r="PZ700" t="s">
        <v>7515</v>
      </c>
      <c r="QA700" t="s">
        <v>7515</v>
      </c>
      <c r="QB700" t="s">
        <v>7515</v>
      </c>
      <c r="QC700" t="s">
        <v>7515</v>
      </c>
      <c r="QE700" t="s">
        <v>7516</v>
      </c>
      <c r="QF700" t="s">
        <v>7515</v>
      </c>
      <c r="QG700" t="s">
        <v>7515</v>
      </c>
      <c r="QH700" t="s">
        <v>7515</v>
      </c>
      <c r="QI700" t="s">
        <v>7515</v>
      </c>
      <c r="QJ700" t="s">
        <v>7515</v>
      </c>
      <c r="QK700" t="s">
        <v>7515</v>
      </c>
      <c r="RB700" t="s">
        <v>7530</v>
      </c>
      <c r="RD700" t="s">
        <v>7530</v>
      </c>
      <c r="RE700" t="s">
        <v>7530</v>
      </c>
      <c r="RP700">
        <f t="shared" si="20"/>
        <v>-1</v>
      </c>
      <c r="RS700">
        <f t="shared" si="21"/>
        <v>4</v>
      </c>
    </row>
    <row r="701" spans="1:487" x14ac:dyDescent="0.3">
      <c r="A701">
        <v>70688</v>
      </c>
      <c r="B701">
        <v>1312</v>
      </c>
      <c r="C701">
        <v>0</v>
      </c>
      <c r="D701">
        <v>5</v>
      </c>
      <c r="E701">
        <v>11</v>
      </c>
      <c r="F701">
        <v>74</v>
      </c>
      <c r="G701">
        <v>102</v>
      </c>
      <c r="H701">
        <v>9</v>
      </c>
      <c r="I701" t="s">
        <v>6793</v>
      </c>
      <c r="J701" t="s">
        <v>6793</v>
      </c>
      <c r="O701" t="s">
        <v>6793</v>
      </c>
      <c r="P701" t="s">
        <v>7515</v>
      </c>
      <c r="Q701" t="s">
        <v>7516</v>
      </c>
      <c r="R701" t="s">
        <v>7515</v>
      </c>
      <c r="S701" t="s">
        <v>7515</v>
      </c>
      <c r="T701" t="s">
        <v>7515</v>
      </c>
      <c r="U701" t="s">
        <v>7515</v>
      </c>
      <c r="V701" t="s">
        <v>7515</v>
      </c>
      <c r="W701" t="s">
        <v>7515</v>
      </c>
      <c r="X701" t="s">
        <v>7515</v>
      </c>
      <c r="Y701" t="s">
        <v>7515</v>
      </c>
      <c r="Z701" t="s">
        <v>7515</v>
      </c>
      <c r="AA701" t="s">
        <v>7515</v>
      </c>
      <c r="AB701" t="s">
        <v>7515</v>
      </c>
      <c r="AC701" t="s">
        <v>7515</v>
      </c>
      <c r="AD701" t="s">
        <v>7515</v>
      </c>
      <c r="AE701" t="s">
        <v>7515</v>
      </c>
      <c r="AF701" t="s">
        <v>7515</v>
      </c>
      <c r="AG701" t="s">
        <v>7515</v>
      </c>
      <c r="AH701" t="s">
        <v>7515</v>
      </c>
      <c r="AI701" t="s">
        <v>6796</v>
      </c>
      <c r="AQ701" t="s">
        <v>6985</v>
      </c>
      <c r="AR701" t="s">
        <v>6793</v>
      </c>
      <c r="AS701" t="s">
        <v>6794</v>
      </c>
      <c r="AT701" t="s">
        <v>6</v>
      </c>
      <c r="AU701" t="s">
        <v>6</v>
      </c>
      <c r="AV701" t="s">
        <v>6988</v>
      </c>
      <c r="AW701" t="s">
        <v>6793</v>
      </c>
      <c r="AX701" t="s">
        <v>6794</v>
      </c>
      <c r="AY701" t="s">
        <v>6813</v>
      </c>
      <c r="AZ701" t="s">
        <v>7531</v>
      </c>
      <c r="BA701" t="s">
        <v>7612</v>
      </c>
      <c r="BC701" t="s">
        <v>6794</v>
      </c>
      <c r="BD701" t="s">
        <v>6794</v>
      </c>
      <c r="BE701" t="s">
        <v>6794</v>
      </c>
      <c r="BF701" t="s">
        <v>6794</v>
      </c>
      <c r="BG701" t="s">
        <v>6793</v>
      </c>
      <c r="BH701" t="s">
        <v>6794</v>
      </c>
      <c r="BI701" t="s">
        <v>6794</v>
      </c>
      <c r="BJ701" t="s">
        <v>6794</v>
      </c>
      <c r="BK701" t="s">
        <v>6794</v>
      </c>
      <c r="BL701" t="s">
        <v>6794</v>
      </c>
      <c r="BM701" t="s">
        <v>7028</v>
      </c>
      <c r="BN701" t="s">
        <v>7565</v>
      </c>
      <c r="BO701" t="s">
        <v>6794</v>
      </c>
      <c r="BQ701" t="s">
        <v>7547</v>
      </c>
      <c r="BR701" t="s">
        <v>6</v>
      </c>
      <c r="BS701" t="s">
        <v>7519</v>
      </c>
      <c r="BT701" t="s">
        <v>6</v>
      </c>
      <c r="BU701" t="s">
        <v>7559</v>
      </c>
      <c r="BV701" t="s">
        <v>7543</v>
      </c>
      <c r="BW701" t="s">
        <v>7515</v>
      </c>
      <c r="BX701" t="s">
        <v>7515</v>
      </c>
      <c r="BY701" t="s">
        <v>7516</v>
      </c>
      <c r="BZ701" t="s">
        <v>7515</v>
      </c>
      <c r="CA701" t="s">
        <v>7515</v>
      </c>
      <c r="CB701" t="s">
        <v>7515</v>
      </c>
      <c r="CC701" t="s">
        <v>7515</v>
      </c>
      <c r="CD701" t="s">
        <v>7515</v>
      </c>
      <c r="CE701" t="s">
        <v>7515</v>
      </c>
      <c r="CF701" t="s">
        <v>7515</v>
      </c>
      <c r="CG701" t="s">
        <v>7515</v>
      </c>
      <c r="CH701" t="s">
        <v>7515</v>
      </c>
      <c r="CI701" t="s">
        <v>6793</v>
      </c>
      <c r="CJ701" t="s">
        <v>6794</v>
      </c>
      <c r="CO701" t="s">
        <v>6793</v>
      </c>
      <c r="CP701" t="s">
        <v>6793</v>
      </c>
      <c r="CQ701" t="s">
        <v>6794</v>
      </c>
      <c r="CR701" t="s">
        <v>6794</v>
      </c>
      <c r="CS701" t="s">
        <v>6794</v>
      </c>
      <c r="CT701" t="s">
        <v>6793</v>
      </c>
      <c r="CU701" t="s">
        <v>6794</v>
      </c>
      <c r="CV701" t="s">
        <v>6793</v>
      </c>
      <c r="CW701" t="s">
        <v>6794</v>
      </c>
      <c r="CX701" t="s">
        <v>7545</v>
      </c>
      <c r="CY701" t="s">
        <v>7555</v>
      </c>
      <c r="CZ701" t="s">
        <v>6966</v>
      </c>
      <c r="DA701" t="s">
        <v>6793</v>
      </c>
      <c r="DB701">
        <v>1</v>
      </c>
      <c r="DC701">
        <v>1</v>
      </c>
      <c r="DD701">
        <v>2</v>
      </c>
      <c r="DE701" t="s">
        <v>6794</v>
      </c>
      <c r="EA701">
        <v>1</v>
      </c>
      <c r="EB701" t="s">
        <v>7584</v>
      </c>
      <c r="EJ701" t="s">
        <v>6794</v>
      </c>
      <c r="EP701" t="s">
        <v>6794</v>
      </c>
      <c r="OI701" t="s">
        <v>7526</v>
      </c>
      <c r="OJ701" t="s">
        <v>6</v>
      </c>
      <c r="OK701" t="s">
        <v>6857</v>
      </c>
      <c r="OL701" t="s">
        <v>7526</v>
      </c>
      <c r="OM701" t="s">
        <v>7528</v>
      </c>
      <c r="ON701" t="s">
        <v>7529</v>
      </c>
      <c r="OO701" t="s">
        <v>7528</v>
      </c>
      <c r="OP701">
        <v>0</v>
      </c>
      <c r="OQ701" t="s">
        <v>28</v>
      </c>
      <c r="OR701" t="s">
        <v>212</v>
      </c>
      <c r="OS701">
        <v>2006</v>
      </c>
      <c r="OT701">
        <v>5</v>
      </c>
      <c r="OU701">
        <v>1</v>
      </c>
      <c r="OV701">
        <v>5</v>
      </c>
      <c r="OW701">
        <v>1</v>
      </c>
      <c r="OX701">
        <v>0</v>
      </c>
      <c r="OY701">
        <v>35</v>
      </c>
      <c r="QE701" t="s">
        <v>7515</v>
      </c>
      <c r="QF701" t="s">
        <v>7515</v>
      </c>
      <c r="QG701" t="s">
        <v>7515</v>
      </c>
      <c r="QH701" t="s">
        <v>7515</v>
      </c>
      <c r="QI701" t="s">
        <v>7515</v>
      </c>
      <c r="QJ701" t="s">
        <v>7515</v>
      </c>
      <c r="QK701" t="s">
        <v>7516</v>
      </c>
      <c r="RP701">
        <f t="shared" si="20"/>
        <v>-1</v>
      </c>
      <c r="RS701">
        <f t="shared" si="21"/>
        <v>7</v>
      </c>
    </row>
    <row r="702" spans="1:487" x14ac:dyDescent="0.3">
      <c r="A702">
        <v>70689</v>
      </c>
      <c r="B702">
        <v>1313</v>
      </c>
      <c r="C702">
        <v>0</v>
      </c>
      <c r="D702">
        <v>5</v>
      </c>
      <c r="E702">
        <v>12</v>
      </c>
      <c r="F702">
        <v>103</v>
      </c>
      <c r="G702">
        <v>102</v>
      </c>
      <c r="H702">
        <v>15</v>
      </c>
      <c r="I702" t="s">
        <v>6793</v>
      </c>
      <c r="J702" t="s">
        <v>6793</v>
      </c>
      <c r="O702" t="s">
        <v>6793</v>
      </c>
      <c r="P702" t="s">
        <v>7516</v>
      </c>
      <c r="Q702" t="s">
        <v>7516</v>
      </c>
      <c r="R702" t="s">
        <v>7515</v>
      </c>
      <c r="S702" t="s">
        <v>7515</v>
      </c>
      <c r="T702" t="s">
        <v>7515</v>
      </c>
      <c r="U702" t="s">
        <v>7515</v>
      </c>
      <c r="V702" t="s">
        <v>7515</v>
      </c>
      <c r="W702" t="s">
        <v>7515</v>
      </c>
      <c r="X702" t="s">
        <v>7515</v>
      </c>
      <c r="Y702" t="s">
        <v>7515</v>
      </c>
      <c r="Z702" t="s">
        <v>7515</v>
      </c>
      <c r="AA702" t="s">
        <v>7515</v>
      </c>
      <c r="AB702" t="s">
        <v>7515</v>
      </c>
      <c r="AC702" t="s">
        <v>7515</v>
      </c>
      <c r="AD702" t="s">
        <v>7515</v>
      </c>
      <c r="AE702" t="s">
        <v>7515</v>
      </c>
      <c r="AF702" t="s">
        <v>7515</v>
      </c>
      <c r="AG702" t="s">
        <v>7515</v>
      </c>
      <c r="AH702" t="s">
        <v>7515</v>
      </c>
      <c r="AI702" t="s">
        <v>6796</v>
      </c>
      <c r="AQ702" t="s">
        <v>6985</v>
      </c>
      <c r="AR702" t="s">
        <v>6793</v>
      </c>
      <c r="AS702" t="s">
        <v>6794</v>
      </c>
      <c r="AT702" t="s">
        <v>6</v>
      </c>
      <c r="AU702" t="s">
        <v>6</v>
      </c>
      <c r="AV702" t="s">
        <v>6988</v>
      </c>
      <c r="AW702" t="s">
        <v>6793</v>
      </c>
      <c r="AX702" t="s">
        <v>6794</v>
      </c>
      <c r="AY702" t="s">
        <v>6813</v>
      </c>
      <c r="AZ702" t="s">
        <v>7531</v>
      </c>
      <c r="BA702" t="s">
        <v>6991</v>
      </c>
      <c r="BC702" t="s">
        <v>6794</v>
      </c>
      <c r="BD702" t="s">
        <v>6794</v>
      </c>
      <c r="BE702" t="s">
        <v>6793</v>
      </c>
      <c r="BF702" t="s">
        <v>6794</v>
      </c>
      <c r="BG702" t="s">
        <v>6793</v>
      </c>
      <c r="BH702" t="s">
        <v>6794</v>
      </c>
      <c r="BI702" t="s">
        <v>6794</v>
      </c>
      <c r="BJ702" t="s">
        <v>6794</v>
      </c>
      <c r="BK702" t="s">
        <v>6794</v>
      </c>
      <c r="BL702" t="s">
        <v>6794</v>
      </c>
      <c r="BM702" t="s">
        <v>7021</v>
      </c>
      <c r="BN702" t="s">
        <v>7024</v>
      </c>
      <c r="BO702" t="s">
        <v>6794</v>
      </c>
      <c r="BQ702">
        <v>20</v>
      </c>
      <c r="BR702" t="s">
        <v>7532</v>
      </c>
      <c r="BS702" t="s">
        <v>7533</v>
      </c>
      <c r="BT702" t="s">
        <v>6</v>
      </c>
      <c r="BU702" t="s">
        <v>7559</v>
      </c>
      <c r="BV702" t="s">
        <v>7543</v>
      </c>
      <c r="BW702" t="s">
        <v>7515</v>
      </c>
      <c r="BX702" t="s">
        <v>7515</v>
      </c>
      <c r="BY702" t="s">
        <v>7515</v>
      </c>
      <c r="BZ702" t="s">
        <v>7516</v>
      </c>
      <c r="CA702" t="s">
        <v>7515</v>
      </c>
      <c r="CB702" t="s">
        <v>7515</v>
      </c>
      <c r="CC702" t="s">
        <v>7515</v>
      </c>
      <c r="CD702" t="s">
        <v>7515</v>
      </c>
      <c r="CE702" t="s">
        <v>7515</v>
      </c>
      <c r="CF702" t="s">
        <v>7515</v>
      </c>
      <c r="CG702" t="s">
        <v>7515</v>
      </c>
      <c r="CH702" t="s">
        <v>7515</v>
      </c>
      <c r="CI702" t="s">
        <v>6793</v>
      </c>
      <c r="CJ702" t="s">
        <v>6794</v>
      </c>
      <c r="CO702" t="s">
        <v>6793</v>
      </c>
      <c r="CP702" t="s">
        <v>6793</v>
      </c>
      <c r="CQ702" t="s">
        <v>6794</v>
      </c>
      <c r="CR702" t="s">
        <v>6793</v>
      </c>
      <c r="CS702" t="s">
        <v>6794</v>
      </c>
      <c r="CT702" t="s">
        <v>6794</v>
      </c>
      <c r="CU702" t="s">
        <v>6794</v>
      </c>
      <c r="CV702" t="s">
        <v>6793</v>
      </c>
      <c r="CW702" t="s">
        <v>6794</v>
      </c>
      <c r="CX702" t="s">
        <v>7520</v>
      </c>
      <c r="CY702" t="s">
        <v>7521</v>
      </c>
      <c r="CZ702" t="s">
        <v>7522</v>
      </c>
      <c r="DA702" t="s">
        <v>6793</v>
      </c>
      <c r="DB702">
        <v>3</v>
      </c>
      <c r="DC702">
        <v>3</v>
      </c>
      <c r="DD702">
        <v>4</v>
      </c>
      <c r="DE702" t="s">
        <v>6793</v>
      </c>
      <c r="DF702">
        <v>1</v>
      </c>
      <c r="DG702" t="s">
        <v>7606</v>
      </c>
      <c r="DH702">
        <v>2006</v>
      </c>
      <c r="DI702" t="s">
        <v>7577</v>
      </c>
      <c r="DJ702" t="s">
        <v>7595</v>
      </c>
      <c r="DK702">
        <v>2007</v>
      </c>
      <c r="EA702">
        <v>3</v>
      </c>
      <c r="EC702">
        <v>1</v>
      </c>
      <c r="ED702">
        <v>0</v>
      </c>
      <c r="EE702">
        <v>0</v>
      </c>
      <c r="EF702">
        <v>0</v>
      </c>
      <c r="EG702">
        <v>1</v>
      </c>
      <c r="EH702">
        <v>1</v>
      </c>
      <c r="EI702">
        <v>0</v>
      </c>
      <c r="EJ702" t="s">
        <v>6794</v>
      </c>
      <c r="EP702" t="s">
        <v>6793</v>
      </c>
      <c r="KE702" t="s">
        <v>7524</v>
      </c>
      <c r="KF702" t="s">
        <v>7525</v>
      </c>
      <c r="KG702">
        <v>2007</v>
      </c>
      <c r="KI702" t="s">
        <v>7526</v>
      </c>
      <c r="KJ702" t="s">
        <v>7526</v>
      </c>
      <c r="KK702" t="s">
        <v>6794</v>
      </c>
      <c r="KL702" t="s">
        <v>6793</v>
      </c>
      <c r="OI702" t="s">
        <v>7526</v>
      </c>
      <c r="OJ702" t="s">
        <v>7526</v>
      </c>
      <c r="OK702" t="s">
        <v>7526</v>
      </c>
      <c r="OM702" t="s">
        <v>7528</v>
      </c>
      <c r="ON702" t="s">
        <v>7529</v>
      </c>
      <c r="OO702" t="s">
        <v>7528</v>
      </c>
      <c r="OP702">
        <v>1</v>
      </c>
      <c r="OQ702" t="s">
        <v>28</v>
      </c>
      <c r="OR702" t="s">
        <v>265</v>
      </c>
      <c r="OS702">
        <v>2007</v>
      </c>
      <c r="OT702">
        <v>9</v>
      </c>
      <c r="OU702">
        <v>1</v>
      </c>
      <c r="OV702">
        <v>9</v>
      </c>
      <c r="OW702">
        <v>1</v>
      </c>
      <c r="OX702">
        <v>0</v>
      </c>
      <c r="OY702">
        <v>35</v>
      </c>
      <c r="OZ702" t="s">
        <v>7515</v>
      </c>
      <c r="PA702" t="s">
        <v>7515</v>
      </c>
      <c r="PB702" t="s">
        <v>7515</v>
      </c>
      <c r="PC702" t="s">
        <v>7515</v>
      </c>
      <c r="PD702" t="s">
        <v>7515</v>
      </c>
      <c r="PE702" t="s">
        <v>7515</v>
      </c>
      <c r="PF702" t="s">
        <v>7515</v>
      </c>
      <c r="PG702" t="s">
        <v>7515</v>
      </c>
      <c r="PH702" t="s">
        <v>7515</v>
      </c>
      <c r="PI702" t="s">
        <v>7515</v>
      </c>
      <c r="PJ702" t="s">
        <v>7515</v>
      </c>
      <c r="PK702" t="s">
        <v>7515</v>
      </c>
      <c r="PL702" t="s">
        <v>7515</v>
      </c>
      <c r="PM702" t="s">
        <v>7515</v>
      </c>
      <c r="PN702" t="s">
        <v>7515</v>
      </c>
      <c r="PO702" t="s">
        <v>7515</v>
      </c>
      <c r="PP702" t="s">
        <v>7515</v>
      </c>
      <c r="PQ702" t="s">
        <v>7515</v>
      </c>
      <c r="PR702" t="s">
        <v>7515</v>
      </c>
      <c r="PS702" t="s">
        <v>7516</v>
      </c>
      <c r="PT702" t="s">
        <v>7515</v>
      </c>
      <c r="PU702" t="s">
        <v>7515</v>
      </c>
      <c r="PV702" t="s">
        <v>7515</v>
      </c>
      <c r="PW702" t="s">
        <v>7515</v>
      </c>
      <c r="PX702" t="s">
        <v>7515</v>
      </c>
      <c r="PY702" t="s">
        <v>7515</v>
      </c>
      <c r="PZ702" t="s">
        <v>7515</v>
      </c>
      <c r="QA702" t="s">
        <v>7515</v>
      </c>
      <c r="QB702" t="s">
        <v>7515</v>
      </c>
      <c r="QC702" t="s">
        <v>7515</v>
      </c>
      <c r="QE702" t="s">
        <v>7515</v>
      </c>
      <c r="QF702" t="s">
        <v>7515</v>
      </c>
      <c r="QG702" t="s">
        <v>7515</v>
      </c>
      <c r="QH702" t="s">
        <v>7515</v>
      </c>
      <c r="QI702" t="s">
        <v>7515</v>
      </c>
      <c r="QJ702" t="s">
        <v>7515</v>
      </c>
      <c r="QK702" t="s">
        <v>7516</v>
      </c>
      <c r="RP702">
        <f t="shared" si="20"/>
        <v>-1</v>
      </c>
      <c r="RS702">
        <f t="shared" si="21"/>
        <v>1</v>
      </c>
    </row>
    <row r="703" spans="1:487" x14ac:dyDescent="0.3">
      <c r="A703">
        <v>70690</v>
      </c>
      <c r="B703">
        <v>1314</v>
      </c>
      <c r="C703">
        <v>0</v>
      </c>
      <c r="D703">
        <v>5</v>
      </c>
      <c r="E703">
        <v>11</v>
      </c>
      <c r="F703">
        <v>88</v>
      </c>
      <c r="G703">
        <v>102</v>
      </c>
      <c r="H703">
        <v>15</v>
      </c>
      <c r="I703" t="s">
        <v>6793</v>
      </c>
      <c r="J703" t="s">
        <v>6793</v>
      </c>
      <c r="O703" t="s">
        <v>6793</v>
      </c>
      <c r="P703" t="s">
        <v>7516</v>
      </c>
      <c r="Q703" t="s">
        <v>7515</v>
      </c>
      <c r="R703" t="s">
        <v>7515</v>
      </c>
      <c r="S703" t="s">
        <v>7515</v>
      </c>
      <c r="T703" t="s">
        <v>7515</v>
      </c>
      <c r="U703" t="s">
        <v>7515</v>
      </c>
      <c r="V703" t="s">
        <v>7515</v>
      </c>
      <c r="W703" t="s">
        <v>7515</v>
      </c>
      <c r="X703" t="s">
        <v>7515</v>
      </c>
      <c r="Y703" t="s">
        <v>7515</v>
      </c>
      <c r="Z703" t="s">
        <v>7515</v>
      </c>
      <c r="AA703" t="s">
        <v>7515</v>
      </c>
      <c r="AB703" t="s">
        <v>7515</v>
      </c>
      <c r="AC703" t="s">
        <v>7515</v>
      </c>
      <c r="AD703" t="s">
        <v>7515</v>
      </c>
      <c r="AE703" t="s">
        <v>7515</v>
      </c>
      <c r="AF703" t="s">
        <v>7515</v>
      </c>
      <c r="AG703" t="s">
        <v>7515</v>
      </c>
      <c r="AH703" t="s">
        <v>7515</v>
      </c>
      <c r="AI703" t="s">
        <v>6796</v>
      </c>
      <c r="AQ703" t="s">
        <v>6985</v>
      </c>
      <c r="AR703" t="s">
        <v>6794</v>
      </c>
      <c r="AS703" t="s">
        <v>6793</v>
      </c>
      <c r="AT703">
        <v>0</v>
      </c>
      <c r="AU703">
        <v>8</v>
      </c>
      <c r="AV703" t="s">
        <v>6988</v>
      </c>
      <c r="AW703" t="s">
        <v>6793</v>
      </c>
      <c r="AX703" t="s">
        <v>6793</v>
      </c>
      <c r="AY703" t="s">
        <v>6813</v>
      </c>
      <c r="AZ703" t="s">
        <v>7531</v>
      </c>
      <c r="BA703" t="s">
        <v>6991</v>
      </c>
      <c r="BC703" t="s">
        <v>6793</v>
      </c>
      <c r="BD703" t="s">
        <v>6794</v>
      </c>
      <c r="BE703" t="s">
        <v>6793</v>
      </c>
      <c r="BF703" t="s">
        <v>6793</v>
      </c>
      <c r="BG703" t="s">
        <v>6793</v>
      </c>
      <c r="BH703" t="s">
        <v>6794</v>
      </c>
      <c r="BI703" t="s">
        <v>6794</v>
      </c>
      <c r="BJ703" t="s">
        <v>6793</v>
      </c>
      <c r="BK703" t="s">
        <v>6794</v>
      </c>
      <c r="BL703" t="s">
        <v>6794</v>
      </c>
      <c r="BM703" t="s">
        <v>7024</v>
      </c>
      <c r="BN703" t="s">
        <v>7021</v>
      </c>
      <c r="BO703" t="s">
        <v>6794</v>
      </c>
      <c r="BQ703">
        <v>75</v>
      </c>
      <c r="BR703">
        <v>40</v>
      </c>
      <c r="BS703" t="s">
        <v>7519</v>
      </c>
      <c r="BT703" t="s">
        <v>6</v>
      </c>
      <c r="BU703" t="s">
        <v>7559</v>
      </c>
      <c r="BV703" t="s">
        <v>7535</v>
      </c>
      <c r="BW703" t="s">
        <v>7515</v>
      </c>
      <c r="BX703" t="s">
        <v>7516</v>
      </c>
      <c r="BY703" t="s">
        <v>7515</v>
      </c>
      <c r="BZ703" t="s">
        <v>7515</v>
      </c>
      <c r="CA703" t="s">
        <v>7515</v>
      </c>
      <c r="CB703" t="s">
        <v>7515</v>
      </c>
      <c r="CC703" t="s">
        <v>7515</v>
      </c>
      <c r="CD703" t="s">
        <v>7515</v>
      </c>
      <c r="CE703" t="s">
        <v>7515</v>
      </c>
      <c r="CF703" t="s">
        <v>7515</v>
      </c>
      <c r="CG703" t="s">
        <v>7515</v>
      </c>
      <c r="CH703" t="s">
        <v>7515</v>
      </c>
      <c r="CI703" t="s">
        <v>6793</v>
      </c>
      <c r="CJ703" t="s">
        <v>6793</v>
      </c>
      <c r="CO703" t="s">
        <v>6793</v>
      </c>
      <c r="CP703" t="s">
        <v>6793</v>
      </c>
      <c r="CQ703" t="s">
        <v>6794</v>
      </c>
      <c r="CR703" t="s">
        <v>6793</v>
      </c>
      <c r="CS703" t="s">
        <v>6793</v>
      </c>
      <c r="CT703" t="s">
        <v>6793</v>
      </c>
      <c r="CU703" t="s">
        <v>6794</v>
      </c>
      <c r="CV703" t="s">
        <v>6793</v>
      </c>
      <c r="CW703" t="s">
        <v>6793</v>
      </c>
      <c r="CX703" t="s">
        <v>7520</v>
      </c>
      <c r="CY703" t="s">
        <v>7521</v>
      </c>
      <c r="CZ703" t="s">
        <v>7522</v>
      </c>
      <c r="DA703" t="s">
        <v>6793</v>
      </c>
      <c r="DB703">
        <v>2</v>
      </c>
      <c r="DC703">
        <v>3</v>
      </c>
      <c r="DD703">
        <v>3</v>
      </c>
      <c r="DE703" t="s">
        <v>6794</v>
      </c>
      <c r="EA703">
        <v>1</v>
      </c>
      <c r="EB703" t="s">
        <v>7523</v>
      </c>
      <c r="EJ703" t="s">
        <v>6794</v>
      </c>
      <c r="EP703" t="s">
        <v>6793</v>
      </c>
      <c r="GU703" t="s">
        <v>7524</v>
      </c>
      <c r="GV703" t="s">
        <v>7591</v>
      </c>
      <c r="GW703">
        <v>2005</v>
      </c>
      <c r="HA703" t="s">
        <v>6794</v>
      </c>
      <c r="OI703" t="s">
        <v>7526</v>
      </c>
      <c r="OJ703" t="s">
        <v>7526</v>
      </c>
      <c r="OK703" t="s">
        <v>7527</v>
      </c>
      <c r="OL703" t="s">
        <v>7526</v>
      </c>
      <c r="OM703" t="s">
        <v>7528</v>
      </c>
      <c r="ON703" t="s">
        <v>7529</v>
      </c>
      <c r="OO703" t="s">
        <v>7528</v>
      </c>
      <c r="OP703">
        <v>0</v>
      </c>
      <c r="OQ703" t="s">
        <v>28</v>
      </c>
      <c r="OR703" t="s">
        <v>265</v>
      </c>
      <c r="OS703">
        <v>2006</v>
      </c>
      <c r="OT703">
        <v>8</v>
      </c>
      <c r="OU703">
        <v>1</v>
      </c>
      <c r="OV703">
        <v>8</v>
      </c>
      <c r="OW703">
        <v>1</v>
      </c>
      <c r="OX703">
        <v>0</v>
      </c>
      <c r="OY703">
        <v>35</v>
      </c>
      <c r="OZ703" t="s">
        <v>7515</v>
      </c>
      <c r="PA703" t="s">
        <v>7515</v>
      </c>
      <c r="PB703" t="s">
        <v>7515</v>
      </c>
      <c r="PC703" t="s">
        <v>7515</v>
      </c>
      <c r="PD703" t="s">
        <v>7515</v>
      </c>
      <c r="PE703" t="s">
        <v>7515</v>
      </c>
      <c r="PF703" t="s">
        <v>7515</v>
      </c>
      <c r="PG703" t="s">
        <v>7515</v>
      </c>
      <c r="PH703" t="s">
        <v>7516</v>
      </c>
      <c r="PI703" t="s">
        <v>7515</v>
      </c>
      <c r="PJ703" t="s">
        <v>7515</v>
      </c>
      <c r="PK703" t="s">
        <v>7515</v>
      </c>
      <c r="PL703" t="s">
        <v>7515</v>
      </c>
      <c r="PM703" t="s">
        <v>7515</v>
      </c>
      <c r="PN703" t="s">
        <v>7515</v>
      </c>
      <c r="PO703" t="s">
        <v>7515</v>
      </c>
      <c r="PP703" t="s">
        <v>7515</v>
      </c>
      <c r="PQ703" t="s">
        <v>7515</v>
      </c>
      <c r="PR703" t="s">
        <v>7515</v>
      </c>
      <c r="PS703" t="s">
        <v>7515</v>
      </c>
      <c r="PT703" t="s">
        <v>7515</v>
      </c>
      <c r="PU703" t="s">
        <v>7515</v>
      </c>
      <c r="PV703" t="s">
        <v>7515</v>
      </c>
      <c r="PW703" t="s">
        <v>7515</v>
      </c>
      <c r="PX703" t="s">
        <v>7515</v>
      </c>
      <c r="PY703" t="s">
        <v>7515</v>
      </c>
      <c r="PZ703" t="s">
        <v>7515</v>
      </c>
      <c r="QA703" t="s">
        <v>7515</v>
      </c>
      <c r="QB703" t="s">
        <v>7515</v>
      </c>
      <c r="QC703" t="s">
        <v>7515</v>
      </c>
      <c r="QE703">
        <v>-5</v>
      </c>
      <c r="QF703">
        <v>-5</v>
      </c>
      <c r="QG703">
        <v>-5</v>
      </c>
      <c r="QH703">
        <v>-5</v>
      </c>
      <c r="QI703">
        <v>-5</v>
      </c>
      <c r="QJ703">
        <v>-5</v>
      </c>
      <c r="QK703">
        <v>-5</v>
      </c>
      <c r="RP703">
        <f t="shared" si="20"/>
        <v>5</v>
      </c>
      <c r="RS703">
        <f t="shared" si="21"/>
        <v>3</v>
      </c>
    </row>
    <row r="704" spans="1:487" x14ac:dyDescent="0.3">
      <c r="A704">
        <v>70691</v>
      </c>
      <c r="B704">
        <v>1315</v>
      </c>
      <c r="C704">
        <v>0</v>
      </c>
      <c r="D704">
        <v>5</v>
      </c>
      <c r="E704">
        <v>10</v>
      </c>
      <c r="F704">
        <v>81</v>
      </c>
      <c r="G704">
        <v>102</v>
      </c>
      <c r="H704">
        <v>9</v>
      </c>
      <c r="I704" t="s">
        <v>6793</v>
      </c>
      <c r="J704" t="s">
        <v>6793</v>
      </c>
      <c r="O704" t="s">
        <v>6793</v>
      </c>
      <c r="P704" t="s">
        <v>7516</v>
      </c>
      <c r="Q704" t="s">
        <v>7516</v>
      </c>
      <c r="R704" t="s">
        <v>7515</v>
      </c>
      <c r="S704" t="s">
        <v>7515</v>
      </c>
      <c r="T704" t="s">
        <v>7515</v>
      </c>
      <c r="U704" t="s">
        <v>7515</v>
      </c>
      <c r="V704" t="s">
        <v>7515</v>
      </c>
      <c r="W704" t="s">
        <v>7515</v>
      </c>
      <c r="X704" t="s">
        <v>7515</v>
      </c>
      <c r="Y704" t="s">
        <v>7515</v>
      </c>
      <c r="Z704" t="s">
        <v>7515</v>
      </c>
      <c r="AA704" t="s">
        <v>7515</v>
      </c>
      <c r="AB704" t="s">
        <v>7515</v>
      </c>
      <c r="AC704" t="s">
        <v>7515</v>
      </c>
      <c r="AD704" t="s">
        <v>7515</v>
      </c>
      <c r="AE704" t="s">
        <v>7515</v>
      </c>
      <c r="AF704" t="s">
        <v>7515</v>
      </c>
      <c r="AG704" t="s">
        <v>7515</v>
      </c>
      <c r="AH704" t="s">
        <v>7515</v>
      </c>
      <c r="AI704" t="s">
        <v>6796</v>
      </c>
      <c r="AQ704" t="s">
        <v>6985</v>
      </c>
      <c r="AR704" t="s">
        <v>6794</v>
      </c>
      <c r="AS704" t="s">
        <v>6793</v>
      </c>
      <c r="AT704">
        <v>0</v>
      </c>
      <c r="AU704">
        <v>15</v>
      </c>
      <c r="AV704" t="s">
        <v>6988</v>
      </c>
      <c r="AW704" t="s">
        <v>6793</v>
      </c>
      <c r="AX704" t="s">
        <v>6794</v>
      </c>
      <c r="AY704" t="s">
        <v>6814</v>
      </c>
      <c r="BA704" t="s">
        <v>6991</v>
      </c>
      <c r="BB704" t="s">
        <v>7588</v>
      </c>
      <c r="BC704" t="s">
        <v>6794</v>
      </c>
      <c r="BD704" t="s">
        <v>6794</v>
      </c>
      <c r="BE704" t="s">
        <v>6794</v>
      </c>
      <c r="BF704" t="s">
        <v>6794</v>
      </c>
      <c r="BG704" t="s">
        <v>6794</v>
      </c>
      <c r="BH704" t="s">
        <v>6794</v>
      </c>
      <c r="BI704" t="s">
        <v>6794</v>
      </c>
      <c r="BJ704" t="s">
        <v>6794</v>
      </c>
      <c r="BK704" t="s">
        <v>6794</v>
      </c>
      <c r="BL704" t="s">
        <v>6794</v>
      </c>
      <c r="BM704" t="s">
        <v>7027</v>
      </c>
      <c r="BN704" t="s">
        <v>7028</v>
      </c>
      <c r="BO704" t="s">
        <v>6794</v>
      </c>
      <c r="BQ704">
        <v>200</v>
      </c>
      <c r="BR704" t="s">
        <v>7532</v>
      </c>
      <c r="BS704" t="s">
        <v>7533</v>
      </c>
      <c r="BT704" t="s">
        <v>6</v>
      </c>
      <c r="BU704" t="s">
        <v>7027</v>
      </c>
      <c r="BV704" t="s">
        <v>7543</v>
      </c>
      <c r="BW704" t="s">
        <v>7516</v>
      </c>
      <c r="BX704" t="s">
        <v>7515</v>
      </c>
      <c r="BY704" t="s">
        <v>7515</v>
      </c>
      <c r="BZ704" t="s">
        <v>7515</v>
      </c>
      <c r="CA704" t="s">
        <v>7515</v>
      </c>
      <c r="CB704" t="s">
        <v>7515</v>
      </c>
      <c r="CC704" t="s">
        <v>7515</v>
      </c>
      <c r="CD704" t="s">
        <v>7515</v>
      </c>
      <c r="CE704" t="s">
        <v>7515</v>
      </c>
      <c r="CF704" t="s">
        <v>7515</v>
      </c>
      <c r="CG704" t="s">
        <v>7515</v>
      </c>
      <c r="CH704" t="s">
        <v>7515</v>
      </c>
      <c r="CI704" t="s">
        <v>6793</v>
      </c>
      <c r="CJ704" t="s">
        <v>6794</v>
      </c>
      <c r="CO704" t="s">
        <v>6793</v>
      </c>
      <c r="CP704" t="s">
        <v>6794</v>
      </c>
      <c r="CQ704" t="s">
        <v>6793</v>
      </c>
      <c r="CR704" t="s">
        <v>6793</v>
      </c>
      <c r="CS704" t="s">
        <v>6793</v>
      </c>
      <c r="CT704" t="s">
        <v>6793</v>
      </c>
      <c r="CU704" t="s">
        <v>6794</v>
      </c>
      <c r="CV704" t="s">
        <v>6793</v>
      </c>
      <c r="CW704" t="s">
        <v>6794</v>
      </c>
      <c r="CX704" t="s">
        <v>7545</v>
      </c>
      <c r="CY704" t="s">
        <v>7521</v>
      </c>
      <c r="CZ704" t="s">
        <v>7587</v>
      </c>
      <c r="DA704" t="s">
        <v>6793</v>
      </c>
      <c r="DB704">
        <v>2</v>
      </c>
      <c r="DC704">
        <v>3</v>
      </c>
      <c r="DD704">
        <v>6</v>
      </c>
      <c r="DE704" t="s">
        <v>6794</v>
      </c>
      <c r="EA704">
        <v>6</v>
      </c>
      <c r="EC704">
        <v>2</v>
      </c>
      <c r="ED704">
        <v>2</v>
      </c>
      <c r="EE704">
        <v>0</v>
      </c>
      <c r="EF704">
        <v>0</v>
      </c>
      <c r="EG704">
        <v>2</v>
      </c>
      <c r="EH704">
        <v>0</v>
      </c>
      <c r="EI704">
        <v>0</v>
      </c>
      <c r="EJ704" t="s">
        <v>6794</v>
      </c>
      <c r="EP704" t="s">
        <v>6794</v>
      </c>
      <c r="OI704" t="s">
        <v>7526</v>
      </c>
      <c r="OJ704" t="s">
        <v>7526</v>
      </c>
      <c r="OK704" t="s">
        <v>7526</v>
      </c>
      <c r="OL704" t="s">
        <v>7526</v>
      </c>
      <c r="OM704" t="s">
        <v>7528</v>
      </c>
      <c r="ON704" t="s">
        <v>7539</v>
      </c>
      <c r="OO704" t="s">
        <v>7528</v>
      </c>
      <c r="OP704">
        <v>0</v>
      </c>
      <c r="OQ704" t="s">
        <v>28</v>
      </c>
      <c r="OR704" t="s">
        <v>212</v>
      </c>
      <c r="OS704">
        <v>2006</v>
      </c>
      <c r="OT704">
        <v>3</v>
      </c>
      <c r="OU704">
        <v>1</v>
      </c>
      <c r="OV704">
        <v>3</v>
      </c>
      <c r="OW704">
        <v>1</v>
      </c>
      <c r="OX704">
        <v>0</v>
      </c>
      <c r="OY704">
        <v>35</v>
      </c>
      <c r="QE704" t="s">
        <v>7516</v>
      </c>
      <c r="QF704" t="s">
        <v>7515</v>
      </c>
      <c r="QG704" t="s">
        <v>7515</v>
      </c>
      <c r="QH704" t="s">
        <v>7515</v>
      </c>
      <c r="QI704" t="s">
        <v>7515</v>
      </c>
      <c r="QJ704" t="s">
        <v>7515</v>
      </c>
      <c r="QK704" t="s">
        <v>7515</v>
      </c>
      <c r="RP704">
        <f t="shared" si="20"/>
        <v>3</v>
      </c>
      <c r="RS704">
        <f t="shared" si="21"/>
        <v>6</v>
      </c>
    </row>
    <row r="705" spans="1:487" x14ac:dyDescent="0.3">
      <c r="A705">
        <v>70692</v>
      </c>
      <c r="B705">
        <v>1316</v>
      </c>
      <c r="C705">
        <v>0</v>
      </c>
      <c r="D705">
        <v>5</v>
      </c>
      <c r="E705">
        <v>13</v>
      </c>
      <c r="F705">
        <v>101</v>
      </c>
      <c r="G705">
        <v>102</v>
      </c>
      <c r="H705">
        <v>9</v>
      </c>
      <c r="I705" t="s">
        <v>6793</v>
      </c>
      <c r="J705" t="s">
        <v>6793</v>
      </c>
      <c r="O705" t="s">
        <v>6793</v>
      </c>
      <c r="P705" t="s">
        <v>7515</v>
      </c>
      <c r="Q705" t="s">
        <v>7516</v>
      </c>
      <c r="R705" t="s">
        <v>7515</v>
      </c>
      <c r="S705" t="s">
        <v>7515</v>
      </c>
      <c r="T705" t="s">
        <v>7515</v>
      </c>
      <c r="U705" t="s">
        <v>7515</v>
      </c>
      <c r="V705" t="s">
        <v>7515</v>
      </c>
      <c r="W705" t="s">
        <v>7515</v>
      </c>
      <c r="X705" t="s">
        <v>7515</v>
      </c>
      <c r="Y705" t="s">
        <v>7515</v>
      </c>
      <c r="Z705" t="s">
        <v>7515</v>
      </c>
      <c r="AA705" t="s">
        <v>7515</v>
      </c>
      <c r="AB705" t="s">
        <v>7515</v>
      </c>
      <c r="AC705" t="s">
        <v>7515</v>
      </c>
      <c r="AD705" t="s">
        <v>7515</v>
      </c>
      <c r="AE705" t="s">
        <v>7515</v>
      </c>
      <c r="AF705" t="s">
        <v>7515</v>
      </c>
      <c r="AG705" t="s">
        <v>7515</v>
      </c>
      <c r="AH705" t="s">
        <v>7515</v>
      </c>
      <c r="AI705" t="s">
        <v>6796</v>
      </c>
      <c r="AQ705" t="s">
        <v>6985</v>
      </c>
      <c r="AR705" t="s">
        <v>6793</v>
      </c>
      <c r="AS705" t="s">
        <v>6793</v>
      </c>
      <c r="AT705" t="s">
        <v>6</v>
      </c>
      <c r="AU705" t="s">
        <v>6</v>
      </c>
      <c r="AV705" t="s">
        <v>6988</v>
      </c>
      <c r="AW705" t="s">
        <v>6793</v>
      </c>
      <c r="AX705" t="s">
        <v>6793</v>
      </c>
      <c r="AY705" t="s">
        <v>6813</v>
      </c>
      <c r="AZ705" t="s">
        <v>7531</v>
      </c>
      <c r="BA705" t="s">
        <v>7518</v>
      </c>
      <c r="BC705" t="s">
        <v>6793</v>
      </c>
      <c r="BD705" t="s">
        <v>6794</v>
      </c>
      <c r="BE705" t="s">
        <v>6793</v>
      </c>
      <c r="BF705" t="s">
        <v>6793</v>
      </c>
      <c r="BG705" t="s">
        <v>6794</v>
      </c>
      <c r="BH705" t="s">
        <v>6793</v>
      </c>
      <c r="BI705" t="s">
        <v>6793</v>
      </c>
      <c r="BJ705" t="s">
        <v>6794</v>
      </c>
      <c r="BK705" t="s">
        <v>6794</v>
      </c>
      <c r="BL705" t="s">
        <v>6794</v>
      </c>
      <c r="BM705" t="s">
        <v>7021</v>
      </c>
      <c r="BN705" t="s">
        <v>7029</v>
      </c>
      <c r="BO705" t="s">
        <v>6794</v>
      </c>
      <c r="BQ705">
        <v>50</v>
      </c>
      <c r="BR705">
        <v>50</v>
      </c>
      <c r="BS705" t="s">
        <v>7533</v>
      </c>
      <c r="BT705" t="s">
        <v>6</v>
      </c>
      <c r="BU705" t="s">
        <v>7559</v>
      </c>
      <c r="BV705" t="s">
        <v>7543</v>
      </c>
      <c r="BW705" t="s">
        <v>7515</v>
      </c>
      <c r="BX705" t="s">
        <v>7515</v>
      </c>
      <c r="BY705" t="s">
        <v>7515</v>
      </c>
      <c r="BZ705" t="s">
        <v>7515</v>
      </c>
      <c r="CA705" t="s">
        <v>7515</v>
      </c>
      <c r="CB705" t="s">
        <v>7515</v>
      </c>
      <c r="CC705" t="s">
        <v>7515</v>
      </c>
      <c r="CD705" t="s">
        <v>7516</v>
      </c>
      <c r="CE705" t="s">
        <v>7515</v>
      </c>
      <c r="CF705" t="s">
        <v>7515</v>
      </c>
      <c r="CG705" t="s">
        <v>7515</v>
      </c>
      <c r="CH705" t="s">
        <v>7515</v>
      </c>
      <c r="CI705" t="s">
        <v>6793</v>
      </c>
      <c r="CJ705" t="s">
        <v>6794</v>
      </c>
      <c r="CO705" t="s">
        <v>6793</v>
      </c>
      <c r="CP705" t="s">
        <v>6793</v>
      </c>
      <c r="CQ705" t="s">
        <v>6794</v>
      </c>
      <c r="CR705" t="s">
        <v>6793</v>
      </c>
      <c r="CS705" t="s">
        <v>6793</v>
      </c>
      <c r="CT705" t="s">
        <v>6793</v>
      </c>
      <c r="CU705" t="s">
        <v>6794</v>
      </c>
      <c r="CV705" t="s">
        <v>6793</v>
      </c>
      <c r="CW705" t="s">
        <v>6794</v>
      </c>
      <c r="CX705" t="s">
        <v>7520</v>
      </c>
      <c r="CY705" t="s">
        <v>7521</v>
      </c>
      <c r="CZ705" t="s">
        <v>7522</v>
      </c>
      <c r="DA705" t="s">
        <v>6793</v>
      </c>
      <c r="DB705">
        <v>2</v>
      </c>
      <c r="DC705">
        <v>4</v>
      </c>
      <c r="DD705">
        <v>3</v>
      </c>
      <c r="DE705" t="s">
        <v>6794</v>
      </c>
      <c r="EA705">
        <v>3</v>
      </c>
      <c r="EC705">
        <v>1</v>
      </c>
      <c r="ED705">
        <v>0</v>
      </c>
      <c r="EE705">
        <v>2</v>
      </c>
      <c r="EF705">
        <v>0</v>
      </c>
      <c r="EG705">
        <v>0</v>
      </c>
      <c r="EH705">
        <v>0</v>
      </c>
      <c r="EI705">
        <v>0</v>
      </c>
      <c r="EJ705" t="s">
        <v>6793</v>
      </c>
      <c r="EK705" t="s">
        <v>6859</v>
      </c>
      <c r="EL705">
        <v>1</v>
      </c>
      <c r="EN705">
        <v>2006</v>
      </c>
      <c r="EP705" t="s">
        <v>6793</v>
      </c>
      <c r="IA705" t="s">
        <v>7524</v>
      </c>
      <c r="IB705" t="s">
        <v>6</v>
      </c>
      <c r="IC705" t="s">
        <v>6</v>
      </c>
      <c r="ID705" t="s">
        <v>7552</v>
      </c>
      <c r="IG705" t="s">
        <v>6966</v>
      </c>
      <c r="II705" t="s">
        <v>7524</v>
      </c>
      <c r="IJ705" t="s">
        <v>6</v>
      </c>
      <c r="IK705" t="s">
        <v>6</v>
      </c>
      <c r="IL705" t="s">
        <v>7552</v>
      </c>
      <c r="IM705" t="s">
        <v>7526</v>
      </c>
      <c r="IN705" t="s">
        <v>7527</v>
      </c>
      <c r="IO705" t="s">
        <v>6966</v>
      </c>
      <c r="OI705" t="s">
        <v>7526</v>
      </c>
      <c r="OJ705" t="s">
        <v>7526</v>
      </c>
      <c r="OL705" t="s">
        <v>7526</v>
      </c>
      <c r="OM705" t="s">
        <v>7528</v>
      </c>
      <c r="ON705" t="s">
        <v>7539</v>
      </c>
      <c r="OO705" t="s">
        <v>7528</v>
      </c>
      <c r="OP705">
        <v>0</v>
      </c>
      <c r="OQ705" t="s">
        <v>28</v>
      </c>
      <c r="OR705" t="s">
        <v>212</v>
      </c>
      <c r="OS705">
        <v>2006</v>
      </c>
      <c r="OT705">
        <v>5</v>
      </c>
      <c r="OU705">
        <v>1</v>
      </c>
      <c r="OV705">
        <v>5</v>
      </c>
      <c r="OW705">
        <v>1</v>
      </c>
      <c r="OX705">
        <v>0</v>
      </c>
      <c r="OY705">
        <v>35</v>
      </c>
      <c r="OZ705" t="s">
        <v>7515</v>
      </c>
      <c r="PA705" t="s">
        <v>7515</v>
      </c>
      <c r="PB705" t="s">
        <v>7515</v>
      </c>
      <c r="PC705" t="s">
        <v>7515</v>
      </c>
      <c r="PD705" t="s">
        <v>7515</v>
      </c>
      <c r="PE705" t="s">
        <v>7515</v>
      </c>
      <c r="PF705" t="s">
        <v>7515</v>
      </c>
      <c r="PG705" t="s">
        <v>7515</v>
      </c>
      <c r="PH705" t="s">
        <v>7515</v>
      </c>
      <c r="PI705" t="s">
        <v>7515</v>
      </c>
      <c r="PJ705" t="s">
        <v>7515</v>
      </c>
      <c r="PK705" t="s">
        <v>7515</v>
      </c>
      <c r="PL705" t="s">
        <v>7516</v>
      </c>
      <c r="PM705" t="s">
        <v>7516</v>
      </c>
      <c r="PN705" t="s">
        <v>7515</v>
      </c>
      <c r="PO705" t="s">
        <v>7515</v>
      </c>
      <c r="PP705" t="s">
        <v>7515</v>
      </c>
      <c r="PQ705" t="s">
        <v>7515</v>
      </c>
      <c r="PR705" t="s">
        <v>7515</v>
      </c>
      <c r="PS705" t="s">
        <v>7515</v>
      </c>
      <c r="PT705" t="s">
        <v>7515</v>
      </c>
      <c r="PU705" t="s">
        <v>7515</v>
      </c>
      <c r="PV705" t="s">
        <v>7515</v>
      </c>
      <c r="PW705" t="s">
        <v>7515</v>
      </c>
      <c r="PX705" t="s">
        <v>7515</v>
      </c>
      <c r="PY705" t="s">
        <v>7515</v>
      </c>
      <c r="PZ705" t="s">
        <v>7515</v>
      </c>
      <c r="QA705" t="s">
        <v>7515</v>
      </c>
      <c r="QB705" t="s">
        <v>7515</v>
      </c>
      <c r="QC705" t="s">
        <v>7515</v>
      </c>
      <c r="QE705" t="s">
        <v>7516</v>
      </c>
      <c r="QF705" t="s">
        <v>7515</v>
      </c>
      <c r="QG705" t="s">
        <v>7515</v>
      </c>
      <c r="QH705" t="s">
        <v>7515</v>
      </c>
      <c r="QI705" t="s">
        <v>7515</v>
      </c>
      <c r="QJ705" t="s">
        <v>7515</v>
      </c>
      <c r="QK705" t="s">
        <v>7515</v>
      </c>
      <c r="RP705">
        <f t="shared" si="20"/>
        <v>-1</v>
      </c>
      <c r="RS705">
        <f t="shared" si="21"/>
        <v>1</v>
      </c>
    </row>
    <row r="706" spans="1:487" x14ac:dyDescent="0.3">
      <c r="A706">
        <v>70693</v>
      </c>
      <c r="B706">
        <v>1317</v>
      </c>
      <c r="C706">
        <v>0</v>
      </c>
      <c r="D706">
        <v>5</v>
      </c>
      <c r="E706">
        <v>10</v>
      </c>
      <c r="F706">
        <v>74</v>
      </c>
      <c r="G706">
        <v>102</v>
      </c>
      <c r="H706">
        <v>9</v>
      </c>
      <c r="I706" t="s">
        <v>6793</v>
      </c>
      <c r="J706" t="s">
        <v>6793</v>
      </c>
      <c r="O706" t="s">
        <v>6793</v>
      </c>
      <c r="P706" t="s">
        <v>7515</v>
      </c>
      <c r="Q706" t="s">
        <v>7515</v>
      </c>
      <c r="R706" t="s">
        <v>7515</v>
      </c>
      <c r="S706" t="s">
        <v>7515</v>
      </c>
      <c r="T706" t="s">
        <v>7515</v>
      </c>
      <c r="U706" t="s">
        <v>7515</v>
      </c>
      <c r="V706" t="s">
        <v>7515</v>
      </c>
      <c r="W706" t="s">
        <v>7515</v>
      </c>
      <c r="X706" t="s">
        <v>7515</v>
      </c>
      <c r="Y706" t="s">
        <v>7515</v>
      </c>
      <c r="Z706" t="s">
        <v>7515</v>
      </c>
      <c r="AA706" t="s">
        <v>7515</v>
      </c>
      <c r="AB706" t="s">
        <v>7515</v>
      </c>
      <c r="AC706" t="s">
        <v>7515</v>
      </c>
      <c r="AD706" t="s">
        <v>7515</v>
      </c>
      <c r="AE706" t="s">
        <v>7515</v>
      </c>
      <c r="AF706" t="s">
        <v>7515</v>
      </c>
      <c r="AG706" t="s">
        <v>7516</v>
      </c>
      <c r="AH706" t="s">
        <v>7515</v>
      </c>
      <c r="AI706" t="s">
        <v>6796</v>
      </c>
      <c r="AQ706" t="s">
        <v>6985</v>
      </c>
      <c r="AR706" t="s">
        <v>6794</v>
      </c>
      <c r="AS706" t="s">
        <v>6794</v>
      </c>
      <c r="AT706">
        <v>0</v>
      </c>
      <c r="AU706">
        <v>10</v>
      </c>
      <c r="AV706" t="s">
        <v>6988</v>
      </c>
      <c r="AW706" t="s">
        <v>6793</v>
      </c>
      <c r="AX706" t="s">
        <v>6793</v>
      </c>
      <c r="AY706" t="s">
        <v>6813</v>
      </c>
      <c r="AZ706" t="s">
        <v>6</v>
      </c>
      <c r="BA706" t="s">
        <v>6991</v>
      </c>
      <c r="BC706" t="s">
        <v>6794</v>
      </c>
      <c r="BD706" t="s">
        <v>6794</v>
      </c>
      <c r="BE706" t="s">
        <v>6794</v>
      </c>
      <c r="BF706" t="s">
        <v>6794</v>
      </c>
      <c r="BG706" t="s">
        <v>6794</v>
      </c>
      <c r="BH706" t="s">
        <v>6794</v>
      </c>
      <c r="BI706" t="s">
        <v>6793</v>
      </c>
      <c r="BJ706" t="s">
        <v>6794</v>
      </c>
      <c r="BK706" t="s">
        <v>6794</v>
      </c>
      <c r="BL706" t="s">
        <v>6794</v>
      </c>
      <c r="BM706" t="s">
        <v>7022</v>
      </c>
      <c r="BN706" t="s">
        <v>7021</v>
      </c>
      <c r="BO706" t="s">
        <v>6794</v>
      </c>
      <c r="BQ706" t="s">
        <v>7547</v>
      </c>
      <c r="BR706" t="s">
        <v>7532</v>
      </c>
      <c r="BS706" t="s">
        <v>7533</v>
      </c>
      <c r="BT706" t="s">
        <v>6</v>
      </c>
      <c r="BU706" t="s">
        <v>7022</v>
      </c>
      <c r="BV706" t="s">
        <v>7561</v>
      </c>
      <c r="BW706" t="s">
        <v>7515</v>
      </c>
      <c r="BX706" t="s">
        <v>7515</v>
      </c>
      <c r="BY706" t="s">
        <v>7515</v>
      </c>
      <c r="BZ706" t="s">
        <v>7515</v>
      </c>
      <c r="CA706" t="s">
        <v>7515</v>
      </c>
      <c r="CB706" t="s">
        <v>7515</v>
      </c>
      <c r="CC706" t="s">
        <v>7515</v>
      </c>
      <c r="CD706" t="s">
        <v>7516</v>
      </c>
      <c r="CE706" t="s">
        <v>7515</v>
      </c>
      <c r="CF706" t="s">
        <v>7515</v>
      </c>
      <c r="CG706" t="s">
        <v>7515</v>
      </c>
      <c r="CH706" t="s">
        <v>7515</v>
      </c>
      <c r="CI706" t="s">
        <v>6793</v>
      </c>
      <c r="CJ706" t="s">
        <v>6794</v>
      </c>
      <c r="CO706" t="s">
        <v>6794</v>
      </c>
      <c r="CP706" t="s">
        <v>6793</v>
      </c>
      <c r="CQ706" t="s">
        <v>6794</v>
      </c>
      <c r="CR706" t="s">
        <v>6794</v>
      </c>
      <c r="CS706" t="s">
        <v>6794</v>
      </c>
      <c r="CT706" t="s">
        <v>6794</v>
      </c>
      <c r="CU706" t="s">
        <v>6794</v>
      </c>
      <c r="CV706" t="s">
        <v>6794</v>
      </c>
      <c r="CW706" t="s">
        <v>6794</v>
      </c>
      <c r="CX706" t="s">
        <v>7520</v>
      </c>
      <c r="CY706" t="s">
        <v>7521</v>
      </c>
      <c r="CZ706" t="s">
        <v>6966</v>
      </c>
      <c r="DA706" t="s">
        <v>6793</v>
      </c>
      <c r="DB706">
        <v>1</v>
      </c>
      <c r="DC706">
        <v>4</v>
      </c>
      <c r="DD706">
        <v>3</v>
      </c>
      <c r="DE706" t="s">
        <v>6794</v>
      </c>
      <c r="EA706">
        <v>6</v>
      </c>
      <c r="EC706" t="s">
        <v>31</v>
      </c>
      <c r="EJ706" t="s">
        <v>6794</v>
      </c>
      <c r="EP706" t="s">
        <v>6794</v>
      </c>
      <c r="OI706" t="s">
        <v>7526</v>
      </c>
      <c r="OJ706" t="s">
        <v>7526</v>
      </c>
      <c r="OK706" t="s">
        <v>7526</v>
      </c>
      <c r="OL706" t="s">
        <v>7526</v>
      </c>
      <c r="OM706" t="s">
        <v>7548</v>
      </c>
      <c r="ON706" t="s">
        <v>7529</v>
      </c>
      <c r="OO706" t="s">
        <v>7548</v>
      </c>
      <c r="OP706">
        <v>3</v>
      </c>
      <c r="OQ706" t="s">
        <v>28</v>
      </c>
      <c r="OR706" t="s">
        <v>212</v>
      </c>
      <c r="OS706">
        <v>2006</v>
      </c>
      <c r="OT706">
        <v>11</v>
      </c>
      <c r="OU706">
        <v>1</v>
      </c>
      <c r="OV706">
        <v>11</v>
      </c>
      <c r="OW706">
        <v>1</v>
      </c>
      <c r="OX706">
        <v>0</v>
      </c>
      <c r="OY706">
        <v>35</v>
      </c>
      <c r="QE706" t="s">
        <v>7515</v>
      </c>
      <c r="QF706" t="s">
        <v>7515</v>
      </c>
      <c r="QG706" t="s">
        <v>7515</v>
      </c>
      <c r="QH706" t="s">
        <v>7515</v>
      </c>
      <c r="QI706" t="s">
        <v>7515</v>
      </c>
      <c r="QJ706" t="s">
        <v>7516</v>
      </c>
      <c r="QK706" t="s">
        <v>7515</v>
      </c>
      <c r="RP706">
        <f t="shared" si="20"/>
        <v>4</v>
      </c>
      <c r="RS706">
        <f t="shared" si="21"/>
        <v>2</v>
      </c>
    </row>
    <row r="707" spans="1:487" x14ac:dyDescent="0.3">
      <c r="A707">
        <v>70694</v>
      </c>
      <c r="B707">
        <v>1318</v>
      </c>
      <c r="C707">
        <v>0</v>
      </c>
      <c r="D707">
        <v>5</v>
      </c>
      <c r="E707">
        <v>19</v>
      </c>
      <c r="F707">
        <v>93</v>
      </c>
      <c r="G707">
        <v>102</v>
      </c>
      <c r="H707">
        <v>15</v>
      </c>
      <c r="I707" t="s">
        <v>6793</v>
      </c>
      <c r="J707" t="s">
        <v>6793</v>
      </c>
      <c r="O707" t="s">
        <v>6793</v>
      </c>
      <c r="P707" t="s">
        <v>7515</v>
      </c>
      <c r="Q707" t="s">
        <v>7516</v>
      </c>
      <c r="R707" t="s">
        <v>7515</v>
      </c>
      <c r="S707" t="s">
        <v>7515</v>
      </c>
      <c r="T707" t="s">
        <v>7515</v>
      </c>
      <c r="U707" t="s">
        <v>7515</v>
      </c>
      <c r="V707" t="s">
        <v>7515</v>
      </c>
      <c r="W707" t="s">
        <v>7515</v>
      </c>
      <c r="X707" t="s">
        <v>7515</v>
      </c>
      <c r="Y707" t="s">
        <v>7515</v>
      </c>
      <c r="Z707" t="s">
        <v>7515</v>
      </c>
      <c r="AA707" t="s">
        <v>7515</v>
      </c>
      <c r="AB707" t="s">
        <v>7515</v>
      </c>
      <c r="AC707" t="s">
        <v>7515</v>
      </c>
      <c r="AD707" t="s">
        <v>7515</v>
      </c>
      <c r="AE707" t="s">
        <v>7515</v>
      </c>
      <c r="AF707" t="s">
        <v>7515</v>
      </c>
      <c r="AG707" t="s">
        <v>7515</v>
      </c>
      <c r="AH707" t="s">
        <v>7515</v>
      </c>
      <c r="AI707" t="s">
        <v>6796</v>
      </c>
      <c r="AQ707" t="s">
        <v>6985</v>
      </c>
      <c r="AR707" t="s">
        <v>6793</v>
      </c>
      <c r="AS707" t="s">
        <v>6793</v>
      </c>
      <c r="AT707" t="s">
        <v>6</v>
      </c>
      <c r="AU707" t="s">
        <v>6</v>
      </c>
      <c r="AV707" t="s">
        <v>6988</v>
      </c>
      <c r="AW707" t="s">
        <v>6966</v>
      </c>
      <c r="AX707" t="s">
        <v>6793</v>
      </c>
      <c r="AY707" t="s">
        <v>6813</v>
      </c>
      <c r="AZ707" t="s">
        <v>7531</v>
      </c>
      <c r="BA707" t="s">
        <v>6991</v>
      </c>
      <c r="BC707" t="s">
        <v>6793</v>
      </c>
      <c r="BD707" t="s">
        <v>6794</v>
      </c>
      <c r="BE707" t="s">
        <v>6794</v>
      </c>
      <c r="BF707" t="s">
        <v>6793</v>
      </c>
      <c r="BG707" t="s">
        <v>6794</v>
      </c>
      <c r="BH707" t="s">
        <v>6794</v>
      </c>
      <c r="BI707" t="s">
        <v>6793</v>
      </c>
      <c r="BJ707" t="s">
        <v>6794</v>
      </c>
      <c r="BK707" t="s">
        <v>6793</v>
      </c>
      <c r="BL707" t="s">
        <v>6794</v>
      </c>
      <c r="BM707" t="s">
        <v>7029</v>
      </c>
      <c r="BN707" t="s">
        <v>7024</v>
      </c>
      <c r="BO707" t="s">
        <v>6794</v>
      </c>
      <c r="BQ707">
        <v>75</v>
      </c>
      <c r="BR707">
        <v>50</v>
      </c>
      <c r="BS707" t="s">
        <v>7533</v>
      </c>
      <c r="BT707" t="s">
        <v>6</v>
      </c>
      <c r="BU707" t="s">
        <v>7559</v>
      </c>
      <c r="BV707" t="s">
        <v>7561</v>
      </c>
      <c r="BW707" t="s">
        <v>7516</v>
      </c>
      <c r="BX707" t="s">
        <v>7515</v>
      </c>
      <c r="BY707" t="s">
        <v>7515</v>
      </c>
      <c r="BZ707" t="s">
        <v>7515</v>
      </c>
      <c r="CA707" t="s">
        <v>7515</v>
      </c>
      <c r="CB707" t="s">
        <v>7515</v>
      </c>
      <c r="CC707" t="s">
        <v>7515</v>
      </c>
      <c r="CD707" t="s">
        <v>7515</v>
      </c>
      <c r="CE707" t="s">
        <v>7515</v>
      </c>
      <c r="CF707" t="s">
        <v>7515</v>
      </c>
      <c r="CG707" t="s">
        <v>7515</v>
      </c>
      <c r="CH707" t="s">
        <v>7515</v>
      </c>
      <c r="CI707" t="s">
        <v>6793</v>
      </c>
      <c r="CJ707" t="s">
        <v>6794</v>
      </c>
      <c r="CO707" t="s">
        <v>6793</v>
      </c>
      <c r="CP707" t="s">
        <v>6793</v>
      </c>
      <c r="CQ707" t="s">
        <v>6794</v>
      </c>
      <c r="CR707" t="s">
        <v>6793</v>
      </c>
      <c r="CS707" t="s">
        <v>6794</v>
      </c>
      <c r="CT707" t="s">
        <v>6793</v>
      </c>
      <c r="CU707" t="s">
        <v>6794</v>
      </c>
      <c r="CV707" t="s">
        <v>6793</v>
      </c>
      <c r="CW707" t="s">
        <v>6794</v>
      </c>
      <c r="CX707" t="s">
        <v>7520</v>
      </c>
      <c r="CY707" t="s">
        <v>7521</v>
      </c>
      <c r="CZ707" t="s">
        <v>7522</v>
      </c>
      <c r="DA707" t="s">
        <v>6793</v>
      </c>
      <c r="DB707">
        <v>3</v>
      </c>
      <c r="DC707">
        <v>3</v>
      </c>
      <c r="DD707">
        <v>4</v>
      </c>
      <c r="DE707" t="s">
        <v>6794</v>
      </c>
      <c r="EA707">
        <v>3</v>
      </c>
      <c r="EC707">
        <v>0</v>
      </c>
      <c r="ED707">
        <v>0</v>
      </c>
      <c r="EE707">
        <v>0</v>
      </c>
      <c r="EF707">
        <v>0</v>
      </c>
      <c r="EG707">
        <v>2</v>
      </c>
      <c r="EH707">
        <v>0</v>
      </c>
      <c r="EI707">
        <v>1</v>
      </c>
      <c r="EJ707" t="s">
        <v>6794</v>
      </c>
      <c r="EP707" t="s">
        <v>6793</v>
      </c>
      <c r="NO707" t="s">
        <v>7524</v>
      </c>
      <c r="NP707" t="s">
        <v>7593</v>
      </c>
      <c r="NQ707">
        <v>2007</v>
      </c>
      <c r="NU707" t="s">
        <v>6794</v>
      </c>
      <c r="OI707" t="s">
        <v>7526</v>
      </c>
      <c r="OJ707" t="s">
        <v>7526</v>
      </c>
      <c r="OK707" t="s">
        <v>7526</v>
      </c>
      <c r="OL707" t="s">
        <v>7526</v>
      </c>
      <c r="OM707" t="s">
        <v>7528</v>
      </c>
      <c r="ON707" t="s">
        <v>7529</v>
      </c>
      <c r="OO707" t="s">
        <v>7528</v>
      </c>
      <c r="OP707">
        <v>2</v>
      </c>
      <c r="OQ707" t="s">
        <v>28</v>
      </c>
      <c r="OR707" t="s">
        <v>265</v>
      </c>
      <c r="OS707">
        <v>2007</v>
      </c>
      <c r="OT707">
        <v>10</v>
      </c>
      <c r="OU707">
        <v>1</v>
      </c>
      <c r="OV707">
        <v>10</v>
      </c>
      <c r="OW707">
        <v>1</v>
      </c>
      <c r="OX707">
        <v>0</v>
      </c>
      <c r="OY707">
        <v>35</v>
      </c>
      <c r="OZ707" t="s">
        <v>7516</v>
      </c>
      <c r="PA707" t="s">
        <v>7515</v>
      </c>
      <c r="PB707" t="s">
        <v>7515</v>
      </c>
      <c r="PC707" t="s">
        <v>7515</v>
      </c>
      <c r="PD707" t="s">
        <v>7515</v>
      </c>
      <c r="PE707" t="s">
        <v>7515</v>
      </c>
      <c r="PF707" t="s">
        <v>7515</v>
      </c>
      <c r="PG707" t="s">
        <v>7515</v>
      </c>
      <c r="PH707" t="s">
        <v>7515</v>
      </c>
      <c r="PI707" t="s">
        <v>7515</v>
      </c>
      <c r="PJ707" t="s">
        <v>7515</v>
      </c>
      <c r="PK707" t="s">
        <v>7515</v>
      </c>
      <c r="PL707" t="s">
        <v>7515</v>
      </c>
      <c r="PM707" t="s">
        <v>7515</v>
      </c>
      <c r="PN707" t="s">
        <v>7515</v>
      </c>
      <c r="PO707" t="s">
        <v>7515</v>
      </c>
      <c r="PP707" t="s">
        <v>7515</v>
      </c>
      <c r="PQ707" t="s">
        <v>7515</v>
      </c>
      <c r="PR707" t="s">
        <v>7515</v>
      </c>
      <c r="PS707" t="s">
        <v>7515</v>
      </c>
      <c r="PT707" t="s">
        <v>7515</v>
      </c>
      <c r="PU707" t="s">
        <v>7515</v>
      </c>
      <c r="PV707" t="s">
        <v>7515</v>
      </c>
      <c r="PW707" t="s">
        <v>7515</v>
      </c>
      <c r="PX707" t="s">
        <v>7515</v>
      </c>
      <c r="PY707" t="s">
        <v>7515</v>
      </c>
      <c r="PZ707" t="s">
        <v>7515</v>
      </c>
      <c r="QA707" t="s">
        <v>7515</v>
      </c>
      <c r="QB707" t="s">
        <v>7515</v>
      </c>
      <c r="QC707" t="s">
        <v>7515</v>
      </c>
      <c r="QE707" t="s">
        <v>7516</v>
      </c>
      <c r="QF707" t="s">
        <v>7515</v>
      </c>
      <c r="QG707" t="s">
        <v>7515</v>
      </c>
      <c r="QH707" t="s">
        <v>7515</v>
      </c>
      <c r="QI707" t="s">
        <v>7515</v>
      </c>
      <c r="QJ707" t="s">
        <v>7515</v>
      </c>
      <c r="QK707" t="s">
        <v>7515</v>
      </c>
      <c r="RP707">
        <f t="shared" si="20"/>
        <v>-1</v>
      </c>
      <c r="RS707">
        <f t="shared" si="21"/>
        <v>8</v>
      </c>
    </row>
    <row r="708" spans="1:487" x14ac:dyDescent="0.3">
      <c r="A708">
        <v>70695</v>
      </c>
      <c r="B708">
        <v>1321</v>
      </c>
      <c r="C708">
        <v>0</v>
      </c>
      <c r="D708">
        <v>5</v>
      </c>
      <c r="E708">
        <v>20</v>
      </c>
      <c r="F708">
        <v>125</v>
      </c>
      <c r="G708">
        <v>102</v>
      </c>
      <c r="H708">
        <v>9</v>
      </c>
      <c r="I708" t="s">
        <v>6793</v>
      </c>
      <c r="J708" t="s">
        <v>6793</v>
      </c>
      <c r="O708" t="s">
        <v>6793</v>
      </c>
      <c r="P708" t="s">
        <v>7515</v>
      </c>
      <c r="Q708" t="s">
        <v>7515</v>
      </c>
      <c r="R708" t="s">
        <v>7515</v>
      </c>
      <c r="S708" t="s">
        <v>7515</v>
      </c>
      <c r="T708" t="s">
        <v>7515</v>
      </c>
      <c r="U708" t="s">
        <v>7515</v>
      </c>
      <c r="V708" t="s">
        <v>7515</v>
      </c>
      <c r="W708" t="s">
        <v>7515</v>
      </c>
      <c r="X708" t="s">
        <v>7515</v>
      </c>
      <c r="Y708" t="s">
        <v>7515</v>
      </c>
      <c r="Z708" t="s">
        <v>7516</v>
      </c>
      <c r="AA708" t="s">
        <v>7515</v>
      </c>
      <c r="AB708" t="s">
        <v>7515</v>
      </c>
      <c r="AC708" t="s">
        <v>7515</v>
      </c>
      <c r="AD708" t="s">
        <v>7515</v>
      </c>
      <c r="AE708" t="s">
        <v>7515</v>
      </c>
      <c r="AF708" t="s">
        <v>7516</v>
      </c>
      <c r="AG708" t="s">
        <v>7515</v>
      </c>
      <c r="AH708" t="s">
        <v>7515</v>
      </c>
      <c r="AI708" t="s">
        <v>6796</v>
      </c>
      <c r="AQ708" t="s">
        <v>6985</v>
      </c>
      <c r="AR708" t="s">
        <v>6793</v>
      </c>
      <c r="AS708" t="s">
        <v>6793</v>
      </c>
      <c r="AT708">
        <v>0</v>
      </c>
      <c r="AU708">
        <v>5</v>
      </c>
      <c r="AV708" t="s">
        <v>6988</v>
      </c>
      <c r="AW708" t="s">
        <v>6793</v>
      </c>
      <c r="AX708" t="s">
        <v>6793</v>
      </c>
      <c r="AY708" t="s">
        <v>6813</v>
      </c>
      <c r="AZ708" t="s">
        <v>7531</v>
      </c>
      <c r="BA708" t="s">
        <v>7553</v>
      </c>
      <c r="BC708" t="s">
        <v>6794</v>
      </c>
      <c r="BD708" t="s">
        <v>6794</v>
      </c>
      <c r="BE708" t="s">
        <v>6794</v>
      </c>
      <c r="BF708" t="s">
        <v>6794</v>
      </c>
      <c r="BG708" t="s">
        <v>6793</v>
      </c>
      <c r="BH708" t="s">
        <v>6794</v>
      </c>
      <c r="BI708" t="s">
        <v>6793</v>
      </c>
      <c r="BJ708" t="s">
        <v>6794</v>
      </c>
      <c r="BK708" t="s">
        <v>6794</v>
      </c>
      <c r="BL708" t="s">
        <v>6794</v>
      </c>
      <c r="BM708" t="s">
        <v>7022</v>
      </c>
      <c r="BN708" t="s">
        <v>7025</v>
      </c>
      <c r="BO708" t="s">
        <v>6794</v>
      </c>
      <c r="BQ708">
        <v>50</v>
      </c>
      <c r="BR708">
        <v>75</v>
      </c>
      <c r="BS708" t="s">
        <v>7533</v>
      </c>
      <c r="BT708" t="s">
        <v>7601</v>
      </c>
      <c r="BU708" t="s">
        <v>7559</v>
      </c>
      <c r="BV708" t="s">
        <v>7561</v>
      </c>
      <c r="BW708" t="s">
        <v>7515</v>
      </c>
      <c r="BX708" t="s">
        <v>7516</v>
      </c>
      <c r="BY708" t="s">
        <v>7515</v>
      </c>
      <c r="BZ708" t="s">
        <v>7516</v>
      </c>
      <c r="CA708" t="s">
        <v>7515</v>
      </c>
      <c r="CB708" t="s">
        <v>7515</v>
      </c>
      <c r="CC708" t="s">
        <v>7515</v>
      </c>
      <c r="CD708" t="s">
        <v>7515</v>
      </c>
      <c r="CE708" t="s">
        <v>7515</v>
      </c>
      <c r="CF708" t="s">
        <v>7515</v>
      </c>
      <c r="CG708" t="s">
        <v>7515</v>
      </c>
      <c r="CH708" t="s">
        <v>7515</v>
      </c>
      <c r="CI708" t="s">
        <v>6793</v>
      </c>
      <c r="CJ708" t="s">
        <v>6794</v>
      </c>
      <c r="CO708" t="s">
        <v>6793</v>
      </c>
      <c r="CP708" t="s">
        <v>6793</v>
      </c>
      <c r="CQ708" t="s">
        <v>6794</v>
      </c>
      <c r="CR708" t="s">
        <v>6793</v>
      </c>
      <c r="CS708" t="s">
        <v>6794</v>
      </c>
      <c r="CT708" t="s">
        <v>6794</v>
      </c>
      <c r="CU708" t="s">
        <v>6794</v>
      </c>
      <c r="CV708" t="s">
        <v>6793</v>
      </c>
      <c r="CW708" t="s">
        <v>6794</v>
      </c>
      <c r="CX708" t="s">
        <v>7520</v>
      </c>
      <c r="CY708" t="s">
        <v>7521</v>
      </c>
      <c r="CZ708" t="s">
        <v>7536</v>
      </c>
      <c r="DA708" t="s">
        <v>6793</v>
      </c>
      <c r="DB708">
        <v>3</v>
      </c>
      <c r="DC708">
        <v>5</v>
      </c>
      <c r="DD708">
        <v>3</v>
      </c>
      <c r="DE708" t="s">
        <v>6793</v>
      </c>
      <c r="DF708">
        <v>1</v>
      </c>
      <c r="DG708" t="s">
        <v>7598</v>
      </c>
      <c r="DH708">
        <v>2006</v>
      </c>
      <c r="DI708" t="s">
        <v>7557</v>
      </c>
      <c r="DJ708" t="s">
        <v>7595</v>
      </c>
      <c r="DK708">
        <v>2007</v>
      </c>
      <c r="EA708">
        <v>5</v>
      </c>
      <c r="EC708">
        <v>3</v>
      </c>
      <c r="ED708">
        <v>0</v>
      </c>
      <c r="EE708">
        <v>0</v>
      </c>
      <c r="EF708">
        <v>0</v>
      </c>
      <c r="EG708">
        <v>2</v>
      </c>
      <c r="EH708">
        <v>0</v>
      </c>
      <c r="EI708">
        <v>0</v>
      </c>
      <c r="EJ708" t="s">
        <v>6794</v>
      </c>
      <c r="EP708" t="s">
        <v>6793</v>
      </c>
      <c r="EQ708" t="s">
        <v>7524</v>
      </c>
      <c r="ER708" t="s">
        <v>7598</v>
      </c>
      <c r="ES708">
        <v>2007</v>
      </c>
      <c r="EW708" t="s">
        <v>6794</v>
      </c>
      <c r="EX708" t="s">
        <v>6793</v>
      </c>
      <c r="KU708" t="s">
        <v>7538</v>
      </c>
      <c r="KV708" t="s">
        <v>7590</v>
      </c>
      <c r="KW708">
        <v>2006</v>
      </c>
      <c r="LA708" t="s">
        <v>6794</v>
      </c>
      <c r="NO708" t="s">
        <v>7524</v>
      </c>
      <c r="NP708" t="s">
        <v>7591</v>
      </c>
      <c r="NQ708">
        <v>2006</v>
      </c>
      <c r="NU708" t="s">
        <v>6794</v>
      </c>
      <c r="NW708">
        <v>3</v>
      </c>
      <c r="NX708" t="s">
        <v>7515</v>
      </c>
      <c r="NY708" t="s">
        <v>7515</v>
      </c>
      <c r="NZ708" t="s">
        <v>7515</v>
      </c>
      <c r="OA708" t="s">
        <v>7515</v>
      </c>
      <c r="OB708" t="s">
        <v>7515</v>
      </c>
      <c r="OC708" t="s">
        <v>7515</v>
      </c>
      <c r="OD708" t="s">
        <v>7516</v>
      </c>
      <c r="OE708" t="s">
        <v>7515</v>
      </c>
      <c r="OF708" t="s">
        <v>7515</v>
      </c>
      <c r="OG708" t="s">
        <v>7515</v>
      </c>
      <c r="OH708" t="s">
        <v>7515</v>
      </c>
      <c r="OI708" t="s">
        <v>7526</v>
      </c>
      <c r="OJ708" t="s">
        <v>7526</v>
      </c>
      <c r="OK708" t="s">
        <v>7526</v>
      </c>
      <c r="OL708" t="s">
        <v>7526</v>
      </c>
      <c r="OM708" t="s">
        <v>7528</v>
      </c>
      <c r="ON708" t="s">
        <v>7529</v>
      </c>
      <c r="OO708" t="s">
        <v>7528</v>
      </c>
      <c r="OP708">
        <v>4</v>
      </c>
      <c r="OQ708" t="s">
        <v>28</v>
      </c>
      <c r="OR708" t="s">
        <v>212</v>
      </c>
      <c r="OS708">
        <v>2006</v>
      </c>
      <c r="OT708">
        <v>7</v>
      </c>
      <c r="OU708">
        <v>1</v>
      </c>
      <c r="OV708">
        <v>7</v>
      </c>
      <c r="OW708">
        <v>1</v>
      </c>
      <c r="OX708">
        <v>0</v>
      </c>
      <c r="OY708">
        <v>35</v>
      </c>
      <c r="OZ708" t="s">
        <v>7516</v>
      </c>
      <c r="PA708" t="s">
        <v>7516</v>
      </c>
      <c r="PB708" t="s">
        <v>7515</v>
      </c>
      <c r="PC708" t="s">
        <v>7515</v>
      </c>
      <c r="PD708" t="s">
        <v>7515</v>
      </c>
      <c r="PE708" t="s">
        <v>7515</v>
      </c>
      <c r="PF708" t="s">
        <v>7515</v>
      </c>
      <c r="PG708" t="s">
        <v>7515</v>
      </c>
      <c r="PH708" t="s">
        <v>7515</v>
      </c>
      <c r="PI708" t="s">
        <v>7515</v>
      </c>
      <c r="PJ708" t="s">
        <v>7515</v>
      </c>
      <c r="PK708" t="s">
        <v>7515</v>
      </c>
      <c r="PL708" t="s">
        <v>7515</v>
      </c>
      <c r="PM708" t="s">
        <v>7515</v>
      </c>
      <c r="PN708" t="s">
        <v>7515</v>
      </c>
      <c r="PO708" t="s">
        <v>7515</v>
      </c>
      <c r="PP708" t="s">
        <v>7515</v>
      </c>
      <c r="PQ708" t="s">
        <v>7515</v>
      </c>
      <c r="PR708" t="s">
        <v>7515</v>
      </c>
      <c r="PS708" t="s">
        <v>7515</v>
      </c>
      <c r="PT708" t="s">
        <v>7515</v>
      </c>
      <c r="PU708" t="s">
        <v>7516</v>
      </c>
      <c r="PV708" t="s">
        <v>7515</v>
      </c>
      <c r="PW708" t="s">
        <v>7515</v>
      </c>
      <c r="PX708" t="s">
        <v>7515</v>
      </c>
      <c r="PY708" t="s">
        <v>7515</v>
      </c>
      <c r="PZ708" t="s">
        <v>7515</v>
      </c>
      <c r="QA708" t="s">
        <v>7515</v>
      </c>
      <c r="QB708" t="s">
        <v>7515</v>
      </c>
      <c r="QC708" t="s">
        <v>7515</v>
      </c>
      <c r="QE708">
        <v>-5</v>
      </c>
      <c r="QF708">
        <v>-5</v>
      </c>
      <c r="QG708">
        <v>-5</v>
      </c>
      <c r="QH708">
        <v>-5</v>
      </c>
      <c r="QI708">
        <v>-5</v>
      </c>
      <c r="QJ708">
        <v>-5</v>
      </c>
      <c r="QK708">
        <v>-5</v>
      </c>
      <c r="QL708" t="s">
        <v>7530</v>
      </c>
      <c r="RP708">
        <f t="shared" si="20"/>
        <v>5</v>
      </c>
      <c r="RS708">
        <f t="shared" si="21"/>
        <v>2</v>
      </c>
    </row>
    <row r="709" spans="1:487" x14ac:dyDescent="0.3">
      <c r="A709">
        <v>70696</v>
      </c>
      <c r="B709">
        <v>1325</v>
      </c>
      <c r="C709">
        <v>0</v>
      </c>
      <c r="D709">
        <v>5</v>
      </c>
      <c r="E709">
        <v>34</v>
      </c>
      <c r="F709">
        <v>186</v>
      </c>
      <c r="G709">
        <v>102</v>
      </c>
      <c r="H709">
        <v>15</v>
      </c>
      <c r="I709" t="s">
        <v>6793</v>
      </c>
      <c r="J709" t="s">
        <v>6793</v>
      </c>
      <c r="O709" t="s">
        <v>6793</v>
      </c>
      <c r="P709" t="s">
        <v>7515</v>
      </c>
      <c r="Q709" t="s">
        <v>7515</v>
      </c>
      <c r="R709" t="s">
        <v>7515</v>
      </c>
      <c r="S709" t="s">
        <v>7515</v>
      </c>
      <c r="T709" t="s">
        <v>7515</v>
      </c>
      <c r="U709" t="s">
        <v>7515</v>
      </c>
      <c r="V709" t="s">
        <v>7515</v>
      </c>
      <c r="W709" t="s">
        <v>7515</v>
      </c>
      <c r="X709" t="s">
        <v>7515</v>
      </c>
      <c r="Y709" t="s">
        <v>7515</v>
      </c>
      <c r="Z709" t="s">
        <v>7515</v>
      </c>
      <c r="AA709" t="s">
        <v>7515</v>
      </c>
      <c r="AB709" t="s">
        <v>7515</v>
      </c>
      <c r="AC709" t="s">
        <v>7515</v>
      </c>
      <c r="AD709" t="s">
        <v>7515</v>
      </c>
      <c r="AE709" t="s">
        <v>7516</v>
      </c>
      <c r="AF709" t="s">
        <v>7515</v>
      </c>
      <c r="AG709" t="s">
        <v>7515</v>
      </c>
      <c r="AH709" t="s">
        <v>7515</v>
      </c>
      <c r="AI709" t="s">
        <v>6796</v>
      </c>
      <c r="AQ709" t="s">
        <v>6985</v>
      </c>
      <c r="AR709" t="s">
        <v>6793</v>
      </c>
      <c r="AS709" t="s">
        <v>6793</v>
      </c>
      <c r="AT709">
        <v>0</v>
      </c>
      <c r="AU709">
        <v>20</v>
      </c>
      <c r="AV709" t="s">
        <v>6988</v>
      </c>
      <c r="AW709" t="s">
        <v>6793</v>
      </c>
      <c r="AX709" t="s">
        <v>6794</v>
      </c>
      <c r="AY709" t="s">
        <v>6813</v>
      </c>
      <c r="AZ709" t="s">
        <v>7531</v>
      </c>
      <c r="BA709" t="s">
        <v>6991</v>
      </c>
      <c r="BC709" t="s">
        <v>6794</v>
      </c>
      <c r="BD709" t="s">
        <v>6794</v>
      </c>
      <c r="BE709" t="s">
        <v>6793</v>
      </c>
      <c r="BF709" t="s">
        <v>6793</v>
      </c>
      <c r="BG709" t="s">
        <v>6793</v>
      </c>
      <c r="BH709" t="s">
        <v>6794</v>
      </c>
      <c r="BI709" t="s">
        <v>6794</v>
      </c>
      <c r="BJ709" t="s">
        <v>6794</v>
      </c>
      <c r="BK709" t="s">
        <v>6794</v>
      </c>
      <c r="BL709" t="s">
        <v>6794</v>
      </c>
      <c r="BM709" t="s">
        <v>7024</v>
      </c>
      <c r="BN709" t="s">
        <v>7021</v>
      </c>
      <c r="BO709" t="s">
        <v>6794</v>
      </c>
      <c r="BQ709">
        <v>0</v>
      </c>
      <c r="BR709" t="s">
        <v>6</v>
      </c>
      <c r="BS709" t="s">
        <v>7519</v>
      </c>
      <c r="BT709" t="s">
        <v>6</v>
      </c>
      <c r="BU709" t="s">
        <v>7559</v>
      </c>
      <c r="BV709" t="s">
        <v>7569</v>
      </c>
      <c r="BW709" t="s">
        <v>7515</v>
      </c>
      <c r="BX709" t="s">
        <v>7516</v>
      </c>
      <c r="BY709" t="s">
        <v>7516</v>
      </c>
      <c r="BZ709" t="s">
        <v>7515</v>
      </c>
      <c r="CA709" t="s">
        <v>7515</v>
      </c>
      <c r="CB709" t="s">
        <v>7515</v>
      </c>
      <c r="CC709" t="s">
        <v>7515</v>
      </c>
      <c r="CD709" t="s">
        <v>7515</v>
      </c>
      <c r="CE709" t="s">
        <v>7515</v>
      </c>
      <c r="CF709" t="s">
        <v>7515</v>
      </c>
      <c r="CG709" t="s">
        <v>7515</v>
      </c>
      <c r="CH709" t="s">
        <v>7515</v>
      </c>
      <c r="CI709" t="s">
        <v>6793</v>
      </c>
      <c r="CJ709" t="s">
        <v>6794</v>
      </c>
      <c r="CO709" t="s">
        <v>6793</v>
      </c>
      <c r="CP709" t="s">
        <v>6793</v>
      </c>
      <c r="CQ709" t="s">
        <v>6794</v>
      </c>
      <c r="CR709" t="s">
        <v>6793</v>
      </c>
      <c r="CS709" t="s">
        <v>6793</v>
      </c>
      <c r="CT709" t="s">
        <v>6794</v>
      </c>
      <c r="CU709" t="s">
        <v>6794</v>
      </c>
      <c r="CV709" t="s">
        <v>6793</v>
      </c>
      <c r="CW709" t="s">
        <v>6793</v>
      </c>
      <c r="CX709" t="s">
        <v>7520</v>
      </c>
      <c r="CY709" t="s">
        <v>7521</v>
      </c>
      <c r="CZ709" t="s">
        <v>7587</v>
      </c>
      <c r="DA709" t="s">
        <v>6793</v>
      </c>
      <c r="DB709">
        <v>4</v>
      </c>
      <c r="DC709">
        <v>5</v>
      </c>
      <c r="DD709">
        <v>4</v>
      </c>
      <c r="DE709" t="s">
        <v>6794</v>
      </c>
      <c r="EA709">
        <v>6</v>
      </c>
      <c r="EC709">
        <v>3</v>
      </c>
      <c r="ED709">
        <v>0</v>
      </c>
      <c r="EE709">
        <v>0</v>
      </c>
      <c r="EF709">
        <v>1</v>
      </c>
      <c r="EG709">
        <v>2</v>
      </c>
      <c r="EH709">
        <v>0</v>
      </c>
      <c r="EI709">
        <v>0</v>
      </c>
      <c r="EJ709" t="s">
        <v>6794</v>
      </c>
      <c r="EP709" t="s">
        <v>6793</v>
      </c>
      <c r="FO709" t="s">
        <v>7524</v>
      </c>
      <c r="FP709" t="s">
        <v>7598</v>
      </c>
      <c r="FQ709">
        <v>2007</v>
      </c>
      <c r="FS709" t="s">
        <v>7526</v>
      </c>
      <c r="FT709" t="s">
        <v>7527</v>
      </c>
      <c r="FU709" t="s">
        <v>6794</v>
      </c>
      <c r="FV709" t="s">
        <v>6793</v>
      </c>
      <c r="FW709" t="s">
        <v>7524</v>
      </c>
      <c r="FX709" t="s">
        <v>7598</v>
      </c>
      <c r="FY709">
        <v>2007</v>
      </c>
      <c r="GC709" t="s">
        <v>6794</v>
      </c>
      <c r="GE709" t="s">
        <v>7538</v>
      </c>
      <c r="GF709" t="s">
        <v>7593</v>
      </c>
      <c r="GG709">
        <v>2007</v>
      </c>
      <c r="GK709" t="s">
        <v>6794</v>
      </c>
      <c r="GM709" t="s">
        <v>7524</v>
      </c>
      <c r="GN709" t="s">
        <v>7593</v>
      </c>
      <c r="GO709">
        <v>2007</v>
      </c>
      <c r="GS709" t="s">
        <v>6794</v>
      </c>
      <c r="GU709" t="s">
        <v>7538</v>
      </c>
      <c r="GV709" t="s">
        <v>7593</v>
      </c>
      <c r="GW709">
        <v>2007</v>
      </c>
      <c r="HA709" t="s">
        <v>6794</v>
      </c>
      <c r="HS709" t="s">
        <v>7538</v>
      </c>
      <c r="HT709" t="s">
        <v>7593</v>
      </c>
      <c r="HU709">
        <v>2007</v>
      </c>
      <c r="HY709" t="s">
        <v>6794</v>
      </c>
      <c r="IA709" t="s">
        <v>7524</v>
      </c>
      <c r="IB709" t="s">
        <v>7593</v>
      </c>
      <c r="IC709">
        <v>2007</v>
      </c>
      <c r="IG709" t="s">
        <v>6794</v>
      </c>
      <c r="IH709" t="s">
        <v>6793</v>
      </c>
      <c r="II709" t="s">
        <v>7524</v>
      </c>
      <c r="IJ709" t="s">
        <v>7593</v>
      </c>
      <c r="IK709">
        <v>2007</v>
      </c>
      <c r="IM709" t="s">
        <v>7526</v>
      </c>
      <c r="IN709" t="s">
        <v>7527</v>
      </c>
      <c r="IO709" t="s">
        <v>6794</v>
      </c>
      <c r="IP709" t="s">
        <v>6793</v>
      </c>
      <c r="KE709" t="s">
        <v>7524</v>
      </c>
      <c r="KF709" t="s">
        <v>7593</v>
      </c>
      <c r="KG709">
        <v>2007</v>
      </c>
      <c r="KI709" t="s">
        <v>7526</v>
      </c>
      <c r="KJ709" t="s">
        <v>7527</v>
      </c>
      <c r="KK709" t="s">
        <v>6794</v>
      </c>
      <c r="KL709" t="s">
        <v>6966</v>
      </c>
      <c r="KM709" t="s">
        <v>6</v>
      </c>
      <c r="KN709" t="s">
        <v>6</v>
      </c>
      <c r="KO709" t="s">
        <v>6</v>
      </c>
      <c r="KP709" t="s">
        <v>7578</v>
      </c>
      <c r="KS709" t="s">
        <v>6794</v>
      </c>
      <c r="KT709" t="s">
        <v>6966</v>
      </c>
      <c r="MA709" t="s">
        <v>7524</v>
      </c>
      <c r="MB709" t="s">
        <v>7572</v>
      </c>
      <c r="MC709">
        <v>2007</v>
      </c>
      <c r="MG709" t="s">
        <v>6794</v>
      </c>
      <c r="MY709" t="s">
        <v>7524</v>
      </c>
      <c r="MZ709" t="s">
        <v>7572</v>
      </c>
      <c r="NA709">
        <v>2007</v>
      </c>
      <c r="NE709" t="s">
        <v>6794</v>
      </c>
      <c r="NG709" t="s">
        <v>7524</v>
      </c>
      <c r="NH709" t="s">
        <v>7574</v>
      </c>
      <c r="NI709">
        <v>2007</v>
      </c>
      <c r="NM709" t="s">
        <v>6794</v>
      </c>
      <c r="NN709" t="s">
        <v>6793</v>
      </c>
      <c r="NO709" t="s">
        <v>7524</v>
      </c>
      <c r="NP709" t="s">
        <v>7593</v>
      </c>
      <c r="NQ709">
        <v>2007</v>
      </c>
      <c r="NU709" t="s">
        <v>6794</v>
      </c>
      <c r="NW709">
        <v>0</v>
      </c>
      <c r="NX709" t="s">
        <v>7515</v>
      </c>
      <c r="NY709" t="s">
        <v>7515</v>
      </c>
      <c r="NZ709" t="s">
        <v>7515</v>
      </c>
      <c r="OA709" t="s">
        <v>7515</v>
      </c>
      <c r="OB709" t="s">
        <v>7515</v>
      </c>
      <c r="OC709" t="s">
        <v>7515</v>
      </c>
      <c r="OD709" t="s">
        <v>7516</v>
      </c>
      <c r="OE709" t="s">
        <v>7515</v>
      </c>
      <c r="OF709" t="s">
        <v>7515</v>
      </c>
      <c r="OG709" t="s">
        <v>7515</v>
      </c>
      <c r="OH709" t="s">
        <v>7515</v>
      </c>
      <c r="OJ709" t="s">
        <v>7526</v>
      </c>
      <c r="OM709" t="s">
        <v>7528</v>
      </c>
      <c r="ON709" t="s">
        <v>7529</v>
      </c>
      <c r="OO709" t="s">
        <v>7528</v>
      </c>
      <c r="OP709">
        <v>0</v>
      </c>
      <c r="OQ709" t="s">
        <v>28</v>
      </c>
      <c r="OR709" t="s">
        <v>265</v>
      </c>
      <c r="OS709">
        <v>2007</v>
      </c>
      <c r="OT709">
        <v>10</v>
      </c>
      <c r="OU709">
        <v>1</v>
      </c>
      <c r="OV709">
        <v>10</v>
      </c>
      <c r="OW709">
        <v>1</v>
      </c>
      <c r="OX709">
        <v>0</v>
      </c>
      <c r="OY709">
        <v>35</v>
      </c>
      <c r="OZ709" t="s">
        <v>7516</v>
      </c>
      <c r="PA709" t="s">
        <v>7515</v>
      </c>
      <c r="PB709" t="s">
        <v>7515</v>
      </c>
      <c r="PC709" t="s">
        <v>7515</v>
      </c>
      <c r="PD709" t="s">
        <v>7516</v>
      </c>
      <c r="PE709" t="s">
        <v>7516</v>
      </c>
      <c r="PF709" t="s">
        <v>7516</v>
      </c>
      <c r="PG709" t="s">
        <v>7516</v>
      </c>
      <c r="PH709" t="s">
        <v>7516</v>
      </c>
      <c r="PI709" t="s">
        <v>7515</v>
      </c>
      <c r="PJ709" t="s">
        <v>7515</v>
      </c>
      <c r="PK709" t="s">
        <v>7516</v>
      </c>
      <c r="PL709" t="s">
        <v>7516</v>
      </c>
      <c r="PM709" t="s">
        <v>7516</v>
      </c>
      <c r="PN709" t="s">
        <v>7515</v>
      </c>
      <c r="PO709" t="s">
        <v>7515</v>
      </c>
      <c r="PP709" t="s">
        <v>7515</v>
      </c>
      <c r="PQ709" t="s">
        <v>7515</v>
      </c>
      <c r="PR709" t="s">
        <v>7515</v>
      </c>
      <c r="PS709" t="s">
        <v>7516</v>
      </c>
      <c r="PT709" t="s">
        <v>7516</v>
      </c>
      <c r="PU709" t="s">
        <v>7515</v>
      </c>
      <c r="PV709" t="s">
        <v>7515</v>
      </c>
      <c r="PW709" t="s">
        <v>7515</v>
      </c>
      <c r="PX709" t="s">
        <v>7515</v>
      </c>
      <c r="PY709" t="s">
        <v>7516</v>
      </c>
      <c r="PZ709" t="s">
        <v>7515</v>
      </c>
      <c r="QA709" t="s">
        <v>7515</v>
      </c>
      <c r="QB709" t="s">
        <v>7516</v>
      </c>
      <c r="QC709" t="s">
        <v>7516</v>
      </c>
      <c r="QE709" t="s">
        <v>7516</v>
      </c>
      <c r="QF709" t="s">
        <v>7515</v>
      </c>
      <c r="QG709" t="s">
        <v>7515</v>
      </c>
      <c r="QH709" t="s">
        <v>7515</v>
      </c>
      <c r="QI709" t="s">
        <v>7515</v>
      </c>
      <c r="QJ709" t="s">
        <v>7515</v>
      </c>
      <c r="QK709" t="s">
        <v>7515</v>
      </c>
      <c r="QW709" t="s">
        <v>7530</v>
      </c>
      <c r="QX709" t="s">
        <v>7530</v>
      </c>
      <c r="RP709">
        <f t="shared" si="20"/>
        <v>2</v>
      </c>
      <c r="RS709">
        <f t="shared" si="21"/>
        <v>3</v>
      </c>
    </row>
    <row r="710" spans="1:487" x14ac:dyDescent="0.3">
      <c r="A710">
        <v>70697</v>
      </c>
      <c r="B710">
        <v>1327</v>
      </c>
      <c r="C710">
        <v>0</v>
      </c>
      <c r="D710">
        <v>5</v>
      </c>
      <c r="E710">
        <v>12</v>
      </c>
      <c r="F710">
        <v>87</v>
      </c>
      <c r="G710">
        <v>102</v>
      </c>
      <c r="H710">
        <v>10</v>
      </c>
      <c r="I710" t="s">
        <v>6793</v>
      </c>
      <c r="J710" t="s">
        <v>6793</v>
      </c>
      <c r="O710" t="s">
        <v>6793</v>
      </c>
      <c r="P710" t="s">
        <v>7515</v>
      </c>
      <c r="Q710" t="s">
        <v>7515</v>
      </c>
      <c r="R710" t="s">
        <v>7515</v>
      </c>
      <c r="S710" t="s">
        <v>7515</v>
      </c>
      <c r="T710" t="s">
        <v>7515</v>
      </c>
      <c r="U710" t="s">
        <v>7515</v>
      </c>
      <c r="V710" t="s">
        <v>7515</v>
      </c>
      <c r="W710" t="s">
        <v>7515</v>
      </c>
      <c r="X710" t="s">
        <v>7515</v>
      </c>
      <c r="Y710" t="s">
        <v>7515</v>
      </c>
      <c r="Z710" t="s">
        <v>7515</v>
      </c>
      <c r="AA710" t="s">
        <v>7515</v>
      </c>
      <c r="AB710" t="s">
        <v>7516</v>
      </c>
      <c r="AC710" t="s">
        <v>7515</v>
      </c>
      <c r="AD710" t="s">
        <v>7515</v>
      </c>
      <c r="AE710" t="s">
        <v>7515</v>
      </c>
      <c r="AF710" t="s">
        <v>7516</v>
      </c>
      <c r="AG710" t="s">
        <v>7515</v>
      </c>
      <c r="AH710" t="s">
        <v>7515</v>
      </c>
      <c r="AI710" t="s">
        <v>7517</v>
      </c>
      <c r="AL710">
        <v>0</v>
      </c>
      <c r="AM710">
        <v>2</v>
      </c>
      <c r="AN710" t="s">
        <v>6845</v>
      </c>
      <c r="AQ710" t="s">
        <v>6993</v>
      </c>
      <c r="AR710" t="s">
        <v>6794</v>
      </c>
      <c r="AS710" t="s">
        <v>6794</v>
      </c>
      <c r="AT710">
        <v>0</v>
      </c>
      <c r="AU710">
        <v>15</v>
      </c>
      <c r="AV710" t="s">
        <v>7568</v>
      </c>
      <c r="AW710" t="s">
        <v>6794</v>
      </c>
      <c r="AX710" t="s">
        <v>6794</v>
      </c>
      <c r="AY710" t="s">
        <v>6813</v>
      </c>
      <c r="AZ710" t="s">
        <v>7531</v>
      </c>
      <c r="BA710" t="s">
        <v>6991</v>
      </c>
      <c r="BC710" t="s">
        <v>6794</v>
      </c>
      <c r="BD710" t="s">
        <v>6794</v>
      </c>
      <c r="BE710" t="s">
        <v>6793</v>
      </c>
      <c r="BF710" t="s">
        <v>6793</v>
      </c>
      <c r="BH710" t="s">
        <v>6794</v>
      </c>
      <c r="BI710" t="s">
        <v>6794</v>
      </c>
      <c r="BJ710" t="s">
        <v>6793</v>
      </c>
      <c r="BK710" t="s">
        <v>6794</v>
      </c>
      <c r="BL710" t="s">
        <v>6794</v>
      </c>
      <c r="BM710" t="s">
        <v>7031</v>
      </c>
      <c r="BN710" t="s">
        <v>7025</v>
      </c>
      <c r="BO710" t="s">
        <v>6794</v>
      </c>
      <c r="BQ710">
        <v>30</v>
      </c>
      <c r="BR710">
        <v>50</v>
      </c>
      <c r="BS710" t="s">
        <v>7519</v>
      </c>
      <c r="BT710" t="s">
        <v>6</v>
      </c>
      <c r="BU710" t="s">
        <v>7559</v>
      </c>
      <c r="BV710" t="s">
        <v>7543</v>
      </c>
      <c r="BW710" t="s">
        <v>7516</v>
      </c>
      <c r="BX710" t="s">
        <v>7515</v>
      </c>
      <c r="BY710" t="s">
        <v>7515</v>
      </c>
      <c r="BZ710" t="s">
        <v>7515</v>
      </c>
      <c r="CA710" t="s">
        <v>7515</v>
      </c>
      <c r="CB710" t="s">
        <v>7515</v>
      </c>
      <c r="CC710" t="s">
        <v>7515</v>
      </c>
      <c r="CD710" t="s">
        <v>7515</v>
      </c>
      <c r="CE710" t="s">
        <v>7515</v>
      </c>
      <c r="CF710" t="s">
        <v>7515</v>
      </c>
      <c r="CG710" t="s">
        <v>7515</v>
      </c>
      <c r="CH710" t="s">
        <v>7515</v>
      </c>
      <c r="CI710" t="s">
        <v>6794</v>
      </c>
      <c r="CJ710" t="s">
        <v>6794</v>
      </c>
      <c r="CO710" t="s">
        <v>6793</v>
      </c>
      <c r="CP710" t="s">
        <v>6793</v>
      </c>
      <c r="CQ710" t="s">
        <v>6794</v>
      </c>
      <c r="CR710" t="s">
        <v>6793</v>
      </c>
      <c r="CS710" t="s">
        <v>6794</v>
      </c>
      <c r="CT710" t="s">
        <v>6794</v>
      </c>
      <c r="CU710" t="s">
        <v>6794</v>
      </c>
      <c r="CV710" t="s">
        <v>6793</v>
      </c>
      <c r="CW710" t="s">
        <v>6794</v>
      </c>
      <c r="CX710" t="s">
        <v>7520</v>
      </c>
      <c r="CY710" t="s">
        <v>7521</v>
      </c>
      <c r="CZ710" t="s">
        <v>7605</v>
      </c>
      <c r="DA710" t="s">
        <v>6793</v>
      </c>
      <c r="DB710">
        <v>3</v>
      </c>
      <c r="DC710">
        <v>3</v>
      </c>
      <c r="DD710">
        <v>3</v>
      </c>
      <c r="DE710" t="s">
        <v>6794</v>
      </c>
      <c r="EA710">
        <v>2</v>
      </c>
      <c r="EC710">
        <v>0</v>
      </c>
      <c r="ED710">
        <v>0</v>
      </c>
      <c r="EE710">
        <v>0</v>
      </c>
      <c r="EF710">
        <v>2</v>
      </c>
      <c r="EG710">
        <v>0</v>
      </c>
      <c r="EH710">
        <v>0</v>
      </c>
      <c r="EI710">
        <v>0</v>
      </c>
      <c r="EJ710" t="s">
        <v>6794</v>
      </c>
      <c r="EP710" t="s">
        <v>6794</v>
      </c>
      <c r="OI710" t="s">
        <v>7526</v>
      </c>
      <c r="OJ710" t="s">
        <v>7526</v>
      </c>
      <c r="OK710" t="s">
        <v>7526</v>
      </c>
      <c r="OL710" t="s">
        <v>7526</v>
      </c>
      <c r="OM710" t="s">
        <v>7528</v>
      </c>
      <c r="ON710" t="s">
        <v>7539</v>
      </c>
      <c r="OO710" t="s">
        <v>7528</v>
      </c>
      <c r="OP710">
        <v>4</v>
      </c>
      <c r="OQ710" t="s">
        <v>28</v>
      </c>
      <c r="OR710" t="s">
        <v>212</v>
      </c>
      <c r="OS710">
        <v>2007</v>
      </c>
      <c r="OT710">
        <v>8</v>
      </c>
      <c r="OU710">
        <v>1</v>
      </c>
      <c r="OV710">
        <v>8</v>
      </c>
      <c r="OW710">
        <v>0</v>
      </c>
      <c r="OX710">
        <v>1</v>
      </c>
      <c r="OY710">
        <v>35</v>
      </c>
      <c r="QE710">
        <v>-5</v>
      </c>
      <c r="QF710">
        <v>-5</v>
      </c>
      <c r="QG710">
        <v>-5</v>
      </c>
      <c r="QH710">
        <v>-5</v>
      </c>
      <c r="QI710">
        <v>-5</v>
      </c>
      <c r="QJ710">
        <v>-5</v>
      </c>
      <c r="QK710">
        <v>-5</v>
      </c>
      <c r="RP710">
        <f t="shared" si="20"/>
        <v>3</v>
      </c>
      <c r="RS710">
        <f t="shared" si="21"/>
        <v>10</v>
      </c>
    </row>
    <row r="711" spans="1:487" x14ac:dyDescent="0.3">
      <c r="A711">
        <v>70698</v>
      </c>
      <c r="B711">
        <v>1328</v>
      </c>
      <c r="C711">
        <v>0</v>
      </c>
      <c r="D711">
        <v>5</v>
      </c>
      <c r="E711">
        <v>14</v>
      </c>
      <c r="F711">
        <v>116</v>
      </c>
      <c r="G711">
        <v>102</v>
      </c>
      <c r="H711">
        <v>15</v>
      </c>
      <c r="I711" t="s">
        <v>6793</v>
      </c>
      <c r="J711" t="s">
        <v>6793</v>
      </c>
      <c r="O711" t="s">
        <v>6793</v>
      </c>
      <c r="P711" t="s">
        <v>7516</v>
      </c>
      <c r="Q711" t="s">
        <v>7515</v>
      </c>
      <c r="R711" t="s">
        <v>7515</v>
      </c>
      <c r="S711" t="s">
        <v>7515</v>
      </c>
      <c r="T711" t="s">
        <v>7515</v>
      </c>
      <c r="U711" t="s">
        <v>7515</v>
      </c>
      <c r="V711" t="s">
        <v>7515</v>
      </c>
      <c r="W711" t="s">
        <v>7515</v>
      </c>
      <c r="X711" t="s">
        <v>7515</v>
      </c>
      <c r="Y711" t="s">
        <v>7515</v>
      </c>
      <c r="Z711" t="s">
        <v>7515</v>
      </c>
      <c r="AA711" t="s">
        <v>7515</v>
      </c>
      <c r="AB711" t="s">
        <v>7515</v>
      </c>
      <c r="AC711" t="s">
        <v>7515</v>
      </c>
      <c r="AD711" t="s">
        <v>7515</v>
      </c>
      <c r="AE711" t="s">
        <v>7515</v>
      </c>
      <c r="AF711" t="s">
        <v>7515</v>
      </c>
      <c r="AG711" t="s">
        <v>7515</v>
      </c>
      <c r="AH711" t="s">
        <v>7515</v>
      </c>
      <c r="AI711" t="s">
        <v>6796</v>
      </c>
      <c r="AQ711" t="s">
        <v>6985</v>
      </c>
      <c r="AR711" t="s">
        <v>6794</v>
      </c>
      <c r="AS711" t="s">
        <v>6794</v>
      </c>
      <c r="AT711">
        <v>0</v>
      </c>
      <c r="AU711">
        <v>18</v>
      </c>
      <c r="AV711" t="s">
        <v>6988</v>
      </c>
      <c r="AW711" t="s">
        <v>6793</v>
      </c>
      <c r="AX711" t="s">
        <v>6793</v>
      </c>
      <c r="AY711" t="s">
        <v>6813</v>
      </c>
      <c r="AZ711" t="s">
        <v>7531</v>
      </c>
      <c r="BA711" t="s">
        <v>6991</v>
      </c>
      <c r="BC711" t="s">
        <v>6793</v>
      </c>
      <c r="BD711" t="s">
        <v>6794</v>
      </c>
      <c r="BE711" t="s">
        <v>6793</v>
      </c>
      <c r="BF711" t="s">
        <v>6793</v>
      </c>
      <c r="BG711" t="s">
        <v>6794</v>
      </c>
      <c r="BH711" t="s">
        <v>6794</v>
      </c>
      <c r="BI711" t="s">
        <v>6794</v>
      </c>
      <c r="BJ711" t="s">
        <v>6794</v>
      </c>
      <c r="BK711" t="s">
        <v>6793</v>
      </c>
      <c r="BL711" t="s">
        <v>6794</v>
      </c>
      <c r="BM711" t="s">
        <v>7024</v>
      </c>
      <c r="BN711" t="s">
        <v>7029</v>
      </c>
      <c r="BO711" t="s">
        <v>6794</v>
      </c>
      <c r="BQ711">
        <v>50</v>
      </c>
      <c r="BR711" t="s">
        <v>6</v>
      </c>
      <c r="BS711" t="s">
        <v>7519</v>
      </c>
      <c r="BT711" t="s">
        <v>6</v>
      </c>
      <c r="BU711" t="s">
        <v>7029</v>
      </c>
      <c r="BV711" t="s">
        <v>7535</v>
      </c>
      <c r="BW711" t="s">
        <v>7515</v>
      </c>
      <c r="BX711" t="s">
        <v>7515</v>
      </c>
      <c r="BY711" t="s">
        <v>7515</v>
      </c>
      <c r="BZ711" t="s">
        <v>7515</v>
      </c>
      <c r="CA711" t="s">
        <v>7515</v>
      </c>
      <c r="CB711" t="s">
        <v>7515</v>
      </c>
      <c r="CC711" t="s">
        <v>7515</v>
      </c>
      <c r="CD711" t="s">
        <v>7515</v>
      </c>
      <c r="CE711" t="s">
        <v>7515</v>
      </c>
      <c r="CF711" t="s">
        <v>7516</v>
      </c>
      <c r="CG711" t="s">
        <v>7515</v>
      </c>
      <c r="CH711" t="s">
        <v>7515</v>
      </c>
      <c r="CI711" t="s">
        <v>6793</v>
      </c>
      <c r="CJ711" t="s">
        <v>6794</v>
      </c>
      <c r="CO711" t="s">
        <v>6793</v>
      </c>
      <c r="CP711" t="s">
        <v>6793</v>
      </c>
      <c r="CQ711" t="s">
        <v>6794</v>
      </c>
      <c r="CR711" t="s">
        <v>6793</v>
      </c>
      <c r="CS711" t="s">
        <v>6794</v>
      </c>
      <c r="CT711" t="s">
        <v>6794</v>
      </c>
      <c r="CU711" t="s">
        <v>6794</v>
      </c>
      <c r="CV711" t="s">
        <v>6793</v>
      </c>
      <c r="CW711" t="s">
        <v>6794</v>
      </c>
      <c r="CX711" t="s">
        <v>7520</v>
      </c>
      <c r="CY711" t="s">
        <v>7521</v>
      </c>
      <c r="CZ711" t="s">
        <v>7522</v>
      </c>
      <c r="DA711" t="s">
        <v>6793</v>
      </c>
      <c r="DB711">
        <v>2</v>
      </c>
      <c r="DC711">
        <v>3</v>
      </c>
      <c r="DD711">
        <v>2</v>
      </c>
      <c r="DE711" t="s">
        <v>6793</v>
      </c>
      <c r="DF711">
        <v>2</v>
      </c>
      <c r="DG711" t="s">
        <v>7556</v>
      </c>
      <c r="DH711">
        <v>2006</v>
      </c>
      <c r="DI711" t="s">
        <v>7557</v>
      </c>
      <c r="DJ711" t="s">
        <v>7574</v>
      </c>
      <c r="DK711">
        <v>2006</v>
      </c>
      <c r="DL711" t="s">
        <v>7572</v>
      </c>
      <c r="DM711">
        <v>2007</v>
      </c>
      <c r="DN711" t="s">
        <v>7557</v>
      </c>
      <c r="DO711" t="s">
        <v>7598</v>
      </c>
      <c r="DP711">
        <v>2007</v>
      </c>
      <c r="EA711">
        <v>4</v>
      </c>
      <c r="EC711">
        <v>2</v>
      </c>
      <c r="ED711">
        <v>0</v>
      </c>
      <c r="EE711">
        <v>0</v>
      </c>
      <c r="EF711">
        <v>2</v>
      </c>
      <c r="EG711">
        <v>0</v>
      </c>
      <c r="EH711">
        <v>0</v>
      </c>
      <c r="EI711">
        <v>0</v>
      </c>
      <c r="EJ711" t="s">
        <v>6794</v>
      </c>
      <c r="EP711" t="s">
        <v>6793</v>
      </c>
      <c r="NO711" t="s">
        <v>7524</v>
      </c>
      <c r="NP711" t="s">
        <v>7558</v>
      </c>
      <c r="NQ711">
        <v>2005</v>
      </c>
      <c r="NU711" t="s">
        <v>6794</v>
      </c>
      <c r="OI711" t="s">
        <v>7526</v>
      </c>
      <c r="OJ711" t="s">
        <v>7526</v>
      </c>
      <c r="OK711" t="s">
        <v>7526</v>
      </c>
      <c r="OL711" t="s">
        <v>7526</v>
      </c>
      <c r="OM711" t="s">
        <v>7528</v>
      </c>
      <c r="ON711" t="s">
        <v>7529</v>
      </c>
      <c r="OO711" t="s">
        <v>7528</v>
      </c>
      <c r="OP711">
        <v>0</v>
      </c>
      <c r="OQ711" t="s">
        <v>28</v>
      </c>
      <c r="OR711" t="s">
        <v>265</v>
      </c>
      <c r="OS711">
        <v>2007</v>
      </c>
      <c r="OT711">
        <v>11</v>
      </c>
      <c r="OU711">
        <v>1</v>
      </c>
      <c r="OV711">
        <v>11</v>
      </c>
      <c r="OW711">
        <v>1</v>
      </c>
      <c r="OX711">
        <v>0</v>
      </c>
      <c r="OY711">
        <v>35</v>
      </c>
      <c r="OZ711" t="s">
        <v>7516</v>
      </c>
      <c r="PA711" t="s">
        <v>7515</v>
      </c>
      <c r="PB711" t="s">
        <v>7515</v>
      </c>
      <c r="PC711" t="s">
        <v>7515</v>
      </c>
      <c r="PD711" t="s">
        <v>7515</v>
      </c>
      <c r="PE711" t="s">
        <v>7515</v>
      </c>
      <c r="PF711" t="s">
        <v>7515</v>
      </c>
      <c r="PG711" t="s">
        <v>7515</v>
      </c>
      <c r="PH711" t="s">
        <v>7515</v>
      </c>
      <c r="PI711" t="s">
        <v>7515</v>
      </c>
      <c r="PJ711" t="s">
        <v>7515</v>
      </c>
      <c r="PK711" t="s">
        <v>7515</v>
      </c>
      <c r="PL711" t="s">
        <v>7515</v>
      </c>
      <c r="PM711" t="s">
        <v>7515</v>
      </c>
      <c r="PN711" t="s">
        <v>7515</v>
      </c>
      <c r="PO711" t="s">
        <v>7515</v>
      </c>
      <c r="PP711" t="s">
        <v>7515</v>
      </c>
      <c r="PQ711" t="s">
        <v>7515</v>
      </c>
      <c r="PR711" t="s">
        <v>7515</v>
      </c>
      <c r="PS711" t="s">
        <v>7515</v>
      </c>
      <c r="PT711" t="s">
        <v>7515</v>
      </c>
      <c r="PU711" t="s">
        <v>7515</v>
      </c>
      <c r="PV711" t="s">
        <v>7515</v>
      </c>
      <c r="PW711" t="s">
        <v>7515</v>
      </c>
      <c r="PX711" t="s">
        <v>7515</v>
      </c>
      <c r="PY711" t="s">
        <v>7515</v>
      </c>
      <c r="PZ711" t="s">
        <v>7515</v>
      </c>
      <c r="QA711" t="s">
        <v>7515</v>
      </c>
      <c r="QB711" t="s">
        <v>7515</v>
      </c>
      <c r="QC711" t="s">
        <v>7515</v>
      </c>
      <c r="QE711" t="s">
        <v>7515</v>
      </c>
      <c r="QF711" t="s">
        <v>7516</v>
      </c>
      <c r="QG711" t="s">
        <v>7515</v>
      </c>
      <c r="QH711" t="s">
        <v>7515</v>
      </c>
      <c r="QI711" t="s">
        <v>7515</v>
      </c>
      <c r="QJ711" t="s">
        <v>7515</v>
      </c>
      <c r="QK711" t="s">
        <v>7515</v>
      </c>
      <c r="RP711">
        <f t="shared" si="20"/>
        <v>3</v>
      </c>
      <c r="RS711">
        <f t="shared" si="21"/>
        <v>3</v>
      </c>
    </row>
    <row r="712" spans="1:487" x14ac:dyDescent="0.3">
      <c r="A712">
        <v>70699</v>
      </c>
      <c r="B712">
        <v>1330</v>
      </c>
      <c r="C712">
        <v>0</v>
      </c>
      <c r="D712">
        <v>5</v>
      </c>
      <c r="E712">
        <v>15</v>
      </c>
      <c r="F712">
        <v>86</v>
      </c>
      <c r="G712">
        <v>102</v>
      </c>
      <c r="H712">
        <v>16</v>
      </c>
      <c r="I712" t="s">
        <v>6793</v>
      </c>
      <c r="J712" t="s">
        <v>6793</v>
      </c>
      <c r="O712" t="s">
        <v>6793</v>
      </c>
      <c r="P712" t="s">
        <v>7516</v>
      </c>
      <c r="Q712" t="s">
        <v>7515</v>
      </c>
      <c r="R712" t="s">
        <v>7515</v>
      </c>
      <c r="S712" t="s">
        <v>7515</v>
      </c>
      <c r="T712" t="s">
        <v>7515</v>
      </c>
      <c r="U712" t="s">
        <v>7515</v>
      </c>
      <c r="V712" t="s">
        <v>7515</v>
      </c>
      <c r="W712" t="s">
        <v>7515</v>
      </c>
      <c r="X712" t="s">
        <v>7515</v>
      </c>
      <c r="Y712" t="s">
        <v>7515</v>
      </c>
      <c r="Z712" t="s">
        <v>7515</v>
      </c>
      <c r="AA712" t="s">
        <v>7515</v>
      </c>
      <c r="AB712" t="s">
        <v>7515</v>
      </c>
      <c r="AC712" t="s">
        <v>7515</v>
      </c>
      <c r="AD712" t="s">
        <v>7515</v>
      </c>
      <c r="AE712" t="s">
        <v>7515</v>
      </c>
      <c r="AF712" t="s">
        <v>7515</v>
      </c>
      <c r="AG712" t="s">
        <v>7515</v>
      </c>
      <c r="AH712" t="s">
        <v>7515</v>
      </c>
      <c r="AI712" t="s">
        <v>7517</v>
      </c>
      <c r="AL712">
        <v>0</v>
      </c>
      <c r="AM712">
        <v>10</v>
      </c>
      <c r="AN712" t="s">
        <v>6845</v>
      </c>
      <c r="AQ712" t="s">
        <v>6993</v>
      </c>
      <c r="AR712" t="s">
        <v>6793</v>
      </c>
      <c r="AS712" t="s">
        <v>6794</v>
      </c>
      <c r="AT712">
        <v>0</v>
      </c>
      <c r="AU712">
        <v>15</v>
      </c>
      <c r="AV712" t="s">
        <v>6988</v>
      </c>
      <c r="AW712" t="s">
        <v>6793</v>
      </c>
      <c r="AX712" t="s">
        <v>6794</v>
      </c>
      <c r="AY712" t="s">
        <v>6</v>
      </c>
      <c r="BA712" t="s">
        <v>6991</v>
      </c>
      <c r="BC712" t="s">
        <v>6966</v>
      </c>
      <c r="BD712" t="s">
        <v>6794</v>
      </c>
      <c r="BE712" t="s">
        <v>6793</v>
      </c>
      <c r="BF712" t="s">
        <v>6793</v>
      </c>
      <c r="BG712" t="s">
        <v>6794</v>
      </c>
      <c r="BH712" t="s">
        <v>6794</v>
      </c>
      <c r="BI712" t="s">
        <v>6793</v>
      </c>
      <c r="BJ712" t="s">
        <v>6794</v>
      </c>
      <c r="BK712" t="s">
        <v>6793</v>
      </c>
      <c r="BL712" t="s">
        <v>6794</v>
      </c>
      <c r="BM712" t="s">
        <v>7024</v>
      </c>
      <c r="BN712" t="s">
        <v>7021</v>
      </c>
      <c r="BO712" t="s">
        <v>6794</v>
      </c>
      <c r="BQ712" t="s">
        <v>7547</v>
      </c>
      <c r="BR712" t="s">
        <v>6</v>
      </c>
      <c r="BS712" t="s">
        <v>7533</v>
      </c>
      <c r="BT712" t="s">
        <v>6</v>
      </c>
      <c r="BU712" t="s">
        <v>7559</v>
      </c>
      <c r="BV712" t="s">
        <v>7535</v>
      </c>
      <c r="BW712" t="s">
        <v>7515</v>
      </c>
      <c r="BX712" t="s">
        <v>7516</v>
      </c>
      <c r="BY712" t="s">
        <v>7515</v>
      </c>
      <c r="BZ712" t="s">
        <v>7515</v>
      </c>
      <c r="CA712" t="s">
        <v>7515</v>
      </c>
      <c r="CB712" t="s">
        <v>7515</v>
      </c>
      <c r="CC712" t="s">
        <v>7515</v>
      </c>
      <c r="CD712" t="s">
        <v>7515</v>
      </c>
      <c r="CE712" t="s">
        <v>7515</v>
      </c>
      <c r="CF712" t="s">
        <v>7516</v>
      </c>
      <c r="CG712" t="s">
        <v>7515</v>
      </c>
      <c r="CH712" t="s">
        <v>7515</v>
      </c>
      <c r="CI712" t="s">
        <v>6794</v>
      </c>
      <c r="CJ712" t="s">
        <v>6794</v>
      </c>
      <c r="CO712" t="s">
        <v>6793</v>
      </c>
      <c r="CP712" t="s">
        <v>6794</v>
      </c>
      <c r="CQ712" t="s">
        <v>6793</v>
      </c>
      <c r="CR712" t="s">
        <v>6794</v>
      </c>
      <c r="CS712" t="s">
        <v>6794</v>
      </c>
      <c r="CT712" t="s">
        <v>6794</v>
      </c>
      <c r="CU712" t="s">
        <v>6794</v>
      </c>
      <c r="CV712" t="s">
        <v>6793</v>
      </c>
      <c r="CW712" t="s">
        <v>6794</v>
      </c>
      <c r="CX712" t="s">
        <v>7520</v>
      </c>
      <c r="CY712" t="s">
        <v>7521</v>
      </c>
      <c r="CZ712" t="s">
        <v>7536</v>
      </c>
      <c r="DA712" t="s">
        <v>6793</v>
      </c>
      <c r="DB712">
        <v>3</v>
      </c>
      <c r="DC712">
        <v>3</v>
      </c>
      <c r="DD712">
        <v>3</v>
      </c>
      <c r="DE712" t="s">
        <v>6794</v>
      </c>
      <c r="EA712">
        <v>2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1</v>
      </c>
      <c r="EI712">
        <v>1</v>
      </c>
      <c r="EJ712" t="s">
        <v>6794</v>
      </c>
      <c r="EP712" t="s">
        <v>6966</v>
      </c>
      <c r="OI712" t="s">
        <v>7527</v>
      </c>
      <c r="OJ712" t="s">
        <v>7527</v>
      </c>
      <c r="OK712" t="s">
        <v>7527</v>
      </c>
      <c r="OL712" t="s">
        <v>7527</v>
      </c>
      <c r="OM712" t="s">
        <v>6757</v>
      </c>
      <c r="ON712" t="s">
        <v>7539</v>
      </c>
      <c r="OO712" t="s">
        <v>7528</v>
      </c>
      <c r="OP712">
        <v>1</v>
      </c>
      <c r="OQ712" t="s">
        <v>28</v>
      </c>
      <c r="OR712" t="s">
        <v>265</v>
      </c>
      <c r="OS712">
        <v>2007</v>
      </c>
      <c r="OT712">
        <v>1</v>
      </c>
      <c r="OU712">
        <v>1</v>
      </c>
      <c r="OV712">
        <v>1</v>
      </c>
      <c r="OW712">
        <v>0</v>
      </c>
      <c r="OX712">
        <v>1</v>
      </c>
      <c r="OY712">
        <v>35</v>
      </c>
      <c r="QE712" t="s">
        <v>7516</v>
      </c>
      <c r="QF712" t="s">
        <v>7515</v>
      </c>
      <c r="QG712" t="s">
        <v>7515</v>
      </c>
      <c r="QH712" t="s">
        <v>7515</v>
      </c>
      <c r="QI712" t="s">
        <v>7515</v>
      </c>
      <c r="QJ712" t="s">
        <v>7515</v>
      </c>
      <c r="QK712" t="s">
        <v>7515</v>
      </c>
      <c r="RP712">
        <f t="shared" si="20"/>
        <v>3</v>
      </c>
      <c r="RS712">
        <f t="shared" si="21"/>
        <v>3</v>
      </c>
    </row>
    <row r="713" spans="1:487" x14ac:dyDescent="0.3">
      <c r="A713">
        <v>70700</v>
      </c>
      <c r="B713">
        <v>1332</v>
      </c>
      <c r="C713">
        <v>0</v>
      </c>
      <c r="D713">
        <v>5</v>
      </c>
      <c r="E713">
        <v>14</v>
      </c>
      <c r="F713">
        <v>73</v>
      </c>
      <c r="G713">
        <v>102</v>
      </c>
      <c r="H713">
        <v>15</v>
      </c>
      <c r="I713" t="s">
        <v>6793</v>
      </c>
      <c r="J713" t="s">
        <v>6793</v>
      </c>
      <c r="O713" t="s">
        <v>6793</v>
      </c>
      <c r="P713" t="s">
        <v>7515</v>
      </c>
      <c r="Q713" t="s">
        <v>7516</v>
      </c>
      <c r="R713" t="s">
        <v>7515</v>
      </c>
      <c r="S713" t="s">
        <v>7515</v>
      </c>
      <c r="T713" t="s">
        <v>7515</v>
      </c>
      <c r="U713" t="s">
        <v>7515</v>
      </c>
      <c r="V713" t="s">
        <v>7515</v>
      </c>
      <c r="W713" t="s">
        <v>7515</v>
      </c>
      <c r="X713" t="s">
        <v>7515</v>
      </c>
      <c r="Y713" t="s">
        <v>7515</v>
      </c>
      <c r="Z713" t="s">
        <v>7515</v>
      </c>
      <c r="AA713" t="s">
        <v>7515</v>
      </c>
      <c r="AB713" t="s">
        <v>7515</v>
      </c>
      <c r="AC713" t="s">
        <v>7515</v>
      </c>
      <c r="AD713" t="s">
        <v>7515</v>
      </c>
      <c r="AE713" t="s">
        <v>7515</v>
      </c>
      <c r="AF713" t="s">
        <v>7515</v>
      </c>
      <c r="AG713" t="s">
        <v>7515</v>
      </c>
      <c r="AH713" t="s">
        <v>7515</v>
      </c>
      <c r="AI713" t="s">
        <v>6796</v>
      </c>
      <c r="AQ713" t="s">
        <v>6985</v>
      </c>
      <c r="AR713" t="s">
        <v>6793</v>
      </c>
      <c r="AS713" t="s">
        <v>6794</v>
      </c>
      <c r="AT713">
        <v>0</v>
      </c>
      <c r="AU713">
        <v>4</v>
      </c>
      <c r="AV713" t="s">
        <v>6988</v>
      </c>
      <c r="AW713" t="s">
        <v>6793</v>
      </c>
      <c r="AX713" t="s">
        <v>6794</v>
      </c>
      <c r="AY713" t="s">
        <v>6813</v>
      </c>
      <c r="AZ713" t="s">
        <v>7531</v>
      </c>
      <c r="BA713" t="s">
        <v>7553</v>
      </c>
      <c r="BC713" t="s">
        <v>6794</v>
      </c>
      <c r="BD713" t="s">
        <v>6794</v>
      </c>
      <c r="BE713" t="s">
        <v>6794</v>
      </c>
      <c r="BF713" t="s">
        <v>6794</v>
      </c>
      <c r="BG713" t="s">
        <v>6794</v>
      </c>
      <c r="BH713" t="s">
        <v>6794</v>
      </c>
      <c r="BI713" t="s">
        <v>6794</v>
      </c>
      <c r="BJ713" t="s">
        <v>6794</v>
      </c>
      <c r="BK713" t="s">
        <v>6794</v>
      </c>
      <c r="BL713" t="s">
        <v>6794</v>
      </c>
      <c r="BM713" t="s">
        <v>7026</v>
      </c>
      <c r="BN713" t="s">
        <v>7022</v>
      </c>
      <c r="BO713" t="s">
        <v>6794</v>
      </c>
      <c r="BQ713">
        <v>500</v>
      </c>
      <c r="BR713" t="s">
        <v>6</v>
      </c>
      <c r="BS713" t="s">
        <v>7519</v>
      </c>
      <c r="BT713" t="s">
        <v>7580</v>
      </c>
      <c r="BU713" t="s">
        <v>7559</v>
      </c>
      <c r="BV713" t="s">
        <v>7561</v>
      </c>
      <c r="BW713" t="s">
        <v>7515</v>
      </c>
      <c r="BX713" t="s">
        <v>7516</v>
      </c>
      <c r="BY713" t="s">
        <v>7515</v>
      </c>
      <c r="BZ713" t="s">
        <v>7515</v>
      </c>
      <c r="CA713" t="s">
        <v>7515</v>
      </c>
      <c r="CB713" t="s">
        <v>7515</v>
      </c>
      <c r="CC713" t="s">
        <v>7515</v>
      </c>
      <c r="CD713" t="s">
        <v>7515</v>
      </c>
      <c r="CE713" t="s">
        <v>7515</v>
      </c>
      <c r="CF713" t="s">
        <v>7515</v>
      </c>
      <c r="CG713" t="s">
        <v>7515</v>
      </c>
      <c r="CH713" t="s">
        <v>7515</v>
      </c>
      <c r="CI713" t="s">
        <v>6793</v>
      </c>
      <c r="CJ713" t="s">
        <v>6794</v>
      </c>
      <c r="CO713" t="s">
        <v>6793</v>
      </c>
      <c r="CP713" t="s">
        <v>6794</v>
      </c>
      <c r="CQ713" t="s">
        <v>6794</v>
      </c>
      <c r="CR713" t="s">
        <v>6794</v>
      </c>
      <c r="CS713" t="s">
        <v>6794</v>
      </c>
      <c r="CT713" t="s">
        <v>6794</v>
      </c>
      <c r="CU713" t="s">
        <v>6794</v>
      </c>
      <c r="CV713" t="s">
        <v>6794</v>
      </c>
      <c r="CW713" t="s">
        <v>6794</v>
      </c>
      <c r="CX713" t="s">
        <v>7520</v>
      </c>
      <c r="CY713" t="s">
        <v>7521</v>
      </c>
      <c r="CZ713" t="s">
        <v>6966</v>
      </c>
      <c r="DA713" t="s">
        <v>31</v>
      </c>
      <c r="DB713" t="s">
        <v>31</v>
      </c>
      <c r="DC713" t="s">
        <v>31</v>
      </c>
      <c r="DD713" t="s">
        <v>31</v>
      </c>
      <c r="EA713" t="s">
        <v>31</v>
      </c>
      <c r="EJ713" t="s">
        <v>31</v>
      </c>
      <c r="EP713" t="s">
        <v>6794</v>
      </c>
      <c r="OM713" t="s">
        <v>31</v>
      </c>
      <c r="ON713" t="s">
        <v>7529</v>
      </c>
      <c r="OO713" t="s">
        <v>7528</v>
      </c>
      <c r="OP713">
        <v>0</v>
      </c>
      <c r="OQ713" t="s">
        <v>28</v>
      </c>
      <c r="OR713" t="s">
        <v>265</v>
      </c>
      <c r="OS713">
        <v>2006</v>
      </c>
      <c r="OT713">
        <v>7</v>
      </c>
      <c r="OU713">
        <v>1</v>
      </c>
      <c r="OV713">
        <v>7</v>
      </c>
      <c r="OW713">
        <v>1</v>
      </c>
      <c r="OX713">
        <v>0</v>
      </c>
      <c r="OY713">
        <v>35</v>
      </c>
      <c r="QE713" t="s">
        <v>7515</v>
      </c>
      <c r="QF713" t="s">
        <v>7515</v>
      </c>
      <c r="QG713" t="s">
        <v>7515</v>
      </c>
      <c r="QH713" t="s">
        <v>7515</v>
      </c>
      <c r="QI713" t="s">
        <v>7515</v>
      </c>
      <c r="QJ713" t="s">
        <v>7516</v>
      </c>
      <c r="QK713" t="s">
        <v>7515</v>
      </c>
      <c r="RP713">
        <f t="shared" si="20"/>
        <v>6</v>
      </c>
      <c r="RS713">
        <f t="shared" si="21"/>
        <v>5</v>
      </c>
    </row>
    <row r="714" spans="1:487" x14ac:dyDescent="0.3">
      <c r="A714">
        <v>70701</v>
      </c>
      <c r="B714">
        <v>1336</v>
      </c>
      <c r="C714">
        <v>0</v>
      </c>
      <c r="D714">
        <v>5</v>
      </c>
      <c r="E714">
        <v>15</v>
      </c>
      <c r="F714">
        <v>85</v>
      </c>
      <c r="G714">
        <v>102</v>
      </c>
      <c r="H714">
        <v>4</v>
      </c>
      <c r="I714" t="s">
        <v>6793</v>
      </c>
      <c r="J714" t="s">
        <v>6793</v>
      </c>
      <c r="O714" t="s">
        <v>6793</v>
      </c>
      <c r="P714" t="s">
        <v>7515</v>
      </c>
      <c r="Q714" t="s">
        <v>7515</v>
      </c>
      <c r="R714" t="s">
        <v>7515</v>
      </c>
      <c r="S714" t="s">
        <v>7515</v>
      </c>
      <c r="T714" t="s">
        <v>7515</v>
      </c>
      <c r="U714" t="s">
        <v>7515</v>
      </c>
      <c r="V714" t="s">
        <v>7515</v>
      </c>
      <c r="W714" t="s">
        <v>7515</v>
      </c>
      <c r="X714" t="s">
        <v>7515</v>
      </c>
      <c r="Y714" t="s">
        <v>7515</v>
      </c>
      <c r="Z714" t="s">
        <v>7515</v>
      </c>
      <c r="AA714" t="s">
        <v>7515</v>
      </c>
      <c r="AB714" t="s">
        <v>7515</v>
      </c>
      <c r="AC714" t="s">
        <v>7515</v>
      </c>
      <c r="AD714" t="s">
        <v>7515</v>
      </c>
      <c r="AE714" t="s">
        <v>7515</v>
      </c>
      <c r="AF714" t="s">
        <v>7515</v>
      </c>
      <c r="AG714" t="s">
        <v>7516</v>
      </c>
      <c r="AH714" t="s">
        <v>7515</v>
      </c>
      <c r="AI714" t="s">
        <v>7517</v>
      </c>
      <c r="AL714">
        <v>0</v>
      </c>
      <c r="AM714">
        <v>1</v>
      </c>
      <c r="AN714" t="s">
        <v>6845</v>
      </c>
      <c r="AQ714" t="s">
        <v>6993</v>
      </c>
      <c r="AR714" t="s">
        <v>6794</v>
      </c>
      <c r="AS714" t="s">
        <v>6794</v>
      </c>
      <c r="AT714" t="s">
        <v>6</v>
      </c>
      <c r="AU714" t="s">
        <v>6</v>
      </c>
      <c r="AV714" t="s">
        <v>7568</v>
      </c>
      <c r="AW714" t="s">
        <v>31</v>
      </c>
      <c r="AX714" t="s">
        <v>6793</v>
      </c>
      <c r="AY714" t="s">
        <v>6814</v>
      </c>
      <c r="BA714" t="s">
        <v>6991</v>
      </c>
      <c r="BB714" t="s">
        <v>7588</v>
      </c>
      <c r="BC714" t="s">
        <v>6794</v>
      </c>
      <c r="BD714" t="s">
        <v>6794</v>
      </c>
      <c r="BE714" t="s">
        <v>6793</v>
      </c>
      <c r="BF714" t="s">
        <v>6793</v>
      </c>
      <c r="BH714" t="s">
        <v>6793</v>
      </c>
      <c r="BI714" t="s">
        <v>6793</v>
      </c>
      <c r="BJ714" t="s">
        <v>6794</v>
      </c>
      <c r="BK714" t="s">
        <v>6793</v>
      </c>
      <c r="BL714" t="s">
        <v>6794</v>
      </c>
      <c r="BM714" t="s">
        <v>7027</v>
      </c>
      <c r="BN714" t="s">
        <v>7021</v>
      </c>
      <c r="BO714" t="s">
        <v>6794</v>
      </c>
      <c r="BQ714">
        <v>50</v>
      </c>
      <c r="BR714" t="s">
        <v>6</v>
      </c>
      <c r="BS714" t="s">
        <v>7533</v>
      </c>
      <c r="BT714" t="s">
        <v>6</v>
      </c>
      <c r="BU714" t="s">
        <v>7559</v>
      </c>
      <c r="BV714" t="s">
        <v>7543</v>
      </c>
      <c r="BW714" t="s">
        <v>7515</v>
      </c>
      <c r="BX714" t="s">
        <v>7515</v>
      </c>
      <c r="BY714" t="s">
        <v>7516</v>
      </c>
      <c r="BZ714" t="s">
        <v>7515</v>
      </c>
      <c r="CA714" t="s">
        <v>7515</v>
      </c>
      <c r="CB714" t="s">
        <v>7515</v>
      </c>
      <c r="CC714" t="s">
        <v>7515</v>
      </c>
      <c r="CD714" t="s">
        <v>7515</v>
      </c>
      <c r="CE714" t="s">
        <v>7515</v>
      </c>
      <c r="CF714" t="s">
        <v>7515</v>
      </c>
      <c r="CG714" t="s">
        <v>7515</v>
      </c>
      <c r="CH714" t="s">
        <v>7515</v>
      </c>
      <c r="CI714" t="s">
        <v>6793</v>
      </c>
      <c r="CJ714" t="s">
        <v>6794</v>
      </c>
      <c r="CO714" t="s">
        <v>6793</v>
      </c>
      <c r="CP714" t="s">
        <v>6793</v>
      </c>
      <c r="CQ714" t="s">
        <v>6794</v>
      </c>
      <c r="CR714" t="s">
        <v>6794</v>
      </c>
      <c r="CS714" t="s">
        <v>6794</v>
      </c>
      <c r="CT714" t="s">
        <v>6793</v>
      </c>
      <c r="CU714" t="s">
        <v>6794</v>
      </c>
      <c r="CV714" t="s">
        <v>6793</v>
      </c>
      <c r="CW714" t="s">
        <v>6794</v>
      </c>
      <c r="CX714" t="s">
        <v>7520</v>
      </c>
      <c r="CY714" t="s">
        <v>7521</v>
      </c>
      <c r="CZ714" t="s">
        <v>7570</v>
      </c>
      <c r="DA714" t="s">
        <v>6793</v>
      </c>
      <c r="DB714">
        <v>2</v>
      </c>
      <c r="DC714">
        <v>4</v>
      </c>
      <c r="DD714">
        <v>3</v>
      </c>
      <c r="DE714" t="s">
        <v>6794</v>
      </c>
      <c r="EA714">
        <v>2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2</v>
      </c>
      <c r="EJ714" t="s">
        <v>6794</v>
      </c>
      <c r="EP714" t="s">
        <v>6794</v>
      </c>
      <c r="OI714" t="s">
        <v>7526</v>
      </c>
      <c r="OJ714" t="s">
        <v>7526</v>
      </c>
      <c r="OK714" t="s">
        <v>7527</v>
      </c>
      <c r="OL714" t="s">
        <v>7526</v>
      </c>
      <c r="OM714" t="s">
        <v>7528</v>
      </c>
      <c r="ON714" t="s">
        <v>7539</v>
      </c>
      <c r="OO714" t="s">
        <v>7528</v>
      </c>
      <c r="OP714">
        <v>1</v>
      </c>
      <c r="OQ714" t="s">
        <v>28</v>
      </c>
      <c r="OR714" t="s">
        <v>7549</v>
      </c>
      <c r="OS714">
        <v>2007</v>
      </c>
      <c r="OT714">
        <v>11</v>
      </c>
      <c r="OU714">
        <v>1</v>
      </c>
      <c r="OV714">
        <v>11</v>
      </c>
      <c r="OW714">
        <v>0</v>
      </c>
      <c r="OX714">
        <v>1</v>
      </c>
      <c r="OY714">
        <v>35</v>
      </c>
      <c r="QE714" t="s">
        <v>7516</v>
      </c>
      <c r="QF714" t="s">
        <v>7515</v>
      </c>
      <c r="QG714" t="s">
        <v>7515</v>
      </c>
      <c r="QH714" t="s">
        <v>7515</v>
      </c>
      <c r="QI714" t="s">
        <v>7515</v>
      </c>
      <c r="QJ714" t="s">
        <v>7515</v>
      </c>
      <c r="QK714" t="s">
        <v>7515</v>
      </c>
      <c r="RP714">
        <f t="shared" si="20"/>
        <v>-1</v>
      </c>
      <c r="RS714">
        <f t="shared" si="21"/>
        <v>6</v>
      </c>
    </row>
    <row r="715" spans="1:487" x14ac:dyDescent="0.3">
      <c r="A715">
        <v>70702</v>
      </c>
      <c r="B715">
        <v>1337</v>
      </c>
      <c r="C715">
        <v>0</v>
      </c>
      <c r="D715">
        <v>5</v>
      </c>
      <c r="E715">
        <v>28</v>
      </c>
      <c r="F715">
        <v>125</v>
      </c>
      <c r="G715">
        <v>102</v>
      </c>
      <c r="H715">
        <v>4</v>
      </c>
      <c r="I715" t="s">
        <v>6793</v>
      </c>
      <c r="J715" t="s">
        <v>6793</v>
      </c>
      <c r="O715" t="s">
        <v>6793</v>
      </c>
      <c r="P715" t="s">
        <v>7515</v>
      </c>
      <c r="Q715" t="s">
        <v>7515</v>
      </c>
      <c r="R715" t="s">
        <v>7515</v>
      </c>
      <c r="S715" t="s">
        <v>7515</v>
      </c>
      <c r="T715" t="s">
        <v>7515</v>
      </c>
      <c r="U715" t="s">
        <v>7515</v>
      </c>
      <c r="V715" t="s">
        <v>7515</v>
      </c>
      <c r="W715" t="s">
        <v>7515</v>
      </c>
      <c r="X715" t="s">
        <v>7515</v>
      </c>
      <c r="Y715" t="s">
        <v>7515</v>
      </c>
      <c r="Z715" t="s">
        <v>7515</v>
      </c>
      <c r="AA715" t="s">
        <v>7515</v>
      </c>
      <c r="AB715" t="s">
        <v>7515</v>
      </c>
      <c r="AC715" t="s">
        <v>7515</v>
      </c>
      <c r="AD715" t="s">
        <v>7515</v>
      </c>
      <c r="AE715" t="s">
        <v>7515</v>
      </c>
      <c r="AF715" t="s">
        <v>7516</v>
      </c>
      <c r="AG715" t="s">
        <v>7515</v>
      </c>
      <c r="AH715" t="s">
        <v>7515</v>
      </c>
      <c r="AI715" t="s">
        <v>7517</v>
      </c>
      <c r="AL715">
        <v>0</v>
      </c>
      <c r="AM715">
        <v>5</v>
      </c>
      <c r="AN715" t="s">
        <v>7550</v>
      </c>
      <c r="AO715">
        <v>6</v>
      </c>
      <c r="AQ715" t="s">
        <v>6994</v>
      </c>
      <c r="AR715" t="s">
        <v>6794</v>
      </c>
      <c r="AS715" t="s">
        <v>6794</v>
      </c>
      <c r="AT715">
        <v>0</v>
      </c>
      <c r="AU715">
        <v>10</v>
      </c>
      <c r="AV715" t="s">
        <v>7568</v>
      </c>
      <c r="AW715" t="s">
        <v>6794</v>
      </c>
      <c r="AX715" t="s">
        <v>6793</v>
      </c>
      <c r="AY715" t="s">
        <v>6813</v>
      </c>
      <c r="AZ715" t="s">
        <v>7531</v>
      </c>
      <c r="BA715" t="s">
        <v>6</v>
      </c>
      <c r="BC715" t="s">
        <v>6793</v>
      </c>
      <c r="BD715" t="s">
        <v>6794</v>
      </c>
      <c r="BE715" t="s">
        <v>6793</v>
      </c>
      <c r="BF715" t="s">
        <v>6793</v>
      </c>
      <c r="BH715" t="s">
        <v>6793</v>
      </c>
      <c r="BI715" t="s">
        <v>6793</v>
      </c>
      <c r="BJ715" t="s">
        <v>6794</v>
      </c>
      <c r="BK715" t="s">
        <v>6794</v>
      </c>
      <c r="BL715" t="s">
        <v>6794</v>
      </c>
      <c r="BM715" t="s">
        <v>7024</v>
      </c>
      <c r="BN715" t="s">
        <v>7021</v>
      </c>
      <c r="BO715" t="s">
        <v>7540</v>
      </c>
      <c r="BP715" t="s">
        <v>6757</v>
      </c>
      <c r="BS715" t="s">
        <v>7519</v>
      </c>
      <c r="BT715" t="s">
        <v>6</v>
      </c>
      <c r="BU715" t="s">
        <v>7030</v>
      </c>
      <c r="BV715" t="s">
        <v>7535</v>
      </c>
      <c r="BW715" t="s">
        <v>7516</v>
      </c>
      <c r="BX715" t="s">
        <v>7515</v>
      </c>
      <c r="BY715" t="s">
        <v>7515</v>
      </c>
      <c r="BZ715" t="s">
        <v>7515</v>
      </c>
      <c r="CA715" t="s">
        <v>7515</v>
      </c>
      <c r="CB715" t="s">
        <v>7515</v>
      </c>
      <c r="CC715" t="s">
        <v>7515</v>
      </c>
      <c r="CD715" t="s">
        <v>7515</v>
      </c>
      <c r="CE715" t="s">
        <v>7515</v>
      </c>
      <c r="CF715" t="s">
        <v>7515</v>
      </c>
      <c r="CG715" t="s">
        <v>7515</v>
      </c>
      <c r="CH715" t="s">
        <v>7515</v>
      </c>
      <c r="CI715" t="s">
        <v>6793</v>
      </c>
      <c r="CJ715" t="s">
        <v>6793</v>
      </c>
      <c r="CO715" t="s">
        <v>6793</v>
      </c>
      <c r="CP715" t="s">
        <v>6793</v>
      </c>
      <c r="CQ715" t="s">
        <v>6794</v>
      </c>
      <c r="CR715" t="s">
        <v>6793</v>
      </c>
      <c r="CS715" t="s">
        <v>6794</v>
      </c>
      <c r="CT715" t="s">
        <v>6794</v>
      </c>
      <c r="CU715" t="s">
        <v>6794</v>
      </c>
      <c r="CV715" t="s">
        <v>6793</v>
      </c>
      <c r="CW715" t="s">
        <v>6794</v>
      </c>
      <c r="CX715" t="s">
        <v>7520</v>
      </c>
      <c r="CY715" t="s">
        <v>7521</v>
      </c>
      <c r="CZ715" t="s">
        <v>7602</v>
      </c>
      <c r="DA715" t="s">
        <v>6793</v>
      </c>
      <c r="DB715">
        <v>3</v>
      </c>
      <c r="DC715">
        <v>4</v>
      </c>
      <c r="DD715">
        <v>3</v>
      </c>
      <c r="DE715" t="s">
        <v>6793</v>
      </c>
      <c r="DF715">
        <v>1</v>
      </c>
      <c r="DG715" t="s">
        <v>7606</v>
      </c>
      <c r="DH715">
        <v>2006</v>
      </c>
      <c r="DI715" t="s">
        <v>7557</v>
      </c>
      <c r="DJ715" t="s">
        <v>7593</v>
      </c>
      <c r="DK715">
        <v>2006</v>
      </c>
      <c r="EA715">
        <v>2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2</v>
      </c>
      <c r="EJ715" t="s">
        <v>6793</v>
      </c>
      <c r="EK715" t="s">
        <v>7573</v>
      </c>
      <c r="EM715">
        <v>1</v>
      </c>
      <c r="EN715">
        <v>2007</v>
      </c>
      <c r="EP715" t="s">
        <v>6793</v>
      </c>
      <c r="KM715" t="s">
        <v>7524</v>
      </c>
      <c r="KN715" t="s">
        <v>7606</v>
      </c>
      <c r="KO715">
        <v>2006</v>
      </c>
      <c r="KS715" t="s">
        <v>6794</v>
      </c>
      <c r="KT715" t="s">
        <v>6793</v>
      </c>
      <c r="OI715" t="s">
        <v>7526</v>
      </c>
      <c r="OJ715" t="s">
        <v>7526</v>
      </c>
      <c r="OK715" t="s">
        <v>7527</v>
      </c>
      <c r="OL715" t="s">
        <v>7526</v>
      </c>
      <c r="OM715" t="s">
        <v>7528</v>
      </c>
      <c r="ON715" t="s">
        <v>7529</v>
      </c>
      <c r="OO715" t="s">
        <v>7528</v>
      </c>
      <c r="OP715">
        <v>1</v>
      </c>
      <c r="OQ715" t="s">
        <v>28</v>
      </c>
      <c r="OR715" t="s">
        <v>7549</v>
      </c>
      <c r="OS715">
        <v>2007</v>
      </c>
      <c r="OT715">
        <v>8</v>
      </c>
      <c r="OU715">
        <v>1</v>
      </c>
      <c r="OV715">
        <v>8</v>
      </c>
      <c r="OW715">
        <v>0</v>
      </c>
      <c r="OX715">
        <v>1</v>
      </c>
      <c r="OY715">
        <v>35</v>
      </c>
      <c r="OZ715" t="s">
        <v>7515</v>
      </c>
      <c r="PA715" t="s">
        <v>7515</v>
      </c>
      <c r="PB715" t="s">
        <v>7515</v>
      </c>
      <c r="PC715" t="s">
        <v>7515</v>
      </c>
      <c r="PD715" t="s">
        <v>7515</v>
      </c>
      <c r="PE715" t="s">
        <v>7515</v>
      </c>
      <c r="PF715" t="s">
        <v>7515</v>
      </c>
      <c r="PG715" t="s">
        <v>7515</v>
      </c>
      <c r="PH715" t="s">
        <v>7515</v>
      </c>
      <c r="PI715" t="s">
        <v>7515</v>
      </c>
      <c r="PJ715" t="s">
        <v>7515</v>
      </c>
      <c r="PK715" t="s">
        <v>7515</v>
      </c>
      <c r="PL715" t="s">
        <v>7515</v>
      </c>
      <c r="PM715" t="s">
        <v>7515</v>
      </c>
      <c r="PN715" t="s">
        <v>7515</v>
      </c>
      <c r="PO715" t="s">
        <v>7515</v>
      </c>
      <c r="PP715" t="s">
        <v>7515</v>
      </c>
      <c r="PQ715" t="s">
        <v>7515</v>
      </c>
      <c r="PR715" t="s">
        <v>7515</v>
      </c>
      <c r="PS715" t="s">
        <v>7515</v>
      </c>
      <c r="PT715" t="s">
        <v>7516</v>
      </c>
      <c r="PU715" t="s">
        <v>7515</v>
      </c>
      <c r="PV715" t="s">
        <v>7515</v>
      </c>
      <c r="PW715" t="s">
        <v>7515</v>
      </c>
      <c r="PX715" t="s">
        <v>7515</v>
      </c>
      <c r="PY715" t="s">
        <v>7515</v>
      </c>
      <c r="PZ715" t="s">
        <v>7515</v>
      </c>
      <c r="QA715" t="s">
        <v>7515</v>
      </c>
      <c r="QB715" t="s">
        <v>7515</v>
      </c>
      <c r="QC715" t="s">
        <v>7515</v>
      </c>
      <c r="QE715" t="s">
        <v>7516</v>
      </c>
      <c r="QF715" t="s">
        <v>7515</v>
      </c>
      <c r="QG715" t="s">
        <v>7515</v>
      </c>
      <c r="QH715" t="s">
        <v>7515</v>
      </c>
      <c r="QI715" t="s">
        <v>7515</v>
      </c>
      <c r="QJ715" t="s">
        <v>7515</v>
      </c>
      <c r="QK715" t="s">
        <v>7515</v>
      </c>
      <c r="RP715">
        <f t="shared" si="20"/>
        <v>4</v>
      </c>
      <c r="RS715">
        <f t="shared" si="21"/>
        <v>3</v>
      </c>
    </row>
    <row r="716" spans="1:487" x14ac:dyDescent="0.3">
      <c r="A716">
        <v>70703</v>
      </c>
      <c r="B716">
        <v>1338</v>
      </c>
      <c r="C716">
        <v>0</v>
      </c>
      <c r="D716">
        <v>5</v>
      </c>
      <c r="E716">
        <v>14</v>
      </c>
      <c r="F716">
        <v>96</v>
      </c>
      <c r="G716">
        <v>102</v>
      </c>
      <c r="H716">
        <v>3</v>
      </c>
      <c r="I716" t="s">
        <v>6793</v>
      </c>
      <c r="J716" t="s">
        <v>6793</v>
      </c>
      <c r="O716" t="s">
        <v>6793</v>
      </c>
      <c r="P716" t="s">
        <v>7515</v>
      </c>
      <c r="Q716" t="s">
        <v>7515</v>
      </c>
      <c r="R716" t="s">
        <v>7515</v>
      </c>
      <c r="S716" t="s">
        <v>7515</v>
      </c>
      <c r="T716" t="s">
        <v>7515</v>
      </c>
      <c r="U716" t="s">
        <v>7515</v>
      </c>
      <c r="V716" t="s">
        <v>7515</v>
      </c>
      <c r="W716" t="s">
        <v>7515</v>
      </c>
      <c r="X716" t="s">
        <v>7515</v>
      </c>
      <c r="Y716" t="s">
        <v>7515</v>
      </c>
      <c r="Z716" t="s">
        <v>7516</v>
      </c>
      <c r="AA716" t="s">
        <v>7515</v>
      </c>
      <c r="AB716" t="s">
        <v>7515</v>
      </c>
      <c r="AC716" t="s">
        <v>7515</v>
      </c>
      <c r="AD716" t="s">
        <v>7515</v>
      </c>
      <c r="AE716" t="s">
        <v>7515</v>
      </c>
      <c r="AF716" t="s">
        <v>7515</v>
      </c>
      <c r="AG716" t="s">
        <v>7515</v>
      </c>
      <c r="AH716" t="s">
        <v>7515</v>
      </c>
      <c r="AI716" t="s">
        <v>6796</v>
      </c>
      <c r="AQ716" t="s">
        <v>6985</v>
      </c>
      <c r="AR716" t="s">
        <v>6793</v>
      </c>
      <c r="AS716" t="s">
        <v>6793</v>
      </c>
      <c r="AT716">
        <v>0</v>
      </c>
      <c r="AU716">
        <v>17</v>
      </c>
      <c r="AV716" t="s">
        <v>6988</v>
      </c>
      <c r="AW716" t="s">
        <v>6793</v>
      </c>
      <c r="AX716" t="s">
        <v>6793</v>
      </c>
      <c r="AY716" t="s">
        <v>6814</v>
      </c>
      <c r="BA716" t="s">
        <v>7553</v>
      </c>
      <c r="BB716" t="s">
        <v>7588</v>
      </c>
      <c r="BC716" t="s">
        <v>6794</v>
      </c>
      <c r="BD716" t="s">
        <v>6794</v>
      </c>
      <c r="BE716" t="s">
        <v>6793</v>
      </c>
      <c r="BF716" t="s">
        <v>6793</v>
      </c>
      <c r="BG716" t="s">
        <v>6793</v>
      </c>
      <c r="BH716" t="s">
        <v>6794</v>
      </c>
      <c r="BI716" t="s">
        <v>6794</v>
      </c>
      <c r="BJ716" t="s">
        <v>6794</v>
      </c>
      <c r="BK716" t="s">
        <v>6793</v>
      </c>
      <c r="BL716" t="s">
        <v>6794</v>
      </c>
      <c r="BM716" t="s">
        <v>7022</v>
      </c>
      <c r="BN716" t="s">
        <v>7024</v>
      </c>
      <c r="BO716" t="s">
        <v>6794</v>
      </c>
      <c r="BQ716">
        <v>50</v>
      </c>
      <c r="BR716">
        <v>60</v>
      </c>
      <c r="BS716" t="s">
        <v>7519</v>
      </c>
      <c r="BT716" t="s">
        <v>7554</v>
      </c>
      <c r="BU716" t="s">
        <v>7028</v>
      </c>
      <c r="BV716" t="s">
        <v>7569</v>
      </c>
      <c r="BW716" t="s">
        <v>7515</v>
      </c>
      <c r="BX716" t="s">
        <v>7516</v>
      </c>
      <c r="BY716" t="s">
        <v>7515</v>
      </c>
      <c r="BZ716" t="s">
        <v>7515</v>
      </c>
      <c r="CA716" t="s">
        <v>7515</v>
      </c>
      <c r="CB716" t="s">
        <v>7515</v>
      </c>
      <c r="CC716" t="s">
        <v>7515</v>
      </c>
      <c r="CD716" t="s">
        <v>7515</v>
      </c>
      <c r="CE716" t="s">
        <v>7515</v>
      </c>
      <c r="CF716" t="s">
        <v>7515</v>
      </c>
      <c r="CG716" t="s">
        <v>7515</v>
      </c>
      <c r="CH716" t="s">
        <v>7515</v>
      </c>
      <c r="CI716" t="s">
        <v>6793</v>
      </c>
      <c r="CJ716" t="s">
        <v>6794</v>
      </c>
      <c r="CO716" t="s">
        <v>6793</v>
      </c>
      <c r="CP716" t="s">
        <v>6793</v>
      </c>
      <c r="CQ716" t="s">
        <v>6794</v>
      </c>
      <c r="CR716" t="s">
        <v>6793</v>
      </c>
      <c r="CS716" t="s">
        <v>6794</v>
      </c>
      <c r="CT716" t="s">
        <v>6793</v>
      </c>
      <c r="CU716" t="s">
        <v>6794</v>
      </c>
      <c r="CV716" t="s">
        <v>6793</v>
      </c>
      <c r="CW716" t="s">
        <v>6794</v>
      </c>
      <c r="CX716" t="s">
        <v>7520</v>
      </c>
      <c r="CY716" t="s">
        <v>7607</v>
      </c>
      <c r="CZ716" t="s">
        <v>7602</v>
      </c>
      <c r="DA716" t="s">
        <v>6793</v>
      </c>
      <c r="DB716">
        <v>3</v>
      </c>
      <c r="DC716">
        <v>3</v>
      </c>
      <c r="DD716">
        <v>3</v>
      </c>
      <c r="DE716" t="s">
        <v>6793</v>
      </c>
      <c r="DF716">
        <v>1</v>
      </c>
      <c r="DG716" t="s">
        <v>7590</v>
      </c>
      <c r="DH716">
        <v>2007</v>
      </c>
      <c r="DI716" t="s">
        <v>7557</v>
      </c>
      <c r="DJ716" t="s">
        <v>7590</v>
      </c>
      <c r="DK716">
        <v>2007</v>
      </c>
      <c r="EA716">
        <v>2</v>
      </c>
      <c r="EC716">
        <v>0</v>
      </c>
      <c r="ED716">
        <v>0</v>
      </c>
      <c r="EE716">
        <v>0</v>
      </c>
      <c r="EF716">
        <v>1</v>
      </c>
      <c r="EG716">
        <v>1</v>
      </c>
      <c r="EH716">
        <v>0</v>
      </c>
      <c r="EI716">
        <v>0</v>
      </c>
      <c r="EJ716" t="s">
        <v>6793</v>
      </c>
      <c r="EK716" t="s">
        <v>7573</v>
      </c>
      <c r="EM716">
        <v>1</v>
      </c>
      <c r="EN716">
        <v>2006</v>
      </c>
      <c r="EP716" t="s">
        <v>6794</v>
      </c>
      <c r="OI716" t="s">
        <v>7526</v>
      </c>
      <c r="OJ716" t="s">
        <v>7526</v>
      </c>
      <c r="OK716" t="s">
        <v>7526</v>
      </c>
      <c r="OL716" t="s">
        <v>7526</v>
      </c>
      <c r="OM716" t="s">
        <v>7528</v>
      </c>
      <c r="ON716" t="s">
        <v>7529</v>
      </c>
      <c r="OO716" t="s">
        <v>7528</v>
      </c>
      <c r="OP716">
        <v>3</v>
      </c>
      <c r="OQ716" t="s">
        <v>28</v>
      </c>
      <c r="OR716" t="s">
        <v>7549</v>
      </c>
      <c r="OS716">
        <v>2006</v>
      </c>
      <c r="OT716">
        <v>8</v>
      </c>
      <c r="OU716">
        <v>1</v>
      </c>
      <c r="OV716">
        <v>8</v>
      </c>
      <c r="OW716">
        <v>1</v>
      </c>
      <c r="OX716">
        <v>0</v>
      </c>
      <c r="OY716">
        <v>35</v>
      </c>
      <c r="QE716" t="s">
        <v>7516</v>
      </c>
      <c r="QF716" t="s">
        <v>7515</v>
      </c>
      <c r="QG716" t="s">
        <v>7515</v>
      </c>
      <c r="QH716" t="s">
        <v>7515</v>
      </c>
      <c r="QI716" t="s">
        <v>7515</v>
      </c>
      <c r="QJ716" t="s">
        <v>7515</v>
      </c>
      <c r="QK716" t="s">
        <v>7515</v>
      </c>
      <c r="RP716">
        <f t="shared" si="20"/>
        <v>3</v>
      </c>
      <c r="RS716">
        <f t="shared" si="21"/>
        <v>2</v>
      </c>
    </row>
    <row r="717" spans="1:487" x14ac:dyDescent="0.3">
      <c r="A717">
        <v>70704</v>
      </c>
      <c r="B717">
        <v>1342</v>
      </c>
      <c r="C717">
        <v>0</v>
      </c>
      <c r="D717">
        <v>5</v>
      </c>
      <c r="E717">
        <v>16</v>
      </c>
      <c r="F717">
        <v>107</v>
      </c>
      <c r="G717">
        <v>102</v>
      </c>
      <c r="H717">
        <v>10</v>
      </c>
      <c r="I717" t="s">
        <v>6793</v>
      </c>
      <c r="J717" t="s">
        <v>6793</v>
      </c>
      <c r="O717" t="s">
        <v>6793</v>
      </c>
      <c r="P717" t="s">
        <v>7515</v>
      </c>
      <c r="Q717" t="s">
        <v>7515</v>
      </c>
      <c r="R717" t="s">
        <v>7515</v>
      </c>
      <c r="S717" t="s">
        <v>7515</v>
      </c>
      <c r="T717" t="s">
        <v>7515</v>
      </c>
      <c r="U717" t="s">
        <v>7515</v>
      </c>
      <c r="V717" t="s">
        <v>7515</v>
      </c>
      <c r="W717" t="s">
        <v>7515</v>
      </c>
      <c r="X717" t="s">
        <v>7515</v>
      </c>
      <c r="Y717" t="s">
        <v>7515</v>
      </c>
      <c r="Z717" t="s">
        <v>7515</v>
      </c>
      <c r="AA717" t="s">
        <v>7515</v>
      </c>
      <c r="AB717" t="s">
        <v>7515</v>
      </c>
      <c r="AC717" t="s">
        <v>7515</v>
      </c>
      <c r="AD717" t="s">
        <v>7515</v>
      </c>
      <c r="AE717" t="s">
        <v>7515</v>
      </c>
      <c r="AF717" t="s">
        <v>7516</v>
      </c>
      <c r="AG717" t="s">
        <v>7516</v>
      </c>
      <c r="AH717" t="s">
        <v>7515</v>
      </c>
      <c r="AI717" t="s">
        <v>7517</v>
      </c>
      <c r="AL717">
        <v>0</v>
      </c>
      <c r="AM717">
        <v>5</v>
      </c>
      <c r="AN717" t="s">
        <v>6845</v>
      </c>
      <c r="AQ717" t="s">
        <v>6993</v>
      </c>
      <c r="AR717" t="s">
        <v>6794</v>
      </c>
      <c r="AS717" t="s">
        <v>6794</v>
      </c>
      <c r="AT717">
        <v>0</v>
      </c>
      <c r="AU717">
        <v>30</v>
      </c>
      <c r="AV717" t="s">
        <v>7568</v>
      </c>
      <c r="AW717" t="s">
        <v>6794</v>
      </c>
      <c r="AX717" t="s">
        <v>6794</v>
      </c>
      <c r="AY717" t="s">
        <v>6813</v>
      </c>
      <c r="AZ717" t="s">
        <v>7531</v>
      </c>
      <c r="BA717" t="s">
        <v>6991</v>
      </c>
      <c r="BC717" t="s">
        <v>6794</v>
      </c>
      <c r="BD717" t="s">
        <v>6794</v>
      </c>
      <c r="BE717" t="s">
        <v>6793</v>
      </c>
      <c r="BF717" t="s">
        <v>6794</v>
      </c>
      <c r="BH717" t="s">
        <v>6794</v>
      </c>
      <c r="BI717" t="s">
        <v>6794</v>
      </c>
      <c r="BJ717" t="s">
        <v>6794</v>
      </c>
      <c r="BK717" t="s">
        <v>6794</v>
      </c>
      <c r="BL717" t="s">
        <v>6794</v>
      </c>
      <c r="BM717" t="s">
        <v>7021</v>
      </c>
      <c r="BN717" t="s">
        <v>7021</v>
      </c>
      <c r="BO717" t="s">
        <v>6794</v>
      </c>
      <c r="BQ717" t="s">
        <v>7547</v>
      </c>
      <c r="BR717" t="s">
        <v>7532</v>
      </c>
      <c r="BS717" t="s">
        <v>7533</v>
      </c>
      <c r="BT717" t="s">
        <v>6</v>
      </c>
      <c r="BU717" t="s">
        <v>7559</v>
      </c>
      <c r="BV717" t="s">
        <v>7535</v>
      </c>
      <c r="BW717" t="s">
        <v>7516</v>
      </c>
      <c r="BX717" t="s">
        <v>7516</v>
      </c>
      <c r="BY717" t="s">
        <v>7515</v>
      </c>
      <c r="BZ717" t="s">
        <v>7515</v>
      </c>
      <c r="CA717" t="s">
        <v>7515</v>
      </c>
      <c r="CB717" t="s">
        <v>7515</v>
      </c>
      <c r="CC717" t="s">
        <v>7515</v>
      </c>
      <c r="CD717" t="s">
        <v>7515</v>
      </c>
      <c r="CE717" t="s">
        <v>7515</v>
      </c>
      <c r="CF717" t="s">
        <v>7515</v>
      </c>
      <c r="CG717" t="s">
        <v>7515</v>
      </c>
      <c r="CH717" t="s">
        <v>7515</v>
      </c>
      <c r="CI717" t="s">
        <v>6793</v>
      </c>
      <c r="CJ717" t="s">
        <v>6794</v>
      </c>
      <c r="CO717" t="s">
        <v>6793</v>
      </c>
      <c r="CP717" t="s">
        <v>6793</v>
      </c>
      <c r="CQ717" t="s">
        <v>6794</v>
      </c>
      <c r="CR717" t="s">
        <v>6793</v>
      </c>
      <c r="CS717" t="s">
        <v>6793</v>
      </c>
      <c r="CT717" t="s">
        <v>6793</v>
      </c>
      <c r="CU717" t="s">
        <v>6794</v>
      </c>
      <c r="CV717" t="s">
        <v>6793</v>
      </c>
      <c r="CW717" t="s">
        <v>6793</v>
      </c>
      <c r="CX717" t="s">
        <v>7520</v>
      </c>
      <c r="CY717" t="s">
        <v>7521</v>
      </c>
      <c r="CZ717" t="s">
        <v>7587</v>
      </c>
      <c r="DA717" t="s">
        <v>6793</v>
      </c>
      <c r="DB717">
        <v>3</v>
      </c>
      <c r="DC717">
        <v>4</v>
      </c>
      <c r="DD717">
        <v>4</v>
      </c>
      <c r="DE717" t="s">
        <v>6794</v>
      </c>
      <c r="EA717">
        <v>4</v>
      </c>
      <c r="EC717">
        <v>1</v>
      </c>
      <c r="ED717">
        <v>1</v>
      </c>
      <c r="EE717">
        <v>0</v>
      </c>
      <c r="EF717">
        <v>0</v>
      </c>
      <c r="EG717">
        <v>1</v>
      </c>
      <c r="EH717">
        <v>1</v>
      </c>
      <c r="EI717">
        <v>0</v>
      </c>
      <c r="EJ717" t="s">
        <v>6794</v>
      </c>
      <c r="EP717" t="s">
        <v>6793</v>
      </c>
      <c r="JO717" t="s">
        <v>7524</v>
      </c>
      <c r="JP717" t="s">
        <v>7595</v>
      </c>
      <c r="JQ717">
        <v>2007</v>
      </c>
      <c r="JU717" t="s">
        <v>6793</v>
      </c>
      <c r="NG717" t="s">
        <v>7524</v>
      </c>
      <c r="NH717" t="s">
        <v>7595</v>
      </c>
      <c r="NI717">
        <v>2008</v>
      </c>
      <c r="NM717" t="s">
        <v>6794</v>
      </c>
      <c r="NN717" t="s">
        <v>6793</v>
      </c>
      <c r="NW717">
        <v>5</v>
      </c>
      <c r="NX717" t="s">
        <v>7515</v>
      </c>
      <c r="NY717" t="s">
        <v>7515</v>
      </c>
      <c r="NZ717" t="s">
        <v>7515</v>
      </c>
      <c r="OA717" t="s">
        <v>7515</v>
      </c>
      <c r="OB717" t="s">
        <v>7515</v>
      </c>
      <c r="OC717" t="s">
        <v>7515</v>
      </c>
      <c r="OD717" t="s">
        <v>7516</v>
      </c>
      <c r="OE717" t="s">
        <v>7515</v>
      </c>
      <c r="OF717" t="s">
        <v>7515</v>
      </c>
      <c r="OG717" t="s">
        <v>7515</v>
      </c>
      <c r="OH717" t="s">
        <v>7515</v>
      </c>
      <c r="OI717" t="s">
        <v>7526</v>
      </c>
      <c r="OJ717" t="s">
        <v>7526</v>
      </c>
      <c r="OK717" t="s">
        <v>7526</v>
      </c>
      <c r="OL717" t="s">
        <v>7526</v>
      </c>
      <c r="OM717" t="s">
        <v>7528</v>
      </c>
      <c r="ON717" t="s">
        <v>7539</v>
      </c>
      <c r="OO717" t="s">
        <v>7528</v>
      </c>
      <c r="OP717">
        <v>0</v>
      </c>
      <c r="OQ717" t="s">
        <v>28</v>
      </c>
      <c r="OR717" t="s">
        <v>212</v>
      </c>
      <c r="OS717">
        <v>2006</v>
      </c>
      <c r="OT717">
        <v>7</v>
      </c>
      <c r="OU717">
        <v>1</v>
      </c>
      <c r="OV717">
        <v>7</v>
      </c>
      <c r="OW717">
        <v>0</v>
      </c>
      <c r="OX717">
        <v>1</v>
      </c>
      <c r="OY717">
        <v>35</v>
      </c>
      <c r="OZ717" t="s">
        <v>7515</v>
      </c>
      <c r="PA717" t="s">
        <v>7515</v>
      </c>
      <c r="PB717" t="s">
        <v>7515</v>
      </c>
      <c r="PC717" t="s">
        <v>7515</v>
      </c>
      <c r="PD717" t="s">
        <v>7515</v>
      </c>
      <c r="PE717" t="s">
        <v>7515</v>
      </c>
      <c r="PF717" t="s">
        <v>7515</v>
      </c>
      <c r="PG717" t="s">
        <v>7515</v>
      </c>
      <c r="PH717" t="s">
        <v>7515</v>
      </c>
      <c r="PI717" t="s">
        <v>7515</v>
      </c>
      <c r="PJ717" t="s">
        <v>7515</v>
      </c>
      <c r="PK717" t="s">
        <v>7515</v>
      </c>
      <c r="PL717" t="s">
        <v>7515</v>
      </c>
      <c r="PM717" t="s">
        <v>7515</v>
      </c>
      <c r="PN717" t="s">
        <v>7515</v>
      </c>
      <c r="PO717" t="s">
        <v>7515</v>
      </c>
      <c r="PP717" t="s">
        <v>7515</v>
      </c>
      <c r="PQ717" t="s">
        <v>7516</v>
      </c>
      <c r="PR717" t="s">
        <v>7515</v>
      </c>
      <c r="PS717" t="s">
        <v>7515</v>
      </c>
      <c r="PT717" t="s">
        <v>7515</v>
      </c>
      <c r="PU717" t="s">
        <v>7515</v>
      </c>
      <c r="PV717" t="s">
        <v>7515</v>
      </c>
      <c r="PW717" t="s">
        <v>7515</v>
      </c>
      <c r="PX717" t="s">
        <v>7515</v>
      </c>
      <c r="PY717" t="s">
        <v>7515</v>
      </c>
      <c r="PZ717" t="s">
        <v>7515</v>
      </c>
      <c r="QA717" t="s">
        <v>7515</v>
      </c>
      <c r="QB717" t="s">
        <v>7515</v>
      </c>
      <c r="QC717" t="s">
        <v>7516</v>
      </c>
      <c r="QE717" t="s">
        <v>7516</v>
      </c>
      <c r="QF717" t="s">
        <v>7515</v>
      </c>
      <c r="QG717" t="s">
        <v>7515</v>
      </c>
      <c r="QH717" t="s">
        <v>7515</v>
      </c>
      <c r="QI717" t="s">
        <v>7515</v>
      </c>
      <c r="QJ717" t="s">
        <v>7515</v>
      </c>
      <c r="QK717" t="s">
        <v>7515</v>
      </c>
      <c r="RN717" t="s">
        <v>7530</v>
      </c>
      <c r="RP717">
        <f t="shared" si="20"/>
        <v>1</v>
      </c>
      <c r="RS717">
        <f t="shared" si="21"/>
        <v>1</v>
      </c>
    </row>
    <row r="718" spans="1:487" x14ac:dyDescent="0.3">
      <c r="A718">
        <v>70705</v>
      </c>
      <c r="B718">
        <v>1348</v>
      </c>
      <c r="C718">
        <v>0</v>
      </c>
      <c r="D718">
        <v>5</v>
      </c>
      <c r="E718">
        <v>17</v>
      </c>
      <c r="F718">
        <v>98</v>
      </c>
      <c r="G718">
        <v>102</v>
      </c>
      <c r="H718">
        <v>3</v>
      </c>
      <c r="I718" t="s">
        <v>6793</v>
      </c>
      <c r="J718" t="s">
        <v>6793</v>
      </c>
      <c r="O718" t="s">
        <v>6793</v>
      </c>
      <c r="P718" t="s">
        <v>7515</v>
      </c>
      <c r="Q718" t="s">
        <v>7515</v>
      </c>
      <c r="R718" t="s">
        <v>7515</v>
      </c>
      <c r="S718" t="s">
        <v>7515</v>
      </c>
      <c r="T718" t="s">
        <v>7515</v>
      </c>
      <c r="U718" t="s">
        <v>7515</v>
      </c>
      <c r="V718" t="s">
        <v>7515</v>
      </c>
      <c r="W718" t="s">
        <v>7515</v>
      </c>
      <c r="X718" t="s">
        <v>7515</v>
      </c>
      <c r="Y718" t="s">
        <v>7515</v>
      </c>
      <c r="Z718" t="s">
        <v>7515</v>
      </c>
      <c r="AA718" t="s">
        <v>7515</v>
      </c>
      <c r="AB718" t="s">
        <v>7515</v>
      </c>
      <c r="AC718" t="s">
        <v>7515</v>
      </c>
      <c r="AD718" t="s">
        <v>7515</v>
      </c>
      <c r="AE718" t="s">
        <v>7516</v>
      </c>
      <c r="AF718" t="s">
        <v>7515</v>
      </c>
      <c r="AG718" t="s">
        <v>7515</v>
      </c>
      <c r="AH718" t="s">
        <v>7515</v>
      </c>
      <c r="AI718" t="s">
        <v>6796</v>
      </c>
      <c r="AQ718" t="s">
        <v>6985</v>
      </c>
      <c r="AR718" t="s">
        <v>6793</v>
      </c>
      <c r="AS718" t="s">
        <v>6794</v>
      </c>
      <c r="AT718">
        <v>0</v>
      </c>
      <c r="AU718">
        <v>25</v>
      </c>
      <c r="AV718" t="s">
        <v>6988</v>
      </c>
      <c r="AW718" t="s">
        <v>6793</v>
      </c>
      <c r="AX718" t="s">
        <v>6793</v>
      </c>
      <c r="AY718" t="s">
        <v>6813</v>
      </c>
      <c r="AZ718" t="s">
        <v>7531</v>
      </c>
      <c r="BA718" t="s">
        <v>6991</v>
      </c>
      <c r="BC718" t="s">
        <v>6794</v>
      </c>
      <c r="BD718" t="s">
        <v>6794</v>
      </c>
      <c r="BE718" t="s">
        <v>6793</v>
      </c>
      <c r="BF718" t="s">
        <v>6794</v>
      </c>
      <c r="BG718" t="s">
        <v>6794</v>
      </c>
      <c r="BH718" t="s">
        <v>6794</v>
      </c>
      <c r="BI718" t="s">
        <v>6794</v>
      </c>
      <c r="BJ718" t="s">
        <v>6793</v>
      </c>
      <c r="BK718" t="s">
        <v>6794</v>
      </c>
      <c r="BL718" t="s">
        <v>6794</v>
      </c>
      <c r="BM718" t="s">
        <v>7030</v>
      </c>
      <c r="BN718" t="s">
        <v>7024</v>
      </c>
      <c r="BO718" t="s">
        <v>6794</v>
      </c>
      <c r="BQ718">
        <v>50</v>
      </c>
      <c r="BR718">
        <v>75</v>
      </c>
      <c r="BS718" t="s">
        <v>7519</v>
      </c>
      <c r="BT718" t="s">
        <v>6</v>
      </c>
      <c r="BU718" t="s">
        <v>7030</v>
      </c>
      <c r="BV718" t="s">
        <v>7543</v>
      </c>
      <c r="BW718" t="s">
        <v>7515</v>
      </c>
      <c r="BX718" t="s">
        <v>7515</v>
      </c>
      <c r="BY718" t="s">
        <v>7516</v>
      </c>
      <c r="BZ718" t="s">
        <v>7515</v>
      </c>
      <c r="CA718" t="s">
        <v>7515</v>
      </c>
      <c r="CB718" t="s">
        <v>7515</v>
      </c>
      <c r="CC718" t="s">
        <v>7515</v>
      </c>
      <c r="CD718" t="s">
        <v>7515</v>
      </c>
      <c r="CE718" t="s">
        <v>7515</v>
      </c>
      <c r="CF718" t="s">
        <v>7515</v>
      </c>
      <c r="CG718" t="s">
        <v>7515</v>
      </c>
      <c r="CH718" t="s">
        <v>7515</v>
      </c>
      <c r="CI718" t="s">
        <v>6966</v>
      </c>
      <c r="CJ718" t="s">
        <v>6794</v>
      </c>
      <c r="CO718" t="s">
        <v>6793</v>
      </c>
      <c r="CP718" t="s">
        <v>6794</v>
      </c>
      <c r="CQ718" t="s">
        <v>6794</v>
      </c>
      <c r="CR718" t="s">
        <v>6794</v>
      </c>
      <c r="CS718" t="s">
        <v>6794</v>
      </c>
      <c r="CT718" t="s">
        <v>6966</v>
      </c>
      <c r="CU718" t="s">
        <v>6794</v>
      </c>
      <c r="CV718" t="s">
        <v>6794</v>
      </c>
      <c r="CW718" t="s">
        <v>6794</v>
      </c>
      <c r="CX718" t="s">
        <v>7520</v>
      </c>
      <c r="CY718" t="s">
        <v>7607</v>
      </c>
      <c r="CZ718" t="s">
        <v>7587</v>
      </c>
      <c r="DA718" t="s">
        <v>6793</v>
      </c>
      <c r="DB718">
        <v>2</v>
      </c>
      <c r="DC718">
        <v>3</v>
      </c>
      <c r="DD718">
        <v>3</v>
      </c>
      <c r="DE718" t="s">
        <v>6794</v>
      </c>
      <c r="EA718">
        <v>2</v>
      </c>
      <c r="EC718">
        <v>0</v>
      </c>
      <c r="ED718">
        <v>0</v>
      </c>
      <c r="EE718">
        <v>0</v>
      </c>
      <c r="EF718">
        <v>2</v>
      </c>
      <c r="EG718">
        <v>0</v>
      </c>
      <c r="EH718">
        <v>0</v>
      </c>
      <c r="EI718">
        <v>0</v>
      </c>
      <c r="EJ718" t="s">
        <v>6794</v>
      </c>
      <c r="EP718" t="s">
        <v>6793</v>
      </c>
      <c r="KM718" t="s">
        <v>7524</v>
      </c>
      <c r="KN718" t="s">
        <v>7590</v>
      </c>
      <c r="KO718">
        <v>2007</v>
      </c>
      <c r="KS718" t="s">
        <v>6794</v>
      </c>
      <c r="KT718" t="s">
        <v>6793</v>
      </c>
      <c r="NW718" t="s">
        <v>7547</v>
      </c>
      <c r="NX718" t="s">
        <v>7515</v>
      </c>
      <c r="NY718" t="s">
        <v>7515</v>
      </c>
      <c r="NZ718" t="s">
        <v>7515</v>
      </c>
      <c r="OA718" t="s">
        <v>7515</v>
      </c>
      <c r="OB718" t="s">
        <v>7515</v>
      </c>
      <c r="OC718" t="s">
        <v>7515</v>
      </c>
      <c r="OD718" t="s">
        <v>7515</v>
      </c>
      <c r="OE718" t="s">
        <v>7515</v>
      </c>
      <c r="OF718" t="s">
        <v>7515</v>
      </c>
      <c r="OG718" t="s">
        <v>7516</v>
      </c>
      <c r="OH718" t="s">
        <v>7515</v>
      </c>
      <c r="OI718" t="s">
        <v>7526</v>
      </c>
      <c r="OJ718" t="s">
        <v>7526</v>
      </c>
      <c r="OK718" t="s">
        <v>7526</v>
      </c>
      <c r="OL718" t="s">
        <v>7527</v>
      </c>
      <c r="OM718" t="s">
        <v>7528</v>
      </c>
      <c r="ON718" t="s">
        <v>7539</v>
      </c>
      <c r="OO718" t="s">
        <v>7528</v>
      </c>
      <c r="OP718">
        <v>3</v>
      </c>
      <c r="OQ718" t="s">
        <v>28</v>
      </c>
      <c r="OR718" t="s">
        <v>7549</v>
      </c>
      <c r="OS718">
        <v>2007</v>
      </c>
      <c r="OT718">
        <v>11</v>
      </c>
      <c r="OU718">
        <v>1</v>
      </c>
      <c r="OV718">
        <v>11</v>
      </c>
      <c r="OW718">
        <v>1</v>
      </c>
      <c r="OX718">
        <v>0</v>
      </c>
      <c r="OY718">
        <v>35</v>
      </c>
      <c r="OZ718" t="s">
        <v>7515</v>
      </c>
      <c r="PA718" t="s">
        <v>7515</v>
      </c>
      <c r="PB718" t="s">
        <v>7515</v>
      </c>
      <c r="PC718" t="s">
        <v>7515</v>
      </c>
      <c r="PD718" t="s">
        <v>7515</v>
      </c>
      <c r="PE718" t="s">
        <v>7515</v>
      </c>
      <c r="PF718" t="s">
        <v>7515</v>
      </c>
      <c r="PG718" t="s">
        <v>7515</v>
      </c>
      <c r="PH718" t="s">
        <v>7515</v>
      </c>
      <c r="PI718" t="s">
        <v>7515</v>
      </c>
      <c r="PJ718" t="s">
        <v>7515</v>
      </c>
      <c r="PK718" t="s">
        <v>7515</v>
      </c>
      <c r="PL718" t="s">
        <v>7515</v>
      </c>
      <c r="PM718" t="s">
        <v>7515</v>
      </c>
      <c r="PN718" t="s">
        <v>7515</v>
      </c>
      <c r="PO718" t="s">
        <v>7515</v>
      </c>
      <c r="PP718" t="s">
        <v>7515</v>
      </c>
      <c r="PQ718" t="s">
        <v>7515</v>
      </c>
      <c r="PR718" t="s">
        <v>7515</v>
      </c>
      <c r="PS718" t="s">
        <v>7515</v>
      </c>
      <c r="PT718" t="s">
        <v>7516</v>
      </c>
      <c r="PU718" t="s">
        <v>7515</v>
      </c>
      <c r="PV718" t="s">
        <v>7515</v>
      </c>
      <c r="PW718" t="s">
        <v>7515</v>
      </c>
      <c r="PX718" t="s">
        <v>7515</v>
      </c>
      <c r="PY718" t="s">
        <v>7515</v>
      </c>
      <c r="PZ718" t="s">
        <v>7515</v>
      </c>
      <c r="QA718" t="s">
        <v>7515</v>
      </c>
      <c r="QB718" t="s">
        <v>7515</v>
      </c>
      <c r="QC718" t="s">
        <v>7515</v>
      </c>
      <c r="QE718" t="s">
        <v>7515</v>
      </c>
      <c r="QF718" t="s">
        <v>7515</v>
      </c>
      <c r="QG718" t="s">
        <v>7515</v>
      </c>
      <c r="QH718" t="s">
        <v>7515</v>
      </c>
      <c r="QI718" t="s">
        <v>7515</v>
      </c>
      <c r="QJ718" t="s">
        <v>7515</v>
      </c>
      <c r="QK718" t="s">
        <v>7516</v>
      </c>
      <c r="RE718" t="s">
        <v>7530</v>
      </c>
      <c r="RP718">
        <f t="shared" si="20"/>
        <v>2</v>
      </c>
      <c r="RS718">
        <f t="shared" si="21"/>
        <v>9</v>
      </c>
    </row>
    <row r="719" spans="1:487" x14ac:dyDescent="0.3">
      <c r="A719">
        <v>70706</v>
      </c>
      <c r="B719">
        <v>1349</v>
      </c>
      <c r="C719">
        <v>0</v>
      </c>
      <c r="D719">
        <v>5</v>
      </c>
      <c r="E719">
        <v>11</v>
      </c>
      <c r="F719">
        <v>91</v>
      </c>
      <c r="G719">
        <v>102</v>
      </c>
      <c r="H719">
        <v>10</v>
      </c>
      <c r="I719" t="s">
        <v>6793</v>
      </c>
      <c r="J719" t="s">
        <v>6793</v>
      </c>
      <c r="O719" t="s">
        <v>6793</v>
      </c>
      <c r="P719" t="s">
        <v>7515</v>
      </c>
      <c r="Q719" t="s">
        <v>7516</v>
      </c>
      <c r="R719" t="s">
        <v>7515</v>
      </c>
      <c r="S719" t="s">
        <v>7515</v>
      </c>
      <c r="T719" t="s">
        <v>7515</v>
      </c>
      <c r="U719" t="s">
        <v>7515</v>
      </c>
      <c r="V719" t="s">
        <v>7515</v>
      </c>
      <c r="W719" t="s">
        <v>7515</v>
      </c>
      <c r="X719" t="s">
        <v>7515</v>
      </c>
      <c r="Y719" t="s">
        <v>7515</v>
      </c>
      <c r="Z719" t="s">
        <v>7515</v>
      </c>
      <c r="AA719" t="s">
        <v>7515</v>
      </c>
      <c r="AB719" t="s">
        <v>7515</v>
      </c>
      <c r="AC719" t="s">
        <v>7515</v>
      </c>
      <c r="AD719" t="s">
        <v>7515</v>
      </c>
      <c r="AE719" t="s">
        <v>7515</v>
      </c>
      <c r="AF719" t="s">
        <v>7515</v>
      </c>
      <c r="AG719" t="s">
        <v>7515</v>
      </c>
      <c r="AH719" t="s">
        <v>7515</v>
      </c>
      <c r="AI719" t="s">
        <v>7517</v>
      </c>
      <c r="AL719">
        <v>0</v>
      </c>
      <c r="AM719">
        <v>6</v>
      </c>
      <c r="AN719" t="s">
        <v>6845</v>
      </c>
      <c r="AQ719" t="s">
        <v>6757</v>
      </c>
      <c r="AR719" t="s">
        <v>6794</v>
      </c>
      <c r="AS719" t="s">
        <v>6794</v>
      </c>
      <c r="AT719" t="s">
        <v>6</v>
      </c>
      <c r="AU719" t="s">
        <v>6</v>
      </c>
      <c r="AV719" t="s">
        <v>6988</v>
      </c>
      <c r="AW719" t="s">
        <v>6793</v>
      </c>
      <c r="AX719" t="s">
        <v>6793</v>
      </c>
      <c r="AY719" t="s">
        <v>6813</v>
      </c>
      <c r="AZ719" t="s">
        <v>7531</v>
      </c>
      <c r="BA719" t="s">
        <v>6991</v>
      </c>
      <c r="BC719" t="s">
        <v>6794</v>
      </c>
      <c r="BD719" t="s">
        <v>6794</v>
      </c>
      <c r="BE719" t="s">
        <v>6793</v>
      </c>
      <c r="BF719" t="s">
        <v>6966</v>
      </c>
      <c r="BG719" t="s">
        <v>6793</v>
      </c>
      <c r="BH719" t="s">
        <v>6793</v>
      </c>
      <c r="BI719" t="s">
        <v>6793</v>
      </c>
      <c r="BJ719" t="s">
        <v>6794</v>
      </c>
      <c r="BK719" t="s">
        <v>6794</v>
      </c>
      <c r="BL719" t="s">
        <v>6794</v>
      </c>
      <c r="BM719" t="s">
        <v>7025</v>
      </c>
      <c r="BN719" t="s">
        <v>7028</v>
      </c>
      <c r="BO719" t="s">
        <v>6794</v>
      </c>
      <c r="BQ719">
        <v>50</v>
      </c>
      <c r="BR719" t="s">
        <v>6</v>
      </c>
      <c r="BS719" t="s">
        <v>7533</v>
      </c>
      <c r="BT719" t="s">
        <v>7542</v>
      </c>
      <c r="BU719" t="s">
        <v>7021</v>
      </c>
      <c r="BV719">
        <v>10</v>
      </c>
      <c r="BW719" t="s">
        <v>7516</v>
      </c>
      <c r="BX719" t="s">
        <v>7515</v>
      </c>
      <c r="BY719" t="s">
        <v>7515</v>
      </c>
      <c r="BZ719" t="s">
        <v>7515</v>
      </c>
      <c r="CA719" t="s">
        <v>7515</v>
      </c>
      <c r="CB719" t="s">
        <v>7515</v>
      </c>
      <c r="CC719" t="s">
        <v>7515</v>
      </c>
      <c r="CD719" t="s">
        <v>7515</v>
      </c>
      <c r="CE719" t="s">
        <v>7515</v>
      </c>
      <c r="CF719" t="s">
        <v>7515</v>
      </c>
      <c r="CG719" t="s">
        <v>7515</v>
      </c>
      <c r="CH719" t="s">
        <v>7515</v>
      </c>
      <c r="CI719" t="s">
        <v>6793</v>
      </c>
      <c r="CJ719" t="s">
        <v>6794</v>
      </c>
      <c r="CO719" t="s">
        <v>6793</v>
      </c>
      <c r="CP719" t="s">
        <v>6793</v>
      </c>
      <c r="CQ719" t="s">
        <v>6794</v>
      </c>
      <c r="CR719" t="s">
        <v>6793</v>
      </c>
      <c r="CS719" t="s">
        <v>6794</v>
      </c>
      <c r="CT719" t="s">
        <v>6794</v>
      </c>
      <c r="CU719" t="s">
        <v>6794</v>
      </c>
      <c r="CV719" t="s">
        <v>6793</v>
      </c>
      <c r="CW719" t="s">
        <v>6794</v>
      </c>
      <c r="CX719" t="s">
        <v>7520</v>
      </c>
      <c r="CY719" t="s">
        <v>7521</v>
      </c>
      <c r="CZ719" t="s">
        <v>7522</v>
      </c>
      <c r="DA719" t="s">
        <v>6793</v>
      </c>
      <c r="DB719">
        <v>3</v>
      </c>
      <c r="DC719">
        <v>4</v>
      </c>
      <c r="DD719">
        <v>3</v>
      </c>
      <c r="DE719" t="s">
        <v>6794</v>
      </c>
      <c r="EA719">
        <v>3</v>
      </c>
      <c r="EC719">
        <v>0</v>
      </c>
      <c r="ED719">
        <v>0</v>
      </c>
      <c r="EE719">
        <v>0</v>
      </c>
      <c r="EF719">
        <v>0</v>
      </c>
      <c r="EG719">
        <v>1</v>
      </c>
      <c r="EH719">
        <v>0</v>
      </c>
      <c r="EI719">
        <v>2</v>
      </c>
      <c r="EJ719" t="s">
        <v>6794</v>
      </c>
      <c r="EP719" t="s">
        <v>6794</v>
      </c>
      <c r="OI719" t="s">
        <v>7526</v>
      </c>
      <c r="OJ719" t="s">
        <v>7526</v>
      </c>
      <c r="OK719" t="s">
        <v>7526</v>
      </c>
      <c r="OL719" t="s">
        <v>7526</v>
      </c>
      <c r="OM719" t="s">
        <v>7528</v>
      </c>
      <c r="ON719" t="s">
        <v>7539</v>
      </c>
      <c r="OO719" t="s">
        <v>7528</v>
      </c>
      <c r="OP719">
        <v>2</v>
      </c>
      <c r="OQ719" t="s">
        <v>28</v>
      </c>
      <c r="OR719" t="s">
        <v>212</v>
      </c>
      <c r="OS719">
        <v>2006</v>
      </c>
      <c r="OT719">
        <v>7</v>
      </c>
      <c r="OU719">
        <v>1</v>
      </c>
      <c r="OV719">
        <v>7</v>
      </c>
      <c r="OW719">
        <v>0</v>
      </c>
      <c r="OX719">
        <v>1</v>
      </c>
      <c r="OY719">
        <v>35</v>
      </c>
      <c r="QE719" t="s">
        <v>7516</v>
      </c>
      <c r="QF719" t="s">
        <v>7515</v>
      </c>
      <c r="QG719" t="s">
        <v>7515</v>
      </c>
      <c r="QH719" t="s">
        <v>7515</v>
      </c>
      <c r="QI719" t="s">
        <v>7515</v>
      </c>
      <c r="QJ719" t="s">
        <v>7515</v>
      </c>
      <c r="QK719" t="s">
        <v>7515</v>
      </c>
      <c r="RP719">
        <f t="shared" ref="RP719:RP727" si="22">IF(AU719="Don't Know",-1,IF(AU719&gt;=30,1,IF(AU719&gt;=20,2,IF(AU719&gt;=15,3,IF(AU719&gt;=10,4,IF(AU719&gt;=5,5,IF(AU719&gt;0,6,0)))))))</f>
        <v>-1</v>
      </c>
      <c r="RS719">
        <f t="shared" ref="RS719:RS727" si="23">VLOOKUP(BM719,$RT$2:$RX$12,5,FALSE)</f>
        <v>4</v>
      </c>
    </row>
    <row r="720" spans="1:487" x14ac:dyDescent="0.3">
      <c r="A720">
        <v>70707</v>
      </c>
      <c r="B720">
        <v>1351</v>
      </c>
      <c r="C720">
        <v>0</v>
      </c>
      <c r="D720">
        <v>5</v>
      </c>
      <c r="E720">
        <v>12</v>
      </c>
      <c r="F720">
        <v>92</v>
      </c>
      <c r="G720">
        <v>102</v>
      </c>
      <c r="H720">
        <v>10</v>
      </c>
      <c r="I720" t="s">
        <v>6793</v>
      </c>
      <c r="J720" t="s">
        <v>6793</v>
      </c>
      <c r="O720" t="s">
        <v>6793</v>
      </c>
      <c r="P720" t="s">
        <v>7515</v>
      </c>
      <c r="Q720" t="s">
        <v>7515</v>
      </c>
      <c r="R720" t="s">
        <v>7516</v>
      </c>
      <c r="S720" t="s">
        <v>7515</v>
      </c>
      <c r="T720" t="s">
        <v>7515</v>
      </c>
      <c r="U720" t="s">
        <v>7515</v>
      </c>
      <c r="V720" t="s">
        <v>7515</v>
      </c>
      <c r="W720" t="s">
        <v>7515</v>
      </c>
      <c r="X720" t="s">
        <v>7515</v>
      </c>
      <c r="Y720" t="s">
        <v>7515</v>
      </c>
      <c r="Z720" t="s">
        <v>7515</v>
      </c>
      <c r="AA720" t="s">
        <v>7515</v>
      </c>
      <c r="AB720" t="s">
        <v>7515</v>
      </c>
      <c r="AC720" t="s">
        <v>7515</v>
      </c>
      <c r="AD720" t="s">
        <v>7515</v>
      </c>
      <c r="AE720" t="s">
        <v>7515</v>
      </c>
      <c r="AF720" t="s">
        <v>7516</v>
      </c>
      <c r="AG720" t="s">
        <v>7515</v>
      </c>
      <c r="AH720" t="s">
        <v>7515</v>
      </c>
      <c r="AJ720">
        <v>0</v>
      </c>
      <c r="AK720">
        <v>2</v>
      </c>
      <c r="AL720">
        <v>0</v>
      </c>
      <c r="AM720">
        <v>15</v>
      </c>
      <c r="AN720" t="s">
        <v>6845</v>
      </c>
      <c r="AQ720" t="s">
        <v>6994</v>
      </c>
      <c r="AR720" t="s">
        <v>6794</v>
      </c>
      <c r="AS720" t="s">
        <v>6794</v>
      </c>
      <c r="AT720">
        <v>0</v>
      </c>
      <c r="AU720">
        <v>20</v>
      </c>
      <c r="AV720" t="s">
        <v>6988</v>
      </c>
      <c r="AW720" t="s">
        <v>6793</v>
      </c>
      <c r="AX720" t="s">
        <v>6793</v>
      </c>
      <c r="AY720" t="s">
        <v>6813</v>
      </c>
      <c r="AZ720" t="s">
        <v>7531</v>
      </c>
      <c r="BA720" t="s">
        <v>6991</v>
      </c>
      <c r="BC720" t="s">
        <v>6794</v>
      </c>
      <c r="BD720" t="s">
        <v>6794</v>
      </c>
      <c r="BE720" t="s">
        <v>6794</v>
      </c>
      <c r="BF720" t="s">
        <v>6794</v>
      </c>
      <c r="BG720" t="s">
        <v>6794</v>
      </c>
      <c r="BH720" t="s">
        <v>6793</v>
      </c>
      <c r="BI720" t="s">
        <v>6793</v>
      </c>
      <c r="BJ720" t="s">
        <v>6794</v>
      </c>
      <c r="BK720" t="s">
        <v>6794</v>
      </c>
      <c r="BL720" t="s">
        <v>6794</v>
      </c>
      <c r="BM720" t="s">
        <v>7025</v>
      </c>
      <c r="BN720" t="s">
        <v>7022</v>
      </c>
      <c r="BO720" t="s">
        <v>6794</v>
      </c>
      <c r="BQ720">
        <v>50</v>
      </c>
      <c r="BR720" t="s">
        <v>6</v>
      </c>
      <c r="BS720" t="s">
        <v>7533</v>
      </c>
      <c r="BT720" t="s">
        <v>7534</v>
      </c>
      <c r="BU720" t="s">
        <v>7559</v>
      </c>
      <c r="BV720" t="s">
        <v>7561</v>
      </c>
      <c r="BW720" t="s">
        <v>7515</v>
      </c>
      <c r="BX720" t="s">
        <v>7516</v>
      </c>
      <c r="BY720" t="s">
        <v>7515</v>
      </c>
      <c r="BZ720" t="s">
        <v>7515</v>
      </c>
      <c r="CA720" t="s">
        <v>7515</v>
      </c>
      <c r="CB720" t="s">
        <v>7515</v>
      </c>
      <c r="CC720" t="s">
        <v>7515</v>
      </c>
      <c r="CD720" t="s">
        <v>7516</v>
      </c>
      <c r="CE720" t="s">
        <v>7515</v>
      </c>
      <c r="CF720" t="s">
        <v>7515</v>
      </c>
      <c r="CG720" t="s">
        <v>7515</v>
      </c>
      <c r="CH720" t="s">
        <v>7515</v>
      </c>
      <c r="CI720" t="s">
        <v>6793</v>
      </c>
      <c r="CJ720" t="s">
        <v>6794</v>
      </c>
      <c r="CO720" t="s">
        <v>6793</v>
      </c>
      <c r="CP720" t="s">
        <v>6794</v>
      </c>
      <c r="CQ720" t="s">
        <v>6794</v>
      </c>
      <c r="CR720" t="s">
        <v>6793</v>
      </c>
      <c r="CS720" t="s">
        <v>6794</v>
      </c>
      <c r="CT720" t="s">
        <v>6793</v>
      </c>
      <c r="CU720" t="s">
        <v>6794</v>
      </c>
      <c r="CV720" t="s">
        <v>6793</v>
      </c>
      <c r="CW720" t="s">
        <v>6794</v>
      </c>
      <c r="CX720" t="s">
        <v>7520</v>
      </c>
      <c r="CY720" t="s">
        <v>7521</v>
      </c>
      <c r="CZ720" t="s">
        <v>7522</v>
      </c>
      <c r="DA720" t="s">
        <v>6793</v>
      </c>
      <c r="DB720">
        <v>2</v>
      </c>
      <c r="DC720">
        <v>3</v>
      </c>
      <c r="DD720">
        <v>3</v>
      </c>
      <c r="DE720" t="s">
        <v>6794</v>
      </c>
      <c r="EA720">
        <v>4</v>
      </c>
      <c r="EC720">
        <v>0</v>
      </c>
      <c r="ED720">
        <v>0</v>
      </c>
      <c r="EE720">
        <v>1</v>
      </c>
      <c r="EF720">
        <v>1</v>
      </c>
      <c r="EG720">
        <v>2</v>
      </c>
      <c r="EH720">
        <v>0</v>
      </c>
      <c r="EI720">
        <v>0</v>
      </c>
      <c r="EJ720" t="s">
        <v>6794</v>
      </c>
      <c r="EP720" t="s">
        <v>6794</v>
      </c>
      <c r="OI720" t="s">
        <v>7526</v>
      </c>
      <c r="OJ720" t="s">
        <v>7526</v>
      </c>
      <c r="OK720" t="s">
        <v>7526</v>
      </c>
      <c r="OL720" t="s">
        <v>7527</v>
      </c>
      <c r="OM720" t="s">
        <v>7528</v>
      </c>
      <c r="ON720" t="s">
        <v>7529</v>
      </c>
      <c r="OO720" t="s">
        <v>7528</v>
      </c>
      <c r="OP720">
        <v>4</v>
      </c>
      <c r="OQ720" t="s">
        <v>28</v>
      </c>
      <c r="OR720" t="s">
        <v>212</v>
      </c>
      <c r="OS720">
        <v>2007</v>
      </c>
      <c r="OT720">
        <v>7</v>
      </c>
      <c r="OU720">
        <v>2</v>
      </c>
      <c r="OV720">
        <v>7</v>
      </c>
      <c r="OW720">
        <v>0</v>
      </c>
      <c r="OX720">
        <v>1</v>
      </c>
      <c r="OY720">
        <v>70</v>
      </c>
      <c r="QE720" t="s">
        <v>7515</v>
      </c>
      <c r="QF720" t="s">
        <v>7515</v>
      </c>
      <c r="QG720" t="s">
        <v>7515</v>
      </c>
      <c r="QH720" t="s">
        <v>7515</v>
      </c>
      <c r="QI720" t="s">
        <v>7515</v>
      </c>
      <c r="QJ720" t="s">
        <v>7515</v>
      </c>
      <c r="QK720" t="s">
        <v>7516</v>
      </c>
      <c r="RP720">
        <f t="shared" si="22"/>
        <v>2</v>
      </c>
      <c r="RS720">
        <f t="shared" si="23"/>
        <v>4</v>
      </c>
    </row>
    <row r="721" spans="1:487" x14ac:dyDescent="0.3">
      <c r="A721">
        <v>70708</v>
      </c>
      <c r="B721">
        <v>1352</v>
      </c>
      <c r="C721">
        <v>0</v>
      </c>
      <c r="D721">
        <v>5</v>
      </c>
      <c r="E721">
        <v>13</v>
      </c>
      <c r="F721">
        <v>119</v>
      </c>
      <c r="G721">
        <v>102</v>
      </c>
      <c r="H721">
        <v>9</v>
      </c>
      <c r="I721" t="s">
        <v>6793</v>
      </c>
      <c r="J721" t="s">
        <v>6793</v>
      </c>
      <c r="O721" t="s">
        <v>6793</v>
      </c>
      <c r="P721" t="s">
        <v>7515</v>
      </c>
      <c r="Q721" t="s">
        <v>7516</v>
      </c>
      <c r="R721" t="s">
        <v>7515</v>
      </c>
      <c r="S721" t="s">
        <v>7515</v>
      </c>
      <c r="T721" t="s">
        <v>7515</v>
      </c>
      <c r="U721" t="s">
        <v>7515</v>
      </c>
      <c r="V721" t="s">
        <v>7515</v>
      </c>
      <c r="W721" t="s">
        <v>7515</v>
      </c>
      <c r="X721" t="s">
        <v>7515</v>
      </c>
      <c r="Y721" t="s">
        <v>7515</v>
      </c>
      <c r="Z721" t="s">
        <v>7515</v>
      </c>
      <c r="AA721" t="s">
        <v>7515</v>
      </c>
      <c r="AB721" t="s">
        <v>7515</v>
      </c>
      <c r="AC721" t="s">
        <v>7515</v>
      </c>
      <c r="AD721" t="s">
        <v>7515</v>
      </c>
      <c r="AE721" t="s">
        <v>7515</v>
      </c>
      <c r="AF721" t="s">
        <v>7515</v>
      </c>
      <c r="AG721" t="s">
        <v>7515</v>
      </c>
      <c r="AH721" t="s">
        <v>7515</v>
      </c>
      <c r="AI721" t="s">
        <v>6796</v>
      </c>
      <c r="AQ721" t="s">
        <v>6985</v>
      </c>
      <c r="AR721" t="s">
        <v>6794</v>
      </c>
      <c r="AS721" t="s">
        <v>6794</v>
      </c>
      <c r="AT721">
        <v>0</v>
      </c>
      <c r="AU721">
        <v>10</v>
      </c>
      <c r="AV721" t="s">
        <v>6988</v>
      </c>
      <c r="AW721" t="s">
        <v>6966</v>
      </c>
      <c r="AX721" t="s">
        <v>6794</v>
      </c>
      <c r="AY721" t="s">
        <v>6813</v>
      </c>
      <c r="AZ721" t="s">
        <v>7531</v>
      </c>
      <c r="BA721" t="s">
        <v>7612</v>
      </c>
      <c r="BC721" t="s">
        <v>6794</v>
      </c>
      <c r="BD721" t="s">
        <v>6794</v>
      </c>
      <c r="BE721" t="s">
        <v>6794</v>
      </c>
      <c r="BF721" t="s">
        <v>6794</v>
      </c>
      <c r="BG721" t="s">
        <v>6794</v>
      </c>
      <c r="BH721" t="s">
        <v>6794</v>
      </c>
      <c r="BI721" t="s">
        <v>6793</v>
      </c>
      <c r="BJ721" t="s">
        <v>6794</v>
      </c>
      <c r="BK721" t="s">
        <v>6794</v>
      </c>
      <c r="BL721" t="s">
        <v>6794</v>
      </c>
      <c r="BM721" t="s">
        <v>7022</v>
      </c>
      <c r="BN721" t="s">
        <v>7025</v>
      </c>
      <c r="BO721" t="s">
        <v>6794</v>
      </c>
      <c r="BQ721">
        <v>0</v>
      </c>
      <c r="BR721" t="s">
        <v>6</v>
      </c>
      <c r="BS721" t="s">
        <v>7519</v>
      </c>
      <c r="BT721" t="s">
        <v>6</v>
      </c>
      <c r="BU721" t="s">
        <v>7022</v>
      </c>
      <c r="BV721">
        <v>-5</v>
      </c>
      <c r="BW721" t="s">
        <v>7515</v>
      </c>
      <c r="BX721" t="s">
        <v>7515</v>
      </c>
      <c r="BY721" t="s">
        <v>7516</v>
      </c>
      <c r="BZ721" t="s">
        <v>7515</v>
      </c>
      <c r="CA721" t="s">
        <v>7516</v>
      </c>
      <c r="CB721" t="s">
        <v>7515</v>
      </c>
      <c r="CC721" t="s">
        <v>7515</v>
      </c>
      <c r="CD721" t="s">
        <v>7515</v>
      </c>
      <c r="CE721" t="s">
        <v>7515</v>
      </c>
      <c r="CF721" t="s">
        <v>7515</v>
      </c>
      <c r="CG721" t="s">
        <v>7515</v>
      </c>
      <c r="CH721" t="s">
        <v>7515</v>
      </c>
      <c r="CI721" t="s">
        <v>6793</v>
      </c>
      <c r="CJ721" t="s">
        <v>6794</v>
      </c>
      <c r="CO721" t="s">
        <v>6793</v>
      </c>
      <c r="CP721" t="s">
        <v>6793</v>
      </c>
      <c r="CQ721" t="s">
        <v>6794</v>
      </c>
      <c r="CR721" t="s">
        <v>6794</v>
      </c>
      <c r="CS721" t="s">
        <v>6794</v>
      </c>
      <c r="CT721" t="s">
        <v>6793</v>
      </c>
      <c r="CU721" t="s">
        <v>6794</v>
      </c>
      <c r="CV721" t="s">
        <v>6793</v>
      </c>
      <c r="CW721" t="s">
        <v>6794</v>
      </c>
      <c r="CX721" t="s">
        <v>7520</v>
      </c>
      <c r="CY721" t="s">
        <v>7521</v>
      </c>
      <c r="CZ721" t="s">
        <v>7602</v>
      </c>
      <c r="DA721" t="s">
        <v>6793</v>
      </c>
      <c r="DB721">
        <v>2</v>
      </c>
      <c r="DC721">
        <v>3</v>
      </c>
      <c r="DD721">
        <v>3</v>
      </c>
      <c r="DE721" t="s">
        <v>6793</v>
      </c>
      <c r="DF721">
        <v>1</v>
      </c>
      <c r="DG721" t="s">
        <v>7574</v>
      </c>
      <c r="DH721">
        <v>2007</v>
      </c>
      <c r="DI721" t="s">
        <v>7557</v>
      </c>
      <c r="DJ721" t="s">
        <v>7606</v>
      </c>
      <c r="DK721">
        <v>2007</v>
      </c>
      <c r="EA721">
        <v>3</v>
      </c>
      <c r="EC721">
        <v>0</v>
      </c>
      <c r="ED721">
        <v>0</v>
      </c>
      <c r="EE721">
        <v>0</v>
      </c>
      <c r="EF721">
        <v>0</v>
      </c>
      <c r="EG721">
        <v>1</v>
      </c>
      <c r="EH721">
        <v>0</v>
      </c>
      <c r="EI721">
        <v>2</v>
      </c>
      <c r="EJ721" t="s">
        <v>6793</v>
      </c>
      <c r="EK721" t="s">
        <v>7573</v>
      </c>
      <c r="EM721">
        <v>1</v>
      </c>
      <c r="EN721">
        <v>2008</v>
      </c>
      <c r="EP721" t="s">
        <v>6793</v>
      </c>
      <c r="KE721" t="s">
        <v>7524</v>
      </c>
      <c r="KF721" t="s">
        <v>7595</v>
      </c>
      <c r="KG721">
        <v>2008</v>
      </c>
      <c r="KI721" t="s">
        <v>7526</v>
      </c>
      <c r="KJ721" t="s">
        <v>7526</v>
      </c>
      <c r="KK721" t="s">
        <v>6966</v>
      </c>
      <c r="OI721" t="s">
        <v>7526</v>
      </c>
      <c r="OJ721" t="s">
        <v>7526</v>
      </c>
      <c r="OK721" t="s">
        <v>7526</v>
      </c>
      <c r="OM721" t="s">
        <v>7528</v>
      </c>
      <c r="ON721" t="s">
        <v>7529</v>
      </c>
      <c r="OO721" t="s">
        <v>7528</v>
      </c>
      <c r="OP721">
        <v>0</v>
      </c>
      <c r="OQ721" t="s">
        <v>28</v>
      </c>
      <c r="OR721" t="s">
        <v>212</v>
      </c>
      <c r="OS721">
        <v>2006</v>
      </c>
      <c r="OT721">
        <v>5</v>
      </c>
      <c r="OU721">
        <v>1</v>
      </c>
      <c r="OV721">
        <v>5</v>
      </c>
      <c r="OW721">
        <v>1</v>
      </c>
      <c r="OX721">
        <v>0</v>
      </c>
      <c r="OY721">
        <v>35</v>
      </c>
      <c r="OZ721" t="s">
        <v>7515</v>
      </c>
      <c r="PA721" t="s">
        <v>7515</v>
      </c>
      <c r="PB721" t="s">
        <v>7515</v>
      </c>
      <c r="PC721" t="s">
        <v>7515</v>
      </c>
      <c r="PD721" t="s">
        <v>7515</v>
      </c>
      <c r="PE721" t="s">
        <v>7515</v>
      </c>
      <c r="PF721" t="s">
        <v>7515</v>
      </c>
      <c r="PG721" t="s">
        <v>7515</v>
      </c>
      <c r="PH721" t="s">
        <v>7515</v>
      </c>
      <c r="PI721" t="s">
        <v>7515</v>
      </c>
      <c r="PJ721" t="s">
        <v>7515</v>
      </c>
      <c r="PK721" t="s">
        <v>7515</v>
      </c>
      <c r="PL721" t="s">
        <v>7515</v>
      </c>
      <c r="PM721" t="s">
        <v>7515</v>
      </c>
      <c r="PN721" t="s">
        <v>7515</v>
      </c>
      <c r="PO721" t="s">
        <v>7515</v>
      </c>
      <c r="PP721" t="s">
        <v>7515</v>
      </c>
      <c r="PQ721" t="s">
        <v>7515</v>
      </c>
      <c r="PR721" t="s">
        <v>7515</v>
      </c>
      <c r="PS721" t="s">
        <v>7516</v>
      </c>
      <c r="PT721" t="s">
        <v>7515</v>
      </c>
      <c r="PU721" t="s">
        <v>7515</v>
      </c>
      <c r="PV721" t="s">
        <v>7515</v>
      </c>
      <c r="PW721" t="s">
        <v>7515</v>
      </c>
      <c r="PX721" t="s">
        <v>7515</v>
      </c>
      <c r="PY721" t="s">
        <v>7515</v>
      </c>
      <c r="PZ721" t="s">
        <v>7515</v>
      </c>
      <c r="QA721" t="s">
        <v>7515</v>
      </c>
      <c r="QB721" t="s">
        <v>7515</v>
      </c>
      <c r="QC721" t="s">
        <v>7515</v>
      </c>
      <c r="QE721" t="s">
        <v>7515</v>
      </c>
      <c r="QF721" t="s">
        <v>7515</v>
      </c>
      <c r="QG721" t="s">
        <v>7516</v>
      </c>
      <c r="QH721" t="s">
        <v>7515</v>
      </c>
      <c r="QI721" t="s">
        <v>7515</v>
      </c>
      <c r="QJ721" t="s">
        <v>7515</v>
      </c>
      <c r="QK721" t="s">
        <v>7515</v>
      </c>
      <c r="RP721">
        <f t="shared" si="22"/>
        <v>4</v>
      </c>
      <c r="RS721">
        <f t="shared" si="23"/>
        <v>2</v>
      </c>
    </row>
    <row r="722" spans="1:487" x14ac:dyDescent="0.3">
      <c r="A722">
        <v>70709</v>
      </c>
      <c r="B722">
        <v>1353</v>
      </c>
      <c r="C722">
        <v>0</v>
      </c>
      <c r="D722">
        <v>5</v>
      </c>
      <c r="E722">
        <v>15</v>
      </c>
      <c r="F722">
        <v>83</v>
      </c>
      <c r="G722">
        <v>102</v>
      </c>
      <c r="H722">
        <v>9</v>
      </c>
      <c r="I722" t="s">
        <v>6793</v>
      </c>
      <c r="J722" t="s">
        <v>6793</v>
      </c>
      <c r="O722" t="s">
        <v>6793</v>
      </c>
      <c r="P722" t="s">
        <v>7515</v>
      </c>
      <c r="Q722" t="s">
        <v>7516</v>
      </c>
      <c r="R722" t="s">
        <v>7515</v>
      </c>
      <c r="S722" t="s">
        <v>7515</v>
      </c>
      <c r="T722" t="s">
        <v>7515</v>
      </c>
      <c r="U722" t="s">
        <v>7515</v>
      </c>
      <c r="V722" t="s">
        <v>7515</v>
      </c>
      <c r="W722" t="s">
        <v>7515</v>
      </c>
      <c r="X722" t="s">
        <v>7515</v>
      </c>
      <c r="Y722" t="s">
        <v>7515</v>
      </c>
      <c r="Z722" t="s">
        <v>7515</v>
      </c>
      <c r="AA722" t="s">
        <v>7515</v>
      </c>
      <c r="AB722" t="s">
        <v>7515</v>
      </c>
      <c r="AC722" t="s">
        <v>7515</v>
      </c>
      <c r="AD722" t="s">
        <v>7515</v>
      </c>
      <c r="AE722" t="s">
        <v>7515</v>
      </c>
      <c r="AF722" t="s">
        <v>7515</v>
      </c>
      <c r="AG722" t="s">
        <v>7515</v>
      </c>
      <c r="AH722" t="s">
        <v>7515</v>
      </c>
      <c r="AI722" t="s">
        <v>6796</v>
      </c>
      <c r="AQ722" t="s">
        <v>6985</v>
      </c>
      <c r="AR722" t="s">
        <v>6793</v>
      </c>
      <c r="AS722" t="s">
        <v>6793</v>
      </c>
      <c r="AT722" t="s">
        <v>6</v>
      </c>
      <c r="AU722" t="s">
        <v>6</v>
      </c>
      <c r="AV722" t="s">
        <v>6988</v>
      </c>
      <c r="AW722" t="s">
        <v>6966</v>
      </c>
      <c r="AX722" t="s">
        <v>6793</v>
      </c>
      <c r="AY722" t="s">
        <v>6813</v>
      </c>
      <c r="AZ722" t="s">
        <v>7531</v>
      </c>
      <c r="BA722" t="s">
        <v>6991</v>
      </c>
      <c r="BC722" t="s">
        <v>6794</v>
      </c>
      <c r="BD722" t="s">
        <v>6794</v>
      </c>
      <c r="BE722" t="s">
        <v>6793</v>
      </c>
      <c r="BF722" t="s">
        <v>6793</v>
      </c>
      <c r="BG722" t="s">
        <v>6794</v>
      </c>
      <c r="BH722" t="s">
        <v>6793</v>
      </c>
      <c r="BI722" t="s">
        <v>6794</v>
      </c>
      <c r="BJ722" t="s">
        <v>6794</v>
      </c>
      <c r="BK722" t="s">
        <v>6794</v>
      </c>
      <c r="BL722" t="s">
        <v>6793</v>
      </c>
      <c r="BM722" t="s">
        <v>7030</v>
      </c>
      <c r="BN722" t="s">
        <v>7021</v>
      </c>
      <c r="BO722" t="s">
        <v>6794</v>
      </c>
      <c r="BQ722">
        <v>50</v>
      </c>
      <c r="BR722" t="s">
        <v>6</v>
      </c>
      <c r="BS722" t="s">
        <v>7519</v>
      </c>
      <c r="BT722" t="s">
        <v>6</v>
      </c>
      <c r="BU722" t="s">
        <v>7559</v>
      </c>
      <c r="BV722" t="s">
        <v>7535</v>
      </c>
      <c r="BW722" t="s">
        <v>7515</v>
      </c>
      <c r="BX722" t="s">
        <v>7515</v>
      </c>
      <c r="BY722" t="s">
        <v>7516</v>
      </c>
      <c r="BZ722" t="s">
        <v>7515</v>
      </c>
      <c r="CA722" t="s">
        <v>7515</v>
      </c>
      <c r="CB722" t="s">
        <v>7515</v>
      </c>
      <c r="CC722" t="s">
        <v>7515</v>
      </c>
      <c r="CD722" t="s">
        <v>7515</v>
      </c>
      <c r="CE722" t="s">
        <v>7515</v>
      </c>
      <c r="CF722" t="s">
        <v>7515</v>
      </c>
      <c r="CG722" t="s">
        <v>7515</v>
      </c>
      <c r="CH722" t="s">
        <v>7515</v>
      </c>
      <c r="CI722" t="s">
        <v>6794</v>
      </c>
      <c r="CJ722" t="s">
        <v>6794</v>
      </c>
      <c r="CO722" t="s">
        <v>6793</v>
      </c>
      <c r="CP722" t="s">
        <v>6794</v>
      </c>
      <c r="CQ722" t="s">
        <v>6794</v>
      </c>
      <c r="CR722" t="s">
        <v>6793</v>
      </c>
      <c r="CS722" t="s">
        <v>6794</v>
      </c>
      <c r="CT722" t="s">
        <v>6794</v>
      </c>
      <c r="CU722" t="s">
        <v>6794</v>
      </c>
      <c r="CV722" t="s">
        <v>6793</v>
      </c>
      <c r="CW722" t="s">
        <v>6793</v>
      </c>
      <c r="CX722" t="s">
        <v>7520</v>
      </c>
      <c r="CY722" t="s">
        <v>7607</v>
      </c>
      <c r="CZ722" t="s">
        <v>31</v>
      </c>
      <c r="DA722" t="s">
        <v>6793</v>
      </c>
      <c r="DB722">
        <v>1</v>
      </c>
      <c r="DC722">
        <v>4</v>
      </c>
      <c r="DD722">
        <v>3</v>
      </c>
      <c r="DE722" t="s">
        <v>6794</v>
      </c>
      <c r="EA722">
        <v>4</v>
      </c>
      <c r="EC722">
        <v>0</v>
      </c>
      <c r="ED722">
        <v>1</v>
      </c>
      <c r="EE722">
        <v>1</v>
      </c>
      <c r="EF722">
        <v>0</v>
      </c>
      <c r="EG722">
        <v>2</v>
      </c>
      <c r="EH722">
        <v>0</v>
      </c>
      <c r="EI722">
        <v>0</v>
      </c>
      <c r="EJ722" t="s">
        <v>6794</v>
      </c>
      <c r="EP722" t="s">
        <v>6794</v>
      </c>
      <c r="OI722" t="s">
        <v>7526</v>
      </c>
      <c r="OJ722" t="s">
        <v>7526</v>
      </c>
      <c r="OK722" t="s">
        <v>7526</v>
      </c>
      <c r="OL722" t="s">
        <v>7526</v>
      </c>
      <c r="OM722" t="s">
        <v>7528</v>
      </c>
      <c r="ON722" t="s">
        <v>7529</v>
      </c>
      <c r="OO722" t="s">
        <v>7528</v>
      </c>
      <c r="OP722">
        <v>1</v>
      </c>
      <c r="OQ722" t="s">
        <v>28</v>
      </c>
      <c r="OR722" t="s">
        <v>212</v>
      </c>
      <c r="OS722">
        <v>2007</v>
      </c>
      <c r="OT722">
        <v>8</v>
      </c>
      <c r="OU722">
        <v>1</v>
      </c>
      <c r="OV722">
        <v>8</v>
      </c>
      <c r="OW722">
        <v>1</v>
      </c>
      <c r="OX722">
        <v>0</v>
      </c>
      <c r="OY722">
        <v>35</v>
      </c>
      <c r="QE722">
        <v>-5</v>
      </c>
      <c r="QF722">
        <v>-5</v>
      </c>
      <c r="QG722">
        <v>-5</v>
      </c>
      <c r="QH722">
        <v>-5</v>
      </c>
      <c r="QI722">
        <v>-5</v>
      </c>
      <c r="QJ722">
        <v>-5</v>
      </c>
      <c r="QK722">
        <v>-5</v>
      </c>
      <c r="RP722">
        <f t="shared" si="22"/>
        <v>-1</v>
      </c>
      <c r="RS722">
        <f t="shared" si="23"/>
        <v>9</v>
      </c>
    </row>
    <row r="723" spans="1:487" x14ac:dyDescent="0.3">
      <c r="A723">
        <v>70710</v>
      </c>
      <c r="B723">
        <v>1355</v>
      </c>
      <c r="C723">
        <v>0</v>
      </c>
      <c r="D723">
        <v>5</v>
      </c>
      <c r="E723">
        <v>12</v>
      </c>
      <c r="F723">
        <v>89</v>
      </c>
      <c r="G723">
        <v>102</v>
      </c>
      <c r="H723">
        <v>10</v>
      </c>
      <c r="I723" t="s">
        <v>6793</v>
      </c>
      <c r="J723" t="s">
        <v>6793</v>
      </c>
      <c r="O723" t="s">
        <v>6793</v>
      </c>
      <c r="P723" t="s">
        <v>7515</v>
      </c>
      <c r="Q723" t="s">
        <v>7515</v>
      </c>
      <c r="R723" t="s">
        <v>7515</v>
      </c>
      <c r="S723" t="s">
        <v>7515</v>
      </c>
      <c r="T723" t="s">
        <v>7515</v>
      </c>
      <c r="U723" t="s">
        <v>7515</v>
      </c>
      <c r="V723" t="s">
        <v>7515</v>
      </c>
      <c r="W723" t="s">
        <v>7515</v>
      </c>
      <c r="X723" t="s">
        <v>7515</v>
      </c>
      <c r="Y723" t="s">
        <v>7515</v>
      </c>
      <c r="Z723" t="s">
        <v>7515</v>
      </c>
      <c r="AA723" t="s">
        <v>7515</v>
      </c>
      <c r="AB723" t="s">
        <v>7515</v>
      </c>
      <c r="AC723" t="s">
        <v>7515</v>
      </c>
      <c r="AD723" t="s">
        <v>7515</v>
      </c>
      <c r="AE723" t="s">
        <v>7515</v>
      </c>
      <c r="AF723" t="s">
        <v>7515</v>
      </c>
      <c r="AG723" t="s">
        <v>7516</v>
      </c>
      <c r="AH723" t="s">
        <v>7515</v>
      </c>
      <c r="AI723" t="s">
        <v>7517</v>
      </c>
      <c r="AL723">
        <v>0</v>
      </c>
      <c r="AM723">
        <v>3</v>
      </c>
      <c r="AN723" t="s">
        <v>7550</v>
      </c>
      <c r="AO723">
        <v>1</v>
      </c>
      <c r="AQ723" t="s">
        <v>6993</v>
      </c>
      <c r="AR723" t="s">
        <v>6794</v>
      </c>
      <c r="AS723" t="s">
        <v>6794</v>
      </c>
      <c r="AT723">
        <v>0</v>
      </c>
      <c r="AU723">
        <v>20</v>
      </c>
      <c r="AV723" t="s">
        <v>7568</v>
      </c>
      <c r="AW723" t="s">
        <v>6794</v>
      </c>
      <c r="AX723" t="s">
        <v>6793</v>
      </c>
      <c r="AY723" t="s">
        <v>6</v>
      </c>
      <c r="BA723" t="s">
        <v>7518</v>
      </c>
      <c r="BC723" t="s">
        <v>6794</v>
      </c>
      <c r="BD723" t="s">
        <v>6793</v>
      </c>
      <c r="BE723" t="s">
        <v>6794</v>
      </c>
      <c r="BF723" t="s">
        <v>6794</v>
      </c>
      <c r="BH723" t="s">
        <v>6794</v>
      </c>
      <c r="BI723" t="s">
        <v>6794</v>
      </c>
      <c r="BJ723" t="s">
        <v>6793</v>
      </c>
      <c r="BK723" t="s">
        <v>6794</v>
      </c>
      <c r="BL723" t="s">
        <v>6794</v>
      </c>
      <c r="BM723" t="s">
        <v>7022</v>
      </c>
      <c r="BN723" t="s">
        <v>7026</v>
      </c>
      <c r="BO723" t="s">
        <v>6794</v>
      </c>
      <c r="BQ723" t="s">
        <v>7547</v>
      </c>
      <c r="BR723">
        <v>15</v>
      </c>
      <c r="BS723" t="s">
        <v>7519</v>
      </c>
      <c r="BT723" t="s">
        <v>6</v>
      </c>
      <c r="BU723" t="s">
        <v>7022</v>
      </c>
      <c r="BV723" t="s">
        <v>7535</v>
      </c>
      <c r="BW723" t="s">
        <v>7516</v>
      </c>
      <c r="BX723" t="s">
        <v>7516</v>
      </c>
      <c r="BY723" t="s">
        <v>7516</v>
      </c>
      <c r="BZ723" t="s">
        <v>7515</v>
      </c>
      <c r="CA723" t="s">
        <v>7515</v>
      </c>
      <c r="CB723" t="s">
        <v>7515</v>
      </c>
      <c r="CC723" t="s">
        <v>7515</v>
      </c>
      <c r="CD723" t="s">
        <v>7515</v>
      </c>
      <c r="CE723" t="s">
        <v>7515</v>
      </c>
      <c r="CF723" t="s">
        <v>7515</v>
      </c>
      <c r="CG723" t="s">
        <v>7515</v>
      </c>
      <c r="CH723" t="s">
        <v>7515</v>
      </c>
      <c r="CI723" t="s">
        <v>6793</v>
      </c>
      <c r="CJ723" t="s">
        <v>6794</v>
      </c>
      <c r="CO723" t="s">
        <v>6793</v>
      </c>
      <c r="CP723" t="s">
        <v>6794</v>
      </c>
      <c r="CQ723" t="s">
        <v>6794</v>
      </c>
      <c r="CR723" t="s">
        <v>6793</v>
      </c>
      <c r="CS723" t="s">
        <v>6794</v>
      </c>
      <c r="CT723" t="s">
        <v>6793</v>
      </c>
      <c r="CU723" t="s">
        <v>6794</v>
      </c>
      <c r="CV723" t="s">
        <v>6793</v>
      </c>
      <c r="CW723" t="s">
        <v>6793</v>
      </c>
      <c r="CX723" t="s">
        <v>7520</v>
      </c>
      <c r="CY723" t="s">
        <v>7521</v>
      </c>
      <c r="CZ723" t="s">
        <v>6966</v>
      </c>
      <c r="DA723" t="s">
        <v>6793</v>
      </c>
      <c r="DB723">
        <v>1</v>
      </c>
      <c r="DC723">
        <v>3</v>
      </c>
      <c r="DD723">
        <v>3</v>
      </c>
      <c r="DE723" t="s">
        <v>6793</v>
      </c>
      <c r="DF723">
        <v>1</v>
      </c>
      <c r="DG723" t="s">
        <v>7574</v>
      </c>
      <c r="DH723">
        <v>2006</v>
      </c>
      <c r="DI723" t="s">
        <v>7557</v>
      </c>
      <c r="DJ723" t="s">
        <v>7574</v>
      </c>
      <c r="DK723">
        <v>2006</v>
      </c>
      <c r="EA723">
        <v>1</v>
      </c>
      <c r="EB723" t="s">
        <v>7584</v>
      </c>
      <c r="EJ723" t="s">
        <v>6794</v>
      </c>
      <c r="EP723" t="s">
        <v>6794</v>
      </c>
      <c r="OI723" t="s">
        <v>7526</v>
      </c>
      <c r="OJ723" t="s">
        <v>7526</v>
      </c>
      <c r="OK723" t="s">
        <v>7526</v>
      </c>
      <c r="OL723" t="s">
        <v>7526</v>
      </c>
      <c r="OM723" t="s">
        <v>7528</v>
      </c>
      <c r="ON723" t="s">
        <v>7529</v>
      </c>
      <c r="OO723" t="s">
        <v>7528</v>
      </c>
      <c r="OP723">
        <v>3</v>
      </c>
      <c r="OQ723" t="s">
        <v>28</v>
      </c>
      <c r="OR723" t="s">
        <v>212</v>
      </c>
      <c r="OS723">
        <v>2006</v>
      </c>
      <c r="OT723">
        <v>8</v>
      </c>
      <c r="OU723">
        <v>1</v>
      </c>
      <c r="OV723">
        <v>8</v>
      </c>
      <c r="OW723">
        <v>0</v>
      </c>
      <c r="OX723">
        <v>1</v>
      </c>
      <c r="OY723">
        <v>35</v>
      </c>
      <c r="QE723" t="s">
        <v>7515</v>
      </c>
      <c r="QF723" t="s">
        <v>7515</v>
      </c>
      <c r="QG723" t="s">
        <v>7515</v>
      </c>
      <c r="QH723" t="s">
        <v>7515</v>
      </c>
      <c r="QI723" t="s">
        <v>7515</v>
      </c>
      <c r="QJ723" t="s">
        <v>7515</v>
      </c>
      <c r="QK723" t="s">
        <v>7516</v>
      </c>
      <c r="RP723">
        <f t="shared" si="22"/>
        <v>2</v>
      </c>
      <c r="RS723">
        <f t="shared" si="23"/>
        <v>2</v>
      </c>
    </row>
    <row r="724" spans="1:487" x14ac:dyDescent="0.3">
      <c r="A724">
        <v>70711</v>
      </c>
      <c r="B724">
        <v>1356</v>
      </c>
      <c r="C724">
        <v>0</v>
      </c>
      <c r="D724">
        <v>5</v>
      </c>
      <c r="E724">
        <v>9</v>
      </c>
      <c r="F724">
        <v>76</v>
      </c>
      <c r="G724">
        <v>102</v>
      </c>
      <c r="H724">
        <v>9</v>
      </c>
      <c r="I724" t="s">
        <v>6793</v>
      </c>
      <c r="J724" t="s">
        <v>6793</v>
      </c>
      <c r="O724" t="s">
        <v>6793</v>
      </c>
      <c r="P724" t="s">
        <v>7515</v>
      </c>
      <c r="Q724" t="s">
        <v>7516</v>
      </c>
      <c r="R724" t="s">
        <v>7515</v>
      </c>
      <c r="S724" t="s">
        <v>7515</v>
      </c>
      <c r="T724" t="s">
        <v>7515</v>
      </c>
      <c r="U724" t="s">
        <v>7515</v>
      </c>
      <c r="V724" t="s">
        <v>7515</v>
      </c>
      <c r="W724" t="s">
        <v>7515</v>
      </c>
      <c r="X724" t="s">
        <v>7515</v>
      </c>
      <c r="Y724" t="s">
        <v>7515</v>
      </c>
      <c r="Z724" t="s">
        <v>7515</v>
      </c>
      <c r="AA724" t="s">
        <v>7515</v>
      </c>
      <c r="AB724" t="s">
        <v>7515</v>
      </c>
      <c r="AC724" t="s">
        <v>7515</v>
      </c>
      <c r="AD724" t="s">
        <v>7515</v>
      </c>
      <c r="AE724" t="s">
        <v>7515</v>
      </c>
      <c r="AF724" t="s">
        <v>7515</v>
      </c>
      <c r="AG724" t="s">
        <v>7515</v>
      </c>
      <c r="AH724" t="s">
        <v>7515</v>
      </c>
      <c r="AI724" t="s">
        <v>6796</v>
      </c>
      <c r="AQ724" t="s">
        <v>6985</v>
      </c>
      <c r="AR724" t="s">
        <v>6793</v>
      </c>
      <c r="AS724" t="s">
        <v>6793</v>
      </c>
      <c r="AT724">
        <v>0</v>
      </c>
      <c r="AU724">
        <v>15</v>
      </c>
      <c r="AV724" t="s">
        <v>6988</v>
      </c>
      <c r="AW724" t="s">
        <v>6793</v>
      </c>
      <c r="AX724" t="s">
        <v>6793</v>
      </c>
      <c r="AY724" t="s">
        <v>6813</v>
      </c>
      <c r="AZ724" t="s">
        <v>7531</v>
      </c>
      <c r="BA724" t="s">
        <v>7518</v>
      </c>
      <c r="BC724" t="s">
        <v>6794</v>
      </c>
      <c r="BD724" t="s">
        <v>6794</v>
      </c>
      <c r="BE724" t="s">
        <v>6793</v>
      </c>
      <c r="BF724" t="s">
        <v>6793</v>
      </c>
      <c r="BG724" t="s">
        <v>6793</v>
      </c>
      <c r="BH724" t="s">
        <v>6794</v>
      </c>
      <c r="BI724" t="s">
        <v>6793</v>
      </c>
      <c r="BJ724" t="s">
        <v>6794</v>
      </c>
      <c r="BK724" t="s">
        <v>6794</v>
      </c>
      <c r="BL724" t="s">
        <v>6794</v>
      </c>
      <c r="BM724" t="s">
        <v>7028</v>
      </c>
      <c r="BN724" t="s">
        <v>7022</v>
      </c>
      <c r="BO724" t="s">
        <v>6794</v>
      </c>
      <c r="BQ724">
        <v>100</v>
      </c>
      <c r="BR724" t="s">
        <v>7532</v>
      </c>
      <c r="BS724" t="s">
        <v>7519</v>
      </c>
      <c r="BT724" t="s">
        <v>6</v>
      </c>
      <c r="BU724" t="s">
        <v>7028</v>
      </c>
      <c r="BV724" t="s">
        <v>7586</v>
      </c>
      <c r="BW724" t="s">
        <v>7515</v>
      </c>
      <c r="BX724" t="s">
        <v>7516</v>
      </c>
      <c r="BY724" t="s">
        <v>7516</v>
      </c>
      <c r="BZ724" t="s">
        <v>7515</v>
      </c>
      <c r="CA724" t="s">
        <v>7515</v>
      </c>
      <c r="CB724" t="s">
        <v>7515</v>
      </c>
      <c r="CC724" t="s">
        <v>7515</v>
      </c>
      <c r="CD724" t="s">
        <v>7515</v>
      </c>
      <c r="CE724" t="s">
        <v>7515</v>
      </c>
      <c r="CF724" t="s">
        <v>7515</v>
      </c>
      <c r="CG724" t="s">
        <v>7515</v>
      </c>
      <c r="CH724" t="s">
        <v>7515</v>
      </c>
      <c r="CI724" t="s">
        <v>6793</v>
      </c>
      <c r="CJ724" t="s">
        <v>6794</v>
      </c>
      <c r="CO724" t="s">
        <v>6793</v>
      </c>
      <c r="CP724" t="s">
        <v>6793</v>
      </c>
      <c r="CQ724" t="s">
        <v>6794</v>
      </c>
      <c r="CR724" t="s">
        <v>6793</v>
      </c>
      <c r="CS724" t="s">
        <v>6793</v>
      </c>
      <c r="CT724" t="s">
        <v>6793</v>
      </c>
      <c r="CU724" t="s">
        <v>6794</v>
      </c>
      <c r="CV724" t="s">
        <v>6793</v>
      </c>
      <c r="CW724" t="s">
        <v>6794</v>
      </c>
      <c r="CX724" t="s">
        <v>7520</v>
      </c>
      <c r="CY724" t="s">
        <v>7607</v>
      </c>
      <c r="CZ724" t="s">
        <v>7587</v>
      </c>
      <c r="DA724" t="s">
        <v>6793</v>
      </c>
      <c r="DB724">
        <v>3</v>
      </c>
      <c r="DC724">
        <v>3</v>
      </c>
      <c r="DD724">
        <v>3</v>
      </c>
      <c r="DE724" t="s">
        <v>6794</v>
      </c>
      <c r="EA724">
        <v>1</v>
      </c>
      <c r="EB724" t="s">
        <v>7537</v>
      </c>
      <c r="EJ724" t="s">
        <v>6794</v>
      </c>
      <c r="EP724" t="s">
        <v>6794</v>
      </c>
      <c r="OI724" t="s">
        <v>7526</v>
      </c>
      <c r="OJ724" t="s">
        <v>7526</v>
      </c>
      <c r="OK724" t="s">
        <v>7526</v>
      </c>
      <c r="OL724" t="s">
        <v>7526</v>
      </c>
      <c r="OM724" t="s">
        <v>7528</v>
      </c>
      <c r="ON724" t="s">
        <v>7539</v>
      </c>
      <c r="OO724" t="s">
        <v>7528</v>
      </c>
      <c r="OP724">
        <v>3</v>
      </c>
      <c r="OQ724" t="s">
        <v>28</v>
      </c>
      <c r="OR724" t="s">
        <v>212</v>
      </c>
      <c r="OS724">
        <v>2006</v>
      </c>
      <c r="OT724">
        <v>11</v>
      </c>
      <c r="OU724">
        <v>1</v>
      </c>
      <c r="OV724">
        <v>11</v>
      </c>
      <c r="OW724">
        <v>1</v>
      </c>
      <c r="OX724">
        <v>0</v>
      </c>
      <c r="OY724">
        <v>35</v>
      </c>
      <c r="QE724" t="s">
        <v>7516</v>
      </c>
      <c r="QF724" t="s">
        <v>7515</v>
      </c>
      <c r="QG724" t="s">
        <v>7515</v>
      </c>
      <c r="QH724" t="s">
        <v>7515</v>
      </c>
      <c r="QI724" t="s">
        <v>7515</v>
      </c>
      <c r="QJ724" t="s">
        <v>7515</v>
      </c>
      <c r="QK724" t="s">
        <v>7515</v>
      </c>
      <c r="RP724">
        <f t="shared" si="22"/>
        <v>3</v>
      </c>
      <c r="RS724">
        <f t="shared" si="23"/>
        <v>7</v>
      </c>
    </row>
    <row r="725" spans="1:487" x14ac:dyDescent="0.3">
      <c r="A725">
        <v>70712</v>
      </c>
      <c r="B725">
        <v>1357</v>
      </c>
      <c r="C725">
        <v>0</v>
      </c>
      <c r="D725">
        <v>5</v>
      </c>
      <c r="E725">
        <v>10</v>
      </c>
      <c r="F725">
        <v>95</v>
      </c>
      <c r="G725">
        <v>102</v>
      </c>
      <c r="H725">
        <v>9</v>
      </c>
      <c r="I725" t="s">
        <v>6793</v>
      </c>
      <c r="J725" t="s">
        <v>6793</v>
      </c>
      <c r="O725" t="s">
        <v>6793</v>
      </c>
      <c r="P725" t="s">
        <v>7515</v>
      </c>
      <c r="Q725" t="s">
        <v>7515</v>
      </c>
      <c r="R725" t="s">
        <v>7515</v>
      </c>
      <c r="S725" t="s">
        <v>7515</v>
      </c>
      <c r="T725" t="s">
        <v>7515</v>
      </c>
      <c r="U725" t="s">
        <v>7515</v>
      </c>
      <c r="V725" t="s">
        <v>7515</v>
      </c>
      <c r="W725" t="s">
        <v>7515</v>
      </c>
      <c r="X725" t="s">
        <v>7515</v>
      </c>
      <c r="Y725" t="s">
        <v>7515</v>
      </c>
      <c r="Z725" t="s">
        <v>7516</v>
      </c>
      <c r="AA725" t="s">
        <v>7515</v>
      </c>
      <c r="AB725" t="s">
        <v>7515</v>
      </c>
      <c r="AC725" t="s">
        <v>7515</v>
      </c>
      <c r="AD725" t="s">
        <v>7515</v>
      </c>
      <c r="AE725" t="s">
        <v>7515</v>
      </c>
      <c r="AF725" t="s">
        <v>7515</v>
      </c>
      <c r="AG725" t="s">
        <v>7515</v>
      </c>
      <c r="AH725" t="s">
        <v>7515</v>
      </c>
      <c r="AI725" t="s">
        <v>6796</v>
      </c>
      <c r="AQ725" t="s">
        <v>6985</v>
      </c>
      <c r="AR725" t="s">
        <v>6793</v>
      </c>
      <c r="AS725" t="s">
        <v>6794</v>
      </c>
      <c r="AT725">
        <v>0</v>
      </c>
      <c r="AU725">
        <v>21</v>
      </c>
      <c r="AV725" t="s">
        <v>6988</v>
      </c>
      <c r="AW725" t="s">
        <v>6793</v>
      </c>
      <c r="AX725" t="s">
        <v>6793</v>
      </c>
      <c r="AY725" t="s">
        <v>6813</v>
      </c>
      <c r="AZ725" t="s">
        <v>7531</v>
      </c>
      <c r="BA725" t="s">
        <v>6991</v>
      </c>
      <c r="BC725" t="s">
        <v>6794</v>
      </c>
      <c r="BD725" t="s">
        <v>6794</v>
      </c>
      <c r="BE725" t="s">
        <v>6794</v>
      </c>
      <c r="BF725" t="s">
        <v>6794</v>
      </c>
      <c r="BG725" t="s">
        <v>6794</v>
      </c>
      <c r="BH725" t="s">
        <v>6793</v>
      </c>
      <c r="BI725" t="s">
        <v>6793</v>
      </c>
      <c r="BJ725" t="s">
        <v>6794</v>
      </c>
      <c r="BK725" t="s">
        <v>6794</v>
      </c>
      <c r="BL725" t="s">
        <v>6794</v>
      </c>
      <c r="BM725" t="s">
        <v>7025</v>
      </c>
      <c r="BN725" t="s">
        <v>7022</v>
      </c>
      <c r="BO725" t="s">
        <v>6794</v>
      </c>
      <c r="BQ725" t="s">
        <v>7547</v>
      </c>
      <c r="BR725">
        <v>50</v>
      </c>
      <c r="BS725" t="s">
        <v>7533</v>
      </c>
      <c r="BT725" t="s">
        <v>6</v>
      </c>
      <c r="BU725" t="s">
        <v>7025</v>
      </c>
      <c r="BV725" t="s">
        <v>7543</v>
      </c>
      <c r="BW725" t="s">
        <v>7515</v>
      </c>
      <c r="BX725" t="s">
        <v>7516</v>
      </c>
      <c r="BY725" t="s">
        <v>7516</v>
      </c>
      <c r="BZ725" t="s">
        <v>7515</v>
      </c>
      <c r="CA725" t="s">
        <v>7515</v>
      </c>
      <c r="CB725" t="s">
        <v>7515</v>
      </c>
      <c r="CC725" t="s">
        <v>7515</v>
      </c>
      <c r="CD725" t="s">
        <v>7515</v>
      </c>
      <c r="CE725" t="s">
        <v>7515</v>
      </c>
      <c r="CF725" t="s">
        <v>7515</v>
      </c>
      <c r="CG725" t="s">
        <v>7515</v>
      </c>
      <c r="CH725" t="s">
        <v>7515</v>
      </c>
      <c r="CI725" t="s">
        <v>6794</v>
      </c>
      <c r="CJ725" t="s">
        <v>6794</v>
      </c>
      <c r="CO725" t="s">
        <v>6793</v>
      </c>
      <c r="CP725" t="s">
        <v>6794</v>
      </c>
      <c r="CQ725" t="s">
        <v>6794</v>
      </c>
      <c r="CR725" t="s">
        <v>6794</v>
      </c>
      <c r="CS725" t="s">
        <v>6794</v>
      </c>
      <c r="CT725" t="s">
        <v>6793</v>
      </c>
      <c r="CU725" t="s">
        <v>6794</v>
      </c>
      <c r="CV725" t="s">
        <v>6793</v>
      </c>
      <c r="CW725" t="s">
        <v>6794</v>
      </c>
      <c r="CX725" t="s">
        <v>7520</v>
      </c>
      <c r="CY725" t="s">
        <v>7521</v>
      </c>
      <c r="CZ725" t="s">
        <v>7587</v>
      </c>
      <c r="DA725" t="s">
        <v>6793</v>
      </c>
      <c r="DB725">
        <v>2</v>
      </c>
      <c r="DC725">
        <v>4</v>
      </c>
      <c r="DD725">
        <v>4</v>
      </c>
      <c r="DE725" t="s">
        <v>6794</v>
      </c>
      <c r="EA725">
        <v>2</v>
      </c>
      <c r="EC725">
        <v>0</v>
      </c>
      <c r="ED725">
        <v>0</v>
      </c>
      <c r="EE725">
        <v>0</v>
      </c>
      <c r="EF725">
        <v>1</v>
      </c>
      <c r="EG725">
        <v>1</v>
      </c>
      <c r="EH725">
        <v>0</v>
      </c>
      <c r="EI725">
        <v>0</v>
      </c>
      <c r="EJ725" t="s">
        <v>6793</v>
      </c>
      <c r="EK725" t="s">
        <v>7573</v>
      </c>
      <c r="EM725">
        <v>2</v>
      </c>
      <c r="EN725">
        <v>2006</v>
      </c>
      <c r="EP725" t="s">
        <v>6794</v>
      </c>
      <c r="OI725" t="s">
        <v>7526</v>
      </c>
      <c r="OJ725" t="s">
        <v>7526</v>
      </c>
      <c r="OK725" t="s">
        <v>7526</v>
      </c>
      <c r="OL725" t="s">
        <v>7526</v>
      </c>
      <c r="OM725" t="s">
        <v>7528</v>
      </c>
      <c r="ON725" t="s">
        <v>7529</v>
      </c>
      <c r="OO725" t="s">
        <v>7528</v>
      </c>
      <c r="OP725">
        <v>4</v>
      </c>
      <c r="OQ725" t="s">
        <v>28</v>
      </c>
      <c r="OR725" t="s">
        <v>212</v>
      </c>
      <c r="OS725">
        <v>2006</v>
      </c>
      <c r="OT725">
        <v>12</v>
      </c>
      <c r="OU725">
        <v>1</v>
      </c>
      <c r="OV725">
        <v>12</v>
      </c>
      <c r="OW725">
        <v>1</v>
      </c>
      <c r="OX725">
        <v>0</v>
      </c>
      <c r="OY725">
        <v>35</v>
      </c>
      <c r="QE725" t="s">
        <v>7515</v>
      </c>
      <c r="QF725" t="s">
        <v>7515</v>
      </c>
      <c r="QG725" t="s">
        <v>7515</v>
      </c>
      <c r="QH725" t="s">
        <v>7515</v>
      </c>
      <c r="QI725" t="s">
        <v>7515</v>
      </c>
      <c r="QJ725" t="s">
        <v>7515</v>
      </c>
      <c r="QK725" t="s">
        <v>7516</v>
      </c>
      <c r="RP725">
        <f t="shared" si="22"/>
        <v>2</v>
      </c>
      <c r="RS725">
        <f t="shared" si="23"/>
        <v>4</v>
      </c>
    </row>
    <row r="726" spans="1:487" x14ac:dyDescent="0.3">
      <c r="A726">
        <v>70713</v>
      </c>
      <c r="B726">
        <v>1358</v>
      </c>
      <c r="C726">
        <v>0</v>
      </c>
      <c r="D726">
        <v>5</v>
      </c>
      <c r="E726">
        <v>11</v>
      </c>
      <c r="F726">
        <v>82</v>
      </c>
      <c r="G726">
        <v>102</v>
      </c>
      <c r="H726">
        <v>3</v>
      </c>
      <c r="I726" t="s">
        <v>6793</v>
      </c>
      <c r="J726" t="s">
        <v>6793</v>
      </c>
      <c r="O726" t="s">
        <v>6793</v>
      </c>
      <c r="P726" t="s">
        <v>7515</v>
      </c>
      <c r="Q726" t="s">
        <v>7515</v>
      </c>
      <c r="R726" t="s">
        <v>7515</v>
      </c>
      <c r="S726" t="s">
        <v>7515</v>
      </c>
      <c r="T726" t="s">
        <v>7515</v>
      </c>
      <c r="U726" t="s">
        <v>7515</v>
      </c>
      <c r="V726" t="s">
        <v>7515</v>
      </c>
      <c r="W726" t="s">
        <v>7515</v>
      </c>
      <c r="X726" t="s">
        <v>7515</v>
      </c>
      <c r="Y726" t="s">
        <v>7516</v>
      </c>
      <c r="Z726" t="s">
        <v>7515</v>
      </c>
      <c r="AA726" t="s">
        <v>7515</v>
      </c>
      <c r="AB726" t="s">
        <v>7515</v>
      </c>
      <c r="AC726" t="s">
        <v>7515</v>
      </c>
      <c r="AD726" t="s">
        <v>7515</v>
      </c>
      <c r="AE726" t="s">
        <v>7516</v>
      </c>
      <c r="AF726" t="s">
        <v>7515</v>
      </c>
      <c r="AG726" t="s">
        <v>7515</v>
      </c>
      <c r="AH726" t="s">
        <v>7515</v>
      </c>
      <c r="AJ726">
        <v>2</v>
      </c>
      <c r="AQ726" t="s">
        <v>6985</v>
      </c>
      <c r="AR726" t="s">
        <v>6794</v>
      </c>
      <c r="AS726" t="s">
        <v>6794</v>
      </c>
      <c r="AT726">
        <v>0</v>
      </c>
      <c r="AU726">
        <v>4</v>
      </c>
      <c r="AV726" t="s">
        <v>6988</v>
      </c>
      <c r="AW726" t="s">
        <v>6793</v>
      </c>
      <c r="AX726" t="s">
        <v>6793</v>
      </c>
      <c r="AY726" t="s">
        <v>6813</v>
      </c>
      <c r="AZ726" t="s">
        <v>7531</v>
      </c>
      <c r="BA726" t="s">
        <v>7553</v>
      </c>
      <c r="BC726" t="s">
        <v>6794</v>
      </c>
      <c r="BD726" t="s">
        <v>6794</v>
      </c>
      <c r="BE726" t="s">
        <v>6794</v>
      </c>
      <c r="BF726" t="s">
        <v>6794</v>
      </c>
      <c r="BG726" t="s">
        <v>6793</v>
      </c>
      <c r="BH726" t="s">
        <v>6794</v>
      </c>
      <c r="BI726" t="s">
        <v>6793</v>
      </c>
      <c r="BJ726" t="s">
        <v>6793</v>
      </c>
      <c r="BK726" t="s">
        <v>6794</v>
      </c>
      <c r="BL726" t="s">
        <v>6794</v>
      </c>
      <c r="BM726" t="s">
        <v>7025</v>
      </c>
      <c r="BN726" t="s">
        <v>7026</v>
      </c>
      <c r="BO726" t="s">
        <v>6794</v>
      </c>
      <c r="BQ726" t="s">
        <v>7547</v>
      </c>
      <c r="BR726" t="s">
        <v>7532</v>
      </c>
      <c r="BS726" t="s">
        <v>7519</v>
      </c>
      <c r="BT726" t="s">
        <v>7576</v>
      </c>
      <c r="BU726" t="s">
        <v>7022</v>
      </c>
      <c r="BV726" t="s">
        <v>7535</v>
      </c>
      <c r="BW726" t="s">
        <v>7516</v>
      </c>
      <c r="BX726" t="s">
        <v>7515</v>
      </c>
      <c r="BY726" t="s">
        <v>7515</v>
      </c>
      <c r="BZ726" t="s">
        <v>7515</v>
      </c>
      <c r="CA726" t="s">
        <v>7515</v>
      </c>
      <c r="CB726" t="s">
        <v>7515</v>
      </c>
      <c r="CC726" t="s">
        <v>7515</v>
      </c>
      <c r="CD726" t="s">
        <v>7515</v>
      </c>
      <c r="CE726" t="s">
        <v>7515</v>
      </c>
      <c r="CF726" t="s">
        <v>7515</v>
      </c>
      <c r="CG726" t="s">
        <v>7515</v>
      </c>
      <c r="CH726" t="s">
        <v>7515</v>
      </c>
      <c r="CI726" t="s">
        <v>6793</v>
      </c>
      <c r="CJ726" t="s">
        <v>6794</v>
      </c>
      <c r="CO726" t="s">
        <v>6793</v>
      </c>
      <c r="CP726" t="s">
        <v>6793</v>
      </c>
      <c r="CQ726" t="s">
        <v>6794</v>
      </c>
      <c r="CR726" t="s">
        <v>6793</v>
      </c>
      <c r="CS726" t="s">
        <v>6793</v>
      </c>
      <c r="CT726" t="s">
        <v>6793</v>
      </c>
      <c r="CU726" t="s">
        <v>6794</v>
      </c>
      <c r="CV726" t="s">
        <v>6793</v>
      </c>
      <c r="CW726" t="s">
        <v>6794</v>
      </c>
      <c r="CX726" t="s">
        <v>7520</v>
      </c>
      <c r="CY726" t="s">
        <v>7521</v>
      </c>
      <c r="CZ726" t="s">
        <v>7522</v>
      </c>
      <c r="DA726" t="s">
        <v>6793</v>
      </c>
      <c r="DB726">
        <v>2</v>
      </c>
      <c r="DC726">
        <v>3</v>
      </c>
      <c r="DD726">
        <v>3</v>
      </c>
      <c r="DE726" t="s">
        <v>6794</v>
      </c>
      <c r="EA726">
        <v>1</v>
      </c>
      <c r="EB726" t="s">
        <v>7567</v>
      </c>
      <c r="EJ726" t="s">
        <v>6793</v>
      </c>
      <c r="EK726" t="s">
        <v>7573</v>
      </c>
      <c r="EM726">
        <v>1</v>
      </c>
      <c r="EN726">
        <v>2005</v>
      </c>
      <c r="EP726" t="s">
        <v>6794</v>
      </c>
      <c r="OI726" t="s">
        <v>7526</v>
      </c>
      <c r="OJ726" t="s">
        <v>7527</v>
      </c>
      <c r="OK726" t="s">
        <v>7527</v>
      </c>
      <c r="OL726" t="s">
        <v>7527</v>
      </c>
      <c r="OM726" t="s">
        <v>7528</v>
      </c>
      <c r="ON726" t="s">
        <v>7529</v>
      </c>
      <c r="OO726" t="s">
        <v>7528</v>
      </c>
      <c r="OP726">
        <v>1</v>
      </c>
      <c r="OQ726" t="s">
        <v>28</v>
      </c>
      <c r="OR726" t="s">
        <v>7549</v>
      </c>
      <c r="OS726">
        <v>2006</v>
      </c>
      <c r="OT726">
        <v>5</v>
      </c>
      <c r="OU726">
        <v>2</v>
      </c>
      <c r="OV726">
        <v>5</v>
      </c>
      <c r="OW726">
        <v>1</v>
      </c>
      <c r="OX726">
        <v>0</v>
      </c>
      <c r="OY726">
        <v>70</v>
      </c>
      <c r="QE726">
        <v>-5</v>
      </c>
      <c r="QF726">
        <v>-5</v>
      </c>
      <c r="QG726">
        <v>-5</v>
      </c>
      <c r="QH726">
        <v>-5</v>
      </c>
      <c r="QI726">
        <v>-5</v>
      </c>
      <c r="QJ726">
        <v>-5</v>
      </c>
      <c r="QK726">
        <v>-5</v>
      </c>
      <c r="RP726">
        <f t="shared" si="22"/>
        <v>6</v>
      </c>
      <c r="RS726">
        <f t="shared" si="23"/>
        <v>4</v>
      </c>
    </row>
    <row r="727" spans="1:487" x14ac:dyDescent="0.3">
      <c r="A727">
        <v>70714</v>
      </c>
      <c r="B727">
        <v>990005442</v>
      </c>
      <c r="C727">
        <v>0</v>
      </c>
      <c r="D727">
        <v>5</v>
      </c>
      <c r="E727">
        <v>14</v>
      </c>
      <c r="F727">
        <v>78</v>
      </c>
      <c r="G727">
        <v>102</v>
      </c>
      <c r="H727">
        <v>10</v>
      </c>
      <c r="I727" t="s">
        <v>6793</v>
      </c>
      <c r="J727" t="s">
        <v>6793</v>
      </c>
      <c r="O727" t="s">
        <v>6793</v>
      </c>
      <c r="P727" t="s">
        <v>7516</v>
      </c>
      <c r="Q727" t="s">
        <v>7515</v>
      </c>
      <c r="R727" t="s">
        <v>7515</v>
      </c>
      <c r="S727" t="s">
        <v>7515</v>
      </c>
      <c r="T727" t="s">
        <v>7515</v>
      </c>
      <c r="U727" t="s">
        <v>7515</v>
      </c>
      <c r="V727" t="s">
        <v>7515</v>
      </c>
      <c r="W727" t="s">
        <v>7515</v>
      </c>
      <c r="X727" t="s">
        <v>7515</v>
      </c>
      <c r="Y727" t="s">
        <v>7515</v>
      </c>
      <c r="Z727" t="s">
        <v>7515</v>
      </c>
      <c r="AA727" t="s">
        <v>7515</v>
      </c>
      <c r="AB727" t="s">
        <v>7515</v>
      </c>
      <c r="AC727" t="s">
        <v>7515</v>
      </c>
      <c r="AD727" t="s">
        <v>7515</v>
      </c>
      <c r="AE727" t="s">
        <v>7515</v>
      </c>
      <c r="AF727" t="s">
        <v>7515</v>
      </c>
      <c r="AG727" t="s">
        <v>7515</v>
      </c>
      <c r="AH727" t="s">
        <v>7515</v>
      </c>
      <c r="AI727" t="s">
        <v>7517</v>
      </c>
      <c r="AL727" t="s">
        <v>7547</v>
      </c>
      <c r="AM727" t="s">
        <v>7547</v>
      </c>
      <c r="AN727" t="s">
        <v>6845</v>
      </c>
      <c r="AQ727" t="s">
        <v>6757</v>
      </c>
      <c r="AR727" t="s">
        <v>6794</v>
      </c>
      <c r="AS727" t="s">
        <v>6794</v>
      </c>
      <c r="AT727" t="s">
        <v>6</v>
      </c>
      <c r="AU727" t="s">
        <v>6</v>
      </c>
      <c r="AV727" t="s">
        <v>7568</v>
      </c>
      <c r="AW727" t="s">
        <v>6966</v>
      </c>
      <c r="AX727" t="s">
        <v>6794</v>
      </c>
      <c r="AY727" t="s">
        <v>6813</v>
      </c>
      <c r="AZ727" t="s">
        <v>6</v>
      </c>
      <c r="BA727" t="s">
        <v>6991</v>
      </c>
      <c r="BC727" t="s">
        <v>6794</v>
      </c>
      <c r="BD727" t="s">
        <v>6794</v>
      </c>
      <c r="BE727" t="s">
        <v>6793</v>
      </c>
      <c r="BF727" t="s">
        <v>6794</v>
      </c>
      <c r="BH727" t="s">
        <v>6794</v>
      </c>
      <c r="BI727" t="s">
        <v>6794</v>
      </c>
      <c r="BJ727" t="s">
        <v>6794</v>
      </c>
      <c r="BK727" t="s">
        <v>6794</v>
      </c>
      <c r="BL727" t="s">
        <v>6794</v>
      </c>
      <c r="BM727" t="s">
        <v>7027</v>
      </c>
      <c r="BN727" t="s">
        <v>7027</v>
      </c>
      <c r="BO727" t="s">
        <v>6794</v>
      </c>
      <c r="BQ727">
        <v>50</v>
      </c>
      <c r="BR727" t="s">
        <v>6</v>
      </c>
      <c r="BS727" t="s">
        <v>7519</v>
      </c>
      <c r="BT727" t="s">
        <v>6</v>
      </c>
      <c r="BU727" t="s">
        <v>7021</v>
      </c>
      <c r="BV727" t="s">
        <v>7561</v>
      </c>
      <c r="BW727" t="s">
        <v>7515</v>
      </c>
      <c r="BX727" t="s">
        <v>7515</v>
      </c>
      <c r="BY727" t="s">
        <v>7515</v>
      </c>
      <c r="BZ727" t="s">
        <v>7515</v>
      </c>
      <c r="CA727" t="s">
        <v>7515</v>
      </c>
      <c r="CB727" t="s">
        <v>7515</v>
      </c>
      <c r="CC727" t="s">
        <v>7515</v>
      </c>
      <c r="CD727" t="s">
        <v>7516</v>
      </c>
      <c r="CE727" t="s">
        <v>7515</v>
      </c>
      <c r="CF727" t="s">
        <v>7515</v>
      </c>
      <c r="CG727" t="s">
        <v>7515</v>
      </c>
      <c r="CH727" t="s">
        <v>7515</v>
      </c>
      <c r="CI727" t="s">
        <v>6793</v>
      </c>
      <c r="CJ727" t="s">
        <v>6794</v>
      </c>
      <c r="CO727" t="s">
        <v>6794</v>
      </c>
      <c r="CP727" t="s">
        <v>6794</v>
      </c>
      <c r="CQ727" t="s">
        <v>6794</v>
      </c>
      <c r="CR727" t="s">
        <v>6794</v>
      </c>
      <c r="CS727" t="s">
        <v>6794</v>
      </c>
      <c r="CT727" t="s">
        <v>6794</v>
      </c>
      <c r="CU727" t="s">
        <v>6794</v>
      </c>
      <c r="CV727" t="s">
        <v>6794</v>
      </c>
      <c r="CW727" t="s">
        <v>6794</v>
      </c>
      <c r="CX727" t="s">
        <v>7545</v>
      </c>
      <c r="CY727" t="s">
        <v>7521</v>
      </c>
      <c r="CZ727" t="s">
        <v>7522</v>
      </c>
      <c r="DA727" t="s">
        <v>6793</v>
      </c>
      <c r="DB727">
        <v>2</v>
      </c>
      <c r="DC727">
        <v>4</v>
      </c>
      <c r="DD727">
        <v>3</v>
      </c>
      <c r="DE727" t="s">
        <v>6794</v>
      </c>
      <c r="EA727">
        <v>1</v>
      </c>
      <c r="EB727" t="s">
        <v>7584</v>
      </c>
      <c r="EJ727" t="s">
        <v>6794</v>
      </c>
      <c r="EP727" t="s">
        <v>6794</v>
      </c>
      <c r="OI727" t="s">
        <v>7526</v>
      </c>
      <c r="OJ727" t="s">
        <v>7526</v>
      </c>
      <c r="OK727" t="s">
        <v>7526</v>
      </c>
      <c r="OL727" t="s">
        <v>7526</v>
      </c>
      <c r="OM727" t="s">
        <v>7528</v>
      </c>
      <c r="ON727" t="s">
        <v>7529</v>
      </c>
      <c r="OO727" t="s">
        <v>7528</v>
      </c>
      <c r="OP727">
        <v>1</v>
      </c>
      <c r="OQ727" t="s">
        <v>28</v>
      </c>
      <c r="OR727" t="s">
        <v>212</v>
      </c>
      <c r="OS727">
        <v>2006</v>
      </c>
      <c r="OT727">
        <v>5</v>
      </c>
      <c r="OU727">
        <v>1</v>
      </c>
      <c r="OV727">
        <v>5</v>
      </c>
      <c r="OW727">
        <v>0</v>
      </c>
      <c r="OX727">
        <v>1</v>
      </c>
      <c r="OY727">
        <v>35</v>
      </c>
      <c r="QE727" t="s">
        <v>7515</v>
      </c>
      <c r="QF727" t="s">
        <v>7515</v>
      </c>
      <c r="QG727" t="s">
        <v>7515</v>
      </c>
      <c r="QH727" t="s">
        <v>7515</v>
      </c>
      <c r="QI727" t="s">
        <v>7515</v>
      </c>
      <c r="QJ727" t="s">
        <v>7515</v>
      </c>
      <c r="QK727" t="s">
        <v>7516</v>
      </c>
      <c r="RP727">
        <f t="shared" si="22"/>
        <v>-1</v>
      </c>
      <c r="RS727">
        <f t="shared" si="23"/>
        <v>6</v>
      </c>
    </row>
    <row r="730" spans="1:487" ht="15" thickBot="1" x14ac:dyDescent="0.35"/>
    <row r="731" spans="1:487" x14ac:dyDescent="0.3">
      <c r="RK731" s="93"/>
      <c r="RL731" s="94"/>
      <c r="RM731" s="345" t="s">
        <v>2156</v>
      </c>
      <c r="RN731" s="345"/>
      <c r="RO731" s="345"/>
      <c r="RP731" s="346"/>
    </row>
    <row r="732" spans="1:487" x14ac:dyDescent="0.3">
      <c r="RK732" s="95"/>
      <c r="RL732" s="96"/>
      <c r="RM732" s="347" t="s">
        <v>2157</v>
      </c>
      <c r="RN732" s="347"/>
      <c r="RO732" s="347" t="s">
        <v>2158</v>
      </c>
      <c r="RP732" s="348"/>
    </row>
    <row r="733" spans="1:487" ht="15" thickBot="1" x14ac:dyDescent="0.35">
      <c r="RK733" s="95"/>
      <c r="RL733" s="97" t="s">
        <v>2158</v>
      </c>
      <c r="RM733" s="275" t="s">
        <v>2159</v>
      </c>
      <c r="RN733" s="275" t="s">
        <v>2160</v>
      </c>
      <c r="RO733" s="276" t="s">
        <v>2159</v>
      </c>
      <c r="RP733" s="277" t="s">
        <v>2160</v>
      </c>
    </row>
    <row r="734" spans="1:487" ht="42" thickBot="1" x14ac:dyDescent="0.35">
      <c r="RG734" s="4" t="s">
        <v>2170</v>
      </c>
      <c r="RH734" s="4" t="s">
        <v>6996</v>
      </c>
      <c r="RI734" s="4" t="s">
        <v>2171</v>
      </c>
      <c r="RJ734" s="4">
        <v>30</v>
      </c>
      <c r="RK734" s="100">
        <v>1</v>
      </c>
      <c r="RL734" s="101" t="s">
        <v>2162</v>
      </c>
      <c r="RM734" s="320">
        <f>COUNTIF($RP$14:$RP$727,$RK734)</f>
        <v>32</v>
      </c>
      <c r="RN734" s="321">
        <f t="shared" ref="RN734:RN739" si="24">RM734/SUMIFS(RM$734:RM$813,RI$734:RI$813,$RI734)</f>
        <v>6.25E-2</v>
      </c>
      <c r="RO734" s="310"/>
      <c r="RP734" s="311"/>
    </row>
    <row r="735" spans="1:487" ht="28.2" thickBot="1" x14ac:dyDescent="0.35">
      <c r="RG735" s="4" t="s">
        <v>2170</v>
      </c>
      <c r="RH735" s="4" t="s">
        <v>6997</v>
      </c>
      <c r="RI735" s="4" t="s">
        <v>2171</v>
      </c>
      <c r="RJ735" s="4">
        <v>20</v>
      </c>
      <c r="RK735" s="107">
        <v>2</v>
      </c>
      <c r="RL735" s="108" t="s">
        <v>2163</v>
      </c>
      <c r="RM735" s="322">
        <f t="shared" ref="RM735:RM741" si="25">COUNTIF($RP$14:$RP$727,$RK735)</f>
        <v>88</v>
      </c>
      <c r="RN735" s="323">
        <f t="shared" si="24"/>
        <v>0.171875</v>
      </c>
      <c r="RO735" s="312"/>
      <c r="RP735" s="313"/>
    </row>
    <row r="736" spans="1:487" ht="28.2" thickBot="1" x14ac:dyDescent="0.35">
      <c r="RG736" s="4" t="s">
        <v>2170</v>
      </c>
      <c r="RH736" s="4" t="s">
        <v>6998</v>
      </c>
      <c r="RI736" s="4" t="s">
        <v>2171</v>
      </c>
      <c r="RJ736" s="4">
        <v>15</v>
      </c>
      <c r="RK736" s="107">
        <v>3</v>
      </c>
      <c r="RL736" s="108" t="s">
        <v>2164</v>
      </c>
      <c r="RM736" s="322">
        <f t="shared" si="25"/>
        <v>120</v>
      </c>
      <c r="RN736" s="323">
        <f t="shared" si="24"/>
        <v>0.234375</v>
      </c>
      <c r="RO736" s="312"/>
      <c r="RP736" s="313"/>
    </row>
    <row r="737" spans="475:484" ht="28.2" thickBot="1" x14ac:dyDescent="0.35">
      <c r="RG737" s="4" t="s">
        <v>2170</v>
      </c>
      <c r="RH737" s="4" t="s">
        <v>6999</v>
      </c>
      <c r="RI737" s="4" t="s">
        <v>2171</v>
      </c>
      <c r="RJ737" s="4">
        <v>10</v>
      </c>
      <c r="RK737" s="107">
        <v>4</v>
      </c>
      <c r="RL737" s="108" t="s">
        <v>2165</v>
      </c>
      <c r="RM737" s="322">
        <f t="shared" si="25"/>
        <v>176</v>
      </c>
      <c r="RN737" s="323">
        <f t="shared" si="24"/>
        <v>0.34375</v>
      </c>
      <c r="RO737" s="312"/>
      <c r="RP737" s="313"/>
    </row>
    <row r="738" spans="475:484" ht="28.2" thickBot="1" x14ac:dyDescent="0.35">
      <c r="RG738" s="4" t="s">
        <v>2170</v>
      </c>
      <c r="RH738" s="4" t="s">
        <v>7000</v>
      </c>
      <c r="RI738" s="4" t="s">
        <v>2171</v>
      </c>
      <c r="RJ738" s="4">
        <v>5</v>
      </c>
      <c r="RK738" s="107">
        <v>5</v>
      </c>
      <c r="RL738" s="108" t="s">
        <v>2166</v>
      </c>
      <c r="RM738" s="322">
        <f t="shared" si="25"/>
        <v>81</v>
      </c>
      <c r="RN738" s="323">
        <f t="shared" si="24"/>
        <v>0.158203125</v>
      </c>
      <c r="RO738" s="312"/>
      <c r="RP738" s="313"/>
    </row>
    <row r="739" spans="475:484" ht="42" thickBot="1" x14ac:dyDescent="0.35">
      <c r="RG739" s="4" t="s">
        <v>2170</v>
      </c>
      <c r="RH739" s="4" t="s">
        <v>7001</v>
      </c>
      <c r="RI739" s="4" t="s">
        <v>2171</v>
      </c>
      <c r="RJ739" s="4">
        <v>0</v>
      </c>
      <c r="RK739" s="107">
        <v>6</v>
      </c>
      <c r="RL739" s="108" t="s">
        <v>2167</v>
      </c>
      <c r="RM739" s="322">
        <f t="shared" si="25"/>
        <v>15</v>
      </c>
      <c r="RN739" s="323">
        <f t="shared" si="24"/>
        <v>2.9296875E-2</v>
      </c>
      <c r="RO739" s="312"/>
      <c r="RP739" s="313"/>
    </row>
    <row r="740" spans="475:484" ht="28.2" thickBot="1" x14ac:dyDescent="0.35">
      <c r="RG740" s="4"/>
      <c r="RH740" s="4" t="s">
        <v>7002</v>
      </c>
      <c r="RI740" s="4"/>
      <c r="RJ740" s="4">
        <v>-98</v>
      </c>
      <c r="RK740" s="243">
        <v>-1</v>
      </c>
      <c r="RL740" s="108" t="s">
        <v>2168</v>
      </c>
      <c r="RM740" s="322">
        <f t="shared" si="25"/>
        <v>197</v>
      </c>
      <c r="RN740" s="323"/>
      <c r="RO740" s="312"/>
      <c r="RP740" s="313"/>
    </row>
    <row r="741" spans="475:484" ht="15" thickBot="1" x14ac:dyDescent="0.35">
      <c r="RG741" s="4"/>
      <c r="RH741" s="4" t="s">
        <v>7003</v>
      </c>
      <c r="RI741" s="4"/>
      <c r="RJ741" s="4">
        <v>-99</v>
      </c>
      <c r="RK741" s="243">
        <v>0</v>
      </c>
      <c r="RL741" s="108" t="s">
        <v>31</v>
      </c>
      <c r="RM741" s="324">
        <f t="shared" si="25"/>
        <v>5</v>
      </c>
      <c r="RN741" s="325"/>
      <c r="RO741" s="314"/>
      <c r="RP741" s="315"/>
    </row>
    <row r="742" spans="475:484" ht="42" thickBot="1" x14ac:dyDescent="0.35">
      <c r="RG742" s="4" t="s">
        <v>2172</v>
      </c>
      <c r="RH742" s="4" t="s">
        <v>7004</v>
      </c>
      <c r="RI742" s="4" t="s">
        <v>2173</v>
      </c>
      <c r="RJ742" s="4">
        <v>30</v>
      </c>
      <c r="RK742" s="100">
        <v>1</v>
      </c>
      <c r="RL742" s="101" t="s">
        <v>2162</v>
      </c>
      <c r="RM742" s="320">
        <f>COUNTIFS($RP$14:$RP$727,$RK742,$AI$14:$AI$727,"main")</f>
        <v>22</v>
      </c>
      <c r="RN742" s="321">
        <f t="shared" ref="RN742:RN747" si="26">RM742/SUMIFS(RM$734:RM$813,RI$734:RI$813,$RI742)</f>
        <v>6.6666666666666666E-2</v>
      </c>
      <c r="RO742" s="310"/>
      <c r="RP742" s="311"/>
    </row>
    <row r="743" spans="475:484" ht="28.2" thickBot="1" x14ac:dyDescent="0.35">
      <c r="RG743" s="4" t="s">
        <v>2172</v>
      </c>
      <c r="RH743" s="4" t="s">
        <v>7005</v>
      </c>
      <c r="RI743" s="4" t="s">
        <v>2173</v>
      </c>
      <c r="RJ743" s="4">
        <v>20</v>
      </c>
      <c r="RK743" s="107">
        <v>2</v>
      </c>
      <c r="RL743" s="108" t="s">
        <v>2163</v>
      </c>
      <c r="RM743" s="322">
        <f t="shared" ref="RM743:RM749" si="27">COUNTIFS($RP$14:$RP$727,$RK743,$AI$14:$AI$727,"main")</f>
        <v>52</v>
      </c>
      <c r="RN743" s="323">
        <f t="shared" si="26"/>
        <v>0.15757575757575756</v>
      </c>
      <c r="RO743" s="312"/>
      <c r="RP743" s="313"/>
    </row>
    <row r="744" spans="475:484" ht="28.2" thickBot="1" x14ac:dyDescent="0.35">
      <c r="RG744" s="4" t="s">
        <v>2172</v>
      </c>
      <c r="RH744" s="4" t="s">
        <v>7006</v>
      </c>
      <c r="RI744" s="4" t="s">
        <v>2173</v>
      </c>
      <c r="RJ744" s="4">
        <v>15</v>
      </c>
      <c r="RK744" s="107">
        <v>3</v>
      </c>
      <c r="RL744" s="108" t="s">
        <v>2164</v>
      </c>
      <c r="RM744" s="322">
        <f t="shared" si="27"/>
        <v>79</v>
      </c>
      <c r="RN744" s="323">
        <f t="shared" si="26"/>
        <v>0.23939393939393938</v>
      </c>
      <c r="RO744" s="312"/>
      <c r="RP744" s="313"/>
    </row>
    <row r="745" spans="475:484" ht="28.2" thickBot="1" x14ac:dyDescent="0.35">
      <c r="RG745" s="4" t="s">
        <v>2172</v>
      </c>
      <c r="RH745" s="4" t="s">
        <v>7007</v>
      </c>
      <c r="RI745" s="4" t="s">
        <v>2173</v>
      </c>
      <c r="RJ745" s="4">
        <v>10</v>
      </c>
      <c r="RK745" s="107">
        <v>4</v>
      </c>
      <c r="RL745" s="108" t="s">
        <v>2165</v>
      </c>
      <c r="RM745" s="322">
        <f t="shared" si="27"/>
        <v>116</v>
      </c>
      <c r="RN745" s="323">
        <f t="shared" si="26"/>
        <v>0.3515151515151515</v>
      </c>
      <c r="RO745" s="312"/>
      <c r="RP745" s="313"/>
    </row>
    <row r="746" spans="475:484" ht="28.2" thickBot="1" x14ac:dyDescent="0.35">
      <c r="RG746" s="4" t="s">
        <v>2172</v>
      </c>
      <c r="RH746" s="4" t="s">
        <v>7008</v>
      </c>
      <c r="RI746" s="4" t="s">
        <v>2173</v>
      </c>
      <c r="RJ746" s="4">
        <v>5</v>
      </c>
      <c r="RK746" s="107">
        <v>5</v>
      </c>
      <c r="RL746" s="108" t="s">
        <v>2166</v>
      </c>
      <c r="RM746" s="322">
        <f t="shared" si="27"/>
        <v>51</v>
      </c>
      <c r="RN746" s="323">
        <f t="shared" si="26"/>
        <v>0.15454545454545454</v>
      </c>
      <c r="RO746" s="312"/>
      <c r="RP746" s="313"/>
    </row>
    <row r="747" spans="475:484" ht="42" thickBot="1" x14ac:dyDescent="0.35">
      <c r="RG747" s="4" t="s">
        <v>2172</v>
      </c>
      <c r="RH747" s="4" t="s">
        <v>7009</v>
      </c>
      <c r="RI747" s="4" t="s">
        <v>2173</v>
      </c>
      <c r="RJ747" s="4">
        <v>0</v>
      </c>
      <c r="RK747" s="107">
        <v>6</v>
      </c>
      <c r="RL747" s="108" t="s">
        <v>2167</v>
      </c>
      <c r="RM747" s="322">
        <f t="shared" si="27"/>
        <v>10</v>
      </c>
      <c r="RN747" s="323">
        <f t="shared" si="26"/>
        <v>3.0303030303030304E-2</v>
      </c>
      <c r="RO747" s="312"/>
      <c r="RP747" s="313"/>
    </row>
    <row r="748" spans="475:484" ht="28.2" thickBot="1" x14ac:dyDescent="0.35">
      <c r="RG748" s="4"/>
      <c r="RH748" s="4" t="s">
        <v>7010</v>
      </c>
      <c r="RI748" s="4"/>
      <c r="RJ748" s="4">
        <v>-98</v>
      </c>
      <c r="RK748" s="243">
        <v>-1</v>
      </c>
      <c r="RL748" s="108" t="s">
        <v>2168</v>
      </c>
      <c r="RM748" s="322">
        <f t="shared" si="27"/>
        <v>102</v>
      </c>
      <c r="RN748" s="323"/>
      <c r="RO748" s="312"/>
      <c r="RP748" s="313"/>
    </row>
    <row r="749" spans="475:484" ht="15" thickBot="1" x14ac:dyDescent="0.35">
      <c r="RG749" s="4"/>
      <c r="RH749" s="4" t="s">
        <v>7011</v>
      </c>
      <c r="RI749" s="4"/>
      <c r="RJ749" s="4">
        <v>-99</v>
      </c>
      <c r="RK749" s="243">
        <v>0</v>
      </c>
      <c r="RL749" s="108" t="s">
        <v>31</v>
      </c>
      <c r="RM749" s="324">
        <f t="shared" si="27"/>
        <v>2</v>
      </c>
      <c r="RN749" s="325"/>
      <c r="RO749" s="314"/>
      <c r="RP749" s="315"/>
    </row>
    <row r="750" spans="475:484" ht="42" thickBot="1" x14ac:dyDescent="0.35">
      <c r="RG750" s="4" t="s">
        <v>2174</v>
      </c>
      <c r="RH750" s="4" t="s">
        <v>7012</v>
      </c>
      <c r="RI750" s="4" t="s">
        <v>2175</v>
      </c>
      <c r="RJ750" s="4">
        <v>30</v>
      </c>
      <c r="RK750" s="100">
        <v>1</v>
      </c>
      <c r="RL750" s="101" t="s">
        <v>2162</v>
      </c>
      <c r="RM750" s="320">
        <f>COUNTIFS($RP$14:$RP$727,$RK750,$AI$14:$AI$727,"Secondary or spare")</f>
        <v>9</v>
      </c>
      <c r="RN750" s="321">
        <f t="shared" ref="RN750:RN755" si="28">RM750/SUMIFS(RM$734:RM$813,RI$734:RI$813,$RI750)</f>
        <v>5.6603773584905662E-2</v>
      </c>
      <c r="RO750" s="310"/>
      <c r="RP750" s="311"/>
    </row>
    <row r="751" spans="475:484" ht="28.2" thickBot="1" x14ac:dyDescent="0.35">
      <c r="RG751" s="4" t="s">
        <v>2174</v>
      </c>
      <c r="RH751" s="4" t="s">
        <v>7013</v>
      </c>
      <c r="RI751" s="4" t="s">
        <v>2175</v>
      </c>
      <c r="RJ751" s="4">
        <v>20</v>
      </c>
      <c r="RK751" s="107">
        <v>2</v>
      </c>
      <c r="RL751" s="108" t="s">
        <v>2163</v>
      </c>
      <c r="RM751" s="322">
        <f t="shared" ref="RM751:RM757" si="29">COUNTIFS($RP$14:$RP$727,$RK751,$AI$14:$AI$727,"Secondary or spare")</f>
        <v>31</v>
      </c>
      <c r="RN751" s="323">
        <f t="shared" si="28"/>
        <v>0.19496855345911951</v>
      </c>
      <c r="RO751" s="312"/>
      <c r="RP751" s="313"/>
    </row>
    <row r="752" spans="475:484" ht="28.2" thickBot="1" x14ac:dyDescent="0.35">
      <c r="RG752" s="4" t="s">
        <v>2174</v>
      </c>
      <c r="RH752" s="4" t="s">
        <v>7014</v>
      </c>
      <c r="RI752" s="4" t="s">
        <v>2175</v>
      </c>
      <c r="RJ752" s="4">
        <v>15</v>
      </c>
      <c r="RK752" s="107">
        <v>3</v>
      </c>
      <c r="RL752" s="108" t="s">
        <v>2164</v>
      </c>
      <c r="RM752" s="322">
        <f t="shared" si="29"/>
        <v>40</v>
      </c>
      <c r="RN752" s="323">
        <f t="shared" si="28"/>
        <v>0.25157232704402516</v>
      </c>
      <c r="RO752" s="312"/>
      <c r="RP752" s="313"/>
    </row>
    <row r="753" spans="475:484" ht="28.2" thickBot="1" x14ac:dyDescent="0.35">
      <c r="RG753" s="4" t="s">
        <v>2174</v>
      </c>
      <c r="RH753" s="4" t="s">
        <v>7015</v>
      </c>
      <c r="RI753" s="4" t="s">
        <v>2175</v>
      </c>
      <c r="RJ753" s="4">
        <v>10</v>
      </c>
      <c r="RK753" s="107">
        <v>4</v>
      </c>
      <c r="RL753" s="108" t="s">
        <v>2165</v>
      </c>
      <c r="RM753" s="322">
        <f t="shared" si="29"/>
        <v>50</v>
      </c>
      <c r="RN753" s="323">
        <f t="shared" si="28"/>
        <v>0.31446540880503143</v>
      </c>
      <c r="RO753" s="312"/>
      <c r="RP753" s="313"/>
    </row>
    <row r="754" spans="475:484" ht="28.2" thickBot="1" x14ac:dyDescent="0.35">
      <c r="RG754" s="4" t="s">
        <v>2174</v>
      </c>
      <c r="RH754" s="4" t="s">
        <v>7016</v>
      </c>
      <c r="RI754" s="4" t="s">
        <v>2175</v>
      </c>
      <c r="RJ754" s="4">
        <v>5</v>
      </c>
      <c r="RK754" s="107">
        <v>5</v>
      </c>
      <c r="RL754" s="108" t="s">
        <v>2166</v>
      </c>
      <c r="RM754" s="322">
        <f t="shared" si="29"/>
        <v>25</v>
      </c>
      <c r="RN754" s="323">
        <f t="shared" si="28"/>
        <v>0.15723270440251572</v>
      </c>
      <c r="RO754" s="312"/>
      <c r="RP754" s="313"/>
    </row>
    <row r="755" spans="475:484" ht="42" thickBot="1" x14ac:dyDescent="0.35">
      <c r="RG755" s="4" t="s">
        <v>2174</v>
      </c>
      <c r="RH755" s="4" t="s">
        <v>7017</v>
      </c>
      <c r="RI755" s="4" t="s">
        <v>2175</v>
      </c>
      <c r="RJ755" s="4">
        <v>0</v>
      </c>
      <c r="RK755" s="107">
        <v>6</v>
      </c>
      <c r="RL755" s="108" t="s">
        <v>2167</v>
      </c>
      <c r="RM755" s="322">
        <f t="shared" si="29"/>
        <v>4</v>
      </c>
      <c r="RN755" s="323">
        <f t="shared" si="28"/>
        <v>2.5157232704402517E-2</v>
      </c>
      <c r="RO755" s="312"/>
      <c r="RP755" s="313"/>
    </row>
    <row r="756" spans="475:484" ht="28.2" thickBot="1" x14ac:dyDescent="0.35">
      <c r="RG756" s="4"/>
      <c r="RH756" s="4" t="s">
        <v>7018</v>
      </c>
      <c r="RI756" s="4"/>
      <c r="RJ756" s="4">
        <v>-98</v>
      </c>
      <c r="RK756" s="243">
        <v>-1</v>
      </c>
      <c r="RL756" s="108" t="s">
        <v>2168</v>
      </c>
      <c r="RM756" s="322">
        <f t="shared" si="29"/>
        <v>81</v>
      </c>
      <c r="RN756" s="323"/>
      <c r="RO756" s="312"/>
      <c r="RP756" s="313"/>
    </row>
    <row r="757" spans="475:484" ht="15" thickBot="1" x14ac:dyDescent="0.35">
      <c r="RG757" s="4"/>
      <c r="RH757" s="4" t="s">
        <v>7019</v>
      </c>
      <c r="RI757" s="4"/>
      <c r="RJ757" s="4">
        <v>-99</v>
      </c>
      <c r="RK757" s="243">
        <v>0</v>
      </c>
      <c r="RL757" s="108" t="s">
        <v>31</v>
      </c>
      <c r="RM757" s="324">
        <f t="shared" si="29"/>
        <v>2</v>
      </c>
      <c r="RN757" s="325"/>
      <c r="RO757" s="314"/>
      <c r="RP757" s="315"/>
    </row>
    <row r="758" spans="475:484" ht="15" thickBot="1" x14ac:dyDescent="0.35">
      <c r="RG758" s="4" t="s">
        <v>2178</v>
      </c>
      <c r="RH758" s="4" t="str">
        <f t="shared" ref="RH758:RH813" si="30">RI758&amp;":"&amp;RJ758</f>
        <v>AllTrnsfrRefrig:30</v>
      </c>
      <c r="RI758" s="4" t="s">
        <v>6935</v>
      </c>
      <c r="RJ758" s="4">
        <v>30</v>
      </c>
      <c r="RK758" s="100">
        <v>1</v>
      </c>
      <c r="RL758" s="269" t="s">
        <v>2162</v>
      </c>
      <c r="RM758" s="322">
        <f>RM766+RM790</f>
        <v>7</v>
      </c>
      <c r="RN758" s="323">
        <f>RM758/SUMIFS(RM$734:RM$813,RI$734:RI$813,$RI758)</f>
        <v>6.1403508771929821E-2</v>
      </c>
      <c r="RO758" s="312"/>
      <c r="RP758" s="313"/>
    </row>
    <row r="759" spans="475:484" ht="15" thickBot="1" x14ac:dyDescent="0.35">
      <c r="RG759" s="4" t="s">
        <v>2178</v>
      </c>
      <c r="RH759" s="4" t="str">
        <f t="shared" si="30"/>
        <v>AllTrnsfrRefrig:20</v>
      </c>
      <c r="RI759" s="4" t="s">
        <v>6935</v>
      </c>
      <c r="RJ759" s="4">
        <v>20</v>
      </c>
      <c r="RK759" s="107">
        <v>2</v>
      </c>
      <c r="RL759" s="113" t="s">
        <v>2163</v>
      </c>
      <c r="RM759" s="322">
        <f t="shared" ref="RM759:RM765" si="31">RM767+RM791</f>
        <v>15</v>
      </c>
      <c r="RN759" s="323">
        <f t="shared" ref="RN759:RN763" si="32">RM759/SUMIFS(RM$734:RM$813,RI$734:RI$813,$RI759)</f>
        <v>0.13157894736842105</v>
      </c>
      <c r="RO759" s="312"/>
      <c r="RP759" s="313"/>
    </row>
    <row r="760" spans="475:484" ht="15" thickBot="1" x14ac:dyDescent="0.35">
      <c r="RG760" s="4" t="s">
        <v>2178</v>
      </c>
      <c r="RH760" s="4" t="str">
        <f t="shared" si="30"/>
        <v>AllTrnsfrRefrig:15</v>
      </c>
      <c r="RI760" s="4" t="s">
        <v>6935</v>
      </c>
      <c r="RJ760" s="4">
        <v>15</v>
      </c>
      <c r="RK760" s="107">
        <v>3</v>
      </c>
      <c r="RL760" s="113" t="s">
        <v>2164</v>
      </c>
      <c r="RM760" s="322">
        <f t="shared" si="31"/>
        <v>24</v>
      </c>
      <c r="RN760" s="323">
        <f t="shared" si="32"/>
        <v>0.21052631578947367</v>
      </c>
      <c r="RO760" s="312"/>
      <c r="RP760" s="313"/>
    </row>
    <row r="761" spans="475:484" ht="15" thickBot="1" x14ac:dyDescent="0.35">
      <c r="RG761" s="4" t="s">
        <v>2178</v>
      </c>
      <c r="RH761" s="4" t="str">
        <f t="shared" si="30"/>
        <v>AllTrnsfrRefrig:10</v>
      </c>
      <c r="RI761" s="4" t="s">
        <v>6935</v>
      </c>
      <c r="RJ761" s="4">
        <v>10</v>
      </c>
      <c r="RK761" s="107">
        <v>4</v>
      </c>
      <c r="RL761" s="113" t="s">
        <v>2165</v>
      </c>
      <c r="RM761" s="322">
        <f t="shared" si="31"/>
        <v>47</v>
      </c>
      <c r="RN761" s="323">
        <f t="shared" si="32"/>
        <v>0.41228070175438597</v>
      </c>
      <c r="RO761" s="312"/>
      <c r="RP761" s="313"/>
    </row>
    <row r="762" spans="475:484" ht="15" thickBot="1" x14ac:dyDescent="0.35">
      <c r="RG762" s="4" t="s">
        <v>2178</v>
      </c>
      <c r="RH762" s="4" t="str">
        <f t="shared" si="30"/>
        <v>AllTrnsfrRefrig:5</v>
      </c>
      <c r="RI762" s="4" t="s">
        <v>6935</v>
      </c>
      <c r="RJ762" s="4">
        <v>5</v>
      </c>
      <c r="RK762" s="107">
        <v>5</v>
      </c>
      <c r="RL762" s="113" t="s">
        <v>2166</v>
      </c>
      <c r="RM762" s="322">
        <f t="shared" si="31"/>
        <v>17</v>
      </c>
      <c r="RN762" s="323">
        <f t="shared" si="32"/>
        <v>0.14912280701754385</v>
      </c>
      <c r="RO762" s="312"/>
      <c r="RP762" s="313"/>
    </row>
    <row r="763" spans="475:484" ht="15" thickBot="1" x14ac:dyDescent="0.35">
      <c r="RG763" s="4" t="s">
        <v>2178</v>
      </c>
      <c r="RH763" s="4" t="str">
        <f t="shared" si="30"/>
        <v>AllTrnsfrRefrig:0</v>
      </c>
      <c r="RI763" s="4" t="s">
        <v>6935</v>
      </c>
      <c r="RJ763" s="4">
        <v>0</v>
      </c>
      <c r="RK763" s="107">
        <v>6</v>
      </c>
      <c r="RL763" s="113" t="s">
        <v>2167</v>
      </c>
      <c r="RM763" s="322">
        <f t="shared" si="31"/>
        <v>4</v>
      </c>
      <c r="RN763" s="323">
        <f t="shared" si="32"/>
        <v>3.5087719298245612E-2</v>
      </c>
      <c r="RO763" s="312"/>
      <c r="RP763" s="313"/>
    </row>
    <row r="764" spans="475:484" ht="15" thickBot="1" x14ac:dyDescent="0.35">
      <c r="RG764" s="4"/>
      <c r="RH764" s="4" t="str">
        <f t="shared" si="30"/>
        <v>:-98</v>
      </c>
      <c r="RI764" s="4"/>
      <c r="RJ764" s="4">
        <v>-98</v>
      </c>
      <c r="RK764" s="107">
        <v>-98</v>
      </c>
      <c r="RL764" s="113" t="s">
        <v>2168</v>
      </c>
      <c r="RM764" s="322">
        <f t="shared" si="31"/>
        <v>47</v>
      </c>
      <c r="RN764" s="323"/>
      <c r="RO764" s="312"/>
      <c r="RP764" s="313"/>
    </row>
    <row r="765" spans="475:484" ht="15" thickBot="1" x14ac:dyDescent="0.35">
      <c r="RG765" s="4"/>
      <c r="RH765" s="4" t="str">
        <f t="shared" si="30"/>
        <v>:-99</v>
      </c>
      <c r="RI765" s="4"/>
      <c r="RJ765" s="4">
        <v>-99</v>
      </c>
      <c r="RK765" s="107">
        <v>-99</v>
      </c>
      <c r="RL765" s="113" t="s">
        <v>2169</v>
      </c>
      <c r="RM765" s="322">
        <f t="shared" si="31"/>
        <v>2</v>
      </c>
      <c r="RN765" s="323"/>
      <c r="RO765" s="312"/>
      <c r="RP765" s="313"/>
    </row>
    <row r="766" spans="475:484" ht="42" thickBot="1" x14ac:dyDescent="0.35">
      <c r="RG766" s="4" t="s">
        <v>2179</v>
      </c>
      <c r="RH766" s="4" t="str">
        <f t="shared" si="30"/>
        <v>PeerToPeerAllRefrig:30</v>
      </c>
      <c r="RI766" s="4" t="s">
        <v>6910</v>
      </c>
      <c r="RJ766" s="4">
        <v>30</v>
      </c>
      <c r="RK766" s="100">
        <v>1</v>
      </c>
      <c r="RL766" s="101" t="s">
        <v>2162</v>
      </c>
      <c r="RM766" s="320">
        <f>RM774+RM782</f>
        <v>7</v>
      </c>
      <c r="RN766" s="321">
        <f>RM766/SUMIFS(RM$734:RM$813,RI$734:RI$813,$RI766)</f>
        <v>6.5420560747663545E-2</v>
      </c>
      <c r="RO766" s="310"/>
      <c r="RP766" s="311"/>
    </row>
    <row r="767" spans="475:484" ht="28.2" thickBot="1" x14ac:dyDescent="0.35">
      <c r="RG767" s="4" t="s">
        <v>2179</v>
      </c>
      <c r="RH767" s="4" t="str">
        <f t="shared" si="30"/>
        <v>PeerToPeerAllRefrig:20</v>
      </c>
      <c r="RI767" s="4" t="s">
        <v>6910</v>
      </c>
      <c r="RJ767" s="4">
        <v>20</v>
      </c>
      <c r="RK767" s="107">
        <v>2</v>
      </c>
      <c r="RL767" s="108" t="s">
        <v>2163</v>
      </c>
      <c r="RM767" s="322">
        <f t="shared" ref="RM767:RM773" si="33">RM775+RM783</f>
        <v>15</v>
      </c>
      <c r="RN767" s="323">
        <f t="shared" ref="RN767:RN771" si="34">RM767/SUMIFS(RM$734:RM$813,RI$734:RI$813,$RI767)</f>
        <v>0.14018691588785046</v>
      </c>
      <c r="RO767" s="312"/>
      <c r="RP767" s="313"/>
    </row>
    <row r="768" spans="475:484" ht="28.2" thickBot="1" x14ac:dyDescent="0.35">
      <c r="RG768" s="4" t="s">
        <v>2179</v>
      </c>
      <c r="RH768" s="4" t="str">
        <f t="shared" si="30"/>
        <v>PeerToPeerAllRefrig:15</v>
      </c>
      <c r="RI768" s="4" t="s">
        <v>6910</v>
      </c>
      <c r="RJ768" s="4">
        <v>15</v>
      </c>
      <c r="RK768" s="107">
        <v>3</v>
      </c>
      <c r="RL768" s="108" t="s">
        <v>2164</v>
      </c>
      <c r="RM768" s="322">
        <f t="shared" si="33"/>
        <v>21</v>
      </c>
      <c r="RN768" s="323">
        <f t="shared" si="34"/>
        <v>0.19626168224299065</v>
      </c>
      <c r="RO768" s="312"/>
      <c r="RP768" s="313"/>
    </row>
    <row r="769" spans="475:484" ht="28.2" thickBot="1" x14ac:dyDescent="0.35">
      <c r="RG769" s="4" t="s">
        <v>2179</v>
      </c>
      <c r="RH769" s="4" t="str">
        <f t="shared" si="30"/>
        <v>PeerToPeerAllRefrig:10</v>
      </c>
      <c r="RI769" s="4" t="s">
        <v>6910</v>
      </c>
      <c r="RJ769" s="4">
        <v>10</v>
      </c>
      <c r="RK769" s="107">
        <v>4</v>
      </c>
      <c r="RL769" s="108" t="s">
        <v>2165</v>
      </c>
      <c r="RM769" s="322">
        <f t="shared" si="33"/>
        <v>44</v>
      </c>
      <c r="RN769" s="323">
        <f t="shared" si="34"/>
        <v>0.41121495327102803</v>
      </c>
      <c r="RO769" s="312"/>
      <c r="RP769" s="313"/>
    </row>
    <row r="770" spans="475:484" ht="28.2" thickBot="1" x14ac:dyDescent="0.35">
      <c r="RG770" s="4" t="s">
        <v>2179</v>
      </c>
      <c r="RH770" s="4" t="str">
        <f t="shared" si="30"/>
        <v>PeerToPeerAllRefrig:5</v>
      </c>
      <c r="RI770" s="4" t="s">
        <v>6910</v>
      </c>
      <c r="RJ770" s="4">
        <v>5</v>
      </c>
      <c r="RK770" s="107">
        <v>5</v>
      </c>
      <c r="RL770" s="108" t="s">
        <v>2166</v>
      </c>
      <c r="RM770" s="322">
        <f t="shared" si="33"/>
        <v>16</v>
      </c>
      <c r="RN770" s="323">
        <f t="shared" si="34"/>
        <v>0.14953271028037382</v>
      </c>
      <c r="RO770" s="312"/>
      <c r="RP770" s="313"/>
    </row>
    <row r="771" spans="475:484" ht="42" thickBot="1" x14ac:dyDescent="0.35">
      <c r="RG771" s="4" t="s">
        <v>2179</v>
      </c>
      <c r="RH771" s="4" t="str">
        <f t="shared" si="30"/>
        <v>PeerToPeerAllRefrig:0</v>
      </c>
      <c r="RI771" s="4" t="s">
        <v>6910</v>
      </c>
      <c r="RJ771" s="4">
        <v>0</v>
      </c>
      <c r="RK771" s="107">
        <v>6</v>
      </c>
      <c r="RL771" s="108" t="s">
        <v>2167</v>
      </c>
      <c r="RM771" s="322">
        <f t="shared" si="33"/>
        <v>4</v>
      </c>
      <c r="RN771" s="323">
        <f t="shared" si="34"/>
        <v>3.7383177570093455E-2</v>
      </c>
      <c r="RO771" s="312"/>
      <c r="RP771" s="313"/>
    </row>
    <row r="772" spans="475:484" ht="28.2" thickBot="1" x14ac:dyDescent="0.35">
      <c r="RG772" s="4"/>
      <c r="RH772" s="4" t="str">
        <f t="shared" si="30"/>
        <v>:-98</v>
      </c>
      <c r="RI772" s="4"/>
      <c r="RJ772" s="4">
        <v>-98</v>
      </c>
      <c r="RK772" s="243">
        <v>-1</v>
      </c>
      <c r="RL772" s="108" t="s">
        <v>2168</v>
      </c>
      <c r="RM772" s="322">
        <f t="shared" si="33"/>
        <v>45</v>
      </c>
      <c r="RN772" s="323"/>
      <c r="RO772" s="312"/>
      <c r="RP772" s="313"/>
    </row>
    <row r="773" spans="475:484" ht="15" thickBot="1" x14ac:dyDescent="0.35">
      <c r="RG773" s="4"/>
      <c r="RH773" s="4" t="str">
        <f t="shared" si="30"/>
        <v>:-99</v>
      </c>
      <c r="RI773" s="4"/>
      <c r="RJ773" s="4">
        <v>-99</v>
      </c>
      <c r="RK773" s="243">
        <v>0</v>
      </c>
      <c r="RL773" s="108" t="s">
        <v>31</v>
      </c>
      <c r="RM773" s="324">
        <f t="shared" si="33"/>
        <v>2</v>
      </c>
      <c r="RN773" s="325"/>
      <c r="RO773" s="314"/>
      <c r="RP773" s="315"/>
    </row>
    <row r="774" spans="475:484" ht="42" thickBot="1" x14ac:dyDescent="0.35">
      <c r="RG774" s="4" t="s">
        <v>2178</v>
      </c>
      <c r="RH774" s="4" t="str">
        <f t="shared" si="30"/>
        <v>FreeRefrig:30</v>
      </c>
      <c r="RI774" s="4" t="s">
        <v>6907</v>
      </c>
      <c r="RJ774" s="4">
        <v>30</v>
      </c>
      <c r="RK774" s="100">
        <v>1</v>
      </c>
      <c r="RL774" s="101" t="s">
        <v>2162</v>
      </c>
      <c r="RM774" s="320">
        <f>COUNTIFS($RP$14:$RP$727,$RK774,RS$14:RS$727,1)</f>
        <v>5</v>
      </c>
      <c r="RN774" s="321">
        <f>RM774/SUMIFS(RM$734:RM$813,RI$734:RI$813,$RI774)</f>
        <v>7.8125E-2</v>
      </c>
      <c r="RO774" s="310"/>
      <c r="RP774" s="311"/>
    </row>
    <row r="775" spans="475:484" ht="28.2" thickBot="1" x14ac:dyDescent="0.35">
      <c r="RG775" s="4" t="s">
        <v>2178</v>
      </c>
      <c r="RH775" s="4" t="str">
        <f t="shared" si="30"/>
        <v>FreeRefrig:20</v>
      </c>
      <c r="RI775" s="4" t="s">
        <v>6907</v>
      </c>
      <c r="RJ775" s="4">
        <v>20</v>
      </c>
      <c r="RK775" s="107">
        <v>2</v>
      </c>
      <c r="RL775" s="108" t="s">
        <v>2163</v>
      </c>
      <c r="RM775" s="322">
        <f t="shared" ref="RM775:RM781" si="35">COUNTIFS($RP$14:$RP$727,$RK775,RS$14:RS$727,1)</f>
        <v>8</v>
      </c>
      <c r="RN775" s="323">
        <f t="shared" ref="RN775:RN779" si="36">RM775/SUMIFS(RM$734:RM$813,RI$734:RI$813,$RI775)</f>
        <v>0.125</v>
      </c>
      <c r="RO775" s="312"/>
      <c r="RP775" s="313"/>
    </row>
    <row r="776" spans="475:484" ht="28.2" thickBot="1" x14ac:dyDescent="0.35">
      <c r="RG776" s="4" t="s">
        <v>2178</v>
      </c>
      <c r="RH776" s="4" t="str">
        <f t="shared" si="30"/>
        <v>FreeRefrig:15</v>
      </c>
      <c r="RI776" s="4" t="s">
        <v>6907</v>
      </c>
      <c r="RJ776" s="4">
        <v>15</v>
      </c>
      <c r="RK776" s="107">
        <v>3</v>
      </c>
      <c r="RL776" s="108" t="s">
        <v>2164</v>
      </c>
      <c r="RM776" s="322">
        <f t="shared" si="35"/>
        <v>15</v>
      </c>
      <c r="RN776" s="323">
        <f t="shared" si="36"/>
        <v>0.234375</v>
      </c>
      <c r="RO776" s="312"/>
      <c r="RP776" s="313"/>
    </row>
    <row r="777" spans="475:484" ht="28.2" thickBot="1" x14ac:dyDescent="0.35">
      <c r="RG777" s="4" t="s">
        <v>2178</v>
      </c>
      <c r="RH777" s="4" t="str">
        <f t="shared" si="30"/>
        <v>FreeRefrig:10</v>
      </c>
      <c r="RI777" s="4" t="s">
        <v>6907</v>
      </c>
      <c r="RJ777" s="4">
        <v>10</v>
      </c>
      <c r="RK777" s="107">
        <v>4</v>
      </c>
      <c r="RL777" s="108" t="s">
        <v>2165</v>
      </c>
      <c r="RM777" s="322">
        <f t="shared" si="35"/>
        <v>26</v>
      </c>
      <c r="RN777" s="323">
        <f t="shared" si="36"/>
        <v>0.40625</v>
      </c>
      <c r="RO777" s="312"/>
      <c r="RP777" s="313"/>
    </row>
    <row r="778" spans="475:484" ht="28.2" thickBot="1" x14ac:dyDescent="0.35">
      <c r="RG778" s="4" t="s">
        <v>2178</v>
      </c>
      <c r="RH778" s="4" t="str">
        <f t="shared" si="30"/>
        <v>FreeRefrig:5</v>
      </c>
      <c r="RI778" s="4" t="s">
        <v>6907</v>
      </c>
      <c r="RJ778" s="4">
        <v>5</v>
      </c>
      <c r="RK778" s="107">
        <v>5</v>
      </c>
      <c r="RL778" s="108" t="s">
        <v>2166</v>
      </c>
      <c r="RM778" s="322">
        <f t="shared" si="35"/>
        <v>7</v>
      </c>
      <c r="RN778" s="323">
        <f t="shared" si="36"/>
        <v>0.109375</v>
      </c>
      <c r="RO778" s="312"/>
      <c r="RP778" s="313"/>
    </row>
    <row r="779" spans="475:484" ht="42" thickBot="1" x14ac:dyDescent="0.35">
      <c r="RG779" s="4" t="s">
        <v>2178</v>
      </c>
      <c r="RH779" s="4" t="str">
        <f t="shared" si="30"/>
        <v>FreeRefrig:0</v>
      </c>
      <c r="RI779" s="4" t="s">
        <v>6907</v>
      </c>
      <c r="RJ779" s="4">
        <v>0</v>
      </c>
      <c r="RK779" s="107">
        <v>6</v>
      </c>
      <c r="RL779" s="108" t="s">
        <v>2167</v>
      </c>
      <c r="RM779" s="322">
        <f t="shared" si="35"/>
        <v>3</v>
      </c>
      <c r="RN779" s="323">
        <f t="shared" si="36"/>
        <v>4.6875E-2</v>
      </c>
      <c r="RO779" s="312"/>
      <c r="RP779" s="313"/>
    </row>
    <row r="780" spans="475:484" ht="28.2" thickBot="1" x14ac:dyDescent="0.35">
      <c r="RG780" s="4"/>
      <c r="RH780" s="4" t="str">
        <f t="shared" si="30"/>
        <v>:-98</v>
      </c>
      <c r="RI780" s="4"/>
      <c r="RJ780" s="4">
        <v>-98</v>
      </c>
      <c r="RK780" s="243">
        <v>-1</v>
      </c>
      <c r="RL780" s="108" t="s">
        <v>2168</v>
      </c>
      <c r="RM780" s="322">
        <f t="shared" si="35"/>
        <v>29</v>
      </c>
      <c r="RN780" s="323"/>
      <c r="RO780" s="312"/>
      <c r="RP780" s="313"/>
    </row>
    <row r="781" spans="475:484" ht="15" thickBot="1" x14ac:dyDescent="0.35">
      <c r="RG781" s="4"/>
      <c r="RH781" s="4" t="str">
        <f t="shared" si="30"/>
        <v>:-99</v>
      </c>
      <c r="RI781" s="4"/>
      <c r="RJ781" s="4">
        <v>-99</v>
      </c>
      <c r="RK781" s="243">
        <v>0</v>
      </c>
      <c r="RL781" s="108" t="s">
        <v>31</v>
      </c>
      <c r="RM781" s="324">
        <f t="shared" si="35"/>
        <v>1</v>
      </c>
      <c r="RN781" s="325"/>
      <c r="RO781" s="314"/>
      <c r="RP781" s="315"/>
    </row>
    <row r="782" spans="475:484" ht="42" thickBot="1" x14ac:dyDescent="0.35">
      <c r="RG782" s="4" t="s">
        <v>2179</v>
      </c>
      <c r="RH782" s="4" t="str">
        <f t="shared" si="30"/>
        <v>PeerToPeerSaleRefrig:30</v>
      </c>
      <c r="RI782" s="4" t="s">
        <v>6909</v>
      </c>
      <c r="RJ782" s="4">
        <v>30</v>
      </c>
      <c r="RK782" s="100">
        <v>1</v>
      </c>
      <c r="RL782" s="101" t="s">
        <v>2162</v>
      </c>
      <c r="RM782" s="320">
        <f>COUNTIFS($RP$14:$RP$727,$RK782,$BM$14:$BM$727,"Sell it to private party")</f>
        <v>2</v>
      </c>
      <c r="RN782" s="321">
        <f>RM782/SUMIFS(RM$734:RM$813,RI$734:RI$813,$RI782)</f>
        <v>4.6511627906976744E-2</v>
      </c>
      <c r="RO782" s="310"/>
      <c r="RP782" s="311"/>
    </row>
    <row r="783" spans="475:484" ht="28.2" thickBot="1" x14ac:dyDescent="0.35">
      <c r="RG783" s="4" t="s">
        <v>2179</v>
      </c>
      <c r="RH783" s="4" t="str">
        <f t="shared" si="30"/>
        <v>PeerToPeerSaleRefrig:20</v>
      </c>
      <c r="RI783" s="4" t="s">
        <v>6909</v>
      </c>
      <c r="RJ783" s="4">
        <v>20</v>
      </c>
      <c r="RK783" s="107">
        <v>2</v>
      </c>
      <c r="RL783" s="108" t="s">
        <v>2163</v>
      </c>
      <c r="RM783" s="322">
        <f t="shared" ref="RM783:RM789" si="37">COUNTIFS($RP$14:$RP$727,$RK783,$BM$14:$BM$727,"Sell it to private party")</f>
        <v>7</v>
      </c>
      <c r="RN783" s="323">
        <f t="shared" ref="RN783:RN787" si="38">RM783/SUMIFS(RM$734:RM$813,RI$734:RI$813,$RI783)</f>
        <v>0.16279069767441862</v>
      </c>
      <c r="RO783" s="312"/>
      <c r="RP783" s="313"/>
    </row>
    <row r="784" spans="475:484" ht="28.2" thickBot="1" x14ac:dyDescent="0.35">
      <c r="RG784" s="4" t="s">
        <v>2179</v>
      </c>
      <c r="RH784" s="4" t="str">
        <f t="shared" si="30"/>
        <v>PeerToPeerSaleRefrig:15</v>
      </c>
      <c r="RI784" s="4" t="s">
        <v>6909</v>
      </c>
      <c r="RJ784" s="4">
        <v>15</v>
      </c>
      <c r="RK784" s="107">
        <v>3</v>
      </c>
      <c r="RL784" s="108" t="s">
        <v>2164</v>
      </c>
      <c r="RM784" s="322">
        <f t="shared" si="37"/>
        <v>6</v>
      </c>
      <c r="RN784" s="323">
        <f t="shared" si="38"/>
        <v>0.13953488372093023</v>
      </c>
      <c r="RO784" s="312"/>
      <c r="RP784" s="313"/>
    </row>
    <row r="785" spans="475:484" ht="28.2" thickBot="1" x14ac:dyDescent="0.35">
      <c r="RG785" s="4" t="s">
        <v>2179</v>
      </c>
      <c r="RH785" s="4" t="str">
        <f t="shared" si="30"/>
        <v>PeerToPeerSaleRefrig:10</v>
      </c>
      <c r="RI785" s="4" t="s">
        <v>6909</v>
      </c>
      <c r="RJ785" s="4">
        <v>10</v>
      </c>
      <c r="RK785" s="107">
        <v>4</v>
      </c>
      <c r="RL785" s="108" t="s">
        <v>2165</v>
      </c>
      <c r="RM785" s="322">
        <f t="shared" si="37"/>
        <v>18</v>
      </c>
      <c r="RN785" s="323">
        <f t="shared" si="38"/>
        <v>0.41860465116279072</v>
      </c>
      <c r="RO785" s="312"/>
      <c r="RP785" s="313"/>
    </row>
    <row r="786" spans="475:484" ht="28.2" thickBot="1" x14ac:dyDescent="0.35">
      <c r="RG786" s="4" t="s">
        <v>2179</v>
      </c>
      <c r="RH786" s="4" t="str">
        <f t="shared" si="30"/>
        <v>PeerToPeerSaleRefrig:5</v>
      </c>
      <c r="RI786" s="4" t="s">
        <v>6909</v>
      </c>
      <c r="RJ786" s="4">
        <v>5</v>
      </c>
      <c r="RK786" s="107">
        <v>5</v>
      </c>
      <c r="RL786" s="108" t="s">
        <v>2166</v>
      </c>
      <c r="RM786" s="322">
        <f t="shared" si="37"/>
        <v>9</v>
      </c>
      <c r="RN786" s="323">
        <f t="shared" si="38"/>
        <v>0.20930232558139536</v>
      </c>
      <c r="RO786" s="312"/>
      <c r="RP786" s="313"/>
    </row>
    <row r="787" spans="475:484" ht="42" thickBot="1" x14ac:dyDescent="0.35">
      <c r="RG787" s="4" t="s">
        <v>2179</v>
      </c>
      <c r="RH787" s="4" t="str">
        <f t="shared" si="30"/>
        <v>PeerToPeerSaleRefrig:0</v>
      </c>
      <c r="RI787" s="4" t="s">
        <v>6909</v>
      </c>
      <c r="RJ787" s="4">
        <v>0</v>
      </c>
      <c r="RK787" s="107">
        <v>6</v>
      </c>
      <c r="RL787" s="108" t="s">
        <v>2167</v>
      </c>
      <c r="RM787" s="322">
        <f t="shared" si="37"/>
        <v>1</v>
      </c>
      <c r="RN787" s="323">
        <f t="shared" si="38"/>
        <v>2.3255813953488372E-2</v>
      </c>
      <c r="RO787" s="312"/>
      <c r="RP787" s="313"/>
    </row>
    <row r="788" spans="475:484" ht="28.2" thickBot="1" x14ac:dyDescent="0.35">
      <c r="RG788" s="4"/>
      <c r="RH788" s="4" t="str">
        <f t="shared" si="30"/>
        <v>:-98</v>
      </c>
      <c r="RI788" s="4"/>
      <c r="RJ788" s="4">
        <v>-98</v>
      </c>
      <c r="RK788" s="243">
        <v>-1</v>
      </c>
      <c r="RL788" s="108" t="s">
        <v>2168</v>
      </c>
      <c r="RM788" s="322">
        <f t="shared" si="37"/>
        <v>16</v>
      </c>
      <c r="RN788" s="323"/>
      <c r="RO788" s="312"/>
      <c r="RP788" s="313"/>
    </row>
    <row r="789" spans="475:484" ht="15" thickBot="1" x14ac:dyDescent="0.35">
      <c r="RG789" s="4"/>
      <c r="RH789" s="4" t="str">
        <f t="shared" si="30"/>
        <v>:-99</v>
      </c>
      <c r="RI789" s="4"/>
      <c r="RJ789" s="4">
        <v>-99</v>
      </c>
      <c r="RK789" s="100">
        <v>0</v>
      </c>
      <c r="RL789" s="108" t="s">
        <v>31</v>
      </c>
      <c r="RM789" s="324">
        <f t="shared" si="37"/>
        <v>1</v>
      </c>
      <c r="RN789" s="325"/>
      <c r="RO789" s="314"/>
      <c r="RP789" s="315"/>
    </row>
    <row r="790" spans="475:484" ht="42" thickBot="1" x14ac:dyDescent="0.35">
      <c r="RG790" s="4" t="s">
        <v>2181</v>
      </c>
      <c r="RH790" s="4" t="str">
        <f t="shared" si="30"/>
        <v>RetailRefrig:30</v>
      </c>
      <c r="RI790" s="4" t="s">
        <v>6911</v>
      </c>
      <c r="RJ790" s="4">
        <v>30</v>
      </c>
      <c r="RK790" s="107">
        <v>1</v>
      </c>
      <c r="RL790" s="101" t="s">
        <v>2162</v>
      </c>
      <c r="RM790" s="320">
        <f>COUNTIFS($RP$14:$RP$727,$RK790,$BM$14:$BM$727,"Sell it to used appliance dealer")</f>
        <v>0</v>
      </c>
      <c r="RN790" s="321">
        <f>RM790/SUMIFS(RM$734:RM$813,RI$734:RI$813,$RI790)</f>
        <v>0</v>
      </c>
      <c r="RO790" s="310"/>
      <c r="RP790" s="311"/>
    </row>
    <row r="791" spans="475:484" ht="28.2" thickBot="1" x14ac:dyDescent="0.35">
      <c r="RG791" s="4" t="s">
        <v>2181</v>
      </c>
      <c r="RH791" s="4" t="str">
        <f t="shared" si="30"/>
        <v>RetailRefrig:20</v>
      </c>
      <c r="RI791" s="4" t="s">
        <v>6911</v>
      </c>
      <c r="RJ791" s="4">
        <v>20</v>
      </c>
      <c r="RK791" s="107">
        <v>2</v>
      </c>
      <c r="RL791" s="108" t="s">
        <v>2163</v>
      </c>
      <c r="RM791" s="322">
        <f t="shared" ref="RM791:RM797" si="39">COUNTIFS($RP$14:$RP$727,$RK791,$BM$14:$BM$727,"Sell it to used appliance dealer")</f>
        <v>0</v>
      </c>
      <c r="RN791" s="323">
        <f t="shared" ref="RN791:RN795" si="40">RM791/SUMIFS(RM$734:RM$813,RI$734:RI$813,$RI791)</f>
        <v>0</v>
      </c>
      <c r="RO791" s="312"/>
      <c r="RP791" s="313"/>
    </row>
    <row r="792" spans="475:484" ht="28.2" thickBot="1" x14ac:dyDescent="0.35">
      <c r="RG792" s="4" t="s">
        <v>2181</v>
      </c>
      <c r="RH792" s="4" t="str">
        <f t="shared" si="30"/>
        <v>RetailRefrig:15</v>
      </c>
      <c r="RI792" s="4" t="s">
        <v>6911</v>
      </c>
      <c r="RJ792" s="4">
        <v>15</v>
      </c>
      <c r="RK792" s="107">
        <v>3</v>
      </c>
      <c r="RL792" s="108" t="s">
        <v>2164</v>
      </c>
      <c r="RM792" s="322">
        <f t="shared" si="39"/>
        <v>3</v>
      </c>
      <c r="RN792" s="323">
        <f t="shared" si="40"/>
        <v>0.42857142857142855</v>
      </c>
      <c r="RO792" s="312"/>
      <c r="RP792" s="313"/>
    </row>
    <row r="793" spans="475:484" ht="28.2" thickBot="1" x14ac:dyDescent="0.35">
      <c r="RG793" s="4" t="s">
        <v>2181</v>
      </c>
      <c r="RH793" s="4" t="str">
        <f t="shared" si="30"/>
        <v>RetailRefrig:10</v>
      </c>
      <c r="RI793" s="4" t="s">
        <v>6911</v>
      </c>
      <c r="RJ793" s="4">
        <v>10</v>
      </c>
      <c r="RK793" s="107">
        <v>4</v>
      </c>
      <c r="RL793" s="108" t="s">
        <v>2165</v>
      </c>
      <c r="RM793" s="322">
        <f t="shared" si="39"/>
        <v>3</v>
      </c>
      <c r="RN793" s="323">
        <f t="shared" si="40"/>
        <v>0.42857142857142855</v>
      </c>
      <c r="RO793" s="312"/>
      <c r="RP793" s="313"/>
    </row>
    <row r="794" spans="475:484" ht="28.2" thickBot="1" x14ac:dyDescent="0.35">
      <c r="RG794" s="4" t="s">
        <v>2181</v>
      </c>
      <c r="RH794" s="4" t="str">
        <f t="shared" si="30"/>
        <v>RetailRefrig:5</v>
      </c>
      <c r="RI794" s="4" t="s">
        <v>6911</v>
      </c>
      <c r="RJ794" s="4">
        <v>5</v>
      </c>
      <c r="RK794" s="107">
        <v>5</v>
      </c>
      <c r="RL794" s="108" t="s">
        <v>2166</v>
      </c>
      <c r="RM794" s="322">
        <f t="shared" si="39"/>
        <v>1</v>
      </c>
      <c r="RN794" s="323">
        <f t="shared" si="40"/>
        <v>0.14285714285714285</v>
      </c>
      <c r="RO794" s="312"/>
      <c r="RP794" s="313"/>
    </row>
    <row r="795" spans="475:484" ht="42" thickBot="1" x14ac:dyDescent="0.35">
      <c r="RG795" s="4" t="s">
        <v>2181</v>
      </c>
      <c r="RH795" s="4" t="str">
        <f t="shared" si="30"/>
        <v>RetailRefrig:0</v>
      </c>
      <c r="RI795" s="4" t="s">
        <v>6911</v>
      </c>
      <c r="RJ795" s="4">
        <v>0</v>
      </c>
      <c r="RK795" s="243">
        <v>6</v>
      </c>
      <c r="RL795" s="108" t="s">
        <v>2167</v>
      </c>
      <c r="RM795" s="322">
        <f t="shared" si="39"/>
        <v>0</v>
      </c>
      <c r="RN795" s="323">
        <f t="shared" si="40"/>
        <v>0</v>
      </c>
      <c r="RO795" s="312"/>
      <c r="RP795" s="313"/>
    </row>
    <row r="796" spans="475:484" ht="28.2" thickBot="1" x14ac:dyDescent="0.35">
      <c r="RG796" s="4"/>
      <c r="RH796" s="4" t="str">
        <f t="shared" si="30"/>
        <v>:-98</v>
      </c>
      <c r="RI796" s="4"/>
      <c r="RJ796" s="4">
        <v>-98</v>
      </c>
      <c r="RK796" s="243">
        <v>-1</v>
      </c>
      <c r="RL796" s="108" t="s">
        <v>2168</v>
      </c>
      <c r="RM796" s="322">
        <f t="shared" si="39"/>
        <v>2</v>
      </c>
      <c r="RN796" s="323"/>
      <c r="RO796" s="312"/>
      <c r="RP796" s="313"/>
    </row>
    <row r="797" spans="475:484" ht="15" thickBot="1" x14ac:dyDescent="0.35">
      <c r="RG797" s="4"/>
      <c r="RH797" s="4" t="str">
        <f t="shared" si="30"/>
        <v>:-99</v>
      </c>
      <c r="RI797" s="4"/>
      <c r="RJ797" s="4">
        <v>-99</v>
      </c>
      <c r="RK797" s="100">
        <v>0</v>
      </c>
      <c r="RL797" s="108" t="s">
        <v>31</v>
      </c>
      <c r="RM797" s="324">
        <f t="shared" si="39"/>
        <v>0</v>
      </c>
      <c r="RN797" s="325"/>
      <c r="RO797" s="314"/>
      <c r="RP797" s="315"/>
    </row>
    <row r="798" spans="475:484" ht="42" thickBot="1" x14ac:dyDescent="0.35">
      <c r="RG798" s="4" t="s">
        <v>2181</v>
      </c>
      <c r="RH798" s="4" t="str">
        <f t="shared" si="30"/>
        <v>OtherRefrig:30</v>
      </c>
      <c r="RI798" s="4" t="s">
        <v>6917</v>
      </c>
      <c r="RJ798" s="4">
        <v>30</v>
      </c>
      <c r="RK798" s="107">
        <v>1</v>
      </c>
      <c r="RL798" s="101" t="s">
        <v>2162</v>
      </c>
      <c r="RM798" s="320">
        <f>COUNTIFS($RP$14:$RP$727,$RK798,RS$14:RS$727,3)+COUNTIFS($RP$14:$RP$727,$RK798,RS$14:RS$727,5)+COUNTIFS($RP$14:$RP$727,$RK798,RS$14:RS$727,7)</f>
        <v>7</v>
      </c>
      <c r="RN798" s="321">
        <f>RM798/SUMIFS(RM$734:RM$813,RI$734:RI$813,$RI798)</f>
        <v>3.2258064516129031E-2</v>
      </c>
      <c r="RO798" s="310"/>
      <c r="RP798" s="311"/>
    </row>
    <row r="799" spans="475:484" ht="28.2" thickBot="1" x14ac:dyDescent="0.35">
      <c r="RG799" s="4" t="s">
        <v>2181</v>
      </c>
      <c r="RH799" s="4" t="str">
        <f t="shared" si="30"/>
        <v>OtherRefrig:20</v>
      </c>
      <c r="RI799" s="4" t="s">
        <v>6917</v>
      </c>
      <c r="RJ799" s="4">
        <v>20</v>
      </c>
      <c r="RK799" s="107">
        <v>2</v>
      </c>
      <c r="RL799" s="108" t="s">
        <v>2163</v>
      </c>
      <c r="RM799" s="322">
        <f t="shared" ref="RM799:RM805" si="41">COUNTIFS($RP$14:$RP$727,$RK799,RS$14:RS$727,3)+COUNTIFS($RP$14:$RP$727,$RK799,RS$14:RS$727,5)+COUNTIFS($RP$14:$RP$727,$RK799,RS$14:RS$727,7)</f>
        <v>40</v>
      </c>
      <c r="RN799" s="323">
        <f t="shared" ref="RN799:RN803" si="42">RM799/SUMIFS(RM$734:RM$813,RI$734:RI$813,$RI799)</f>
        <v>0.18433179723502305</v>
      </c>
      <c r="RO799" s="312"/>
      <c r="RP799" s="313"/>
    </row>
    <row r="800" spans="475:484" ht="28.2" thickBot="1" x14ac:dyDescent="0.35">
      <c r="RG800" s="4" t="s">
        <v>2181</v>
      </c>
      <c r="RH800" s="4" t="str">
        <f t="shared" si="30"/>
        <v>OtherRefrig:15</v>
      </c>
      <c r="RI800" s="4" t="s">
        <v>6917</v>
      </c>
      <c r="RJ800" s="4">
        <v>15</v>
      </c>
      <c r="RK800" s="107">
        <v>3</v>
      </c>
      <c r="RL800" s="108" t="s">
        <v>2164</v>
      </c>
      <c r="RM800" s="322">
        <f t="shared" si="41"/>
        <v>52</v>
      </c>
      <c r="RN800" s="323">
        <f t="shared" si="42"/>
        <v>0.23963133640552994</v>
      </c>
      <c r="RO800" s="312"/>
      <c r="RP800" s="313"/>
    </row>
    <row r="801" spans="475:484" ht="28.2" thickBot="1" x14ac:dyDescent="0.35">
      <c r="RG801" s="4" t="s">
        <v>2181</v>
      </c>
      <c r="RH801" s="4" t="str">
        <f t="shared" si="30"/>
        <v>OtherRefrig:10</v>
      </c>
      <c r="RI801" s="4" t="s">
        <v>6917</v>
      </c>
      <c r="RJ801" s="4">
        <v>10</v>
      </c>
      <c r="RK801" s="107">
        <v>4</v>
      </c>
      <c r="RL801" s="108" t="s">
        <v>2165</v>
      </c>
      <c r="RM801" s="322">
        <f t="shared" si="41"/>
        <v>65</v>
      </c>
      <c r="RN801" s="323">
        <f t="shared" si="42"/>
        <v>0.29953917050691242</v>
      </c>
      <c r="RO801" s="312"/>
      <c r="RP801" s="313"/>
    </row>
    <row r="802" spans="475:484" ht="28.2" thickBot="1" x14ac:dyDescent="0.35">
      <c r="RG802" s="4" t="s">
        <v>2181</v>
      </c>
      <c r="RH802" s="4" t="str">
        <f t="shared" si="30"/>
        <v>OtherRefrig:5</v>
      </c>
      <c r="RI802" s="4" t="s">
        <v>6917</v>
      </c>
      <c r="RJ802" s="4">
        <v>5</v>
      </c>
      <c r="RK802" s="107">
        <v>5</v>
      </c>
      <c r="RL802" s="108" t="s">
        <v>2166</v>
      </c>
      <c r="RM802" s="322">
        <f t="shared" si="41"/>
        <v>46</v>
      </c>
      <c r="RN802" s="323">
        <f t="shared" si="42"/>
        <v>0.2119815668202765</v>
      </c>
      <c r="RO802" s="312"/>
      <c r="RP802" s="313"/>
    </row>
    <row r="803" spans="475:484" ht="42" thickBot="1" x14ac:dyDescent="0.35">
      <c r="RG803" s="4" t="s">
        <v>2181</v>
      </c>
      <c r="RH803" s="4" t="str">
        <f t="shared" si="30"/>
        <v>OtherRefrig:0</v>
      </c>
      <c r="RI803" s="4" t="s">
        <v>6917</v>
      </c>
      <c r="RJ803" s="4">
        <v>0</v>
      </c>
      <c r="RK803" s="243">
        <v>6</v>
      </c>
      <c r="RL803" s="108" t="s">
        <v>2167</v>
      </c>
      <c r="RM803" s="322">
        <f t="shared" si="41"/>
        <v>7</v>
      </c>
      <c r="RN803" s="323">
        <f t="shared" si="42"/>
        <v>3.2258064516129031E-2</v>
      </c>
      <c r="RO803" s="312"/>
      <c r="RP803" s="313"/>
    </row>
    <row r="804" spans="475:484" ht="28.2" thickBot="1" x14ac:dyDescent="0.35">
      <c r="RG804" s="4"/>
      <c r="RH804" s="4" t="str">
        <f t="shared" si="30"/>
        <v>:-98</v>
      </c>
      <c r="RI804" s="4"/>
      <c r="RJ804" s="4">
        <v>-98</v>
      </c>
      <c r="RK804" s="243">
        <v>-1</v>
      </c>
      <c r="RL804" s="108" t="s">
        <v>2168</v>
      </c>
      <c r="RM804" s="322">
        <f t="shared" si="41"/>
        <v>69</v>
      </c>
      <c r="RN804" s="323"/>
      <c r="RO804" s="312"/>
      <c r="RP804" s="313"/>
    </row>
    <row r="805" spans="475:484" ht="15" thickBot="1" x14ac:dyDescent="0.35">
      <c r="RG805" s="4"/>
      <c r="RH805" s="4" t="str">
        <f t="shared" si="30"/>
        <v>:-99</v>
      </c>
      <c r="RI805" s="4"/>
      <c r="RJ805" s="4">
        <v>-99</v>
      </c>
      <c r="RK805" s="100">
        <v>0</v>
      </c>
      <c r="RL805" s="108" t="s">
        <v>31</v>
      </c>
      <c r="RM805" s="324">
        <f t="shared" si="41"/>
        <v>0</v>
      </c>
      <c r="RN805" s="325"/>
      <c r="RO805" s="314"/>
      <c r="RP805" s="315"/>
    </row>
    <row r="806" spans="475:484" ht="42" thickBot="1" x14ac:dyDescent="0.35">
      <c r="RG806" s="4" t="s">
        <v>6889</v>
      </c>
      <c r="RH806" s="4" t="str">
        <f t="shared" si="30"/>
        <v>JunkRefrig:30</v>
      </c>
      <c r="RI806" s="4" t="s">
        <v>6908</v>
      </c>
      <c r="RJ806" s="4">
        <v>30</v>
      </c>
      <c r="RK806" s="107">
        <v>1</v>
      </c>
      <c r="RL806" s="101" t="s">
        <v>2162</v>
      </c>
      <c r="RM806" s="320">
        <f>COUNTIFS($RP$14:$RP$727,$RK806,$BM$14:$BM$727,"Hauled it to recycling center yourself")+COUNTIFS($RP$14:$RP$727,$RK806,$BM$14:$BM$727,"Hauled it to dump yourself")</f>
        <v>13</v>
      </c>
      <c r="RN806" s="321">
        <f>RM806/SUMIFS(RM$734:RM$813,RI$734:RI$813,$RI806)</f>
        <v>0.11403508771929824</v>
      </c>
      <c r="RO806" s="310"/>
      <c r="RP806" s="311"/>
    </row>
    <row r="807" spans="475:484" ht="28.2" thickBot="1" x14ac:dyDescent="0.35">
      <c r="RG807" s="4" t="s">
        <v>6889</v>
      </c>
      <c r="RH807" s="4" t="str">
        <f t="shared" si="30"/>
        <v>JunkRefrig:20</v>
      </c>
      <c r="RI807" s="4" t="s">
        <v>6908</v>
      </c>
      <c r="RJ807" s="4">
        <v>20</v>
      </c>
      <c r="RK807" s="107">
        <v>2</v>
      </c>
      <c r="RL807" s="108" t="s">
        <v>2163</v>
      </c>
      <c r="RM807" s="322">
        <f t="shared" ref="RM807:RM813" si="43">COUNTIFS($RP$14:$RP$727,$RK807,$BM$14:$BM$727,"Hauled it to recycling center yourself")+COUNTIFS($RP$14:$RP$727,$RK807,$BM$14:$BM$727,"Hauled it to dump yourself")</f>
        <v>23</v>
      </c>
      <c r="RN807" s="323">
        <f t="shared" ref="RN807:RN811" si="44">RM807/SUMIFS(RM$734:RM$813,RI$734:RI$813,$RI807)</f>
        <v>0.20175438596491227</v>
      </c>
      <c r="RO807" s="312"/>
      <c r="RP807" s="313"/>
    </row>
    <row r="808" spans="475:484" ht="28.2" thickBot="1" x14ac:dyDescent="0.35">
      <c r="RG808" s="4" t="s">
        <v>6889</v>
      </c>
      <c r="RH808" s="4" t="str">
        <f t="shared" si="30"/>
        <v>JunkRefrig:15</v>
      </c>
      <c r="RI808" s="4" t="s">
        <v>6908</v>
      </c>
      <c r="RJ808" s="4">
        <v>15</v>
      </c>
      <c r="RK808" s="107">
        <v>3</v>
      </c>
      <c r="RL808" s="108" t="s">
        <v>2164</v>
      </c>
      <c r="RM808" s="322">
        <f t="shared" si="43"/>
        <v>27</v>
      </c>
      <c r="RN808" s="323">
        <f t="shared" si="44"/>
        <v>0.23684210526315788</v>
      </c>
      <c r="RO808" s="312"/>
      <c r="RP808" s="313"/>
    </row>
    <row r="809" spans="475:484" ht="28.2" thickBot="1" x14ac:dyDescent="0.35">
      <c r="RG809" s="4" t="s">
        <v>6889</v>
      </c>
      <c r="RH809" s="4" t="str">
        <f t="shared" si="30"/>
        <v>JunkRefrig:10</v>
      </c>
      <c r="RI809" s="4" t="s">
        <v>6908</v>
      </c>
      <c r="RJ809" s="4">
        <v>10</v>
      </c>
      <c r="RK809" s="107">
        <v>4</v>
      </c>
      <c r="RL809" s="108" t="s">
        <v>2165</v>
      </c>
      <c r="RM809" s="322">
        <f t="shared" si="43"/>
        <v>37</v>
      </c>
      <c r="RN809" s="323">
        <f t="shared" si="44"/>
        <v>0.32456140350877194</v>
      </c>
      <c r="RO809" s="312"/>
      <c r="RP809" s="313"/>
    </row>
    <row r="810" spans="475:484" ht="28.2" thickBot="1" x14ac:dyDescent="0.35">
      <c r="RG810" s="4" t="s">
        <v>6889</v>
      </c>
      <c r="RH810" s="4" t="str">
        <f t="shared" si="30"/>
        <v>JunkRefrig:5</v>
      </c>
      <c r="RI810" s="4" t="s">
        <v>6908</v>
      </c>
      <c r="RJ810" s="4">
        <v>5</v>
      </c>
      <c r="RK810" s="107">
        <v>5</v>
      </c>
      <c r="RL810" s="108" t="s">
        <v>2166</v>
      </c>
      <c r="RM810" s="322">
        <f t="shared" si="43"/>
        <v>11</v>
      </c>
      <c r="RN810" s="323">
        <f t="shared" si="44"/>
        <v>9.6491228070175433E-2</v>
      </c>
      <c r="RO810" s="312"/>
      <c r="RP810" s="313"/>
    </row>
    <row r="811" spans="475:484" ht="42" thickBot="1" x14ac:dyDescent="0.35">
      <c r="RG811" s="4" t="s">
        <v>6889</v>
      </c>
      <c r="RH811" s="4" t="str">
        <f t="shared" si="30"/>
        <v>JunkRefrig:0</v>
      </c>
      <c r="RI811" s="4" t="s">
        <v>6908</v>
      </c>
      <c r="RJ811" s="4">
        <v>0</v>
      </c>
      <c r="RK811" s="243">
        <v>6</v>
      </c>
      <c r="RL811" s="108" t="s">
        <v>2167</v>
      </c>
      <c r="RM811" s="322">
        <f t="shared" si="43"/>
        <v>3</v>
      </c>
      <c r="RN811" s="323">
        <f t="shared" si="44"/>
        <v>2.6315789473684209E-2</v>
      </c>
      <c r="RO811" s="312"/>
      <c r="RP811" s="313"/>
    </row>
    <row r="812" spans="475:484" ht="28.2" thickBot="1" x14ac:dyDescent="0.35">
      <c r="RG812" s="4"/>
      <c r="RH812" s="4" t="str">
        <f t="shared" si="30"/>
        <v>:-98</v>
      </c>
      <c r="RI812" s="4"/>
      <c r="RJ812" s="4">
        <v>-98</v>
      </c>
      <c r="RK812" s="243">
        <v>-1</v>
      </c>
      <c r="RL812" s="108" t="s">
        <v>2168</v>
      </c>
      <c r="RM812" s="322">
        <f t="shared" si="43"/>
        <v>44</v>
      </c>
      <c r="RN812" s="323"/>
      <c r="RO812" s="312"/>
      <c r="RP812" s="313"/>
    </row>
    <row r="813" spans="475:484" ht="15" thickBot="1" x14ac:dyDescent="0.35">
      <c r="RG813" s="4"/>
      <c r="RH813" s="4" t="str">
        <f t="shared" si="30"/>
        <v>:-99</v>
      </c>
      <c r="RI813" s="4"/>
      <c r="RJ813" s="4">
        <v>-99</v>
      </c>
      <c r="RK813" s="309">
        <v>0</v>
      </c>
      <c r="RL813" s="108" t="s">
        <v>31</v>
      </c>
      <c r="RM813" s="324">
        <f t="shared" si="43"/>
        <v>3</v>
      </c>
      <c r="RN813" s="325"/>
      <c r="RO813" s="314"/>
      <c r="RP813" s="315"/>
    </row>
  </sheetData>
  <mergeCells count="3">
    <mergeCell ref="RM731:RP731"/>
    <mergeCell ref="RM732:RN732"/>
    <mergeCell ref="RO732:RP73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F796"/>
  <sheetViews>
    <sheetView topLeftCell="QV782" zoomScale="80" zoomScaleNormal="80" workbookViewId="0">
      <selection activeCell="RK725" sqref="RK725"/>
    </sheetView>
  </sheetViews>
  <sheetFormatPr defaultRowHeight="14.4" x14ac:dyDescent="0.3"/>
  <sheetData>
    <row r="1" spans="1:500" x14ac:dyDescent="0.3">
      <c r="RY1" s="326" t="s">
        <v>7020</v>
      </c>
      <c r="RZ1" s="316"/>
      <c r="SA1" s="316"/>
      <c r="SB1" s="316"/>
      <c r="SC1" s="316"/>
    </row>
    <row r="2" spans="1:500" x14ac:dyDescent="0.3">
      <c r="RY2" s="316">
        <v>1</v>
      </c>
      <c r="RZ2" s="316" t="s">
        <v>7025</v>
      </c>
      <c r="SA2" s="316"/>
      <c r="SB2" s="316"/>
      <c r="SC2" s="316"/>
      <c r="SF2">
        <v>1</v>
      </c>
    </row>
    <row r="3" spans="1:500" x14ac:dyDescent="0.3">
      <c r="RY3" s="316">
        <v>2</v>
      </c>
      <c r="RZ3" s="316" t="s">
        <v>7028</v>
      </c>
      <c r="SA3" s="316"/>
      <c r="SB3" s="316"/>
      <c r="SC3" s="316"/>
      <c r="SF3">
        <v>2</v>
      </c>
    </row>
    <row r="4" spans="1:500" x14ac:dyDescent="0.3">
      <c r="RY4" s="316">
        <v>3</v>
      </c>
      <c r="RZ4" s="316" t="s">
        <v>7031</v>
      </c>
      <c r="SA4" s="316"/>
      <c r="SB4" s="316"/>
      <c r="SC4" s="316"/>
      <c r="SF4">
        <v>3</v>
      </c>
    </row>
    <row r="5" spans="1:500" x14ac:dyDescent="0.3">
      <c r="RY5" s="316">
        <v>4</v>
      </c>
      <c r="RZ5" s="316" t="s">
        <v>7026</v>
      </c>
      <c r="SA5" s="316"/>
      <c r="SB5" s="316"/>
      <c r="SC5" s="316"/>
      <c r="SF5">
        <v>4</v>
      </c>
    </row>
    <row r="6" spans="1:500" x14ac:dyDescent="0.3">
      <c r="RY6" s="316">
        <v>5</v>
      </c>
      <c r="RZ6" s="316" t="s">
        <v>7022</v>
      </c>
      <c r="SA6" s="316"/>
      <c r="SB6" s="316"/>
      <c r="SC6" s="316"/>
      <c r="SF6">
        <v>5</v>
      </c>
    </row>
    <row r="7" spans="1:500" x14ac:dyDescent="0.3">
      <c r="RV7" s="317" t="s">
        <v>7023</v>
      </c>
      <c r="RW7" s="307"/>
      <c r="RY7" s="316">
        <v>6</v>
      </c>
      <c r="RZ7" s="316" t="s">
        <v>7029</v>
      </c>
      <c r="SA7" s="316"/>
      <c r="SB7" s="316"/>
      <c r="SC7" s="316"/>
      <c r="SF7">
        <v>6</v>
      </c>
    </row>
    <row r="8" spans="1:500" x14ac:dyDescent="0.3">
      <c r="RV8" s="167">
        <v>1</v>
      </c>
      <c r="RW8" s="168" t="s">
        <v>2162</v>
      </c>
      <c r="RY8" s="316">
        <v>7</v>
      </c>
      <c r="RZ8" s="316" t="s">
        <v>7024</v>
      </c>
      <c r="SA8" s="316"/>
      <c r="SB8" s="316"/>
      <c r="SC8" s="316"/>
      <c r="SF8">
        <v>7</v>
      </c>
    </row>
    <row r="9" spans="1:500" x14ac:dyDescent="0.3">
      <c r="RV9" s="167">
        <v>2</v>
      </c>
      <c r="RW9" s="168" t="s">
        <v>2163</v>
      </c>
      <c r="RY9" s="316">
        <v>8</v>
      </c>
      <c r="RZ9" s="316" t="s">
        <v>7625</v>
      </c>
      <c r="SA9" s="316"/>
      <c r="SB9" s="316"/>
      <c r="SC9" s="316"/>
      <c r="SF9">
        <v>8</v>
      </c>
    </row>
    <row r="10" spans="1:500" x14ac:dyDescent="0.3">
      <c r="RV10" s="167">
        <v>3</v>
      </c>
      <c r="RW10" s="168" t="s">
        <v>2164</v>
      </c>
      <c r="RY10" s="316">
        <v>9</v>
      </c>
      <c r="RZ10" s="316" t="s">
        <v>7027</v>
      </c>
      <c r="SA10" s="316"/>
      <c r="SB10" s="316"/>
      <c r="SC10" s="316"/>
      <c r="SF10">
        <v>9</v>
      </c>
    </row>
    <row r="11" spans="1:500" x14ac:dyDescent="0.3">
      <c r="RV11" s="167">
        <v>4</v>
      </c>
      <c r="RW11" s="168" t="s">
        <v>2165</v>
      </c>
      <c r="RY11" s="316">
        <v>10</v>
      </c>
      <c r="RZ11" s="316" t="s">
        <v>7021</v>
      </c>
      <c r="SA11" s="316"/>
      <c r="SB11" s="316"/>
      <c r="SC11" s="316"/>
      <c r="SF11">
        <v>10</v>
      </c>
    </row>
    <row r="12" spans="1:500" x14ac:dyDescent="0.3">
      <c r="RV12" s="167">
        <v>5</v>
      </c>
      <c r="RW12" s="168" t="s">
        <v>2166</v>
      </c>
      <c r="RY12" s="316">
        <v>11</v>
      </c>
      <c r="RZ12" s="316" t="s">
        <v>7030</v>
      </c>
      <c r="SA12" s="316"/>
      <c r="SB12" s="316"/>
      <c r="SC12" s="316"/>
      <c r="SF12">
        <v>11</v>
      </c>
    </row>
    <row r="13" spans="1:500" x14ac:dyDescent="0.3">
      <c r="RV13" s="167">
        <v>6</v>
      </c>
      <c r="RW13" s="168" t="s">
        <v>2167</v>
      </c>
      <c r="RY13" s="316">
        <v>12</v>
      </c>
      <c r="RZ13" s="316" t="s">
        <v>7565</v>
      </c>
      <c r="SA13" s="316"/>
      <c r="SB13" s="316"/>
      <c r="SC13" s="316"/>
      <c r="SF13">
        <v>12</v>
      </c>
    </row>
    <row r="14" spans="1:500" x14ac:dyDescent="0.3">
      <c r="RV14" s="167">
        <v>-1</v>
      </c>
      <c r="RW14" s="168" t="s">
        <v>2168</v>
      </c>
      <c r="RY14" s="316">
        <v>0</v>
      </c>
      <c r="RZ14" s="316" t="s">
        <v>31</v>
      </c>
      <c r="SA14" s="316"/>
      <c r="SB14" s="316"/>
      <c r="SC14" s="316"/>
      <c r="SF14">
        <v>0</v>
      </c>
    </row>
    <row r="15" spans="1:500" x14ac:dyDescent="0.3">
      <c r="AC15" s="299" t="s">
        <v>6968</v>
      </c>
      <c r="AN15" s="300" t="s">
        <v>6957</v>
      </c>
      <c r="AO15" s="300" t="s">
        <v>7626</v>
      </c>
      <c r="AP15" s="300" t="s">
        <v>7034</v>
      </c>
      <c r="BI15" s="327" t="s">
        <v>7627</v>
      </c>
      <c r="RV15" s="167">
        <v>0</v>
      </c>
      <c r="RW15" s="168" t="s">
        <v>31</v>
      </c>
      <c r="RY15" s="316">
        <v>-1</v>
      </c>
      <c r="RZ15" s="316" t="s">
        <v>6</v>
      </c>
      <c r="SA15" s="316"/>
      <c r="SB15" s="316"/>
      <c r="SC15" s="316"/>
      <c r="SF15">
        <v>-1</v>
      </c>
    </row>
    <row r="16" spans="1:500" x14ac:dyDescent="0.3">
      <c r="A16" t="s">
        <v>6970</v>
      </c>
      <c r="B16" t="s">
        <v>6971</v>
      </c>
      <c r="C16" t="s">
        <v>7042</v>
      </c>
      <c r="D16" t="s">
        <v>7043</v>
      </c>
      <c r="E16" t="s">
        <v>7044</v>
      </c>
      <c r="F16" t="s">
        <v>7045</v>
      </c>
      <c r="G16" t="s">
        <v>7046</v>
      </c>
      <c r="H16" t="s">
        <v>7047</v>
      </c>
      <c r="I16" t="s">
        <v>7048</v>
      </c>
      <c r="J16" t="s">
        <v>7049</v>
      </c>
      <c r="K16" t="s">
        <v>7050</v>
      </c>
      <c r="L16" t="s">
        <v>7051</v>
      </c>
      <c r="M16" t="s">
        <v>7052</v>
      </c>
      <c r="N16" t="s">
        <v>7053</v>
      </c>
      <c r="O16" t="s">
        <v>7054</v>
      </c>
      <c r="P16" t="s">
        <v>7055</v>
      </c>
      <c r="Q16" t="s">
        <v>7056</v>
      </c>
      <c r="R16" t="s">
        <v>7057</v>
      </c>
      <c r="S16" t="s">
        <v>7058</v>
      </c>
      <c r="T16" t="s">
        <v>7059</v>
      </c>
      <c r="U16" t="s">
        <v>7060</v>
      </c>
      <c r="V16" t="s">
        <v>7061</v>
      </c>
      <c r="W16" t="s">
        <v>7062</v>
      </c>
      <c r="X16" t="s">
        <v>7063</v>
      </c>
      <c r="Y16" t="s">
        <v>7064</v>
      </c>
      <c r="Z16" t="s">
        <v>7065</v>
      </c>
      <c r="AA16" t="s">
        <v>7066</v>
      </c>
      <c r="AB16" t="s">
        <v>7067</v>
      </c>
      <c r="AC16" s="303" t="s">
        <v>7068</v>
      </c>
      <c r="AD16" t="s">
        <v>7069</v>
      </c>
      <c r="AE16" t="s">
        <v>7070</v>
      </c>
      <c r="AF16" t="s">
        <v>7071</v>
      </c>
      <c r="AG16" t="s">
        <v>7072</v>
      </c>
      <c r="AH16" t="s">
        <v>7073</v>
      </c>
      <c r="AI16" t="s">
        <v>7628</v>
      </c>
      <c r="AJ16" t="s">
        <v>7074</v>
      </c>
      <c r="AK16" t="s">
        <v>7076</v>
      </c>
      <c r="AL16" t="s">
        <v>7077</v>
      </c>
      <c r="AM16" t="s">
        <v>7078</v>
      </c>
      <c r="AN16" s="304" t="s">
        <v>7629</v>
      </c>
      <c r="AO16" s="304" t="s">
        <v>7079</v>
      </c>
      <c r="AP16" s="304" t="s">
        <v>7080</v>
      </c>
      <c r="AQ16" t="s">
        <v>7081</v>
      </c>
      <c r="AR16" t="s">
        <v>7630</v>
      </c>
      <c r="AS16" t="s">
        <v>7631</v>
      </c>
      <c r="AT16" t="s">
        <v>7084</v>
      </c>
      <c r="AU16" t="s">
        <v>7085</v>
      </c>
      <c r="AV16" t="s">
        <v>7086</v>
      </c>
      <c r="AW16" t="s">
        <v>7087</v>
      </c>
      <c r="AX16" t="s">
        <v>7088</v>
      </c>
      <c r="AY16" t="s">
        <v>7089</v>
      </c>
      <c r="AZ16" t="s">
        <v>7090</v>
      </c>
      <c r="BA16" t="s">
        <v>7091</v>
      </c>
      <c r="BB16" t="s">
        <v>7092</v>
      </c>
      <c r="BC16" t="s">
        <v>7093</v>
      </c>
      <c r="BD16" t="s">
        <v>7094</v>
      </c>
      <c r="BE16" t="s">
        <v>7095</v>
      </c>
      <c r="BF16" t="s">
        <v>7096</v>
      </c>
      <c r="BG16" t="s">
        <v>7097</v>
      </c>
      <c r="BH16" t="s">
        <v>7632</v>
      </c>
      <c r="BI16" s="328" t="s">
        <v>7098</v>
      </c>
      <c r="BJ16" t="s">
        <v>7099</v>
      </c>
      <c r="BK16" t="s">
        <v>7100</v>
      </c>
      <c r="BL16" t="s">
        <v>7101</v>
      </c>
      <c r="BM16" t="s">
        <v>7102</v>
      </c>
      <c r="BN16" t="s">
        <v>7103</v>
      </c>
      <c r="BO16" t="s">
        <v>7104</v>
      </c>
      <c r="BP16" t="s">
        <v>7105</v>
      </c>
      <c r="BQ16" t="s">
        <v>7106</v>
      </c>
      <c r="BR16" t="s">
        <v>7107</v>
      </c>
      <c r="BS16" t="s">
        <v>7108</v>
      </c>
      <c r="BT16" t="s">
        <v>7109</v>
      </c>
      <c r="BU16" t="s">
        <v>7110</v>
      </c>
      <c r="BV16" t="s">
        <v>7111</v>
      </c>
      <c r="BW16" t="s">
        <v>7112</v>
      </c>
      <c r="BX16" t="s">
        <v>7113</v>
      </c>
      <c r="BY16" t="s">
        <v>7114</v>
      </c>
      <c r="BZ16" t="s">
        <v>7115</v>
      </c>
      <c r="CA16" t="s">
        <v>7116</v>
      </c>
      <c r="CB16" t="s">
        <v>7117</v>
      </c>
      <c r="CC16" t="s">
        <v>7118</v>
      </c>
      <c r="CD16" t="s">
        <v>7119</v>
      </c>
      <c r="CE16" t="s">
        <v>7121</v>
      </c>
      <c r="CF16" t="s">
        <v>7122</v>
      </c>
      <c r="CG16" t="s">
        <v>7124</v>
      </c>
      <c r="CH16" t="s">
        <v>7125</v>
      </c>
      <c r="CI16" t="s">
        <v>7126</v>
      </c>
      <c r="CJ16" t="s">
        <v>7127</v>
      </c>
      <c r="CK16" t="s">
        <v>7128</v>
      </c>
      <c r="CL16" t="s">
        <v>7129</v>
      </c>
      <c r="CM16" t="s">
        <v>7130</v>
      </c>
      <c r="CN16" t="s">
        <v>7131</v>
      </c>
      <c r="CO16" t="s">
        <v>7132</v>
      </c>
      <c r="CP16" t="s">
        <v>7133</v>
      </c>
      <c r="CQ16" t="s">
        <v>7134</v>
      </c>
      <c r="CR16" t="s">
        <v>7135</v>
      </c>
      <c r="CS16" t="s">
        <v>7136</v>
      </c>
      <c r="CT16" t="s">
        <v>7137</v>
      </c>
      <c r="CU16" t="s">
        <v>7138</v>
      </c>
      <c r="CV16" t="s">
        <v>7139</v>
      </c>
      <c r="CW16" t="s">
        <v>7140</v>
      </c>
      <c r="CX16" t="s">
        <v>7141</v>
      </c>
      <c r="CY16" t="s">
        <v>7142</v>
      </c>
      <c r="CZ16" t="s">
        <v>7143</v>
      </c>
      <c r="DA16" t="s">
        <v>7633</v>
      </c>
      <c r="DB16" t="s">
        <v>7144</v>
      </c>
      <c r="DC16" t="s">
        <v>7145</v>
      </c>
      <c r="DD16" t="s">
        <v>7146</v>
      </c>
      <c r="DE16" t="s">
        <v>7634</v>
      </c>
      <c r="DF16" t="s">
        <v>7147</v>
      </c>
      <c r="DG16" t="s">
        <v>7148</v>
      </c>
      <c r="DH16" t="s">
        <v>7635</v>
      </c>
      <c r="DI16" t="s">
        <v>7149</v>
      </c>
      <c r="DJ16" t="s">
        <v>7150</v>
      </c>
      <c r="DK16" t="s">
        <v>7151</v>
      </c>
      <c r="DL16" t="s">
        <v>7636</v>
      </c>
      <c r="DM16" t="s">
        <v>7152</v>
      </c>
      <c r="DN16" t="s">
        <v>7153</v>
      </c>
      <c r="DO16" t="s">
        <v>7637</v>
      </c>
      <c r="DP16" t="s">
        <v>7154</v>
      </c>
      <c r="DQ16" t="s">
        <v>7155</v>
      </c>
      <c r="DR16" t="s">
        <v>7156</v>
      </c>
      <c r="DS16" t="s">
        <v>7638</v>
      </c>
      <c r="DT16" t="s">
        <v>7157</v>
      </c>
      <c r="DU16" t="s">
        <v>7158</v>
      </c>
      <c r="DV16" t="s">
        <v>7639</v>
      </c>
      <c r="DW16" t="s">
        <v>7159</v>
      </c>
      <c r="DX16" t="s">
        <v>7160</v>
      </c>
      <c r="DY16" t="s">
        <v>7161</v>
      </c>
      <c r="DZ16" t="s">
        <v>7640</v>
      </c>
      <c r="EA16" t="s">
        <v>7162</v>
      </c>
      <c r="EB16" t="s">
        <v>7163</v>
      </c>
      <c r="EC16" t="s">
        <v>7164</v>
      </c>
      <c r="ED16" t="s">
        <v>7165</v>
      </c>
      <c r="EE16" t="s">
        <v>7166</v>
      </c>
      <c r="EF16" t="s">
        <v>7167</v>
      </c>
      <c r="EG16" t="s">
        <v>7168</v>
      </c>
      <c r="EH16" t="s">
        <v>7169</v>
      </c>
      <c r="EI16" t="s">
        <v>7170</v>
      </c>
      <c r="EJ16" t="s">
        <v>7171</v>
      </c>
      <c r="EK16" t="s">
        <v>7172</v>
      </c>
      <c r="EL16" t="s">
        <v>7173</v>
      </c>
      <c r="EM16" t="s">
        <v>7174</v>
      </c>
      <c r="EN16" t="s">
        <v>7175</v>
      </c>
      <c r="EO16" t="s">
        <v>7176</v>
      </c>
      <c r="EP16" t="s">
        <v>7641</v>
      </c>
      <c r="EQ16" t="s">
        <v>7177</v>
      </c>
      <c r="ER16" t="s">
        <v>7642</v>
      </c>
      <c r="ES16" t="s">
        <v>7178</v>
      </c>
      <c r="ET16" t="s">
        <v>7643</v>
      </c>
      <c r="EU16" t="s">
        <v>7644</v>
      </c>
      <c r="EV16" t="s">
        <v>7179</v>
      </c>
      <c r="EW16" t="s">
        <v>7180</v>
      </c>
      <c r="EX16" t="s">
        <v>7645</v>
      </c>
      <c r="EY16" t="s">
        <v>7181</v>
      </c>
      <c r="EZ16" t="s">
        <v>7182</v>
      </c>
      <c r="FA16" t="s">
        <v>7183</v>
      </c>
      <c r="FB16" t="s">
        <v>7184</v>
      </c>
      <c r="FC16" t="s">
        <v>7185</v>
      </c>
      <c r="FD16" t="s">
        <v>7186</v>
      </c>
      <c r="FE16" t="s">
        <v>7187</v>
      </c>
      <c r="FF16" t="s">
        <v>7188</v>
      </c>
      <c r="FG16" t="s">
        <v>7646</v>
      </c>
      <c r="FH16" t="s">
        <v>7189</v>
      </c>
      <c r="FI16" t="s">
        <v>7190</v>
      </c>
      <c r="FJ16" t="s">
        <v>7191</v>
      </c>
      <c r="FK16" t="s">
        <v>7192</v>
      </c>
      <c r="FL16" t="s">
        <v>7193</v>
      </c>
      <c r="FM16" t="s">
        <v>7194</v>
      </c>
      <c r="FN16" t="s">
        <v>7195</v>
      </c>
      <c r="FO16" t="s">
        <v>7196</v>
      </c>
      <c r="FP16" t="s">
        <v>7647</v>
      </c>
      <c r="FQ16" t="s">
        <v>7197</v>
      </c>
      <c r="FR16" t="s">
        <v>7198</v>
      </c>
      <c r="FS16" t="s">
        <v>7199</v>
      </c>
      <c r="FT16" t="s">
        <v>7200</v>
      </c>
      <c r="FU16" t="s">
        <v>7201</v>
      </c>
      <c r="FV16" t="s">
        <v>7202</v>
      </c>
      <c r="FW16" t="s">
        <v>7203</v>
      </c>
      <c r="FX16" t="s">
        <v>7204</v>
      </c>
      <c r="FY16" t="s">
        <v>7648</v>
      </c>
      <c r="FZ16" t="s">
        <v>7205</v>
      </c>
      <c r="GA16" t="s">
        <v>7206</v>
      </c>
      <c r="GB16" t="s">
        <v>7207</v>
      </c>
      <c r="GC16" t="s">
        <v>7208</v>
      </c>
      <c r="GD16" t="s">
        <v>7209</v>
      </c>
      <c r="GE16" t="s">
        <v>7210</v>
      </c>
      <c r="GF16" t="s">
        <v>7211</v>
      </c>
      <c r="GG16" t="s">
        <v>7212</v>
      </c>
      <c r="GH16" t="s">
        <v>7649</v>
      </c>
      <c r="GI16" t="s">
        <v>7213</v>
      </c>
      <c r="GJ16" t="s">
        <v>7214</v>
      </c>
      <c r="GK16" t="s">
        <v>7215</v>
      </c>
      <c r="GL16" t="s">
        <v>7216</v>
      </c>
      <c r="GM16" t="s">
        <v>7217</v>
      </c>
      <c r="GN16" t="s">
        <v>7218</v>
      </c>
      <c r="GO16" t="s">
        <v>7219</v>
      </c>
      <c r="GP16" t="s">
        <v>7220</v>
      </c>
      <c r="GQ16" t="s">
        <v>7650</v>
      </c>
      <c r="GR16" t="s">
        <v>7221</v>
      </c>
      <c r="GS16" t="s">
        <v>7222</v>
      </c>
      <c r="GT16" t="s">
        <v>7223</v>
      </c>
      <c r="GU16" t="s">
        <v>7224</v>
      </c>
      <c r="GV16" t="s">
        <v>7225</v>
      </c>
      <c r="GW16" t="s">
        <v>7226</v>
      </c>
      <c r="GX16" t="s">
        <v>7227</v>
      </c>
      <c r="GY16" t="s">
        <v>7228</v>
      </c>
      <c r="GZ16" t="s">
        <v>7651</v>
      </c>
      <c r="HA16" t="s">
        <v>7229</v>
      </c>
      <c r="HB16" t="s">
        <v>7230</v>
      </c>
      <c r="HC16" t="s">
        <v>7231</v>
      </c>
      <c r="HD16" t="s">
        <v>7232</v>
      </c>
      <c r="HE16" t="s">
        <v>7233</v>
      </c>
      <c r="HF16" t="s">
        <v>7234</v>
      </c>
      <c r="HG16" t="s">
        <v>7235</v>
      </c>
      <c r="HH16" t="s">
        <v>7236</v>
      </c>
      <c r="HI16" t="s">
        <v>7652</v>
      </c>
      <c r="HJ16" t="s">
        <v>7237</v>
      </c>
      <c r="HK16" t="s">
        <v>7238</v>
      </c>
      <c r="HL16" t="s">
        <v>7239</v>
      </c>
      <c r="HM16" t="s">
        <v>7240</v>
      </c>
      <c r="HN16" t="s">
        <v>7241</v>
      </c>
      <c r="HO16" t="s">
        <v>7242</v>
      </c>
      <c r="HP16" t="s">
        <v>7243</v>
      </c>
      <c r="HQ16" t="s">
        <v>7244</v>
      </c>
      <c r="HR16" t="s">
        <v>7653</v>
      </c>
      <c r="HS16" t="s">
        <v>7245</v>
      </c>
      <c r="HT16" t="s">
        <v>7246</v>
      </c>
      <c r="HU16" t="s">
        <v>7247</v>
      </c>
      <c r="HV16" t="s">
        <v>7248</v>
      </c>
      <c r="HW16" t="s">
        <v>7249</v>
      </c>
      <c r="HX16" t="s">
        <v>7250</v>
      </c>
      <c r="HY16" t="s">
        <v>7251</v>
      </c>
      <c r="HZ16" t="s">
        <v>7252</v>
      </c>
      <c r="IA16" t="s">
        <v>7654</v>
      </c>
      <c r="IB16" t="s">
        <v>7253</v>
      </c>
      <c r="IC16" t="s">
        <v>7254</v>
      </c>
      <c r="ID16" t="s">
        <v>7255</v>
      </c>
      <c r="IE16" t="s">
        <v>7256</v>
      </c>
      <c r="IF16" t="s">
        <v>7257</v>
      </c>
      <c r="IG16" t="s">
        <v>7258</v>
      </c>
      <c r="IH16" t="s">
        <v>7259</v>
      </c>
      <c r="II16" t="s">
        <v>7260</v>
      </c>
      <c r="IJ16" t="s">
        <v>7655</v>
      </c>
      <c r="IK16" t="s">
        <v>7261</v>
      </c>
      <c r="IL16" t="s">
        <v>7262</v>
      </c>
      <c r="IM16" t="s">
        <v>7263</v>
      </c>
      <c r="IN16" t="s">
        <v>7264</v>
      </c>
      <c r="IO16" t="s">
        <v>7265</v>
      </c>
      <c r="IP16" t="s">
        <v>7266</v>
      </c>
      <c r="IQ16" t="s">
        <v>7267</v>
      </c>
      <c r="IR16" t="s">
        <v>7268</v>
      </c>
      <c r="IS16" t="s">
        <v>7656</v>
      </c>
      <c r="IT16" t="s">
        <v>7269</v>
      </c>
      <c r="IU16" t="s">
        <v>7270</v>
      </c>
      <c r="IV16" t="s">
        <v>7271</v>
      </c>
      <c r="IW16" t="s">
        <v>7272</v>
      </c>
      <c r="IX16" t="s">
        <v>7273</v>
      </c>
      <c r="IY16" t="s">
        <v>7274</v>
      </c>
      <c r="IZ16" t="s">
        <v>7275</v>
      </c>
      <c r="JA16" t="s">
        <v>7276</v>
      </c>
      <c r="JB16" t="s">
        <v>7657</v>
      </c>
      <c r="JC16" t="s">
        <v>7277</v>
      </c>
      <c r="JD16" t="s">
        <v>7278</v>
      </c>
      <c r="JE16" t="s">
        <v>7279</v>
      </c>
      <c r="JF16" t="s">
        <v>7280</v>
      </c>
      <c r="JG16" t="s">
        <v>7281</v>
      </c>
      <c r="JH16" t="s">
        <v>7282</v>
      </c>
      <c r="JI16" t="s">
        <v>7283</v>
      </c>
      <c r="JJ16" t="s">
        <v>7284</v>
      </c>
      <c r="JK16" t="s">
        <v>7658</v>
      </c>
      <c r="JL16" t="s">
        <v>7285</v>
      </c>
      <c r="JM16" t="s">
        <v>7286</v>
      </c>
      <c r="JN16" t="s">
        <v>7287</v>
      </c>
      <c r="JO16" t="s">
        <v>7288</v>
      </c>
      <c r="JP16" t="s">
        <v>7289</v>
      </c>
      <c r="JQ16" t="s">
        <v>7290</v>
      </c>
      <c r="JR16" t="s">
        <v>7291</v>
      </c>
      <c r="JS16" t="s">
        <v>7292</v>
      </c>
      <c r="JT16" t="s">
        <v>7659</v>
      </c>
      <c r="JU16" t="s">
        <v>7293</v>
      </c>
      <c r="JV16" t="s">
        <v>7294</v>
      </c>
      <c r="JW16" t="s">
        <v>7295</v>
      </c>
      <c r="JX16" t="s">
        <v>7296</v>
      </c>
      <c r="JY16" t="s">
        <v>7297</v>
      </c>
      <c r="JZ16" t="s">
        <v>7298</v>
      </c>
      <c r="KA16" t="s">
        <v>7299</v>
      </c>
      <c r="KB16" t="s">
        <v>7300</v>
      </c>
      <c r="KC16" t="s">
        <v>7660</v>
      </c>
      <c r="KD16" t="s">
        <v>7301</v>
      </c>
      <c r="KE16" t="s">
        <v>7302</v>
      </c>
      <c r="KF16" t="s">
        <v>7303</v>
      </c>
      <c r="KG16" t="s">
        <v>7304</v>
      </c>
      <c r="KH16" t="s">
        <v>7305</v>
      </c>
      <c r="KI16" t="s">
        <v>7306</v>
      </c>
      <c r="KJ16" t="s">
        <v>7307</v>
      </c>
      <c r="KK16" t="s">
        <v>7308</v>
      </c>
      <c r="KL16" t="s">
        <v>7661</v>
      </c>
      <c r="KM16" t="s">
        <v>7309</v>
      </c>
      <c r="KN16" t="s">
        <v>7310</v>
      </c>
      <c r="KO16" t="s">
        <v>7311</v>
      </c>
      <c r="KP16" t="s">
        <v>7312</v>
      </c>
      <c r="KQ16" t="s">
        <v>7313</v>
      </c>
      <c r="KR16" t="s">
        <v>7314</v>
      </c>
      <c r="KS16" t="s">
        <v>7315</v>
      </c>
      <c r="KT16" t="s">
        <v>7316</v>
      </c>
      <c r="KU16" t="s">
        <v>7662</v>
      </c>
      <c r="KV16" t="s">
        <v>7317</v>
      </c>
      <c r="KW16" t="s">
        <v>7318</v>
      </c>
      <c r="KX16" t="s">
        <v>7319</v>
      </c>
      <c r="KY16" t="s">
        <v>7320</v>
      </c>
      <c r="KZ16" t="s">
        <v>7321</v>
      </c>
      <c r="LA16" t="s">
        <v>7322</v>
      </c>
      <c r="LB16" t="s">
        <v>7323</v>
      </c>
      <c r="LC16" t="s">
        <v>7324</v>
      </c>
      <c r="LD16" t="s">
        <v>7663</v>
      </c>
      <c r="LE16" t="s">
        <v>7325</v>
      </c>
      <c r="LF16" t="s">
        <v>7326</v>
      </c>
      <c r="LG16" t="s">
        <v>7327</v>
      </c>
      <c r="LH16" t="s">
        <v>7328</v>
      </c>
      <c r="LI16" t="s">
        <v>7329</v>
      </c>
      <c r="LJ16" t="s">
        <v>7330</v>
      </c>
      <c r="LK16" t="s">
        <v>7331</v>
      </c>
      <c r="LL16" t="s">
        <v>7332</v>
      </c>
      <c r="LM16" t="s">
        <v>7664</v>
      </c>
      <c r="LN16" t="s">
        <v>7333</v>
      </c>
      <c r="LO16" t="s">
        <v>7334</v>
      </c>
      <c r="LP16" t="s">
        <v>7335</v>
      </c>
      <c r="LQ16" t="s">
        <v>7336</v>
      </c>
      <c r="LR16" t="s">
        <v>7337</v>
      </c>
      <c r="LS16" t="s">
        <v>7338</v>
      </c>
      <c r="LT16" t="s">
        <v>7339</v>
      </c>
      <c r="LU16" t="s">
        <v>7340</v>
      </c>
      <c r="LV16" t="s">
        <v>7665</v>
      </c>
      <c r="LW16" t="s">
        <v>7341</v>
      </c>
      <c r="LX16" t="s">
        <v>7342</v>
      </c>
      <c r="LY16" t="s">
        <v>7343</v>
      </c>
      <c r="LZ16" t="s">
        <v>7344</v>
      </c>
      <c r="MA16" t="s">
        <v>7345</v>
      </c>
      <c r="MB16" t="s">
        <v>7346</v>
      </c>
      <c r="MC16" t="s">
        <v>7347</v>
      </c>
      <c r="MD16" t="s">
        <v>7348</v>
      </c>
      <c r="ME16" t="s">
        <v>7666</v>
      </c>
      <c r="MF16" t="s">
        <v>7349</v>
      </c>
      <c r="MG16" t="s">
        <v>7350</v>
      </c>
      <c r="MH16" t="s">
        <v>7351</v>
      </c>
      <c r="MI16" t="s">
        <v>7352</v>
      </c>
      <c r="MJ16" t="s">
        <v>7353</v>
      </c>
      <c r="MK16" t="s">
        <v>7354</v>
      </c>
      <c r="ML16" t="s">
        <v>7355</v>
      </c>
      <c r="MM16" t="s">
        <v>7356</v>
      </c>
      <c r="MN16" t="s">
        <v>7667</v>
      </c>
      <c r="MO16" t="s">
        <v>7357</v>
      </c>
      <c r="MP16" t="s">
        <v>7358</v>
      </c>
      <c r="MQ16" t="s">
        <v>7359</v>
      </c>
      <c r="MR16" t="s">
        <v>7360</v>
      </c>
      <c r="MS16" t="s">
        <v>7361</v>
      </c>
      <c r="MT16" t="s">
        <v>7362</v>
      </c>
      <c r="MU16" t="s">
        <v>7363</v>
      </c>
      <c r="MV16" t="s">
        <v>7364</v>
      </c>
      <c r="MW16" t="s">
        <v>7668</v>
      </c>
      <c r="MX16" t="s">
        <v>7365</v>
      </c>
      <c r="MY16" t="s">
        <v>7366</v>
      </c>
      <c r="MZ16" t="s">
        <v>7367</v>
      </c>
      <c r="NA16" t="s">
        <v>7368</v>
      </c>
      <c r="NB16" t="s">
        <v>7369</v>
      </c>
      <c r="NC16" t="s">
        <v>7370</v>
      </c>
      <c r="ND16" t="s">
        <v>7371</v>
      </c>
      <c r="NE16" t="s">
        <v>7372</v>
      </c>
      <c r="NF16" t="s">
        <v>7669</v>
      </c>
      <c r="NG16" t="s">
        <v>7373</v>
      </c>
      <c r="NH16" t="s">
        <v>7374</v>
      </c>
      <c r="NI16" t="s">
        <v>7375</v>
      </c>
      <c r="NJ16" t="s">
        <v>7376</v>
      </c>
      <c r="NK16" t="s">
        <v>7377</v>
      </c>
      <c r="NL16" t="s">
        <v>7378</v>
      </c>
      <c r="NM16" t="s">
        <v>7379</v>
      </c>
      <c r="NN16" t="s">
        <v>7380</v>
      </c>
      <c r="NO16" t="s">
        <v>7670</v>
      </c>
      <c r="NP16" t="s">
        <v>7381</v>
      </c>
      <c r="NQ16" t="s">
        <v>7382</v>
      </c>
      <c r="NR16" t="s">
        <v>7383</v>
      </c>
      <c r="NS16" t="s">
        <v>7384</v>
      </c>
      <c r="NT16" t="s">
        <v>7385</v>
      </c>
      <c r="NU16" t="s">
        <v>7386</v>
      </c>
      <c r="NV16" t="s">
        <v>7387</v>
      </c>
      <c r="NW16" t="s">
        <v>7388</v>
      </c>
      <c r="NX16" t="s">
        <v>7671</v>
      </c>
      <c r="NY16" t="s">
        <v>7389</v>
      </c>
      <c r="NZ16" t="s">
        <v>7390</v>
      </c>
      <c r="OA16" t="s">
        <v>7391</v>
      </c>
      <c r="OB16" t="s">
        <v>7392</v>
      </c>
      <c r="OC16" t="s">
        <v>7393</v>
      </c>
      <c r="OD16" t="s">
        <v>7394</v>
      </c>
      <c r="OE16" t="s">
        <v>7395</v>
      </c>
      <c r="OF16" t="s">
        <v>7396</v>
      </c>
      <c r="OG16" t="s">
        <v>7672</v>
      </c>
      <c r="OH16" t="s">
        <v>7397</v>
      </c>
      <c r="OI16" t="s">
        <v>7398</v>
      </c>
      <c r="OJ16" t="s">
        <v>7399</v>
      </c>
      <c r="OK16" t="s">
        <v>7400</v>
      </c>
      <c r="OL16" t="s">
        <v>7401</v>
      </c>
      <c r="OM16" t="s">
        <v>7402</v>
      </c>
      <c r="ON16" t="s">
        <v>7403</v>
      </c>
      <c r="OO16" t="s">
        <v>7404</v>
      </c>
      <c r="OP16" t="s">
        <v>7673</v>
      </c>
      <c r="OQ16" t="s">
        <v>7405</v>
      </c>
      <c r="OR16" t="s">
        <v>7406</v>
      </c>
      <c r="OS16" t="s">
        <v>7407</v>
      </c>
      <c r="OT16" t="s">
        <v>7408</v>
      </c>
      <c r="OU16" t="s">
        <v>7409</v>
      </c>
      <c r="OV16" t="s">
        <v>7410</v>
      </c>
      <c r="OW16" t="s">
        <v>7411</v>
      </c>
      <c r="OX16" t="s">
        <v>7412</v>
      </c>
      <c r="OY16" t="s">
        <v>7674</v>
      </c>
      <c r="OZ16" t="s">
        <v>7413</v>
      </c>
      <c r="PA16" t="s">
        <v>7414</v>
      </c>
      <c r="PB16" t="s">
        <v>7415</v>
      </c>
      <c r="PC16" t="s">
        <v>7416</v>
      </c>
      <c r="PD16" t="s">
        <v>7417</v>
      </c>
      <c r="PE16" t="s">
        <v>7418</v>
      </c>
      <c r="PF16" t="s">
        <v>7419</v>
      </c>
      <c r="PG16" t="s">
        <v>7420</v>
      </c>
      <c r="PH16" t="s">
        <v>7421</v>
      </c>
      <c r="PI16" t="s">
        <v>7422</v>
      </c>
      <c r="PJ16" t="s">
        <v>7423</v>
      </c>
      <c r="PK16" t="s">
        <v>7424</v>
      </c>
      <c r="PL16" t="s">
        <v>7425</v>
      </c>
      <c r="PM16" t="s">
        <v>7426</v>
      </c>
      <c r="PN16" t="s">
        <v>7427</v>
      </c>
      <c r="PO16" t="s">
        <v>7428</v>
      </c>
      <c r="PP16" t="s">
        <v>7429</v>
      </c>
      <c r="PQ16" t="s">
        <v>7430</v>
      </c>
      <c r="PR16" t="s">
        <v>7431</v>
      </c>
      <c r="PS16" t="s">
        <v>7432</v>
      </c>
      <c r="PT16" t="s">
        <v>7433</v>
      </c>
      <c r="PU16" t="s">
        <v>7434</v>
      </c>
      <c r="PV16" t="s">
        <v>7435</v>
      </c>
      <c r="PW16" t="s">
        <v>7477</v>
      </c>
      <c r="PX16" t="s">
        <v>7478</v>
      </c>
      <c r="PY16" t="s">
        <v>7479</v>
      </c>
      <c r="PZ16" t="s">
        <v>7480</v>
      </c>
      <c r="QA16" t="s">
        <v>7481</v>
      </c>
      <c r="QB16" t="s">
        <v>7482</v>
      </c>
      <c r="QC16" t="s">
        <v>7483</v>
      </c>
      <c r="QD16" t="s">
        <v>7436</v>
      </c>
      <c r="QE16" t="s">
        <v>165</v>
      </c>
      <c r="QF16" t="s">
        <v>169</v>
      </c>
      <c r="QG16" t="s">
        <v>7438</v>
      </c>
      <c r="QH16" t="s">
        <v>7439</v>
      </c>
      <c r="QI16" t="s">
        <v>7440</v>
      </c>
      <c r="QJ16" t="s">
        <v>7441</v>
      </c>
      <c r="QK16" t="s">
        <v>7442</v>
      </c>
      <c r="QL16" t="s">
        <v>7443</v>
      </c>
      <c r="QM16" t="s">
        <v>7444</v>
      </c>
      <c r="QN16" t="s">
        <v>7675</v>
      </c>
      <c r="QO16" t="s">
        <v>7676</v>
      </c>
      <c r="QP16" t="s">
        <v>7677</v>
      </c>
      <c r="QQ16" t="s">
        <v>7678</v>
      </c>
      <c r="QR16" t="s">
        <v>7446</v>
      </c>
      <c r="QS16" t="s">
        <v>7447</v>
      </c>
      <c r="QT16" t="s">
        <v>7448</v>
      </c>
      <c r="QU16" t="s">
        <v>7449</v>
      </c>
      <c r="QV16" t="s">
        <v>7450</v>
      </c>
      <c r="QW16" t="s">
        <v>7451</v>
      </c>
      <c r="QX16" t="s">
        <v>7452</v>
      </c>
      <c r="QY16" t="s">
        <v>7453</v>
      </c>
      <c r="QZ16" t="s">
        <v>7454</v>
      </c>
      <c r="RA16" t="s">
        <v>7455</v>
      </c>
      <c r="RB16" t="s">
        <v>7456</v>
      </c>
      <c r="RC16" t="s">
        <v>7457</v>
      </c>
      <c r="RD16" t="s">
        <v>7458</v>
      </c>
      <c r="RE16" t="s">
        <v>7459</v>
      </c>
      <c r="RF16" t="s">
        <v>7460</v>
      </c>
      <c r="RG16" t="s">
        <v>7461</v>
      </c>
      <c r="RH16" t="s">
        <v>7462</v>
      </c>
      <c r="RI16" t="s">
        <v>7463</v>
      </c>
      <c r="RJ16" t="s">
        <v>7464</v>
      </c>
      <c r="RK16" t="s">
        <v>7465</v>
      </c>
      <c r="RL16" t="s">
        <v>7466</v>
      </c>
      <c r="RM16" t="s">
        <v>7467</v>
      </c>
      <c r="RN16" t="s">
        <v>7468</v>
      </c>
      <c r="RO16" t="s">
        <v>7469</v>
      </c>
      <c r="RP16" t="s">
        <v>7470</v>
      </c>
      <c r="RQ16" t="s">
        <v>7471</v>
      </c>
      <c r="RR16" t="s">
        <v>7472</v>
      </c>
      <c r="RS16" t="s">
        <v>7473</v>
      </c>
      <c r="RT16" t="s">
        <v>7474</v>
      </c>
      <c r="RU16" t="s">
        <v>7475</v>
      </c>
      <c r="RV16" t="s">
        <v>7679</v>
      </c>
    </row>
    <row r="17" spans="1:493" x14ac:dyDescent="0.3">
      <c r="A17">
        <v>71001</v>
      </c>
      <c r="B17">
        <v>3</v>
      </c>
      <c r="C17" t="s">
        <v>6793</v>
      </c>
      <c r="D17" t="s">
        <v>6793</v>
      </c>
      <c r="I17" t="s">
        <v>6793</v>
      </c>
      <c r="J17" t="s">
        <v>7515</v>
      </c>
      <c r="K17" t="s">
        <v>7516</v>
      </c>
      <c r="L17" t="s">
        <v>7516</v>
      </c>
      <c r="M17" t="s">
        <v>7515</v>
      </c>
      <c r="N17" t="s">
        <v>7515</v>
      </c>
      <c r="O17" t="s">
        <v>7515</v>
      </c>
      <c r="P17" t="s">
        <v>7515</v>
      </c>
      <c r="Q17" t="s">
        <v>7515</v>
      </c>
      <c r="R17" t="s">
        <v>7515</v>
      </c>
      <c r="S17" t="s">
        <v>7515</v>
      </c>
      <c r="T17" t="s">
        <v>7515</v>
      </c>
      <c r="U17" t="s">
        <v>7515</v>
      </c>
      <c r="V17" t="s">
        <v>7515</v>
      </c>
      <c r="W17" t="s">
        <v>7515</v>
      </c>
      <c r="X17" t="s">
        <v>7515</v>
      </c>
      <c r="Y17" t="s">
        <v>7515</v>
      </c>
      <c r="Z17" t="s">
        <v>7515</v>
      </c>
      <c r="AA17" t="s">
        <v>7515</v>
      </c>
      <c r="AB17" t="s">
        <v>7515</v>
      </c>
      <c r="AD17">
        <v>1</v>
      </c>
      <c r="AE17">
        <v>1</v>
      </c>
      <c r="AF17">
        <v>0</v>
      </c>
      <c r="AG17">
        <v>2</v>
      </c>
      <c r="AH17" t="s">
        <v>6845</v>
      </c>
      <c r="AK17" t="s">
        <v>6993</v>
      </c>
      <c r="AL17" t="s">
        <v>6794</v>
      </c>
      <c r="AM17" t="s">
        <v>6794</v>
      </c>
      <c r="AN17" t="s">
        <v>7680</v>
      </c>
      <c r="AO17">
        <v>0</v>
      </c>
      <c r="AP17">
        <v>15</v>
      </c>
      <c r="AQ17" t="s">
        <v>6992</v>
      </c>
      <c r="AR17" t="s">
        <v>6793</v>
      </c>
      <c r="AS17" t="s">
        <v>6794</v>
      </c>
      <c r="AT17" t="s">
        <v>6814</v>
      </c>
      <c r="AV17" t="s">
        <v>7518</v>
      </c>
      <c r="AW17" t="s">
        <v>7588</v>
      </c>
      <c r="AX17" t="s">
        <v>6793</v>
      </c>
      <c r="AY17" t="s">
        <v>6793</v>
      </c>
      <c r="AZ17" t="s">
        <v>6794</v>
      </c>
      <c r="BA17" t="s">
        <v>6793</v>
      </c>
      <c r="BB17" t="s">
        <v>6794</v>
      </c>
      <c r="BC17" t="s">
        <v>6794</v>
      </c>
      <c r="BD17" t="s">
        <v>6793</v>
      </c>
      <c r="BE17" t="s">
        <v>6794</v>
      </c>
      <c r="BF17" t="s">
        <v>6793</v>
      </c>
      <c r="BG17" t="s">
        <v>6794</v>
      </c>
      <c r="BH17" t="s">
        <v>6794</v>
      </c>
      <c r="BI17" t="s">
        <v>7025</v>
      </c>
      <c r="BJ17" t="s">
        <v>7026</v>
      </c>
      <c r="BK17" t="s">
        <v>6794</v>
      </c>
      <c r="BM17">
        <v>50</v>
      </c>
      <c r="BN17">
        <v>30</v>
      </c>
      <c r="BO17" t="s">
        <v>7519</v>
      </c>
      <c r="BP17" t="s">
        <v>7604</v>
      </c>
      <c r="BQ17" t="s">
        <v>7026</v>
      </c>
      <c r="BR17" t="s">
        <v>7543</v>
      </c>
      <c r="BS17" t="s">
        <v>7516</v>
      </c>
      <c r="BT17" t="s">
        <v>7515</v>
      </c>
      <c r="BU17" t="s">
        <v>7515</v>
      </c>
      <c r="BV17" t="s">
        <v>7515</v>
      </c>
      <c r="BW17" t="s">
        <v>7515</v>
      </c>
      <c r="BX17" t="s">
        <v>7515</v>
      </c>
      <c r="BY17" t="s">
        <v>7515</v>
      </c>
      <c r="BZ17" t="s">
        <v>7515</v>
      </c>
      <c r="CA17" t="s">
        <v>7515</v>
      </c>
      <c r="CB17" t="s">
        <v>7515</v>
      </c>
      <c r="CC17" t="s">
        <v>7515</v>
      </c>
      <c r="CD17" t="s">
        <v>7515</v>
      </c>
      <c r="CE17" t="s">
        <v>6794</v>
      </c>
      <c r="CF17" t="s">
        <v>7614</v>
      </c>
      <c r="CG17">
        <v>150</v>
      </c>
      <c r="CH17" t="s">
        <v>7620</v>
      </c>
      <c r="CI17" t="s">
        <v>6793</v>
      </c>
      <c r="CJ17" t="s">
        <v>6794</v>
      </c>
      <c r="CK17" t="s">
        <v>6794</v>
      </c>
      <c r="CL17" t="s">
        <v>6794</v>
      </c>
      <c r="CM17" t="s">
        <v>6794</v>
      </c>
      <c r="CN17" t="s">
        <v>6794</v>
      </c>
      <c r="CO17" t="s">
        <v>6794</v>
      </c>
      <c r="CP17" t="s">
        <v>6793</v>
      </c>
      <c r="CQ17" t="s">
        <v>6794</v>
      </c>
      <c r="CR17" t="s">
        <v>7545</v>
      </c>
      <c r="CS17" t="s">
        <v>7521</v>
      </c>
      <c r="CT17" t="s">
        <v>7587</v>
      </c>
      <c r="CU17" t="s">
        <v>6793</v>
      </c>
      <c r="CV17">
        <v>3</v>
      </c>
      <c r="CW17">
        <v>4</v>
      </c>
      <c r="CX17">
        <v>4</v>
      </c>
      <c r="CY17" t="s">
        <v>6793</v>
      </c>
      <c r="CZ17">
        <v>1</v>
      </c>
      <c r="DA17" t="s">
        <v>7680</v>
      </c>
      <c r="DB17">
        <v>1</v>
      </c>
      <c r="DC17">
        <v>2007</v>
      </c>
      <c r="DD17" t="s">
        <v>7557</v>
      </c>
      <c r="DE17" t="s">
        <v>7680</v>
      </c>
      <c r="DF17">
        <v>12</v>
      </c>
      <c r="DG17">
        <v>2008</v>
      </c>
      <c r="EC17">
        <v>4</v>
      </c>
      <c r="EE17">
        <v>0</v>
      </c>
      <c r="EF17">
        <v>0</v>
      </c>
      <c r="EG17">
        <v>1</v>
      </c>
      <c r="EH17">
        <v>1</v>
      </c>
      <c r="EI17">
        <v>1</v>
      </c>
      <c r="EJ17">
        <v>1</v>
      </c>
      <c r="EK17">
        <v>0</v>
      </c>
      <c r="EL17" t="s">
        <v>6794</v>
      </c>
      <c r="EV17" t="s">
        <v>6794</v>
      </c>
      <c r="PS17" t="s">
        <v>7527</v>
      </c>
      <c r="PT17" t="s">
        <v>7526</v>
      </c>
      <c r="PU17" t="s">
        <v>7526</v>
      </c>
      <c r="PV17" t="s">
        <v>7526</v>
      </c>
      <c r="PW17" t="s">
        <v>7516</v>
      </c>
      <c r="PX17" t="s">
        <v>7515</v>
      </c>
      <c r="PY17" t="s">
        <v>7515</v>
      </c>
      <c r="PZ17" t="s">
        <v>7515</v>
      </c>
      <c r="QA17" t="s">
        <v>7515</v>
      </c>
      <c r="QB17" t="s">
        <v>7515</v>
      </c>
      <c r="QC17" t="s">
        <v>7515</v>
      </c>
      <c r="QD17" t="s">
        <v>7528</v>
      </c>
      <c r="QE17" t="s">
        <v>7539</v>
      </c>
      <c r="QF17" t="s">
        <v>7528</v>
      </c>
      <c r="QG17" t="s">
        <v>7681</v>
      </c>
      <c r="QH17">
        <v>2008</v>
      </c>
      <c r="QI17">
        <v>2</v>
      </c>
      <c r="QJ17">
        <v>2</v>
      </c>
      <c r="QK17" s="329">
        <v>39507</v>
      </c>
      <c r="QL17">
        <v>1</v>
      </c>
      <c r="QM17">
        <v>1</v>
      </c>
      <c r="QN17" t="s">
        <v>212</v>
      </c>
      <c r="QO17">
        <v>2008</v>
      </c>
      <c r="QP17">
        <v>100</v>
      </c>
      <c r="RV17">
        <f>IF(AP17="Don't Know",-1,IF(AP17&gt;=30,1,IF(AP17&gt;=20,2,IF(AP17&gt;=15,3,IF(AP17&gt;=10,4,IF(AP17&gt;=5,5,IF(AP17&gt;0,6,0)))))))</f>
        <v>3</v>
      </c>
      <c r="RY17">
        <f>VLOOKUP(BI17,$RZ$2:$SF$15,7,FALSE)</f>
        <v>1</v>
      </c>
    </row>
    <row r="18" spans="1:493" x14ac:dyDescent="0.3">
      <c r="A18">
        <v>71002</v>
      </c>
      <c r="B18">
        <v>4</v>
      </c>
      <c r="C18" t="s">
        <v>6793</v>
      </c>
      <c r="D18" t="s">
        <v>6793</v>
      </c>
      <c r="I18" t="s">
        <v>6793</v>
      </c>
      <c r="J18" t="s">
        <v>7515</v>
      </c>
      <c r="K18" t="s">
        <v>7516</v>
      </c>
      <c r="L18" t="s">
        <v>7515</v>
      </c>
      <c r="M18" t="s">
        <v>7515</v>
      </c>
      <c r="N18" t="s">
        <v>7515</v>
      </c>
      <c r="O18" t="s">
        <v>7515</v>
      </c>
      <c r="P18" t="s">
        <v>7515</v>
      </c>
      <c r="Q18" t="s">
        <v>7515</v>
      </c>
      <c r="R18" t="s">
        <v>7515</v>
      </c>
      <c r="S18" t="s">
        <v>7515</v>
      </c>
      <c r="T18" t="s">
        <v>7515</v>
      </c>
      <c r="U18" t="s">
        <v>7515</v>
      </c>
      <c r="V18" t="s">
        <v>7515</v>
      </c>
      <c r="W18" t="s">
        <v>7515</v>
      </c>
      <c r="X18" t="s">
        <v>7516</v>
      </c>
      <c r="Y18" t="s">
        <v>7515</v>
      </c>
      <c r="Z18" t="s">
        <v>7516</v>
      </c>
      <c r="AA18" t="s">
        <v>7515</v>
      </c>
      <c r="AB18" t="s">
        <v>7515</v>
      </c>
      <c r="AC18" t="s">
        <v>6796</v>
      </c>
      <c r="AK18" t="s">
        <v>6985</v>
      </c>
      <c r="AL18" t="s">
        <v>6793</v>
      </c>
      <c r="AM18" t="s">
        <v>6794</v>
      </c>
      <c r="AN18" t="s">
        <v>6</v>
      </c>
      <c r="AQ18" t="s">
        <v>6988</v>
      </c>
      <c r="AR18" t="s">
        <v>6793</v>
      </c>
      <c r="AS18" t="s">
        <v>6793</v>
      </c>
      <c r="AT18" t="s">
        <v>6813</v>
      </c>
      <c r="AU18" t="s">
        <v>7531</v>
      </c>
      <c r="AV18" t="s">
        <v>6991</v>
      </c>
      <c r="AX18" t="s">
        <v>6794</v>
      </c>
      <c r="AY18" t="s">
        <v>6794</v>
      </c>
      <c r="AZ18" t="s">
        <v>6794</v>
      </c>
      <c r="BA18" t="s">
        <v>6794</v>
      </c>
      <c r="BB18" t="s">
        <v>6793</v>
      </c>
      <c r="BC18" t="s">
        <v>6794</v>
      </c>
      <c r="BD18" t="s">
        <v>6794</v>
      </c>
      <c r="BE18" t="s">
        <v>6793</v>
      </c>
      <c r="BF18" t="s">
        <v>6794</v>
      </c>
      <c r="BG18" t="s">
        <v>6794</v>
      </c>
      <c r="BH18" t="s">
        <v>6794</v>
      </c>
      <c r="BI18" t="s">
        <v>7028</v>
      </c>
      <c r="BJ18" t="s">
        <v>7024</v>
      </c>
      <c r="BK18" t="s">
        <v>6794</v>
      </c>
      <c r="BM18" t="s">
        <v>7547</v>
      </c>
      <c r="BN18">
        <v>50</v>
      </c>
      <c r="BO18" t="s">
        <v>7519</v>
      </c>
      <c r="BP18" t="s">
        <v>6</v>
      </c>
      <c r="BQ18" t="s">
        <v>7028</v>
      </c>
      <c r="BR18" t="s">
        <v>6757</v>
      </c>
      <c r="BS18" t="s">
        <v>7516</v>
      </c>
      <c r="BT18" t="s">
        <v>7515</v>
      </c>
      <c r="BU18" t="s">
        <v>7515</v>
      </c>
      <c r="BV18" t="s">
        <v>7515</v>
      </c>
      <c r="BW18" t="s">
        <v>7515</v>
      </c>
      <c r="BX18" t="s">
        <v>7515</v>
      </c>
      <c r="BY18" t="s">
        <v>7515</v>
      </c>
      <c r="BZ18" t="s">
        <v>7515</v>
      </c>
      <c r="CA18" t="s">
        <v>7515</v>
      </c>
      <c r="CB18" t="s">
        <v>7515</v>
      </c>
      <c r="CC18" t="s">
        <v>7515</v>
      </c>
      <c r="CD18" t="s">
        <v>7515</v>
      </c>
      <c r="CE18" t="s">
        <v>6794</v>
      </c>
      <c r="CI18" t="s">
        <v>6793</v>
      </c>
      <c r="CJ18" t="s">
        <v>6794</v>
      </c>
      <c r="CK18" t="s">
        <v>6794</v>
      </c>
      <c r="CL18" t="s">
        <v>6794</v>
      </c>
      <c r="CM18" t="s">
        <v>6794</v>
      </c>
      <c r="CN18" t="s">
        <v>6794</v>
      </c>
      <c r="CO18" t="s">
        <v>6794</v>
      </c>
      <c r="CP18" t="s">
        <v>6794</v>
      </c>
      <c r="CQ18" t="s">
        <v>6794</v>
      </c>
      <c r="CR18" t="s">
        <v>7520</v>
      </c>
      <c r="CS18" t="s">
        <v>7521</v>
      </c>
      <c r="CT18" t="s">
        <v>7522</v>
      </c>
      <c r="CU18" t="s">
        <v>6793</v>
      </c>
      <c r="CV18">
        <v>2</v>
      </c>
      <c r="CW18">
        <v>3</v>
      </c>
      <c r="CX18">
        <v>4</v>
      </c>
      <c r="CY18" t="s">
        <v>6794</v>
      </c>
      <c r="EC18">
        <v>1</v>
      </c>
      <c r="ED18" t="s">
        <v>7584</v>
      </c>
      <c r="EL18" t="s">
        <v>6794</v>
      </c>
      <c r="EV18" t="s">
        <v>6794</v>
      </c>
      <c r="PS18" t="s">
        <v>7526</v>
      </c>
      <c r="PT18" t="s">
        <v>7526</v>
      </c>
      <c r="PU18" t="s">
        <v>7527</v>
      </c>
      <c r="PV18" t="s">
        <v>7526</v>
      </c>
      <c r="PW18" t="s">
        <v>7515</v>
      </c>
      <c r="PX18" t="s">
        <v>7515</v>
      </c>
      <c r="PY18" t="s">
        <v>7515</v>
      </c>
      <c r="PZ18" t="s">
        <v>7515</v>
      </c>
      <c r="QA18" t="s">
        <v>7515</v>
      </c>
      <c r="QB18" t="s">
        <v>7515</v>
      </c>
      <c r="QC18" t="s">
        <v>7516</v>
      </c>
      <c r="QD18" t="s">
        <v>7528</v>
      </c>
      <c r="QE18" t="s">
        <v>7529</v>
      </c>
      <c r="QF18" t="s">
        <v>7528</v>
      </c>
      <c r="QG18" t="s">
        <v>7681</v>
      </c>
      <c r="QH18">
        <v>2008</v>
      </c>
      <c r="QI18">
        <v>11</v>
      </c>
      <c r="QJ18">
        <v>1</v>
      </c>
      <c r="QK18" s="329">
        <v>39773</v>
      </c>
      <c r="QL18">
        <v>1</v>
      </c>
      <c r="QM18">
        <v>0</v>
      </c>
      <c r="QN18" t="s">
        <v>212</v>
      </c>
      <c r="QO18">
        <v>2008</v>
      </c>
      <c r="QP18">
        <v>50</v>
      </c>
      <c r="RV18">
        <f>IF(AP18="Don't Know",-1,IF(AP18&gt;=30,1,IF(AP18&gt;=20,2,IF(AP18&gt;=15,3,IF(AP18&gt;=10,4,IF(AP18&gt;=5,5,IF(AP18&gt;0,6,0)))))))</f>
        <v>0</v>
      </c>
      <c r="RY18">
        <f t="shared" ref="RY18:RY81" si="0">VLOOKUP(BI18,$RZ$2:$SF$15,7,FALSE)</f>
        <v>2</v>
      </c>
    </row>
    <row r="19" spans="1:493" x14ac:dyDescent="0.3">
      <c r="A19">
        <v>71003</v>
      </c>
      <c r="B19">
        <v>5</v>
      </c>
      <c r="C19" t="s">
        <v>6793</v>
      </c>
      <c r="D19" t="s">
        <v>6793</v>
      </c>
      <c r="I19" t="s">
        <v>6793</v>
      </c>
      <c r="J19" t="s">
        <v>7515</v>
      </c>
      <c r="K19" t="s">
        <v>7515</v>
      </c>
      <c r="L19" t="s">
        <v>7515</v>
      </c>
      <c r="M19" t="s">
        <v>7515</v>
      </c>
      <c r="N19" t="s">
        <v>7515</v>
      </c>
      <c r="O19" t="s">
        <v>7515</v>
      </c>
      <c r="P19" t="s">
        <v>7515</v>
      </c>
      <c r="Q19" t="s">
        <v>7515</v>
      </c>
      <c r="R19" t="s">
        <v>7515</v>
      </c>
      <c r="S19" t="s">
        <v>7515</v>
      </c>
      <c r="T19" t="s">
        <v>7516</v>
      </c>
      <c r="U19" t="s">
        <v>7515</v>
      </c>
      <c r="V19" t="s">
        <v>7515</v>
      </c>
      <c r="W19" t="s">
        <v>7515</v>
      </c>
      <c r="X19" t="s">
        <v>7515</v>
      </c>
      <c r="Y19" t="s">
        <v>7515</v>
      </c>
      <c r="Z19" t="s">
        <v>7515</v>
      </c>
      <c r="AA19" t="s">
        <v>7515</v>
      </c>
      <c r="AB19" t="s">
        <v>7515</v>
      </c>
      <c r="AC19" t="s">
        <v>6796</v>
      </c>
      <c r="AK19" t="s">
        <v>6985</v>
      </c>
      <c r="AL19" t="s">
        <v>6793</v>
      </c>
      <c r="AM19" t="s">
        <v>6793</v>
      </c>
      <c r="AN19" t="s">
        <v>7680</v>
      </c>
      <c r="AO19">
        <v>0</v>
      </c>
      <c r="AP19">
        <v>12</v>
      </c>
      <c r="AQ19" t="s">
        <v>6988</v>
      </c>
      <c r="AR19" t="s">
        <v>6793</v>
      </c>
      <c r="AS19" t="s">
        <v>6793</v>
      </c>
      <c r="AT19" t="s">
        <v>6813</v>
      </c>
      <c r="AU19" t="s">
        <v>7531</v>
      </c>
      <c r="AV19" t="s">
        <v>7553</v>
      </c>
      <c r="AX19" t="s">
        <v>6794</v>
      </c>
      <c r="AY19" t="s">
        <v>6794</v>
      </c>
      <c r="AZ19" t="s">
        <v>6793</v>
      </c>
      <c r="BA19" t="s">
        <v>6793</v>
      </c>
      <c r="BB19" t="s">
        <v>6794</v>
      </c>
      <c r="BC19" t="s">
        <v>6793</v>
      </c>
      <c r="BD19" t="s">
        <v>6793</v>
      </c>
      <c r="BE19" t="s">
        <v>6793</v>
      </c>
      <c r="BF19" t="s">
        <v>6794</v>
      </c>
      <c r="BG19" t="s">
        <v>6794</v>
      </c>
      <c r="BH19" t="s">
        <v>6794</v>
      </c>
      <c r="BI19" t="s">
        <v>7025</v>
      </c>
      <c r="BJ19" t="s">
        <v>7022</v>
      </c>
      <c r="BK19" t="s">
        <v>6794</v>
      </c>
      <c r="BM19" t="s">
        <v>7547</v>
      </c>
      <c r="BN19" t="s">
        <v>6</v>
      </c>
      <c r="BO19" t="s">
        <v>7519</v>
      </c>
      <c r="BP19" t="s">
        <v>6</v>
      </c>
      <c r="BQ19" t="s">
        <v>7022</v>
      </c>
      <c r="BR19" t="s">
        <v>7594</v>
      </c>
      <c r="BS19" t="s">
        <v>7515</v>
      </c>
      <c r="BT19" t="s">
        <v>7516</v>
      </c>
      <c r="BU19" t="s">
        <v>7515</v>
      </c>
      <c r="BV19" t="s">
        <v>7515</v>
      </c>
      <c r="BW19" t="s">
        <v>7515</v>
      </c>
      <c r="BX19" t="s">
        <v>7515</v>
      </c>
      <c r="BY19" t="s">
        <v>7515</v>
      </c>
      <c r="BZ19" t="s">
        <v>7515</v>
      </c>
      <c r="CA19" t="s">
        <v>7515</v>
      </c>
      <c r="CB19" t="s">
        <v>7515</v>
      </c>
      <c r="CC19" t="s">
        <v>7515</v>
      </c>
      <c r="CD19" t="s">
        <v>7515</v>
      </c>
      <c r="CE19" t="s">
        <v>6794</v>
      </c>
      <c r="CI19" t="s">
        <v>6793</v>
      </c>
      <c r="CJ19" t="s">
        <v>6793</v>
      </c>
      <c r="CK19" t="s">
        <v>6794</v>
      </c>
      <c r="CL19" t="s">
        <v>6793</v>
      </c>
      <c r="CM19" t="s">
        <v>6794</v>
      </c>
      <c r="CN19" t="s">
        <v>6794</v>
      </c>
      <c r="CO19" t="s">
        <v>6794</v>
      </c>
      <c r="CP19" t="s">
        <v>6793</v>
      </c>
      <c r="CQ19" t="s">
        <v>6794</v>
      </c>
      <c r="CR19" t="s">
        <v>7520</v>
      </c>
      <c r="CS19" t="s">
        <v>7521</v>
      </c>
      <c r="CT19" t="s">
        <v>7522</v>
      </c>
      <c r="CU19" t="s">
        <v>6793</v>
      </c>
      <c r="CV19">
        <v>4</v>
      </c>
      <c r="CW19">
        <v>4</v>
      </c>
      <c r="CX19">
        <v>4</v>
      </c>
      <c r="CY19" t="s">
        <v>6794</v>
      </c>
      <c r="EC19">
        <v>2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2</v>
      </c>
      <c r="EL19" t="s">
        <v>6794</v>
      </c>
      <c r="EV19" t="s">
        <v>6794</v>
      </c>
      <c r="PS19" t="s">
        <v>7526</v>
      </c>
      <c r="PT19" t="s">
        <v>7526</v>
      </c>
      <c r="PU19" t="s">
        <v>7526</v>
      </c>
      <c r="PV19" t="s">
        <v>7526</v>
      </c>
      <c r="PW19" t="s">
        <v>7516</v>
      </c>
      <c r="PX19" t="s">
        <v>7515</v>
      </c>
      <c r="PY19" t="s">
        <v>7515</v>
      </c>
      <c r="PZ19" t="s">
        <v>7515</v>
      </c>
      <c r="QA19" t="s">
        <v>7515</v>
      </c>
      <c r="QB19" t="s">
        <v>7515</v>
      </c>
      <c r="QC19" t="s">
        <v>7515</v>
      </c>
      <c r="QD19" t="s">
        <v>7528</v>
      </c>
      <c r="QE19" t="s">
        <v>7529</v>
      </c>
      <c r="QF19" t="s">
        <v>7528</v>
      </c>
      <c r="QG19" t="s">
        <v>7681</v>
      </c>
      <c r="QH19">
        <v>2008</v>
      </c>
      <c r="QI19">
        <v>6</v>
      </c>
      <c r="QJ19">
        <v>1</v>
      </c>
      <c r="QK19" s="329">
        <v>39611</v>
      </c>
      <c r="QL19">
        <v>1</v>
      </c>
      <c r="QM19">
        <v>0</v>
      </c>
      <c r="QN19" t="s">
        <v>194</v>
      </c>
      <c r="QO19">
        <v>0</v>
      </c>
      <c r="QP19">
        <v>35</v>
      </c>
      <c r="RV19">
        <f t="shared" ref="RV19:RV82" si="1">IF(AP19="Don't Know",-1,IF(AP19&gt;=30,1,IF(AP19&gt;=20,2,IF(AP19&gt;=15,3,IF(AP19&gt;=10,4,IF(AP19&gt;=5,5,IF(AP19&gt;0,6,0)))))))</f>
        <v>4</v>
      </c>
      <c r="RY19">
        <f t="shared" si="0"/>
        <v>1</v>
      </c>
    </row>
    <row r="20" spans="1:493" x14ac:dyDescent="0.3">
      <c r="A20">
        <v>71004</v>
      </c>
      <c r="B20">
        <v>8</v>
      </c>
      <c r="C20" t="s">
        <v>6793</v>
      </c>
      <c r="D20" t="s">
        <v>6793</v>
      </c>
      <c r="I20" t="s">
        <v>6793</v>
      </c>
      <c r="J20" t="s">
        <v>7515</v>
      </c>
      <c r="K20" t="s">
        <v>7515</v>
      </c>
      <c r="L20" t="s">
        <v>7515</v>
      </c>
      <c r="M20" t="s">
        <v>7515</v>
      </c>
      <c r="N20" t="s">
        <v>7515</v>
      </c>
      <c r="O20" t="s">
        <v>7515</v>
      </c>
      <c r="P20" t="s">
        <v>7515</v>
      </c>
      <c r="Q20" t="s">
        <v>7515</v>
      </c>
      <c r="R20" t="s">
        <v>7515</v>
      </c>
      <c r="S20" t="s">
        <v>7515</v>
      </c>
      <c r="T20" t="s">
        <v>7515</v>
      </c>
      <c r="U20" t="s">
        <v>7515</v>
      </c>
      <c r="V20" t="s">
        <v>7515</v>
      </c>
      <c r="W20" t="s">
        <v>7515</v>
      </c>
      <c r="X20" t="s">
        <v>7515</v>
      </c>
      <c r="Y20" t="s">
        <v>7516</v>
      </c>
      <c r="Z20" t="s">
        <v>7515</v>
      </c>
      <c r="AA20" t="s">
        <v>7515</v>
      </c>
      <c r="AB20" t="s">
        <v>7515</v>
      </c>
      <c r="AC20" t="s">
        <v>6796</v>
      </c>
      <c r="AK20" t="s">
        <v>6985</v>
      </c>
      <c r="AL20" t="s">
        <v>6793</v>
      </c>
      <c r="AM20" t="s">
        <v>6793</v>
      </c>
      <c r="AN20" t="s">
        <v>7680</v>
      </c>
      <c r="AO20">
        <v>11</v>
      </c>
      <c r="AP20">
        <v>20</v>
      </c>
      <c r="AQ20" t="s">
        <v>6988</v>
      </c>
      <c r="AR20" t="s">
        <v>6794</v>
      </c>
      <c r="AS20" t="s">
        <v>6794</v>
      </c>
      <c r="AT20" t="s">
        <v>6</v>
      </c>
      <c r="AV20" t="s">
        <v>7518</v>
      </c>
      <c r="AX20" t="s">
        <v>6793</v>
      </c>
      <c r="AY20" t="s">
        <v>6793</v>
      </c>
      <c r="AZ20" t="s">
        <v>6793</v>
      </c>
      <c r="BA20" t="s">
        <v>6793</v>
      </c>
      <c r="BB20" t="s">
        <v>6794</v>
      </c>
      <c r="BC20" t="s">
        <v>6793</v>
      </c>
      <c r="BD20" t="s">
        <v>6793</v>
      </c>
      <c r="BE20" t="s">
        <v>6793</v>
      </c>
      <c r="BF20" t="s">
        <v>6794</v>
      </c>
      <c r="BG20" t="s">
        <v>6794</v>
      </c>
      <c r="BH20" t="s">
        <v>6794</v>
      </c>
      <c r="BI20" t="s">
        <v>7031</v>
      </c>
      <c r="BJ20" t="s">
        <v>7026</v>
      </c>
      <c r="BK20" t="s">
        <v>6794</v>
      </c>
      <c r="BM20" t="s">
        <v>7547</v>
      </c>
      <c r="BN20" t="s">
        <v>6</v>
      </c>
      <c r="BO20" t="s">
        <v>7533</v>
      </c>
      <c r="BP20" t="s">
        <v>6</v>
      </c>
      <c r="BQ20" t="s">
        <v>7559</v>
      </c>
      <c r="BR20" t="s">
        <v>7682</v>
      </c>
      <c r="BS20" t="s">
        <v>7516</v>
      </c>
      <c r="BT20" t="s">
        <v>7515</v>
      </c>
      <c r="BU20" t="s">
        <v>7515</v>
      </c>
      <c r="BV20" t="s">
        <v>7515</v>
      </c>
      <c r="BW20" t="s">
        <v>7516</v>
      </c>
      <c r="BX20" t="s">
        <v>7515</v>
      </c>
      <c r="BY20" t="s">
        <v>7515</v>
      </c>
      <c r="BZ20" t="s">
        <v>7515</v>
      </c>
      <c r="CA20" t="s">
        <v>7515</v>
      </c>
      <c r="CB20" t="s">
        <v>7515</v>
      </c>
      <c r="CC20" t="s">
        <v>7515</v>
      </c>
      <c r="CD20" t="s">
        <v>7515</v>
      </c>
      <c r="CE20" t="s">
        <v>6794</v>
      </c>
      <c r="CI20" t="s">
        <v>6793</v>
      </c>
      <c r="CJ20" t="s">
        <v>6793</v>
      </c>
      <c r="CK20" t="s">
        <v>6794</v>
      </c>
      <c r="CL20" t="s">
        <v>6794</v>
      </c>
      <c r="CM20" t="s">
        <v>6794</v>
      </c>
      <c r="CN20" t="s">
        <v>6794</v>
      </c>
      <c r="CO20" t="s">
        <v>6794</v>
      </c>
      <c r="CP20" t="s">
        <v>6793</v>
      </c>
      <c r="CQ20" t="s">
        <v>6794</v>
      </c>
      <c r="CR20" t="s">
        <v>7520</v>
      </c>
      <c r="CS20" t="s">
        <v>7521</v>
      </c>
      <c r="CT20" t="s">
        <v>7587</v>
      </c>
      <c r="CU20" t="s">
        <v>6793</v>
      </c>
      <c r="CV20">
        <v>2</v>
      </c>
      <c r="CW20">
        <v>3</v>
      </c>
      <c r="CX20">
        <v>3</v>
      </c>
      <c r="CY20" t="s">
        <v>6794</v>
      </c>
      <c r="EC20">
        <v>2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2</v>
      </c>
      <c r="EL20" t="s">
        <v>6794</v>
      </c>
      <c r="EV20" t="s">
        <v>6793</v>
      </c>
      <c r="KK20" t="s">
        <v>7524</v>
      </c>
      <c r="KL20" t="s">
        <v>6</v>
      </c>
      <c r="KO20" t="s">
        <v>6</v>
      </c>
      <c r="KR20" t="s">
        <v>6793</v>
      </c>
      <c r="LC20" t="s">
        <v>7524</v>
      </c>
      <c r="LD20" t="s">
        <v>7680</v>
      </c>
      <c r="LE20">
        <v>11</v>
      </c>
      <c r="LF20">
        <v>2008</v>
      </c>
      <c r="LH20" t="s">
        <v>7527</v>
      </c>
      <c r="LI20" t="s">
        <v>7527</v>
      </c>
      <c r="LJ20" t="s">
        <v>6794</v>
      </c>
      <c r="LK20" t="s">
        <v>6793</v>
      </c>
      <c r="LL20" t="s">
        <v>7524</v>
      </c>
      <c r="LM20" t="s">
        <v>6</v>
      </c>
      <c r="LP20" t="s">
        <v>7578</v>
      </c>
      <c r="LS20" t="s">
        <v>6793</v>
      </c>
      <c r="PG20">
        <v>10</v>
      </c>
      <c r="PH20" t="s">
        <v>7515</v>
      </c>
      <c r="PI20" t="s">
        <v>7515</v>
      </c>
      <c r="PJ20" t="s">
        <v>7515</v>
      </c>
      <c r="PK20" t="s">
        <v>7515</v>
      </c>
      <c r="PL20" t="s">
        <v>7515</v>
      </c>
      <c r="PM20" t="s">
        <v>7515</v>
      </c>
      <c r="PN20" t="s">
        <v>7515</v>
      </c>
      <c r="PO20" t="s">
        <v>7516</v>
      </c>
      <c r="PP20" t="s">
        <v>7515</v>
      </c>
      <c r="PQ20" t="s">
        <v>7515</v>
      </c>
      <c r="PR20" t="s">
        <v>7515</v>
      </c>
      <c r="PS20" t="s">
        <v>7527</v>
      </c>
      <c r="PT20" t="s">
        <v>7527</v>
      </c>
      <c r="PU20" t="s">
        <v>7527</v>
      </c>
      <c r="PW20" t="s">
        <v>7516</v>
      </c>
      <c r="PX20" t="s">
        <v>7515</v>
      </c>
      <c r="PY20" t="s">
        <v>7515</v>
      </c>
      <c r="PZ20" t="s">
        <v>7515</v>
      </c>
      <c r="QA20" t="s">
        <v>7515</v>
      </c>
      <c r="QB20" t="s">
        <v>7515</v>
      </c>
      <c r="QC20" t="s">
        <v>7515</v>
      </c>
      <c r="QD20" t="s">
        <v>7528</v>
      </c>
      <c r="QE20" t="s">
        <v>7529</v>
      </c>
      <c r="QF20" t="s">
        <v>7528</v>
      </c>
      <c r="QG20" t="s">
        <v>7681</v>
      </c>
      <c r="QH20">
        <v>2008</v>
      </c>
      <c r="QI20">
        <v>7</v>
      </c>
      <c r="QJ20">
        <v>1</v>
      </c>
      <c r="QK20" s="329">
        <v>39643</v>
      </c>
      <c r="QL20">
        <v>1</v>
      </c>
      <c r="QM20">
        <v>0</v>
      </c>
      <c r="QN20" t="s">
        <v>212</v>
      </c>
      <c r="QO20">
        <v>2008</v>
      </c>
      <c r="QP20">
        <v>50</v>
      </c>
      <c r="QQ20">
        <v>1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1</v>
      </c>
      <c r="RJ20">
        <v>0</v>
      </c>
      <c r="RK20">
        <v>1</v>
      </c>
      <c r="RL20">
        <v>1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f t="shared" si="1"/>
        <v>2</v>
      </c>
      <c r="RY20">
        <f t="shared" si="0"/>
        <v>3</v>
      </c>
    </row>
    <row r="21" spans="1:493" x14ac:dyDescent="0.3">
      <c r="A21">
        <v>71005</v>
      </c>
      <c r="B21">
        <v>9</v>
      </c>
      <c r="C21" t="s">
        <v>6793</v>
      </c>
      <c r="D21" t="s">
        <v>6793</v>
      </c>
      <c r="I21" t="s">
        <v>6793</v>
      </c>
      <c r="J21" t="s">
        <v>7515</v>
      </c>
      <c r="K21" t="s">
        <v>7515</v>
      </c>
      <c r="L21" t="s">
        <v>7515</v>
      </c>
      <c r="M21" t="s">
        <v>7515</v>
      </c>
      <c r="N21" t="s">
        <v>7515</v>
      </c>
      <c r="O21" t="s">
        <v>7515</v>
      </c>
      <c r="P21" t="s">
        <v>7515</v>
      </c>
      <c r="Q21" t="s">
        <v>7515</v>
      </c>
      <c r="R21" t="s">
        <v>7515</v>
      </c>
      <c r="S21" t="s">
        <v>7515</v>
      </c>
      <c r="T21" t="s">
        <v>7516</v>
      </c>
      <c r="U21" t="s">
        <v>7515</v>
      </c>
      <c r="V21" t="s">
        <v>7515</v>
      </c>
      <c r="W21" t="s">
        <v>7515</v>
      </c>
      <c r="X21" t="s">
        <v>7515</v>
      </c>
      <c r="Y21" t="s">
        <v>7515</v>
      </c>
      <c r="Z21" t="s">
        <v>7516</v>
      </c>
      <c r="AA21" t="s">
        <v>7515</v>
      </c>
      <c r="AB21" t="s">
        <v>7515</v>
      </c>
      <c r="AC21" t="s">
        <v>7517</v>
      </c>
      <c r="AF21">
        <v>0</v>
      </c>
      <c r="AG21">
        <v>14</v>
      </c>
      <c r="AH21" t="s">
        <v>7560</v>
      </c>
      <c r="AK21" t="s">
        <v>6993</v>
      </c>
      <c r="AL21" t="s">
        <v>6794</v>
      </c>
      <c r="AM21" t="s">
        <v>6794</v>
      </c>
      <c r="AN21" t="s">
        <v>7680</v>
      </c>
      <c r="AO21">
        <v>0</v>
      </c>
      <c r="AP21">
        <v>20</v>
      </c>
      <c r="AQ21" t="s">
        <v>6757</v>
      </c>
      <c r="AR21" t="s">
        <v>6793</v>
      </c>
      <c r="AS21" t="s">
        <v>6794</v>
      </c>
      <c r="AT21" t="s">
        <v>6813</v>
      </c>
      <c r="AU21" t="s">
        <v>7531</v>
      </c>
      <c r="AV21" t="s">
        <v>6991</v>
      </c>
      <c r="AX21" t="s">
        <v>6793</v>
      </c>
      <c r="AY21" t="s">
        <v>6794</v>
      </c>
      <c r="AZ21" t="s">
        <v>6793</v>
      </c>
      <c r="BA21" t="s">
        <v>6793</v>
      </c>
      <c r="BC21" t="s">
        <v>6794</v>
      </c>
      <c r="BD21" t="s">
        <v>6794</v>
      </c>
      <c r="BE21" t="s">
        <v>6793</v>
      </c>
      <c r="BF21" t="s">
        <v>6794</v>
      </c>
      <c r="BG21" t="s">
        <v>6794</v>
      </c>
      <c r="BH21" t="s">
        <v>6794</v>
      </c>
      <c r="BI21" t="s">
        <v>7026</v>
      </c>
      <c r="BJ21" t="s">
        <v>7025</v>
      </c>
      <c r="BK21" t="s">
        <v>7540</v>
      </c>
      <c r="BL21" t="s">
        <v>7617</v>
      </c>
      <c r="BO21" t="s">
        <v>7519</v>
      </c>
      <c r="BP21" t="s">
        <v>6</v>
      </c>
      <c r="BQ21" t="s">
        <v>7559</v>
      </c>
      <c r="BR21" t="s">
        <v>7561</v>
      </c>
      <c r="BS21" t="s">
        <v>7515</v>
      </c>
      <c r="BT21" t="s">
        <v>7516</v>
      </c>
      <c r="BU21" t="s">
        <v>7515</v>
      </c>
      <c r="BV21" t="s">
        <v>7515</v>
      </c>
      <c r="BW21" t="s">
        <v>7515</v>
      </c>
      <c r="BX21" t="s">
        <v>7515</v>
      </c>
      <c r="BY21" t="s">
        <v>7515</v>
      </c>
      <c r="BZ21" t="s">
        <v>7515</v>
      </c>
      <c r="CA21" t="s">
        <v>7515</v>
      </c>
      <c r="CB21" t="s">
        <v>7515</v>
      </c>
      <c r="CC21" t="s">
        <v>7515</v>
      </c>
      <c r="CD21" t="s">
        <v>7515</v>
      </c>
      <c r="CE21" t="s">
        <v>6794</v>
      </c>
      <c r="CI21" t="s">
        <v>6793</v>
      </c>
      <c r="CJ21" t="s">
        <v>6793</v>
      </c>
      <c r="CK21" t="s">
        <v>6794</v>
      </c>
      <c r="CL21" t="s">
        <v>6793</v>
      </c>
      <c r="CM21" t="s">
        <v>6794</v>
      </c>
      <c r="CN21" t="s">
        <v>6794</v>
      </c>
      <c r="CO21" t="s">
        <v>6794</v>
      </c>
      <c r="CP21" t="s">
        <v>6793</v>
      </c>
      <c r="CQ21" t="s">
        <v>6794</v>
      </c>
      <c r="CR21" t="s">
        <v>7520</v>
      </c>
      <c r="CS21" t="s">
        <v>7521</v>
      </c>
      <c r="CT21" t="s">
        <v>7602</v>
      </c>
      <c r="CU21" t="s">
        <v>6793</v>
      </c>
      <c r="CV21">
        <v>4</v>
      </c>
      <c r="CW21">
        <v>5</v>
      </c>
      <c r="CX21">
        <v>4</v>
      </c>
      <c r="CY21" t="s">
        <v>6794</v>
      </c>
      <c r="EC21">
        <v>4</v>
      </c>
      <c r="EE21">
        <v>1</v>
      </c>
      <c r="EF21">
        <v>0</v>
      </c>
      <c r="EG21">
        <v>1</v>
      </c>
      <c r="EH21">
        <v>0</v>
      </c>
      <c r="EI21">
        <v>1</v>
      </c>
      <c r="EJ21">
        <v>1</v>
      </c>
      <c r="EK21">
        <v>0</v>
      </c>
      <c r="EL21" t="s">
        <v>6793</v>
      </c>
      <c r="EM21" t="s">
        <v>6859</v>
      </c>
      <c r="EN21">
        <v>1</v>
      </c>
      <c r="EP21" t="s">
        <v>7683</v>
      </c>
      <c r="EQ21">
        <v>2008</v>
      </c>
      <c r="ER21" t="s">
        <v>7684</v>
      </c>
      <c r="EV21" t="s">
        <v>6793</v>
      </c>
      <c r="IR21" t="s">
        <v>7524</v>
      </c>
      <c r="IS21" t="s">
        <v>7680</v>
      </c>
      <c r="IT21">
        <v>4</v>
      </c>
      <c r="IU21">
        <v>2008</v>
      </c>
      <c r="IY21" t="s">
        <v>6794</v>
      </c>
      <c r="IZ21" t="s">
        <v>6793</v>
      </c>
      <c r="JA21" t="s">
        <v>7524</v>
      </c>
      <c r="JB21" t="s">
        <v>7680</v>
      </c>
      <c r="JC21">
        <v>4</v>
      </c>
      <c r="JD21">
        <v>2008</v>
      </c>
      <c r="JF21" t="s">
        <v>7527</v>
      </c>
      <c r="JG21" t="s">
        <v>7527</v>
      </c>
      <c r="JH21" t="s">
        <v>6794</v>
      </c>
      <c r="JI21" t="s">
        <v>6793</v>
      </c>
      <c r="PS21" t="s">
        <v>7582</v>
      </c>
      <c r="PT21" t="s">
        <v>7526</v>
      </c>
      <c r="PV21" t="s">
        <v>7582</v>
      </c>
      <c r="PW21" t="s">
        <v>7515</v>
      </c>
      <c r="PX21" t="s">
        <v>7516</v>
      </c>
      <c r="PY21" t="s">
        <v>7515</v>
      </c>
      <c r="PZ21" t="s">
        <v>7515</v>
      </c>
      <c r="QA21" t="s">
        <v>7515</v>
      </c>
      <c r="QB21" t="s">
        <v>7515</v>
      </c>
      <c r="QC21" t="s">
        <v>7515</v>
      </c>
      <c r="QD21" t="s">
        <v>7528</v>
      </c>
      <c r="QE21" t="s">
        <v>7529</v>
      </c>
      <c r="QF21" t="s">
        <v>7528</v>
      </c>
      <c r="QG21" t="s">
        <v>7681</v>
      </c>
      <c r="QH21">
        <v>2008</v>
      </c>
      <c r="QI21">
        <v>7</v>
      </c>
      <c r="QJ21">
        <v>1</v>
      </c>
      <c r="QK21" s="329">
        <v>39643</v>
      </c>
      <c r="QL21">
        <v>0</v>
      </c>
      <c r="QM21">
        <v>1</v>
      </c>
      <c r="QN21" t="s">
        <v>194</v>
      </c>
      <c r="QO21">
        <v>0</v>
      </c>
      <c r="QP21">
        <v>78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1</v>
      </c>
      <c r="RE21">
        <v>1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f t="shared" si="1"/>
        <v>2</v>
      </c>
      <c r="RY21">
        <f t="shared" si="0"/>
        <v>4</v>
      </c>
    </row>
    <row r="22" spans="1:493" x14ac:dyDescent="0.3">
      <c r="A22">
        <v>71006</v>
      </c>
      <c r="B22">
        <v>11</v>
      </c>
      <c r="C22" t="s">
        <v>6793</v>
      </c>
      <c r="D22" t="s">
        <v>6793</v>
      </c>
      <c r="I22" t="s">
        <v>6793</v>
      </c>
      <c r="J22" t="s">
        <v>7515</v>
      </c>
      <c r="K22" t="s">
        <v>7515</v>
      </c>
      <c r="L22" t="s">
        <v>7515</v>
      </c>
      <c r="M22" t="s">
        <v>7515</v>
      </c>
      <c r="N22" t="s">
        <v>7515</v>
      </c>
      <c r="O22" t="s">
        <v>7515</v>
      </c>
      <c r="P22" t="s">
        <v>7515</v>
      </c>
      <c r="Q22" t="s">
        <v>7515</v>
      </c>
      <c r="R22" t="s">
        <v>7516</v>
      </c>
      <c r="S22" t="s">
        <v>7515</v>
      </c>
      <c r="T22" t="s">
        <v>7515</v>
      </c>
      <c r="U22" t="s">
        <v>7515</v>
      </c>
      <c r="V22" t="s">
        <v>7515</v>
      </c>
      <c r="W22" t="s">
        <v>7515</v>
      </c>
      <c r="X22" t="s">
        <v>7515</v>
      </c>
      <c r="Y22" t="s">
        <v>7516</v>
      </c>
      <c r="Z22" t="s">
        <v>7515</v>
      </c>
      <c r="AA22" t="s">
        <v>7515</v>
      </c>
      <c r="AB22" t="s">
        <v>7515</v>
      </c>
      <c r="AC22" t="s">
        <v>7517</v>
      </c>
      <c r="AF22">
        <v>2</v>
      </c>
      <c r="AG22">
        <v>3</v>
      </c>
      <c r="AH22" t="s">
        <v>6845</v>
      </c>
      <c r="AK22" t="s">
        <v>6995</v>
      </c>
      <c r="AL22" t="s">
        <v>6794</v>
      </c>
      <c r="AM22" t="s">
        <v>6794</v>
      </c>
      <c r="AN22" t="s">
        <v>7680</v>
      </c>
      <c r="AO22">
        <v>6</v>
      </c>
      <c r="AP22">
        <v>6</v>
      </c>
      <c r="AQ22" t="s">
        <v>7568</v>
      </c>
      <c r="AT22" t="s">
        <v>6813</v>
      </c>
      <c r="AU22" t="s">
        <v>7531</v>
      </c>
      <c r="AV22" t="s">
        <v>6991</v>
      </c>
      <c r="AX22" t="s">
        <v>6793</v>
      </c>
      <c r="AY22" t="s">
        <v>6793</v>
      </c>
      <c r="AZ22" t="s">
        <v>6793</v>
      </c>
      <c r="BA22" t="s">
        <v>6794</v>
      </c>
      <c r="BC22" t="s">
        <v>6794</v>
      </c>
      <c r="BD22" t="s">
        <v>6794</v>
      </c>
      <c r="BE22" t="s">
        <v>6793</v>
      </c>
      <c r="BF22" t="s">
        <v>6794</v>
      </c>
      <c r="BG22" t="s">
        <v>6794</v>
      </c>
      <c r="BH22" t="s">
        <v>6794</v>
      </c>
      <c r="BI22" t="s">
        <v>7031</v>
      </c>
      <c r="BJ22" t="s">
        <v>7029</v>
      </c>
      <c r="BK22" t="s">
        <v>7599</v>
      </c>
      <c r="BL22" t="s">
        <v>7617</v>
      </c>
      <c r="BO22" t="s">
        <v>7519</v>
      </c>
      <c r="BP22" t="s">
        <v>7576</v>
      </c>
      <c r="BQ22" t="s">
        <v>7559</v>
      </c>
      <c r="BR22" t="s">
        <v>7682</v>
      </c>
      <c r="BS22" t="s">
        <v>7516</v>
      </c>
      <c r="BT22" t="s">
        <v>7515</v>
      </c>
      <c r="BU22" t="s">
        <v>7515</v>
      </c>
      <c r="BV22" t="s">
        <v>7515</v>
      </c>
      <c r="BW22" t="s">
        <v>7515</v>
      </c>
      <c r="BX22" t="s">
        <v>7515</v>
      </c>
      <c r="BY22" t="s">
        <v>7515</v>
      </c>
      <c r="BZ22" t="s">
        <v>7515</v>
      </c>
      <c r="CA22" t="s">
        <v>7515</v>
      </c>
      <c r="CB22" t="s">
        <v>7515</v>
      </c>
      <c r="CC22" t="s">
        <v>7515</v>
      </c>
      <c r="CD22" t="s">
        <v>7515</v>
      </c>
      <c r="CE22" t="s">
        <v>6794</v>
      </c>
      <c r="CI22" t="s">
        <v>6793</v>
      </c>
      <c r="CJ22" t="s">
        <v>6793</v>
      </c>
      <c r="CK22" t="s">
        <v>6793</v>
      </c>
      <c r="CL22" t="s">
        <v>6793</v>
      </c>
      <c r="CM22" t="s">
        <v>6793</v>
      </c>
      <c r="CN22" t="s">
        <v>6793</v>
      </c>
      <c r="CO22" t="s">
        <v>6794</v>
      </c>
      <c r="CP22" t="s">
        <v>6793</v>
      </c>
      <c r="CQ22" t="s">
        <v>6794</v>
      </c>
      <c r="CR22" t="s">
        <v>7520</v>
      </c>
      <c r="CS22" t="s">
        <v>7521</v>
      </c>
      <c r="CT22" t="s">
        <v>7602</v>
      </c>
      <c r="CU22" t="s">
        <v>6793</v>
      </c>
      <c r="CV22">
        <v>2</v>
      </c>
      <c r="CW22">
        <v>3</v>
      </c>
      <c r="CX22">
        <v>2</v>
      </c>
      <c r="CY22" t="s">
        <v>6794</v>
      </c>
      <c r="EC22">
        <v>5</v>
      </c>
      <c r="EE22">
        <v>1</v>
      </c>
      <c r="EF22">
        <v>2</v>
      </c>
      <c r="EG22">
        <v>1</v>
      </c>
      <c r="EH22">
        <v>2</v>
      </c>
      <c r="EI22">
        <v>2</v>
      </c>
      <c r="EJ22">
        <v>0</v>
      </c>
      <c r="EK22">
        <v>0</v>
      </c>
      <c r="EL22" t="s">
        <v>6793</v>
      </c>
      <c r="EM22" t="s">
        <v>7573</v>
      </c>
      <c r="EO22">
        <v>2</v>
      </c>
      <c r="EP22" t="s">
        <v>7683</v>
      </c>
      <c r="EQ22">
        <v>2008</v>
      </c>
      <c r="ER22" t="s">
        <v>7684</v>
      </c>
      <c r="EV22" t="s">
        <v>6794</v>
      </c>
      <c r="PS22" t="s">
        <v>7526</v>
      </c>
      <c r="PT22" t="s">
        <v>7526</v>
      </c>
      <c r="PU22" t="s">
        <v>7527</v>
      </c>
      <c r="PV22" t="s">
        <v>7527</v>
      </c>
      <c r="PW22" t="s">
        <v>7516</v>
      </c>
      <c r="PX22" t="s">
        <v>7515</v>
      </c>
      <c r="PY22" t="s">
        <v>7515</v>
      </c>
      <c r="PZ22" t="s">
        <v>7515</v>
      </c>
      <c r="QA22" t="s">
        <v>7515</v>
      </c>
      <c r="QB22" t="s">
        <v>7515</v>
      </c>
      <c r="QC22" t="s">
        <v>7515</v>
      </c>
      <c r="QD22" t="s">
        <v>7528</v>
      </c>
      <c r="QE22" t="s">
        <v>7539</v>
      </c>
      <c r="QF22" t="s">
        <v>7528</v>
      </c>
      <c r="QG22" t="s">
        <v>7681</v>
      </c>
      <c r="QH22">
        <v>2008</v>
      </c>
      <c r="QI22">
        <v>1</v>
      </c>
      <c r="QJ22">
        <v>1</v>
      </c>
      <c r="QK22" s="329">
        <v>39452</v>
      </c>
      <c r="QL22">
        <v>0</v>
      </c>
      <c r="QM22">
        <v>1</v>
      </c>
      <c r="QN22" t="s">
        <v>265</v>
      </c>
      <c r="QO22">
        <v>2008</v>
      </c>
      <c r="QP22">
        <v>35</v>
      </c>
      <c r="RV22">
        <f t="shared" si="1"/>
        <v>5</v>
      </c>
      <c r="RY22">
        <f t="shared" si="0"/>
        <v>3</v>
      </c>
    </row>
    <row r="23" spans="1:493" x14ac:dyDescent="0.3">
      <c r="A23">
        <v>71007</v>
      </c>
      <c r="B23">
        <v>12</v>
      </c>
      <c r="C23" t="s">
        <v>6793</v>
      </c>
      <c r="D23" t="s">
        <v>6793</v>
      </c>
      <c r="I23" t="s">
        <v>6793</v>
      </c>
      <c r="J23" t="s">
        <v>7515</v>
      </c>
      <c r="K23" t="s">
        <v>7515</v>
      </c>
      <c r="L23" t="s">
        <v>7515</v>
      </c>
      <c r="M23" t="s">
        <v>7515</v>
      </c>
      <c r="N23" t="s">
        <v>7515</v>
      </c>
      <c r="O23" t="s">
        <v>7515</v>
      </c>
      <c r="P23" t="s">
        <v>7515</v>
      </c>
      <c r="Q23" t="s">
        <v>7515</v>
      </c>
      <c r="R23" t="s">
        <v>7515</v>
      </c>
      <c r="S23" t="s">
        <v>7515</v>
      </c>
      <c r="T23" t="s">
        <v>7515</v>
      </c>
      <c r="U23" t="s">
        <v>7515</v>
      </c>
      <c r="V23" t="s">
        <v>7515</v>
      </c>
      <c r="W23" t="s">
        <v>7515</v>
      </c>
      <c r="X23" t="s">
        <v>7515</v>
      </c>
      <c r="Y23" t="s">
        <v>7516</v>
      </c>
      <c r="Z23" t="s">
        <v>7516</v>
      </c>
      <c r="AA23" t="s">
        <v>7515</v>
      </c>
      <c r="AB23" t="s">
        <v>7515</v>
      </c>
      <c r="AC23" t="s">
        <v>6796</v>
      </c>
      <c r="AK23" t="s">
        <v>6985</v>
      </c>
      <c r="AL23" t="s">
        <v>6966</v>
      </c>
      <c r="AM23" t="s">
        <v>6794</v>
      </c>
      <c r="AN23" t="s">
        <v>6</v>
      </c>
      <c r="AQ23" t="s">
        <v>6988</v>
      </c>
      <c r="AR23" t="s">
        <v>6793</v>
      </c>
      <c r="AS23" t="s">
        <v>6793</v>
      </c>
      <c r="AT23" t="s">
        <v>6</v>
      </c>
      <c r="AV23" t="s">
        <v>6991</v>
      </c>
      <c r="AX23" t="s">
        <v>6794</v>
      </c>
      <c r="AY23" t="s">
        <v>6794</v>
      </c>
      <c r="AZ23" t="s">
        <v>6794</v>
      </c>
      <c r="BA23" t="s">
        <v>6793</v>
      </c>
      <c r="BB23" t="s">
        <v>6793</v>
      </c>
      <c r="BC23" t="s">
        <v>6794</v>
      </c>
      <c r="BD23" t="s">
        <v>6794</v>
      </c>
      <c r="BE23" t="s">
        <v>6794</v>
      </c>
      <c r="BF23" t="s">
        <v>6794</v>
      </c>
      <c r="BG23" t="s">
        <v>6794</v>
      </c>
      <c r="BH23" t="s">
        <v>6794</v>
      </c>
      <c r="BI23" t="s">
        <v>7028</v>
      </c>
      <c r="BJ23" t="s">
        <v>6</v>
      </c>
      <c r="BK23" t="s">
        <v>6794</v>
      </c>
      <c r="BM23" t="s">
        <v>7547</v>
      </c>
      <c r="BN23" t="s">
        <v>7532</v>
      </c>
      <c r="BO23" t="s">
        <v>7519</v>
      </c>
      <c r="BP23" t="s">
        <v>6</v>
      </c>
      <c r="BQ23" t="s">
        <v>7028</v>
      </c>
      <c r="BR23" t="s">
        <v>6757</v>
      </c>
      <c r="BS23" t="s">
        <v>7516</v>
      </c>
      <c r="BT23" t="s">
        <v>7515</v>
      </c>
      <c r="BU23" t="s">
        <v>7515</v>
      </c>
      <c r="BV23" t="s">
        <v>7515</v>
      </c>
      <c r="BW23" t="s">
        <v>7515</v>
      </c>
      <c r="BX23" t="s">
        <v>7515</v>
      </c>
      <c r="BY23" t="s">
        <v>7515</v>
      </c>
      <c r="BZ23" t="s">
        <v>7515</v>
      </c>
      <c r="CA23" t="s">
        <v>7515</v>
      </c>
      <c r="CB23" t="s">
        <v>7515</v>
      </c>
      <c r="CC23" t="s">
        <v>7515</v>
      </c>
      <c r="CD23" t="s">
        <v>7515</v>
      </c>
      <c r="CE23" t="s">
        <v>6794</v>
      </c>
      <c r="CI23" t="s">
        <v>6793</v>
      </c>
      <c r="CJ23" t="s">
        <v>6793</v>
      </c>
      <c r="CK23" t="s">
        <v>6794</v>
      </c>
      <c r="CL23" t="s">
        <v>6793</v>
      </c>
      <c r="CM23" t="s">
        <v>6794</v>
      </c>
      <c r="CN23" t="s">
        <v>6794</v>
      </c>
      <c r="CO23" t="s">
        <v>6794</v>
      </c>
      <c r="CP23" t="s">
        <v>6793</v>
      </c>
      <c r="CQ23" t="s">
        <v>6794</v>
      </c>
      <c r="CR23" t="s">
        <v>7520</v>
      </c>
      <c r="CS23" t="s">
        <v>7546</v>
      </c>
      <c r="CT23" t="s">
        <v>7522</v>
      </c>
      <c r="CU23" t="s">
        <v>6793</v>
      </c>
      <c r="CV23">
        <v>1</v>
      </c>
      <c r="CW23">
        <v>2</v>
      </c>
      <c r="CX23">
        <v>0</v>
      </c>
      <c r="CY23" t="s">
        <v>6794</v>
      </c>
      <c r="EC23">
        <v>1</v>
      </c>
      <c r="ED23" t="s">
        <v>7584</v>
      </c>
      <c r="EL23" t="s">
        <v>6794</v>
      </c>
      <c r="EV23" t="s">
        <v>6794</v>
      </c>
      <c r="PS23" t="s">
        <v>7527</v>
      </c>
      <c r="PT23" t="s">
        <v>7526</v>
      </c>
      <c r="PU23" t="s">
        <v>7527</v>
      </c>
      <c r="PV23" t="s">
        <v>7527</v>
      </c>
      <c r="PW23" t="s">
        <v>7515</v>
      </c>
      <c r="PX23" t="s">
        <v>7515</v>
      </c>
      <c r="PY23" t="s">
        <v>7515</v>
      </c>
      <c r="PZ23" t="s">
        <v>7515</v>
      </c>
      <c r="QA23" t="s">
        <v>7515</v>
      </c>
      <c r="QB23" t="s">
        <v>7515</v>
      </c>
      <c r="QC23" t="s">
        <v>7516</v>
      </c>
      <c r="QD23" t="s">
        <v>7528</v>
      </c>
      <c r="QE23" t="s">
        <v>7529</v>
      </c>
      <c r="QF23" t="s">
        <v>7528</v>
      </c>
      <c r="QG23" t="s">
        <v>7681</v>
      </c>
      <c r="QH23">
        <v>2007</v>
      </c>
      <c r="QI23">
        <v>12</v>
      </c>
      <c r="QJ23">
        <v>1</v>
      </c>
      <c r="QK23" s="329">
        <v>39435</v>
      </c>
      <c r="QL23">
        <v>1</v>
      </c>
      <c r="QM23">
        <v>0</v>
      </c>
      <c r="QN23" t="s">
        <v>194</v>
      </c>
      <c r="QO23">
        <v>0</v>
      </c>
      <c r="QP23">
        <v>35</v>
      </c>
      <c r="RV23">
        <f t="shared" si="1"/>
        <v>0</v>
      </c>
      <c r="RY23">
        <f t="shared" si="0"/>
        <v>2</v>
      </c>
    </row>
    <row r="24" spans="1:493" x14ac:dyDescent="0.3">
      <c r="A24">
        <v>71008</v>
      </c>
      <c r="B24">
        <v>13</v>
      </c>
      <c r="C24" t="s">
        <v>6793</v>
      </c>
      <c r="D24" t="s">
        <v>6793</v>
      </c>
      <c r="I24" t="s">
        <v>6793</v>
      </c>
      <c r="J24" t="s">
        <v>7515</v>
      </c>
      <c r="K24" t="s">
        <v>7515</v>
      </c>
      <c r="L24" t="s">
        <v>7516</v>
      </c>
      <c r="M24" t="s">
        <v>7515</v>
      </c>
      <c r="N24" t="s">
        <v>7515</v>
      </c>
      <c r="O24" t="s">
        <v>7515</v>
      </c>
      <c r="P24" t="s">
        <v>7515</v>
      </c>
      <c r="Q24" t="s">
        <v>7515</v>
      </c>
      <c r="R24" t="s">
        <v>7515</v>
      </c>
      <c r="S24" t="s">
        <v>7515</v>
      </c>
      <c r="T24" t="s">
        <v>7515</v>
      </c>
      <c r="U24" t="s">
        <v>7515</v>
      </c>
      <c r="V24" t="s">
        <v>7515</v>
      </c>
      <c r="W24" t="s">
        <v>7515</v>
      </c>
      <c r="X24" t="s">
        <v>7515</v>
      </c>
      <c r="Y24" t="s">
        <v>7515</v>
      </c>
      <c r="Z24" t="s">
        <v>7515</v>
      </c>
      <c r="AA24" t="s">
        <v>7515</v>
      </c>
      <c r="AB24" t="s">
        <v>7515</v>
      </c>
      <c r="AC24" t="s">
        <v>6796</v>
      </c>
      <c r="AK24" t="s">
        <v>6985</v>
      </c>
      <c r="AL24" t="s">
        <v>6794</v>
      </c>
      <c r="AM24" t="s">
        <v>6794</v>
      </c>
      <c r="AN24" t="s">
        <v>7680</v>
      </c>
      <c r="AO24">
        <v>0</v>
      </c>
      <c r="AP24">
        <v>20</v>
      </c>
      <c r="AQ24" t="s">
        <v>6988</v>
      </c>
      <c r="AR24" t="s">
        <v>6793</v>
      </c>
      <c r="AS24" t="s">
        <v>6794</v>
      </c>
      <c r="AT24" t="s">
        <v>6813</v>
      </c>
      <c r="AU24" t="s">
        <v>7531</v>
      </c>
      <c r="AV24" t="s">
        <v>7612</v>
      </c>
      <c r="AX24" t="s">
        <v>6793</v>
      </c>
      <c r="AY24" t="s">
        <v>6794</v>
      </c>
      <c r="AZ24" t="s">
        <v>6793</v>
      </c>
      <c r="BA24" t="s">
        <v>6793</v>
      </c>
      <c r="BB24" t="s">
        <v>6794</v>
      </c>
      <c r="BC24" t="s">
        <v>6794</v>
      </c>
      <c r="BD24" t="s">
        <v>6793</v>
      </c>
      <c r="BE24" t="s">
        <v>6793</v>
      </c>
      <c r="BF24" t="s">
        <v>6794</v>
      </c>
      <c r="BG24" t="s">
        <v>6794</v>
      </c>
      <c r="BH24" t="s">
        <v>6794</v>
      </c>
      <c r="BI24" t="s">
        <v>7026</v>
      </c>
      <c r="BJ24" t="s">
        <v>7029</v>
      </c>
      <c r="BK24" t="s">
        <v>6794</v>
      </c>
      <c r="BM24">
        <v>20</v>
      </c>
      <c r="BN24">
        <v>50</v>
      </c>
      <c r="BO24" t="s">
        <v>7519</v>
      </c>
      <c r="BP24" t="s">
        <v>6</v>
      </c>
      <c r="BQ24" t="s">
        <v>7559</v>
      </c>
      <c r="BR24" t="s">
        <v>7594</v>
      </c>
      <c r="BS24" t="s">
        <v>7516</v>
      </c>
      <c r="BT24" t="s">
        <v>7515</v>
      </c>
      <c r="BU24" t="s">
        <v>7515</v>
      </c>
      <c r="BV24" t="s">
        <v>7515</v>
      </c>
      <c r="BW24" t="s">
        <v>7515</v>
      </c>
      <c r="BX24" t="s">
        <v>7515</v>
      </c>
      <c r="BY24" t="s">
        <v>7515</v>
      </c>
      <c r="BZ24" t="s">
        <v>7515</v>
      </c>
      <c r="CA24" t="s">
        <v>7515</v>
      </c>
      <c r="CB24" t="s">
        <v>7515</v>
      </c>
      <c r="CC24" t="s">
        <v>7515</v>
      </c>
      <c r="CD24" t="s">
        <v>7515</v>
      </c>
      <c r="CE24" t="s">
        <v>6794</v>
      </c>
      <c r="CI24" t="s">
        <v>6793</v>
      </c>
      <c r="CJ24" t="s">
        <v>6793</v>
      </c>
      <c r="CK24" t="s">
        <v>6794</v>
      </c>
      <c r="CL24" t="s">
        <v>6794</v>
      </c>
      <c r="CM24" t="s">
        <v>6794</v>
      </c>
      <c r="CN24" t="s">
        <v>6794</v>
      </c>
      <c r="CO24" t="s">
        <v>6794</v>
      </c>
      <c r="CP24" t="s">
        <v>6793</v>
      </c>
      <c r="CQ24" t="s">
        <v>6794</v>
      </c>
      <c r="CR24" t="s">
        <v>7545</v>
      </c>
      <c r="CS24" t="s">
        <v>7521</v>
      </c>
      <c r="CT24" t="s">
        <v>7522</v>
      </c>
      <c r="CU24" t="s">
        <v>6793</v>
      </c>
      <c r="CV24">
        <v>1</v>
      </c>
      <c r="CW24">
        <v>3</v>
      </c>
      <c r="CX24">
        <v>3</v>
      </c>
      <c r="CY24" t="s">
        <v>6794</v>
      </c>
      <c r="EC24" t="s">
        <v>31</v>
      </c>
      <c r="EL24" t="s">
        <v>6793</v>
      </c>
      <c r="EM24" t="s">
        <v>7573</v>
      </c>
      <c r="EO24">
        <v>0</v>
      </c>
      <c r="EP24" t="s">
        <v>7683</v>
      </c>
      <c r="EQ24">
        <v>2009</v>
      </c>
      <c r="ER24" t="s">
        <v>7684</v>
      </c>
      <c r="EV24" t="s">
        <v>6794</v>
      </c>
      <c r="PS24" t="s">
        <v>7526</v>
      </c>
      <c r="PT24" t="s">
        <v>6</v>
      </c>
      <c r="PU24" t="s">
        <v>7527</v>
      </c>
      <c r="PV24" t="s">
        <v>7526</v>
      </c>
      <c r="PW24" t="s">
        <v>7515</v>
      </c>
      <c r="PX24" t="s">
        <v>7515</v>
      </c>
      <c r="PY24" t="s">
        <v>7515</v>
      </c>
      <c r="PZ24" t="s">
        <v>7515</v>
      </c>
      <c r="QA24" t="s">
        <v>7515</v>
      </c>
      <c r="QB24" t="s">
        <v>7515</v>
      </c>
      <c r="QC24" t="s">
        <v>7516</v>
      </c>
      <c r="QD24" t="s">
        <v>7528</v>
      </c>
      <c r="QE24" t="s">
        <v>7529</v>
      </c>
      <c r="QF24" t="s">
        <v>7528</v>
      </c>
      <c r="QG24" t="s">
        <v>7681</v>
      </c>
      <c r="QH24">
        <v>2008</v>
      </c>
      <c r="QI24">
        <v>7</v>
      </c>
      <c r="QJ24">
        <v>1</v>
      </c>
      <c r="QK24" s="329">
        <v>39643</v>
      </c>
      <c r="QL24">
        <v>1</v>
      </c>
      <c r="QM24">
        <v>0</v>
      </c>
      <c r="QN24" t="s">
        <v>194</v>
      </c>
      <c r="QO24">
        <v>0</v>
      </c>
      <c r="QP24">
        <v>78</v>
      </c>
      <c r="RV24">
        <f t="shared" si="1"/>
        <v>2</v>
      </c>
      <c r="RY24">
        <f t="shared" si="0"/>
        <v>4</v>
      </c>
    </row>
    <row r="25" spans="1:493" x14ac:dyDescent="0.3">
      <c r="A25">
        <v>71009</v>
      </c>
      <c r="B25">
        <v>14</v>
      </c>
      <c r="C25" t="s">
        <v>6793</v>
      </c>
      <c r="D25" t="s">
        <v>6793</v>
      </c>
      <c r="I25" t="s">
        <v>6793</v>
      </c>
      <c r="J25" t="s">
        <v>7515</v>
      </c>
      <c r="K25" t="s">
        <v>7515</v>
      </c>
      <c r="L25" t="s">
        <v>7515</v>
      </c>
      <c r="M25" t="s">
        <v>7515</v>
      </c>
      <c r="N25" t="s">
        <v>7515</v>
      </c>
      <c r="O25" t="s">
        <v>7515</v>
      </c>
      <c r="P25" t="s">
        <v>7515</v>
      </c>
      <c r="Q25" t="s">
        <v>7515</v>
      </c>
      <c r="R25" t="s">
        <v>7515</v>
      </c>
      <c r="S25" t="s">
        <v>7515</v>
      </c>
      <c r="T25" t="s">
        <v>7515</v>
      </c>
      <c r="U25" t="s">
        <v>7515</v>
      </c>
      <c r="V25" t="s">
        <v>7515</v>
      </c>
      <c r="W25" t="s">
        <v>7515</v>
      </c>
      <c r="X25" t="s">
        <v>7515</v>
      </c>
      <c r="Y25" t="s">
        <v>7515</v>
      </c>
      <c r="Z25" t="s">
        <v>7516</v>
      </c>
      <c r="AA25" t="s">
        <v>7515</v>
      </c>
      <c r="AB25" t="s">
        <v>7515</v>
      </c>
      <c r="AC25" t="s">
        <v>7517</v>
      </c>
      <c r="AF25">
        <v>0</v>
      </c>
      <c r="AG25">
        <v>4</v>
      </c>
      <c r="AH25" t="s">
        <v>6845</v>
      </c>
      <c r="AK25" t="s">
        <v>6757</v>
      </c>
      <c r="AL25" t="s">
        <v>6794</v>
      </c>
      <c r="AM25" t="s">
        <v>6794</v>
      </c>
      <c r="AN25" t="s">
        <v>7680</v>
      </c>
      <c r="AO25">
        <v>0</v>
      </c>
      <c r="AP25">
        <v>15</v>
      </c>
      <c r="AQ25" t="s">
        <v>6988</v>
      </c>
      <c r="AR25" t="s">
        <v>6793</v>
      </c>
      <c r="AS25" t="s">
        <v>6794</v>
      </c>
      <c r="AT25" t="s">
        <v>6813</v>
      </c>
      <c r="AU25" t="s">
        <v>7531</v>
      </c>
      <c r="AV25" t="s">
        <v>6991</v>
      </c>
      <c r="AX25" t="s">
        <v>6794</v>
      </c>
      <c r="AY25" t="s">
        <v>6794</v>
      </c>
      <c r="AZ25" t="s">
        <v>6793</v>
      </c>
      <c r="BA25" t="s">
        <v>6793</v>
      </c>
      <c r="BB25" t="s">
        <v>6793</v>
      </c>
      <c r="BC25" t="s">
        <v>6793</v>
      </c>
      <c r="BD25" t="s">
        <v>6793</v>
      </c>
      <c r="BE25" t="s">
        <v>6966</v>
      </c>
      <c r="BF25" t="s">
        <v>6794</v>
      </c>
      <c r="BG25" t="s">
        <v>6794</v>
      </c>
      <c r="BH25" t="s">
        <v>6794</v>
      </c>
      <c r="BI25" t="s">
        <v>7022</v>
      </c>
      <c r="BJ25" t="s">
        <v>7021</v>
      </c>
      <c r="BK25" t="s">
        <v>6794</v>
      </c>
      <c r="BM25" t="s">
        <v>31</v>
      </c>
      <c r="BN25" t="s">
        <v>6</v>
      </c>
      <c r="BO25" t="s">
        <v>7519</v>
      </c>
      <c r="BP25" t="s">
        <v>6</v>
      </c>
      <c r="BQ25" t="s">
        <v>7565</v>
      </c>
      <c r="BR25" t="s">
        <v>6757</v>
      </c>
      <c r="BS25" t="s">
        <v>7516</v>
      </c>
      <c r="BT25" t="s">
        <v>7515</v>
      </c>
      <c r="BU25" t="s">
        <v>7515</v>
      </c>
      <c r="BV25" t="s">
        <v>7515</v>
      </c>
      <c r="BW25" t="s">
        <v>7515</v>
      </c>
      <c r="BX25" t="s">
        <v>7515</v>
      </c>
      <c r="BY25" t="s">
        <v>7515</v>
      </c>
      <c r="BZ25" t="s">
        <v>7515</v>
      </c>
      <c r="CA25" t="s">
        <v>7515</v>
      </c>
      <c r="CB25" t="s">
        <v>7515</v>
      </c>
      <c r="CC25" t="s">
        <v>7515</v>
      </c>
      <c r="CD25" t="s">
        <v>7515</v>
      </c>
      <c r="CE25" t="s">
        <v>6794</v>
      </c>
      <c r="CI25" t="s">
        <v>6793</v>
      </c>
      <c r="CJ25" t="s">
        <v>6793</v>
      </c>
      <c r="CK25" t="s">
        <v>6794</v>
      </c>
      <c r="CL25" t="s">
        <v>6793</v>
      </c>
      <c r="CM25" t="s">
        <v>6794</v>
      </c>
      <c r="CN25" t="s">
        <v>6794</v>
      </c>
      <c r="CO25" t="s">
        <v>6794</v>
      </c>
      <c r="CP25" t="s">
        <v>6793</v>
      </c>
      <c r="CQ25" t="s">
        <v>6794</v>
      </c>
      <c r="CR25" t="s">
        <v>7520</v>
      </c>
      <c r="CS25" t="s">
        <v>7521</v>
      </c>
      <c r="CT25" t="s">
        <v>6966</v>
      </c>
      <c r="CU25" t="s">
        <v>6793</v>
      </c>
      <c r="CV25">
        <v>3</v>
      </c>
      <c r="CW25">
        <v>3</v>
      </c>
      <c r="CX25">
        <v>3</v>
      </c>
      <c r="CY25" t="s">
        <v>6794</v>
      </c>
      <c r="EC25">
        <v>2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2</v>
      </c>
      <c r="EL25" t="s">
        <v>6794</v>
      </c>
      <c r="EV25" t="s">
        <v>6793</v>
      </c>
      <c r="JJ25" t="s">
        <v>7524</v>
      </c>
      <c r="JK25" t="s">
        <v>6</v>
      </c>
      <c r="JN25" t="s">
        <v>7578</v>
      </c>
      <c r="JO25" t="s">
        <v>7526</v>
      </c>
      <c r="JP25" t="s">
        <v>7526</v>
      </c>
      <c r="JQ25" t="s">
        <v>6794</v>
      </c>
      <c r="JR25" t="s">
        <v>6793</v>
      </c>
      <c r="PS25" t="s">
        <v>7526</v>
      </c>
      <c r="PU25" t="s">
        <v>7526</v>
      </c>
      <c r="PV25" t="s">
        <v>7527</v>
      </c>
      <c r="PW25" t="s">
        <v>7516</v>
      </c>
      <c r="PX25" t="s">
        <v>7515</v>
      </c>
      <c r="PY25" t="s">
        <v>7515</v>
      </c>
      <c r="PZ25" t="s">
        <v>7515</v>
      </c>
      <c r="QA25" t="s">
        <v>7515</v>
      </c>
      <c r="QB25" t="s">
        <v>7515</v>
      </c>
      <c r="QC25" t="s">
        <v>7515</v>
      </c>
      <c r="QD25" t="s">
        <v>7528</v>
      </c>
      <c r="QE25" t="s">
        <v>7529</v>
      </c>
      <c r="QF25" t="s">
        <v>7528</v>
      </c>
      <c r="QG25" t="s">
        <v>7681</v>
      </c>
      <c r="QH25">
        <v>2008</v>
      </c>
      <c r="QI25">
        <v>3</v>
      </c>
      <c r="QJ25">
        <v>1</v>
      </c>
      <c r="QK25" s="329">
        <v>39535</v>
      </c>
      <c r="QL25">
        <v>0</v>
      </c>
      <c r="QM25">
        <v>1</v>
      </c>
      <c r="QN25" t="s">
        <v>194</v>
      </c>
      <c r="QO25">
        <v>0</v>
      </c>
      <c r="QP25">
        <v>78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1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f t="shared" si="1"/>
        <v>3</v>
      </c>
      <c r="RY25">
        <f t="shared" si="0"/>
        <v>5</v>
      </c>
    </row>
    <row r="26" spans="1:493" x14ac:dyDescent="0.3">
      <c r="A26">
        <v>71010</v>
      </c>
      <c r="B26">
        <v>15</v>
      </c>
      <c r="C26" t="s">
        <v>6793</v>
      </c>
      <c r="D26" t="s">
        <v>6793</v>
      </c>
      <c r="I26" t="s">
        <v>6793</v>
      </c>
      <c r="J26" t="s">
        <v>7515</v>
      </c>
      <c r="K26" t="s">
        <v>7515</v>
      </c>
      <c r="L26" t="s">
        <v>7516</v>
      </c>
      <c r="M26" t="s">
        <v>7515</v>
      </c>
      <c r="N26" t="s">
        <v>7515</v>
      </c>
      <c r="O26" t="s">
        <v>7515</v>
      </c>
      <c r="P26" t="s">
        <v>7515</v>
      </c>
      <c r="Q26" t="s">
        <v>7515</v>
      </c>
      <c r="R26" t="s">
        <v>7515</v>
      </c>
      <c r="S26" t="s">
        <v>7515</v>
      </c>
      <c r="T26" t="s">
        <v>7515</v>
      </c>
      <c r="U26" t="s">
        <v>7515</v>
      </c>
      <c r="V26" t="s">
        <v>7515</v>
      </c>
      <c r="W26" t="s">
        <v>7515</v>
      </c>
      <c r="X26" t="s">
        <v>7515</v>
      </c>
      <c r="Y26" t="s">
        <v>7515</v>
      </c>
      <c r="Z26" t="s">
        <v>7515</v>
      </c>
      <c r="AA26" t="s">
        <v>7515</v>
      </c>
      <c r="AB26" t="s">
        <v>7515</v>
      </c>
      <c r="AC26" t="s">
        <v>7517</v>
      </c>
      <c r="AF26" t="s">
        <v>7547</v>
      </c>
      <c r="AG26" t="s">
        <v>7547</v>
      </c>
      <c r="AH26" t="s">
        <v>6845</v>
      </c>
      <c r="AK26" t="s">
        <v>6995</v>
      </c>
      <c r="AL26" t="s">
        <v>6794</v>
      </c>
      <c r="AM26" t="s">
        <v>6794</v>
      </c>
      <c r="AN26" t="s">
        <v>6</v>
      </c>
      <c r="AQ26" t="s">
        <v>6988</v>
      </c>
      <c r="AR26" t="s">
        <v>6793</v>
      </c>
      <c r="AS26" t="s">
        <v>6793</v>
      </c>
      <c r="AT26" t="s">
        <v>6813</v>
      </c>
      <c r="AU26" t="s">
        <v>7531</v>
      </c>
      <c r="AV26" t="s">
        <v>6991</v>
      </c>
      <c r="AX26" t="s">
        <v>6793</v>
      </c>
      <c r="AY26" t="s">
        <v>6794</v>
      </c>
      <c r="AZ26" t="s">
        <v>6793</v>
      </c>
      <c r="BA26" t="s">
        <v>6794</v>
      </c>
      <c r="BB26" t="s">
        <v>6794</v>
      </c>
      <c r="BC26" t="s">
        <v>6794</v>
      </c>
      <c r="BD26" t="s">
        <v>6793</v>
      </c>
      <c r="BE26" t="s">
        <v>6793</v>
      </c>
      <c r="BF26" t="s">
        <v>6794</v>
      </c>
      <c r="BG26" t="s">
        <v>6794</v>
      </c>
      <c r="BH26" t="s">
        <v>6794</v>
      </c>
      <c r="BI26" t="s">
        <v>7026</v>
      </c>
      <c r="BJ26" t="s">
        <v>7021</v>
      </c>
      <c r="BK26" t="s">
        <v>6794</v>
      </c>
      <c r="BM26">
        <v>50</v>
      </c>
      <c r="BN26" t="s">
        <v>6</v>
      </c>
      <c r="BO26" t="s">
        <v>7533</v>
      </c>
      <c r="BP26" t="s">
        <v>7601</v>
      </c>
      <c r="BQ26" t="s">
        <v>7559</v>
      </c>
      <c r="BR26" t="s">
        <v>6757</v>
      </c>
      <c r="BS26" t="s">
        <v>7515</v>
      </c>
      <c r="BT26" t="s">
        <v>7515</v>
      </c>
      <c r="BU26" t="s">
        <v>7515</v>
      </c>
      <c r="BV26" t="s">
        <v>7516</v>
      </c>
      <c r="BW26" t="s">
        <v>7515</v>
      </c>
      <c r="BX26" t="s">
        <v>7515</v>
      </c>
      <c r="BY26" t="s">
        <v>7515</v>
      </c>
      <c r="BZ26" t="s">
        <v>7515</v>
      </c>
      <c r="CA26" t="s">
        <v>7515</v>
      </c>
      <c r="CB26" t="s">
        <v>7515</v>
      </c>
      <c r="CC26" t="s">
        <v>7515</v>
      </c>
      <c r="CD26" t="s">
        <v>7515</v>
      </c>
      <c r="CE26" t="s">
        <v>6794</v>
      </c>
      <c r="CI26" t="s">
        <v>6793</v>
      </c>
      <c r="CJ26" t="s">
        <v>6794</v>
      </c>
      <c r="CK26" t="s">
        <v>6794</v>
      </c>
      <c r="CL26" t="s">
        <v>6793</v>
      </c>
      <c r="CM26" t="s">
        <v>6793</v>
      </c>
      <c r="CN26" t="s">
        <v>6793</v>
      </c>
      <c r="CO26" t="s">
        <v>6794</v>
      </c>
      <c r="CP26" t="s">
        <v>6793</v>
      </c>
      <c r="CQ26" t="s">
        <v>6794</v>
      </c>
      <c r="CR26" t="s">
        <v>7520</v>
      </c>
      <c r="CS26" t="s">
        <v>7521</v>
      </c>
      <c r="CT26" t="s">
        <v>7522</v>
      </c>
      <c r="CU26" t="s">
        <v>6793</v>
      </c>
      <c r="CV26">
        <v>2</v>
      </c>
      <c r="CW26">
        <v>2</v>
      </c>
      <c r="CX26">
        <v>3</v>
      </c>
      <c r="CY26" t="s">
        <v>6793</v>
      </c>
      <c r="CZ26">
        <v>2</v>
      </c>
      <c r="DA26" t="s">
        <v>6966</v>
      </c>
      <c r="DD26" t="s">
        <v>7557</v>
      </c>
      <c r="DE26" t="s">
        <v>6966</v>
      </c>
      <c r="DH26" t="s">
        <v>7680</v>
      </c>
      <c r="DI26">
        <v>11</v>
      </c>
      <c r="DJ26">
        <v>2007</v>
      </c>
      <c r="DK26" t="s">
        <v>7557</v>
      </c>
      <c r="DL26" t="s">
        <v>7680</v>
      </c>
      <c r="DM26">
        <v>2</v>
      </c>
      <c r="DN26">
        <v>2008</v>
      </c>
      <c r="EC26">
        <v>3</v>
      </c>
      <c r="EE26">
        <v>1</v>
      </c>
      <c r="EF26">
        <v>0</v>
      </c>
      <c r="EG26">
        <v>0</v>
      </c>
      <c r="EH26">
        <v>2</v>
      </c>
      <c r="EI26">
        <v>0</v>
      </c>
      <c r="EJ26">
        <v>0</v>
      </c>
      <c r="EK26">
        <v>0</v>
      </c>
      <c r="EL26" t="s">
        <v>6793</v>
      </c>
      <c r="EM26" t="s">
        <v>6859</v>
      </c>
      <c r="EN26">
        <v>1</v>
      </c>
      <c r="EP26" t="s">
        <v>7683</v>
      </c>
      <c r="EQ26">
        <v>2009</v>
      </c>
      <c r="ER26" t="s">
        <v>7684</v>
      </c>
      <c r="EV26" t="s">
        <v>6794</v>
      </c>
      <c r="PS26" t="s">
        <v>6757</v>
      </c>
      <c r="PT26" t="s">
        <v>6757</v>
      </c>
      <c r="PU26" t="s">
        <v>7526</v>
      </c>
      <c r="PV26" t="s">
        <v>7527</v>
      </c>
      <c r="PW26" t="s">
        <v>7515</v>
      </c>
      <c r="PX26" t="s">
        <v>7515</v>
      </c>
      <c r="PY26" t="s">
        <v>7515</v>
      </c>
      <c r="PZ26" t="s">
        <v>7515</v>
      </c>
      <c r="QA26" t="s">
        <v>7515</v>
      </c>
      <c r="QB26" t="s">
        <v>7515</v>
      </c>
      <c r="QC26" t="s">
        <v>7516</v>
      </c>
      <c r="QD26" t="s">
        <v>7528</v>
      </c>
      <c r="QE26" t="s">
        <v>7539</v>
      </c>
      <c r="QF26" t="s">
        <v>7528</v>
      </c>
      <c r="QG26" t="s">
        <v>7681</v>
      </c>
      <c r="QH26">
        <v>2007</v>
      </c>
      <c r="QI26">
        <v>12</v>
      </c>
      <c r="QJ26">
        <v>1</v>
      </c>
      <c r="QK26" s="329">
        <v>39444</v>
      </c>
      <c r="QL26">
        <v>0</v>
      </c>
      <c r="QM26">
        <v>1</v>
      </c>
      <c r="QN26" t="s">
        <v>194</v>
      </c>
      <c r="QO26">
        <v>0</v>
      </c>
      <c r="QP26">
        <v>78</v>
      </c>
      <c r="RV26">
        <f t="shared" si="1"/>
        <v>0</v>
      </c>
      <c r="RY26">
        <f t="shared" si="0"/>
        <v>4</v>
      </c>
    </row>
    <row r="27" spans="1:493" x14ac:dyDescent="0.3">
      <c r="A27">
        <v>71011</v>
      </c>
      <c r="B27">
        <v>17</v>
      </c>
      <c r="C27" t="s">
        <v>6793</v>
      </c>
      <c r="D27" t="s">
        <v>6793</v>
      </c>
      <c r="I27" t="s">
        <v>6793</v>
      </c>
      <c r="J27" t="s">
        <v>7515</v>
      </c>
      <c r="K27" t="s">
        <v>7515</v>
      </c>
      <c r="L27" t="s">
        <v>7515</v>
      </c>
      <c r="M27" t="s">
        <v>7515</v>
      </c>
      <c r="N27" t="s">
        <v>7515</v>
      </c>
      <c r="O27" t="s">
        <v>7515</v>
      </c>
      <c r="P27" t="s">
        <v>7515</v>
      </c>
      <c r="Q27" t="s">
        <v>7515</v>
      </c>
      <c r="R27" t="s">
        <v>7515</v>
      </c>
      <c r="S27" t="s">
        <v>7515</v>
      </c>
      <c r="T27" t="s">
        <v>7515</v>
      </c>
      <c r="U27" t="s">
        <v>7515</v>
      </c>
      <c r="V27" t="s">
        <v>7515</v>
      </c>
      <c r="W27" t="s">
        <v>7515</v>
      </c>
      <c r="X27" t="s">
        <v>7515</v>
      </c>
      <c r="Y27" t="s">
        <v>7516</v>
      </c>
      <c r="Z27" t="s">
        <v>7515</v>
      </c>
      <c r="AA27" t="s">
        <v>7515</v>
      </c>
      <c r="AB27" t="s">
        <v>7515</v>
      </c>
      <c r="AC27" t="s">
        <v>6796</v>
      </c>
      <c r="AK27" t="s">
        <v>6985</v>
      </c>
      <c r="AL27" t="s">
        <v>6793</v>
      </c>
      <c r="AM27" t="s">
        <v>6794</v>
      </c>
      <c r="AN27" t="s">
        <v>7680</v>
      </c>
      <c r="AO27">
        <v>0</v>
      </c>
      <c r="AP27">
        <v>20</v>
      </c>
      <c r="AQ27" t="s">
        <v>6992</v>
      </c>
      <c r="AR27" t="s">
        <v>6794</v>
      </c>
      <c r="AS27" t="s">
        <v>6794</v>
      </c>
      <c r="AT27" t="s">
        <v>6813</v>
      </c>
      <c r="AU27" t="s">
        <v>7562</v>
      </c>
      <c r="AV27" t="s">
        <v>7518</v>
      </c>
      <c r="AX27" t="s">
        <v>6794</v>
      </c>
      <c r="AY27" t="s">
        <v>6794</v>
      </c>
      <c r="AZ27" t="s">
        <v>6794</v>
      </c>
      <c r="BA27" t="s">
        <v>6794</v>
      </c>
      <c r="BB27" t="s">
        <v>6794</v>
      </c>
      <c r="BC27" t="s">
        <v>6793</v>
      </c>
      <c r="BD27" t="s">
        <v>6793</v>
      </c>
      <c r="BE27" t="s">
        <v>6794</v>
      </c>
      <c r="BF27" t="s">
        <v>6794</v>
      </c>
      <c r="BG27" t="s">
        <v>6794</v>
      </c>
      <c r="BH27" t="s">
        <v>6794</v>
      </c>
      <c r="BI27" t="s">
        <v>7025</v>
      </c>
      <c r="BJ27" t="s">
        <v>6</v>
      </c>
      <c r="BK27" t="s">
        <v>6794</v>
      </c>
      <c r="BM27">
        <v>10</v>
      </c>
      <c r="BN27" t="s">
        <v>6</v>
      </c>
      <c r="BO27" t="s">
        <v>7533</v>
      </c>
      <c r="BP27" t="s">
        <v>6</v>
      </c>
      <c r="BQ27" t="s">
        <v>7025</v>
      </c>
      <c r="BR27" t="s">
        <v>6757</v>
      </c>
      <c r="BS27" t="s">
        <v>7516</v>
      </c>
      <c r="BT27" t="s">
        <v>7515</v>
      </c>
      <c r="BU27" t="s">
        <v>7515</v>
      </c>
      <c r="BV27" t="s">
        <v>7515</v>
      </c>
      <c r="BW27" t="s">
        <v>7515</v>
      </c>
      <c r="BX27" t="s">
        <v>7515</v>
      </c>
      <c r="BY27" t="s">
        <v>7515</v>
      </c>
      <c r="BZ27" t="s">
        <v>7515</v>
      </c>
      <c r="CA27" t="s">
        <v>7515</v>
      </c>
      <c r="CB27" t="s">
        <v>7515</v>
      </c>
      <c r="CC27" t="s">
        <v>7515</v>
      </c>
      <c r="CD27" t="s">
        <v>7515</v>
      </c>
      <c r="CE27" t="s">
        <v>6794</v>
      </c>
      <c r="CF27" t="s">
        <v>7614</v>
      </c>
      <c r="CG27">
        <v>100</v>
      </c>
      <c r="CH27" t="s">
        <v>7544</v>
      </c>
      <c r="CI27" t="s">
        <v>6793</v>
      </c>
      <c r="CJ27" t="s">
        <v>6793</v>
      </c>
      <c r="CK27" t="s">
        <v>6794</v>
      </c>
      <c r="CL27" t="s">
        <v>6793</v>
      </c>
      <c r="CM27" t="s">
        <v>6794</v>
      </c>
      <c r="CN27" t="s">
        <v>6794</v>
      </c>
      <c r="CO27" t="s">
        <v>6794</v>
      </c>
      <c r="CP27" t="s">
        <v>6793</v>
      </c>
      <c r="CQ27" t="s">
        <v>6794</v>
      </c>
      <c r="CR27" t="s">
        <v>7520</v>
      </c>
      <c r="CS27" t="s">
        <v>7521</v>
      </c>
      <c r="CT27" t="s">
        <v>7587</v>
      </c>
      <c r="CU27" t="s">
        <v>6793</v>
      </c>
      <c r="CV27">
        <v>2</v>
      </c>
      <c r="CW27">
        <v>5</v>
      </c>
      <c r="CX27">
        <v>7</v>
      </c>
      <c r="CY27" t="s">
        <v>6793</v>
      </c>
      <c r="CZ27">
        <v>2</v>
      </c>
      <c r="DA27" t="s">
        <v>7680</v>
      </c>
      <c r="DB27">
        <v>1</v>
      </c>
      <c r="DC27">
        <v>2008</v>
      </c>
      <c r="DD27" t="s">
        <v>7557</v>
      </c>
      <c r="DE27" t="s">
        <v>7680</v>
      </c>
      <c r="DF27">
        <v>5</v>
      </c>
      <c r="DG27">
        <v>2008</v>
      </c>
      <c r="DH27" t="s">
        <v>7680</v>
      </c>
      <c r="DI27">
        <v>10</v>
      </c>
      <c r="DJ27">
        <v>2008</v>
      </c>
      <c r="DK27" t="s">
        <v>7557</v>
      </c>
      <c r="DL27" t="s">
        <v>7680</v>
      </c>
      <c r="DM27">
        <v>12</v>
      </c>
      <c r="DN27">
        <v>2008</v>
      </c>
      <c r="EC27">
        <v>2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2</v>
      </c>
      <c r="EL27" t="s">
        <v>6793</v>
      </c>
      <c r="EM27" t="s">
        <v>7573</v>
      </c>
      <c r="EO27">
        <v>2</v>
      </c>
      <c r="EP27" t="s">
        <v>7683</v>
      </c>
      <c r="EQ27">
        <v>2007</v>
      </c>
      <c r="ER27" t="s">
        <v>7685</v>
      </c>
      <c r="ES27">
        <v>2008</v>
      </c>
      <c r="ET27" t="s">
        <v>7684</v>
      </c>
      <c r="EV27" t="s">
        <v>6794</v>
      </c>
      <c r="PS27" t="s">
        <v>7526</v>
      </c>
      <c r="PT27" t="s">
        <v>7526</v>
      </c>
      <c r="PU27" t="s">
        <v>7527</v>
      </c>
      <c r="PV27" t="s">
        <v>7527</v>
      </c>
      <c r="PW27" t="s">
        <v>7515</v>
      </c>
      <c r="PX27" t="s">
        <v>7515</v>
      </c>
      <c r="PY27" t="s">
        <v>7515</v>
      </c>
      <c r="PZ27" t="s">
        <v>7515</v>
      </c>
      <c r="QA27" t="s">
        <v>7515</v>
      </c>
      <c r="QB27" t="s">
        <v>7515</v>
      </c>
      <c r="QC27" t="s">
        <v>7516</v>
      </c>
      <c r="QD27" t="s">
        <v>7528</v>
      </c>
      <c r="QE27" t="s">
        <v>7529</v>
      </c>
      <c r="QF27" t="s">
        <v>7528</v>
      </c>
      <c r="QG27" t="s">
        <v>7681</v>
      </c>
      <c r="QH27">
        <v>2008</v>
      </c>
      <c r="QI27">
        <v>10</v>
      </c>
      <c r="QJ27">
        <v>1</v>
      </c>
      <c r="QK27" s="329">
        <v>39722</v>
      </c>
      <c r="QL27">
        <v>1</v>
      </c>
      <c r="QM27">
        <v>0</v>
      </c>
      <c r="QN27" t="s">
        <v>194</v>
      </c>
      <c r="QO27">
        <v>0</v>
      </c>
      <c r="QP27">
        <v>35</v>
      </c>
      <c r="RV27">
        <f t="shared" si="1"/>
        <v>2</v>
      </c>
      <c r="RY27">
        <f t="shared" si="0"/>
        <v>1</v>
      </c>
    </row>
    <row r="28" spans="1:493" x14ac:dyDescent="0.3">
      <c r="A28">
        <v>71012</v>
      </c>
      <c r="B28">
        <v>18</v>
      </c>
      <c r="C28" t="s">
        <v>6793</v>
      </c>
      <c r="D28" t="s">
        <v>6793</v>
      </c>
      <c r="I28" t="s">
        <v>6793</v>
      </c>
      <c r="J28" t="s">
        <v>7515</v>
      </c>
      <c r="K28" t="s">
        <v>7515</v>
      </c>
      <c r="L28" t="s">
        <v>7515</v>
      </c>
      <c r="M28" t="s">
        <v>7515</v>
      </c>
      <c r="N28" t="s">
        <v>7515</v>
      </c>
      <c r="O28" t="s">
        <v>7515</v>
      </c>
      <c r="P28" t="s">
        <v>7515</v>
      </c>
      <c r="Q28" t="s">
        <v>7515</v>
      </c>
      <c r="R28" t="s">
        <v>7515</v>
      </c>
      <c r="S28" t="s">
        <v>7515</v>
      </c>
      <c r="T28" t="s">
        <v>7515</v>
      </c>
      <c r="U28" t="s">
        <v>7515</v>
      </c>
      <c r="V28" t="s">
        <v>7515</v>
      </c>
      <c r="W28" t="s">
        <v>7515</v>
      </c>
      <c r="X28" t="s">
        <v>7515</v>
      </c>
      <c r="Y28" t="s">
        <v>7515</v>
      </c>
      <c r="Z28" t="s">
        <v>7516</v>
      </c>
      <c r="AA28" t="s">
        <v>7515</v>
      </c>
      <c r="AB28" t="s">
        <v>7515</v>
      </c>
      <c r="AC28" t="s">
        <v>6796</v>
      </c>
      <c r="AK28" t="s">
        <v>6985</v>
      </c>
      <c r="AL28" t="s">
        <v>6794</v>
      </c>
      <c r="AM28" t="s">
        <v>6794</v>
      </c>
      <c r="AN28" t="s">
        <v>7680</v>
      </c>
      <c r="AO28">
        <v>0</v>
      </c>
      <c r="AP28">
        <v>5</v>
      </c>
      <c r="AQ28" t="s">
        <v>6988</v>
      </c>
      <c r="AR28" t="s">
        <v>6793</v>
      </c>
      <c r="AS28" t="s">
        <v>6793</v>
      </c>
      <c r="AT28" t="s">
        <v>6813</v>
      </c>
      <c r="AU28" t="s">
        <v>7531</v>
      </c>
      <c r="AV28" t="s">
        <v>7518</v>
      </c>
      <c r="AX28" t="s">
        <v>6793</v>
      </c>
      <c r="AY28" t="s">
        <v>6793</v>
      </c>
      <c r="AZ28" t="s">
        <v>6793</v>
      </c>
      <c r="BA28" t="s">
        <v>6793</v>
      </c>
      <c r="BB28" t="s">
        <v>6793</v>
      </c>
      <c r="BC28" t="s">
        <v>6794</v>
      </c>
      <c r="BD28" t="s">
        <v>6794</v>
      </c>
      <c r="BE28" t="s">
        <v>6794</v>
      </c>
      <c r="BF28" t="s">
        <v>6794</v>
      </c>
      <c r="BG28" t="s">
        <v>6794</v>
      </c>
      <c r="BH28" t="s">
        <v>6794</v>
      </c>
      <c r="BI28" t="s">
        <v>7029</v>
      </c>
      <c r="BJ28" t="s">
        <v>6</v>
      </c>
      <c r="BK28" t="s">
        <v>6794</v>
      </c>
      <c r="BM28">
        <v>75</v>
      </c>
      <c r="BN28">
        <v>40</v>
      </c>
      <c r="BO28" t="s">
        <v>7519</v>
      </c>
      <c r="BP28" t="s">
        <v>6</v>
      </c>
      <c r="BQ28" t="s">
        <v>7559</v>
      </c>
      <c r="BR28" t="s">
        <v>7543</v>
      </c>
      <c r="BS28" t="s">
        <v>7515</v>
      </c>
      <c r="BT28" t="s">
        <v>7515</v>
      </c>
      <c r="BU28" t="s">
        <v>7516</v>
      </c>
      <c r="BV28" t="s">
        <v>7515</v>
      </c>
      <c r="BW28" t="s">
        <v>7515</v>
      </c>
      <c r="BX28" t="s">
        <v>7515</v>
      </c>
      <c r="BY28" t="s">
        <v>7515</v>
      </c>
      <c r="BZ28" t="s">
        <v>7516</v>
      </c>
      <c r="CA28" t="s">
        <v>7515</v>
      </c>
      <c r="CB28" t="s">
        <v>7515</v>
      </c>
      <c r="CC28" t="s">
        <v>7515</v>
      </c>
      <c r="CD28" t="s">
        <v>7515</v>
      </c>
      <c r="CE28" t="s">
        <v>6794</v>
      </c>
      <c r="CI28" t="s">
        <v>6793</v>
      </c>
      <c r="CJ28" t="s">
        <v>6793</v>
      </c>
      <c r="CK28" t="s">
        <v>6794</v>
      </c>
      <c r="CL28" t="s">
        <v>6794</v>
      </c>
      <c r="CM28" t="s">
        <v>6793</v>
      </c>
      <c r="CN28" t="s">
        <v>6794</v>
      </c>
      <c r="CO28" t="s">
        <v>6794</v>
      </c>
      <c r="CP28" t="s">
        <v>6793</v>
      </c>
      <c r="CQ28" t="s">
        <v>6793</v>
      </c>
      <c r="CR28" t="s">
        <v>7520</v>
      </c>
      <c r="CS28" t="s">
        <v>7521</v>
      </c>
      <c r="CT28" t="s">
        <v>7522</v>
      </c>
      <c r="CU28" t="s">
        <v>6793</v>
      </c>
      <c r="CV28">
        <v>2</v>
      </c>
      <c r="CW28">
        <v>3</v>
      </c>
      <c r="CX28">
        <v>3</v>
      </c>
      <c r="CY28" t="s">
        <v>6794</v>
      </c>
      <c r="EC28">
        <v>5</v>
      </c>
      <c r="EE28">
        <v>2</v>
      </c>
      <c r="EF28">
        <v>1</v>
      </c>
      <c r="EG28">
        <v>0</v>
      </c>
      <c r="EH28">
        <v>2</v>
      </c>
      <c r="EI28">
        <v>0</v>
      </c>
      <c r="EJ28">
        <v>0</v>
      </c>
      <c r="EK28">
        <v>0</v>
      </c>
      <c r="EL28" t="s">
        <v>6794</v>
      </c>
      <c r="EV28" t="s">
        <v>6966</v>
      </c>
      <c r="PS28" t="s">
        <v>7526</v>
      </c>
      <c r="PT28" t="s">
        <v>6</v>
      </c>
      <c r="PU28" t="s">
        <v>7526</v>
      </c>
      <c r="PV28" t="s">
        <v>7526</v>
      </c>
      <c r="PW28" t="s">
        <v>7516</v>
      </c>
      <c r="PX28" t="s">
        <v>7515</v>
      </c>
      <c r="PY28" t="s">
        <v>7515</v>
      </c>
      <c r="PZ28" t="s">
        <v>7515</v>
      </c>
      <c r="QA28" t="s">
        <v>7515</v>
      </c>
      <c r="QB28" t="s">
        <v>7515</v>
      </c>
      <c r="QC28" t="s">
        <v>7515</v>
      </c>
      <c r="QD28" t="s">
        <v>7528</v>
      </c>
      <c r="QE28" t="s">
        <v>7539</v>
      </c>
      <c r="QF28" t="s">
        <v>7528</v>
      </c>
      <c r="QG28" t="s">
        <v>7681</v>
      </c>
      <c r="QH28">
        <v>2008</v>
      </c>
      <c r="QI28">
        <v>2</v>
      </c>
      <c r="QJ28">
        <v>1</v>
      </c>
      <c r="QK28" s="329">
        <v>39506</v>
      </c>
      <c r="QL28">
        <v>1</v>
      </c>
      <c r="QM28">
        <v>0</v>
      </c>
      <c r="QN28" t="s">
        <v>212</v>
      </c>
      <c r="QO28">
        <v>2008</v>
      </c>
      <c r="QP28">
        <v>50</v>
      </c>
      <c r="RV28">
        <f t="shared" si="1"/>
        <v>5</v>
      </c>
      <c r="RY28">
        <f t="shared" si="0"/>
        <v>6</v>
      </c>
    </row>
    <row r="29" spans="1:493" x14ac:dyDescent="0.3">
      <c r="A29">
        <v>71013</v>
      </c>
      <c r="B29">
        <v>19</v>
      </c>
      <c r="C29" t="s">
        <v>6793</v>
      </c>
      <c r="D29" t="s">
        <v>6793</v>
      </c>
      <c r="I29" t="s">
        <v>6793</v>
      </c>
      <c r="J29" t="s">
        <v>7515</v>
      </c>
      <c r="K29" t="s">
        <v>7516</v>
      </c>
      <c r="L29" t="s">
        <v>7515</v>
      </c>
      <c r="M29" t="s">
        <v>7515</v>
      </c>
      <c r="N29" t="s">
        <v>7515</v>
      </c>
      <c r="O29" t="s">
        <v>7515</v>
      </c>
      <c r="P29" t="s">
        <v>7515</v>
      </c>
      <c r="Q29" t="s">
        <v>7515</v>
      </c>
      <c r="R29" t="s">
        <v>7515</v>
      </c>
      <c r="S29" t="s">
        <v>7515</v>
      </c>
      <c r="T29" t="s">
        <v>7515</v>
      </c>
      <c r="U29" t="s">
        <v>7515</v>
      </c>
      <c r="V29" t="s">
        <v>7515</v>
      </c>
      <c r="W29" t="s">
        <v>7515</v>
      </c>
      <c r="X29" t="s">
        <v>7515</v>
      </c>
      <c r="Y29" t="s">
        <v>7515</v>
      </c>
      <c r="Z29" t="s">
        <v>7515</v>
      </c>
      <c r="AA29" t="s">
        <v>7515</v>
      </c>
      <c r="AB29" t="s">
        <v>7515</v>
      </c>
      <c r="AC29" t="s">
        <v>6796</v>
      </c>
      <c r="AK29" t="s">
        <v>6985</v>
      </c>
      <c r="AL29" t="s">
        <v>6966</v>
      </c>
      <c r="AM29" t="s">
        <v>6966</v>
      </c>
      <c r="AN29" t="s">
        <v>7680</v>
      </c>
      <c r="AO29">
        <v>0</v>
      </c>
      <c r="AP29">
        <v>15</v>
      </c>
      <c r="AQ29" t="s">
        <v>6988</v>
      </c>
      <c r="AR29" t="s">
        <v>6793</v>
      </c>
      <c r="AS29" t="s">
        <v>6793</v>
      </c>
      <c r="AT29" t="s">
        <v>6813</v>
      </c>
      <c r="AU29" t="s">
        <v>7531</v>
      </c>
      <c r="AV29" t="s">
        <v>6991</v>
      </c>
      <c r="AX29" t="s">
        <v>6794</v>
      </c>
      <c r="AY29" t="s">
        <v>6794</v>
      </c>
      <c r="AZ29" t="s">
        <v>6794</v>
      </c>
      <c r="BA29" t="s">
        <v>6794</v>
      </c>
      <c r="BB29" t="s">
        <v>6793</v>
      </c>
      <c r="BC29" t="s">
        <v>6794</v>
      </c>
      <c r="BD29" t="s">
        <v>6794</v>
      </c>
      <c r="BE29" t="s">
        <v>6794</v>
      </c>
      <c r="BF29" t="s">
        <v>6794</v>
      </c>
      <c r="BG29" t="s">
        <v>6794</v>
      </c>
      <c r="BH29" t="s">
        <v>6794</v>
      </c>
      <c r="BI29" t="s">
        <v>7031</v>
      </c>
      <c r="BJ29" t="s">
        <v>31</v>
      </c>
      <c r="BK29" t="s">
        <v>6794</v>
      </c>
      <c r="BM29" t="s">
        <v>7547</v>
      </c>
      <c r="BN29">
        <v>35</v>
      </c>
      <c r="BO29" t="s">
        <v>7519</v>
      </c>
      <c r="BP29" t="s">
        <v>6</v>
      </c>
      <c r="BQ29" t="s">
        <v>7031</v>
      </c>
      <c r="BR29" t="s">
        <v>7682</v>
      </c>
      <c r="BS29" t="s">
        <v>7516</v>
      </c>
      <c r="BT29" t="s">
        <v>7515</v>
      </c>
      <c r="BU29" t="s">
        <v>7515</v>
      </c>
      <c r="BV29" t="s">
        <v>7515</v>
      </c>
      <c r="BW29" t="s">
        <v>7515</v>
      </c>
      <c r="BX29" t="s">
        <v>7515</v>
      </c>
      <c r="BY29" t="s">
        <v>7515</v>
      </c>
      <c r="BZ29" t="s">
        <v>7515</v>
      </c>
      <c r="CA29" t="s">
        <v>7515</v>
      </c>
      <c r="CB29" t="s">
        <v>7515</v>
      </c>
      <c r="CC29" t="s">
        <v>7515</v>
      </c>
      <c r="CD29" t="s">
        <v>7515</v>
      </c>
      <c r="CE29" t="s">
        <v>6794</v>
      </c>
      <c r="CI29" t="s">
        <v>6793</v>
      </c>
      <c r="CJ29" t="s">
        <v>6794</v>
      </c>
      <c r="CK29" t="s">
        <v>6794</v>
      </c>
      <c r="CL29" t="s">
        <v>6794</v>
      </c>
      <c r="CM29" t="s">
        <v>6794</v>
      </c>
      <c r="CN29" t="s">
        <v>6794</v>
      </c>
      <c r="CO29" t="s">
        <v>6794</v>
      </c>
      <c r="CP29" t="s">
        <v>6794</v>
      </c>
      <c r="CQ29" t="s">
        <v>6794</v>
      </c>
      <c r="CR29" t="s">
        <v>7520</v>
      </c>
      <c r="CS29" t="s">
        <v>7521</v>
      </c>
      <c r="CT29" t="s">
        <v>7536</v>
      </c>
      <c r="CU29" t="s">
        <v>6793</v>
      </c>
      <c r="CV29">
        <v>3</v>
      </c>
      <c r="CW29">
        <v>4</v>
      </c>
      <c r="CX29">
        <v>4</v>
      </c>
      <c r="CY29" t="s">
        <v>6794</v>
      </c>
      <c r="EC29">
        <v>4</v>
      </c>
      <c r="EE29">
        <v>0</v>
      </c>
      <c r="EF29">
        <v>0</v>
      </c>
      <c r="EG29">
        <v>2</v>
      </c>
      <c r="EH29">
        <v>0</v>
      </c>
      <c r="EI29">
        <v>0</v>
      </c>
      <c r="EJ29">
        <v>2</v>
      </c>
      <c r="EK29">
        <v>0</v>
      </c>
      <c r="EL29" t="s">
        <v>6794</v>
      </c>
      <c r="EV29" t="s">
        <v>6794</v>
      </c>
      <c r="PS29" t="s">
        <v>7527</v>
      </c>
      <c r="PT29" t="s">
        <v>7527</v>
      </c>
      <c r="PU29" t="s">
        <v>7527</v>
      </c>
      <c r="PV29" t="s">
        <v>7526</v>
      </c>
      <c r="PW29" t="s">
        <v>7516</v>
      </c>
      <c r="PX29" t="s">
        <v>7515</v>
      </c>
      <c r="PY29" t="s">
        <v>7515</v>
      </c>
      <c r="PZ29" t="s">
        <v>7515</v>
      </c>
      <c r="QA29" t="s">
        <v>7515</v>
      </c>
      <c r="QB29" t="s">
        <v>7515</v>
      </c>
      <c r="QC29" t="s">
        <v>7515</v>
      </c>
      <c r="QD29" t="s">
        <v>7528</v>
      </c>
      <c r="QE29" t="s">
        <v>7529</v>
      </c>
      <c r="QF29" t="s">
        <v>7528</v>
      </c>
      <c r="QG29" t="s">
        <v>7681</v>
      </c>
      <c r="QH29">
        <v>2008</v>
      </c>
      <c r="QI29">
        <v>1</v>
      </c>
      <c r="QJ29">
        <v>1</v>
      </c>
      <c r="QK29" s="329">
        <v>39463</v>
      </c>
      <c r="QL29">
        <v>1</v>
      </c>
      <c r="QM29">
        <v>0</v>
      </c>
      <c r="QN29" t="s">
        <v>194</v>
      </c>
      <c r="QO29">
        <v>0</v>
      </c>
      <c r="QP29">
        <v>78</v>
      </c>
      <c r="RV29">
        <f t="shared" si="1"/>
        <v>3</v>
      </c>
      <c r="RY29">
        <f t="shared" si="0"/>
        <v>3</v>
      </c>
    </row>
    <row r="30" spans="1:493" x14ac:dyDescent="0.3">
      <c r="A30">
        <v>71014</v>
      </c>
      <c r="B30">
        <v>20</v>
      </c>
      <c r="C30" t="s">
        <v>6793</v>
      </c>
      <c r="D30" t="s">
        <v>6793</v>
      </c>
      <c r="I30" t="s">
        <v>6793</v>
      </c>
      <c r="J30" t="s">
        <v>7515</v>
      </c>
      <c r="K30" t="s">
        <v>7515</v>
      </c>
      <c r="L30" t="s">
        <v>7515</v>
      </c>
      <c r="M30" t="s">
        <v>7515</v>
      </c>
      <c r="N30" t="s">
        <v>7515</v>
      </c>
      <c r="O30" t="s">
        <v>7515</v>
      </c>
      <c r="P30" t="s">
        <v>7515</v>
      </c>
      <c r="Q30" t="s">
        <v>7515</v>
      </c>
      <c r="R30" t="s">
        <v>7515</v>
      </c>
      <c r="S30" t="s">
        <v>7515</v>
      </c>
      <c r="T30" t="s">
        <v>7515</v>
      </c>
      <c r="U30" t="s">
        <v>7515</v>
      </c>
      <c r="V30" t="s">
        <v>7515</v>
      </c>
      <c r="W30" t="s">
        <v>7515</v>
      </c>
      <c r="X30" t="s">
        <v>7515</v>
      </c>
      <c r="Y30" t="s">
        <v>7515</v>
      </c>
      <c r="Z30" t="s">
        <v>7515</v>
      </c>
      <c r="AA30" t="s">
        <v>7516</v>
      </c>
      <c r="AB30" t="s">
        <v>7515</v>
      </c>
      <c r="AC30" t="s">
        <v>7517</v>
      </c>
      <c r="AF30">
        <v>0</v>
      </c>
      <c r="AG30">
        <v>6</v>
      </c>
      <c r="AH30" t="s">
        <v>6845</v>
      </c>
      <c r="AK30" t="s">
        <v>6993</v>
      </c>
      <c r="AL30" t="s">
        <v>6794</v>
      </c>
      <c r="AM30" t="s">
        <v>6794</v>
      </c>
      <c r="AN30" t="s">
        <v>7680</v>
      </c>
      <c r="AO30">
        <v>0</v>
      </c>
      <c r="AP30">
        <v>15</v>
      </c>
      <c r="AQ30" t="s">
        <v>7568</v>
      </c>
      <c r="AT30" t="s">
        <v>6</v>
      </c>
      <c r="AV30" t="s">
        <v>6991</v>
      </c>
      <c r="AX30" t="s">
        <v>6794</v>
      </c>
      <c r="AY30" t="s">
        <v>6794</v>
      </c>
      <c r="AZ30" t="s">
        <v>6794</v>
      </c>
      <c r="BA30" t="s">
        <v>6793</v>
      </c>
      <c r="BC30" t="s">
        <v>6794</v>
      </c>
      <c r="BD30" t="s">
        <v>6794</v>
      </c>
      <c r="BE30" t="s">
        <v>6793</v>
      </c>
      <c r="BF30" t="s">
        <v>6793</v>
      </c>
      <c r="BG30" t="s">
        <v>6793</v>
      </c>
      <c r="BH30" t="s">
        <v>6794</v>
      </c>
      <c r="BI30" t="s">
        <v>7026</v>
      </c>
      <c r="BJ30" t="s">
        <v>7024</v>
      </c>
      <c r="BK30" t="s">
        <v>6794</v>
      </c>
      <c r="BM30">
        <v>50</v>
      </c>
      <c r="BN30" t="s">
        <v>6</v>
      </c>
      <c r="BO30" t="s">
        <v>7533</v>
      </c>
      <c r="BP30" t="s">
        <v>6</v>
      </c>
      <c r="BQ30" t="s">
        <v>7559</v>
      </c>
      <c r="BR30" t="s">
        <v>7543</v>
      </c>
      <c r="BS30" t="s">
        <v>7515</v>
      </c>
      <c r="BT30" t="s">
        <v>7515</v>
      </c>
      <c r="BU30" t="s">
        <v>7515</v>
      </c>
      <c r="BV30" t="s">
        <v>7515</v>
      </c>
      <c r="BW30" t="s">
        <v>7515</v>
      </c>
      <c r="BX30" t="s">
        <v>7515</v>
      </c>
      <c r="BY30" t="s">
        <v>7515</v>
      </c>
      <c r="BZ30" t="s">
        <v>7516</v>
      </c>
      <c r="CA30" t="s">
        <v>7515</v>
      </c>
      <c r="CB30" t="s">
        <v>7515</v>
      </c>
      <c r="CC30" t="s">
        <v>7515</v>
      </c>
      <c r="CD30" t="s">
        <v>7515</v>
      </c>
      <c r="CE30" t="s">
        <v>6794</v>
      </c>
      <c r="CI30" t="s">
        <v>6793</v>
      </c>
      <c r="CJ30" t="s">
        <v>6793</v>
      </c>
      <c r="CK30" t="s">
        <v>6794</v>
      </c>
      <c r="CL30" t="s">
        <v>6793</v>
      </c>
      <c r="CM30" t="s">
        <v>6793</v>
      </c>
      <c r="CN30" t="s">
        <v>6794</v>
      </c>
      <c r="CO30" t="s">
        <v>6794</v>
      </c>
      <c r="CP30" t="s">
        <v>6794</v>
      </c>
      <c r="CQ30" t="s">
        <v>6794</v>
      </c>
      <c r="CR30" t="s">
        <v>7520</v>
      </c>
      <c r="CS30" t="s">
        <v>7521</v>
      </c>
      <c r="CT30" t="s">
        <v>7587</v>
      </c>
      <c r="CU30" t="s">
        <v>6793</v>
      </c>
      <c r="CV30">
        <v>3</v>
      </c>
      <c r="CW30">
        <v>4</v>
      </c>
      <c r="CX30">
        <v>0</v>
      </c>
      <c r="CY30" t="s">
        <v>6794</v>
      </c>
      <c r="EC30">
        <v>1</v>
      </c>
      <c r="ED30" t="s">
        <v>7584</v>
      </c>
      <c r="EL30" t="s">
        <v>6794</v>
      </c>
      <c r="EV30" t="s">
        <v>6794</v>
      </c>
      <c r="PS30" t="s">
        <v>6</v>
      </c>
      <c r="PT30" t="s">
        <v>6</v>
      </c>
      <c r="PU30" t="s">
        <v>6</v>
      </c>
      <c r="PV30" t="s">
        <v>6</v>
      </c>
      <c r="PW30" t="s">
        <v>7516</v>
      </c>
      <c r="PX30" t="s">
        <v>7515</v>
      </c>
      <c r="PY30" t="s">
        <v>7515</v>
      </c>
      <c r="PZ30" t="s">
        <v>7515</v>
      </c>
      <c r="QA30" t="s">
        <v>7515</v>
      </c>
      <c r="QB30" t="s">
        <v>7515</v>
      </c>
      <c r="QC30" t="s">
        <v>7515</v>
      </c>
      <c r="QD30" t="s">
        <v>7528</v>
      </c>
      <c r="QE30" t="s">
        <v>7539</v>
      </c>
      <c r="QF30" t="s">
        <v>7528</v>
      </c>
      <c r="QG30" t="s">
        <v>7681</v>
      </c>
      <c r="QH30">
        <v>2008</v>
      </c>
      <c r="QI30">
        <v>7</v>
      </c>
      <c r="QJ30">
        <v>1</v>
      </c>
      <c r="QK30" s="329">
        <v>39641</v>
      </c>
      <c r="QL30">
        <v>0</v>
      </c>
      <c r="QM30">
        <v>1</v>
      </c>
      <c r="QN30" t="s">
        <v>212</v>
      </c>
      <c r="QO30">
        <v>2008</v>
      </c>
      <c r="QP30">
        <v>50</v>
      </c>
      <c r="RV30">
        <f t="shared" si="1"/>
        <v>3</v>
      </c>
      <c r="RY30">
        <f t="shared" si="0"/>
        <v>4</v>
      </c>
    </row>
    <row r="31" spans="1:493" x14ac:dyDescent="0.3">
      <c r="A31">
        <v>71015</v>
      </c>
      <c r="B31">
        <v>21</v>
      </c>
      <c r="C31" t="s">
        <v>6793</v>
      </c>
      <c r="D31" t="s">
        <v>6793</v>
      </c>
      <c r="I31" t="s">
        <v>6793</v>
      </c>
      <c r="J31" t="s">
        <v>7515</v>
      </c>
      <c r="K31" t="s">
        <v>7516</v>
      </c>
      <c r="L31" t="s">
        <v>7515</v>
      </c>
      <c r="M31" t="s">
        <v>7515</v>
      </c>
      <c r="N31" t="s">
        <v>7515</v>
      </c>
      <c r="O31" t="s">
        <v>7515</v>
      </c>
      <c r="P31" t="s">
        <v>7515</v>
      </c>
      <c r="Q31" t="s">
        <v>7515</v>
      </c>
      <c r="R31" t="s">
        <v>7515</v>
      </c>
      <c r="S31" t="s">
        <v>7515</v>
      </c>
      <c r="T31" t="s">
        <v>7515</v>
      </c>
      <c r="U31" t="s">
        <v>7515</v>
      </c>
      <c r="V31" t="s">
        <v>7515</v>
      </c>
      <c r="W31" t="s">
        <v>7515</v>
      </c>
      <c r="X31" t="s">
        <v>7515</v>
      </c>
      <c r="Y31" t="s">
        <v>7515</v>
      </c>
      <c r="Z31" t="s">
        <v>7515</v>
      </c>
      <c r="AA31" t="s">
        <v>7515</v>
      </c>
      <c r="AB31" t="s">
        <v>7515</v>
      </c>
      <c r="AC31" t="s">
        <v>7517</v>
      </c>
      <c r="AF31">
        <v>0</v>
      </c>
      <c r="AG31">
        <v>2</v>
      </c>
      <c r="AH31" t="s">
        <v>7575</v>
      </c>
      <c r="AI31" t="s">
        <v>7680</v>
      </c>
      <c r="AJ31">
        <v>2</v>
      </c>
      <c r="AK31" t="s">
        <v>6993</v>
      </c>
      <c r="AL31" t="s">
        <v>6794</v>
      </c>
      <c r="AM31" t="s">
        <v>6794</v>
      </c>
      <c r="AN31" t="s">
        <v>7680</v>
      </c>
      <c r="AO31">
        <v>0</v>
      </c>
      <c r="AP31">
        <v>8</v>
      </c>
      <c r="AQ31" t="s">
        <v>6988</v>
      </c>
      <c r="AR31" t="s">
        <v>6793</v>
      </c>
      <c r="AS31" t="s">
        <v>6794</v>
      </c>
      <c r="AT31" t="s">
        <v>6814</v>
      </c>
      <c r="AV31" t="s">
        <v>6991</v>
      </c>
      <c r="AW31" t="s">
        <v>7588</v>
      </c>
      <c r="AX31" t="s">
        <v>6794</v>
      </c>
      <c r="AY31" t="s">
        <v>6794</v>
      </c>
      <c r="AZ31" t="s">
        <v>6793</v>
      </c>
      <c r="BA31" t="s">
        <v>6793</v>
      </c>
      <c r="BB31" t="s">
        <v>6794</v>
      </c>
      <c r="BC31" t="s">
        <v>6794</v>
      </c>
      <c r="BD31" t="s">
        <v>6793</v>
      </c>
      <c r="BE31" t="s">
        <v>6794</v>
      </c>
      <c r="BF31" t="s">
        <v>6794</v>
      </c>
      <c r="BG31" t="s">
        <v>6793</v>
      </c>
      <c r="BH31" t="s">
        <v>6794</v>
      </c>
      <c r="BI31" t="s">
        <v>7024</v>
      </c>
      <c r="BJ31" t="s">
        <v>7022</v>
      </c>
      <c r="BK31" t="s">
        <v>6794</v>
      </c>
      <c r="BM31">
        <v>300</v>
      </c>
      <c r="BN31" t="s">
        <v>6</v>
      </c>
      <c r="BO31" t="s">
        <v>7519</v>
      </c>
      <c r="BP31" t="s">
        <v>6</v>
      </c>
      <c r="BQ31" t="s">
        <v>7559</v>
      </c>
      <c r="BR31" t="s">
        <v>7594</v>
      </c>
      <c r="BS31" t="s">
        <v>7515</v>
      </c>
      <c r="BT31" t="s">
        <v>7515</v>
      </c>
      <c r="BU31" t="s">
        <v>7515</v>
      </c>
      <c r="BV31" t="s">
        <v>7516</v>
      </c>
      <c r="BW31" t="s">
        <v>7515</v>
      </c>
      <c r="BX31" t="s">
        <v>7515</v>
      </c>
      <c r="BY31" t="s">
        <v>7515</v>
      </c>
      <c r="BZ31" t="s">
        <v>7515</v>
      </c>
      <c r="CA31" t="s">
        <v>7515</v>
      </c>
      <c r="CB31" t="s">
        <v>7516</v>
      </c>
      <c r="CC31" t="s">
        <v>7515</v>
      </c>
      <c r="CD31" t="s">
        <v>7515</v>
      </c>
      <c r="CE31" t="s">
        <v>6793</v>
      </c>
      <c r="CI31" t="s">
        <v>6793</v>
      </c>
      <c r="CJ31" t="s">
        <v>6794</v>
      </c>
      <c r="CK31" t="s">
        <v>6794</v>
      </c>
      <c r="CL31" t="s">
        <v>6794</v>
      </c>
      <c r="CM31" t="s">
        <v>6794</v>
      </c>
      <c r="CN31" t="s">
        <v>6794</v>
      </c>
      <c r="CO31" t="s">
        <v>6794</v>
      </c>
      <c r="CP31" t="s">
        <v>6793</v>
      </c>
      <c r="CQ31" t="s">
        <v>6793</v>
      </c>
      <c r="CR31" t="s">
        <v>7520</v>
      </c>
      <c r="CS31" t="s">
        <v>7521</v>
      </c>
      <c r="CT31" t="s">
        <v>7522</v>
      </c>
      <c r="CU31" t="s">
        <v>6793</v>
      </c>
      <c r="CV31">
        <v>3</v>
      </c>
      <c r="CW31">
        <v>4</v>
      </c>
      <c r="CX31">
        <v>5</v>
      </c>
      <c r="CY31" t="s">
        <v>6793</v>
      </c>
      <c r="CZ31">
        <v>3</v>
      </c>
      <c r="DA31" t="s">
        <v>6966</v>
      </c>
      <c r="DD31" t="s">
        <v>7557</v>
      </c>
      <c r="DE31" t="s">
        <v>7680</v>
      </c>
      <c r="DF31">
        <v>1</v>
      </c>
      <c r="DG31">
        <v>2008</v>
      </c>
      <c r="DH31" t="s">
        <v>7680</v>
      </c>
      <c r="DI31">
        <v>6</v>
      </c>
      <c r="DJ31">
        <v>2008</v>
      </c>
      <c r="DK31" t="s">
        <v>7557</v>
      </c>
      <c r="DL31" t="s">
        <v>7680</v>
      </c>
      <c r="DM31">
        <v>8</v>
      </c>
      <c r="DN31">
        <v>2008</v>
      </c>
      <c r="DO31" t="s">
        <v>7680</v>
      </c>
      <c r="DP31">
        <v>1</v>
      </c>
      <c r="DQ31">
        <v>2009</v>
      </c>
      <c r="DR31" t="s">
        <v>7557</v>
      </c>
      <c r="DS31" t="s">
        <v>7680</v>
      </c>
      <c r="DT31">
        <v>3</v>
      </c>
      <c r="DU31">
        <v>2009</v>
      </c>
      <c r="EC31">
        <v>3</v>
      </c>
      <c r="EE31">
        <v>1</v>
      </c>
      <c r="EF31">
        <v>0</v>
      </c>
      <c r="EG31">
        <v>0</v>
      </c>
      <c r="EH31">
        <v>0</v>
      </c>
      <c r="EI31">
        <v>2</v>
      </c>
      <c r="EJ31">
        <v>0</v>
      </c>
      <c r="EK31">
        <v>0</v>
      </c>
      <c r="EL31" t="s">
        <v>6794</v>
      </c>
      <c r="EV31" t="s">
        <v>6793</v>
      </c>
      <c r="EW31" t="s">
        <v>7538</v>
      </c>
      <c r="EX31" t="s">
        <v>7680</v>
      </c>
      <c r="EY31">
        <v>10</v>
      </c>
      <c r="EZ31">
        <v>2006</v>
      </c>
      <c r="FD31" t="s">
        <v>6793</v>
      </c>
      <c r="JJ31" t="s">
        <v>7524</v>
      </c>
      <c r="JK31" t="s">
        <v>7680</v>
      </c>
      <c r="JL31">
        <v>10</v>
      </c>
      <c r="JM31">
        <v>2006</v>
      </c>
      <c r="JO31" t="s">
        <v>7526</v>
      </c>
      <c r="JP31" t="s">
        <v>7526</v>
      </c>
      <c r="JQ31" t="s">
        <v>6794</v>
      </c>
      <c r="JR31" t="s">
        <v>6793</v>
      </c>
      <c r="LL31" t="s">
        <v>7524</v>
      </c>
      <c r="LM31" t="s">
        <v>7680</v>
      </c>
      <c r="LN31">
        <v>5</v>
      </c>
      <c r="LO31">
        <v>2006</v>
      </c>
      <c r="LS31" t="s">
        <v>6794</v>
      </c>
      <c r="LT31" t="s">
        <v>6793</v>
      </c>
      <c r="PS31" t="s">
        <v>7526</v>
      </c>
      <c r="PU31" t="s">
        <v>7526</v>
      </c>
      <c r="PV31" t="s">
        <v>7526</v>
      </c>
      <c r="QD31" t="s">
        <v>7528</v>
      </c>
      <c r="QE31" t="s">
        <v>7529</v>
      </c>
      <c r="QF31" t="s">
        <v>7528</v>
      </c>
      <c r="QG31" t="s">
        <v>7681</v>
      </c>
      <c r="QH31">
        <v>2008</v>
      </c>
      <c r="QI31">
        <v>1</v>
      </c>
      <c r="QJ31">
        <v>1</v>
      </c>
      <c r="QK31" s="329">
        <v>39463</v>
      </c>
      <c r="QL31">
        <v>0</v>
      </c>
      <c r="QM31">
        <v>1</v>
      </c>
      <c r="QN31" t="s">
        <v>194</v>
      </c>
      <c r="QO31">
        <v>0</v>
      </c>
      <c r="QP31">
        <v>35</v>
      </c>
      <c r="QR31">
        <v>0</v>
      </c>
      <c r="QS31">
        <v>1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1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1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0</v>
      </c>
      <c r="RT31">
        <v>0</v>
      </c>
      <c r="RU31">
        <v>0</v>
      </c>
      <c r="RV31">
        <f t="shared" si="1"/>
        <v>5</v>
      </c>
      <c r="RY31">
        <f t="shared" si="0"/>
        <v>7</v>
      </c>
    </row>
    <row r="32" spans="1:493" x14ac:dyDescent="0.3">
      <c r="A32">
        <v>71016</v>
      </c>
      <c r="B32">
        <v>22</v>
      </c>
      <c r="C32" t="s">
        <v>6793</v>
      </c>
      <c r="D32" t="s">
        <v>6794</v>
      </c>
      <c r="E32">
        <v>2</v>
      </c>
      <c r="I32" t="s">
        <v>6793</v>
      </c>
      <c r="J32" t="s">
        <v>7516</v>
      </c>
      <c r="K32" t="s">
        <v>7515</v>
      </c>
      <c r="L32" t="s">
        <v>7515</v>
      </c>
      <c r="M32" t="s">
        <v>7515</v>
      </c>
      <c r="N32" t="s">
        <v>7515</v>
      </c>
      <c r="O32" t="s">
        <v>7515</v>
      </c>
      <c r="P32" t="s">
        <v>7515</v>
      </c>
      <c r="Q32" t="s">
        <v>7515</v>
      </c>
      <c r="R32" t="s">
        <v>7515</v>
      </c>
      <c r="S32" t="s">
        <v>7515</v>
      </c>
      <c r="T32" t="s">
        <v>7515</v>
      </c>
      <c r="U32" t="s">
        <v>7515</v>
      </c>
      <c r="V32" t="s">
        <v>7515</v>
      </c>
      <c r="W32" t="s">
        <v>7515</v>
      </c>
      <c r="X32" t="s">
        <v>7515</v>
      </c>
      <c r="Y32" t="s">
        <v>7515</v>
      </c>
      <c r="Z32" t="s">
        <v>7515</v>
      </c>
      <c r="AA32" t="s">
        <v>7515</v>
      </c>
      <c r="AB32" t="s">
        <v>7515</v>
      </c>
      <c r="AC32" t="s">
        <v>6796</v>
      </c>
      <c r="AK32" t="s">
        <v>6985</v>
      </c>
      <c r="AL32" t="s">
        <v>6793</v>
      </c>
      <c r="AM32" t="s">
        <v>6793</v>
      </c>
      <c r="AN32" t="s">
        <v>7680</v>
      </c>
      <c r="AO32">
        <v>0</v>
      </c>
      <c r="AP32">
        <v>15</v>
      </c>
      <c r="AQ32" t="s">
        <v>6988</v>
      </c>
      <c r="AR32" t="s">
        <v>6793</v>
      </c>
      <c r="AS32" t="s">
        <v>6794</v>
      </c>
      <c r="AT32" t="s">
        <v>6813</v>
      </c>
      <c r="AU32" t="s">
        <v>7531</v>
      </c>
      <c r="AV32" t="s">
        <v>6991</v>
      </c>
      <c r="AX32" t="s">
        <v>6794</v>
      </c>
      <c r="AY32" t="s">
        <v>6793</v>
      </c>
      <c r="AZ32" t="s">
        <v>6794</v>
      </c>
      <c r="BA32" t="s">
        <v>6794</v>
      </c>
      <c r="BB32" t="s">
        <v>6793</v>
      </c>
      <c r="BC32" t="s">
        <v>6794</v>
      </c>
      <c r="BD32" t="s">
        <v>6794</v>
      </c>
      <c r="BE32" t="s">
        <v>6794</v>
      </c>
      <c r="BF32" t="s">
        <v>6794</v>
      </c>
      <c r="BG32" t="s">
        <v>6794</v>
      </c>
      <c r="BH32" t="s">
        <v>6794</v>
      </c>
      <c r="BI32" t="s">
        <v>7625</v>
      </c>
      <c r="BJ32" t="s">
        <v>7021</v>
      </c>
      <c r="BK32" t="s">
        <v>6794</v>
      </c>
      <c r="BM32">
        <v>50</v>
      </c>
      <c r="BN32" t="s">
        <v>7532</v>
      </c>
      <c r="BO32" t="s">
        <v>7519</v>
      </c>
      <c r="BP32" t="s">
        <v>7534</v>
      </c>
      <c r="BQ32" t="s">
        <v>7565</v>
      </c>
      <c r="BR32" t="s">
        <v>7543</v>
      </c>
      <c r="BS32" t="s">
        <v>7515</v>
      </c>
      <c r="BT32" t="s">
        <v>7516</v>
      </c>
      <c r="BU32" t="s">
        <v>7516</v>
      </c>
      <c r="BV32" t="s">
        <v>7515</v>
      </c>
      <c r="BW32" t="s">
        <v>7515</v>
      </c>
      <c r="BX32" t="s">
        <v>7515</v>
      </c>
      <c r="BY32" t="s">
        <v>7515</v>
      </c>
      <c r="BZ32" t="s">
        <v>7515</v>
      </c>
      <c r="CA32" t="s">
        <v>7515</v>
      </c>
      <c r="CB32" t="s">
        <v>7515</v>
      </c>
      <c r="CC32" t="s">
        <v>7515</v>
      </c>
      <c r="CD32" t="s">
        <v>7515</v>
      </c>
      <c r="CE32" t="s">
        <v>6794</v>
      </c>
      <c r="CI32" t="s">
        <v>6793</v>
      </c>
      <c r="CJ32" t="s">
        <v>6793</v>
      </c>
      <c r="CK32" t="s">
        <v>6794</v>
      </c>
      <c r="CL32" t="s">
        <v>6793</v>
      </c>
      <c r="CM32" t="s">
        <v>6793</v>
      </c>
      <c r="CN32" t="s">
        <v>6794</v>
      </c>
      <c r="CO32" t="s">
        <v>6794</v>
      </c>
      <c r="CP32" t="s">
        <v>6793</v>
      </c>
      <c r="CQ32" t="s">
        <v>6794</v>
      </c>
      <c r="CR32" t="s">
        <v>7520</v>
      </c>
      <c r="CS32" t="s">
        <v>7521</v>
      </c>
      <c r="CT32" t="s">
        <v>7602</v>
      </c>
      <c r="CU32" t="s">
        <v>6793</v>
      </c>
      <c r="CV32">
        <v>3</v>
      </c>
      <c r="CW32">
        <v>5</v>
      </c>
      <c r="CX32">
        <v>4</v>
      </c>
      <c r="CY32" t="s">
        <v>6793</v>
      </c>
      <c r="CZ32">
        <v>4</v>
      </c>
      <c r="DA32" t="s">
        <v>7680</v>
      </c>
      <c r="DB32">
        <v>1</v>
      </c>
      <c r="DC32">
        <v>2008</v>
      </c>
      <c r="DD32" t="s">
        <v>7557</v>
      </c>
      <c r="DE32" t="s">
        <v>7680</v>
      </c>
      <c r="DF32">
        <v>3</v>
      </c>
      <c r="DG32">
        <v>2008</v>
      </c>
      <c r="DH32" t="s">
        <v>7680</v>
      </c>
      <c r="DI32">
        <v>11</v>
      </c>
      <c r="DJ32">
        <v>2008</v>
      </c>
      <c r="DK32" t="s">
        <v>7557</v>
      </c>
      <c r="DL32" t="s">
        <v>7680</v>
      </c>
      <c r="DM32">
        <v>12</v>
      </c>
      <c r="DN32">
        <v>2008</v>
      </c>
      <c r="DO32" t="s">
        <v>7680</v>
      </c>
      <c r="DP32">
        <v>4</v>
      </c>
      <c r="DQ32">
        <v>2006</v>
      </c>
      <c r="DR32" t="s">
        <v>7557</v>
      </c>
      <c r="DS32" t="s">
        <v>7680</v>
      </c>
      <c r="DT32">
        <v>5</v>
      </c>
      <c r="DU32">
        <v>2006</v>
      </c>
      <c r="DV32" t="s">
        <v>7680</v>
      </c>
      <c r="DW32">
        <v>10</v>
      </c>
      <c r="DX32">
        <v>2006</v>
      </c>
      <c r="DY32" t="s">
        <v>7557</v>
      </c>
      <c r="DZ32" t="s">
        <v>7680</v>
      </c>
      <c r="EA32">
        <v>10</v>
      </c>
      <c r="EB32">
        <v>2006</v>
      </c>
      <c r="EC32">
        <v>3</v>
      </c>
      <c r="EE32">
        <v>1</v>
      </c>
      <c r="EF32">
        <v>0</v>
      </c>
      <c r="EG32">
        <v>0</v>
      </c>
      <c r="EH32">
        <v>0</v>
      </c>
      <c r="EI32">
        <v>2</v>
      </c>
      <c r="EJ32">
        <v>0</v>
      </c>
      <c r="EK32">
        <v>0</v>
      </c>
      <c r="EL32" t="s">
        <v>6794</v>
      </c>
      <c r="EV32" t="s">
        <v>6793</v>
      </c>
      <c r="EW32" t="s">
        <v>7524</v>
      </c>
      <c r="EX32" t="s">
        <v>7680</v>
      </c>
      <c r="EY32">
        <v>4</v>
      </c>
      <c r="EZ32">
        <v>2007</v>
      </c>
      <c r="FD32" t="s">
        <v>6794</v>
      </c>
      <c r="FE32" t="s">
        <v>6793</v>
      </c>
      <c r="JJ32" t="s">
        <v>7524</v>
      </c>
      <c r="JK32" t="s">
        <v>7680</v>
      </c>
      <c r="JL32">
        <v>11</v>
      </c>
      <c r="JM32">
        <v>2008</v>
      </c>
      <c r="JO32" t="s">
        <v>7526</v>
      </c>
      <c r="JP32" t="s">
        <v>7526</v>
      </c>
      <c r="JQ32" t="s">
        <v>6794</v>
      </c>
      <c r="JR32" t="s">
        <v>6793</v>
      </c>
      <c r="PG32">
        <v>0</v>
      </c>
      <c r="PH32" t="s">
        <v>7515</v>
      </c>
      <c r="PI32" t="s">
        <v>7515</v>
      </c>
      <c r="PJ32" t="s">
        <v>7515</v>
      </c>
      <c r="PK32" t="s">
        <v>7515</v>
      </c>
      <c r="PL32" t="s">
        <v>7515</v>
      </c>
      <c r="PM32" t="s">
        <v>7515</v>
      </c>
      <c r="PN32" t="s">
        <v>7516</v>
      </c>
      <c r="PO32" t="s">
        <v>7515</v>
      </c>
      <c r="PP32" t="s">
        <v>7515</v>
      </c>
      <c r="PQ32" t="s">
        <v>7515</v>
      </c>
      <c r="PR32" t="s">
        <v>7515</v>
      </c>
      <c r="PS32" t="s">
        <v>7526</v>
      </c>
      <c r="PU32" t="s">
        <v>7526</v>
      </c>
      <c r="PV32" t="s">
        <v>7582</v>
      </c>
      <c r="QD32" t="s">
        <v>7528</v>
      </c>
      <c r="QE32" t="s">
        <v>7539</v>
      </c>
      <c r="QF32" t="s">
        <v>7528</v>
      </c>
      <c r="QG32" t="s">
        <v>7681</v>
      </c>
      <c r="QH32">
        <v>2008</v>
      </c>
      <c r="QI32">
        <v>10</v>
      </c>
      <c r="QJ32">
        <v>1</v>
      </c>
      <c r="QK32" s="329">
        <v>39723</v>
      </c>
      <c r="QL32">
        <v>1</v>
      </c>
      <c r="QM32">
        <v>0</v>
      </c>
      <c r="QN32" t="s">
        <v>212</v>
      </c>
      <c r="QO32">
        <v>2008</v>
      </c>
      <c r="QP32">
        <v>50</v>
      </c>
      <c r="QQ32">
        <v>1</v>
      </c>
      <c r="QR32">
        <v>0</v>
      </c>
      <c r="QS32">
        <v>1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1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0</v>
      </c>
      <c r="RV32">
        <f t="shared" si="1"/>
        <v>3</v>
      </c>
      <c r="RY32">
        <f t="shared" si="0"/>
        <v>8</v>
      </c>
    </row>
    <row r="33" spans="1:493" x14ac:dyDescent="0.3">
      <c r="A33">
        <v>71017</v>
      </c>
      <c r="B33">
        <v>23</v>
      </c>
      <c r="C33" t="s">
        <v>6793</v>
      </c>
      <c r="D33" t="s">
        <v>6793</v>
      </c>
      <c r="I33" t="s">
        <v>6793</v>
      </c>
      <c r="J33" t="s">
        <v>7515</v>
      </c>
      <c r="K33" t="s">
        <v>7515</v>
      </c>
      <c r="L33" t="s">
        <v>7515</v>
      </c>
      <c r="M33" t="s">
        <v>7515</v>
      </c>
      <c r="N33" t="s">
        <v>7515</v>
      </c>
      <c r="O33" t="s">
        <v>7515</v>
      </c>
      <c r="P33" t="s">
        <v>7515</v>
      </c>
      <c r="Q33" t="s">
        <v>7515</v>
      </c>
      <c r="R33" t="s">
        <v>7515</v>
      </c>
      <c r="S33" t="s">
        <v>7515</v>
      </c>
      <c r="T33" t="s">
        <v>7515</v>
      </c>
      <c r="U33" t="s">
        <v>7515</v>
      </c>
      <c r="V33" t="s">
        <v>7515</v>
      </c>
      <c r="W33" t="s">
        <v>7515</v>
      </c>
      <c r="X33" t="s">
        <v>7515</v>
      </c>
      <c r="Y33" t="s">
        <v>7515</v>
      </c>
      <c r="Z33" t="s">
        <v>7515</v>
      </c>
      <c r="AA33" t="s">
        <v>7516</v>
      </c>
      <c r="AB33" t="s">
        <v>7515</v>
      </c>
      <c r="AC33" t="s">
        <v>7517</v>
      </c>
      <c r="AF33">
        <v>0</v>
      </c>
      <c r="AG33">
        <v>10</v>
      </c>
      <c r="AH33" t="s">
        <v>6845</v>
      </c>
      <c r="AK33" t="s">
        <v>6993</v>
      </c>
      <c r="AL33" t="s">
        <v>6794</v>
      </c>
      <c r="AM33" t="s">
        <v>6794</v>
      </c>
      <c r="AN33" t="s">
        <v>7680</v>
      </c>
      <c r="AO33">
        <v>0</v>
      </c>
      <c r="AP33">
        <v>15</v>
      </c>
      <c r="AQ33" t="s">
        <v>7568</v>
      </c>
      <c r="AT33" t="s">
        <v>6814</v>
      </c>
      <c r="AV33" t="s">
        <v>6991</v>
      </c>
      <c r="AW33" t="s">
        <v>7588</v>
      </c>
      <c r="AX33" t="s">
        <v>6794</v>
      </c>
      <c r="AY33" t="s">
        <v>6794</v>
      </c>
      <c r="AZ33" t="s">
        <v>6794</v>
      </c>
      <c r="BA33" t="s">
        <v>6794</v>
      </c>
      <c r="BC33" t="s">
        <v>6794</v>
      </c>
      <c r="BD33" t="s">
        <v>6794</v>
      </c>
      <c r="BE33" t="s">
        <v>6794</v>
      </c>
      <c r="BF33" t="s">
        <v>6793</v>
      </c>
      <c r="BG33" t="s">
        <v>6794</v>
      </c>
      <c r="BH33" t="s">
        <v>6794</v>
      </c>
      <c r="BI33" t="s">
        <v>7027</v>
      </c>
      <c r="BJ33" t="s">
        <v>7686</v>
      </c>
      <c r="BK33" t="s">
        <v>6794</v>
      </c>
      <c r="BM33">
        <v>50</v>
      </c>
      <c r="BN33" t="s">
        <v>6</v>
      </c>
      <c r="BO33" t="s">
        <v>7519</v>
      </c>
      <c r="BP33" t="s">
        <v>6</v>
      </c>
      <c r="BQ33" t="s">
        <v>7559</v>
      </c>
      <c r="BR33" t="s">
        <v>7543</v>
      </c>
      <c r="BS33" t="s">
        <v>7515</v>
      </c>
      <c r="BT33" t="s">
        <v>7515</v>
      </c>
      <c r="BU33" t="s">
        <v>7515</v>
      </c>
      <c r="BV33" t="s">
        <v>7515</v>
      </c>
      <c r="BW33" t="s">
        <v>7515</v>
      </c>
      <c r="BX33" t="s">
        <v>7515</v>
      </c>
      <c r="BY33" t="s">
        <v>7515</v>
      </c>
      <c r="BZ33" t="s">
        <v>7516</v>
      </c>
      <c r="CA33" t="s">
        <v>7515</v>
      </c>
      <c r="CB33" t="s">
        <v>7515</v>
      </c>
      <c r="CC33" t="s">
        <v>7515</v>
      </c>
      <c r="CD33" t="s">
        <v>7515</v>
      </c>
      <c r="CE33" t="s">
        <v>6794</v>
      </c>
      <c r="CI33" t="s">
        <v>6793</v>
      </c>
      <c r="CJ33" t="s">
        <v>6793</v>
      </c>
      <c r="CK33" t="s">
        <v>6794</v>
      </c>
      <c r="CL33" t="s">
        <v>6794</v>
      </c>
      <c r="CM33" t="s">
        <v>6794</v>
      </c>
      <c r="CN33" t="s">
        <v>6793</v>
      </c>
      <c r="CO33" t="s">
        <v>6794</v>
      </c>
      <c r="CP33" t="s">
        <v>6793</v>
      </c>
      <c r="CQ33" t="s">
        <v>6793</v>
      </c>
      <c r="CR33" t="s">
        <v>7520</v>
      </c>
      <c r="CS33" t="s">
        <v>7521</v>
      </c>
      <c r="CT33" t="s">
        <v>7522</v>
      </c>
      <c r="CU33" t="s">
        <v>6793</v>
      </c>
      <c r="CV33">
        <v>4</v>
      </c>
      <c r="CW33">
        <v>4</v>
      </c>
      <c r="CX33">
        <v>5</v>
      </c>
      <c r="CY33" t="s">
        <v>6794</v>
      </c>
      <c r="EC33">
        <v>3</v>
      </c>
      <c r="EE33">
        <v>2</v>
      </c>
      <c r="EF33">
        <v>0</v>
      </c>
      <c r="EG33">
        <v>0</v>
      </c>
      <c r="EH33">
        <v>0</v>
      </c>
      <c r="EI33">
        <v>0</v>
      </c>
      <c r="EJ33">
        <v>1</v>
      </c>
      <c r="EK33">
        <v>0</v>
      </c>
      <c r="EL33" t="s">
        <v>6794</v>
      </c>
      <c r="EV33" t="s">
        <v>6793</v>
      </c>
      <c r="LC33" t="s">
        <v>7524</v>
      </c>
      <c r="LD33" t="s">
        <v>6</v>
      </c>
      <c r="LG33" t="s">
        <v>7578</v>
      </c>
      <c r="LH33" t="s">
        <v>7527</v>
      </c>
      <c r="LI33" t="s">
        <v>7526</v>
      </c>
      <c r="LJ33" t="s">
        <v>6966</v>
      </c>
      <c r="LL33" t="s">
        <v>7524</v>
      </c>
      <c r="LM33" t="s">
        <v>7680</v>
      </c>
      <c r="LN33">
        <v>3</v>
      </c>
      <c r="LO33">
        <v>2008</v>
      </c>
      <c r="LS33" t="s">
        <v>6794</v>
      </c>
      <c r="LT33" t="s">
        <v>6966</v>
      </c>
      <c r="PS33" t="s">
        <v>7527</v>
      </c>
      <c r="PT33" t="s">
        <v>6</v>
      </c>
      <c r="PU33" t="s">
        <v>7527</v>
      </c>
      <c r="PW33" t="s">
        <v>7515</v>
      </c>
      <c r="PX33" t="s">
        <v>7515</v>
      </c>
      <c r="PY33" t="s">
        <v>7515</v>
      </c>
      <c r="PZ33" t="s">
        <v>7515</v>
      </c>
      <c r="QA33" t="s">
        <v>7515</v>
      </c>
      <c r="QB33" t="s">
        <v>7515</v>
      </c>
      <c r="QC33" t="s">
        <v>7516</v>
      </c>
      <c r="QD33" t="s">
        <v>7528</v>
      </c>
      <c r="QE33" t="s">
        <v>7529</v>
      </c>
      <c r="QF33" t="s">
        <v>7528</v>
      </c>
      <c r="QG33" t="s">
        <v>7681</v>
      </c>
      <c r="QH33">
        <v>2008</v>
      </c>
      <c r="QI33">
        <v>2</v>
      </c>
      <c r="QJ33">
        <v>1</v>
      </c>
      <c r="QK33" s="329">
        <v>39506</v>
      </c>
      <c r="QL33">
        <v>0</v>
      </c>
      <c r="QM33">
        <v>1</v>
      </c>
      <c r="QN33" t="s">
        <v>212</v>
      </c>
      <c r="QO33">
        <v>2008</v>
      </c>
      <c r="QP33">
        <v>50</v>
      </c>
      <c r="QR33">
        <v>0</v>
      </c>
      <c r="QS33">
        <v>0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1</v>
      </c>
      <c r="RL33">
        <v>1</v>
      </c>
      <c r="RM33">
        <v>0</v>
      </c>
      <c r="RN33">
        <v>0</v>
      </c>
      <c r="RO33">
        <v>0</v>
      </c>
      <c r="RP33">
        <v>0</v>
      </c>
      <c r="RQ33">
        <v>0</v>
      </c>
      <c r="RR33">
        <v>0</v>
      </c>
      <c r="RS33">
        <v>0</v>
      </c>
      <c r="RT33">
        <v>0</v>
      </c>
      <c r="RU33">
        <v>0</v>
      </c>
      <c r="RV33">
        <f t="shared" si="1"/>
        <v>3</v>
      </c>
      <c r="RY33">
        <f t="shared" si="0"/>
        <v>9</v>
      </c>
    </row>
    <row r="34" spans="1:493" x14ac:dyDescent="0.3">
      <c r="A34">
        <v>71018</v>
      </c>
      <c r="B34">
        <v>24</v>
      </c>
      <c r="C34" t="s">
        <v>6793</v>
      </c>
      <c r="D34" t="s">
        <v>6793</v>
      </c>
      <c r="I34" t="s">
        <v>6793</v>
      </c>
      <c r="J34" t="s">
        <v>7515</v>
      </c>
      <c r="K34" t="s">
        <v>7515</v>
      </c>
      <c r="L34" t="s">
        <v>7515</v>
      </c>
      <c r="M34" t="s">
        <v>7515</v>
      </c>
      <c r="N34" t="s">
        <v>7515</v>
      </c>
      <c r="O34" t="s">
        <v>7515</v>
      </c>
      <c r="P34" t="s">
        <v>7515</v>
      </c>
      <c r="Q34" t="s">
        <v>7515</v>
      </c>
      <c r="R34" t="s">
        <v>7515</v>
      </c>
      <c r="S34" t="s">
        <v>7515</v>
      </c>
      <c r="T34" t="s">
        <v>7516</v>
      </c>
      <c r="U34" t="s">
        <v>7515</v>
      </c>
      <c r="V34" t="s">
        <v>7515</v>
      </c>
      <c r="W34" t="s">
        <v>7515</v>
      </c>
      <c r="X34" t="s">
        <v>7515</v>
      </c>
      <c r="Y34" t="s">
        <v>7515</v>
      </c>
      <c r="Z34" t="s">
        <v>7515</v>
      </c>
      <c r="AA34" t="s">
        <v>7515</v>
      </c>
      <c r="AB34" t="s">
        <v>7515</v>
      </c>
      <c r="AC34" t="s">
        <v>6796</v>
      </c>
      <c r="AK34" t="s">
        <v>6985</v>
      </c>
      <c r="AL34" t="s">
        <v>6793</v>
      </c>
      <c r="AM34" t="s">
        <v>6794</v>
      </c>
      <c r="AN34" t="s">
        <v>7680</v>
      </c>
      <c r="AO34">
        <v>0</v>
      </c>
      <c r="AP34">
        <v>20</v>
      </c>
      <c r="AQ34" t="s">
        <v>6988</v>
      </c>
      <c r="AR34" t="s">
        <v>6793</v>
      </c>
      <c r="AS34" t="s">
        <v>6793</v>
      </c>
      <c r="AT34" t="s">
        <v>6813</v>
      </c>
      <c r="AU34" t="s">
        <v>7531</v>
      </c>
      <c r="AV34" t="s">
        <v>6991</v>
      </c>
      <c r="AX34" t="s">
        <v>6793</v>
      </c>
      <c r="AY34" t="s">
        <v>6794</v>
      </c>
      <c r="AZ34" t="s">
        <v>6794</v>
      </c>
      <c r="BA34" t="s">
        <v>6793</v>
      </c>
      <c r="BB34" t="s">
        <v>6794</v>
      </c>
      <c r="BC34" t="s">
        <v>6794</v>
      </c>
      <c r="BD34" t="s">
        <v>6794</v>
      </c>
      <c r="BE34" t="s">
        <v>6794</v>
      </c>
      <c r="BF34" t="s">
        <v>6794</v>
      </c>
      <c r="BG34" t="s">
        <v>6794</v>
      </c>
      <c r="BH34" t="s">
        <v>6794</v>
      </c>
      <c r="BI34" t="s">
        <v>7029</v>
      </c>
      <c r="BJ34" t="s">
        <v>7024</v>
      </c>
      <c r="BK34" t="s">
        <v>6794</v>
      </c>
      <c r="BM34">
        <v>20</v>
      </c>
      <c r="BN34" t="s">
        <v>7532</v>
      </c>
      <c r="BO34" t="s">
        <v>7533</v>
      </c>
      <c r="BP34" t="s">
        <v>7604</v>
      </c>
      <c r="BQ34" t="s">
        <v>7559</v>
      </c>
      <c r="BR34" t="s">
        <v>7561</v>
      </c>
      <c r="BS34" t="s">
        <v>7516</v>
      </c>
      <c r="BT34" t="s">
        <v>7515</v>
      </c>
      <c r="BU34" t="s">
        <v>7515</v>
      </c>
      <c r="BV34" t="s">
        <v>7515</v>
      </c>
      <c r="BW34" t="s">
        <v>7515</v>
      </c>
      <c r="BX34" t="s">
        <v>7515</v>
      </c>
      <c r="BY34" t="s">
        <v>7515</v>
      </c>
      <c r="BZ34" t="s">
        <v>7515</v>
      </c>
      <c r="CA34" t="s">
        <v>7515</v>
      </c>
      <c r="CB34" t="s">
        <v>7515</v>
      </c>
      <c r="CC34" t="s">
        <v>7515</v>
      </c>
      <c r="CD34" t="s">
        <v>7515</v>
      </c>
      <c r="CE34" t="s">
        <v>6794</v>
      </c>
      <c r="CI34" t="s">
        <v>6793</v>
      </c>
      <c r="CJ34" t="s">
        <v>6793</v>
      </c>
      <c r="CK34" t="s">
        <v>6794</v>
      </c>
      <c r="CL34" t="s">
        <v>6793</v>
      </c>
      <c r="CM34" t="s">
        <v>6794</v>
      </c>
      <c r="CN34" t="s">
        <v>6793</v>
      </c>
      <c r="CO34" t="s">
        <v>6794</v>
      </c>
      <c r="CP34" t="s">
        <v>6793</v>
      </c>
      <c r="CQ34" t="s">
        <v>6794</v>
      </c>
      <c r="CR34" t="s">
        <v>7520</v>
      </c>
      <c r="CS34" t="s">
        <v>7521</v>
      </c>
      <c r="CT34" t="s">
        <v>6966</v>
      </c>
      <c r="CU34" t="s">
        <v>6793</v>
      </c>
      <c r="CV34">
        <v>2</v>
      </c>
      <c r="CW34">
        <v>3</v>
      </c>
      <c r="CX34">
        <v>2</v>
      </c>
      <c r="CY34" t="s">
        <v>6793</v>
      </c>
      <c r="CZ34">
        <v>1</v>
      </c>
      <c r="DA34" t="s">
        <v>6966</v>
      </c>
      <c r="DD34" t="s">
        <v>7557</v>
      </c>
      <c r="DE34" t="s">
        <v>7680</v>
      </c>
      <c r="DF34">
        <v>4</v>
      </c>
      <c r="DG34">
        <v>2009</v>
      </c>
      <c r="EC34">
        <v>3</v>
      </c>
      <c r="EE34">
        <v>0</v>
      </c>
      <c r="EF34">
        <v>1</v>
      </c>
      <c r="EG34">
        <v>0</v>
      </c>
      <c r="EH34">
        <v>0</v>
      </c>
      <c r="EI34">
        <v>2</v>
      </c>
      <c r="EJ34">
        <v>0</v>
      </c>
      <c r="EK34">
        <v>0</v>
      </c>
      <c r="EL34" t="s">
        <v>6793</v>
      </c>
      <c r="EM34" t="s">
        <v>7573</v>
      </c>
      <c r="EO34">
        <v>1</v>
      </c>
      <c r="EP34" t="s">
        <v>7683</v>
      </c>
      <c r="EQ34">
        <v>2008</v>
      </c>
      <c r="ER34" t="s">
        <v>7684</v>
      </c>
      <c r="EV34" t="s">
        <v>6793</v>
      </c>
      <c r="LC34" t="s">
        <v>7524</v>
      </c>
      <c r="LD34" t="s">
        <v>6</v>
      </c>
      <c r="LG34" t="s">
        <v>7578</v>
      </c>
      <c r="LH34" t="s">
        <v>7526</v>
      </c>
      <c r="LI34" t="s">
        <v>7526</v>
      </c>
      <c r="LJ34" t="s">
        <v>6794</v>
      </c>
      <c r="LK34" t="s">
        <v>6966</v>
      </c>
      <c r="PS34" t="s">
        <v>6</v>
      </c>
      <c r="PT34" t="s">
        <v>7526</v>
      </c>
      <c r="PU34" t="s">
        <v>7526</v>
      </c>
      <c r="PW34" t="s">
        <v>7515</v>
      </c>
      <c r="PX34" t="s">
        <v>7515</v>
      </c>
      <c r="PY34" t="s">
        <v>7515</v>
      </c>
      <c r="PZ34" t="s">
        <v>7515</v>
      </c>
      <c r="QA34" t="s">
        <v>7515</v>
      </c>
      <c r="QB34" t="s">
        <v>7515</v>
      </c>
      <c r="QC34" t="s">
        <v>7516</v>
      </c>
      <c r="QD34" t="s">
        <v>7528</v>
      </c>
      <c r="QE34" t="s">
        <v>7529</v>
      </c>
      <c r="QF34" t="s">
        <v>7528</v>
      </c>
      <c r="QG34" t="s">
        <v>7681</v>
      </c>
      <c r="QH34">
        <v>2008</v>
      </c>
      <c r="QI34">
        <v>2</v>
      </c>
      <c r="QJ34">
        <v>1</v>
      </c>
      <c r="QK34" s="329">
        <v>39505</v>
      </c>
      <c r="QL34">
        <v>1</v>
      </c>
      <c r="QM34">
        <v>0</v>
      </c>
      <c r="QN34" t="s">
        <v>194</v>
      </c>
      <c r="QO34">
        <v>0</v>
      </c>
      <c r="QP34">
        <v>35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1</v>
      </c>
      <c r="RL34">
        <v>0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0</v>
      </c>
      <c r="RT34">
        <v>0</v>
      </c>
      <c r="RU34">
        <v>0</v>
      </c>
      <c r="RV34">
        <f t="shared" si="1"/>
        <v>2</v>
      </c>
      <c r="RY34">
        <f t="shared" si="0"/>
        <v>6</v>
      </c>
    </row>
    <row r="35" spans="1:493" x14ac:dyDescent="0.3">
      <c r="A35">
        <v>71019</v>
      </c>
      <c r="B35">
        <v>26</v>
      </c>
      <c r="C35" t="s">
        <v>6793</v>
      </c>
      <c r="D35" t="s">
        <v>6793</v>
      </c>
      <c r="I35" t="s">
        <v>6793</v>
      </c>
      <c r="J35" t="s">
        <v>7515</v>
      </c>
      <c r="K35" t="s">
        <v>7516</v>
      </c>
      <c r="L35" t="s">
        <v>7515</v>
      </c>
      <c r="M35" t="s">
        <v>7515</v>
      </c>
      <c r="N35" t="s">
        <v>7515</v>
      </c>
      <c r="O35" t="s">
        <v>7515</v>
      </c>
      <c r="P35" t="s">
        <v>7515</v>
      </c>
      <c r="Q35" t="s">
        <v>7515</v>
      </c>
      <c r="R35" t="s">
        <v>7515</v>
      </c>
      <c r="S35" t="s">
        <v>7515</v>
      </c>
      <c r="T35" t="s">
        <v>7515</v>
      </c>
      <c r="U35" t="s">
        <v>7515</v>
      </c>
      <c r="V35" t="s">
        <v>7515</v>
      </c>
      <c r="W35" t="s">
        <v>7515</v>
      </c>
      <c r="X35" t="s">
        <v>7515</v>
      </c>
      <c r="Y35" t="s">
        <v>7515</v>
      </c>
      <c r="Z35" t="s">
        <v>7515</v>
      </c>
      <c r="AA35" t="s">
        <v>7515</v>
      </c>
      <c r="AB35" t="s">
        <v>7515</v>
      </c>
      <c r="AC35" t="s">
        <v>6796</v>
      </c>
      <c r="AK35" t="s">
        <v>6985</v>
      </c>
      <c r="AL35" t="s">
        <v>6794</v>
      </c>
      <c r="AM35" t="s">
        <v>6794</v>
      </c>
      <c r="AN35" t="s">
        <v>6</v>
      </c>
      <c r="AQ35" t="s">
        <v>6988</v>
      </c>
      <c r="AR35" t="s">
        <v>6966</v>
      </c>
      <c r="AS35" t="s">
        <v>6793</v>
      </c>
      <c r="AT35" t="s">
        <v>6813</v>
      </c>
      <c r="AU35" t="s">
        <v>7562</v>
      </c>
      <c r="AV35" t="s">
        <v>7518</v>
      </c>
      <c r="AX35" t="s">
        <v>6794</v>
      </c>
      <c r="AY35" t="s">
        <v>6794</v>
      </c>
      <c r="AZ35" t="s">
        <v>6793</v>
      </c>
      <c r="BA35" t="s">
        <v>6793</v>
      </c>
      <c r="BB35" t="s">
        <v>6793</v>
      </c>
      <c r="BC35" t="s">
        <v>6793</v>
      </c>
      <c r="BD35" t="s">
        <v>6793</v>
      </c>
      <c r="BE35" t="s">
        <v>6794</v>
      </c>
      <c r="BF35" t="s">
        <v>6794</v>
      </c>
      <c r="BG35" t="s">
        <v>6794</v>
      </c>
      <c r="BH35" t="s">
        <v>6794</v>
      </c>
      <c r="BI35" t="s">
        <v>7024</v>
      </c>
      <c r="BJ35" t="s">
        <v>7021</v>
      </c>
      <c r="BK35" t="s">
        <v>6794</v>
      </c>
      <c r="BM35">
        <v>15</v>
      </c>
      <c r="BN35" t="s">
        <v>6</v>
      </c>
      <c r="BO35" t="s">
        <v>7519</v>
      </c>
      <c r="BP35" t="s">
        <v>7554</v>
      </c>
      <c r="BQ35" t="s">
        <v>7559</v>
      </c>
      <c r="BR35" t="s">
        <v>6757</v>
      </c>
      <c r="BS35" t="s">
        <v>7516</v>
      </c>
      <c r="BT35" t="s">
        <v>7515</v>
      </c>
      <c r="BU35" t="s">
        <v>7515</v>
      </c>
      <c r="BV35" t="s">
        <v>7515</v>
      </c>
      <c r="BW35" t="s">
        <v>7515</v>
      </c>
      <c r="BX35" t="s">
        <v>7515</v>
      </c>
      <c r="BY35" t="s">
        <v>7515</v>
      </c>
      <c r="BZ35" t="s">
        <v>7515</v>
      </c>
      <c r="CA35" t="s">
        <v>7515</v>
      </c>
      <c r="CB35" t="s">
        <v>7515</v>
      </c>
      <c r="CC35" t="s">
        <v>7515</v>
      </c>
      <c r="CD35" t="s">
        <v>7515</v>
      </c>
      <c r="CE35" t="s">
        <v>6793</v>
      </c>
      <c r="CI35" t="s">
        <v>6793</v>
      </c>
      <c r="CJ35" t="s">
        <v>6793</v>
      </c>
      <c r="CK35" t="s">
        <v>6794</v>
      </c>
      <c r="CL35" t="s">
        <v>6793</v>
      </c>
      <c r="CM35" t="s">
        <v>6794</v>
      </c>
      <c r="CN35" t="s">
        <v>6794</v>
      </c>
      <c r="CO35" t="s">
        <v>6794</v>
      </c>
      <c r="CP35" t="s">
        <v>6793</v>
      </c>
      <c r="CQ35" t="s">
        <v>6793</v>
      </c>
      <c r="CR35" t="s">
        <v>7545</v>
      </c>
      <c r="CS35" t="s">
        <v>7607</v>
      </c>
      <c r="CT35" t="s">
        <v>6966</v>
      </c>
      <c r="CU35" t="s">
        <v>6793</v>
      </c>
      <c r="CV35">
        <v>1</v>
      </c>
      <c r="CW35">
        <v>2</v>
      </c>
      <c r="CX35">
        <v>2</v>
      </c>
      <c r="CY35" t="s">
        <v>6794</v>
      </c>
      <c r="EC35">
        <v>4</v>
      </c>
      <c r="EE35">
        <v>1</v>
      </c>
      <c r="EF35">
        <v>1</v>
      </c>
      <c r="EG35">
        <v>0</v>
      </c>
      <c r="EH35">
        <v>0</v>
      </c>
      <c r="EI35">
        <v>2</v>
      </c>
      <c r="EJ35">
        <v>0</v>
      </c>
      <c r="EK35">
        <v>0</v>
      </c>
      <c r="EL35" t="s">
        <v>6794</v>
      </c>
      <c r="EV35" t="s">
        <v>6794</v>
      </c>
      <c r="PS35" t="s">
        <v>7526</v>
      </c>
      <c r="PT35" t="s">
        <v>7526</v>
      </c>
      <c r="PU35" t="s">
        <v>7527</v>
      </c>
      <c r="PV35" t="s">
        <v>7526</v>
      </c>
      <c r="PW35" t="s">
        <v>7515</v>
      </c>
      <c r="PX35" t="s">
        <v>7515</v>
      </c>
      <c r="PY35" t="s">
        <v>7515</v>
      </c>
      <c r="PZ35" t="s">
        <v>7515</v>
      </c>
      <c r="QA35" t="s">
        <v>7515</v>
      </c>
      <c r="QB35" t="s">
        <v>7515</v>
      </c>
      <c r="QC35" t="s">
        <v>7516</v>
      </c>
      <c r="QD35" t="s">
        <v>7528</v>
      </c>
      <c r="QE35" t="s">
        <v>7539</v>
      </c>
      <c r="QF35" t="s">
        <v>7528</v>
      </c>
      <c r="QG35" t="s">
        <v>7681</v>
      </c>
      <c r="QH35">
        <v>2008</v>
      </c>
      <c r="QI35">
        <v>11</v>
      </c>
      <c r="QJ35">
        <v>1</v>
      </c>
      <c r="QK35" s="329">
        <v>39777</v>
      </c>
      <c r="QL35">
        <v>1</v>
      </c>
      <c r="QM35">
        <v>0</v>
      </c>
      <c r="QN35" t="s">
        <v>194</v>
      </c>
      <c r="QO35">
        <v>0</v>
      </c>
      <c r="QP35">
        <v>88</v>
      </c>
      <c r="RV35">
        <f t="shared" si="1"/>
        <v>0</v>
      </c>
      <c r="RY35">
        <f t="shared" si="0"/>
        <v>7</v>
      </c>
    </row>
    <row r="36" spans="1:493" x14ac:dyDescent="0.3">
      <c r="A36">
        <v>71020</v>
      </c>
      <c r="B36">
        <v>27</v>
      </c>
      <c r="C36" t="s">
        <v>6793</v>
      </c>
      <c r="D36" t="s">
        <v>6793</v>
      </c>
      <c r="I36" t="s">
        <v>6793</v>
      </c>
      <c r="J36" t="s">
        <v>7515</v>
      </c>
      <c r="K36" t="s">
        <v>7515</v>
      </c>
      <c r="L36" t="s">
        <v>7516</v>
      </c>
      <c r="M36" t="s">
        <v>7515</v>
      </c>
      <c r="N36" t="s">
        <v>7515</v>
      </c>
      <c r="O36" t="s">
        <v>7515</v>
      </c>
      <c r="P36" t="s">
        <v>7515</v>
      </c>
      <c r="Q36" t="s">
        <v>7515</v>
      </c>
      <c r="R36" t="s">
        <v>7515</v>
      </c>
      <c r="S36" t="s">
        <v>7515</v>
      </c>
      <c r="T36" t="s">
        <v>7515</v>
      </c>
      <c r="U36" t="s">
        <v>7515</v>
      </c>
      <c r="V36" t="s">
        <v>7515</v>
      </c>
      <c r="W36" t="s">
        <v>7515</v>
      </c>
      <c r="X36" t="s">
        <v>7515</v>
      </c>
      <c r="Y36" t="s">
        <v>7515</v>
      </c>
      <c r="Z36" t="s">
        <v>7515</v>
      </c>
      <c r="AA36" t="s">
        <v>7515</v>
      </c>
      <c r="AB36" t="s">
        <v>7515</v>
      </c>
      <c r="AC36" t="s">
        <v>7517</v>
      </c>
      <c r="AF36">
        <v>7</v>
      </c>
      <c r="AG36">
        <v>7</v>
      </c>
      <c r="AH36" t="s">
        <v>6845</v>
      </c>
      <c r="AK36" t="s">
        <v>6757</v>
      </c>
      <c r="AL36" t="s">
        <v>6793</v>
      </c>
      <c r="AM36" t="s">
        <v>6793</v>
      </c>
      <c r="AN36" t="s">
        <v>6</v>
      </c>
      <c r="AQ36" t="s">
        <v>6988</v>
      </c>
      <c r="AR36" t="s">
        <v>6793</v>
      </c>
      <c r="AS36" t="s">
        <v>6793</v>
      </c>
      <c r="AT36" t="s">
        <v>6813</v>
      </c>
      <c r="AU36" t="s">
        <v>6</v>
      </c>
      <c r="AV36" t="s">
        <v>6991</v>
      </c>
      <c r="AX36" t="s">
        <v>6793</v>
      </c>
      <c r="AY36" t="s">
        <v>6793</v>
      </c>
      <c r="AZ36" t="s">
        <v>6793</v>
      </c>
      <c r="BA36" t="s">
        <v>6793</v>
      </c>
      <c r="BB36" t="s">
        <v>6966</v>
      </c>
      <c r="BC36" t="s">
        <v>6794</v>
      </c>
      <c r="BD36" t="s">
        <v>6794</v>
      </c>
      <c r="BE36" t="s">
        <v>6794</v>
      </c>
      <c r="BF36" t="s">
        <v>6794</v>
      </c>
      <c r="BG36" t="s">
        <v>6794</v>
      </c>
      <c r="BH36" t="s">
        <v>6794</v>
      </c>
      <c r="BI36" t="s">
        <v>7024</v>
      </c>
      <c r="BJ36" t="s">
        <v>7028</v>
      </c>
      <c r="BK36" t="s">
        <v>6794</v>
      </c>
      <c r="BM36">
        <v>50</v>
      </c>
      <c r="BN36" t="s">
        <v>6</v>
      </c>
      <c r="BO36" t="s">
        <v>7533</v>
      </c>
      <c r="BP36" t="s">
        <v>6</v>
      </c>
      <c r="BQ36" t="s">
        <v>7559</v>
      </c>
      <c r="BR36" t="s">
        <v>7543</v>
      </c>
      <c r="BS36" t="s">
        <v>7516</v>
      </c>
      <c r="BT36" t="s">
        <v>7515</v>
      </c>
      <c r="BU36" t="s">
        <v>7515</v>
      </c>
      <c r="BV36" t="s">
        <v>7515</v>
      </c>
      <c r="BW36" t="s">
        <v>7515</v>
      </c>
      <c r="BX36" t="s">
        <v>7515</v>
      </c>
      <c r="BY36" t="s">
        <v>7515</v>
      </c>
      <c r="BZ36" t="s">
        <v>7515</v>
      </c>
      <c r="CA36" t="s">
        <v>7515</v>
      </c>
      <c r="CB36" t="s">
        <v>7515</v>
      </c>
      <c r="CC36" t="s">
        <v>7515</v>
      </c>
      <c r="CD36" t="s">
        <v>7515</v>
      </c>
      <c r="CE36" t="s">
        <v>6794</v>
      </c>
      <c r="CI36" t="s">
        <v>6793</v>
      </c>
      <c r="CJ36" t="s">
        <v>6793</v>
      </c>
      <c r="CK36" t="s">
        <v>6794</v>
      </c>
      <c r="CL36" t="s">
        <v>6793</v>
      </c>
      <c r="CM36" t="s">
        <v>6793</v>
      </c>
      <c r="CN36" t="s">
        <v>6793</v>
      </c>
      <c r="CO36" t="s">
        <v>6794</v>
      </c>
      <c r="CP36" t="s">
        <v>6793</v>
      </c>
      <c r="CQ36" t="s">
        <v>6794</v>
      </c>
      <c r="CR36" t="s">
        <v>7520</v>
      </c>
      <c r="CS36" t="s">
        <v>7521</v>
      </c>
      <c r="CT36" t="s">
        <v>7587</v>
      </c>
      <c r="CU36" t="s">
        <v>6793</v>
      </c>
      <c r="CV36">
        <v>2</v>
      </c>
      <c r="CW36">
        <v>4</v>
      </c>
      <c r="CX36">
        <v>6</v>
      </c>
      <c r="CY36" t="s">
        <v>6794</v>
      </c>
      <c r="EC36">
        <v>2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2</v>
      </c>
      <c r="EK36">
        <v>0</v>
      </c>
      <c r="EL36" t="s">
        <v>6794</v>
      </c>
      <c r="EV36" t="s">
        <v>6794</v>
      </c>
      <c r="PS36" t="s">
        <v>7526</v>
      </c>
      <c r="PT36" t="s">
        <v>7526</v>
      </c>
      <c r="PU36" t="s">
        <v>7527</v>
      </c>
      <c r="PV36" t="s">
        <v>7527</v>
      </c>
      <c r="PW36" t="s">
        <v>7516</v>
      </c>
      <c r="PX36" t="s">
        <v>7515</v>
      </c>
      <c r="PY36" t="s">
        <v>7515</v>
      </c>
      <c r="PZ36" t="s">
        <v>7515</v>
      </c>
      <c r="QA36" t="s">
        <v>7515</v>
      </c>
      <c r="QB36" t="s">
        <v>7515</v>
      </c>
      <c r="QC36" t="s">
        <v>7515</v>
      </c>
      <c r="QD36" t="s">
        <v>7528</v>
      </c>
      <c r="QE36" t="s">
        <v>7539</v>
      </c>
      <c r="QF36" t="s">
        <v>7528</v>
      </c>
      <c r="QG36" t="s">
        <v>7681</v>
      </c>
      <c r="QH36">
        <v>2008</v>
      </c>
      <c r="QI36">
        <v>6</v>
      </c>
      <c r="QJ36">
        <v>1</v>
      </c>
      <c r="QK36" s="329">
        <v>39611</v>
      </c>
      <c r="QL36">
        <v>0</v>
      </c>
      <c r="QM36">
        <v>1</v>
      </c>
      <c r="QN36" t="s">
        <v>194</v>
      </c>
      <c r="QO36">
        <v>0</v>
      </c>
      <c r="QP36">
        <v>18</v>
      </c>
      <c r="RV36">
        <f t="shared" si="1"/>
        <v>0</v>
      </c>
      <c r="RY36">
        <f t="shared" si="0"/>
        <v>7</v>
      </c>
    </row>
    <row r="37" spans="1:493" x14ac:dyDescent="0.3">
      <c r="A37">
        <v>71021</v>
      </c>
      <c r="B37">
        <v>31</v>
      </c>
      <c r="C37" t="s">
        <v>6793</v>
      </c>
      <c r="D37" t="s">
        <v>6793</v>
      </c>
      <c r="I37" t="s">
        <v>6793</v>
      </c>
      <c r="J37" t="s">
        <v>7515</v>
      </c>
      <c r="K37" t="s">
        <v>7515</v>
      </c>
      <c r="L37" t="s">
        <v>7515</v>
      </c>
      <c r="M37" t="s">
        <v>7515</v>
      </c>
      <c r="N37" t="s">
        <v>7515</v>
      </c>
      <c r="O37" t="s">
        <v>7515</v>
      </c>
      <c r="P37" t="s">
        <v>7515</v>
      </c>
      <c r="Q37" t="s">
        <v>7515</v>
      </c>
      <c r="R37" t="s">
        <v>7515</v>
      </c>
      <c r="S37" t="s">
        <v>7515</v>
      </c>
      <c r="T37" t="s">
        <v>7515</v>
      </c>
      <c r="U37" t="s">
        <v>7515</v>
      </c>
      <c r="V37" t="s">
        <v>7515</v>
      </c>
      <c r="W37" t="s">
        <v>7515</v>
      </c>
      <c r="X37" t="s">
        <v>7515</v>
      </c>
      <c r="Y37" t="s">
        <v>7516</v>
      </c>
      <c r="Z37" t="s">
        <v>7515</v>
      </c>
      <c r="AA37" t="s">
        <v>7515</v>
      </c>
      <c r="AB37" t="s">
        <v>7515</v>
      </c>
      <c r="AC37" t="s">
        <v>6796</v>
      </c>
      <c r="AK37" t="s">
        <v>6985</v>
      </c>
      <c r="AL37" t="s">
        <v>6793</v>
      </c>
      <c r="AM37" t="s">
        <v>6793</v>
      </c>
      <c r="AN37" t="s">
        <v>7680</v>
      </c>
      <c r="AO37">
        <v>0</v>
      </c>
      <c r="AP37">
        <v>8</v>
      </c>
      <c r="AQ37" t="s">
        <v>6988</v>
      </c>
      <c r="AR37" t="s">
        <v>6793</v>
      </c>
      <c r="AS37" t="s">
        <v>6793</v>
      </c>
      <c r="AT37" t="s">
        <v>6813</v>
      </c>
      <c r="AU37" t="s">
        <v>7531</v>
      </c>
      <c r="AV37" t="s">
        <v>6991</v>
      </c>
      <c r="AX37" t="s">
        <v>6794</v>
      </c>
      <c r="AY37" t="s">
        <v>6794</v>
      </c>
      <c r="AZ37" t="s">
        <v>6793</v>
      </c>
      <c r="BA37" t="s">
        <v>6793</v>
      </c>
      <c r="BB37" t="s">
        <v>6793</v>
      </c>
      <c r="BC37" t="s">
        <v>6794</v>
      </c>
      <c r="BD37" t="s">
        <v>6793</v>
      </c>
      <c r="BE37" t="s">
        <v>6794</v>
      </c>
      <c r="BF37" t="s">
        <v>6794</v>
      </c>
      <c r="BG37" t="s">
        <v>6794</v>
      </c>
      <c r="BH37" t="s">
        <v>6794</v>
      </c>
      <c r="BI37" t="s">
        <v>7024</v>
      </c>
      <c r="BJ37" t="s">
        <v>7029</v>
      </c>
      <c r="BK37" t="s">
        <v>6794</v>
      </c>
      <c r="BM37">
        <v>50</v>
      </c>
      <c r="BN37">
        <v>50</v>
      </c>
      <c r="BO37" t="s">
        <v>7533</v>
      </c>
      <c r="BP37" t="s">
        <v>6</v>
      </c>
      <c r="BQ37" t="s">
        <v>7559</v>
      </c>
      <c r="BR37" t="s">
        <v>7543</v>
      </c>
      <c r="BS37" t="s">
        <v>7516</v>
      </c>
      <c r="BT37" t="s">
        <v>7515</v>
      </c>
      <c r="BU37" t="s">
        <v>7515</v>
      </c>
      <c r="BV37" t="s">
        <v>7515</v>
      </c>
      <c r="BW37" t="s">
        <v>7515</v>
      </c>
      <c r="BX37" t="s">
        <v>7515</v>
      </c>
      <c r="BY37" t="s">
        <v>7515</v>
      </c>
      <c r="BZ37" t="s">
        <v>7515</v>
      </c>
      <c r="CA37" t="s">
        <v>7515</v>
      </c>
      <c r="CB37" t="s">
        <v>7515</v>
      </c>
      <c r="CC37" t="s">
        <v>7515</v>
      </c>
      <c r="CD37" t="s">
        <v>7515</v>
      </c>
      <c r="CE37" t="s">
        <v>6793</v>
      </c>
      <c r="CI37" t="s">
        <v>6793</v>
      </c>
      <c r="CJ37" t="s">
        <v>6793</v>
      </c>
      <c r="CK37" t="s">
        <v>6794</v>
      </c>
      <c r="CL37" t="s">
        <v>6793</v>
      </c>
      <c r="CM37" t="s">
        <v>6794</v>
      </c>
      <c r="CN37" t="s">
        <v>6794</v>
      </c>
      <c r="CO37" t="s">
        <v>6794</v>
      </c>
      <c r="CP37" t="s">
        <v>6794</v>
      </c>
      <c r="CQ37" t="s">
        <v>6794</v>
      </c>
      <c r="CR37" t="s">
        <v>7520</v>
      </c>
      <c r="CS37" t="s">
        <v>7521</v>
      </c>
      <c r="CT37" t="s">
        <v>7605</v>
      </c>
      <c r="CU37" t="s">
        <v>6793</v>
      </c>
      <c r="CV37">
        <v>2</v>
      </c>
      <c r="CW37">
        <v>4</v>
      </c>
      <c r="CX37">
        <v>3</v>
      </c>
      <c r="CY37" t="s">
        <v>6794</v>
      </c>
      <c r="EC37">
        <v>4</v>
      </c>
      <c r="EE37">
        <v>2</v>
      </c>
      <c r="EF37">
        <v>2</v>
      </c>
      <c r="EG37">
        <v>1</v>
      </c>
      <c r="EH37">
        <v>0</v>
      </c>
      <c r="EI37">
        <v>0</v>
      </c>
      <c r="EJ37">
        <v>0</v>
      </c>
      <c r="EK37">
        <v>0</v>
      </c>
      <c r="EL37" t="s">
        <v>6794</v>
      </c>
      <c r="EV37" t="s">
        <v>6794</v>
      </c>
      <c r="PS37" t="s">
        <v>7526</v>
      </c>
      <c r="PT37" t="s">
        <v>7526</v>
      </c>
      <c r="PU37" t="s">
        <v>7526</v>
      </c>
      <c r="PV37" t="s">
        <v>7526</v>
      </c>
      <c r="PW37" t="s">
        <v>7516</v>
      </c>
      <c r="PX37" t="s">
        <v>7515</v>
      </c>
      <c r="PY37" t="s">
        <v>7515</v>
      </c>
      <c r="PZ37" t="s">
        <v>7515</v>
      </c>
      <c r="QA37" t="s">
        <v>7515</v>
      </c>
      <c r="QB37" t="s">
        <v>7515</v>
      </c>
      <c r="QC37" t="s">
        <v>7515</v>
      </c>
      <c r="QD37" t="s">
        <v>7548</v>
      </c>
      <c r="QE37" t="s">
        <v>7539</v>
      </c>
      <c r="QF37" t="s">
        <v>7548</v>
      </c>
      <c r="QG37" t="s">
        <v>7681</v>
      </c>
      <c r="QH37">
        <v>2008</v>
      </c>
      <c r="QI37">
        <v>7</v>
      </c>
      <c r="QJ37">
        <v>1</v>
      </c>
      <c r="QK37" s="329">
        <v>39658</v>
      </c>
      <c r="QL37">
        <v>1</v>
      </c>
      <c r="QM37">
        <v>0</v>
      </c>
      <c r="QN37" t="s">
        <v>212</v>
      </c>
      <c r="QO37">
        <v>2008</v>
      </c>
      <c r="QP37">
        <v>50</v>
      </c>
      <c r="RV37">
        <f t="shared" si="1"/>
        <v>5</v>
      </c>
      <c r="RY37">
        <f t="shared" si="0"/>
        <v>7</v>
      </c>
    </row>
    <row r="38" spans="1:493" x14ac:dyDescent="0.3">
      <c r="A38">
        <v>71022</v>
      </c>
      <c r="B38">
        <v>32</v>
      </c>
      <c r="C38" t="s">
        <v>6793</v>
      </c>
      <c r="D38" t="s">
        <v>6793</v>
      </c>
      <c r="I38" t="s">
        <v>6793</v>
      </c>
      <c r="J38" t="s">
        <v>7515</v>
      </c>
      <c r="K38" t="s">
        <v>7515</v>
      </c>
      <c r="L38" t="s">
        <v>7516</v>
      </c>
      <c r="M38" t="s">
        <v>7515</v>
      </c>
      <c r="N38" t="s">
        <v>7515</v>
      </c>
      <c r="O38" t="s">
        <v>7515</v>
      </c>
      <c r="P38" t="s">
        <v>7515</v>
      </c>
      <c r="Q38" t="s">
        <v>7515</v>
      </c>
      <c r="R38" t="s">
        <v>7515</v>
      </c>
      <c r="S38" t="s">
        <v>7515</v>
      </c>
      <c r="T38" t="s">
        <v>7515</v>
      </c>
      <c r="U38" t="s">
        <v>7515</v>
      </c>
      <c r="V38" t="s">
        <v>7515</v>
      </c>
      <c r="W38" t="s">
        <v>7515</v>
      </c>
      <c r="X38" t="s">
        <v>7515</v>
      </c>
      <c r="Y38" t="s">
        <v>7515</v>
      </c>
      <c r="Z38" t="s">
        <v>7515</v>
      </c>
      <c r="AA38" t="s">
        <v>7515</v>
      </c>
      <c r="AB38" t="s">
        <v>7515</v>
      </c>
      <c r="AC38" t="s">
        <v>6796</v>
      </c>
      <c r="AK38" t="s">
        <v>6985</v>
      </c>
      <c r="AL38" t="s">
        <v>6793</v>
      </c>
      <c r="AM38" t="s">
        <v>6793</v>
      </c>
      <c r="AN38" t="s">
        <v>7680</v>
      </c>
      <c r="AO38">
        <v>0</v>
      </c>
      <c r="AP38">
        <v>22</v>
      </c>
      <c r="AQ38" t="s">
        <v>6988</v>
      </c>
      <c r="AR38" t="s">
        <v>6793</v>
      </c>
      <c r="AS38" t="s">
        <v>6793</v>
      </c>
      <c r="AT38" t="s">
        <v>6813</v>
      </c>
      <c r="AU38" t="s">
        <v>7531</v>
      </c>
      <c r="AV38" t="s">
        <v>7553</v>
      </c>
      <c r="AX38" t="s">
        <v>6794</v>
      </c>
      <c r="AY38" t="s">
        <v>6793</v>
      </c>
      <c r="AZ38" t="s">
        <v>6794</v>
      </c>
      <c r="BA38" t="s">
        <v>6793</v>
      </c>
      <c r="BB38" t="s">
        <v>6793</v>
      </c>
      <c r="BC38" t="s">
        <v>6793</v>
      </c>
      <c r="BD38" t="s">
        <v>6793</v>
      </c>
      <c r="BE38" t="s">
        <v>6794</v>
      </c>
      <c r="BF38" t="s">
        <v>6794</v>
      </c>
      <c r="BG38" t="s">
        <v>6794</v>
      </c>
      <c r="BH38" t="s">
        <v>6794</v>
      </c>
      <c r="BI38" t="s">
        <v>7028</v>
      </c>
      <c r="BJ38" t="s">
        <v>7024</v>
      </c>
      <c r="BK38" t="s">
        <v>6794</v>
      </c>
      <c r="BM38" t="s">
        <v>7547</v>
      </c>
      <c r="BN38" t="s">
        <v>7532</v>
      </c>
      <c r="BO38" t="s">
        <v>7533</v>
      </c>
      <c r="BP38" t="s">
        <v>7585</v>
      </c>
      <c r="BQ38" t="s">
        <v>7559</v>
      </c>
      <c r="BR38" t="s">
        <v>7543</v>
      </c>
      <c r="BS38" t="s">
        <v>7516</v>
      </c>
      <c r="BT38" t="s">
        <v>7516</v>
      </c>
      <c r="BU38" t="s">
        <v>7515</v>
      </c>
      <c r="BV38" t="s">
        <v>7516</v>
      </c>
      <c r="BW38" t="s">
        <v>7515</v>
      </c>
      <c r="BX38" t="s">
        <v>7515</v>
      </c>
      <c r="BY38" t="s">
        <v>7515</v>
      </c>
      <c r="BZ38" t="s">
        <v>7516</v>
      </c>
      <c r="CA38" t="s">
        <v>7515</v>
      </c>
      <c r="CB38" t="s">
        <v>7515</v>
      </c>
      <c r="CC38" t="s">
        <v>7515</v>
      </c>
      <c r="CD38" t="s">
        <v>7515</v>
      </c>
      <c r="CE38" t="s">
        <v>6793</v>
      </c>
      <c r="CI38" t="s">
        <v>6793</v>
      </c>
      <c r="CJ38" t="s">
        <v>6793</v>
      </c>
      <c r="CK38" t="s">
        <v>6794</v>
      </c>
      <c r="CL38" t="s">
        <v>6793</v>
      </c>
      <c r="CM38" t="s">
        <v>6793</v>
      </c>
      <c r="CN38" t="s">
        <v>6794</v>
      </c>
      <c r="CO38" t="s">
        <v>6794</v>
      </c>
      <c r="CP38" t="s">
        <v>6793</v>
      </c>
      <c r="CQ38" t="s">
        <v>6794</v>
      </c>
      <c r="CR38" t="s">
        <v>7520</v>
      </c>
      <c r="CS38" t="s">
        <v>7521</v>
      </c>
      <c r="CT38" t="s">
        <v>7587</v>
      </c>
      <c r="CU38" t="s">
        <v>6793</v>
      </c>
      <c r="CV38">
        <v>2</v>
      </c>
      <c r="CW38">
        <v>3</v>
      </c>
      <c r="CX38">
        <v>3</v>
      </c>
      <c r="CY38" t="s">
        <v>6794</v>
      </c>
      <c r="EC38">
        <v>2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2</v>
      </c>
      <c r="EK38">
        <v>0</v>
      </c>
      <c r="EL38" t="s">
        <v>6794</v>
      </c>
      <c r="EV38" t="s">
        <v>6793</v>
      </c>
      <c r="GP38" t="s">
        <v>7524</v>
      </c>
      <c r="GQ38" t="s">
        <v>6</v>
      </c>
      <c r="GT38" t="s">
        <v>7578</v>
      </c>
      <c r="GW38" t="s">
        <v>6794</v>
      </c>
      <c r="OX38" t="s">
        <v>6</v>
      </c>
      <c r="OY38" t="s">
        <v>6</v>
      </c>
      <c r="PB38" t="s">
        <v>7578</v>
      </c>
      <c r="PE38" t="s">
        <v>6794</v>
      </c>
      <c r="PS38" t="s">
        <v>7527</v>
      </c>
      <c r="PT38" t="s">
        <v>7527</v>
      </c>
      <c r="PU38" t="s">
        <v>7527</v>
      </c>
      <c r="PV38" t="s">
        <v>7527</v>
      </c>
      <c r="PW38" t="s">
        <v>7515</v>
      </c>
      <c r="PX38" t="s">
        <v>7515</v>
      </c>
      <c r="PY38" t="s">
        <v>7515</v>
      </c>
      <c r="PZ38" t="s">
        <v>7516</v>
      </c>
      <c r="QA38" t="s">
        <v>7515</v>
      </c>
      <c r="QB38" t="s">
        <v>7515</v>
      </c>
      <c r="QC38" t="s">
        <v>7515</v>
      </c>
      <c r="QD38" t="s">
        <v>7528</v>
      </c>
      <c r="QE38" t="s">
        <v>7539</v>
      </c>
      <c r="QF38" t="s">
        <v>7528</v>
      </c>
      <c r="QG38" t="s">
        <v>7681</v>
      </c>
      <c r="QH38">
        <v>2008</v>
      </c>
      <c r="QI38">
        <v>2</v>
      </c>
      <c r="QJ38">
        <v>1</v>
      </c>
      <c r="QK38" s="329">
        <v>39482</v>
      </c>
      <c r="QL38">
        <v>1</v>
      </c>
      <c r="QM38">
        <v>0</v>
      </c>
      <c r="QN38" t="s">
        <v>212</v>
      </c>
      <c r="QO38">
        <v>2008</v>
      </c>
      <c r="QP38">
        <v>50</v>
      </c>
      <c r="QR38">
        <v>1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1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0</v>
      </c>
      <c r="RO38">
        <v>0</v>
      </c>
      <c r="RP38">
        <v>0</v>
      </c>
      <c r="RQ38">
        <v>0</v>
      </c>
      <c r="RR38">
        <v>0</v>
      </c>
      <c r="RS38">
        <v>0</v>
      </c>
      <c r="RT38">
        <v>0</v>
      </c>
      <c r="RU38">
        <v>0</v>
      </c>
      <c r="RV38">
        <f t="shared" si="1"/>
        <v>2</v>
      </c>
      <c r="RY38">
        <f t="shared" si="0"/>
        <v>2</v>
      </c>
    </row>
    <row r="39" spans="1:493" x14ac:dyDescent="0.3">
      <c r="A39">
        <v>71023</v>
      </c>
      <c r="B39">
        <v>34</v>
      </c>
      <c r="C39" t="s">
        <v>6793</v>
      </c>
      <c r="D39" t="s">
        <v>6793</v>
      </c>
      <c r="I39" t="s">
        <v>6793</v>
      </c>
      <c r="J39" t="s">
        <v>7516</v>
      </c>
      <c r="K39" t="s">
        <v>7515</v>
      </c>
      <c r="L39" t="s">
        <v>7515</v>
      </c>
      <c r="M39" t="s">
        <v>7515</v>
      </c>
      <c r="N39" t="s">
        <v>7515</v>
      </c>
      <c r="O39" t="s">
        <v>7515</v>
      </c>
      <c r="P39" t="s">
        <v>7515</v>
      </c>
      <c r="Q39" t="s">
        <v>7515</v>
      </c>
      <c r="R39" t="s">
        <v>7515</v>
      </c>
      <c r="S39" t="s">
        <v>7515</v>
      </c>
      <c r="T39" t="s">
        <v>7515</v>
      </c>
      <c r="U39" t="s">
        <v>7515</v>
      </c>
      <c r="V39" t="s">
        <v>7515</v>
      </c>
      <c r="W39" t="s">
        <v>7515</v>
      </c>
      <c r="X39" t="s">
        <v>7515</v>
      </c>
      <c r="Y39" t="s">
        <v>7515</v>
      </c>
      <c r="Z39" t="s">
        <v>7515</v>
      </c>
      <c r="AA39" t="s">
        <v>7515</v>
      </c>
      <c r="AB39" t="s">
        <v>7515</v>
      </c>
      <c r="AC39" t="s">
        <v>6796</v>
      </c>
      <c r="AK39" t="s">
        <v>6985</v>
      </c>
      <c r="AL39" t="s">
        <v>6793</v>
      </c>
      <c r="AM39" t="s">
        <v>6794</v>
      </c>
      <c r="AN39" t="s">
        <v>7680</v>
      </c>
      <c r="AO39">
        <v>0</v>
      </c>
      <c r="AP39">
        <v>20</v>
      </c>
      <c r="AQ39" t="s">
        <v>6988</v>
      </c>
      <c r="AR39" t="s">
        <v>6793</v>
      </c>
      <c r="AS39" t="s">
        <v>6793</v>
      </c>
      <c r="AT39" t="s">
        <v>6813</v>
      </c>
      <c r="AU39" t="s">
        <v>7531</v>
      </c>
      <c r="AV39" t="s">
        <v>7553</v>
      </c>
      <c r="AX39" t="s">
        <v>6794</v>
      </c>
      <c r="AY39" t="s">
        <v>6794</v>
      </c>
      <c r="AZ39" t="s">
        <v>6793</v>
      </c>
      <c r="BA39" t="s">
        <v>6793</v>
      </c>
      <c r="BB39" t="s">
        <v>6793</v>
      </c>
      <c r="BC39" t="s">
        <v>6794</v>
      </c>
      <c r="BD39" t="s">
        <v>6794</v>
      </c>
      <c r="BE39" t="s">
        <v>6793</v>
      </c>
      <c r="BF39" t="s">
        <v>6794</v>
      </c>
      <c r="BG39" t="s">
        <v>6794</v>
      </c>
      <c r="BH39" t="s">
        <v>6794</v>
      </c>
      <c r="BI39" t="s">
        <v>7028</v>
      </c>
      <c r="BJ39" t="s">
        <v>7024</v>
      </c>
      <c r="BK39" t="s">
        <v>6794</v>
      </c>
      <c r="BM39" t="s">
        <v>7547</v>
      </c>
      <c r="BN39">
        <v>20</v>
      </c>
      <c r="BO39" t="s">
        <v>7533</v>
      </c>
      <c r="BP39" t="s">
        <v>7534</v>
      </c>
      <c r="BQ39" t="s">
        <v>7028</v>
      </c>
      <c r="BR39" t="s">
        <v>7682</v>
      </c>
      <c r="BS39" t="s">
        <v>7515</v>
      </c>
      <c r="BT39" t="s">
        <v>7516</v>
      </c>
      <c r="BU39" t="s">
        <v>7515</v>
      </c>
      <c r="BV39" t="s">
        <v>7515</v>
      </c>
      <c r="BW39" t="s">
        <v>7515</v>
      </c>
      <c r="BX39" t="s">
        <v>7515</v>
      </c>
      <c r="BY39" t="s">
        <v>7515</v>
      </c>
      <c r="BZ39" t="s">
        <v>7515</v>
      </c>
      <c r="CA39" t="s">
        <v>7515</v>
      </c>
      <c r="CB39" t="s">
        <v>7515</v>
      </c>
      <c r="CC39" t="s">
        <v>7515</v>
      </c>
      <c r="CD39" t="s">
        <v>7515</v>
      </c>
      <c r="CE39" t="s">
        <v>6794</v>
      </c>
      <c r="CI39" t="s">
        <v>6793</v>
      </c>
      <c r="CJ39" t="s">
        <v>6793</v>
      </c>
      <c r="CK39" t="s">
        <v>6794</v>
      </c>
      <c r="CL39" t="s">
        <v>6794</v>
      </c>
      <c r="CM39" t="s">
        <v>6793</v>
      </c>
      <c r="CN39" t="s">
        <v>6793</v>
      </c>
      <c r="CO39" t="s">
        <v>6794</v>
      </c>
      <c r="CP39" t="s">
        <v>6793</v>
      </c>
      <c r="CQ39" t="s">
        <v>6794</v>
      </c>
      <c r="CR39" t="s">
        <v>7520</v>
      </c>
      <c r="CS39" t="s">
        <v>7521</v>
      </c>
      <c r="CT39" t="s">
        <v>7536</v>
      </c>
      <c r="CU39" t="s">
        <v>6793</v>
      </c>
      <c r="CV39">
        <v>3</v>
      </c>
      <c r="CW39">
        <v>4</v>
      </c>
      <c r="CX39">
        <v>4</v>
      </c>
      <c r="CY39" t="s">
        <v>6794</v>
      </c>
      <c r="EC39">
        <v>2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2</v>
      </c>
      <c r="EL39" t="s">
        <v>6794</v>
      </c>
      <c r="EV39" t="s">
        <v>6794</v>
      </c>
      <c r="PS39" t="s">
        <v>7526</v>
      </c>
      <c r="PT39" t="s">
        <v>7526</v>
      </c>
      <c r="PU39" t="s">
        <v>7527</v>
      </c>
      <c r="PV39" t="s">
        <v>7582</v>
      </c>
      <c r="PW39" t="s">
        <v>7515</v>
      </c>
      <c r="PX39" t="s">
        <v>7515</v>
      </c>
      <c r="PY39" t="s">
        <v>7515</v>
      </c>
      <c r="PZ39" t="s">
        <v>7515</v>
      </c>
      <c r="QA39" t="s">
        <v>7515</v>
      </c>
      <c r="QB39" t="s">
        <v>7515</v>
      </c>
      <c r="QC39" t="s">
        <v>7516</v>
      </c>
      <c r="QD39" t="s">
        <v>7528</v>
      </c>
      <c r="QE39" t="s">
        <v>7529</v>
      </c>
      <c r="QF39" t="s">
        <v>7528</v>
      </c>
      <c r="QG39" t="s">
        <v>7681</v>
      </c>
      <c r="QH39">
        <v>2008</v>
      </c>
      <c r="QI39">
        <v>2</v>
      </c>
      <c r="QJ39">
        <v>1</v>
      </c>
      <c r="QK39" s="329">
        <v>39485</v>
      </c>
      <c r="QL39">
        <v>1</v>
      </c>
      <c r="QM39">
        <v>0</v>
      </c>
      <c r="QN39" t="s">
        <v>194</v>
      </c>
      <c r="QO39">
        <v>0</v>
      </c>
      <c r="QP39">
        <v>35</v>
      </c>
      <c r="RV39">
        <f t="shared" si="1"/>
        <v>2</v>
      </c>
      <c r="RY39">
        <f t="shared" si="0"/>
        <v>2</v>
      </c>
    </row>
    <row r="40" spans="1:493" x14ac:dyDescent="0.3">
      <c r="A40">
        <v>71024</v>
      </c>
      <c r="B40">
        <v>36</v>
      </c>
      <c r="C40" t="s">
        <v>6793</v>
      </c>
      <c r="D40" t="s">
        <v>6793</v>
      </c>
      <c r="I40" t="s">
        <v>6793</v>
      </c>
      <c r="J40" t="s">
        <v>7515</v>
      </c>
      <c r="K40" t="s">
        <v>7515</v>
      </c>
      <c r="L40" t="s">
        <v>7516</v>
      </c>
      <c r="M40" t="s">
        <v>7515</v>
      </c>
      <c r="N40" t="s">
        <v>7515</v>
      </c>
      <c r="O40" t="s">
        <v>7515</v>
      </c>
      <c r="P40" t="s">
        <v>7515</v>
      </c>
      <c r="Q40" t="s">
        <v>7515</v>
      </c>
      <c r="R40" t="s">
        <v>7515</v>
      </c>
      <c r="S40" t="s">
        <v>7515</v>
      </c>
      <c r="T40" t="s">
        <v>7515</v>
      </c>
      <c r="U40" t="s">
        <v>7515</v>
      </c>
      <c r="V40" t="s">
        <v>7515</v>
      </c>
      <c r="W40" t="s">
        <v>7515</v>
      </c>
      <c r="X40" t="s">
        <v>7515</v>
      </c>
      <c r="Y40" t="s">
        <v>7515</v>
      </c>
      <c r="Z40" t="s">
        <v>7515</v>
      </c>
      <c r="AA40" t="s">
        <v>7515</v>
      </c>
      <c r="AB40" t="s">
        <v>7515</v>
      </c>
      <c r="AC40" t="s">
        <v>6796</v>
      </c>
      <c r="AK40" t="s">
        <v>6985</v>
      </c>
      <c r="AL40" t="s">
        <v>6793</v>
      </c>
      <c r="AM40" t="s">
        <v>6793</v>
      </c>
      <c r="AN40" t="s">
        <v>7680</v>
      </c>
      <c r="AO40">
        <v>0</v>
      </c>
      <c r="AP40">
        <v>20</v>
      </c>
      <c r="AQ40" t="s">
        <v>6988</v>
      </c>
      <c r="AR40" t="s">
        <v>6793</v>
      </c>
      <c r="AS40" t="s">
        <v>6794</v>
      </c>
      <c r="AT40" t="s">
        <v>6813</v>
      </c>
      <c r="AU40" t="s">
        <v>7531</v>
      </c>
      <c r="AV40" t="s">
        <v>7553</v>
      </c>
      <c r="AX40" t="s">
        <v>6794</v>
      </c>
      <c r="AY40" t="s">
        <v>6794</v>
      </c>
      <c r="AZ40" t="s">
        <v>6794</v>
      </c>
      <c r="BA40" t="s">
        <v>6793</v>
      </c>
      <c r="BB40" t="s">
        <v>6793</v>
      </c>
      <c r="BC40" t="s">
        <v>6794</v>
      </c>
      <c r="BD40" t="s">
        <v>6794</v>
      </c>
      <c r="BE40" t="s">
        <v>6793</v>
      </c>
      <c r="BF40" t="s">
        <v>6794</v>
      </c>
      <c r="BG40" t="s">
        <v>6794</v>
      </c>
      <c r="BH40" t="s">
        <v>6794</v>
      </c>
      <c r="BI40" t="s">
        <v>7024</v>
      </c>
      <c r="BJ40" t="s">
        <v>7026</v>
      </c>
      <c r="BK40" t="s">
        <v>6794</v>
      </c>
      <c r="BM40">
        <v>100</v>
      </c>
      <c r="BN40" t="s">
        <v>7532</v>
      </c>
      <c r="BO40" t="s">
        <v>7519</v>
      </c>
      <c r="BP40" t="s">
        <v>7554</v>
      </c>
      <c r="BQ40" t="s">
        <v>7559</v>
      </c>
      <c r="BR40" t="s">
        <v>7543</v>
      </c>
      <c r="BS40" t="s">
        <v>7515</v>
      </c>
      <c r="BT40" t="s">
        <v>7515</v>
      </c>
      <c r="BU40" t="s">
        <v>7516</v>
      </c>
      <c r="BV40" t="s">
        <v>7515</v>
      </c>
      <c r="BW40" t="s">
        <v>7515</v>
      </c>
      <c r="BX40" t="s">
        <v>7515</v>
      </c>
      <c r="BY40" t="s">
        <v>7515</v>
      </c>
      <c r="BZ40" t="s">
        <v>7515</v>
      </c>
      <c r="CA40" t="s">
        <v>7515</v>
      </c>
      <c r="CB40" t="s">
        <v>7515</v>
      </c>
      <c r="CC40" t="s">
        <v>7515</v>
      </c>
      <c r="CD40" t="s">
        <v>7515</v>
      </c>
      <c r="CE40" t="s">
        <v>6794</v>
      </c>
      <c r="CI40" t="s">
        <v>6793</v>
      </c>
      <c r="CJ40" t="s">
        <v>6793</v>
      </c>
      <c r="CK40" t="s">
        <v>6794</v>
      </c>
      <c r="CL40" t="s">
        <v>6793</v>
      </c>
      <c r="CM40" t="s">
        <v>6793</v>
      </c>
      <c r="CN40" t="s">
        <v>6793</v>
      </c>
      <c r="CO40" t="s">
        <v>6794</v>
      </c>
      <c r="CP40" t="s">
        <v>6793</v>
      </c>
      <c r="CQ40" t="s">
        <v>6794</v>
      </c>
      <c r="CR40" t="s">
        <v>7520</v>
      </c>
      <c r="CS40" t="s">
        <v>7521</v>
      </c>
      <c r="CT40" t="s">
        <v>7536</v>
      </c>
      <c r="CU40" t="s">
        <v>6793</v>
      </c>
      <c r="CV40">
        <v>2</v>
      </c>
      <c r="CW40">
        <v>4</v>
      </c>
      <c r="CX40">
        <v>4</v>
      </c>
      <c r="CY40" t="s">
        <v>6794</v>
      </c>
      <c r="EC40">
        <v>4</v>
      </c>
      <c r="EE40">
        <v>0</v>
      </c>
      <c r="EF40">
        <v>2</v>
      </c>
      <c r="EG40">
        <v>0</v>
      </c>
      <c r="EH40">
        <v>1</v>
      </c>
      <c r="EI40">
        <v>1</v>
      </c>
      <c r="EJ40">
        <v>0</v>
      </c>
      <c r="EK40">
        <v>0</v>
      </c>
      <c r="EL40" t="s">
        <v>6794</v>
      </c>
      <c r="EV40" t="s">
        <v>6794</v>
      </c>
      <c r="PS40" t="s">
        <v>7526</v>
      </c>
      <c r="PT40" t="s">
        <v>7526</v>
      </c>
      <c r="PU40" t="s">
        <v>7527</v>
      </c>
      <c r="PV40" t="s">
        <v>7527</v>
      </c>
      <c r="PW40" t="s">
        <v>7516</v>
      </c>
      <c r="PX40" t="s">
        <v>7515</v>
      </c>
      <c r="PY40" t="s">
        <v>7515</v>
      </c>
      <c r="PZ40" t="s">
        <v>7515</v>
      </c>
      <c r="QA40" t="s">
        <v>7515</v>
      </c>
      <c r="QB40" t="s">
        <v>7515</v>
      </c>
      <c r="QC40" t="s">
        <v>7515</v>
      </c>
      <c r="QD40" t="s">
        <v>7528</v>
      </c>
      <c r="QE40" t="s">
        <v>7529</v>
      </c>
      <c r="QF40" t="s">
        <v>7528</v>
      </c>
      <c r="QG40" t="s">
        <v>7681</v>
      </c>
      <c r="QH40">
        <v>2008</v>
      </c>
      <c r="QI40">
        <v>7</v>
      </c>
      <c r="QJ40">
        <v>1</v>
      </c>
      <c r="QK40" s="329">
        <v>39645</v>
      </c>
      <c r="QL40">
        <v>1</v>
      </c>
      <c r="QM40">
        <v>0</v>
      </c>
      <c r="QN40" t="s">
        <v>194</v>
      </c>
      <c r="QO40">
        <v>0</v>
      </c>
      <c r="QP40">
        <v>18</v>
      </c>
      <c r="RV40">
        <f t="shared" si="1"/>
        <v>2</v>
      </c>
      <c r="RY40">
        <f t="shared" si="0"/>
        <v>7</v>
      </c>
    </row>
    <row r="41" spans="1:493" x14ac:dyDescent="0.3">
      <c r="A41">
        <v>71025</v>
      </c>
      <c r="B41">
        <v>37</v>
      </c>
      <c r="C41" t="s">
        <v>6793</v>
      </c>
      <c r="D41" t="s">
        <v>6793</v>
      </c>
      <c r="I41" t="s">
        <v>6793</v>
      </c>
      <c r="J41" t="s">
        <v>7515</v>
      </c>
      <c r="K41" t="s">
        <v>7516</v>
      </c>
      <c r="L41" t="s">
        <v>7515</v>
      </c>
      <c r="M41" t="s">
        <v>7515</v>
      </c>
      <c r="N41" t="s">
        <v>7515</v>
      </c>
      <c r="O41" t="s">
        <v>7515</v>
      </c>
      <c r="P41" t="s">
        <v>7515</v>
      </c>
      <c r="Q41" t="s">
        <v>7515</v>
      </c>
      <c r="R41" t="s">
        <v>7515</v>
      </c>
      <c r="S41" t="s">
        <v>7515</v>
      </c>
      <c r="T41" t="s">
        <v>7515</v>
      </c>
      <c r="U41" t="s">
        <v>7515</v>
      </c>
      <c r="V41" t="s">
        <v>7515</v>
      </c>
      <c r="W41" t="s">
        <v>7515</v>
      </c>
      <c r="X41" t="s">
        <v>7515</v>
      </c>
      <c r="Y41" t="s">
        <v>7515</v>
      </c>
      <c r="Z41" t="s">
        <v>7515</v>
      </c>
      <c r="AA41" t="s">
        <v>7515</v>
      </c>
      <c r="AB41" t="s">
        <v>7515</v>
      </c>
      <c r="AC41" t="s">
        <v>6796</v>
      </c>
      <c r="AK41" t="s">
        <v>6985</v>
      </c>
      <c r="AL41" t="s">
        <v>6793</v>
      </c>
      <c r="AM41" t="s">
        <v>6793</v>
      </c>
      <c r="AN41" t="s">
        <v>7680</v>
      </c>
      <c r="AO41">
        <v>0</v>
      </c>
      <c r="AP41">
        <v>15</v>
      </c>
      <c r="AQ41" t="s">
        <v>6988</v>
      </c>
      <c r="AR41" t="s">
        <v>6793</v>
      </c>
      <c r="AS41" t="s">
        <v>6794</v>
      </c>
      <c r="AT41" t="s">
        <v>6813</v>
      </c>
      <c r="AU41" t="s">
        <v>7531</v>
      </c>
      <c r="AV41" t="s">
        <v>6991</v>
      </c>
      <c r="AX41" t="s">
        <v>6794</v>
      </c>
      <c r="AY41" t="s">
        <v>6794</v>
      </c>
      <c r="AZ41" t="s">
        <v>6793</v>
      </c>
      <c r="BA41" t="s">
        <v>6794</v>
      </c>
      <c r="BB41" t="s">
        <v>6793</v>
      </c>
      <c r="BC41" t="s">
        <v>6794</v>
      </c>
      <c r="BD41" t="s">
        <v>6794</v>
      </c>
      <c r="BE41" t="s">
        <v>6794</v>
      </c>
      <c r="BF41" t="s">
        <v>6794</v>
      </c>
      <c r="BG41" t="s">
        <v>6794</v>
      </c>
      <c r="BH41" t="s">
        <v>6794</v>
      </c>
      <c r="BI41" t="s">
        <v>7026</v>
      </c>
      <c r="BJ41" t="s">
        <v>7565</v>
      </c>
      <c r="BK41" t="s">
        <v>6794</v>
      </c>
      <c r="BM41">
        <v>25</v>
      </c>
      <c r="BN41" t="s">
        <v>7532</v>
      </c>
      <c r="BO41" t="s">
        <v>7533</v>
      </c>
      <c r="BP41" t="s">
        <v>7576</v>
      </c>
      <c r="BQ41" t="s">
        <v>7559</v>
      </c>
      <c r="BR41" t="s">
        <v>7543</v>
      </c>
      <c r="BS41" t="s">
        <v>7516</v>
      </c>
      <c r="BT41" t="s">
        <v>7515</v>
      </c>
      <c r="BU41" t="s">
        <v>7515</v>
      </c>
      <c r="BV41" t="s">
        <v>7515</v>
      </c>
      <c r="BW41" t="s">
        <v>7515</v>
      </c>
      <c r="BX41" t="s">
        <v>7515</v>
      </c>
      <c r="BY41" t="s">
        <v>7515</v>
      </c>
      <c r="BZ41" t="s">
        <v>7515</v>
      </c>
      <c r="CA41" t="s">
        <v>7515</v>
      </c>
      <c r="CB41" t="s">
        <v>7515</v>
      </c>
      <c r="CC41" t="s">
        <v>7515</v>
      </c>
      <c r="CD41" t="s">
        <v>7515</v>
      </c>
      <c r="CE41" t="s">
        <v>6793</v>
      </c>
      <c r="CI41" t="s">
        <v>31</v>
      </c>
      <c r="CJ41" t="s">
        <v>6794</v>
      </c>
      <c r="CK41" t="s">
        <v>6794</v>
      </c>
      <c r="CL41" t="s">
        <v>6793</v>
      </c>
      <c r="CM41" t="s">
        <v>6794</v>
      </c>
      <c r="CN41" t="s">
        <v>6794</v>
      </c>
      <c r="CO41" t="s">
        <v>6794</v>
      </c>
      <c r="CP41" t="s">
        <v>31</v>
      </c>
      <c r="CQ41" t="s">
        <v>6794</v>
      </c>
      <c r="CR41" t="s">
        <v>31</v>
      </c>
      <c r="CS41" t="s">
        <v>31</v>
      </c>
      <c r="CT41" t="s">
        <v>31</v>
      </c>
      <c r="CU41" t="s">
        <v>31</v>
      </c>
      <c r="CV41" t="s">
        <v>31</v>
      </c>
      <c r="CW41" t="s">
        <v>31</v>
      </c>
      <c r="CX41" t="s">
        <v>31</v>
      </c>
      <c r="EC41" t="s">
        <v>31</v>
      </c>
      <c r="EL41" t="s">
        <v>31</v>
      </c>
      <c r="EV41" t="s">
        <v>31</v>
      </c>
      <c r="PS41" t="s">
        <v>31</v>
      </c>
      <c r="PT41" t="s">
        <v>31</v>
      </c>
      <c r="PU41" t="s">
        <v>31</v>
      </c>
      <c r="PV41" t="s">
        <v>31</v>
      </c>
      <c r="PW41" t="s">
        <v>7515</v>
      </c>
      <c r="PX41" t="s">
        <v>7515</v>
      </c>
      <c r="PY41" t="s">
        <v>7515</v>
      </c>
      <c r="PZ41" t="s">
        <v>7515</v>
      </c>
      <c r="QA41" t="s">
        <v>7515</v>
      </c>
      <c r="QB41" t="s">
        <v>7516</v>
      </c>
      <c r="QC41" t="s">
        <v>7515</v>
      </c>
      <c r="QD41" t="s">
        <v>31</v>
      </c>
      <c r="QE41" t="s">
        <v>7539</v>
      </c>
      <c r="QF41" t="s">
        <v>7528</v>
      </c>
      <c r="QG41" t="s">
        <v>7681</v>
      </c>
      <c r="QH41">
        <v>2008</v>
      </c>
      <c r="QI41">
        <v>6</v>
      </c>
      <c r="QJ41">
        <v>1</v>
      </c>
      <c r="QK41" s="329">
        <v>39629</v>
      </c>
      <c r="QL41">
        <v>1</v>
      </c>
      <c r="QM41">
        <v>0</v>
      </c>
      <c r="QN41" t="s">
        <v>212</v>
      </c>
      <c r="QO41">
        <v>2008</v>
      </c>
      <c r="QP41">
        <v>50</v>
      </c>
      <c r="RV41">
        <f t="shared" si="1"/>
        <v>3</v>
      </c>
      <c r="RY41">
        <f t="shared" si="0"/>
        <v>4</v>
      </c>
    </row>
    <row r="42" spans="1:493" x14ac:dyDescent="0.3">
      <c r="A42">
        <v>71026</v>
      </c>
      <c r="B42">
        <v>38</v>
      </c>
      <c r="C42" t="s">
        <v>6793</v>
      </c>
      <c r="D42" t="s">
        <v>6793</v>
      </c>
      <c r="I42" t="s">
        <v>6793</v>
      </c>
      <c r="J42" t="s">
        <v>7515</v>
      </c>
      <c r="K42" t="s">
        <v>7515</v>
      </c>
      <c r="L42" t="s">
        <v>7515</v>
      </c>
      <c r="M42" t="s">
        <v>7515</v>
      </c>
      <c r="N42" t="s">
        <v>7515</v>
      </c>
      <c r="O42" t="s">
        <v>7515</v>
      </c>
      <c r="P42" t="s">
        <v>7515</v>
      </c>
      <c r="Q42" t="s">
        <v>7515</v>
      </c>
      <c r="R42" t="s">
        <v>7515</v>
      </c>
      <c r="S42" t="s">
        <v>7515</v>
      </c>
      <c r="T42" t="s">
        <v>7515</v>
      </c>
      <c r="U42" t="s">
        <v>7515</v>
      </c>
      <c r="V42" t="s">
        <v>7515</v>
      </c>
      <c r="W42" t="s">
        <v>7515</v>
      </c>
      <c r="X42" t="s">
        <v>7515</v>
      </c>
      <c r="Y42" t="s">
        <v>7516</v>
      </c>
      <c r="Z42" t="s">
        <v>7515</v>
      </c>
      <c r="AA42" t="s">
        <v>7515</v>
      </c>
      <c r="AB42" t="s">
        <v>7515</v>
      </c>
      <c r="AC42" t="s">
        <v>6796</v>
      </c>
      <c r="AK42" t="s">
        <v>6985</v>
      </c>
      <c r="AL42" t="s">
        <v>6793</v>
      </c>
      <c r="AM42" t="s">
        <v>6794</v>
      </c>
      <c r="AN42" t="s">
        <v>7680</v>
      </c>
      <c r="AO42">
        <v>0</v>
      </c>
      <c r="AP42">
        <v>25</v>
      </c>
      <c r="AQ42" t="s">
        <v>6992</v>
      </c>
      <c r="AR42" t="s">
        <v>6793</v>
      </c>
      <c r="AS42" t="s">
        <v>6793</v>
      </c>
      <c r="AT42" t="s">
        <v>6813</v>
      </c>
      <c r="AU42" t="s">
        <v>6</v>
      </c>
      <c r="AV42" t="s">
        <v>6991</v>
      </c>
      <c r="AX42" t="s">
        <v>6794</v>
      </c>
      <c r="AY42" t="s">
        <v>6794</v>
      </c>
      <c r="AZ42" t="s">
        <v>6794</v>
      </c>
      <c r="BA42" t="s">
        <v>6794</v>
      </c>
      <c r="BB42" t="s">
        <v>6794</v>
      </c>
      <c r="BC42" t="s">
        <v>6794</v>
      </c>
      <c r="BD42" t="s">
        <v>6794</v>
      </c>
      <c r="BE42" t="s">
        <v>6794</v>
      </c>
      <c r="BF42" t="s">
        <v>6794</v>
      </c>
      <c r="BG42" t="s">
        <v>6794</v>
      </c>
      <c r="BH42" t="s">
        <v>6794</v>
      </c>
      <c r="BI42" t="s">
        <v>6</v>
      </c>
      <c r="BJ42" t="s">
        <v>6</v>
      </c>
      <c r="BK42" t="s">
        <v>6794</v>
      </c>
      <c r="BM42">
        <v>0</v>
      </c>
      <c r="BN42" t="s">
        <v>7532</v>
      </c>
      <c r="BO42" t="s">
        <v>7519</v>
      </c>
      <c r="BP42" t="s">
        <v>7542</v>
      </c>
      <c r="BQ42" t="s">
        <v>7559</v>
      </c>
      <c r="BR42" t="s">
        <v>6757</v>
      </c>
      <c r="BS42" t="s">
        <v>7516</v>
      </c>
      <c r="BT42" t="s">
        <v>7515</v>
      </c>
      <c r="BU42" t="s">
        <v>7515</v>
      </c>
      <c r="BV42" t="s">
        <v>7515</v>
      </c>
      <c r="BW42" t="s">
        <v>7515</v>
      </c>
      <c r="BX42" t="s">
        <v>7515</v>
      </c>
      <c r="BY42" t="s">
        <v>7515</v>
      </c>
      <c r="BZ42" t="s">
        <v>7515</v>
      </c>
      <c r="CA42" t="s">
        <v>7515</v>
      </c>
      <c r="CB42" t="s">
        <v>7515</v>
      </c>
      <c r="CC42" t="s">
        <v>7515</v>
      </c>
      <c r="CD42" t="s">
        <v>7515</v>
      </c>
      <c r="CE42" t="s">
        <v>6966</v>
      </c>
      <c r="CF42" t="s">
        <v>7579</v>
      </c>
      <c r="CG42" t="s">
        <v>7581</v>
      </c>
      <c r="CH42" t="s">
        <v>7618</v>
      </c>
      <c r="CI42" t="s">
        <v>6793</v>
      </c>
      <c r="CJ42" t="s">
        <v>6793</v>
      </c>
      <c r="CK42" t="s">
        <v>6794</v>
      </c>
      <c r="CL42" t="s">
        <v>6793</v>
      </c>
      <c r="CM42" t="s">
        <v>6794</v>
      </c>
      <c r="CN42" t="s">
        <v>6793</v>
      </c>
      <c r="CO42" t="s">
        <v>6794</v>
      </c>
      <c r="CP42" t="s">
        <v>6793</v>
      </c>
      <c r="CQ42" t="s">
        <v>6794</v>
      </c>
      <c r="CR42" t="s">
        <v>7520</v>
      </c>
      <c r="CS42" t="s">
        <v>7607</v>
      </c>
      <c r="CT42" t="s">
        <v>7587</v>
      </c>
      <c r="CU42" t="s">
        <v>6793</v>
      </c>
      <c r="CV42">
        <v>4</v>
      </c>
      <c r="CW42">
        <v>3</v>
      </c>
      <c r="CX42">
        <v>5</v>
      </c>
      <c r="CY42" t="s">
        <v>6794</v>
      </c>
      <c r="EC42">
        <v>3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2</v>
      </c>
      <c r="EK42">
        <v>1</v>
      </c>
      <c r="EL42" t="s">
        <v>6793</v>
      </c>
      <c r="EM42" t="s">
        <v>7573</v>
      </c>
      <c r="EO42">
        <v>1</v>
      </c>
      <c r="EP42" t="s">
        <v>7683</v>
      </c>
      <c r="EQ42">
        <v>2008</v>
      </c>
      <c r="ER42" t="s">
        <v>7684</v>
      </c>
      <c r="EV42" t="s">
        <v>6794</v>
      </c>
      <c r="PS42" t="s">
        <v>7526</v>
      </c>
      <c r="PT42" t="s">
        <v>7526</v>
      </c>
      <c r="PU42" t="s">
        <v>7526</v>
      </c>
      <c r="PV42" t="s">
        <v>7527</v>
      </c>
      <c r="PW42" t="s">
        <v>7516</v>
      </c>
      <c r="PX42" t="s">
        <v>7515</v>
      </c>
      <c r="PY42" t="s">
        <v>7515</v>
      </c>
      <c r="PZ42" t="s">
        <v>7515</v>
      </c>
      <c r="QA42" t="s">
        <v>7515</v>
      </c>
      <c r="QB42" t="s">
        <v>7515</v>
      </c>
      <c r="QC42" t="s">
        <v>7515</v>
      </c>
      <c r="QD42" t="s">
        <v>7528</v>
      </c>
      <c r="QE42" t="s">
        <v>7529</v>
      </c>
      <c r="QF42" t="s">
        <v>7528</v>
      </c>
      <c r="QG42" t="s">
        <v>7681</v>
      </c>
      <c r="QH42">
        <v>2008</v>
      </c>
      <c r="QI42">
        <v>11</v>
      </c>
      <c r="QJ42">
        <v>1</v>
      </c>
      <c r="QK42" s="329">
        <v>39773</v>
      </c>
      <c r="QL42">
        <v>1</v>
      </c>
      <c r="QM42">
        <v>0</v>
      </c>
      <c r="QN42" t="s">
        <v>212</v>
      </c>
      <c r="QO42">
        <v>2008</v>
      </c>
      <c r="QP42">
        <v>50</v>
      </c>
      <c r="RV42">
        <f t="shared" si="1"/>
        <v>2</v>
      </c>
      <c r="RY42">
        <f t="shared" si="0"/>
        <v>-1</v>
      </c>
    </row>
    <row r="43" spans="1:493" x14ac:dyDescent="0.3">
      <c r="A43">
        <v>71027</v>
      </c>
      <c r="B43">
        <v>39</v>
      </c>
      <c r="C43" t="s">
        <v>6793</v>
      </c>
      <c r="D43" t="s">
        <v>6793</v>
      </c>
      <c r="I43" t="s">
        <v>6793</v>
      </c>
      <c r="J43" t="s">
        <v>7515</v>
      </c>
      <c r="K43" t="s">
        <v>7515</v>
      </c>
      <c r="L43" t="s">
        <v>7516</v>
      </c>
      <c r="M43" t="s">
        <v>7515</v>
      </c>
      <c r="N43" t="s">
        <v>7515</v>
      </c>
      <c r="O43" t="s">
        <v>7515</v>
      </c>
      <c r="P43" t="s">
        <v>7515</v>
      </c>
      <c r="Q43" t="s">
        <v>7515</v>
      </c>
      <c r="R43" t="s">
        <v>7515</v>
      </c>
      <c r="S43" t="s">
        <v>7515</v>
      </c>
      <c r="T43" t="s">
        <v>7515</v>
      </c>
      <c r="U43" t="s">
        <v>7515</v>
      </c>
      <c r="V43" t="s">
        <v>7515</v>
      </c>
      <c r="W43" t="s">
        <v>7515</v>
      </c>
      <c r="X43" t="s">
        <v>7515</v>
      </c>
      <c r="Y43" t="s">
        <v>7515</v>
      </c>
      <c r="Z43" t="s">
        <v>7515</v>
      </c>
      <c r="AA43" t="s">
        <v>7515</v>
      </c>
      <c r="AB43" t="s">
        <v>7515</v>
      </c>
      <c r="AC43" t="s">
        <v>6796</v>
      </c>
      <c r="AK43" t="s">
        <v>6985</v>
      </c>
      <c r="AL43" t="s">
        <v>6793</v>
      </c>
      <c r="AM43" t="s">
        <v>6794</v>
      </c>
      <c r="AN43" t="s">
        <v>7687</v>
      </c>
      <c r="AQ43" t="s">
        <v>6988</v>
      </c>
      <c r="AR43" t="s">
        <v>6793</v>
      </c>
      <c r="AS43" t="s">
        <v>6793</v>
      </c>
      <c r="AT43" t="s">
        <v>6813</v>
      </c>
      <c r="AU43" t="s">
        <v>7531</v>
      </c>
      <c r="AV43" t="s">
        <v>7518</v>
      </c>
      <c r="AX43" t="s">
        <v>6794</v>
      </c>
      <c r="AY43" t="s">
        <v>6966</v>
      </c>
      <c r="AZ43" t="s">
        <v>6794</v>
      </c>
      <c r="BA43" t="s">
        <v>6793</v>
      </c>
      <c r="BB43" t="s">
        <v>6793</v>
      </c>
      <c r="BC43" t="s">
        <v>6794</v>
      </c>
      <c r="BD43" t="s">
        <v>6794</v>
      </c>
      <c r="BE43" t="s">
        <v>6794</v>
      </c>
      <c r="BF43" t="s">
        <v>6794</v>
      </c>
      <c r="BG43" t="s">
        <v>6794</v>
      </c>
      <c r="BH43" t="s">
        <v>6794</v>
      </c>
      <c r="BI43" t="s">
        <v>7028</v>
      </c>
      <c r="BJ43" t="s">
        <v>7024</v>
      </c>
      <c r="BK43" t="s">
        <v>6794</v>
      </c>
      <c r="BM43">
        <v>0</v>
      </c>
      <c r="BN43" t="s">
        <v>6</v>
      </c>
      <c r="BO43" t="s">
        <v>7519</v>
      </c>
      <c r="BP43" t="s">
        <v>6</v>
      </c>
      <c r="BQ43" t="s">
        <v>7559</v>
      </c>
      <c r="BR43" t="s">
        <v>7543</v>
      </c>
      <c r="BS43" t="s">
        <v>7515</v>
      </c>
      <c r="BT43" t="s">
        <v>7515</v>
      </c>
      <c r="BU43" t="s">
        <v>7516</v>
      </c>
      <c r="BV43" t="s">
        <v>7515</v>
      </c>
      <c r="BW43" t="s">
        <v>7515</v>
      </c>
      <c r="BX43" t="s">
        <v>7515</v>
      </c>
      <c r="BY43" t="s">
        <v>7515</v>
      </c>
      <c r="BZ43" t="s">
        <v>7515</v>
      </c>
      <c r="CA43" t="s">
        <v>7515</v>
      </c>
      <c r="CB43" t="s">
        <v>7515</v>
      </c>
      <c r="CC43" t="s">
        <v>7515</v>
      </c>
      <c r="CD43" t="s">
        <v>7515</v>
      </c>
      <c r="CE43" t="s">
        <v>6794</v>
      </c>
      <c r="CI43" t="s">
        <v>6793</v>
      </c>
      <c r="CJ43" t="s">
        <v>6793</v>
      </c>
      <c r="CK43" t="s">
        <v>6794</v>
      </c>
      <c r="CL43" t="s">
        <v>6793</v>
      </c>
      <c r="CM43" t="s">
        <v>6793</v>
      </c>
      <c r="CN43" t="s">
        <v>6793</v>
      </c>
      <c r="CO43" t="s">
        <v>6794</v>
      </c>
      <c r="CP43" t="s">
        <v>6793</v>
      </c>
      <c r="CQ43" t="s">
        <v>6794</v>
      </c>
      <c r="CR43" t="s">
        <v>7520</v>
      </c>
      <c r="CS43" t="s">
        <v>7555</v>
      </c>
      <c r="CT43" t="s">
        <v>7522</v>
      </c>
      <c r="CU43" t="s">
        <v>6793</v>
      </c>
      <c r="CV43">
        <v>1</v>
      </c>
      <c r="CW43">
        <v>1</v>
      </c>
      <c r="CX43">
        <v>2</v>
      </c>
      <c r="CY43" t="s">
        <v>6793</v>
      </c>
      <c r="CZ43">
        <v>1</v>
      </c>
      <c r="DA43" t="s">
        <v>7680</v>
      </c>
      <c r="DB43">
        <v>2</v>
      </c>
      <c r="DC43">
        <v>2008</v>
      </c>
      <c r="DD43" t="s">
        <v>7557</v>
      </c>
      <c r="DE43" t="s">
        <v>6966</v>
      </c>
      <c r="EC43" t="s">
        <v>7547</v>
      </c>
      <c r="EL43" t="s">
        <v>6793</v>
      </c>
      <c r="EM43" t="s">
        <v>6859</v>
      </c>
      <c r="EN43">
        <v>3</v>
      </c>
      <c r="EP43" t="s">
        <v>7683</v>
      </c>
      <c r="EQ43">
        <v>2008</v>
      </c>
      <c r="ER43" t="s">
        <v>7684</v>
      </c>
      <c r="EV43" t="s">
        <v>6793</v>
      </c>
      <c r="EW43" t="s">
        <v>7538</v>
      </c>
      <c r="EX43" t="s">
        <v>7680</v>
      </c>
      <c r="EY43">
        <v>12</v>
      </c>
      <c r="EZ43">
        <v>2008</v>
      </c>
      <c r="FD43" t="s">
        <v>6793</v>
      </c>
      <c r="LC43" t="s">
        <v>7524</v>
      </c>
      <c r="LD43" t="s">
        <v>7680</v>
      </c>
      <c r="LE43">
        <v>12</v>
      </c>
      <c r="LF43">
        <v>2008</v>
      </c>
      <c r="LH43" t="s">
        <v>7526</v>
      </c>
      <c r="LI43" t="s">
        <v>7526</v>
      </c>
      <c r="LJ43" t="s">
        <v>6794</v>
      </c>
      <c r="LK43" t="s">
        <v>6793</v>
      </c>
      <c r="OO43" t="s">
        <v>7524</v>
      </c>
      <c r="OP43" t="s">
        <v>7680</v>
      </c>
      <c r="OQ43">
        <v>12</v>
      </c>
      <c r="OR43">
        <v>2008</v>
      </c>
      <c r="OV43" t="s">
        <v>6794</v>
      </c>
      <c r="OW43" t="s">
        <v>6793</v>
      </c>
      <c r="PG43">
        <v>0</v>
      </c>
      <c r="PH43" t="s">
        <v>7515</v>
      </c>
      <c r="PI43" t="s">
        <v>7515</v>
      </c>
      <c r="PJ43" t="s">
        <v>7515</v>
      </c>
      <c r="PK43" t="s">
        <v>7515</v>
      </c>
      <c r="PL43" t="s">
        <v>7515</v>
      </c>
      <c r="PM43" t="s">
        <v>7515</v>
      </c>
      <c r="PN43" t="s">
        <v>7515</v>
      </c>
      <c r="PO43" t="s">
        <v>7515</v>
      </c>
      <c r="PP43" t="s">
        <v>7516</v>
      </c>
      <c r="PQ43" t="s">
        <v>7515</v>
      </c>
      <c r="PR43" t="s">
        <v>7515</v>
      </c>
      <c r="PS43" t="s">
        <v>7526</v>
      </c>
      <c r="PT43" t="s">
        <v>7526</v>
      </c>
      <c r="PU43" t="s">
        <v>7526</v>
      </c>
      <c r="QD43" t="s">
        <v>6966</v>
      </c>
      <c r="QE43" t="s">
        <v>7539</v>
      </c>
      <c r="QF43" t="s">
        <v>7528</v>
      </c>
      <c r="QG43" t="s">
        <v>7681</v>
      </c>
      <c r="QH43">
        <v>2008</v>
      </c>
      <c r="QI43">
        <v>1</v>
      </c>
      <c r="QJ43">
        <v>1</v>
      </c>
      <c r="QK43" s="329">
        <v>39476</v>
      </c>
      <c r="QL43">
        <v>1</v>
      </c>
      <c r="QM43">
        <v>0</v>
      </c>
      <c r="QN43" t="s">
        <v>212</v>
      </c>
      <c r="QO43">
        <v>2008</v>
      </c>
      <c r="QP43">
        <v>50</v>
      </c>
      <c r="QQ43">
        <v>1</v>
      </c>
      <c r="QR43">
        <v>0</v>
      </c>
      <c r="QS43">
        <v>1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1</v>
      </c>
      <c r="RL43">
        <v>0</v>
      </c>
      <c r="RM43">
        <v>0</v>
      </c>
      <c r="RN43">
        <v>0</v>
      </c>
      <c r="RO43">
        <v>0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1</v>
      </c>
      <c r="RV43">
        <f t="shared" si="1"/>
        <v>0</v>
      </c>
      <c r="RY43">
        <f t="shared" si="0"/>
        <v>2</v>
      </c>
    </row>
    <row r="44" spans="1:493" x14ac:dyDescent="0.3">
      <c r="A44">
        <v>71028</v>
      </c>
      <c r="B44">
        <v>40</v>
      </c>
      <c r="C44" t="s">
        <v>6793</v>
      </c>
      <c r="D44" t="s">
        <v>6793</v>
      </c>
      <c r="I44" t="s">
        <v>6793</v>
      </c>
      <c r="J44" t="s">
        <v>7516</v>
      </c>
      <c r="K44" t="s">
        <v>7516</v>
      </c>
      <c r="L44" t="s">
        <v>7515</v>
      </c>
      <c r="M44" t="s">
        <v>7515</v>
      </c>
      <c r="N44" t="s">
        <v>7515</v>
      </c>
      <c r="O44" t="s">
        <v>7515</v>
      </c>
      <c r="P44" t="s">
        <v>7515</v>
      </c>
      <c r="Q44" t="s">
        <v>7515</v>
      </c>
      <c r="R44" t="s">
        <v>7515</v>
      </c>
      <c r="S44" t="s">
        <v>7515</v>
      </c>
      <c r="T44" t="s">
        <v>7515</v>
      </c>
      <c r="U44" t="s">
        <v>7515</v>
      </c>
      <c r="V44" t="s">
        <v>7515</v>
      </c>
      <c r="W44" t="s">
        <v>7515</v>
      </c>
      <c r="X44" t="s">
        <v>7515</v>
      </c>
      <c r="Y44" t="s">
        <v>7515</v>
      </c>
      <c r="Z44" t="s">
        <v>7515</v>
      </c>
      <c r="AA44" t="s">
        <v>7515</v>
      </c>
      <c r="AB44" t="s">
        <v>7515</v>
      </c>
      <c r="AC44" t="s">
        <v>6796</v>
      </c>
      <c r="AK44" t="s">
        <v>6985</v>
      </c>
      <c r="AL44" t="s">
        <v>6793</v>
      </c>
      <c r="AM44" t="s">
        <v>6793</v>
      </c>
      <c r="AN44" t="s">
        <v>7680</v>
      </c>
      <c r="AO44">
        <v>0</v>
      </c>
      <c r="AP44">
        <v>30</v>
      </c>
      <c r="AQ44" t="s">
        <v>6988</v>
      </c>
      <c r="AR44" t="s">
        <v>6793</v>
      </c>
      <c r="AS44" t="s">
        <v>6794</v>
      </c>
      <c r="AT44" t="s">
        <v>6813</v>
      </c>
      <c r="AU44" t="s">
        <v>7531</v>
      </c>
      <c r="AV44" t="s">
        <v>6991</v>
      </c>
      <c r="AX44" t="s">
        <v>6794</v>
      </c>
      <c r="AY44" t="s">
        <v>6794</v>
      </c>
      <c r="AZ44" t="s">
        <v>6793</v>
      </c>
      <c r="BA44" t="s">
        <v>6793</v>
      </c>
      <c r="BB44" t="s">
        <v>6794</v>
      </c>
      <c r="BC44" t="s">
        <v>6794</v>
      </c>
      <c r="BD44" t="s">
        <v>6793</v>
      </c>
      <c r="BE44" t="s">
        <v>6794</v>
      </c>
      <c r="BF44" t="s">
        <v>6794</v>
      </c>
      <c r="BG44" t="s">
        <v>6794</v>
      </c>
      <c r="BH44" t="s">
        <v>6794</v>
      </c>
      <c r="BI44" t="s">
        <v>7022</v>
      </c>
      <c r="BJ44" t="s">
        <v>7024</v>
      </c>
      <c r="BK44" t="s">
        <v>6794</v>
      </c>
      <c r="BM44">
        <v>50</v>
      </c>
      <c r="BN44">
        <v>50</v>
      </c>
      <c r="BO44" t="s">
        <v>7519</v>
      </c>
      <c r="BP44" t="s">
        <v>6</v>
      </c>
      <c r="BQ44" t="s">
        <v>7565</v>
      </c>
      <c r="BR44" t="s">
        <v>7594</v>
      </c>
      <c r="BS44" t="s">
        <v>7516</v>
      </c>
      <c r="BT44" t="s">
        <v>7515</v>
      </c>
      <c r="BU44" t="s">
        <v>7515</v>
      </c>
      <c r="BV44" t="s">
        <v>7515</v>
      </c>
      <c r="BW44" t="s">
        <v>7515</v>
      </c>
      <c r="BX44" t="s">
        <v>7515</v>
      </c>
      <c r="BY44" t="s">
        <v>7515</v>
      </c>
      <c r="BZ44" t="s">
        <v>7515</v>
      </c>
      <c r="CA44" t="s">
        <v>7515</v>
      </c>
      <c r="CB44" t="s">
        <v>7515</v>
      </c>
      <c r="CC44" t="s">
        <v>7515</v>
      </c>
      <c r="CD44" t="s">
        <v>7515</v>
      </c>
      <c r="CE44" t="s">
        <v>6793</v>
      </c>
      <c r="CI44" t="s">
        <v>6793</v>
      </c>
      <c r="CJ44" t="s">
        <v>6793</v>
      </c>
      <c r="CK44" t="s">
        <v>6794</v>
      </c>
      <c r="CL44" t="s">
        <v>6794</v>
      </c>
      <c r="CM44" t="s">
        <v>6794</v>
      </c>
      <c r="CN44" t="s">
        <v>6794</v>
      </c>
      <c r="CO44" t="s">
        <v>6794</v>
      </c>
      <c r="CP44" t="s">
        <v>6793</v>
      </c>
      <c r="CQ44" t="s">
        <v>6794</v>
      </c>
      <c r="CR44" t="s">
        <v>7520</v>
      </c>
      <c r="CS44" t="s">
        <v>7521</v>
      </c>
      <c r="CT44" t="s">
        <v>7536</v>
      </c>
      <c r="CU44" t="s">
        <v>6793</v>
      </c>
      <c r="CV44">
        <v>3</v>
      </c>
      <c r="CW44">
        <v>4</v>
      </c>
      <c r="CX44">
        <v>5</v>
      </c>
      <c r="CY44" t="s">
        <v>6794</v>
      </c>
      <c r="EC44">
        <v>2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1</v>
      </c>
      <c r="EK44">
        <v>1</v>
      </c>
      <c r="EL44" t="s">
        <v>6794</v>
      </c>
      <c r="EV44" t="s">
        <v>6794</v>
      </c>
      <c r="PS44" t="s">
        <v>7526</v>
      </c>
      <c r="PT44" t="s">
        <v>7526</v>
      </c>
      <c r="PU44" t="s">
        <v>7526</v>
      </c>
      <c r="PV44" t="s">
        <v>7527</v>
      </c>
      <c r="PW44" t="s">
        <v>7516</v>
      </c>
      <c r="PX44" t="s">
        <v>7515</v>
      </c>
      <c r="PY44" t="s">
        <v>7515</v>
      </c>
      <c r="PZ44" t="s">
        <v>7515</v>
      </c>
      <c r="QA44" t="s">
        <v>7515</v>
      </c>
      <c r="QB44" t="s">
        <v>7515</v>
      </c>
      <c r="QC44" t="s">
        <v>7515</v>
      </c>
      <c r="QD44" t="s">
        <v>7528</v>
      </c>
      <c r="QE44" t="s">
        <v>7539</v>
      </c>
      <c r="QF44" t="s">
        <v>7528</v>
      </c>
      <c r="QG44" t="s">
        <v>7681</v>
      </c>
      <c r="QH44">
        <v>2008</v>
      </c>
      <c r="QI44">
        <v>10</v>
      </c>
      <c r="QJ44">
        <v>1</v>
      </c>
      <c r="QK44" s="329">
        <v>39744</v>
      </c>
      <c r="QL44">
        <v>1</v>
      </c>
      <c r="QM44">
        <v>0</v>
      </c>
      <c r="QN44" t="s">
        <v>194</v>
      </c>
      <c r="QO44">
        <v>0</v>
      </c>
      <c r="QP44">
        <v>35</v>
      </c>
      <c r="RV44">
        <f t="shared" si="1"/>
        <v>1</v>
      </c>
      <c r="RY44">
        <f t="shared" si="0"/>
        <v>5</v>
      </c>
    </row>
    <row r="45" spans="1:493" x14ac:dyDescent="0.3">
      <c r="A45">
        <v>71029</v>
      </c>
      <c r="B45">
        <v>41</v>
      </c>
      <c r="C45" t="s">
        <v>6793</v>
      </c>
      <c r="D45" t="s">
        <v>6793</v>
      </c>
      <c r="I45" t="s">
        <v>6793</v>
      </c>
      <c r="J45" t="s">
        <v>7515</v>
      </c>
      <c r="K45" t="s">
        <v>7515</v>
      </c>
      <c r="L45" t="s">
        <v>7515</v>
      </c>
      <c r="M45" t="s">
        <v>7515</v>
      </c>
      <c r="N45" t="s">
        <v>7515</v>
      </c>
      <c r="O45" t="s">
        <v>7515</v>
      </c>
      <c r="P45" t="s">
        <v>7515</v>
      </c>
      <c r="Q45" t="s">
        <v>7515</v>
      </c>
      <c r="R45" t="s">
        <v>7515</v>
      </c>
      <c r="S45" t="s">
        <v>7515</v>
      </c>
      <c r="T45" t="s">
        <v>7515</v>
      </c>
      <c r="U45" t="s">
        <v>7515</v>
      </c>
      <c r="V45" t="s">
        <v>7515</v>
      </c>
      <c r="W45" t="s">
        <v>7515</v>
      </c>
      <c r="X45" t="s">
        <v>7515</v>
      </c>
      <c r="Y45" t="s">
        <v>7516</v>
      </c>
      <c r="Z45" t="s">
        <v>7515</v>
      </c>
      <c r="AA45" t="s">
        <v>7515</v>
      </c>
      <c r="AB45" t="s">
        <v>7515</v>
      </c>
      <c r="AC45" t="s">
        <v>7517</v>
      </c>
      <c r="AF45">
        <v>0</v>
      </c>
      <c r="AG45">
        <v>7</v>
      </c>
      <c r="AH45" t="s">
        <v>6845</v>
      </c>
      <c r="AK45" t="s">
        <v>6993</v>
      </c>
      <c r="AL45" t="s">
        <v>6794</v>
      </c>
      <c r="AM45" t="s">
        <v>6794</v>
      </c>
      <c r="AN45" t="s">
        <v>6</v>
      </c>
      <c r="AQ45" t="s">
        <v>6988</v>
      </c>
      <c r="AR45" t="s">
        <v>6793</v>
      </c>
      <c r="AS45" t="s">
        <v>6793</v>
      </c>
      <c r="AT45" t="s">
        <v>6813</v>
      </c>
      <c r="AU45" t="s">
        <v>7531</v>
      </c>
      <c r="AV45" t="s">
        <v>6991</v>
      </c>
      <c r="AX45" t="s">
        <v>6794</v>
      </c>
      <c r="AY45" t="s">
        <v>6794</v>
      </c>
      <c r="AZ45" t="s">
        <v>6793</v>
      </c>
      <c r="BA45" t="s">
        <v>6793</v>
      </c>
      <c r="BB45" t="s">
        <v>6794</v>
      </c>
      <c r="BC45" t="s">
        <v>6794</v>
      </c>
      <c r="BD45" t="s">
        <v>6794</v>
      </c>
      <c r="BE45" t="s">
        <v>6793</v>
      </c>
      <c r="BF45" t="s">
        <v>6794</v>
      </c>
      <c r="BG45" t="s">
        <v>6794</v>
      </c>
      <c r="BH45" t="s">
        <v>6794</v>
      </c>
      <c r="BI45" t="s">
        <v>7021</v>
      </c>
      <c r="BJ45" t="s">
        <v>7026</v>
      </c>
      <c r="BK45" t="s">
        <v>6794</v>
      </c>
      <c r="BM45">
        <v>50</v>
      </c>
      <c r="BN45" t="s">
        <v>6</v>
      </c>
      <c r="BO45" t="s">
        <v>7519</v>
      </c>
      <c r="BP45" t="s">
        <v>6</v>
      </c>
      <c r="BQ45" t="s">
        <v>7559</v>
      </c>
      <c r="BR45" t="s">
        <v>7594</v>
      </c>
      <c r="BS45" t="s">
        <v>7516</v>
      </c>
      <c r="BT45" t="s">
        <v>7515</v>
      </c>
      <c r="BU45" t="s">
        <v>7515</v>
      </c>
      <c r="BV45" t="s">
        <v>7515</v>
      </c>
      <c r="BW45" t="s">
        <v>7515</v>
      </c>
      <c r="BX45" t="s">
        <v>7515</v>
      </c>
      <c r="BY45" t="s">
        <v>7515</v>
      </c>
      <c r="BZ45" t="s">
        <v>7515</v>
      </c>
      <c r="CA45" t="s">
        <v>7515</v>
      </c>
      <c r="CB45" t="s">
        <v>7515</v>
      </c>
      <c r="CC45" t="s">
        <v>7515</v>
      </c>
      <c r="CD45" t="s">
        <v>7515</v>
      </c>
      <c r="CE45" t="s">
        <v>6794</v>
      </c>
      <c r="CI45" t="s">
        <v>6793</v>
      </c>
      <c r="CJ45" t="s">
        <v>6793</v>
      </c>
      <c r="CK45" t="s">
        <v>6794</v>
      </c>
      <c r="CL45" t="s">
        <v>6793</v>
      </c>
      <c r="CM45" t="s">
        <v>6794</v>
      </c>
      <c r="CN45" t="s">
        <v>6793</v>
      </c>
      <c r="CO45" t="s">
        <v>6794</v>
      </c>
      <c r="CP45" t="s">
        <v>6793</v>
      </c>
      <c r="CQ45" t="s">
        <v>6793</v>
      </c>
      <c r="CR45" t="s">
        <v>7520</v>
      </c>
      <c r="CS45" t="s">
        <v>7521</v>
      </c>
      <c r="CT45" t="s">
        <v>7605</v>
      </c>
      <c r="CU45" t="s">
        <v>6794</v>
      </c>
      <c r="CV45">
        <v>3</v>
      </c>
      <c r="CW45">
        <v>4</v>
      </c>
      <c r="CX45">
        <v>4</v>
      </c>
      <c r="EC45">
        <v>3</v>
      </c>
      <c r="EE45">
        <v>1</v>
      </c>
      <c r="EF45">
        <v>0</v>
      </c>
      <c r="EG45">
        <v>2</v>
      </c>
      <c r="EH45">
        <v>0</v>
      </c>
      <c r="EI45">
        <v>0</v>
      </c>
      <c r="EJ45">
        <v>0</v>
      </c>
      <c r="EK45">
        <v>0</v>
      </c>
      <c r="EV45" t="s">
        <v>6794</v>
      </c>
      <c r="PS45" t="s">
        <v>7526</v>
      </c>
      <c r="PT45" t="s">
        <v>7526</v>
      </c>
      <c r="PU45" t="s">
        <v>7526</v>
      </c>
      <c r="PV45" t="s">
        <v>7526</v>
      </c>
      <c r="PW45" t="s">
        <v>7516</v>
      </c>
      <c r="PX45" t="s">
        <v>7515</v>
      </c>
      <c r="PY45" t="s">
        <v>7515</v>
      </c>
      <c r="PZ45" t="s">
        <v>7515</v>
      </c>
      <c r="QA45" t="s">
        <v>7515</v>
      </c>
      <c r="QB45" t="s">
        <v>7515</v>
      </c>
      <c r="QC45" t="s">
        <v>7515</v>
      </c>
      <c r="QD45" t="s">
        <v>7528</v>
      </c>
      <c r="QE45" t="s">
        <v>7539</v>
      </c>
      <c r="QF45" t="s">
        <v>7528</v>
      </c>
      <c r="QG45" t="s">
        <v>7681</v>
      </c>
      <c r="QH45">
        <v>2008</v>
      </c>
      <c r="QI45">
        <v>4</v>
      </c>
      <c r="QJ45">
        <v>1</v>
      </c>
      <c r="QK45" s="329">
        <v>39540</v>
      </c>
      <c r="QL45">
        <v>0</v>
      </c>
      <c r="QM45">
        <v>1</v>
      </c>
      <c r="QN45" t="s">
        <v>212</v>
      </c>
      <c r="QO45">
        <v>2008</v>
      </c>
      <c r="QP45">
        <v>50</v>
      </c>
      <c r="RV45">
        <f t="shared" si="1"/>
        <v>0</v>
      </c>
      <c r="RY45">
        <f t="shared" si="0"/>
        <v>10</v>
      </c>
    </row>
    <row r="46" spans="1:493" x14ac:dyDescent="0.3">
      <c r="A46">
        <v>71030</v>
      </c>
      <c r="B46">
        <v>42</v>
      </c>
      <c r="C46" t="s">
        <v>6793</v>
      </c>
      <c r="D46" t="s">
        <v>6794</v>
      </c>
      <c r="E46">
        <v>2</v>
      </c>
      <c r="I46" t="s">
        <v>6793</v>
      </c>
      <c r="J46" t="s">
        <v>7515</v>
      </c>
      <c r="K46" t="s">
        <v>7515</v>
      </c>
      <c r="L46" t="s">
        <v>7515</v>
      </c>
      <c r="M46" t="s">
        <v>7515</v>
      </c>
      <c r="N46" t="s">
        <v>7515</v>
      </c>
      <c r="O46" t="s">
        <v>7515</v>
      </c>
      <c r="P46" t="s">
        <v>7515</v>
      </c>
      <c r="Q46" t="s">
        <v>7515</v>
      </c>
      <c r="R46" t="s">
        <v>7515</v>
      </c>
      <c r="S46" t="s">
        <v>7515</v>
      </c>
      <c r="T46" t="s">
        <v>7515</v>
      </c>
      <c r="U46" t="s">
        <v>7515</v>
      </c>
      <c r="V46" t="s">
        <v>7515</v>
      </c>
      <c r="W46" t="s">
        <v>7515</v>
      </c>
      <c r="X46" t="s">
        <v>7515</v>
      </c>
      <c r="Y46" t="s">
        <v>7515</v>
      </c>
      <c r="Z46" t="s">
        <v>7515</v>
      </c>
      <c r="AA46" t="s">
        <v>7516</v>
      </c>
      <c r="AB46" t="s">
        <v>7515</v>
      </c>
      <c r="AD46">
        <v>1</v>
      </c>
      <c r="AE46">
        <v>0</v>
      </c>
      <c r="AK46" t="s">
        <v>6995</v>
      </c>
      <c r="AL46" t="s">
        <v>6794</v>
      </c>
      <c r="AM46" t="s">
        <v>6794</v>
      </c>
      <c r="AN46" t="s">
        <v>7680</v>
      </c>
      <c r="AO46">
        <v>0</v>
      </c>
      <c r="AP46">
        <v>15</v>
      </c>
      <c r="AQ46" t="s">
        <v>6988</v>
      </c>
      <c r="AR46" t="s">
        <v>6793</v>
      </c>
      <c r="AS46" t="s">
        <v>6793</v>
      </c>
      <c r="AT46" t="s">
        <v>6813</v>
      </c>
      <c r="AU46" t="s">
        <v>7531</v>
      </c>
      <c r="AV46" t="s">
        <v>6991</v>
      </c>
      <c r="AX46" t="s">
        <v>6794</v>
      </c>
      <c r="AY46" t="s">
        <v>6794</v>
      </c>
      <c r="AZ46" t="s">
        <v>6793</v>
      </c>
      <c r="BA46" t="s">
        <v>6794</v>
      </c>
      <c r="BB46" t="s">
        <v>6794</v>
      </c>
      <c r="BC46" t="s">
        <v>6793</v>
      </c>
      <c r="BD46" t="s">
        <v>6793</v>
      </c>
      <c r="BE46" t="s">
        <v>6794</v>
      </c>
      <c r="BF46" t="s">
        <v>6794</v>
      </c>
      <c r="BG46" t="s">
        <v>6794</v>
      </c>
      <c r="BH46" t="s">
        <v>6794</v>
      </c>
      <c r="BI46" t="s">
        <v>7022</v>
      </c>
      <c r="BJ46" t="s">
        <v>7025</v>
      </c>
      <c r="BK46" t="s">
        <v>6794</v>
      </c>
      <c r="BM46">
        <v>50</v>
      </c>
      <c r="BN46">
        <v>50</v>
      </c>
      <c r="BO46" t="s">
        <v>7533</v>
      </c>
      <c r="BP46" t="s">
        <v>7576</v>
      </c>
      <c r="BQ46" t="s">
        <v>7559</v>
      </c>
      <c r="BR46" t="s">
        <v>6757</v>
      </c>
      <c r="BS46" t="s">
        <v>7515</v>
      </c>
      <c r="BT46" t="s">
        <v>7515</v>
      </c>
      <c r="BU46" t="s">
        <v>7515</v>
      </c>
      <c r="BV46" t="s">
        <v>7515</v>
      </c>
      <c r="BW46" t="s">
        <v>7515</v>
      </c>
      <c r="BX46" t="s">
        <v>7515</v>
      </c>
      <c r="BY46" t="s">
        <v>7515</v>
      </c>
      <c r="BZ46" t="s">
        <v>7516</v>
      </c>
      <c r="CA46" t="s">
        <v>7515</v>
      </c>
      <c r="CB46" t="s">
        <v>7515</v>
      </c>
      <c r="CC46" t="s">
        <v>7515</v>
      </c>
      <c r="CD46" t="s">
        <v>7515</v>
      </c>
      <c r="CE46" t="s">
        <v>6794</v>
      </c>
      <c r="CI46" t="s">
        <v>6793</v>
      </c>
      <c r="CJ46" t="s">
        <v>6793</v>
      </c>
      <c r="CK46" t="s">
        <v>6794</v>
      </c>
      <c r="CL46" t="s">
        <v>6793</v>
      </c>
      <c r="CM46" t="s">
        <v>6793</v>
      </c>
      <c r="CN46" t="s">
        <v>6793</v>
      </c>
      <c r="CO46" t="s">
        <v>6794</v>
      </c>
      <c r="CP46" t="s">
        <v>6793</v>
      </c>
      <c r="CQ46" t="s">
        <v>6794</v>
      </c>
      <c r="CR46" t="s">
        <v>7520</v>
      </c>
      <c r="CS46" t="s">
        <v>7521</v>
      </c>
      <c r="CT46" t="s">
        <v>7522</v>
      </c>
      <c r="CU46" t="s">
        <v>6793</v>
      </c>
      <c r="CV46">
        <v>2</v>
      </c>
      <c r="CW46">
        <v>4</v>
      </c>
      <c r="CX46">
        <v>3</v>
      </c>
      <c r="CY46" t="s">
        <v>6794</v>
      </c>
      <c r="EC46">
        <v>3</v>
      </c>
      <c r="EE46">
        <v>2</v>
      </c>
      <c r="EF46">
        <v>0</v>
      </c>
      <c r="EG46">
        <v>0</v>
      </c>
      <c r="EH46">
        <v>1</v>
      </c>
      <c r="EI46">
        <v>0</v>
      </c>
      <c r="EJ46">
        <v>0</v>
      </c>
      <c r="EK46">
        <v>0</v>
      </c>
      <c r="EL46" t="s">
        <v>6794</v>
      </c>
      <c r="EV46" t="s">
        <v>6794</v>
      </c>
      <c r="PS46" t="s">
        <v>6757</v>
      </c>
      <c r="PT46" t="s">
        <v>7526</v>
      </c>
      <c r="PU46" t="s">
        <v>7527</v>
      </c>
      <c r="PV46" t="s">
        <v>7526</v>
      </c>
      <c r="PW46" t="s">
        <v>7515</v>
      </c>
      <c r="PX46" t="s">
        <v>7515</v>
      </c>
      <c r="PY46" t="s">
        <v>7515</v>
      </c>
      <c r="PZ46" t="s">
        <v>7515</v>
      </c>
      <c r="QA46" t="s">
        <v>7515</v>
      </c>
      <c r="QB46" t="s">
        <v>7515</v>
      </c>
      <c r="QC46" t="s">
        <v>7516</v>
      </c>
      <c r="QD46" t="s">
        <v>7528</v>
      </c>
      <c r="QE46" t="s">
        <v>7539</v>
      </c>
      <c r="QF46" t="s">
        <v>7528</v>
      </c>
      <c r="QG46" t="s">
        <v>7681</v>
      </c>
      <c r="QH46">
        <v>2008</v>
      </c>
      <c r="QI46">
        <v>9</v>
      </c>
      <c r="QJ46">
        <v>2</v>
      </c>
      <c r="QK46" s="329">
        <v>39699</v>
      </c>
      <c r="QL46">
        <v>1</v>
      </c>
      <c r="QM46">
        <v>0</v>
      </c>
      <c r="QN46" t="s">
        <v>194</v>
      </c>
      <c r="QO46">
        <v>0</v>
      </c>
      <c r="QP46">
        <v>68</v>
      </c>
      <c r="RV46">
        <f t="shared" si="1"/>
        <v>3</v>
      </c>
      <c r="RY46">
        <f t="shared" si="0"/>
        <v>5</v>
      </c>
    </row>
    <row r="47" spans="1:493" x14ac:dyDescent="0.3">
      <c r="A47">
        <v>71031</v>
      </c>
      <c r="B47">
        <v>43</v>
      </c>
      <c r="C47" t="s">
        <v>6793</v>
      </c>
      <c r="D47" t="s">
        <v>6793</v>
      </c>
      <c r="I47" t="s">
        <v>6793</v>
      </c>
      <c r="J47" t="s">
        <v>7515</v>
      </c>
      <c r="K47" t="s">
        <v>7515</v>
      </c>
      <c r="L47" t="s">
        <v>7516</v>
      </c>
      <c r="M47" t="s">
        <v>7515</v>
      </c>
      <c r="N47" t="s">
        <v>7515</v>
      </c>
      <c r="O47" t="s">
        <v>7515</v>
      </c>
      <c r="P47" t="s">
        <v>7515</v>
      </c>
      <c r="Q47" t="s">
        <v>7515</v>
      </c>
      <c r="R47" t="s">
        <v>7515</v>
      </c>
      <c r="S47" t="s">
        <v>7515</v>
      </c>
      <c r="T47" t="s">
        <v>7515</v>
      </c>
      <c r="U47" t="s">
        <v>7515</v>
      </c>
      <c r="V47" t="s">
        <v>7515</v>
      </c>
      <c r="W47" t="s">
        <v>7515</v>
      </c>
      <c r="X47" t="s">
        <v>7515</v>
      </c>
      <c r="Y47" t="s">
        <v>7515</v>
      </c>
      <c r="Z47" t="s">
        <v>7515</v>
      </c>
      <c r="AA47" t="s">
        <v>7515</v>
      </c>
      <c r="AB47" t="s">
        <v>7515</v>
      </c>
      <c r="AC47" t="s">
        <v>7517</v>
      </c>
      <c r="AF47">
        <v>0</v>
      </c>
      <c r="AG47">
        <v>2</v>
      </c>
      <c r="AH47" t="s">
        <v>6845</v>
      </c>
      <c r="AK47" t="s">
        <v>6994</v>
      </c>
      <c r="AL47" t="s">
        <v>6794</v>
      </c>
      <c r="AM47" t="s">
        <v>6794</v>
      </c>
      <c r="AN47" t="s">
        <v>7680</v>
      </c>
      <c r="AO47">
        <v>0</v>
      </c>
      <c r="AP47">
        <v>15</v>
      </c>
      <c r="AQ47" t="s">
        <v>6988</v>
      </c>
      <c r="AR47" t="s">
        <v>6793</v>
      </c>
      <c r="AS47" t="s">
        <v>6793</v>
      </c>
      <c r="AT47" t="s">
        <v>6813</v>
      </c>
      <c r="AU47" t="s">
        <v>7562</v>
      </c>
      <c r="AV47" t="s">
        <v>6991</v>
      </c>
      <c r="AX47" t="s">
        <v>6794</v>
      </c>
      <c r="AY47" t="s">
        <v>6794</v>
      </c>
      <c r="AZ47" t="s">
        <v>6793</v>
      </c>
      <c r="BA47" t="s">
        <v>6793</v>
      </c>
      <c r="BB47" t="s">
        <v>6794</v>
      </c>
      <c r="BC47" t="s">
        <v>6794</v>
      </c>
      <c r="BD47" t="s">
        <v>6794</v>
      </c>
      <c r="BE47" t="s">
        <v>6794</v>
      </c>
      <c r="BF47" t="s">
        <v>6793</v>
      </c>
      <c r="BG47" t="s">
        <v>6794</v>
      </c>
      <c r="BH47" t="s">
        <v>6794</v>
      </c>
      <c r="BI47" t="s">
        <v>7024</v>
      </c>
      <c r="BJ47" t="s">
        <v>7021</v>
      </c>
      <c r="BK47" t="s">
        <v>6794</v>
      </c>
      <c r="BM47">
        <v>100</v>
      </c>
      <c r="BN47" t="s">
        <v>7532</v>
      </c>
      <c r="BO47" t="s">
        <v>7533</v>
      </c>
      <c r="BP47" t="s">
        <v>6</v>
      </c>
      <c r="BQ47" t="s">
        <v>7559</v>
      </c>
      <c r="BR47" t="s">
        <v>7594</v>
      </c>
      <c r="BS47" t="s">
        <v>7515</v>
      </c>
      <c r="BT47" t="s">
        <v>7516</v>
      </c>
      <c r="BU47" t="s">
        <v>7515</v>
      </c>
      <c r="BV47" t="s">
        <v>7515</v>
      </c>
      <c r="BW47" t="s">
        <v>7515</v>
      </c>
      <c r="BX47" t="s">
        <v>7515</v>
      </c>
      <c r="BY47" t="s">
        <v>7515</v>
      </c>
      <c r="BZ47" t="s">
        <v>7515</v>
      </c>
      <c r="CA47" t="s">
        <v>7515</v>
      </c>
      <c r="CB47" t="s">
        <v>7515</v>
      </c>
      <c r="CC47" t="s">
        <v>7515</v>
      </c>
      <c r="CD47" t="s">
        <v>7515</v>
      </c>
      <c r="CE47" t="s">
        <v>6794</v>
      </c>
      <c r="CI47" t="s">
        <v>6793</v>
      </c>
      <c r="CJ47" t="s">
        <v>6793</v>
      </c>
      <c r="CK47" t="s">
        <v>6794</v>
      </c>
      <c r="CL47" t="s">
        <v>6793</v>
      </c>
      <c r="CM47" t="s">
        <v>6793</v>
      </c>
      <c r="CN47" t="s">
        <v>6793</v>
      </c>
      <c r="CO47" t="s">
        <v>6794</v>
      </c>
      <c r="CP47" t="s">
        <v>6793</v>
      </c>
      <c r="CQ47" t="s">
        <v>6793</v>
      </c>
      <c r="CR47" t="s">
        <v>7520</v>
      </c>
      <c r="CS47" t="s">
        <v>7521</v>
      </c>
      <c r="CT47" t="s">
        <v>7522</v>
      </c>
      <c r="CU47" t="s">
        <v>6793</v>
      </c>
      <c r="CV47">
        <v>2</v>
      </c>
      <c r="CW47">
        <v>4</v>
      </c>
      <c r="CX47">
        <v>4</v>
      </c>
      <c r="CY47" t="s">
        <v>6793</v>
      </c>
      <c r="CZ47">
        <v>3</v>
      </c>
      <c r="DA47" t="s">
        <v>7680</v>
      </c>
      <c r="DB47">
        <v>4</v>
      </c>
      <c r="DC47">
        <v>2006</v>
      </c>
      <c r="DD47" t="s">
        <v>7557</v>
      </c>
      <c r="DE47" t="s">
        <v>7680</v>
      </c>
      <c r="DF47">
        <v>4</v>
      </c>
      <c r="DG47">
        <v>2006</v>
      </c>
      <c r="DH47" t="s">
        <v>7680</v>
      </c>
      <c r="DI47">
        <v>9</v>
      </c>
      <c r="DJ47">
        <v>2007</v>
      </c>
      <c r="DK47" t="s">
        <v>7557</v>
      </c>
      <c r="DL47" t="s">
        <v>7680</v>
      </c>
      <c r="DM47">
        <v>9</v>
      </c>
      <c r="DN47">
        <v>2007</v>
      </c>
      <c r="DO47" t="s">
        <v>7680</v>
      </c>
      <c r="DP47">
        <v>11</v>
      </c>
      <c r="DQ47">
        <v>2007</v>
      </c>
      <c r="DR47" t="s">
        <v>7557</v>
      </c>
      <c r="DS47" t="s">
        <v>7680</v>
      </c>
      <c r="DT47">
        <v>12</v>
      </c>
      <c r="DU47">
        <v>2007</v>
      </c>
      <c r="EC47">
        <v>2</v>
      </c>
      <c r="EE47">
        <v>0</v>
      </c>
      <c r="EF47">
        <v>0</v>
      </c>
      <c r="EG47">
        <v>0</v>
      </c>
      <c r="EH47">
        <v>0</v>
      </c>
      <c r="EI47">
        <v>2</v>
      </c>
      <c r="EJ47">
        <v>0</v>
      </c>
      <c r="EK47">
        <v>0</v>
      </c>
      <c r="EL47" t="s">
        <v>6793</v>
      </c>
      <c r="EM47" t="s">
        <v>7573</v>
      </c>
      <c r="EO47">
        <v>1</v>
      </c>
      <c r="EP47" t="s">
        <v>7683</v>
      </c>
      <c r="EQ47">
        <v>2008</v>
      </c>
      <c r="ER47" t="s">
        <v>7684</v>
      </c>
      <c r="EV47" t="s">
        <v>6794</v>
      </c>
      <c r="PS47" t="s">
        <v>7526</v>
      </c>
      <c r="PT47" t="s">
        <v>7526</v>
      </c>
      <c r="PU47" t="s">
        <v>7526</v>
      </c>
      <c r="PV47" t="s">
        <v>7527</v>
      </c>
      <c r="PW47" t="s">
        <v>7516</v>
      </c>
      <c r="PX47" t="s">
        <v>7515</v>
      </c>
      <c r="PY47" t="s">
        <v>7515</v>
      </c>
      <c r="PZ47" t="s">
        <v>7515</v>
      </c>
      <c r="QA47" t="s">
        <v>7515</v>
      </c>
      <c r="QB47" t="s">
        <v>7515</v>
      </c>
      <c r="QC47" t="s">
        <v>7515</v>
      </c>
      <c r="QD47" t="s">
        <v>7528</v>
      </c>
      <c r="QE47" t="s">
        <v>7539</v>
      </c>
      <c r="QF47" t="s">
        <v>7528</v>
      </c>
      <c r="QG47" t="s">
        <v>7681</v>
      </c>
      <c r="QH47">
        <v>2008</v>
      </c>
      <c r="QI47">
        <v>1</v>
      </c>
      <c r="QJ47">
        <v>1</v>
      </c>
      <c r="QK47" s="329">
        <v>39478</v>
      </c>
      <c r="QL47">
        <v>0</v>
      </c>
      <c r="QM47">
        <v>1</v>
      </c>
      <c r="QN47" t="s">
        <v>194</v>
      </c>
      <c r="QO47">
        <v>0</v>
      </c>
      <c r="QP47">
        <v>18</v>
      </c>
      <c r="RV47">
        <f t="shared" si="1"/>
        <v>3</v>
      </c>
      <c r="RY47">
        <f t="shared" si="0"/>
        <v>7</v>
      </c>
    </row>
    <row r="48" spans="1:493" x14ac:dyDescent="0.3">
      <c r="A48">
        <v>71032</v>
      </c>
      <c r="B48">
        <v>45</v>
      </c>
      <c r="C48" t="s">
        <v>6793</v>
      </c>
      <c r="D48" t="s">
        <v>6793</v>
      </c>
      <c r="I48" t="s">
        <v>6793</v>
      </c>
      <c r="J48" t="s">
        <v>7515</v>
      </c>
      <c r="K48" t="s">
        <v>7515</v>
      </c>
      <c r="L48" t="s">
        <v>7515</v>
      </c>
      <c r="M48" t="s">
        <v>7515</v>
      </c>
      <c r="N48" t="s">
        <v>7515</v>
      </c>
      <c r="O48" t="s">
        <v>7515</v>
      </c>
      <c r="P48" t="s">
        <v>7515</v>
      </c>
      <c r="Q48" t="s">
        <v>7515</v>
      </c>
      <c r="R48" t="s">
        <v>7515</v>
      </c>
      <c r="S48" t="s">
        <v>7515</v>
      </c>
      <c r="T48" t="s">
        <v>7515</v>
      </c>
      <c r="U48" t="s">
        <v>7515</v>
      </c>
      <c r="V48" t="s">
        <v>7515</v>
      </c>
      <c r="W48" t="s">
        <v>7515</v>
      </c>
      <c r="X48" t="s">
        <v>7515</v>
      </c>
      <c r="Y48" t="s">
        <v>7515</v>
      </c>
      <c r="Z48" t="s">
        <v>7515</v>
      </c>
      <c r="AA48" t="s">
        <v>7516</v>
      </c>
      <c r="AB48" t="s">
        <v>7515</v>
      </c>
      <c r="AC48" t="s">
        <v>6796</v>
      </c>
      <c r="AK48" t="s">
        <v>6985</v>
      </c>
      <c r="AL48" t="s">
        <v>6793</v>
      </c>
      <c r="AM48" t="s">
        <v>6793</v>
      </c>
      <c r="AN48" t="s">
        <v>7680</v>
      </c>
      <c r="AO48">
        <v>0</v>
      </c>
      <c r="AP48">
        <v>14</v>
      </c>
      <c r="AQ48" t="s">
        <v>6988</v>
      </c>
      <c r="AR48" t="s">
        <v>6793</v>
      </c>
      <c r="AS48" t="s">
        <v>6794</v>
      </c>
      <c r="AT48" t="s">
        <v>6813</v>
      </c>
      <c r="AU48" t="s">
        <v>7531</v>
      </c>
      <c r="AV48" t="s">
        <v>7553</v>
      </c>
      <c r="AX48" t="s">
        <v>6794</v>
      </c>
      <c r="AY48" t="s">
        <v>6794</v>
      </c>
      <c r="AZ48" t="s">
        <v>6794</v>
      </c>
      <c r="BA48" t="s">
        <v>6794</v>
      </c>
      <c r="BB48" t="s">
        <v>6794</v>
      </c>
      <c r="BC48" t="s">
        <v>6794</v>
      </c>
      <c r="BD48" t="s">
        <v>6794</v>
      </c>
      <c r="BE48" t="s">
        <v>6794</v>
      </c>
      <c r="BF48" t="s">
        <v>6794</v>
      </c>
      <c r="BG48" t="s">
        <v>6794</v>
      </c>
      <c r="BH48" t="s">
        <v>6794</v>
      </c>
      <c r="BI48" t="s">
        <v>6</v>
      </c>
      <c r="BJ48" t="s">
        <v>6</v>
      </c>
      <c r="BK48" t="s">
        <v>6794</v>
      </c>
      <c r="BM48" t="s">
        <v>7547</v>
      </c>
      <c r="BN48">
        <v>25</v>
      </c>
      <c r="BO48" t="s">
        <v>7533</v>
      </c>
      <c r="BP48" t="s">
        <v>6</v>
      </c>
      <c r="BQ48" t="s">
        <v>6</v>
      </c>
      <c r="BR48" t="s">
        <v>7594</v>
      </c>
      <c r="BS48" t="s">
        <v>7516</v>
      </c>
      <c r="BT48" t="s">
        <v>7515</v>
      </c>
      <c r="BU48" t="s">
        <v>7515</v>
      </c>
      <c r="BV48" t="s">
        <v>7515</v>
      </c>
      <c r="BW48" t="s">
        <v>7515</v>
      </c>
      <c r="BX48" t="s">
        <v>7515</v>
      </c>
      <c r="BY48" t="s">
        <v>7515</v>
      </c>
      <c r="BZ48" t="s">
        <v>7515</v>
      </c>
      <c r="CA48" t="s">
        <v>7515</v>
      </c>
      <c r="CB48" t="s">
        <v>7515</v>
      </c>
      <c r="CC48" t="s">
        <v>7515</v>
      </c>
      <c r="CD48" t="s">
        <v>7515</v>
      </c>
      <c r="CE48" t="s">
        <v>6794</v>
      </c>
      <c r="CI48" t="s">
        <v>6794</v>
      </c>
      <c r="CJ48" t="s">
        <v>6794</v>
      </c>
      <c r="CK48" t="s">
        <v>6794</v>
      </c>
      <c r="CL48" t="s">
        <v>6794</v>
      </c>
      <c r="CM48" t="s">
        <v>6794</v>
      </c>
      <c r="CN48" t="s">
        <v>6794</v>
      </c>
      <c r="CO48" t="s">
        <v>6794</v>
      </c>
      <c r="CP48" t="s">
        <v>6794</v>
      </c>
      <c r="CQ48" t="s">
        <v>6793</v>
      </c>
      <c r="CR48" t="s">
        <v>7520</v>
      </c>
      <c r="CS48" t="s">
        <v>7521</v>
      </c>
      <c r="CT48" t="s">
        <v>7522</v>
      </c>
      <c r="CU48" t="s">
        <v>6793</v>
      </c>
      <c r="CV48">
        <v>1</v>
      </c>
      <c r="CW48">
        <v>2</v>
      </c>
      <c r="CX48">
        <v>3</v>
      </c>
      <c r="CY48" t="s">
        <v>6793</v>
      </c>
      <c r="CZ48">
        <v>1</v>
      </c>
      <c r="DA48" t="s">
        <v>7680</v>
      </c>
      <c r="DB48">
        <v>5</v>
      </c>
      <c r="DC48">
        <v>2008</v>
      </c>
      <c r="DD48" t="s">
        <v>7557</v>
      </c>
      <c r="DE48" t="s">
        <v>7680</v>
      </c>
      <c r="DF48">
        <v>5</v>
      </c>
      <c r="DG48">
        <v>2008</v>
      </c>
      <c r="EC48">
        <v>1</v>
      </c>
      <c r="ED48" t="s">
        <v>7584</v>
      </c>
      <c r="EL48" t="s">
        <v>6794</v>
      </c>
      <c r="EV48" t="s">
        <v>6794</v>
      </c>
      <c r="PS48" t="s">
        <v>7526</v>
      </c>
      <c r="PT48" t="s">
        <v>7526</v>
      </c>
      <c r="PU48" t="s">
        <v>7526</v>
      </c>
      <c r="PV48" t="s">
        <v>7526</v>
      </c>
      <c r="PW48" t="s">
        <v>7515</v>
      </c>
      <c r="PX48" t="s">
        <v>7515</v>
      </c>
      <c r="PY48" t="s">
        <v>7516</v>
      </c>
      <c r="PZ48" t="s">
        <v>7515</v>
      </c>
      <c r="QA48" t="s">
        <v>7515</v>
      </c>
      <c r="QB48" t="s">
        <v>7515</v>
      </c>
      <c r="QC48" t="s">
        <v>7515</v>
      </c>
      <c r="QD48" t="s">
        <v>7528</v>
      </c>
      <c r="QE48" t="s">
        <v>7539</v>
      </c>
      <c r="QF48" t="s">
        <v>7528</v>
      </c>
      <c r="QG48" t="s">
        <v>7681</v>
      </c>
      <c r="QH48">
        <v>2008</v>
      </c>
      <c r="QI48">
        <v>4</v>
      </c>
      <c r="QJ48">
        <v>1</v>
      </c>
      <c r="QK48" s="329">
        <v>39546</v>
      </c>
      <c r="QL48">
        <v>1</v>
      </c>
      <c r="QM48">
        <v>0</v>
      </c>
      <c r="QN48" t="s">
        <v>194</v>
      </c>
      <c r="QO48">
        <v>0</v>
      </c>
      <c r="QP48">
        <v>35</v>
      </c>
      <c r="RV48">
        <f t="shared" si="1"/>
        <v>4</v>
      </c>
      <c r="RY48">
        <f t="shared" si="0"/>
        <v>-1</v>
      </c>
    </row>
    <row r="49" spans="1:493" x14ac:dyDescent="0.3">
      <c r="A49">
        <v>71033</v>
      </c>
      <c r="B49">
        <v>48</v>
      </c>
      <c r="C49" t="s">
        <v>6793</v>
      </c>
      <c r="D49" t="s">
        <v>6793</v>
      </c>
      <c r="I49" t="s">
        <v>6793</v>
      </c>
      <c r="J49" t="s">
        <v>7516</v>
      </c>
      <c r="K49" t="s">
        <v>7516</v>
      </c>
      <c r="L49" t="s">
        <v>7515</v>
      </c>
      <c r="M49" t="s">
        <v>7515</v>
      </c>
      <c r="N49" t="s">
        <v>7515</v>
      </c>
      <c r="O49" t="s">
        <v>7515</v>
      </c>
      <c r="P49" t="s">
        <v>7515</v>
      </c>
      <c r="Q49" t="s">
        <v>7515</v>
      </c>
      <c r="R49" t="s">
        <v>7515</v>
      </c>
      <c r="S49" t="s">
        <v>7515</v>
      </c>
      <c r="T49" t="s">
        <v>7515</v>
      </c>
      <c r="U49" t="s">
        <v>7515</v>
      </c>
      <c r="V49" t="s">
        <v>7515</v>
      </c>
      <c r="W49" t="s">
        <v>7515</v>
      </c>
      <c r="X49" t="s">
        <v>7515</v>
      </c>
      <c r="Y49" t="s">
        <v>7515</v>
      </c>
      <c r="Z49" t="s">
        <v>7515</v>
      </c>
      <c r="AA49" t="s">
        <v>7515</v>
      </c>
      <c r="AB49" t="s">
        <v>7515</v>
      </c>
      <c r="AC49" t="s">
        <v>6796</v>
      </c>
      <c r="AK49" t="s">
        <v>6985</v>
      </c>
      <c r="AL49" t="s">
        <v>6793</v>
      </c>
      <c r="AM49" t="s">
        <v>6793</v>
      </c>
      <c r="AN49" t="s">
        <v>7680</v>
      </c>
      <c r="AO49">
        <v>0</v>
      </c>
      <c r="AP49">
        <v>15</v>
      </c>
      <c r="AQ49" t="s">
        <v>6988</v>
      </c>
      <c r="AR49" t="s">
        <v>6793</v>
      </c>
      <c r="AS49" t="s">
        <v>6793</v>
      </c>
      <c r="AT49" t="s">
        <v>6813</v>
      </c>
      <c r="AU49" t="s">
        <v>7562</v>
      </c>
      <c r="AV49" t="s">
        <v>6991</v>
      </c>
      <c r="AX49" t="s">
        <v>6794</v>
      </c>
      <c r="AY49" t="s">
        <v>6794</v>
      </c>
      <c r="AZ49" t="s">
        <v>6794</v>
      </c>
      <c r="BA49" t="s">
        <v>6793</v>
      </c>
      <c r="BB49" t="s">
        <v>6793</v>
      </c>
      <c r="BC49" t="s">
        <v>6793</v>
      </c>
      <c r="BD49" t="s">
        <v>6793</v>
      </c>
      <c r="BE49" t="s">
        <v>6793</v>
      </c>
      <c r="BF49" t="s">
        <v>6793</v>
      </c>
      <c r="BG49" t="s">
        <v>6794</v>
      </c>
      <c r="BH49" t="s">
        <v>6794</v>
      </c>
      <c r="BI49" t="s">
        <v>7024</v>
      </c>
      <c r="BJ49" t="s">
        <v>7027</v>
      </c>
      <c r="BK49" t="s">
        <v>6794</v>
      </c>
      <c r="BM49">
        <v>100</v>
      </c>
      <c r="BN49" t="s">
        <v>7532</v>
      </c>
      <c r="BO49" t="s">
        <v>7519</v>
      </c>
      <c r="BP49" t="s">
        <v>6</v>
      </c>
      <c r="BQ49" t="s">
        <v>7559</v>
      </c>
      <c r="BR49" t="s">
        <v>7594</v>
      </c>
      <c r="BS49" t="s">
        <v>7516</v>
      </c>
      <c r="BT49" t="s">
        <v>7516</v>
      </c>
      <c r="BU49" t="s">
        <v>7515</v>
      </c>
      <c r="BV49" t="s">
        <v>7515</v>
      </c>
      <c r="BW49" t="s">
        <v>7515</v>
      </c>
      <c r="BX49" t="s">
        <v>7515</v>
      </c>
      <c r="BY49" t="s">
        <v>7515</v>
      </c>
      <c r="BZ49" t="s">
        <v>7515</v>
      </c>
      <c r="CA49" t="s">
        <v>7515</v>
      </c>
      <c r="CB49" t="s">
        <v>7515</v>
      </c>
      <c r="CC49" t="s">
        <v>7515</v>
      </c>
      <c r="CD49" t="s">
        <v>7515</v>
      </c>
      <c r="CE49" t="s">
        <v>6794</v>
      </c>
      <c r="CI49" t="s">
        <v>6793</v>
      </c>
      <c r="CJ49" t="s">
        <v>6793</v>
      </c>
      <c r="CK49" t="s">
        <v>6793</v>
      </c>
      <c r="CL49" t="s">
        <v>6793</v>
      </c>
      <c r="CM49" t="s">
        <v>6794</v>
      </c>
      <c r="CN49" t="s">
        <v>6793</v>
      </c>
      <c r="CO49" t="s">
        <v>6794</v>
      </c>
      <c r="CP49" t="s">
        <v>6793</v>
      </c>
      <c r="CQ49" t="s">
        <v>6794</v>
      </c>
      <c r="CR49" t="s">
        <v>7520</v>
      </c>
      <c r="CS49" t="s">
        <v>7607</v>
      </c>
      <c r="CT49" t="s">
        <v>7587</v>
      </c>
      <c r="CU49" t="s">
        <v>6793</v>
      </c>
      <c r="CV49">
        <v>2</v>
      </c>
      <c r="CW49">
        <v>3</v>
      </c>
      <c r="CX49">
        <v>3</v>
      </c>
      <c r="CY49" t="s">
        <v>6793</v>
      </c>
      <c r="CZ49">
        <v>1</v>
      </c>
      <c r="DA49" t="s">
        <v>7680</v>
      </c>
      <c r="DB49">
        <v>5</v>
      </c>
      <c r="DC49">
        <v>2008</v>
      </c>
      <c r="DD49" t="s">
        <v>7557</v>
      </c>
      <c r="DE49" t="s">
        <v>7680</v>
      </c>
      <c r="DF49">
        <v>6</v>
      </c>
      <c r="DG49">
        <v>2008</v>
      </c>
      <c r="EC49">
        <v>2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2</v>
      </c>
      <c r="EK49">
        <v>0</v>
      </c>
      <c r="EL49" t="s">
        <v>6794</v>
      </c>
      <c r="EV49" t="s">
        <v>6794</v>
      </c>
      <c r="PS49" t="s">
        <v>7527</v>
      </c>
      <c r="PT49" t="s">
        <v>7527</v>
      </c>
      <c r="PU49" t="s">
        <v>7527</v>
      </c>
      <c r="PV49" t="s">
        <v>7526</v>
      </c>
      <c r="PW49" t="s">
        <v>7516</v>
      </c>
      <c r="PX49" t="s">
        <v>7515</v>
      </c>
      <c r="PY49" t="s">
        <v>7515</v>
      </c>
      <c r="PZ49" t="s">
        <v>7515</v>
      </c>
      <c r="QA49" t="s">
        <v>7515</v>
      </c>
      <c r="QB49" t="s">
        <v>7515</v>
      </c>
      <c r="QC49" t="s">
        <v>7515</v>
      </c>
      <c r="QD49" t="s">
        <v>7528</v>
      </c>
      <c r="QE49" t="s">
        <v>7529</v>
      </c>
      <c r="QF49" t="s">
        <v>7528</v>
      </c>
      <c r="QG49" t="s">
        <v>7681</v>
      </c>
      <c r="QH49">
        <v>2008</v>
      </c>
      <c r="QI49">
        <v>7</v>
      </c>
      <c r="QJ49">
        <v>1</v>
      </c>
      <c r="QK49" s="329">
        <v>39645</v>
      </c>
      <c r="QL49">
        <v>1</v>
      </c>
      <c r="QM49">
        <v>0</v>
      </c>
      <c r="QN49" t="s">
        <v>194</v>
      </c>
      <c r="QO49">
        <v>0</v>
      </c>
      <c r="QP49">
        <v>78</v>
      </c>
      <c r="RV49">
        <f t="shared" si="1"/>
        <v>3</v>
      </c>
      <c r="RY49">
        <f t="shared" si="0"/>
        <v>7</v>
      </c>
    </row>
    <row r="50" spans="1:493" x14ac:dyDescent="0.3">
      <c r="A50">
        <v>71034</v>
      </c>
      <c r="B50">
        <v>49</v>
      </c>
      <c r="C50" t="s">
        <v>6793</v>
      </c>
      <c r="D50" t="s">
        <v>6793</v>
      </c>
      <c r="I50" t="s">
        <v>6793</v>
      </c>
      <c r="J50" t="s">
        <v>7515</v>
      </c>
      <c r="K50" t="s">
        <v>7515</v>
      </c>
      <c r="L50" t="s">
        <v>7515</v>
      </c>
      <c r="M50" t="s">
        <v>7515</v>
      </c>
      <c r="N50" t="s">
        <v>7515</v>
      </c>
      <c r="O50" t="s">
        <v>7515</v>
      </c>
      <c r="P50" t="s">
        <v>7515</v>
      </c>
      <c r="Q50" t="s">
        <v>7515</v>
      </c>
      <c r="R50" t="s">
        <v>7515</v>
      </c>
      <c r="S50" t="s">
        <v>7515</v>
      </c>
      <c r="T50" t="s">
        <v>7515</v>
      </c>
      <c r="U50" t="s">
        <v>7515</v>
      </c>
      <c r="V50" t="s">
        <v>7515</v>
      </c>
      <c r="W50" t="s">
        <v>7515</v>
      </c>
      <c r="X50" t="s">
        <v>7515</v>
      </c>
      <c r="Y50" t="s">
        <v>7516</v>
      </c>
      <c r="Z50" t="s">
        <v>7515</v>
      </c>
      <c r="AA50" t="s">
        <v>7515</v>
      </c>
      <c r="AB50" t="s">
        <v>7515</v>
      </c>
      <c r="AC50" t="s">
        <v>6796</v>
      </c>
      <c r="AK50" t="s">
        <v>6985</v>
      </c>
      <c r="AL50" t="s">
        <v>6793</v>
      </c>
      <c r="AM50" t="s">
        <v>6794</v>
      </c>
      <c r="AN50" t="s">
        <v>7680</v>
      </c>
      <c r="AO50">
        <v>0</v>
      </c>
      <c r="AP50">
        <v>25</v>
      </c>
      <c r="AQ50" t="s">
        <v>6992</v>
      </c>
      <c r="AR50" t="s">
        <v>6966</v>
      </c>
      <c r="AS50" t="s">
        <v>6793</v>
      </c>
      <c r="AT50" t="s">
        <v>6813</v>
      </c>
      <c r="AU50" t="s">
        <v>7531</v>
      </c>
      <c r="AV50" t="s">
        <v>6991</v>
      </c>
      <c r="AX50" t="s">
        <v>6793</v>
      </c>
      <c r="AY50" t="s">
        <v>6794</v>
      </c>
      <c r="AZ50" t="s">
        <v>6794</v>
      </c>
      <c r="BA50" t="s">
        <v>6794</v>
      </c>
      <c r="BB50" t="s">
        <v>6794</v>
      </c>
      <c r="BC50" t="s">
        <v>6793</v>
      </c>
      <c r="BD50" t="s">
        <v>6793</v>
      </c>
      <c r="BE50" t="s">
        <v>6794</v>
      </c>
      <c r="BF50" t="s">
        <v>6794</v>
      </c>
      <c r="BG50" t="s">
        <v>6794</v>
      </c>
      <c r="BH50" t="s">
        <v>6794</v>
      </c>
      <c r="BI50" t="s">
        <v>7025</v>
      </c>
      <c r="BJ50" t="s">
        <v>7029</v>
      </c>
      <c r="BK50" t="s">
        <v>6794</v>
      </c>
      <c r="BM50">
        <v>50</v>
      </c>
      <c r="BN50" t="s">
        <v>6</v>
      </c>
      <c r="BO50" t="s">
        <v>7533</v>
      </c>
      <c r="BP50" t="s">
        <v>6</v>
      </c>
      <c r="BQ50" t="s">
        <v>7559</v>
      </c>
      <c r="BR50" t="s">
        <v>7543</v>
      </c>
      <c r="BS50" t="s">
        <v>7515</v>
      </c>
      <c r="BT50" t="s">
        <v>7515</v>
      </c>
      <c r="BU50" t="s">
        <v>7515</v>
      </c>
      <c r="BV50" t="s">
        <v>7515</v>
      </c>
      <c r="BW50" t="s">
        <v>7515</v>
      </c>
      <c r="BX50" t="s">
        <v>7515</v>
      </c>
      <c r="BY50" t="s">
        <v>7515</v>
      </c>
      <c r="BZ50" t="s">
        <v>7516</v>
      </c>
      <c r="CA50" t="s">
        <v>7515</v>
      </c>
      <c r="CB50" t="s">
        <v>7515</v>
      </c>
      <c r="CC50" t="s">
        <v>7515</v>
      </c>
      <c r="CD50" t="s">
        <v>7515</v>
      </c>
      <c r="CE50" t="s">
        <v>6794</v>
      </c>
      <c r="CF50" t="s">
        <v>6757</v>
      </c>
      <c r="CG50" t="s">
        <v>7581</v>
      </c>
      <c r="CH50" t="s">
        <v>7544</v>
      </c>
      <c r="CI50" t="s">
        <v>6793</v>
      </c>
      <c r="CJ50" t="s">
        <v>6793</v>
      </c>
      <c r="CK50" t="s">
        <v>6794</v>
      </c>
      <c r="CL50" t="s">
        <v>6793</v>
      </c>
      <c r="CM50" t="s">
        <v>6794</v>
      </c>
      <c r="CN50" t="s">
        <v>6793</v>
      </c>
      <c r="CO50" t="s">
        <v>6794</v>
      </c>
      <c r="CP50" t="s">
        <v>6793</v>
      </c>
      <c r="CQ50" t="s">
        <v>6794</v>
      </c>
      <c r="CR50" t="s">
        <v>7520</v>
      </c>
      <c r="CS50" t="s">
        <v>7521</v>
      </c>
      <c r="CT50" t="s">
        <v>7522</v>
      </c>
      <c r="CU50" t="s">
        <v>6793</v>
      </c>
      <c r="CV50">
        <v>1</v>
      </c>
      <c r="CW50">
        <v>2</v>
      </c>
      <c r="CX50">
        <v>2</v>
      </c>
      <c r="CY50" t="s">
        <v>6794</v>
      </c>
      <c r="EC50">
        <v>2</v>
      </c>
      <c r="EE50">
        <v>0</v>
      </c>
      <c r="EF50">
        <v>0</v>
      </c>
      <c r="EG50">
        <v>2</v>
      </c>
      <c r="EH50">
        <v>0</v>
      </c>
      <c r="EI50">
        <v>0</v>
      </c>
      <c r="EJ50">
        <v>0</v>
      </c>
      <c r="EK50">
        <v>0</v>
      </c>
      <c r="EL50" t="s">
        <v>6794</v>
      </c>
      <c r="EV50" t="s">
        <v>6794</v>
      </c>
      <c r="PS50" t="s">
        <v>7526</v>
      </c>
      <c r="PT50" t="s">
        <v>7527</v>
      </c>
      <c r="PU50" t="s">
        <v>7527</v>
      </c>
      <c r="PV50" t="s">
        <v>7526</v>
      </c>
      <c r="PW50" t="s">
        <v>7515</v>
      </c>
      <c r="PX50" t="s">
        <v>7515</v>
      </c>
      <c r="PY50" t="s">
        <v>7515</v>
      </c>
      <c r="PZ50" t="s">
        <v>7515</v>
      </c>
      <c r="QA50" t="s">
        <v>7515</v>
      </c>
      <c r="QB50" t="s">
        <v>7515</v>
      </c>
      <c r="QC50" t="s">
        <v>7516</v>
      </c>
      <c r="QD50" t="s">
        <v>7528</v>
      </c>
      <c r="QE50" t="s">
        <v>7529</v>
      </c>
      <c r="QF50" t="s">
        <v>7528</v>
      </c>
      <c r="QG50" t="s">
        <v>7681</v>
      </c>
      <c r="QH50">
        <v>2008</v>
      </c>
      <c r="QI50">
        <v>2</v>
      </c>
      <c r="QJ50">
        <v>1</v>
      </c>
      <c r="QK50" s="329">
        <v>39485</v>
      </c>
      <c r="QL50">
        <v>1</v>
      </c>
      <c r="QM50">
        <v>0</v>
      </c>
      <c r="QN50" t="s">
        <v>194</v>
      </c>
      <c r="QO50">
        <v>0</v>
      </c>
      <c r="QP50">
        <v>78</v>
      </c>
      <c r="RV50">
        <f t="shared" si="1"/>
        <v>2</v>
      </c>
      <c r="RY50">
        <f t="shared" si="0"/>
        <v>1</v>
      </c>
    </row>
    <row r="51" spans="1:493" x14ac:dyDescent="0.3">
      <c r="A51">
        <v>71035</v>
      </c>
      <c r="B51">
        <v>51</v>
      </c>
      <c r="C51" t="s">
        <v>6793</v>
      </c>
      <c r="D51" t="s">
        <v>6793</v>
      </c>
      <c r="I51" t="s">
        <v>6793</v>
      </c>
      <c r="J51" t="s">
        <v>7515</v>
      </c>
      <c r="K51" t="s">
        <v>7516</v>
      </c>
      <c r="L51" t="s">
        <v>7515</v>
      </c>
      <c r="M51" t="s">
        <v>7515</v>
      </c>
      <c r="N51" t="s">
        <v>7515</v>
      </c>
      <c r="O51" t="s">
        <v>7515</v>
      </c>
      <c r="P51" t="s">
        <v>7515</v>
      </c>
      <c r="Q51" t="s">
        <v>7515</v>
      </c>
      <c r="R51" t="s">
        <v>7515</v>
      </c>
      <c r="S51" t="s">
        <v>7515</v>
      </c>
      <c r="T51" t="s">
        <v>7515</v>
      </c>
      <c r="U51" t="s">
        <v>7515</v>
      </c>
      <c r="V51" t="s">
        <v>7515</v>
      </c>
      <c r="W51" t="s">
        <v>7515</v>
      </c>
      <c r="X51" t="s">
        <v>7515</v>
      </c>
      <c r="Y51" t="s">
        <v>7515</v>
      </c>
      <c r="Z51" t="s">
        <v>7515</v>
      </c>
      <c r="AA51" t="s">
        <v>7515</v>
      </c>
      <c r="AB51" t="s">
        <v>7515</v>
      </c>
      <c r="AC51" t="s">
        <v>7517</v>
      </c>
      <c r="AF51">
        <v>0</v>
      </c>
      <c r="AG51">
        <v>3</v>
      </c>
      <c r="AH51" t="s">
        <v>6845</v>
      </c>
      <c r="AK51" t="s">
        <v>6993</v>
      </c>
      <c r="AL51" t="s">
        <v>6794</v>
      </c>
      <c r="AM51" t="s">
        <v>6794</v>
      </c>
      <c r="AN51" t="s">
        <v>7680</v>
      </c>
      <c r="AO51">
        <v>0</v>
      </c>
      <c r="AP51">
        <v>15</v>
      </c>
      <c r="AQ51" t="s">
        <v>6988</v>
      </c>
      <c r="AR51" t="s">
        <v>6793</v>
      </c>
      <c r="AS51" t="s">
        <v>6794</v>
      </c>
      <c r="AT51" t="s">
        <v>6</v>
      </c>
      <c r="AV51" t="s">
        <v>6991</v>
      </c>
      <c r="AX51" t="s">
        <v>6794</v>
      </c>
      <c r="AY51" t="s">
        <v>6794</v>
      </c>
      <c r="AZ51" t="s">
        <v>6794</v>
      </c>
      <c r="BA51" t="s">
        <v>6794</v>
      </c>
      <c r="BB51" t="s">
        <v>6794</v>
      </c>
      <c r="BC51" t="s">
        <v>6794</v>
      </c>
      <c r="BD51" t="s">
        <v>6794</v>
      </c>
      <c r="BE51" t="s">
        <v>6794</v>
      </c>
      <c r="BF51" t="s">
        <v>6793</v>
      </c>
      <c r="BG51" t="s">
        <v>6793</v>
      </c>
      <c r="BH51" t="s">
        <v>6794</v>
      </c>
      <c r="BI51" t="s">
        <v>7030</v>
      </c>
      <c r="BJ51" t="s">
        <v>7024</v>
      </c>
      <c r="BK51" t="s">
        <v>6794</v>
      </c>
      <c r="BM51">
        <v>50</v>
      </c>
      <c r="BN51" t="s">
        <v>7532</v>
      </c>
      <c r="BO51" t="s">
        <v>7519</v>
      </c>
      <c r="BP51" t="s">
        <v>31</v>
      </c>
      <c r="BQ51" t="s">
        <v>7559</v>
      </c>
      <c r="BR51" t="s">
        <v>7543</v>
      </c>
      <c r="BS51" t="s">
        <v>7516</v>
      </c>
      <c r="BT51" t="s">
        <v>7515</v>
      </c>
      <c r="BU51" t="s">
        <v>7515</v>
      </c>
      <c r="BV51" t="s">
        <v>7515</v>
      </c>
      <c r="BW51" t="s">
        <v>7515</v>
      </c>
      <c r="BX51" t="s">
        <v>7515</v>
      </c>
      <c r="BY51" t="s">
        <v>7515</v>
      </c>
      <c r="BZ51" t="s">
        <v>7515</v>
      </c>
      <c r="CA51" t="s">
        <v>7515</v>
      </c>
      <c r="CB51" t="s">
        <v>7515</v>
      </c>
      <c r="CC51" t="s">
        <v>7515</v>
      </c>
      <c r="CD51" t="s">
        <v>7515</v>
      </c>
      <c r="CE51" t="s">
        <v>6966</v>
      </c>
      <c r="CI51" t="s">
        <v>6793</v>
      </c>
      <c r="CJ51" t="s">
        <v>6793</v>
      </c>
      <c r="CK51" t="s">
        <v>6794</v>
      </c>
      <c r="CL51" t="s">
        <v>6794</v>
      </c>
      <c r="CM51" t="s">
        <v>6793</v>
      </c>
      <c r="CN51" t="s">
        <v>6794</v>
      </c>
      <c r="CO51" t="s">
        <v>6794</v>
      </c>
      <c r="CP51" t="s">
        <v>6793</v>
      </c>
      <c r="CQ51" t="s">
        <v>6794</v>
      </c>
      <c r="CR51" t="s">
        <v>7520</v>
      </c>
      <c r="CS51" t="s">
        <v>7521</v>
      </c>
      <c r="CT51" t="s">
        <v>7522</v>
      </c>
      <c r="CU51" t="s">
        <v>6793</v>
      </c>
      <c r="CV51">
        <v>1</v>
      </c>
      <c r="CW51">
        <v>3</v>
      </c>
      <c r="CX51" t="s">
        <v>31</v>
      </c>
      <c r="CY51" t="s">
        <v>6794</v>
      </c>
      <c r="EC51">
        <v>3</v>
      </c>
      <c r="EE51" t="s">
        <v>31</v>
      </c>
      <c r="EL51" t="s">
        <v>31</v>
      </c>
      <c r="EV51" t="s">
        <v>6794</v>
      </c>
      <c r="PS51" t="s">
        <v>7526</v>
      </c>
      <c r="PT51" t="s">
        <v>7526</v>
      </c>
      <c r="PU51" t="s">
        <v>7526</v>
      </c>
      <c r="PV51" t="s">
        <v>7526</v>
      </c>
      <c r="PW51" t="s">
        <v>7516</v>
      </c>
      <c r="PX51" t="s">
        <v>7515</v>
      </c>
      <c r="PY51" t="s">
        <v>7515</v>
      </c>
      <c r="PZ51" t="s">
        <v>7515</v>
      </c>
      <c r="QA51" t="s">
        <v>7515</v>
      </c>
      <c r="QB51" t="s">
        <v>7515</v>
      </c>
      <c r="QC51" t="s">
        <v>7515</v>
      </c>
      <c r="QD51" t="s">
        <v>7528</v>
      </c>
      <c r="QE51" t="s">
        <v>7529</v>
      </c>
      <c r="QF51" t="s">
        <v>7528</v>
      </c>
      <c r="QG51" t="s">
        <v>7681</v>
      </c>
      <c r="QH51">
        <v>2008</v>
      </c>
      <c r="QI51">
        <v>4</v>
      </c>
      <c r="QJ51">
        <v>1</v>
      </c>
      <c r="QK51" s="329">
        <v>39555</v>
      </c>
      <c r="QL51">
        <v>0</v>
      </c>
      <c r="QM51">
        <v>1</v>
      </c>
      <c r="QN51" t="s">
        <v>212</v>
      </c>
      <c r="QO51">
        <v>2008</v>
      </c>
      <c r="QP51">
        <v>50</v>
      </c>
      <c r="RV51">
        <f t="shared" si="1"/>
        <v>3</v>
      </c>
      <c r="RY51">
        <f t="shared" si="0"/>
        <v>11</v>
      </c>
    </row>
    <row r="52" spans="1:493" x14ac:dyDescent="0.3">
      <c r="A52">
        <v>71036</v>
      </c>
      <c r="B52">
        <v>52</v>
      </c>
      <c r="C52" t="s">
        <v>6793</v>
      </c>
      <c r="D52" t="s">
        <v>6793</v>
      </c>
      <c r="I52" t="s">
        <v>6793</v>
      </c>
      <c r="J52" t="s">
        <v>7515</v>
      </c>
      <c r="K52" t="s">
        <v>7516</v>
      </c>
      <c r="L52" t="s">
        <v>7515</v>
      </c>
      <c r="M52" t="s">
        <v>7515</v>
      </c>
      <c r="N52" t="s">
        <v>7515</v>
      </c>
      <c r="O52" t="s">
        <v>7515</v>
      </c>
      <c r="P52" t="s">
        <v>7515</v>
      </c>
      <c r="Q52" t="s">
        <v>7515</v>
      </c>
      <c r="R52" t="s">
        <v>7515</v>
      </c>
      <c r="S52" t="s">
        <v>7515</v>
      </c>
      <c r="T52" t="s">
        <v>7515</v>
      </c>
      <c r="U52" t="s">
        <v>7515</v>
      </c>
      <c r="V52" t="s">
        <v>7515</v>
      </c>
      <c r="W52" t="s">
        <v>7515</v>
      </c>
      <c r="X52" t="s">
        <v>7515</v>
      </c>
      <c r="Y52" t="s">
        <v>7515</v>
      </c>
      <c r="Z52" t="s">
        <v>7515</v>
      </c>
      <c r="AA52" t="s">
        <v>7515</v>
      </c>
      <c r="AB52" t="s">
        <v>7515</v>
      </c>
      <c r="AC52" t="s">
        <v>7517</v>
      </c>
      <c r="AF52">
        <v>0</v>
      </c>
      <c r="AG52">
        <v>1</v>
      </c>
      <c r="AH52" t="s">
        <v>7560</v>
      </c>
      <c r="AK52" t="s">
        <v>6995</v>
      </c>
      <c r="AL52" t="s">
        <v>6793</v>
      </c>
      <c r="AM52" t="s">
        <v>6794</v>
      </c>
      <c r="AN52" t="s">
        <v>6</v>
      </c>
      <c r="AQ52" t="s">
        <v>7568</v>
      </c>
      <c r="AT52" t="s">
        <v>6813</v>
      </c>
      <c r="AU52" t="s">
        <v>6</v>
      </c>
      <c r="AV52" t="s">
        <v>6991</v>
      </c>
      <c r="AX52" t="s">
        <v>6794</v>
      </c>
      <c r="AY52" t="s">
        <v>6794</v>
      </c>
      <c r="AZ52" t="s">
        <v>6794</v>
      </c>
      <c r="BA52" t="s">
        <v>6793</v>
      </c>
      <c r="BC52" t="s">
        <v>6794</v>
      </c>
      <c r="BD52" t="s">
        <v>6794</v>
      </c>
      <c r="BE52" t="s">
        <v>6794</v>
      </c>
      <c r="BF52" t="s">
        <v>6794</v>
      </c>
      <c r="BG52" t="s">
        <v>6794</v>
      </c>
      <c r="BH52" t="s">
        <v>6794</v>
      </c>
      <c r="BI52" t="s">
        <v>7024</v>
      </c>
      <c r="BJ52" t="s">
        <v>6</v>
      </c>
      <c r="BK52" t="s">
        <v>6794</v>
      </c>
      <c r="BM52">
        <v>100</v>
      </c>
      <c r="BN52">
        <v>50</v>
      </c>
      <c r="BO52" t="s">
        <v>7519</v>
      </c>
      <c r="BP52" t="s">
        <v>6</v>
      </c>
      <c r="BQ52" t="s">
        <v>7559</v>
      </c>
      <c r="BR52" t="s">
        <v>7594</v>
      </c>
      <c r="BS52" t="s">
        <v>7516</v>
      </c>
      <c r="BT52" t="s">
        <v>7515</v>
      </c>
      <c r="BU52" t="s">
        <v>7515</v>
      </c>
      <c r="BV52" t="s">
        <v>7515</v>
      </c>
      <c r="BW52" t="s">
        <v>7515</v>
      </c>
      <c r="BX52" t="s">
        <v>7515</v>
      </c>
      <c r="BY52" t="s">
        <v>7515</v>
      </c>
      <c r="BZ52" t="s">
        <v>7515</v>
      </c>
      <c r="CA52" t="s">
        <v>7515</v>
      </c>
      <c r="CB52" t="s">
        <v>7515</v>
      </c>
      <c r="CC52" t="s">
        <v>7515</v>
      </c>
      <c r="CD52" t="s">
        <v>7515</v>
      </c>
      <c r="CE52" t="s">
        <v>6794</v>
      </c>
      <c r="CI52" t="s">
        <v>6793</v>
      </c>
      <c r="CJ52" t="s">
        <v>6794</v>
      </c>
      <c r="CK52" t="s">
        <v>6793</v>
      </c>
      <c r="CL52" t="s">
        <v>6794</v>
      </c>
      <c r="CM52" t="s">
        <v>6794</v>
      </c>
      <c r="CN52" t="s">
        <v>6793</v>
      </c>
      <c r="CO52" t="s">
        <v>6794</v>
      </c>
      <c r="CP52" t="s">
        <v>6793</v>
      </c>
      <c r="CQ52" t="s">
        <v>6794</v>
      </c>
      <c r="CR52" t="s">
        <v>7520</v>
      </c>
      <c r="CS52" t="s">
        <v>7607</v>
      </c>
      <c r="CT52" t="s">
        <v>7522</v>
      </c>
      <c r="CU52" t="s">
        <v>6793</v>
      </c>
      <c r="CV52">
        <v>1</v>
      </c>
      <c r="CW52">
        <v>2</v>
      </c>
      <c r="CX52">
        <v>3</v>
      </c>
      <c r="CY52" t="s">
        <v>6793</v>
      </c>
      <c r="CZ52">
        <v>1</v>
      </c>
      <c r="DA52" t="s">
        <v>6966</v>
      </c>
      <c r="DD52" t="s">
        <v>7557</v>
      </c>
      <c r="DE52" t="s">
        <v>6966</v>
      </c>
      <c r="EC52">
        <v>2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2</v>
      </c>
      <c r="EL52" t="s">
        <v>6793</v>
      </c>
      <c r="EM52" t="s">
        <v>7573</v>
      </c>
      <c r="EO52">
        <v>1</v>
      </c>
      <c r="EP52" t="s">
        <v>7683</v>
      </c>
      <c r="EQ52">
        <v>2007</v>
      </c>
      <c r="ER52" t="s">
        <v>7684</v>
      </c>
      <c r="EV52" t="s">
        <v>6793</v>
      </c>
      <c r="IR52" t="s">
        <v>7524</v>
      </c>
      <c r="IS52" t="s">
        <v>7680</v>
      </c>
      <c r="IT52">
        <v>2</v>
      </c>
      <c r="IU52">
        <v>2009</v>
      </c>
      <c r="IY52" t="s">
        <v>6794</v>
      </c>
      <c r="IZ52" t="s">
        <v>6793</v>
      </c>
      <c r="JA52" t="s">
        <v>7524</v>
      </c>
      <c r="JB52" t="s">
        <v>7680</v>
      </c>
      <c r="JC52">
        <v>2</v>
      </c>
      <c r="JD52">
        <v>2009</v>
      </c>
      <c r="JF52" t="s">
        <v>7527</v>
      </c>
      <c r="JG52" t="s">
        <v>7527</v>
      </c>
      <c r="JH52" t="s">
        <v>6794</v>
      </c>
      <c r="JI52" t="s">
        <v>6793</v>
      </c>
      <c r="KK52" t="s">
        <v>7524</v>
      </c>
      <c r="KL52" t="s">
        <v>7680</v>
      </c>
      <c r="KM52">
        <v>2</v>
      </c>
      <c r="KN52">
        <v>2009</v>
      </c>
      <c r="KR52" t="s">
        <v>6794</v>
      </c>
      <c r="KS52" t="s">
        <v>6793</v>
      </c>
      <c r="LC52" t="s">
        <v>7524</v>
      </c>
      <c r="LD52" t="s">
        <v>7680</v>
      </c>
      <c r="LE52">
        <v>2</v>
      </c>
      <c r="LF52">
        <v>2009</v>
      </c>
      <c r="LH52" t="s">
        <v>7526</v>
      </c>
      <c r="LI52" t="s">
        <v>7526</v>
      </c>
      <c r="LJ52" t="s">
        <v>6794</v>
      </c>
      <c r="LK52" t="s">
        <v>6793</v>
      </c>
      <c r="PG52">
        <v>0</v>
      </c>
      <c r="PH52" t="s">
        <v>7515</v>
      </c>
      <c r="PI52" t="s">
        <v>7515</v>
      </c>
      <c r="PJ52" t="s">
        <v>7515</v>
      </c>
      <c r="PK52" t="s">
        <v>7515</v>
      </c>
      <c r="PL52" t="s">
        <v>7515</v>
      </c>
      <c r="PM52" t="s">
        <v>7515</v>
      </c>
      <c r="PN52" t="s">
        <v>7516</v>
      </c>
      <c r="PO52" t="s">
        <v>7515</v>
      </c>
      <c r="PP52" t="s">
        <v>7515</v>
      </c>
      <c r="PQ52" t="s">
        <v>7515</v>
      </c>
      <c r="PR52" t="s">
        <v>7515</v>
      </c>
      <c r="PS52" t="s">
        <v>7526</v>
      </c>
      <c r="PT52" t="s">
        <v>7526</v>
      </c>
      <c r="PW52" t="s">
        <v>7515</v>
      </c>
      <c r="PX52" t="s">
        <v>7515</v>
      </c>
      <c r="PY52" t="s">
        <v>7515</v>
      </c>
      <c r="PZ52" t="s">
        <v>7515</v>
      </c>
      <c r="QA52" t="s">
        <v>7515</v>
      </c>
      <c r="QB52" t="s">
        <v>7515</v>
      </c>
      <c r="QC52" t="s">
        <v>7516</v>
      </c>
      <c r="QD52" t="s">
        <v>7528</v>
      </c>
      <c r="QE52" t="s">
        <v>7529</v>
      </c>
      <c r="QF52" t="s">
        <v>7528</v>
      </c>
      <c r="QG52" t="s">
        <v>7681</v>
      </c>
      <c r="QH52">
        <v>2008</v>
      </c>
      <c r="QI52">
        <v>3</v>
      </c>
      <c r="QJ52">
        <v>1</v>
      </c>
      <c r="QK52" s="329">
        <v>39512</v>
      </c>
      <c r="QL52">
        <v>0</v>
      </c>
      <c r="QM52">
        <v>1</v>
      </c>
      <c r="QN52" t="s">
        <v>194</v>
      </c>
      <c r="QO52">
        <v>0</v>
      </c>
      <c r="QP52">
        <v>78</v>
      </c>
      <c r="QQ52">
        <v>1</v>
      </c>
      <c r="QR52">
        <v>0</v>
      </c>
      <c r="QS52">
        <v>0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1</v>
      </c>
      <c r="RE52">
        <v>1</v>
      </c>
      <c r="RF52">
        <v>0</v>
      </c>
      <c r="RG52">
        <v>0</v>
      </c>
      <c r="RH52">
        <v>0</v>
      </c>
      <c r="RI52">
        <v>1</v>
      </c>
      <c r="RJ52">
        <v>0</v>
      </c>
      <c r="RK52">
        <v>1</v>
      </c>
      <c r="RL52">
        <v>0</v>
      </c>
      <c r="RM52">
        <v>0</v>
      </c>
      <c r="RN52">
        <v>0</v>
      </c>
      <c r="RO52">
        <v>0</v>
      </c>
      <c r="RP52">
        <v>0</v>
      </c>
      <c r="RQ52">
        <v>0</v>
      </c>
      <c r="RR52">
        <v>0</v>
      </c>
      <c r="RS52">
        <v>0</v>
      </c>
      <c r="RT52">
        <v>0</v>
      </c>
      <c r="RU52">
        <v>0</v>
      </c>
      <c r="RV52">
        <f t="shared" si="1"/>
        <v>0</v>
      </c>
      <c r="RY52">
        <f t="shared" si="0"/>
        <v>7</v>
      </c>
    </row>
    <row r="53" spans="1:493" x14ac:dyDescent="0.3">
      <c r="A53">
        <v>71037</v>
      </c>
      <c r="B53">
        <v>53</v>
      </c>
      <c r="C53" t="s">
        <v>6793</v>
      </c>
      <c r="D53" t="s">
        <v>6793</v>
      </c>
      <c r="I53" t="s">
        <v>6793</v>
      </c>
      <c r="J53" t="s">
        <v>7515</v>
      </c>
      <c r="K53" t="s">
        <v>7516</v>
      </c>
      <c r="L53" t="s">
        <v>7515</v>
      </c>
      <c r="M53" t="s">
        <v>7515</v>
      </c>
      <c r="N53" t="s">
        <v>7515</v>
      </c>
      <c r="O53" t="s">
        <v>7515</v>
      </c>
      <c r="P53" t="s">
        <v>7515</v>
      </c>
      <c r="Q53" t="s">
        <v>7515</v>
      </c>
      <c r="R53" t="s">
        <v>7515</v>
      </c>
      <c r="S53" t="s">
        <v>7515</v>
      </c>
      <c r="T53" t="s">
        <v>7515</v>
      </c>
      <c r="U53" t="s">
        <v>7515</v>
      </c>
      <c r="V53" t="s">
        <v>7515</v>
      </c>
      <c r="W53" t="s">
        <v>7515</v>
      </c>
      <c r="X53" t="s">
        <v>7515</v>
      </c>
      <c r="Y53" t="s">
        <v>7515</v>
      </c>
      <c r="Z53" t="s">
        <v>7515</v>
      </c>
      <c r="AA53" t="s">
        <v>7515</v>
      </c>
      <c r="AB53" t="s">
        <v>7515</v>
      </c>
      <c r="AC53" t="s">
        <v>6796</v>
      </c>
      <c r="AK53" t="s">
        <v>6985</v>
      </c>
      <c r="AL53" t="s">
        <v>6793</v>
      </c>
      <c r="AM53" t="s">
        <v>6794</v>
      </c>
      <c r="AN53" t="s">
        <v>7680</v>
      </c>
      <c r="AO53">
        <v>0</v>
      </c>
      <c r="AP53">
        <v>15</v>
      </c>
      <c r="AQ53" t="s">
        <v>6757</v>
      </c>
      <c r="AR53" t="s">
        <v>6793</v>
      </c>
      <c r="AS53" t="s">
        <v>6794</v>
      </c>
      <c r="AT53" t="s">
        <v>6814</v>
      </c>
      <c r="AV53" t="s">
        <v>6991</v>
      </c>
      <c r="AW53" t="s">
        <v>7588</v>
      </c>
      <c r="AX53" t="s">
        <v>6794</v>
      </c>
      <c r="AY53" t="s">
        <v>6794</v>
      </c>
      <c r="AZ53" t="s">
        <v>6794</v>
      </c>
      <c r="BA53" t="s">
        <v>6794</v>
      </c>
      <c r="BC53" t="s">
        <v>6794</v>
      </c>
      <c r="BD53" t="s">
        <v>6794</v>
      </c>
      <c r="BE53" t="s">
        <v>6794</v>
      </c>
      <c r="BF53" t="s">
        <v>6793</v>
      </c>
      <c r="BG53" t="s">
        <v>6794</v>
      </c>
      <c r="BH53" t="s">
        <v>6794</v>
      </c>
      <c r="BI53" t="s">
        <v>7027</v>
      </c>
      <c r="BJ53" t="s">
        <v>7021</v>
      </c>
      <c r="BK53" t="s">
        <v>6794</v>
      </c>
      <c r="BM53">
        <v>50</v>
      </c>
      <c r="BN53" t="s">
        <v>7532</v>
      </c>
      <c r="BO53" t="s">
        <v>7533</v>
      </c>
      <c r="BP53" t="s">
        <v>7604</v>
      </c>
      <c r="BQ53" t="s">
        <v>7559</v>
      </c>
      <c r="BR53" t="s">
        <v>7543</v>
      </c>
      <c r="BS53" t="s">
        <v>7516</v>
      </c>
      <c r="BT53" t="s">
        <v>7515</v>
      </c>
      <c r="BU53" t="s">
        <v>7515</v>
      </c>
      <c r="BV53" t="s">
        <v>7515</v>
      </c>
      <c r="BW53" t="s">
        <v>7515</v>
      </c>
      <c r="BX53" t="s">
        <v>7515</v>
      </c>
      <c r="BY53" t="s">
        <v>7515</v>
      </c>
      <c r="BZ53" t="s">
        <v>7515</v>
      </c>
      <c r="CA53" t="s">
        <v>7515</v>
      </c>
      <c r="CB53" t="s">
        <v>7515</v>
      </c>
      <c r="CC53" t="s">
        <v>7515</v>
      </c>
      <c r="CD53" t="s">
        <v>7515</v>
      </c>
      <c r="CE53" t="s">
        <v>6794</v>
      </c>
      <c r="CI53" t="s">
        <v>6793</v>
      </c>
      <c r="CJ53" t="s">
        <v>6794</v>
      </c>
      <c r="CK53" t="s">
        <v>6794</v>
      </c>
      <c r="CL53" t="s">
        <v>6793</v>
      </c>
      <c r="CM53" t="s">
        <v>6966</v>
      </c>
      <c r="CN53" t="s">
        <v>6793</v>
      </c>
      <c r="CO53" t="s">
        <v>6794</v>
      </c>
      <c r="CP53" t="s">
        <v>6793</v>
      </c>
      <c r="CQ53" t="s">
        <v>6793</v>
      </c>
      <c r="CR53" t="s">
        <v>7520</v>
      </c>
      <c r="CS53" t="s">
        <v>7521</v>
      </c>
      <c r="CT53" t="s">
        <v>7522</v>
      </c>
      <c r="CU53" t="s">
        <v>6794</v>
      </c>
      <c r="CV53">
        <v>1</v>
      </c>
      <c r="CW53">
        <v>3</v>
      </c>
      <c r="CX53">
        <v>3</v>
      </c>
      <c r="EC53">
        <v>5</v>
      </c>
      <c r="EE53">
        <v>3</v>
      </c>
      <c r="EF53">
        <v>0</v>
      </c>
      <c r="EG53">
        <v>2</v>
      </c>
      <c r="EH53">
        <v>0</v>
      </c>
      <c r="EI53">
        <v>0</v>
      </c>
      <c r="EJ53">
        <v>0</v>
      </c>
      <c r="EK53">
        <v>0</v>
      </c>
      <c r="EV53" t="s">
        <v>6793</v>
      </c>
      <c r="OO53" t="s">
        <v>7524</v>
      </c>
      <c r="OP53" t="s">
        <v>7680</v>
      </c>
      <c r="OQ53">
        <v>6</v>
      </c>
      <c r="OR53">
        <v>2008</v>
      </c>
      <c r="OV53" t="s">
        <v>6794</v>
      </c>
      <c r="OW53" t="s">
        <v>6793</v>
      </c>
      <c r="PG53">
        <v>5</v>
      </c>
      <c r="PH53" t="s">
        <v>7515</v>
      </c>
      <c r="PI53" t="s">
        <v>7515</v>
      </c>
      <c r="PJ53" t="s">
        <v>7516</v>
      </c>
      <c r="PK53" t="s">
        <v>7515</v>
      </c>
      <c r="PL53" t="s">
        <v>7515</v>
      </c>
      <c r="PM53" t="s">
        <v>7515</v>
      </c>
      <c r="PN53" t="s">
        <v>7515</v>
      </c>
      <c r="PO53" t="s">
        <v>7515</v>
      </c>
      <c r="PP53" t="s">
        <v>7515</v>
      </c>
      <c r="PQ53" t="s">
        <v>7515</v>
      </c>
      <c r="PR53" t="s">
        <v>7515</v>
      </c>
      <c r="PS53" t="s">
        <v>7526</v>
      </c>
      <c r="PT53" t="s">
        <v>7526</v>
      </c>
      <c r="PU53" t="s">
        <v>7527</v>
      </c>
      <c r="PV53" t="s">
        <v>7526</v>
      </c>
      <c r="PW53" t="s">
        <v>7515</v>
      </c>
      <c r="PX53" t="s">
        <v>7515</v>
      </c>
      <c r="PY53" t="s">
        <v>7515</v>
      </c>
      <c r="PZ53" t="s">
        <v>7515</v>
      </c>
      <c r="QA53" t="s">
        <v>7515</v>
      </c>
      <c r="QB53" t="s">
        <v>7515</v>
      </c>
      <c r="QC53" t="s">
        <v>7516</v>
      </c>
      <c r="QD53" t="s">
        <v>7528</v>
      </c>
      <c r="QE53" t="s">
        <v>7539</v>
      </c>
      <c r="QF53" t="s">
        <v>7528</v>
      </c>
      <c r="QG53" t="s">
        <v>7681</v>
      </c>
      <c r="QH53">
        <v>2008</v>
      </c>
      <c r="QI53">
        <v>1</v>
      </c>
      <c r="QJ53">
        <v>1</v>
      </c>
      <c r="QK53" s="329">
        <v>39466</v>
      </c>
      <c r="QL53">
        <v>1</v>
      </c>
      <c r="QM53">
        <v>0</v>
      </c>
      <c r="QN53" t="s">
        <v>212</v>
      </c>
      <c r="QO53">
        <v>2008</v>
      </c>
      <c r="QP53">
        <v>50</v>
      </c>
      <c r="QQ53">
        <v>1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0</v>
      </c>
      <c r="RN53">
        <v>0</v>
      </c>
      <c r="RO53">
        <v>0</v>
      </c>
      <c r="RP53">
        <v>0</v>
      </c>
      <c r="RQ53">
        <v>0</v>
      </c>
      <c r="RR53">
        <v>0</v>
      </c>
      <c r="RS53">
        <v>0</v>
      </c>
      <c r="RT53">
        <v>0</v>
      </c>
      <c r="RU53">
        <v>1</v>
      </c>
      <c r="RV53">
        <f t="shared" si="1"/>
        <v>3</v>
      </c>
      <c r="RY53">
        <f t="shared" si="0"/>
        <v>9</v>
      </c>
    </row>
    <row r="54" spans="1:493" x14ac:dyDescent="0.3">
      <c r="A54">
        <v>71038</v>
      </c>
      <c r="B54">
        <v>54</v>
      </c>
      <c r="C54" t="s">
        <v>6793</v>
      </c>
      <c r="D54" t="s">
        <v>6793</v>
      </c>
      <c r="I54" t="s">
        <v>6793</v>
      </c>
      <c r="J54" t="s">
        <v>7516</v>
      </c>
      <c r="K54" t="s">
        <v>7515</v>
      </c>
      <c r="L54" t="s">
        <v>7516</v>
      </c>
      <c r="M54" t="s">
        <v>7515</v>
      </c>
      <c r="N54" t="s">
        <v>7515</v>
      </c>
      <c r="O54" t="s">
        <v>7515</v>
      </c>
      <c r="P54" t="s">
        <v>7515</v>
      </c>
      <c r="Q54" t="s">
        <v>7515</v>
      </c>
      <c r="R54" t="s">
        <v>7515</v>
      </c>
      <c r="S54" t="s">
        <v>7515</v>
      </c>
      <c r="T54" t="s">
        <v>7515</v>
      </c>
      <c r="U54" t="s">
        <v>7515</v>
      </c>
      <c r="V54" t="s">
        <v>7515</v>
      </c>
      <c r="W54" t="s">
        <v>7515</v>
      </c>
      <c r="X54" t="s">
        <v>7515</v>
      </c>
      <c r="Y54" t="s">
        <v>7515</v>
      </c>
      <c r="Z54" t="s">
        <v>7515</v>
      </c>
      <c r="AA54" t="s">
        <v>7515</v>
      </c>
      <c r="AB54" t="s">
        <v>7515</v>
      </c>
      <c r="AC54" t="s">
        <v>6796</v>
      </c>
      <c r="AK54" t="s">
        <v>6985</v>
      </c>
      <c r="AL54" t="s">
        <v>6793</v>
      </c>
      <c r="AM54" t="s">
        <v>6793</v>
      </c>
      <c r="AN54" t="s">
        <v>7680</v>
      </c>
      <c r="AO54">
        <v>0</v>
      </c>
      <c r="AP54">
        <v>12</v>
      </c>
      <c r="AQ54" t="s">
        <v>6988</v>
      </c>
      <c r="AR54" t="s">
        <v>6793</v>
      </c>
      <c r="AS54" t="s">
        <v>6794</v>
      </c>
      <c r="AT54" t="s">
        <v>6813</v>
      </c>
      <c r="AU54" t="s">
        <v>7531</v>
      </c>
      <c r="AV54" t="s">
        <v>6991</v>
      </c>
      <c r="AX54" t="s">
        <v>6793</v>
      </c>
      <c r="AY54" t="s">
        <v>6793</v>
      </c>
      <c r="AZ54" t="s">
        <v>6793</v>
      </c>
      <c r="BA54" t="s">
        <v>6793</v>
      </c>
      <c r="BB54" t="s">
        <v>6793</v>
      </c>
      <c r="BC54" t="s">
        <v>6793</v>
      </c>
      <c r="BD54" t="s">
        <v>6793</v>
      </c>
      <c r="BE54" t="s">
        <v>6793</v>
      </c>
      <c r="BF54" t="s">
        <v>6794</v>
      </c>
      <c r="BG54" t="s">
        <v>6793</v>
      </c>
      <c r="BH54" t="s">
        <v>6794</v>
      </c>
      <c r="BI54" t="s">
        <v>7021</v>
      </c>
      <c r="BJ54" t="s">
        <v>7029</v>
      </c>
      <c r="BK54" t="s">
        <v>6794</v>
      </c>
      <c r="BM54">
        <v>50</v>
      </c>
      <c r="BN54">
        <v>50</v>
      </c>
      <c r="BO54" t="s">
        <v>7533</v>
      </c>
      <c r="BP54" t="s">
        <v>7534</v>
      </c>
      <c r="BQ54" t="s">
        <v>7559</v>
      </c>
      <c r="BR54" t="s">
        <v>7561</v>
      </c>
      <c r="BS54" t="s">
        <v>7515</v>
      </c>
      <c r="BT54" t="s">
        <v>7515</v>
      </c>
      <c r="BU54" t="s">
        <v>7516</v>
      </c>
      <c r="BV54" t="s">
        <v>7515</v>
      </c>
      <c r="BW54" t="s">
        <v>7515</v>
      </c>
      <c r="BX54" t="s">
        <v>7515</v>
      </c>
      <c r="BY54" t="s">
        <v>7515</v>
      </c>
      <c r="BZ54" t="s">
        <v>7515</v>
      </c>
      <c r="CA54" t="s">
        <v>7515</v>
      </c>
      <c r="CB54" t="s">
        <v>7515</v>
      </c>
      <c r="CC54" t="s">
        <v>7515</v>
      </c>
      <c r="CD54" t="s">
        <v>7515</v>
      </c>
      <c r="CE54" t="s">
        <v>6794</v>
      </c>
      <c r="CI54" t="s">
        <v>6793</v>
      </c>
      <c r="CJ54" t="s">
        <v>6793</v>
      </c>
      <c r="CK54" t="s">
        <v>6794</v>
      </c>
      <c r="CL54" t="s">
        <v>6793</v>
      </c>
      <c r="CM54" t="s">
        <v>6793</v>
      </c>
      <c r="CN54" t="s">
        <v>6794</v>
      </c>
      <c r="CO54" t="s">
        <v>6794</v>
      </c>
      <c r="CP54" t="s">
        <v>6793</v>
      </c>
      <c r="CQ54" t="s">
        <v>6794</v>
      </c>
      <c r="CR54" t="s">
        <v>7520</v>
      </c>
      <c r="CS54" t="s">
        <v>7521</v>
      </c>
      <c r="CT54" t="s">
        <v>7602</v>
      </c>
      <c r="CU54" t="s">
        <v>6793</v>
      </c>
      <c r="CV54">
        <v>3</v>
      </c>
      <c r="CW54">
        <v>4</v>
      </c>
      <c r="CX54">
        <v>3</v>
      </c>
      <c r="CY54" t="s">
        <v>6794</v>
      </c>
      <c r="EC54">
        <v>3</v>
      </c>
      <c r="EE54">
        <v>1</v>
      </c>
      <c r="EF54">
        <v>0</v>
      </c>
      <c r="EG54">
        <v>0</v>
      </c>
      <c r="EH54">
        <v>0</v>
      </c>
      <c r="EI54">
        <v>2</v>
      </c>
      <c r="EJ54">
        <v>0</v>
      </c>
      <c r="EK54">
        <v>0</v>
      </c>
      <c r="EL54" t="s">
        <v>6794</v>
      </c>
      <c r="EV54" t="s">
        <v>6793</v>
      </c>
      <c r="IR54" t="s">
        <v>7524</v>
      </c>
      <c r="IS54" t="s">
        <v>7680</v>
      </c>
      <c r="IT54">
        <v>5</v>
      </c>
      <c r="IU54">
        <v>2006</v>
      </c>
      <c r="IY54" t="s">
        <v>6794</v>
      </c>
      <c r="IZ54" t="s">
        <v>6793</v>
      </c>
      <c r="JA54" t="s">
        <v>7524</v>
      </c>
      <c r="JB54" t="s">
        <v>7680</v>
      </c>
      <c r="JC54">
        <v>5</v>
      </c>
      <c r="JD54">
        <v>2006</v>
      </c>
      <c r="JF54" t="s">
        <v>7526</v>
      </c>
      <c r="JG54" t="s">
        <v>7526</v>
      </c>
      <c r="JH54" t="s">
        <v>6794</v>
      </c>
      <c r="JI54" t="s">
        <v>6793</v>
      </c>
      <c r="LC54" t="s">
        <v>7524</v>
      </c>
      <c r="LD54" t="s">
        <v>7680</v>
      </c>
      <c r="LE54">
        <v>5</v>
      </c>
      <c r="LF54">
        <v>2005</v>
      </c>
      <c r="LH54" t="s">
        <v>7527</v>
      </c>
      <c r="LI54" t="s">
        <v>7527</v>
      </c>
      <c r="LJ54" t="s">
        <v>6966</v>
      </c>
      <c r="PS54" t="s">
        <v>7526</v>
      </c>
      <c r="PT54" t="s">
        <v>7526</v>
      </c>
      <c r="PW54" t="s">
        <v>7516</v>
      </c>
      <c r="PX54" t="s">
        <v>7515</v>
      </c>
      <c r="PY54" t="s">
        <v>7515</v>
      </c>
      <c r="PZ54" t="s">
        <v>7515</v>
      </c>
      <c r="QA54" t="s">
        <v>7515</v>
      </c>
      <c r="QB54" t="s">
        <v>7515</v>
      </c>
      <c r="QC54" t="s">
        <v>7515</v>
      </c>
      <c r="QD54" t="s">
        <v>7528</v>
      </c>
      <c r="QE54" t="s">
        <v>7529</v>
      </c>
      <c r="QF54" t="s">
        <v>7528</v>
      </c>
      <c r="QG54" t="s">
        <v>7681</v>
      </c>
      <c r="QH54">
        <v>2008</v>
      </c>
      <c r="QI54">
        <v>2</v>
      </c>
      <c r="QJ54">
        <v>1</v>
      </c>
      <c r="QK54" s="329">
        <v>39497</v>
      </c>
      <c r="QL54">
        <v>1</v>
      </c>
      <c r="QM54">
        <v>0</v>
      </c>
      <c r="QN54" t="s">
        <v>212</v>
      </c>
      <c r="QO54">
        <v>2008</v>
      </c>
      <c r="QP54">
        <v>50</v>
      </c>
      <c r="QR54">
        <v>0</v>
      </c>
      <c r="QS54">
        <v>0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1</v>
      </c>
      <c r="RE54">
        <v>1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1</v>
      </c>
      <c r="RL54">
        <v>0</v>
      </c>
      <c r="RM54">
        <v>0</v>
      </c>
      <c r="RN54">
        <v>0</v>
      </c>
      <c r="RO54">
        <v>0</v>
      </c>
      <c r="RP54">
        <v>0</v>
      </c>
      <c r="RQ54">
        <v>0</v>
      </c>
      <c r="RR54">
        <v>0</v>
      </c>
      <c r="RS54">
        <v>0</v>
      </c>
      <c r="RT54">
        <v>0</v>
      </c>
      <c r="RU54">
        <v>0</v>
      </c>
      <c r="RV54">
        <f t="shared" si="1"/>
        <v>4</v>
      </c>
      <c r="RY54">
        <f t="shared" si="0"/>
        <v>10</v>
      </c>
    </row>
    <row r="55" spans="1:493" x14ac:dyDescent="0.3">
      <c r="A55">
        <v>71039</v>
      </c>
      <c r="B55">
        <v>55</v>
      </c>
      <c r="C55" t="s">
        <v>6793</v>
      </c>
      <c r="D55" t="s">
        <v>6793</v>
      </c>
      <c r="I55" t="s">
        <v>6793</v>
      </c>
      <c r="J55" t="s">
        <v>7515</v>
      </c>
      <c r="K55" t="s">
        <v>7516</v>
      </c>
      <c r="L55" t="s">
        <v>7515</v>
      </c>
      <c r="M55" t="s">
        <v>7515</v>
      </c>
      <c r="N55" t="s">
        <v>7515</v>
      </c>
      <c r="O55" t="s">
        <v>7515</v>
      </c>
      <c r="P55" t="s">
        <v>7515</v>
      </c>
      <c r="Q55" t="s">
        <v>7515</v>
      </c>
      <c r="R55" t="s">
        <v>7515</v>
      </c>
      <c r="S55" t="s">
        <v>7515</v>
      </c>
      <c r="T55" t="s">
        <v>7515</v>
      </c>
      <c r="U55" t="s">
        <v>7515</v>
      </c>
      <c r="V55" t="s">
        <v>7515</v>
      </c>
      <c r="W55" t="s">
        <v>7515</v>
      </c>
      <c r="X55" t="s">
        <v>7515</v>
      </c>
      <c r="Y55" t="s">
        <v>7515</v>
      </c>
      <c r="Z55" t="s">
        <v>7515</v>
      </c>
      <c r="AA55" t="s">
        <v>7515</v>
      </c>
      <c r="AB55" t="s">
        <v>7515</v>
      </c>
      <c r="AC55" t="s">
        <v>6796</v>
      </c>
      <c r="AK55" t="s">
        <v>6985</v>
      </c>
      <c r="AL55" t="s">
        <v>6793</v>
      </c>
      <c r="AM55" t="s">
        <v>6793</v>
      </c>
      <c r="AN55" t="s">
        <v>7680</v>
      </c>
      <c r="AO55">
        <v>0</v>
      </c>
      <c r="AP55">
        <v>10</v>
      </c>
      <c r="AQ55" t="s">
        <v>6757</v>
      </c>
      <c r="AR55" t="s">
        <v>6793</v>
      </c>
      <c r="AS55" t="s">
        <v>6794</v>
      </c>
      <c r="AT55" t="s">
        <v>6813</v>
      </c>
      <c r="AU55" t="s">
        <v>7531</v>
      </c>
      <c r="AV55" t="s">
        <v>6991</v>
      </c>
      <c r="AX55" t="s">
        <v>6794</v>
      </c>
      <c r="AY55" t="s">
        <v>6794</v>
      </c>
      <c r="AZ55" t="s">
        <v>6793</v>
      </c>
      <c r="BA55" t="s">
        <v>6794</v>
      </c>
      <c r="BC55" t="s">
        <v>6794</v>
      </c>
      <c r="BD55" t="s">
        <v>6794</v>
      </c>
      <c r="BE55" t="s">
        <v>6794</v>
      </c>
      <c r="BF55" t="s">
        <v>6794</v>
      </c>
      <c r="BG55" t="s">
        <v>6794</v>
      </c>
      <c r="BH55" t="s">
        <v>6794</v>
      </c>
      <c r="BI55" t="s">
        <v>7021</v>
      </c>
      <c r="BJ55" t="s">
        <v>7686</v>
      </c>
      <c r="BK55" t="s">
        <v>6794</v>
      </c>
      <c r="BM55">
        <v>50</v>
      </c>
      <c r="BN55" t="s">
        <v>6</v>
      </c>
      <c r="BO55" t="s">
        <v>7519</v>
      </c>
      <c r="BP55" t="s">
        <v>7554</v>
      </c>
      <c r="BQ55" t="s">
        <v>7021</v>
      </c>
      <c r="BR55" t="s">
        <v>7682</v>
      </c>
      <c r="BS55" t="s">
        <v>7515</v>
      </c>
      <c r="BT55" t="s">
        <v>7516</v>
      </c>
      <c r="BU55" t="s">
        <v>7515</v>
      </c>
      <c r="BV55" t="s">
        <v>7515</v>
      </c>
      <c r="BW55" t="s">
        <v>7515</v>
      </c>
      <c r="BX55" t="s">
        <v>7515</v>
      </c>
      <c r="BY55" t="s">
        <v>7515</v>
      </c>
      <c r="BZ55" t="s">
        <v>7515</v>
      </c>
      <c r="CA55" t="s">
        <v>7515</v>
      </c>
      <c r="CB55" t="s">
        <v>7515</v>
      </c>
      <c r="CC55" t="s">
        <v>7515</v>
      </c>
      <c r="CD55" t="s">
        <v>7515</v>
      </c>
      <c r="CE55" t="s">
        <v>6794</v>
      </c>
      <c r="CI55" t="s">
        <v>6793</v>
      </c>
      <c r="CJ55" t="s">
        <v>6793</v>
      </c>
      <c r="CK55" t="s">
        <v>6794</v>
      </c>
      <c r="CL55" t="s">
        <v>6794</v>
      </c>
      <c r="CM55" t="s">
        <v>6794</v>
      </c>
      <c r="CN55" t="s">
        <v>6794</v>
      </c>
      <c r="CO55" t="s">
        <v>6794</v>
      </c>
      <c r="CP55" t="s">
        <v>6793</v>
      </c>
      <c r="CQ55" t="s">
        <v>6794</v>
      </c>
      <c r="CR55" t="s">
        <v>7520</v>
      </c>
      <c r="CS55" t="s">
        <v>7521</v>
      </c>
      <c r="CT55" t="s">
        <v>6966</v>
      </c>
      <c r="CU55" t="s">
        <v>6794</v>
      </c>
      <c r="CV55">
        <v>3</v>
      </c>
      <c r="CW55">
        <v>2</v>
      </c>
      <c r="CX55">
        <v>2</v>
      </c>
      <c r="EC55">
        <v>1</v>
      </c>
      <c r="ED55" t="s">
        <v>7584</v>
      </c>
      <c r="EV55" t="s">
        <v>6794</v>
      </c>
      <c r="PS55" t="s">
        <v>7527</v>
      </c>
      <c r="PT55" t="s">
        <v>6</v>
      </c>
      <c r="PU55" t="s">
        <v>7527</v>
      </c>
      <c r="PV55" t="s">
        <v>7527</v>
      </c>
      <c r="PW55" t="s">
        <v>7516</v>
      </c>
      <c r="PX55" t="s">
        <v>7515</v>
      </c>
      <c r="PY55" t="s">
        <v>7515</v>
      </c>
      <c r="PZ55" t="s">
        <v>7515</v>
      </c>
      <c r="QA55" t="s">
        <v>7515</v>
      </c>
      <c r="QB55" t="s">
        <v>7515</v>
      </c>
      <c r="QC55" t="s">
        <v>7515</v>
      </c>
      <c r="QD55" t="s">
        <v>7528</v>
      </c>
      <c r="QE55" t="s">
        <v>7539</v>
      </c>
      <c r="QF55" t="s">
        <v>7528</v>
      </c>
      <c r="QG55" t="s">
        <v>7681</v>
      </c>
      <c r="QH55">
        <v>2008</v>
      </c>
      <c r="QI55">
        <v>8</v>
      </c>
      <c r="QJ55">
        <v>1</v>
      </c>
      <c r="QK55" s="329">
        <v>39690</v>
      </c>
      <c r="QL55">
        <v>1</v>
      </c>
      <c r="QM55">
        <v>0</v>
      </c>
      <c r="QN55" t="s">
        <v>212</v>
      </c>
      <c r="QO55">
        <v>2008</v>
      </c>
      <c r="QP55">
        <v>50</v>
      </c>
      <c r="RV55">
        <f t="shared" si="1"/>
        <v>4</v>
      </c>
      <c r="RY55">
        <f t="shared" si="0"/>
        <v>10</v>
      </c>
    </row>
    <row r="56" spans="1:493" x14ac:dyDescent="0.3">
      <c r="A56">
        <v>71040</v>
      </c>
      <c r="B56">
        <v>56</v>
      </c>
      <c r="C56" t="s">
        <v>6793</v>
      </c>
      <c r="D56" t="s">
        <v>6793</v>
      </c>
      <c r="I56" t="s">
        <v>6793</v>
      </c>
      <c r="J56" t="s">
        <v>7516</v>
      </c>
      <c r="K56" t="s">
        <v>7515</v>
      </c>
      <c r="L56" t="s">
        <v>7515</v>
      </c>
      <c r="M56" t="s">
        <v>7515</v>
      </c>
      <c r="N56" t="s">
        <v>7515</v>
      </c>
      <c r="O56" t="s">
        <v>7515</v>
      </c>
      <c r="P56" t="s">
        <v>7515</v>
      </c>
      <c r="Q56" t="s">
        <v>7515</v>
      </c>
      <c r="R56" t="s">
        <v>7515</v>
      </c>
      <c r="S56" t="s">
        <v>7515</v>
      </c>
      <c r="T56" t="s">
        <v>7515</v>
      </c>
      <c r="U56" t="s">
        <v>7515</v>
      </c>
      <c r="V56" t="s">
        <v>7515</v>
      </c>
      <c r="W56" t="s">
        <v>7515</v>
      </c>
      <c r="X56" t="s">
        <v>7515</v>
      </c>
      <c r="Y56" t="s">
        <v>7515</v>
      </c>
      <c r="Z56" t="s">
        <v>7515</v>
      </c>
      <c r="AA56" t="s">
        <v>7515</v>
      </c>
      <c r="AB56" t="s">
        <v>7515</v>
      </c>
      <c r="AC56" t="s">
        <v>7517</v>
      </c>
      <c r="AF56">
        <v>6</v>
      </c>
      <c r="AG56">
        <v>0</v>
      </c>
      <c r="AH56" t="s">
        <v>6845</v>
      </c>
      <c r="AK56" t="s">
        <v>6993</v>
      </c>
      <c r="AL56" t="s">
        <v>6794</v>
      </c>
      <c r="AM56" t="s">
        <v>6794</v>
      </c>
      <c r="AN56" t="s">
        <v>6</v>
      </c>
      <c r="AQ56" t="s">
        <v>6988</v>
      </c>
      <c r="AR56" t="s">
        <v>6793</v>
      </c>
      <c r="AS56" t="s">
        <v>6793</v>
      </c>
      <c r="AT56" t="s">
        <v>6813</v>
      </c>
      <c r="AU56" t="s">
        <v>7531</v>
      </c>
      <c r="AV56" t="s">
        <v>7518</v>
      </c>
      <c r="AX56" t="s">
        <v>6794</v>
      </c>
      <c r="AY56" t="s">
        <v>6794</v>
      </c>
      <c r="AZ56" t="s">
        <v>6794</v>
      </c>
      <c r="BA56" t="s">
        <v>6793</v>
      </c>
      <c r="BB56" t="s">
        <v>6794</v>
      </c>
      <c r="BC56" t="s">
        <v>6793</v>
      </c>
      <c r="BD56" t="s">
        <v>6793</v>
      </c>
      <c r="BE56" t="s">
        <v>6794</v>
      </c>
      <c r="BF56" t="s">
        <v>6794</v>
      </c>
      <c r="BG56" t="s">
        <v>6794</v>
      </c>
      <c r="BH56" t="s">
        <v>6794</v>
      </c>
      <c r="BI56" t="s">
        <v>7022</v>
      </c>
      <c r="BJ56" t="s">
        <v>6</v>
      </c>
      <c r="BK56" t="s">
        <v>6794</v>
      </c>
      <c r="BM56" t="s">
        <v>7547</v>
      </c>
      <c r="BN56" t="s">
        <v>6</v>
      </c>
      <c r="BO56" t="s">
        <v>7533</v>
      </c>
      <c r="BP56" t="s">
        <v>6</v>
      </c>
      <c r="BQ56" t="s">
        <v>7559</v>
      </c>
      <c r="BR56" t="s">
        <v>6757</v>
      </c>
      <c r="BS56" t="s">
        <v>7516</v>
      </c>
      <c r="BT56" t="s">
        <v>7515</v>
      </c>
      <c r="BU56" t="s">
        <v>7515</v>
      </c>
      <c r="BV56" t="s">
        <v>7515</v>
      </c>
      <c r="BW56" t="s">
        <v>7515</v>
      </c>
      <c r="BX56" t="s">
        <v>7515</v>
      </c>
      <c r="BY56" t="s">
        <v>7515</v>
      </c>
      <c r="BZ56" t="s">
        <v>7515</v>
      </c>
      <c r="CA56" t="s">
        <v>7515</v>
      </c>
      <c r="CB56" t="s">
        <v>7515</v>
      </c>
      <c r="CC56" t="s">
        <v>7515</v>
      </c>
      <c r="CD56" t="s">
        <v>7515</v>
      </c>
      <c r="CE56" t="s">
        <v>6794</v>
      </c>
      <c r="CI56" t="s">
        <v>6793</v>
      </c>
      <c r="CJ56" t="s">
        <v>6793</v>
      </c>
      <c r="CK56" t="s">
        <v>6794</v>
      </c>
      <c r="CL56" t="s">
        <v>6793</v>
      </c>
      <c r="CM56" t="s">
        <v>6794</v>
      </c>
      <c r="CN56" t="s">
        <v>6794</v>
      </c>
      <c r="CO56" t="s">
        <v>6794</v>
      </c>
      <c r="CP56" t="s">
        <v>6793</v>
      </c>
      <c r="CQ56" t="s">
        <v>6794</v>
      </c>
      <c r="CR56" t="s">
        <v>7520</v>
      </c>
      <c r="CS56" t="s">
        <v>7521</v>
      </c>
      <c r="CT56" t="s">
        <v>7522</v>
      </c>
      <c r="CU56" t="s">
        <v>6793</v>
      </c>
      <c r="CV56">
        <v>2</v>
      </c>
      <c r="CW56">
        <v>3</v>
      </c>
      <c r="CX56">
        <v>2</v>
      </c>
      <c r="CY56" t="s">
        <v>6794</v>
      </c>
      <c r="EC56">
        <v>3</v>
      </c>
      <c r="EE56">
        <v>0</v>
      </c>
      <c r="EF56">
        <v>0</v>
      </c>
      <c r="EG56">
        <v>1</v>
      </c>
      <c r="EH56">
        <v>0</v>
      </c>
      <c r="EI56">
        <v>0</v>
      </c>
      <c r="EJ56">
        <v>2</v>
      </c>
      <c r="EK56">
        <v>0</v>
      </c>
      <c r="EL56" t="s">
        <v>6794</v>
      </c>
      <c r="EV56" t="s">
        <v>6794</v>
      </c>
      <c r="PS56" t="s">
        <v>7526</v>
      </c>
      <c r="PT56" t="s">
        <v>7526</v>
      </c>
      <c r="PU56" t="s">
        <v>7527</v>
      </c>
      <c r="PV56" t="s">
        <v>7526</v>
      </c>
      <c r="PW56" t="s">
        <v>7516</v>
      </c>
      <c r="PX56" t="s">
        <v>7515</v>
      </c>
      <c r="PY56" t="s">
        <v>7515</v>
      </c>
      <c r="PZ56" t="s">
        <v>7515</v>
      </c>
      <c r="QA56" t="s">
        <v>7515</v>
      </c>
      <c r="QB56" t="s">
        <v>7515</v>
      </c>
      <c r="QC56" t="s">
        <v>7515</v>
      </c>
      <c r="QD56" t="s">
        <v>7548</v>
      </c>
      <c r="QE56" t="s">
        <v>7529</v>
      </c>
      <c r="QF56" t="s">
        <v>7528</v>
      </c>
      <c r="QG56" t="s">
        <v>7681</v>
      </c>
      <c r="QH56">
        <v>2008</v>
      </c>
      <c r="QI56">
        <v>5</v>
      </c>
      <c r="QJ56">
        <v>1</v>
      </c>
      <c r="QK56" s="329">
        <v>39574</v>
      </c>
      <c r="QL56">
        <v>0</v>
      </c>
      <c r="QM56">
        <v>1</v>
      </c>
      <c r="QN56" t="s">
        <v>194</v>
      </c>
      <c r="QO56">
        <v>0</v>
      </c>
      <c r="QP56">
        <v>35</v>
      </c>
      <c r="RV56">
        <f t="shared" si="1"/>
        <v>0</v>
      </c>
      <c r="RY56">
        <f t="shared" si="0"/>
        <v>5</v>
      </c>
    </row>
    <row r="57" spans="1:493" x14ac:dyDescent="0.3">
      <c r="A57">
        <v>71041</v>
      </c>
      <c r="B57">
        <v>57</v>
      </c>
      <c r="C57" t="s">
        <v>6793</v>
      </c>
      <c r="D57" t="s">
        <v>6793</v>
      </c>
      <c r="I57" t="s">
        <v>6793</v>
      </c>
      <c r="J57" t="s">
        <v>7515</v>
      </c>
      <c r="K57" t="s">
        <v>7515</v>
      </c>
      <c r="L57" t="s">
        <v>7515</v>
      </c>
      <c r="M57" t="s">
        <v>7515</v>
      </c>
      <c r="N57" t="s">
        <v>7515</v>
      </c>
      <c r="O57" t="s">
        <v>7515</v>
      </c>
      <c r="P57" t="s">
        <v>7515</v>
      </c>
      <c r="Q57" t="s">
        <v>7515</v>
      </c>
      <c r="R57" t="s">
        <v>7515</v>
      </c>
      <c r="S57" t="s">
        <v>7515</v>
      </c>
      <c r="T57" t="s">
        <v>7515</v>
      </c>
      <c r="U57" t="s">
        <v>7515</v>
      </c>
      <c r="V57" t="s">
        <v>7515</v>
      </c>
      <c r="W57" t="s">
        <v>7515</v>
      </c>
      <c r="X57" t="s">
        <v>7515</v>
      </c>
      <c r="Y57" t="s">
        <v>7515</v>
      </c>
      <c r="Z57" t="s">
        <v>7516</v>
      </c>
      <c r="AA57" t="s">
        <v>7515</v>
      </c>
      <c r="AB57" t="s">
        <v>7515</v>
      </c>
      <c r="AC57" t="s">
        <v>6796</v>
      </c>
      <c r="AK57" t="s">
        <v>6985</v>
      </c>
      <c r="AL57" t="s">
        <v>6793</v>
      </c>
      <c r="AM57" t="s">
        <v>6794</v>
      </c>
      <c r="AN57" t="s">
        <v>7680</v>
      </c>
      <c r="AO57">
        <v>4</v>
      </c>
      <c r="AP57">
        <v>0</v>
      </c>
      <c r="AQ57" t="s">
        <v>6988</v>
      </c>
      <c r="AR57" t="s">
        <v>6793</v>
      </c>
      <c r="AS57" t="s">
        <v>6794</v>
      </c>
      <c r="AT57" t="s">
        <v>6</v>
      </c>
      <c r="AV57" t="s">
        <v>6991</v>
      </c>
      <c r="AX57" t="s">
        <v>6794</v>
      </c>
      <c r="AY57" t="s">
        <v>6794</v>
      </c>
      <c r="AZ57" t="s">
        <v>6793</v>
      </c>
      <c r="BA57" t="s">
        <v>6966</v>
      </c>
      <c r="BB57" t="s">
        <v>6794</v>
      </c>
      <c r="BC57" t="s">
        <v>6794</v>
      </c>
      <c r="BD57" t="s">
        <v>6794</v>
      </c>
      <c r="BE57" t="s">
        <v>6794</v>
      </c>
      <c r="BF57" t="s">
        <v>6794</v>
      </c>
      <c r="BG57" t="s">
        <v>6794</v>
      </c>
      <c r="BH57" t="s">
        <v>6794</v>
      </c>
      <c r="BI57" t="s">
        <v>7024</v>
      </c>
      <c r="BJ57" t="s">
        <v>7029</v>
      </c>
      <c r="BK57" t="s">
        <v>6794</v>
      </c>
      <c r="BM57" t="s">
        <v>7547</v>
      </c>
      <c r="BN57" t="s">
        <v>6</v>
      </c>
      <c r="BO57" t="s">
        <v>6</v>
      </c>
      <c r="BP57" t="s">
        <v>7616</v>
      </c>
      <c r="BQ57" t="s">
        <v>7031</v>
      </c>
      <c r="BR57" t="s">
        <v>7569</v>
      </c>
      <c r="BS57" t="s">
        <v>7516</v>
      </c>
      <c r="BT57" t="s">
        <v>7515</v>
      </c>
      <c r="BU57" t="s">
        <v>7515</v>
      </c>
      <c r="BV57" t="s">
        <v>7515</v>
      </c>
      <c r="BW57" t="s">
        <v>7515</v>
      </c>
      <c r="BX57" t="s">
        <v>7515</v>
      </c>
      <c r="BY57" t="s">
        <v>7515</v>
      </c>
      <c r="BZ57" t="s">
        <v>7515</v>
      </c>
      <c r="CA57" t="s">
        <v>7515</v>
      </c>
      <c r="CB57" t="s">
        <v>7515</v>
      </c>
      <c r="CC57" t="s">
        <v>7515</v>
      </c>
      <c r="CD57" t="s">
        <v>7515</v>
      </c>
      <c r="CE57" t="s">
        <v>6793</v>
      </c>
      <c r="CI57" t="s">
        <v>6793</v>
      </c>
      <c r="CJ57" t="s">
        <v>6794</v>
      </c>
      <c r="CK57" t="s">
        <v>6794</v>
      </c>
      <c r="CL57" t="s">
        <v>6793</v>
      </c>
      <c r="CM57" t="s">
        <v>6794</v>
      </c>
      <c r="CN57" t="s">
        <v>6794</v>
      </c>
      <c r="CO57" t="s">
        <v>6794</v>
      </c>
      <c r="CP57" t="s">
        <v>6793</v>
      </c>
      <c r="CQ57" t="s">
        <v>6794</v>
      </c>
      <c r="CR57" t="s">
        <v>7545</v>
      </c>
      <c r="CS57" t="s">
        <v>6757</v>
      </c>
      <c r="CT57" t="s">
        <v>7522</v>
      </c>
      <c r="CU57" t="s">
        <v>6794</v>
      </c>
      <c r="CV57">
        <v>1</v>
      </c>
      <c r="CW57">
        <v>2</v>
      </c>
      <c r="CX57">
        <v>2</v>
      </c>
      <c r="EC57">
        <v>2</v>
      </c>
      <c r="EE57">
        <v>1</v>
      </c>
      <c r="EF57">
        <v>0</v>
      </c>
      <c r="EG57">
        <v>0</v>
      </c>
      <c r="EH57">
        <v>0</v>
      </c>
      <c r="EI57">
        <v>1</v>
      </c>
      <c r="EJ57">
        <v>0</v>
      </c>
      <c r="EK57">
        <v>0</v>
      </c>
      <c r="EV57" t="s">
        <v>6794</v>
      </c>
      <c r="PS57" t="s">
        <v>6</v>
      </c>
      <c r="PT57" t="s">
        <v>7526</v>
      </c>
      <c r="PU57" t="s">
        <v>6857</v>
      </c>
      <c r="PV57" t="s">
        <v>7526</v>
      </c>
      <c r="PW57" t="s">
        <v>7515</v>
      </c>
      <c r="PX57" t="s">
        <v>7515</v>
      </c>
      <c r="PY57" t="s">
        <v>7515</v>
      </c>
      <c r="PZ57" t="s">
        <v>7515</v>
      </c>
      <c r="QA57" t="s">
        <v>7515</v>
      </c>
      <c r="QB57" t="s">
        <v>7515</v>
      </c>
      <c r="QC57" t="s">
        <v>7516</v>
      </c>
      <c r="QD57" t="s">
        <v>7528</v>
      </c>
      <c r="QE57" t="s">
        <v>7529</v>
      </c>
      <c r="QF57" t="s">
        <v>7528</v>
      </c>
      <c r="QG57" t="s">
        <v>7681</v>
      </c>
      <c r="QH57">
        <v>2008</v>
      </c>
      <c r="QI57">
        <v>5</v>
      </c>
      <c r="QJ57">
        <v>1</v>
      </c>
      <c r="QK57" s="329">
        <v>39598</v>
      </c>
      <c r="QL57">
        <v>1</v>
      </c>
      <c r="QM57">
        <v>0</v>
      </c>
      <c r="QN57" t="s">
        <v>212</v>
      </c>
      <c r="QO57">
        <v>2008</v>
      </c>
      <c r="QP57">
        <v>50</v>
      </c>
      <c r="RV57">
        <f t="shared" si="1"/>
        <v>0</v>
      </c>
      <c r="RY57">
        <f t="shared" si="0"/>
        <v>7</v>
      </c>
    </row>
    <row r="58" spans="1:493" x14ac:dyDescent="0.3">
      <c r="A58">
        <v>71042</v>
      </c>
      <c r="B58">
        <v>58</v>
      </c>
      <c r="C58" t="s">
        <v>6793</v>
      </c>
      <c r="D58" t="s">
        <v>6793</v>
      </c>
      <c r="I58" t="s">
        <v>6793</v>
      </c>
      <c r="J58" t="s">
        <v>7516</v>
      </c>
      <c r="K58" t="s">
        <v>7515</v>
      </c>
      <c r="L58" t="s">
        <v>7515</v>
      </c>
      <c r="M58" t="s">
        <v>7515</v>
      </c>
      <c r="N58" t="s">
        <v>7515</v>
      </c>
      <c r="O58" t="s">
        <v>7515</v>
      </c>
      <c r="P58" t="s">
        <v>7515</v>
      </c>
      <c r="Q58" t="s">
        <v>7515</v>
      </c>
      <c r="R58" t="s">
        <v>7515</v>
      </c>
      <c r="S58" t="s">
        <v>7515</v>
      </c>
      <c r="T58" t="s">
        <v>7515</v>
      </c>
      <c r="U58" t="s">
        <v>7515</v>
      </c>
      <c r="V58" t="s">
        <v>7515</v>
      </c>
      <c r="W58" t="s">
        <v>7515</v>
      </c>
      <c r="X58" t="s">
        <v>7515</v>
      </c>
      <c r="Y58" t="s">
        <v>7515</v>
      </c>
      <c r="Z58" t="s">
        <v>7515</v>
      </c>
      <c r="AA58" t="s">
        <v>7515</v>
      </c>
      <c r="AB58" t="s">
        <v>7515</v>
      </c>
      <c r="AC58" t="s">
        <v>7517</v>
      </c>
      <c r="AF58">
        <v>0</v>
      </c>
      <c r="AG58">
        <v>15</v>
      </c>
      <c r="AH58" t="s">
        <v>6845</v>
      </c>
      <c r="AK58" t="s">
        <v>6757</v>
      </c>
      <c r="AL58" t="s">
        <v>6793</v>
      </c>
      <c r="AM58" t="s">
        <v>6793</v>
      </c>
      <c r="AN58" t="s">
        <v>7680</v>
      </c>
      <c r="AO58">
        <v>0</v>
      </c>
      <c r="AP58">
        <v>17</v>
      </c>
      <c r="AQ58" t="s">
        <v>6988</v>
      </c>
      <c r="AR58" t="s">
        <v>6793</v>
      </c>
      <c r="AS58" t="s">
        <v>6966</v>
      </c>
      <c r="AT58" t="s">
        <v>6813</v>
      </c>
      <c r="AU58" t="s">
        <v>7531</v>
      </c>
      <c r="AV58" t="s">
        <v>6991</v>
      </c>
      <c r="AX58" t="s">
        <v>6793</v>
      </c>
      <c r="AY58" t="s">
        <v>6793</v>
      </c>
      <c r="AZ58" t="s">
        <v>6793</v>
      </c>
      <c r="BA58" t="s">
        <v>6793</v>
      </c>
      <c r="BB58" t="s">
        <v>6793</v>
      </c>
      <c r="BC58" t="s">
        <v>6793</v>
      </c>
      <c r="BD58" t="s">
        <v>6793</v>
      </c>
      <c r="BE58" t="s">
        <v>6793</v>
      </c>
      <c r="BF58" t="s">
        <v>6794</v>
      </c>
      <c r="BG58" t="s">
        <v>6794</v>
      </c>
      <c r="BH58" t="s">
        <v>6794</v>
      </c>
      <c r="BI58" t="s">
        <v>7026</v>
      </c>
      <c r="BJ58" t="s">
        <v>7024</v>
      </c>
      <c r="BK58" t="s">
        <v>6794</v>
      </c>
      <c r="BM58">
        <v>50</v>
      </c>
      <c r="BN58" t="s">
        <v>7532</v>
      </c>
      <c r="BO58" t="s">
        <v>7533</v>
      </c>
      <c r="BP58" t="s">
        <v>6</v>
      </c>
      <c r="BQ58" t="s">
        <v>7559</v>
      </c>
      <c r="BR58" t="s">
        <v>7594</v>
      </c>
      <c r="BS58" t="s">
        <v>7516</v>
      </c>
      <c r="BT58" t="s">
        <v>7515</v>
      </c>
      <c r="BU58" t="s">
        <v>7515</v>
      </c>
      <c r="BV58" t="s">
        <v>7515</v>
      </c>
      <c r="BW58" t="s">
        <v>7515</v>
      </c>
      <c r="BX58" t="s">
        <v>7515</v>
      </c>
      <c r="BY58" t="s">
        <v>7515</v>
      </c>
      <c r="BZ58" t="s">
        <v>7515</v>
      </c>
      <c r="CA58" t="s">
        <v>7515</v>
      </c>
      <c r="CB58" t="s">
        <v>7515</v>
      </c>
      <c r="CC58" t="s">
        <v>7515</v>
      </c>
      <c r="CD58" t="s">
        <v>7515</v>
      </c>
      <c r="CE58" t="s">
        <v>6794</v>
      </c>
      <c r="CI58" t="s">
        <v>6793</v>
      </c>
      <c r="CJ58" t="s">
        <v>6794</v>
      </c>
      <c r="CK58" t="s">
        <v>6794</v>
      </c>
      <c r="CL58" t="s">
        <v>6793</v>
      </c>
      <c r="CM58" t="s">
        <v>6966</v>
      </c>
      <c r="CN58" t="s">
        <v>6793</v>
      </c>
      <c r="CO58" t="s">
        <v>6794</v>
      </c>
      <c r="CP58" t="s">
        <v>6793</v>
      </c>
      <c r="CQ58" t="s">
        <v>6794</v>
      </c>
      <c r="CR58" t="s">
        <v>7520</v>
      </c>
      <c r="CS58" t="s">
        <v>7521</v>
      </c>
      <c r="CT58" t="s">
        <v>7536</v>
      </c>
      <c r="CU58" t="s">
        <v>6793</v>
      </c>
      <c r="CV58">
        <v>3</v>
      </c>
      <c r="CW58">
        <v>3</v>
      </c>
      <c r="CX58">
        <v>5</v>
      </c>
      <c r="CY58" t="s">
        <v>6794</v>
      </c>
      <c r="EC58">
        <v>2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1</v>
      </c>
      <c r="EK58">
        <v>1</v>
      </c>
      <c r="EL58" t="s">
        <v>6793</v>
      </c>
      <c r="EM58" t="s">
        <v>7573</v>
      </c>
      <c r="EO58">
        <v>1</v>
      </c>
      <c r="EP58" t="s">
        <v>7683</v>
      </c>
      <c r="EQ58">
        <v>2007</v>
      </c>
      <c r="ER58" t="s">
        <v>7684</v>
      </c>
      <c r="EV58" t="s">
        <v>6793</v>
      </c>
      <c r="OX58" t="s">
        <v>7524</v>
      </c>
      <c r="OY58" t="s">
        <v>6</v>
      </c>
      <c r="PB58" t="s">
        <v>7578</v>
      </c>
      <c r="PE58" t="s">
        <v>6794</v>
      </c>
      <c r="PS58" t="s">
        <v>7526</v>
      </c>
      <c r="PT58" t="s">
        <v>7526</v>
      </c>
      <c r="PU58" t="s">
        <v>7526</v>
      </c>
      <c r="PV58" t="s">
        <v>7527</v>
      </c>
      <c r="PW58" t="s">
        <v>7516</v>
      </c>
      <c r="PX58" t="s">
        <v>7515</v>
      </c>
      <c r="PY58" t="s">
        <v>7515</v>
      </c>
      <c r="PZ58" t="s">
        <v>7515</v>
      </c>
      <c r="QA58" t="s">
        <v>7515</v>
      </c>
      <c r="QB58" t="s">
        <v>7515</v>
      </c>
      <c r="QC58" t="s">
        <v>7515</v>
      </c>
      <c r="QD58" t="s">
        <v>7528</v>
      </c>
      <c r="QE58" t="s">
        <v>7529</v>
      </c>
      <c r="QF58" t="s">
        <v>7528</v>
      </c>
      <c r="QG58" t="s">
        <v>7681</v>
      </c>
      <c r="QH58">
        <v>2008</v>
      </c>
      <c r="QI58">
        <v>5</v>
      </c>
      <c r="QJ58">
        <v>1</v>
      </c>
      <c r="QK58" s="329">
        <v>39574</v>
      </c>
      <c r="QL58">
        <v>0</v>
      </c>
      <c r="QM58">
        <v>1</v>
      </c>
      <c r="QN58" t="s">
        <v>194</v>
      </c>
      <c r="QO58">
        <v>0</v>
      </c>
      <c r="QP58">
        <v>18</v>
      </c>
      <c r="QR58">
        <v>1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  <c r="RN58">
        <v>0</v>
      </c>
      <c r="RO58">
        <v>0</v>
      </c>
      <c r="RP58">
        <v>0</v>
      </c>
      <c r="RQ58">
        <v>0</v>
      </c>
      <c r="RR58">
        <v>0</v>
      </c>
      <c r="RS58">
        <v>0</v>
      </c>
      <c r="RT58">
        <v>0</v>
      </c>
      <c r="RU58">
        <v>0</v>
      </c>
      <c r="RV58">
        <f t="shared" si="1"/>
        <v>3</v>
      </c>
      <c r="RY58">
        <f t="shared" si="0"/>
        <v>4</v>
      </c>
    </row>
    <row r="59" spans="1:493" x14ac:dyDescent="0.3">
      <c r="A59">
        <v>71043</v>
      </c>
      <c r="B59">
        <v>59</v>
      </c>
      <c r="C59" t="s">
        <v>6793</v>
      </c>
      <c r="D59" t="s">
        <v>6793</v>
      </c>
      <c r="I59" t="s">
        <v>6793</v>
      </c>
      <c r="J59" t="s">
        <v>7515</v>
      </c>
      <c r="K59" t="s">
        <v>7515</v>
      </c>
      <c r="L59" t="s">
        <v>7515</v>
      </c>
      <c r="M59" t="s">
        <v>7515</v>
      </c>
      <c r="N59" t="s">
        <v>7515</v>
      </c>
      <c r="O59" t="s">
        <v>7515</v>
      </c>
      <c r="P59" t="s">
        <v>7515</v>
      </c>
      <c r="Q59" t="s">
        <v>7515</v>
      </c>
      <c r="R59" t="s">
        <v>7515</v>
      </c>
      <c r="S59" t="s">
        <v>7515</v>
      </c>
      <c r="T59" t="s">
        <v>7515</v>
      </c>
      <c r="U59" t="s">
        <v>7515</v>
      </c>
      <c r="V59" t="s">
        <v>7515</v>
      </c>
      <c r="W59" t="s">
        <v>7515</v>
      </c>
      <c r="X59" t="s">
        <v>7515</v>
      </c>
      <c r="Y59" t="s">
        <v>7516</v>
      </c>
      <c r="Z59" t="s">
        <v>7515</v>
      </c>
      <c r="AA59" t="s">
        <v>7515</v>
      </c>
      <c r="AB59" t="s">
        <v>7515</v>
      </c>
      <c r="AC59" t="s">
        <v>6796</v>
      </c>
      <c r="AK59" t="s">
        <v>6985</v>
      </c>
      <c r="AL59" t="s">
        <v>6793</v>
      </c>
      <c r="AM59" t="s">
        <v>6793</v>
      </c>
      <c r="AN59" t="s">
        <v>7680</v>
      </c>
      <c r="AO59">
        <v>0</v>
      </c>
      <c r="AP59">
        <v>15</v>
      </c>
      <c r="AQ59" t="s">
        <v>6988</v>
      </c>
      <c r="AR59" t="s">
        <v>6793</v>
      </c>
      <c r="AS59" t="s">
        <v>6794</v>
      </c>
      <c r="AT59" t="s">
        <v>6814</v>
      </c>
      <c r="AV59" t="s">
        <v>7553</v>
      </c>
      <c r="AW59" t="s">
        <v>7583</v>
      </c>
      <c r="AX59" t="s">
        <v>6794</v>
      </c>
      <c r="AY59" t="s">
        <v>6794</v>
      </c>
      <c r="AZ59" t="s">
        <v>6794</v>
      </c>
      <c r="BA59" t="s">
        <v>6793</v>
      </c>
      <c r="BB59" t="s">
        <v>6793</v>
      </c>
      <c r="BC59" t="s">
        <v>6793</v>
      </c>
      <c r="BD59" t="s">
        <v>6793</v>
      </c>
      <c r="BE59" t="s">
        <v>6793</v>
      </c>
      <c r="BF59" t="s">
        <v>6794</v>
      </c>
      <c r="BG59" t="s">
        <v>6793</v>
      </c>
      <c r="BH59" t="s">
        <v>6794</v>
      </c>
      <c r="BI59" t="s">
        <v>7024</v>
      </c>
      <c r="BJ59" t="s">
        <v>7021</v>
      </c>
      <c r="BK59" t="s">
        <v>6794</v>
      </c>
      <c r="BM59">
        <v>30</v>
      </c>
      <c r="BN59">
        <v>30</v>
      </c>
      <c r="BO59" t="s">
        <v>7519</v>
      </c>
      <c r="BP59" t="s">
        <v>7542</v>
      </c>
      <c r="BQ59" t="s">
        <v>7559</v>
      </c>
      <c r="BR59" t="s">
        <v>7535</v>
      </c>
      <c r="BS59" t="s">
        <v>7515</v>
      </c>
      <c r="BT59" t="s">
        <v>7515</v>
      </c>
      <c r="BU59" t="s">
        <v>7515</v>
      </c>
      <c r="BV59" t="s">
        <v>7515</v>
      </c>
      <c r="BW59" t="s">
        <v>7515</v>
      </c>
      <c r="BX59" t="s">
        <v>7515</v>
      </c>
      <c r="BY59" t="s">
        <v>7515</v>
      </c>
      <c r="BZ59" t="s">
        <v>7516</v>
      </c>
      <c r="CA59" t="s">
        <v>7515</v>
      </c>
      <c r="CB59" t="s">
        <v>7515</v>
      </c>
      <c r="CC59" t="s">
        <v>7515</v>
      </c>
      <c r="CD59" t="s">
        <v>7515</v>
      </c>
      <c r="CE59" t="s">
        <v>6794</v>
      </c>
      <c r="CI59" t="s">
        <v>6794</v>
      </c>
      <c r="CJ59" t="s">
        <v>6794</v>
      </c>
      <c r="CK59" t="s">
        <v>6794</v>
      </c>
      <c r="CL59" t="s">
        <v>6794</v>
      </c>
      <c r="CM59" t="s">
        <v>6794</v>
      </c>
      <c r="CN59" t="s">
        <v>6794</v>
      </c>
      <c r="CO59" t="s">
        <v>6794</v>
      </c>
      <c r="CP59" t="s">
        <v>6793</v>
      </c>
      <c r="CQ59" t="s">
        <v>6794</v>
      </c>
      <c r="CR59" t="s">
        <v>7520</v>
      </c>
      <c r="CS59" t="s">
        <v>7521</v>
      </c>
      <c r="CT59" t="s">
        <v>7602</v>
      </c>
      <c r="CU59" t="s">
        <v>6793</v>
      </c>
      <c r="CV59">
        <v>2</v>
      </c>
      <c r="CW59">
        <v>3</v>
      </c>
      <c r="CX59">
        <v>2</v>
      </c>
      <c r="CY59" t="s">
        <v>6794</v>
      </c>
      <c r="EC59">
        <v>2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2</v>
      </c>
      <c r="EL59" t="s">
        <v>6794</v>
      </c>
      <c r="EV59" t="s">
        <v>6794</v>
      </c>
      <c r="PS59" t="s">
        <v>7526</v>
      </c>
      <c r="PT59" t="s">
        <v>7526</v>
      </c>
      <c r="PU59" t="s">
        <v>7527</v>
      </c>
      <c r="PV59" t="s">
        <v>7527</v>
      </c>
      <c r="PW59" t="s">
        <v>7515</v>
      </c>
      <c r="PX59" t="s">
        <v>7515</v>
      </c>
      <c r="PY59" t="s">
        <v>7515</v>
      </c>
      <c r="PZ59" t="s">
        <v>7516</v>
      </c>
      <c r="QA59" t="s">
        <v>7515</v>
      </c>
      <c r="QB59" t="s">
        <v>7515</v>
      </c>
      <c r="QC59" t="s">
        <v>7515</v>
      </c>
      <c r="QD59" t="s">
        <v>7528</v>
      </c>
      <c r="QE59" t="s">
        <v>7529</v>
      </c>
      <c r="QF59" t="s">
        <v>7528</v>
      </c>
      <c r="QG59" t="s">
        <v>7681</v>
      </c>
      <c r="QH59">
        <v>2008</v>
      </c>
      <c r="QI59">
        <v>6</v>
      </c>
      <c r="QJ59">
        <v>1</v>
      </c>
      <c r="QK59" s="329">
        <v>39610</v>
      </c>
      <c r="QL59">
        <v>1</v>
      </c>
      <c r="QM59">
        <v>0</v>
      </c>
      <c r="QN59" t="s">
        <v>194</v>
      </c>
      <c r="QO59">
        <v>0</v>
      </c>
      <c r="QP59">
        <v>18</v>
      </c>
      <c r="RV59">
        <f t="shared" si="1"/>
        <v>3</v>
      </c>
      <c r="RY59">
        <f t="shared" si="0"/>
        <v>7</v>
      </c>
    </row>
    <row r="60" spans="1:493" x14ac:dyDescent="0.3">
      <c r="A60">
        <v>71044</v>
      </c>
      <c r="B60">
        <v>60</v>
      </c>
      <c r="C60" t="s">
        <v>6793</v>
      </c>
      <c r="D60" t="s">
        <v>6793</v>
      </c>
      <c r="I60" t="s">
        <v>6793</v>
      </c>
      <c r="J60" t="s">
        <v>7515</v>
      </c>
      <c r="K60" t="s">
        <v>7515</v>
      </c>
      <c r="L60" t="s">
        <v>7515</v>
      </c>
      <c r="M60" t="s">
        <v>7515</v>
      </c>
      <c r="N60" t="s">
        <v>7515</v>
      </c>
      <c r="O60" t="s">
        <v>7515</v>
      </c>
      <c r="P60" t="s">
        <v>7515</v>
      </c>
      <c r="Q60" t="s">
        <v>7515</v>
      </c>
      <c r="R60" t="s">
        <v>7515</v>
      </c>
      <c r="S60" t="s">
        <v>7515</v>
      </c>
      <c r="T60" t="s">
        <v>7515</v>
      </c>
      <c r="U60" t="s">
        <v>7515</v>
      </c>
      <c r="V60" t="s">
        <v>7515</v>
      </c>
      <c r="W60" t="s">
        <v>7515</v>
      </c>
      <c r="X60" t="s">
        <v>7515</v>
      </c>
      <c r="Y60" t="s">
        <v>7515</v>
      </c>
      <c r="Z60" t="s">
        <v>7515</v>
      </c>
      <c r="AA60" t="s">
        <v>7516</v>
      </c>
      <c r="AB60" t="s">
        <v>7515</v>
      </c>
      <c r="AC60" t="s">
        <v>6796</v>
      </c>
      <c r="AK60" t="s">
        <v>6985</v>
      </c>
      <c r="AL60" t="s">
        <v>6793</v>
      </c>
      <c r="AM60" t="s">
        <v>6794</v>
      </c>
      <c r="AN60" t="s">
        <v>7680</v>
      </c>
      <c r="AO60">
        <v>0</v>
      </c>
      <c r="AP60">
        <v>25</v>
      </c>
      <c r="AQ60" t="s">
        <v>6988</v>
      </c>
      <c r="AR60" t="s">
        <v>6793</v>
      </c>
      <c r="AS60" t="s">
        <v>6966</v>
      </c>
      <c r="AT60" t="s">
        <v>6813</v>
      </c>
      <c r="AU60" t="s">
        <v>7531</v>
      </c>
      <c r="AV60" t="s">
        <v>6991</v>
      </c>
      <c r="AX60" t="s">
        <v>6794</v>
      </c>
      <c r="AY60" t="s">
        <v>6794</v>
      </c>
      <c r="AZ60" t="s">
        <v>6794</v>
      </c>
      <c r="BA60" t="s">
        <v>6793</v>
      </c>
      <c r="BB60" t="s">
        <v>6793</v>
      </c>
      <c r="BC60" t="s">
        <v>6794</v>
      </c>
      <c r="BD60" t="s">
        <v>6794</v>
      </c>
      <c r="BE60" t="s">
        <v>6794</v>
      </c>
      <c r="BF60" t="s">
        <v>6794</v>
      </c>
      <c r="BG60" t="s">
        <v>6794</v>
      </c>
      <c r="BH60" t="s">
        <v>6794</v>
      </c>
      <c r="BI60" t="s">
        <v>7024</v>
      </c>
      <c r="BJ60" t="s">
        <v>7021</v>
      </c>
      <c r="BK60" t="s">
        <v>6794</v>
      </c>
      <c r="BM60" t="s">
        <v>7547</v>
      </c>
      <c r="BN60" t="s">
        <v>6</v>
      </c>
      <c r="BO60" t="s">
        <v>7519</v>
      </c>
      <c r="BP60" t="s">
        <v>6</v>
      </c>
      <c r="BQ60" t="s">
        <v>7559</v>
      </c>
      <c r="BR60" t="s">
        <v>7535</v>
      </c>
      <c r="BS60" t="s">
        <v>7516</v>
      </c>
      <c r="BT60" t="s">
        <v>7515</v>
      </c>
      <c r="BU60" t="s">
        <v>7515</v>
      </c>
      <c r="BV60" t="s">
        <v>7515</v>
      </c>
      <c r="BW60" t="s">
        <v>7515</v>
      </c>
      <c r="BX60" t="s">
        <v>7515</v>
      </c>
      <c r="BY60" t="s">
        <v>7515</v>
      </c>
      <c r="BZ60" t="s">
        <v>7515</v>
      </c>
      <c r="CA60" t="s">
        <v>7515</v>
      </c>
      <c r="CB60" t="s">
        <v>7515</v>
      </c>
      <c r="CC60" t="s">
        <v>7515</v>
      </c>
      <c r="CD60" t="s">
        <v>7515</v>
      </c>
      <c r="CE60" t="s">
        <v>6794</v>
      </c>
      <c r="CI60" t="s">
        <v>6793</v>
      </c>
      <c r="CJ60" t="s">
        <v>6793</v>
      </c>
      <c r="CK60" t="s">
        <v>6794</v>
      </c>
      <c r="CL60" t="s">
        <v>6794</v>
      </c>
      <c r="CM60" t="s">
        <v>6794</v>
      </c>
      <c r="CN60" t="s">
        <v>6794</v>
      </c>
      <c r="CO60" t="s">
        <v>6794</v>
      </c>
      <c r="CP60" t="s">
        <v>6793</v>
      </c>
      <c r="CQ60" t="s">
        <v>6794</v>
      </c>
      <c r="CR60" t="s">
        <v>7520</v>
      </c>
      <c r="CS60" t="s">
        <v>7521</v>
      </c>
      <c r="CT60" t="s">
        <v>7522</v>
      </c>
      <c r="CU60" t="s">
        <v>6793</v>
      </c>
      <c r="CV60">
        <v>1</v>
      </c>
      <c r="CW60">
        <v>2</v>
      </c>
      <c r="CX60">
        <v>4</v>
      </c>
      <c r="CY60" t="s">
        <v>6794</v>
      </c>
      <c r="EC60">
        <v>1</v>
      </c>
      <c r="ED60" t="s">
        <v>7584</v>
      </c>
      <c r="EL60" t="s">
        <v>6794</v>
      </c>
      <c r="EV60" t="s">
        <v>6793</v>
      </c>
      <c r="IR60" t="s">
        <v>7524</v>
      </c>
      <c r="IS60" t="s">
        <v>7680</v>
      </c>
      <c r="IT60">
        <v>10</v>
      </c>
      <c r="IU60">
        <v>2008</v>
      </c>
      <c r="IY60" t="s">
        <v>6794</v>
      </c>
      <c r="IZ60" t="s">
        <v>6793</v>
      </c>
      <c r="JA60" t="s">
        <v>7524</v>
      </c>
      <c r="JB60" t="s">
        <v>7680</v>
      </c>
      <c r="JC60">
        <v>10</v>
      </c>
      <c r="JD60">
        <v>2008</v>
      </c>
      <c r="JF60" t="s">
        <v>7527</v>
      </c>
      <c r="JG60" t="s">
        <v>7527</v>
      </c>
      <c r="JH60" t="s">
        <v>6794</v>
      </c>
      <c r="JI60" t="s">
        <v>6793</v>
      </c>
      <c r="PG60" t="s">
        <v>7547</v>
      </c>
      <c r="PH60" t="s">
        <v>7515</v>
      </c>
      <c r="PI60" t="s">
        <v>7515</v>
      </c>
      <c r="PJ60" t="s">
        <v>7515</v>
      </c>
      <c r="PK60" t="s">
        <v>7515</v>
      </c>
      <c r="PL60" t="s">
        <v>7515</v>
      </c>
      <c r="PM60" t="s">
        <v>7515</v>
      </c>
      <c r="PN60" t="s">
        <v>7516</v>
      </c>
      <c r="PO60" t="s">
        <v>7515</v>
      </c>
      <c r="PP60" t="s">
        <v>7515</v>
      </c>
      <c r="PQ60" t="s">
        <v>7515</v>
      </c>
      <c r="PR60" t="s">
        <v>7515</v>
      </c>
      <c r="PS60" t="s">
        <v>7526</v>
      </c>
      <c r="PT60" t="s">
        <v>7526</v>
      </c>
      <c r="PV60" t="s">
        <v>7527</v>
      </c>
      <c r="PW60" t="s">
        <v>7515</v>
      </c>
      <c r="PX60" t="s">
        <v>7516</v>
      </c>
      <c r="PY60" t="s">
        <v>7515</v>
      </c>
      <c r="PZ60" t="s">
        <v>7515</v>
      </c>
      <c r="QA60" t="s">
        <v>7515</v>
      </c>
      <c r="QB60" t="s">
        <v>7515</v>
      </c>
      <c r="QC60" t="s">
        <v>7515</v>
      </c>
      <c r="QD60" t="s">
        <v>7528</v>
      </c>
      <c r="QE60" t="s">
        <v>7529</v>
      </c>
      <c r="QF60" t="s">
        <v>7528</v>
      </c>
      <c r="QG60" t="s">
        <v>7681</v>
      </c>
      <c r="QH60">
        <v>2008</v>
      </c>
      <c r="QI60">
        <v>10</v>
      </c>
      <c r="QJ60">
        <v>1</v>
      </c>
      <c r="QK60" s="329">
        <v>39736</v>
      </c>
      <c r="QL60">
        <v>1</v>
      </c>
      <c r="QM60">
        <v>0</v>
      </c>
      <c r="QN60" t="s">
        <v>194</v>
      </c>
      <c r="QO60">
        <v>0</v>
      </c>
      <c r="QP60">
        <v>88</v>
      </c>
      <c r="QQ60">
        <v>1</v>
      </c>
      <c r="QR60">
        <v>0</v>
      </c>
      <c r="QS60">
        <v>0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1</v>
      </c>
      <c r="RE60">
        <v>1</v>
      </c>
      <c r="RF60">
        <v>0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0</v>
      </c>
      <c r="RR60">
        <v>0</v>
      </c>
      <c r="RS60">
        <v>0</v>
      </c>
      <c r="RT60">
        <v>0</v>
      </c>
      <c r="RU60">
        <v>0</v>
      </c>
      <c r="RV60">
        <f t="shared" si="1"/>
        <v>2</v>
      </c>
      <c r="RY60">
        <f t="shared" si="0"/>
        <v>7</v>
      </c>
    </row>
    <row r="61" spans="1:493" x14ac:dyDescent="0.3">
      <c r="A61">
        <v>71045</v>
      </c>
      <c r="B61">
        <v>61</v>
      </c>
      <c r="C61" t="s">
        <v>6793</v>
      </c>
      <c r="D61" t="s">
        <v>6793</v>
      </c>
      <c r="I61" t="s">
        <v>6793</v>
      </c>
      <c r="J61" t="s">
        <v>7515</v>
      </c>
      <c r="K61" t="s">
        <v>7515</v>
      </c>
      <c r="L61" t="s">
        <v>7515</v>
      </c>
      <c r="M61" t="s">
        <v>7515</v>
      </c>
      <c r="N61" t="s">
        <v>7515</v>
      </c>
      <c r="O61" t="s">
        <v>7515</v>
      </c>
      <c r="P61" t="s">
        <v>7515</v>
      </c>
      <c r="Q61" t="s">
        <v>7515</v>
      </c>
      <c r="R61" t="s">
        <v>7515</v>
      </c>
      <c r="S61" t="s">
        <v>7515</v>
      </c>
      <c r="T61" t="s">
        <v>7515</v>
      </c>
      <c r="U61" t="s">
        <v>7515</v>
      </c>
      <c r="V61" t="s">
        <v>7515</v>
      </c>
      <c r="W61" t="s">
        <v>7515</v>
      </c>
      <c r="X61" t="s">
        <v>7515</v>
      </c>
      <c r="Y61" t="s">
        <v>7515</v>
      </c>
      <c r="Z61" t="s">
        <v>7515</v>
      </c>
      <c r="AA61" t="s">
        <v>7516</v>
      </c>
      <c r="AB61" t="s">
        <v>7515</v>
      </c>
      <c r="AD61">
        <v>1</v>
      </c>
      <c r="AE61">
        <v>0</v>
      </c>
      <c r="AK61" t="s">
        <v>6985</v>
      </c>
      <c r="AL61" t="s">
        <v>6793</v>
      </c>
      <c r="AM61" t="s">
        <v>6794</v>
      </c>
      <c r="AN61" t="s">
        <v>6</v>
      </c>
      <c r="AQ61" t="s">
        <v>6988</v>
      </c>
      <c r="AR61" t="s">
        <v>6793</v>
      </c>
      <c r="AS61" t="s">
        <v>6793</v>
      </c>
      <c r="AT61" t="s">
        <v>6813</v>
      </c>
      <c r="AU61" t="s">
        <v>7531</v>
      </c>
      <c r="AV61" t="s">
        <v>6991</v>
      </c>
      <c r="AX61" t="s">
        <v>6794</v>
      </c>
      <c r="AY61" t="s">
        <v>6794</v>
      </c>
      <c r="AZ61" t="s">
        <v>6794</v>
      </c>
      <c r="BA61" t="s">
        <v>6793</v>
      </c>
      <c r="BB61" t="s">
        <v>6793</v>
      </c>
      <c r="BC61" t="s">
        <v>6793</v>
      </c>
      <c r="BD61" t="s">
        <v>6793</v>
      </c>
      <c r="BE61" t="s">
        <v>6794</v>
      </c>
      <c r="BF61" t="s">
        <v>6794</v>
      </c>
      <c r="BG61" t="s">
        <v>6794</v>
      </c>
      <c r="BH61" t="s">
        <v>6794</v>
      </c>
      <c r="BI61" t="s">
        <v>7022</v>
      </c>
      <c r="BJ61" t="s">
        <v>7024</v>
      </c>
      <c r="BK61" t="s">
        <v>6794</v>
      </c>
      <c r="BM61" t="s">
        <v>7547</v>
      </c>
      <c r="BN61" t="s">
        <v>6</v>
      </c>
      <c r="BO61" t="s">
        <v>7519</v>
      </c>
      <c r="BP61" t="s">
        <v>7603</v>
      </c>
      <c r="BQ61" t="s">
        <v>7024</v>
      </c>
      <c r="BR61" t="s">
        <v>7594</v>
      </c>
      <c r="BS61" t="s">
        <v>7515</v>
      </c>
      <c r="BT61" t="s">
        <v>7515</v>
      </c>
      <c r="BU61" t="s">
        <v>7515</v>
      </c>
      <c r="BV61" t="s">
        <v>7516</v>
      </c>
      <c r="BW61" t="s">
        <v>7515</v>
      </c>
      <c r="BX61" t="s">
        <v>7515</v>
      </c>
      <c r="BY61" t="s">
        <v>7515</v>
      </c>
      <c r="BZ61" t="s">
        <v>7515</v>
      </c>
      <c r="CA61" t="s">
        <v>7515</v>
      </c>
      <c r="CB61" t="s">
        <v>7515</v>
      </c>
      <c r="CC61" t="s">
        <v>7515</v>
      </c>
      <c r="CD61" t="s">
        <v>7515</v>
      </c>
      <c r="CE61" t="s">
        <v>6794</v>
      </c>
      <c r="CI61" t="s">
        <v>6793</v>
      </c>
      <c r="CJ61" t="s">
        <v>6793</v>
      </c>
      <c r="CK61" t="s">
        <v>6794</v>
      </c>
      <c r="CL61" t="s">
        <v>6793</v>
      </c>
      <c r="CM61" t="s">
        <v>6794</v>
      </c>
      <c r="CN61" t="s">
        <v>6793</v>
      </c>
      <c r="CO61" t="s">
        <v>6794</v>
      </c>
      <c r="CP61" t="s">
        <v>6793</v>
      </c>
      <c r="CQ61" t="s">
        <v>6794</v>
      </c>
      <c r="CR61" t="s">
        <v>7520</v>
      </c>
      <c r="CS61" t="s">
        <v>7521</v>
      </c>
      <c r="CT61" t="s">
        <v>6966</v>
      </c>
      <c r="CU61" t="s">
        <v>6793</v>
      </c>
      <c r="CV61">
        <v>2</v>
      </c>
      <c r="CW61" t="s">
        <v>31</v>
      </c>
      <c r="CX61" t="s">
        <v>31</v>
      </c>
      <c r="CY61" t="s">
        <v>31</v>
      </c>
      <c r="EC61" t="s">
        <v>31</v>
      </c>
      <c r="EL61" t="s">
        <v>6794</v>
      </c>
      <c r="EV61" t="s">
        <v>6794</v>
      </c>
      <c r="PS61" t="s">
        <v>6</v>
      </c>
      <c r="PT61" t="s">
        <v>7527</v>
      </c>
      <c r="PU61" t="s">
        <v>31</v>
      </c>
      <c r="PV61" t="s">
        <v>7526</v>
      </c>
      <c r="PW61" t="s">
        <v>7515</v>
      </c>
      <c r="PX61" t="s">
        <v>7515</v>
      </c>
      <c r="PY61" t="s">
        <v>7515</v>
      </c>
      <c r="PZ61" t="s">
        <v>7515</v>
      </c>
      <c r="QA61" t="s">
        <v>7515</v>
      </c>
      <c r="QB61" t="s">
        <v>7515</v>
      </c>
      <c r="QC61" t="s">
        <v>7516</v>
      </c>
      <c r="QD61" t="s">
        <v>7528</v>
      </c>
      <c r="QE61" t="s">
        <v>7529</v>
      </c>
      <c r="QF61" t="s">
        <v>7528</v>
      </c>
      <c r="QG61" t="s">
        <v>7681</v>
      </c>
      <c r="QH61">
        <v>2008</v>
      </c>
      <c r="QI61">
        <v>7</v>
      </c>
      <c r="QJ61">
        <v>2</v>
      </c>
      <c r="QK61" s="329">
        <v>39660</v>
      </c>
      <c r="QL61">
        <v>1</v>
      </c>
      <c r="QM61">
        <v>0</v>
      </c>
      <c r="QN61" t="s">
        <v>194</v>
      </c>
      <c r="QO61">
        <v>0</v>
      </c>
      <c r="QP61">
        <v>35</v>
      </c>
      <c r="RV61">
        <f t="shared" si="1"/>
        <v>0</v>
      </c>
      <c r="RY61">
        <f t="shared" si="0"/>
        <v>5</v>
      </c>
    </row>
    <row r="62" spans="1:493" x14ac:dyDescent="0.3">
      <c r="A62">
        <v>71046</v>
      </c>
      <c r="B62">
        <v>62</v>
      </c>
      <c r="C62" t="s">
        <v>6793</v>
      </c>
      <c r="D62" t="s">
        <v>6793</v>
      </c>
      <c r="I62" t="s">
        <v>6793</v>
      </c>
      <c r="J62" t="s">
        <v>7515</v>
      </c>
      <c r="K62" t="s">
        <v>7515</v>
      </c>
      <c r="L62" t="s">
        <v>7515</v>
      </c>
      <c r="M62" t="s">
        <v>7515</v>
      </c>
      <c r="N62" t="s">
        <v>7515</v>
      </c>
      <c r="O62" t="s">
        <v>7515</v>
      </c>
      <c r="P62" t="s">
        <v>7515</v>
      </c>
      <c r="Q62" t="s">
        <v>7515</v>
      </c>
      <c r="R62" t="s">
        <v>7515</v>
      </c>
      <c r="S62" t="s">
        <v>7515</v>
      </c>
      <c r="T62" t="s">
        <v>7515</v>
      </c>
      <c r="U62" t="s">
        <v>7515</v>
      </c>
      <c r="V62" t="s">
        <v>7515</v>
      </c>
      <c r="W62" t="s">
        <v>7515</v>
      </c>
      <c r="X62" t="s">
        <v>7515</v>
      </c>
      <c r="Y62" t="s">
        <v>7515</v>
      </c>
      <c r="Z62" t="s">
        <v>7515</v>
      </c>
      <c r="AA62" t="s">
        <v>7516</v>
      </c>
      <c r="AB62" t="s">
        <v>7515</v>
      </c>
      <c r="AC62" t="s">
        <v>7517</v>
      </c>
      <c r="AF62" t="s">
        <v>7547</v>
      </c>
      <c r="AG62" t="s">
        <v>7547</v>
      </c>
      <c r="AH62" t="s">
        <v>6845</v>
      </c>
      <c r="AK62" t="s">
        <v>6757</v>
      </c>
      <c r="AL62" t="s">
        <v>6793</v>
      </c>
      <c r="AM62" t="s">
        <v>6794</v>
      </c>
      <c r="AN62" t="s">
        <v>6</v>
      </c>
      <c r="AQ62" t="s">
        <v>7568</v>
      </c>
      <c r="AT62" t="s">
        <v>6813</v>
      </c>
      <c r="AU62" t="s">
        <v>7531</v>
      </c>
      <c r="AV62" t="s">
        <v>6991</v>
      </c>
      <c r="AX62" t="s">
        <v>6793</v>
      </c>
      <c r="AY62" t="s">
        <v>6793</v>
      </c>
      <c r="AZ62" t="s">
        <v>6794</v>
      </c>
      <c r="BA62" t="s">
        <v>6793</v>
      </c>
      <c r="BC62" t="s">
        <v>6794</v>
      </c>
      <c r="BD62" t="s">
        <v>6794</v>
      </c>
      <c r="BE62" t="s">
        <v>6794</v>
      </c>
      <c r="BF62" t="s">
        <v>6794</v>
      </c>
      <c r="BG62" t="s">
        <v>6794</v>
      </c>
      <c r="BH62" t="s">
        <v>6794</v>
      </c>
      <c r="BI62" t="s">
        <v>7565</v>
      </c>
      <c r="BJ62" t="s">
        <v>7686</v>
      </c>
      <c r="BK62" t="s">
        <v>6794</v>
      </c>
      <c r="BM62">
        <v>40</v>
      </c>
      <c r="BN62" t="s">
        <v>6</v>
      </c>
      <c r="BO62" t="s">
        <v>7519</v>
      </c>
      <c r="BP62" t="s">
        <v>7576</v>
      </c>
      <c r="BQ62" t="s">
        <v>7559</v>
      </c>
      <c r="BR62" t="s">
        <v>7535</v>
      </c>
      <c r="BS62" t="s">
        <v>7516</v>
      </c>
      <c r="BT62" t="s">
        <v>7515</v>
      </c>
      <c r="BU62" t="s">
        <v>7515</v>
      </c>
      <c r="BV62" t="s">
        <v>7515</v>
      </c>
      <c r="BW62" t="s">
        <v>7515</v>
      </c>
      <c r="BX62" t="s">
        <v>7515</v>
      </c>
      <c r="BY62" t="s">
        <v>7515</v>
      </c>
      <c r="BZ62" t="s">
        <v>7515</v>
      </c>
      <c r="CA62" t="s">
        <v>7515</v>
      </c>
      <c r="CB62" t="s">
        <v>7515</v>
      </c>
      <c r="CC62" t="s">
        <v>7515</v>
      </c>
      <c r="CD62" t="s">
        <v>7515</v>
      </c>
      <c r="CE62" t="s">
        <v>6794</v>
      </c>
      <c r="CI62" t="s">
        <v>6793</v>
      </c>
      <c r="CJ62" t="s">
        <v>6793</v>
      </c>
      <c r="CK62" t="s">
        <v>6794</v>
      </c>
      <c r="CL62" t="s">
        <v>6793</v>
      </c>
      <c r="CM62" t="s">
        <v>6794</v>
      </c>
      <c r="CN62" t="s">
        <v>6794</v>
      </c>
      <c r="CO62" t="s">
        <v>6794</v>
      </c>
      <c r="CP62" t="s">
        <v>6793</v>
      </c>
      <c r="CQ62" t="s">
        <v>6794</v>
      </c>
      <c r="CR62" t="s">
        <v>7545</v>
      </c>
      <c r="CS62" t="s">
        <v>7555</v>
      </c>
      <c r="CT62" t="s">
        <v>7536</v>
      </c>
      <c r="CU62" t="s">
        <v>6794</v>
      </c>
      <c r="CV62">
        <v>1</v>
      </c>
      <c r="CW62">
        <v>1</v>
      </c>
      <c r="CX62">
        <v>3</v>
      </c>
      <c r="EC62">
        <v>1</v>
      </c>
      <c r="ED62" t="s">
        <v>7523</v>
      </c>
      <c r="EV62" t="s">
        <v>31</v>
      </c>
      <c r="PS62" t="s">
        <v>31</v>
      </c>
      <c r="PT62" t="s">
        <v>7527</v>
      </c>
      <c r="PU62" t="s">
        <v>6857</v>
      </c>
      <c r="PV62" t="s">
        <v>7527</v>
      </c>
      <c r="PW62" t="s">
        <v>7515</v>
      </c>
      <c r="PX62" t="s">
        <v>7515</v>
      </c>
      <c r="PY62" t="s">
        <v>7515</v>
      </c>
      <c r="PZ62" t="s">
        <v>7515</v>
      </c>
      <c r="QA62" t="s">
        <v>7515</v>
      </c>
      <c r="QB62" t="s">
        <v>7515</v>
      </c>
      <c r="QC62" t="s">
        <v>7516</v>
      </c>
      <c r="QD62" t="s">
        <v>7528</v>
      </c>
      <c r="QE62" t="s">
        <v>7529</v>
      </c>
      <c r="QF62" t="s">
        <v>7528</v>
      </c>
      <c r="QG62" t="s">
        <v>7681</v>
      </c>
      <c r="QH62">
        <v>2008</v>
      </c>
      <c r="QI62">
        <v>12</v>
      </c>
      <c r="QJ62">
        <v>1</v>
      </c>
      <c r="QK62" s="329">
        <v>39785</v>
      </c>
      <c r="QL62">
        <v>0</v>
      </c>
      <c r="QM62">
        <v>1</v>
      </c>
      <c r="QN62" t="s">
        <v>194</v>
      </c>
      <c r="QO62">
        <v>0</v>
      </c>
      <c r="QP62">
        <v>88</v>
      </c>
      <c r="RV62">
        <f t="shared" si="1"/>
        <v>0</v>
      </c>
      <c r="RY62">
        <f t="shared" si="0"/>
        <v>12</v>
      </c>
    </row>
    <row r="63" spans="1:493" x14ac:dyDescent="0.3">
      <c r="A63">
        <v>71047</v>
      </c>
      <c r="B63">
        <v>63</v>
      </c>
      <c r="C63" t="s">
        <v>6793</v>
      </c>
      <c r="D63" t="s">
        <v>6793</v>
      </c>
      <c r="I63" t="s">
        <v>6793</v>
      </c>
      <c r="J63" t="s">
        <v>7515</v>
      </c>
      <c r="K63" t="s">
        <v>7516</v>
      </c>
      <c r="L63" t="s">
        <v>7516</v>
      </c>
      <c r="M63" t="s">
        <v>7515</v>
      </c>
      <c r="N63" t="s">
        <v>7515</v>
      </c>
      <c r="O63" t="s">
        <v>7515</v>
      </c>
      <c r="P63" t="s">
        <v>7515</v>
      </c>
      <c r="Q63" t="s">
        <v>7515</v>
      </c>
      <c r="R63" t="s">
        <v>7515</v>
      </c>
      <c r="S63" t="s">
        <v>7515</v>
      </c>
      <c r="T63" t="s">
        <v>7515</v>
      </c>
      <c r="U63" t="s">
        <v>7515</v>
      </c>
      <c r="V63" t="s">
        <v>7515</v>
      </c>
      <c r="W63" t="s">
        <v>7515</v>
      </c>
      <c r="X63" t="s">
        <v>7515</v>
      </c>
      <c r="Y63" t="s">
        <v>7516</v>
      </c>
      <c r="Z63" t="s">
        <v>7515</v>
      </c>
      <c r="AA63" t="s">
        <v>7515</v>
      </c>
      <c r="AB63" t="s">
        <v>7515</v>
      </c>
      <c r="AC63" t="s">
        <v>6796</v>
      </c>
      <c r="AK63" t="s">
        <v>6985</v>
      </c>
      <c r="AL63" t="s">
        <v>6793</v>
      </c>
      <c r="AM63" t="s">
        <v>6793</v>
      </c>
      <c r="AN63" t="s">
        <v>7680</v>
      </c>
      <c r="AO63">
        <v>0</v>
      </c>
      <c r="AP63">
        <v>7</v>
      </c>
      <c r="AQ63" t="s">
        <v>6992</v>
      </c>
      <c r="AR63" t="s">
        <v>6793</v>
      </c>
      <c r="AS63" t="s">
        <v>6793</v>
      </c>
      <c r="AT63" t="s">
        <v>6813</v>
      </c>
      <c r="AU63" t="s">
        <v>7531</v>
      </c>
      <c r="AV63" t="s">
        <v>6991</v>
      </c>
      <c r="AX63" t="s">
        <v>6793</v>
      </c>
      <c r="AY63" t="s">
        <v>6793</v>
      </c>
      <c r="AZ63" t="s">
        <v>6793</v>
      </c>
      <c r="BA63" t="s">
        <v>6793</v>
      </c>
      <c r="BB63" t="s">
        <v>6793</v>
      </c>
      <c r="BC63" t="s">
        <v>6794</v>
      </c>
      <c r="BD63" t="s">
        <v>6793</v>
      </c>
      <c r="BE63" t="s">
        <v>6794</v>
      </c>
      <c r="BF63" t="s">
        <v>6794</v>
      </c>
      <c r="BG63" t="s">
        <v>6794</v>
      </c>
      <c r="BH63" t="s">
        <v>6794</v>
      </c>
      <c r="BI63" t="s">
        <v>7024</v>
      </c>
      <c r="BJ63" t="s">
        <v>7022</v>
      </c>
      <c r="BK63" t="s">
        <v>6794</v>
      </c>
      <c r="BM63">
        <v>50</v>
      </c>
      <c r="BN63">
        <v>35</v>
      </c>
      <c r="BO63" t="s">
        <v>7533</v>
      </c>
      <c r="BP63" t="s">
        <v>7603</v>
      </c>
      <c r="BQ63" t="s">
        <v>7559</v>
      </c>
      <c r="BR63" t="s">
        <v>7543</v>
      </c>
      <c r="BS63" t="s">
        <v>7515</v>
      </c>
      <c r="BT63" t="s">
        <v>7515</v>
      </c>
      <c r="BU63" t="s">
        <v>7516</v>
      </c>
      <c r="BV63" t="s">
        <v>7516</v>
      </c>
      <c r="BW63" t="s">
        <v>7515</v>
      </c>
      <c r="BX63" t="s">
        <v>7515</v>
      </c>
      <c r="BY63" t="s">
        <v>7515</v>
      </c>
      <c r="BZ63" t="s">
        <v>7515</v>
      </c>
      <c r="CA63" t="s">
        <v>7515</v>
      </c>
      <c r="CB63" t="s">
        <v>7515</v>
      </c>
      <c r="CC63" t="s">
        <v>7515</v>
      </c>
      <c r="CD63" t="s">
        <v>7515</v>
      </c>
      <c r="CE63" t="s">
        <v>6793</v>
      </c>
      <c r="CF63" t="s">
        <v>7563</v>
      </c>
      <c r="CG63" t="s">
        <v>7581</v>
      </c>
      <c r="CH63" t="s">
        <v>7592</v>
      </c>
      <c r="CI63" t="s">
        <v>6793</v>
      </c>
      <c r="CJ63" t="s">
        <v>6793</v>
      </c>
      <c r="CK63" t="s">
        <v>6794</v>
      </c>
      <c r="CL63" t="s">
        <v>6793</v>
      </c>
      <c r="CM63" t="s">
        <v>6793</v>
      </c>
      <c r="CN63" t="s">
        <v>6794</v>
      </c>
      <c r="CO63" t="s">
        <v>6793</v>
      </c>
      <c r="CP63" t="s">
        <v>6793</v>
      </c>
      <c r="CQ63" t="s">
        <v>6794</v>
      </c>
      <c r="CR63" t="s">
        <v>7520</v>
      </c>
      <c r="CS63" t="s">
        <v>7608</v>
      </c>
      <c r="CT63" t="s">
        <v>7587</v>
      </c>
      <c r="CU63" t="s">
        <v>6793</v>
      </c>
      <c r="CV63">
        <v>2</v>
      </c>
      <c r="CW63">
        <v>2</v>
      </c>
      <c r="CX63">
        <v>2</v>
      </c>
      <c r="CY63" t="s">
        <v>6794</v>
      </c>
      <c r="EC63">
        <v>3</v>
      </c>
      <c r="EE63">
        <v>1</v>
      </c>
      <c r="EF63">
        <v>0</v>
      </c>
      <c r="EG63">
        <v>2</v>
      </c>
      <c r="EH63">
        <v>0</v>
      </c>
      <c r="EI63">
        <v>0</v>
      </c>
      <c r="EJ63">
        <v>0</v>
      </c>
      <c r="EK63">
        <v>0</v>
      </c>
      <c r="EL63" t="s">
        <v>6793</v>
      </c>
      <c r="EM63" t="s">
        <v>6859</v>
      </c>
      <c r="EN63">
        <v>1</v>
      </c>
      <c r="EP63" t="s">
        <v>7683</v>
      </c>
      <c r="EQ63">
        <v>2007</v>
      </c>
      <c r="ER63" t="s">
        <v>7684</v>
      </c>
      <c r="EV63" t="s">
        <v>6793</v>
      </c>
      <c r="EW63" t="s">
        <v>7524</v>
      </c>
      <c r="EX63" t="s">
        <v>7680</v>
      </c>
      <c r="EY63">
        <v>6</v>
      </c>
      <c r="EZ63">
        <v>2008</v>
      </c>
      <c r="FD63" t="s">
        <v>6794</v>
      </c>
      <c r="FE63" t="s">
        <v>6966</v>
      </c>
      <c r="FX63" t="s">
        <v>7524</v>
      </c>
      <c r="FY63" t="s">
        <v>7680</v>
      </c>
      <c r="FZ63">
        <v>8</v>
      </c>
      <c r="GA63">
        <v>2008</v>
      </c>
      <c r="GC63" t="s">
        <v>7526</v>
      </c>
      <c r="GD63" t="s">
        <v>7526</v>
      </c>
      <c r="GE63" t="s">
        <v>6794</v>
      </c>
      <c r="GF63" t="s">
        <v>6793</v>
      </c>
      <c r="PG63">
        <v>2</v>
      </c>
      <c r="PH63" t="s">
        <v>7515</v>
      </c>
      <c r="PI63" t="s">
        <v>7515</v>
      </c>
      <c r="PJ63" t="s">
        <v>7516</v>
      </c>
      <c r="PK63" t="s">
        <v>7515</v>
      </c>
      <c r="PL63" t="s">
        <v>7515</v>
      </c>
      <c r="PM63" t="s">
        <v>7515</v>
      </c>
      <c r="PN63" t="s">
        <v>7515</v>
      </c>
      <c r="PO63" t="s">
        <v>7515</v>
      </c>
      <c r="PP63" t="s">
        <v>7515</v>
      </c>
      <c r="PQ63" t="s">
        <v>7515</v>
      </c>
      <c r="PR63" t="s">
        <v>7515</v>
      </c>
      <c r="PT63" t="s">
        <v>7526</v>
      </c>
      <c r="PU63" t="s">
        <v>7527</v>
      </c>
      <c r="PV63" t="s">
        <v>7526</v>
      </c>
      <c r="QD63" t="s">
        <v>7528</v>
      </c>
      <c r="QE63" t="s">
        <v>7539</v>
      </c>
      <c r="QF63" t="s">
        <v>7528</v>
      </c>
      <c r="QG63" t="s">
        <v>7681</v>
      </c>
      <c r="QH63">
        <v>2008</v>
      </c>
      <c r="QI63">
        <v>4</v>
      </c>
      <c r="QJ63">
        <v>1</v>
      </c>
      <c r="QK63" s="329">
        <v>39563</v>
      </c>
      <c r="QL63">
        <v>1</v>
      </c>
      <c r="QM63">
        <v>0</v>
      </c>
      <c r="QN63" t="s">
        <v>212</v>
      </c>
      <c r="QO63">
        <v>2008</v>
      </c>
      <c r="QP63">
        <v>50</v>
      </c>
      <c r="QQ63">
        <v>1</v>
      </c>
      <c r="QR63">
        <v>0</v>
      </c>
      <c r="QS63">
        <v>1</v>
      </c>
      <c r="QT63">
        <v>0</v>
      </c>
      <c r="QU63">
        <v>0</v>
      </c>
      <c r="QV63">
        <v>1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  <c r="RN63">
        <v>0</v>
      </c>
      <c r="RO63">
        <v>0</v>
      </c>
      <c r="RP63">
        <v>0</v>
      </c>
      <c r="RQ63">
        <v>0</v>
      </c>
      <c r="RR63">
        <v>0</v>
      </c>
      <c r="RS63">
        <v>0</v>
      </c>
      <c r="RT63">
        <v>0</v>
      </c>
      <c r="RU63">
        <v>0</v>
      </c>
      <c r="RV63">
        <f t="shared" si="1"/>
        <v>5</v>
      </c>
      <c r="RY63">
        <f t="shared" si="0"/>
        <v>7</v>
      </c>
    </row>
    <row r="64" spans="1:493" x14ac:dyDescent="0.3">
      <c r="A64">
        <v>71048</v>
      </c>
      <c r="B64">
        <v>64</v>
      </c>
      <c r="C64" t="s">
        <v>6793</v>
      </c>
      <c r="D64" t="s">
        <v>6793</v>
      </c>
      <c r="I64" t="s">
        <v>6793</v>
      </c>
      <c r="J64" t="s">
        <v>7516</v>
      </c>
      <c r="K64" t="s">
        <v>7515</v>
      </c>
      <c r="L64" t="s">
        <v>7515</v>
      </c>
      <c r="M64" t="s">
        <v>7515</v>
      </c>
      <c r="N64" t="s">
        <v>7515</v>
      </c>
      <c r="O64" t="s">
        <v>7515</v>
      </c>
      <c r="P64" t="s">
        <v>7515</v>
      </c>
      <c r="Q64" t="s">
        <v>7515</v>
      </c>
      <c r="R64" t="s">
        <v>7515</v>
      </c>
      <c r="S64" t="s">
        <v>7515</v>
      </c>
      <c r="T64" t="s">
        <v>7515</v>
      </c>
      <c r="U64" t="s">
        <v>7515</v>
      </c>
      <c r="V64" t="s">
        <v>7515</v>
      </c>
      <c r="W64" t="s">
        <v>7515</v>
      </c>
      <c r="X64" t="s">
        <v>7515</v>
      </c>
      <c r="Y64" t="s">
        <v>7515</v>
      </c>
      <c r="Z64" t="s">
        <v>7515</v>
      </c>
      <c r="AA64" t="s">
        <v>7515</v>
      </c>
      <c r="AB64" t="s">
        <v>7515</v>
      </c>
      <c r="AC64" t="s">
        <v>7517</v>
      </c>
      <c r="AF64">
        <v>0</v>
      </c>
      <c r="AG64">
        <v>10</v>
      </c>
      <c r="AH64" t="s">
        <v>6845</v>
      </c>
      <c r="AK64" t="s">
        <v>6757</v>
      </c>
      <c r="AL64" t="s">
        <v>6793</v>
      </c>
      <c r="AM64" t="s">
        <v>6794</v>
      </c>
      <c r="AN64" t="s">
        <v>7680</v>
      </c>
      <c r="AO64">
        <v>0</v>
      </c>
      <c r="AP64">
        <v>18</v>
      </c>
      <c r="AQ64" t="s">
        <v>6988</v>
      </c>
      <c r="AR64" t="s">
        <v>6793</v>
      </c>
      <c r="AS64" t="s">
        <v>6793</v>
      </c>
      <c r="AT64" t="s">
        <v>6813</v>
      </c>
      <c r="AU64" t="s">
        <v>7531</v>
      </c>
      <c r="AV64" t="s">
        <v>7553</v>
      </c>
      <c r="AX64" t="s">
        <v>6793</v>
      </c>
      <c r="AY64" t="s">
        <v>6793</v>
      </c>
      <c r="AZ64" t="s">
        <v>6793</v>
      </c>
      <c r="BA64" t="s">
        <v>6793</v>
      </c>
      <c r="BB64" t="s">
        <v>6794</v>
      </c>
      <c r="BC64" t="s">
        <v>6794</v>
      </c>
      <c r="BD64" t="s">
        <v>6793</v>
      </c>
      <c r="BE64" t="s">
        <v>6794</v>
      </c>
      <c r="BF64" t="s">
        <v>6794</v>
      </c>
      <c r="BG64" t="s">
        <v>6794</v>
      </c>
      <c r="BH64" t="s">
        <v>6794</v>
      </c>
      <c r="BI64" t="s">
        <v>7022</v>
      </c>
      <c r="BJ64" t="s">
        <v>7024</v>
      </c>
      <c r="BK64" t="s">
        <v>6794</v>
      </c>
      <c r="BM64">
        <v>50</v>
      </c>
      <c r="BN64" t="s">
        <v>6</v>
      </c>
      <c r="BO64" t="s">
        <v>7533</v>
      </c>
      <c r="BP64" t="s">
        <v>6</v>
      </c>
      <c r="BQ64" t="s">
        <v>7022</v>
      </c>
      <c r="BR64" t="s">
        <v>7682</v>
      </c>
      <c r="BS64" t="s">
        <v>7515</v>
      </c>
      <c r="BT64" t="s">
        <v>7516</v>
      </c>
      <c r="BU64" t="s">
        <v>7515</v>
      </c>
      <c r="BV64" t="s">
        <v>7515</v>
      </c>
      <c r="BW64" t="s">
        <v>7515</v>
      </c>
      <c r="BX64" t="s">
        <v>7515</v>
      </c>
      <c r="BY64" t="s">
        <v>7515</v>
      </c>
      <c r="BZ64" t="s">
        <v>7515</v>
      </c>
      <c r="CA64" t="s">
        <v>7515</v>
      </c>
      <c r="CB64" t="s">
        <v>7515</v>
      </c>
      <c r="CC64" t="s">
        <v>7515</v>
      </c>
      <c r="CD64" t="s">
        <v>7515</v>
      </c>
      <c r="CE64" t="s">
        <v>6794</v>
      </c>
      <c r="CI64" t="s">
        <v>6793</v>
      </c>
      <c r="CJ64" t="s">
        <v>6793</v>
      </c>
      <c r="CK64" t="s">
        <v>6794</v>
      </c>
      <c r="CL64" t="s">
        <v>6793</v>
      </c>
      <c r="CM64" t="s">
        <v>6794</v>
      </c>
      <c r="CN64" t="s">
        <v>6794</v>
      </c>
      <c r="CO64" t="s">
        <v>6794</v>
      </c>
      <c r="CP64" t="s">
        <v>6793</v>
      </c>
      <c r="CQ64" t="s">
        <v>6794</v>
      </c>
      <c r="CR64" t="s">
        <v>7520</v>
      </c>
      <c r="CS64" t="s">
        <v>7521</v>
      </c>
      <c r="CT64" t="s">
        <v>7587</v>
      </c>
      <c r="CU64" t="s">
        <v>6793</v>
      </c>
      <c r="CV64">
        <v>3</v>
      </c>
      <c r="CW64">
        <v>4</v>
      </c>
      <c r="CX64">
        <v>4</v>
      </c>
      <c r="CY64" t="s">
        <v>6793</v>
      </c>
      <c r="CZ64">
        <v>1</v>
      </c>
      <c r="DA64" t="s">
        <v>7680</v>
      </c>
      <c r="DB64">
        <v>4</v>
      </c>
      <c r="DC64">
        <v>2008</v>
      </c>
      <c r="DD64" t="s">
        <v>7557</v>
      </c>
      <c r="DE64" t="s">
        <v>7680</v>
      </c>
      <c r="DF64">
        <v>8</v>
      </c>
      <c r="DG64">
        <v>2008</v>
      </c>
      <c r="EC64">
        <v>5</v>
      </c>
      <c r="EE64">
        <v>3</v>
      </c>
      <c r="EF64">
        <v>0</v>
      </c>
      <c r="EG64">
        <v>0</v>
      </c>
      <c r="EH64">
        <v>0</v>
      </c>
      <c r="EI64">
        <v>2</v>
      </c>
      <c r="EJ64">
        <v>0</v>
      </c>
      <c r="EK64">
        <v>0</v>
      </c>
      <c r="EL64" t="s">
        <v>6793</v>
      </c>
      <c r="EM64" t="s">
        <v>7573</v>
      </c>
      <c r="EO64">
        <v>1</v>
      </c>
      <c r="EP64" t="s">
        <v>7683</v>
      </c>
      <c r="EQ64">
        <v>2007</v>
      </c>
      <c r="ER64" t="s">
        <v>7684</v>
      </c>
      <c r="EV64" t="s">
        <v>6793</v>
      </c>
      <c r="FX64" t="s">
        <v>31</v>
      </c>
      <c r="FY64" t="s">
        <v>31</v>
      </c>
      <c r="GC64" t="s">
        <v>31</v>
      </c>
      <c r="GE64" t="s">
        <v>31</v>
      </c>
      <c r="JJ64" t="s">
        <v>7524</v>
      </c>
      <c r="JK64" t="s">
        <v>7680</v>
      </c>
      <c r="JL64">
        <v>5</v>
      </c>
      <c r="JM64">
        <v>2007</v>
      </c>
      <c r="JO64" t="s">
        <v>7526</v>
      </c>
      <c r="JP64" t="s">
        <v>7526</v>
      </c>
      <c r="JQ64" t="s">
        <v>6794</v>
      </c>
      <c r="JR64" t="s">
        <v>6793</v>
      </c>
      <c r="PU64" t="s">
        <v>7527</v>
      </c>
      <c r="PV64" t="s">
        <v>7582</v>
      </c>
      <c r="PW64" t="s">
        <v>7515</v>
      </c>
      <c r="PX64" t="s">
        <v>7515</v>
      </c>
      <c r="PY64" t="s">
        <v>7515</v>
      </c>
      <c r="PZ64" t="s">
        <v>7515</v>
      </c>
      <c r="QA64" t="s">
        <v>7515</v>
      </c>
      <c r="QB64" t="s">
        <v>7515</v>
      </c>
      <c r="QC64" t="s">
        <v>7516</v>
      </c>
      <c r="QD64" t="s">
        <v>7528</v>
      </c>
      <c r="QE64" t="s">
        <v>7529</v>
      </c>
      <c r="QF64" t="s">
        <v>7528</v>
      </c>
      <c r="QG64" t="s">
        <v>7681</v>
      </c>
      <c r="QH64">
        <v>2008</v>
      </c>
      <c r="QI64">
        <v>1</v>
      </c>
      <c r="QJ64">
        <v>1</v>
      </c>
      <c r="QK64" s="329">
        <v>39478</v>
      </c>
      <c r="QL64">
        <v>0</v>
      </c>
      <c r="QM64">
        <v>1</v>
      </c>
      <c r="QN64" t="s">
        <v>194</v>
      </c>
      <c r="QO64">
        <v>0</v>
      </c>
      <c r="QP64">
        <v>35</v>
      </c>
      <c r="QR64">
        <v>0</v>
      </c>
      <c r="QS64">
        <v>0</v>
      </c>
      <c r="QT64">
        <v>0</v>
      </c>
      <c r="QU64">
        <v>0</v>
      </c>
      <c r="QV64">
        <v>1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1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0</v>
      </c>
      <c r="RN64">
        <v>0</v>
      </c>
      <c r="RO64">
        <v>0</v>
      </c>
      <c r="RP64">
        <v>0</v>
      </c>
      <c r="RQ64">
        <v>0</v>
      </c>
      <c r="RR64">
        <v>0</v>
      </c>
      <c r="RS64">
        <v>0</v>
      </c>
      <c r="RT64">
        <v>0</v>
      </c>
      <c r="RU64">
        <v>0</v>
      </c>
      <c r="RV64">
        <f t="shared" si="1"/>
        <v>3</v>
      </c>
      <c r="RY64">
        <f t="shared" si="0"/>
        <v>5</v>
      </c>
    </row>
    <row r="65" spans="1:493" x14ac:dyDescent="0.3">
      <c r="A65">
        <v>71049</v>
      </c>
      <c r="B65">
        <v>65</v>
      </c>
      <c r="C65" t="s">
        <v>6793</v>
      </c>
      <c r="D65" t="s">
        <v>6793</v>
      </c>
      <c r="I65" t="s">
        <v>6793</v>
      </c>
      <c r="J65" t="s">
        <v>7515</v>
      </c>
      <c r="K65" t="s">
        <v>7516</v>
      </c>
      <c r="L65" t="s">
        <v>7515</v>
      </c>
      <c r="M65" t="s">
        <v>7515</v>
      </c>
      <c r="N65" t="s">
        <v>7515</v>
      </c>
      <c r="O65" t="s">
        <v>7515</v>
      </c>
      <c r="P65" t="s">
        <v>7515</v>
      </c>
      <c r="Q65" t="s">
        <v>7515</v>
      </c>
      <c r="R65" t="s">
        <v>7515</v>
      </c>
      <c r="S65" t="s">
        <v>7515</v>
      </c>
      <c r="T65" t="s">
        <v>7515</v>
      </c>
      <c r="U65" t="s">
        <v>7515</v>
      </c>
      <c r="V65" t="s">
        <v>7515</v>
      </c>
      <c r="W65" t="s">
        <v>7515</v>
      </c>
      <c r="X65" t="s">
        <v>7515</v>
      </c>
      <c r="Y65" t="s">
        <v>7515</v>
      </c>
      <c r="Z65" t="s">
        <v>7515</v>
      </c>
      <c r="AA65" t="s">
        <v>7515</v>
      </c>
      <c r="AB65" t="s">
        <v>7515</v>
      </c>
      <c r="AC65" t="s">
        <v>6796</v>
      </c>
      <c r="AK65" t="s">
        <v>6985</v>
      </c>
      <c r="AL65" t="s">
        <v>6793</v>
      </c>
      <c r="AM65" t="s">
        <v>6793</v>
      </c>
      <c r="AN65" t="s">
        <v>7680</v>
      </c>
      <c r="AO65">
        <v>0</v>
      </c>
      <c r="AP65">
        <v>20</v>
      </c>
      <c r="AQ65" t="s">
        <v>6988</v>
      </c>
      <c r="AR65" t="s">
        <v>6793</v>
      </c>
      <c r="AS65" t="s">
        <v>6793</v>
      </c>
      <c r="AT65" t="s">
        <v>6813</v>
      </c>
      <c r="AU65" t="s">
        <v>7531</v>
      </c>
      <c r="AV65" t="s">
        <v>7518</v>
      </c>
      <c r="AX65" t="s">
        <v>6794</v>
      </c>
      <c r="AY65" t="s">
        <v>6794</v>
      </c>
      <c r="AZ65" t="s">
        <v>6794</v>
      </c>
      <c r="BA65" t="s">
        <v>6794</v>
      </c>
      <c r="BB65" t="s">
        <v>6793</v>
      </c>
      <c r="BC65" t="s">
        <v>6794</v>
      </c>
      <c r="BD65" t="s">
        <v>6794</v>
      </c>
      <c r="BE65" t="s">
        <v>6794</v>
      </c>
      <c r="BF65" t="s">
        <v>6794</v>
      </c>
      <c r="BG65" t="s">
        <v>6794</v>
      </c>
      <c r="BH65" t="s">
        <v>6794</v>
      </c>
      <c r="BI65" t="s">
        <v>7028</v>
      </c>
      <c r="BJ65" t="s">
        <v>7025</v>
      </c>
      <c r="BK65" t="s">
        <v>6794</v>
      </c>
      <c r="BM65">
        <v>25</v>
      </c>
      <c r="BN65" t="s">
        <v>7532</v>
      </c>
      <c r="BO65" t="s">
        <v>7533</v>
      </c>
      <c r="BP65" t="s">
        <v>6</v>
      </c>
      <c r="BQ65" t="s">
        <v>7559</v>
      </c>
      <c r="BR65" t="s">
        <v>7543</v>
      </c>
      <c r="BS65" t="s">
        <v>7516</v>
      </c>
      <c r="BT65" t="s">
        <v>7515</v>
      </c>
      <c r="BU65" t="s">
        <v>7515</v>
      </c>
      <c r="BV65" t="s">
        <v>7515</v>
      </c>
      <c r="BW65" t="s">
        <v>7515</v>
      </c>
      <c r="BX65" t="s">
        <v>7515</v>
      </c>
      <c r="BY65" t="s">
        <v>7515</v>
      </c>
      <c r="BZ65" t="s">
        <v>7515</v>
      </c>
      <c r="CA65" t="s">
        <v>7515</v>
      </c>
      <c r="CB65" t="s">
        <v>7515</v>
      </c>
      <c r="CC65" t="s">
        <v>7515</v>
      </c>
      <c r="CD65" t="s">
        <v>7515</v>
      </c>
      <c r="CE65" t="s">
        <v>6794</v>
      </c>
      <c r="CI65" t="s">
        <v>6793</v>
      </c>
      <c r="CJ65" t="s">
        <v>6794</v>
      </c>
      <c r="CK65" t="s">
        <v>6794</v>
      </c>
      <c r="CL65" t="s">
        <v>6794</v>
      </c>
      <c r="CM65" t="s">
        <v>6794</v>
      </c>
      <c r="CN65" t="s">
        <v>6794</v>
      </c>
      <c r="CO65" t="s">
        <v>6794</v>
      </c>
      <c r="CP65" t="s">
        <v>6794</v>
      </c>
      <c r="CQ65" t="s">
        <v>6794</v>
      </c>
      <c r="CR65" t="s">
        <v>7520</v>
      </c>
      <c r="CS65" t="s">
        <v>7555</v>
      </c>
      <c r="CT65" t="s">
        <v>7587</v>
      </c>
      <c r="CU65" t="s">
        <v>6793</v>
      </c>
      <c r="CV65">
        <v>2</v>
      </c>
      <c r="CW65">
        <v>3</v>
      </c>
      <c r="CX65">
        <v>3</v>
      </c>
      <c r="CY65" t="s">
        <v>6794</v>
      </c>
      <c r="EC65">
        <v>4</v>
      </c>
      <c r="EE65">
        <v>0</v>
      </c>
      <c r="EF65">
        <v>1</v>
      </c>
      <c r="EG65">
        <v>0</v>
      </c>
      <c r="EH65">
        <v>1</v>
      </c>
      <c r="EI65">
        <v>0</v>
      </c>
      <c r="EJ65">
        <v>0</v>
      </c>
      <c r="EK65">
        <v>2</v>
      </c>
      <c r="EL65" t="s">
        <v>6793</v>
      </c>
      <c r="EM65" t="s">
        <v>6859</v>
      </c>
      <c r="EN65">
        <v>2</v>
      </c>
      <c r="EP65" t="s">
        <v>7683</v>
      </c>
      <c r="EQ65">
        <v>2008</v>
      </c>
      <c r="ER65" t="s">
        <v>7684</v>
      </c>
      <c r="EV65" t="s">
        <v>6794</v>
      </c>
      <c r="PS65" t="s">
        <v>7526</v>
      </c>
      <c r="PT65" t="s">
        <v>7526</v>
      </c>
      <c r="PU65" t="s">
        <v>7526</v>
      </c>
      <c r="PV65" t="s">
        <v>7526</v>
      </c>
      <c r="PW65" t="s">
        <v>7516</v>
      </c>
      <c r="PX65" t="s">
        <v>7515</v>
      </c>
      <c r="PY65" t="s">
        <v>7515</v>
      </c>
      <c r="PZ65" t="s">
        <v>7515</v>
      </c>
      <c r="QA65" t="s">
        <v>7515</v>
      </c>
      <c r="QB65" t="s">
        <v>7515</v>
      </c>
      <c r="QC65" t="s">
        <v>7515</v>
      </c>
      <c r="QD65" t="s">
        <v>7528</v>
      </c>
      <c r="QE65" t="s">
        <v>7539</v>
      </c>
      <c r="QF65" t="s">
        <v>7528</v>
      </c>
      <c r="QG65" t="s">
        <v>7681</v>
      </c>
      <c r="QH65">
        <v>2008</v>
      </c>
      <c r="QI65">
        <v>8</v>
      </c>
      <c r="QJ65">
        <v>1</v>
      </c>
      <c r="QK65" s="329">
        <v>39681</v>
      </c>
      <c r="QL65">
        <v>1</v>
      </c>
      <c r="QM65">
        <v>0</v>
      </c>
      <c r="QN65" t="s">
        <v>212</v>
      </c>
      <c r="QO65">
        <v>2008</v>
      </c>
      <c r="QP65">
        <v>50</v>
      </c>
      <c r="RV65">
        <f t="shared" si="1"/>
        <v>2</v>
      </c>
      <c r="RY65">
        <f t="shared" si="0"/>
        <v>2</v>
      </c>
    </row>
    <row r="66" spans="1:493" x14ac:dyDescent="0.3">
      <c r="A66">
        <v>71050</v>
      </c>
      <c r="B66">
        <v>66</v>
      </c>
      <c r="C66" t="s">
        <v>6793</v>
      </c>
      <c r="D66" t="s">
        <v>6793</v>
      </c>
      <c r="I66" t="s">
        <v>6793</v>
      </c>
      <c r="J66" t="s">
        <v>7515</v>
      </c>
      <c r="K66" t="s">
        <v>7515</v>
      </c>
      <c r="L66" t="s">
        <v>7515</v>
      </c>
      <c r="M66" t="s">
        <v>7515</v>
      </c>
      <c r="N66" t="s">
        <v>7515</v>
      </c>
      <c r="O66" t="s">
        <v>7515</v>
      </c>
      <c r="P66" t="s">
        <v>7515</v>
      </c>
      <c r="Q66" t="s">
        <v>7515</v>
      </c>
      <c r="R66" t="s">
        <v>7515</v>
      </c>
      <c r="S66" t="s">
        <v>7515</v>
      </c>
      <c r="T66" t="s">
        <v>7515</v>
      </c>
      <c r="U66" t="s">
        <v>7515</v>
      </c>
      <c r="V66" t="s">
        <v>7515</v>
      </c>
      <c r="W66" t="s">
        <v>7515</v>
      </c>
      <c r="X66" t="s">
        <v>7515</v>
      </c>
      <c r="Y66" t="s">
        <v>7516</v>
      </c>
      <c r="Z66" t="s">
        <v>7515</v>
      </c>
      <c r="AA66" t="s">
        <v>7515</v>
      </c>
      <c r="AB66" t="s">
        <v>7515</v>
      </c>
      <c r="AC66" t="s">
        <v>6796</v>
      </c>
      <c r="AK66" t="s">
        <v>6985</v>
      </c>
      <c r="AL66" t="s">
        <v>6793</v>
      </c>
      <c r="AM66" t="s">
        <v>6793</v>
      </c>
      <c r="AN66" t="s">
        <v>6</v>
      </c>
      <c r="AQ66" t="s">
        <v>6992</v>
      </c>
      <c r="AR66" t="s">
        <v>6793</v>
      </c>
      <c r="AS66" t="s">
        <v>6793</v>
      </c>
      <c r="AT66" t="s">
        <v>6813</v>
      </c>
      <c r="AU66" t="s">
        <v>7531</v>
      </c>
      <c r="AV66" t="s">
        <v>6991</v>
      </c>
      <c r="AX66" t="s">
        <v>6794</v>
      </c>
      <c r="AY66" t="s">
        <v>6794</v>
      </c>
      <c r="AZ66" t="s">
        <v>6793</v>
      </c>
      <c r="BA66" t="s">
        <v>6793</v>
      </c>
      <c r="BB66" t="s">
        <v>6794</v>
      </c>
      <c r="BC66" t="s">
        <v>6793</v>
      </c>
      <c r="BD66" t="s">
        <v>6793</v>
      </c>
      <c r="BE66" t="s">
        <v>6794</v>
      </c>
      <c r="BF66" t="s">
        <v>6794</v>
      </c>
      <c r="BG66" t="s">
        <v>6794</v>
      </c>
      <c r="BH66" t="s">
        <v>6794</v>
      </c>
      <c r="BI66" t="s">
        <v>7022</v>
      </c>
      <c r="BJ66" t="s">
        <v>7025</v>
      </c>
      <c r="BK66" t="s">
        <v>6794</v>
      </c>
      <c r="BM66" t="s">
        <v>7547</v>
      </c>
      <c r="BN66">
        <v>50</v>
      </c>
      <c r="BO66" t="s">
        <v>7533</v>
      </c>
      <c r="BP66" t="s">
        <v>7601</v>
      </c>
      <c r="BQ66" t="s">
        <v>7559</v>
      </c>
      <c r="BR66" t="s">
        <v>7543</v>
      </c>
      <c r="BS66" t="s">
        <v>7516</v>
      </c>
      <c r="BT66" t="s">
        <v>7515</v>
      </c>
      <c r="BU66" t="s">
        <v>7515</v>
      </c>
      <c r="BV66" t="s">
        <v>7515</v>
      </c>
      <c r="BW66" t="s">
        <v>7515</v>
      </c>
      <c r="BX66" t="s">
        <v>7515</v>
      </c>
      <c r="BY66" t="s">
        <v>7515</v>
      </c>
      <c r="BZ66" t="s">
        <v>7515</v>
      </c>
      <c r="CA66" t="s">
        <v>7515</v>
      </c>
      <c r="CB66" t="s">
        <v>7515</v>
      </c>
      <c r="CC66" t="s">
        <v>7515</v>
      </c>
      <c r="CD66" t="s">
        <v>7515</v>
      </c>
      <c r="CE66" t="s">
        <v>6794</v>
      </c>
      <c r="CF66" t="s">
        <v>7579</v>
      </c>
      <c r="CG66" t="s">
        <v>7581</v>
      </c>
      <c r="CH66" t="s">
        <v>7566</v>
      </c>
      <c r="CI66" t="s">
        <v>6794</v>
      </c>
      <c r="CJ66" t="s">
        <v>6793</v>
      </c>
      <c r="CK66" t="s">
        <v>6794</v>
      </c>
      <c r="CL66" t="s">
        <v>6794</v>
      </c>
      <c r="CM66" t="s">
        <v>6794</v>
      </c>
      <c r="CN66" t="s">
        <v>6794</v>
      </c>
      <c r="CO66" t="s">
        <v>6794</v>
      </c>
      <c r="CP66" t="s">
        <v>6793</v>
      </c>
      <c r="CQ66" t="s">
        <v>6794</v>
      </c>
      <c r="CR66" t="s">
        <v>7520</v>
      </c>
      <c r="CS66" t="s">
        <v>7521</v>
      </c>
      <c r="CT66" t="s">
        <v>7522</v>
      </c>
      <c r="CU66" t="s">
        <v>6793</v>
      </c>
      <c r="CV66">
        <v>2</v>
      </c>
      <c r="CW66">
        <v>3</v>
      </c>
      <c r="CX66">
        <v>3</v>
      </c>
      <c r="CY66" t="s">
        <v>6793</v>
      </c>
      <c r="CZ66">
        <v>4</v>
      </c>
      <c r="DA66" t="s">
        <v>6966</v>
      </c>
      <c r="DD66" t="s">
        <v>7557</v>
      </c>
      <c r="DE66" t="s">
        <v>6966</v>
      </c>
      <c r="DH66" t="s">
        <v>6966</v>
      </c>
      <c r="DK66" t="s">
        <v>7557</v>
      </c>
      <c r="DL66" t="s">
        <v>6966</v>
      </c>
      <c r="DO66" t="s">
        <v>6966</v>
      </c>
      <c r="DR66" t="s">
        <v>7557</v>
      </c>
      <c r="DS66" t="s">
        <v>6966</v>
      </c>
      <c r="DV66" t="s">
        <v>6966</v>
      </c>
      <c r="DY66" t="s">
        <v>7557</v>
      </c>
      <c r="DZ66" t="s">
        <v>6966</v>
      </c>
      <c r="EC66">
        <v>2</v>
      </c>
      <c r="EE66">
        <v>0</v>
      </c>
      <c r="EF66">
        <v>0</v>
      </c>
      <c r="EG66">
        <v>0</v>
      </c>
      <c r="EH66">
        <v>0</v>
      </c>
      <c r="EI66">
        <v>2</v>
      </c>
      <c r="EJ66">
        <v>0</v>
      </c>
      <c r="EK66">
        <v>0</v>
      </c>
      <c r="EL66" t="s">
        <v>6793</v>
      </c>
      <c r="EM66" t="s">
        <v>6859</v>
      </c>
      <c r="EN66">
        <v>1</v>
      </c>
      <c r="EP66" t="s">
        <v>7683</v>
      </c>
      <c r="EQ66">
        <v>2008</v>
      </c>
      <c r="ER66" t="s">
        <v>7684</v>
      </c>
      <c r="EV66" t="s">
        <v>6794</v>
      </c>
      <c r="PS66" t="s">
        <v>7526</v>
      </c>
      <c r="PT66" t="s">
        <v>7526</v>
      </c>
      <c r="PU66" t="s">
        <v>7527</v>
      </c>
      <c r="PV66" t="s">
        <v>7527</v>
      </c>
      <c r="PW66" t="s">
        <v>7515</v>
      </c>
      <c r="PX66" t="s">
        <v>7516</v>
      </c>
      <c r="PY66" t="s">
        <v>7515</v>
      </c>
      <c r="PZ66" t="s">
        <v>7515</v>
      </c>
      <c r="QA66" t="s">
        <v>7515</v>
      </c>
      <c r="QB66" t="s">
        <v>7515</v>
      </c>
      <c r="QC66" t="s">
        <v>7515</v>
      </c>
      <c r="QD66" t="s">
        <v>7528</v>
      </c>
      <c r="QE66" t="s">
        <v>7539</v>
      </c>
      <c r="QF66" t="s">
        <v>7528</v>
      </c>
      <c r="QG66" t="s">
        <v>7681</v>
      </c>
      <c r="QH66">
        <v>2008</v>
      </c>
      <c r="QI66">
        <v>10</v>
      </c>
      <c r="QJ66">
        <v>1</v>
      </c>
      <c r="QK66" s="329">
        <v>39722</v>
      </c>
      <c r="QL66">
        <v>1</v>
      </c>
      <c r="QM66">
        <v>0</v>
      </c>
      <c r="QN66" t="s">
        <v>194</v>
      </c>
      <c r="QO66">
        <v>0</v>
      </c>
      <c r="QP66">
        <v>88</v>
      </c>
      <c r="RV66">
        <f t="shared" si="1"/>
        <v>0</v>
      </c>
      <c r="RY66">
        <f t="shared" si="0"/>
        <v>5</v>
      </c>
    </row>
    <row r="67" spans="1:493" x14ac:dyDescent="0.3">
      <c r="A67">
        <v>71051</v>
      </c>
      <c r="B67">
        <v>68</v>
      </c>
      <c r="C67" t="s">
        <v>6793</v>
      </c>
      <c r="D67" t="s">
        <v>6793</v>
      </c>
      <c r="I67" t="s">
        <v>6793</v>
      </c>
      <c r="J67" t="s">
        <v>7515</v>
      </c>
      <c r="K67" t="s">
        <v>7515</v>
      </c>
      <c r="L67" t="s">
        <v>7515</v>
      </c>
      <c r="M67" t="s">
        <v>7515</v>
      </c>
      <c r="N67" t="s">
        <v>7515</v>
      </c>
      <c r="O67" t="s">
        <v>7515</v>
      </c>
      <c r="P67" t="s">
        <v>7515</v>
      </c>
      <c r="Q67" t="s">
        <v>7515</v>
      </c>
      <c r="R67" t="s">
        <v>7515</v>
      </c>
      <c r="S67" t="s">
        <v>7515</v>
      </c>
      <c r="T67" t="s">
        <v>7515</v>
      </c>
      <c r="U67" t="s">
        <v>7515</v>
      </c>
      <c r="V67" t="s">
        <v>7515</v>
      </c>
      <c r="W67" t="s">
        <v>7515</v>
      </c>
      <c r="X67" t="s">
        <v>7515</v>
      </c>
      <c r="Y67" t="s">
        <v>7516</v>
      </c>
      <c r="Z67" t="s">
        <v>7515</v>
      </c>
      <c r="AA67" t="s">
        <v>7515</v>
      </c>
      <c r="AB67" t="s">
        <v>7515</v>
      </c>
      <c r="AC67" t="s">
        <v>6796</v>
      </c>
      <c r="AK67" t="s">
        <v>6985</v>
      </c>
      <c r="AL67" t="s">
        <v>6793</v>
      </c>
      <c r="AM67" t="s">
        <v>6793</v>
      </c>
      <c r="AN67" t="s">
        <v>7680</v>
      </c>
      <c r="AO67">
        <v>0</v>
      </c>
      <c r="AP67">
        <v>8</v>
      </c>
      <c r="AQ67" t="s">
        <v>6988</v>
      </c>
      <c r="AR67" t="s">
        <v>6793</v>
      </c>
      <c r="AS67" t="s">
        <v>6793</v>
      </c>
      <c r="AT67" t="s">
        <v>6813</v>
      </c>
      <c r="AU67" t="s">
        <v>7531</v>
      </c>
      <c r="AV67" t="s">
        <v>7553</v>
      </c>
      <c r="AX67" t="s">
        <v>6794</v>
      </c>
      <c r="AY67" t="s">
        <v>6794</v>
      </c>
      <c r="AZ67" t="s">
        <v>6794</v>
      </c>
      <c r="BA67" t="s">
        <v>6794</v>
      </c>
      <c r="BB67" t="s">
        <v>6794</v>
      </c>
      <c r="BC67" t="s">
        <v>6793</v>
      </c>
      <c r="BD67" t="s">
        <v>6794</v>
      </c>
      <c r="BE67" t="s">
        <v>6794</v>
      </c>
      <c r="BF67" t="s">
        <v>6793</v>
      </c>
      <c r="BG67" t="s">
        <v>6794</v>
      </c>
      <c r="BH67" t="s">
        <v>6794</v>
      </c>
      <c r="BI67" t="s">
        <v>7025</v>
      </c>
      <c r="BJ67" t="s">
        <v>7024</v>
      </c>
      <c r="BK67" t="s">
        <v>6794</v>
      </c>
      <c r="BM67">
        <v>50</v>
      </c>
      <c r="BN67">
        <v>100</v>
      </c>
      <c r="BO67" t="s">
        <v>7533</v>
      </c>
      <c r="BP67" t="s">
        <v>6</v>
      </c>
      <c r="BQ67" t="s">
        <v>7559</v>
      </c>
      <c r="BR67" t="s">
        <v>7561</v>
      </c>
      <c r="BS67" t="s">
        <v>7515</v>
      </c>
      <c r="BT67" t="s">
        <v>7516</v>
      </c>
      <c r="BU67" t="s">
        <v>7515</v>
      </c>
      <c r="BV67" t="s">
        <v>7515</v>
      </c>
      <c r="BW67" t="s">
        <v>7515</v>
      </c>
      <c r="BX67" t="s">
        <v>7515</v>
      </c>
      <c r="BY67" t="s">
        <v>7515</v>
      </c>
      <c r="BZ67" t="s">
        <v>7515</v>
      </c>
      <c r="CA67" t="s">
        <v>7515</v>
      </c>
      <c r="CB67" t="s">
        <v>7515</v>
      </c>
      <c r="CC67" t="s">
        <v>7515</v>
      </c>
      <c r="CD67" t="s">
        <v>7515</v>
      </c>
      <c r="CE67" t="s">
        <v>6794</v>
      </c>
      <c r="CI67" t="s">
        <v>6793</v>
      </c>
      <c r="CJ67" t="s">
        <v>6793</v>
      </c>
      <c r="CK67" t="s">
        <v>6794</v>
      </c>
      <c r="CL67" t="s">
        <v>6793</v>
      </c>
      <c r="CM67" t="s">
        <v>6793</v>
      </c>
      <c r="CN67" t="s">
        <v>6794</v>
      </c>
      <c r="CO67" t="s">
        <v>6794</v>
      </c>
      <c r="CP67" t="s">
        <v>6793</v>
      </c>
      <c r="CQ67" t="s">
        <v>6794</v>
      </c>
      <c r="CR67" t="s">
        <v>7545</v>
      </c>
      <c r="CS67" t="s">
        <v>7607</v>
      </c>
      <c r="CT67" t="s">
        <v>7536</v>
      </c>
      <c r="CU67" t="s">
        <v>6793</v>
      </c>
      <c r="CV67">
        <v>3</v>
      </c>
      <c r="CW67">
        <v>3</v>
      </c>
      <c r="CX67">
        <v>3</v>
      </c>
      <c r="CY67" t="s">
        <v>6794</v>
      </c>
      <c r="EC67">
        <v>4</v>
      </c>
      <c r="EE67">
        <v>2</v>
      </c>
      <c r="EF67">
        <v>0</v>
      </c>
      <c r="EG67">
        <v>0</v>
      </c>
      <c r="EH67">
        <v>2</v>
      </c>
      <c r="EI67">
        <v>0</v>
      </c>
      <c r="EJ67">
        <v>0</v>
      </c>
      <c r="EK67">
        <v>0</v>
      </c>
      <c r="EL67" t="s">
        <v>6794</v>
      </c>
      <c r="EV67" t="s">
        <v>6794</v>
      </c>
      <c r="PS67" t="s">
        <v>7526</v>
      </c>
      <c r="PT67" t="s">
        <v>7526</v>
      </c>
      <c r="PU67" t="s">
        <v>7527</v>
      </c>
      <c r="PV67" t="s">
        <v>7527</v>
      </c>
      <c r="PW67" t="s">
        <v>7516</v>
      </c>
      <c r="PX67" t="s">
        <v>7515</v>
      </c>
      <c r="PY67" t="s">
        <v>7515</v>
      </c>
      <c r="PZ67" t="s">
        <v>7515</v>
      </c>
      <c r="QA67" t="s">
        <v>7515</v>
      </c>
      <c r="QB67" t="s">
        <v>7515</v>
      </c>
      <c r="QC67" t="s">
        <v>7515</v>
      </c>
      <c r="QD67" t="s">
        <v>7528</v>
      </c>
      <c r="QE67" t="s">
        <v>7539</v>
      </c>
      <c r="QF67" t="s">
        <v>7528</v>
      </c>
      <c r="QG67" t="s">
        <v>7681</v>
      </c>
      <c r="QH67">
        <v>2008</v>
      </c>
      <c r="QI67">
        <v>4</v>
      </c>
      <c r="QJ67">
        <v>1</v>
      </c>
      <c r="QK67" s="329">
        <v>39546</v>
      </c>
      <c r="QL67">
        <v>1</v>
      </c>
      <c r="QM67">
        <v>0</v>
      </c>
      <c r="QN67" t="s">
        <v>194</v>
      </c>
      <c r="QO67">
        <v>0</v>
      </c>
      <c r="QP67">
        <v>35</v>
      </c>
      <c r="RV67">
        <f t="shared" si="1"/>
        <v>5</v>
      </c>
      <c r="RY67">
        <f t="shared" si="0"/>
        <v>1</v>
      </c>
    </row>
    <row r="68" spans="1:493" x14ac:dyDescent="0.3">
      <c r="A68">
        <v>71052</v>
      </c>
      <c r="B68">
        <v>69</v>
      </c>
      <c r="C68" t="s">
        <v>6793</v>
      </c>
      <c r="D68" t="s">
        <v>6793</v>
      </c>
      <c r="I68" t="s">
        <v>6793</v>
      </c>
      <c r="J68" t="s">
        <v>7515</v>
      </c>
      <c r="K68" t="s">
        <v>7515</v>
      </c>
      <c r="L68" t="s">
        <v>7515</v>
      </c>
      <c r="M68" t="s">
        <v>7515</v>
      </c>
      <c r="N68" t="s">
        <v>7515</v>
      </c>
      <c r="O68" t="s">
        <v>7516</v>
      </c>
      <c r="P68" t="s">
        <v>7515</v>
      </c>
      <c r="Q68" t="s">
        <v>7515</v>
      </c>
      <c r="R68" t="s">
        <v>7515</v>
      </c>
      <c r="S68" t="s">
        <v>7515</v>
      </c>
      <c r="T68" t="s">
        <v>7515</v>
      </c>
      <c r="U68" t="s">
        <v>7515</v>
      </c>
      <c r="V68" t="s">
        <v>7515</v>
      </c>
      <c r="W68" t="s">
        <v>7515</v>
      </c>
      <c r="X68" t="s">
        <v>7515</v>
      </c>
      <c r="Y68" t="s">
        <v>7515</v>
      </c>
      <c r="Z68" t="s">
        <v>7515</v>
      </c>
      <c r="AA68" t="s">
        <v>7515</v>
      </c>
      <c r="AB68" t="s">
        <v>7515</v>
      </c>
      <c r="AC68" t="s">
        <v>6796</v>
      </c>
      <c r="AK68" t="s">
        <v>6985</v>
      </c>
      <c r="AL68" t="s">
        <v>6793</v>
      </c>
      <c r="AM68" t="s">
        <v>6794</v>
      </c>
      <c r="AN68" t="s">
        <v>7680</v>
      </c>
      <c r="AO68">
        <v>0</v>
      </c>
      <c r="AP68">
        <v>15</v>
      </c>
      <c r="AQ68" t="s">
        <v>6988</v>
      </c>
      <c r="AR68" t="s">
        <v>6793</v>
      </c>
      <c r="AS68" t="s">
        <v>6794</v>
      </c>
      <c r="AT68" t="s">
        <v>6813</v>
      </c>
      <c r="AU68" t="s">
        <v>7531</v>
      </c>
      <c r="AV68" t="s">
        <v>6991</v>
      </c>
      <c r="AX68" t="s">
        <v>6793</v>
      </c>
      <c r="AY68" t="s">
        <v>6793</v>
      </c>
      <c r="AZ68" t="s">
        <v>6793</v>
      </c>
      <c r="BA68" t="s">
        <v>6793</v>
      </c>
      <c r="BB68" t="s">
        <v>6793</v>
      </c>
      <c r="BC68" t="s">
        <v>6793</v>
      </c>
      <c r="BD68" t="s">
        <v>6793</v>
      </c>
      <c r="BE68" t="s">
        <v>6794</v>
      </c>
      <c r="BF68" t="s">
        <v>6794</v>
      </c>
      <c r="BG68" t="s">
        <v>6794</v>
      </c>
      <c r="BH68" t="s">
        <v>6794</v>
      </c>
      <c r="BI68" t="s">
        <v>7029</v>
      </c>
      <c r="BJ68" t="s">
        <v>7024</v>
      </c>
      <c r="BK68" t="s">
        <v>6794</v>
      </c>
      <c r="BM68">
        <v>100</v>
      </c>
      <c r="BN68" t="s">
        <v>6</v>
      </c>
      <c r="BO68" t="s">
        <v>7533</v>
      </c>
      <c r="BP68" t="s">
        <v>7616</v>
      </c>
      <c r="BQ68" t="s">
        <v>7559</v>
      </c>
      <c r="BR68" t="s">
        <v>7561</v>
      </c>
      <c r="BS68" t="s">
        <v>7516</v>
      </c>
      <c r="BT68" t="s">
        <v>7515</v>
      </c>
      <c r="BU68" t="s">
        <v>7515</v>
      </c>
      <c r="BV68" t="s">
        <v>7515</v>
      </c>
      <c r="BW68" t="s">
        <v>7515</v>
      </c>
      <c r="BX68" t="s">
        <v>7515</v>
      </c>
      <c r="BY68" t="s">
        <v>7515</v>
      </c>
      <c r="BZ68" t="s">
        <v>7515</v>
      </c>
      <c r="CA68" t="s">
        <v>7515</v>
      </c>
      <c r="CB68" t="s">
        <v>7515</v>
      </c>
      <c r="CC68" t="s">
        <v>7515</v>
      </c>
      <c r="CD68" t="s">
        <v>7515</v>
      </c>
      <c r="CE68" t="s">
        <v>6794</v>
      </c>
      <c r="CI68" t="s">
        <v>6793</v>
      </c>
      <c r="CJ68" t="s">
        <v>6793</v>
      </c>
      <c r="CK68" t="s">
        <v>6794</v>
      </c>
      <c r="CL68" t="s">
        <v>6793</v>
      </c>
      <c r="CM68" t="s">
        <v>6793</v>
      </c>
      <c r="CN68" t="s">
        <v>6793</v>
      </c>
      <c r="CO68" t="s">
        <v>6794</v>
      </c>
      <c r="CP68" t="s">
        <v>6793</v>
      </c>
      <c r="CQ68" t="s">
        <v>6794</v>
      </c>
      <c r="CR68" t="s">
        <v>7520</v>
      </c>
      <c r="CS68" t="s">
        <v>7521</v>
      </c>
      <c r="CT68" t="s">
        <v>7536</v>
      </c>
      <c r="CU68" t="s">
        <v>6793</v>
      </c>
      <c r="CV68">
        <v>2</v>
      </c>
      <c r="CW68">
        <v>3</v>
      </c>
      <c r="CX68">
        <v>2</v>
      </c>
      <c r="CY68" t="s">
        <v>6794</v>
      </c>
      <c r="EC68">
        <v>3</v>
      </c>
      <c r="EE68">
        <v>0</v>
      </c>
      <c r="EF68">
        <v>1</v>
      </c>
      <c r="EG68">
        <v>0</v>
      </c>
      <c r="EH68">
        <v>2</v>
      </c>
      <c r="EI68">
        <v>0</v>
      </c>
      <c r="EJ68">
        <v>0</v>
      </c>
      <c r="EK68">
        <v>0</v>
      </c>
      <c r="EL68" t="s">
        <v>6793</v>
      </c>
      <c r="EM68" t="s">
        <v>7573</v>
      </c>
      <c r="EO68">
        <v>1</v>
      </c>
      <c r="EP68" t="s">
        <v>7683</v>
      </c>
      <c r="EQ68">
        <v>2009</v>
      </c>
      <c r="ER68" t="s">
        <v>7684</v>
      </c>
      <c r="EV68" t="s">
        <v>6794</v>
      </c>
      <c r="PS68" t="s">
        <v>6</v>
      </c>
      <c r="PT68" t="s">
        <v>7526</v>
      </c>
      <c r="PU68" t="s">
        <v>7526</v>
      </c>
      <c r="PV68" t="s">
        <v>7526</v>
      </c>
      <c r="PW68" t="s">
        <v>7515</v>
      </c>
      <c r="PX68" t="s">
        <v>7515</v>
      </c>
      <c r="PY68" t="s">
        <v>7516</v>
      </c>
      <c r="PZ68" t="s">
        <v>7515</v>
      </c>
      <c r="QA68" t="s">
        <v>7515</v>
      </c>
      <c r="QB68" t="s">
        <v>7515</v>
      </c>
      <c r="QC68" t="s">
        <v>7515</v>
      </c>
      <c r="QD68" t="s">
        <v>7528</v>
      </c>
      <c r="QE68" t="s">
        <v>7539</v>
      </c>
      <c r="QF68" t="s">
        <v>7528</v>
      </c>
      <c r="QG68" t="s">
        <v>7681</v>
      </c>
      <c r="QH68">
        <v>2008</v>
      </c>
      <c r="QI68">
        <v>4</v>
      </c>
      <c r="QJ68">
        <v>1</v>
      </c>
      <c r="QK68" s="329">
        <v>39547</v>
      </c>
      <c r="QL68">
        <v>1</v>
      </c>
      <c r="QM68">
        <v>0</v>
      </c>
      <c r="QN68" t="s">
        <v>212</v>
      </c>
      <c r="QO68">
        <v>2008</v>
      </c>
      <c r="QP68">
        <v>50</v>
      </c>
      <c r="RV68">
        <f t="shared" si="1"/>
        <v>3</v>
      </c>
      <c r="RY68">
        <f t="shared" si="0"/>
        <v>6</v>
      </c>
    </row>
    <row r="69" spans="1:493" x14ac:dyDescent="0.3">
      <c r="A69">
        <v>71053</v>
      </c>
      <c r="B69">
        <v>72</v>
      </c>
      <c r="C69" t="s">
        <v>6793</v>
      </c>
      <c r="D69" t="s">
        <v>6793</v>
      </c>
      <c r="I69" t="s">
        <v>6793</v>
      </c>
      <c r="J69" t="s">
        <v>7515</v>
      </c>
      <c r="K69" t="s">
        <v>7515</v>
      </c>
      <c r="L69" t="s">
        <v>7515</v>
      </c>
      <c r="M69" t="s">
        <v>7515</v>
      </c>
      <c r="N69" t="s">
        <v>7515</v>
      </c>
      <c r="O69" t="s">
        <v>7515</v>
      </c>
      <c r="P69" t="s">
        <v>7515</v>
      </c>
      <c r="Q69" t="s">
        <v>7515</v>
      </c>
      <c r="R69" t="s">
        <v>7515</v>
      </c>
      <c r="S69" t="s">
        <v>7515</v>
      </c>
      <c r="T69" t="s">
        <v>7515</v>
      </c>
      <c r="U69" t="s">
        <v>7515</v>
      </c>
      <c r="V69" t="s">
        <v>7516</v>
      </c>
      <c r="W69" t="s">
        <v>7515</v>
      </c>
      <c r="X69" t="s">
        <v>7515</v>
      </c>
      <c r="Y69" t="s">
        <v>7515</v>
      </c>
      <c r="Z69" t="s">
        <v>7515</v>
      </c>
      <c r="AA69" t="s">
        <v>7515</v>
      </c>
      <c r="AB69" t="s">
        <v>7515</v>
      </c>
      <c r="AC69" t="s">
        <v>6796</v>
      </c>
      <c r="AK69" t="s">
        <v>6985</v>
      </c>
      <c r="AL69" t="s">
        <v>6793</v>
      </c>
      <c r="AM69" t="s">
        <v>6794</v>
      </c>
      <c r="AN69" t="s">
        <v>7680</v>
      </c>
      <c r="AO69">
        <v>0</v>
      </c>
      <c r="AP69">
        <v>10</v>
      </c>
      <c r="AQ69" t="s">
        <v>6988</v>
      </c>
      <c r="AR69" t="s">
        <v>6793</v>
      </c>
      <c r="AS69" t="s">
        <v>6793</v>
      </c>
      <c r="AT69" t="s">
        <v>6813</v>
      </c>
      <c r="AU69" t="s">
        <v>7531</v>
      </c>
      <c r="AV69" t="s">
        <v>6991</v>
      </c>
      <c r="AX69" t="s">
        <v>6794</v>
      </c>
      <c r="AY69" t="s">
        <v>6794</v>
      </c>
      <c r="AZ69" t="s">
        <v>6793</v>
      </c>
      <c r="BA69" t="s">
        <v>6793</v>
      </c>
      <c r="BB69" t="s">
        <v>6794</v>
      </c>
      <c r="BC69" t="s">
        <v>6794</v>
      </c>
      <c r="BD69" t="s">
        <v>6794</v>
      </c>
      <c r="BE69" t="s">
        <v>6794</v>
      </c>
      <c r="BF69" t="s">
        <v>6794</v>
      </c>
      <c r="BG69" t="s">
        <v>6794</v>
      </c>
      <c r="BH69" t="s">
        <v>6794</v>
      </c>
      <c r="BI69" t="s">
        <v>7021</v>
      </c>
      <c r="BJ69" t="s">
        <v>7024</v>
      </c>
      <c r="BK69" t="s">
        <v>6794</v>
      </c>
      <c r="BM69">
        <v>50</v>
      </c>
      <c r="BN69" t="s">
        <v>6</v>
      </c>
      <c r="BO69" t="s">
        <v>7533</v>
      </c>
      <c r="BP69" t="s">
        <v>6</v>
      </c>
      <c r="BQ69" t="s">
        <v>7021</v>
      </c>
      <c r="BR69" t="s">
        <v>7682</v>
      </c>
      <c r="BS69" t="s">
        <v>7515</v>
      </c>
      <c r="BT69" t="s">
        <v>7516</v>
      </c>
      <c r="BU69" t="s">
        <v>7515</v>
      </c>
      <c r="BV69" t="s">
        <v>7515</v>
      </c>
      <c r="BW69" t="s">
        <v>7515</v>
      </c>
      <c r="BX69" t="s">
        <v>7515</v>
      </c>
      <c r="BY69" t="s">
        <v>7515</v>
      </c>
      <c r="BZ69" t="s">
        <v>7515</v>
      </c>
      <c r="CA69" t="s">
        <v>7515</v>
      </c>
      <c r="CB69" t="s">
        <v>7515</v>
      </c>
      <c r="CC69" t="s">
        <v>7515</v>
      </c>
      <c r="CD69" t="s">
        <v>7515</v>
      </c>
      <c r="CE69" t="s">
        <v>6794</v>
      </c>
      <c r="CI69" t="s">
        <v>6793</v>
      </c>
      <c r="CJ69" t="s">
        <v>6793</v>
      </c>
      <c r="CK69" t="s">
        <v>6794</v>
      </c>
      <c r="CL69" t="s">
        <v>6793</v>
      </c>
      <c r="CM69" t="s">
        <v>6793</v>
      </c>
      <c r="CN69" t="s">
        <v>6793</v>
      </c>
      <c r="CO69" t="s">
        <v>6794</v>
      </c>
      <c r="CP69" t="s">
        <v>6794</v>
      </c>
      <c r="CQ69" t="s">
        <v>6794</v>
      </c>
      <c r="CR69" t="s">
        <v>7545</v>
      </c>
      <c r="CS69" t="s">
        <v>7521</v>
      </c>
      <c r="CT69" t="s">
        <v>7522</v>
      </c>
      <c r="CU69" t="s">
        <v>6793</v>
      </c>
      <c r="CV69">
        <v>2</v>
      </c>
      <c r="CW69">
        <v>3</v>
      </c>
      <c r="CX69">
        <v>3</v>
      </c>
      <c r="CY69" t="s">
        <v>6794</v>
      </c>
      <c r="EC69">
        <v>2</v>
      </c>
      <c r="EE69">
        <v>0</v>
      </c>
      <c r="EF69">
        <v>0</v>
      </c>
      <c r="EG69">
        <v>0</v>
      </c>
      <c r="EH69">
        <v>0</v>
      </c>
      <c r="EI69">
        <v>2</v>
      </c>
      <c r="EJ69">
        <v>0</v>
      </c>
      <c r="EK69">
        <v>0</v>
      </c>
      <c r="EL69" t="s">
        <v>6793</v>
      </c>
      <c r="EM69" t="s">
        <v>7573</v>
      </c>
      <c r="EO69">
        <v>2</v>
      </c>
      <c r="EP69" t="s">
        <v>7683</v>
      </c>
      <c r="EQ69">
        <v>2008</v>
      </c>
      <c r="ER69" t="s">
        <v>7684</v>
      </c>
      <c r="EV69" t="s">
        <v>6794</v>
      </c>
      <c r="PS69" t="s">
        <v>7526</v>
      </c>
      <c r="PT69" t="s">
        <v>7526</v>
      </c>
      <c r="PU69" t="s">
        <v>7526</v>
      </c>
      <c r="PV69" t="s">
        <v>7526</v>
      </c>
      <c r="PW69" t="s">
        <v>7515</v>
      </c>
      <c r="PX69" t="s">
        <v>7515</v>
      </c>
      <c r="PY69" t="s">
        <v>7515</v>
      </c>
      <c r="PZ69" t="s">
        <v>7515</v>
      </c>
      <c r="QA69" t="s">
        <v>7515</v>
      </c>
      <c r="QB69" t="s">
        <v>7515</v>
      </c>
      <c r="QC69" t="s">
        <v>7516</v>
      </c>
      <c r="QD69" t="s">
        <v>7528</v>
      </c>
      <c r="QE69" t="s">
        <v>7529</v>
      </c>
      <c r="QF69" t="s">
        <v>7528</v>
      </c>
      <c r="QG69" t="s">
        <v>7681</v>
      </c>
      <c r="QH69">
        <v>2008</v>
      </c>
      <c r="QI69">
        <v>9</v>
      </c>
      <c r="QJ69">
        <v>1</v>
      </c>
      <c r="QK69" s="329">
        <v>39717</v>
      </c>
      <c r="QL69">
        <v>1</v>
      </c>
      <c r="QM69">
        <v>0</v>
      </c>
      <c r="QN69" t="s">
        <v>212</v>
      </c>
      <c r="QO69">
        <v>2008</v>
      </c>
      <c r="QP69">
        <v>50</v>
      </c>
      <c r="RV69">
        <f t="shared" si="1"/>
        <v>4</v>
      </c>
      <c r="RY69">
        <f t="shared" si="0"/>
        <v>10</v>
      </c>
    </row>
    <row r="70" spans="1:493" x14ac:dyDescent="0.3">
      <c r="A70">
        <v>71054</v>
      </c>
      <c r="B70">
        <v>73</v>
      </c>
      <c r="C70" t="s">
        <v>6793</v>
      </c>
      <c r="D70" t="s">
        <v>6793</v>
      </c>
      <c r="I70" t="s">
        <v>6793</v>
      </c>
      <c r="J70" t="s">
        <v>7515</v>
      </c>
      <c r="K70" t="s">
        <v>7515</v>
      </c>
      <c r="L70" t="s">
        <v>7515</v>
      </c>
      <c r="M70" t="s">
        <v>7515</v>
      </c>
      <c r="N70" t="s">
        <v>7515</v>
      </c>
      <c r="O70" t="s">
        <v>7515</v>
      </c>
      <c r="P70" t="s">
        <v>7515</v>
      </c>
      <c r="Q70" t="s">
        <v>7515</v>
      </c>
      <c r="R70" t="s">
        <v>7515</v>
      </c>
      <c r="S70" t="s">
        <v>7515</v>
      </c>
      <c r="T70" t="s">
        <v>7516</v>
      </c>
      <c r="U70" t="s">
        <v>7515</v>
      </c>
      <c r="V70" t="s">
        <v>7515</v>
      </c>
      <c r="W70" t="s">
        <v>7515</v>
      </c>
      <c r="X70" t="s">
        <v>7515</v>
      </c>
      <c r="Y70" t="s">
        <v>7515</v>
      </c>
      <c r="Z70" t="s">
        <v>7515</v>
      </c>
      <c r="AA70" t="s">
        <v>7515</v>
      </c>
      <c r="AB70" t="s">
        <v>7515</v>
      </c>
      <c r="AC70" t="s">
        <v>6796</v>
      </c>
      <c r="AK70" t="s">
        <v>6985</v>
      </c>
      <c r="AL70" t="s">
        <v>6793</v>
      </c>
      <c r="AM70" t="s">
        <v>6794</v>
      </c>
      <c r="AN70" t="s">
        <v>7680</v>
      </c>
      <c r="AO70">
        <v>0</v>
      </c>
      <c r="AP70">
        <v>10</v>
      </c>
      <c r="AQ70" t="s">
        <v>6988</v>
      </c>
      <c r="AR70" t="s">
        <v>6793</v>
      </c>
      <c r="AS70" t="s">
        <v>6794</v>
      </c>
      <c r="AT70" t="s">
        <v>6813</v>
      </c>
      <c r="AU70" t="s">
        <v>7562</v>
      </c>
      <c r="AV70" t="s">
        <v>6991</v>
      </c>
      <c r="AX70" t="s">
        <v>6793</v>
      </c>
      <c r="AY70" t="s">
        <v>6794</v>
      </c>
      <c r="AZ70" t="s">
        <v>6793</v>
      </c>
      <c r="BA70" t="s">
        <v>6793</v>
      </c>
      <c r="BB70" t="s">
        <v>6793</v>
      </c>
      <c r="BC70" t="s">
        <v>6794</v>
      </c>
      <c r="BD70" t="s">
        <v>6794</v>
      </c>
      <c r="BE70" t="s">
        <v>6794</v>
      </c>
      <c r="BF70" t="s">
        <v>6794</v>
      </c>
      <c r="BG70" t="s">
        <v>6794</v>
      </c>
      <c r="BH70" t="s">
        <v>31</v>
      </c>
      <c r="BI70" t="s">
        <v>7029</v>
      </c>
      <c r="BJ70" t="s">
        <v>7025</v>
      </c>
      <c r="BK70" t="s">
        <v>6794</v>
      </c>
      <c r="BM70">
        <v>50</v>
      </c>
      <c r="BN70" t="s">
        <v>6</v>
      </c>
      <c r="BO70" t="s">
        <v>7519</v>
      </c>
      <c r="BP70" t="s">
        <v>6</v>
      </c>
      <c r="BQ70" t="s">
        <v>7029</v>
      </c>
      <c r="BR70" t="s">
        <v>7594</v>
      </c>
      <c r="BS70" t="s">
        <v>7516</v>
      </c>
      <c r="BT70" t="s">
        <v>7515</v>
      </c>
      <c r="BU70" t="s">
        <v>7515</v>
      </c>
      <c r="BV70" t="s">
        <v>7515</v>
      </c>
      <c r="BW70" t="s">
        <v>7515</v>
      </c>
      <c r="BX70" t="s">
        <v>7515</v>
      </c>
      <c r="BY70" t="s">
        <v>7515</v>
      </c>
      <c r="BZ70" t="s">
        <v>7515</v>
      </c>
      <c r="CA70" t="s">
        <v>7515</v>
      </c>
      <c r="CB70" t="s">
        <v>7515</v>
      </c>
      <c r="CC70" t="s">
        <v>7515</v>
      </c>
      <c r="CD70" t="s">
        <v>7515</v>
      </c>
      <c r="CE70" t="s">
        <v>6794</v>
      </c>
      <c r="CI70" t="s">
        <v>6793</v>
      </c>
      <c r="CJ70" t="s">
        <v>6794</v>
      </c>
      <c r="CK70" t="s">
        <v>6794</v>
      </c>
      <c r="CL70" t="s">
        <v>6794</v>
      </c>
      <c r="CM70" t="s">
        <v>6794</v>
      </c>
      <c r="CN70" t="s">
        <v>6794</v>
      </c>
      <c r="CO70" t="s">
        <v>6794</v>
      </c>
      <c r="CP70" t="s">
        <v>6794</v>
      </c>
      <c r="CQ70" t="s">
        <v>6794</v>
      </c>
      <c r="CR70" t="s">
        <v>7520</v>
      </c>
      <c r="CS70" t="s">
        <v>7521</v>
      </c>
      <c r="CT70" t="s">
        <v>7522</v>
      </c>
      <c r="CU70" t="s">
        <v>6793</v>
      </c>
      <c r="CV70">
        <v>2</v>
      </c>
      <c r="CW70">
        <v>3</v>
      </c>
      <c r="CX70">
        <v>3</v>
      </c>
      <c r="CY70" t="s">
        <v>6794</v>
      </c>
      <c r="EC70">
        <v>2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1</v>
      </c>
      <c r="EK70">
        <v>1</v>
      </c>
      <c r="EL70" t="s">
        <v>6794</v>
      </c>
      <c r="EV70" t="s">
        <v>31</v>
      </c>
      <c r="PS70" t="s">
        <v>7526</v>
      </c>
      <c r="PT70" t="s">
        <v>7526</v>
      </c>
      <c r="PU70" t="s">
        <v>7526</v>
      </c>
      <c r="PV70" t="s">
        <v>7526</v>
      </c>
      <c r="PW70" t="s">
        <v>7515</v>
      </c>
      <c r="PX70" t="s">
        <v>7515</v>
      </c>
      <c r="PY70" t="s">
        <v>7515</v>
      </c>
      <c r="PZ70" t="s">
        <v>7515</v>
      </c>
      <c r="QA70" t="s">
        <v>7515</v>
      </c>
      <c r="QB70" t="s">
        <v>7515</v>
      </c>
      <c r="QC70" t="s">
        <v>7516</v>
      </c>
      <c r="QD70" t="s">
        <v>7528</v>
      </c>
      <c r="QE70" t="s">
        <v>7539</v>
      </c>
      <c r="QF70" t="s">
        <v>7528</v>
      </c>
      <c r="QG70" t="s">
        <v>7681</v>
      </c>
      <c r="QH70">
        <v>2008</v>
      </c>
      <c r="QI70">
        <v>9</v>
      </c>
      <c r="QJ70">
        <v>1</v>
      </c>
      <c r="QK70" s="329">
        <v>39703</v>
      </c>
      <c r="QL70">
        <v>1</v>
      </c>
      <c r="QM70">
        <v>0</v>
      </c>
      <c r="QN70" t="s">
        <v>212</v>
      </c>
      <c r="QO70">
        <v>2008</v>
      </c>
      <c r="QP70">
        <v>50</v>
      </c>
      <c r="RV70">
        <f t="shared" si="1"/>
        <v>4</v>
      </c>
      <c r="RY70">
        <f t="shared" si="0"/>
        <v>6</v>
      </c>
    </row>
    <row r="71" spans="1:493" x14ac:dyDescent="0.3">
      <c r="A71">
        <v>71055</v>
      </c>
      <c r="B71">
        <v>74</v>
      </c>
      <c r="C71" t="s">
        <v>6793</v>
      </c>
      <c r="D71" t="s">
        <v>6793</v>
      </c>
      <c r="I71" t="s">
        <v>6793</v>
      </c>
      <c r="J71" t="s">
        <v>7515</v>
      </c>
      <c r="K71" t="s">
        <v>7516</v>
      </c>
      <c r="L71" t="s">
        <v>7515</v>
      </c>
      <c r="M71" t="s">
        <v>7515</v>
      </c>
      <c r="N71" t="s">
        <v>7515</v>
      </c>
      <c r="O71" t="s">
        <v>7515</v>
      </c>
      <c r="P71" t="s">
        <v>7515</v>
      </c>
      <c r="Q71" t="s">
        <v>7515</v>
      </c>
      <c r="R71" t="s">
        <v>7515</v>
      </c>
      <c r="S71" t="s">
        <v>7515</v>
      </c>
      <c r="T71" t="s">
        <v>7516</v>
      </c>
      <c r="U71" t="s">
        <v>7515</v>
      </c>
      <c r="V71" t="s">
        <v>7515</v>
      </c>
      <c r="W71" t="s">
        <v>7515</v>
      </c>
      <c r="X71" t="s">
        <v>7515</v>
      </c>
      <c r="Y71" t="s">
        <v>7515</v>
      </c>
      <c r="Z71" t="s">
        <v>7515</v>
      </c>
      <c r="AA71" t="s">
        <v>7515</v>
      </c>
      <c r="AB71" t="s">
        <v>7515</v>
      </c>
      <c r="AC71" t="s">
        <v>6796</v>
      </c>
      <c r="AK71" t="s">
        <v>6985</v>
      </c>
      <c r="AL71" t="s">
        <v>6793</v>
      </c>
      <c r="AM71" t="s">
        <v>6793</v>
      </c>
      <c r="AN71" t="s">
        <v>7680</v>
      </c>
      <c r="AO71">
        <v>0</v>
      </c>
      <c r="AP71">
        <v>12</v>
      </c>
      <c r="AQ71" t="s">
        <v>6757</v>
      </c>
      <c r="AR71" t="s">
        <v>6793</v>
      </c>
      <c r="AS71" t="s">
        <v>6794</v>
      </c>
      <c r="AT71" t="s">
        <v>6813</v>
      </c>
      <c r="AU71" t="s">
        <v>7531</v>
      </c>
      <c r="AV71" t="s">
        <v>7553</v>
      </c>
      <c r="AX71" t="s">
        <v>6794</v>
      </c>
      <c r="AY71" t="s">
        <v>6794</v>
      </c>
      <c r="AZ71" t="s">
        <v>6794</v>
      </c>
      <c r="BA71" t="s">
        <v>6794</v>
      </c>
      <c r="BC71" t="s">
        <v>6794</v>
      </c>
      <c r="BD71" t="s">
        <v>6794</v>
      </c>
      <c r="BE71" t="s">
        <v>6794</v>
      </c>
      <c r="BF71" t="s">
        <v>6794</v>
      </c>
      <c r="BG71" t="s">
        <v>6794</v>
      </c>
      <c r="BH71" t="s">
        <v>6794</v>
      </c>
      <c r="BI71" t="s">
        <v>7026</v>
      </c>
      <c r="BJ71" t="s">
        <v>7686</v>
      </c>
      <c r="BK71" t="s">
        <v>6794</v>
      </c>
      <c r="BM71" t="s">
        <v>31</v>
      </c>
      <c r="BN71" t="s">
        <v>6</v>
      </c>
      <c r="BO71" t="s">
        <v>7519</v>
      </c>
      <c r="BP71" t="s">
        <v>6</v>
      </c>
      <c r="BQ71" t="s">
        <v>7559</v>
      </c>
      <c r="BR71" t="s">
        <v>7594</v>
      </c>
      <c r="BS71" t="s">
        <v>7515</v>
      </c>
      <c r="BT71" t="s">
        <v>7516</v>
      </c>
      <c r="BU71" t="s">
        <v>7516</v>
      </c>
      <c r="BV71" t="s">
        <v>7515</v>
      </c>
      <c r="BW71" t="s">
        <v>7515</v>
      </c>
      <c r="BX71" t="s">
        <v>7515</v>
      </c>
      <c r="BY71" t="s">
        <v>7515</v>
      </c>
      <c r="BZ71" t="s">
        <v>7515</v>
      </c>
      <c r="CA71" t="s">
        <v>7515</v>
      </c>
      <c r="CB71" t="s">
        <v>7515</v>
      </c>
      <c r="CC71" t="s">
        <v>7515</v>
      </c>
      <c r="CD71" t="s">
        <v>7515</v>
      </c>
      <c r="CE71" t="s">
        <v>6794</v>
      </c>
      <c r="CI71" t="s">
        <v>6793</v>
      </c>
      <c r="CJ71" t="s">
        <v>6793</v>
      </c>
      <c r="CK71" t="s">
        <v>6794</v>
      </c>
      <c r="CL71" t="s">
        <v>6794</v>
      </c>
      <c r="CM71" t="s">
        <v>6794</v>
      </c>
      <c r="CN71" t="s">
        <v>6794</v>
      </c>
      <c r="CO71" t="s">
        <v>6794</v>
      </c>
      <c r="CP71" t="s">
        <v>6793</v>
      </c>
      <c r="CQ71" t="s">
        <v>6794</v>
      </c>
      <c r="CR71" t="s">
        <v>7520</v>
      </c>
      <c r="CS71" t="s">
        <v>7521</v>
      </c>
      <c r="CT71" t="s">
        <v>7536</v>
      </c>
      <c r="CU71" t="s">
        <v>6793</v>
      </c>
      <c r="CV71" t="s">
        <v>31</v>
      </c>
      <c r="CW71" t="s">
        <v>31</v>
      </c>
      <c r="CX71" t="s">
        <v>31</v>
      </c>
      <c r="CY71" t="s">
        <v>31</v>
      </c>
      <c r="EC71" t="s">
        <v>31</v>
      </c>
      <c r="EL71" t="s">
        <v>31</v>
      </c>
      <c r="EV71" t="s">
        <v>31</v>
      </c>
      <c r="PS71" t="s">
        <v>31</v>
      </c>
      <c r="PT71" t="s">
        <v>31</v>
      </c>
      <c r="PU71" t="s">
        <v>31</v>
      </c>
      <c r="PV71" t="s">
        <v>31</v>
      </c>
      <c r="PW71" t="s">
        <v>7515</v>
      </c>
      <c r="PX71" t="s">
        <v>7515</v>
      </c>
      <c r="PY71" t="s">
        <v>7515</v>
      </c>
      <c r="PZ71" t="s">
        <v>7515</v>
      </c>
      <c r="QA71" t="s">
        <v>7515</v>
      </c>
      <c r="QB71" t="s">
        <v>7516</v>
      </c>
      <c r="QC71" t="s">
        <v>7515</v>
      </c>
      <c r="QD71" t="s">
        <v>31</v>
      </c>
      <c r="QE71" t="s">
        <v>7529</v>
      </c>
      <c r="QF71" t="s">
        <v>7528</v>
      </c>
      <c r="QG71" t="s">
        <v>7681</v>
      </c>
      <c r="QH71">
        <v>2008</v>
      </c>
      <c r="QI71">
        <v>7</v>
      </c>
      <c r="QJ71">
        <v>1</v>
      </c>
      <c r="QK71" s="329">
        <v>39645</v>
      </c>
      <c r="QL71">
        <v>1</v>
      </c>
      <c r="QM71">
        <v>0</v>
      </c>
      <c r="QN71" t="s">
        <v>194</v>
      </c>
      <c r="QO71">
        <v>0</v>
      </c>
      <c r="QP71">
        <v>18</v>
      </c>
      <c r="RV71">
        <f t="shared" si="1"/>
        <v>4</v>
      </c>
      <c r="RY71">
        <f t="shared" si="0"/>
        <v>4</v>
      </c>
    </row>
    <row r="72" spans="1:493" x14ac:dyDescent="0.3">
      <c r="A72">
        <v>71056</v>
      </c>
      <c r="B72">
        <v>75</v>
      </c>
      <c r="C72" t="s">
        <v>6793</v>
      </c>
      <c r="D72" t="s">
        <v>6793</v>
      </c>
      <c r="I72" t="s">
        <v>6793</v>
      </c>
      <c r="J72" t="s">
        <v>7515</v>
      </c>
      <c r="K72" t="s">
        <v>7516</v>
      </c>
      <c r="L72" t="s">
        <v>7515</v>
      </c>
      <c r="M72" t="s">
        <v>7515</v>
      </c>
      <c r="N72" t="s">
        <v>7515</v>
      </c>
      <c r="O72" t="s">
        <v>7515</v>
      </c>
      <c r="P72" t="s">
        <v>7515</v>
      </c>
      <c r="Q72" t="s">
        <v>7515</v>
      </c>
      <c r="R72" t="s">
        <v>7515</v>
      </c>
      <c r="S72" t="s">
        <v>7515</v>
      </c>
      <c r="T72" t="s">
        <v>7515</v>
      </c>
      <c r="U72" t="s">
        <v>7515</v>
      </c>
      <c r="V72" t="s">
        <v>7515</v>
      </c>
      <c r="W72" t="s">
        <v>7515</v>
      </c>
      <c r="X72" t="s">
        <v>7515</v>
      </c>
      <c r="Y72" t="s">
        <v>7515</v>
      </c>
      <c r="Z72" t="s">
        <v>7515</v>
      </c>
      <c r="AA72" t="s">
        <v>7515</v>
      </c>
      <c r="AB72" t="s">
        <v>7515</v>
      </c>
      <c r="AC72" t="s">
        <v>7517</v>
      </c>
      <c r="AF72">
        <v>0</v>
      </c>
      <c r="AG72">
        <v>3</v>
      </c>
      <c r="AH72" t="s">
        <v>6845</v>
      </c>
      <c r="AK72" t="s">
        <v>6993</v>
      </c>
      <c r="AL72" t="s">
        <v>6794</v>
      </c>
      <c r="AM72" t="s">
        <v>6794</v>
      </c>
      <c r="AN72" t="s">
        <v>7680</v>
      </c>
      <c r="AO72">
        <v>0</v>
      </c>
      <c r="AP72">
        <v>20</v>
      </c>
      <c r="AQ72" t="s">
        <v>7568</v>
      </c>
      <c r="AT72" t="s">
        <v>6814</v>
      </c>
      <c r="AV72" t="s">
        <v>6991</v>
      </c>
      <c r="AW72" t="s">
        <v>7588</v>
      </c>
      <c r="AX72" t="s">
        <v>6794</v>
      </c>
      <c r="AY72" t="s">
        <v>6794</v>
      </c>
      <c r="AZ72" t="s">
        <v>6793</v>
      </c>
      <c r="BA72" t="s">
        <v>6793</v>
      </c>
      <c r="BC72" t="s">
        <v>6793</v>
      </c>
      <c r="BD72" t="s">
        <v>6793</v>
      </c>
      <c r="BE72" t="s">
        <v>6794</v>
      </c>
      <c r="BF72" t="s">
        <v>6793</v>
      </c>
      <c r="BG72" t="s">
        <v>6794</v>
      </c>
      <c r="BH72" t="s">
        <v>6794</v>
      </c>
      <c r="BI72" t="s">
        <v>7024</v>
      </c>
      <c r="BJ72" t="s">
        <v>7021</v>
      </c>
      <c r="BK72" t="s">
        <v>6794</v>
      </c>
      <c r="BM72">
        <v>50</v>
      </c>
      <c r="BN72">
        <v>50</v>
      </c>
      <c r="BO72" t="s">
        <v>7533</v>
      </c>
      <c r="BP72" t="s">
        <v>7604</v>
      </c>
      <c r="BQ72" t="s">
        <v>7024</v>
      </c>
      <c r="BR72" t="s">
        <v>7561</v>
      </c>
      <c r="BS72" t="s">
        <v>7515</v>
      </c>
      <c r="BT72" t="s">
        <v>7515</v>
      </c>
      <c r="BU72" t="s">
        <v>7515</v>
      </c>
      <c r="BV72" t="s">
        <v>7515</v>
      </c>
      <c r="BW72" t="s">
        <v>7515</v>
      </c>
      <c r="BX72" t="s">
        <v>7515</v>
      </c>
      <c r="BY72" t="s">
        <v>7515</v>
      </c>
      <c r="BZ72" t="s">
        <v>7516</v>
      </c>
      <c r="CA72" t="s">
        <v>7515</v>
      </c>
      <c r="CB72" t="s">
        <v>7515</v>
      </c>
      <c r="CC72" t="s">
        <v>7515</v>
      </c>
      <c r="CD72" t="s">
        <v>7515</v>
      </c>
      <c r="CE72" t="s">
        <v>6794</v>
      </c>
      <c r="CI72" t="s">
        <v>6793</v>
      </c>
      <c r="CJ72" t="s">
        <v>6793</v>
      </c>
      <c r="CK72" t="s">
        <v>6794</v>
      </c>
      <c r="CL72" t="s">
        <v>6793</v>
      </c>
      <c r="CM72" t="s">
        <v>6793</v>
      </c>
      <c r="CN72" t="s">
        <v>6794</v>
      </c>
      <c r="CO72" t="s">
        <v>6794</v>
      </c>
      <c r="CP72" t="s">
        <v>6793</v>
      </c>
      <c r="CQ72" t="s">
        <v>6794</v>
      </c>
      <c r="CR72" t="s">
        <v>7520</v>
      </c>
      <c r="CS72" t="s">
        <v>7521</v>
      </c>
      <c r="CT72" t="s">
        <v>7522</v>
      </c>
      <c r="CU72" t="s">
        <v>6793</v>
      </c>
      <c r="CV72">
        <v>3</v>
      </c>
      <c r="CW72">
        <v>4</v>
      </c>
      <c r="CX72">
        <v>4</v>
      </c>
      <c r="CY72" t="s">
        <v>6793</v>
      </c>
      <c r="CZ72">
        <v>1</v>
      </c>
      <c r="DA72" t="s">
        <v>6966</v>
      </c>
      <c r="DD72" t="s">
        <v>7557</v>
      </c>
      <c r="DE72" t="s">
        <v>6966</v>
      </c>
      <c r="EC72">
        <v>2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2</v>
      </c>
      <c r="EK72">
        <v>0</v>
      </c>
      <c r="EL72" t="s">
        <v>6794</v>
      </c>
      <c r="EV72" t="s">
        <v>6794</v>
      </c>
      <c r="PS72" t="s">
        <v>7526</v>
      </c>
      <c r="PT72" t="s">
        <v>7526</v>
      </c>
      <c r="PU72" t="s">
        <v>7526</v>
      </c>
      <c r="PV72" t="s">
        <v>7527</v>
      </c>
      <c r="PW72" t="s">
        <v>7515</v>
      </c>
      <c r="PX72" t="s">
        <v>7515</v>
      </c>
      <c r="PY72" t="s">
        <v>7515</v>
      </c>
      <c r="PZ72" t="s">
        <v>7515</v>
      </c>
      <c r="QA72" t="s">
        <v>7515</v>
      </c>
      <c r="QB72" t="s">
        <v>7515</v>
      </c>
      <c r="QC72" t="s">
        <v>7516</v>
      </c>
      <c r="QD72" t="s">
        <v>7528</v>
      </c>
      <c r="QE72" t="s">
        <v>7529</v>
      </c>
      <c r="QF72" t="s">
        <v>7528</v>
      </c>
      <c r="QG72" t="s">
        <v>7681</v>
      </c>
      <c r="QH72">
        <v>2008</v>
      </c>
      <c r="QI72">
        <v>8</v>
      </c>
      <c r="QJ72">
        <v>1</v>
      </c>
      <c r="QK72" s="329">
        <v>39687</v>
      </c>
      <c r="QL72">
        <v>0</v>
      </c>
      <c r="QM72">
        <v>1</v>
      </c>
      <c r="QN72" t="s">
        <v>194</v>
      </c>
      <c r="QO72">
        <v>0</v>
      </c>
      <c r="QP72">
        <v>88</v>
      </c>
      <c r="RV72">
        <f t="shared" si="1"/>
        <v>2</v>
      </c>
      <c r="RY72">
        <f t="shared" si="0"/>
        <v>7</v>
      </c>
    </row>
    <row r="73" spans="1:493" x14ac:dyDescent="0.3">
      <c r="A73">
        <v>71057</v>
      </c>
      <c r="B73">
        <v>76</v>
      </c>
      <c r="C73" t="s">
        <v>6793</v>
      </c>
      <c r="D73" t="s">
        <v>6793</v>
      </c>
      <c r="I73" t="s">
        <v>6793</v>
      </c>
      <c r="J73" t="s">
        <v>7515</v>
      </c>
      <c r="K73" t="s">
        <v>7516</v>
      </c>
      <c r="L73" t="s">
        <v>7515</v>
      </c>
      <c r="M73" t="s">
        <v>7515</v>
      </c>
      <c r="N73" t="s">
        <v>7515</v>
      </c>
      <c r="O73" t="s">
        <v>7515</v>
      </c>
      <c r="P73" t="s">
        <v>7515</v>
      </c>
      <c r="Q73" t="s">
        <v>7515</v>
      </c>
      <c r="R73" t="s">
        <v>7515</v>
      </c>
      <c r="S73" t="s">
        <v>7515</v>
      </c>
      <c r="T73" t="s">
        <v>7515</v>
      </c>
      <c r="U73" t="s">
        <v>7515</v>
      </c>
      <c r="V73" t="s">
        <v>7515</v>
      </c>
      <c r="W73" t="s">
        <v>7515</v>
      </c>
      <c r="X73" t="s">
        <v>7515</v>
      </c>
      <c r="Y73" t="s">
        <v>7515</v>
      </c>
      <c r="Z73" t="s">
        <v>7515</v>
      </c>
      <c r="AA73" t="s">
        <v>7515</v>
      </c>
      <c r="AB73" t="s">
        <v>7515</v>
      </c>
      <c r="AC73" t="s">
        <v>6796</v>
      </c>
      <c r="AK73" t="s">
        <v>6985</v>
      </c>
      <c r="AL73" t="s">
        <v>6793</v>
      </c>
      <c r="AM73" t="s">
        <v>6793</v>
      </c>
      <c r="AN73" t="s">
        <v>7680</v>
      </c>
      <c r="AO73">
        <v>0</v>
      </c>
      <c r="AP73">
        <v>15</v>
      </c>
      <c r="AQ73" t="s">
        <v>6988</v>
      </c>
      <c r="AR73" t="s">
        <v>6793</v>
      </c>
      <c r="AS73" t="s">
        <v>6793</v>
      </c>
      <c r="AT73" t="s">
        <v>6813</v>
      </c>
      <c r="AU73" t="s">
        <v>7531</v>
      </c>
      <c r="AV73" t="s">
        <v>6991</v>
      </c>
      <c r="AX73" t="s">
        <v>6794</v>
      </c>
      <c r="AY73" t="s">
        <v>6794</v>
      </c>
      <c r="AZ73" t="s">
        <v>6794</v>
      </c>
      <c r="BA73" t="s">
        <v>6794</v>
      </c>
      <c r="BB73" t="s">
        <v>6793</v>
      </c>
      <c r="BC73" t="s">
        <v>6794</v>
      </c>
      <c r="BD73" t="s">
        <v>6794</v>
      </c>
      <c r="BE73" t="s">
        <v>6794</v>
      </c>
      <c r="BF73" t="s">
        <v>6794</v>
      </c>
      <c r="BG73" t="s">
        <v>6794</v>
      </c>
      <c r="BH73" t="s">
        <v>6794</v>
      </c>
      <c r="BI73" t="s">
        <v>7028</v>
      </c>
      <c r="BJ73" t="s">
        <v>7686</v>
      </c>
      <c r="BK73" t="s">
        <v>6794</v>
      </c>
      <c r="BM73" t="s">
        <v>7547</v>
      </c>
      <c r="BN73">
        <v>20</v>
      </c>
      <c r="BO73" t="s">
        <v>7533</v>
      </c>
      <c r="BP73" t="s">
        <v>6</v>
      </c>
      <c r="BQ73" t="s">
        <v>7028</v>
      </c>
      <c r="BR73" t="s">
        <v>7543</v>
      </c>
      <c r="BS73" t="s">
        <v>7516</v>
      </c>
      <c r="BT73" t="s">
        <v>7515</v>
      </c>
      <c r="BU73" t="s">
        <v>7515</v>
      </c>
      <c r="BV73" t="s">
        <v>7515</v>
      </c>
      <c r="BW73" t="s">
        <v>7515</v>
      </c>
      <c r="BX73" t="s">
        <v>7515</v>
      </c>
      <c r="BY73" t="s">
        <v>7515</v>
      </c>
      <c r="BZ73" t="s">
        <v>7515</v>
      </c>
      <c r="CA73" t="s">
        <v>7515</v>
      </c>
      <c r="CB73" t="s">
        <v>7515</v>
      </c>
      <c r="CC73" t="s">
        <v>7515</v>
      </c>
      <c r="CD73" t="s">
        <v>7515</v>
      </c>
      <c r="CE73" t="s">
        <v>6794</v>
      </c>
      <c r="CI73" t="s">
        <v>6793</v>
      </c>
      <c r="CJ73" t="s">
        <v>6793</v>
      </c>
      <c r="CK73" t="s">
        <v>6794</v>
      </c>
      <c r="CL73" t="s">
        <v>6793</v>
      </c>
      <c r="CM73" t="s">
        <v>6793</v>
      </c>
      <c r="CN73" t="s">
        <v>6793</v>
      </c>
      <c r="CO73" t="s">
        <v>6794</v>
      </c>
      <c r="CP73" t="s">
        <v>6793</v>
      </c>
      <c r="CQ73" t="s">
        <v>6794</v>
      </c>
      <c r="CR73" t="s">
        <v>7520</v>
      </c>
      <c r="CS73" t="s">
        <v>7521</v>
      </c>
      <c r="CT73" t="s">
        <v>7570</v>
      </c>
      <c r="CU73" t="s">
        <v>6793</v>
      </c>
      <c r="CV73">
        <v>2</v>
      </c>
      <c r="CW73">
        <v>3</v>
      </c>
      <c r="CX73">
        <v>3</v>
      </c>
      <c r="CY73" t="s">
        <v>6794</v>
      </c>
      <c r="EC73">
        <v>2</v>
      </c>
      <c r="EE73">
        <v>0</v>
      </c>
      <c r="EF73">
        <v>0</v>
      </c>
      <c r="EG73">
        <v>0</v>
      </c>
      <c r="EH73">
        <v>0</v>
      </c>
      <c r="EI73">
        <v>2</v>
      </c>
      <c r="EJ73">
        <v>0</v>
      </c>
      <c r="EK73">
        <v>0</v>
      </c>
      <c r="EL73" t="s">
        <v>6794</v>
      </c>
      <c r="EV73" t="s">
        <v>6794</v>
      </c>
      <c r="PS73" t="s">
        <v>7526</v>
      </c>
      <c r="PT73" t="s">
        <v>7526</v>
      </c>
      <c r="PU73" t="s">
        <v>7527</v>
      </c>
      <c r="PV73" t="s">
        <v>7582</v>
      </c>
      <c r="PW73" t="s">
        <v>7516</v>
      </c>
      <c r="PX73" t="s">
        <v>7515</v>
      </c>
      <c r="PY73" t="s">
        <v>7515</v>
      </c>
      <c r="PZ73" t="s">
        <v>7515</v>
      </c>
      <c r="QA73" t="s">
        <v>7515</v>
      </c>
      <c r="QB73" t="s">
        <v>7515</v>
      </c>
      <c r="QC73" t="s">
        <v>7515</v>
      </c>
      <c r="QD73" t="s">
        <v>7528</v>
      </c>
      <c r="QE73" t="s">
        <v>7529</v>
      </c>
      <c r="QF73" t="s">
        <v>7528</v>
      </c>
      <c r="QG73" t="s">
        <v>7681</v>
      </c>
      <c r="QH73">
        <v>2008</v>
      </c>
      <c r="QI73">
        <v>7</v>
      </c>
      <c r="QJ73">
        <v>1</v>
      </c>
      <c r="QK73" s="329">
        <v>39645</v>
      </c>
      <c r="QL73">
        <v>1</v>
      </c>
      <c r="QM73">
        <v>0</v>
      </c>
      <c r="QN73" t="s">
        <v>194</v>
      </c>
      <c r="QO73">
        <v>0</v>
      </c>
      <c r="QP73">
        <v>78</v>
      </c>
      <c r="RV73">
        <f t="shared" si="1"/>
        <v>3</v>
      </c>
      <c r="RY73">
        <f t="shared" si="0"/>
        <v>2</v>
      </c>
    </row>
    <row r="74" spans="1:493" x14ac:dyDescent="0.3">
      <c r="A74">
        <v>71058</v>
      </c>
      <c r="B74">
        <v>78</v>
      </c>
      <c r="C74" t="s">
        <v>6793</v>
      </c>
      <c r="D74" t="s">
        <v>6793</v>
      </c>
      <c r="I74" t="s">
        <v>6793</v>
      </c>
      <c r="J74" t="s">
        <v>7515</v>
      </c>
      <c r="K74" t="s">
        <v>7515</v>
      </c>
      <c r="L74" t="s">
        <v>7515</v>
      </c>
      <c r="M74" t="s">
        <v>7515</v>
      </c>
      <c r="N74" t="s">
        <v>7515</v>
      </c>
      <c r="O74" t="s">
        <v>7515</v>
      </c>
      <c r="P74" t="s">
        <v>7515</v>
      </c>
      <c r="Q74" t="s">
        <v>7515</v>
      </c>
      <c r="R74" t="s">
        <v>7515</v>
      </c>
      <c r="S74" t="s">
        <v>7515</v>
      </c>
      <c r="T74" t="s">
        <v>7515</v>
      </c>
      <c r="U74" t="s">
        <v>7515</v>
      </c>
      <c r="V74" t="s">
        <v>7515</v>
      </c>
      <c r="W74" t="s">
        <v>7515</v>
      </c>
      <c r="X74" t="s">
        <v>7515</v>
      </c>
      <c r="Y74" t="s">
        <v>7515</v>
      </c>
      <c r="Z74" t="s">
        <v>7515</v>
      </c>
      <c r="AA74" t="s">
        <v>7516</v>
      </c>
      <c r="AB74" t="s">
        <v>7515</v>
      </c>
      <c r="AC74" t="s">
        <v>6796</v>
      </c>
      <c r="AK74" t="s">
        <v>6985</v>
      </c>
      <c r="AL74" t="s">
        <v>6793</v>
      </c>
      <c r="AM74" t="s">
        <v>6793</v>
      </c>
      <c r="AN74" t="s">
        <v>7680</v>
      </c>
      <c r="AO74">
        <v>0</v>
      </c>
      <c r="AP74">
        <v>10</v>
      </c>
      <c r="AQ74" t="s">
        <v>6992</v>
      </c>
      <c r="AR74" t="s">
        <v>6794</v>
      </c>
      <c r="AS74" t="s">
        <v>6793</v>
      </c>
      <c r="AT74" t="s">
        <v>6813</v>
      </c>
      <c r="AU74" t="s">
        <v>7531</v>
      </c>
      <c r="AV74" t="s">
        <v>7518</v>
      </c>
      <c r="AX74" t="s">
        <v>6794</v>
      </c>
      <c r="AY74" t="s">
        <v>6794</v>
      </c>
      <c r="AZ74" t="s">
        <v>6793</v>
      </c>
      <c r="BA74" t="s">
        <v>6793</v>
      </c>
      <c r="BB74" t="s">
        <v>6794</v>
      </c>
      <c r="BC74" t="s">
        <v>6793</v>
      </c>
      <c r="BD74" t="s">
        <v>6793</v>
      </c>
      <c r="BE74" t="s">
        <v>6794</v>
      </c>
      <c r="BF74" t="s">
        <v>6794</v>
      </c>
      <c r="BG74" t="s">
        <v>6794</v>
      </c>
      <c r="BH74" t="s">
        <v>6794</v>
      </c>
      <c r="BI74" t="s">
        <v>7024</v>
      </c>
      <c r="BJ74" t="s">
        <v>7025</v>
      </c>
      <c r="BK74" t="s">
        <v>6794</v>
      </c>
      <c r="BM74">
        <v>100</v>
      </c>
      <c r="BN74" t="s">
        <v>6</v>
      </c>
      <c r="BO74" t="s">
        <v>7533</v>
      </c>
      <c r="BP74" t="s">
        <v>6</v>
      </c>
      <c r="BQ74" t="s">
        <v>7559</v>
      </c>
      <c r="BR74" t="s">
        <v>7682</v>
      </c>
      <c r="BS74" t="s">
        <v>7515</v>
      </c>
      <c r="BT74" t="s">
        <v>7516</v>
      </c>
      <c r="BU74" t="s">
        <v>7515</v>
      </c>
      <c r="BV74" t="s">
        <v>7516</v>
      </c>
      <c r="BW74" t="s">
        <v>7515</v>
      </c>
      <c r="BX74" t="s">
        <v>7515</v>
      </c>
      <c r="BY74" t="s">
        <v>7515</v>
      </c>
      <c r="BZ74" t="s">
        <v>7515</v>
      </c>
      <c r="CA74" t="s">
        <v>7515</v>
      </c>
      <c r="CB74" t="s">
        <v>7515</v>
      </c>
      <c r="CC74" t="s">
        <v>7515</v>
      </c>
      <c r="CD74" t="s">
        <v>7515</v>
      </c>
      <c r="CE74" t="s">
        <v>6794</v>
      </c>
      <c r="CF74" t="s">
        <v>7563</v>
      </c>
      <c r="CG74" t="s">
        <v>7581</v>
      </c>
      <c r="CH74" t="s">
        <v>7618</v>
      </c>
      <c r="CI74" t="s">
        <v>6793</v>
      </c>
      <c r="CJ74" t="s">
        <v>6794</v>
      </c>
      <c r="CK74" t="s">
        <v>6794</v>
      </c>
      <c r="CL74" t="s">
        <v>6793</v>
      </c>
      <c r="CM74" t="s">
        <v>6794</v>
      </c>
      <c r="CN74" t="s">
        <v>6794</v>
      </c>
      <c r="CO74" t="s">
        <v>6794</v>
      </c>
      <c r="CP74" t="s">
        <v>6793</v>
      </c>
      <c r="CQ74" t="s">
        <v>6793</v>
      </c>
      <c r="CR74" t="s">
        <v>7545</v>
      </c>
      <c r="CS74" t="s">
        <v>7521</v>
      </c>
      <c r="CT74" t="s">
        <v>7522</v>
      </c>
      <c r="CU74" t="s">
        <v>6793</v>
      </c>
      <c r="CV74">
        <v>2</v>
      </c>
      <c r="CW74">
        <v>3</v>
      </c>
      <c r="CX74">
        <v>3</v>
      </c>
      <c r="CY74" t="s">
        <v>6794</v>
      </c>
      <c r="EC74">
        <v>3</v>
      </c>
      <c r="EE74">
        <v>1</v>
      </c>
      <c r="EF74">
        <v>0</v>
      </c>
      <c r="EG74">
        <v>0</v>
      </c>
      <c r="EH74">
        <v>2</v>
      </c>
      <c r="EI74">
        <v>0</v>
      </c>
      <c r="EJ74">
        <v>0</v>
      </c>
      <c r="EK74">
        <v>0</v>
      </c>
      <c r="EL74" t="s">
        <v>6794</v>
      </c>
      <c r="EV74" t="s">
        <v>6794</v>
      </c>
      <c r="PS74" t="s">
        <v>7582</v>
      </c>
      <c r="PT74" t="s">
        <v>7526</v>
      </c>
      <c r="PU74" t="s">
        <v>7527</v>
      </c>
      <c r="PV74" t="s">
        <v>7527</v>
      </c>
      <c r="PW74" t="s">
        <v>7515</v>
      </c>
      <c r="PX74" t="s">
        <v>7515</v>
      </c>
      <c r="PY74" t="s">
        <v>7515</v>
      </c>
      <c r="PZ74" t="s">
        <v>7515</v>
      </c>
      <c r="QA74" t="s">
        <v>7516</v>
      </c>
      <c r="QB74" t="s">
        <v>7515</v>
      </c>
      <c r="QC74" t="s">
        <v>7515</v>
      </c>
      <c r="QD74" t="s">
        <v>7528</v>
      </c>
      <c r="QE74" t="s">
        <v>7529</v>
      </c>
      <c r="QF74" t="s">
        <v>7528</v>
      </c>
      <c r="QG74" t="s">
        <v>7681</v>
      </c>
      <c r="QH74">
        <v>2008</v>
      </c>
      <c r="QI74">
        <v>5</v>
      </c>
      <c r="QJ74">
        <v>1</v>
      </c>
      <c r="QK74" s="329">
        <v>39574</v>
      </c>
      <c r="QL74">
        <v>1</v>
      </c>
      <c r="QM74">
        <v>0</v>
      </c>
      <c r="QN74" t="s">
        <v>194</v>
      </c>
      <c r="QO74">
        <v>0</v>
      </c>
      <c r="QP74">
        <v>18</v>
      </c>
      <c r="RV74">
        <f t="shared" si="1"/>
        <v>4</v>
      </c>
      <c r="RY74">
        <f t="shared" si="0"/>
        <v>7</v>
      </c>
    </row>
    <row r="75" spans="1:493" x14ac:dyDescent="0.3">
      <c r="A75">
        <v>71059</v>
      </c>
      <c r="B75">
        <v>79</v>
      </c>
      <c r="C75" t="s">
        <v>6793</v>
      </c>
      <c r="D75" t="s">
        <v>6793</v>
      </c>
      <c r="I75" t="s">
        <v>6793</v>
      </c>
      <c r="J75" t="s">
        <v>7515</v>
      </c>
      <c r="K75" t="s">
        <v>7516</v>
      </c>
      <c r="L75" t="s">
        <v>7515</v>
      </c>
      <c r="M75" t="s">
        <v>7515</v>
      </c>
      <c r="N75" t="s">
        <v>7515</v>
      </c>
      <c r="O75" t="s">
        <v>7515</v>
      </c>
      <c r="P75" t="s">
        <v>7515</v>
      </c>
      <c r="Q75" t="s">
        <v>7515</v>
      </c>
      <c r="R75" t="s">
        <v>7515</v>
      </c>
      <c r="S75" t="s">
        <v>7515</v>
      </c>
      <c r="T75" t="s">
        <v>7515</v>
      </c>
      <c r="U75" t="s">
        <v>7515</v>
      </c>
      <c r="V75" t="s">
        <v>7515</v>
      </c>
      <c r="W75" t="s">
        <v>7516</v>
      </c>
      <c r="X75" t="s">
        <v>7515</v>
      </c>
      <c r="Y75" t="s">
        <v>7515</v>
      </c>
      <c r="Z75" t="s">
        <v>7515</v>
      </c>
      <c r="AA75" t="s">
        <v>7515</v>
      </c>
      <c r="AB75" t="s">
        <v>7515</v>
      </c>
      <c r="AC75" t="s">
        <v>7517</v>
      </c>
      <c r="AF75">
        <v>0</v>
      </c>
      <c r="AG75">
        <v>2</v>
      </c>
      <c r="AH75" t="s">
        <v>6845</v>
      </c>
      <c r="AK75" t="s">
        <v>6757</v>
      </c>
      <c r="AL75" t="s">
        <v>6793</v>
      </c>
      <c r="AM75" t="s">
        <v>6793</v>
      </c>
      <c r="AN75" t="s">
        <v>7680</v>
      </c>
      <c r="AO75">
        <v>0</v>
      </c>
      <c r="AP75">
        <v>10</v>
      </c>
      <c r="AQ75" t="s">
        <v>6992</v>
      </c>
      <c r="AR75" t="s">
        <v>6793</v>
      </c>
      <c r="AS75" t="s">
        <v>6794</v>
      </c>
      <c r="AT75" t="s">
        <v>6813</v>
      </c>
      <c r="AU75" t="s">
        <v>7531</v>
      </c>
      <c r="AV75" t="s">
        <v>6991</v>
      </c>
      <c r="AX75" t="s">
        <v>6793</v>
      </c>
      <c r="AY75" t="s">
        <v>6794</v>
      </c>
      <c r="AZ75" t="s">
        <v>6793</v>
      </c>
      <c r="BA75" t="s">
        <v>6793</v>
      </c>
      <c r="BB75" t="s">
        <v>6794</v>
      </c>
      <c r="BC75" t="s">
        <v>6793</v>
      </c>
      <c r="BD75" t="s">
        <v>6793</v>
      </c>
      <c r="BE75" t="s">
        <v>6794</v>
      </c>
      <c r="BF75" t="s">
        <v>6794</v>
      </c>
      <c r="BG75" t="s">
        <v>6794</v>
      </c>
      <c r="BH75" t="s">
        <v>6794</v>
      </c>
      <c r="BI75" t="s">
        <v>7029</v>
      </c>
      <c r="BJ75" t="s">
        <v>7024</v>
      </c>
      <c r="BK75" t="s">
        <v>6794</v>
      </c>
      <c r="BM75">
        <v>25</v>
      </c>
      <c r="BN75" t="s">
        <v>7532</v>
      </c>
      <c r="BO75" t="s">
        <v>7533</v>
      </c>
      <c r="BP75" t="s">
        <v>6</v>
      </c>
      <c r="BQ75" t="s">
        <v>7559</v>
      </c>
      <c r="BR75" t="s">
        <v>7682</v>
      </c>
      <c r="BS75" t="s">
        <v>7515</v>
      </c>
      <c r="BT75" t="s">
        <v>7516</v>
      </c>
      <c r="BU75" t="s">
        <v>7515</v>
      </c>
      <c r="BV75" t="s">
        <v>7516</v>
      </c>
      <c r="BW75" t="s">
        <v>7515</v>
      </c>
      <c r="BX75" t="s">
        <v>7515</v>
      </c>
      <c r="BY75" t="s">
        <v>7515</v>
      </c>
      <c r="BZ75" t="s">
        <v>7515</v>
      </c>
      <c r="CA75" t="s">
        <v>7515</v>
      </c>
      <c r="CB75" t="s">
        <v>7515</v>
      </c>
      <c r="CC75" t="s">
        <v>7515</v>
      </c>
      <c r="CD75" t="s">
        <v>7515</v>
      </c>
      <c r="CE75" t="s">
        <v>6794</v>
      </c>
      <c r="CF75" t="s">
        <v>7621</v>
      </c>
      <c r="CG75" t="s">
        <v>6</v>
      </c>
      <c r="CH75" t="s">
        <v>7592</v>
      </c>
      <c r="CI75" t="s">
        <v>6793</v>
      </c>
      <c r="CJ75" t="s">
        <v>6793</v>
      </c>
      <c r="CK75" t="s">
        <v>6794</v>
      </c>
      <c r="CL75" t="s">
        <v>6793</v>
      </c>
      <c r="CM75" t="s">
        <v>6794</v>
      </c>
      <c r="CN75" t="s">
        <v>6793</v>
      </c>
      <c r="CO75" t="s">
        <v>6794</v>
      </c>
      <c r="CP75" t="s">
        <v>6793</v>
      </c>
      <c r="CQ75" t="s">
        <v>6794</v>
      </c>
      <c r="CR75" t="s">
        <v>7520</v>
      </c>
      <c r="CS75" t="s">
        <v>7607</v>
      </c>
      <c r="CT75" t="s">
        <v>7587</v>
      </c>
      <c r="CU75" t="s">
        <v>6793</v>
      </c>
      <c r="CV75">
        <v>2</v>
      </c>
      <c r="CW75">
        <v>3</v>
      </c>
      <c r="CX75">
        <v>6</v>
      </c>
      <c r="CY75" t="s">
        <v>6793</v>
      </c>
      <c r="CZ75">
        <v>1</v>
      </c>
      <c r="DA75" t="s">
        <v>7680</v>
      </c>
      <c r="DB75">
        <v>6</v>
      </c>
      <c r="DC75">
        <v>2007</v>
      </c>
      <c r="DD75" t="s">
        <v>7557</v>
      </c>
      <c r="DE75" t="s">
        <v>7680</v>
      </c>
      <c r="DF75">
        <v>7</v>
      </c>
      <c r="DG75">
        <v>2007</v>
      </c>
      <c r="EC75">
        <v>2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2</v>
      </c>
      <c r="EL75" t="s">
        <v>6794</v>
      </c>
      <c r="EV75" t="s">
        <v>6793</v>
      </c>
      <c r="FX75" t="s">
        <v>7524</v>
      </c>
      <c r="FY75" t="s">
        <v>7680</v>
      </c>
      <c r="FZ75">
        <v>6</v>
      </c>
      <c r="GA75">
        <v>2006</v>
      </c>
      <c r="GC75" t="s">
        <v>7526</v>
      </c>
      <c r="GD75" t="s">
        <v>7526</v>
      </c>
      <c r="GE75" t="s">
        <v>6793</v>
      </c>
      <c r="KK75" t="s">
        <v>7524</v>
      </c>
      <c r="KL75" t="s">
        <v>7680</v>
      </c>
      <c r="KM75">
        <v>6</v>
      </c>
      <c r="KN75">
        <v>2007</v>
      </c>
      <c r="KR75" t="s">
        <v>6794</v>
      </c>
      <c r="KS75" t="s">
        <v>6793</v>
      </c>
      <c r="PT75" t="s">
        <v>7526</v>
      </c>
      <c r="PU75" t="s">
        <v>7527</v>
      </c>
      <c r="PV75" t="s">
        <v>7527</v>
      </c>
      <c r="PW75" t="s">
        <v>7516</v>
      </c>
      <c r="PX75" t="s">
        <v>7515</v>
      </c>
      <c r="PY75" t="s">
        <v>7515</v>
      </c>
      <c r="PZ75" t="s">
        <v>7515</v>
      </c>
      <c r="QA75" t="s">
        <v>7515</v>
      </c>
      <c r="QB75" t="s">
        <v>7515</v>
      </c>
      <c r="QC75" t="s">
        <v>7515</v>
      </c>
      <c r="QD75" t="s">
        <v>7528</v>
      </c>
      <c r="QE75" t="s">
        <v>7539</v>
      </c>
      <c r="QF75" t="s">
        <v>7528</v>
      </c>
      <c r="QG75" t="s">
        <v>7681</v>
      </c>
      <c r="QH75">
        <v>2008</v>
      </c>
      <c r="QI75">
        <v>7</v>
      </c>
      <c r="QJ75">
        <v>1</v>
      </c>
      <c r="QK75" s="329">
        <v>39643</v>
      </c>
      <c r="QL75">
        <v>0</v>
      </c>
      <c r="QM75">
        <v>1</v>
      </c>
      <c r="QN75" t="s">
        <v>194</v>
      </c>
      <c r="QO75">
        <v>0</v>
      </c>
      <c r="QP75">
        <v>78</v>
      </c>
      <c r="QR75">
        <v>0</v>
      </c>
      <c r="QS75">
        <v>0</v>
      </c>
      <c r="QT75">
        <v>0</v>
      </c>
      <c r="QU75">
        <v>0</v>
      </c>
      <c r="QV75">
        <v>1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1</v>
      </c>
      <c r="RJ75">
        <v>0</v>
      </c>
      <c r="RK75">
        <v>0</v>
      </c>
      <c r="RL75">
        <v>0</v>
      </c>
      <c r="RM75">
        <v>0</v>
      </c>
      <c r="RN75">
        <v>0</v>
      </c>
      <c r="RO75">
        <v>0</v>
      </c>
      <c r="RP75">
        <v>0</v>
      </c>
      <c r="RQ75">
        <v>0</v>
      </c>
      <c r="RR75">
        <v>0</v>
      </c>
      <c r="RS75">
        <v>0</v>
      </c>
      <c r="RT75">
        <v>0</v>
      </c>
      <c r="RU75">
        <v>0</v>
      </c>
      <c r="RV75">
        <f t="shared" si="1"/>
        <v>4</v>
      </c>
      <c r="RY75">
        <f t="shared" si="0"/>
        <v>6</v>
      </c>
    </row>
    <row r="76" spans="1:493" x14ac:dyDescent="0.3">
      <c r="A76">
        <v>71060</v>
      </c>
      <c r="B76">
        <v>80</v>
      </c>
      <c r="C76" t="s">
        <v>6793</v>
      </c>
      <c r="D76" t="s">
        <v>6793</v>
      </c>
      <c r="I76" t="s">
        <v>6793</v>
      </c>
      <c r="J76" t="s">
        <v>7515</v>
      </c>
      <c r="K76" t="s">
        <v>7515</v>
      </c>
      <c r="L76" t="s">
        <v>7515</v>
      </c>
      <c r="M76" t="s">
        <v>7515</v>
      </c>
      <c r="N76" t="s">
        <v>7515</v>
      </c>
      <c r="O76" t="s">
        <v>7515</v>
      </c>
      <c r="P76" t="s">
        <v>7515</v>
      </c>
      <c r="Q76" t="s">
        <v>7515</v>
      </c>
      <c r="R76" t="s">
        <v>7515</v>
      </c>
      <c r="S76" t="s">
        <v>7515</v>
      </c>
      <c r="T76" t="s">
        <v>7516</v>
      </c>
      <c r="U76" t="s">
        <v>7515</v>
      </c>
      <c r="V76" t="s">
        <v>7515</v>
      </c>
      <c r="W76" t="s">
        <v>7515</v>
      </c>
      <c r="X76" t="s">
        <v>7515</v>
      </c>
      <c r="Y76" t="s">
        <v>7515</v>
      </c>
      <c r="Z76" t="s">
        <v>7515</v>
      </c>
      <c r="AA76" t="s">
        <v>7515</v>
      </c>
      <c r="AB76" t="s">
        <v>7515</v>
      </c>
      <c r="AC76" t="s">
        <v>6796</v>
      </c>
      <c r="AK76" t="s">
        <v>6985</v>
      </c>
      <c r="AL76" t="s">
        <v>6793</v>
      </c>
      <c r="AM76" t="s">
        <v>6793</v>
      </c>
      <c r="AN76" t="s">
        <v>7680</v>
      </c>
      <c r="AO76">
        <v>0</v>
      </c>
      <c r="AP76">
        <v>15</v>
      </c>
      <c r="AQ76" t="s">
        <v>6988</v>
      </c>
      <c r="AR76" t="s">
        <v>6793</v>
      </c>
      <c r="AS76" t="s">
        <v>6793</v>
      </c>
      <c r="AT76" t="s">
        <v>6813</v>
      </c>
      <c r="AU76" t="s">
        <v>7531</v>
      </c>
      <c r="AV76" t="s">
        <v>6991</v>
      </c>
      <c r="AX76" t="s">
        <v>6794</v>
      </c>
      <c r="AY76" t="s">
        <v>6794</v>
      </c>
      <c r="AZ76" t="s">
        <v>6793</v>
      </c>
      <c r="BA76" t="s">
        <v>6794</v>
      </c>
      <c r="BB76" t="s">
        <v>6793</v>
      </c>
      <c r="BC76" t="s">
        <v>6794</v>
      </c>
      <c r="BD76" t="s">
        <v>6794</v>
      </c>
      <c r="BE76" t="s">
        <v>6793</v>
      </c>
      <c r="BF76" t="s">
        <v>6794</v>
      </c>
      <c r="BG76" t="s">
        <v>6794</v>
      </c>
      <c r="BH76" t="s">
        <v>6794</v>
      </c>
      <c r="BI76" t="s">
        <v>7026</v>
      </c>
      <c r="BJ76" t="s">
        <v>7027</v>
      </c>
      <c r="BK76" t="s">
        <v>6794</v>
      </c>
      <c r="BM76">
        <v>75</v>
      </c>
      <c r="BN76">
        <v>30</v>
      </c>
      <c r="BO76" t="s">
        <v>7519</v>
      </c>
      <c r="BP76" t="s">
        <v>6</v>
      </c>
      <c r="BQ76" t="s">
        <v>7559</v>
      </c>
      <c r="BR76" t="s">
        <v>7682</v>
      </c>
      <c r="BS76" t="s">
        <v>7515</v>
      </c>
      <c r="BT76" t="s">
        <v>7516</v>
      </c>
      <c r="BU76" t="s">
        <v>7515</v>
      </c>
      <c r="BV76" t="s">
        <v>7515</v>
      </c>
      <c r="BW76" t="s">
        <v>7515</v>
      </c>
      <c r="BX76" t="s">
        <v>7515</v>
      </c>
      <c r="BY76" t="s">
        <v>7515</v>
      </c>
      <c r="BZ76" t="s">
        <v>7515</v>
      </c>
      <c r="CA76" t="s">
        <v>7515</v>
      </c>
      <c r="CB76" t="s">
        <v>7515</v>
      </c>
      <c r="CC76" t="s">
        <v>7515</v>
      </c>
      <c r="CD76" t="s">
        <v>7515</v>
      </c>
      <c r="CE76" t="s">
        <v>6794</v>
      </c>
      <c r="CI76" t="s">
        <v>6793</v>
      </c>
      <c r="CJ76" t="s">
        <v>6793</v>
      </c>
      <c r="CK76" t="s">
        <v>6794</v>
      </c>
      <c r="CL76" t="s">
        <v>6793</v>
      </c>
      <c r="CM76" t="s">
        <v>6793</v>
      </c>
      <c r="CN76" t="s">
        <v>6793</v>
      </c>
      <c r="CO76" t="s">
        <v>6794</v>
      </c>
      <c r="CP76" t="s">
        <v>6793</v>
      </c>
      <c r="CQ76" t="s">
        <v>6793</v>
      </c>
      <c r="CR76" t="s">
        <v>7520</v>
      </c>
      <c r="CS76" t="s">
        <v>7521</v>
      </c>
      <c r="CT76" t="s">
        <v>7587</v>
      </c>
      <c r="CU76" t="s">
        <v>6793</v>
      </c>
      <c r="CV76">
        <v>3</v>
      </c>
      <c r="CW76">
        <v>4</v>
      </c>
      <c r="CX76">
        <v>4</v>
      </c>
      <c r="CY76" t="s">
        <v>6793</v>
      </c>
      <c r="CZ76">
        <v>1</v>
      </c>
      <c r="DA76" t="s">
        <v>7680</v>
      </c>
      <c r="DB76">
        <v>10</v>
      </c>
      <c r="DC76">
        <v>2007</v>
      </c>
      <c r="DD76" t="s">
        <v>7557</v>
      </c>
      <c r="DE76" t="s">
        <v>7680</v>
      </c>
      <c r="DF76">
        <v>12</v>
      </c>
      <c r="DG76">
        <v>2007</v>
      </c>
      <c r="EC76">
        <v>1</v>
      </c>
      <c r="ED76" t="s">
        <v>7584</v>
      </c>
      <c r="EL76" t="s">
        <v>6793</v>
      </c>
      <c r="EM76" t="s">
        <v>7573</v>
      </c>
      <c r="EO76">
        <v>1</v>
      </c>
      <c r="EP76" t="s">
        <v>7683</v>
      </c>
      <c r="EQ76">
        <v>2007</v>
      </c>
      <c r="ER76" t="s">
        <v>7684</v>
      </c>
      <c r="EV76" t="s">
        <v>6793</v>
      </c>
      <c r="KK76" t="s">
        <v>7524</v>
      </c>
      <c r="KL76" t="s">
        <v>7680</v>
      </c>
      <c r="KM76">
        <v>12</v>
      </c>
      <c r="KN76">
        <v>2007</v>
      </c>
      <c r="KR76" t="s">
        <v>6966</v>
      </c>
      <c r="LC76" t="s">
        <v>7524</v>
      </c>
      <c r="LD76" t="s">
        <v>7680</v>
      </c>
      <c r="LE76">
        <v>12</v>
      </c>
      <c r="LF76">
        <v>2007</v>
      </c>
      <c r="LH76" t="s">
        <v>7527</v>
      </c>
      <c r="LI76" t="s">
        <v>7527</v>
      </c>
      <c r="LJ76" t="s">
        <v>6793</v>
      </c>
      <c r="LL76" t="s">
        <v>7524</v>
      </c>
      <c r="LM76" t="s">
        <v>7680</v>
      </c>
      <c r="LN76">
        <v>12</v>
      </c>
      <c r="LO76">
        <v>2007</v>
      </c>
      <c r="LS76" t="s">
        <v>6793</v>
      </c>
      <c r="PS76" t="s">
        <v>7582</v>
      </c>
      <c r="PT76" t="s">
        <v>7526</v>
      </c>
      <c r="PU76" t="s">
        <v>7526</v>
      </c>
      <c r="PW76" t="s">
        <v>7516</v>
      </c>
      <c r="PX76" t="s">
        <v>7515</v>
      </c>
      <c r="PY76" t="s">
        <v>7515</v>
      </c>
      <c r="PZ76" t="s">
        <v>7515</v>
      </c>
      <c r="QA76" t="s">
        <v>7515</v>
      </c>
      <c r="QB76" t="s">
        <v>7515</v>
      </c>
      <c r="QC76" t="s">
        <v>7515</v>
      </c>
      <c r="QD76" t="s">
        <v>7528</v>
      </c>
      <c r="QE76" t="s">
        <v>7529</v>
      </c>
      <c r="QF76" t="s">
        <v>7528</v>
      </c>
      <c r="QG76" t="s">
        <v>7681</v>
      </c>
      <c r="QH76">
        <v>2007</v>
      </c>
      <c r="QI76">
        <v>12</v>
      </c>
      <c r="QJ76">
        <v>1</v>
      </c>
      <c r="QK76" s="329">
        <v>39444</v>
      </c>
      <c r="QL76">
        <v>1</v>
      </c>
      <c r="QM76">
        <v>0</v>
      </c>
      <c r="QN76" t="s">
        <v>194</v>
      </c>
      <c r="QO76">
        <v>0</v>
      </c>
      <c r="QP76">
        <v>78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1</v>
      </c>
      <c r="RJ76">
        <v>0</v>
      </c>
      <c r="RK76">
        <v>1</v>
      </c>
      <c r="RL76">
        <v>1</v>
      </c>
      <c r="RM76">
        <v>0</v>
      </c>
      <c r="RN76">
        <v>0</v>
      </c>
      <c r="RO76">
        <v>0</v>
      </c>
      <c r="RP76">
        <v>0</v>
      </c>
      <c r="RQ76">
        <v>0</v>
      </c>
      <c r="RR76">
        <v>0</v>
      </c>
      <c r="RS76">
        <v>0</v>
      </c>
      <c r="RT76">
        <v>0</v>
      </c>
      <c r="RU76">
        <v>0</v>
      </c>
      <c r="RV76">
        <f t="shared" si="1"/>
        <v>3</v>
      </c>
      <c r="RY76">
        <f t="shared" si="0"/>
        <v>4</v>
      </c>
    </row>
    <row r="77" spans="1:493" x14ac:dyDescent="0.3">
      <c r="A77">
        <v>71061</v>
      </c>
      <c r="B77">
        <v>81</v>
      </c>
      <c r="C77" t="s">
        <v>6793</v>
      </c>
      <c r="D77" t="s">
        <v>6793</v>
      </c>
      <c r="I77" t="s">
        <v>6793</v>
      </c>
      <c r="J77" t="s">
        <v>7515</v>
      </c>
      <c r="K77" t="s">
        <v>7515</v>
      </c>
      <c r="L77" t="s">
        <v>7515</v>
      </c>
      <c r="M77" t="s">
        <v>7515</v>
      </c>
      <c r="N77" t="s">
        <v>7515</v>
      </c>
      <c r="O77" t="s">
        <v>7515</v>
      </c>
      <c r="P77" t="s">
        <v>7515</v>
      </c>
      <c r="Q77" t="s">
        <v>7515</v>
      </c>
      <c r="R77" t="s">
        <v>7515</v>
      </c>
      <c r="S77" t="s">
        <v>7515</v>
      </c>
      <c r="T77" t="s">
        <v>7515</v>
      </c>
      <c r="U77" t="s">
        <v>7515</v>
      </c>
      <c r="V77" t="s">
        <v>7515</v>
      </c>
      <c r="W77" t="s">
        <v>7515</v>
      </c>
      <c r="X77" t="s">
        <v>7515</v>
      </c>
      <c r="Y77" t="s">
        <v>7515</v>
      </c>
      <c r="Z77" t="s">
        <v>7515</v>
      </c>
      <c r="AA77" t="s">
        <v>7516</v>
      </c>
      <c r="AB77" t="s">
        <v>7515</v>
      </c>
      <c r="AC77" t="s">
        <v>6796</v>
      </c>
      <c r="AK77" t="s">
        <v>6985</v>
      </c>
      <c r="AL77" t="s">
        <v>6793</v>
      </c>
      <c r="AM77" t="s">
        <v>6794</v>
      </c>
      <c r="AN77" t="s">
        <v>7680</v>
      </c>
      <c r="AO77">
        <v>0</v>
      </c>
      <c r="AP77">
        <v>20</v>
      </c>
      <c r="AQ77" t="s">
        <v>6988</v>
      </c>
      <c r="AR77" t="s">
        <v>6793</v>
      </c>
      <c r="AS77" t="s">
        <v>6793</v>
      </c>
      <c r="AT77" t="s">
        <v>6813</v>
      </c>
      <c r="AU77" t="s">
        <v>7531</v>
      </c>
      <c r="AV77" t="s">
        <v>6991</v>
      </c>
      <c r="AX77" t="s">
        <v>6794</v>
      </c>
      <c r="AY77" t="s">
        <v>6794</v>
      </c>
      <c r="AZ77" t="s">
        <v>6794</v>
      </c>
      <c r="BA77" t="s">
        <v>6793</v>
      </c>
      <c r="BB77" t="s">
        <v>6793</v>
      </c>
      <c r="BC77" t="s">
        <v>6794</v>
      </c>
      <c r="BD77" t="s">
        <v>6793</v>
      </c>
      <c r="BE77" t="s">
        <v>6793</v>
      </c>
      <c r="BF77" t="s">
        <v>6794</v>
      </c>
      <c r="BG77" t="s">
        <v>6794</v>
      </c>
      <c r="BH77" t="s">
        <v>6794</v>
      </c>
      <c r="BI77" t="s">
        <v>7028</v>
      </c>
      <c r="BJ77" t="s">
        <v>6</v>
      </c>
      <c r="BK77" t="s">
        <v>6794</v>
      </c>
      <c r="BM77" t="s">
        <v>7547</v>
      </c>
      <c r="BN77">
        <v>50</v>
      </c>
      <c r="BO77" t="s">
        <v>7519</v>
      </c>
      <c r="BP77" t="s">
        <v>6</v>
      </c>
      <c r="BQ77" t="s">
        <v>7559</v>
      </c>
      <c r="BR77" t="s">
        <v>7561</v>
      </c>
      <c r="BS77" t="s">
        <v>7515</v>
      </c>
      <c r="BT77" t="s">
        <v>7516</v>
      </c>
      <c r="BU77" t="s">
        <v>7515</v>
      </c>
      <c r="BV77" t="s">
        <v>7516</v>
      </c>
      <c r="BW77" t="s">
        <v>7515</v>
      </c>
      <c r="BX77" t="s">
        <v>7515</v>
      </c>
      <c r="BY77" t="s">
        <v>7515</v>
      </c>
      <c r="BZ77" t="s">
        <v>7515</v>
      </c>
      <c r="CA77" t="s">
        <v>7515</v>
      </c>
      <c r="CB77" t="s">
        <v>7515</v>
      </c>
      <c r="CC77" t="s">
        <v>7515</v>
      </c>
      <c r="CD77" t="s">
        <v>7515</v>
      </c>
      <c r="CE77" t="s">
        <v>6794</v>
      </c>
      <c r="CI77" t="s">
        <v>6793</v>
      </c>
      <c r="CJ77" t="s">
        <v>6793</v>
      </c>
      <c r="CK77" t="s">
        <v>6794</v>
      </c>
      <c r="CL77" t="s">
        <v>6793</v>
      </c>
      <c r="CM77" t="s">
        <v>6793</v>
      </c>
      <c r="CN77" t="s">
        <v>6793</v>
      </c>
      <c r="CO77" t="s">
        <v>6794</v>
      </c>
      <c r="CP77" t="s">
        <v>6793</v>
      </c>
      <c r="CQ77" t="s">
        <v>6794</v>
      </c>
      <c r="CR77" t="s">
        <v>7520</v>
      </c>
      <c r="CS77" t="s">
        <v>7521</v>
      </c>
      <c r="CT77" t="s">
        <v>7522</v>
      </c>
      <c r="CU77" t="s">
        <v>6793</v>
      </c>
      <c r="CV77">
        <v>3</v>
      </c>
      <c r="CW77">
        <v>4</v>
      </c>
      <c r="CX77">
        <v>3</v>
      </c>
      <c r="CY77" t="s">
        <v>6794</v>
      </c>
      <c r="EC77">
        <v>2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2</v>
      </c>
      <c r="EK77">
        <v>0</v>
      </c>
      <c r="EL77" t="s">
        <v>6793</v>
      </c>
      <c r="EM77" t="s">
        <v>7573</v>
      </c>
      <c r="EO77">
        <v>1</v>
      </c>
      <c r="EP77" t="s">
        <v>7683</v>
      </c>
      <c r="EQ77">
        <v>2007</v>
      </c>
      <c r="ER77" t="s">
        <v>7684</v>
      </c>
      <c r="EV77" t="s">
        <v>6793</v>
      </c>
      <c r="FX77" t="s">
        <v>7524</v>
      </c>
      <c r="FY77" t="s">
        <v>6</v>
      </c>
      <c r="GB77" t="s">
        <v>7578</v>
      </c>
      <c r="GC77" t="s">
        <v>7527</v>
      </c>
      <c r="GD77" t="s">
        <v>7526</v>
      </c>
      <c r="GE77" t="s">
        <v>6793</v>
      </c>
      <c r="OO77" t="s">
        <v>7524</v>
      </c>
      <c r="OP77" t="s">
        <v>6</v>
      </c>
      <c r="OS77" t="s">
        <v>7578</v>
      </c>
      <c r="OV77" t="s">
        <v>6794</v>
      </c>
      <c r="OW77" t="s">
        <v>6793</v>
      </c>
      <c r="PT77" t="s">
        <v>7526</v>
      </c>
      <c r="PU77" t="s">
        <v>7527</v>
      </c>
      <c r="PV77" t="s">
        <v>7527</v>
      </c>
      <c r="PW77" t="s">
        <v>7516</v>
      </c>
      <c r="PX77" t="s">
        <v>7515</v>
      </c>
      <c r="PY77" t="s">
        <v>7515</v>
      </c>
      <c r="PZ77" t="s">
        <v>7515</v>
      </c>
      <c r="QA77" t="s">
        <v>7515</v>
      </c>
      <c r="QB77" t="s">
        <v>7515</v>
      </c>
      <c r="QC77" t="s">
        <v>7515</v>
      </c>
      <c r="QD77" t="s">
        <v>7528</v>
      </c>
      <c r="QE77" t="s">
        <v>7539</v>
      </c>
      <c r="QF77" t="s">
        <v>7528</v>
      </c>
      <c r="QG77" t="s">
        <v>7681</v>
      </c>
      <c r="QH77">
        <v>2008</v>
      </c>
      <c r="QI77">
        <v>11</v>
      </c>
      <c r="QJ77">
        <v>1</v>
      </c>
      <c r="QK77" s="329">
        <v>39777</v>
      </c>
      <c r="QL77">
        <v>1</v>
      </c>
      <c r="QM77">
        <v>0</v>
      </c>
      <c r="QN77" t="s">
        <v>194</v>
      </c>
      <c r="QO77">
        <v>0</v>
      </c>
      <c r="QP77">
        <v>88</v>
      </c>
      <c r="QR77">
        <v>0</v>
      </c>
      <c r="QS77">
        <v>0</v>
      </c>
      <c r="QT77">
        <v>0</v>
      </c>
      <c r="QU77">
        <v>0</v>
      </c>
      <c r="QV77">
        <v>1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0</v>
      </c>
      <c r="RL77">
        <v>0</v>
      </c>
      <c r="RM77">
        <v>0</v>
      </c>
      <c r="RN77">
        <v>0</v>
      </c>
      <c r="RO77">
        <v>0</v>
      </c>
      <c r="RP77">
        <v>0</v>
      </c>
      <c r="RQ77">
        <v>0</v>
      </c>
      <c r="RR77">
        <v>0</v>
      </c>
      <c r="RS77">
        <v>0</v>
      </c>
      <c r="RT77">
        <v>0</v>
      </c>
      <c r="RU77">
        <v>1</v>
      </c>
      <c r="RV77">
        <f t="shared" si="1"/>
        <v>2</v>
      </c>
      <c r="RY77">
        <f t="shared" si="0"/>
        <v>2</v>
      </c>
    </row>
    <row r="78" spans="1:493" x14ac:dyDescent="0.3">
      <c r="A78">
        <v>71062</v>
      </c>
      <c r="B78">
        <v>82</v>
      </c>
      <c r="C78" t="s">
        <v>6793</v>
      </c>
      <c r="D78" t="s">
        <v>6793</v>
      </c>
      <c r="I78" t="s">
        <v>6793</v>
      </c>
      <c r="J78" t="s">
        <v>7515</v>
      </c>
      <c r="K78" t="s">
        <v>7516</v>
      </c>
      <c r="L78" t="s">
        <v>7515</v>
      </c>
      <c r="M78" t="s">
        <v>7515</v>
      </c>
      <c r="N78" t="s">
        <v>7515</v>
      </c>
      <c r="O78" t="s">
        <v>7515</v>
      </c>
      <c r="P78" t="s">
        <v>7515</v>
      </c>
      <c r="Q78" t="s">
        <v>7515</v>
      </c>
      <c r="R78" t="s">
        <v>7515</v>
      </c>
      <c r="S78" t="s">
        <v>7515</v>
      </c>
      <c r="T78" t="s">
        <v>7515</v>
      </c>
      <c r="U78" t="s">
        <v>7515</v>
      </c>
      <c r="V78" t="s">
        <v>7515</v>
      </c>
      <c r="W78" t="s">
        <v>7515</v>
      </c>
      <c r="X78" t="s">
        <v>7515</v>
      </c>
      <c r="Y78" t="s">
        <v>7515</v>
      </c>
      <c r="Z78" t="s">
        <v>7515</v>
      </c>
      <c r="AA78" t="s">
        <v>7515</v>
      </c>
      <c r="AB78" t="s">
        <v>7515</v>
      </c>
      <c r="AC78" t="s">
        <v>6796</v>
      </c>
      <c r="AK78" t="s">
        <v>6985</v>
      </c>
      <c r="AL78" t="s">
        <v>6793</v>
      </c>
      <c r="AM78" t="s">
        <v>6794</v>
      </c>
      <c r="AN78" t="s">
        <v>7687</v>
      </c>
      <c r="AQ78" t="s">
        <v>6988</v>
      </c>
      <c r="AR78" t="s">
        <v>6793</v>
      </c>
      <c r="AS78" t="s">
        <v>6794</v>
      </c>
      <c r="AT78" t="s">
        <v>6813</v>
      </c>
      <c r="AU78" t="s">
        <v>7531</v>
      </c>
      <c r="AV78" t="s">
        <v>7518</v>
      </c>
      <c r="AX78" t="s">
        <v>6794</v>
      </c>
      <c r="AY78" t="s">
        <v>6794</v>
      </c>
      <c r="AZ78" t="s">
        <v>6794</v>
      </c>
      <c r="BA78" t="s">
        <v>6794</v>
      </c>
      <c r="BB78" t="s">
        <v>6793</v>
      </c>
      <c r="BC78" t="s">
        <v>6794</v>
      </c>
      <c r="BD78" t="s">
        <v>6794</v>
      </c>
      <c r="BE78" t="s">
        <v>6794</v>
      </c>
      <c r="BF78" t="s">
        <v>6794</v>
      </c>
      <c r="BG78" t="s">
        <v>6794</v>
      </c>
      <c r="BH78" t="s">
        <v>6794</v>
      </c>
      <c r="BI78" t="s">
        <v>7026</v>
      </c>
      <c r="BJ78" t="s">
        <v>7686</v>
      </c>
      <c r="BK78" t="s">
        <v>6794</v>
      </c>
      <c r="BM78">
        <v>50</v>
      </c>
      <c r="BN78">
        <v>25</v>
      </c>
      <c r="BO78" t="s">
        <v>7519</v>
      </c>
      <c r="BP78" t="s">
        <v>7601</v>
      </c>
      <c r="BQ78" t="s">
        <v>7559</v>
      </c>
      <c r="BR78" t="s">
        <v>7543</v>
      </c>
      <c r="BS78" t="s">
        <v>7515</v>
      </c>
      <c r="BT78" t="s">
        <v>7515</v>
      </c>
      <c r="BU78" t="s">
        <v>7516</v>
      </c>
      <c r="BV78" t="s">
        <v>7515</v>
      </c>
      <c r="BW78" t="s">
        <v>7515</v>
      </c>
      <c r="BX78" t="s">
        <v>7515</v>
      </c>
      <c r="BY78" t="s">
        <v>7515</v>
      </c>
      <c r="BZ78" t="s">
        <v>7515</v>
      </c>
      <c r="CA78" t="s">
        <v>7515</v>
      </c>
      <c r="CB78" t="s">
        <v>7515</v>
      </c>
      <c r="CC78" t="s">
        <v>7515</v>
      </c>
      <c r="CD78" t="s">
        <v>7515</v>
      </c>
      <c r="CE78" t="s">
        <v>6794</v>
      </c>
      <c r="CI78" t="s">
        <v>6793</v>
      </c>
      <c r="CJ78" t="s">
        <v>6793</v>
      </c>
      <c r="CK78" t="s">
        <v>6794</v>
      </c>
      <c r="CL78" t="s">
        <v>6793</v>
      </c>
      <c r="CM78" t="s">
        <v>6794</v>
      </c>
      <c r="CN78" t="s">
        <v>6793</v>
      </c>
      <c r="CO78" t="s">
        <v>6794</v>
      </c>
      <c r="CP78" t="s">
        <v>6793</v>
      </c>
      <c r="CQ78" t="s">
        <v>6794</v>
      </c>
      <c r="CR78" t="s">
        <v>7520</v>
      </c>
      <c r="CS78" t="s">
        <v>7521</v>
      </c>
      <c r="CT78" t="s">
        <v>7536</v>
      </c>
      <c r="CU78" t="s">
        <v>6793</v>
      </c>
      <c r="CV78">
        <v>2</v>
      </c>
      <c r="CW78">
        <v>3</v>
      </c>
      <c r="CX78">
        <v>2</v>
      </c>
      <c r="CY78" t="s">
        <v>6794</v>
      </c>
      <c r="EC78">
        <v>1</v>
      </c>
      <c r="ED78" t="s">
        <v>7584</v>
      </c>
      <c r="EL78" t="s">
        <v>6794</v>
      </c>
      <c r="EV78" t="s">
        <v>6966</v>
      </c>
      <c r="PS78" t="s">
        <v>7526</v>
      </c>
      <c r="PT78" t="s">
        <v>7526</v>
      </c>
      <c r="PU78" t="s">
        <v>7527</v>
      </c>
      <c r="PV78" t="s">
        <v>7526</v>
      </c>
      <c r="PW78" t="s">
        <v>7515</v>
      </c>
      <c r="PX78" t="s">
        <v>7515</v>
      </c>
      <c r="PY78" t="s">
        <v>7515</v>
      </c>
      <c r="PZ78" t="s">
        <v>7515</v>
      </c>
      <c r="QA78" t="s">
        <v>7515</v>
      </c>
      <c r="QB78" t="s">
        <v>7515</v>
      </c>
      <c r="QC78" t="s">
        <v>7516</v>
      </c>
      <c r="QD78" t="s">
        <v>7528</v>
      </c>
      <c r="QE78" t="s">
        <v>7529</v>
      </c>
      <c r="QF78" t="s">
        <v>7528</v>
      </c>
      <c r="QG78" t="s">
        <v>7681</v>
      </c>
      <c r="QH78">
        <v>2008</v>
      </c>
      <c r="QI78">
        <v>9</v>
      </c>
      <c r="QJ78">
        <v>1</v>
      </c>
      <c r="QK78" s="329">
        <v>39720</v>
      </c>
      <c r="QL78">
        <v>1</v>
      </c>
      <c r="QM78">
        <v>0</v>
      </c>
      <c r="QN78" t="s">
        <v>212</v>
      </c>
      <c r="QO78">
        <v>2008</v>
      </c>
      <c r="QP78">
        <v>50</v>
      </c>
      <c r="RV78">
        <f t="shared" si="1"/>
        <v>0</v>
      </c>
      <c r="RY78">
        <f t="shared" si="0"/>
        <v>4</v>
      </c>
    </row>
    <row r="79" spans="1:493" x14ac:dyDescent="0.3">
      <c r="A79">
        <v>71063</v>
      </c>
      <c r="B79">
        <v>84</v>
      </c>
      <c r="C79" t="s">
        <v>6793</v>
      </c>
      <c r="D79" t="s">
        <v>6793</v>
      </c>
      <c r="I79" t="s">
        <v>6793</v>
      </c>
      <c r="J79" t="s">
        <v>7516</v>
      </c>
      <c r="K79" t="s">
        <v>7515</v>
      </c>
      <c r="L79" t="s">
        <v>7515</v>
      </c>
      <c r="M79" t="s">
        <v>7515</v>
      </c>
      <c r="N79" t="s">
        <v>7515</v>
      </c>
      <c r="O79" t="s">
        <v>7515</v>
      </c>
      <c r="P79" t="s">
        <v>7515</v>
      </c>
      <c r="Q79" t="s">
        <v>7515</v>
      </c>
      <c r="R79" t="s">
        <v>7515</v>
      </c>
      <c r="S79" t="s">
        <v>7515</v>
      </c>
      <c r="T79" t="s">
        <v>7515</v>
      </c>
      <c r="U79" t="s">
        <v>7515</v>
      </c>
      <c r="V79" t="s">
        <v>7515</v>
      </c>
      <c r="W79" t="s">
        <v>7515</v>
      </c>
      <c r="X79" t="s">
        <v>7515</v>
      </c>
      <c r="Y79" t="s">
        <v>7515</v>
      </c>
      <c r="Z79" t="s">
        <v>7515</v>
      </c>
      <c r="AA79" t="s">
        <v>7515</v>
      </c>
      <c r="AB79" t="s">
        <v>7515</v>
      </c>
      <c r="AC79" t="s">
        <v>7517</v>
      </c>
      <c r="AF79">
        <v>0</v>
      </c>
      <c r="AG79">
        <v>1</v>
      </c>
      <c r="AH79" t="s">
        <v>6845</v>
      </c>
      <c r="AK79" t="s">
        <v>6993</v>
      </c>
      <c r="AL79" t="s">
        <v>6794</v>
      </c>
      <c r="AM79" t="s">
        <v>6794</v>
      </c>
      <c r="AN79" t="s">
        <v>6</v>
      </c>
      <c r="AQ79" t="s">
        <v>7568</v>
      </c>
      <c r="AT79" t="s">
        <v>6813</v>
      </c>
      <c r="AU79" t="s">
        <v>7531</v>
      </c>
      <c r="AV79" t="s">
        <v>7518</v>
      </c>
      <c r="AX79" t="s">
        <v>6794</v>
      </c>
      <c r="AY79" t="s">
        <v>6794</v>
      </c>
      <c r="AZ79" t="s">
        <v>6793</v>
      </c>
      <c r="BA79" t="s">
        <v>6793</v>
      </c>
      <c r="BC79" t="s">
        <v>6794</v>
      </c>
      <c r="BD79" t="s">
        <v>6794</v>
      </c>
      <c r="BE79" t="s">
        <v>6793</v>
      </c>
      <c r="BF79" t="s">
        <v>6793</v>
      </c>
      <c r="BG79" t="s">
        <v>6794</v>
      </c>
      <c r="BH79" t="s">
        <v>6794</v>
      </c>
      <c r="BI79" t="s">
        <v>7026</v>
      </c>
      <c r="BJ79" t="s">
        <v>7024</v>
      </c>
      <c r="BK79" t="s">
        <v>6794</v>
      </c>
      <c r="BM79">
        <v>30</v>
      </c>
      <c r="BN79">
        <v>50</v>
      </c>
      <c r="BO79" t="s">
        <v>7533</v>
      </c>
      <c r="BP79" t="s">
        <v>7554</v>
      </c>
      <c r="BQ79" t="s">
        <v>7026</v>
      </c>
      <c r="BR79" t="s">
        <v>7682</v>
      </c>
      <c r="BS79" t="s">
        <v>7515</v>
      </c>
      <c r="BT79" t="s">
        <v>7516</v>
      </c>
      <c r="BU79" t="s">
        <v>7515</v>
      </c>
      <c r="BV79" t="s">
        <v>7515</v>
      </c>
      <c r="BW79" t="s">
        <v>7515</v>
      </c>
      <c r="BX79" t="s">
        <v>7515</v>
      </c>
      <c r="BY79" t="s">
        <v>7515</v>
      </c>
      <c r="BZ79" t="s">
        <v>7515</v>
      </c>
      <c r="CA79" t="s">
        <v>7515</v>
      </c>
      <c r="CB79" t="s">
        <v>7515</v>
      </c>
      <c r="CC79" t="s">
        <v>7515</v>
      </c>
      <c r="CD79" t="s">
        <v>7515</v>
      </c>
      <c r="CE79" t="s">
        <v>6794</v>
      </c>
      <c r="CI79" t="s">
        <v>6793</v>
      </c>
      <c r="CJ79" t="s">
        <v>6793</v>
      </c>
      <c r="CK79" t="s">
        <v>6794</v>
      </c>
      <c r="CL79" t="s">
        <v>6793</v>
      </c>
      <c r="CM79" t="s">
        <v>6793</v>
      </c>
      <c r="CN79" t="s">
        <v>6793</v>
      </c>
      <c r="CO79" t="s">
        <v>6794</v>
      </c>
      <c r="CP79" t="s">
        <v>6793</v>
      </c>
      <c r="CQ79" t="s">
        <v>6794</v>
      </c>
      <c r="CR79" t="s">
        <v>7520</v>
      </c>
      <c r="CS79" t="s">
        <v>7521</v>
      </c>
      <c r="CT79" t="s">
        <v>7522</v>
      </c>
      <c r="CU79" t="s">
        <v>6793</v>
      </c>
      <c r="CV79">
        <v>2</v>
      </c>
      <c r="CW79">
        <v>5</v>
      </c>
      <c r="CX79">
        <v>4</v>
      </c>
      <c r="CY79" t="s">
        <v>6794</v>
      </c>
      <c r="EC79">
        <v>5</v>
      </c>
      <c r="EE79">
        <v>3</v>
      </c>
      <c r="EF79">
        <v>0</v>
      </c>
      <c r="EG79">
        <v>2</v>
      </c>
      <c r="EH79">
        <v>0</v>
      </c>
      <c r="EI79">
        <v>0</v>
      </c>
      <c r="EJ79">
        <v>0</v>
      </c>
      <c r="EK79">
        <v>0</v>
      </c>
      <c r="EL79" t="s">
        <v>6793</v>
      </c>
      <c r="EM79" t="s">
        <v>6859</v>
      </c>
      <c r="EN79">
        <v>1</v>
      </c>
      <c r="EP79" t="s">
        <v>7683</v>
      </c>
      <c r="EQ79">
        <v>2008</v>
      </c>
      <c r="ER79" t="s">
        <v>7684</v>
      </c>
      <c r="EV79" t="s">
        <v>6794</v>
      </c>
      <c r="PS79" t="s">
        <v>7526</v>
      </c>
      <c r="PT79" t="s">
        <v>7526</v>
      </c>
      <c r="PU79" t="s">
        <v>7526</v>
      </c>
      <c r="PV79" t="s">
        <v>7526</v>
      </c>
      <c r="PW79" t="s">
        <v>7516</v>
      </c>
      <c r="PX79" t="s">
        <v>7515</v>
      </c>
      <c r="PY79" t="s">
        <v>7515</v>
      </c>
      <c r="PZ79" t="s">
        <v>7515</v>
      </c>
      <c r="QA79" t="s">
        <v>7515</v>
      </c>
      <c r="QB79" t="s">
        <v>7515</v>
      </c>
      <c r="QC79" t="s">
        <v>7515</v>
      </c>
      <c r="QD79" t="s">
        <v>7528</v>
      </c>
      <c r="QE79" t="s">
        <v>7539</v>
      </c>
      <c r="QF79" t="s">
        <v>7528</v>
      </c>
      <c r="QG79" t="s">
        <v>7681</v>
      </c>
      <c r="QH79">
        <v>2008</v>
      </c>
      <c r="QI79">
        <v>10</v>
      </c>
      <c r="QJ79">
        <v>1</v>
      </c>
      <c r="QK79" s="329">
        <v>39751</v>
      </c>
      <c r="QL79">
        <v>0</v>
      </c>
      <c r="QM79">
        <v>1</v>
      </c>
      <c r="QN79" t="s">
        <v>212</v>
      </c>
      <c r="QO79">
        <v>2008</v>
      </c>
      <c r="QP79">
        <v>50</v>
      </c>
      <c r="RV79">
        <f t="shared" si="1"/>
        <v>0</v>
      </c>
      <c r="RY79">
        <f t="shared" si="0"/>
        <v>4</v>
      </c>
    </row>
    <row r="80" spans="1:493" x14ac:dyDescent="0.3">
      <c r="A80">
        <v>71064</v>
      </c>
      <c r="B80">
        <v>85</v>
      </c>
      <c r="C80" t="s">
        <v>6793</v>
      </c>
      <c r="D80" t="s">
        <v>6793</v>
      </c>
      <c r="I80" t="s">
        <v>6793</v>
      </c>
      <c r="J80" t="s">
        <v>7515</v>
      </c>
      <c r="K80" t="s">
        <v>7516</v>
      </c>
      <c r="L80" t="s">
        <v>7515</v>
      </c>
      <c r="M80" t="s">
        <v>7515</v>
      </c>
      <c r="N80" t="s">
        <v>7515</v>
      </c>
      <c r="O80" t="s">
        <v>7515</v>
      </c>
      <c r="P80" t="s">
        <v>7515</v>
      </c>
      <c r="Q80" t="s">
        <v>7515</v>
      </c>
      <c r="R80" t="s">
        <v>7515</v>
      </c>
      <c r="S80" t="s">
        <v>7515</v>
      </c>
      <c r="T80" t="s">
        <v>7515</v>
      </c>
      <c r="U80" t="s">
        <v>7515</v>
      </c>
      <c r="V80" t="s">
        <v>7515</v>
      </c>
      <c r="W80" t="s">
        <v>7515</v>
      </c>
      <c r="X80" t="s">
        <v>7515</v>
      </c>
      <c r="Y80" t="s">
        <v>7516</v>
      </c>
      <c r="Z80" t="s">
        <v>7515</v>
      </c>
      <c r="AA80" t="s">
        <v>7515</v>
      </c>
      <c r="AB80" t="s">
        <v>7515</v>
      </c>
      <c r="AC80" t="s">
        <v>6796</v>
      </c>
      <c r="AK80" t="s">
        <v>6985</v>
      </c>
      <c r="AL80" t="s">
        <v>6793</v>
      </c>
      <c r="AM80" t="s">
        <v>6793</v>
      </c>
      <c r="AN80" t="s">
        <v>7680</v>
      </c>
      <c r="AO80">
        <v>0</v>
      </c>
      <c r="AP80">
        <v>15</v>
      </c>
      <c r="AQ80" t="s">
        <v>6992</v>
      </c>
      <c r="AR80" t="s">
        <v>6966</v>
      </c>
      <c r="AS80" t="s">
        <v>6793</v>
      </c>
      <c r="AT80" t="s">
        <v>6813</v>
      </c>
      <c r="AU80" t="s">
        <v>7531</v>
      </c>
      <c r="AV80" t="s">
        <v>6991</v>
      </c>
      <c r="AX80" t="s">
        <v>6794</v>
      </c>
      <c r="AY80" t="s">
        <v>6794</v>
      </c>
      <c r="AZ80" t="s">
        <v>6793</v>
      </c>
      <c r="BA80" t="s">
        <v>6793</v>
      </c>
      <c r="BB80" t="s">
        <v>6794</v>
      </c>
      <c r="BC80" t="s">
        <v>6794</v>
      </c>
      <c r="BD80" t="s">
        <v>6793</v>
      </c>
      <c r="BE80" t="s">
        <v>6794</v>
      </c>
      <c r="BF80" t="s">
        <v>6794</v>
      </c>
      <c r="BG80" t="s">
        <v>6794</v>
      </c>
      <c r="BH80" t="s">
        <v>6794</v>
      </c>
      <c r="BI80" t="s">
        <v>7021</v>
      </c>
      <c r="BJ80" t="s">
        <v>7024</v>
      </c>
      <c r="BK80" t="s">
        <v>6794</v>
      </c>
      <c r="BM80">
        <v>100</v>
      </c>
      <c r="BN80">
        <v>50</v>
      </c>
      <c r="BO80" t="s">
        <v>7533</v>
      </c>
      <c r="BP80" t="s">
        <v>6</v>
      </c>
      <c r="BQ80" t="s">
        <v>7559</v>
      </c>
      <c r="BR80" t="s">
        <v>7561</v>
      </c>
      <c r="BS80" t="s">
        <v>7516</v>
      </c>
      <c r="BT80" t="s">
        <v>7515</v>
      </c>
      <c r="BU80" t="s">
        <v>7515</v>
      </c>
      <c r="BV80" t="s">
        <v>7515</v>
      </c>
      <c r="BW80" t="s">
        <v>7515</v>
      </c>
      <c r="BX80" t="s">
        <v>7515</v>
      </c>
      <c r="BY80" t="s">
        <v>7515</v>
      </c>
      <c r="BZ80" t="s">
        <v>7515</v>
      </c>
      <c r="CA80" t="s">
        <v>7515</v>
      </c>
      <c r="CB80" t="s">
        <v>7515</v>
      </c>
      <c r="CC80" t="s">
        <v>7515</v>
      </c>
      <c r="CD80" t="s">
        <v>7515</v>
      </c>
      <c r="CE80" t="s">
        <v>6794</v>
      </c>
      <c r="CF80" t="s">
        <v>7614</v>
      </c>
      <c r="CG80">
        <v>125</v>
      </c>
      <c r="CH80" t="s">
        <v>7592</v>
      </c>
      <c r="CI80" t="s">
        <v>6793</v>
      </c>
      <c r="CJ80" t="s">
        <v>6793</v>
      </c>
      <c r="CK80" t="s">
        <v>6794</v>
      </c>
      <c r="CL80" t="s">
        <v>6793</v>
      </c>
      <c r="CM80" t="s">
        <v>6793</v>
      </c>
      <c r="CN80" t="s">
        <v>6794</v>
      </c>
      <c r="CO80" t="s">
        <v>6794</v>
      </c>
      <c r="CP80" t="s">
        <v>6793</v>
      </c>
      <c r="CQ80" t="s">
        <v>6794</v>
      </c>
      <c r="CR80" t="s">
        <v>7520</v>
      </c>
      <c r="CS80" t="s">
        <v>7521</v>
      </c>
      <c r="CT80" t="s">
        <v>7522</v>
      </c>
      <c r="CU80" t="s">
        <v>6793</v>
      </c>
      <c r="CV80">
        <v>2</v>
      </c>
      <c r="CW80">
        <v>3</v>
      </c>
      <c r="CX80">
        <v>3</v>
      </c>
      <c r="CY80" t="s">
        <v>6793</v>
      </c>
      <c r="CZ80">
        <v>1</v>
      </c>
      <c r="DA80" t="s">
        <v>7680</v>
      </c>
      <c r="DB80">
        <v>9</v>
      </c>
      <c r="DC80">
        <v>2008</v>
      </c>
      <c r="DD80" t="s">
        <v>7557</v>
      </c>
      <c r="DE80" t="s">
        <v>7680</v>
      </c>
      <c r="DF80">
        <v>9</v>
      </c>
      <c r="DG80">
        <v>2008</v>
      </c>
      <c r="EC80">
        <v>4</v>
      </c>
      <c r="EE80">
        <v>0</v>
      </c>
      <c r="EF80">
        <v>1</v>
      </c>
      <c r="EG80">
        <v>0</v>
      </c>
      <c r="EH80">
        <v>0</v>
      </c>
      <c r="EI80">
        <v>2</v>
      </c>
      <c r="EJ80">
        <v>0</v>
      </c>
      <c r="EK80">
        <v>1</v>
      </c>
      <c r="EL80" t="s">
        <v>6794</v>
      </c>
      <c r="EV80" t="s">
        <v>6794</v>
      </c>
      <c r="PS80" t="s">
        <v>7527</v>
      </c>
      <c r="PT80" t="s">
        <v>7527</v>
      </c>
      <c r="PU80" t="s">
        <v>7526</v>
      </c>
      <c r="PV80" t="s">
        <v>7527</v>
      </c>
      <c r="PW80" t="s">
        <v>7515</v>
      </c>
      <c r="PX80" t="s">
        <v>7515</v>
      </c>
      <c r="PY80" t="s">
        <v>7515</v>
      </c>
      <c r="PZ80" t="s">
        <v>7516</v>
      </c>
      <c r="QA80" t="s">
        <v>7515</v>
      </c>
      <c r="QB80" t="s">
        <v>7515</v>
      </c>
      <c r="QC80" t="s">
        <v>7515</v>
      </c>
      <c r="QD80" t="s">
        <v>7528</v>
      </c>
      <c r="QE80" t="s">
        <v>7529</v>
      </c>
      <c r="QF80" t="s">
        <v>7528</v>
      </c>
      <c r="QG80" t="s">
        <v>7681</v>
      </c>
      <c r="QH80">
        <v>2008</v>
      </c>
      <c r="QI80">
        <v>5</v>
      </c>
      <c r="QJ80">
        <v>1</v>
      </c>
      <c r="QK80" s="329">
        <v>39584</v>
      </c>
      <c r="QL80">
        <v>1</v>
      </c>
      <c r="QM80">
        <v>0</v>
      </c>
      <c r="QN80" t="s">
        <v>212</v>
      </c>
      <c r="QO80">
        <v>2008</v>
      </c>
      <c r="QP80">
        <v>50</v>
      </c>
      <c r="RV80">
        <f t="shared" si="1"/>
        <v>3</v>
      </c>
      <c r="RY80">
        <f t="shared" si="0"/>
        <v>10</v>
      </c>
    </row>
    <row r="81" spans="1:493" x14ac:dyDescent="0.3">
      <c r="A81">
        <v>71065</v>
      </c>
      <c r="B81">
        <v>87</v>
      </c>
      <c r="C81" t="s">
        <v>6793</v>
      </c>
      <c r="D81" t="s">
        <v>6793</v>
      </c>
      <c r="I81" t="s">
        <v>6793</v>
      </c>
      <c r="J81" t="s">
        <v>7515</v>
      </c>
      <c r="K81" t="s">
        <v>7515</v>
      </c>
      <c r="L81" t="s">
        <v>7515</v>
      </c>
      <c r="M81" t="s">
        <v>7515</v>
      </c>
      <c r="N81" t="s">
        <v>7515</v>
      </c>
      <c r="O81" t="s">
        <v>7515</v>
      </c>
      <c r="P81" t="s">
        <v>7515</v>
      </c>
      <c r="Q81" t="s">
        <v>7515</v>
      </c>
      <c r="R81" t="s">
        <v>7515</v>
      </c>
      <c r="S81" t="s">
        <v>7515</v>
      </c>
      <c r="T81" t="s">
        <v>7515</v>
      </c>
      <c r="U81" t="s">
        <v>7515</v>
      </c>
      <c r="V81" t="s">
        <v>7515</v>
      </c>
      <c r="W81" t="s">
        <v>7515</v>
      </c>
      <c r="X81" t="s">
        <v>7515</v>
      </c>
      <c r="Y81" t="s">
        <v>7515</v>
      </c>
      <c r="Z81" t="s">
        <v>7515</v>
      </c>
      <c r="AA81" t="s">
        <v>7516</v>
      </c>
      <c r="AB81" t="s">
        <v>7515</v>
      </c>
      <c r="AC81" t="s">
        <v>7517</v>
      </c>
      <c r="AF81">
        <v>0</v>
      </c>
      <c r="AG81">
        <v>23</v>
      </c>
      <c r="AH81" t="s">
        <v>6845</v>
      </c>
      <c r="AK81" t="s">
        <v>6994</v>
      </c>
      <c r="AL81" t="s">
        <v>6794</v>
      </c>
      <c r="AM81" t="s">
        <v>6794</v>
      </c>
      <c r="AN81" t="s">
        <v>7680</v>
      </c>
      <c r="AO81">
        <v>0</v>
      </c>
      <c r="AP81">
        <v>23</v>
      </c>
      <c r="AQ81" t="s">
        <v>6988</v>
      </c>
      <c r="AR81" t="s">
        <v>6966</v>
      </c>
      <c r="AS81" t="s">
        <v>6966</v>
      </c>
      <c r="AT81" t="s">
        <v>6813</v>
      </c>
      <c r="AU81" t="s">
        <v>7531</v>
      </c>
      <c r="AV81" t="s">
        <v>6991</v>
      </c>
      <c r="AX81" t="s">
        <v>6793</v>
      </c>
      <c r="AY81" t="s">
        <v>6794</v>
      </c>
      <c r="AZ81" t="s">
        <v>6793</v>
      </c>
      <c r="BA81" t="s">
        <v>6793</v>
      </c>
      <c r="BB81" t="s">
        <v>6794</v>
      </c>
      <c r="BC81" t="s">
        <v>6794</v>
      </c>
      <c r="BD81" t="s">
        <v>6793</v>
      </c>
      <c r="BE81" t="s">
        <v>6793</v>
      </c>
      <c r="BF81" t="s">
        <v>6794</v>
      </c>
      <c r="BG81" t="s">
        <v>6794</v>
      </c>
      <c r="BH81" t="s">
        <v>6794</v>
      </c>
      <c r="BI81" t="s">
        <v>7029</v>
      </c>
      <c r="BJ81" t="s">
        <v>7024</v>
      </c>
      <c r="BK81" t="s">
        <v>6794</v>
      </c>
      <c r="BM81">
        <v>35</v>
      </c>
      <c r="BN81">
        <v>50</v>
      </c>
      <c r="BO81" t="s">
        <v>7519</v>
      </c>
      <c r="BP81" t="s">
        <v>6</v>
      </c>
      <c r="BQ81" t="s">
        <v>7559</v>
      </c>
      <c r="BR81" t="s">
        <v>7543</v>
      </c>
      <c r="BS81" t="s">
        <v>7515</v>
      </c>
      <c r="BT81" t="s">
        <v>7515</v>
      </c>
      <c r="BU81" t="s">
        <v>7516</v>
      </c>
      <c r="BV81" t="s">
        <v>7515</v>
      </c>
      <c r="BW81" t="s">
        <v>7515</v>
      </c>
      <c r="BX81" t="s">
        <v>7515</v>
      </c>
      <c r="BY81" t="s">
        <v>7515</v>
      </c>
      <c r="BZ81" t="s">
        <v>7515</v>
      </c>
      <c r="CA81" t="s">
        <v>7515</v>
      </c>
      <c r="CB81" t="s">
        <v>7515</v>
      </c>
      <c r="CC81" t="s">
        <v>7515</v>
      </c>
      <c r="CD81" t="s">
        <v>7515</v>
      </c>
      <c r="CE81" t="s">
        <v>6794</v>
      </c>
      <c r="CI81" t="s">
        <v>6793</v>
      </c>
      <c r="CJ81" t="s">
        <v>6794</v>
      </c>
      <c r="CK81" t="s">
        <v>6794</v>
      </c>
      <c r="CL81" t="s">
        <v>6794</v>
      </c>
      <c r="CM81" t="s">
        <v>6794</v>
      </c>
      <c r="CN81" t="s">
        <v>6794</v>
      </c>
      <c r="CO81" t="s">
        <v>6794</v>
      </c>
      <c r="CP81" t="s">
        <v>6794</v>
      </c>
      <c r="CQ81" t="s">
        <v>6794</v>
      </c>
      <c r="CR81" t="s">
        <v>7520</v>
      </c>
      <c r="CS81" t="s">
        <v>7521</v>
      </c>
      <c r="CT81" t="s">
        <v>7536</v>
      </c>
      <c r="CU81" t="s">
        <v>6793</v>
      </c>
      <c r="CV81">
        <v>3</v>
      </c>
      <c r="CW81">
        <v>4</v>
      </c>
      <c r="CX81">
        <v>5</v>
      </c>
      <c r="CY81" t="s">
        <v>6794</v>
      </c>
      <c r="EC81">
        <v>1</v>
      </c>
      <c r="ED81" t="s">
        <v>7584</v>
      </c>
      <c r="EL81" t="s">
        <v>6794</v>
      </c>
      <c r="EV81" t="s">
        <v>6793</v>
      </c>
      <c r="KT81" t="s">
        <v>7524</v>
      </c>
      <c r="KU81" t="s">
        <v>6</v>
      </c>
      <c r="KX81" t="s">
        <v>7578</v>
      </c>
      <c r="LA81" t="s">
        <v>6794</v>
      </c>
      <c r="LB81" t="s">
        <v>6793</v>
      </c>
      <c r="PS81" t="s">
        <v>7526</v>
      </c>
      <c r="PT81" t="s">
        <v>7526</v>
      </c>
      <c r="PU81" t="s">
        <v>7526</v>
      </c>
      <c r="PV81" t="s">
        <v>7527</v>
      </c>
      <c r="PW81" t="s">
        <v>7515</v>
      </c>
      <c r="PX81" t="s">
        <v>7515</v>
      </c>
      <c r="PY81" t="s">
        <v>7515</v>
      </c>
      <c r="PZ81" t="s">
        <v>7515</v>
      </c>
      <c r="QA81" t="s">
        <v>7515</v>
      </c>
      <c r="QB81" t="s">
        <v>7515</v>
      </c>
      <c r="QC81" t="s">
        <v>7516</v>
      </c>
      <c r="QD81" t="s">
        <v>7528</v>
      </c>
      <c r="QE81" t="s">
        <v>7529</v>
      </c>
      <c r="QF81" t="s">
        <v>7528</v>
      </c>
      <c r="QG81" t="s">
        <v>7681</v>
      </c>
      <c r="QH81">
        <v>2008</v>
      </c>
      <c r="QI81">
        <v>12</v>
      </c>
      <c r="QJ81">
        <v>1</v>
      </c>
      <c r="QK81" s="329">
        <v>39785</v>
      </c>
      <c r="QL81">
        <v>0</v>
      </c>
      <c r="QM81">
        <v>1</v>
      </c>
      <c r="QN81" t="s">
        <v>194</v>
      </c>
      <c r="QO81">
        <v>0</v>
      </c>
      <c r="QP81">
        <v>88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1</v>
      </c>
      <c r="RK81">
        <v>0</v>
      </c>
      <c r="RL81">
        <v>0</v>
      </c>
      <c r="RM81">
        <v>0</v>
      </c>
      <c r="RN81">
        <v>0</v>
      </c>
      <c r="RO81">
        <v>0</v>
      </c>
      <c r="RP81">
        <v>0</v>
      </c>
      <c r="RQ81">
        <v>0</v>
      </c>
      <c r="RR81">
        <v>0</v>
      </c>
      <c r="RS81">
        <v>0</v>
      </c>
      <c r="RT81">
        <v>0</v>
      </c>
      <c r="RU81">
        <v>0</v>
      </c>
      <c r="RV81">
        <f t="shared" si="1"/>
        <v>2</v>
      </c>
      <c r="RY81">
        <f t="shared" si="0"/>
        <v>6</v>
      </c>
    </row>
    <row r="82" spans="1:493" x14ac:dyDescent="0.3">
      <c r="A82">
        <v>71066</v>
      </c>
      <c r="B82">
        <v>89</v>
      </c>
      <c r="C82" t="s">
        <v>6793</v>
      </c>
      <c r="D82" t="s">
        <v>6793</v>
      </c>
      <c r="I82" t="s">
        <v>6793</v>
      </c>
      <c r="J82" t="s">
        <v>7515</v>
      </c>
      <c r="K82" t="s">
        <v>7515</v>
      </c>
      <c r="L82" t="s">
        <v>7515</v>
      </c>
      <c r="M82" t="s">
        <v>7515</v>
      </c>
      <c r="N82" t="s">
        <v>7515</v>
      </c>
      <c r="O82" t="s">
        <v>7515</v>
      </c>
      <c r="P82" t="s">
        <v>7515</v>
      </c>
      <c r="Q82" t="s">
        <v>7515</v>
      </c>
      <c r="R82" t="s">
        <v>7515</v>
      </c>
      <c r="S82" t="s">
        <v>7515</v>
      </c>
      <c r="T82" t="s">
        <v>7515</v>
      </c>
      <c r="U82" t="s">
        <v>7515</v>
      </c>
      <c r="V82" t="s">
        <v>7515</v>
      </c>
      <c r="W82" t="s">
        <v>7515</v>
      </c>
      <c r="X82" t="s">
        <v>7515</v>
      </c>
      <c r="Y82" t="s">
        <v>7516</v>
      </c>
      <c r="Z82" t="s">
        <v>7515</v>
      </c>
      <c r="AA82" t="s">
        <v>7515</v>
      </c>
      <c r="AB82" t="s">
        <v>7515</v>
      </c>
      <c r="AC82" t="s">
        <v>6796</v>
      </c>
      <c r="AK82" t="s">
        <v>6985</v>
      </c>
      <c r="AL82" t="s">
        <v>6793</v>
      </c>
      <c r="AM82" t="s">
        <v>6793</v>
      </c>
      <c r="AN82" t="s">
        <v>6</v>
      </c>
      <c r="AQ82" t="s">
        <v>6992</v>
      </c>
      <c r="AR82" t="s">
        <v>6794</v>
      </c>
      <c r="AS82" t="s">
        <v>6793</v>
      </c>
      <c r="AT82" t="s">
        <v>6813</v>
      </c>
      <c r="AU82" t="s">
        <v>7531</v>
      </c>
      <c r="AV82" t="s">
        <v>7518</v>
      </c>
      <c r="AX82" t="s">
        <v>6794</v>
      </c>
      <c r="AY82" t="s">
        <v>6794</v>
      </c>
      <c r="AZ82" t="s">
        <v>6794</v>
      </c>
      <c r="BA82" t="s">
        <v>6794</v>
      </c>
      <c r="BB82" t="s">
        <v>6793</v>
      </c>
      <c r="BC82" t="s">
        <v>6794</v>
      </c>
      <c r="BD82" t="s">
        <v>6794</v>
      </c>
      <c r="BE82" t="s">
        <v>6793</v>
      </c>
      <c r="BF82" t="s">
        <v>6794</v>
      </c>
      <c r="BG82" t="s">
        <v>6794</v>
      </c>
      <c r="BH82" t="s">
        <v>6794</v>
      </c>
      <c r="BI82" t="s">
        <v>7026</v>
      </c>
      <c r="BJ82" t="s">
        <v>7686</v>
      </c>
      <c r="BK82" t="s">
        <v>6794</v>
      </c>
      <c r="BM82">
        <v>25</v>
      </c>
      <c r="BN82">
        <v>40</v>
      </c>
      <c r="BO82" t="s">
        <v>7519</v>
      </c>
      <c r="BP82" t="s">
        <v>7603</v>
      </c>
      <c r="BQ82" t="s">
        <v>7026</v>
      </c>
      <c r="BR82" t="s">
        <v>7682</v>
      </c>
      <c r="BS82" t="s">
        <v>7516</v>
      </c>
      <c r="BT82" t="s">
        <v>7515</v>
      </c>
      <c r="BU82" t="s">
        <v>7515</v>
      </c>
      <c r="BV82" t="s">
        <v>7515</v>
      </c>
      <c r="BW82" t="s">
        <v>7515</v>
      </c>
      <c r="BX82" t="s">
        <v>7515</v>
      </c>
      <c r="BY82" t="s">
        <v>7515</v>
      </c>
      <c r="BZ82" t="s">
        <v>7515</v>
      </c>
      <c r="CA82" t="s">
        <v>7515</v>
      </c>
      <c r="CB82" t="s">
        <v>7515</v>
      </c>
      <c r="CC82" t="s">
        <v>7515</v>
      </c>
      <c r="CD82" t="s">
        <v>7515</v>
      </c>
      <c r="CE82" t="s">
        <v>6793</v>
      </c>
      <c r="CF82" t="s">
        <v>7579</v>
      </c>
      <c r="CG82" t="s">
        <v>7581</v>
      </c>
      <c r="CH82" t="s">
        <v>7566</v>
      </c>
      <c r="CI82" t="s">
        <v>6793</v>
      </c>
      <c r="CJ82" t="s">
        <v>6793</v>
      </c>
      <c r="CK82" t="s">
        <v>6794</v>
      </c>
      <c r="CL82" t="s">
        <v>6793</v>
      </c>
      <c r="CM82" t="s">
        <v>6793</v>
      </c>
      <c r="CN82" t="s">
        <v>6794</v>
      </c>
      <c r="CO82" t="s">
        <v>6794</v>
      </c>
      <c r="CP82" t="s">
        <v>6793</v>
      </c>
      <c r="CQ82" t="s">
        <v>6794</v>
      </c>
      <c r="CR82" t="s">
        <v>7545</v>
      </c>
      <c r="CS82" t="s">
        <v>7521</v>
      </c>
      <c r="CT82" t="s">
        <v>7587</v>
      </c>
      <c r="CU82" t="s">
        <v>6794</v>
      </c>
      <c r="CV82">
        <v>2</v>
      </c>
      <c r="CW82">
        <v>3</v>
      </c>
      <c r="CX82">
        <v>2</v>
      </c>
      <c r="EC82">
        <v>1</v>
      </c>
      <c r="ED82" t="s">
        <v>7584</v>
      </c>
      <c r="EV82" t="s">
        <v>6793</v>
      </c>
      <c r="LC82" t="s">
        <v>7538</v>
      </c>
      <c r="LD82" t="s">
        <v>7680</v>
      </c>
      <c r="LE82">
        <v>12</v>
      </c>
      <c r="LF82">
        <v>2008</v>
      </c>
      <c r="LH82" t="s">
        <v>7527</v>
      </c>
      <c r="LJ82" t="s">
        <v>6794</v>
      </c>
      <c r="LK82" t="s">
        <v>6966</v>
      </c>
      <c r="LL82" t="s">
        <v>31</v>
      </c>
      <c r="LM82" t="s">
        <v>31</v>
      </c>
      <c r="LS82" t="s">
        <v>31</v>
      </c>
      <c r="PS82" t="s">
        <v>7527</v>
      </c>
      <c r="PT82" t="s">
        <v>7526</v>
      </c>
      <c r="PU82" t="s">
        <v>7527</v>
      </c>
      <c r="PW82" t="s">
        <v>7516</v>
      </c>
      <c r="PX82" t="s">
        <v>7515</v>
      </c>
      <c r="PY82" t="s">
        <v>7515</v>
      </c>
      <c r="PZ82" t="s">
        <v>7515</v>
      </c>
      <c r="QA82" t="s">
        <v>7515</v>
      </c>
      <c r="QB82" t="s">
        <v>7515</v>
      </c>
      <c r="QC82" t="s">
        <v>7515</v>
      </c>
      <c r="QD82" t="s">
        <v>7528</v>
      </c>
      <c r="QE82" t="s">
        <v>7529</v>
      </c>
      <c r="QF82" t="s">
        <v>7528</v>
      </c>
      <c r="QG82" t="s">
        <v>7681</v>
      </c>
      <c r="QH82">
        <v>2008</v>
      </c>
      <c r="QI82">
        <v>7</v>
      </c>
      <c r="QJ82">
        <v>1</v>
      </c>
      <c r="QK82" s="329">
        <v>39653</v>
      </c>
      <c r="QL82">
        <v>1</v>
      </c>
      <c r="QM82">
        <v>0</v>
      </c>
      <c r="QN82" t="s">
        <v>212</v>
      </c>
      <c r="QO82">
        <v>2008</v>
      </c>
      <c r="QP82">
        <v>50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  <c r="RJ82">
        <v>0</v>
      </c>
      <c r="RK82">
        <v>1</v>
      </c>
      <c r="RL82">
        <v>1</v>
      </c>
      <c r="RM82">
        <v>0</v>
      </c>
      <c r="RN82">
        <v>0</v>
      </c>
      <c r="RO82">
        <v>0</v>
      </c>
      <c r="RP82">
        <v>0</v>
      </c>
      <c r="RQ82">
        <v>0</v>
      </c>
      <c r="RR82">
        <v>0</v>
      </c>
      <c r="RS82">
        <v>0</v>
      </c>
      <c r="RT82">
        <v>0</v>
      </c>
      <c r="RU82">
        <v>0</v>
      </c>
      <c r="RV82">
        <f t="shared" si="1"/>
        <v>0</v>
      </c>
      <c r="RY82">
        <f t="shared" ref="RY82:RY145" si="2">VLOOKUP(BI82,$RZ$2:$SF$15,7,FALSE)</f>
        <v>4</v>
      </c>
    </row>
    <row r="83" spans="1:493" x14ac:dyDescent="0.3">
      <c r="A83">
        <v>71067</v>
      </c>
      <c r="B83">
        <v>90</v>
      </c>
      <c r="C83" t="s">
        <v>6793</v>
      </c>
      <c r="D83" t="s">
        <v>6793</v>
      </c>
      <c r="I83" t="s">
        <v>6793</v>
      </c>
      <c r="J83" t="s">
        <v>7516</v>
      </c>
      <c r="K83" t="s">
        <v>7516</v>
      </c>
      <c r="L83" t="s">
        <v>7515</v>
      </c>
      <c r="M83" t="s">
        <v>7515</v>
      </c>
      <c r="N83" t="s">
        <v>7515</v>
      </c>
      <c r="O83" t="s">
        <v>7515</v>
      </c>
      <c r="P83" t="s">
        <v>7515</v>
      </c>
      <c r="Q83" t="s">
        <v>7515</v>
      </c>
      <c r="R83" t="s">
        <v>7515</v>
      </c>
      <c r="S83" t="s">
        <v>7515</v>
      </c>
      <c r="T83" t="s">
        <v>7515</v>
      </c>
      <c r="U83" t="s">
        <v>7515</v>
      </c>
      <c r="V83" t="s">
        <v>7515</v>
      </c>
      <c r="W83" t="s">
        <v>7515</v>
      </c>
      <c r="X83" t="s">
        <v>7515</v>
      </c>
      <c r="Y83" t="s">
        <v>7515</v>
      </c>
      <c r="Z83" t="s">
        <v>7515</v>
      </c>
      <c r="AA83" t="s">
        <v>7515</v>
      </c>
      <c r="AB83" t="s">
        <v>7515</v>
      </c>
      <c r="AC83" t="s">
        <v>7517</v>
      </c>
      <c r="AF83">
        <v>0</v>
      </c>
      <c r="AG83">
        <v>10</v>
      </c>
      <c r="AH83" t="s">
        <v>6845</v>
      </c>
      <c r="AK83" t="s">
        <v>6993</v>
      </c>
      <c r="AL83" t="s">
        <v>6794</v>
      </c>
      <c r="AM83" t="s">
        <v>6794</v>
      </c>
      <c r="AN83" t="s">
        <v>7680</v>
      </c>
      <c r="AO83">
        <v>0</v>
      </c>
      <c r="AP83">
        <v>15</v>
      </c>
      <c r="AQ83" t="s">
        <v>6988</v>
      </c>
      <c r="AR83" t="s">
        <v>6793</v>
      </c>
      <c r="AS83" t="s">
        <v>6793</v>
      </c>
      <c r="AT83" t="s">
        <v>6813</v>
      </c>
      <c r="AU83" t="s">
        <v>7531</v>
      </c>
      <c r="AV83" t="s">
        <v>6991</v>
      </c>
      <c r="AX83" t="s">
        <v>6794</v>
      </c>
      <c r="AY83" t="s">
        <v>6794</v>
      </c>
      <c r="AZ83" t="s">
        <v>6793</v>
      </c>
      <c r="BA83" t="s">
        <v>6793</v>
      </c>
      <c r="BB83" t="s">
        <v>6793</v>
      </c>
      <c r="BC83" t="s">
        <v>6794</v>
      </c>
      <c r="BD83" t="s">
        <v>6793</v>
      </c>
      <c r="BE83" t="s">
        <v>6794</v>
      </c>
      <c r="BF83" t="s">
        <v>6794</v>
      </c>
      <c r="BG83" t="s">
        <v>6794</v>
      </c>
      <c r="BH83" t="s">
        <v>6794</v>
      </c>
      <c r="BI83" t="s">
        <v>7029</v>
      </c>
      <c r="BJ83" t="s">
        <v>7024</v>
      </c>
      <c r="BK83" t="s">
        <v>6794</v>
      </c>
      <c r="BM83">
        <v>0</v>
      </c>
      <c r="BN83" t="s">
        <v>7532</v>
      </c>
      <c r="BO83" t="s">
        <v>7533</v>
      </c>
      <c r="BP83" t="s">
        <v>7601</v>
      </c>
      <c r="BQ83" t="s">
        <v>7559</v>
      </c>
      <c r="BR83" t="s">
        <v>7594</v>
      </c>
      <c r="BS83" t="s">
        <v>7516</v>
      </c>
      <c r="BT83" t="s">
        <v>7515</v>
      </c>
      <c r="BU83" t="s">
        <v>7515</v>
      </c>
      <c r="BV83" t="s">
        <v>7515</v>
      </c>
      <c r="BW83" t="s">
        <v>7515</v>
      </c>
      <c r="BX83" t="s">
        <v>7515</v>
      </c>
      <c r="BY83" t="s">
        <v>7515</v>
      </c>
      <c r="BZ83" t="s">
        <v>7515</v>
      </c>
      <c r="CA83" t="s">
        <v>7515</v>
      </c>
      <c r="CB83" t="s">
        <v>7515</v>
      </c>
      <c r="CC83" t="s">
        <v>7515</v>
      </c>
      <c r="CD83" t="s">
        <v>7515</v>
      </c>
      <c r="CE83" t="s">
        <v>6794</v>
      </c>
      <c r="CI83" t="s">
        <v>6793</v>
      </c>
      <c r="CJ83" t="s">
        <v>6793</v>
      </c>
      <c r="CK83" t="s">
        <v>6794</v>
      </c>
      <c r="CL83" t="s">
        <v>6793</v>
      </c>
      <c r="CM83" t="s">
        <v>6793</v>
      </c>
      <c r="CN83" t="s">
        <v>6793</v>
      </c>
      <c r="CO83" t="s">
        <v>6794</v>
      </c>
      <c r="CP83" t="s">
        <v>6793</v>
      </c>
      <c r="CQ83" t="s">
        <v>6794</v>
      </c>
      <c r="CR83" t="s">
        <v>7520</v>
      </c>
      <c r="CS83" t="s">
        <v>7521</v>
      </c>
      <c r="CT83" t="s">
        <v>7587</v>
      </c>
      <c r="CU83" t="s">
        <v>6793</v>
      </c>
      <c r="CV83">
        <v>5</v>
      </c>
      <c r="CW83">
        <v>5</v>
      </c>
      <c r="CX83">
        <v>5</v>
      </c>
      <c r="CY83" t="s">
        <v>6794</v>
      </c>
      <c r="EC83">
        <v>2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2</v>
      </c>
      <c r="EK83">
        <v>0</v>
      </c>
      <c r="EL83" t="s">
        <v>6794</v>
      </c>
      <c r="EV83" t="s">
        <v>6793</v>
      </c>
      <c r="HH83" t="s">
        <v>7524</v>
      </c>
      <c r="HI83" t="s">
        <v>31</v>
      </c>
      <c r="HO83" t="s">
        <v>6794</v>
      </c>
      <c r="PS83" t="s">
        <v>7526</v>
      </c>
      <c r="PT83" t="s">
        <v>7526</v>
      </c>
      <c r="PU83" t="s">
        <v>7526</v>
      </c>
      <c r="PV83" t="s">
        <v>7582</v>
      </c>
      <c r="PW83" t="s">
        <v>7515</v>
      </c>
      <c r="PX83" t="s">
        <v>7516</v>
      </c>
      <c r="PY83" t="s">
        <v>7515</v>
      </c>
      <c r="PZ83" t="s">
        <v>7515</v>
      </c>
      <c r="QA83" t="s">
        <v>7515</v>
      </c>
      <c r="QB83" t="s">
        <v>7515</v>
      </c>
      <c r="QC83" t="s">
        <v>7515</v>
      </c>
      <c r="QD83" t="s">
        <v>7528</v>
      </c>
      <c r="QE83" t="s">
        <v>7539</v>
      </c>
      <c r="QF83" t="s">
        <v>7528</v>
      </c>
      <c r="QG83" t="s">
        <v>7681</v>
      </c>
      <c r="QH83">
        <v>2008</v>
      </c>
      <c r="QI83">
        <v>12</v>
      </c>
      <c r="QJ83">
        <v>1</v>
      </c>
      <c r="QK83" s="329">
        <v>39800</v>
      </c>
      <c r="QL83">
        <v>0</v>
      </c>
      <c r="QM83">
        <v>1</v>
      </c>
      <c r="QN83" t="s">
        <v>194</v>
      </c>
      <c r="QO83">
        <v>0</v>
      </c>
      <c r="QP83">
        <v>88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1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</v>
      </c>
      <c r="RI83">
        <v>0</v>
      </c>
      <c r="RJ83">
        <v>0</v>
      </c>
      <c r="RK83">
        <v>0</v>
      </c>
      <c r="RL83">
        <v>0</v>
      </c>
      <c r="RM83">
        <v>0</v>
      </c>
      <c r="RN83">
        <v>0</v>
      </c>
      <c r="RO83">
        <v>0</v>
      </c>
      <c r="RP83">
        <v>0</v>
      </c>
      <c r="RQ83">
        <v>0</v>
      </c>
      <c r="RR83">
        <v>0</v>
      </c>
      <c r="RS83">
        <v>0</v>
      </c>
      <c r="RT83">
        <v>0</v>
      </c>
      <c r="RU83">
        <v>0</v>
      </c>
      <c r="RV83">
        <f t="shared" ref="RV83:RV146" si="3">IF(AP83="Don't Know",-1,IF(AP83&gt;=30,1,IF(AP83&gt;=20,2,IF(AP83&gt;=15,3,IF(AP83&gt;=10,4,IF(AP83&gt;=5,5,IF(AP83&gt;0,6,0)))))))</f>
        <v>3</v>
      </c>
      <c r="RY83">
        <f t="shared" si="2"/>
        <v>6</v>
      </c>
    </row>
    <row r="84" spans="1:493" x14ac:dyDescent="0.3">
      <c r="A84">
        <v>71068</v>
      </c>
      <c r="B84">
        <v>91</v>
      </c>
      <c r="C84" t="s">
        <v>6793</v>
      </c>
      <c r="D84" t="s">
        <v>6794</v>
      </c>
      <c r="E84">
        <v>2</v>
      </c>
      <c r="I84" t="s">
        <v>6793</v>
      </c>
      <c r="J84" t="s">
        <v>7515</v>
      </c>
      <c r="K84" t="s">
        <v>7515</v>
      </c>
      <c r="L84" t="s">
        <v>7515</v>
      </c>
      <c r="M84" t="s">
        <v>7515</v>
      </c>
      <c r="N84" t="s">
        <v>7515</v>
      </c>
      <c r="O84" t="s">
        <v>7515</v>
      </c>
      <c r="P84" t="s">
        <v>7515</v>
      </c>
      <c r="Q84" t="s">
        <v>7515</v>
      </c>
      <c r="R84" t="s">
        <v>7515</v>
      </c>
      <c r="S84" t="s">
        <v>7515</v>
      </c>
      <c r="T84" t="s">
        <v>7515</v>
      </c>
      <c r="U84" t="s">
        <v>7515</v>
      </c>
      <c r="V84" t="s">
        <v>7515</v>
      </c>
      <c r="W84" t="s">
        <v>7515</v>
      </c>
      <c r="X84" t="s">
        <v>7515</v>
      </c>
      <c r="Y84" t="s">
        <v>7516</v>
      </c>
      <c r="Z84" t="s">
        <v>7515</v>
      </c>
      <c r="AA84" t="s">
        <v>7515</v>
      </c>
      <c r="AB84" t="s">
        <v>7515</v>
      </c>
      <c r="AD84">
        <v>1</v>
      </c>
      <c r="AE84">
        <v>0</v>
      </c>
      <c r="AK84" t="s">
        <v>6757</v>
      </c>
      <c r="AL84" t="s">
        <v>6793</v>
      </c>
      <c r="AM84" t="s">
        <v>6793</v>
      </c>
      <c r="AN84" t="s">
        <v>7680</v>
      </c>
      <c r="AO84">
        <v>0</v>
      </c>
      <c r="AP84">
        <v>28</v>
      </c>
      <c r="AQ84" t="s">
        <v>6988</v>
      </c>
      <c r="AR84" t="s">
        <v>6793</v>
      </c>
      <c r="AS84" t="s">
        <v>6793</v>
      </c>
      <c r="AT84" t="s">
        <v>6813</v>
      </c>
      <c r="AU84" t="s">
        <v>7531</v>
      </c>
      <c r="AV84" t="s">
        <v>6991</v>
      </c>
      <c r="AX84" t="s">
        <v>6793</v>
      </c>
      <c r="AY84" t="s">
        <v>6793</v>
      </c>
      <c r="AZ84" t="s">
        <v>6793</v>
      </c>
      <c r="BA84" t="s">
        <v>6793</v>
      </c>
      <c r="BB84" t="s">
        <v>6793</v>
      </c>
      <c r="BC84" t="s">
        <v>6793</v>
      </c>
      <c r="BD84" t="s">
        <v>6793</v>
      </c>
      <c r="BE84" t="s">
        <v>6793</v>
      </c>
      <c r="BF84" t="s">
        <v>6794</v>
      </c>
      <c r="BG84" t="s">
        <v>6794</v>
      </c>
      <c r="BH84" t="s">
        <v>6794</v>
      </c>
      <c r="BI84" t="s">
        <v>7021</v>
      </c>
      <c r="BJ84" t="s">
        <v>7025</v>
      </c>
      <c r="BK84" t="s">
        <v>6794</v>
      </c>
      <c r="BM84" t="s">
        <v>7547</v>
      </c>
      <c r="BN84" t="s">
        <v>7532</v>
      </c>
      <c r="BO84" t="s">
        <v>7519</v>
      </c>
      <c r="BP84" t="s">
        <v>6</v>
      </c>
      <c r="BQ84" t="s">
        <v>7559</v>
      </c>
      <c r="BR84" t="s">
        <v>6757</v>
      </c>
      <c r="BS84" t="s">
        <v>7515</v>
      </c>
      <c r="BT84" t="s">
        <v>7516</v>
      </c>
      <c r="BU84" t="s">
        <v>7516</v>
      </c>
      <c r="BV84" t="s">
        <v>7515</v>
      </c>
      <c r="BW84" t="s">
        <v>7515</v>
      </c>
      <c r="BX84" t="s">
        <v>7515</v>
      </c>
      <c r="BY84" t="s">
        <v>7515</v>
      </c>
      <c r="BZ84" t="s">
        <v>7515</v>
      </c>
      <c r="CA84" t="s">
        <v>7515</v>
      </c>
      <c r="CB84" t="s">
        <v>7515</v>
      </c>
      <c r="CC84" t="s">
        <v>7515</v>
      </c>
      <c r="CD84" t="s">
        <v>7515</v>
      </c>
      <c r="CE84" t="s">
        <v>6794</v>
      </c>
      <c r="CI84" t="s">
        <v>6793</v>
      </c>
      <c r="CJ84" t="s">
        <v>6793</v>
      </c>
      <c r="CK84" t="s">
        <v>6794</v>
      </c>
      <c r="CL84" t="s">
        <v>6966</v>
      </c>
      <c r="CM84" t="s">
        <v>6794</v>
      </c>
      <c r="CN84" t="s">
        <v>6794</v>
      </c>
      <c r="CO84" t="s">
        <v>6794</v>
      </c>
      <c r="CP84" t="s">
        <v>6793</v>
      </c>
      <c r="CQ84" t="s">
        <v>6794</v>
      </c>
      <c r="CR84" t="s">
        <v>7520</v>
      </c>
      <c r="CS84" t="s">
        <v>7521</v>
      </c>
      <c r="CT84" t="s">
        <v>7536</v>
      </c>
      <c r="CU84" t="s">
        <v>6793</v>
      </c>
      <c r="CV84">
        <v>3</v>
      </c>
      <c r="CW84">
        <v>4</v>
      </c>
      <c r="CX84">
        <v>4</v>
      </c>
      <c r="CY84" t="s">
        <v>6793</v>
      </c>
      <c r="CZ84" t="s">
        <v>7547</v>
      </c>
      <c r="DA84" t="s">
        <v>7680</v>
      </c>
      <c r="DB84">
        <v>1</v>
      </c>
      <c r="DC84">
        <v>2005</v>
      </c>
      <c r="DD84" t="s">
        <v>7557</v>
      </c>
      <c r="DE84" t="s">
        <v>7680</v>
      </c>
      <c r="DF84">
        <v>6</v>
      </c>
      <c r="DG84">
        <v>2009</v>
      </c>
      <c r="DH84" t="s">
        <v>31</v>
      </c>
      <c r="DK84" t="s">
        <v>31</v>
      </c>
      <c r="DL84" t="s">
        <v>31</v>
      </c>
      <c r="DO84" t="s">
        <v>31</v>
      </c>
      <c r="DR84" t="s">
        <v>31</v>
      </c>
      <c r="DS84" t="s">
        <v>31</v>
      </c>
      <c r="DV84" t="s">
        <v>31</v>
      </c>
      <c r="DY84" t="s">
        <v>31</v>
      </c>
      <c r="DZ84" t="s">
        <v>31</v>
      </c>
      <c r="EC84">
        <v>4</v>
      </c>
      <c r="EE84">
        <v>0</v>
      </c>
      <c r="EF84">
        <v>0</v>
      </c>
      <c r="EG84">
        <v>0</v>
      </c>
      <c r="EH84">
        <v>2</v>
      </c>
      <c r="EI84">
        <v>0</v>
      </c>
      <c r="EJ84">
        <v>2</v>
      </c>
      <c r="EK84">
        <v>0</v>
      </c>
      <c r="EL84" t="s">
        <v>6793</v>
      </c>
      <c r="EM84" t="s">
        <v>6859</v>
      </c>
      <c r="EN84">
        <v>1</v>
      </c>
      <c r="EP84" t="s">
        <v>7683</v>
      </c>
      <c r="EQ84">
        <v>2008</v>
      </c>
      <c r="ER84" t="s">
        <v>7684</v>
      </c>
      <c r="EV84" t="s">
        <v>6794</v>
      </c>
      <c r="PS84" t="s">
        <v>7527</v>
      </c>
      <c r="PT84" t="s">
        <v>6</v>
      </c>
      <c r="PU84" t="s">
        <v>7527</v>
      </c>
      <c r="PV84" t="s">
        <v>7527</v>
      </c>
      <c r="PW84" t="s">
        <v>7516</v>
      </c>
      <c r="PX84" t="s">
        <v>7515</v>
      </c>
      <c r="PY84" t="s">
        <v>7515</v>
      </c>
      <c r="PZ84" t="s">
        <v>7515</v>
      </c>
      <c r="QA84" t="s">
        <v>7515</v>
      </c>
      <c r="QB84" t="s">
        <v>7515</v>
      </c>
      <c r="QC84" t="s">
        <v>7515</v>
      </c>
      <c r="QD84" t="s">
        <v>7528</v>
      </c>
      <c r="QE84" t="s">
        <v>7529</v>
      </c>
      <c r="QF84" t="s">
        <v>7528</v>
      </c>
      <c r="QG84" t="s">
        <v>7681</v>
      </c>
      <c r="QH84">
        <v>2008</v>
      </c>
      <c r="QI84">
        <v>10</v>
      </c>
      <c r="QJ84">
        <v>2</v>
      </c>
      <c r="QK84" s="329">
        <v>39737</v>
      </c>
      <c r="QL84">
        <v>1</v>
      </c>
      <c r="QM84">
        <v>0</v>
      </c>
      <c r="QN84" t="s">
        <v>194</v>
      </c>
      <c r="QO84">
        <v>0</v>
      </c>
      <c r="QP84">
        <v>88</v>
      </c>
      <c r="RV84">
        <f t="shared" si="3"/>
        <v>2</v>
      </c>
      <c r="RY84">
        <f t="shared" si="2"/>
        <v>10</v>
      </c>
    </row>
    <row r="85" spans="1:493" x14ac:dyDescent="0.3">
      <c r="A85">
        <v>71069</v>
      </c>
      <c r="B85">
        <v>93</v>
      </c>
      <c r="C85" t="s">
        <v>6793</v>
      </c>
      <c r="D85" t="s">
        <v>6793</v>
      </c>
      <c r="I85" t="s">
        <v>6793</v>
      </c>
      <c r="J85" t="s">
        <v>7515</v>
      </c>
      <c r="K85" t="s">
        <v>7515</v>
      </c>
      <c r="L85" t="s">
        <v>7515</v>
      </c>
      <c r="M85" t="s">
        <v>7515</v>
      </c>
      <c r="N85" t="s">
        <v>7516</v>
      </c>
      <c r="O85" t="s">
        <v>7515</v>
      </c>
      <c r="P85" t="s">
        <v>7515</v>
      </c>
      <c r="Q85" t="s">
        <v>7515</v>
      </c>
      <c r="R85" t="s">
        <v>7515</v>
      </c>
      <c r="S85" t="s">
        <v>7515</v>
      </c>
      <c r="T85" t="s">
        <v>7515</v>
      </c>
      <c r="U85" t="s">
        <v>7515</v>
      </c>
      <c r="V85" t="s">
        <v>7515</v>
      </c>
      <c r="W85" t="s">
        <v>7515</v>
      </c>
      <c r="X85" t="s">
        <v>7515</v>
      </c>
      <c r="Y85" t="s">
        <v>7515</v>
      </c>
      <c r="Z85" t="s">
        <v>7515</v>
      </c>
      <c r="AA85" t="s">
        <v>7515</v>
      </c>
      <c r="AB85" t="s">
        <v>7515</v>
      </c>
      <c r="AC85" t="s">
        <v>6796</v>
      </c>
      <c r="AK85" t="s">
        <v>6985</v>
      </c>
      <c r="AL85" t="s">
        <v>6794</v>
      </c>
      <c r="AM85" t="s">
        <v>6794</v>
      </c>
      <c r="AN85" t="s">
        <v>7680</v>
      </c>
      <c r="AO85">
        <v>0</v>
      </c>
      <c r="AP85">
        <v>15</v>
      </c>
      <c r="AQ85" t="s">
        <v>6992</v>
      </c>
      <c r="AR85" t="s">
        <v>6793</v>
      </c>
      <c r="AS85" t="s">
        <v>6793</v>
      </c>
      <c r="AT85" t="s">
        <v>6814</v>
      </c>
      <c r="AV85" t="s">
        <v>6991</v>
      </c>
      <c r="AW85" t="s">
        <v>6</v>
      </c>
      <c r="AX85" t="s">
        <v>6793</v>
      </c>
      <c r="AY85" t="s">
        <v>6793</v>
      </c>
      <c r="AZ85" t="s">
        <v>6793</v>
      </c>
      <c r="BA85" t="s">
        <v>6793</v>
      </c>
      <c r="BB85" t="s">
        <v>6793</v>
      </c>
      <c r="BC85" t="s">
        <v>6794</v>
      </c>
      <c r="BD85" t="s">
        <v>6794</v>
      </c>
      <c r="BE85" t="s">
        <v>6794</v>
      </c>
      <c r="BF85" t="s">
        <v>6793</v>
      </c>
      <c r="BG85" t="s">
        <v>6793</v>
      </c>
      <c r="BH85" t="s">
        <v>6794</v>
      </c>
      <c r="BI85" t="s">
        <v>7021</v>
      </c>
      <c r="BJ85" t="s">
        <v>7024</v>
      </c>
      <c r="BK85" t="s">
        <v>6794</v>
      </c>
      <c r="BM85">
        <v>50</v>
      </c>
      <c r="BN85">
        <v>50</v>
      </c>
      <c r="BO85" t="s">
        <v>7519</v>
      </c>
      <c r="BP85" t="s">
        <v>6</v>
      </c>
      <c r="BQ85" t="s">
        <v>7559</v>
      </c>
      <c r="BR85" t="s">
        <v>7594</v>
      </c>
      <c r="BS85" t="s">
        <v>7515</v>
      </c>
      <c r="BT85" t="s">
        <v>7516</v>
      </c>
      <c r="BU85" t="s">
        <v>7515</v>
      </c>
      <c r="BV85" t="s">
        <v>7515</v>
      </c>
      <c r="BW85" t="s">
        <v>7515</v>
      </c>
      <c r="BX85" t="s">
        <v>7515</v>
      </c>
      <c r="BY85" t="s">
        <v>7515</v>
      </c>
      <c r="BZ85" t="s">
        <v>7515</v>
      </c>
      <c r="CA85" t="s">
        <v>7515</v>
      </c>
      <c r="CB85" t="s">
        <v>7516</v>
      </c>
      <c r="CC85" t="s">
        <v>7515</v>
      </c>
      <c r="CD85" t="s">
        <v>7515</v>
      </c>
      <c r="CE85" t="s">
        <v>6794</v>
      </c>
      <c r="CF85" t="s">
        <v>7563</v>
      </c>
      <c r="CG85" t="s">
        <v>7581</v>
      </c>
      <c r="CH85" t="s">
        <v>7620</v>
      </c>
      <c r="CI85" t="s">
        <v>6793</v>
      </c>
      <c r="CJ85" t="s">
        <v>6793</v>
      </c>
      <c r="CK85" t="s">
        <v>6794</v>
      </c>
      <c r="CL85" t="s">
        <v>6793</v>
      </c>
      <c r="CM85" t="s">
        <v>6793</v>
      </c>
      <c r="CN85" t="s">
        <v>6794</v>
      </c>
      <c r="CO85" t="s">
        <v>6794</v>
      </c>
      <c r="CP85" t="s">
        <v>6793</v>
      </c>
      <c r="CQ85" t="s">
        <v>6793</v>
      </c>
      <c r="CR85" t="s">
        <v>7520</v>
      </c>
      <c r="CS85" t="s">
        <v>7521</v>
      </c>
      <c r="CT85" t="s">
        <v>7522</v>
      </c>
      <c r="CU85" t="s">
        <v>6793</v>
      </c>
      <c r="CV85">
        <v>2</v>
      </c>
      <c r="CW85">
        <v>3</v>
      </c>
      <c r="CX85">
        <v>3</v>
      </c>
      <c r="CY85" t="s">
        <v>6793</v>
      </c>
      <c r="CZ85">
        <v>1</v>
      </c>
      <c r="DA85" t="s">
        <v>7680</v>
      </c>
      <c r="DB85">
        <v>5</v>
      </c>
      <c r="DC85">
        <v>2005</v>
      </c>
      <c r="DD85" t="s">
        <v>7557</v>
      </c>
      <c r="DE85" t="s">
        <v>7680</v>
      </c>
      <c r="DF85">
        <v>5</v>
      </c>
      <c r="DG85">
        <v>2008</v>
      </c>
      <c r="EC85">
        <v>2</v>
      </c>
      <c r="EE85">
        <v>1</v>
      </c>
      <c r="EF85">
        <v>0</v>
      </c>
      <c r="EG85">
        <v>0</v>
      </c>
      <c r="EH85">
        <v>0</v>
      </c>
      <c r="EI85">
        <v>1</v>
      </c>
      <c r="EJ85">
        <v>0</v>
      </c>
      <c r="EK85">
        <v>0</v>
      </c>
      <c r="EL85" t="s">
        <v>6794</v>
      </c>
      <c r="EV85" t="s">
        <v>6794</v>
      </c>
      <c r="PS85" t="s">
        <v>6757</v>
      </c>
      <c r="PT85" t="s">
        <v>7526</v>
      </c>
      <c r="PU85" t="s">
        <v>7526</v>
      </c>
      <c r="PV85" t="s">
        <v>7526</v>
      </c>
      <c r="PW85" t="s">
        <v>7515</v>
      </c>
      <c r="PX85" t="s">
        <v>7516</v>
      </c>
      <c r="PY85" t="s">
        <v>7515</v>
      </c>
      <c r="PZ85" t="s">
        <v>7515</v>
      </c>
      <c r="QA85" t="s">
        <v>7515</v>
      </c>
      <c r="QB85" t="s">
        <v>7515</v>
      </c>
      <c r="QC85" t="s">
        <v>7515</v>
      </c>
      <c r="QD85" t="s">
        <v>7528</v>
      </c>
      <c r="QE85" t="s">
        <v>7529</v>
      </c>
      <c r="QF85" t="s">
        <v>7528</v>
      </c>
      <c r="QG85" t="s">
        <v>7681</v>
      </c>
      <c r="QH85">
        <v>2008</v>
      </c>
      <c r="QI85">
        <v>4</v>
      </c>
      <c r="QJ85">
        <v>1</v>
      </c>
      <c r="QK85" s="329">
        <v>39557</v>
      </c>
      <c r="QL85">
        <v>1</v>
      </c>
      <c r="QM85">
        <v>0</v>
      </c>
      <c r="QN85" t="s">
        <v>212</v>
      </c>
      <c r="QO85">
        <v>2008</v>
      </c>
      <c r="QP85">
        <v>50</v>
      </c>
      <c r="RV85">
        <f t="shared" si="3"/>
        <v>3</v>
      </c>
      <c r="RY85">
        <f t="shared" si="2"/>
        <v>10</v>
      </c>
    </row>
    <row r="86" spans="1:493" x14ac:dyDescent="0.3">
      <c r="A86">
        <v>71070</v>
      </c>
      <c r="B86">
        <v>94</v>
      </c>
      <c r="C86" t="s">
        <v>6793</v>
      </c>
      <c r="D86" t="s">
        <v>6793</v>
      </c>
      <c r="I86" t="s">
        <v>6793</v>
      </c>
      <c r="J86" t="s">
        <v>7515</v>
      </c>
      <c r="K86" t="s">
        <v>7516</v>
      </c>
      <c r="L86" t="s">
        <v>7515</v>
      </c>
      <c r="M86" t="s">
        <v>7515</v>
      </c>
      <c r="N86" t="s">
        <v>7515</v>
      </c>
      <c r="O86" t="s">
        <v>7515</v>
      </c>
      <c r="P86" t="s">
        <v>7515</v>
      </c>
      <c r="Q86" t="s">
        <v>7515</v>
      </c>
      <c r="R86" t="s">
        <v>7515</v>
      </c>
      <c r="S86" t="s">
        <v>7515</v>
      </c>
      <c r="T86" t="s">
        <v>7515</v>
      </c>
      <c r="U86" t="s">
        <v>7515</v>
      </c>
      <c r="V86" t="s">
        <v>7515</v>
      </c>
      <c r="W86" t="s">
        <v>7515</v>
      </c>
      <c r="X86" t="s">
        <v>7515</v>
      </c>
      <c r="Y86" t="s">
        <v>7515</v>
      </c>
      <c r="Z86" t="s">
        <v>7515</v>
      </c>
      <c r="AA86" t="s">
        <v>7515</v>
      </c>
      <c r="AB86" t="s">
        <v>7515</v>
      </c>
      <c r="AC86" t="s">
        <v>6796</v>
      </c>
      <c r="AK86" t="s">
        <v>6985</v>
      </c>
      <c r="AL86" t="s">
        <v>6794</v>
      </c>
      <c r="AM86" t="s">
        <v>6793</v>
      </c>
      <c r="AN86" t="s">
        <v>7680</v>
      </c>
      <c r="AO86">
        <v>0</v>
      </c>
      <c r="AP86">
        <v>20</v>
      </c>
      <c r="AQ86" t="s">
        <v>6988</v>
      </c>
      <c r="AR86" t="s">
        <v>6793</v>
      </c>
      <c r="AS86" t="s">
        <v>6794</v>
      </c>
      <c r="AT86" t="s">
        <v>6813</v>
      </c>
      <c r="AU86" t="s">
        <v>7531</v>
      </c>
      <c r="AV86" t="s">
        <v>7553</v>
      </c>
      <c r="AX86" t="s">
        <v>6793</v>
      </c>
      <c r="AY86" t="s">
        <v>6794</v>
      </c>
      <c r="AZ86" t="s">
        <v>6793</v>
      </c>
      <c r="BA86" t="s">
        <v>6794</v>
      </c>
      <c r="BB86" t="s">
        <v>6793</v>
      </c>
      <c r="BC86" t="s">
        <v>6793</v>
      </c>
      <c r="BD86" t="s">
        <v>6794</v>
      </c>
      <c r="BE86" t="s">
        <v>6794</v>
      </c>
      <c r="BF86" t="s">
        <v>6793</v>
      </c>
      <c r="BG86" t="s">
        <v>6794</v>
      </c>
      <c r="BH86" t="s">
        <v>6794</v>
      </c>
      <c r="BI86" t="s">
        <v>7565</v>
      </c>
      <c r="BJ86" t="s">
        <v>7029</v>
      </c>
      <c r="BK86" t="s">
        <v>6794</v>
      </c>
      <c r="BM86">
        <v>25</v>
      </c>
      <c r="BN86" t="s">
        <v>7532</v>
      </c>
      <c r="BO86" t="s">
        <v>7533</v>
      </c>
      <c r="BP86" t="s">
        <v>6</v>
      </c>
      <c r="BQ86" t="s">
        <v>7565</v>
      </c>
      <c r="BR86" t="s">
        <v>7682</v>
      </c>
      <c r="BS86" t="s">
        <v>7515</v>
      </c>
      <c r="BT86" t="s">
        <v>7516</v>
      </c>
      <c r="BU86" t="s">
        <v>7515</v>
      </c>
      <c r="BV86" t="s">
        <v>7515</v>
      </c>
      <c r="BW86" t="s">
        <v>7515</v>
      </c>
      <c r="BX86" t="s">
        <v>7515</v>
      </c>
      <c r="BY86" t="s">
        <v>7515</v>
      </c>
      <c r="BZ86" t="s">
        <v>7516</v>
      </c>
      <c r="CA86" t="s">
        <v>7515</v>
      </c>
      <c r="CB86" t="s">
        <v>7515</v>
      </c>
      <c r="CC86" t="s">
        <v>7515</v>
      </c>
      <c r="CD86" t="s">
        <v>7515</v>
      </c>
      <c r="CE86" t="s">
        <v>6794</v>
      </c>
      <c r="CI86" t="s">
        <v>6793</v>
      </c>
      <c r="CJ86" t="s">
        <v>6793</v>
      </c>
      <c r="CK86" t="s">
        <v>6794</v>
      </c>
      <c r="CL86" t="s">
        <v>6793</v>
      </c>
      <c r="CM86" t="s">
        <v>6794</v>
      </c>
      <c r="CN86" t="s">
        <v>6793</v>
      </c>
      <c r="CO86" t="s">
        <v>6794</v>
      </c>
      <c r="CP86" t="s">
        <v>6793</v>
      </c>
      <c r="CQ86" t="s">
        <v>6794</v>
      </c>
      <c r="CR86" t="s">
        <v>7520</v>
      </c>
      <c r="CS86" t="s">
        <v>7521</v>
      </c>
      <c r="CT86" t="s">
        <v>7536</v>
      </c>
      <c r="CU86" t="s">
        <v>6793</v>
      </c>
      <c r="CV86">
        <v>1</v>
      </c>
      <c r="CW86">
        <v>2</v>
      </c>
      <c r="CX86">
        <v>1</v>
      </c>
      <c r="CY86" t="s">
        <v>6794</v>
      </c>
      <c r="EC86">
        <v>3</v>
      </c>
      <c r="EE86">
        <v>0</v>
      </c>
      <c r="EF86">
        <v>0</v>
      </c>
      <c r="EG86">
        <v>0</v>
      </c>
      <c r="EH86">
        <v>1</v>
      </c>
      <c r="EI86">
        <v>0</v>
      </c>
      <c r="EJ86">
        <v>0</v>
      </c>
      <c r="EK86">
        <v>2</v>
      </c>
      <c r="EL86" t="s">
        <v>6794</v>
      </c>
      <c r="EV86" t="s">
        <v>6793</v>
      </c>
      <c r="FO86" t="s">
        <v>7524</v>
      </c>
      <c r="FP86" t="s">
        <v>7680</v>
      </c>
      <c r="FQ86">
        <v>8</v>
      </c>
      <c r="FR86">
        <v>2007</v>
      </c>
      <c r="FV86" t="s">
        <v>6794</v>
      </c>
      <c r="FW86" t="s">
        <v>6793</v>
      </c>
      <c r="HH86" t="s">
        <v>7524</v>
      </c>
      <c r="HI86" t="s">
        <v>7680</v>
      </c>
      <c r="HJ86">
        <v>7</v>
      </c>
      <c r="HK86">
        <v>2006</v>
      </c>
      <c r="HO86" t="s">
        <v>6794</v>
      </c>
      <c r="PS86" t="s">
        <v>6757</v>
      </c>
      <c r="PT86" t="s">
        <v>7526</v>
      </c>
      <c r="PU86" t="s">
        <v>7526</v>
      </c>
      <c r="PV86" t="s">
        <v>7526</v>
      </c>
      <c r="QD86" t="s">
        <v>7528</v>
      </c>
      <c r="QE86" t="s">
        <v>7539</v>
      </c>
      <c r="QF86" t="s">
        <v>7528</v>
      </c>
      <c r="QG86" t="s">
        <v>7681</v>
      </c>
      <c r="QH86">
        <v>2008</v>
      </c>
      <c r="QI86">
        <v>6</v>
      </c>
      <c r="QJ86">
        <v>1</v>
      </c>
      <c r="QK86" s="329">
        <v>39602</v>
      </c>
      <c r="QL86">
        <v>1</v>
      </c>
      <c r="QM86">
        <v>0</v>
      </c>
      <c r="QN86" t="s">
        <v>194</v>
      </c>
      <c r="QO86">
        <v>0</v>
      </c>
      <c r="QP86">
        <v>18</v>
      </c>
      <c r="QR86">
        <v>0</v>
      </c>
      <c r="QS86">
        <v>0</v>
      </c>
      <c r="QT86">
        <v>0</v>
      </c>
      <c r="QU86">
        <v>1</v>
      </c>
      <c r="QV86">
        <v>0</v>
      </c>
      <c r="QW86">
        <v>0</v>
      </c>
      <c r="QX86">
        <v>0</v>
      </c>
      <c r="QY86">
        <v>0</v>
      </c>
      <c r="QZ86">
        <v>1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0</v>
      </c>
      <c r="RG86">
        <v>0</v>
      </c>
      <c r="RH86">
        <v>0</v>
      </c>
      <c r="RI86">
        <v>0</v>
      </c>
      <c r="RJ86">
        <v>0</v>
      </c>
      <c r="RK86">
        <v>0</v>
      </c>
      <c r="RL86">
        <v>0</v>
      </c>
      <c r="RM86">
        <v>0</v>
      </c>
      <c r="RN86">
        <v>0</v>
      </c>
      <c r="RO86">
        <v>0</v>
      </c>
      <c r="RP86">
        <v>0</v>
      </c>
      <c r="RQ86">
        <v>0</v>
      </c>
      <c r="RR86">
        <v>0</v>
      </c>
      <c r="RS86">
        <v>0</v>
      </c>
      <c r="RT86">
        <v>0</v>
      </c>
      <c r="RU86">
        <v>0</v>
      </c>
      <c r="RV86">
        <f t="shared" si="3"/>
        <v>2</v>
      </c>
      <c r="RY86">
        <f t="shared" si="2"/>
        <v>12</v>
      </c>
    </row>
    <row r="87" spans="1:493" x14ac:dyDescent="0.3">
      <c r="A87">
        <v>71071</v>
      </c>
      <c r="B87">
        <v>96</v>
      </c>
      <c r="C87" t="s">
        <v>6793</v>
      </c>
      <c r="D87" t="s">
        <v>6793</v>
      </c>
      <c r="I87" t="s">
        <v>6793</v>
      </c>
      <c r="J87" t="s">
        <v>7515</v>
      </c>
      <c r="K87" t="s">
        <v>7515</v>
      </c>
      <c r="L87" t="s">
        <v>7515</v>
      </c>
      <c r="M87" t="s">
        <v>7515</v>
      </c>
      <c r="N87" t="s">
        <v>7515</v>
      </c>
      <c r="O87" t="s">
        <v>7515</v>
      </c>
      <c r="P87" t="s">
        <v>7515</v>
      </c>
      <c r="Q87" t="s">
        <v>7515</v>
      </c>
      <c r="R87" t="s">
        <v>7515</v>
      </c>
      <c r="S87" t="s">
        <v>7515</v>
      </c>
      <c r="T87" t="s">
        <v>7515</v>
      </c>
      <c r="U87" t="s">
        <v>7515</v>
      </c>
      <c r="V87" t="s">
        <v>7515</v>
      </c>
      <c r="W87" t="s">
        <v>7515</v>
      </c>
      <c r="X87" t="s">
        <v>7515</v>
      </c>
      <c r="Y87" t="s">
        <v>7515</v>
      </c>
      <c r="Z87" t="s">
        <v>7516</v>
      </c>
      <c r="AA87" t="s">
        <v>7515</v>
      </c>
      <c r="AB87" t="s">
        <v>7515</v>
      </c>
      <c r="AC87" t="s">
        <v>6796</v>
      </c>
      <c r="AK87" t="s">
        <v>6985</v>
      </c>
      <c r="AL87" t="s">
        <v>6793</v>
      </c>
      <c r="AM87" t="s">
        <v>6793</v>
      </c>
      <c r="AN87" t="s">
        <v>7680</v>
      </c>
      <c r="AO87">
        <v>6</v>
      </c>
      <c r="AP87">
        <v>20</v>
      </c>
      <c r="AQ87" t="s">
        <v>6757</v>
      </c>
      <c r="AR87" t="s">
        <v>6794</v>
      </c>
      <c r="AS87" t="s">
        <v>6793</v>
      </c>
      <c r="AT87" t="s">
        <v>6813</v>
      </c>
      <c r="AU87" t="s">
        <v>6</v>
      </c>
      <c r="AV87" t="s">
        <v>6991</v>
      </c>
      <c r="AX87" t="s">
        <v>6794</v>
      </c>
      <c r="AY87" t="s">
        <v>6794</v>
      </c>
      <c r="AZ87" t="s">
        <v>6794</v>
      </c>
      <c r="BA87" t="s">
        <v>6966</v>
      </c>
      <c r="BC87" t="s">
        <v>6793</v>
      </c>
      <c r="BD87" t="s">
        <v>6794</v>
      </c>
      <c r="BE87" t="s">
        <v>6793</v>
      </c>
      <c r="BF87" t="s">
        <v>6794</v>
      </c>
      <c r="BG87" t="s">
        <v>6794</v>
      </c>
      <c r="BH87" t="s">
        <v>6794</v>
      </c>
      <c r="BI87" t="s">
        <v>7024</v>
      </c>
      <c r="BJ87" t="s">
        <v>7028</v>
      </c>
      <c r="BK87" t="s">
        <v>6794</v>
      </c>
      <c r="BM87">
        <v>60</v>
      </c>
      <c r="BN87">
        <v>55</v>
      </c>
      <c r="BO87" t="s">
        <v>7519</v>
      </c>
      <c r="BP87" t="s">
        <v>6</v>
      </c>
      <c r="BQ87" t="s">
        <v>7559</v>
      </c>
      <c r="BR87" t="s">
        <v>7543</v>
      </c>
      <c r="BS87" t="s">
        <v>7516</v>
      </c>
      <c r="BT87" t="s">
        <v>7515</v>
      </c>
      <c r="BU87" t="s">
        <v>7515</v>
      </c>
      <c r="BV87" t="s">
        <v>7515</v>
      </c>
      <c r="BW87" t="s">
        <v>7515</v>
      </c>
      <c r="BX87" t="s">
        <v>7515</v>
      </c>
      <c r="BY87" t="s">
        <v>7515</v>
      </c>
      <c r="BZ87" t="s">
        <v>7515</v>
      </c>
      <c r="CA87" t="s">
        <v>7515</v>
      </c>
      <c r="CB87" t="s">
        <v>7515</v>
      </c>
      <c r="CC87" t="s">
        <v>7515</v>
      </c>
      <c r="CD87" t="s">
        <v>7515</v>
      </c>
      <c r="CE87" t="s">
        <v>6794</v>
      </c>
      <c r="CI87" t="s">
        <v>6793</v>
      </c>
      <c r="CJ87" t="s">
        <v>6793</v>
      </c>
      <c r="CK87" t="s">
        <v>6794</v>
      </c>
      <c r="CL87" t="s">
        <v>6793</v>
      </c>
      <c r="CM87" t="s">
        <v>6794</v>
      </c>
      <c r="CN87" t="s">
        <v>6794</v>
      </c>
      <c r="CO87" t="s">
        <v>6794</v>
      </c>
      <c r="CP87" t="s">
        <v>6794</v>
      </c>
      <c r="CQ87" t="s">
        <v>6794</v>
      </c>
      <c r="CR87" t="s">
        <v>7545</v>
      </c>
      <c r="CS87" t="s">
        <v>7555</v>
      </c>
      <c r="CT87" t="s">
        <v>6966</v>
      </c>
      <c r="CU87" t="s">
        <v>6793</v>
      </c>
      <c r="CV87">
        <v>1</v>
      </c>
      <c r="CW87">
        <v>1</v>
      </c>
      <c r="CX87">
        <v>2</v>
      </c>
      <c r="CY87" t="s">
        <v>6794</v>
      </c>
      <c r="EC87">
        <v>1</v>
      </c>
      <c r="ED87" t="s">
        <v>7584</v>
      </c>
      <c r="EL87" t="s">
        <v>6794</v>
      </c>
      <c r="EV87" t="s">
        <v>6794</v>
      </c>
      <c r="PS87" t="s">
        <v>7527</v>
      </c>
      <c r="PT87" t="s">
        <v>7527</v>
      </c>
      <c r="PU87" t="s">
        <v>7527</v>
      </c>
      <c r="PV87" t="s">
        <v>7527</v>
      </c>
      <c r="PW87" t="s">
        <v>7515</v>
      </c>
      <c r="PX87" t="s">
        <v>7516</v>
      </c>
      <c r="PY87" t="s">
        <v>7515</v>
      </c>
      <c r="PZ87" t="s">
        <v>7515</v>
      </c>
      <c r="QA87" t="s">
        <v>7515</v>
      </c>
      <c r="QB87" t="s">
        <v>7515</v>
      </c>
      <c r="QC87" t="s">
        <v>7515</v>
      </c>
      <c r="QD87" t="s">
        <v>7528</v>
      </c>
      <c r="QE87" t="s">
        <v>7529</v>
      </c>
      <c r="QF87" t="s">
        <v>7528</v>
      </c>
      <c r="QG87" t="s">
        <v>7681</v>
      </c>
      <c r="QH87">
        <v>2008</v>
      </c>
      <c r="QI87">
        <v>7</v>
      </c>
      <c r="QJ87">
        <v>1</v>
      </c>
      <c r="QK87" s="329">
        <v>39647</v>
      </c>
      <c r="QL87">
        <v>1</v>
      </c>
      <c r="QM87">
        <v>0</v>
      </c>
      <c r="QN87" t="s">
        <v>212</v>
      </c>
      <c r="QO87">
        <v>2008</v>
      </c>
      <c r="QP87">
        <v>50</v>
      </c>
      <c r="RV87">
        <f t="shared" si="3"/>
        <v>2</v>
      </c>
      <c r="RY87">
        <f t="shared" si="2"/>
        <v>7</v>
      </c>
    </row>
    <row r="88" spans="1:493" x14ac:dyDescent="0.3">
      <c r="A88">
        <v>71072</v>
      </c>
      <c r="B88">
        <v>97</v>
      </c>
      <c r="C88" t="s">
        <v>6793</v>
      </c>
      <c r="D88" t="s">
        <v>6793</v>
      </c>
      <c r="I88" t="s">
        <v>6793</v>
      </c>
      <c r="J88" t="s">
        <v>7515</v>
      </c>
      <c r="K88" t="s">
        <v>7515</v>
      </c>
      <c r="L88" t="s">
        <v>7515</v>
      </c>
      <c r="M88" t="s">
        <v>7515</v>
      </c>
      <c r="N88" t="s">
        <v>7515</v>
      </c>
      <c r="O88" t="s">
        <v>7515</v>
      </c>
      <c r="P88" t="s">
        <v>7515</v>
      </c>
      <c r="Q88" t="s">
        <v>7515</v>
      </c>
      <c r="R88" t="s">
        <v>7515</v>
      </c>
      <c r="S88" t="s">
        <v>7515</v>
      </c>
      <c r="T88" t="s">
        <v>7515</v>
      </c>
      <c r="U88" t="s">
        <v>7515</v>
      </c>
      <c r="V88" t="s">
        <v>7515</v>
      </c>
      <c r="W88" t="s">
        <v>7515</v>
      </c>
      <c r="X88" t="s">
        <v>7515</v>
      </c>
      <c r="Y88" t="s">
        <v>7515</v>
      </c>
      <c r="Z88" t="s">
        <v>7515</v>
      </c>
      <c r="AA88" t="s">
        <v>7516</v>
      </c>
      <c r="AB88" t="s">
        <v>7515</v>
      </c>
      <c r="AC88" t="s">
        <v>6796</v>
      </c>
      <c r="AK88" t="s">
        <v>6985</v>
      </c>
      <c r="AL88" t="s">
        <v>6793</v>
      </c>
      <c r="AM88" t="s">
        <v>6793</v>
      </c>
      <c r="AN88" t="s">
        <v>7680</v>
      </c>
      <c r="AO88">
        <v>0</v>
      </c>
      <c r="AP88">
        <v>20</v>
      </c>
      <c r="AQ88" t="s">
        <v>6988</v>
      </c>
      <c r="AR88" t="s">
        <v>6793</v>
      </c>
      <c r="AS88" t="s">
        <v>6793</v>
      </c>
      <c r="AT88" t="s">
        <v>6813</v>
      </c>
      <c r="AU88" t="s">
        <v>7531</v>
      </c>
      <c r="AV88" t="s">
        <v>6991</v>
      </c>
      <c r="AX88" t="s">
        <v>6794</v>
      </c>
      <c r="AY88" t="s">
        <v>6794</v>
      </c>
      <c r="AZ88" t="s">
        <v>6794</v>
      </c>
      <c r="BA88" t="s">
        <v>6794</v>
      </c>
      <c r="BB88" t="s">
        <v>6793</v>
      </c>
      <c r="BC88" t="s">
        <v>6794</v>
      </c>
      <c r="BD88" t="s">
        <v>6794</v>
      </c>
      <c r="BE88" t="s">
        <v>6794</v>
      </c>
      <c r="BF88" t="s">
        <v>6794</v>
      </c>
      <c r="BG88" t="s">
        <v>6794</v>
      </c>
      <c r="BH88" t="s">
        <v>6794</v>
      </c>
      <c r="BI88" t="s">
        <v>7028</v>
      </c>
      <c r="BJ88" t="s">
        <v>7024</v>
      </c>
      <c r="BK88" t="s">
        <v>6794</v>
      </c>
      <c r="BM88">
        <v>50</v>
      </c>
      <c r="BN88" t="s">
        <v>6</v>
      </c>
      <c r="BO88" t="s">
        <v>7519</v>
      </c>
      <c r="BP88" t="s">
        <v>7576</v>
      </c>
      <c r="BQ88" t="s">
        <v>7559</v>
      </c>
      <c r="BR88" t="s">
        <v>7561</v>
      </c>
      <c r="BS88" t="s">
        <v>7515</v>
      </c>
      <c r="BT88" t="s">
        <v>7516</v>
      </c>
      <c r="BU88" t="s">
        <v>7516</v>
      </c>
      <c r="BV88" t="s">
        <v>7516</v>
      </c>
      <c r="BW88" t="s">
        <v>7515</v>
      </c>
      <c r="BX88" t="s">
        <v>7515</v>
      </c>
      <c r="BY88" t="s">
        <v>7515</v>
      </c>
      <c r="BZ88" t="s">
        <v>7516</v>
      </c>
      <c r="CA88" t="s">
        <v>7515</v>
      </c>
      <c r="CB88" t="s">
        <v>7515</v>
      </c>
      <c r="CC88" t="s">
        <v>7515</v>
      </c>
      <c r="CD88" t="s">
        <v>7515</v>
      </c>
      <c r="CE88" t="s">
        <v>6794</v>
      </c>
      <c r="CI88" t="s">
        <v>6793</v>
      </c>
      <c r="CJ88" t="s">
        <v>6793</v>
      </c>
      <c r="CK88" t="s">
        <v>6794</v>
      </c>
      <c r="CL88" t="s">
        <v>6793</v>
      </c>
      <c r="CM88" t="s">
        <v>6793</v>
      </c>
      <c r="CN88" t="s">
        <v>6793</v>
      </c>
      <c r="CO88" t="s">
        <v>6794</v>
      </c>
      <c r="CP88" t="s">
        <v>6793</v>
      </c>
      <c r="CQ88" t="s">
        <v>6794</v>
      </c>
      <c r="CR88" t="s">
        <v>7520</v>
      </c>
      <c r="CS88" t="s">
        <v>7521</v>
      </c>
      <c r="CT88" t="s">
        <v>7522</v>
      </c>
      <c r="CU88" t="s">
        <v>6794</v>
      </c>
      <c r="CV88">
        <v>1</v>
      </c>
      <c r="CW88">
        <v>2</v>
      </c>
      <c r="CX88">
        <v>3</v>
      </c>
      <c r="EC88">
        <v>2</v>
      </c>
      <c r="EE88">
        <v>0</v>
      </c>
      <c r="EF88">
        <v>0</v>
      </c>
      <c r="EG88">
        <v>1</v>
      </c>
      <c r="EH88">
        <v>1</v>
      </c>
      <c r="EI88">
        <v>0</v>
      </c>
      <c r="EJ88">
        <v>0</v>
      </c>
      <c r="EK88">
        <v>0</v>
      </c>
      <c r="EV88" t="s">
        <v>6793</v>
      </c>
      <c r="IR88" t="s">
        <v>7538</v>
      </c>
      <c r="IS88" t="s">
        <v>7680</v>
      </c>
      <c r="IT88">
        <v>9</v>
      </c>
      <c r="IU88">
        <v>2008</v>
      </c>
      <c r="IY88" t="s">
        <v>6794</v>
      </c>
      <c r="IZ88" t="s">
        <v>6793</v>
      </c>
      <c r="JJ88" t="s">
        <v>7524</v>
      </c>
      <c r="JK88" t="s">
        <v>7680</v>
      </c>
      <c r="JL88">
        <v>10</v>
      </c>
      <c r="JM88">
        <v>2008</v>
      </c>
      <c r="JO88" t="s">
        <v>7526</v>
      </c>
      <c r="JP88" t="s">
        <v>7526</v>
      </c>
      <c r="JQ88" t="s">
        <v>6794</v>
      </c>
      <c r="JR88" t="s">
        <v>6793</v>
      </c>
      <c r="PS88" t="s">
        <v>7526</v>
      </c>
      <c r="PU88" t="s">
        <v>6857</v>
      </c>
      <c r="PV88" t="s">
        <v>7526</v>
      </c>
      <c r="PW88" t="s">
        <v>7516</v>
      </c>
      <c r="PX88" t="s">
        <v>7515</v>
      </c>
      <c r="PY88" t="s">
        <v>7515</v>
      </c>
      <c r="PZ88" t="s">
        <v>7515</v>
      </c>
      <c r="QA88" t="s">
        <v>7515</v>
      </c>
      <c r="QB88" t="s">
        <v>7515</v>
      </c>
      <c r="QC88" t="s">
        <v>7515</v>
      </c>
      <c r="QD88" t="s">
        <v>7528</v>
      </c>
      <c r="QE88" t="s">
        <v>7529</v>
      </c>
      <c r="QF88" t="s">
        <v>7528</v>
      </c>
      <c r="QG88" t="s">
        <v>7681</v>
      </c>
      <c r="QH88">
        <v>2008</v>
      </c>
      <c r="QI88">
        <v>11</v>
      </c>
      <c r="QJ88">
        <v>1</v>
      </c>
      <c r="QK88" s="329">
        <v>39777</v>
      </c>
      <c r="QL88">
        <v>1</v>
      </c>
      <c r="QM88">
        <v>0</v>
      </c>
      <c r="QN88" t="s">
        <v>194</v>
      </c>
      <c r="QO88">
        <v>0</v>
      </c>
      <c r="QP88">
        <v>35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1</v>
      </c>
      <c r="RE88">
        <v>0</v>
      </c>
      <c r="RF88">
        <v>1</v>
      </c>
      <c r="RG88">
        <v>0</v>
      </c>
      <c r="RH88">
        <v>0</v>
      </c>
      <c r="RI88">
        <v>0</v>
      </c>
      <c r="RJ88">
        <v>0</v>
      </c>
      <c r="RK88">
        <v>0</v>
      </c>
      <c r="RL88">
        <v>0</v>
      </c>
      <c r="RM88">
        <v>0</v>
      </c>
      <c r="RN88">
        <v>0</v>
      </c>
      <c r="RO88">
        <v>0</v>
      </c>
      <c r="RP88">
        <v>0</v>
      </c>
      <c r="RQ88">
        <v>0</v>
      </c>
      <c r="RR88">
        <v>0</v>
      </c>
      <c r="RS88">
        <v>0</v>
      </c>
      <c r="RT88">
        <v>0</v>
      </c>
      <c r="RU88">
        <v>0</v>
      </c>
      <c r="RV88">
        <f t="shared" si="3"/>
        <v>2</v>
      </c>
      <c r="RY88">
        <f t="shared" si="2"/>
        <v>2</v>
      </c>
    </row>
    <row r="89" spans="1:493" x14ac:dyDescent="0.3">
      <c r="A89">
        <v>71073</v>
      </c>
      <c r="B89">
        <v>99</v>
      </c>
      <c r="C89" t="s">
        <v>6793</v>
      </c>
      <c r="D89" t="s">
        <v>6793</v>
      </c>
      <c r="I89" t="s">
        <v>6793</v>
      </c>
      <c r="J89" t="s">
        <v>7515</v>
      </c>
      <c r="K89" t="s">
        <v>7515</v>
      </c>
      <c r="L89" t="s">
        <v>7515</v>
      </c>
      <c r="M89" t="s">
        <v>7515</v>
      </c>
      <c r="N89" t="s">
        <v>7515</v>
      </c>
      <c r="O89" t="s">
        <v>7515</v>
      </c>
      <c r="P89" t="s">
        <v>7515</v>
      </c>
      <c r="Q89" t="s">
        <v>7515</v>
      </c>
      <c r="R89" t="s">
        <v>7515</v>
      </c>
      <c r="S89" t="s">
        <v>7515</v>
      </c>
      <c r="T89" t="s">
        <v>7516</v>
      </c>
      <c r="U89" t="s">
        <v>7515</v>
      </c>
      <c r="V89" t="s">
        <v>7515</v>
      </c>
      <c r="W89" t="s">
        <v>7515</v>
      </c>
      <c r="X89" t="s">
        <v>7515</v>
      </c>
      <c r="Y89" t="s">
        <v>7515</v>
      </c>
      <c r="Z89" t="s">
        <v>7515</v>
      </c>
      <c r="AA89" t="s">
        <v>7515</v>
      </c>
      <c r="AB89" t="s">
        <v>7515</v>
      </c>
      <c r="AC89" t="s">
        <v>6796</v>
      </c>
      <c r="AK89" t="s">
        <v>6985</v>
      </c>
      <c r="AL89" t="s">
        <v>6793</v>
      </c>
      <c r="AM89" t="s">
        <v>6793</v>
      </c>
      <c r="AN89" t="s">
        <v>7680</v>
      </c>
      <c r="AO89">
        <v>0</v>
      </c>
      <c r="AP89">
        <v>20</v>
      </c>
      <c r="AQ89" t="s">
        <v>6988</v>
      </c>
      <c r="AR89" t="s">
        <v>6793</v>
      </c>
      <c r="AS89" t="s">
        <v>6793</v>
      </c>
      <c r="AT89" t="s">
        <v>6813</v>
      </c>
      <c r="AU89" t="s">
        <v>7531</v>
      </c>
      <c r="AV89" t="s">
        <v>6991</v>
      </c>
      <c r="AX89" t="s">
        <v>6794</v>
      </c>
      <c r="AY89" t="s">
        <v>6794</v>
      </c>
      <c r="AZ89" t="s">
        <v>6793</v>
      </c>
      <c r="BA89" t="s">
        <v>6793</v>
      </c>
      <c r="BB89" t="s">
        <v>6793</v>
      </c>
      <c r="BC89" t="s">
        <v>6793</v>
      </c>
      <c r="BD89" t="s">
        <v>6793</v>
      </c>
      <c r="BE89" t="s">
        <v>6794</v>
      </c>
      <c r="BF89" t="s">
        <v>6794</v>
      </c>
      <c r="BG89" t="s">
        <v>6794</v>
      </c>
      <c r="BH89" t="s">
        <v>6794</v>
      </c>
      <c r="BI89" t="s">
        <v>7028</v>
      </c>
      <c r="BJ89" t="s">
        <v>7025</v>
      </c>
      <c r="BK89" t="s">
        <v>6794</v>
      </c>
      <c r="BM89">
        <v>10</v>
      </c>
      <c r="BN89">
        <v>100</v>
      </c>
      <c r="BO89" t="s">
        <v>7519</v>
      </c>
      <c r="BP89" t="s">
        <v>7542</v>
      </c>
      <c r="BQ89" t="s">
        <v>7559</v>
      </c>
      <c r="BR89" t="s">
        <v>7594</v>
      </c>
      <c r="BS89" t="s">
        <v>7515</v>
      </c>
      <c r="BT89" t="s">
        <v>7515</v>
      </c>
      <c r="BU89" t="s">
        <v>7515</v>
      </c>
      <c r="BV89" t="s">
        <v>7515</v>
      </c>
      <c r="BW89" t="s">
        <v>7515</v>
      </c>
      <c r="BX89" t="s">
        <v>7515</v>
      </c>
      <c r="BY89" t="s">
        <v>7515</v>
      </c>
      <c r="BZ89" t="s">
        <v>7515</v>
      </c>
      <c r="CA89" t="s">
        <v>7515</v>
      </c>
      <c r="CB89" t="s">
        <v>7516</v>
      </c>
      <c r="CC89" t="s">
        <v>7515</v>
      </c>
      <c r="CD89" t="s">
        <v>7515</v>
      </c>
      <c r="CE89" t="s">
        <v>6794</v>
      </c>
      <c r="CI89" t="s">
        <v>6793</v>
      </c>
      <c r="CJ89" t="s">
        <v>6793</v>
      </c>
      <c r="CK89" t="s">
        <v>6794</v>
      </c>
      <c r="CL89" t="s">
        <v>6793</v>
      </c>
      <c r="CM89" t="s">
        <v>6793</v>
      </c>
      <c r="CN89" t="s">
        <v>6793</v>
      </c>
      <c r="CO89" t="s">
        <v>6794</v>
      </c>
      <c r="CP89" t="s">
        <v>6793</v>
      </c>
      <c r="CQ89" t="s">
        <v>6794</v>
      </c>
      <c r="CR89" t="s">
        <v>7520</v>
      </c>
      <c r="CS89" t="s">
        <v>7521</v>
      </c>
      <c r="CT89" t="s">
        <v>7605</v>
      </c>
      <c r="CU89" t="s">
        <v>6793</v>
      </c>
      <c r="CV89">
        <v>2</v>
      </c>
      <c r="CW89">
        <v>3</v>
      </c>
      <c r="CX89">
        <v>3</v>
      </c>
      <c r="CY89" t="s">
        <v>6794</v>
      </c>
      <c r="EC89">
        <v>2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2</v>
      </c>
      <c r="EK89">
        <v>0</v>
      </c>
      <c r="EL89" t="s">
        <v>6794</v>
      </c>
      <c r="EV89" t="s">
        <v>6793</v>
      </c>
      <c r="PS89" t="s">
        <v>7526</v>
      </c>
      <c r="PT89" t="s">
        <v>7526</v>
      </c>
      <c r="PU89" t="s">
        <v>7526</v>
      </c>
      <c r="PV89" t="s">
        <v>7526</v>
      </c>
      <c r="PW89" t="s">
        <v>7516</v>
      </c>
      <c r="PX89" t="s">
        <v>7515</v>
      </c>
      <c r="PY89" t="s">
        <v>7516</v>
      </c>
      <c r="PZ89" t="s">
        <v>7515</v>
      </c>
      <c r="QA89" t="s">
        <v>7515</v>
      </c>
      <c r="QB89" t="s">
        <v>7515</v>
      </c>
      <c r="QC89" t="s">
        <v>7515</v>
      </c>
      <c r="QD89" t="s">
        <v>7528</v>
      </c>
      <c r="QE89" t="s">
        <v>7529</v>
      </c>
      <c r="QF89" t="s">
        <v>7528</v>
      </c>
      <c r="QG89" t="s">
        <v>7681</v>
      </c>
      <c r="QH89">
        <v>2008</v>
      </c>
      <c r="QI89">
        <v>6</v>
      </c>
      <c r="QJ89">
        <v>1</v>
      </c>
      <c r="QK89" s="329">
        <v>39623</v>
      </c>
      <c r="QL89">
        <v>1</v>
      </c>
      <c r="QM89">
        <v>0</v>
      </c>
      <c r="QN89" t="s">
        <v>212</v>
      </c>
      <c r="QO89">
        <v>2008</v>
      </c>
      <c r="QP89">
        <v>50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</v>
      </c>
      <c r="RI89">
        <v>0</v>
      </c>
      <c r="RJ89">
        <v>0</v>
      </c>
      <c r="RK89">
        <v>0</v>
      </c>
      <c r="RL89">
        <v>0</v>
      </c>
      <c r="RM89">
        <v>0</v>
      </c>
      <c r="RN89">
        <v>0</v>
      </c>
      <c r="RO89">
        <v>0</v>
      </c>
      <c r="RP89">
        <v>0</v>
      </c>
      <c r="RQ89">
        <v>0</v>
      </c>
      <c r="RR89">
        <v>0</v>
      </c>
      <c r="RS89">
        <v>0</v>
      </c>
      <c r="RT89">
        <v>0</v>
      </c>
      <c r="RU89">
        <v>0</v>
      </c>
      <c r="RV89">
        <f t="shared" si="3"/>
        <v>2</v>
      </c>
      <c r="RY89">
        <f t="shared" si="2"/>
        <v>2</v>
      </c>
    </row>
    <row r="90" spans="1:493" x14ac:dyDescent="0.3">
      <c r="A90">
        <v>71074</v>
      </c>
      <c r="B90">
        <v>100</v>
      </c>
      <c r="C90" t="s">
        <v>6793</v>
      </c>
      <c r="D90" t="s">
        <v>6793</v>
      </c>
      <c r="I90" t="s">
        <v>6793</v>
      </c>
      <c r="J90" t="s">
        <v>7515</v>
      </c>
      <c r="K90" t="s">
        <v>7515</v>
      </c>
      <c r="L90" t="s">
        <v>7515</v>
      </c>
      <c r="M90" t="s">
        <v>7515</v>
      </c>
      <c r="N90" t="s">
        <v>7515</v>
      </c>
      <c r="O90" t="s">
        <v>7515</v>
      </c>
      <c r="P90" t="s">
        <v>7515</v>
      </c>
      <c r="Q90" t="s">
        <v>7515</v>
      </c>
      <c r="R90" t="s">
        <v>7515</v>
      </c>
      <c r="S90" t="s">
        <v>7515</v>
      </c>
      <c r="T90" t="s">
        <v>7515</v>
      </c>
      <c r="U90" t="s">
        <v>7515</v>
      </c>
      <c r="V90" t="s">
        <v>7515</v>
      </c>
      <c r="W90" t="s">
        <v>7515</v>
      </c>
      <c r="X90" t="s">
        <v>7515</v>
      </c>
      <c r="Y90" t="s">
        <v>7516</v>
      </c>
      <c r="Z90" t="s">
        <v>7515</v>
      </c>
      <c r="AA90" t="s">
        <v>7515</v>
      </c>
      <c r="AB90" t="s">
        <v>7515</v>
      </c>
      <c r="AC90" t="s">
        <v>6796</v>
      </c>
      <c r="AK90" t="s">
        <v>6985</v>
      </c>
      <c r="AL90" t="s">
        <v>6794</v>
      </c>
      <c r="AM90" t="s">
        <v>6794</v>
      </c>
      <c r="AN90" t="s">
        <v>6</v>
      </c>
      <c r="AQ90" t="s">
        <v>6988</v>
      </c>
      <c r="AR90" t="s">
        <v>6793</v>
      </c>
      <c r="AS90" t="s">
        <v>6793</v>
      </c>
      <c r="AT90" t="s">
        <v>6813</v>
      </c>
      <c r="AU90" t="s">
        <v>7562</v>
      </c>
      <c r="AV90" t="s">
        <v>7553</v>
      </c>
      <c r="AX90" t="s">
        <v>6794</v>
      </c>
      <c r="AY90" t="s">
        <v>6794</v>
      </c>
      <c r="AZ90" t="s">
        <v>6793</v>
      </c>
      <c r="BA90" t="s">
        <v>6793</v>
      </c>
      <c r="BB90" t="s">
        <v>6793</v>
      </c>
      <c r="BC90" t="s">
        <v>6794</v>
      </c>
      <c r="BD90" t="s">
        <v>6794</v>
      </c>
      <c r="BE90" t="s">
        <v>6794</v>
      </c>
      <c r="BF90" t="s">
        <v>6793</v>
      </c>
      <c r="BG90" t="s">
        <v>6794</v>
      </c>
      <c r="BH90" t="s">
        <v>6794</v>
      </c>
      <c r="BI90" t="s">
        <v>7021</v>
      </c>
      <c r="BJ90" t="s">
        <v>7027</v>
      </c>
      <c r="BK90" t="s">
        <v>6794</v>
      </c>
      <c r="BM90" t="s">
        <v>7547</v>
      </c>
      <c r="BN90" t="s">
        <v>6</v>
      </c>
      <c r="BO90" t="s">
        <v>7519</v>
      </c>
      <c r="BP90" t="s">
        <v>7576</v>
      </c>
      <c r="BQ90" t="s">
        <v>7559</v>
      </c>
      <c r="BR90" t="s">
        <v>7561</v>
      </c>
      <c r="BS90" t="s">
        <v>7516</v>
      </c>
      <c r="BT90" t="s">
        <v>7515</v>
      </c>
      <c r="BU90" t="s">
        <v>7515</v>
      </c>
      <c r="BV90" t="s">
        <v>7515</v>
      </c>
      <c r="BW90" t="s">
        <v>7515</v>
      </c>
      <c r="BX90" t="s">
        <v>7515</v>
      </c>
      <c r="BY90" t="s">
        <v>7515</v>
      </c>
      <c r="BZ90" t="s">
        <v>7515</v>
      </c>
      <c r="CA90" t="s">
        <v>7515</v>
      </c>
      <c r="CB90" t="s">
        <v>7515</v>
      </c>
      <c r="CC90" t="s">
        <v>7515</v>
      </c>
      <c r="CD90" t="s">
        <v>7515</v>
      </c>
      <c r="CE90" t="s">
        <v>6793</v>
      </c>
      <c r="CI90" t="s">
        <v>6793</v>
      </c>
      <c r="CJ90" t="s">
        <v>6793</v>
      </c>
      <c r="CK90" t="s">
        <v>6794</v>
      </c>
      <c r="CL90" t="s">
        <v>6793</v>
      </c>
      <c r="CM90" t="s">
        <v>6794</v>
      </c>
      <c r="CN90" t="s">
        <v>6793</v>
      </c>
      <c r="CO90" t="s">
        <v>6794</v>
      </c>
      <c r="CP90" t="s">
        <v>6793</v>
      </c>
      <c r="CQ90" t="s">
        <v>6794</v>
      </c>
      <c r="CR90" t="s">
        <v>7520</v>
      </c>
      <c r="CS90" t="s">
        <v>7607</v>
      </c>
      <c r="CT90" t="s">
        <v>7522</v>
      </c>
      <c r="CU90" t="s">
        <v>6793</v>
      </c>
      <c r="CV90">
        <v>2</v>
      </c>
      <c r="CW90">
        <v>2</v>
      </c>
      <c r="CX90">
        <v>3</v>
      </c>
      <c r="CY90" t="s">
        <v>6794</v>
      </c>
      <c r="EC90">
        <v>1</v>
      </c>
      <c r="ED90" t="s">
        <v>7589</v>
      </c>
      <c r="EL90" t="s">
        <v>6793</v>
      </c>
      <c r="EM90" t="s">
        <v>7573</v>
      </c>
      <c r="EO90">
        <v>0</v>
      </c>
      <c r="EP90" t="s">
        <v>7683</v>
      </c>
      <c r="EQ90">
        <v>2007</v>
      </c>
      <c r="ER90" t="s">
        <v>7685</v>
      </c>
      <c r="ES90">
        <v>2007</v>
      </c>
      <c r="ET90" t="s">
        <v>7684</v>
      </c>
      <c r="EV90" t="s">
        <v>6794</v>
      </c>
      <c r="PS90" t="s">
        <v>7527</v>
      </c>
      <c r="PT90" t="s">
        <v>7526</v>
      </c>
      <c r="PU90" t="s">
        <v>7527</v>
      </c>
      <c r="PV90" t="s">
        <v>7527</v>
      </c>
      <c r="PW90" t="s">
        <v>7516</v>
      </c>
      <c r="PX90" t="s">
        <v>7515</v>
      </c>
      <c r="PY90" t="s">
        <v>7515</v>
      </c>
      <c r="PZ90" t="s">
        <v>7515</v>
      </c>
      <c r="QA90" t="s">
        <v>7515</v>
      </c>
      <c r="QB90" t="s">
        <v>7515</v>
      </c>
      <c r="QC90" t="s">
        <v>7515</v>
      </c>
      <c r="QD90" t="s">
        <v>7528</v>
      </c>
      <c r="QE90" t="s">
        <v>7529</v>
      </c>
      <c r="QF90" t="s">
        <v>7528</v>
      </c>
      <c r="QG90" t="s">
        <v>7681</v>
      </c>
      <c r="QH90">
        <v>2008</v>
      </c>
      <c r="QI90">
        <v>6</v>
      </c>
      <c r="QJ90">
        <v>1</v>
      </c>
      <c r="QK90" s="329">
        <v>39602</v>
      </c>
      <c r="QL90">
        <v>1</v>
      </c>
      <c r="QM90">
        <v>0</v>
      </c>
      <c r="QN90" t="s">
        <v>194</v>
      </c>
      <c r="QO90">
        <v>0</v>
      </c>
      <c r="QP90">
        <v>35</v>
      </c>
      <c r="RV90">
        <f t="shared" si="3"/>
        <v>0</v>
      </c>
      <c r="RY90">
        <f t="shared" si="2"/>
        <v>10</v>
      </c>
    </row>
    <row r="91" spans="1:493" x14ac:dyDescent="0.3">
      <c r="A91">
        <v>71075</v>
      </c>
      <c r="B91">
        <v>101</v>
      </c>
      <c r="C91" t="s">
        <v>6793</v>
      </c>
      <c r="D91" t="s">
        <v>6793</v>
      </c>
      <c r="I91" t="s">
        <v>6793</v>
      </c>
      <c r="J91" t="s">
        <v>7515</v>
      </c>
      <c r="K91" t="s">
        <v>7515</v>
      </c>
      <c r="L91" t="s">
        <v>7515</v>
      </c>
      <c r="M91" t="s">
        <v>7515</v>
      </c>
      <c r="N91" t="s">
        <v>7515</v>
      </c>
      <c r="O91" t="s">
        <v>7515</v>
      </c>
      <c r="P91" t="s">
        <v>7515</v>
      </c>
      <c r="Q91" t="s">
        <v>7515</v>
      </c>
      <c r="R91" t="s">
        <v>7515</v>
      </c>
      <c r="S91" t="s">
        <v>7515</v>
      </c>
      <c r="T91" t="s">
        <v>7515</v>
      </c>
      <c r="U91" t="s">
        <v>7515</v>
      </c>
      <c r="V91" t="s">
        <v>7515</v>
      </c>
      <c r="W91" t="s">
        <v>7515</v>
      </c>
      <c r="X91" t="s">
        <v>7515</v>
      </c>
      <c r="Y91" t="s">
        <v>7516</v>
      </c>
      <c r="Z91" t="s">
        <v>7515</v>
      </c>
      <c r="AA91" t="s">
        <v>7515</v>
      </c>
      <c r="AB91" t="s">
        <v>7515</v>
      </c>
      <c r="AC91" t="s">
        <v>6796</v>
      </c>
      <c r="AK91" t="s">
        <v>6985</v>
      </c>
      <c r="AL91" t="s">
        <v>6793</v>
      </c>
      <c r="AM91" t="s">
        <v>6794</v>
      </c>
      <c r="AN91" t="s">
        <v>7680</v>
      </c>
      <c r="AO91">
        <v>0</v>
      </c>
      <c r="AP91">
        <v>15</v>
      </c>
      <c r="AQ91" t="s">
        <v>6988</v>
      </c>
      <c r="AR91" t="s">
        <v>6793</v>
      </c>
      <c r="AS91" t="s">
        <v>6794</v>
      </c>
      <c r="AT91" t="s">
        <v>6813</v>
      </c>
      <c r="AU91" t="s">
        <v>7531</v>
      </c>
      <c r="AV91" t="s">
        <v>7518</v>
      </c>
      <c r="AX91" t="s">
        <v>6794</v>
      </c>
      <c r="AY91" t="s">
        <v>6794</v>
      </c>
      <c r="AZ91" t="s">
        <v>6794</v>
      </c>
      <c r="BA91" t="s">
        <v>6794</v>
      </c>
      <c r="BB91" t="s">
        <v>6794</v>
      </c>
      <c r="BC91" t="s">
        <v>6794</v>
      </c>
      <c r="BD91" t="s">
        <v>6794</v>
      </c>
      <c r="BE91" t="s">
        <v>6794</v>
      </c>
      <c r="BF91" t="s">
        <v>6794</v>
      </c>
      <c r="BG91" t="s">
        <v>6794</v>
      </c>
      <c r="BH91" t="s">
        <v>6794</v>
      </c>
      <c r="BI91" t="s">
        <v>31</v>
      </c>
      <c r="BJ91" t="s">
        <v>7686</v>
      </c>
      <c r="BK91" t="s">
        <v>6794</v>
      </c>
      <c r="BM91">
        <v>50</v>
      </c>
      <c r="BN91" t="s">
        <v>7532</v>
      </c>
      <c r="BO91" t="s">
        <v>7519</v>
      </c>
      <c r="BP91" t="s">
        <v>6</v>
      </c>
      <c r="BQ91" t="s">
        <v>7565</v>
      </c>
      <c r="BR91" t="s">
        <v>7543</v>
      </c>
      <c r="BS91" t="s">
        <v>7515</v>
      </c>
      <c r="BT91" t="s">
        <v>7515</v>
      </c>
      <c r="BU91" t="s">
        <v>7515</v>
      </c>
      <c r="BV91" t="s">
        <v>7515</v>
      </c>
      <c r="BW91" t="s">
        <v>7515</v>
      </c>
      <c r="BX91" t="s">
        <v>7515</v>
      </c>
      <c r="BY91" t="s">
        <v>7515</v>
      </c>
      <c r="BZ91" t="s">
        <v>7516</v>
      </c>
      <c r="CA91" t="s">
        <v>7515</v>
      </c>
      <c r="CB91" t="s">
        <v>7515</v>
      </c>
      <c r="CC91" t="s">
        <v>7515</v>
      </c>
      <c r="CD91" t="s">
        <v>7515</v>
      </c>
      <c r="CE91" t="s">
        <v>6794</v>
      </c>
      <c r="CI91" t="s">
        <v>6793</v>
      </c>
      <c r="CJ91" t="s">
        <v>6793</v>
      </c>
      <c r="CK91" t="s">
        <v>6794</v>
      </c>
      <c r="CL91" t="s">
        <v>6793</v>
      </c>
      <c r="CM91" t="s">
        <v>6794</v>
      </c>
      <c r="CN91" t="s">
        <v>6794</v>
      </c>
      <c r="CO91" t="s">
        <v>6794</v>
      </c>
      <c r="CP91" t="s">
        <v>6793</v>
      </c>
      <c r="CQ91" t="s">
        <v>6793</v>
      </c>
      <c r="CR91" t="s">
        <v>7545</v>
      </c>
      <c r="CS91" t="s">
        <v>7521</v>
      </c>
      <c r="CT91" t="s">
        <v>7522</v>
      </c>
      <c r="CU91" t="s">
        <v>6793</v>
      </c>
      <c r="CV91">
        <v>1</v>
      </c>
      <c r="CW91">
        <v>2</v>
      </c>
      <c r="CX91">
        <v>2</v>
      </c>
      <c r="CY91" t="s">
        <v>6794</v>
      </c>
      <c r="EC91">
        <v>4</v>
      </c>
      <c r="EE91">
        <v>2</v>
      </c>
      <c r="EF91">
        <v>0</v>
      </c>
      <c r="EG91">
        <v>1</v>
      </c>
      <c r="EH91">
        <v>0</v>
      </c>
      <c r="EI91">
        <v>1</v>
      </c>
      <c r="EJ91">
        <v>0</v>
      </c>
      <c r="EK91">
        <v>0</v>
      </c>
      <c r="EL91" t="s">
        <v>6794</v>
      </c>
      <c r="EV91" t="s">
        <v>6794</v>
      </c>
      <c r="PS91" t="s">
        <v>7526</v>
      </c>
      <c r="PT91" t="s">
        <v>7526</v>
      </c>
      <c r="PU91" t="s">
        <v>7526</v>
      </c>
      <c r="PV91" t="s">
        <v>7526</v>
      </c>
      <c r="PW91" t="s">
        <v>7515</v>
      </c>
      <c r="PX91" t="s">
        <v>7515</v>
      </c>
      <c r="PY91" t="s">
        <v>7515</v>
      </c>
      <c r="PZ91" t="s">
        <v>7515</v>
      </c>
      <c r="QA91" t="s">
        <v>7515</v>
      </c>
      <c r="QB91" t="s">
        <v>7515</v>
      </c>
      <c r="QC91" t="s">
        <v>7516</v>
      </c>
      <c r="QD91" t="s">
        <v>7528</v>
      </c>
      <c r="QE91" t="s">
        <v>7529</v>
      </c>
      <c r="QF91" t="s">
        <v>7528</v>
      </c>
      <c r="QG91" t="s">
        <v>7681</v>
      </c>
      <c r="QH91">
        <v>2008</v>
      </c>
      <c r="QI91">
        <v>12</v>
      </c>
      <c r="QJ91">
        <v>1</v>
      </c>
      <c r="QK91" s="329">
        <v>39788</v>
      </c>
      <c r="QL91">
        <v>1</v>
      </c>
      <c r="QM91">
        <v>0</v>
      </c>
      <c r="QN91" t="s">
        <v>212</v>
      </c>
      <c r="QO91">
        <v>2008</v>
      </c>
      <c r="QP91">
        <v>50</v>
      </c>
      <c r="RV91">
        <f t="shared" si="3"/>
        <v>3</v>
      </c>
      <c r="RY91">
        <f t="shared" si="2"/>
        <v>0</v>
      </c>
    </row>
    <row r="92" spans="1:493" x14ac:dyDescent="0.3">
      <c r="A92">
        <v>71076</v>
      </c>
      <c r="B92">
        <v>103</v>
      </c>
      <c r="C92" t="s">
        <v>6793</v>
      </c>
      <c r="D92" t="s">
        <v>6793</v>
      </c>
      <c r="I92" t="s">
        <v>6793</v>
      </c>
      <c r="J92" t="s">
        <v>7515</v>
      </c>
      <c r="K92" t="s">
        <v>7515</v>
      </c>
      <c r="L92" t="s">
        <v>7515</v>
      </c>
      <c r="M92" t="s">
        <v>7515</v>
      </c>
      <c r="N92" t="s">
        <v>7515</v>
      </c>
      <c r="O92" t="s">
        <v>7515</v>
      </c>
      <c r="P92" t="s">
        <v>7515</v>
      </c>
      <c r="Q92" t="s">
        <v>7515</v>
      </c>
      <c r="R92" t="s">
        <v>7515</v>
      </c>
      <c r="S92" t="s">
        <v>7515</v>
      </c>
      <c r="T92" t="s">
        <v>7515</v>
      </c>
      <c r="U92" t="s">
        <v>7515</v>
      </c>
      <c r="V92" t="s">
        <v>7515</v>
      </c>
      <c r="W92" t="s">
        <v>7515</v>
      </c>
      <c r="X92" t="s">
        <v>7515</v>
      </c>
      <c r="Y92" t="s">
        <v>7515</v>
      </c>
      <c r="Z92" t="s">
        <v>7516</v>
      </c>
      <c r="AA92" t="s">
        <v>7515</v>
      </c>
      <c r="AB92" t="s">
        <v>7515</v>
      </c>
      <c r="AC92" t="s">
        <v>6796</v>
      </c>
      <c r="AK92" t="s">
        <v>6985</v>
      </c>
      <c r="AL92" t="s">
        <v>6793</v>
      </c>
      <c r="AM92" t="s">
        <v>6793</v>
      </c>
      <c r="AN92" t="s">
        <v>7680</v>
      </c>
      <c r="AO92">
        <v>0</v>
      </c>
      <c r="AP92">
        <v>21</v>
      </c>
      <c r="AQ92" t="s">
        <v>6988</v>
      </c>
      <c r="AR92" t="s">
        <v>6793</v>
      </c>
      <c r="AS92" t="s">
        <v>6793</v>
      </c>
      <c r="AT92" t="s">
        <v>6813</v>
      </c>
      <c r="AU92" t="s">
        <v>7531</v>
      </c>
      <c r="AV92" t="s">
        <v>7553</v>
      </c>
      <c r="AX92" t="s">
        <v>6794</v>
      </c>
      <c r="AY92" t="s">
        <v>6793</v>
      </c>
      <c r="AZ92" t="s">
        <v>6794</v>
      </c>
      <c r="BA92" t="s">
        <v>6794</v>
      </c>
      <c r="BB92" t="s">
        <v>6794</v>
      </c>
      <c r="BC92" t="s">
        <v>6793</v>
      </c>
      <c r="BD92" t="s">
        <v>6793</v>
      </c>
      <c r="BE92" t="s">
        <v>6794</v>
      </c>
      <c r="BF92" t="s">
        <v>6794</v>
      </c>
      <c r="BG92" t="s">
        <v>6794</v>
      </c>
      <c r="BH92" t="s">
        <v>6794</v>
      </c>
      <c r="BI92" t="s">
        <v>7025</v>
      </c>
      <c r="BJ92" t="s">
        <v>7022</v>
      </c>
      <c r="BK92" t="s">
        <v>6794</v>
      </c>
      <c r="BM92">
        <v>25</v>
      </c>
      <c r="BN92">
        <v>35</v>
      </c>
      <c r="BO92" t="s">
        <v>7533</v>
      </c>
      <c r="BP92" t="s">
        <v>7585</v>
      </c>
      <c r="BQ92" t="s">
        <v>7022</v>
      </c>
      <c r="BR92" t="s">
        <v>6757</v>
      </c>
      <c r="BS92" t="s">
        <v>7515</v>
      </c>
      <c r="BT92" t="s">
        <v>7516</v>
      </c>
      <c r="BU92" t="s">
        <v>7515</v>
      </c>
      <c r="BV92" t="s">
        <v>7515</v>
      </c>
      <c r="BW92" t="s">
        <v>7515</v>
      </c>
      <c r="BX92" t="s">
        <v>7515</v>
      </c>
      <c r="BY92" t="s">
        <v>7515</v>
      </c>
      <c r="BZ92" t="s">
        <v>7515</v>
      </c>
      <c r="CA92" t="s">
        <v>7515</v>
      </c>
      <c r="CB92" t="s">
        <v>7515</v>
      </c>
      <c r="CC92" t="s">
        <v>7515</v>
      </c>
      <c r="CD92" t="s">
        <v>7515</v>
      </c>
      <c r="CE92" t="s">
        <v>6794</v>
      </c>
      <c r="CI92" t="s">
        <v>6793</v>
      </c>
      <c r="CJ92" t="s">
        <v>6793</v>
      </c>
      <c r="CK92" t="s">
        <v>6794</v>
      </c>
      <c r="CL92" t="s">
        <v>6793</v>
      </c>
      <c r="CM92" t="s">
        <v>6793</v>
      </c>
      <c r="CN92" t="s">
        <v>6794</v>
      </c>
      <c r="CO92" t="s">
        <v>6794</v>
      </c>
      <c r="CP92" t="s">
        <v>6793</v>
      </c>
      <c r="CQ92" t="s">
        <v>6794</v>
      </c>
      <c r="CR92" t="s">
        <v>7520</v>
      </c>
      <c r="CS92" t="s">
        <v>7521</v>
      </c>
      <c r="CT92" t="s">
        <v>7536</v>
      </c>
      <c r="CU92" t="s">
        <v>6793</v>
      </c>
      <c r="CV92">
        <v>3</v>
      </c>
      <c r="CW92">
        <v>4</v>
      </c>
      <c r="CX92">
        <v>4</v>
      </c>
      <c r="CY92" t="s">
        <v>6794</v>
      </c>
      <c r="EC92">
        <v>2</v>
      </c>
      <c r="EE92">
        <v>0</v>
      </c>
      <c r="EF92">
        <v>0</v>
      </c>
      <c r="EG92">
        <v>0</v>
      </c>
      <c r="EH92">
        <v>0</v>
      </c>
      <c r="EI92">
        <v>1</v>
      </c>
      <c r="EJ92">
        <v>1</v>
      </c>
      <c r="EK92">
        <v>0</v>
      </c>
      <c r="EL92" t="s">
        <v>6794</v>
      </c>
      <c r="EV92" t="s">
        <v>6793</v>
      </c>
      <c r="JJ92" t="s">
        <v>7524</v>
      </c>
      <c r="JK92" t="s">
        <v>7680</v>
      </c>
      <c r="JL92">
        <v>11</v>
      </c>
      <c r="JM92">
        <v>2008</v>
      </c>
      <c r="JO92" t="s">
        <v>7526</v>
      </c>
      <c r="JP92" t="s">
        <v>7526</v>
      </c>
      <c r="JQ92" t="s">
        <v>6794</v>
      </c>
      <c r="JR92" t="s">
        <v>6966</v>
      </c>
      <c r="OX92" t="s">
        <v>6</v>
      </c>
      <c r="OY92" t="s">
        <v>6</v>
      </c>
      <c r="PB92" t="s">
        <v>6</v>
      </c>
      <c r="PE92" t="s">
        <v>6966</v>
      </c>
      <c r="PS92" t="s">
        <v>6757</v>
      </c>
      <c r="PU92" t="s">
        <v>7527</v>
      </c>
      <c r="PV92" t="s">
        <v>7527</v>
      </c>
      <c r="PW92" t="s">
        <v>7516</v>
      </c>
      <c r="PX92" t="s">
        <v>7515</v>
      </c>
      <c r="PY92" t="s">
        <v>7515</v>
      </c>
      <c r="PZ92" t="s">
        <v>7515</v>
      </c>
      <c r="QA92" t="s">
        <v>7515</v>
      </c>
      <c r="QB92" t="s">
        <v>7515</v>
      </c>
      <c r="QC92" t="s">
        <v>7515</v>
      </c>
      <c r="QD92" t="s">
        <v>7528</v>
      </c>
      <c r="QE92" t="s">
        <v>7539</v>
      </c>
      <c r="QF92" t="s">
        <v>7528</v>
      </c>
      <c r="QG92" t="s">
        <v>7681</v>
      </c>
      <c r="QH92">
        <v>2008</v>
      </c>
      <c r="QI92">
        <v>6</v>
      </c>
      <c r="QJ92">
        <v>1</v>
      </c>
      <c r="QK92" s="329">
        <v>39611</v>
      </c>
      <c r="QL92">
        <v>1</v>
      </c>
      <c r="QM92">
        <v>0</v>
      </c>
      <c r="QN92" t="s">
        <v>194</v>
      </c>
      <c r="QO92">
        <v>0</v>
      </c>
      <c r="QP92">
        <v>35</v>
      </c>
      <c r="QQ92">
        <v>1</v>
      </c>
      <c r="QR92">
        <v>1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0</v>
      </c>
      <c r="RF92">
        <v>1</v>
      </c>
      <c r="RG92">
        <v>0</v>
      </c>
      <c r="RH92">
        <v>0</v>
      </c>
      <c r="RI92">
        <v>0</v>
      </c>
      <c r="RJ92">
        <v>0</v>
      </c>
      <c r="RK92">
        <v>0</v>
      </c>
      <c r="RL92">
        <v>0</v>
      </c>
      <c r="RM92">
        <v>0</v>
      </c>
      <c r="RN92">
        <v>0</v>
      </c>
      <c r="RO92">
        <v>0</v>
      </c>
      <c r="RP92">
        <v>0</v>
      </c>
      <c r="RQ92">
        <v>0</v>
      </c>
      <c r="RR92">
        <v>0</v>
      </c>
      <c r="RS92">
        <v>0</v>
      </c>
      <c r="RT92">
        <v>0</v>
      </c>
      <c r="RU92">
        <v>0</v>
      </c>
      <c r="RV92">
        <f t="shared" si="3"/>
        <v>2</v>
      </c>
      <c r="RY92">
        <f t="shared" si="2"/>
        <v>1</v>
      </c>
    </row>
    <row r="93" spans="1:493" x14ac:dyDescent="0.3">
      <c r="A93">
        <v>71077</v>
      </c>
      <c r="B93">
        <v>104</v>
      </c>
      <c r="C93" t="s">
        <v>6793</v>
      </c>
      <c r="D93" t="s">
        <v>6794</v>
      </c>
      <c r="E93">
        <v>2</v>
      </c>
      <c r="I93" t="s">
        <v>6793</v>
      </c>
      <c r="J93" t="s">
        <v>7515</v>
      </c>
      <c r="K93" t="s">
        <v>7515</v>
      </c>
      <c r="L93" t="s">
        <v>7515</v>
      </c>
      <c r="M93" t="s">
        <v>7515</v>
      </c>
      <c r="N93" t="s">
        <v>7515</v>
      </c>
      <c r="O93" t="s">
        <v>7515</v>
      </c>
      <c r="P93" t="s">
        <v>7515</v>
      </c>
      <c r="Q93" t="s">
        <v>7515</v>
      </c>
      <c r="R93" t="s">
        <v>7515</v>
      </c>
      <c r="S93" t="s">
        <v>7515</v>
      </c>
      <c r="T93" t="s">
        <v>7515</v>
      </c>
      <c r="U93" t="s">
        <v>7515</v>
      </c>
      <c r="V93" t="s">
        <v>7515</v>
      </c>
      <c r="W93" t="s">
        <v>7515</v>
      </c>
      <c r="X93" t="s">
        <v>7516</v>
      </c>
      <c r="Y93" t="s">
        <v>7515</v>
      </c>
      <c r="Z93" t="s">
        <v>7515</v>
      </c>
      <c r="AA93" t="s">
        <v>7515</v>
      </c>
      <c r="AB93" t="s">
        <v>7515</v>
      </c>
      <c r="AD93">
        <v>1</v>
      </c>
      <c r="AE93">
        <v>1</v>
      </c>
      <c r="AF93">
        <v>0</v>
      </c>
      <c r="AG93">
        <v>10</v>
      </c>
      <c r="AH93" t="s">
        <v>6845</v>
      </c>
      <c r="AK93" t="s">
        <v>6993</v>
      </c>
      <c r="AL93" t="s">
        <v>6794</v>
      </c>
      <c r="AM93" t="s">
        <v>6794</v>
      </c>
      <c r="AN93" t="s">
        <v>7680</v>
      </c>
      <c r="AO93">
        <v>0</v>
      </c>
      <c r="AP93">
        <v>18</v>
      </c>
      <c r="AQ93" t="s">
        <v>7568</v>
      </c>
      <c r="AT93" t="s">
        <v>6813</v>
      </c>
      <c r="AU93" t="s">
        <v>7531</v>
      </c>
      <c r="AV93" t="s">
        <v>6991</v>
      </c>
      <c r="AX93" t="s">
        <v>6793</v>
      </c>
      <c r="AY93" t="s">
        <v>6794</v>
      </c>
      <c r="AZ93" t="s">
        <v>6793</v>
      </c>
      <c r="BA93" t="s">
        <v>6793</v>
      </c>
      <c r="BC93" t="s">
        <v>6793</v>
      </c>
      <c r="BD93" t="s">
        <v>6793</v>
      </c>
      <c r="BE93" t="s">
        <v>6794</v>
      </c>
      <c r="BF93" t="s">
        <v>6794</v>
      </c>
      <c r="BG93" t="s">
        <v>6794</v>
      </c>
      <c r="BH93" t="s">
        <v>6794</v>
      </c>
      <c r="BI93" t="s">
        <v>7024</v>
      </c>
      <c r="BJ93" t="s">
        <v>7022</v>
      </c>
      <c r="BK93" t="s">
        <v>6794</v>
      </c>
      <c r="BM93">
        <v>50</v>
      </c>
      <c r="BN93">
        <v>25</v>
      </c>
      <c r="BO93" t="s">
        <v>7533</v>
      </c>
      <c r="BP93" t="s">
        <v>7604</v>
      </c>
      <c r="BQ93" t="s">
        <v>7022</v>
      </c>
      <c r="BR93" t="s">
        <v>7543</v>
      </c>
      <c r="BS93" t="s">
        <v>7516</v>
      </c>
      <c r="BT93" t="s">
        <v>7515</v>
      </c>
      <c r="BU93" t="s">
        <v>7515</v>
      </c>
      <c r="BV93" t="s">
        <v>7515</v>
      </c>
      <c r="BW93" t="s">
        <v>7515</v>
      </c>
      <c r="BX93" t="s">
        <v>7515</v>
      </c>
      <c r="BY93" t="s">
        <v>7515</v>
      </c>
      <c r="BZ93" t="s">
        <v>7515</v>
      </c>
      <c r="CA93" t="s">
        <v>7515</v>
      </c>
      <c r="CB93" t="s">
        <v>7515</v>
      </c>
      <c r="CC93" t="s">
        <v>7515</v>
      </c>
      <c r="CD93" t="s">
        <v>7515</v>
      </c>
      <c r="CE93" t="s">
        <v>6794</v>
      </c>
      <c r="CI93" t="s">
        <v>6793</v>
      </c>
      <c r="CJ93" t="s">
        <v>6793</v>
      </c>
      <c r="CK93" t="s">
        <v>6794</v>
      </c>
      <c r="CL93" t="s">
        <v>6793</v>
      </c>
      <c r="CM93" t="s">
        <v>6794</v>
      </c>
      <c r="CN93" t="s">
        <v>6793</v>
      </c>
      <c r="CO93" t="s">
        <v>6794</v>
      </c>
      <c r="CP93" t="s">
        <v>6793</v>
      </c>
      <c r="CQ93" t="s">
        <v>6793</v>
      </c>
      <c r="CR93" t="s">
        <v>7520</v>
      </c>
      <c r="CS93" t="s">
        <v>7521</v>
      </c>
      <c r="CT93" t="s">
        <v>7605</v>
      </c>
      <c r="CU93" t="s">
        <v>6793</v>
      </c>
      <c r="CV93">
        <v>2</v>
      </c>
      <c r="CW93">
        <v>3</v>
      </c>
      <c r="CX93">
        <v>4</v>
      </c>
      <c r="CY93" t="s">
        <v>6794</v>
      </c>
      <c r="EC93">
        <v>2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2</v>
      </c>
      <c r="EL93" t="s">
        <v>6794</v>
      </c>
      <c r="EV93" t="s">
        <v>6793</v>
      </c>
      <c r="PS93" t="s">
        <v>7526</v>
      </c>
      <c r="PT93" t="s">
        <v>7526</v>
      </c>
      <c r="PU93" t="s">
        <v>7527</v>
      </c>
      <c r="PV93" t="s">
        <v>7526</v>
      </c>
      <c r="PW93" t="s">
        <v>7516</v>
      </c>
      <c r="PX93" t="s">
        <v>7515</v>
      </c>
      <c r="PY93" t="s">
        <v>7515</v>
      </c>
      <c r="PZ93" t="s">
        <v>7515</v>
      </c>
      <c r="QA93" t="s">
        <v>7515</v>
      </c>
      <c r="QB93" t="s">
        <v>7515</v>
      </c>
      <c r="QC93" t="s">
        <v>7515</v>
      </c>
      <c r="QD93" t="s">
        <v>7528</v>
      </c>
      <c r="QE93" t="s">
        <v>7529</v>
      </c>
      <c r="QF93" t="s">
        <v>7528</v>
      </c>
      <c r="QG93" t="s">
        <v>7681</v>
      </c>
      <c r="QH93">
        <v>2008</v>
      </c>
      <c r="QI93">
        <v>4</v>
      </c>
      <c r="QJ93">
        <v>2</v>
      </c>
      <c r="QK93" s="329">
        <v>39546</v>
      </c>
      <c r="QL93">
        <v>1</v>
      </c>
      <c r="QM93">
        <v>1</v>
      </c>
      <c r="QN93" t="s">
        <v>194</v>
      </c>
      <c r="QO93">
        <v>0</v>
      </c>
      <c r="QP93">
        <v>78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0</v>
      </c>
      <c r="RG93">
        <v>0</v>
      </c>
      <c r="RH93">
        <v>0</v>
      </c>
      <c r="RI93">
        <v>0</v>
      </c>
      <c r="RJ93">
        <v>0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0</v>
      </c>
      <c r="RQ93">
        <v>0</v>
      </c>
      <c r="RR93">
        <v>0</v>
      </c>
      <c r="RS93">
        <v>0</v>
      </c>
      <c r="RT93">
        <v>0</v>
      </c>
      <c r="RU93">
        <v>0</v>
      </c>
      <c r="RV93">
        <f t="shared" si="3"/>
        <v>3</v>
      </c>
      <c r="RY93">
        <f t="shared" si="2"/>
        <v>7</v>
      </c>
    </row>
    <row r="94" spans="1:493" x14ac:dyDescent="0.3">
      <c r="A94">
        <v>71078</v>
      </c>
      <c r="B94">
        <v>106</v>
      </c>
      <c r="C94" t="s">
        <v>6793</v>
      </c>
      <c r="D94" t="s">
        <v>6793</v>
      </c>
      <c r="I94" t="s">
        <v>6793</v>
      </c>
      <c r="J94" t="s">
        <v>7515</v>
      </c>
      <c r="K94" t="s">
        <v>7516</v>
      </c>
      <c r="L94" t="s">
        <v>7515</v>
      </c>
      <c r="M94" t="s">
        <v>7515</v>
      </c>
      <c r="N94" t="s">
        <v>7515</v>
      </c>
      <c r="O94" t="s">
        <v>7515</v>
      </c>
      <c r="P94" t="s">
        <v>7515</v>
      </c>
      <c r="Q94" t="s">
        <v>7515</v>
      </c>
      <c r="R94" t="s">
        <v>7515</v>
      </c>
      <c r="S94" t="s">
        <v>7515</v>
      </c>
      <c r="T94" t="s">
        <v>7515</v>
      </c>
      <c r="U94" t="s">
        <v>7515</v>
      </c>
      <c r="V94" t="s">
        <v>7515</v>
      </c>
      <c r="W94" t="s">
        <v>7515</v>
      </c>
      <c r="X94" t="s">
        <v>7516</v>
      </c>
      <c r="Y94" t="s">
        <v>7515</v>
      </c>
      <c r="Z94" t="s">
        <v>7515</v>
      </c>
      <c r="AA94" t="s">
        <v>7515</v>
      </c>
      <c r="AB94" t="s">
        <v>7515</v>
      </c>
      <c r="AC94" t="s">
        <v>7517</v>
      </c>
      <c r="AF94">
        <v>0</v>
      </c>
      <c r="AG94">
        <v>3</v>
      </c>
      <c r="AH94" t="s">
        <v>6845</v>
      </c>
      <c r="AK94" t="s">
        <v>6993</v>
      </c>
      <c r="AL94" t="s">
        <v>6794</v>
      </c>
      <c r="AM94" t="s">
        <v>6794</v>
      </c>
      <c r="AN94" t="s">
        <v>7680</v>
      </c>
      <c r="AO94">
        <v>0</v>
      </c>
      <c r="AP94">
        <v>10</v>
      </c>
      <c r="AQ94" t="s">
        <v>7568</v>
      </c>
      <c r="AT94" t="s">
        <v>6814</v>
      </c>
      <c r="AV94" t="s">
        <v>7553</v>
      </c>
      <c r="AW94" t="s">
        <v>7588</v>
      </c>
      <c r="AX94" t="s">
        <v>6794</v>
      </c>
      <c r="AY94" t="s">
        <v>6793</v>
      </c>
      <c r="AZ94" t="s">
        <v>6794</v>
      </c>
      <c r="BA94" t="s">
        <v>6793</v>
      </c>
      <c r="BC94" t="s">
        <v>6794</v>
      </c>
      <c r="BD94" t="s">
        <v>6794</v>
      </c>
      <c r="BE94" t="s">
        <v>6794</v>
      </c>
      <c r="BF94" t="s">
        <v>6793</v>
      </c>
      <c r="BG94" t="s">
        <v>6794</v>
      </c>
      <c r="BH94" t="s">
        <v>6794</v>
      </c>
      <c r="BI94" t="s">
        <v>7027</v>
      </c>
      <c r="BJ94" t="s">
        <v>7031</v>
      </c>
      <c r="BK94" t="s">
        <v>6794</v>
      </c>
      <c r="BM94" t="s">
        <v>7547</v>
      </c>
      <c r="BN94">
        <v>20</v>
      </c>
      <c r="BO94" t="s">
        <v>7519</v>
      </c>
      <c r="BP94" t="s">
        <v>7542</v>
      </c>
      <c r="BQ94" t="s">
        <v>7559</v>
      </c>
      <c r="BR94" t="s">
        <v>6757</v>
      </c>
      <c r="BS94" t="s">
        <v>7516</v>
      </c>
      <c r="BT94" t="s">
        <v>7515</v>
      </c>
      <c r="BU94" t="s">
        <v>7515</v>
      </c>
      <c r="BV94" t="s">
        <v>7515</v>
      </c>
      <c r="BW94" t="s">
        <v>7515</v>
      </c>
      <c r="BX94" t="s">
        <v>7515</v>
      </c>
      <c r="BY94" t="s">
        <v>7515</v>
      </c>
      <c r="BZ94" t="s">
        <v>7515</v>
      </c>
      <c r="CA94" t="s">
        <v>7515</v>
      </c>
      <c r="CB94" t="s">
        <v>7515</v>
      </c>
      <c r="CC94" t="s">
        <v>7515</v>
      </c>
      <c r="CD94" t="s">
        <v>7515</v>
      </c>
      <c r="CE94" t="s">
        <v>6793</v>
      </c>
      <c r="CI94" t="s">
        <v>6793</v>
      </c>
      <c r="CJ94" t="s">
        <v>6793</v>
      </c>
      <c r="CK94" t="s">
        <v>6794</v>
      </c>
      <c r="CL94" t="s">
        <v>6793</v>
      </c>
      <c r="CM94" t="s">
        <v>6794</v>
      </c>
      <c r="CN94" t="s">
        <v>6793</v>
      </c>
      <c r="CO94" t="s">
        <v>6794</v>
      </c>
      <c r="CP94" t="s">
        <v>6793</v>
      </c>
      <c r="CQ94" t="s">
        <v>6794</v>
      </c>
      <c r="CR94" t="s">
        <v>7520</v>
      </c>
      <c r="CS94" t="s">
        <v>7521</v>
      </c>
      <c r="CT94" t="s">
        <v>7536</v>
      </c>
      <c r="CU94" t="s">
        <v>6793</v>
      </c>
      <c r="CV94">
        <v>2</v>
      </c>
      <c r="CW94">
        <v>2</v>
      </c>
      <c r="CX94">
        <v>3</v>
      </c>
      <c r="CY94" t="s">
        <v>6794</v>
      </c>
      <c r="EC94">
        <v>6</v>
      </c>
      <c r="EE94">
        <v>2</v>
      </c>
      <c r="EF94">
        <v>0</v>
      </c>
      <c r="EG94">
        <v>1</v>
      </c>
      <c r="EH94">
        <v>0</v>
      </c>
      <c r="EI94">
        <v>1</v>
      </c>
      <c r="EJ94">
        <v>1</v>
      </c>
      <c r="EK94">
        <v>1</v>
      </c>
      <c r="EL94" t="s">
        <v>6794</v>
      </c>
      <c r="EV94" t="s">
        <v>6794</v>
      </c>
      <c r="PS94" t="s">
        <v>7526</v>
      </c>
      <c r="PT94" t="s">
        <v>7526</v>
      </c>
      <c r="PU94" t="s">
        <v>7526</v>
      </c>
      <c r="PV94" t="s">
        <v>7526</v>
      </c>
      <c r="PW94" t="s">
        <v>7515</v>
      </c>
      <c r="PX94" t="s">
        <v>7515</v>
      </c>
      <c r="PY94" t="s">
        <v>7515</v>
      </c>
      <c r="PZ94" t="s">
        <v>7516</v>
      </c>
      <c r="QA94" t="s">
        <v>7515</v>
      </c>
      <c r="QB94" t="s">
        <v>7515</v>
      </c>
      <c r="QC94" t="s">
        <v>7515</v>
      </c>
      <c r="QD94" t="s">
        <v>7528</v>
      </c>
      <c r="QE94" t="s">
        <v>7539</v>
      </c>
      <c r="QF94" t="s">
        <v>7528</v>
      </c>
      <c r="QG94" t="s">
        <v>7681</v>
      </c>
      <c r="QH94">
        <v>2008</v>
      </c>
      <c r="QI94">
        <v>6</v>
      </c>
      <c r="QJ94">
        <v>1</v>
      </c>
      <c r="QK94" s="329">
        <v>39624</v>
      </c>
      <c r="QL94">
        <v>0</v>
      </c>
      <c r="QM94">
        <v>1</v>
      </c>
      <c r="QN94" t="s">
        <v>212</v>
      </c>
      <c r="QO94">
        <v>2008</v>
      </c>
      <c r="QP94">
        <v>50</v>
      </c>
      <c r="RV94">
        <f t="shared" si="3"/>
        <v>4</v>
      </c>
      <c r="RY94">
        <f t="shared" si="2"/>
        <v>9</v>
      </c>
    </row>
    <row r="95" spans="1:493" x14ac:dyDescent="0.3">
      <c r="A95">
        <v>71079</v>
      </c>
      <c r="B95">
        <v>108</v>
      </c>
      <c r="C95" t="s">
        <v>6793</v>
      </c>
      <c r="D95" t="s">
        <v>6793</v>
      </c>
      <c r="I95" t="s">
        <v>6793</v>
      </c>
      <c r="J95" t="s">
        <v>7515</v>
      </c>
      <c r="K95" t="s">
        <v>7515</v>
      </c>
      <c r="L95" t="s">
        <v>7516</v>
      </c>
      <c r="M95" t="s">
        <v>7515</v>
      </c>
      <c r="N95" t="s">
        <v>7515</v>
      </c>
      <c r="O95" t="s">
        <v>7515</v>
      </c>
      <c r="P95" t="s">
        <v>7515</v>
      </c>
      <c r="Q95" t="s">
        <v>7515</v>
      </c>
      <c r="R95" t="s">
        <v>7515</v>
      </c>
      <c r="S95" t="s">
        <v>7515</v>
      </c>
      <c r="T95" t="s">
        <v>7515</v>
      </c>
      <c r="U95" t="s">
        <v>7515</v>
      </c>
      <c r="V95" t="s">
        <v>7515</v>
      </c>
      <c r="W95" t="s">
        <v>7515</v>
      </c>
      <c r="X95" t="s">
        <v>7515</v>
      </c>
      <c r="Y95" t="s">
        <v>7515</v>
      </c>
      <c r="Z95" t="s">
        <v>7515</v>
      </c>
      <c r="AA95" t="s">
        <v>7515</v>
      </c>
      <c r="AB95" t="s">
        <v>7515</v>
      </c>
      <c r="AC95" t="s">
        <v>7517</v>
      </c>
      <c r="AF95">
        <v>0</v>
      </c>
      <c r="AG95">
        <v>10</v>
      </c>
      <c r="AH95" t="s">
        <v>6845</v>
      </c>
      <c r="AK95" t="s">
        <v>6993</v>
      </c>
      <c r="AL95" t="s">
        <v>6794</v>
      </c>
      <c r="AM95" t="s">
        <v>6794</v>
      </c>
      <c r="AN95" t="s">
        <v>6</v>
      </c>
      <c r="AQ95" t="s">
        <v>7568</v>
      </c>
      <c r="AT95" t="s">
        <v>6814</v>
      </c>
      <c r="AV95" t="s">
        <v>6991</v>
      </c>
      <c r="AW95" t="s">
        <v>7588</v>
      </c>
      <c r="AX95" t="s">
        <v>6794</v>
      </c>
      <c r="AY95" t="s">
        <v>6794</v>
      </c>
      <c r="AZ95" t="s">
        <v>6793</v>
      </c>
      <c r="BA95" t="s">
        <v>6793</v>
      </c>
      <c r="BC95" t="s">
        <v>6793</v>
      </c>
      <c r="BD95" t="s">
        <v>6793</v>
      </c>
      <c r="BE95" t="s">
        <v>6794</v>
      </c>
      <c r="BF95" t="s">
        <v>6793</v>
      </c>
      <c r="BG95" t="s">
        <v>6794</v>
      </c>
      <c r="BH95" t="s">
        <v>6794</v>
      </c>
      <c r="BI95" t="s">
        <v>7027</v>
      </c>
      <c r="BJ95" t="s">
        <v>7024</v>
      </c>
      <c r="BK95" t="s">
        <v>6794</v>
      </c>
      <c r="BM95">
        <v>50</v>
      </c>
      <c r="BN95">
        <v>25</v>
      </c>
      <c r="BO95" t="s">
        <v>7533</v>
      </c>
      <c r="BP95" t="s">
        <v>7534</v>
      </c>
      <c r="BQ95" t="s">
        <v>7559</v>
      </c>
      <c r="BR95" t="s">
        <v>7682</v>
      </c>
      <c r="BS95" t="s">
        <v>7516</v>
      </c>
      <c r="BT95" t="s">
        <v>7515</v>
      </c>
      <c r="BU95" t="s">
        <v>7515</v>
      </c>
      <c r="BV95" t="s">
        <v>7515</v>
      </c>
      <c r="BW95" t="s">
        <v>7515</v>
      </c>
      <c r="BX95" t="s">
        <v>7515</v>
      </c>
      <c r="BY95" t="s">
        <v>7515</v>
      </c>
      <c r="BZ95" t="s">
        <v>7516</v>
      </c>
      <c r="CA95" t="s">
        <v>7515</v>
      </c>
      <c r="CB95" t="s">
        <v>7515</v>
      </c>
      <c r="CC95" t="s">
        <v>7515</v>
      </c>
      <c r="CD95" t="s">
        <v>7515</v>
      </c>
      <c r="CE95" t="s">
        <v>6794</v>
      </c>
      <c r="CI95" t="s">
        <v>6793</v>
      </c>
      <c r="CJ95" t="s">
        <v>6793</v>
      </c>
      <c r="CK95" t="s">
        <v>6794</v>
      </c>
      <c r="CL95" t="s">
        <v>6793</v>
      </c>
      <c r="CM95" t="s">
        <v>6793</v>
      </c>
      <c r="CN95" t="s">
        <v>6793</v>
      </c>
      <c r="CO95" t="s">
        <v>6794</v>
      </c>
      <c r="CP95" t="s">
        <v>6793</v>
      </c>
      <c r="CQ95" t="s">
        <v>6794</v>
      </c>
      <c r="CR95" t="s">
        <v>7520</v>
      </c>
      <c r="CS95" t="s">
        <v>7521</v>
      </c>
      <c r="CT95" t="s">
        <v>7522</v>
      </c>
      <c r="CU95" t="s">
        <v>6793</v>
      </c>
      <c r="CV95">
        <v>3</v>
      </c>
      <c r="CW95">
        <v>4</v>
      </c>
      <c r="CX95">
        <v>2</v>
      </c>
      <c r="CY95" t="s">
        <v>6793</v>
      </c>
      <c r="CZ95">
        <v>1</v>
      </c>
      <c r="DA95" t="s">
        <v>7680</v>
      </c>
      <c r="DB95">
        <v>7</v>
      </c>
      <c r="DC95">
        <v>2007</v>
      </c>
      <c r="DD95" t="s">
        <v>7577</v>
      </c>
      <c r="DE95" t="s">
        <v>7680</v>
      </c>
      <c r="DF95">
        <v>7</v>
      </c>
      <c r="DG95">
        <v>2008</v>
      </c>
      <c r="EC95">
        <v>2</v>
      </c>
      <c r="EE95">
        <v>0</v>
      </c>
      <c r="EF95">
        <v>0</v>
      </c>
      <c r="EG95">
        <v>0</v>
      </c>
      <c r="EH95">
        <v>1</v>
      </c>
      <c r="EI95">
        <v>1</v>
      </c>
      <c r="EJ95">
        <v>0</v>
      </c>
      <c r="EK95">
        <v>0</v>
      </c>
      <c r="EL95" t="s">
        <v>6794</v>
      </c>
      <c r="EV95" t="s">
        <v>6793</v>
      </c>
      <c r="JJ95" t="s">
        <v>7524</v>
      </c>
      <c r="JK95" t="s">
        <v>7680</v>
      </c>
      <c r="JL95">
        <v>7</v>
      </c>
      <c r="JM95">
        <v>2007</v>
      </c>
      <c r="JO95" t="s">
        <v>7526</v>
      </c>
      <c r="JP95" t="s">
        <v>7526</v>
      </c>
      <c r="JQ95" t="s">
        <v>6794</v>
      </c>
      <c r="JR95" t="s">
        <v>6793</v>
      </c>
      <c r="KK95" t="s">
        <v>7524</v>
      </c>
      <c r="KL95" t="s">
        <v>7680</v>
      </c>
      <c r="KM95">
        <v>7</v>
      </c>
      <c r="KN95">
        <v>2007</v>
      </c>
      <c r="KR95" t="s">
        <v>6966</v>
      </c>
      <c r="KT95" t="s">
        <v>6</v>
      </c>
      <c r="KU95" t="s">
        <v>7680</v>
      </c>
      <c r="KV95">
        <v>7</v>
      </c>
      <c r="KW95">
        <v>2008</v>
      </c>
      <c r="LA95" t="s">
        <v>6794</v>
      </c>
      <c r="LB95" t="s">
        <v>6793</v>
      </c>
      <c r="LC95" t="s">
        <v>7524</v>
      </c>
      <c r="LD95" t="s">
        <v>7680</v>
      </c>
      <c r="LE95">
        <v>7</v>
      </c>
      <c r="LF95">
        <v>2007</v>
      </c>
      <c r="LH95" t="s">
        <v>7526</v>
      </c>
      <c r="LI95" t="s">
        <v>7526</v>
      </c>
      <c r="LJ95" t="s">
        <v>6966</v>
      </c>
      <c r="LL95" t="s">
        <v>7524</v>
      </c>
      <c r="LM95" t="s">
        <v>7680</v>
      </c>
      <c r="LN95">
        <v>7</v>
      </c>
      <c r="LO95">
        <v>2007</v>
      </c>
      <c r="LS95" t="s">
        <v>6966</v>
      </c>
      <c r="NE95" t="s">
        <v>7524</v>
      </c>
      <c r="NF95" t="s">
        <v>7680</v>
      </c>
      <c r="NG95">
        <v>7</v>
      </c>
      <c r="NH95">
        <v>2007</v>
      </c>
      <c r="NL95" t="s">
        <v>6966</v>
      </c>
      <c r="NN95" t="s">
        <v>7524</v>
      </c>
      <c r="NO95" t="s">
        <v>7680</v>
      </c>
      <c r="NP95">
        <v>7</v>
      </c>
      <c r="NQ95">
        <v>2007</v>
      </c>
      <c r="NU95" t="s">
        <v>6966</v>
      </c>
      <c r="OF95" t="s">
        <v>7524</v>
      </c>
      <c r="OG95" t="s">
        <v>7680</v>
      </c>
      <c r="OH95">
        <v>7</v>
      </c>
      <c r="OI95">
        <v>2007</v>
      </c>
      <c r="OM95" t="s">
        <v>6966</v>
      </c>
      <c r="OO95" t="s">
        <v>7524</v>
      </c>
      <c r="OP95" t="s">
        <v>7680</v>
      </c>
      <c r="OQ95">
        <v>7</v>
      </c>
      <c r="OR95">
        <v>2007</v>
      </c>
      <c r="OV95" t="s">
        <v>6966</v>
      </c>
      <c r="PG95">
        <v>8</v>
      </c>
      <c r="PH95" t="s">
        <v>7515</v>
      </c>
      <c r="PI95" t="s">
        <v>7515</v>
      </c>
      <c r="PJ95" t="s">
        <v>7515</v>
      </c>
      <c r="PK95" t="s">
        <v>7515</v>
      </c>
      <c r="PL95" t="s">
        <v>7515</v>
      </c>
      <c r="PM95" t="s">
        <v>7515</v>
      </c>
      <c r="PN95" t="s">
        <v>7516</v>
      </c>
      <c r="PO95" t="s">
        <v>7515</v>
      </c>
      <c r="PP95" t="s">
        <v>7515</v>
      </c>
      <c r="PQ95" t="s">
        <v>7515</v>
      </c>
      <c r="PR95" t="s">
        <v>7515</v>
      </c>
      <c r="PS95" t="s">
        <v>7526</v>
      </c>
      <c r="PU95" t="s">
        <v>7526</v>
      </c>
      <c r="PW95" t="s">
        <v>7516</v>
      </c>
      <c r="PX95" t="s">
        <v>7515</v>
      </c>
      <c r="PY95" t="s">
        <v>7515</v>
      </c>
      <c r="PZ95" t="s">
        <v>7515</v>
      </c>
      <c r="QA95" t="s">
        <v>7515</v>
      </c>
      <c r="QB95" t="s">
        <v>7515</v>
      </c>
      <c r="QC95" t="s">
        <v>7515</v>
      </c>
      <c r="QD95" t="s">
        <v>7528</v>
      </c>
      <c r="QE95" t="s">
        <v>7539</v>
      </c>
      <c r="QF95" t="s">
        <v>7528</v>
      </c>
      <c r="QG95" t="s">
        <v>7681</v>
      </c>
      <c r="QH95">
        <v>2008</v>
      </c>
      <c r="QI95">
        <v>2</v>
      </c>
      <c r="QJ95">
        <v>1</v>
      </c>
      <c r="QK95" s="329">
        <v>39491</v>
      </c>
      <c r="QL95">
        <v>0</v>
      </c>
      <c r="QM95">
        <v>1</v>
      </c>
      <c r="QN95" t="s">
        <v>194</v>
      </c>
      <c r="QO95">
        <v>0</v>
      </c>
      <c r="QP95">
        <v>18</v>
      </c>
      <c r="QQ95">
        <v>1</v>
      </c>
      <c r="QR95">
        <v>0</v>
      </c>
      <c r="QS95">
        <v>0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0</v>
      </c>
      <c r="RF95">
        <v>1</v>
      </c>
      <c r="RG95">
        <v>0</v>
      </c>
      <c r="RH95">
        <v>0</v>
      </c>
      <c r="RI95">
        <v>1</v>
      </c>
      <c r="RJ95">
        <v>1</v>
      </c>
      <c r="RK95">
        <v>1</v>
      </c>
      <c r="RL95">
        <v>1</v>
      </c>
      <c r="RM95">
        <v>0</v>
      </c>
      <c r="RN95">
        <v>0</v>
      </c>
      <c r="RO95">
        <v>0</v>
      </c>
      <c r="RP95">
        <v>0</v>
      </c>
      <c r="RQ95">
        <v>1</v>
      </c>
      <c r="RR95">
        <v>1</v>
      </c>
      <c r="RS95">
        <v>0</v>
      </c>
      <c r="RT95">
        <v>1</v>
      </c>
      <c r="RU95">
        <v>1</v>
      </c>
      <c r="RV95">
        <f t="shared" si="3"/>
        <v>0</v>
      </c>
      <c r="RY95">
        <f t="shared" si="2"/>
        <v>9</v>
      </c>
    </row>
    <row r="96" spans="1:493" x14ac:dyDescent="0.3">
      <c r="A96">
        <v>71080</v>
      </c>
      <c r="B96">
        <v>109</v>
      </c>
      <c r="C96" t="s">
        <v>6793</v>
      </c>
      <c r="D96" t="s">
        <v>6793</v>
      </c>
      <c r="I96" t="s">
        <v>6793</v>
      </c>
      <c r="J96" t="s">
        <v>7515</v>
      </c>
      <c r="K96" t="s">
        <v>7516</v>
      </c>
      <c r="L96" t="s">
        <v>7515</v>
      </c>
      <c r="M96" t="s">
        <v>7515</v>
      </c>
      <c r="N96" t="s">
        <v>7515</v>
      </c>
      <c r="O96" t="s">
        <v>7515</v>
      </c>
      <c r="P96" t="s">
        <v>7515</v>
      </c>
      <c r="Q96" t="s">
        <v>7515</v>
      </c>
      <c r="R96" t="s">
        <v>7515</v>
      </c>
      <c r="S96" t="s">
        <v>7515</v>
      </c>
      <c r="T96" t="s">
        <v>7515</v>
      </c>
      <c r="U96" t="s">
        <v>7515</v>
      </c>
      <c r="V96" t="s">
        <v>7515</v>
      </c>
      <c r="W96" t="s">
        <v>7515</v>
      </c>
      <c r="X96" t="s">
        <v>7515</v>
      </c>
      <c r="Y96" t="s">
        <v>7515</v>
      </c>
      <c r="Z96" t="s">
        <v>7515</v>
      </c>
      <c r="AA96" t="s">
        <v>7515</v>
      </c>
      <c r="AB96" t="s">
        <v>7515</v>
      </c>
      <c r="AC96" t="s">
        <v>7517</v>
      </c>
      <c r="AF96">
        <v>0</v>
      </c>
      <c r="AG96">
        <v>5</v>
      </c>
      <c r="AH96" t="s">
        <v>6845</v>
      </c>
      <c r="AK96" t="s">
        <v>6994</v>
      </c>
      <c r="AL96" t="s">
        <v>7688</v>
      </c>
      <c r="AM96" t="s">
        <v>7688</v>
      </c>
      <c r="AN96" t="s">
        <v>7680</v>
      </c>
      <c r="AO96">
        <v>0</v>
      </c>
      <c r="AP96">
        <v>15</v>
      </c>
      <c r="AQ96" t="s">
        <v>6988</v>
      </c>
      <c r="AR96" t="s">
        <v>6793</v>
      </c>
      <c r="AS96" t="s">
        <v>6793</v>
      </c>
      <c r="AT96" t="s">
        <v>6813</v>
      </c>
      <c r="AU96" t="s">
        <v>7562</v>
      </c>
      <c r="AV96" t="s">
        <v>6991</v>
      </c>
      <c r="AX96" t="s">
        <v>6794</v>
      </c>
      <c r="AY96" t="s">
        <v>6794</v>
      </c>
      <c r="AZ96" t="s">
        <v>6793</v>
      </c>
      <c r="BA96" t="s">
        <v>6793</v>
      </c>
      <c r="BB96" t="s">
        <v>6793</v>
      </c>
      <c r="BC96" t="s">
        <v>6794</v>
      </c>
      <c r="BD96" t="s">
        <v>6793</v>
      </c>
      <c r="BE96" t="s">
        <v>6794</v>
      </c>
      <c r="BF96" t="s">
        <v>6793</v>
      </c>
      <c r="BG96" t="s">
        <v>6794</v>
      </c>
      <c r="BH96" t="s">
        <v>6794</v>
      </c>
      <c r="BI96" t="s">
        <v>7024</v>
      </c>
      <c r="BJ96" t="s">
        <v>7021</v>
      </c>
      <c r="BK96" t="s">
        <v>6794</v>
      </c>
      <c r="BM96">
        <v>100</v>
      </c>
      <c r="BN96" t="s">
        <v>7532</v>
      </c>
      <c r="BO96" t="s">
        <v>7519</v>
      </c>
      <c r="BP96" t="s">
        <v>6</v>
      </c>
      <c r="BQ96" t="s">
        <v>7559</v>
      </c>
      <c r="BR96" t="s">
        <v>7594</v>
      </c>
      <c r="BS96" t="s">
        <v>7515</v>
      </c>
      <c r="BT96" t="s">
        <v>7515</v>
      </c>
      <c r="BU96" t="s">
        <v>7515</v>
      </c>
      <c r="BV96" t="s">
        <v>7515</v>
      </c>
      <c r="BW96" t="s">
        <v>7515</v>
      </c>
      <c r="BX96" t="s">
        <v>7515</v>
      </c>
      <c r="BY96" t="s">
        <v>7515</v>
      </c>
      <c r="BZ96" t="s">
        <v>7516</v>
      </c>
      <c r="CA96" t="s">
        <v>7515</v>
      </c>
      <c r="CB96" t="s">
        <v>7515</v>
      </c>
      <c r="CC96" t="s">
        <v>7515</v>
      </c>
      <c r="CD96" t="s">
        <v>7515</v>
      </c>
      <c r="CE96" t="s">
        <v>6794</v>
      </c>
      <c r="CI96" t="s">
        <v>6794</v>
      </c>
      <c r="CJ96" t="s">
        <v>6793</v>
      </c>
      <c r="CK96" t="s">
        <v>6794</v>
      </c>
      <c r="CL96" t="s">
        <v>6793</v>
      </c>
      <c r="CM96" t="s">
        <v>6793</v>
      </c>
      <c r="CN96" t="s">
        <v>6794</v>
      </c>
      <c r="CO96" t="s">
        <v>6793</v>
      </c>
      <c r="CP96" t="s">
        <v>6793</v>
      </c>
      <c r="CQ96" t="s">
        <v>6794</v>
      </c>
      <c r="CR96" t="s">
        <v>7520</v>
      </c>
      <c r="CS96" t="s">
        <v>7521</v>
      </c>
      <c r="CT96" t="s">
        <v>7587</v>
      </c>
      <c r="CU96" t="s">
        <v>6793</v>
      </c>
      <c r="CV96">
        <v>2</v>
      </c>
      <c r="CW96">
        <v>4</v>
      </c>
      <c r="CX96">
        <v>3</v>
      </c>
      <c r="CY96" t="s">
        <v>6794</v>
      </c>
      <c r="EC96">
        <v>2</v>
      </c>
      <c r="EE96">
        <v>0</v>
      </c>
      <c r="EF96">
        <v>0</v>
      </c>
      <c r="EG96">
        <v>0</v>
      </c>
      <c r="EH96">
        <v>0</v>
      </c>
      <c r="EI96">
        <v>1</v>
      </c>
      <c r="EJ96">
        <v>1</v>
      </c>
      <c r="EK96">
        <v>0</v>
      </c>
      <c r="EL96" t="s">
        <v>6794</v>
      </c>
      <c r="EV96" t="s">
        <v>6794</v>
      </c>
      <c r="PS96" t="s">
        <v>7527</v>
      </c>
      <c r="PT96" t="s">
        <v>7526</v>
      </c>
      <c r="PU96" t="s">
        <v>7526</v>
      </c>
      <c r="PV96" t="s">
        <v>7527</v>
      </c>
      <c r="PW96" t="s">
        <v>7516</v>
      </c>
      <c r="PX96" t="s">
        <v>7515</v>
      </c>
      <c r="PY96" t="s">
        <v>7515</v>
      </c>
      <c r="PZ96" t="s">
        <v>7515</v>
      </c>
      <c r="QA96" t="s">
        <v>7515</v>
      </c>
      <c r="QB96" t="s">
        <v>7515</v>
      </c>
      <c r="QC96" t="s">
        <v>7515</v>
      </c>
      <c r="QD96" t="s">
        <v>7528</v>
      </c>
      <c r="QE96" t="s">
        <v>7529</v>
      </c>
      <c r="QF96" t="s">
        <v>7528</v>
      </c>
      <c r="QG96" t="s">
        <v>7681</v>
      </c>
      <c r="QH96">
        <v>2008</v>
      </c>
      <c r="QI96">
        <v>3</v>
      </c>
      <c r="QJ96">
        <v>1</v>
      </c>
      <c r="QK96" s="329">
        <v>39520</v>
      </c>
      <c r="QL96">
        <v>0</v>
      </c>
      <c r="QM96">
        <v>1</v>
      </c>
      <c r="QN96" t="s">
        <v>212</v>
      </c>
      <c r="QO96">
        <v>2008</v>
      </c>
      <c r="QP96">
        <v>50</v>
      </c>
      <c r="RV96">
        <f t="shared" si="3"/>
        <v>3</v>
      </c>
      <c r="RY96">
        <f t="shared" si="2"/>
        <v>7</v>
      </c>
    </row>
    <row r="97" spans="1:493" x14ac:dyDescent="0.3">
      <c r="A97">
        <v>71081</v>
      </c>
      <c r="B97">
        <v>110</v>
      </c>
      <c r="C97" t="s">
        <v>6793</v>
      </c>
      <c r="D97" t="s">
        <v>6793</v>
      </c>
      <c r="I97" t="s">
        <v>6793</v>
      </c>
      <c r="J97" t="s">
        <v>7515</v>
      </c>
      <c r="K97" t="s">
        <v>7515</v>
      </c>
      <c r="L97" t="s">
        <v>7516</v>
      </c>
      <c r="M97" t="s">
        <v>7515</v>
      </c>
      <c r="N97" t="s">
        <v>7515</v>
      </c>
      <c r="O97" t="s">
        <v>7515</v>
      </c>
      <c r="P97" t="s">
        <v>7515</v>
      </c>
      <c r="Q97" t="s">
        <v>7515</v>
      </c>
      <c r="R97" t="s">
        <v>7515</v>
      </c>
      <c r="S97" t="s">
        <v>7515</v>
      </c>
      <c r="T97" t="s">
        <v>7515</v>
      </c>
      <c r="U97" t="s">
        <v>7515</v>
      </c>
      <c r="V97" t="s">
        <v>7515</v>
      </c>
      <c r="W97" t="s">
        <v>7515</v>
      </c>
      <c r="X97" t="s">
        <v>7515</v>
      </c>
      <c r="Y97" t="s">
        <v>7515</v>
      </c>
      <c r="Z97" t="s">
        <v>7515</v>
      </c>
      <c r="AA97" t="s">
        <v>7515</v>
      </c>
      <c r="AB97" t="s">
        <v>7515</v>
      </c>
      <c r="AC97" t="s">
        <v>6796</v>
      </c>
      <c r="AK97" t="s">
        <v>6985</v>
      </c>
      <c r="AL97" t="s">
        <v>6793</v>
      </c>
      <c r="AM97" t="s">
        <v>6794</v>
      </c>
      <c r="AN97" t="s">
        <v>7680</v>
      </c>
      <c r="AO97">
        <v>0</v>
      </c>
      <c r="AP97">
        <v>20</v>
      </c>
      <c r="AQ97" t="s">
        <v>6988</v>
      </c>
      <c r="AR97" t="s">
        <v>6793</v>
      </c>
      <c r="AS97" t="s">
        <v>6793</v>
      </c>
      <c r="AT97" t="s">
        <v>6813</v>
      </c>
      <c r="AU97" t="s">
        <v>7531</v>
      </c>
      <c r="AV97" t="s">
        <v>7553</v>
      </c>
      <c r="AX97" t="s">
        <v>6794</v>
      </c>
      <c r="AY97" t="s">
        <v>6794</v>
      </c>
      <c r="AZ97" t="s">
        <v>6793</v>
      </c>
      <c r="BA97" t="s">
        <v>6793</v>
      </c>
      <c r="BB97" t="s">
        <v>6793</v>
      </c>
      <c r="BC97" t="s">
        <v>6794</v>
      </c>
      <c r="BD97" t="s">
        <v>6794</v>
      </c>
      <c r="BE97" t="s">
        <v>6794</v>
      </c>
      <c r="BF97" t="s">
        <v>6793</v>
      </c>
      <c r="BG97" t="s">
        <v>6794</v>
      </c>
      <c r="BH97" t="s">
        <v>6794</v>
      </c>
      <c r="BI97" t="s">
        <v>7031</v>
      </c>
      <c r="BJ97" t="s">
        <v>7024</v>
      </c>
      <c r="BK97" t="s">
        <v>6794</v>
      </c>
      <c r="BM97">
        <v>50</v>
      </c>
      <c r="BN97">
        <v>65</v>
      </c>
      <c r="BO97" t="s">
        <v>7519</v>
      </c>
      <c r="BP97" t="s">
        <v>7554</v>
      </c>
      <c r="BQ97" t="s">
        <v>7028</v>
      </c>
      <c r="BR97" t="s">
        <v>7561</v>
      </c>
      <c r="BS97" t="s">
        <v>7515</v>
      </c>
      <c r="BT97" t="s">
        <v>7516</v>
      </c>
      <c r="BU97" t="s">
        <v>7516</v>
      </c>
      <c r="BV97" t="s">
        <v>7515</v>
      </c>
      <c r="BW97" t="s">
        <v>7515</v>
      </c>
      <c r="BX97" t="s">
        <v>7515</v>
      </c>
      <c r="BY97" t="s">
        <v>7515</v>
      </c>
      <c r="BZ97" t="s">
        <v>7515</v>
      </c>
      <c r="CA97" t="s">
        <v>7515</v>
      </c>
      <c r="CB97" t="s">
        <v>7515</v>
      </c>
      <c r="CC97" t="s">
        <v>7515</v>
      </c>
      <c r="CD97" t="s">
        <v>7515</v>
      </c>
      <c r="CE97" t="s">
        <v>6794</v>
      </c>
      <c r="CI97" t="s">
        <v>6793</v>
      </c>
      <c r="CJ97" t="s">
        <v>6793</v>
      </c>
      <c r="CK97" t="s">
        <v>6794</v>
      </c>
      <c r="CL97" t="s">
        <v>6793</v>
      </c>
      <c r="CM97" t="s">
        <v>6793</v>
      </c>
      <c r="CN97" t="s">
        <v>6793</v>
      </c>
      <c r="CO97" t="s">
        <v>6794</v>
      </c>
      <c r="CP97" t="s">
        <v>6793</v>
      </c>
      <c r="CQ97" t="s">
        <v>6794</v>
      </c>
      <c r="CR97" t="s">
        <v>7520</v>
      </c>
      <c r="CS97" t="s">
        <v>7521</v>
      </c>
      <c r="CT97" t="s">
        <v>7522</v>
      </c>
      <c r="CU97" t="s">
        <v>6793</v>
      </c>
      <c r="CV97">
        <v>3</v>
      </c>
      <c r="CW97">
        <v>3</v>
      </c>
      <c r="CX97">
        <v>4</v>
      </c>
      <c r="CY97" t="s">
        <v>6794</v>
      </c>
      <c r="EC97">
        <v>2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1</v>
      </c>
      <c r="EK97">
        <v>1</v>
      </c>
      <c r="EL97" t="s">
        <v>6794</v>
      </c>
      <c r="EV97" t="s">
        <v>6794</v>
      </c>
      <c r="PS97" t="s">
        <v>7526</v>
      </c>
      <c r="PT97" t="s">
        <v>7526</v>
      </c>
      <c r="PU97" t="s">
        <v>7526</v>
      </c>
      <c r="PV97" t="s">
        <v>7582</v>
      </c>
      <c r="PW97" t="s">
        <v>7515</v>
      </c>
      <c r="PX97" t="s">
        <v>7515</v>
      </c>
      <c r="PY97" t="s">
        <v>7515</v>
      </c>
      <c r="PZ97" t="s">
        <v>7515</v>
      </c>
      <c r="QA97" t="s">
        <v>7515</v>
      </c>
      <c r="QB97" t="s">
        <v>7515</v>
      </c>
      <c r="QC97" t="s">
        <v>7516</v>
      </c>
      <c r="QD97" t="s">
        <v>7528</v>
      </c>
      <c r="QE97" t="s">
        <v>7539</v>
      </c>
      <c r="QF97" t="s">
        <v>7528</v>
      </c>
      <c r="QG97" t="s">
        <v>7681</v>
      </c>
      <c r="QH97">
        <v>2008</v>
      </c>
      <c r="QI97">
        <v>10</v>
      </c>
      <c r="QJ97">
        <v>1</v>
      </c>
      <c r="QK97" s="329">
        <v>39736</v>
      </c>
      <c r="QL97">
        <v>1</v>
      </c>
      <c r="QM97">
        <v>0</v>
      </c>
      <c r="QN97" t="s">
        <v>194</v>
      </c>
      <c r="QO97">
        <v>0</v>
      </c>
      <c r="QP97">
        <v>35</v>
      </c>
      <c r="RV97">
        <f t="shared" si="3"/>
        <v>2</v>
      </c>
      <c r="RY97">
        <f t="shared" si="2"/>
        <v>3</v>
      </c>
    </row>
    <row r="98" spans="1:493" x14ac:dyDescent="0.3">
      <c r="A98">
        <v>71082</v>
      </c>
      <c r="B98">
        <v>111</v>
      </c>
      <c r="C98" t="s">
        <v>6793</v>
      </c>
      <c r="D98" t="s">
        <v>6793</v>
      </c>
      <c r="I98" t="s">
        <v>6793</v>
      </c>
      <c r="J98" t="s">
        <v>7515</v>
      </c>
      <c r="K98" t="s">
        <v>7515</v>
      </c>
      <c r="L98" t="s">
        <v>7515</v>
      </c>
      <c r="M98" t="s">
        <v>7515</v>
      </c>
      <c r="N98" t="s">
        <v>7515</v>
      </c>
      <c r="O98" t="s">
        <v>7515</v>
      </c>
      <c r="P98" t="s">
        <v>7515</v>
      </c>
      <c r="Q98" t="s">
        <v>7515</v>
      </c>
      <c r="R98" t="s">
        <v>7515</v>
      </c>
      <c r="S98" t="s">
        <v>7516</v>
      </c>
      <c r="T98" t="s">
        <v>7515</v>
      </c>
      <c r="U98" t="s">
        <v>7515</v>
      </c>
      <c r="V98" t="s">
        <v>7515</v>
      </c>
      <c r="W98" t="s">
        <v>7515</v>
      </c>
      <c r="X98" t="s">
        <v>7515</v>
      </c>
      <c r="Y98" t="s">
        <v>7515</v>
      </c>
      <c r="Z98" t="s">
        <v>7515</v>
      </c>
      <c r="AA98" t="s">
        <v>7515</v>
      </c>
      <c r="AB98" t="s">
        <v>7515</v>
      </c>
      <c r="AC98" t="s">
        <v>7517</v>
      </c>
      <c r="AF98" t="s">
        <v>7547</v>
      </c>
      <c r="AG98" t="s">
        <v>7547</v>
      </c>
      <c r="AH98" t="s">
        <v>6845</v>
      </c>
      <c r="AK98" t="s">
        <v>6993</v>
      </c>
      <c r="AL98" t="s">
        <v>6794</v>
      </c>
      <c r="AM98" t="s">
        <v>6794</v>
      </c>
      <c r="AN98" t="s">
        <v>7680</v>
      </c>
      <c r="AO98">
        <v>0</v>
      </c>
      <c r="AP98">
        <v>20</v>
      </c>
      <c r="AQ98" t="s">
        <v>6988</v>
      </c>
      <c r="AR98" t="s">
        <v>6793</v>
      </c>
      <c r="AS98" t="s">
        <v>6794</v>
      </c>
      <c r="AT98" t="s">
        <v>6813</v>
      </c>
      <c r="AU98" t="s">
        <v>7531</v>
      </c>
      <c r="AV98" t="s">
        <v>6991</v>
      </c>
      <c r="AX98" t="s">
        <v>6794</v>
      </c>
      <c r="AY98" t="s">
        <v>6794</v>
      </c>
      <c r="AZ98" t="s">
        <v>6794</v>
      </c>
      <c r="BA98" t="s">
        <v>6793</v>
      </c>
      <c r="BB98" t="s">
        <v>6793</v>
      </c>
      <c r="BC98" t="s">
        <v>6794</v>
      </c>
      <c r="BD98" t="s">
        <v>6794</v>
      </c>
      <c r="BE98" t="s">
        <v>6794</v>
      </c>
      <c r="BF98" t="s">
        <v>6794</v>
      </c>
      <c r="BG98" t="s">
        <v>6794</v>
      </c>
      <c r="BH98" t="s">
        <v>6794</v>
      </c>
      <c r="BI98" t="s">
        <v>7024</v>
      </c>
      <c r="BJ98" t="s">
        <v>6</v>
      </c>
      <c r="BK98" t="s">
        <v>7540</v>
      </c>
      <c r="BL98" t="s">
        <v>6757</v>
      </c>
      <c r="BO98" t="s">
        <v>7533</v>
      </c>
      <c r="BP98" t="s">
        <v>6</v>
      </c>
      <c r="BQ98" t="s">
        <v>7559</v>
      </c>
      <c r="BR98" t="s">
        <v>7543</v>
      </c>
      <c r="BS98" t="s">
        <v>7516</v>
      </c>
      <c r="BT98" t="s">
        <v>7515</v>
      </c>
      <c r="BU98" t="s">
        <v>7515</v>
      </c>
      <c r="BV98" t="s">
        <v>7515</v>
      </c>
      <c r="BW98" t="s">
        <v>7515</v>
      </c>
      <c r="BX98" t="s">
        <v>7515</v>
      </c>
      <c r="BY98" t="s">
        <v>7515</v>
      </c>
      <c r="BZ98" t="s">
        <v>7515</v>
      </c>
      <c r="CA98" t="s">
        <v>7515</v>
      </c>
      <c r="CB98" t="s">
        <v>7515</v>
      </c>
      <c r="CC98" t="s">
        <v>7515</v>
      </c>
      <c r="CD98" t="s">
        <v>7515</v>
      </c>
      <c r="CE98" t="s">
        <v>6794</v>
      </c>
      <c r="CI98" t="s">
        <v>6793</v>
      </c>
      <c r="CJ98" t="s">
        <v>6793</v>
      </c>
      <c r="CK98" t="s">
        <v>6794</v>
      </c>
      <c r="CL98" t="s">
        <v>6794</v>
      </c>
      <c r="CM98" t="s">
        <v>6794</v>
      </c>
      <c r="CN98" t="s">
        <v>6794</v>
      </c>
      <c r="CO98" t="s">
        <v>6794</v>
      </c>
      <c r="CP98" t="s">
        <v>6794</v>
      </c>
      <c r="CQ98" t="s">
        <v>6793</v>
      </c>
      <c r="CR98" t="s">
        <v>7520</v>
      </c>
      <c r="CS98" t="s">
        <v>7521</v>
      </c>
      <c r="CT98" t="s">
        <v>7522</v>
      </c>
      <c r="CU98" t="s">
        <v>6793</v>
      </c>
      <c r="CV98">
        <v>3</v>
      </c>
      <c r="CW98">
        <v>4</v>
      </c>
      <c r="CX98">
        <v>2</v>
      </c>
      <c r="CY98" t="s">
        <v>6794</v>
      </c>
      <c r="EC98">
        <v>2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2</v>
      </c>
      <c r="EL98" t="s">
        <v>6794</v>
      </c>
      <c r="EV98" t="s">
        <v>6794</v>
      </c>
      <c r="PS98" t="s">
        <v>7526</v>
      </c>
      <c r="PT98" t="s">
        <v>7526</v>
      </c>
      <c r="PU98" t="s">
        <v>7526</v>
      </c>
      <c r="PV98" t="s">
        <v>7526</v>
      </c>
      <c r="PW98" t="s">
        <v>7516</v>
      </c>
      <c r="PX98" t="s">
        <v>7515</v>
      </c>
      <c r="PY98" t="s">
        <v>7515</v>
      </c>
      <c r="PZ98" t="s">
        <v>7515</v>
      </c>
      <c r="QA98" t="s">
        <v>7515</v>
      </c>
      <c r="QB98" t="s">
        <v>7515</v>
      </c>
      <c r="QC98" t="s">
        <v>7515</v>
      </c>
      <c r="QD98" t="s">
        <v>7528</v>
      </c>
      <c r="QE98" t="s">
        <v>7539</v>
      </c>
      <c r="QF98" t="s">
        <v>7528</v>
      </c>
      <c r="QG98" t="s">
        <v>7681</v>
      </c>
      <c r="QH98">
        <v>2008</v>
      </c>
      <c r="QI98">
        <v>8</v>
      </c>
      <c r="QJ98">
        <v>1</v>
      </c>
      <c r="QK98" s="329">
        <v>39681</v>
      </c>
      <c r="QL98">
        <v>0</v>
      </c>
      <c r="QM98">
        <v>1</v>
      </c>
      <c r="QN98" t="s">
        <v>212</v>
      </c>
      <c r="QO98">
        <v>2008</v>
      </c>
      <c r="QP98">
        <v>50</v>
      </c>
      <c r="RV98">
        <f t="shared" si="3"/>
        <v>2</v>
      </c>
      <c r="RY98">
        <f t="shared" si="2"/>
        <v>7</v>
      </c>
    </row>
    <row r="99" spans="1:493" x14ac:dyDescent="0.3">
      <c r="A99">
        <v>71083</v>
      </c>
      <c r="B99">
        <v>112</v>
      </c>
      <c r="C99" t="s">
        <v>6793</v>
      </c>
      <c r="D99" t="s">
        <v>6793</v>
      </c>
      <c r="I99" t="s">
        <v>6793</v>
      </c>
      <c r="J99" t="s">
        <v>7515</v>
      </c>
      <c r="K99" t="s">
        <v>7516</v>
      </c>
      <c r="L99" t="s">
        <v>7515</v>
      </c>
      <c r="M99" t="s">
        <v>7515</v>
      </c>
      <c r="N99" t="s">
        <v>7515</v>
      </c>
      <c r="O99" t="s">
        <v>7515</v>
      </c>
      <c r="P99" t="s">
        <v>7515</v>
      </c>
      <c r="Q99" t="s">
        <v>7515</v>
      </c>
      <c r="R99" t="s">
        <v>7515</v>
      </c>
      <c r="S99" t="s">
        <v>7515</v>
      </c>
      <c r="T99" t="s">
        <v>7515</v>
      </c>
      <c r="U99" t="s">
        <v>7515</v>
      </c>
      <c r="V99" t="s">
        <v>7515</v>
      </c>
      <c r="W99" t="s">
        <v>7515</v>
      </c>
      <c r="X99" t="s">
        <v>7515</v>
      </c>
      <c r="Y99" t="s">
        <v>7515</v>
      </c>
      <c r="Z99" t="s">
        <v>7515</v>
      </c>
      <c r="AA99" t="s">
        <v>7515</v>
      </c>
      <c r="AB99" t="s">
        <v>7515</v>
      </c>
      <c r="AC99" t="s">
        <v>6796</v>
      </c>
      <c r="AK99" t="s">
        <v>6985</v>
      </c>
      <c r="AL99" t="s">
        <v>6794</v>
      </c>
      <c r="AM99" t="s">
        <v>6794</v>
      </c>
      <c r="AN99" t="s">
        <v>7680</v>
      </c>
      <c r="AO99">
        <v>1</v>
      </c>
      <c r="AP99">
        <v>15</v>
      </c>
      <c r="AQ99" t="s">
        <v>6988</v>
      </c>
      <c r="AR99" t="s">
        <v>6793</v>
      </c>
      <c r="AS99" t="s">
        <v>6793</v>
      </c>
      <c r="AT99" t="s">
        <v>6813</v>
      </c>
      <c r="AU99" t="s">
        <v>6</v>
      </c>
      <c r="AV99" t="s">
        <v>7553</v>
      </c>
      <c r="AX99" t="s">
        <v>6793</v>
      </c>
      <c r="AY99" t="s">
        <v>6794</v>
      </c>
      <c r="AZ99" t="s">
        <v>6793</v>
      </c>
      <c r="BA99" t="s">
        <v>6793</v>
      </c>
      <c r="BB99" t="s">
        <v>6794</v>
      </c>
      <c r="BC99" t="s">
        <v>6794</v>
      </c>
      <c r="BD99" t="s">
        <v>6794</v>
      </c>
      <c r="BE99" t="s">
        <v>6794</v>
      </c>
      <c r="BF99" t="s">
        <v>6794</v>
      </c>
      <c r="BG99" t="s">
        <v>6794</v>
      </c>
      <c r="BH99" t="s">
        <v>6794</v>
      </c>
      <c r="BI99" t="s">
        <v>7024</v>
      </c>
      <c r="BJ99" t="s">
        <v>6</v>
      </c>
      <c r="BK99" t="s">
        <v>6794</v>
      </c>
      <c r="BM99">
        <v>50</v>
      </c>
      <c r="BN99" t="s">
        <v>6</v>
      </c>
      <c r="BO99" t="s">
        <v>7519</v>
      </c>
      <c r="BP99" t="s">
        <v>7576</v>
      </c>
      <c r="BQ99" t="s">
        <v>7559</v>
      </c>
      <c r="BR99" t="s">
        <v>7682</v>
      </c>
      <c r="BS99" t="s">
        <v>7515</v>
      </c>
      <c r="BT99" t="s">
        <v>7516</v>
      </c>
      <c r="BU99" t="s">
        <v>7515</v>
      </c>
      <c r="BV99" t="s">
        <v>7515</v>
      </c>
      <c r="BW99" t="s">
        <v>7515</v>
      </c>
      <c r="BX99" t="s">
        <v>7515</v>
      </c>
      <c r="BY99" t="s">
        <v>7515</v>
      </c>
      <c r="BZ99" t="s">
        <v>7515</v>
      </c>
      <c r="CA99" t="s">
        <v>7515</v>
      </c>
      <c r="CB99" t="s">
        <v>7515</v>
      </c>
      <c r="CC99" t="s">
        <v>7515</v>
      </c>
      <c r="CD99" t="s">
        <v>7515</v>
      </c>
      <c r="CE99" t="s">
        <v>6793</v>
      </c>
      <c r="CI99" t="s">
        <v>6793</v>
      </c>
      <c r="CJ99" t="s">
        <v>6793</v>
      </c>
      <c r="CK99" t="s">
        <v>6794</v>
      </c>
      <c r="CL99" t="s">
        <v>6793</v>
      </c>
      <c r="CM99" t="s">
        <v>6793</v>
      </c>
      <c r="CN99" t="s">
        <v>6793</v>
      </c>
      <c r="CO99" t="s">
        <v>6794</v>
      </c>
      <c r="CP99" t="s">
        <v>6793</v>
      </c>
      <c r="CQ99" t="s">
        <v>6794</v>
      </c>
      <c r="CR99" t="s">
        <v>7520</v>
      </c>
      <c r="CS99" t="s">
        <v>7521</v>
      </c>
      <c r="CT99" t="s">
        <v>7522</v>
      </c>
      <c r="CU99" t="s">
        <v>6793</v>
      </c>
      <c r="CV99">
        <v>1</v>
      </c>
      <c r="CW99">
        <v>3</v>
      </c>
      <c r="CX99">
        <v>3</v>
      </c>
      <c r="CY99" t="s">
        <v>6793</v>
      </c>
      <c r="CZ99">
        <v>1</v>
      </c>
      <c r="DA99" t="s">
        <v>7680</v>
      </c>
      <c r="DB99">
        <v>5</v>
      </c>
      <c r="DC99">
        <v>2005</v>
      </c>
      <c r="DD99" t="s">
        <v>7577</v>
      </c>
      <c r="DE99" t="s">
        <v>7680</v>
      </c>
      <c r="DF99">
        <v>12</v>
      </c>
      <c r="DG99">
        <v>2005</v>
      </c>
      <c r="EC99">
        <v>2</v>
      </c>
      <c r="EE99">
        <v>0</v>
      </c>
      <c r="EF99">
        <v>0</v>
      </c>
      <c r="EG99">
        <v>1</v>
      </c>
      <c r="EH99">
        <v>0</v>
      </c>
      <c r="EI99">
        <v>1</v>
      </c>
      <c r="EJ99">
        <v>0</v>
      </c>
      <c r="EK99">
        <v>0</v>
      </c>
      <c r="EL99" t="s">
        <v>6794</v>
      </c>
      <c r="EV99" t="s">
        <v>6794</v>
      </c>
      <c r="PS99" t="s">
        <v>7526</v>
      </c>
      <c r="PT99" t="s">
        <v>7526</v>
      </c>
      <c r="PU99" t="s">
        <v>7526</v>
      </c>
      <c r="PV99" t="s">
        <v>7527</v>
      </c>
      <c r="PW99" t="s">
        <v>7515</v>
      </c>
      <c r="PX99" t="s">
        <v>7515</v>
      </c>
      <c r="PY99" t="s">
        <v>7515</v>
      </c>
      <c r="PZ99" t="s">
        <v>7515</v>
      </c>
      <c r="QA99" t="s">
        <v>7515</v>
      </c>
      <c r="QB99" t="s">
        <v>7515</v>
      </c>
      <c r="QC99" t="s">
        <v>7516</v>
      </c>
      <c r="QD99" t="s">
        <v>7528</v>
      </c>
      <c r="QE99" t="s">
        <v>7529</v>
      </c>
      <c r="QF99" t="s">
        <v>7528</v>
      </c>
      <c r="QG99" t="s">
        <v>7681</v>
      </c>
      <c r="QH99">
        <v>2008</v>
      </c>
      <c r="QI99">
        <v>4</v>
      </c>
      <c r="QJ99">
        <v>1</v>
      </c>
      <c r="QK99" s="329">
        <v>39550</v>
      </c>
      <c r="QL99">
        <v>1</v>
      </c>
      <c r="QM99">
        <v>0</v>
      </c>
      <c r="QN99" t="s">
        <v>212</v>
      </c>
      <c r="QO99">
        <v>2008</v>
      </c>
      <c r="QP99">
        <v>50</v>
      </c>
      <c r="RV99">
        <f t="shared" si="3"/>
        <v>3</v>
      </c>
      <c r="RY99">
        <f t="shared" si="2"/>
        <v>7</v>
      </c>
    </row>
    <row r="100" spans="1:493" x14ac:dyDescent="0.3">
      <c r="A100">
        <v>71084</v>
      </c>
      <c r="B100">
        <v>113</v>
      </c>
      <c r="C100" t="s">
        <v>6793</v>
      </c>
      <c r="D100" t="s">
        <v>6793</v>
      </c>
      <c r="I100" t="s">
        <v>6793</v>
      </c>
      <c r="J100" t="s">
        <v>7515</v>
      </c>
      <c r="K100" t="s">
        <v>7515</v>
      </c>
      <c r="L100" t="s">
        <v>7515</v>
      </c>
      <c r="M100" t="s">
        <v>7515</v>
      </c>
      <c r="N100" t="s">
        <v>7515</v>
      </c>
      <c r="O100" t="s">
        <v>7515</v>
      </c>
      <c r="P100" t="s">
        <v>7515</v>
      </c>
      <c r="Q100" t="s">
        <v>7515</v>
      </c>
      <c r="R100" t="s">
        <v>7515</v>
      </c>
      <c r="S100" t="s">
        <v>7515</v>
      </c>
      <c r="T100" t="s">
        <v>7516</v>
      </c>
      <c r="U100" t="s">
        <v>7515</v>
      </c>
      <c r="V100" t="s">
        <v>7515</v>
      </c>
      <c r="W100" t="s">
        <v>7515</v>
      </c>
      <c r="X100" t="s">
        <v>7515</v>
      </c>
      <c r="Y100" t="s">
        <v>7515</v>
      </c>
      <c r="Z100" t="s">
        <v>7515</v>
      </c>
      <c r="AA100" t="s">
        <v>7515</v>
      </c>
      <c r="AB100" t="s">
        <v>7515</v>
      </c>
      <c r="AC100" t="s">
        <v>7517</v>
      </c>
      <c r="AF100">
        <v>0</v>
      </c>
      <c r="AG100">
        <v>2</v>
      </c>
      <c r="AH100" t="s">
        <v>6845</v>
      </c>
      <c r="AK100" t="s">
        <v>6993</v>
      </c>
      <c r="AL100" t="s">
        <v>6794</v>
      </c>
      <c r="AM100" t="s">
        <v>6794</v>
      </c>
      <c r="AN100" t="s">
        <v>7680</v>
      </c>
      <c r="AO100">
        <v>0</v>
      </c>
      <c r="AP100">
        <v>15</v>
      </c>
      <c r="AQ100" t="s">
        <v>6988</v>
      </c>
      <c r="AR100" t="s">
        <v>6793</v>
      </c>
      <c r="AS100" t="s">
        <v>6793</v>
      </c>
      <c r="AT100" t="s">
        <v>6813</v>
      </c>
      <c r="AU100" t="s">
        <v>7531</v>
      </c>
      <c r="AV100" t="s">
        <v>7553</v>
      </c>
      <c r="AX100" t="s">
        <v>6794</v>
      </c>
      <c r="AY100" t="s">
        <v>6794</v>
      </c>
      <c r="AZ100" t="s">
        <v>6794</v>
      </c>
      <c r="BA100" t="s">
        <v>6794</v>
      </c>
      <c r="BB100" t="s">
        <v>6793</v>
      </c>
      <c r="BC100" t="s">
        <v>6793</v>
      </c>
      <c r="BD100" t="s">
        <v>6793</v>
      </c>
      <c r="BE100" t="s">
        <v>6793</v>
      </c>
      <c r="BF100" t="s">
        <v>6794</v>
      </c>
      <c r="BG100" t="s">
        <v>6794</v>
      </c>
      <c r="BH100" t="s">
        <v>6794</v>
      </c>
      <c r="BI100" t="s">
        <v>7026</v>
      </c>
      <c r="BJ100" t="s">
        <v>7025</v>
      </c>
      <c r="BK100" t="s">
        <v>6794</v>
      </c>
      <c r="BM100">
        <v>100</v>
      </c>
      <c r="BN100">
        <v>50</v>
      </c>
      <c r="BO100" t="s">
        <v>7519</v>
      </c>
      <c r="BP100" t="s">
        <v>6</v>
      </c>
      <c r="BQ100" t="s">
        <v>7026</v>
      </c>
      <c r="BR100" t="s">
        <v>7543</v>
      </c>
      <c r="BS100" t="s">
        <v>7516</v>
      </c>
      <c r="BT100" t="s">
        <v>7515</v>
      </c>
      <c r="BU100" t="s">
        <v>7515</v>
      </c>
      <c r="BV100" t="s">
        <v>7515</v>
      </c>
      <c r="BW100" t="s">
        <v>7515</v>
      </c>
      <c r="BX100" t="s">
        <v>7515</v>
      </c>
      <c r="BY100" t="s">
        <v>7515</v>
      </c>
      <c r="BZ100" t="s">
        <v>7515</v>
      </c>
      <c r="CA100" t="s">
        <v>7515</v>
      </c>
      <c r="CB100" t="s">
        <v>7515</v>
      </c>
      <c r="CC100" t="s">
        <v>7515</v>
      </c>
      <c r="CD100" t="s">
        <v>7515</v>
      </c>
      <c r="CE100" t="s">
        <v>6794</v>
      </c>
      <c r="CI100" t="s">
        <v>6793</v>
      </c>
      <c r="CJ100" t="s">
        <v>6793</v>
      </c>
      <c r="CK100" t="s">
        <v>6794</v>
      </c>
      <c r="CL100" t="s">
        <v>6794</v>
      </c>
      <c r="CM100" t="s">
        <v>6794</v>
      </c>
      <c r="CN100" t="s">
        <v>6794</v>
      </c>
      <c r="CO100" t="s">
        <v>6794</v>
      </c>
      <c r="CP100" t="s">
        <v>6793</v>
      </c>
      <c r="CQ100" t="s">
        <v>6794</v>
      </c>
      <c r="CR100" t="s">
        <v>7520</v>
      </c>
      <c r="CS100" t="s">
        <v>7521</v>
      </c>
      <c r="CT100" t="s">
        <v>7536</v>
      </c>
      <c r="CU100" t="s">
        <v>6793</v>
      </c>
      <c r="CV100">
        <v>3</v>
      </c>
      <c r="CW100">
        <v>5</v>
      </c>
      <c r="CX100">
        <v>4</v>
      </c>
      <c r="CY100" t="s">
        <v>6794</v>
      </c>
      <c r="EC100">
        <v>6</v>
      </c>
      <c r="EE100">
        <v>1</v>
      </c>
      <c r="EF100">
        <v>3</v>
      </c>
      <c r="EG100">
        <v>0</v>
      </c>
      <c r="EH100">
        <v>0</v>
      </c>
      <c r="EI100">
        <v>2</v>
      </c>
      <c r="EJ100">
        <v>0</v>
      </c>
      <c r="EK100">
        <v>0</v>
      </c>
      <c r="EL100" t="s">
        <v>6794</v>
      </c>
      <c r="EV100" t="s">
        <v>6794</v>
      </c>
      <c r="PS100" t="s">
        <v>7526</v>
      </c>
      <c r="PT100" t="s">
        <v>7526</v>
      </c>
      <c r="PU100" t="s">
        <v>7527</v>
      </c>
      <c r="PV100" t="s">
        <v>7526</v>
      </c>
      <c r="PW100" t="s">
        <v>7516</v>
      </c>
      <c r="PX100" t="s">
        <v>7515</v>
      </c>
      <c r="PY100" t="s">
        <v>7515</v>
      </c>
      <c r="PZ100" t="s">
        <v>7515</v>
      </c>
      <c r="QA100" t="s">
        <v>7515</v>
      </c>
      <c r="QB100" t="s">
        <v>7515</v>
      </c>
      <c r="QC100" t="s">
        <v>7515</v>
      </c>
      <c r="QD100" t="s">
        <v>7528</v>
      </c>
      <c r="QE100" t="s">
        <v>7539</v>
      </c>
      <c r="QF100" t="s">
        <v>7528</v>
      </c>
      <c r="QG100" t="s">
        <v>7681</v>
      </c>
      <c r="QH100">
        <v>2008</v>
      </c>
      <c r="QI100">
        <v>11</v>
      </c>
      <c r="QJ100">
        <v>1</v>
      </c>
      <c r="QK100" s="329">
        <v>39781</v>
      </c>
      <c r="QL100">
        <v>0</v>
      </c>
      <c r="QM100">
        <v>1</v>
      </c>
      <c r="QN100" t="s">
        <v>212</v>
      </c>
      <c r="QO100">
        <v>2008</v>
      </c>
      <c r="QP100">
        <v>50</v>
      </c>
      <c r="RV100">
        <f t="shared" si="3"/>
        <v>3</v>
      </c>
      <c r="RY100">
        <f t="shared" si="2"/>
        <v>4</v>
      </c>
    </row>
    <row r="101" spans="1:493" x14ac:dyDescent="0.3">
      <c r="A101">
        <v>71085</v>
      </c>
      <c r="B101">
        <v>115</v>
      </c>
      <c r="C101" t="s">
        <v>6793</v>
      </c>
      <c r="D101" t="s">
        <v>6793</v>
      </c>
      <c r="I101" t="s">
        <v>6793</v>
      </c>
      <c r="J101" t="s">
        <v>7515</v>
      </c>
      <c r="K101" t="s">
        <v>7516</v>
      </c>
      <c r="L101" t="s">
        <v>7515</v>
      </c>
      <c r="M101" t="s">
        <v>7515</v>
      </c>
      <c r="N101" t="s">
        <v>7515</v>
      </c>
      <c r="O101" t="s">
        <v>7515</v>
      </c>
      <c r="P101" t="s">
        <v>7515</v>
      </c>
      <c r="Q101" t="s">
        <v>7515</v>
      </c>
      <c r="R101" t="s">
        <v>7515</v>
      </c>
      <c r="S101" t="s">
        <v>7515</v>
      </c>
      <c r="T101" t="s">
        <v>7515</v>
      </c>
      <c r="U101" t="s">
        <v>7515</v>
      </c>
      <c r="V101" t="s">
        <v>7515</v>
      </c>
      <c r="W101" t="s">
        <v>7515</v>
      </c>
      <c r="X101" t="s">
        <v>7515</v>
      </c>
      <c r="Y101" t="s">
        <v>7515</v>
      </c>
      <c r="Z101" t="s">
        <v>7515</v>
      </c>
      <c r="AA101" t="s">
        <v>7515</v>
      </c>
      <c r="AB101" t="s">
        <v>7515</v>
      </c>
      <c r="AC101" t="s">
        <v>6796</v>
      </c>
      <c r="AK101" t="s">
        <v>6985</v>
      </c>
      <c r="AL101" t="s">
        <v>6794</v>
      </c>
      <c r="AM101" t="s">
        <v>6794</v>
      </c>
      <c r="AN101" t="s">
        <v>7680</v>
      </c>
      <c r="AO101">
        <v>0</v>
      </c>
      <c r="AP101">
        <v>14</v>
      </c>
      <c r="AQ101" t="s">
        <v>6988</v>
      </c>
      <c r="AR101" t="s">
        <v>6793</v>
      </c>
      <c r="AS101" t="s">
        <v>6794</v>
      </c>
      <c r="AT101" t="s">
        <v>6813</v>
      </c>
      <c r="AU101" t="s">
        <v>7531</v>
      </c>
      <c r="AV101" t="s">
        <v>7612</v>
      </c>
      <c r="AX101" t="s">
        <v>6794</v>
      </c>
      <c r="AY101" t="s">
        <v>6794</v>
      </c>
      <c r="AZ101" t="s">
        <v>6794</v>
      </c>
      <c r="BA101" t="s">
        <v>6794</v>
      </c>
      <c r="BB101" t="s">
        <v>6794</v>
      </c>
      <c r="BC101" t="s">
        <v>6794</v>
      </c>
      <c r="BD101" t="s">
        <v>6794</v>
      </c>
      <c r="BE101" t="s">
        <v>6794</v>
      </c>
      <c r="BF101" t="s">
        <v>6794</v>
      </c>
      <c r="BG101" t="s">
        <v>6794</v>
      </c>
      <c r="BH101" t="s">
        <v>6794</v>
      </c>
      <c r="BI101" t="s">
        <v>7625</v>
      </c>
      <c r="BJ101" t="s">
        <v>7686</v>
      </c>
      <c r="BK101" t="s">
        <v>6794</v>
      </c>
      <c r="BM101">
        <v>0</v>
      </c>
      <c r="BN101" t="s">
        <v>7532</v>
      </c>
      <c r="BO101" t="s">
        <v>7519</v>
      </c>
      <c r="BP101" t="s">
        <v>6</v>
      </c>
      <c r="BQ101" t="s">
        <v>7559</v>
      </c>
      <c r="BR101" t="s">
        <v>7594</v>
      </c>
      <c r="BS101" t="s">
        <v>7516</v>
      </c>
      <c r="BT101" t="s">
        <v>7516</v>
      </c>
      <c r="BU101" t="s">
        <v>7515</v>
      </c>
      <c r="BV101" t="s">
        <v>7515</v>
      </c>
      <c r="BW101" t="s">
        <v>7515</v>
      </c>
      <c r="BX101" t="s">
        <v>7515</v>
      </c>
      <c r="BY101" t="s">
        <v>7515</v>
      </c>
      <c r="BZ101" t="s">
        <v>7515</v>
      </c>
      <c r="CA101" t="s">
        <v>7515</v>
      </c>
      <c r="CB101" t="s">
        <v>7515</v>
      </c>
      <c r="CC101" t="s">
        <v>7515</v>
      </c>
      <c r="CD101" t="s">
        <v>7515</v>
      </c>
      <c r="CE101" t="s">
        <v>6794</v>
      </c>
      <c r="CI101" t="s">
        <v>6793</v>
      </c>
      <c r="CJ101" t="s">
        <v>6794</v>
      </c>
      <c r="CK101" t="s">
        <v>6794</v>
      </c>
      <c r="CL101" t="s">
        <v>6794</v>
      </c>
      <c r="CM101" t="s">
        <v>6794</v>
      </c>
      <c r="CN101" t="s">
        <v>6794</v>
      </c>
      <c r="CO101" t="s">
        <v>6794</v>
      </c>
      <c r="CP101" t="s">
        <v>6794</v>
      </c>
      <c r="CQ101" t="s">
        <v>6794</v>
      </c>
      <c r="CR101" t="s">
        <v>7520</v>
      </c>
      <c r="CS101" t="s">
        <v>7521</v>
      </c>
      <c r="CT101" t="s">
        <v>7522</v>
      </c>
      <c r="CU101" t="s">
        <v>6793</v>
      </c>
      <c r="CV101">
        <v>3</v>
      </c>
      <c r="CW101">
        <v>3</v>
      </c>
      <c r="CX101">
        <v>4</v>
      </c>
      <c r="CY101" t="s">
        <v>6794</v>
      </c>
      <c r="EC101">
        <v>2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2</v>
      </c>
      <c r="EK101">
        <v>0</v>
      </c>
      <c r="EL101" t="s">
        <v>6794</v>
      </c>
      <c r="EV101" t="s">
        <v>6794</v>
      </c>
      <c r="PS101" t="s">
        <v>7526</v>
      </c>
      <c r="PT101" t="s">
        <v>7526</v>
      </c>
      <c r="PU101" t="s">
        <v>7526</v>
      </c>
      <c r="PV101" t="s">
        <v>7526</v>
      </c>
      <c r="PW101" t="s">
        <v>7515</v>
      </c>
      <c r="PX101" t="s">
        <v>7515</v>
      </c>
      <c r="PY101" t="s">
        <v>7515</v>
      </c>
      <c r="PZ101" t="s">
        <v>7515</v>
      </c>
      <c r="QA101" t="s">
        <v>7515</v>
      </c>
      <c r="QB101" t="s">
        <v>7515</v>
      </c>
      <c r="QC101" t="s">
        <v>7516</v>
      </c>
      <c r="QD101" t="s">
        <v>6757</v>
      </c>
      <c r="QE101" t="s">
        <v>7529</v>
      </c>
      <c r="QF101" t="s">
        <v>7528</v>
      </c>
      <c r="QG101" t="s">
        <v>7681</v>
      </c>
      <c r="QH101">
        <v>2008</v>
      </c>
      <c r="QI101">
        <v>8</v>
      </c>
      <c r="QJ101">
        <v>1</v>
      </c>
      <c r="QK101" s="329">
        <v>39675</v>
      </c>
      <c r="QL101">
        <v>1</v>
      </c>
      <c r="QM101">
        <v>0</v>
      </c>
      <c r="QN101" t="s">
        <v>212</v>
      </c>
      <c r="QO101">
        <v>2008</v>
      </c>
      <c r="QP101">
        <v>50</v>
      </c>
      <c r="RV101">
        <f t="shared" si="3"/>
        <v>4</v>
      </c>
      <c r="RY101">
        <f t="shared" si="2"/>
        <v>8</v>
      </c>
    </row>
    <row r="102" spans="1:493" x14ac:dyDescent="0.3">
      <c r="A102">
        <v>71086</v>
      </c>
      <c r="B102">
        <v>116</v>
      </c>
      <c r="C102" t="s">
        <v>6793</v>
      </c>
      <c r="D102" t="s">
        <v>6793</v>
      </c>
      <c r="I102" t="s">
        <v>6793</v>
      </c>
      <c r="J102" t="s">
        <v>7515</v>
      </c>
      <c r="K102" t="s">
        <v>7515</v>
      </c>
      <c r="L102" t="s">
        <v>7515</v>
      </c>
      <c r="M102" t="s">
        <v>7515</v>
      </c>
      <c r="N102" t="s">
        <v>7515</v>
      </c>
      <c r="O102" t="s">
        <v>7515</v>
      </c>
      <c r="P102" t="s">
        <v>7515</v>
      </c>
      <c r="Q102" t="s">
        <v>7515</v>
      </c>
      <c r="R102" t="s">
        <v>7515</v>
      </c>
      <c r="S102" t="s">
        <v>7516</v>
      </c>
      <c r="T102" t="s">
        <v>7515</v>
      </c>
      <c r="U102" t="s">
        <v>7515</v>
      </c>
      <c r="V102" t="s">
        <v>7515</v>
      </c>
      <c r="W102" t="s">
        <v>7515</v>
      </c>
      <c r="X102" t="s">
        <v>7515</v>
      </c>
      <c r="Y102" t="s">
        <v>7515</v>
      </c>
      <c r="Z102" t="s">
        <v>7515</v>
      </c>
      <c r="AA102" t="s">
        <v>7515</v>
      </c>
      <c r="AB102" t="s">
        <v>7515</v>
      </c>
      <c r="AC102" t="s">
        <v>7517</v>
      </c>
      <c r="AF102">
        <v>0</v>
      </c>
      <c r="AG102">
        <v>28</v>
      </c>
      <c r="AH102" t="s">
        <v>6845</v>
      </c>
      <c r="AK102" t="s">
        <v>6993</v>
      </c>
      <c r="AL102" t="s">
        <v>6794</v>
      </c>
      <c r="AM102" t="s">
        <v>6794</v>
      </c>
      <c r="AN102" t="s">
        <v>7680</v>
      </c>
      <c r="AO102">
        <v>0</v>
      </c>
      <c r="AP102">
        <v>50</v>
      </c>
      <c r="AQ102" t="s">
        <v>7568</v>
      </c>
      <c r="AT102" t="s">
        <v>6814</v>
      </c>
      <c r="AV102" t="s">
        <v>6991</v>
      </c>
      <c r="AW102" t="s">
        <v>7588</v>
      </c>
      <c r="AX102" t="s">
        <v>6794</v>
      </c>
      <c r="AY102" t="s">
        <v>6794</v>
      </c>
      <c r="AZ102" t="s">
        <v>6793</v>
      </c>
      <c r="BA102" t="s">
        <v>6793</v>
      </c>
      <c r="BC102" t="s">
        <v>6794</v>
      </c>
      <c r="BD102" t="s">
        <v>6793</v>
      </c>
      <c r="BE102" t="s">
        <v>6794</v>
      </c>
      <c r="BF102" t="s">
        <v>6794</v>
      </c>
      <c r="BG102" t="s">
        <v>6794</v>
      </c>
      <c r="BH102" t="s">
        <v>6794</v>
      </c>
      <c r="BI102" t="s">
        <v>7021</v>
      </c>
      <c r="BJ102" t="s">
        <v>7024</v>
      </c>
      <c r="BK102" t="s">
        <v>6794</v>
      </c>
      <c r="BM102">
        <v>0</v>
      </c>
      <c r="BN102" t="s">
        <v>6</v>
      </c>
      <c r="BO102" t="s">
        <v>7533</v>
      </c>
      <c r="BP102" t="s">
        <v>6</v>
      </c>
      <c r="BQ102" t="s">
        <v>7559</v>
      </c>
      <c r="BR102" t="s">
        <v>7594</v>
      </c>
      <c r="BS102" t="s">
        <v>7515</v>
      </c>
      <c r="BT102" t="s">
        <v>7516</v>
      </c>
      <c r="BU102" t="s">
        <v>7516</v>
      </c>
      <c r="BV102" t="s">
        <v>7515</v>
      </c>
      <c r="BW102" t="s">
        <v>7515</v>
      </c>
      <c r="BX102" t="s">
        <v>7515</v>
      </c>
      <c r="BY102" t="s">
        <v>7515</v>
      </c>
      <c r="BZ102" t="s">
        <v>7515</v>
      </c>
      <c r="CA102" t="s">
        <v>7515</v>
      </c>
      <c r="CB102" t="s">
        <v>7515</v>
      </c>
      <c r="CC102" t="s">
        <v>7515</v>
      </c>
      <c r="CD102" t="s">
        <v>7515</v>
      </c>
      <c r="CE102" t="s">
        <v>6794</v>
      </c>
      <c r="CI102" t="s">
        <v>6793</v>
      </c>
      <c r="CJ102" t="s">
        <v>6793</v>
      </c>
      <c r="CK102" t="s">
        <v>6793</v>
      </c>
      <c r="CL102" t="s">
        <v>6794</v>
      </c>
      <c r="CM102" t="s">
        <v>6794</v>
      </c>
      <c r="CN102" t="s">
        <v>6794</v>
      </c>
      <c r="CO102" t="s">
        <v>6794</v>
      </c>
      <c r="CP102" t="s">
        <v>6793</v>
      </c>
      <c r="CQ102" t="s">
        <v>6794</v>
      </c>
      <c r="CR102" t="s">
        <v>7520</v>
      </c>
      <c r="CS102" t="s">
        <v>7521</v>
      </c>
      <c r="CT102" t="s">
        <v>7522</v>
      </c>
      <c r="CU102" t="s">
        <v>6793</v>
      </c>
      <c r="CV102">
        <v>2</v>
      </c>
      <c r="CW102">
        <v>3</v>
      </c>
      <c r="CX102">
        <v>4</v>
      </c>
      <c r="CY102" t="s">
        <v>6794</v>
      </c>
      <c r="EC102">
        <v>3</v>
      </c>
      <c r="EE102">
        <v>0</v>
      </c>
      <c r="EF102">
        <v>0</v>
      </c>
      <c r="EG102">
        <v>0</v>
      </c>
      <c r="EH102">
        <v>1</v>
      </c>
      <c r="EI102">
        <v>0</v>
      </c>
      <c r="EJ102">
        <v>0</v>
      </c>
      <c r="EK102">
        <v>2</v>
      </c>
      <c r="EL102" t="s">
        <v>6794</v>
      </c>
      <c r="EV102" t="s">
        <v>6793</v>
      </c>
      <c r="KK102" t="s">
        <v>7524</v>
      </c>
      <c r="KL102" t="s">
        <v>6</v>
      </c>
      <c r="KO102" t="s">
        <v>7552</v>
      </c>
      <c r="KR102" t="s">
        <v>6794</v>
      </c>
      <c r="KS102" t="s">
        <v>6793</v>
      </c>
      <c r="PG102">
        <v>7</v>
      </c>
      <c r="PH102" t="s">
        <v>7515</v>
      </c>
      <c r="PI102" t="s">
        <v>7515</v>
      </c>
      <c r="PJ102" t="s">
        <v>7515</v>
      </c>
      <c r="PK102" t="s">
        <v>7515</v>
      </c>
      <c r="PL102" t="s">
        <v>7515</v>
      </c>
      <c r="PM102" t="s">
        <v>7515</v>
      </c>
      <c r="PN102" t="s">
        <v>7515</v>
      </c>
      <c r="PO102" t="s">
        <v>7515</v>
      </c>
      <c r="PP102" t="s">
        <v>7516</v>
      </c>
      <c r="PQ102" t="s">
        <v>7515</v>
      </c>
      <c r="PR102" t="s">
        <v>7515</v>
      </c>
      <c r="PS102" t="s">
        <v>7526</v>
      </c>
      <c r="PT102" t="s">
        <v>7526</v>
      </c>
      <c r="PU102" t="s">
        <v>7526</v>
      </c>
      <c r="PV102" t="s">
        <v>7526</v>
      </c>
      <c r="PW102" t="s">
        <v>7516</v>
      </c>
      <c r="PX102" t="s">
        <v>7515</v>
      </c>
      <c r="PY102" t="s">
        <v>7516</v>
      </c>
      <c r="PZ102" t="s">
        <v>7515</v>
      </c>
      <c r="QA102" t="s">
        <v>7515</v>
      </c>
      <c r="QB102" t="s">
        <v>7515</v>
      </c>
      <c r="QC102" t="s">
        <v>7515</v>
      </c>
      <c r="QD102" t="s">
        <v>7528</v>
      </c>
      <c r="QE102" t="s">
        <v>7539</v>
      </c>
      <c r="QF102" t="s">
        <v>7528</v>
      </c>
      <c r="QG102" t="s">
        <v>7681</v>
      </c>
      <c r="QH102">
        <v>2008</v>
      </c>
      <c r="QI102">
        <v>4</v>
      </c>
      <c r="QJ102">
        <v>1</v>
      </c>
      <c r="QK102" s="329">
        <v>39561</v>
      </c>
      <c r="QL102">
        <v>0</v>
      </c>
      <c r="QM102">
        <v>1</v>
      </c>
      <c r="QN102" t="s">
        <v>194</v>
      </c>
      <c r="QO102">
        <v>0</v>
      </c>
      <c r="QP102">
        <v>35</v>
      </c>
      <c r="QQ102">
        <v>1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1</v>
      </c>
      <c r="RJ102">
        <v>0</v>
      </c>
      <c r="RK102">
        <v>0</v>
      </c>
      <c r="RL102">
        <v>0</v>
      </c>
      <c r="RM102">
        <v>0</v>
      </c>
      <c r="RN102">
        <v>0</v>
      </c>
      <c r="RO102">
        <v>0</v>
      </c>
      <c r="RP102">
        <v>0</v>
      </c>
      <c r="RQ102">
        <v>0</v>
      </c>
      <c r="RR102">
        <v>0</v>
      </c>
      <c r="RS102">
        <v>0</v>
      </c>
      <c r="RT102">
        <v>0</v>
      </c>
      <c r="RU102">
        <v>0</v>
      </c>
      <c r="RV102">
        <f t="shared" si="3"/>
        <v>1</v>
      </c>
      <c r="RY102">
        <f t="shared" si="2"/>
        <v>10</v>
      </c>
    </row>
    <row r="103" spans="1:493" x14ac:dyDescent="0.3">
      <c r="A103">
        <v>71087</v>
      </c>
      <c r="B103">
        <v>117</v>
      </c>
      <c r="C103" t="s">
        <v>6793</v>
      </c>
      <c r="D103" t="s">
        <v>6793</v>
      </c>
      <c r="I103" t="s">
        <v>6793</v>
      </c>
      <c r="J103" t="s">
        <v>7515</v>
      </c>
      <c r="K103" t="s">
        <v>7516</v>
      </c>
      <c r="L103" t="s">
        <v>7515</v>
      </c>
      <c r="M103" t="s">
        <v>7515</v>
      </c>
      <c r="N103" t="s">
        <v>7515</v>
      </c>
      <c r="O103" t="s">
        <v>7515</v>
      </c>
      <c r="P103" t="s">
        <v>7515</v>
      </c>
      <c r="Q103" t="s">
        <v>7515</v>
      </c>
      <c r="R103" t="s">
        <v>7515</v>
      </c>
      <c r="S103" t="s">
        <v>7515</v>
      </c>
      <c r="T103" t="s">
        <v>7515</v>
      </c>
      <c r="U103" t="s">
        <v>7515</v>
      </c>
      <c r="V103" t="s">
        <v>7515</v>
      </c>
      <c r="W103" t="s">
        <v>7515</v>
      </c>
      <c r="X103" t="s">
        <v>7515</v>
      </c>
      <c r="Y103" t="s">
        <v>7515</v>
      </c>
      <c r="Z103" t="s">
        <v>7515</v>
      </c>
      <c r="AA103" t="s">
        <v>7515</v>
      </c>
      <c r="AB103" t="s">
        <v>7515</v>
      </c>
      <c r="AC103" t="s">
        <v>6796</v>
      </c>
      <c r="AK103" t="s">
        <v>6985</v>
      </c>
      <c r="AL103" t="s">
        <v>6793</v>
      </c>
      <c r="AM103" t="s">
        <v>6794</v>
      </c>
      <c r="AN103" t="s">
        <v>7680</v>
      </c>
      <c r="AO103">
        <v>0</v>
      </c>
      <c r="AP103">
        <v>10</v>
      </c>
      <c r="AQ103" t="s">
        <v>6992</v>
      </c>
      <c r="AR103" t="s">
        <v>6793</v>
      </c>
      <c r="AS103" t="s">
        <v>6793</v>
      </c>
      <c r="AT103" t="s">
        <v>6813</v>
      </c>
      <c r="AU103" t="s">
        <v>7531</v>
      </c>
      <c r="AV103" t="s">
        <v>7553</v>
      </c>
      <c r="AX103" t="s">
        <v>6794</v>
      </c>
      <c r="AY103" t="s">
        <v>6794</v>
      </c>
      <c r="AZ103" t="s">
        <v>6794</v>
      </c>
      <c r="BA103" t="s">
        <v>6794</v>
      </c>
      <c r="BB103" t="s">
        <v>6793</v>
      </c>
      <c r="BC103" t="s">
        <v>6794</v>
      </c>
      <c r="BD103" t="s">
        <v>6794</v>
      </c>
      <c r="BE103" t="s">
        <v>6793</v>
      </c>
      <c r="BF103" t="s">
        <v>6794</v>
      </c>
      <c r="BG103" t="s">
        <v>6794</v>
      </c>
      <c r="BH103" t="s">
        <v>6794</v>
      </c>
      <c r="BI103" t="s">
        <v>7026</v>
      </c>
      <c r="BJ103" t="s">
        <v>7028</v>
      </c>
      <c r="BK103" t="s">
        <v>7599</v>
      </c>
      <c r="BL103" t="s">
        <v>6757</v>
      </c>
      <c r="BO103" t="s">
        <v>7519</v>
      </c>
      <c r="BP103" t="s">
        <v>6</v>
      </c>
      <c r="BQ103" t="s">
        <v>7559</v>
      </c>
      <c r="BR103" t="s">
        <v>7594</v>
      </c>
      <c r="BS103" t="s">
        <v>7515</v>
      </c>
      <c r="BT103" t="s">
        <v>7516</v>
      </c>
      <c r="BU103" t="s">
        <v>7515</v>
      </c>
      <c r="BV103" t="s">
        <v>7515</v>
      </c>
      <c r="BW103" t="s">
        <v>7515</v>
      </c>
      <c r="BX103" t="s">
        <v>7515</v>
      </c>
      <c r="BY103" t="s">
        <v>7515</v>
      </c>
      <c r="BZ103" t="s">
        <v>7515</v>
      </c>
      <c r="CA103" t="s">
        <v>7515</v>
      </c>
      <c r="CB103" t="s">
        <v>7515</v>
      </c>
      <c r="CC103" t="s">
        <v>7515</v>
      </c>
      <c r="CD103" t="s">
        <v>7515</v>
      </c>
      <c r="CE103" t="s">
        <v>6794</v>
      </c>
      <c r="CF103" t="s">
        <v>6757</v>
      </c>
      <c r="CG103" t="s">
        <v>7581</v>
      </c>
      <c r="CH103" t="s">
        <v>7566</v>
      </c>
      <c r="CI103" t="s">
        <v>6793</v>
      </c>
      <c r="CJ103" t="s">
        <v>6793</v>
      </c>
      <c r="CK103" t="s">
        <v>6793</v>
      </c>
      <c r="CL103" t="s">
        <v>6794</v>
      </c>
      <c r="CM103" t="s">
        <v>6794</v>
      </c>
      <c r="CN103" t="s">
        <v>6794</v>
      </c>
      <c r="CO103" t="s">
        <v>6794</v>
      </c>
      <c r="CP103" t="s">
        <v>6793</v>
      </c>
      <c r="CQ103" t="s">
        <v>6793</v>
      </c>
      <c r="CR103" t="s">
        <v>7545</v>
      </c>
      <c r="CS103" t="s">
        <v>7521</v>
      </c>
      <c r="CT103" t="s">
        <v>7522</v>
      </c>
      <c r="CU103" t="s">
        <v>6794</v>
      </c>
      <c r="CV103">
        <v>3</v>
      </c>
      <c r="CW103">
        <v>4</v>
      </c>
      <c r="CX103">
        <v>3</v>
      </c>
      <c r="EC103">
        <v>4</v>
      </c>
      <c r="EE103">
        <v>2</v>
      </c>
      <c r="EF103">
        <v>0</v>
      </c>
      <c r="EG103">
        <v>0</v>
      </c>
      <c r="EH103">
        <v>1</v>
      </c>
      <c r="EI103">
        <v>1</v>
      </c>
      <c r="EJ103">
        <v>0</v>
      </c>
      <c r="EK103">
        <v>0</v>
      </c>
      <c r="EV103" t="s">
        <v>6794</v>
      </c>
      <c r="PS103" t="s">
        <v>7526</v>
      </c>
      <c r="PT103" t="s">
        <v>7526</v>
      </c>
      <c r="PU103" t="s">
        <v>7526</v>
      </c>
      <c r="PV103" t="s">
        <v>7527</v>
      </c>
      <c r="PW103" t="s">
        <v>7515</v>
      </c>
      <c r="PX103" t="s">
        <v>7515</v>
      </c>
      <c r="PY103" t="s">
        <v>7515</v>
      </c>
      <c r="PZ103" t="s">
        <v>7515</v>
      </c>
      <c r="QA103" t="s">
        <v>7515</v>
      </c>
      <c r="QB103" t="s">
        <v>7515</v>
      </c>
      <c r="QC103" t="s">
        <v>7516</v>
      </c>
      <c r="QD103" t="s">
        <v>7528</v>
      </c>
      <c r="QE103" t="s">
        <v>7529</v>
      </c>
      <c r="QF103" t="s">
        <v>7528</v>
      </c>
      <c r="QG103" t="s">
        <v>7681</v>
      </c>
      <c r="QH103">
        <v>2008</v>
      </c>
      <c r="QI103">
        <v>12</v>
      </c>
      <c r="QJ103">
        <v>1</v>
      </c>
      <c r="QK103" s="329">
        <v>39792</v>
      </c>
      <c r="QL103">
        <v>1</v>
      </c>
      <c r="QM103">
        <v>0</v>
      </c>
      <c r="QN103" t="s">
        <v>194</v>
      </c>
      <c r="QO103">
        <v>0</v>
      </c>
      <c r="QP103">
        <v>88</v>
      </c>
      <c r="RV103">
        <f t="shared" si="3"/>
        <v>4</v>
      </c>
      <c r="RY103">
        <f t="shared" si="2"/>
        <v>4</v>
      </c>
    </row>
    <row r="104" spans="1:493" x14ac:dyDescent="0.3">
      <c r="A104">
        <v>71088</v>
      </c>
      <c r="B104">
        <v>118</v>
      </c>
      <c r="C104" t="s">
        <v>6793</v>
      </c>
      <c r="D104" t="s">
        <v>6793</v>
      </c>
      <c r="I104" t="s">
        <v>6793</v>
      </c>
      <c r="J104" t="s">
        <v>7515</v>
      </c>
      <c r="K104" t="s">
        <v>7515</v>
      </c>
      <c r="L104" t="s">
        <v>7515</v>
      </c>
      <c r="M104" t="s">
        <v>7515</v>
      </c>
      <c r="N104" t="s">
        <v>7515</v>
      </c>
      <c r="O104" t="s">
        <v>7515</v>
      </c>
      <c r="P104" t="s">
        <v>7515</v>
      </c>
      <c r="Q104" t="s">
        <v>7515</v>
      </c>
      <c r="R104" t="s">
        <v>7515</v>
      </c>
      <c r="S104" t="s">
        <v>7515</v>
      </c>
      <c r="T104" t="s">
        <v>7515</v>
      </c>
      <c r="U104" t="s">
        <v>7515</v>
      </c>
      <c r="V104" t="s">
        <v>7515</v>
      </c>
      <c r="W104" t="s">
        <v>7515</v>
      </c>
      <c r="X104" t="s">
        <v>7515</v>
      </c>
      <c r="Y104" t="s">
        <v>7515</v>
      </c>
      <c r="Z104" t="s">
        <v>7515</v>
      </c>
      <c r="AA104" t="s">
        <v>7516</v>
      </c>
      <c r="AB104" t="s">
        <v>7515</v>
      </c>
      <c r="AC104" t="s">
        <v>6796</v>
      </c>
      <c r="AK104" t="s">
        <v>6985</v>
      </c>
      <c r="AL104" t="s">
        <v>6793</v>
      </c>
      <c r="AM104" t="s">
        <v>6793</v>
      </c>
      <c r="AN104" t="s">
        <v>7680</v>
      </c>
      <c r="AO104">
        <v>0</v>
      </c>
      <c r="AP104">
        <v>21</v>
      </c>
      <c r="AQ104" t="s">
        <v>6988</v>
      </c>
      <c r="AR104" t="s">
        <v>6793</v>
      </c>
      <c r="AS104" t="s">
        <v>6793</v>
      </c>
      <c r="AT104" t="s">
        <v>6813</v>
      </c>
      <c r="AU104" t="s">
        <v>7531</v>
      </c>
      <c r="AV104" t="s">
        <v>7553</v>
      </c>
      <c r="AX104" t="s">
        <v>6794</v>
      </c>
      <c r="AY104" t="s">
        <v>6794</v>
      </c>
      <c r="AZ104" t="s">
        <v>6794</v>
      </c>
      <c r="BA104" t="s">
        <v>6794</v>
      </c>
      <c r="BB104" t="s">
        <v>6794</v>
      </c>
      <c r="BC104" t="s">
        <v>6794</v>
      </c>
      <c r="BD104" t="s">
        <v>6794</v>
      </c>
      <c r="BE104" t="s">
        <v>6794</v>
      </c>
      <c r="BF104" t="s">
        <v>6794</v>
      </c>
      <c r="BG104" t="s">
        <v>6794</v>
      </c>
      <c r="BH104" t="s">
        <v>6794</v>
      </c>
      <c r="BI104" t="s">
        <v>6</v>
      </c>
      <c r="BJ104" t="s">
        <v>6</v>
      </c>
      <c r="BK104" t="s">
        <v>6794</v>
      </c>
      <c r="BM104" t="s">
        <v>7547</v>
      </c>
      <c r="BN104" t="s">
        <v>6</v>
      </c>
      <c r="BO104" t="s">
        <v>7519</v>
      </c>
      <c r="BP104" t="s">
        <v>6</v>
      </c>
      <c r="BQ104" t="s">
        <v>6</v>
      </c>
      <c r="BR104" t="s">
        <v>7594</v>
      </c>
      <c r="BS104" t="s">
        <v>7515</v>
      </c>
      <c r="BT104" t="s">
        <v>7516</v>
      </c>
      <c r="BU104" t="s">
        <v>7515</v>
      </c>
      <c r="BV104" t="s">
        <v>7515</v>
      </c>
      <c r="BW104" t="s">
        <v>7515</v>
      </c>
      <c r="BX104" t="s">
        <v>7515</v>
      </c>
      <c r="BY104" t="s">
        <v>7515</v>
      </c>
      <c r="BZ104" t="s">
        <v>7515</v>
      </c>
      <c r="CA104" t="s">
        <v>7515</v>
      </c>
      <c r="CB104" t="s">
        <v>7515</v>
      </c>
      <c r="CC104" t="s">
        <v>7515</v>
      </c>
      <c r="CD104" t="s">
        <v>7515</v>
      </c>
      <c r="CE104" t="s">
        <v>6793</v>
      </c>
      <c r="CI104" t="s">
        <v>6793</v>
      </c>
      <c r="CJ104" t="s">
        <v>6794</v>
      </c>
      <c r="CK104" t="s">
        <v>6794</v>
      </c>
      <c r="CL104" t="s">
        <v>6794</v>
      </c>
      <c r="CM104" t="s">
        <v>6794</v>
      </c>
      <c r="CN104" t="s">
        <v>6794</v>
      </c>
      <c r="CO104" t="s">
        <v>6794</v>
      </c>
      <c r="CP104" t="s">
        <v>6793</v>
      </c>
      <c r="CQ104" t="s">
        <v>6794</v>
      </c>
      <c r="CR104" t="s">
        <v>7520</v>
      </c>
      <c r="CS104" t="s">
        <v>7521</v>
      </c>
      <c r="CT104" t="s">
        <v>7522</v>
      </c>
      <c r="CU104" t="s">
        <v>6793</v>
      </c>
      <c r="CV104">
        <v>2</v>
      </c>
      <c r="CW104">
        <v>3</v>
      </c>
      <c r="CX104">
        <v>3</v>
      </c>
      <c r="CY104" t="s">
        <v>6794</v>
      </c>
      <c r="EC104">
        <v>2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2</v>
      </c>
      <c r="EL104" t="s">
        <v>6794</v>
      </c>
      <c r="EV104" t="s">
        <v>6794</v>
      </c>
      <c r="PS104" t="s">
        <v>7526</v>
      </c>
      <c r="PT104" t="s">
        <v>7526</v>
      </c>
      <c r="PU104" t="s">
        <v>7526</v>
      </c>
      <c r="PV104" t="s">
        <v>7527</v>
      </c>
      <c r="PW104" t="s">
        <v>7515</v>
      </c>
      <c r="PX104" t="s">
        <v>7516</v>
      </c>
      <c r="PY104" t="s">
        <v>7515</v>
      </c>
      <c r="PZ104" t="s">
        <v>7515</v>
      </c>
      <c r="QA104" t="s">
        <v>7515</v>
      </c>
      <c r="QB104" t="s">
        <v>7515</v>
      </c>
      <c r="QC104" t="s">
        <v>7515</v>
      </c>
      <c r="QD104" t="s">
        <v>7528</v>
      </c>
      <c r="QE104" t="s">
        <v>7529</v>
      </c>
      <c r="QF104" t="s">
        <v>7528</v>
      </c>
      <c r="QG104" t="s">
        <v>7681</v>
      </c>
      <c r="QH104">
        <v>2008</v>
      </c>
      <c r="QI104">
        <v>6</v>
      </c>
      <c r="QJ104">
        <v>1</v>
      </c>
      <c r="QK104" s="329">
        <v>39611</v>
      </c>
      <c r="QL104">
        <v>1</v>
      </c>
      <c r="QM104">
        <v>0</v>
      </c>
      <c r="QN104" t="s">
        <v>194</v>
      </c>
      <c r="QO104">
        <v>0</v>
      </c>
      <c r="QP104">
        <v>35</v>
      </c>
      <c r="RV104">
        <f t="shared" si="3"/>
        <v>2</v>
      </c>
      <c r="RY104">
        <f t="shared" si="2"/>
        <v>-1</v>
      </c>
    </row>
    <row r="105" spans="1:493" x14ac:dyDescent="0.3">
      <c r="A105">
        <v>71089</v>
      </c>
      <c r="B105">
        <v>121</v>
      </c>
      <c r="C105" t="s">
        <v>6793</v>
      </c>
      <c r="D105" t="s">
        <v>6793</v>
      </c>
      <c r="I105" t="s">
        <v>6793</v>
      </c>
      <c r="J105" t="s">
        <v>7515</v>
      </c>
      <c r="K105" t="s">
        <v>7516</v>
      </c>
      <c r="L105" t="s">
        <v>7515</v>
      </c>
      <c r="M105" t="s">
        <v>7515</v>
      </c>
      <c r="N105" t="s">
        <v>7515</v>
      </c>
      <c r="O105" t="s">
        <v>7515</v>
      </c>
      <c r="P105" t="s">
        <v>7515</v>
      </c>
      <c r="Q105" t="s">
        <v>7515</v>
      </c>
      <c r="R105" t="s">
        <v>7515</v>
      </c>
      <c r="S105" t="s">
        <v>7515</v>
      </c>
      <c r="T105" t="s">
        <v>7515</v>
      </c>
      <c r="U105" t="s">
        <v>7515</v>
      </c>
      <c r="V105" t="s">
        <v>7515</v>
      </c>
      <c r="W105" t="s">
        <v>7515</v>
      </c>
      <c r="X105" t="s">
        <v>7515</v>
      </c>
      <c r="Y105" t="s">
        <v>7515</v>
      </c>
      <c r="Z105" t="s">
        <v>7515</v>
      </c>
      <c r="AA105" t="s">
        <v>7515</v>
      </c>
      <c r="AB105" t="s">
        <v>7515</v>
      </c>
      <c r="AC105" t="s">
        <v>6796</v>
      </c>
      <c r="AK105" t="s">
        <v>6985</v>
      </c>
      <c r="AL105" t="s">
        <v>6793</v>
      </c>
      <c r="AM105" t="s">
        <v>6793</v>
      </c>
      <c r="AN105" t="s">
        <v>7680</v>
      </c>
      <c r="AO105">
        <v>0</v>
      </c>
      <c r="AP105">
        <v>13</v>
      </c>
      <c r="AQ105" t="s">
        <v>6988</v>
      </c>
      <c r="AR105" t="s">
        <v>6793</v>
      </c>
      <c r="AS105" t="s">
        <v>6793</v>
      </c>
      <c r="AT105" t="s">
        <v>6813</v>
      </c>
      <c r="AU105" t="s">
        <v>7531</v>
      </c>
      <c r="AV105" t="s">
        <v>7553</v>
      </c>
      <c r="AX105" t="s">
        <v>6794</v>
      </c>
      <c r="AY105" t="s">
        <v>6794</v>
      </c>
      <c r="AZ105" t="s">
        <v>6794</v>
      </c>
      <c r="BA105" t="s">
        <v>6794</v>
      </c>
      <c r="BB105" t="s">
        <v>6793</v>
      </c>
      <c r="BC105" t="s">
        <v>6794</v>
      </c>
      <c r="BD105" t="s">
        <v>6794</v>
      </c>
      <c r="BE105" t="s">
        <v>6794</v>
      </c>
      <c r="BF105" t="s">
        <v>6794</v>
      </c>
      <c r="BG105" t="s">
        <v>6794</v>
      </c>
      <c r="BH105" t="s">
        <v>6794</v>
      </c>
      <c r="BI105" t="s">
        <v>7028</v>
      </c>
      <c r="BJ105" t="s">
        <v>7022</v>
      </c>
      <c r="BK105" t="s">
        <v>6794</v>
      </c>
      <c r="BM105">
        <v>25</v>
      </c>
      <c r="BN105" t="s">
        <v>7532</v>
      </c>
      <c r="BO105" t="s">
        <v>7533</v>
      </c>
      <c r="BP105" t="s">
        <v>7554</v>
      </c>
      <c r="BQ105" t="s">
        <v>7028</v>
      </c>
      <c r="BR105" t="s">
        <v>7543</v>
      </c>
      <c r="BS105" t="s">
        <v>7515</v>
      </c>
      <c r="BT105" t="s">
        <v>7515</v>
      </c>
      <c r="BU105" t="s">
        <v>7515</v>
      </c>
      <c r="BV105" t="s">
        <v>7516</v>
      </c>
      <c r="BW105" t="s">
        <v>7515</v>
      </c>
      <c r="BX105" t="s">
        <v>7515</v>
      </c>
      <c r="BY105" t="s">
        <v>7515</v>
      </c>
      <c r="BZ105" t="s">
        <v>7515</v>
      </c>
      <c r="CA105" t="s">
        <v>7515</v>
      </c>
      <c r="CB105" t="s">
        <v>7515</v>
      </c>
      <c r="CC105" t="s">
        <v>7515</v>
      </c>
      <c r="CD105" t="s">
        <v>7515</v>
      </c>
      <c r="CE105" t="s">
        <v>6794</v>
      </c>
      <c r="CI105" t="s">
        <v>6793</v>
      </c>
      <c r="CJ105" t="s">
        <v>6793</v>
      </c>
      <c r="CK105" t="s">
        <v>6794</v>
      </c>
      <c r="CL105" t="s">
        <v>6793</v>
      </c>
      <c r="CM105" t="s">
        <v>6793</v>
      </c>
      <c r="CN105" t="s">
        <v>6794</v>
      </c>
      <c r="CO105" t="s">
        <v>6794</v>
      </c>
      <c r="CP105" t="s">
        <v>6793</v>
      </c>
      <c r="CQ105" t="s">
        <v>6794</v>
      </c>
      <c r="CR105" t="s">
        <v>7520</v>
      </c>
      <c r="CS105" t="s">
        <v>7521</v>
      </c>
      <c r="CT105" t="s">
        <v>7587</v>
      </c>
      <c r="CU105" t="s">
        <v>6793</v>
      </c>
      <c r="CV105">
        <v>2</v>
      </c>
      <c r="CW105">
        <v>2</v>
      </c>
      <c r="CX105">
        <v>3</v>
      </c>
      <c r="CY105" t="s">
        <v>6794</v>
      </c>
      <c r="EC105">
        <v>2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1</v>
      </c>
      <c r="EK105">
        <v>1</v>
      </c>
      <c r="EL105" t="s">
        <v>6794</v>
      </c>
      <c r="EV105" t="s">
        <v>6793</v>
      </c>
      <c r="HH105" t="s">
        <v>7524</v>
      </c>
      <c r="HI105" t="s">
        <v>7680</v>
      </c>
      <c r="HJ105">
        <v>1</v>
      </c>
      <c r="HK105">
        <v>2005</v>
      </c>
      <c r="HO105" t="s">
        <v>6794</v>
      </c>
      <c r="IR105" t="s">
        <v>7524</v>
      </c>
      <c r="IS105" t="s">
        <v>7680</v>
      </c>
      <c r="IT105">
        <v>7</v>
      </c>
      <c r="IU105">
        <v>2007</v>
      </c>
      <c r="IY105" t="s">
        <v>6966</v>
      </c>
      <c r="PS105" t="s">
        <v>6757</v>
      </c>
      <c r="PT105" t="s">
        <v>6757</v>
      </c>
      <c r="PU105" t="s">
        <v>7527</v>
      </c>
      <c r="PV105" t="s">
        <v>6757</v>
      </c>
      <c r="PW105" t="s">
        <v>7516</v>
      </c>
      <c r="PX105" t="s">
        <v>7515</v>
      </c>
      <c r="PY105" t="s">
        <v>7515</v>
      </c>
      <c r="PZ105" t="s">
        <v>7515</v>
      </c>
      <c r="QA105" t="s">
        <v>7515</v>
      </c>
      <c r="QB105" t="s">
        <v>7515</v>
      </c>
      <c r="QC105" t="s">
        <v>7515</v>
      </c>
      <c r="QD105" t="s">
        <v>7528</v>
      </c>
      <c r="QE105" t="s">
        <v>7529</v>
      </c>
      <c r="QF105" t="s">
        <v>7528</v>
      </c>
      <c r="QG105" t="s">
        <v>7681</v>
      </c>
      <c r="QH105">
        <v>2007</v>
      </c>
      <c r="QI105">
        <v>12</v>
      </c>
      <c r="QJ105">
        <v>1</v>
      </c>
      <c r="QK105" s="329">
        <v>39435</v>
      </c>
      <c r="QL105">
        <v>1</v>
      </c>
      <c r="QM105">
        <v>0</v>
      </c>
      <c r="QN105" t="s">
        <v>194</v>
      </c>
      <c r="QO105">
        <v>0</v>
      </c>
      <c r="QP105">
        <v>35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1</v>
      </c>
      <c r="RA105">
        <v>0</v>
      </c>
      <c r="RB105">
        <v>0</v>
      </c>
      <c r="RC105">
        <v>0</v>
      </c>
      <c r="RD105">
        <v>1</v>
      </c>
      <c r="RE105">
        <v>0</v>
      </c>
      <c r="RF105">
        <v>0</v>
      </c>
      <c r="RG105">
        <v>0</v>
      </c>
      <c r="RH105">
        <v>0</v>
      </c>
      <c r="RI105">
        <v>0</v>
      </c>
      <c r="RJ105">
        <v>0</v>
      </c>
      <c r="RK105">
        <v>0</v>
      </c>
      <c r="RL105">
        <v>0</v>
      </c>
      <c r="RM105">
        <v>0</v>
      </c>
      <c r="RN105">
        <v>0</v>
      </c>
      <c r="RO105">
        <v>0</v>
      </c>
      <c r="RP105">
        <v>0</v>
      </c>
      <c r="RQ105">
        <v>0</v>
      </c>
      <c r="RR105">
        <v>0</v>
      </c>
      <c r="RS105">
        <v>0</v>
      </c>
      <c r="RT105">
        <v>0</v>
      </c>
      <c r="RU105">
        <v>0</v>
      </c>
      <c r="RV105">
        <f t="shared" si="3"/>
        <v>4</v>
      </c>
      <c r="RY105">
        <f t="shared" si="2"/>
        <v>2</v>
      </c>
    </row>
    <row r="106" spans="1:493" x14ac:dyDescent="0.3">
      <c r="A106">
        <v>71090</v>
      </c>
      <c r="B106">
        <v>122</v>
      </c>
      <c r="C106" t="s">
        <v>6793</v>
      </c>
      <c r="D106" t="s">
        <v>6793</v>
      </c>
      <c r="I106" t="s">
        <v>6793</v>
      </c>
      <c r="J106" t="s">
        <v>7515</v>
      </c>
      <c r="K106" t="s">
        <v>7515</v>
      </c>
      <c r="L106" t="s">
        <v>7515</v>
      </c>
      <c r="M106" t="s">
        <v>7515</v>
      </c>
      <c r="N106" t="s">
        <v>7516</v>
      </c>
      <c r="O106" t="s">
        <v>7515</v>
      </c>
      <c r="P106" t="s">
        <v>7515</v>
      </c>
      <c r="Q106" t="s">
        <v>7515</v>
      </c>
      <c r="R106" t="s">
        <v>7515</v>
      </c>
      <c r="S106" t="s">
        <v>7515</v>
      </c>
      <c r="T106" t="s">
        <v>7516</v>
      </c>
      <c r="U106" t="s">
        <v>7515</v>
      </c>
      <c r="V106" t="s">
        <v>7515</v>
      </c>
      <c r="W106" t="s">
        <v>7515</v>
      </c>
      <c r="X106" t="s">
        <v>7515</v>
      </c>
      <c r="Y106" t="s">
        <v>7515</v>
      </c>
      <c r="Z106" t="s">
        <v>7515</v>
      </c>
      <c r="AA106" t="s">
        <v>7515</v>
      </c>
      <c r="AB106" t="s">
        <v>7515</v>
      </c>
      <c r="AC106" t="s">
        <v>6796</v>
      </c>
      <c r="AK106" t="s">
        <v>6985</v>
      </c>
      <c r="AL106" t="s">
        <v>6793</v>
      </c>
      <c r="AM106" t="s">
        <v>6794</v>
      </c>
      <c r="AN106" t="s">
        <v>7680</v>
      </c>
      <c r="AO106">
        <v>0</v>
      </c>
      <c r="AP106">
        <v>10</v>
      </c>
      <c r="AQ106" t="s">
        <v>6988</v>
      </c>
      <c r="AR106" t="s">
        <v>6793</v>
      </c>
      <c r="AS106" t="s">
        <v>6966</v>
      </c>
      <c r="AT106" t="s">
        <v>6813</v>
      </c>
      <c r="AU106" t="s">
        <v>7531</v>
      </c>
      <c r="AV106" t="s">
        <v>6991</v>
      </c>
      <c r="AX106" t="s">
        <v>6794</v>
      </c>
      <c r="AY106" t="s">
        <v>6793</v>
      </c>
      <c r="AZ106" t="s">
        <v>6794</v>
      </c>
      <c r="BA106" t="s">
        <v>6793</v>
      </c>
      <c r="BB106" t="s">
        <v>6793</v>
      </c>
      <c r="BC106" t="s">
        <v>6794</v>
      </c>
      <c r="BD106" t="s">
        <v>6794</v>
      </c>
      <c r="BE106" t="s">
        <v>6793</v>
      </c>
      <c r="BF106" t="s">
        <v>6794</v>
      </c>
      <c r="BG106" t="s">
        <v>6794</v>
      </c>
      <c r="BH106" t="s">
        <v>6794</v>
      </c>
      <c r="BI106" t="s">
        <v>7024</v>
      </c>
      <c r="BJ106" t="s">
        <v>7029</v>
      </c>
      <c r="BK106" t="s">
        <v>6</v>
      </c>
      <c r="BM106">
        <v>50</v>
      </c>
      <c r="BN106">
        <v>25</v>
      </c>
      <c r="BO106" t="s">
        <v>7519</v>
      </c>
      <c r="BP106" t="s">
        <v>6</v>
      </c>
      <c r="BQ106" t="s">
        <v>7559</v>
      </c>
      <c r="BR106" t="s">
        <v>7535</v>
      </c>
      <c r="BS106" t="s">
        <v>7516</v>
      </c>
      <c r="BT106" t="s">
        <v>7515</v>
      </c>
      <c r="BU106" t="s">
        <v>7515</v>
      </c>
      <c r="BV106" t="s">
        <v>7515</v>
      </c>
      <c r="BW106" t="s">
        <v>7515</v>
      </c>
      <c r="BX106" t="s">
        <v>7515</v>
      </c>
      <c r="BY106" t="s">
        <v>7515</v>
      </c>
      <c r="BZ106" t="s">
        <v>7515</v>
      </c>
      <c r="CA106" t="s">
        <v>7515</v>
      </c>
      <c r="CB106" t="s">
        <v>7515</v>
      </c>
      <c r="CC106" t="s">
        <v>7515</v>
      </c>
      <c r="CD106" t="s">
        <v>7515</v>
      </c>
      <c r="CE106" t="s">
        <v>6794</v>
      </c>
      <c r="CI106" t="s">
        <v>6793</v>
      </c>
      <c r="CJ106" t="s">
        <v>6794</v>
      </c>
      <c r="CK106" t="s">
        <v>6794</v>
      </c>
      <c r="CL106" t="s">
        <v>6794</v>
      </c>
      <c r="CM106" t="s">
        <v>6794</v>
      </c>
      <c r="CN106" t="s">
        <v>6794</v>
      </c>
      <c r="CO106" t="s">
        <v>6794</v>
      </c>
      <c r="CP106" t="s">
        <v>6794</v>
      </c>
      <c r="CQ106" t="s">
        <v>6794</v>
      </c>
      <c r="CR106" t="s">
        <v>7520</v>
      </c>
      <c r="CS106" t="s">
        <v>7521</v>
      </c>
      <c r="CT106" t="s">
        <v>7522</v>
      </c>
      <c r="CU106" t="s">
        <v>6793</v>
      </c>
      <c r="CV106">
        <v>3</v>
      </c>
      <c r="CW106">
        <v>2</v>
      </c>
      <c r="CX106">
        <v>3</v>
      </c>
      <c r="CY106" t="s">
        <v>6794</v>
      </c>
      <c r="EC106">
        <v>2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2</v>
      </c>
      <c r="EL106" t="s">
        <v>6794</v>
      </c>
      <c r="EV106" t="s">
        <v>6793</v>
      </c>
      <c r="KK106" t="s">
        <v>7524</v>
      </c>
      <c r="KL106" t="s">
        <v>6</v>
      </c>
      <c r="KO106" t="s">
        <v>6</v>
      </c>
      <c r="KR106" t="s">
        <v>6794</v>
      </c>
      <c r="KS106" t="s">
        <v>6793</v>
      </c>
      <c r="PG106" t="s">
        <v>7547</v>
      </c>
      <c r="PH106" t="s">
        <v>7515</v>
      </c>
      <c r="PI106" t="s">
        <v>7515</v>
      </c>
      <c r="PJ106" t="s">
        <v>7515</v>
      </c>
      <c r="PK106" t="s">
        <v>7515</v>
      </c>
      <c r="PL106" t="s">
        <v>7515</v>
      </c>
      <c r="PM106" t="s">
        <v>7515</v>
      </c>
      <c r="PN106" t="s">
        <v>7515</v>
      </c>
      <c r="PO106" t="s">
        <v>7515</v>
      </c>
      <c r="PP106" t="s">
        <v>7515</v>
      </c>
      <c r="PQ106" t="s">
        <v>7516</v>
      </c>
      <c r="PR106" t="s">
        <v>7515</v>
      </c>
      <c r="PS106" t="s">
        <v>7526</v>
      </c>
      <c r="PT106" t="s">
        <v>7526</v>
      </c>
      <c r="PU106" t="s">
        <v>7527</v>
      </c>
      <c r="PV106" t="s">
        <v>7527</v>
      </c>
      <c r="PW106" t="s">
        <v>7515</v>
      </c>
      <c r="PX106" t="s">
        <v>7515</v>
      </c>
      <c r="PY106" t="s">
        <v>7515</v>
      </c>
      <c r="PZ106" t="s">
        <v>7515</v>
      </c>
      <c r="QA106" t="s">
        <v>7515</v>
      </c>
      <c r="QB106" t="s">
        <v>7515</v>
      </c>
      <c r="QC106" t="s">
        <v>7516</v>
      </c>
      <c r="QD106" t="s">
        <v>7528</v>
      </c>
      <c r="QE106" t="s">
        <v>7539</v>
      </c>
      <c r="QF106" t="s">
        <v>7528</v>
      </c>
      <c r="QG106" t="s">
        <v>7681</v>
      </c>
      <c r="QH106">
        <v>2008</v>
      </c>
      <c r="QI106">
        <v>8</v>
      </c>
      <c r="QJ106">
        <v>1</v>
      </c>
      <c r="QK106" s="329">
        <v>39672</v>
      </c>
      <c r="QL106">
        <v>1</v>
      </c>
      <c r="QM106">
        <v>0</v>
      </c>
      <c r="QN106" t="s">
        <v>194</v>
      </c>
      <c r="QO106">
        <v>0</v>
      </c>
      <c r="QP106">
        <v>35</v>
      </c>
      <c r="QQ106">
        <v>1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1</v>
      </c>
      <c r="RJ106">
        <v>0</v>
      </c>
      <c r="RK106">
        <v>0</v>
      </c>
      <c r="RL106">
        <v>0</v>
      </c>
      <c r="RM106">
        <v>0</v>
      </c>
      <c r="RN106">
        <v>0</v>
      </c>
      <c r="RO106">
        <v>0</v>
      </c>
      <c r="RP106">
        <v>0</v>
      </c>
      <c r="RQ106">
        <v>0</v>
      </c>
      <c r="RR106">
        <v>0</v>
      </c>
      <c r="RS106">
        <v>0</v>
      </c>
      <c r="RT106">
        <v>0</v>
      </c>
      <c r="RU106">
        <v>0</v>
      </c>
      <c r="RV106">
        <f t="shared" si="3"/>
        <v>4</v>
      </c>
      <c r="RY106">
        <f t="shared" si="2"/>
        <v>7</v>
      </c>
    </row>
    <row r="107" spans="1:493" x14ac:dyDescent="0.3">
      <c r="A107">
        <v>71091</v>
      </c>
      <c r="B107">
        <v>123</v>
      </c>
      <c r="C107" t="s">
        <v>6793</v>
      </c>
      <c r="D107" t="s">
        <v>6793</v>
      </c>
      <c r="I107" t="s">
        <v>6793</v>
      </c>
      <c r="J107" t="s">
        <v>7515</v>
      </c>
      <c r="K107" t="s">
        <v>7515</v>
      </c>
      <c r="L107" t="s">
        <v>7515</v>
      </c>
      <c r="M107" t="s">
        <v>7515</v>
      </c>
      <c r="N107" t="s">
        <v>7515</v>
      </c>
      <c r="O107" t="s">
        <v>7515</v>
      </c>
      <c r="P107" t="s">
        <v>7515</v>
      </c>
      <c r="Q107" t="s">
        <v>7515</v>
      </c>
      <c r="R107" t="s">
        <v>7515</v>
      </c>
      <c r="S107" t="s">
        <v>7515</v>
      </c>
      <c r="T107" t="s">
        <v>7515</v>
      </c>
      <c r="U107" t="s">
        <v>7515</v>
      </c>
      <c r="V107" t="s">
        <v>7515</v>
      </c>
      <c r="W107" t="s">
        <v>7515</v>
      </c>
      <c r="X107" t="s">
        <v>7515</v>
      </c>
      <c r="Y107" t="s">
        <v>7515</v>
      </c>
      <c r="Z107" t="s">
        <v>7515</v>
      </c>
      <c r="AA107" t="s">
        <v>7516</v>
      </c>
      <c r="AB107" t="s">
        <v>7515</v>
      </c>
      <c r="AC107" t="s">
        <v>6796</v>
      </c>
      <c r="AK107" t="s">
        <v>6985</v>
      </c>
      <c r="AL107" t="s">
        <v>6793</v>
      </c>
      <c r="AM107" t="s">
        <v>6793</v>
      </c>
      <c r="AN107" t="s">
        <v>6</v>
      </c>
      <c r="AQ107" t="s">
        <v>6988</v>
      </c>
      <c r="AR107" t="s">
        <v>6793</v>
      </c>
      <c r="AS107" t="s">
        <v>6793</v>
      </c>
      <c r="AT107" t="s">
        <v>6813</v>
      </c>
      <c r="AU107" t="s">
        <v>7531</v>
      </c>
      <c r="AV107" t="s">
        <v>7518</v>
      </c>
      <c r="AX107" t="s">
        <v>6794</v>
      </c>
      <c r="AY107" t="s">
        <v>6794</v>
      </c>
      <c r="AZ107" t="s">
        <v>6794</v>
      </c>
      <c r="BA107" t="s">
        <v>6794</v>
      </c>
      <c r="BB107" t="s">
        <v>6793</v>
      </c>
      <c r="BC107" t="s">
        <v>6793</v>
      </c>
      <c r="BD107" t="s">
        <v>6794</v>
      </c>
      <c r="BE107" t="s">
        <v>6794</v>
      </c>
      <c r="BF107" t="s">
        <v>6794</v>
      </c>
      <c r="BG107" t="s">
        <v>6794</v>
      </c>
      <c r="BH107" t="s">
        <v>6794</v>
      </c>
      <c r="BI107" t="s">
        <v>7025</v>
      </c>
      <c r="BJ107" t="s">
        <v>7022</v>
      </c>
      <c r="BK107" t="s">
        <v>6794</v>
      </c>
      <c r="BM107" t="s">
        <v>7547</v>
      </c>
      <c r="BN107">
        <v>50</v>
      </c>
      <c r="BO107" t="s">
        <v>7519</v>
      </c>
      <c r="BP107" t="s">
        <v>6</v>
      </c>
      <c r="BQ107" t="s">
        <v>7025</v>
      </c>
      <c r="BR107" t="s">
        <v>7543</v>
      </c>
      <c r="BS107" t="s">
        <v>7516</v>
      </c>
      <c r="BT107" t="s">
        <v>7515</v>
      </c>
      <c r="BU107" t="s">
        <v>7515</v>
      </c>
      <c r="BV107" t="s">
        <v>7515</v>
      </c>
      <c r="BW107" t="s">
        <v>7515</v>
      </c>
      <c r="BX107" t="s">
        <v>7515</v>
      </c>
      <c r="BY107" t="s">
        <v>7515</v>
      </c>
      <c r="BZ107" t="s">
        <v>7515</v>
      </c>
      <c r="CA107" t="s">
        <v>7515</v>
      </c>
      <c r="CB107" t="s">
        <v>7515</v>
      </c>
      <c r="CC107" t="s">
        <v>7515</v>
      </c>
      <c r="CD107" t="s">
        <v>7515</v>
      </c>
      <c r="CE107" t="s">
        <v>6794</v>
      </c>
      <c r="CI107" t="s">
        <v>6793</v>
      </c>
      <c r="CJ107" t="s">
        <v>6794</v>
      </c>
      <c r="CK107" t="s">
        <v>6794</v>
      </c>
      <c r="CL107" t="s">
        <v>6794</v>
      </c>
      <c r="CM107" t="s">
        <v>6794</v>
      </c>
      <c r="CN107" t="s">
        <v>6794</v>
      </c>
      <c r="CO107" t="s">
        <v>6794</v>
      </c>
      <c r="CP107" t="s">
        <v>6793</v>
      </c>
      <c r="CQ107" t="s">
        <v>6794</v>
      </c>
      <c r="CR107" t="s">
        <v>7520</v>
      </c>
      <c r="CS107" t="s">
        <v>7521</v>
      </c>
      <c r="CT107" t="s">
        <v>7536</v>
      </c>
      <c r="CU107" t="s">
        <v>6793</v>
      </c>
      <c r="CV107">
        <v>2</v>
      </c>
      <c r="CW107">
        <v>3</v>
      </c>
      <c r="CX107">
        <v>2</v>
      </c>
      <c r="CY107" t="s">
        <v>6793</v>
      </c>
      <c r="CZ107">
        <v>2</v>
      </c>
      <c r="DA107" t="s">
        <v>7680</v>
      </c>
      <c r="DB107">
        <v>7</v>
      </c>
      <c r="DC107">
        <v>2006</v>
      </c>
      <c r="DD107" t="s">
        <v>7577</v>
      </c>
      <c r="DE107" t="s">
        <v>7680</v>
      </c>
      <c r="DF107">
        <v>11</v>
      </c>
      <c r="DG107">
        <v>2006</v>
      </c>
      <c r="DH107" t="s">
        <v>7680</v>
      </c>
      <c r="DI107">
        <v>4</v>
      </c>
      <c r="DJ107">
        <v>2007</v>
      </c>
      <c r="DK107" t="s">
        <v>7577</v>
      </c>
      <c r="DL107" t="s">
        <v>7680</v>
      </c>
      <c r="DM107">
        <v>9</v>
      </c>
      <c r="DN107">
        <v>2007</v>
      </c>
      <c r="EC107">
        <v>1</v>
      </c>
      <c r="ED107" t="s">
        <v>7523</v>
      </c>
      <c r="EL107" t="s">
        <v>6794</v>
      </c>
      <c r="EV107" t="s">
        <v>6794</v>
      </c>
      <c r="PS107" t="s">
        <v>7526</v>
      </c>
      <c r="PT107" t="s">
        <v>7526</v>
      </c>
      <c r="PU107" t="s">
        <v>7527</v>
      </c>
      <c r="PV107" t="s">
        <v>7526</v>
      </c>
      <c r="PW107" t="s">
        <v>7516</v>
      </c>
      <c r="PX107" t="s">
        <v>7515</v>
      </c>
      <c r="PY107" t="s">
        <v>7515</v>
      </c>
      <c r="PZ107" t="s">
        <v>7515</v>
      </c>
      <c r="QA107" t="s">
        <v>7515</v>
      </c>
      <c r="QB107" t="s">
        <v>7515</v>
      </c>
      <c r="QC107" t="s">
        <v>7515</v>
      </c>
      <c r="QD107" t="s">
        <v>7528</v>
      </c>
      <c r="QE107" t="s">
        <v>7529</v>
      </c>
      <c r="QF107" t="s">
        <v>7528</v>
      </c>
      <c r="QG107" t="s">
        <v>7681</v>
      </c>
      <c r="QH107">
        <v>2008</v>
      </c>
      <c r="QI107">
        <v>6</v>
      </c>
      <c r="QJ107">
        <v>1</v>
      </c>
      <c r="QK107" s="329">
        <v>39617</v>
      </c>
      <c r="QL107">
        <v>1</v>
      </c>
      <c r="QM107">
        <v>0</v>
      </c>
      <c r="QN107" t="s">
        <v>194</v>
      </c>
      <c r="QO107">
        <v>0</v>
      </c>
      <c r="QP107">
        <v>35</v>
      </c>
      <c r="RV107">
        <f t="shared" si="3"/>
        <v>0</v>
      </c>
      <c r="RY107">
        <f t="shared" si="2"/>
        <v>1</v>
      </c>
    </row>
    <row r="108" spans="1:493" x14ac:dyDescent="0.3">
      <c r="A108">
        <v>71092</v>
      </c>
      <c r="B108">
        <v>124</v>
      </c>
      <c r="C108" t="s">
        <v>6793</v>
      </c>
      <c r="D108" t="s">
        <v>6793</v>
      </c>
      <c r="I108" t="s">
        <v>6793</v>
      </c>
      <c r="J108" t="s">
        <v>7515</v>
      </c>
      <c r="K108" t="s">
        <v>7516</v>
      </c>
      <c r="L108" t="s">
        <v>7515</v>
      </c>
      <c r="M108" t="s">
        <v>7515</v>
      </c>
      <c r="N108" t="s">
        <v>7515</v>
      </c>
      <c r="O108" t="s">
        <v>7515</v>
      </c>
      <c r="P108" t="s">
        <v>7515</v>
      </c>
      <c r="Q108" t="s">
        <v>7515</v>
      </c>
      <c r="R108" t="s">
        <v>7515</v>
      </c>
      <c r="S108" t="s">
        <v>7515</v>
      </c>
      <c r="T108" t="s">
        <v>7515</v>
      </c>
      <c r="U108" t="s">
        <v>7515</v>
      </c>
      <c r="V108" t="s">
        <v>7515</v>
      </c>
      <c r="W108" t="s">
        <v>7515</v>
      </c>
      <c r="X108" t="s">
        <v>7515</v>
      </c>
      <c r="Y108" t="s">
        <v>7515</v>
      </c>
      <c r="Z108" t="s">
        <v>7515</v>
      </c>
      <c r="AA108" t="s">
        <v>7515</v>
      </c>
      <c r="AB108" t="s">
        <v>7515</v>
      </c>
      <c r="AC108" t="s">
        <v>7517</v>
      </c>
      <c r="AF108">
        <v>6</v>
      </c>
      <c r="AG108">
        <v>0</v>
      </c>
      <c r="AH108" t="s">
        <v>7560</v>
      </c>
      <c r="AK108" t="s">
        <v>6993</v>
      </c>
      <c r="AL108" t="s">
        <v>6794</v>
      </c>
      <c r="AM108" t="s">
        <v>6794</v>
      </c>
      <c r="AN108" t="s">
        <v>7680</v>
      </c>
      <c r="AO108">
        <v>1</v>
      </c>
      <c r="AP108">
        <v>10</v>
      </c>
      <c r="AQ108" t="s">
        <v>7568</v>
      </c>
      <c r="AT108" t="s">
        <v>6813</v>
      </c>
      <c r="AU108" t="s">
        <v>7531</v>
      </c>
      <c r="AV108" t="s">
        <v>7553</v>
      </c>
      <c r="AX108" t="s">
        <v>6793</v>
      </c>
      <c r="AY108" t="s">
        <v>6794</v>
      </c>
      <c r="AZ108" t="s">
        <v>6794</v>
      </c>
      <c r="BA108" t="s">
        <v>6793</v>
      </c>
      <c r="BC108" t="s">
        <v>6794</v>
      </c>
      <c r="BD108" t="s">
        <v>6794</v>
      </c>
      <c r="BE108" t="s">
        <v>6794</v>
      </c>
      <c r="BF108" t="s">
        <v>6794</v>
      </c>
      <c r="BG108" t="s">
        <v>6794</v>
      </c>
      <c r="BH108" t="s">
        <v>6794</v>
      </c>
      <c r="BI108" t="s">
        <v>7024</v>
      </c>
      <c r="BJ108" t="s">
        <v>7029</v>
      </c>
      <c r="BK108" t="s">
        <v>6794</v>
      </c>
      <c r="BM108">
        <v>25</v>
      </c>
      <c r="BN108">
        <v>25</v>
      </c>
      <c r="BO108" t="s">
        <v>7519</v>
      </c>
      <c r="BP108" t="s">
        <v>6</v>
      </c>
      <c r="BQ108" t="s">
        <v>7559</v>
      </c>
      <c r="BR108" t="s">
        <v>7682</v>
      </c>
      <c r="BS108" t="s">
        <v>7516</v>
      </c>
      <c r="BT108" t="s">
        <v>7515</v>
      </c>
      <c r="BU108" t="s">
        <v>7515</v>
      </c>
      <c r="BV108" t="s">
        <v>7515</v>
      </c>
      <c r="BW108" t="s">
        <v>7515</v>
      </c>
      <c r="BX108" t="s">
        <v>7515</v>
      </c>
      <c r="BY108" t="s">
        <v>7515</v>
      </c>
      <c r="BZ108" t="s">
        <v>7515</v>
      </c>
      <c r="CA108" t="s">
        <v>7515</v>
      </c>
      <c r="CB108" t="s">
        <v>7515</v>
      </c>
      <c r="CC108" t="s">
        <v>7515</v>
      </c>
      <c r="CD108" t="s">
        <v>7515</v>
      </c>
      <c r="CE108" t="s">
        <v>6793</v>
      </c>
      <c r="CI108" t="s">
        <v>6793</v>
      </c>
      <c r="CJ108" t="s">
        <v>6793</v>
      </c>
      <c r="CK108" t="s">
        <v>6794</v>
      </c>
      <c r="CL108" t="s">
        <v>6793</v>
      </c>
      <c r="CM108" t="s">
        <v>6793</v>
      </c>
      <c r="CN108" t="s">
        <v>6793</v>
      </c>
      <c r="CO108" t="s">
        <v>6793</v>
      </c>
      <c r="CP108" t="s">
        <v>6793</v>
      </c>
      <c r="CQ108" t="s">
        <v>6794</v>
      </c>
      <c r="CR108" t="s">
        <v>7545</v>
      </c>
      <c r="CS108" t="s">
        <v>7521</v>
      </c>
      <c r="CT108" t="s">
        <v>7587</v>
      </c>
      <c r="CU108" t="s">
        <v>6793</v>
      </c>
      <c r="CV108">
        <v>2</v>
      </c>
      <c r="CW108">
        <v>3</v>
      </c>
      <c r="CX108">
        <v>3</v>
      </c>
      <c r="CY108" t="s">
        <v>6794</v>
      </c>
      <c r="EC108">
        <v>3</v>
      </c>
      <c r="EE108">
        <v>0</v>
      </c>
      <c r="EF108">
        <v>0</v>
      </c>
      <c r="EG108">
        <v>0</v>
      </c>
      <c r="EH108">
        <v>1</v>
      </c>
      <c r="EI108">
        <v>0</v>
      </c>
      <c r="EJ108">
        <v>2</v>
      </c>
      <c r="EK108">
        <v>0</v>
      </c>
      <c r="EL108" t="s">
        <v>6794</v>
      </c>
      <c r="EV108" t="s">
        <v>6794</v>
      </c>
      <c r="PS108" t="s">
        <v>7526</v>
      </c>
      <c r="PT108" t="s">
        <v>7526</v>
      </c>
      <c r="PU108" t="s">
        <v>7526</v>
      </c>
      <c r="PV108" t="s">
        <v>7527</v>
      </c>
      <c r="PW108" t="s">
        <v>7516</v>
      </c>
      <c r="PX108" t="s">
        <v>7515</v>
      </c>
      <c r="PY108" t="s">
        <v>7515</v>
      </c>
      <c r="PZ108" t="s">
        <v>7515</v>
      </c>
      <c r="QA108" t="s">
        <v>7515</v>
      </c>
      <c r="QB108" t="s">
        <v>7515</v>
      </c>
      <c r="QC108" t="s">
        <v>7515</v>
      </c>
      <c r="QD108" t="s">
        <v>7528</v>
      </c>
      <c r="QE108" t="s">
        <v>7539</v>
      </c>
      <c r="QF108" t="s">
        <v>7528</v>
      </c>
      <c r="QG108" t="s">
        <v>7681</v>
      </c>
      <c r="QH108">
        <v>2008</v>
      </c>
      <c r="QI108">
        <v>6</v>
      </c>
      <c r="QJ108">
        <v>1</v>
      </c>
      <c r="QK108" s="329">
        <v>39617</v>
      </c>
      <c r="QL108">
        <v>0</v>
      </c>
      <c r="QM108">
        <v>1</v>
      </c>
      <c r="QN108" t="s">
        <v>194</v>
      </c>
      <c r="QO108">
        <v>0</v>
      </c>
      <c r="QP108">
        <v>35</v>
      </c>
      <c r="RV108">
        <f t="shared" si="3"/>
        <v>4</v>
      </c>
      <c r="RY108">
        <f t="shared" si="2"/>
        <v>7</v>
      </c>
    </row>
    <row r="109" spans="1:493" x14ac:dyDescent="0.3">
      <c r="A109">
        <v>71093</v>
      </c>
      <c r="B109">
        <v>125</v>
      </c>
      <c r="C109" t="s">
        <v>6793</v>
      </c>
      <c r="D109" t="s">
        <v>6793</v>
      </c>
      <c r="I109" t="s">
        <v>6793</v>
      </c>
      <c r="J109" t="s">
        <v>7515</v>
      </c>
      <c r="K109" t="s">
        <v>7515</v>
      </c>
      <c r="L109" t="s">
        <v>7515</v>
      </c>
      <c r="M109" t="s">
        <v>7515</v>
      </c>
      <c r="N109" t="s">
        <v>7515</v>
      </c>
      <c r="O109" t="s">
        <v>7515</v>
      </c>
      <c r="P109" t="s">
        <v>7515</v>
      </c>
      <c r="Q109" t="s">
        <v>7515</v>
      </c>
      <c r="R109" t="s">
        <v>7515</v>
      </c>
      <c r="S109" t="s">
        <v>7516</v>
      </c>
      <c r="T109" t="s">
        <v>7515</v>
      </c>
      <c r="U109" t="s">
        <v>7515</v>
      </c>
      <c r="V109" t="s">
        <v>7515</v>
      </c>
      <c r="W109" t="s">
        <v>7515</v>
      </c>
      <c r="X109" t="s">
        <v>7515</v>
      </c>
      <c r="Y109" t="s">
        <v>7515</v>
      </c>
      <c r="Z109" t="s">
        <v>7515</v>
      </c>
      <c r="AA109" t="s">
        <v>7515</v>
      </c>
      <c r="AB109" t="s">
        <v>7515</v>
      </c>
      <c r="AC109" t="s">
        <v>6796</v>
      </c>
      <c r="AK109" t="s">
        <v>6985</v>
      </c>
      <c r="AL109" t="s">
        <v>6794</v>
      </c>
      <c r="AM109" t="s">
        <v>6794</v>
      </c>
      <c r="AN109" t="s">
        <v>7680</v>
      </c>
      <c r="AO109">
        <v>0</v>
      </c>
      <c r="AP109">
        <v>10</v>
      </c>
      <c r="AQ109" t="s">
        <v>6988</v>
      </c>
      <c r="AR109" t="s">
        <v>6966</v>
      </c>
      <c r="AS109" t="s">
        <v>6793</v>
      </c>
      <c r="AT109" t="s">
        <v>6813</v>
      </c>
      <c r="AU109" t="s">
        <v>7531</v>
      </c>
      <c r="AV109" t="s">
        <v>7553</v>
      </c>
      <c r="AX109" t="s">
        <v>6794</v>
      </c>
      <c r="AY109" t="s">
        <v>6794</v>
      </c>
      <c r="AZ109" t="s">
        <v>6793</v>
      </c>
      <c r="BA109" t="s">
        <v>6794</v>
      </c>
      <c r="BB109" t="s">
        <v>6793</v>
      </c>
      <c r="BC109" t="s">
        <v>6793</v>
      </c>
      <c r="BD109" t="s">
        <v>6793</v>
      </c>
      <c r="BE109" t="s">
        <v>6794</v>
      </c>
      <c r="BF109" t="s">
        <v>6794</v>
      </c>
      <c r="BG109" t="s">
        <v>6794</v>
      </c>
      <c r="BH109" t="s">
        <v>6794</v>
      </c>
      <c r="BI109" t="s">
        <v>7025</v>
      </c>
      <c r="BJ109" t="s">
        <v>6</v>
      </c>
      <c r="BK109" t="s">
        <v>6794</v>
      </c>
      <c r="BM109">
        <v>10</v>
      </c>
      <c r="BN109" t="s">
        <v>7532</v>
      </c>
      <c r="BO109" t="s">
        <v>7519</v>
      </c>
      <c r="BP109" t="s">
        <v>6</v>
      </c>
      <c r="BQ109" t="s">
        <v>7026</v>
      </c>
      <c r="BR109" t="s">
        <v>7594</v>
      </c>
      <c r="BS109" t="s">
        <v>7516</v>
      </c>
      <c r="BT109" t="s">
        <v>7515</v>
      </c>
      <c r="BU109" t="s">
        <v>7515</v>
      </c>
      <c r="BV109" t="s">
        <v>7515</v>
      </c>
      <c r="BW109" t="s">
        <v>7515</v>
      </c>
      <c r="BX109" t="s">
        <v>7515</v>
      </c>
      <c r="BY109" t="s">
        <v>7515</v>
      </c>
      <c r="BZ109" t="s">
        <v>7515</v>
      </c>
      <c r="CA109" t="s">
        <v>7515</v>
      </c>
      <c r="CB109" t="s">
        <v>7515</v>
      </c>
      <c r="CC109" t="s">
        <v>7515</v>
      </c>
      <c r="CD109" t="s">
        <v>7515</v>
      </c>
      <c r="CE109" t="s">
        <v>6794</v>
      </c>
      <c r="CI109" t="s">
        <v>6793</v>
      </c>
      <c r="CJ109" t="s">
        <v>6793</v>
      </c>
      <c r="CK109" t="s">
        <v>6794</v>
      </c>
      <c r="CL109" t="s">
        <v>6794</v>
      </c>
      <c r="CM109" t="s">
        <v>6794</v>
      </c>
      <c r="CN109" t="s">
        <v>6794</v>
      </c>
      <c r="CO109" t="s">
        <v>6794</v>
      </c>
      <c r="CP109" t="s">
        <v>6794</v>
      </c>
      <c r="CQ109" t="s">
        <v>6794</v>
      </c>
      <c r="CR109" t="s">
        <v>7520</v>
      </c>
      <c r="CS109" t="s">
        <v>7521</v>
      </c>
      <c r="CT109" t="s">
        <v>7522</v>
      </c>
      <c r="CU109" t="s">
        <v>6793</v>
      </c>
      <c r="CV109">
        <v>2</v>
      </c>
      <c r="CW109">
        <v>2</v>
      </c>
      <c r="CX109">
        <v>4</v>
      </c>
      <c r="CY109" t="s">
        <v>6794</v>
      </c>
      <c r="EC109">
        <v>2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2</v>
      </c>
      <c r="EL109" t="s">
        <v>6794</v>
      </c>
      <c r="EV109" t="s">
        <v>6794</v>
      </c>
      <c r="PS109" t="s">
        <v>7526</v>
      </c>
      <c r="PT109" t="s">
        <v>7526</v>
      </c>
      <c r="PU109" t="s">
        <v>7527</v>
      </c>
      <c r="PV109" t="s">
        <v>7526</v>
      </c>
      <c r="PW109" t="s">
        <v>7515</v>
      </c>
      <c r="PX109" t="s">
        <v>7515</v>
      </c>
      <c r="PY109" t="s">
        <v>7515</v>
      </c>
      <c r="PZ109" t="s">
        <v>7515</v>
      </c>
      <c r="QA109" t="s">
        <v>7515</v>
      </c>
      <c r="QB109" t="s">
        <v>7515</v>
      </c>
      <c r="QC109" t="s">
        <v>7516</v>
      </c>
      <c r="QD109" t="s">
        <v>7548</v>
      </c>
      <c r="QE109" t="s">
        <v>7529</v>
      </c>
      <c r="QF109" t="s">
        <v>7528</v>
      </c>
      <c r="QG109" t="s">
        <v>7681</v>
      </c>
      <c r="QH109">
        <v>2008</v>
      </c>
      <c r="QI109">
        <v>4</v>
      </c>
      <c r="QJ109">
        <v>1</v>
      </c>
      <c r="QK109" s="329">
        <v>39561</v>
      </c>
      <c r="QL109">
        <v>1</v>
      </c>
      <c r="QM109">
        <v>0</v>
      </c>
      <c r="QN109" t="s">
        <v>194</v>
      </c>
      <c r="QO109">
        <v>0</v>
      </c>
      <c r="QP109">
        <v>18</v>
      </c>
      <c r="RV109">
        <f t="shared" si="3"/>
        <v>4</v>
      </c>
      <c r="RY109">
        <f t="shared" si="2"/>
        <v>1</v>
      </c>
    </row>
    <row r="110" spans="1:493" x14ac:dyDescent="0.3">
      <c r="A110">
        <v>71094</v>
      </c>
      <c r="B110">
        <v>127</v>
      </c>
      <c r="C110" t="s">
        <v>6793</v>
      </c>
      <c r="D110" t="s">
        <v>6793</v>
      </c>
      <c r="I110" t="s">
        <v>6793</v>
      </c>
      <c r="J110" t="s">
        <v>7515</v>
      </c>
      <c r="K110" t="s">
        <v>7516</v>
      </c>
      <c r="L110" t="s">
        <v>7515</v>
      </c>
      <c r="M110" t="s">
        <v>7515</v>
      </c>
      <c r="N110" t="s">
        <v>7515</v>
      </c>
      <c r="O110" t="s">
        <v>7515</v>
      </c>
      <c r="P110" t="s">
        <v>7515</v>
      </c>
      <c r="Q110" t="s">
        <v>7515</v>
      </c>
      <c r="R110" t="s">
        <v>7515</v>
      </c>
      <c r="S110" t="s">
        <v>7515</v>
      </c>
      <c r="T110" t="s">
        <v>7515</v>
      </c>
      <c r="U110" t="s">
        <v>7515</v>
      </c>
      <c r="V110" t="s">
        <v>7515</v>
      </c>
      <c r="W110" t="s">
        <v>7515</v>
      </c>
      <c r="X110" t="s">
        <v>7515</v>
      </c>
      <c r="Y110" t="s">
        <v>7515</v>
      </c>
      <c r="Z110" t="s">
        <v>7515</v>
      </c>
      <c r="AA110" t="s">
        <v>7515</v>
      </c>
      <c r="AB110" t="s">
        <v>7515</v>
      </c>
      <c r="AC110" t="s">
        <v>6796</v>
      </c>
      <c r="AK110" t="s">
        <v>6985</v>
      </c>
      <c r="AL110" t="s">
        <v>6793</v>
      </c>
      <c r="AM110" t="s">
        <v>6794</v>
      </c>
      <c r="AN110" t="s">
        <v>7680</v>
      </c>
      <c r="AO110">
        <v>0</v>
      </c>
      <c r="AP110">
        <v>10</v>
      </c>
      <c r="AQ110" t="s">
        <v>6988</v>
      </c>
      <c r="AR110" t="s">
        <v>6793</v>
      </c>
      <c r="AS110" t="s">
        <v>6794</v>
      </c>
      <c r="AT110" t="s">
        <v>6813</v>
      </c>
      <c r="AU110" t="s">
        <v>7531</v>
      </c>
      <c r="AV110" t="s">
        <v>6991</v>
      </c>
      <c r="AX110" t="s">
        <v>6794</v>
      </c>
      <c r="AY110" t="s">
        <v>6794</v>
      </c>
      <c r="AZ110" t="s">
        <v>6794</v>
      </c>
      <c r="BA110" t="s">
        <v>6794</v>
      </c>
      <c r="BB110" t="s">
        <v>6794</v>
      </c>
      <c r="BC110" t="s">
        <v>6794</v>
      </c>
      <c r="BD110" t="s">
        <v>6794</v>
      </c>
      <c r="BE110" t="s">
        <v>6794</v>
      </c>
      <c r="BF110" t="s">
        <v>6794</v>
      </c>
      <c r="BG110" t="s">
        <v>6794</v>
      </c>
      <c r="BH110" t="s">
        <v>6793</v>
      </c>
      <c r="BI110" t="s">
        <v>7565</v>
      </c>
      <c r="BJ110" t="s">
        <v>7028</v>
      </c>
      <c r="BK110" t="s">
        <v>6794</v>
      </c>
      <c r="BM110">
        <v>25</v>
      </c>
      <c r="BN110">
        <v>50</v>
      </c>
      <c r="BO110" t="s">
        <v>7519</v>
      </c>
      <c r="BP110" t="s">
        <v>7542</v>
      </c>
      <c r="BQ110" t="s">
        <v>7559</v>
      </c>
      <c r="BR110" t="s">
        <v>7615</v>
      </c>
      <c r="BS110" t="s">
        <v>7515</v>
      </c>
      <c r="BT110" t="s">
        <v>7515</v>
      </c>
      <c r="BU110" t="s">
        <v>7515</v>
      </c>
      <c r="BV110" t="s">
        <v>7516</v>
      </c>
      <c r="BW110" t="s">
        <v>7515</v>
      </c>
      <c r="BX110" t="s">
        <v>7515</v>
      </c>
      <c r="BY110" t="s">
        <v>7515</v>
      </c>
      <c r="BZ110" t="s">
        <v>7516</v>
      </c>
      <c r="CA110" t="s">
        <v>7515</v>
      </c>
      <c r="CB110" t="s">
        <v>7515</v>
      </c>
      <c r="CC110" t="s">
        <v>7515</v>
      </c>
      <c r="CD110" t="s">
        <v>7515</v>
      </c>
      <c r="CE110" t="s">
        <v>6794</v>
      </c>
      <c r="CI110" t="s">
        <v>6793</v>
      </c>
      <c r="CJ110" t="s">
        <v>6793</v>
      </c>
      <c r="CK110" t="s">
        <v>6794</v>
      </c>
      <c r="CL110" t="s">
        <v>6793</v>
      </c>
      <c r="CM110" t="s">
        <v>6793</v>
      </c>
      <c r="CN110" t="s">
        <v>6794</v>
      </c>
      <c r="CO110" t="s">
        <v>6794</v>
      </c>
      <c r="CP110" t="s">
        <v>6793</v>
      </c>
      <c r="CQ110" t="s">
        <v>6794</v>
      </c>
      <c r="CR110" t="s">
        <v>7520</v>
      </c>
      <c r="CS110" t="s">
        <v>7521</v>
      </c>
      <c r="CT110" t="s">
        <v>7587</v>
      </c>
      <c r="CU110" t="s">
        <v>6793</v>
      </c>
      <c r="CV110">
        <v>3</v>
      </c>
      <c r="CW110">
        <v>4</v>
      </c>
      <c r="CX110">
        <v>3</v>
      </c>
      <c r="CY110" t="s">
        <v>6794</v>
      </c>
      <c r="EC110">
        <v>3</v>
      </c>
      <c r="EE110">
        <v>2</v>
      </c>
      <c r="EF110">
        <v>0</v>
      </c>
      <c r="EG110">
        <v>0</v>
      </c>
      <c r="EH110">
        <v>1</v>
      </c>
      <c r="EI110">
        <v>0</v>
      </c>
      <c r="EJ110">
        <v>0</v>
      </c>
      <c r="EK110">
        <v>0</v>
      </c>
      <c r="EL110" t="s">
        <v>6794</v>
      </c>
      <c r="EV110" t="s">
        <v>6794</v>
      </c>
      <c r="PS110" t="s">
        <v>7526</v>
      </c>
      <c r="PT110" t="s">
        <v>7526</v>
      </c>
      <c r="PU110" t="s">
        <v>7526</v>
      </c>
      <c r="PV110" t="s">
        <v>7527</v>
      </c>
      <c r="PW110" t="s">
        <v>7515</v>
      </c>
      <c r="PX110" t="s">
        <v>7515</v>
      </c>
      <c r="PY110" t="s">
        <v>7515</v>
      </c>
      <c r="PZ110" t="s">
        <v>7515</v>
      </c>
      <c r="QA110" t="s">
        <v>7515</v>
      </c>
      <c r="QB110" t="s">
        <v>7515</v>
      </c>
      <c r="QC110" t="s">
        <v>7516</v>
      </c>
      <c r="QD110" t="s">
        <v>7528</v>
      </c>
      <c r="QE110" t="s">
        <v>7539</v>
      </c>
      <c r="QF110" t="s">
        <v>7528</v>
      </c>
      <c r="QG110" t="s">
        <v>7681</v>
      </c>
      <c r="QH110">
        <v>2008</v>
      </c>
      <c r="QI110">
        <v>2</v>
      </c>
      <c r="QJ110">
        <v>1</v>
      </c>
      <c r="QK110" s="329">
        <v>39491</v>
      </c>
      <c r="QL110">
        <v>1</v>
      </c>
      <c r="QM110">
        <v>0</v>
      </c>
      <c r="QN110" t="s">
        <v>194</v>
      </c>
      <c r="QO110">
        <v>0</v>
      </c>
      <c r="QP110">
        <v>18</v>
      </c>
      <c r="RV110">
        <f t="shared" si="3"/>
        <v>4</v>
      </c>
      <c r="RY110">
        <f t="shared" si="2"/>
        <v>12</v>
      </c>
    </row>
    <row r="111" spans="1:493" x14ac:dyDescent="0.3">
      <c r="A111">
        <v>71095</v>
      </c>
      <c r="B111">
        <v>128</v>
      </c>
      <c r="C111" t="s">
        <v>6793</v>
      </c>
      <c r="D111" t="s">
        <v>6793</v>
      </c>
      <c r="I111" t="s">
        <v>6793</v>
      </c>
      <c r="J111" t="s">
        <v>7515</v>
      </c>
      <c r="K111" t="s">
        <v>7516</v>
      </c>
      <c r="L111" t="s">
        <v>7515</v>
      </c>
      <c r="M111" t="s">
        <v>7515</v>
      </c>
      <c r="N111" t="s">
        <v>7515</v>
      </c>
      <c r="O111" t="s">
        <v>7515</v>
      </c>
      <c r="P111" t="s">
        <v>7515</v>
      </c>
      <c r="Q111" t="s">
        <v>7515</v>
      </c>
      <c r="R111" t="s">
        <v>7515</v>
      </c>
      <c r="S111" t="s">
        <v>7515</v>
      </c>
      <c r="T111" t="s">
        <v>7516</v>
      </c>
      <c r="U111" t="s">
        <v>7515</v>
      </c>
      <c r="V111" t="s">
        <v>7515</v>
      </c>
      <c r="W111" t="s">
        <v>7515</v>
      </c>
      <c r="X111" t="s">
        <v>7515</v>
      </c>
      <c r="Y111" t="s">
        <v>7515</v>
      </c>
      <c r="Z111" t="s">
        <v>7515</v>
      </c>
      <c r="AA111" t="s">
        <v>7515</v>
      </c>
      <c r="AB111" t="s">
        <v>7515</v>
      </c>
      <c r="AC111" t="s">
        <v>6796</v>
      </c>
      <c r="AK111" t="s">
        <v>6985</v>
      </c>
      <c r="AL111" t="s">
        <v>6793</v>
      </c>
      <c r="AM111" t="s">
        <v>6794</v>
      </c>
      <c r="AN111" t="s">
        <v>7680</v>
      </c>
      <c r="AO111">
        <v>0</v>
      </c>
      <c r="AP111">
        <v>30</v>
      </c>
      <c r="AQ111" t="s">
        <v>6988</v>
      </c>
      <c r="AR111" t="s">
        <v>6793</v>
      </c>
      <c r="AS111" t="s">
        <v>6793</v>
      </c>
      <c r="AT111" t="s">
        <v>6813</v>
      </c>
      <c r="AU111" t="s">
        <v>7531</v>
      </c>
      <c r="AV111" t="s">
        <v>7518</v>
      </c>
      <c r="AX111" t="s">
        <v>6794</v>
      </c>
      <c r="AY111" t="s">
        <v>6794</v>
      </c>
      <c r="AZ111" t="s">
        <v>6793</v>
      </c>
      <c r="BA111" t="s">
        <v>6794</v>
      </c>
      <c r="BB111" t="s">
        <v>6793</v>
      </c>
      <c r="BC111" t="s">
        <v>6794</v>
      </c>
      <c r="BD111" t="s">
        <v>6794</v>
      </c>
      <c r="BE111" t="s">
        <v>6793</v>
      </c>
      <c r="BF111" t="s">
        <v>6794</v>
      </c>
      <c r="BG111" t="s">
        <v>6794</v>
      </c>
      <c r="BH111" t="s">
        <v>6794</v>
      </c>
      <c r="BI111" t="s">
        <v>7028</v>
      </c>
      <c r="BJ111" t="s">
        <v>6</v>
      </c>
      <c r="BK111" t="s">
        <v>6794</v>
      </c>
      <c r="BM111">
        <v>10</v>
      </c>
      <c r="BN111">
        <v>50</v>
      </c>
      <c r="BO111" t="s">
        <v>7519</v>
      </c>
      <c r="BP111" t="s">
        <v>7603</v>
      </c>
      <c r="BQ111" t="s">
        <v>7559</v>
      </c>
      <c r="BR111" t="s">
        <v>7543</v>
      </c>
      <c r="BS111" t="s">
        <v>7515</v>
      </c>
      <c r="BT111" t="s">
        <v>7515</v>
      </c>
      <c r="BU111" t="s">
        <v>7515</v>
      </c>
      <c r="BV111" t="s">
        <v>7516</v>
      </c>
      <c r="BW111" t="s">
        <v>7515</v>
      </c>
      <c r="BX111" t="s">
        <v>7515</v>
      </c>
      <c r="BY111" t="s">
        <v>7515</v>
      </c>
      <c r="BZ111" t="s">
        <v>7515</v>
      </c>
      <c r="CA111" t="s">
        <v>7515</v>
      </c>
      <c r="CB111" t="s">
        <v>7515</v>
      </c>
      <c r="CC111" t="s">
        <v>7515</v>
      </c>
      <c r="CD111" t="s">
        <v>7515</v>
      </c>
      <c r="CE111" t="s">
        <v>6794</v>
      </c>
      <c r="CI111" t="s">
        <v>6793</v>
      </c>
      <c r="CJ111" t="s">
        <v>6793</v>
      </c>
      <c r="CK111" t="s">
        <v>6794</v>
      </c>
      <c r="CL111" t="s">
        <v>6794</v>
      </c>
      <c r="CM111" t="s">
        <v>6794</v>
      </c>
      <c r="CN111" t="s">
        <v>6793</v>
      </c>
      <c r="CO111" t="s">
        <v>6794</v>
      </c>
      <c r="CP111" t="s">
        <v>6793</v>
      </c>
      <c r="CQ111" t="s">
        <v>6794</v>
      </c>
      <c r="CR111" t="s">
        <v>7520</v>
      </c>
      <c r="CS111" t="s">
        <v>7521</v>
      </c>
      <c r="CT111" t="s">
        <v>7522</v>
      </c>
      <c r="CU111" t="s">
        <v>6793</v>
      </c>
      <c r="CV111">
        <v>2</v>
      </c>
      <c r="CW111">
        <v>3</v>
      </c>
      <c r="CX111">
        <v>4</v>
      </c>
      <c r="CY111" t="s">
        <v>6794</v>
      </c>
      <c r="EC111">
        <v>2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2</v>
      </c>
      <c r="EL111" t="s">
        <v>6794</v>
      </c>
      <c r="EV111" t="s">
        <v>6793</v>
      </c>
      <c r="JA111" t="s">
        <v>7524</v>
      </c>
      <c r="JB111" t="s">
        <v>31</v>
      </c>
      <c r="JF111" t="s">
        <v>7526</v>
      </c>
      <c r="JG111" t="s">
        <v>7526</v>
      </c>
      <c r="JH111" t="s">
        <v>6794</v>
      </c>
      <c r="JI111" t="s">
        <v>6793</v>
      </c>
      <c r="PS111" t="s">
        <v>7526</v>
      </c>
      <c r="PT111" t="s">
        <v>7526</v>
      </c>
      <c r="PV111" t="s">
        <v>7526</v>
      </c>
      <c r="PW111" t="s">
        <v>7515</v>
      </c>
      <c r="PX111" t="s">
        <v>7515</v>
      </c>
      <c r="PY111" t="s">
        <v>7515</v>
      </c>
      <c r="PZ111" t="s">
        <v>7515</v>
      </c>
      <c r="QA111" t="s">
        <v>7515</v>
      </c>
      <c r="QB111" t="s">
        <v>7515</v>
      </c>
      <c r="QC111" t="s">
        <v>7516</v>
      </c>
      <c r="QD111" t="s">
        <v>7528</v>
      </c>
      <c r="QE111" t="s">
        <v>7539</v>
      </c>
      <c r="QF111" t="s">
        <v>7528</v>
      </c>
      <c r="QG111" t="s">
        <v>7681</v>
      </c>
      <c r="QH111">
        <v>2008</v>
      </c>
      <c r="QI111">
        <v>3</v>
      </c>
      <c r="QJ111">
        <v>1</v>
      </c>
      <c r="QK111" s="329">
        <v>39533</v>
      </c>
      <c r="QL111">
        <v>1</v>
      </c>
      <c r="QM111">
        <v>0</v>
      </c>
      <c r="QN111" t="s">
        <v>212</v>
      </c>
      <c r="QO111">
        <v>2008</v>
      </c>
      <c r="QP111">
        <v>50</v>
      </c>
      <c r="QR111">
        <v>0</v>
      </c>
      <c r="QS111">
        <v>0</v>
      </c>
      <c r="QT111">
        <v>0</v>
      </c>
      <c r="QU111">
        <v>0</v>
      </c>
      <c r="QV111">
        <v>0</v>
      </c>
      <c r="QW111">
        <v>0</v>
      </c>
      <c r="QX111">
        <v>0</v>
      </c>
      <c r="QY111">
        <v>0</v>
      </c>
      <c r="QZ111">
        <v>0</v>
      </c>
      <c r="RA111">
        <v>0</v>
      </c>
      <c r="RB111">
        <v>0</v>
      </c>
      <c r="RC111">
        <v>0</v>
      </c>
      <c r="RD111">
        <v>0</v>
      </c>
      <c r="RE111">
        <v>1</v>
      </c>
      <c r="RF111">
        <v>0</v>
      </c>
      <c r="RG111">
        <v>0</v>
      </c>
      <c r="RH111">
        <v>0</v>
      </c>
      <c r="RI111">
        <v>0</v>
      </c>
      <c r="RJ111">
        <v>0</v>
      </c>
      <c r="RK111">
        <v>0</v>
      </c>
      <c r="RL111">
        <v>0</v>
      </c>
      <c r="RM111">
        <v>0</v>
      </c>
      <c r="RN111">
        <v>0</v>
      </c>
      <c r="RO111">
        <v>0</v>
      </c>
      <c r="RP111">
        <v>0</v>
      </c>
      <c r="RQ111">
        <v>0</v>
      </c>
      <c r="RR111">
        <v>0</v>
      </c>
      <c r="RS111">
        <v>0</v>
      </c>
      <c r="RT111">
        <v>0</v>
      </c>
      <c r="RU111">
        <v>0</v>
      </c>
      <c r="RV111">
        <f t="shared" si="3"/>
        <v>1</v>
      </c>
      <c r="RY111">
        <f t="shared" si="2"/>
        <v>2</v>
      </c>
    </row>
    <row r="112" spans="1:493" x14ac:dyDescent="0.3">
      <c r="A112">
        <v>71096</v>
      </c>
      <c r="B112">
        <v>129</v>
      </c>
      <c r="C112" t="s">
        <v>6793</v>
      </c>
      <c r="D112" t="s">
        <v>6793</v>
      </c>
      <c r="I112" t="s">
        <v>6793</v>
      </c>
      <c r="J112" t="s">
        <v>7515</v>
      </c>
      <c r="K112" t="s">
        <v>7515</v>
      </c>
      <c r="L112" t="s">
        <v>7515</v>
      </c>
      <c r="M112" t="s">
        <v>7515</v>
      </c>
      <c r="N112" t="s">
        <v>7515</v>
      </c>
      <c r="O112" t="s">
        <v>7515</v>
      </c>
      <c r="P112" t="s">
        <v>7515</v>
      </c>
      <c r="Q112" t="s">
        <v>7515</v>
      </c>
      <c r="R112" t="s">
        <v>7515</v>
      </c>
      <c r="S112" t="s">
        <v>7515</v>
      </c>
      <c r="T112" t="s">
        <v>7515</v>
      </c>
      <c r="U112" t="s">
        <v>7515</v>
      </c>
      <c r="V112" t="s">
        <v>7515</v>
      </c>
      <c r="W112" t="s">
        <v>7515</v>
      </c>
      <c r="X112" t="s">
        <v>7515</v>
      </c>
      <c r="Y112" t="s">
        <v>7516</v>
      </c>
      <c r="Z112" t="s">
        <v>7515</v>
      </c>
      <c r="AA112" t="s">
        <v>7515</v>
      </c>
      <c r="AB112" t="s">
        <v>7515</v>
      </c>
      <c r="AC112" t="s">
        <v>6796</v>
      </c>
      <c r="AK112" t="s">
        <v>6985</v>
      </c>
      <c r="AL112" t="s">
        <v>6793</v>
      </c>
      <c r="AM112" t="s">
        <v>6794</v>
      </c>
      <c r="AN112" t="s">
        <v>7680</v>
      </c>
      <c r="AO112">
        <v>0</v>
      </c>
      <c r="AP112">
        <v>10</v>
      </c>
      <c r="AQ112" t="s">
        <v>6988</v>
      </c>
      <c r="AR112" t="s">
        <v>6794</v>
      </c>
      <c r="AS112" t="s">
        <v>6793</v>
      </c>
      <c r="AT112" t="s">
        <v>6813</v>
      </c>
      <c r="AU112" t="s">
        <v>7531</v>
      </c>
      <c r="AV112" t="s">
        <v>7518</v>
      </c>
      <c r="AX112" t="s">
        <v>6794</v>
      </c>
      <c r="AY112" t="s">
        <v>6793</v>
      </c>
      <c r="AZ112" t="s">
        <v>6793</v>
      </c>
      <c r="BA112" t="s">
        <v>6793</v>
      </c>
      <c r="BB112" t="s">
        <v>6794</v>
      </c>
      <c r="BC112" t="s">
        <v>6793</v>
      </c>
      <c r="BD112" t="s">
        <v>6794</v>
      </c>
      <c r="BE112" t="s">
        <v>6794</v>
      </c>
      <c r="BF112" t="s">
        <v>6794</v>
      </c>
      <c r="BG112" t="s">
        <v>6793</v>
      </c>
      <c r="BH112" t="s">
        <v>6794</v>
      </c>
      <c r="BI112" t="s">
        <v>7025</v>
      </c>
      <c r="BJ112" t="s">
        <v>7024</v>
      </c>
      <c r="BK112" t="s">
        <v>6794</v>
      </c>
      <c r="BM112">
        <v>50</v>
      </c>
      <c r="BN112">
        <v>50</v>
      </c>
      <c r="BO112" t="s">
        <v>7519</v>
      </c>
      <c r="BP112" t="s">
        <v>7604</v>
      </c>
      <c r="BQ112" t="s">
        <v>7559</v>
      </c>
      <c r="BR112" t="s">
        <v>7543</v>
      </c>
      <c r="BS112" t="s">
        <v>7515</v>
      </c>
      <c r="BT112" t="s">
        <v>7515</v>
      </c>
      <c r="BU112" t="s">
        <v>7516</v>
      </c>
      <c r="BV112" t="s">
        <v>7515</v>
      </c>
      <c r="BW112" t="s">
        <v>7515</v>
      </c>
      <c r="BX112" t="s">
        <v>7515</v>
      </c>
      <c r="BY112" t="s">
        <v>7515</v>
      </c>
      <c r="BZ112" t="s">
        <v>7515</v>
      </c>
      <c r="CA112" t="s">
        <v>7515</v>
      </c>
      <c r="CB112" t="s">
        <v>7515</v>
      </c>
      <c r="CC112" t="s">
        <v>7515</v>
      </c>
      <c r="CD112" t="s">
        <v>7515</v>
      </c>
      <c r="CE112" t="s">
        <v>6794</v>
      </c>
      <c r="CI112" t="s">
        <v>6793</v>
      </c>
      <c r="CJ112" t="s">
        <v>6793</v>
      </c>
      <c r="CK112" t="s">
        <v>6794</v>
      </c>
      <c r="CL112" t="s">
        <v>6793</v>
      </c>
      <c r="CM112" t="s">
        <v>6794</v>
      </c>
      <c r="CN112" t="s">
        <v>6794</v>
      </c>
      <c r="CO112" t="s">
        <v>6794</v>
      </c>
      <c r="CP112" t="s">
        <v>6793</v>
      </c>
      <c r="CQ112" t="s">
        <v>6794</v>
      </c>
      <c r="CR112" t="s">
        <v>7520</v>
      </c>
      <c r="CS112" t="s">
        <v>7521</v>
      </c>
      <c r="CT112" t="s">
        <v>7522</v>
      </c>
      <c r="CU112" t="s">
        <v>6793</v>
      </c>
      <c r="CV112">
        <v>1</v>
      </c>
      <c r="CW112">
        <v>2</v>
      </c>
      <c r="CX112">
        <v>3</v>
      </c>
      <c r="CY112" t="s">
        <v>6794</v>
      </c>
      <c r="EC112">
        <v>3</v>
      </c>
      <c r="EE112">
        <v>0</v>
      </c>
      <c r="EF112">
        <v>0</v>
      </c>
      <c r="EG112">
        <v>0</v>
      </c>
      <c r="EH112">
        <v>0</v>
      </c>
      <c r="EI112">
        <v>2</v>
      </c>
      <c r="EJ112">
        <v>0</v>
      </c>
      <c r="EK112">
        <v>1</v>
      </c>
      <c r="EL112" t="s">
        <v>6794</v>
      </c>
      <c r="EV112" t="s">
        <v>6794</v>
      </c>
      <c r="PS112" t="s">
        <v>7526</v>
      </c>
      <c r="PT112" t="s">
        <v>7526</v>
      </c>
      <c r="PU112" t="s">
        <v>7526</v>
      </c>
      <c r="PV112" t="s">
        <v>7526</v>
      </c>
      <c r="PW112" t="s">
        <v>7515</v>
      </c>
      <c r="PX112" t="s">
        <v>7515</v>
      </c>
      <c r="PY112" t="s">
        <v>7515</v>
      </c>
      <c r="PZ112" t="s">
        <v>7515</v>
      </c>
      <c r="QA112" t="s">
        <v>7515</v>
      </c>
      <c r="QB112" t="s">
        <v>7515</v>
      </c>
      <c r="QC112" t="s">
        <v>7516</v>
      </c>
      <c r="QD112" t="s">
        <v>7528</v>
      </c>
      <c r="QE112" t="s">
        <v>7539</v>
      </c>
      <c r="QF112" t="s">
        <v>7528</v>
      </c>
      <c r="QG112" t="s">
        <v>7681</v>
      </c>
      <c r="QH112">
        <v>2008</v>
      </c>
      <c r="QI112">
        <v>11</v>
      </c>
      <c r="QJ112">
        <v>1</v>
      </c>
      <c r="QK112" s="329">
        <v>39777</v>
      </c>
      <c r="QL112">
        <v>1</v>
      </c>
      <c r="QM112">
        <v>0</v>
      </c>
      <c r="QN112" t="s">
        <v>194</v>
      </c>
      <c r="QO112">
        <v>0</v>
      </c>
      <c r="QP112">
        <v>88</v>
      </c>
      <c r="RV112">
        <f t="shared" si="3"/>
        <v>4</v>
      </c>
      <c r="RY112">
        <f t="shared" si="2"/>
        <v>1</v>
      </c>
    </row>
    <row r="113" spans="1:493" x14ac:dyDescent="0.3">
      <c r="A113">
        <v>71097</v>
      </c>
      <c r="B113">
        <v>130</v>
      </c>
      <c r="C113" t="s">
        <v>6793</v>
      </c>
      <c r="D113" t="s">
        <v>6793</v>
      </c>
      <c r="I113" t="s">
        <v>6793</v>
      </c>
      <c r="J113" t="s">
        <v>7515</v>
      </c>
      <c r="K113" t="s">
        <v>7515</v>
      </c>
      <c r="L113" t="s">
        <v>7515</v>
      </c>
      <c r="M113" t="s">
        <v>7515</v>
      </c>
      <c r="N113" t="s">
        <v>7515</v>
      </c>
      <c r="O113" t="s">
        <v>7515</v>
      </c>
      <c r="P113" t="s">
        <v>7515</v>
      </c>
      <c r="Q113" t="s">
        <v>7515</v>
      </c>
      <c r="R113" t="s">
        <v>7515</v>
      </c>
      <c r="S113" t="s">
        <v>7515</v>
      </c>
      <c r="T113" t="s">
        <v>7515</v>
      </c>
      <c r="U113" t="s">
        <v>7515</v>
      </c>
      <c r="V113" t="s">
        <v>7515</v>
      </c>
      <c r="W113" t="s">
        <v>7515</v>
      </c>
      <c r="X113" t="s">
        <v>7515</v>
      </c>
      <c r="Y113" t="s">
        <v>7515</v>
      </c>
      <c r="Z113" t="s">
        <v>7515</v>
      </c>
      <c r="AA113" t="s">
        <v>7516</v>
      </c>
      <c r="AB113" t="s">
        <v>7515</v>
      </c>
      <c r="AC113" t="s">
        <v>7517</v>
      </c>
      <c r="AF113" t="s">
        <v>7547</v>
      </c>
      <c r="AG113" t="s">
        <v>7547</v>
      </c>
      <c r="AH113" t="s">
        <v>6845</v>
      </c>
      <c r="AK113" t="s">
        <v>6985</v>
      </c>
      <c r="AL113" t="s">
        <v>6793</v>
      </c>
      <c r="AM113" t="s">
        <v>6794</v>
      </c>
      <c r="AN113" t="s">
        <v>6</v>
      </c>
      <c r="AQ113" t="s">
        <v>6988</v>
      </c>
      <c r="AR113" t="s">
        <v>6793</v>
      </c>
      <c r="AS113" t="s">
        <v>6966</v>
      </c>
      <c r="AT113" t="s">
        <v>6</v>
      </c>
      <c r="AV113" t="s">
        <v>6991</v>
      </c>
      <c r="AX113" t="s">
        <v>6794</v>
      </c>
      <c r="AY113" t="s">
        <v>6793</v>
      </c>
      <c r="AZ113" t="s">
        <v>6793</v>
      </c>
      <c r="BA113" t="s">
        <v>6793</v>
      </c>
      <c r="BB113" t="s">
        <v>6794</v>
      </c>
      <c r="BC113" t="s">
        <v>6794</v>
      </c>
      <c r="BD113" t="s">
        <v>6794</v>
      </c>
      <c r="BE113" t="s">
        <v>6793</v>
      </c>
      <c r="BF113" t="s">
        <v>6794</v>
      </c>
      <c r="BG113" t="s">
        <v>6794</v>
      </c>
      <c r="BH113" t="s">
        <v>6794</v>
      </c>
      <c r="BI113" t="s">
        <v>7021</v>
      </c>
      <c r="BJ113" t="s">
        <v>7029</v>
      </c>
      <c r="BK113" t="s">
        <v>6794</v>
      </c>
      <c r="BM113">
        <v>25</v>
      </c>
      <c r="BN113" t="s">
        <v>6</v>
      </c>
      <c r="BO113" t="s">
        <v>7519</v>
      </c>
      <c r="BP113" t="s">
        <v>6</v>
      </c>
      <c r="BQ113" t="s">
        <v>7021</v>
      </c>
      <c r="BR113" t="s">
        <v>7543</v>
      </c>
      <c r="BS113" t="s">
        <v>7516</v>
      </c>
      <c r="BT113" t="s">
        <v>7515</v>
      </c>
      <c r="BU113" t="s">
        <v>7515</v>
      </c>
      <c r="BV113" t="s">
        <v>7515</v>
      </c>
      <c r="BW113" t="s">
        <v>7515</v>
      </c>
      <c r="BX113" t="s">
        <v>7515</v>
      </c>
      <c r="BY113" t="s">
        <v>7515</v>
      </c>
      <c r="BZ113" t="s">
        <v>7515</v>
      </c>
      <c r="CA113" t="s">
        <v>7515</v>
      </c>
      <c r="CB113" t="s">
        <v>7515</v>
      </c>
      <c r="CC113" t="s">
        <v>7515</v>
      </c>
      <c r="CD113" t="s">
        <v>7515</v>
      </c>
      <c r="CE113" t="s">
        <v>6794</v>
      </c>
      <c r="CI113" t="s">
        <v>6793</v>
      </c>
      <c r="CJ113" t="s">
        <v>6794</v>
      </c>
      <c r="CK113" t="s">
        <v>6794</v>
      </c>
      <c r="CL113" t="s">
        <v>6793</v>
      </c>
      <c r="CM113" t="s">
        <v>6794</v>
      </c>
      <c r="CN113" t="s">
        <v>6794</v>
      </c>
      <c r="CO113" t="s">
        <v>6794</v>
      </c>
      <c r="CP113" t="s">
        <v>6793</v>
      </c>
      <c r="CQ113" t="s">
        <v>6794</v>
      </c>
      <c r="CR113" t="s">
        <v>7520</v>
      </c>
      <c r="CS113" t="s">
        <v>7521</v>
      </c>
      <c r="CT113" t="s">
        <v>7522</v>
      </c>
      <c r="CU113" t="s">
        <v>6793</v>
      </c>
      <c r="CV113">
        <v>3</v>
      </c>
      <c r="CW113">
        <v>3</v>
      </c>
      <c r="CX113">
        <v>0</v>
      </c>
      <c r="CY113" t="s">
        <v>6794</v>
      </c>
      <c r="EC113">
        <v>1</v>
      </c>
      <c r="ED113" t="s">
        <v>7584</v>
      </c>
      <c r="EL113" t="s">
        <v>6794</v>
      </c>
      <c r="EV113" t="s">
        <v>6794</v>
      </c>
      <c r="PS113" t="s">
        <v>7526</v>
      </c>
      <c r="PT113" t="s">
        <v>7526</v>
      </c>
      <c r="PU113" t="s">
        <v>7527</v>
      </c>
      <c r="PV113" t="s">
        <v>7526</v>
      </c>
      <c r="PW113" t="s">
        <v>7515</v>
      </c>
      <c r="PX113" t="s">
        <v>7515</v>
      </c>
      <c r="PY113" t="s">
        <v>7515</v>
      </c>
      <c r="PZ113" t="s">
        <v>7515</v>
      </c>
      <c r="QA113" t="s">
        <v>7515</v>
      </c>
      <c r="QB113" t="s">
        <v>7515</v>
      </c>
      <c r="QC113" t="s">
        <v>7516</v>
      </c>
      <c r="QD113" t="s">
        <v>7528</v>
      </c>
      <c r="QE113" t="s">
        <v>7539</v>
      </c>
      <c r="QF113" t="s">
        <v>7528</v>
      </c>
      <c r="QG113" t="s">
        <v>7681</v>
      </c>
      <c r="QH113">
        <v>2007</v>
      </c>
      <c r="QI113">
        <v>12</v>
      </c>
      <c r="QJ113">
        <v>1</v>
      </c>
      <c r="QK113" s="329">
        <v>39435</v>
      </c>
      <c r="QL113">
        <v>0</v>
      </c>
      <c r="QM113">
        <v>1</v>
      </c>
      <c r="QN113" t="s">
        <v>194</v>
      </c>
      <c r="QO113">
        <v>0</v>
      </c>
      <c r="QP113">
        <v>18</v>
      </c>
      <c r="RV113">
        <f t="shared" si="3"/>
        <v>0</v>
      </c>
      <c r="RY113">
        <f t="shared" si="2"/>
        <v>10</v>
      </c>
    </row>
    <row r="114" spans="1:493" x14ac:dyDescent="0.3">
      <c r="A114">
        <v>71098</v>
      </c>
      <c r="B114">
        <v>131</v>
      </c>
      <c r="C114" t="s">
        <v>6793</v>
      </c>
      <c r="D114" t="s">
        <v>6793</v>
      </c>
      <c r="I114" t="s">
        <v>6793</v>
      </c>
      <c r="J114" t="s">
        <v>7515</v>
      </c>
      <c r="K114" t="s">
        <v>7516</v>
      </c>
      <c r="L114" t="s">
        <v>7515</v>
      </c>
      <c r="M114" t="s">
        <v>7515</v>
      </c>
      <c r="N114" t="s">
        <v>7515</v>
      </c>
      <c r="O114" t="s">
        <v>7515</v>
      </c>
      <c r="P114" t="s">
        <v>7515</v>
      </c>
      <c r="Q114" t="s">
        <v>7515</v>
      </c>
      <c r="R114" t="s">
        <v>7515</v>
      </c>
      <c r="S114" t="s">
        <v>7515</v>
      </c>
      <c r="T114" t="s">
        <v>7515</v>
      </c>
      <c r="U114" t="s">
        <v>7515</v>
      </c>
      <c r="V114" t="s">
        <v>7515</v>
      </c>
      <c r="W114" t="s">
        <v>7515</v>
      </c>
      <c r="X114" t="s">
        <v>7515</v>
      </c>
      <c r="Y114" t="s">
        <v>7516</v>
      </c>
      <c r="Z114" t="s">
        <v>7515</v>
      </c>
      <c r="AA114" t="s">
        <v>7515</v>
      </c>
      <c r="AB114" t="s">
        <v>7515</v>
      </c>
      <c r="AC114" t="s">
        <v>7517</v>
      </c>
      <c r="AF114">
        <v>4</v>
      </c>
      <c r="AG114">
        <v>0</v>
      </c>
      <c r="AH114" t="s">
        <v>7575</v>
      </c>
      <c r="AI114" t="s">
        <v>7680</v>
      </c>
      <c r="AJ114">
        <v>2</v>
      </c>
      <c r="AK114" t="s">
        <v>6993</v>
      </c>
      <c r="AL114" t="s">
        <v>6794</v>
      </c>
      <c r="AM114" t="s">
        <v>6794</v>
      </c>
      <c r="AN114" t="s">
        <v>7680</v>
      </c>
      <c r="AO114">
        <v>0</v>
      </c>
      <c r="AP114">
        <v>10</v>
      </c>
      <c r="AQ114" t="s">
        <v>6988</v>
      </c>
      <c r="AR114" t="s">
        <v>6793</v>
      </c>
      <c r="AS114" t="s">
        <v>6793</v>
      </c>
      <c r="AT114" t="s">
        <v>6814</v>
      </c>
      <c r="AV114" t="s">
        <v>7518</v>
      </c>
      <c r="AW114" t="s">
        <v>7551</v>
      </c>
      <c r="AX114" t="s">
        <v>6793</v>
      </c>
      <c r="AY114" t="s">
        <v>6794</v>
      </c>
      <c r="AZ114" t="s">
        <v>6793</v>
      </c>
      <c r="BA114" t="s">
        <v>6793</v>
      </c>
      <c r="BB114" t="s">
        <v>6794</v>
      </c>
      <c r="BC114" t="s">
        <v>6794</v>
      </c>
      <c r="BD114" t="s">
        <v>6793</v>
      </c>
      <c r="BE114" t="s">
        <v>6794</v>
      </c>
      <c r="BF114" t="s">
        <v>6793</v>
      </c>
      <c r="BG114" t="s">
        <v>6794</v>
      </c>
      <c r="BH114" t="s">
        <v>6794</v>
      </c>
      <c r="BI114" t="s">
        <v>7022</v>
      </c>
      <c r="BJ114" t="s">
        <v>7024</v>
      </c>
      <c r="BK114" t="s">
        <v>6794</v>
      </c>
      <c r="BM114">
        <v>20</v>
      </c>
      <c r="BN114">
        <v>100</v>
      </c>
      <c r="BO114" t="s">
        <v>7519</v>
      </c>
      <c r="BP114" t="s">
        <v>7603</v>
      </c>
      <c r="BQ114" t="s">
        <v>7559</v>
      </c>
      <c r="BR114" t="s">
        <v>7543</v>
      </c>
      <c r="BS114" t="s">
        <v>7515</v>
      </c>
      <c r="BT114" t="s">
        <v>7515</v>
      </c>
      <c r="BU114" t="s">
        <v>7515</v>
      </c>
      <c r="BV114" t="s">
        <v>7516</v>
      </c>
      <c r="BW114" t="s">
        <v>7515</v>
      </c>
      <c r="BX114" t="s">
        <v>7515</v>
      </c>
      <c r="BY114" t="s">
        <v>7516</v>
      </c>
      <c r="BZ114" t="s">
        <v>7515</v>
      </c>
      <c r="CA114" t="s">
        <v>7515</v>
      </c>
      <c r="CB114" t="s">
        <v>7515</v>
      </c>
      <c r="CC114" t="s">
        <v>7515</v>
      </c>
      <c r="CD114" t="s">
        <v>7515</v>
      </c>
      <c r="CE114" t="s">
        <v>6794</v>
      </c>
      <c r="CI114" t="s">
        <v>6793</v>
      </c>
      <c r="CJ114" t="s">
        <v>6793</v>
      </c>
      <c r="CK114" t="s">
        <v>6794</v>
      </c>
      <c r="CL114" t="s">
        <v>6793</v>
      </c>
      <c r="CM114" t="s">
        <v>6794</v>
      </c>
      <c r="CN114" t="s">
        <v>6793</v>
      </c>
      <c r="CO114" t="s">
        <v>6794</v>
      </c>
      <c r="CP114" t="s">
        <v>6793</v>
      </c>
      <c r="CQ114" t="s">
        <v>6793</v>
      </c>
      <c r="CR114" t="s">
        <v>7520</v>
      </c>
      <c r="CS114" t="s">
        <v>7521</v>
      </c>
      <c r="CT114" t="s">
        <v>7522</v>
      </c>
      <c r="CU114" t="s">
        <v>6793</v>
      </c>
      <c r="CV114">
        <v>2</v>
      </c>
      <c r="CW114">
        <v>3</v>
      </c>
      <c r="CX114">
        <v>3</v>
      </c>
      <c r="CY114" t="s">
        <v>6794</v>
      </c>
      <c r="EC114">
        <v>5</v>
      </c>
      <c r="EE114">
        <v>3</v>
      </c>
      <c r="EF114">
        <v>0</v>
      </c>
      <c r="EG114">
        <v>0</v>
      </c>
      <c r="EH114">
        <v>2</v>
      </c>
      <c r="EI114">
        <v>0</v>
      </c>
      <c r="EJ114">
        <v>0</v>
      </c>
      <c r="EK114">
        <v>0</v>
      </c>
      <c r="EL114" t="s">
        <v>6794</v>
      </c>
      <c r="EV114" t="s">
        <v>6794</v>
      </c>
      <c r="PS114" t="s">
        <v>7526</v>
      </c>
      <c r="PT114" t="s">
        <v>7526</v>
      </c>
      <c r="PU114" t="s">
        <v>7527</v>
      </c>
      <c r="PV114" t="s">
        <v>7526</v>
      </c>
      <c r="PW114" t="s">
        <v>7515</v>
      </c>
      <c r="PX114" t="s">
        <v>7515</v>
      </c>
      <c r="PY114" t="s">
        <v>7515</v>
      </c>
      <c r="PZ114" t="s">
        <v>7515</v>
      </c>
      <c r="QA114" t="s">
        <v>7515</v>
      </c>
      <c r="QB114" t="s">
        <v>7515</v>
      </c>
      <c r="QC114" t="s">
        <v>7516</v>
      </c>
      <c r="QD114" t="s">
        <v>7528</v>
      </c>
      <c r="QE114" t="s">
        <v>7539</v>
      </c>
      <c r="QF114" t="s">
        <v>7528</v>
      </c>
      <c r="QG114" t="s">
        <v>7681</v>
      </c>
      <c r="QH114">
        <v>2008</v>
      </c>
      <c r="QI114">
        <v>8</v>
      </c>
      <c r="QJ114">
        <v>1</v>
      </c>
      <c r="QK114" s="329">
        <v>39672</v>
      </c>
      <c r="QL114">
        <v>0</v>
      </c>
      <c r="QM114">
        <v>1</v>
      </c>
      <c r="QN114" t="s">
        <v>194</v>
      </c>
      <c r="QO114">
        <v>0</v>
      </c>
      <c r="QP114">
        <v>35</v>
      </c>
      <c r="RV114">
        <f t="shared" si="3"/>
        <v>4</v>
      </c>
      <c r="RY114">
        <f t="shared" si="2"/>
        <v>5</v>
      </c>
    </row>
    <row r="115" spans="1:493" x14ac:dyDescent="0.3">
      <c r="A115">
        <v>71099</v>
      </c>
      <c r="B115">
        <v>133</v>
      </c>
      <c r="C115" t="s">
        <v>6793</v>
      </c>
      <c r="D115" t="s">
        <v>6793</v>
      </c>
      <c r="I115" t="s">
        <v>6793</v>
      </c>
      <c r="J115" t="s">
        <v>7515</v>
      </c>
      <c r="K115" t="s">
        <v>7516</v>
      </c>
      <c r="L115" t="s">
        <v>7515</v>
      </c>
      <c r="M115" t="s">
        <v>7515</v>
      </c>
      <c r="N115" t="s">
        <v>7515</v>
      </c>
      <c r="O115" t="s">
        <v>7515</v>
      </c>
      <c r="P115" t="s">
        <v>7515</v>
      </c>
      <c r="Q115" t="s">
        <v>7515</v>
      </c>
      <c r="R115" t="s">
        <v>7515</v>
      </c>
      <c r="S115" t="s">
        <v>7515</v>
      </c>
      <c r="T115" t="s">
        <v>7515</v>
      </c>
      <c r="U115" t="s">
        <v>7515</v>
      </c>
      <c r="V115" t="s">
        <v>7515</v>
      </c>
      <c r="W115" t="s">
        <v>7515</v>
      </c>
      <c r="X115" t="s">
        <v>7515</v>
      </c>
      <c r="Y115" t="s">
        <v>7515</v>
      </c>
      <c r="Z115" t="s">
        <v>7515</v>
      </c>
      <c r="AA115" t="s">
        <v>7515</v>
      </c>
      <c r="AB115" t="s">
        <v>7515</v>
      </c>
      <c r="AC115" t="s">
        <v>6796</v>
      </c>
      <c r="AK115" t="s">
        <v>6985</v>
      </c>
      <c r="AL115" t="s">
        <v>6793</v>
      </c>
      <c r="AM115" t="s">
        <v>6793</v>
      </c>
      <c r="AN115" t="s">
        <v>7680</v>
      </c>
      <c r="AO115">
        <v>0</v>
      </c>
      <c r="AP115">
        <v>26</v>
      </c>
      <c r="AQ115" t="s">
        <v>6988</v>
      </c>
      <c r="AR115" t="s">
        <v>6793</v>
      </c>
      <c r="AS115" t="s">
        <v>6793</v>
      </c>
      <c r="AT115" t="s">
        <v>6813</v>
      </c>
      <c r="AU115" t="s">
        <v>7531</v>
      </c>
      <c r="AV115" t="s">
        <v>7553</v>
      </c>
      <c r="AX115" t="s">
        <v>6793</v>
      </c>
      <c r="AY115" t="s">
        <v>6794</v>
      </c>
      <c r="AZ115" t="s">
        <v>6794</v>
      </c>
      <c r="BA115" t="s">
        <v>6794</v>
      </c>
      <c r="BB115" t="s">
        <v>6793</v>
      </c>
      <c r="BC115" t="s">
        <v>6793</v>
      </c>
      <c r="BD115" t="s">
        <v>6793</v>
      </c>
      <c r="BE115" t="s">
        <v>6793</v>
      </c>
      <c r="BF115" t="s">
        <v>6794</v>
      </c>
      <c r="BG115" t="s">
        <v>6794</v>
      </c>
      <c r="BH115" t="s">
        <v>6794</v>
      </c>
      <c r="BI115" t="s">
        <v>7028</v>
      </c>
      <c r="BJ115" t="s">
        <v>7022</v>
      </c>
      <c r="BK115" t="s">
        <v>6794</v>
      </c>
      <c r="BM115">
        <v>0</v>
      </c>
      <c r="BN115">
        <v>45</v>
      </c>
      <c r="BO115" t="s">
        <v>7533</v>
      </c>
      <c r="BP115" t="s">
        <v>6</v>
      </c>
      <c r="BQ115" t="s">
        <v>7028</v>
      </c>
      <c r="BR115" t="s">
        <v>7543</v>
      </c>
      <c r="BS115" t="s">
        <v>7516</v>
      </c>
      <c r="BT115" t="s">
        <v>7515</v>
      </c>
      <c r="BU115" t="s">
        <v>7515</v>
      </c>
      <c r="BV115" t="s">
        <v>7515</v>
      </c>
      <c r="BW115" t="s">
        <v>7515</v>
      </c>
      <c r="BX115" t="s">
        <v>7515</v>
      </c>
      <c r="BY115" t="s">
        <v>7515</v>
      </c>
      <c r="BZ115" t="s">
        <v>7515</v>
      </c>
      <c r="CA115" t="s">
        <v>7515</v>
      </c>
      <c r="CB115" t="s">
        <v>7515</v>
      </c>
      <c r="CC115" t="s">
        <v>7515</v>
      </c>
      <c r="CD115" t="s">
        <v>7515</v>
      </c>
      <c r="CE115" t="s">
        <v>6794</v>
      </c>
      <c r="CI115" t="s">
        <v>6793</v>
      </c>
      <c r="CJ115" t="s">
        <v>6793</v>
      </c>
      <c r="CK115" t="s">
        <v>6794</v>
      </c>
      <c r="CL115" t="s">
        <v>6794</v>
      </c>
      <c r="CM115" t="s">
        <v>6794</v>
      </c>
      <c r="CN115" t="s">
        <v>6794</v>
      </c>
      <c r="CO115" t="s">
        <v>6794</v>
      </c>
      <c r="CP115" t="s">
        <v>6794</v>
      </c>
      <c r="CQ115" t="s">
        <v>6794</v>
      </c>
      <c r="CR115" t="s">
        <v>7520</v>
      </c>
      <c r="CS115" t="s">
        <v>7521</v>
      </c>
      <c r="CT115" t="s">
        <v>7536</v>
      </c>
      <c r="CU115" t="s">
        <v>6793</v>
      </c>
      <c r="CV115">
        <v>2</v>
      </c>
      <c r="CW115">
        <v>3</v>
      </c>
      <c r="CX115">
        <v>5</v>
      </c>
      <c r="CY115" t="s">
        <v>6794</v>
      </c>
      <c r="EC115">
        <v>2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2</v>
      </c>
      <c r="EL115" t="s">
        <v>6794</v>
      </c>
      <c r="EV115" t="s">
        <v>6794</v>
      </c>
      <c r="PS115" t="s">
        <v>7582</v>
      </c>
      <c r="PT115" t="s">
        <v>7526</v>
      </c>
      <c r="PU115" t="s">
        <v>7527</v>
      </c>
      <c r="PV115" t="s">
        <v>7582</v>
      </c>
      <c r="PW115" t="s">
        <v>7516</v>
      </c>
      <c r="PX115" t="s">
        <v>7515</v>
      </c>
      <c r="PY115" t="s">
        <v>7515</v>
      </c>
      <c r="PZ115" t="s">
        <v>7515</v>
      </c>
      <c r="QA115" t="s">
        <v>7515</v>
      </c>
      <c r="QB115" t="s">
        <v>7515</v>
      </c>
      <c r="QC115" t="s">
        <v>7515</v>
      </c>
      <c r="QD115" t="s">
        <v>7528</v>
      </c>
      <c r="QE115" t="s">
        <v>7529</v>
      </c>
      <c r="QF115" t="s">
        <v>7528</v>
      </c>
      <c r="QG115" t="s">
        <v>7681</v>
      </c>
      <c r="QH115">
        <v>2008</v>
      </c>
      <c r="QI115">
        <v>4</v>
      </c>
      <c r="QJ115">
        <v>1</v>
      </c>
      <c r="QK115" s="329">
        <v>39552</v>
      </c>
      <c r="QL115">
        <v>1</v>
      </c>
      <c r="QM115">
        <v>0</v>
      </c>
      <c r="QN115" t="s">
        <v>194</v>
      </c>
      <c r="QO115">
        <v>0</v>
      </c>
      <c r="QP115">
        <v>35</v>
      </c>
      <c r="RV115">
        <f t="shared" si="3"/>
        <v>2</v>
      </c>
      <c r="RY115">
        <f t="shared" si="2"/>
        <v>2</v>
      </c>
    </row>
    <row r="116" spans="1:493" x14ac:dyDescent="0.3">
      <c r="A116">
        <v>71100</v>
      </c>
      <c r="B116">
        <v>135</v>
      </c>
      <c r="C116" t="s">
        <v>6793</v>
      </c>
      <c r="D116" t="s">
        <v>6793</v>
      </c>
      <c r="I116" t="s">
        <v>6793</v>
      </c>
      <c r="J116" t="s">
        <v>7515</v>
      </c>
      <c r="K116" t="s">
        <v>7515</v>
      </c>
      <c r="L116" t="s">
        <v>7515</v>
      </c>
      <c r="M116" t="s">
        <v>7515</v>
      </c>
      <c r="N116" t="s">
        <v>7515</v>
      </c>
      <c r="O116" t="s">
        <v>7515</v>
      </c>
      <c r="P116" t="s">
        <v>7515</v>
      </c>
      <c r="Q116" t="s">
        <v>7515</v>
      </c>
      <c r="R116" t="s">
        <v>7515</v>
      </c>
      <c r="S116" t="s">
        <v>7515</v>
      </c>
      <c r="T116" t="s">
        <v>7515</v>
      </c>
      <c r="U116" t="s">
        <v>7515</v>
      </c>
      <c r="V116" t="s">
        <v>7515</v>
      </c>
      <c r="W116" t="s">
        <v>7515</v>
      </c>
      <c r="X116" t="s">
        <v>7515</v>
      </c>
      <c r="Y116" t="s">
        <v>7515</v>
      </c>
      <c r="Z116" t="s">
        <v>7515</v>
      </c>
      <c r="AA116" t="s">
        <v>7516</v>
      </c>
      <c r="AB116" t="s">
        <v>7515</v>
      </c>
      <c r="AC116" t="s">
        <v>7517</v>
      </c>
      <c r="AF116" t="s">
        <v>7547</v>
      </c>
      <c r="AG116" t="s">
        <v>7547</v>
      </c>
      <c r="AH116" t="s">
        <v>6845</v>
      </c>
      <c r="AK116" t="s">
        <v>6993</v>
      </c>
      <c r="AL116" t="s">
        <v>6794</v>
      </c>
      <c r="AM116" t="s">
        <v>6794</v>
      </c>
      <c r="AN116" t="s">
        <v>6</v>
      </c>
      <c r="AQ116" t="s">
        <v>6988</v>
      </c>
      <c r="AR116" t="s">
        <v>6966</v>
      </c>
      <c r="AS116" t="s">
        <v>6794</v>
      </c>
      <c r="AT116" t="s">
        <v>6813</v>
      </c>
      <c r="AU116" t="s">
        <v>7531</v>
      </c>
      <c r="AV116" t="s">
        <v>6991</v>
      </c>
      <c r="AX116" t="s">
        <v>6794</v>
      </c>
      <c r="AY116" t="s">
        <v>6794</v>
      </c>
      <c r="AZ116" t="s">
        <v>6794</v>
      </c>
      <c r="BA116" t="s">
        <v>6794</v>
      </c>
      <c r="BB116" t="s">
        <v>6794</v>
      </c>
      <c r="BC116" t="s">
        <v>6794</v>
      </c>
      <c r="BD116" t="s">
        <v>6794</v>
      </c>
      <c r="BE116" t="s">
        <v>6794</v>
      </c>
      <c r="BF116" t="s">
        <v>6794</v>
      </c>
      <c r="BG116" t="s">
        <v>6794</v>
      </c>
      <c r="BH116" t="s">
        <v>6794</v>
      </c>
      <c r="BI116" t="s">
        <v>7022</v>
      </c>
      <c r="BJ116" t="s">
        <v>7686</v>
      </c>
      <c r="BK116" t="s">
        <v>6794</v>
      </c>
      <c r="BM116" t="s">
        <v>7547</v>
      </c>
      <c r="BN116" t="s">
        <v>7532</v>
      </c>
      <c r="BO116" t="s">
        <v>7519</v>
      </c>
      <c r="BP116" t="s">
        <v>6</v>
      </c>
      <c r="BQ116" t="s">
        <v>6</v>
      </c>
      <c r="BR116" t="s">
        <v>7535</v>
      </c>
      <c r="BS116" t="s">
        <v>7516</v>
      </c>
      <c r="BT116" t="s">
        <v>7515</v>
      </c>
      <c r="BU116" t="s">
        <v>7515</v>
      </c>
      <c r="BV116" t="s">
        <v>7515</v>
      </c>
      <c r="BW116" t="s">
        <v>7515</v>
      </c>
      <c r="BX116" t="s">
        <v>7515</v>
      </c>
      <c r="BY116" t="s">
        <v>7515</v>
      </c>
      <c r="BZ116" t="s">
        <v>7515</v>
      </c>
      <c r="CA116" t="s">
        <v>7515</v>
      </c>
      <c r="CB116" t="s">
        <v>7515</v>
      </c>
      <c r="CC116" t="s">
        <v>7515</v>
      </c>
      <c r="CD116" t="s">
        <v>7515</v>
      </c>
      <c r="CE116" t="s">
        <v>6794</v>
      </c>
      <c r="CI116" t="s">
        <v>6793</v>
      </c>
      <c r="CJ116" t="s">
        <v>6794</v>
      </c>
      <c r="CK116" t="s">
        <v>6794</v>
      </c>
      <c r="CL116" t="s">
        <v>6794</v>
      </c>
      <c r="CM116" t="s">
        <v>6794</v>
      </c>
      <c r="CN116" t="s">
        <v>6794</v>
      </c>
      <c r="CO116" t="s">
        <v>6794</v>
      </c>
      <c r="CP116" t="s">
        <v>6794</v>
      </c>
      <c r="CQ116" t="s">
        <v>6794</v>
      </c>
      <c r="CR116" t="s">
        <v>31</v>
      </c>
      <c r="CS116" t="s">
        <v>31</v>
      </c>
      <c r="CT116" t="s">
        <v>31</v>
      </c>
      <c r="CU116" t="s">
        <v>31</v>
      </c>
      <c r="CV116" t="s">
        <v>31</v>
      </c>
      <c r="CW116" t="s">
        <v>31</v>
      </c>
      <c r="CX116" t="s">
        <v>31</v>
      </c>
      <c r="EC116">
        <v>2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2</v>
      </c>
      <c r="EL116" t="s">
        <v>6794</v>
      </c>
      <c r="EV116" t="s">
        <v>31</v>
      </c>
      <c r="PS116" t="s">
        <v>31</v>
      </c>
      <c r="PT116" t="s">
        <v>31</v>
      </c>
      <c r="PU116" t="s">
        <v>7527</v>
      </c>
      <c r="PV116" t="s">
        <v>7527</v>
      </c>
      <c r="PW116" t="s">
        <v>7515</v>
      </c>
      <c r="PX116" t="s">
        <v>7515</v>
      </c>
      <c r="PY116" t="s">
        <v>7515</v>
      </c>
      <c r="PZ116" t="s">
        <v>7515</v>
      </c>
      <c r="QA116" t="s">
        <v>7515</v>
      </c>
      <c r="QB116" t="s">
        <v>7516</v>
      </c>
      <c r="QC116" t="s">
        <v>7515</v>
      </c>
      <c r="QD116" t="s">
        <v>7528</v>
      </c>
      <c r="QE116" t="s">
        <v>7529</v>
      </c>
      <c r="QF116" t="s">
        <v>7528</v>
      </c>
      <c r="QG116" t="s">
        <v>7681</v>
      </c>
      <c r="QH116">
        <v>2008</v>
      </c>
      <c r="QI116">
        <v>8</v>
      </c>
      <c r="QJ116">
        <v>1</v>
      </c>
      <c r="QK116" s="329">
        <v>39687</v>
      </c>
      <c r="QL116">
        <v>0</v>
      </c>
      <c r="QM116">
        <v>1</v>
      </c>
      <c r="QN116" t="s">
        <v>194</v>
      </c>
      <c r="QO116">
        <v>0</v>
      </c>
      <c r="QP116">
        <v>35</v>
      </c>
      <c r="RV116">
        <f t="shared" si="3"/>
        <v>0</v>
      </c>
      <c r="RY116">
        <f t="shared" si="2"/>
        <v>5</v>
      </c>
    </row>
    <row r="117" spans="1:493" x14ac:dyDescent="0.3">
      <c r="A117">
        <v>71101</v>
      </c>
      <c r="B117">
        <v>137</v>
      </c>
      <c r="C117" t="s">
        <v>6793</v>
      </c>
      <c r="D117" t="s">
        <v>6793</v>
      </c>
      <c r="I117" t="s">
        <v>6793</v>
      </c>
      <c r="J117" t="s">
        <v>7515</v>
      </c>
      <c r="K117" t="s">
        <v>7515</v>
      </c>
      <c r="L117" t="s">
        <v>7515</v>
      </c>
      <c r="M117" t="s">
        <v>7515</v>
      </c>
      <c r="N117" t="s">
        <v>7515</v>
      </c>
      <c r="O117" t="s">
        <v>7515</v>
      </c>
      <c r="P117" t="s">
        <v>7515</v>
      </c>
      <c r="Q117" t="s">
        <v>7515</v>
      </c>
      <c r="R117" t="s">
        <v>7515</v>
      </c>
      <c r="S117" t="s">
        <v>7515</v>
      </c>
      <c r="T117" t="s">
        <v>7515</v>
      </c>
      <c r="U117" t="s">
        <v>7515</v>
      </c>
      <c r="V117" t="s">
        <v>7515</v>
      </c>
      <c r="W117" t="s">
        <v>7515</v>
      </c>
      <c r="X117" t="s">
        <v>7515</v>
      </c>
      <c r="Y117" t="s">
        <v>7516</v>
      </c>
      <c r="Z117" t="s">
        <v>7515</v>
      </c>
      <c r="AA117" t="s">
        <v>7515</v>
      </c>
      <c r="AB117" t="s">
        <v>7515</v>
      </c>
      <c r="AC117" t="s">
        <v>6796</v>
      </c>
      <c r="AK117" t="s">
        <v>6985</v>
      </c>
      <c r="AL117" t="s">
        <v>6793</v>
      </c>
      <c r="AM117" t="s">
        <v>6793</v>
      </c>
      <c r="AN117" t="s">
        <v>7680</v>
      </c>
      <c r="AO117">
        <v>1</v>
      </c>
      <c r="AP117">
        <v>15</v>
      </c>
      <c r="AQ117" t="s">
        <v>6988</v>
      </c>
      <c r="AR117" t="s">
        <v>6793</v>
      </c>
      <c r="AS117" t="s">
        <v>6793</v>
      </c>
      <c r="AT117" t="s">
        <v>6814</v>
      </c>
      <c r="AV117" t="s">
        <v>7518</v>
      </c>
      <c r="AW117" t="s">
        <v>7583</v>
      </c>
      <c r="AX117" t="s">
        <v>6794</v>
      </c>
      <c r="AY117" t="s">
        <v>6794</v>
      </c>
      <c r="AZ117" t="s">
        <v>6794</v>
      </c>
      <c r="BA117" t="s">
        <v>6794</v>
      </c>
      <c r="BB117" t="s">
        <v>6794</v>
      </c>
      <c r="BC117" t="s">
        <v>6794</v>
      </c>
      <c r="BD117" t="s">
        <v>6794</v>
      </c>
      <c r="BE117" t="s">
        <v>6794</v>
      </c>
      <c r="BF117" t="s">
        <v>6793</v>
      </c>
      <c r="BG117" t="s">
        <v>6793</v>
      </c>
      <c r="BH117" t="s">
        <v>6794</v>
      </c>
      <c r="BI117" t="s">
        <v>7027</v>
      </c>
      <c r="BJ117" t="s">
        <v>7030</v>
      </c>
      <c r="BK117" t="s">
        <v>6794</v>
      </c>
      <c r="BM117" t="s">
        <v>7547</v>
      </c>
      <c r="BN117">
        <v>50</v>
      </c>
      <c r="BO117" t="s">
        <v>7519</v>
      </c>
      <c r="BP117" t="s">
        <v>6</v>
      </c>
      <c r="BQ117" t="s">
        <v>7559</v>
      </c>
      <c r="BR117" t="s">
        <v>7543</v>
      </c>
      <c r="BS117" t="s">
        <v>7515</v>
      </c>
      <c r="BT117" t="s">
        <v>7515</v>
      </c>
      <c r="BU117" t="s">
        <v>7516</v>
      </c>
      <c r="BV117" t="s">
        <v>7515</v>
      </c>
      <c r="BW117" t="s">
        <v>7515</v>
      </c>
      <c r="BX117" t="s">
        <v>7515</v>
      </c>
      <c r="BY117" t="s">
        <v>7515</v>
      </c>
      <c r="BZ117" t="s">
        <v>7515</v>
      </c>
      <c r="CA117" t="s">
        <v>7515</v>
      </c>
      <c r="CB117" t="s">
        <v>7515</v>
      </c>
      <c r="CC117" t="s">
        <v>7515</v>
      </c>
      <c r="CD117" t="s">
        <v>7515</v>
      </c>
      <c r="CE117" t="s">
        <v>6794</v>
      </c>
      <c r="CI117" t="s">
        <v>6793</v>
      </c>
      <c r="CJ117" t="s">
        <v>6793</v>
      </c>
      <c r="CK117" t="s">
        <v>6794</v>
      </c>
      <c r="CL117" t="s">
        <v>6793</v>
      </c>
      <c r="CM117" t="s">
        <v>6794</v>
      </c>
      <c r="CN117" t="s">
        <v>6793</v>
      </c>
      <c r="CO117" t="s">
        <v>6794</v>
      </c>
      <c r="CP117" t="s">
        <v>6793</v>
      </c>
      <c r="CQ117" t="s">
        <v>6794</v>
      </c>
      <c r="CR117" t="s">
        <v>7520</v>
      </c>
      <c r="CS117" t="s">
        <v>7521</v>
      </c>
      <c r="CT117" t="s">
        <v>7522</v>
      </c>
      <c r="CU117" t="s">
        <v>6793</v>
      </c>
      <c r="CV117">
        <v>1</v>
      </c>
      <c r="CW117">
        <v>3</v>
      </c>
      <c r="CX117">
        <v>3</v>
      </c>
      <c r="CY117" t="s">
        <v>6793</v>
      </c>
      <c r="CZ117">
        <v>2</v>
      </c>
      <c r="DA117" t="s">
        <v>7680</v>
      </c>
      <c r="DB117">
        <v>5</v>
      </c>
      <c r="DC117">
        <v>2008</v>
      </c>
      <c r="DD117" t="s">
        <v>7557</v>
      </c>
      <c r="DE117" t="s">
        <v>7680</v>
      </c>
      <c r="DF117">
        <v>9</v>
      </c>
      <c r="DG117">
        <v>2008</v>
      </c>
      <c r="DH117" t="s">
        <v>7680</v>
      </c>
      <c r="DI117">
        <v>5</v>
      </c>
      <c r="DJ117">
        <v>2008</v>
      </c>
      <c r="DK117" t="s">
        <v>7557</v>
      </c>
      <c r="DL117" t="s">
        <v>7680</v>
      </c>
      <c r="DM117">
        <v>9</v>
      </c>
      <c r="DN117">
        <v>2008</v>
      </c>
      <c r="EC117">
        <v>3</v>
      </c>
      <c r="EE117">
        <v>2</v>
      </c>
      <c r="EF117">
        <v>0</v>
      </c>
      <c r="EG117">
        <v>0</v>
      </c>
      <c r="EH117">
        <v>1</v>
      </c>
      <c r="EI117">
        <v>0</v>
      </c>
      <c r="EJ117">
        <v>0</v>
      </c>
      <c r="EK117">
        <v>0</v>
      </c>
      <c r="EL117" t="s">
        <v>6794</v>
      </c>
      <c r="EV117" t="s">
        <v>6794</v>
      </c>
      <c r="PS117" t="s">
        <v>7526</v>
      </c>
      <c r="PT117" t="s">
        <v>7526</v>
      </c>
      <c r="PU117" t="s">
        <v>7527</v>
      </c>
      <c r="PV117" t="s">
        <v>7526</v>
      </c>
      <c r="PW117" t="s">
        <v>7516</v>
      </c>
      <c r="PX117" t="s">
        <v>7515</v>
      </c>
      <c r="PY117" t="s">
        <v>7515</v>
      </c>
      <c r="PZ117" t="s">
        <v>7515</v>
      </c>
      <c r="QA117" t="s">
        <v>7515</v>
      </c>
      <c r="QB117" t="s">
        <v>7515</v>
      </c>
      <c r="QC117" t="s">
        <v>7515</v>
      </c>
      <c r="QD117" t="s">
        <v>7528</v>
      </c>
      <c r="QE117" t="s">
        <v>7529</v>
      </c>
      <c r="QF117" t="s">
        <v>7528</v>
      </c>
      <c r="QG117" t="s">
        <v>7681</v>
      </c>
      <c r="QH117">
        <v>2008</v>
      </c>
      <c r="QI117">
        <v>11</v>
      </c>
      <c r="QJ117">
        <v>1</v>
      </c>
      <c r="QK117" s="329">
        <v>39777</v>
      </c>
      <c r="QL117">
        <v>1</v>
      </c>
      <c r="QM117">
        <v>0</v>
      </c>
      <c r="QN117" t="s">
        <v>194</v>
      </c>
      <c r="QO117">
        <v>0</v>
      </c>
      <c r="QP117">
        <v>35</v>
      </c>
      <c r="RV117">
        <f t="shared" si="3"/>
        <v>3</v>
      </c>
      <c r="RY117">
        <f t="shared" si="2"/>
        <v>9</v>
      </c>
    </row>
    <row r="118" spans="1:493" x14ac:dyDescent="0.3">
      <c r="A118">
        <v>71102</v>
      </c>
      <c r="B118">
        <v>138</v>
      </c>
      <c r="C118" t="s">
        <v>6793</v>
      </c>
      <c r="D118" t="s">
        <v>6793</v>
      </c>
      <c r="I118" t="s">
        <v>6793</v>
      </c>
      <c r="J118" t="s">
        <v>7515</v>
      </c>
      <c r="K118" t="s">
        <v>7515</v>
      </c>
      <c r="L118" t="s">
        <v>7515</v>
      </c>
      <c r="M118" t="s">
        <v>7515</v>
      </c>
      <c r="N118" t="s">
        <v>7515</v>
      </c>
      <c r="O118" t="s">
        <v>7515</v>
      </c>
      <c r="P118" t="s">
        <v>7515</v>
      </c>
      <c r="Q118" t="s">
        <v>7515</v>
      </c>
      <c r="R118" t="s">
        <v>7515</v>
      </c>
      <c r="S118" t="s">
        <v>7516</v>
      </c>
      <c r="T118" t="s">
        <v>7515</v>
      </c>
      <c r="U118" t="s">
        <v>7515</v>
      </c>
      <c r="V118" t="s">
        <v>7515</v>
      </c>
      <c r="W118" t="s">
        <v>7515</v>
      </c>
      <c r="X118" t="s">
        <v>7515</v>
      </c>
      <c r="Y118" t="s">
        <v>7515</v>
      </c>
      <c r="Z118" t="s">
        <v>7515</v>
      </c>
      <c r="AA118" t="s">
        <v>7515</v>
      </c>
      <c r="AB118" t="s">
        <v>7515</v>
      </c>
      <c r="AC118" t="s">
        <v>7517</v>
      </c>
      <c r="AF118">
        <v>0</v>
      </c>
      <c r="AG118">
        <v>2</v>
      </c>
      <c r="AH118" t="s">
        <v>6845</v>
      </c>
      <c r="AK118" t="s">
        <v>6993</v>
      </c>
      <c r="AL118" t="s">
        <v>6794</v>
      </c>
      <c r="AM118" t="s">
        <v>6794</v>
      </c>
      <c r="AN118" t="s">
        <v>6</v>
      </c>
      <c r="AQ118" t="s">
        <v>6988</v>
      </c>
      <c r="AR118" t="s">
        <v>6966</v>
      </c>
      <c r="AS118" t="s">
        <v>6794</v>
      </c>
      <c r="AT118" t="s">
        <v>6814</v>
      </c>
      <c r="AV118" t="s">
        <v>6991</v>
      </c>
      <c r="AW118" t="s">
        <v>7588</v>
      </c>
      <c r="AX118" t="s">
        <v>6794</v>
      </c>
      <c r="AY118" t="s">
        <v>6794</v>
      </c>
      <c r="AZ118" t="s">
        <v>6793</v>
      </c>
      <c r="BA118" t="s">
        <v>6793</v>
      </c>
      <c r="BB118" t="s">
        <v>6794</v>
      </c>
      <c r="BC118" t="s">
        <v>6794</v>
      </c>
      <c r="BD118" t="s">
        <v>6794</v>
      </c>
      <c r="BE118" t="s">
        <v>6794</v>
      </c>
      <c r="BF118" t="s">
        <v>6793</v>
      </c>
      <c r="BG118" t="s">
        <v>6794</v>
      </c>
      <c r="BH118" t="s">
        <v>6794</v>
      </c>
      <c r="BI118" t="s">
        <v>7021</v>
      </c>
      <c r="BJ118" t="s">
        <v>7024</v>
      </c>
      <c r="BK118" t="s">
        <v>6794</v>
      </c>
      <c r="BM118">
        <v>100</v>
      </c>
      <c r="BN118">
        <v>50</v>
      </c>
      <c r="BO118" t="s">
        <v>7519</v>
      </c>
      <c r="BP118" t="s">
        <v>6</v>
      </c>
      <c r="BQ118" t="s">
        <v>7559</v>
      </c>
      <c r="BR118" t="s">
        <v>7543</v>
      </c>
      <c r="BS118" t="s">
        <v>7515</v>
      </c>
      <c r="BT118" t="s">
        <v>7515</v>
      </c>
      <c r="BU118" t="s">
        <v>7516</v>
      </c>
      <c r="BV118" t="s">
        <v>7515</v>
      </c>
      <c r="BW118" t="s">
        <v>7515</v>
      </c>
      <c r="BX118" t="s">
        <v>7515</v>
      </c>
      <c r="BY118" t="s">
        <v>7515</v>
      </c>
      <c r="BZ118" t="s">
        <v>7515</v>
      </c>
      <c r="CA118" t="s">
        <v>7515</v>
      </c>
      <c r="CB118" t="s">
        <v>7516</v>
      </c>
      <c r="CC118" t="s">
        <v>7515</v>
      </c>
      <c r="CD118" t="s">
        <v>7515</v>
      </c>
      <c r="CE118" t="s">
        <v>6794</v>
      </c>
      <c r="CI118" t="s">
        <v>6793</v>
      </c>
      <c r="CJ118" t="s">
        <v>6793</v>
      </c>
      <c r="CK118" t="s">
        <v>6794</v>
      </c>
      <c r="CL118" t="s">
        <v>6793</v>
      </c>
      <c r="CM118" t="s">
        <v>6794</v>
      </c>
      <c r="CN118" t="s">
        <v>6793</v>
      </c>
      <c r="CO118" t="s">
        <v>6794</v>
      </c>
      <c r="CP118" t="s">
        <v>6793</v>
      </c>
      <c r="CQ118" t="s">
        <v>6794</v>
      </c>
      <c r="CR118" t="s">
        <v>6757</v>
      </c>
      <c r="CS118" t="s">
        <v>7521</v>
      </c>
      <c r="CT118" t="s">
        <v>7536</v>
      </c>
      <c r="CU118" t="s">
        <v>6793</v>
      </c>
      <c r="CV118">
        <v>3</v>
      </c>
      <c r="CW118">
        <v>3</v>
      </c>
      <c r="CX118">
        <v>3</v>
      </c>
      <c r="CY118" t="s">
        <v>6794</v>
      </c>
      <c r="EC118">
        <v>2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2</v>
      </c>
      <c r="EL118" t="s">
        <v>6794</v>
      </c>
      <c r="EV118" t="s">
        <v>6794</v>
      </c>
      <c r="PS118" t="s">
        <v>7527</v>
      </c>
      <c r="PT118" t="s">
        <v>7527</v>
      </c>
      <c r="PU118" t="s">
        <v>7527</v>
      </c>
      <c r="PV118" t="s">
        <v>7527</v>
      </c>
      <c r="PW118" t="s">
        <v>7515</v>
      </c>
      <c r="PX118" t="s">
        <v>7516</v>
      </c>
      <c r="PY118" t="s">
        <v>7515</v>
      </c>
      <c r="PZ118" t="s">
        <v>7515</v>
      </c>
      <c r="QA118" t="s">
        <v>7515</v>
      </c>
      <c r="QB118" t="s">
        <v>7515</v>
      </c>
      <c r="QC118" t="s">
        <v>7515</v>
      </c>
      <c r="QD118" t="s">
        <v>7528</v>
      </c>
      <c r="QE118" t="s">
        <v>7529</v>
      </c>
      <c r="QF118" t="s">
        <v>7528</v>
      </c>
      <c r="QG118" t="s">
        <v>7681</v>
      </c>
      <c r="QH118">
        <v>2008</v>
      </c>
      <c r="QI118">
        <v>9</v>
      </c>
      <c r="QJ118">
        <v>1</v>
      </c>
      <c r="QK118" s="329">
        <v>39706</v>
      </c>
      <c r="QL118">
        <v>0</v>
      </c>
      <c r="QM118">
        <v>1</v>
      </c>
      <c r="QN118" t="s">
        <v>194</v>
      </c>
      <c r="QO118">
        <v>0</v>
      </c>
      <c r="QP118">
        <v>35</v>
      </c>
      <c r="RV118">
        <f t="shared" si="3"/>
        <v>0</v>
      </c>
      <c r="RY118">
        <f t="shared" si="2"/>
        <v>10</v>
      </c>
    </row>
    <row r="119" spans="1:493" x14ac:dyDescent="0.3">
      <c r="A119">
        <v>71103</v>
      </c>
      <c r="B119">
        <v>139</v>
      </c>
      <c r="C119" t="s">
        <v>6793</v>
      </c>
      <c r="D119" t="s">
        <v>6793</v>
      </c>
      <c r="I119" t="s">
        <v>6793</v>
      </c>
      <c r="J119" t="s">
        <v>7515</v>
      </c>
      <c r="K119" t="s">
        <v>7515</v>
      </c>
      <c r="L119" t="s">
        <v>7515</v>
      </c>
      <c r="M119" t="s">
        <v>7515</v>
      </c>
      <c r="N119" t="s">
        <v>7515</v>
      </c>
      <c r="O119" t="s">
        <v>7515</v>
      </c>
      <c r="P119" t="s">
        <v>7515</v>
      </c>
      <c r="Q119" t="s">
        <v>7515</v>
      </c>
      <c r="R119" t="s">
        <v>7515</v>
      </c>
      <c r="S119" t="s">
        <v>7515</v>
      </c>
      <c r="T119" t="s">
        <v>7516</v>
      </c>
      <c r="U119" t="s">
        <v>7515</v>
      </c>
      <c r="V119" t="s">
        <v>7515</v>
      </c>
      <c r="W119" t="s">
        <v>7515</v>
      </c>
      <c r="X119" t="s">
        <v>7515</v>
      </c>
      <c r="Y119" t="s">
        <v>7515</v>
      </c>
      <c r="Z119" t="s">
        <v>7515</v>
      </c>
      <c r="AA119" t="s">
        <v>7515</v>
      </c>
      <c r="AB119" t="s">
        <v>7515</v>
      </c>
      <c r="AC119" t="s">
        <v>6796</v>
      </c>
      <c r="AK119" t="s">
        <v>6985</v>
      </c>
      <c r="AL119" t="s">
        <v>6793</v>
      </c>
      <c r="AM119" t="s">
        <v>6794</v>
      </c>
      <c r="AN119" t="s">
        <v>6</v>
      </c>
      <c r="AQ119" t="s">
        <v>6988</v>
      </c>
      <c r="AR119" t="s">
        <v>6793</v>
      </c>
      <c r="AS119" t="s">
        <v>6793</v>
      </c>
      <c r="AT119" t="s">
        <v>6813</v>
      </c>
      <c r="AU119" t="s">
        <v>7531</v>
      </c>
      <c r="AV119" t="s">
        <v>7518</v>
      </c>
      <c r="AX119" t="s">
        <v>6794</v>
      </c>
      <c r="AY119" t="s">
        <v>6793</v>
      </c>
      <c r="AZ119" t="s">
        <v>6794</v>
      </c>
      <c r="BA119" t="s">
        <v>6794</v>
      </c>
      <c r="BB119" t="s">
        <v>6793</v>
      </c>
      <c r="BC119" t="s">
        <v>6793</v>
      </c>
      <c r="BD119" t="s">
        <v>6793</v>
      </c>
      <c r="BE119" t="s">
        <v>6794</v>
      </c>
      <c r="BF119" t="s">
        <v>6794</v>
      </c>
      <c r="BG119" t="s">
        <v>6794</v>
      </c>
      <c r="BH119" t="s">
        <v>6794</v>
      </c>
      <c r="BI119" t="s">
        <v>7024</v>
      </c>
      <c r="BJ119" t="s">
        <v>7025</v>
      </c>
      <c r="BK119" t="s">
        <v>7599</v>
      </c>
      <c r="BL119" t="s">
        <v>7617</v>
      </c>
      <c r="BO119" t="s">
        <v>7533</v>
      </c>
      <c r="BP119" t="s">
        <v>6</v>
      </c>
      <c r="BQ119" t="s">
        <v>7559</v>
      </c>
      <c r="BR119" t="s">
        <v>7594</v>
      </c>
      <c r="BS119" t="s">
        <v>7516</v>
      </c>
      <c r="BT119" t="s">
        <v>7515</v>
      </c>
      <c r="BU119" t="s">
        <v>7515</v>
      </c>
      <c r="BV119" t="s">
        <v>7515</v>
      </c>
      <c r="BW119" t="s">
        <v>7515</v>
      </c>
      <c r="BX119" t="s">
        <v>7515</v>
      </c>
      <c r="BY119" t="s">
        <v>7515</v>
      </c>
      <c r="BZ119" t="s">
        <v>7515</v>
      </c>
      <c r="CA119" t="s">
        <v>7515</v>
      </c>
      <c r="CB119" t="s">
        <v>7515</v>
      </c>
      <c r="CC119" t="s">
        <v>7515</v>
      </c>
      <c r="CD119" t="s">
        <v>7515</v>
      </c>
      <c r="CE119" t="s">
        <v>6794</v>
      </c>
      <c r="CI119" t="s">
        <v>6793</v>
      </c>
      <c r="CJ119" t="s">
        <v>6793</v>
      </c>
      <c r="CK119" t="s">
        <v>6793</v>
      </c>
      <c r="CL119" t="s">
        <v>6794</v>
      </c>
      <c r="CM119" t="s">
        <v>6794</v>
      </c>
      <c r="CN119" t="s">
        <v>6794</v>
      </c>
      <c r="CO119" t="s">
        <v>6794</v>
      </c>
      <c r="CP119" t="s">
        <v>6793</v>
      </c>
      <c r="CQ119" t="s">
        <v>6966</v>
      </c>
      <c r="CR119" t="s">
        <v>7520</v>
      </c>
      <c r="CS119" t="s">
        <v>7608</v>
      </c>
      <c r="CT119" t="s">
        <v>7587</v>
      </c>
      <c r="CU119" t="s">
        <v>6793</v>
      </c>
      <c r="CV119">
        <v>2</v>
      </c>
      <c r="CW119">
        <v>3</v>
      </c>
      <c r="CX119">
        <v>2</v>
      </c>
      <c r="CY119" t="s">
        <v>6793</v>
      </c>
      <c r="CZ119">
        <v>1</v>
      </c>
      <c r="DA119" t="s">
        <v>7680</v>
      </c>
      <c r="DB119">
        <v>6</v>
      </c>
      <c r="DC119">
        <v>2007</v>
      </c>
      <c r="DD119" t="s">
        <v>7557</v>
      </c>
      <c r="DE119" t="s">
        <v>7680</v>
      </c>
      <c r="DF119">
        <v>6</v>
      </c>
      <c r="DG119">
        <v>2007</v>
      </c>
      <c r="EC119">
        <v>5</v>
      </c>
      <c r="EE119">
        <v>3</v>
      </c>
      <c r="EF119">
        <v>0</v>
      </c>
      <c r="EG119">
        <v>0</v>
      </c>
      <c r="EH119">
        <v>2</v>
      </c>
      <c r="EI119">
        <v>0</v>
      </c>
      <c r="EJ119">
        <v>0</v>
      </c>
      <c r="EK119">
        <v>0</v>
      </c>
      <c r="EL119" t="s">
        <v>6794</v>
      </c>
      <c r="EV119" t="s">
        <v>6794</v>
      </c>
      <c r="PS119" t="s">
        <v>7527</v>
      </c>
      <c r="PT119" t="s">
        <v>7527</v>
      </c>
      <c r="PU119" t="s">
        <v>7527</v>
      </c>
      <c r="PV119" t="s">
        <v>7527</v>
      </c>
      <c r="PW119" t="s">
        <v>7515</v>
      </c>
      <c r="PX119" t="s">
        <v>7515</v>
      </c>
      <c r="PY119" t="s">
        <v>7515</v>
      </c>
      <c r="PZ119" t="s">
        <v>7515</v>
      </c>
      <c r="QA119" t="s">
        <v>7515</v>
      </c>
      <c r="QB119" t="s">
        <v>7515</v>
      </c>
      <c r="QC119" t="s">
        <v>7516</v>
      </c>
      <c r="QD119" t="s">
        <v>7528</v>
      </c>
      <c r="QE119" t="s">
        <v>7539</v>
      </c>
      <c r="QF119" t="s">
        <v>7528</v>
      </c>
      <c r="QG119" t="s">
        <v>7681</v>
      </c>
      <c r="QH119">
        <v>2008</v>
      </c>
      <c r="QI119">
        <v>6</v>
      </c>
      <c r="QJ119">
        <v>1</v>
      </c>
      <c r="QK119" s="329">
        <v>39611</v>
      </c>
      <c r="QL119">
        <v>1</v>
      </c>
      <c r="QM119">
        <v>0</v>
      </c>
      <c r="QN119" t="s">
        <v>212</v>
      </c>
      <c r="QO119">
        <v>2008</v>
      </c>
      <c r="QP119">
        <v>50</v>
      </c>
      <c r="RV119">
        <f t="shared" si="3"/>
        <v>0</v>
      </c>
      <c r="RY119">
        <f t="shared" si="2"/>
        <v>7</v>
      </c>
    </row>
    <row r="120" spans="1:493" x14ac:dyDescent="0.3">
      <c r="A120">
        <v>71104</v>
      </c>
      <c r="B120">
        <v>140</v>
      </c>
      <c r="C120" t="s">
        <v>6793</v>
      </c>
      <c r="D120" t="s">
        <v>6793</v>
      </c>
      <c r="I120" t="s">
        <v>6793</v>
      </c>
      <c r="J120" t="s">
        <v>7515</v>
      </c>
      <c r="K120" t="s">
        <v>7515</v>
      </c>
      <c r="L120" t="s">
        <v>7515</v>
      </c>
      <c r="M120" t="s">
        <v>7515</v>
      </c>
      <c r="N120" t="s">
        <v>7515</v>
      </c>
      <c r="O120" t="s">
        <v>7515</v>
      </c>
      <c r="P120" t="s">
        <v>7515</v>
      </c>
      <c r="Q120" t="s">
        <v>7515</v>
      </c>
      <c r="R120" t="s">
        <v>7515</v>
      </c>
      <c r="S120" t="s">
        <v>7515</v>
      </c>
      <c r="T120" t="s">
        <v>7515</v>
      </c>
      <c r="U120" t="s">
        <v>7515</v>
      </c>
      <c r="V120" t="s">
        <v>7515</v>
      </c>
      <c r="W120" t="s">
        <v>7515</v>
      </c>
      <c r="X120" t="s">
        <v>7515</v>
      </c>
      <c r="Y120" t="s">
        <v>7515</v>
      </c>
      <c r="Z120" t="s">
        <v>7515</v>
      </c>
      <c r="AA120" t="s">
        <v>7516</v>
      </c>
      <c r="AB120" t="s">
        <v>7515</v>
      </c>
      <c r="AC120" t="s">
        <v>7517</v>
      </c>
      <c r="AF120">
        <v>0</v>
      </c>
      <c r="AG120">
        <v>5</v>
      </c>
      <c r="AH120" t="s">
        <v>7560</v>
      </c>
      <c r="AK120" t="s">
        <v>6993</v>
      </c>
      <c r="AL120" t="s">
        <v>6794</v>
      </c>
      <c r="AM120" t="s">
        <v>6794</v>
      </c>
      <c r="AN120" t="s">
        <v>7680</v>
      </c>
      <c r="AO120">
        <v>0</v>
      </c>
      <c r="AP120">
        <v>20</v>
      </c>
      <c r="AQ120" t="s">
        <v>7568</v>
      </c>
      <c r="AT120" t="s">
        <v>6813</v>
      </c>
      <c r="AU120" t="s">
        <v>6</v>
      </c>
      <c r="AV120" t="s">
        <v>7518</v>
      </c>
      <c r="AX120" t="s">
        <v>6794</v>
      </c>
      <c r="AY120" t="s">
        <v>6794</v>
      </c>
      <c r="AZ120" t="s">
        <v>6794</v>
      </c>
      <c r="BA120" t="s">
        <v>6793</v>
      </c>
      <c r="BC120" t="s">
        <v>6793</v>
      </c>
      <c r="BD120" t="s">
        <v>6793</v>
      </c>
      <c r="BE120" t="s">
        <v>6794</v>
      </c>
      <c r="BF120" t="s">
        <v>6794</v>
      </c>
      <c r="BG120" t="s">
        <v>6794</v>
      </c>
      <c r="BH120" t="s">
        <v>6794</v>
      </c>
      <c r="BI120" t="s">
        <v>7025</v>
      </c>
      <c r="BJ120" t="s">
        <v>7026</v>
      </c>
      <c r="BK120" t="s">
        <v>6794</v>
      </c>
      <c r="BM120" t="s">
        <v>7547</v>
      </c>
      <c r="BN120" t="s">
        <v>6</v>
      </c>
      <c r="BO120" t="s">
        <v>7519</v>
      </c>
      <c r="BP120" t="s">
        <v>6</v>
      </c>
      <c r="BQ120" t="s">
        <v>7022</v>
      </c>
      <c r="BR120" t="s">
        <v>7543</v>
      </c>
      <c r="BS120" t="s">
        <v>7516</v>
      </c>
      <c r="BT120" t="s">
        <v>7515</v>
      </c>
      <c r="BU120" t="s">
        <v>7515</v>
      </c>
      <c r="BV120" t="s">
        <v>7515</v>
      </c>
      <c r="BW120" t="s">
        <v>7515</v>
      </c>
      <c r="BX120" t="s">
        <v>7515</v>
      </c>
      <c r="BY120" t="s">
        <v>7515</v>
      </c>
      <c r="BZ120" t="s">
        <v>7515</v>
      </c>
      <c r="CA120" t="s">
        <v>7515</v>
      </c>
      <c r="CB120" t="s">
        <v>7515</v>
      </c>
      <c r="CC120" t="s">
        <v>7515</v>
      </c>
      <c r="CD120" t="s">
        <v>7515</v>
      </c>
      <c r="CE120" t="s">
        <v>6794</v>
      </c>
      <c r="CI120" t="s">
        <v>6794</v>
      </c>
      <c r="CJ120" t="s">
        <v>6793</v>
      </c>
      <c r="CK120" t="s">
        <v>6794</v>
      </c>
      <c r="CL120" t="s">
        <v>6794</v>
      </c>
      <c r="CM120" t="s">
        <v>6794</v>
      </c>
      <c r="CN120" t="s">
        <v>6794</v>
      </c>
      <c r="CO120" t="s">
        <v>6794</v>
      </c>
      <c r="CP120" t="s">
        <v>6794</v>
      </c>
      <c r="CQ120" t="s">
        <v>6794</v>
      </c>
      <c r="CR120" t="s">
        <v>7520</v>
      </c>
      <c r="CS120" t="s">
        <v>7521</v>
      </c>
      <c r="CT120" t="s">
        <v>7587</v>
      </c>
      <c r="CU120" t="s">
        <v>6793</v>
      </c>
      <c r="CV120">
        <v>2</v>
      </c>
      <c r="CW120">
        <v>3</v>
      </c>
      <c r="CX120">
        <v>4</v>
      </c>
      <c r="CY120" t="s">
        <v>6794</v>
      </c>
      <c r="EC120">
        <v>3</v>
      </c>
      <c r="EE120">
        <v>1</v>
      </c>
      <c r="EF120">
        <v>0</v>
      </c>
      <c r="EG120">
        <v>0</v>
      </c>
      <c r="EH120">
        <v>0</v>
      </c>
      <c r="EI120">
        <v>2</v>
      </c>
      <c r="EJ120">
        <v>0</v>
      </c>
      <c r="EK120">
        <v>0</v>
      </c>
      <c r="EL120" t="s">
        <v>6793</v>
      </c>
      <c r="EM120" t="s">
        <v>31</v>
      </c>
      <c r="EP120" t="s">
        <v>31</v>
      </c>
      <c r="EV120" t="s">
        <v>6794</v>
      </c>
      <c r="PS120" t="s">
        <v>7527</v>
      </c>
      <c r="PT120" t="s">
        <v>6</v>
      </c>
      <c r="PU120" t="s">
        <v>7527</v>
      </c>
      <c r="PV120" t="s">
        <v>7527</v>
      </c>
      <c r="PW120" t="s">
        <v>7515</v>
      </c>
      <c r="PX120" t="s">
        <v>7515</v>
      </c>
      <c r="PY120" t="s">
        <v>7515</v>
      </c>
      <c r="PZ120" t="s">
        <v>7515</v>
      </c>
      <c r="QA120" t="s">
        <v>7515</v>
      </c>
      <c r="QB120" t="s">
        <v>7515</v>
      </c>
      <c r="QC120" t="s">
        <v>7516</v>
      </c>
      <c r="QD120" t="s">
        <v>7528</v>
      </c>
      <c r="QE120" t="s">
        <v>7529</v>
      </c>
      <c r="QF120" t="s">
        <v>7528</v>
      </c>
      <c r="QG120" t="s">
        <v>7681</v>
      </c>
      <c r="QH120">
        <v>2008</v>
      </c>
      <c r="QI120">
        <v>7</v>
      </c>
      <c r="QJ120">
        <v>1</v>
      </c>
      <c r="QK120" s="329">
        <v>39645</v>
      </c>
      <c r="QL120">
        <v>0</v>
      </c>
      <c r="QM120">
        <v>1</v>
      </c>
      <c r="QN120" t="s">
        <v>194</v>
      </c>
      <c r="QO120">
        <v>0</v>
      </c>
      <c r="QP120">
        <v>78</v>
      </c>
      <c r="RV120">
        <f t="shared" si="3"/>
        <v>2</v>
      </c>
      <c r="RY120">
        <f t="shared" si="2"/>
        <v>1</v>
      </c>
    </row>
    <row r="121" spans="1:493" x14ac:dyDescent="0.3">
      <c r="A121">
        <v>71105</v>
      </c>
      <c r="B121">
        <v>143</v>
      </c>
      <c r="C121" t="s">
        <v>6793</v>
      </c>
      <c r="D121" t="s">
        <v>6793</v>
      </c>
      <c r="I121" t="s">
        <v>6793</v>
      </c>
      <c r="J121" t="s">
        <v>7515</v>
      </c>
      <c r="K121" t="s">
        <v>7516</v>
      </c>
      <c r="L121" t="s">
        <v>7515</v>
      </c>
      <c r="M121" t="s">
        <v>7515</v>
      </c>
      <c r="N121" t="s">
        <v>7515</v>
      </c>
      <c r="O121" t="s">
        <v>7515</v>
      </c>
      <c r="P121" t="s">
        <v>7515</v>
      </c>
      <c r="Q121" t="s">
        <v>7515</v>
      </c>
      <c r="R121" t="s">
        <v>7515</v>
      </c>
      <c r="S121" t="s">
        <v>7515</v>
      </c>
      <c r="T121" t="s">
        <v>7515</v>
      </c>
      <c r="U121" t="s">
        <v>7515</v>
      </c>
      <c r="V121" t="s">
        <v>7515</v>
      </c>
      <c r="W121" t="s">
        <v>7515</v>
      </c>
      <c r="X121" t="s">
        <v>7515</v>
      </c>
      <c r="Y121" t="s">
        <v>7515</v>
      </c>
      <c r="Z121" t="s">
        <v>7515</v>
      </c>
      <c r="AA121" t="s">
        <v>7515</v>
      </c>
      <c r="AB121" t="s">
        <v>7515</v>
      </c>
      <c r="AC121" t="s">
        <v>7517</v>
      </c>
      <c r="AF121">
        <v>0</v>
      </c>
      <c r="AG121">
        <v>25</v>
      </c>
      <c r="AH121" t="s">
        <v>6845</v>
      </c>
      <c r="AK121" t="s">
        <v>6993</v>
      </c>
      <c r="AL121" t="s">
        <v>6794</v>
      </c>
      <c r="AM121" t="s">
        <v>6794</v>
      </c>
      <c r="AN121" t="s">
        <v>7680</v>
      </c>
      <c r="AO121">
        <v>0</v>
      </c>
      <c r="AP121">
        <v>30</v>
      </c>
      <c r="AQ121" t="s">
        <v>7568</v>
      </c>
      <c r="AT121" t="s">
        <v>6813</v>
      </c>
      <c r="AU121" t="s">
        <v>7531</v>
      </c>
      <c r="AV121" t="s">
        <v>6991</v>
      </c>
      <c r="AX121" t="s">
        <v>6794</v>
      </c>
      <c r="AY121" t="s">
        <v>6794</v>
      </c>
      <c r="AZ121" t="s">
        <v>6793</v>
      </c>
      <c r="BA121" t="s">
        <v>6794</v>
      </c>
      <c r="BC121" t="s">
        <v>6793</v>
      </c>
      <c r="BD121" t="s">
        <v>6793</v>
      </c>
      <c r="BE121" t="s">
        <v>6794</v>
      </c>
      <c r="BF121" t="s">
        <v>6794</v>
      </c>
      <c r="BG121" t="s">
        <v>6794</v>
      </c>
      <c r="BH121" t="s">
        <v>6794</v>
      </c>
      <c r="BI121" t="s">
        <v>7022</v>
      </c>
      <c r="BJ121" t="s">
        <v>7024</v>
      </c>
      <c r="BK121" t="s">
        <v>7540</v>
      </c>
      <c r="BL121" t="s">
        <v>6</v>
      </c>
      <c r="BO121" t="s">
        <v>7533</v>
      </c>
      <c r="BP121" t="s">
        <v>6</v>
      </c>
      <c r="BQ121" t="s">
        <v>7022</v>
      </c>
      <c r="BR121" t="s">
        <v>7543</v>
      </c>
      <c r="BS121" t="s">
        <v>7516</v>
      </c>
      <c r="BT121" t="s">
        <v>7515</v>
      </c>
      <c r="BU121" t="s">
        <v>7515</v>
      </c>
      <c r="BV121" t="s">
        <v>7515</v>
      </c>
      <c r="BW121" t="s">
        <v>7515</v>
      </c>
      <c r="BX121" t="s">
        <v>7515</v>
      </c>
      <c r="BY121" t="s">
        <v>7515</v>
      </c>
      <c r="BZ121" t="s">
        <v>7515</v>
      </c>
      <c r="CA121" t="s">
        <v>7515</v>
      </c>
      <c r="CB121" t="s">
        <v>7515</v>
      </c>
      <c r="CC121" t="s">
        <v>7515</v>
      </c>
      <c r="CD121" t="s">
        <v>7515</v>
      </c>
      <c r="CE121" t="s">
        <v>6794</v>
      </c>
      <c r="CI121" t="s">
        <v>6793</v>
      </c>
      <c r="CJ121" t="s">
        <v>6794</v>
      </c>
      <c r="CK121" t="s">
        <v>6794</v>
      </c>
      <c r="CL121" t="s">
        <v>6794</v>
      </c>
      <c r="CM121" t="s">
        <v>6794</v>
      </c>
      <c r="CN121" t="s">
        <v>6794</v>
      </c>
      <c r="CO121" t="s">
        <v>6794</v>
      </c>
      <c r="CP121" t="s">
        <v>6794</v>
      </c>
      <c r="CQ121" t="s">
        <v>6794</v>
      </c>
      <c r="CR121" t="s">
        <v>7520</v>
      </c>
      <c r="CS121" t="s">
        <v>7521</v>
      </c>
      <c r="CT121" t="s">
        <v>7522</v>
      </c>
      <c r="CU121" t="s">
        <v>6793</v>
      </c>
      <c r="CV121">
        <v>1</v>
      </c>
      <c r="CW121">
        <v>4</v>
      </c>
      <c r="CX121">
        <v>3</v>
      </c>
      <c r="CY121" t="s">
        <v>6794</v>
      </c>
      <c r="EC121">
        <v>2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2</v>
      </c>
      <c r="EL121" t="s">
        <v>6794</v>
      </c>
      <c r="EV121" t="s">
        <v>6794</v>
      </c>
      <c r="PS121" t="s">
        <v>7526</v>
      </c>
      <c r="PT121" t="s">
        <v>7526</v>
      </c>
      <c r="PU121" t="s">
        <v>7527</v>
      </c>
      <c r="PV121" t="s">
        <v>7527</v>
      </c>
      <c r="PW121" t="s">
        <v>7516</v>
      </c>
      <c r="PX121" t="s">
        <v>7515</v>
      </c>
      <c r="PY121" t="s">
        <v>7515</v>
      </c>
      <c r="PZ121" t="s">
        <v>7515</v>
      </c>
      <c r="QA121" t="s">
        <v>7515</v>
      </c>
      <c r="QB121" t="s">
        <v>7515</v>
      </c>
      <c r="QC121" t="s">
        <v>7515</v>
      </c>
      <c r="QD121" t="s">
        <v>7528</v>
      </c>
      <c r="QE121" t="s">
        <v>7539</v>
      </c>
      <c r="QF121" t="s">
        <v>7528</v>
      </c>
      <c r="QG121" t="s">
        <v>7681</v>
      </c>
      <c r="QH121">
        <v>2008</v>
      </c>
      <c r="QI121">
        <v>7</v>
      </c>
      <c r="QJ121">
        <v>1</v>
      </c>
      <c r="QK121" s="329">
        <v>39645</v>
      </c>
      <c r="QL121">
        <v>0</v>
      </c>
      <c r="QM121">
        <v>1</v>
      </c>
      <c r="QN121" t="s">
        <v>194</v>
      </c>
      <c r="QO121">
        <v>0</v>
      </c>
      <c r="QP121">
        <v>35</v>
      </c>
      <c r="RV121">
        <f t="shared" si="3"/>
        <v>1</v>
      </c>
      <c r="RY121">
        <f t="shared" si="2"/>
        <v>5</v>
      </c>
    </row>
    <row r="122" spans="1:493" x14ac:dyDescent="0.3">
      <c r="A122">
        <v>71106</v>
      </c>
      <c r="B122">
        <v>144</v>
      </c>
      <c r="C122" t="s">
        <v>6793</v>
      </c>
      <c r="D122" t="s">
        <v>6793</v>
      </c>
      <c r="I122" t="s">
        <v>6793</v>
      </c>
      <c r="J122" t="s">
        <v>7515</v>
      </c>
      <c r="K122" t="s">
        <v>7515</v>
      </c>
      <c r="L122" t="s">
        <v>7515</v>
      </c>
      <c r="M122" t="s">
        <v>7515</v>
      </c>
      <c r="N122" t="s">
        <v>7515</v>
      </c>
      <c r="O122" t="s">
        <v>7515</v>
      </c>
      <c r="P122" t="s">
        <v>7515</v>
      </c>
      <c r="Q122" t="s">
        <v>7515</v>
      </c>
      <c r="R122" t="s">
        <v>7515</v>
      </c>
      <c r="S122" t="s">
        <v>7515</v>
      </c>
      <c r="T122" t="s">
        <v>7516</v>
      </c>
      <c r="U122" t="s">
        <v>7515</v>
      </c>
      <c r="V122" t="s">
        <v>7515</v>
      </c>
      <c r="W122" t="s">
        <v>7515</v>
      </c>
      <c r="X122" t="s">
        <v>7515</v>
      </c>
      <c r="Y122" t="s">
        <v>7515</v>
      </c>
      <c r="Z122" t="s">
        <v>7515</v>
      </c>
      <c r="AA122" t="s">
        <v>7515</v>
      </c>
      <c r="AB122" t="s">
        <v>7515</v>
      </c>
      <c r="AC122" t="s">
        <v>6796</v>
      </c>
      <c r="AK122" t="s">
        <v>6985</v>
      </c>
      <c r="AL122" t="s">
        <v>6793</v>
      </c>
      <c r="AM122" t="s">
        <v>6794</v>
      </c>
      <c r="AN122" t="s">
        <v>7680</v>
      </c>
      <c r="AO122">
        <v>0</v>
      </c>
      <c r="AP122">
        <v>20</v>
      </c>
      <c r="AQ122" t="s">
        <v>6988</v>
      </c>
      <c r="AR122" t="s">
        <v>6793</v>
      </c>
      <c r="AS122" t="s">
        <v>6793</v>
      </c>
      <c r="AT122" t="s">
        <v>6813</v>
      </c>
      <c r="AU122" t="s">
        <v>7531</v>
      </c>
      <c r="AV122" t="s">
        <v>6991</v>
      </c>
      <c r="AX122" t="s">
        <v>6794</v>
      </c>
      <c r="AY122" t="s">
        <v>6794</v>
      </c>
      <c r="AZ122" t="s">
        <v>6793</v>
      </c>
      <c r="BA122" t="s">
        <v>6793</v>
      </c>
      <c r="BB122" t="s">
        <v>6794</v>
      </c>
      <c r="BC122" t="s">
        <v>6794</v>
      </c>
      <c r="BD122" t="s">
        <v>6794</v>
      </c>
      <c r="BE122" t="s">
        <v>6794</v>
      </c>
      <c r="BF122" t="s">
        <v>6794</v>
      </c>
      <c r="BG122" t="s">
        <v>6794</v>
      </c>
      <c r="BH122" t="s">
        <v>6794</v>
      </c>
      <c r="BI122" t="s">
        <v>7024</v>
      </c>
      <c r="BJ122" t="s">
        <v>7021</v>
      </c>
      <c r="BK122" t="s">
        <v>6794</v>
      </c>
      <c r="BM122">
        <v>50</v>
      </c>
      <c r="BN122">
        <v>25</v>
      </c>
      <c r="BO122" t="s">
        <v>7519</v>
      </c>
      <c r="BP122" t="s">
        <v>6</v>
      </c>
      <c r="BQ122" t="s">
        <v>7559</v>
      </c>
      <c r="BR122" t="s">
        <v>7561</v>
      </c>
      <c r="BS122" t="s">
        <v>7515</v>
      </c>
      <c r="BT122" t="s">
        <v>7516</v>
      </c>
      <c r="BU122" t="s">
        <v>7515</v>
      </c>
      <c r="BV122" t="s">
        <v>7515</v>
      </c>
      <c r="BW122" t="s">
        <v>7515</v>
      </c>
      <c r="BX122" t="s">
        <v>7515</v>
      </c>
      <c r="BY122" t="s">
        <v>7515</v>
      </c>
      <c r="BZ122" t="s">
        <v>7515</v>
      </c>
      <c r="CA122" t="s">
        <v>7515</v>
      </c>
      <c r="CB122" t="s">
        <v>7515</v>
      </c>
      <c r="CC122" t="s">
        <v>7515</v>
      </c>
      <c r="CD122" t="s">
        <v>7515</v>
      </c>
      <c r="CE122" t="s">
        <v>6794</v>
      </c>
      <c r="CI122" t="s">
        <v>6793</v>
      </c>
      <c r="CJ122" t="s">
        <v>6793</v>
      </c>
      <c r="CK122" t="s">
        <v>6794</v>
      </c>
      <c r="CL122" t="s">
        <v>6793</v>
      </c>
      <c r="CM122" t="s">
        <v>6793</v>
      </c>
      <c r="CN122" t="s">
        <v>6966</v>
      </c>
      <c r="CO122" t="s">
        <v>6794</v>
      </c>
      <c r="CP122" t="s">
        <v>6793</v>
      </c>
      <c r="CQ122" t="s">
        <v>6794</v>
      </c>
      <c r="CR122" t="s">
        <v>7520</v>
      </c>
      <c r="CS122" t="s">
        <v>7521</v>
      </c>
      <c r="CT122" t="s">
        <v>7587</v>
      </c>
      <c r="CU122" t="s">
        <v>6793</v>
      </c>
      <c r="CV122">
        <v>3</v>
      </c>
      <c r="CW122">
        <v>4</v>
      </c>
      <c r="CX122">
        <v>4</v>
      </c>
      <c r="CY122" t="s">
        <v>6794</v>
      </c>
      <c r="EC122">
        <v>2</v>
      </c>
      <c r="EE122">
        <v>0</v>
      </c>
      <c r="EF122">
        <v>0</v>
      </c>
      <c r="EG122">
        <v>0</v>
      </c>
      <c r="EH122">
        <v>1</v>
      </c>
      <c r="EI122">
        <v>0</v>
      </c>
      <c r="EJ122">
        <v>1</v>
      </c>
      <c r="EK122">
        <v>0</v>
      </c>
      <c r="EL122" t="s">
        <v>6794</v>
      </c>
      <c r="EV122" t="s">
        <v>6793</v>
      </c>
      <c r="FX122" t="s">
        <v>7524</v>
      </c>
      <c r="FY122" t="s">
        <v>7680</v>
      </c>
      <c r="FZ122">
        <v>3</v>
      </c>
      <c r="GA122">
        <v>2005</v>
      </c>
      <c r="GC122" t="s">
        <v>7526</v>
      </c>
      <c r="GD122" t="s">
        <v>7526</v>
      </c>
      <c r="GE122" t="s">
        <v>6794</v>
      </c>
      <c r="GF122" t="s">
        <v>6793</v>
      </c>
      <c r="KK122" t="s">
        <v>7524</v>
      </c>
      <c r="KL122" t="s">
        <v>7680</v>
      </c>
      <c r="KM122">
        <v>2</v>
      </c>
      <c r="KN122">
        <v>2008</v>
      </c>
      <c r="KR122" t="s">
        <v>6794</v>
      </c>
      <c r="KS122" t="s">
        <v>6793</v>
      </c>
      <c r="LL122" t="s">
        <v>7524</v>
      </c>
      <c r="LM122" t="s">
        <v>7680</v>
      </c>
      <c r="LN122">
        <v>2</v>
      </c>
      <c r="LO122">
        <v>2008</v>
      </c>
      <c r="LS122" t="s">
        <v>6794</v>
      </c>
      <c r="LT122" t="s">
        <v>6793</v>
      </c>
      <c r="PT122" t="s">
        <v>7526</v>
      </c>
      <c r="PU122" t="s">
        <v>7527</v>
      </c>
      <c r="PV122" t="s">
        <v>7527</v>
      </c>
      <c r="PW122" t="s">
        <v>7515</v>
      </c>
      <c r="PX122" t="s">
        <v>7515</v>
      </c>
      <c r="PY122" t="s">
        <v>7515</v>
      </c>
      <c r="PZ122" t="s">
        <v>7515</v>
      </c>
      <c r="QA122" t="s">
        <v>7515</v>
      </c>
      <c r="QB122" t="s">
        <v>7515</v>
      </c>
      <c r="QC122" t="s">
        <v>7516</v>
      </c>
      <c r="QD122" t="s">
        <v>7528</v>
      </c>
      <c r="QE122" t="s">
        <v>7529</v>
      </c>
      <c r="QF122" t="s">
        <v>7528</v>
      </c>
      <c r="QG122" t="s">
        <v>7681</v>
      </c>
      <c r="QH122">
        <v>2008</v>
      </c>
      <c r="QI122">
        <v>3</v>
      </c>
      <c r="QJ122">
        <v>1</v>
      </c>
      <c r="QK122" s="329">
        <v>39520</v>
      </c>
      <c r="QL122">
        <v>1</v>
      </c>
      <c r="QM122">
        <v>0</v>
      </c>
      <c r="QN122" t="s">
        <v>194</v>
      </c>
      <c r="QO122">
        <v>0</v>
      </c>
      <c r="QP122">
        <v>35</v>
      </c>
      <c r="QR122">
        <v>0</v>
      </c>
      <c r="QS122">
        <v>0</v>
      </c>
      <c r="QT122">
        <v>0</v>
      </c>
      <c r="QU122">
        <v>0</v>
      </c>
      <c r="QV122">
        <v>1</v>
      </c>
      <c r="QW122">
        <v>0</v>
      </c>
      <c r="QX122">
        <v>0</v>
      </c>
      <c r="QY122">
        <v>0</v>
      </c>
      <c r="QZ122">
        <v>0</v>
      </c>
      <c r="RA122">
        <v>0</v>
      </c>
      <c r="RB122">
        <v>0</v>
      </c>
      <c r="RC122">
        <v>0</v>
      </c>
      <c r="RD122">
        <v>0</v>
      </c>
      <c r="RE122">
        <v>0</v>
      </c>
      <c r="RF122">
        <v>0</v>
      </c>
      <c r="RG122">
        <v>0</v>
      </c>
      <c r="RH122">
        <v>0</v>
      </c>
      <c r="RI122">
        <v>1</v>
      </c>
      <c r="RJ122">
        <v>0</v>
      </c>
      <c r="RK122">
        <v>0</v>
      </c>
      <c r="RL122">
        <v>1</v>
      </c>
      <c r="RM122">
        <v>0</v>
      </c>
      <c r="RN122">
        <v>0</v>
      </c>
      <c r="RO122">
        <v>0</v>
      </c>
      <c r="RP122">
        <v>0</v>
      </c>
      <c r="RQ122">
        <v>0</v>
      </c>
      <c r="RR122">
        <v>0</v>
      </c>
      <c r="RS122">
        <v>0</v>
      </c>
      <c r="RT122">
        <v>0</v>
      </c>
      <c r="RU122">
        <v>0</v>
      </c>
      <c r="RV122">
        <f t="shared" si="3"/>
        <v>2</v>
      </c>
      <c r="RY122">
        <f t="shared" si="2"/>
        <v>7</v>
      </c>
    </row>
    <row r="123" spans="1:493" x14ac:dyDescent="0.3">
      <c r="A123">
        <v>71107</v>
      </c>
      <c r="B123">
        <v>146</v>
      </c>
      <c r="C123" t="s">
        <v>6793</v>
      </c>
      <c r="D123" t="s">
        <v>6793</v>
      </c>
      <c r="I123" t="s">
        <v>6793</v>
      </c>
      <c r="J123" t="s">
        <v>7515</v>
      </c>
      <c r="K123" t="s">
        <v>7516</v>
      </c>
      <c r="L123" t="s">
        <v>7515</v>
      </c>
      <c r="M123" t="s">
        <v>7515</v>
      </c>
      <c r="N123" t="s">
        <v>7515</v>
      </c>
      <c r="O123" t="s">
        <v>7515</v>
      </c>
      <c r="P123" t="s">
        <v>7515</v>
      </c>
      <c r="Q123" t="s">
        <v>7515</v>
      </c>
      <c r="R123" t="s">
        <v>7515</v>
      </c>
      <c r="S123" t="s">
        <v>7515</v>
      </c>
      <c r="T123" t="s">
        <v>7515</v>
      </c>
      <c r="U123" t="s">
        <v>7515</v>
      </c>
      <c r="V123" t="s">
        <v>7515</v>
      </c>
      <c r="W123" t="s">
        <v>7515</v>
      </c>
      <c r="X123" t="s">
        <v>7515</v>
      </c>
      <c r="Y123" t="s">
        <v>7515</v>
      </c>
      <c r="Z123" t="s">
        <v>7515</v>
      </c>
      <c r="AA123" t="s">
        <v>7515</v>
      </c>
      <c r="AB123" t="s">
        <v>7515</v>
      </c>
      <c r="AC123" t="s">
        <v>6796</v>
      </c>
      <c r="AK123" t="s">
        <v>6985</v>
      </c>
      <c r="AL123" t="s">
        <v>6793</v>
      </c>
      <c r="AM123" t="s">
        <v>6794</v>
      </c>
      <c r="AN123" t="s">
        <v>7680</v>
      </c>
      <c r="AO123">
        <v>0</v>
      </c>
      <c r="AP123">
        <v>20</v>
      </c>
      <c r="AQ123" t="s">
        <v>6988</v>
      </c>
      <c r="AR123" t="s">
        <v>6793</v>
      </c>
      <c r="AS123" t="s">
        <v>6793</v>
      </c>
      <c r="AT123" t="s">
        <v>6813</v>
      </c>
      <c r="AU123" t="s">
        <v>7531</v>
      </c>
      <c r="AV123" t="s">
        <v>7553</v>
      </c>
      <c r="AX123" t="s">
        <v>6794</v>
      </c>
      <c r="AY123" t="s">
        <v>6794</v>
      </c>
      <c r="AZ123" t="s">
        <v>6794</v>
      </c>
      <c r="BA123" t="s">
        <v>6794</v>
      </c>
      <c r="BB123" t="s">
        <v>6793</v>
      </c>
      <c r="BC123" t="s">
        <v>6793</v>
      </c>
      <c r="BD123" t="s">
        <v>6793</v>
      </c>
      <c r="BE123" t="s">
        <v>6794</v>
      </c>
      <c r="BF123" t="s">
        <v>6794</v>
      </c>
      <c r="BG123" t="s">
        <v>6794</v>
      </c>
      <c r="BH123" t="s">
        <v>6794</v>
      </c>
      <c r="BI123" t="s">
        <v>7028</v>
      </c>
      <c r="BJ123" t="s">
        <v>7025</v>
      </c>
      <c r="BK123" t="s">
        <v>6794</v>
      </c>
      <c r="BM123">
        <v>0</v>
      </c>
      <c r="BN123">
        <v>30</v>
      </c>
      <c r="BO123" t="s">
        <v>7533</v>
      </c>
      <c r="BP123" t="s">
        <v>6</v>
      </c>
      <c r="BQ123" t="s">
        <v>7028</v>
      </c>
      <c r="BR123" t="s">
        <v>7543</v>
      </c>
      <c r="BS123" t="s">
        <v>7516</v>
      </c>
      <c r="BT123" t="s">
        <v>7515</v>
      </c>
      <c r="BU123" t="s">
        <v>7515</v>
      </c>
      <c r="BV123" t="s">
        <v>7515</v>
      </c>
      <c r="BW123" t="s">
        <v>7515</v>
      </c>
      <c r="BX123" t="s">
        <v>7515</v>
      </c>
      <c r="BY123" t="s">
        <v>7515</v>
      </c>
      <c r="BZ123" t="s">
        <v>7515</v>
      </c>
      <c r="CA123" t="s">
        <v>7515</v>
      </c>
      <c r="CB123" t="s">
        <v>7515</v>
      </c>
      <c r="CC123" t="s">
        <v>7515</v>
      </c>
      <c r="CD123" t="s">
        <v>7515</v>
      </c>
      <c r="CE123" t="s">
        <v>6794</v>
      </c>
      <c r="CI123" t="s">
        <v>6793</v>
      </c>
      <c r="CJ123" t="s">
        <v>6793</v>
      </c>
      <c r="CK123" t="s">
        <v>6794</v>
      </c>
      <c r="CL123" t="s">
        <v>6793</v>
      </c>
      <c r="CM123" t="s">
        <v>6793</v>
      </c>
      <c r="CN123" t="s">
        <v>6794</v>
      </c>
      <c r="CO123" t="s">
        <v>6794</v>
      </c>
      <c r="CP123" t="s">
        <v>6793</v>
      </c>
      <c r="CQ123" t="s">
        <v>6794</v>
      </c>
      <c r="CR123" t="s">
        <v>7520</v>
      </c>
      <c r="CS123" t="s">
        <v>7521</v>
      </c>
      <c r="CT123" t="s">
        <v>7522</v>
      </c>
      <c r="CU123" t="s">
        <v>6793</v>
      </c>
      <c r="CV123">
        <v>1</v>
      </c>
      <c r="CW123">
        <v>2</v>
      </c>
      <c r="CX123">
        <v>3</v>
      </c>
      <c r="CY123" t="s">
        <v>6794</v>
      </c>
      <c r="EC123">
        <v>3</v>
      </c>
      <c r="EE123">
        <v>1</v>
      </c>
      <c r="EF123">
        <v>0</v>
      </c>
      <c r="EG123">
        <v>0</v>
      </c>
      <c r="EH123">
        <v>0</v>
      </c>
      <c r="EI123">
        <v>2</v>
      </c>
      <c r="EJ123">
        <v>0</v>
      </c>
      <c r="EK123">
        <v>0</v>
      </c>
      <c r="EL123" t="s">
        <v>6794</v>
      </c>
      <c r="EV123" t="s">
        <v>6793</v>
      </c>
      <c r="JJ123" t="s">
        <v>7524</v>
      </c>
      <c r="JK123" t="s">
        <v>7680</v>
      </c>
      <c r="JL123">
        <v>2</v>
      </c>
      <c r="JM123">
        <v>2008</v>
      </c>
      <c r="JO123" t="s">
        <v>7526</v>
      </c>
      <c r="JP123" t="s">
        <v>7526</v>
      </c>
      <c r="JQ123" t="s">
        <v>6794</v>
      </c>
      <c r="JR123" t="s">
        <v>6793</v>
      </c>
      <c r="PG123">
        <v>8</v>
      </c>
      <c r="PH123" t="s">
        <v>7515</v>
      </c>
      <c r="PI123" t="s">
        <v>7515</v>
      </c>
      <c r="PJ123" t="s">
        <v>7516</v>
      </c>
      <c r="PK123" t="s">
        <v>7515</v>
      </c>
      <c r="PL123" t="s">
        <v>7515</v>
      </c>
      <c r="PM123" t="s">
        <v>7515</v>
      </c>
      <c r="PN123" t="s">
        <v>7515</v>
      </c>
      <c r="PO123" t="s">
        <v>7515</v>
      </c>
      <c r="PP123" t="s">
        <v>7515</v>
      </c>
      <c r="PQ123" t="s">
        <v>7515</v>
      </c>
      <c r="PR123" t="s">
        <v>7515</v>
      </c>
      <c r="PS123" t="s">
        <v>7526</v>
      </c>
      <c r="PU123" t="s">
        <v>7526</v>
      </c>
      <c r="PV123" t="s">
        <v>7526</v>
      </c>
      <c r="PW123" t="s">
        <v>7515</v>
      </c>
      <c r="PX123" t="s">
        <v>7515</v>
      </c>
      <c r="PY123" t="s">
        <v>7515</v>
      </c>
      <c r="PZ123" t="s">
        <v>7515</v>
      </c>
      <c r="QA123" t="s">
        <v>7515</v>
      </c>
      <c r="QB123" t="s">
        <v>7515</v>
      </c>
      <c r="QC123" t="s">
        <v>7516</v>
      </c>
      <c r="QD123" t="s">
        <v>7528</v>
      </c>
      <c r="QE123" t="s">
        <v>7539</v>
      </c>
      <c r="QF123" t="s">
        <v>7528</v>
      </c>
      <c r="QG123" t="s">
        <v>7681</v>
      </c>
      <c r="QH123">
        <v>2008</v>
      </c>
      <c r="QI123">
        <v>2</v>
      </c>
      <c r="QJ123">
        <v>1</v>
      </c>
      <c r="QK123" s="329">
        <v>39491</v>
      </c>
      <c r="QL123">
        <v>1</v>
      </c>
      <c r="QM123">
        <v>0</v>
      </c>
      <c r="QN123" t="s">
        <v>194</v>
      </c>
      <c r="QO123">
        <v>0</v>
      </c>
      <c r="QP123">
        <v>35</v>
      </c>
      <c r="QQ123">
        <v>1</v>
      </c>
      <c r="QR123">
        <v>0</v>
      </c>
      <c r="QS123">
        <v>0</v>
      </c>
      <c r="QT123">
        <v>0</v>
      </c>
      <c r="QU123">
        <v>0</v>
      </c>
      <c r="QV123">
        <v>0</v>
      </c>
      <c r="QW123">
        <v>0</v>
      </c>
      <c r="QX123">
        <v>0</v>
      </c>
      <c r="QY123">
        <v>0</v>
      </c>
      <c r="QZ123">
        <v>0</v>
      </c>
      <c r="RA123">
        <v>0</v>
      </c>
      <c r="RB123">
        <v>0</v>
      </c>
      <c r="RC123">
        <v>0</v>
      </c>
      <c r="RD123">
        <v>0</v>
      </c>
      <c r="RE123">
        <v>0</v>
      </c>
      <c r="RF123">
        <v>1</v>
      </c>
      <c r="RG123">
        <v>0</v>
      </c>
      <c r="RH123">
        <v>0</v>
      </c>
      <c r="RI123">
        <v>0</v>
      </c>
      <c r="RJ123">
        <v>0</v>
      </c>
      <c r="RK123">
        <v>0</v>
      </c>
      <c r="RL123">
        <v>0</v>
      </c>
      <c r="RM123">
        <v>0</v>
      </c>
      <c r="RN123">
        <v>0</v>
      </c>
      <c r="RO123">
        <v>0</v>
      </c>
      <c r="RP123">
        <v>0</v>
      </c>
      <c r="RQ123">
        <v>0</v>
      </c>
      <c r="RR123">
        <v>0</v>
      </c>
      <c r="RS123">
        <v>0</v>
      </c>
      <c r="RT123">
        <v>0</v>
      </c>
      <c r="RU123">
        <v>0</v>
      </c>
      <c r="RV123">
        <f t="shared" si="3"/>
        <v>2</v>
      </c>
      <c r="RY123">
        <f t="shared" si="2"/>
        <v>2</v>
      </c>
    </row>
    <row r="124" spans="1:493" x14ac:dyDescent="0.3">
      <c r="A124">
        <v>71108</v>
      </c>
      <c r="B124">
        <v>147</v>
      </c>
      <c r="C124" t="s">
        <v>6793</v>
      </c>
      <c r="D124" t="s">
        <v>6793</v>
      </c>
      <c r="I124" t="s">
        <v>6793</v>
      </c>
      <c r="J124" t="s">
        <v>7515</v>
      </c>
      <c r="K124" t="s">
        <v>7516</v>
      </c>
      <c r="L124" t="s">
        <v>7515</v>
      </c>
      <c r="M124" t="s">
        <v>7515</v>
      </c>
      <c r="N124" t="s">
        <v>7515</v>
      </c>
      <c r="O124" t="s">
        <v>7515</v>
      </c>
      <c r="P124" t="s">
        <v>7515</v>
      </c>
      <c r="Q124" t="s">
        <v>7515</v>
      </c>
      <c r="R124" t="s">
        <v>7515</v>
      </c>
      <c r="S124" t="s">
        <v>7516</v>
      </c>
      <c r="T124" t="s">
        <v>7515</v>
      </c>
      <c r="U124" t="s">
        <v>7515</v>
      </c>
      <c r="V124" t="s">
        <v>7515</v>
      </c>
      <c r="W124" t="s">
        <v>7515</v>
      </c>
      <c r="X124" t="s">
        <v>7515</v>
      </c>
      <c r="Y124" t="s">
        <v>7515</v>
      </c>
      <c r="Z124" t="s">
        <v>7515</v>
      </c>
      <c r="AA124" t="s">
        <v>7515</v>
      </c>
      <c r="AB124" t="s">
        <v>7515</v>
      </c>
      <c r="AC124" t="s">
        <v>7517</v>
      </c>
      <c r="AF124">
        <v>0</v>
      </c>
      <c r="AG124">
        <v>10</v>
      </c>
      <c r="AH124" t="s">
        <v>6845</v>
      </c>
      <c r="AK124" t="s">
        <v>6993</v>
      </c>
      <c r="AL124" t="s">
        <v>6794</v>
      </c>
      <c r="AM124" t="s">
        <v>6794</v>
      </c>
      <c r="AN124" t="s">
        <v>6</v>
      </c>
      <c r="AQ124" t="s">
        <v>7568</v>
      </c>
      <c r="AT124" t="s">
        <v>6813</v>
      </c>
      <c r="AU124" t="s">
        <v>7531</v>
      </c>
      <c r="AV124" t="s">
        <v>6991</v>
      </c>
      <c r="AX124" t="s">
        <v>6794</v>
      </c>
      <c r="AY124" t="s">
        <v>6794</v>
      </c>
      <c r="AZ124" t="s">
        <v>6794</v>
      </c>
      <c r="BA124" t="s">
        <v>6793</v>
      </c>
      <c r="BC124" t="s">
        <v>6794</v>
      </c>
      <c r="BD124" t="s">
        <v>6794</v>
      </c>
      <c r="BE124" t="s">
        <v>6794</v>
      </c>
      <c r="BF124" t="s">
        <v>6794</v>
      </c>
      <c r="BG124" t="s">
        <v>6794</v>
      </c>
      <c r="BH124" t="s">
        <v>6794</v>
      </c>
      <c r="BI124" t="s">
        <v>7024</v>
      </c>
      <c r="BJ124" t="s">
        <v>7625</v>
      </c>
      <c r="BK124" t="s">
        <v>6794</v>
      </c>
      <c r="BM124" t="s">
        <v>7547</v>
      </c>
      <c r="BN124" t="s">
        <v>6</v>
      </c>
      <c r="BO124" t="s">
        <v>7519</v>
      </c>
      <c r="BP124" t="s">
        <v>6</v>
      </c>
      <c r="BQ124" t="s">
        <v>7559</v>
      </c>
      <c r="BR124" t="s">
        <v>6</v>
      </c>
      <c r="CE124" t="s">
        <v>6794</v>
      </c>
      <c r="CI124" t="s">
        <v>6793</v>
      </c>
      <c r="CJ124" t="s">
        <v>6793</v>
      </c>
      <c r="CK124" t="s">
        <v>6794</v>
      </c>
      <c r="CL124" t="s">
        <v>6794</v>
      </c>
      <c r="CM124" t="s">
        <v>6794</v>
      </c>
      <c r="CN124" t="s">
        <v>6794</v>
      </c>
      <c r="CO124" t="s">
        <v>6794</v>
      </c>
      <c r="CP124" t="s">
        <v>6794</v>
      </c>
      <c r="CQ124" t="s">
        <v>6794</v>
      </c>
      <c r="CR124" t="s">
        <v>7520</v>
      </c>
      <c r="CS124" t="s">
        <v>7521</v>
      </c>
      <c r="CT124" t="s">
        <v>6966</v>
      </c>
      <c r="CU124" t="s">
        <v>6793</v>
      </c>
      <c r="CV124">
        <v>3</v>
      </c>
      <c r="CW124">
        <v>4</v>
      </c>
      <c r="CX124">
        <v>3</v>
      </c>
      <c r="CY124" t="s">
        <v>6794</v>
      </c>
      <c r="EC124">
        <v>2</v>
      </c>
      <c r="EE124">
        <v>0</v>
      </c>
      <c r="EF124">
        <v>0</v>
      </c>
      <c r="EG124">
        <v>0</v>
      </c>
      <c r="EH124">
        <v>0</v>
      </c>
      <c r="EI124">
        <v>1</v>
      </c>
      <c r="EJ124">
        <v>1</v>
      </c>
      <c r="EK124">
        <v>0</v>
      </c>
      <c r="EL124" t="s">
        <v>6794</v>
      </c>
      <c r="EV124" t="s">
        <v>6794</v>
      </c>
      <c r="PS124" t="s">
        <v>7526</v>
      </c>
      <c r="PT124" t="s">
        <v>7526</v>
      </c>
      <c r="PU124" t="s">
        <v>7527</v>
      </c>
      <c r="PV124" t="s">
        <v>7526</v>
      </c>
      <c r="PW124" t="s">
        <v>7515</v>
      </c>
      <c r="PX124" t="s">
        <v>7515</v>
      </c>
      <c r="PY124" t="s">
        <v>7515</v>
      </c>
      <c r="PZ124" t="s">
        <v>7515</v>
      </c>
      <c r="QA124" t="s">
        <v>7515</v>
      </c>
      <c r="QB124" t="s">
        <v>7515</v>
      </c>
      <c r="QC124" t="s">
        <v>7516</v>
      </c>
      <c r="QD124" t="s">
        <v>7528</v>
      </c>
      <c r="QE124" t="s">
        <v>7539</v>
      </c>
      <c r="QF124" t="s">
        <v>7528</v>
      </c>
      <c r="QG124" t="s">
        <v>7681</v>
      </c>
      <c r="QH124">
        <v>2008</v>
      </c>
      <c r="QI124">
        <v>11</v>
      </c>
      <c r="QJ124">
        <v>1</v>
      </c>
      <c r="QK124" s="329">
        <v>39753</v>
      </c>
      <c r="QL124">
        <v>0</v>
      </c>
      <c r="QM124">
        <v>1</v>
      </c>
      <c r="QN124" t="s">
        <v>212</v>
      </c>
      <c r="QO124">
        <v>2008</v>
      </c>
      <c r="QP124">
        <v>50</v>
      </c>
      <c r="RV124">
        <f t="shared" si="3"/>
        <v>0</v>
      </c>
      <c r="RY124">
        <f t="shared" si="2"/>
        <v>7</v>
      </c>
    </row>
    <row r="125" spans="1:493" x14ac:dyDescent="0.3">
      <c r="A125">
        <v>71109</v>
      </c>
      <c r="B125">
        <v>148</v>
      </c>
      <c r="C125" t="s">
        <v>6793</v>
      </c>
      <c r="D125" t="s">
        <v>6793</v>
      </c>
      <c r="I125" t="s">
        <v>6793</v>
      </c>
      <c r="J125" t="s">
        <v>7516</v>
      </c>
      <c r="K125" t="s">
        <v>7515</v>
      </c>
      <c r="L125" t="s">
        <v>7515</v>
      </c>
      <c r="M125" t="s">
        <v>7515</v>
      </c>
      <c r="N125" t="s">
        <v>7515</v>
      </c>
      <c r="O125" t="s">
        <v>7515</v>
      </c>
      <c r="P125" t="s">
        <v>7515</v>
      </c>
      <c r="Q125" t="s">
        <v>7515</v>
      </c>
      <c r="R125" t="s">
        <v>7515</v>
      </c>
      <c r="S125" t="s">
        <v>7515</v>
      </c>
      <c r="T125" t="s">
        <v>7515</v>
      </c>
      <c r="U125" t="s">
        <v>7515</v>
      </c>
      <c r="V125" t="s">
        <v>7515</v>
      </c>
      <c r="W125" t="s">
        <v>7515</v>
      </c>
      <c r="X125" t="s">
        <v>7515</v>
      </c>
      <c r="Y125" t="s">
        <v>7515</v>
      </c>
      <c r="Z125" t="s">
        <v>7515</v>
      </c>
      <c r="AA125" t="s">
        <v>7516</v>
      </c>
      <c r="AB125" t="s">
        <v>7515</v>
      </c>
      <c r="AC125" t="s">
        <v>6796</v>
      </c>
      <c r="AK125" t="s">
        <v>6985</v>
      </c>
      <c r="AL125" t="s">
        <v>6793</v>
      </c>
      <c r="AM125" t="s">
        <v>6794</v>
      </c>
      <c r="AN125" t="s">
        <v>7680</v>
      </c>
      <c r="AO125">
        <v>0</v>
      </c>
      <c r="AP125">
        <v>11</v>
      </c>
      <c r="AQ125" t="s">
        <v>6988</v>
      </c>
      <c r="AR125" t="s">
        <v>6793</v>
      </c>
      <c r="AS125" t="s">
        <v>6793</v>
      </c>
      <c r="AT125" t="s">
        <v>6813</v>
      </c>
      <c r="AU125" t="s">
        <v>7531</v>
      </c>
      <c r="AV125" t="s">
        <v>6991</v>
      </c>
      <c r="AX125" t="s">
        <v>6794</v>
      </c>
      <c r="AY125" t="s">
        <v>6794</v>
      </c>
      <c r="AZ125" t="s">
        <v>6793</v>
      </c>
      <c r="BA125" t="s">
        <v>6793</v>
      </c>
      <c r="BB125" t="s">
        <v>6793</v>
      </c>
      <c r="BC125" t="s">
        <v>6793</v>
      </c>
      <c r="BD125" t="s">
        <v>6793</v>
      </c>
      <c r="BE125" t="s">
        <v>6794</v>
      </c>
      <c r="BF125" t="s">
        <v>6794</v>
      </c>
      <c r="BG125" t="s">
        <v>6794</v>
      </c>
      <c r="BH125" t="s">
        <v>6794</v>
      </c>
      <c r="BI125" t="s">
        <v>7022</v>
      </c>
      <c r="BJ125" t="s">
        <v>7025</v>
      </c>
      <c r="BK125" t="s">
        <v>6794</v>
      </c>
      <c r="BM125">
        <v>50</v>
      </c>
      <c r="BN125" t="s">
        <v>6</v>
      </c>
      <c r="BO125" t="s">
        <v>7533</v>
      </c>
      <c r="BP125" t="s">
        <v>6</v>
      </c>
      <c r="BQ125" t="s">
        <v>7559</v>
      </c>
      <c r="BR125" t="s">
        <v>7543</v>
      </c>
      <c r="BS125" t="s">
        <v>7515</v>
      </c>
      <c r="BT125" t="s">
        <v>7515</v>
      </c>
      <c r="BU125" t="s">
        <v>7516</v>
      </c>
      <c r="BV125" t="s">
        <v>7515</v>
      </c>
      <c r="BW125" t="s">
        <v>7515</v>
      </c>
      <c r="BX125" t="s">
        <v>7515</v>
      </c>
      <c r="BY125" t="s">
        <v>7515</v>
      </c>
      <c r="BZ125" t="s">
        <v>7515</v>
      </c>
      <c r="CA125" t="s">
        <v>7515</v>
      </c>
      <c r="CB125" t="s">
        <v>7515</v>
      </c>
      <c r="CC125" t="s">
        <v>7515</v>
      </c>
      <c r="CD125" t="s">
        <v>7515</v>
      </c>
      <c r="CE125" t="s">
        <v>6794</v>
      </c>
      <c r="CI125" t="s">
        <v>6793</v>
      </c>
      <c r="CJ125" t="s">
        <v>6966</v>
      </c>
      <c r="CK125" t="s">
        <v>6794</v>
      </c>
      <c r="CL125" t="s">
        <v>6794</v>
      </c>
      <c r="CM125" t="s">
        <v>6794</v>
      </c>
      <c r="CN125" t="s">
        <v>6794</v>
      </c>
      <c r="CO125" t="s">
        <v>6794</v>
      </c>
      <c r="CP125" t="s">
        <v>6793</v>
      </c>
      <c r="CQ125" t="s">
        <v>6794</v>
      </c>
      <c r="CR125" t="s">
        <v>7520</v>
      </c>
      <c r="CS125" t="s">
        <v>7521</v>
      </c>
      <c r="CT125" t="s">
        <v>7522</v>
      </c>
      <c r="CU125" t="s">
        <v>6793</v>
      </c>
      <c r="CV125">
        <v>2</v>
      </c>
      <c r="CW125">
        <v>3</v>
      </c>
      <c r="CX125">
        <v>2</v>
      </c>
      <c r="CY125" t="s">
        <v>6794</v>
      </c>
      <c r="EC125">
        <v>5</v>
      </c>
      <c r="EE125">
        <v>0</v>
      </c>
      <c r="EF125">
        <v>2</v>
      </c>
      <c r="EG125">
        <v>1</v>
      </c>
      <c r="EH125">
        <v>0</v>
      </c>
      <c r="EI125">
        <v>0</v>
      </c>
      <c r="EJ125">
        <v>1</v>
      </c>
      <c r="EK125">
        <v>1</v>
      </c>
      <c r="EL125" t="s">
        <v>6794</v>
      </c>
      <c r="EV125" t="s">
        <v>6794</v>
      </c>
      <c r="PS125" t="s">
        <v>7526</v>
      </c>
      <c r="PT125" t="s">
        <v>7526</v>
      </c>
      <c r="PU125" t="s">
        <v>7526</v>
      </c>
      <c r="PV125" t="s">
        <v>7527</v>
      </c>
      <c r="PW125" t="s">
        <v>7515</v>
      </c>
      <c r="PX125" t="s">
        <v>7515</v>
      </c>
      <c r="PY125" t="s">
        <v>7515</v>
      </c>
      <c r="PZ125" t="s">
        <v>7515</v>
      </c>
      <c r="QA125" t="s">
        <v>7515</v>
      </c>
      <c r="QB125" t="s">
        <v>7515</v>
      </c>
      <c r="QC125" t="s">
        <v>7516</v>
      </c>
      <c r="QD125" t="s">
        <v>7528</v>
      </c>
      <c r="QE125" t="s">
        <v>7539</v>
      </c>
      <c r="QF125" t="s">
        <v>7528</v>
      </c>
      <c r="QG125" t="s">
        <v>7681</v>
      </c>
      <c r="QH125">
        <v>2008</v>
      </c>
      <c r="QI125">
        <v>5</v>
      </c>
      <c r="QJ125">
        <v>1</v>
      </c>
      <c r="QK125" s="329">
        <v>39574</v>
      </c>
      <c r="QL125">
        <v>1</v>
      </c>
      <c r="QM125">
        <v>0</v>
      </c>
      <c r="QN125" t="s">
        <v>194</v>
      </c>
      <c r="QO125">
        <v>0</v>
      </c>
      <c r="QP125">
        <v>35</v>
      </c>
      <c r="RV125">
        <f t="shared" si="3"/>
        <v>4</v>
      </c>
      <c r="RY125">
        <f t="shared" si="2"/>
        <v>5</v>
      </c>
    </row>
    <row r="126" spans="1:493" x14ac:dyDescent="0.3">
      <c r="A126">
        <v>71110</v>
      </c>
      <c r="B126">
        <v>149</v>
      </c>
      <c r="C126" t="s">
        <v>6793</v>
      </c>
      <c r="D126" t="s">
        <v>6793</v>
      </c>
      <c r="I126" t="s">
        <v>6793</v>
      </c>
      <c r="J126" t="s">
        <v>7515</v>
      </c>
      <c r="K126" t="s">
        <v>7516</v>
      </c>
      <c r="L126" t="s">
        <v>7515</v>
      </c>
      <c r="M126" t="s">
        <v>7515</v>
      </c>
      <c r="N126" t="s">
        <v>7515</v>
      </c>
      <c r="O126" t="s">
        <v>7515</v>
      </c>
      <c r="P126" t="s">
        <v>7515</v>
      </c>
      <c r="Q126" t="s">
        <v>7515</v>
      </c>
      <c r="R126" t="s">
        <v>7515</v>
      </c>
      <c r="S126" t="s">
        <v>7515</v>
      </c>
      <c r="T126" t="s">
        <v>7515</v>
      </c>
      <c r="U126" t="s">
        <v>7515</v>
      </c>
      <c r="V126" t="s">
        <v>7515</v>
      </c>
      <c r="W126" t="s">
        <v>7515</v>
      </c>
      <c r="X126" t="s">
        <v>7515</v>
      </c>
      <c r="Y126" t="s">
        <v>7515</v>
      </c>
      <c r="Z126" t="s">
        <v>7515</v>
      </c>
      <c r="AA126" t="s">
        <v>7515</v>
      </c>
      <c r="AB126" t="s">
        <v>7515</v>
      </c>
      <c r="AC126" t="s">
        <v>7517</v>
      </c>
      <c r="AF126">
        <v>0</v>
      </c>
      <c r="AG126">
        <v>10</v>
      </c>
      <c r="AH126" t="s">
        <v>7550</v>
      </c>
      <c r="AI126" t="s">
        <v>7680</v>
      </c>
      <c r="AJ126">
        <v>4</v>
      </c>
      <c r="AK126" t="s">
        <v>6993</v>
      </c>
      <c r="AL126" t="s">
        <v>6794</v>
      </c>
      <c r="AM126" t="s">
        <v>6794</v>
      </c>
      <c r="AN126" t="s">
        <v>7680</v>
      </c>
      <c r="AO126">
        <v>0</v>
      </c>
      <c r="AP126">
        <v>40</v>
      </c>
      <c r="AQ126" t="s">
        <v>7568</v>
      </c>
      <c r="AT126" t="s">
        <v>6814</v>
      </c>
      <c r="AV126" t="s">
        <v>6991</v>
      </c>
      <c r="AW126" t="s">
        <v>7551</v>
      </c>
      <c r="AX126" t="s">
        <v>6793</v>
      </c>
      <c r="AY126" t="s">
        <v>6793</v>
      </c>
      <c r="AZ126" t="s">
        <v>6793</v>
      </c>
      <c r="BA126" t="s">
        <v>6793</v>
      </c>
      <c r="BC126" t="s">
        <v>6794</v>
      </c>
      <c r="BD126" t="s">
        <v>6794</v>
      </c>
      <c r="BE126" t="s">
        <v>6794</v>
      </c>
      <c r="BF126" t="s">
        <v>6794</v>
      </c>
      <c r="BG126" t="s">
        <v>6794</v>
      </c>
      <c r="BH126" t="s">
        <v>6794</v>
      </c>
      <c r="BI126" t="s">
        <v>7025</v>
      </c>
      <c r="BJ126" t="s">
        <v>7021</v>
      </c>
      <c r="BK126" t="s">
        <v>6794</v>
      </c>
      <c r="BM126">
        <v>10</v>
      </c>
      <c r="BN126">
        <v>50</v>
      </c>
      <c r="BO126" t="s">
        <v>7519</v>
      </c>
      <c r="BP126" t="s">
        <v>7601</v>
      </c>
      <c r="BQ126" t="s">
        <v>7024</v>
      </c>
      <c r="BR126" t="s">
        <v>7594</v>
      </c>
      <c r="BS126" t="s">
        <v>7515</v>
      </c>
      <c r="BT126" t="s">
        <v>7515</v>
      </c>
      <c r="BU126" t="s">
        <v>7515</v>
      </c>
      <c r="BV126" t="s">
        <v>7515</v>
      </c>
      <c r="BW126" t="s">
        <v>7515</v>
      </c>
      <c r="BX126" t="s">
        <v>7515</v>
      </c>
      <c r="BY126" t="s">
        <v>7515</v>
      </c>
      <c r="BZ126" t="s">
        <v>7515</v>
      </c>
      <c r="CA126" t="s">
        <v>7515</v>
      </c>
      <c r="CB126" t="s">
        <v>7516</v>
      </c>
      <c r="CC126" t="s">
        <v>7515</v>
      </c>
      <c r="CD126" t="s">
        <v>7515</v>
      </c>
      <c r="CE126" t="s">
        <v>6793</v>
      </c>
      <c r="CI126" t="s">
        <v>6793</v>
      </c>
      <c r="CJ126" t="s">
        <v>6793</v>
      </c>
      <c r="CK126" t="s">
        <v>6794</v>
      </c>
      <c r="CL126" t="s">
        <v>6793</v>
      </c>
      <c r="CM126" t="s">
        <v>6793</v>
      </c>
      <c r="CN126" t="s">
        <v>6794</v>
      </c>
      <c r="CO126" t="s">
        <v>6794</v>
      </c>
      <c r="CP126" t="s">
        <v>6793</v>
      </c>
      <c r="CQ126" t="s">
        <v>6794</v>
      </c>
      <c r="CR126" t="s">
        <v>7545</v>
      </c>
      <c r="CS126" t="s">
        <v>7521</v>
      </c>
      <c r="CT126" t="s">
        <v>7522</v>
      </c>
      <c r="CU126" t="s">
        <v>6793</v>
      </c>
      <c r="CV126">
        <v>1</v>
      </c>
      <c r="CW126">
        <v>2</v>
      </c>
      <c r="CX126">
        <v>3</v>
      </c>
      <c r="CY126" t="s">
        <v>6794</v>
      </c>
      <c r="EC126">
        <v>1</v>
      </c>
      <c r="ED126" t="s">
        <v>7523</v>
      </c>
      <c r="EL126" t="s">
        <v>6794</v>
      </c>
      <c r="EV126" t="s">
        <v>6793</v>
      </c>
      <c r="OX126" t="s">
        <v>6</v>
      </c>
      <c r="OY126" t="s">
        <v>6</v>
      </c>
      <c r="PB126" t="s">
        <v>6</v>
      </c>
      <c r="PE126" t="s">
        <v>6966</v>
      </c>
      <c r="PS126" t="s">
        <v>7526</v>
      </c>
      <c r="PT126" t="s">
        <v>7526</v>
      </c>
      <c r="PU126" t="s">
        <v>7526</v>
      </c>
      <c r="PV126" t="s">
        <v>7526</v>
      </c>
      <c r="PW126" t="s">
        <v>7515</v>
      </c>
      <c r="PX126" t="s">
        <v>7515</v>
      </c>
      <c r="PY126" t="s">
        <v>7515</v>
      </c>
      <c r="PZ126" t="s">
        <v>7515</v>
      </c>
      <c r="QA126" t="s">
        <v>7515</v>
      </c>
      <c r="QB126" t="s">
        <v>7515</v>
      </c>
      <c r="QC126" t="s">
        <v>7516</v>
      </c>
      <c r="QD126" t="s">
        <v>7528</v>
      </c>
      <c r="QE126" t="s">
        <v>7529</v>
      </c>
      <c r="QF126" t="s">
        <v>7528</v>
      </c>
      <c r="QG126" t="s">
        <v>7681</v>
      </c>
      <c r="QH126">
        <v>2008</v>
      </c>
      <c r="QI126">
        <v>1</v>
      </c>
      <c r="QJ126">
        <v>1</v>
      </c>
      <c r="QK126" s="329">
        <v>39472</v>
      </c>
      <c r="QL126">
        <v>0</v>
      </c>
      <c r="QM126">
        <v>1</v>
      </c>
      <c r="QN126" t="s">
        <v>194</v>
      </c>
      <c r="QO126">
        <v>0</v>
      </c>
      <c r="QP126">
        <v>35</v>
      </c>
      <c r="QR126">
        <v>1</v>
      </c>
      <c r="QS126">
        <v>0</v>
      </c>
      <c r="QT126">
        <v>0</v>
      </c>
      <c r="QU126">
        <v>0</v>
      </c>
      <c r="QV126">
        <v>0</v>
      </c>
      <c r="QW126">
        <v>0</v>
      </c>
      <c r="QX126">
        <v>0</v>
      </c>
      <c r="QY126">
        <v>0</v>
      </c>
      <c r="QZ126">
        <v>0</v>
      </c>
      <c r="RA126">
        <v>0</v>
      </c>
      <c r="RB126">
        <v>0</v>
      </c>
      <c r="RC126">
        <v>0</v>
      </c>
      <c r="RD126">
        <v>0</v>
      </c>
      <c r="RE126">
        <v>0</v>
      </c>
      <c r="RF126">
        <v>0</v>
      </c>
      <c r="RG126">
        <v>0</v>
      </c>
      <c r="RH126">
        <v>0</v>
      </c>
      <c r="RI126">
        <v>0</v>
      </c>
      <c r="RJ126">
        <v>0</v>
      </c>
      <c r="RK126">
        <v>0</v>
      </c>
      <c r="RL126">
        <v>0</v>
      </c>
      <c r="RM126">
        <v>0</v>
      </c>
      <c r="RN126">
        <v>0</v>
      </c>
      <c r="RO126">
        <v>0</v>
      </c>
      <c r="RP126">
        <v>0</v>
      </c>
      <c r="RQ126">
        <v>0</v>
      </c>
      <c r="RR126">
        <v>0</v>
      </c>
      <c r="RS126">
        <v>0</v>
      </c>
      <c r="RT126">
        <v>0</v>
      </c>
      <c r="RU126">
        <v>0</v>
      </c>
      <c r="RV126">
        <f t="shared" si="3"/>
        <v>1</v>
      </c>
      <c r="RY126">
        <f t="shared" si="2"/>
        <v>1</v>
      </c>
    </row>
    <row r="127" spans="1:493" x14ac:dyDescent="0.3">
      <c r="A127">
        <v>71111</v>
      </c>
      <c r="B127">
        <v>150</v>
      </c>
      <c r="C127" t="s">
        <v>6793</v>
      </c>
      <c r="D127" t="s">
        <v>6793</v>
      </c>
      <c r="I127" t="s">
        <v>6793</v>
      </c>
      <c r="J127" t="s">
        <v>7515</v>
      </c>
      <c r="K127" t="s">
        <v>7516</v>
      </c>
      <c r="L127" t="s">
        <v>7515</v>
      </c>
      <c r="M127" t="s">
        <v>7515</v>
      </c>
      <c r="N127" t="s">
        <v>7515</v>
      </c>
      <c r="O127" t="s">
        <v>7515</v>
      </c>
      <c r="P127" t="s">
        <v>7515</v>
      </c>
      <c r="Q127" t="s">
        <v>7515</v>
      </c>
      <c r="R127" t="s">
        <v>7515</v>
      </c>
      <c r="S127" t="s">
        <v>7515</v>
      </c>
      <c r="T127" t="s">
        <v>7515</v>
      </c>
      <c r="U127" t="s">
        <v>7515</v>
      </c>
      <c r="V127" t="s">
        <v>7515</v>
      </c>
      <c r="W127" t="s">
        <v>7515</v>
      </c>
      <c r="X127" t="s">
        <v>7515</v>
      </c>
      <c r="Y127" t="s">
        <v>7515</v>
      </c>
      <c r="Z127" t="s">
        <v>7515</v>
      </c>
      <c r="AA127" t="s">
        <v>7515</v>
      </c>
      <c r="AB127" t="s">
        <v>7515</v>
      </c>
      <c r="AC127" t="s">
        <v>6796</v>
      </c>
      <c r="AK127" t="s">
        <v>6985</v>
      </c>
      <c r="AL127" t="s">
        <v>6793</v>
      </c>
      <c r="AM127" t="s">
        <v>6793</v>
      </c>
      <c r="AN127" t="s">
        <v>6</v>
      </c>
      <c r="AQ127" t="s">
        <v>6988</v>
      </c>
      <c r="AR127" t="s">
        <v>6793</v>
      </c>
      <c r="AS127" t="s">
        <v>6793</v>
      </c>
      <c r="AT127" t="s">
        <v>6813</v>
      </c>
      <c r="AU127" t="s">
        <v>6</v>
      </c>
      <c r="AV127" t="s">
        <v>6991</v>
      </c>
      <c r="AX127" t="s">
        <v>6794</v>
      </c>
      <c r="AY127" t="s">
        <v>6794</v>
      </c>
      <c r="AZ127" t="s">
        <v>6794</v>
      </c>
      <c r="BA127" t="s">
        <v>6793</v>
      </c>
      <c r="BB127" t="s">
        <v>6794</v>
      </c>
      <c r="BC127" t="s">
        <v>6794</v>
      </c>
      <c r="BD127" t="s">
        <v>6794</v>
      </c>
      <c r="BE127" t="s">
        <v>6794</v>
      </c>
      <c r="BF127" t="s">
        <v>6794</v>
      </c>
      <c r="BG127" t="s">
        <v>6794</v>
      </c>
      <c r="BH127" t="s">
        <v>6794</v>
      </c>
      <c r="BI127" t="s">
        <v>7024</v>
      </c>
      <c r="BJ127" t="s">
        <v>7027</v>
      </c>
      <c r="BK127" t="s">
        <v>6794</v>
      </c>
      <c r="BM127" t="s">
        <v>7547</v>
      </c>
      <c r="BN127" t="s">
        <v>6</v>
      </c>
      <c r="BO127" t="s">
        <v>7519</v>
      </c>
      <c r="BP127" t="s">
        <v>7542</v>
      </c>
      <c r="BQ127" t="s">
        <v>7024</v>
      </c>
      <c r="BR127" t="s">
        <v>7543</v>
      </c>
      <c r="BS127" t="s">
        <v>7516</v>
      </c>
      <c r="BT127" t="s">
        <v>7515</v>
      </c>
      <c r="BU127" t="s">
        <v>7515</v>
      </c>
      <c r="BV127" t="s">
        <v>7515</v>
      </c>
      <c r="BW127" t="s">
        <v>7515</v>
      </c>
      <c r="BX127" t="s">
        <v>7515</v>
      </c>
      <c r="BY127" t="s">
        <v>7515</v>
      </c>
      <c r="BZ127" t="s">
        <v>7515</v>
      </c>
      <c r="CA127" t="s">
        <v>7515</v>
      </c>
      <c r="CB127" t="s">
        <v>7515</v>
      </c>
      <c r="CC127" t="s">
        <v>7515</v>
      </c>
      <c r="CD127" t="s">
        <v>7515</v>
      </c>
      <c r="CE127" t="s">
        <v>6794</v>
      </c>
      <c r="CI127" t="s">
        <v>6794</v>
      </c>
      <c r="CJ127" t="s">
        <v>6794</v>
      </c>
      <c r="CK127" t="s">
        <v>6794</v>
      </c>
      <c r="CL127" t="s">
        <v>6794</v>
      </c>
      <c r="CM127" t="s">
        <v>6794</v>
      </c>
      <c r="CN127" t="s">
        <v>6794</v>
      </c>
      <c r="CO127" t="s">
        <v>6794</v>
      </c>
      <c r="CP127" t="s">
        <v>6793</v>
      </c>
      <c r="CQ127" t="s">
        <v>6794</v>
      </c>
      <c r="CR127" t="s">
        <v>7520</v>
      </c>
      <c r="CS127" t="s">
        <v>7546</v>
      </c>
      <c r="CT127" t="s">
        <v>6966</v>
      </c>
      <c r="CU127" t="s">
        <v>6793</v>
      </c>
      <c r="CV127">
        <v>2</v>
      </c>
      <c r="CW127">
        <v>2</v>
      </c>
      <c r="CX127">
        <v>2</v>
      </c>
      <c r="CY127" t="s">
        <v>6793</v>
      </c>
      <c r="CZ127">
        <v>2</v>
      </c>
      <c r="DA127" t="s">
        <v>7680</v>
      </c>
      <c r="DB127">
        <v>8</v>
      </c>
      <c r="DC127">
        <v>2006</v>
      </c>
      <c r="DD127" t="s">
        <v>7577</v>
      </c>
      <c r="DE127" t="s">
        <v>7680</v>
      </c>
      <c r="DF127">
        <v>8</v>
      </c>
      <c r="DG127">
        <v>2006</v>
      </c>
      <c r="DH127" t="s">
        <v>7680</v>
      </c>
      <c r="DI127">
        <v>6</v>
      </c>
      <c r="DJ127">
        <v>2007</v>
      </c>
      <c r="DK127" t="s">
        <v>7577</v>
      </c>
      <c r="DL127" t="s">
        <v>7680</v>
      </c>
      <c r="DM127">
        <v>7</v>
      </c>
      <c r="DN127">
        <v>2007</v>
      </c>
      <c r="EC127">
        <v>2</v>
      </c>
      <c r="EE127">
        <v>0</v>
      </c>
      <c r="EF127">
        <v>0</v>
      </c>
      <c r="EG127">
        <v>1</v>
      </c>
      <c r="EH127">
        <v>0</v>
      </c>
      <c r="EI127">
        <v>0</v>
      </c>
      <c r="EJ127">
        <v>0</v>
      </c>
      <c r="EK127">
        <v>1</v>
      </c>
      <c r="EL127" t="s">
        <v>6794</v>
      </c>
      <c r="EV127" t="s">
        <v>6794</v>
      </c>
      <c r="PS127" t="s">
        <v>7526</v>
      </c>
      <c r="PT127" t="s">
        <v>6</v>
      </c>
      <c r="PU127" t="s">
        <v>7527</v>
      </c>
      <c r="PV127" t="s">
        <v>7526</v>
      </c>
      <c r="PW127" t="s">
        <v>7515</v>
      </c>
      <c r="PX127" t="s">
        <v>7515</v>
      </c>
      <c r="PY127" t="s">
        <v>7515</v>
      </c>
      <c r="PZ127" t="s">
        <v>7515</v>
      </c>
      <c r="QA127" t="s">
        <v>7516</v>
      </c>
      <c r="QB127" t="s">
        <v>7515</v>
      </c>
      <c r="QC127" t="s">
        <v>7515</v>
      </c>
      <c r="QD127" t="s">
        <v>7528</v>
      </c>
      <c r="QE127" t="s">
        <v>7529</v>
      </c>
      <c r="QF127" t="s">
        <v>7528</v>
      </c>
      <c r="QG127" t="s">
        <v>7681</v>
      </c>
      <c r="QH127">
        <v>2008</v>
      </c>
      <c r="QI127">
        <v>4</v>
      </c>
      <c r="QJ127">
        <v>1</v>
      </c>
      <c r="QK127" s="329">
        <v>39548</v>
      </c>
      <c r="QL127">
        <v>1</v>
      </c>
      <c r="QM127">
        <v>0</v>
      </c>
      <c r="QN127" t="s">
        <v>212</v>
      </c>
      <c r="QO127">
        <v>2008</v>
      </c>
      <c r="QP127">
        <v>50</v>
      </c>
      <c r="RV127">
        <f t="shared" si="3"/>
        <v>0</v>
      </c>
      <c r="RY127">
        <f t="shared" si="2"/>
        <v>7</v>
      </c>
    </row>
    <row r="128" spans="1:493" x14ac:dyDescent="0.3">
      <c r="A128">
        <v>71112</v>
      </c>
      <c r="B128">
        <v>152</v>
      </c>
      <c r="C128" t="s">
        <v>6793</v>
      </c>
      <c r="D128" t="s">
        <v>6793</v>
      </c>
      <c r="I128" t="s">
        <v>6793</v>
      </c>
      <c r="J128" t="s">
        <v>7516</v>
      </c>
      <c r="K128" t="s">
        <v>7516</v>
      </c>
      <c r="L128" t="s">
        <v>7515</v>
      </c>
      <c r="M128" t="s">
        <v>7515</v>
      </c>
      <c r="N128" t="s">
        <v>7515</v>
      </c>
      <c r="O128" t="s">
        <v>7515</v>
      </c>
      <c r="P128" t="s">
        <v>7515</v>
      </c>
      <c r="Q128" t="s">
        <v>7515</v>
      </c>
      <c r="R128" t="s">
        <v>7515</v>
      </c>
      <c r="S128" t="s">
        <v>7515</v>
      </c>
      <c r="T128" t="s">
        <v>7515</v>
      </c>
      <c r="U128" t="s">
        <v>7515</v>
      </c>
      <c r="V128" t="s">
        <v>7515</v>
      </c>
      <c r="W128" t="s">
        <v>7515</v>
      </c>
      <c r="X128" t="s">
        <v>7515</v>
      </c>
      <c r="Y128" t="s">
        <v>7515</v>
      </c>
      <c r="Z128" t="s">
        <v>7515</v>
      </c>
      <c r="AA128" t="s">
        <v>7515</v>
      </c>
      <c r="AB128" t="s">
        <v>7515</v>
      </c>
      <c r="AC128" t="s">
        <v>6796</v>
      </c>
      <c r="AK128" t="s">
        <v>6985</v>
      </c>
      <c r="AL128" t="s">
        <v>6793</v>
      </c>
      <c r="AM128" t="s">
        <v>6793</v>
      </c>
      <c r="AN128" t="s">
        <v>7680</v>
      </c>
      <c r="AO128">
        <v>4</v>
      </c>
      <c r="AP128">
        <v>10</v>
      </c>
      <c r="AQ128" t="s">
        <v>6988</v>
      </c>
      <c r="AR128" t="s">
        <v>6793</v>
      </c>
      <c r="AS128" t="s">
        <v>6793</v>
      </c>
      <c r="AT128" t="s">
        <v>6813</v>
      </c>
      <c r="AU128" t="s">
        <v>7531</v>
      </c>
      <c r="AV128" t="s">
        <v>6991</v>
      </c>
      <c r="AX128" t="s">
        <v>6794</v>
      </c>
      <c r="AY128" t="s">
        <v>6794</v>
      </c>
      <c r="AZ128" t="s">
        <v>6793</v>
      </c>
      <c r="BA128" t="s">
        <v>6793</v>
      </c>
      <c r="BB128" t="s">
        <v>6794</v>
      </c>
      <c r="BC128" t="s">
        <v>6794</v>
      </c>
      <c r="BD128" t="s">
        <v>6794</v>
      </c>
      <c r="BE128" t="s">
        <v>6794</v>
      </c>
      <c r="BF128" t="s">
        <v>6794</v>
      </c>
      <c r="BG128" t="s">
        <v>6794</v>
      </c>
      <c r="BH128" t="s">
        <v>6794</v>
      </c>
      <c r="BI128" t="s">
        <v>7024</v>
      </c>
      <c r="BJ128" t="s">
        <v>7028</v>
      </c>
      <c r="BK128" t="s">
        <v>6794</v>
      </c>
      <c r="BM128" t="s">
        <v>7547</v>
      </c>
      <c r="BN128" t="s">
        <v>6</v>
      </c>
      <c r="BO128" t="s">
        <v>7519</v>
      </c>
      <c r="BP128" t="s">
        <v>7542</v>
      </c>
      <c r="BQ128" t="s">
        <v>7559</v>
      </c>
      <c r="BR128" t="s">
        <v>7682</v>
      </c>
      <c r="BS128" t="s">
        <v>7515</v>
      </c>
      <c r="BT128" t="s">
        <v>7515</v>
      </c>
      <c r="BU128" t="s">
        <v>7515</v>
      </c>
      <c r="BV128" t="s">
        <v>7515</v>
      </c>
      <c r="BW128" t="s">
        <v>7515</v>
      </c>
      <c r="BX128" t="s">
        <v>7515</v>
      </c>
      <c r="BY128" t="s">
        <v>7515</v>
      </c>
      <c r="BZ128" t="s">
        <v>7516</v>
      </c>
      <c r="CA128" t="s">
        <v>7515</v>
      </c>
      <c r="CB128" t="s">
        <v>7515</v>
      </c>
      <c r="CC128" t="s">
        <v>7515</v>
      </c>
      <c r="CD128" t="s">
        <v>7515</v>
      </c>
      <c r="CE128" t="s">
        <v>6794</v>
      </c>
      <c r="CI128" t="s">
        <v>6793</v>
      </c>
      <c r="CJ128" t="s">
        <v>6794</v>
      </c>
      <c r="CK128" t="s">
        <v>6793</v>
      </c>
      <c r="CL128" t="s">
        <v>6793</v>
      </c>
      <c r="CM128" t="s">
        <v>6794</v>
      </c>
      <c r="CN128" t="s">
        <v>6793</v>
      </c>
      <c r="CO128" t="s">
        <v>6794</v>
      </c>
      <c r="CP128" t="s">
        <v>6793</v>
      </c>
      <c r="CQ128" t="s">
        <v>6794</v>
      </c>
      <c r="CR128" t="s">
        <v>7520</v>
      </c>
      <c r="CS128" t="s">
        <v>7521</v>
      </c>
      <c r="CT128" t="s">
        <v>7587</v>
      </c>
      <c r="CU128" t="s">
        <v>6793</v>
      </c>
      <c r="CV128">
        <v>3</v>
      </c>
      <c r="CW128">
        <v>4</v>
      </c>
      <c r="CX128">
        <v>3</v>
      </c>
      <c r="CY128" t="s">
        <v>6793</v>
      </c>
      <c r="CZ128">
        <v>1</v>
      </c>
      <c r="DA128" t="s">
        <v>7680</v>
      </c>
      <c r="DB128">
        <v>3</v>
      </c>
      <c r="DC128">
        <v>2008</v>
      </c>
      <c r="DD128" t="s">
        <v>7557</v>
      </c>
      <c r="DE128" t="s">
        <v>7680</v>
      </c>
      <c r="DF128">
        <v>3</v>
      </c>
      <c r="DG128">
        <v>2008</v>
      </c>
      <c r="EC128">
        <v>2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2</v>
      </c>
      <c r="EL128" t="s">
        <v>6794</v>
      </c>
      <c r="EV128" t="s">
        <v>6794</v>
      </c>
      <c r="PS128" t="s">
        <v>7526</v>
      </c>
      <c r="PT128" t="s">
        <v>7526</v>
      </c>
      <c r="PU128" t="s">
        <v>7526</v>
      </c>
      <c r="PV128" t="s">
        <v>7526</v>
      </c>
      <c r="PW128" t="s">
        <v>7516</v>
      </c>
      <c r="PX128" t="s">
        <v>7515</v>
      </c>
      <c r="PY128" t="s">
        <v>7515</v>
      </c>
      <c r="PZ128" t="s">
        <v>7515</v>
      </c>
      <c r="QA128" t="s">
        <v>7515</v>
      </c>
      <c r="QB128" t="s">
        <v>7515</v>
      </c>
      <c r="QC128" t="s">
        <v>7515</v>
      </c>
      <c r="QD128" t="s">
        <v>6757</v>
      </c>
      <c r="QE128" t="s">
        <v>7529</v>
      </c>
      <c r="QF128" t="s">
        <v>7528</v>
      </c>
      <c r="QG128" t="s">
        <v>7681</v>
      </c>
      <c r="QH128">
        <v>2008</v>
      </c>
      <c r="QI128">
        <v>3</v>
      </c>
      <c r="QJ128">
        <v>1</v>
      </c>
      <c r="QK128" s="329">
        <v>39532</v>
      </c>
      <c r="QL128">
        <v>1</v>
      </c>
      <c r="QM128">
        <v>0</v>
      </c>
      <c r="QN128" t="s">
        <v>212</v>
      </c>
      <c r="QO128">
        <v>2008</v>
      </c>
      <c r="QP128">
        <v>50</v>
      </c>
      <c r="RV128">
        <f t="shared" si="3"/>
        <v>4</v>
      </c>
      <c r="RY128">
        <f t="shared" si="2"/>
        <v>7</v>
      </c>
    </row>
    <row r="129" spans="1:493" x14ac:dyDescent="0.3">
      <c r="A129">
        <v>71113</v>
      </c>
      <c r="B129">
        <v>153</v>
      </c>
      <c r="C129" t="s">
        <v>6793</v>
      </c>
      <c r="D129" t="s">
        <v>6793</v>
      </c>
      <c r="I129" t="s">
        <v>6793</v>
      </c>
      <c r="J129" t="s">
        <v>7515</v>
      </c>
      <c r="K129" t="s">
        <v>7516</v>
      </c>
      <c r="L129" t="s">
        <v>7515</v>
      </c>
      <c r="M129" t="s">
        <v>7515</v>
      </c>
      <c r="N129" t="s">
        <v>7515</v>
      </c>
      <c r="O129" t="s">
        <v>7515</v>
      </c>
      <c r="P129" t="s">
        <v>7515</v>
      </c>
      <c r="Q129" t="s">
        <v>7515</v>
      </c>
      <c r="R129" t="s">
        <v>7515</v>
      </c>
      <c r="S129" t="s">
        <v>7515</v>
      </c>
      <c r="T129" t="s">
        <v>7515</v>
      </c>
      <c r="U129" t="s">
        <v>7515</v>
      </c>
      <c r="V129" t="s">
        <v>7515</v>
      </c>
      <c r="W129" t="s">
        <v>7515</v>
      </c>
      <c r="X129" t="s">
        <v>7515</v>
      </c>
      <c r="Y129" t="s">
        <v>7515</v>
      </c>
      <c r="Z129" t="s">
        <v>7515</v>
      </c>
      <c r="AA129" t="s">
        <v>7515</v>
      </c>
      <c r="AB129" t="s">
        <v>7515</v>
      </c>
      <c r="AC129" t="s">
        <v>6796</v>
      </c>
      <c r="AK129" t="s">
        <v>6985</v>
      </c>
      <c r="AL129" t="s">
        <v>6793</v>
      </c>
      <c r="AM129" t="s">
        <v>6793</v>
      </c>
      <c r="AN129" t="s">
        <v>7680</v>
      </c>
      <c r="AO129">
        <v>0</v>
      </c>
      <c r="AP129">
        <v>22</v>
      </c>
      <c r="AQ129" t="s">
        <v>6988</v>
      </c>
      <c r="AR129" t="s">
        <v>6793</v>
      </c>
      <c r="AS129" t="s">
        <v>6793</v>
      </c>
      <c r="AT129" t="s">
        <v>6813</v>
      </c>
      <c r="AU129" t="s">
        <v>7531</v>
      </c>
      <c r="AV129" t="s">
        <v>7518</v>
      </c>
      <c r="AX129" t="s">
        <v>6793</v>
      </c>
      <c r="AY129" t="s">
        <v>6793</v>
      </c>
      <c r="AZ129" t="s">
        <v>6793</v>
      </c>
      <c r="BA129" t="s">
        <v>6793</v>
      </c>
      <c r="BB129" t="s">
        <v>6793</v>
      </c>
      <c r="BC129" t="s">
        <v>6794</v>
      </c>
      <c r="BD129" t="s">
        <v>6794</v>
      </c>
      <c r="BE129" t="s">
        <v>6794</v>
      </c>
      <c r="BF129" t="s">
        <v>6793</v>
      </c>
      <c r="BG129" t="s">
        <v>6794</v>
      </c>
      <c r="BH129" t="s">
        <v>6794</v>
      </c>
      <c r="BI129" t="s">
        <v>7024</v>
      </c>
      <c r="BJ129" t="s">
        <v>7021</v>
      </c>
      <c r="BK129" t="s">
        <v>6794</v>
      </c>
      <c r="BM129">
        <v>50</v>
      </c>
      <c r="BN129">
        <v>50</v>
      </c>
      <c r="BO129" t="s">
        <v>7519</v>
      </c>
      <c r="BP129" t="s">
        <v>6</v>
      </c>
      <c r="BQ129" t="s">
        <v>7559</v>
      </c>
      <c r="BR129" t="s">
        <v>7561</v>
      </c>
      <c r="BS129" t="s">
        <v>7515</v>
      </c>
      <c r="BT129" t="s">
        <v>7516</v>
      </c>
      <c r="BU129" t="s">
        <v>7515</v>
      </c>
      <c r="BV129" t="s">
        <v>7515</v>
      </c>
      <c r="BW129" t="s">
        <v>7515</v>
      </c>
      <c r="BX129" t="s">
        <v>7515</v>
      </c>
      <c r="BY129" t="s">
        <v>7515</v>
      </c>
      <c r="BZ129" t="s">
        <v>7516</v>
      </c>
      <c r="CA129" t="s">
        <v>7515</v>
      </c>
      <c r="CB129" t="s">
        <v>7515</v>
      </c>
      <c r="CC129" t="s">
        <v>7515</v>
      </c>
      <c r="CD129" t="s">
        <v>7515</v>
      </c>
      <c r="CE129" t="s">
        <v>6794</v>
      </c>
      <c r="CI129" t="s">
        <v>6793</v>
      </c>
      <c r="CJ129" t="s">
        <v>6793</v>
      </c>
      <c r="CK129" t="s">
        <v>6794</v>
      </c>
      <c r="CL129" t="s">
        <v>6793</v>
      </c>
      <c r="CM129" t="s">
        <v>6793</v>
      </c>
      <c r="CN129" t="s">
        <v>6793</v>
      </c>
      <c r="CO129" t="s">
        <v>6794</v>
      </c>
      <c r="CP129" t="s">
        <v>6793</v>
      </c>
      <c r="CQ129" t="s">
        <v>6793</v>
      </c>
      <c r="CR129" t="s">
        <v>7520</v>
      </c>
      <c r="CS129" t="s">
        <v>7521</v>
      </c>
      <c r="CT129" t="s">
        <v>7522</v>
      </c>
      <c r="CU129" t="s">
        <v>6793</v>
      </c>
      <c r="CV129">
        <v>3</v>
      </c>
      <c r="CW129">
        <v>3</v>
      </c>
      <c r="CX129">
        <v>3</v>
      </c>
      <c r="CY129" t="s">
        <v>6794</v>
      </c>
      <c r="EC129">
        <v>4</v>
      </c>
      <c r="EE129">
        <v>2</v>
      </c>
      <c r="EF129">
        <v>0</v>
      </c>
      <c r="EG129">
        <v>0</v>
      </c>
      <c r="EH129">
        <v>2</v>
      </c>
      <c r="EI129">
        <v>0</v>
      </c>
      <c r="EJ129">
        <v>0</v>
      </c>
      <c r="EK129">
        <v>0</v>
      </c>
      <c r="EL129" t="s">
        <v>6794</v>
      </c>
      <c r="EV129" t="s">
        <v>6793</v>
      </c>
      <c r="EW129" t="s">
        <v>7524</v>
      </c>
      <c r="EX129" t="s">
        <v>6</v>
      </c>
      <c r="FA129" t="s">
        <v>6</v>
      </c>
      <c r="FD129" t="s">
        <v>6794</v>
      </c>
      <c r="FE129" t="s">
        <v>6793</v>
      </c>
      <c r="PS129" t="s">
        <v>7526</v>
      </c>
      <c r="PT129" t="s">
        <v>7526</v>
      </c>
      <c r="PU129" t="s">
        <v>7527</v>
      </c>
      <c r="PV129" t="s">
        <v>7526</v>
      </c>
      <c r="QD129" t="s">
        <v>7528</v>
      </c>
      <c r="QE129" t="s">
        <v>7539</v>
      </c>
      <c r="QF129" t="s">
        <v>7528</v>
      </c>
      <c r="QG129" t="s">
        <v>7681</v>
      </c>
      <c r="QH129">
        <v>2007</v>
      </c>
      <c r="QI129">
        <v>12</v>
      </c>
      <c r="QJ129">
        <v>1</v>
      </c>
      <c r="QK129" s="329">
        <v>39435</v>
      </c>
      <c r="QL129">
        <v>1</v>
      </c>
      <c r="QM129">
        <v>0</v>
      </c>
      <c r="QN129" t="s">
        <v>194</v>
      </c>
      <c r="QO129">
        <v>0</v>
      </c>
      <c r="QP129">
        <v>18</v>
      </c>
      <c r="QR129">
        <v>0</v>
      </c>
      <c r="QS129">
        <v>1</v>
      </c>
      <c r="QT129">
        <v>0</v>
      </c>
      <c r="QU129">
        <v>0</v>
      </c>
      <c r="QV129">
        <v>0</v>
      </c>
      <c r="QW129">
        <v>0</v>
      </c>
      <c r="QX129">
        <v>0</v>
      </c>
      <c r="QY129">
        <v>0</v>
      </c>
      <c r="QZ129">
        <v>0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0</v>
      </c>
      <c r="RG129">
        <v>0</v>
      </c>
      <c r="RH129">
        <v>0</v>
      </c>
      <c r="RI129">
        <v>0</v>
      </c>
      <c r="RJ129">
        <v>0</v>
      </c>
      <c r="RK129">
        <v>0</v>
      </c>
      <c r="RL129">
        <v>0</v>
      </c>
      <c r="RM129">
        <v>0</v>
      </c>
      <c r="RN129">
        <v>0</v>
      </c>
      <c r="RO129">
        <v>0</v>
      </c>
      <c r="RP129">
        <v>0</v>
      </c>
      <c r="RQ129">
        <v>0</v>
      </c>
      <c r="RR129">
        <v>0</v>
      </c>
      <c r="RS129">
        <v>0</v>
      </c>
      <c r="RT129">
        <v>0</v>
      </c>
      <c r="RU129">
        <v>0</v>
      </c>
      <c r="RV129">
        <f t="shared" si="3"/>
        <v>2</v>
      </c>
      <c r="RY129">
        <f t="shared" si="2"/>
        <v>7</v>
      </c>
    </row>
    <row r="130" spans="1:493" x14ac:dyDescent="0.3">
      <c r="A130">
        <v>71114</v>
      </c>
      <c r="B130">
        <v>154</v>
      </c>
      <c r="C130" t="s">
        <v>6793</v>
      </c>
      <c r="D130" t="s">
        <v>6793</v>
      </c>
      <c r="I130" t="s">
        <v>6793</v>
      </c>
      <c r="J130" t="s">
        <v>7516</v>
      </c>
      <c r="K130" t="s">
        <v>7515</v>
      </c>
      <c r="L130" t="s">
        <v>7515</v>
      </c>
      <c r="M130" t="s">
        <v>7515</v>
      </c>
      <c r="N130" t="s">
        <v>7515</v>
      </c>
      <c r="O130" t="s">
        <v>7515</v>
      </c>
      <c r="P130" t="s">
        <v>7515</v>
      </c>
      <c r="Q130" t="s">
        <v>7515</v>
      </c>
      <c r="R130" t="s">
        <v>7515</v>
      </c>
      <c r="S130" t="s">
        <v>7515</v>
      </c>
      <c r="T130" t="s">
        <v>7515</v>
      </c>
      <c r="U130" t="s">
        <v>7515</v>
      </c>
      <c r="V130" t="s">
        <v>7515</v>
      </c>
      <c r="W130" t="s">
        <v>7515</v>
      </c>
      <c r="X130" t="s">
        <v>7515</v>
      </c>
      <c r="Y130" t="s">
        <v>7515</v>
      </c>
      <c r="Z130" t="s">
        <v>7515</v>
      </c>
      <c r="AA130" t="s">
        <v>7515</v>
      </c>
      <c r="AB130" t="s">
        <v>7515</v>
      </c>
      <c r="AC130" t="s">
        <v>6796</v>
      </c>
      <c r="AK130" t="s">
        <v>6985</v>
      </c>
      <c r="AL130" t="s">
        <v>6793</v>
      </c>
      <c r="AM130" t="s">
        <v>6794</v>
      </c>
      <c r="AN130" t="s">
        <v>7680</v>
      </c>
      <c r="AO130">
        <v>0</v>
      </c>
      <c r="AP130">
        <v>15</v>
      </c>
      <c r="AQ130" t="s">
        <v>6988</v>
      </c>
      <c r="AR130" t="s">
        <v>6793</v>
      </c>
      <c r="AS130" t="s">
        <v>6793</v>
      </c>
      <c r="AT130" t="s">
        <v>6813</v>
      </c>
      <c r="AU130" t="s">
        <v>7531</v>
      </c>
      <c r="AV130" t="s">
        <v>6991</v>
      </c>
      <c r="AX130" t="s">
        <v>6793</v>
      </c>
      <c r="AY130" t="s">
        <v>6794</v>
      </c>
      <c r="AZ130" t="s">
        <v>6793</v>
      </c>
      <c r="BA130" t="s">
        <v>6794</v>
      </c>
      <c r="BB130" t="s">
        <v>6794</v>
      </c>
      <c r="BC130" t="s">
        <v>6794</v>
      </c>
      <c r="BD130" t="s">
        <v>6794</v>
      </c>
      <c r="BE130" t="s">
        <v>6794</v>
      </c>
      <c r="BF130" t="s">
        <v>6793</v>
      </c>
      <c r="BG130" t="s">
        <v>6794</v>
      </c>
      <c r="BH130" t="s">
        <v>6794</v>
      </c>
      <c r="BI130" t="s">
        <v>7029</v>
      </c>
      <c r="BJ130" t="s">
        <v>7027</v>
      </c>
      <c r="BK130" t="s">
        <v>6794</v>
      </c>
      <c r="BM130">
        <v>200</v>
      </c>
      <c r="BN130">
        <v>50</v>
      </c>
      <c r="BO130" t="s">
        <v>7533</v>
      </c>
      <c r="BP130" t="s">
        <v>7542</v>
      </c>
      <c r="BQ130" t="s">
        <v>7559</v>
      </c>
      <c r="BR130" t="s">
        <v>7561</v>
      </c>
      <c r="BS130" t="s">
        <v>7516</v>
      </c>
      <c r="BT130" t="s">
        <v>7515</v>
      </c>
      <c r="BU130" t="s">
        <v>7515</v>
      </c>
      <c r="BV130" t="s">
        <v>7515</v>
      </c>
      <c r="BW130" t="s">
        <v>7515</v>
      </c>
      <c r="BX130" t="s">
        <v>7515</v>
      </c>
      <c r="BY130" t="s">
        <v>7515</v>
      </c>
      <c r="BZ130" t="s">
        <v>7515</v>
      </c>
      <c r="CA130" t="s">
        <v>7515</v>
      </c>
      <c r="CB130" t="s">
        <v>7515</v>
      </c>
      <c r="CC130" t="s">
        <v>7515</v>
      </c>
      <c r="CD130" t="s">
        <v>7515</v>
      </c>
      <c r="CE130" t="s">
        <v>6794</v>
      </c>
      <c r="CI130" t="s">
        <v>6793</v>
      </c>
      <c r="CJ130" t="s">
        <v>6793</v>
      </c>
      <c r="CK130" t="s">
        <v>6794</v>
      </c>
      <c r="CL130" t="s">
        <v>6793</v>
      </c>
      <c r="CM130" t="s">
        <v>6793</v>
      </c>
      <c r="CN130" t="s">
        <v>6794</v>
      </c>
      <c r="CO130" t="s">
        <v>6794</v>
      </c>
      <c r="CP130" t="s">
        <v>6793</v>
      </c>
      <c r="CQ130" t="s">
        <v>6794</v>
      </c>
      <c r="CR130" t="s">
        <v>7520</v>
      </c>
      <c r="CS130" t="s">
        <v>7521</v>
      </c>
      <c r="CT130" t="s">
        <v>7536</v>
      </c>
      <c r="CU130" t="s">
        <v>6793</v>
      </c>
      <c r="CV130">
        <v>5</v>
      </c>
      <c r="CW130">
        <v>5</v>
      </c>
      <c r="CX130">
        <v>6</v>
      </c>
      <c r="CY130" t="s">
        <v>6794</v>
      </c>
      <c r="EC130">
        <v>4</v>
      </c>
      <c r="EE130">
        <v>2</v>
      </c>
      <c r="EF130">
        <v>0</v>
      </c>
      <c r="EG130">
        <v>0</v>
      </c>
      <c r="EH130">
        <v>0</v>
      </c>
      <c r="EI130">
        <v>2</v>
      </c>
      <c r="EJ130">
        <v>0</v>
      </c>
      <c r="EK130">
        <v>0</v>
      </c>
      <c r="EL130" t="s">
        <v>6794</v>
      </c>
      <c r="EV130" t="s">
        <v>6794</v>
      </c>
      <c r="PS130" t="s">
        <v>7526</v>
      </c>
      <c r="PT130" t="s">
        <v>7526</v>
      </c>
      <c r="PU130" t="s">
        <v>7526</v>
      </c>
      <c r="PV130" t="s">
        <v>7526</v>
      </c>
      <c r="PW130" t="s">
        <v>7515</v>
      </c>
      <c r="PX130" t="s">
        <v>7515</v>
      </c>
      <c r="PY130" t="s">
        <v>7515</v>
      </c>
      <c r="PZ130" t="s">
        <v>7515</v>
      </c>
      <c r="QA130" t="s">
        <v>7515</v>
      </c>
      <c r="QB130" t="s">
        <v>7515</v>
      </c>
      <c r="QC130" t="s">
        <v>7516</v>
      </c>
      <c r="QD130" t="s">
        <v>7528</v>
      </c>
      <c r="QE130" t="s">
        <v>7539</v>
      </c>
      <c r="QF130" t="s">
        <v>7528</v>
      </c>
      <c r="QG130" t="s">
        <v>7681</v>
      </c>
      <c r="QH130">
        <v>2008</v>
      </c>
      <c r="QI130">
        <v>6</v>
      </c>
      <c r="QJ130">
        <v>1</v>
      </c>
      <c r="QK130" s="329">
        <v>39610</v>
      </c>
      <c r="QL130">
        <v>1</v>
      </c>
      <c r="QM130">
        <v>0</v>
      </c>
      <c r="QN130" t="s">
        <v>194</v>
      </c>
      <c r="QO130">
        <v>0</v>
      </c>
      <c r="QP130">
        <v>78</v>
      </c>
      <c r="RV130">
        <f t="shared" si="3"/>
        <v>3</v>
      </c>
      <c r="RY130">
        <f t="shared" si="2"/>
        <v>6</v>
      </c>
    </row>
    <row r="131" spans="1:493" x14ac:dyDescent="0.3">
      <c r="A131">
        <v>71115</v>
      </c>
      <c r="B131">
        <v>157</v>
      </c>
      <c r="C131" t="s">
        <v>6793</v>
      </c>
      <c r="D131" t="s">
        <v>6793</v>
      </c>
      <c r="I131" t="s">
        <v>6793</v>
      </c>
      <c r="J131" t="s">
        <v>7516</v>
      </c>
      <c r="K131" t="s">
        <v>7515</v>
      </c>
      <c r="L131" t="s">
        <v>7515</v>
      </c>
      <c r="M131" t="s">
        <v>7515</v>
      </c>
      <c r="N131" t="s">
        <v>7515</v>
      </c>
      <c r="O131" t="s">
        <v>7515</v>
      </c>
      <c r="P131" t="s">
        <v>7515</v>
      </c>
      <c r="Q131" t="s">
        <v>7515</v>
      </c>
      <c r="R131" t="s">
        <v>7515</v>
      </c>
      <c r="S131" t="s">
        <v>7515</v>
      </c>
      <c r="T131" t="s">
        <v>7515</v>
      </c>
      <c r="U131" t="s">
        <v>7515</v>
      </c>
      <c r="V131" t="s">
        <v>7515</v>
      </c>
      <c r="W131" t="s">
        <v>7515</v>
      </c>
      <c r="X131" t="s">
        <v>7515</v>
      </c>
      <c r="Y131" t="s">
        <v>7515</v>
      </c>
      <c r="Z131" t="s">
        <v>7515</v>
      </c>
      <c r="AA131" t="s">
        <v>7515</v>
      </c>
      <c r="AB131" t="s">
        <v>7515</v>
      </c>
      <c r="AC131" t="s">
        <v>6796</v>
      </c>
      <c r="AK131" t="s">
        <v>6985</v>
      </c>
      <c r="AL131" t="s">
        <v>6793</v>
      </c>
      <c r="AM131" t="s">
        <v>6793</v>
      </c>
      <c r="AN131" t="s">
        <v>7680</v>
      </c>
      <c r="AO131">
        <v>0</v>
      </c>
      <c r="AP131">
        <v>12</v>
      </c>
      <c r="AQ131" t="s">
        <v>6988</v>
      </c>
      <c r="AR131" t="s">
        <v>6793</v>
      </c>
      <c r="AS131" t="s">
        <v>6794</v>
      </c>
      <c r="AT131" t="s">
        <v>6813</v>
      </c>
      <c r="AU131" t="s">
        <v>7531</v>
      </c>
      <c r="AV131" t="s">
        <v>6991</v>
      </c>
      <c r="AX131" t="s">
        <v>6794</v>
      </c>
      <c r="AY131" t="s">
        <v>6794</v>
      </c>
      <c r="AZ131" t="s">
        <v>6794</v>
      </c>
      <c r="BA131" t="s">
        <v>6794</v>
      </c>
      <c r="BB131" t="s">
        <v>6794</v>
      </c>
      <c r="BC131" t="s">
        <v>6794</v>
      </c>
      <c r="BD131" t="s">
        <v>6794</v>
      </c>
      <c r="BE131" t="s">
        <v>6794</v>
      </c>
      <c r="BF131" t="s">
        <v>6794</v>
      </c>
      <c r="BG131" t="s">
        <v>6794</v>
      </c>
      <c r="BH131" t="s">
        <v>6794</v>
      </c>
      <c r="BI131" t="s">
        <v>7028</v>
      </c>
      <c r="BJ131" t="s">
        <v>6</v>
      </c>
      <c r="BK131" t="s">
        <v>6794</v>
      </c>
      <c r="BM131" t="s">
        <v>7547</v>
      </c>
      <c r="BN131" t="s">
        <v>6</v>
      </c>
      <c r="BO131" t="s">
        <v>7519</v>
      </c>
      <c r="BP131" t="s">
        <v>6</v>
      </c>
      <c r="BQ131" t="s">
        <v>7024</v>
      </c>
      <c r="BR131" t="s">
        <v>7561</v>
      </c>
      <c r="BS131" t="s">
        <v>7516</v>
      </c>
      <c r="BT131" t="s">
        <v>7515</v>
      </c>
      <c r="BU131" t="s">
        <v>7515</v>
      </c>
      <c r="BV131" t="s">
        <v>7515</v>
      </c>
      <c r="BW131" t="s">
        <v>7515</v>
      </c>
      <c r="BX131" t="s">
        <v>7515</v>
      </c>
      <c r="BY131" t="s">
        <v>7515</v>
      </c>
      <c r="BZ131" t="s">
        <v>7515</v>
      </c>
      <c r="CA131" t="s">
        <v>7515</v>
      </c>
      <c r="CB131" t="s">
        <v>7515</v>
      </c>
      <c r="CC131" t="s">
        <v>7515</v>
      </c>
      <c r="CD131" t="s">
        <v>7515</v>
      </c>
      <c r="CE131" t="s">
        <v>6794</v>
      </c>
      <c r="CI131" t="s">
        <v>6793</v>
      </c>
      <c r="CJ131" t="s">
        <v>6793</v>
      </c>
      <c r="CK131" t="s">
        <v>6794</v>
      </c>
      <c r="CL131" t="s">
        <v>6793</v>
      </c>
      <c r="CM131" t="s">
        <v>6794</v>
      </c>
      <c r="CN131" t="s">
        <v>6793</v>
      </c>
      <c r="CO131" t="s">
        <v>6794</v>
      </c>
      <c r="CP131" t="s">
        <v>6793</v>
      </c>
      <c r="CQ131" t="s">
        <v>6793</v>
      </c>
      <c r="CR131" t="s">
        <v>7520</v>
      </c>
      <c r="CS131" t="s">
        <v>7521</v>
      </c>
      <c r="CT131" t="s">
        <v>7587</v>
      </c>
      <c r="CU131" t="s">
        <v>6793</v>
      </c>
      <c r="CV131">
        <v>2</v>
      </c>
      <c r="CW131">
        <v>3</v>
      </c>
      <c r="CX131">
        <v>4</v>
      </c>
      <c r="CY131" t="s">
        <v>6794</v>
      </c>
      <c r="EC131">
        <v>2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2</v>
      </c>
      <c r="EL131" t="s">
        <v>6794</v>
      </c>
      <c r="EV131" t="s">
        <v>6794</v>
      </c>
      <c r="PS131" t="s">
        <v>7526</v>
      </c>
      <c r="PT131" t="s">
        <v>7526</v>
      </c>
      <c r="PU131" t="s">
        <v>7527</v>
      </c>
      <c r="PV131" t="s">
        <v>7582</v>
      </c>
      <c r="PW131" t="s">
        <v>7516</v>
      </c>
      <c r="PX131" t="s">
        <v>7515</v>
      </c>
      <c r="PY131" t="s">
        <v>7515</v>
      </c>
      <c r="PZ131" t="s">
        <v>7515</v>
      </c>
      <c r="QA131" t="s">
        <v>7515</v>
      </c>
      <c r="QB131" t="s">
        <v>7515</v>
      </c>
      <c r="QC131" t="s">
        <v>7515</v>
      </c>
      <c r="QD131" t="s">
        <v>7528</v>
      </c>
      <c r="QE131" t="s">
        <v>7539</v>
      </c>
      <c r="QF131" t="s">
        <v>7528</v>
      </c>
      <c r="QG131" t="s">
        <v>7681</v>
      </c>
      <c r="QH131">
        <v>2008</v>
      </c>
      <c r="QI131">
        <v>11</v>
      </c>
      <c r="QJ131">
        <v>1</v>
      </c>
      <c r="QK131" s="329">
        <v>39770</v>
      </c>
      <c r="QL131">
        <v>1</v>
      </c>
      <c r="QM131">
        <v>0</v>
      </c>
      <c r="QN131" t="s">
        <v>194</v>
      </c>
      <c r="QO131">
        <v>0</v>
      </c>
      <c r="QP131">
        <v>88</v>
      </c>
      <c r="RV131">
        <f t="shared" si="3"/>
        <v>4</v>
      </c>
      <c r="RY131">
        <f t="shared" si="2"/>
        <v>2</v>
      </c>
    </row>
    <row r="132" spans="1:493" x14ac:dyDescent="0.3">
      <c r="A132">
        <v>71116</v>
      </c>
      <c r="B132">
        <v>159</v>
      </c>
      <c r="C132" t="s">
        <v>6793</v>
      </c>
      <c r="D132" t="s">
        <v>6793</v>
      </c>
      <c r="I132" t="s">
        <v>6793</v>
      </c>
      <c r="J132" t="s">
        <v>7515</v>
      </c>
      <c r="K132" t="s">
        <v>7515</v>
      </c>
      <c r="L132" t="s">
        <v>7515</v>
      </c>
      <c r="M132" t="s">
        <v>7515</v>
      </c>
      <c r="N132" t="s">
        <v>7515</v>
      </c>
      <c r="O132" t="s">
        <v>7515</v>
      </c>
      <c r="P132" t="s">
        <v>7515</v>
      </c>
      <c r="Q132" t="s">
        <v>7515</v>
      </c>
      <c r="R132" t="s">
        <v>7515</v>
      </c>
      <c r="S132" t="s">
        <v>7515</v>
      </c>
      <c r="T132" t="s">
        <v>7515</v>
      </c>
      <c r="U132" t="s">
        <v>7515</v>
      </c>
      <c r="V132" t="s">
        <v>7515</v>
      </c>
      <c r="W132" t="s">
        <v>7515</v>
      </c>
      <c r="X132" t="s">
        <v>7515</v>
      </c>
      <c r="Y132" t="s">
        <v>7516</v>
      </c>
      <c r="Z132" t="s">
        <v>7515</v>
      </c>
      <c r="AA132" t="s">
        <v>7515</v>
      </c>
      <c r="AB132" t="s">
        <v>7515</v>
      </c>
      <c r="AC132" t="s">
        <v>6796</v>
      </c>
      <c r="AK132" t="s">
        <v>6985</v>
      </c>
      <c r="AL132" t="s">
        <v>6793</v>
      </c>
      <c r="AM132" t="s">
        <v>6794</v>
      </c>
      <c r="AN132" t="s">
        <v>7680</v>
      </c>
      <c r="AO132">
        <v>0</v>
      </c>
      <c r="AP132">
        <v>10</v>
      </c>
      <c r="AQ132" t="s">
        <v>6988</v>
      </c>
      <c r="AR132" t="s">
        <v>6793</v>
      </c>
      <c r="AS132" t="s">
        <v>6793</v>
      </c>
      <c r="AT132" t="s">
        <v>6813</v>
      </c>
      <c r="AU132" t="s">
        <v>7531</v>
      </c>
      <c r="AV132" t="s">
        <v>7553</v>
      </c>
      <c r="AX132" t="s">
        <v>6794</v>
      </c>
      <c r="AY132" t="s">
        <v>6794</v>
      </c>
      <c r="AZ132" t="s">
        <v>6794</v>
      </c>
      <c r="BA132" t="s">
        <v>6794</v>
      </c>
      <c r="BB132" t="s">
        <v>6794</v>
      </c>
      <c r="BC132" t="s">
        <v>6793</v>
      </c>
      <c r="BD132" t="s">
        <v>6794</v>
      </c>
      <c r="BE132" t="s">
        <v>6794</v>
      </c>
      <c r="BF132" t="s">
        <v>6794</v>
      </c>
      <c r="BG132" t="s">
        <v>6794</v>
      </c>
      <c r="BH132" t="s">
        <v>6794</v>
      </c>
      <c r="BI132" t="s">
        <v>7025</v>
      </c>
      <c r="BJ132" t="s">
        <v>7686</v>
      </c>
      <c r="BK132" t="s">
        <v>6794</v>
      </c>
      <c r="BM132">
        <v>0</v>
      </c>
      <c r="BN132" t="s">
        <v>7532</v>
      </c>
      <c r="BO132" t="s">
        <v>7533</v>
      </c>
      <c r="BP132" t="s">
        <v>6</v>
      </c>
      <c r="BQ132" t="s">
        <v>7559</v>
      </c>
      <c r="BR132" t="s">
        <v>7543</v>
      </c>
      <c r="BS132" t="s">
        <v>7516</v>
      </c>
      <c r="BT132" t="s">
        <v>7515</v>
      </c>
      <c r="BU132" t="s">
        <v>7516</v>
      </c>
      <c r="BV132" t="s">
        <v>7516</v>
      </c>
      <c r="BW132" t="s">
        <v>7515</v>
      </c>
      <c r="BX132" t="s">
        <v>7515</v>
      </c>
      <c r="BY132" t="s">
        <v>7515</v>
      </c>
      <c r="BZ132" t="s">
        <v>7516</v>
      </c>
      <c r="CA132" t="s">
        <v>7515</v>
      </c>
      <c r="CB132" t="s">
        <v>7515</v>
      </c>
      <c r="CC132" t="s">
        <v>7515</v>
      </c>
      <c r="CD132" t="s">
        <v>7515</v>
      </c>
      <c r="CE132" t="s">
        <v>6794</v>
      </c>
      <c r="CI132" t="s">
        <v>6793</v>
      </c>
      <c r="CJ132" t="s">
        <v>6793</v>
      </c>
      <c r="CK132" t="s">
        <v>6794</v>
      </c>
      <c r="CL132" t="s">
        <v>6793</v>
      </c>
      <c r="CM132" t="s">
        <v>6793</v>
      </c>
      <c r="CN132" t="s">
        <v>6794</v>
      </c>
      <c r="CO132" t="s">
        <v>6794</v>
      </c>
      <c r="CP132" t="s">
        <v>6793</v>
      </c>
      <c r="CQ132" t="s">
        <v>6794</v>
      </c>
      <c r="CR132" t="s">
        <v>7520</v>
      </c>
      <c r="CS132" t="s">
        <v>7521</v>
      </c>
      <c r="CT132" t="s">
        <v>7587</v>
      </c>
      <c r="CU132" t="s">
        <v>6793</v>
      </c>
      <c r="CV132">
        <v>2</v>
      </c>
      <c r="CW132">
        <v>3</v>
      </c>
      <c r="CX132">
        <v>2</v>
      </c>
      <c r="CY132" t="s">
        <v>6794</v>
      </c>
      <c r="EC132">
        <v>4</v>
      </c>
      <c r="EE132">
        <v>2</v>
      </c>
      <c r="EF132">
        <v>0</v>
      </c>
      <c r="EG132">
        <v>2</v>
      </c>
      <c r="EH132">
        <v>0</v>
      </c>
      <c r="EI132">
        <v>0</v>
      </c>
      <c r="EJ132">
        <v>0</v>
      </c>
      <c r="EK132">
        <v>0</v>
      </c>
      <c r="EL132" t="s">
        <v>6793</v>
      </c>
      <c r="EM132" t="s">
        <v>6859</v>
      </c>
      <c r="EN132">
        <v>2</v>
      </c>
      <c r="EP132" t="s">
        <v>7683</v>
      </c>
      <c r="EQ132">
        <v>2007</v>
      </c>
      <c r="ER132" t="s">
        <v>7685</v>
      </c>
      <c r="ES132">
        <v>2009</v>
      </c>
      <c r="EV132" t="s">
        <v>6793</v>
      </c>
      <c r="IR132" t="s">
        <v>7524</v>
      </c>
      <c r="IS132" t="s">
        <v>7680</v>
      </c>
      <c r="IT132">
        <v>9</v>
      </c>
      <c r="IU132">
        <v>2008</v>
      </c>
      <c r="IY132" t="s">
        <v>6794</v>
      </c>
      <c r="IZ132" t="s">
        <v>6793</v>
      </c>
      <c r="JA132" t="s">
        <v>7524</v>
      </c>
      <c r="JB132" t="s">
        <v>6</v>
      </c>
      <c r="JE132" t="s">
        <v>6</v>
      </c>
      <c r="JF132" t="s">
        <v>6</v>
      </c>
      <c r="JG132" t="s">
        <v>6</v>
      </c>
      <c r="JH132" t="s">
        <v>6794</v>
      </c>
      <c r="JI132" t="s">
        <v>6794</v>
      </c>
      <c r="PG132">
        <v>5</v>
      </c>
      <c r="PH132" t="s">
        <v>7515</v>
      </c>
      <c r="PI132" t="s">
        <v>7515</v>
      </c>
      <c r="PJ132" t="s">
        <v>7515</v>
      </c>
      <c r="PK132" t="s">
        <v>7515</v>
      </c>
      <c r="PL132" t="s">
        <v>7515</v>
      </c>
      <c r="PM132" t="s">
        <v>7515</v>
      </c>
      <c r="PN132" t="s">
        <v>7516</v>
      </c>
      <c r="PO132" t="s">
        <v>7515</v>
      </c>
      <c r="PP132" t="s">
        <v>7515</v>
      </c>
      <c r="PQ132" t="s">
        <v>7515</v>
      </c>
      <c r="PR132" t="s">
        <v>7515</v>
      </c>
      <c r="PS132" t="s">
        <v>6</v>
      </c>
      <c r="PT132" t="s">
        <v>6</v>
      </c>
      <c r="PV132" t="s">
        <v>7527</v>
      </c>
      <c r="PW132" t="s">
        <v>7515</v>
      </c>
      <c r="PX132" t="s">
        <v>7515</v>
      </c>
      <c r="PY132" t="s">
        <v>7516</v>
      </c>
      <c r="PZ132" t="s">
        <v>7515</v>
      </c>
      <c r="QA132" t="s">
        <v>7515</v>
      </c>
      <c r="QB132" t="s">
        <v>7515</v>
      </c>
      <c r="QC132" t="s">
        <v>7515</v>
      </c>
      <c r="QD132" t="s">
        <v>7528</v>
      </c>
      <c r="QE132" t="s">
        <v>7529</v>
      </c>
      <c r="QF132" t="s">
        <v>7528</v>
      </c>
      <c r="QG132" t="s">
        <v>7681</v>
      </c>
      <c r="QH132">
        <v>2008</v>
      </c>
      <c r="QI132">
        <v>8</v>
      </c>
      <c r="QJ132">
        <v>1</v>
      </c>
      <c r="QK132" s="329">
        <v>39687</v>
      </c>
      <c r="QL132">
        <v>1</v>
      </c>
      <c r="QM132">
        <v>0</v>
      </c>
      <c r="QN132" t="s">
        <v>194</v>
      </c>
      <c r="QO132">
        <v>0</v>
      </c>
      <c r="QP132">
        <v>35</v>
      </c>
      <c r="QQ132">
        <v>1</v>
      </c>
      <c r="QR132">
        <v>0</v>
      </c>
      <c r="QS132">
        <v>0</v>
      </c>
      <c r="QT132">
        <v>0</v>
      </c>
      <c r="QU132">
        <v>0</v>
      </c>
      <c r="QV132">
        <v>0</v>
      </c>
      <c r="QW132">
        <v>0</v>
      </c>
      <c r="QX132">
        <v>0</v>
      </c>
      <c r="QY132">
        <v>0</v>
      </c>
      <c r="QZ132">
        <v>0</v>
      </c>
      <c r="RA132">
        <v>0</v>
      </c>
      <c r="RB132">
        <v>0</v>
      </c>
      <c r="RC132">
        <v>0</v>
      </c>
      <c r="RD132">
        <v>1</v>
      </c>
      <c r="RE132">
        <v>1</v>
      </c>
      <c r="RF132">
        <v>0</v>
      </c>
      <c r="RG132">
        <v>0</v>
      </c>
      <c r="RH132">
        <v>0</v>
      </c>
      <c r="RI132">
        <v>0</v>
      </c>
      <c r="RJ132">
        <v>0</v>
      </c>
      <c r="RK132">
        <v>0</v>
      </c>
      <c r="RL132">
        <v>0</v>
      </c>
      <c r="RM132">
        <v>0</v>
      </c>
      <c r="RN132">
        <v>0</v>
      </c>
      <c r="RO132">
        <v>0</v>
      </c>
      <c r="RP132">
        <v>0</v>
      </c>
      <c r="RQ132">
        <v>0</v>
      </c>
      <c r="RR132">
        <v>0</v>
      </c>
      <c r="RS132">
        <v>0</v>
      </c>
      <c r="RT132">
        <v>0</v>
      </c>
      <c r="RU132">
        <v>0</v>
      </c>
      <c r="RV132">
        <f t="shared" si="3"/>
        <v>4</v>
      </c>
      <c r="RY132">
        <f t="shared" si="2"/>
        <v>1</v>
      </c>
    </row>
    <row r="133" spans="1:493" x14ac:dyDescent="0.3">
      <c r="A133">
        <v>71117</v>
      </c>
      <c r="B133">
        <v>160</v>
      </c>
      <c r="C133" t="s">
        <v>6793</v>
      </c>
      <c r="D133" t="s">
        <v>6793</v>
      </c>
      <c r="I133" t="s">
        <v>6793</v>
      </c>
      <c r="J133" t="s">
        <v>7515</v>
      </c>
      <c r="K133" t="s">
        <v>7515</v>
      </c>
      <c r="L133" t="s">
        <v>7516</v>
      </c>
      <c r="M133" t="s">
        <v>7515</v>
      </c>
      <c r="N133" t="s">
        <v>7515</v>
      </c>
      <c r="O133" t="s">
        <v>7515</v>
      </c>
      <c r="P133" t="s">
        <v>7515</v>
      </c>
      <c r="Q133" t="s">
        <v>7515</v>
      </c>
      <c r="R133" t="s">
        <v>7515</v>
      </c>
      <c r="S133" t="s">
        <v>7515</v>
      </c>
      <c r="T133" t="s">
        <v>7515</v>
      </c>
      <c r="U133" t="s">
        <v>7515</v>
      </c>
      <c r="V133" t="s">
        <v>7515</v>
      </c>
      <c r="W133" t="s">
        <v>7515</v>
      </c>
      <c r="X133" t="s">
        <v>7515</v>
      </c>
      <c r="Y133" t="s">
        <v>7515</v>
      </c>
      <c r="Z133" t="s">
        <v>7515</v>
      </c>
      <c r="AA133" t="s">
        <v>7515</v>
      </c>
      <c r="AB133" t="s">
        <v>7515</v>
      </c>
      <c r="AC133" t="s">
        <v>6796</v>
      </c>
      <c r="AK133" t="s">
        <v>6985</v>
      </c>
      <c r="AL133" t="s">
        <v>6794</v>
      </c>
      <c r="AM133" t="s">
        <v>6794</v>
      </c>
      <c r="AN133" t="s">
        <v>7680</v>
      </c>
      <c r="AO133">
        <v>0</v>
      </c>
      <c r="AP133">
        <v>17</v>
      </c>
      <c r="AQ133" t="s">
        <v>6988</v>
      </c>
      <c r="AR133" t="s">
        <v>6966</v>
      </c>
      <c r="AS133" t="s">
        <v>6794</v>
      </c>
      <c r="AT133" t="s">
        <v>6813</v>
      </c>
      <c r="AU133" t="s">
        <v>7531</v>
      </c>
      <c r="AV133" t="s">
        <v>6991</v>
      </c>
      <c r="AX133" t="s">
        <v>6794</v>
      </c>
      <c r="AY133" t="s">
        <v>6794</v>
      </c>
      <c r="AZ133" t="s">
        <v>6794</v>
      </c>
      <c r="BA133" t="s">
        <v>6793</v>
      </c>
      <c r="BB133" t="s">
        <v>6794</v>
      </c>
      <c r="BC133" t="s">
        <v>6794</v>
      </c>
      <c r="BD133" t="s">
        <v>6794</v>
      </c>
      <c r="BE133" t="s">
        <v>6794</v>
      </c>
      <c r="BF133" t="s">
        <v>6794</v>
      </c>
      <c r="BG133" t="s">
        <v>6794</v>
      </c>
      <c r="BH133" t="s">
        <v>6794</v>
      </c>
      <c r="BI133" t="s">
        <v>7021</v>
      </c>
      <c r="BJ133" t="s">
        <v>7024</v>
      </c>
      <c r="BK133" t="s">
        <v>6794</v>
      </c>
      <c r="BM133">
        <v>200</v>
      </c>
      <c r="BN133">
        <v>35</v>
      </c>
      <c r="BO133" t="s">
        <v>7519</v>
      </c>
      <c r="BP133" t="s">
        <v>6</v>
      </c>
      <c r="BQ133" t="s">
        <v>7559</v>
      </c>
      <c r="BR133" t="s">
        <v>7586</v>
      </c>
      <c r="BS133" t="s">
        <v>7516</v>
      </c>
      <c r="BT133" t="s">
        <v>7515</v>
      </c>
      <c r="BU133" t="s">
        <v>7515</v>
      </c>
      <c r="BV133" t="s">
        <v>7515</v>
      </c>
      <c r="BW133" t="s">
        <v>7515</v>
      </c>
      <c r="BX133" t="s">
        <v>7515</v>
      </c>
      <c r="BY133" t="s">
        <v>7515</v>
      </c>
      <c r="BZ133" t="s">
        <v>7515</v>
      </c>
      <c r="CA133" t="s">
        <v>7515</v>
      </c>
      <c r="CB133" t="s">
        <v>7515</v>
      </c>
      <c r="CC133" t="s">
        <v>7515</v>
      </c>
      <c r="CD133" t="s">
        <v>7515</v>
      </c>
      <c r="CE133" t="s">
        <v>6794</v>
      </c>
      <c r="CI133" t="s">
        <v>6793</v>
      </c>
      <c r="CJ133" t="s">
        <v>6793</v>
      </c>
      <c r="CK133" t="s">
        <v>6794</v>
      </c>
      <c r="CL133" t="s">
        <v>6794</v>
      </c>
      <c r="CM133" t="s">
        <v>6794</v>
      </c>
      <c r="CN133" t="s">
        <v>6793</v>
      </c>
      <c r="CO133" t="s">
        <v>6794</v>
      </c>
      <c r="CP133" t="s">
        <v>6793</v>
      </c>
      <c r="CQ133" t="s">
        <v>6794</v>
      </c>
      <c r="CR133" t="s">
        <v>7520</v>
      </c>
      <c r="CS133" t="s">
        <v>6757</v>
      </c>
      <c r="CT133" t="s">
        <v>7602</v>
      </c>
      <c r="CU133" t="s">
        <v>6793</v>
      </c>
      <c r="CV133">
        <v>2</v>
      </c>
      <c r="CW133">
        <v>3</v>
      </c>
      <c r="CX133">
        <v>4</v>
      </c>
      <c r="CY133" t="s">
        <v>6794</v>
      </c>
      <c r="EC133">
        <v>2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2</v>
      </c>
      <c r="EL133" t="s">
        <v>6794</v>
      </c>
      <c r="EV133" t="s">
        <v>6794</v>
      </c>
      <c r="PS133" t="s">
        <v>7526</v>
      </c>
      <c r="PT133" t="s">
        <v>7526</v>
      </c>
      <c r="PU133" t="s">
        <v>7527</v>
      </c>
      <c r="PV133" t="s">
        <v>7526</v>
      </c>
      <c r="PW133" t="s">
        <v>7516</v>
      </c>
      <c r="PX133" t="s">
        <v>7515</v>
      </c>
      <c r="PY133" t="s">
        <v>7515</v>
      </c>
      <c r="PZ133" t="s">
        <v>7515</v>
      </c>
      <c r="QA133" t="s">
        <v>7515</v>
      </c>
      <c r="QB133" t="s">
        <v>7515</v>
      </c>
      <c r="QC133" t="s">
        <v>7515</v>
      </c>
      <c r="QD133" t="s">
        <v>7528</v>
      </c>
      <c r="QE133" t="s">
        <v>7529</v>
      </c>
      <c r="QF133" t="s">
        <v>7528</v>
      </c>
      <c r="QG133" t="s">
        <v>7681</v>
      </c>
      <c r="QH133">
        <v>2008</v>
      </c>
      <c r="QI133">
        <v>9</v>
      </c>
      <c r="QJ133">
        <v>1</v>
      </c>
      <c r="QK133" s="329">
        <v>39699</v>
      </c>
      <c r="QL133">
        <v>1</v>
      </c>
      <c r="QM133">
        <v>0</v>
      </c>
      <c r="QN133" t="s">
        <v>194</v>
      </c>
      <c r="QO133">
        <v>0</v>
      </c>
      <c r="QP133">
        <v>35</v>
      </c>
      <c r="RV133">
        <f t="shared" si="3"/>
        <v>3</v>
      </c>
      <c r="RY133">
        <f t="shared" si="2"/>
        <v>10</v>
      </c>
    </row>
    <row r="134" spans="1:493" x14ac:dyDescent="0.3">
      <c r="A134">
        <v>71118</v>
      </c>
      <c r="B134">
        <v>162</v>
      </c>
      <c r="C134" t="s">
        <v>6793</v>
      </c>
      <c r="D134" t="s">
        <v>6793</v>
      </c>
      <c r="I134" t="s">
        <v>6793</v>
      </c>
      <c r="J134" t="s">
        <v>7515</v>
      </c>
      <c r="K134" t="s">
        <v>7516</v>
      </c>
      <c r="L134" t="s">
        <v>7515</v>
      </c>
      <c r="M134" t="s">
        <v>7515</v>
      </c>
      <c r="N134" t="s">
        <v>7515</v>
      </c>
      <c r="O134" t="s">
        <v>7515</v>
      </c>
      <c r="P134" t="s">
        <v>7515</v>
      </c>
      <c r="Q134" t="s">
        <v>7515</v>
      </c>
      <c r="R134" t="s">
        <v>7515</v>
      </c>
      <c r="S134" t="s">
        <v>7515</v>
      </c>
      <c r="T134" t="s">
        <v>7515</v>
      </c>
      <c r="U134" t="s">
        <v>7515</v>
      </c>
      <c r="V134" t="s">
        <v>7515</v>
      </c>
      <c r="W134" t="s">
        <v>7515</v>
      </c>
      <c r="X134" t="s">
        <v>7515</v>
      </c>
      <c r="Y134" t="s">
        <v>7515</v>
      </c>
      <c r="Z134" t="s">
        <v>7515</v>
      </c>
      <c r="AA134" t="s">
        <v>7515</v>
      </c>
      <c r="AB134" t="s">
        <v>7515</v>
      </c>
      <c r="AC134" t="s">
        <v>6796</v>
      </c>
      <c r="AK134" t="s">
        <v>6985</v>
      </c>
      <c r="AL134" t="s">
        <v>6793</v>
      </c>
      <c r="AM134" t="s">
        <v>6794</v>
      </c>
      <c r="AN134" t="s">
        <v>7680</v>
      </c>
      <c r="AO134">
        <v>0</v>
      </c>
      <c r="AP134">
        <v>20</v>
      </c>
      <c r="AQ134" t="s">
        <v>6757</v>
      </c>
      <c r="AR134" t="s">
        <v>6794</v>
      </c>
      <c r="AS134" t="s">
        <v>6794</v>
      </c>
      <c r="AT134" t="s">
        <v>6813</v>
      </c>
      <c r="AU134" t="s">
        <v>7562</v>
      </c>
      <c r="AV134" t="s">
        <v>7518</v>
      </c>
      <c r="AX134" t="s">
        <v>6794</v>
      </c>
      <c r="AY134" t="s">
        <v>6793</v>
      </c>
      <c r="AZ134" t="s">
        <v>6794</v>
      </c>
      <c r="BA134" t="s">
        <v>6793</v>
      </c>
      <c r="BC134" t="s">
        <v>6794</v>
      </c>
      <c r="BD134" t="s">
        <v>6794</v>
      </c>
      <c r="BE134" t="s">
        <v>6793</v>
      </c>
      <c r="BF134" t="s">
        <v>6794</v>
      </c>
      <c r="BG134" t="s">
        <v>6794</v>
      </c>
      <c r="BH134" t="s">
        <v>6794</v>
      </c>
      <c r="BI134" t="s">
        <v>7031</v>
      </c>
      <c r="BJ134" t="s">
        <v>7022</v>
      </c>
      <c r="BK134" t="s">
        <v>6794</v>
      </c>
      <c r="BM134">
        <v>50</v>
      </c>
      <c r="BN134">
        <v>75</v>
      </c>
      <c r="BO134" t="s">
        <v>7533</v>
      </c>
      <c r="BP134" t="s">
        <v>7601</v>
      </c>
      <c r="BQ134" t="s">
        <v>7031</v>
      </c>
      <c r="BR134" t="s">
        <v>7543</v>
      </c>
      <c r="BS134" t="s">
        <v>7516</v>
      </c>
      <c r="BT134" t="s">
        <v>7515</v>
      </c>
      <c r="BU134" t="s">
        <v>7515</v>
      </c>
      <c r="BV134" t="s">
        <v>7515</v>
      </c>
      <c r="BW134" t="s">
        <v>7515</v>
      </c>
      <c r="BX134" t="s">
        <v>7515</v>
      </c>
      <c r="BY134" t="s">
        <v>7515</v>
      </c>
      <c r="BZ134" t="s">
        <v>7515</v>
      </c>
      <c r="CA134" t="s">
        <v>7515</v>
      </c>
      <c r="CB134" t="s">
        <v>7515</v>
      </c>
      <c r="CC134" t="s">
        <v>7515</v>
      </c>
      <c r="CD134" t="s">
        <v>7515</v>
      </c>
      <c r="CE134" t="s">
        <v>6794</v>
      </c>
      <c r="CI134" t="s">
        <v>6793</v>
      </c>
      <c r="CJ134" t="s">
        <v>6793</v>
      </c>
      <c r="CK134" t="s">
        <v>6794</v>
      </c>
      <c r="CL134" t="s">
        <v>6793</v>
      </c>
      <c r="CM134" t="s">
        <v>6794</v>
      </c>
      <c r="CN134" t="s">
        <v>6793</v>
      </c>
      <c r="CO134" t="s">
        <v>6794</v>
      </c>
      <c r="CP134" t="s">
        <v>6793</v>
      </c>
      <c r="CQ134" t="s">
        <v>6794</v>
      </c>
      <c r="CR134" t="s">
        <v>7520</v>
      </c>
      <c r="CS134" t="s">
        <v>7521</v>
      </c>
      <c r="CT134" t="s">
        <v>7522</v>
      </c>
      <c r="CU134" t="s">
        <v>6794</v>
      </c>
      <c r="CV134">
        <v>2</v>
      </c>
      <c r="CW134">
        <v>4</v>
      </c>
      <c r="CX134">
        <v>3</v>
      </c>
      <c r="EC134">
        <v>3</v>
      </c>
      <c r="EE134">
        <v>0</v>
      </c>
      <c r="EF134">
        <v>1</v>
      </c>
      <c r="EG134">
        <v>0</v>
      </c>
      <c r="EH134">
        <v>1</v>
      </c>
      <c r="EI134">
        <v>0</v>
      </c>
      <c r="EJ134">
        <v>0</v>
      </c>
      <c r="EK134">
        <v>1</v>
      </c>
      <c r="EV134" t="s">
        <v>6794</v>
      </c>
      <c r="PS134" t="s">
        <v>6</v>
      </c>
      <c r="PT134" t="s">
        <v>7526</v>
      </c>
      <c r="PU134" t="s">
        <v>7527</v>
      </c>
      <c r="PV134" t="s">
        <v>7526</v>
      </c>
      <c r="PW134" t="s">
        <v>7515</v>
      </c>
      <c r="PX134" t="s">
        <v>7515</v>
      </c>
      <c r="PY134" t="s">
        <v>7515</v>
      </c>
      <c r="PZ134" t="s">
        <v>7515</v>
      </c>
      <c r="QA134" t="s">
        <v>7515</v>
      </c>
      <c r="QB134" t="s">
        <v>7515</v>
      </c>
      <c r="QC134" t="s">
        <v>7516</v>
      </c>
      <c r="QD134" t="s">
        <v>7528</v>
      </c>
      <c r="QE134" t="s">
        <v>7529</v>
      </c>
      <c r="QF134" t="s">
        <v>7528</v>
      </c>
      <c r="QG134" t="s">
        <v>7681</v>
      </c>
      <c r="QH134">
        <v>2008</v>
      </c>
      <c r="QI134">
        <v>7</v>
      </c>
      <c r="QJ134">
        <v>1</v>
      </c>
      <c r="QK134" s="329">
        <v>39655</v>
      </c>
      <c r="QL134">
        <v>1</v>
      </c>
      <c r="QM134">
        <v>0</v>
      </c>
      <c r="QN134" t="s">
        <v>212</v>
      </c>
      <c r="QO134">
        <v>2008</v>
      </c>
      <c r="QP134">
        <v>50</v>
      </c>
      <c r="RV134">
        <f t="shared" si="3"/>
        <v>2</v>
      </c>
      <c r="RY134">
        <f t="shared" si="2"/>
        <v>3</v>
      </c>
    </row>
    <row r="135" spans="1:493" x14ac:dyDescent="0.3">
      <c r="A135">
        <v>71119</v>
      </c>
      <c r="B135">
        <v>163</v>
      </c>
      <c r="C135" t="s">
        <v>6793</v>
      </c>
      <c r="D135" t="s">
        <v>6794</v>
      </c>
      <c r="E135">
        <v>2</v>
      </c>
      <c r="I135" t="s">
        <v>6793</v>
      </c>
      <c r="J135" t="s">
        <v>7515</v>
      </c>
      <c r="K135" t="s">
        <v>7515</v>
      </c>
      <c r="L135" t="s">
        <v>7515</v>
      </c>
      <c r="M135" t="s">
        <v>7515</v>
      </c>
      <c r="N135" t="s">
        <v>7515</v>
      </c>
      <c r="O135" t="s">
        <v>7515</v>
      </c>
      <c r="P135" t="s">
        <v>7515</v>
      </c>
      <c r="Q135" t="s">
        <v>7515</v>
      </c>
      <c r="R135" t="s">
        <v>7515</v>
      </c>
      <c r="S135" t="s">
        <v>7515</v>
      </c>
      <c r="T135" t="s">
        <v>7515</v>
      </c>
      <c r="U135" t="s">
        <v>7515</v>
      </c>
      <c r="V135" t="s">
        <v>7515</v>
      </c>
      <c r="W135" t="s">
        <v>7515</v>
      </c>
      <c r="X135" t="s">
        <v>7515</v>
      </c>
      <c r="Y135" t="s">
        <v>7515</v>
      </c>
      <c r="Z135" t="s">
        <v>7516</v>
      </c>
      <c r="AA135" t="s">
        <v>7515</v>
      </c>
      <c r="AB135" t="s">
        <v>7515</v>
      </c>
      <c r="AD135">
        <v>1</v>
      </c>
      <c r="AE135">
        <v>1</v>
      </c>
      <c r="AF135">
        <v>0</v>
      </c>
      <c r="AG135">
        <v>12</v>
      </c>
      <c r="AH135" t="s">
        <v>6845</v>
      </c>
      <c r="AK135" t="s">
        <v>6993</v>
      </c>
      <c r="AL135" t="s">
        <v>6794</v>
      </c>
      <c r="AM135" t="s">
        <v>6794</v>
      </c>
      <c r="AN135" t="s">
        <v>7687</v>
      </c>
      <c r="AQ135" t="s">
        <v>7568</v>
      </c>
      <c r="AT135" t="s">
        <v>6813</v>
      </c>
      <c r="AU135" t="s">
        <v>7531</v>
      </c>
      <c r="AV135" t="s">
        <v>6991</v>
      </c>
      <c r="AX135" t="s">
        <v>6793</v>
      </c>
      <c r="AY135" t="s">
        <v>6793</v>
      </c>
      <c r="AZ135" t="s">
        <v>6793</v>
      </c>
      <c r="BA135" t="s">
        <v>6794</v>
      </c>
      <c r="BC135" t="s">
        <v>6794</v>
      </c>
      <c r="BD135" t="s">
        <v>6794</v>
      </c>
      <c r="BE135" t="s">
        <v>6794</v>
      </c>
      <c r="BF135" t="s">
        <v>6793</v>
      </c>
      <c r="BG135" t="s">
        <v>6794</v>
      </c>
      <c r="BH135" t="s">
        <v>6794</v>
      </c>
      <c r="BI135" t="s">
        <v>7565</v>
      </c>
      <c r="BJ135" t="s">
        <v>7029</v>
      </c>
      <c r="BK135" t="s">
        <v>6794</v>
      </c>
      <c r="BM135">
        <v>20</v>
      </c>
      <c r="BN135" t="s">
        <v>7532</v>
      </c>
      <c r="BO135" t="s">
        <v>7533</v>
      </c>
      <c r="BP135" t="s">
        <v>7534</v>
      </c>
      <c r="BQ135" t="s">
        <v>7559</v>
      </c>
      <c r="BR135" t="s">
        <v>7543</v>
      </c>
      <c r="BS135" t="s">
        <v>7516</v>
      </c>
      <c r="BT135" t="s">
        <v>7515</v>
      </c>
      <c r="BU135" t="s">
        <v>7515</v>
      </c>
      <c r="BV135" t="s">
        <v>7515</v>
      </c>
      <c r="BW135" t="s">
        <v>7515</v>
      </c>
      <c r="BX135" t="s">
        <v>7515</v>
      </c>
      <c r="BY135" t="s">
        <v>7515</v>
      </c>
      <c r="BZ135" t="s">
        <v>7515</v>
      </c>
      <c r="CA135" t="s">
        <v>7515</v>
      </c>
      <c r="CB135" t="s">
        <v>7515</v>
      </c>
      <c r="CC135" t="s">
        <v>7515</v>
      </c>
      <c r="CD135" t="s">
        <v>7515</v>
      </c>
      <c r="CE135" t="s">
        <v>6794</v>
      </c>
      <c r="CI135" t="s">
        <v>6793</v>
      </c>
      <c r="CJ135" t="s">
        <v>6793</v>
      </c>
      <c r="CK135" t="s">
        <v>6793</v>
      </c>
      <c r="CL135" t="s">
        <v>6793</v>
      </c>
      <c r="CM135" t="s">
        <v>6794</v>
      </c>
      <c r="CN135" t="s">
        <v>6794</v>
      </c>
      <c r="CO135" t="s">
        <v>6794</v>
      </c>
      <c r="CP135" t="s">
        <v>6793</v>
      </c>
      <c r="CQ135" t="s">
        <v>6793</v>
      </c>
      <c r="CR135" t="s">
        <v>7520</v>
      </c>
      <c r="CS135" t="s">
        <v>7521</v>
      </c>
      <c r="CT135" t="s">
        <v>7522</v>
      </c>
      <c r="CU135" t="s">
        <v>6793</v>
      </c>
      <c r="CV135">
        <v>2</v>
      </c>
      <c r="CW135">
        <v>3</v>
      </c>
      <c r="CX135">
        <v>4</v>
      </c>
      <c r="CY135" t="s">
        <v>6793</v>
      </c>
      <c r="CZ135">
        <v>3</v>
      </c>
      <c r="DA135" t="s">
        <v>7680</v>
      </c>
      <c r="DB135">
        <v>10</v>
      </c>
      <c r="DC135">
        <v>2007</v>
      </c>
      <c r="DD135" t="s">
        <v>7557</v>
      </c>
      <c r="DE135" t="s">
        <v>7680</v>
      </c>
      <c r="DF135">
        <v>4</v>
      </c>
      <c r="DG135">
        <v>2008</v>
      </c>
      <c r="DH135" t="s">
        <v>7680</v>
      </c>
      <c r="DI135">
        <v>10</v>
      </c>
      <c r="DJ135">
        <v>2007</v>
      </c>
      <c r="DK135" t="s">
        <v>7557</v>
      </c>
      <c r="DL135" t="s">
        <v>7680</v>
      </c>
      <c r="DM135">
        <v>12</v>
      </c>
      <c r="DN135">
        <v>2007</v>
      </c>
      <c r="DO135" t="s">
        <v>6966</v>
      </c>
      <c r="DR135" t="s">
        <v>7557</v>
      </c>
      <c r="DS135" t="s">
        <v>6966</v>
      </c>
      <c r="EC135">
        <v>4</v>
      </c>
      <c r="EE135">
        <v>0</v>
      </c>
      <c r="EF135">
        <v>1</v>
      </c>
      <c r="EG135">
        <v>1</v>
      </c>
      <c r="EH135">
        <v>0</v>
      </c>
      <c r="EI135">
        <v>2</v>
      </c>
      <c r="EJ135">
        <v>0</v>
      </c>
      <c r="EK135">
        <v>0</v>
      </c>
      <c r="EL135" t="s">
        <v>6794</v>
      </c>
      <c r="EV135" t="s">
        <v>6793</v>
      </c>
      <c r="GP135" t="s">
        <v>7524</v>
      </c>
      <c r="GQ135" t="s">
        <v>6</v>
      </c>
      <c r="GT135" t="s">
        <v>7578</v>
      </c>
      <c r="GW135" t="s">
        <v>6794</v>
      </c>
      <c r="GY135" t="s">
        <v>7524</v>
      </c>
      <c r="GZ135" t="s">
        <v>6</v>
      </c>
      <c r="HC135" t="s">
        <v>7578</v>
      </c>
      <c r="HF135" t="s">
        <v>6794</v>
      </c>
      <c r="MD135" t="s">
        <v>7524</v>
      </c>
      <c r="ME135" t="s">
        <v>7680</v>
      </c>
      <c r="MF135">
        <v>4</v>
      </c>
      <c r="MG135">
        <v>2005</v>
      </c>
      <c r="MK135" t="s">
        <v>6793</v>
      </c>
      <c r="PS135" t="s">
        <v>7526</v>
      </c>
      <c r="PT135" t="s">
        <v>7526</v>
      </c>
      <c r="PU135" t="s">
        <v>7526</v>
      </c>
      <c r="PV135" t="s">
        <v>7526</v>
      </c>
      <c r="PW135" t="s">
        <v>7516</v>
      </c>
      <c r="PX135" t="s">
        <v>7515</v>
      </c>
      <c r="PY135" t="s">
        <v>7515</v>
      </c>
      <c r="PZ135" t="s">
        <v>7515</v>
      </c>
      <c r="QA135" t="s">
        <v>7515</v>
      </c>
      <c r="QB135" t="s">
        <v>7515</v>
      </c>
      <c r="QC135" t="s">
        <v>7515</v>
      </c>
      <c r="QD135" t="s">
        <v>7528</v>
      </c>
      <c r="QE135" t="s">
        <v>7529</v>
      </c>
      <c r="QF135" t="s">
        <v>7528</v>
      </c>
      <c r="QG135" t="s">
        <v>7681</v>
      </c>
      <c r="QH135">
        <v>2008</v>
      </c>
      <c r="QI135">
        <v>4</v>
      </c>
      <c r="QJ135">
        <v>2</v>
      </c>
      <c r="QK135" s="329">
        <v>39547</v>
      </c>
      <c r="QL135">
        <v>1</v>
      </c>
      <c r="QM135">
        <v>1</v>
      </c>
      <c r="QN135" t="s">
        <v>212</v>
      </c>
      <c r="QO135">
        <v>2008</v>
      </c>
      <c r="QP135">
        <v>50</v>
      </c>
      <c r="QR135">
        <v>0</v>
      </c>
      <c r="QS135">
        <v>0</v>
      </c>
      <c r="QT135">
        <v>0</v>
      </c>
      <c r="QU135">
        <v>0</v>
      </c>
      <c r="QV135">
        <v>0</v>
      </c>
      <c r="QW135">
        <v>0</v>
      </c>
      <c r="QX135">
        <v>1</v>
      </c>
      <c r="QY135">
        <v>1</v>
      </c>
      <c r="QZ135">
        <v>0</v>
      </c>
      <c r="RA135">
        <v>0</v>
      </c>
      <c r="RB135">
        <v>0</v>
      </c>
      <c r="RC135">
        <v>0</v>
      </c>
      <c r="RD135">
        <v>0</v>
      </c>
      <c r="RE135">
        <v>0</v>
      </c>
      <c r="RF135">
        <v>0</v>
      </c>
      <c r="RG135">
        <v>0</v>
      </c>
      <c r="RH135">
        <v>0</v>
      </c>
      <c r="RI135">
        <v>0</v>
      </c>
      <c r="RJ135">
        <v>0</v>
      </c>
      <c r="RK135">
        <v>0</v>
      </c>
      <c r="RL135">
        <v>0</v>
      </c>
      <c r="RM135">
        <v>0</v>
      </c>
      <c r="RN135">
        <v>1</v>
      </c>
      <c r="RO135">
        <v>0</v>
      </c>
      <c r="RP135">
        <v>0</v>
      </c>
      <c r="RQ135">
        <v>0</v>
      </c>
      <c r="RR135">
        <v>0</v>
      </c>
      <c r="RS135">
        <v>0</v>
      </c>
      <c r="RT135">
        <v>0</v>
      </c>
      <c r="RU135">
        <v>0</v>
      </c>
      <c r="RV135">
        <f t="shared" si="3"/>
        <v>0</v>
      </c>
      <c r="RY135">
        <f t="shared" si="2"/>
        <v>12</v>
      </c>
    </row>
    <row r="136" spans="1:493" x14ac:dyDescent="0.3">
      <c r="A136">
        <v>71120</v>
      </c>
      <c r="B136">
        <v>164</v>
      </c>
      <c r="C136" t="s">
        <v>6793</v>
      </c>
      <c r="D136" t="s">
        <v>6793</v>
      </c>
      <c r="I136" t="s">
        <v>6793</v>
      </c>
      <c r="J136" t="s">
        <v>7515</v>
      </c>
      <c r="K136" t="s">
        <v>7515</v>
      </c>
      <c r="L136" t="s">
        <v>7515</v>
      </c>
      <c r="M136" t="s">
        <v>7515</v>
      </c>
      <c r="N136" t="s">
        <v>7515</v>
      </c>
      <c r="O136" t="s">
        <v>7515</v>
      </c>
      <c r="P136" t="s">
        <v>7515</v>
      </c>
      <c r="Q136" t="s">
        <v>7515</v>
      </c>
      <c r="R136" t="s">
        <v>7515</v>
      </c>
      <c r="S136" t="s">
        <v>7515</v>
      </c>
      <c r="T136" t="s">
        <v>7515</v>
      </c>
      <c r="U136" t="s">
        <v>7515</v>
      </c>
      <c r="V136" t="s">
        <v>7515</v>
      </c>
      <c r="W136" t="s">
        <v>7515</v>
      </c>
      <c r="X136" t="s">
        <v>7515</v>
      </c>
      <c r="Y136" t="s">
        <v>7515</v>
      </c>
      <c r="Z136" t="s">
        <v>7516</v>
      </c>
      <c r="AA136" t="s">
        <v>7515</v>
      </c>
      <c r="AB136" t="s">
        <v>7515</v>
      </c>
      <c r="AC136" t="s">
        <v>6796</v>
      </c>
      <c r="AK136" t="s">
        <v>6985</v>
      </c>
      <c r="AL136" t="s">
        <v>6793</v>
      </c>
      <c r="AM136" t="s">
        <v>6793</v>
      </c>
      <c r="AN136" t="s">
        <v>6</v>
      </c>
      <c r="AQ136" t="s">
        <v>6988</v>
      </c>
      <c r="AR136" t="s">
        <v>6966</v>
      </c>
      <c r="AS136" t="s">
        <v>6794</v>
      </c>
      <c r="AT136" t="s">
        <v>6813</v>
      </c>
      <c r="AU136" t="s">
        <v>7531</v>
      </c>
      <c r="AV136" t="s">
        <v>7553</v>
      </c>
      <c r="AX136" t="s">
        <v>6794</v>
      </c>
      <c r="AY136" t="s">
        <v>6794</v>
      </c>
      <c r="AZ136" t="s">
        <v>6794</v>
      </c>
      <c r="BA136" t="s">
        <v>6794</v>
      </c>
      <c r="BB136" t="s">
        <v>6794</v>
      </c>
      <c r="BC136" t="s">
        <v>6794</v>
      </c>
      <c r="BD136" t="s">
        <v>6794</v>
      </c>
      <c r="BE136" t="s">
        <v>6794</v>
      </c>
      <c r="BF136" t="s">
        <v>6794</v>
      </c>
      <c r="BG136" t="s">
        <v>6794</v>
      </c>
      <c r="BH136" t="s">
        <v>6794</v>
      </c>
      <c r="BI136" t="s">
        <v>7022</v>
      </c>
      <c r="BJ136" t="s">
        <v>7686</v>
      </c>
      <c r="BK136" t="s">
        <v>6794</v>
      </c>
      <c r="BM136">
        <v>0</v>
      </c>
      <c r="BN136" t="s">
        <v>7532</v>
      </c>
      <c r="BO136" t="s">
        <v>7519</v>
      </c>
      <c r="BP136" t="s">
        <v>6</v>
      </c>
      <c r="BQ136" t="s">
        <v>7559</v>
      </c>
      <c r="BR136" t="s">
        <v>6757</v>
      </c>
      <c r="BS136" t="s">
        <v>7515</v>
      </c>
      <c r="BT136" t="s">
        <v>7516</v>
      </c>
      <c r="BU136" t="s">
        <v>7515</v>
      </c>
      <c r="BV136" t="s">
        <v>7515</v>
      </c>
      <c r="BW136" t="s">
        <v>7515</v>
      </c>
      <c r="BX136" t="s">
        <v>7515</v>
      </c>
      <c r="BY136" t="s">
        <v>7515</v>
      </c>
      <c r="BZ136" t="s">
        <v>7516</v>
      </c>
      <c r="CA136" t="s">
        <v>7515</v>
      </c>
      <c r="CB136" t="s">
        <v>7515</v>
      </c>
      <c r="CC136" t="s">
        <v>7515</v>
      </c>
      <c r="CD136" t="s">
        <v>7515</v>
      </c>
      <c r="CE136" t="s">
        <v>6793</v>
      </c>
      <c r="CI136" t="s">
        <v>6793</v>
      </c>
      <c r="CJ136" t="s">
        <v>6793</v>
      </c>
      <c r="CK136" t="s">
        <v>6794</v>
      </c>
      <c r="CL136" t="s">
        <v>6794</v>
      </c>
      <c r="CM136" t="s">
        <v>6794</v>
      </c>
      <c r="CN136" t="s">
        <v>6793</v>
      </c>
      <c r="CO136" t="s">
        <v>6794</v>
      </c>
      <c r="CP136" t="s">
        <v>6793</v>
      </c>
      <c r="CQ136" t="s">
        <v>6794</v>
      </c>
      <c r="CR136" t="s">
        <v>7520</v>
      </c>
      <c r="CS136" t="s">
        <v>7521</v>
      </c>
      <c r="CT136" t="s">
        <v>7602</v>
      </c>
      <c r="CU136" t="s">
        <v>6793</v>
      </c>
      <c r="CV136">
        <v>3</v>
      </c>
      <c r="CW136">
        <v>4</v>
      </c>
      <c r="CX136">
        <v>4</v>
      </c>
      <c r="CY136" t="s">
        <v>6794</v>
      </c>
      <c r="EC136">
        <v>1</v>
      </c>
      <c r="ED136" t="s">
        <v>7523</v>
      </c>
      <c r="EL136" t="s">
        <v>6794</v>
      </c>
      <c r="EV136" t="s">
        <v>6793</v>
      </c>
      <c r="OX136" t="s">
        <v>7538</v>
      </c>
      <c r="OY136" t="s">
        <v>7680</v>
      </c>
      <c r="OZ136">
        <v>6</v>
      </c>
      <c r="PA136">
        <v>2007</v>
      </c>
      <c r="PE136" t="s">
        <v>6793</v>
      </c>
      <c r="PS136" t="s">
        <v>7526</v>
      </c>
      <c r="PT136" t="s">
        <v>7526</v>
      </c>
      <c r="PU136" t="s">
        <v>7527</v>
      </c>
      <c r="PV136" t="s">
        <v>7526</v>
      </c>
      <c r="PW136" t="s">
        <v>7516</v>
      </c>
      <c r="PX136" t="s">
        <v>7515</v>
      </c>
      <c r="PY136" t="s">
        <v>7515</v>
      </c>
      <c r="PZ136" t="s">
        <v>7515</v>
      </c>
      <c r="QA136" t="s">
        <v>7515</v>
      </c>
      <c r="QB136" t="s">
        <v>7515</v>
      </c>
      <c r="QC136" t="s">
        <v>7515</v>
      </c>
      <c r="QD136" t="s">
        <v>7528</v>
      </c>
      <c r="QE136" t="s">
        <v>7529</v>
      </c>
      <c r="QF136" t="s">
        <v>7528</v>
      </c>
      <c r="QG136" t="s">
        <v>7681</v>
      </c>
      <c r="QH136">
        <v>2008</v>
      </c>
      <c r="QI136">
        <v>5</v>
      </c>
      <c r="QJ136">
        <v>1</v>
      </c>
      <c r="QK136" s="329">
        <v>39582</v>
      </c>
      <c r="QL136">
        <v>1</v>
      </c>
      <c r="QM136">
        <v>0</v>
      </c>
      <c r="QN136" t="s">
        <v>194</v>
      </c>
      <c r="QO136">
        <v>0</v>
      </c>
      <c r="QP136">
        <v>35</v>
      </c>
      <c r="QR136">
        <v>1</v>
      </c>
      <c r="QS136">
        <v>0</v>
      </c>
      <c r="QT136">
        <v>0</v>
      </c>
      <c r="QU136">
        <v>0</v>
      </c>
      <c r="QV136">
        <v>0</v>
      </c>
      <c r="QW136">
        <v>0</v>
      </c>
      <c r="QX136">
        <v>0</v>
      </c>
      <c r="QY136">
        <v>0</v>
      </c>
      <c r="QZ136">
        <v>0</v>
      </c>
      <c r="RA136">
        <v>0</v>
      </c>
      <c r="RB136">
        <v>0</v>
      </c>
      <c r="RC136">
        <v>0</v>
      </c>
      <c r="RD136">
        <v>0</v>
      </c>
      <c r="RE136">
        <v>0</v>
      </c>
      <c r="RF136">
        <v>0</v>
      </c>
      <c r="RG136">
        <v>0</v>
      </c>
      <c r="RH136">
        <v>0</v>
      </c>
      <c r="RI136">
        <v>0</v>
      </c>
      <c r="RJ136">
        <v>0</v>
      </c>
      <c r="RK136">
        <v>0</v>
      </c>
      <c r="RL136">
        <v>0</v>
      </c>
      <c r="RM136">
        <v>0</v>
      </c>
      <c r="RN136">
        <v>0</v>
      </c>
      <c r="RO136">
        <v>0</v>
      </c>
      <c r="RP136">
        <v>0</v>
      </c>
      <c r="RQ136">
        <v>0</v>
      </c>
      <c r="RR136">
        <v>0</v>
      </c>
      <c r="RS136">
        <v>0</v>
      </c>
      <c r="RT136">
        <v>0</v>
      </c>
      <c r="RU136">
        <v>0</v>
      </c>
      <c r="RV136">
        <f t="shared" si="3"/>
        <v>0</v>
      </c>
      <c r="RY136">
        <f t="shared" si="2"/>
        <v>5</v>
      </c>
    </row>
    <row r="137" spans="1:493" x14ac:dyDescent="0.3">
      <c r="A137">
        <v>71121</v>
      </c>
      <c r="B137">
        <v>165</v>
      </c>
      <c r="C137" t="s">
        <v>6793</v>
      </c>
      <c r="D137" t="s">
        <v>6793</v>
      </c>
      <c r="I137" t="s">
        <v>6793</v>
      </c>
      <c r="J137" t="s">
        <v>7515</v>
      </c>
      <c r="K137" t="s">
        <v>7515</v>
      </c>
      <c r="L137" t="s">
        <v>7516</v>
      </c>
      <c r="M137" t="s">
        <v>7515</v>
      </c>
      <c r="N137" t="s">
        <v>7515</v>
      </c>
      <c r="O137" t="s">
        <v>7515</v>
      </c>
      <c r="P137" t="s">
        <v>7515</v>
      </c>
      <c r="Q137" t="s">
        <v>7515</v>
      </c>
      <c r="R137" t="s">
        <v>7515</v>
      </c>
      <c r="S137" t="s">
        <v>7515</v>
      </c>
      <c r="T137" t="s">
        <v>7515</v>
      </c>
      <c r="U137" t="s">
        <v>7515</v>
      </c>
      <c r="V137" t="s">
        <v>7515</v>
      </c>
      <c r="W137" t="s">
        <v>7515</v>
      </c>
      <c r="X137" t="s">
        <v>7515</v>
      </c>
      <c r="Y137" t="s">
        <v>7515</v>
      </c>
      <c r="Z137" t="s">
        <v>7515</v>
      </c>
      <c r="AA137" t="s">
        <v>7515</v>
      </c>
      <c r="AB137" t="s">
        <v>7515</v>
      </c>
      <c r="AC137" t="s">
        <v>7517</v>
      </c>
      <c r="AF137">
        <v>0</v>
      </c>
      <c r="AG137">
        <v>5</v>
      </c>
      <c r="AH137" t="s">
        <v>6845</v>
      </c>
      <c r="AK137" t="s">
        <v>6995</v>
      </c>
      <c r="AL137" t="s">
        <v>6794</v>
      </c>
      <c r="AM137" t="s">
        <v>6794</v>
      </c>
      <c r="AN137" t="s">
        <v>7680</v>
      </c>
      <c r="AO137">
        <v>0</v>
      </c>
      <c r="AP137">
        <v>15</v>
      </c>
      <c r="AQ137" t="s">
        <v>7568</v>
      </c>
      <c r="AT137" t="s">
        <v>6813</v>
      </c>
      <c r="AU137" t="s">
        <v>7531</v>
      </c>
      <c r="AV137" t="s">
        <v>7553</v>
      </c>
      <c r="AX137" t="s">
        <v>6794</v>
      </c>
      <c r="AY137" t="s">
        <v>6794</v>
      </c>
      <c r="AZ137" t="s">
        <v>6794</v>
      </c>
      <c r="BA137" t="s">
        <v>6794</v>
      </c>
      <c r="BC137" t="s">
        <v>6793</v>
      </c>
      <c r="BD137" t="s">
        <v>6794</v>
      </c>
      <c r="BE137" t="s">
        <v>6794</v>
      </c>
      <c r="BF137" t="s">
        <v>6794</v>
      </c>
      <c r="BG137" t="s">
        <v>6794</v>
      </c>
      <c r="BH137" t="s">
        <v>6794</v>
      </c>
      <c r="BI137" t="s">
        <v>7025</v>
      </c>
      <c r="BJ137" t="s">
        <v>7022</v>
      </c>
      <c r="BK137" t="s">
        <v>6794</v>
      </c>
      <c r="BM137">
        <v>30</v>
      </c>
      <c r="BN137">
        <v>100</v>
      </c>
      <c r="BO137" t="s">
        <v>7533</v>
      </c>
      <c r="BP137" t="s">
        <v>7576</v>
      </c>
      <c r="BQ137" t="s">
        <v>7559</v>
      </c>
      <c r="BR137" t="s">
        <v>7594</v>
      </c>
      <c r="BS137" t="s">
        <v>7515</v>
      </c>
      <c r="BT137" t="s">
        <v>7516</v>
      </c>
      <c r="BU137" t="s">
        <v>7515</v>
      </c>
      <c r="BV137" t="s">
        <v>7515</v>
      </c>
      <c r="BW137" t="s">
        <v>7515</v>
      </c>
      <c r="BX137" t="s">
        <v>7515</v>
      </c>
      <c r="BY137" t="s">
        <v>7515</v>
      </c>
      <c r="BZ137" t="s">
        <v>7516</v>
      </c>
      <c r="CA137" t="s">
        <v>7515</v>
      </c>
      <c r="CB137" t="s">
        <v>7515</v>
      </c>
      <c r="CC137" t="s">
        <v>7515</v>
      </c>
      <c r="CD137" t="s">
        <v>7515</v>
      </c>
      <c r="CE137" t="s">
        <v>6794</v>
      </c>
      <c r="CI137" t="s">
        <v>6793</v>
      </c>
      <c r="CJ137" t="s">
        <v>6793</v>
      </c>
      <c r="CK137" t="s">
        <v>6793</v>
      </c>
      <c r="CL137" t="s">
        <v>6793</v>
      </c>
      <c r="CM137" t="s">
        <v>6793</v>
      </c>
      <c r="CN137" t="s">
        <v>6793</v>
      </c>
      <c r="CO137" t="s">
        <v>6793</v>
      </c>
      <c r="CP137" t="s">
        <v>6793</v>
      </c>
      <c r="CQ137" t="s">
        <v>6966</v>
      </c>
      <c r="CR137" t="s">
        <v>7520</v>
      </c>
      <c r="CS137" t="s">
        <v>7521</v>
      </c>
      <c r="CT137" t="s">
        <v>7605</v>
      </c>
      <c r="CU137" t="s">
        <v>6793</v>
      </c>
      <c r="CV137">
        <v>4</v>
      </c>
      <c r="CW137">
        <v>5</v>
      </c>
      <c r="CX137">
        <v>6</v>
      </c>
      <c r="CY137" t="s">
        <v>6794</v>
      </c>
      <c r="EC137">
        <v>7</v>
      </c>
      <c r="EE137">
        <v>3</v>
      </c>
      <c r="EF137">
        <v>0</v>
      </c>
      <c r="EG137">
        <v>0</v>
      </c>
      <c r="EH137">
        <v>2</v>
      </c>
      <c r="EI137">
        <v>0</v>
      </c>
      <c r="EJ137">
        <v>1</v>
      </c>
      <c r="EK137">
        <v>1</v>
      </c>
      <c r="EL137" t="s">
        <v>6794</v>
      </c>
      <c r="EV137" t="s">
        <v>6794</v>
      </c>
      <c r="PS137" t="s">
        <v>6757</v>
      </c>
      <c r="PT137" t="s">
        <v>6757</v>
      </c>
      <c r="PU137" t="s">
        <v>7527</v>
      </c>
      <c r="PV137" t="s">
        <v>7582</v>
      </c>
      <c r="PW137" t="s">
        <v>7515</v>
      </c>
      <c r="PX137" t="s">
        <v>7515</v>
      </c>
      <c r="PY137" t="s">
        <v>7515</v>
      </c>
      <c r="PZ137" t="s">
        <v>7516</v>
      </c>
      <c r="QA137" t="s">
        <v>7515</v>
      </c>
      <c r="QB137" t="s">
        <v>7515</v>
      </c>
      <c r="QC137" t="s">
        <v>7515</v>
      </c>
      <c r="QD137" t="s">
        <v>7528</v>
      </c>
      <c r="QE137" t="s">
        <v>7539</v>
      </c>
      <c r="QF137" t="s">
        <v>7528</v>
      </c>
      <c r="QG137" t="s">
        <v>7681</v>
      </c>
      <c r="QH137">
        <v>2008</v>
      </c>
      <c r="QI137">
        <v>4</v>
      </c>
      <c r="QJ137">
        <v>1</v>
      </c>
      <c r="QK137" s="329">
        <v>39546</v>
      </c>
      <c r="QL137">
        <v>0</v>
      </c>
      <c r="QM137">
        <v>1</v>
      </c>
      <c r="QN137" t="s">
        <v>194</v>
      </c>
      <c r="QO137">
        <v>0</v>
      </c>
      <c r="QP137">
        <v>18</v>
      </c>
      <c r="RV137">
        <f t="shared" si="3"/>
        <v>3</v>
      </c>
      <c r="RY137">
        <f t="shared" si="2"/>
        <v>1</v>
      </c>
    </row>
    <row r="138" spans="1:493" x14ac:dyDescent="0.3">
      <c r="A138">
        <v>71122</v>
      </c>
      <c r="B138">
        <v>167</v>
      </c>
      <c r="C138" t="s">
        <v>6793</v>
      </c>
      <c r="D138" t="s">
        <v>6793</v>
      </c>
      <c r="I138" t="s">
        <v>6793</v>
      </c>
      <c r="J138" t="s">
        <v>7515</v>
      </c>
      <c r="K138" t="s">
        <v>7515</v>
      </c>
      <c r="L138" t="s">
        <v>7515</v>
      </c>
      <c r="M138" t="s">
        <v>7515</v>
      </c>
      <c r="N138" t="s">
        <v>7515</v>
      </c>
      <c r="O138" t="s">
        <v>7515</v>
      </c>
      <c r="P138" t="s">
        <v>7515</v>
      </c>
      <c r="Q138" t="s">
        <v>7515</v>
      </c>
      <c r="R138" t="s">
        <v>7515</v>
      </c>
      <c r="S138" t="s">
        <v>7515</v>
      </c>
      <c r="T138" t="s">
        <v>7515</v>
      </c>
      <c r="U138" t="s">
        <v>7515</v>
      </c>
      <c r="V138" t="s">
        <v>7515</v>
      </c>
      <c r="W138" t="s">
        <v>7515</v>
      </c>
      <c r="X138" t="s">
        <v>7515</v>
      </c>
      <c r="Y138" t="s">
        <v>7515</v>
      </c>
      <c r="Z138" t="s">
        <v>7515</v>
      </c>
      <c r="AA138" t="s">
        <v>7516</v>
      </c>
      <c r="AB138" t="s">
        <v>7515</v>
      </c>
      <c r="AC138" t="s">
        <v>7517</v>
      </c>
      <c r="AF138" t="s">
        <v>7547</v>
      </c>
      <c r="AG138" t="s">
        <v>7547</v>
      </c>
      <c r="AH138" t="s">
        <v>6845</v>
      </c>
      <c r="AK138" t="s">
        <v>6757</v>
      </c>
      <c r="AL138" t="s">
        <v>6793</v>
      </c>
      <c r="AM138" t="s">
        <v>6794</v>
      </c>
      <c r="AN138" t="s">
        <v>6</v>
      </c>
      <c r="AQ138" t="s">
        <v>6992</v>
      </c>
      <c r="AR138" t="s">
        <v>6794</v>
      </c>
      <c r="AS138" t="s">
        <v>6793</v>
      </c>
      <c r="AT138" t="s">
        <v>6813</v>
      </c>
      <c r="AU138" t="s">
        <v>7531</v>
      </c>
      <c r="AV138" t="s">
        <v>6991</v>
      </c>
      <c r="AX138" t="s">
        <v>6794</v>
      </c>
      <c r="AY138" t="s">
        <v>6794</v>
      </c>
      <c r="AZ138" t="s">
        <v>6794</v>
      </c>
      <c r="BA138" t="s">
        <v>6966</v>
      </c>
      <c r="BB138" t="s">
        <v>6794</v>
      </c>
      <c r="BC138" t="s">
        <v>6794</v>
      </c>
      <c r="BD138" t="s">
        <v>6793</v>
      </c>
      <c r="BE138" t="s">
        <v>6966</v>
      </c>
      <c r="BF138" t="s">
        <v>6794</v>
      </c>
      <c r="BG138" t="s">
        <v>6794</v>
      </c>
      <c r="BH138" t="s">
        <v>6794</v>
      </c>
      <c r="BI138" t="s">
        <v>6</v>
      </c>
      <c r="BJ138" t="s">
        <v>6</v>
      </c>
      <c r="BK138" t="s">
        <v>6794</v>
      </c>
      <c r="BM138">
        <v>50</v>
      </c>
      <c r="BN138">
        <v>50</v>
      </c>
      <c r="BO138" t="s">
        <v>7519</v>
      </c>
      <c r="BP138" t="s">
        <v>7585</v>
      </c>
      <c r="BQ138" t="s">
        <v>6</v>
      </c>
      <c r="BR138" t="s">
        <v>7594</v>
      </c>
      <c r="BS138" t="s">
        <v>7516</v>
      </c>
      <c r="BT138" t="s">
        <v>7515</v>
      </c>
      <c r="BU138" t="s">
        <v>7515</v>
      </c>
      <c r="BV138" t="s">
        <v>7515</v>
      </c>
      <c r="BW138" t="s">
        <v>7515</v>
      </c>
      <c r="BX138" t="s">
        <v>7515</v>
      </c>
      <c r="BY138" t="s">
        <v>7515</v>
      </c>
      <c r="BZ138" t="s">
        <v>7515</v>
      </c>
      <c r="CA138" t="s">
        <v>7515</v>
      </c>
      <c r="CB138" t="s">
        <v>7515</v>
      </c>
      <c r="CC138" t="s">
        <v>7515</v>
      </c>
      <c r="CD138" t="s">
        <v>7515</v>
      </c>
      <c r="CE138" t="s">
        <v>6794</v>
      </c>
      <c r="CF138" t="s">
        <v>7689</v>
      </c>
      <c r="CG138">
        <v>50</v>
      </c>
      <c r="CH138" t="s">
        <v>7566</v>
      </c>
      <c r="CI138" t="s">
        <v>6793</v>
      </c>
      <c r="CJ138" t="s">
        <v>6794</v>
      </c>
      <c r="CK138" t="s">
        <v>6794</v>
      </c>
      <c r="CL138" t="s">
        <v>6794</v>
      </c>
      <c r="CM138" t="s">
        <v>6794</v>
      </c>
      <c r="CN138" t="s">
        <v>6793</v>
      </c>
      <c r="CO138" t="s">
        <v>6794</v>
      </c>
      <c r="CP138" t="s">
        <v>6793</v>
      </c>
      <c r="CQ138" t="s">
        <v>6794</v>
      </c>
      <c r="CR138" t="s">
        <v>7520</v>
      </c>
      <c r="CS138" t="s">
        <v>7521</v>
      </c>
      <c r="CT138" t="s">
        <v>7522</v>
      </c>
      <c r="CU138" t="s">
        <v>6793</v>
      </c>
      <c r="CV138">
        <v>3</v>
      </c>
      <c r="CW138">
        <v>4</v>
      </c>
      <c r="CX138">
        <v>5</v>
      </c>
      <c r="CY138" t="s">
        <v>6794</v>
      </c>
      <c r="EC138">
        <v>2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2</v>
      </c>
      <c r="EL138" t="s">
        <v>6794</v>
      </c>
      <c r="EV138" t="s">
        <v>6793</v>
      </c>
      <c r="IR138" t="s">
        <v>7524</v>
      </c>
      <c r="IS138" t="s">
        <v>7680</v>
      </c>
      <c r="IT138">
        <v>7</v>
      </c>
      <c r="IU138">
        <v>2006</v>
      </c>
      <c r="IY138" t="s">
        <v>6794</v>
      </c>
      <c r="IZ138" t="s">
        <v>6793</v>
      </c>
      <c r="JA138" t="s">
        <v>7524</v>
      </c>
      <c r="JB138" t="s">
        <v>7680</v>
      </c>
      <c r="JC138">
        <v>7</v>
      </c>
      <c r="JD138">
        <v>2006</v>
      </c>
      <c r="JF138" t="s">
        <v>7527</v>
      </c>
      <c r="JG138" t="s">
        <v>7527</v>
      </c>
      <c r="JH138" t="s">
        <v>6794</v>
      </c>
      <c r="JI138" t="s">
        <v>6793</v>
      </c>
      <c r="PS138" t="s">
        <v>6757</v>
      </c>
      <c r="PT138" t="s">
        <v>7526</v>
      </c>
      <c r="PV138" t="s">
        <v>7527</v>
      </c>
      <c r="PW138" t="s">
        <v>7515</v>
      </c>
      <c r="PX138" t="s">
        <v>7515</v>
      </c>
      <c r="PY138" t="s">
        <v>7515</v>
      </c>
      <c r="PZ138" t="s">
        <v>7515</v>
      </c>
      <c r="QA138" t="s">
        <v>7515</v>
      </c>
      <c r="QB138" t="s">
        <v>7515</v>
      </c>
      <c r="QC138" t="s">
        <v>7516</v>
      </c>
      <c r="QD138" t="s">
        <v>7528</v>
      </c>
      <c r="QE138" t="s">
        <v>7529</v>
      </c>
      <c r="QF138" t="s">
        <v>7528</v>
      </c>
      <c r="QG138" t="s">
        <v>7681</v>
      </c>
      <c r="QH138">
        <v>2007</v>
      </c>
      <c r="QI138">
        <v>12</v>
      </c>
      <c r="QJ138">
        <v>1</v>
      </c>
      <c r="QK138" s="329">
        <v>39444</v>
      </c>
      <c r="QL138">
        <v>0</v>
      </c>
      <c r="QM138">
        <v>1</v>
      </c>
      <c r="QN138" t="s">
        <v>194</v>
      </c>
      <c r="QO138">
        <v>0</v>
      </c>
      <c r="QP138">
        <v>78</v>
      </c>
      <c r="QR138">
        <v>0</v>
      </c>
      <c r="QS138">
        <v>0</v>
      </c>
      <c r="QT138">
        <v>0</v>
      </c>
      <c r="QU138">
        <v>0</v>
      </c>
      <c r="QV138">
        <v>0</v>
      </c>
      <c r="QW138">
        <v>0</v>
      </c>
      <c r="QX138">
        <v>0</v>
      </c>
      <c r="QY138">
        <v>0</v>
      </c>
      <c r="QZ138">
        <v>0</v>
      </c>
      <c r="RA138">
        <v>0</v>
      </c>
      <c r="RB138">
        <v>0</v>
      </c>
      <c r="RC138">
        <v>0</v>
      </c>
      <c r="RD138">
        <v>1</v>
      </c>
      <c r="RE138">
        <v>1</v>
      </c>
      <c r="RF138">
        <v>0</v>
      </c>
      <c r="RG138">
        <v>0</v>
      </c>
      <c r="RH138">
        <v>0</v>
      </c>
      <c r="RI138">
        <v>0</v>
      </c>
      <c r="RJ138">
        <v>0</v>
      </c>
      <c r="RK138">
        <v>0</v>
      </c>
      <c r="RL138">
        <v>0</v>
      </c>
      <c r="RM138">
        <v>0</v>
      </c>
      <c r="RN138">
        <v>0</v>
      </c>
      <c r="RO138">
        <v>0</v>
      </c>
      <c r="RP138">
        <v>0</v>
      </c>
      <c r="RQ138">
        <v>0</v>
      </c>
      <c r="RR138">
        <v>0</v>
      </c>
      <c r="RS138">
        <v>0</v>
      </c>
      <c r="RT138">
        <v>0</v>
      </c>
      <c r="RU138">
        <v>0</v>
      </c>
      <c r="RV138">
        <f t="shared" si="3"/>
        <v>0</v>
      </c>
      <c r="RY138">
        <f t="shared" si="2"/>
        <v>-1</v>
      </c>
    </row>
    <row r="139" spans="1:493" x14ac:dyDescent="0.3">
      <c r="A139">
        <v>71123</v>
      </c>
      <c r="B139">
        <v>169</v>
      </c>
      <c r="C139" t="s">
        <v>6793</v>
      </c>
      <c r="D139" t="s">
        <v>6793</v>
      </c>
      <c r="I139" t="s">
        <v>6793</v>
      </c>
      <c r="J139" t="s">
        <v>7515</v>
      </c>
      <c r="K139" t="s">
        <v>7515</v>
      </c>
      <c r="L139" t="s">
        <v>7516</v>
      </c>
      <c r="M139" t="s">
        <v>7515</v>
      </c>
      <c r="N139" t="s">
        <v>7515</v>
      </c>
      <c r="O139" t="s">
        <v>7515</v>
      </c>
      <c r="P139" t="s">
        <v>7515</v>
      </c>
      <c r="Q139" t="s">
        <v>7515</v>
      </c>
      <c r="R139" t="s">
        <v>7515</v>
      </c>
      <c r="S139" t="s">
        <v>7515</v>
      </c>
      <c r="T139" t="s">
        <v>7515</v>
      </c>
      <c r="U139" t="s">
        <v>7515</v>
      </c>
      <c r="V139" t="s">
        <v>7515</v>
      </c>
      <c r="W139" t="s">
        <v>7515</v>
      </c>
      <c r="X139" t="s">
        <v>7515</v>
      </c>
      <c r="Y139" t="s">
        <v>7515</v>
      </c>
      <c r="Z139" t="s">
        <v>7515</v>
      </c>
      <c r="AA139" t="s">
        <v>7515</v>
      </c>
      <c r="AB139" t="s">
        <v>7515</v>
      </c>
      <c r="AC139" t="s">
        <v>7517</v>
      </c>
      <c r="AF139" t="s">
        <v>7547</v>
      </c>
      <c r="AG139" t="s">
        <v>7547</v>
      </c>
      <c r="AH139" t="s">
        <v>6</v>
      </c>
      <c r="AK139" t="s">
        <v>6993</v>
      </c>
      <c r="AL139" t="s">
        <v>6794</v>
      </c>
      <c r="AM139" t="s">
        <v>6794</v>
      </c>
      <c r="AN139" t="s">
        <v>6</v>
      </c>
      <c r="AQ139" t="s">
        <v>7568</v>
      </c>
      <c r="AT139" t="s">
        <v>6813</v>
      </c>
      <c r="AU139" t="s">
        <v>7531</v>
      </c>
      <c r="AV139" t="s">
        <v>6991</v>
      </c>
      <c r="AX139" t="s">
        <v>6793</v>
      </c>
      <c r="AY139" t="s">
        <v>6794</v>
      </c>
      <c r="AZ139" t="s">
        <v>6793</v>
      </c>
      <c r="BA139" t="s">
        <v>6794</v>
      </c>
      <c r="BC139" t="s">
        <v>6793</v>
      </c>
      <c r="BD139" t="s">
        <v>6794</v>
      </c>
      <c r="BE139" t="s">
        <v>6794</v>
      </c>
      <c r="BF139" t="s">
        <v>6794</v>
      </c>
      <c r="BG139" t="s">
        <v>6794</v>
      </c>
      <c r="BH139" t="s">
        <v>6794</v>
      </c>
      <c r="BI139" t="s">
        <v>7021</v>
      </c>
      <c r="BJ139" t="s">
        <v>7029</v>
      </c>
      <c r="BK139" t="s">
        <v>6794</v>
      </c>
      <c r="BM139">
        <v>100</v>
      </c>
      <c r="BN139">
        <v>50</v>
      </c>
      <c r="BO139" t="s">
        <v>7533</v>
      </c>
      <c r="BP139" t="s">
        <v>6</v>
      </c>
      <c r="BQ139" t="s">
        <v>7559</v>
      </c>
      <c r="BR139" t="s">
        <v>7615</v>
      </c>
      <c r="BS139" t="s">
        <v>7516</v>
      </c>
      <c r="BT139" t="s">
        <v>7515</v>
      </c>
      <c r="BU139" t="s">
        <v>7516</v>
      </c>
      <c r="BV139" t="s">
        <v>7515</v>
      </c>
      <c r="BW139" t="s">
        <v>7515</v>
      </c>
      <c r="BX139" t="s">
        <v>7515</v>
      </c>
      <c r="BY139" t="s">
        <v>7515</v>
      </c>
      <c r="BZ139" t="s">
        <v>7515</v>
      </c>
      <c r="CA139" t="s">
        <v>7515</v>
      </c>
      <c r="CB139" t="s">
        <v>7515</v>
      </c>
      <c r="CC139" t="s">
        <v>7515</v>
      </c>
      <c r="CD139" t="s">
        <v>7515</v>
      </c>
      <c r="CE139" t="s">
        <v>6794</v>
      </c>
      <c r="CI139" t="s">
        <v>6793</v>
      </c>
      <c r="CJ139" t="s">
        <v>6793</v>
      </c>
      <c r="CK139" t="s">
        <v>6794</v>
      </c>
      <c r="CL139" t="s">
        <v>6793</v>
      </c>
      <c r="CM139" t="s">
        <v>6793</v>
      </c>
      <c r="CN139" t="s">
        <v>6794</v>
      </c>
      <c r="CO139" t="s">
        <v>6794</v>
      </c>
      <c r="CP139" t="s">
        <v>6793</v>
      </c>
      <c r="CQ139" t="s">
        <v>6794</v>
      </c>
      <c r="CR139" t="s">
        <v>7520</v>
      </c>
      <c r="CS139" t="s">
        <v>7521</v>
      </c>
      <c r="CT139" t="s">
        <v>7605</v>
      </c>
      <c r="CU139" t="s">
        <v>6794</v>
      </c>
      <c r="CV139">
        <v>3</v>
      </c>
      <c r="CW139">
        <v>5</v>
      </c>
      <c r="CX139">
        <v>4</v>
      </c>
      <c r="EC139">
        <v>5</v>
      </c>
      <c r="EE139">
        <v>2</v>
      </c>
      <c r="EF139">
        <v>0</v>
      </c>
      <c r="EG139">
        <v>2</v>
      </c>
      <c r="EH139">
        <v>0</v>
      </c>
      <c r="EI139">
        <v>1</v>
      </c>
      <c r="EJ139">
        <v>0</v>
      </c>
      <c r="EK139">
        <v>0</v>
      </c>
      <c r="EV139" t="s">
        <v>6794</v>
      </c>
      <c r="PS139" t="s">
        <v>7526</v>
      </c>
      <c r="PT139" t="s">
        <v>7526</v>
      </c>
      <c r="PU139" t="s">
        <v>7527</v>
      </c>
      <c r="PV139" t="s">
        <v>7526</v>
      </c>
      <c r="PW139" t="s">
        <v>7516</v>
      </c>
      <c r="PX139" t="s">
        <v>7515</v>
      </c>
      <c r="PY139" t="s">
        <v>7515</v>
      </c>
      <c r="PZ139" t="s">
        <v>7515</v>
      </c>
      <c r="QA139" t="s">
        <v>7515</v>
      </c>
      <c r="QB139" t="s">
        <v>7515</v>
      </c>
      <c r="QC139" t="s">
        <v>7515</v>
      </c>
      <c r="QD139" t="s">
        <v>7528</v>
      </c>
      <c r="QE139" t="s">
        <v>7529</v>
      </c>
      <c r="QF139" t="s">
        <v>7528</v>
      </c>
      <c r="QG139" t="s">
        <v>7681</v>
      </c>
      <c r="QH139">
        <v>2008</v>
      </c>
      <c r="QI139">
        <v>6</v>
      </c>
      <c r="QJ139">
        <v>1</v>
      </c>
      <c r="QK139" s="329">
        <v>39602</v>
      </c>
      <c r="QL139">
        <v>0</v>
      </c>
      <c r="QM139">
        <v>1</v>
      </c>
      <c r="QN139" t="s">
        <v>194</v>
      </c>
      <c r="QO139">
        <v>0</v>
      </c>
      <c r="QP139">
        <v>78</v>
      </c>
      <c r="RV139">
        <f t="shared" si="3"/>
        <v>0</v>
      </c>
      <c r="RY139">
        <f t="shared" si="2"/>
        <v>10</v>
      </c>
    </row>
    <row r="140" spans="1:493" x14ac:dyDescent="0.3">
      <c r="A140">
        <v>71124</v>
      </c>
      <c r="B140">
        <v>171</v>
      </c>
      <c r="C140" t="s">
        <v>6793</v>
      </c>
      <c r="D140" t="s">
        <v>6793</v>
      </c>
      <c r="I140" t="s">
        <v>6793</v>
      </c>
      <c r="J140" t="s">
        <v>7515</v>
      </c>
      <c r="K140" t="s">
        <v>7515</v>
      </c>
      <c r="L140" t="s">
        <v>7515</v>
      </c>
      <c r="M140" t="s">
        <v>7515</v>
      </c>
      <c r="N140" t="s">
        <v>7515</v>
      </c>
      <c r="O140" t="s">
        <v>7515</v>
      </c>
      <c r="P140" t="s">
        <v>7515</v>
      </c>
      <c r="Q140" t="s">
        <v>7515</v>
      </c>
      <c r="R140" t="s">
        <v>7515</v>
      </c>
      <c r="S140" t="s">
        <v>7515</v>
      </c>
      <c r="T140" t="s">
        <v>7515</v>
      </c>
      <c r="U140" t="s">
        <v>7515</v>
      </c>
      <c r="V140" t="s">
        <v>7515</v>
      </c>
      <c r="W140" t="s">
        <v>7515</v>
      </c>
      <c r="X140" t="s">
        <v>7515</v>
      </c>
      <c r="Y140" t="s">
        <v>7516</v>
      </c>
      <c r="Z140" t="s">
        <v>7515</v>
      </c>
      <c r="AA140" t="s">
        <v>7515</v>
      </c>
      <c r="AB140" t="s">
        <v>7515</v>
      </c>
      <c r="AC140" t="s">
        <v>6796</v>
      </c>
      <c r="AK140" t="s">
        <v>6985</v>
      </c>
      <c r="AL140" t="s">
        <v>6794</v>
      </c>
      <c r="AM140" t="s">
        <v>6794</v>
      </c>
      <c r="AN140" t="s">
        <v>7680</v>
      </c>
      <c r="AO140">
        <v>0</v>
      </c>
      <c r="AP140">
        <v>3</v>
      </c>
      <c r="AQ140" t="s">
        <v>6757</v>
      </c>
      <c r="AR140" t="s">
        <v>6794</v>
      </c>
      <c r="AS140" t="s">
        <v>6793</v>
      </c>
      <c r="AT140" t="s">
        <v>6813</v>
      </c>
      <c r="AU140" t="s">
        <v>7562</v>
      </c>
      <c r="AV140" t="s">
        <v>7612</v>
      </c>
      <c r="AX140" t="s">
        <v>6793</v>
      </c>
      <c r="AY140" t="s">
        <v>6794</v>
      </c>
      <c r="AZ140" t="s">
        <v>6794</v>
      </c>
      <c r="BA140" t="s">
        <v>6794</v>
      </c>
      <c r="BC140" t="s">
        <v>6793</v>
      </c>
      <c r="BD140" t="s">
        <v>6793</v>
      </c>
      <c r="BE140" t="s">
        <v>6794</v>
      </c>
      <c r="BF140" t="s">
        <v>6794</v>
      </c>
      <c r="BG140" t="s">
        <v>6794</v>
      </c>
      <c r="BH140" t="s">
        <v>6794</v>
      </c>
      <c r="BI140" t="s">
        <v>7022</v>
      </c>
      <c r="BJ140" t="s">
        <v>7026</v>
      </c>
      <c r="BK140" t="s">
        <v>6794</v>
      </c>
      <c r="BM140">
        <v>50</v>
      </c>
      <c r="BN140" t="s">
        <v>6</v>
      </c>
      <c r="BO140" t="s">
        <v>7519</v>
      </c>
      <c r="BP140" t="s">
        <v>6</v>
      </c>
      <c r="BQ140" t="s">
        <v>7021</v>
      </c>
      <c r="BR140" t="s">
        <v>7682</v>
      </c>
      <c r="BS140" t="s">
        <v>7516</v>
      </c>
      <c r="BT140" t="s">
        <v>7515</v>
      </c>
      <c r="BU140" t="s">
        <v>7515</v>
      </c>
      <c r="BV140" t="s">
        <v>7515</v>
      </c>
      <c r="BW140" t="s">
        <v>7515</v>
      </c>
      <c r="BX140" t="s">
        <v>7515</v>
      </c>
      <c r="BY140" t="s">
        <v>7515</v>
      </c>
      <c r="BZ140" t="s">
        <v>7515</v>
      </c>
      <c r="CA140" t="s">
        <v>7515</v>
      </c>
      <c r="CB140" t="s">
        <v>7515</v>
      </c>
      <c r="CC140" t="s">
        <v>7515</v>
      </c>
      <c r="CD140" t="s">
        <v>7515</v>
      </c>
      <c r="CE140" t="s">
        <v>6794</v>
      </c>
      <c r="CI140" t="s">
        <v>6794</v>
      </c>
      <c r="CJ140" t="s">
        <v>6793</v>
      </c>
      <c r="CK140" t="s">
        <v>6794</v>
      </c>
      <c r="CL140" t="s">
        <v>6793</v>
      </c>
      <c r="CM140" t="s">
        <v>6794</v>
      </c>
      <c r="CN140" t="s">
        <v>6793</v>
      </c>
      <c r="CO140" t="s">
        <v>6794</v>
      </c>
      <c r="CP140" t="s">
        <v>6794</v>
      </c>
      <c r="CQ140" t="s">
        <v>6794</v>
      </c>
      <c r="CR140" t="s">
        <v>7545</v>
      </c>
      <c r="CS140" t="s">
        <v>7608</v>
      </c>
      <c r="CT140" t="s">
        <v>6966</v>
      </c>
      <c r="CU140" t="s">
        <v>6793</v>
      </c>
      <c r="CV140">
        <v>1</v>
      </c>
      <c r="CW140">
        <v>2</v>
      </c>
      <c r="CX140">
        <v>2</v>
      </c>
      <c r="CY140" t="s">
        <v>6794</v>
      </c>
      <c r="EC140">
        <v>5</v>
      </c>
      <c r="EE140">
        <v>2</v>
      </c>
      <c r="EF140">
        <v>0</v>
      </c>
      <c r="EG140">
        <v>0</v>
      </c>
      <c r="EH140">
        <v>0</v>
      </c>
      <c r="EI140">
        <v>1</v>
      </c>
      <c r="EJ140">
        <v>1</v>
      </c>
      <c r="EK140">
        <v>1</v>
      </c>
      <c r="EL140" t="s">
        <v>6794</v>
      </c>
      <c r="EV140" t="s">
        <v>6794</v>
      </c>
      <c r="PS140" t="s">
        <v>7526</v>
      </c>
      <c r="PT140" t="s">
        <v>7526</v>
      </c>
      <c r="PU140" t="s">
        <v>6857</v>
      </c>
      <c r="PV140" t="s">
        <v>7526</v>
      </c>
      <c r="PW140" t="s">
        <v>7515</v>
      </c>
      <c r="PX140" t="s">
        <v>7516</v>
      </c>
      <c r="PY140" t="s">
        <v>7515</v>
      </c>
      <c r="PZ140" t="s">
        <v>7515</v>
      </c>
      <c r="QA140" t="s">
        <v>7515</v>
      </c>
      <c r="QB140" t="s">
        <v>7515</v>
      </c>
      <c r="QC140" t="s">
        <v>7515</v>
      </c>
      <c r="QD140" t="s">
        <v>7528</v>
      </c>
      <c r="QE140" t="s">
        <v>7539</v>
      </c>
      <c r="QF140" t="s">
        <v>7528</v>
      </c>
      <c r="QG140" t="s">
        <v>7681</v>
      </c>
      <c r="QH140">
        <v>2008</v>
      </c>
      <c r="QI140">
        <v>10</v>
      </c>
      <c r="QJ140">
        <v>1</v>
      </c>
      <c r="QK140" s="329">
        <v>39745</v>
      </c>
      <c r="QL140">
        <v>1</v>
      </c>
      <c r="QM140">
        <v>0</v>
      </c>
      <c r="QN140" t="s">
        <v>212</v>
      </c>
      <c r="QO140">
        <v>2008</v>
      </c>
      <c r="QP140">
        <v>50</v>
      </c>
      <c r="RV140">
        <f t="shared" si="3"/>
        <v>6</v>
      </c>
      <c r="RY140">
        <f t="shared" si="2"/>
        <v>5</v>
      </c>
    </row>
    <row r="141" spans="1:493" x14ac:dyDescent="0.3">
      <c r="A141">
        <v>71125</v>
      </c>
      <c r="B141">
        <v>172</v>
      </c>
      <c r="C141" t="s">
        <v>6793</v>
      </c>
      <c r="D141" t="s">
        <v>6793</v>
      </c>
      <c r="I141" t="s">
        <v>6793</v>
      </c>
      <c r="J141" t="s">
        <v>7515</v>
      </c>
      <c r="K141" t="s">
        <v>7515</v>
      </c>
      <c r="L141" t="s">
        <v>7515</v>
      </c>
      <c r="M141" t="s">
        <v>7515</v>
      </c>
      <c r="N141" t="s">
        <v>7515</v>
      </c>
      <c r="O141" t="s">
        <v>7515</v>
      </c>
      <c r="P141" t="s">
        <v>7515</v>
      </c>
      <c r="Q141" t="s">
        <v>7515</v>
      </c>
      <c r="R141" t="s">
        <v>7515</v>
      </c>
      <c r="S141" t="s">
        <v>7515</v>
      </c>
      <c r="T141" t="s">
        <v>7515</v>
      </c>
      <c r="U141" t="s">
        <v>7515</v>
      </c>
      <c r="V141" t="s">
        <v>7515</v>
      </c>
      <c r="W141" t="s">
        <v>7515</v>
      </c>
      <c r="X141" t="s">
        <v>7515</v>
      </c>
      <c r="Y141" t="s">
        <v>7515</v>
      </c>
      <c r="Z141" t="s">
        <v>7515</v>
      </c>
      <c r="AA141" t="s">
        <v>7516</v>
      </c>
      <c r="AB141" t="s">
        <v>7515</v>
      </c>
      <c r="AC141" t="s">
        <v>6796</v>
      </c>
      <c r="AK141" t="s">
        <v>6985</v>
      </c>
      <c r="AL141" t="s">
        <v>6793</v>
      </c>
      <c r="AM141" t="s">
        <v>6793</v>
      </c>
      <c r="AN141" t="s">
        <v>6</v>
      </c>
      <c r="AQ141" t="s">
        <v>6988</v>
      </c>
      <c r="AR141" t="s">
        <v>6793</v>
      </c>
      <c r="AS141" t="s">
        <v>6793</v>
      </c>
      <c r="AT141" t="s">
        <v>6</v>
      </c>
      <c r="AV141" t="s">
        <v>7553</v>
      </c>
      <c r="AX141" t="s">
        <v>6793</v>
      </c>
      <c r="AY141" t="s">
        <v>6793</v>
      </c>
      <c r="AZ141" t="s">
        <v>6793</v>
      </c>
      <c r="BA141" t="s">
        <v>6793</v>
      </c>
      <c r="BB141" t="s">
        <v>6793</v>
      </c>
      <c r="BC141" t="s">
        <v>6793</v>
      </c>
      <c r="BD141" t="s">
        <v>6793</v>
      </c>
      <c r="BE141" t="s">
        <v>6793</v>
      </c>
      <c r="BF141" t="s">
        <v>6794</v>
      </c>
      <c r="BG141" t="s">
        <v>6794</v>
      </c>
      <c r="BH141" t="s">
        <v>6794</v>
      </c>
      <c r="BI141" t="s">
        <v>7025</v>
      </c>
      <c r="BJ141" t="s">
        <v>7022</v>
      </c>
      <c r="BK141" t="s">
        <v>6794</v>
      </c>
      <c r="BM141">
        <v>0</v>
      </c>
      <c r="BN141" t="s">
        <v>7532</v>
      </c>
      <c r="BO141" t="s">
        <v>7519</v>
      </c>
      <c r="BP141" t="s">
        <v>7580</v>
      </c>
      <c r="BQ141" t="s">
        <v>7022</v>
      </c>
      <c r="BR141" t="s">
        <v>7594</v>
      </c>
      <c r="BS141" t="s">
        <v>7516</v>
      </c>
      <c r="BT141" t="s">
        <v>7515</v>
      </c>
      <c r="BU141" t="s">
        <v>7515</v>
      </c>
      <c r="BV141" t="s">
        <v>7515</v>
      </c>
      <c r="BW141" t="s">
        <v>7515</v>
      </c>
      <c r="BX141" t="s">
        <v>7515</v>
      </c>
      <c r="BY141" t="s">
        <v>7515</v>
      </c>
      <c r="BZ141" t="s">
        <v>7515</v>
      </c>
      <c r="CA141" t="s">
        <v>7515</v>
      </c>
      <c r="CB141" t="s">
        <v>7515</v>
      </c>
      <c r="CC141" t="s">
        <v>7515</v>
      </c>
      <c r="CD141" t="s">
        <v>7515</v>
      </c>
      <c r="CE141" t="s">
        <v>6793</v>
      </c>
      <c r="CI141" t="s">
        <v>6793</v>
      </c>
      <c r="CJ141" t="s">
        <v>6793</v>
      </c>
      <c r="CK141" t="s">
        <v>6794</v>
      </c>
      <c r="CL141" t="s">
        <v>6793</v>
      </c>
      <c r="CM141" t="s">
        <v>6793</v>
      </c>
      <c r="CN141" t="s">
        <v>6794</v>
      </c>
      <c r="CO141" t="s">
        <v>6794</v>
      </c>
      <c r="CP141" t="s">
        <v>6793</v>
      </c>
      <c r="CQ141" t="s">
        <v>6794</v>
      </c>
      <c r="CR141" t="s">
        <v>7520</v>
      </c>
      <c r="CS141" t="s">
        <v>7521</v>
      </c>
      <c r="CT141" t="s">
        <v>7570</v>
      </c>
      <c r="CU141" t="s">
        <v>6794</v>
      </c>
      <c r="CV141" t="s">
        <v>7547</v>
      </c>
      <c r="CW141">
        <v>2</v>
      </c>
      <c r="CX141">
        <v>2</v>
      </c>
      <c r="EC141">
        <v>2</v>
      </c>
      <c r="EE141" t="s">
        <v>31</v>
      </c>
      <c r="EV141" t="s">
        <v>6794</v>
      </c>
      <c r="PS141" t="s">
        <v>7526</v>
      </c>
      <c r="PT141" t="s">
        <v>7526</v>
      </c>
      <c r="PU141" t="s">
        <v>7526</v>
      </c>
      <c r="PV141" t="s">
        <v>7527</v>
      </c>
      <c r="PW141" t="s">
        <v>7515</v>
      </c>
      <c r="PX141" t="s">
        <v>7516</v>
      </c>
      <c r="PY141" t="s">
        <v>7515</v>
      </c>
      <c r="PZ141" t="s">
        <v>7515</v>
      </c>
      <c r="QA141" t="s">
        <v>7515</v>
      </c>
      <c r="QB141" t="s">
        <v>7515</v>
      </c>
      <c r="QC141" t="s">
        <v>7515</v>
      </c>
      <c r="QD141" t="s">
        <v>7528</v>
      </c>
      <c r="QE141" t="s">
        <v>7539</v>
      </c>
      <c r="QF141" t="s">
        <v>7528</v>
      </c>
      <c r="QG141" t="s">
        <v>7681</v>
      </c>
      <c r="QH141">
        <v>2008</v>
      </c>
      <c r="QI141">
        <v>12</v>
      </c>
      <c r="QJ141">
        <v>1</v>
      </c>
      <c r="QK141" s="329">
        <v>39808</v>
      </c>
      <c r="QL141">
        <v>1</v>
      </c>
      <c r="QM141">
        <v>0</v>
      </c>
      <c r="QN141" t="s">
        <v>194</v>
      </c>
      <c r="QO141">
        <v>0</v>
      </c>
      <c r="QP141">
        <v>35</v>
      </c>
      <c r="RV141">
        <f t="shared" si="3"/>
        <v>0</v>
      </c>
      <c r="RY141">
        <f t="shared" si="2"/>
        <v>1</v>
      </c>
    </row>
    <row r="142" spans="1:493" x14ac:dyDescent="0.3">
      <c r="A142">
        <v>71126</v>
      </c>
      <c r="B142">
        <v>173</v>
      </c>
      <c r="C142" t="s">
        <v>6793</v>
      </c>
      <c r="D142" t="s">
        <v>6793</v>
      </c>
      <c r="I142" t="s">
        <v>6793</v>
      </c>
      <c r="J142" t="s">
        <v>7516</v>
      </c>
      <c r="K142" t="s">
        <v>7515</v>
      </c>
      <c r="L142" t="s">
        <v>7515</v>
      </c>
      <c r="M142" t="s">
        <v>7515</v>
      </c>
      <c r="N142" t="s">
        <v>7515</v>
      </c>
      <c r="O142" t="s">
        <v>7515</v>
      </c>
      <c r="P142" t="s">
        <v>7515</v>
      </c>
      <c r="Q142" t="s">
        <v>7515</v>
      </c>
      <c r="R142" t="s">
        <v>7515</v>
      </c>
      <c r="S142" t="s">
        <v>7515</v>
      </c>
      <c r="T142" t="s">
        <v>7515</v>
      </c>
      <c r="U142" t="s">
        <v>7515</v>
      </c>
      <c r="V142" t="s">
        <v>7515</v>
      </c>
      <c r="W142" t="s">
        <v>7515</v>
      </c>
      <c r="X142" t="s">
        <v>7515</v>
      </c>
      <c r="Y142" t="s">
        <v>7515</v>
      </c>
      <c r="Z142" t="s">
        <v>7515</v>
      </c>
      <c r="AA142" t="s">
        <v>7515</v>
      </c>
      <c r="AB142" t="s">
        <v>7515</v>
      </c>
      <c r="AC142" t="s">
        <v>7517</v>
      </c>
      <c r="AF142" t="s">
        <v>7547</v>
      </c>
      <c r="AG142" t="s">
        <v>7547</v>
      </c>
      <c r="AH142" t="s">
        <v>6845</v>
      </c>
      <c r="AK142" t="s">
        <v>6993</v>
      </c>
      <c r="AL142" t="s">
        <v>6794</v>
      </c>
      <c r="AM142" t="s">
        <v>6794</v>
      </c>
      <c r="AN142" t="s">
        <v>6</v>
      </c>
      <c r="AQ142" t="s">
        <v>6988</v>
      </c>
      <c r="AR142" t="s">
        <v>6793</v>
      </c>
      <c r="AS142" t="s">
        <v>6793</v>
      </c>
      <c r="AT142" t="s">
        <v>6813</v>
      </c>
      <c r="AU142" t="s">
        <v>6</v>
      </c>
      <c r="AV142" t="s">
        <v>6991</v>
      </c>
      <c r="AX142" t="s">
        <v>6794</v>
      </c>
      <c r="AY142" t="s">
        <v>6794</v>
      </c>
      <c r="AZ142" t="s">
        <v>6793</v>
      </c>
      <c r="BA142" t="s">
        <v>6794</v>
      </c>
      <c r="BB142" t="s">
        <v>6794</v>
      </c>
      <c r="BC142" t="s">
        <v>6794</v>
      </c>
      <c r="BD142" t="s">
        <v>6794</v>
      </c>
      <c r="BE142" t="s">
        <v>6966</v>
      </c>
      <c r="BF142" t="s">
        <v>6794</v>
      </c>
      <c r="BG142" t="s">
        <v>6794</v>
      </c>
      <c r="BH142" t="s">
        <v>6794</v>
      </c>
      <c r="BI142" t="s">
        <v>7024</v>
      </c>
      <c r="BJ142" t="s">
        <v>7021</v>
      </c>
      <c r="BK142" t="s">
        <v>6794</v>
      </c>
      <c r="BM142" t="s">
        <v>7547</v>
      </c>
      <c r="BN142" t="s">
        <v>6</v>
      </c>
      <c r="BO142" t="s">
        <v>6</v>
      </c>
      <c r="BP142" t="s">
        <v>7690</v>
      </c>
      <c r="BQ142" t="s">
        <v>7021</v>
      </c>
      <c r="BR142" t="s">
        <v>7561</v>
      </c>
      <c r="BS142" t="s">
        <v>7516</v>
      </c>
      <c r="BT142" t="s">
        <v>7515</v>
      </c>
      <c r="BU142" t="s">
        <v>7515</v>
      </c>
      <c r="BV142" t="s">
        <v>7515</v>
      </c>
      <c r="BW142" t="s">
        <v>7515</v>
      </c>
      <c r="BX142" t="s">
        <v>7515</v>
      </c>
      <c r="BY142" t="s">
        <v>7515</v>
      </c>
      <c r="BZ142" t="s">
        <v>7515</v>
      </c>
      <c r="CA142" t="s">
        <v>7515</v>
      </c>
      <c r="CB142" t="s">
        <v>7515</v>
      </c>
      <c r="CC142" t="s">
        <v>7515</v>
      </c>
      <c r="CD142" t="s">
        <v>7515</v>
      </c>
      <c r="CE142" t="s">
        <v>6794</v>
      </c>
      <c r="CI142" t="s">
        <v>6793</v>
      </c>
      <c r="CJ142" t="s">
        <v>6793</v>
      </c>
      <c r="CK142" t="s">
        <v>6794</v>
      </c>
      <c r="CL142" t="s">
        <v>6794</v>
      </c>
      <c r="CM142" t="s">
        <v>6794</v>
      </c>
      <c r="CN142" t="s">
        <v>6794</v>
      </c>
      <c r="CO142" t="s">
        <v>6794</v>
      </c>
      <c r="CP142" t="s">
        <v>6793</v>
      </c>
      <c r="CQ142" t="s">
        <v>6794</v>
      </c>
      <c r="CR142" t="s">
        <v>7520</v>
      </c>
      <c r="CS142" t="s">
        <v>7521</v>
      </c>
      <c r="CT142" t="s">
        <v>6966</v>
      </c>
      <c r="CU142" t="s">
        <v>6793</v>
      </c>
      <c r="CV142">
        <v>2</v>
      </c>
      <c r="CW142">
        <v>4</v>
      </c>
      <c r="CX142" t="s">
        <v>31</v>
      </c>
      <c r="CY142" t="s">
        <v>6794</v>
      </c>
      <c r="EC142" t="s">
        <v>31</v>
      </c>
      <c r="EL142" t="s">
        <v>31</v>
      </c>
      <c r="EV142" t="s">
        <v>6794</v>
      </c>
      <c r="PS142" t="s">
        <v>7526</v>
      </c>
      <c r="PT142" t="s">
        <v>7526</v>
      </c>
      <c r="PU142" t="s">
        <v>7527</v>
      </c>
      <c r="PV142" t="s">
        <v>7526</v>
      </c>
      <c r="PW142" t="s">
        <v>7515</v>
      </c>
      <c r="PX142" t="s">
        <v>7515</v>
      </c>
      <c r="PY142" t="s">
        <v>7515</v>
      </c>
      <c r="PZ142" t="s">
        <v>7515</v>
      </c>
      <c r="QA142" t="s">
        <v>7515</v>
      </c>
      <c r="QB142" t="s">
        <v>7515</v>
      </c>
      <c r="QC142" t="s">
        <v>7516</v>
      </c>
      <c r="QD142" t="s">
        <v>7528</v>
      </c>
      <c r="QE142" t="s">
        <v>7529</v>
      </c>
      <c r="QF142" t="s">
        <v>7528</v>
      </c>
      <c r="QG142" t="s">
        <v>7681</v>
      </c>
      <c r="QH142">
        <v>2008</v>
      </c>
      <c r="QI142">
        <v>6</v>
      </c>
      <c r="QJ142">
        <v>1</v>
      </c>
      <c r="QK142" s="329">
        <v>39611</v>
      </c>
      <c r="QL142">
        <v>0</v>
      </c>
      <c r="QM142">
        <v>1</v>
      </c>
      <c r="QN142" t="s">
        <v>194</v>
      </c>
      <c r="QO142">
        <v>0</v>
      </c>
      <c r="QP142">
        <v>78</v>
      </c>
      <c r="RV142">
        <f t="shared" si="3"/>
        <v>0</v>
      </c>
      <c r="RY142">
        <f t="shared" si="2"/>
        <v>7</v>
      </c>
    </row>
    <row r="143" spans="1:493" x14ac:dyDescent="0.3">
      <c r="A143">
        <v>71127</v>
      </c>
      <c r="B143">
        <v>174</v>
      </c>
      <c r="C143" t="s">
        <v>6793</v>
      </c>
      <c r="D143" t="s">
        <v>6794</v>
      </c>
      <c r="E143">
        <v>2</v>
      </c>
      <c r="I143" t="s">
        <v>6793</v>
      </c>
      <c r="J143" t="s">
        <v>7515</v>
      </c>
      <c r="K143" t="s">
        <v>7515</v>
      </c>
      <c r="L143" t="s">
        <v>7515</v>
      </c>
      <c r="M143" t="s">
        <v>7515</v>
      </c>
      <c r="N143" t="s">
        <v>7515</v>
      </c>
      <c r="O143" t="s">
        <v>7515</v>
      </c>
      <c r="P143" t="s">
        <v>7515</v>
      </c>
      <c r="Q143" t="s">
        <v>7515</v>
      </c>
      <c r="R143" t="s">
        <v>7515</v>
      </c>
      <c r="S143" t="s">
        <v>7515</v>
      </c>
      <c r="T143" t="s">
        <v>7515</v>
      </c>
      <c r="U143" t="s">
        <v>7515</v>
      </c>
      <c r="V143" t="s">
        <v>7515</v>
      </c>
      <c r="W143" t="s">
        <v>7515</v>
      </c>
      <c r="X143" t="s">
        <v>7515</v>
      </c>
      <c r="Y143" t="s">
        <v>7515</v>
      </c>
      <c r="Z143" t="s">
        <v>7515</v>
      </c>
      <c r="AA143" t="s">
        <v>7516</v>
      </c>
      <c r="AB143" t="s">
        <v>7515</v>
      </c>
      <c r="AD143">
        <v>1</v>
      </c>
      <c r="AE143">
        <v>0</v>
      </c>
      <c r="AK143" t="s">
        <v>6985</v>
      </c>
      <c r="AL143" t="s">
        <v>6793</v>
      </c>
      <c r="AM143" t="s">
        <v>6794</v>
      </c>
      <c r="AN143" t="s">
        <v>7680</v>
      </c>
      <c r="AO143">
        <v>0</v>
      </c>
      <c r="AP143">
        <v>30</v>
      </c>
      <c r="AQ143" t="s">
        <v>6992</v>
      </c>
      <c r="AR143" t="s">
        <v>6794</v>
      </c>
      <c r="AS143" t="s">
        <v>6794</v>
      </c>
      <c r="AT143" t="s">
        <v>6813</v>
      </c>
      <c r="AU143" t="s">
        <v>7562</v>
      </c>
      <c r="AV143" t="s">
        <v>7553</v>
      </c>
      <c r="AX143" t="s">
        <v>6793</v>
      </c>
      <c r="AY143" t="s">
        <v>6793</v>
      </c>
      <c r="AZ143" t="s">
        <v>6794</v>
      </c>
      <c r="BA143" t="s">
        <v>6794</v>
      </c>
      <c r="BB143" t="s">
        <v>6794</v>
      </c>
      <c r="BC143" t="s">
        <v>6794</v>
      </c>
      <c r="BD143" t="s">
        <v>6794</v>
      </c>
      <c r="BE143" t="s">
        <v>6794</v>
      </c>
      <c r="BF143" t="s">
        <v>6793</v>
      </c>
      <c r="BG143" t="s">
        <v>6793</v>
      </c>
      <c r="BH143" t="s">
        <v>6794</v>
      </c>
      <c r="BI143" t="s">
        <v>7025</v>
      </c>
      <c r="BJ143" t="s">
        <v>7029</v>
      </c>
      <c r="BK143" t="s">
        <v>6794</v>
      </c>
      <c r="BM143">
        <v>50</v>
      </c>
      <c r="BN143" t="s">
        <v>7532</v>
      </c>
      <c r="BO143" t="s">
        <v>7533</v>
      </c>
      <c r="BP143" t="s">
        <v>6</v>
      </c>
      <c r="BQ143" t="s">
        <v>7025</v>
      </c>
      <c r="BR143" t="s">
        <v>7594</v>
      </c>
      <c r="BS143" t="s">
        <v>7516</v>
      </c>
      <c r="BT143" t="s">
        <v>7515</v>
      </c>
      <c r="BU143" t="s">
        <v>7515</v>
      </c>
      <c r="BV143" t="s">
        <v>7515</v>
      </c>
      <c r="BW143" t="s">
        <v>7515</v>
      </c>
      <c r="BX143" t="s">
        <v>7515</v>
      </c>
      <c r="BY143" t="s">
        <v>7515</v>
      </c>
      <c r="BZ143" t="s">
        <v>7515</v>
      </c>
      <c r="CA143" t="s">
        <v>7515</v>
      </c>
      <c r="CB143" t="s">
        <v>7515</v>
      </c>
      <c r="CC143" t="s">
        <v>7515</v>
      </c>
      <c r="CD143" t="s">
        <v>7515</v>
      </c>
      <c r="CE143" t="s">
        <v>6794</v>
      </c>
      <c r="CF143" t="s">
        <v>7579</v>
      </c>
      <c r="CG143">
        <v>35</v>
      </c>
      <c r="CH143" t="s">
        <v>7592</v>
      </c>
      <c r="CI143" t="s">
        <v>6793</v>
      </c>
      <c r="CJ143" t="s">
        <v>6793</v>
      </c>
      <c r="CK143" t="s">
        <v>6794</v>
      </c>
      <c r="CL143" t="s">
        <v>6794</v>
      </c>
      <c r="CM143" t="s">
        <v>6794</v>
      </c>
      <c r="CN143" t="s">
        <v>6793</v>
      </c>
      <c r="CO143" t="s">
        <v>6794</v>
      </c>
      <c r="CP143" t="s">
        <v>6793</v>
      </c>
      <c r="CQ143" t="s">
        <v>6793</v>
      </c>
      <c r="CR143" t="s">
        <v>7520</v>
      </c>
      <c r="CS143" t="s">
        <v>7521</v>
      </c>
      <c r="CT143" t="s">
        <v>7522</v>
      </c>
      <c r="CU143" t="s">
        <v>6793</v>
      </c>
      <c r="CV143">
        <v>1</v>
      </c>
      <c r="CW143">
        <v>3</v>
      </c>
      <c r="CX143">
        <v>3</v>
      </c>
      <c r="CY143" t="s">
        <v>6793</v>
      </c>
      <c r="CZ143">
        <v>2</v>
      </c>
      <c r="DA143" t="s">
        <v>7680</v>
      </c>
      <c r="DB143">
        <v>9</v>
      </c>
      <c r="DC143">
        <v>2005</v>
      </c>
      <c r="DD143" t="s">
        <v>7557</v>
      </c>
      <c r="DE143" t="s">
        <v>7680</v>
      </c>
      <c r="DF143">
        <v>5</v>
      </c>
      <c r="DG143">
        <v>2008</v>
      </c>
      <c r="DH143" t="s">
        <v>7680</v>
      </c>
      <c r="DI143">
        <v>8</v>
      </c>
      <c r="DJ143">
        <v>2005</v>
      </c>
      <c r="DK143" t="s">
        <v>7557</v>
      </c>
      <c r="DL143" t="s">
        <v>7680</v>
      </c>
      <c r="DM143">
        <v>10</v>
      </c>
      <c r="DN143">
        <v>2008</v>
      </c>
      <c r="EC143">
        <v>1</v>
      </c>
      <c r="ED143" t="s">
        <v>7584</v>
      </c>
      <c r="EL143" t="s">
        <v>6794</v>
      </c>
      <c r="EV143" t="s">
        <v>6794</v>
      </c>
      <c r="PS143" t="s">
        <v>7526</v>
      </c>
      <c r="PT143" t="s">
        <v>7526</v>
      </c>
      <c r="PU143" t="s">
        <v>7527</v>
      </c>
      <c r="PV143" t="s">
        <v>7527</v>
      </c>
      <c r="PW143" t="s">
        <v>7515</v>
      </c>
      <c r="PX143" t="s">
        <v>7515</v>
      </c>
      <c r="PY143" t="s">
        <v>7515</v>
      </c>
      <c r="PZ143" t="s">
        <v>7515</v>
      </c>
      <c r="QA143" t="s">
        <v>7515</v>
      </c>
      <c r="QB143" t="s">
        <v>7515</v>
      </c>
      <c r="QC143" t="s">
        <v>7516</v>
      </c>
      <c r="QD143" t="s">
        <v>7528</v>
      </c>
      <c r="QE143" t="s">
        <v>7539</v>
      </c>
      <c r="QF143" t="s">
        <v>7528</v>
      </c>
      <c r="QG143" t="s">
        <v>7681</v>
      </c>
      <c r="QH143">
        <v>2008</v>
      </c>
      <c r="QI143">
        <v>7</v>
      </c>
      <c r="QJ143">
        <v>2</v>
      </c>
      <c r="QK143" s="329">
        <v>39645</v>
      </c>
      <c r="QL143">
        <v>1</v>
      </c>
      <c r="QM143">
        <v>0</v>
      </c>
      <c r="QN143" t="s">
        <v>194</v>
      </c>
      <c r="QO143">
        <v>0</v>
      </c>
      <c r="QP143">
        <v>18</v>
      </c>
      <c r="RV143">
        <f t="shared" si="3"/>
        <v>1</v>
      </c>
      <c r="RY143">
        <f t="shared" si="2"/>
        <v>1</v>
      </c>
    </row>
    <row r="144" spans="1:493" x14ac:dyDescent="0.3">
      <c r="A144">
        <v>71128</v>
      </c>
      <c r="B144">
        <v>175</v>
      </c>
      <c r="C144" t="s">
        <v>6793</v>
      </c>
      <c r="D144" t="s">
        <v>6793</v>
      </c>
      <c r="I144" t="s">
        <v>6793</v>
      </c>
      <c r="J144" t="s">
        <v>7515</v>
      </c>
      <c r="K144" t="s">
        <v>7515</v>
      </c>
      <c r="L144" t="s">
        <v>7515</v>
      </c>
      <c r="M144" t="s">
        <v>7515</v>
      </c>
      <c r="N144" t="s">
        <v>7515</v>
      </c>
      <c r="O144" t="s">
        <v>7515</v>
      </c>
      <c r="P144" t="s">
        <v>7515</v>
      </c>
      <c r="Q144" t="s">
        <v>7515</v>
      </c>
      <c r="R144" t="s">
        <v>7515</v>
      </c>
      <c r="S144" t="s">
        <v>7515</v>
      </c>
      <c r="T144" t="s">
        <v>7515</v>
      </c>
      <c r="U144" t="s">
        <v>7515</v>
      </c>
      <c r="V144" t="s">
        <v>7515</v>
      </c>
      <c r="W144" t="s">
        <v>7515</v>
      </c>
      <c r="X144" t="s">
        <v>7515</v>
      </c>
      <c r="Y144" t="s">
        <v>7515</v>
      </c>
      <c r="Z144" t="s">
        <v>7515</v>
      </c>
      <c r="AA144" t="s">
        <v>7516</v>
      </c>
      <c r="AB144" t="s">
        <v>7515</v>
      </c>
      <c r="AC144" t="s">
        <v>6796</v>
      </c>
      <c r="AK144" t="s">
        <v>6985</v>
      </c>
      <c r="AL144" t="s">
        <v>6793</v>
      </c>
      <c r="AM144" t="s">
        <v>6794</v>
      </c>
      <c r="AN144" t="s">
        <v>7680</v>
      </c>
      <c r="AO144">
        <v>0</v>
      </c>
      <c r="AP144">
        <v>23</v>
      </c>
      <c r="AQ144" t="s">
        <v>6988</v>
      </c>
      <c r="AR144" t="s">
        <v>6793</v>
      </c>
      <c r="AS144" t="s">
        <v>6793</v>
      </c>
      <c r="AT144" t="s">
        <v>6</v>
      </c>
      <c r="AV144" t="s">
        <v>6991</v>
      </c>
      <c r="AX144" t="s">
        <v>6794</v>
      </c>
      <c r="AY144" t="s">
        <v>6794</v>
      </c>
      <c r="AZ144" t="s">
        <v>6793</v>
      </c>
      <c r="BA144" t="s">
        <v>6794</v>
      </c>
      <c r="BB144" t="s">
        <v>6794</v>
      </c>
      <c r="BC144" t="s">
        <v>6794</v>
      </c>
      <c r="BD144" t="s">
        <v>6794</v>
      </c>
      <c r="BE144" t="s">
        <v>6966</v>
      </c>
      <c r="BF144" t="s">
        <v>6793</v>
      </c>
      <c r="BG144" t="s">
        <v>6794</v>
      </c>
      <c r="BH144" t="s">
        <v>6794</v>
      </c>
      <c r="BI144" t="s">
        <v>7028</v>
      </c>
      <c r="BJ144" t="s">
        <v>7026</v>
      </c>
      <c r="BK144" t="s">
        <v>6794</v>
      </c>
      <c r="BM144">
        <v>25</v>
      </c>
      <c r="BN144" t="s">
        <v>6</v>
      </c>
      <c r="BO144" t="s">
        <v>7533</v>
      </c>
      <c r="BP144" t="s">
        <v>6</v>
      </c>
      <c r="BQ144" t="s">
        <v>7559</v>
      </c>
      <c r="BR144" t="s">
        <v>7561</v>
      </c>
      <c r="BS144" t="s">
        <v>7515</v>
      </c>
      <c r="BT144" t="s">
        <v>7515</v>
      </c>
      <c r="BU144" t="s">
        <v>7515</v>
      </c>
      <c r="BV144" t="s">
        <v>7515</v>
      </c>
      <c r="BW144" t="s">
        <v>7515</v>
      </c>
      <c r="BX144" t="s">
        <v>7515</v>
      </c>
      <c r="BY144" t="s">
        <v>7515</v>
      </c>
      <c r="BZ144" t="s">
        <v>7516</v>
      </c>
      <c r="CA144" t="s">
        <v>7515</v>
      </c>
      <c r="CB144" t="s">
        <v>7515</v>
      </c>
      <c r="CC144" t="s">
        <v>7515</v>
      </c>
      <c r="CD144" t="s">
        <v>7515</v>
      </c>
      <c r="CE144" t="s">
        <v>6794</v>
      </c>
      <c r="CI144" t="s">
        <v>6793</v>
      </c>
      <c r="CJ144" t="s">
        <v>6794</v>
      </c>
      <c r="CK144" t="s">
        <v>6794</v>
      </c>
      <c r="CL144" t="s">
        <v>6793</v>
      </c>
      <c r="CM144" t="s">
        <v>6794</v>
      </c>
      <c r="CN144" t="s">
        <v>6793</v>
      </c>
      <c r="CO144" t="s">
        <v>6794</v>
      </c>
      <c r="CP144" t="s">
        <v>6793</v>
      </c>
      <c r="CQ144" t="s">
        <v>6794</v>
      </c>
      <c r="CR144" t="s">
        <v>7520</v>
      </c>
      <c r="CS144" t="s">
        <v>7521</v>
      </c>
      <c r="CT144" t="s">
        <v>7536</v>
      </c>
      <c r="CU144" t="s">
        <v>6793</v>
      </c>
      <c r="CV144">
        <v>3</v>
      </c>
      <c r="CW144">
        <v>1</v>
      </c>
      <c r="CX144">
        <v>4</v>
      </c>
      <c r="CY144" t="s">
        <v>6794</v>
      </c>
      <c r="EC144">
        <v>2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2</v>
      </c>
      <c r="EL144" t="s">
        <v>6794</v>
      </c>
      <c r="EV144" t="s">
        <v>6793</v>
      </c>
      <c r="HH144" t="s">
        <v>7524</v>
      </c>
      <c r="HI144" t="s">
        <v>6</v>
      </c>
      <c r="HL144" t="s">
        <v>7578</v>
      </c>
      <c r="HO144" t="s">
        <v>6794</v>
      </c>
      <c r="PS144" t="s">
        <v>7526</v>
      </c>
      <c r="PT144" t="s">
        <v>7526</v>
      </c>
      <c r="PU144" t="s">
        <v>7527</v>
      </c>
      <c r="PV144" t="s">
        <v>7527</v>
      </c>
      <c r="PW144" t="s">
        <v>7515</v>
      </c>
      <c r="PX144" t="s">
        <v>7515</v>
      </c>
      <c r="PY144" t="s">
        <v>7515</v>
      </c>
      <c r="PZ144" t="s">
        <v>7515</v>
      </c>
      <c r="QA144" t="s">
        <v>7515</v>
      </c>
      <c r="QB144" t="s">
        <v>7515</v>
      </c>
      <c r="QC144" t="s">
        <v>7516</v>
      </c>
      <c r="QD144" t="s">
        <v>7528</v>
      </c>
      <c r="QE144" t="s">
        <v>7539</v>
      </c>
      <c r="QF144" t="s">
        <v>7528</v>
      </c>
      <c r="QG144" t="s">
        <v>7681</v>
      </c>
      <c r="QH144">
        <v>2008</v>
      </c>
      <c r="QI144">
        <v>5</v>
      </c>
      <c r="QJ144">
        <v>1</v>
      </c>
      <c r="QK144" s="329">
        <v>39574</v>
      </c>
      <c r="QL144">
        <v>1</v>
      </c>
      <c r="QM144">
        <v>0</v>
      </c>
      <c r="QN144" t="s">
        <v>194</v>
      </c>
      <c r="QO144">
        <v>0</v>
      </c>
      <c r="QP144">
        <v>18</v>
      </c>
      <c r="QR144">
        <v>0</v>
      </c>
      <c r="QS144">
        <v>0</v>
      </c>
      <c r="QT144">
        <v>0</v>
      </c>
      <c r="QU144">
        <v>0</v>
      </c>
      <c r="QV144">
        <v>0</v>
      </c>
      <c r="QW144">
        <v>0</v>
      </c>
      <c r="QX144">
        <v>0</v>
      </c>
      <c r="QY144">
        <v>0</v>
      </c>
      <c r="QZ144">
        <v>1</v>
      </c>
      <c r="RA144">
        <v>0</v>
      </c>
      <c r="RB144">
        <v>0</v>
      </c>
      <c r="RC144">
        <v>0</v>
      </c>
      <c r="RD144">
        <v>0</v>
      </c>
      <c r="RE144">
        <v>0</v>
      </c>
      <c r="RF144">
        <v>0</v>
      </c>
      <c r="RG144">
        <v>0</v>
      </c>
      <c r="RH144">
        <v>0</v>
      </c>
      <c r="RI144">
        <v>0</v>
      </c>
      <c r="RJ144">
        <v>0</v>
      </c>
      <c r="RK144">
        <v>0</v>
      </c>
      <c r="RL144">
        <v>0</v>
      </c>
      <c r="RM144">
        <v>0</v>
      </c>
      <c r="RN144">
        <v>0</v>
      </c>
      <c r="RO144">
        <v>0</v>
      </c>
      <c r="RP144">
        <v>0</v>
      </c>
      <c r="RQ144">
        <v>0</v>
      </c>
      <c r="RR144">
        <v>0</v>
      </c>
      <c r="RS144">
        <v>0</v>
      </c>
      <c r="RT144">
        <v>0</v>
      </c>
      <c r="RU144">
        <v>0</v>
      </c>
      <c r="RV144">
        <f t="shared" si="3"/>
        <v>2</v>
      </c>
      <c r="RY144">
        <f t="shared" si="2"/>
        <v>2</v>
      </c>
    </row>
    <row r="145" spans="1:493" x14ac:dyDescent="0.3">
      <c r="A145">
        <v>71129</v>
      </c>
      <c r="B145">
        <v>176</v>
      </c>
      <c r="C145" t="s">
        <v>6793</v>
      </c>
      <c r="D145" t="s">
        <v>6793</v>
      </c>
      <c r="I145" t="s">
        <v>6793</v>
      </c>
      <c r="J145" t="s">
        <v>7515</v>
      </c>
      <c r="K145" t="s">
        <v>7516</v>
      </c>
      <c r="L145" t="s">
        <v>7515</v>
      </c>
      <c r="M145" t="s">
        <v>7515</v>
      </c>
      <c r="N145" t="s">
        <v>7515</v>
      </c>
      <c r="O145" t="s">
        <v>7515</v>
      </c>
      <c r="P145" t="s">
        <v>7515</v>
      </c>
      <c r="Q145" t="s">
        <v>7515</v>
      </c>
      <c r="R145" t="s">
        <v>7515</v>
      </c>
      <c r="S145" t="s">
        <v>7515</v>
      </c>
      <c r="T145" t="s">
        <v>7515</v>
      </c>
      <c r="U145" t="s">
        <v>7515</v>
      </c>
      <c r="V145" t="s">
        <v>7515</v>
      </c>
      <c r="W145" t="s">
        <v>7515</v>
      </c>
      <c r="X145" t="s">
        <v>7515</v>
      </c>
      <c r="Y145" t="s">
        <v>7515</v>
      </c>
      <c r="Z145" t="s">
        <v>7515</v>
      </c>
      <c r="AA145" t="s">
        <v>7515</v>
      </c>
      <c r="AB145" t="s">
        <v>7515</v>
      </c>
      <c r="AC145" t="s">
        <v>7517</v>
      </c>
      <c r="AF145">
        <v>0</v>
      </c>
      <c r="AG145">
        <v>9</v>
      </c>
      <c r="AH145" t="s">
        <v>6845</v>
      </c>
      <c r="AK145" t="s">
        <v>6993</v>
      </c>
      <c r="AL145" t="s">
        <v>6794</v>
      </c>
      <c r="AM145" t="s">
        <v>6794</v>
      </c>
      <c r="AN145" t="s">
        <v>7680</v>
      </c>
      <c r="AO145">
        <v>0</v>
      </c>
      <c r="AP145">
        <v>16</v>
      </c>
      <c r="AQ145" t="s">
        <v>6988</v>
      </c>
      <c r="AR145" t="s">
        <v>6793</v>
      </c>
      <c r="AS145" t="s">
        <v>6794</v>
      </c>
      <c r="AT145" t="s">
        <v>6813</v>
      </c>
      <c r="AU145" t="s">
        <v>7531</v>
      </c>
      <c r="AV145" t="s">
        <v>6991</v>
      </c>
      <c r="AX145" t="s">
        <v>6793</v>
      </c>
      <c r="AY145" t="s">
        <v>6793</v>
      </c>
      <c r="AZ145" t="s">
        <v>6794</v>
      </c>
      <c r="BA145" t="s">
        <v>6793</v>
      </c>
      <c r="BB145" t="s">
        <v>6794</v>
      </c>
      <c r="BC145" t="s">
        <v>6794</v>
      </c>
      <c r="BD145" t="s">
        <v>6794</v>
      </c>
      <c r="BE145" t="s">
        <v>6794</v>
      </c>
      <c r="BF145" t="s">
        <v>6793</v>
      </c>
      <c r="BG145" t="s">
        <v>6793</v>
      </c>
      <c r="BH145" t="s">
        <v>6794</v>
      </c>
      <c r="BI145" t="s">
        <v>7029</v>
      </c>
      <c r="BJ145" t="s">
        <v>7022</v>
      </c>
      <c r="BK145" t="s">
        <v>6794</v>
      </c>
      <c r="BM145">
        <v>75</v>
      </c>
      <c r="BN145" t="s">
        <v>6</v>
      </c>
      <c r="BO145" t="s">
        <v>7519</v>
      </c>
      <c r="BP145" t="s">
        <v>6</v>
      </c>
      <c r="BQ145" t="s">
        <v>7029</v>
      </c>
      <c r="BR145" t="s">
        <v>7535</v>
      </c>
      <c r="BS145" t="s">
        <v>7516</v>
      </c>
      <c r="BT145" t="s">
        <v>7515</v>
      </c>
      <c r="BU145" t="s">
        <v>7515</v>
      </c>
      <c r="BV145" t="s">
        <v>7515</v>
      </c>
      <c r="BW145" t="s">
        <v>7515</v>
      </c>
      <c r="BX145" t="s">
        <v>7515</v>
      </c>
      <c r="BY145" t="s">
        <v>7515</v>
      </c>
      <c r="BZ145" t="s">
        <v>7515</v>
      </c>
      <c r="CA145" t="s">
        <v>7515</v>
      </c>
      <c r="CB145" t="s">
        <v>7515</v>
      </c>
      <c r="CC145" t="s">
        <v>7515</v>
      </c>
      <c r="CD145" t="s">
        <v>7515</v>
      </c>
      <c r="CE145" t="s">
        <v>6794</v>
      </c>
      <c r="CI145" t="s">
        <v>6793</v>
      </c>
      <c r="CJ145" t="s">
        <v>6793</v>
      </c>
      <c r="CK145" t="s">
        <v>6794</v>
      </c>
      <c r="CL145" t="s">
        <v>6793</v>
      </c>
      <c r="CM145" t="s">
        <v>6793</v>
      </c>
      <c r="CN145" t="s">
        <v>6794</v>
      </c>
      <c r="CO145" t="s">
        <v>6794</v>
      </c>
      <c r="CP145" t="s">
        <v>6793</v>
      </c>
      <c r="CQ145" t="s">
        <v>6794</v>
      </c>
      <c r="CR145" t="s">
        <v>7520</v>
      </c>
      <c r="CS145" t="s">
        <v>7521</v>
      </c>
      <c r="CT145" t="s">
        <v>7536</v>
      </c>
      <c r="CU145" t="s">
        <v>6793</v>
      </c>
      <c r="CV145">
        <v>2</v>
      </c>
      <c r="CW145">
        <v>4</v>
      </c>
      <c r="CX145">
        <v>3</v>
      </c>
      <c r="CY145" t="s">
        <v>6793</v>
      </c>
      <c r="CZ145">
        <v>1</v>
      </c>
      <c r="DA145" t="s">
        <v>6966</v>
      </c>
      <c r="DD145" t="s">
        <v>6966</v>
      </c>
      <c r="DE145" t="s">
        <v>6966</v>
      </c>
      <c r="EC145">
        <v>4</v>
      </c>
      <c r="EE145">
        <v>0</v>
      </c>
      <c r="EF145">
        <v>2</v>
      </c>
      <c r="EG145">
        <v>0</v>
      </c>
      <c r="EH145">
        <v>0</v>
      </c>
      <c r="EI145">
        <v>2</v>
      </c>
      <c r="EJ145">
        <v>0</v>
      </c>
      <c r="EK145">
        <v>0</v>
      </c>
      <c r="EL145" t="s">
        <v>6794</v>
      </c>
      <c r="EV145" t="s">
        <v>6793</v>
      </c>
      <c r="IR145" t="s">
        <v>7524</v>
      </c>
      <c r="IS145" t="s">
        <v>31</v>
      </c>
      <c r="IY145" t="s">
        <v>6794</v>
      </c>
      <c r="IZ145" t="s">
        <v>6793</v>
      </c>
      <c r="JJ145" t="s">
        <v>31</v>
      </c>
      <c r="JK145" t="s">
        <v>31</v>
      </c>
      <c r="JO145" t="s">
        <v>31</v>
      </c>
      <c r="JQ145" t="s">
        <v>31</v>
      </c>
      <c r="PS145" t="s">
        <v>7526</v>
      </c>
      <c r="PU145" t="s">
        <v>7526</v>
      </c>
      <c r="PV145" t="s">
        <v>7526</v>
      </c>
      <c r="PW145" t="s">
        <v>7516</v>
      </c>
      <c r="PX145" t="s">
        <v>7515</v>
      </c>
      <c r="PY145" t="s">
        <v>7515</v>
      </c>
      <c r="PZ145" t="s">
        <v>7515</v>
      </c>
      <c r="QA145" t="s">
        <v>7515</v>
      </c>
      <c r="QB145" t="s">
        <v>7515</v>
      </c>
      <c r="QC145" t="s">
        <v>7515</v>
      </c>
      <c r="QD145" t="s">
        <v>7528</v>
      </c>
      <c r="QE145" t="s">
        <v>7529</v>
      </c>
      <c r="QF145" t="s">
        <v>7528</v>
      </c>
      <c r="QG145" t="s">
        <v>7681</v>
      </c>
      <c r="QH145">
        <v>2008</v>
      </c>
      <c r="QI145">
        <v>7</v>
      </c>
      <c r="QJ145">
        <v>1</v>
      </c>
      <c r="QK145" s="329">
        <v>39638</v>
      </c>
      <c r="QL145">
        <v>0</v>
      </c>
      <c r="QM145">
        <v>1</v>
      </c>
      <c r="QN145" t="s">
        <v>212</v>
      </c>
      <c r="QO145">
        <v>2008</v>
      </c>
      <c r="QP145">
        <v>50</v>
      </c>
      <c r="QR145">
        <v>0</v>
      </c>
      <c r="QS145">
        <v>0</v>
      </c>
      <c r="QT145">
        <v>0</v>
      </c>
      <c r="QU145">
        <v>0</v>
      </c>
      <c r="QV145">
        <v>0</v>
      </c>
      <c r="QW145">
        <v>0</v>
      </c>
      <c r="QX145">
        <v>0</v>
      </c>
      <c r="QY145">
        <v>0</v>
      </c>
      <c r="QZ145">
        <v>0</v>
      </c>
      <c r="RA145">
        <v>0</v>
      </c>
      <c r="RB145">
        <v>0</v>
      </c>
      <c r="RC145">
        <v>0</v>
      </c>
      <c r="RD145">
        <v>1</v>
      </c>
      <c r="RE145">
        <v>0</v>
      </c>
      <c r="RF145">
        <v>1</v>
      </c>
      <c r="RG145">
        <v>0</v>
      </c>
      <c r="RH145">
        <v>0</v>
      </c>
      <c r="RI145">
        <v>0</v>
      </c>
      <c r="RJ145">
        <v>0</v>
      </c>
      <c r="RK145">
        <v>0</v>
      </c>
      <c r="RL145">
        <v>0</v>
      </c>
      <c r="RM145">
        <v>0</v>
      </c>
      <c r="RN145">
        <v>0</v>
      </c>
      <c r="RO145">
        <v>0</v>
      </c>
      <c r="RP145">
        <v>0</v>
      </c>
      <c r="RQ145">
        <v>0</v>
      </c>
      <c r="RR145">
        <v>0</v>
      </c>
      <c r="RS145">
        <v>0</v>
      </c>
      <c r="RT145">
        <v>0</v>
      </c>
      <c r="RU145">
        <v>0</v>
      </c>
      <c r="RV145">
        <f t="shared" si="3"/>
        <v>3</v>
      </c>
      <c r="RY145">
        <f t="shared" si="2"/>
        <v>6</v>
      </c>
    </row>
    <row r="146" spans="1:493" x14ac:dyDescent="0.3">
      <c r="A146">
        <v>71130</v>
      </c>
      <c r="B146">
        <v>177</v>
      </c>
      <c r="C146" t="s">
        <v>6793</v>
      </c>
      <c r="D146" t="s">
        <v>6793</v>
      </c>
      <c r="I146" t="s">
        <v>6793</v>
      </c>
      <c r="J146" t="s">
        <v>7516</v>
      </c>
      <c r="K146" t="s">
        <v>7515</v>
      </c>
      <c r="L146" t="s">
        <v>7515</v>
      </c>
      <c r="M146" t="s">
        <v>7515</v>
      </c>
      <c r="N146" t="s">
        <v>7515</v>
      </c>
      <c r="O146" t="s">
        <v>7515</v>
      </c>
      <c r="P146" t="s">
        <v>7515</v>
      </c>
      <c r="Q146" t="s">
        <v>7515</v>
      </c>
      <c r="R146" t="s">
        <v>7515</v>
      </c>
      <c r="S146" t="s">
        <v>7515</v>
      </c>
      <c r="T146" t="s">
        <v>7515</v>
      </c>
      <c r="U146" t="s">
        <v>7515</v>
      </c>
      <c r="V146" t="s">
        <v>7515</v>
      </c>
      <c r="W146" t="s">
        <v>7515</v>
      </c>
      <c r="X146" t="s">
        <v>7515</v>
      </c>
      <c r="Y146" t="s">
        <v>7515</v>
      </c>
      <c r="Z146" t="s">
        <v>7515</v>
      </c>
      <c r="AA146" t="s">
        <v>7515</v>
      </c>
      <c r="AB146" t="s">
        <v>7515</v>
      </c>
      <c r="AC146" t="s">
        <v>7517</v>
      </c>
      <c r="AF146" t="s">
        <v>7547</v>
      </c>
      <c r="AG146" t="s">
        <v>7547</v>
      </c>
      <c r="AH146" t="s">
        <v>6845</v>
      </c>
      <c r="AK146" t="s">
        <v>6993</v>
      </c>
      <c r="AL146" t="s">
        <v>6794</v>
      </c>
      <c r="AM146" t="s">
        <v>6794</v>
      </c>
      <c r="AN146" t="s">
        <v>7680</v>
      </c>
      <c r="AO146">
        <v>0</v>
      </c>
      <c r="AP146">
        <v>20</v>
      </c>
      <c r="AQ146" t="s">
        <v>6992</v>
      </c>
      <c r="AR146" t="s">
        <v>6793</v>
      </c>
      <c r="AS146" t="s">
        <v>6794</v>
      </c>
      <c r="AT146" t="s">
        <v>6813</v>
      </c>
      <c r="AU146" t="s">
        <v>6</v>
      </c>
      <c r="AV146" t="s">
        <v>6991</v>
      </c>
      <c r="AX146" t="s">
        <v>6794</v>
      </c>
      <c r="AY146" t="s">
        <v>6794</v>
      </c>
      <c r="AZ146" t="s">
        <v>6793</v>
      </c>
      <c r="BA146" t="s">
        <v>6793</v>
      </c>
      <c r="BB146" t="s">
        <v>6794</v>
      </c>
      <c r="BC146" t="s">
        <v>6794</v>
      </c>
      <c r="BD146" t="s">
        <v>6794</v>
      </c>
      <c r="BE146" t="s">
        <v>6793</v>
      </c>
      <c r="BF146" t="s">
        <v>6794</v>
      </c>
      <c r="BG146" t="s">
        <v>6794</v>
      </c>
      <c r="BH146" t="s">
        <v>6794</v>
      </c>
      <c r="BI146" t="s">
        <v>7026</v>
      </c>
      <c r="BJ146" t="s">
        <v>6</v>
      </c>
      <c r="BK146" t="s">
        <v>6794</v>
      </c>
      <c r="BM146" t="s">
        <v>7547</v>
      </c>
      <c r="BN146" t="s">
        <v>6</v>
      </c>
      <c r="BO146" t="s">
        <v>7519</v>
      </c>
      <c r="BP146" t="s">
        <v>6</v>
      </c>
      <c r="BQ146" t="s">
        <v>7559</v>
      </c>
      <c r="BR146" t="s">
        <v>7561</v>
      </c>
      <c r="BS146" t="s">
        <v>7515</v>
      </c>
      <c r="BT146" t="s">
        <v>7516</v>
      </c>
      <c r="BU146" t="s">
        <v>7515</v>
      </c>
      <c r="BV146" t="s">
        <v>7515</v>
      </c>
      <c r="BW146" t="s">
        <v>7515</v>
      </c>
      <c r="BX146" t="s">
        <v>7515</v>
      </c>
      <c r="BY146" t="s">
        <v>7515</v>
      </c>
      <c r="BZ146" t="s">
        <v>7515</v>
      </c>
      <c r="CA146" t="s">
        <v>7515</v>
      </c>
      <c r="CB146" t="s">
        <v>7515</v>
      </c>
      <c r="CC146" t="s">
        <v>7515</v>
      </c>
      <c r="CD146" t="s">
        <v>7515</v>
      </c>
      <c r="CE146" t="s">
        <v>6794</v>
      </c>
      <c r="CF146" t="s">
        <v>7563</v>
      </c>
      <c r="CG146" t="s">
        <v>7581</v>
      </c>
      <c r="CH146" t="s">
        <v>7566</v>
      </c>
      <c r="CI146" t="s">
        <v>6794</v>
      </c>
      <c r="CJ146" t="s">
        <v>6793</v>
      </c>
      <c r="CK146" t="s">
        <v>6794</v>
      </c>
      <c r="CL146" t="s">
        <v>6793</v>
      </c>
      <c r="CM146" t="s">
        <v>6794</v>
      </c>
      <c r="CN146" t="s">
        <v>6794</v>
      </c>
      <c r="CO146" t="s">
        <v>6794</v>
      </c>
      <c r="CP146" t="s">
        <v>6793</v>
      </c>
      <c r="CQ146" t="s">
        <v>6793</v>
      </c>
      <c r="CR146" t="s">
        <v>7520</v>
      </c>
      <c r="CS146" t="s">
        <v>7521</v>
      </c>
      <c r="CT146" t="s">
        <v>7522</v>
      </c>
      <c r="CU146" t="s">
        <v>6793</v>
      </c>
      <c r="CV146">
        <v>3</v>
      </c>
      <c r="CW146">
        <v>3</v>
      </c>
      <c r="CX146">
        <v>3</v>
      </c>
      <c r="CY146" t="s">
        <v>6793</v>
      </c>
      <c r="CZ146">
        <v>1</v>
      </c>
      <c r="DA146" t="s">
        <v>7680</v>
      </c>
      <c r="DB146">
        <v>4</v>
      </c>
      <c r="DC146">
        <v>2008</v>
      </c>
      <c r="DD146" t="s">
        <v>7557</v>
      </c>
      <c r="DE146" t="s">
        <v>7680</v>
      </c>
      <c r="DF146">
        <v>8</v>
      </c>
      <c r="DG146">
        <v>2008</v>
      </c>
      <c r="EC146">
        <v>2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1</v>
      </c>
      <c r="EK146">
        <v>1</v>
      </c>
      <c r="EL146" t="s">
        <v>6794</v>
      </c>
      <c r="EV146" t="s">
        <v>6794</v>
      </c>
      <c r="PS146" t="s">
        <v>7526</v>
      </c>
      <c r="PT146" t="s">
        <v>7526</v>
      </c>
      <c r="PU146" t="s">
        <v>7527</v>
      </c>
      <c r="PV146" t="s">
        <v>7526</v>
      </c>
      <c r="PW146" t="s">
        <v>7515</v>
      </c>
      <c r="PX146" t="s">
        <v>7515</v>
      </c>
      <c r="PY146" t="s">
        <v>7515</v>
      </c>
      <c r="PZ146" t="s">
        <v>7515</v>
      </c>
      <c r="QA146" t="s">
        <v>7515</v>
      </c>
      <c r="QB146" t="s">
        <v>7515</v>
      </c>
      <c r="QC146" t="s">
        <v>7516</v>
      </c>
      <c r="QD146" t="s">
        <v>7528</v>
      </c>
      <c r="QE146" t="s">
        <v>7529</v>
      </c>
      <c r="QF146" t="s">
        <v>7528</v>
      </c>
      <c r="QG146" t="s">
        <v>7681</v>
      </c>
      <c r="QH146">
        <v>2007</v>
      </c>
      <c r="QI146">
        <v>12</v>
      </c>
      <c r="QJ146">
        <v>1</v>
      </c>
      <c r="QK146" s="329">
        <v>39435</v>
      </c>
      <c r="QL146">
        <v>0</v>
      </c>
      <c r="QM146">
        <v>1</v>
      </c>
      <c r="QN146" t="s">
        <v>194</v>
      </c>
      <c r="QO146">
        <v>0</v>
      </c>
      <c r="QP146">
        <v>35</v>
      </c>
      <c r="RV146">
        <f t="shared" si="3"/>
        <v>2</v>
      </c>
      <c r="RY146">
        <f t="shared" ref="RY146:RY209" si="4">VLOOKUP(BI146,$RZ$2:$SF$15,7,FALSE)</f>
        <v>4</v>
      </c>
    </row>
    <row r="147" spans="1:493" x14ac:dyDescent="0.3">
      <c r="A147">
        <v>71131</v>
      </c>
      <c r="B147">
        <v>178</v>
      </c>
      <c r="C147" t="s">
        <v>6793</v>
      </c>
      <c r="D147" t="s">
        <v>6793</v>
      </c>
      <c r="I147" t="s">
        <v>6793</v>
      </c>
      <c r="J147" t="s">
        <v>7515</v>
      </c>
      <c r="K147" t="s">
        <v>7515</v>
      </c>
      <c r="L147" t="s">
        <v>7515</v>
      </c>
      <c r="M147" t="s">
        <v>7515</v>
      </c>
      <c r="N147" t="s">
        <v>7515</v>
      </c>
      <c r="O147" t="s">
        <v>7515</v>
      </c>
      <c r="P147" t="s">
        <v>7515</v>
      </c>
      <c r="Q147" t="s">
        <v>7515</v>
      </c>
      <c r="R147" t="s">
        <v>7515</v>
      </c>
      <c r="S147" t="s">
        <v>7515</v>
      </c>
      <c r="T147" t="s">
        <v>7516</v>
      </c>
      <c r="U147" t="s">
        <v>7515</v>
      </c>
      <c r="V147" t="s">
        <v>7515</v>
      </c>
      <c r="W147" t="s">
        <v>7515</v>
      </c>
      <c r="X147" t="s">
        <v>7515</v>
      </c>
      <c r="Y147" t="s">
        <v>7515</v>
      </c>
      <c r="Z147" t="s">
        <v>7515</v>
      </c>
      <c r="AA147" t="s">
        <v>7515</v>
      </c>
      <c r="AB147" t="s">
        <v>7515</v>
      </c>
      <c r="AC147" t="s">
        <v>6796</v>
      </c>
      <c r="AK147" t="s">
        <v>6985</v>
      </c>
      <c r="AL147" t="s">
        <v>6793</v>
      </c>
      <c r="AM147" t="s">
        <v>6793</v>
      </c>
      <c r="AN147" t="s">
        <v>7680</v>
      </c>
      <c r="AO147">
        <v>0</v>
      </c>
      <c r="AP147">
        <v>9</v>
      </c>
      <c r="AQ147" t="s">
        <v>6988</v>
      </c>
      <c r="AR147" t="s">
        <v>6793</v>
      </c>
      <c r="AS147" t="s">
        <v>6793</v>
      </c>
      <c r="AT147" t="s">
        <v>6813</v>
      </c>
      <c r="AU147" t="s">
        <v>7531</v>
      </c>
      <c r="AV147" t="s">
        <v>7518</v>
      </c>
      <c r="AX147" t="s">
        <v>6794</v>
      </c>
      <c r="AY147" t="s">
        <v>6794</v>
      </c>
      <c r="AZ147" t="s">
        <v>6794</v>
      </c>
      <c r="BA147" t="s">
        <v>6794</v>
      </c>
      <c r="BB147" t="s">
        <v>6794</v>
      </c>
      <c r="BC147" t="s">
        <v>6793</v>
      </c>
      <c r="BD147" t="s">
        <v>6794</v>
      </c>
      <c r="BE147" t="s">
        <v>6793</v>
      </c>
      <c r="BF147" t="s">
        <v>6794</v>
      </c>
      <c r="BG147" t="s">
        <v>6794</v>
      </c>
      <c r="BH147" t="s">
        <v>6794</v>
      </c>
      <c r="BI147" t="s">
        <v>7025</v>
      </c>
      <c r="BJ147" t="s">
        <v>6</v>
      </c>
      <c r="BK147" t="s">
        <v>6794</v>
      </c>
      <c r="BM147">
        <v>100</v>
      </c>
      <c r="BN147" t="s">
        <v>7532</v>
      </c>
      <c r="BO147" t="s">
        <v>7533</v>
      </c>
      <c r="BP147" t="s">
        <v>6</v>
      </c>
      <c r="BQ147" t="s">
        <v>7559</v>
      </c>
      <c r="BR147" t="s">
        <v>6757</v>
      </c>
      <c r="BS147" t="s">
        <v>7516</v>
      </c>
      <c r="BT147" t="s">
        <v>7515</v>
      </c>
      <c r="BU147" t="s">
        <v>7515</v>
      </c>
      <c r="BV147" t="s">
        <v>7515</v>
      </c>
      <c r="BW147" t="s">
        <v>7515</v>
      </c>
      <c r="BX147" t="s">
        <v>7515</v>
      </c>
      <c r="BY147" t="s">
        <v>7515</v>
      </c>
      <c r="BZ147" t="s">
        <v>7515</v>
      </c>
      <c r="CA147" t="s">
        <v>7515</v>
      </c>
      <c r="CB147" t="s">
        <v>7515</v>
      </c>
      <c r="CC147" t="s">
        <v>7515</v>
      </c>
      <c r="CD147" t="s">
        <v>7515</v>
      </c>
      <c r="CE147" t="s">
        <v>6794</v>
      </c>
      <c r="CI147" t="s">
        <v>6793</v>
      </c>
      <c r="CJ147" t="s">
        <v>6793</v>
      </c>
      <c r="CK147" t="s">
        <v>6794</v>
      </c>
      <c r="CL147" t="s">
        <v>6793</v>
      </c>
      <c r="CM147" t="s">
        <v>6793</v>
      </c>
      <c r="CN147" t="s">
        <v>6794</v>
      </c>
      <c r="CO147" t="s">
        <v>6794</v>
      </c>
      <c r="CP147" t="s">
        <v>6793</v>
      </c>
      <c r="CQ147" t="s">
        <v>6794</v>
      </c>
      <c r="CR147" t="s">
        <v>7545</v>
      </c>
      <c r="CS147" t="s">
        <v>7608</v>
      </c>
      <c r="CT147" t="s">
        <v>7602</v>
      </c>
      <c r="CU147" t="s">
        <v>6793</v>
      </c>
      <c r="CV147">
        <v>3</v>
      </c>
      <c r="CW147">
        <v>3</v>
      </c>
      <c r="CX147">
        <v>2</v>
      </c>
      <c r="CY147" t="s">
        <v>6794</v>
      </c>
      <c r="EC147">
        <v>4</v>
      </c>
      <c r="EE147">
        <v>2</v>
      </c>
      <c r="EF147">
        <v>0</v>
      </c>
      <c r="EG147">
        <v>0</v>
      </c>
      <c r="EH147">
        <v>2</v>
      </c>
      <c r="EI147">
        <v>0</v>
      </c>
      <c r="EJ147">
        <v>0</v>
      </c>
      <c r="EK147">
        <v>0</v>
      </c>
      <c r="EL147" t="s">
        <v>6794</v>
      </c>
      <c r="EV147" t="s">
        <v>6794</v>
      </c>
      <c r="PS147" t="s">
        <v>7526</v>
      </c>
      <c r="PT147" t="s">
        <v>7526</v>
      </c>
      <c r="PU147" t="s">
        <v>7526</v>
      </c>
      <c r="PV147" t="s">
        <v>7526</v>
      </c>
      <c r="PW147" t="s">
        <v>7516</v>
      </c>
      <c r="PX147" t="s">
        <v>7515</v>
      </c>
      <c r="PY147" t="s">
        <v>7515</v>
      </c>
      <c r="PZ147" t="s">
        <v>7515</v>
      </c>
      <c r="QA147" t="s">
        <v>7515</v>
      </c>
      <c r="QB147" t="s">
        <v>7515</v>
      </c>
      <c r="QC147" t="s">
        <v>7515</v>
      </c>
      <c r="QD147" t="s">
        <v>6757</v>
      </c>
      <c r="QE147" t="s">
        <v>7539</v>
      </c>
      <c r="QF147" t="s">
        <v>7528</v>
      </c>
      <c r="QG147" t="s">
        <v>7681</v>
      </c>
      <c r="QH147">
        <v>2008</v>
      </c>
      <c r="QI147">
        <v>11</v>
      </c>
      <c r="QJ147">
        <v>1</v>
      </c>
      <c r="QK147" s="329">
        <v>39772</v>
      </c>
      <c r="QL147">
        <v>1</v>
      </c>
      <c r="QM147">
        <v>0</v>
      </c>
      <c r="QN147" t="s">
        <v>212</v>
      </c>
      <c r="QO147">
        <v>2008</v>
      </c>
      <c r="QP147">
        <v>50</v>
      </c>
      <c r="RV147">
        <f t="shared" ref="RV147:RV210" si="5">IF(AP147="Don't Know",-1,IF(AP147&gt;=30,1,IF(AP147&gt;=20,2,IF(AP147&gt;=15,3,IF(AP147&gt;=10,4,IF(AP147&gt;=5,5,IF(AP147&gt;0,6,0)))))))</f>
        <v>5</v>
      </c>
      <c r="RY147">
        <f t="shared" si="4"/>
        <v>1</v>
      </c>
    </row>
    <row r="148" spans="1:493" x14ac:dyDescent="0.3">
      <c r="A148">
        <v>71132</v>
      </c>
      <c r="B148">
        <v>179</v>
      </c>
      <c r="C148" t="s">
        <v>6793</v>
      </c>
      <c r="D148" t="s">
        <v>6793</v>
      </c>
      <c r="I148" t="s">
        <v>6793</v>
      </c>
      <c r="J148" t="s">
        <v>7515</v>
      </c>
      <c r="K148" t="s">
        <v>7515</v>
      </c>
      <c r="L148" t="s">
        <v>7515</v>
      </c>
      <c r="M148" t="s">
        <v>7515</v>
      </c>
      <c r="N148" t="s">
        <v>7515</v>
      </c>
      <c r="O148" t="s">
        <v>7515</v>
      </c>
      <c r="P148" t="s">
        <v>7515</v>
      </c>
      <c r="Q148" t="s">
        <v>7515</v>
      </c>
      <c r="R148" t="s">
        <v>7515</v>
      </c>
      <c r="S148" t="s">
        <v>7515</v>
      </c>
      <c r="T148" t="s">
        <v>7516</v>
      </c>
      <c r="U148" t="s">
        <v>7515</v>
      </c>
      <c r="V148" t="s">
        <v>7515</v>
      </c>
      <c r="W148" t="s">
        <v>7515</v>
      </c>
      <c r="X148" t="s">
        <v>7515</v>
      </c>
      <c r="Y148" t="s">
        <v>7515</v>
      </c>
      <c r="Z148" t="s">
        <v>7515</v>
      </c>
      <c r="AA148" t="s">
        <v>7515</v>
      </c>
      <c r="AB148" t="s">
        <v>7515</v>
      </c>
      <c r="AC148" t="s">
        <v>6796</v>
      </c>
      <c r="AK148" t="s">
        <v>6985</v>
      </c>
      <c r="AL148" t="s">
        <v>6794</v>
      </c>
      <c r="AM148" t="s">
        <v>6794</v>
      </c>
      <c r="AN148" t="s">
        <v>7680</v>
      </c>
      <c r="AO148">
        <v>0</v>
      </c>
      <c r="AP148">
        <v>15</v>
      </c>
      <c r="AQ148" t="s">
        <v>6988</v>
      </c>
      <c r="AR148" t="s">
        <v>6793</v>
      </c>
      <c r="AS148" t="s">
        <v>6793</v>
      </c>
      <c r="AT148" t="s">
        <v>6813</v>
      </c>
      <c r="AU148" t="s">
        <v>7531</v>
      </c>
      <c r="AV148" t="s">
        <v>7518</v>
      </c>
      <c r="AX148" t="s">
        <v>6794</v>
      </c>
      <c r="AY148" t="s">
        <v>6793</v>
      </c>
      <c r="AZ148" t="s">
        <v>6793</v>
      </c>
      <c r="BA148" t="s">
        <v>6793</v>
      </c>
      <c r="BB148" t="s">
        <v>6793</v>
      </c>
      <c r="BC148" t="s">
        <v>6794</v>
      </c>
      <c r="BD148" t="s">
        <v>6794</v>
      </c>
      <c r="BE148" t="s">
        <v>6793</v>
      </c>
      <c r="BF148" t="s">
        <v>6794</v>
      </c>
      <c r="BG148" t="s">
        <v>6794</v>
      </c>
      <c r="BH148" t="s">
        <v>6794</v>
      </c>
      <c r="BI148" t="s">
        <v>7024</v>
      </c>
      <c r="BJ148" t="s">
        <v>6</v>
      </c>
      <c r="BK148" t="s">
        <v>6794</v>
      </c>
      <c r="BM148" t="s">
        <v>7547</v>
      </c>
      <c r="BN148" t="s">
        <v>6</v>
      </c>
      <c r="BO148" t="s">
        <v>7519</v>
      </c>
      <c r="BP148" t="s">
        <v>6</v>
      </c>
      <c r="BQ148" t="s">
        <v>7559</v>
      </c>
      <c r="BR148" t="s">
        <v>7586</v>
      </c>
      <c r="BS148" t="s">
        <v>7516</v>
      </c>
      <c r="BT148" t="s">
        <v>7515</v>
      </c>
      <c r="BU148" t="s">
        <v>7515</v>
      </c>
      <c r="BV148" t="s">
        <v>7515</v>
      </c>
      <c r="BW148" t="s">
        <v>7515</v>
      </c>
      <c r="BX148" t="s">
        <v>7515</v>
      </c>
      <c r="BY148" t="s">
        <v>7515</v>
      </c>
      <c r="BZ148" t="s">
        <v>7515</v>
      </c>
      <c r="CA148" t="s">
        <v>7515</v>
      </c>
      <c r="CB148" t="s">
        <v>7515</v>
      </c>
      <c r="CC148" t="s">
        <v>7515</v>
      </c>
      <c r="CD148" t="s">
        <v>7515</v>
      </c>
      <c r="CE148" t="s">
        <v>6794</v>
      </c>
      <c r="CI148" t="s">
        <v>6793</v>
      </c>
      <c r="CJ148" t="s">
        <v>6793</v>
      </c>
      <c r="CK148" t="s">
        <v>6794</v>
      </c>
      <c r="CL148" t="s">
        <v>6793</v>
      </c>
      <c r="CM148" t="s">
        <v>6794</v>
      </c>
      <c r="CN148" t="s">
        <v>6794</v>
      </c>
      <c r="CO148" t="s">
        <v>6794</v>
      </c>
      <c r="CP148" t="s">
        <v>6794</v>
      </c>
      <c r="CQ148" t="s">
        <v>6794</v>
      </c>
      <c r="CR148" t="s">
        <v>7520</v>
      </c>
      <c r="CS148" t="s">
        <v>7521</v>
      </c>
      <c r="CT148" t="s">
        <v>6966</v>
      </c>
      <c r="CU148" t="s">
        <v>6793</v>
      </c>
      <c r="CV148">
        <v>2</v>
      </c>
      <c r="CW148">
        <v>3</v>
      </c>
      <c r="CX148">
        <v>3</v>
      </c>
      <c r="CY148" t="s">
        <v>6794</v>
      </c>
      <c r="EC148">
        <v>4</v>
      </c>
      <c r="EE148">
        <v>0</v>
      </c>
      <c r="EF148">
        <v>2</v>
      </c>
      <c r="EG148">
        <v>0</v>
      </c>
      <c r="EH148">
        <v>0</v>
      </c>
      <c r="EI148">
        <v>1</v>
      </c>
      <c r="EJ148">
        <v>1</v>
      </c>
      <c r="EK148">
        <v>0</v>
      </c>
      <c r="EL148" t="s">
        <v>6794</v>
      </c>
      <c r="EV148" t="s">
        <v>6794</v>
      </c>
      <c r="PS148" t="s">
        <v>7526</v>
      </c>
      <c r="PT148" t="s">
        <v>7526</v>
      </c>
      <c r="PU148" t="s">
        <v>7526</v>
      </c>
      <c r="PV148" t="s">
        <v>7527</v>
      </c>
      <c r="PW148" t="s">
        <v>7516</v>
      </c>
      <c r="PX148" t="s">
        <v>7515</v>
      </c>
      <c r="PY148" t="s">
        <v>7515</v>
      </c>
      <c r="PZ148" t="s">
        <v>7515</v>
      </c>
      <c r="QA148" t="s">
        <v>7515</v>
      </c>
      <c r="QB148" t="s">
        <v>7515</v>
      </c>
      <c r="QC148" t="s">
        <v>7515</v>
      </c>
      <c r="QD148" t="s">
        <v>7528</v>
      </c>
      <c r="QE148" t="s">
        <v>7539</v>
      </c>
      <c r="QF148" t="s">
        <v>7528</v>
      </c>
      <c r="QG148" t="s">
        <v>7681</v>
      </c>
      <c r="QH148">
        <v>2008</v>
      </c>
      <c r="QI148">
        <v>6</v>
      </c>
      <c r="QJ148">
        <v>1</v>
      </c>
      <c r="QK148" s="329">
        <v>39604</v>
      </c>
      <c r="QL148">
        <v>1</v>
      </c>
      <c r="QM148">
        <v>0</v>
      </c>
      <c r="QN148" t="s">
        <v>212</v>
      </c>
      <c r="QO148">
        <v>2008</v>
      </c>
      <c r="QP148">
        <v>50</v>
      </c>
      <c r="RV148">
        <f t="shared" si="5"/>
        <v>3</v>
      </c>
      <c r="RY148">
        <f t="shared" si="4"/>
        <v>7</v>
      </c>
    </row>
    <row r="149" spans="1:493" x14ac:dyDescent="0.3">
      <c r="A149">
        <v>71133</v>
      </c>
      <c r="B149">
        <v>180</v>
      </c>
      <c r="C149" t="s">
        <v>6793</v>
      </c>
      <c r="D149" t="s">
        <v>6794</v>
      </c>
      <c r="E149">
        <v>2</v>
      </c>
      <c r="I149" t="s">
        <v>6793</v>
      </c>
      <c r="J149" t="s">
        <v>7515</v>
      </c>
      <c r="K149" t="s">
        <v>7515</v>
      </c>
      <c r="L149" t="s">
        <v>7515</v>
      </c>
      <c r="M149" t="s">
        <v>7515</v>
      </c>
      <c r="N149" t="s">
        <v>7515</v>
      </c>
      <c r="O149" t="s">
        <v>7515</v>
      </c>
      <c r="P149" t="s">
        <v>7515</v>
      </c>
      <c r="Q149" t="s">
        <v>7515</v>
      </c>
      <c r="R149" t="s">
        <v>7515</v>
      </c>
      <c r="S149" t="s">
        <v>7515</v>
      </c>
      <c r="T149" t="s">
        <v>7515</v>
      </c>
      <c r="U149" t="s">
        <v>7515</v>
      </c>
      <c r="V149" t="s">
        <v>7515</v>
      </c>
      <c r="W149" t="s">
        <v>7515</v>
      </c>
      <c r="X149" t="s">
        <v>7515</v>
      </c>
      <c r="Y149" t="s">
        <v>7516</v>
      </c>
      <c r="Z149" t="s">
        <v>7515</v>
      </c>
      <c r="AA149" t="s">
        <v>7515</v>
      </c>
      <c r="AB149" t="s">
        <v>7515</v>
      </c>
      <c r="AD149">
        <v>1</v>
      </c>
      <c r="AE149">
        <v>1</v>
      </c>
      <c r="AF149">
        <v>0</v>
      </c>
      <c r="AG149">
        <v>15</v>
      </c>
      <c r="AH149" t="s">
        <v>6845</v>
      </c>
      <c r="AK149" t="s">
        <v>6993</v>
      </c>
      <c r="AL149" t="s">
        <v>6794</v>
      </c>
      <c r="AM149" t="s">
        <v>6794</v>
      </c>
      <c r="AN149" t="s">
        <v>7680</v>
      </c>
      <c r="AO149">
        <v>0</v>
      </c>
      <c r="AP149">
        <v>15</v>
      </c>
      <c r="AQ149" t="s">
        <v>6988</v>
      </c>
      <c r="AR149" t="s">
        <v>6793</v>
      </c>
      <c r="AS149" t="s">
        <v>6793</v>
      </c>
      <c r="AT149" t="s">
        <v>6813</v>
      </c>
      <c r="AU149" t="s">
        <v>7531</v>
      </c>
      <c r="AV149" t="s">
        <v>6991</v>
      </c>
      <c r="AX149" t="s">
        <v>6794</v>
      </c>
      <c r="AY149" t="s">
        <v>6794</v>
      </c>
      <c r="AZ149" t="s">
        <v>6793</v>
      </c>
      <c r="BA149" t="s">
        <v>6793</v>
      </c>
      <c r="BB149" t="s">
        <v>6794</v>
      </c>
      <c r="BC149" t="s">
        <v>6793</v>
      </c>
      <c r="BD149" t="s">
        <v>6793</v>
      </c>
      <c r="BE149" t="s">
        <v>6794</v>
      </c>
      <c r="BF149" t="s">
        <v>6794</v>
      </c>
      <c r="BG149" t="s">
        <v>6794</v>
      </c>
      <c r="BH149" t="s">
        <v>6794</v>
      </c>
      <c r="BI149" t="s">
        <v>7022</v>
      </c>
      <c r="BJ149" t="s">
        <v>7021</v>
      </c>
      <c r="BK149" t="s">
        <v>6794</v>
      </c>
      <c r="BM149" t="s">
        <v>7547</v>
      </c>
      <c r="BN149">
        <v>50</v>
      </c>
      <c r="BO149" t="s">
        <v>7533</v>
      </c>
      <c r="BP149" t="s">
        <v>6</v>
      </c>
      <c r="BQ149" t="s">
        <v>7559</v>
      </c>
      <c r="BR149" t="s">
        <v>7543</v>
      </c>
      <c r="BS149" t="s">
        <v>7515</v>
      </c>
      <c r="BT149" t="s">
        <v>7516</v>
      </c>
      <c r="BU149" t="s">
        <v>7515</v>
      </c>
      <c r="BV149" t="s">
        <v>7515</v>
      </c>
      <c r="BW149" t="s">
        <v>7515</v>
      </c>
      <c r="BX149" t="s">
        <v>7515</v>
      </c>
      <c r="BY149" t="s">
        <v>7515</v>
      </c>
      <c r="BZ149" t="s">
        <v>7516</v>
      </c>
      <c r="CA149" t="s">
        <v>7515</v>
      </c>
      <c r="CB149" t="s">
        <v>7515</v>
      </c>
      <c r="CC149" t="s">
        <v>7515</v>
      </c>
      <c r="CD149" t="s">
        <v>7515</v>
      </c>
      <c r="CE149" t="s">
        <v>6794</v>
      </c>
      <c r="CI149" t="s">
        <v>6793</v>
      </c>
      <c r="CJ149" t="s">
        <v>6793</v>
      </c>
      <c r="CK149" t="s">
        <v>6794</v>
      </c>
      <c r="CL149" t="s">
        <v>6793</v>
      </c>
      <c r="CM149" t="s">
        <v>6966</v>
      </c>
      <c r="CN149" t="s">
        <v>6794</v>
      </c>
      <c r="CO149" t="s">
        <v>6794</v>
      </c>
      <c r="CP149" t="s">
        <v>6793</v>
      </c>
      <c r="CQ149" t="s">
        <v>6794</v>
      </c>
      <c r="CR149" t="s">
        <v>7520</v>
      </c>
      <c r="CS149" t="s">
        <v>7521</v>
      </c>
      <c r="CT149" t="s">
        <v>7522</v>
      </c>
      <c r="CU149" t="s">
        <v>6793</v>
      </c>
      <c r="CV149">
        <v>2</v>
      </c>
      <c r="CW149">
        <v>2</v>
      </c>
      <c r="CX149">
        <v>2</v>
      </c>
      <c r="CY149" t="s">
        <v>6793</v>
      </c>
      <c r="CZ149">
        <v>1</v>
      </c>
      <c r="DA149" t="s">
        <v>7680</v>
      </c>
      <c r="DB149">
        <v>11</v>
      </c>
      <c r="DC149">
        <v>2008</v>
      </c>
      <c r="DD149" t="s">
        <v>7557</v>
      </c>
      <c r="DE149" t="s">
        <v>7680</v>
      </c>
      <c r="DF149">
        <v>6</v>
      </c>
      <c r="DG149">
        <v>2009</v>
      </c>
      <c r="EC149">
        <v>1</v>
      </c>
      <c r="ED149" t="s">
        <v>7537</v>
      </c>
      <c r="EL149" t="s">
        <v>6794</v>
      </c>
      <c r="EV149" t="s">
        <v>6793</v>
      </c>
      <c r="EW149" t="s">
        <v>7524</v>
      </c>
      <c r="EX149" t="s">
        <v>7680</v>
      </c>
      <c r="EY149">
        <v>2</v>
      </c>
      <c r="EZ149">
        <v>2009</v>
      </c>
      <c r="FD149" t="s">
        <v>6794</v>
      </c>
      <c r="FE149" t="s">
        <v>6793</v>
      </c>
      <c r="HH149" t="s">
        <v>7538</v>
      </c>
      <c r="HI149" t="s">
        <v>7680</v>
      </c>
      <c r="HJ149">
        <v>12</v>
      </c>
      <c r="HK149">
        <v>2008</v>
      </c>
      <c r="HO149" t="s">
        <v>6793</v>
      </c>
      <c r="IR149" t="s">
        <v>7524</v>
      </c>
      <c r="IS149" t="s">
        <v>7680</v>
      </c>
      <c r="IT149">
        <v>12</v>
      </c>
      <c r="IU149">
        <v>2008</v>
      </c>
      <c r="IY149" t="s">
        <v>6794</v>
      </c>
      <c r="IZ149" t="s">
        <v>6793</v>
      </c>
      <c r="JA149" t="s">
        <v>7524</v>
      </c>
      <c r="JB149" t="s">
        <v>7680</v>
      </c>
      <c r="JC149">
        <v>12</v>
      </c>
      <c r="JD149">
        <v>2008</v>
      </c>
      <c r="JF149" t="s">
        <v>7527</v>
      </c>
      <c r="JG149" t="s">
        <v>7527</v>
      </c>
      <c r="JH149" t="s">
        <v>6794</v>
      </c>
      <c r="JI149" t="s">
        <v>6793</v>
      </c>
      <c r="KK149" t="s">
        <v>7524</v>
      </c>
      <c r="KL149" t="s">
        <v>7680</v>
      </c>
      <c r="KM149">
        <v>12</v>
      </c>
      <c r="KN149">
        <v>2008</v>
      </c>
      <c r="KR149" t="s">
        <v>6794</v>
      </c>
      <c r="KS149" t="s">
        <v>6793</v>
      </c>
      <c r="KT149" t="s">
        <v>7524</v>
      </c>
      <c r="KU149" t="s">
        <v>7680</v>
      </c>
      <c r="KV149">
        <v>2</v>
      </c>
      <c r="KW149">
        <v>2008</v>
      </c>
      <c r="LA149" t="s">
        <v>6794</v>
      </c>
      <c r="LB149" t="s">
        <v>6793</v>
      </c>
      <c r="LC149" t="s">
        <v>7524</v>
      </c>
      <c r="LD149" t="s">
        <v>7680</v>
      </c>
      <c r="LE149">
        <v>12</v>
      </c>
      <c r="LF149">
        <v>2008</v>
      </c>
      <c r="LH149" t="s">
        <v>6757</v>
      </c>
      <c r="LI149" t="s">
        <v>7527</v>
      </c>
      <c r="LJ149" t="s">
        <v>6794</v>
      </c>
      <c r="LK149" t="s">
        <v>6793</v>
      </c>
      <c r="LL149" t="s">
        <v>7524</v>
      </c>
      <c r="LM149" t="s">
        <v>7680</v>
      </c>
      <c r="LN149">
        <v>12</v>
      </c>
      <c r="LO149">
        <v>2008</v>
      </c>
      <c r="LS149" t="s">
        <v>6794</v>
      </c>
      <c r="LT149" t="s">
        <v>6793</v>
      </c>
      <c r="NE149" t="s">
        <v>7538</v>
      </c>
      <c r="NF149" t="s">
        <v>7680</v>
      </c>
      <c r="NG149">
        <v>11</v>
      </c>
      <c r="NH149">
        <v>2008</v>
      </c>
      <c r="NL149" t="s">
        <v>6794</v>
      </c>
      <c r="NN149" t="s">
        <v>7538</v>
      </c>
      <c r="NO149" t="s">
        <v>7680</v>
      </c>
      <c r="NP149">
        <v>11</v>
      </c>
      <c r="NQ149">
        <v>2008</v>
      </c>
      <c r="NU149" t="s">
        <v>6794</v>
      </c>
      <c r="NW149" t="s">
        <v>7524</v>
      </c>
      <c r="NX149" t="s">
        <v>7680</v>
      </c>
      <c r="NY149">
        <v>2</v>
      </c>
      <c r="NZ149">
        <v>2008</v>
      </c>
      <c r="OD149" t="s">
        <v>6794</v>
      </c>
      <c r="OF149" t="s">
        <v>7524</v>
      </c>
      <c r="OG149" t="s">
        <v>7680</v>
      </c>
      <c r="OH149">
        <v>12</v>
      </c>
      <c r="OI149">
        <v>2008</v>
      </c>
      <c r="OM149" t="s">
        <v>6794</v>
      </c>
      <c r="OO149" t="s">
        <v>7524</v>
      </c>
      <c r="OP149" t="s">
        <v>7680</v>
      </c>
      <c r="OQ149">
        <v>11</v>
      </c>
      <c r="OR149">
        <v>2008</v>
      </c>
      <c r="OV149" t="s">
        <v>6794</v>
      </c>
      <c r="OW149" t="s">
        <v>6793</v>
      </c>
      <c r="PG149">
        <v>0</v>
      </c>
      <c r="PH149" t="s">
        <v>7515</v>
      </c>
      <c r="PI149" t="s">
        <v>7515</v>
      </c>
      <c r="PJ149" t="s">
        <v>7515</v>
      </c>
      <c r="PK149" t="s">
        <v>7515</v>
      </c>
      <c r="PL149" t="s">
        <v>7515</v>
      </c>
      <c r="PM149" t="s">
        <v>7515</v>
      </c>
      <c r="PN149" t="s">
        <v>7515</v>
      </c>
      <c r="PO149" t="s">
        <v>7515</v>
      </c>
      <c r="PP149" t="s">
        <v>7516</v>
      </c>
      <c r="PQ149" t="s">
        <v>7515</v>
      </c>
      <c r="PR149" t="s">
        <v>7515</v>
      </c>
      <c r="PS149" t="s">
        <v>7526</v>
      </c>
      <c r="PT149" t="s">
        <v>7526</v>
      </c>
      <c r="QD149" t="s">
        <v>7528</v>
      </c>
      <c r="QE149" t="s">
        <v>7539</v>
      </c>
      <c r="QF149" t="s">
        <v>7528</v>
      </c>
      <c r="QG149" t="s">
        <v>7681</v>
      </c>
      <c r="QH149">
        <v>2008</v>
      </c>
      <c r="QI149">
        <v>7</v>
      </c>
      <c r="QJ149">
        <v>2</v>
      </c>
      <c r="QK149" s="329">
        <v>39650</v>
      </c>
      <c r="QL149">
        <v>1</v>
      </c>
      <c r="QM149">
        <v>1</v>
      </c>
      <c r="QN149" t="s">
        <v>194</v>
      </c>
      <c r="QO149">
        <v>0</v>
      </c>
      <c r="QP149">
        <v>35</v>
      </c>
      <c r="QQ149">
        <v>1</v>
      </c>
      <c r="QR149">
        <v>0</v>
      </c>
      <c r="QS149">
        <v>1</v>
      </c>
      <c r="QT149">
        <v>0</v>
      </c>
      <c r="QU149">
        <v>0</v>
      </c>
      <c r="QV149">
        <v>0</v>
      </c>
      <c r="QW149">
        <v>0</v>
      </c>
      <c r="QX149">
        <v>0</v>
      </c>
      <c r="QY149">
        <v>0</v>
      </c>
      <c r="QZ149">
        <v>1</v>
      </c>
      <c r="RA149">
        <v>0</v>
      </c>
      <c r="RB149">
        <v>0</v>
      </c>
      <c r="RC149">
        <v>0</v>
      </c>
      <c r="RD149">
        <v>1</v>
      </c>
      <c r="RE149">
        <v>1</v>
      </c>
      <c r="RF149">
        <v>0</v>
      </c>
      <c r="RG149">
        <v>0</v>
      </c>
      <c r="RH149">
        <v>0</v>
      </c>
      <c r="RI149">
        <v>1</v>
      </c>
      <c r="RJ149">
        <v>1</v>
      </c>
      <c r="RK149">
        <v>1</v>
      </c>
      <c r="RL149">
        <v>1</v>
      </c>
      <c r="RM149">
        <v>0</v>
      </c>
      <c r="RN149">
        <v>0</v>
      </c>
      <c r="RO149">
        <v>0</v>
      </c>
      <c r="RP149">
        <v>0</v>
      </c>
      <c r="RQ149">
        <v>1</v>
      </c>
      <c r="RR149">
        <v>1</v>
      </c>
      <c r="RS149">
        <v>1</v>
      </c>
      <c r="RT149">
        <v>1</v>
      </c>
      <c r="RU149">
        <v>1</v>
      </c>
      <c r="RV149">
        <f t="shared" si="5"/>
        <v>3</v>
      </c>
      <c r="RY149">
        <f t="shared" si="4"/>
        <v>5</v>
      </c>
    </row>
    <row r="150" spans="1:493" x14ac:dyDescent="0.3">
      <c r="A150">
        <v>71134</v>
      </c>
      <c r="B150">
        <v>181</v>
      </c>
      <c r="C150" t="s">
        <v>6793</v>
      </c>
      <c r="D150" t="s">
        <v>6793</v>
      </c>
      <c r="I150" t="s">
        <v>6793</v>
      </c>
      <c r="J150" t="s">
        <v>7515</v>
      </c>
      <c r="K150" t="s">
        <v>7515</v>
      </c>
      <c r="L150" t="s">
        <v>7515</v>
      </c>
      <c r="M150" t="s">
        <v>7515</v>
      </c>
      <c r="N150" t="s">
        <v>7515</v>
      </c>
      <c r="O150" t="s">
        <v>7515</v>
      </c>
      <c r="P150" t="s">
        <v>7515</v>
      </c>
      <c r="Q150" t="s">
        <v>7515</v>
      </c>
      <c r="R150" t="s">
        <v>7515</v>
      </c>
      <c r="S150" t="s">
        <v>7515</v>
      </c>
      <c r="T150" t="s">
        <v>7516</v>
      </c>
      <c r="U150" t="s">
        <v>7515</v>
      </c>
      <c r="V150" t="s">
        <v>7515</v>
      </c>
      <c r="W150" t="s">
        <v>7515</v>
      </c>
      <c r="X150" t="s">
        <v>7515</v>
      </c>
      <c r="Y150" t="s">
        <v>7515</v>
      </c>
      <c r="Z150" t="s">
        <v>7515</v>
      </c>
      <c r="AA150" t="s">
        <v>7515</v>
      </c>
      <c r="AB150" t="s">
        <v>7515</v>
      </c>
      <c r="AC150" t="s">
        <v>7517</v>
      </c>
      <c r="AF150" t="s">
        <v>7547</v>
      </c>
      <c r="AG150" t="s">
        <v>7547</v>
      </c>
      <c r="AH150" t="s">
        <v>6845</v>
      </c>
      <c r="AK150" t="s">
        <v>6993</v>
      </c>
      <c r="AL150" t="s">
        <v>6794</v>
      </c>
      <c r="AM150" t="s">
        <v>6794</v>
      </c>
      <c r="AN150" t="s">
        <v>6</v>
      </c>
      <c r="AQ150" t="s">
        <v>7568</v>
      </c>
      <c r="AT150" t="s">
        <v>6813</v>
      </c>
      <c r="AU150" t="s">
        <v>7531</v>
      </c>
      <c r="AV150" t="s">
        <v>6991</v>
      </c>
      <c r="AX150" t="s">
        <v>6793</v>
      </c>
      <c r="AY150" t="s">
        <v>6794</v>
      </c>
      <c r="AZ150" t="s">
        <v>6793</v>
      </c>
      <c r="BA150" t="s">
        <v>6793</v>
      </c>
      <c r="BC150" t="s">
        <v>6794</v>
      </c>
      <c r="BD150" t="s">
        <v>6794</v>
      </c>
      <c r="BE150" t="s">
        <v>6794</v>
      </c>
      <c r="BF150" t="s">
        <v>6794</v>
      </c>
      <c r="BG150" t="s">
        <v>6794</v>
      </c>
      <c r="BH150" t="s">
        <v>6794</v>
      </c>
      <c r="BI150" t="s">
        <v>7021</v>
      </c>
      <c r="BJ150" t="s">
        <v>7029</v>
      </c>
      <c r="BK150" t="s">
        <v>6794</v>
      </c>
      <c r="BM150">
        <v>50</v>
      </c>
      <c r="BN150">
        <v>20</v>
      </c>
      <c r="BO150" t="s">
        <v>7519</v>
      </c>
      <c r="BP150" t="s">
        <v>7604</v>
      </c>
      <c r="BQ150" t="s">
        <v>7559</v>
      </c>
      <c r="BR150" t="s">
        <v>7594</v>
      </c>
      <c r="BS150" t="s">
        <v>7515</v>
      </c>
      <c r="BT150" t="s">
        <v>7516</v>
      </c>
      <c r="BU150" t="s">
        <v>7515</v>
      </c>
      <c r="BV150" t="s">
        <v>7515</v>
      </c>
      <c r="BW150" t="s">
        <v>7515</v>
      </c>
      <c r="BX150" t="s">
        <v>7515</v>
      </c>
      <c r="BY150" t="s">
        <v>7515</v>
      </c>
      <c r="BZ150" t="s">
        <v>7515</v>
      </c>
      <c r="CA150" t="s">
        <v>7515</v>
      </c>
      <c r="CB150" t="s">
        <v>7515</v>
      </c>
      <c r="CC150" t="s">
        <v>7515</v>
      </c>
      <c r="CD150" t="s">
        <v>7515</v>
      </c>
      <c r="CE150" t="s">
        <v>6794</v>
      </c>
      <c r="CI150" t="s">
        <v>6793</v>
      </c>
      <c r="CJ150" t="s">
        <v>6793</v>
      </c>
      <c r="CK150" t="s">
        <v>6794</v>
      </c>
      <c r="CL150" t="s">
        <v>6793</v>
      </c>
      <c r="CM150" t="s">
        <v>6793</v>
      </c>
      <c r="CN150" t="s">
        <v>6793</v>
      </c>
      <c r="CO150" t="s">
        <v>6794</v>
      </c>
      <c r="CP150" t="s">
        <v>6793</v>
      </c>
      <c r="CQ150" t="s">
        <v>6793</v>
      </c>
      <c r="CR150" t="s">
        <v>7520</v>
      </c>
      <c r="CS150" t="s">
        <v>7521</v>
      </c>
      <c r="CT150" t="s">
        <v>7522</v>
      </c>
      <c r="CU150" t="s">
        <v>6794</v>
      </c>
      <c r="CV150">
        <v>3</v>
      </c>
      <c r="CW150">
        <v>3</v>
      </c>
      <c r="CX150">
        <v>3</v>
      </c>
      <c r="EC150">
        <v>3</v>
      </c>
      <c r="EE150">
        <v>0</v>
      </c>
      <c r="EF150">
        <v>0</v>
      </c>
      <c r="EG150">
        <v>2</v>
      </c>
      <c r="EH150">
        <v>0</v>
      </c>
      <c r="EI150">
        <v>1</v>
      </c>
      <c r="EJ150">
        <v>0</v>
      </c>
      <c r="EK150">
        <v>0</v>
      </c>
      <c r="EV150" t="s">
        <v>6793</v>
      </c>
      <c r="IR150" t="s">
        <v>7538</v>
      </c>
      <c r="IS150" t="s">
        <v>7680</v>
      </c>
      <c r="IT150">
        <v>9</v>
      </c>
      <c r="IU150">
        <v>2008</v>
      </c>
      <c r="IY150" t="s">
        <v>6794</v>
      </c>
      <c r="IZ150" t="s">
        <v>6793</v>
      </c>
      <c r="JA150" t="s">
        <v>7538</v>
      </c>
      <c r="JB150" t="s">
        <v>7680</v>
      </c>
      <c r="JC150">
        <v>9</v>
      </c>
      <c r="JD150">
        <v>2008</v>
      </c>
      <c r="JF150" t="s">
        <v>7526</v>
      </c>
      <c r="JH150" t="s">
        <v>6794</v>
      </c>
      <c r="JI150" t="s">
        <v>6793</v>
      </c>
      <c r="PG150">
        <v>5</v>
      </c>
      <c r="PH150" t="s">
        <v>7515</v>
      </c>
      <c r="PI150" t="s">
        <v>7515</v>
      </c>
      <c r="PJ150" t="s">
        <v>7515</v>
      </c>
      <c r="PK150" t="s">
        <v>7515</v>
      </c>
      <c r="PL150" t="s">
        <v>7515</v>
      </c>
      <c r="PM150" t="s">
        <v>7515</v>
      </c>
      <c r="PN150" t="s">
        <v>7515</v>
      </c>
      <c r="PO150" t="s">
        <v>7515</v>
      </c>
      <c r="PP150" t="s">
        <v>7515</v>
      </c>
      <c r="PQ150" t="s">
        <v>7516</v>
      </c>
      <c r="PR150" t="s">
        <v>7515</v>
      </c>
      <c r="PS150" t="s">
        <v>31</v>
      </c>
      <c r="PT150" t="s">
        <v>31</v>
      </c>
      <c r="PV150" t="s">
        <v>31</v>
      </c>
      <c r="PW150" t="s">
        <v>7515</v>
      </c>
      <c r="PX150" t="s">
        <v>7515</v>
      </c>
      <c r="PY150" t="s">
        <v>7515</v>
      </c>
      <c r="PZ150" t="s">
        <v>7515</v>
      </c>
      <c r="QA150" t="s">
        <v>7515</v>
      </c>
      <c r="QB150" t="s">
        <v>7516</v>
      </c>
      <c r="QC150" t="s">
        <v>7515</v>
      </c>
      <c r="QD150" t="s">
        <v>31</v>
      </c>
      <c r="QE150" t="s">
        <v>6966</v>
      </c>
      <c r="QF150" t="s">
        <v>7528</v>
      </c>
      <c r="QG150" t="s">
        <v>7681</v>
      </c>
      <c r="QH150">
        <v>2008</v>
      </c>
      <c r="QI150">
        <v>9</v>
      </c>
      <c r="QJ150">
        <v>1</v>
      </c>
      <c r="QK150" s="329">
        <v>39717</v>
      </c>
      <c r="QL150">
        <v>0</v>
      </c>
      <c r="QM150">
        <v>1</v>
      </c>
      <c r="QN150" t="s">
        <v>212</v>
      </c>
      <c r="QO150">
        <v>2008</v>
      </c>
      <c r="QP150">
        <v>50</v>
      </c>
      <c r="QQ150">
        <v>1</v>
      </c>
      <c r="QR150">
        <v>0</v>
      </c>
      <c r="QS150">
        <v>0</v>
      </c>
      <c r="QT150">
        <v>0</v>
      </c>
      <c r="QU150">
        <v>0</v>
      </c>
      <c r="QV150">
        <v>0</v>
      </c>
      <c r="QW150">
        <v>0</v>
      </c>
      <c r="QX150">
        <v>0</v>
      </c>
      <c r="QY150">
        <v>0</v>
      </c>
      <c r="QZ150">
        <v>0</v>
      </c>
      <c r="RA150">
        <v>0</v>
      </c>
      <c r="RB150">
        <v>0</v>
      </c>
      <c r="RC150">
        <v>0</v>
      </c>
      <c r="RD150">
        <v>1</v>
      </c>
      <c r="RE150">
        <v>1</v>
      </c>
      <c r="RF150">
        <v>0</v>
      </c>
      <c r="RG150">
        <v>0</v>
      </c>
      <c r="RH150">
        <v>0</v>
      </c>
      <c r="RI150">
        <v>0</v>
      </c>
      <c r="RJ150">
        <v>0</v>
      </c>
      <c r="RK150">
        <v>0</v>
      </c>
      <c r="RL150">
        <v>0</v>
      </c>
      <c r="RM150">
        <v>0</v>
      </c>
      <c r="RN150">
        <v>0</v>
      </c>
      <c r="RO150">
        <v>0</v>
      </c>
      <c r="RP150">
        <v>0</v>
      </c>
      <c r="RQ150">
        <v>0</v>
      </c>
      <c r="RR150">
        <v>0</v>
      </c>
      <c r="RS150">
        <v>0</v>
      </c>
      <c r="RT150">
        <v>0</v>
      </c>
      <c r="RU150">
        <v>0</v>
      </c>
      <c r="RV150">
        <f t="shared" si="5"/>
        <v>0</v>
      </c>
      <c r="RY150">
        <f t="shared" si="4"/>
        <v>10</v>
      </c>
    </row>
    <row r="151" spans="1:493" x14ac:dyDescent="0.3">
      <c r="A151">
        <v>71135</v>
      </c>
      <c r="B151">
        <v>184</v>
      </c>
      <c r="C151" t="s">
        <v>6793</v>
      </c>
      <c r="D151" t="s">
        <v>6793</v>
      </c>
      <c r="I151" t="s">
        <v>6793</v>
      </c>
      <c r="J151" t="s">
        <v>7515</v>
      </c>
      <c r="K151" t="s">
        <v>7515</v>
      </c>
      <c r="L151" t="s">
        <v>7516</v>
      </c>
      <c r="M151" t="s">
        <v>7515</v>
      </c>
      <c r="N151" t="s">
        <v>7515</v>
      </c>
      <c r="O151" t="s">
        <v>7515</v>
      </c>
      <c r="P151" t="s">
        <v>7515</v>
      </c>
      <c r="Q151" t="s">
        <v>7515</v>
      </c>
      <c r="R151" t="s">
        <v>7515</v>
      </c>
      <c r="S151" t="s">
        <v>7515</v>
      </c>
      <c r="T151" t="s">
        <v>7515</v>
      </c>
      <c r="U151" t="s">
        <v>7515</v>
      </c>
      <c r="V151" t="s">
        <v>7515</v>
      </c>
      <c r="W151" t="s">
        <v>7515</v>
      </c>
      <c r="X151" t="s">
        <v>7515</v>
      </c>
      <c r="Y151" t="s">
        <v>7515</v>
      </c>
      <c r="Z151" t="s">
        <v>7515</v>
      </c>
      <c r="AA151" t="s">
        <v>7515</v>
      </c>
      <c r="AB151" t="s">
        <v>7515</v>
      </c>
      <c r="AC151" t="s">
        <v>6796</v>
      </c>
      <c r="AK151" t="s">
        <v>6985</v>
      </c>
      <c r="AL151" t="s">
        <v>6793</v>
      </c>
      <c r="AM151" t="s">
        <v>6793</v>
      </c>
      <c r="AN151" t="s">
        <v>7680</v>
      </c>
      <c r="AO151">
        <v>0</v>
      </c>
      <c r="AP151">
        <v>10</v>
      </c>
      <c r="AQ151" t="s">
        <v>6988</v>
      </c>
      <c r="AR151" t="s">
        <v>6793</v>
      </c>
      <c r="AS151" t="s">
        <v>6793</v>
      </c>
      <c r="AT151" t="s">
        <v>6813</v>
      </c>
      <c r="AU151" t="s">
        <v>6</v>
      </c>
      <c r="AV151" t="s">
        <v>6991</v>
      </c>
      <c r="AX151" t="s">
        <v>6793</v>
      </c>
      <c r="AY151" t="s">
        <v>6794</v>
      </c>
      <c r="AZ151" t="s">
        <v>6793</v>
      </c>
      <c r="BA151" t="s">
        <v>6793</v>
      </c>
      <c r="BB151" t="s">
        <v>6793</v>
      </c>
      <c r="BC151" t="s">
        <v>6794</v>
      </c>
      <c r="BD151" t="s">
        <v>6794</v>
      </c>
      <c r="BE151" t="s">
        <v>6794</v>
      </c>
      <c r="BF151" t="s">
        <v>6794</v>
      </c>
      <c r="BG151" t="s">
        <v>6794</v>
      </c>
      <c r="BH151" t="s">
        <v>6794</v>
      </c>
      <c r="BI151" t="s">
        <v>7028</v>
      </c>
      <c r="BJ151" t="s">
        <v>7029</v>
      </c>
      <c r="BK151" t="s">
        <v>6794</v>
      </c>
      <c r="BM151">
        <v>50</v>
      </c>
      <c r="BN151" t="s">
        <v>6</v>
      </c>
      <c r="BO151" t="s">
        <v>7519</v>
      </c>
      <c r="BP151" t="s">
        <v>6</v>
      </c>
      <c r="BQ151" t="s">
        <v>7031</v>
      </c>
      <c r="BR151" t="s">
        <v>7543</v>
      </c>
      <c r="BS151" t="s">
        <v>7516</v>
      </c>
      <c r="BT151" t="s">
        <v>7515</v>
      </c>
      <c r="BU151" t="s">
        <v>7515</v>
      </c>
      <c r="BV151" t="s">
        <v>7515</v>
      </c>
      <c r="BW151" t="s">
        <v>7515</v>
      </c>
      <c r="BX151" t="s">
        <v>7515</v>
      </c>
      <c r="BY151" t="s">
        <v>7515</v>
      </c>
      <c r="BZ151" t="s">
        <v>7515</v>
      </c>
      <c r="CA151" t="s">
        <v>7515</v>
      </c>
      <c r="CB151" t="s">
        <v>7515</v>
      </c>
      <c r="CC151" t="s">
        <v>7515</v>
      </c>
      <c r="CD151" t="s">
        <v>7515</v>
      </c>
      <c r="CE151" t="s">
        <v>6794</v>
      </c>
      <c r="CI151" t="s">
        <v>6793</v>
      </c>
      <c r="CJ151" t="s">
        <v>6793</v>
      </c>
      <c r="CK151" t="s">
        <v>6794</v>
      </c>
      <c r="CL151" t="s">
        <v>6793</v>
      </c>
      <c r="CM151" t="s">
        <v>6794</v>
      </c>
      <c r="CN151" t="s">
        <v>6794</v>
      </c>
      <c r="CO151" t="s">
        <v>6794</v>
      </c>
      <c r="CP151" t="s">
        <v>6793</v>
      </c>
      <c r="CQ151" t="s">
        <v>6794</v>
      </c>
      <c r="CR151" t="s">
        <v>7545</v>
      </c>
      <c r="CS151" t="s">
        <v>7521</v>
      </c>
      <c r="CT151" t="s">
        <v>7522</v>
      </c>
      <c r="CU151" t="s">
        <v>6794</v>
      </c>
      <c r="CV151">
        <v>2</v>
      </c>
      <c r="CW151">
        <v>3</v>
      </c>
      <c r="CX151">
        <v>3</v>
      </c>
      <c r="EC151">
        <v>4</v>
      </c>
      <c r="EE151">
        <v>2</v>
      </c>
      <c r="EF151">
        <v>0</v>
      </c>
      <c r="EG151">
        <v>0</v>
      </c>
      <c r="EH151">
        <v>2</v>
      </c>
      <c r="EI151">
        <v>0</v>
      </c>
      <c r="EJ151">
        <v>0</v>
      </c>
      <c r="EK151">
        <v>0</v>
      </c>
      <c r="EV151" t="s">
        <v>6794</v>
      </c>
      <c r="PS151" t="s">
        <v>7526</v>
      </c>
      <c r="PT151" t="s">
        <v>7526</v>
      </c>
      <c r="PU151" t="s">
        <v>7526</v>
      </c>
      <c r="PV151" t="s">
        <v>7526</v>
      </c>
      <c r="PW151" t="s">
        <v>7515</v>
      </c>
      <c r="PX151" t="s">
        <v>7516</v>
      </c>
      <c r="PY151" t="s">
        <v>7515</v>
      </c>
      <c r="PZ151" t="s">
        <v>7515</v>
      </c>
      <c r="QA151" t="s">
        <v>7515</v>
      </c>
      <c r="QB151" t="s">
        <v>7515</v>
      </c>
      <c r="QC151" t="s">
        <v>7515</v>
      </c>
      <c r="QD151" t="s">
        <v>7528</v>
      </c>
      <c r="QE151" t="s">
        <v>7529</v>
      </c>
      <c r="QF151" t="s">
        <v>7528</v>
      </c>
      <c r="QG151" t="s">
        <v>7681</v>
      </c>
      <c r="QH151">
        <v>2008</v>
      </c>
      <c r="QI151">
        <v>4</v>
      </c>
      <c r="QJ151">
        <v>1</v>
      </c>
      <c r="QK151" s="329">
        <v>39554</v>
      </c>
      <c r="QL151">
        <v>1</v>
      </c>
      <c r="QM151">
        <v>0</v>
      </c>
      <c r="QN151" t="s">
        <v>212</v>
      </c>
      <c r="QO151">
        <v>2008</v>
      </c>
      <c r="QP151">
        <v>50</v>
      </c>
      <c r="RV151">
        <f t="shared" si="5"/>
        <v>4</v>
      </c>
      <c r="RY151">
        <f t="shared" si="4"/>
        <v>2</v>
      </c>
    </row>
    <row r="152" spans="1:493" x14ac:dyDescent="0.3">
      <c r="A152">
        <v>71136</v>
      </c>
      <c r="B152">
        <v>185</v>
      </c>
      <c r="C152" t="s">
        <v>6793</v>
      </c>
      <c r="D152" t="s">
        <v>6793</v>
      </c>
      <c r="I152" t="s">
        <v>6793</v>
      </c>
      <c r="J152" t="s">
        <v>7515</v>
      </c>
      <c r="K152" t="s">
        <v>7516</v>
      </c>
      <c r="L152" t="s">
        <v>7515</v>
      </c>
      <c r="M152" t="s">
        <v>7515</v>
      </c>
      <c r="N152" t="s">
        <v>7515</v>
      </c>
      <c r="O152" t="s">
        <v>7515</v>
      </c>
      <c r="P152" t="s">
        <v>7515</v>
      </c>
      <c r="Q152" t="s">
        <v>7515</v>
      </c>
      <c r="R152" t="s">
        <v>7515</v>
      </c>
      <c r="S152" t="s">
        <v>7515</v>
      </c>
      <c r="T152" t="s">
        <v>7515</v>
      </c>
      <c r="U152" t="s">
        <v>7515</v>
      </c>
      <c r="V152" t="s">
        <v>7515</v>
      </c>
      <c r="W152" t="s">
        <v>7515</v>
      </c>
      <c r="X152" t="s">
        <v>7515</v>
      </c>
      <c r="Y152" t="s">
        <v>7515</v>
      </c>
      <c r="Z152" t="s">
        <v>7515</v>
      </c>
      <c r="AA152" t="s">
        <v>7515</v>
      </c>
      <c r="AB152" t="s">
        <v>7515</v>
      </c>
      <c r="AC152" t="s">
        <v>7517</v>
      </c>
      <c r="AF152">
        <v>6</v>
      </c>
      <c r="AG152">
        <v>0</v>
      </c>
      <c r="AH152" t="s">
        <v>6845</v>
      </c>
      <c r="AK152" t="s">
        <v>6985</v>
      </c>
      <c r="AL152" t="s">
        <v>6793</v>
      </c>
      <c r="AM152" t="s">
        <v>6794</v>
      </c>
      <c r="AN152" t="s">
        <v>7680</v>
      </c>
      <c r="AO152">
        <v>0</v>
      </c>
      <c r="AP152">
        <v>10</v>
      </c>
      <c r="AQ152" t="s">
        <v>7568</v>
      </c>
      <c r="AT152" t="s">
        <v>6813</v>
      </c>
      <c r="AU152" t="s">
        <v>7531</v>
      </c>
      <c r="AV152" t="s">
        <v>6991</v>
      </c>
      <c r="AX152" t="s">
        <v>6794</v>
      </c>
      <c r="AY152" t="s">
        <v>6793</v>
      </c>
      <c r="AZ152" t="s">
        <v>6793</v>
      </c>
      <c r="BA152" t="s">
        <v>6794</v>
      </c>
      <c r="BC152" t="s">
        <v>6794</v>
      </c>
      <c r="BD152" t="s">
        <v>6794</v>
      </c>
      <c r="BE152" t="s">
        <v>6793</v>
      </c>
      <c r="BF152" t="s">
        <v>6794</v>
      </c>
      <c r="BG152" t="s">
        <v>6794</v>
      </c>
      <c r="BH152" t="s">
        <v>6794</v>
      </c>
      <c r="BI152" t="s">
        <v>7021</v>
      </c>
      <c r="BJ152" t="s">
        <v>7026</v>
      </c>
      <c r="BK152" t="s">
        <v>6794</v>
      </c>
      <c r="BM152">
        <v>200</v>
      </c>
      <c r="BN152">
        <v>50</v>
      </c>
      <c r="BO152" t="s">
        <v>7533</v>
      </c>
      <c r="BP152" t="s">
        <v>7576</v>
      </c>
      <c r="BQ152" t="s">
        <v>7026</v>
      </c>
      <c r="BR152" t="s">
        <v>7682</v>
      </c>
      <c r="BS152" t="s">
        <v>7515</v>
      </c>
      <c r="BT152" t="s">
        <v>7516</v>
      </c>
      <c r="BU152" t="s">
        <v>7515</v>
      </c>
      <c r="BV152" t="s">
        <v>7515</v>
      </c>
      <c r="BW152" t="s">
        <v>7515</v>
      </c>
      <c r="BX152" t="s">
        <v>7515</v>
      </c>
      <c r="BY152" t="s">
        <v>7515</v>
      </c>
      <c r="BZ152" t="s">
        <v>7515</v>
      </c>
      <c r="CA152" t="s">
        <v>7515</v>
      </c>
      <c r="CB152" t="s">
        <v>7515</v>
      </c>
      <c r="CC152" t="s">
        <v>7515</v>
      </c>
      <c r="CD152" t="s">
        <v>7515</v>
      </c>
      <c r="CE152" t="s">
        <v>6794</v>
      </c>
      <c r="CI152" t="s">
        <v>6793</v>
      </c>
      <c r="CJ152" t="s">
        <v>6793</v>
      </c>
      <c r="CK152" t="s">
        <v>6794</v>
      </c>
      <c r="CL152" t="s">
        <v>6793</v>
      </c>
      <c r="CM152" t="s">
        <v>6793</v>
      </c>
      <c r="CN152" t="s">
        <v>6793</v>
      </c>
      <c r="CO152" t="s">
        <v>6794</v>
      </c>
      <c r="CP152" t="s">
        <v>6793</v>
      </c>
      <c r="CQ152" t="s">
        <v>6794</v>
      </c>
      <c r="CR152" t="s">
        <v>7520</v>
      </c>
      <c r="CS152" t="s">
        <v>7521</v>
      </c>
      <c r="CT152" t="s">
        <v>7522</v>
      </c>
      <c r="CU152" t="s">
        <v>6793</v>
      </c>
      <c r="CV152">
        <v>1</v>
      </c>
      <c r="CW152">
        <v>3</v>
      </c>
      <c r="CX152">
        <v>2</v>
      </c>
      <c r="CY152" t="s">
        <v>6793</v>
      </c>
      <c r="CZ152">
        <v>1</v>
      </c>
      <c r="DA152" t="s">
        <v>7680</v>
      </c>
      <c r="DB152">
        <v>1</v>
      </c>
      <c r="DC152">
        <v>2007</v>
      </c>
      <c r="DD152" t="s">
        <v>7557</v>
      </c>
      <c r="DE152" t="s">
        <v>7680</v>
      </c>
      <c r="DF152">
        <v>12</v>
      </c>
      <c r="DG152">
        <v>2008</v>
      </c>
      <c r="EC152">
        <v>1</v>
      </c>
      <c r="ED152" t="s">
        <v>7523</v>
      </c>
      <c r="EL152" t="s">
        <v>6793</v>
      </c>
      <c r="EM152" t="s">
        <v>7573</v>
      </c>
      <c r="EO152">
        <v>1</v>
      </c>
      <c r="EP152" t="s">
        <v>7683</v>
      </c>
      <c r="EQ152">
        <v>2008</v>
      </c>
      <c r="ER152" t="s">
        <v>7684</v>
      </c>
      <c r="EV152" t="s">
        <v>6793</v>
      </c>
      <c r="HQ152" t="s">
        <v>7524</v>
      </c>
      <c r="HR152" t="s">
        <v>7680</v>
      </c>
      <c r="HS152">
        <v>1</v>
      </c>
      <c r="HT152">
        <v>2007</v>
      </c>
      <c r="HX152" t="s">
        <v>6794</v>
      </c>
      <c r="IR152" t="s">
        <v>7524</v>
      </c>
      <c r="IS152" t="s">
        <v>7680</v>
      </c>
      <c r="IT152">
        <v>6</v>
      </c>
      <c r="IU152">
        <v>2005</v>
      </c>
      <c r="IY152" t="s">
        <v>6793</v>
      </c>
      <c r="JJ152" t="s">
        <v>7524</v>
      </c>
      <c r="JK152" t="s">
        <v>7680</v>
      </c>
      <c r="JL152">
        <v>1</v>
      </c>
      <c r="JM152">
        <v>2007</v>
      </c>
      <c r="JO152" t="s">
        <v>7526</v>
      </c>
      <c r="JP152" t="s">
        <v>7526</v>
      </c>
      <c r="JQ152" t="s">
        <v>6794</v>
      </c>
      <c r="JR152" t="s">
        <v>6793</v>
      </c>
      <c r="LC152" t="s">
        <v>7524</v>
      </c>
      <c r="LD152" t="s">
        <v>7680</v>
      </c>
      <c r="LE152">
        <v>3</v>
      </c>
      <c r="LF152">
        <v>2007</v>
      </c>
      <c r="LH152" t="s">
        <v>7527</v>
      </c>
      <c r="LI152" t="s">
        <v>7527</v>
      </c>
      <c r="LJ152" t="s">
        <v>6794</v>
      </c>
      <c r="LK152" t="s">
        <v>6793</v>
      </c>
      <c r="LL152" t="s">
        <v>7524</v>
      </c>
      <c r="LM152" t="s">
        <v>7680</v>
      </c>
      <c r="LN152">
        <v>3</v>
      </c>
      <c r="LO152">
        <v>2007</v>
      </c>
      <c r="LS152" t="s">
        <v>6794</v>
      </c>
      <c r="LT152" t="s">
        <v>6793</v>
      </c>
      <c r="NE152" t="s">
        <v>7538</v>
      </c>
      <c r="NF152" t="s">
        <v>7680</v>
      </c>
      <c r="NG152">
        <v>1</v>
      </c>
      <c r="NH152">
        <v>2007</v>
      </c>
      <c r="NL152" t="s">
        <v>6794</v>
      </c>
      <c r="OO152" t="s">
        <v>7524</v>
      </c>
      <c r="OP152" t="s">
        <v>7680</v>
      </c>
      <c r="OQ152">
        <v>6</v>
      </c>
      <c r="OR152">
        <v>2005</v>
      </c>
      <c r="OV152" t="s">
        <v>6794</v>
      </c>
      <c r="OW152" t="s">
        <v>6793</v>
      </c>
      <c r="PS152" t="s">
        <v>7526</v>
      </c>
      <c r="PU152" t="s">
        <v>7527</v>
      </c>
      <c r="PW152" t="s">
        <v>7515</v>
      </c>
      <c r="PX152" t="s">
        <v>7516</v>
      </c>
      <c r="PY152" t="s">
        <v>7515</v>
      </c>
      <c r="PZ152" t="s">
        <v>7515</v>
      </c>
      <c r="QA152" t="s">
        <v>7515</v>
      </c>
      <c r="QB152" t="s">
        <v>7515</v>
      </c>
      <c r="QC152" t="s">
        <v>7515</v>
      </c>
      <c r="QD152" t="s">
        <v>7528</v>
      </c>
      <c r="QE152" t="s">
        <v>7539</v>
      </c>
      <c r="QF152" t="s">
        <v>7528</v>
      </c>
      <c r="QG152" t="s">
        <v>7681</v>
      </c>
      <c r="QH152">
        <v>2008</v>
      </c>
      <c r="QI152">
        <v>8</v>
      </c>
      <c r="QJ152">
        <v>1</v>
      </c>
      <c r="QK152" s="329">
        <v>39665</v>
      </c>
      <c r="QL152">
        <v>0</v>
      </c>
      <c r="QM152">
        <v>1</v>
      </c>
      <c r="QN152" t="s">
        <v>212</v>
      </c>
      <c r="QO152">
        <v>2008</v>
      </c>
      <c r="QP152">
        <v>50</v>
      </c>
      <c r="QR152">
        <v>0</v>
      </c>
      <c r="QS152">
        <v>0</v>
      </c>
      <c r="QT152">
        <v>0</v>
      </c>
      <c r="QU152">
        <v>0</v>
      </c>
      <c r="QV152">
        <v>0</v>
      </c>
      <c r="QW152">
        <v>0</v>
      </c>
      <c r="QX152">
        <v>0</v>
      </c>
      <c r="QY152">
        <v>0</v>
      </c>
      <c r="QZ152">
        <v>0</v>
      </c>
      <c r="RA152">
        <v>1</v>
      </c>
      <c r="RB152">
        <v>0</v>
      </c>
      <c r="RC152">
        <v>0</v>
      </c>
      <c r="RD152">
        <v>1</v>
      </c>
      <c r="RE152">
        <v>0</v>
      </c>
      <c r="RF152">
        <v>1</v>
      </c>
      <c r="RG152">
        <v>0</v>
      </c>
      <c r="RH152">
        <v>0</v>
      </c>
      <c r="RI152">
        <v>0</v>
      </c>
      <c r="RJ152">
        <v>0</v>
      </c>
      <c r="RK152">
        <v>1</v>
      </c>
      <c r="RL152">
        <v>1</v>
      </c>
      <c r="RM152">
        <v>0</v>
      </c>
      <c r="RN152">
        <v>0</v>
      </c>
      <c r="RO152">
        <v>0</v>
      </c>
      <c r="RP152">
        <v>0</v>
      </c>
      <c r="RQ152">
        <v>1</v>
      </c>
      <c r="RR152">
        <v>0</v>
      </c>
      <c r="RS152">
        <v>0</v>
      </c>
      <c r="RT152">
        <v>0</v>
      </c>
      <c r="RU152">
        <v>1</v>
      </c>
      <c r="RV152">
        <f t="shared" si="5"/>
        <v>4</v>
      </c>
      <c r="RY152">
        <f t="shared" si="4"/>
        <v>10</v>
      </c>
    </row>
    <row r="153" spans="1:493" x14ac:dyDescent="0.3">
      <c r="A153">
        <v>71137</v>
      </c>
      <c r="B153">
        <v>186</v>
      </c>
      <c r="C153" t="s">
        <v>6793</v>
      </c>
      <c r="D153" t="s">
        <v>6793</v>
      </c>
      <c r="I153" t="s">
        <v>6793</v>
      </c>
      <c r="J153" t="s">
        <v>7515</v>
      </c>
      <c r="K153" t="s">
        <v>7516</v>
      </c>
      <c r="L153" t="s">
        <v>7515</v>
      </c>
      <c r="M153" t="s">
        <v>7515</v>
      </c>
      <c r="N153" t="s">
        <v>7515</v>
      </c>
      <c r="O153" t="s">
        <v>7515</v>
      </c>
      <c r="P153" t="s">
        <v>7515</v>
      </c>
      <c r="Q153" t="s">
        <v>7515</v>
      </c>
      <c r="R153" t="s">
        <v>7515</v>
      </c>
      <c r="S153" t="s">
        <v>7515</v>
      </c>
      <c r="T153" t="s">
        <v>7515</v>
      </c>
      <c r="U153" t="s">
        <v>7515</v>
      </c>
      <c r="V153" t="s">
        <v>7515</v>
      </c>
      <c r="W153" t="s">
        <v>7515</v>
      </c>
      <c r="X153" t="s">
        <v>7515</v>
      </c>
      <c r="Y153" t="s">
        <v>7515</v>
      </c>
      <c r="Z153" t="s">
        <v>7515</v>
      </c>
      <c r="AA153" t="s">
        <v>7515</v>
      </c>
      <c r="AB153" t="s">
        <v>7515</v>
      </c>
      <c r="AC153" t="s">
        <v>6796</v>
      </c>
      <c r="AK153" t="s">
        <v>6985</v>
      </c>
      <c r="AL153" t="s">
        <v>6794</v>
      </c>
      <c r="AM153" t="s">
        <v>6794</v>
      </c>
      <c r="AN153" t="s">
        <v>6</v>
      </c>
      <c r="AQ153" t="s">
        <v>6992</v>
      </c>
      <c r="AR153" t="s">
        <v>6793</v>
      </c>
      <c r="AS153" t="s">
        <v>6793</v>
      </c>
      <c r="AT153" t="s">
        <v>6813</v>
      </c>
      <c r="AU153" t="s">
        <v>7562</v>
      </c>
      <c r="AV153" t="s">
        <v>6991</v>
      </c>
      <c r="AX153" t="s">
        <v>6794</v>
      </c>
      <c r="AY153" t="s">
        <v>6794</v>
      </c>
      <c r="AZ153" t="s">
        <v>6793</v>
      </c>
      <c r="BA153" t="s">
        <v>6793</v>
      </c>
      <c r="BB153" t="s">
        <v>6794</v>
      </c>
      <c r="BC153" t="s">
        <v>6794</v>
      </c>
      <c r="BD153" t="s">
        <v>6794</v>
      </c>
      <c r="BE153" t="s">
        <v>6794</v>
      </c>
      <c r="BF153" t="s">
        <v>6794</v>
      </c>
      <c r="BG153" t="s">
        <v>6794</v>
      </c>
      <c r="BH153" t="s">
        <v>6794</v>
      </c>
      <c r="BI153" t="s">
        <v>7022</v>
      </c>
      <c r="BJ153" t="s">
        <v>7024</v>
      </c>
      <c r="BK153" t="s">
        <v>6794</v>
      </c>
      <c r="BM153" t="s">
        <v>7547</v>
      </c>
      <c r="BN153" t="s">
        <v>7532</v>
      </c>
      <c r="BO153" t="s">
        <v>7519</v>
      </c>
      <c r="BP153" t="s">
        <v>6</v>
      </c>
      <c r="BQ153" t="s">
        <v>7559</v>
      </c>
      <c r="BR153" t="s">
        <v>7594</v>
      </c>
      <c r="BS153" t="s">
        <v>7515</v>
      </c>
      <c r="BT153" t="s">
        <v>7516</v>
      </c>
      <c r="BU153" t="s">
        <v>7515</v>
      </c>
      <c r="BV153" t="s">
        <v>7515</v>
      </c>
      <c r="BW153" t="s">
        <v>7515</v>
      </c>
      <c r="BX153" t="s">
        <v>7515</v>
      </c>
      <c r="BY153" t="s">
        <v>7515</v>
      </c>
      <c r="BZ153" t="s">
        <v>7515</v>
      </c>
      <c r="CA153" t="s">
        <v>7515</v>
      </c>
      <c r="CB153" t="s">
        <v>7515</v>
      </c>
      <c r="CC153" t="s">
        <v>7515</v>
      </c>
      <c r="CD153" t="s">
        <v>7515</v>
      </c>
      <c r="CE153" t="s">
        <v>6794</v>
      </c>
      <c r="CF153" t="s">
        <v>7614</v>
      </c>
      <c r="CG153">
        <v>100</v>
      </c>
      <c r="CH153" t="s">
        <v>7620</v>
      </c>
      <c r="CI153" t="s">
        <v>6794</v>
      </c>
      <c r="CJ153" t="s">
        <v>6793</v>
      </c>
      <c r="CK153" t="s">
        <v>6794</v>
      </c>
      <c r="CL153" t="s">
        <v>6794</v>
      </c>
      <c r="CM153" t="s">
        <v>6794</v>
      </c>
      <c r="CN153" t="s">
        <v>6794</v>
      </c>
      <c r="CO153" t="s">
        <v>6794</v>
      </c>
      <c r="CP153" t="s">
        <v>6793</v>
      </c>
      <c r="CQ153" t="s">
        <v>6794</v>
      </c>
      <c r="CR153" t="s">
        <v>7520</v>
      </c>
      <c r="CS153" t="s">
        <v>7521</v>
      </c>
      <c r="CT153" t="s">
        <v>6966</v>
      </c>
      <c r="CU153" t="s">
        <v>6793</v>
      </c>
      <c r="CV153">
        <v>1</v>
      </c>
      <c r="CW153">
        <v>3</v>
      </c>
      <c r="CX153">
        <v>3</v>
      </c>
      <c r="CY153" t="s">
        <v>6794</v>
      </c>
      <c r="EC153">
        <v>6</v>
      </c>
      <c r="EE153">
        <v>4</v>
      </c>
      <c r="EF153">
        <v>0</v>
      </c>
      <c r="EG153">
        <v>0</v>
      </c>
      <c r="EH153">
        <v>2</v>
      </c>
      <c r="EI153">
        <v>0</v>
      </c>
      <c r="EJ153">
        <v>0</v>
      </c>
      <c r="EK153">
        <v>0</v>
      </c>
      <c r="EL153" t="s">
        <v>6794</v>
      </c>
      <c r="EV153" t="s">
        <v>6794</v>
      </c>
      <c r="PS153" t="s">
        <v>7526</v>
      </c>
      <c r="PT153" t="s">
        <v>7526</v>
      </c>
      <c r="PU153" t="s">
        <v>6857</v>
      </c>
      <c r="PV153" t="s">
        <v>7526</v>
      </c>
      <c r="PW153" t="s">
        <v>7515</v>
      </c>
      <c r="PX153" t="s">
        <v>7516</v>
      </c>
      <c r="PY153" t="s">
        <v>7515</v>
      </c>
      <c r="PZ153" t="s">
        <v>7515</v>
      </c>
      <c r="QA153" t="s">
        <v>7515</v>
      </c>
      <c r="QB153" t="s">
        <v>7515</v>
      </c>
      <c r="QC153" t="s">
        <v>7515</v>
      </c>
      <c r="QD153" t="s">
        <v>7548</v>
      </c>
      <c r="QE153" t="s">
        <v>7529</v>
      </c>
      <c r="QF153" t="s">
        <v>7548</v>
      </c>
      <c r="QG153" t="s">
        <v>7681</v>
      </c>
      <c r="QH153">
        <v>2008</v>
      </c>
      <c r="QI153">
        <v>3</v>
      </c>
      <c r="QJ153">
        <v>1</v>
      </c>
      <c r="QK153" s="329">
        <v>39515</v>
      </c>
      <c r="QL153">
        <v>1</v>
      </c>
      <c r="QM153">
        <v>0</v>
      </c>
      <c r="QN153" t="s">
        <v>212</v>
      </c>
      <c r="QO153">
        <v>2008</v>
      </c>
      <c r="QP153">
        <v>50</v>
      </c>
      <c r="RV153">
        <f t="shared" si="5"/>
        <v>0</v>
      </c>
      <c r="RY153">
        <f t="shared" si="4"/>
        <v>5</v>
      </c>
    </row>
    <row r="154" spans="1:493" x14ac:dyDescent="0.3">
      <c r="A154">
        <v>71138</v>
      </c>
      <c r="B154">
        <v>187</v>
      </c>
      <c r="C154" t="s">
        <v>6793</v>
      </c>
      <c r="D154" t="s">
        <v>6793</v>
      </c>
      <c r="I154" t="s">
        <v>6793</v>
      </c>
      <c r="J154" t="s">
        <v>7515</v>
      </c>
      <c r="K154" t="s">
        <v>7516</v>
      </c>
      <c r="L154" t="s">
        <v>7515</v>
      </c>
      <c r="M154" t="s">
        <v>7515</v>
      </c>
      <c r="N154" t="s">
        <v>7515</v>
      </c>
      <c r="O154" t="s">
        <v>7515</v>
      </c>
      <c r="P154" t="s">
        <v>7515</v>
      </c>
      <c r="Q154" t="s">
        <v>7515</v>
      </c>
      <c r="R154" t="s">
        <v>7515</v>
      </c>
      <c r="S154" t="s">
        <v>7515</v>
      </c>
      <c r="T154" t="s">
        <v>7515</v>
      </c>
      <c r="U154" t="s">
        <v>7515</v>
      </c>
      <c r="V154" t="s">
        <v>7515</v>
      </c>
      <c r="W154" t="s">
        <v>7515</v>
      </c>
      <c r="X154" t="s">
        <v>7515</v>
      </c>
      <c r="Y154" t="s">
        <v>7516</v>
      </c>
      <c r="Z154" t="s">
        <v>7515</v>
      </c>
      <c r="AA154" t="s">
        <v>7515</v>
      </c>
      <c r="AB154" t="s">
        <v>7515</v>
      </c>
      <c r="AC154" t="s">
        <v>7517</v>
      </c>
      <c r="AF154">
        <v>0</v>
      </c>
      <c r="AG154">
        <v>5</v>
      </c>
      <c r="AH154" t="s">
        <v>6845</v>
      </c>
      <c r="AK154" t="s">
        <v>6993</v>
      </c>
      <c r="AL154" t="s">
        <v>6794</v>
      </c>
      <c r="AM154" t="s">
        <v>6794</v>
      </c>
      <c r="AN154" t="s">
        <v>6</v>
      </c>
      <c r="AQ154" t="s">
        <v>7568</v>
      </c>
      <c r="AT154" t="s">
        <v>6814</v>
      </c>
      <c r="AV154" t="s">
        <v>7553</v>
      </c>
      <c r="AW154" t="s">
        <v>7588</v>
      </c>
      <c r="AX154" t="s">
        <v>6794</v>
      </c>
      <c r="AY154" t="s">
        <v>6794</v>
      </c>
      <c r="AZ154" t="s">
        <v>6794</v>
      </c>
      <c r="BA154" t="s">
        <v>6794</v>
      </c>
      <c r="BC154" t="s">
        <v>6793</v>
      </c>
      <c r="BD154" t="s">
        <v>6793</v>
      </c>
      <c r="BE154" t="s">
        <v>6793</v>
      </c>
      <c r="BF154" t="s">
        <v>6794</v>
      </c>
      <c r="BG154" t="s">
        <v>6793</v>
      </c>
      <c r="BH154" t="s">
        <v>6794</v>
      </c>
      <c r="BI154" t="s">
        <v>7026</v>
      </c>
      <c r="BJ154" t="s">
        <v>7022</v>
      </c>
      <c r="BK154" t="s">
        <v>6794</v>
      </c>
      <c r="BM154">
        <v>25</v>
      </c>
      <c r="BN154">
        <v>25</v>
      </c>
      <c r="BO154" t="s">
        <v>7519</v>
      </c>
      <c r="BP154" t="s">
        <v>7576</v>
      </c>
      <c r="BQ154" t="s">
        <v>7559</v>
      </c>
      <c r="BR154" t="s">
        <v>7561</v>
      </c>
      <c r="BS154" t="s">
        <v>7515</v>
      </c>
      <c r="BT154" t="s">
        <v>7515</v>
      </c>
      <c r="BU154" t="s">
        <v>7516</v>
      </c>
      <c r="BV154" t="s">
        <v>7515</v>
      </c>
      <c r="BW154" t="s">
        <v>7515</v>
      </c>
      <c r="BX154" t="s">
        <v>7515</v>
      </c>
      <c r="BY154" t="s">
        <v>7515</v>
      </c>
      <c r="BZ154" t="s">
        <v>7515</v>
      </c>
      <c r="CA154" t="s">
        <v>7515</v>
      </c>
      <c r="CB154" t="s">
        <v>7515</v>
      </c>
      <c r="CC154" t="s">
        <v>7515</v>
      </c>
      <c r="CD154" t="s">
        <v>7515</v>
      </c>
      <c r="CE154" t="s">
        <v>6794</v>
      </c>
      <c r="CI154" t="s">
        <v>6793</v>
      </c>
      <c r="CJ154" t="s">
        <v>6793</v>
      </c>
      <c r="CK154" t="s">
        <v>6794</v>
      </c>
      <c r="CL154" t="s">
        <v>6793</v>
      </c>
      <c r="CM154" t="s">
        <v>6794</v>
      </c>
      <c r="CN154" t="s">
        <v>6793</v>
      </c>
      <c r="CO154" t="s">
        <v>6794</v>
      </c>
      <c r="CP154" t="s">
        <v>6793</v>
      </c>
      <c r="CQ154" t="s">
        <v>6794</v>
      </c>
      <c r="CR154" t="s">
        <v>7545</v>
      </c>
      <c r="CS154" t="s">
        <v>7607</v>
      </c>
      <c r="CT154" t="s">
        <v>7522</v>
      </c>
      <c r="CU154" t="s">
        <v>6793</v>
      </c>
      <c r="CV154">
        <v>1</v>
      </c>
      <c r="CW154">
        <v>2</v>
      </c>
      <c r="CX154">
        <v>2</v>
      </c>
      <c r="CY154" t="s">
        <v>6794</v>
      </c>
      <c r="EC154">
        <v>3</v>
      </c>
      <c r="EE154">
        <v>1</v>
      </c>
      <c r="EF154">
        <v>1</v>
      </c>
      <c r="EG154">
        <v>0</v>
      </c>
      <c r="EH154">
        <v>0</v>
      </c>
      <c r="EI154">
        <v>1</v>
      </c>
      <c r="EJ154">
        <v>0</v>
      </c>
      <c r="EK154">
        <v>0</v>
      </c>
      <c r="EL154" t="s">
        <v>6794</v>
      </c>
      <c r="EV154" t="s">
        <v>6794</v>
      </c>
      <c r="PS154" t="s">
        <v>7526</v>
      </c>
      <c r="PT154" t="s">
        <v>7526</v>
      </c>
      <c r="PU154" t="s">
        <v>7526</v>
      </c>
      <c r="PV154" t="s">
        <v>7526</v>
      </c>
      <c r="PW154" t="s">
        <v>7515</v>
      </c>
      <c r="PX154" t="s">
        <v>7515</v>
      </c>
      <c r="PY154" t="s">
        <v>7515</v>
      </c>
      <c r="PZ154" t="s">
        <v>7515</v>
      </c>
      <c r="QA154" t="s">
        <v>7515</v>
      </c>
      <c r="QB154" t="s">
        <v>7515</v>
      </c>
      <c r="QC154" t="s">
        <v>7516</v>
      </c>
      <c r="QD154" t="s">
        <v>7528</v>
      </c>
      <c r="QE154" t="s">
        <v>7529</v>
      </c>
      <c r="QF154" t="s">
        <v>7528</v>
      </c>
      <c r="QG154" t="s">
        <v>7681</v>
      </c>
      <c r="QH154">
        <v>2008</v>
      </c>
      <c r="QI154">
        <v>8</v>
      </c>
      <c r="QJ154">
        <v>1</v>
      </c>
      <c r="QK154" s="329">
        <v>39686</v>
      </c>
      <c r="QL154">
        <v>0</v>
      </c>
      <c r="QM154">
        <v>1</v>
      </c>
      <c r="QN154" t="s">
        <v>212</v>
      </c>
      <c r="QO154">
        <v>2008</v>
      </c>
      <c r="QP154">
        <v>50</v>
      </c>
      <c r="RV154">
        <f t="shared" si="5"/>
        <v>0</v>
      </c>
      <c r="RY154">
        <f t="shared" si="4"/>
        <v>4</v>
      </c>
    </row>
    <row r="155" spans="1:493" x14ac:dyDescent="0.3">
      <c r="A155">
        <v>71139</v>
      </c>
      <c r="B155">
        <v>188</v>
      </c>
      <c r="C155" t="s">
        <v>6793</v>
      </c>
      <c r="D155" t="s">
        <v>6793</v>
      </c>
      <c r="I155" t="s">
        <v>6793</v>
      </c>
      <c r="J155" t="s">
        <v>7515</v>
      </c>
      <c r="K155" t="s">
        <v>7515</v>
      </c>
      <c r="L155" t="s">
        <v>7516</v>
      </c>
      <c r="M155" t="s">
        <v>7515</v>
      </c>
      <c r="N155" t="s">
        <v>7515</v>
      </c>
      <c r="O155" t="s">
        <v>7515</v>
      </c>
      <c r="P155" t="s">
        <v>7515</v>
      </c>
      <c r="Q155" t="s">
        <v>7515</v>
      </c>
      <c r="R155" t="s">
        <v>7515</v>
      </c>
      <c r="S155" t="s">
        <v>7515</v>
      </c>
      <c r="T155" t="s">
        <v>7515</v>
      </c>
      <c r="U155" t="s">
        <v>7515</v>
      </c>
      <c r="V155" t="s">
        <v>7515</v>
      </c>
      <c r="W155" t="s">
        <v>7515</v>
      </c>
      <c r="X155" t="s">
        <v>7515</v>
      </c>
      <c r="Y155" t="s">
        <v>7515</v>
      </c>
      <c r="Z155" t="s">
        <v>7515</v>
      </c>
      <c r="AA155" t="s">
        <v>7515</v>
      </c>
      <c r="AB155" t="s">
        <v>7515</v>
      </c>
      <c r="AC155" t="s">
        <v>7517</v>
      </c>
      <c r="AF155">
        <v>0</v>
      </c>
      <c r="AG155">
        <v>10</v>
      </c>
      <c r="AH155" t="s">
        <v>6845</v>
      </c>
      <c r="AK155" t="s">
        <v>6993</v>
      </c>
      <c r="AL155" t="s">
        <v>6794</v>
      </c>
      <c r="AM155" t="s">
        <v>6794</v>
      </c>
      <c r="AN155" t="s">
        <v>7680</v>
      </c>
      <c r="AO155">
        <v>0</v>
      </c>
      <c r="AP155">
        <v>17</v>
      </c>
      <c r="AQ155" t="s">
        <v>6988</v>
      </c>
      <c r="AR155" t="s">
        <v>6793</v>
      </c>
      <c r="AS155" t="s">
        <v>6794</v>
      </c>
      <c r="AT155" t="s">
        <v>6813</v>
      </c>
      <c r="AU155" t="s">
        <v>7531</v>
      </c>
      <c r="AV155" t="s">
        <v>6991</v>
      </c>
      <c r="AX155" t="s">
        <v>6794</v>
      </c>
      <c r="AY155" t="s">
        <v>6794</v>
      </c>
      <c r="AZ155" t="s">
        <v>6793</v>
      </c>
      <c r="BA155" t="s">
        <v>6793</v>
      </c>
      <c r="BB155" t="s">
        <v>6794</v>
      </c>
      <c r="BC155" t="s">
        <v>6794</v>
      </c>
      <c r="BD155" t="s">
        <v>6794</v>
      </c>
      <c r="BE155" t="s">
        <v>6794</v>
      </c>
      <c r="BF155" t="s">
        <v>6793</v>
      </c>
      <c r="BG155" t="s">
        <v>6794</v>
      </c>
      <c r="BH155" t="s">
        <v>6794</v>
      </c>
      <c r="BI155" t="s">
        <v>7027</v>
      </c>
      <c r="BJ155" t="s">
        <v>6</v>
      </c>
      <c r="BK155" t="s">
        <v>6794</v>
      </c>
      <c r="BM155">
        <v>100</v>
      </c>
      <c r="BN155" t="s">
        <v>7532</v>
      </c>
      <c r="BO155" t="s">
        <v>7519</v>
      </c>
      <c r="BP155" t="s">
        <v>7601</v>
      </c>
      <c r="BQ155" t="s">
        <v>7559</v>
      </c>
      <c r="BR155" t="s">
        <v>7543</v>
      </c>
      <c r="BS155" t="s">
        <v>7516</v>
      </c>
      <c r="BT155" t="s">
        <v>7515</v>
      </c>
      <c r="BU155" t="s">
        <v>7515</v>
      </c>
      <c r="BV155" t="s">
        <v>7515</v>
      </c>
      <c r="BW155" t="s">
        <v>7515</v>
      </c>
      <c r="BX155" t="s">
        <v>7515</v>
      </c>
      <c r="BY155" t="s">
        <v>7515</v>
      </c>
      <c r="BZ155" t="s">
        <v>7515</v>
      </c>
      <c r="CA155" t="s">
        <v>7515</v>
      </c>
      <c r="CB155" t="s">
        <v>7515</v>
      </c>
      <c r="CC155" t="s">
        <v>7515</v>
      </c>
      <c r="CD155" t="s">
        <v>7515</v>
      </c>
      <c r="CE155" t="s">
        <v>6793</v>
      </c>
      <c r="CI155" t="s">
        <v>6793</v>
      </c>
      <c r="CJ155" t="s">
        <v>6794</v>
      </c>
      <c r="CK155" t="s">
        <v>6794</v>
      </c>
      <c r="CL155" t="s">
        <v>6794</v>
      </c>
      <c r="CM155" t="s">
        <v>6794</v>
      </c>
      <c r="CN155" t="s">
        <v>6794</v>
      </c>
      <c r="CO155" t="s">
        <v>6794</v>
      </c>
      <c r="CP155" t="s">
        <v>6793</v>
      </c>
      <c r="CQ155" t="s">
        <v>6794</v>
      </c>
      <c r="CR155" t="s">
        <v>7520</v>
      </c>
      <c r="CS155" t="s">
        <v>7521</v>
      </c>
      <c r="CT155" t="s">
        <v>7587</v>
      </c>
      <c r="CU155" t="s">
        <v>6793</v>
      </c>
      <c r="CV155">
        <v>5</v>
      </c>
      <c r="CW155">
        <v>7</v>
      </c>
      <c r="CX155">
        <v>4</v>
      </c>
      <c r="CY155" t="s">
        <v>6793</v>
      </c>
      <c r="CZ155">
        <v>2</v>
      </c>
      <c r="DA155" t="s">
        <v>7680</v>
      </c>
      <c r="DB155">
        <v>12</v>
      </c>
      <c r="DC155">
        <v>2005</v>
      </c>
      <c r="DD155" t="s">
        <v>7557</v>
      </c>
      <c r="DE155" t="s">
        <v>7680</v>
      </c>
      <c r="DF155">
        <v>12</v>
      </c>
      <c r="DG155">
        <v>2006</v>
      </c>
      <c r="DH155" t="s">
        <v>7680</v>
      </c>
      <c r="DI155">
        <v>1</v>
      </c>
      <c r="DJ155">
        <v>2006</v>
      </c>
      <c r="DK155" t="s">
        <v>7557</v>
      </c>
      <c r="DL155" t="s">
        <v>7680</v>
      </c>
      <c r="DM155">
        <v>12</v>
      </c>
      <c r="DN155">
        <v>2007</v>
      </c>
      <c r="EC155">
        <v>6</v>
      </c>
      <c r="EE155">
        <v>1</v>
      </c>
      <c r="EF155">
        <v>3</v>
      </c>
      <c r="EG155">
        <v>0</v>
      </c>
      <c r="EH155">
        <v>0</v>
      </c>
      <c r="EI155">
        <v>2</v>
      </c>
      <c r="EJ155">
        <v>0</v>
      </c>
      <c r="EK155">
        <v>0</v>
      </c>
      <c r="EL155" t="s">
        <v>6793</v>
      </c>
      <c r="EM155" t="s">
        <v>7573</v>
      </c>
      <c r="EO155">
        <v>2</v>
      </c>
      <c r="EP155" t="s">
        <v>7683</v>
      </c>
      <c r="EQ155">
        <v>2006</v>
      </c>
      <c r="ER155" t="s">
        <v>7684</v>
      </c>
      <c r="EV155" t="s">
        <v>6793</v>
      </c>
      <c r="IR155" t="s">
        <v>7524</v>
      </c>
      <c r="IS155" t="s">
        <v>7680</v>
      </c>
      <c r="IT155">
        <v>8</v>
      </c>
      <c r="IU155">
        <v>2008</v>
      </c>
      <c r="IY155" t="s">
        <v>6793</v>
      </c>
      <c r="JA155" t="s">
        <v>7524</v>
      </c>
      <c r="JB155" t="s">
        <v>7680</v>
      </c>
      <c r="JC155">
        <v>8</v>
      </c>
      <c r="JD155">
        <v>2008</v>
      </c>
      <c r="JF155" t="s">
        <v>7526</v>
      </c>
      <c r="JG155" t="s">
        <v>7526</v>
      </c>
      <c r="JH155" t="s">
        <v>6793</v>
      </c>
      <c r="KK155" t="s">
        <v>7524</v>
      </c>
      <c r="KL155" t="s">
        <v>7680</v>
      </c>
      <c r="KM155">
        <v>2</v>
      </c>
      <c r="KN155">
        <v>2008</v>
      </c>
      <c r="KR155" t="s">
        <v>6966</v>
      </c>
      <c r="KT155" t="s">
        <v>7524</v>
      </c>
      <c r="KU155" t="s">
        <v>7680</v>
      </c>
      <c r="KV155">
        <v>2</v>
      </c>
      <c r="KW155">
        <v>2008</v>
      </c>
      <c r="LA155" t="s">
        <v>6966</v>
      </c>
      <c r="LC155" t="s">
        <v>7524</v>
      </c>
      <c r="LD155" t="s">
        <v>7680</v>
      </c>
      <c r="LE155">
        <v>2</v>
      </c>
      <c r="LF155">
        <v>2008</v>
      </c>
      <c r="LH155" t="s">
        <v>7527</v>
      </c>
      <c r="LI155" t="s">
        <v>7527</v>
      </c>
      <c r="LJ155" t="s">
        <v>6966</v>
      </c>
      <c r="LL155" t="s">
        <v>7524</v>
      </c>
      <c r="LM155" t="s">
        <v>7680</v>
      </c>
      <c r="LN155">
        <v>2</v>
      </c>
      <c r="LO155">
        <v>2008</v>
      </c>
      <c r="LS155" t="s">
        <v>6793</v>
      </c>
      <c r="PS155" t="s">
        <v>7527</v>
      </c>
      <c r="PT155" t="s">
        <v>7526</v>
      </c>
      <c r="PW155" t="s">
        <v>7516</v>
      </c>
      <c r="PX155" t="s">
        <v>7515</v>
      </c>
      <c r="PY155" t="s">
        <v>7515</v>
      </c>
      <c r="PZ155" t="s">
        <v>7515</v>
      </c>
      <c r="QA155" t="s">
        <v>7515</v>
      </c>
      <c r="QB155" t="s">
        <v>7515</v>
      </c>
      <c r="QC155" t="s">
        <v>7515</v>
      </c>
      <c r="QD155" t="s">
        <v>7528</v>
      </c>
      <c r="QE155" t="s">
        <v>7529</v>
      </c>
      <c r="QF155" t="s">
        <v>7528</v>
      </c>
      <c r="QG155" t="s">
        <v>7681</v>
      </c>
      <c r="QH155">
        <v>2008</v>
      </c>
      <c r="QI155">
        <v>12</v>
      </c>
      <c r="QJ155">
        <v>1</v>
      </c>
      <c r="QK155" s="329">
        <v>39787</v>
      </c>
      <c r="QL155">
        <v>0</v>
      </c>
      <c r="QM155">
        <v>1</v>
      </c>
      <c r="QN155" t="s">
        <v>212</v>
      </c>
      <c r="QO155">
        <v>2008</v>
      </c>
      <c r="QP155">
        <v>50</v>
      </c>
      <c r="QR155">
        <v>0</v>
      </c>
      <c r="QS155">
        <v>0</v>
      </c>
      <c r="QT155">
        <v>0</v>
      </c>
      <c r="QU155">
        <v>0</v>
      </c>
      <c r="QV155">
        <v>0</v>
      </c>
      <c r="QW155">
        <v>0</v>
      </c>
      <c r="QX155">
        <v>0</v>
      </c>
      <c r="QY155">
        <v>0</v>
      </c>
      <c r="QZ155">
        <v>0</v>
      </c>
      <c r="RA155">
        <v>0</v>
      </c>
      <c r="RB155">
        <v>0</v>
      </c>
      <c r="RC155">
        <v>0</v>
      </c>
      <c r="RD155">
        <v>1</v>
      </c>
      <c r="RE155">
        <v>1</v>
      </c>
      <c r="RF155">
        <v>0</v>
      </c>
      <c r="RG155">
        <v>0</v>
      </c>
      <c r="RH155">
        <v>0</v>
      </c>
      <c r="RI155">
        <v>1</v>
      </c>
      <c r="RJ155">
        <v>1</v>
      </c>
      <c r="RK155">
        <v>1</v>
      </c>
      <c r="RL155">
        <v>1</v>
      </c>
      <c r="RM155">
        <v>0</v>
      </c>
      <c r="RN155">
        <v>0</v>
      </c>
      <c r="RO155">
        <v>0</v>
      </c>
      <c r="RP155">
        <v>0</v>
      </c>
      <c r="RQ155">
        <v>0</v>
      </c>
      <c r="RR155">
        <v>0</v>
      </c>
      <c r="RS155">
        <v>0</v>
      </c>
      <c r="RT155">
        <v>0</v>
      </c>
      <c r="RU155">
        <v>0</v>
      </c>
      <c r="RV155">
        <f t="shared" si="5"/>
        <v>3</v>
      </c>
      <c r="RY155">
        <f t="shared" si="4"/>
        <v>9</v>
      </c>
    </row>
    <row r="156" spans="1:493" x14ac:dyDescent="0.3">
      <c r="A156">
        <v>71140</v>
      </c>
      <c r="B156">
        <v>189</v>
      </c>
      <c r="C156" t="s">
        <v>6793</v>
      </c>
      <c r="D156" t="s">
        <v>6793</v>
      </c>
      <c r="I156" t="s">
        <v>6793</v>
      </c>
      <c r="J156" t="s">
        <v>7516</v>
      </c>
      <c r="K156" t="s">
        <v>7515</v>
      </c>
      <c r="L156" t="s">
        <v>7515</v>
      </c>
      <c r="M156" t="s">
        <v>7515</v>
      </c>
      <c r="N156" t="s">
        <v>7515</v>
      </c>
      <c r="O156" t="s">
        <v>7515</v>
      </c>
      <c r="P156" t="s">
        <v>7515</v>
      </c>
      <c r="Q156" t="s">
        <v>7515</v>
      </c>
      <c r="R156" t="s">
        <v>7515</v>
      </c>
      <c r="S156" t="s">
        <v>7515</v>
      </c>
      <c r="T156" t="s">
        <v>7515</v>
      </c>
      <c r="U156" t="s">
        <v>7515</v>
      </c>
      <c r="V156" t="s">
        <v>7515</v>
      </c>
      <c r="W156" t="s">
        <v>7515</v>
      </c>
      <c r="X156" t="s">
        <v>7515</v>
      </c>
      <c r="Y156" t="s">
        <v>7515</v>
      </c>
      <c r="Z156" t="s">
        <v>7515</v>
      </c>
      <c r="AA156" t="s">
        <v>7515</v>
      </c>
      <c r="AB156" t="s">
        <v>7515</v>
      </c>
      <c r="AC156" t="s">
        <v>6796</v>
      </c>
      <c r="AK156" t="s">
        <v>6985</v>
      </c>
      <c r="AL156" t="s">
        <v>6793</v>
      </c>
      <c r="AM156" t="s">
        <v>6793</v>
      </c>
      <c r="AN156" t="s">
        <v>7680</v>
      </c>
      <c r="AO156">
        <v>0</v>
      </c>
      <c r="AP156">
        <v>8</v>
      </c>
      <c r="AQ156" t="s">
        <v>6988</v>
      </c>
      <c r="AR156" t="s">
        <v>6793</v>
      </c>
      <c r="AS156" t="s">
        <v>6794</v>
      </c>
      <c r="AT156" t="s">
        <v>6813</v>
      </c>
      <c r="AU156" t="s">
        <v>7562</v>
      </c>
      <c r="AV156" t="s">
        <v>6991</v>
      </c>
      <c r="AX156" t="s">
        <v>6794</v>
      </c>
      <c r="AY156" t="s">
        <v>6794</v>
      </c>
      <c r="AZ156" t="s">
        <v>6793</v>
      </c>
      <c r="BA156" t="s">
        <v>6793</v>
      </c>
      <c r="BB156" t="s">
        <v>6794</v>
      </c>
      <c r="BC156" t="s">
        <v>6794</v>
      </c>
      <c r="BD156" t="s">
        <v>6794</v>
      </c>
      <c r="BE156" t="s">
        <v>6794</v>
      </c>
      <c r="BF156" t="s">
        <v>6793</v>
      </c>
      <c r="BG156" t="s">
        <v>6793</v>
      </c>
      <c r="BH156" t="s">
        <v>6794</v>
      </c>
      <c r="BI156" t="s">
        <v>7024</v>
      </c>
      <c r="BJ156" t="s">
        <v>7021</v>
      </c>
      <c r="BK156" t="s">
        <v>6794</v>
      </c>
      <c r="BM156">
        <v>40</v>
      </c>
      <c r="BN156">
        <v>50</v>
      </c>
      <c r="BO156" t="s">
        <v>7519</v>
      </c>
      <c r="BP156" t="s">
        <v>6</v>
      </c>
      <c r="BQ156" t="s">
        <v>7559</v>
      </c>
      <c r="BR156" t="s">
        <v>7682</v>
      </c>
      <c r="BS156" t="s">
        <v>7516</v>
      </c>
      <c r="BT156" t="s">
        <v>7515</v>
      </c>
      <c r="BU156" t="s">
        <v>7515</v>
      </c>
      <c r="BV156" t="s">
        <v>7515</v>
      </c>
      <c r="BW156" t="s">
        <v>7515</v>
      </c>
      <c r="BX156" t="s">
        <v>7515</v>
      </c>
      <c r="BY156" t="s">
        <v>7515</v>
      </c>
      <c r="BZ156" t="s">
        <v>7515</v>
      </c>
      <c r="CA156" t="s">
        <v>7515</v>
      </c>
      <c r="CB156" t="s">
        <v>7515</v>
      </c>
      <c r="CC156" t="s">
        <v>7515</v>
      </c>
      <c r="CD156" t="s">
        <v>7515</v>
      </c>
      <c r="CE156" t="s">
        <v>6794</v>
      </c>
      <c r="CI156" t="s">
        <v>6793</v>
      </c>
      <c r="CJ156" t="s">
        <v>6793</v>
      </c>
      <c r="CK156" t="s">
        <v>6794</v>
      </c>
      <c r="CL156" t="s">
        <v>6793</v>
      </c>
      <c r="CM156" t="s">
        <v>6794</v>
      </c>
      <c r="CN156" t="s">
        <v>6793</v>
      </c>
      <c r="CO156" t="s">
        <v>6794</v>
      </c>
      <c r="CP156" t="s">
        <v>6794</v>
      </c>
      <c r="CQ156" t="s">
        <v>6793</v>
      </c>
      <c r="CR156" t="s">
        <v>7545</v>
      </c>
      <c r="CS156" t="s">
        <v>7521</v>
      </c>
      <c r="CT156" t="s">
        <v>7536</v>
      </c>
      <c r="CU156" t="s">
        <v>6793</v>
      </c>
      <c r="CV156">
        <v>3</v>
      </c>
      <c r="CW156">
        <v>4</v>
      </c>
      <c r="CX156">
        <v>3</v>
      </c>
      <c r="CY156" t="s">
        <v>6794</v>
      </c>
      <c r="EC156">
        <v>4</v>
      </c>
      <c r="EE156">
        <v>0</v>
      </c>
      <c r="EF156">
        <v>2</v>
      </c>
      <c r="EG156">
        <v>0</v>
      </c>
      <c r="EH156">
        <v>0</v>
      </c>
      <c r="EI156">
        <v>0</v>
      </c>
      <c r="EJ156">
        <v>2</v>
      </c>
      <c r="EK156">
        <v>0</v>
      </c>
      <c r="EL156" t="s">
        <v>6794</v>
      </c>
      <c r="EV156" t="s">
        <v>6794</v>
      </c>
      <c r="PS156" t="s">
        <v>7526</v>
      </c>
      <c r="PT156" t="s">
        <v>7527</v>
      </c>
      <c r="PU156" t="s">
        <v>7527</v>
      </c>
      <c r="PV156" t="s">
        <v>7527</v>
      </c>
      <c r="PW156" t="s">
        <v>7515</v>
      </c>
      <c r="PX156" t="s">
        <v>7515</v>
      </c>
      <c r="PY156" t="s">
        <v>7515</v>
      </c>
      <c r="PZ156" t="s">
        <v>7515</v>
      </c>
      <c r="QA156" t="s">
        <v>7515</v>
      </c>
      <c r="QB156" t="s">
        <v>7515</v>
      </c>
      <c r="QC156" t="s">
        <v>7516</v>
      </c>
      <c r="QD156" t="s">
        <v>7528</v>
      </c>
      <c r="QE156" t="s">
        <v>7539</v>
      </c>
      <c r="QF156" t="s">
        <v>7528</v>
      </c>
      <c r="QG156" t="s">
        <v>7681</v>
      </c>
      <c r="QH156">
        <v>2008</v>
      </c>
      <c r="QI156">
        <v>6</v>
      </c>
      <c r="QJ156">
        <v>1</v>
      </c>
      <c r="QK156" s="329">
        <v>39611</v>
      </c>
      <c r="QL156">
        <v>1</v>
      </c>
      <c r="QM156">
        <v>0</v>
      </c>
      <c r="QN156" t="s">
        <v>194</v>
      </c>
      <c r="QO156">
        <v>0</v>
      </c>
      <c r="QP156">
        <v>35</v>
      </c>
      <c r="RV156">
        <f t="shared" si="5"/>
        <v>5</v>
      </c>
      <c r="RY156">
        <f t="shared" si="4"/>
        <v>7</v>
      </c>
    </row>
    <row r="157" spans="1:493" x14ac:dyDescent="0.3">
      <c r="A157">
        <v>71141</v>
      </c>
      <c r="B157">
        <v>190</v>
      </c>
      <c r="C157" t="s">
        <v>6793</v>
      </c>
      <c r="D157" t="s">
        <v>6793</v>
      </c>
      <c r="I157" t="s">
        <v>6793</v>
      </c>
      <c r="J157" t="s">
        <v>7516</v>
      </c>
      <c r="K157" t="s">
        <v>7515</v>
      </c>
      <c r="L157" t="s">
        <v>7515</v>
      </c>
      <c r="M157" t="s">
        <v>7515</v>
      </c>
      <c r="N157" t="s">
        <v>7515</v>
      </c>
      <c r="O157" t="s">
        <v>7515</v>
      </c>
      <c r="P157" t="s">
        <v>7515</v>
      </c>
      <c r="Q157" t="s">
        <v>7515</v>
      </c>
      <c r="R157" t="s">
        <v>7515</v>
      </c>
      <c r="S157" t="s">
        <v>7515</v>
      </c>
      <c r="T157" t="s">
        <v>7515</v>
      </c>
      <c r="U157" t="s">
        <v>7515</v>
      </c>
      <c r="V157" t="s">
        <v>7515</v>
      </c>
      <c r="W157" t="s">
        <v>7515</v>
      </c>
      <c r="X157" t="s">
        <v>7515</v>
      </c>
      <c r="Y157" t="s">
        <v>7515</v>
      </c>
      <c r="Z157" t="s">
        <v>7515</v>
      </c>
      <c r="AA157" t="s">
        <v>7515</v>
      </c>
      <c r="AB157" t="s">
        <v>7515</v>
      </c>
      <c r="AC157" t="s">
        <v>7517</v>
      </c>
      <c r="AF157">
        <v>0</v>
      </c>
      <c r="AG157">
        <v>10</v>
      </c>
      <c r="AH157" t="s">
        <v>6845</v>
      </c>
      <c r="AK157" t="s">
        <v>6993</v>
      </c>
      <c r="AL157" t="s">
        <v>6794</v>
      </c>
      <c r="AM157" t="s">
        <v>6794</v>
      </c>
      <c r="AN157" t="s">
        <v>7680</v>
      </c>
      <c r="AO157">
        <v>0</v>
      </c>
      <c r="AP157">
        <v>15</v>
      </c>
      <c r="AQ157" t="s">
        <v>6992</v>
      </c>
      <c r="AR157" t="s">
        <v>6793</v>
      </c>
      <c r="AS157" t="s">
        <v>6794</v>
      </c>
      <c r="AT157" t="s">
        <v>6814</v>
      </c>
      <c r="AV157" t="s">
        <v>6991</v>
      </c>
      <c r="AW157" t="s">
        <v>7588</v>
      </c>
      <c r="AX157" t="s">
        <v>6794</v>
      </c>
      <c r="AY157" t="s">
        <v>6794</v>
      </c>
      <c r="AZ157" t="s">
        <v>6794</v>
      </c>
      <c r="BA157" t="s">
        <v>6794</v>
      </c>
      <c r="BB157" t="s">
        <v>6794</v>
      </c>
      <c r="BC157" t="s">
        <v>6793</v>
      </c>
      <c r="BD157" t="s">
        <v>6794</v>
      </c>
      <c r="BE157" t="s">
        <v>6793</v>
      </c>
      <c r="BF157" t="s">
        <v>6794</v>
      </c>
      <c r="BG157" t="s">
        <v>6794</v>
      </c>
      <c r="BH157" t="s">
        <v>6794</v>
      </c>
      <c r="BI157" t="s">
        <v>7026</v>
      </c>
      <c r="BJ157" t="s">
        <v>7024</v>
      </c>
      <c r="BK157" t="s">
        <v>6794</v>
      </c>
      <c r="BM157">
        <v>100</v>
      </c>
      <c r="BN157">
        <v>25</v>
      </c>
      <c r="BO157" t="s">
        <v>7533</v>
      </c>
      <c r="BP157" t="s">
        <v>7542</v>
      </c>
      <c r="BQ157" t="s">
        <v>7026</v>
      </c>
      <c r="BR157" t="s">
        <v>7594</v>
      </c>
      <c r="BS157" t="s">
        <v>7515</v>
      </c>
      <c r="BT157" t="s">
        <v>7516</v>
      </c>
      <c r="BU157" t="s">
        <v>7515</v>
      </c>
      <c r="BV157" t="s">
        <v>7515</v>
      </c>
      <c r="BW157" t="s">
        <v>7515</v>
      </c>
      <c r="BX157" t="s">
        <v>7515</v>
      </c>
      <c r="BY157" t="s">
        <v>7515</v>
      </c>
      <c r="BZ157" t="s">
        <v>7515</v>
      </c>
      <c r="CA157" t="s">
        <v>7515</v>
      </c>
      <c r="CB157" t="s">
        <v>7515</v>
      </c>
      <c r="CC157" t="s">
        <v>7515</v>
      </c>
      <c r="CD157" t="s">
        <v>7515</v>
      </c>
      <c r="CE157" t="s">
        <v>6793</v>
      </c>
      <c r="CF157" t="s">
        <v>6757</v>
      </c>
      <c r="CG157">
        <v>400</v>
      </c>
      <c r="CH157" t="s">
        <v>7618</v>
      </c>
      <c r="CI157" t="s">
        <v>6793</v>
      </c>
      <c r="CJ157" t="s">
        <v>6793</v>
      </c>
      <c r="CK157" t="s">
        <v>6794</v>
      </c>
      <c r="CL157" t="s">
        <v>6793</v>
      </c>
      <c r="CM157" t="s">
        <v>6793</v>
      </c>
      <c r="CN157" t="s">
        <v>6793</v>
      </c>
      <c r="CO157" t="s">
        <v>6794</v>
      </c>
      <c r="CP157" t="s">
        <v>6793</v>
      </c>
      <c r="CQ157" t="s">
        <v>6794</v>
      </c>
      <c r="CR157" t="s">
        <v>7520</v>
      </c>
      <c r="CS157" t="s">
        <v>7521</v>
      </c>
      <c r="CT157" t="s">
        <v>7587</v>
      </c>
      <c r="CU157" t="s">
        <v>6793</v>
      </c>
      <c r="CV157">
        <v>2</v>
      </c>
      <c r="CW157">
        <v>4</v>
      </c>
      <c r="CX157">
        <v>5</v>
      </c>
      <c r="CY157" t="s">
        <v>6793</v>
      </c>
      <c r="CZ157">
        <v>2</v>
      </c>
      <c r="DA157" t="s">
        <v>7680</v>
      </c>
      <c r="DB157">
        <v>6</v>
      </c>
      <c r="DC157">
        <v>2006</v>
      </c>
      <c r="DD157" t="s">
        <v>7557</v>
      </c>
      <c r="DE157" t="s">
        <v>7680</v>
      </c>
      <c r="DF157">
        <v>8</v>
      </c>
      <c r="DG157">
        <v>2006</v>
      </c>
      <c r="DH157" t="s">
        <v>7680</v>
      </c>
      <c r="DI157">
        <v>7</v>
      </c>
      <c r="DJ157">
        <v>2007</v>
      </c>
      <c r="DK157" t="s">
        <v>7557</v>
      </c>
      <c r="DL157" t="s">
        <v>7680</v>
      </c>
      <c r="DM157">
        <v>8</v>
      </c>
      <c r="DN157">
        <v>2007</v>
      </c>
      <c r="EC157">
        <v>5</v>
      </c>
      <c r="EE157">
        <v>2</v>
      </c>
      <c r="EF157">
        <v>1</v>
      </c>
      <c r="EG157">
        <v>0</v>
      </c>
      <c r="EH157">
        <v>0</v>
      </c>
      <c r="EI157">
        <v>2</v>
      </c>
      <c r="EJ157">
        <v>0</v>
      </c>
      <c r="EK157">
        <v>0</v>
      </c>
      <c r="EL157" t="s">
        <v>6794</v>
      </c>
      <c r="EV157" t="s">
        <v>6794</v>
      </c>
      <c r="PS157" t="s">
        <v>7526</v>
      </c>
      <c r="PT157" t="s">
        <v>7526</v>
      </c>
      <c r="PU157" t="s">
        <v>7526</v>
      </c>
      <c r="PV157" t="s">
        <v>7526</v>
      </c>
      <c r="PW157" t="s">
        <v>7516</v>
      </c>
      <c r="PX157" t="s">
        <v>7515</v>
      </c>
      <c r="PY157" t="s">
        <v>7515</v>
      </c>
      <c r="PZ157" t="s">
        <v>7515</v>
      </c>
      <c r="QA157" t="s">
        <v>7515</v>
      </c>
      <c r="QB157" t="s">
        <v>7515</v>
      </c>
      <c r="QC157" t="s">
        <v>7515</v>
      </c>
      <c r="QD157" t="s">
        <v>7528</v>
      </c>
      <c r="QE157" t="s">
        <v>7539</v>
      </c>
      <c r="QF157" t="s">
        <v>7528</v>
      </c>
      <c r="QG157" t="s">
        <v>7681</v>
      </c>
      <c r="QH157">
        <v>2008</v>
      </c>
      <c r="QI157">
        <v>3</v>
      </c>
      <c r="QJ157">
        <v>1</v>
      </c>
      <c r="QK157" s="329">
        <v>39518</v>
      </c>
      <c r="QL157">
        <v>0</v>
      </c>
      <c r="QM157">
        <v>1</v>
      </c>
      <c r="QN157" t="s">
        <v>212</v>
      </c>
      <c r="QO157">
        <v>2008</v>
      </c>
      <c r="QP157">
        <v>50</v>
      </c>
      <c r="RV157">
        <f t="shared" si="5"/>
        <v>3</v>
      </c>
      <c r="RY157">
        <f t="shared" si="4"/>
        <v>4</v>
      </c>
    </row>
    <row r="158" spans="1:493" x14ac:dyDescent="0.3">
      <c r="A158">
        <v>71142</v>
      </c>
      <c r="B158">
        <v>191</v>
      </c>
      <c r="C158" t="s">
        <v>6793</v>
      </c>
      <c r="D158" t="s">
        <v>6793</v>
      </c>
      <c r="I158" t="s">
        <v>6793</v>
      </c>
      <c r="J158" t="s">
        <v>7515</v>
      </c>
      <c r="K158" t="s">
        <v>7516</v>
      </c>
      <c r="L158" t="s">
        <v>7515</v>
      </c>
      <c r="M158" t="s">
        <v>7515</v>
      </c>
      <c r="N158" t="s">
        <v>7515</v>
      </c>
      <c r="O158" t="s">
        <v>7515</v>
      </c>
      <c r="P158" t="s">
        <v>7515</v>
      </c>
      <c r="Q158" t="s">
        <v>7515</v>
      </c>
      <c r="R158" t="s">
        <v>7515</v>
      </c>
      <c r="S158" t="s">
        <v>7515</v>
      </c>
      <c r="T158" t="s">
        <v>7515</v>
      </c>
      <c r="U158" t="s">
        <v>7515</v>
      </c>
      <c r="V158" t="s">
        <v>7515</v>
      </c>
      <c r="W158" t="s">
        <v>7515</v>
      </c>
      <c r="X158" t="s">
        <v>7515</v>
      </c>
      <c r="Y158" t="s">
        <v>7515</v>
      </c>
      <c r="Z158" t="s">
        <v>7515</v>
      </c>
      <c r="AA158" t="s">
        <v>7515</v>
      </c>
      <c r="AB158" t="s">
        <v>7515</v>
      </c>
      <c r="AC158" t="s">
        <v>6796</v>
      </c>
      <c r="AK158" t="s">
        <v>6985</v>
      </c>
      <c r="AL158" t="s">
        <v>6793</v>
      </c>
      <c r="AM158" t="s">
        <v>6793</v>
      </c>
      <c r="AN158" t="s">
        <v>7680</v>
      </c>
      <c r="AO158">
        <v>0</v>
      </c>
      <c r="AP158">
        <v>15</v>
      </c>
      <c r="AQ158" t="s">
        <v>6988</v>
      </c>
      <c r="AR158" t="s">
        <v>6793</v>
      </c>
      <c r="AS158" t="s">
        <v>6794</v>
      </c>
      <c r="AT158" t="s">
        <v>6813</v>
      </c>
      <c r="AU158" t="s">
        <v>7531</v>
      </c>
      <c r="AV158" t="s">
        <v>6991</v>
      </c>
      <c r="AX158" t="s">
        <v>6794</v>
      </c>
      <c r="AY158" t="s">
        <v>6794</v>
      </c>
      <c r="AZ158" t="s">
        <v>6793</v>
      </c>
      <c r="BA158" t="s">
        <v>6794</v>
      </c>
      <c r="BB158" t="s">
        <v>6793</v>
      </c>
      <c r="BC158" t="s">
        <v>6793</v>
      </c>
      <c r="BD158" t="s">
        <v>6793</v>
      </c>
      <c r="BE158" t="s">
        <v>6794</v>
      </c>
      <c r="BF158" t="s">
        <v>6794</v>
      </c>
      <c r="BG158" t="s">
        <v>6794</v>
      </c>
      <c r="BH158" t="s">
        <v>6794</v>
      </c>
      <c r="BI158" t="s">
        <v>7022</v>
      </c>
      <c r="BJ158" t="s">
        <v>7026</v>
      </c>
      <c r="BK158" t="s">
        <v>6794</v>
      </c>
      <c r="BM158">
        <v>50</v>
      </c>
      <c r="BN158">
        <v>25</v>
      </c>
      <c r="BO158" t="s">
        <v>7533</v>
      </c>
      <c r="BP158" t="s">
        <v>7571</v>
      </c>
      <c r="BQ158" t="s">
        <v>7022</v>
      </c>
      <c r="BR158" t="s">
        <v>7682</v>
      </c>
      <c r="BS158" t="s">
        <v>7516</v>
      </c>
      <c r="BT158" t="s">
        <v>7515</v>
      </c>
      <c r="BU158" t="s">
        <v>7515</v>
      </c>
      <c r="BV158" t="s">
        <v>7515</v>
      </c>
      <c r="BW158" t="s">
        <v>7515</v>
      </c>
      <c r="BX158" t="s">
        <v>7515</v>
      </c>
      <c r="BY158" t="s">
        <v>7515</v>
      </c>
      <c r="BZ158" t="s">
        <v>7515</v>
      </c>
      <c r="CA158" t="s">
        <v>7515</v>
      </c>
      <c r="CB158" t="s">
        <v>7515</v>
      </c>
      <c r="CC158" t="s">
        <v>7515</v>
      </c>
      <c r="CD158" t="s">
        <v>7515</v>
      </c>
      <c r="CE158" t="s">
        <v>6794</v>
      </c>
      <c r="CI158" t="s">
        <v>6793</v>
      </c>
      <c r="CJ158" t="s">
        <v>6793</v>
      </c>
      <c r="CK158" t="s">
        <v>6794</v>
      </c>
      <c r="CL158" t="s">
        <v>6793</v>
      </c>
      <c r="CM158" t="s">
        <v>6794</v>
      </c>
      <c r="CN158" t="s">
        <v>6794</v>
      </c>
      <c r="CO158" t="s">
        <v>6794</v>
      </c>
      <c r="CP158" t="s">
        <v>6793</v>
      </c>
      <c r="CQ158" t="s">
        <v>6794</v>
      </c>
      <c r="CR158" t="s">
        <v>7520</v>
      </c>
      <c r="CS158" t="s">
        <v>7521</v>
      </c>
      <c r="CT158" t="s">
        <v>7536</v>
      </c>
      <c r="CU158" t="s">
        <v>6793</v>
      </c>
      <c r="CV158">
        <v>2</v>
      </c>
      <c r="CW158">
        <v>4</v>
      </c>
      <c r="CX158">
        <v>3</v>
      </c>
      <c r="CY158" t="s">
        <v>6794</v>
      </c>
      <c r="EC158">
        <v>2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2</v>
      </c>
      <c r="EL158" t="s">
        <v>6794</v>
      </c>
      <c r="EV158" t="s">
        <v>6794</v>
      </c>
      <c r="PS158" t="s">
        <v>7526</v>
      </c>
      <c r="PT158" t="s">
        <v>7526</v>
      </c>
      <c r="PU158" t="s">
        <v>7526</v>
      </c>
      <c r="PV158" t="s">
        <v>7526</v>
      </c>
      <c r="PW158" t="s">
        <v>7516</v>
      </c>
      <c r="PX158" t="s">
        <v>7515</v>
      </c>
      <c r="PY158" t="s">
        <v>7515</v>
      </c>
      <c r="PZ158" t="s">
        <v>7515</v>
      </c>
      <c r="QA158" t="s">
        <v>7515</v>
      </c>
      <c r="QB158" t="s">
        <v>7515</v>
      </c>
      <c r="QC158" t="s">
        <v>7515</v>
      </c>
      <c r="QD158" t="s">
        <v>7528</v>
      </c>
      <c r="QE158" t="s">
        <v>7539</v>
      </c>
      <c r="QF158" t="s">
        <v>7528</v>
      </c>
      <c r="QG158" t="s">
        <v>7681</v>
      </c>
      <c r="QH158">
        <v>2008</v>
      </c>
      <c r="QI158">
        <v>4</v>
      </c>
      <c r="QJ158">
        <v>1</v>
      </c>
      <c r="QK158" s="329">
        <v>39554</v>
      </c>
      <c r="QL158">
        <v>1</v>
      </c>
      <c r="QM158">
        <v>0</v>
      </c>
      <c r="QN158" t="s">
        <v>212</v>
      </c>
      <c r="QO158">
        <v>2008</v>
      </c>
      <c r="QP158">
        <v>50</v>
      </c>
      <c r="RV158">
        <f t="shared" si="5"/>
        <v>3</v>
      </c>
      <c r="RY158">
        <f t="shared" si="4"/>
        <v>5</v>
      </c>
    </row>
    <row r="159" spans="1:493" x14ac:dyDescent="0.3">
      <c r="A159">
        <v>71143</v>
      </c>
      <c r="B159">
        <v>193</v>
      </c>
      <c r="C159" t="s">
        <v>6793</v>
      </c>
      <c r="D159" t="s">
        <v>6793</v>
      </c>
      <c r="I159" t="s">
        <v>6793</v>
      </c>
      <c r="J159" t="s">
        <v>7515</v>
      </c>
      <c r="K159" t="s">
        <v>7515</v>
      </c>
      <c r="L159" t="s">
        <v>7515</v>
      </c>
      <c r="M159" t="s">
        <v>7515</v>
      </c>
      <c r="N159" t="s">
        <v>7515</v>
      </c>
      <c r="O159" t="s">
        <v>7515</v>
      </c>
      <c r="P159" t="s">
        <v>7515</v>
      </c>
      <c r="Q159" t="s">
        <v>7515</v>
      </c>
      <c r="R159" t="s">
        <v>7515</v>
      </c>
      <c r="S159" t="s">
        <v>7515</v>
      </c>
      <c r="T159" t="s">
        <v>7515</v>
      </c>
      <c r="U159" t="s">
        <v>7515</v>
      </c>
      <c r="V159" t="s">
        <v>7515</v>
      </c>
      <c r="W159" t="s">
        <v>7515</v>
      </c>
      <c r="X159" t="s">
        <v>7516</v>
      </c>
      <c r="Y159" t="s">
        <v>7515</v>
      </c>
      <c r="Z159" t="s">
        <v>7515</v>
      </c>
      <c r="AA159" t="s">
        <v>7515</v>
      </c>
      <c r="AB159" t="s">
        <v>7515</v>
      </c>
      <c r="AC159" t="s">
        <v>6796</v>
      </c>
      <c r="AK159" t="s">
        <v>6985</v>
      </c>
      <c r="AL159" t="s">
        <v>6793</v>
      </c>
      <c r="AM159" t="s">
        <v>6794</v>
      </c>
      <c r="AN159" t="s">
        <v>6</v>
      </c>
      <c r="AQ159" t="s">
        <v>6988</v>
      </c>
      <c r="AR159" t="s">
        <v>6966</v>
      </c>
      <c r="AS159" t="s">
        <v>6794</v>
      </c>
      <c r="AT159" t="s">
        <v>6813</v>
      </c>
      <c r="AU159" t="s">
        <v>7531</v>
      </c>
      <c r="AV159" t="s">
        <v>6991</v>
      </c>
      <c r="AX159" t="s">
        <v>6794</v>
      </c>
      <c r="AY159" t="s">
        <v>6794</v>
      </c>
      <c r="AZ159" t="s">
        <v>6793</v>
      </c>
      <c r="BA159" t="s">
        <v>6793</v>
      </c>
      <c r="BB159" t="s">
        <v>6794</v>
      </c>
      <c r="BC159" t="s">
        <v>6794</v>
      </c>
      <c r="BD159" t="s">
        <v>6794</v>
      </c>
      <c r="BE159" t="s">
        <v>6794</v>
      </c>
      <c r="BF159" t="s">
        <v>6794</v>
      </c>
      <c r="BG159" t="s">
        <v>6794</v>
      </c>
      <c r="BH159" t="s">
        <v>6794</v>
      </c>
      <c r="BI159" t="s">
        <v>7024</v>
      </c>
      <c r="BJ159" t="s">
        <v>7026</v>
      </c>
      <c r="BK159" t="s">
        <v>6794</v>
      </c>
      <c r="BM159">
        <v>100</v>
      </c>
      <c r="BN159" t="s">
        <v>7532</v>
      </c>
      <c r="BO159" t="s">
        <v>7519</v>
      </c>
      <c r="BP159" t="s">
        <v>6</v>
      </c>
      <c r="BQ159" t="s">
        <v>7559</v>
      </c>
      <c r="BR159" t="s">
        <v>7594</v>
      </c>
      <c r="BS159" t="s">
        <v>7515</v>
      </c>
      <c r="BT159" t="s">
        <v>7516</v>
      </c>
      <c r="BU159" t="s">
        <v>7515</v>
      </c>
      <c r="BV159" t="s">
        <v>7515</v>
      </c>
      <c r="BW159" t="s">
        <v>7515</v>
      </c>
      <c r="BX159" t="s">
        <v>7515</v>
      </c>
      <c r="BY159" t="s">
        <v>7515</v>
      </c>
      <c r="BZ159" t="s">
        <v>7515</v>
      </c>
      <c r="CA159" t="s">
        <v>7515</v>
      </c>
      <c r="CB159" t="s">
        <v>7515</v>
      </c>
      <c r="CC159" t="s">
        <v>7515</v>
      </c>
      <c r="CD159" t="s">
        <v>7515</v>
      </c>
      <c r="CE159" t="s">
        <v>6794</v>
      </c>
      <c r="CI159" t="s">
        <v>6793</v>
      </c>
      <c r="CJ159" t="s">
        <v>6794</v>
      </c>
      <c r="CK159" t="s">
        <v>6794</v>
      </c>
      <c r="CL159" t="s">
        <v>6794</v>
      </c>
      <c r="CM159" t="s">
        <v>6794</v>
      </c>
      <c r="CN159" t="s">
        <v>6794</v>
      </c>
      <c r="CO159" t="s">
        <v>6794</v>
      </c>
      <c r="CP159" t="s">
        <v>6794</v>
      </c>
      <c r="CQ159" t="s">
        <v>6794</v>
      </c>
      <c r="CR159" t="s">
        <v>7520</v>
      </c>
      <c r="CS159" t="s">
        <v>7608</v>
      </c>
      <c r="CT159" t="s">
        <v>7587</v>
      </c>
      <c r="CU159" t="s">
        <v>6793</v>
      </c>
      <c r="CV159" t="s">
        <v>31</v>
      </c>
      <c r="CW159" t="s">
        <v>31</v>
      </c>
      <c r="CX159" t="s">
        <v>31</v>
      </c>
      <c r="CY159" t="s">
        <v>6793</v>
      </c>
      <c r="CZ159">
        <v>2</v>
      </c>
      <c r="DA159" t="s">
        <v>6966</v>
      </c>
      <c r="DD159" t="s">
        <v>7557</v>
      </c>
      <c r="DE159" t="s">
        <v>6966</v>
      </c>
      <c r="DH159" t="s">
        <v>6966</v>
      </c>
      <c r="DK159" t="s">
        <v>7557</v>
      </c>
      <c r="DL159" t="s">
        <v>6966</v>
      </c>
      <c r="EC159" t="s">
        <v>31</v>
      </c>
      <c r="EL159" t="s">
        <v>6794</v>
      </c>
      <c r="EV159" t="s">
        <v>6793</v>
      </c>
      <c r="HH159" t="s">
        <v>7524</v>
      </c>
      <c r="HI159" t="s">
        <v>7680</v>
      </c>
      <c r="HJ159">
        <v>1</v>
      </c>
      <c r="HK159">
        <v>2007</v>
      </c>
      <c r="HO159" t="s">
        <v>6794</v>
      </c>
      <c r="PS159" t="s">
        <v>7526</v>
      </c>
      <c r="PT159" t="s">
        <v>6</v>
      </c>
      <c r="PU159" t="s">
        <v>7526</v>
      </c>
      <c r="PV159" t="s">
        <v>7526</v>
      </c>
      <c r="PW159" t="s">
        <v>7515</v>
      </c>
      <c r="PX159" t="s">
        <v>7515</v>
      </c>
      <c r="PY159" t="s">
        <v>7515</v>
      </c>
      <c r="PZ159" t="s">
        <v>7515</v>
      </c>
      <c r="QA159" t="s">
        <v>7515</v>
      </c>
      <c r="QB159" t="s">
        <v>7515</v>
      </c>
      <c r="QC159" t="s">
        <v>7516</v>
      </c>
      <c r="QD159" t="s">
        <v>6757</v>
      </c>
      <c r="QE159" t="s">
        <v>7529</v>
      </c>
      <c r="QF159" t="s">
        <v>7528</v>
      </c>
      <c r="QG159" t="s">
        <v>7681</v>
      </c>
      <c r="QH159">
        <v>2008</v>
      </c>
      <c r="QI159">
        <v>9</v>
      </c>
      <c r="QJ159">
        <v>1</v>
      </c>
      <c r="QK159" s="329">
        <v>39718</v>
      </c>
      <c r="QL159">
        <v>1</v>
      </c>
      <c r="QM159">
        <v>0</v>
      </c>
      <c r="QN159" t="s">
        <v>212</v>
      </c>
      <c r="QO159">
        <v>2008</v>
      </c>
      <c r="QP159">
        <v>50</v>
      </c>
      <c r="QQ159">
        <v>0</v>
      </c>
      <c r="QR159">
        <v>0</v>
      </c>
      <c r="QS159">
        <v>0</v>
      </c>
      <c r="QT159">
        <v>0</v>
      </c>
      <c r="QU159">
        <v>0</v>
      </c>
      <c r="QV159">
        <v>0</v>
      </c>
      <c r="QW159">
        <v>0</v>
      </c>
      <c r="QX159">
        <v>0</v>
      </c>
      <c r="QY159">
        <v>0</v>
      </c>
      <c r="QZ159">
        <v>1</v>
      </c>
      <c r="RA159">
        <v>0</v>
      </c>
      <c r="RB159">
        <v>0</v>
      </c>
      <c r="RC159">
        <v>0</v>
      </c>
      <c r="RD159">
        <v>0</v>
      </c>
      <c r="RE159">
        <v>0</v>
      </c>
      <c r="RF159">
        <v>0</v>
      </c>
      <c r="RG159">
        <v>0</v>
      </c>
      <c r="RH159">
        <v>0</v>
      </c>
      <c r="RI159">
        <v>0</v>
      </c>
      <c r="RJ159">
        <v>0</v>
      </c>
      <c r="RK159">
        <v>0</v>
      </c>
      <c r="RL159">
        <v>0</v>
      </c>
      <c r="RM159">
        <v>0</v>
      </c>
      <c r="RN159">
        <v>0</v>
      </c>
      <c r="RO159">
        <v>0</v>
      </c>
      <c r="RP159">
        <v>0</v>
      </c>
      <c r="RQ159">
        <v>0</v>
      </c>
      <c r="RR159">
        <v>0</v>
      </c>
      <c r="RS159">
        <v>0</v>
      </c>
      <c r="RT159">
        <v>0</v>
      </c>
      <c r="RU159">
        <v>0</v>
      </c>
      <c r="RV159">
        <f t="shared" si="5"/>
        <v>0</v>
      </c>
      <c r="RY159">
        <f t="shared" si="4"/>
        <v>7</v>
      </c>
    </row>
    <row r="160" spans="1:493" x14ac:dyDescent="0.3">
      <c r="A160">
        <v>71144</v>
      </c>
      <c r="B160">
        <v>195</v>
      </c>
      <c r="C160" t="s">
        <v>6793</v>
      </c>
      <c r="D160" t="s">
        <v>6793</v>
      </c>
      <c r="I160" t="s">
        <v>6793</v>
      </c>
      <c r="J160" t="s">
        <v>7515</v>
      </c>
      <c r="K160" t="s">
        <v>7515</v>
      </c>
      <c r="L160" t="s">
        <v>7515</v>
      </c>
      <c r="M160" t="s">
        <v>7515</v>
      </c>
      <c r="N160" t="s">
        <v>7515</v>
      </c>
      <c r="O160" t="s">
        <v>7515</v>
      </c>
      <c r="P160" t="s">
        <v>7515</v>
      </c>
      <c r="Q160" t="s">
        <v>7515</v>
      </c>
      <c r="R160" t="s">
        <v>7515</v>
      </c>
      <c r="S160" t="s">
        <v>7515</v>
      </c>
      <c r="T160" t="s">
        <v>7516</v>
      </c>
      <c r="U160" t="s">
        <v>7515</v>
      </c>
      <c r="V160" t="s">
        <v>7515</v>
      </c>
      <c r="W160" t="s">
        <v>7515</v>
      </c>
      <c r="X160" t="s">
        <v>7515</v>
      </c>
      <c r="Y160" t="s">
        <v>7515</v>
      </c>
      <c r="Z160" t="s">
        <v>7515</v>
      </c>
      <c r="AA160" t="s">
        <v>7515</v>
      </c>
      <c r="AB160" t="s">
        <v>7515</v>
      </c>
      <c r="AC160" t="s">
        <v>6796</v>
      </c>
      <c r="AK160" t="s">
        <v>6985</v>
      </c>
      <c r="AL160" t="s">
        <v>6793</v>
      </c>
      <c r="AM160" t="s">
        <v>6794</v>
      </c>
      <c r="AN160" t="s">
        <v>7680</v>
      </c>
      <c r="AO160">
        <v>0</v>
      </c>
      <c r="AP160">
        <v>12</v>
      </c>
      <c r="AQ160" t="s">
        <v>6988</v>
      </c>
      <c r="AR160" t="s">
        <v>6793</v>
      </c>
      <c r="AS160" t="s">
        <v>6793</v>
      </c>
      <c r="AT160" t="s">
        <v>6813</v>
      </c>
      <c r="AU160" t="s">
        <v>7531</v>
      </c>
      <c r="AV160" t="s">
        <v>6991</v>
      </c>
      <c r="AX160" t="s">
        <v>6793</v>
      </c>
      <c r="AY160" t="s">
        <v>6794</v>
      </c>
      <c r="AZ160" t="s">
        <v>6793</v>
      </c>
      <c r="BA160" t="s">
        <v>6793</v>
      </c>
      <c r="BB160" t="s">
        <v>6793</v>
      </c>
      <c r="BC160" t="s">
        <v>6794</v>
      </c>
      <c r="BD160" t="s">
        <v>6794</v>
      </c>
      <c r="BE160" t="s">
        <v>6794</v>
      </c>
      <c r="BF160" t="s">
        <v>6793</v>
      </c>
      <c r="BG160" t="s">
        <v>6794</v>
      </c>
      <c r="BH160" t="s">
        <v>6966</v>
      </c>
      <c r="BI160" t="s">
        <v>7021</v>
      </c>
      <c r="BJ160" t="s">
        <v>7029</v>
      </c>
      <c r="BK160" t="s">
        <v>6794</v>
      </c>
      <c r="BM160">
        <v>50</v>
      </c>
      <c r="BN160">
        <v>15</v>
      </c>
      <c r="BO160" t="s">
        <v>7533</v>
      </c>
      <c r="BP160" t="s">
        <v>6</v>
      </c>
      <c r="BQ160" t="s">
        <v>7559</v>
      </c>
      <c r="BR160" t="s">
        <v>7543</v>
      </c>
      <c r="BS160" t="s">
        <v>7515</v>
      </c>
      <c r="BT160" t="s">
        <v>7515</v>
      </c>
      <c r="BU160" t="s">
        <v>7515</v>
      </c>
      <c r="BV160" t="s">
        <v>7515</v>
      </c>
      <c r="BW160" t="s">
        <v>7515</v>
      </c>
      <c r="BX160" t="s">
        <v>7515</v>
      </c>
      <c r="BY160" t="s">
        <v>7515</v>
      </c>
      <c r="BZ160" t="s">
        <v>7515</v>
      </c>
      <c r="CA160" t="s">
        <v>7515</v>
      </c>
      <c r="CB160" t="s">
        <v>7516</v>
      </c>
      <c r="CC160" t="s">
        <v>7515</v>
      </c>
      <c r="CD160" t="s">
        <v>7515</v>
      </c>
      <c r="CE160" t="s">
        <v>6794</v>
      </c>
      <c r="CI160" t="s">
        <v>6793</v>
      </c>
      <c r="CJ160" t="s">
        <v>6794</v>
      </c>
      <c r="CK160" t="s">
        <v>6794</v>
      </c>
      <c r="CL160" t="s">
        <v>6793</v>
      </c>
      <c r="CM160" t="s">
        <v>6794</v>
      </c>
      <c r="CN160" t="s">
        <v>6794</v>
      </c>
      <c r="CO160" t="s">
        <v>6794</v>
      </c>
      <c r="CP160" t="s">
        <v>6793</v>
      </c>
      <c r="CQ160" t="s">
        <v>6794</v>
      </c>
      <c r="CR160" t="s">
        <v>7545</v>
      </c>
      <c r="CS160" t="s">
        <v>7521</v>
      </c>
      <c r="CT160" t="s">
        <v>7602</v>
      </c>
      <c r="CU160" t="s">
        <v>6793</v>
      </c>
      <c r="CV160">
        <v>3</v>
      </c>
      <c r="CW160">
        <v>4</v>
      </c>
      <c r="CX160">
        <v>3</v>
      </c>
      <c r="CY160" t="s">
        <v>6794</v>
      </c>
      <c r="EC160">
        <v>6</v>
      </c>
      <c r="EE160">
        <v>4</v>
      </c>
      <c r="EF160">
        <v>0</v>
      </c>
      <c r="EG160">
        <v>0</v>
      </c>
      <c r="EH160">
        <v>0</v>
      </c>
      <c r="EI160">
        <v>2</v>
      </c>
      <c r="EJ160">
        <v>0</v>
      </c>
      <c r="EK160">
        <v>0</v>
      </c>
      <c r="EL160" t="s">
        <v>6794</v>
      </c>
      <c r="EV160" t="s">
        <v>6794</v>
      </c>
      <c r="PS160" t="s">
        <v>7526</v>
      </c>
      <c r="PT160" t="s">
        <v>7526</v>
      </c>
      <c r="PU160" t="s">
        <v>7527</v>
      </c>
      <c r="PV160" t="s">
        <v>7526</v>
      </c>
      <c r="PW160" t="s">
        <v>7515</v>
      </c>
      <c r="PX160" t="s">
        <v>7515</v>
      </c>
      <c r="PY160" t="s">
        <v>7515</v>
      </c>
      <c r="PZ160" t="s">
        <v>7515</v>
      </c>
      <c r="QA160" t="s">
        <v>7515</v>
      </c>
      <c r="QB160" t="s">
        <v>7515</v>
      </c>
      <c r="QC160" t="s">
        <v>7516</v>
      </c>
      <c r="QD160" t="s">
        <v>7528</v>
      </c>
      <c r="QE160" t="s">
        <v>7539</v>
      </c>
      <c r="QF160" t="s">
        <v>7528</v>
      </c>
      <c r="QG160" t="s">
        <v>7681</v>
      </c>
      <c r="QH160">
        <v>2008</v>
      </c>
      <c r="QI160">
        <v>6</v>
      </c>
      <c r="QJ160">
        <v>1</v>
      </c>
      <c r="QK160" s="329">
        <v>39602</v>
      </c>
      <c r="QL160">
        <v>1</v>
      </c>
      <c r="QM160">
        <v>0</v>
      </c>
      <c r="QN160" t="s">
        <v>194</v>
      </c>
      <c r="QO160">
        <v>0</v>
      </c>
      <c r="QP160">
        <v>18</v>
      </c>
      <c r="RV160">
        <f t="shared" si="5"/>
        <v>4</v>
      </c>
      <c r="RY160">
        <f t="shared" si="4"/>
        <v>10</v>
      </c>
    </row>
    <row r="161" spans="1:493" x14ac:dyDescent="0.3">
      <c r="A161">
        <v>71145</v>
      </c>
      <c r="B161">
        <v>197</v>
      </c>
      <c r="C161" t="s">
        <v>6793</v>
      </c>
      <c r="D161" t="s">
        <v>6793</v>
      </c>
      <c r="I161" t="s">
        <v>6793</v>
      </c>
      <c r="J161" t="s">
        <v>7516</v>
      </c>
      <c r="K161" t="s">
        <v>7515</v>
      </c>
      <c r="L161" t="s">
        <v>7515</v>
      </c>
      <c r="M161" t="s">
        <v>7515</v>
      </c>
      <c r="N161" t="s">
        <v>7515</v>
      </c>
      <c r="O161" t="s">
        <v>7515</v>
      </c>
      <c r="P161" t="s">
        <v>7515</v>
      </c>
      <c r="Q161" t="s">
        <v>7515</v>
      </c>
      <c r="R161" t="s">
        <v>7515</v>
      </c>
      <c r="S161" t="s">
        <v>7515</v>
      </c>
      <c r="T161" t="s">
        <v>7515</v>
      </c>
      <c r="U161" t="s">
        <v>7515</v>
      </c>
      <c r="V161" t="s">
        <v>7515</v>
      </c>
      <c r="W161" t="s">
        <v>7515</v>
      </c>
      <c r="X161" t="s">
        <v>7515</v>
      </c>
      <c r="Y161" t="s">
        <v>7516</v>
      </c>
      <c r="Z161" t="s">
        <v>7515</v>
      </c>
      <c r="AA161" t="s">
        <v>7515</v>
      </c>
      <c r="AB161" t="s">
        <v>7515</v>
      </c>
      <c r="AC161" t="s">
        <v>7517</v>
      </c>
      <c r="AF161">
        <v>0</v>
      </c>
      <c r="AG161">
        <v>7</v>
      </c>
      <c r="AH161" t="s">
        <v>6845</v>
      </c>
      <c r="AK161" t="s">
        <v>6993</v>
      </c>
      <c r="AL161" t="s">
        <v>6794</v>
      </c>
      <c r="AM161" t="s">
        <v>6794</v>
      </c>
      <c r="AN161" t="s">
        <v>7680</v>
      </c>
      <c r="AO161">
        <v>0</v>
      </c>
      <c r="AP161">
        <v>35</v>
      </c>
      <c r="AQ161" t="s">
        <v>6992</v>
      </c>
      <c r="AR161" t="s">
        <v>6794</v>
      </c>
      <c r="AS161" t="s">
        <v>6793</v>
      </c>
      <c r="AT161" t="s">
        <v>6813</v>
      </c>
      <c r="AU161" t="s">
        <v>7531</v>
      </c>
      <c r="AV161" t="s">
        <v>7518</v>
      </c>
      <c r="AX161" t="s">
        <v>6794</v>
      </c>
      <c r="AY161" t="s">
        <v>6794</v>
      </c>
      <c r="AZ161" t="s">
        <v>6794</v>
      </c>
      <c r="BA161" t="s">
        <v>6794</v>
      </c>
      <c r="BB161" t="s">
        <v>6794</v>
      </c>
      <c r="BC161" t="s">
        <v>6793</v>
      </c>
      <c r="BD161" t="s">
        <v>6793</v>
      </c>
      <c r="BE161" t="s">
        <v>6793</v>
      </c>
      <c r="BF161" t="s">
        <v>6794</v>
      </c>
      <c r="BG161" t="s">
        <v>6794</v>
      </c>
      <c r="BH161" t="s">
        <v>6794</v>
      </c>
      <c r="BI161" t="s">
        <v>7022</v>
      </c>
      <c r="BJ161" t="s">
        <v>7025</v>
      </c>
      <c r="BK161" t="s">
        <v>6794</v>
      </c>
      <c r="BM161" t="s">
        <v>7547</v>
      </c>
      <c r="BN161" t="s">
        <v>6</v>
      </c>
      <c r="BO161" t="s">
        <v>7533</v>
      </c>
      <c r="BP161" t="s">
        <v>6</v>
      </c>
      <c r="BQ161" t="s">
        <v>7559</v>
      </c>
      <c r="BR161" t="s">
        <v>7682</v>
      </c>
      <c r="BS161" t="s">
        <v>7516</v>
      </c>
      <c r="BT161" t="s">
        <v>7515</v>
      </c>
      <c r="BU161" t="s">
        <v>7515</v>
      </c>
      <c r="BV161" t="s">
        <v>7515</v>
      </c>
      <c r="BW161" t="s">
        <v>7516</v>
      </c>
      <c r="BX161" t="s">
        <v>7515</v>
      </c>
      <c r="BY161" t="s">
        <v>7515</v>
      </c>
      <c r="BZ161" t="s">
        <v>7515</v>
      </c>
      <c r="CA161" t="s">
        <v>7515</v>
      </c>
      <c r="CB161" t="s">
        <v>7515</v>
      </c>
      <c r="CC161" t="s">
        <v>7515</v>
      </c>
      <c r="CD161" t="s">
        <v>7515</v>
      </c>
      <c r="CE161" t="s">
        <v>6794</v>
      </c>
      <c r="CF161" t="s">
        <v>7579</v>
      </c>
      <c r="CG161" t="s">
        <v>7581</v>
      </c>
      <c r="CH161" t="s">
        <v>6757</v>
      </c>
      <c r="CI161" t="s">
        <v>6793</v>
      </c>
      <c r="CJ161" t="s">
        <v>6794</v>
      </c>
      <c r="CK161" t="s">
        <v>6794</v>
      </c>
      <c r="CL161" t="s">
        <v>6793</v>
      </c>
      <c r="CM161" t="s">
        <v>6793</v>
      </c>
      <c r="CN161" t="s">
        <v>6793</v>
      </c>
      <c r="CO161" t="s">
        <v>6794</v>
      </c>
      <c r="CP161" t="s">
        <v>6793</v>
      </c>
      <c r="CQ161" t="s">
        <v>6794</v>
      </c>
      <c r="CR161" t="s">
        <v>7520</v>
      </c>
      <c r="CS161" t="s">
        <v>7521</v>
      </c>
      <c r="CT161" t="s">
        <v>7522</v>
      </c>
      <c r="CU161" t="s">
        <v>6793</v>
      </c>
      <c r="CV161">
        <v>2</v>
      </c>
      <c r="CW161">
        <v>2</v>
      </c>
      <c r="CX161">
        <v>4</v>
      </c>
      <c r="CY161" t="s">
        <v>6794</v>
      </c>
      <c r="EC161">
        <v>1</v>
      </c>
      <c r="ED161" t="s">
        <v>7584</v>
      </c>
      <c r="EL161" t="s">
        <v>6794</v>
      </c>
      <c r="EV161" t="s">
        <v>6966</v>
      </c>
      <c r="PS161" t="s">
        <v>7526</v>
      </c>
      <c r="PT161" t="s">
        <v>7526</v>
      </c>
      <c r="PU161" t="s">
        <v>7526</v>
      </c>
      <c r="PV161" t="s">
        <v>7526</v>
      </c>
      <c r="PW161" t="s">
        <v>7516</v>
      </c>
      <c r="PX161" t="s">
        <v>7515</v>
      </c>
      <c r="PY161" t="s">
        <v>7515</v>
      </c>
      <c r="PZ161" t="s">
        <v>7515</v>
      </c>
      <c r="QA161" t="s">
        <v>7515</v>
      </c>
      <c r="QB161" t="s">
        <v>7515</v>
      </c>
      <c r="QC161" t="s">
        <v>7515</v>
      </c>
      <c r="QD161" t="s">
        <v>7528</v>
      </c>
      <c r="QE161" t="s">
        <v>7529</v>
      </c>
      <c r="QF161" t="s">
        <v>7528</v>
      </c>
      <c r="QG161" t="s">
        <v>7681</v>
      </c>
      <c r="QH161">
        <v>2007</v>
      </c>
      <c r="QI161">
        <v>12</v>
      </c>
      <c r="QJ161">
        <v>1</v>
      </c>
      <c r="QK161" s="329">
        <v>39435</v>
      </c>
      <c r="QL161">
        <v>0</v>
      </c>
      <c r="QM161">
        <v>1</v>
      </c>
      <c r="QN161" t="s">
        <v>194</v>
      </c>
      <c r="QO161">
        <v>0</v>
      </c>
      <c r="QP161">
        <v>18</v>
      </c>
      <c r="RV161">
        <f t="shared" si="5"/>
        <v>1</v>
      </c>
      <c r="RY161">
        <f t="shared" si="4"/>
        <v>5</v>
      </c>
    </row>
    <row r="162" spans="1:493" x14ac:dyDescent="0.3">
      <c r="A162">
        <v>71146</v>
      </c>
      <c r="B162">
        <v>198</v>
      </c>
      <c r="C162" t="s">
        <v>6793</v>
      </c>
      <c r="D162" t="s">
        <v>6793</v>
      </c>
      <c r="I162" t="s">
        <v>6793</v>
      </c>
      <c r="J162" t="s">
        <v>7515</v>
      </c>
      <c r="K162" t="s">
        <v>7516</v>
      </c>
      <c r="L162" t="s">
        <v>7515</v>
      </c>
      <c r="M162" t="s">
        <v>7515</v>
      </c>
      <c r="N162" t="s">
        <v>7515</v>
      </c>
      <c r="O162" t="s">
        <v>7515</v>
      </c>
      <c r="P162" t="s">
        <v>7515</v>
      </c>
      <c r="Q162" t="s">
        <v>7515</v>
      </c>
      <c r="R162" t="s">
        <v>7515</v>
      </c>
      <c r="S162" t="s">
        <v>7515</v>
      </c>
      <c r="T162" t="s">
        <v>7515</v>
      </c>
      <c r="U162" t="s">
        <v>7515</v>
      </c>
      <c r="V162" t="s">
        <v>7515</v>
      </c>
      <c r="W162" t="s">
        <v>7515</v>
      </c>
      <c r="X162" t="s">
        <v>7515</v>
      </c>
      <c r="Y162" t="s">
        <v>7515</v>
      </c>
      <c r="Z162" t="s">
        <v>7515</v>
      </c>
      <c r="AA162" t="s">
        <v>7515</v>
      </c>
      <c r="AB162" t="s">
        <v>7515</v>
      </c>
      <c r="AC162" t="s">
        <v>6796</v>
      </c>
      <c r="AK162" t="s">
        <v>6985</v>
      </c>
      <c r="AL162" t="s">
        <v>6793</v>
      </c>
      <c r="AM162" t="s">
        <v>6793</v>
      </c>
      <c r="AN162" t="s">
        <v>7680</v>
      </c>
      <c r="AO162">
        <v>0</v>
      </c>
      <c r="AP162">
        <v>12</v>
      </c>
      <c r="AQ162" t="s">
        <v>6988</v>
      </c>
      <c r="AR162" t="s">
        <v>6793</v>
      </c>
      <c r="AS162" t="s">
        <v>6793</v>
      </c>
      <c r="AT162" t="s">
        <v>6813</v>
      </c>
      <c r="AU162" t="s">
        <v>7531</v>
      </c>
      <c r="AV162" t="s">
        <v>6991</v>
      </c>
      <c r="AX162" t="s">
        <v>6793</v>
      </c>
      <c r="AY162" t="s">
        <v>6794</v>
      </c>
      <c r="AZ162" t="s">
        <v>6794</v>
      </c>
      <c r="BA162" t="s">
        <v>6794</v>
      </c>
      <c r="BB162" t="s">
        <v>6794</v>
      </c>
      <c r="BC162" t="s">
        <v>6794</v>
      </c>
      <c r="BD162" t="s">
        <v>6794</v>
      </c>
      <c r="BE162" t="s">
        <v>6794</v>
      </c>
      <c r="BF162" t="s">
        <v>6794</v>
      </c>
      <c r="BG162" t="s">
        <v>6794</v>
      </c>
      <c r="BH162" t="s">
        <v>6794</v>
      </c>
      <c r="BI162" t="s">
        <v>7029</v>
      </c>
      <c r="BJ162" t="s">
        <v>7031</v>
      </c>
      <c r="BK162" t="s">
        <v>6794</v>
      </c>
      <c r="BM162" t="s">
        <v>7547</v>
      </c>
      <c r="BN162" t="s">
        <v>6</v>
      </c>
      <c r="BO162" t="s">
        <v>7519</v>
      </c>
      <c r="BP162" t="s">
        <v>6</v>
      </c>
      <c r="BQ162" t="s">
        <v>7559</v>
      </c>
      <c r="BR162" t="s">
        <v>7594</v>
      </c>
      <c r="BS162" t="s">
        <v>7516</v>
      </c>
      <c r="BT162" t="s">
        <v>7515</v>
      </c>
      <c r="BU162" t="s">
        <v>7515</v>
      </c>
      <c r="BV162" t="s">
        <v>7515</v>
      </c>
      <c r="BW162" t="s">
        <v>7515</v>
      </c>
      <c r="BX162" t="s">
        <v>7515</v>
      </c>
      <c r="BY162" t="s">
        <v>7515</v>
      </c>
      <c r="BZ162" t="s">
        <v>7515</v>
      </c>
      <c r="CA162" t="s">
        <v>7515</v>
      </c>
      <c r="CB162" t="s">
        <v>7515</v>
      </c>
      <c r="CC162" t="s">
        <v>7515</v>
      </c>
      <c r="CD162" t="s">
        <v>7515</v>
      </c>
      <c r="CE162" t="s">
        <v>6793</v>
      </c>
      <c r="CI162" t="s">
        <v>6793</v>
      </c>
      <c r="CJ162" t="s">
        <v>6794</v>
      </c>
      <c r="CK162" t="s">
        <v>6794</v>
      </c>
      <c r="CL162" t="s">
        <v>6793</v>
      </c>
      <c r="CM162" t="s">
        <v>6794</v>
      </c>
      <c r="CN162" t="s">
        <v>6794</v>
      </c>
      <c r="CO162" t="s">
        <v>6794</v>
      </c>
      <c r="CP162" t="s">
        <v>6793</v>
      </c>
      <c r="CQ162" t="s">
        <v>6794</v>
      </c>
      <c r="CR162" t="s">
        <v>7520</v>
      </c>
      <c r="CS162" t="s">
        <v>7521</v>
      </c>
      <c r="CT162" t="s">
        <v>7587</v>
      </c>
      <c r="CU162" t="s">
        <v>6793</v>
      </c>
      <c r="CV162">
        <v>2</v>
      </c>
      <c r="CW162">
        <v>3</v>
      </c>
      <c r="CX162">
        <v>4</v>
      </c>
      <c r="CY162" t="s">
        <v>6793</v>
      </c>
      <c r="CZ162">
        <v>2</v>
      </c>
      <c r="DA162" t="s">
        <v>7680</v>
      </c>
      <c r="DB162">
        <v>6</v>
      </c>
      <c r="DC162">
        <v>2008</v>
      </c>
      <c r="DD162" t="s">
        <v>7557</v>
      </c>
      <c r="DE162" t="s">
        <v>7680</v>
      </c>
      <c r="DF162">
        <v>8</v>
      </c>
      <c r="DG162">
        <v>2006</v>
      </c>
      <c r="DH162" t="s">
        <v>7680</v>
      </c>
      <c r="DI162">
        <v>5</v>
      </c>
      <c r="DJ162">
        <v>2008</v>
      </c>
      <c r="DK162" t="s">
        <v>7557</v>
      </c>
      <c r="DL162" t="s">
        <v>7680</v>
      </c>
      <c r="DM162">
        <v>8</v>
      </c>
      <c r="DN162">
        <v>2008</v>
      </c>
      <c r="EC162">
        <v>2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2</v>
      </c>
      <c r="EL162" t="s">
        <v>6794</v>
      </c>
      <c r="EV162" t="s">
        <v>6794</v>
      </c>
      <c r="PS162" t="s">
        <v>31</v>
      </c>
      <c r="PT162" t="s">
        <v>7526</v>
      </c>
      <c r="PU162" t="s">
        <v>7527</v>
      </c>
      <c r="PV162" t="s">
        <v>7527</v>
      </c>
      <c r="PW162" t="s">
        <v>7515</v>
      </c>
      <c r="PX162" t="s">
        <v>7515</v>
      </c>
      <c r="PY162" t="s">
        <v>7515</v>
      </c>
      <c r="PZ162" t="s">
        <v>7516</v>
      </c>
      <c r="QA162" t="s">
        <v>7515</v>
      </c>
      <c r="QB162" t="s">
        <v>7515</v>
      </c>
      <c r="QC162" t="s">
        <v>7515</v>
      </c>
      <c r="QD162" t="s">
        <v>7528</v>
      </c>
      <c r="QE162" t="s">
        <v>7529</v>
      </c>
      <c r="QF162" t="s">
        <v>7528</v>
      </c>
      <c r="QG162" t="s">
        <v>7681</v>
      </c>
      <c r="QH162">
        <v>2008</v>
      </c>
      <c r="QI162">
        <v>8</v>
      </c>
      <c r="QJ162">
        <v>1</v>
      </c>
      <c r="QK162" s="329">
        <v>39687</v>
      </c>
      <c r="QL162">
        <v>1</v>
      </c>
      <c r="QM162">
        <v>0</v>
      </c>
      <c r="QN162" t="s">
        <v>194</v>
      </c>
      <c r="QO162">
        <v>0</v>
      </c>
      <c r="QP162">
        <v>35</v>
      </c>
      <c r="RV162">
        <f t="shared" si="5"/>
        <v>4</v>
      </c>
      <c r="RY162">
        <f t="shared" si="4"/>
        <v>6</v>
      </c>
    </row>
    <row r="163" spans="1:493" x14ac:dyDescent="0.3">
      <c r="A163">
        <v>71147</v>
      </c>
      <c r="B163">
        <v>199</v>
      </c>
      <c r="C163" t="s">
        <v>6793</v>
      </c>
      <c r="D163" t="s">
        <v>6794</v>
      </c>
      <c r="E163">
        <v>2</v>
      </c>
      <c r="I163" t="s">
        <v>6793</v>
      </c>
      <c r="J163" t="s">
        <v>7515</v>
      </c>
      <c r="K163" t="s">
        <v>7515</v>
      </c>
      <c r="L163" t="s">
        <v>7515</v>
      </c>
      <c r="M163" t="s">
        <v>7515</v>
      </c>
      <c r="N163" t="s">
        <v>7515</v>
      </c>
      <c r="O163" t="s">
        <v>7515</v>
      </c>
      <c r="P163" t="s">
        <v>7515</v>
      </c>
      <c r="Q163" t="s">
        <v>7515</v>
      </c>
      <c r="R163" t="s">
        <v>7515</v>
      </c>
      <c r="S163" t="s">
        <v>7515</v>
      </c>
      <c r="T163" t="s">
        <v>7515</v>
      </c>
      <c r="U163" t="s">
        <v>7515</v>
      </c>
      <c r="V163" t="s">
        <v>7515</v>
      </c>
      <c r="W163" t="s">
        <v>7515</v>
      </c>
      <c r="X163" t="s">
        <v>7515</v>
      </c>
      <c r="Y163" t="s">
        <v>7515</v>
      </c>
      <c r="Z163" t="s">
        <v>7515</v>
      </c>
      <c r="AA163" t="s">
        <v>7516</v>
      </c>
      <c r="AB163" t="s">
        <v>7515</v>
      </c>
      <c r="AD163">
        <v>1</v>
      </c>
      <c r="AE163">
        <v>1</v>
      </c>
      <c r="AF163">
        <v>0</v>
      </c>
      <c r="AG163">
        <v>18</v>
      </c>
      <c r="AH163" t="s">
        <v>7550</v>
      </c>
      <c r="AI163" t="s">
        <v>7680</v>
      </c>
      <c r="AJ163">
        <v>0</v>
      </c>
      <c r="AK163" t="s">
        <v>6993</v>
      </c>
      <c r="AL163" t="s">
        <v>6794</v>
      </c>
      <c r="AM163" t="s">
        <v>6794</v>
      </c>
      <c r="AN163" t="s">
        <v>7680</v>
      </c>
      <c r="AO163">
        <v>0</v>
      </c>
      <c r="AP163">
        <v>20</v>
      </c>
      <c r="AQ163" t="s">
        <v>7568</v>
      </c>
      <c r="AT163" t="s">
        <v>6814</v>
      </c>
      <c r="AV163" t="s">
        <v>7553</v>
      </c>
      <c r="AW163" t="s">
        <v>7551</v>
      </c>
      <c r="AX163" t="s">
        <v>31</v>
      </c>
      <c r="AY163" t="s">
        <v>31</v>
      </c>
      <c r="AZ163" t="s">
        <v>31</v>
      </c>
      <c r="BA163" t="s">
        <v>31</v>
      </c>
      <c r="BC163" t="s">
        <v>31</v>
      </c>
      <c r="BD163" t="s">
        <v>31</v>
      </c>
      <c r="BE163" t="s">
        <v>31</v>
      </c>
      <c r="BF163" t="s">
        <v>31</v>
      </c>
      <c r="BG163" t="s">
        <v>31</v>
      </c>
      <c r="BH163" t="s">
        <v>6793</v>
      </c>
      <c r="BI163" t="s">
        <v>7027</v>
      </c>
      <c r="BJ163" t="s">
        <v>7565</v>
      </c>
      <c r="BK163" t="s">
        <v>6794</v>
      </c>
      <c r="BM163">
        <v>25</v>
      </c>
      <c r="BN163">
        <v>75</v>
      </c>
      <c r="BO163" t="s">
        <v>7533</v>
      </c>
      <c r="BP163" t="s">
        <v>6</v>
      </c>
      <c r="BQ163" t="s">
        <v>7559</v>
      </c>
      <c r="BR163" t="s">
        <v>7543</v>
      </c>
      <c r="BS163" t="s">
        <v>7515</v>
      </c>
      <c r="BT163" t="s">
        <v>7515</v>
      </c>
      <c r="BU163" t="s">
        <v>7516</v>
      </c>
      <c r="BV163" t="s">
        <v>7515</v>
      </c>
      <c r="BW163" t="s">
        <v>7515</v>
      </c>
      <c r="BX163" t="s">
        <v>7515</v>
      </c>
      <c r="BY163" t="s">
        <v>7515</v>
      </c>
      <c r="BZ163" t="s">
        <v>7515</v>
      </c>
      <c r="CA163" t="s">
        <v>7515</v>
      </c>
      <c r="CB163" t="s">
        <v>7515</v>
      </c>
      <c r="CC163" t="s">
        <v>7515</v>
      </c>
      <c r="CD163" t="s">
        <v>7515</v>
      </c>
      <c r="CE163" t="s">
        <v>6794</v>
      </c>
      <c r="CI163" t="s">
        <v>6793</v>
      </c>
      <c r="CJ163" t="s">
        <v>6793</v>
      </c>
      <c r="CK163" t="s">
        <v>6794</v>
      </c>
      <c r="CL163" t="s">
        <v>6793</v>
      </c>
      <c r="CM163" t="s">
        <v>6793</v>
      </c>
      <c r="CN163" t="s">
        <v>6793</v>
      </c>
      <c r="CO163" t="s">
        <v>6794</v>
      </c>
      <c r="CP163" t="s">
        <v>6793</v>
      </c>
      <c r="CQ163" t="s">
        <v>6794</v>
      </c>
      <c r="CR163" t="s">
        <v>7520</v>
      </c>
      <c r="CS163" t="s">
        <v>7521</v>
      </c>
      <c r="CT163" t="s">
        <v>7522</v>
      </c>
      <c r="CU163" t="s">
        <v>6793</v>
      </c>
      <c r="CV163">
        <v>1</v>
      </c>
      <c r="CW163">
        <v>3</v>
      </c>
      <c r="CX163">
        <v>4</v>
      </c>
      <c r="CY163" t="s">
        <v>6794</v>
      </c>
      <c r="EC163">
        <v>1</v>
      </c>
      <c r="ED163" t="s">
        <v>7523</v>
      </c>
      <c r="EL163" t="s">
        <v>6794</v>
      </c>
      <c r="EV163" t="s">
        <v>6793</v>
      </c>
      <c r="LC163" t="s">
        <v>7524</v>
      </c>
      <c r="LD163" t="s">
        <v>7680</v>
      </c>
      <c r="LE163">
        <v>5</v>
      </c>
      <c r="LF163">
        <v>2008</v>
      </c>
      <c r="LH163" t="s">
        <v>7526</v>
      </c>
      <c r="LI163" t="s">
        <v>7527</v>
      </c>
      <c r="LJ163" t="s">
        <v>6794</v>
      </c>
      <c r="LK163" t="s">
        <v>6793</v>
      </c>
      <c r="PS163" t="s">
        <v>7526</v>
      </c>
      <c r="PT163" t="s">
        <v>7526</v>
      </c>
      <c r="PU163" t="s">
        <v>6857</v>
      </c>
      <c r="PW163" t="s">
        <v>7515</v>
      </c>
      <c r="PX163" t="s">
        <v>7515</v>
      </c>
      <c r="PY163" t="s">
        <v>7515</v>
      </c>
      <c r="PZ163" t="s">
        <v>7515</v>
      </c>
      <c r="QA163" t="s">
        <v>7515</v>
      </c>
      <c r="QB163" t="s">
        <v>7515</v>
      </c>
      <c r="QC163" t="s">
        <v>7516</v>
      </c>
      <c r="QD163" t="s">
        <v>7528</v>
      </c>
      <c r="QE163" t="s">
        <v>7539</v>
      </c>
      <c r="QF163" t="s">
        <v>7528</v>
      </c>
      <c r="QG163" t="s">
        <v>7681</v>
      </c>
      <c r="QH163">
        <v>2008</v>
      </c>
      <c r="QI163">
        <v>8</v>
      </c>
      <c r="QJ163">
        <v>2</v>
      </c>
      <c r="QK163" s="329">
        <v>39687</v>
      </c>
      <c r="QL163">
        <v>1</v>
      </c>
      <c r="QM163">
        <v>1</v>
      </c>
      <c r="QN163" t="s">
        <v>194</v>
      </c>
      <c r="QO163">
        <v>0</v>
      </c>
      <c r="QP163">
        <v>88</v>
      </c>
      <c r="QR163">
        <v>0</v>
      </c>
      <c r="QS163">
        <v>0</v>
      </c>
      <c r="QT163">
        <v>0</v>
      </c>
      <c r="QU163">
        <v>0</v>
      </c>
      <c r="QV163">
        <v>0</v>
      </c>
      <c r="QW163">
        <v>0</v>
      </c>
      <c r="QX163">
        <v>0</v>
      </c>
      <c r="QY163">
        <v>0</v>
      </c>
      <c r="QZ163">
        <v>0</v>
      </c>
      <c r="RA163">
        <v>0</v>
      </c>
      <c r="RB163">
        <v>0</v>
      </c>
      <c r="RC163">
        <v>0</v>
      </c>
      <c r="RD163">
        <v>0</v>
      </c>
      <c r="RE163">
        <v>0</v>
      </c>
      <c r="RF163">
        <v>0</v>
      </c>
      <c r="RG163">
        <v>0</v>
      </c>
      <c r="RH163">
        <v>0</v>
      </c>
      <c r="RI163">
        <v>0</v>
      </c>
      <c r="RJ163">
        <v>0</v>
      </c>
      <c r="RK163">
        <v>1</v>
      </c>
      <c r="RL163">
        <v>0</v>
      </c>
      <c r="RM163">
        <v>0</v>
      </c>
      <c r="RN163">
        <v>0</v>
      </c>
      <c r="RO163">
        <v>0</v>
      </c>
      <c r="RP163">
        <v>0</v>
      </c>
      <c r="RQ163">
        <v>0</v>
      </c>
      <c r="RR163">
        <v>0</v>
      </c>
      <c r="RS163">
        <v>0</v>
      </c>
      <c r="RT163">
        <v>0</v>
      </c>
      <c r="RU163">
        <v>0</v>
      </c>
      <c r="RV163">
        <f t="shared" si="5"/>
        <v>2</v>
      </c>
      <c r="RY163">
        <f t="shared" si="4"/>
        <v>9</v>
      </c>
    </row>
    <row r="164" spans="1:493" x14ac:dyDescent="0.3">
      <c r="A164">
        <v>71148</v>
      </c>
      <c r="B164">
        <v>200</v>
      </c>
      <c r="C164" t="s">
        <v>6793</v>
      </c>
      <c r="D164" t="s">
        <v>6793</v>
      </c>
      <c r="I164" t="s">
        <v>6793</v>
      </c>
      <c r="J164" t="s">
        <v>7515</v>
      </c>
      <c r="K164" t="s">
        <v>7515</v>
      </c>
      <c r="L164" t="s">
        <v>7516</v>
      </c>
      <c r="M164" t="s">
        <v>7515</v>
      </c>
      <c r="N164" t="s">
        <v>7515</v>
      </c>
      <c r="O164" t="s">
        <v>7515</v>
      </c>
      <c r="P164" t="s">
        <v>7515</v>
      </c>
      <c r="Q164" t="s">
        <v>7515</v>
      </c>
      <c r="R164" t="s">
        <v>7515</v>
      </c>
      <c r="S164" t="s">
        <v>7515</v>
      </c>
      <c r="T164" t="s">
        <v>7515</v>
      </c>
      <c r="U164" t="s">
        <v>7515</v>
      </c>
      <c r="V164" t="s">
        <v>7515</v>
      </c>
      <c r="W164" t="s">
        <v>7515</v>
      </c>
      <c r="X164" t="s">
        <v>7515</v>
      </c>
      <c r="Y164" t="s">
        <v>7515</v>
      </c>
      <c r="Z164" t="s">
        <v>7515</v>
      </c>
      <c r="AA164" t="s">
        <v>7515</v>
      </c>
      <c r="AB164" t="s">
        <v>7515</v>
      </c>
      <c r="AC164" t="s">
        <v>7517</v>
      </c>
      <c r="AF164">
        <v>0</v>
      </c>
      <c r="AG164">
        <v>3</v>
      </c>
      <c r="AH164" t="s">
        <v>6845</v>
      </c>
      <c r="AK164" t="s">
        <v>6993</v>
      </c>
      <c r="AL164" t="s">
        <v>6794</v>
      </c>
      <c r="AM164" t="s">
        <v>6794</v>
      </c>
      <c r="AN164" t="s">
        <v>6</v>
      </c>
      <c r="AQ164" t="s">
        <v>6988</v>
      </c>
      <c r="AR164" t="s">
        <v>6793</v>
      </c>
      <c r="AS164" t="s">
        <v>6793</v>
      </c>
      <c r="AT164" t="s">
        <v>6814</v>
      </c>
      <c r="AV164" t="s">
        <v>6991</v>
      </c>
      <c r="AW164" t="s">
        <v>7583</v>
      </c>
      <c r="AX164" t="s">
        <v>6794</v>
      </c>
      <c r="AY164" t="s">
        <v>6794</v>
      </c>
      <c r="AZ164" t="s">
        <v>6793</v>
      </c>
      <c r="BA164" t="s">
        <v>6793</v>
      </c>
      <c r="BB164" t="s">
        <v>6794</v>
      </c>
      <c r="BC164" t="s">
        <v>6793</v>
      </c>
      <c r="BD164" t="s">
        <v>6793</v>
      </c>
      <c r="BE164" t="s">
        <v>6794</v>
      </c>
      <c r="BF164" t="s">
        <v>6794</v>
      </c>
      <c r="BG164" t="s">
        <v>6793</v>
      </c>
      <c r="BH164" t="s">
        <v>6794</v>
      </c>
      <c r="BI164" t="s">
        <v>7021</v>
      </c>
      <c r="BJ164" t="s">
        <v>7025</v>
      </c>
      <c r="BK164" t="s">
        <v>6794</v>
      </c>
      <c r="BM164" t="s">
        <v>31</v>
      </c>
      <c r="BN164" t="s">
        <v>6</v>
      </c>
      <c r="BO164" t="s">
        <v>7533</v>
      </c>
      <c r="BP164" t="s">
        <v>7534</v>
      </c>
      <c r="BQ164" t="s">
        <v>7559</v>
      </c>
      <c r="BR164" t="s">
        <v>7543</v>
      </c>
      <c r="BS164" t="s">
        <v>7516</v>
      </c>
      <c r="BT164" t="s">
        <v>7515</v>
      </c>
      <c r="BU164" t="s">
        <v>7515</v>
      </c>
      <c r="BV164" t="s">
        <v>7515</v>
      </c>
      <c r="BW164" t="s">
        <v>7515</v>
      </c>
      <c r="BX164" t="s">
        <v>7515</v>
      </c>
      <c r="BY164" t="s">
        <v>7515</v>
      </c>
      <c r="BZ164" t="s">
        <v>7515</v>
      </c>
      <c r="CA164" t="s">
        <v>7515</v>
      </c>
      <c r="CB164" t="s">
        <v>7515</v>
      </c>
      <c r="CC164" t="s">
        <v>7515</v>
      </c>
      <c r="CD164" t="s">
        <v>7515</v>
      </c>
      <c r="CE164" t="s">
        <v>6794</v>
      </c>
      <c r="CI164" t="s">
        <v>6793</v>
      </c>
      <c r="CJ164" t="s">
        <v>6794</v>
      </c>
      <c r="CK164" t="s">
        <v>6794</v>
      </c>
      <c r="CL164" t="s">
        <v>6794</v>
      </c>
      <c r="CM164" t="s">
        <v>6794</v>
      </c>
      <c r="CN164" t="s">
        <v>6793</v>
      </c>
      <c r="CO164" t="s">
        <v>6794</v>
      </c>
      <c r="CP164" t="s">
        <v>6793</v>
      </c>
      <c r="CQ164" t="s">
        <v>6794</v>
      </c>
      <c r="CR164" t="s">
        <v>7520</v>
      </c>
      <c r="CS164" t="s">
        <v>7521</v>
      </c>
      <c r="CT164" t="s">
        <v>7536</v>
      </c>
      <c r="CU164" t="s">
        <v>6793</v>
      </c>
      <c r="CV164">
        <v>3</v>
      </c>
      <c r="CW164">
        <v>3</v>
      </c>
      <c r="CX164">
        <v>3</v>
      </c>
      <c r="CY164" t="s">
        <v>6794</v>
      </c>
      <c r="EC164">
        <v>4</v>
      </c>
      <c r="EE164">
        <v>1</v>
      </c>
      <c r="EF164">
        <v>1</v>
      </c>
      <c r="EG164">
        <v>0</v>
      </c>
      <c r="EH164">
        <v>1</v>
      </c>
      <c r="EI164">
        <v>1</v>
      </c>
      <c r="EJ164">
        <v>0</v>
      </c>
      <c r="EK164">
        <v>0</v>
      </c>
      <c r="EL164" t="s">
        <v>6794</v>
      </c>
      <c r="EV164" t="s">
        <v>6793</v>
      </c>
      <c r="MV164" t="s">
        <v>7538</v>
      </c>
      <c r="MW164" t="s">
        <v>6</v>
      </c>
      <c r="MZ164" t="s">
        <v>7578</v>
      </c>
      <c r="NA164" t="s">
        <v>7527</v>
      </c>
      <c r="NC164" t="s">
        <v>6794</v>
      </c>
      <c r="ND164" t="s">
        <v>6794</v>
      </c>
      <c r="PS164" t="s">
        <v>7526</v>
      </c>
      <c r="PT164" t="s">
        <v>7526</v>
      </c>
      <c r="PU164" t="s">
        <v>7527</v>
      </c>
      <c r="PV164" t="s">
        <v>7526</v>
      </c>
      <c r="PW164" t="s">
        <v>7515</v>
      </c>
      <c r="PX164" t="s">
        <v>7515</v>
      </c>
      <c r="PY164" t="s">
        <v>7515</v>
      </c>
      <c r="PZ164" t="s">
        <v>7515</v>
      </c>
      <c r="QA164" t="s">
        <v>7515</v>
      </c>
      <c r="QB164" t="s">
        <v>7515</v>
      </c>
      <c r="QC164" t="s">
        <v>7516</v>
      </c>
      <c r="QD164" t="s">
        <v>7528</v>
      </c>
      <c r="QE164" t="s">
        <v>7529</v>
      </c>
      <c r="QF164" t="s">
        <v>7528</v>
      </c>
      <c r="QG164" t="s">
        <v>7681</v>
      </c>
      <c r="QH164">
        <v>2008</v>
      </c>
      <c r="QI164">
        <v>9</v>
      </c>
      <c r="QJ164">
        <v>1</v>
      </c>
      <c r="QK164" s="329">
        <v>39715</v>
      </c>
      <c r="QL164">
        <v>0</v>
      </c>
      <c r="QM164">
        <v>1</v>
      </c>
      <c r="QN164" t="s">
        <v>194</v>
      </c>
      <c r="QO164">
        <v>0</v>
      </c>
      <c r="QP164">
        <v>35</v>
      </c>
      <c r="QR164">
        <v>0</v>
      </c>
      <c r="QS164">
        <v>0</v>
      </c>
      <c r="QT164">
        <v>0</v>
      </c>
      <c r="QU164">
        <v>0</v>
      </c>
      <c r="QV164">
        <v>0</v>
      </c>
      <c r="QW164">
        <v>0</v>
      </c>
      <c r="QX164">
        <v>0</v>
      </c>
      <c r="QY164">
        <v>0</v>
      </c>
      <c r="QZ164">
        <v>0</v>
      </c>
      <c r="RA164">
        <v>0</v>
      </c>
      <c r="RB164">
        <v>0</v>
      </c>
      <c r="RC164">
        <v>0</v>
      </c>
      <c r="RD164">
        <v>0</v>
      </c>
      <c r="RE164">
        <v>0</v>
      </c>
      <c r="RF164">
        <v>0</v>
      </c>
      <c r="RG164">
        <v>0</v>
      </c>
      <c r="RH164">
        <v>0</v>
      </c>
      <c r="RI164">
        <v>0</v>
      </c>
      <c r="RJ164">
        <v>0</v>
      </c>
      <c r="RK164">
        <v>0</v>
      </c>
      <c r="RL164">
        <v>0</v>
      </c>
      <c r="RM164">
        <v>0</v>
      </c>
      <c r="RN164">
        <v>0</v>
      </c>
      <c r="RO164">
        <v>0</v>
      </c>
      <c r="RP164">
        <v>1</v>
      </c>
      <c r="RQ164">
        <v>0</v>
      </c>
      <c r="RR164">
        <v>0</v>
      </c>
      <c r="RS164">
        <v>0</v>
      </c>
      <c r="RT164">
        <v>0</v>
      </c>
      <c r="RU164">
        <v>0</v>
      </c>
      <c r="RV164">
        <f t="shared" si="5"/>
        <v>0</v>
      </c>
      <c r="RY164">
        <f t="shared" si="4"/>
        <v>10</v>
      </c>
    </row>
    <row r="165" spans="1:493" x14ac:dyDescent="0.3">
      <c r="A165">
        <v>71149</v>
      </c>
      <c r="B165">
        <v>202</v>
      </c>
      <c r="C165" t="s">
        <v>6793</v>
      </c>
      <c r="D165" t="s">
        <v>6793</v>
      </c>
      <c r="I165" t="s">
        <v>6793</v>
      </c>
      <c r="J165" t="s">
        <v>7515</v>
      </c>
      <c r="K165" t="s">
        <v>7515</v>
      </c>
      <c r="L165" t="s">
        <v>7515</v>
      </c>
      <c r="M165" t="s">
        <v>7515</v>
      </c>
      <c r="N165" t="s">
        <v>7515</v>
      </c>
      <c r="O165" t="s">
        <v>7515</v>
      </c>
      <c r="P165" t="s">
        <v>7515</v>
      </c>
      <c r="Q165" t="s">
        <v>7515</v>
      </c>
      <c r="R165" t="s">
        <v>7515</v>
      </c>
      <c r="S165" t="s">
        <v>7515</v>
      </c>
      <c r="T165" t="s">
        <v>7515</v>
      </c>
      <c r="U165" t="s">
        <v>7515</v>
      </c>
      <c r="V165" t="s">
        <v>7515</v>
      </c>
      <c r="W165" t="s">
        <v>7515</v>
      </c>
      <c r="X165" t="s">
        <v>7516</v>
      </c>
      <c r="Y165" t="s">
        <v>7515</v>
      </c>
      <c r="Z165" t="s">
        <v>7515</v>
      </c>
      <c r="AA165" t="s">
        <v>7515</v>
      </c>
      <c r="AB165" t="s">
        <v>7515</v>
      </c>
      <c r="AC165" t="s">
        <v>7517</v>
      </c>
      <c r="AF165" t="s">
        <v>7547</v>
      </c>
      <c r="AG165" t="s">
        <v>7547</v>
      </c>
      <c r="AH165" t="s">
        <v>7560</v>
      </c>
      <c r="AK165" t="s">
        <v>6993</v>
      </c>
      <c r="AL165" t="s">
        <v>6794</v>
      </c>
      <c r="AM165" t="s">
        <v>6794</v>
      </c>
      <c r="AN165" t="s">
        <v>6</v>
      </c>
      <c r="AQ165" t="s">
        <v>7568</v>
      </c>
      <c r="AT165" t="s">
        <v>6813</v>
      </c>
      <c r="AU165" t="s">
        <v>7562</v>
      </c>
      <c r="AV165" t="s">
        <v>6991</v>
      </c>
      <c r="AX165" t="s">
        <v>6794</v>
      </c>
      <c r="AY165" t="s">
        <v>6794</v>
      </c>
      <c r="AZ165" t="s">
        <v>6793</v>
      </c>
      <c r="BA165" t="s">
        <v>6794</v>
      </c>
      <c r="BC165" t="s">
        <v>6793</v>
      </c>
      <c r="BD165" t="s">
        <v>6793</v>
      </c>
      <c r="BE165" t="s">
        <v>6793</v>
      </c>
      <c r="BF165" t="s">
        <v>6794</v>
      </c>
      <c r="BG165" t="s">
        <v>6793</v>
      </c>
      <c r="BH165" t="s">
        <v>6794</v>
      </c>
      <c r="BI165" t="s">
        <v>7021</v>
      </c>
      <c r="BJ165" t="s">
        <v>7022</v>
      </c>
      <c r="BK165" t="s">
        <v>6794</v>
      </c>
      <c r="BM165">
        <v>25</v>
      </c>
      <c r="BN165">
        <v>50</v>
      </c>
      <c r="BO165" t="s">
        <v>7519</v>
      </c>
      <c r="BP165" t="s">
        <v>6</v>
      </c>
      <c r="BQ165" t="s">
        <v>7559</v>
      </c>
      <c r="BR165" t="s">
        <v>7594</v>
      </c>
      <c r="BS165" t="s">
        <v>7515</v>
      </c>
      <c r="BT165" t="s">
        <v>7516</v>
      </c>
      <c r="BU165" t="s">
        <v>7515</v>
      </c>
      <c r="BV165" t="s">
        <v>7515</v>
      </c>
      <c r="BW165" t="s">
        <v>7515</v>
      </c>
      <c r="BX165" t="s">
        <v>7515</v>
      </c>
      <c r="BY165" t="s">
        <v>7515</v>
      </c>
      <c r="BZ165" t="s">
        <v>7515</v>
      </c>
      <c r="CA165" t="s">
        <v>7515</v>
      </c>
      <c r="CB165" t="s">
        <v>7515</v>
      </c>
      <c r="CC165" t="s">
        <v>7515</v>
      </c>
      <c r="CD165" t="s">
        <v>7515</v>
      </c>
      <c r="CE165" t="s">
        <v>6794</v>
      </c>
      <c r="CI165" t="s">
        <v>6793</v>
      </c>
      <c r="CJ165" t="s">
        <v>6793</v>
      </c>
      <c r="CK165" t="s">
        <v>6794</v>
      </c>
      <c r="CL165" t="s">
        <v>6793</v>
      </c>
      <c r="CM165" t="s">
        <v>6793</v>
      </c>
      <c r="CN165" t="s">
        <v>6793</v>
      </c>
      <c r="CO165" t="s">
        <v>6794</v>
      </c>
      <c r="CP165" t="s">
        <v>6793</v>
      </c>
      <c r="CQ165" t="s">
        <v>6794</v>
      </c>
      <c r="CR165" t="s">
        <v>7520</v>
      </c>
      <c r="CS165" t="s">
        <v>7521</v>
      </c>
      <c r="CT165" t="s">
        <v>7522</v>
      </c>
      <c r="CU165" t="s">
        <v>6793</v>
      </c>
      <c r="CV165">
        <v>3</v>
      </c>
      <c r="CW165">
        <v>4</v>
      </c>
      <c r="CX165">
        <v>5</v>
      </c>
      <c r="CY165" t="s">
        <v>6794</v>
      </c>
      <c r="EC165">
        <v>3</v>
      </c>
      <c r="EE165">
        <v>0</v>
      </c>
      <c r="EF165">
        <v>1</v>
      </c>
      <c r="EG165">
        <v>0</v>
      </c>
      <c r="EH165">
        <v>0</v>
      </c>
      <c r="EI165">
        <v>2</v>
      </c>
      <c r="EJ165">
        <v>0</v>
      </c>
      <c r="EK165">
        <v>0</v>
      </c>
      <c r="EL165" t="s">
        <v>6794</v>
      </c>
      <c r="EV165" t="s">
        <v>6794</v>
      </c>
      <c r="PS165" t="s">
        <v>7527</v>
      </c>
      <c r="PT165" t="s">
        <v>7526</v>
      </c>
      <c r="PU165" t="s">
        <v>7527</v>
      </c>
      <c r="PV165" t="s">
        <v>7527</v>
      </c>
      <c r="PW165" t="s">
        <v>7515</v>
      </c>
      <c r="PX165" t="s">
        <v>7515</v>
      </c>
      <c r="PY165" t="s">
        <v>7515</v>
      </c>
      <c r="PZ165" t="s">
        <v>7515</v>
      </c>
      <c r="QA165" t="s">
        <v>7515</v>
      </c>
      <c r="QB165" t="s">
        <v>7515</v>
      </c>
      <c r="QC165" t="s">
        <v>7516</v>
      </c>
      <c r="QD165" t="s">
        <v>7528</v>
      </c>
      <c r="QE165" t="s">
        <v>7529</v>
      </c>
      <c r="QF165" t="s">
        <v>7528</v>
      </c>
      <c r="QG165" t="s">
        <v>7681</v>
      </c>
      <c r="QH165">
        <v>2008</v>
      </c>
      <c r="QI165">
        <v>9</v>
      </c>
      <c r="QJ165">
        <v>1</v>
      </c>
      <c r="QK165" s="329">
        <v>39715</v>
      </c>
      <c r="QL165">
        <v>0</v>
      </c>
      <c r="QM165">
        <v>1</v>
      </c>
      <c r="QN165" t="s">
        <v>194</v>
      </c>
      <c r="QO165">
        <v>0</v>
      </c>
      <c r="QP165">
        <v>35</v>
      </c>
      <c r="RV165">
        <f t="shared" si="5"/>
        <v>0</v>
      </c>
      <c r="RY165">
        <f t="shared" si="4"/>
        <v>10</v>
      </c>
    </row>
    <row r="166" spans="1:493" x14ac:dyDescent="0.3">
      <c r="A166">
        <v>71150</v>
      </c>
      <c r="B166">
        <v>203</v>
      </c>
      <c r="C166" t="s">
        <v>6793</v>
      </c>
      <c r="D166" t="s">
        <v>6793</v>
      </c>
      <c r="I166" t="s">
        <v>6793</v>
      </c>
      <c r="J166" t="s">
        <v>7515</v>
      </c>
      <c r="K166" t="s">
        <v>7515</v>
      </c>
      <c r="L166" t="s">
        <v>7515</v>
      </c>
      <c r="M166" t="s">
        <v>7515</v>
      </c>
      <c r="N166" t="s">
        <v>7515</v>
      </c>
      <c r="O166" t="s">
        <v>7515</v>
      </c>
      <c r="P166" t="s">
        <v>7515</v>
      </c>
      <c r="Q166" t="s">
        <v>7515</v>
      </c>
      <c r="R166" t="s">
        <v>7515</v>
      </c>
      <c r="S166" t="s">
        <v>7515</v>
      </c>
      <c r="T166" t="s">
        <v>7515</v>
      </c>
      <c r="U166" t="s">
        <v>7515</v>
      </c>
      <c r="V166" t="s">
        <v>7515</v>
      </c>
      <c r="W166" t="s">
        <v>7515</v>
      </c>
      <c r="X166" t="s">
        <v>7515</v>
      </c>
      <c r="Y166" t="s">
        <v>7516</v>
      </c>
      <c r="Z166" t="s">
        <v>7515</v>
      </c>
      <c r="AA166" t="s">
        <v>7515</v>
      </c>
      <c r="AB166" t="s">
        <v>7515</v>
      </c>
      <c r="AC166" t="s">
        <v>7517</v>
      </c>
      <c r="AF166">
        <v>0</v>
      </c>
      <c r="AG166">
        <v>3</v>
      </c>
      <c r="AH166" t="s">
        <v>6845</v>
      </c>
      <c r="AK166" t="s">
        <v>6993</v>
      </c>
      <c r="AL166" t="s">
        <v>6794</v>
      </c>
      <c r="AM166" t="s">
        <v>6794</v>
      </c>
      <c r="AN166" t="s">
        <v>7680</v>
      </c>
      <c r="AO166">
        <v>1</v>
      </c>
      <c r="AP166">
        <v>5</v>
      </c>
      <c r="AQ166" t="s">
        <v>6988</v>
      </c>
      <c r="AR166" t="s">
        <v>6793</v>
      </c>
      <c r="AS166" t="s">
        <v>6793</v>
      </c>
      <c r="AT166" t="s">
        <v>6813</v>
      </c>
      <c r="AU166" t="s">
        <v>7531</v>
      </c>
      <c r="AV166" t="s">
        <v>7518</v>
      </c>
      <c r="AX166" t="s">
        <v>6794</v>
      </c>
      <c r="AY166" t="s">
        <v>6794</v>
      </c>
      <c r="AZ166" t="s">
        <v>6793</v>
      </c>
      <c r="BA166" t="s">
        <v>6793</v>
      </c>
      <c r="BB166" t="s">
        <v>6793</v>
      </c>
      <c r="BC166" t="s">
        <v>6793</v>
      </c>
      <c r="BD166" t="s">
        <v>6793</v>
      </c>
      <c r="BE166" t="s">
        <v>6793</v>
      </c>
      <c r="BF166" t="s">
        <v>6794</v>
      </c>
      <c r="BG166" t="s">
        <v>6794</v>
      </c>
      <c r="BH166" t="s">
        <v>6794</v>
      </c>
      <c r="BI166" t="s">
        <v>7022</v>
      </c>
      <c r="BJ166" t="s">
        <v>7024</v>
      </c>
      <c r="BK166" t="s">
        <v>6794</v>
      </c>
      <c r="BM166" t="s">
        <v>7547</v>
      </c>
      <c r="BN166" t="s">
        <v>6</v>
      </c>
      <c r="BO166" t="s">
        <v>7533</v>
      </c>
      <c r="BP166" t="s">
        <v>6</v>
      </c>
      <c r="BQ166" t="s">
        <v>7559</v>
      </c>
      <c r="BR166" t="s">
        <v>7561</v>
      </c>
      <c r="BS166" t="s">
        <v>7516</v>
      </c>
      <c r="BT166" t="s">
        <v>7515</v>
      </c>
      <c r="BU166" t="s">
        <v>7515</v>
      </c>
      <c r="BV166" t="s">
        <v>7515</v>
      </c>
      <c r="BW166" t="s">
        <v>7515</v>
      </c>
      <c r="BX166" t="s">
        <v>7515</v>
      </c>
      <c r="BY166" t="s">
        <v>7515</v>
      </c>
      <c r="BZ166" t="s">
        <v>7515</v>
      </c>
      <c r="CA166" t="s">
        <v>7515</v>
      </c>
      <c r="CB166" t="s">
        <v>7515</v>
      </c>
      <c r="CC166" t="s">
        <v>7515</v>
      </c>
      <c r="CD166" t="s">
        <v>7515</v>
      </c>
      <c r="CE166" t="s">
        <v>6794</v>
      </c>
      <c r="CI166" t="s">
        <v>6793</v>
      </c>
      <c r="CJ166" t="s">
        <v>6793</v>
      </c>
      <c r="CK166" t="s">
        <v>6794</v>
      </c>
      <c r="CL166" t="s">
        <v>6794</v>
      </c>
      <c r="CM166" t="s">
        <v>6794</v>
      </c>
      <c r="CN166" t="s">
        <v>6793</v>
      </c>
      <c r="CO166" t="s">
        <v>6794</v>
      </c>
      <c r="CP166" t="s">
        <v>6793</v>
      </c>
      <c r="CQ166" t="s">
        <v>6794</v>
      </c>
      <c r="CR166" t="s">
        <v>7520</v>
      </c>
      <c r="CS166" t="s">
        <v>7521</v>
      </c>
      <c r="CT166" t="s">
        <v>7522</v>
      </c>
      <c r="CU166" t="s">
        <v>6793</v>
      </c>
      <c r="CV166">
        <v>2</v>
      </c>
      <c r="CW166">
        <v>3</v>
      </c>
      <c r="CX166">
        <v>4</v>
      </c>
      <c r="CY166" t="s">
        <v>6794</v>
      </c>
      <c r="EC166">
        <v>4</v>
      </c>
      <c r="EE166">
        <v>2</v>
      </c>
      <c r="EF166">
        <v>0</v>
      </c>
      <c r="EG166">
        <v>0</v>
      </c>
      <c r="EH166">
        <v>2</v>
      </c>
      <c r="EI166">
        <v>0</v>
      </c>
      <c r="EJ166">
        <v>0</v>
      </c>
      <c r="EK166">
        <v>0</v>
      </c>
      <c r="EL166" t="s">
        <v>6794</v>
      </c>
      <c r="EV166" t="s">
        <v>6793</v>
      </c>
      <c r="KB166" t="s">
        <v>31</v>
      </c>
      <c r="KC166" t="s">
        <v>6</v>
      </c>
      <c r="KF166" t="s">
        <v>7578</v>
      </c>
      <c r="KI166" t="s">
        <v>6794</v>
      </c>
      <c r="LL166" t="s">
        <v>7524</v>
      </c>
      <c r="LM166" t="s">
        <v>6</v>
      </c>
      <c r="LP166" t="s">
        <v>7578</v>
      </c>
      <c r="LS166" t="s">
        <v>6794</v>
      </c>
      <c r="LT166" t="s">
        <v>6793</v>
      </c>
      <c r="OX166" t="s">
        <v>7524</v>
      </c>
      <c r="OY166" t="s">
        <v>6</v>
      </c>
      <c r="PB166" t="s">
        <v>7578</v>
      </c>
      <c r="PE166" t="s">
        <v>6794</v>
      </c>
      <c r="PS166" t="s">
        <v>6757</v>
      </c>
      <c r="PT166" t="s">
        <v>6757</v>
      </c>
      <c r="PU166" t="s">
        <v>7527</v>
      </c>
      <c r="PV166" t="s">
        <v>7527</v>
      </c>
      <c r="PW166" t="s">
        <v>7516</v>
      </c>
      <c r="PX166" t="s">
        <v>7515</v>
      </c>
      <c r="PY166" t="s">
        <v>7515</v>
      </c>
      <c r="PZ166" t="s">
        <v>7515</v>
      </c>
      <c r="QA166" t="s">
        <v>7515</v>
      </c>
      <c r="QB166" t="s">
        <v>7515</v>
      </c>
      <c r="QC166" t="s">
        <v>7515</v>
      </c>
      <c r="QD166" t="s">
        <v>7528</v>
      </c>
      <c r="QE166" t="s">
        <v>7529</v>
      </c>
      <c r="QF166" t="s">
        <v>7528</v>
      </c>
      <c r="QG166" t="s">
        <v>7681</v>
      </c>
      <c r="QH166">
        <v>2008</v>
      </c>
      <c r="QI166">
        <v>7</v>
      </c>
      <c r="QJ166">
        <v>1</v>
      </c>
      <c r="QK166" s="329">
        <v>39643</v>
      </c>
      <c r="QL166">
        <v>0</v>
      </c>
      <c r="QM166">
        <v>1</v>
      </c>
      <c r="QN166" t="s">
        <v>194</v>
      </c>
      <c r="QO166">
        <v>0</v>
      </c>
      <c r="QP166">
        <v>35</v>
      </c>
      <c r="QR166">
        <v>1</v>
      </c>
      <c r="QS166">
        <v>0</v>
      </c>
      <c r="QT166">
        <v>0</v>
      </c>
      <c r="QU166">
        <v>0</v>
      </c>
      <c r="QV166">
        <v>0</v>
      </c>
      <c r="QW166">
        <v>0</v>
      </c>
      <c r="QX166">
        <v>0</v>
      </c>
      <c r="QY166">
        <v>0</v>
      </c>
      <c r="QZ166">
        <v>0</v>
      </c>
      <c r="RA166">
        <v>0</v>
      </c>
      <c r="RB166">
        <v>0</v>
      </c>
      <c r="RC166">
        <v>0</v>
      </c>
      <c r="RD166">
        <v>0</v>
      </c>
      <c r="RE166">
        <v>0</v>
      </c>
      <c r="RF166">
        <v>0</v>
      </c>
      <c r="RG166">
        <v>0</v>
      </c>
      <c r="RH166">
        <v>1</v>
      </c>
      <c r="RI166">
        <v>0</v>
      </c>
      <c r="RJ166">
        <v>0</v>
      </c>
      <c r="RK166">
        <v>0</v>
      </c>
      <c r="RL166">
        <v>1</v>
      </c>
      <c r="RM166">
        <v>0</v>
      </c>
      <c r="RN166">
        <v>0</v>
      </c>
      <c r="RO166">
        <v>0</v>
      </c>
      <c r="RP166">
        <v>0</v>
      </c>
      <c r="RQ166">
        <v>0</v>
      </c>
      <c r="RR166">
        <v>0</v>
      </c>
      <c r="RS166">
        <v>0</v>
      </c>
      <c r="RT166">
        <v>0</v>
      </c>
      <c r="RU166">
        <v>0</v>
      </c>
      <c r="RV166">
        <f t="shared" si="5"/>
        <v>5</v>
      </c>
      <c r="RY166">
        <f t="shared" si="4"/>
        <v>5</v>
      </c>
    </row>
    <row r="167" spans="1:493" x14ac:dyDescent="0.3">
      <c r="A167">
        <v>71151</v>
      </c>
      <c r="B167">
        <v>207</v>
      </c>
      <c r="C167" t="s">
        <v>6793</v>
      </c>
      <c r="D167" t="s">
        <v>6793</v>
      </c>
      <c r="I167" t="s">
        <v>6793</v>
      </c>
      <c r="J167" t="s">
        <v>7515</v>
      </c>
      <c r="K167" t="s">
        <v>7515</v>
      </c>
      <c r="L167" t="s">
        <v>7515</v>
      </c>
      <c r="M167" t="s">
        <v>7515</v>
      </c>
      <c r="N167" t="s">
        <v>7515</v>
      </c>
      <c r="O167" t="s">
        <v>7515</v>
      </c>
      <c r="P167" t="s">
        <v>7515</v>
      </c>
      <c r="Q167" t="s">
        <v>7515</v>
      </c>
      <c r="R167" t="s">
        <v>7515</v>
      </c>
      <c r="S167" t="s">
        <v>7515</v>
      </c>
      <c r="T167" t="s">
        <v>7515</v>
      </c>
      <c r="U167" t="s">
        <v>7515</v>
      </c>
      <c r="V167" t="s">
        <v>7515</v>
      </c>
      <c r="W167" t="s">
        <v>7515</v>
      </c>
      <c r="X167" t="s">
        <v>7515</v>
      </c>
      <c r="Y167" t="s">
        <v>7515</v>
      </c>
      <c r="Z167" t="s">
        <v>7515</v>
      </c>
      <c r="AA167" t="s">
        <v>7516</v>
      </c>
      <c r="AB167" t="s">
        <v>7515</v>
      </c>
      <c r="AC167" t="s">
        <v>6796</v>
      </c>
      <c r="AK167" t="s">
        <v>6985</v>
      </c>
      <c r="AL167" t="s">
        <v>6793</v>
      </c>
      <c r="AM167" t="s">
        <v>6793</v>
      </c>
      <c r="AN167" t="s">
        <v>7687</v>
      </c>
      <c r="AQ167" t="s">
        <v>6988</v>
      </c>
      <c r="AR167" t="s">
        <v>6793</v>
      </c>
      <c r="AS167" t="s">
        <v>6794</v>
      </c>
      <c r="AT167" t="s">
        <v>6813</v>
      </c>
      <c r="AU167" t="s">
        <v>7531</v>
      </c>
      <c r="AV167" t="s">
        <v>7553</v>
      </c>
      <c r="AX167" t="s">
        <v>6794</v>
      </c>
      <c r="AY167" t="s">
        <v>6794</v>
      </c>
      <c r="AZ167" t="s">
        <v>6794</v>
      </c>
      <c r="BA167" t="s">
        <v>6794</v>
      </c>
      <c r="BB167" t="s">
        <v>6794</v>
      </c>
      <c r="BC167" t="s">
        <v>6793</v>
      </c>
      <c r="BD167" t="s">
        <v>6793</v>
      </c>
      <c r="BE167" t="s">
        <v>6794</v>
      </c>
      <c r="BF167" t="s">
        <v>6794</v>
      </c>
      <c r="BG167" t="s">
        <v>6794</v>
      </c>
      <c r="BH167" t="s">
        <v>6794</v>
      </c>
      <c r="BI167" t="s">
        <v>7025</v>
      </c>
      <c r="BJ167" t="s">
        <v>7686</v>
      </c>
      <c r="BK167" t="s">
        <v>6794</v>
      </c>
      <c r="BM167">
        <v>50</v>
      </c>
      <c r="BN167" t="s">
        <v>31</v>
      </c>
      <c r="BO167" t="s">
        <v>7533</v>
      </c>
      <c r="BP167" t="s">
        <v>6</v>
      </c>
      <c r="BQ167" t="s">
        <v>7559</v>
      </c>
      <c r="BR167" t="s">
        <v>7543</v>
      </c>
      <c r="BS167" t="s">
        <v>7516</v>
      </c>
      <c r="BT167" t="s">
        <v>7515</v>
      </c>
      <c r="BU167" t="s">
        <v>7515</v>
      </c>
      <c r="BV167" t="s">
        <v>7515</v>
      </c>
      <c r="BW167" t="s">
        <v>7515</v>
      </c>
      <c r="BX167" t="s">
        <v>7515</v>
      </c>
      <c r="BY167" t="s">
        <v>7515</v>
      </c>
      <c r="BZ167" t="s">
        <v>7515</v>
      </c>
      <c r="CA167" t="s">
        <v>7515</v>
      </c>
      <c r="CB167" t="s">
        <v>7515</v>
      </c>
      <c r="CC167" t="s">
        <v>7515</v>
      </c>
      <c r="CD167" t="s">
        <v>7515</v>
      </c>
      <c r="CE167" t="s">
        <v>6794</v>
      </c>
      <c r="CI167" t="s">
        <v>6793</v>
      </c>
      <c r="CJ167" t="s">
        <v>6794</v>
      </c>
      <c r="CK167" t="s">
        <v>6794</v>
      </c>
      <c r="CL167" t="s">
        <v>6794</v>
      </c>
      <c r="CM167" t="s">
        <v>6794</v>
      </c>
      <c r="CN167" t="s">
        <v>6794</v>
      </c>
      <c r="CO167" t="s">
        <v>6794</v>
      </c>
      <c r="CP167" t="s">
        <v>6794</v>
      </c>
      <c r="CQ167" t="s">
        <v>6794</v>
      </c>
      <c r="CR167" t="s">
        <v>7520</v>
      </c>
      <c r="CS167" t="s">
        <v>7521</v>
      </c>
      <c r="CT167" t="s">
        <v>7570</v>
      </c>
      <c r="CU167" t="s">
        <v>6793</v>
      </c>
      <c r="CV167">
        <v>2</v>
      </c>
      <c r="CW167">
        <v>3</v>
      </c>
      <c r="CX167">
        <v>2</v>
      </c>
      <c r="CY167" t="s">
        <v>6794</v>
      </c>
      <c r="EC167">
        <v>2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2</v>
      </c>
      <c r="EL167" t="s">
        <v>6794</v>
      </c>
      <c r="EV167" t="s">
        <v>6794</v>
      </c>
      <c r="PS167" t="s">
        <v>7526</v>
      </c>
      <c r="PT167" t="s">
        <v>7526</v>
      </c>
      <c r="PU167" t="s">
        <v>7526</v>
      </c>
      <c r="PV167" t="s">
        <v>7526</v>
      </c>
      <c r="PW167" t="s">
        <v>7516</v>
      </c>
      <c r="PX167" t="s">
        <v>7515</v>
      </c>
      <c r="PY167" t="s">
        <v>7515</v>
      </c>
      <c r="PZ167" t="s">
        <v>7515</v>
      </c>
      <c r="QA167" t="s">
        <v>7515</v>
      </c>
      <c r="QB167" t="s">
        <v>7515</v>
      </c>
      <c r="QC167" t="s">
        <v>7515</v>
      </c>
      <c r="QD167" t="s">
        <v>7528</v>
      </c>
      <c r="QE167" t="s">
        <v>7539</v>
      </c>
      <c r="QF167" t="s">
        <v>7528</v>
      </c>
      <c r="QG167" t="s">
        <v>7681</v>
      </c>
      <c r="QH167">
        <v>2008</v>
      </c>
      <c r="QI167">
        <v>3</v>
      </c>
      <c r="QJ167">
        <v>1</v>
      </c>
      <c r="QK167" s="329">
        <v>39515</v>
      </c>
      <c r="QL167">
        <v>1</v>
      </c>
      <c r="QM167">
        <v>0</v>
      </c>
      <c r="QN167" t="s">
        <v>212</v>
      </c>
      <c r="QO167">
        <v>2008</v>
      </c>
      <c r="QP167">
        <v>50</v>
      </c>
      <c r="RV167">
        <f t="shared" si="5"/>
        <v>0</v>
      </c>
      <c r="RY167">
        <f t="shared" si="4"/>
        <v>1</v>
      </c>
    </row>
    <row r="168" spans="1:493" x14ac:dyDescent="0.3">
      <c r="A168">
        <v>71152</v>
      </c>
      <c r="B168">
        <v>209</v>
      </c>
      <c r="C168" t="s">
        <v>6793</v>
      </c>
      <c r="D168" t="s">
        <v>6793</v>
      </c>
      <c r="I168" t="s">
        <v>6793</v>
      </c>
      <c r="J168" t="s">
        <v>7515</v>
      </c>
      <c r="K168" t="s">
        <v>7515</v>
      </c>
      <c r="L168" t="s">
        <v>7515</v>
      </c>
      <c r="M168" t="s">
        <v>7515</v>
      </c>
      <c r="N168" t="s">
        <v>7515</v>
      </c>
      <c r="O168" t="s">
        <v>7515</v>
      </c>
      <c r="P168" t="s">
        <v>7515</v>
      </c>
      <c r="Q168" t="s">
        <v>7515</v>
      </c>
      <c r="R168" t="s">
        <v>7515</v>
      </c>
      <c r="S168" t="s">
        <v>7515</v>
      </c>
      <c r="T168" t="s">
        <v>7516</v>
      </c>
      <c r="U168" t="s">
        <v>7515</v>
      </c>
      <c r="V168" t="s">
        <v>7515</v>
      </c>
      <c r="W168" t="s">
        <v>7515</v>
      </c>
      <c r="X168" t="s">
        <v>7515</v>
      </c>
      <c r="Y168" t="s">
        <v>7515</v>
      </c>
      <c r="Z168" t="s">
        <v>7515</v>
      </c>
      <c r="AA168" t="s">
        <v>7515</v>
      </c>
      <c r="AB168" t="s">
        <v>7515</v>
      </c>
      <c r="AC168" t="s">
        <v>6796</v>
      </c>
      <c r="AK168" t="s">
        <v>6985</v>
      </c>
      <c r="AL168" t="s">
        <v>6793</v>
      </c>
      <c r="AM168" t="s">
        <v>6793</v>
      </c>
      <c r="AN168" t="s">
        <v>7680</v>
      </c>
      <c r="AO168">
        <v>0</v>
      </c>
      <c r="AP168">
        <v>10</v>
      </c>
      <c r="AQ168" t="s">
        <v>6988</v>
      </c>
      <c r="AR168" t="s">
        <v>6793</v>
      </c>
      <c r="AS168" t="s">
        <v>6966</v>
      </c>
      <c r="AT168" t="s">
        <v>6813</v>
      </c>
      <c r="AU168" t="s">
        <v>7562</v>
      </c>
      <c r="AV168" t="s">
        <v>7518</v>
      </c>
      <c r="AX168" t="s">
        <v>6794</v>
      </c>
      <c r="AY168" t="s">
        <v>6794</v>
      </c>
      <c r="AZ168" t="s">
        <v>6794</v>
      </c>
      <c r="BA168" t="s">
        <v>6794</v>
      </c>
      <c r="BB168" t="s">
        <v>6793</v>
      </c>
      <c r="BC168" t="s">
        <v>6793</v>
      </c>
      <c r="BD168" t="s">
        <v>6794</v>
      </c>
      <c r="BE168" t="s">
        <v>6793</v>
      </c>
      <c r="BF168" t="s">
        <v>6794</v>
      </c>
      <c r="BG168" t="s">
        <v>6794</v>
      </c>
      <c r="BH168" t="s">
        <v>6794</v>
      </c>
      <c r="BI168" t="s">
        <v>7026</v>
      </c>
      <c r="BJ168" t="s">
        <v>7686</v>
      </c>
      <c r="BK168" t="s">
        <v>6794</v>
      </c>
      <c r="BM168" t="s">
        <v>7547</v>
      </c>
      <c r="BN168" t="s">
        <v>6</v>
      </c>
      <c r="BO168" t="s">
        <v>7519</v>
      </c>
      <c r="BP168" t="s">
        <v>6</v>
      </c>
      <c r="BQ168" t="s">
        <v>7559</v>
      </c>
      <c r="BR168" t="s">
        <v>7682</v>
      </c>
      <c r="BS168" t="s">
        <v>7515</v>
      </c>
      <c r="BT168" t="s">
        <v>7516</v>
      </c>
      <c r="BU168" t="s">
        <v>7515</v>
      </c>
      <c r="BV168" t="s">
        <v>7515</v>
      </c>
      <c r="BW168" t="s">
        <v>7515</v>
      </c>
      <c r="BX168" t="s">
        <v>7515</v>
      </c>
      <c r="BY168" t="s">
        <v>7515</v>
      </c>
      <c r="BZ168" t="s">
        <v>7516</v>
      </c>
      <c r="CA168" t="s">
        <v>7515</v>
      </c>
      <c r="CB168" t="s">
        <v>7515</v>
      </c>
      <c r="CC168" t="s">
        <v>7515</v>
      </c>
      <c r="CD168" t="s">
        <v>7515</v>
      </c>
      <c r="CE168" t="s">
        <v>6794</v>
      </c>
      <c r="CI168" t="s">
        <v>6793</v>
      </c>
      <c r="CJ168" t="s">
        <v>6794</v>
      </c>
      <c r="CK168" t="s">
        <v>6794</v>
      </c>
      <c r="CL168" t="s">
        <v>6794</v>
      </c>
      <c r="CM168" t="s">
        <v>6794</v>
      </c>
      <c r="CN168" t="s">
        <v>6794</v>
      </c>
      <c r="CO168" t="s">
        <v>6794</v>
      </c>
      <c r="CP168" t="s">
        <v>6793</v>
      </c>
      <c r="CQ168" t="s">
        <v>6794</v>
      </c>
      <c r="CR168" t="s">
        <v>7520</v>
      </c>
      <c r="CS168" t="s">
        <v>7521</v>
      </c>
      <c r="CT168" t="s">
        <v>7570</v>
      </c>
      <c r="CU168" t="s">
        <v>6793</v>
      </c>
      <c r="CV168">
        <v>2</v>
      </c>
      <c r="CW168">
        <v>3</v>
      </c>
      <c r="CX168">
        <v>3</v>
      </c>
      <c r="CY168" t="s">
        <v>6794</v>
      </c>
      <c r="EC168">
        <v>1</v>
      </c>
      <c r="ED168" t="s">
        <v>7523</v>
      </c>
      <c r="EL168" t="s">
        <v>6794</v>
      </c>
      <c r="EV168" t="s">
        <v>6794</v>
      </c>
      <c r="PS168" t="s">
        <v>7526</v>
      </c>
      <c r="PT168" t="s">
        <v>7527</v>
      </c>
      <c r="PU168" t="s">
        <v>7527</v>
      </c>
      <c r="PV168" t="s">
        <v>7526</v>
      </c>
      <c r="PW168" t="s">
        <v>7516</v>
      </c>
      <c r="PX168" t="s">
        <v>7515</v>
      </c>
      <c r="PY168" t="s">
        <v>7515</v>
      </c>
      <c r="PZ168" t="s">
        <v>7515</v>
      </c>
      <c r="QA168" t="s">
        <v>7515</v>
      </c>
      <c r="QB168" t="s">
        <v>7515</v>
      </c>
      <c r="QC168" t="s">
        <v>7515</v>
      </c>
      <c r="QD168" t="s">
        <v>7528</v>
      </c>
      <c r="QE168" t="s">
        <v>7529</v>
      </c>
      <c r="QF168" t="s">
        <v>7528</v>
      </c>
      <c r="QG168" t="s">
        <v>7681</v>
      </c>
      <c r="QH168">
        <v>2008</v>
      </c>
      <c r="QI168">
        <v>7</v>
      </c>
      <c r="QJ168">
        <v>1</v>
      </c>
      <c r="QK168" s="329">
        <v>39651</v>
      </c>
      <c r="QL168">
        <v>1</v>
      </c>
      <c r="QM168">
        <v>0</v>
      </c>
      <c r="QN168" t="s">
        <v>212</v>
      </c>
      <c r="QO168">
        <v>2008</v>
      </c>
      <c r="QP168">
        <v>50</v>
      </c>
      <c r="RV168">
        <f t="shared" si="5"/>
        <v>4</v>
      </c>
      <c r="RY168">
        <f t="shared" si="4"/>
        <v>4</v>
      </c>
    </row>
    <row r="169" spans="1:493" x14ac:dyDescent="0.3">
      <c r="A169">
        <v>71153</v>
      </c>
      <c r="B169">
        <v>210</v>
      </c>
      <c r="C169" t="s">
        <v>6793</v>
      </c>
      <c r="D169" t="s">
        <v>6793</v>
      </c>
      <c r="I169" t="s">
        <v>6793</v>
      </c>
      <c r="J169" t="s">
        <v>7515</v>
      </c>
      <c r="K169" t="s">
        <v>7515</v>
      </c>
      <c r="L169" t="s">
        <v>7515</v>
      </c>
      <c r="M169" t="s">
        <v>7515</v>
      </c>
      <c r="N169" t="s">
        <v>7515</v>
      </c>
      <c r="O169" t="s">
        <v>7515</v>
      </c>
      <c r="P169" t="s">
        <v>7515</v>
      </c>
      <c r="Q169" t="s">
        <v>7515</v>
      </c>
      <c r="R169" t="s">
        <v>7515</v>
      </c>
      <c r="S169" t="s">
        <v>7515</v>
      </c>
      <c r="T169" t="s">
        <v>7516</v>
      </c>
      <c r="U169" t="s">
        <v>7515</v>
      </c>
      <c r="V169" t="s">
        <v>7515</v>
      </c>
      <c r="W169" t="s">
        <v>7515</v>
      </c>
      <c r="X169" t="s">
        <v>7515</v>
      </c>
      <c r="Y169" t="s">
        <v>7515</v>
      </c>
      <c r="Z169" t="s">
        <v>7515</v>
      </c>
      <c r="AA169" t="s">
        <v>7515</v>
      </c>
      <c r="AB169" t="s">
        <v>7515</v>
      </c>
      <c r="AC169" t="s">
        <v>7517</v>
      </c>
      <c r="AF169" t="s">
        <v>7547</v>
      </c>
      <c r="AG169" t="s">
        <v>7547</v>
      </c>
      <c r="AH169" t="s">
        <v>6845</v>
      </c>
      <c r="AK169" t="s">
        <v>6993</v>
      </c>
      <c r="AL169" t="s">
        <v>6794</v>
      </c>
      <c r="AM169" t="s">
        <v>6794</v>
      </c>
      <c r="AN169" t="s">
        <v>7680</v>
      </c>
      <c r="AO169">
        <v>0</v>
      </c>
      <c r="AP169">
        <v>10</v>
      </c>
      <c r="AQ169" t="s">
        <v>6988</v>
      </c>
      <c r="AR169" t="s">
        <v>6793</v>
      </c>
      <c r="AS169" t="s">
        <v>6794</v>
      </c>
      <c r="AT169" t="s">
        <v>6813</v>
      </c>
      <c r="AU169" t="s">
        <v>7531</v>
      </c>
      <c r="AV169" t="s">
        <v>6991</v>
      </c>
      <c r="AX169" t="s">
        <v>6794</v>
      </c>
      <c r="AY169" t="s">
        <v>6794</v>
      </c>
      <c r="AZ169" t="s">
        <v>6793</v>
      </c>
      <c r="BA169" t="s">
        <v>6794</v>
      </c>
      <c r="BB169" t="s">
        <v>6793</v>
      </c>
      <c r="BC169" t="s">
        <v>6794</v>
      </c>
      <c r="BD169" t="s">
        <v>6794</v>
      </c>
      <c r="BE169" t="s">
        <v>6794</v>
      </c>
      <c r="BF169" t="s">
        <v>6793</v>
      </c>
      <c r="BG169" t="s">
        <v>6794</v>
      </c>
      <c r="BH169" t="s">
        <v>6794</v>
      </c>
      <c r="BI169" t="s">
        <v>7021</v>
      </c>
      <c r="BJ169" t="s">
        <v>7024</v>
      </c>
      <c r="BK169" t="s">
        <v>6794</v>
      </c>
      <c r="BM169">
        <v>100</v>
      </c>
      <c r="BN169">
        <v>50</v>
      </c>
      <c r="BO169" t="s">
        <v>7519</v>
      </c>
      <c r="BP169" t="s">
        <v>6</v>
      </c>
      <c r="BQ169" t="s">
        <v>7559</v>
      </c>
      <c r="BR169" t="s">
        <v>6757</v>
      </c>
      <c r="BS169" t="s">
        <v>7516</v>
      </c>
      <c r="BT169" t="s">
        <v>7515</v>
      </c>
      <c r="BU169" t="s">
        <v>7515</v>
      </c>
      <c r="BV169" t="s">
        <v>7515</v>
      </c>
      <c r="BW169" t="s">
        <v>7515</v>
      </c>
      <c r="BX169" t="s">
        <v>7515</v>
      </c>
      <c r="BY169" t="s">
        <v>7515</v>
      </c>
      <c r="BZ169" t="s">
        <v>7515</v>
      </c>
      <c r="CA169" t="s">
        <v>7515</v>
      </c>
      <c r="CB169" t="s">
        <v>7515</v>
      </c>
      <c r="CC169" t="s">
        <v>7515</v>
      </c>
      <c r="CD169" t="s">
        <v>7515</v>
      </c>
      <c r="CE169" t="s">
        <v>6794</v>
      </c>
      <c r="CI169" t="s">
        <v>6793</v>
      </c>
      <c r="CJ169" t="s">
        <v>6793</v>
      </c>
      <c r="CK169" t="s">
        <v>6794</v>
      </c>
      <c r="CL169" t="s">
        <v>6793</v>
      </c>
      <c r="CM169" t="s">
        <v>6793</v>
      </c>
      <c r="CN169" t="s">
        <v>6794</v>
      </c>
      <c r="CO169" t="s">
        <v>6794</v>
      </c>
      <c r="CP169" t="s">
        <v>6793</v>
      </c>
      <c r="CQ169" t="s">
        <v>6794</v>
      </c>
      <c r="CR169" t="s">
        <v>7520</v>
      </c>
      <c r="CS169" t="s">
        <v>7521</v>
      </c>
      <c r="CT169" t="s">
        <v>7522</v>
      </c>
      <c r="CU169" t="s">
        <v>6793</v>
      </c>
      <c r="CV169">
        <v>2</v>
      </c>
      <c r="CW169">
        <v>3</v>
      </c>
      <c r="CX169">
        <v>3</v>
      </c>
      <c r="CY169" t="s">
        <v>6794</v>
      </c>
      <c r="EC169">
        <v>2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2</v>
      </c>
      <c r="EL169" t="s">
        <v>6794</v>
      </c>
      <c r="EV169" t="s">
        <v>6793</v>
      </c>
      <c r="FX169" t="s">
        <v>7524</v>
      </c>
      <c r="FY169" t="s">
        <v>6</v>
      </c>
      <c r="GB169" t="s">
        <v>7578</v>
      </c>
      <c r="GC169" t="s">
        <v>7526</v>
      </c>
      <c r="GD169" t="s">
        <v>7526</v>
      </c>
      <c r="GE169" t="s">
        <v>6794</v>
      </c>
      <c r="GF169" t="s">
        <v>6793</v>
      </c>
      <c r="JJ169" t="s">
        <v>7524</v>
      </c>
      <c r="JK169" t="s">
        <v>6</v>
      </c>
      <c r="JN169" t="s">
        <v>7578</v>
      </c>
      <c r="JO169" t="s">
        <v>7526</v>
      </c>
      <c r="JP169" t="s">
        <v>7526</v>
      </c>
      <c r="JQ169" t="s">
        <v>6794</v>
      </c>
      <c r="JR169" t="s">
        <v>6793</v>
      </c>
      <c r="PU169" t="s">
        <v>7527</v>
      </c>
      <c r="PV169" t="s">
        <v>7526</v>
      </c>
      <c r="PW169" t="s">
        <v>7515</v>
      </c>
      <c r="PX169" t="s">
        <v>7515</v>
      </c>
      <c r="PY169" t="s">
        <v>7515</v>
      </c>
      <c r="PZ169" t="s">
        <v>7515</v>
      </c>
      <c r="QA169" t="s">
        <v>7515</v>
      </c>
      <c r="QB169" t="s">
        <v>7515</v>
      </c>
      <c r="QC169" t="s">
        <v>7516</v>
      </c>
      <c r="QD169" t="s">
        <v>7528</v>
      </c>
      <c r="QE169" t="s">
        <v>7529</v>
      </c>
      <c r="QF169" t="s">
        <v>7528</v>
      </c>
      <c r="QG169" t="s">
        <v>7681</v>
      </c>
      <c r="QH169">
        <v>2008</v>
      </c>
      <c r="QI169">
        <v>6</v>
      </c>
      <c r="QJ169">
        <v>1</v>
      </c>
      <c r="QK169" s="329">
        <v>39617</v>
      </c>
      <c r="QL169">
        <v>0</v>
      </c>
      <c r="QM169">
        <v>1</v>
      </c>
      <c r="QN169" t="s">
        <v>194</v>
      </c>
      <c r="QO169">
        <v>0</v>
      </c>
      <c r="QP169">
        <v>78</v>
      </c>
      <c r="QR169">
        <v>0</v>
      </c>
      <c r="QS169">
        <v>0</v>
      </c>
      <c r="QT169">
        <v>0</v>
      </c>
      <c r="QU169">
        <v>0</v>
      </c>
      <c r="QV169">
        <v>1</v>
      </c>
      <c r="QW169">
        <v>0</v>
      </c>
      <c r="QX169">
        <v>0</v>
      </c>
      <c r="QY169">
        <v>0</v>
      </c>
      <c r="QZ169">
        <v>0</v>
      </c>
      <c r="RA169">
        <v>0</v>
      </c>
      <c r="RB169">
        <v>0</v>
      </c>
      <c r="RC169">
        <v>0</v>
      </c>
      <c r="RD169">
        <v>0</v>
      </c>
      <c r="RE169">
        <v>0</v>
      </c>
      <c r="RF169">
        <v>1</v>
      </c>
      <c r="RG169">
        <v>0</v>
      </c>
      <c r="RH169">
        <v>0</v>
      </c>
      <c r="RI169">
        <v>0</v>
      </c>
      <c r="RJ169">
        <v>0</v>
      </c>
      <c r="RK169">
        <v>0</v>
      </c>
      <c r="RL169">
        <v>0</v>
      </c>
      <c r="RM169">
        <v>0</v>
      </c>
      <c r="RN169">
        <v>0</v>
      </c>
      <c r="RO169">
        <v>0</v>
      </c>
      <c r="RP169">
        <v>0</v>
      </c>
      <c r="RQ169">
        <v>0</v>
      </c>
      <c r="RR169">
        <v>0</v>
      </c>
      <c r="RS169">
        <v>0</v>
      </c>
      <c r="RT169">
        <v>0</v>
      </c>
      <c r="RU169">
        <v>0</v>
      </c>
      <c r="RV169">
        <f t="shared" si="5"/>
        <v>4</v>
      </c>
      <c r="RY169">
        <f t="shared" si="4"/>
        <v>10</v>
      </c>
    </row>
    <row r="170" spans="1:493" x14ac:dyDescent="0.3">
      <c r="A170">
        <v>71154</v>
      </c>
      <c r="B170">
        <v>212</v>
      </c>
      <c r="C170" t="s">
        <v>6793</v>
      </c>
      <c r="D170" t="s">
        <v>6793</v>
      </c>
      <c r="I170" t="s">
        <v>6793</v>
      </c>
      <c r="J170" t="s">
        <v>7515</v>
      </c>
      <c r="K170" t="s">
        <v>7515</v>
      </c>
      <c r="L170" t="s">
        <v>7515</v>
      </c>
      <c r="M170" t="s">
        <v>7515</v>
      </c>
      <c r="N170" t="s">
        <v>7515</v>
      </c>
      <c r="O170" t="s">
        <v>7515</v>
      </c>
      <c r="P170" t="s">
        <v>7515</v>
      </c>
      <c r="Q170" t="s">
        <v>7515</v>
      </c>
      <c r="R170" t="s">
        <v>7515</v>
      </c>
      <c r="S170" t="s">
        <v>7515</v>
      </c>
      <c r="T170" t="s">
        <v>7515</v>
      </c>
      <c r="U170" t="s">
        <v>7515</v>
      </c>
      <c r="V170" t="s">
        <v>7515</v>
      </c>
      <c r="W170" t="s">
        <v>7515</v>
      </c>
      <c r="X170" t="s">
        <v>7515</v>
      </c>
      <c r="Y170" t="s">
        <v>7515</v>
      </c>
      <c r="Z170" t="s">
        <v>7516</v>
      </c>
      <c r="AA170" t="s">
        <v>7515</v>
      </c>
      <c r="AB170" t="s">
        <v>7515</v>
      </c>
      <c r="AC170" t="s">
        <v>7517</v>
      </c>
      <c r="AF170">
        <v>0</v>
      </c>
      <c r="AG170">
        <v>8</v>
      </c>
      <c r="AH170" t="s">
        <v>6</v>
      </c>
      <c r="AK170" t="s">
        <v>6993</v>
      </c>
      <c r="AL170" t="s">
        <v>6794</v>
      </c>
      <c r="AM170" t="s">
        <v>6794</v>
      </c>
      <c r="AN170" t="s">
        <v>7680</v>
      </c>
      <c r="AO170">
        <v>0</v>
      </c>
      <c r="AP170">
        <v>20</v>
      </c>
      <c r="AQ170" t="s">
        <v>6757</v>
      </c>
      <c r="AR170" t="s">
        <v>6793</v>
      </c>
      <c r="AS170" t="s">
        <v>6793</v>
      </c>
      <c r="AT170" t="s">
        <v>6813</v>
      </c>
      <c r="AU170" t="s">
        <v>7531</v>
      </c>
      <c r="AV170" t="s">
        <v>6991</v>
      </c>
      <c r="AX170" t="s">
        <v>6794</v>
      </c>
      <c r="AY170" t="s">
        <v>6794</v>
      </c>
      <c r="AZ170" t="s">
        <v>6794</v>
      </c>
      <c r="BA170" t="s">
        <v>6793</v>
      </c>
      <c r="BC170" t="s">
        <v>6794</v>
      </c>
      <c r="BD170" t="s">
        <v>6794</v>
      </c>
      <c r="BE170" t="s">
        <v>6794</v>
      </c>
      <c r="BF170" t="s">
        <v>6794</v>
      </c>
      <c r="BG170" t="s">
        <v>6794</v>
      </c>
      <c r="BH170" t="s">
        <v>6794</v>
      </c>
      <c r="BI170" t="s">
        <v>7024</v>
      </c>
      <c r="BJ170" t="s">
        <v>7021</v>
      </c>
      <c r="BK170" t="s">
        <v>6794</v>
      </c>
      <c r="BM170">
        <v>50</v>
      </c>
      <c r="BN170">
        <v>25</v>
      </c>
      <c r="BO170" t="s">
        <v>7519</v>
      </c>
      <c r="BP170" t="s">
        <v>7601</v>
      </c>
      <c r="BQ170" t="s">
        <v>7559</v>
      </c>
      <c r="BR170" t="s">
        <v>7594</v>
      </c>
      <c r="BS170" t="s">
        <v>7515</v>
      </c>
      <c r="BT170" t="s">
        <v>7516</v>
      </c>
      <c r="BU170" t="s">
        <v>7515</v>
      </c>
      <c r="BV170" t="s">
        <v>7515</v>
      </c>
      <c r="BW170" t="s">
        <v>7515</v>
      </c>
      <c r="BX170" t="s">
        <v>7515</v>
      </c>
      <c r="BY170" t="s">
        <v>7515</v>
      </c>
      <c r="BZ170" t="s">
        <v>7515</v>
      </c>
      <c r="CA170" t="s">
        <v>7515</v>
      </c>
      <c r="CB170" t="s">
        <v>7515</v>
      </c>
      <c r="CC170" t="s">
        <v>7515</v>
      </c>
      <c r="CD170" t="s">
        <v>7515</v>
      </c>
      <c r="CE170" t="s">
        <v>6793</v>
      </c>
      <c r="CI170" t="s">
        <v>6793</v>
      </c>
      <c r="CJ170" t="s">
        <v>6793</v>
      </c>
      <c r="CK170" t="s">
        <v>6794</v>
      </c>
      <c r="CL170" t="s">
        <v>6793</v>
      </c>
      <c r="CM170" t="s">
        <v>6794</v>
      </c>
      <c r="CN170" t="s">
        <v>6794</v>
      </c>
      <c r="CO170" t="s">
        <v>6794</v>
      </c>
      <c r="CP170" t="s">
        <v>6793</v>
      </c>
      <c r="CQ170" t="s">
        <v>6794</v>
      </c>
      <c r="CR170" t="s">
        <v>7520</v>
      </c>
      <c r="CS170" t="s">
        <v>7521</v>
      </c>
      <c r="CT170" t="s">
        <v>7587</v>
      </c>
      <c r="CU170" t="s">
        <v>6793</v>
      </c>
      <c r="CV170">
        <v>4</v>
      </c>
      <c r="CW170">
        <v>4</v>
      </c>
      <c r="CX170">
        <v>5</v>
      </c>
      <c r="CY170" t="s">
        <v>6794</v>
      </c>
      <c r="EC170">
        <v>3</v>
      </c>
      <c r="EE170">
        <v>0</v>
      </c>
      <c r="EF170">
        <v>0</v>
      </c>
      <c r="EG170">
        <v>0</v>
      </c>
      <c r="EH170">
        <v>1</v>
      </c>
      <c r="EI170">
        <v>0</v>
      </c>
      <c r="EJ170">
        <v>2</v>
      </c>
      <c r="EK170">
        <v>0</v>
      </c>
      <c r="EL170" t="s">
        <v>6794</v>
      </c>
      <c r="EV170" t="s">
        <v>6794</v>
      </c>
      <c r="PS170" t="s">
        <v>7526</v>
      </c>
      <c r="PT170" t="s">
        <v>7526</v>
      </c>
      <c r="PU170" t="s">
        <v>7526</v>
      </c>
      <c r="PV170" t="s">
        <v>7526</v>
      </c>
      <c r="PW170" t="s">
        <v>7515</v>
      </c>
      <c r="PX170" t="s">
        <v>7515</v>
      </c>
      <c r="PY170" t="s">
        <v>7515</v>
      </c>
      <c r="PZ170" t="s">
        <v>7516</v>
      </c>
      <c r="QA170" t="s">
        <v>7515</v>
      </c>
      <c r="QB170" t="s">
        <v>7515</v>
      </c>
      <c r="QC170" t="s">
        <v>7515</v>
      </c>
      <c r="QD170" t="s">
        <v>7528</v>
      </c>
      <c r="QE170" t="s">
        <v>7539</v>
      </c>
      <c r="QF170" t="s">
        <v>7528</v>
      </c>
      <c r="QG170" t="s">
        <v>7681</v>
      </c>
      <c r="QH170">
        <v>2008</v>
      </c>
      <c r="QI170">
        <v>2</v>
      </c>
      <c r="QJ170">
        <v>1</v>
      </c>
      <c r="QK170" s="329">
        <v>39494</v>
      </c>
      <c r="QL170">
        <v>0</v>
      </c>
      <c r="QM170">
        <v>1</v>
      </c>
      <c r="QN170" t="s">
        <v>212</v>
      </c>
      <c r="QO170">
        <v>2008</v>
      </c>
      <c r="QP170">
        <v>50</v>
      </c>
      <c r="RV170">
        <f t="shared" si="5"/>
        <v>2</v>
      </c>
      <c r="RY170">
        <f t="shared" si="4"/>
        <v>7</v>
      </c>
    </row>
    <row r="171" spans="1:493" x14ac:dyDescent="0.3">
      <c r="A171">
        <v>71155</v>
      </c>
      <c r="B171">
        <v>213</v>
      </c>
      <c r="C171" t="s">
        <v>6793</v>
      </c>
      <c r="D171" t="s">
        <v>6793</v>
      </c>
      <c r="I171" t="s">
        <v>6793</v>
      </c>
      <c r="J171" t="s">
        <v>7516</v>
      </c>
      <c r="K171" t="s">
        <v>7515</v>
      </c>
      <c r="L171" t="s">
        <v>7515</v>
      </c>
      <c r="M171" t="s">
        <v>7515</v>
      </c>
      <c r="N171" t="s">
        <v>7515</v>
      </c>
      <c r="O171" t="s">
        <v>7515</v>
      </c>
      <c r="P171" t="s">
        <v>7515</v>
      </c>
      <c r="Q171" t="s">
        <v>7515</v>
      </c>
      <c r="R171" t="s">
        <v>7515</v>
      </c>
      <c r="S171" t="s">
        <v>7515</v>
      </c>
      <c r="T171" t="s">
        <v>7515</v>
      </c>
      <c r="U171" t="s">
        <v>7515</v>
      </c>
      <c r="V171" t="s">
        <v>7515</v>
      </c>
      <c r="W171" t="s">
        <v>7515</v>
      </c>
      <c r="X171" t="s">
        <v>7515</v>
      </c>
      <c r="Y171" t="s">
        <v>7515</v>
      </c>
      <c r="Z171" t="s">
        <v>7515</v>
      </c>
      <c r="AA171" t="s">
        <v>7515</v>
      </c>
      <c r="AB171" t="s">
        <v>7515</v>
      </c>
      <c r="AC171" t="s">
        <v>7517</v>
      </c>
      <c r="AF171">
        <v>0</v>
      </c>
      <c r="AG171">
        <v>4</v>
      </c>
      <c r="AH171" t="s">
        <v>7560</v>
      </c>
      <c r="AK171" t="s">
        <v>6993</v>
      </c>
      <c r="AL171" t="s">
        <v>6794</v>
      </c>
      <c r="AM171" t="s">
        <v>6794</v>
      </c>
      <c r="AN171" t="s">
        <v>7680</v>
      </c>
      <c r="AO171">
        <v>0</v>
      </c>
      <c r="AP171">
        <v>9</v>
      </c>
      <c r="AQ171" t="s">
        <v>6757</v>
      </c>
      <c r="AR171" t="s">
        <v>31</v>
      </c>
      <c r="AS171" t="s">
        <v>6793</v>
      </c>
      <c r="AT171" t="s">
        <v>6813</v>
      </c>
      <c r="AU171" t="s">
        <v>7531</v>
      </c>
      <c r="AV171" t="s">
        <v>6991</v>
      </c>
      <c r="AX171" t="s">
        <v>6793</v>
      </c>
      <c r="AY171" t="s">
        <v>6794</v>
      </c>
      <c r="AZ171" t="s">
        <v>6793</v>
      </c>
      <c r="BA171" t="s">
        <v>6794</v>
      </c>
      <c r="BC171" t="s">
        <v>6794</v>
      </c>
      <c r="BD171" t="s">
        <v>6794</v>
      </c>
      <c r="BE171" t="s">
        <v>6794</v>
      </c>
      <c r="BF171" t="s">
        <v>6794</v>
      </c>
      <c r="BG171" t="s">
        <v>6794</v>
      </c>
      <c r="BH171" t="s">
        <v>6794</v>
      </c>
      <c r="BI171" t="s">
        <v>7029</v>
      </c>
      <c r="BJ171" t="s">
        <v>7686</v>
      </c>
      <c r="BK171" t="s">
        <v>6794</v>
      </c>
      <c r="BM171">
        <v>50</v>
      </c>
      <c r="BN171" t="s">
        <v>6</v>
      </c>
      <c r="BO171" t="s">
        <v>7519</v>
      </c>
      <c r="BP171" t="s">
        <v>6</v>
      </c>
      <c r="BQ171" t="s">
        <v>7559</v>
      </c>
      <c r="BR171" t="s">
        <v>7594</v>
      </c>
      <c r="BS171" t="s">
        <v>7515</v>
      </c>
      <c r="BT171" t="s">
        <v>7516</v>
      </c>
      <c r="BU171" t="s">
        <v>7516</v>
      </c>
      <c r="BV171" t="s">
        <v>7515</v>
      </c>
      <c r="BW171" t="s">
        <v>7515</v>
      </c>
      <c r="BX171" t="s">
        <v>7515</v>
      </c>
      <c r="BY171" t="s">
        <v>7515</v>
      </c>
      <c r="BZ171" t="s">
        <v>7515</v>
      </c>
      <c r="CA171" t="s">
        <v>7515</v>
      </c>
      <c r="CB171" t="s">
        <v>7515</v>
      </c>
      <c r="CC171" t="s">
        <v>7515</v>
      </c>
      <c r="CD171" t="s">
        <v>7515</v>
      </c>
      <c r="CE171" t="s">
        <v>6794</v>
      </c>
      <c r="CI171" t="s">
        <v>6793</v>
      </c>
      <c r="CJ171" t="s">
        <v>6793</v>
      </c>
      <c r="CK171" t="s">
        <v>6794</v>
      </c>
      <c r="CL171" t="s">
        <v>6793</v>
      </c>
      <c r="CM171" t="s">
        <v>6793</v>
      </c>
      <c r="CN171" t="s">
        <v>6793</v>
      </c>
      <c r="CO171" t="s">
        <v>6794</v>
      </c>
      <c r="CP171" t="s">
        <v>6793</v>
      </c>
      <c r="CQ171" t="s">
        <v>6794</v>
      </c>
      <c r="CR171" t="s">
        <v>7520</v>
      </c>
      <c r="CS171" t="s">
        <v>7521</v>
      </c>
      <c r="CT171" t="s">
        <v>7522</v>
      </c>
      <c r="CU171" t="s">
        <v>6793</v>
      </c>
      <c r="CV171">
        <v>2</v>
      </c>
      <c r="CW171">
        <v>3</v>
      </c>
      <c r="CX171">
        <v>4</v>
      </c>
      <c r="CY171" t="s">
        <v>6794</v>
      </c>
      <c r="EC171">
        <v>4</v>
      </c>
      <c r="EE171">
        <v>1</v>
      </c>
      <c r="EF171">
        <v>1</v>
      </c>
      <c r="EG171">
        <v>0</v>
      </c>
      <c r="EH171">
        <v>0</v>
      </c>
      <c r="EI171">
        <v>2</v>
      </c>
      <c r="EJ171">
        <v>0</v>
      </c>
      <c r="EK171">
        <v>0</v>
      </c>
      <c r="EL171" t="s">
        <v>6794</v>
      </c>
      <c r="EV171" t="s">
        <v>6794</v>
      </c>
      <c r="PS171" t="s">
        <v>7526</v>
      </c>
      <c r="PT171" t="s">
        <v>7526</v>
      </c>
      <c r="PU171" t="s">
        <v>7526</v>
      </c>
      <c r="PV171" t="s">
        <v>7526</v>
      </c>
      <c r="PW171" t="s">
        <v>7515</v>
      </c>
      <c r="PX171" t="s">
        <v>7515</v>
      </c>
      <c r="PY171" t="s">
        <v>7515</v>
      </c>
      <c r="PZ171" t="s">
        <v>7515</v>
      </c>
      <c r="QA171" t="s">
        <v>7515</v>
      </c>
      <c r="QB171" t="s">
        <v>7515</v>
      </c>
      <c r="QC171" t="s">
        <v>7516</v>
      </c>
      <c r="QD171" t="s">
        <v>7528</v>
      </c>
      <c r="QE171" t="s">
        <v>7539</v>
      </c>
      <c r="QF171" t="s">
        <v>7528</v>
      </c>
      <c r="QG171" t="s">
        <v>7681</v>
      </c>
      <c r="QH171">
        <v>2008</v>
      </c>
      <c r="QI171">
        <v>8</v>
      </c>
      <c r="QJ171">
        <v>1</v>
      </c>
      <c r="QK171" s="329">
        <v>39687</v>
      </c>
      <c r="QL171">
        <v>0</v>
      </c>
      <c r="QM171">
        <v>1</v>
      </c>
      <c r="QN171" t="s">
        <v>194</v>
      </c>
      <c r="QO171">
        <v>0</v>
      </c>
      <c r="QP171">
        <v>88</v>
      </c>
      <c r="RV171">
        <f t="shared" si="5"/>
        <v>5</v>
      </c>
      <c r="RY171">
        <f t="shared" si="4"/>
        <v>6</v>
      </c>
    </row>
    <row r="172" spans="1:493" x14ac:dyDescent="0.3">
      <c r="A172">
        <v>71156</v>
      </c>
      <c r="B172">
        <v>214</v>
      </c>
      <c r="C172" t="s">
        <v>6793</v>
      </c>
      <c r="D172" t="s">
        <v>6793</v>
      </c>
      <c r="I172" t="s">
        <v>6793</v>
      </c>
      <c r="J172" t="s">
        <v>7515</v>
      </c>
      <c r="K172" t="s">
        <v>7516</v>
      </c>
      <c r="L172" t="s">
        <v>7515</v>
      </c>
      <c r="M172" t="s">
        <v>7515</v>
      </c>
      <c r="N172" t="s">
        <v>7515</v>
      </c>
      <c r="O172" t="s">
        <v>7515</v>
      </c>
      <c r="P172" t="s">
        <v>7515</v>
      </c>
      <c r="Q172" t="s">
        <v>7515</v>
      </c>
      <c r="R172" t="s">
        <v>7515</v>
      </c>
      <c r="S172" t="s">
        <v>7515</v>
      </c>
      <c r="T172" t="s">
        <v>7515</v>
      </c>
      <c r="U172" t="s">
        <v>7515</v>
      </c>
      <c r="V172" t="s">
        <v>7515</v>
      </c>
      <c r="W172" t="s">
        <v>7515</v>
      </c>
      <c r="X172" t="s">
        <v>7515</v>
      </c>
      <c r="Y172" t="s">
        <v>7515</v>
      </c>
      <c r="Z172" t="s">
        <v>7515</v>
      </c>
      <c r="AA172" t="s">
        <v>7515</v>
      </c>
      <c r="AB172" t="s">
        <v>7515</v>
      </c>
      <c r="AC172" t="s">
        <v>6796</v>
      </c>
      <c r="AK172" t="s">
        <v>6985</v>
      </c>
      <c r="AL172" t="s">
        <v>6793</v>
      </c>
      <c r="AM172" t="s">
        <v>6793</v>
      </c>
      <c r="AN172" t="s">
        <v>7680</v>
      </c>
      <c r="AO172">
        <v>0</v>
      </c>
      <c r="AP172">
        <v>25</v>
      </c>
      <c r="AQ172" t="s">
        <v>6988</v>
      </c>
      <c r="AR172" t="s">
        <v>6793</v>
      </c>
      <c r="AS172" t="s">
        <v>6794</v>
      </c>
      <c r="AT172" t="s">
        <v>6813</v>
      </c>
      <c r="AU172" t="s">
        <v>7531</v>
      </c>
      <c r="AV172" t="s">
        <v>6991</v>
      </c>
      <c r="AX172" t="s">
        <v>6793</v>
      </c>
      <c r="AY172" t="s">
        <v>6793</v>
      </c>
      <c r="AZ172" t="s">
        <v>6793</v>
      </c>
      <c r="BA172" t="s">
        <v>6793</v>
      </c>
      <c r="BB172" t="s">
        <v>6794</v>
      </c>
      <c r="BC172" t="s">
        <v>6794</v>
      </c>
      <c r="BD172" t="s">
        <v>6794</v>
      </c>
      <c r="BE172" t="s">
        <v>6794</v>
      </c>
      <c r="BF172" t="s">
        <v>6794</v>
      </c>
      <c r="BG172" t="s">
        <v>6794</v>
      </c>
      <c r="BH172" t="s">
        <v>6794</v>
      </c>
      <c r="BI172" t="s">
        <v>7024</v>
      </c>
      <c r="BJ172" t="s">
        <v>7021</v>
      </c>
      <c r="BK172" t="s">
        <v>6794</v>
      </c>
      <c r="BM172">
        <v>75</v>
      </c>
      <c r="BN172" t="s">
        <v>6</v>
      </c>
      <c r="BO172" t="s">
        <v>7519</v>
      </c>
      <c r="BP172" t="s">
        <v>6</v>
      </c>
      <c r="BQ172" t="s">
        <v>7559</v>
      </c>
      <c r="BR172" t="s">
        <v>7543</v>
      </c>
      <c r="BS172" t="s">
        <v>7515</v>
      </c>
      <c r="BT172" t="s">
        <v>7515</v>
      </c>
      <c r="BU172" t="s">
        <v>7516</v>
      </c>
      <c r="BV172" t="s">
        <v>7515</v>
      </c>
      <c r="BW172" t="s">
        <v>7515</v>
      </c>
      <c r="BX172" t="s">
        <v>7515</v>
      </c>
      <c r="BY172" t="s">
        <v>7515</v>
      </c>
      <c r="BZ172" t="s">
        <v>7515</v>
      </c>
      <c r="CA172" t="s">
        <v>7515</v>
      </c>
      <c r="CB172" t="s">
        <v>7515</v>
      </c>
      <c r="CC172" t="s">
        <v>7515</v>
      </c>
      <c r="CD172" t="s">
        <v>7515</v>
      </c>
      <c r="CE172" t="s">
        <v>6793</v>
      </c>
      <c r="CI172" t="s">
        <v>6793</v>
      </c>
      <c r="CJ172" t="s">
        <v>6793</v>
      </c>
      <c r="CK172" t="s">
        <v>6794</v>
      </c>
      <c r="CL172" t="s">
        <v>6794</v>
      </c>
      <c r="CM172" t="s">
        <v>6794</v>
      </c>
      <c r="CN172" t="s">
        <v>6794</v>
      </c>
      <c r="CO172" t="s">
        <v>6794</v>
      </c>
      <c r="CP172" t="s">
        <v>6793</v>
      </c>
      <c r="CQ172" t="s">
        <v>6794</v>
      </c>
      <c r="CR172" t="s">
        <v>7520</v>
      </c>
      <c r="CS172" t="s">
        <v>7521</v>
      </c>
      <c r="CT172" t="s">
        <v>7522</v>
      </c>
      <c r="CU172" t="s">
        <v>6793</v>
      </c>
      <c r="CV172">
        <v>2</v>
      </c>
      <c r="CW172">
        <v>3</v>
      </c>
      <c r="CX172">
        <v>3</v>
      </c>
      <c r="CY172" t="s">
        <v>6794</v>
      </c>
      <c r="EC172">
        <v>1</v>
      </c>
      <c r="ED172" t="s">
        <v>7584</v>
      </c>
      <c r="EL172" t="s">
        <v>6794</v>
      </c>
      <c r="EV172" t="s">
        <v>6793</v>
      </c>
      <c r="JJ172" t="s">
        <v>7524</v>
      </c>
      <c r="JK172" t="s">
        <v>7680</v>
      </c>
      <c r="JL172">
        <v>4</v>
      </c>
      <c r="JM172">
        <v>2005</v>
      </c>
      <c r="JO172" t="s">
        <v>7526</v>
      </c>
      <c r="JP172" t="s">
        <v>7526</v>
      </c>
      <c r="JQ172" t="s">
        <v>6794</v>
      </c>
      <c r="JR172" t="s">
        <v>6793</v>
      </c>
      <c r="LL172" t="s">
        <v>7524</v>
      </c>
      <c r="LM172" t="s">
        <v>6</v>
      </c>
      <c r="LP172" t="s">
        <v>7578</v>
      </c>
      <c r="LS172" t="s">
        <v>6794</v>
      </c>
      <c r="LT172" t="s">
        <v>6793</v>
      </c>
      <c r="PS172" t="s">
        <v>6757</v>
      </c>
      <c r="PU172" t="s">
        <v>7526</v>
      </c>
      <c r="PV172" t="s">
        <v>7526</v>
      </c>
      <c r="PW172" t="s">
        <v>7515</v>
      </c>
      <c r="PX172" t="s">
        <v>7515</v>
      </c>
      <c r="PY172" t="s">
        <v>7515</v>
      </c>
      <c r="PZ172" t="s">
        <v>7516</v>
      </c>
      <c r="QA172" t="s">
        <v>7515</v>
      </c>
      <c r="QB172" t="s">
        <v>7515</v>
      </c>
      <c r="QC172" t="s">
        <v>7515</v>
      </c>
      <c r="QD172" t="s">
        <v>7528</v>
      </c>
      <c r="QE172" t="s">
        <v>7529</v>
      </c>
      <c r="QF172" t="s">
        <v>7528</v>
      </c>
      <c r="QG172" t="s">
        <v>7681</v>
      </c>
      <c r="QH172">
        <v>2008</v>
      </c>
      <c r="QI172">
        <v>2</v>
      </c>
      <c r="QJ172">
        <v>1</v>
      </c>
      <c r="QK172" s="329">
        <v>39483</v>
      </c>
      <c r="QL172">
        <v>1</v>
      </c>
      <c r="QM172">
        <v>0</v>
      </c>
      <c r="QN172" t="s">
        <v>212</v>
      </c>
      <c r="QO172">
        <v>2008</v>
      </c>
      <c r="QP172">
        <v>50</v>
      </c>
      <c r="QR172">
        <v>0</v>
      </c>
      <c r="QS172">
        <v>0</v>
      </c>
      <c r="QT172">
        <v>0</v>
      </c>
      <c r="QU172">
        <v>0</v>
      </c>
      <c r="QV172">
        <v>0</v>
      </c>
      <c r="QW172">
        <v>0</v>
      </c>
      <c r="QX172">
        <v>0</v>
      </c>
      <c r="QY172">
        <v>0</v>
      </c>
      <c r="QZ172">
        <v>0</v>
      </c>
      <c r="RA172">
        <v>0</v>
      </c>
      <c r="RB172">
        <v>0</v>
      </c>
      <c r="RC172">
        <v>0</v>
      </c>
      <c r="RD172">
        <v>0</v>
      </c>
      <c r="RE172">
        <v>0</v>
      </c>
      <c r="RF172">
        <v>1</v>
      </c>
      <c r="RG172">
        <v>0</v>
      </c>
      <c r="RH172">
        <v>0</v>
      </c>
      <c r="RI172">
        <v>0</v>
      </c>
      <c r="RJ172">
        <v>0</v>
      </c>
      <c r="RK172">
        <v>0</v>
      </c>
      <c r="RL172">
        <v>1</v>
      </c>
      <c r="RM172">
        <v>0</v>
      </c>
      <c r="RN172">
        <v>0</v>
      </c>
      <c r="RO172">
        <v>0</v>
      </c>
      <c r="RP172">
        <v>0</v>
      </c>
      <c r="RQ172">
        <v>0</v>
      </c>
      <c r="RR172">
        <v>0</v>
      </c>
      <c r="RS172">
        <v>0</v>
      </c>
      <c r="RT172">
        <v>0</v>
      </c>
      <c r="RU172">
        <v>0</v>
      </c>
      <c r="RV172">
        <f t="shared" si="5"/>
        <v>2</v>
      </c>
      <c r="RY172">
        <f t="shared" si="4"/>
        <v>7</v>
      </c>
    </row>
    <row r="173" spans="1:493" x14ac:dyDescent="0.3">
      <c r="A173">
        <v>71157</v>
      </c>
      <c r="B173">
        <v>216</v>
      </c>
      <c r="C173" t="s">
        <v>6793</v>
      </c>
      <c r="D173" t="s">
        <v>6793</v>
      </c>
      <c r="I173" t="s">
        <v>6793</v>
      </c>
      <c r="J173" t="s">
        <v>7516</v>
      </c>
      <c r="K173" t="s">
        <v>7515</v>
      </c>
      <c r="L173" t="s">
        <v>7515</v>
      </c>
      <c r="M173" t="s">
        <v>7515</v>
      </c>
      <c r="N173" t="s">
        <v>7515</v>
      </c>
      <c r="O173" t="s">
        <v>7515</v>
      </c>
      <c r="P173" t="s">
        <v>7515</v>
      </c>
      <c r="Q173" t="s">
        <v>7515</v>
      </c>
      <c r="R173" t="s">
        <v>7515</v>
      </c>
      <c r="S173" t="s">
        <v>7515</v>
      </c>
      <c r="T173" t="s">
        <v>7515</v>
      </c>
      <c r="U173" t="s">
        <v>7515</v>
      </c>
      <c r="V173" t="s">
        <v>7515</v>
      </c>
      <c r="W173" t="s">
        <v>7515</v>
      </c>
      <c r="X173" t="s">
        <v>7515</v>
      </c>
      <c r="Y173" t="s">
        <v>7515</v>
      </c>
      <c r="Z173" t="s">
        <v>7515</v>
      </c>
      <c r="AA173" t="s">
        <v>7515</v>
      </c>
      <c r="AB173" t="s">
        <v>7515</v>
      </c>
      <c r="AC173" t="s">
        <v>6796</v>
      </c>
      <c r="AK173" t="s">
        <v>6985</v>
      </c>
      <c r="AL173" t="s">
        <v>6793</v>
      </c>
      <c r="AM173" t="s">
        <v>6793</v>
      </c>
      <c r="AN173" t="s">
        <v>7680</v>
      </c>
      <c r="AO173">
        <v>0</v>
      </c>
      <c r="AP173">
        <v>15</v>
      </c>
      <c r="AQ173" t="s">
        <v>6988</v>
      </c>
      <c r="AR173" t="s">
        <v>6793</v>
      </c>
      <c r="AS173" t="s">
        <v>6793</v>
      </c>
      <c r="AT173" t="s">
        <v>6813</v>
      </c>
      <c r="AU173" t="s">
        <v>7531</v>
      </c>
      <c r="AV173" t="s">
        <v>6991</v>
      </c>
      <c r="AX173" t="s">
        <v>6794</v>
      </c>
      <c r="AY173" t="s">
        <v>6794</v>
      </c>
      <c r="AZ173" t="s">
        <v>6793</v>
      </c>
      <c r="BA173" t="s">
        <v>6793</v>
      </c>
      <c r="BB173" t="s">
        <v>6794</v>
      </c>
      <c r="BC173" t="s">
        <v>6794</v>
      </c>
      <c r="BD173" t="s">
        <v>6794</v>
      </c>
      <c r="BE173" t="s">
        <v>6794</v>
      </c>
      <c r="BF173" t="s">
        <v>6794</v>
      </c>
      <c r="BG173" t="s">
        <v>6794</v>
      </c>
      <c r="BH173" t="s">
        <v>6794</v>
      </c>
      <c r="BI173" t="s">
        <v>7565</v>
      </c>
      <c r="BJ173" t="s">
        <v>7024</v>
      </c>
      <c r="BK173" t="s">
        <v>6794</v>
      </c>
      <c r="BM173">
        <v>100</v>
      </c>
      <c r="BN173">
        <v>80</v>
      </c>
      <c r="BO173" t="s">
        <v>7533</v>
      </c>
      <c r="BP173" t="s">
        <v>6</v>
      </c>
      <c r="BQ173" t="s">
        <v>7559</v>
      </c>
      <c r="BR173" t="s">
        <v>7682</v>
      </c>
      <c r="BS173" t="s">
        <v>7515</v>
      </c>
      <c r="BT173" t="s">
        <v>7516</v>
      </c>
      <c r="BU173" t="s">
        <v>7515</v>
      </c>
      <c r="BV173" t="s">
        <v>7515</v>
      </c>
      <c r="BW173" t="s">
        <v>7515</v>
      </c>
      <c r="BX173" t="s">
        <v>7515</v>
      </c>
      <c r="BY173" t="s">
        <v>7515</v>
      </c>
      <c r="BZ173" t="s">
        <v>7515</v>
      </c>
      <c r="CA173" t="s">
        <v>7515</v>
      </c>
      <c r="CB173" t="s">
        <v>7515</v>
      </c>
      <c r="CC173" t="s">
        <v>7515</v>
      </c>
      <c r="CD173" t="s">
        <v>7515</v>
      </c>
      <c r="CE173" t="s">
        <v>6794</v>
      </c>
      <c r="CI173" t="s">
        <v>6793</v>
      </c>
      <c r="CJ173" t="s">
        <v>6793</v>
      </c>
      <c r="CK173" t="s">
        <v>6793</v>
      </c>
      <c r="CL173" t="s">
        <v>6793</v>
      </c>
      <c r="CM173" t="s">
        <v>6794</v>
      </c>
      <c r="CN173" t="s">
        <v>6793</v>
      </c>
      <c r="CO173" t="s">
        <v>6794</v>
      </c>
      <c r="CP173" t="s">
        <v>6793</v>
      </c>
      <c r="CQ173" t="s">
        <v>6793</v>
      </c>
      <c r="CR173" t="s">
        <v>7520</v>
      </c>
      <c r="CS173" t="s">
        <v>7521</v>
      </c>
      <c r="CT173" t="s">
        <v>7522</v>
      </c>
      <c r="CU173" t="s">
        <v>6793</v>
      </c>
      <c r="CV173">
        <v>3</v>
      </c>
      <c r="CW173">
        <v>4</v>
      </c>
      <c r="CX173">
        <v>3</v>
      </c>
      <c r="CY173" t="s">
        <v>6793</v>
      </c>
      <c r="CZ173">
        <v>1</v>
      </c>
      <c r="DA173" t="s">
        <v>7680</v>
      </c>
      <c r="DB173">
        <v>11</v>
      </c>
      <c r="DC173">
        <v>2006</v>
      </c>
      <c r="DD173" t="s">
        <v>7557</v>
      </c>
      <c r="DE173" t="s">
        <v>7680</v>
      </c>
      <c r="DF173">
        <v>4</v>
      </c>
      <c r="DG173">
        <v>2007</v>
      </c>
      <c r="EC173">
        <v>4</v>
      </c>
      <c r="EE173">
        <v>2</v>
      </c>
      <c r="EF173">
        <v>0</v>
      </c>
      <c r="EG173">
        <v>0</v>
      </c>
      <c r="EH173">
        <v>2</v>
      </c>
      <c r="EI173">
        <v>0</v>
      </c>
      <c r="EJ173">
        <v>0</v>
      </c>
      <c r="EK173">
        <v>0</v>
      </c>
      <c r="EL173" t="s">
        <v>6793</v>
      </c>
      <c r="EM173" t="s">
        <v>6859</v>
      </c>
      <c r="EN173">
        <v>1</v>
      </c>
      <c r="EP173" t="s">
        <v>7683</v>
      </c>
      <c r="EQ173">
        <v>2007</v>
      </c>
      <c r="ER173" t="s">
        <v>6</v>
      </c>
      <c r="EV173" t="s">
        <v>6794</v>
      </c>
      <c r="PS173" t="s">
        <v>7527</v>
      </c>
      <c r="PT173" t="s">
        <v>7526</v>
      </c>
      <c r="PU173" t="s">
        <v>7526</v>
      </c>
      <c r="PV173" t="s">
        <v>7527</v>
      </c>
      <c r="PW173" t="s">
        <v>7516</v>
      </c>
      <c r="PX173" t="s">
        <v>7515</v>
      </c>
      <c r="PY173" t="s">
        <v>7515</v>
      </c>
      <c r="PZ173" t="s">
        <v>7515</v>
      </c>
      <c r="QA173" t="s">
        <v>7515</v>
      </c>
      <c r="QB173" t="s">
        <v>7515</v>
      </c>
      <c r="QC173" t="s">
        <v>7515</v>
      </c>
      <c r="QD173" t="s">
        <v>7528</v>
      </c>
      <c r="QE173" t="s">
        <v>7529</v>
      </c>
      <c r="QF173" t="s">
        <v>7528</v>
      </c>
      <c r="QG173" t="s">
        <v>7681</v>
      </c>
      <c r="QH173">
        <v>2008</v>
      </c>
      <c r="QI173">
        <v>2</v>
      </c>
      <c r="QJ173">
        <v>1</v>
      </c>
      <c r="QK173" s="329">
        <v>39485</v>
      </c>
      <c r="QL173">
        <v>1</v>
      </c>
      <c r="QM173">
        <v>0</v>
      </c>
      <c r="QN173" t="s">
        <v>194</v>
      </c>
      <c r="QO173">
        <v>0</v>
      </c>
      <c r="QP173">
        <v>18</v>
      </c>
      <c r="RV173">
        <f t="shared" si="5"/>
        <v>3</v>
      </c>
      <c r="RY173">
        <f t="shared" si="4"/>
        <v>12</v>
      </c>
    </row>
    <row r="174" spans="1:493" x14ac:dyDescent="0.3">
      <c r="A174">
        <v>71158</v>
      </c>
      <c r="B174">
        <v>219</v>
      </c>
      <c r="C174" t="s">
        <v>6793</v>
      </c>
      <c r="D174" t="s">
        <v>6793</v>
      </c>
      <c r="I174" t="s">
        <v>6793</v>
      </c>
      <c r="J174" t="s">
        <v>7516</v>
      </c>
      <c r="K174" t="s">
        <v>7516</v>
      </c>
      <c r="L174" t="s">
        <v>7515</v>
      </c>
      <c r="M174" t="s">
        <v>7515</v>
      </c>
      <c r="N174" t="s">
        <v>7515</v>
      </c>
      <c r="O174" t="s">
        <v>7515</v>
      </c>
      <c r="P174" t="s">
        <v>7515</v>
      </c>
      <c r="Q174" t="s">
        <v>7515</v>
      </c>
      <c r="R174" t="s">
        <v>7515</v>
      </c>
      <c r="S174" t="s">
        <v>7515</v>
      </c>
      <c r="T174" t="s">
        <v>7515</v>
      </c>
      <c r="U174" t="s">
        <v>7515</v>
      </c>
      <c r="V174" t="s">
        <v>7515</v>
      </c>
      <c r="W174" t="s">
        <v>7515</v>
      </c>
      <c r="X174" t="s">
        <v>7515</v>
      </c>
      <c r="Y174" t="s">
        <v>7515</v>
      </c>
      <c r="Z174" t="s">
        <v>7515</v>
      </c>
      <c r="AA174" t="s">
        <v>7515</v>
      </c>
      <c r="AB174" t="s">
        <v>7515</v>
      </c>
      <c r="AC174" t="s">
        <v>6796</v>
      </c>
      <c r="AK174" t="s">
        <v>6985</v>
      </c>
      <c r="AL174" t="s">
        <v>6793</v>
      </c>
      <c r="AM174" t="s">
        <v>6793</v>
      </c>
      <c r="AN174" t="s">
        <v>7680</v>
      </c>
      <c r="AO174">
        <v>10</v>
      </c>
      <c r="AP174">
        <v>30</v>
      </c>
      <c r="AQ174" t="s">
        <v>7568</v>
      </c>
      <c r="AT174" t="s">
        <v>6814</v>
      </c>
      <c r="AV174" t="s">
        <v>7518</v>
      </c>
      <c r="AW174" t="s">
        <v>7588</v>
      </c>
      <c r="AX174" t="s">
        <v>6794</v>
      </c>
      <c r="AY174" t="s">
        <v>6794</v>
      </c>
      <c r="AZ174" t="s">
        <v>6793</v>
      </c>
      <c r="BA174" t="s">
        <v>6793</v>
      </c>
      <c r="BC174" t="s">
        <v>6794</v>
      </c>
      <c r="BD174" t="s">
        <v>6794</v>
      </c>
      <c r="BE174" t="s">
        <v>6794</v>
      </c>
      <c r="BF174" t="s">
        <v>6793</v>
      </c>
      <c r="BG174" t="s">
        <v>6793</v>
      </c>
      <c r="BH174" t="s">
        <v>6794</v>
      </c>
      <c r="BI174" t="s">
        <v>7027</v>
      </c>
      <c r="BJ174" t="s">
        <v>7030</v>
      </c>
      <c r="BK174" t="s">
        <v>6794</v>
      </c>
      <c r="BM174">
        <v>60</v>
      </c>
      <c r="BN174" t="s">
        <v>7532</v>
      </c>
      <c r="BO174" t="s">
        <v>7533</v>
      </c>
      <c r="BP174" t="s">
        <v>7534</v>
      </c>
      <c r="BQ174" t="s">
        <v>7029</v>
      </c>
      <c r="BR174" t="s">
        <v>7561</v>
      </c>
      <c r="BS174" t="s">
        <v>7515</v>
      </c>
      <c r="BT174" t="s">
        <v>7515</v>
      </c>
      <c r="BU174" t="s">
        <v>7516</v>
      </c>
      <c r="BV174" t="s">
        <v>7515</v>
      </c>
      <c r="BW174" t="s">
        <v>7515</v>
      </c>
      <c r="BX174" t="s">
        <v>7515</v>
      </c>
      <c r="BY174" t="s">
        <v>7515</v>
      </c>
      <c r="BZ174" t="s">
        <v>7515</v>
      </c>
      <c r="CA174" t="s">
        <v>7515</v>
      </c>
      <c r="CB174" t="s">
        <v>7515</v>
      </c>
      <c r="CC174" t="s">
        <v>7515</v>
      </c>
      <c r="CD174" t="s">
        <v>7515</v>
      </c>
      <c r="CE174" t="s">
        <v>6794</v>
      </c>
      <c r="CI174" t="s">
        <v>6793</v>
      </c>
      <c r="CJ174" t="s">
        <v>6793</v>
      </c>
      <c r="CK174" t="s">
        <v>6794</v>
      </c>
      <c r="CL174" t="s">
        <v>6793</v>
      </c>
      <c r="CM174" t="s">
        <v>6793</v>
      </c>
      <c r="CN174" t="s">
        <v>6793</v>
      </c>
      <c r="CO174" t="s">
        <v>6794</v>
      </c>
      <c r="CP174" t="s">
        <v>6793</v>
      </c>
      <c r="CQ174" t="s">
        <v>6794</v>
      </c>
      <c r="CR174" t="s">
        <v>7520</v>
      </c>
      <c r="CS174" t="s">
        <v>7521</v>
      </c>
      <c r="CT174" t="s">
        <v>7522</v>
      </c>
      <c r="CU174" t="s">
        <v>6793</v>
      </c>
      <c r="CV174">
        <v>2</v>
      </c>
      <c r="CW174">
        <v>3</v>
      </c>
      <c r="CX174">
        <v>3</v>
      </c>
      <c r="CY174" t="s">
        <v>6794</v>
      </c>
      <c r="EC174">
        <v>1</v>
      </c>
      <c r="ED174" t="s">
        <v>7537</v>
      </c>
      <c r="EL174" t="s">
        <v>6794</v>
      </c>
      <c r="EV174" t="s">
        <v>6794</v>
      </c>
      <c r="PS174" t="s">
        <v>7527</v>
      </c>
      <c r="PT174" t="s">
        <v>7526</v>
      </c>
      <c r="PU174" t="s">
        <v>7526</v>
      </c>
      <c r="PV174" t="s">
        <v>7527</v>
      </c>
      <c r="PW174" t="s">
        <v>7516</v>
      </c>
      <c r="PX174" t="s">
        <v>7515</v>
      </c>
      <c r="PY174" t="s">
        <v>7515</v>
      </c>
      <c r="PZ174" t="s">
        <v>7515</v>
      </c>
      <c r="QA174" t="s">
        <v>7515</v>
      </c>
      <c r="QB174" t="s">
        <v>7515</v>
      </c>
      <c r="QC174" t="s">
        <v>7515</v>
      </c>
      <c r="QD174" t="s">
        <v>6966</v>
      </c>
      <c r="QE174" t="s">
        <v>7529</v>
      </c>
      <c r="QF174" t="s">
        <v>7528</v>
      </c>
      <c r="QG174" t="s">
        <v>7681</v>
      </c>
      <c r="QH174">
        <v>2008</v>
      </c>
      <c r="QI174">
        <v>2</v>
      </c>
      <c r="QJ174">
        <v>1</v>
      </c>
      <c r="QK174" s="329">
        <v>39506</v>
      </c>
      <c r="QL174">
        <v>1</v>
      </c>
      <c r="QM174">
        <v>0</v>
      </c>
      <c r="QN174" t="s">
        <v>212</v>
      </c>
      <c r="QO174">
        <v>2008</v>
      </c>
      <c r="QP174">
        <v>50</v>
      </c>
      <c r="RV174">
        <f t="shared" si="5"/>
        <v>1</v>
      </c>
      <c r="RY174">
        <f t="shared" si="4"/>
        <v>9</v>
      </c>
    </row>
    <row r="175" spans="1:493" x14ac:dyDescent="0.3">
      <c r="A175">
        <v>71159</v>
      </c>
      <c r="B175">
        <v>220</v>
      </c>
      <c r="C175" t="s">
        <v>6793</v>
      </c>
      <c r="D175" t="s">
        <v>6793</v>
      </c>
      <c r="I175" t="s">
        <v>6793</v>
      </c>
      <c r="J175" t="s">
        <v>7515</v>
      </c>
      <c r="K175" t="s">
        <v>7516</v>
      </c>
      <c r="L175" t="s">
        <v>7515</v>
      </c>
      <c r="M175" t="s">
        <v>7515</v>
      </c>
      <c r="N175" t="s">
        <v>7515</v>
      </c>
      <c r="O175" t="s">
        <v>7515</v>
      </c>
      <c r="P175" t="s">
        <v>7515</v>
      </c>
      <c r="Q175" t="s">
        <v>7515</v>
      </c>
      <c r="R175" t="s">
        <v>7515</v>
      </c>
      <c r="S175" t="s">
        <v>7515</v>
      </c>
      <c r="T175" t="s">
        <v>7515</v>
      </c>
      <c r="U175" t="s">
        <v>7515</v>
      </c>
      <c r="V175" t="s">
        <v>7515</v>
      </c>
      <c r="W175" t="s">
        <v>7515</v>
      </c>
      <c r="X175" t="s">
        <v>7515</v>
      </c>
      <c r="Y175" t="s">
        <v>7515</v>
      </c>
      <c r="Z175" t="s">
        <v>7515</v>
      </c>
      <c r="AA175" t="s">
        <v>7515</v>
      </c>
      <c r="AB175" t="s">
        <v>7515</v>
      </c>
      <c r="AC175" t="s">
        <v>7517</v>
      </c>
      <c r="AF175">
        <v>3</v>
      </c>
      <c r="AG175">
        <v>0</v>
      </c>
      <c r="AH175" t="s">
        <v>6845</v>
      </c>
      <c r="AK175" t="s">
        <v>6993</v>
      </c>
      <c r="AL175" t="s">
        <v>6794</v>
      </c>
      <c r="AM175" t="s">
        <v>6794</v>
      </c>
      <c r="AN175" t="s">
        <v>7680</v>
      </c>
      <c r="AO175">
        <v>0</v>
      </c>
      <c r="AP175">
        <v>5</v>
      </c>
      <c r="AQ175" t="s">
        <v>7568</v>
      </c>
      <c r="AT175" t="s">
        <v>6813</v>
      </c>
      <c r="AU175" t="s">
        <v>7531</v>
      </c>
      <c r="AV175" t="s">
        <v>6991</v>
      </c>
      <c r="AX175" t="s">
        <v>6794</v>
      </c>
      <c r="AY175" t="s">
        <v>6793</v>
      </c>
      <c r="AZ175" t="s">
        <v>6793</v>
      </c>
      <c r="BA175" t="s">
        <v>6794</v>
      </c>
      <c r="BC175" t="s">
        <v>6793</v>
      </c>
      <c r="BD175" t="s">
        <v>6793</v>
      </c>
      <c r="BE175" t="s">
        <v>6794</v>
      </c>
      <c r="BF175" t="s">
        <v>6794</v>
      </c>
      <c r="BG175" t="s">
        <v>6794</v>
      </c>
      <c r="BH175" t="s">
        <v>6794</v>
      </c>
      <c r="BI175" t="s">
        <v>7022</v>
      </c>
      <c r="BJ175" t="s">
        <v>7021</v>
      </c>
      <c r="BK175" t="s">
        <v>6794</v>
      </c>
      <c r="BM175" t="s">
        <v>7547</v>
      </c>
      <c r="BN175" t="s">
        <v>6</v>
      </c>
      <c r="BO175" t="s">
        <v>7533</v>
      </c>
      <c r="BP175" t="s">
        <v>6</v>
      </c>
      <c r="BQ175" t="s">
        <v>7559</v>
      </c>
      <c r="BR175" t="s">
        <v>7594</v>
      </c>
      <c r="BS175" t="s">
        <v>7515</v>
      </c>
      <c r="BT175" t="s">
        <v>7515</v>
      </c>
      <c r="BU175" t="s">
        <v>7516</v>
      </c>
      <c r="BV175" t="s">
        <v>7515</v>
      </c>
      <c r="BW175" t="s">
        <v>7515</v>
      </c>
      <c r="BX175" t="s">
        <v>7515</v>
      </c>
      <c r="BY175" t="s">
        <v>7515</v>
      </c>
      <c r="BZ175" t="s">
        <v>7515</v>
      </c>
      <c r="CA175" t="s">
        <v>7515</v>
      </c>
      <c r="CB175" t="s">
        <v>7515</v>
      </c>
      <c r="CC175" t="s">
        <v>7515</v>
      </c>
      <c r="CD175" t="s">
        <v>7515</v>
      </c>
      <c r="CE175" t="s">
        <v>6794</v>
      </c>
      <c r="CI175" t="s">
        <v>6793</v>
      </c>
      <c r="CJ175" t="s">
        <v>6793</v>
      </c>
      <c r="CK175" t="s">
        <v>6794</v>
      </c>
      <c r="CL175" t="s">
        <v>6793</v>
      </c>
      <c r="CM175" t="s">
        <v>6794</v>
      </c>
      <c r="CN175" t="s">
        <v>6793</v>
      </c>
      <c r="CO175" t="s">
        <v>6794</v>
      </c>
      <c r="CP175" t="s">
        <v>6793</v>
      </c>
      <c r="CQ175" t="s">
        <v>6794</v>
      </c>
      <c r="CR175" t="s">
        <v>7545</v>
      </c>
      <c r="CS175" t="s">
        <v>7521</v>
      </c>
      <c r="CT175" t="s">
        <v>7522</v>
      </c>
      <c r="CU175" t="s">
        <v>6794</v>
      </c>
      <c r="CV175">
        <v>2</v>
      </c>
      <c r="CW175">
        <v>2</v>
      </c>
      <c r="CX175">
        <v>1</v>
      </c>
      <c r="EC175">
        <v>3</v>
      </c>
      <c r="EE175">
        <v>0</v>
      </c>
      <c r="EF175">
        <v>0</v>
      </c>
      <c r="EG175">
        <v>1</v>
      </c>
      <c r="EH175">
        <v>0</v>
      </c>
      <c r="EI175">
        <v>0</v>
      </c>
      <c r="EJ175">
        <v>2</v>
      </c>
      <c r="EK175">
        <v>0</v>
      </c>
      <c r="EV175" t="s">
        <v>6793</v>
      </c>
      <c r="GP175" t="s">
        <v>7524</v>
      </c>
      <c r="GQ175" t="s">
        <v>7680</v>
      </c>
      <c r="GR175">
        <v>5</v>
      </c>
      <c r="GS175">
        <v>2008</v>
      </c>
      <c r="GW175" t="s">
        <v>6794</v>
      </c>
      <c r="PS175" t="s">
        <v>6</v>
      </c>
      <c r="PT175" t="s">
        <v>7526</v>
      </c>
      <c r="PU175" t="s">
        <v>7526</v>
      </c>
      <c r="PV175" t="s">
        <v>7527</v>
      </c>
      <c r="PW175" t="s">
        <v>7515</v>
      </c>
      <c r="PX175" t="s">
        <v>7515</v>
      </c>
      <c r="PY175" t="s">
        <v>7515</v>
      </c>
      <c r="PZ175" t="s">
        <v>7515</v>
      </c>
      <c r="QA175" t="s">
        <v>7515</v>
      </c>
      <c r="QB175" t="s">
        <v>7515</v>
      </c>
      <c r="QC175" t="s">
        <v>7516</v>
      </c>
      <c r="QD175" t="s">
        <v>7548</v>
      </c>
      <c r="QE175" t="s">
        <v>7539</v>
      </c>
      <c r="QF175" t="s">
        <v>7528</v>
      </c>
      <c r="QG175" t="s">
        <v>7681</v>
      </c>
      <c r="QH175">
        <v>2008</v>
      </c>
      <c r="QI175">
        <v>8</v>
      </c>
      <c r="QJ175">
        <v>1</v>
      </c>
      <c r="QK175" s="329">
        <v>39675</v>
      </c>
      <c r="QL175">
        <v>0</v>
      </c>
      <c r="QM175">
        <v>1</v>
      </c>
      <c r="QN175" t="s">
        <v>212</v>
      </c>
      <c r="QO175">
        <v>2008</v>
      </c>
      <c r="QP175">
        <v>50</v>
      </c>
      <c r="QR175">
        <v>0</v>
      </c>
      <c r="QS175">
        <v>0</v>
      </c>
      <c r="QT175">
        <v>0</v>
      </c>
      <c r="QU175">
        <v>0</v>
      </c>
      <c r="QV175">
        <v>0</v>
      </c>
      <c r="QW175">
        <v>0</v>
      </c>
      <c r="QX175">
        <v>1</v>
      </c>
      <c r="QY175">
        <v>0</v>
      </c>
      <c r="QZ175">
        <v>0</v>
      </c>
      <c r="RA175">
        <v>0</v>
      </c>
      <c r="RB175">
        <v>0</v>
      </c>
      <c r="RC175">
        <v>0</v>
      </c>
      <c r="RD175">
        <v>0</v>
      </c>
      <c r="RE175">
        <v>0</v>
      </c>
      <c r="RF175">
        <v>0</v>
      </c>
      <c r="RG175">
        <v>0</v>
      </c>
      <c r="RH175">
        <v>0</v>
      </c>
      <c r="RI175">
        <v>0</v>
      </c>
      <c r="RJ175">
        <v>0</v>
      </c>
      <c r="RK175">
        <v>0</v>
      </c>
      <c r="RL175">
        <v>0</v>
      </c>
      <c r="RM175">
        <v>0</v>
      </c>
      <c r="RN175">
        <v>0</v>
      </c>
      <c r="RO175">
        <v>0</v>
      </c>
      <c r="RP175">
        <v>0</v>
      </c>
      <c r="RQ175">
        <v>0</v>
      </c>
      <c r="RR175">
        <v>0</v>
      </c>
      <c r="RS175">
        <v>0</v>
      </c>
      <c r="RT175">
        <v>0</v>
      </c>
      <c r="RU175">
        <v>0</v>
      </c>
      <c r="RV175">
        <f t="shared" si="5"/>
        <v>5</v>
      </c>
      <c r="RY175">
        <f t="shared" si="4"/>
        <v>5</v>
      </c>
    </row>
    <row r="176" spans="1:493" x14ac:dyDescent="0.3">
      <c r="A176">
        <v>71160</v>
      </c>
      <c r="B176">
        <v>223</v>
      </c>
      <c r="C176" t="s">
        <v>6793</v>
      </c>
      <c r="D176" t="s">
        <v>6793</v>
      </c>
      <c r="I176" t="s">
        <v>6793</v>
      </c>
      <c r="J176" t="s">
        <v>7516</v>
      </c>
      <c r="K176" t="s">
        <v>7516</v>
      </c>
      <c r="L176" t="s">
        <v>7515</v>
      </c>
      <c r="M176" t="s">
        <v>7515</v>
      </c>
      <c r="N176" t="s">
        <v>7515</v>
      </c>
      <c r="O176" t="s">
        <v>7515</v>
      </c>
      <c r="P176" t="s">
        <v>7515</v>
      </c>
      <c r="Q176" t="s">
        <v>7515</v>
      </c>
      <c r="R176" t="s">
        <v>7515</v>
      </c>
      <c r="S176" t="s">
        <v>7515</v>
      </c>
      <c r="T176" t="s">
        <v>7515</v>
      </c>
      <c r="U176" t="s">
        <v>7515</v>
      </c>
      <c r="V176" t="s">
        <v>7515</v>
      </c>
      <c r="W176" t="s">
        <v>7515</v>
      </c>
      <c r="X176" t="s">
        <v>7515</v>
      </c>
      <c r="Y176" t="s">
        <v>7515</v>
      </c>
      <c r="Z176" t="s">
        <v>7515</v>
      </c>
      <c r="AA176" t="s">
        <v>7515</v>
      </c>
      <c r="AB176" t="s">
        <v>7515</v>
      </c>
      <c r="AC176" t="s">
        <v>7517</v>
      </c>
      <c r="AF176">
        <v>0</v>
      </c>
      <c r="AG176">
        <v>12</v>
      </c>
      <c r="AH176" t="s">
        <v>6845</v>
      </c>
      <c r="AK176" t="s">
        <v>6993</v>
      </c>
      <c r="AL176" t="s">
        <v>6794</v>
      </c>
      <c r="AM176" t="s">
        <v>6794</v>
      </c>
      <c r="AN176" t="s">
        <v>7680</v>
      </c>
      <c r="AO176">
        <v>0</v>
      </c>
      <c r="AP176">
        <v>20</v>
      </c>
      <c r="AQ176" t="s">
        <v>7568</v>
      </c>
      <c r="AT176" t="s">
        <v>6814</v>
      </c>
      <c r="AV176" t="s">
        <v>7518</v>
      </c>
      <c r="AW176" t="s">
        <v>7588</v>
      </c>
      <c r="AX176" t="s">
        <v>6794</v>
      </c>
      <c r="AY176" t="s">
        <v>6794</v>
      </c>
      <c r="AZ176" t="s">
        <v>6793</v>
      </c>
      <c r="BA176" t="s">
        <v>6794</v>
      </c>
      <c r="BC176" t="s">
        <v>6793</v>
      </c>
      <c r="BD176" t="s">
        <v>6794</v>
      </c>
      <c r="BE176" t="s">
        <v>6794</v>
      </c>
      <c r="BF176" t="s">
        <v>6793</v>
      </c>
      <c r="BG176" t="s">
        <v>6794</v>
      </c>
      <c r="BH176" t="s">
        <v>6794</v>
      </c>
      <c r="BI176" t="s">
        <v>7029</v>
      </c>
      <c r="BJ176" t="s">
        <v>7025</v>
      </c>
      <c r="BK176" t="s">
        <v>6794</v>
      </c>
      <c r="BM176">
        <v>0</v>
      </c>
      <c r="BN176" t="s">
        <v>7532</v>
      </c>
      <c r="BO176" t="s">
        <v>7533</v>
      </c>
      <c r="BP176" t="s">
        <v>7554</v>
      </c>
      <c r="BQ176" t="s">
        <v>7559</v>
      </c>
      <c r="BR176" t="s">
        <v>7543</v>
      </c>
      <c r="BS176" t="s">
        <v>7515</v>
      </c>
      <c r="BT176" t="s">
        <v>7515</v>
      </c>
      <c r="BU176" t="s">
        <v>7516</v>
      </c>
      <c r="BV176" t="s">
        <v>7515</v>
      </c>
      <c r="BW176" t="s">
        <v>7515</v>
      </c>
      <c r="BX176" t="s">
        <v>7515</v>
      </c>
      <c r="BY176" t="s">
        <v>7515</v>
      </c>
      <c r="BZ176" t="s">
        <v>7515</v>
      </c>
      <c r="CA176" t="s">
        <v>7515</v>
      </c>
      <c r="CB176" t="s">
        <v>7515</v>
      </c>
      <c r="CC176" t="s">
        <v>7515</v>
      </c>
      <c r="CD176" t="s">
        <v>7515</v>
      </c>
      <c r="CE176" t="s">
        <v>6794</v>
      </c>
      <c r="CI176" t="s">
        <v>6793</v>
      </c>
      <c r="CJ176" t="s">
        <v>6793</v>
      </c>
      <c r="CK176" t="s">
        <v>6793</v>
      </c>
      <c r="CL176" t="s">
        <v>6793</v>
      </c>
      <c r="CM176" t="s">
        <v>6793</v>
      </c>
      <c r="CN176" t="s">
        <v>6794</v>
      </c>
      <c r="CO176" t="s">
        <v>6794</v>
      </c>
      <c r="CP176" t="s">
        <v>6793</v>
      </c>
      <c r="CQ176" t="s">
        <v>6794</v>
      </c>
      <c r="CR176" t="s">
        <v>7520</v>
      </c>
      <c r="CS176" t="s">
        <v>7521</v>
      </c>
      <c r="CT176" t="s">
        <v>7570</v>
      </c>
      <c r="CU176" t="s">
        <v>6793</v>
      </c>
      <c r="CV176">
        <v>4</v>
      </c>
      <c r="CW176">
        <v>5</v>
      </c>
      <c r="CX176">
        <v>4</v>
      </c>
      <c r="CY176" t="s">
        <v>6793</v>
      </c>
      <c r="CZ176">
        <v>1</v>
      </c>
      <c r="DA176" t="s">
        <v>7680</v>
      </c>
      <c r="DB176">
        <v>1</v>
      </c>
      <c r="DC176">
        <v>2005</v>
      </c>
      <c r="DD176" t="s">
        <v>7577</v>
      </c>
      <c r="DE176" t="s">
        <v>7680</v>
      </c>
      <c r="DF176">
        <v>12</v>
      </c>
      <c r="DG176">
        <v>2005</v>
      </c>
      <c r="EC176">
        <v>5</v>
      </c>
      <c r="EE176">
        <v>1</v>
      </c>
      <c r="EF176">
        <v>2</v>
      </c>
      <c r="EG176">
        <v>0</v>
      </c>
      <c r="EH176">
        <v>0</v>
      </c>
      <c r="EI176">
        <v>2</v>
      </c>
      <c r="EJ176">
        <v>0</v>
      </c>
      <c r="EK176">
        <v>0</v>
      </c>
      <c r="EL176" t="s">
        <v>6794</v>
      </c>
      <c r="EV176" t="s">
        <v>6794</v>
      </c>
      <c r="PS176" t="s">
        <v>7582</v>
      </c>
      <c r="PT176" t="s">
        <v>7526</v>
      </c>
      <c r="PU176" t="s">
        <v>7526</v>
      </c>
      <c r="PV176" t="s">
        <v>7582</v>
      </c>
      <c r="PW176" t="s">
        <v>7516</v>
      </c>
      <c r="PX176" t="s">
        <v>7515</v>
      </c>
      <c r="PY176" t="s">
        <v>7515</v>
      </c>
      <c r="PZ176" t="s">
        <v>7515</v>
      </c>
      <c r="QA176" t="s">
        <v>7515</v>
      </c>
      <c r="QB176" t="s">
        <v>7515</v>
      </c>
      <c r="QC176" t="s">
        <v>7515</v>
      </c>
      <c r="QD176" t="s">
        <v>7528</v>
      </c>
      <c r="QE176" t="s">
        <v>7529</v>
      </c>
      <c r="QF176" t="s">
        <v>7528</v>
      </c>
      <c r="QG176" t="s">
        <v>7681</v>
      </c>
      <c r="QH176">
        <v>2008</v>
      </c>
      <c r="QI176">
        <v>10</v>
      </c>
      <c r="QJ176">
        <v>1</v>
      </c>
      <c r="QK176" s="329">
        <v>39742</v>
      </c>
      <c r="QL176">
        <v>0</v>
      </c>
      <c r="QM176">
        <v>1</v>
      </c>
      <c r="QN176" t="s">
        <v>212</v>
      </c>
      <c r="QO176">
        <v>2008</v>
      </c>
      <c r="QP176">
        <v>50</v>
      </c>
      <c r="RV176">
        <f t="shared" si="5"/>
        <v>2</v>
      </c>
      <c r="RY176">
        <f t="shared" si="4"/>
        <v>6</v>
      </c>
    </row>
    <row r="177" spans="1:493" x14ac:dyDescent="0.3">
      <c r="A177">
        <v>71161</v>
      </c>
      <c r="B177">
        <v>224</v>
      </c>
      <c r="C177" t="s">
        <v>6793</v>
      </c>
      <c r="D177" t="s">
        <v>6793</v>
      </c>
      <c r="I177" t="s">
        <v>6793</v>
      </c>
      <c r="J177" t="s">
        <v>7516</v>
      </c>
      <c r="K177" t="s">
        <v>7515</v>
      </c>
      <c r="L177" t="s">
        <v>7515</v>
      </c>
      <c r="M177" t="s">
        <v>7515</v>
      </c>
      <c r="N177" t="s">
        <v>7515</v>
      </c>
      <c r="O177" t="s">
        <v>7515</v>
      </c>
      <c r="P177" t="s">
        <v>7515</v>
      </c>
      <c r="Q177" t="s">
        <v>7515</v>
      </c>
      <c r="R177" t="s">
        <v>7515</v>
      </c>
      <c r="S177" t="s">
        <v>7515</v>
      </c>
      <c r="T177" t="s">
        <v>7515</v>
      </c>
      <c r="U177" t="s">
        <v>7515</v>
      </c>
      <c r="V177" t="s">
        <v>7515</v>
      </c>
      <c r="W177" t="s">
        <v>7515</v>
      </c>
      <c r="X177" t="s">
        <v>7515</v>
      </c>
      <c r="Y177" t="s">
        <v>7515</v>
      </c>
      <c r="Z177" t="s">
        <v>7515</v>
      </c>
      <c r="AA177" t="s">
        <v>7515</v>
      </c>
      <c r="AB177" t="s">
        <v>7515</v>
      </c>
      <c r="AC177" t="s">
        <v>7517</v>
      </c>
      <c r="AF177" t="s">
        <v>7547</v>
      </c>
      <c r="AG177" t="s">
        <v>7547</v>
      </c>
      <c r="AH177" t="s">
        <v>7560</v>
      </c>
      <c r="AK177" t="s">
        <v>6993</v>
      </c>
      <c r="AL177" t="s">
        <v>6793</v>
      </c>
      <c r="AM177" t="s">
        <v>6794</v>
      </c>
      <c r="AN177" t="s">
        <v>7680</v>
      </c>
      <c r="AO177">
        <v>0</v>
      </c>
      <c r="AP177">
        <v>3</v>
      </c>
      <c r="AQ177" t="s">
        <v>31</v>
      </c>
      <c r="AT177" t="s">
        <v>6814</v>
      </c>
      <c r="AV177" t="s">
        <v>6991</v>
      </c>
      <c r="AW177" t="s">
        <v>7551</v>
      </c>
      <c r="AX177" t="s">
        <v>6793</v>
      </c>
      <c r="AY177" t="s">
        <v>6793</v>
      </c>
      <c r="AZ177" t="s">
        <v>6793</v>
      </c>
      <c r="BA177" t="s">
        <v>6793</v>
      </c>
      <c r="BC177" t="s">
        <v>6793</v>
      </c>
      <c r="BD177" t="s">
        <v>6793</v>
      </c>
      <c r="BE177" t="s">
        <v>6794</v>
      </c>
      <c r="BF177" t="s">
        <v>6793</v>
      </c>
      <c r="BG177" t="s">
        <v>6793</v>
      </c>
      <c r="BH177" t="s">
        <v>6794</v>
      </c>
      <c r="BI177" t="s">
        <v>7029</v>
      </c>
      <c r="BJ177" t="s">
        <v>7021</v>
      </c>
      <c r="BK177" t="s">
        <v>6794</v>
      </c>
      <c r="BM177">
        <v>25</v>
      </c>
      <c r="BN177" t="s">
        <v>6</v>
      </c>
      <c r="BO177" t="s">
        <v>7533</v>
      </c>
      <c r="BP177" t="s">
        <v>6</v>
      </c>
      <c r="BQ177" t="s">
        <v>7559</v>
      </c>
      <c r="BR177" t="s">
        <v>7543</v>
      </c>
      <c r="BS177" t="s">
        <v>7516</v>
      </c>
      <c r="BT177" t="s">
        <v>7515</v>
      </c>
      <c r="BU177" t="s">
        <v>7515</v>
      </c>
      <c r="BV177" t="s">
        <v>7515</v>
      </c>
      <c r="BW177" t="s">
        <v>7515</v>
      </c>
      <c r="BX177" t="s">
        <v>7515</v>
      </c>
      <c r="BY177" t="s">
        <v>7515</v>
      </c>
      <c r="BZ177" t="s">
        <v>7515</v>
      </c>
      <c r="CA177" t="s">
        <v>7515</v>
      </c>
      <c r="CB177" t="s">
        <v>7515</v>
      </c>
      <c r="CC177" t="s">
        <v>7515</v>
      </c>
      <c r="CD177" t="s">
        <v>7515</v>
      </c>
      <c r="CE177" t="s">
        <v>6794</v>
      </c>
      <c r="CI177" t="s">
        <v>6793</v>
      </c>
      <c r="CJ177" t="s">
        <v>6793</v>
      </c>
      <c r="CK177" t="s">
        <v>6794</v>
      </c>
      <c r="CL177" t="s">
        <v>6793</v>
      </c>
      <c r="CM177" t="s">
        <v>6794</v>
      </c>
      <c r="CN177" t="s">
        <v>6794</v>
      </c>
      <c r="CO177" t="s">
        <v>6794</v>
      </c>
      <c r="CP177" t="s">
        <v>6793</v>
      </c>
      <c r="CQ177" t="s">
        <v>6793</v>
      </c>
      <c r="CR177" t="s">
        <v>7520</v>
      </c>
      <c r="CS177" t="s">
        <v>7521</v>
      </c>
      <c r="CT177" t="s">
        <v>6966</v>
      </c>
      <c r="CU177" t="s">
        <v>6793</v>
      </c>
      <c r="CV177">
        <v>2</v>
      </c>
      <c r="CW177">
        <v>3</v>
      </c>
      <c r="CX177">
        <v>2</v>
      </c>
      <c r="CY177" t="s">
        <v>6794</v>
      </c>
      <c r="EC177">
        <v>5</v>
      </c>
      <c r="EE177">
        <v>2</v>
      </c>
      <c r="EF177">
        <v>1</v>
      </c>
      <c r="EG177">
        <v>2</v>
      </c>
      <c r="EH177">
        <v>0</v>
      </c>
      <c r="EI177">
        <v>0</v>
      </c>
      <c r="EJ177">
        <v>0</v>
      </c>
      <c r="EK177">
        <v>0</v>
      </c>
      <c r="EL177" t="s">
        <v>6793</v>
      </c>
      <c r="EM177" t="s">
        <v>6859</v>
      </c>
      <c r="EN177">
        <v>1</v>
      </c>
      <c r="EP177" t="s">
        <v>7683</v>
      </c>
      <c r="EQ177">
        <v>2007</v>
      </c>
      <c r="ER177" t="s">
        <v>7684</v>
      </c>
      <c r="EV177" t="s">
        <v>6794</v>
      </c>
      <c r="PS177" t="s">
        <v>7526</v>
      </c>
      <c r="PT177" t="s">
        <v>7526</v>
      </c>
      <c r="PU177" t="s">
        <v>7526</v>
      </c>
      <c r="PV177" t="s">
        <v>7526</v>
      </c>
      <c r="PW177" t="s">
        <v>7515</v>
      </c>
      <c r="PX177" t="s">
        <v>7515</v>
      </c>
      <c r="PY177" t="s">
        <v>7515</v>
      </c>
      <c r="PZ177" t="s">
        <v>7516</v>
      </c>
      <c r="QA177" t="s">
        <v>7515</v>
      </c>
      <c r="QB177" t="s">
        <v>7515</v>
      </c>
      <c r="QC177" t="s">
        <v>7515</v>
      </c>
      <c r="QD177" t="s">
        <v>7548</v>
      </c>
      <c r="QE177" t="s">
        <v>7539</v>
      </c>
      <c r="QF177" t="s">
        <v>7528</v>
      </c>
      <c r="QG177" t="s">
        <v>7681</v>
      </c>
      <c r="QH177">
        <v>2008</v>
      </c>
      <c r="QI177">
        <v>1</v>
      </c>
      <c r="QJ177">
        <v>1</v>
      </c>
      <c r="QK177" s="329">
        <v>39465</v>
      </c>
      <c r="QL177">
        <v>0</v>
      </c>
      <c r="QM177">
        <v>1</v>
      </c>
      <c r="QN177" t="s">
        <v>212</v>
      </c>
      <c r="QO177">
        <v>2008</v>
      </c>
      <c r="QP177">
        <v>50</v>
      </c>
      <c r="RV177">
        <f t="shared" si="5"/>
        <v>6</v>
      </c>
      <c r="RY177">
        <f t="shared" si="4"/>
        <v>6</v>
      </c>
    </row>
    <row r="178" spans="1:493" x14ac:dyDescent="0.3">
      <c r="A178">
        <v>71162</v>
      </c>
      <c r="B178">
        <v>225</v>
      </c>
      <c r="C178" t="s">
        <v>6793</v>
      </c>
      <c r="D178" t="s">
        <v>6793</v>
      </c>
      <c r="I178" t="s">
        <v>6793</v>
      </c>
      <c r="J178" t="s">
        <v>7516</v>
      </c>
      <c r="K178" t="s">
        <v>7515</v>
      </c>
      <c r="L178" t="s">
        <v>7515</v>
      </c>
      <c r="M178" t="s">
        <v>7515</v>
      </c>
      <c r="N178" t="s">
        <v>7515</v>
      </c>
      <c r="O178" t="s">
        <v>7515</v>
      </c>
      <c r="P178" t="s">
        <v>7515</v>
      </c>
      <c r="Q178" t="s">
        <v>7515</v>
      </c>
      <c r="R178" t="s">
        <v>7515</v>
      </c>
      <c r="S178" t="s">
        <v>7515</v>
      </c>
      <c r="T178" t="s">
        <v>7516</v>
      </c>
      <c r="U178" t="s">
        <v>7515</v>
      </c>
      <c r="V178" t="s">
        <v>7515</v>
      </c>
      <c r="W178" t="s">
        <v>7515</v>
      </c>
      <c r="X178" t="s">
        <v>7515</v>
      </c>
      <c r="Y178" t="s">
        <v>7515</v>
      </c>
      <c r="Z178" t="s">
        <v>7515</v>
      </c>
      <c r="AA178" t="s">
        <v>7515</v>
      </c>
      <c r="AB178" t="s">
        <v>7515</v>
      </c>
      <c r="AC178" t="s">
        <v>6796</v>
      </c>
      <c r="AK178" t="s">
        <v>6985</v>
      </c>
      <c r="AL178" t="s">
        <v>31</v>
      </c>
      <c r="AM178" t="s">
        <v>31</v>
      </c>
      <c r="AN178" t="s">
        <v>7680</v>
      </c>
      <c r="AO178">
        <v>0</v>
      </c>
      <c r="AP178">
        <v>16</v>
      </c>
      <c r="AQ178" t="s">
        <v>6988</v>
      </c>
      <c r="AR178" t="s">
        <v>6793</v>
      </c>
      <c r="AS178" t="s">
        <v>6793</v>
      </c>
      <c r="AT178" t="s">
        <v>6813</v>
      </c>
      <c r="AU178" t="s">
        <v>7531</v>
      </c>
      <c r="AV178" t="s">
        <v>6991</v>
      </c>
      <c r="AX178" t="s">
        <v>6794</v>
      </c>
      <c r="AY178" t="s">
        <v>6794</v>
      </c>
      <c r="AZ178" t="s">
        <v>6794</v>
      </c>
      <c r="BA178" t="s">
        <v>6793</v>
      </c>
      <c r="BB178" t="s">
        <v>6794</v>
      </c>
      <c r="BC178" t="s">
        <v>6794</v>
      </c>
      <c r="BD178" t="s">
        <v>6794</v>
      </c>
      <c r="BE178" t="s">
        <v>6793</v>
      </c>
      <c r="BF178" t="s">
        <v>6794</v>
      </c>
      <c r="BG178" t="s">
        <v>6793</v>
      </c>
      <c r="BH178" t="s">
        <v>6794</v>
      </c>
      <c r="BI178" t="s">
        <v>7031</v>
      </c>
      <c r="BJ178" t="s">
        <v>7021</v>
      </c>
      <c r="BK178" t="s">
        <v>6794</v>
      </c>
      <c r="BM178" t="s">
        <v>31</v>
      </c>
      <c r="BN178" t="s">
        <v>6</v>
      </c>
      <c r="BO178" t="s">
        <v>31</v>
      </c>
      <c r="BP178" t="s">
        <v>6</v>
      </c>
      <c r="BQ178" t="s">
        <v>7024</v>
      </c>
      <c r="BR178" t="s">
        <v>7543</v>
      </c>
      <c r="BS178" t="s">
        <v>7515</v>
      </c>
      <c r="BT178" t="s">
        <v>7516</v>
      </c>
      <c r="BU178" t="s">
        <v>7515</v>
      </c>
      <c r="BV178" t="s">
        <v>7515</v>
      </c>
      <c r="BW178" t="s">
        <v>7515</v>
      </c>
      <c r="BX178" t="s">
        <v>7515</v>
      </c>
      <c r="BY178" t="s">
        <v>7515</v>
      </c>
      <c r="BZ178" t="s">
        <v>7515</v>
      </c>
      <c r="CA178" t="s">
        <v>7515</v>
      </c>
      <c r="CB178" t="s">
        <v>7515</v>
      </c>
      <c r="CC178" t="s">
        <v>7515</v>
      </c>
      <c r="CD178" t="s">
        <v>7515</v>
      </c>
      <c r="CE178" t="s">
        <v>6794</v>
      </c>
      <c r="CI178" t="s">
        <v>6793</v>
      </c>
      <c r="CJ178" t="s">
        <v>6793</v>
      </c>
      <c r="CK178" t="s">
        <v>6794</v>
      </c>
      <c r="CL178" t="s">
        <v>6793</v>
      </c>
      <c r="CM178" t="s">
        <v>6794</v>
      </c>
      <c r="CN178" t="s">
        <v>6794</v>
      </c>
      <c r="CO178" t="s">
        <v>6794</v>
      </c>
      <c r="CP178" t="s">
        <v>6793</v>
      </c>
      <c r="CQ178" t="s">
        <v>6793</v>
      </c>
      <c r="CR178" t="s">
        <v>7520</v>
      </c>
      <c r="CS178" t="s">
        <v>7521</v>
      </c>
      <c r="CT178" t="s">
        <v>7570</v>
      </c>
      <c r="CU178" t="s">
        <v>6793</v>
      </c>
      <c r="CV178">
        <v>3</v>
      </c>
      <c r="CW178">
        <v>3</v>
      </c>
      <c r="CX178">
        <v>3</v>
      </c>
      <c r="CY178" t="s">
        <v>6794</v>
      </c>
      <c r="EC178">
        <v>3</v>
      </c>
      <c r="EE178">
        <v>2</v>
      </c>
      <c r="EF178">
        <v>0</v>
      </c>
      <c r="EG178">
        <v>0</v>
      </c>
      <c r="EH178">
        <v>0</v>
      </c>
      <c r="EI178">
        <v>0</v>
      </c>
      <c r="EJ178">
        <v>1</v>
      </c>
      <c r="EK178">
        <v>0</v>
      </c>
      <c r="EL178" t="s">
        <v>6794</v>
      </c>
      <c r="EV178" t="s">
        <v>6794</v>
      </c>
      <c r="PS178" t="s">
        <v>31</v>
      </c>
      <c r="PT178" t="s">
        <v>7526</v>
      </c>
      <c r="PU178" t="s">
        <v>7526</v>
      </c>
      <c r="PV178" t="s">
        <v>7526</v>
      </c>
      <c r="PW178" t="s">
        <v>7515</v>
      </c>
      <c r="PX178" t="s">
        <v>7515</v>
      </c>
      <c r="PY178" t="s">
        <v>7515</v>
      </c>
      <c r="PZ178" t="s">
        <v>7515</v>
      </c>
      <c r="QA178" t="s">
        <v>7515</v>
      </c>
      <c r="QB178" t="s">
        <v>7515</v>
      </c>
      <c r="QC178" t="s">
        <v>7516</v>
      </c>
      <c r="QD178" t="s">
        <v>7528</v>
      </c>
      <c r="QE178" t="s">
        <v>7529</v>
      </c>
      <c r="QF178" t="s">
        <v>7528</v>
      </c>
      <c r="QG178" t="s">
        <v>7681</v>
      </c>
      <c r="QH178">
        <v>2008</v>
      </c>
      <c r="QI178">
        <v>11</v>
      </c>
      <c r="QJ178">
        <v>1</v>
      </c>
      <c r="QK178" s="329">
        <v>39777</v>
      </c>
      <c r="QL178">
        <v>1</v>
      </c>
      <c r="QM178">
        <v>0</v>
      </c>
      <c r="QN178" t="s">
        <v>194</v>
      </c>
      <c r="QO178">
        <v>0</v>
      </c>
      <c r="QP178">
        <v>35</v>
      </c>
      <c r="RV178">
        <f t="shared" si="5"/>
        <v>3</v>
      </c>
      <c r="RY178">
        <f t="shared" si="4"/>
        <v>3</v>
      </c>
    </row>
    <row r="179" spans="1:493" x14ac:dyDescent="0.3">
      <c r="A179">
        <v>71163</v>
      </c>
      <c r="B179">
        <v>226</v>
      </c>
      <c r="C179" t="s">
        <v>6793</v>
      </c>
      <c r="D179" t="s">
        <v>6793</v>
      </c>
      <c r="I179" t="s">
        <v>6793</v>
      </c>
      <c r="J179" t="s">
        <v>7515</v>
      </c>
      <c r="K179" t="s">
        <v>7515</v>
      </c>
      <c r="L179" t="s">
        <v>7515</v>
      </c>
      <c r="M179" t="s">
        <v>7515</v>
      </c>
      <c r="N179" t="s">
        <v>7515</v>
      </c>
      <c r="O179" t="s">
        <v>7515</v>
      </c>
      <c r="P179" t="s">
        <v>7515</v>
      </c>
      <c r="Q179" t="s">
        <v>7515</v>
      </c>
      <c r="R179" t="s">
        <v>7515</v>
      </c>
      <c r="S179" t="s">
        <v>7515</v>
      </c>
      <c r="T179" t="s">
        <v>7515</v>
      </c>
      <c r="U179" t="s">
        <v>7515</v>
      </c>
      <c r="V179" t="s">
        <v>7515</v>
      </c>
      <c r="W179" t="s">
        <v>7515</v>
      </c>
      <c r="X179" t="s">
        <v>7515</v>
      </c>
      <c r="Y179" t="s">
        <v>7516</v>
      </c>
      <c r="Z179" t="s">
        <v>7515</v>
      </c>
      <c r="AA179" t="s">
        <v>7515</v>
      </c>
      <c r="AB179" t="s">
        <v>7515</v>
      </c>
      <c r="AC179" t="s">
        <v>6796</v>
      </c>
      <c r="AK179" t="s">
        <v>6985</v>
      </c>
      <c r="AL179" t="s">
        <v>6793</v>
      </c>
      <c r="AM179" t="s">
        <v>6793</v>
      </c>
      <c r="AN179" t="s">
        <v>7687</v>
      </c>
      <c r="AQ179" t="s">
        <v>6988</v>
      </c>
      <c r="AR179" t="s">
        <v>6793</v>
      </c>
      <c r="AS179" t="s">
        <v>6793</v>
      </c>
      <c r="AT179" t="s">
        <v>6813</v>
      </c>
      <c r="AU179" t="s">
        <v>7531</v>
      </c>
      <c r="AV179" t="s">
        <v>7553</v>
      </c>
      <c r="AX179" t="s">
        <v>6794</v>
      </c>
      <c r="AY179" t="s">
        <v>6794</v>
      </c>
      <c r="AZ179" t="s">
        <v>6794</v>
      </c>
      <c r="BA179" t="s">
        <v>6794</v>
      </c>
      <c r="BB179" t="s">
        <v>6794</v>
      </c>
      <c r="BC179" t="s">
        <v>6793</v>
      </c>
      <c r="BD179" t="s">
        <v>6794</v>
      </c>
      <c r="BE179" t="s">
        <v>6794</v>
      </c>
      <c r="BF179" t="s">
        <v>6794</v>
      </c>
      <c r="BG179" t="s">
        <v>6794</v>
      </c>
      <c r="BH179" t="s">
        <v>6794</v>
      </c>
      <c r="BI179" t="s">
        <v>7025</v>
      </c>
      <c r="BJ179" t="s">
        <v>7022</v>
      </c>
      <c r="BK179" t="s">
        <v>6794</v>
      </c>
      <c r="BM179">
        <v>25</v>
      </c>
      <c r="BN179" t="s">
        <v>7532</v>
      </c>
      <c r="BO179" t="s">
        <v>7533</v>
      </c>
      <c r="BP179" t="s">
        <v>6</v>
      </c>
      <c r="BQ179" t="s">
        <v>7559</v>
      </c>
      <c r="BR179" t="s">
        <v>7543</v>
      </c>
      <c r="BS179" t="s">
        <v>7515</v>
      </c>
      <c r="BT179" t="s">
        <v>7515</v>
      </c>
      <c r="BU179" t="s">
        <v>7515</v>
      </c>
      <c r="BV179" t="s">
        <v>7515</v>
      </c>
      <c r="BW179" t="s">
        <v>7515</v>
      </c>
      <c r="BX179" t="s">
        <v>7515</v>
      </c>
      <c r="BY179" t="s">
        <v>7515</v>
      </c>
      <c r="BZ179" t="s">
        <v>7516</v>
      </c>
      <c r="CA179" t="s">
        <v>7515</v>
      </c>
      <c r="CB179" t="s">
        <v>7515</v>
      </c>
      <c r="CC179" t="s">
        <v>7515</v>
      </c>
      <c r="CD179" t="s">
        <v>7515</v>
      </c>
      <c r="CE179" t="s">
        <v>6794</v>
      </c>
      <c r="CI179" t="s">
        <v>6793</v>
      </c>
      <c r="CJ179" t="s">
        <v>6793</v>
      </c>
      <c r="CK179" t="s">
        <v>6794</v>
      </c>
      <c r="CL179" t="s">
        <v>6794</v>
      </c>
      <c r="CM179" t="s">
        <v>6794</v>
      </c>
      <c r="CN179" t="s">
        <v>6794</v>
      </c>
      <c r="CO179" t="s">
        <v>6794</v>
      </c>
      <c r="CP179" t="s">
        <v>6793</v>
      </c>
      <c r="CQ179" t="s">
        <v>6794</v>
      </c>
      <c r="CR179" t="s">
        <v>7520</v>
      </c>
      <c r="CS179" t="s">
        <v>7521</v>
      </c>
      <c r="CT179" t="s">
        <v>7602</v>
      </c>
      <c r="CU179" t="s">
        <v>6793</v>
      </c>
      <c r="CV179">
        <v>2</v>
      </c>
      <c r="CW179">
        <v>3</v>
      </c>
      <c r="CX179">
        <v>3</v>
      </c>
      <c r="CY179" t="s">
        <v>6794</v>
      </c>
      <c r="EC179">
        <v>1</v>
      </c>
      <c r="ED179" t="s">
        <v>7523</v>
      </c>
      <c r="EL179" t="s">
        <v>6794</v>
      </c>
      <c r="EV179" t="s">
        <v>6794</v>
      </c>
      <c r="PS179" t="s">
        <v>7526</v>
      </c>
      <c r="PT179" t="s">
        <v>7526</v>
      </c>
      <c r="PU179" t="s">
        <v>7527</v>
      </c>
      <c r="PV179" t="s">
        <v>7527</v>
      </c>
      <c r="PW179" t="s">
        <v>7516</v>
      </c>
      <c r="PX179" t="s">
        <v>7515</v>
      </c>
      <c r="PY179" t="s">
        <v>7515</v>
      </c>
      <c r="PZ179" t="s">
        <v>7515</v>
      </c>
      <c r="QA179" t="s">
        <v>7515</v>
      </c>
      <c r="QB179" t="s">
        <v>7515</v>
      </c>
      <c r="QC179" t="s">
        <v>7515</v>
      </c>
      <c r="QD179" t="s">
        <v>7528</v>
      </c>
      <c r="QE179" t="s">
        <v>7539</v>
      </c>
      <c r="QF179" t="s">
        <v>7528</v>
      </c>
      <c r="QG179" t="s">
        <v>7681</v>
      </c>
      <c r="QH179">
        <v>2008</v>
      </c>
      <c r="QI179">
        <v>8</v>
      </c>
      <c r="QJ179">
        <v>1</v>
      </c>
      <c r="QK179" s="329">
        <v>39687</v>
      </c>
      <c r="QL179">
        <v>1</v>
      </c>
      <c r="QM179">
        <v>0</v>
      </c>
      <c r="QN179" t="s">
        <v>194</v>
      </c>
      <c r="QO179">
        <v>0</v>
      </c>
      <c r="QP179">
        <v>88</v>
      </c>
      <c r="RV179">
        <f t="shared" si="5"/>
        <v>0</v>
      </c>
      <c r="RY179">
        <f t="shared" si="4"/>
        <v>1</v>
      </c>
    </row>
    <row r="180" spans="1:493" x14ac:dyDescent="0.3">
      <c r="A180">
        <v>71164</v>
      </c>
      <c r="B180">
        <v>229</v>
      </c>
      <c r="C180" t="s">
        <v>6793</v>
      </c>
      <c r="D180" t="s">
        <v>6793</v>
      </c>
      <c r="I180" t="s">
        <v>6793</v>
      </c>
      <c r="J180" t="s">
        <v>7515</v>
      </c>
      <c r="K180" t="s">
        <v>7515</v>
      </c>
      <c r="L180" t="s">
        <v>7515</v>
      </c>
      <c r="M180" t="s">
        <v>7515</v>
      </c>
      <c r="N180" t="s">
        <v>7515</v>
      </c>
      <c r="O180" t="s">
        <v>7515</v>
      </c>
      <c r="P180" t="s">
        <v>7515</v>
      </c>
      <c r="Q180" t="s">
        <v>7515</v>
      </c>
      <c r="R180" t="s">
        <v>7515</v>
      </c>
      <c r="S180" t="s">
        <v>7515</v>
      </c>
      <c r="T180" t="s">
        <v>7516</v>
      </c>
      <c r="U180" t="s">
        <v>7515</v>
      </c>
      <c r="V180" t="s">
        <v>7515</v>
      </c>
      <c r="W180" t="s">
        <v>7515</v>
      </c>
      <c r="X180" t="s">
        <v>7515</v>
      </c>
      <c r="Y180" t="s">
        <v>7515</v>
      </c>
      <c r="Z180" t="s">
        <v>7515</v>
      </c>
      <c r="AA180" t="s">
        <v>7515</v>
      </c>
      <c r="AB180" t="s">
        <v>7515</v>
      </c>
      <c r="AC180" t="s">
        <v>6796</v>
      </c>
      <c r="AK180" t="s">
        <v>6985</v>
      </c>
      <c r="AL180" t="s">
        <v>6793</v>
      </c>
      <c r="AM180" t="s">
        <v>6793</v>
      </c>
      <c r="AN180" t="s">
        <v>7680</v>
      </c>
      <c r="AO180">
        <v>0</v>
      </c>
      <c r="AP180">
        <v>15</v>
      </c>
      <c r="AQ180" t="s">
        <v>6988</v>
      </c>
      <c r="AR180" t="s">
        <v>6793</v>
      </c>
      <c r="AS180" t="s">
        <v>6793</v>
      </c>
      <c r="AT180" t="s">
        <v>6813</v>
      </c>
      <c r="AU180" t="s">
        <v>7531</v>
      </c>
      <c r="AV180" t="s">
        <v>6991</v>
      </c>
      <c r="AX180" t="s">
        <v>6794</v>
      </c>
      <c r="AY180" t="s">
        <v>6794</v>
      </c>
      <c r="AZ180" t="s">
        <v>6794</v>
      </c>
      <c r="BA180" t="s">
        <v>6794</v>
      </c>
      <c r="BB180" t="s">
        <v>6794</v>
      </c>
      <c r="BC180" t="s">
        <v>6793</v>
      </c>
      <c r="BD180" t="s">
        <v>6794</v>
      </c>
      <c r="BE180" t="s">
        <v>6794</v>
      </c>
      <c r="BF180" t="s">
        <v>6794</v>
      </c>
      <c r="BG180" t="s">
        <v>6794</v>
      </c>
      <c r="BH180" t="s">
        <v>6794</v>
      </c>
      <c r="BI180" t="s">
        <v>7025</v>
      </c>
      <c r="BJ180" t="s">
        <v>7686</v>
      </c>
      <c r="BK180" t="s">
        <v>6794</v>
      </c>
      <c r="BM180">
        <v>50</v>
      </c>
      <c r="BN180">
        <v>20</v>
      </c>
      <c r="BO180" t="s">
        <v>7533</v>
      </c>
      <c r="BP180" t="s">
        <v>7601</v>
      </c>
      <c r="BQ180" t="s">
        <v>7559</v>
      </c>
      <c r="BR180" t="s">
        <v>7594</v>
      </c>
      <c r="BS180" t="s">
        <v>7516</v>
      </c>
      <c r="BT180" t="s">
        <v>7515</v>
      </c>
      <c r="BU180" t="s">
        <v>7515</v>
      </c>
      <c r="BV180" t="s">
        <v>7515</v>
      </c>
      <c r="BW180" t="s">
        <v>7515</v>
      </c>
      <c r="BX180" t="s">
        <v>7515</v>
      </c>
      <c r="BY180" t="s">
        <v>7515</v>
      </c>
      <c r="BZ180" t="s">
        <v>7515</v>
      </c>
      <c r="CA180" t="s">
        <v>7515</v>
      </c>
      <c r="CB180" t="s">
        <v>7515</v>
      </c>
      <c r="CC180" t="s">
        <v>7515</v>
      </c>
      <c r="CD180" t="s">
        <v>7515</v>
      </c>
      <c r="CE180" t="s">
        <v>6793</v>
      </c>
      <c r="CI180" t="s">
        <v>6793</v>
      </c>
      <c r="CJ180" t="s">
        <v>6793</v>
      </c>
      <c r="CK180" t="s">
        <v>6794</v>
      </c>
      <c r="CL180" t="s">
        <v>6794</v>
      </c>
      <c r="CM180" t="s">
        <v>6793</v>
      </c>
      <c r="CN180" t="s">
        <v>6793</v>
      </c>
      <c r="CO180" t="s">
        <v>6794</v>
      </c>
      <c r="CP180" t="s">
        <v>6793</v>
      </c>
      <c r="CQ180" t="s">
        <v>6794</v>
      </c>
      <c r="CR180" t="s">
        <v>7520</v>
      </c>
      <c r="CS180" t="s">
        <v>7521</v>
      </c>
      <c r="CT180" t="s">
        <v>7570</v>
      </c>
      <c r="CU180" t="s">
        <v>6793</v>
      </c>
      <c r="CV180">
        <v>3</v>
      </c>
      <c r="CW180">
        <v>5</v>
      </c>
      <c r="CX180">
        <v>6</v>
      </c>
      <c r="CY180" t="s">
        <v>6794</v>
      </c>
      <c r="EC180">
        <v>4</v>
      </c>
      <c r="EE180">
        <v>1</v>
      </c>
      <c r="EF180">
        <v>1</v>
      </c>
      <c r="EG180">
        <v>0</v>
      </c>
      <c r="EH180">
        <v>2</v>
      </c>
      <c r="EI180">
        <v>0</v>
      </c>
      <c r="EJ180">
        <v>0</v>
      </c>
      <c r="EK180">
        <v>0</v>
      </c>
      <c r="EL180" t="s">
        <v>6794</v>
      </c>
      <c r="EV180" t="s">
        <v>6793</v>
      </c>
      <c r="KK180" t="s">
        <v>7524</v>
      </c>
      <c r="KL180" t="s">
        <v>6</v>
      </c>
      <c r="KO180" t="s">
        <v>7552</v>
      </c>
      <c r="KR180" t="s">
        <v>6793</v>
      </c>
      <c r="LL180" t="s">
        <v>7524</v>
      </c>
      <c r="LM180" t="s">
        <v>6</v>
      </c>
      <c r="LP180" t="s">
        <v>7552</v>
      </c>
      <c r="LS180" t="s">
        <v>6793</v>
      </c>
      <c r="PS180" t="s">
        <v>7582</v>
      </c>
      <c r="PT180" t="s">
        <v>7526</v>
      </c>
      <c r="PU180" t="s">
        <v>7526</v>
      </c>
      <c r="PV180" t="s">
        <v>7527</v>
      </c>
      <c r="PW180" t="s">
        <v>7516</v>
      </c>
      <c r="PX180" t="s">
        <v>7515</v>
      </c>
      <c r="PY180" t="s">
        <v>7515</v>
      </c>
      <c r="PZ180" t="s">
        <v>7515</v>
      </c>
      <c r="QA180" t="s">
        <v>7515</v>
      </c>
      <c r="QB180" t="s">
        <v>7515</v>
      </c>
      <c r="QC180" t="s">
        <v>7515</v>
      </c>
      <c r="QD180" t="s">
        <v>7528</v>
      </c>
      <c r="QE180" t="s">
        <v>7539</v>
      </c>
      <c r="QF180" t="s">
        <v>7528</v>
      </c>
      <c r="QG180" t="s">
        <v>7681</v>
      </c>
      <c r="QH180">
        <v>2007</v>
      </c>
      <c r="QI180">
        <v>12</v>
      </c>
      <c r="QJ180">
        <v>1</v>
      </c>
      <c r="QK180" s="329">
        <v>39444</v>
      </c>
      <c r="QL180">
        <v>1</v>
      </c>
      <c r="QM180">
        <v>0</v>
      </c>
      <c r="QN180" t="s">
        <v>194</v>
      </c>
      <c r="QO180">
        <v>0</v>
      </c>
      <c r="QP180">
        <v>18</v>
      </c>
      <c r="QR180">
        <v>0</v>
      </c>
      <c r="QS180">
        <v>0</v>
      </c>
      <c r="QT180">
        <v>0</v>
      </c>
      <c r="QU180">
        <v>0</v>
      </c>
      <c r="QV180">
        <v>0</v>
      </c>
      <c r="QW180">
        <v>0</v>
      </c>
      <c r="QX180">
        <v>0</v>
      </c>
      <c r="QY180">
        <v>0</v>
      </c>
      <c r="QZ180">
        <v>0</v>
      </c>
      <c r="RA180">
        <v>0</v>
      </c>
      <c r="RB180">
        <v>0</v>
      </c>
      <c r="RC180">
        <v>0</v>
      </c>
      <c r="RD180">
        <v>0</v>
      </c>
      <c r="RE180">
        <v>0</v>
      </c>
      <c r="RF180">
        <v>0</v>
      </c>
      <c r="RG180">
        <v>0</v>
      </c>
      <c r="RH180">
        <v>0</v>
      </c>
      <c r="RI180">
        <v>1</v>
      </c>
      <c r="RJ180">
        <v>0</v>
      </c>
      <c r="RK180">
        <v>0</v>
      </c>
      <c r="RL180">
        <v>1</v>
      </c>
      <c r="RM180">
        <v>0</v>
      </c>
      <c r="RN180">
        <v>0</v>
      </c>
      <c r="RO180">
        <v>0</v>
      </c>
      <c r="RP180">
        <v>0</v>
      </c>
      <c r="RQ180">
        <v>0</v>
      </c>
      <c r="RR180">
        <v>0</v>
      </c>
      <c r="RS180">
        <v>0</v>
      </c>
      <c r="RT180">
        <v>0</v>
      </c>
      <c r="RU180">
        <v>0</v>
      </c>
      <c r="RV180">
        <f t="shared" si="5"/>
        <v>3</v>
      </c>
      <c r="RY180">
        <f t="shared" si="4"/>
        <v>1</v>
      </c>
    </row>
    <row r="181" spans="1:493" x14ac:dyDescent="0.3">
      <c r="A181">
        <v>71165</v>
      </c>
      <c r="B181">
        <v>231</v>
      </c>
      <c r="C181" t="s">
        <v>6793</v>
      </c>
      <c r="D181" t="s">
        <v>6793</v>
      </c>
      <c r="I181" t="s">
        <v>6793</v>
      </c>
      <c r="J181" t="s">
        <v>7515</v>
      </c>
      <c r="K181" t="s">
        <v>7515</v>
      </c>
      <c r="L181" t="s">
        <v>7515</v>
      </c>
      <c r="M181" t="s">
        <v>7515</v>
      </c>
      <c r="N181" t="s">
        <v>7515</v>
      </c>
      <c r="O181" t="s">
        <v>7515</v>
      </c>
      <c r="P181" t="s">
        <v>7515</v>
      </c>
      <c r="Q181" t="s">
        <v>7515</v>
      </c>
      <c r="R181" t="s">
        <v>7515</v>
      </c>
      <c r="S181" t="s">
        <v>7515</v>
      </c>
      <c r="T181" t="s">
        <v>7516</v>
      </c>
      <c r="U181" t="s">
        <v>7515</v>
      </c>
      <c r="V181" t="s">
        <v>7515</v>
      </c>
      <c r="W181" t="s">
        <v>7515</v>
      </c>
      <c r="X181" t="s">
        <v>7515</v>
      </c>
      <c r="Y181" t="s">
        <v>7515</v>
      </c>
      <c r="Z181" t="s">
        <v>7515</v>
      </c>
      <c r="AA181" t="s">
        <v>7515</v>
      </c>
      <c r="AB181" t="s">
        <v>7515</v>
      </c>
      <c r="AC181" t="s">
        <v>6796</v>
      </c>
      <c r="AK181" t="s">
        <v>6985</v>
      </c>
      <c r="AL181" t="s">
        <v>6793</v>
      </c>
      <c r="AM181" t="s">
        <v>6793</v>
      </c>
      <c r="AN181" t="s">
        <v>7680</v>
      </c>
      <c r="AO181">
        <v>0</v>
      </c>
      <c r="AP181">
        <v>17</v>
      </c>
      <c r="AQ181" t="s">
        <v>6988</v>
      </c>
      <c r="AR181" t="s">
        <v>6793</v>
      </c>
      <c r="AS181" t="s">
        <v>6793</v>
      </c>
      <c r="AT181" t="s">
        <v>6813</v>
      </c>
      <c r="AU181" t="s">
        <v>7531</v>
      </c>
      <c r="AV181" t="s">
        <v>7518</v>
      </c>
      <c r="AX181" t="s">
        <v>6794</v>
      </c>
      <c r="AY181" t="s">
        <v>6794</v>
      </c>
      <c r="AZ181" t="s">
        <v>6794</v>
      </c>
      <c r="BA181" t="s">
        <v>6794</v>
      </c>
      <c r="BB181" t="s">
        <v>6794</v>
      </c>
      <c r="BC181" t="s">
        <v>6794</v>
      </c>
      <c r="BD181" t="s">
        <v>6794</v>
      </c>
      <c r="BE181" t="s">
        <v>6793</v>
      </c>
      <c r="BF181" t="s">
        <v>6794</v>
      </c>
      <c r="BG181" t="s">
        <v>6794</v>
      </c>
      <c r="BH181" t="s">
        <v>6794</v>
      </c>
      <c r="BI181" t="s">
        <v>7028</v>
      </c>
      <c r="BJ181" t="s">
        <v>7026</v>
      </c>
      <c r="BK181" t="s">
        <v>6794</v>
      </c>
      <c r="BM181">
        <v>50</v>
      </c>
      <c r="BN181" t="s">
        <v>6</v>
      </c>
      <c r="BO181" t="s">
        <v>7519</v>
      </c>
      <c r="BP181" t="s">
        <v>6</v>
      </c>
      <c r="BQ181" t="s">
        <v>7027</v>
      </c>
      <c r="BR181" t="s">
        <v>7594</v>
      </c>
      <c r="BS181" t="s">
        <v>7515</v>
      </c>
      <c r="BT181" t="s">
        <v>7515</v>
      </c>
      <c r="BU181" t="s">
        <v>7516</v>
      </c>
      <c r="BV181" t="s">
        <v>7515</v>
      </c>
      <c r="BW181" t="s">
        <v>7515</v>
      </c>
      <c r="BX181" t="s">
        <v>7515</v>
      </c>
      <c r="BY181" t="s">
        <v>7515</v>
      </c>
      <c r="BZ181" t="s">
        <v>7515</v>
      </c>
      <c r="CA181" t="s">
        <v>7515</v>
      </c>
      <c r="CB181" t="s">
        <v>7515</v>
      </c>
      <c r="CC181" t="s">
        <v>7515</v>
      </c>
      <c r="CD181" t="s">
        <v>7515</v>
      </c>
      <c r="CE181" t="s">
        <v>6794</v>
      </c>
      <c r="CI181" t="s">
        <v>6793</v>
      </c>
      <c r="CJ181" t="s">
        <v>6793</v>
      </c>
      <c r="CK181" t="s">
        <v>6794</v>
      </c>
      <c r="CL181" t="s">
        <v>6794</v>
      </c>
      <c r="CM181" t="s">
        <v>6794</v>
      </c>
      <c r="CN181" t="s">
        <v>6793</v>
      </c>
      <c r="CO181" t="s">
        <v>6794</v>
      </c>
      <c r="CP181" t="s">
        <v>6793</v>
      </c>
      <c r="CQ181" t="s">
        <v>6794</v>
      </c>
      <c r="CR181" t="s">
        <v>7545</v>
      </c>
      <c r="CS181" t="s">
        <v>7521</v>
      </c>
      <c r="CT181" t="s">
        <v>7602</v>
      </c>
      <c r="CU181" t="s">
        <v>6793</v>
      </c>
      <c r="CV181">
        <v>2</v>
      </c>
      <c r="CW181">
        <v>2</v>
      </c>
      <c r="CX181">
        <v>3</v>
      </c>
      <c r="CY181" t="s">
        <v>6794</v>
      </c>
      <c r="EC181">
        <v>1</v>
      </c>
      <c r="ED181" t="s">
        <v>7584</v>
      </c>
      <c r="EL181" t="s">
        <v>6793</v>
      </c>
      <c r="EM181" t="s">
        <v>6859</v>
      </c>
      <c r="EN181">
        <v>1</v>
      </c>
      <c r="EP181" t="s">
        <v>7683</v>
      </c>
      <c r="EQ181">
        <v>2008</v>
      </c>
      <c r="ER181" t="s">
        <v>7684</v>
      </c>
      <c r="EV181" t="s">
        <v>6793</v>
      </c>
      <c r="OX181" t="s">
        <v>7524</v>
      </c>
      <c r="OY181" t="s">
        <v>6</v>
      </c>
      <c r="PB181" t="s">
        <v>7552</v>
      </c>
      <c r="PE181" t="s">
        <v>6794</v>
      </c>
      <c r="PS181" t="s">
        <v>7526</v>
      </c>
      <c r="PT181" t="s">
        <v>7526</v>
      </c>
      <c r="PU181" t="s">
        <v>7526</v>
      </c>
      <c r="PV181" t="s">
        <v>7527</v>
      </c>
      <c r="PW181" t="s">
        <v>7516</v>
      </c>
      <c r="PX181" t="s">
        <v>7515</v>
      </c>
      <c r="PY181" t="s">
        <v>7515</v>
      </c>
      <c r="PZ181" t="s">
        <v>7515</v>
      </c>
      <c r="QA181" t="s">
        <v>7515</v>
      </c>
      <c r="QB181" t="s">
        <v>7515</v>
      </c>
      <c r="QC181" t="s">
        <v>7515</v>
      </c>
      <c r="QD181" t="s">
        <v>7528</v>
      </c>
      <c r="QE181" t="s">
        <v>7529</v>
      </c>
      <c r="QF181" t="s">
        <v>7528</v>
      </c>
      <c r="QG181" t="s">
        <v>7681</v>
      </c>
      <c r="QH181">
        <v>2008</v>
      </c>
      <c r="QI181">
        <v>10</v>
      </c>
      <c r="QJ181">
        <v>1</v>
      </c>
      <c r="QK181" s="329">
        <v>39734</v>
      </c>
      <c r="QL181">
        <v>1</v>
      </c>
      <c r="QM181">
        <v>0</v>
      </c>
      <c r="QN181" t="s">
        <v>212</v>
      </c>
      <c r="QO181">
        <v>2008</v>
      </c>
      <c r="QP181">
        <v>50</v>
      </c>
      <c r="QR181">
        <v>1</v>
      </c>
      <c r="QS181">
        <v>0</v>
      </c>
      <c r="QT181">
        <v>0</v>
      </c>
      <c r="QU181">
        <v>0</v>
      </c>
      <c r="QV181">
        <v>0</v>
      </c>
      <c r="QW181">
        <v>0</v>
      </c>
      <c r="QX181">
        <v>0</v>
      </c>
      <c r="QY181">
        <v>0</v>
      </c>
      <c r="QZ181">
        <v>0</v>
      </c>
      <c r="RA181">
        <v>0</v>
      </c>
      <c r="RB181">
        <v>0</v>
      </c>
      <c r="RC181">
        <v>0</v>
      </c>
      <c r="RD181">
        <v>0</v>
      </c>
      <c r="RE181">
        <v>0</v>
      </c>
      <c r="RF181">
        <v>0</v>
      </c>
      <c r="RG181">
        <v>0</v>
      </c>
      <c r="RH181">
        <v>0</v>
      </c>
      <c r="RI181">
        <v>0</v>
      </c>
      <c r="RJ181">
        <v>0</v>
      </c>
      <c r="RK181">
        <v>0</v>
      </c>
      <c r="RL181">
        <v>0</v>
      </c>
      <c r="RM181">
        <v>0</v>
      </c>
      <c r="RN181">
        <v>0</v>
      </c>
      <c r="RO181">
        <v>0</v>
      </c>
      <c r="RP181">
        <v>0</v>
      </c>
      <c r="RQ181">
        <v>0</v>
      </c>
      <c r="RR181">
        <v>0</v>
      </c>
      <c r="RS181">
        <v>0</v>
      </c>
      <c r="RT181">
        <v>0</v>
      </c>
      <c r="RU181">
        <v>0</v>
      </c>
      <c r="RV181">
        <f t="shared" si="5"/>
        <v>3</v>
      </c>
      <c r="RY181">
        <f t="shared" si="4"/>
        <v>2</v>
      </c>
    </row>
    <row r="182" spans="1:493" x14ac:dyDescent="0.3">
      <c r="A182">
        <v>71166</v>
      </c>
      <c r="B182">
        <v>232</v>
      </c>
      <c r="C182" t="s">
        <v>6793</v>
      </c>
      <c r="D182" t="s">
        <v>6793</v>
      </c>
      <c r="I182" t="s">
        <v>6793</v>
      </c>
      <c r="J182" t="s">
        <v>7515</v>
      </c>
      <c r="K182" t="s">
        <v>7515</v>
      </c>
      <c r="L182" t="s">
        <v>7515</v>
      </c>
      <c r="M182" t="s">
        <v>7515</v>
      </c>
      <c r="N182" t="s">
        <v>7515</v>
      </c>
      <c r="O182" t="s">
        <v>7515</v>
      </c>
      <c r="P182" t="s">
        <v>7515</v>
      </c>
      <c r="Q182" t="s">
        <v>7515</v>
      </c>
      <c r="R182" t="s">
        <v>7515</v>
      </c>
      <c r="S182" t="s">
        <v>7515</v>
      </c>
      <c r="T182" t="s">
        <v>7515</v>
      </c>
      <c r="U182" t="s">
        <v>7515</v>
      </c>
      <c r="V182" t="s">
        <v>7515</v>
      </c>
      <c r="W182" t="s">
        <v>7515</v>
      </c>
      <c r="X182" t="s">
        <v>7515</v>
      </c>
      <c r="Y182" t="s">
        <v>7515</v>
      </c>
      <c r="Z182" t="s">
        <v>7516</v>
      </c>
      <c r="AA182" t="s">
        <v>7515</v>
      </c>
      <c r="AB182" t="s">
        <v>7515</v>
      </c>
      <c r="AC182" t="s">
        <v>6796</v>
      </c>
      <c r="AK182" t="s">
        <v>6985</v>
      </c>
      <c r="AL182" t="s">
        <v>6793</v>
      </c>
      <c r="AM182" t="s">
        <v>6793</v>
      </c>
      <c r="AN182" t="s">
        <v>7680</v>
      </c>
      <c r="AO182">
        <v>0</v>
      </c>
      <c r="AP182">
        <v>10</v>
      </c>
      <c r="AQ182" t="s">
        <v>6988</v>
      </c>
      <c r="AR182" t="s">
        <v>6793</v>
      </c>
      <c r="AS182" t="s">
        <v>6794</v>
      </c>
      <c r="AT182" t="s">
        <v>6814</v>
      </c>
      <c r="AV182" t="s">
        <v>7518</v>
      </c>
      <c r="AW182" t="s">
        <v>7551</v>
      </c>
      <c r="AX182" t="s">
        <v>6794</v>
      </c>
      <c r="AY182" t="s">
        <v>6794</v>
      </c>
      <c r="AZ182" t="s">
        <v>6793</v>
      </c>
      <c r="BA182" t="s">
        <v>6793</v>
      </c>
      <c r="BB182" t="s">
        <v>6794</v>
      </c>
      <c r="BC182" t="s">
        <v>6794</v>
      </c>
      <c r="BD182" t="s">
        <v>6794</v>
      </c>
      <c r="BE182" t="s">
        <v>6794</v>
      </c>
      <c r="BF182" t="s">
        <v>6793</v>
      </c>
      <c r="BG182" t="s">
        <v>6793</v>
      </c>
      <c r="BH182" t="s">
        <v>6794</v>
      </c>
      <c r="BI182" t="s">
        <v>7027</v>
      </c>
      <c r="BJ182" t="s">
        <v>7021</v>
      </c>
      <c r="BK182" t="s">
        <v>6794</v>
      </c>
      <c r="BM182">
        <v>250</v>
      </c>
      <c r="BN182" t="s">
        <v>7532</v>
      </c>
      <c r="BO182" t="s">
        <v>7533</v>
      </c>
      <c r="BP182" t="s">
        <v>7576</v>
      </c>
      <c r="BQ182" t="s">
        <v>7559</v>
      </c>
      <c r="BR182" t="s">
        <v>7682</v>
      </c>
      <c r="BS182" t="s">
        <v>7516</v>
      </c>
      <c r="BT182" t="s">
        <v>7515</v>
      </c>
      <c r="BU182" t="s">
        <v>7515</v>
      </c>
      <c r="BV182" t="s">
        <v>7515</v>
      </c>
      <c r="BW182" t="s">
        <v>7515</v>
      </c>
      <c r="BX182" t="s">
        <v>7515</v>
      </c>
      <c r="BY182" t="s">
        <v>7515</v>
      </c>
      <c r="BZ182" t="s">
        <v>7515</v>
      </c>
      <c r="CA182" t="s">
        <v>7515</v>
      </c>
      <c r="CB182" t="s">
        <v>7515</v>
      </c>
      <c r="CC182" t="s">
        <v>7515</v>
      </c>
      <c r="CD182" t="s">
        <v>7515</v>
      </c>
      <c r="CE182" t="s">
        <v>6794</v>
      </c>
      <c r="CI182" t="s">
        <v>6793</v>
      </c>
      <c r="CJ182" t="s">
        <v>6793</v>
      </c>
      <c r="CK182" t="s">
        <v>6794</v>
      </c>
      <c r="CL182" t="s">
        <v>6794</v>
      </c>
      <c r="CM182" t="s">
        <v>6794</v>
      </c>
      <c r="CN182" t="s">
        <v>6793</v>
      </c>
      <c r="CO182" t="s">
        <v>6794</v>
      </c>
      <c r="CP182" t="s">
        <v>6793</v>
      </c>
      <c r="CQ182" t="s">
        <v>6794</v>
      </c>
      <c r="CR182" t="s">
        <v>7520</v>
      </c>
      <c r="CS182" t="s">
        <v>7521</v>
      </c>
      <c r="CT182" t="s">
        <v>7522</v>
      </c>
      <c r="CU182" t="s">
        <v>6793</v>
      </c>
      <c r="CV182">
        <v>3</v>
      </c>
      <c r="CW182">
        <v>4</v>
      </c>
      <c r="CX182">
        <v>3</v>
      </c>
      <c r="CY182" t="s">
        <v>6794</v>
      </c>
      <c r="EC182">
        <v>2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2</v>
      </c>
      <c r="EK182">
        <v>0</v>
      </c>
      <c r="EL182" t="s">
        <v>6794</v>
      </c>
      <c r="EV182" t="s">
        <v>6794</v>
      </c>
      <c r="PS182" t="s">
        <v>7526</v>
      </c>
      <c r="PT182" t="s">
        <v>7526</v>
      </c>
      <c r="PU182" t="s">
        <v>7526</v>
      </c>
      <c r="PV182" t="s">
        <v>7582</v>
      </c>
      <c r="PW182" t="s">
        <v>7515</v>
      </c>
      <c r="PX182" t="s">
        <v>7515</v>
      </c>
      <c r="PY182" t="s">
        <v>7515</v>
      </c>
      <c r="PZ182" t="s">
        <v>7516</v>
      </c>
      <c r="QA182" t="s">
        <v>7515</v>
      </c>
      <c r="QB182" t="s">
        <v>7515</v>
      </c>
      <c r="QC182" t="s">
        <v>7515</v>
      </c>
      <c r="QD182" t="s">
        <v>7528</v>
      </c>
      <c r="QE182" t="s">
        <v>7539</v>
      </c>
      <c r="QF182" t="s">
        <v>7528</v>
      </c>
      <c r="QG182" t="s">
        <v>7681</v>
      </c>
      <c r="QH182">
        <v>2008</v>
      </c>
      <c r="QI182">
        <v>10</v>
      </c>
      <c r="QJ182">
        <v>1</v>
      </c>
      <c r="QK182" s="329">
        <v>39722</v>
      </c>
      <c r="QL182">
        <v>1</v>
      </c>
      <c r="QM182">
        <v>0</v>
      </c>
      <c r="QN182" t="s">
        <v>194</v>
      </c>
      <c r="QO182">
        <v>0</v>
      </c>
      <c r="QP182">
        <v>88</v>
      </c>
      <c r="RV182">
        <f t="shared" si="5"/>
        <v>4</v>
      </c>
      <c r="RY182">
        <f t="shared" si="4"/>
        <v>9</v>
      </c>
    </row>
    <row r="183" spans="1:493" x14ac:dyDescent="0.3">
      <c r="A183">
        <v>71167</v>
      </c>
      <c r="B183">
        <v>233</v>
      </c>
      <c r="C183" t="s">
        <v>6793</v>
      </c>
      <c r="D183" t="s">
        <v>6793</v>
      </c>
      <c r="I183" t="s">
        <v>6793</v>
      </c>
      <c r="J183" t="s">
        <v>7515</v>
      </c>
      <c r="K183" t="s">
        <v>7515</v>
      </c>
      <c r="L183" t="s">
        <v>7515</v>
      </c>
      <c r="M183" t="s">
        <v>7515</v>
      </c>
      <c r="N183" t="s">
        <v>7515</v>
      </c>
      <c r="O183" t="s">
        <v>7515</v>
      </c>
      <c r="P183" t="s">
        <v>7515</v>
      </c>
      <c r="Q183" t="s">
        <v>7515</v>
      </c>
      <c r="R183" t="s">
        <v>7515</v>
      </c>
      <c r="S183" t="s">
        <v>7515</v>
      </c>
      <c r="T183" t="s">
        <v>7515</v>
      </c>
      <c r="U183" t="s">
        <v>7515</v>
      </c>
      <c r="V183" t="s">
        <v>7515</v>
      </c>
      <c r="W183" t="s">
        <v>7515</v>
      </c>
      <c r="X183" t="s">
        <v>7515</v>
      </c>
      <c r="Y183" t="s">
        <v>7515</v>
      </c>
      <c r="Z183" t="s">
        <v>7515</v>
      </c>
      <c r="AA183" t="s">
        <v>7516</v>
      </c>
      <c r="AB183" t="s">
        <v>7515</v>
      </c>
      <c r="AC183" t="s">
        <v>6796</v>
      </c>
      <c r="AK183" t="s">
        <v>6985</v>
      </c>
      <c r="AL183" t="s">
        <v>6793</v>
      </c>
      <c r="AM183" t="s">
        <v>6794</v>
      </c>
      <c r="AN183" t="s">
        <v>7680</v>
      </c>
      <c r="AO183">
        <v>0</v>
      </c>
      <c r="AP183">
        <v>20</v>
      </c>
      <c r="AQ183" t="s">
        <v>6988</v>
      </c>
      <c r="AR183" t="s">
        <v>6793</v>
      </c>
      <c r="AS183" t="s">
        <v>6793</v>
      </c>
      <c r="AT183" t="s">
        <v>6814</v>
      </c>
      <c r="AV183" t="s">
        <v>6991</v>
      </c>
      <c r="AW183" t="s">
        <v>7588</v>
      </c>
      <c r="AX183" t="s">
        <v>6794</v>
      </c>
      <c r="AY183" t="s">
        <v>6794</v>
      </c>
      <c r="AZ183" t="s">
        <v>6794</v>
      </c>
      <c r="BA183" t="s">
        <v>6794</v>
      </c>
      <c r="BB183" t="s">
        <v>6794</v>
      </c>
      <c r="BC183" t="s">
        <v>6794</v>
      </c>
      <c r="BD183" t="s">
        <v>6793</v>
      </c>
      <c r="BE183" t="s">
        <v>6794</v>
      </c>
      <c r="BF183" t="s">
        <v>6793</v>
      </c>
      <c r="BG183" t="s">
        <v>6794</v>
      </c>
      <c r="BH183" t="s">
        <v>6794</v>
      </c>
      <c r="BI183" t="s">
        <v>7022</v>
      </c>
      <c r="BJ183" t="s">
        <v>7025</v>
      </c>
      <c r="BK183" t="s">
        <v>6794</v>
      </c>
      <c r="BM183">
        <v>100</v>
      </c>
      <c r="BN183">
        <v>20</v>
      </c>
      <c r="BO183" t="s">
        <v>7533</v>
      </c>
      <c r="BP183" t="s">
        <v>7616</v>
      </c>
      <c r="BQ183" t="s">
        <v>7559</v>
      </c>
      <c r="BR183" t="s">
        <v>7682</v>
      </c>
      <c r="BS183" t="s">
        <v>7516</v>
      </c>
      <c r="BT183" t="s">
        <v>7515</v>
      </c>
      <c r="BU183" t="s">
        <v>7515</v>
      </c>
      <c r="BV183" t="s">
        <v>7515</v>
      </c>
      <c r="BW183" t="s">
        <v>7515</v>
      </c>
      <c r="BX183" t="s">
        <v>7515</v>
      </c>
      <c r="BY183" t="s">
        <v>7515</v>
      </c>
      <c r="BZ183" t="s">
        <v>7515</v>
      </c>
      <c r="CA183" t="s">
        <v>7515</v>
      </c>
      <c r="CB183" t="s">
        <v>7515</v>
      </c>
      <c r="CC183" t="s">
        <v>7515</v>
      </c>
      <c r="CD183" t="s">
        <v>7515</v>
      </c>
      <c r="CE183" t="s">
        <v>6794</v>
      </c>
      <c r="CI183" t="s">
        <v>6793</v>
      </c>
      <c r="CJ183" t="s">
        <v>6793</v>
      </c>
      <c r="CK183" t="s">
        <v>6794</v>
      </c>
      <c r="CL183" t="s">
        <v>6793</v>
      </c>
      <c r="CM183" t="s">
        <v>6794</v>
      </c>
      <c r="CN183" t="s">
        <v>6794</v>
      </c>
      <c r="CO183" t="s">
        <v>6794</v>
      </c>
      <c r="CP183" t="s">
        <v>6793</v>
      </c>
      <c r="CQ183" t="s">
        <v>6794</v>
      </c>
      <c r="CR183" t="s">
        <v>7520</v>
      </c>
      <c r="CS183" t="s">
        <v>7521</v>
      </c>
      <c r="CT183" t="s">
        <v>6966</v>
      </c>
      <c r="CU183" t="s">
        <v>6793</v>
      </c>
      <c r="CV183">
        <v>2</v>
      </c>
      <c r="CW183">
        <v>3</v>
      </c>
      <c r="CX183">
        <v>3</v>
      </c>
      <c r="CY183" t="s">
        <v>6794</v>
      </c>
      <c r="EC183">
        <v>2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2</v>
      </c>
      <c r="EK183">
        <v>0</v>
      </c>
      <c r="EL183" t="s">
        <v>6794</v>
      </c>
      <c r="EV183" t="s">
        <v>6793</v>
      </c>
      <c r="OO183" t="s">
        <v>7524</v>
      </c>
      <c r="OP183" t="s">
        <v>7680</v>
      </c>
      <c r="OQ183">
        <v>3</v>
      </c>
      <c r="OR183">
        <v>2008</v>
      </c>
      <c r="OV183" t="s">
        <v>6794</v>
      </c>
      <c r="OW183" t="s">
        <v>6793</v>
      </c>
      <c r="PS183" t="s">
        <v>7526</v>
      </c>
      <c r="PT183" t="s">
        <v>7526</v>
      </c>
      <c r="PU183" t="s">
        <v>7526</v>
      </c>
      <c r="PV183" t="s">
        <v>7526</v>
      </c>
      <c r="PW183" t="s">
        <v>7515</v>
      </c>
      <c r="PX183" t="s">
        <v>7515</v>
      </c>
      <c r="PY183" t="s">
        <v>7515</v>
      </c>
      <c r="PZ183" t="s">
        <v>7515</v>
      </c>
      <c r="QA183" t="s">
        <v>7515</v>
      </c>
      <c r="QB183" t="s">
        <v>7515</v>
      </c>
      <c r="QC183" t="s">
        <v>7516</v>
      </c>
      <c r="QD183" t="s">
        <v>7528</v>
      </c>
      <c r="QE183" t="s">
        <v>7539</v>
      </c>
      <c r="QF183" t="s">
        <v>7528</v>
      </c>
      <c r="QG183" t="s">
        <v>7681</v>
      </c>
      <c r="QH183">
        <v>2008</v>
      </c>
      <c r="QI183">
        <v>8</v>
      </c>
      <c r="QJ183">
        <v>1</v>
      </c>
      <c r="QK183" s="329">
        <v>39678</v>
      </c>
      <c r="QL183">
        <v>1</v>
      </c>
      <c r="QM183">
        <v>0</v>
      </c>
      <c r="QN183" t="s">
        <v>194</v>
      </c>
      <c r="QO183">
        <v>0</v>
      </c>
      <c r="QP183">
        <v>88</v>
      </c>
      <c r="QR183">
        <v>0</v>
      </c>
      <c r="QS183">
        <v>0</v>
      </c>
      <c r="QT183">
        <v>0</v>
      </c>
      <c r="QU183">
        <v>0</v>
      </c>
      <c r="QV183">
        <v>0</v>
      </c>
      <c r="QW183">
        <v>0</v>
      </c>
      <c r="QX183">
        <v>0</v>
      </c>
      <c r="QY183">
        <v>0</v>
      </c>
      <c r="QZ183">
        <v>0</v>
      </c>
      <c r="RA183">
        <v>0</v>
      </c>
      <c r="RB183">
        <v>0</v>
      </c>
      <c r="RC183">
        <v>0</v>
      </c>
      <c r="RD183">
        <v>0</v>
      </c>
      <c r="RE183">
        <v>0</v>
      </c>
      <c r="RF183">
        <v>0</v>
      </c>
      <c r="RG183">
        <v>0</v>
      </c>
      <c r="RH183">
        <v>0</v>
      </c>
      <c r="RI183">
        <v>0</v>
      </c>
      <c r="RJ183">
        <v>0</v>
      </c>
      <c r="RK183">
        <v>0</v>
      </c>
      <c r="RL183">
        <v>0</v>
      </c>
      <c r="RM183">
        <v>0</v>
      </c>
      <c r="RN183">
        <v>0</v>
      </c>
      <c r="RO183">
        <v>0</v>
      </c>
      <c r="RP183">
        <v>0</v>
      </c>
      <c r="RQ183">
        <v>0</v>
      </c>
      <c r="RR183">
        <v>0</v>
      </c>
      <c r="RS183">
        <v>0</v>
      </c>
      <c r="RT183">
        <v>0</v>
      </c>
      <c r="RU183">
        <v>1</v>
      </c>
      <c r="RV183">
        <f t="shared" si="5"/>
        <v>2</v>
      </c>
      <c r="RY183">
        <f t="shared" si="4"/>
        <v>5</v>
      </c>
    </row>
    <row r="184" spans="1:493" x14ac:dyDescent="0.3">
      <c r="A184">
        <v>71168</v>
      </c>
      <c r="B184">
        <v>235</v>
      </c>
      <c r="C184" t="s">
        <v>6793</v>
      </c>
      <c r="D184" t="s">
        <v>6793</v>
      </c>
      <c r="I184" t="s">
        <v>6793</v>
      </c>
      <c r="J184" t="s">
        <v>7515</v>
      </c>
      <c r="K184" t="s">
        <v>7515</v>
      </c>
      <c r="L184" t="s">
        <v>7515</v>
      </c>
      <c r="M184" t="s">
        <v>7515</v>
      </c>
      <c r="N184" t="s">
        <v>7515</v>
      </c>
      <c r="O184" t="s">
        <v>7515</v>
      </c>
      <c r="P184" t="s">
        <v>7515</v>
      </c>
      <c r="Q184" t="s">
        <v>7515</v>
      </c>
      <c r="R184" t="s">
        <v>7515</v>
      </c>
      <c r="S184" t="s">
        <v>7516</v>
      </c>
      <c r="T184" t="s">
        <v>7515</v>
      </c>
      <c r="U184" t="s">
        <v>7515</v>
      </c>
      <c r="V184" t="s">
        <v>7515</v>
      </c>
      <c r="W184" t="s">
        <v>7515</v>
      </c>
      <c r="X184" t="s">
        <v>7515</v>
      </c>
      <c r="Y184" t="s">
        <v>7515</v>
      </c>
      <c r="Z184" t="s">
        <v>7515</v>
      </c>
      <c r="AA184" t="s">
        <v>7515</v>
      </c>
      <c r="AB184" t="s">
        <v>7515</v>
      </c>
      <c r="AC184" t="s">
        <v>7517</v>
      </c>
      <c r="AF184">
        <v>0</v>
      </c>
      <c r="AG184">
        <v>1</v>
      </c>
      <c r="AH184" t="s">
        <v>7560</v>
      </c>
      <c r="AK184" t="s">
        <v>6757</v>
      </c>
      <c r="AL184" t="s">
        <v>6794</v>
      </c>
      <c r="AM184" t="s">
        <v>6794</v>
      </c>
      <c r="AN184" t="s">
        <v>7680</v>
      </c>
      <c r="AO184">
        <v>0</v>
      </c>
      <c r="AP184">
        <v>5</v>
      </c>
      <c r="AQ184" t="s">
        <v>7568</v>
      </c>
      <c r="AT184" t="s">
        <v>6813</v>
      </c>
      <c r="AU184" t="s">
        <v>7562</v>
      </c>
      <c r="AV184" t="s">
        <v>6991</v>
      </c>
      <c r="AX184" t="s">
        <v>6794</v>
      </c>
      <c r="AY184" t="s">
        <v>6794</v>
      </c>
      <c r="AZ184" t="s">
        <v>6794</v>
      </c>
      <c r="BA184" t="s">
        <v>6794</v>
      </c>
      <c r="BC184" t="s">
        <v>6794</v>
      </c>
      <c r="BD184" t="s">
        <v>6794</v>
      </c>
      <c r="BE184" t="s">
        <v>6794</v>
      </c>
      <c r="BF184" t="s">
        <v>6794</v>
      </c>
      <c r="BG184" t="s">
        <v>6794</v>
      </c>
      <c r="BH184" t="s">
        <v>6794</v>
      </c>
      <c r="BI184" t="s">
        <v>7030</v>
      </c>
      <c r="BJ184" t="s">
        <v>7026</v>
      </c>
      <c r="BK184" t="s">
        <v>7540</v>
      </c>
      <c r="BL184" t="s">
        <v>7600</v>
      </c>
      <c r="BO184" t="s">
        <v>7519</v>
      </c>
      <c r="BP184" t="s">
        <v>7554</v>
      </c>
      <c r="BQ184" t="s">
        <v>7559</v>
      </c>
      <c r="BR184" t="s">
        <v>6757</v>
      </c>
      <c r="BS184" t="s">
        <v>7516</v>
      </c>
      <c r="BT184" t="s">
        <v>7515</v>
      </c>
      <c r="BU184" t="s">
        <v>7515</v>
      </c>
      <c r="BV184" t="s">
        <v>7515</v>
      </c>
      <c r="BW184" t="s">
        <v>7515</v>
      </c>
      <c r="BX184" t="s">
        <v>7515</v>
      </c>
      <c r="BY184" t="s">
        <v>7515</v>
      </c>
      <c r="BZ184" t="s">
        <v>7515</v>
      </c>
      <c r="CA184" t="s">
        <v>7515</v>
      </c>
      <c r="CB184" t="s">
        <v>7515</v>
      </c>
      <c r="CC184" t="s">
        <v>7515</v>
      </c>
      <c r="CD184" t="s">
        <v>7515</v>
      </c>
      <c r="CE184" t="s">
        <v>6794</v>
      </c>
      <c r="CI184" t="s">
        <v>6794</v>
      </c>
      <c r="CJ184" t="s">
        <v>6794</v>
      </c>
      <c r="CK184" t="s">
        <v>6794</v>
      </c>
      <c r="CL184" t="s">
        <v>6794</v>
      </c>
      <c r="CM184" t="s">
        <v>6794</v>
      </c>
      <c r="CN184" t="s">
        <v>6794</v>
      </c>
      <c r="CO184" t="s">
        <v>6794</v>
      </c>
      <c r="CP184" t="s">
        <v>6794</v>
      </c>
      <c r="CQ184" t="s">
        <v>6794</v>
      </c>
      <c r="CR184" t="s">
        <v>7545</v>
      </c>
      <c r="CS184" t="s">
        <v>7521</v>
      </c>
      <c r="CT184" t="s">
        <v>6966</v>
      </c>
      <c r="CU184" t="s">
        <v>6793</v>
      </c>
      <c r="CV184">
        <v>2</v>
      </c>
      <c r="CW184">
        <v>3</v>
      </c>
      <c r="CX184">
        <v>3</v>
      </c>
      <c r="CY184" t="s">
        <v>6794</v>
      </c>
      <c r="EC184">
        <v>2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1</v>
      </c>
      <c r="EK184">
        <v>1</v>
      </c>
      <c r="EL184" t="s">
        <v>6794</v>
      </c>
      <c r="EV184" t="s">
        <v>6794</v>
      </c>
      <c r="PS184" t="s">
        <v>7527</v>
      </c>
      <c r="PT184" t="s">
        <v>7526</v>
      </c>
      <c r="PU184" t="s">
        <v>6</v>
      </c>
      <c r="PV184" t="s">
        <v>7526</v>
      </c>
      <c r="PW184" t="s">
        <v>7516</v>
      </c>
      <c r="PX184" t="s">
        <v>7515</v>
      </c>
      <c r="PY184" t="s">
        <v>7515</v>
      </c>
      <c r="PZ184" t="s">
        <v>7515</v>
      </c>
      <c r="QA184" t="s">
        <v>7515</v>
      </c>
      <c r="QB184" t="s">
        <v>7515</v>
      </c>
      <c r="QC184" t="s">
        <v>7515</v>
      </c>
      <c r="QD184" t="s">
        <v>7528</v>
      </c>
      <c r="QE184" t="s">
        <v>7529</v>
      </c>
      <c r="QF184" t="s">
        <v>7528</v>
      </c>
      <c r="QG184" t="s">
        <v>7681</v>
      </c>
      <c r="QH184">
        <v>2008</v>
      </c>
      <c r="QI184">
        <v>7</v>
      </c>
      <c r="QJ184">
        <v>1</v>
      </c>
      <c r="QK184" s="329">
        <v>39645</v>
      </c>
      <c r="QL184">
        <v>0</v>
      </c>
      <c r="QM184">
        <v>1</v>
      </c>
      <c r="QN184" t="s">
        <v>194</v>
      </c>
      <c r="QO184">
        <v>0</v>
      </c>
      <c r="QP184">
        <v>35</v>
      </c>
      <c r="RV184">
        <f t="shared" si="5"/>
        <v>5</v>
      </c>
      <c r="RY184">
        <f t="shared" si="4"/>
        <v>11</v>
      </c>
    </row>
    <row r="185" spans="1:493" x14ac:dyDescent="0.3">
      <c r="A185">
        <v>71169</v>
      </c>
      <c r="B185">
        <v>239</v>
      </c>
      <c r="C185" t="s">
        <v>6793</v>
      </c>
      <c r="D185" t="s">
        <v>6793</v>
      </c>
      <c r="I185" t="s">
        <v>6793</v>
      </c>
      <c r="J185" t="s">
        <v>7515</v>
      </c>
      <c r="K185" t="s">
        <v>7515</v>
      </c>
      <c r="L185" t="s">
        <v>7515</v>
      </c>
      <c r="M185" t="s">
        <v>7515</v>
      </c>
      <c r="N185" t="s">
        <v>7515</v>
      </c>
      <c r="O185" t="s">
        <v>7515</v>
      </c>
      <c r="P185" t="s">
        <v>7515</v>
      </c>
      <c r="Q185" t="s">
        <v>7515</v>
      </c>
      <c r="R185" t="s">
        <v>7515</v>
      </c>
      <c r="S185" t="s">
        <v>7515</v>
      </c>
      <c r="T185" t="s">
        <v>7515</v>
      </c>
      <c r="U185" t="s">
        <v>7515</v>
      </c>
      <c r="V185" t="s">
        <v>7515</v>
      </c>
      <c r="W185" t="s">
        <v>7515</v>
      </c>
      <c r="X185" t="s">
        <v>7515</v>
      </c>
      <c r="Y185" t="s">
        <v>7515</v>
      </c>
      <c r="Z185" t="s">
        <v>7515</v>
      </c>
      <c r="AA185" t="s">
        <v>7516</v>
      </c>
      <c r="AB185" t="s">
        <v>7515</v>
      </c>
      <c r="AC185" t="s">
        <v>7517</v>
      </c>
      <c r="AF185">
        <v>8</v>
      </c>
      <c r="AG185">
        <v>8</v>
      </c>
      <c r="AH185" t="s">
        <v>6</v>
      </c>
      <c r="AK185" t="s">
        <v>6993</v>
      </c>
      <c r="AL185" t="s">
        <v>6794</v>
      </c>
      <c r="AM185" t="s">
        <v>6794</v>
      </c>
      <c r="AN185" t="s">
        <v>7680</v>
      </c>
      <c r="AO185">
        <v>0</v>
      </c>
      <c r="AP185">
        <v>18</v>
      </c>
      <c r="AQ185" t="s">
        <v>7568</v>
      </c>
      <c r="AT185" t="s">
        <v>6813</v>
      </c>
      <c r="AU185" t="s">
        <v>7531</v>
      </c>
      <c r="AV185" t="s">
        <v>6991</v>
      </c>
      <c r="AX185" t="s">
        <v>6794</v>
      </c>
      <c r="AY185" t="s">
        <v>6794</v>
      </c>
      <c r="AZ185" t="s">
        <v>6793</v>
      </c>
      <c r="BA185" t="s">
        <v>6793</v>
      </c>
      <c r="BC185" t="s">
        <v>6794</v>
      </c>
      <c r="BD185" t="s">
        <v>6794</v>
      </c>
      <c r="BE185" t="s">
        <v>6793</v>
      </c>
      <c r="BF185" t="s">
        <v>6794</v>
      </c>
      <c r="BG185" t="s">
        <v>6794</v>
      </c>
      <c r="BH185" t="s">
        <v>6794</v>
      </c>
      <c r="BI185" t="s">
        <v>7026</v>
      </c>
      <c r="BJ185" t="s">
        <v>7030</v>
      </c>
      <c r="BK185" t="s">
        <v>6794</v>
      </c>
      <c r="BM185">
        <v>20</v>
      </c>
      <c r="BN185">
        <v>35</v>
      </c>
      <c r="BO185" t="s">
        <v>7533</v>
      </c>
      <c r="BP185" t="s">
        <v>6</v>
      </c>
      <c r="BQ185" t="s">
        <v>7559</v>
      </c>
      <c r="BR185" t="s">
        <v>7543</v>
      </c>
      <c r="BS185" t="s">
        <v>7516</v>
      </c>
      <c r="BT185" t="s">
        <v>7515</v>
      </c>
      <c r="BU185" t="s">
        <v>7515</v>
      </c>
      <c r="BV185" t="s">
        <v>7515</v>
      </c>
      <c r="BW185" t="s">
        <v>7515</v>
      </c>
      <c r="BX185" t="s">
        <v>7515</v>
      </c>
      <c r="BY185" t="s">
        <v>7515</v>
      </c>
      <c r="BZ185" t="s">
        <v>7515</v>
      </c>
      <c r="CA185" t="s">
        <v>7515</v>
      </c>
      <c r="CB185" t="s">
        <v>7515</v>
      </c>
      <c r="CC185" t="s">
        <v>7515</v>
      </c>
      <c r="CD185" t="s">
        <v>7515</v>
      </c>
      <c r="CE185" t="s">
        <v>6794</v>
      </c>
      <c r="CI185" t="s">
        <v>6793</v>
      </c>
      <c r="CJ185" t="s">
        <v>6793</v>
      </c>
      <c r="CK185" t="s">
        <v>6794</v>
      </c>
      <c r="CL185" t="s">
        <v>6794</v>
      </c>
      <c r="CM185" t="s">
        <v>6793</v>
      </c>
      <c r="CN185" t="s">
        <v>6793</v>
      </c>
      <c r="CO185" t="s">
        <v>6793</v>
      </c>
      <c r="CP185" t="s">
        <v>6793</v>
      </c>
      <c r="CQ185" t="s">
        <v>6794</v>
      </c>
      <c r="CR185" t="s">
        <v>7520</v>
      </c>
      <c r="CS185" t="s">
        <v>7521</v>
      </c>
      <c r="CT185" t="s">
        <v>7536</v>
      </c>
      <c r="CU185" t="s">
        <v>6793</v>
      </c>
      <c r="CV185">
        <v>2</v>
      </c>
      <c r="CW185">
        <v>3</v>
      </c>
      <c r="CX185">
        <v>3</v>
      </c>
      <c r="CY185" t="s">
        <v>6794</v>
      </c>
      <c r="EC185">
        <v>2</v>
      </c>
      <c r="EE185">
        <v>0</v>
      </c>
      <c r="EF185">
        <v>0</v>
      </c>
      <c r="EG185">
        <v>0</v>
      </c>
      <c r="EH185">
        <v>0</v>
      </c>
      <c r="EI185">
        <v>2</v>
      </c>
      <c r="EJ185">
        <v>0</v>
      </c>
      <c r="EK185">
        <v>0</v>
      </c>
      <c r="EL185" t="s">
        <v>6794</v>
      </c>
      <c r="EV185" t="s">
        <v>6794</v>
      </c>
      <c r="PS185" t="s">
        <v>7526</v>
      </c>
      <c r="PT185" t="s">
        <v>7526</v>
      </c>
      <c r="PU185" t="s">
        <v>7526</v>
      </c>
      <c r="PV185" t="s">
        <v>7526</v>
      </c>
      <c r="PW185" t="s">
        <v>7516</v>
      </c>
      <c r="PX185" t="s">
        <v>7515</v>
      </c>
      <c r="PY185" t="s">
        <v>7515</v>
      </c>
      <c r="PZ185" t="s">
        <v>7515</v>
      </c>
      <c r="QA185" t="s">
        <v>7515</v>
      </c>
      <c r="QB185" t="s">
        <v>7515</v>
      </c>
      <c r="QC185" t="s">
        <v>7515</v>
      </c>
      <c r="QD185" t="s">
        <v>7528</v>
      </c>
      <c r="QE185" t="s">
        <v>7539</v>
      </c>
      <c r="QF185" t="s">
        <v>7528</v>
      </c>
      <c r="QG185" t="s">
        <v>7681</v>
      </c>
      <c r="QH185">
        <v>2008</v>
      </c>
      <c r="QI185">
        <v>7</v>
      </c>
      <c r="QJ185">
        <v>1</v>
      </c>
      <c r="QK185" s="329">
        <v>39654</v>
      </c>
      <c r="QL185">
        <v>0</v>
      </c>
      <c r="QM185">
        <v>1</v>
      </c>
      <c r="QN185" t="s">
        <v>194</v>
      </c>
      <c r="QO185">
        <v>0</v>
      </c>
      <c r="QP185">
        <v>88</v>
      </c>
      <c r="RV185">
        <f t="shared" si="5"/>
        <v>3</v>
      </c>
      <c r="RY185">
        <f t="shared" si="4"/>
        <v>4</v>
      </c>
    </row>
    <row r="186" spans="1:493" x14ac:dyDescent="0.3">
      <c r="A186">
        <v>71170</v>
      </c>
      <c r="B186">
        <v>240</v>
      </c>
      <c r="C186" t="s">
        <v>6793</v>
      </c>
      <c r="D186" t="s">
        <v>6793</v>
      </c>
      <c r="I186" t="s">
        <v>6793</v>
      </c>
      <c r="J186" t="s">
        <v>7515</v>
      </c>
      <c r="K186" t="s">
        <v>7515</v>
      </c>
      <c r="L186" t="s">
        <v>7516</v>
      </c>
      <c r="M186" t="s">
        <v>7515</v>
      </c>
      <c r="N186" t="s">
        <v>7515</v>
      </c>
      <c r="O186" t="s">
        <v>7515</v>
      </c>
      <c r="P186" t="s">
        <v>7515</v>
      </c>
      <c r="Q186" t="s">
        <v>7515</v>
      </c>
      <c r="R186" t="s">
        <v>7515</v>
      </c>
      <c r="S186" t="s">
        <v>7515</v>
      </c>
      <c r="T186" t="s">
        <v>7515</v>
      </c>
      <c r="U186" t="s">
        <v>7515</v>
      </c>
      <c r="V186" t="s">
        <v>7515</v>
      </c>
      <c r="W186" t="s">
        <v>7515</v>
      </c>
      <c r="X186" t="s">
        <v>7515</v>
      </c>
      <c r="Y186" t="s">
        <v>7515</v>
      </c>
      <c r="Z186" t="s">
        <v>7516</v>
      </c>
      <c r="AA186" t="s">
        <v>7515</v>
      </c>
      <c r="AB186" t="s">
        <v>7515</v>
      </c>
      <c r="AC186" t="s">
        <v>6796</v>
      </c>
      <c r="AK186" t="s">
        <v>6985</v>
      </c>
      <c r="AL186" t="s">
        <v>6793</v>
      </c>
      <c r="AM186" t="s">
        <v>6793</v>
      </c>
      <c r="AN186" t="s">
        <v>7680</v>
      </c>
      <c r="AO186">
        <v>0</v>
      </c>
      <c r="AP186">
        <v>12</v>
      </c>
      <c r="AQ186" t="s">
        <v>6988</v>
      </c>
      <c r="AR186" t="s">
        <v>6793</v>
      </c>
      <c r="AS186" t="s">
        <v>6966</v>
      </c>
      <c r="AT186" t="s">
        <v>6</v>
      </c>
      <c r="AV186" t="s">
        <v>6991</v>
      </c>
      <c r="AX186" t="s">
        <v>6794</v>
      </c>
      <c r="AY186" t="s">
        <v>6794</v>
      </c>
      <c r="AZ186" t="s">
        <v>6793</v>
      </c>
      <c r="BA186" t="s">
        <v>6793</v>
      </c>
      <c r="BB186" t="s">
        <v>6794</v>
      </c>
      <c r="BC186" t="s">
        <v>6794</v>
      </c>
      <c r="BD186" t="s">
        <v>6966</v>
      </c>
      <c r="BE186" t="s">
        <v>6793</v>
      </c>
      <c r="BF186" t="s">
        <v>6794</v>
      </c>
      <c r="BG186" t="s">
        <v>6794</v>
      </c>
      <c r="BH186" t="s">
        <v>6966</v>
      </c>
      <c r="BI186" t="s">
        <v>7026</v>
      </c>
      <c r="BJ186" t="s">
        <v>6</v>
      </c>
      <c r="BK186" t="s">
        <v>6794</v>
      </c>
      <c r="BM186">
        <v>50</v>
      </c>
      <c r="BN186" t="s">
        <v>7532</v>
      </c>
      <c r="BO186" t="s">
        <v>6</v>
      </c>
      <c r="BP186" t="s">
        <v>7576</v>
      </c>
      <c r="BQ186" t="s">
        <v>7026</v>
      </c>
      <c r="BR186" t="s">
        <v>7543</v>
      </c>
      <c r="BS186" t="s">
        <v>7516</v>
      </c>
      <c r="BT186" t="s">
        <v>7515</v>
      </c>
      <c r="BU186" t="s">
        <v>7515</v>
      </c>
      <c r="BV186" t="s">
        <v>7515</v>
      </c>
      <c r="BW186" t="s">
        <v>7515</v>
      </c>
      <c r="BX186" t="s">
        <v>7515</v>
      </c>
      <c r="BY186" t="s">
        <v>7515</v>
      </c>
      <c r="BZ186" t="s">
        <v>7515</v>
      </c>
      <c r="CA186" t="s">
        <v>7515</v>
      </c>
      <c r="CB186" t="s">
        <v>7515</v>
      </c>
      <c r="CC186" t="s">
        <v>7515</v>
      </c>
      <c r="CD186" t="s">
        <v>7515</v>
      </c>
      <c r="CE186" t="s">
        <v>6794</v>
      </c>
      <c r="CI186" t="s">
        <v>6793</v>
      </c>
      <c r="CJ186" t="s">
        <v>6793</v>
      </c>
      <c r="CK186" t="s">
        <v>6794</v>
      </c>
      <c r="CL186" t="s">
        <v>6793</v>
      </c>
      <c r="CM186" t="s">
        <v>6794</v>
      </c>
      <c r="CN186" t="s">
        <v>6794</v>
      </c>
      <c r="CO186" t="s">
        <v>6794</v>
      </c>
      <c r="CP186" t="s">
        <v>6793</v>
      </c>
      <c r="CQ186" t="s">
        <v>6793</v>
      </c>
      <c r="CR186" t="s">
        <v>7520</v>
      </c>
      <c r="CS186" t="s">
        <v>7521</v>
      </c>
      <c r="CT186" t="s">
        <v>7522</v>
      </c>
      <c r="CU186" t="s">
        <v>6793</v>
      </c>
      <c r="CV186">
        <v>2</v>
      </c>
      <c r="CW186">
        <v>3</v>
      </c>
      <c r="CX186">
        <v>4</v>
      </c>
      <c r="CY186" t="s">
        <v>6794</v>
      </c>
      <c r="EC186" t="s">
        <v>31</v>
      </c>
      <c r="EL186" t="s">
        <v>6794</v>
      </c>
      <c r="EV186" t="s">
        <v>6794</v>
      </c>
      <c r="PS186" t="s">
        <v>7526</v>
      </c>
      <c r="PT186" t="s">
        <v>7526</v>
      </c>
      <c r="PU186" t="s">
        <v>7526</v>
      </c>
      <c r="PV186" t="s">
        <v>7526</v>
      </c>
      <c r="PW186" t="s">
        <v>7516</v>
      </c>
      <c r="PX186" t="s">
        <v>7515</v>
      </c>
      <c r="PY186" t="s">
        <v>7515</v>
      </c>
      <c r="PZ186" t="s">
        <v>7515</v>
      </c>
      <c r="QA186" t="s">
        <v>7515</v>
      </c>
      <c r="QB186" t="s">
        <v>7515</v>
      </c>
      <c r="QC186" t="s">
        <v>7515</v>
      </c>
      <c r="QD186" t="s">
        <v>7528</v>
      </c>
      <c r="QE186" t="s">
        <v>7539</v>
      </c>
      <c r="QF186" t="s">
        <v>7528</v>
      </c>
      <c r="QG186" t="s">
        <v>7681</v>
      </c>
      <c r="QH186">
        <v>2008</v>
      </c>
      <c r="QI186">
        <v>11</v>
      </c>
      <c r="QJ186">
        <v>1</v>
      </c>
      <c r="QK186" s="329">
        <v>39777</v>
      </c>
      <c r="QL186">
        <v>1</v>
      </c>
      <c r="QM186">
        <v>0</v>
      </c>
      <c r="QN186" t="s">
        <v>194</v>
      </c>
      <c r="QO186">
        <v>0</v>
      </c>
      <c r="QP186">
        <v>35</v>
      </c>
      <c r="RV186">
        <f t="shared" si="5"/>
        <v>4</v>
      </c>
      <c r="RY186">
        <f t="shared" si="4"/>
        <v>4</v>
      </c>
    </row>
    <row r="187" spans="1:493" x14ac:dyDescent="0.3">
      <c r="A187">
        <v>71171</v>
      </c>
      <c r="B187">
        <v>241</v>
      </c>
      <c r="C187" t="s">
        <v>6793</v>
      </c>
      <c r="D187" t="s">
        <v>6793</v>
      </c>
      <c r="I187" t="s">
        <v>6793</v>
      </c>
      <c r="J187" t="s">
        <v>7515</v>
      </c>
      <c r="K187" t="s">
        <v>7516</v>
      </c>
      <c r="L187" t="s">
        <v>7515</v>
      </c>
      <c r="M187" t="s">
        <v>7515</v>
      </c>
      <c r="N187" t="s">
        <v>7515</v>
      </c>
      <c r="O187" t="s">
        <v>7515</v>
      </c>
      <c r="P187" t="s">
        <v>7515</v>
      </c>
      <c r="Q187" t="s">
        <v>7515</v>
      </c>
      <c r="R187" t="s">
        <v>7515</v>
      </c>
      <c r="S187" t="s">
        <v>7515</v>
      </c>
      <c r="T187" t="s">
        <v>7515</v>
      </c>
      <c r="U187" t="s">
        <v>7515</v>
      </c>
      <c r="V187" t="s">
        <v>7515</v>
      </c>
      <c r="W187" t="s">
        <v>7515</v>
      </c>
      <c r="X187" t="s">
        <v>7515</v>
      </c>
      <c r="Y187" t="s">
        <v>7515</v>
      </c>
      <c r="Z187" t="s">
        <v>7515</v>
      </c>
      <c r="AA187" t="s">
        <v>7515</v>
      </c>
      <c r="AB187" t="s">
        <v>7515</v>
      </c>
      <c r="AC187" t="s">
        <v>7517</v>
      </c>
      <c r="AF187" t="s">
        <v>7547</v>
      </c>
      <c r="AG187" t="s">
        <v>7547</v>
      </c>
      <c r="AH187" t="s">
        <v>7550</v>
      </c>
      <c r="AI187" t="s">
        <v>7680</v>
      </c>
      <c r="AJ187">
        <v>2</v>
      </c>
      <c r="AK187" t="s">
        <v>6757</v>
      </c>
      <c r="AL187" t="s">
        <v>6794</v>
      </c>
      <c r="AM187" t="s">
        <v>6794</v>
      </c>
      <c r="AN187" t="s">
        <v>6</v>
      </c>
      <c r="AQ187" t="s">
        <v>7568</v>
      </c>
      <c r="AT187" t="s">
        <v>6813</v>
      </c>
      <c r="AU187" t="s">
        <v>7531</v>
      </c>
      <c r="AV187" t="s">
        <v>7518</v>
      </c>
      <c r="AX187" t="s">
        <v>6793</v>
      </c>
      <c r="AY187" t="s">
        <v>6794</v>
      </c>
      <c r="AZ187" t="s">
        <v>6794</v>
      </c>
      <c r="BA187" t="s">
        <v>6793</v>
      </c>
      <c r="BC187" t="s">
        <v>6794</v>
      </c>
      <c r="BD187" t="s">
        <v>6794</v>
      </c>
      <c r="BE187" t="s">
        <v>6794</v>
      </c>
      <c r="BF187" t="s">
        <v>6794</v>
      </c>
      <c r="BG187" t="s">
        <v>6794</v>
      </c>
      <c r="BH187" t="s">
        <v>6794</v>
      </c>
      <c r="BI187" t="s">
        <v>7021</v>
      </c>
      <c r="BJ187" t="s">
        <v>7022</v>
      </c>
      <c r="BK187" t="s">
        <v>6794</v>
      </c>
      <c r="BM187">
        <v>0</v>
      </c>
      <c r="BN187">
        <v>25</v>
      </c>
      <c r="BO187" t="s">
        <v>7533</v>
      </c>
      <c r="BP187" t="s">
        <v>7604</v>
      </c>
      <c r="BQ187" t="s">
        <v>7029</v>
      </c>
      <c r="BR187" t="s">
        <v>7594</v>
      </c>
      <c r="BS187" t="s">
        <v>7515</v>
      </c>
      <c r="BT187" t="s">
        <v>7516</v>
      </c>
      <c r="BU187" t="s">
        <v>7516</v>
      </c>
      <c r="BV187" t="s">
        <v>7515</v>
      </c>
      <c r="BW187" t="s">
        <v>7515</v>
      </c>
      <c r="BX187" t="s">
        <v>7515</v>
      </c>
      <c r="BY187" t="s">
        <v>7515</v>
      </c>
      <c r="BZ187" t="s">
        <v>7515</v>
      </c>
      <c r="CA187" t="s">
        <v>7515</v>
      </c>
      <c r="CB187" t="s">
        <v>7515</v>
      </c>
      <c r="CC187" t="s">
        <v>7515</v>
      </c>
      <c r="CD187" t="s">
        <v>7515</v>
      </c>
      <c r="CE187" t="s">
        <v>6794</v>
      </c>
      <c r="CI187" t="s">
        <v>6793</v>
      </c>
      <c r="CJ187" t="s">
        <v>6793</v>
      </c>
      <c r="CK187" t="s">
        <v>6794</v>
      </c>
      <c r="CL187" t="s">
        <v>6793</v>
      </c>
      <c r="CM187" t="s">
        <v>6793</v>
      </c>
      <c r="CN187" t="s">
        <v>6793</v>
      </c>
      <c r="CO187" t="s">
        <v>6794</v>
      </c>
      <c r="CP187" t="s">
        <v>6793</v>
      </c>
      <c r="CQ187" t="s">
        <v>6794</v>
      </c>
      <c r="CR187" t="s">
        <v>7520</v>
      </c>
      <c r="CS187" t="s">
        <v>7521</v>
      </c>
      <c r="CT187" t="s">
        <v>7536</v>
      </c>
      <c r="CU187" t="s">
        <v>6793</v>
      </c>
      <c r="CV187">
        <v>3</v>
      </c>
      <c r="CW187">
        <v>3</v>
      </c>
      <c r="CX187">
        <v>4</v>
      </c>
      <c r="CY187" t="s">
        <v>6794</v>
      </c>
      <c r="EC187">
        <v>2</v>
      </c>
      <c r="EE187">
        <v>0</v>
      </c>
      <c r="EF187">
        <v>0</v>
      </c>
      <c r="EG187">
        <v>0</v>
      </c>
      <c r="EH187">
        <v>1</v>
      </c>
      <c r="EI187">
        <v>1</v>
      </c>
      <c r="EJ187">
        <v>0</v>
      </c>
      <c r="EK187">
        <v>0</v>
      </c>
      <c r="EL187" t="s">
        <v>6793</v>
      </c>
      <c r="EM187" t="s">
        <v>7573</v>
      </c>
      <c r="EO187">
        <v>2</v>
      </c>
      <c r="EP187" t="s">
        <v>7683</v>
      </c>
      <c r="EQ187">
        <v>2008</v>
      </c>
      <c r="ER187" t="s">
        <v>7684</v>
      </c>
      <c r="EV187" t="s">
        <v>6793</v>
      </c>
      <c r="OX187" t="s">
        <v>7524</v>
      </c>
      <c r="OY187" t="s">
        <v>6</v>
      </c>
      <c r="PB187" t="s">
        <v>7552</v>
      </c>
      <c r="PE187" t="s">
        <v>6794</v>
      </c>
      <c r="PS187" t="s">
        <v>7526</v>
      </c>
      <c r="PT187" t="s">
        <v>7526</v>
      </c>
      <c r="PU187" t="s">
        <v>7526</v>
      </c>
      <c r="PV187" t="s">
        <v>7526</v>
      </c>
      <c r="PW187" t="s">
        <v>7516</v>
      </c>
      <c r="PX187" t="s">
        <v>7515</v>
      </c>
      <c r="PY187" t="s">
        <v>7515</v>
      </c>
      <c r="PZ187" t="s">
        <v>7515</v>
      </c>
      <c r="QA187" t="s">
        <v>7515</v>
      </c>
      <c r="QB187" t="s">
        <v>7515</v>
      </c>
      <c r="QC187" t="s">
        <v>7515</v>
      </c>
      <c r="QD187" t="s">
        <v>7528</v>
      </c>
      <c r="QE187" t="s">
        <v>7539</v>
      </c>
      <c r="QF187" t="s">
        <v>7528</v>
      </c>
      <c r="QG187" t="s">
        <v>7681</v>
      </c>
      <c r="QH187">
        <v>2008</v>
      </c>
      <c r="QI187">
        <v>3</v>
      </c>
      <c r="QJ187">
        <v>1</v>
      </c>
      <c r="QK187" s="329">
        <v>39535</v>
      </c>
      <c r="QL187">
        <v>0</v>
      </c>
      <c r="QM187">
        <v>1</v>
      </c>
      <c r="QN187" t="s">
        <v>212</v>
      </c>
      <c r="QO187">
        <v>2008</v>
      </c>
      <c r="QP187">
        <v>50</v>
      </c>
      <c r="QR187">
        <v>1</v>
      </c>
      <c r="QS187">
        <v>0</v>
      </c>
      <c r="QT187">
        <v>0</v>
      </c>
      <c r="QU187">
        <v>0</v>
      </c>
      <c r="QV187">
        <v>0</v>
      </c>
      <c r="QW187">
        <v>0</v>
      </c>
      <c r="QX187">
        <v>0</v>
      </c>
      <c r="QY187">
        <v>0</v>
      </c>
      <c r="QZ187">
        <v>0</v>
      </c>
      <c r="RA187">
        <v>0</v>
      </c>
      <c r="RB187">
        <v>0</v>
      </c>
      <c r="RC187">
        <v>0</v>
      </c>
      <c r="RD187">
        <v>0</v>
      </c>
      <c r="RE187">
        <v>0</v>
      </c>
      <c r="RF187">
        <v>0</v>
      </c>
      <c r="RG187">
        <v>0</v>
      </c>
      <c r="RH187">
        <v>0</v>
      </c>
      <c r="RI187">
        <v>0</v>
      </c>
      <c r="RJ187">
        <v>0</v>
      </c>
      <c r="RK187">
        <v>0</v>
      </c>
      <c r="RL187">
        <v>0</v>
      </c>
      <c r="RM187">
        <v>0</v>
      </c>
      <c r="RN187">
        <v>0</v>
      </c>
      <c r="RO187">
        <v>0</v>
      </c>
      <c r="RP187">
        <v>0</v>
      </c>
      <c r="RQ187">
        <v>0</v>
      </c>
      <c r="RR187">
        <v>0</v>
      </c>
      <c r="RS187">
        <v>0</v>
      </c>
      <c r="RT187">
        <v>0</v>
      </c>
      <c r="RU187">
        <v>0</v>
      </c>
      <c r="RV187">
        <f t="shared" si="5"/>
        <v>0</v>
      </c>
      <c r="RY187">
        <f t="shared" si="4"/>
        <v>10</v>
      </c>
    </row>
    <row r="188" spans="1:493" x14ac:dyDescent="0.3">
      <c r="A188">
        <v>71172</v>
      </c>
      <c r="B188">
        <v>244</v>
      </c>
      <c r="C188" t="s">
        <v>6793</v>
      </c>
      <c r="D188" t="s">
        <v>6793</v>
      </c>
      <c r="I188" t="s">
        <v>6793</v>
      </c>
      <c r="J188" t="s">
        <v>7515</v>
      </c>
      <c r="K188" t="s">
        <v>7515</v>
      </c>
      <c r="L188" t="s">
        <v>7515</v>
      </c>
      <c r="M188" t="s">
        <v>7515</v>
      </c>
      <c r="N188" t="s">
        <v>7515</v>
      </c>
      <c r="O188" t="s">
        <v>7515</v>
      </c>
      <c r="P188" t="s">
        <v>7515</v>
      </c>
      <c r="Q188" t="s">
        <v>7515</v>
      </c>
      <c r="R188" t="s">
        <v>7515</v>
      </c>
      <c r="S188" t="s">
        <v>7515</v>
      </c>
      <c r="T188" t="s">
        <v>7515</v>
      </c>
      <c r="U188" t="s">
        <v>7515</v>
      </c>
      <c r="V188" t="s">
        <v>7515</v>
      </c>
      <c r="W188" t="s">
        <v>7515</v>
      </c>
      <c r="X188" t="s">
        <v>7516</v>
      </c>
      <c r="Y188" t="s">
        <v>7515</v>
      </c>
      <c r="Z188" t="s">
        <v>7515</v>
      </c>
      <c r="AA188" t="s">
        <v>7515</v>
      </c>
      <c r="AB188" t="s">
        <v>7515</v>
      </c>
      <c r="AC188" t="s">
        <v>7517</v>
      </c>
      <c r="AF188">
        <v>0</v>
      </c>
      <c r="AG188">
        <v>5</v>
      </c>
      <c r="AH188" t="s">
        <v>6845</v>
      </c>
      <c r="AK188" t="s">
        <v>6993</v>
      </c>
      <c r="AL188" t="s">
        <v>6794</v>
      </c>
      <c r="AM188" t="s">
        <v>6794</v>
      </c>
      <c r="AN188" t="s">
        <v>7680</v>
      </c>
      <c r="AO188">
        <v>0</v>
      </c>
      <c r="AP188">
        <v>12</v>
      </c>
      <c r="AQ188" t="s">
        <v>6988</v>
      </c>
      <c r="AR188" t="s">
        <v>6793</v>
      </c>
      <c r="AS188" t="s">
        <v>6793</v>
      </c>
      <c r="AT188" t="s">
        <v>6813</v>
      </c>
      <c r="AU188" t="s">
        <v>7531</v>
      </c>
      <c r="AV188" t="s">
        <v>6991</v>
      </c>
      <c r="AX188" t="s">
        <v>6794</v>
      </c>
      <c r="AY188" t="s">
        <v>6794</v>
      </c>
      <c r="AZ188" t="s">
        <v>6794</v>
      </c>
      <c r="BA188" t="s">
        <v>6794</v>
      </c>
      <c r="BB188" t="s">
        <v>6793</v>
      </c>
      <c r="BC188" t="s">
        <v>6794</v>
      </c>
      <c r="BD188" t="s">
        <v>6794</v>
      </c>
      <c r="BE188" t="s">
        <v>6793</v>
      </c>
      <c r="BF188" t="s">
        <v>6794</v>
      </c>
      <c r="BG188" t="s">
        <v>6794</v>
      </c>
      <c r="BH188" t="s">
        <v>6794</v>
      </c>
      <c r="BI188" t="s">
        <v>7028</v>
      </c>
      <c r="BJ188" t="s">
        <v>7686</v>
      </c>
      <c r="BK188" t="s">
        <v>6794</v>
      </c>
      <c r="BM188">
        <v>50</v>
      </c>
      <c r="BN188">
        <v>50</v>
      </c>
      <c r="BO188" t="s">
        <v>7533</v>
      </c>
      <c r="BP188" t="s">
        <v>6</v>
      </c>
      <c r="BQ188" t="s">
        <v>7559</v>
      </c>
      <c r="BR188" t="s">
        <v>7543</v>
      </c>
      <c r="BS188" t="s">
        <v>7515</v>
      </c>
      <c r="BT188" t="s">
        <v>7515</v>
      </c>
      <c r="BU188" t="s">
        <v>7516</v>
      </c>
      <c r="BV188" t="s">
        <v>7515</v>
      </c>
      <c r="BW188" t="s">
        <v>7515</v>
      </c>
      <c r="BX188" t="s">
        <v>7515</v>
      </c>
      <c r="BY188" t="s">
        <v>7515</v>
      </c>
      <c r="BZ188" t="s">
        <v>7515</v>
      </c>
      <c r="CA188" t="s">
        <v>7515</v>
      </c>
      <c r="CB188" t="s">
        <v>7515</v>
      </c>
      <c r="CC188" t="s">
        <v>7515</v>
      </c>
      <c r="CD188" t="s">
        <v>7515</v>
      </c>
      <c r="CE188" t="s">
        <v>6794</v>
      </c>
      <c r="CI188" t="s">
        <v>6793</v>
      </c>
      <c r="CJ188" t="s">
        <v>6793</v>
      </c>
      <c r="CK188" t="s">
        <v>6794</v>
      </c>
      <c r="CL188" t="s">
        <v>6793</v>
      </c>
      <c r="CM188" t="s">
        <v>6794</v>
      </c>
      <c r="CN188" t="s">
        <v>6794</v>
      </c>
      <c r="CO188" t="s">
        <v>6794</v>
      </c>
      <c r="CP188" t="s">
        <v>6793</v>
      </c>
      <c r="CQ188" t="s">
        <v>6794</v>
      </c>
      <c r="CR188" t="s">
        <v>7520</v>
      </c>
      <c r="CS188" t="s">
        <v>7521</v>
      </c>
      <c r="CT188" t="s">
        <v>7522</v>
      </c>
      <c r="CU188" t="s">
        <v>6793</v>
      </c>
      <c r="CV188">
        <v>2</v>
      </c>
      <c r="CW188">
        <v>3</v>
      </c>
      <c r="CX188">
        <v>2</v>
      </c>
      <c r="CY188" t="s">
        <v>6794</v>
      </c>
      <c r="EC188">
        <v>3</v>
      </c>
      <c r="EE188">
        <v>0</v>
      </c>
      <c r="EF188">
        <v>0</v>
      </c>
      <c r="EG188">
        <v>0</v>
      </c>
      <c r="EH188">
        <v>0</v>
      </c>
      <c r="EI188">
        <v>1</v>
      </c>
      <c r="EJ188">
        <v>0</v>
      </c>
      <c r="EK188">
        <v>2</v>
      </c>
      <c r="EL188" t="s">
        <v>6793</v>
      </c>
      <c r="EM188" t="s">
        <v>7573</v>
      </c>
      <c r="EO188">
        <v>2</v>
      </c>
      <c r="EP188" t="s">
        <v>7683</v>
      </c>
      <c r="EQ188">
        <v>2008</v>
      </c>
      <c r="ER188" t="s">
        <v>7685</v>
      </c>
      <c r="ES188">
        <v>2009</v>
      </c>
      <c r="EV188" t="s">
        <v>6793</v>
      </c>
      <c r="IR188" t="s">
        <v>7524</v>
      </c>
      <c r="IS188" t="s">
        <v>7680</v>
      </c>
      <c r="IT188">
        <v>6</v>
      </c>
      <c r="IU188">
        <v>2007</v>
      </c>
      <c r="IY188" t="s">
        <v>6966</v>
      </c>
      <c r="JJ188" t="s">
        <v>7524</v>
      </c>
      <c r="JK188" t="s">
        <v>7680</v>
      </c>
      <c r="JL188">
        <v>5</v>
      </c>
      <c r="JM188">
        <v>2008</v>
      </c>
      <c r="JO188" t="s">
        <v>7526</v>
      </c>
      <c r="JP188" t="s">
        <v>7526</v>
      </c>
      <c r="JQ188" t="s">
        <v>6794</v>
      </c>
      <c r="JR188" t="s">
        <v>6793</v>
      </c>
      <c r="LC188" t="s">
        <v>7524</v>
      </c>
      <c r="LD188" t="s">
        <v>7680</v>
      </c>
      <c r="LE188">
        <v>5</v>
      </c>
      <c r="LF188">
        <v>2008</v>
      </c>
      <c r="LH188" t="s">
        <v>7527</v>
      </c>
      <c r="LI188" t="s">
        <v>7527</v>
      </c>
      <c r="LJ188" t="s">
        <v>6794</v>
      </c>
      <c r="LK188" t="s">
        <v>6793</v>
      </c>
      <c r="PG188">
        <v>0</v>
      </c>
      <c r="PH188" t="s">
        <v>7515</v>
      </c>
      <c r="PI188" t="s">
        <v>7515</v>
      </c>
      <c r="PJ188" t="s">
        <v>7515</v>
      </c>
      <c r="PK188" t="s">
        <v>7515</v>
      </c>
      <c r="PL188" t="s">
        <v>7515</v>
      </c>
      <c r="PM188" t="s">
        <v>7515</v>
      </c>
      <c r="PN188" t="s">
        <v>7515</v>
      </c>
      <c r="PO188" t="s">
        <v>7516</v>
      </c>
      <c r="PP188" t="s">
        <v>7515</v>
      </c>
      <c r="PQ188" t="s">
        <v>7515</v>
      </c>
      <c r="PR188" t="s">
        <v>7515</v>
      </c>
      <c r="PS188" t="s">
        <v>7526</v>
      </c>
      <c r="PU188" t="s">
        <v>7526</v>
      </c>
      <c r="PW188" t="s">
        <v>7515</v>
      </c>
      <c r="PX188" t="s">
        <v>7515</v>
      </c>
      <c r="PY188" t="s">
        <v>7515</v>
      </c>
      <c r="PZ188" t="s">
        <v>7515</v>
      </c>
      <c r="QA188" t="s">
        <v>7515</v>
      </c>
      <c r="QB188" t="s">
        <v>7515</v>
      </c>
      <c r="QC188" t="s">
        <v>7516</v>
      </c>
      <c r="QD188" t="s">
        <v>7528</v>
      </c>
      <c r="QE188" t="s">
        <v>7529</v>
      </c>
      <c r="QF188" t="s">
        <v>7528</v>
      </c>
      <c r="QG188" t="s">
        <v>7681</v>
      </c>
      <c r="QH188">
        <v>2008</v>
      </c>
      <c r="QI188">
        <v>5</v>
      </c>
      <c r="QJ188">
        <v>1</v>
      </c>
      <c r="QK188" s="329">
        <v>39574</v>
      </c>
      <c r="QL188">
        <v>0</v>
      </c>
      <c r="QM188">
        <v>1</v>
      </c>
      <c r="QN188" t="s">
        <v>194</v>
      </c>
      <c r="QO188">
        <v>0</v>
      </c>
      <c r="QP188">
        <v>35</v>
      </c>
      <c r="QQ188">
        <v>1</v>
      </c>
      <c r="QR188">
        <v>0</v>
      </c>
      <c r="QS188">
        <v>0</v>
      </c>
      <c r="QT188">
        <v>0</v>
      </c>
      <c r="QU188">
        <v>0</v>
      </c>
      <c r="QV188">
        <v>0</v>
      </c>
      <c r="QW188">
        <v>0</v>
      </c>
      <c r="QX188">
        <v>0</v>
      </c>
      <c r="QY188">
        <v>0</v>
      </c>
      <c r="QZ188">
        <v>0</v>
      </c>
      <c r="RA188">
        <v>0</v>
      </c>
      <c r="RB188">
        <v>0</v>
      </c>
      <c r="RC188">
        <v>0</v>
      </c>
      <c r="RD188">
        <v>1</v>
      </c>
      <c r="RE188">
        <v>0</v>
      </c>
      <c r="RF188">
        <v>1</v>
      </c>
      <c r="RG188">
        <v>0</v>
      </c>
      <c r="RH188">
        <v>0</v>
      </c>
      <c r="RI188">
        <v>0</v>
      </c>
      <c r="RJ188">
        <v>0</v>
      </c>
      <c r="RK188">
        <v>1</v>
      </c>
      <c r="RL188">
        <v>0</v>
      </c>
      <c r="RM188">
        <v>0</v>
      </c>
      <c r="RN188">
        <v>0</v>
      </c>
      <c r="RO188">
        <v>0</v>
      </c>
      <c r="RP188">
        <v>0</v>
      </c>
      <c r="RQ188">
        <v>0</v>
      </c>
      <c r="RR188">
        <v>0</v>
      </c>
      <c r="RS188">
        <v>0</v>
      </c>
      <c r="RT188">
        <v>0</v>
      </c>
      <c r="RU188">
        <v>0</v>
      </c>
      <c r="RV188">
        <f t="shared" si="5"/>
        <v>4</v>
      </c>
      <c r="RY188">
        <f t="shared" si="4"/>
        <v>2</v>
      </c>
    </row>
    <row r="189" spans="1:493" x14ac:dyDescent="0.3">
      <c r="A189">
        <v>71173</v>
      </c>
      <c r="B189">
        <v>245</v>
      </c>
      <c r="C189" t="s">
        <v>6793</v>
      </c>
      <c r="D189" t="s">
        <v>6793</v>
      </c>
      <c r="I189" t="s">
        <v>6793</v>
      </c>
      <c r="J189" t="s">
        <v>7515</v>
      </c>
      <c r="K189" t="s">
        <v>7516</v>
      </c>
      <c r="L189" t="s">
        <v>7515</v>
      </c>
      <c r="M189" t="s">
        <v>7515</v>
      </c>
      <c r="N189" t="s">
        <v>7515</v>
      </c>
      <c r="O189" t="s">
        <v>7515</v>
      </c>
      <c r="P189" t="s">
        <v>7515</v>
      </c>
      <c r="Q189" t="s">
        <v>7515</v>
      </c>
      <c r="R189" t="s">
        <v>7515</v>
      </c>
      <c r="S189" t="s">
        <v>7515</v>
      </c>
      <c r="T189" t="s">
        <v>7515</v>
      </c>
      <c r="U189" t="s">
        <v>7515</v>
      </c>
      <c r="V189" t="s">
        <v>7515</v>
      </c>
      <c r="W189" t="s">
        <v>7515</v>
      </c>
      <c r="X189" t="s">
        <v>7515</v>
      </c>
      <c r="Y189" t="s">
        <v>7515</v>
      </c>
      <c r="Z189" t="s">
        <v>7515</v>
      </c>
      <c r="AA189" t="s">
        <v>7515</v>
      </c>
      <c r="AB189" t="s">
        <v>7515</v>
      </c>
      <c r="AC189" t="s">
        <v>6796</v>
      </c>
      <c r="AK189" t="s">
        <v>6985</v>
      </c>
      <c r="AL189" t="s">
        <v>6793</v>
      </c>
      <c r="AM189" t="s">
        <v>6794</v>
      </c>
      <c r="AN189" t="s">
        <v>7687</v>
      </c>
      <c r="AQ189" t="s">
        <v>6992</v>
      </c>
      <c r="AR189" t="s">
        <v>6794</v>
      </c>
      <c r="AS189" t="s">
        <v>6794</v>
      </c>
      <c r="AT189" t="s">
        <v>6813</v>
      </c>
      <c r="AU189" t="s">
        <v>7531</v>
      </c>
      <c r="AV189" t="s">
        <v>7518</v>
      </c>
      <c r="AX189" t="s">
        <v>6793</v>
      </c>
      <c r="AY189" t="s">
        <v>6793</v>
      </c>
      <c r="AZ189" t="s">
        <v>6793</v>
      </c>
      <c r="BA189" t="s">
        <v>6793</v>
      </c>
      <c r="BB189" t="s">
        <v>6793</v>
      </c>
      <c r="BC189" t="s">
        <v>6793</v>
      </c>
      <c r="BD189" t="s">
        <v>6793</v>
      </c>
      <c r="BE189" t="s">
        <v>6793</v>
      </c>
      <c r="BF189" t="s">
        <v>6794</v>
      </c>
      <c r="BG189" t="s">
        <v>6794</v>
      </c>
      <c r="BH189" t="s">
        <v>6794</v>
      </c>
      <c r="BI189" t="s">
        <v>7021</v>
      </c>
      <c r="BJ189" t="s">
        <v>7024</v>
      </c>
      <c r="BK189" t="s">
        <v>6794</v>
      </c>
      <c r="BM189">
        <v>5</v>
      </c>
      <c r="BN189">
        <v>50</v>
      </c>
      <c r="BO189" t="s">
        <v>7519</v>
      </c>
      <c r="BP189" t="s">
        <v>6</v>
      </c>
      <c r="BQ189" t="s">
        <v>7559</v>
      </c>
      <c r="BR189" t="s">
        <v>7682</v>
      </c>
      <c r="BS189" t="s">
        <v>7516</v>
      </c>
      <c r="BT189" t="s">
        <v>7515</v>
      </c>
      <c r="BU189" t="s">
        <v>7515</v>
      </c>
      <c r="BV189" t="s">
        <v>7515</v>
      </c>
      <c r="BW189" t="s">
        <v>7515</v>
      </c>
      <c r="BX189" t="s">
        <v>7515</v>
      </c>
      <c r="BY189" t="s">
        <v>7515</v>
      </c>
      <c r="BZ189" t="s">
        <v>7515</v>
      </c>
      <c r="CA189" t="s">
        <v>7515</v>
      </c>
      <c r="CB189" t="s">
        <v>7515</v>
      </c>
      <c r="CC189" t="s">
        <v>7515</v>
      </c>
      <c r="CD189" t="s">
        <v>7515</v>
      </c>
      <c r="CE189" t="s">
        <v>6794</v>
      </c>
      <c r="CF189" t="s">
        <v>7563</v>
      </c>
      <c r="CG189" t="s">
        <v>7581</v>
      </c>
      <c r="CH189" t="s">
        <v>7620</v>
      </c>
      <c r="CI189" t="s">
        <v>6794</v>
      </c>
      <c r="CJ189" t="s">
        <v>6793</v>
      </c>
      <c r="CK189" t="s">
        <v>6794</v>
      </c>
      <c r="CL189" t="s">
        <v>6793</v>
      </c>
      <c r="CM189" t="s">
        <v>6794</v>
      </c>
      <c r="CN189" t="s">
        <v>6794</v>
      </c>
      <c r="CO189" t="s">
        <v>6794</v>
      </c>
      <c r="CP189" t="s">
        <v>6794</v>
      </c>
      <c r="CQ189" t="s">
        <v>6794</v>
      </c>
      <c r="CR189" t="s">
        <v>7545</v>
      </c>
      <c r="CS189" t="s">
        <v>7521</v>
      </c>
      <c r="CT189" t="s">
        <v>6966</v>
      </c>
      <c r="CU189" t="s">
        <v>6794</v>
      </c>
      <c r="CV189">
        <v>1</v>
      </c>
      <c r="CW189">
        <v>2</v>
      </c>
      <c r="CX189">
        <v>2</v>
      </c>
      <c r="EC189">
        <v>2</v>
      </c>
      <c r="EE189">
        <v>0</v>
      </c>
      <c r="EF189">
        <v>0</v>
      </c>
      <c r="EG189">
        <v>2</v>
      </c>
      <c r="EH189">
        <v>0</v>
      </c>
      <c r="EI189">
        <v>0</v>
      </c>
      <c r="EJ189">
        <v>0</v>
      </c>
      <c r="EK189">
        <v>0</v>
      </c>
      <c r="EV189" t="s">
        <v>6794</v>
      </c>
      <c r="PS189" t="s">
        <v>7526</v>
      </c>
      <c r="PT189" t="s">
        <v>7526</v>
      </c>
      <c r="PU189" t="s">
        <v>7526</v>
      </c>
      <c r="PV189" t="s">
        <v>7526</v>
      </c>
      <c r="PW189" t="s">
        <v>7515</v>
      </c>
      <c r="PX189" t="s">
        <v>7515</v>
      </c>
      <c r="PY189" t="s">
        <v>7515</v>
      </c>
      <c r="PZ189" t="s">
        <v>7515</v>
      </c>
      <c r="QA189" t="s">
        <v>7515</v>
      </c>
      <c r="QB189" t="s">
        <v>7515</v>
      </c>
      <c r="QC189" t="s">
        <v>7516</v>
      </c>
      <c r="QD189" t="s">
        <v>7528</v>
      </c>
      <c r="QE189" t="s">
        <v>7529</v>
      </c>
      <c r="QF189" t="s">
        <v>7528</v>
      </c>
      <c r="QG189" t="s">
        <v>7681</v>
      </c>
      <c r="QH189">
        <v>2008</v>
      </c>
      <c r="QI189">
        <v>1</v>
      </c>
      <c r="QJ189">
        <v>1</v>
      </c>
      <c r="QK189" s="329">
        <v>39456</v>
      </c>
      <c r="QL189">
        <v>1</v>
      </c>
      <c r="QM189">
        <v>0</v>
      </c>
      <c r="QN189" t="s">
        <v>194</v>
      </c>
      <c r="QO189">
        <v>0</v>
      </c>
      <c r="QP189">
        <v>78</v>
      </c>
      <c r="RV189">
        <f t="shared" si="5"/>
        <v>0</v>
      </c>
      <c r="RY189">
        <f t="shared" si="4"/>
        <v>10</v>
      </c>
    </row>
    <row r="190" spans="1:493" x14ac:dyDescent="0.3">
      <c r="A190">
        <v>71174</v>
      </c>
      <c r="B190">
        <v>249</v>
      </c>
      <c r="C190" t="s">
        <v>6793</v>
      </c>
      <c r="D190" t="s">
        <v>6793</v>
      </c>
      <c r="I190" t="s">
        <v>6793</v>
      </c>
      <c r="J190" t="s">
        <v>7515</v>
      </c>
      <c r="K190" t="s">
        <v>7515</v>
      </c>
      <c r="L190" t="s">
        <v>7515</v>
      </c>
      <c r="M190" t="s">
        <v>7515</v>
      </c>
      <c r="N190" t="s">
        <v>7515</v>
      </c>
      <c r="O190" t="s">
        <v>7515</v>
      </c>
      <c r="P190" t="s">
        <v>7515</v>
      </c>
      <c r="Q190" t="s">
        <v>7515</v>
      </c>
      <c r="R190" t="s">
        <v>7515</v>
      </c>
      <c r="S190" t="s">
        <v>7515</v>
      </c>
      <c r="T190" t="s">
        <v>7515</v>
      </c>
      <c r="U190" t="s">
        <v>7515</v>
      </c>
      <c r="V190" t="s">
        <v>7515</v>
      </c>
      <c r="W190" t="s">
        <v>7515</v>
      </c>
      <c r="X190" t="s">
        <v>7515</v>
      </c>
      <c r="Y190" t="s">
        <v>7516</v>
      </c>
      <c r="Z190" t="s">
        <v>7515</v>
      </c>
      <c r="AA190" t="s">
        <v>7515</v>
      </c>
      <c r="AB190" t="s">
        <v>7515</v>
      </c>
      <c r="AC190" t="s">
        <v>6796</v>
      </c>
      <c r="AK190" t="s">
        <v>6985</v>
      </c>
      <c r="AL190" t="s">
        <v>6793</v>
      </c>
      <c r="AM190" t="s">
        <v>6794</v>
      </c>
      <c r="AN190" t="s">
        <v>7680</v>
      </c>
      <c r="AO190">
        <v>0</v>
      </c>
      <c r="AP190">
        <v>8</v>
      </c>
      <c r="AQ190" t="s">
        <v>6988</v>
      </c>
      <c r="AR190" t="s">
        <v>6793</v>
      </c>
      <c r="AS190" t="s">
        <v>6793</v>
      </c>
      <c r="AT190" t="s">
        <v>6813</v>
      </c>
      <c r="AU190" t="s">
        <v>7531</v>
      </c>
      <c r="AV190" t="s">
        <v>7518</v>
      </c>
      <c r="AX190" t="s">
        <v>6794</v>
      </c>
      <c r="AY190" t="s">
        <v>6794</v>
      </c>
      <c r="AZ190" t="s">
        <v>6794</v>
      </c>
      <c r="BA190" t="s">
        <v>6794</v>
      </c>
      <c r="BB190" t="s">
        <v>6794</v>
      </c>
      <c r="BC190" t="s">
        <v>6793</v>
      </c>
      <c r="BD190" t="s">
        <v>6794</v>
      </c>
      <c r="BE190" t="s">
        <v>6794</v>
      </c>
      <c r="BF190" t="s">
        <v>6794</v>
      </c>
      <c r="BG190" t="s">
        <v>6794</v>
      </c>
      <c r="BH190" t="s">
        <v>6794</v>
      </c>
      <c r="BI190" t="s">
        <v>7025</v>
      </c>
      <c r="BJ190" t="s">
        <v>7029</v>
      </c>
      <c r="BK190" t="s">
        <v>6794</v>
      </c>
      <c r="BM190">
        <v>50</v>
      </c>
      <c r="BN190">
        <v>150</v>
      </c>
      <c r="BO190" t="s">
        <v>7533</v>
      </c>
      <c r="BP190" t="s">
        <v>6</v>
      </c>
      <c r="BQ190" t="s">
        <v>7559</v>
      </c>
      <c r="BR190" t="s">
        <v>7594</v>
      </c>
      <c r="BS190" t="s">
        <v>7516</v>
      </c>
      <c r="BT190" t="s">
        <v>7515</v>
      </c>
      <c r="BU190" t="s">
        <v>7515</v>
      </c>
      <c r="BV190" t="s">
        <v>7515</v>
      </c>
      <c r="BW190" t="s">
        <v>7515</v>
      </c>
      <c r="BX190" t="s">
        <v>7515</v>
      </c>
      <c r="BY190" t="s">
        <v>7515</v>
      </c>
      <c r="BZ190" t="s">
        <v>7515</v>
      </c>
      <c r="CA190" t="s">
        <v>7515</v>
      </c>
      <c r="CB190" t="s">
        <v>7515</v>
      </c>
      <c r="CC190" t="s">
        <v>7515</v>
      </c>
      <c r="CD190" t="s">
        <v>7515</v>
      </c>
      <c r="CE190" t="s">
        <v>6794</v>
      </c>
      <c r="CI190" t="s">
        <v>6793</v>
      </c>
      <c r="CJ190" t="s">
        <v>6793</v>
      </c>
      <c r="CK190" t="s">
        <v>6794</v>
      </c>
      <c r="CL190" t="s">
        <v>6793</v>
      </c>
      <c r="CM190" t="s">
        <v>6794</v>
      </c>
      <c r="CN190" t="s">
        <v>6793</v>
      </c>
      <c r="CO190" t="s">
        <v>6794</v>
      </c>
      <c r="CP190" t="s">
        <v>6793</v>
      </c>
      <c r="CQ190" t="s">
        <v>6793</v>
      </c>
      <c r="CR190" t="s">
        <v>7520</v>
      </c>
      <c r="CS190" t="s">
        <v>7521</v>
      </c>
      <c r="CT190" t="s">
        <v>7522</v>
      </c>
      <c r="CU190" t="s">
        <v>6793</v>
      </c>
      <c r="CV190">
        <v>2</v>
      </c>
      <c r="CW190">
        <v>3</v>
      </c>
      <c r="CX190">
        <v>3</v>
      </c>
      <c r="CY190" t="s">
        <v>6793</v>
      </c>
      <c r="CZ190">
        <v>1</v>
      </c>
      <c r="DA190" t="s">
        <v>7680</v>
      </c>
      <c r="DB190">
        <v>6</v>
      </c>
      <c r="DC190">
        <v>2008</v>
      </c>
      <c r="DD190" t="s">
        <v>7557</v>
      </c>
      <c r="DE190" t="s">
        <v>7680</v>
      </c>
      <c r="DF190">
        <v>12</v>
      </c>
      <c r="DG190">
        <v>2008</v>
      </c>
      <c r="EC190">
        <v>3</v>
      </c>
      <c r="EE190">
        <v>1</v>
      </c>
      <c r="EF190">
        <v>0</v>
      </c>
      <c r="EG190">
        <v>0</v>
      </c>
      <c r="EH190">
        <v>2</v>
      </c>
      <c r="EI190">
        <v>0</v>
      </c>
      <c r="EJ190">
        <v>0</v>
      </c>
      <c r="EK190">
        <v>0</v>
      </c>
      <c r="EL190" t="s">
        <v>6793</v>
      </c>
      <c r="EM190" t="s">
        <v>6859</v>
      </c>
      <c r="EN190">
        <v>1</v>
      </c>
      <c r="EP190" t="s">
        <v>7683</v>
      </c>
      <c r="EQ190">
        <v>2009</v>
      </c>
      <c r="ER190" t="s">
        <v>7684</v>
      </c>
      <c r="EV190" t="s">
        <v>6793</v>
      </c>
      <c r="LC190" t="s">
        <v>7524</v>
      </c>
      <c r="LD190" t="s">
        <v>7680</v>
      </c>
      <c r="LE190">
        <v>1</v>
      </c>
      <c r="LF190">
        <v>2008</v>
      </c>
      <c r="LH190" t="s">
        <v>7527</v>
      </c>
      <c r="LI190" t="s">
        <v>7527</v>
      </c>
      <c r="LJ190" t="s">
        <v>6966</v>
      </c>
      <c r="NE190" t="s">
        <v>7538</v>
      </c>
      <c r="NF190" t="s">
        <v>6</v>
      </c>
      <c r="NI190" t="s">
        <v>7578</v>
      </c>
      <c r="NL190" t="s">
        <v>6794</v>
      </c>
      <c r="OO190" t="s">
        <v>7538</v>
      </c>
      <c r="OP190" t="s">
        <v>7680</v>
      </c>
      <c r="OQ190">
        <v>1</v>
      </c>
      <c r="OR190">
        <v>2006</v>
      </c>
      <c r="OV190" t="s">
        <v>6794</v>
      </c>
      <c r="OW190" t="s">
        <v>6793</v>
      </c>
      <c r="PS190" t="s">
        <v>7526</v>
      </c>
      <c r="PT190" t="s">
        <v>7526</v>
      </c>
      <c r="PU190" t="s">
        <v>7527</v>
      </c>
      <c r="PW190" t="s">
        <v>7515</v>
      </c>
      <c r="PX190" t="s">
        <v>7515</v>
      </c>
      <c r="PY190" t="s">
        <v>7515</v>
      </c>
      <c r="PZ190" t="s">
        <v>7515</v>
      </c>
      <c r="QA190" t="s">
        <v>7515</v>
      </c>
      <c r="QB190" t="s">
        <v>7515</v>
      </c>
      <c r="QC190" t="s">
        <v>7516</v>
      </c>
      <c r="QD190" t="s">
        <v>7528</v>
      </c>
      <c r="QE190" t="s">
        <v>7539</v>
      </c>
      <c r="QF190" t="s">
        <v>7528</v>
      </c>
      <c r="QG190" t="s">
        <v>7681</v>
      </c>
      <c r="QH190">
        <v>2008</v>
      </c>
      <c r="QI190">
        <v>8</v>
      </c>
      <c r="QJ190">
        <v>1</v>
      </c>
      <c r="QK190" s="329">
        <v>39678</v>
      </c>
      <c r="QL190">
        <v>1</v>
      </c>
      <c r="QM190">
        <v>0</v>
      </c>
      <c r="QN190" t="s">
        <v>194</v>
      </c>
      <c r="QO190">
        <v>0</v>
      </c>
      <c r="QP190">
        <v>88</v>
      </c>
      <c r="QQ190">
        <v>0</v>
      </c>
      <c r="QR190">
        <v>0</v>
      </c>
      <c r="QS190">
        <v>0</v>
      </c>
      <c r="QT190">
        <v>0</v>
      </c>
      <c r="QU190">
        <v>0</v>
      </c>
      <c r="QV190">
        <v>0</v>
      </c>
      <c r="QW190">
        <v>0</v>
      </c>
      <c r="QX190">
        <v>0</v>
      </c>
      <c r="QY190">
        <v>0</v>
      </c>
      <c r="QZ190">
        <v>0</v>
      </c>
      <c r="RA190">
        <v>0</v>
      </c>
      <c r="RB190">
        <v>0</v>
      </c>
      <c r="RC190">
        <v>0</v>
      </c>
      <c r="RD190">
        <v>0</v>
      </c>
      <c r="RE190">
        <v>0</v>
      </c>
      <c r="RF190">
        <v>0</v>
      </c>
      <c r="RG190">
        <v>0</v>
      </c>
      <c r="RH190">
        <v>0</v>
      </c>
      <c r="RI190">
        <v>0</v>
      </c>
      <c r="RJ190">
        <v>0</v>
      </c>
      <c r="RK190">
        <v>1</v>
      </c>
      <c r="RL190">
        <v>0</v>
      </c>
      <c r="RM190">
        <v>0</v>
      </c>
      <c r="RN190">
        <v>0</v>
      </c>
      <c r="RO190">
        <v>0</v>
      </c>
      <c r="RP190">
        <v>0</v>
      </c>
      <c r="RQ190">
        <v>1</v>
      </c>
      <c r="RR190">
        <v>0</v>
      </c>
      <c r="RS190">
        <v>0</v>
      </c>
      <c r="RT190">
        <v>0</v>
      </c>
      <c r="RU190">
        <v>1</v>
      </c>
      <c r="RV190">
        <f t="shared" si="5"/>
        <v>5</v>
      </c>
      <c r="RY190">
        <f t="shared" si="4"/>
        <v>1</v>
      </c>
    </row>
    <row r="191" spans="1:493" x14ac:dyDescent="0.3">
      <c r="A191">
        <v>71175</v>
      </c>
      <c r="B191">
        <v>250</v>
      </c>
      <c r="C191" t="s">
        <v>6793</v>
      </c>
      <c r="D191" t="s">
        <v>6793</v>
      </c>
      <c r="I191" t="s">
        <v>6793</v>
      </c>
      <c r="J191" t="s">
        <v>7515</v>
      </c>
      <c r="K191" t="s">
        <v>7515</v>
      </c>
      <c r="L191" t="s">
        <v>7515</v>
      </c>
      <c r="M191" t="s">
        <v>7515</v>
      </c>
      <c r="N191" t="s">
        <v>7515</v>
      </c>
      <c r="O191" t="s">
        <v>7515</v>
      </c>
      <c r="P191" t="s">
        <v>7515</v>
      </c>
      <c r="Q191" t="s">
        <v>7515</v>
      </c>
      <c r="R191" t="s">
        <v>7515</v>
      </c>
      <c r="S191" t="s">
        <v>7515</v>
      </c>
      <c r="T191" t="s">
        <v>7516</v>
      </c>
      <c r="U191" t="s">
        <v>7515</v>
      </c>
      <c r="V191" t="s">
        <v>7515</v>
      </c>
      <c r="W191" t="s">
        <v>7515</v>
      </c>
      <c r="X191" t="s">
        <v>7515</v>
      </c>
      <c r="Y191" t="s">
        <v>7515</v>
      </c>
      <c r="Z191" t="s">
        <v>7515</v>
      </c>
      <c r="AA191" t="s">
        <v>7515</v>
      </c>
      <c r="AB191" t="s">
        <v>7515</v>
      </c>
      <c r="AC191" t="s">
        <v>6796</v>
      </c>
      <c r="AK191" t="s">
        <v>6985</v>
      </c>
      <c r="AL191" t="s">
        <v>6793</v>
      </c>
      <c r="AM191" t="s">
        <v>6793</v>
      </c>
      <c r="AN191" t="s">
        <v>7680</v>
      </c>
      <c r="AO191">
        <v>0</v>
      </c>
      <c r="AP191">
        <v>10</v>
      </c>
      <c r="AQ191" t="s">
        <v>6988</v>
      </c>
      <c r="AR191" t="s">
        <v>6793</v>
      </c>
      <c r="AS191" t="s">
        <v>6794</v>
      </c>
      <c r="AT191" t="s">
        <v>6813</v>
      </c>
      <c r="AU191" t="s">
        <v>7531</v>
      </c>
      <c r="AV191" t="s">
        <v>6991</v>
      </c>
      <c r="AX191" t="s">
        <v>6793</v>
      </c>
      <c r="AY191" t="s">
        <v>6794</v>
      </c>
      <c r="AZ191" t="s">
        <v>6793</v>
      </c>
      <c r="BA191" t="s">
        <v>6793</v>
      </c>
      <c r="BB191" t="s">
        <v>6793</v>
      </c>
      <c r="BC191" t="s">
        <v>6794</v>
      </c>
      <c r="BD191" t="s">
        <v>6794</v>
      </c>
      <c r="BE191" t="s">
        <v>6794</v>
      </c>
      <c r="BF191" t="s">
        <v>6794</v>
      </c>
      <c r="BG191" t="s">
        <v>6794</v>
      </c>
      <c r="BH191" t="s">
        <v>6794</v>
      </c>
      <c r="BI191" t="s">
        <v>7028</v>
      </c>
      <c r="BJ191" t="s">
        <v>6</v>
      </c>
      <c r="BK191" t="s">
        <v>6794</v>
      </c>
      <c r="BM191">
        <v>75</v>
      </c>
      <c r="BN191" t="s">
        <v>6</v>
      </c>
      <c r="BO191" t="s">
        <v>7519</v>
      </c>
      <c r="BP191" t="s">
        <v>6</v>
      </c>
      <c r="BQ191" t="s">
        <v>7559</v>
      </c>
      <c r="BR191" t="s">
        <v>6757</v>
      </c>
      <c r="BS191" t="s">
        <v>7516</v>
      </c>
      <c r="BT191" t="s">
        <v>7515</v>
      </c>
      <c r="BU191" t="s">
        <v>7515</v>
      </c>
      <c r="BV191" t="s">
        <v>7515</v>
      </c>
      <c r="BW191" t="s">
        <v>7515</v>
      </c>
      <c r="BX191" t="s">
        <v>7515</v>
      </c>
      <c r="BY191" t="s">
        <v>7515</v>
      </c>
      <c r="BZ191" t="s">
        <v>7515</v>
      </c>
      <c r="CA191" t="s">
        <v>7515</v>
      </c>
      <c r="CB191" t="s">
        <v>7515</v>
      </c>
      <c r="CC191" t="s">
        <v>7515</v>
      </c>
      <c r="CD191" t="s">
        <v>7515</v>
      </c>
      <c r="CE191" t="s">
        <v>6794</v>
      </c>
      <c r="CI191" t="s">
        <v>6793</v>
      </c>
      <c r="CJ191" t="s">
        <v>6793</v>
      </c>
      <c r="CK191" t="s">
        <v>6794</v>
      </c>
      <c r="CL191" t="s">
        <v>6793</v>
      </c>
      <c r="CM191" t="s">
        <v>6794</v>
      </c>
      <c r="CN191" t="s">
        <v>6793</v>
      </c>
      <c r="CO191" t="s">
        <v>6794</v>
      </c>
      <c r="CP191" t="s">
        <v>6793</v>
      </c>
      <c r="CQ191" t="s">
        <v>6793</v>
      </c>
      <c r="CR191" t="s">
        <v>7520</v>
      </c>
      <c r="CS191" t="s">
        <v>7521</v>
      </c>
      <c r="CT191" t="s">
        <v>7522</v>
      </c>
      <c r="CU191" t="s">
        <v>6793</v>
      </c>
      <c r="CV191">
        <v>2</v>
      </c>
      <c r="CW191">
        <v>2</v>
      </c>
      <c r="CX191">
        <v>3</v>
      </c>
      <c r="CY191" t="s">
        <v>6794</v>
      </c>
      <c r="EC191">
        <v>4</v>
      </c>
      <c r="EE191">
        <v>0</v>
      </c>
      <c r="EF191">
        <v>0</v>
      </c>
      <c r="EG191">
        <v>2</v>
      </c>
      <c r="EH191">
        <v>0</v>
      </c>
      <c r="EI191">
        <v>2</v>
      </c>
      <c r="EJ191">
        <v>0</v>
      </c>
      <c r="EK191">
        <v>0</v>
      </c>
      <c r="EL191" t="s">
        <v>6794</v>
      </c>
      <c r="EV191" t="s">
        <v>6793</v>
      </c>
      <c r="LC191" t="s">
        <v>7524</v>
      </c>
      <c r="LD191" t="s">
        <v>6</v>
      </c>
      <c r="LG191" t="s">
        <v>7578</v>
      </c>
      <c r="LH191" t="s">
        <v>7526</v>
      </c>
      <c r="LI191" t="s">
        <v>7526</v>
      </c>
      <c r="LJ191" t="s">
        <v>6794</v>
      </c>
      <c r="LK191" t="s">
        <v>6793</v>
      </c>
      <c r="LL191" t="s">
        <v>7524</v>
      </c>
      <c r="LM191" t="s">
        <v>6</v>
      </c>
      <c r="LP191" t="s">
        <v>7578</v>
      </c>
      <c r="LS191" t="s">
        <v>6794</v>
      </c>
      <c r="LT191" t="s">
        <v>6793</v>
      </c>
      <c r="PS191" t="s">
        <v>7526</v>
      </c>
      <c r="PT191" t="s">
        <v>7526</v>
      </c>
      <c r="PU191" t="s">
        <v>7527</v>
      </c>
      <c r="PW191" t="s">
        <v>7516</v>
      </c>
      <c r="PX191" t="s">
        <v>7515</v>
      </c>
      <c r="PY191" t="s">
        <v>7515</v>
      </c>
      <c r="PZ191" t="s">
        <v>7515</v>
      </c>
      <c r="QA191" t="s">
        <v>7515</v>
      </c>
      <c r="QB191" t="s">
        <v>7515</v>
      </c>
      <c r="QC191" t="s">
        <v>7515</v>
      </c>
      <c r="QD191" t="s">
        <v>7528</v>
      </c>
      <c r="QE191" t="s">
        <v>7539</v>
      </c>
      <c r="QF191" t="s">
        <v>7528</v>
      </c>
      <c r="QG191" t="s">
        <v>7681</v>
      </c>
      <c r="QH191">
        <v>2008</v>
      </c>
      <c r="QI191">
        <v>9</v>
      </c>
      <c r="QJ191">
        <v>1</v>
      </c>
      <c r="QK191" s="329">
        <v>39696</v>
      </c>
      <c r="QL191">
        <v>1</v>
      </c>
      <c r="QM191">
        <v>0</v>
      </c>
      <c r="QN191" t="s">
        <v>212</v>
      </c>
      <c r="QO191">
        <v>2008</v>
      </c>
      <c r="QP191">
        <v>50</v>
      </c>
      <c r="QQ191">
        <v>0</v>
      </c>
      <c r="QR191">
        <v>0</v>
      </c>
      <c r="QS191">
        <v>0</v>
      </c>
      <c r="QT191">
        <v>0</v>
      </c>
      <c r="QU191">
        <v>0</v>
      </c>
      <c r="QV191">
        <v>0</v>
      </c>
      <c r="QW191">
        <v>0</v>
      </c>
      <c r="QX191">
        <v>0</v>
      </c>
      <c r="QY191">
        <v>0</v>
      </c>
      <c r="QZ191">
        <v>0</v>
      </c>
      <c r="RA191">
        <v>0</v>
      </c>
      <c r="RB191">
        <v>0</v>
      </c>
      <c r="RC191">
        <v>0</v>
      </c>
      <c r="RD191">
        <v>0</v>
      </c>
      <c r="RE191">
        <v>0</v>
      </c>
      <c r="RF191">
        <v>0</v>
      </c>
      <c r="RG191">
        <v>0</v>
      </c>
      <c r="RH191">
        <v>0</v>
      </c>
      <c r="RI191">
        <v>0</v>
      </c>
      <c r="RJ191">
        <v>0</v>
      </c>
      <c r="RK191">
        <v>1</v>
      </c>
      <c r="RL191">
        <v>1</v>
      </c>
      <c r="RM191">
        <v>0</v>
      </c>
      <c r="RN191">
        <v>0</v>
      </c>
      <c r="RO191">
        <v>0</v>
      </c>
      <c r="RP191">
        <v>0</v>
      </c>
      <c r="RQ191">
        <v>0</v>
      </c>
      <c r="RR191">
        <v>0</v>
      </c>
      <c r="RS191">
        <v>0</v>
      </c>
      <c r="RT191">
        <v>0</v>
      </c>
      <c r="RU191">
        <v>0</v>
      </c>
      <c r="RV191">
        <f t="shared" si="5"/>
        <v>4</v>
      </c>
      <c r="RY191">
        <f t="shared" si="4"/>
        <v>2</v>
      </c>
    </row>
    <row r="192" spans="1:493" x14ac:dyDescent="0.3">
      <c r="A192">
        <v>71176</v>
      </c>
      <c r="B192">
        <v>251</v>
      </c>
      <c r="C192" t="s">
        <v>6793</v>
      </c>
      <c r="D192" t="s">
        <v>6794</v>
      </c>
      <c r="E192">
        <v>2</v>
      </c>
      <c r="I192" t="s">
        <v>6793</v>
      </c>
      <c r="J192" t="s">
        <v>7515</v>
      </c>
      <c r="K192" t="s">
        <v>7515</v>
      </c>
      <c r="L192" t="s">
        <v>7515</v>
      </c>
      <c r="M192" t="s">
        <v>7515</v>
      </c>
      <c r="N192" t="s">
        <v>7515</v>
      </c>
      <c r="O192" t="s">
        <v>7515</v>
      </c>
      <c r="P192" t="s">
        <v>7515</v>
      </c>
      <c r="Q192" t="s">
        <v>7515</v>
      </c>
      <c r="R192" t="s">
        <v>7515</v>
      </c>
      <c r="S192" t="s">
        <v>7515</v>
      </c>
      <c r="T192" t="s">
        <v>7516</v>
      </c>
      <c r="U192" t="s">
        <v>7515</v>
      </c>
      <c r="V192" t="s">
        <v>7515</v>
      </c>
      <c r="W192" t="s">
        <v>7515</v>
      </c>
      <c r="X192" t="s">
        <v>7515</v>
      </c>
      <c r="Y192" t="s">
        <v>7515</v>
      </c>
      <c r="Z192" t="s">
        <v>7515</v>
      </c>
      <c r="AA192" t="s">
        <v>7515</v>
      </c>
      <c r="AB192" t="s">
        <v>7515</v>
      </c>
      <c r="AD192">
        <v>1</v>
      </c>
      <c r="AE192">
        <v>1</v>
      </c>
      <c r="AF192">
        <v>0</v>
      </c>
      <c r="AG192">
        <v>3</v>
      </c>
      <c r="AH192" t="s">
        <v>6845</v>
      </c>
      <c r="AK192" t="s">
        <v>6993</v>
      </c>
      <c r="AL192" t="s">
        <v>6794</v>
      </c>
      <c r="AM192" t="s">
        <v>6794</v>
      </c>
      <c r="AN192" t="s">
        <v>7680</v>
      </c>
      <c r="AO192">
        <v>0</v>
      </c>
      <c r="AP192">
        <v>20</v>
      </c>
      <c r="AQ192" t="s">
        <v>6988</v>
      </c>
      <c r="AR192" t="s">
        <v>6793</v>
      </c>
      <c r="AS192" t="s">
        <v>6793</v>
      </c>
      <c r="AT192" t="s">
        <v>6813</v>
      </c>
      <c r="AU192" t="s">
        <v>7531</v>
      </c>
      <c r="AV192" t="s">
        <v>6991</v>
      </c>
      <c r="AX192" t="s">
        <v>6794</v>
      </c>
      <c r="AY192" t="s">
        <v>6794</v>
      </c>
      <c r="AZ192" t="s">
        <v>6793</v>
      </c>
      <c r="BA192" t="s">
        <v>6793</v>
      </c>
      <c r="BB192" t="s">
        <v>6793</v>
      </c>
      <c r="BC192" t="s">
        <v>6793</v>
      </c>
      <c r="BD192" t="s">
        <v>6793</v>
      </c>
      <c r="BE192" t="s">
        <v>6793</v>
      </c>
      <c r="BF192" t="s">
        <v>6794</v>
      </c>
      <c r="BG192" t="s">
        <v>6794</v>
      </c>
      <c r="BH192" t="s">
        <v>6794</v>
      </c>
      <c r="BI192" t="s">
        <v>7025</v>
      </c>
      <c r="BJ192" t="s">
        <v>7022</v>
      </c>
      <c r="BK192" t="s">
        <v>6794</v>
      </c>
      <c r="BM192">
        <v>50</v>
      </c>
      <c r="BN192" t="s">
        <v>6</v>
      </c>
      <c r="BO192" t="s">
        <v>7533</v>
      </c>
      <c r="BP192" t="s">
        <v>7542</v>
      </c>
      <c r="BQ192" t="s">
        <v>7559</v>
      </c>
      <c r="BR192" t="s">
        <v>7586</v>
      </c>
      <c r="BS192" t="s">
        <v>7515</v>
      </c>
      <c r="BT192" t="s">
        <v>7515</v>
      </c>
      <c r="BU192" t="s">
        <v>7515</v>
      </c>
      <c r="BV192" t="s">
        <v>7515</v>
      </c>
      <c r="BW192" t="s">
        <v>7515</v>
      </c>
      <c r="BX192" t="s">
        <v>7515</v>
      </c>
      <c r="BY192" t="s">
        <v>7515</v>
      </c>
      <c r="BZ192" t="s">
        <v>7516</v>
      </c>
      <c r="CA192" t="s">
        <v>7515</v>
      </c>
      <c r="CB192" t="s">
        <v>7515</v>
      </c>
      <c r="CC192" t="s">
        <v>7515</v>
      </c>
      <c r="CD192" t="s">
        <v>7515</v>
      </c>
      <c r="CE192" t="s">
        <v>6794</v>
      </c>
      <c r="CI192" t="s">
        <v>6793</v>
      </c>
      <c r="CJ192" t="s">
        <v>6793</v>
      </c>
      <c r="CK192" t="s">
        <v>6794</v>
      </c>
      <c r="CL192" t="s">
        <v>6793</v>
      </c>
      <c r="CM192" t="s">
        <v>6794</v>
      </c>
      <c r="CN192" t="s">
        <v>6793</v>
      </c>
      <c r="CO192" t="s">
        <v>6794</v>
      </c>
      <c r="CP192" t="s">
        <v>6793</v>
      </c>
      <c r="CQ192" t="s">
        <v>6794</v>
      </c>
      <c r="CR192" t="s">
        <v>7520</v>
      </c>
      <c r="CS192" t="s">
        <v>7521</v>
      </c>
      <c r="CT192" t="s">
        <v>7587</v>
      </c>
      <c r="CU192" t="s">
        <v>6793</v>
      </c>
      <c r="CV192">
        <v>2</v>
      </c>
      <c r="CW192">
        <v>4</v>
      </c>
      <c r="CX192">
        <v>3</v>
      </c>
      <c r="CY192" t="s">
        <v>6794</v>
      </c>
      <c r="EC192">
        <v>6</v>
      </c>
      <c r="EE192">
        <v>3</v>
      </c>
      <c r="EF192">
        <v>0</v>
      </c>
      <c r="EG192">
        <v>2</v>
      </c>
      <c r="EH192">
        <v>0</v>
      </c>
      <c r="EI192">
        <v>1</v>
      </c>
      <c r="EJ192">
        <v>0</v>
      </c>
      <c r="EK192">
        <v>0</v>
      </c>
      <c r="EL192" t="s">
        <v>6794</v>
      </c>
      <c r="EV192" t="s">
        <v>6793</v>
      </c>
      <c r="HH192" t="s">
        <v>7524</v>
      </c>
      <c r="HI192" t="s">
        <v>7680</v>
      </c>
      <c r="HJ192">
        <v>7</v>
      </c>
      <c r="HK192">
        <v>2008</v>
      </c>
      <c r="HO192" t="s">
        <v>6794</v>
      </c>
      <c r="IR192" t="s">
        <v>7524</v>
      </c>
      <c r="IS192" t="s">
        <v>7680</v>
      </c>
      <c r="IT192">
        <v>12</v>
      </c>
      <c r="IU192">
        <v>2008</v>
      </c>
      <c r="IY192" t="s">
        <v>6794</v>
      </c>
      <c r="IZ192" t="s">
        <v>6793</v>
      </c>
      <c r="PG192">
        <v>8</v>
      </c>
      <c r="PH192" t="s">
        <v>7515</v>
      </c>
      <c r="PI192" t="s">
        <v>7515</v>
      </c>
      <c r="PJ192" t="s">
        <v>7515</v>
      </c>
      <c r="PK192" t="s">
        <v>7515</v>
      </c>
      <c r="PL192" t="s">
        <v>7515</v>
      </c>
      <c r="PM192" t="s">
        <v>7515</v>
      </c>
      <c r="PN192" t="s">
        <v>7516</v>
      </c>
      <c r="PO192" t="s">
        <v>7515</v>
      </c>
      <c r="PP192" t="s">
        <v>7515</v>
      </c>
      <c r="PQ192" t="s">
        <v>7515</v>
      </c>
      <c r="PR192" t="s">
        <v>7515</v>
      </c>
      <c r="PS192" t="s">
        <v>7527</v>
      </c>
      <c r="PT192" t="s">
        <v>7526</v>
      </c>
      <c r="PU192" t="s">
        <v>7527</v>
      </c>
      <c r="PV192" t="s">
        <v>7527</v>
      </c>
      <c r="PW192" t="s">
        <v>7516</v>
      </c>
      <c r="PX192" t="s">
        <v>7515</v>
      </c>
      <c r="PY192" t="s">
        <v>7515</v>
      </c>
      <c r="PZ192" t="s">
        <v>7515</v>
      </c>
      <c r="QA192" t="s">
        <v>7515</v>
      </c>
      <c r="QB192" t="s">
        <v>7515</v>
      </c>
      <c r="QC192" t="s">
        <v>7515</v>
      </c>
      <c r="QD192" t="s">
        <v>7548</v>
      </c>
      <c r="QE192" t="s">
        <v>7529</v>
      </c>
      <c r="QF192" t="s">
        <v>7528</v>
      </c>
      <c r="QG192" t="s">
        <v>7681</v>
      </c>
      <c r="QH192">
        <v>2008</v>
      </c>
      <c r="QI192">
        <v>7</v>
      </c>
      <c r="QJ192">
        <v>2</v>
      </c>
      <c r="QK192" s="329">
        <v>39650</v>
      </c>
      <c r="QL192">
        <v>1</v>
      </c>
      <c r="QM192">
        <v>1</v>
      </c>
      <c r="QN192" t="s">
        <v>194</v>
      </c>
      <c r="QO192">
        <v>0</v>
      </c>
      <c r="QP192">
        <v>35</v>
      </c>
      <c r="QQ192">
        <v>1</v>
      </c>
      <c r="QR192">
        <v>0</v>
      </c>
      <c r="QS192">
        <v>0</v>
      </c>
      <c r="QT192">
        <v>0</v>
      </c>
      <c r="QU192">
        <v>0</v>
      </c>
      <c r="QV192">
        <v>0</v>
      </c>
      <c r="QW192">
        <v>0</v>
      </c>
      <c r="QX192">
        <v>0</v>
      </c>
      <c r="QY192">
        <v>0</v>
      </c>
      <c r="QZ192">
        <v>1</v>
      </c>
      <c r="RA192">
        <v>0</v>
      </c>
      <c r="RB192">
        <v>0</v>
      </c>
      <c r="RC192">
        <v>0</v>
      </c>
      <c r="RD192">
        <v>1</v>
      </c>
      <c r="RE192">
        <v>0</v>
      </c>
      <c r="RF192">
        <v>0</v>
      </c>
      <c r="RG192">
        <v>0</v>
      </c>
      <c r="RH192">
        <v>0</v>
      </c>
      <c r="RI192">
        <v>0</v>
      </c>
      <c r="RJ192">
        <v>0</v>
      </c>
      <c r="RK192">
        <v>0</v>
      </c>
      <c r="RL192">
        <v>0</v>
      </c>
      <c r="RM192">
        <v>0</v>
      </c>
      <c r="RN192">
        <v>0</v>
      </c>
      <c r="RO192">
        <v>0</v>
      </c>
      <c r="RP192">
        <v>0</v>
      </c>
      <c r="RQ192">
        <v>0</v>
      </c>
      <c r="RR192">
        <v>0</v>
      </c>
      <c r="RS192">
        <v>0</v>
      </c>
      <c r="RT192">
        <v>0</v>
      </c>
      <c r="RU192">
        <v>0</v>
      </c>
      <c r="RV192">
        <f t="shared" si="5"/>
        <v>2</v>
      </c>
      <c r="RY192">
        <f t="shared" si="4"/>
        <v>1</v>
      </c>
    </row>
    <row r="193" spans="1:493" x14ac:dyDescent="0.3">
      <c r="A193">
        <v>71177</v>
      </c>
      <c r="B193">
        <v>252</v>
      </c>
      <c r="C193" t="s">
        <v>6793</v>
      </c>
      <c r="D193" t="s">
        <v>6793</v>
      </c>
      <c r="I193" t="s">
        <v>6793</v>
      </c>
      <c r="J193" t="s">
        <v>7515</v>
      </c>
      <c r="K193" t="s">
        <v>7516</v>
      </c>
      <c r="L193" t="s">
        <v>7515</v>
      </c>
      <c r="M193" t="s">
        <v>7515</v>
      </c>
      <c r="N193" t="s">
        <v>7515</v>
      </c>
      <c r="O193" t="s">
        <v>7515</v>
      </c>
      <c r="P193" t="s">
        <v>7515</v>
      </c>
      <c r="Q193" t="s">
        <v>7515</v>
      </c>
      <c r="R193" t="s">
        <v>7515</v>
      </c>
      <c r="S193" t="s">
        <v>7515</v>
      </c>
      <c r="T193" t="s">
        <v>7515</v>
      </c>
      <c r="U193" t="s">
        <v>7515</v>
      </c>
      <c r="V193" t="s">
        <v>7515</v>
      </c>
      <c r="W193" t="s">
        <v>7515</v>
      </c>
      <c r="X193" t="s">
        <v>7515</v>
      </c>
      <c r="Y193" t="s">
        <v>7515</v>
      </c>
      <c r="Z193" t="s">
        <v>7515</v>
      </c>
      <c r="AA193" t="s">
        <v>7515</v>
      </c>
      <c r="AB193" t="s">
        <v>7515</v>
      </c>
      <c r="AC193" t="s">
        <v>7517</v>
      </c>
      <c r="AF193" t="s">
        <v>7547</v>
      </c>
      <c r="AG193" t="s">
        <v>7547</v>
      </c>
      <c r="AH193" t="s">
        <v>6845</v>
      </c>
      <c r="AK193" t="s">
        <v>6993</v>
      </c>
      <c r="AL193" t="s">
        <v>6794</v>
      </c>
      <c r="AM193" t="s">
        <v>6794</v>
      </c>
      <c r="AN193" t="s">
        <v>7680</v>
      </c>
      <c r="AO193">
        <v>0</v>
      </c>
      <c r="AP193">
        <v>20</v>
      </c>
      <c r="AQ193" t="s">
        <v>7568</v>
      </c>
      <c r="AT193" t="s">
        <v>6813</v>
      </c>
      <c r="AU193" t="s">
        <v>7531</v>
      </c>
      <c r="AV193" t="s">
        <v>6991</v>
      </c>
      <c r="AX193" t="s">
        <v>6793</v>
      </c>
      <c r="AY193" t="s">
        <v>6794</v>
      </c>
      <c r="AZ193" t="s">
        <v>6794</v>
      </c>
      <c r="BA193" t="s">
        <v>6793</v>
      </c>
      <c r="BC193" t="s">
        <v>6794</v>
      </c>
      <c r="BD193" t="s">
        <v>6794</v>
      </c>
      <c r="BE193" t="s">
        <v>6794</v>
      </c>
      <c r="BF193" t="s">
        <v>6794</v>
      </c>
      <c r="BG193" t="s">
        <v>6794</v>
      </c>
      <c r="BH193" t="s">
        <v>6794</v>
      </c>
      <c r="BI193" t="s">
        <v>7029</v>
      </c>
      <c r="BJ193" t="s">
        <v>6</v>
      </c>
      <c r="BK193" t="s">
        <v>6794</v>
      </c>
      <c r="BM193">
        <v>100</v>
      </c>
      <c r="BN193" t="s">
        <v>6</v>
      </c>
      <c r="BO193" t="s">
        <v>7519</v>
      </c>
      <c r="BP193" t="s">
        <v>6</v>
      </c>
      <c r="BQ193" t="s">
        <v>7559</v>
      </c>
      <c r="BR193" t="s">
        <v>7594</v>
      </c>
      <c r="BS193" t="s">
        <v>7516</v>
      </c>
      <c r="BT193" t="s">
        <v>7515</v>
      </c>
      <c r="BU193" t="s">
        <v>7515</v>
      </c>
      <c r="BV193" t="s">
        <v>7515</v>
      </c>
      <c r="BW193" t="s">
        <v>7515</v>
      </c>
      <c r="BX193" t="s">
        <v>7515</v>
      </c>
      <c r="BY193" t="s">
        <v>7515</v>
      </c>
      <c r="BZ193" t="s">
        <v>7515</v>
      </c>
      <c r="CA193" t="s">
        <v>7515</v>
      </c>
      <c r="CB193" t="s">
        <v>7515</v>
      </c>
      <c r="CC193" t="s">
        <v>7515</v>
      </c>
      <c r="CD193" t="s">
        <v>7515</v>
      </c>
      <c r="CE193" t="s">
        <v>6794</v>
      </c>
      <c r="CI193" t="s">
        <v>6793</v>
      </c>
      <c r="CJ193" t="s">
        <v>6793</v>
      </c>
      <c r="CK193" t="s">
        <v>6794</v>
      </c>
      <c r="CL193" t="s">
        <v>6793</v>
      </c>
      <c r="CM193" t="s">
        <v>6794</v>
      </c>
      <c r="CN193" t="s">
        <v>6794</v>
      </c>
      <c r="CO193" t="s">
        <v>6794</v>
      </c>
      <c r="CP193" t="s">
        <v>6793</v>
      </c>
      <c r="CQ193" t="s">
        <v>6793</v>
      </c>
      <c r="CR193" t="s">
        <v>7520</v>
      </c>
      <c r="CS193" t="s">
        <v>7521</v>
      </c>
      <c r="CT193" t="s">
        <v>7522</v>
      </c>
      <c r="CU193" t="s">
        <v>6793</v>
      </c>
      <c r="CV193">
        <v>2</v>
      </c>
      <c r="CW193">
        <v>3</v>
      </c>
      <c r="CX193">
        <v>2</v>
      </c>
      <c r="CY193" t="s">
        <v>6794</v>
      </c>
      <c r="EC193">
        <v>1</v>
      </c>
      <c r="ED193" t="s">
        <v>7523</v>
      </c>
      <c r="EL193" t="s">
        <v>6794</v>
      </c>
      <c r="EV193" t="s">
        <v>6793</v>
      </c>
      <c r="JJ193" t="s">
        <v>7524</v>
      </c>
      <c r="JK193" t="s">
        <v>7680</v>
      </c>
      <c r="JL193">
        <v>12</v>
      </c>
      <c r="JM193">
        <v>2008</v>
      </c>
      <c r="JO193" t="s">
        <v>7526</v>
      </c>
      <c r="JP193" t="s">
        <v>7526</v>
      </c>
      <c r="JQ193" t="s">
        <v>6794</v>
      </c>
      <c r="JR193" t="s">
        <v>6793</v>
      </c>
      <c r="PG193" t="s">
        <v>7547</v>
      </c>
      <c r="PH193" t="s">
        <v>7515</v>
      </c>
      <c r="PI193" t="s">
        <v>7515</v>
      </c>
      <c r="PJ193" t="s">
        <v>7516</v>
      </c>
      <c r="PK193" t="s">
        <v>7515</v>
      </c>
      <c r="PL193" t="s">
        <v>7515</v>
      </c>
      <c r="PM193" t="s">
        <v>7515</v>
      </c>
      <c r="PN193" t="s">
        <v>7515</v>
      </c>
      <c r="PO193" t="s">
        <v>7515</v>
      </c>
      <c r="PP193" t="s">
        <v>7515</v>
      </c>
      <c r="PQ193" t="s">
        <v>7515</v>
      </c>
      <c r="PR193" t="s">
        <v>7515</v>
      </c>
      <c r="PS193" t="s">
        <v>7582</v>
      </c>
      <c r="PU193" t="s">
        <v>7527</v>
      </c>
      <c r="PV193" t="s">
        <v>7526</v>
      </c>
      <c r="PW193" t="s">
        <v>7516</v>
      </c>
      <c r="PX193" t="s">
        <v>7515</v>
      </c>
      <c r="PY193" t="s">
        <v>7515</v>
      </c>
      <c r="PZ193" t="s">
        <v>7515</v>
      </c>
      <c r="QA193" t="s">
        <v>7515</v>
      </c>
      <c r="QB193" t="s">
        <v>7515</v>
      </c>
      <c r="QC193" t="s">
        <v>7515</v>
      </c>
      <c r="QD193" t="s">
        <v>7528</v>
      </c>
      <c r="QE193" t="s">
        <v>7539</v>
      </c>
      <c r="QF193" t="s">
        <v>7528</v>
      </c>
      <c r="QG193" t="s">
        <v>7681</v>
      </c>
      <c r="QH193">
        <v>2008</v>
      </c>
      <c r="QI193">
        <v>5</v>
      </c>
      <c r="QJ193">
        <v>1</v>
      </c>
      <c r="QK193" s="329">
        <v>39589</v>
      </c>
      <c r="QL193">
        <v>0</v>
      </c>
      <c r="QM193">
        <v>1</v>
      </c>
      <c r="QN193" t="s">
        <v>212</v>
      </c>
      <c r="QO193">
        <v>2008</v>
      </c>
      <c r="QP193">
        <v>50</v>
      </c>
      <c r="QQ193">
        <v>1</v>
      </c>
      <c r="QR193">
        <v>0</v>
      </c>
      <c r="QS193">
        <v>0</v>
      </c>
      <c r="QT193">
        <v>0</v>
      </c>
      <c r="QU193">
        <v>0</v>
      </c>
      <c r="QV193">
        <v>0</v>
      </c>
      <c r="QW193">
        <v>0</v>
      </c>
      <c r="QX193">
        <v>0</v>
      </c>
      <c r="QY193">
        <v>0</v>
      </c>
      <c r="QZ193">
        <v>0</v>
      </c>
      <c r="RA193">
        <v>0</v>
      </c>
      <c r="RB193">
        <v>0</v>
      </c>
      <c r="RC193">
        <v>0</v>
      </c>
      <c r="RD193">
        <v>0</v>
      </c>
      <c r="RE193">
        <v>0</v>
      </c>
      <c r="RF193">
        <v>1</v>
      </c>
      <c r="RG193">
        <v>0</v>
      </c>
      <c r="RH193">
        <v>0</v>
      </c>
      <c r="RI193">
        <v>0</v>
      </c>
      <c r="RJ193">
        <v>0</v>
      </c>
      <c r="RK193">
        <v>0</v>
      </c>
      <c r="RL193">
        <v>0</v>
      </c>
      <c r="RM193">
        <v>0</v>
      </c>
      <c r="RN193">
        <v>0</v>
      </c>
      <c r="RO193">
        <v>0</v>
      </c>
      <c r="RP193">
        <v>0</v>
      </c>
      <c r="RQ193">
        <v>0</v>
      </c>
      <c r="RR193">
        <v>0</v>
      </c>
      <c r="RS193">
        <v>0</v>
      </c>
      <c r="RT193">
        <v>0</v>
      </c>
      <c r="RU193">
        <v>0</v>
      </c>
      <c r="RV193">
        <f t="shared" si="5"/>
        <v>2</v>
      </c>
      <c r="RY193">
        <f t="shared" si="4"/>
        <v>6</v>
      </c>
    </row>
    <row r="194" spans="1:493" x14ac:dyDescent="0.3">
      <c r="A194">
        <v>71178</v>
      </c>
      <c r="B194">
        <v>253</v>
      </c>
      <c r="C194" t="s">
        <v>6793</v>
      </c>
      <c r="D194" t="s">
        <v>6793</v>
      </c>
      <c r="I194" t="s">
        <v>6793</v>
      </c>
      <c r="J194" t="s">
        <v>7515</v>
      </c>
      <c r="K194" t="s">
        <v>7515</v>
      </c>
      <c r="L194" t="s">
        <v>7515</v>
      </c>
      <c r="M194" t="s">
        <v>7515</v>
      </c>
      <c r="N194" t="s">
        <v>7515</v>
      </c>
      <c r="O194" t="s">
        <v>7515</v>
      </c>
      <c r="P194" t="s">
        <v>7515</v>
      </c>
      <c r="Q194" t="s">
        <v>7515</v>
      </c>
      <c r="R194" t="s">
        <v>7515</v>
      </c>
      <c r="S194" t="s">
        <v>7515</v>
      </c>
      <c r="T194" t="s">
        <v>7516</v>
      </c>
      <c r="U194" t="s">
        <v>7515</v>
      </c>
      <c r="V194" t="s">
        <v>7515</v>
      </c>
      <c r="W194" t="s">
        <v>7515</v>
      </c>
      <c r="X194" t="s">
        <v>7515</v>
      </c>
      <c r="Y194" t="s">
        <v>7515</v>
      </c>
      <c r="Z194" t="s">
        <v>7515</v>
      </c>
      <c r="AA194" t="s">
        <v>7515</v>
      </c>
      <c r="AB194" t="s">
        <v>7515</v>
      </c>
      <c r="AC194" t="s">
        <v>6796</v>
      </c>
      <c r="AK194" t="s">
        <v>6985</v>
      </c>
      <c r="AL194" t="s">
        <v>6793</v>
      </c>
      <c r="AM194" t="s">
        <v>6794</v>
      </c>
      <c r="AN194" t="s">
        <v>7680</v>
      </c>
      <c r="AO194">
        <v>0</v>
      </c>
      <c r="AP194">
        <v>10</v>
      </c>
      <c r="AQ194" t="s">
        <v>6988</v>
      </c>
      <c r="AR194" t="s">
        <v>6793</v>
      </c>
      <c r="AS194" t="s">
        <v>6793</v>
      </c>
      <c r="AT194" t="s">
        <v>6813</v>
      </c>
      <c r="AU194" t="s">
        <v>7531</v>
      </c>
      <c r="AV194" t="s">
        <v>6991</v>
      </c>
      <c r="AX194" t="s">
        <v>6793</v>
      </c>
      <c r="AY194" t="s">
        <v>6794</v>
      </c>
      <c r="AZ194" t="s">
        <v>6793</v>
      </c>
      <c r="BA194" t="s">
        <v>6793</v>
      </c>
      <c r="BB194" t="s">
        <v>6794</v>
      </c>
      <c r="BC194" t="s">
        <v>6793</v>
      </c>
      <c r="BD194" t="s">
        <v>6793</v>
      </c>
      <c r="BE194" t="s">
        <v>6794</v>
      </c>
      <c r="BF194" t="s">
        <v>6794</v>
      </c>
      <c r="BG194" t="s">
        <v>6794</v>
      </c>
      <c r="BH194" t="s">
        <v>6794</v>
      </c>
      <c r="BI194" t="s">
        <v>7025</v>
      </c>
      <c r="BJ194" t="s">
        <v>7021</v>
      </c>
      <c r="BK194" t="s">
        <v>6794</v>
      </c>
      <c r="BM194">
        <v>40</v>
      </c>
      <c r="BN194">
        <v>20</v>
      </c>
      <c r="BO194" t="s">
        <v>7533</v>
      </c>
      <c r="BP194" t="s">
        <v>7576</v>
      </c>
      <c r="BQ194" t="s">
        <v>7559</v>
      </c>
      <c r="BR194" t="s">
        <v>7594</v>
      </c>
      <c r="BS194" t="s">
        <v>7515</v>
      </c>
      <c r="BT194" t="s">
        <v>7515</v>
      </c>
      <c r="BU194" t="s">
        <v>7515</v>
      </c>
      <c r="BV194" t="s">
        <v>7516</v>
      </c>
      <c r="BW194" t="s">
        <v>7515</v>
      </c>
      <c r="BX194" t="s">
        <v>7515</v>
      </c>
      <c r="BY194" t="s">
        <v>7515</v>
      </c>
      <c r="BZ194" t="s">
        <v>7515</v>
      </c>
      <c r="CA194" t="s">
        <v>7515</v>
      </c>
      <c r="CB194" t="s">
        <v>7515</v>
      </c>
      <c r="CC194" t="s">
        <v>7515</v>
      </c>
      <c r="CD194" t="s">
        <v>7515</v>
      </c>
      <c r="CE194" t="s">
        <v>6794</v>
      </c>
      <c r="CI194" t="s">
        <v>6793</v>
      </c>
      <c r="CJ194" t="s">
        <v>6793</v>
      </c>
      <c r="CK194" t="s">
        <v>6794</v>
      </c>
      <c r="CL194" t="s">
        <v>6793</v>
      </c>
      <c r="CM194" t="s">
        <v>6793</v>
      </c>
      <c r="CN194" t="s">
        <v>6793</v>
      </c>
      <c r="CO194" t="s">
        <v>6794</v>
      </c>
      <c r="CP194" t="s">
        <v>6793</v>
      </c>
      <c r="CQ194" t="s">
        <v>6794</v>
      </c>
      <c r="CR194" t="s">
        <v>7520</v>
      </c>
      <c r="CS194" t="s">
        <v>7521</v>
      </c>
      <c r="CT194" t="s">
        <v>7522</v>
      </c>
      <c r="CU194" t="s">
        <v>6793</v>
      </c>
      <c r="CV194">
        <v>1</v>
      </c>
      <c r="CW194">
        <v>2</v>
      </c>
      <c r="CX194">
        <v>1</v>
      </c>
      <c r="CY194" t="s">
        <v>6794</v>
      </c>
      <c r="EC194">
        <v>2</v>
      </c>
      <c r="EE194">
        <v>0</v>
      </c>
      <c r="EF194">
        <v>0</v>
      </c>
      <c r="EG194">
        <v>0</v>
      </c>
      <c r="EH194">
        <v>0</v>
      </c>
      <c r="EI194">
        <v>2</v>
      </c>
      <c r="EJ194">
        <v>0</v>
      </c>
      <c r="EK194">
        <v>0</v>
      </c>
      <c r="EL194" t="s">
        <v>6794</v>
      </c>
      <c r="EV194" t="s">
        <v>6793</v>
      </c>
      <c r="KT194" t="s">
        <v>7538</v>
      </c>
      <c r="KU194" t="s">
        <v>7680</v>
      </c>
      <c r="KV194">
        <v>8</v>
      </c>
      <c r="KW194">
        <v>2008</v>
      </c>
      <c r="LA194" t="s">
        <v>6794</v>
      </c>
      <c r="LB194" t="s">
        <v>6793</v>
      </c>
      <c r="OX194" t="s">
        <v>7538</v>
      </c>
      <c r="OY194" t="s">
        <v>6</v>
      </c>
      <c r="PB194" t="s">
        <v>7578</v>
      </c>
      <c r="PE194" t="s">
        <v>6794</v>
      </c>
      <c r="PG194">
        <v>10</v>
      </c>
      <c r="PH194" t="s">
        <v>7515</v>
      </c>
      <c r="PI194" t="s">
        <v>7515</v>
      </c>
      <c r="PJ194" t="s">
        <v>7516</v>
      </c>
      <c r="PK194" t="s">
        <v>7515</v>
      </c>
      <c r="PL194" t="s">
        <v>7515</v>
      </c>
      <c r="PM194" t="s">
        <v>7515</v>
      </c>
      <c r="PN194" t="s">
        <v>7515</v>
      </c>
      <c r="PO194" t="s">
        <v>7515</v>
      </c>
      <c r="PP194" t="s">
        <v>7515</v>
      </c>
      <c r="PQ194" t="s">
        <v>7515</v>
      </c>
      <c r="PR194" t="s">
        <v>7515</v>
      </c>
      <c r="PS194" t="s">
        <v>7526</v>
      </c>
      <c r="PT194" t="s">
        <v>7526</v>
      </c>
      <c r="PU194" t="s">
        <v>7526</v>
      </c>
      <c r="PV194" t="s">
        <v>7526</v>
      </c>
      <c r="PW194" t="s">
        <v>7515</v>
      </c>
      <c r="PX194" t="s">
        <v>7515</v>
      </c>
      <c r="PY194" t="s">
        <v>7515</v>
      </c>
      <c r="PZ194" t="s">
        <v>7515</v>
      </c>
      <c r="QA194" t="s">
        <v>7515</v>
      </c>
      <c r="QB194" t="s">
        <v>7515</v>
      </c>
      <c r="QC194" t="s">
        <v>7516</v>
      </c>
      <c r="QD194" t="s">
        <v>7528</v>
      </c>
      <c r="QE194" t="s">
        <v>7539</v>
      </c>
      <c r="QF194" t="s">
        <v>7528</v>
      </c>
      <c r="QG194" t="s">
        <v>7681</v>
      </c>
      <c r="QH194">
        <v>2008</v>
      </c>
      <c r="QI194">
        <v>8</v>
      </c>
      <c r="QJ194">
        <v>1</v>
      </c>
      <c r="QK194" s="329">
        <v>39678</v>
      </c>
      <c r="QL194">
        <v>1</v>
      </c>
      <c r="QM194">
        <v>0</v>
      </c>
      <c r="QN194" t="s">
        <v>194</v>
      </c>
      <c r="QO194">
        <v>0</v>
      </c>
      <c r="QP194">
        <v>88</v>
      </c>
      <c r="QQ194">
        <v>1</v>
      </c>
      <c r="QR194">
        <v>1</v>
      </c>
      <c r="QS194">
        <v>0</v>
      </c>
      <c r="QT194">
        <v>0</v>
      </c>
      <c r="QU194">
        <v>0</v>
      </c>
      <c r="QV194">
        <v>0</v>
      </c>
      <c r="QW194">
        <v>0</v>
      </c>
      <c r="QX194">
        <v>0</v>
      </c>
      <c r="QY194">
        <v>0</v>
      </c>
      <c r="QZ194">
        <v>0</v>
      </c>
      <c r="RA194">
        <v>0</v>
      </c>
      <c r="RB194">
        <v>0</v>
      </c>
      <c r="RC194">
        <v>0</v>
      </c>
      <c r="RD194">
        <v>0</v>
      </c>
      <c r="RE194">
        <v>0</v>
      </c>
      <c r="RF194">
        <v>0</v>
      </c>
      <c r="RG194">
        <v>0</v>
      </c>
      <c r="RH194">
        <v>0</v>
      </c>
      <c r="RI194">
        <v>0</v>
      </c>
      <c r="RJ194">
        <v>1</v>
      </c>
      <c r="RK194">
        <v>0</v>
      </c>
      <c r="RL194">
        <v>0</v>
      </c>
      <c r="RM194">
        <v>0</v>
      </c>
      <c r="RN194">
        <v>0</v>
      </c>
      <c r="RO194">
        <v>0</v>
      </c>
      <c r="RP194">
        <v>0</v>
      </c>
      <c r="RQ194">
        <v>0</v>
      </c>
      <c r="RR194">
        <v>0</v>
      </c>
      <c r="RS194">
        <v>0</v>
      </c>
      <c r="RT194">
        <v>0</v>
      </c>
      <c r="RU194">
        <v>0</v>
      </c>
      <c r="RV194">
        <f t="shared" si="5"/>
        <v>4</v>
      </c>
      <c r="RY194">
        <f t="shared" si="4"/>
        <v>1</v>
      </c>
    </row>
    <row r="195" spans="1:493" x14ac:dyDescent="0.3">
      <c r="A195">
        <v>71179</v>
      </c>
      <c r="B195">
        <v>254</v>
      </c>
      <c r="C195" t="s">
        <v>6793</v>
      </c>
      <c r="D195" t="s">
        <v>6793</v>
      </c>
      <c r="I195" t="s">
        <v>6793</v>
      </c>
      <c r="J195" t="s">
        <v>7516</v>
      </c>
      <c r="K195" t="s">
        <v>7516</v>
      </c>
      <c r="L195" t="s">
        <v>7515</v>
      </c>
      <c r="M195" t="s">
        <v>7515</v>
      </c>
      <c r="N195" t="s">
        <v>7515</v>
      </c>
      <c r="O195" t="s">
        <v>7515</v>
      </c>
      <c r="P195" t="s">
        <v>7515</v>
      </c>
      <c r="Q195" t="s">
        <v>7515</v>
      </c>
      <c r="R195" t="s">
        <v>7515</v>
      </c>
      <c r="S195" t="s">
        <v>7515</v>
      </c>
      <c r="T195" t="s">
        <v>7515</v>
      </c>
      <c r="U195" t="s">
        <v>7515</v>
      </c>
      <c r="V195" t="s">
        <v>7515</v>
      </c>
      <c r="W195" t="s">
        <v>7515</v>
      </c>
      <c r="X195" t="s">
        <v>7515</v>
      </c>
      <c r="Y195" t="s">
        <v>7515</v>
      </c>
      <c r="Z195" t="s">
        <v>7515</v>
      </c>
      <c r="AA195" t="s">
        <v>7515</v>
      </c>
      <c r="AB195" t="s">
        <v>7515</v>
      </c>
      <c r="AC195" t="s">
        <v>7517</v>
      </c>
      <c r="AF195">
        <v>0</v>
      </c>
      <c r="AG195">
        <v>4</v>
      </c>
      <c r="AH195" t="s">
        <v>6845</v>
      </c>
      <c r="AK195" t="s">
        <v>6993</v>
      </c>
      <c r="AL195" t="s">
        <v>6794</v>
      </c>
      <c r="AM195" t="s">
        <v>6794</v>
      </c>
      <c r="AN195" t="s">
        <v>7680</v>
      </c>
      <c r="AO195">
        <v>0</v>
      </c>
      <c r="AP195">
        <v>15</v>
      </c>
      <c r="AQ195" t="s">
        <v>7568</v>
      </c>
      <c r="AT195" t="s">
        <v>6</v>
      </c>
      <c r="AV195" t="s">
        <v>6991</v>
      </c>
      <c r="AX195" t="s">
        <v>6794</v>
      </c>
      <c r="AY195" t="s">
        <v>6794</v>
      </c>
      <c r="AZ195" t="s">
        <v>6793</v>
      </c>
      <c r="BA195" t="s">
        <v>6793</v>
      </c>
      <c r="BC195" t="s">
        <v>6793</v>
      </c>
      <c r="BD195" t="s">
        <v>6793</v>
      </c>
      <c r="BE195" t="s">
        <v>6794</v>
      </c>
      <c r="BF195" t="s">
        <v>6793</v>
      </c>
      <c r="BG195" t="s">
        <v>6793</v>
      </c>
      <c r="BH195" t="s">
        <v>6794</v>
      </c>
      <c r="BI195" t="s">
        <v>7022</v>
      </c>
      <c r="BJ195" t="s">
        <v>7021</v>
      </c>
      <c r="BK195" t="s">
        <v>6794</v>
      </c>
      <c r="BM195">
        <v>25</v>
      </c>
      <c r="BN195" t="s">
        <v>6</v>
      </c>
      <c r="BO195" t="s">
        <v>7533</v>
      </c>
      <c r="BP195" t="s">
        <v>7554</v>
      </c>
      <c r="BQ195" t="s">
        <v>7559</v>
      </c>
      <c r="BR195" t="s">
        <v>7594</v>
      </c>
      <c r="BS195" t="s">
        <v>7516</v>
      </c>
      <c r="BT195" t="s">
        <v>7515</v>
      </c>
      <c r="BU195" t="s">
        <v>7515</v>
      </c>
      <c r="BV195" t="s">
        <v>7515</v>
      </c>
      <c r="BW195" t="s">
        <v>7515</v>
      </c>
      <c r="BX195" t="s">
        <v>7515</v>
      </c>
      <c r="BY195" t="s">
        <v>7515</v>
      </c>
      <c r="BZ195" t="s">
        <v>7515</v>
      </c>
      <c r="CA195" t="s">
        <v>7515</v>
      </c>
      <c r="CB195" t="s">
        <v>7515</v>
      </c>
      <c r="CC195" t="s">
        <v>7515</v>
      </c>
      <c r="CD195" t="s">
        <v>7515</v>
      </c>
      <c r="CE195" t="s">
        <v>6794</v>
      </c>
      <c r="CI195" t="s">
        <v>6794</v>
      </c>
      <c r="CJ195" t="s">
        <v>6793</v>
      </c>
      <c r="CK195" t="s">
        <v>6794</v>
      </c>
      <c r="CL195" t="s">
        <v>6793</v>
      </c>
      <c r="CM195" t="s">
        <v>6794</v>
      </c>
      <c r="CN195" t="s">
        <v>6794</v>
      </c>
      <c r="CO195" t="s">
        <v>6794</v>
      </c>
      <c r="CP195" t="s">
        <v>6793</v>
      </c>
      <c r="CQ195" t="s">
        <v>6794</v>
      </c>
      <c r="CR195" t="s">
        <v>7520</v>
      </c>
      <c r="CS195" t="s">
        <v>7521</v>
      </c>
      <c r="CT195" t="s">
        <v>7570</v>
      </c>
      <c r="CU195" t="s">
        <v>6793</v>
      </c>
      <c r="CV195">
        <v>2</v>
      </c>
      <c r="CW195">
        <v>4</v>
      </c>
      <c r="CX195">
        <v>4</v>
      </c>
      <c r="CY195" t="s">
        <v>6794</v>
      </c>
      <c r="EC195">
        <v>5</v>
      </c>
      <c r="EE195">
        <v>1</v>
      </c>
      <c r="EF195">
        <v>2</v>
      </c>
      <c r="EG195">
        <v>0</v>
      </c>
      <c r="EH195">
        <v>0</v>
      </c>
      <c r="EI195">
        <v>2</v>
      </c>
      <c r="EJ195">
        <v>0</v>
      </c>
      <c r="EK195">
        <v>0</v>
      </c>
      <c r="EL195" t="s">
        <v>6794</v>
      </c>
      <c r="EV195" t="s">
        <v>6793</v>
      </c>
      <c r="IR195" t="s">
        <v>7538</v>
      </c>
      <c r="IS195" t="s">
        <v>7680</v>
      </c>
      <c r="IT195">
        <v>1</v>
      </c>
      <c r="IU195">
        <v>2005</v>
      </c>
      <c r="IY195" t="s">
        <v>6794</v>
      </c>
      <c r="IZ195" t="s">
        <v>6793</v>
      </c>
      <c r="JA195" t="s">
        <v>7538</v>
      </c>
      <c r="JB195" t="s">
        <v>7680</v>
      </c>
      <c r="JC195">
        <v>1</v>
      </c>
      <c r="JD195">
        <v>2005</v>
      </c>
      <c r="JF195" t="s">
        <v>7526</v>
      </c>
      <c r="JH195" t="s">
        <v>6794</v>
      </c>
      <c r="JI195" t="s">
        <v>6793</v>
      </c>
      <c r="PS195" t="s">
        <v>7526</v>
      </c>
      <c r="PT195" t="s">
        <v>7526</v>
      </c>
      <c r="PV195" t="s">
        <v>7526</v>
      </c>
      <c r="PW195" t="s">
        <v>7516</v>
      </c>
      <c r="PX195" t="s">
        <v>7515</v>
      </c>
      <c r="PY195" t="s">
        <v>7515</v>
      </c>
      <c r="PZ195" t="s">
        <v>7515</v>
      </c>
      <c r="QA195" t="s">
        <v>7515</v>
      </c>
      <c r="QB195" t="s">
        <v>7515</v>
      </c>
      <c r="QC195" t="s">
        <v>7515</v>
      </c>
      <c r="QD195" t="s">
        <v>7548</v>
      </c>
      <c r="QE195" t="s">
        <v>7529</v>
      </c>
      <c r="QF195" t="s">
        <v>7528</v>
      </c>
      <c r="QG195" t="s">
        <v>7681</v>
      </c>
      <c r="QH195">
        <v>2008</v>
      </c>
      <c r="QI195">
        <v>4</v>
      </c>
      <c r="QJ195">
        <v>1</v>
      </c>
      <c r="QK195" s="329">
        <v>39549</v>
      </c>
      <c r="QL195">
        <v>0</v>
      </c>
      <c r="QM195">
        <v>1</v>
      </c>
      <c r="QN195" t="s">
        <v>212</v>
      </c>
      <c r="QO195">
        <v>2008</v>
      </c>
      <c r="QP195">
        <v>50</v>
      </c>
      <c r="QQ195">
        <v>0</v>
      </c>
      <c r="QR195">
        <v>0</v>
      </c>
      <c r="QS195">
        <v>0</v>
      </c>
      <c r="QT195">
        <v>0</v>
      </c>
      <c r="QU195">
        <v>0</v>
      </c>
      <c r="QV195">
        <v>0</v>
      </c>
      <c r="QW195">
        <v>0</v>
      </c>
      <c r="QX195">
        <v>0</v>
      </c>
      <c r="QY195">
        <v>0</v>
      </c>
      <c r="QZ195">
        <v>0</v>
      </c>
      <c r="RA195">
        <v>0</v>
      </c>
      <c r="RB195">
        <v>0</v>
      </c>
      <c r="RC195">
        <v>0</v>
      </c>
      <c r="RD195">
        <v>1</v>
      </c>
      <c r="RE195">
        <v>1</v>
      </c>
      <c r="RF195">
        <v>0</v>
      </c>
      <c r="RG195">
        <v>0</v>
      </c>
      <c r="RH195">
        <v>0</v>
      </c>
      <c r="RI195">
        <v>0</v>
      </c>
      <c r="RJ195">
        <v>0</v>
      </c>
      <c r="RK195">
        <v>0</v>
      </c>
      <c r="RL195">
        <v>0</v>
      </c>
      <c r="RM195">
        <v>0</v>
      </c>
      <c r="RN195">
        <v>0</v>
      </c>
      <c r="RO195">
        <v>0</v>
      </c>
      <c r="RP195">
        <v>0</v>
      </c>
      <c r="RQ195">
        <v>0</v>
      </c>
      <c r="RR195">
        <v>0</v>
      </c>
      <c r="RS195">
        <v>0</v>
      </c>
      <c r="RT195">
        <v>0</v>
      </c>
      <c r="RU195">
        <v>0</v>
      </c>
      <c r="RV195">
        <f t="shared" si="5"/>
        <v>3</v>
      </c>
      <c r="RY195">
        <f t="shared" si="4"/>
        <v>5</v>
      </c>
    </row>
    <row r="196" spans="1:493" x14ac:dyDescent="0.3">
      <c r="A196">
        <v>71180</v>
      </c>
      <c r="B196">
        <v>255</v>
      </c>
      <c r="C196" t="s">
        <v>6793</v>
      </c>
      <c r="D196" t="s">
        <v>6793</v>
      </c>
      <c r="I196" t="s">
        <v>6793</v>
      </c>
      <c r="J196" t="s">
        <v>7515</v>
      </c>
      <c r="K196" t="s">
        <v>7516</v>
      </c>
      <c r="L196" t="s">
        <v>7515</v>
      </c>
      <c r="M196" t="s">
        <v>7515</v>
      </c>
      <c r="N196" t="s">
        <v>7515</v>
      </c>
      <c r="O196" t="s">
        <v>7515</v>
      </c>
      <c r="P196" t="s">
        <v>7515</v>
      </c>
      <c r="Q196" t="s">
        <v>7515</v>
      </c>
      <c r="R196" t="s">
        <v>7515</v>
      </c>
      <c r="S196" t="s">
        <v>7515</v>
      </c>
      <c r="T196" t="s">
        <v>7515</v>
      </c>
      <c r="U196" t="s">
        <v>7515</v>
      </c>
      <c r="V196" t="s">
        <v>7515</v>
      </c>
      <c r="W196" t="s">
        <v>7515</v>
      </c>
      <c r="X196" t="s">
        <v>7515</v>
      </c>
      <c r="Y196" t="s">
        <v>7515</v>
      </c>
      <c r="Z196" t="s">
        <v>7515</v>
      </c>
      <c r="AA196" t="s">
        <v>7516</v>
      </c>
      <c r="AB196" t="s">
        <v>7515</v>
      </c>
      <c r="AC196" t="s">
        <v>6796</v>
      </c>
      <c r="AK196" t="s">
        <v>6985</v>
      </c>
      <c r="AL196" t="s">
        <v>6793</v>
      </c>
      <c r="AM196" t="s">
        <v>6794</v>
      </c>
      <c r="AN196" t="s">
        <v>7680</v>
      </c>
      <c r="AO196">
        <v>0</v>
      </c>
      <c r="AP196">
        <v>3</v>
      </c>
      <c r="AQ196" t="s">
        <v>6988</v>
      </c>
      <c r="AR196" t="s">
        <v>6793</v>
      </c>
      <c r="AS196" t="s">
        <v>6793</v>
      </c>
      <c r="AT196" t="s">
        <v>6813</v>
      </c>
      <c r="AU196" t="s">
        <v>7531</v>
      </c>
      <c r="AV196" t="s">
        <v>7553</v>
      </c>
      <c r="AX196" t="s">
        <v>6794</v>
      </c>
      <c r="AY196" t="s">
        <v>6794</v>
      </c>
      <c r="AZ196" t="s">
        <v>6794</v>
      </c>
      <c r="BA196" t="s">
        <v>6794</v>
      </c>
      <c r="BB196" t="s">
        <v>6793</v>
      </c>
      <c r="BC196" t="s">
        <v>6793</v>
      </c>
      <c r="BD196" t="s">
        <v>6793</v>
      </c>
      <c r="BE196" t="s">
        <v>6794</v>
      </c>
      <c r="BF196" t="s">
        <v>6794</v>
      </c>
      <c r="BG196" t="s">
        <v>6794</v>
      </c>
      <c r="BH196" t="s">
        <v>6794</v>
      </c>
      <c r="BI196" t="s">
        <v>7025</v>
      </c>
      <c r="BJ196" t="s">
        <v>7686</v>
      </c>
      <c r="BK196" t="s">
        <v>6794</v>
      </c>
      <c r="BM196">
        <v>0</v>
      </c>
      <c r="BN196" t="s">
        <v>7532</v>
      </c>
      <c r="BO196" t="s">
        <v>7533</v>
      </c>
      <c r="BP196" t="s">
        <v>6</v>
      </c>
      <c r="BQ196" t="s">
        <v>7559</v>
      </c>
      <c r="BR196" t="s">
        <v>7543</v>
      </c>
      <c r="BS196" t="s">
        <v>7516</v>
      </c>
      <c r="BT196" t="s">
        <v>7515</v>
      </c>
      <c r="BU196" t="s">
        <v>7515</v>
      </c>
      <c r="BV196" t="s">
        <v>7515</v>
      </c>
      <c r="BW196" t="s">
        <v>7515</v>
      </c>
      <c r="BX196" t="s">
        <v>7515</v>
      </c>
      <c r="BY196" t="s">
        <v>7515</v>
      </c>
      <c r="BZ196" t="s">
        <v>7515</v>
      </c>
      <c r="CA196" t="s">
        <v>7515</v>
      </c>
      <c r="CB196" t="s">
        <v>7515</v>
      </c>
      <c r="CC196" t="s">
        <v>7515</v>
      </c>
      <c r="CD196" t="s">
        <v>7515</v>
      </c>
      <c r="CE196" t="s">
        <v>6794</v>
      </c>
      <c r="CI196" t="s">
        <v>6793</v>
      </c>
      <c r="CJ196" t="s">
        <v>6793</v>
      </c>
      <c r="CK196" t="s">
        <v>6794</v>
      </c>
      <c r="CL196" t="s">
        <v>6793</v>
      </c>
      <c r="CM196" t="s">
        <v>6793</v>
      </c>
      <c r="CN196" t="s">
        <v>6794</v>
      </c>
      <c r="CO196" t="s">
        <v>6794</v>
      </c>
      <c r="CP196" t="s">
        <v>6793</v>
      </c>
      <c r="CQ196" t="s">
        <v>6794</v>
      </c>
      <c r="CR196" t="s">
        <v>7520</v>
      </c>
      <c r="CS196" t="s">
        <v>7521</v>
      </c>
      <c r="CT196" t="s">
        <v>7522</v>
      </c>
      <c r="CU196" t="s">
        <v>6793</v>
      </c>
      <c r="CV196">
        <v>1</v>
      </c>
      <c r="CW196">
        <v>2</v>
      </c>
      <c r="CX196">
        <v>0</v>
      </c>
      <c r="CY196" t="s">
        <v>6793</v>
      </c>
      <c r="CZ196">
        <v>1</v>
      </c>
      <c r="DA196" t="s">
        <v>6966</v>
      </c>
      <c r="DD196" t="s">
        <v>7557</v>
      </c>
      <c r="DE196" t="s">
        <v>6966</v>
      </c>
      <c r="EC196">
        <v>1</v>
      </c>
      <c r="ED196" t="s">
        <v>7589</v>
      </c>
      <c r="EL196" t="s">
        <v>6794</v>
      </c>
      <c r="EV196" t="s">
        <v>6794</v>
      </c>
      <c r="PS196" t="s">
        <v>7526</v>
      </c>
      <c r="PT196" t="s">
        <v>7526</v>
      </c>
      <c r="PU196" t="s">
        <v>7526</v>
      </c>
      <c r="PV196" t="s">
        <v>7526</v>
      </c>
      <c r="PW196" t="s">
        <v>7515</v>
      </c>
      <c r="PX196" t="s">
        <v>7515</v>
      </c>
      <c r="PY196" t="s">
        <v>7515</v>
      </c>
      <c r="PZ196" t="s">
        <v>7515</v>
      </c>
      <c r="QA196" t="s">
        <v>7515</v>
      </c>
      <c r="QB196" t="s">
        <v>7515</v>
      </c>
      <c r="QC196" t="s">
        <v>7516</v>
      </c>
      <c r="QD196" t="s">
        <v>7528</v>
      </c>
      <c r="QE196" t="s">
        <v>7529</v>
      </c>
      <c r="QF196" t="s">
        <v>7528</v>
      </c>
      <c r="QG196" t="s">
        <v>7681</v>
      </c>
      <c r="QH196">
        <v>2008</v>
      </c>
      <c r="QI196">
        <v>9</v>
      </c>
      <c r="QJ196">
        <v>1</v>
      </c>
      <c r="QK196" s="329">
        <v>39699</v>
      </c>
      <c r="QL196">
        <v>1</v>
      </c>
      <c r="QM196">
        <v>0</v>
      </c>
      <c r="QN196" t="s">
        <v>194</v>
      </c>
      <c r="QO196">
        <v>0</v>
      </c>
      <c r="QP196">
        <v>35</v>
      </c>
      <c r="RV196">
        <f t="shared" si="5"/>
        <v>6</v>
      </c>
      <c r="RY196">
        <f t="shared" si="4"/>
        <v>1</v>
      </c>
    </row>
    <row r="197" spans="1:493" x14ac:dyDescent="0.3">
      <c r="A197">
        <v>71181</v>
      </c>
      <c r="B197">
        <v>256</v>
      </c>
      <c r="C197" t="s">
        <v>6793</v>
      </c>
      <c r="D197" t="s">
        <v>6793</v>
      </c>
      <c r="I197" t="s">
        <v>6793</v>
      </c>
      <c r="J197" t="s">
        <v>7515</v>
      </c>
      <c r="K197" t="s">
        <v>7516</v>
      </c>
      <c r="L197" t="s">
        <v>7515</v>
      </c>
      <c r="M197" t="s">
        <v>7515</v>
      </c>
      <c r="N197" t="s">
        <v>7515</v>
      </c>
      <c r="O197" t="s">
        <v>7515</v>
      </c>
      <c r="P197" t="s">
        <v>7515</v>
      </c>
      <c r="Q197" t="s">
        <v>7515</v>
      </c>
      <c r="R197" t="s">
        <v>7515</v>
      </c>
      <c r="S197" t="s">
        <v>7515</v>
      </c>
      <c r="T197" t="s">
        <v>7515</v>
      </c>
      <c r="U197" t="s">
        <v>7515</v>
      </c>
      <c r="V197" t="s">
        <v>7515</v>
      </c>
      <c r="W197" t="s">
        <v>7515</v>
      </c>
      <c r="X197" t="s">
        <v>7515</v>
      </c>
      <c r="Y197" t="s">
        <v>7515</v>
      </c>
      <c r="Z197" t="s">
        <v>7515</v>
      </c>
      <c r="AA197" t="s">
        <v>7515</v>
      </c>
      <c r="AB197" t="s">
        <v>7515</v>
      </c>
      <c r="AC197" t="s">
        <v>6796</v>
      </c>
      <c r="AK197" t="s">
        <v>6985</v>
      </c>
      <c r="AL197" t="s">
        <v>6793</v>
      </c>
      <c r="AM197" t="s">
        <v>6793</v>
      </c>
      <c r="AN197" t="s">
        <v>6</v>
      </c>
      <c r="AQ197" t="s">
        <v>6988</v>
      </c>
      <c r="AR197" t="s">
        <v>6793</v>
      </c>
      <c r="AS197" t="s">
        <v>6794</v>
      </c>
      <c r="AT197" t="s">
        <v>6813</v>
      </c>
      <c r="AU197" t="s">
        <v>6</v>
      </c>
      <c r="AV197" t="s">
        <v>6991</v>
      </c>
      <c r="AX197" t="s">
        <v>6793</v>
      </c>
      <c r="AY197" t="s">
        <v>6794</v>
      </c>
      <c r="AZ197" t="s">
        <v>6793</v>
      </c>
      <c r="BA197" t="s">
        <v>6794</v>
      </c>
      <c r="BB197" t="s">
        <v>6793</v>
      </c>
      <c r="BC197" t="s">
        <v>6794</v>
      </c>
      <c r="BD197" t="s">
        <v>6966</v>
      </c>
      <c r="BE197" t="s">
        <v>6794</v>
      </c>
      <c r="BF197" t="s">
        <v>6794</v>
      </c>
      <c r="BG197" t="s">
        <v>6794</v>
      </c>
      <c r="BH197" t="s">
        <v>6794</v>
      </c>
      <c r="BI197" t="s">
        <v>7021</v>
      </c>
      <c r="BJ197" t="s">
        <v>7029</v>
      </c>
      <c r="BK197" t="s">
        <v>6794</v>
      </c>
      <c r="BM197">
        <v>0</v>
      </c>
      <c r="BN197" t="s">
        <v>6</v>
      </c>
      <c r="BO197" t="s">
        <v>7519</v>
      </c>
      <c r="BP197" t="s">
        <v>6</v>
      </c>
      <c r="BQ197" t="s">
        <v>7559</v>
      </c>
      <c r="BR197" t="s">
        <v>7682</v>
      </c>
      <c r="BS197" t="s">
        <v>7515</v>
      </c>
      <c r="BT197" t="s">
        <v>7515</v>
      </c>
      <c r="BU197" t="s">
        <v>7515</v>
      </c>
      <c r="BV197" t="s">
        <v>7515</v>
      </c>
      <c r="BW197" t="s">
        <v>7515</v>
      </c>
      <c r="BX197" t="s">
        <v>7515</v>
      </c>
      <c r="BY197" t="s">
        <v>7515</v>
      </c>
      <c r="BZ197" t="s">
        <v>7516</v>
      </c>
      <c r="CA197" t="s">
        <v>7515</v>
      </c>
      <c r="CB197" t="s">
        <v>7515</v>
      </c>
      <c r="CC197" t="s">
        <v>7515</v>
      </c>
      <c r="CD197" t="s">
        <v>7515</v>
      </c>
      <c r="CE197" t="s">
        <v>6794</v>
      </c>
      <c r="CI197" t="s">
        <v>6793</v>
      </c>
      <c r="CJ197" t="s">
        <v>6793</v>
      </c>
      <c r="CK197" t="s">
        <v>6794</v>
      </c>
      <c r="CL197" t="s">
        <v>6794</v>
      </c>
      <c r="CM197" t="s">
        <v>6794</v>
      </c>
      <c r="CN197" t="s">
        <v>6793</v>
      </c>
      <c r="CO197" t="s">
        <v>6794</v>
      </c>
      <c r="CP197" t="s">
        <v>6793</v>
      </c>
      <c r="CQ197" t="s">
        <v>6794</v>
      </c>
      <c r="CR197" t="s">
        <v>7520</v>
      </c>
      <c r="CS197" t="s">
        <v>7521</v>
      </c>
      <c r="CT197" t="s">
        <v>7587</v>
      </c>
      <c r="CU197" t="s">
        <v>6793</v>
      </c>
      <c r="CV197">
        <v>2</v>
      </c>
      <c r="CW197">
        <v>3</v>
      </c>
      <c r="CX197">
        <v>3</v>
      </c>
      <c r="CY197" t="s">
        <v>6794</v>
      </c>
      <c r="EC197">
        <v>6</v>
      </c>
      <c r="EE197">
        <v>2</v>
      </c>
      <c r="EF197">
        <v>0</v>
      </c>
      <c r="EG197">
        <v>1</v>
      </c>
      <c r="EH197">
        <v>1</v>
      </c>
      <c r="EI197">
        <v>0</v>
      </c>
      <c r="EJ197">
        <v>1</v>
      </c>
      <c r="EK197">
        <v>1</v>
      </c>
      <c r="EL197" t="s">
        <v>6794</v>
      </c>
      <c r="EV197" t="s">
        <v>6793</v>
      </c>
      <c r="IR197" t="s">
        <v>7524</v>
      </c>
      <c r="IS197" t="s">
        <v>7680</v>
      </c>
      <c r="IT197">
        <v>2</v>
      </c>
      <c r="IU197">
        <v>2008</v>
      </c>
      <c r="IY197" t="s">
        <v>6794</v>
      </c>
      <c r="IZ197" t="s">
        <v>6793</v>
      </c>
      <c r="JA197" t="s">
        <v>7524</v>
      </c>
      <c r="JB197" t="s">
        <v>7680</v>
      </c>
      <c r="JC197">
        <v>2</v>
      </c>
      <c r="JD197">
        <v>2008</v>
      </c>
      <c r="JF197" t="s">
        <v>7527</v>
      </c>
      <c r="JG197" t="s">
        <v>7527</v>
      </c>
      <c r="JH197" t="s">
        <v>6794</v>
      </c>
      <c r="JI197" t="s">
        <v>6793</v>
      </c>
      <c r="PG197">
        <v>0</v>
      </c>
      <c r="PH197" t="s">
        <v>7515</v>
      </c>
      <c r="PI197" t="s">
        <v>7515</v>
      </c>
      <c r="PJ197" t="s">
        <v>7515</v>
      </c>
      <c r="PK197" t="s">
        <v>7515</v>
      </c>
      <c r="PL197" t="s">
        <v>7515</v>
      </c>
      <c r="PM197" t="s">
        <v>7515</v>
      </c>
      <c r="PN197" t="s">
        <v>7515</v>
      </c>
      <c r="PO197" t="s">
        <v>7515</v>
      </c>
      <c r="PP197" t="s">
        <v>7515</v>
      </c>
      <c r="PQ197" t="s">
        <v>7516</v>
      </c>
      <c r="PR197" t="s">
        <v>7515</v>
      </c>
      <c r="PS197" t="s">
        <v>6</v>
      </c>
      <c r="PT197" t="s">
        <v>7526</v>
      </c>
      <c r="PV197" t="s">
        <v>7527</v>
      </c>
      <c r="PW197" t="s">
        <v>7516</v>
      </c>
      <c r="PX197" t="s">
        <v>7515</v>
      </c>
      <c r="PY197" t="s">
        <v>7515</v>
      </c>
      <c r="PZ197" t="s">
        <v>7515</v>
      </c>
      <c r="QA197" t="s">
        <v>7515</v>
      </c>
      <c r="QB197" t="s">
        <v>7515</v>
      </c>
      <c r="QC197" t="s">
        <v>7515</v>
      </c>
      <c r="QD197" t="s">
        <v>7528</v>
      </c>
      <c r="QE197" t="s">
        <v>7529</v>
      </c>
      <c r="QF197" t="s">
        <v>7528</v>
      </c>
      <c r="QG197" t="s">
        <v>7681</v>
      </c>
      <c r="QH197">
        <v>2008</v>
      </c>
      <c r="QI197">
        <v>2</v>
      </c>
      <c r="QJ197">
        <v>1</v>
      </c>
      <c r="QK197" s="329">
        <v>39504</v>
      </c>
      <c r="QL197">
        <v>1</v>
      </c>
      <c r="QM197">
        <v>0</v>
      </c>
      <c r="QN197" t="s">
        <v>194</v>
      </c>
      <c r="QO197">
        <v>0</v>
      </c>
      <c r="QP197">
        <v>78</v>
      </c>
      <c r="QQ197">
        <v>1</v>
      </c>
      <c r="QR197">
        <v>0</v>
      </c>
      <c r="QS197">
        <v>0</v>
      </c>
      <c r="QT197">
        <v>0</v>
      </c>
      <c r="QU197">
        <v>0</v>
      </c>
      <c r="QV197">
        <v>0</v>
      </c>
      <c r="QW197">
        <v>0</v>
      </c>
      <c r="QX197">
        <v>0</v>
      </c>
      <c r="QY197">
        <v>0</v>
      </c>
      <c r="QZ197">
        <v>0</v>
      </c>
      <c r="RA197">
        <v>0</v>
      </c>
      <c r="RB197">
        <v>0</v>
      </c>
      <c r="RC197">
        <v>0</v>
      </c>
      <c r="RD197">
        <v>1</v>
      </c>
      <c r="RE197">
        <v>1</v>
      </c>
      <c r="RF197">
        <v>0</v>
      </c>
      <c r="RG197">
        <v>0</v>
      </c>
      <c r="RH197">
        <v>0</v>
      </c>
      <c r="RI197">
        <v>0</v>
      </c>
      <c r="RJ197">
        <v>0</v>
      </c>
      <c r="RK197">
        <v>0</v>
      </c>
      <c r="RL197">
        <v>0</v>
      </c>
      <c r="RM197">
        <v>0</v>
      </c>
      <c r="RN197">
        <v>0</v>
      </c>
      <c r="RO197">
        <v>0</v>
      </c>
      <c r="RP197">
        <v>0</v>
      </c>
      <c r="RQ197">
        <v>0</v>
      </c>
      <c r="RR197">
        <v>0</v>
      </c>
      <c r="RS197">
        <v>0</v>
      </c>
      <c r="RT197">
        <v>0</v>
      </c>
      <c r="RU197">
        <v>0</v>
      </c>
      <c r="RV197">
        <f t="shared" si="5"/>
        <v>0</v>
      </c>
      <c r="RY197">
        <f t="shared" si="4"/>
        <v>10</v>
      </c>
    </row>
    <row r="198" spans="1:493" x14ac:dyDescent="0.3">
      <c r="A198">
        <v>71182</v>
      </c>
      <c r="B198">
        <v>258</v>
      </c>
      <c r="C198" t="s">
        <v>6793</v>
      </c>
      <c r="D198" t="s">
        <v>6793</v>
      </c>
      <c r="I198" t="s">
        <v>6793</v>
      </c>
      <c r="J198" t="s">
        <v>7515</v>
      </c>
      <c r="K198" t="s">
        <v>7515</v>
      </c>
      <c r="L198" t="s">
        <v>7515</v>
      </c>
      <c r="M198" t="s">
        <v>7515</v>
      </c>
      <c r="N198" t="s">
        <v>7515</v>
      </c>
      <c r="O198" t="s">
        <v>7515</v>
      </c>
      <c r="P198" t="s">
        <v>7515</v>
      </c>
      <c r="Q198" t="s">
        <v>7515</v>
      </c>
      <c r="R198" t="s">
        <v>7515</v>
      </c>
      <c r="S198" t="s">
        <v>7515</v>
      </c>
      <c r="T198" t="s">
        <v>7515</v>
      </c>
      <c r="U198" t="s">
        <v>7515</v>
      </c>
      <c r="V198" t="s">
        <v>7515</v>
      </c>
      <c r="W198" t="s">
        <v>7515</v>
      </c>
      <c r="X198" t="s">
        <v>7515</v>
      </c>
      <c r="Y198" t="s">
        <v>7515</v>
      </c>
      <c r="Z198" t="s">
        <v>7516</v>
      </c>
      <c r="AA198" t="s">
        <v>7516</v>
      </c>
      <c r="AB198" t="s">
        <v>7515</v>
      </c>
      <c r="AC198" t="s">
        <v>6796</v>
      </c>
      <c r="AK198" t="s">
        <v>6985</v>
      </c>
      <c r="AL198" t="s">
        <v>6793</v>
      </c>
      <c r="AM198" t="s">
        <v>6794</v>
      </c>
      <c r="AN198" t="s">
        <v>7680</v>
      </c>
      <c r="AO198">
        <v>0</v>
      </c>
      <c r="AP198">
        <v>20</v>
      </c>
      <c r="AQ198" t="s">
        <v>6988</v>
      </c>
      <c r="AR198" t="s">
        <v>6793</v>
      </c>
      <c r="AS198" t="s">
        <v>6793</v>
      </c>
      <c r="AT198" t="s">
        <v>6813</v>
      </c>
      <c r="AU198" t="s">
        <v>7531</v>
      </c>
      <c r="AV198" t="s">
        <v>7518</v>
      </c>
      <c r="AX198" t="s">
        <v>6794</v>
      </c>
      <c r="AY198" t="s">
        <v>6794</v>
      </c>
      <c r="AZ198" t="s">
        <v>6794</v>
      </c>
      <c r="BA198" t="s">
        <v>6793</v>
      </c>
      <c r="BB198" t="s">
        <v>6794</v>
      </c>
      <c r="BC198" t="s">
        <v>6793</v>
      </c>
      <c r="BD198" t="s">
        <v>6793</v>
      </c>
      <c r="BE198" t="s">
        <v>6794</v>
      </c>
      <c r="BF198" t="s">
        <v>6794</v>
      </c>
      <c r="BG198" t="s">
        <v>6794</v>
      </c>
      <c r="BH198" t="s">
        <v>6794</v>
      </c>
      <c r="BI198" t="s">
        <v>7024</v>
      </c>
      <c r="BJ198" t="s">
        <v>7022</v>
      </c>
      <c r="BK198" t="s">
        <v>6794</v>
      </c>
      <c r="BM198" t="s">
        <v>7547</v>
      </c>
      <c r="BN198">
        <v>25</v>
      </c>
      <c r="BO198" t="s">
        <v>7533</v>
      </c>
      <c r="BP198" t="s">
        <v>6</v>
      </c>
      <c r="BQ198" t="s">
        <v>7559</v>
      </c>
      <c r="BR198" t="s">
        <v>7594</v>
      </c>
      <c r="BS198" t="s">
        <v>7515</v>
      </c>
      <c r="BT198" t="s">
        <v>7515</v>
      </c>
      <c r="BU198" t="s">
        <v>7515</v>
      </c>
      <c r="BV198" t="s">
        <v>7515</v>
      </c>
      <c r="BW198" t="s">
        <v>7515</v>
      </c>
      <c r="BX198" t="s">
        <v>7515</v>
      </c>
      <c r="BY198" t="s">
        <v>7516</v>
      </c>
      <c r="BZ198" t="s">
        <v>7515</v>
      </c>
      <c r="CA198" t="s">
        <v>7515</v>
      </c>
      <c r="CB198" t="s">
        <v>7515</v>
      </c>
      <c r="CC198" t="s">
        <v>7515</v>
      </c>
      <c r="CD198" t="s">
        <v>7515</v>
      </c>
      <c r="CE198" t="s">
        <v>6794</v>
      </c>
      <c r="CI198" t="s">
        <v>6793</v>
      </c>
      <c r="CJ198" t="s">
        <v>6793</v>
      </c>
      <c r="CK198" t="s">
        <v>6794</v>
      </c>
      <c r="CL198" t="s">
        <v>6794</v>
      </c>
      <c r="CM198" t="s">
        <v>6794</v>
      </c>
      <c r="CN198" t="s">
        <v>6794</v>
      </c>
      <c r="CO198" t="s">
        <v>6794</v>
      </c>
      <c r="CP198" t="s">
        <v>6793</v>
      </c>
      <c r="CQ198" t="s">
        <v>6794</v>
      </c>
      <c r="CR198" t="s">
        <v>7520</v>
      </c>
      <c r="CS198" t="s">
        <v>7521</v>
      </c>
      <c r="CT198" t="s">
        <v>7587</v>
      </c>
      <c r="CU198" t="s">
        <v>6794</v>
      </c>
      <c r="CV198">
        <v>3</v>
      </c>
      <c r="CW198">
        <v>5</v>
      </c>
      <c r="CX198">
        <v>4</v>
      </c>
      <c r="EC198">
        <v>5</v>
      </c>
      <c r="EE198">
        <v>3</v>
      </c>
      <c r="EF198">
        <v>0</v>
      </c>
      <c r="EG198">
        <v>0</v>
      </c>
      <c r="EH198">
        <v>0</v>
      </c>
      <c r="EI198">
        <v>2</v>
      </c>
      <c r="EJ198">
        <v>0</v>
      </c>
      <c r="EK198">
        <v>0</v>
      </c>
      <c r="EV198" t="s">
        <v>6793</v>
      </c>
      <c r="KT198" t="s">
        <v>7524</v>
      </c>
      <c r="KU198" t="s">
        <v>7680</v>
      </c>
      <c r="KV198">
        <v>11</v>
      </c>
      <c r="KW198">
        <v>2008</v>
      </c>
      <c r="LA198" t="s">
        <v>6793</v>
      </c>
      <c r="LL198" t="s">
        <v>7524</v>
      </c>
      <c r="LM198" t="s">
        <v>7680</v>
      </c>
      <c r="LN198">
        <v>11</v>
      </c>
      <c r="LO198">
        <v>2008</v>
      </c>
      <c r="LS198" t="s">
        <v>6966</v>
      </c>
      <c r="PS198" t="s">
        <v>7527</v>
      </c>
      <c r="PT198" t="s">
        <v>7526</v>
      </c>
      <c r="PU198" t="s">
        <v>7526</v>
      </c>
      <c r="PV198" t="s">
        <v>7527</v>
      </c>
      <c r="PW198" t="s">
        <v>7515</v>
      </c>
      <c r="PX198" t="s">
        <v>7515</v>
      </c>
      <c r="PY198" t="s">
        <v>7515</v>
      </c>
      <c r="PZ198" t="s">
        <v>7515</v>
      </c>
      <c r="QA198" t="s">
        <v>7515</v>
      </c>
      <c r="QB198" t="s">
        <v>7515</v>
      </c>
      <c r="QC198" t="s">
        <v>7516</v>
      </c>
      <c r="QD198" t="s">
        <v>7528</v>
      </c>
      <c r="QE198" t="s">
        <v>7529</v>
      </c>
      <c r="QF198" t="s">
        <v>7528</v>
      </c>
      <c r="QG198" t="s">
        <v>7681</v>
      </c>
      <c r="QH198">
        <v>2008</v>
      </c>
      <c r="QI198">
        <v>11</v>
      </c>
      <c r="QJ198">
        <v>1</v>
      </c>
      <c r="QK198" s="329">
        <v>39777</v>
      </c>
      <c r="QL198">
        <v>1</v>
      </c>
      <c r="QM198">
        <v>0</v>
      </c>
      <c r="QN198" t="s">
        <v>194</v>
      </c>
      <c r="QO198">
        <v>0</v>
      </c>
      <c r="QP198">
        <v>88</v>
      </c>
      <c r="QQ198">
        <v>1</v>
      </c>
      <c r="QR198">
        <v>0</v>
      </c>
      <c r="QS198">
        <v>0</v>
      </c>
      <c r="QT198">
        <v>0</v>
      </c>
      <c r="QU198">
        <v>0</v>
      </c>
      <c r="QV198">
        <v>0</v>
      </c>
      <c r="QW198">
        <v>0</v>
      </c>
      <c r="QX198">
        <v>0</v>
      </c>
      <c r="QY198">
        <v>0</v>
      </c>
      <c r="QZ198">
        <v>0</v>
      </c>
      <c r="RA198">
        <v>0</v>
      </c>
      <c r="RB198">
        <v>0</v>
      </c>
      <c r="RC198">
        <v>0</v>
      </c>
      <c r="RD198">
        <v>0</v>
      </c>
      <c r="RE198">
        <v>0</v>
      </c>
      <c r="RF198">
        <v>0</v>
      </c>
      <c r="RG198">
        <v>0</v>
      </c>
      <c r="RH198">
        <v>0</v>
      </c>
      <c r="RI198">
        <v>0</v>
      </c>
      <c r="RJ198">
        <v>1</v>
      </c>
      <c r="RK198">
        <v>0</v>
      </c>
      <c r="RL198">
        <v>1</v>
      </c>
      <c r="RM198">
        <v>0</v>
      </c>
      <c r="RN198">
        <v>0</v>
      </c>
      <c r="RO198">
        <v>0</v>
      </c>
      <c r="RP198">
        <v>0</v>
      </c>
      <c r="RQ198">
        <v>0</v>
      </c>
      <c r="RR198">
        <v>0</v>
      </c>
      <c r="RS198">
        <v>0</v>
      </c>
      <c r="RT198">
        <v>0</v>
      </c>
      <c r="RU198">
        <v>0</v>
      </c>
      <c r="RV198">
        <f t="shared" si="5"/>
        <v>2</v>
      </c>
      <c r="RY198">
        <f t="shared" si="4"/>
        <v>7</v>
      </c>
    </row>
    <row r="199" spans="1:493" x14ac:dyDescent="0.3">
      <c r="A199">
        <v>71183</v>
      </c>
      <c r="B199">
        <v>259</v>
      </c>
      <c r="C199" t="s">
        <v>6793</v>
      </c>
      <c r="D199" t="s">
        <v>6793</v>
      </c>
      <c r="I199" t="s">
        <v>6793</v>
      </c>
      <c r="J199" t="s">
        <v>7515</v>
      </c>
      <c r="K199" t="s">
        <v>7516</v>
      </c>
      <c r="L199" t="s">
        <v>7515</v>
      </c>
      <c r="M199" t="s">
        <v>7515</v>
      </c>
      <c r="N199" t="s">
        <v>7515</v>
      </c>
      <c r="O199" t="s">
        <v>7515</v>
      </c>
      <c r="P199" t="s">
        <v>7515</v>
      </c>
      <c r="Q199" t="s">
        <v>7515</v>
      </c>
      <c r="R199" t="s">
        <v>7515</v>
      </c>
      <c r="S199" t="s">
        <v>7515</v>
      </c>
      <c r="T199" t="s">
        <v>7515</v>
      </c>
      <c r="U199" t="s">
        <v>7515</v>
      </c>
      <c r="V199" t="s">
        <v>7515</v>
      </c>
      <c r="W199" t="s">
        <v>7515</v>
      </c>
      <c r="X199" t="s">
        <v>7515</v>
      </c>
      <c r="Y199" t="s">
        <v>7515</v>
      </c>
      <c r="Z199" t="s">
        <v>7515</v>
      </c>
      <c r="AA199" t="s">
        <v>7515</v>
      </c>
      <c r="AB199" t="s">
        <v>7515</v>
      </c>
      <c r="AC199" t="s">
        <v>6796</v>
      </c>
      <c r="AK199" t="s">
        <v>6985</v>
      </c>
      <c r="AL199" t="s">
        <v>6793</v>
      </c>
      <c r="AM199" t="s">
        <v>6793</v>
      </c>
      <c r="AN199" t="s">
        <v>7680</v>
      </c>
      <c r="AO199">
        <v>0</v>
      </c>
      <c r="AP199">
        <v>15</v>
      </c>
      <c r="AQ199" t="s">
        <v>6988</v>
      </c>
      <c r="AR199" t="s">
        <v>6793</v>
      </c>
      <c r="AS199" t="s">
        <v>6793</v>
      </c>
      <c r="AT199" t="s">
        <v>6813</v>
      </c>
      <c r="AU199" t="s">
        <v>7531</v>
      </c>
      <c r="AV199" t="s">
        <v>6991</v>
      </c>
      <c r="AX199" t="s">
        <v>6794</v>
      </c>
      <c r="AY199" t="s">
        <v>6794</v>
      </c>
      <c r="AZ199" t="s">
        <v>6794</v>
      </c>
      <c r="BA199" t="s">
        <v>6793</v>
      </c>
      <c r="BB199" t="s">
        <v>6793</v>
      </c>
      <c r="BC199" t="s">
        <v>6793</v>
      </c>
      <c r="BD199" t="s">
        <v>6793</v>
      </c>
      <c r="BE199" t="s">
        <v>6793</v>
      </c>
      <c r="BF199" t="s">
        <v>6794</v>
      </c>
      <c r="BG199" t="s">
        <v>6794</v>
      </c>
      <c r="BH199" t="s">
        <v>6794</v>
      </c>
      <c r="BI199" t="s">
        <v>7024</v>
      </c>
      <c r="BJ199" t="s">
        <v>7028</v>
      </c>
      <c r="BK199" t="s">
        <v>6794</v>
      </c>
      <c r="BM199" t="s">
        <v>7547</v>
      </c>
      <c r="BN199">
        <v>50</v>
      </c>
      <c r="BO199" t="s">
        <v>7519</v>
      </c>
      <c r="BP199" t="s">
        <v>6</v>
      </c>
      <c r="BQ199" t="s">
        <v>7559</v>
      </c>
      <c r="BR199" t="s">
        <v>7543</v>
      </c>
      <c r="BS199" t="s">
        <v>7516</v>
      </c>
      <c r="BT199" t="s">
        <v>7515</v>
      </c>
      <c r="BU199" t="s">
        <v>7515</v>
      </c>
      <c r="BV199" t="s">
        <v>7515</v>
      </c>
      <c r="BW199" t="s">
        <v>7515</v>
      </c>
      <c r="BX199" t="s">
        <v>7515</v>
      </c>
      <c r="BY199" t="s">
        <v>7515</v>
      </c>
      <c r="BZ199" t="s">
        <v>7515</v>
      </c>
      <c r="CA199" t="s">
        <v>7515</v>
      </c>
      <c r="CB199" t="s">
        <v>7515</v>
      </c>
      <c r="CC199" t="s">
        <v>7515</v>
      </c>
      <c r="CD199" t="s">
        <v>7515</v>
      </c>
      <c r="CE199" t="s">
        <v>6966</v>
      </c>
      <c r="CI199" t="s">
        <v>6793</v>
      </c>
      <c r="CJ199" t="s">
        <v>6793</v>
      </c>
      <c r="CK199" t="s">
        <v>6794</v>
      </c>
      <c r="CL199" t="s">
        <v>6793</v>
      </c>
      <c r="CM199" t="s">
        <v>6793</v>
      </c>
      <c r="CN199" t="s">
        <v>6793</v>
      </c>
      <c r="CO199" t="s">
        <v>6794</v>
      </c>
      <c r="CP199" t="s">
        <v>6793</v>
      </c>
      <c r="CQ199" t="s">
        <v>6794</v>
      </c>
      <c r="CR199" t="s">
        <v>7520</v>
      </c>
      <c r="CS199" t="s">
        <v>7521</v>
      </c>
      <c r="CT199" t="s">
        <v>7536</v>
      </c>
      <c r="CU199" t="s">
        <v>6793</v>
      </c>
      <c r="CV199">
        <v>3</v>
      </c>
      <c r="CW199">
        <v>4</v>
      </c>
      <c r="CX199">
        <v>3</v>
      </c>
      <c r="CY199" t="s">
        <v>6793</v>
      </c>
      <c r="CZ199">
        <v>1</v>
      </c>
      <c r="DA199" t="s">
        <v>7680</v>
      </c>
      <c r="DB199">
        <v>8</v>
      </c>
      <c r="DC199">
        <v>2008</v>
      </c>
      <c r="DD199" t="s">
        <v>7557</v>
      </c>
      <c r="DE199" t="s">
        <v>7680</v>
      </c>
      <c r="DF199">
        <v>9</v>
      </c>
      <c r="DG199">
        <v>2008</v>
      </c>
      <c r="EC199">
        <v>5</v>
      </c>
      <c r="EE199">
        <v>0</v>
      </c>
      <c r="EF199">
        <v>2</v>
      </c>
      <c r="EG199">
        <v>1</v>
      </c>
      <c r="EH199">
        <v>0</v>
      </c>
      <c r="EI199">
        <v>0</v>
      </c>
      <c r="EJ199">
        <v>2</v>
      </c>
      <c r="EK199">
        <v>0</v>
      </c>
      <c r="EL199" t="s">
        <v>6793</v>
      </c>
      <c r="EM199" t="s">
        <v>6859</v>
      </c>
      <c r="EN199">
        <v>1</v>
      </c>
      <c r="EP199" t="s">
        <v>7683</v>
      </c>
      <c r="EQ199">
        <v>2007</v>
      </c>
      <c r="ER199" t="s">
        <v>7684</v>
      </c>
      <c r="EV199" t="s">
        <v>6793</v>
      </c>
      <c r="LC199" t="s">
        <v>7524</v>
      </c>
      <c r="LD199" t="s">
        <v>7680</v>
      </c>
      <c r="LE199">
        <v>8</v>
      </c>
      <c r="LF199">
        <v>2008</v>
      </c>
      <c r="LH199" t="s">
        <v>6757</v>
      </c>
      <c r="LI199" t="s">
        <v>7526</v>
      </c>
      <c r="LJ199" t="s">
        <v>6793</v>
      </c>
      <c r="LL199" t="s">
        <v>7524</v>
      </c>
      <c r="LM199" t="s">
        <v>7680</v>
      </c>
      <c r="LN199">
        <v>8</v>
      </c>
      <c r="LO199">
        <v>2008</v>
      </c>
      <c r="LS199" t="s">
        <v>6793</v>
      </c>
      <c r="PS199" t="s">
        <v>7526</v>
      </c>
      <c r="PT199" t="s">
        <v>7526</v>
      </c>
      <c r="PU199" t="s">
        <v>7526</v>
      </c>
      <c r="PW199" t="s">
        <v>7516</v>
      </c>
      <c r="PX199" t="s">
        <v>7515</v>
      </c>
      <c r="PY199" t="s">
        <v>7515</v>
      </c>
      <c r="PZ199" t="s">
        <v>7515</v>
      </c>
      <c r="QA199" t="s">
        <v>7515</v>
      </c>
      <c r="QB199" t="s">
        <v>7515</v>
      </c>
      <c r="QC199" t="s">
        <v>7515</v>
      </c>
      <c r="QD199" t="s">
        <v>7528</v>
      </c>
      <c r="QE199" t="s">
        <v>7529</v>
      </c>
      <c r="QF199" t="s">
        <v>7528</v>
      </c>
      <c r="QG199" t="s">
        <v>7681</v>
      </c>
      <c r="QH199">
        <v>2008</v>
      </c>
      <c r="QI199">
        <v>8</v>
      </c>
      <c r="QJ199">
        <v>1</v>
      </c>
      <c r="QK199" s="329">
        <v>39688</v>
      </c>
      <c r="QL199">
        <v>1</v>
      </c>
      <c r="QM199">
        <v>0</v>
      </c>
      <c r="QN199" t="s">
        <v>212</v>
      </c>
      <c r="QO199">
        <v>2008</v>
      </c>
      <c r="QP199">
        <v>50</v>
      </c>
      <c r="QQ199">
        <v>1</v>
      </c>
      <c r="QR199">
        <v>0</v>
      </c>
      <c r="QS199">
        <v>0</v>
      </c>
      <c r="QT199">
        <v>0</v>
      </c>
      <c r="QU199">
        <v>0</v>
      </c>
      <c r="QV199">
        <v>0</v>
      </c>
      <c r="QW199">
        <v>0</v>
      </c>
      <c r="QX199">
        <v>0</v>
      </c>
      <c r="QY199">
        <v>0</v>
      </c>
      <c r="QZ199">
        <v>0</v>
      </c>
      <c r="RA199">
        <v>0</v>
      </c>
      <c r="RB199">
        <v>0</v>
      </c>
      <c r="RC199">
        <v>0</v>
      </c>
      <c r="RD199">
        <v>0</v>
      </c>
      <c r="RE199">
        <v>0</v>
      </c>
      <c r="RF199">
        <v>0</v>
      </c>
      <c r="RG199">
        <v>0</v>
      </c>
      <c r="RH199">
        <v>0</v>
      </c>
      <c r="RI199">
        <v>0</v>
      </c>
      <c r="RJ199">
        <v>0</v>
      </c>
      <c r="RK199">
        <v>1</v>
      </c>
      <c r="RL199">
        <v>1</v>
      </c>
      <c r="RM199">
        <v>0</v>
      </c>
      <c r="RN199">
        <v>0</v>
      </c>
      <c r="RO199">
        <v>0</v>
      </c>
      <c r="RP199">
        <v>0</v>
      </c>
      <c r="RQ199">
        <v>0</v>
      </c>
      <c r="RR199">
        <v>0</v>
      </c>
      <c r="RS199">
        <v>0</v>
      </c>
      <c r="RT199">
        <v>0</v>
      </c>
      <c r="RU199">
        <v>0</v>
      </c>
      <c r="RV199">
        <f t="shared" si="5"/>
        <v>3</v>
      </c>
      <c r="RY199">
        <f t="shared" si="4"/>
        <v>7</v>
      </c>
    </row>
    <row r="200" spans="1:493" x14ac:dyDescent="0.3">
      <c r="A200">
        <v>71184</v>
      </c>
      <c r="B200">
        <v>260</v>
      </c>
      <c r="C200" t="s">
        <v>6793</v>
      </c>
      <c r="D200" t="s">
        <v>6793</v>
      </c>
      <c r="I200" t="s">
        <v>6793</v>
      </c>
      <c r="J200" t="s">
        <v>7515</v>
      </c>
      <c r="K200" t="s">
        <v>7515</v>
      </c>
      <c r="L200" t="s">
        <v>7515</v>
      </c>
      <c r="M200" t="s">
        <v>7515</v>
      </c>
      <c r="N200" t="s">
        <v>7515</v>
      </c>
      <c r="O200" t="s">
        <v>7515</v>
      </c>
      <c r="P200" t="s">
        <v>7515</v>
      </c>
      <c r="Q200" t="s">
        <v>7515</v>
      </c>
      <c r="R200" t="s">
        <v>7515</v>
      </c>
      <c r="S200" t="s">
        <v>7515</v>
      </c>
      <c r="T200" t="s">
        <v>7515</v>
      </c>
      <c r="U200" t="s">
        <v>7515</v>
      </c>
      <c r="V200" t="s">
        <v>7515</v>
      </c>
      <c r="W200" t="s">
        <v>7515</v>
      </c>
      <c r="X200" t="s">
        <v>7515</v>
      </c>
      <c r="Y200" t="s">
        <v>7516</v>
      </c>
      <c r="Z200" t="s">
        <v>7515</v>
      </c>
      <c r="AA200" t="s">
        <v>7515</v>
      </c>
      <c r="AB200" t="s">
        <v>7515</v>
      </c>
      <c r="AC200" t="s">
        <v>7517</v>
      </c>
      <c r="AF200" t="s">
        <v>7547</v>
      </c>
      <c r="AG200" t="s">
        <v>7547</v>
      </c>
      <c r="AH200" t="s">
        <v>6845</v>
      </c>
      <c r="AK200" t="s">
        <v>6993</v>
      </c>
      <c r="AL200" t="s">
        <v>6794</v>
      </c>
      <c r="AM200" t="s">
        <v>6794</v>
      </c>
      <c r="AN200" t="s">
        <v>6</v>
      </c>
      <c r="AQ200" t="s">
        <v>6757</v>
      </c>
      <c r="AR200" t="s">
        <v>31</v>
      </c>
      <c r="AS200" t="s">
        <v>6793</v>
      </c>
      <c r="AT200" t="s">
        <v>6813</v>
      </c>
      <c r="AU200" t="s">
        <v>6</v>
      </c>
      <c r="AV200" t="s">
        <v>7553</v>
      </c>
      <c r="AX200" t="s">
        <v>6794</v>
      </c>
      <c r="AY200" t="s">
        <v>6794</v>
      </c>
      <c r="AZ200" t="s">
        <v>6966</v>
      </c>
      <c r="BA200" t="s">
        <v>6793</v>
      </c>
      <c r="BC200" t="s">
        <v>6793</v>
      </c>
      <c r="BD200" t="s">
        <v>6794</v>
      </c>
      <c r="BE200" t="s">
        <v>6794</v>
      </c>
      <c r="BF200" t="s">
        <v>6794</v>
      </c>
      <c r="BG200" t="s">
        <v>6794</v>
      </c>
      <c r="BH200" t="s">
        <v>6794</v>
      </c>
      <c r="BI200" t="s">
        <v>7024</v>
      </c>
      <c r="BJ200" t="s">
        <v>7026</v>
      </c>
      <c r="BK200" t="s">
        <v>6794</v>
      </c>
      <c r="BM200" t="s">
        <v>7547</v>
      </c>
      <c r="BN200" t="s">
        <v>7532</v>
      </c>
      <c r="BO200" t="s">
        <v>7519</v>
      </c>
      <c r="BP200" t="s">
        <v>6</v>
      </c>
      <c r="BQ200" t="s">
        <v>7559</v>
      </c>
      <c r="BR200" t="s">
        <v>7594</v>
      </c>
      <c r="BS200" t="s">
        <v>7515</v>
      </c>
      <c r="BT200" t="s">
        <v>7516</v>
      </c>
      <c r="BU200" t="s">
        <v>7515</v>
      </c>
      <c r="BV200" t="s">
        <v>7515</v>
      </c>
      <c r="BW200" t="s">
        <v>7515</v>
      </c>
      <c r="BX200" t="s">
        <v>7515</v>
      </c>
      <c r="BY200" t="s">
        <v>7515</v>
      </c>
      <c r="BZ200" t="s">
        <v>7515</v>
      </c>
      <c r="CA200" t="s">
        <v>7515</v>
      </c>
      <c r="CB200" t="s">
        <v>7515</v>
      </c>
      <c r="CC200" t="s">
        <v>7515</v>
      </c>
      <c r="CD200" t="s">
        <v>7515</v>
      </c>
      <c r="CE200" t="s">
        <v>6794</v>
      </c>
      <c r="CI200" t="s">
        <v>6794</v>
      </c>
      <c r="CJ200" t="s">
        <v>6794</v>
      </c>
      <c r="CK200" t="s">
        <v>6794</v>
      </c>
      <c r="CL200" t="s">
        <v>6793</v>
      </c>
      <c r="CM200" t="s">
        <v>6794</v>
      </c>
      <c r="CN200" t="s">
        <v>6794</v>
      </c>
      <c r="CO200" t="s">
        <v>6794</v>
      </c>
      <c r="CP200" t="s">
        <v>6794</v>
      </c>
      <c r="CQ200" t="s">
        <v>6794</v>
      </c>
      <c r="CR200" t="s">
        <v>7520</v>
      </c>
      <c r="CS200" t="s">
        <v>7521</v>
      </c>
      <c r="CT200" t="s">
        <v>7570</v>
      </c>
      <c r="CU200" t="s">
        <v>6793</v>
      </c>
      <c r="CV200" t="s">
        <v>31</v>
      </c>
      <c r="CW200" t="s">
        <v>31</v>
      </c>
      <c r="CX200" t="s">
        <v>31</v>
      </c>
      <c r="CY200" t="s">
        <v>31</v>
      </c>
      <c r="EC200" t="s">
        <v>31</v>
      </c>
      <c r="EL200" t="s">
        <v>31</v>
      </c>
      <c r="EV200" t="s">
        <v>6794</v>
      </c>
      <c r="PS200" t="s">
        <v>7526</v>
      </c>
      <c r="PT200" t="s">
        <v>7526</v>
      </c>
      <c r="PU200" t="s">
        <v>7526</v>
      </c>
      <c r="PV200" t="s">
        <v>7526</v>
      </c>
      <c r="PW200" t="s">
        <v>7516</v>
      </c>
      <c r="PX200" t="s">
        <v>7515</v>
      </c>
      <c r="PY200" t="s">
        <v>7515</v>
      </c>
      <c r="PZ200" t="s">
        <v>7515</v>
      </c>
      <c r="QA200" t="s">
        <v>7515</v>
      </c>
      <c r="QB200" t="s">
        <v>7515</v>
      </c>
      <c r="QC200" t="s">
        <v>7515</v>
      </c>
      <c r="QD200" t="s">
        <v>7528</v>
      </c>
      <c r="QE200" t="s">
        <v>7529</v>
      </c>
      <c r="QF200" t="s">
        <v>7528</v>
      </c>
      <c r="QG200" t="s">
        <v>7681</v>
      </c>
      <c r="QH200">
        <v>2008</v>
      </c>
      <c r="QI200">
        <v>12</v>
      </c>
      <c r="QJ200">
        <v>1</v>
      </c>
      <c r="QK200" s="329">
        <v>39800</v>
      </c>
      <c r="QL200">
        <v>0</v>
      </c>
      <c r="QM200">
        <v>1</v>
      </c>
      <c r="QN200" t="s">
        <v>194</v>
      </c>
      <c r="QO200">
        <v>0</v>
      </c>
      <c r="QP200">
        <v>35</v>
      </c>
      <c r="RV200">
        <f t="shared" si="5"/>
        <v>0</v>
      </c>
      <c r="RY200">
        <f t="shared" si="4"/>
        <v>7</v>
      </c>
    </row>
    <row r="201" spans="1:493" x14ac:dyDescent="0.3">
      <c r="A201">
        <v>71185</v>
      </c>
      <c r="B201">
        <v>261</v>
      </c>
      <c r="C201" t="s">
        <v>6793</v>
      </c>
      <c r="D201" t="s">
        <v>6793</v>
      </c>
      <c r="I201" t="s">
        <v>6793</v>
      </c>
      <c r="J201" t="s">
        <v>7515</v>
      </c>
      <c r="K201" t="s">
        <v>7516</v>
      </c>
      <c r="L201" t="s">
        <v>7515</v>
      </c>
      <c r="M201" t="s">
        <v>7515</v>
      </c>
      <c r="N201" t="s">
        <v>7515</v>
      </c>
      <c r="O201" t="s">
        <v>7515</v>
      </c>
      <c r="P201" t="s">
        <v>7515</v>
      </c>
      <c r="Q201" t="s">
        <v>7515</v>
      </c>
      <c r="R201" t="s">
        <v>7515</v>
      </c>
      <c r="S201" t="s">
        <v>7515</v>
      </c>
      <c r="T201" t="s">
        <v>7515</v>
      </c>
      <c r="U201" t="s">
        <v>7515</v>
      </c>
      <c r="V201" t="s">
        <v>7515</v>
      </c>
      <c r="W201" t="s">
        <v>7515</v>
      </c>
      <c r="X201" t="s">
        <v>7515</v>
      </c>
      <c r="Y201" t="s">
        <v>7515</v>
      </c>
      <c r="Z201" t="s">
        <v>7515</v>
      </c>
      <c r="AA201" t="s">
        <v>7515</v>
      </c>
      <c r="AB201" t="s">
        <v>7515</v>
      </c>
      <c r="AC201" t="s">
        <v>6796</v>
      </c>
      <c r="AK201" t="s">
        <v>6985</v>
      </c>
      <c r="AL201" t="s">
        <v>6794</v>
      </c>
      <c r="AM201" t="s">
        <v>6793</v>
      </c>
      <c r="AN201" t="s">
        <v>7680</v>
      </c>
      <c r="AO201">
        <v>0</v>
      </c>
      <c r="AP201">
        <v>18</v>
      </c>
      <c r="AQ201" t="s">
        <v>7568</v>
      </c>
      <c r="AT201" t="s">
        <v>6813</v>
      </c>
      <c r="AU201" t="s">
        <v>7531</v>
      </c>
      <c r="AV201" t="s">
        <v>6991</v>
      </c>
      <c r="AX201" t="s">
        <v>6794</v>
      </c>
      <c r="AY201" t="s">
        <v>6794</v>
      </c>
      <c r="AZ201" t="s">
        <v>6793</v>
      </c>
      <c r="BA201" t="s">
        <v>6793</v>
      </c>
      <c r="BC201" t="s">
        <v>6794</v>
      </c>
      <c r="BD201" t="s">
        <v>6794</v>
      </c>
      <c r="BE201" t="s">
        <v>6794</v>
      </c>
      <c r="BF201" t="s">
        <v>6794</v>
      </c>
      <c r="BG201" t="s">
        <v>6794</v>
      </c>
      <c r="BH201" t="s">
        <v>6794</v>
      </c>
      <c r="BI201" t="s">
        <v>7021</v>
      </c>
      <c r="BJ201" t="s">
        <v>7031</v>
      </c>
      <c r="BK201" t="s">
        <v>6794</v>
      </c>
      <c r="BM201" t="s">
        <v>7547</v>
      </c>
      <c r="BN201" t="s">
        <v>6</v>
      </c>
      <c r="BO201" t="s">
        <v>7519</v>
      </c>
      <c r="BP201" t="s">
        <v>6</v>
      </c>
      <c r="BQ201" t="s">
        <v>7559</v>
      </c>
      <c r="BR201" t="s">
        <v>7543</v>
      </c>
      <c r="BS201" t="s">
        <v>7515</v>
      </c>
      <c r="BT201" t="s">
        <v>7515</v>
      </c>
      <c r="BU201" t="s">
        <v>7516</v>
      </c>
      <c r="BV201" t="s">
        <v>7515</v>
      </c>
      <c r="BW201" t="s">
        <v>7515</v>
      </c>
      <c r="BX201" t="s">
        <v>7515</v>
      </c>
      <c r="BY201" t="s">
        <v>7515</v>
      </c>
      <c r="BZ201" t="s">
        <v>7515</v>
      </c>
      <c r="CA201" t="s">
        <v>7515</v>
      </c>
      <c r="CB201" t="s">
        <v>7515</v>
      </c>
      <c r="CC201" t="s">
        <v>7515</v>
      </c>
      <c r="CD201" t="s">
        <v>7515</v>
      </c>
      <c r="CE201" t="s">
        <v>6794</v>
      </c>
      <c r="CI201" t="s">
        <v>6794</v>
      </c>
      <c r="CJ201" t="s">
        <v>6794</v>
      </c>
      <c r="CK201" t="s">
        <v>6794</v>
      </c>
      <c r="CL201" t="s">
        <v>6794</v>
      </c>
      <c r="CM201" t="s">
        <v>6794</v>
      </c>
      <c r="CN201" t="s">
        <v>6794</v>
      </c>
      <c r="CO201" t="s">
        <v>6794</v>
      </c>
      <c r="CP201" t="s">
        <v>6794</v>
      </c>
      <c r="CQ201" t="s">
        <v>6794</v>
      </c>
      <c r="CR201" t="s">
        <v>7545</v>
      </c>
      <c r="CS201" t="s">
        <v>7521</v>
      </c>
      <c r="CT201" t="s">
        <v>7536</v>
      </c>
      <c r="CU201" t="s">
        <v>6793</v>
      </c>
      <c r="CV201">
        <v>2</v>
      </c>
      <c r="CW201">
        <v>3</v>
      </c>
      <c r="CX201">
        <v>3</v>
      </c>
      <c r="CY201" t="s">
        <v>6794</v>
      </c>
      <c r="EC201">
        <v>2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1</v>
      </c>
      <c r="EK201">
        <v>1</v>
      </c>
      <c r="EL201" t="s">
        <v>6794</v>
      </c>
      <c r="EV201" t="s">
        <v>6793</v>
      </c>
      <c r="PS201" t="s">
        <v>7527</v>
      </c>
      <c r="PT201" t="s">
        <v>7526</v>
      </c>
      <c r="PU201" t="s">
        <v>7526</v>
      </c>
      <c r="PV201" t="s">
        <v>7526</v>
      </c>
      <c r="PW201" t="s">
        <v>7516</v>
      </c>
      <c r="PX201" t="s">
        <v>7515</v>
      </c>
      <c r="PY201" t="s">
        <v>7515</v>
      </c>
      <c r="PZ201" t="s">
        <v>7515</v>
      </c>
      <c r="QA201" t="s">
        <v>7515</v>
      </c>
      <c r="QB201" t="s">
        <v>7515</v>
      </c>
      <c r="QC201" t="s">
        <v>7515</v>
      </c>
      <c r="QD201" t="s">
        <v>7528</v>
      </c>
      <c r="QE201" t="s">
        <v>7529</v>
      </c>
      <c r="QF201" t="s">
        <v>7528</v>
      </c>
      <c r="QG201" t="s">
        <v>7681</v>
      </c>
      <c r="QH201">
        <v>2008</v>
      </c>
      <c r="QI201">
        <v>3</v>
      </c>
      <c r="QJ201">
        <v>1</v>
      </c>
      <c r="QK201" s="329">
        <v>39520</v>
      </c>
      <c r="QL201">
        <v>1</v>
      </c>
      <c r="QM201">
        <v>0</v>
      </c>
      <c r="QN201" t="s">
        <v>212</v>
      </c>
      <c r="QO201">
        <v>2008</v>
      </c>
      <c r="QP201">
        <v>50</v>
      </c>
      <c r="QQ201">
        <v>0</v>
      </c>
      <c r="QR201">
        <v>0</v>
      </c>
      <c r="QS201">
        <v>0</v>
      </c>
      <c r="QT201">
        <v>0</v>
      </c>
      <c r="QU201">
        <v>0</v>
      </c>
      <c r="QV201">
        <v>0</v>
      </c>
      <c r="QW201">
        <v>0</v>
      </c>
      <c r="QX201">
        <v>0</v>
      </c>
      <c r="QY201">
        <v>0</v>
      </c>
      <c r="QZ201">
        <v>0</v>
      </c>
      <c r="RA201">
        <v>0</v>
      </c>
      <c r="RB201">
        <v>0</v>
      </c>
      <c r="RC201">
        <v>0</v>
      </c>
      <c r="RD201">
        <v>0</v>
      </c>
      <c r="RE201">
        <v>0</v>
      </c>
      <c r="RF201">
        <v>0</v>
      </c>
      <c r="RG201">
        <v>0</v>
      </c>
      <c r="RH201">
        <v>0</v>
      </c>
      <c r="RI201">
        <v>0</v>
      </c>
      <c r="RJ201">
        <v>0</v>
      </c>
      <c r="RK201">
        <v>0</v>
      </c>
      <c r="RL201">
        <v>0</v>
      </c>
      <c r="RM201">
        <v>0</v>
      </c>
      <c r="RN201">
        <v>0</v>
      </c>
      <c r="RO201">
        <v>0</v>
      </c>
      <c r="RP201">
        <v>0</v>
      </c>
      <c r="RQ201">
        <v>0</v>
      </c>
      <c r="RR201">
        <v>0</v>
      </c>
      <c r="RS201">
        <v>0</v>
      </c>
      <c r="RT201">
        <v>0</v>
      </c>
      <c r="RU201">
        <v>0</v>
      </c>
      <c r="RV201">
        <f t="shared" si="5"/>
        <v>3</v>
      </c>
      <c r="RY201">
        <f t="shared" si="4"/>
        <v>10</v>
      </c>
    </row>
    <row r="202" spans="1:493" x14ac:dyDescent="0.3">
      <c r="A202">
        <v>71186</v>
      </c>
      <c r="B202">
        <v>262</v>
      </c>
      <c r="C202" t="s">
        <v>6793</v>
      </c>
      <c r="D202" t="s">
        <v>6793</v>
      </c>
      <c r="I202" t="s">
        <v>6793</v>
      </c>
      <c r="J202" t="s">
        <v>7515</v>
      </c>
      <c r="K202" t="s">
        <v>7515</v>
      </c>
      <c r="L202" t="s">
        <v>7515</v>
      </c>
      <c r="M202" t="s">
        <v>7515</v>
      </c>
      <c r="N202" t="s">
        <v>7515</v>
      </c>
      <c r="O202" t="s">
        <v>7515</v>
      </c>
      <c r="P202" t="s">
        <v>7515</v>
      </c>
      <c r="Q202" t="s">
        <v>7515</v>
      </c>
      <c r="R202" t="s">
        <v>7515</v>
      </c>
      <c r="S202" t="s">
        <v>7515</v>
      </c>
      <c r="T202" t="s">
        <v>7516</v>
      </c>
      <c r="U202" t="s">
        <v>7515</v>
      </c>
      <c r="V202" t="s">
        <v>7515</v>
      </c>
      <c r="W202" t="s">
        <v>7515</v>
      </c>
      <c r="X202" t="s">
        <v>7515</v>
      </c>
      <c r="Y202" t="s">
        <v>7515</v>
      </c>
      <c r="Z202" t="s">
        <v>7515</v>
      </c>
      <c r="AA202" t="s">
        <v>7515</v>
      </c>
      <c r="AB202" t="s">
        <v>7515</v>
      </c>
      <c r="AC202" t="s">
        <v>6796</v>
      </c>
      <c r="AK202" t="s">
        <v>6985</v>
      </c>
      <c r="AL202" t="s">
        <v>6966</v>
      </c>
      <c r="AM202" t="s">
        <v>6966</v>
      </c>
      <c r="AN202" t="s">
        <v>7680</v>
      </c>
      <c r="AO202">
        <v>0</v>
      </c>
      <c r="AP202">
        <v>3</v>
      </c>
      <c r="AQ202" t="s">
        <v>6988</v>
      </c>
      <c r="AR202" t="s">
        <v>6793</v>
      </c>
      <c r="AS202" t="s">
        <v>6793</v>
      </c>
      <c r="AT202" t="s">
        <v>6814</v>
      </c>
      <c r="AV202" t="s">
        <v>6991</v>
      </c>
      <c r="AW202" t="s">
        <v>7588</v>
      </c>
      <c r="AX202" t="s">
        <v>6794</v>
      </c>
      <c r="AY202" t="s">
        <v>6794</v>
      </c>
      <c r="AZ202" t="s">
        <v>6794</v>
      </c>
      <c r="BA202" t="s">
        <v>6793</v>
      </c>
      <c r="BB202" t="s">
        <v>6793</v>
      </c>
      <c r="BC202" t="s">
        <v>6794</v>
      </c>
      <c r="BD202" t="s">
        <v>6794</v>
      </c>
      <c r="BE202" t="s">
        <v>6794</v>
      </c>
      <c r="BF202" t="s">
        <v>6793</v>
      </c>
      <c r="BG202" t="s">
        <v>6794</v>
      </c>
      <c r="BH202" t="s">
        <v>6794</v>
      </c>
      <c r="BI202" t="s">
        <v>7024</v>
      </c>
      <c r="BJ202" t="s">
        <v>7021</v>
      </c>
      <c r="BK202" t="s">
        <v>6794</v>
      </c>
      <c r="BM202" t="s">
        <v>7547</v>
      </c>
      <c r="BN202" t="s">
        <v>6</v>
      </c>
      <c r="BO202" t="s">
        <v>6</v>
      </c>
      <c r="BP202" t="s">
        <v>6</v>
      </c>
      <c r="BQ202" t="s">
        <v>7559</v>
      </c>
      <c r="BR202" t="s">
        <v>6757</v>
      </c>
      <c r="BS202" t="s">
        <v>7515</v>
      </c>
      <c r="BT202" t="s">
        <v>7516</v>
      </c>
      <c r="BU202" t="s">
        <v>7515</v>
      </c>
      <c r="BV202" t="s">
        <v>7515</v>
      </c>
      <c r="BW202" t="s">
        <v>7515</v>
      </c>
      <c r="BX202" t="s">
        <v>7515</v>
      </c>
      <c r="BY202" t="s">
        <v>7515</v>
      </c>
      <c r="BZ202" t="s">
        <v>7515</v>
      </c>
      <c r="CA202" t="s">
        <v>7515</v>
      </c>
      <c r="CB202" t="s">
        <v>7515</v>
      </c>
      <c r="CC202" t="s">
        <v>7515</v>
      </c>
      <c r="CD202" t="s">
        <v>7515</v>
      </c>
      <c r="CE202" t="s">
        <v>6793</v>
      </c>
      <c r="CI202" t="s">
        <v>6793</v>
      </c>
      <c r="CJ202" t="s">
        <v>6793</v>
      </c>
      <c r="CK202" t="s">
        <v>6794</v>
      </c>
      <c r="CL202" t="s">
        <v>6793</v>
      </c>
      <c r="CM202" t="s">
        <v>6794</v>
      </c>
      <c r="CN202" t="s">
        <v>6793</v>
      </c>
      <c r="CO202" t="s">
        <v>6794</v>
      </c>
      <c r="CP202" t="s">
        <v>6793</v>
      </c>
      <c r="CQ202" t="s">
        <v>6793</v>
      </c>
      <c r="CR202" t="s">
        <v>7520</v>
      </c>
      <c r="CS202" t="s">
        <v>7521</v>
      </c>
      <c r="CT202" t="s">
        <v>7522</v>
      </c>
      <c r="CU202" t="s">
        <v>6793</v>
      </c>
      <c r="CV202">
        <v>2</v>
      </c>
      <c r="CW202">
        <v>3</v>
      </c>
      <c r="CX202">
        <v>3</v>
      </c>
      <c r="CY202" t="s">
        <v>6794</v>
      </c>
      <c r="EC202">
        <v>4</v>
      </c>
      <c r="EE202">
        <v>2</v>
      </c>
      <c r="EF202">
        <v>0</v>
      </c>
      <c r="EG202">
        <v>0</v>
      </c>
      <c r="EH202">
        <v>0</v>
      </c>
      <c r="EI202">
        <v>2</v>
      </c>
      <c r="EJ202">
        <v>0</v>
      </c>
      <c r="EK202">
        <v>0</v>
      </c>
      <c r="EL202" t="s">
        <v>6794</v>
      </c>
      <c r="EV202" t="s">
        <v>6794</v>
      </c>
      <c r="PS202" t="s">
        <v>7526</v>
      </c>
      <c r="PT202" t="s">
        <v>7526</v>
      </c>
      <c r="PU202" t="s">
        <v>7526</v>
      </c>
      <c r="PV202" t="s">
        <v>7526</v>
      </c>
      <c r="PW202" t="s">
        <v>7515</v>
      </c>
      <c r="PX202" t="s">
        <v>7515</v>
      </c>
      <c r="PY202" t="s">
        <v>7515</v>
      </c>
      <c r="PZ202" t="s">
        <v>7515</v>
      </c>
      <c r="QA202" t="s">
        <v>7515</v>
      </c>
      <c r="QB202" t="s">
        <v>7515</v>
      </c>
      <c r="QC202" t="s">
        <v>7516</v>
      </c>
      <c r="QD202" t="s">
        <v>7528</v>
      </c>
      <c r="QE202" t="s">
        <v>7529</v>
      </c>
      <c r="QF202" t="s">
        <v>7528</v>
      </c>
      <c r="QG202" t="s">
        <v>7681</v>
      </c>
      <c r="QH202">
        <v>2008</v>
      </c>
      <c r="QI202">
        <v>6</v>
      </c>
      <c r="QJ202">
        <v>1</v>
      </c>
      <c r="QK202" s="329">
        <v>39610</v>
      </c>
      <c r="QL202">
        <v>1</v>
      </c>
      <c r="QM202">
        <v>0</v>
      </c>
      <c r="QN202" t="s">
        <v>212</v>
      </c>
      <c r="QO202">
        <v>2008</v>
      </c>
      <c r="QP202">
        <v>50</v>
      </c>
      <c r="RV202">
        <f t="shared" si="5"/>
        <v>6</v>
      </c>
      <c r="RY202">
        <f t="shared" si="4"/>
        <v>7</v>
      </c>
    </row>
    <row r="203" spans="1:493" x14ac:dyDescent="0.3">
      <c r="A203">
        <v>71187</v>
      </c>
      <c r="B203">
        <v>263</v>
      </c>
      <c r="C203" t="s">
        <v>6793</v>
      </c>
      <c r="D203" t="s">
        <v>6793</v>
      </c>
      <c r="I203" t="s">
        <v>6793</v>
      </c>
      <c r="J203" t="s">
        <v>7515</v>
      </c>
      <c r="K203" t="s">
        <v>7516</v>
      </c>
      <c r="L203" t="s">
        <v>7515</v>
      </c>
      <c r="M203" t="s">
        <v>7515</v>
      </c>
      <c r="N203" t="s">
        <v>7515</v>
      </c>
      <c r="O203" t="s">
        <v>7515</v>
      </c>
      <c r="P203" t="s">
        <v>7515</v>
      </c>
      <c r="Q203" t="s">
        <v>7515</v>
      </c>
      <c r="R203" t="s">
        <v>7515</v>
      </c>
      <c r="S203" t="s">
        <v>7515</v>
      </c>
      <c r="T203" t="s">
        <v>7515</v>
      </c>
      <c r="U203" t="s">
        <v>7515</v>
      </c>
      <c r="V203" t="s">
        <v>7515</v>
      </c>
      <c r="W203" t="s">
        <v>7515</v>
      </c>
      <c r="X203" t="s">
        <v>7515</v>
      </c>
      <c r="Y203" t="s">
        <v>7515</v>
      </c>
      <c r="Z203" t="s">
        <v>7515</v>
      </c>
      <c r="AA203" t="s">
        <v>7515</v>
      </c>
      <c r="AB203" t="s">
        <v>7515</v>
      </c>
      <c r="AC203" t="s">
        <v>6796</v>
      </c>
      <c r="AK203" t="s">
        <v>6985</v>
      </c>
      <c r="AL203" t="s">
        <v>6793</v>
      </c>
      <c r="AM203" t="s">
        <v>6794</v>
      </c>
      <c r="AN203" t="s">
        <v>6</v>
      </c>
      <c r="AQ203" t="s">
        <v>6988</v>
      </c>
      <c r="AR203" t="s">
        <v>6793</v>
      </c>
      <c r="AS203" t="s">
        <v>6793</v>
      </c>
      <c r="AT203" t="s">
        <v>6813</v>
      </c>
      <c r="AU203" t="s">
        <v>7531</v>
      </c>
      <c r="AV203" t="s">
        <v>7553</v>
      </c>
      <c r="AX203" t="s">
        <v>6793</v>
      </c>
      <c r="AY203" t="s">
        <v>6794</v>
      </c>
      <c r="AZ203" t="s">
        <v>6793</v>
      </c>
      <c r="BA203" t="s">
        <v>6793</v>
      </c>
      <c r="BB203" t="s">
        <v>6793</v>
      </c>
      <c r="BC203" t="s">
        <v>6794</v>
      </c>
      <c r="BD203" t="s">
        <v>6794</v>
      </c>
      <c r="BE203" t="s">
        <v>6793</v>
      </c>
      <c r="BF203" t="s">
        <v>6794</v>
      </c>
      <c r="BG203" t="s">
        <v>6794</v>
      </c>
      <c r="BH203" t="s">
        <v>6794</v>
      </c>
      <c r="BI203" t="s">
        <v>7021</v>
      </c>
      <c r="BJ203" t="s">
        <v>7024</v>
      </c>
      <c r="BK203" t="s">
        <v>6794</v>
      </c>
      <c r="BM203">
        <v>200</v>
      </c>
      <c r="BN203" t="s">
        <v>6</v>
      </c>
      <c r="BO203" t="s">
        <v>7519</v>
      </c>
      <c r="BP203" t="s">
        <v>6</v>
      </c>
      <c r="BQ203" t="s">
        <v>7559</v>
      </c>
      <c r="BR203" t="s">
        <v>7543</v>
      </c>
      <c r="BS203" t="s">
        <v>7516</v>
      </c>
      <c r="BT203" t="s">
        <v>7515</v>
      </c>
      <c r="BU203" t="s">
        <v>7515</v>
      </c>
      <c r="BV203" t="s">
        <v>7515</v>
      </c>
      <c r="BW203" t="s">
        <v>7515</v>
      </c>
      <c r="BX203" t="s">
        <v>7515</v>
      </c>
      <c r="BY203" t="s">
        <v>7515</v>
      </c>
      <c r="BZ203" t="s">
        <v>7515</v>
      </c>
      <c r="CA203" t="s">
        <v>7515</v>
      </c>
      <c r="CB203" t="s">
        <v>7515</v>
      </c>
      <c r="CC203" t="s">
        <v>7515</v>
      </c>
      <c r="CD203" t="s">
        <v>7515</v>
      </c>
      <c r="CE203" t="s">
        <v>6794</v>
      </c>
      <c r="CI203" t="s">
        <v>6793</v>
      </c>
      <c r="CJ203" t="s">
        <v>6794</v>
      </c>
      <c r="CK203" t="s">
        <v>6794</v>
      </c>
      <c r="CL203" t="s">
        <v>6794</v>
      </c>
      <c r="CM203" t="s">
        <v>6794</v>
      </c>
      <c r="CN203" t="s">
        <v>6794</v>
      </c>
      <c r="CO203" t="s">
        <v>6794</v>
      </c>
      <c r="CP203" t="s">
        <v>6793</v>
      </c>
      <c r="CQ203" t="s">
        <v>6794</v>
      </c>
      <c r="CR203" t="s">
        <v>7520</v>
      </c>
      <c r="CS203" t="s">
        <v>7608</v>
      </c>
      <c r="CT203" t="s">
        <v>7587</v>
      </c>
      <c r="CU203" t="s">
        <v>6794</v>
      </c>
      <c r="CV203">
        <v>2</v>
      </c>
      <c r="CW203">
        <v>3</v>
      </c>
      <c r="CX203">
        <v>3</v>
      </c>
      <c r="EC203">
        <v>2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2</v>
      </c>
      <c r="EV203" t="s">
        <v>6794</v>
      </c>
      <c r="PS203" t="s">
        <v>7526</v>
      </c>
      <c r="PT203" t="s">
        <v>7526</v>
      </c>
      <c r="PU203" t="s">
        <v>7526</v>
      </c>
      <c r="PV203" t="s">
        <v>7526</v>
      </c>
      <c r="PW203" t="s">
        <v>7515</v>
      </c>
      <c r="PX203" t="s">
        <v>7515</v>
      </c>
      <c r="PY203" t="s">
        <v>7515</v>
      </c>
      <c r="PZ203" t="s">
        <v>7515</v>
      </c>
      <c r="QA203" t="s">
        <v>7515</v>
      </c>
      <c r="QB203" t="s">
        <v>7515</v>
      </c>
      <c r="QC203" t="s">
        <v>7516</v>
      </c>
      <c r="QD203" t="s">
        <v>7528</v>
      </c>
      <c r="QE203" t="s">
        <v>7529</v>
      </c>
      <c r="QF203" t="s">
        <v>7528</v>
      </c>
      <c r="QG203" t="s">
        <v>7681</v>
      </c>
      <c r="QH203">
        <v>2008</v>
      </c>
      <c r="QI203">
        <v>5</v>
      </c>
      <c r="QJ203">
        <v>1</v>
      </c>
      <c r="QK203" s="329">
        <v>39578</v>
      </c>
      <c r="QL203">
        <v>1</v>
      </c>
      <c r="QM203">
        <v>0</v>
      </c>
      <c r="QN203" t="s">
        <v>212</v>
      </c>
      <c r="QO203">
        <v>2008</v>
      </c>
      <c r="QP203">
        <v>50</v>
      </c>
      <c r="RV203">
        <f t="shared" si="5"/>
        <v>0</v>
      </c>
      <c r="RY203">
        <f t="shared" si="4"/>
        <v>10</v>
      </c>
    </row>
    <row r="204" spans="1:493" x14ac:dyDescent="0.3">
      <c r="A204">
        <v>71188</v>
      </c>
      <c r="B204">
        <v>264</v>
      </c>
      <c r="C204" t="s">
        <v>6793</v>
      </c>
      <c r="D204" t="s">
        <v>6793</v>
      </c>
      <c r="I204" t="s">
        <v>6793</v>
      </c>
      <c r="J204" t="s">
        <v>7515</v>
      </c>
      <c r="K204" t="s">
        <v>7515</v>
      </c>
      <c r="L204" t="s">
        <v>7515</v>
      </c>
      <c r="M204" t="s">
        <v>7515</v>
      </c>
      <c r="N204" t="s">
        <v>7515</v>
      </c>
      <c r="O204" t="s">
        <v>7515</v>
      </c>
      <c r="P204" t="s">
        <v>7515</v>
      </c>
      <c r="Q204" t="s">
        <v>7515</v>
      </c>
      <c r="R204" t="s">
        <v>7515</v>
      </c>
      <c r="S204" t="s">
        <v>7515</v>
      </c>
      <c r="T204" t="s">
        <v>7516</v>
      </c>
      <c r="U204" t="s">
        <v>7515</v>
      </c>
      <c r="V204" t="s">
        <v>7515</v>
      </c>
      <c r="W204" t="s">
        <v>7515</v>
      </c>
      <c r="X204" t="s">
        <v>7515</v>
      </c>
      <c r="Y204" t="s">
        <v>7515</v>
      </c>
      <c r="Z204" t="s">
        <v>7515</v>
      </c>
      <c r="AA204" t="s">
        <v>7515</v>
      </c>
      <c r="AB204" t="s">
        <v>7515</v>
      </c>
      <c r="AC204" t="s">
        <v>6796</v>
      </c>
      <c r="AK204" t="s">
        <v>6985</v>
      </c>
      <c r="AL204" t="s">
        <v>6794</v>
      </c>
      <c r="AM204" t="s">
        <v>6793</v>
      </c>
      <c r="AN204" t="s">
        <v>7680</v>
      </c>
      <c r="AO204">
        <v>0</v>
      </c>
      <c r="AP204">
        <v>17</v>
      </c>
      <c r="AQ204" t="s">
        <v>6988</v>
      </c>
      <c r="AR204" t="s">
        <v>6793</v>
      </c>
      <c r="AS204" t="s">
        <v>6793</v>
      </c>
      <c r="AT204" t="s">
        <v>6813</v>
      </c>
      <c r="AU204" t="s">
        <v>7562</v>
      </c>
      <c r="AV204" t="s">
        <v>6991</v>
      </c>
      <c r="AX204" t="s">
        <v>6793</v>
      </c>
      <c r="AY204" t="s">
        <v>6794</v>
      </c>
      <c r="AZ204" t="s">
        <v>6793</v>
      </c>
      <c r="BA204" t="s">
        <v>6793</v>
      </c>
      <c r="BB204" t="s">
        <v>6793</v>
      </c>
      <c r="BC204" t="s">
        <v>6793</v>
      </c>
      <c r="BD204" t="s">
        <v>6794</v>
      </c>
      <c r="BE204" t="s">
        <v>6794</v>
      </c>
      <c r="BF204" t="s">
        <v>6793</v>
      </c>
      <c r="BG204" t="s">
        <v>6793</v>
      </c>
      <c r="BH204" t="s">
        <v>6793</v>
      </c>
      <c r="BI204" t="s">
        <v>7029</v>
      </c>
      <c r="BJ204" t="s">
        <v>7024</v>
      </c>
      <c r="BK204" t="s">
        <v>6794</v>
      </c>
      <c r="BM204">
        <v>50</v>
      </c>
      <c r="BN204">
        <v>25</v>
      </c>
      <c r="BO204" t="s">
        <v>7533</v>
      </c>
      <c r="BP204" t="s">
        <v>7542</v>
      </c>
      <c r="BQ204" t="s">
        <v>7559</v>
      </c>
      <c r="BR204" t="s">
        <v>7543</v>
      </c>
      <c r="BS204" t="s">
        <v>7515</v>
      </c>
      <c r="BT204" t="s">
        <v>7515</v>
      </c>
      <c r="BU204" t="s">
        <v>7516</v>
      </c>
      <c r="BV204" t="s">
        <v>7515</v>
      </c>
      <c r="BW204" t="s">
        <v>7515</v>
      </c>
      <c r="BX204" t="s">
        <v>7515</v>
      </c>
      <c r="BY204" t="s">
        <v>7515</v>
      </c>
      <c r="BZ204" t="s">
        <v>7515</v>
      </c>
      <c r="CA204" t="s">
        <v>7515</v>
      </c>
      <c r="CB204" t="s">
        <v>7515</v>
      </c>
      <c r="CC204" t="s">
        <v>7515</v>
      </c>
      <c r="CD204" t="s">
        <v>7515</v>
      </c>
      <c r="CE204" t="s">
        <v>6794</v>
      </c>
      <c r="CI204" t="s">
        <v>6793</v>
      </c>
      <c r="CJ204" t="s">
        <v>6793</v>
      </c>
      <c r="CK204" t="s">
        <v>6794</v>
      </c>
      <c r="CL204" t="s">
        <v>6793</v>
      </c>
      <c r="CM204" t="s">
        <v>6794</v>
      </c>
      <c r="CN204" t="s">
        <v>6794</v>
      </c>
      <c r="CO204" t="s">
        <v>6794</v>
      </c>
      <c r="CP204" t="s">
        <v>6793</v>
      </c>
      <c r="CQ204" t="s">
        <v>6794</v>
      </c>
      <c r="CR204" t="s">
        <v>7520</v>
      </c>
      <c r="CS204" t="s">
        <v>7521</v>
      </c>
      <c r="CT204" t="s">
        <v>7605</v>
      </c>
      <c r="CU204" t="s">
        <v>6793</v>
      </c>
      <c r="CV204">
        <v>3</v>
      </c>
      <c r="CW204">
        <v>3</v>
      </c>
      <c r="CX204">
        <v>2</v>
      </c>
      <c r="CY204" t="s">
        <v>6794</v>
      </c>
      <c r="EC204">
        <v>4</v>
      </c>
      <c r="EE204">
        <v>3</v>
      </c>
      <c r="EF204">
        <v>0</v>
      </c>
      <c r="EG204">
        <v>2</v>
      </c>
      <c r="EH204">
        <v>0</v>
      </c>
      <c r="EI204">
        <v>0</v>
      </c>
      <c r="EJ204">
        <v>0</v>
      </c>
      <c r="EK204">
        <v>0</v>
      </c>
      <c r="EL204" t="s">
        <v>6794</v>
      </c>
      <c r="EV204" t="s">
        <v>6793</v>
      </c>
      <c r="JA204" t="s">
        <v>7524</v>
      </c>
      <c r="JB204" t="s">
        <v>7680</v>
      </c>
      <c r="JC204">
        <v>9</v>
      </c>
      <c r="JD204">
        <v>2008</v>
      </c>
      <c r="JF204" t="s">
        <v>7526</v>
      </c>
      <c r="JG204" t="s">
        <v>7526</v>
      </c>
      <c r="JH204" t="s">
        <v>6794</v>
      </c>
      <c r="JI204" t="s">
        <v>6793</v>
      </c>
      <c r="PG204">
        <v>10</v>
      </c>
      <c r="PH204" t="s">
        <v>7515</v>
      </c>
      <c r="PI204" t="s">
        <v>7515</v>
      </c>
      <c r="PJ204" t="s">
        <v>7515</v>
      </c>
      <c r="PK204" t="s">
        <v>7515</v>
      </c>
      <c r="PL204" t="s">
        <v>7515</v>
      </c>
      <c r="PM204" t="s">
        <v>7515</v>
      </c>
      <c r="PN204" t="s">
        <v>7515</v>
      </c>
      <c r="PO204" t="s">
        <v>7515</v>
      </c>
      <c r="PP204" t="s">
        <v>7516</v>
      </c>
      <c r="PQ204" t="s">
        <v>7515</v>
      </c>
      <c r="PR204" t="s">
        <v>7515</v>
      </c>
      <c r="PS204" t="s">
        <v>31</v>
      </c>
      <c r="PT204" t="s">
        <v>7527</v>
      </c>
      <c r="PV204" t="s">
        <v>7526</v>
      </c>
      <c r="PW204" t="s">
        <v>7516</v>
      </c>
      <c r="PX204" t="s">
        <v>7515</v>
      </c>
      <c r="PY204" t="s">
        <v>7515</v>
      </c>
      <c r="PZ204" t="s">
        <v>7515</v>
      </c>
      <c r="QA204" t="s">
        <v>7515</v>
      </c>
      <c r="QB204" t="s">
        <v>7515</v>
      </c>
      <c r="QC204" t="s">
        <v>7515</v>
      </c>
      <c r="QD204" t="s">
        <v>7528</v>
      </c>
      <c r="QE204" t="s">
        <v>7539</v>
      </c>
      <c r="QF204" t="s">
        <v>7528</v>
      </c>
      <c r="QG204" t="s">
        <v>7681</v>
      </c>
      <c r="QH204">
        <v>2008</v>
      </c>
      <c r="QI204">
        <v>9</v>
      </c>
      <c r="QJ204">
        <v>1</v>
      </c>
      <c r="QK204" s="329">
        <v>39701</v>
      </c>
      <c r="QL204">
        <v>1</v>
      </c>
      <c r="QM204">
        <v>0</v>
      </c>
      <c r="QN204" t="s">
        <v>212</v>
      </c>
      <c r="QO204">
        <v>2008</v>
      </c>
      <c r="QP204">
        <v>50</v>
      </c>
      <c r="QQ204">
        <v>1</v>
      </c>
      <c r="QR204">
        <v>0</v>
      </c>
      <c r="QS204">
        <v>0</v>
      </c>
      <c r="QT204">
        <v>0</v>
      </c>
      <c r="QU204">
        <v>0</v>
      </c>
      <c r="QV204">
        <v>0</v>
      </c>
      <c r="QW204">
        <v>0</v>
      </c>
      <c r="QX204">
        <v>0</v>
      </c>
      <c r="QY204">
        <v>0</v>
      </c>
      <c r="QZ204">
        <v>0</v>
      </c>
      <c r="RA204">
        <v>0</v>
      </c>
      <c r="RB204">
        <v>0</v>
      </c>
      <c r="RC204">
        <v>0</v>
      </c>
      <c r="RD204">
        <v>0</v>
      </c>
      <c r="RE204">
        <v>1</v>
      </c>
      <c r="RF204">
        <v>0</v>
      </c>
      <c r="RG204">
        <v>0</v>
      </c>
      <c r="RH204">
        <v>0</v>
      </c>
      <c r="RI204">
        <v>0</v>
      </c>
      <c r="RJ204">
        <v>0</v>
      </c>
      <c r="RK204">
        <v>0</v>
      </c>
      <c r="RL204">
        <v>0</v>
      </c>
      <c r="RM204">
        <v>0</v>
      </c>
      <c r="RN204">
        <v>0</v>
      </c>
      <c r="RO204">
        <v>0</v>
      </c>
      <c r="RP204">
        <v>0</v>
      </c>
      <c r="RQ204">
        <v>0</v>
      </c>
      <c r="RR204">
        <v>0</v>
      </c>
      <c r="RS204">
        <v>0</v>
      </c>
      <c r="RT204">
        <v>0</v>
      </c>
      <c r="RU204">
        <v>0</v>
      </c>
      <c r="RV204">
        <f t="shared" si="5"/>
        <v>3</v>
      </c>
      <c r="RY204">
        <f t="shared" si="4"/>
        <v>6</v>
      </c>
    </row>
    <row r="205" spans="1:493" x14ac:dyDescent="0.3">
      <c r="A205">
        <v>71189</v>
      </c>
      <c r="B205">
        <v>266</v>
      </c>
      <c r="C205" t="s">
        <v>6793</v>
      </c>
      <c r="D205" t="s">
        <v>6793</v>
      </c>
      <c r="I205" t="s">
        <v>6793</v>
      </c>
      <c r="J205" t="s">
        <v>7515</v>
      </c>
      <c r="K205" t="s">
        <v>7515</v>
      </c>
      <c r="L205" t="s">
        <v>7515</v>
      </c>
      <c r="M205" t="s">
        <v>7515</v>
      </c>
      <c r="N205" t="s">
        <v>7515</v>
      </c>
      <c r="O205" t="s">
        <v>7515</v>
      </c>
      <c r="P205" t="s">
        <v>7515</v>
      </c>
      <c r="Q205" t="s">
        <v>7515</v>
      </c>
      <c r="R205" t="s">
        <v>7515</v>
      </c>
      <c r="S205" t="s">
        <v>7515</v>
      </c>
      <c r="T205" t="s">
        <v>7515</v>
      </c>
      <c r="U205" t="s">
        <v>7515</v>
      </c>
      <c r="V205" t="s">
        <v>7515</v>
      </c>
      <c r="W205" t="s">
        <v>7515</v>
      </c>
      <c r="X205" t="s">
        <v>7515</v>
      </c>
      <c r="Y205" t="s">
        <v>7515</v>
      </c>
      <c r="Z205" t="s">
        <v>7515</v>
      </c>
      <c r="AA205" t="s">
        <v>7516</v>
      </c>
      <c r="AB205" t="s">
        <v>7515</v>
      </c>
      <c r="AC205" t="s">
        <v>7517</v>
      </c>
      <c r="AF205">
        <v>0</v>
      </c>
      <c r="AG205">
        <v>6</v>
      </c>
      <c r="AH205" t="s">
        <v>6845</v>
      </c>
      <c r="AK205" t="s">
        <v>6993</v>
      </c>
      <c r="AL205" t="s">
        <v>6794</v>
      </c>
      <c r="AM205" t="s">
        <v>6794</v>
      </c>
      <c r="AN205" t="s">
        <v>7680</v>
      </c>
      <c r="AO205">
        <v>0</v>
      </c>
      <c r="AP205">
        <v>12</v>
      </c>
      <c r="AQ205" t="s">
        <v>7568</v>
      </c>
      <c r="AT205" t="s">
        <v>6813</v>
      </c>
      <c r="AU205" t="s">
        <v>7531</v>
      </c>
      <c r="AV205" t="s">
        <v>7518</v>
      </c>
      <c r="AX205" t="s">
        <v>6793</v>
      </c>
      <c r="AY205" t="s">
        <v>6794</v>
      </c>
      <c r="AZ205" t="s">
        <v>6793</v>
      </c>
      <c r="BA205" t="s">
        <v>6793</v>
      </c>
      <c r="BC205" t="s">
        <v>6794</v>
      </c>
      <c r="BD205" t="s">
        <v>6794</v>
      </c>
      <c r="BE205" t="s">
        <v>6793</v>
      </c>
      <c r="BF205" t="s">
        <v>6794</v>
      </c>
      <c r="BG205" t="s">
        <v>6794</v>
      </c>
      <c r="BH205" t="s">
        <v>6793</v>
      </c>
      <c r="BI205" t="s">
        <v>7026</v>
      </c>
      <c r="BJ205" t="s">
        <v>7686</v>
      </c>
      <c r="BK205" t="s">
        <v>6794</v>
      </c>
      <c r="BM205">
        <v>50</v>
      </c>
      <c r="BN205" t="s">
        <v>7532</v>
      </c>
      <c r="BO205" t="s">
        <v>7519</v>
      </c>
      <c r="BP205" t="s">
        <v>7534</v>
      </c>
      <c r="BQ205" t="s">
        <v>7559</v>
      </c>
      <c r="BR205" t="s">
        <v>7543</v>
      </c>
      <c r="BS205" t="s">
        <v>7515</v>
      </c>
      <c r="BT205" t="s">
        <v>7515</v>
      </c>
      <c r="BU205" t="s">
        <v>7515</v>
      </c>
      <c r="BV205" t="s">
        <v>7515</v>
      </c>
      <c r="BW205" t="s">
        <v>7515</v>
      </c>
      <c r="BX205" t="s">
        <v>7515</v>
      </c>
      <c r="BY205" t="s">
        <v>7516</v>
      </c>
      <c r="BZ205" t="s">
        <v>7516</v>
      </c>
      <c r="CA205" t="s">
        <v>7515</v>
      </c>
      <c r="CB205" t="s">
        <v>7515</v>
      </c>
      <c r="CC205" t="s">
        <v>7515</v>
      </c>
      <c r="CD205" t="s">
        <v>7515</v>
      </c>
      <c r="CE205" t="s">
        <v>6793</v>
      </c>
      <c r="CI205" t="s">
        <v>6793</v>
      </c>
      <c r="CJ205" t="s">
        <v>6793</v>
      </c>
      <c r="CK205" t="s">
        <v>6794</v>
      </c>
      <c r="CL205" t="s">
        <v>6793</v>
      </c>
      <c r="CM205" t="s">
        <v>6793</v>
      </c>
      <c r="CN205" t="s">
        <v>6794</v>
      </c>
      <c r="CO205" t="s">
        <v>6794</v>
      </c>
      <c r="CP205" t="s">
        <v>6793</v>
      </c>
      <c r="CQ205" t="s">
        <v>6794</v>
      </c>
      <c r="CR205" t="s">
        <v>7520</v>
      </c>
      <c r="CS205" t="s">
        <v>7521</v>
      </c>
      <c r="CT205" t="s">
        <v>7570</v>
      </c>
      <c r="CU205" t="s">
        <v>6793</v>
      </c>
      <c r="CV205">
        <v>2</v>
      </c>
      <c r="CW205">
        <v>3</v>
      </c>
      <c r="CX205">
        <v>4</v>
      </c>
      <c r="CY205" t="s">
        <v>6794</v>
      </c>
      <c r="EC205">
        <v>2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1</v>
      </c>
      <c r="EK205">
        <v>1</v>
      </c>
      <c r="EL205" t="s">
        <v>6794</v>
      </c>
      <c r="EV205" t="s">
        <v>6793</v>
      </c>
      <c r="OX205" t="s">
        <v>7524</v>
      </c>
      <c r="OY205" t="s">
        <v>7680</v>
      </c>
      <c r="OZ205">
        <v>1</v>
      </c>
      <c r="PA205">
        <v>2007</v>
      </c>
      <c r="PE205" t="s">
        <v>6794</v>
      </c>
      <c r="PS205" t="s">
        <v>7527</v>
      </c>
      <c r="PT205" t="s">
        <v>7526</v>
      </c>
      <c r="PU205" t="s">
        <v>7527</v>
      </c>
      <c r="PV205" t="s">
        <v>7526</v>
      </c>
      <c r="PW205" t="s">
        <v>7516</v>
      </c>
      <c r="PX205" t="s">
        <v>7515</v>
      </c>
      <c r="PY205" t="s">
        <v>7515</v>
      </c>
      <c r="PZ205" t="s">
        <v>7515</v>
      </c>
      <c r="QA205" t="s">
        <v>7515</v>
      </c>
      <c r="QB205" t="s">
        <v>7515</v>
      </c>
      <c r="QC205" t="s">
        <v>7515</v>
      </c>
      <c r="QD205" t="s">
        <v>7528</v>
      </c>
      <c r="QE205" t="s">
        <v>7539</v>
      </c>
      <c r="QF205" t="s">
        <v>7528</v>
      </c>
      <c r="QG205" t="s">
        <v>7681</v>
      </c>
      <c r="QH205">
        <v>2008</v>
      </c>
      <c r="QI205">
        <v>9</v>
      </c>
      <c r="QJ205">
        <v>1</v>
      </c>
      <c r="QK205" s="329">
        <v>39706</v>
      </c>
      <c r="QL205">
        <v>0</v>
      </c>
      <c r="QM205">
        <v>1</v>
      </c>
      <c r="QN205" t="s">
        <v>194</v>
      </c>
      <c r="QO205">
        <v>0</v>
      </c>
      <c r="QP205">
        <v>88</v>
      </c>
      <c r="QQ205">
        <v>0</v>
      </c>
      <c r="QR205">
        <v>1</v>
      </c>
      <c r="QS205">
        <v>0</v>
      </c>
      <c r="QT205">
        <v>0</v>
      </c>
      <c r="QU205">
        <v>0</v>
      </c>
      <c r="QV205">
        <v>0</v>
      </c>
      <c r="QW205">
        <v>0</v>
      </c>
      <c r="QX205">
        <v>0</v>
      </c>
      <c r="QY205">
        <v>0</v>
      </c>
      <c r="QZ205">
        <v>0</v>
      </c>
      <c r="RA205">
        <v>0</v>
      </c>
      <c r="RB205">
        <v>0</v>
      </c>
      <c r="RC205">
        <v>0</v>
      </c>
      <c r="RD205">
        <v>0</v>
      </c>
      <c r="RE205">
        <v>0</v>
      </c>
      <c r="RF205">
        <v>0</v>
      </c>
      <c r="RG205">
        <v>0</v>
      </c>
      <c r="RH205">
        <v>0</v>
      </c>
      <c r="RI205">
        <v>0</v>
      </c>
      <c r="RJ205">
        <v>0</v>
      </c>
      <c r="RK205">
        <v>0</v>
      </c>
      <c r="RL205">
        <v>0</v>
      </c>
      <c r="RM205">
        <v>0</v>
      </c>
      <c r="RN205">
        <v>0</v>
      </c>
      <c r="RO205">
        <v>0</v>
      </c>
      <c r="RP205">
        <v>0</v>
      </c>
      <c r="RQ205">
        <v>0</v>
      </c>
      <c r="RR205">
        <v>0</v>
      </c>
      <c r="RS205">
        <v>0</v>
      </c>
      <c r="RT205">
        <v>0</v>
      </c>
      <c r="RU205">
        <v>0</v>
      </c>
      <c r="RV205">
        <f t="shared" si="5"/>
        <v>4</v>
      </c>
      <c r="RY205">
        <f t="shared" si="4"/>
        <v>4</v>
      </c>
    </row>
    <row r="206" spans="1:493" x14ac:dyDescent="0.3">
      <c r="A206">
        <v>71190</v>
      </c>
      <c r="B206">
        <v>267</v>
      </c>
      <c r="C206" t="s">
        <v>6793</v>
      </c>
      <c r="D206" t="s">
        <v>6793</v>
      </c>
      <c r="I206" t="s">
        <v>6793</v>
      </c>
      <c r="J206" t="s">
        <v>7515</v>
      </c>
      <c r="K206" t="s">
        <v>7515</v>
      </c>
      <c r="L206" t="s">
        <v>7516</v>
      </c>
      <c r="M206" t="s">
        <v>7515</v>
      </c>
      <c r="N206" t="s">
        <v>7515</v>
      </c>
      <c r="O206" t="s">
        <v>7515</v>
      </c>
      <c r="P206" t="s">
        <v>7515</v>
      </c>
      <c r="Q206" t="s">
        <v>7515</v>
      </c>
      <c r="R206" t="s">
        <v>7515</v>
      </c>
      <c r="S206" t="s">
        <v>7515</v>
      </c>
      <c r="T206" t="s">
        <v>7515</v>
      </c>
      <c r="U206" t="s">
        <v>7515</v>
      </c>
      <c r="V206" t="s">
        <v>7515</v>
      </c>
      <c r="W206" t="s">
        <v>7515</v>
      </c>
      <c r="X206" t="s">
        <v>7515</v>
      </c>
      <c r="Y206" t="s">
        <v>7515</v>
      </c>
      <c r="Z206" t="s">
        <v>7515</v>
      </c>
      <c r="AA206" t="s">
        <v>7516</v>
      </c>
      <c r="AB206" t="s">
        <v>7515</v>
      </c>
      <c r="AC206" t="s">
        <v>6796</v>
      </c>
      <c r="AK206" t="s">
        <v>6985</v>
      </c>
      <c r="AL206" t="s">
        <v>6793</v>
      </c>
      <c r="AM206" t="s">
        <v>6794</v>
      </c>
      <c r="AN206" t="s">
        <v>7680</v>
      </c>
      <c r="AO206">
        <v>0</v>
      </c>
      <c r="AP206">
        <v>20</v>
      </c>
      <c r="AQ206" t="s">
        <v>6988</v>
      </c>
      <c r="AR206" t="s">
        <v>6793</v>
      </c>
      <c r="AS206" t="s">
        <v>6794</v>
      </c>
      <c r="AT206" t="s">
        <v>6814</v>
      </c>
      <c r="AV206" t="s">
        <v>6991</v>
      </c>
      <c r="AW206" t="s">
        <v>7588</v>
      </c>
      <c r="AX206" t="s">
        <v>6794</v>
      </c>
      <c r="AY206" t="s">
        <v>6794</v>
      </c>
      <c r="AZ206" t="s">
        <v>6794</v>
      </c>
      <c r="BA206" t="s">
        <v>6793</v>
      </c>
      <c r="BB206" t="s">
        <v>6793</v>
      </c>
      <c r="BC206" t="s">
        <v>6794</v>
      </c>
      <c r="BD206" t="s">
        <v>6794</v>
      </c>
      <c r="BE206" t="s">
        <v>6794</v>
      </c>
      <c r="BF206" t="s">
        <v>6793</v>
      </c>
      <c r="BG206" t="s">
        <v>6794</v>
      </c>
      <c r="BH206" t="s">
        <v>6794</v>
      </c>
      <c r="BI206" t="s">
        <v>7024</v>
      </c>
      <c r="BJ206" t="s">
        <v>7028</v>
      </c>
      <c r="BK206" t="s">
        <v>6794</v>
      </c>
      <c r="BM206" t="s">
        <v>7547</v>
      </c>
      <c r="BN206" t="s">
        <v>7532</v>
      </c>
      <c r="BO206" t="s">
        <v>7519</v>
      </c>
      <c r="BP206" t="s">
        <v>6</v>
      </c>
      <c r="BQ206" t="s">
        <v>7559</v>
      </c>
      <c r="BR206" t="s">
        <v>7561</v>
      </c>
      <c r="BS206" t="s">
        <v>7516</v>
      </c>
      <c r="BT206" t="s">
        <v>7515</v>
      </c>
      <c r="BU206" t="s">
        <v>7515</v>
      </c>
      <c r="BV206" t="s">
        <v>7515</v>
      </c>
      <c r="BW206" t="s">
        <v>7515</v>
      </c>
      <c r="BX206" t="s">
        <v>7515</v>
      </c>
      <c r="BY206" t="s">
        <v>7515</v>
      </c>
      <c r="BZ206" t="s">
        <v>7515</v>
      </c>
      <c r="CA206" t="s">
        <v>7515</v>
      </c>
      <c r="CB206" t="s">
        <v>7515</v>
      </c>
      <c r="CC206" t="s">
        <v>7515</v>
      </c>
      <c r="CD206" t="s">
        <v>7515</v>
      </c>
      <c r="CE206" t="s">
        <v>6794</v>
      </c>
      <c r="CI206" t="s">
        <v>6793</v>
      </c>
      <c r="CJ206" t="s">
        <v>6793</v>
      </c>
      <c r="CK206" t="s">
        <v>6794</v>
      </c>
      <c r="CL206" t="s">
        <v>6793</v>
      </c>
      <c r="CM206" t="s">
        <v>6793</v>
      </c>
      <c r="CN206" t="s">
        <v>6793</v>
      </c>
      <c r="CO206" t="s">
        <v>6794</v>
      </c>
      <c r="CP206" t="s">
        <v>6793</v>
      </c>
      <c r="CQ206" t="s">
        <v>6794</v>
      </c>
      <c r="CR206" t="s">
        <v>7520</v>
      </c>
      <c r="CS206" t="s">
        <v>7521</v>
      </c>
      <c r="CT206" t="s">
        <v>7587</v>
      </c>
      <c r="CU206" t="s">
        <v>6794</v>
      </c>
      <c r="CV206">
        <v>3</v>
      </c>
      <c r="CW206">
        <v>4</v>
      </c>
      <c r="CX206">
        <v>4</v>
      </c>
      <c r="EC206">
        <v>4</v>
      </c>
      <c r="EE206">
        <v>0</v>
      </c>
      <c r="EF206">
        <v>0</v>
      </c>
      <c r="EG206">
        <v>2</v>
      </c>
      <c r="EH206">
        <v>0</v>
      </c>
      <c r="EI206">
        <v>0</v>
      </c>
      <c r="EJ206">
        <v>2</v>
      </c>
      <c r="EK206">
        <v>0</v>
      </c>
      <c r="EV206" t="s">
        <v>6793</v>
      </c>
      <c r="FX206" t="s">
        <v>7524</v>
      </c>
      <c r="FY206" t="s">
        <v>7680</v>
      </c>
      <c r="FZ206">
        <v>8</v>
      </c>
      <c r="GA206">
        <v>2007</v>
      </c>
      <c r="GC206" t="s">
        <v>7526</v>
      </c>
      <c r="GD206" t="s">
        <v>7526</v>
      </c>
      <c r="GE206" t="s">
        <v>6794</v>
      </c>
      <c r="GF206" t="s">
        <v>6793</v>
      </c>
      <c r="LC206" t="s">
        <v>7524</v>
      </c>
      <c r="LD206" t="s">
        <v>7680</v>
      </c>
      <c r="LE206">
        <v>10</v>
      </c>
      <c r="LF206">
        <v>2007</v>
      </c>
      <c r="LH206" t="s">
        <v>7527</v>
      </c>
      <c r="LI206" t="s">
        <v>7527</v>
      </c>
      <c r="LJ206" t="s">
        <v>6794</v>
      </c>
      <c r="LK206" t="s">
        <v>6966</v>
      </c>
      <c r="LL206" t="s">
        <v>7524</v>
      </c>
      <c r="LM206" t="s">
        <v>7680</v>
      </c>
      <c r="LN206">
        <v>9</v>
      </c>
      <c r="LO206">
        <v>2007</v>
      </c>
      <c r="LS206" t="s">
        <v>6794</v>
      </c>
      <c r="LT206" t="s">
        <v>6793</v>
      </c>
      <c r="PT206" t="s">
        <v>7526</v>
      </c>
      <c r="PU206" t="s">
        <v>7526</v>
      </c>
      <c r="PW206" t="s">
        <v>7515</v>
      </c>
      <c r="PX206" t="s">
        <v>7515</v>
      </c>
      <c r="PY206" t="s">
        <v>7515</v>
      </c>
      <c r="PZ206" t="s">
        <v>7515</v>
      </c>
      <c r="QA206" t="s">
        <v>7515</v>
      </c>
      <c r="QB206" t="s">
        <v>7515</v>
      </c>
      <c r="QC206" t="s">
        <v>7516</v>
      </c>
      <c r="QD206" t="s">
        <v>7528</v>
      </c>
      <c r="QE206" t="s">
        <v>7529</v>
      </c>
      <c r="QF206" t="s">
        <v>7528</v>
      </c>
      <c r="QG206" t="s">
        <v>7681</v>
      </c>
      <c r="QH206">
        <v>2008</v>
      </c>
      <c r="QI206">
        <v>8</v>
      </c>
      <c r="QJ206">
        <v>1</v>
      </c>
      <c r="QK206" s="329">
        <v>39676</v>
      </c>
      <c r="QL206">
        <v>1</v>
      </c>
      <c r="QM206">
        <v>0</v>
      </c>
      <c r="QN206" t="s">
        <v>212</v>
      </c>
      <c r="QO206">
        <v>2008</v>
      </c>
      <c r="QP206">
        <v>50</v>
      </c>
      <c r="QQ206">
        <v>0</v>
      </c>
      <c r="QR206">
        <v>0</v>
      </c>
      <c r="QS206">
        <v>0</v>
      </c>
      <c r="QT206">
        <v>0</v>
      </c>
      <c r="QU206">
        <v>0</v>
      </c>
      <c r="QV206">
        <v>1</v>
      </c>
      <c r="QW206">
        <v>0</v>
      </c>
      <c r="QX206">
        <v>0</v>
      </c>
      <c r="QY206">
        <v>0</v>
      </c>
      <c r="QZ206">
        <v>0</v>
      </c>
      <c r="RA206">
        <v>0</v>
      </c>
      <c r="RB206">
        <v>0</v>
      </c>
      <c r="RC206">
        <v>0</v>
      </c>
      <c r="RD206">
        <v>0</v>
      </c>
      <c r="RE206">
        <v>0</v>
      </c>
      <c r="RF206">
        <v>0</v>
      </c>
      <c r="RG206">
        <v>0</v>
      </c>
      <c r="RH206">
        <v>0</v>
      </c>
      <c r="RI206">
        <v>0</v>
      </c>
      <c r="RJ206">
        <v>0</v>
      </c>
      <c r="RK206">
        <v>1</v>
      </c>
      <c r="RL206">
        <v>1</v>
      </c>
      <c r="RM206">
        <v>0</v>
      </c>
      <c r="RN206">
        <v>0</v>
      </c>
      <c r="RO206">
        <v>0</v>
      </c>
      <c r="RP206">
        <v>0</v>
      </c>
      <c r="RQ206">
        <v>0</v>
      </c>
      <c r="RR206">
        <v>0</v>
      </c>
      <c r="RS206">
        <v>0</v>
      </c>
      <c r="RT206">
        <v>0</v>
      </c>
      <c r="RU206">
        <v>0</v>
      </c>
      <c r="RV206">
        <f t="shared" si="5"/>
        <v>2</v>
      </c>
      <c r="RY206">
        <f t="shared" si="4"/>
        <v>7</v>
      </c>
    </row>
    <row r="207" spans="1:493" x14ac:dyDescent="0.3">
      <c r="A207">
        <v>71191</v>
      </c>
      <c r="B207">
        <v>269</v>
      </c>
      <c r="C207" t="s">
        <v>6793</v>
      </c>
      <c r="D207" t="s">
        <v>6966</v>
      </c>
      <c r="I207" t="s">
        <v>6793</v>
      </c>
      <c r="J207" t="s">
        <v>7515</v>
      </c>
      <c r="K207" t="s">
        <v>7516</v>
      </c>
      <c r="L207" t="s">
        <v>7515</v>
      </c>
      <c r="M207" t="s">
        <v>7515</v>
      </c>
      <c r="N207" t="s">
        <v>7515</v>
      </c>
      <c r="O207" t="s">
        <v>7515</v>
      </c>
      <c r="P207" t="s">
        <v>7515</v>
      </c>
      <c r="Q207" t="s">
        <v>7515</v>
      </c>
      <c r="R207" t="s">
        <v>7515</v>
      </c>
      <c r="S207" t="s">
        <v>7515</v>
      </c>
      <c r="T207" t="s">
        <v>7515</v>
      </c>
      <c r="U207" t="s">
        <v>7515</v>
      </c>
      <c r="V207" t="s">
        <v>7515</v>
      </c>
      <c r="W207" t="s">
        <v>7515</v>
      </c>
      <c r="X207" t="s">
        <v>7515</v>
      </c>
      <c r="Y207" t="s">
        <v>7515</v>
      </c>
      <c r="Z207" t="s">
        <v>7515</v>
      </c>
      <c r="AA207" t="s">
        <v>7515</v>
      </c>
      <c r="AB207" t="s">
        <v>7515</v>
      </c>
      <c r="AC207" t="s">
        <v>6796</v>
      </c>
      <c r="AK207" t="s">
        <v>6985</v>
      </c>
      <c r="AL207" t="s">
        <v>6793</v>
      </c>
      <c r="AM207" t="s">
        <v>6793</v>
      </c>
      <c r="AN207" t="s">
        <v>7680</v>
      </c>
      <c r="AO207">
        <v>0</v>
      </c>
      <c r="AP207">
        <v>10</v>
      </c>
      <c r="AQ207" t="s">
        <v>6988</v>
      </c>
      <c r="AR207" t="s">
        <v>6793</v>
      </c>
      <c r="AS207" t="s">
        <v>6793</v>
      </c>
      <c r="AT207" t="s">
        <v>6813</v>
      </c>
      <c r="AU207" t="s">
        <v>7531</v>
      </c>
      <c r="AV207" t="s">
        <v>6991</v>
      </c>
      <c r="AX207" t="s">
        <v>6794</v>
      </c>
      <c r="AY207" t="s">
        <v>6794</v>
      </c>
      <c r="AZ207" t="s">
        <v>6793</v>
      </c>
      <c r="BA207" t="s">
        <v>6793</v>
      </c>
      <c r="BB207" t="s">
        <v>6793</v>
      </c>
      <c r="BC207" t="s">
        <v>6794</v>
      </c>
      <c r="BD207" t="s">
        <v>6794</v>
      </c>
      <c r="BE207" t="s">
        <v>6794</v>
      </c>
      <c r="BF207" t="s">
        <v>6794</v>
      </c>
      <c r="BG207" t="s">
        <v>6794</v>
      </c>
      <c r="BH207" t="s">
        <v>6794</v>
      </c>
      <c r="BI207" t="s">
        <v>7021</v>
      </c>
      <c r="BJ207" t="s">
        <v>7024</v>
      </c>
      <c r="BK207" t="s">
        <v>6794</v>
      </c>
      <c r="BM207">
        <v>100</v>
      </c>
      <c r="BN207">
        <v>25</v>
      </c>
      <c r="BO207" t="s">
        <v>7533</v>
      </c>
      <c r="BP207" t="s">
        <v>7554</v>
      </c>
      <c r="BQ207" t="s">
        <v>7024</v>
      </c>
      <c r="BR207" t="s">
        <v>6757</v>
      </c>
      <c r="BS207" t="s">
        <v>7515</v>
      </c>
      <c r="BT207" t="s">
        <v>7516</v>
      </c>
      <c r="BU207" t="s">
        <v>7515</v>
      </c>
      <c r="BV207" t="s">
        <v>7516</v>
      </c>
      <c r="BW207" t="s">
        <v>7515</v>
      </c>
      <c r="BX207" t="s">
        <v>7515</v>
      </c>
      <c r="BY207" t="s">
        <v>7515</v>
      </c>
      <c r="BZ207" t="s">
        <v>7515</v>
      </c>
      <c r="CA207" t="s">
        <v>7515</v>
      </c>
      <c r="CB207" t="s">
        <v>7515</v>
      </c>
      <c r="CC207" t="s">
        <v>7515</v>
      </c>
      <c r="CD207" t="s">
        <v>7515</v>
      </c>
      <c r="CE207" t="s">
        <v>6793</v>
      </c>
      <c r="CI207" t="s">
        <v>6793</v>
      </c>
      <c r="CJ207" t="s">
        <v>6793</v>
      </c>
      <c r="CK207" t="s">
        <v>6794</v>
      </c>
      <c r="CL207" t="s">
        <v>6794</v>
      </c>
      <c r="CM207" t="s">
        <v>6794</v>
      </c>
      <c r="CN207" t="s">
        <v>6793</v>
      </c>
      <c r="CO207" t="s">
        <v>6794</v>
      </c>
      <c r="CP207" t="s">
        <v>6793</v>
      </c>
      <c r="CQ207" t="s">
        <v>6793</v>
      </c>
      <c r="CR207" t="s">
        <v>7520</v>
      </c>
      <c r="CS207" t="s">
        <v>7521</v>
      </c>
      <c r="CT207" t="s">
        <v>7570</v>
      </c>
      <c r="CU207" t="s">
        <v>6793</v>
      </c>
      <c r="CV207">
        <v>2</v>
      </c>
      <c r="CW207">
        <v>3</v>
      </c>
      <c r="CX207">
        <v>3</v>
      </c>
      <c r="CY207" t="s">
        <v>6794</v>
      </c>
      <c r="EC207">
        <v>3</v>
      </c>
      <c r="EE207">
        <v>0</v>
      </c>
      <c r="EF207">
        <v>0</v>
      </c>
      <c r="EG207">
        <v>1</v>
      </c>
      <c r="EH207">
        <v>0</v>
      </c>
      <c r="EI207">
        <v>1</v>
      </c>
      <c r="EJ207">
        <v>1</v>
      </c>
      <c r="EK207">
        <v>0</v>
      </c>
      <c r="EL207" t="s">
        <v>6794</v>
      </c>
      <c r="EV207" t="s">
        <v>6793</v>
      </c>
      <c r="OX207" t="s">
        <v>7524</v>
      </c>
      <c r="OY207" t="s">
        <v>7680</v>
      </c>
      <c r="OZ207">
        <v>10</v>
      </c>
      <c r="PA207">
        <v>2008</v>
      </c>
      <c r="PE207" t="s">
        <v>6794</v>
      </c>
      <c r="PS207" t="s">
        <v>7526</v>
      </c>
      <c r="PT207" t="s">
        <v>7526</v>
      </c>
      <c r="PU207" t="s">
        <v>7527</v>
      </c>
      <c r="PV207" t="s">
        <v>7526</v>
      </c>
      <c r="PW207" t="s">
        <v>7516</v>
      </c>
      <c r="PX207" t="s">
        <v>7515</v>
      </c>
      <c r="PY207" t="s">
        <v>7515</v>
      </c>
      <c r="PZ207" t="s">
        <v>7515</v>
      </c>
      <c r="QA207" t="s">
        <v>7515</v>
      </c>
      <c r="QB207" t="s">
        <v>7515</v>
      </c>
      <c r="QC207" t="s">
        <v>7515</v>
      </c>
      <c r="QD207" t="s">
        <v>7528</v>
      </c>
      <c r="QE207" t="s">
        <v>7539</v>
      </c>
      <c r="QF207" t="s">
        <v>7528</v>
      </c>
      <c r="QG207" t="s">
        <v>7681</v>
      </c>
      <c r="QH207">
        <v>2008</v>
      </c>
      <c r="QI207">
        <v>10</v>
      </c>
      <c r="QJ207">
        <v>1</v>
      </c>
      <c r="QK207" s="329">
        <v>39722</v>
      </c>
      <c r="QL207">
        <v>1</v>
      </c>
      <c r="QM207">
        <v>0</v>
      </c>
      <c r="QN207" t="s">
        <v>194</v>
      </c>
      <c r="QO207">
        <v>0</v>
      </c>
      <c r="QP207">
        <v>68</v>
      </c>
      <c r="QQ207">
        <v>1</v>
      </c>
      <c r="QR207">
        <v>1</v>
      </c>
      <c r="QS207">
        <v>0</v>
      </c>
      <c r="QT207">
        <v>0</v>
      </c>
      <c r="QU207">
        <v>0</v>
      </c>
      <c r="QV207">
        <v>0</v>
      </c>
      <c r="QW207">
        <v>0</v>
      </c>
      <c r="QX207">
        <v>0</v>
      </c>
      <c r="QY207">
        <v>0</v>
      </c>
      <c r="QZ207">
        <v>0</v>
      </c>
      <c r="RA207">
        <v>0</v>
      </c>
      <c r="RB207">
        <v>0</v>
      </c>
      <c r="RC207">
        <v>0</v>
      </c>
      <c r="RD207">
        <v>0</v>
      </c>
      <c r="RE207">
        <v>0</v>
      </c>
      <c r="RF207">
        <v>0</v>
      </c>
      <c r="RG207">
        <v>0</v>
      </c>
      <c r="RH207">
        <v>0</v>
      </c>
      <c r="RI207">
        <v>0</v>
      </c>
      <c r="RJ207">
        <v>0</v>
      </c>
      <c r="RK207">
        <v>0</v>
      </c>
      <c r="RL207">
        <v>0</v>
      </c>
      <c r="RM207">
        <v>0</v>
      </c>
      <c r="RN207">
        <v>0</v>
      </c>
      <c r="RO207">
        <v>0</v>
      </c>
      <c r="RP207">
        <v>0</v>
      </c>
      <c r="RQ207">
        <v>0</v>
      </c>
      <c r="RR207">
        <v>0</v>
      </c>
      <c r="RS207">
        <v>0</v>
      </c>
      <c r="RT207">
        <v>0</v>
      </c>
      <c r="RU207">
        <v>0</v>
      </c>
      <c r="RV207">
        <f t="shared" si="5"/>
        <v>4</v>
      </c>
      <c r="RY207">
        <f t="shared" si="4"/>
        <v>10</v>
      </c>
    </row>
    <row r="208" spans="1:493" x14ac:dyDescent="0.3">
      <c r="A208">
        <v>71192</v>
      </c>
      <c r="B208">
        <v>271</v>
      </c>
      <c r="C208" t="s">
        <v>6793</v>
      </c>
      <c r="D208" t="s">
        <v>6793</v>
      </c>
      <c r="I208" t="s">
        <v>6793</v>
      </c>
      <c r="J208" t="s">
        <v>7515</v>
      </c>
      <c r="K208" t="s">
        <v>7516</v>
      </c>
      <c r="L208" t="s">
        <v>7515</v>
      </c>
      <c r="M208" t="s">
        <v>7515</v>
      </c>
      <c r="N208" t="s">
        <v>7515</v>
      </c>
      <c r="O208" t="s">
        <v>7515</v>
      </c>
      <c r="P208" t="s">
        <v>7515</v>
      </c>
      <c r="Q208" t="s">
        <v>7515</v>
      </c>
      <c r="R208" t="s">
        <v>7515</v>
      </c>
      <c r="S208" t="s">
        <v>7515</v>
      </c>
      <c r="T208" t="s">
        <v>7515</v>
      </c>
      <c r="U208" t="s">
        <v>7515</v>
      </c>
      <c r="V208" t="s">
        <v>7515</v>
      </c>
      <c r="W208" t="s">
        <v>7515</v>
      </c>
      <c r="X208" t="s">
        <v>7515</v>
      </c>
      <c r="Y208" t="s">
        <v>7516</v>
      </c>
      <c r="Z208" t="s">
        <v>7515</v>
      </c>
      <c r="AA208" t="s">
        <v>7515</v>
      </c>
      <c r="AB208" t="s">
        <v>7515</v>
      </c>
      <c r="AC208" t="s">
        <v>7517</v>
      </c>
      <c r="AF208">
        <v>0</v>
      </c>
      <c r="AG208">
        <v>10</v>
      </c>
      <c r="AH208" t="s">
        <v>7550</v>
      </c>
      <c r="AI208" t="s">
        <v>7680</v>
      </c>
      <c r="AJ208">
        <v>0</v>
      </c>
      <c r="AK208" t="s">
        <v>6993</v>
      </c>
      <c r="AL208" t="s">
        <v>6794</v>
      </c>
      <c r="AM208" t="s">
        <v>6794</v>
      </c>
      <c r="AN208" t="s">
        <v>6</v>
      </c>
      <c r="AQ208" t="s">
        <v>7568</v>
      </c>
      <c r="AT208" t="s">
        <v>6813</v>
      </c>
      <c r="AU208" t="s">
        <v>7531</v>
      </c>
      <c r="AV208" t="s">
        <v>6991</v>
      </c>
      <c r="AX208" t="s">
        <v>6794</v>
      </c>
      <c r="AY208" t="s">
        <v>6794</v>
      </c>
      <c r="AZ208" t="s">
        <v>6793</v>
      </c>
      <c r="BA208" t="s">
        <v>6793</v>
      </c>
      <c r="BC208" t="s">
        <v>6794</v>
      </c>
      <c r="BD208" t="s">
        <v>6794</v>
      </c>
      <c r="BE208" t="s">
        <v>6794</v>
      </c>
      <c r="BF208" t="s">
        <v>6793</v>
      </c>
      <c r="BG208" t="s">
        <v>6793</v>
      </c>
      <c r="BH208" t="s">
        <v>6794</v>
      </c>
      <c r="BI208" t="s">
        <v>7021</v>
      </c>
      <c r="BJ208" t="s">
        <v>7030</v>
      </c>
      <c r="BK208" t="s">
        <v>6794</v>
      </c>
      <c r="BM208">
        <v>0</v>
      </c>
      <c r="BN208" t="s">
        <v>6</v>
      </c>
      <c r="BO208" t="s">
        <v>7519</v>
      </c>
      <c r="BP208" t="s">
        <v>6</v>
      </c>
      <c r="BQ208" t="s">
        <v>7559</v>
      </c>
      <c r="BR208" t="s">
        <v>7615</v>
      </c>
      <c r="BS208" t="s">
        <v>7515</v>
      </c>
      <c r="BT208" t="s">
        <v>7515</v>
      </c>
      <c r="BU208" t="s">
        <v>7515</v>
      </c>
      <c r="BV208" t="s">
        <v>7515</v>
      </c>
      <c r="BW208" t="s">
        <v>7515</v>
      </c>
      <c r="BX208" t="s">
        <v>7515</v>
      </c>
      <c r="BY208" t="s">
        <v>7515</v>
      </c>
      <c r="BZ208" t="s">
        <v>7516</v>
      </c>
      <c r="CA208" t="s">
        <v>7515</v>
      </c>
      <c r="CB208" t="s">
        <v>7515</v>
      </c>
      <c r="CC208" t="s">
        <v>7515</v>
      </c>
      <c r="CD208" t="s">
        <v>7515</v>
      </c>
      <c r="CE208" t="s">
        <v>6794</v>
      </c>
      <c r="CI208" t="s">
        <v>6793</v>
      </c>
      <c r="CJ208" t="s">
        <v>6793</v>
      </c>
      <c r="CK208" t="s">
        <v>6794</v>
      </c>
      <c r="CL208" t="s">
        <v>6793</v>
      </c>
      <c r="CM208" t="s">
        <v>6793</v>
      </c>
      <c r="CN208" t="s">
        <v>6793</v>
      </c>
      <c r="CO208" t="s">
        <v>6793</v>
      </c>
      <c r="CP208" t="s">
        <v>6793</v>
      </c>
      <c r="CQ208" t="s">
        <v>6793</v>
      </c>
      <c r="CR208" t="s">
        <v>7520</v>
      </c>
      <c r="CS208" t="s">
        <v>7521</v>
      </c>
      <c r="CT208" t="s">
        <v>7522</v>
      </c>
      <c r="CU208" t="s">
        <v>6793</v>
      </c>
      <c r="CV208">
        <v>2</v>
      </c>
      <c r="CW208">
        <v>3</v>
      </c>
      <c r="CX208">
        <v>2</v>
      </c>
      <c r="CY208" t="s">
        <v>6794</v>
      </c>
      <c r="EC208">
        <v>2</v>
      </c>
      <c r="EE208">
        <v>0</v>
      </c>
      <c r="EF208">
        <v>0</v>
      </c>
      <c r="EG208">
        <v>0</v>
      </c>
      <c r="EH208">
        <v>1</v>
      </c>
      <c r="EI208">
        <v>0</v>
      </c>
      <c r="EJ208">
        <v>0</v>
      </c>
      <c r="EK208">
        <v>1</v>
      </c>
      <c r="EL208" t="s">
        <v>6793</v>
      </c>
      <c r="EM208" t="s">
        <v>7573</v>
      </c>
      <c r="EO208">
        <v>1</v>
      </c>
      <c r="EP208" t="s">
        <v>7683</v>
      </c>
      <c r="EQ208">
        <v>2008</v>
      </c>
      <c r="ER208" t="s">
        <v>7684</v>
      </c>
      <c r="EV208" t="s">
        <v>6793</v>
      </c>
      <c r="JS208" t="s">
        <v>7524</v>
      </c>
      <c r="JT208" t="s">
        <v>7680</v>
      </c>
      <c r="JU208">
        <v>4</v>
      </c>
      <c r="JV208">
        <v>2008</v>
      </c>
      <c r="JZ208" t="s">
        <v>6794</v>
      </c>
      <c r="KK208" t="s">
        <v>7524</v>
      </c>
      <c r="KL208" t="s">
        <v>7680</v>
      </c>
      <c r="KM208">
        <v>5</v>
      </c>
      <c r="KN208">
        <v>2008</v>
      </c>
      <c r="KR208" t="s">
        <v>6794</v>
      </c>
      <c r="KS208" t="s">
        <v>6793</v>
      </c>
      <c r="NN208" t="s">
        <v>7524</v>
      </c>
      <c r="NO208" t="s">
        <v>7680</v>
      </c>
      <c r="NP208">
        <v>4</v>
      </c>
      <c r="NQ208">
        <v>2008</v>
      </c>
      <c r="NU208" t="s">
        <v>6794</v>
      </c>
      <c r="PS208" t="s">
        <v>7582</v>
      </c>
      <c r="PT208" t="s">
        <v>7526</v>
      </c>
      <c r="PU208" t="s">
        <v>7526</v>
      </c>
      <c r="PV208" t="s">
        <v>7527</v>
      </c>
      <c r="PW208" t="s">
        <v>7516</v>
      </c>
      <c r="PX208" t="s">
        <v>7515</v>
      </c>
      <c r="PY208" t="s">
        <v>7515</v>
      </c>
      <c r="PZ208" t="s">
        <v>7515</v>
      </c>
      <c r="QA208" t="s">
        <v>7515</v>
      </c>
      <c r="QB208" t="s">
        <v>7515</v>
      </c>
      <c r="QC208" t="s">
        <v>7515</v>
      </c>
      <c r="QD208" t="s">
        <v>7528</v>
      </c>
      <c r="QE208" t="s">
        <v>7529</v>
      </c>
      <c r="QF208" t="s">
        <v>7528</v>
      </c>
      <c r="QG208" t="s">
        <v>7681</v>
      </c>
      <c r="QH208">
        <v>2008</v>
      </c>
      <c r="QI208">
        <v>9</v>
      </c>
      <c r="QJ208">
        <v>1</v>
      </c>
      <c r="QK208" s="329">
        <v>39718</v>
      </c>
      <c r="QL208">
        <v>0</v>
      </c>
      <c r="QM208">
        <v>1</v>
      </c>
      <c r="QN208" t="s">
        <v>212</v>
      </c>
      <c r="QO208">
        <v>2008</v>
      </c>
      <c r="QP208">
        <v>50</v>
      </c>
      <c r="QQ208">
        <v>0</v>
      </c>
      <c r="QR208">
        <v>0</v>
      </c>
      <c r="QS208">
        <v>0</v>
      </c>
      <c r="QT208">
        <v>0</v>
      </c>
      <c r="QU208">
        <v>0</v>
      </c>
      <c r="QV208">
        <v>0</v>
      </c>
      <c r="QW208">
        <v>0</v>
      </c>
      <c r="QX208">
        <v>0</v>
      </c>
      <c r="QY208">
        <v>0</v>
      </c>
      <c r="QZ208">
        <v>0</v>
      </c>
      <c r="RA208">
        <v>0</v>
      </c>
      <c r="RB208">
        <v>0</v>
      </c>
      <c r="RC208">
        <v>0</v>
      </c>
      <c r="RD208">
        <v>0</v>
      </c>
      <c r="RE208">
        <v>0</v>
      </c>
      <c r="RF208">
        <v>0</v>
      </c>
      <c r="RG208">
        <v>1</v>
      </c>
      <c r="RH208">
        <v>0</v>
      </c>
      <c r="RI208">
        <v>1</v>
      </c>
      <c r="RJ208">
        <v>0</v>
      </c>
      <c r="RK208">
        <v>0</v>
      </c>
      <c r="RL208">
        <v>0</v>
      </c>
      <c r="RM208">
        <v>0</v>
      </c>
      <c r="RN208">
        <v>0</v>
      </c>
      <c r="RO208">
        <v>0</v>
      </c>
      <c r="RP208">
        <v>0</v>
      </c>
      <c r="RQ208">
        <v>0</v>
      </c>
      <c r="RR208">
        <v>1</v>
      </c>
      <c r="RS208">
        <v>0</v>
      </c>
      <c r="RT208">
        <v>0</v>
      </c>
      <c r="RU208">
        <v>0</v>
      </c>
      <c r="RV208">
        <f t="shared" si="5"/>
        <v>0</v>
      </c>
      <c r="RY208">
        <f t="shared" si="4"/>
        <v>10</v>
      </c>
    </row>
    <row r="209" spans="1:493" x14ac:dyDescent="0.3">
      <c r="A209">
        <v>71193</v>
      </c>
      <c r="B209">
        <v>272</v>
      </c>
      <c r="C209" t="s">
        <v>6793</v>
      </c>
      <c r="D209" t="s">
        <v>6793</v>
      </c>
      <c r="I209" t="s">
        <v>6793</v>
      </c>
      <c r="J209" t="s">
        <v>7515</v>
      </c>
      <c r="K209" t="s">
        <v>7516</v>
      </c>
      <c r="L209" t="s">
        <v>7515</v>
      </c>
      <c r="M209" t="s">
        <v>7515</v>
      </c>
      <c r="N209" t="s">
        <v>7515</v>
      </c>
      <c r="O209" t="s">
        <v>7515</v>
      </c>
      <c r="P209" t="s">
        <v>7515</v>
      </c>
      <c r="Q209" t="s">
        <v>7515</v>
      </c>
      <c r="R209" t="s">
        <v>7515</v>
      </c>
      <c r="S209" t="s">
        <v>7515</v>
      </c>
      <c r="T209" t="s">
        <v>7516</v>
      </c>
      <c r="U209" t="s">
        <v>7515</v>
      </c>
      <c r="V209" t="s">
        <v>7515</v>
      </c>
      <c r="W209" t="s">
        <v>7515</v>
      </c>
      <c r="X209" t="s">
        <v>7515</v>
      </c>
      <c r="Y209" t="s">
        <v>7515</v>
      </c>
      <c r="Z209" t="s">
        <v>7515</v>
      </c>
      <c r="AA209" t="s">
        <v>7515</v>
      </c>
      <c r="AB209" t="s">
        <v>7515</v>
      </c>
      <c r="AC209" t="s">
        <v>6796</v>
      </c>
      <c r="AK209" t="s">
        <v>6985</v>
      </c>
      <c r="AL209" t="s">
        <v>6794</v>
      </c>
      <c r="AM209" t="s">
        <v>6794</v>
      </c>
      <c r="AN209" t="s">
        <v>7680</v>
      </c>
      <c r="AO209">
        <v>0</v>
      </c>
      <c r="AP209">
        <v>4</v>
      </c>
      <c r="AQ209" t="s">
        <v>7568</v>
      </c>
      <c r="AT209" t="s">
        <v>6813</v>
      </c>
      <c r="AU209" t="s">
        <v>7531</v>
      </c>
      <c r="AV209" t="s">
        <v>6991</v>
      </c>
      <c r="AX209" t="s">
        <v>6794</v>
      </c>
      <c r="AY209" t="s">
        <v>6794</v>
      </c>
      <c r="AZ209" t="s">
        <v>6793</v>
      </c>
      <c r="BA209" t="s">
        <v>6794</v>
      </c>
      <c r="BC209" t="s">
        <v>6793</v>
      </c>
      <c r="BD209" t="s">
        <v>6793</v>
      </c>
      <c r="BE209" t="s">
        <v>6794</v>
      </c>
      <c r="BF209" t="s">
        <v>6794</v>
      </c>
      <c r="BG209" t="s">
        <v>6794</v>
      </c>
      <c r="BH209" t="s">
        <v>6794</v>
      </c>
      <c r="BI209" t="s">
        <v>7022</v>
      </c>
      <c r="BJ209" t="s">
        <v>7025</v>
      </c>
      <c r="BK209" t="s">
        <v>6794</v>
      </c>
      <c r="BM209" t="s">
        <v>7547</v>
      </c>
      <c r="BN209" t="s">
        <v>6</v>
      </c>
      <c r="BO209" t="s">
        <v>7519</v>
      </c>
      <c r="BP209" t="s">
        <v>6</v>
      </c>
      <c r="BQ209" t="s">
        <v>7559</v>
      </c>
      <c r="BR209" t="s">
        <v>7682</v>
      </c>
      <c r="BS209" t="s">
        <v>7516</v>
      </c>
      <c r="BT209" t="s">
        <v>7515</v>
      </c>
      <c r="BU209" t="s">
        <v>7515</v>
      </c>
      <c r="BV209" t="s">
        <v>7515</v>
      </c>
      <c r="BW209" t="s">
        <v>7515</v>
      </c>
      <c r="BX209" t="s">
        <v>7515</v>
      </c>
      <c r="BY209" t="s">
        <v>7515</v>
      </c>
      <c r="BZ209" t="s">
        <v>7516</v>
      </c>
      <c r="CA209" t="s">
        <v>7515</v>
      </c>
      <c r="CB209" t="s">
        <v>7515</v>
      </c>
      <c r="CC209" t="s">
        <v>7515</v>
      </c>
      <c r="CD209" t="s">
        <v>7515</v>
      </c>
      <c r="CE209" t="s">
        <v>6794</v>
      </c>
      <c r="CI209" t="s">
        <v>6794</v>
      </c>
      <c r="CJ209" t="s">
        <v>6793</v>
      </c>
      <c r="CK209" t="s">
        <v>6794</v>
      </c>
      <c r="CL209" t="s">
        <v>6794</v>
      </c>
      <c r="CM209" t="s">
        <v>6794</v>
      </c>
      <c r="CN209" t="s">
        <v>6794</v>
      </c>
      <c r="CO209" t="s">
        <v>6794</v>
      </c>
      <c r="CP209" t="s">
        <v>6793</v>
      </c>
      <c r="CQ209" t="s">
        <v>6794</v>
      </c>
      <c r="CR209" t="s">
        <v>7520</v>
      </c>
      <c r="CS209" t="s">
        <v>7521</v>
      </c>
      <c r="CT209" t="s">
        <v>7605</v>
      </c>
      <c r="CU209" t="s">
        <v>6793</v>
      </c>
      <c r="CV209">
        <v>1</v>
      </c>
      <c r="CW209">
        <v>3</v>
      </c>
      <c r="CX209">
        <v>3</v>
      </c>
      <c r="CY209" t="s">
        <v>6794</v>
      </c>
      <c r="EC209">
        <v>7</v>
      </c>
      <c r="EE209">
        <v>5</v>
      </c>
      <c r="EF209">
        <v>0</v>
      </c>
      <c r="EG209">
        <v>0</v>
      </c>
      <c r="EH209">
        <v>2</v>
      </c>
      <c r="EI209">
        <v>0</v>
      </c>
      <c r="EJ209">
        <v>0</v>
      </c>
      <c r="EK209">
        <v>0</v>
      </c>
      <c r="EL209" t="s">
        <v>6794</v>
      </c>
      <c r="EV209" t="s">
        <v>6794</v>
      </c>
      <c r="PS209" t="s">
        <v>7526</v>
      </c>
      <c r="PT209" t="s">
        <v>7526</v>
      </c>
      <c r="PU209" t="s">
        <v>7582</v>
      </c>
      <c r="PV209" t="s">
        <v>7526</v>
      </c>
      <c r="PW209" t="s">
        <v>7515</v>
      </c>
      <c r="PX209" t="s">
        <v>7515</v>
      </c>
      <c r="PY209" t="s">
        <v>7515</v>
      </c>
      <c r="PZ209" t="s">
        <v>7515</v>
      </c>
      <c r="QA209" t="s">
        <v>7515</v>
      </c>
      <c r="QB209" t="s">
        <v>7515</v>
      </c>
      <c r="QC209" t="s">
        <v>7516</v>
      </c>
      <c r="QD209" t="s">
        <v>7548</v>
      </c>
      <c r="QE209" t="s">
        <v>7529</v>
      </c>
      <c r="QF209" t="s">
        <v>7548</v>
      </c>
      <c r="QG209" t="s">
        <v>7681</v>
      </c>
      <c r="QH209">
        <v>2008</v>
      </c>
      <c r="QI209">
        <v>7</v>
      </c>
      <c r="QJ209">
        <v>1</v>
      </c>
      <c r="QK209" s="329">
        <v>39657</v>
      </c>
      <c r="QL209">
        <v>1</v>
      </c>
      <c r="QM209">
        <v>0</v>
      </c>
      <c r="QN209" t="s">
        <v>212</v>
      </c>
      <c r="QO209">
        <v>2008</v>
      </c>
      <c r="QP209">
        <v>50</v>
      </c>
      <c r="RV209">
        <f t="shared" si="5"/>
        <v>6</v>
      </c>
      <c r="RY209">
        <f t="shared" si="4"/>
        <v>5</v>
      </c>
    </row>
    <row r="210" spans="1:493" x14ac:dyDescent="0.3">
      <c r="A210">
        <v>71194</v>
      </c>
      <c r="B210">
        <v>273</v>
      </c>
      <c r="C210" t="s">
        <v>6793</v>
      </c>
      <c r="D210" t="s">
        <v>6793</v>
      </c>
      <c r="I210" t="s">
        <v>6793</v>
      </c>
      <c r="J210" t="s">
        <v>7516</v>
      </c>
      <c r="K210" t="s">
        <v>7515</v>
      </c>
      <c r="L210" t="s">
        <v>7515</v>
      </c>
      <c r="M210" t="s">
        <v>7515</v>
      </c>
      <c r="N210" t="s">
        <v>7515</v>
      </c>
      <c r="O210" t="s">
        <v>7515</v>
      </c>
      <c r="P210" t="s">
        <v>7515</v>
      </c>
      <c r="Q210" t="s">
        <v>7515</v>
      </c>
      <c r="R210" t="s">
        <v>7515</v>
      </c>
      <c r="S210" t="s">
        <v>7515</v>
      </c>
      <c r="T210" t="s">
        <v>7515</v>
      </c>
      <c r="U210" t="s">
        <v>7515</v>
      </c>
      <c r="V210" t="s">
        <v>7515</v>
      </c>
      <c r="W210" t="s">
        <v>7515</v>
      </c>
      <c r="X210" t="s">
        <v>7515</v>
      </c>
      <c r="Y210" t="s">
        <v>7515</v>
      </c>
      <c r="Z210" t="s">
        <v>7515</v>
      </c>
      <c r="AA210" t="s">
        <v>7515</v>
      </c>
      <c r="AB210" t="s">
        <v>7515</v>
      </c>
      <c r="AC210" t="s">
        <v>7517</v>
      </c>
      <c r="AF210">
        <v>0</v>
      </c>
      <c r="AG210">
        <v>5</v>
      </c>
      <c r="AH210" t="s">
        <v>6845</v>
      </c>
      <c r="AK210" t="s">
        <v>6993</v>
      </c>
      <c r="AL210" t="s">
        <v>6794</v>
      </c>
      <c r="AM210" t="s">
        <v>6794</v>
      </c>
      <c r="AN210" t="s">
        <v>7680</v>
      </c>
      <c r="AO210">
        <v>0</v>
      </c>
      <c r="AP210">
        <v>20</v>
      </c>
      <c r="AQ210" t="s">
        <v>7568</v>
      </c>
      <c r="AT210" t="s">
        <v>6813</v>
      </c>
      <c r="AU210" t="s">
        <v>7531</v>
      </c>
      <c r="AV210" t="s">
        <v>6991</v>
      </c>
      <c r="AX210" t="s">
        <v>6794</v>
      </c>
      <c r="AY210" t="s">
        <v>6794</v>
      </c>
      <c r="AZ210" t="s">
        <v>6794</v>
      </c>
      <c r="BA210" t="s">
        <v>6794</v>
      </c>
      <c r="BC210" t="s">
        <v>6794</v>
      </c>
      <c r="BD210" t="s">
        <v>6794</v>
      </c>
      <c r="BE210" t="s">
        <v>6794</v>
      </c>
      <c r="BF210" t="s">
        <v>6793</v>
      </c>
      <c r="BG210" t="s">
        <v>6794</v>
      </c>
      <c r="BH210" t="s">
        <v>6794</v>
      </c>
      <c r="BI210" t="s">
        <v>7024</v>
      </c>
      <c r="BJ210" t="s">
        <v>7021</v>
      </c>
      <c r="BK210" t="s">
        <v>6794</v>
      </c>
      <c r="BM210">
        <v>50</v>
      </c>
      <c r="BN210">
        <v>10</v>
      </c>
      <c r="BO210" t="s">
        <v>7519</v>
      </c>
      <c r="BP210" t="s">
        <v>7571</v>
      </c>
      <c r="BQ210" t="s">
        <v>7559</v>
      </c>
      <c r="BR210" t="s">
        <v>7594</v>
      </c>
      <c r="BS210" t="s">
        <v>7515</v>
      </c>
      <c r="BT210" t="s">
        <v>7516</v>
      </c>
      <c r="BU210" t="s">
        <v>7515</v>
      </c>
      <c r="BV210" t="s">
        <v>7515</v>
      </c>
      <c r="BW210" t="s">
        <v>7515</v>
      </c>
      <c r="BX210" t="s">
        <v>7515</v>
      </c>
      <c r="BY210" t="s">
        <v>7515</v>
      </c>
      <c r="BZ210" t="s">
        <v>7515</v>
      </c>
      <c r="CA210" t="s">
        <v>7515</v>
      </c>
      <c r="CB210" t="s">
        <v>7516</v>
      </c>
      <c r="CC210" t="s">
        <v>7515</v>
      </c>
      <c r="CD210" t="s">
        <v>7515</v>
      </c>
      <c r="CE210" t="s">
        <v>6794</v>
      </c>
      <c r="CI210" t="s">
        <v>6793</v>
      </c>
      <c r="CJ210" t="s">
        <v>6793</v>
      </c>
      <c r="CK210" t="s">
        <v>6794</v>
      </c>
      <c r="CL210" t="s">
        <v>6793</v>
      </c>
      <c r="CM210" t="s">
        <v>6794</v>
      </c>
      <c r="CN210" t="s">
        <v>6793</v>
      </c>
      <c r="CO210" t="s">
        <v>6794</v>
      </c>
      <c r="CP210" t="s">
        <v>6793</v>
      </c>
      <c r="CQ210" t="s">
        <v>6794</v>
      </c>
      <c r="CR210" t="s">
        <v>7520</v>
      </c>
      <c r="CS210" t="s">
        <v>7521</v>
      </c>
      <c r="CT210" t="s">
        <v>7522</v>
      </c>
      <c r="CU210" t="s">
        <v>6793</v>
      </c>
      <c r="CV210">
        <v>2</v>
      </c>
      <c r="CW210">
        <v>4</v>
      </c>
      <c r="CX210">
        <v>4</v>
      </c>
      <c r="CY210" t="s">
        <v>6794</v>
      </c>
      <c r="EC210">
        <v>2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2</v>
      </c>
      <c r="EK210">
        <v>0</v>
      </c>
      <c r="EL210" t="s">
        <v>6794</v>
      </c>
      <c r="EV210" t="s">
        <v>6794</v>
      </c>
      <c r="PS210" t="s">
        <v>7526</v>
      </c>
      <c r="PT210" t="s">
        <v>7526</v>
      </c>
      <c r="PU210" t="s">
        <v>7526</v>
      </c>
      <c r="PV210" t="s">
        <v>7527</v>
      </c>
      <c r="PW210" t="s">
        <v>7515</v>
      </c>
      <c r="PX210" t="s">
        <v>7515</v>
      </c>
      <c r="PY210" t="s">
        <v>7515</v>
      </c>
      <c r="PZ210" t="s">
        <v>7515</v>
      </c>
      <c r="QA210" t="s">
        <v>7515</v>
      </c>
      <c r="QB210" t="s">
        <v>7515</v>
      </c>
      <c r="QC210" t="s">
        <v>7516</v>
      </c>
      <c r="QD210" t="s">
        <v>7528</v>
      </c>
      <c r="QE210" t="s">
        <v>7539</v>
      </c>
      <c r="QF210" t="s">
        <v>7528</v>
      </c>
      <c r="QG210" t="s">
        <v>7681</v>
      </c>
      <c r="QH210">
        <v>2008</v>
      </c>
      <c r="QI210">
        <v>8</v>
      </c>
      <c r="QJ210">
        <v>1</v>
      </c>
      <c r="QK210" s="329">
        <v>39676</v>
      </c>
      <c r="QL210">
        <v>0</v>
      </c>
      <c r="QM210">
        <v>1</v>
      </c>
      <c r="QN210" t="s">
        <v>212</v>
      </c>
      <c r="QO210">
        <v>2008</v>
      </c>
      <c r="QP210">
        <v>50</v>
      </c>
      <c r="RV210">
        <f t="shared" si="5"/>
        <v>2</v>
      </c>
      <c r="RY210">
        <f t="shared" ref="RY210:RY273" si="6">VLOOKUP(BI210,$RZ$2:$SF$15,7,FALSE)</f>
        <v>7</v>
      </c>
    </row>
    <row r="211" spans="1:493" x14ac:dyDescent="0.3">
      <c r="A211">
        <v>71195</v>
      </c>
      <c r="B211">
        <v>276</v>
      </c>
      <c r="C211" t="s">
        <v>6793</v>
      </c>
      <c r="D211" t="s">
        <v>6793</v>
      </c>
      <c r="I211" t="s">
        <v>6793</v>
      </c>
      <c r="J211" t="s">
        <v>7515</v>
      </c>
      <c r="K211" t="s">
        <v>7516</v>
      </c>
      <c r="L211" t="s">
        <v>7515</v>
      </c>
      <c r="M211" t="s">
        <v>7515</v>
      </c>
      <c r="N211" t="s">
        <v>7515</v>
      </c>
      <c r="O211" t="s">
        <v>7515</v>
      </c>
      <c r="P211" t="s">
        <v>7515</v>
      </c>
      <c r="Q211" t="s">
        <v>7515</v>
      </c>
      <c r="R211" t="s">
        <v>7515</v>
      </c>
      <c r="S211" t="s">
        <v>7515</v>
      </c>
      <c r="T211" t="s">
        <v>7515</v>
      </c>
      <c r="U211" t="s">
        <v>7515</v>
      </c>
      <c r="V211" t="s">
        <v>7515</v>
      </c>
      <c r="W211" t="s">
        <v>7515</v>
      </c>
      <c r="X211" t="s">
        <v>7515</v>
      </c>
      <c r="Y211" t="s">
        <v>7516</v>
      </c>
      <c r="Z211" t="s">
        <v>7516</v>
      </c>
      <c r="AA211" t="s">
        <v>7515</v>
      </c>
      <c r="AB211" t="s">
        <v>7515</v>
      </c>
      <c r="AC211" t="s">
        <v>6796</v>
      </c>
      <c r="AK211" t="s">
        <v>6985</v>
      </c>
      <c r="AL211" t="s">
        <v>6793</v>
      </c>
      <c r="AM211" t="s">
        <v>6793</v>
      </c>
      <c r="AN211" t="s">
        <v>7680</v>
      </c>
      <c r="AO211">
        <v>0</v>
      </c>
      <c r="AP211">
        <v>10</v>
      </c>
      <c r="AQ211" t="s">
        <v>6988</v>
      </c>
      <c r="AR211" t="s">
        <v>6793</v>
      </c>
      <c r="AS211" t="s">
        <v>6794</v>
      </c>
      <c r="AT211" t="s">
        <v>6813</v>
      </c>
      <c r="AU211" t="s">
        <v>7531</v>
      </c>
      <c r="AV211" t="s">
        <v>6991</v>
      </c>
      <c r="AX211" t="s">
        <v>6794</v>
      </c>
      <c r="AY211" t="s">
        <v>6794</v>
      </c>
      <c r="AZ211" t="s">
        <v>6793</v>
      </c>
      <c r="BA211" t="s">
        <v>6793</v>
      </c>
      <c r="BB211" t="s">
        <v>6793</v>
      </c>
      <c r="BC211" t="s">
        <v>6794</v>
      </c>
      <c r="BD211" t="s">
        <v>6794</v>
      </c>
      <c r="BE211" t="s">
        <v>6794</v>
      </c>
      <c r="BF211" t="s">
        <v>6794</v>
      </c>
      <c r="BG211" t="s">
        <v>6794</v>
      </c>
      <c r="BH211" t="s">
        <v>6794</v>
      </c>
      <c r="BI211" t="s">
        <v>7024</v>
      </c>
      <c r="BJ211" t="s">
        <v>7021</v>
      </c>
      <c r="BK211" t="s">
        <v>6794</v>
      </c>
      <c r="BM211" t="s">
        <v>7547</v>
      </c>
      <c r="BN211" t="s">
        <v>7532</v>
      </c>
      <c r="BO211" t="s">
        <v>7519</v>
      </c>
      <c r="BP211" t="s">
        <v>6</v>
      </c>
      <c r="BQ211" t="s">
        <v>7559</v>
      </c>
      <c r="BR211" t="s">
        <v>7561</v>
      </c>
      <c r="BS211" t="s">
        <v>7516</v>
      </c>
      <c r="BT211" t="s">
        <v>7515</v>
      </c>
      <c r="BU211" t="s">
        <v>7515</v>
      </c>
      <c r="BV211" t="s">
        <v>7515</v>
      </c>
      <c r="BW211" t="s">
        <v>7515</v>
      </c>
      <c r="BX211" t="s">
        <v>7515</v>
      </c>
      <c r="BY211" t="s">
        <v>7515</v>
      </c>
      <c r="BZ211" t="s">
        <v>7515</v>
      </c>
      <c r="CA211" t="s">
        <v>7515</v>
      </c>
      <c r="CB211" t="s">
        <v>7515</v>
      </c>
      <c r="CC211" t="s">
        <v>7515</v>
      </c>
      <c r="CD211" t="s">
        <v>7515</v>
      </c>
      <c r="CE211" t="s">
        <v>6966</v>
      </c>
      <c r="CI211" t="s">
        <v>6793</v>
      </c>
      <c r="CJ211" t="s">
        <v>6793</v>
      </c>
      <c r="CK211" t="s">
        <v>6794</v>
      </c>
      <c r="CL211" t="s">
        <v>6793</v>
      </c>
      <c r="CM211" t="s">
        <v>6793</v>
      </c>
      <c r="CN211" t="s">
        <v>6794</v>
      </c>
      <c r="CO211" t="s">
        <v>6794</v>
      </c>
      <c r="CP211" t="s">
        <v>6793</v>
      </c>
      <c r="CQ211" t="s">
        <v>6794</v>
      </c>
      <c r="CR211" t="s">
        <v>7520</v>
      </c>
      <c r="CS211" t="s">
        <v>7521</v>
      </c>
      <c r="CT211" t="s">
        <v>7522</v>
      </c>
      <c r="CU211" t="s">
        <v>6793</v>
      </c>
      <c r="CV211">
        <v>2</v>
      </c>
      <c r="CW211">
        <v>3</v>
      </c>
      <c r="CX211">
        <v>3</v>
      </c>
      <c r="CY211" t="s">
        <v>6793</v>
      </c>
      <c r="CZ211">
        <v>1</v>
      </c>
      <c r="DA211" t="s">
        <v>7680</v>
      </c>
      <c r="DB211">
        <v>12</v>
      </c>
      <c r="DC211">
        <v>2007</v>
      </c>
      <c r="DD211" t="s">
        <v>7557</v>
      </c>
      <c r="DE211" t="s">
        <v>31</v>
      </c>
      <c r="EC211">
        <v>1</v>
      </c>
      <c r="ED211" t="s">
        <v>7523</v>
      </c>
      <c r="EL211" t="s">
        <v>6794</v>
      </c>
      <c r="EV211" t="s">
        <v>6793</v>
      </c>
      <c r="IR211" t="s">
        <v>7524</v>
      </c>
      <c r="IS211" t="s">
        <v>7680</v>
      </c>
      <c r="IT211">
        <v>7</v>
      </c>
      <c r="IU211">
        <v>2007</v>
      </c>
      <c r="IY211" t="s">
        <v>6794</v>
      </c>
      <c r="IZ211" t="s">
        <v>6793</v>
      </c>
      <c r="JA211" t="s">
        <v>7524</v>
      </c>
      <c r="JB211" t="s">
        <v>7680</v>
      </c>
      <c r="JC211">
        <v>7</v>
      </c>
      <c r="JD211">
        <v>2007</v>
      </c>
      <c r="JF211" t="s">
        <v>7526</v>
      </c>
      <c r="JG211" t="s">
        <v>7526</v>
      </c>
      <c r="JH211" t="s">
        <v>6794</v>
      </c>
      <c r="JI211" t="s">
        <v>6793</v>
      </c>
      <c r="JJ211" t="s">
        <v>7524</v>
      </c>
      <c r="JK211" t="s">
        <v>7680</v>
      </c>
      <c r="JL211">
        <v>9</v>
      </c>
      <c r="JM211">
        <v>2006</v>
      </c>
      <c r="JO211" t="s">
        <v>7526</v>
      </c>
      <c r="JP211" t="s">
        <v>7526</v>
      </c>
      <c r="JQ211" t="s">
        <v>6794</v>
      </c>
      <c r="JR211" t="s">
        <v>6793</v>
      </c>
      <c r="LC211" t="s">
        <v>7524</v>
      </c>
      <c r="LD211" t="s">
        <v>7680</v>
      </c>
      <c r="LE211">
        <v>2</v>
      </c>
      <c r="LF211">
        <v>2008</v>
      </c>
      <c r="LH211" t="s">
        <v>7526</v>
      </c>
      <c r="LI211" t="s">
        <v>7526</v>
      </c>
      <c r="LJ211" t="s">
        <v>6794</v>
      </c>
      <c r="LK211" t="s">
        <v>6793</v>
      </c>
      <c r="LL211" t="s">
        <v>7524</v>
      </c>
      <c r="LM211" t="s">
        <v>7680</v>
      </c>
      <c r="LN211">
        <v>2</v>
      </c>
      <c r="LO211">
        <v>2008</v>
      </c>
      <c r="LS211" t="s">
        <v>6794</v>
      </c>
      <c r="LT211" t="s">
        <v>6793</v>
      </c>
      <c r="PG211">
        <v>0</v>
      </c>
      <c r="PH211" t="s">
        <v>7515</v>
      </c>
      <c r="PI211" t="s">
        <v>7515</v>
      </c>
      <c r="PJ211" t="s">
        <v>7515</v>
      </c>
      <c r="PK211" t="s">
        <v>7515</v>
      </c>
      <c r="PL211" t="s">
        <v>7515</v>
      </c>
      <c r="PM211" t="s">
        <v>7515</v>
      </c>
      <c r="PN211" t="s">
        <v>7516</v>
      </c>
      <c r="PO211" t="s">
        <v>7515</v>
      </c>
      <c r="PP211" t="s">
        <v>7515</v>
      </c>
      <c r="PQ211" t="s">
        <v>7515</v>
      </c>
      <c r="PR211" t="s">
        <v>7515</v>
      </c>
      <c r="PS211" t="s">
        <v>7526</v>
      </c>
      <c r="PW211" t="s">
        <v>7516</v>
      </c>
      <c r="PX211" t="s">
        <v>7515</v>
      </c>
      <c r="PY211" t="s">
        <v>7515</v>
      </c>
      <c r="PZ211" t="s">
        <v>7515</v>
      </c>
      <c r="QA211" t="s">
        <v>7515</v>
      </c>
      <c r="QB211" t="s">
        <v>7515</v>
      </c>
      <c r="QC211" t="s">
        <v>7515</v>
      </c>
      <c r="QD211" t="s">
        <v>7528</v>
      </c>
      <c r="QE211" t="s">
        <v>7529</v>
      </c>
      <c r="QF211" t="s">
        <v>7528</v>
      </c>
      <c r="QG211" t="s">
        <v>7681</v>
      </c>
      <c r="QH211">
        <v>2008</v>
      </c>
      <c r="QI211">
        <v>2</v>
      </c>
      <c r="QJ211">
        <v>1</v>
      </c>
      <c r="QK211" s="329">
        <v>39507</v>
      </c>
      <c r="QL211">
        <v>1</v>
      </c>
      <c r="QM211">
        <v>0</v>
      </c>
      <c r="QN211" t="s">
        <v>212</v>
      </c>
      <c r="QO211">
        <v>2008</v>
      </c>
      <c r="QP211">
        <v>50</v>
      </c>
      <c r="QQ211">
        <v>1</v>
      </c>
      <c r="QR211">
        <v>0</v>
      </c>
      <c r="QS211">
        <v>0</v>
      </c>
      <c r="QT211">
        <v>0</v>
      </c>
      <c r="QU211">
        <v>0</v>
      </c>
      <c r="QV211">
        <v>0</v>
      </c>
      <c r="QW211">
        <v>0</v>
      </c>
      <c r="QX211">
        <v>0</v>
      </c>
      <c r="QY211">
        <v>0</v>
      </c>
      <c r="QZ211">
        <v>0</v>
      </c>
      <c r="RA211">
        <v>0</v>
      </c>
      <c r="RB211">
        <v>0</v>
      </c>
      <c r="RC211">
        <v>0</v>
      </c>
      <c r="RD211">
        <v>1</v>
      </c>
      <c r="RE211">
        <v>1</v>
      </c>
      <c r="RF211">
        <v>1</v>
      </c>
      <c r="RG211">
        <v>0</v>
      </c>
      <c r="RH211">
        <v>0</v>
      </c>
      <c r="RI211">
        <v>0</v>
      </c>
      <c r="RJ211">
        <v>0</v>
      </c>
      <c r="RK211">
        <v>1</v>
      </c>
      <c r="RL211">
        <v>1</v>
      </c>
      <c r="RM211">
        <v>0</v>
      </c>
      <c r="RN211">
        <v>0</v>
      </c>
      <c r="RO211">
        <v>0</v>
      </c>
      <c r="RP211">
        <v>0</v>
      </c>
      <c r="RQ211">
        <v>0</v>
      </c>
      <c r="RR211">
        <v>0</v>
      </c>
      <c r="RS211">
        <v>0</v>
      </c>
      <c r="RT211">
        <v>0</v>
      </c>
      <c r="RU211">
        <v>0</v>
      </c>
      <c r="RV211">
        <f t="shared" ref="RV211:RV274" si="7">IF(AP211="Don't Know",-1,IF(AP211&gt;=30,1,IF(AP211&gt;=20,2,IF(AP211&gt;=15,3,IF(AP211&gt;=10,4,IF(AP211&gt;=5,5,IF(AP211&gt;0,6,0)))))))</f>
        <v>4</v>
      </c>
      <c r="RY211">
        <f t="shared" si="6"/>
        <v>7</v>
      </c>
    </row>
    <row r="212" spans="1:493" x14ac:dyDescent="0.3">
      <c r="A212">
        <v>71196</v>
      </c>
      <c r="B212">
        <v>277</v>
      </c>
      <c r="C212" t="s">
        <v>6793</v>
      </c>
      <c r="D212" t="s">
        <v>6793</v>
      </c>
      <c r="I212" t="s">
        <v>6793</v>
      </c>
      <c r="J212" t="s">
        <v>7515</v>
      </c>
      <c r="K212" t="s">
        <v>7516</v>
      </c>
      <c r="L212" t="s">
        <v>7515</v>
      </c>
      <c r="M212" t="s">
        <v>7515</v>
      </c>
      <c r="N212" t="s">
        <v>7515</v>
      </c>
      <c r="O212" t="s">
        <v>7515</v>
      </c>
      <c r="P212" t="s">
        <v>7515</v>
      </c>
      <c r="Q212" t="s">
        <v>7515</v>
      </c>
      <c r="R212" t="s">
        <v>7515</v>
      </c>
      <c r="S212" t="s">
        <v>7515</v>
      </c>
      <c r="T212" t="s">
        <v>7515</v>
      </c>
      <c r="U212" t="s">
        <v>7515</v>
      </c>
      <c r="V212" t="s">
        <v>7515</v>
      </c>
      <c r="W212" t="s">
        <v>7515</v>
      </c>
      <c r="X212" t="s">
        <v>7515</v>
      </c>
      <c r="Y212" t="s">
        <v>7515</v>
      </c>
      <c r="Z212" t="s">
        <v>7516</v>
      </c>
      <c r="AA212" t="s">
        <v>7515</v>
      </c>
      <c r="AB212" t="s">
        <v>7515</v>
      </c>
      <c r="AC212" t="s">
        <v>6796</v>
      </c>
      <c r="AK212" t="s">
        <v>6985</v>
      </c>
      <c r="AL212" t="s">
        <v>6793</v>
      </c>
      <c r="AM212" t="s">
        <v>6793</v>
      </c>
      <c r="AN212" t="s">
        <v>7680</v>
      </c>
      <c r="AO212">
        <v>0</v>
      </c>
      <c r="AP212">
        <v>18</v>
      </c>
      <c r="AQ212" t="s">
        <v>6988</v>
      </c>
      <c r="AR212" t="s">
        <v>6793</v>
      </c>
      <c r="AS212" t="s">
        <v>6793</v>
      </c>
      <c r="AT212" t="s">
        <v>6813</v>
      </c>
      <c r="AU212" t="s">
        <v>7531</v>
      </c>
      <c r="AV212" t="s">
        <v>6991</v>
      </c>
      <c r="AX212" t="s">
        <v>6794</v>
      </c>
      <c r="AY212" t="s">
        <v>6794</v>
      </c>
      <c r="AZ212" t="s">
        <v>6793</v>
      </c>
      <c r="BA212" t="s">
        <v>6793</v>
      </c>
      <c r="BB212" t="s">
        <v>6793</v>
      </c>
      <c r="BC212" t="s">
        <v>6793</v>
      </c>
      <c r="BD212" t="s">
        <v>6793</v>
      </c>
      <c r="BE212" t="s">
        <v>6794</v>
      </c>
      <c r="BF212" t="s">
        <v>6794</v>
      </c>
      <c r="BG212" t="s">
        <v>6794</v>
      </c>
      <c r="BH212" t="s">
        <v>6794</v>
      </c>
      <c r="BI212" t="s">
        <v>7028</v>
      </c>
      <c r="BJ212" t="s">
        <v>7024</v>
      </c>
      <c r="BK212" t="s">
        <v>6794</v>
      </c>
      <c r="BM212" t="s">
        <v>31</v>
      </c>
      <c r="BN212">
        <v>35</v>
      </c>
      <c r="BO212" t="s">
        <v>7519</v>
      </c>
      <c r="BP212" t="s">
        <v>6</v>
      </c>
      <c r="BQ212" t="s">
        <v>7559</v>
      </c>
      <c r="BR212" t="s">
        <v>7543</v>
      </c>
      <c r="BS212" t="s">
        <v>7515</v>
      </c>
      <c r="BT212" t="s">
        <v>7515</v>
      </c>
      <c r="BU212" t="s">
        <v>7515</v>
      </c>
      <c r="BV212" t="s">
        <v>7516</v>
      </c>
      <c r="BW212" t="s">
        <v>7515</v>
      </c>
      <c r="BX212" t="s">
        <v>7515</v>
      </c>
      <c r="BY212" t="s">
        <v>7515</v>
      </c>
      <c r="BZ212" t="s">
        <v>7516</v>
      </c>
      <c r="CA212" t="s">
        <v>7515</v>
      </c>
      <c r="CB212" t="s">
        <v>7515</v>
      </c>
      <c r="CC212" t="s">
        <v>7515</v>
      </c>
      <c r="CD212" t="s">
        <v>7515</v>
      </c>
      <c r="CE212" t="s">
        <v>6793</v>
      </c>
      <c r="CI212" t="s">
        <v>6793</v>
      </c>
      <c r="CJ212" t="s">
        <v>6793</v>
      </c>
      <c r="CK212" t="s">
        <v>6794</v>
      </c>
      <c r="CL212" t="s">
        <v>6793</v>
      </c>
      <c r="CM212" t="s">
        <v>6793</v>
      </c>
      <c r="CN212" t="s">
        <v>6793</v>
      </c>
      <c r="CO212" t="s">
        <v>6794</v>
      </c>
      <c r="CP212" t="s">
        <v>6793</v>
      </c>
      <c r="CQ212" t="s">
        <v>6793</v>
      </c>
      <c r="CR212" t="s">
        <v>7545</v>
      </c>
      <c r="CS212" t="s">
        <v>7521</v>
      </c>
      <c r="CT212" t="s">
        <v>7602</v>
      </c>
      <c r="CU212" t="s">
        <v>6793</v>
      </c>
      <c r="CV212">
        <v>2</v>
      </c>
      <c r="CW212">
        <v>2</v>
      </c>
      <c r="CX212">
        <v>2</v>
      </c>
      <c r="CY212" t="s">
        <v>6794</v>
      </c>
      <c r="EC212">
        <v>3</v>
      </c>
      <c r="EE212">
        <v>1</v>
      </c>
      <c r="EF212">
        <v>0</v>
      </c>
      <c r="EG212">
        <v>0</v>
      </c>
      <c r="EH212">
        <v>1</v>
      </c>
      <c r="EI212">
        <v>1</v>
      </c>
      <c r="EJ212">
        <v>0</v>
      </c>
      <c r="EK212">
        <v>0</v>
      </c>
      <c r="EL212" t="s">
        <v>6794</v>
      </c>
      <c r="EV212" t="s">
        <v>6794</v>
      </c>
      <c r="PS212" t="s">
        <v>7526</v>
      </c>
      <c r="PT212" t="s">
        <v>7526</v>
      </c>
      <c r="PU212" t="s">
        <v>7526</v>
      </c>
      <c r="PV212" t="s">
        <v>7526</v>
      </c>
      <c r="PW212" t="s">
        <v>7516</v>
      </c>
      <c r="PX212" t="s">
        <v>7515</v>
      </c>
      <c r="PY212" t="s">
        <v>7515</v>
      </c>
      <c r="PZ212" t="s">
        <v>7515</v>
      </c>
      <c r="QA212" t="s">
        <v>7515</v>
      </c>
      <c r="QB212" t="s">
        <v>7515</v>
      </c>
      <c r="QC212" t="s">
        <v>7515</v>
      </c>
      <c r="QD212" t="s">
        <v>7528</v>
      </c>
      <c r="QE212" t="s">
        <v>7539</v>
      </c>
      <c r="QF212" t="s">
        <v>7528</v>
      </c>
      <c r="QG212" t="s">
        <v>7681</v>
      </c>
      <c r="QH212">
        <v>2008</v>
      </c>
      <c r="QI212">
        <v>9</v>
      </c>
      <c r="QJ212">
        <v>1</v>
      </c>
      <c r="QK212" s="329">
        <v>39699</v>
      </c>
      <c r="QL212">
        <v>1</v>
      </c>
      <c r="QM212">
        <v>0</v>
      </c>
      <c r="QN212" t="s">
        <v>212</v>
      </c>
      <c r="QO212">
        <v>2008</v>
      </c>
      <c r="QP212">
        <v>50</v>
      </c>
      <c r="RV212">
        <f t="shared" si="7"/>
        <v>3</v>
      </c>
      <c r="RY212">
        <f t="shared" si="6"/>
        <v>2</v>
      </c>
    </row>
    <row r="213" spans="1:493" x14ac:dyDescent="0.3">
      <c r="A213">
        <v>71197</v>
      </c>
      <c r="B213">
        <v>278</v>
      </c>
      <c r="C213" t="s">
        <v>6793</v>
      </c>
      <c r="D213" t="s">
        <v>6793</v>
      </c>
      <c r="I213" t="s">
        <v>6793</v>
      </c>
      <c r="J213" t="s">
        <v>7515</v>
      </c>
      <c r="K213" t="s">
        <v>7516</v>
      </c>
      <c r="L213" t="s">
        <v>7515</v>
      </c>
      <c r="M213" t="s">
        <v>7515</v>
      </c>
      <c r="N213" t="s">
        <v>7515</v>
      </c>
      <c r="O213" t="s">
        <v>7515</v>
      </c>
      <c r="P213" t="s">
        <v>7515</v>
      </c>
      <c r="Q213" t="s">
        <v>7515</v>
      </c>
      <c r="R213" t="s">
        <v>7515</v>
      </c>
      <c r="S213" t="s">
        <v>7515</v>
      </c>
      <c r="T213" t="s">
        <v>7515</v>
      </c>
      <c r="U213" t="s">
        <v>7515</v>
      </c>
      <c r="V213" t="s">
        <v>7515</v>
      </c>
      <c r="W213" t="s">
        <v>7515</v>
      </c>
      <c r="X213" t="s">
        <v>7515</v>
      </c>
      <c r="Y213" t="s">
        <v>7515</v>
      </c>
      <c r="Z213" t="s">
        <v>7515</v>
      </c>
      <c r="AA213" t="s">
        <v>7515</v>
      </c>
      <c r="AB213" t="s">
        <v>7515</v>
      </c>
      <c r="AC213" t="s">
        <v>6796</v>
      </c>
      <c r="AK213" t="s">
        <v>6985</v>
      </c>
      <c r="AL213" t="s">
        <v>6793</v>
      </c>
      <c r="AM213" t="s">
        <v>6793</v>
      </c>
      <c r="AN213" t="s">
        <v>7680</v>
      </c>
      <c r="AO213">
        <v>0</v>
      </c>
      <c r="AP213">
        <v>8</v>
      </c>
      <c r="AQ213" t="s">
        <v>6988</v>
      </c>
      <c r="AR213" t="s">
        <v>6793</v>
      </c>
      <c r="AS213" t="s">
        <v>6793</v>
      </c>
      <c r="AT213" t="s">
        <v>6813</v>
      </c>
      <c r="AU213" t="s">
        <v>7531</v>
      </c>
      <c r="AV213" t="s">
        <v>6991</v>
      </c>
      <c r="AX213" t="s">
        <v>6794</v>
      </c>
      <c r="AY213" t="s">
        <v>6794</v>
      </c>
      <c r="AZ213" t="s">
        <v>6793</v>
      </c>
      <c r="BA213" t="s">
        <v>6793</v>
      </c>
      <c r="BB213" t="s">
        <v>6793</v>
      </c>
      <c r="BC213" t="s">
        <v>6793</v>
      </c>
      <c r="BD213" t="s">
        <v>6794</v>
      </c>
      <c r="BE213" t="s">
        <v>6793</v>
      </c>
      <c r="BF213" t="s">
        <v>6794</v>
      </c>
      <c r="BG213" t="s">
        <v>6794</v>
      </c>
      <c r="BH213" t="s">
        <v>6794</v>
      </c>
      <c r="BI213" t="s">
        <v>7024</v>
      </c>
      <c r="BJ213" t="s">
        <v>7029</v>
      </c>
      <c r="BK213" t="s">
        <v>6794</v>
      </c>
      <c r="BM213">
        <v>75</v>
      </c>
      <c r="BN213">
        <v>50</v>
      </c>
      <c r="BO213" t="s">
        <v>7533</v>
      </c>
      <c r="BP213" t="s">
        <v>7604</v>
      </c>
      <c r="BQ213" t="s">
        <v>7024</v>
      </c>
      <c r="BR213" t="s">
        <v>7543</v>
      </c>
      <c r="BS213" t="s">
        <v>7516</v>
      </c>
      <c r="BT213" t="s">
        <v>7515</v>
      </c>
      <c r="BU213" t="s">
        <v>7515</v>
      </c>
      <c r="BV213" t="s">
        <v>7515</v>
      </c>
      <c r="BW213" t="s">
        <v>7515</v>
      </c>
      <c r="BX213" t="s">
        <v>7515</v>
      </c>
      <c r="BY213" t="s">
        <v>7515</v>
      </c>
      <c r="BZ213" t="s">
        <v>7515</v>
      </c>
      <c r="CA213" t="s">
        <v>7515</v>
      </c>
      <c r="CB213" t="s">
        <v>7515</v>
      </c>
      <c r="CC213" t="s">
        <v>7515</v>
      </c>
      <c r="CD213" t="s">
        <v>7515</v>
      </c>
      <c r="CE213" t="s">
        <v>6794</v>
      </c>
      <c r="CI213" t="s">
        <v>6793</v>
      </c>
      <c r="CJ213" t="s">
        <v>6793</v>
      </c>
      <c r="CK213" t="s">
        <v>6794</v>
      </c>
      <c r="CL213" t="s">
        <v>6793</v>
      </c>
      <c r="CM213" t="s">
        <v>6793</v>
      </c>
      <c r="CN213" t="s">
        <v>6794</v>
      </c>
      <c r="CO213" t="s">
        <v>6794</v>
      </c>
      <c r="CP213" t="s">
        <v>6793</v>
      </c>
      <c r="CQ213" t="s">
        <v>6794</v>
      </c>
      <c r="CR213" t="s">
        <v>7520</v>
      </c>
      <c r="CS213" t="s">
        <v>7521</v>
      </c>
      <c r="CT213" t="s">
        <v>7587</v>
      </c>
      <c r="CU213" t="s">
        <v>6793</v>
      </c>
      <c r="CV213">
        <v>3</v>
      </c>
      <c r="CW213">
        <v>3</v>
      </c>
      <c r="CX213">
        <v>4</v>
      </c>
      <c r="CY213" t="s">
        <v>6794</v>
      </c>
      <c r="EC213">
        <v>5</v>
      </c>
      <c r="EE213">
        <v>3</v>
      </c>
      <c r="EF213">
        <v>0</v>
      </c>
      <c r="EG213">
        <v>0</v>
      </c>
      <c r="EH213">
        <v>2</v>
      </c>
      <c r="EI213">
        <v>0</v>
      </c>
      <c r="EJ213">
        <v>0</v>
      </c>
      <c r="EK213">
        <v>0</v>
      </c>
      <c r="EL213" t="s">
        <v>6794</v>
      </c>
      <c r="EV213" t="s">
        <v>6793</v>
      </c>
      <c r="LL213" t="s">
        <v>7524</v>
      </c>
      <c r="LM213" t="s">
        <v>6</v>
      </c>
      <c r="LP213" t="s">
        <v>7578</v>
      </c>
      <c r="LS213" t="s">
        <v>6794</v>
      </c>
      <c r="LT213" t="s">
        <v>6793</v>
      </c>
      <c r="PS213" t="s">
        <v>7526</v>
      </c>
      <c r="PT213" t="s">
        <v>7526</v>
      </c>
      <c r="PU213" t="s">
        <v>7527</v>
      </c>
      <c r="PV213" t="s">
        <v>7527</v>
      </c>
      <c r="PW213" t="s">
        <v>7516</v>
      </c>
      <c r="PX213" t="s">
        <v>7515</v>
      </c>
      <c r="PY213" t="s">
        <v>7515</v>
      </c>
      <c r="PZ213" t="s">
        <v>7515</v>
      </c>
      <c r="QA213" t="s">
        <v>7515</v>
      </c>
      <c r="QB213" t="s">
        <v>7515</v>
      </c>
      <c r="QC213" t="s">
        <v>7515</v>
      </c>
      <c r="QD213" t="s">
        <v>7528</v>
      </c>
      <c r="QE213" t="s">
        <v>7539</v>
      </c>
      <c r="QF213" t="s">
        <v>7528</v>
      </c>
      <c r="QG213" t="s">
        <v>7681</v>
      </c>
      <c r="QH213">
        <v>2008</v>
      </c>
      <c r="QI213">
        <v>5</v>
      </c>
      <c r="QJ213">
        <v>1</v>
      </c>
      <c r="QK213" s="329">
        <v>39574</v>
      </c>
      <c r="QL213">
        <v>1</v>
      </c>
      <c r="QM213">
        <v>0</v>
      </c>
      <c r="QN213" t="s">
        <v>194</v>
      </c>
      <c r="QO213">
        <v>0</v>
      </c>
      <c r="QP213">
        <v>78</v>
      </c>
      <c r="QQ213">
        <v>0</v>
      </c>
      <c r="QR213">
        <v>0</v>
      </c>
      <c r="QS213">
        <v>0</v>
      </c>
      <c r="QT213">
        <v>0</v>
      </c>
      <c r="QU213">
        <v>0</v>
      </c>
      <c r="QV213">
        <v>0</v>
      </c>
      <c r="QW213">
        <v>0</v>
      </c>
      <c r="QX213">
        <v>0</v>
      </c>
      <c r="QY213">
        <v>0</v>
      </c>
      <c r="QZ213">
        <v>0</v>
      </c>
      <c r="RA213">
        <v>0</v>
      </c>
      <c r="RB213">
        <v>0</v>
      </c>
      <c r="RC213">
        <v>0</v>
      </c>
      <c r="RD213">
        <v>0</v>
      </c>
      <c r="RE213">
        <v>0</v>
      </c>
      <c r="RF213">
        <v>0</v>
      </c>
      <c r="RG213">
        <v>0</v>
      </c>
      <c r="RH213">
        <v>0</v>
      </c>
      <c r="RI213">
        <v>0</v>
      </c>
      <c r="RJ213">
        <v>0</v>
      </c>
      <c r="RK213">
        <v>0</v>
      </c>
      <c r="RL213">
        <v>1</v>
      </c>
      <c r="RM213">
        <v>0</v>
      </c>
      <c r="RN213">
        <v>0</v>
      </c>
      <c r="RO213">
        <v>0</v>
      </c>
      <c r="RP213">
        <v>0</v>
      </c>
      <c r="RQ213">
        <v>0</v>
      </c>
      <c r="RR213">
        <v>0</v>
      </c>
      <c r="RS213">
        <v>0</v>
      </c>
      <c r="RT213">
        <v>0</v>
      </c>
      <c r="RU213">
        <v>0</v>
      </c>
      <c r="RV213">
        <f t="shared" si="7"/>
        <v>5</v>
      </c>
      <c r="RY213">
        <f t="shared" si="6"/>
        <v>7</v>
      </c>
    </row>
    <row r="214" spans="1:493" x14ac:dyDescent="0.3">
      <c r="A214">
        <v>71198</v>
      </c>
      <c r="B214">
        <v>280</v>
      </c>
      <c r="C214" t="s">
        <v>6793</v>
      </c>
      <c r="D214" t="s">
        <v>6793</v>
      </c>
      <c r="I214" t="s">
        <v>6793</v>
      </c>
      <c r="J214" t="s">
        <v>7515</v>
      </c>
      <c r="K214" t="s">
        <v>7515</v>
      </c>
      <c r="L214" t="s">
        <v>7515</v>
      </c>
      <c r="M214" t="s">
        <v>7515</v>
      </c>
      <c r="N214" t="s">
        <v>7515</v>
      </c>
      <c r="O214" t="s">
        <v>7515</v>
      </c>
      <c r="P214" t="s">
        <v>7515</v>
      </c>
      <c r="Q214" t="s">
        <v>7515</v>
      </c>
      <c r="R214" t="s">
        <v>7515</v>
      </c>
      <c r="S214" t="s">
        <v>7515</v>
      </c>
      <c r="T214" t="s">
        <v>7515</v>
      </c>
      <c r="U214" t="s">
        <v>7515</v>
      </c>
      <c r="V214" t="s">
        <v>7515</v>
      </c>
      <c r="W214" t="s">
        <v>7515</v>
      </c>
      <c r="X214" t="s">
        <v>7515</v>
      </c>
      <c r="Y214" t="s">
        <v>7516</v>
      </c>
      <c r="Z214" t="s">
        <v>7515</v>
      </c>
      <c r="AA214" t="s">
        <v>7515</v>
      </c>
      <c r="AB214" t="s">
        <v>7515</v>
      </c>
      <c r="AC214" t="s">
        <v>6796</v>
      </c>
      <c r="AK214" t="s">
        <v>6985</v>
      </c>
      <c r="AL214" t="s">
        <v>6793</v>
      </c>
      <c r="AM214" t="s">
        <v>6793</v>
      </c>
      <c r="AN214" t="s">
        <v>6</v>
      </c>
      <c r="AQ214" t="s">
        <v>6992</v>
      </c>
      <c r="AR214" t="s">
        <v>6794</v>
      </c>
      <c r="AS214" t="s">
        <v>6793</v>
      </c>
      <c r="AT214" t="s">
        <v>6813</v>
      </c>
      <c r="AU214" t="s">
        <v>7531</v>
      </c>
      <c r="AV214" t="s">
        <v>6991</v>
      </c>
      <c r="AX214" t="s">
        <v>6793</v>
      </c>
      <c r="AY214" t="s">
        <v>6794</v>
      </c>
      <c r="AZ214" t="s">
        <v>6793</v>
      </c>
      <c r="BA214" t="s">
        <v>6794</v>
      </c>
      <c r="BB214" t="s">
        <v>6794</v>
      </c>
      <c r="BC214" t="s">
        <v>6794</v>
      </c>
      <c r="BD214" t="s">
        <v>6794</v>
      </c>
      <c r="BE214" t="s">
        <v>6794</v>
      </c>
      <c r="BF214" t="s">
        <v>6794</v>
      </c>
      <c r="BG214" t="s">
        <v>6794</v>
      </c>
      <c r="BH214" t="s">
        <v>6794</v>
      </c>
      <c r="BI214" t="s">
        <v>7021</v>
      </c>
      <c r="BJ214" t="s">
        <v>7030</v>
      </c>
      <c r="BK214" t="s">
        <v>6794</v>
      </c>
      <c r="BM214">
        <v>50</v>
      </c>
      <c r="BN214" t="s">
        <v>6</v>
      </c>
      <c r="BO214" t="s">
        <v>7533</v>
      </c>
      <c r="BP214" t="s">
        <v>7604</v>
      </c>
      <c r="BQ214" t="s">
        <v>7559</v>
      </c>
      <c r="BR214" t="s">
        <v>7569</v>
      </c>
      <c r="BS214" t="s">
        <v>7516</v>
      </c>
      <c r="BT214" t="s">
        <v>7515</v>
      </c>
      <c r="BU214" t="s">
        <v>7515</v>
      </c>
      <c r="BV214" t="s">
        <v>7515</v>
      </c>
      <c r="BW214" t="s">
        <v>7515</v>
      </c>
      <c r="BX214" t="s">
        <v>7515</v>
      </c>
      <c r="BY214" t="s">
        <v>7515</v>
      </c>
      <c r="BZ214" t="s">
        <v>7515</v>
      </c>
      <c r="CA214" t="s">
        <v>7515</v>
      </c>
      <c r="CB214" t="s">
        <v>7515</v>
      </c>
      <c r="CC214" t="s">
        <v>7515</v>
      </c>
      <c r="CD214" t="s">
        <v>7515</v>
      </c>
      <c r="CE214" t="s">
        <v>6794</v>
      </c>
      <c r="CF214" t="s">
        <v>7563</v>
      </c>
      <c r="CG214" t="s">
        <v>7581</v>
      </c>
      <c r="CH214" t="s">
        <v>7620</v>
      </c>
      <c r="CI214" t="s">
        <v>6793</v>
      </c>
      <c r="CJ214" t="s">
        <v>6793</v>
      </c>
      <c r="CK214" t="s">
        <v>6793</v>
      </c>
      <c r="CL214" t="s">
        <v>6793</v>
      </c>
      <c r="CM214" t="s">
        <v>6793</v>
      </c>
      <c r="CN214" t="s">
        <v>6793</v>
      </c>
      <c r="CO214" t="s">
        <v>6794</v>
      </c>
      <c r="CP214" t="s">
        <v>6793</v>
      </c>
      <c r="CQ214" t="s">
        <v>6794</v>
      </c>
      <c r="CR214" t="s">
        <v>7545</v>
      </c>
      <c r="CS214" t="s">
        <v>7521</v>
      </c>
      <c r="CT214" t="s">
        <v>7522</v>
      </c>
      <c r="CU214" t="s">
        <v>6793</v>
      </c>
      <c r="CV214">
        <v>2</v>
      </c>
      <c r="CW214">
        <v>4</v>
      </c>
      <c r="CX214">
        <v>3</v>
      </c>
      <c r="CY214" t="s">
        <v>6793</v>
      </c>
      <c r="CZ214">
        <v>1</v>
      </c>
      <c r="DA214" t="s">
        <v>7680</v>
      </c>
      <c r="DB214">
        <v>6</v>
      </c>
      <c r="DC214">
        <v>2007</v>
      </c>
      <c r="DD214" t="s">
        <v>7557</v>
      </c>
      <c r="DE214" t="s">
        <v>7680</v>
      </c>
      <c r="DF214">
        <v>8</v>
      </c>
      <c r="DG214">
        <v>2007</v>
      </c>
      <c r="EC214">
        <v>3</v>
      </c>
      <c r="EE214">
        <v>0</v>
      </c>
      <c r="EF214">
        <v>0</v>
      </c>
      <c r="EG214">
        <v>2</v>
      </c>
      <c r="EH214">
        <v>1</v>
      </c>
      <c r="EI214">
        <v>0</v>
      </c>
      <c r="EJ214">
        <v>0</v>
      </c>
      <c r="EK214">
        <v>0</v>
      </c>
      <c r="EL214" t="s">
        <v>6794</v>
      </c>
      <c r="EV214" t="s">
        <v>6794</v>
      </c>
      <c r="PS214" t="s">
        <v>7526</v>
      </c>
      <c r="PT214" t="s">
        <v>7526</v>
      </c>
      <c r="PU214" t="s">
        <v>7526</v>
      </c>
      <c r="PV214" t="s">
        <v>7526</v>
      </c>
      <c r="PW214" t="s">
        <v>7515</v>
      </c>
      <c r="PX214" t="s">
        <v>7515</v>
      </c>
      <c r="PY214" t="s">
        <v>7516</v>
      </c>
      <c r="PZ214" t="s">
        <v>7515</v>
      </c>
      <c r="QA214" t="s">
        <v>7515</v>
      </c>
      <c r="QB214" t="s">
        <v>7515</v>
      </c>
      <c r="QC214" t="s">
        <v>7515</v>
      </c>
      <c r="QD214" t="s">
        <v>7528</v>
      </c>
      <c r="QE214" t="s">
        <v>7539</v>
      </c>
      <c r="QF214" t="s">
        <v>7528</v>
      </c>
      <c r="QG214" t="s">
        <v>7681</v>
      </c>
      <c r="QH214">
        <v>2008</v>
      </c>
      <c r="QI214">
        <v>9</v>
      </c>
      <c r="QJ214">
        <v>1</v>
      </c>
      <c r="QK214" s="329">
        <v>39702</v>
      </c>
      <c r="QL214">
        <v>1</v>
      </c>
      <c r="QM214">
        <v>0</v>
      </c>
      <c r="QN214" t="s">
        <v>212</v>
      </c>
      <c r="QO214">
        <v>2008</v>
      </c>
      <c r="QP214">
        <v>50</v>
      </c>
      <c r="RV214">
        <f t="shared" si="7"/>
        <v>0</v>
      </c>
      <c r="RY214">
        <f t="shared" si="6"/>
        <v>10</v>
      </c>
    </row>
    <row r="215" spans="1:493" x14ac:dyDescent="0.3">
      <c r="A215">
        <v>71199</v>
      </c>
      <c r="B215">
        <v>282</v>
      </c>
      <c r="C215" t="s">
        <v>6793</v>
      </c>
      <c r="D215" t="s">
        <v>6793</v>
      </c>
      <c r="I215" t="s">
        <v>6793</v>
      </c>
      <c r="J215" t="s">
        <v>7515</v>
      </c>
      <c r="K215" t="s">
        <v>7515</v>
      </c>
      <c r="L215" t="s">
        <v>7515</v>
      </c>
      <c r="M215" t="s">
        <v>7515</v>
      </c>
      <c r="N215" t="s">
        <v>7515</v>
      </c>
      <c r="O215" t="s">
        <v>7515</v>
      </c>
      <c r="P215" t="s">
        <v>7515</v>
      </c>
      <c r="Q215" t="s">
        <v>7515</v>
      </c>
      <c r="R215" t="s">
        <v>7515</v>
      </c>
      <c r="S215" t="s">
        <v>7515</v>
      </c>
      <c r="T215" t="s">
        <v>7516</v>
      </c>
      <c r="U215" t="s">
        <v>7515</v>
      </c>
      <c r="V215" t="s">
        <v>7515</v>
      </c>
      <c r="W215" t="s">
        <v>7515</v>
      </c>
      <c r="X215" t="s">
        <v>7515</v>
      </c>
      <c r="Y215" t="s">
        <v>7515</v>
      </c>
      <c r="Z215" t="s">
        <v>7516</v>
      </c>
      <c r="AA215" t="s">
        <v>7515</v>
      </c>
      <c r="AB215" t="s">
        <v>7515</v>
      </c>
      <c r="AC215" t="s">
        <v>6796</v>
      </c>
      <c r="AK215" t="s">
        <v>6757</v>
      </c>
      <c r="AL215" t="s">
        <v>6793</v>
      </c>
      <c r="AM215" t="s">
        <v>6794</v>
      </c>
      <c r="AN215" t="s">
        <v>7687</v>
      </c>
      <c r="AQ215" t="s">
        <v>6992</v>
      </c>
      <c r="AR215" t="s">
        <v>6793</v>
      </c>
      <c r="AS215" t="s">
        <v>6794</v>
      </c>
      <c r="AT215" t="s">
        <v>6813</v>
      </c>
      <c r="AU215" t="s">
        <v>7531</v>
      </c>
      <c r="AV215" t="s">
        <v>7518</v>
      </c>
      <c r="AX215" t="s">
        <v>6794</v>
      </c>
      <c r="AY215" t="s">
        <v>6794</v>
      </c>
      <c r="AZ215" t="s">
        <v>6794</v>
      </c>
      <c r="BA215" t="s">
        <v>6794</v>
      </c>
      <c r="BB215" t="s">
        <v>6794</v>
      </c>
      <c r="BC215" t="s">
        <v>6793</v>
      </c>
      <c r="BD215" t="s">
        <v>6793</v>
      </c>
      <c r="BE215" t="s">
        <v>6793</v>
      </c>
      <c r="BF215" t="s">
        <v>6794</v>
      </c>
      <c r="BG215" t="s">
        <v>6794</v>
      </c>
      <c r="BH215" t="s">
        <v>6794</v>
      </c>
      <c r="BI215" t="s">
        <v>7031</v>
      </c>
      <c r="BJ215" t="s">
        <v>7565</v>
      </c>
      <c r="BK215" t="s">
        <v>6794</v>
      </c>
      <c r="BM215">
        <v>0</v>
      </c>
      <c r="BN215">
        <v>50</v>
      </c>
      <c r="BO215" t="s">
        <v>7533</v>
      </c>
      <c r="BP215" t="s">
        <v>6</v>
      </c>
      <c r="BQ215" t="s">
        <v>7559</v>
      </c>
      <c r="BR215" t="s">
        <v>7561</v>
      </c>
      <c r="BS215" t="s">
        <v>7515</v>
      </c>
      <c r="BT215" t="s">
        <v>7516</v>
      </c>
      <c r="BU215" t="s">
        <v>7515</v>
      </c>
      <c r="BV215" t="s">
        <v>7515</v>
      </c>
      <c r="BW215" t="s">
        <v>7515</v>
      </c>
      <c r="BX215" t="s">
        <v>7515</v>
      </c>
      <c r="BY215" t="s">
        <v>7515</v>
      </c>
      <c r="BZ215" t="s">
        <v>7515</v>
      </c>
      <c r="CA215" t="s">
        <v>7515</v>
      </c>
      <c r="CB215" t="s">
        <v>7515</v>
      </c>
      <c r="CC215" t="s">
        <v>7515</v>
      </c>
      <c r="CD215" t="s">
        <v>7515</v>
      </c>
      <c r="CE215" t="s">
        <v>6794</v>
      </c>
      <c r="CF215" t="s">
        <v>7614</v>
      </c>
      <c r="CG215" t="s">
        <v>6</v>
      </c>
      <c r="CH215" t="s">
        <v>7566</v>
      </c>
      <c r="CI215" t="s">
        <v>6793</v>
      </c>
      <c r="CJ215" t="s">
        <v>6793</v>
      </c>
      <c r="CK215" t="s">
        <v>6794</v>
      </c>
      <c r="CL215" t="s">
        <v>6794</v>
      </c>
      <c r="CM215" t="s">
        <v>6794</v>
      </c>
      <c r="CN215" t="s">
        <v>6793</v>
      </c>
      <c r="CO215" t="s">
        <v>6794</v>
      </c>
      <c r="CP215" t="s">
        <v>6793</v>
      </c>
      <c r="CQ215" t="s">
        <v>6794</v>
      </c>
      <c r="CR215" t="s">
        <v>7520</v>
      </c>
      <c r="CS215" t="s">
        <v>7521</v>
      </c>
      <c r="CT215" t="s">
        <v>7536</v>
      </c>
      <c r="CU215" t="s">
        <v>6793</v>
      </c>
      <c r="CV215">
        <v>3</v>
      </c>
      <c r="CW215">
        <v>3</v>
      </c>
      <c r="CX215">
        <v>2</v>
      </c>
      <c r="CY215" t="s">
        <v>6794</v>
      </c>
      <c r="EC215">
        <v>4</v>
      </c>
      <c r="EE215">
        <v>1</v>
      </c>
      <c r="EF215">
        <v>1</v>
      </c>
      <c r="EG215">
        <v>0</v>
      </c>
      <c r="EH215">
        <v>0</v>
      </c>
      <c r="EI215">
        <v>2</v>
      </c>
      <c r="EJ215">
        <v>0</v>
      </c>
      <c r="EK215">
        <v>0</v>
      </c>
      <c r="EL215" t="s">
        <v>6794</v>
      </c>
      <c r="EV215" t="s">
        <v>6793</v>
      </c>
      <c r="JJ215" t="s">
        <v>7524</v>
      </c>
      <c r="JK215" t="s">
        <v>7680</v>
      </c>
      <c r="JL215">
        <v>12</v>
      </c>
      <c r="JM215">
        <v>2008</v>
      </c>
      <c r="JO215" t="s">
        <v>7526</v>
      </c>
      <c r="JP215" t="s">
        <v>7527</v>
      </c>
      <c r="JQ215" t="s">
        <v>6794</v>
      </c>
      <c r="JR215" t="s">
        <v>6793</v>
      </c>
      <c r="PG215">
        <v>0</v>
      </c>
      <c r="PH215" t="s">
        <v>7515</v>
      </c>
      <c r="PI215" t="s">
        <v>7515</v>
      </c>
      <c r="PJ215" t="s">
        <v>7515</v>
      </c>
      <c r="PK215" t="s">
        <v>7515</v>
      </c>
      <c r="PL215" t="s">
        <v>7516</v>
      </c>
      <c r="PM215" t="s">
        <v>7515</v>
      </c>
      <c r="PN215" t="s">
        <v>7515</v>
      </c>
      <c r="PO215" t="s">
        <v>7516</v>
      </c>
      <c r="PP215" t="s">
        <v>7516</v>
      </c>
      <c r="PQ215" t="s">
        <v>7515</v>
      </c>
      <c r="PR215" t="s">
        <v>7515</v>
      </c>
      <c r="PS215" t="s">
        <v>7526</v>
      </c>
      <c r="PU215" t="s">
        <v>7526</v>
      </c>
      <c r="PV215" t="s">
        <v>7526</v>
      </c>
      <c r="PW215" t="s">
        <v>7515</v>
      </c>
      <c r="PX215" t="s">
        <v>7515</v>
      </c>
      <c r="PY215" t="s">
        <v>7515</v>
      </c>
      <c r="PZ215" t="s">
        <v>7515</v>
      </c>
      <c r="QA215" t="s">
        <v>7515</v>
      </c>
      <c r="QB215" t="s">
        <v>7515</v>
      </c>
      <c r="QC215" t="s">
        <v>7516</v>
      </c>
      <c r="QD215" t="s">
        <v>7528</v>
      </c>
      <c r="QE215" t="s">
        <v>7529</v>
      </c>
      <c r="QF215" t="s">
        <v>7528</v>
      </c>
      <c r="QG215" t="s">
        <v>7681</v>
      </c>
      <c r="QH215">
        <v>2008</v>
      </c>
      <c r="QI215">
        <v>12</v>
      </c>
      <c r="QJ215">
        <v>1</v>
      </c>
      <c r="QK215" s="329">
        <v>39792</v>
      </c>
      <c r="QL215">
        <v>1</v>
      </c>
      <c r="QM215">
        <v>0</v>
      </c>
      <c r="QN215" t="s">
        <v>194</v>
      </c>
      <c r="QO215">
        <v>0</v>
      </c>
      <c r="QP215">
        <v>35</v>
      </c>
      <c r="QQ215">
        <v>1</v>
      </c>
      <c r="QR215">
        <v>0</v>
      </c>
      <c r="QS215">
        <v>0</v>
      </c>
      <c r="QT215">
        <v>0</v>
      </c>
      <c r="QU215">
        <v>0</v>
      </c>
      <c r="QV215">
        <v>0</v>
      </c>
      <c r="QW215">
        <v>0</v>
      </c>
      <c r="QX215">
        <v>0</v>
      </c>
      <c r="QY215">
        <v>0</v>
      </c>
      <c r="QZ215">
        <v>0</v>
      </c>
      <c r="RA215">
        <v>0</v>
      </c>
      <c r="RB215">
        <v>0</v>
      </c>
      <c r="RC215">
        <v>0</v>
      </c>
      <c r="RD215">
        <v>0</v>
      </c>
      <c r="RE215">
        <v>0</v>
      </c>
      <c r="RF215">
        <v>1</v>
      </c>
      <c r="RG215">
        <v>0</v>
      </c>
      <c r="RH215">
        <v>0</v>
      </c>
      <c r="RI215">
        <v>0</v>
      </c>
      <c r="RJ215">
        <v>0</v>
      </c>
      <c r="RK215">
        <v>0</v>
      </c>
      <c r="RL215">
        <v>0</v>
      </c>
      <c r="RM215">
        <v>0</v>
      </c>
      <c r="RN215">
        <v>0</v>
      </c>
      <c r="RO215">
        <v>0</v>
      </c>
      <c r="RP215">
        <v>0</v>
      </c>
      <c r="RQ215">
        <v>0</v>
      </c>
      <c r="RR215">
        <v>0</v>
      </c>
      <c r="RS215">
        <v>0</v>
      </c>
      <c r="RT215">
        <v>0</v>
      </c>
      <c r="RU215">
        <v>0</v>
      </c>
      <c r="RV215">
        <f t="shared" si="7"/>
        <v>0</v>
      </c>
      <c r="RY215">
        <f t="shared" si="6"/>
        <v>3</v>
      </c>
    </row>
    <row r="216" spans="1:493" x14ac:dyDescent="0.3">
      <c r="A216">
        <v>71200</v>
      </c>
      <c r="B216">
        <v>283</v>
      </c>
      <c r="C216" t="s">
        <v>6793</v>
      </c>
      <c r="D216" t="s">
        <v>6793</v>
      </c>
      <c r="I216" t="s">
        <v>6793</v>
      </c>
      <c r="J216" t="s">
        <v>7515</v>
      </c>
      <c r="K216" t="s">
        <v>7516</v>
      </c>
      <c r="L216" t="s">
        <v>7515</v>
      </c>
      <c r="M216" t="s">
        <v>7515</v>
      </c>
      <c r="N216" t="s">
        <v>7515</v>
      </c>
      <c r="O216" t="s">
        <v>7515</v>
      </c>
      <c r="P216" t="s">
        <v>7515</v>
      </c>
      <c r="Q216" t="s">
        <v>7515</v>
      </c>
      <c r="R216" t="s">
        <v>7515</v>
      </c>
      <c r="S216" t="s">
        <v>7515</v>
      </c>
      <c r="T216" t="s">
        <v>7516</v>
      </c>
      <c r="U216" t="s">
        <v>7515</v>
      </c>
      <c r="V216" t="s">
        <v>7515</v>
      </c>
      <c r="W216" t="s">
        <v>7515</v>
      </c>
      <c r="X216" t="s">
        <v>7515</v>
      </c>
      <c r="Y216" t="s">
        <v>7515</v>
      </c>
      <c r="Z216" t="s">
        <v>7515</v>
      </c>
      <c r="AA216" t="s">
        <v>7515</v>
      </c>
      <c r="AB216" t="s">
        <v>7515</v>
      </c>
      <c r="AC216" t="s">
        <v>6796</v>
      </c>
      <c r="AK216" t="s">
        <v>6985</v>
      </c>
      <c r="AL216" t="s">
        <v>6793</v>
      </c>
      <c r="AM216" t="s">
        <v>6793</v>
      </c>
      <c r="AN216" t="s">
        <v>7680</v>
      </c>
      <c r="AO216">
        <v>0</v>
      </c>
      <c r="AP216">
        <v>12</v>
      </c>
      <c r="AQ216" t="s">
        <v>6988</v>
      </c>
      <c r="AR216" t="s">
        <v>6793</v>
      </c>
      <c r="AS216" t="s">
        <v>6794</v>
      </c>
      <c r="AT216" t="s">
        <v>6813</v>
      </c>
      <c r="AU216" t="s">
        <v>7531</v>
      </c>
      <c r="AV216" t="s">
        <v>7518</v>
      </c>
      <c r="AX216" t="s">
        <v>6794</v>
      </c>
      <c r="AY216" t="s">
        <v>6793</v>
      </c>
      <c r="AZ216" t="s">
        <v>6794</v>
      </c>
      <c r="BA216" t="s">
        <v>6794</v>
      </c>
      <c r="BB216" t="s">
        <v>6793</v>
      </c>
      <c r="BC216" t="s">
        <v>6793</v>
      </c>
      <c r="BD216" t="s">
        <v>6793</v>
      </c>
      <c r="BE216" t="s">
        <v>6794</v>
      </c>
      <c r="BF216" t="s">
        <v>6794</v>
      </c>
      <c r="BG216" t="s">
        <v>6794</v>
      </c>
      <c r="BH216" t="s">
        <v>6794</v>
      </c>
      <c r="BI216" t="s">
        <v>7026</v>
      </c>
      <c r="BJ216" t="s">
        <v>7025</v>
      </c>
      <c r="BK216" t="s">
        <v>6794</v>
      </c>
      <c r="BM216">
        <v>20</v>
      </c>
      <c r="BN216">
        <v>20</v>
      </c>
      <c r="BO216" t="s">
        <v>7533</v>
      </c>
      <c r="BP216" t="s">
        <v>7601</v>
      </c>
      <c r="BQ216" t="s">
        <v>7026</v>
      </c>
      <c r="BR216" t="s">
        <v>7543</v>
      </c>
      <c r="BS216" t="s">
        <v>7516</v>
      </c>
      <c r="BT216" t="s">
        <v>7515</v>
      </c>
      <c r="BU216" t="s">
        <v>7515</v>
      </c>
      <c r="BV216" t="s">
        <v>7515</v>
      </c>
      <c r="BW216" t="s">
        <v>7515</v>
      </c>
      <c r="BX216" t="s">
        <v>7515</v>
      </c>
      <c r="BY216" t="s">
        <v>7515</v>
      </c>
      <c r="BZ216" t="s">
        <v>7515</v>
      </c>
      <c r="CA216" t="s">
        <v>7515</v>
      </c>
      <c r="CB216" t="s">
        <v>7515</v>
      </c>
      <c r="CC216" t="s">
        <v>7515</v>
      </c>
      <c r="CD216" t="s">
        <v>7515</v>
      </c>
      <c r="CE216" t="s">
        <v>6794</v>
      </c>
      <c r="CI216" t="s">
        <v>6793</v>
      </c>
      <c r="CJ216" t="s">
        <v>6793</v>
      </c>
      <c r="CK216" t="s">
        <v>6794</v>
      </c>
      <c r="CL216" t="s">
        <v>6793</v>
      </c>
      <c r="CM216" t="s">
        <v>6793</v>
      </c>
      <c r="CN216" t="s">
        <v>6793</v>
      </c>
      <c r="CO216" t="s">
        <v>6794</v>
      </c>
      <c r="CP216" t="s">
        <v>6793</v>
      </c>
      <c r="CQ216" t="s">
        <v>6794</v>
      </c>
      <c r="CR216" t="s">
        <v>7520</v>
      </c>
      <c r="CS216" t="s">
        <v>7521</v>
      </c>
      <c r="CT216" t="s">
        <v>7522</v>
      </c>
      <c r="CU216" t="s">
        <v>6793</v>
      </c>
      <c r="CV216">
        <v>2</v>
      </c>
      <c r="CW216">
        <v>4</v>
      </c>
      <c r="CX216">
        <v>4</v>
      </c>
      <c r="CY216" t="s">
        <v>6794</v>
      </c>
      <c r="EC216">
        <v>3</v>
      </c>
      <c r="EE216">
        <v>1</v>
      </c>
      <c r="EF216">
        <v>0</v>
      </c>
      <c r="EG216">
        <v>0</v>
      </c>
      <c r="EH216">
        <v>1</v>
      </c>
      <c r="EI216">
        <v>1</v>
      </c>
      <c r="EJ216">
        <v>0</v>
      </c>
      <c r="EK216">
        <v>0</v>
      </c>
      <c r="EL216" t="s">
        <v>6794</v>
      </c>
      <c r="EV216" t="s">
        <v>6794</v>
      </c>
      <c r="PS216" t="s">
        <v>7526</v>
      </c>
      <c r="PT216" t="s">
        <v>7526</v>
      </c>
      <c r="PU216" t="s">
        <v>7526</v>
      </c>
      <c r="PV216" t="s">
        <v>7527</v>
      </c>
      <c r="PW216" t="s">
        <v>7516</v>
      </c>
      <c r="PX216" t="s">
        <v>7515</v>
      </c>
      <c r="PY216" t="s">
        <v>7515</v>
      </c>
      <c r="PZ216" t="s">
        <v>7515</v>
      </c>
      <c r="QA216" t="s">
        <v>7515</v>
      </c>
      <c r="QB216" t="s">
        <v>7515</v>
      </c>
      <c r="QC216" t="s">
        <v>7515</v>
      </c>
      <c r="QD216" t="s">
        <v>7528</v>
      </c>
      <c r="QE216" t="s">
        <v>7539</v>
      </c>
      <c r="QF216" t="s">
        <v>7528</v>
      </c>
      <c r="QG216" t="s">
        <v>7681</v>
      </c>
      <c r="QH216">
        <v>2008</v>
      </c>
      <c r="QI216">
        <v>2</v>
      </c>
      <c r="QJ216">
        <v>1</v>
      </c>
      <c r="QK216" s="329">
        <v>39484</v>
      </c>
      <c r="QL216">
        <v>1</v>
      </c>
      <c r="QM216">
        <v>0</v>
      </c>
      <c r="QN216" t="s">
        <v>212</v>
      </c>
      <c r="QO216">
        <v>2008</v>
      </c>
      <c r="QP216">
        <v>50</v>
      </c>
      <c r="RV216">
        <f t="shared" si="7"/>
        <v>4</v>
      </c>
      <c r="RY216">
        <f t="shared" si="6"/>
        <v>4</v>
      </c>
    </row>
    <row r="217" spans="1:493" x14ac:dyDescent="0.3">
      <c r="A217">
        <v>71201</v>
      </c>
      <c r="B217">
        <v>284</v>
      </c>
      <c r="C217" t="s">
        <v>6793</v>
      </c>
      <c r="D217" t="s">
        <v>6793</v>
      </c>
      <c r="I217" t="s">
        <v>6793</v>
      </c>
      <c r="J217" t="s">
        <v>7515</v>
      </c>
      <c r="K217" t="s">
        <v>7516</v>
      </c>
      <c r="L217" t="s">
        <v>7515</v>
      </c>
      <c r="M217" t="s">
        <v>7515</v>
      </c>
      <c r="N217" t="s">
        <v>7515</v>
      </c>
      <c r="O217" t="s">
        <v>7515</v>
      </c>
      <c r="P217" t="s">
        <v>7515</v>
      </c>
      <c r="Q217" t="s">
        <v>7515</v>
      </c>
      <c r="R217" t="s">
        <v>7515</v>
      </c>
      <c r="S217" t="s">
        <v>7515</v>
      </c>
      <c r="T217" t="s">
        <v>7515</v>
      </c>
      <c r="U217" t="s">
        <v>7515</v>
      </c>
      <c r="V217" t="s">
        <v>7515</v>
      </c>
      <c r="W217" t="s">
        <v>7515</v>
      </c>
      <c r="X217" t="s">
        <v>7515</v>
      </c>
      <c r="Y217" t="s">
        <v>7515</v>
      </c>
      <c r="Z217" t="s">
        <v>7515</v>
      </c>
      <c r="AA217" t="s">
        <v>7515</v>
      </c>
      <c r="AB217" t="s">
        <v>7515</v>
      </c>
      <c r="AC217" t="s">
        <v>6796</v>
      </c>
      <c r="AK217" t="s">
        <v>6985</v>
      </c>
      <c r="AL217" t="s">
        <v>6793</v>
      </c>
      <c r="AM217" t="s">
        <v>6793</v>
      </c>
      <c r="AN217" t="s">
        <v>7680</v>
      </c>
      <c r="AO217">
        <v>0</v>
      </c>
      <c r="AP217">
        <v>20</v>
      </c>
      <c r="AQ217" t="s">
        <v>6992</v>
      </c>
      <c r="AR217" t="s">
        <v>6966</v>
      </c>
      <c r="AS217" t="s">
        <v>6794</v>
      </c>
      <c r="AT217" t="s">
        <v>6813</v>
      </c>
      <c r="AU217" t="s">
        <v>7562</v>
      </c>
      <c r="AV217" t="s">
        <v>7518</v>
      </c>
      <c r="AX217" t="s">
        <v>6793</v>
      </c>
      <c r="AY217" t="s">
        <v>6794</v>
      </c>
      <c r="AZ217" t="s">
        <v>6793</v>
      </c>
      <c r="BA217" t="s">
        <v>6794</v>
      </c>
      <c r="BB217" t="s">
        <v>6794</v>
      </c>
      <c r="BC217" t="s">
        <v>6794</v>
      </c>
      <c r="BD217" t="s">
        <v>6793</v>
      </c>
      <c r="BE217" t="s">
        <v>6794</v>
      </c>
      <c r="BF217" t="s">
        <v>6794</v>
      </c>
      <c r="BG217" t="s">
        <v>6793</v>
      </c>
      <c r="BH217" t="s">
        <v>6794</v>
      </c>
      <c r="BI217" t="s">
        <v>7021</v>
      </c>
      <c r="BJ217" t="s">
        <v>7022</v>
      </c>
      <c r="BK217" t="s">
        <v>6794</v>
      </c>
      <c r="BM217">
        <v>50</v>
      </c>
      <c r="BN217" t="s">
        <v>6</v>
      </c>
      <c r="BO217" t="s">
        <v>7533</v>
      </c>
      <c r="BP217" t="s">
        <v>6</v>
      </c>
      <c r="BQ217" t="s">
        <v>7021</v>
      </c>
      <c r="BR217" t="s">
        <v>7682</v>
      </c>
      <c r="BS217" t="s">
        <v>7515</v>
      </c>
      <c r="BT217" t="s">
        <v>7515</v>
      </c>
      <c r="BU217" t="s">
        <v>7516</v>
      </c>
      <c r="BV217" t="s">
        <v>7515</v>
      </c>
      <c r="BW217" t="s">
        <v>7515</v>
      </c>
      <c r="BX217" t="s">
        <v>7515</v>
      </c>
      <c r="BY217" t="s">
        <v>7515</v>
      </c>
      <c r="BZ217" t="s">
        <v>7515</v>
      </c>
      <c r="CA217" t="s">
        <v>7515</v>
      </c>
      <c r="CB217" t="s">
        <v>7515</v>
      </c>
      <c r="CC217" t="s">
        <v>7515</v>
      </c>
      <c r="CD217" t="s">
        <v>7515</v>
      </c>
      <c r="CE217" t="s">
        <v>6794</v>
      </c>
      <c r="CF217" t="s">
        <v>7579</v>
      </c>
      <c r="CG217" t="s">
        <v>7581</v>
      </c>
      <c r="CH217" t="s">
        <v>7620</v>
      </c>
      <c r="CI217" t="s">
        <v>6793</v>
      </c>
      <c r="CJ217" t="s">
        <v>6793</v>
      </c>
      <c r="CK217" t="s">
        <v>6794</v>
      </c>
      <c r="CL217" t="s">
        <v>6793</v>
      </c>
      <c r="CM217" t="s">
        <v>6793</v>
      </c>
      <c r="CN217" t="s">
        <v>6794</v>
      </c>
      <c r="CO217" t="s">
        <v>6794</v>
      </c>
      <c r="CP217" t="s">
        <v>6793</v>
      </c>
      <c r="CQ217" t="s">
        <v>6794</v>
      </c>
      <c r="CR217" t="s">
        <v>7520</v>
      </c>
      <c r="CS217" t="s">
        <v>7521</v>
      </c>
      <c r="CT217" t="s">
        <v>7522</v>
      </c>
      <c r="CU217" t="s">
        <v>6793</v>
      </c>
      <c r="CV217">
        <v>2</v>
      </c>
      <c r="CW217">
        <v>3</v>
      </c>
      <c r="CX217">
        <v>3</v>
      </c>
      <c r="CY217" t="s">
        <v>6793</v>
      </c>
      <c r="CZ217">
        <v>1</v>
      </c>
      <c r="DA217" t="s">
        <v>7680</v>
      </c>
      <c r="DB217">
        <v>7</v>
      </c>
      <c r="DC217">
        <v>2005</v>
      </c>
      <c r="DD217" t="s">
        <v>7557</v>
      </c>
      <c r="DE217" t="s">
        <v>7680</v>
      </c>
      <c r="DF217">
        <v>10</v>
      </c>
      <c r="DG217">
        <v>2005</v>
      </c>
      <c r="EC217">
        <v>2</v>
      </c>
      <c r="EE217" t="s">
        <v>31</v>
      </c>
      <c r="EL217" t="s">
        <v>6793</v>
      </c>
      <c r="EM217" t="s">
        <v>6859</v>
      </c>
      <c r="EN217">
        <v>1</v>
      </c>
      <c r="EP217" t="s">
        <v>7683</v>
      </c>
      <c r="EQ217">
        <v>2009</v>
      </c>
      <c r="ER217" t="s">
        <v>7684</v>
      </c>
      <c r="EV217" t="s">
        <v>6794</v>
      </c>
      <c r="PS217" t="s">
        <v>7527</v>
      </c>
      <c r="PT217" t="s">
        <v>7527</v>
      </c>
      <c r="PU217" t="s">
        <v>6857</v>
      </c>
      <c r="PV217" t="s">
        <v>7526</v>
      </c>
      <c r="PW217" t="s">
        <v>7516</v>
      </c>
      <c r="PX217" t="s">
        <v>7515</v>
      </c>
      <c r="PY217" t="s">
        <v>7515</v>
      </c>
      <c r="PZ217" t="s">
        <v>7515</v>
      </c>
      <c r="QA217" t="s">
        <v>7515</v>
      </c>
      <c r="QB217" t="s">
        <v>7515</v>
      </c>
      <c r="QC217" t="s">
        <v>7515</v>
      </c>
      <c r="QD217" t="s">
        <v>7528</v>
      </c>
      <c r="QE217" t="s">
        <v>7529</v>
      </c>
      <c r="QF217" t="s">
        <v>7528</v>
      </c>
      <c r="QG217" t="s">
        <v>7681</v>
      </c>
      <c r="QH217">
        <v>2008</v>
      </c>
      <c r="QI217">
        <v>5</v>
      </c>
      <c r="QJ217">
        <v>1</v>
      </c>
      <c r="QK217" s="329">
        <v>39569</v>
      </c>
      <c r="QL217">
        <v>1</v>
      </c>
      <c r="QM217">
        <v>0</v>
      </c>
      <c r="QN217" t="s">
        <v>212</v>
      </c>
      <c r="QO217">
        <v>2008</v>
      </c>
      <c r="QP217">
        <v>50</v>
      </c>
      <c r="RV217">
        <f t="shared" si="7"/>
        <v>2</v>
      </c>
      <c r="RY217">
        <f t="shared" si="6"/>
        <v>10</v>
      </c>
    </row>
    <row r="218" spans="1:493" x14ac:dyDescent="0.3">
      <c r="A218">
        <v>71202</v>
      </c>
      <c r="B218">
        <v>285</v>
      </c>
      <c r="C218" t="s">
        <v>6793</v>
      </c>
      <c r="D218" t="s">
        <v>6793</v>
      </c>
      <c r="I218" t="s">
        <v>6793</v>
      </c>
      <c r="J218" t="s">
        <v>7515</v>
      </c>
      <c r="K218" t="s">
        <v>7516</v>
      </c>
      <c r="L218" t="s">
        <v>7515</v>
      </c>
      <c r="M218" t="s">
        <v>7515</v>
      </c>
      <c r="N218" t="s">
        <v>7515</v>
      </c>
      <c r="O218" t="s">
        <v>7515</v>
      </c>
      <c r="P218" t="s">
        <v>7515</v>
      </c>
      <c r="Q218" t="s">
        <v>7515</v>
      </c>
      <c r="R218" t="s">
        <v>7515</v>
      </c>
      <c r="S218" t="s">
        <v>7515</v>
      </c>
      <c r="T218" t="s">
        <v>7515</v>
      </c>
      <c r="U218" t="s">
        <v>7515</v>
      </c>
      <c r="V218" t="s">
        <v>7515</v>
      </c>
      <c r="W218" t="s">
        <v>7515</v>
      </c>
      <c r="X218" t="s">
        <v>7515</v>
      </c>
      <c r="Y218" t="s">
        <v>7515</v>
      </c>
      <c r="Z218" t="s">
        <v>7515</v>
      </c>
      <c r="AA218" t="s">
        <v>7515</v>
      </c>
      <c r="AB218" t="s">
        <v>7515</v>
      </c>
      <c r="AC218" t="s">
        <v>7517</v>
      </c>
      <c r="AF218">
        <v>0</v>
      </c>
      <c r="AG218">
        <v>20</v>
      </c>
      <c r="AH218" t="s">
        <v>6845</v>
      </c>
      <c r="AK218" t="s">
        <v>6993</v>
      </c>
      <c r="AL218" t="s">
        <v>6794</v>
      </c>
      <c r="AM218" t="s">
        <v>6794</v>
      </c>
      <c r="AN218" t="s">
        <v>7680</v>
      </c>
      <c r="AO218">
        <v>0</v>
      </c>
      <c r="AP218">
        <v>40</v>
      </c>
      <c r="AQ218" t="s">
        <v>7568</v>
      </c>
      <c r="AT218" t="s">
        <v>6813</v>
      </c>
      <c r="AU218" t="s">
        <v>7531</v>
      </c>
      <c r="AV218" t="s">
        <v>6991</v>
      </c>
      <c r="AX218" t="s">
        <v>6793</v>
      </c>
      <c r="AY218" t="s">
        <v>6793</v>
      </c>
      <c r="AZ218" t="s">
        <v>6793</v>
      </c>
      <c r="BA218" t="s">
        <v>6793</v>
      </c>
      <c r="BC218" t="s">
        <v>6794</v>
      </c>
      <c r="BD218" t="s">
        <v>6794</v>
      </c>
      <c r="BE218" t="s">
        <v>6793</v>
      </c>
      <c r="BF218" t="s">
        <v>6793</v>
      </c>
      <c r="BG218" t="s">
        <v>6966</v>
      </c>
      <c r="BH218" t="s">
        <v>6793</v>
      </c>
      <c r="BI218" t="s">
        <v>7028</v>
      </c>
      <c r="BJ218" t="s">
        <v>7024</v>
      </c>
      <c r="BK218" t="s">
        <v>6794</v>
      </c>
      <c r="BM218">
        <v>100</v>
      </c>
      <c r="BN218" t="s">
        <v>7532</v>
      </c>
      <c r="BO218" t="s">
        <v>7519</v>
      </c>
      <c r="BP218" t="s">
        <v>7571</v>
      </c>
      <c r="BQ218" t="s">
        <v>7559</v>
      </c>
      <c r="BR218" t="s">
        <v>7543</v>
      </c>
      <c r="BS218" t="s">
        <v>7516</v>
      </c>
      <c r="BT218" t="s">
        <v>7515</v>
      </c>
      <c r="BU218" t="s">
        <v>7515</v>
      </c>
      <c r="BV218" t="s">
        <v>7515</v>
      </c>
      <c r="BW218" t="s">
        <v>7515</v>
      </c>
      <c r="BX218" t="s">
        <v>7515</v>
      </c>
      <c r="BY218" t="s">
        <v>7515</v>
      </c>
      <c r="BZ218" t="s">
        <v>7515</v>
      </c>
      <c r="CA218" t="s">
        <v>7515</v>
      </c>
      <c r="CB218" t="s">
        <v>7515</v>
      </c>
      <c r="CC218" t="s">
        <v>7515</v>
      </c>
      <c r="CD218" t="s">
        <v>7515</v>
      </c>
      <c r="CE218" t="s">
        <v>6794</v>
      </c>
      <c r="CI218" t="s">
        <v>6793</v>
      </c>
      <c r="CJ218" t="s">
        <v>6793</v>
      </c>
      <c r="CK218" t="s">
        <v>6794</v>
      </c>
      <c r="CL218" t="s">
        <v>6793</v>
      </c>
      <c r="CM218" t="s">
        <v>6794</v>
      </c>
      <c r="CN218" t="s">
        <v>6793</v>
      </c>
      <c r="CO218" t="s">
        <v>6794</v>
      </c>
      <c r="CP218" t="s">
        <v>6793</v>
      </c>
      <c r="CQ218" t="s">
        <v>6794</v>
      </c>
      <c r="CR218" t="s">
        <v>7520</v>
      </c>
      <c r="CS218" t="s">
        <v>7521</v>
      </c>
      <c r="CT218" t="s">
        <v>7522</v>
      </c>
      <c r="CU218" t="s">
        <v>6793</v>
      </c>
      <c r="CV218">
        <v>2</v>
      </c>
      <c r="CW218">
        <v>3</v>
      </c>
      <c r="CX218">
        <v>3</v>
      </c>
      <c r="CY218" t="s">
        <v>6794</v>
      </c>
      <c r="EC218">
        <v>2</v>
      </c>
      <c r="EE218">
        <v>0</v>
      </c>
      <c r="EF218">
        <v>2</v>
      </c>
      <c r="EG218">
        <v>0</v>
      </c>
      <c r="EH218">
        <v>0</v>
      </c>
      <c r="EI218">
        <v>0</v>
      </c>
      <c r="EJ218">
        <v>0</v>
      </c>
      <c r="EK218">
        <v>0</v>
      </c>
      <c r="EL218" t="s">
        <v>6794</v>
      </c>
      <c r="EV218" t="s">
        <v>6793</v>
      </c>
      <c r="OX218" t="s">
        <v>7524</v>
      </c>
      <c r="OY218" t="s">
        <v>7680</v>
      </c>
      <c r="OZ218">
        <v>4</v>
      </c>
      <c r="PA218">
        <v>2009</v>
      </c>
      <c r="PE218" t="s">
        <v>6794</v>
      </c>
      <c r="PS218" t="s">
        <v>7526</v>
      </c>
      <c r="PT218" t="s">
        <v>7526</v>
      </c>
      <c r="PU218" t="s">
        <v>7526</v>
      </c>
      <c r="PV218" t="s">
        <v>7526</v>
      </c>
      <c r="PW218" t="s">
        <v>7516</v>
      </c>
      <c r="PX218" t="s">
        <v>7515</v>
      </c>
      <c r="PY218" t="s">
        <v>7515</v>
      </c>
      <c r="PZ218" t="s">
        <v>7515</v>
      </c>
      <c r="QA218" t="s">
        <v>7515</v>
      </c>
      <c r="QB218" t="s">
        <v>7515</v>
      </c>
      <c r="QC218" t="s">
        <v>7515</v>
      </c>
      <c r="QD218" t="s">
        <v>7528</v>
      </c>
      <c r="QE218" t="s">
        <v>7539</v>
      </c>
      <c r="QF218" t="s">
        <v>7528</v>
      </c>
      <c r="QG218" t="s">
        <v>7681</v>
      </c>
      <c r="QH218">
        <v>2008</v>
      </c>
      <c r="QI218">
        <v>1</v>
      </c>
      <c r="QJ218">
        <v>1</v>
      </c>
      <c r="QK218" s="329">
        <v>39471</v>
      </c>
      <c r="QL218">
        <v>0</v>
      </c>
      <c r="QM218">
        <v>1</v>
      </c>
      <c r="QN218" t="s">
        <v>212</v>
      </c>
      <c r="QO218">
        <v>2008</v>
      </c>
      <c r="QP218">
        <v>50</v>
      </c>
      <c r="QQ218">
        <v>1</v>
      </c>
      <c r="QR218">
        <v>1</v>
      </c>
      <c r="QS218">
        <v>0</v>
      </c>
      <c r="QT218">
        <v>0</v>
      </c>
      <c r="QU218">
        <v>0</v>
      </c>
      <c r="QV218">
        <v>0</v>
      </c>
      <c r="QW218">
        <v>0</v>
      </c>
      <c r="QX218">
        <v>0</v>
      </c>
      <c r="QY218">
        <v>0</v>
      </c>
      <c r="QZ218">
        <v>0</v>
      </c>
      <c r="RA218">
        <v>0</v>
      </c>
      <c r="RB218">
        <v>0</v>
      </c>
      <c r="RC218">
        <v>0</v>
      </c>
      <c r="RD218">
        <v>0</v>
      </c>
      <c r="RE218">
        <v>0</v>
      </c>
      <c r="RF218">
        <v>0</v>
      </c>
      <c r="RG218">
        <v>0</v>
      </c>
      <c r="RH218">
        <v>0</v>
      </c>
      <c r="RI218">
        <v>0</v>
      </c>
      <c r="RJ218">
        <v>0</v>
      </c>
      <c r="RK218">
        <v>0</v>
      </c>
      <c r="RL218">
        <v>0</v>
      </c>
      <c r="RM218">
        <v>0</v>
      </c>
      <c r="RN218">
        <v>0</v>
      </c>
      <c r="RO218">
        <v>0</v>
      </c>
      <c r="RP218">
        <v>0</v>
      </c>
      <c r="RQ218">
        <v>0</v>
      </c>
      <c r="RR218">
        <v>0</v>
      </c>
      <c r="RS218">
        <v>0</v>
      </c>
      <c r="RT218">
        <v>0</v>
      </c>
      <c r="RU218">
        <v>0</v>
      </c>
      <c r="RV218">
        <f t="shared" si="7"/>
        <v>1</v>
      </c>
      <c r="RY218">
        <f t="shared" si="6"/>
        <v>2</v>
      </c>
    </row>
    <row r="219" spans="1:493" x14ac:dyDescent="0.3">
      <c r="A219">
        <v>71203</v>
      </c>
      <c r="B219">
        <v>286</v>
      </c>
      <c r="C219" t="s">
        <v>6793</v>
      </c>
      <c r="D219" t="s">
        <v>6793</v>
      </c>
      <c r="I219" t="s">
        <v>6793</v>
      </c>
      <c r="J219" t="s">
        <v>7515</v>
      </c>
      <c r="K219" t="s">
        <v>7515</v>
      </c>
      <c r="L219" t="s">
        <v>7515</v>
      </c>
      <c r="M219" t="s">
        <v>7515</v>
      </c>
      <c r="N219" t="s">
        <v>7515</v>
      </c>
      <c r="O219" t="s">
        <v>7515</v>
      </c>
      <c r="P219" t="s">
        <v>7515</v>
      </c>
      <c r="Q219" t="s">
        <v>7515</v>
      </c>
      <c r="R219" t="s">
        <v>7515</v>
      </c>
      <c r="S219" t="s">
        <v>7515</v>
      </c>
      <c r="T219" t="s">
        <v>7515</v>
      </c>
      <c r="U219" t="s">
        <v>7515</v>
      </c>
      <c r="V219" t="s">
        <v>7515</v>
      </c>
      <c r="W219" t="s">
        <v>7515</v>
      </c>
      <c r="X219" t="s">
        <v>7515</v>
      </c>
      <c r="Y219" t="s">
        <v>7516</v>
      </c>
      <c r="Z219" t="s">
        <v>7515</v>
      </c>
      <c r="AA219" t="s">
        <v>7515</v>
      </c>
      <c r="AB219" t="s">
        <v>7515</v>
      </c>
      <c r="AC219" t="s">
        <v>7517</v>
      </c>
      <c r="AF219">
        <v>0</v>
      </c>
      <c r="AG219">
        <v>2</v>
      </c>
      <c r="AH219" t="s">
        <v>7575</v>
      </c>
      <c r="AI219" t="s">
        <v>7680</v>
      </c>
      <c r="AJ219">
        <v>3</v>
      </c>
      <c r="AK219" t="s">
        <v>6757</v>
      </c>
      <c r="AL219" t="s">
        <v>6794</v>
      </c>
      <c r="AM219" t="s">
        <v>6794</v>
      </c>
      <c r="AN219" t="s">
        <v>7680</v>
      </c>
      <c r="AO219">
        <v>0</v>
      </c>
      <c r="AP219">
        <v>10</v>
      </c>
      <c r="AQ219" t="s">
        <v>7568</v>
      </c>
      <c r="AT219" t="s">
        <v>6813</v>
      </c>
      <c r="AU219" t="s">
        <v>7531</v>
      </c>
      <c r="AV219" t="s">
        <v>6991</v>
      </c>
      <c r="AX219" t="s">
        <v>6794</v>
      </c>
      <c r="AY219" t="s">
        <v>6794</v>
      </c>
      <c r="AZ219" t="s">
        <v>6793</v>
      </c>
      <c r="BA219" t="s">
        <v>6794</v>
      </c>
      <c r="BC219" t="s">
        <v>6793</v>
      </c>
      <c r="BD219" t="s">
        <v>6793</v>
      </c>
      <c r="BE219" t="s">
        <v>6793</v>
      </c>
      <c r="BF219" t="s">
        <v>6793</v>
      </c>
      <c r="BG219" t="s">
        <v>6793</v>
      </c>
      <c r="BH219" t="s">
        <v>6794</v>
      </c>
      <c r="BI219" t="s">
        <v>7027</v>
      </c>
      <c r="BJ219" t="s">
        <v>7686</v>
      </c>
      <c r="BK219" t="s">
        <v>6794</v>
      </c>
      <c r="BM219">
        <v>50</v>
      </c>
      <c r="BN219" t="s">
        <v>7532</v>
      </c>
      <c r="BO219" t="s">
        <v>7519</v>
      </c>
      <c r="BP219" t="s">
        <v>7554</v>
      </c>
      <c r="BQ219" t="s">
        <v>7022</v>
      </c>
      <c r="BR219" t="s">
        <v>7615</v>
      </c>
      <c r="BS219" t="s">
        <v>7516</v>
      </c>
      <c r="BT219" t="s">
        <v>7515</v>
      </c>
      <c r="BU219" t="s">
        <v>7515</v>
      </c>
      <c r="BV219" t="s">
        <v>7515</v>
      </c>
      <c r="BW219" t="s">
        <v>7515</v>
      </c>
      <c r="BX219" t="s">
        <v>7515</v>
      </c>
      <c r="BY219" t="s">
        <v>7515</v>
      </c>
      <c r="BZ219" t="s">
        <v>7515</v>
      </c>
      <c r="CA219" t="s">
        <v>7515</v>
      </c>
      <c r="CB219" t="s">
        <v>7515</v>
      </c>
      <c r="CC219" t="s">
        <v>7515</v>
      </c>
      <c r="CD219" t="s">
        <v>7515</v>
      </c>
      <c r="CE219" t="s">
        <v>6794</v>
      </c>
      <c r="CI219" t="s">
        <v>6793</v>
      </c>
      <c r="CJ219" t="s">
        <v>6793</v>
      </c>
      <c r="CK219" t="s">
        <v>6794</v>
      </c>
      <c r="CL219" t="s">
        <v>6794</v>
      </c>
      <c r="CM219" t="s">
        <v>6794</v>
      </c>
      <c r="CN219" t="s">
        <v>6794</v>
      </c>
      <c r="CO219" t="s">
        <v>6794</v>
      </c>
      <c r="CP219" t="s">
        <v>6794</v>
      </c>
      <c r="CQ219" t="s">
        <v>6794</v>
      </c>
      <c r="CR219" t="s">
        <v>7520</v>
      </c>
      <c r="CS219" t="s">
        <v>7613</v>
      </c>
      <c r="CT219" t="s">
        <v>7536</v>
      </c>
      <c r="CU219" t="s">
        <v>6793</v>
      </c>
      <c r="CV219">
        <v>2</v>
      </c>
      <c r="CW219">
        <v>3</v>
      </c>
      <c r="CX219">
        <v>2</v>
      </c>
      <c r="CY219" t="s">
        <v>6794</v>
      </c>
      <c r="EC219">
        <v>1</v>
      </c>
      <c r="ED219" t="s">
        <v>7584</v>
      </c>
      <c r="EL219" t="s">
        <v>6794</v>
      </c>
      <c r="EV219" t="s">
        <v>6794</v>
      </c>
      <c r="PS219" t="s">
        <v>6757</v>
      </c>
      <c r="PT219" t="s">
        <v>6757</v>
      </c>
      <c r="PU219" t="s">
        <v>6857</v>
      </c>
      <c r="PV219" t="s">
        <v>6757</v>
      </c>
      <c r="PW219" t="s">
        <v>7515</v>
      </c>
      <c r="PX219" t="s">
        <v>7515</v>
      </c>
      <c r="PY219" t="s">
        <v>7515</v>
      </c>
      <c r="PZ219" t="s">
        <v>7515</v>
      </c>
      <c r="QA219" t="s">
        <v>7515</v>
      </c>
      <c r="QB219" t="s">
        <v>7515</v>
      </c>
      <c r="QC219" t="s">
        <v>7516</v>
      </c>
      <c r="QD219" t="s">
        <v>7528</v>
      </c>
      <c r="QE219" t="s">
        <v>7529</v>
      </c>
      <c r="QF219" t="s">
        <v>7528</v>
      </c>
      <c r="QG219" t="s">
        <v>7681</v>
      </c>
      <c r="QH219">
        <v>2008</v>
      </c>
      <c r="QI219">
        <v>4</v>
      </c>
      <c r="QJ219">
        <v>1</v>
      </c>
      <c r="QK219" s="329">
        <v>39553</v>
      </c>
      <c r="QL219">
        <v>0</v>
      </c>
      <c r="QM219">
        <v>1</v>
      </c>
      <c r="QN219" t="s">
        <v>194</v>
      </c>
      <c r="QO219">
        <v>0</v>
      </c>
      <c r="QP219">
        <v>35</v>
      </c>
      <c r="RV219">
        <f t="shared" si="7"/>
        <v>4</v>
      </c>
      <c r="RY219">
        <f t="shared" si="6"/>
        <v>9</v>
      </c>
    </row>
    <row r="220" spans="1:493" x14ac:dyDescent="0.3">
      <c r="A220">
        <v>71204</v>
      </c>
      <c r="B220">
        <v>287</v>
      </c>
      <c r="C220" t="s">
        <v>6793</v>
      </c>
      <c r="D220" t="s">
        <v>6793</v>
      </c>
      <c r="I220" t="s">
        <v>6793</v>
      </c>
      <c r="J220" t="s">
        <v>7515</v>
      </c>
      <c r="K220" t="s">
        <v>7515</v>
      </c>
      <c r="L220" t="s">
        <v>7515</v>
      </c>
      <c r="M220" t="s">
        <v>7515</v>
      </c>
      <c r="N220" t="s">
        <v>7515</v>
      </c>
      <c r="O220" t="s">
        <v>7515</v>
      </c>
      <c r="P220" t="s">
        <v>7515</v>
      </c>
      <c r="Q220" t="s">
        <v>7515</v>
      </c>
      <c r="R220" t="s">
        <v>7515</v>
      </c>
      <c r="S220" t="s">
        <v>7515</v>
      </c>
      <c r="T220" t="s">
        <v>7515</v>
      </c>
      <c r="U220" t="s">
        <v>7515</v>
      </c>
      <c r="V220" t="s">
        <v>7515</v>
      </c>
      <c r="W220" t="s">
        <v>7515</v>
      </c>
      <c r="X220" t="s">
        <v>7515</v>
      </c>
      <c r="Y220" t="s">
        <v>7516</v>
      </c>
      <c r="Z220" t="s">
        <v>7515</v>
      </c>
      <c r="AA220" t="s">
        <v>7515</v>
      </c>
      <c r="AB220" t="s">
        <v>7515</v>
      </c>
      <c r="AC220" t="s">
        <v>7517</v>
      </c>
      <c r="AF220">
        <v>0</v>
      </c>
      <c r="AG220">
        <v>2</v>
      </c>
      <c r="AH220" t="s">
        <v>6845</v>
      </c>
      <c r="AK220" t="s">
        <v>6993</v>
      </c>
      <c r="AL220" t="s">
        <v>6794</v>
      </c>
      <c r="AM220" t="s">
        <v>6794</v>
      </c>
      <c r="AN220" t="s">
        <v>7680</v>
      </c>
      <c r="AO220">
        <v>0</v>
      </c>
      <c r="AP220">
        <v>10</v>
      </c>
      <c r="AQ220" t="s">
        <v>7568</v>
      </c>
      <c r="AT220" t="s">
        <v>6814</v>
      </c>
      <c r="AV220" t="s">
        <v>6991</v>
      </c>
      <c r="AW220" t="s">
        <v>7588</v>
      </c>
      <c r="AX220" t="s">
        <v>6794</v>
      </c>
      <c r="AY220" t="s">
        <v>6794</v>
      </c>
      <c r="AZ220" t="s">
        <v>6793</v>
      </c>
      <c r="BA220" t="s">
        <v>6793</v>
      </c>
      <c r="BC220" t="s">
        <v>6794</v>
      </c>
      <c r="BD220" t="s">
        <v>6794</v>
      </c>
      <c r="BE220" t="s">
        <v>6794</v>
      </c>
      <c r="BF220" t="s">
        <v>6793</v>
      </c>
      <c r="BG220" t="s">
        <v>6794</v>
      </c>
      <c r="BH220" t="s">
        <v>6794</v>
      </c>
      <c r="BI220" t="s">
        <v>7021</v>
      </c>
      <c r="BJ220" t="s">
        <v>7024</v>
      </c>
      <c r="BK220" t="s">
        <v>6794</v>
      </c>
      <c r="BM220">
        <v>100</v>
      </c>
      <c r="BN220" t="s">
        <v>6</v>
      </c>
      <c r="BO220" t="s">
        <v>7519</v>
      </c>
      <c r="BP220" t="s">
        <v>6</v>
      </c>
      <c r="BQ220" t="s">
        <v>7559</v>
      </c>
      <c r="BR220" t="s">
        <v>7543</v>
      </c>
      <c r="BS220" t="s">
        <v>7515</v>
      </c>
      <c r="BT220" t="s">
        <v>7515</v>
      </c>
      <c r="BU220" t="s">
        <v>7516</v>
      </c>
      <c r="BV220" t="s">
        <v>7515</v>
      </c>
      <c r="BW220" t="s">
        <v>7515</v>
      </c>
      <c r="BX220" t="s">
        <v>7515</v>
      </c>
      <c r="BY220" t="s">
        <v>7515</v>
      </c>
      <c r="BZ220" t="s">
        <v>7515</v>
      </c>
      <c r="CA220" t="s">
        <v>7515</v>
      </c>
      <c r="CB220" t="s">
        <v>7515</v>
      </c>
      <c r="CC220" t="s">
        <v>7515</v>
      </c>
      <c r="CD220" t="s">
        <v>7515</v>
      </c>
      <c r="CE220" t="s">
        <v>6794</v>
      </c>
      <c r="CI220" t="s">
        <v>6794</v>
      </c>
      <c r="CJ220" t="s">
        <v>6793</v>
      </c>
      <c r="CK220" t="s">
        <v>6794</v>
      </c>
      <c r="CL220" t="s">
        <v>6793</v>
      </c>
      <c r="CM220" t="s">
        <v>6794</v>
      </c>
      <c r="CN220" t="s">
        <v>6794</v>
      </c>
      <c r="CO220" t="s">
        <v>6794</v>
      </c>
      <c r="CP220" t="s">
        <v>6794</v>
      </c>
      <c r="CQ220" t="s">
        <v>6794</v>
      </c>
      <c r="CR220" t="s">
        <v>7520</v>
      </c>
      <c r="CS220" t="s">
        <v>7521</v>
      </c>
      <c r="CT220" t="s">
        <v>7587</v>
      </c>
      <c r="CU220" t="s">
        <v>6793</v>
      </c>
      <c r="CV220">
        <v>2</v>
      </c>
      <c r="CW220">
        <v>3</v>
      </c>
      <c r="CX220">
        <v>3</v>
      </c>
      <c r="CY220" t="s">
        <v>6794</v>
      </c>
      <c r="EC220">
        <v>1</v>
      </c>
      <c r="ED220" t="s">
        <v>7584</v>
      </c>
      <c r="EL220" t="s">
        <v>6794</v>
      </c>
      <c r="EV220" t="s">
        <v>6794</v>
      </c>
      <c r="PS220" t="s">
        <v>7526</v>
      </c>
      <c r="PT220" t="s">
        <v>7526</v>
      </c>
      <c r="PU220" t="s">
        <v>7526</v>
      </c>
      <c r="PV220" t="s">
        <v>7527</v>
      </c>
      <c r="PW220" t="s">
        <v>7515</v>
      </c>
      <c r="PX220" t="s">
        <v>7515</v>
      </c>
      <c r="PY220" t="s">
        <v>7516</v>
      </c>
      <c r="PZ220" t="s">
        <v>7515</v>
      </c>
      <c r="QA220" t="s">
        <v>7515</v>
      </c>
      <c r="QB220" t="s">
        <v>7515</v>
      </c>
      <c r="QC220" t="s">
        <v>7515</v>
      </c>
      <c r="QD220" t="s">
        <v>7528</v>
      </c>
      <c r="QE220" t="s">
        <v>7539</v>
      </c>
      <c r="QF220" t="s">
        <v>7528</v>
      </c>
      <c r="QG220" t="s">
        <v>7681</v>
      </c>
      <c r="QH220">
        <v>2008</v>
      </c>
      <c r="QI220">
        <v>1</v>
      </c>
      <c r="QJ220">
        <v>1</v>
      </c>
      <c r="QK220" s="329">
        <v>39471</v>
      </c>
      <c r="QL220">
        <v>0</v>
      </c>
      <c r="QM220">
        <v>1</v>
      </c>
      <c r="QN220" t="s">
        <v>212</v>
      </c>
      <c r="QO220">
        <v>2008</v>
      </c>
      <c r="QP220">
        <v>50</v>
      </c>
      <c r="RV220">
        <f t="shared" si="7"/>
        <v>4</v>
      </c>
      <c r="RY220">
        <f t="shared" si="6"/>
        <v>10</v>
      </c>
    </row>
    <row r="221" spans="1:493" x14ac:dyDescent="0.3">
      <c r="A221">
        <v>71205</v>
      </c>
      <c r="B221">
        <v>288</v>
      </c>
      <c r="C221" t="s">
        <v>6793</v>
      </c>
      <c r="D221" t="s">
        <v>6793</v>
      </c>
      <c r="I221" t="s">
        <v>6793</v>
      </c>
      <c r="J221" t="s">
        <v>7516</v>
      </c>
      <c r="K221" t="s">
        <v>7515</v>
      </c>
      <c r="L221" t="s">
        <v>7515</v>
      </c>
      <c r="M221" t="s">
        <v>7515</v>
      </c>
      <c r="N221" t="s">
        <v>7515</v>
      </c>
      <c r="O221" t="s">
        <v>7515</v>
      </c>
      <c r="P221" t="s">
        <v>7515</v>
      </c>
      <c r="Q221" t="s">
        <v>7515</v>
      </c>
      <c r="R221" t="s">
        <v>7515</v>
      </c>
      <c r="S221" t="s">
        <v>7515</v>
      </c>
      <c r="T221" t="s">
        <v>7515</v>
      </c>
      <c r="U221" t="s">
        <v>7515</v>
      </c>
      <c r="V221" t="s">
        <v>7515</v>
      </c>
      <c r="W221" t="s">
        <v>7515</v>
      </c>
      <c r="X221" t="s">
        <v>7515</v>
      </c>
      <c r="Y221" t="s">
        <v>7515</v>
      </c>
      <c r="Z221" t="s">
        <v>7515</v>
      </c>
      <c r="AA221" t="s">
        <v>7515</v>
      </c>
      <c r="AB221" t="s">
        <v>7515</v>
      </c>
      <c r="AC221" t="s">
        <v>7517</v>
      </c>
      <c r="AF221">
        <v>0</v>
      </c>
      <c r="AG221">
        <v>2</v>
      </c>
      <c r="AH221" t="s">
        <v>6845</v>
      </c>
      <c r="AK221" t="s">
        <v>6993</v>
      </c>
      <c r="AL221" t="s">
        <v>6794</v>
      </c>
      <c r="AM221" t="s">
        <v>6794</v>
      </c>
      <c r="AN221" t="s">
        <v>7680</v>
      </c>
      <c r="AO221">
        <v>0</v>
      </c>
      <c r="AP221">
        <v>11</v>
      </c>
      <c r="AQ221" t="s">
        <v>7568</v>
      </c>
      <c r="AT221" t="s">
        <v>6814</v>
      </c>
      <c r="AV221" t="s">
        <v>6991</v>
      </c>
      <c r="AW221" t="s">
        <v>7551</v>
      </c>
      <c r="AX221" t="s">
        <v>6793</v>
      </c>
      <c r="AY221" t="s">
        <v>6793</v>
      </c>
      <c r="AZ221" t="s">
        <v>6793</v>
      </c>
      <c r="BA221" t="s">
        <v>6793</v>
      </c>
      <c r="BC221" t="s">
        <v>6793</v>
      </c>
      <c r="BD221" t="s">
        <v>6793</v>
      </c>
      <c r="BE221" t="s">
        <v>6794</v>
      </c>
      <c r="BF221" t="s">
        <v>6793</v>
      </c>
      <c r="BG221" t="s">
        <v>6794</v>
      </c>
      <c r="BH221" t="s">
        <v>6794</v>
      </c>
      <c r="BI221" t="s">
        <v>7022</v>
      </c>
      <c r="BJ221" t="s">
        <v>7686</v>
      </c>
      <c r="BK221" t="s">
        <v>6794</v>
      </c>
      <c r="BM221">
        <v>50</v>
      </c>
      <c r="BN221">
        <v>50</v>
      </c>
      <c r="BO221" t="s">
        <v>7533</v>
      </c>
      <c r="BP221" t="s">
        <v>7576</v>
      </c>
      <c r="BQ221" t="s">
        <v>7559</v>
      </c>
      <c r="BR221" t="s">
        <v>7594</v>
      </c>
      <c r="BS221" t="s">
        <v>7516</v>
      </c>
      <c r="BT221" t="s">
        <v>7515</v>
      </c>
      <c r="BU221" t="s">
        <v>7515</v>
      </c>
      <c r="BV221" t="s">
        <v>7515</v>
      </c>
      <c r="BW221" t="s">
        <v>7515</v>
      </c>
      <c r="BX221" t="s">
        <v>7515</v>
      </c>
      <c r="BY221" t="s">
        <v>7515</v>
      </c>
      <c r="BZ221" t="s">
        <v>7515</v>
      </c>
      <c r="CA221" t="s">
        <v>7515</v>
      </c>
      <c r="CB221" t="s">
        <v>7515</v>
      </c>
      <c r="CC221" t="s">
        <v>7515</v>
      </c>
      <c r="CD221" t="s">
        <v>7515</v>
      </c>
      <c r="CE221" t="s">
        <v>6794</v>
      </c>
      <c r="CI221" t="s">
        <v>6793</v>
      </c>
      <c r="CJ221" t="s">
        <v>6793</v>
      </c>
      <c r="CK221" t="s">
        <v>6794</v>
      </c>
      <c r="CL221" t="s">
        <v>6793</v>
      </c>
      <c r="CM221" t="s">
        <v>6794</v>
      </c>
      <c r="CN221" t="s">
        <v>6793</v>
      </c>
      <c r="CO221" t="s">
        <v>6794</v>
      </c>
      <c r="CP221" t="s">
        <v>6793</v>
      </c>
      <c r="CQ221" t="s">
        <v>6793</v>
      </c>
      <c r="CR221" t="s">
        <v>7520</v>
      </c>
      <c r="CS221" t="s">
        <v>7521</v>
      </c>
      <c r="CT221" t="s">
        <v>7570</v>
      </c>
      <c r="CU221" t="s">
        <v>6793</v>
      </c>
      <c r="CV221">
        <v>3</v>
      </c>
      <c r="CW221">
        <v>4</v>
      </c>
      <c r="CX221">
        <v>3</v>
      </c>
      <c r="CY221" t="s">
        <v>6794</v>
      </c>
      <c r="EC221">
        <v>4</v>
      </c>
      <c r="EE221">
        <v>1</v>
      </c>
      <c r="EF221">
        <v>1</v>
      </c>
      <c r="EG221">
        <v>0</v>
      </c>
      <c r="EH221">
        <v>2</v>
      </c>
      <c r="EI221">
        <v>0</v>
      </c>
      <c r="EJ221">
        <v>0</v>
      </c>
      <c r="EK221">
        <v>0</v>
      </c>
      <c r="EL221" t="s">
        <v>6794</v>
      </c>
      <c r="EV221" t="s">
        <v>6794</v>
      </c>
      <c r="PS221" t="s">
        <v>7526</v>
      </c>
      <c r="PT221" t="s">
        <v>7526</v>
      </c>
      <c r="PU221" t="s">
        <v>7527</v>
      </c>
      <c r="PV221" t="s">
        <v>7527</v>
      </c>
      <c r="PW221" t="s">
        <v>7516</v>
      </c>
      <c r="PX221" t="s">
        <v>7515</v>
      </c>
      <c r="PY221" t="s">
        <v>7515</v>
      </c>
      <c r="PZ221" t="s">
        <v>7515</v>
      </c>
      <c r="QA221" t="s">
        <v>7515</v>
      </c>
      <c r="QB221" t="s">
        <v>7515</v>
      </c>
      <c r="QC221" t="s">
        <v>7515</v>
      </c>
      <c r="QD221" t="s">
        <v>7528</v>
      </c>
      <c r="QE221" t="s">
        <v>7539</v>
      </c>
      <c r="QF221" t="s">
        <v>7528</v>
      </c>
      <c r="QG221" t="s">
        <v>7681</v>
      </c>
      <c r="QH221">
        <v>2008</v>
      </c>
      <c r="QI221">
        <v>1</v>
      </c>
      <c r="QJ221">
        <v>1</v>
      </c>
      <c r="QK221" s="329">
        <v>39472</v>
      </c>
      <c r="QL221">
        <v>0</v>
      </c>
      <c r="QM221">
        <v>1</v>
      </c>
      <c r="QN221" t="s">
        <v>194</v>
      </c>
      <c r="QO221">
        <v>0</v>
      </c>
      <c r="QP221">
        <v>18</v>
      </c>
      <c r="RV221">
        <f t="shared" si="7"/>
        <v>4</v>
      </c>
      <c r="RY221">
        <f t="shared" si="6"/>
        <v>5</v>
      </c>
    </row>
    <row r="222" spans="1:493" x14ac:dyDescent="0.3">
      <c r="A222">
        <v>71206</v>
      </c>
      <c r="B222">
        <v>289</v>
      </c>
      <c r="C222" t="s">
        <v>6793</v>
      </c>
      <c r="D222" t="s">
        <v>6793</v>
      </c>
      <c r="I222" t="s">
        <v>6793</v>
      </c>
      <c r="J222" t="s">
        <v>7515</v>
      </c>
      <c r="K222" t="s">
        <v>7516</v>
      </c>
      <c r="L222" t="s">
        <v>7515</v>
      </c>
      <c r="M222" t="s">
        <v>7515</v>
      </c>
      <c r="N222" t="s">
        <v>7515</v>
      </c>
      <c r="O222" t="s">
        <v>7515</v>
      </c>
      <c r="P222" t="s">
        <v>7515</v>
      </c>
      <c r="Q222" t="s">
        <v>7515</v>
      </c>
      <c r="R222" t="s">
        <v>7515</v>
      </c>
      <c r="S222" t="s">
        <v>7515</v>
      </c>
      <c r="T222" t="s">
        <v>7515</v>
      </c>
      <c r="U222" t="s">
        <v>7515</v>
      </c>
      <c r="V222" t="s">
        <v>7515</v>
      </c>
      <c r="W222" t="s">
        <v>7515</v>
      </c>
      <c r="X222" t="s">
        <v>7515</v>
      </c>
      <c r="Y222" t="s">
        <v>7515</v>
      </c>
      <c r="Z222" t="s">
        <v>7515</v>
      </c>
      <c r="AA222" t="s">
        <v>7515</v>
      </c>
      <c r="AB222" t="s">
        <v>7515</v>
      </c>
      <c r="AC222" t="s">
        <v>6796</v>
      </c>
      <c r="AK222" t="s">
        <v>6985</v>
      </c>
      <c r="AL222" t="s">
        <v>6793</v>
      </c>
      <c r="AM222" t="s">
        <v>6793</v>
      </c>
      <c r="AN222" t="s">
        <v>7680</v>
      </c>
      <c r="AO222">
        <v>0</v>
      </c>
      <c r="AP222">
        <v>15</v>
      </c>
      <c r="AQ222" t="s">
        <v>6992</v>
      </c>
      <c r="AR222" t="s">
        <v>6793</v>
      </c>
      <c r="AS222" t="s">
        <v>6794</v>
      </c>
      <c r="AT222" t="s">
        <v>6813</v>
      </c>
      <c r="AU222" t="s">
        <v>7531</v>
      </c>
      <c r="AV222" t="s">
        <v>6991</v>
      </c>
      <c r="AX222" t="s">
        <v>6793</v>
      </c>
      <c r="AY222" t="s">
        <v>6794</v>
      </c>
      <c r="AZ222" t="s">
        <v>6793</v>
      </c>
      <c r="BA222" t="s">
        <v>6794</v>
      </c>
      <c r="BB222" t="s">
        <v>6794</v>
      </c>
      <c r="BC222" t="s">
        <v>6793</v>
      </c>
      <c r="BD222" t="s">
        <v>6793</v>
      </c>
      <c r="BE222" t="s">
        <v>6794</v>
      </c>
      <c r="BF222" t="s">
        <v>6794</v>
      </c>
      <c r="BG222" t="s">
        <v>6794</v>
      </c>
      <c r="BH222" t="s">
        <v>6794</v>
      </c>
      <c r="BI222" t="s">
        <v>7022</v>
      </c>
      <c r="BJ222" t="s">
        <v>7686</v>
      </c>
      <c r="BK222" t="s">
        <v>6794</v>
      </c>
      <c r="BM222">
        <v>50</v>
      </c>
      <c r="BN222">
        <v>25</v>
      </c>
      <c r="BO222" t="s">
        <v>7533</v>
      </c>
      <c r="BP222" t="s">
        <v>6</v>
      </c>
      <c r="BQ222" t="s">
        <v>7559</v>
      </c>
      <c r="BR222" t="s">
        <v>7594</v>
      </c>
      <c r="BS222" t="s">
        <v>7516</v>
      </c>
      <c r="BT222" t="s">
        <v>7515</v>
      </c>
      <c r="BU222" t="s">
        <v>7515</v>
      </c>
      <c r="BV222" t="s">
        <v>7515</v>
      </c>
      <c r="BW222" t="s">
        <v>7515</v>
      </c>
      <c r="BX222" t="s">
        <v>7515</v>
      </c>
      <c r="BY222" t="s">
        <v>7515</v>
      </c>
      <c r="BZ222" t="s">
        <v>7515</v>
      </c>
      <c r="CA222" t="s">
        <v>7515</v>
      </c>
      <c r="CB222" t="s">
        <v>7515</v>
      </c>
      <c r="CC222" t="s">
        <v>7515</v>
      </c>
      <c r="CD222" t="s">
        <v>7515</v>
      </c>
      <c r="CE222" t="s">
        <v>6794</v>
      </c>
      <c r="CF222" t="s">
        <v>7614</v>
      </c>
      <c r="CG222">
        <v>75</v>
      </c>
      <c r="CH222" t="s">
        <v>7544</v>
      </c>
      <c r="CI222" t="s">
        <v>6793</v>
      </c>
      <c r="CJ222" t="s">
        <v>6793</v>
      </c>
      <c r="CK222" t="s">
        <v>6794</v>
      </c>
      <c r="CL222" t="s">
        <v>6793</v>
      </c>
      <c r="CM222" t="s">
        <v>6793</v>
      </c>
      <c r="CN222" t="s">
        <v>6793</v>
      </c>
      <c r="CO222" t="s">
        <v>6794</v>
      </c>
      <c r="CP222" t="s">
        <v>6793</v>
      </c>
      <c r="CQ222" t="s">
        <v>6794</v>
      </c>
      <c r="CR222" t="s">
        <v>7520</v>
      </c>
      <c r="CS222" t="s">
        <v>7521</v>
      </c>
      <c r="CT222" t="s">
        <v>7522</v>
      </c>
      <c r="CU222" t="s">
        <v>6793</v>
      </c>
      <c r="CV222">
        <v>2</v>
      </c>
      <c r="CW222">
        <v>4</v>
      </c>
      <c r="CX222">
        <v>2</v>
      </c>
      <c r="CY222" t="s">
        <v>6794</v>
      </c>
      <c r="EC222">
        <v>2</v>
      </c>
      <c r="EE222">
        <v>0</v>
      </c>
      <c r="EF222">
        <v>0</v>
      </c>
      <c r="EG222">
        <v>0</v>
      </c>
      <c r="EH222">
        <v>2</v>
      </c>
      <c r="EI222">
        <v>0</v>
      </c>
      <c r="EJ222">
        <v>0</v>
      </c>
      <c r="EK222">
        <v>0</v>
      </c>
      <c r="EL222" t="s">
        <v>6794</v>
      </c>
      <c r="EV222" t="s">
        <v>6794</v>
      </c>
      <c r="PS222" t="s">
        <v>7526</v>
      </c>
      <c r="PT222" t="s">
        <v>7526</v>
      </c>
      <c r="PU222" t="s">
        <v>7527</v>
      </c>
      <c r="PV222" t="s">
        <v>7526</v>
      </c>
      <c r="PW222" t="s">
        <v>7516</v>
      </c>
      <c r="PX222" t="s">
        <v>7515</v>
      </c>
      <c r="PY222" t="s">
        <v>7515</v>
      </c>
      <c r="PZ222" t="s">
        <v>7515</v>
      </c>
      <c r="QA222" t="s">
        <v>7515</v>
      </c>
      <c r="QB222" t="s">
        <v>7515</v>
      </c>
      <c r="QC222" t="s">
        <v>7515</v>
      </c>
      <c r="QD222" t="s">
        <v>7528</v>
      </c>
      <c r="QE222" t="s">
        <v>7529</v>
      </c>
      <c r="QF222" t="s">
        <v>7528</v>
      </c>
      <c r="QG222" t="s">
        <v>7681</v>
      </c>
      <c r="QH222">
        <v>2008</v>
      </c>
      <c r="QI222">
        <v>6</v>
      </c>
      <c r="QJ222">
        <v>1</v>
      </c>
      <c r="QK222" s="329">
        <v>39623</v>
      </c>
      <c r="QL222">
        <v>1</v>
      </c>
      <c r="QM222">
        <v>0</v>
      </c>
      <c r="QN222" t="s">
        <v>212</v>
      </c>
      <c r="QO222">
        <v>2008</v>
      </c>
      <c r="QP222">
        <v>35</v>
      </c>
      <c r="RV222">
        <f t="shared" si="7"/>
        <v>3</v>
      </c>
      <c r="RY222">
        <f t="shared" si="6"/>
        <v>5</v>
      </c>
    </row>
    <row r="223" spans="1:493" x14ac:dyDescent="0.3">
      <c r="A223">
        <v>71207</v>
      </c>
      <c r="B223">
        <v>290</v>
      </c>
      <c r="C223" t="s">
        <v>6793</v>
      </c>
      <c r="D223" t="s">
        <v>6793</v>
      </c>
      <c r="I223" t="s">
        <v>6793</v>
      </c>
      <c r="J223" t="s">
        <v>7515</v>
      </c>
      <c r="K223" t="s">
        <v>7516</v>
      </c>
      <c r="L223" t="s">
        <v>7515</v>
      </c>
      <c r="M223" t="s">
        <v>7515</v>
      </c>
      <c r="N223" t="s">
        <v>7515</v>
      </c>
      <c r="O223" t="s">
        <v>7515</v>
      </c>
      <c r="P223" t="s">
        <v>7515</v>
      </c>
      <c r="Q223" t="s">
        <v>7515</v>
      </c>
      <c r="R223" t="s">
        <v>7515</v>
      </c>
      <c r="S223" t="s">
        <v>7515</v>
      </c>
      <c r="T223" t="s">
        <v>7515</v>
      </c>
      <c r="U223" t="s">
        <v>7515</v>
      </c>
      <c r="V223" t="s">
        <v>7515</v>
      </c>
      <c r="W223" t="s">
        <v>7515</v>
      </c>
      <c r="X223" t="s">
        <v>7515</v>
      </c>
      <c r="Y223" t="s">
        <v>7515</v>
      </c>
      <c r="Z223" t="s">
        <v>7515</v>
      </c>
      <c r="AA223" t="s">
        <v>7515</v>
      </c>
      <c r="AB223" t="s">
        <v>7515</v>
      </c>
      <c r="AC223" t="s">
        <v>7517</v>
      </c>
      <c r="AF223">
        <v>0</v>
      </c>
      <c r="AG223">
        <v>3</v>
      </c>
      <c r="AH223" t="s">
        <v>7575</v>
      </c>
      <c r="AI223" t="s">
        <v>7680</v>
      </c>
      <c r="AJ223">
        <v>6</v>
      </c>
      <c r="AK223" t="s">
        <v>6993</v>
      </c>
      <c r="AL223" t="s">
        <v>6794</v>
      </c>
      <c r="AM223" t="s">
        <v>6794</v>
      </c>
      <c r="AN223" t="s">
        <v>7680</v>
      </c>
      <c r="AO223">
        <v>0</v>
      </c>
      <c r="AP223">
        <v>40</v>
      </c>
      <c r="AQ223" t="s">
        <v>7568</v>
      </c>
      <c r="AT223" t="s">
        <v>6813</v>
      </c>
      <c r="AU223" t="s">
        <v>6</v>
      </c>
      <c r="AV223" t="s">
        <v>6991</v>
      </c>
      <c r="AX223" t="s">
        <v>6794</v>
      </c>
      <c r="AY223" t="s">
        <v>6793</v>
      </c>
      <c r="AZ223" t="s">
        <v>6793</v>
      </c>
      <c r="BA223" t="s">
        <v>6793</v>
      </c>
      <c r="BC223" t="s">
        <v>6793</v>
      </c>
      <c r="BD223" t="s">
        <v>6793</v>
      </c>
      <c r="BE223" t="s">
        <v>6793</v>
      </c>
      <c r="BF223" t="s">
        <v>6966</v>
      </c>
      <c r="BG223" t="s">
        <v>6794</v>
      </c>
      <c r="BH223" t="s">
        <v>6794</v>
      </c>
      <c r="BI223" t="s">
        <v>7031</v>
      </c>
      <c r="BJ223" t="s">
        <v>7025</v>
      </c>
      <c r="BK223" t="s">
        <v>6794</v>
      </c>
      <c r="BM223" t="s">
        <v>7547</v>
      </c>
      <c r="BN223" t="s">
        <v>7532</v>
      </c>
      <c r="BO223" t="s">
        <v>7533</v>
      </c>
      <c r="BP223" t="s">
        <v>6</v>
      </c>
      <c r="BQ223" t="s">
        <v>7559</v>
      </c>
      <c r="BR223" t="s">
        <v>7543</v>
      </c>
      <c r="BS223" t="s">
        <v>7516</v>
      </c>
      <c r="BT223" t="s">
        <v>7515</v>
      </c>
      <c r="BU223" t="s">
        <v>7515</v>
      </c>
      <c r="BV223" t="s">
        <v>7515</v>
      </c>
      <c r="BW223" t="s">
        <v>7515</v>
      </c>
      <c r="BX223" t="s">
        <v>7515</v>
      </c>
      <c r="BY223" t="s">
        <v>7515</v>
      </c>
      <c r="BZ223" t="s">
        <v>7515</v>
      </c>
      <c r="CA223" t="s">
        <v>7515</v>
      </c>
      <c r="CB223" t="s">
        <v>7515</v>
      </c>
      <c r="CC223" t="s">
        <v>7515</v>
      </c>
      <c r="CD223" t="s">
        <v>7515</v>
      </c>
      <c r="CE223" t="s">
        <v>6794</v>
      </c>
      <c r="CI223" t="s">
        <v>6793</v>
      </c>
      <c r="CJ223" t="s">
        <v>6793</v>
      </c>
      <c r="CK223" t="s">
        <v>6794</v>
      </c>
      <c r="CL223" t="s">
        <v>6793</v>
      </c>
      <c r="CM223" t="s">
        <v>6793</v>
      </c>
      <c r="CN223" t="s">
        <v>6793</v>
      </c>
      <c r="CO223" t="s">
        <v>6794</v>
      </c>
      <c r="CP223" t="s">
        <v>6793</v>
      </c>
      <c r="CQ223" t="s">
        <v>6794</v>
      </c>
      <c r="CR223" t="s">
        <v>7520</v>
      </c>
      <c r="CS223" t="s">
        <v>7613</v>
      </c>
      <c r="CT223" t="s">
        <v>7536</v>
      </c>
      <c r="CU223" t="s">
        <v>6793</v>
      </c>
      <c r="CV223">
        <v>2</v>
      </c>
      <c r="CW223">
        <v>2</v>
      </c>
      <c r="CX223">
        <v>3</v>
      </c>
      <c r="CY223" t="s">
        <v>6794</v>
      </c>
      <c r="EC223">
        <v>2</v>
      </c>
      <c r="EE223" t="s">
        <v>31</v>
      </c>
      <c r="EL223" t="s">
        <v>6794</v>
      </c>
      <c r="EV223" t="s">
        <v>6794</v>
      </c>
      <c r="PS223" t="s">
        <v>6757</v>
      </c>
      <c r="PT223" t="s">
        <v>7582</v>
      </c>
      <c r="PU223" t="s">
        <v>7527</v>
      </c>
      <c r="PV223" t="s">
        <v>7526</v>
      </c>
      <c r="PW223" t="s">
        <v>7516</v>
      </c>
      <c r="PX223" t="s">
        <v>7515</v>
      </c>
      <c r="PY223" t="s">
        <v>7515</v>
      </c>
      <c r="PZ223" t="s">
        <v>7515</v>
      </c>
      <c r="QA223" t="s">
        <v>7515</v>
      </c>
      <c r="QB223" t="s">
        <v>7515</v>
      </c>
      <c r="QC223" t="s">
        <v>7515</v>
      </c>
      <c r="QD223" t="s">
        <v>7528</v>
      </c>
      <c r="QE223" t="s">
        <v>7529</v>
      </c>
      <c r="QF223" t="s">
        <v>7528</v>
      </c>
      <c r="QG223" t="s">
        <v>7681</v>
      </c>
      <c r="QH223">
        <v>2008</v>
      </c>
      <c r="QI223">
        <v>3</v>
      </c>
      <c r="QJ223">
        <v>1</v>
      </c>
      <c r="QK223" s="329">
        <v>39533</v>
      </c>
      <c r="QL223">
        <v>0</v>
      </c>
      <c r="QM223">
        <v>1</v>
      </c>
      <c r="QN223" t="s">
        <v>212</v>
      </c>
      <c r="QO223">
        <v>2008</v>
      </c>
      <c r="QP223">
        <v>50</v>
      </c>
      <c r="RV223">
        <f t="shared" si="7"/>
        <v>1</v>
      </c>
      <c r="RY223">
        <f t="shared" si="6"/>
        <v>3</v>
      </c>
    </row>
    <row r="224" spans="1:493" x14ac:dyDescent="0.3">
      <c r="A224">
        <v>71208</v>
      </c>
      <c r="B224">
        <v>292</v>
      </c>
      <c r="C224" t="s">
        <v>6793</v>
      </c>
      <c r="D224" t="s">
        <v>6793</v>
      </c>
      <c r="I224" t="s">
        <v>6793</v>
      </c>
      <c r="J224" t="s">
        <v>7515</v>
      </c>
      <c r="K224" t="s">
        <v>7515</v>
      </c>
      <c r="L224" t="s">
        <v>7516</v>
      </c>
      <c r="M224" t="s">
        <v>7515</v>
      </c>
      <c r="N224" t="s">
        <v>7515</v>
      </c>
      <c r="O224" t="s">
        <v>7515</v>
      </c>
      <c r="P224" t="s">
        <v>7515</v>
      </c>
      <c r="Q224" t="s">
        <v>7515</v>
      </c>
      <c r="R224" t="s">
        <v>7515</v>
      </c>
      <c r="S224" t="s">
        <v>7515</v>
      </c>
      <c r="T224" t="s">
        <v>7515</v>
      </c>
      <c r="U224" t="s">
        <v>7515</v>
      </c>
      <c r="V224" t="s">
        <v>7515</v>
      </c>
      <c r="W224" t="s">
        <v>7515</v>
      </c>
      <c r="X224" t="s">
        <v>7515</v>
      </c>
      <c r="Y224" t="s">
        <v>7515</v>
      </c>
      <c r="Z224" t="s">
        <v>7515</v>
      </c>
      <c r="AA224" t="s">
        <v>7515</v>
      </c>
      <c r="AB224" t="s">
        <v>7515</v>
      </c>
      <c r="AC224" t="s">
        <v>6796</v>
      </c>
      <c r="AK224" t="s">
        <v>6985</v>
      </c>
      <c r="AL224" t="s">
        <v>6793</v>
      </c>
      <c r="AM224" t="s">
        <v>6793</v>
      </c>
      <c r="AN224" t="s">
        <v>7680</v>
      </c>
      <c r="AO224">
        <v>0</v>
      </c>
      <c r="AP224">
        <v>16</v>
      </c>
      <c r="AQ224" t="s">
        <v>6988</v>
      </c>
      <c r="AR224" t="s">
        <v>6793</v>
      </c>
      <c r="AS224" t="s">
        <v>6793</v>
      </c>
      <c r="AT224" t="s">
        <v>6813</v>
      </c>
      <c r="AU224" t="s">
        <v>7531</v>
      </c>
      <c r="AV224" t="s">
        <v>6991</v>
      </c>
      <c r="AX224" t="s">
        <v>6794</v>
      </c>
      <c r="AY224" t="s">
        <v>6794</v>
      </c>
      <c r="AZ224" t="s">
        <v>6794</v>
      </c>
      <c r="BA224" t="s">
        <v>6794</v>
      </c>
      <c r="BB224" t="s">
        <v>6793</v>
      </c>
      <c r="BC224" t="s">
        <v>6794</v>
      </c>
      <c r="BD224" t="s">
        <v>6794</v>
      </c>
      <c r="BE224" t="s">
        <v>6793</v>
      </c>
      <c r="BF224" t="s">
        <v>6794</v>
      </c>
      <c r="BG224" t="s">
        <v>6794</v>
      </c>
      <c r="BH224" t="s">
        <v>6794</v>
      </c>
      <c r="BI224" t="s">
        <v>7028</v>
      </c>
      <c r="BJ224" t="s">
        <v>7026</v>
      </c>
      <c r="BK224" t="s">
        <v>6794</v>
      </c>
      <c r="BM224">
        <v>50</v>
      </c>
      <c r="BN224" t="s">
        <v>7532</v>
      </c>
      <c r="BO224" t="s">
        <v>7519</v>
      </c>
      <c r="BP224" t="s">
        <v>6</v>
      </c>
      <c r="BQ224" t="s">
        <v>7559</v>
      </c>
      <c r="BR224" t="s">
        <v>7543</v>
      </c>
      <c r="BS224" t="s">
        <v>7515</v>
      </c>
      <c r="BT224" t="s">
        <v>7515</v>
      </c>
      <c r="BU224" t="s">
        <v>7516</v>
      </c>
      <c r="BV224" t="s">
        <v>7515</v>
      </c>
      <c r="BW224" t="s">
        <v>7515</v>
      </c>
      <c r="BX224" t="s">
        <v>7515</v>
      </c>
      <c r="BY224" t="s">
        <v>7515</v>
      </c>
      <c r="BZ224" t="s">
        <v>7515</v>
      </c>
      <c r="CA224" t="s">
        <v>7515</v>
      </c>
      <c r="CB224" t="s">
        <v>7515</v>
      </c>
      <c r="CC224" t="s">
        <v>7515</v>
      </c>
      <c r="CD224" t="s">
        <v>7515</v>
      </c>
      <c r="CE224" t="s">
        <v>6794</v>
      </c>
      <c r="CI224" t="s">
        <v>6794</v>
      </c>
      <c r="CJ224" t="s">
        <v>6794</v>
      </c>
      <c r="CK224" t="s">
        <v>6794</v>
      </c>
      <c r="CL224" t="s">
        <v>6794</v>
      </c>
      <c r="CM224" t="s">
        <v>6793</v>
      </c>
      <c r="CN224" t="s">
        <v>6793</v>
      </c>
      <c r="CO224" t="s">
        <v>6794</v>
      </c>
      <c r="CP224" t="s">
        <v>6793</v>
      </c>
      <c r="CQ224" t="s">
        <v>6794</v>
      </c>
      <c r="CR224" t="s">
        <v>7520</v>
      </c>
      <c r="CS224" t="s">
        <v>7521</v>
      </c>
      <c r="CT224" t="s">
        <v>7587</v>
      </c>
      <c r="CU224" t="s">
        <v>6793</v>
      </c>
      <c r="CV224">
        <v>3</v>
      </c>
      <c r="CW224">
        <v>4</v>
      </c>
      <c r="CX224">
        <v>5</v>
      </c>
      <c r="CY224" t="s">
        <v>6794</v>
      </c>
      <c r="EC224">
        <v>2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2</v>
      </c>
      <c r="EK224">
        <v>0</v>
      </c>
      <c r="EL224" t="s">
        <v>6794</v>
      </c>
      <c r="EV224" t="s">
        <v>6794</v>
      </c>
      <c r="PS224" t="s">
        <v>7526</v>
      </c>
      <c r="PT224" t="s">
        <v>7526</v>
      </c>
      <c r="PU224" t="s">
        <v>7526</v>
      </c>
      <c r="PV224" t="s">
        <v>7527</v>
      </c>
      <c r="PW224" t="s">
        <v>7516</v>
      </c>
      <c r="PX224" t="s">
        <v>7515</v>
      </c>
      <c r="PY224" t="s">
        <v>7515</v>
      </c>
      <c r="PZ224" t="s">
        <v>7515</v>
      </c>
      <c r="QA224" t="s">
        <v>7515</v>
      </c>
      <c r="QB224" t="s">
        <v>7515</v>
      </c>
      <c r="QC224" t="s">
        <v>7515</v>
      </c>
      <c r="QD224" t="s">
        <v>7528</v>
      </c>
      <c r="QE224" t="s">
        <v>7539</v>
      </c>
      <c r="QF224" t="s">
        <v>7528</v>
      </c>
      <c r="QG224" t="s">
        <v>7681</v>
      </c>
      <c r="QH224">
        <v>2008</v>
      </c>
      <c r="QI224">
        <v>11</v>
      </c>
      <c r="QJ224">
        <v>1</v>
      </c>
      <c r="QK224" s="329">
        <v>39777</v>
      </c>
      <c r="QL224">
        <v>1</v>
      </c>
      <c r="QM224">
        <v>0</v>
      </c>
      <c r="QN224" t="s">
        <v>194</v>
      </c>
      <c r="QO224">
        <v>0</v>
      </c>
      <c r="QP224">
        <v>35</v>
      </c>
      <c r="RV224">
        <f t="shared" si="7"/>
        <v>3</v>
      </c>
      <c r="RY224">
        <f t="shared" si="6"/>
        <v>2</v>
      </c>
    </row>
    <row r="225" spans="1:493" x14ac:dyDescent="0.3">
      <c r="A225">
        <v>71209</v>
      </c>
      <c r="B225">
        <v>293</v>
      </c>
      <c r="C225" t="s">
        <v>6793</v>
      </c>
      <c r="D225" t="s">
        <v>6793</v>
      </c>
      <c r="I225" t="s">
        <v>6793</v>
      </c>
      <c r="J225" t="s">
        <v>7515</v>
      </c>
      <c r="K225" t="s">
        <v>7516</v>
      </c>
      <c r="L225" t="s">
        <v>7515</v>
      </c>
      <c r="M225" t="s">
        <v>7515</v>
      </c>
      <c r="N225" t="s">
        <v>7515</v>
      </c>
      <c r="O225" t="s">
        <v>7515</v>
      </c>
      <c r="P225" t="s">
        <v>7515</v>
      </c>
      <c r="Q225" t="s">
        <v>7515</v>
      </c>
      <c r="R225" t="s">
        <v>7515</v>
      </c>
      <c r="S225" t="s">
        <v>7515</v>
      </c>
      <c r="T225" t="s">
        <v>7515</v>
      </c>
      <c r="U225" t="s">
        <v>7515</v>
      </c>
      <c r="V225" t="s">
        <v>7515</v>
      </c>
      <c r="W225" t="s">
        <v>7515</v>
      </c>
      <c r="X225" t="s">
        <v>7515</v>
      </c>
      <c r="Y225" t="s">
        <v>7515</v>
      </c>
      <c r="Z225" t="s">
        <v>7515</v>
      </c>
      <c r="AA225" t="s">
        <v>7515</v>
      </c>
      <c r="AB225" t="s">
        <v>7515</v>
      </c>
      <c r="AC225" t="s">
        <v>7517</v>
      </c>
      <c r="AF225">
        <v>10</v>
      </c>
      <c r="AG225">
        <v>10</v>
      </c>
      <c r="AH225" t="s">
        <v>6845</v>
      </c>
      <c r="AK225" t="s">
        <v>6993</v>
      </c>
      <c r="AL225" t="s">
        <v>6794</v>
      </c>
      <c r="AM225" t="s">
        <v>6794</v>
      </c>
      <c r="AN225" t="s">
        <v>7680</v>
      </c>
      <c r="AO225">
        <v>0</v>
      </c>
      <c r="AP225">
        <v>11</v>
      </c>
      <c r="AQ225" t="s">
        <v>6988</v>
      </c>
      <c r="AR225" t="s">
        <v>6793</v>
      </c>
      <c r="AS225" t="s">
        <v>6794</v>
      </c>
      <c r="AT225" t="s">
        <v>6813</v>
      </c>
      <c r="AU225" t="s">
        <v>7531</v>
      </c>
      <c r="AV225" t="s">
        <v>6991</v>
      </c>
      <c r="AX225" t="s">
        <v>6793</v>
      </c>
      <c r="AY225" t="s">
        <v>6793</v>
      </c>
      <c r="AZ225" t="s">
        <v>6794</v>
      </c>
      <c r="BA225" t="s">
        <v>6793</v>
      </c>
      <c r="BB225" t="s">
        <v>6793</v>
      </c>
      <c r="BC225" t="s">
        <v>6794</v>
      </c>
      <c r="BD225" t="s">
        <v>6793</v>
      </c>
      <c r="BE225" t="s">
        <v>6794</v>
      </c>
      <c r="BF225" t="s">
        <v>6794</v>
      </c>
      <c r="BG225" t="s">
        <v>6794</v>
      </c>
      <c r="BH225" t="s">
        <v>6794</v>
      </c>
      <c r="BI225" t="s">
        <v>7028</v>
      </c>
      <c r="BJ225" t="s">
        <v>7686</v>
      </c>
      <c r="BK225" t="s">
        <v>6794</v>
      </c>
      <c r="BM225">
        <v>100</v>
      </c>
      <c r="BN225">
        <v>25</v>
      </c>
      <c r="BO225" t="s">
        <v>7533</v>
      </c>
      <c r="BP225" t="s">
        <v>6</v>
      </c>
      <c r="BQ225" t="s">
        <v>7559</v>
      </c>
      <c r="BR225" t="s">
        <v>7543</v>
      </c>
      <c r="BS225" t="s">
        <v>7516</v>
      </c>
      <c r="BT225" t="s">
        <v>7515</v>
      </c>
      <c r="BU225" t="s">
        <v>7515</v>
      </c>
      <c r="BV225" t="s">
        <v>7515</v>
      </c>
      <c r="BW225" t="s">
        <v>7515</v>
      </c>
      <c r="BX225" t="s">
        <v>7515</v>
      </c>
      <c r="BY225" t="s">
        <v>7515</v>
      </c>
      <c r="BZ225" t="s">
        <v>7515</v>
      </c>
      <c r="CA225" t="s">
        <v>7515</v>
      </c>
      <c r="CB225" t="s">
        <v>7515</v>
      </c>
      <c r="CC225" t="s">
        <v>7515</v>
      </c>
      <c r="CD225" t="s">
        <v>7515</v>
      </c>
      <c r="CE225" t="s">
        <v>6793</v>
      </c>
      <c r="CI225" t="s">
        <v>6793</v>
      </c>
      <c r="CJ225" t="s">
        <v>6793</v>
      </c>
      <c r="CK225" t="s">
        <v>6794</v>
      </c>
      <c r="CL225" t="s">
        <v>6793</v>
      </c>
      <c r="CM225" t="s">
        <v>6794</v>
      </c>
      <c r="CN225" t="s">
        <v>6793</v>
      </c>
      <c r="CO225" t="s">
        <v>6794</v>
      </c>
      <c r="CP225" t="s">
        <v>6793</v>
      </c>
      <c r="CQ225" t="s">
        <v>6793</v>
      </c>
      <c r="CR225" t="s">
        <v>7520</v>
      </c>
      <c r="CS225" t="s">
        <v>7521</v>
      </c>
      <c r="CT225" t="s">
        <v>7536</v>
      </c>
      <c r="CU225" t="s">
        <v>6793</v>
      </c>
      <c r="CV225">
        <v>4</v>
      </c>
      <c r="CW225">
        <v>4</v>
      </c>
      <c r="CX225">
        <v>4</v>
      </c>
      <c r="CY225" t="s">
        <v>6793</v>
      </c>
      <c r="CZ225">
        <v>1</v>
      </c>
      <c r="DA225" t="s">
        <v>7680</v>
      </c>
      <c r="DB225">
        <v>12</v>
      </c>
      <c r="DC225">
        <v>2007</v>
      </c>
      <c r="DD225" t="s">
        <v>7557</v>
      </c>
      <c r="DE225" t="s">
        <v>7680</v>
      </c>
      <c r="DF225">
        <v>2</v>
      </c>
      <c r="DG225">
        <v>2008</v>
      </c>
      <c r="EC225">
        <v>2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2</v>
      </c>
      <c r="EL225" t="s">
        <v>6794</v>
      </c>
      <c r="EV225" t="s">
        <v>6793</v>
      </c>
      <c r="MD225" t="s">
        <v>7524</v>
      </c>
      <c r="ME225" t="s">
        <v>7680</v>
      </c>
      <c r="MF225">
        <v>4</v>
      </c>
      <c r="MG225">
        <v>2006</v>
      </c>
      <c r="MK225" t="s">
        <v>6793</v>
      </c>
      <c r="PS225" t="s">
        <v>6757</v>
      </c>
      <c r="PT225" t="s">
        <v>7526</v>
      </c>
      <c r="PU225" t="s">
        <v>7527</v>
      </c>
      <c r="PV225" t="s">
        <v>7527</v>
      </c>
      <c r="PW225" t="s">
        <v>7516</v>
      </c>
      <c r="PX225" t="s">
        <v>7515</v>
      </c>
      <c r="PY225" t="s">
        <v>7515</v>
      </c>
      <c r="PZ225" t="s">
        <v>7515</v>
      </c>
      <c r="QA225" t="s">
        <v>7515</v>
      </c>
      <c r="QB225" t="s">
        <v>7515</v>
      </c>
      <c r="QC225" t="s">
        <v>7515</v>
      </c>
      <c r="QD225" t="s">
        <v>7528</v>
      </c>
      <c r="QE225" t="s">
        <v>7539</v>
      </c>
      <c r="QF225" t="s">
        <v>7528</v>
      </c>
      <c r="QG225" t="s">
        <v>7681</v>
      </c>
      <c r="QH225">
        <v>2008</v>
      </c>
      <c r="QI225">
        <v>6</v>
      </c>
      <c r="QJ225">
        <v>1</v>
      </c>
      <c r="QK225" s="329">
        <v>39606</v>
      </c>
      <c r="QL225">
        <v>0</v>
      </c>
      <c r="QM225">
        <v>1</v>
      </c>
      <c r="QN225" t="s">
        <v>212</v>
      </c>
      <c r="QO225">
        <v>2008</v>
      </c>
      <c r="QP225">
        <v>50</v>
      </c>
      <c r="QQ225">
        <v>0</v>
      </c>
      <c r="QR225">
        <v>0</v>
      </c>
      <c r="QS225">
        <v>0</v>
      </c>
      <c r="QT225">
        <v>0</v>
      </c>
      <c r="QU225">
        <v>0</v>
      </c>
      <c r="QV225">
        <v>0</v>
      </c>
      <c r="QW225">
        <v>0</v>
      </c>
      <c r="QX225">
        <v>0</v>
      </c>
      <c r="QY225">
        <v>0</v>
      </c>
      <c r="QZ225">
        <v>0</v>
      </c>
      <c r="RA225">
        <v>0</v>
      </c>
      <c r="RB225">
        <v>0</v>
      </c>
      <c r="RC225">
        <v>0</v>
      </c>
      <c r="RD225">
        <v>0</v>
      </c>
      <c r="RE225">
        <v>0</v>
      </c>
      <c r="RF225">
        <v>0</v>
      </c>
      <c r="RG225">
        <v>0</v>
      </c>
      <c r="RH225">
        <v>0</v>
      </c>
      <c r="RI225">
        <v>0</v>
      </c>
      <c r="RJ225">
        <v>0</v>
      </c>
      <c r="RK225">
        <v>0</v>
      </c>
      <c r="RL225">
        <v>0</v>
      </c>
      <c r="RM225">
        <v>0</v>
      </c>
      <c r="RN225">
        <v>1</v>
      </c>
      <c r="RO225">
        <v>0</v>
      </c>
      <c r="RP225">
        <v>0</v>
      </c>
      <c r="RQ225">
        <v>0</v>
      </c>
      <c r="RR225">
        <v>0</v>
      </c>
      <c r="RS225">
        <v>0</v>
      </c>
      <c r="RT225">
        <v>0</v>
      </c>
      <c r="RU225">
        <v>0</v>
      </c>
      <c r="RV225">
        <f t="shared" si="7"/>
        <v>4</v>
      </c>
      <c r="RY225">
        <f t="shared" si="6"/>
        <v>2</v>
      </c>
    </row>
    <row r="226" spans="1:493" x14ac:dyDescent="0.3">
      <c r="A226">
        <v>71210</v>
      </c>
      <c r="B226">
        <v>294</v>
      </c>
      <c r="C226" t="s">
        <v>6793</v>
      </c>
      <c r="D226" t="s">
        <v>6793</v>
      </c>
      <c r="I226" t="s">
        <v>6793</v>
      </c>
      <c r="J226" t="s">
        <v>7515</v>
      </c>
      <c r="K226" t="s">
        <v>7515</v>
      </c>
      <c r="L226" t="s">
        <v>7515</v>
      </c>
      <c r="M226" t="s">
        <v>7515</v>
      </c>
      <c r="N226" t="s">
        <v>7515</v>
      </c>
      <c r="O226" t="s">
        <v>7515</v>
      </c>
      <c r="P226" t="s">
        <v>7515</v>
      </c>
      <c r="Q226" t="s">
        <v>7515</v>
      </c>
      <c r="R226" t="s">
        <v>7515</v>
      </c>
      <c r="S226" t="s">
        <v>7515</v>
      </c>
      <c r="T226" t="s">
        <v>7515</v>
      </c>
      <c r="U226" t="s">
        <v>7515</v>
      </c>
      <c r="V226" t="s">
        <v>7515</v>
      </c>
      <c r="W226" t="s">
        <v>7515</v>
      </c>
      <c r="X226" t="s">
        <v>7515</v>
      </c>
      <c r="Y226" t="s">
        <v>7515</v>
      </c>
      <c r="Z226" t="s">
        <v>7515</v>
      </c>
      <c r="AA226" t="s">
        <v>7516</v>
      </c>
      <c r="AB226" t="s">
        <v>7515</v>
      </c>
      <c r="AC226" t="s">
        <v>6796</v>
      </c>
      <c r="AK226" t="s">
        <v>6985</v>
      </c>
      <c r="AL226" t="s">
        <v>6793</v>
      </c>
      <c r="AM226" t="s">
        <v>6794</v>
      </c>
      <c r="AN226" t="s">
        <v>7680</v>
      </c>
      <c r="AO226">
        <v>0</v>
      </c>
      <c r="AP226">
        <v>13</v>
      </c>
      <c r="AQ226" t="s">
        <v>6988</v>
      </c>
      <c r="AR226" t="s">
        <v>6793</v>
      </c>
      <c r="AS226" t="s">
        <v>6793</v>
      </c>
      <c r="AT226" t="s">
        <v>6813</v>
      </c>
      <c r="AU226" t="s">
        <v>7531</v>
      </c>
      <c r="AV226" t="s">
        <v>6</v>
      </c>
      <c r="AX226" t="s">
        <v>6794</v>
      </c>
      <c r="AY226" t="s">
        <v>6794</v>
      </c>
      <c r="AZ226" t="s">
        <v>6793</v>
      </c>
      <c r="BA226" t="s">
        <v>6793</v>
      </c>
      <c r="BB226" t="s">
        <v>6793</v>
      </c>
      <c r="BC226" t="s">
        <v>6794</v>
      </c>
      <c r="BD226" t="s">
        <v>6793</v>
      </c>
      <c r="BE226" t="s">
        <v>6966</v>
      </c>
      <c r="BF226" t="s">
        <v>6794</v>
      </c>
      <c r="BG226" t="s">
        <v>6794</v>
      </c>
      <c r="BH226" t="s">
        <v>6794</v>
      </c>
      <c r="BI226" t="s">
        <v>7028</v>
      </c>
      <c r="BJ226" t="s">
        <v>7021</v>
      </c>
      <c r="BK226" t="s">
        <v>6794</v>
      </c>
      <c r="BM226">
        <v>0</v>
      </c>
      <c r="BN226" t="s">
        <v>6</v>
      </c>
      <c r="BO226" t="s">
        <v>7519</v>
      </c>
      <c r="BP226" t="s">
        <v>6</v>
      </c>
      <c r="BQ226" t="s">
        <v>7559</v>
      </c>
      <c r="BR226" t="s">
        <v>7543</v>
      </c>
      <c r="BS226" t="s">
        <v>7516</v>
      </c>
      <c r="BT226" t="s">
        <v>7515</v>
      </c>
      <c r="BU226" t="s">
        <v>7515</v>
      </c>
      <c r="BV226" t="s">
        <v>7515</v>
      </c>
      <c r="BW226" t="s">
        <v>7515</v>
      </c>
      <c r="BX226" t="s">
        <v>7515</v>
      </c>
      <c r="BY226" t="s">
        <v>7515</v>
      </c>
      <c r="BZ226" t="s">
        <v>7515</v>
      </c>
      <c r="CA226" t="s">
        <v>7515</v>
      </c>
      <c r="CB226" t="s">
        <v>7515</v>
      </c>
      <c r="CC226" t="s">
        <v>7515</v>
      </c>
      <c r="CD226" t="s">
        <v>7515</v>
      </c>
      <c r="CE226" t="s">
        <v>6794</v>
      </c>
      <c r="CI226" t="s">
        <v>6793</v>
      </c>
      <c r="CJ226" t="s">
        <v>6794</v>
      </c>
      <c r="CK226" t="s">
        <v>6794</v>
      </c>
      <c r="CL226" t="s">
        <v>6793</v>
      </c>
      <c r="CM226" t="s">
        <v>6793</v>
      </c>
      <c r="CN226" t="s">
        <v>6794</v>
      </c>
      <c r="CO226" t="s">
        <v>6794</v>
      </c>
      <c r="CP226" t="s">
        <v>6793</v>
      </c>
      <c r="CQ226" t="s">
        <v>6794</v>
      </c>
      <c r="CR226" t="s">
        <v>7520</v>
      </c>
      <c r="CS226" t="s">
        <v>7521</v>
      </c>
      <c r="CT226" t="s">
        <v>7522</v>
      </c>
      <c r="CU226" t="s">
        <v>6793</v>
      </c>
      <c r="CV226">
        <v>2</v>
      </c>
      <c r="CW226">
        <v>4</v>
      </c>
      <c r="CX226">
        <v>3</v>
      </c>
      <c r="CY226" t="s">
        <v>6794</v>
      </c>
      <c r="EC226">
        <v>3</v>
      </c>
      <c r="EE226">
        <v>0</v>
      </c>
      <c r="EF226">
        <v>1</v>
      </c>
      <c r="EG226">
        <v>0</v>
      </c>
      <c r="EH226">
        <v>0</v>
      </c>
      <c r="EI226">
        <v>0</v>
      </c>
      <c r="EJ226">
        <v>2</v>
      </c>
      <c r="EK226">
        <v>0</v>
      </c>
      <c r="EL226" t="s">
        <v>6793</v>
      </c>
      <c r="EM226" t="s">
        <v>6859</v>
      </c>
      <c r="EN226">
        <v>1</v>
      </c>
      <c r="EP226" t="s">
        <v>6</v>
      </c>
      <c r="EV226" t="s">
        <v>6794</v>
      </c>
      <c r="PS226" t="s">
        <v>7526</v>
      </c>
      <c r="PT226" t="s">
        <v>7526</v>
      </c>
      <c r="PU226" t="s">
        <v>7526</v>
      </c>
      <c r="PV226" t="s">
        <v>7527</v>
      </c>
      <c r="PW226" t="s">
        <v>7515</v>
      </c>
      <c r="PX226" t="s">
        <v>7515</v>
      </c>
      <c r="PY226" t="s">
        <v>7515</v>
      </c>
      <c r="PZ226" t="s">
        <v>7515</v>
      </c>
      <c r="QA226" t="s">
        <v>7515</v>
      </c>
      <c r="QB226" t="s">
        <v>7515</v>
      </c>
      <c r="QC226" t="s">
        <v>7516</v>
      </c>
      <c r="QD226" t="s">
        <v>7528</v>
      </c>
      <c r="QE226" t="s">
        <v>7529</v>
      </c>
      <c r="QF226" t="s">
        <v>7528</v>
      </c>
      <c r="QG226" t="s">
        <v>7681</v>
      </c>
      <c r="QH226">
        <v>2008</v>
      </c>
      <c r="QI226">
        <v>7</v>
      </c>
      <c r="QJ226">
        <v>1</v>
      </c>
      <c r="QK226" s="329">
        <v>39653</v>
      </c>
      <c r="QL226">
        <v>1</v>
      </c>
      <c r="QM226">
        <v>0</v>
      </c>
      <c r="QN226" t="s">
        <v>212</v>
      </c>
      <c r="QO226">
        <v>2008</v>
      </c>
      <c r="QP226">
        <v>50</v>
      </c>
      <c r="RV226">
        <f t="shared" si="7"/>
        <v>4</v>
      </c>
      <c r="RY226">
        <f t="shared" si="6"/>
        <v>2</v>
      </c>
    </row>
    <row r="227" spans="1:493" x14ac:dyDescent="0.3">
      <c r="A227">
        <v>71211</v>
      </c>
      <c r="B227">
        <v>295</v>
      </c>
      <c r="C227" t="s">
        <v>6793</v>
      </c>
      <c r="D227" t="s">
        <v>6793</v>
      </c>
      <c r="I227" t="s">
        <v>6793</v>
      </c>
      <c r="J227" t="s">
        <v>7515</v>
      </c>
      <c r="K227" t="s">
        <v>7515</v>
      </c>
      <c r="L227" t="s">
        <v>7515</v>
      </c>
      <c r="M227" t="s">
        <v>7515</v>
      </c>
      <c r="N227" t="s">
        <v>7515</v>
      </c>
      <c r="O227" t="s">
        <v>7515</v>
      </c>
      <c r="P227" t="s">
        <v>7515</v>
      </c>
      <c r="Q227" t="s">
        <v>7515</v>
      </c>
      <c r="R227" t="s">
        <v>7515</v>
      </c>
      <c r="S227" t="s">
        <v>7515</v>
      </c>
      <c r="T227" t="s">
        <v>7515</v>
      </c>
      <c r="U227" t="s">
        <v>7515</v>
      </c>
      <c r="V227" t="s">
        <v>7515</v>
      </c>
      <c r="W227" t="s">
        <v>7515</v>
      </c>
      <c r="X227" t="s">
        <v>7515</v>
      </c>
      <c r="Y227" t="s">
        <v>7516</v>
      </c>
      <c r="Z227" t="s">
        <v>7515</v>
      </c>
      <c r="AA227" t="s">
        <v>7515</v>
      </c>
      <c r="AB227" t="s">
        <v>7515</v>
      </c>
      <c r="AC227" t="s">
        <v>6796</v>
      </c>
      <c r="AK227" t="s">
        <v>6985</v>
      </c>
      <c r="AL227" t="s">
        <v>6793</v>
      </c>
      <c r="AM227" t="s">
        <v>6794</v>
      </c>
      <c r="AN227" t="s">
        <v>7680</v>
      </c>
      <c r="AO227">
        <v>0</v>
      </c>
      <c r="AP227">
        <v>12</v>
      </c>
      <c r="AQ227" t="s">
        <v>6988</v>
      </c>
      <c r="AR227" t="s">
        <v>6966</v>
      </c>
      <c r="AS227" t="s">
        <v>6794</v>
      </c>
      <c r="AT227" t="s">
        <v>6813</v>
      </c>
      <c r="AU227" t="s">
        <v>7531</v>
      </c>
      <c r="AV227" t="s">
        <v>7553</v>
      </c>
      <c r="AX227" t="s">
        <v>6794</v>
      </c>
      <c r="AY227" t="s">
        <v>6793</v>
      </c>
      <c r="AZ227" t="s">
        <v>6794</v>
      </c>
      <c r="BA227" t="s">
        <v>6793</v>
      </c>
      <c r="BB227" t="s">
        <v>6793</v>
      </c>
      <c r="BC227" t="s">
        <v>6794</v>
      </c>
      <c r="BD227" t="s">
        <v>6794</v>
      </c>
      <c r="BE227" t="s">
        <v>6794</v>
      </c>
      <c r="BF227" t="s">
        <v>6794</v>
      </c>
      <c r="BG227" t="s">
        <v>6794</v>
      </c>
      <c r="BH227" t="s">
        <v>6794</v>
      </c>
      <c r="BI227" t="s">
        <v>7024</v>
      </c>
      <c r="BJ227" t="s">
        <v>7026</v>
      </c>
      <c r="BK227" t="s">
        <v>6794</v>
      </c>
      <c r="BM227">
        <v>15</v>
      </c>
      <c r="BN227" t="s">
        <v>6</v>
      </c>
      <c r="BO227" t="s">
        <v>7519</v>
      </c>
      <c r="BP227" t="s">
        <v>6</v>
      </c>
      <c r="BQ227" t="s">
        <v>7559</v>
      </c>
      <c r="BR227" t="s">
        <v>6</v>
      </c>
      <c r="CE227" t="s">
        <v>6966</v>
      </c>
      <c r="CI227" t="s">
        <v>6793</v>
      </c>
      <c r="CJ227" t="s">
        <v>6794</v>
      </c>
      <c r="CK227" t="s">
        <v>6794</v>
      </c>
      <c r="CL227" t="s">
        <v>6794</v>
      </c>
      <c r="CM227" t="s">
        <v>6794</v>
      </c>
      <c r="CN227" t="s">
        <v>6794</v>
      </c>
      <c r="CO227" t="s">
        <v>6794</v>
      </c>
      <c r="CP227" t="s">
        <v>6794</v>
      </c>
      <c r="CQ227" t="s">
        <v>6794</v>
      </c>
      <c r="CR227" t="s">
        <v>7520</v>
      </c>
      <c r="CS227" t="s">
        <v>7608</v>
      </c>
      <c r="CT227" t="s">
        <v>7587</v>
      </c>
      <c r="CU227" t="s">
        <v>6793</v>
      </c>
      <c r="CV227">
        <v>1</v>
      </c>
      <c r="CW227">
        <v>1</v>
      </c>
      <c r="CX227">
        <v>2</v>
      </c>
      <c r="CY227" t="s">
        <v>6794</v>
      </c>
      <c r="EC227">
        <v>1</v>
      </c>
      <c r="ED227" t="s">
        <v>7584</v>
      </c>
      <c r="EL227" t="s">
        <v>6794</v>
      </c>
      <c r="EV227" t="s">
        <v>6794</v>
      </c>
      <c r="PS227" t="s">
        <v>7526</v>
      </c>
      <c r="PT227" t="s">
        <v>6</v>
      </c>
      <c r="PU227" t="s">
        <v>7527</v>
      </c>
      <c r="PV227" t="s">
        <v>7527</v>
      </c>
      <c r="PW227" t="s">
        <v>7515</v>
      </c>
      <c r="PX227" t="s">
        <v>7515</v>
      </c>
      <c r="PY227" t="s">
        <v>7515</v>
      </c>
      <c r="PZ227" t="s">
        <v>7515</v>
      </c>
      <c r="QA227" t="s">
        <v>7515</v>
      </c>
      <c r="QB227" t="s">
        <v>7515</v>
      </c>
      <c r="QC227" t="s">
        <v>7516</v>
      </c>
      <c r="QD227" t="s">
        <v>7528</v>
      </c>
      <c r="QE227" t="s">
        <v>7539</v>
      </c>
      <c r="QF227" t="s">
        <v>7528</v>
      </c>
      <c r="QG227" t="s">
        <v>7681</v>
      </c>
      <c r="QH227">
        <v>2008</v>
      </c>
      <c r="QI227">
        <v>10</v>
      </c>
      <c r="QJ227">
        <v>1</v>
      </c>
      <c r="QK227" s="329">
        <v>39744</v>
      </c>
      <c r="QL227">
        <v>1</v>
      </c>
      <c r="QM227">
        <v>0</v>
      </c>
      <c r="QN227" t="s">
        <v>194</v>
      </c>
      <c r="QO227">
        <v>0</v>
      </c>
      <c r="QP227">
        <v>88</v>
      </c>
      <c r="RV227">
        <f t="shared" si="7"/>
        <v>4</v>
      </c>
      <c r="RY227">
        <f t="shared" si="6"/>
        <v>7</v>
      </c>
    </row>
    <row r="228" spans="1:493" x14ac:dyDescent="0.3">
      <c r="A228">
        <v>71212</v>
      </c>
      <c r="B228">
        <v>296</v>
      </c>
      <c r="C228" t="s">
        <v>6793</v>
      </c>
      <c r="D228" t="s">
        <v>6793</v>
      </c>
      <c r="I228" t="s">
        <v>6793</v>
      </c>
      <c r="J228" t="s">
        <v>7515</v>
      </c>
      <c r="K228" t="s">
        <v>7516</v>
      </c>
      <c r="L228" t="s">
        <v>7515</v>
      </c>
      <c r="M228" t="s">
        <v>7515</v>
      </c>
      <c r="N228" t="s">
        <v>7515</v>
      </c>
      <c r="O228" t="s">
        <v>7515</v>
      </c>
      <c r="P228" t="s">
        <v>7515</v>
      </c>
      <c r="Q228" t="s">
        <v>7515</v>
      </c>
      <c r="R228" t="s">
        <v>7515</v>
      </c>
      <c r="S228" t="s">
        <v>7515</v>
      </c>
      <c r="T228" t="s">
        <v>7515</v>
      </c>
      <c r="U228" t="s">
        <v>7515</v>
      </c>
      <c r="V228" t="s">
        <v>7515</v>
      </c>
      <c r="W228" t="s">
        <v>7515</v>
      </c>
      <c r="X228" t="s">
        <v>7515</v>
      </c>
      <c r="Y228" t="s">
        <v>7515</v>
      </c>
      <c r="Z228" t="s">
        <v>7515</v>
      </c>
      <c r="AA228" t="s">
        <v>7515</v>
      </c>
      <c r="AB228" t="s">
        <v>7515</v>
      </c>
      <c r="AC228" t="s">
        <v>6796</v>
      </c>
      <c r="AK228" t="s">
        <v>6985</v>
      </c>
      <c r="AL228" t="s">
        <v>6793</v>
      </c>
      <c r="AM228" t="s">
        <v>6794</v>
      </c>
      <c r="AN228" t="s">
        <v>7680</v>
      </c>
      <c r="AO228">
        <v>0</v>
      </c>
      <c r="AP228">
        <v>9</v>
      </c>
      <c r="AQ228" t="s">
        <v>6988</v>
      </c>
      <c r="AR228" t="s">
        <v>6793</v>
      </c>
      <c r="AS228" t="s">
        <v>6793</v>
      </c>
      <c r="AT228" t="s">
        <v>6813</v>
      </c>
      <c r="AU228" t="s">
        <v>7531</v>
      </c>
      <c r="AV228" t="s">
        <v>6991</v>
      </c>
      <c r="AX228" t="s">
        <v>6794</v>
      </c>
      <c r="AY228" t="s">
        <v>6794</v>
      </c>
      <c r="AZ228" t="s">
        <v>6794</v>
      </c>
      <c r="BA228" t="s">
        <v>6794</v>
      </c>
      <c r="BB228" t="s">
        <v>6793</v>
      </c>
      <c r="BC228" t="s">
        <v>6793</v>
      </c>
      <c r="BD228" t="s">
        <v>6793</v>
      </c>
      <c r="BE228" t="s">
        <v>6794</v>
      </c>
      <c r="BF228" t="s">
        <v>6794</v>
      </c>
      <c r="BG228" t="s">
        <v>6794</v>
      </c>
      <c r="BH228" t="s">
        <v>6794</v>
      </c>
      <c r="BI228" t="s">
        <v>7031</v>
      </c>
      <c r="BJ228" t="s">
        <v>6</v>
      </c>
      <c r="BK228" t="s">
        <v>6794</v>
      </c>
      <c r="BM228">
        <v>250</v>
      </c>
      <c r="BN228" t="s">
        <v>7532</v>
      </c>
      <c r="BO228" t="s">
        <v>7519</v>
      </c>
      <c r="BP228" t="s">
        <v>6</v>
      </c>
      <c r="BQ228" t="s">
        <v>7559</v>
      </c>
      <c r="BR228" t="s">
        <v>7682</v>
      </c>
      <c r="BS228" t="s">
        <v>7516</v>
      </c>
      <c r="BT228" t="s">
        <v>7515</v>
      </c>
      <c r="BU228" t="s">
        <v>7515</v>
      </c>
      <c r="BV228" t="s">
        <v>7515</v>
      </c>
      <c r="BW228" t="s">
        <v>7515</v>
      </c>
      <c r="BX228" t="s">
        <v>7515</v>
      </c>
      <c r="BY228" t="s">
        <v>7515</v>
      </c>
      <c r="BZ228" t="s">
        <v>7515</v>
      </c>
      <c r="CA228" t="s">
        <v>7515</v>
      </c>
      <c r="CB228" t="s">
        <v>7515</v>
      </c>
      <c r="CC228" t="s">
        <v>7515</v>
      </c>
      <c r="CD228" t="s">
        <v>7515</v>
      </c>
      <c r="CE228" t="s">
        <v>6794</v>
      </c>
      <c r="CI228" t="s">
        <v>6793</v>
      </c>
      <c r="CJ228" t="s">
        <v>6794</v>
      </c>
      <c r="CK228" t="s">
        <v>6794</v>
      </c>
      <c r="CL228" t="s">
        <v>6794</v>
      </c>
      <c r="CM228" t="s">
        <v>6794</v>
      </c>
      <c r="CN228" t="s">
        <v>6793</v>
      </c>
      <c r="CO228" t="s">
        <v>6794</v>
      </c>
      <c r="CP228" t="s">
        <v>6793</v>
      </c>
      <c r="CQ228" t="s">
        <v>6794</v>
      </c>
      <c r="CR228" t="s">
        <v>7520</v>
      </c>
      <c r="CS228" t="s">
        <v>7521</v>
      </c>
      <c r="CT228" t="s">
        <v>7522</v>
      </c>
      <c r="CU228" t="s">
        <v>6793</v>
      </c>
      <c r="CV228" t="s">
        <v>31</v>
      </c>
      <c r="CW228" t="s">
        <v>31</v>
      </c>
      <c r="CX228" t="s">
        <v>31</v>
      </c>
      <c r="CY228" t="s">
        <v>6794</v>
      </c>
      <c r="EC228" t="s">
        <v>31</v>
      </c>
      <c r="EL228" t="s">
        <v>31</v>
      </c>
      <c r="EV228" t="s">
        <v>31</v>
      </c>
      <c r="PS228" t="s">
        <v>31</v>
      </c>
      <c r="PT228" t="s">
        <v>31</v>
      </c>
      <c r="PU228" t="s">
        <v>31</v>
      </c>
      <c r="PV228" t="s">
        <v>31</v>
      </c>
      <c r="PW228" t="s">
        <v>7515</v>
      </c>
      <c r="PX228" t="s">
        <v>7515</v>
      </c>
      <c r="PY228" t="s">
        <v>7515</v>
      </c>
      <c r="PZ228" t="s">
        <v>7515</v>
      </c>
      <c r="QA228" t="s">
        <v>7515</v>
      </c>
      <c r="QB228" t="s">
        <v>7516</v>
      </c>
      <c r="QC228" t="s">
        <v>7515</v>
      </c>
      <c r="QD228" t="s">
        <v>31</v>
      </c>
      <c r="QE228" t="s">
        <v>7539</v>
      </c>
      <c r="QF228" t="s">
        <v>7528</v>
      </c>
      <c r="QG228" t="s">
        <v>7681</v>
      </c>
      <c r="QH228">
        <v>2008</v>
      </c>
      <c r="QI228">
        <v>9</v>
      </c>
      <c r="QJ228">
        <v>1</v>
      </c>
      <c r="QK228" s="329">
        <v>39713</v>
      </c>
      <c r="QL228">
        <v>1</v>
      </c>
      <c r="QM228">
        <v>0</v>
      </c>
      <c r="QN228" t="s">
        <v>212</v>
      </c>
      <c r="QO228">
        <v>2008</v>
      </c>
      <c r="QP228">
        <v>50</v>
      </c>
      <c r="RV228">
        <f t="shared" si="7"/>
        <v>5</v>
      </c>
      <c r="RY228">
        <f t="shared" si="6"/>
        <v>3</v>
      </c>
    </row>
    <row r="229" spans="1:493" x14ac:dyDescent="0.3">
      <c r="A229">
        <v>71213</v>
      </c>
      <c r="B229">
        <v>297</v>
      </c>
      <c r="C229" t="s">
        <v>6793</v>
      </c>
      <c r="D229" t="s">
        <v>6793</v>
      </c>
      <c r="I229" t="s">
        <v>6793</v>
      </c>
      <c r="J229" t="s">
        <v>7515</v>
      </c>
      <c r="K229" t="s">
        <v>7515</v>
      </c>
      <c r="L229" t="s">
        <v>7515</v>
      </c>
      <c r="M229" t="s">
        <v>7515</v>
      </c>
      <c r="N229" t="s">
        <v>7515</v>
      </c>
      <c r="O229" t="s">
        <v>7515</v>
      </c>
      <c r="P229" t="s">
        <v>7515</v>
      </c>
      <c r="Q229" t="s">
        <v>7515</v>
      </c>
      <c r="R229" t="s">
        <v>7515</v>
      </c>
      <c r="S229" t="s">
        <v>7515</v>
      </c>
      <c r="T229" t="s">
        <v>7516</v>
      </c>
      <c r="U229" t="s">
        <v>7515</v>
      </c>
      <c r="V229" t="s">
        <v>7515</v>
      </c>
      <c r="W229" t="s">
        <v>7515</v>
      </c>
      <c r="X229" t="s">
        <v>7515</v>
      </c>
      <c r="Y229" t="s">
        <v>7515</v>
      </c>
      <c r="Z229" t="s">
        <v>7515</v>
      </c>
      <c r="AA229" t="s">
        <v>7515</v>
      </c>
      <c r="AB229" t="s">
        <v>7515</v>
      </c>
      <c r="AC229" t="s">
        <v>6796</v>
      </c>
      <c r="AK229" t="s">
        <v>6985</v>
      </c>
      <c r="AL229" t="s">
        <v>6793</v>
      </c>
      <c r="AM229" t="s">
        <v>6793</v>
      </c>
      <c r="AN229" t="s">
        <v>7680</v>
      </c>
      <c r="AO229">
        <v>0</v>
      </c>
      <c r="AP229">
        <v>7</v>
      </c>
      <c r="AQ229" t="s">
        <v>6988</v>
      </c>
      <c r="AR229" t="s">
        <v>6793</v>
      </c>
      <c r="AS229" t="s">
        <v>6794</v>
      </c>
      <c r="AT229" t="s">
        <v>6813</v>
      </c>
      <c r="AU229" t="s">
        <v>7531</v>
      </c>
      <c r="AV229" t="s">
        <v>6991</v>
      </c>
      <c r="AX229" t="s">
        <v>6794</v>
      </c>
      <c r="AY229" t="s">
        <v>6794</v>
      </c>
      <c r="AZ229" t="s">
        <v>6793</v>
      </c>
      <c r="BA229" t="s">
        <v>6793</v>
      </c>
      <c r="BB229" t="s">
        <v>6793</v>
      </c>
      <c r="BC229" t="s">
        <v>6793</v>
      </c>
      <c r="BD229" t="s">
        <v>6793</v>
      </c>
      <c r="BE229" t="s">
        <v>6794</v>
      </c>
      <c r="BF229" t="s">
        <v>6794</v>
      </c>
      <c r="BG229" t="s">
        <v>6794</v>
      </c>
      <c r="BH229" t="s">
        <v>6794</v>
      </c>
      <c r="BI229" t="s">
        <v>7025</v>
      </c>
      <c r="BJ229" t="s">
        <v>7021</v>
      </c>
      <c r="BK229" t="s">
        <v>6794</v>
      </c>
      <c r="BM229">
        <v>50</v>
      </c>
      <c r="BN229" t="s">
        <v>7532</v>
      </c>
      <c r="BO229" t="s">
        <v>7533</v>
      </c>
      <c r="BP229" t="s">
        <v>6</v>
      </c>
      <c r="BQ229" t="s">
        <v>7559</v>
      </c>
      <c r="BR229" t="s">
        <v>7682</v>
      </c>
      <c r="BS229" t="s">
        <v>7516</v>
      </c>
      <c r="BT229" t="s">
        <v>7515</v>
      </c>
      <c r="BU229" t="s">
        <v>7515</v>
      </c>
      <c r="BV229" t="s">
        <v>7515</v>
      </c>
      <c r="BW229" t="s">
        <v>7515</v>
      </c>
      <c r="BX229" t="s">
        <v>7515</v>
      </c>
      <c r="BY229" t="s">
        <v>7515</v>
      </c>
      <c r="BZ229" t="s">
        <v>7515</v>
      </c>
      <c r="CA229" t="s">
        <v>7515</v>
      </c>
      <c r="CB229" t="s">
        <v>7515</v>
      </c>
      <c r="CC229" t="s">
        <v>7515</v>
      </c>
      <c r="CD229" t="s">
        <v>7515</v>
      </c>
      <c r="CE229" t="s">
        <v>6794</v>
      </c>
      <c r="CI229" t="s">
        <v>6794</v>
      </c>
      <c r="CJ229" t="s">
        <v>6793</v>
      </c>
      <c r="CK229" t="s">
        <v>6794</v>
      </c>
      <c r="CL229" t="s">
        <v>6794</v>
      </c>
      <c r="CM229" t="s">
        <v>6793</v>
      </c>
      <c r="CN229" t="s">
        <v>6794</v>
      </c>
      <c r="CO229" t="s">
        <v>6794</v>
      </c>
      <c r="CP229" t="s">
        <v>6794</v>
      </c>
      <c r="CQ229" t="s">
        <v>6794</v>
      </c>
      <c r="CR229" t="s">
        <v>7520</v>
      </c>
      <c r="CS229" t="s">
        <v>7521</v>
      </c>
      <c r="CT229" t="s">
        <v>7536</v>
      </c>
      <c r="CU229" t="s">
        <v>6793</v>
      </c>
      <c r="CV229">
        <v>2</v>
      </c>
      <c r="CW229">
        <v>2</v>
      </c>
      <c r="CX229">
        <v>5</v>
      </c>
      <c r="CY229" t="s">
        <v>6794</v>
      </c>
      <c r="EC229">
        <v>2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2</v>
      </c>
      <c r="EK229">
        <v>0</v>
      </c>
      <c r="EL229" t="s">
        <v>6794</v>
      </c>
      <c r="EV229" t="s">
        <v>6794</v>
      </c>
      <c r="PS229" t="s">
        <v>7526</v>
      </c>
      <c r="PT229" t="s">
        <v>7526</v>
      </c>
      <c r="PU229" t="s">
        <v>7526</v>
      </c>
      <c r="PV229" t="s">
        <v>7526</v>
      </c>
      <c r="PW229" t="s">
        <v>7515</v>
      </c>
      <c r="PX229" t="s">
        <v>7515</v>
      </c>
      <c r="PY229" t="s">
        <v>7516</v>
      </c>
      <c r="PZ229" t="s">
        <v>7515</v>
      </c>
      <c r="QA229" t="s">
        <v>7515</v>
      </c>
      <c r="QB229" t="s">
        <v>7515</v>
      </c>
      <c r="QC229" t="s">
        <v>7515</v>
      </c>
      <c r="QD229" t="s">
        <v>7528</v>
      </c>
      <c r="QE229" t="s">
        <v>7539</v>
      </c>
      <c r="QF229" t="s">
        <v>7528</v>
      </c>
      <c r="QG229" t="s">
        <v>7681</v>
      </c>
      <c r="QH229">
        <v>2008</v>
      </c>
      <c r="QI229">
        <v>6</v>
      </c>
      <c r="QJ229">
        <v>1</v>
      </c>
      <c r="QK229" s="329">
        <v>39611</v>
      </c>
      <c r="QL229">
        <v>1</v>
      </c>
      <c r="QM229">
        <v>0</v>
      </c>
      <c r="QN229" t="s">
        <v>212</v>
      </c>
      <c r="QO229">
        <v>2008</v>
      </c>
      <c r="QP229">
        <v>50</v>
      </c>
      <c r="RV229">
        <f t="shared" si="7"/>
        <v>5</v>
      </c>
      <c r="RY229">
        <f t="shared" si="6"/>
        <v>1</v>
      </c>
    </row>
    <row r="230" spans="1:493" x14ac:dyDescent="0.3">
      <c r="A230">
        <v>71214</v>
      </c>
      <c r="B230">
        <v>298</v>
      </c>
      <c r="C230" t="s">
        <v>6793</v>
      </c>
      <c r="D230" t="s">
        <v>6793</v>
      </c>
      <c r="I230" t="s">
        <v>6793</v>
      </c>
      <c r="J230" t="s">
        <v>7515</v>
      </c>
      <c r="K230" t="s">
        <v>7515</v>
      </c>
      <c r="L230" t="s">
        <v>7515</v>
      </c>
      <c r="M230" t="s">
        <v>7515</v>
      </c>
      <c r="N230" t="s">
        <v>7515</v>
      </c>
      <c r="O230" t="s">
        <v>7515</v>
      </c>
      <c r="P230" t="s">
        <v>7515</v>
      </c>
      <c r="Q230" t="s">
        <v>7515</v>
      </c>
      <c r="R230" t="s">
        <v>7515</v>
      </c>
      <c r="S230" t="s">
        <v>7515</v>
      </c>
      <c r="T230" t="s">
        <v>7516</v>
      </c>
      <c r="U230" t="s">
        <v>7515</v>
      </c>
      <c r="V230" t="s">
        <v>7515</v>
      </c>
      <c r="W230" t="s">
        <v>7515</v>
      </c>
      <c r="X230" t="s">
        <v>7515</v>
      </c>
      <c r="Y230" t="s">
        <v>7515</v>
      </c>
      <c r="Z230" t="s">
        <v>7515</v>
      </c>
      <c r="AA230" t="s">
        <v>7515</v>
      </c>
      <c r="AB230" t="s">
        <v>7515</v>
      </c>
      <c r="AC230" t="s">
        <v>6796</v>
      </c>
      <c r="AK230" t="s">
        <v>6985</v>
      </c>
      <c r="AL230" t="s">
        <v>6793</v>
      </c>
      <c r="AM230" t="s">
        <v>6793</v>
      </c>
      <c r="AN230" t="s">
        <v>7680</v>
      </c>
      <c r="AO230">
        <v>0</v>
      </c>
      <c r="AP230">
        <v>15</v>
      </c>
      <c r="AQ230" t="s">
        <v>6988</v>
      </c>
      <c r="AR230" t="s">
        <v>6793</v>
      </c>
      <c r="AS230" t="s">
        <v>6793</v>
      </c>
      <c r="AT230" t="s">
        <v>6813</v>
      </c>
      <c r="AU230" t="s">
        <v>7531</v>
      </c>
      <c r="AV230" t="s">
        <v>7518</v>
      </c>
      <c r="AX230" t="s">
        <v>6794</v>
      </c>
      <c r="AY230" t="s">
        <v>6794</v>
      </c>
      <c r="AZ230" t="s">
        <v>6793</v>
      </c>
      <c r="BA230" t="s">
        <v>6793</v>
      </c>
      <c r="BB230" t="s">
        <v>6793</v>
      </c>
      <c r="BC230" t="s">
        <v>6794</v>
      </c>
      <c r="BD230" t="s">
        <v>6793</v>
      </c>
      <c r="BE230" t="s">
        <v>6794</v>
      </c>
      <c r="BF230" t="s">
        <v>6793</v>
      </c>
      <c r="BG230" t="s">
        <v>6794</v>
      </c>
      <c r="BH230" t="s">
        <v>6794</v>
      </c>
      <c r="BI230" t="s">
        <v>7024</v>
      </c>
      <c r="BJ230" t="s">
        <v>7021</v>
      </c>
      <c r="BK230" t="s">
        <v>6794</v>
      </c>
      <c r="BM230" t="s">
        <v>7547</v>
      </c>
      <c r="BN230" t="s">
        <v>6</v>
      </c>
      <c r="BO230" t="s">
        <v>7533</v>
      </c>
      <c r="BP230" t="s">
        <v>6</v>
      </c>
      <c r="BQ230" t="s">
        <v>7559</v>
      </c>
      <c r="BR230" t="s">
        <v>7543</v>
      </c>
      <c r="BS230" t="s">
        <v>7516</v>
      </c>
      <c r="BT230" t="s">
        <v>7515</v>
      </c>
      <c r="BU230" t="s">
        <v>7515</v>
      </c>
      <c r="BV230" t="s">
        <v>7515</v>
      </c>
      <c r="BW230" t="s">
        <v>7515</v>
      </c>
      <c r="BX230" t="s">
        <v>7515</v>
      </c>
      <c r="BY230" t="s">
        <v>7515</v>
      </c>
      <c r="BZ230" t="s">
        <v>7515</v>
      </c>
      <c r="CA230" t="s">
        <v>7515</v>
      </c>
      <c r="CB230" t="s">
        <v>7515</v>
      </c>
      <c r="CC230" t="s">
        <v>7515</v>
      </c>
      <c r="CD230" t="s">
        <v>7515</v>
      </c>
      <c r="CE230" t="s">
        <v>6794</v>
      </c>
      <c r="CI230" t="s">
        <v>6793</v>
      </c>
      <c r="CJ230" t="s">
        <v>6793</v>
      </c>
      <c r="CK230" t="s">
        <v>6794</v>
      </c>
      <c r="CL230" t="s">
        <v>6794</v>
      </c>
      <c r="CM230" t="s">
        <v>6794</v>
      </c>
      <c r="CN230" t="s">
        <v>6793</v>
      </c>
      <c r="CO230" t="s">
        <v>6794</v>
      </c>
      <c r="CP230" t="s">
        <v>6794</v>
      </c>
      <c r="CQ230" t="s">
        <v>6794</v>
      </c>
      <c r="CR230" t="s">
        <v>7520</v>
      </c>
      <c r="CS230" t="s">
        <v>7521</v>
      </c>
      <c r="CT230" t="s">
        <v>7587</v>
      </c>
      <c r="CU230" t="s">
        <v>6793</v>
      </c>
      <c r="CV230">
        <v>2</v>
      </c>
      <c r="CW230">
        <v>3</v>
      </c>
      <c r="CX230">
        <v>2</v>
      </c>
      <c r="CY230" t="s">
        <v>6794</v>
      </c>
      <c r="EC230">
        <v>2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2</v>
      </c>
      <c r="EL230" t="s">
        <v>6794</v>
      </c>
      <c r="EV230" t="s">
        <v>6794</v>
      </c>
      <c r="PS230" t="s">
        <v>7526</v>
      </c>
      <c r="PT230" t="s">
        <v>7526</v>
      </c>
      <c r="PU230" t="s">
        <v>7526</v>
      </c>
      <c r="PV230" t="s">
        <v>7526</v>
      </c>
      <c r="PW230" t="s">
        <v>7515</v>
      </c>
      <c r="PX230" t="s">
        <v>7516</v>
      </c>
      <c r="PY230" t="s">
        <v>7515</v>
      </c>
      <c r="PZ230" t="s">
        <v>7515</v>
      </c>
      <c r="QA230" t="s">
        <v>7515</v>
      </c>
      <c r="QB230" t="s">
        <v>7515</v>
      </c>
      <c r="QC230" t="s">
        <v>7515</v>
      </c>
      <c r="QD230" t="s">
        <v>7528</v>
      </c>
      <c r="QE230" t="s">
        <v>7539</v>
      </c>
      <c r="QF230" t="s">
        <v>7528</v>
      </c>
      <c r="QG230" t="s">
        <v>7681</v>
      </c>
      <c r="QH230">
        <v>2008</v>
      </c>
      <c r="QI230">
        <v>4</v>
      </c>
      <c r="QJ230">
        <v>1</v>
      </c>
      <c r="QK230" s="329">
        <v>39568</v>
      </c>
      <c r="QL230">
        <v>1</v>
      </c>
      <c r="QM230">
        <v>0</v>
      </c>
      <c r="QN230" t="s">
        <v>212</v>
      </c>
      <c r="QO230">
        <v>2008</v>
      </c>
      <c r="QP230">
        <v>50</v>
      </c>
      <c r="RV230">
        <f t="shared" si="7"/>
        <v>3</v>
      </c>
      <c r="RY230">
        <f t="shared" si="6"/>
        <v>7</v>
      </c>
    </row>
    <row r="231" spans="1:493" x14ac:dyDescent="0.3">
      <c r="A231">
        <v>71215</v>
      </c>
      <c r="B231">
        <v>299</v>
      </c>
      <c r="C231" t="s">
        <v>6793</v>
      </c>
      <c r="D231" t="s">
        <v>6793</v>
      </c>
      <c r="I231" t="s">
        <v>6793</v>
      </c>
      <c r="J231" t="s">
        <v>7515</v>
      </c>
      <c r="K231" t="s">
        <v>7515</v>
      </c>
      <c r="L231" t="s">
        <v>7515</v>
      </c>
      <c r="M231" t="s">
        <v>7515</v>
      </c>
      <c r="N231" t="s">
        <v>7515</v>
      </c>
      <c r="O231" t="s">
        <v>7515</v>
      </c>
      <c r="P231" t="s">
        <v>7515</v>
      </c>
      <c r="Q231" t="s">
        <v>7515</v>
      </c>
      <c r="R231" t="s">
        <v>7515</v>
      </c>
      <c r="S231" t="s">
        <v>7516</v>
      </c>
      <c r="T231" t="s">
        <v>7515</v>
      </c>
      <c r="U231" t="s">
        <v>7515</v>
      </c>
      <c r="V231" t="s">
        <v>7515</v>
      </c>
      <c r="W231" t="s">
        <v>7515</v>
      </c>
      <c r="X231" t="s">
        <v>7515</v>
      </c>
      <c r="Y231" t="s">
        <v>7515</v>
      </c>
      <c r="Z231" t="s">
        <v>7515</v>
      </c>
      <c r="AA231" t="s">
        <v>7515</v>
      </c>
      <c r="AB231" t="s">
        <v>7515</v>
      </c>
      <c r="AC231" t="s">
        <v>6796</v>
      </c>
      <c r="AK231" t="s">
        <v>6985</v>
      </c>
      <c r="AL231" t="s">
        <v>6793</v>
      </c>
      <c r="AM231" t="s">
        <v>6794</v>
      </c>
      <c r="AN231" t="s">
        <v>7680</v>
      </c>
      <c r="AO231">
        <v>0</v>
      </c>
      <c r="AP231">
        <v>4</v>
      </c>
      <c r="AQ231" t="s">
        <v>6988</v>
      </c>
      <c r="AR231" t="s">
        <v>6793</v>
      </c>
      <c r="AS231" t="s">
        <v>6794</v>
      </c>
      <c r="AT231" t="s">
        <v>6814</v>
      </c>
      <c r="AV231" t="s">
        <v>6991</v>
      </c>
      <c r="AW231" t="s">
        <v>7588</v>
      </c>
      <c r="AX231" t="s">
        <v>6794</v>
      </c>
      <c r="AY231" t="s">
        <v>6793</v>
      </c>
      <c r="AZ231" t="s">
        <v>6794</v>
      </c>
      <c r="BA231" t="s">
        <v>6794</v>
      </c>
      <c r="BB231" t="s">
        <v>6793</v>
      </c>
      <c r="BC231" t="s">
        <v>6794</v>
      </c>
      <c r="BD231" t="s">
        <v>6794</v>
      </c>
      <c r="BE231" t="s">
        <v>6793</v>
      </c>
      <c r="BF231" t="s">
        <v>6794</v>
      </c>
      <c r="BG231" t="s">
        <v>6794</v>
      </c>
      <c r="BH231" t="s">
        <v>6794</v>
      </c>
      <c r="BI231" t="s">
        <v>7027</v>
      </c>
      <c r="BJ231" t="s">
        <v>6</v>
      </c>
      <c r="BK231" t="s">
        <v>6794</v>
      </c>
      <c r="BM231">
        <v>25</v>
      </c>
      <c r="BN231">
        <v>1</v>
      </c>
      <c r="BO231" t="s">
        <v>7519</v>
      </c>
      <c r="BP231" t="s">
        <v>6</v>
      </c>
      <c r="BQ231" t="s">
        <v>7027</v>
      </c>
      <c r="BR231" t="s">
        <v>7543</v>
      </c>
      <c r="BS231" t="s">
        <v>7516</v>
      </c>
      <c r="BT231" t="s">
        <v>7515</v>
      </c>
      <c r="BU231" t="s">
        <v>7515</v>
      </c>
      <c r="BV231" t="s">
        <v>7515</v>
      </c>
      <c r="BW231" t="s">
        <v>7515</v>
      </c>
      <c r="BX231" t="s">
        <v>7515</v>
      </c>
      <c r="BY231" t="s">
        <v>7515</v>
      </c>
      <c r="BZ231" t="s">
        <v>7515</v>
      </c>
      <c r="CA231" t="s">
        <v>7515</v>
      </c>
      <c r="CB231" t="s">
        <v>7515</v>
      </c>
      <c r="CC231" t="s">
        <v>7515</v>
      </c>
      <c r="CD231" t="s">
        <v>7515</v>
      </c>
      <c r="CE231" t="s">
        <v>6794</v>
      </c>
      <c r="CI231" t="s">
        <v>6794</v>
      </c>
      <c r="CJ231" t="s">
        <v>6793</v>
      </c>
      <c r="CK231" t="s">
        <v>6794</v>
      </c>
      <c r="CL231" t="s">
        <v>6794</v>
      </c>
      <c r="CM231" t="s">
        <v>6794</v>
      </c>
      <c r="CN231" t="s">
        <v>6794</v>
      </c>
      <c r="CO231" t="s">
        <v>6794</v>
      </c>
      <c r="CP231" t="s">
        <v>6793</v>
      </c>
      <c r="CQ231" t="s">
        <v>6794</v>
      </c>
      <c r="CR231" t="s">
        <v>7520</v>
      </c>
      <c r="CS231" t="s">
        <v>7521</v>
      </c>
      <c r="CT231" t="s">
        <v>7522</v>
      </c>
      <c r="CU231" t="s">
        <v>6793</v>
      </c>
      <c r="CV231">
        <v>2</v>
      </c>
      <c r="CW231">
        <v>2</v>
      </c>
      <c r="CX231">
        <v>2</v>
      </c>
      <c r="CY231" t="s">
        <v>6794</v>
      </c>
      <c r="EC231">
        <v>2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2</v>
      </c>
      <c r="EL231" t="s">
        <v>6794</v>
      </c>
      <c r="EV231" t="s">
        <v>6794</v>
      </c>
      <c r="PS231" t="s">
        <v>7526</v>
      </c>
      <c r="PT231" t="s">
        <v>7526</v>
      </c>
      <c r="PU231" t="s">
        <v>7526</v>
      </c>
      <c r="PV231" t="s">
        <v>7527</v>
      </c>
      <c r="PW231" t="s">
        <v>7515</v>
      </c>
      <c r="PX231" t="s">
        <v>7515</v>
      </c>
      <c r="PY231" t="s">
        <v>7515</v>
      </c>
      <c r="PZ231" t="s">
        <v>7515</v>
      </c>
      <c r="QA231" t="s">
        <v>7515</v>
      </c>
      <c r="QB231" t="s">
        <v>7515</v>
      </c>
      <c r="QC231" t="s">
        <v>7516</v>
      </c>
      <c r="QD231" t="s">
        <v>7528</v>
      </c>
      <c r="QE231" t="s">
        <v>7539</v>
      </c>
      <c r="QF231" t="s">
        <v>7528</v>
      </c>
      <c r="QG231" t="s">
        <v>7681</v>
      </c>
      <c r="QH231">
        <v>2008</v>
      </c>
      <c r="QI231">
        <v>11</v>
      </c>
      <c r="QJ231">
        <v>1</v>
      </c>
      <c r="QK231" s="329">
        <v>39758</v>
      </c>
      <c r="QL231">
        <v>1</v>
      </c>
      <c r="QM231">
        <v>0</v>
      </c>
      <c r="QN231" t="s">
        <v>212</v>
      </c>
      <c r="QO231">
        <v>2008</v>
      </c>
      <c r="QP231">
        <v>50</v>
      </c>
      <c r="RV231">
        <f t="shared" si="7"/>
        <v>6</v>
      </c>
      <c r="RY231">
        <f t="shared" si="6"/>
        <v>9</v>
      </c>
    </row>
    <row r="232" spans="1:493" x14ac:dyDescent="0.3">
      <c r="A232">
        <v>71216</v>
      </c>
      <c r="B232">
        <v>300</v>
      </c>
      <c r="C232" t="s">
        <v>6793</v>
      </c>
      <c r="D232" t="s">
        <v>6793</v>
      </c>
      <c r="I232" t="s">
        <v>6793</v>
      </c>
      <c r="J232" t="s">
        <v>7515</v>
      </c>
      <c r="K232" t="s">
        <v>7515</v>
      </c>
      <c r="L232" t="s">
        <v>7515</v>
      </c>
      <c r="M232" t="s">
        <v>7515</v>
      </c>
      <c r="N232" t="s">
        <v>7515</v>
      </c>
      <c r="O232" t="s">
        <v>7515</v>
      </c>
      <c r="P232" t="s">
        <v>7515</v>
      </c>
      <c r="Q232" t="s">
        <v>7515</v>
      </c>
      <c r="R232" t="s">
        <v>7515</v>
      </c>
      <c r="S232" t="s">
        <v>7515</v>
      </c>
      <c r="T232" t="s">
        <v>7515</v>
      </c>
      <c r="U232" t="s">
        <v>7515</v>
      </c>
      <c r="V232" t="s">
        <v>7515</v>
      </c>
      <c r="W232" t="s">
        <v>7515</v>
      </c>
      <c r="X232" t="s">
        <v>7516</v>
      </c>
      <c r="Y232" t="s">
        <v>7515</v>
      </c>
      <c r="Z232" t="s">
        <v>7515</v>
      </c>
      <c r="AA232" t="s">
        <v>7515</v>
      </c>
      <c r="AB232" t="s">
        <v>7515</v>
      </c>
      <c r="AC232" t="s">
        <v>6796</v>
      </c>
      <c r="AK232" t="s">
        <v>6985</v>
      </c>
      <c r="AL232" t="s">
        <v>6793</v>
      </c>
      <c r="AM232" t="s">
        <v>6793</v>
      </c>
      <c r="AN232" t="s">
        <v>7680</v>
      </c>
      <c r="AO232">
        <v>0</v>
      </c>
      <c r="AP232">
        <v>11</v>
      </c>
      <c r="AQ232" t="s">
        <v>6988</v>
      </c>
      <c r="AR232" t="s">
        <v>6793</v>
      </c>
      <c r="AS232" t="s">
        <v>6794</v>
      </c>
      <c r="AT232" t="s">
        <v>6813</v>
      </c>
      <c r="AU232" t="s">
        <v>7531</v>
      </c>
      <c r="AV232" t="s">
        <v>6991</v>
      </c>
      <c r="AX232" t="s">
        <v>6794</v>
      </c>
      <c r="AY232" t="s">
        <v>6793</v>
      </c>
      <c r="AZ232" t="s">
        <v>6794</v>
      </c>
      <c r="BA232" t="s">
        <v>6793</v>
      </c>
      <c r="BB232" t="s">
        <v>6793</v>
      </c>
      <c r="BC232" t="s">
        <v>6794</v>
      </c>
      <c r="BD232" t="s">
        <v>6794</v>
      </c>
      <c r="BE232" t="s">
        <v>6793</v>
      </c>
      <c r="BF232" t="s">
        <v>6794</v>
      </c>
      <c r="BG232" t="s">
        <v>6794</v>
      </c>
      <c r="BH232" t="s">
        <v>6794</v>
      </c>
      <c r="BI232" t="s">
        <v>7028</v>
      </c>
      <c r="BJ232" t="s">
        <v>7024</v>
      </c>
      <c r="BK232" t="s">
        <v>6794</v>
      </c>
      <c r="BM232">
        <v>75</v>
      </c>
      <c r="BN232" t="s">
        <v>7532</v>
      </c>
      <c r="BO232" t="s">
        <v>7519</v>
      </c>
      <c r="BP232" t="s">
        <v>7585</v>
      </c>
      <c r="BQ232" t="s">
        <v>7024</v>
      </c>
      <c r="BR232" t="s">
        <v>7543</v>
      </c>
      <c r="BS232" t="s">
        <v>7515</v>
      </c>
      <c r="BT232" t="s">
        <v>7516</v>
      </c>
      <c r="BU232" t="s">
        <v>7515</v>
      </c>
      <c r="BV232" t="s">
        <v>7515</v>
      </c>
      <c r="BW232" t="s">
        <v>7515</v>
      </c>
      <c r="BX232" t="s">
        <v>7515</v>
      </c>
      <c r="BY232" t="s">
        <v>7515</v>
      </c>
      <c r="BZ232" t="s">
        <v>7516</v>
      </c>
      <c r="CA232" t="s">
        <v>7515</v>
      </c>
      <c r="CB232" t="s">
        <v>7515</v>
      </c>
      <c r="CC232" t="s">
        <v>7515</v>
      </c>
      <c r="CD232" t="s">
        <v>7515</v>
      </c>
      <c r="CE232" t="s">
        <v>6794</v>
      </c>
      <c r="CI232" t="s">
        <v>6793</v>
      </c>
      <c r="CJ232" t="s">
        <v>6794</v>
      </c>
      <c r="CK232" t="s">
        <v>6794</v>
      </c>
      <c r="CL232" t="s">
        <v>6794</v>
      </c>
      <c r="CM232" t="s">
        <v>6794</v>
      </c>
      <c r="CN232" t="s">
        <v>6793</v>
      </c>
      <c r="CO232" t="s">
        <v>6794</v>
      </c>
      <c r="CP232" t="s">
        <v>6793</v>
      </c>
      <c r="CQ232" t="s">
        <v>6794</v>
      </c>
      <c r="CR232" t="s">
        <v>7520</v>
      </c>
      <c r="CS232" t="s">
        <v>7521</v>
      </c>
      <c r="CT232" t="s">
        <v>7522</v>
      </c>
      <c r="CU232" t="s">
        <v>6793</v>
      </c>
      <c r="CV232">
        <v>1</v>
      </c>
      <c r="CW232">
        <v>3</v>
      </c>
      <c r="CX232">
        <v>3</v>
      </c>
      <c r="CY232" t="s">
        <v>6794</v>
      </c>
      <c r="EC232">
        <v>2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1</v>
      </c>
      <c r="EK232">
        <v>1</v>
      </c>
      <c r="EL232" t="s">
        <v>6794</v>
      </c>
      <c r="EV232" t="s">
        <v>6794</v>
      </c>
      <c r="PS232" t="s">
        <v>7526</v>
      </c>
      <c r="PT232" t="s">
        <v>7526</v>
      </c>
      <c r="PU232" t="s">
        <v>7526</v>
      </c>
      <c r="PV232" t="s">
        <v>7527</v>
      </c>
      <c r="PW232" t="s">
        <v>7516</v>
      </c>
      <c r="PX232" t="s">
        <v>7515</v>
      </c>
      <c r="PY232" t="s">
        <v>7515</v>
      </c>
      <c r="PZ232" t="s">
        <v>7515</v>
      </c>
      <c r="QA232" t="s">
        <v>7515</v>
      </c>
      <c r="QB232" t="s">
        <v>7515</v>
      </c>
      <c r="QC232" t="s">
        <v>7515</v>
      </c>
      <c r="QD232" t="s">
        <v>7528</v>
      </c>
      <c r="QE232" t="s">
        <v>7529</v>
      </c>
      <c r="QF232" t="s">
        <v>7528</v>
      </c>
      <c r="QG232" t="s">
        <v>7681</v>
      </c>
      <c r="QH232">
        <v>2008</v>
      </c>
      <c r="QI232">
        <v>4</v>
      </c>
      <c r="QJ232">
        <v>1</v>
      </c>
      <c r="QK232" s="329">
        <v>39552</v>
      </c>
      <c r="QL232">
        <v>1</v>
      </c>
      <c r="QM232">
        <v>0</v>
      </c>
      <c r="QN232" t="s">
        <v>194</v>
      </c>
      <c r="QO232">
        <v>0</v>
      </c>
      <c r="QP232">
        <v>18</v>
      </c>
      <c r="RV232">
        <f t="shared" si="7"/>
        <v>4</v>
      </c>
      <c r="RY232">
        <f t="shared" si="6"/>
        <v>2</v>
      </c>
    </row>
    <row r="233" spans="1:493" x14ac:dyDescent="0.3">
      <c r="A233">
        <v>71217</v>
      </c>
      <c r="B233">
        <v>301</v>
      </c>
      <c r="C233" t="s">
        <v>6793</v>
      </c>
      <c r="D233" t="s">
        <v>6793</v>
      </c>
      <c r="I233" t="s">
        <v>6793</v>
      </c>
      <c r="J233" t="s">
        <v>7515</v>
      </c>
      <c r="K233" t="s">
        <v>7516</v>
      </c>
      <c r="L233" t="s">
        <v>7515</v>
      </c>
      <c r="M233" t="s">
        <v>7515</v>
      </c>
      <c r="N233" t="s">
        <v>7515</v>
      </c>
      <c r="O233" t="s">
        <v>7515</v>
      </c>
      <c r="P233" t="s">
        <v>7515</v>
      </c>
      <c r="Q233" t="s">
        <v>7515</v>
      </c>
      <c r="R233" t="s">
        <v>7515</v>
      </c>
      <c r="S233" t="s">
        <v>7515</v>
      </c>
      <c r="T233" t="s">
        <v>7515</v>
      </c>
      <c r="U233" t="s">
        <v>7515</v>
      </c>
      <c r="V233" t="s">
        <v>7515</v>
      </c>
      <c r="W233" t="s">
        <v>7515</v>
      </c>
      <c r="X233" t="s">
        <v>7515</v>
      </c>
      <c r="Y233" t="s">
        <v>7515</v>
      </c>
      <c r="Z233" t="s">
        <v>7515</v>
      </c>
      <c r="AA233" t="s">
        <v>7515</v>
      </c>
      <c r="AB233" t="s">
        <v>7515</v>
      </c>
      <c r="AC233" t="s">
        <v>6796</v>
      </c>
      <c r="AK233" t="s">
        <v>6985</v>
      </c>
      <c r="AL233" t="s">
        <v>6794</v>
      </c>
      <c r="AM233" t="s">
        <v>6794</v>
      </c>
      <c r="AN233" t="s">
        <v>7680</v>
      </c>
      <c r="AO233">
        <v>0</v>
      </c>
      <c r="AP233">
        <v>15</v>
      </c>
      <c r="AQ233" t="s">
        <v>6988</v>
      </c>
      <c r="AR233" t="s">
        <v>6793</v>
      </c>
      <c r="AS233" t="s">
        <v>6793</v>
      </c>
      <c r="AT233" t="s">
        <v>6813</v>
      </c>
      <c r="AU233" t="s">
        <v>7531</v>
      </c>
      <c r="AV233" t="s">
        <v>7518</v>
      </c>
      <c r="AX233" t="s">
        <v>6793</v>
      </c>
      <c r="AY233" t="s">
        <v>6794</v>
      </c>
      <c r="AZ233" t="s">
        <v>6793</v>
      </c>
      <c r="BA233" t="s">
        <v>6793</v>
      </c>
      <c r="BB233" t="s">
        <v>6793</v>
      </c>
      <c r="BC233" t="s">
        <v>6793</v>
      </c>
      <c r="BD233" t="s">
        <v>6793</v>
      </c>
      <c r="BE233" t="s">
        <v>6794</v>
      </c>
      <c r="BF233" t="s">
        <v>6793</v>
      </c>
      <c r="BG233" t="s">
        <v>6794</v>
      </c>
      <c r="BH233" t="s">
        <v>6794</v>
      </c>
      <c r="BI233" t="s">
        <v>7021</v>
      </c>
      <c r="BJ233" t="s">
        <v>7029</v>
      </c>
      <c r="BK233" t="s">
        <v>6794</v>
      </c>
      <c r="BM233">
        <v>50</v>
      </c>
      <c r="BN233" t="s">
        <v>7532</v>
      </c>
      <c r="BO233" t="s">
        <v>7533</v>
      </c>
      <c r="BP233" t="s">
        <v>6</v>
      </c>
      <c r="BQ233" t="s">
        <v>7559</v>
      </c>
      <c r="BR233" t="s">
        <v>7561</v>
      </c>
      <c r="BS233" t="s">
        <v>7515</v>
      </c>
      <c r="BT233" t="s">
        <v>7515</v>
      </c>
      <c r="BU233" t="s">
        <v>7515</v>
      </c>
      <c r="BV233" t="s">
        <v>7515</v>
      </c>
      <c r="BW233" t="s">
        <v>7515</v>
      </c>
      <c r="BX233" t="s">
        <v>7515</v>
      </c>
      <c r="BY233" t="s">
        <v>7515</v>
      </c>
      <c r="BZ233" t="s">
        <v>7516</v>
      </c>
      <c r="CA233" t="s">
        <v>7515</v>
      </c>
      <c r="CB233" t="s">
        <v>7515</v>
      </c>
      <c r="CC233" t="s">
        <v>7515</v>
      </c>
      <c r="CD233" t="s">
        <v>7515</v>
      </c>
      <c r="CE233" t="s">
        <v>6794</v>
      </c>
      <c r="CI233" t="s">
        <v>6793</v>
      </c>
      <c r="CJ233" t="s">
        <v>6793</v>
      </c>
      <c r="CK233" t="s">
        <v>6794</v>
      </c>
      <c r="CL233" t="s">
        <v>6793</v>
      </c>
      <c r="CM233" t="s">
        <v>6793</v>
      </c>
      <c r="CN233" t="s">
        <v>6794</v>
      </c>
      <c r="CO233" t="s">
        <v>6794</v>
      </c>
      <c r="CP233" t="s">
        <v>6793</v>
      </c>
      <c r="CQ233" t="s">
        <v>6794</v>
      </c>
      <c r="CR233" t="s">
        <v>7520</v>
      </c>
      <c r="CS233" t="s">
        <v>7521</v>
      </c>
      <c r="CT233" t="s">
        <v>7522</v>
      </c>
      <c r="CU233" t="s">
        <v>6793</v>
      </c>
      <c r="CV233" t="s">
        <v>31</v>
      </c>
      <c r="CW233" t="s">
        <v>31</v>
      </c>
      <c r="CX233" t="s">
        <v>31</v>
      </c>
      <c r="CY233" t="s">
        <v>31</v>
      </c>
      <c r="EC233" t="s">
        <v>31</v>
      </c>
      <c r="EL233" t="s">
        <v>31</v>
      </c>
      <c r="EV233" t="s">
        <v>31</v>
      </c>
      <c r="PS233" t="s">
        <v>31</v>
      </c>
      <c r="PT233" t="s">
        <v>31</v>
      </c>
      <c r="PU233" t="s">
        <v>31</v>
      </c>
      <c r="PV233" t="s">
        <v>31</v>
      </c>
      <c r="PW233" t="s">
        <v>7515</v>
      </c>
      <c r="PX233" t="s">
        <v>7515</v>
      </c>
      <c r="PY233" t="s">
        <v>7515</v>
      </c>
      <c r="PZ233" t="s">
        <v>7515</v>
      </c>
      <c r="QA233" t="s">
        <v>7515</v>
      </c>
      <c r="QB233" t="s">
        <v>7516</v>
      </c>
      <c r="QC233" t="s">
        <v>7515</v>
      </c>
      <c r="QD233" t="s">
        <v>31</v>
      </c>
      <c r="QE233" t="s">
        <v>7539</v>
      </c>
      <c r="QF233" t="s">
        <v>7528</v>
      </c>
      <c r="QG233" t="s">
        <v>7681</v>
      </c>
      <c r="QH233">
        <v>2008</v>
      </c>
      <c r="QI233">
        <v>12</v>
      </c>
      <c r="QJ233">
        <v>1</v>
      </c>
      <c r="QK233" s="329">
        <v>39800</v>
      </c>
      <c r="QL233">
        <v>1</v>
      </c>
      <c r="QM233">
        <v>0</v>
      </c>
      <c r="QN233" t="s">
        <v>194</v>
      </c>
      <c r="QO233">
        <v>0</v>
      </c>
      <c r="QP233">
        <v>35</v>
      </c>
      <c r="RV233">
        <f t="shared" si="7"/>
        <v>3</v>
      </c>
      <c r="RY233">
        <f t="shared" si="6"/>
        <v>10</v>
      </c>
    </row>
    <row r="234" spans="1:493" x14ac:dyDescent="0.3">
      <c r="A234">
        <v>71218</v>
      </c>
      <c r="B234">
        <v>302</v>
      </c>
      <c r="C234" t="s">
        <v>6793</v>
      </c>
      <c r="D234" t="s">
        <v>6793</v>
      </c>
      <c r="I234" t="s">
        <v>6793</v>
      </c>
      <c r="J234" t="s">
        <v>7515</v>
      </c>
      <c r="K234" t="s">
        <v>7515</v>
      </c>
      <c r="L234" t="s">
        <v>7515</v>
      </c>
      <c r="M234" t="s">
        <v>7515</v>
      </c>
      <c r="N234" t="s">
        <v>7515</v>
      </c>
      <c r="O234" t="s">
        <v>7515</v>
      </c>
      <c r="P234" t="s">
        <v>7515</v>
      </c>
      <c r="Q234" t="s">
        <v>7515</v>
      </c>
      <c r="R234" t="s">
        <v>7515</v>
      </c>
      <c r="S234" t="s">
        <v>7515</v>
      </c>
      <c r="T234" t="s">
        <v>7516</v>
      </c>
      <c r="U234" t="s">
        <v>7515</v>
      </c>
      <c r="V234" t="s">
        <v>7515</v>
      </c>
      <c r="W234" t="s">
        <v>7515</v>
      </c>
      <c r="X234" t="s">
        <v>7515</v>
      </c>
      <c r="Y234" t="s">
        <v>7515</v>
      </c>
      <c r="Z234" t="s">
        <v>7515</v>
      </c>
      <c r="AA234" t="s">
        <v>7515</v>
      </c>
      <c r="AB234" t="s">
        <v>7515</v>
      </c>
      <c r="AC234" t="s">
        <v>6796</v>
      </c>
      <c r="AK234" t="s">
        <v>6985</v>
      </c>
      <c r="AL234" t="s">
        <v>6793</v>
      </c>
      <c r="AM234" t="s">
        <v>6793</v>
      </c>
      <c r="AN234" t="s">
        <v>6</v>
      </c>
      <c r="AQ234" t="s">
        <v>6988</v>
      </c>
      <c r="AR234" t="s">
        <v>6793</v>
      </c>
      <c r="AS234" t="s">
        <v>6793</v>
      </c>
      <c r="AT234" t="s">
        <v>6813</v>
      </c>
      <c r="AU234" t="s">
        <v>7531</v>
      </c>
      <c r="AV234" t="s">
        <v>6991</v>
      </c>
      <c r="AX234" t="s">
        <v>6794</v>
      </c>
      <c r="AY234" t="s">
        <v>6794</v>
      </c>
      <c r="AZ234" t="s">
        <v>6794</v>
      </c>
      <c r="BA234" t="s">
        <v>6794</v>
      </c>
      <c r="BB234" t="s">
        <v>6793</v>
      </c>
      <c r="BC234" t="s">
        <v>6794</v>
      </c>
      <c r="BD234" t="s">
        <v>6794</v>
      </c>
      <c r="BE234" t="s">
        <v>6794</v>
      </c>
      <c r="BF234" t="s">
        <v>6794</v>
      </c>
      <c r="BG234" t="s">
        <v>6794</v>
      </c>
      <c r="BH234" t="s">
        <v>6794</v>
      </c>
      <c r="BI234" t="s">
        <v>7028</v>
      </c>
      <c r="BJ234" t="s">
        <v>7686</v>
      </c>
      <c r="BK234" t="s">
        <v>6794</v>
      </c>
      <c r="BM234">
        <v>0</v>
      </c>
      <c r="BN234" t="s">
        <v>7532</v>
      </c>
      <c r="BO234" t="s">
        <v>7519</v>
      </c>
      <c r="BP234" t="s">
        <v>6</v>
      </c>
      <c r="BQ234" t="s">
        <v>7559</v>
      </c>
      <c r="BR234" t="s">
        <v>7543</v>
      </c>
      <c r="BS234" t="s">
        <v>7516</v>
      </c>
      <c r="BT234" t="s">
        <v>7515</v>
      </c>
      <c r="BU234" t="s">
        <v>7515</v>
      </c>
      <c r="BV234" t="s">
        <v>7515</v>
      </c>
      <c r="BW234" t="s">
        <v>7515</v>
      </c>
      <c r="BX234" t="s">
        <v>7515</v>
      </c>
      <c r="BY234" t="s">
        <v>7515</v>
      </c>
      <c r="BZ234" t="s">
        <v>7515</v>
      </c>
      <c r="CA234" t="s">
        <v>7515</v>
      </c>
      <c r="CB234" t="s">
        <v>7515</v>
      </c>
      <c r="CC234" t="s">
        <v>7515</v>
      </c>
      <c r="CD234" t="s">
        <v>7515</v>
      </c>
      <c r="CE234" t="s">
        <v>6794</v>
      </c>
      <c r="CI234" t="s">
        <v>6793</v>
      </c>
      <c r="CJ234" t="s">
        <v>6793</v>
      </c>
      <c r="CK234" t="s">
        <v>6794</v>
      </c>
      <c r="CL234" t="s">
        <v>6794</v>
      </c>
      <c r="CM234" t="s">
        <v>6794</v>
      </c>
      <c r="CN234" t="s">
        <v>6794</v>
      </c>
      <c r="CO234" t="s">
        <v>6794</v>
      </c>
      <c r="CP234" t="s">
        <v>6793</v>
      </c>
      <c r="CQ234" t="s">
        <v>6794</v>
      </c>
      <c r="CR234" t="s">
        <v>7520</v>
      </c>
      <c r="CS234" t="s">
        <v>7521</v>
      </c>
      <c r="CT234" t="s">
        <v>7536</v>
      </c>
      <c r="CU234" t="s">
        <v>6794</v>
      </c>
      <c r="CV234">
        <v>2</v>
      </c>
      <c r="CW234">
        <v>3</v>
      </c>
      <c r="CX234">
        <v>2</v>
      </c>
      <c r="EC234" t="s">
        <v>31</v>
      </c>
      <c r="EV234" t="s">
        <v>6794</v>
      </c>
      <c r="PS234" t="s">
        <v>7526</v>
      </c>
      <c r="PT234" t="s">
        <v>7526</v>
      </c>
      <c r="PU234" t="s">
        <v>7526</v>
      </c>
      <c r="PV234" t="s">
        <v>7526</v>
      </c>
      <c r="PW234" t="s">
        <v>7515</v>
      </c>
      <c r="PX234" t="s">
        <v>7515</v>
      </c>
      <c r="PY234" t="s">
        <v>7515</v>
      </c>
      <c r="PZ234" t="s">
        <v>7515</v>
      </c>
      <c r="QA234" t="s">
        <v>7515</v>
      </c>
      <c r="QB234" t="s">
        <v>7515</v>
      </c>
      <c r="QC234" t="s">
        <v>7516</v>
      </c>
      <c r="QD234" t="s">
        <v>7528</v>
      </c>
      <c r="QE234" t="s">
        <v>7539</v>
      </c>
      <c r="QF234" t="s">
        <v>7528</v>
      </c>
      <c r="QG234" t="s">
        <v>7681</v>
      </c>
      <c r="QH234">
        <v>2008</v>
      </c>
      <c r="QI234">
        <v>2</v>
      </c>
      <c r="QJ234">
        <v>1</v>
      </c>
      <c r="QK234" s="329">
        <v>39499</v>
      </c>
      <c r="QL234">
        <v>1</v>
      </c>
      <c r="QM234">
        <v>0</v>
      </c>
      <c r="QN234" t="s">
        <v>212</v>
      </c>
      <c r="QO234">
        <v>2008</v>
      </c>
      <c r="QP234">
        <v>50</v>
      </c>
      <c r="RV234">
        <f t="shared" si="7"/>
        <v>0</v>
      </c>
      <c r="RY234">
        <f t="shared" si="6"/>
        <v>2</v>
      </c>
    </row>
    <row r="235" spans="1:493" x14ac:dyDescent="0.3">
      <c r="A235">
        <v>71219</v>
      </c>
      <c r="B235">
        <v>304</v>
      </c>
      <c r="C235" t="s">
        <v>6793</v>
      </c>
      <c r="D235" t="s">
        <v>6793</v>
      </c>
      <c r="I235" t="s">
        <v>6793</v>
      </c>
      <c r="J235" t="s">
        <v>7515</v>
      </c>
      <c r="K235" t="s">
        <v>7516</v>
      </c>
      <c r="L235" t="s">
        <v>7515</v>
      </c>
      <c r="M235" t="s">
        <v>7515</v>
      </c>
      <c r="N235" t="s">
        <v>7515</v>
      </c>
      <c r="O235" t="s">
        <v>7515</v>
      </c>
      <c r="P235" t="s">
        <v>7515</v>
      </c>
      <c r="Q235" t="s">
        <v>7515</v>
      </c>
      <c r="R235" t="s">
        <v>7515</v>
      </c>
      <c r="S235" t="s">
        <v>7515</v>
      </c>
      <c r="T235" t="s">
        <v>7515</v>
      </c>
      <c r="U235" t="s">
        <v>7515</v>
      </c>
      <c r="V235" t="s">
        <v>7515</v>
      </c>
      <c r="W235" t="s">
        <v>7515</v>
      </c>
      <c r="X235" t="s">
        <v>7515</v>
      </c>
      <c r="Y235" t="s">
        <v>7515</v>
      </c>
      <c r="Z235" t="s">
        <v>7515</v>
      </c>
      <c r="AA235" t="s">
        <v>7515</v>
      </c>
      <c r="AB235" t="s">
        <v>7515</v>
      </c>
      <c r="AC235" t="s">
        <v>7517</v>
      </c>
      <c r="AF235">
        <v>0</v>
      </c>
      <c r="AG235">
        <v>25</v>
      </c>
      <c r="AH235" t="s">
        <v>6845</v>
      </c>
      <c r="AK235" t="s">
        <v>6993</v>
      </c>
      <c r="AL235" t="s">
        <v>6794</v>
      </c>
      <c r="AM235" t="s">
        <v>6794</v>
      </c>
      <c r="AN235" t="s">
        <v>7680</v>
      </c>
      <c r="AO235">
        <v>0</v>
      </c>
      <c r="AP235">
        <v>25</v>
      </c>
      <c r="AQ235" t="s">
        <v>7568</v>
      </c>
      <c r="AT235" t="s">
        <v>6813</v>
      </c>
      <c r="AU235" t="s">
        <v>7531</v>
      </c>
      <c r="AV235" t="s">
        <v>6991</v>
      </c>
      <c r="AX235" t="s">
        <v>6793</v>
      </c>
      <c r="AY235" t="s">
        <v>6794</v>
      </c>
      <c r="AZ235" t="s">
        <v>6794</v>
      </c>
      <c r="BA235" t="s">
        <v>6793</v>
      </c>
      <c r="BC235" t="s">
        <v>6794</v>
      </c>
      <c r="BD235" t="s">
        <v>6794</v>
      </c>
      <c r="BE235" t="s">
        <v>6794</v>
      </c>
      <c r="BF235" t="s">
        <v>6794</v>
      </c>
      <c r="BG235" t="s">
        <v>6794</v>
      </c>
      <c r="BH235" t="s">
        <v>6794</v>
      </c>
      <c r="BI235" t="s">
        <v>7029</v>
      </c>
      <c r="BJ235" t="s">
        <v>7021</v>
      </c>
      <c r="BK235" t="s">
        <v>6794</v>
      </c>
      <c r="BM235">
        <v>75</v>
      </c>
      <c r="BN235" t="s">
        <v>6</v>
      </c>
      <c r="BO235" t="s">
        <v>7533</v>
      </c>
      <c r="BP235" t="s">
        <v>7542</v>
      </c>
      <c r="BQ235" t="s">
        <v>7559</v>
      </c>
      <c r="BR235" t="s">
        <v>7682</v>
      </c>
      <c r="BS235" t="s">
        <v>7515</v>
      </c>
      <c r="BT235" t="s">
        <v>7516</v>
      </c>
      <c r="BU235" t="s">
        <v>7515</v>
      </c>
      <c r="BV235" t="s">
        <v>7515</v>
      </c>
      <c r="BW235" t="s">
        <v>7515</v>
      </c>
      <c r="BX235" t="s">
        <v>7515</v>
      </c>
      <c r="BY235" t="s">
        <v>7515</v>
      </c>
      <c r="BZ235" t="s">
        <v>7515</v>
      </c>
      <c r="CA235" t="s">
        <v>7515</v>
      </c>
      <c r="CB235" t="s">
        <v>7515</v>
      </c>
      <c r="CC235" t="s">
        <v>7515</v>
      </c>
      <c r="CD235" t="s">
        <v>7515</v>
      </c>
      <c r="CE235" t="s">
        <v>6794</v>
      </c>
      <c r="CI235" t="s">
        <v>6793</v>
      </c>
      <c r="CJ235" t="s">
        <v>6793</v>
      </c>
      <c r="CK235" t="s">
        <v>6793</v>
      </c>
      <c r="CL235" t="s">
        <v>6793</v>
      </c>
      <c r="CM235" t="s">
        <v>6794</v>
      </c>
      <c r="CN235" t="s">
        <v>6793</v>
      </c>
      <c r="CO235" t="s">
        <v>6794</v>
      </c>
      <c r="CP235" t="s">
        <v>6793</v>
      </c>
      <c r="CQ235" t="s">
        <v>6793</v>
      </c>
      <c r="CR235" t="s">
        <v>7520</v>
      </c>
      <c r="CS235" t="s">
        <v>7521</v>
      </c>
      <c r="CT235" t="s">
        <v>7536</v>
      </c>
      <c r="CU235" t="s">
        <v>6793</v>
      </c>
      <c r="CV235">
        <v>3</v>
      </c>
      <c r="CW235">
        <v>3</v>
      </c>
      <c r="CX235">
        <v>5</v>
      </c>
      <c r="CY235" t="s">
        <v>6794</v>
      </c>
      <c r="EC235">
        <v>3</v>
      </c>
      <c r="EE235">
        <v>1</v>
      </c>
      <c r="EF235">
        <v>0</v>
      </c>
      <c r="EG235">
        <v>0</v>
      </c>
      <c r="EH235">
        <v>0</v>
      </c>
      <c r="EI235">
        <v>1</v>
      </c>
      <c r="EJ235">
        <v>1</v>
      </c>
      <c r="EK235">
        <v>0</v>
      </c>
      <c r="EL235" t="s">
        <v>6794</v>
      </c>
      <c r="EV235" t="s">
        <v>6793</v>
      </c>
      <c r="JJ235" t="s">
        <v>7524</v>
      </c>
      <c r="JK235" t="s">
        <v>7680</v>
      </c>
      <c r="JL235">
        <v>5</v>
      </c>
      <c r="JM235">
        <v>2008</v>
      </c>
      <c r="JO235" t="s">
        <v>7527</v>
      </c>
      <c r="JP235" t="s">
        <v>7526</v>
      </c>
      <c r="JQ235" t="s">
        <v>6794</v>
      </c>
      <c r="JR235" t="s">
        <v>6793</v>
      </c>
      <c r="PS235" t="s">
        <v>7526</v>
      </c>
      <c r="PU235" t="s">
        <v>7526</v>
      </c>
      <c r="PV235" t="s">
        <v>7526</v>
      </c>
      <c r="PW235" t="s">
        <v>7515</v>
      </c>
      <c r="PX235" t="s">
        <v>7515</v>
      </c>
      <c r="PY235" t="s">
        <v>7516</v>
      </c>
      <c r="PZ235" t="s">
        <v>7515</v>
      </c>
      <c r="QA235" t="s">
        <v>7515</v>
      </c>
      <c r="QB235" t="s">
        <v>7515</v>
      </c>
      <c r="QC235" t="s">
        <v>7515</v>
      </c>
      <c r="QD235" t="s">
        <v>7528</v>
      </c>
      <c r="QE235" t="s">
        <v>7529</v>
      </c>
      <c r="QF235" t="s">
        <v>7528</v>
      </c>
      <c r="QG235" t="s">
        <v>7681</v>
      </c>
      <c r="QH235">
        <v>2008</v>
      </c>
      <c r="QI235">
        <v>8</v>
      </c>
      <c r="QJ235">
        <v>1</v>
      </c>
      <c r="QK235" s="329">
        <v>39666</v>
      </c>
      <c r="QL235">
        <v>0</v>
      </c>
      <c r="QM235">
        <v>1</v>
      </c>
      <c r="QN235" t="s">
        <v>212</v>
      </c>
      <c r="QO235">
        <v>2008</v>
      </c>
      <c r="QP235">
        <v>50</v>
      </c>
      <c r="QQ235">
        <v>0</v>
      </c>
      <c r="QR235">
        <v>0</v>
      </c>
      <c r="QS235">
        <v>0</v>
      </c>
      <c r="QT235">
        <v>0</v>
      </c>
      <c r="QU235">
        <v>0</v>
      </c>
      <c r="QV235">
        <v>0</v>
      </c>
      <c r="QW235">
        <v>0</v>
      </c>
      <c r="QX235">
        <v>0</v>
      </c>
      <c r="QY235">
        <v>0</v>
      </c>
      <c r="QZ235">
        <v>0</v>
      </c>
      <c r="RA235">
        <v>0</v>
      </c>
      <c r="RB235">
        <v>0</v>
      </c>
      <c r="RC235">
        <v>0</v>
      </c>
      <c r="RD235">
        <v>0</v>
      </c>
      <c r="RE235">
        <v>0</v>
      </c>
      <c r="RF235">
        <v>1</v>
      </c>
      <c r="RG235">
        <v>0</v>
      </c>
      <c r="RH235">
        <v>0</v>
      </c>
      <c r="RI235">
        <v>0</v>
      </c>
      <c r="RJ235">
        <v>0</v>
      </c>
      <c r="RK235">
        <v>0</v>
      </c>
      <c r="RL235">
        <v>0</v>
      </c>
      <c r="RM235">
        <v>0</v>
      </c>
      <c r="RN235">
        <v>0</v>
      </c>
      <c r="RO235">
        <v>0</v>
      </c>
      <c r="RP235">
        <v>0</v>
      </c>
      <c r="RQ235">
        <v>0</v>
      </c>
      <c r="RR235">
        <v>0</v>
      </c>
      <c r="RS235">
        <v>0</v>
      </c>
      <c r="RT235">
        <v>0</v>
      </c>
      <c r="RU235">
        <v>0</v>
      </c>
      <c r="RV235">
        <f t="shared" si="7"/>
        <v>2</v>
      </c>
      <c r="RY235">
        <f t="shared" si="6"/>
        <v>6</v>
      </c>
    </row>
    <row r="236" spans="1:493" x14ac:dyDescent="0.3">
      <c r="A236">
        <v>71220</v>
      </c>
      <c r="B236">
        <v>305</v>
      </c>
      <c r="C236" t="s">
        <v>6793</v>
      </c>
      <c r="D236" t="s">
        <v>6793</v>
      </c>
      <c r="I236" t="s">
        <v>6793</v>
      </c>
      <c r="J236" t="s">
        <v>7515</v>
      </c>
      <c r="K236" t="s">
        <v>7516</v>
      </c>
      <c r="L236" t="s">
        <v>7515</v>
      </c>
      <c r="M236" t="s">
        <v>7515</v>
      </c>
      <c r="N236" t="s">
        <v>7515</v>
      </c>
      <c r="O236" t="s">
        <v>7515</v>
      </c>
      <c r="P236" t="s">
        <v>7515</v>
      </c>
      <c r="Q236" t="s">
        <v>7515</v>
      </c>
      <c r="R236" t="s">
        <v>7515</v>
      </c>
      <c r="S236" t="s">
        <v>7515</v>
      </c>
      <c r="T236" t="s">
        <v>7515</v>
      </c>
      <c r="U236" t="s">
        <v>7515</v>
      </c>
      <c r="V236" t="s">
        <v>7515</v>
      </c>
      <c r="W236" t="s">
        <v>7515</v>
      </c>
      <c r="X236" t="s">
        <v>7515</v>
      </c>
      <c r="Y236" t="s">
        <v>7515</v>
      </c>
      <c r="Z236" t="s">
        <v>7515</v>
      </c>
      <c r="AA236" t="s">
        <v>7515</v>
      </c>
      <c r="AB236" t="s">
        <v>7515</v>
      </c>
      <c r="AC236" t="s">
        <v>6796</v>
      </c>
      <c r="AK236" t="s">
        <v>6985</v>
      </c>
      <c r="AL236" t="s">
        <v>6793</v>
      </c>
      <c r="AM236" t="s">
        <v>6793</v>
      </c>
      <c r="AN236" t="s">
        <v>7680</v>
      </c>
      <c r="AO236">
        <v>0</v>
      </c>
      <c r="AP236">
        <v>12</v>
      </c>
      <c r="AQ236" t="s">
        <v>6757</v>
      </c>
      <c r="AR236" t="s">
        <v>6793</v>
      </c>
      <c r="AS236" t="s">
        <v>6793</v>
      </c>
      <c r="AT236" t="s">
        <v>6813</v>
      </c>
      <c r="AU236" t="s">
        <v>7531</v>
      </c>
      <c r="AV236" t="s">
        <v>6991</v>
      </c>
      <c r="AX236" t="s">
        <v>6794</v>
      </c>
      <c r="AY236" t="s">
        <v>6794</v>
      </c>
      <c r="AZ236" t="s">
        <v>6793</v>
      </c>
      <c r="BA236" t="s">
        <v>6793</v>
      </c>
      <c r="BC236" t="s">
        <v>6793</v>
      </c>
      <c r="BD236" t="s">
        <v>6794</v>
      </c>
      <c r="BE236" t="s">
        <v>6794</v>
      </c>
      <c r="BF236" t="s">
        <v>6794</v>
      </c>
      <c r="BG236" t="s">
        <v>6794</v>
      </c>
      <c r="BH236" t="s">
        <v>6794</v>
      </c>
      <c r="BI236" t="s">
        <v>7021</v>
      </c>
      <c r="BJ236" t="s">
        <v>7025</v>
      </c>
      <c r="BK236" t="s">
        <v>6794</v>
      </c>
      <c r="BM236">
        <v>50</v>
      </c>
      <c r="BN236">
        <v>50</v>
      </c>
      <c r="BO236" t="s">
        <v>7533</v>
      </c>
      <c r="BP236" t="s">
        <v>6</v>
      </c>
      <c r="BQ236" t="s">
        <v>7559</v>
      </c>
      <c r="BR236" t="s">
        <v>7594</v>
      </c>
      <c r="BS236" t="s">
        <v>7516</v>
      </c>
      <c r="BT236" t="s">
        <v>7515</v>
      </c>
      <c r="BU236" t="s">
        <v>7515</v>
      </c>
      <c r="BV236" t="s">
        <v>7515</v>
      </c>
      <c r="BW236" t="s">
        <v>7515</v>
      </c>
      <c r="BX236" t="s">
        <v>7515</v>
      </c>
      <c r="BY236" t="s">
        <v>7515</v>
      </c>
      <c r="BZ236" t="s">
        <v>7515</v>
      </c>
      <c r="CA236" t="s">
        <v>7515</v>
      </c>
      <c r="CB236" t="s">
        <v>7515</v>
      </c>
      <c r="CC236" t="s">
        <v>7515</v>
      </c>
      <c r="CD236" t="s">
        <v>7515</v>
      </c>
      <c r="CE236" t="s">
        <v>6793</v>
      </c>
      <c r="CI236" t="s">
        <v>6793</v>
      </c>
      <c r="CJ236" t="s">
        <v>6793</v>
      </c>
      <c r="CK236" t="s">
        <v>6794</v>
      </c>
      <c r="CL236" t="s">
        <v>6794</v>
      </c>
      <c r="CM236" t="s">
        <v>6794</v>
      </c>
      <c r="CN236" t="s">
        <v>6794</v>
      </c>
      <c r="CO236" t="s">
        <v>6794</v>
      </c>
      <c r="CP236" t="s">
        <v>6793</v>
      </c>
      <c r="CQ236" t="s">
        <v>6794</v>
      </c>
      <c r="CR236" t="s">
        <v>7520</v>
      </c>
      <c r="CS236" t="s">
        <v>7521</v>
      </c>
      <c r="CT236" t="s">
        <v>7522</v>
      </c>
      <c r="CU236" t="s">
        <v>6793</v>
      </c>
      <c r="CV236">
        <v>2</v>
      </c>
      <c r="CW236">
        <v>3</v>
      </c>
      <c r="CX236">
        <v>3</v>
      </c>
      <c r="CY236" t="s">
        <v>6794</v>
      </c>
      <c r="EC236">
        <v>2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2</v>
      </c>
      <c r="EL236" t="s">
        <v>6794</v>
      </c>
      <c r="EV236" t="s">
        <v>6794</v>
      </c>
      <c r="PS236" t="s">
        <v>7526</v>
      </c>
      <c r="PT236" t="s">
        <v>7526</v>
      </c>
      <c r="PU236" t="s">
        <v>7527</v>
      </c>
      <c r="PV236" t="s">
        <v>7526</v>
      </c>
      <c r="PW236" t="s">
        <v>7516</v>
      </c>
      <c r="PX236" t="s">
        <v>7515</v>
      </c>
      <c r="PY236" t="s">
        <v>7515</v>
      </c>
      <c r="PZ236" t="s">
        <v>7515</v>
      </c>
      <c r="QA236" t="s">
        <v>7515</v>
      </c>
      <c r="QB236" t="s">
        <v>7515</v>
      </c>
      <c r="QC236" t="s">
        <v>7515</v>
      </c>
      <c r="QD236" t="s">
        <v>7528</v>
      </c>
      <c r="QE236" t="s">
        <v>7529</v>
      </c>
      <c r="QF236" t="s">
        <v>7528</v>
      </c>
      <c r="QG236" t="s">
        <v>7681</v>
      </c>
      <c r="QH236">
        <v>2008</v>
      </c>
      <c r="QI236">
        <v>10</v>
      </c>
      <c r="QJ236">
        <v>1</v>
      </c>
      <c r="QK236" s="329">
        <v>39736</v>
      </c>
      <c r="QL236">
        <v>1</v>
      </c>
      <c r="QM236">
        <v>0</v>
      </c>
      <c r="QN236" t="s">
        <v>194</v>
      </c>
      <c r="QO236">
        <v>0</v>
      </c>
      <c r="QP236">
        <v>88</v>
      </c>
      <c r="RV236">
        <f t="shared" si="7"/>
        <v>4</v>
      </c>
      <c r="RY236">
        <f t="shared" si="6"/>
        <v>10</v>
      </c>
    </row>
    <row r="237" spans="1:493" x14ac:dyDescent="0.3">
      <c r="A237">
        <v>71221</v>
      </c>
      <c r="B237">
        <v>306</v>
      </c>
      <c r="C237" t="s">
        <v>6793</v>
      </c>
      <c r="D237" t="s">
        <v>6793</v>
      </c>
      <c r="I237" t="s">
        <v>6793</v>
      </c>
      <c r="J237" t="s">
        <v>7516</v>
      </c>
      <c r="K237" t="s">
        <v>7515</v>
      </c>
      <c r="L237" t="s">
        <v>7515</v>
      </c>
      <c r="M237" t="s">
        <v>7515</v>
      </c>
      <c r="N237" t="s">
        <v>7515</v>
      </c>
      <c r="O237" t="s">
        <v>7515</v>
      </c>
      <c r="P237" t="s">
        <v>7515</v>
      </c>
      <c r="Q237" t="s">
        <v>7515</v>
      </c>
      <c r="R237" t="s">
        <v>7515</v>
      </c>
      <c r="S237" t="s">
        <v>7515</v>
      </c>
      <c r="T237" t="s">
        <v>7515</v>
      </c>
      <c r="U237" t="s">
        <v>7515</v>
      </c>
      <c r="V237" t="s">
        <v>7515</v>
      </c>
      <c r="W237" t="s">
        <v>7515</v>
      </c>
      <c r="X237" t="s">
        <v>7515</v>
      </c>
      <c r="Y237" t="s">
        <v>7515</v>
      </c>
      <c r="Z237" t="s">
        <v>7515</v>
      </c>
      <c r="AA237" t="s">
        <v>7515</v>
      </c>
      <c r="AB237" t="s">
        <v>7515</v>
      </c>
      <c r="AC237" t="s">
        <v>7517</v>
      </c>
      <c r="AF237">
        <v>0</v>
      </c>
      <c r="AG237">
        <v>20</v>
      </c>
      <c r="AH237" t="s">
        <v>7550</v>
      </c>
      <c r="AI237" t="s">
        <v>7680</v>
      </c>
      <c r="AJ237">
        <v>1</v>
      </c>
      <c r="AK237" t="s">
        <v>6757</v>
      </c>
      <c r="AL237" t="s">
        <v>6794</v>
      </c>
      <c r="AM237" t="s">
        <v>6794</v>
      </c>
      <c r="AN237" t="s">
        <v>7687</v>
      </c>
      <c r="AQ237" t="s">
        <v>7568</v>
      </c>
      <c r="AT237" t="s">
        <v>6813</v>
      </c>
      <c r="AU237" t="s">
        <v>6</v>
      </c>
      <c r="AV237" t="s">
        <v>6991</v>
      </c>
      <c r="AX237" t="s">
        <v>6794</v>
      </c>
      <c r="AY237" t="s">
        <v>6793</v>
      </c>
      <c r="AZ237" t="s">
        <v>6793</v>
      </c>
      <c r="BA237" t="s">
        <v>6793</v>
      </c>
      <c r="BC237" t="s">
        <v>6794</v>
      </c>
      <c r="BD237" t="s">
        <v>6794</v>
      </c>
      <c r="BE237" t="s">
        <v>6793</v>
      </c>
      <c r="BF237" t="s">
        <v>6794</v>
      </c>
      <c r="BG237" t="s">
        <v>6793</v>
      </c>
      <c r="BH237" t="s">
        <v>6794</v>
      </c>
      <c r="BI237" t="s">
        <v>7030</v>
      </c>
      <c r="BJ237" t="s">
        <v>7027</v>
      </c>
      <c r="BK237" t="s">
        <v>6794</v>
      </c>
      <c r="BM237" t="s">
        <v>7547</v>
      </c>
      <c r="BN237" t="s">
        <v>6</v>
      </c>
      <c r="BO237" t="s">
        <v>7519</v>
      </c>
      <c r="BP237" t="s">
        <v>6</v>
      </c>
      <c r="BQ237" t="s">
        <v>7559</v>
      </c>
      <c r="BR237" t="s">
        <v>7682</v>
      </c>
      <c r="BS237" t="s">
        <v>7516</v>
      </c>
      <c r="BT237" t="s">
        <v>7515</v>
      </c>
      <c r="BU237" t="s">
        <v>7515</v>
      </c>
      <c r="BV237" t="s">
        <v>7515</v>
      </c>
      <c r="BW237" t="s">
        <v>7515</v>
      </c>
      <c r="BX237" t="s">
        <v>7515</v>
      </c>
      <c r="BY237" t="s">
        <v>7515</v>
      </c>
      <c r="BZ237" t="s">
        <v>7516</v>
      </c>
      <c r="CA237" t="s">
        <v>7515</v>
      </c>
      <c r="CB237" t="s">
        <v>7515</v>
      </c>
      <c r="CC237" t="s">
        <v>7515</v>
      </c>
      <c r="CD237" t="s">
        <v>7515</v>
      </c>
      <c r="CE237" t="s">
        <v>6794</v>
      </c>
      <c r="CI237" t="s">
        <v>6793</v>
      </c>
      <c r="CJ237" t="s">
        <v>6793</v>
      </c>
      <c r="CK237" t="s">
        <v>6794</v>
      </c>
      <c r="CL237" t="s">
        <v>6793</v>
      </c>
      <c r="CM237" t="s">
        <v>6793</v>
      </c>
      <c r="CN237" t="s">
        <v>6794</v>
      </c>
      <c r="CO237" t="s">
        <v>6794</v>
      </c>
      <c r="CP237" t="s">
        <v>6793</v>
      </c>
      <c r="CQ237" t="s">
        <v>6794</v>
      </c>
      <c r="CR237" t="s">
        <v>7520</v>
      </c>
      <c r="CS237" t="s">
        <v>7521</v>
      </c>
      <c r="CT237" t="s">
        <v>7522</v>
      </c>
      <c r="CU237" t="s">
        <v>6793</v>
      </c>
      <c r="CV237">
        <v>3</v>
      </c>
      <c r="CW237">
        <v>3</v>
      </c>
      <c r="CX237">
        <v>3</v>
      </c>
      <c r="CY237" t="s">
        <v>6794</v>
      </c>
      <c r="EC237">
        <v>2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2</v>
      </c>
      <c r="EL237" t="s">
        <v>6794</v>
      </c>
      <c r="EV237" t="s">
        <v>6793</v>
      </c>
      <c r="EW237" t="s">
        <v>7524</v>
      </c>
      <c r="EX237" t="s">
        <v>7680</v>
      </c>
      <c r="EY237">
        <v>7</v>
      </c>
      <c r="EZ237">
        <v>2008</v>
      </c>
      <c r="FD237" t="s">
        <v>6794</v>
      </c>
      <c r="FE237" t="s">
        <v>6793</v>
      </c>
      <c r="FX237" t="s">
        <v>7524</v>
      </c>
      <c r="FY237" t="s">
        <v>7680</v>
      </c>
      <c r="FZ237">
        <v>7</v>
      </c>
      <c r="GA237">
        <v>2008</v>
      </c>
      <c r="GC237" t="s">
        <v>7526</v>
      </c>
      <c r="GD237" t="s">
        <v>7526</v>
      </c>
      <c r="GE237" t="s">
        <v>6794</v>
      </c>
      <c r="GF237" t="s">
        <v>6793</v>
      </c>
      <c r="PG237">
        <v>8</v>
      </c>
      <c r="PH237" t="s">
        <v>7515</v>
      </c>
      <c r="PI237" t="s">
        <v>7515</v>
      </c>
      <c r="PJ237" t="s">
        <v>7515</v>
      </c>
      <c r="PK237" t="s">
        <v>7515</v>
      </c>
      <c r="PL237" t="s">
        <v>7515</v>
      </c>
      <c r="PM237" t="s">
        <v>7515</v>
      </c>
      <c r="PN237" t="s">
        <v>7515</v>
      </c>
      <c r="PO237" t="s">
        <v>7515</v>
      </c>
      <c r="PP237" t="s">
        <v>7515</v>
      </c>
      <c r="PQ237" t="s">
        <v>7516</v>
      </c>
      <c r="PR237" t="s">
        <v>7515</v>
      </c>
      <c r="PT237" t="s">
        <v>7526</v>
      </c>
      <c r="PU237" t="s">
        <v>7527</v>
      </c>
      <c r="PV237" t="s">
        <v>7527</v>
      </c>
      <c r="QD237" t="s">
        <v>7528</v>
      </c>
      <c r="QE237" t="s">
        <v>7529</v>
      </c>
      <c r="QF237" t="s">
        <v>7528</v>
      </c>
      <c r="QG237" t="s">
        <v>7681</v>
      </c>
      <c r="QH237">
        <v>2008</v>
      </c>
      <c r="QI237">
        <v>7</v>
      </c>
      <c r="QJ237">
        <v>1</v>
      </c>
      <c r="QK237" s="329">
        <v>39650</v>
      </c>
      <c r="QL237">
        <v>0</v>
      </c>
      <c r="QM237">
        <v>1</v>
      </c>
      <c r="QN237" t="s">
        <v>194</v>
      </c>
      <c r="QO237">
        <v>0</v>
      </c>
      <c r="QP237">
        <v>88</v>
      </c>
      <c r="QQ237">
        <v>1</v>
      </c>
      <c r="QR237">
        <v>0</v>
      </c>
      <c r="QS237">
        <v>1</v>
      </c>
      <c r="QT237">
        <v>0</v>
      </c>
      <c r="QU237">
        <v>0</v>
      </c>
      <c r="QV237">
        <v>1</v>
      </c>
      <c r="QW237">
        <v>0</v>
      </c>
      <c r="QX237">
        <v>0</v>
      </c>
      <c r="QY237">
        <v>0</v>
      </c>
      <c r="QZ237">
        <v>0</v>
      </c>
      <c r="RA237">
        <v>0</v>
      </c>
      <c r="RB237">
        <v>0</v>
      </c>
      <c r="RC237">
        <v>0</v>
      </c>
      <c r="RD237">
        <v>0</v>
      </c>
      <c r="RE237">
        <v>0</v>
      </c>
      <c r="RF237">
        <v>0</v>
      </c>
      <c r="RG237">
        <v>0</v>
      </c>
      <c r="RH237">
        <v>0</v>
      </c>
      <c r="RI237">
        <v>0</v>
      </c>
      <c r="RJ237">
        <v>0</v>
      </c>
      <c r="RK237">
        <v>0</v>
      </c>
      <c r="RL237">
        <v>0</v>
      </c>
      <c r="RM237">
        <v>0</v>
      </c>
      <c r="RN237">
        <v>0</v>
      </c>
      <c r="RO237">
        <v>0</v>
      </c>
      <c r="RP237">
        <v>0</v>
      </c>
      <c r="RQ237">
        <v>0</v>
      </c>
      <c r="RR237">
        <v>0</v>
      </c>
      <c r="RS237">
        <v>0</v>
      </c>
      <c r="RT237">
        <v>0</v>
      </c>
      <c r="RU237">
        <v>0</v>
      </c>
      <c r="RV237">
        <f t="shared" si="7"/>
        <v>0</v>
      </c>
      <c r="RY237">
        <f t="shared" si="6"/>
        <v>11</v>
      </c>
    </row>
    <row r="238" spans="1:493" x14ac:dyDescent="0.3">
      <c r="A238">
        <v>71222</v>
      </c>
      <c r="B238">
        <v>307</v>
      </c>
      <c r="C238" t="s">
        <v>6793</v>
      </c>
      <c r="D238" t="s">
        <v>6793</v>
      </c>
      <c r="I238" t="s">
        <v>6793</v>
      </c>
      <c r="J238" t="s">
        <v>7515</v>
      </c>
      <c r="K238" t="s">
        <v>7515</v>
      </c>
      <c r="L238" t="s">
        <v>7515</v>
      </c>
      <c r="M238" t="s">
        <v>7515</v>
      </c>
      <c r="N238" t="s">
        <v>7515</v>
      </c>
      <c r="O238" t="s">
        <v>7515</v>
      </c>
      <c r="P238" t="s">
        <v>7515</v>
      </c>
      <c r="Q238" t="s">
        <v>7515</v>
      </c>
      <c r="R238" t="s">
        <v>7515</v>
      </c>
      <c r="S238" t="s">
        <v>7515</v>
      </c>
      <c r="T238" t="s">
        <v>7516</v>
      </c>
      <c r="U238" t="s">
        <v>7515</v>
      </c>
      <c r="V238" t="s">
        <v>7515</v>
      </c>
      <c r="W238" t="s">
        <v>7515</v>
      </c>
      <c r="X238" t="s">
        <v>7515</v>
      </c>
      <c r="Y238" t="s">
        <v>7516</v>
      </c>
      <c r="Z238" t="s">
        <v>7515</v>
      </c>
      <c r="AA238" t="s">
        <v>7516</v>
      </c>
      <c r="AB238" t="s">
        <v>7515</v>
      </c>
      <c r="AC238" t="s">
        <v>7517</v>
      </c>
      <c r="AF238">
        <v>0</v>
      </c>
      <c r="AG238">
        <v>9</v>
      </c>
      <c r="AH238" t="s">
        <v>6845</v>
      </c>
      <c r="AK238" t="s">
        <v>6993</v>
      </c>
      <c r="AL238" t="s">
        <v>6794</v>
      </c>
      <c r="AM238" t="s">
        <v>6794</v>
      </c>
      <c r="AN238" t="s">
        <v>7680</v>
      </c>
      <c r="AO238">
        <v>0</v>
      </c>
      <c r="AP238">
        <v>30</v>
      </c>
      <c r="AQ238" t="s">
        <v>6988</v>
      </c>
      <c r="AR238" t="s">
        <v>6793</v>
      </c>
      <c r="AS238" t="s">
        <v>6793</v>
      </c>
      <c r="AT238" t="s">
        <v>6813</v>
      </c>
      <c r="AU238" t="s">
        <v>7531</v>
      </c>
      <c r="AV238" t="s">
        <v>6991</v>
      </c>
      <c r="AX238" t="s">
        <v>6794</v>
      </c>
      <c r="AY238" t="s">
        <v>6794</v>
      </c>
      <c r="AZ238" t="s">
        <v>6794</v>
      </c>
      <c r="BA238" t="s">
        <v>6794</v>
      </c>
      <c r="BB238" t="s">
        <v>6793</v>
      </c>
      <c r="BC238" t="s">
        <v>6794</v>
      </c>
      <c r="BD238" t="s">
        <v>6794</v>
      </c>
      <c r="BE238" t="s">
        <v>6794</v>
      </c>
      <c r="BF238" t="s">
        <v>6794</v>
      </c>
      <c r="BG238" t="s">
        <v>6794</v>
      </c>
      <c r="BH238" t="s">
        <v>6794</v>
      </c>
      <c r="BI238" t="s">
        <v>7028</v>
      </c>
      <c r="BJ238" t="s">
        <v>7686</v>
      </c>
      <c r="BK238" t="s">
        <v>6794</v>
      </c>
      <c r="BM238" t="s">
        <v>7547</v>
      </c>
      <c r="BN238">
        <v>10</v>
      </c>
      <c r="BO238" t="s">
        <v>7533</v>
      </c>
      <c r="BP238" t="s">
        <v>7554</v>
      </c>
      <c r="BQ238" t="s">
        <v>7559</v>
      </c>
      <c r="BR238" t="s">
        <v>7543</v>
      </c>
      <c r="BS238" t="s">
        <v>7516</v>
      </c>
      <c r="BT238" t="s">
        <v>7515</v>
      </c>
      <c r="BU238" t="s">
        <v>7515</v>
      </c>
      <c r="BV238" t="s">
        <v>7515</v>
      </c>
      <c r="BW238" t="s">
        <v>7515</v>
      </c>
      <c r="BX238" t="s">
        <v>7515</v>
      </c>
      <c r="BY238" t="s">
        <v>7515</v>
      </c>
      <c r="BZ238" t="s">
        <v>7515</v>
      </c>
      <c r="CA238" t="s">
        <v>7515</v>
      </c>
      <c r="CB238" t="s">
        <v>7515</v>
      </c>
      <c r="CC238" t="s">
        <v>7515</v>
      </c>
      <c r="CD238" t="s">
        <v>7515</v>
      </c>
      <c r="CE238" t="s">
        <v>6794</v>
      </c>
      <c r="CI238" t="s">
        <v>6793</v>
      </c>
      <c r="CJ238" t="s">
        <v>6793</v>
      </c>
      <c r="CK238" t="s">
        <v>6794</v>
      </c>
      <c r="CL238" t="s">
        <v>6793</v>
      </c>
      <c r="CM238" t="s">
        <v>6794</v>
      </c>
      <c r="CN238" t="s">
        <v>6793</v>
      </c>
      <c r="CO238" t="s">
        <v>6794</v>
      </c>
      <c r="CP238" t="s">
        <v>6794</v>
      </c>
      <c r="CQ238" t="s">
        <v>6793</v>
      </c>
      <c r="CR238" t="s">
        <v>7520</v>
      </c>
      <c r="CS238" t="s">
        <v>7521</v>
      </c>
      <c r="CT238" t="s">
        <v>7536</v>
      </c>
      <c r="CU238" t="s">
        <v>6793</v>
      </c>
      <c r="CV238">
        <v>5</v>
      </c>
      <c r="CW238">
        <v>5</v>
      </c>
      <c r="CX238">
        <v>6</v>
      </c>
      <c r="CY238" t="s">
        <v>6794</v>
      </c>
      <c r="EC238">
        <v>5</v>
      </c>
      <c r="EE238">
        <v>0</v>
      </c>
      <c r="EF238">
        <v>1</v>
      </c>
      <c r="EG238">
        <v>0</v>
      </c>
      <c r="EH238">
        <v>1</v>
      </c>
      <c r="EI238">
        <v>1</v>
      </c>
      <c r="EJ238">
        <v>0</v>
      </c>
      <c r="EK238">
        <v>2</v>
      </c>
      <c r="EL238" t="s">
        <v>6794</v>
      </c>
      <c r="EV238" t="s">
        <v>6794</v>
      </c>
      <c r="PS238" t="s">
        <v>7527</v>
      </c>
      <c r="PT238" t="s">
        <v>7526</v>
      </c>
      <c r="PU238" t="s">
        <v>7527</v>
      </c>
      <c r="PV238" t="s">
        <v>7527</v>
      </c>
      <c r="PW238" t="s">
        <v>7516</v>
      </c>
      <c r="PX238" t="s">
        <v>7515</v>
      </c>
      <c r="PY238" t="s">
        <v>7515</v>
      </c>
      <c r="PZ238" t="s">
        <v>7515</v>
      </c>
      <c r="QA238" t="s">
        <v>7515</v>
      </c>
      <c r="QB238" t="s">
        <v>7515</v>
      </c>
      <c r="QC238" t="s">
        <v>7515</v>
      </c>
      <c r="QD238" t="s">
        <v>7528</v>
      </c>
      <c r="QE238" t="s">
        <v>7539</v>
      </c>
      <c r="QF238" t="s">
        <v>7528</v>
      </c>
      <c r="QG238" t="s">
        <v>7681</v>
      </c>
      <c r="QH238">
        <v>2008</v>
      </c>
      <c r="QI238">
        <v>10</v>
      </c>
      <c r="QJ238">
        <v>1</v>
      </c>
      <c r="QK238" s="329">
        <v>39722</v>
      </c>
      <c r="QL238">
        <v>0</v>
      </c>
      <c r="QM238">
        <v>1</v>
      </c>
      <c r="QN238" t="s">
        <v>194</v>
      </c>
      <c r="QO238">
        <v>0</v>
      </c>
      <c r="QP238">
        <v>35</v>
      </c>
      <c r="RV238">
        <f t="shared" si="7"/>
        <v>1</v>
      </c>
      <c r="RY238">
        <f t="shared" si="6"/>
        <v>2</v>
      </c>
    </row>
    <row r="239" spans="1:493" x14ac:dyDescent="0.3">
      <c r="A239">
        <v>71223</v>
      </c>
      <c r="B239">
        <v>308</v>
      </c>
      <c r="C239" t="s">
        <v>6793</v>
      </c>
      <c r="D239" t="s">
        <v>6793</v>
      </c>
      <c r="I239" t="s">
        <v>6793</v>
      </c>
      <c r="J239" t="s">
        <v>7515</v>
      </c>
      <c r="K239" t="s">
        <v>7516</v>
      </c>
      <c r="L239" t="s">
        <v>7515</v>
      </c>
      <c r="M239" t="s">
        <v>7515</v>
      </c>
      <c r="N239" t="s">
        <v>7515</v>
      </c>
      <c r="O239" t="s">
        <v>7515</v>
      </c>
      <c r="P239" t="s">
        <v>7515</v>
      </c>
      <c r="Q239" t="s">
        <v>7515</v>
      </c>
      <c r="R239" t="s">
        <v>7515</v>
      </c>
      <c r="S239" t="s">
        <v>7515</v>
      </c>
      <c r="T239" t="s">
        <v>7515</v>
      </c>
      <c r="U239" t="s">
        <v>7515</v>
      </c>
      <c r="V239" t="s">
        <v>7515</v>
      </c>
      <c r="W239" t="s">
        <v>7515</v>
      </c>
      <c r="X239" t="s">
        <v>7515</v>
      </c>
      <c r="Y239" t="s">
        <v>7515</v>
      </c>
      <c r="Z239" t="s">
        <v>7515</v>
      </c>
      <c r="AA239" t="s">
        <v>7515</v>
      </c>
      <c r="AB239" t="s">
        <v>7515</v>
      </c>
      <c r="AC239" t="s">
        <v>6796</v>
      </c>
      <c r="AK239" t="s">
        <v>6985</v>
      </c>
      <c r="AL239" t="s">
        <v>6793</v>
      </c>
      <c r="AM239" t="s">
        <v>6793</v>
      </c>
      <c r="AN239" t="s">
        <v>7680</v>
      </c>
      <c r="AO239">
        <v>0</v>
      </c>
      <c r="AP239">
        <v>20</v>
      </c>
      <c r="AQ239" t="s">
        <v>6988</v>
      </c>
      <c r="AR239" t="s">
        <v>6793</v>
      </c>
      <c r="AS239" t="s">
        <v>6966</v>
      </c>
      <c r="AT239" t="s">
        <v>6813</v>
      </c>
      <c r="AU239" t="s">
        <v>7531</v>
      </c>
      <c r="AV239" t="s">
        <v>7553</v>
      </c>
      <c r="AX239" t="s">
        <v>6794</v>
      </c>
      <c r="AY239" t="s">
        <v>6794</v>
      </c>
      <c r="AZ239" t="s">
        <v>6793</v>
      </c>
      <c r="BA239" t="s">
        <v>6793</v>
      </c>
      <c r="BB239" t="s">
        <v>6793</v>
      </c>
      <c r="BC239" t="s">
        <v>6794</v>
      </c>
      <c r="BD239" t="s">
        <v>6794</v>
      </c>
      <c r="BE239" t="s">
        <v>6793</v>
      </c>
      <c r="BF239" t="s">
        <v>6794</v>
      </c>
      <c r="BG239" t="s">
        <v>6794</v>
      </c>
      <c r="BH239" t="s">
        <v>6794</v>
      </c>
      <c r="BI239" t="s">
        <v>7024</v>
      </c>
      <c r="BJ239" t="s">
        <v>7028</v>
      </c>
      <c r="BK239" t="s">
        <v>6794</v>
      </c>
      <c r="BM239">
        <v>75</v>
      </c>
      <c r="BN239" t="s">
        <v>6</v>
      </c>
      <c r="BO239" t="s">
        <v>7519</v>
      </c>
      <c r="BP239" t="s">
        <v>7554</v>
      </c>
      <c r="BQ239" t="s">
        <v>7559</v>
      </c>
      <c r="BR239" t="s">
        <v>7594</v>
      </c>
      <c r="BS239" t="s">
        <v>7515</v>
      </c>
      <c r="BT239" t="s">
        <v>7516</v>
      </c>
      <c r="BU239" t="s">
        <v>7515</v>
      </c>
      <c r="BV239" t="s">
        <v>7515</v>
      </c>
      <c r="BW239" t="s">
        <v>7515</v>
      </c>
      <c r="BX239" t="s">
        <v>7515</v>
      </c>
      <c r="BY239" t="s">
        <v>7515</v>
      </c>
      <c r="BZ239" t="s">
        <v>7515</v>
      </c>
      <c r="CA239" t="s">
        <v>7515</v>
      </c>
      <c r="CB239" t="s">
        <v>7515</v>
      </c>
      <c r="CC239" t="s">
        <v>7515</v>
      </c>
      <c r="CD239" t="s">
        <v>7515</v>
      </c>
      <c r="CE239" t="s">
        <v>6793</v>
      </c>
      <c r="CI239" t="s">
        <v>6793</v>
      </c>
      <c r="CJ239" t="s">
        <v>6793</v>
      </c>
      <c r="CK239" t="s">
        <v>6794</v>
      </c>
      <c r="CL239" t="s">
        <v>6794</v>
      </c>
      <c r="CM239" t="s">
        <v>6794</v>
      </c>
      <c r="CN239" t="s">
        <v>6794</v>
      </c>
      <c r="CO239" t="s">
        <v>6794</v>
      </c>
      <c r="CP239" t="s">
        <v>6793</v>
      </c>
      <c r="CQ239" t="s">
        <v>6794</v>
      </c>
      <c r="CR239" t="s">
        <v>7520</v>
      </c>
      <c r="CS239" t="s">
        <v>7521</v>
      </c>
      <c r="CT239" t="s">
        <v>7536</v>
      </c>
      <c r="CU239" t="s">
        <v>6793</v>
      </c>
      <c r="CV239">
        <v>3</v>
      </c>
      <c r="CW239">
        <v>4</v>
      </c>
      <c r="CX239">
        <v>3</v>
      </c>
      <c r="CY239" t="s">
        <v>6794</v>
      </c>
      <c r="EC239">
        <v>3</v>
      </c>
      <c r="EE239">
        <v>0</v>
      </c>
      <c r="EF239">
        <v>1</v>
      </c>
      <c r="EG239">
        <v>0</v>
      </c>
      <c r="EH239">
        <v>0</v>
      </c>
      <c r="EI239">
        <v>0</v>
      </c>
      <c r="EJ239">
        <v>2</v>
      </c>
      <c r="EK239">
        <v>0</v>
      </c>
      <c r="EL239" t="s">
        <v>6794</v>
      </c>
      <c r="EV239" t="s">
        <v>6793</v>
      </c>
      <c r="KK239" t="s">
        <v>7524</v>
      </c>
      <c r="KL239" t="s">
        <v>6</v>
      </c>
      <c r="KO239" t="s">
        <v>7552</v>
      </c>
      <c r="KR239" t="s">
        <v>6793</v>
      </c>
      <c r="PS239" t="s">
        <v>7526</v>
      </c>
      <c r="PT239" t="s">
        <v>7526</v>
      </c>
      <c r="PU239" t="s">
        <v>7527</v>
      </c>
      <c r="PV239" t="s">
        <v>7527</v>
      </c>
      <c r="PW239" t="s">
        <v>7515</v>
      </c>
      <c r="PX239" t="s">
        <v>7515</v>
      </c>
      <c r="PY239" t="s">
        <v>7515</v>
      </c>
      <c r="PZ239" t="s">
        <v>7516</v>
      </c>
      <c r="QA239" t="s">
        <v>7515</v>
      </c>
      <c r="QB239" t="s">
        <v>7515</v>
      </c>
      <c r="QC239" t="s">
        <v>7515</v>
      </c>
      <c r="QD239" t="s">
        <v>7528</v>
      </c>
      <c r="QE239" t="s">
        <v>7539</v>
      </c>
      <c r="QF239" t="s">
        <v>7528</v>
      </c>
      <c r="QG239" t="s">
        <v>7681</v>
      </c>
      <c r="QH239">
        <v>2008</v>
      </c>
      <c r="QI239">
        <v>10</v>
      </c>
      <c r="QJ239">
        <v>1</v>
      </c>
      <c r="QK239" s="329">
        <v>39742</v>
      </c>
      <c r="QL239">
        <v>1</v>
      </c>
      <c r="QM239">
        <v>0</v>
      </c>
      <c r="QN239" t="s">
        <v>212</v>
      </c>
      <c r="QO239">
        <v>2008</v>
      </c>
      <c r="QP239">
        <v>50</v>
      </c>
      <c r="QQ239">
        <v>1</v>
      </c>
      <c r="QR239">
        <v>0</v>
      </c>
      <c r="QS239">
        <v>0</v>
      </c>
      <c r="QT239">
        <v>0</v>
      </c>
      <c r="QU239">
        <v>0</v>
      </c>
      <c r="QV239">
        <v>0</v>
      </c>
      <c r="QW239">
        <v>0</v>
      </c>
      <c r="QX239">
        <v>0</v>
      </c>
      <c r="QY239">
        <v>0</v>
      </c>
      <c r="QZ239">
        <v>0</v>
      </c>
      <c r="RA239">
        <v>0</v>
      </c>
      <c r="RB239">
        <v>0</v>
      </c>
      <c r="RC239">
        <v>0</v>
      </c>
      <c r="RD239">
        <v>0</v>
      </c>
      <c r="RE239">
        <v>0</v>
      </c>
      <c r="RF239">
        <v>0</v>
      </c>
      <c r="RG239">
        <v>0</v>
      </c>
      <c r="RH239">
        <v>0</v>
      </c>
      <c r="RI239">
        <v>1</v>
      </c>
      <c r="RJ239">
        <v>0</v>
      </c>
      <c r="RK239">
        <v>0</v>
      </c>
      <c r="RL239">
        <v>0</v>
      </c>
      <c r="RM239">
        <v>0</v>
      </c>
      <c r="RN239">
        <v>0</v>
      </c>
      <c r="RO239">
        <v>0</v>
      </c>
      <c r="RP239">
        <v>0</v>
      </c>
      <c r="RQ239">
        <v>0</v>
      </c>
      <c r="RR239">
        <v>0</v>
      </c>
      <c r="RS239">
        <v>0</v>
      </c>
      <c r="RT239">
        <v>0</v>
      </c>
      <c r="RU239">
        <v>0</v>
      </c>
      <c r="RV239">
        <f t="shared" si="7"/>
        <v>2</v>
      </c>
      <c r="RY239">
        <f t="shared" si="6"/>
        <v>7</v>
      </c>
    </row>
    <row r="240" spans="1:493" x14ac:dyDescent="0.3">
      <c r="A240">
        <v>71224</v>
      </c>
      <c r="B240">
        <v>309</v>
      </c>
      <c r="C240" t="s">
        <v>6793</v>
      </c>
      <c r="D240" t="s">
        <v>6793</v>
      </c>
      <c r="I240" t="s">
        <v>6793</v>
      </c>
      <c r="J240" t="s">
        <v>7516</v>
      </c>
      <c r="K240" t="s">
        <v>7515</v>
      </c>
      <c r="L240" t="s">
        <v>7515</v>
      </c>
      <c r="M240" t="s">
        <v>7515</v>
      </c>
      <c r="N240" t="s">
        <v>7515</v>
      </c>
      <c r="O240" t="s">
        <v>7515</v>
      </c>
      <c r="P240" t="s">
        <v>7515</v>
      </c>
      <c r="Q240" t="s">
        <v>7515</v>
      </c>
      <c r="R240" t="s">
        <v>7515</v>
      </c>
      <c r="S240" t="s">
        <v>7515</v>
      </c>
      <c r="T240" t="s">
        <v>7515</v>
      </c>
      <c r="U240" t="s">
        <v>7515</v>
      </c>
      <c r="V240" t="s">
        <v>7515</v>
      </c>
      <c r="W240" t="s">
        <v>7515</v>
      </c>
      <c r="X240" t="s">
        <v>7515</v>
      </c>
      <c r="Y240" t="s">
        <v>7515</v>
      </c>
      <c r="Z240" t="s">
        <v>7515</v>
      </c>
      <c r="AA240" t="s">
        <v>7515</v>
      </c>
      <c r="AB240" t="s">
        <v>7515</v>
      </c>
      <c r="AC240" t="s">
        <v>7517</v>
      </c>
      <c r="AF240">
        <v>0</v>
      </c>
      <c r="AG240">
        <v>8</v>
      </c>
      <c r="AH240" t="s">
        <v>6845</v>
      </c>
      <c r="AK240" t="s">
        <v>6993</v>
      </c>
      <c r="AL240" t="s">
        <v>6794</v>
      </c>
      <c r="AM240" t="s">
        <v>6794</v>
      </c>
      <c r="AN240" t="s">
        <v>7680</v>
      </c>
      <c r="AO240">
        <v>0</v>
      </c>
      <c r="AP240">
        <v>25</v>
      </c>
      <c r="AQ240" t="s">
        <v>6992</v>
      </c>
      <c r="AR240" t="s">
        <v>6793</v>
      </c>
      <c r="AS240" t="s">
        <v>6793</v>
      </c>
      <c r="AT240" t="s">
        <v>6813</v>
      </c>
      <c r="AU240" t="s">
        <v>7531</v>
      </c>
      <c r="AV240" t="s">
        <v>6991</v>
      </c>
      <c r="AX240" t="s">
        <v>6794</v>
      </c>
      <c r="AY240" t="s">
        <v>6794</v>
      </c>
      <c r="AZ240" t="s">
        <v>6794</v>
      </c>
      <c r="BA240" t="s">
        <v>6793</v>
      </c>
      <c r="BB240" t="s">
        <v>6794</v>
      </c>
      <c r="BC240" t="s">
        <v>6793</v>
      </c>
      <c r="BD240" t="s">
        <v>6794</v>
      </c>
      <c r="BE240" t="s">
        <v>6793</v>
      </c>
      <c r="BF240" t="s">
        <v>6794</v>
      </c>
      <c r="BG240" t="s">
        <v>6794</v>
      </c>
      <c r="BH240" t="s">
        <v>6794</v>
      </c>
      <c r="BI240" t="s">
        <v>7025</v>
      </c>
      <c r="BJ240" t="s">
        <v>7686</v>
      </c>
      <c r="BK240" t="s">
        <v>6794</v>
      </c>
      <c r="BM240">
        <v>0</v>
      </c>
      <c r="BN240">
        <v>50</v>
      </c>
      <c r="BO240" t="s">
        <v>7533</v>
      </c>
      <c r="BP240" t="s">
        <v>6</v>
      </c>
      <c r="BQ240" t="s">
        <v>7559</v>
      </c>
      <c r="BR240" t="s">
        <v>7543</v>
      </c>
      <c r="BS240" t="s">
        <v>7515</v>
      </c>
      <c r="BT240" t="s">
        <v>7515</v>
      </c>
      <c r="BU240" t="s">
        <v>7516</v>
      </c>
      <c r="BV240" t="s">
        <v>7515</v>
      </c>
      <c r="BW240" t="s">
        <v>7515</v>
      </c>
      <c r="BX240" t="s">
        <v>7515</v>
      </c>
      <c r="BY240" t="s">
        <v>7515</v>
      </c>
      <c r="BZ240" t="s">
        <v>7515</v>
      </c>
      <c r="CA240" t="s">
        <v>7515</v>
      </c>
      <c r="CB240" t="s">
        <v>7515</v>
      </c>
      <c r="CC240" t="s">
        <v>7515</v>
      </c>
      <c r="CD240" t="s">
        <v>7515</v>
      </c>
      <c r="CE240" t="s">
        <v>6793</v>
      </c>
      <c r="CF240" t="s">
        <v>7563</v>
      </c>
      <c r="CG240">
        <v>300</v>
      </c>
      <c r="CH240" t="s">
        <v>7544</v>
      </c>
      <c r="CI240" t="s">
        <v>6793</v>
      </c>
      <c r="CJ240" t="s">
        <v>6793</v>
      </c>
      <c r="CK240" t="s">
        <v>6794</v>
      </c>
      <c r="CL240" t="s">
        <v>6793</v>
      </c>
      <c r="CM240" t="s">
        <v>6793</v>
      </c>
      <c r="CN240" t="s">
        <v>6793</v>
      </c>
      <c r="CO240" t="s">
        <v>6794</v>
      </c>
      <c r="CP240" t="s">
        <v>6793</v>
      </c>
      <c r="CQ240" t="s">
        <v>6793</v>
      </c>
      <c r="CR240" t="s">
        <v>7520</v>
      </c>
      <c r="CS240" t="s">
        <v>7521</v>
      </c>
      <c r="CT240" t="s">
        <v>7570</v>
      </c>
      <c r="CU240" t="s">
        <v>6793</v>
      </c>
      <c r="CV240">
        <v>3</v>
      </c>
      <c r="CW240">
        <v>5</v>
      </c>
      <c r="CX240">
        <v>4</v>
      </c>
      <c r="CY240" t="s">
        <v>6794</v>
      </c>
      <c r="EC240">
        <v>4</v>
      </c>
      <c r="EE240">
        <v>2</v>
      </c>
      <c r="EF240">
        <v>0</v>
      </c>
      <c r="EG240">
        <v>0</v>
      </c>
      <c r="EH240">
        <v>1</v>
      </c>
      <c r="EI240">
        <v>1</v>
      </c>
      <c r="EJ240">
        <v>0</v>
      </c>
      <c r="EK240">
        <v>0</v>
      </c>
      <c r="EL240" t="s">
        <v>6794</v>
      </c>
      <c r="EV240" t="s">
        <v>6794</v>
      </c>
      <c r="PS240" t="s">
        <v>7526</v>
      </c>
      <c r="PT240" t="s">
        <v>7526</v>
      </c>
      <c r="PU240" t="s">
        <v>7526</v>
      </c>
      <c r="PV240" t="s">
        <v>7526</v>
      </c>
      <c r="PW240" t="s">
        <v>7516</v>
      </c>
      <c r="PX240" t="s">
        <v>7515</v>
      </c>
      <c r="PY240" t="s">
        <v>7515</v>
      </c>
      <c r="PZ240" t="s">
        <v>7515</v>
      </c>
      <c r="QA240" t="s">
        <v>7515</v>
      </c>
      <c r="QB240" t="s">
        <v>7515</v>
      </c>
      <c r="QC240" t="s">
        <v>7515</v>
      </c>
      <c r="QD240" t="s">
        <v>7528</v>
      </c>
      <c r="QE240" t="s">
        <v>7529</v>
      </c>
      <c r="QF240" t="s">
        <v>7528</v>
      </c>
      <c r="QG240" t="s">
        <v>7681</v>
      </c>
      <c r="QH240">
        <v>2008</v>
      </c>
      <c r="QI240">
        <v>5</v>
      </c>
      <c r="QJ240">
        <v>1</v>
      </c>
      <c r="QK240" s="329">
        <v>39574</v>
      </c>
      <c r="QL240">
        <v>0</v>
      </c>
      <c r="QM240">
        <v>1</v>
      </c>
      <c r="QN240" t="s">
        <v>194</v>
      </c>
      <c r="QO240">
        <v>0</v>
      </c>
      <c r="QP240">
        <v>18</v>
      </c>
      <c r="RV240">
        <f t="shared" si="7"/>
        <v>2</v>
      </c>
      <c r="RY240">
        <f t="shared" si="6"/>
        <v>1</v>
      </c>
    </row>
    <row r="241" spans="1:493" x14ac:dyDescent="0.3">
      <c r="A241">
        <v>71225</v>
      </c>
      <c r="B241">
        <v>310</v>
      </c>
      <c r="C241" t="s">
        <v>6793</v>
      </c>
      <c r="D241" t="s">
        <v>6793</v>
      </c>
      <c r="I241" t="s">
        <v>6793</v>
      </c>
      <c r="J241" t="s">
        <v>7515</v>
      </c>
      <c r="K241" t="s">
        <v>7515</v>
      </c>
      <c r="L241" t="s">
        <v>7515</v>
      </c>
      <c r="M241" t="s">
        <v>7515</v>
      </c>
      <c r="N241" t="s">
        <v>7515</v>
      </c>
      <c r="O241" t="s">
        <v>7515</v>
      </c>
      <c r="P241" t="s">
        <v>7515</v>
      </c>
      <c r="Q241" t="s">
        <v>7515</v>
      </c>
      <c r="R241" t="s">
        <v>7515</v>
      </c>
      <c r="S241" t="s">
        <v>7515</v>
      </c>
      <c r="T241" t="s">
        <v>7515</v>
      </c>
      <c r="U241" t="s">
        <v>7515</v>
      </c>
      <c r="V241" t="s">
        <v>7515</v>
      </c>
      <c r="W241" t="s">
        <v>7515</v>
      </c>
      <c r="X241" t="s">
        <v>7515</v>
      </c>
      <c r="Y241" t="s">
        <v>7516</v>
      </c>
      <c r="Z241" t="s">
        <v>7515</v>
      </c>
      <c r="AA241" t="s">
        <v>7515</v>
      </c>
      <c r="AB241" t="s">
        <v>7515</v>
      </c>
      <c r="AC241" t="s">
        <v>7517</v>
      </c>
      <c r="AF241">
        <v>0</v>
      </c>
      <c r="AG241">
        <v>3</v>
      </c>
      <c r="AH241" t="s">
        <v>6845</v>
      </c>
      <c r="AK241" t="s">
        <v>6993</v>
      </c>
      <c r="AL241" t="s">
        <v>6794</v>
      </c>
      <c r="AM241" t="s">
        <v>6794</v>
      </c>
      <c r="AN241" t="s">
        <v>6</v>
      </c>
      <c r="AQ241" t="s">
        <v>7568</v>
      </c>
      <c r="AT241" t="s">
        <v>6813</v>
      </c>
      <c r="AU241" t="s">
        <v>7531</v>
      </c>
      <c r="AV241" t="s">
        <v>6991</v>
      </c>
      <c r="AX241" t="s">
        <v>6794</v>
      </c>
      <c r="AY241" t="s">
        <v>6794</v>
      </c>
      <c r="AZ241" t="s">
        <v>6793</v>
      </c>
      <c r="BA241" t="s">
        <v>6793</v>
      </c>
      <c r="BC241" t="s">
        <v>6793</v>
      </c>
      <c r="BD241" t="s">
        <v>6794</v>
      </c>
      <c r="BE241" t="s">
        <v>6794</v>
      </c>
      <c r="BF241" t="s">
        <v>6793</v>
      </c>
      <c r="BG241" t="s">
        <v>6794</v>
      </c>
      <c r="BH241" t="s">
        <v>6794</v>
      </c>
      <c r="BI241" t="s">
        <v>7025</v>
      </c>
      <c r="BJ241" t="s">
        <v>7021</v>
      </c>
      <c r="BK241" t="s">
        <v>6794</v>
      </c>
      <c r="BM241">
        <v>50</v>
      </c>
      <c r="BN241">
        <v>100</v>
      </c>
      <c r="BO241" t="s">
        <v>7533</v>
      </c>
      <c r="BP241" t="s">
        <v>7542</v>
      </c>
      <c r="BQ241" t="s">
        <v>7022</v>
      </c>
      <c r="BR241" t="s">
        <v>7594</v>
      </c>
      <c r="BS241" t="s">
        <v>7515</v>
      </c>
      <c r="BT241" t="s">
        <v>7516</v>
      </c>
      <c r="BU241" t="s">
        <v>7515</v>
      </c>
      <c r="BV241" t="s">
        <v>7515</v>
      </c>
      <c r="BW241" t="s">
        <v>7515</v>
      </c>
      <c r="BX241" t="s">
        <v>7515</v>
      </c>
      <c r="BY241" t="s">
        <v>7515</v>
      </c>
      <c r="BZ241" t="s">
        <v>7515</v>
      </c>
      <c r="CA241" t="s">
        <v>7515</v>
      </c>
      <c r="CB241" t="s">
        <v>7515</v>
      </c>
      <c r="CC241" t="s">
        <v>7515</v>
      </c>
      <c r="CD241" t="s">
        <v>7515</v>
      </c>
      <c r="CE241" t="s">
        <v>6794</v>
      </c>
      <c r="CI241" t="s">
        <v>6793</v>
      </c>
      <c r="CJ241" t="s">
        <v>6793</v>
      </c>
      <c r="CK241" t="s">
        <v>6794</v>
      </c>
      <c r="CL241" t="s">
        <v>6793</v>
      </c>
      <c r="CM241" t="s">
        <v>6793</v>
      </c>
      <c r="CN241" t="s">
        <v>6793</v>
      </c>
      <c r="CO241" t="s">
        <v>6794</v>
      </c>
      <c r="CP241" t="s">
        <v>6794</v>
      </c>
      <c r="CQ241" t="s">
        <v>6794</v>
      </c>
      <c r="CR241" t="s">
        <v>7545</v>
      </c>
      <c r="CS241" t="s">
        <v>7521</v>
      </c>
      <c r="CT241" t="s">
        <v>7587</v>
      </c>
      <c r="CU241" t="s">
        <v>6793</v>
      </c>
      <c r="CV241">
        <v>2</v>
      </c>
      <c r="CW241">
        <v>3</v>
      </c>
      <c r="CX241">
        <v>4</v>
      </c>
      <c r="CY241" t="s">
        <v>6794</v>
      </c>
      <c r="EC241">
        <v>2</v>
      </c>
      <c r="EE241">
        <v>0</v>
      </c>
      <c r="EF241">
        <v>0</v>
      </c>
      <c r="EG241">
        <v>1</v>
      </c>
      <c r="EH241">
        <v>1</v>
      </c>
      <c r="EI241">
        <v>0</v>
      </c>
      <c r="EJ241">
        <v>0</v>
      </c>
      <c r="EK241">
        <v>0</v>
      </c>
      <c r="EL241" t="s">
        <v>6794</v>
      </c>
      <c r="EV241" t="s">
        <v>6794</v>
      </c>
      <c r="PS241" t="s">
        <v>7527</v>
      </c>
      <c r="PT241" t="s">
        <v>7527</v>
      </c>
      <c r="PU241" t="s">
        <v>7527</v>
      </c>
      <c r="PV241" t="s">
        <v>7527</v>
      </c>
      <c r="PW241" t="s">
        <v>7516</v>
      </c>
      <c r="PX241" t="s">
        <v>7515</v>
      </c>
      <c r="PY241" t="s">
        <v>7515</v>
      </c>
      <c r="PZ241" t="s">
        <v>7515</v>
      </c>
      <c r="QA241" t="s">
        <v>7515</v>
      </c>
      <c r="QB241" t="s">
        <v>7515</v>
      </c>
      <c r="QC241" t="s">
        <v>7515</v>
      </c>
      <c r="QD241" t="s">
        <v>7528</v>
      </c>
      <c r="QE241" t="s">
        <v>7539</v>
      </c>
      <c r="QF241" t="s">
        <v>7528</v>
      </c>
      <c r="QG241" t="s">
        <v>7681</v>
      </c>
      <c r="QH241">
        <v>2008</v>
      </c>
      <c r="QI241">
        <v>11</v>
      </c>
      <c r="QJ241">
        <v>1</v>
      </c>
      <c r="QK241" s="329">
        <v>39777</v>
      </c>
      <c r="QL241">
        <v>0</v>
      </c>
      <c r="QM241">
        <v>1</v>
      </c>
      <c r="QN241" t="s">
        <v>194</v>
      </c>
      <c r="QO241">
        <v>0</v>
      </c>
      <c r="QP241">
        <v>88</v>
      </c>
      <c r="RV241">
        <f t="shared" si="7"/>
        <v>0</v>
      </c>
      <c r="RY241">
        <f t="shared" si="6"/>
        <v>1</v>
      </c>
    </row>
    <row r="242" spans="1:493" x14ac:dyDescent="0.3">
      <c r="A242">
        <v>71226</v>
      </c>
      <c r="B242">
        <v>311</v>
      </c>
      <c r="C242" t="s">
        <v>6793</v>
      </c>
      <c r="D242" t="s">
        <v>6793</v>
      </c>
      <c r="I242" t="s">
        <v>6793</v>
      </c>
      <c r="J242" t="s">
        <v>7515</v>
      </c>
      <c r="K242" t="s">
        <v>7515</v>
      </c>
      <c r="L242" t="s">
        <v>7516</v>
      </c>
      <c r="M242" t="s">
        <v>7515</v>
      </c>
      <c r="N242" t="s">
        <v>7515</v>
      </c>
      <c r="O242" t="s">
        <v>7515</v>
      </c>
      <c r="P242" t="s">
        <v>7515</v>
      </c>
      <c r="Q242" t="s">
        <v>7515</v>
      </c>
      <c r="R242" t="s">
        <v>7515</v>
      </c>
      <c r="S242" t="s">
        <v>7515</v>
      </c>
      <c r="T242" t="s">
        <v>7515</v>
      </c>
      <c r="U242" t="s">
        <v>7515</v>
      </c>
      <c r="V242" t="s">
        <v>7515</v>
      </c>
      <c r="W242" t="s">
        <v>7515</v>
      </c>
      <c r="X242" t="s">
        <v>7515</v>
      </c>
      <c r="Y242" t="s">
        <v>7515</v>
      </c>
      <c r="Z242" t="s">
        <v>7515</v>
      </c>
      <c r="AA242" t="s">
        <v>7515</v>
      </c>
      <c r="AB242" t="s">
        <v>7515</v>
      </c>
      <c r="AC242" t="s">
        <v>6796</v>
      </c>
      <c r="AK242" t="s">
        <v>6985</v>
      </c>
      <c r="AL242" t="s">
        <v>6793</v>
      </c>
      <c r="AM242" t="s">
        <v>6794</v>
      </c>
      <c r="AN242" t="s">
        <v>7680</v>
      </c>
      <c r="AO242">
        <v>0</v>
      </c>
      <c r="AP242">
        <v>28</v>
      </c>
      <c r="AQ242" t="s">
        <v>6988</v>
      </c>
      <c r="AR242" t="s">
        <v>6793</v>
      </c>
      <c r="AS242" t="s">
        <v>6793</v>
      </c>
      <c r="AT242" t="s">
        <v>6813</v>
      </c>
      <c r="AU242" t="s">
        <v>7531</v>
      </c>
      <c r="AV242" t="s">
        <v>6991</v>
      </c>
      <c r="AX242" t="s">
        <v>6794</v>
      </c>
      <c r="AY242" t="s">
        <v>6794</v>
      </c>
      <c r="AZ242" t="s">
        <v>6794</v>
      </c>
      <c r="BA242" t="s">
        <v>6794</v>
      </c>
      <c r="BB242" t="s">
        <v>6793</v>
      </c>
      <c r="BC242" t="s">
        <v>6793</v>
      </c>
      <c r="BD242" t="s">
        <v>6793</v>
      </c>
      <c r="BE242" t="s">
        <v>6794</v>
      </c>
      <c r="BF242" t="s">
        <v>6794</v>
      </c>
      <c r="BG242" t="s">
        <v>6794</v>
      </c>
      <c r="BH242" t="s">
        <v>6794</v>
      </c>
      <c r="BI242" t="s">
        <v>7028</v>
      </c>
      <c r="BJ242" t="s">
        <v>7022</v>
      </c>
      <c r="BK242" t="s">
        <v>6794</v>
      </c>
      <c r="BM242" t="s">
        <v>31</v>
      </c>
      <c r="BN242" t="s">
        <v>7532</v>
      </c>
      <c r="BO242" t="s">
        <v>7533</v>
      </c>
      <c r="BP242" t="s">
        <v>7542</v>
      </c>
      <c r="BQ242" t="s">
        <v>7559</v>
      </c>
      <c r="BR242" t="s">
        <v>7543</v>
      </c>
      <c r="BS242" t="s">
        <v>7516</v>
      </c>
      <c r="BT242" t="s">
        <v>7515</v>
      </c>
      <c r="BU242" t="s">
        <v>7515</v>
      </c>
      <c r="BV242" t="s">
        <v>7515</v>
      </c>
      <c r="BW242" t="s">
        <v>7515</v>
      </c>
      <c r="BX242" t="s">
        <v>7515</v>
      </c>
      <c r="BY242" t="s">
        <v>7515</v>
      </c>
      <c r="BZ242" t="s">
        <v>7515</v>
      </c>
      <c r="CA242" t="s">
        <v>7515</v>
      </c>
      <c r="CB242" t="s">
        <v>7515</v>
      </c>
      <c r="CC242" t="s">
        <v>7515</v>
      </c>
      <c r="CD242" t="s">
        <v>7515</v>
      </c>
      <c r="CE242" t="s">
        <v>6794</v>
      </c>
      <c r="CI242" t="s">
        <v>6793</v>
      </c>
      <c r="CJ242" t="s">
        <v>6793</v>
      </c>
      <c r="CK242" t="s">
        <v>6794</v>
      </c>
      <c r="CL242" t="s">
        <v>6794</v>
      </c>
      <c r="CM242" t="s">
        <v>6794</v>
      </c>
      <c r="CN242" t="s">
        <v>6793</v>
      </c>
      <c r="CO242" t="s">
        <v>6794</v>
      </c>
      <c r="CP242" t="s">
        <v>6793</v>
      </c>
      <c r="CQ242" t="s">
        <v>6794</v>
      </c>
      <c r="CR242" t="s">
        <v>7520</v>
      </c>
      <c r="CS242" t="s">
        <v>7521</v>
      </c>
      <c r="CT242" t="s">
        <v>7522</v>
      </c>
      <c r="CU242" t="s">
        <v>6793</v>
      </c>
      <c r="CV242">
        <v>2</v>
      </c>
      <c r="CW242">
        <v>4</v>
      </c>
      <c r="CX242">
        <v>4</v>
      </c>
      <c r="CY242" t="s">
        <v>6794</v>
      </c>
      <c r="EC242">
        <v>2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2</v>
      </c>
      <c r="EK242">
        <v>0</v>
      </c>
      <c r="EL242" t="s">
        <v>6794</v>
      </c>
      <c r="EV242" t="s">
        <v>6794</v>
      </c>
      <c r="PS242" t="s">
        <v>7526</v>
      </c>
      <c r="PT242" t="s">
        <v>7526</v>
      </c>
      <c r="PU242" t="s">
        <v>7526</v>
      </c>
      <c r="PV242" t="s">
        <v>7526</v>
      </c>
      <c r="PW242" t="s">
        <v>7515</v>
      </c>
      <c r="PX242" t="s">
        <v>7515</v>
      </c>
      <c r="PY242" t="s">
        <v>7515</v>
      </c>
      <c r="PZ242" t="s">
        <v>7515</v>
      </c>
      <c r="QA242" t="s">
        <v>7515</v>
      </c>
      <c r="QB242" t="s">
        <v>7515</v>
      </c>
      <c r="QC242" t="s">
        <v>7516</v>
      </c>
      <c r="QD242" t="s">
        <v>7528</v>
      </c>
      <c r="QE242" t="s">
        <v>7529</v>
      </c>
      <c r="QF242" t="s">
        <v>7528</v>
      </c>
      <c r="QG242" t="s">
        <v>7681</v>
      </c>
      <c r="QH242">
        <v>2008</v>
      </c>
      <c r="QI242">
        <v>9</v>
      </c>
      <c r="QJ242">
        <v>1</v>
      </c>
      <c r="QK242" s="329">
        <v>39706</v>
      </c>
      <c r="QL242">
        <v>1</v>
      </c>
      <c r="QM242">
        <v>0</v>
      </c>
      <c r="QN242" t="s">
        <v>194</v>
      </c>
      <c r="QO242">
        <v>0</v>
      </c>
      <c r="QP242">
        <v>35</v>
      </c>
      <c r="RV242">
        <f t="shared" si="7"/>
        <v>2</v>
      </c>
      <c r="RY242">
        <f t="shared" si="6"/>
        <v>2</v>
      </c>
    </row>
    <row r="243" spans="1:493" x14ac:dyDescent="0.3">
      <c r="A243">
        <v>71227</v>
      </c>
      <c r="B243">
        <v>312</v>
      </c>
      <c r="C243" t="s">
        <v>6793</v>
      </c>
      <c r="D243" t="s">
        <v>6793</v>
      </c>
      <c r="I243" t="s">
        <v>6793</v>
      </c>
      <c r="J243" t="s">
        <v>7515</v>
      </c>
      <c r="K243" t="s">
        <v>7516</v>
      </c>
      <c r="L243" t="s">
        <v>7515</v>
      </c>
      <c r="M243" t="s">
        <v>7515</v>
      </c>
      <c r="N243" t="s">
        <v>7515</v>
      </c>
      <c r="O243" t="s">
        <v>7515</v>
      </c>
      <c r="P243" t="s">
        <v>7515</v>
      </c>
      <c r="Q243" t="s">
        <v>7515</v>
      </c>
      <c r="R243" t="s">
        <v>7515</v>
      </c>
      <c r="S243" t="s">
        <v>7515</v>
      </c>
      <c r="T243" t="s">
        <v>7515</v>
      </c>
      <c r="U243" t="s">
        <v>7515</v>
      </c>
      <c r="V243" t="s">
        <v>7515</v>
      </c>
      <c r="W243" t="s">
        <v>7515</v>
      </c>
      <c r="X243" t="s">
        <v>7515</v>
      </c>
      <c r="Y243" t="s">
        <v>7515</v>
      </c>
      <c r="Z243" t="s">
        <v>7515</v>
      </c>
      <c r="AA243" t="s">
        <v>7515</v>
      </c>
      <c r="AB243" t="s">
        <v>7515</v>
      </c>
      <c r="AC243" t="s">
        <v>7517</v>
      </c>
      <c r="AF243">
        <v>0</v>
      </c>
      <c r="AG243">
        <v>32</v>
      </c>
      <c r="AH243" t="s">
        <v>6845</v>
      </c>
      <c r="AK243" t="s">
        <v>6993</v>
      </c>
      <c r="AL243" t="s">
        <v>6794</v>
      </c>
      <c r="AM243" t="s">
        <v>6794</v>
      </c>
      <c r="AN243" t="s">
        <v>7680</v>
      </c>
      <c r="AO243">
        <v>0</v>
      </c>
      <c r="AP243">
        <v>43</v>
      </c>
      <c r="AQ243" t="s">
        <v>7568</v>
      </c>
      <c r="AT243" t="s">
        <v>6813</v>
      </c>
      <c r="AU243" t="s">
        <v>6</v>
      </c>
      <c r="AV243" t="s">
        <v>7518</v>
      </c>
      <c r="AX243" t="s">
        <v>6794</v>
      </c>
      <c r="AY243" t="s">
        <v>6794</v>
      </c>
      <c r="AZ243" t="s">
        <v>6794</v>
      </c>
      <c r="BA243" t="s">
        <v>6794</v>
      </c>
      <c r="BC243" t="s">
        <v>6794</v>
      </c>
      <c r="BD243" t="s">
        <v>6794</v>
      </c>
      <c r="BE243" t="s">
        <v>6794</v>
      </c>
      <c r="BF243" t="s">
        <v>6793</v>
      </c>
      <c r="BG243" t="s">
        <v>6794</v>
      </c>
      <c r="BH243" t="s">
        <v>6794</v>
      </c>
      <c r="BI243" t="s">
        <v>7030</v>
      </c>
      <c r="BJ243" t="s">
        <v>7686</v>
      </c>
      <c r="BK243" t="s">
        <v>6794</v>
      </c>
      <c r="BM243">
        <v>25</v>
      </c>
      <c r="BN243" t="s">
        <v>6</v>
      </c>
      <c r="BO243" t="s">
        <v>7519</v>
      </c>
      <c r="BP243" t="s">
        <v>7585</v>
      </c>
      <c r="BQ243" t="s">
        <v>7030</v>
      </c>
      <c r="BR243" t="s">
        <v>7682</v>
      </c>
      <c r="BS243" t="s">
        <v>7515</v>
      </c>
      <c r="BT243" t="s">
        <v>7516</v>
      </c>
      <c r="BU243" t="s">
        <v>7515</v>
      </c>
      <c r="BV243" t="s">
        <v>7515</v>
      </c>
      <c r="BW243" t="s">
        <v>7515</v>
      </c>
      <c r="BX243" t="s">
        <v>7515</v>
      </c>
      <c r="BY243" t="s">
        <v>7515</v>
      </c>
      <c r="BZ243" t="s">
        <v>7515</v>
      </c>
      <c r="CA243" t="s">
        <v>7515</v>
      </c>
      <c r="CB243" t="s">
        <v>7515</v>
      </c>
      <c r="CC243" t="s">
        <v>7515</v>
      </c>
      <c r="CD243" t="s">
        <v>7515</v>
      </c>
      <c r="CE243" t="s">
        <v>6794</v>
      </c>
      <c r="CI243" t="s">
        <v>6794</v>
      </c>
      <c r="CJ243" t="s">
        <v>6793</v>
      </c>
      <c r="CK243" t="s">
        <v>6794</v>
      </c>
      <c r="CL243" t="s">
        <v>6793</v>
      </c>
      <c r="CM243" t="s">
        <v>6794</v>
      </c>
      <c r="CN243" t="s">
        <v>6794</v>
      </c>
      <c r="CO243" t="s">
        <v>6794</v>
      </c>
      <c r="CP243" t="s">
        <v>6794</v>
      </c>
      <c r="CQ243" t="s">
        <v>6794</v>
      </c>
      <c r="CR243" t="s">
        <v>7520</v>
      </c>
      <c r="CS243" t="s">
        <v>7521</v>
      </c>
      <c r="CT243" t="s">
        <v>7522</v>
      </c>
      <c r="CU243" t="s">
        <v>6793</v>
      </c>
      <c r="CV243">
        <v>2</v>
      </c>
      <c r="CW243">
        <v>5</v>
      </c>
      <c r="CX243">
        <v>4</v>
      </c>
      <c r="CY243" t="s">
        <v>6794</v>
      </c>
      <c r="EC243">
        <v>1</v>
      </c>
      <c r="ED243" t="s">
        <v>7584</v>
      </c>
      <c r="EL243" t="s">
        <v>6793</v>
      </c>
      <c r="EM243" t="s">
        <v>7573</v>
      </c>
      <c r="EO243">
        <v>1</v>
      </c>
      <c r="EP243" t="s">
        <v>7683</v>
      </c>
      <c r="EQ243">
        <v>2007</v>
      </c>
      <c r="ER243" t="s">
        <v>7684</v>
      </c>
      <c r="EV243" t="s">
        <v>6793</v>
      </c>
      <c r="JJ243" t="s">
        <v>7524</v>
      </c>
      <c r="JK243" t="s">
        <v>7680</v>
      </c>
      <c r="JL243">
        <v>5</v>
      </c>
      <c r="JM243">
        <v>2009</v>
      </c>
      <c r="JO243" t="s">
        <v>7526</v>
      </c>
      <c r="JP243" t="s">
        <v>7526</v>
      </c>
      <c r="JQ243" t="s">
        <v>6794</v>
      </c>
      <c r="JR243" t="s">
        <v>6794</v>
      </c>
      <c r="PS243" t="s">
        <v>7526</v>
      </c>
      <c r="PU243" t="s">
        <v>7526</v>
      </c>
      <c r="PV243" t="s">
        <v>7527</v>
      </c>
      <c r="PW243" t="s">
        <v>7516</v>
      </c>
      <c r="PX243" t="s">
        <v>7515</v>
      </c>
      <c r="PY243" t="s">
        <v>7515</v>
      </c>
      <c r="PZ243" t="s">
        <v>7515</v>
      </c>
      <c r="QA243" t="s">
        <v>7515</v>
      </c>
      <c r="QB243" t="s">
        <v>7515</v>
      </c>
      <c r="QC243" t="s">
        <v>7515</v>
      </c>
      <c r="QD243" t="s">
        <v>7528</v>
      </c>
      <c r="QE243" t="s">
        <v>7539</v>
      </c>
      <c r="QF243" t="s">
        <v>7528</v>
      </c>
      <c r="QG243" t="s">
        <v>7681</v>
      </c>
      <c r="QH243">
        <v>2008</v>
      </c>
      <c r="QI243">
        <v>7</v>
      </c>
      <c r="QJ243">
        <v>1</v>
      </c>
      <c r="QK243" s="329">
        <v>39643</v>
      </c>
      <c r="QL243">
        <v>0</v>
      </c>
      <c r="QM243">
        <v>1</v>
      </c>
      <c r="QN243" t="s">
        <v>194</v>
      </c>
      <c r="QO243">
        <v>0</v>
      </c>
      <c r="QP243">
        <v>78</v>
      </c>
      <c r="QQ243">
        <v>1</v>
      </c>
      <c r="QR243">
        <v>0</v>
      </c>
      <c r="QS243">
        <v>0</v>
      </c>
      <c r="QT243">
        <v>0</v>
      </c>
      <c r="QU243">
        <v>0</v>
      </c>
      <c r="QV243">
        <v>0</v>
      </c>
      <c r="QW243">
        <v>0</v>
      </c>
      <c r="QX243">
        <v>0</v>
      </c>
      <c r="QY243">
        <v>0</v>
      </c>
      <c r="QZ243">
        <v>0</v>
      </c>
      <c r="RA243">
        <v>0</v>
      </c>
      <c r="RB243">
        <v>0</v>
      </c>
      <c r="RC243">
        <v>0</v>
      </c>
      <c r="RD243">
        <v>0</v>
      </c>
      <c r="RE243">
        <v>0</v>
      </c>
      <c r="RF243">
        <v>1</v>
      </c>
      <c r="RG243">
        <v>0</v>
      </c>
      <c r="RH243">
        <v>0</v>
      </c>
      <c r="RI243">
        <v>0</v>
      </c>
      <c r="RJ243">
        <v>0</v>
      </c>
      <c r="RK243">
        <v>0</v>
      </c>
      <c r="RL243">
        <v>0</v>
      </c>
      <c r="RM243">
        <v>0</v>
      </c>
      <c r="RN243">
        <v>0</v>
      </c>
      <c r="RO243">
        <v>0</v>
      </c>
      <c r="RP243">
        <v>0</v>
      </c>
      <c r="RQ243">
        <v>0</v>
      </c>
      <c r="RR243">
        <v>0</v>
      </c>
      <c r="RS243">
        <v>0</v>
      </c>
      <c r="RT243">
        <v>0</v>
      </c>
      <c r="RU243">
        <v>0</v>
      </c>
      <c r="RV243">
        <f t="shared" si="7"/>
        <v>1</v>
      </c>
      <c r="RY243">
        <f t="shared" si="6"/>
        <v>11</v>
      </c>
    </row>
    <row r="244" spans="1:493" x14ac:dyDescent="0.3">
      <c r="A244">
        <v>71228</v>
      </c>
      <c r="B244">
        <v>313</v>
      </c>
      <c r="C244" t="s">
        <v>6793</v>
      </c>
      <c r="D244" t="s">
        <v>6793</v>
      </c>
      <c r="I244" t="s">
        <v>6793</v>
      </c>
      <c r="J244" t="s">
        <v>7515</v>
      </c>
      <c r="K244" t="s">
        <v>7515</v>
      </c>
      <c r="L244" t="s">
        <v>7516</v>
      </c>
      <c r="M244" t="s">
        <v>7515</v>
      </c>
      <c r="N244" t="s">
        <v>7515</v>
      </c>
      <c r="O244" t="s">
        <v>7515</v>
      </c>
      <c r="P244" t="s">
        <v>7515</v>
      </c>
      <c r="Q244" t="s">
        <v>7515</v>
      </c>
      <c r="R244" t="s">
        <v>7515</v>
      </c>
      <c r="S244" t="s">
        <v>7515</v>
      </c>
      <c r="T244" t="s">
        <v>7515</v>
      </c>
      <c r="U244" t="s">
        <v>7515</v>
      </c>
      <c r="V244" t="s">
        <v>7515</v>
      </c>
      <c r="W244" t="s">
        <v>7515</v>
      </c>
      <c r="X244" t="s">
        <v>7515</v>
      </c>
      <c r="Y244" t="s">
        <v>7516</v>
      </c>
      <c r="Z244" t="s">
        <v>7515</v>
      </c>
      <c r="AA244" t="s">
        <v>7515</v>
      </c>
      <c r="AB244" t="s">
        <v>7515</v>
      </c>
      <c r="AC244" t="s">
        <v>6796</v>
      </c>
      <c r="AK244" t="s">
        <v>6985</v>
      </c>
      <c r="AL244" t="s">
        <v>6793</v>
      </c>
      <c r="AM244" t="s">
        <v>6793</v>
      </c>
      <c r="AN244" t="s">
        <v>7680</v>
      </c>
      <c r="AO244">
        <v>0</v>
      </c>
      <c r="AP244">
        <v>15</v>
      </c>
      <c r="AQ244" t="s">
        <v>6988</v>
      </c>
      <c r="AR244" t="s">
        <v>6793</v>
      </c>
      <c r="AS244" t="s">
        <v>6793</v>
      </c>
      <c r="AT244" t="s">
        <v>6813</v>
      </c>
      <c r="AU244" t="s">
        <v>7531</v>
      </c>
      <c r="AV244" t="s">
        <v>7518</v>
      </c>
      <c r="AX244" t="s">
        <v>6794</v>
      </c>
      <c r="AY244" t="s">
        <v>6794</v>
      </c>
      <c r="AZ244" t="s">
        <v>6794</v>
      </c>
      <c r="BA244" t="s">
        <v>6794</v>
      </c>
      <c r="BB244" t="s">
        <v>6793</v>
      </c>
      <c r="BC244" t="s">
        <v>6793</v>
      </c>
      <c r="BD244" t="s">
        <v>6793</v>
      </c>
      <c r="BE244" t="s">
        <v>6793</v>
      </c>
      <c r="BF244" t="s">
        <v>6794</v>
      </c>
      <c r="BG244" t="s">
        <v>6794</v>
      </c>
      <c r="BH244" t="s">
        <v>6794</v>
      </c>
      <c r="BI244" t="s">
        <v>7025</v>
      </c>
      <c r="BJ244" t="s">
        <v>7686</v>
      </c>
      <c r="BK244" t="s">
        <v>6794</v>
      </c>
      <c r="BM244">
        <v>20</v>
      </c>
      <c r="BN244">
        <v>50</v>
      </c>
      <c r="BO244" t="s">
        <v>7519</v>
      </c>
      <c r="BP244" t="s">
        <v>6</v>
      </c>
      <c r="BQ244" t="s">
        <v>7559</v>
      </c>
      <c r="BR244" t="s">
        <v>7682</v>
      </c>
      <c r="BS244" t="s">
        <v>7515</v>
      </c>
      <c r="BT244" t="s">
        <v>7516</v>
      </c>
      <c r="BU244" t="s">
        <v>7515</v>
      </c>
      <c r="BV244" t="s">
        <v>7515</v>
      </c>
      <c r="BW244" t="s">
        <v>7515</v>
      </c>
      <c r="BX244" t="s">
        <v>7515</v>
      </c>
      <c r="BY244" t="s">
        <v>7515</v>
      </c>
      <c r="BZ244" t="s">
        <v>7515</v>
      </c>
      <c r="CA244" t="s">
        <v>7515</v>
      </c>
      <c r="CB244" t="s">
        <v>7515</v>
      </c>
      <c r="CC244" t="s">
        <v>7515</v>
      </c>
      <c r="CD244" t="s">
        <v>7515</v>
      </c>
      <c r="CE244" t="s">
        <v>6794</v>
      </c>
      <c r="CI244" t="s">
        <v>6793</v>
      </c>
      <c r="CJ244" t="s">
        <v>6793</v>
      </c>
      <c r="CK244" t="s">
        <v>6794</v>
      </c>
      <c r="CL244" t="s">
        <v>6793</v>
      </c>
      <c r="CM244" t="s">
        <v>6794</v>
      </c>
      <c r="CN244" t="s">
        <v>6794</v>
      </c>
      <c r="CO244" t="s">
        <v>6794</v>
      </c>
      <c r="CP244" t="s">
        <v>6793</v>
      </c>
      <c r="CQ244" t="s">
        <v>6794</v>
      </c>
      <c r="CR244" t="s">
        <v>7520</v>
      </c>
      <c r="CS244" t="s">
        <v>7521</v>
      </c>
      <c r="CT244" t="s">
        <v>7522</v>
      </c>
      <c r="CU244" t="s">
        <v>6793</v>
      </c>
      <c r="CV244">
        <v>2</v>
      </c>
      <c r="CW244">
        <v>3</v>
      </c>
      <c r="CX244">
        <v>3</v>
      </c>
      <c r="CY244" t="s">
        <v>6793</v>
      </c>
      <c r="CZ244">
        <v>1</v>
      </c>
      <c r="DA244" t="s">
        <v>7680</v>
      </c>
      <c r="DB244">
        <v>2</v>
      </c>
      <c r="DC244">
        <v>2008</v>
      </c>
      <c r="DD244" t="s">
        <v>7577</v>
      </c>
      <c r="DE244" t="s">
        <v>7680</v>
      </c>
      <c r="DF244">
        <v>9</v>
      </c>
      <c r="DG244">
        <v>2008</v>
      </c>
      <c r="EC244">
        <v>2</v>
      </c>
      <c r="EE244">
        <v>0</v>
      </c>
      <c r="EF244">
        <v>0</v>
      </c>
      <c r="EG244">
        <v>0</v>
      </c>
      <c r="EH244">
        <v>0</v>
      </c>
      <c r="EI244">
        <v>2</v>
      </c>
      <c r="EJ244">
        <v>0</v>
      </c>
      <c r="EK244">
        <v>0</v>
      </c>
      <c r="EL244" t="s">
        <v>6794</v>
      </c>
      <c r="EV244" t="s">
        <v>6794</v>
      </c>
      <c r="PS244" t="s">
        <v>7526</v>
      </c>
      <c r="PT244" t="s">
        <v>7526</v>
      </c>
      <c r="PU244" t="s">
        <v>7527</v>
      </c>
      <c r="PV244" t="s">
        <v>7582</v>
      </c>
      <c r="PW244" t="s">
        <v>7516</v>
      </c>
      <c r="PX244" t="s">
        <v>7515</v>
      </c>
      <c r="PY244" t="s">
        <v>7515</v>
      </c>
      <c r="PZ244" t="s">
        <v>7515</v>
      </c>
      <c r="QA244" t="s">
        <v>7515</v>
      </c>
      <c r="QB244" t="s">
        <v>7515</v>
      </c>
      <c r="QC244" t="s">
        <v>7515</v>
      </c>
      <c r="QD244" t="s">
        <v>7528</v>
      </c>
      <c r="QE244" t="s">
        <v>7529</v>
      </c>
      <c r="QF244" t="s">
        <v>7528</v>
      </c>
      <c r="QG244" t="s">
        <v>7681</v>
      </c>
      <c r="QH244">
        <v>2008</v>
      </c>
      <c r="QI244">
        <v>7</v>
      </c>
      <c r="QJ244">
        <v>1</v>
      </c>
      <c r="QK244" s="329">
        <v>39654</v>
      </c>
      <c r="QL244">
        <v>1</v>
      </c>
      <c r="QM244">
        <v>0</v>
      </c>
      <c r="QN244" t="s">
        <v>194</v>
      </c>
      <c r="QO244">
        <v>0</v>
      </c>
      <c r="QP244">
        <v>88</v>
      </c>
      <c r="RV244">
        <f t="shared" si="7"/>
        <v>3</v>
      </c>
      <c r="RY244">
        <f t="shared" si="6"/>
        <v>1</v>
      </c>
    </row>
    <row r="245" spans="1:493" x14ac:dyDescent="0.3">
      <c r="A245">
        <v>71229</v>
      </c>
      <c r="B245">
        <v>315</v>
      </c>
      <c r="C245" t="s">
        <v>6793</v>
      </c>
      <c r="D245" t="s">
        <v>6793</v>
      </c>
      <c r="I245" t="s">
        <v>6793</v>
      </c>
      <c r="J245" t="s">
        <v>7515</v>
      </c>
      <c r="K245" t="s">
        <v>7515</v>
      </c>
      <c r="L245" t="s">
        <v>7515</v>
      </c>
      <c r="M245" t="s">
        <v>7515</v>
      </c>
      <c r="N245" t="s">
        <v>7515</v>
      </c>
      <c r="O245" t="s">
        <v>7515</v>
      </c>
      <c r="P245" t="s">
        <v>7515</v>
      </c>
      <c r="Q245" t="s">
        <v>7515</v>
      </c>
      <c r="R245" t="s">
        <v>7515</v>
      </c>
      <c r="S245" t="s">
        <v>7515</v>
      </c>
      <c r="T245" t="s">
        <v>7515</v>
      </c>
      <c r="U245" t="s">
        <v>7515</v>
      </c>
      <c r="V245" t="s">
        <v>7515</v>
      </c>
      <c r="W245" t="s">
        <v>7515</v>
      </c>
      <c r="X245" t="s">
        <v>7516</v>
      </c>
      <c r="Y245" t="s">
        <v>7515</v>
      </c>
      <c r="Z245" t="s">
        <v>7515</v>
      </c>
      <c r="AA245" t="s">
        <v>7515</v>
      </c>
      <c r="AB245" t="s">
        <v>7515</v>
      </c>
      <c r="AC245" t="s">
        <v>6796</v>
      </c>
      <c r="AK245" t="s">
        <v>6985</v>
      </c>
      <c r="AL245" t="s">
        <v>6794</v>
      </c>
      <c r="AM245" t="s">
        <v>6794</v>
      </c>
      <c r="AN245" t="s">
        <v>6</v>
      </c>
      <c r="AQ245" t="s">
        <v>6988</v>
      </c>
      <c r="AR245" t="s">
        <v>6793</v>
      </c>
      <c r="AS245" t="s">
        <v>6794</v>
      </c>
      <c r="AT245" t="s">
        <v>6814</v>
      </c>
      <c r="AV245" t="s">
        <v>7553</v>
      </c>
      <c r="AW245" t="s">
        <v>7588</v>
      </c>
      <c r="AX245" t="s">
        <v>6794</v>
      </c>
      <c r="AY245" t="s">
        <v>6793</v>
      </c>
      <c r="AZ245" t="s">
        <v>6794</v>
      </c>
      <c r="BA245" t="s">
        <v>6793</v>
      </c>
      <c r="BB245" t="s">
        <v>6793</v>
      </c>
      <c r="BC245" t="s">
        <v>6794</v>
      </c>
      <c r="BD245" t="s">
        <v>6793</v>
      </c>
      <c r="BE245" t="s">
        <v>6793</v>
      </c>
      <c r="BF245" t="s">
        <v>6793</v>
      </c>
      <c r="BG245" t="s">
        <v>6793</v>
      </c>
      <c r="BH245" t="s">
        <v>6794</v>
      </c>
      <c r="BI245" t="s">
        <v>7024</v>
      </c>
      <c r="BJ245" t="s">
        <v>7021</v>
      </c>
      <c r="BK245" t="s">
        <v>6794</v>
      </c>
      <c r="BM245">
        <v>70</v>
      </c>
      <c r="BN245">
        <v>20</v>
      </c>
      <c r="BO245" t="s">
        <v>7519</v>
      </c>
      <c r="BP245" t="s">
        <v>7534</v>
      </c>
      <c r="BQ245" t="s">
        <v>7024</v>
      </c>
      <c r="BR245" t="s">
        <v>7682</v>
      </c>
      <c r="BS245" t="s">
        <v>7515</v>
      </c>
      <c r="BT245" t="s">
        <v>7516</v>
      </c>
      <c r="BU245" t="s">
        <v>7515</v>
      </c>
      <c r="BV245" t="s">
        <v>7515</v>
      </c>
      <c r="BW245" t="s">
        <v>7515</v>
      </c>
      <c r="BX245" t="s">
        <v>7515</v>
      </c>
      <c r="BY245" t="s">
        <v>7515</v>
      </c>
      <c r="BZ245" t="s">
        <v>7515</v>
      </c>
      <c r="CA245" t="s">
        <v>7515</v>
      </c>
      <c r="CB245" t="s">
        <v>7516</v>
      </c>
      <c r="CC245" t="s">
        <v>7515</v>
      </c>
      <c r="CD245" t="s">
        <v>7515</v>
      </c>
      <c r="CE245" t="s">
        <v>6794</v>
      </c>
      <c r="CI245" t="s">
        <v>6793</v>
      </c>
      <c r="CJ245" t="s">
        <v>6793</v>
      </c>
      <c r="CK245" t="s">
        <v>6794</v>
      </c>
      <c r="CL245" t="s">
        <v>6793</v>
      </c>
      <c r="CM245" t="s">
        <v>6793</v>
      </c>
      <c r="CN245" t="s">
        <v>6793</v>
      </c>
      <c r="CO245" t="s">
        <v>6794</v>
      </c>
      <c r="CP245" t="s">
        <v>6793</v>
      </c>
      <c r="CQ245" t="s">
        <v>6793</v>
      </c>
      <c r="CR245" t="s">
        <v>7545</v>
      </c>
      <c r="CS245" t="s">
        <v>7521</v>
      </c>
      <c r="CT245" t="s">
        <v>7570</v>
      </c>
      <c r="CU245" t="s">
        <v>6793</v>
      </c>
      <c r="CV245">
        <v>1</v>
      </c>
      <c r="CW245">
        <v>2</v>
      </c>
      <c r="CX245">
        <v>2</v>
      </c>
      <c r="CY245" t="s">
        <v>6794</v>
      </c>
      <c r="EC245">
        <v>4</v>
      </c>
      <c r="EE245">
        <v>2</v>
      </c>
      <c r="EF245">
        <v>0</v>
      </c>
      <c r="EG245">
        <v>0</v>
      </c>
      <c r="EH245">
        <v>1</v>
      </c>
      <c r="EI245">
        <v>1</v>
      </c>
      <c r="EJ245">
        <v>0</v>
      </c>
      <c r="EK245">
        <v>0</v>
      </c>
      <c r="EL245" t="s">
        <v>6794</v>
      </c>
      <c r="EV245" t="s">
        <v>6793</v>
      </c>
      <c r="HH245" t="s">
        <v>7524</v>
      </c>
      <c r="HI245" t="s">
        <v>7680</v>
      </c>
      <c r="HJ245">
        <v>9</v>
      </c>
      <c r="HK245">
        <v>2008</v>
      </c>
      <c r="HO245" t="s">
        <v>6794</v>
      </c>
      <c r="PS245" t="s">
        <v>7527</v>
      </c>
      <c r="PT245" t="s">
        <v>6</v>
      </c>
      <c r="PU245" t="s">
        <v>7527</v>
      </c>
      <c r="PV245" t="s">
        <v>7526</v>
      </c>
      <c r="PW245" t="s">
        <v>7515</v>
      </c>
      <c r="PX245" t="s">
        <v>7515</v>
      </c>
      <c r="PY245" t="s">
        <v>7515</v>
      </c>
      <c r="PZ245" t="s">
        <v>7515</v>
      </c>
      <c r="QA245" t="s">
        <v>7515</v>
      </c>
      <c r="QB245" t="s">
        <v>7515</v>
      </c>
      <c r="QC245" t="s">
        <v>7516</v>
      </c>
      <c r="QD245" t="s">
        <v>7623</v>
      </c>
      <c r="QE245" t="s">
        <v>7529</v>
      </c>
      <c r="QF245" t="s">
        <v>7528</v>
      </c>
      <c r="QG245" t="s">
        <v>7681</v>
      </c>
      <c r="QH245">
        <v>2008</v>
      </c>
      <c r="QI245">
        <v>9</v>
      </c>
      <c r="QJ245">
        <v>1</v>
      </c>
      <c r="QK245" s="329">
        <v>39717</v>
      </c>
      <c r="QL245">
        <v>1</v>
      </c>
      <c r="QM245">
        <v>0</v>
      </c>
      <c r="QN245" t="s">
        <v>212</v>
      </c>
      <c r="QO245">
        <v>2008</v>
      </c>
      <c r="QP245">
        <v>50</v>
      </c>
      <c r="QQ245">
        <v>1</v>
      </c>
      <c r="QR245">
        <v>0</v>
      </c>
      <c r="QS245">
        <v>0</v>
      </c>
      <c r="QT245">
        <v>0</v>
      </c>
      <c r="QU245">
        <v>0</v>
      </c>
      <c r="QV245">
        <v>0</v>
      </c>
      <c r="QW245">
        <v>0</v>
      </c>
      <c r="QX245">
        <v>0</v>
      </c>
      <c r="QY245">
        <v>0</v>
      </c>
      <c r="QZ245">
        <v>1</v>
      </c>
      <c r="RA245">
        <v>0</v>
      </c>
      <c r="RB245">
        <v>0</v>
      </c>
      <c r="RC245">
        <v>0</v>
      </c>
      <c r="RD245">
        <v>0</v>
      </c>
      <c r="RE245">
        <v>0</v>
      </c>
      <c r="RF245">
        <v>0</v>
      </c>
      <c r="RG245">
        <v>0</v>
      </c>
      <c r="RH245">
        <v>0</v>
      </c>
      <c r="RI245">
        <v>0</v>
      </c>
      <c r="RJ245">
        <v>0</v>
      </c>
      <c r="RK245">
        <v>0</v>
      </c>
      <c r="RL245">
        <v>0</v>
      </c>
      <c r="RM245">
        <v>0</v>
      </c>
      <c r="RN245">
        <v>0</v>
      </c>
      <c r="RO245">
        <v>0</v>
      </c>
      <c r="RP245">
        <v>0</v>
      </c>
      <c r="RQ245">
        <v>0</v>
      </c>
      <c r="RR245">
        <v>0</v>
      </c>
      <c r="RS245">
        <v>0</v>
      </c>
      <c r="RT245">
        <v>0</v>
      </c>
      <c r="RU245">
        <v>0</v>
      </c>
      <c r="RV245">
        <f t="shared" si="7"/>
        <v>0</v>
      </c>
      <c r="RY245">
        <f t="shared" si="6"/>
        <v>7</v>
      </c>
    </row>
    <row r="246" spans="1:493" x14ac:dyDescent="0.3">
      <c r="A246">
        <v>71230</v>
      </c>
      <c r="B246">
        <v>317</v>
      </c>
      <c r="C246" t="s">
        <v>6793</v>
      </c>
      <c r="D246" t="s">
        <v>6793</v>
      </c>
      <c r="I246" t="s">
        <v>6793</v>
      </c>
      <c r="J246" t="s">
        <v>7515</v>
      </c>
      <c r="K246" t="s">
        <v>7515</v>
      </c>
      <c r="L246" t="s">
        <v>7515</v>
      </c>
      <c r="M246" t="s">
        <v>7515</v>
      </c>
      <c r="N246" t="s">
        <v>7515</v>
      </c>
      <c r="O246" t="s">
        <v>7515</v>
      </c>
      <c r="P246" t="s">
        <v>7515</v>
      </c>
      <c r="Q246" t="s">
        <v>7515</v>
      </c>
      <c r="R246" t="s">
        <v>7515</v>
      </c>
      <c r="S246" t="s">
        <v>7515</v>
      </c>
      <c r="T246" t="s">
        <v>7516</v>
      </c>
      <c r="U246" t="s">
        <v>7515</v>
      </c>
      <c r="V246" t="s">
        <v>7515</v>
      </c>
      <c r="W246" t="s">
        <v>7515</v>
      </c>
      <c r="X246" t="s">
        <v>7515</v>
      </c>
      <c r="Y246" t="s">
        <v>7515</v>
      </c>
      <c r="Z246" t="s">
        <v>7515</v>
      </c>
      <c r="AA246" t="s">
        <v>7515</v>
      </c>
      <c r="AB246" t="s">
        <v>7515</v>
      </c>
      <c r="AC246" t="s">
        <v>6796</v>
      </c>
      <c r="AK246" t="s">
        <v>6985</v>
      </c>
      <c r="AL246" t="s">
        <v>6793</v>
      </c>
      <c r="AM246" t="s">
        <v>6793</v>
      </c>
      <c r="AN246" t="s">
        <v>7680</v>
      </c>
      <c r="AO246">
        <v>0</v>
      </c>
      <c r="AP246">
        <v>30</v>
      </c>
      <c r="AQ246" t="s">
        <v>6988</v>
      </c>
      <c r="AR246" t="s">
        <v>6793</v>
      </c>
      <c r="AS246" t="s">
        <v>6794</v>
      </c>
      <c r="AT246" t="s">
        <v>6813</v>
      </c>
      <c r="AU246" t="s">
        <v>7531</v>
      </c>
      <c r="AV246" t="s">
        <v>6991</v>
      </c>
      <c r="AX246" t="s">
        <v>6794</v>
      </c>
      <c r="AY246" t="s">
        <v>6794</v>
      </c>
      <c r="AZ246" t="s">
        <v>6794</v>
      </c>
      <c r="BA246" t="s">
        <v>6794</v>
      </c>
      <c r="BB246" t="s">
        <v>6794</v>
      </c>
      <c r="BC246" t="s">
        <v>6794</v>
      </c>
      <c r="BD246" t="s">
        <v>6794</v>
      </c>
      <c r="BE246" t="s">
        <v>6794</v>
      </c>
      <c r="BF246" t="s">
        <v>6794</v>
      </c>
      <c r="BG246" t="s">
        <v>6794</v>
      </c>
      <c r="BH246" t="s">
        <v>6794</v>
      </c>
      <c r="BI246" t="s">
        <v>6</v>
      </c>
      <c r="BJ246" t="s">
        <v>6</v>
      </c>
      <c r="BK246" t="s">
        <v>6794</v>
      </c>
      <c r="BM246" t="s">
        <v>7547</v>
      </c>
      <c r="BN246" t="s">
        <v>6</v>
      </c>
      <c r="BO246" t="s">
        <v>7519</v>
      </c>
      <c r="BP246" t="s">
        <v>6</v>
      </c>
      <c r="BQ246" t="s">
        <v>6</v>
      </c>
      <c r="BR246" t="s">
        <v>7543</v>
      </c>
      <c r="BS246" t="s">
        <v>7515</v>
      </c>
      <c r="BT246" t="s">
        <v>7515</v>
      </c>
      <c r="BU246" t="s">
        <v>7516</v>
      </c>
      <c r="BV246" t="s">
        <v>7515</v>
      </c>
      <c r="BW246" t="s">
        <v>7515</v>
      </c>
      <c r="BX246" t="s">
        <v>7515</v>
      </c>
      <c r="BY246" t="s">
        <v>7515</v>
      </c>
      <c r="BZ246" t="s">
        <v>7515</v>
      </c>
      <c r="CA246" t="s">
        <v>7515</v>
      </c>
      <c r="CB246" t="s">
        <v>7515</v>
      </c>
      <c r="CC246" t="s">
        <v>7515</v>
      </c>
      <c r="CD246" t="s">
        <v>7515</v>
      </c>
      <c r="CE246" t="s">
        <v>6794</v>
      </c>
      <c r="CI246" t="s">
        <v>6793</v>
      </c>
      <c r="CJ246" t="s">
        <v>6793</v>
      </c>
      <c r="CK246" t="s">
        <v>6794</v>
      </c>
      <c r="CL246" t="s">
        <v>6793</v>
      </c>
      <c r="CM246" t="s">
        <v>6793</v>
      </c>
      <c r="CN246" t="s">
        <v>6794</v>
      </c>
      <c r="CO246" t="s">
        <v>6794</v>
      </c>
      <c r="CP246" t="s">
        <v>6793</v>
      </c>
      <c r="CQ246" t="s">
        <v>6794</v>
      </c>
      <c r="CR246" t="s">
        <v>7520</v>
      </c>
      <c r="CS246" t="s">
        <v>7521</v>
      </c>
      <c r="CT246" t="s">
        <v>7522</v>
      </c>
      <c r="CU246" t="s">
        <v>6793</v>
      </c>
      <c r="CV246">
        <v>3</v>
      </c>
      <c r="CW246">
        <v>3</v>
      </c>
      <c r="CX246">
        <v>4</v>
      </c>
      <c r="CY246" t="s">
        <v>6794</v>
      </c>
      <c r="EC246">
        <v>1</v>
      </c>
      <c r="ED246" t="s">
        <v>7584</v>
      </c>
      <c r="EL246" t="s">
        <v>6794</v>
      </c>
      <c r="EV246" t="s">
        <v>6793</v>
      </c>
      <c r="LC246" t="s">
        <v>7524</v>
      </c>
      <c r="LD246" t="s">
        <v>7680</v>
      </c>
      <c r="LE246">
        <v>1</v>
      </c>
      <c r="LF246">
        <v>2007</v>
      </c>
      <c r="LH246" t="s">
        <v>7527</v>
      </c>
      <c r="LI246" t="s">
        <v>7527</v>
      </c>
      <c r="LJ246" t="s">
        <v>6794</v>
      </c>
      <c r="LK246" t="s">
        <v>6966</v>
      </c>
      <c r="LL246" t="s">
        <v>7524</v>
      </c>
      <c r="LM246" t="s">
        <v>7680</v>
      </c>
      <c r="LN246">
        <v>2</v>
      </c>
      <c r="LO246">
        <v>2007</v>
      </c>
      <c r="LS246" t="s">
        <v>6794</v>
      </c>
      <c r="LT246" t="s">
        <v>6793</v>
      </c>
      <c r="PS246" t="s">
        <v>6757</v>
      </c>
      <c r="PT246" t="s">
        <v>7527</v>
      </c>
      <c r="PU246" t="s">
        <v>7527</v>
      </c>
      <c r="PW246" t="s">
        <v>7516</v>
      </c>
      <c r="PX246" t="s">
        <v>7515</v>
      </c>
      <c r="PY246" t="s">
        <v>7515</v>
      </c>
      <c r="PZ246" t="s">
        <v>7515</v>
      </c>
      <c r="QA246" t="s">
        <v>7515</v>
      </c>
      <c r="QB246" t="s">
        <v>7515</v>
      </c>
      <c r="QC246" t="s">
        <v>7515</v>
      </c>
      <c r="QD246" t="s">
        <v>7528</v>
      </c>
      <c r="QE246" t="s">
        <v>7539</v>
      </c>
      <c r="QF246" t="s">
        <v>7528</v>
      </c>
      <c r="QG246" t="s">
        <v>7681</v>
      </c>
      <c r="QH246">
        <v>2008</v>
      </c>
      <c r="QI246">
        <v>4</v>
      </c>
      <c r="QJ246">
        <v>1</v>
      </c>
      <c r="QK246" s="329">
        <v>39553</v>
      </c>
      <c r="QL246">
        <v>1</v>
      </c>
      <c r="QM246">
        <v>0</v>
      </c>
      <c r="QN246" t="s">
        <v>194</v>
      </c>
      <c r="QO246">
        <v>0</v>
      </c>
      <c r="QP246">
        <v>35</v>
      </c>
      <c r="QQ246">
        <v>0</v>
      </c>
      <c r="QR246">
        <v>0</v>
      </c>
      <c r="QS246">
        <v>0</v>
      </c>
      <c r="QT246">
        <v>0</v>
      </c>
      <c r="QU246">
        <v>0</v>
      </c>
      <c r="QV246">
        <v>0</v>
      </c>
      <c r="QW246">
        <v>0</v>
      </c>
      <c r="QX246">
        <v>0</v>
      </c>
      <c r="QY246">
        <v>0</v>
      </c>
      <c r="QZ246">
        <v>0</v>
      </c>
      <c r="RA246">
        <v>0</v>
      </c>
      <c r="RB246">
        <v>0</v>
      </c>
      <c r="RC246">
        <v>0</v>
      </c>
      <c r="RD246">
        <v>0</v>
      </c>
      <c r="RE246">
        <v>0</v>
      </c>
      <c r="RF246">
        <v>0</v>
      </c>
      <c r="RG246">
        <v>0</v>
      </c>
      <c r="RH246">
        <v>0</v>
      </c>
      <c r="RI246">
        <v>0</v>
      </c>
      <c r="RJ246">
        <v>0</v>
      </c>
      <c r="RK246">
        <v>1</v>
      </c>
      <c r="RL246">
        <v>1</v>
      </c>
      <c r="RM246">
        <v>0</v>
      </c>
      <c r="RN246">
        <v>0</v>
      </c>
      <c r="RO246">
        <v>0</v>
      </c>
      <c r="RP246">
        <v>0</v>
      </c>
      <c r="RQ246">
        <v>0</v>
      </c>
      <c r="RR246">
        <v>0</v>
      </c>
      <c r="RS246">
        <v>0</v>
      </c>
      <c r="RT246">
        <v>0</v>
      </c>
      <c r="RU246">
        <v>0</v>
      </c>
      <c r="RV246">
        <f t="shared" si="7"/>
        <v>1</v>
      </c>
      <c r="RY246">
        <f t="shared" si="6"/>
        <v>-1</v>
      </c>
    </row>
    <row r="247" spans="1:493" x14ac:dyDescent="0.3">
      <c r="A247">
        <v>71231</v>
      </c>
      <c r="B247">
        <v>318</v>
      </c>
      <c r="C247" t="s">
        <v>6793</v>
      </c>
      <c r="D247" t="s">
        <v>6793</v>
      </c>
      <c r="I247" t="s">
        <v>6793</v>
      </c>
      <c r="J247" t="s">
        <v>7515</v>
      </c>
      <c r="K247" t="s">
        <v>7515</v>
      </c>
      <c r="L247" t="s">
        <v>7515</v>
      </c>
      <c r="M247" t="s">
        <v>7515</v>
      </c>
      <c r="N247" t="s">
        <v>7515</v>
      </c>
      <c r="O247" t="s">
        <v>7515</v>
      </c>
      <c r="P247" t="s">
        <v>7515</v>
      </c>
      <c r="Q247" t="s">
        <v>7515</v>
      </c>
      <c r="R247" t="s">
        <v>7515</v>
      </c>
      <c r="S247" t="s">
        <v>7515</v>
      </c>
      <c r="T247" t="s">
        <v>7516</v>
      </c>
      <c r="U247" t="s">
        <v>7515</v>
      </c>
      <c r="V247" t="s">
        <v>7515</v>
      </c>
      <c r="W247" t="s">
        <v>7515</v>
      </c>
      <c r="X247" t="s">
        <v>7515</v>
      </c>
      <c r="Y247" t="s">
        <v>7515</v>
      </c>
      <c r="Z247" t="s">
        <v>7515</v>
      </c>
      <c r="AA247" t="s">
        <v>7515</v>
      </c>
      <c r="AB247" t="s">
        <v>7515</v>
      </c>
      <c r="AC247" t="s">
        <v>6796</v>
      </c>
      <c r="AK247" t="s">
        <v>6985</v>
      </c>
      <c r="AL247" t="s">
        <v>6793</v>
      </c>
      <c r="AM247" t="s">
        <v>6794</v>
      </c>
      <c r="AN247" t="s">
        <v>7680</v>
      </c>
      <c r="AO247">
        <v>0</v>
      </c>
      <c r="AP247">
        <v>18</v>
      </c>
      <c r="AQ247" t="s">
        <v>6988</v>
      </c>
      <c r="AR247" t="s">
        <v>6966</v>
      </c>
      <c r="AS247" t="s">
        <v>6793</v>
      </c>
      <c r="AT247" t="s">
        <v>6813</v>
      </c>
      <c r="AU247" t="s">
        <v>7531</v>
      </c>
      <c r="AV247" t="s">
        <v>7612</v>
      </c>
      <c r="AX247" t="s">
        <v>6794</v>
      </c>
      <c r="AY247" t="s">
        <v>6794</v>
      </c>
      <c r="AZ247" t="s">
        <v>6794</v>
      </c>
      <c r="BA247" t="s">
        <v>6794</v>
      </c>
      <c r="BB247" t="s">
        <v>6793</v>
      </c>
      <c r="BC247" t="s">
        <v>6794</v>
      </c>
      <c r="BD247" t="s">
        <v>6793</v>
      </c>
      <c r="BE247" t="s">
        <v>6793</v>
      </c>
      <c r="BF247" t="s">
        <v>6794</v>
      </c>
      <c r="BG247" t="s">
        <v>6794</v>
      </c>
      <c r="BH247" t="s">
        <v>6794</v>
      </c>
      <c r="BI247" t="s">
        <v>7028</v>
      </c>
      <c r="BJ247" t="s">
        <v>7025</v>
      </c>
      <c r="BK247" t="s">
        <v>6794</v>
      </c>
      <c r="BM247">
        <v>0</v>
      </c>
      <c r="BN247">
        <v>75</v>
      </c>
      <c r="BO247" t="s">
        <v>7533</v>
      </c>
      <c r="BP247" t="s">
        <v>6</v>
      </c>
      <c r="BQ247" t="s">
        <v>7559</v>
      </c>
      <c r="BR247" t="s">
        <v>7594</v>
      </c>
      <c r="BS247" t="s">
        <v>7516</v>
      </c>
      <c r="BT247" t="s">
        <v>7515</v>
      </c>
      <c r="BU247" t="s">
        <v>7515</v>
      </c>
      <c r="BV247" t="s">
        <v>7515</v>
      </c>
      <c r="BW247" t="s">
        <v>7515</v>
      </c>
      <c r="BX247" t="s">
        <v>7515</v>
      </c>
      <c r="BY247" t="s">
        <v>7515</v>
      </c>
      <c r="BZ247" t="s">
        <v>7515</v>
      </c>
      <c r="CA247" t="s">
        <v>7515</v>
      </c>
      <c r="CB247" t="s">
        <v>7515</v>
      </c>
      <c r="CC247" t="s">
        <v>7515</v>
      </c>
      <c r="CD247" t="s">
        <v>7515</v>
      </c>
      <c r="CE247" t="s">
        <v>6794</v>
      </c>
      <c r="CI247" t="s">
        <v>6793</v>
      </c>
      <c r="CJ247" t="s">
        <v>6794</v>
      </c>
      <c r="CK247" t="s">
        <v>6794</v>
      </c>
      <c r="CL247" t="s">
        <v>6794</v>
      </c>
      <c r="CM247" t="s">
        <v>6794</v>
      </c>
      <c r="CN247" t="s">
        <v>6794</v>
      </c>
      <c r="CO247" t="s">
        <v>6794</v>
      </c>
      <c r="CP247" t="s">
        <v>6793</v>
      </c>
      <c r="CQ247" t="s">
        <v>6794</v>
      </c>
      <c r="CR247" t="s">
        <v>7520</v>
      </c>
      <c r="CS247" t="s">
        <v>7521</v>
      </c>
      <c r="CT247" t="s">
        <v>7587</v>
      </c>
      <c r="CU247" t="s">
        <v>6793</v>
      </c>
      <c r="CV247">
        <v>2</v>
      </c>
      <c r="CW247">
        <v>3</v>
      </c>
      <c r="CX247">
        <v>2</v>
      </c>
      <c r="CY247" t="s">
        <v>6794</v>
      </c>
      <c r="EC247">
        <v>2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2</v>
      </c>
      <c r="EL247" t="s">
        <v>6794</v>
      </c>
      <c r="EV247" t="s">
        <v>6794</v>
      </c>
      <c r="PS247" t="s">
        <v>7527</v>
      </c>
      <c r="PT247" t="s">
        <v>7526</v>
      </c>
      <c r="PU247" t="s">
        <v>7527</v>
      </c>
      <c r="PV247" t="s">
        <v>7527</v>
      </c>
      <c r="PW247" t="s">
        <v>7515</v>
      </c>
      <c r="PX247" t="s">
        <v>7515</v>
      </c>
      <c r="PY247" t="s">
        <v>7515</v>
      </c>
      <c r="PZ247" t="s">
        <v>7515</v>
      </c>
      <c r="QA247" t="s">
        <v>7515</v>
      </c>
      <c r="QB247" t="s">
        <v>7515</v>
      </c>
      <c r="QC247" t="s">
        <v>7516</v>
      </c>
      <c r="QD247" t="s">
        <v>7528</v>
      </c>
      <c r="QE247" t="s">
        <v>7529</v>
      </c>
      <c r="QF247" t="s">
        <v>7528</v>
      </c>
      <c r="QG247" t="s">
        <v>7681</v>
      </c>
      <c r="QH247">
        <v>2008</v>
      </c>
      <c r="QI247">
        <v>10</v>
      </c>
      <c r="QJ247">
        <v>1</v>
      </c>
      <c r="QK247" s="329">
        <v>39722</v>
      </c>
      <c r="QL247">
        <v>1</v>
      </c>
      <c r="QM247">
        <v>0</v>
      </c>
      <c r="QN247" t="s">
        <v>194</v>
      </c>
      <c r="QO247">
        <v>0</v>
      </c>
      <c r="QP247">
        <v>88</v>
      </c>
      <c r="RV247">
        <f t="shared" si="7"/>
        <v>3</v>
      </c>
      <c r="RY247">
        <f t="shared" si="6"/>
        <v>2</v>
      </c>
    </row>
    <row r="248" spans="1:493" x14ac:dyDescent="0.3">
      <c r="A248">
        <v>71232</v>
      </c>
      <c r="B248">
        <v>319</v>
      </c>
      <c r="C248" t="s">
        <v>6793</v>
      </c>
      <c r="D248" t="s">
        <v>6793</v>
      </c>
      <c r="I248" t="s">
        <v>6793</v>
      </c>
      <c r="J248" t="s">
        <v>7515</v>
      </c>
      <c r="K248" t="s">
        <v>7515</v>
      </c>
      <c r="L248" t="s">
        <v>7515</v>
      </c>
      <c r="M248" t="s">
        <v>7515</v>
      </c>
      <c r="N248" t="s">
        <v>7515</v>
      </c>
      <c r="O248" t="s">
        <v>7515</v>
      </c>
      <c r="P248" t="s">
        <v>7515</v>
      </c>
      <c r="Q248" t="s">
        <v>7515</v>
      </c>
      <c r="R248" t="s">
        <v>7515</v>
      </c>
      <c r="S248" t="s">
        <v>7515</v>
      </c>
      <c r="T248" t="s">
        <v>7515</v>
      </c>
      <c r="U248" t="s">
        <v>7515</v>
      </c>
      <c r="V248" t="s">
        <v>7515</v>
      </c>
      <c r="W248" t="s">
        <v>7515</v>
      </c>
      <c r="X248" t="s">
        <v>7515</v>
      </c>
      <c r="Y248" t="s">
        <v>7515</v>
      </c>
      <c r="Z248" t="s">
        <v>7516</v>
      </c>
      <c r="AA248" t="s">
        <v>7515</v>
      </c>
      <c r="AB248" t="s">
        <v>7515</v>
      </c>
      <c r="AC248" t="s">
        <v>7517</v>
      </c>
      <c r="AF248">
        <v>6</v>
      </c>
      <c r="AG248">
        <v>0</v>
      </c>
      <c r="AH248" t="s">
        <v>7560</v>
      </c>
      <c r="AK248" t="s">
        <v>6993</v>
      </c>
      <c r="AL248" t="s">
        <v>6794</v>
      </c>
      <c r="AM248" t="s">
        <v>6794</v>
      </c>
      <c r="AN248" t="s">
        <v>7680</v>
      </c>
      <c r="AO248">
        <v>0</v>
      </c>
      <c r="AP248">
        <v>4</v>
      </c>
      <c r="AQ248" t="s">
        <v>6992</v>
      </c>
      <c r="AR248" t="s">
        <v>6794</v>
      </c>
      <c r="AS248" t="s">
        <v>6793</v>
      </c>
      <c r="AT248" t="s">
        <v>6813</v>
      </c>
      <c r="AU248" t="s">
        <v>7531</v>
      </c>
      <c r="AV248" t="s">
        <v>7553</v>
      </c>
      <c r="AX248" t="s">
        <v>6793</v>
      </c>
      <c r="AY248" t="s">
        <v>6794</v>
      </c>
      <c r="AZ248" t="s">
        <v>6793</v>
      </c>
      <c r="BA248" t="s">
        <v>6793</v>
      </c>
      <c r="BB248" t="s">
        <v>6794</v>
      </c>
      <c r="BC248" t="s">
        <v>6793</v>
      </c>
      <c r="BD248" t="s">
        <v>6793</v>
      </c>
      <c r="BE248" t="s">
        <v>6793</v>
      </c>
      <c r="BF248" t="s">
        <v>6793</v>
      </c>
      <c r="BG248" t="s">
        <v>6793</v>
      </c>
      <c r="BH248" t="s">
        <v>6794</v>
      </c>
      <c r="BI248" t="s">
        <v>7024</v>
      </c>
      <c r="BJ248" t="s">
        <v>7022</v>
      </c>
      <c r="BK248" t="s">
        <v>6794</v>
      </c>
      <c r="BM248">
        <v>20</v>
      </c>
      <c r="BN248">
        <v>25</v>
      </c>
      <c r="BO248" t="s">
        <v>7519</v>
      </c>
      <c r="BP248" t="s">
        <v>7601</v>
      </c>
      <c r="BQ248" t="s">
        <v>7559</v>
      </c>
      <c r="BR248" t="s">
        <v>7543</v>
      </c>
      <c r="BS248" t="s">
        <v>7515</v>
      </c>
      <c r="BT248" t="s">
        <v>7515</v>
      </c>
      <c r="BU248" t="s">
        <v>7516</v>
      </c>
      <c r="BV248" t="s">
        <v>7516</v>
      </c>
      <c r="BW248" t="s">
        <v>7515</v>
      </c>
      <c r="BX248" t="s">
        <v>7515</v>
      </c>
      <c r="BY248" t="s">
        <v>7515</v>
      </c>
      <c r="BZ248" t="s">
        <v>7515</v>
      </c>
      <c r="CA248" t="s">
        <v>7515</v>
      </c>
      <c r="CB248" t="s">
        <v>7515</v>
      </c>
      <c r="CC248" t="s">
        <v>7515</v>
      </c>
      <c r="CD248" t="s">
        <v>7515</v>
      </c>
      <c r="CE248" t="s">
        <v>6794</v>
      </c>
      <c r="CF248" t="s">
        <v>7563</v>
      </c>
      <c r="CG248">
        <v>75</v>
      </c>
      <c r="CH248" t="s">
        <v>7618</v>
      </c>
      <c r="CI248" t="s">
        <v>6793</v>
      </c>
      <c r="CJ248" t="s">
        <v>6794</v>
      </c>
      <c r="CK248" t="s">
        <v>6794</v>
      </c>
      <c r="CL248" t="s">
        <v>6794</v>
      </c>
      <c r="CM248" t="s">
        <v>6794</v>
      </c>
      <c r="CN248" t="s">
        <v>6794</v>
      </c>
      <c r="CO248" t="s">
        <v>6794</v>
      </c>
      <c r="CP248" t="s">
        <v>6793</v>
      </c>
      <c r="CQ248" t="s">
        <v>6793</v>
      </c>
      <c r="CR248" t="s">
        <v>7520</v>
      </c>
      <c r="CS248" t="s">
        <v>7521</v>
      </c>
      <c r="CT248" t="s">
        <v>7522</v>
      </c>
      <c r="CU248" t="s">
        <v>6793</v>
      </c>
      <c r="CV248">
        <v>1</v>
      </c>
      <c r="CW248">
        <v>3</v>
      </c>
      <c r="CX248">
        <v>3</v>
      </c>
      <c r="CY248" t="s">
        <v>6794</v>
      </c>
      <c r="EC248">
        <v>3</v>
      </c>
      <c r="EE248">
        <v>1</v>
      </c>
      <c r="EF248">
        <v>0</v>
      </c>
      <c r="EG248">
        <v>0</v>
      </c>
      <c r="EH248">
        <v>0</v>
      </c>
      <c r="EI248">
        <v>1</v>
      </c>
      <c r="EJ248">
        <v>0</v>
      </c>
      <c r="EK248">
        <v>1</v>
      </c>
      <c r="EL248" t="s">
        <v>6794</v>
      </c>
      <c r="EV248" t="s">
        <v>6793</v>
      </c>
      <c r="FF248" t="s">
        <v>7524</v>
      </c>
      <c r="FG248" t="s">
        <v>7680</v>
      </c>
      <c r="FH248">
        <v>8</v>
      </c>
      <c r="FI248">
        <v>2008</v>
      </c>
      <c r="FM248" t="s">
        <v>6794</v>
      </c>
      <c r="FN248" t="s">
        <v>6793</v>
      </c>
      <c r="LL248" t="s">
        <v>7524</v>
      </c>
      <c r="LM248" t="s">
        <v>7680</v>
      </c>
      <c r="LN248">
        <v>5</v>
      </c>
      <c r="LO248">
        <v>2009</v>
      </c>
      <c r="LS248" t="s">
        <v>6794</v>
      </c>
      <c r="LT248" t="s">
        <v>6793</v>
      </c>
      <c r="PG248">
        <v>9</v>
      </c>
      <c r="PH248" t="s">
        <v>7515</v>
      </c>
      <c r="PI248" t="s">
        <v>7515</v>
      </c>
      <c r="PJ248" t="s">
        <v>7515</v>
      </c>
      <c r="PK248" t="s">
        <v>7515</v>
      </c>
      <c r="PL248" t="s">
        <v>7515</v>
      </c>
      <c r="PM248" t="s">
        <v>7515</v>
      </c>
      <c r="PN248" t="s">
        <v>7516</v>
      </c>
      <c r="PO248" t="s">
        <v>7515</v>
      </c>
      <c r="PP248" t="s">
        <v>7515</v>
      </c>
      <c r="PQ248" t="s">
        <v>7515</v>
      </c>
      <c r="PR248" t="s">
        <v>7515</v>
      </c>
      <c r="PS248" t="s">
        <v>7527</v>
      </c>
      <c r="PT248" t="s">
        <v>7526</v>
      </c>
      <c r="PU248" t="s">
        <v>7527</v>
      </c>
      <c r="PV248" t="s">
        <v>7527</v>
      </c>
      <c r="QD248" t="s">
        <v>7528</v>
      </c>
      <c r="QE248" t="s">
        <v>7529</v>
      </c>
      <c r="QF248" t="s">
        <v>7528</v>
      </c>
      <c r="QG248" t="s">
        <v>7681</v>
      </c>
      <c r="QH248">
        <v>2008</v>
      </c>
      <c r="QI248">
        <v>11</v>
      </c>
      <c r="QJ248">
        <v>1</v>
      </c>
      <c r="QK248" s="329">
        <v>39770</v>
      </c>
      <c r="QL248">
        <v>0</v>
      </c>
      <c r="QM248">
        <v>1</v>
      </c>
      <c r="QN248" t="s">
        <v>194</v>
      </c>
      <c r="QO248">
        <v>0</v>
      </c>
      <c r="QP248">
        <v>35</v>
      </c>
      <c r="QQ248">
        <v>1</v>
      </c>
      <c r="QR248">
        <v>0</v>
      </c>
      <c r="QS248">
        <v>0</v>
      </c>
      <c r="QT248">
        <v>1</v>
      </c>
      <c r="QU248">
        <v>0</v>
      </c>
      <c r="QV248">
        <v>0</v>
      </c>
      <c r="QW248">
        <v>0</v>
      </c>
      <c r="QX248">
        <v>0</v>
      </c>
      <c r="QY248">
        <v>0</v>
      </c>
      <c r="QZ248">
        <v>0</v>
      </c>
      <c r="RA248">
        <v>0</v>
      </c>
      <c r="RB248">
        <v>0</v>
      </c>
      <c r="RC248">
        <v>0</v>
      </c>
      <c r="RD248">
        <v>0</v>
      </c>
      <c r="RE248">
        <v>0</v>
      </c>
      <c r="RF248">
        <v>0</v>
      </c>
      <c r="RG248">
        <v>0</v>
      </c>
      <c r="RH248">
        <v>0</v>
      </c>
      <c r="RI248">
        <v>0</v>
      </c>
      <c r="RJ248">
        <v>0</v>
      </c>
      <c r="RK248">
        <v>0</v>
      </c>
      <c r="RL248">
        <v>1</v>
      </c>
      <c r="RM248">
        <v>0</v>
      </c>
      <c r="RN248">
        <v>0</v>
      </c>
      <c r="RO248">
        <v>0</v>
      </c>
      <c r="RP248">
        <v>0</v>
      </c>
      <c r="RQ248">
        <v>0</v>
      </c>
      <c r="RR248">
        <v>0</v>
      </c>
      <c r="RS248">
        <v>0</v>
      </c>
      <c r="RT248">
        <v>0</v>
      </c>
      <c r="RU248">
        <v>0</v>
      </c>
      <c r="RV248">
        <f t="shared" si="7"/>
        <v>6</v>
      </c>
      <c r="RY248">
        <f t="shared" si="6"/>
        <v>7</v>
      </c>
    </row>
    <row r="249" spans="1:493" x14ac:dyDescent="0.3">
      <c r="A249">
        <v>71233</v>
      </c>
      <c r="B249">
        <v>320</v>
      </c>
      <c r="C249" t="s">
        <v>6793</v>
      </c>
      <c r="D249" t="s">
        <v>6793</v>
      </c>
      <c r="I249" t="s">
        <v>6793</v>
      </c>
      <c r="J249" t="s">
        <v>7516</v>
      </c>
      <c r="K249" t="s">
        <v>7515</v>
      </c>
      <c r="L249" t="s">
        <v>7515</v>
      </c>
      <c r="M249" t="s">
        <v>7515</v>
      </c>
      <c r="N249" t="s">
        <v>7515</v>
      </c>
      <c r="O249" t="s">
        <v>7515</v>
      </c>
      <c r="P249" t="s">
        <v>7515</v>
      </c>
      <c r="Q249" t="s">
        <v>7515</v>
      </c>
      <c r="R249" t="s">
        <v>7515</v>
      </c>
      <c r="S249" t="s">
        <v>7515</v>
      </c>
      <c r="T249" t="s">
        <v>7515</v>
      </c>
      <c r="U249" t="s">
        <v>7515</v>
      </c>
      <c r="V249" t="s">
        <v>7515</v>
      </c>
      <c r="W249" t="s">
        <v>7515</v>
      </c>
      <c r="X249" t="s">
        <v>7515</v>
      </c>
      <c r="Y249" t="s">
        <v>7515</v>
      </c>
      <c r="Z249" t="s">
        <v>7515</v>
      </c>
      <c r="AA249" t="s">
        <v>7515</v>
      </c>
      <c r="AB249" t="s">
        <v>7515</v>
      </c>
      <c r="AC249" t="s">
        <v>6796</v>
      </c>
      <c r="AK249" t="s">
        <v>6985</v>
      </c>
      <c r="AL249" t="s">
        <v>6793</v>
      </c>
      <c r="AM249" t="s">
        <v>6793</v>
      </c>
      <c r="AN249" t="s">
        <v>7680</v>
      </c>
      <c r="AO249">
        <v>0</v>
      </c>
      <c r="AP249">
        <v>15</v>
      </c>
      <c r="AQ249" t="s">
        <v>6988</v>
      </c>
      <c r="AR249" t="s">
        <v>6793</v>
      </c>
      <c r="AS249" t="s">
        <v>6793</v>
      </c>
      <c r="AT249" t="s">
        <v>6813</v>
      </c>
      <c r="AU249" t="s">
        <v>7531</v>
      </c>
      <c r="AV249" t="s">
        <v>6991</v>
      </c>
      <c r="AX249" t="s">
        <v>6794</v>
      </c>
      <c r="AY249" t="s">
        <v>6794</v>
      </c>
      <c r="AZ249" t="s">
        <v>6794</v>
      </c>
      <c r="BA249" t="s">
        <v>6794</v>
      </c>
      <c r="BB249" t="s">
        <v>6794</v>
      </c>
      <c r="BC249" t="s">
        <v>6794</v>
      </c>
      <c r="BD249" t="s">
        <v>6794</v>
      </c>
      <c r="BE249" t="s">
        <v>6793</v>
      </c>
      <c r="BF249" t="s">
        <v>6794</v>
      </c>
      <c r="BG249" t="s">
        <v>6794</v>
      </c>
      <c r="BH249" t="s">
        <v>6794</v>
      </c>
      <c r="BI249" t="s">
        <v>7026</v>
      </c>
      <c r="BJ249" t="s">
        <v>7686</v>
      </c>
      <c r="BK249" t="s">
        <v>6794</v>
      </c>
      <c r="BM249">
        <v>75</v>
      </c>
      <c r="BN249" t="s">
        <v>7532</v>
      </c>
      <c r="BO249" t="s">
        <v>7519</v>
      </c>
      <c r="BP249" t="s">
        <v>6</v>
      </c>
      <c r="BQ249" t="s">
        <v>7024</v>
      </c>
      <c r="BR249" t="s">
        <v>7543</v>
      </c>
      <c r="BS249" t="s">
        <v>7516</v>
      </c>
      <c r="BT249" t="s">
        <v>7515</v>
      </c>
      <c r="BU249" t="s">
        <v>7515</v>
      </c>
      <c r="BV249" t="s">
        <v>7515</v>
      </c>
      <c r="BW249" t="s">
        <v>7515</v>
      </c>
      <c r="BX249" t="s">
        <v>7515</v>
      </c>
      <c r="BY249" t="s">
        <v>7515</v>
      </c>
      <c r="BZ249" t="s">
        <v>7515</v>
      </c>
      <c r="CA249" t="s">
        <v>7515</v>
      </c>
      <c r="CB249" t="s">
        <v>7515</v>
      </c>
      <c r="CC249" t="s">
        <v>7515</v>
      </c>
      <c r="CD249" t="s">
        <v>7515</v>
      </c>
      <c r="CE249" t="s">
        <v>6794</v>
      </c>
      <c r="CI249" t="s">
        <v>6793</v>
      </c>
      <c r="CJ249" t="s">
        <v>6794</v>
      </c>
      <c r="CK249" t="s">
        <v>6794</v>
      </c>
      <c r="CL249" t="s">
        <v>6794</v>
      </c>
      <c r="CM249" t="s">
        <v>6794</v>
      </c>
      <c r="CN249" t="s">
        <v>6794</v>
      </c>
      <c r="CO249" t="s">
        <v>6794</v>
      </c>
      <c r="CP249" t="s">
        <v>6793</v>
      </c>
      <c r="CQ249" t="s">
        <v>6794</v>
      </c>
      <c r="CR249" t="s">
        <v>7520</v>
      </c>
      <c r="CS249" t="s">
        <v>7521</v>
      </c>
      <c r="CT249" t="s">
        <v>7522</v>
      </c>
      <c r="CU249" t="s">
        <v>6793</v>
      </c>
      <c r="CV249">
        <v>3</v>
      </c>
      <c r="CW249">
        <v>6</v>
      </c>
      <c r="CX249">
        <v>3</v>
      </c>
      <c r="CY249" t="s">
        <v>6793</v>
      </c>
      <c r="CZ249">
        <v>4</v>
      </c>
      <c r="DA249" t="s">
        <v>7680</v>
      </c>
      <c r="DB249">
        <v>3</v>
      </c>
      <c r="DC249">
        <v>2008</v>
      </c>
      <c r="DD249" t="s">
        <v>7557</v>
      </c>
      <c r="DE249" t="s">
        <v>7680</v>
      </c>
      <c r="DF249">
        <v>3</v>
      </c>
      <c r="DG249">
        <v>2008</v>
      </c>
      <c r="DH249" t="s">
        <v>7680</v>
      </c>
      <c r="DI249">
        <v>5</v>
      </c>
      <c r="DJ249">
        <v>2008</v>
      </c>
      <c r="DK249" t="s">
        <v>7557</v>
      </c>
      <c r="DL249" t="s">
        <v>7680</v>
      </c>
      <c r="DM249">
        <v>5</v>
      </c>
      <c r="DN249">
        <v>2008</v>
      </c>
      <c r="DO249" t="s">
        <v>7680</v>
      </c>
      <c r="DP249">
        <v>10</v>
      </c>
      <c r="DQ249">
        <v>2008</v>
      </c>
      <c r="DR249" t="s">
        <v>7557</v>
      </c>
      <c r="DS249" t="s">
        <v>7680</v>
      </c>
      <c r="DT249">
        <v>4</v>
      </c>
      <c r="DU249">
        <v>2009</v>
      </c>
      <c r="DV249" t="s">
        <v>7680</v>
      </c>
      <c r="DW249">
        <v>1</v>
      </c>
      <c r="DX249">
        <v>2009</v>
      </c>
      <c r="DY249" t="s">
        <v>7557</v>
      </c>
      <c r="DZ249" t="s">
        <v>7680</v>
      </c>
      <c r="EA249">
        <v>2</v>
      </c>
      <c r="EB249">
        <v>2009</v>
      </c>
      <c r="EC249">
        <v>1</v>
      </c>
      <c r="ED249" t="s">
        <v>7537</v>
      </c>
      <c r="EL249" t="s">
        <v>6794</v>
      </c>
      <c r="EV249" t="s">
        <v>6794</v>
      </c>
      <c r="PS249" t="s">
        <v>7526</v>
      </c>
      <c r="PT249" t="s">
        <v>7526</v>
      </c>
      <c r="PU249" t="s">
        <v>7526</v>
      </c>
      <c r="PV249" t="s">
        <v>7582</v>
      </c>
      <c r="PW249" t="s">
        <v>7516</v>
      </c>
      <c r="PX249" t="s">
        <v>7515</v>
      </c>
      <c r="PY249" t="s">
        <v>7515</v>
      </c>
      <c r="PZ249" t="s">
        <v>7515</v>
      </c>
      <c r="QA249" t="s">
        <v>7515</v>
      </c>
      <c r="QB249" t="s">
        <v>7515</v>
      </c>
      <c r="QC249" t="s">
        <v>7515</v>
      </c>
      <c r="QD249" t="s">
        <v>7528</v>
      </c>
      <c r="QE249" t="s">
        <v>7529</v>
      </c>
      <c r="QF249" t="s">
        <v>7528</v>
      </c>
      <c r="QG249" t="s">
        <v>7681</v>
      </c>
      <c r="QH249">
        <v>2008</v>
      </c>
      <c r="QI249">
        <v>10</v>
      </c>
      <c r="QJ249">
        <v>1</v>
      </c>
      <c r="QK249" s="329">
        <v>39735</v>
      </c>
      <c r="QL249">
        <v>1</v>
      </c>
      <c r="QM249">
        <v>0</v>
      </c>
      <c r="QN249" t="s">
        <v>212</v>
      </c>
      <c r="QO249">
        <v>2008</v>
      </c>
      <c r="QP249">
        <v>50</v>
      </c>
      <c r="RV249">
        <f t="shared" si="7"/>
        <v>3</v>
      </c>
      <c r="RY249">
        <f t="shared" si="6"/>
        <v>4</v>
      </c>
    </row>
    <row r="250" spans="1:493" x14ac:dyDescent="0.3">
      <c r="A250">
        <v>71234</v>
      </c>
      <c r="B250">
        <v>321</v>
      </c>
      <c r="C250" t="s">
        <v>6793</v>
      </c>
      <c r="D250" t="s">
        <v>6793</v>
      </c>
      <c r="I250" t="s">
        <v>6793</v>
      </c>
      <c r="J250" t="s">
        <v>7515</v>
      </c>
      <c r="K250" t="s">
        <v>7515</v>
      </c>
      <c r="L250" t="s">
        <v>7516</v>
      </c>
      <c r="M250" t="s">
        <v>7515</v>
      </c>
      <c r="N250" t="s">
        <v>7515</v>
      </c>
      <c r="O250" t="s">
        <v>7515</v>
      </c>
      <c r="P250" t="s">
        <v>7515</v>
      </c>
      <c r="Q250" t="s">
        <v>7515</v>
      </c>
      <c r="R250" t="s">
        <v>7515</v>
      </c>
      <c r="S250" t="s">
        <v>7515</v>
      </c>
      <c r="T250" t="s">
        <v>7515</v>
      </c>
      <c r="U250" t="s">
        <v>7515</v>
      </c>
      <c r="V250" t="s">
        <v>7515</v>
      </c>
      <c r="W250" t="s">
        <v>7515</v>
      </c>
      <c r="X250" t="s">
        <v>7515</v>
      </c>
      <c r="Y250" t="s">
        <v>7516</v>
      </c>
      <c r="Z250" t="s">
        <v>7515</v>
      </c>
      <c r="AA250" t="s">
        <v>7515</v>
      </c>
      <c r="AB250" t="s">
        <v>7515</v>
      </c>
      <c r="AC250" t="s">
        <v>6796</v>
      </c>
      <c r="AK250" t="s">
        <v>6993</v>
      </c>
      <c r="AL250" t="s">
        <v>6794</v>
      </c>
      <c r="AM250" t="s">
        <v>6966</v>
      </c>
      <c r="AN250" t="s">
        <v>6</v>
      </c>
      <c r="AQ250" t="s">
        <v>6988</v>
      </c>
      <c r="AR250" t="s">
        <v>6793</v>
      </c>
      <c r="AS250" t="s">
        <v>6793</v>
      </c>
      <c r="AT250" t="s">
        <v>6814</v>
      </c>
      <c r="AV250" t="s">
        <v>7553</v>
      </c>
      <c r="AW250" t="s">
        <v>7551</v>
      </c>
      <c r="AX250" t="s">
        <v>6794</v>
      </c>
      <c r="AY250" t="s">
        <v>6793</v>
      </c>
      <c r="AZ250" t="s">
        <v>6793</v>
      </c>
      <c r="BA250" t="s">
        <v>6793</v>
      </c>
      <c r="BB250" t="s">
        <v>6793</v>
      </c>
      <c r="BC250" t="s">
        <v>6794</v>
      </c>
      <c r="BD250" t="s">
        <v>6793</v>
      </c>
      <c r="BE250" t="s">
        <v>6966</v>
      </c>
      <c r="BF250" t="s">
        <v>6793</v>
      </c>
      <c r="BG250" t="s">
        <v>6793</v>
      </c>
      <c r="BH250" t="s">
        <v>6794</v>
      </c>
      <c r="BI250" t="s">
        <v>7024</v>
      </c>
      <c r="BJ250" t="s">
        <v>7027</v>
      </c>
      <c r="BK250" t="s">
        <v>6794</v>
      </c>
      <c r="BM250" t="s">
        <v>7547</v>
      </c>
      <c r="BN250" t="s">
        <v>6</v>
      </c>
      <c r="BO250" t="s">
        <v>7533</v>
      </c>
      <c r="BP250" t="s">
        <v>6</v>
      </c>
      <c r="BQ250" t="s">
        <v>7559</v>
      </c>
      <c r="BR250" t="s">
        <v>7543</v>
      </c>
      <c r="BS250" t="s">
        <v>7515</v>
      </c>
      <c r="BT250" t="s">
        <v>7515</v>
      </c>
      <c r="BU250" t="s">
        <v>7516</v>
      </c>
      <c r="BV250" t="s">
        <v>7516</v>
      </c>
      <c r="BW250" t="s">
        <v>7515</v>
      </c>
      <c r="BX250" t="s">
        <v>7515</v>
      </c>
      <c r="BY250" t="s">
        <v>7515</v>
      </c>
      <c r="BZ250" t="s">
        <v>7515</v>
      </c>
      <c r="CA250" t="s">
        <v>7515</v>
      </c>
      <c r="CB250" t="s">
        <v>7515</v>
      </c>
      <c r="CC250" t="s">
        <v>7515</v>
      </c>
      <c r="CD250" t="s">
        <v>7515</v>
      </c>
      <c r="CE250" t="s">
        <v>6793</v>
      </c>
      <c r="CI250" t="s">
        <v>6794</v>
      </c>
      <c r="CJ250" t="s">
        <v>6794</v>
      </c>
      <c r="CK250" t="s">
        <v>6794</v>
      </c>
      <c r="CL250" t="s">
        <v>6794</v>
      </c>
      <c r="CM250" t="s">
        <v>6794</v>
      </c>
      <c r="CN250" t="s">
        <v>6794</v>
      </c>
      <c r="CO250" t="s">
        <v>6794</v>
      </c>
      <c r="CP250" t="s">
        <v>6793</v>
      </c>
      <c r="CQ250" t="s">
        <v>6794</v>
      </c>
      <c r="CR250" t="s">
        <v>7520</v>
      </c>
      <c r="CS250" t="s">
        <v>7521</v>
      </c>
      <c r="CT250" t="s">
        <v>7605</v>
      </c>
      <c r="CU250" t="s">
        <v>6794</v>
      </c>
      <c r="CV250">
        <v>3</v>
      </c>
      <c r="CW250">
        <v>5</v>
      </c>
      <c r="CX250">
        <v>3</v>
      </c>
      <c r="EC250">
        <v>6</v>
      </c>
      <c r="EE250">
        <v>3</v>
      </c>
      <c r="EF250">
        <v>0</v>
      </c>
      <c r="EG250">
        <v>0</v>
      </c>
      <c r="EH250">
        <v>1</v>
      </c>
      <c r="EI250">
        <v>1</v>
      </c>
      <c r="EJ250">
        <v>0</v>
      </c>
      <c r="EK250">
        <v>1</v>
      </c>
      <c r="EV250" t="s">
        <v>6794</v>
      </c>
      <c r="PS250" t="s">
        <v>6</v>
      </c>
      <c r="PT250" t="s">
        <v>7526</v>
      </c>
      <c r="PU250" t="s">
        <v>7526</v>
      </c>
      <c r="PV250" t="s">
        <v>7527</v>
      </c>
      <c r="PW250" t="s">
        <v>7515</v>
      </c>
      <c r="PX250" t="s">
        <v>7515</v>
      </c>
      <c r="PY250" t="s">
        <v>7515</v>
      </c>
      <c r="PZ250" t="s">
        <v>7515</v>
      </c>
      <c r="QA250" t="s">
        <v>7516</v>
      </c>
      <c r="QB250" t="s">
        <v>7515</v>
      </c>
      <c r="QC250" t="s">
        <v>7515</v>
      </c>
      <c r="QD250" t="s">
        <v>7528</v>
      </c>
      <c r="QE250" t="s">
        <v>7529</v>
      </c>
      <c r="QF250" t="s">
        <v>7528</v>
      </c>
      <c r="QG250" t="s">
        <v>7681</v>
      </c>
      <c r="QH250">
        <v>2008</v>
      </c>
      <c r="QI250">
        <v>8</v>
      </c>
      <c r="QJ250">
        <v>1</v>
      </c>
      <c r="QK250" s="329">
        <v>39668</v>
      </c>
      <c r="QL250">
        <v>1</v>
      </c>
      <c r="QM250">
        <v>0</v>
      </c>
      <c r="QN250" t="s">
        <v>212</v>
      </c>
      <c r="QO250">
        <v>2008</v>
      </c>
      <c r="QP250">
        <v>50</v>
      </c>
      <c r="RV250">
        <f t="shared" si="7"/>
        <v>0</v>
      </c>
      <c r="RY250">
        <f t="shared" si="6"/>
        <v>7</v>
      </c>
    </row>
    <row r="251" spans="1:493" x14ac:dyDescent="0.3">
      <c r="A251">
        <v>71235</v>
      </c>
      <c r="B251">
        <v>322</v>
      </c>
      <c r="C251" t="s">
        <v>6793</v>
      </c>
      <c r="D251" t="s">
        <v>6793</v>
      </c>
      <c r="I251" t="s">
        <v>6793</v>
      </c>
      <c r="J251" t="s">
        <v>7515</v>
      </c>
      <c r="K251" t="s">
        <v>7515</v>
      </c>
      <c r="L251" t="s">
        <v>7516</v>
      </c>
      <c r="M251" t="s">
        <v>7515</v>
      </c>
      <c r="N251" t="s">
        <v>7515</v>
      </c>
      <c r="O251" t="s">
        <v>7515</v>
      </c>
      <c r="P251" t="s">
        <v>7515</v>
      </c>
      <c r="Q251" t="s">
        <v>7515</v>
      </c>
      <c r="R251" t="s">
        <v>7515</v>
      </c>
      <c r="S251" t="s">
        <v>7515</v>
      </c>
      <c r="T251" t="s">
        <v>7515</v>
      </c>
      <c r="U251" t="s">
        <v>7515</v>
      </c>
      <c r="V251" t="s">
        <v>7515</v>
      </c>
      <c r="W251" t="s">
        <v>7515</v>
      </c>
      <c r="X251" t="s">
        <v>7515</v>
      </c>
      <c r="Y251" t="s">
        <v>7516</v>
      </c>
      <c r="Z251" t="s">
        <v>7515</v>
      </c>
      <c r="AA251" t="s">
        <v>7515</v>
      </c>
      <c r="AB251" t="s">
        <v>7515</v>
      </c>
      <c r="AC251" t="s">
        <v>7517</v>
      </c>
      <c r="AF251">
        <v>6</v>
      </c>
      <c r="AG251">
        <v>0</v>
      </c>
      <c r="AH251" t="s">
        <v>6845</v>
      </c>
      <c r="AK251" t="s">
        <v>6993</v>
      </c>
      <c r="AL251" t="s">
        <v>6794</v>
      </c>
      <c r="AM251" t="s">
        <v>6794</v>
      </c>
      <c r="AN251" t="s">
        <v>7680</v>
      </c>
      <c r="AO251">
        <v>0</v>
      </c>
      <c r="AP251">
        <v>12</v>
      </c>
      <c r="AQ251" t="s">
        <v>7568</v>
      </c>
      <c r="AT251" t="s">
        <v>6813</v>
      </c>
      <c r="AU251" t="s">
        <v>7531</v>
      </c>
      <c r="AV251" t="s">
        <v>6991</v>
      </c>
      <c r="AX251" t="s">
        <v>6793</v>
      </c>
      <c r="AY251" t="s">
        <v>6794</v>
      </c>
      <c r="AZ251" t="s">
        <v>6793</v>
      </c>
      <c r="BA251" t="s">
        <v>6793</v>
      </c>
      <c r="BC251" t="s">
        <v>6794</v>
      </c>
      <c r="BD251" t="s">
        <v>6793</v>
      </c>
      <c r="BE251" t="s">
        <v>6794</v>
      </c>
      <c r="BF251" t="s">
        <v>6794</v>
      </c>
      <c r="BG251" t="s">
        <v>6794</v>
      </c>
      <c r="BH251" t="s">
        <v>6794</v>
      </c>
      <c r="BI251" t="s">
        <v>7024</v>
      </c>
      <c r="BJ251" t="s">
        <v>7029</v>
      </c>
      <c r="BK251" t="s">
        <v>6794</v>
      </c>
      <c r="BM251">
        <v>100</v>
      </c>
      <c r="BN251" t="s">
        <v>6</v>
      </c>
      <c r="BO251" t="s">
        <v>7533</v>
      </c>
      <c r="BP251" t="s">
        <v>7604</v>
      </c>
      <c r="BQ251" t="s">
        <v>7559</v>
      </c>
      <c r="BR251" t="s">
        <v>7594</v>
      </c>
      <c r="BS251" t="s">
        <v>7516</v>
      </c>
      <c r="BT251" t="s">
        <v>7515</v>
      </c>
      <c r="BU251" t="s">
        <v>7515</v>
      </c>
      <c r="BV251" t="s">
        <v>7515</v>
      </c>
      <c r="BW251" t="s">
        <v>7515</v>
      </c>
      <c r="BX251" t="s">
        <v>7515</v>
      </c>
      <c r="BY251" t="s">
        <v>7515</v>
      </c>
      <c r="BZ251" t="s">
        <v>7515</v>
      </c>
      <c r="CA251" t="s">
        <v>7515</v>
      </c>
      <c r="CB251" t="s">
        <v>7515</v>
      </c>
      <c r="CC251" t="s">
        <v>7515</v>
      </c>
      <c r="CD251" t="s">
        <v>7515</v>
      </c>
      <c r="CE251" t="s">
        <v>6794</v>
      </c>
      <c r="CI251" t="s">
        <v>6793</v>
      </c>
      <c r="CJ251" t="s">
        <v>6793</v>
      </c>
      <c r="CK251" t="s">
        <v>6794</v>
      </c>
      <c r="CL251" t="s">
        <v>6793</v>
      </c>
      <c r="CM251" t="s">
        <v>6793</v>
      </c>
      <c r="CN251" t="s">
        <v>6793</v>
      </c>
      <c r="CO251" t="s">
        <v>6794</v>
      </c>
      <c r="CP251" t="s">
        <v>6793</v>
      </c>
      <c r="CQ251" t="s">
        <v>6794</v>
      </c>
      <c r="CR251" t="s">
        <v>7520</v>
      </c>
      <c r="CS251" t="s">
        <v>7521</v>
      </c>
      <c r="CT251" t="s">
        <v>7587</v>
      </c>
      <c r="CU251" t="s">
        <v>6793</v>
      </c>
      <c r="CV251">
        <v>2</v>
      </c>
      <c r="CW251">
        <v>3</v>
      </c>
      <c r="CX251">
        <v>4</v>
      </c>
      <c r="CY251" t="s">
        <v>6794</v>
      </c>
      <c r="EC251">
        <v>2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2</v>
      </c>
      <c r="EK251">
        <v>0</v>
      </c>
      <c r="EL251" t="s">
        <v>6793</v>
      </c>
      <c r="EM251" t="s">
        <v>7573</v>
      </c>
      <c r="EO251">
        <v>1</v>
      </c>
      <c r="EP251" t="s">
        <v>7683</v>
      </c>
      <c r="EQ251">
        <v>2008</v>
      </c>
      <c r="ER251" t="s">
        <v>7684</v>
      </c>
      <c r="EV251" t="s">
        <v>6793</v>
      </c>
      <c r="LC251" t="s">
        <v>7524</v>
      </c>
      <c r="LD251" t="s">
        <v>7680</v>
      </c>
      <c r="LE251">
        <v>6</v>
      </c>
      <c r="LF251">
        <v>2005</v>
      </c>
      <c r="LH251" t="s">
        <v>7526</v>
      </c>
      <c r="LI251" t="s">
        <v>7526</v>
      </c>
      <c r="LJ251" t="s">
        <v>6794</v>
      </c>
      <c r="LK251" t="s">
        <v>6793</v>
      </c>
      <c r="PS251" t="s">
        <v>7526</v>
      </c>
      <c r="PT251" t="s">
        <v>7526</v>
      </c>
      <c r="PU251" t="s">
        <v>7526</v>
      </c>
      <c r="PW251" t="s">
        <v>7516</v>
      </c>
      <c r="PX251" t="s">
        <v>7515</v>
      </c>
      <c r="PY251" t="s">
        <v>7515</v>
      </c>
      <c r="PZ251" t="s">
        <v>7515</v>
      </c>
      <c r="QA251" t="s">
        <v>7515</v>
      </c>
      <c r="QB251" t="s">
        <v>7515</v>
      </c>
      <c r="QC251" t="s">
        <v>7515</v>
      </c>
      <c r="QD251" t="s">
        <v>7528</v>
      </c>
      <c r="QE251" t="s">
        <v>7529</v>
      </c>
      <c r="QF251" t="s">
        <v>7528</v>
      </c>
      <c r="QG251" t="s">
        <v>7681</v>
      </c>
      <c r="QH251">
        <v>2008</v>
      </c>
      <c r="QI251">
        <v>6</v>
      </c>
      <c r="QJ251">
        <v>1</v>
      </c>
      <c r="QK251" s="329">
        <v>39606</v>
      </c>
      <c r="QL251">
        <v>0</v>
      </c>
      <c r="QM251">
        <v>1</v>
      </c>
      <c r="QN251" t="s">
        <v>212</v>
      </c>
      <c r="QO251">
        <v>2008</v>
      </c>
      <c r="QP251">
        <v>50</v>
      </c>
      <c r="QQ251">
        <v>0</v>
      </c>
      <c r="QR251">
        <v>0</v>
      </c>
      <c r="QS251">
        <v>0</v>
      </c>
      <c r="QT251">
        <v>0</v>
      </c>
      <c r="QU251">
        <v>0</v>
      </c>
      <c r="QV251">
        <v>0</v>
      </c>
      <c r="QW251">
        <v>0</v>
      </c>
      <c r="QX251">
        <v>0</v>
      </c>
      <c r="QY251">
        <v>0</v>
      </c>
      <c r="QZ251">
        <v>0</v>
      </c>
      <c r="RA251">
        <v>0</v>
      </c>
      <c r="RB251">
        <v>0</v>
      </c>
      <c r="RC251">
        <v>0</v>
      </c>
      <c r="RD251">
        <v>0</v>
      </c>
      <c r="RE251">
        <v>0</v>
      </c>
      <c r="RF251">
        <v>0</v>
      </c>
      <c r="RG251">
        <v>0</v>
      </c>
      <c r="RH251">
        <v>0</v>
      </c>
      <c r="RI251">
        <v>0</v>
      </c>
      <c r="RJ251">
        <v>0</v>
      </c>
      <c r="RK251">
        <v>1</v>
      </c>
      <c r="RL251">
        <v>0</v>
      </c>
      <c r="RM251">
        <v>0</v>
      </c>
      <c r="RN251">
        <v>0</v>
      </c>
      <c r="RO251">
        <v>0</v>
      </c>
      <c r="RP251">
        <v>0</v>
      </c>
      <c r="RQ251">
        <v>0</v>
      </c>
      <c r="RR251">
        <v>0</v>
      </c>
      <c r="RS251">
        <v>0</v>
      </c>
      <c r="RT251">
        <v>0</v>
      </c>
      <c r="RU251">
        <v>0</v>
      </c>
      <c r="RV251">
        <f t="shared" si="7"/>
        <v>4</v>
      </c>
      <c r="RY251">
        <f t="shared" si="6"/>
        <v>7</v>
      </c>
    </row>
    <row r="252" spans="1:493" x14ac:dyDescent="0.3">
      <c r="A252">
        <v>71236</v>
      </c>
      <c r="B252">
        <v>323</v>
      </c>
      <c r="C252" t="s">
        <v>6793</v>
      </c>
      <c r="D252" t="s">
        <v>6793</v>
      </c>
      <c r="I252" t="s">
        <v>6793</v>
      </c>
      <c r="J252" t="s">
        <v>7515</v>
      </c>
      <c r="K252" t="s">
        <v>7515</v>
      </c>
      <c r="L252" t="s">
        <v>7516</v>
      </c>
      <c r="M252" t="s">
        <v>7515</v>
      </c>
      <c r="N252" t="s">
        <v>7515</v>
      </c>
      <c r="O252" t="s">
        <v>7515</v>
      </c>
      <c r="P252" t="s">
        <v>7515</v>
      </c>
      <c r="Q252" t="s">
        <v>7515</v>
      </c>
      <c r="R252" t="s">
        <v>7515</v>
      </c>
      <c r="S252" t="s">
        <v>7515</v>
      </c>
      <c r="T252" t="s">
        <v>7515</v>
      </c>
      <c r="U252" t="s">
        <v>7515</v>
      </c>
      <c r="V252" t="s">
        <v>7515</v>
      </c>
      <c r="W252" t="s">
        <v>7515</v>
      </c>
      <c r="X252" t="s">
        <v>7515</v>
      </c>
      <c r="Y252" t="s">
        <v>7515</v>
      </c>
      <c r="Z252" t="s">
        <v>7515</v>
      </c>
      <c r="AA252" t="s">
        <v>7515</v>
      </c>
      <c r="AB252" t="s">
        <v>7515</v>
      </c>
      <c r="AC252" t="s">
        <v>7517</v>
      </c>
      <c r="AF252">
        <v>6</v>
      </c>
      <c r="AG252">
        <v>1</v>
      </c>
      <c r="AH252" t="s">
        <v>6845</v>
      </c>
      <c r="AK252" t="s">
        <v>6993</v>
      </c>
      <c r="AL252" t="s">
        <v>6794</v>
      </c>
      <c r="AM252" t="s">
        <v>6794</v>
      </c>
      <c r="AN252" t="s">
        <v>7680</v>
      </c>
      <c r="AO252">
        <v>0</v>
      </c>
      <c r="AP252">
        <v>15</v>
      </c>
      <c r="AQ252" t="s">
        <v>6988</v>
      </c>
      <c r="AR252" t="s">
        <v>6793</v>
      </c>
      <c r="AS252" t="s">
        <v>6793</v>
      </c>
      <c r="AT252" t="s">
        <v>6813</v>
      </c>
      <c r="AU252" t="s">
        <v>7531</v>
      </c>
      <c r="AV252" t="s">
        <v>6991</v>
      </c>
      <c r="AX252" t="s">
        <v>6794</v>
      </c>
      <c r="AY252" t="s">
        <v>6794</v>
      </c>
      <c r="AZ252" t="s">
        <v>6793</v>
      </c>
      <c r="BA252" t="s">
        <v>6793</v>
      </c>
      <c r="BB252" t="s">
        <v>6794</v>
      </c>
      <c r="BC252" t="s">
        <v>6794</v>
      </c>
      <c r="BD252" t="s">
        <v>6793</v>
      </c>
      <c r="BE252" t="s">
        <v>6793</v>
      </c>
      <c r="BF252" t="s">
        <v>6793</v>
      </c>
      <c r="BG252" t="s">
        <v>6794</v>
      </c>
      <c r="BH252" t="s">
        <v>6794</v>
      </c>
      <c r="BI252" t="s">
        <v>7024</v>
      </c>
      <c r="BJ252" t="s">
        <v>7022</v>
      </c>
      <c r="BK252" t="s">
        <v>6794</v>
      </c>
      <c r="BM252">
        <v>75</v>
      </c>
      <c r="BN252" t="s">
        <v>7532</v>
      </c>
      <c r="BO252" t="s">
        <v>7533</v>
      </c>
      <c r="BP252" t="s">
        <v>7554</v>
      </c>
      <c r="BQ252" t="s">
        <v>7024</v>
      </c>
      <c r="BR252" t="s">
        <v>7543</v>
      </c>
      <c r="BS252" t="s">
        <v>7515</v>
      </c>
      <c r="BT252" t="s">
        <v>7515</v>
      </c>
      <c r="BU252" t="s">
        <v>7516</v>
      </c>
      <c r="BV252" t="s">
        <v>7515</v>
      </c>
      <c r="BW252" t="s">
        <v>7515</v>
      </c>
      <c r="BX252" t="s">
        <v>7515</v>
      </c>
      <c r="BY252" t="s">
        <v>7515</v>
      </c>
      <c r="BZ252" t="s">
        <v>7515</v>
      </c>
      <c r="CA252" t="s">
        <v>7515</v>
      </c>
      <c r="CB252" t="s">
        <v>7515</v>
      </c>
      <c r="CC252" t="s">
        <v>7515</v>
      </c>
      <c r="CD252" t="s">
        <v>7515</v>
      </c>
      <c r="CE252" t="s">
        <v>6794</v>
      </c>
      <c r="CI252" t="s">
        <v>6793</v>
      </c>
      <c r="CJ252" t="s">
        <v>6794</v>
      </c>
      <c r="CK252" t="s">
        <v>6794</v>
      </c>
      <c r="CL252" t="s">
        <v>6793</v>
      </c>
      <c r="CM252" t="s">
        <v>6793</v>
      </c>
      <c r="CN252" t="s">
        <v>6793</v>
      </c>
      <c r="CO252" t="s">
        <v>6794</v>
      </c>
      <c r="CP252" t="s">
        <v>6793</v>
      </c>
      <c r="CQ252" t="s">
        <v>6794</v>
      </c>
      <c r="CR252" t="s">
        <v>7520</v>
      </c>
      <c r="CS252" t="s">
        <v>7521</v>
      </c>
      <c r="CT252" t="s">
        <v>7570</v>
      </c>
      <c r="CU252" t="s">
        <v>6793</v>
      </c>
      <c r="CV252">
        <v>3</v>
      </c>
      <c r="CW252">
        <v>4</v>
      </c>
      <c r="CX252">
        <v>5</v>
      </c>
      <c r="CY252" t="s">
        <v>6794</v>
      </c>
      <c r="EC252">
        <v>6</v>
      </c>
      <c r="EE252">
        <v>4</v>
      </c>
      <c r="EF252">
        <v>0</v>
      </c>
      <c r="EG252">
        <v>0</v>
      </c>
      <c r="EH252">
        <v>2</v>
      </c>
      <c r="EI252">
        <v>0</v>
      </c>
      <c r="EJ252">
        <v>0</v>
      </c>
      <c r="EK252">
        <v>0</v>
      </c>
      <c r="EL252" t="s">
        <v>6794</v>
      </c>
      <c r="EV252" t="s">
        <v>6794</v>
      </c>
      <c r="PS252" t="s">
        <v>7526</v>
      </c>
      <c r="PT252" t="s">
        <v>7526</v>
      </c>
      <c r="PU252" t="s">
        <v>7526</v>
      </c>
      <c r="PV252" t="s">
        <v>7526</v>
      </c>
      <c r="PW252" t="s">
        <v>7516</v>
      </c>
      <c r="PX252" t="s">
        <v>7515</v>
      </c>
      <c r="PY252" t="s">
        <v>7515</v>
      </c>
      <c r="PZ252" t="s">
        <v>7515</v>
      </c>
      <c r="QA252" t="s">
        <v>7515</v>
      </c>
      <c r="QB252" t="s">
        <v>7515</v>
      </c>
      <c r="QC252" t="s">
        <v>7515</v>
      </c>
      <c r="QD252" t="s">
        <v>7528</v>
      </c>
      <c r="QE252" t="s">
        <v>7529</v>
      </c>
      <c r="QF252" t="s">
        <v>7528</v>
      </c>
      <c r="QG252" t="s">
        <v>7681</v>
      </c>
      <c r="QH252">
        <v>2008</v>
      </c>
      <c r="QI252">
        <v>7</v>
      </c>
      <c r="QJ252">
        <v>1</v>
      </c>
      <c r="QK252" s="329">
        <v>39659</v>
      </c>
      <c r="QL252">
        <v>0</v>
      </c>
      <c r="QM252">
        <v>1</v>
      </c>
      <c r="QN252" t="s">
        <v>212</v>
      </c>
      <c r="QO252">
        <v>2008</v>
      </c>
      <c r="QP252">
        <v>50</v>
      </c>
      <c r="RV252">
        <f t="shared" si="7"/>
        <v>3</v>
      </c>
      <c r="RY252">
        <f t="shared" si="6"/>
        <v>7</v>
      </c>
    </row>
    <row r="253" spans="1:493" x14ac:dyDescent="0.3">
      <c r="A253">
        <v>71237</v>
      </c>
      <c r="B253">
        <v>324</v>
      </c>
      <c r="C253" t="s">
        <v>6793</v>
      </c>
      <c r="D253" t="s">
        <v>6793</v>
      </c>
      <c r="I253" t="s">
        <v>6793</v>
      </c>
      <c r="J253" t="s">
        <v>7516</v>
      </c>
      <c r="K253" t="s">
        <v>7515</v>
      </c>
      <c r="L253" t="s">
        <v>7515</v>
      </c>
      <c r="M253" t="s">
        <v>7515</v>
      </c>
      <c r="N253" t="s">
        <v>7515</v>
      </c>
      <c r="O253" t="s">
        <v>7515</v>
      </c>
      <c r="P253" t="s">
        <v>7515</v>
      </c>
      <c r="Q253" t="s">
        <v>7515</v>
      </c>
      <c r="R253" t="s">
        <v>7515</v>
      </c>
      <c r="S253" t="s">
        <v>7515</v>
      </c>
      <c r="T253" t="s">
        <v>7515</v>
      </c>
      <c r="U253" t="s">
        <v>7515</v>
      </c>
      <c r="V253" t="s">
        <v>7515</v>
      </c>
      <c r="W253" t="s">
        <v>7515</v>
      </c>
      <c r="X253" t="s">
        <v>7515</v>
      </c>
      <c r="Y253" t="s">
        <v>7515</v>
      </c>
      <c r="Z253" t="s">
        <v>7515</v>
      </c>
      <c r="AA253" t="s">
        <v>7516</v>
      </c>
      <c r="AB253" t="s">
        <v>7515</v>
      </c>
      <c r="AC253" t="s">
        <v>6796</v>
      </c>
      <c r="AK253" t="s">
        <v>6985</v>
      </c>
      <c r="AL253" t="s">
        <v>6793</v>
      </c>
      <c r="AM253" t="s">
        <v>6793</v>
      </c>
      <c r="AN253" t="s">
        <v>7680</v>
      </c>
      <c r="AO253">
        <v>0</v>
      </c>
      <c r="AP253">
        <v>10</v>
      </c>
      <c r="AQ253" t="s">
        <v>6988</v>
      </c>
      <c r="AR253" t="s">
        <v>6793</v>
      </c>
      <c r="AS253" t="s">
        <v>6793</v>
      </c>
      <c r="AT253" t="s">
        <v>6813</v>
      </c>
      <c r="AU253" t="s">
        <v>7531</v>
      </c>
      <c r="AV253" t="s">
        <v>6991</v>
      </c>
      <c r="AX253" t="s">
        <v>6794</v>
      </c>
      <c r="AY253" t="s">
        <v>6794</v>
      </c>
      <c r="AZ253" t="s">
        <v>6794</v>
      </c>
      <c r="BA253" t="s">
        <v>6794</v>
      </c>
      <c r="BB253" t="s">
        <v>6794</v>
      </c>
      <c r="BC253" t="s">
        <v>6793</v>
      </c>
      <c r="BD253" t="s">
        <v>6793</v>
      </c>
      <c r="BE253" t="s">
        <v>6794</v>
      </c>
      <c r="BF253" t="s">
        <v>6794</v>
      </c>
      <c r="BG253" t="s">
        <v>6794</v>
      </c>
      <c r="BH253" t="s">
        <v>6794</v>
      </c>
      <c r="BI253" t="s">
        <v>7024</v>
      </c>
      <c r="BJ253" t="s">
        <v>6</v>
      </c>
      <c r="BK253" t="s">
        <v>6794</v>
      </c>
      <c r="BM253">
        <v>50</v>
      </c>
      <c r="BN253" t="s">
        <v>7532</v>
      </c>
      <c r="BO253" t="s">
        <v>7533</v>
      </c>
      <c r="BP253" t="s">
        <v>6</v>
      </c>
      <c r="BQ253" t="s">
        <v>7559</v>
      </c>
      <c r="BR253" t="s">
        <v>7543</v>
      </c>
      <c r="BS253" t="s">
        <v>7516</v>
      </c>
      <c r="BT253" t="s">
        <v>7515</v>
      </c>
      <c r="BU253" t="s">
        <v>7515</v>
      </c>
      <c r="BV253" t="s">
        <v>7515</v>
      </c>
      <c r="BW253" t="s">
        <v>7515</v>
      </c>
      <c r="BX253" t="s">
        <v>7515</v>
      </c>
      <c r="BY253" t="s">
        <v>7515</v>
      </c>
      <c r="BZ253" t="s">
        <v>7515</v>
      </c>
      <c r="CA253" t="s">
        <v>7515</v>
      </c>
      <c r="CB253" t="s">
        <v>7515</v>
      </c>
      <c r="CC253" t="s">
        <v>7515</v>
      </c>
      <c r="CD253" t="s">
        <v>7515</v>
      </c>
      <c r="CE253" t="s">
        <v>6793</v>
      </c>
      <c r="CI253" t="s">
        <v>6793</v>
      </c>
      <c r="CJ253" t="s">
        <v>6794</v>
      </c>
      <c r="CK253" t="s">
        <v>6794</v>
      </c>
      <c r="CL253" t="s">
        <v>6794</v>
      </c>
      <c r="CM253" t="s">
        <v>6794</v>
      </c>
      <c r="CN253" t="s">
        <v>6794</v>
      </c>
      <c r="CO253" t="s">
        <v>6794</v>
      </c>
      <c r="CP253" t="s">
        <v>6793</v>
      </c>
      <c r="CQ253" t="s">
        <v>6794</v>
      </c>
      <c r="CR253" t="s">
        <v>7520</v>
      </c>
      <c r="CS253" t="s">
        <v>7521</v>
      </c>
      <c r="CT253" t="s">
        <v>7605</v>
      </c>
      <c r="CU253" t="s">
        <v>6793</v>
      </c>
      <c r="CV253">
        <v>2</v>
      </c>
      <c r="CW253">
        <v>2</v>
      </c>
      <c r="CX253">
        <v>3</v>
      </c>
      <c r="CY253" t="s">
        <v>6794</v>
      </c>
      <c r="EC253">
        <v>1</v>
      </c>
      <c r="ED253" t="s">
        <v>7584</v>
      </c>
      <c r="EL253" t="s">
        <v>6793</v>
      </c>
      <c r="EM253" t="s">
        <v>7573</v>
      </c>
      <c r="EO253">
        <v>1</v>
      </c>
      <c r="EP253" t="s">
        <v>7683</v>
      </c>
      <c r="EQ253">
        <v>2008</v>
      </c>
      <c r="ER253" t="s">
        <v>7684</v>
      </c>
      <c r="EV253" t="s">
        <v>6793</v>
      </c>
      <c r="LC253" t="s">
        <v>7524</v>
      </c>
      <c r="LD253" t="s">
        <v>7680</v>
      </c>
      <c r="LE253">
        <v>10</v>
      </c>
      <c r="LF253">
        <v>2006</v>
      </c>
      <c r="LH253" t="s">
        <v>7526</v>
      </c>
      <c r="LI253" t="s">
        <v>7527</v>
      </c>
      <c r="LJ253" t="s">
        <v>6794</v>
      </c>
      <c r="LK253" t="s">
        <v>6793</v>
      </c>
      <c r="PS253" t="s">
        <v>7526</v>
      </c>
      <c r="PT253" t="s">
        <v>7526</v>
      </c>
      <c r="PU253" t="s">
        <v>7527</v>
      </c>
      <c r="PW253" t="s">
        <v>7516</v>
      </c>
      <c r="PX253" t="s">
        <v>7515</v>
      </c>
      <c r="PY253" t="s">
        <v>7515</v>
      </c>
      <c r="PZ253" t="s">
        <v>7515</v>
      </c>
      <c r="QA253" t="s">
        <v>7515</v>
      </c>
      <c r="QB253" t="s">
        <v>7515</v>
      </c>
      <c r="QC253" t="s">
        <v>7515</v>
      </c>
      <c r="QD253" t="s">
        <v>7528</v>
      </c>
      <c r="QE253" t="s">
        <v>7529</v>
      </c>
      <c r="QF253" t="s">
        <v>7528</v>
      </c>
      <c r="QG253" t="s">
        <v>7681</v>
      </c>
      <c r="QH253">
        <v>2008</v>
      </c>
      <c r="QI253">
        <v>6</v>
      </c>
      <c r="QJ253">
        <v>1</v>
      </c>
      <c r="QK253" s="329">
        <v>39617</v>
      </c>
      <c r="QL253">
        <v>1</v>
      </c>
      <c r="QM253">
        <v>0</v>
      </c>
      <c r="QN253" t="s">
        <v>194</v>
      </c>
      <c r="QO253">
        <v>0</v>
      </c>
      <c r="QP253">
        <v>78</v>
      </c>
      <c r="QQ253">
        <v>0</v>
      </c>
      <c r="QR253">
        <v>0</v>
      </c>
      <c r="QS253">
        <v>0</v>
      </c>
      <c r="QT253">
        <v>0</v>
      </c>
      <c r="QU253">
        <v>0</v>
      </c>
      <c r="QV253">
        <v>0</v>
      </c>
      <c r="QW253">
        <v>0</v>
      </c>
      <c r="QX253">
        <v>0</v>
      </c>
      <c r="QY253">
        <v>0</v>
      </c>
      <c r="QZ253">
        <v>0</v>
      </c>
      <c r="RA253">
        <v>0</v>
      </c>
      <c r="RB253">
        <v>0</v>
      </c>
      <c r="RC253">
        <v>0</v>
      </c>
      <c r="RD253">
        <v>0</v>
      </c>
      <c r="RE253">
        <v>0</v>
      </c>
      <c r="RF253">
        <v>0</v>
      </c>
      <c r="RG253">
        <v>0</v>
      </c>
      <c r="RH253">
        <v>0</v>
      </c>
      <c r="RI253">
        <v>0</v>
      </c>
      <c r="RJ253">
        <v>0</v>
      </c>
      <c r="RK253">
        <v>1</v>
      </c>
      <c r="RL253">
        <v>0</v>
      </c>
      <c r="RM253">
        <v>0</v>
      </c>
      <c r="RN253">
        <v>0</v>
      </c>
      <c r="RO253">
        <v>0</v>
      </c>
      <c r="RP253">
        <v>0</v>
      </c>
      <c r="RQ253">
        <v>0</v>
      </c>
      <c r="RR253">
        <v>0</v>
      </c>
      <c r="RS253">
        <v>0</v>
      </c>
      <c r="RT253">
        <v>0</v>
      </c>
      <c r="RU253">
        <v>0</v>
      </c>
      <c r="RV253">
        <f t="shared" si="7"/>
        <v>4</v>
      </c>
      <c r="RY253">
        <f t="shared" si="6"/>
        <v>7</v>
      </c>
    </row>
    <row r="254" spans="1:493" x14ac:dyDescent="0.3">
      <c r="A254">
        <v>71238</v>
      </c>
      <c r="B254">
        <v>325</v>
      </c>
      <c r="C254" t="s">
        <v>6793</v>
      </c>
      <c r="D254" t="s">
        <v>6793</v>
      </c>
      <c r="I254" t="s">
        <v>6793</v>
      </c>
      <c r="J254" t="s">
        <v>7515</v>
      </c>
      <c r="K254" t="s">
        <v>7515</v>
      </c>
      <c r="L254" t="s">
        <v>7515</v>
      </c>
      <c r="M254" t="s">
        <v>7515</v>
      </c>
      <c r="N254" t="s">
        <v>7515</v>
      </c>
      <c r="O254" t="s">
        <v>7515</v>
      </c>
      <c r="P254" t="s">
        <v>7515</v>
      </c>
      <c r="Q254" t="s">
        <v>7515</v>
      </c>
      <c r="R254" t="s">
        <v>7515</v>
      </c>
      <c r="S254" t="s">
        <v>7515</v>
      </c>
      <c r="T254" t="s">
        <v>7515</v>
      </c>
      <c r="U254" t="s">
        <v>7515</v>
      </c>
      <c r="V254" t="s">
        <v>7515</v>
      </c>
      <c r="W254" t="s">
        <v>7515</v>
      </c>
      <c r="X254" t="s">
        <v>7515</v>
      </c>
      <c r="Y254" t="s">
        <v>7516</v>
      </c>
      <c r="Z254" t="s">
        <v>7515</v>
      </c>
      <c r="AA254" t="s">
        <v>7515</v>
      </c>
      <c r="AB254" t="s">
        <v>7515</v>
      </c>
      <c r="AC254" t="s">
        <v>7517</v>
      </c>
      <c r="AF254" t="s">
        <v>7547</v>
      </c>
      <c r="AG254" t="s">
        <v>7547</v>
      </c>
      <c r="AH254" t="s">
        <v>6845</v>
      </c>
      <c r="AK254" t="s">
        <v>6993</v>
      </c>
      <c r="AL254" t="s">
        <v>6794</v>
      </c>
      <c r="AM254" t="s">
        <v>6794</v>
      </c>
      <c r="AN254" t="s">
        <v>7680</v>
      </c>
      <c r="AO254">
        <v>0</v>
      </c>
      <c r="AP254">
        <v>20</v>
      </c>
      <c r="AQ254" t="s">
        <v>7568</v>
      </c>
      <c r="AT254" t="s">
        <v>6813</v>
      </c>
      <c r="AU254" t="s">
        <v>7531</v>
      </c>
      <c r="AV254" t="s">
        <v>6991</v>
      </c>
      <c r="AX254" t="s">
        <v>6794</v>
      </c>
      <c r="AY254" t="s">
        <v>6794</v>
      </c>
      <c r="AZ254" t="s">
        <v>6966</v>
      </c>
      <c r="BA254" t="s">
        <v>6794</v>
      </c>
      <c r="BC254" t="s">
        <v>6793</v>
      </c>
      <c r="BD254" t="s">
        <v>6793</v>
      </c>
      <c r="BE254" t="s">
        <v>6793</v>
      </c>
      <c r="BF254" t="s">
        <v>6794</v>
      </c>
      <c r="BG254" t="s">
        <v>6794</v>
      </c>
      <c r="BH254" t="s">
        <v>6794</v>
      </c>
      <c r="BI254" t="s">
        <v>7565</v>
      </c>
      <c r="BJ254" t="s">
        <v>7025</v>
      </c>
      <c r="BK254" t="s">
        <v>6794</v>
      </c>
      <c r="BM254">
        <v>80</v>
      </c>
      <c r="BN254">
        <v>10</v>
      </c>
      <c r="BO254" t="s">
        <v>7533</v>
      </c>
      <c r="BP254" t="s">
        <v>6</v>
      </c>
      <c r="BQ254" t="s">
        <v>7027</v>
      </c>
      <c r="BR254" t="s">
        <v>7569</v>
      </c>
      <c r="BS254" t="s">
        <v>7515</v>
      </c>
      <c r="BT254" t="s">
        <v>7516</v>
      </c>
      <c r="BU254" t="s">
        <v>7515</v>
      </c>
      <c r="BV254" t="s">
        <v>7515</v>
      </c>
      <c r="BW254" t="s">
        <v>7515</v>
      </c>
      <c r="BX254" t="s">
        <v>7515</v>
      </c>
      <c r="BY254" t="s">
        <v>7515</v>
      </c>
      <c r="BZ254" t="s">
        <v>7515</v>
      </c>
      <c r="CA254" t="s">
        <v>7515</v>
      </c>
      <c r="CB254" t="s">
        <v>7515</v>
      </c>
      <c r="CC254" t="s">
        <v>7515</v>
      </c>
      <c r="CD254" t="s">
        <v>7515</v>
      </c>
      <c r="CE254" t="s">
        <v>6794</v>
      </c>
      <c r="CI254" t="s">
        <v>6793</v>
      </c>
      <c r="CJ254" t="s">
        <v>6793</v>
      </c>
      <c r="CK254" t="s">
        <v>6794</v>
      </c>
      <c r="CL254" t="s">
        <v>6794</v>
      </c>
      <c r="CM254" t="s">
        <v>6794</v>
      </c>
      <c r="CN254" t="s">
        <v>6794</v>
      </c>
      <c r="CO254" t="s">
        <v>6794</v>
      </c>
      <c r="CP254" t="s">
        <v>6794</v>
      </c>
      <c r="CQ254" t="s">
        <v>6794</v>
      </c>
      <c r="CR254" t="s">
        <v>7520</v>
      </c>
      <c r="CS254" t="s">
        <v>7521</v>
      </c>
      <c r="CT254" t="s">
        <v>7587</v>
      </c>
      <c r="CU254" t="s">
        <v>6793</v>
      </c>
      <c r="CV254">
        <v>2</v>
      </c>
      <c r="CW254">
        <v>4</v>
      </c>
      <c r="CX254">
        <v>3</v>
      </c>
      <c r="CY254" t="s">
        <v>6793</v>
      </c>
      <c r="CZ254">
        <v>1</v>
      </c>
      <c r="DA254" t="s">
        <v>7680</v>
      </c>
      <c r="DB254">
        <v>2</v>
      </c>
      <c r="DC254">
        <v>2006</v>
      </c>
      <c r="DD254" t="s">
        <v>7557</v>
      </c>
      <c r="DE254" t="s">
        <v>7680</v>
      </c>
      <c r="DF254">
        <v>8</v>
      </c>
      <c r="DG254">
        <v>2006</v>
      </c>
      <c r="EC254">
        <v>1</v>
      </c>
      <c r="ED254" t="s">
        <v>7584</v>
      </c>
      <c r="EL254" t="s">
        <v>6794</v>
      </c>
      <c r="EV254" t="s">
        <v>6794</v>
      </c>
      <c r="PS254" t="s">
        <v>6757</v>
      </c>
      <c r="PT254" t="s">
        <v>7526</v>
      </c>
      <c r="PU254" t="s">
        <v>7526</v>
      </c>
      <c r="PV254" t="s">
        <v>7527</v>
      </c>
      <c r="PW254" t="s">
        <v>7515</v>
      </c>
      <c r="PX254" t="s">
        <v>7515</v>
      </c>
      <c r="PY254" t="s">
        <v>7515</v>
      </c>
      <c r="PZ254" t="s">
        <v>7516</v>
      </c>
      <c r="QA254" t="s">
        <v>7515</v>
      </c>
      <c r="QB254" t="s">
        <v>7515</v>
      </c>
      <c r="QC254" t="s">
        <v>7515</v>
      </c>
      <c r="QD254" t="s">
        <v>7528</v>
      </c>
      <c r="QE254" t="s">
        <v>7529</v>
      </c>
      <c r="QF254" t="s">
        <v>7528</v>
      </c>
      <c r="QG254" t="s">
        <v>7681</v>
      </c>
      <c r="QH254">
        <v>2008</v>
      </c>
      <c r="QI254">
        <v>7</v>
      </c>
      <c r="QJ254">
        <v>1</v>
      </c>
      <c r="QK254" s="329">
        <v>39660</v>
      </c>
      <c r="QL254">
        <v>0</v>
      </c>
      <c r="QM254">
        <v>1</v>
      </c>
      <c r="QN254" t="s">
        <v>194</v>
      </c>
      <c r="QO254">
        <v>0</v>
      </c>
      <c r="QP254">
        <v>88</v>
      </c>
      <c r="RV254">
        <f t="shared" si="7"/>
        <v>2</v>
      </c>
      <c r="RY254">
        <f t="shared" si="6"/>
        <v>12</v>
      </c>
    </row>
    <row r="255" spans="1:493" x14ac:dyDescent="0.3">
      <c r="A255">
        <v>71239</v>
      </c>
      <c r="B255">
        <v>326</v>
      </c>
      <c r="C255" t="s">
        <v>6793</v>
      </c>
      <c r="D255" t="s">
        <v>6793</v>
      </c>
      <c r="I255" t="s">
        <v>6793</v>
      </c>
      <c r="J255" t="s">
        <v>7515</v>
      </c>
      <c r="K255" t="s">
        <v>7516</v>
      </c>
      <c r="L255" t="s">
        <v>7515</v>
      </c>
      <c r="M255" t="s">
        <v>7515</v>
      </c>
      <c r="N255" t="s">
        <v>7515</v>
      </c>
      <c r="O255" t="s">
        <v>7515</v>
      </c>
      <c r="P255" t="s">
        <v>7515</v>
      </c>
      <c r="Q255" t="s">
        <v>7515</v>
      </c>
      <c r="R255" t="s">
        <v>7515</v>
      </c>
      <c r="S255" t="s">
        <v>7515</v>
      </c>
      <c r="T255" t="s">
        <v>7515</v>
      </c>
      <c r="U255" t="s">
        <v>7515</v>
      </c>
      <c r="V255" t="s">
        <v>7515</v>
      </c>
      <c r="W255" t="s">
        <v>7515</v>
      </c>
      <c r="X255" t="s">
        <v>7515</v>
      </c>
      <c r="Y255" t="s">
        <v>7515</v>
      </c>
      <c r="Z255" t="s">
        <v>7515</v>
      </c>
      <c r="AA255" t="s">
        <v>7515</v>
      </c>
      <c r="AB255" t="s">
        <v>7515</v>
      </c>
      <c r="AC255" t="s">
        <v>6796</v>
      </c>
      <c r="AK255" t="s">
        <v>6985</v>
      </c>
      <c r="AL255" t="s">
        <v>6794</v>
      </c>
      <c r="AM255" t="s">
        <v>6794</v>
      </c>
      <c r="AN255" t="s">
        <v>7680</v>
      </c>
      <c r="AO255">
        <v>0</v>
      </c>
      <c r="AP255">
        <v>28</v>
      </c>
      <c r="AQ255" t="s">
        <v>6988</v>
      </c>
      <c r="AR255" t="s">
        <v>6793</v>
      </c>
      <c r="AS255" t="s">
        <v>6794</v>
      </c>
      <c r="AT255" t="s">
        <v>6813</v>
      </c>
      <c r="AU255" t="s">
        <v>7531</v>
      </c>
      <c r="AV255" t="s">
        <v>7553</v>
      </c>
      <c r="AX255" t="s">
        <v>6794</v>
      </c>
      <c r="AY255" t="s">
        <v>6794</v>
      </c>
      <c r="AZ255" t="s">
        <v>6794</v>
      </c>
      <c r="BA255" t="s">
        <v>6794</v>
      </c>
      <c r="BB255" t="s">
        <v>6793</v>
      </c>
      <c r="BC255" t="s">
        <v>6794</v>
      </c>
      <c r="BD255" t="s">
        <v>6794</v>
      </c>
      <c r="BE255" t="s">
        <v>6793</v>
      </c>
      <c r="BF255" t="s">
        <v>6794</v>
      </c>
      <c r="BG255" t="s">
        <v>6794</v>
      </c>
      <c r="BH255" t="s">
        <v>6794</v>
      </c>
      <c r="BI255" t="s">
        <v>7028</v>
      </c>
      <c r="BJ255" t="s">
        <v>7026</v>
      </c>
      <c r="BK255" t="s">
        <v>6794</v>
      </c>
      <c r="BM255">
        <v>0</v>
      </c>
      <c r="BN255">
        <v>25</v>
      </c>
      <c r="BO255" t="s">
        <v>7533</v>
      </c>
      <c r="BP255" t="s">
        <v>7534</v>
      </c>
      <c r="BQ255" t="s">
        <v>7559</v>
      </c>
      <c r="BR255" t="s">
        <v>7543</v>
      </c>
      <c r="BS255" t="s">
        <v>7515</v>
      </c>
      <c r="BT255" t="s">
        <v>7515</v>
      </c>
      <c r="BU255" t="s">
        <v>7515</v>
      </c>
      <c r="BV255" t="s">
        <v>7516</v>
      </c>
      <c r="BW255" t="s">
        <v>7515</v>
      </c>
      <c r="BX255" t="s">
        <v>7515</v>
      </c>
      <c r="BY255" t="s">
        <v>7515</v>
      </c>
      <c r="BZ255" t="s">
        <v>7515</v>
      </c>
      <c r="CA255" t="s">
        <v>7515</v>
      </c>
      <c r="CB255" t="s">
        <v>7515</v>
      </c>
      <c r="CC255" t="s">
        <v>7515</v>
      </c>
      <c r="CD255" t="s">
        <v>7515</v>
      </c>
      <c r="CE255" t="s">
        <v>6794</v>
      </c>
      <c r="CI255" t="s">
        <v>6793</v>
      </c>
      <c r="CJ255" t="s">
        <v>6793</v>
      </c>
      <c r="CK255" t="s">
        <v>6794</v>
      </c>
      <c r="CL255" t="s">
        <v>6793</v>
      </c>
      <c r="CM255" t="s">
        <v>6794</v>
      </c>
      <c r="CN255" t="s">
        <v>6794</v>
      </c>
      <c r="CO255" t="s">
        <v>6794</v>
      </c>
      <c r="CP255" t="s">
        <v>6793</v>
      </c>
      <c r="CQ255" t="s">
        <v>6966</v>
      </c>
      <c r="CR255" t="s">
        <v>7520</v>
      </c>
      <c r="CS255" t="s">
        <v>7521</v>
      </c>
      <c r="CT255" t="s">
        <v>7522</v>
      </c>
      <c r="CU255" t="s">
        <v>6793</v>
      </c>
      <c r="CV255">
        <v>2</v>
      </c>
      <c r="CW255">
        <v>4</v>
      </c>
      <c r="CX255">
        <v>3</v>
      </c>
      <c r="CY255" t="s">
        <v>6794</v>
      </c>
      <c r="EC255">
        <v>2</v>
      </c>
      <c r="EE255">
        <v>0</v>
      </c>
      <c r="EF255">
        <v>0</v>
      </c>
      <c r="EG255">
        <v>0</v>
      </c>
      <c r="EH255">
        <v>0</v>
      </c>
      <c r="EI255">
        <v>1</v>
      </c>
      <c r="EJ255">
        <v>0</v>
      </c>
      <c r="EK255">
        <v>1</v>
      </c>
      <c r="EL255" t="s">
        <v>6794</v>
      </c>
      <c r="EV255" t="s">
        <v>6793</v>
      </c>
      <c r="KK255" t="s">
        <v>7524</v>
      </c>
      <c r="KL255" t="s">
        <v>6</v>
      </c>
      <c r="KO255" t="s">
        <v>7578</v>
      </c>
      <c r="KR255" t="s">
        <v>6794</v>
      </c>
      <c r="KS255" t="s">
        <v>6793</v>
      </c>
      <c r="PS255" t="s">
        <v>7526</v>
      </c>
      <c r="PT255" t="s">
        <v>7526</v>
      </c>
      <c r="PU255" t="s">
        <v>7526</v>
      </c>
      <c r="PV255" t="s">
        <v>7527</v>
      </c>
      <c r="PW255" t="s">
        <v>7515</v>
      </c>
      <c r="PX255" t="s">
        <v>7515</v>
      </c>
      <c r="PY255" t="s">
        <v>7515</v>
      </c>
      <c r="PZ255" t="s">
        <v>7515</v>
      </c>
      <c r="QA255" t="s">
        <v>7515</v>
      </c>
      <c r="QB255" t="s">
        <v>7515</v>
      </c>
      <c r="QC255" t="s">
        <v>7516</v>
      </c>
      <c r="QD255" t="s">
        <v>7528</v>
      </c>
      <c r="QE255" t="s">
        <v>7529</v>
      </c>
      <c r="QF255" t="s">
        <v>7528</v>
      </c>
      <c r="QG255" t="s">
        <v>7681</v>
      </c>
      <c r="QH255">
        <v>2008</v>
      </c>
      <c r="QI255">
        <v>10</v>
      </c>
      <c r="QJ255">
        <v>1</v>
      </c>
      <c r="QK255" s="329">
        <v>39737</v>
      </c>
      <c r="QL255">
        <v>1</v>
      </c>
      <c r="QM255">
        <v>0</v>
      </c>
      <c r="QN255" t="s">
        <v>194</v>
      </c>
      <c r="QO255">
        <v>0</v>
      </c>
      <c r="QP255">
        <v>88</v>
      </c>
      <c r="QQ255">
        <v>0</v>
      </c>
      <c r="QR255">
        <v>0</v>
      </c>
      <c r="QS255">
        <v>0</v>
      </c>
      <c r="QT255">
        <v>0</v>
      </c>
      <c r="QU255">
        <v>0</v>
      </c>
      <c r="QV255">
        <v>0</v>
      </c>
      <c r="QW255">
        <v>0</v>
      </c>
      <c r="QX255">
        <v>0</v>
      </c>
      <c r="QY255">
        <v>0</v>
      </c>
      <c r="QZ255">
        <v>0</v>
      </c>
      <c r="RA255">
        <v>0</v>
      </c>
      <c r="RB255">
        <v>0</v>
      </c>
      <c r="RC255">
        <v>0</v>
      </c>
      <c r="RD255">
        <v>0</v>
      </c>
      <c r="RE255">
        <v>0</v>
      </c>
      <c r="RF255">
        <v>0</v>
      </c>
      <c r="RG255">
        <v>0</v>
      </c>
      <c r="RH255">
        <v>0</v>
      </c>
      <c r="RI255">
        <v>1</v>
      </c>
      <c r="RJ255">
        <v>0</v>
      </c>
      <c r="RK255">
        <v>0</v>
      </c>
      <c r="RL255">
        <v>0</v>
      </c>
      <c r="RM255">
        <v>0</v>
      </c>
      <c r="RN255">
        <v>0</v>
      </c>
      <c r="RO255">
        <v>0</v>
      </c>
      <c r="RP255">
        <v>0</v>
      </c>
      <c r="RQ255">
        <v>0</v>
      </c>
      <c r="RR255">
        <v>0</v>
      </c>
      <c r="RS255">
        <v>0</v>
      </c>
      <c r="RT255">
        <v>0</v>
      </c>
      <c r="RU255">
        <v>0</v>
      </c>
      <c r="RV255">
        <f t="shared" si="7"/>
        <v>2</v>
      </c>
      <c r="RY255">
        <f t="shared" si="6"/>
        <v>2</v>
      </c>
    </row>
    <row r="256" spans="1:493" x14ac:dyDescent="0.3">
      <c r="A256">
        <v>71240</v>
      </c>
      <c r="B256">
        <v>327</v>
      </c>
      <c r="C256" t="s">
        <v>6793</v>
      </c>
      <c r="D256" t="s">
        <v>6793</v>
      </c>
      <c r="I256" t="s">
        <v>6793</v>
      </c>
      <c r="J256" t="s">
        <v>7515</v>
      </c>
      <c r="K256" t="s">
        <v>7515</v>
      </c>
      <c r="L256" t="s">
        <v>7515</v>
      </c>
      <c r="M256" t="s">
        <v>7515</v>
      </c>
      <c r="N256" t="s">
        <v>7515</v>
      </c>
      <c r="O256" t="s">
        <v>7515</v>
      </c>
      <c r="P256" t="s">
        <v>7515</v>
      </c>
      <c r="Q256" t="s">
        <v>7516</v>
      </c>
      <c r="R256" t="s">
        <v>7515</v>
      </c>
      <c r="S256" t="s">
        <v>7515</v>
      </c>
      <c r="T256" t="s">
        <v>7515</v>
      </c>
      <c r="U256" t="s">
        <v>7515</v>
      </c>
      <c r="V256" t="s">
        <v>7515</v>
      </c>
      <c r="W256" t="s">
        <v>7515</v>
      </c>
      <c r="X256" t="s">
        <v>7515</v>
      </c>
      <c r="Y256" t="s">
        <v>7515</v>
      </c>
      <c r="Z256" t="s">
        <v>7515</v>
      </c>
      <c r="AA256" t="s">
        <v>7515</v>
      </c>
      <c r="AB256" t="s">
        <v>7515</v>
      </c>
      <c r="AC256" t="s">
        <v>6796</v>
      </c>
      <c r="AK256" t="s">
        <v>6985</v>
      </c>
      <c r="AL256" t="s">
        <v>6793</v>
      </c>
      <c r="AM256" t="s">
        <v>6794</v>
      </c>
      <c r="AN256" t="s">
        <v>7680</v>
      </c>
      <c r="AO256">
        <v>0</v>
      </c>
      <c r="AP256">
        <v>17</v>
      </c>
      <c r="AQ256" t="s">
        <v>6988</v>
      </c>
      <c r="AR256" t="s">
        <v>6793</v>
      </c>
      <c r="AS256" t="s">
        <v>6793</v>
      </c>
      <c r="AT256" t="s">
        <v>6813</v>
      </c>
      <c r="AU256" t="s">
        <v>7562</v>
      </c>
      <c r="AV256" t="s">
        <v>7553</v>
      </c>
      <c r="AX256" t="s">
        <v>6794</v>
      </c>
      <c r="AY256" t="s">
        <v>6794</v>
      </c>
      <c r="AZ256" t="s">
        <v>6794</v>
      </c>
      <c r="BA256" t="s">
        <v>6794</v>
      </c>
      <c r="BB256" t="s">
        <v>6793</v>
      </c>
      <c r="BC256" t="s">
        <v>6794</v>
      </c>
      <c r="BD256" t="s">
        <v>6794</v>
      </c>
      <c r="BE256" t="s">
        <v>6793</v>
      </c>
      <c r="BF256" t="s">
        <v>6794</v>
      </c>
      <c r="BG256" t="s">
        <v>6794</v>
      </c>
      <c r="BH256" t="s">
        <v>6794</v>
      </c>
      <c r="BI256" t="s">
        <v>7028</v>
      </c>
      <c r="BJ256" t="s">
        <v>7686</v>
      </c>
      <c r="BK256" t="s">
        <v>6794</v>
      </c>
      <c r="BM256">
        <v>50</v>
      </c>
      <c r="BN256" t="s">
        <v>7532</v>
      </c>
      <c r="BO256" t="s">
        <v>7519</v>
      </c>
      <c r="BP256" t="s">
        <v>6</v>
      </c>
      <c r="BQ256" t="s">
        <v>7028</v>
      </c>
      <c r="BR256" t="s">
        <v>7543</v>
      </c>
      <c r="BS256" t="s">
        <v>7516</v>
      </c>
      <c r="BT256" t="s">
        <v>7515</v>
      </c>
      <c r="BU256" t="s">
        <v>7515</v>
      </c>
      <c r="BV256" t="s">
        <v>7515</v>
      </c>
      <c r="BW256" t="s">
        <v>7515</v>
      </c>
      <c r="BX256" t="s">
        <v>7515</v>
      </c>
      <c r="BY256" t="s">
        <v>7515</v>
      </c>
      <c r="BZ256" t="s">
        <v>7515</v>
      </c>
      <c r="CA256" t="s">
        <v>7515</v>
      </c>
      <c r="CB256" t="s">
        <v>7515</v>
      </c>
      <c r="CC256" t="s">
        <v>7515</v>
      </c>
      <c r="CD256" t="s">
        <v>7515</v>
      </c>
      <c r="CE256" t="s">
        <v>6794</v>
      </c>
      <c r="CI256" t="s">
        <v>6793</v>
      </c>
      <c r="CJ256" t="s">
        <v>6793</v>
      </c>
      <c r="CK256" t="s">
        <v>6794</v>
      </c>
      <c r="CL256" t="s">
        <v>6793</v>
      </c>
      <c r="CM256" t="s">
        <v>6794</v>
      </c>
      <c r="CN256" t="s">
        <v>6793</v>
      </c>
      <c r="CO256" t="s">
        <v>6794</v>
      </c>
      <c r="CP256" t="s">
        <v>6793</v>
      </c>
      <c r="CQ256" t="s">
        <v>6794</v>
      </c>
      <c r="CR256" t="s">
        <v>7520</v>
      </c>
      <c r="CS256" t="s">
        <v>7521</v>
      </c>
      <c r="CT256" t="s">
        <v>7522</v>
      </c>
      <c r="CU256" t="s">
        <v>6793</v>
      </c>
      <c r="CV256">
        <v>2</v>
      </c>
      <c r="CW256">
        <v>4</v>
      </c>
      <c r="CX256">
        <v>4</v>
      </c>
      <c r="CY256" t="s">
        <v>6794</v>
      </c>
      <c r="EC256">
        <v>2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2</v>
      </c>
      <c r="EK256">
        <v>0</v>
      </c>
      <c r="EL256" t="s">
        <v>6794</v>
      </c>
      <c r="EV256" t="s">
        <v>6794</v>
      </c>
      <c r="PS256" t="s">
        <v>6757</v>
      </c>
      <c r="PT256" t="s">
        <v>7526</v>
      </c>
      <c r="PU256" t="s">
        <v>7526</v>
      </c>
      <c r="PV256" t="s">
        <v>7526</v>
      </c>
      <c r="PW256" t="s">
        <v>7515</v>
      </c>
      <c r="PX256" t="s">
        <v>7515</v>
      </c>
      <c r="PY256" t="s">
        <v>7515</v>
      </c>
      <c r="PZ256" t="s">
        <v>7515</v>
      </c>
      <c r="QA256" t="s">
        <v>7515</v>
      </c>
      <c r="QB256" t="s">
        <v>7515</v>
      </c>
      <c r="QC256" t="s">
        <v>7516</v>
      </c>
      <c r="QD256" t="s">
        <v>7528</v>
      </c>
      <c r="QE256" t="s">
        <v>7529</v>
      </c>
      <c r="QF256" t="s">
        <v>7528</v>
      </c>
      <c r="QG256" t="s">
        <v>7681</v>
      </c>
      <c r="QH256">
        <v>2008</v>
      </c>
      <c r="QI256">
        <v>11</v>
      </c>
      <c r="QJ256">
        <v>1</v>
      </c>
      <c r="QK256" s="329">
        <v>39777</v>
      </c>
      <c r="QL256">
        <v>1</v>
      </c>
      <c r="QM256">
        <v>0</v>
      </c>
      <c r="QN256" t="s">
        <v>194</v>
      </c>
      <c r="QO256">
        <v>0</v>
      </c>
      <c r="QP256">
        <v>88</v>
      </c>
      <c r="RV256">
        <f t="shared" si="7"/>
        <v>3</v>
      </c>
      <c r="RY256">
        <f t="shared" si="6"/>
        <v>2</v>
      </c>
    </row>
    <row r="257" spans="1:493" x14ac:dyDescent="0.3">
      <c r="A257">
        <v>71241</v>
      </c>
      <c r="B257">
        <v>329</v>
      </c>
      <c r="C257" t="s">
        <v>6793</v>
      </c>
      <c r="D257" t="s">
        <v>6793</v>
      </c>
      <c r="I257" t="s">
        <v>6793</v>
      </c>
      <c r="J257" t="s">
        <v>7516</v>
      </c>
      <c r="K257" t="s">
        <v>7515</v>
      </c>
      <c r="L257" t="s">
        <v>7515</v>
      </c>
      <c r="M257" t="s">
        <v>7515</v>
      </c>
      <c r="N257" t="s">
        <v>7515</v>
      </c>
      <c r="O257" t="s">
        <v>7515</v>
      </c>
      <c r="P257" t="s">
        <v>7515</v>
      </c>
      <c r="Q257" t="s">
        <v>7515</v>
      </c>
      <c r="R257" t="s">
        <v>7515</v>
      </c>
      <c r="S257" t="s">
        <v>7515</v>
      </c>
      <c r="T257" t="s">
        <v>7515</v>
      </c>
      <c r="U257" t="s">
        <v>7515</v>
      </c>
      <c r="V257" t="s">
        <v>7515</v>
      </c>
      <c r="W257" t="s">
        <v>7515</v>
      </c>
      <c r="X257" t="s">
        <v>7515</v>
      </c>
      <c r="Y257" t="s">
        <v>7515</v>
      </c>
      <c r="Z257" t="s">
        <v>7515</v>
      </c>
      <c r="AA257" t="s">
        <v>7515</v>
      </c>
      <c r="AB257" t="s">
        <v>7515</v>
      </c>
      <c r="AC257" t="s">
        <v>6796</v>
      </c>
      <c r="AK257" t="s">
        <v>6985</v>
      </c>
      <c r="AL257" t="s">
        <v>6793</v>
      </c>
      <c r="AM257" t="s">
        <v>6794</v>
      </c>
      <c r="AN257" t="s">
        <v>7680</v>
      </c>
      <c r="AO257">
        <v>0</v>
      </c>
      <c r="AP257">
        <v>10</v>
      </c>
      <c r="AQ257" t="s">
        <v>6988</v>
      </c>
      <c r="AR257" t="s">
        <v>6793</v>
      </c>
      <c r="AS257" t="s">
        <v>6793</v>
      </c>
      <c r="AT257" t="s">
        <v>6813</v>
      </c>
      <c r="AU257" t="s">
        <v>7531</v>
      </c>
      <c r="AV257" t="s">
        <v>6991</v>
      </c>
      <c r="AX257" t="s">
        <v>6794</v>
      </c>
      <c r="AY257" t="s">
        <v>6794</v>
      </c>
      <c r="AZ257" t="s">
        <v>6794</v>
      </c>
      <c r="BA257" t="s">
        <v>6794</v>
      </c>
      <c r="BB257" t="s">
        <v>6793</v>
      </c>
      <c r="BC257" t="s">
        <v>6794</v>
      </c>
      <c r="BD257" t="s">
        <v>6794</v>
      </c>
      <c r="BE257" t="s">
        <v>6794</v>
      </c>
      <c r="BF257" t="s">
        <v>6794</v>
      </c>
      <c r="BG257" t="s">
        <v>6794</v>
      </c>
      <c r="BH257" t="s">
        <v>6793</v>
      </c>
      <c r="BI257" t="s">
        <v>7625</v>
      </c>
      <c r="BJ257" t="s">
        <v>7028</v>
      </c>
      <c r="BK257" t="s">
        <v>6794</v>
      </c>
      <c r="BM257" t="s">
        <v>7547</v>
      </c>
      <c r="BN257" t="s">
        <v>7532</v>
      </c>
      <c r="BO257" t="s">
        <v>6</v>
      </c>
      <c r="BP257" t="s">
        <v>6</v>
      </c>
      <c r="BQ257" t="s">
        <v>7559</v>
      </c>
      <c r="BR257" t="s">
        <v>7543</v>
      </c>
      <c r="BS257" t="s">
        <v>7516</v>
      </c>
      <c r="BT257" t="s">
        <v>7515</v>
      </c>
      <c r="BU257" t="s">
        <v>7515</v>
      </c>
      <c r="BV257" t="s">
        <v>7515</v>
      </c>
      <c r="BW257" t="s">
        <v>7515</v>
      </c>
      <c r="BX257" t="s">
        <v>7515</v>
      </c>
      <c r="BY257" t="s">
        <v>7515</v>
      </c>
      <c r="BZ257" t="s">
        <v>7515</v>
      </c>
      <c r="CA257" t="s">
        <v>7515</v>
      </c>
      <c r="CB257" t="s">
        <v>7515</v>
      </c>
      <c r="CC257" t="s">
        <v>7515</v>
      </c>
      <c r="CD257" t="s">
        <v>7515</v>
      </c>
      <c r="CE257" t="s">
        <v>6794</v>
      </c>
      <c r="CI257" t="s">
        <v>6794</v>
      </c>
      <c r="CJ257" t="s">
        <v>6793</v>
      </c>
      <c r="CK257" t="s">
        <v>6794</v>
      </c>
      <c r="CL257" t="s">
        <v>6794</v>
      </c>
      <c r="CM257" t="s">
        <v>6794</v>
      </c>
      <c r="CN257" t="s">
        <v>6793</v>
      </c>
      <c r="CO257" t="s">
        <v>6794</v>
      </c>
      <c r="CP257" t="s">
        <v>6793</v>
      </c>
      <c r="CQ257" t="s">
        <v>6794</v>
      </c>
      <c r="CR257" t="s">
        <v>7520</v>
      </c>
      <c r="CS257" t="s">
        <v>7521</v>
      </c>
      <c r="CT257" t="s">
        <v>7587</v>
      </c>
      <c r="CU257" t="s">
        <v>6793</v>
      </c>
      <c r="CV257">
        <v>2</v>
      </c>
      <c r="CW257">
        <v>4</v>
      </c>
      <c r="CX257">
        <v>3</v>
      </c>
      <c r="CY257" t="s">
        <v>6794</v>
      </c>
      <c r="EC257">
        <v>4</v>
      </c>
      <c r="EE257">
        <v>0</v>
      </c>
      <c r="EF257">
        <v>1</v>
      </c>
      <c r="EG257">
        <v>1</v>
      </c>
      <c r="EH257">
        <v>1</v>
      </c>
      <c r="EI257">
        <v>0</v>
      </c>
      <c r="EJ257">
        <v>1</v>
      </c>
      <c r="EK257">
        <v>0</v>
      </c>
      <c r="EL257" t="s">
        <v>6794</v>
      </c>
      <c r="EV257" t="s">
        <v>6793</v>
      </c>
      <c r="FX257" t="s">
        <v>7524</v>
      </c>
      <c r="FY257" t="s">
        <v>7680</v>
      </c>
      <c r="FZ257">
        <v>2</v>
      </c>
      <c r="GA257">
        <v>2008</v>
      </c>
      <c r="GC257" t="s">
        <v>7526</v>
      </c>
      <c r="GD257" t="s">
        <v>7526</v>
      </c>
      <c r="GE257" t="s">
        <v>6794</v>
      </c>
      <c r="GF257" t="s">
        <v>6793</v>
      </c>
      <c r="LC257" t="s">
        <v>7524</v>
      </c>
      <c r="LD257" t="s">
        <v>7680</v>
      </c>
      <c r="LE257">
        <v>3</v>
      </c>
      <c r="LF257">
        <v>2008</v>
      </c>
      <c r="LH257" t="s">
        <v>7526</v>
      </c>
      <c r="LI257" t="s">
        <v>7526</v>
      </c>
      <c r="LJ257" t="s">
        <v>6794</v>
      </c>
      <c r="LK257" t="s">
        <v>6794</v>
      </c>
      <c r="PG257">
        <v>7</v>
      </c>
      <c r="PH257" t="s">
        <v>7515</v>
      </c>
      <c r="PI257" t="s">
        <v>7515</v>
      </c>
      <c r="PJ257" t="s">
        <v>7515</v>
      </c>
      <c r="PK257" t="s">
        <v>7515</v>
      </c>
      <c r="PL257" t="s">
        <v>7515</v>
      </c>
      <c r="PM257" t="s">
        <v>7515</v>
      </c>
      <c r="PN257" t="s">
        <v>7516</v>
      </c>
      <c r="PO257" t="s">
        <v>7515</v>
      </c>
      <c r="PP257" t="s">
        <v>7515</v>
      </c>
      <c r="PQ257" t="s">
        <v>7515</v>
      </c>
      <c r="PR257" t="s">
        <v>7515</v>
      </c>
      <c r="PT257" t="s">
        <v>7526</v>
      </c>
      <c r="PU257" t="s">
        <v>7526</v>
      </c>
      <c r="PW257" t="s">
        <v>7515</v>
      </c>
      <c r="PX257" t="s">
        <v>7515</v>
      </c>
      <c r="PY257" t="s">
        <v>7515</v>
      </c>
      <c r="PZ257" t="s">
        <v>7515</v>
      </c>
      <c r="QA257" t="s">
        <v>7515</v>
      </c>
      <c r="QB257" t="s">
        <v>7515</v>
      </c>
      <c r="QC257" t="s">
        <v>7516</v>
      </c>
      <c r="QD257" t="s">
        <v>7528</v>
      </c>
      <c r="QE257" t="s">
        <v>7539</v>
      </c>
      <c r="QF257" t="s">
        <v>7528</v>
      </c>
      <c r="QG257" t="s">
        <v>7681</v>
      </c>
      <c r="QH257">
        <v>2008</v>
      </c>
      <c r="QI257">
        <v>1</v>
      </c>
      <c r="QJ257">
        <v>1</v>
      </c>
      <c r="QK257" s="329">
        <v>39478</v>
      </c>
      <c r="QL257">
        <v>1</v>
      </c>
      <c r="QM257">
        <v>0</v>
      </c>
      <c r="QN257" t="s">
        <v>194</v>
      </c>
      <c r="QO257">
        <v>0</v>
      </c>
      <c r="QP257">
        <v>78</v>
      </c>
      <c r="QQ257">
        <v>1</v>
      </c>
      <c r="QR257">
        <v>0</v>
      </c>
      <c r="QS257">
        <v>0</v>
      </c>
      <c r="QT257">
        <v>0</v>
      </c>
      <c r="QU257">
        <v>0</v>
      </c>
      <c r="QV257">
        <v>1</v>
      </c>
      <c r="QW257">
        <v>0</v>
      </c>
      <c r="QX257">
        <v>0</v>
      </c>
      <c r="QY257">
        <v>0</v>
      </c>
      <c r="QZ257">
        <v>0</v>
      </c>
      <c r="RA257">
        <v>0</v>
      </c>
      <c r="RB257">
        <v>0</v>
      </c>
      <c r="RC257">
        <v>0</v>
      </c>
      <c r="RD257">
        <v>0</v>
      </c>
      <c r="RE257">
        <v>0</v>
      </c>
      <c r="RF257">
        <v>0</v>
      </c>
      <c r="RG257">
        <v>0</v>
      </c>
      <c r="RH257">
        <v>0</v>
      </c>
      <c r="RI257">
        <v>0</v>
      </c>
      <c r="RJ257">
        <v>0</v>
      </c>
      <c r="RK257">
        <v>1</v>
      </c>
      <c r="RL257">
        <v>0</v>
      </c>
      <c r="RM257">
        <v>0</v>
      </c>
      <c r="RN257">
        <v>0</v>
      </c>
      <c r="RO257">
        <v>0</v>
      </c>
      <c r="RP257">
        <v>0</v>
      </c>
      <c r="RQ257">
        <v>0</v>
      </c>
      <c r="RR257">
        <v>0</v>
      </c>
      <c r="RS257">
        <v>0</v>
      </c>
      <c r="RT257">
        <v>0</v>
      </c>
      <c r="RU257">
        <v>0</v>
      </c>
      <c r="RV257">
        <f t="shared" si="7"/>
        <v>4</v>
      </c>
      <c r="RY257">
        <f t="shared" si="6"/>
        <v>8</v>
      </c>
    </row>
    <row r="258" spans="1:493" x14ac:dyDescent="0.3">
      <c r="A258">
        <v>71242</v>
      </c>
      <c r="B258">
        <v>331</v>
      </c>
      <c r="C258" t="s">
        <v>6793</v>
      </c>
      <c r="D258" t="s">
        <v>6793</v>
      </c>
      <c r="I258" t="s">
        <v>6793</v>
      </c>
      <c r="J258" t="s">
        <v>7515</v>
      </c>
      <c r="K258" t="s">
        <v>7515</v>
      </c>
      <c r="L258" t="s">
        <v>7515</v>
      </c>
      <c r="M258" t="s">
        <v>7515</v>
      </c>
      <c r="N258" t="s">
        <v>7515</v>
      </c>
      <c r="O258" t="s">
        <v>7515</v>
      </c>
      <c r="P258" t="s">
        <v>7515</v>
      </c>
      <c r="Q258" t="s">
        <v>7515</v>
      </c>
      <c r="R258" t="s">
        <v>7515</v>
      </c>
      <c r="S258" t="s">
        <v>7515</v>
      </c>
      <c r="T258" t="s">
        <v>7515</v>
      </c>
      <c r="U258" t="s">
        <v>7515</v>
      </c>
      <c r="V258" t="s">
        <v>7515</v>
      </c>
      <c r="W258" t="s">
        <v>7515</v>
      </c>
      <c r="X258" t="s">
        <v>7515</v>
      </c>
      <c r="Y258" t="s">
        <v>7516</v>
      </c>
      <c r="Z258" t="s">
        <v>7515</v>
      </c>
      <c r="AA258" t="s">
        <v>7515</v>
      </c>
      <c r="AB258" t="s">
        <v>7515</v>
      </c>
      <c r="AC258" t="s">
        <v>6796</v>
      </c>
      <c r="AK258" t="s">
        <v>6985</v>
      </c>
      <c r="AL258" t="s">
        <v>6793</v>
      </c>
      <c r="AM258" t="s">
        <v>6793</v>
      </c>
      <c r="AN258" t="s">
        <v>7680</v>
      </c>
      <c r="AO258">
        <v>0</v>
      </c>
      <c r="AP258">
        <v>10</v>
      </c>
      <c r="AQ258" t="s">
        <v>6992</v>
      </c>
      <c r="AR258" t="s">
        <v>6794</v>
      </c>
      <c r="AS258" t="s">
        <v>6793</v>
      </c>
      <c r="AT258" t="s">
        <v>6813</v>
      </c>
      <c r="AU258" t="s">
        <v>7531</v>
      </c>
      <c r="AV258" t="s">
        <v>7518</v>
      </c>
      <c r="AX258" t="s">
        <v>6794</v>
      </c>
      <c r="AY258" t="s">
        <v>6793</v>
      </c>
      <c r="AZ258" t="s">
        <v>6793</v>
      </c>
      <c r="BA258" t="s">
        <v>6793</v>
      </c>
      <c r="BB258" t="s">
        <v>6793</v>
      </c>
      <c r="BC258" t="s">
        <v>6794</v>
      </c>
      <c r="BD258" t="s">
        <v>6794</v>
      </c>
      <c r="BE258" t="s">
        <v>6793</v>
      </c>
      <c r="BF258" t="s">
        <v>6794</v>
      </c>
      <c r="BG258" t="s">
        <v>6794</v>
      </c>
      <c r="BH258" t="s">
        <v>6794</v>
      </c>
      <c r="BI258" t="s">
        <v>7021</v>
      </c>
      <c r="BJ258" t="s">
        <v>7024</v>
      </c>
      <c r="BK258" t="s">
        <v>6794</v>
      </c>
      <c r="BM258">
        <v>100</v>
      </c>
      <c r="BN258" t="s">
        <v>6</v>
      </c>
      <c r="BO258" t="s">
        <v>7519</v>
      </c>
      <c r="BP258" t="s">
        <v>7601</v>
      </c>
      <c r="BQ258" t="s">
        <v>7559</v>
      </c>
      <c r="BR258" t="s">
        <v>7543</v>
      </c>
      <c r="BS258" t="s">
        <v>7516</v>
      </c>
      <c r="BT258" t="s">
        <v>7515</v>
      </c>
      <c r="BU258" t="s">
        <v>7515</v>
      </c>
      <c r="BV258" t="s">
        <v>7515</v>
      </c>
      <c r="BW258" t="s">
        <v>7515</v>
      </c>
      <c r="BX258" t="s">
        <v>7515</v>
      </c>
      <c r="BY258" t="s">
        <v>7515</v>
      </c>
      <c r="BZ258" t="s">
        <v>7515</v>
      </c>
      <c r="CA258" t="s">
        <v>7515</v>
      </c>
      <c r="CB258" t="s">
        <v>7515</v>
      </c>
      <c r="CC258" t="s">
        <v>7515</v>
      </c>
      <c r="CD258" t="s">
        <v>7515</v>
      </c>
      <c r="CE258" t="s">
        <v>6794</v>
      </c>
      <c r="CF258" t="s">
        <v>7563</v>
      </c>
      <c r="CG258">
        <v>50</v>
      </c>
      <c r="CH258" t="s">
        <v>7566</v>
      </c>
      <c r="CI258" t="s">
        <v>6793</v>
      </c>
      <c r="CJ258" t="s">
        <v>6793</v>
      </c>
      <c r="CK258" t="s">
        <v>6794</v>
      </c>
      <c r="CL258" t="s">
        <v>6793</v>
      </c>
      <c r="CM258" t="s">
        <v>6793</v>
      </c>
      <c r="CN258" t="s">
        <v>6794</v>
      </c>
      <c r="CO258" t="s">
        <v>6794</v>
      </c>
      <c r="CP258" t="s">
        <v>6793</v>
      </c>
      <c r="CQ258" t="s">
        <v>6793</v>
      </c>
      <c r="CR258" t="s">
        <v>7545</v>
      </c>
      <c r="CS258" t="s">
        <v>7555</v>
      </c>
      <c r="CT258" t="s">
        <v>7536</v>
      </c>
      <c r="CU258" t="s">
        <v>6794</v>
      </c>
      <c r="CV258">
        <v>2</v>
      </c>
      <c r="CW258">
        <v>3</v>
      </c>
      <c r="CX258">
        <v>2</v>
      </c>
      <c r="EC258">
        <v>3</v>
      </c>
      <c r="EE258">
        <v>0</v>
      </c>
      <c r="EF258">
        <v>1</v>
      </c>
      <c r="EG258">
        <v>2</v>
      </c>
      <c r="EH258">
        <v>0</v>
      </c>
      <c r="EI258">
        <v>0</v>
      </c>
      <c r="EJ258">
        <v>0</v>
      </c>
      <c r="EK258">
        <v>0</v>
      </c>
      <c r="EV258" t="s">
        <v>6794</v>
      </c>
      <c r="PS258" t="s">
        <v>7526</v>
      </c>
      <c r="PT258" t="s">
        <v>7526</v>
      </c>
      <c r="PU258" t="s">
        <v>7527</v>
      </c>
      <c r="PV258" t="s">
        <v>7527</v>
      </c>
      <c r="PW258" t="s">
        <v>7515</v>
      </c>
      <c r="PX258" t="s">
        <v>7515</v>
      </c>
      <c r="PY258" t="s">
        <v>7515</v>
      </c>
      <c r="PZ258" t="s">
        <v>7515</v>
      </c>
      <c r="QA258" t="s">
        <v>7515</v>
      </c>
      <c r="QB258" t="s">
        <v>7515</v>
      </c>
      <c r="QC258" t="s">
        <v>7516</v>
      </c>
      <c r="QD258" t="s">
        <v>7528</v>
      </c>
      <c r="QE258" t="s">
        <v>7529</v>
      </c>
      <c r="QF258" t="s">
        <v>7528</v>
      </c>
      <c r="QG258" t="s">
        <v>7681</v>
      </c>
      <c r="QH258">
        <v>2008</v>
      </c>
      <c r="QI258">
        <v>8</v>
      </c>
      <c r="QJ258">
        <v>1</v>
      </c>
      <c r="QK258" s="329">
        <v>39678</v>
      </c>
      <c r="QL258">
        <v>1</v>
      </c>
      <c r="QM258">
        <v>0</v>
      </c>
      <c r="QN258" t="s">
        <v>194</v>
      </c>
      <c r="QO258">
        <v>0</v>
      </c>
      <c r="QP258">
        <v>35</v>
      </c>
      <c r="RV258">
        <f t="shared" si="7"/>
        <v>4</v>
      </c>
      <c r="RY258">
        <f t="shared" si="6"/>
        <v>10</v>
      </c>
    </row>
    <row r="259" spans="1:493" x14ac:dyDescent="0.3">
      <c r="A259">
        <v>71243</v>
      </c>
      <c r="B259">
        <v>332</v>
      </c>
      <c r="C259" t="s">
        <v>6793</v>
      </c>
      <c r="D259" t="s">
        <v>6793</v>
      </c>
      <c r="I259" t="s">
        <v>6793</v>
      </c>
      <c r="J259" t="s">
        <v>7515</v>
      </c>
      <c r="K259" t="s">
        <v>7515</v>
      </c>
      <c r="L259" t="s">
        <v>7515</v>
      </c>
      <c r="M259" t="s">
        <v>7515</v>
      </c>
      <c r="N259" t="s">
        <v>7515</v>
      </c>
      <c r="O259" t="s">
        <v>7515</v>
      </c>
      <c r="P259" t="s">
        <v>7515</v>
      </c>
      <c r="Q259" t="s">
        <v>7515</v>
      </c>
      <c r="R259" t="s">
        <v>7515</v>
      </c>
      <c r="S259" t="s">
        <v>7515</v>
      </c>
      <c r="T259" t="s">
        <v>7516</v>
      </c>
      <c r="U259" t="s">
        <v>7515</v>
      </c>
      <c r="V259" t="s">
        <v>7515</v>
      </c>
      <c r="W259" t="s">
        <v>7515</v>
      </c>
      <c r="X259" t="s">
        <v>7515</v>
      </c>
      <c r="Y259" t="s">
        <v>7515</v>
      </c>
      <c r="Z259" t="s">
        <v>7515</v>
      </c>
      <c r="AA259" t="s">
        <v>7515</v>
      </c>
      <c r="AB259" t="s">
        <v>7515</v>
      </c>
      <c r="AC259" t="s">
        <v>6796</v>
      </c>
      <c r="AK259" t="s">
        <v>6985</v>
      </c>
      <c r="AL259" t="s">
        <v>6794</v>
      </c>
      <c r="AM259" t="s">
        <v>6794</v>
      </c>
      <c r="AN259" t="s">
        <v>7680</v>
      </c>
      <c r="AO259">
        <v>0</v>
      </c>
      <c r="AP259">
        <v>7</v>
      </c>
      <c r="AQ259" t="s">
        <v>6988</v>
      </c>
      <c r="AR259" t="s">
        <v>6794</v>
      </c>
      <c r="AS259" t="s">
        <v>6793</v>
      </c>
      <c r="AT259" t="s">
        <v>6813</v>
      </c>
      <c r="AU259" t="s">
        <v>7531</v>
      </c>
      <c r="AV259" t="s">
        <v>7518</v>
      </c>
      <c r="AX259" t="s">
        <v>6794</v>
      </c>
      <c r="AY259" t="s">
        <v>6794</v>
      </c>
      <c r="AZ259" t="s">
        <v>6793</v>
      </c>
      <c r="BA259" t="s">
        <v>6793</v>
      </c>
      <c r="BB259" t="s">
        <v>6794</v>
      </c>
      <c r="BC259" t="s">
        <v>6794</v>
      </c>
      <c r="BD259" t="s">
        <v>6794</v>
      </c>
      <c r="BE259" t="s">
        <v>6794</v>
      </c>
      <c r="BF259" t="s">
        <v>6794</v>
      </c>
      <c r="BG259" t="s">
        <v>6794</v>
      </c>
      <c r="BH259" t="s">
        <v>6793</v>
      </c>
      <c r="BI259" t="s">
        <v>7625</v>
      </c>
      <c r="BJ259" t="s">
        <v>7024</v>
      </c>
      <c r="BK259" t="s">
        <v>6794</v>
      </c>
      <c r="BM259">
        <v>0</v>
      </c>
      <c r="BN259">
        <v>35</v>
      </c>
      <c r="BO259" t="s">
        <v>7519</v>
      </c>
      <c r="BP259" t="s">
        <v>7604</v>
      </c>
      <c r="BQ259" t="s">
        <v>7559</v>
      </c>
      <c r="BR259" t="s">
        <v>7543</v>
      </c>
      <c r="BS259" t="s">
        <v>7515</v>
      </c>
      <c r="BT259" t="s">
        <v>7515</v>
      </c>
      <c r="BU259" t="s">
        <v>7515</v>
      </c>
      <c r="BV259" t="s">
        <v>7515</v>
      </c>
      <c r="BW259" t="s">
        <v>7515</v>
      </c>
      <c r="BX259" t="s">
        <v>7515</v>
      </c>
      <c r="BY259" t="s">
        <v>7515</v>
      </c>
      <c r="BZ259" t="s">
        <v>7516</v>
      </c>
      <c r="CA259" t="s">
        <v>7515</v>
      </c>
      <c r="CB259" t="s">
        <v>7515</v>
      </c>
      <c r="CC259" t="s">
        <v>7515</v>
      </c>
      <c r="CD259" t="s">
        <v>7515</v>
      </c>
      <c r="CE259" t="s">
        <v>6794</v>
      </c>
      <c r="CI259" t="s">
        <v>6793</v>
      </c>
      <c r="CJ259" t="s">
        <v>6793</v>
      </c>
      <c r="CK259" t="s">
        <v>6794</v>
      </c>
      <c r="CL259" t="s">
        <v>6793</v>
      </c>
      <c r="CM259" t="s">
        <v>6793</v>
      </c>
      <c r="CN259" t="s">
        <v>6793</v>
      </c>
      <c r="CO259" t="s">
        <v>6794</v>
      </c>
      <c r="CP259" t="s">
        <v>6793</v>
      </c>
      <c r="CQ259" t="s">
        <v>6793</v>
      </c>
      <c r="CR259" t="s">
        <v>7520</v>
      </c>
      <c r="CS259" t="s">
        <v>7521</v>
      </c>
      <c r="CT259" t="s">
        <v>7522</v>
      </c>
      <c r="CU259" t="s">
        <v>6793</v>
      </c>
      <c r="CV259">
        <v>1</v>
      </c>
      <c r="CW259">
        <v>3</v>
      </c>
      <c r="CX259">
        <v>3</v>
      </c>
      <c r="CY259" t="s">
        <v>6794</v>
      </c>
      <c r="EC259">
        <v>1</v>
      </c>
      <c r="ED259" t="s">
        <v>7523</v>
      </c>
      <c r="EL259" t="s">
        <v>6794</v>
      </c>
      <c r="EV259" t="s">
        <v>6794</v>
      </c>
      <c r="PS259" t="s">
        <v>7527</v>
      </c>
      <c r="PT259" t="s">
        <v>7526</v>
      </c>
      <c r="PU259" t="s">
        <v>7526</v>
      </c>
      <c r="PV259" t="s">
        <v>7526</v>
      </c>
      <c r="PW259" t="s">
        <v>7516</v>
      </c>
      <c r="PX259" t="s">
        <v>7515</v>
      </c>
      <c r="PY259" t="s">
        <v>7515</v>
      </c>
      <c r="PZ259" t="s">
        <v>7515</v>
      </c>
      <c r="QA259" t="s">
        <v>7515</v>
      </c>
      <c r="QB259" t="s">
        <v>7515</v>
      </c>
      <c r="QC259" t="s">
        <v>7515</v>
      </c>
      <c r="QD259" t="s">
        <v>7528</v>
      </c>
      <c r="QE259" t="s">
        <v>7539</v>
      </c>
      <c r="QF259" t="s">
        <v>7528</v>
      </c>
      <c r="QG259" t="s">
        <v>7681</v>
      </c>
      <c r="QH259">
        <v>2008</v>
      </c>
      <c r="QI259">
        <v>8</v>
      </c>
      <c r="QJ259">
        <v>1</v>
      </c>
      <c r="QK259" s="329">
        <v>39676</v>
      </c>
      <c r="QL259">
        <v>1</v>
      </c>
      <c r="QM259">
        <v>0</v>
      </c>
      <c r="QN259" t="s">
        <v>212</v>
      </c>
      <c r="QO259">
        <v>2008</v>
      </c>
      <c r="QP259">
        <v>50</v>
      </c>
      <c r="RV259">
        <f t="shared" si="7"/>
        <v>5</v>
      </c>
      <c r="RY259">
        <f t="shared" si="6"/>
        <v>8</v>
      </c>
    </row>
    <row r="260" spans="1:493" x14ac:dyDescent="0.3">
      <c r="A260">
        <v>71244</v>
      </c>
      <c r="B260">
        <v>333</v>
      </c>
      <c r="C260" t="s">
        <v>6793</v>
      </c>
      <c r="D260" t="s">
        <v>6793</v>
      </c>
      <c r="I260" t="s">
        <v>6793</v>
      </c>
      <c r="J260" t="s">
        <v>7515</v>
      </c>
      <c r="K260" t="s">
        <v>7516</v>
      </c>
      <c r="L260" t="s">
        <v>7515</v>
      </c>
      <c r="M260" t="s">
        <v>7515</v>
      </c>
      <c r="N260" t="s">
        <v>7515</v>
      </c>
      <c r="O260" t="s">
        <v>7515</v>
      </c>
      <c r="P260" t="s">
        <v>7515</v>
      </c>
      <c r="Q260" t="s">
        <v>7515</v>
      </c>
      <c r="R260" t="s">
        <v>7515</v>
      </c>
      <c r="S260" t="s">
        <v>7515</v>
      </c>
      <c r="T260" t="s">
        <v>7515</v>
      </c>
      <c r="U260" t="s">
        <v>7515</v>
      </c>
      <c r="V260" t="s">
        <v>7515</v>
      </c>
      <c r="W260" t="s">
        <v>7515</v>
      </c>
      <c r="X260" t="s">
        <v>7515</v>
      </c>
      <c r="Y260" t="s">
        <v>7515</v>
      </c>
      <c r="Z260" t="s">
        <v>7515</v>
      </c>
      <c r="AA260" t="s">
        <v>7515</v>
      </c>
      <c r="AB260" t="s">
        <v>7515</v>
      </c>
      <c r="AC260" t="s">
        <v>7517</v>
      </c>
      <c r="AF260">
        <v>0</v>
      </c>
      <c r="AG260">
        <v>11</v>
      </c>
      <c r="AH260" t="s">
        <v>6845</v>
      </c>
      <c r="AK260" t="s">
        <v>6993</v>
      </c>
      <c r="AL260" t="s">
        <v>6794</v>
      </c>
      <c r="AM260" t="s">
        <v>6794</v>
      </c>
      <c r="AN260" t="s">
        <v>7680</v>
      </c>
      <c r="AO260">
        <v>0</v>
      </c>
      <c r="AP260">
        <v>18</v>
      </c>
      <c r="AQ260" t="s">
        <v>7568</v>
      </c>
      <c r="AT260" t="s">
        <v>6813</v>
      </c>
      <c r="AU260" t="s">
        <v>7531</v>
      </c>
      <c r="AV260" t="s">
        <v>6991</v>
      </c>
      <c r="AX260" t="s">
        <v>6794</v>
      </c>
      <c r="AY260" t="s">
        <v>6794</v>
      </c>
      <c r="AZ260" t="s">
        <v>6793</v>
      </c>
      <c r="BA260" t="s">
        <v>6793</v>
      </c>
      <c r="BC260" t="s">
        <v>6793</v>
      </c>
      <c r="BD260" t="s">
        <v>6793</v>
      </c>
      <c r="BE260" t="s">
        <v>6794</v>
      </c>
      <c r="BF260" t="s">
        <v>6794</v>
      </c>
      <c r="BG260" t="s">
        <v>6794</v>
      </c>
      <c r="BH260" t="s">
        <v>6794</v>
      </c>
      <c r="BI260" t="s">
        <v>7025</v>
      </c>
      <c r="BJ260" t="s">
        <v>7021</v>
      </c>
      <c r="BK260" t="s">
        <v>6794</v>
      </c>
      <c r="BM260">
        <v>50</v>
      </c>
      <c r="BN260" t="s">
        <v>6</v>
      </c>
      <c r="BO260" t="s">
        <v>7519</v>
      </c>
      <c r="BP260" t="s">
        <v>6</v>
      </c>
      <c r="BQ260" t="s">
        <v>7559</v>
      </c>
      <c r="BR260" t="s">
        <v>7543</v>
      </c>
      <c r="BS260" t="s">
        <v>7516</v>
      </c>
      <c r="BT260" t="s">
        <v>7515</v>
      </c>
      <c r="BU260" t="s">
        <v>7515</v>
      </c>
      <c r="BV260" t="s">
        <v>7515</v>
      </c>
      <c r="BW260" t="s">
        <v>7515</v>
      </c>
      <c r="BX260" t="s">
        <v>7515</v>
      </c>
      <c r="BY260" t="s">
        <v>7515</v>
      </c>
      <c r="BZ260" t="s">
        <v>7515</v>
      </c>
      <c r="CA260" t="s">
        <v>7515</v>
      </c>
      <c r="CB260" t="s">
        <v>7515</v>
      </c>
      <c r="CC260" t="s">
        <v>7515</v>
      </c>
      <c r="CD260" t="s">
        <v>7515</v>
      </c>
      <c r="CE260" t="s">
        <v>6794</v>
      </c>
      <c r="CI260" t="s">
        <v>6793</v>
      </c>
      <c r="CJ260" t="s">
        <v>6793</v>
      </c>
      <c r="CK260" t="s">
        <v>6794</v>
      </c>
      <c r="CL260" t="s">
        <v>6794</v>
      </c>
      <c r="CM260" t="s">
        <v>6794</v>
      </c>
      <c r="CN260" t="s">
        <v>6794</v>
      </c>
      <c r="CO260" t="s">
        <v>6794</v>
      </c>
      <c r="CP260" t="s">
        <v>6793</v>
      </c>
      <c r="CQ260" t="s">
        <v>6794</v>
      </c>
      <c r="CR260" t="s">
        <v>7520</v>
      </c>
      <c r="CS260" t="s">
        <v>7613</v>
      </c>
      <c r="CT260" t="s">
        <v>7536</v>
      </c>
      <c r="CU260" t="s">
        <v>6793</v>
      </c>
      <c r="CV260">
        <v>2</v>
      </c>
      <c r="CW260">
        <v>3</v>
      </c>
      <c r="CX260">
        <v>3</v>
      </c>
      <c r="CY260" t="s">
        <v>6794</v>
      </c>
      <c r="EC260">
        <v>2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2</v>
      </c>
      <c r="EL260" t="s">
        <v>6794</v>
      </c>
      <c r="EV260" t="s">
        <v>6794</v>
      </c>
      <c r="PS260" t="s">
        <v>6757</v>
      </c>
      <c r="PT260" t="s">
        <v>6757</v>
      </c>
      <c r="PU260" t="s">
        <v>7527</v>
      </c>
      <c r="PV260" t="s">
        <v>7526</v>
      </c>
      <c r="PW260" t="s">
        <v>7516</v>
      </c>
      <c r="PX260" t="s">
        <v>7515</v>
      </c>
      <c r="PY260" t="s">
        <v>7515</v>
      </c>
      <c r="PZ260" t="s">
        <v>7515</v>
      </c>
      <c r="QA260" t="s">
        <v>7515</v>
      </c>
      <c r="QB260" t="s">
        <v>7515</v>
      </c>
      <c r="QC260" t="s">
        <v>7515</v>
      </c>
      <c r="QD260" t="s">
        <v>7528</v>
      </c>
      <c r="QE260" t="s">
        <v>7539</v>
      </c>
      <c r="QF260" t="s">
        <v>7528</v>
      </c>
      <c r="QG260" t="s">
        <v>7681</v>
      </c>
      <c r="QH260">
        <v>2008</v>
      </c>
      <c r="QI260">
        <v>5</v>
      </c>
      <c r="QJ260">
        <v>1</v>
      </c>
      <c r="QK260" s="329">
        <v>39587</v>
      </c>
      <c r="QL260">
        <v>0</v>
      </c>
      <c r="QM260">
        <v>1</v>
      </c>
      <c r="QN260" t="s">
        <v>212</v>
      </c>
      <c r="QO260">
        <v>2008</v>
      </c>
      <c r="QP260">
        <v>50</v>
      </c>
      <c r="RV260">
        <f t="shared" si="7"/>
        <v>3</v>
      </c>
      <c r="RY260">
        <f t="shared" si="6"/>
        <v>1</v>
      </c>
    </row>
    <row r="261" spans="1:493" x14ac:dyDescent="0.3">
      <c r="A261">
        <v>71245</v>
      </c>
      <c r="B261">
        <v>334</v>
      </c>
      <c r="C261" t="s">
        <v>6793</v>
      </c>
      <c r="D261" t="s">
        <v>6793</v>
      </c>
      <c r="I261" t="s">
        <v>6793</v>
      </c>
      <c r="J261" t="s">
        <v>7516</v>
      </c>
      <c r="K261" t="s">
        <v>7515</v>
      </c>
      <c r="L261" t="s">
        <v>7515</v>
      </c>
      <c r="M261" t="s">
        <v>7515</v>
      </c>
      <c r="N261" t="s">
        <v>7515</v>
      </c>
      <c r="O261" t="s">
        <v>7515</v>
      </c>
      <c r="P261" t="s">
        <v>7515</v>
      </c>
      <c r="Q261" t="s">
        <v>7515</v>
      </c>
      <c r="R261" t="s">
        <v>7515</v>
      </c>
      <c r="S261" t="s">
        <v>7515</v>
      </c>
      <c r="T261" t="s">
        <v>7515</v>
      </c>
      <c r="U261" t="s">
        <v>7515</v>
      </c>
      <c r="V261" t="s">
        <v>7515</v>
      </c>
      <c r="W261" t="s">
        <v>7515</v>
      </c>
      <c r="X261" t="s">
        <v>7515</v>
      </c>
      <c r="Y261" t="s">
        <v>7515</v>
      </c>
      <c r="Z261" t="s">
        <v>7515</v>
      </c>
      <c r="AA261" t="s">
        <v>7515</v>
      </c>
      <c r="AB261" t="s">
        <v>7515</v>
      </c>
      <c r="AC261" t="s">
        <v>6796</v>
      </c>
      <c r="AK261" t="s">
        <v>6985</v>
      </c>
      <c r="AL261" t="s">
        <v>6793</v>
      </c>
      <c r="AM261" t="s">
        <v>6794</v>
      </c>
      <c r="AN261" t="s">
        <v>7680</v>
      </c>
      <c r="AO261">
        <v>0</v>
      </c>
      <c r="AP261">
        <v>10</v>
      </c>
      <c r="AQ261" t="s">
        <v>6988</v>
      </c>
      <c r="AR261" t="s">
        <v>6793</v>
      </c>
      <c r="AS261" t="s">
        <v>6793</v>
      </c>
      <c r="AT261" t="s">
        <v>6813</v>
      </c>
      <c r="AU261" t="s">
        <v>7531</v>
      </c>
      <c r="AV261" t="s">
        <v>6991</v>
      </c>
      <c r="AX261" t="s">
        <v>6794</v>
      </c>
      <c r="AY261" t="s">
        <v>6793</v>
      </c>
      <c r="AZ261" t="s">
        <v>6794</v>
      </c>
      <c r="BA261" t="s">
        <v>6794</v>
      </c>
      <c r="BB261" t="s">
        <v>6793</v>
      </c>
      <c r="BC261" t="s">
        <v>6794</v>
      </c>
      <c r="BD261" t="s">
        <v>6794</v>
      </c>
      <c r="BE261" t="s">
        <v>6793</v>
      </c>
      <c r="BF261" t="s">
        <v>6794</v>
      </c>
      <c r="BG261" t="s">
        <v>6794</v>
      </c>
      <c r="BH261" t="s">
        <v>6794</v>
      </c>
      <c r="BI261" t="s">
        <v>7028</v>
      </c>
      <c r="BJ261" t="s">
        <v>7026</v>
      </c>
      <c r="BK261" t="s">
        <v>6794</v>
      </c>
      <c r="BM261" t="s">
        <v>7547</v>
      </c>
      <c r="BN261">
        <v>1</v>
      </c>
      <c r="BO261" t="s">
        <v>7519</v>
      </c>
      <c r="BP261" t="s">
        <v>6</v>
      </c>
      <c r="BQ261" t="s">
        <v>7559</v>
      </c>
      <c r="BR261" t="s">
        <v>7543</v>
      </c>
      <c r="BS261" t="s">
        <v>7515</v>
      </c>
      <c r="BT261" t="s">
        <v>7515</v>
      </c>
      <c r="BU261" t="s">
        <v>7516</v>
      </c>
      <c r="BV261" t="s">
        <v>7515</v>
      </c>
      <c r="BW261" t="s">
        <v>7515</v>
      </c>
      <c r="BX261" t="s">
        <v>7515</v>
      </c>
      <c r="BY261" t="s">
        <v>7515</v>
      </c>
      <c r="BZ261" t="s">
        <v>7515</v>
      </c>
      <c r="CA261" t="s">
        <v>7515</v>
      </c>
      <c r="CB261" t="s">
        <v>7515</v>
      </c>
      <c r="CC261" t="s">
        <v>7515</v>
      </c>
      <c r="CD261" t="s">
        <v>7515</v>
      </c>
      <c r="CE261" t="s">
        <v>6794</v>
      </c>
      <c r="CI261" t="s">
        <v>6793</v>
      </c>
      <c r="CJ261" t="s">
        <v>6793</v>
      </c>
      <c r="CK261" t="s">
        <v>6794</v>
      </c>
      <c r="CL261" t="s">
        <v>6793</v>
      </c>
      <c r="CM261" t="s">
        <v>6793</v>
      </c>
      <c r="CN261" t="s">
        <v>6793</v>
      </c>
      <c r="CO261" t="s">
        <v>6794</v>
      </c>
      <c r="CP261" t="s">
        <v>6793</v>
      </c>
      <c r="CQ261" t="s">
        <v>6794</v>
      </c>
      <c r="CR261" t="s">
        <v>7520</v>
      </c>
      <c r="CS261" t="s">
        <v>7521</v>
      </c>
      <c r="CT261" t="s">
        <v>7522</v>
      </c>
      <c r="CU261" t="s">
        <v>6793</v>
      </c>
      <c r="CV261">
        <v>2</v>
      </c>
      <c r="CW261">
        <v>3</v>
      </c>
      <c r="CX261">
        <v>3</v>
      </c>
      <c r="CY261" t="s">
        <v>6794</v>
      </c>
      <c r="EC261">
        <v>1</v>
      </c>
      <c r="ED261" t="s">
        <v>7584</v>
      </c>
      <c r="EL261" t="s">
        <v>6794</v>
      </c>
      <c r="EV261" t="s">
        <v>6793</v>
      </c>
      <c r="OO261" t="s">
        <v>7524</v>
      </c>
      <c r="OP261" t="s">
        <v>7680</v>
      </c>
      <c r="OQ261">
        <v>4</v>
      </c>
      <c r="OR261">
        <v>2006</v>
      </c>
      <c r="OV261" t="s">
        <v>6794</v>
      </c>
      <c r="OW261" t="s">
        <v>6793</v>
      </c>
      <c r="PS261" t="s">
        <v>7526</v>
      </c>
      <c r="PT261" t="s">
        <v>7527</v>
      </c>
      <c r="PU261" t="s">
        <v>7527</v>
      </c>
      <c r="PV261" t="s">
        <v>7526</v>
      </c>
      <c r="PW261" t="s">
        <v>7515</v>
      </c>
      <c r="PX261" t="s">
        <v>7515</v>
      </c>
      <c r="PY261" t="s">
        <v>7515</v>
      </c>
      <c r="PZ261" t="s">
        <v>7515</v>
      </c>
      <c r="QA261" t="s">
        <v>7515</v>
      </c>
      <c r="QB261" t="s">
        <v>7515</v>
      </c>
      <c r="QC261" t="s">
        <v>7516</v>
      </c>
      <c r="QD261" t="s">
        <v>7528</v>
      </c>
      <c r="QE261" t="s">
        <v>7529</v>
      </c>
      <c r="QF261" t="s">
        <v>7528</v>
      </c>
      <c r="QG261" t="s">
        <v>7681</v>
      </c>
      <c r="QH261">
        <v>2008</v>
      </c>
      <c r="QI261">
        <v>8</v>
      </c>
      <c r="QJ261">
        <v>1</v>
      </c>
      <c r="QK261" s="329">
        <v>39678</v>
      </c>
      <c r="QL261">
        <v>1</v>
      </c>
      <c r="QM261">
        <v>0</v>
      </c>
      <c r="QN261" t="s">
        <v>194</v>
      </c>
      <c r="QO261">
        <v>0</v>
      </c>
      <c r="QP261">
        <v>88</v>
      </c>
      <c r="QQ261">
        <v>0</v>
      </c>
      <c r="QR261">
        <v>0</v>
      </c>
      <c r="QS261">
        <v>0</v>
      </c>
      <c r="QT261">
        <v>0</v>
      </c>
      <c r="QU261">
        <v>0</v>
      </c>
      <c r="QV261">
        <v>0</v>
      </c>
      <c r="QW261">
        <v>0</v>
      </c>
      <c r="QX261">
        <v>0</v>
      </c>
      <c r="QY261">
        <v>0</v>
      </c>
      <c r="QZ261">
        <v>0</v>
      </c>
      <c r="RA261">
        <v>0</v>
      </c>
      <c r="RB261">
        <v>0</v>
      </c>
      <c r="RC261">
        <v>0</v>
      </c>
      <c r="RD261">
        <v>0</v>
      </c>
      <c r="RE261">
        <v>0</v>
      </c>
      <c r="RF261">
        <v>0</v>
      </c>
      <c r="RG261">
        <v>0</v>
      </c>
      <c r="RH261">
        <v>0</v>
      </c>
      <c r="RI261">
        <v>0</v>
      </c>
      <c r="RJ261">
        <v>0</v>
      </c>
      <c r="RK261">
        <v>0</v>
      </c>
      <c r="RL261">
        <v>0</v>
      </c>
      <c r="RM261">
        <v>0</v>
      </c>
      <c r="RN261">
        <v>0</v>
      </c>
      <c r="RO261">
        <v>0</v>
      </c>
      <c r="RP261">
        <v>0</v>
      </c>
      <c r="RQ261">
        <v>0</v>
      </c>
      <c r="RR261">
        <v>0</v>
      </c>
      <c r="RS261">
        <v>0</v>
      </c>
      <c r="RT261">
        <v>0</v>
      </c>
      <c r="RU261">
        <v>1</v>
      </c>
      <c r="RV261">
        <f t="shared" si="7"/>
        <v>4</v>
      </c>
      <c r="RY261">
        <f t="shared" si="6"/>
        <v>2</v>
      </c>
    </row>
    <row r="262" spans="1:493" x14ac:dyDescent="0.3">
      <c r="A262">
        <v>71246</v>
      </c>
      <c r="B262">
        <v>335</v>
      </c>
      <c r="C262" t="s">
        <v>6793</v>
      </c>
      <c r="D262" t="s">
        <v>6793</v>
      </c>
      <c r="I262" t="s">
        <v>6793</v>
      </c>
      <c r="J262" t="s">
        <v>7515</v>
      </c>
      <c r="K262" t="s">
        <v>7516</v>
      </c>
      <c r="L262" t="s">
        <v>7515</v>
      </c>
      <c r="M262" t="s">
        <v>7515</v>
      </c>
      <c r="N262" t="s">
        <v>7515</v>
      </c>
      <c r="O262" t="s">
        <v>7515</v>
      </c>
      <c r="P262" t="s">
        <v>7515</v>
      </c>
      <c r="Q262" t="s">
        <v>7515</v>
      </c>
      <c r="R262" t="s">
        <v>7515</v>
      </c>
      <c r="S262" t="s">
        <v>7515</v>
      </c>
      <c r="T262" t="s">
        <v>7515</v>
      </c>
      <c r="U262" t="s">
        <v>7515</v>
      </c>
      <c r="V262" t="s">
        <v>7515</v>
      </c>
      <c r="W262" t="s">
        <v>7515</v>
      </c>
      <c r="X262" t="s">
        <v>7515</v>
      </c>
      <c r="Y262" t="s">
        <v>7515</v>
      </c>
      <c r="Z262" t="s">
        <v>7515</v>
      </c>
      <c r="AA262" t="s">
        <v>7515</v>
      </c>
      <c r="AB262" t="s">
        <v>7515</v>
      </c>
      <c r="AC262" t="s">
        <v>7517</v>
      </c>
      <c r="AF262">
        <v>0</v>
      </c>
      <c r="AG262">
        <v>7</v>
      </c>
      <c r="AH262" t="s">
        <v>6845</v>
      </c>
      <c r="AK262" t="s">
        <v>6993</v>
      </c>
      <c r="AL262" t="s">
        <v>6794</v>
      </c>
      <c r="AM262" t="s">
        <v>6794</v>
      </c>
      <c r="AN262" t="s">
        <v>7680</v>
      </c>
      <c r="AO262">
        <v>0</v>
      </c>
      <c r="AP262">
        <v>15</v>
      </c>
      <c r="AQ262" t="s">
        <v>7568</v>
      </c>
      <c r="AT262" t="s">
        <v>6813</v>
      </c>
      <c r="AU262" t="s">
        <v>7531</v>
      </c>
      <c r="AV262" t="s">
        <v>6991</v>
      </c>
      <c r="AX262" t="s">
        <v>6794</v>
      </c>
      <c r="AY262" t="s">
        <v>6793</v>
      </c>
      <c r="AZ262" t="s">
        <v>6793</v>
      </c>
      <c r="BA262" t="s">
        <v>6794</v>
      </c>
      <c r="BC262" t="s">
        <v>6794</v>
      </c>
      <c r="BD262" t="s">
        <v>6793</v>
      </c>
      <c r="BE262" t="s">
        <v>6794</v>
      </c>
      <c r="BF262" t="s">
        <v>6794</v>
      </c>
      <c r="BG262" t="s">
        <v>6794</v>
      </c>
      <c r="BH262" t="s">
        <v>6794</v>
      </c>
      <c r="BI262" t="s">
        <v>7022</v>
      </c>
      <c r="BJ262" t="s">
        <v>7028</v>
      </c>
      <c r="BK262" t="s">
        <v>6794</v>
      </c>
      <c r="BM262" t="s">
        <v>7547</v>
      </c>
      <c r="BN262" t="s">
        <v>6</v>
      </c>
      <c r="BO262" t="s">
        <v>7519</v>
      </c>
      <c r="BP262" t="s">
        <v>7601</v>
      </c>
      <c r="BQ262" t="s">
        <v>7559</v>
      </c>
      <c r="BR262" t="s">
        <v>7543</v>
      </c>
      <c r="BS262" t="s">
        <v>7515</v>
      </c>
      <c r="BT262" t="s">
        <v>7515</v>
      </c>
      <c r="BU262" t="s">
        <v>7516</v>
      </c>
      <c r="BV262" t="s">
        <v>7515</v>
      </c>
      <c r="BW262" t="s">
        <v>7515</v>
      </c>
      <c r="BX262" t="s">
        <v>7515</v>
      </c>
      <c r="BY262" t="s">
        <v>7515</v>
      </c>
      <c r="BZ262" t="s">
        <v>7515</v>
      </c>
      <c r="CA262" t="s">
        <v>7515</v>
      </c>
      <c r="CB262" t="s">
        <v>7515</v>
      </c>
      <c r="CC262" t="s">
        <v>7515</v>
      </c>
      <c r="CD262" t="s">
        <v>7515</v>
      </c>
      <c r="CE262" t="s">
        <v>6794</v>
      </c>
      <c r="CI262" t="s">
        <v>6793</v>
      </c>
      <c r="CJ262" t="s">
        <v>6793</v>
      </c>
      <c r="CK262" t="s">
        <v>6794</v>
      </c>
      <c r="CL262" t="s">
        <v>6793</v>
      </c>
      <c r="CM262" t="s">
        <v>6793</v>
      </c>
      <c r="CN262" t="s">
        <v>6793</v>
      </c>
      <c r="CO262" t="s">
        <v>6794</v>
      </c>
      <c r="CP262" t="s">
        <v>6793</v>
      </c>
      <c r="CQ262" t="s">
        <v>6793</v>
      </c>
      <c r="CR262" t="s">
        <v>7520</v>
      </c>
      <c r="CS262" t="s">
        <v>7521</v>
      </c>
      <c r="CT262" t="s">
        <v>7522</v>
      </c>
      <c r="CU262" t="s">
        <v>6793</v>
      </c>
      <c r="CV262">
        <v>2</v>
      </c>
      <c r="CW262">
        <v>4</v>
      </c>
      <c r="CX262">
        <v>4</v>
      </c>
      <c r="CY262" t="s">
        <v>6794</v>
      </c>
      <c r="EC262">
        <v>2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2</v>
      </c>
      <c r="EK262">
        <v>0</v>
      </c>
      <c r="EL262" t="s">
        <v>6794</v>
      </c>
      <c r="EV262" t="s">
        <v>6793</v>
      </c>
      <c r="EW262" t="s">
        <v>7524</v>
      </c>
      <c r="EX262" t="s">
        <v>7680</v>
      </c>
      <c r="EY262">
        <v>7</v>
      </c>
      <c r="EZ262">
        <v>2006</v>
      </c>
      <c r="FD262" t="s">
        <v>6794</v>
      </c>
      <c r="FE262" t="s">
        <v>6793</v>
      </c>
      <c r="FX262" t="s">
        <v>7524</v>
      </c>
      <c r="FY262" t="s">
        <v>7680</v>
      </c>
      <c r="FZ262">
        <v>7</v>
      </c>
      <c r="GA262">
        <v>2006</v>
      </c>
      <c r="GC262" t="s">
        <v>7526</v>
      </c>
      <c r="GD262" t="s">
        <v>7526</v>
      </c>
      <c r="GE262" t="s">
        <v>6794</v>
      </c>
      <c r="GF262" t="s">
        <v>6793</v>
      </c>
      <c r="GG262" t="s">
        <v>7538</v>
      </c>
      <c r="GH262" t="s">
        <v>7680</v>
      </c>
      <c r="GI262">
        <v>7</v>
      </c>
      <c r="GJ262">
        <v>2006</v>
      </c>
      <c r="GN262" t="s">
        <v>6794</v>
      </c>
      <c r="PT262" t="s">
        <v>7526</v>
      </c>
      <c r="PU262" t="s">
        <v>7526</v>
      </c>
      <c r="PV262" t="s">
        <v>7526</v>
      </c>
      <c r="QD262" t="s">
        <v>7528</v>
      </c>
      <c r="QE262" t="s">
        <v>7539</v>
      </c>
      <c r="QF262" t="s">
        <v>7528</v>
      </c>
      <c r="QG262" t="s">
        <v>7681</v>
      </c>
      <c r="QH262">
        <v>2008</v>
      </c>
      <c r="QI262">
        <v>9</v>
      </c>
      <c r="QJ262">
        <v>1</v>
      </c>
      <c r="QK262" s="329">
        <v>39694</v>
      </c>
      <c r="QL262">
        <v>0</v>
      </c>
      <c r="QM262">
        <v>1</v>
      </c>
      <c r="QN262" t="s">
        <v>212</v>
      </c>
      <c r="QO262">
        <v>2008</v>
      </c>
      <c r="QP262">
        <v>50</v>
      </c>
      <c r="QQ262">
        <v>0</v>
      </c>
      <c r="QR262">
        <v>0</v>
      </c>
      <c r="QS262">
        <v>1</v>
      </c>
      <c r="QT262">
        <v>0</v>
      </c>
      <c r="QU262">
        <v>0</v>
      </c>
      <c r="QV262">
        <v>1</v>
      </c>
      <c r="QW262">
        <v>1</v>
      </c>
      <c r="QX262">
        <v>0</v>
      </c>
      <c r="QY262">
        <v>0</v>
      </c>
      <c r="QZ262">
        <v>0</v>
      </c>
      <c r="RA262">
        <v>0</v>
      </c>
      <c r="RB262">
        <v>0</v>
      </c>
      <c r="RC262">
        <v>0</v>
      </c>
      <c r="RD262">
        <v>0</v>
      </c>
      <c r="RE262">
        <v>0</v>
      </c>
      <c r="RF262">
        <v>0</v>
      </c>
      <c r="RG262">
        <v>0</v>
      </c>
      <c r="RH262">
        <v>0</v>
      </c>
      <c r="RI262">
        <v>0</v>
      </c>
      <c r="RJ262">
        <v>0</v>
      </c>
      <c r="RK262">
        <v>0</v>
      </c>
      <c r="RL262">
        <v>0</v>
      </c>
      <c r="RM262">
        <v>0</v>
      </c>
      <c r="RN262">
        <v>0</v>
      </c>
      <c r="RO262">
        <v>0</v>
      </c>
      <c r="RP262">
        <v>0</v>
      </c>
      <c r="RQ262">
        <v>0</v>
      </c>
      <c r="RR262">
        <v>0</v>
      </c>
      <c r="RS262">
        <v>0</v>
      </c>
      <c r="RT262">
        <v>0</v>
      </c>
      <c r="RU262">
        <v>0</v>
      </c>
      <c r="RV262">
        <f t="shared" si="7"/>
        <v>3</v>
      </c>
      <c r="RY262">
        <f t="shared" si="6"/>
        <v>5</v>
      </c>
    </row>
    <row r="263" spans="1:493" x14ac:dyDescent="0.3">
      <c r="A263">
        <v>71247</v>
      </c>
      <c r="B263">
        <v>336</v>
      </c>
      <c r="C263" t="s">
        <v>6793</v>
      </c>
      <c r="D263" t="s">
        <v>6793</v>
      </c>
      <c r="I263" t="s">
        <v>6793</v>
      </c>
      <c r="J263" t="s">
        <v>7515</v>
      </c>
      <c r="K263" t="s">
        <v>7516</v>
      </c>
      <c r="L263" t="s">
        <v>7515</v>
      </c>
      <c r="M263" t="s">
        <v>7515</v>
      </c>
      <c r="N263" t="s">
        <v>7515</v>
      </c>
      <c r="O263" t="s">
        <v>7515</v>
      </c>
      <c r="P263" t="s">
        <v>7515</v>
      </c>
      <c r="Q263" t="s">
        <v>7515</v>
      </c>
      <c r="R263" t="s">
        <v>7515</v>
      </c>
      <c r="S263" t="s">
        <v>7515</v>
      </c>
      <c r="T263" t="s">
        <v>7515</v>
      </c>
      <c r="U263" t="s">
        <v>7515</v>
      </c>
      <c r="V263" t="s">
        <v>7515</v>
      </c>
      <c r="W263" t="s">
        <v>7515</v>
      </c>
      <c r="X263" t="s">
        <v>7515</v>
      </c>
      <c r="Y263" t="s">
        <v>7515</v>
      </c>
      <c r="Z263" t="s">
        <v>7515</v>
      </c>
      <c r="AA263" t="s">
        <v>7515</v>
      </c>
      <c r="AB263" t="s">
        <v>7515</v>
      </c>
      <c r="AC263" t="s">
        <v>6796</v>
      </c>
      <c r="AK263" t="s">
        <v>6985</v>
      </c>
      <c r="AL263" t="s">
        <v>6793</v>
      </c>
      <c r="AM263" t="s">
        <v>6794</v>
      </c>
      <c r="AN263" t="s">
        <v>7680</v>
      </c>
      <c r="AO263">
        <v>0</v>
      </c>
      <c r="AP263">
        <v>20</v>
      </c>
      <c r="AQ263" t="s">
        <v>6988</v>
      </c>
      <c r="AR263" t="s">
        <v>6793</v>
      </c>
      <c r="AS263" t="s">
        <v>6793</v>
      </c>
      <c r="AT263" t="s">
        <v>6813</v>
      </c>
      <c r="AU263" t="s">
        <v>7531</v>
      </c>
      <c r="AV263" t="s">
        <v>7553</v>
      </c>
      <c r="AX263" t="s">
        <v>6794</v>
      </c>
      <c r="AY263" t="s">
        <v>6794</v>
      </c>
      <c r="AZ263" t="s">
        <v>6794</v>
      </c>
      <c r="BA263" t="s">
        <v>6794</v>
      </c>
      <c r="BB263" t="s">
        <v>6793</v>
      </c>
      <c r="BC263" t="s">
        <v>6793</v>
      </c>
      <c r="BD263" t="s">
        <v>6793</v>
      </c>
      <c r="BE263" t="s">
        <v>6793</v>
      </c>
      <c r="BF263" t="s">
        <v>6794</v>
      </c>
      <c r="BG263" t="s">
        <v>6794</v>
      </c>
      <c r="BH263" t="s">
        <v>6794</v>
      </c>
      <c r="BI263" t="s">
        <v>7025</v>
      </c>
      <c r="BJ263" t="s">
        <v>7026</v>
      </c>
      <c r="BK263" t="s">
        <v>6794</v>
      </c>
      <c r="BM263" t="s">
        <v>7547</v>
      </c>
      <c r="BN263" t="s">
        <v>7532</v>
      </c>
      <c r="BO263" t="s">
        <v>7533</v>
      </c>
      <c r="BP263" t="s">
        <v>6</v>
      </c>
      <c r="BQ263" t="s">
        <v>7559</v>
      </c>
      <c r="BR263" t="s">
        <v>7543</v>
      </c>
      <c r="BS263" t="s">
        <v>7515</v>
      </c>
      <c r="BT263" t="s">
        <v>7515</v>
      </c>
      <c r="BU263" t="s">
        <v>7516</v>
      </c>
      <c r="BV263" t="s">
        <v>7515</v>
      </c>
      <c r="BW263" t="s">
        <v>7515</v>
      </c>
      <c r="BX263" t="s">
        <v>7515</v>
      </c>
      <c r="BY263" t="s">
        <v>7515</v>
      </c>
      <c r="BZ263" t="s">
        <v>7515</v>
      </c>
      <c r="CA263" t="s">
        <v>7515</v>
      </c>
      <c r="CB263" t="s">
        <v>7515</v>
      </c>
      <c r="CC263" t="s">
        <v>7515</v>
      </c>
      <c r="CD263" t="s">
        <v>7515</v>
      </c>
      <c r="CE263" t="s">
        <v>6794</v>
      </c>
      <c r="CI263" t="s">
        <v>6793</v>
      </c>
      <c r="CJ263" t="s">
        <v>6793</v>
      </c>
      <c r="CK263" t="s">
        <v>6794</v>
      </c>
      <c r="CL263" t="s">
        <v>6793</v>
      </c>
      <c r="CM263" t="s">
        <v>6793</v>
      </c>
      <c r="CN263" t="s">
        <v>6793</v>
      </c>
      <c r="CO263" t="s">
        <v>6794</v>
      </c>
      <c r="CP263" t="s">
        <v>6793</v>
      </c>
      <c r="CQ263" t="s">
        <v>6794</v>
      </c>
      <c r="CR263" t="s">
        <v>31</v>
      </c>
      <c r="CS263" t="s">
        <v>31</v>
      </c>
      <c r="CT263" t="s">
        <v>7522</v>
      </c>
      <c r="CU263" t="s">
        <v>6793</v>
      </c>
      <c r="CV263" t="s">
        <v>31</v>
      </c>
      <c r="CW263" t="s">
        <v>31</v>
      </c>
      <c r="CX263" t="s">
        <v>31</v>
      </c>
      <c r="CY263" t="s">
        <v>6794</v>
      </c>
      <c r="EC263" t="s">
        <v>31</v>
      </c>
      <c r="EL263" t="s">
        <v>6794</v>
      </c>
      <c r="EV263" t="s">
        <v>6793</v>
      </c>
      <c r="IR263" t="s">
        <v>7524</v>
      </c>
      <c r="IS263" t="s">
        <v>7680</v>
      </c>
      <c r="IT263">
        <v>12</v>
      </c>
      <c r="IU263">
        <v>2007</v>
      </c>
      <c r="IY263" t="s">
        <v>6793</v>
      </c>
      <c r="JA263" t="s">
        <v>7524</v>
      </c>
      <c r="JB263" t="s">
        <v>7680</v>
      </c>
      <c r="JC263">
        <v>12</v>
      </c>
      <c r="JD263">
        <v>2007</v>
      </c>
      <c r="JF263" t="s">
        <v>7526</v>
      </c>
      <c r="JG263" t="s">
        <v>7526</v>
      </c>
      <c r="JH263" t="s">
        <v>6793</v>
      </c>
      <c r="PS263" t="s">
        <v>31</v>
      </c>
      <c r="PT263" t="s">
        <v>31</v>
      </c>
      <c r="PV263" t="s">
        <v>31</v>
      </c>
      <c r="PW263" t="s">
        <v>7515</v>
      </c>
      <c r="PX263" t="s">
        <v>7515</v>
      </c>
      <c r="PY263" t="s">
        <v>7515</v>
      </c>
      <c r="PZ263" t="s">
        <v>7515</v>
      </c>
      <c r="QA263" t="s">
        <v>7515</v>
      </c>
      <c r="QB263" t="s">
        <v>7515</v>
      </c>
      <c r="QC263" t="s">
        <v>7516</v>
      </c>
      <c r="QD263" t="s">
        <v>7528</v>
      </c>
      <c r="QE263" t="s">
        <v>7529</v>
      </c>
      <c r="QF263" t="s">
        <v>7528</v>
      </c>
      <c r="QG263" t="s">
        <v>7681</v>
      </c>
      <c r="QH263">
        <v>2008</v>
      </c>
      <c r="QI263">
        <v>5</v>
      </c>
      <c r="QJ263">
        <v>1</v>
      </c>
      <c r="QK263" s="329">
        <v>39574</v>
      </c>
      <c r="QL263">
        <v>1</v>
      </c>
      <c r="QM263">
        <v>0</v>
      </c>
      <c r="QN263" t="s">
        <v>194</v>
      </c>
      <c r="QO263">
        <v>0</v>
      </c>
      <c r="QP263">
        <v>78</v>
      </c>
      <c r="QQ263">
        <v>0</v>
      </c>
      <c r="QR263">
        <v>0</v>
      </c>
      <c r="QS263">
        <v>0</v>
      </c>
      <c r="QT263">
        <v>0</v>
      </c>
      <c r="QU263">
        <v>0</v>
      </c>
      <c r="QV263">
        <v>0</v>
      </c>
      <c r="QW263">
        <v>0</v>
      </c>
      <c r="QX263">
        <v>0</v>
      </c>
      <c r="QY263">
        <v>0</v>
      </c>
      <c r="QZ263">
        <v>0</v>
      </c>
      <c r="RA263">
        <v>0</v>
      </c>
      <c r="RB263">
        <v>0</v>
      </c>
      <c r="RC263">
        <v>0</v>
      </c>
      <c r="RD263">
        <v>1</v>
      </c>
      <c r="RE263">
        <v>1</v>
      </c>
      <c r="RF263">
        <v>0</v>
      </c>
      <c r="RG263">
        <v>0</v>
      </c>
      <c r="RH263">
        <v>0</v>
      </c>
      <c r="RI263">
        <v>0</v>
      </c>
      <c r="RJ263">
        <v>0</v>
      </c>
      <c r="RK263">
        <v>0</v>
      </c>
      <c r="RL263">
        <v>0</v>
      </c>
      <c r="RM263">
        <v>0</v>
      </c>
      <c r="RN263">
        <v>0</v>
      </c>
      <c r="RO263">
        <v>0</v>
      </c>
      <c r="RP263">
        <v>0</v>
      </c>
      <c r="RQ263">
        <v>0</v>
      </c>
      <c r="RR263">
        <v>0</v>
      </c>
      <c r="RS263">
        <v>0</v>
      </c>
      <c r="RT263">
        <v>0</v>
      </c>
      <c r="RU263">
        <v>0</v>
      </c>
      <c r="RV263">
        <f t="shared" si="7"/>
        <v>2</v>
      </c>
      <c r="RY263">
        <f t="shared" si="6"/>
        <v>1</v>
      </c>
    </row>
    <row r="264" spans="1:493" x14ac:dyDescent="0.3">
      <c r="A264">
        <v>71248</v>
      </c>
      <c r="B264">
        <v>339</v>
      </c>
      <c r="C264" t="s">
        <v>6793</v>
      </c>
      <c r="D264" t="s">
        <v>6793</v>
      </c>
      <c r="I264" t="s">
        <v>6793</v>
      </c>
      <c r="J264" t="s">
        <v>7515</v>
      </c>
      <c r="K264" t="s">
        <v>7515</v>
      </c>
      <c r="L264" t="s">
        <v>7515</v>
      </c>
      <c r="M264" t="s">
        <v>7515</v>
      </c>
      <c r="N264" t="s">
        <v>7515</v>
      </c>
      <c r="O264" t="s">
        <v>7515</v>
      </c>
      <c r="P264" t="s">
        <v>7515</v>
      </c>
      <c r="Q264" t="s">
        <v>7515</v>
      </c>
      <c r="R264" t="s">
        <v>7515</v>
      </c>
      <c r="S264" t="s">
        <v>7515</v>
      </c>
      <c r="T264" t="s">
        <v>7515</v>
      </c>
      <c r="U264" t="s">
        <v>7515</v>
      </c>
      <c r="V264" t="s">
        <v>7515</v>
      </c>
      <c r="W264" t="s">
        <v>7515</v>
      </c>
      <c r="X264" t="s">
        <v>7515</v>
      </c>
      <c r="Y264" t="s">
        <v>7515</v>
      </c>
      <c r="Z264" t="s">
        <v>7515</v>
      </c>
      <c r="AA264" t="s">
        <v>7516</v>
      </c>
      <c r="AB264" t="s">
        <v>7515</v>
      </c>
      <c r="AC264" t="s">
        <v>6796</v>
      </c>
      <c r="AK264" t="s">
        <v>6985</v>
      </c>
      <c r="AL264" t="s">
        <v>6793</v>
      </c>
      <c r="AM264" t="s">
        <v>6793</v>
      </c>
      <c r="AN264" t="s">
        <v>7680</v>
      </c>
      <c r="AO264">
        <v>5</v>
      </c>
      <c r="AP264">
        <v>5</v>
      </c>
      <c r="AQ264" t="s">
        <v>6988</v>
      </c>
      <c r="AR264" t="s">
        <v>6793</v>
      </c>
      <c r="AS264" t="s">
        <v>6793</v>
      </c>
      <c r="AT264" t="s">
        <v>6813</v>
      </c>
      <c r="AU264" t="s">
        <v>7531</v>
      </c>
      <c r="AV264" t="s">
        <v>7553</v>
      </c>
      <c r="AX264" t="s">
        <v>6794</v>
      </c>
      <c r="AY264" t="s">
        <v>6794</v>
      </c>
      <c r="AZ264" t="s">
        <v>6794</v>
      </c>
      <c r="BA264" t="s">
        <v>6793</v>
      </c>
      <c r="BB264" t="s">
        <v>6794</v>
      </c>
      <c r="BC264" t="s">
        <v>6793</v>
      </c>
      <c r="BD264" t="s">
        <v>6793</v>
      </c>
      <c r="BE264" t="s">
        <v>6793</v>
      </c>
      <c r="BF264" t="s">
        <v>6794</v>
      </c>
      <c r="BG264" t="s">
        <v>6794</v>
      </c>
      <c r="BH264" t="s">
        <v>6793</v>
      </c>
      <c r="BI264" t="s">
        <v>7024</v>
      </c>
      <c r="BJ264" t="s">
        <v>7025</v>
      </c>
      <c r="BK264" t="s">
        <v>6794</v>
      </c>
      <c r="BM264" t="s">
        <v>7547</v>
      </c>
      <c r="BN264" t="s">
        <v>6</v>
      </c>
      <c r="BO264" t="s">
        <v>7519</v>
      </c>
      <c r="BP264" t="s">
        <v>6</v>
      </c>
      <c r="BQ264" t="s">
        <v>7559</v>
      </c>
      <c r="BR264" t="s">
        <v>7561</v>
      </c>
      <c r="BS264" t="s">
        <v>7515</v>
      </c>
      <c r="BT264" t="s">
        <v>7516</v>
      </c>
      <c r="BU264" t="s">
        <v>7515</v>
      </c>
      <c r="BV264" t="s">
        <v>7515</v>
      </c>
      <c r="BW264" t="s">
        <v>7515</v>
      </c>
      <c r="BX264" t="s">
        <v>7515</v>
      </c>
      <c r="BY264" t="s">
        <v>7515</v>
      </c>
      <c r="BZ264" t="s">
        <v>7515</v>
      </c>
      <c r="CA264" t="s">
        <v>7515</v>
      </c>
      <c r="CB264" t="s">
        <v>7515</v>
      </c>
      <c r="CC264" t="s">
        <v>7515</v>
      </c>
      <c r="CD264" t="s">
        <v>7515</v>
      </c>
      <c r="CE264" t="s">
        <v>6794</v>
      </c>
      <c r="CI264" t="s">
        <v>6793</v>
      </c>
      <c r="CJ264" t="s">
        <v>6793</v>
      </c>
      <c r="CK264" t="s">
        <v>6794</v>
      </c>
      <c r="CL264" t="s">
        <v>6793</v>
      </c>
      <c r="CM264" t="s">
        <v>6794</v>
      </c>
      <c r="CN264" t="s">
        <v>6794</v>
      </c>
      <c r="CO264" t="s">
        <v>6794</v>
      </c>
      <c r="CP264" t="s">
        <v>6793</v>
      </c>
      <c r="CQ264" t="s">
        <v>6794</v>
      </c>
      <c r="CR264" t="s">
        <v>7520</v>
      </c>
      <c r="CS264" t="s">
        <v>7521</v>
      </c>
      <c r="CT264" t="s">
        <v>7605</v>
      </c>
      <c r="CU264" t="s">
        <v>6793</v>
      </c>
      <c r="CV264">
        <v>2</v>
      </c>
      <c r="CW264">
        <v>3</v>
      </c>
      <c r="CX264">
        <v>3</v>
      </c>
      <c r="CY264" t="s">
        <v>6794</v>
      </c>
      <c r="EC264">
        <v>1</v>
      </c>
      <c r="ED264" t="s">
        <v>7523</v>
      </c>
      <c r="EL264" t="s">
        <v>6794</v>
      </c>
      <c r="EV264" t="s">
        <v>6794</v>
      </c>
      <c r="PS264" t="s">
        <v>7526</v>
      </c>
      <c r="PT264" t="s">
        <v>7527</v>
      </c>
      <c r="PU264" t="s">
        <v>7527</v>
      </c>
      <c r="PV264" t="s">
        <v>7527</v>
      </c>
      <c r="PW264" t="s">
        <v>7515</v>
      </c>
      <c r="PX264" t="s">
        <v>7515</v>
      </c>
      <c r="PY264" t="s">
        <v>7515</v>
      </c>
      <c r="PZ264" t="s">
        <v>7515</v>
      </c>
      <c r="QA264" t="s">
        <v>7515</v>
      </c>
      <c r="QB264" t="s">
        <v>7515</v>
      </c>
      <c r="QC264" t="s">
        <v>7516</v>
      </c>
      <c r="QD264" t="s">
        <v>7528</v>
      </c>
      <c r="QE264" t="s">
        <v>7529</v>
      </c>
      <c r="QF264" t="s">
        <v>7528</v>
      </c>
      <c r="QG264" t="s">
        <v>7681</v>
      </c>
      <c r="QH264">
        <v>2008</v>
      </c>
      <c r="QI264">
        <v>6</v>
      </c>
      <c r="QJ264">
        <v>1</v>
      </c>
      <c r="QK264" s="329">
        <v>39602</v>
      </c>
      <c r="QL264">
        <v>1</v>
      </c>
      <c r="QM264">
        <v>0</v>
      </c>
      <c r="QN264" t="s">
        <v>194</v>
      </c>
      <c r="QO264">
        <v>0</v>
      </c>
      <c r="QP264">
        <v>18</v>
      </c>
      <c r="RV264">
        <f t="shared" si="7"/>
        <v>5</v>
      </c>
      <c r="RY264">
        <f t="shared" si="6"/>
        <v>7</v>
      </c>
    </row>
    <row r="265" spans="1:493" x14ac:dyDescent="0.3">
      <c r="A265">
        <v>71249</v>
      </c>
      <c r="B265">
        <v>340</v>
      </c>
      <c r="C265" t="s">
        <v>6793</v>
      </c>
      <c r="D265" t="s">
        <v>6793</v>
      </c>
      <c r="I265" t="s">
        <v>6793</v>
      </c>
      <c r="J265" t="s">
        <v>7516</v>
      </c>
      <c r="K265" t="s">
        <v>7515</v>
      </c>
      <c r="L265" t="s">
        <v>7515</v>
      </c>
      <c r="M265" t="s">
        <v>7515</v>
      </c>
      <c r="N265" t="s">
        <v>7515</v>
      </c>
      <c r="O265" t="s">
        <v>7515</v>
      </c>
      <c r="P265" t="s">
        <v>7515</v>
      </c>
      <c r="Q265" t="s">
        <v>7515</v>
      </c>
      <c r="R265" t="s">
        <v>7515</v>
      </c>
      <c r="S265" t="s">
        <v>7515</v>
      </c>
      <c r="T265" t="s">
        <v>7515</v>
      </c>
      <c r="U265" t="s">
        <v>7515</v>
      </c>
      <c r="V265" t="s">
        <v>7515</v>
      </c>
      <c r="W265" t="s">
        <v>7515</v>
      </c>
      <c r="X265" t="s">
        <v>7515</v>
      </c>
      <c r="Y265" t="s">
        <v>7515</v>
      </c>
      <c r="Z265" t="s">
        <v>7515</v>
      </c>
      <c r="AA265" t="s">
        <v>7515</v>
      </c>
      <c r="AB265" t="s">
        <v>7515</v>
      </c>
      <c r="AC265" t="s">
        <v>6796</v>
      </c>
      <c r="AK265" t="s">
        <v>6985</v>
      </c>
      <c r="AL265" t="s">
        <v>6793</v>
      </c>
      <c r="AM265" t="s">
        <v>6793</v>
      </c>
      <c r="AN265" t="s">
        <v>7680</v>
      </c>
      <c r="AO265">
        <v>0</v>
      </c>
      <c r="AP265">
        <v>20</v>
      </c>
      <c r="AQ265" t="s">
        <v>6988</v>
      </c>
      <c r="AR265" t="s">
        <v>6966</v>
      </c>
      <c r="AS265" t="s">
        <v>6793</v>
      </c>
      <c r="AT265" t="s">
        <v>6813</v>
      </c>
      <c r="AU265" t="s">
        <v>7531</v>
      </c>
      <c r="AV265" t="s">
        <v>6991</v>
      </c>
      <c r="AX265" t="s">
        <v>6794</v>
      </c>
      <c r="AY265" t="s">
        <v>6793</v>
      </c>
      <c r="AZ265" t="s">
        <v>6793</v>
      </c>
      <c r="BA265" t="s">
        <v>6793</v>
      </c>
      <c r="BB265" t="s">
        <v>6793</v>
      </c>
      <c r="BC265" t="s">
        <v>6794</v>
      </c>
      <c r="BD265" t="s">
        <v>6794</v>
      </c>
      <c r="BE265" t="s">
        <v>6793</v>
      </c>
      <c r="BF265" t="s">
        <v>6794</v>
      </c>
      <c r="BG265" t="s">
        <v>6794</v>
      </c>
      <c r="BH265" t="s">
        <v>6794</v>
      </c>
      <c r="BI265" t="s">
        <v>7028</v>
      </c>
      <c r="BJ265" t="s">
        <v>7021</v>
      </c>
      <c r="BK265" t="s">
        <v>6794</v>
      </c>
      <c r="BM265">
        <v>20</v>
      </c>
      <c r="BN265">
        <v>1</v>
      </c>
      <c r="BO265" t="s">
        <v>7519</v>
      </c>
      <c r="BP265" t="s">
        <v>6</v>
      </c>
      <c r="BQ265" t="s">
        <v>7028</v>
      </c>
      <c r="BR265" t="s">
        <v>7543</v>
      </c>
      <c r="BS265" t="s">
        <v>7516</v>
      </c>
      <c r="BT265" t="s">
        <v>7515</v>
      </c>
      <c r="BU265" t="s">
        <v>7515</v>
      </c>
      <c r="BV265" t="s">
        <v>7515</v>
      </c>
      <c r="BW265" t="s">
        <v>7515</v>
      </c>
      <c r="BX265" t="s">
        <v>7515</v>
      </c>
      <c r="BY265" t="s">
        <v>7515</v>
      </c>
      <c r="BZ265" t="s">
        <v>7515</v>
      </c>
      <c r="CA265" t="s">
        <v>7515</v>
      </c>
      <c r="CB265" t="s">
        <v>7515</v>
      </c>
      <c r="CC265" t="s">
        <v>7515</v>
      </c>
      <c r="CD265" t="s">
        <v>7515</v>
      </c>
      <c r="CE265" t="s">
        <v>6794</v>
      </c>
      <c r="CI265" t="s">
        <v>6793</v>
      </c>
      <c r="CJ265" t="s">
        <v>6793</v>
      </c>
      <c r="CK265" t="s">
        <v>6794</v>
      </c>
      <c r="CL265" t="s">
        <v>6793</v>
      </c>
      <c r="CM265" t="s">
        <v>6793</v>
      </c>
      <c r="CN265" t="s">
        <v>6794</v>
      </c>
      <c r="CO265" t="s">
        <v>6794</v>
      </c>
      <c r="CP265" t="s">
        <v>6793</v>
      </c>
      <c r="CQ265" t="s">
        <v>6794</v>
      </c>
      <c r="CR265" t="s">
        <v>7520</v>
      </c>
      <c r="CS265" t="s">
        <v>7521</v>
      </c>
      <c r="CT265" t="s">
        <v>7536</v>
      </c>
      <c r="CU265" t="s">
        <v>6793</v>
      </c>
      <c r="CV265">
        <v>2</v>
      </c>
      <c r="CW265">
        <v>2</v>
      </c>
      <c r="CX265">
        <v>4</v>
      </c>
      <c r="CY265" t="s">
        <v>6794</v>
      </c>
      <c r="EC265">
        <v>1</v>
      </c>
      <c r="ED265" t="s">
        <v>7584</v>
      </c>
      <c r="EL265" t="s">
        <v>6794</v>
      </c>
      <c r="EV265" t="s">
        <v>6793</v>
      </c>
      <c r="HH265" t="s">
        <v>7524</v>
      </c>
      <c r="HI265" t="s">
        <v>6</v>
      </c>
      <c r="HL265" t="s">
        <v>6</v>
      </c>
      <c r="HO265" t="s">
        <v>6966</v>
      </c>
      <c r="IR265" t="s">
        <v>7524</v>
      </c>
      <c r="IS265" t="s">
        <v>7680</v>
      </c>
      <c r="IT265">
        <v>11</v>
      </c>
      <c r="IU265">
        <v>2008</v>
      </c>
      <c r="IY265" t="s">
        <v>6794</v>
      </c>
      <c r="IZ265" t="s">
        <v>6794</v>
      </c>
      <c r="JA265" t="s">
        <v>7524</v>
      </c>
      <c r="JB265" t="s">
        <v>7680</v>
      </c>
      <c r="JC265">
        <v>11</v>
      </c>
      <c r="JD265">
        <v>2008</v>
      </c>
      <c r="JF265" t="s">
        <v>7527</v>
      </c>
      <c r="JG265" t="s">
        <v>7527</v>
      </c>
      <c r="JH265" t="s">
        <v>6794</v>
      </c>
      <c r="JI265" t="s">
        <v>6794</v>
      </c>
      <c r="LC265" t="s">
        <v>7524</v>
      </c>
      <c r="LD265" t="s">
        <v>7680</v>
      </c>
      <c r="LE265">
        <v>11</v>
      </c>
      <c r="LF265">
        <v>2008</v>
      </c>
      <c r="LH265" t="s">
        <v>7527</v>
      </c>
      <c r="LI265" t="s">
        <v>7527</v>
      </c>
      <c r="LJ265" t="s">
        <v>6794</v>
      </c>
      <c r="LK265" t="s">
        <v>6794</v>
      </c>
      <c r="LL265" t="s">
        <v>7524</v>
      </c>
      <c r="LM265" t="s">
        <v>7680</v>
      </c>
      <c r="LN265">
        <v>11</v>
      </c>
      <c r="LO265">
        <v>2008</v>
      </c>
      <c r="LS265" t="s">
        <v>6794</v>
      </c>
      <c r="LT265" t="s">
        <v>6966</v>
      </c>
      <c r="PS265" t="s">
        <v>7527</v>
      </c>
      <c r="PT265" t="s">
        <v>7527</v>
      </c>
      <c r="PW265" t="s">
        <v>7516</v>
      </c>
      <c r="PX265" t="s">
        <v>7515</v>
      </c>
      <c r="PY265" t="s">
        <v>7515</v>
      </c>
      <c r="PZ265" t="s">
        <v>7515</v>
      </c>
      <c r="QA265" t="s">
        <v>7515</v>
      </c>
      <c r="QB265" t="s">
        <v>7515</v>
      </c>
      <c r="QC265" t="s">
        <v>7515</v>
      </c>
      <c r="QD265" t="s">
        <v>7528</v>
      </c>
      <c r="QE265" t="s">
        <v>7529</v>
      </c>
      <c r="QF265" t="s">
        <v>7528</v>
      </c>
      <c r="QG265" t="s">
        <v>7681</v>
      </c>
      <c r="QH265">
        <v>2008</v>
      </c>
      <c r="QI265">
        <v>11</v>
      </c>
      <c r="QJ265">
        <v>1</v>
      </c>
      <c r="QK265" s="329">
        <v>39777</v>
      </c>
      <c r="QL265">
        <v>1</v>
      </c>
      <c r="QM265">
        <v>0</v>
      </c>
      <c r="QN265" t="s">
        <v>194</v>
      </c>
      <c r="QO265">
        <v>0</v>
      </c>
      <c r="QP265">
        <v>35</v>
      </c>
      <c r="QQ265">
        <v>1</v>
      </c>
      <c r="QR265">
        <v>0</v>
      </c>
      <c r="QS265">
        <v>0</v>
      </c>
      <c r="QT265">
        <v>0</v>
      </c>
      <c r="QU265">
        <v>0</v>
      </c>
      <c r="QV265">
        <v>0</v>
      </c>
      <c r="QW265">
        <v>0</v>
      </c>
      <c r="QX265">
        <v>0</v>
      </c>
      <c r="QY265">
        <v>0</v>
      </c>
      <c r="QZ265">
        <v>1</v>
      </c>
      <c r="RA265">
        <v>0</v>
      </c>
      <c r="RB265">
        <v>0</v>
      </c>
      <c r="RC265">
        <v>0</v>
      </c>
      <c r="RD265">
        <v>1</v>
      </c>
      <c r="RE265">
        <v>1</v>
      </c>
      <c r="RF265">
        <v>0</v>
      </c>
      <c r="RG265">
        <v>0</v>
      </c>
      <c r="RH265">
        <v>0</v>
      </c>
      <c r="RI265">
        <v>0</v>
      </c>
      <c r="RJ265">
        <v>0</v>
      </c>
      <c r="RK265">
        <v>1</v>
      </c>
      <c r="RL265">
        <v>1</v>
      </c>
      <c r="RM265">
        <v>0</v>
      </c>
      <c r="RN265">
        <v>0</v>
      </c>
      <c r="RO265">
        <v>0</v>
      </c>
      <c r="RP265">
        <v>0</v>
      </c>
      <c r="RQ265">
        <v>0</v>
      </c>
      <c r="RR265">
        <v>0</v>
      </c>
      <c r="RS265">
        <v>0</v>
      </c>
      <c r="RT265">
        <v>0</v>
      </c>
      <c r="RU265">
        <v>0</v>
      </c>
      <c r="RV265">
        <f t="shared" si="7"/>
        <v>2</v>
      </c>
      <c r="RY265">
        <f t="shared" si="6"/>
        <v>2</v>
      </c>
    </row>
    <row r="266" spans="1:493" x14ac:dyDescent="0.3">
      <c r="A266">
        <v>71250</v>
      </c>
      <c r="B266">
        <v>341</v>
      </c>
      <c r="C266" t="s">
        <v>6793</v>
      </c>
      <c r="D266" t="s">
        <v>6793</v>
      </c>
      <c r="I266" t="s">
        <v>6793</v>
      </c>
      <c r="J266" t="s">
        <v>7515</v>
      </c>
      <c r="K266" t="s">
        <v>7516</v>
      </c>
      <c r="L266" t="s">
        <v>7515</v>
      </c>
      <c r="M266" t="s">
        <v>7515</v>
      </c>
      <c r="N266" t="s">
        <v>7515</v>
      </c>
      <c r="O266" t="s">
        <v>7515</v>
      </c>
      <c r="P266" t="s">
        <v>7515</v>
      </c>
      <c r="Q266" t="s">
        <v>7515</v>
      </c>
      <c r="R266" t="s">
        <v>7515</v>
      </c>
      <c r="S266" t="s">
        <v>7515</v>
      </c>
      <c r="T266" t="s">
        <v>7515</v>
      </c>
      <c r="U266" t="s">
        <v>7515</v>
      </c>
      <c r="V266" t="s">
        <v>7515</v>
      </c>
      <c r="W266" t="s">
        <v>7515</v>
      </c>
      <c r="X266" t="s">
        <v>7515</v>
      </c>
      <c r="Y266" t="s">
        <v>7515</v>
      </c>
      <c r="Z266" t="s">
        <v>7515</v>
      </c>
      <c r="AA266" t="s">
        <v>7515</v>
      </c>
      <c r="AB266" t="s">
        <v>7515</v>
      </c>
      <c r="AC266" t="s">
        <v>7517</v>
      </c>
      <c r="AF266">
        <v>0</v>
      </c>
      <c r="AG266">
        <v>8</v>
      </c>
      <c r="AH266" t="s">
        <v>7575</v>
      </c>
      <c r="AI266" t="s">
        <v>7680</v>
      </c>
      <c r="AJ266">
        <v>4</v>
      </c>
      <c r="AK266" t="s">
        <v>6993</v>
      </c>
      <c r="AL266" t="s">
        <v>6794</v>
      </c>
      <c r="AM266" t="s">
        <v>6794</v>
      </c>
      <c r="AN266" t="s">
        <v>7680</v>
      </c>
      <c r="AO266">
        <v>0</v>
      </c>
      <c r="AP266">
        <v>8</v>
      </c>
      <c r="AQ266" t="s">
        <v>7568</v>
      </c>
      <c r="AT266" t="s">
        <v>6814</v>
      </c>
      <c r="AV266" t="s">
        <v>6991</v>
      </c>
      <c r="AW266" t="s">
        <v>7551</v>
      </c>
      <c r="AX266" t="s">
        <v>6794</v>
      </c>
      <c r="AY266" t="s">
        <v>6966</v>
      </c>
      <c r="AZ266" t="s">
        <v>6794</v>
      </c>
      <c r="BA266" t="s">
        <v>6793</v>
      </c>
      <c r="BC266" t="s">
        <v>6794</v>
      </c>
      <c r="BD266" t="s">
        <v>6794</v>
      </c>
      <c r="BE266" t="s">
        <v>6794</v>
      </c>
      <c r="BF266" t="s">
        <v>6793</v>
      </c>
      <c r="BG266" t="s">
        <v>6793</v>
      </c>
      <c r="BH266" t="s">
        <v>6794</v>
      </c>
      <c r="BI266" t="s">
        <v>7024</v>
      </c>
      <c r="BJ266" t="s">
        <v>7027</v>
      </c>
      <c r="BK266" t="s">
        <v>6794</v>
      </c>
      <c r="BM266">
        <v>100</v>
      </c>
      <c r="BN266">
        <v>10</v>
      </c>
      <c r="BO266" t="s">
        <v>31</v>
      </c>
      <c r="BP266" t="s">
        <v>6</v>
      </c>
      <c r="BQ266" t="s">
        <v>7559</v>
      </c>
      <c r="BR266" t="s">
        <v>7682</v>
      </c>
      <c r="BS266" t="s">
        <v>7515</v>
      </c>
      <c r="BT266" t="s">
        <v>7516</v>
      </c>
      <c r="BU266" t="s">
        <v>7515</v>
      </c>
      <c r="BV266" t="s">
        <v>7515</v>
      </c>
      <c r="BW266" t="s">
        <v>7515</v>
      </c>
      <c r="BX266" t="s">
        <v>7515</v>
      </c>
      <c r="BY266" t="s">
        <v>7515</v>
      </c>
      <c r="BZ266" t="s">
        <v>7515</v>
      </c>
      <c r="CA266" t="s">
        <v>7515</v>
      </c>
      <c r="CB266" t="s">
        <v>7515</v>
      </c>
      <c r="CC266" t="s">
        <v>7515</v>
      </c>
      <c r="CD266" t="s">
        <v>7515</v>
      </c>
      <c r="CE266" t="s">
        <v>6794</v>
      </c>
      <c r="CI266" t="s">
        <v>6794</v>
      </c>
      <c r="CJ266" t="s">
        <v>6794</v>
      </c>
      <c r="CK266" t="s">
        <v>6794</v>
      </c>
      <c r="CL266" t="s">
        <v>6793</v>
      </c>
      <c r="CM266" t="s">
        <v>6794</v>
      </c>
      <c r="CN266" t="s">
        <v>6793</v>
      </c>
      <c r="CO266" t="s">
        <v>6794</v>
      </c>
      <c r="CP266" t="s">
        <v>6793</v>
      </c>
      <c r="CQ266" t="s">
        <v>6794</v>
      </c>
      <c r="CR266" t="s">
        <v>7520</v>
      </c>
      <c r="CS266" t="s">
        <v>7521</v>
      </c>
      <c r="CT266" t="s">
        <v>7536</v>
      </c>
      <c r="CU266" t="s">
        <v>6793</v>
      </c>
      <c r="CV266">
        <v>3</v>
      </c>
      <c r="CW266">
        <v>3</v>
      </c>
      <c r="CX266">
        <v>3</v>
      </c>
      <c r="CY266" t="s">
        <v>6793</v>
      </c>
      <c r="CZ266">
        <v>1</v>
      </c>
      <c r="DA266" t="s">
        <v>7680</v>
      </c>
      <c r="DB266">
        <v>5</v>
      </c>
      <c r="DC266">
        <v>2009</v>
      </c>
      <c r="DD266" t="s">
        <v>7557</v>
      </c>
      <c r="DE266" t="s">
        <v>7680</v>
      </c>
      <c r="DF266">
        <v>3</v>
      </c>
      <c r="DG266">
        <v>2009</v>
      </c>
      <c r="EC266">
        <v>3</v>
      </c>
      <c r="EE266">
        <v>1</v>
      </c>
      <c r="EF266">
        <v>0</v>
      </c>
      <c r="EG266">
        <v>2</v>
      </c>
      <c r="EH266">
        <v>0</v>
      </c>
      <c r="EI266">
        <v>0</v>
      </c>
      <c r="EJ266">
        <v>0</v>
      </c>
      <c r="EK266">
        <v>0</v>
      </c>
      <c r="EL266" t="s">
        <v>6794</v>
      </c>
      <c r="EV266" t="s">
        <v>6793</v>
      </c>
      <c r="KK266" t="s">
        <v>7524</v>
      </c>
      <c r="KL266" t="s">
        <v>7680</v>
      </c>
      <c r="KM266">
        <v>3</v>
      </c>
      <c r="KN266">
        <v>2009</v>
      </c>
      <c r="KR266" t="s">
        <v>6794</v>
      </c>
      <c r="KS266" t="s">
        <v>6793</v>
      </c>
      <c r="LC266" t="s">
        <v>7524</v>
      </c>
      <c r="LD266" t="s">
        <v>7680</v>
      </c>
      <c r="LE266">
        <v>3</v>
      </c>
      <c r="LF266">
        <v>2009</v>
      </c>
      <c r="LH266" t="s">
        <v>7526</v>
      </c>
      <c r="LI266" t="s">
        <v>7527</v>
      </c>
      <c r="LJ266" t="s">
        <v>6794</v>
      </c>
      <c r="LK266" t="s">
        <v>6793</v>
      </c>
      <c r="LL266" t="s">
        <v>7524</v>
      </c>
      <c r="LM266" t="s">
        <v>7680</v>
      </c>
      <c r="LN266">
        <v>3</v>
      </c>
      <c r="LO266">
        <v>2009</v>
      </c>
      <c r="LS266" t="s">
        <v>6793</v>
      </c>
      <c r="PG266">
        <v>8</v>
      </c>
      <c r="PH266" t="s">
        <v>7515</v>
      </c>
      <c r="PI266" t="s">
        <v>7515</v>
      </c>
      <c r="PJ266" t="s">
        <v>7515</v>
      </c>
      <c r="PK266" t="s">
        <v>7515</v>
      </c>
      <c r="PL266" t="s">
        <v>7515</v>
      </c>
      <c r="PM266" t="s">
        <v>7515</v>
      </c>
      <c r="PN266" t="s">
        <v>7516</v>
      </c>
      <c r="PO266" t="s">
        <v>7515</v>
      </c>
      <c r="PP266" t="s">
        <v>7515</v>
      </c>
      <c r="PQ266" t="s">
        <v>7515</v>
      </c>
      <c r="PR266" t="s">
        <v>7515</v>
      </c>
      <c r="PS266" t="s">
        <v>7526</v>
      </c>
      <c r="PT266" t="s">
        <v>7526</v>
      </c>
      <c r="PU266" t="s">
        <v>7527</v>
      </c>
      <c r="PW266" t="s">
        <v>7515</v>
      </c>
      <c r="PX266" t="s">
        <v>7515</v>
      </c>
      <c r="PY266" t="s">
        <v>7515</v>
      </c>
      <c r="PZ266" t="s">
        <v>7515</v>
      </c>
      <c r="QA266" t="s">
        <v>7515</v>
      </c>
      <c r="QB266" t="s">
        <v>7515</v>
      </c>
      <c r="QC266" t="s">
        <v>7516</v>
      </c>
      <c r="QD266" t="s">
        <v>6757</v>
      </c>
      <c r="QE266" t="s">
        <v>7539</v>
      </c>
      <c r="QF266" t="s">
        <v>7528</v>
      </c>
      <c r="QG266" t="s">
        <v>7681</v>
      </c>
      <c r="QH266">
        <v>2008</v>
      </c>
      <c r="QI266">
        <v>10</v>
      </c>
      <c r="QJ266">
        <v>1</v>
      </c>
      <c r="QK266" s="329">
        <v>39722</v>
      </c>
      <c r="QL266">
        <v>0</v>
      </c>
      <c r="QM266">
        <v>1</v>
      </c>
      <c r="QN266" t="s">
        <v>194</v>
      </c>
      <c r="QO266">
        <v>0</v>
      </c>
      <c r="QP266">
        <v>88</v>
      </c>
      <c r="QQ266">
        <v>1</v>
      </c>
      <c r="QR266">
        <v>0</v>
      </c>
      <c r="QS266">
        <v>0</v>
      </c>
      <c r="QT266">
        <v>0</v>
      </c>
      <c r="QU266">
        <v>0</v>
      </c>
      <c r="QV266">
        <v>0</v>
      </c>
      <c r="QW266">
        <v>0</v>
      </c>
      <c r="QX266">
        <v>0</v>
      </c>
      <c r="QY266">
        <v>0</v>
      </c>
      <c r="QZ266">
        <v>0</v>
      </c>
      <c r="RA266">
        <v>0</v>
      </c>
      <c r="RB266">
        <v>0</v>
      </c>
      <c r="RC266">
        <v>0</v>
      </c>
      <c r="RD266">
        <v>0</v>
      </c>
      <c r="RE266">
        <v>0</v>
      </c>
      <c r="RF266">
        <v>0</v>
      </c>
      <c r="RG266">
        <v>0</v>
      </c>
      <c r="RH266">
        <v>0</v>
      </c>
      <c r="RI266">
        <v>1</v>
      </c>
      <c r="RJ266">
        <v>0</v>
      </c>
      <c r="RK266">
        <v>1</v>
      </c>
      <c r="RL266">
        <v>1</v>
      </c>
      <c r="RM266">
        <v>0</v>
      </c>
      <c r="RN266">
        <v>0</v>
      </c>
      <c r="RO266">
        <v>0</v>
      </c>
      <c r="RP266">
        <v>0</v>
      </c>
      <c r="RQ266">
        <v>0</v>
      </c>
      <c r="RR266">
        <v>0</v>
      </c>
      <c r="RS266">
        <v>0</v>
      </c>
      <c r="RT266">
        <v>0</v>
      </c>
      <c r="RU266">
        <v>0</v>
      </c>
      <c r="RV266">
        <f t="shared" si="7"/>
        <v>5</v>
      </c>
      <c r="RY266">
        <f t="shared" si="6"/>
        <v>7</v>
      </c>
    </row>
    <row r="267" spans="1:493" x14ac:dyDescent="0.3">
      <c r="A267">
        <v>71251</v>
      </c>
      <c r="B267">
        <v>342</v>
      </c>
      <c r="C267" t="s">
        <v>6793</v>
      </c>
      <c r="D267" t="s">
        <v>6793</v>
      </c>
      <c r="I267" t="s">
        <v>6793</v>
      </c>
      <c r="J267" t="s">
        <v>7516</v>
      </c>
      <c r="K267" t="s">
        <v>7515</v>
      </c>
      <c r="L267" t="s">
        <v>7515</v>
      </c>
      <c r="M267" t="s">
        <v>7515</v>
      </c>
      <c r="N267" t="s">
        <v>7515</v>
      </c>
      <c r="O267" t="s">
        <v>7515</v>
      </c>
      <c r="P267" t="s">
        <v>7515</v>
      </c>
      <c r="Q267" t="s">
        <v>7515</v>
      </c>
      <c r="R267" t="s">
        <v>7515</v>
      </c>
      <c r="S267" t="s">
        <v>7515</v>
      </c>
      <c r="T267" t="s">
        <v>7515</v>
      </c>
      <c r="U267" t="s">
        <v>7515</v>
      </c>
      <c r="V267" t="s">
        <v>7515</v>
      </c>
      <c r="W267" t="s">
        <v>7515</v>
      </c>
      <c r="X267" t="s">
        <v>7515</v>
      </c>
      <c r="Y267" t="s">
        <v>7515</v>
      </c>
      <c r="Z267" t="s">
        <v>7515</v>
      </c>
      <c r="AA267" t="s">
        <v>7515</v>
      </c>
      <c r="AB267" t="s">
        <v>7515</v>
      </c>
      <c r="AC267" t="s">
        <v>7517</v>
      </c>
      <c r="AF267">
        <v>1</v>
      </c>
      <c r="AG267">
        <v>10</v>
      </c>
      <c r="AH267" t="s">
        <v>6845</v>
      </c>
      <c r="AK267" t="s">
        <v>6993</v>
      </c>
      <c r="AL267" t="s">
        <v>6794</v>
      </c>
      <c r="AM267" t="s">
        <v>6794</v>
      </c>
      <c r="AN267" t="s">
        <v>7680</v>
      </c>
      <c r="AO267">
        <v>1</v>
      </c>
      <c r="AP267">
        <v>15</v>
      </c>
      <c r="AQ267" t="s">
        <v>6992</v>
      </c>
      <c r="AR267" t="s">
        <v>6966</v>
      </c>
      <c r="AS267" t="s">
        <v>6794</v>
      </c>
      <c r="AT267" t="s">
        <v>6813</v>
      </c>
      <c r="AU267" t="s">
        <v>7531</v>
      </c>
      <c r="AV267" t="s">
        <v>6991</v>
      </c>
      <c r="AX267" t="s">
        <v>6794</v>
      </c>
      <c r="AY267" t="s">
        <v>6794</v>
      </c>
      <c r="AZ267" t="s">
        <v>6794</v>
      </c>
      <c r="BA267" t="s">
        <v>6793</v>
      </c>
      <c r="BB267" t="s">
        <v>6794</v>
      </c>
      <c r="BC267" t="s">
        <v>6793</v>
      </c>
      <c r="BD267" t="s">
        <v>6793</v>
      </c>
      <c r="BE267" t="s">
        <v>6794</v>
      </c>
      <c r="BF267" t="s">
        <v>6794</v>
      </c>
      <c r="BG267" t="s">
        <v>6794</v>
      </c>
      <c r="BH267" t="s">
        <v>6793</v>
      </c>
      <c r="BI267" t="s">
        <v>7025</v>
      </c>
      <c r="BJ267" t="s">
        <v>7024</v>
      </c>
      <c r="BK267" t="s">
        <v>6794</v>
      </c>
      <c r="BM267" t="s">
        <v>7547</v>
      </c>
      <c r="BN267">
        <v>25</v>
      </c>
      <c r="BO267" t="s">
        <v>7533</v>
      </c>
      <c r="BP267" t="s">
        <v>7576</v>
      </c>
      <c r="BQ267" t="s">
        <v>7559</v>
      </c>
      <c r="BR267" t="s">
        <v>7682</v>
      </c>
      <c r="BS267" t="s">
        <v>7516</v>
      </c>
      <c r="BT267" t="s">
        <v>7515</v>
      </c>
      <c r="BU267" t="s">
        <v>7515</v>
      </c>
      <c r="BV267" t="s">
        <v>7515</v>
      </c>
      <c r="BW267" t="s">
        <v>7515</v>
      </c>
      <c r="BX267" t="s">
        <v>7515</v>
      </c>
      <c r="BY267" t="s">
        <v>7515</v>
      </c>
      <c r="BZ267" t="s">
        <v>7515</v>
      </c>
      <c r="CA267" t="s">
        <v>7515</v>
      </c>
      <c r="CB267" t="s">
        <v>7515</v>
      </c>
      <c r="CC267" t="s">
        <v>7515</v>
      </c>
      <c r="CD267" t="s">
        <v>7515</v>
      </c>
      <c r="CE267" t="s">
        <v>6793</v>
      </c>
      <c r="CF267" t="s">
        <v>7563</v>
      </c>
      <c r="CG267" t="s">
        <v>7581</v>
      </c>
      <c r="CH267" t="s">
        <v>7620</v>
      </c>
      <c r="CI267" t="s">
        <v>6793</v>
      </c>
      <c r="CJ267" t="s">
        <v>6793</v>
      </c>
      <c r="CK267" t="s">
        <v>6794</v>
      </c>
      <c r="CL267" t="s">
        <v>6794</v>
      </c>
      <c r="CM267" t="s">
        <v>6793</v>
      </c>
      <c r="CN267" t="s">
        <v>6793</v>
      </c>
      <c r="CO267" t="s">
        <v>6794</v>
      </c>
      <c r="CP267" t="s">
        <v>6793</v>
      </c>
      <c r="CQ267" t="s">
        <v>6794</v>
      </c>
      <c r="CR267" t="s">
        <v>7520</v>
      </c>
      <c r="CS267" t="s">
        <v>7521</v>
      </c>
      <c r="CT267" t="s">
        <v>7536</v>
      </c>
      <c r="CU267" t="s">
        <v>6793</v>
      </c>
      <c r="CV267">
        <v>4</v>
      </c>
      <c r="CW267">
        <v>4</v>
      </c>
      <c r="CX267">
        <v>5</v>
      </c>
      <c r="CY267" t="s">
        <v>6793</v>
      </c>
      <c r="CZ267">
        <v>1</v>
      </c>
      <c r="DA267" t="s">
        <v>7680</v>
      </c>
      <c r="DB267">
        <v>10</v>
      </c>
      <c r="DC267">
        <v>2007</v>
      </c>
      <c r="DD267" t="s">
        <v>7557</v>
      </c>
      <c r="DE267" t="s">
        <v>7680</v>
      </c>
      <c r="DF267">
        <v>12</v>
      </c>
      <c r="DG267">
        <v>2007</v>
      </c>
      <c r="EC267">
        <v>2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2</v>
      </c>
      <c r="EL267" t="s">
        <v>6794</v>
      </c>
      <c r="EV267" t="s">
        <v>6793</v>
      </c>
      <c r="LC267" t="s">
        <v>7524</v>
      </c>
      <c r="LD267" t="s">
        <v>7680</v>
      </c>
      <c r="LE267">
        <v>2</v>
      </c>
      <c r="LF267">
        <v>2008</v>
      </c>
      <c r="LH267" t="s">
        <v>7526</v>
      </c>
      <c r="LI267" t="s">
        <v>7526</v>
      </c>
      <c r="LJ267" t="s">
        <v>6794</v>
      </c>
      <c r="LK267" t="s">
        <v>6793</v>
      </c>
      <c r="LL267" t="s">
        <v>7524</v>
      </c>
      <c r="LM267" t="s">
        <v>7680</v>
      </c>
      <c r="LN267">
        <v>2</v>
      </c>
      <c r="LO267">
        <v>2008</v>
      </c>
      <c r="LS267" t="s">
        <v>6794</v>
      </c>
      <c r="LT267" t="s">
        <v>6793</v>
      </c>
      <c r="PS267" t="s">
        <v>6</v>
      </c>
      <c r="PT267" t="s">
        <v>7526</v>
      </c>
      <c r="PU267" t="s">
        <v>7526</v>
      </c>
      <c r="PW267" t="s">
        <v>7516</v>
      </c>
      <c r="PX267" t="s">
        <v>7515</v>
      </c>
      <c r="PY267" t="s">
        <v>7515</v>
      </c>
      <c r="PZ267" t="s">
        <v>7515</v>
      </c>
      <c r="QA267" t="s">
        <v>7515</v>
      </c>
      <c r="QB267" t="s">
        <v>7515</v>
      </c>
      <c r="QC267" t="s">
        <v>7515</v>
      </c>
      <c r="QD267" t="s">
        <v>7528</v>
      </c>
      <c r="QE267" t="s">
        <v>7539</v>
      </c>
      <c r="QF267" t="s">
        <v>7528</v>
      </c>
      <c r="QG267" t="s">
        <v>7681</v>
      </c>
      <c r="QH267">
        <v>2008</v>
      </c>
      <c r="QI267">
        <v>10</v>
      </c>
      <c r="QJ267">
        <v>1</v>
      </c>
      <c r="QK267" s="329">
        <v>39744</v>
      </c>
      <c r="QL267">
        <v>0</v>
      </c>
      <c r="QM267">
        <v>1</v>
      </c>
      <c r="QN267" t="s">
        <v>194</v>
      </c>
      <c r="QO267">
        <v>0</v>
      </c>
      <c r="QP267">
        <v>35</v>
      </c>
      <c r="QQ267">
        <v>0</v>
      </c>
      <c r="QR267">
        <v>0</v>
      </c>
      <c r="QS267">
        <v>0</v>
      </c>
      <c r="QT267">
        <v>0</v>
      </c>
      <c r="QU267">
        <v>0</v>
      </c>
      <c r="QV267">
        <v>0</v>
      </c>
      <c r="QW267">
        <v>0</v>
      </c>
      <c r="QX267">
        <v>0</v>
      </c>
      <c r="QY267">
        <v>0</v>
      </c>
      <c r="QZ267">
        <v>0</v>
      </c>
      <c r="RA267">
        <v>0</v>
      </c>
      <c r="RB267">
        <v>0</v>
      </c>
      <c r="RC267">
        <v>0</v>
      </c>
      <c r="RD267">
        <v>0</v>
      </c>
      <c r="RE267">
        <v>0</v>
      </c>
      <c r="RF267">
        <v>0</v>
      </c>
      <c r="RG267">
        <v>0</v>
      </c>
      <c r="RH267">
        <v>0</v>
      </c>
      <c r="RI267">
        <v>0</v>
      </c>
      <c r="RJ267">
        <v>0</v>
      </c>
      <c r="RK267">
        <v>1</v>
      </c>
      <c r="RL267">
        <v>1</v>
      </c>
      <c r="RM267">
        <v>0</v>
      </c>
      <c r="RN267">
        <v>0</v>
      </c>
      <c r="RO267">
        <v>0</v>
      </c>
      <c r="RP267">
        <v>0</v>
      </c>
      <c r="RQ267">
        <v>0</v>
      </c>
      <c r="RR267">
        <v>0</v>
      </c>
      <c r="RS267">
        <v>0</v>
      </c>
      <c r="RT267">
        <v>0</v>
      </c>
      <c r="RU267">
        <v>0</v>
      </c>
      <c r="RV267">
        <f t="shared" si="7"/>
        <v>3</v>
      </c>
      <c r="RY267">
        <f t="shared" si="6"/>
        <v>1</v>
      </c>
    </row>
    <row r="268" spans="1:493" x14ac:dyDescent="0.3">
      <c r="A268">
        <v>71252</v>
      </c>
      <c r="B268">
        <v>344</v>
      </c>
      <c r="C268" t="s">
        <v>6793</v>
      </c>
      <c r="D268" t="s">
        <v>6793</v>
      </c>
      <c r="I268" t="s">
        <v>6793</v>
      </c>
      <c r="J268" t="s">
        <v>7515</v>
      </c>
      <c r="K268" t="s">
        <v>7515</v>
      </c>
      <c r="L268" t="s">
        <v>7516</v>
      </c>
      <c r="M268" t="s">
        <v>7515</v>
      </c>
      <c r="N268" t="s">
        <v>7515</v>
      </c>
      <c r="O268" t="s">
        <v>7515</v>
      </c>
      <c r="P268" t="s">
        <v>7515</v>
      </c>
      <c r="Q268" t="s">
        <v>7515</v>
      </c>
      <c r="R268" t="s">
        <v>7515</v>
      </c>
      <c r="S268" t="s">
        <v>7515</v>
      </c>
      <c r="T268" t="s">
        <v>7515</v>
      </c>
      <c r="U268" t="s">
        <v>7515</v>
      </c>
      <c r="V268" t="s">
        <v>7515</v>
      </c>
      <c r="W268" t="s">
        <v>7515</v>
      </c>
      <c r="X268" t="s">
        <v>7515</v>
      </c>
      <c r="Y268" t="s">
        <v>7515</v>
      </c>
      <c r="Z268" t="s">
        <v>7515</v>
      </c>
      <c r="AA268" t="s">
        <v>7515</v>
      </c>
      <c r="AB268" t="s">
        <v>7515</v>
      </c>
      <c r="AC268" t="s">
        <v>7517</v>
      </c>
      <c r="AF268">
        <v>0</v>
      </c>
      <c r="AG268">
        <v>6</v>
      </c>
      <c r="AH268" t="s">
        <v>6845</v>
      </c>
      <c r="AK268" t="s">
        <v>6993</v>
      </c>
      <c r="AL268" t="s">
        <v>6793</v>
      </c>
      <c r="AM268" t="s">
        <v>6794</v>
      </c>
      <c r="AN268" t="s">
        <v>7680</v>
      </c>
      <c r="AO268">
        <v>0</v>
      </c>
      <c r="AP268">
        <v>20</v>
      </c>
      <c r="AQ268" t="s">
        <v>6992</v>
      </c>
      <c r="AR268" t="s">
        <v>6793</v>
      </c>
      <c r="AS268" t="s">
        <v>6794</v>
      </c>
      <c r="AT268" t="s">
        <v>6813</v>
      </c>
      <c r="AU268" t="s">
        <v>7531</v>
      </c>
      <c r="AV268" t="s">
        <v>7553</v>
      </c>
      <c r="AX268" t="s">
        <v>6794</v>
      </c>
      <c r="AY268" t="s">
        <v>6794</v>
      </c>
      <c r="AZ268" t="s">
        <v>6794</v>
      </c>
      <c r="BA268" t="s">
        <v>6794</v>
      </c>
      <c r="BB268" t="s">
        <v>6793</v>
      </c>
      <c r="BC268" t="s">
        <v>6794</v>
      </c>
      <c r="BD268" t="s">
        <v>6793</v>
      </c>
      <c r="BE268" t="s">
        <v>6794</v>
      </c>
      <c r="BF268" t="s">
        <v>6794</v>
      </c>
      <c r="BG268" t="s">
        <v>6794</v>
      </c>
      <c r="BH268" t="s">
        <v>6794</v>
      </c>
      <c r="BI268" t="s">
        <v>7022</v>
      </c>
      <c r="BJ268" t="s">
        <v>7028</v>
      </c>
      <c r="BK268" t="s">
        <v>6794</v>
      </c>
      <c r="BM268">
        <v>1</v>
      </c>
      <c r="BN268">
        <v>30</v>
      </c>
      <c r="BO268" t="s">
        <v>7533</v>
      </c>
      <c r="BP268" t="s">
        <v>6</v>
      </c>
      <c r="BQ268" t="s">
        <v>7022</v>
      </c>
      <c r="BR268" t="s">
        <v>7543</v>
      </c>
      <c r="BS268" t="s">
        <v>7516</v>
      </c>
      <c r="BT268" t="s">
        <v>7515</v>
      </c>
      <c r="BU268" t="s">
        <v>7515</v>
      </c>
      <c r="BV268" t="s">
        <v>7515</v>
      </c>
      <c r="BW268" t="s">
        <v>7515</v>
      </c>
      <c r="BX268" t="s">
        <v>7515</v>
      </c>
      <c r="BY268" t="s">
        <v>7515</v>
      </c>
      <c r="BZ268" t="s">
        <v>7515</v>
      </c>
      <c r="CA268" t="s">
        <v>7515</v>
      </c>
      <c r="CB268" t="s">
        <v>7515</v>
      </c>
      <c r="CC268" t="s">
        <v>7515</v>
      </c>
      <c r="CD268" t="s">
        <v>7515</v>
      </c>
      <c r="CE268" t="s">
        <v>6794</v>
      </c>
      <c r="CF268" t="s">
        <v>7563</v>
      </c>
      <c r="CG268">
        <v>50</v>
      </c>
      <c r="CH268" t="s">
        <v>7620</v>
      </c>
      <c r="CI268" t="s">
        <v>6793</v>
      </c>
      <c r="CJ268" t="s">
        <v>6793</v>
      </c>
      <c r="CK268" t="s">
        <v>6794</v>
      </c>
      <c r="CL268" t="s">
        <v>6793</v>
      </c>
      <c r="CM268" t="s">
        <v>6793</v>
      </c>
      <c r="CN268" t="s">
        <v>6794</v>
      </c>
      <c r="CO268" t="s">
        <v>6794</v>
      </c>
      <c r="CP268" t="s">
        <v>6793</v>
      </c>
      <c r="CQ268" t="s">
        <v>6793</v>
      </c>
      <c r="CR268" t="s">
        <v>7520</v>
      </c>
      <c r="CS268" t="s">
        <v>7521</v>
      </c>
      <c r="CT268" t="s">
        <v>7522</v>
      </c>
      <c r="CU268" t="s">
        <v>6793</v>
      </c>
      <c r="CV268">
        <v>2</v>
      </c>
      <c r="CW268">
        <v>4</v>
      </c>
      <c r="CX268">
        <v>4</v>
      </c>
      <c r="CY268" t="s">
        <v>6794</v>
      </c>
      <c r="EC268">
        <v>4</v>
      </c>
      <c r="EE268">
        <v>2</v>
      </c>
      <c r="EF268">
        <v>0</v>
      </c>
      <c r="EG268">
        <v>0</v>
      </c>
      <c r="EH268">
        <v>2</v>
      </c>
      <c r="EI268">
        <v>0</v>
      </c>
      <c r="EJ268">
        <v>0</v>
      </c>
      <c r="EK268">
        <v>0</v>
      </c>
      <c r="EL268" t="s">
        <v>6794</v>
      </c>
      <c r="EV268" t="s">
        <v>6794</v>
      </c>
      <c r="PS268" t="s">
        <v>7526</v>
      </c>
      <c r="PT268" t="s">
        <v>7526</v>
      </c>
      <c r="PU268" t="s">
        <v>7527</v>
      </c>
      <c r="PV268" t="s">
        <v>7526</v>
      </c>
      <c r="PW268" t="s">
        <v>7515</v>
      </c>
      <c r="PX268" t="s">
        <v>7515</v>
      </c>
      <c r="PY268" t="s">
        <v>7515</v>
      </c>
      <c r="PZ268" t="s">
        <v>7515</v>
      </c>
      <c r="QA268" t="s">
        <v>7515</v>
      </c>
      <c r="QB268" t="s">
        <v>7515</v>
      </c>
      <c r="QC268" t="s">
        <v>7516</v>
      </c>
      <c r="QD268" t="s">
        <v>7528</v>
      </c>
      <c r="QE268" t="s">
        <v>7529</v>
      </c>
      <c r="QF268" t="s">
        <v>7528</v>
      </c>
      <c r="QG268" t="s">
        <v>7681</v>
      </c>
      <c r="QH268">
        <v>2008</v>
      </c>
      <c r="QI268">
        <v>3</v>
      </c>
      <c r="QJ268">
        <v>1</v>
      </c>
      <c r="QK268" s="329">
        <v>39520</v>
      </c>
      <c r="QL268">
        <v>0</v>
      </c>
      <c r="QM268">
        <v>1</v>
      </c>
      <c r="QN268" t="s">
        <v>194</v>
      </c>
      <c r="QO268">
        <v>0</v>
      </c>
      <c r="QP268">
        <v>78</v>
      </c>
      <c r="RV268">
        <f t="shared" si="7"/>
        <v>2</v>
      </c>
      <c r="RY268">
        <f t="shared" si="6"/>
        <v>5</v>
      </c>
    </row>
    <row r="269" spans="1:493" x14ac:dyDescent="0.3">
      <c r="A269">
        <v>71253</v>
      </c>
      <c r="B269">
        <v>345</v>
      </c>
      <c r="C269" t="s">
        <v>6793</v>
      </c>
      <c r="D269" t="s">
        <v>6793</v>
      </c>
      <c r="I269" t="s">
        <v>6793</v>
      </c>
      <c r="J269" t="s">
        <v>7515</v>
      </c>
      <c r="K269" t="s">
        <v>7516</v>
      </c>
      <c r="L269" t="s">
        <v>7515</v>
      </c>
      <c r="M269" t="s">
        <v>7515</v>
      </c>
      <c r="N269" t="s">
        <v>7515</v>
      </c>
      <c r="O269" t="s">
        <v>7515</v>
      </c>
      <c r="P269" t="s">
        <v>7515</v>
      </c>
      <c r="Q269" t="s">
        <v>7515</v>
      </c>
      <c r="R269" t="s">
        <v>7515</v>
      </c>
      <c r="S269" t="s">
        <v>7515</v>
      </c>
      <c r="T269" t="s">
        <v>7515</v>
      </c>
      <c r="U269" t="s">
        <v>7515</v>
      </c>
      <c r="V269" t="s">
        <v>7515</v>
      </c>
      <c r="W269" t="s">
        <v>7515</v>
      </c>
      <c r="X269" t="s">
        <v>7515</v>
      </c>
      <c r="Y269" t="s">
        <v>7515</v>
      </c>
      <c r="Z269" t="s">
        <v>7515</v>
      </c>
      <c r="AA269" t="s">
        <v>7515</v>
      </c>
      <c r="AB269" t="s">
        <v>7515</v>
      </c>
      <c r="AC269" t="s">
        <v>6796</v>
      </c>
      <c r="AK269" t="s">
        <v>6985</v>
      </c>
      <c r="AL269" t="s">
        <v>6793</v>
      </c>
      <c r="AM269" t="s">
        <v>6793</v>
      </c>
      <c r="AN269" t="s">
        <v>7687</v>
      </c>
      <c r="AQ269" t="s">
        <v>6988</v>
      </c>
      <c r="AR269" t="s">
        <v>6793</v>
      </c>
      <c r="AS269" t="s">
        <v>6793</v>
      </c>
      <c r="AT269" t="s">
        <v>6813</v>
      </c>
      <c r="AU269" t="s">
        <v>7531</v>
      </c>
      <c r="AV269" t="s">
        <v>6991</v>
      </c>
      <c r="AX269" t="s">
        <v>6794</v>
      </c>
      <c r="AY269" t="s">
        <v>6794</v>
      </c>
      <c r="AZ269" t="s">
        <v>6793</v>
      </c>
      <c r="BA269" t="s">
        <v>6793</v>
      </c>
      <c r="BB269" t="s">
        <v>6794</v>
      </c>
      <c r="BC269" t="s">
        <v>6794</v>
      </c>
      <c r="BD269" t="s">
        <v>6793</v>
      </c>
      <c r="BE269" t="s">
        <v>6794</v>
      </c>
      <c r="BF269" t="s">
        <v>6794</v>
      </c>
      <c r="BG269" t="s">
        <v>6794</v>
      </c>
      <c r="BH269" t="s">
        <v>6794</v>
      </c>
      <c r="BI269" t="s">
        <v>7024</v>
      </c>
      <c r="BJ269" t="s">
        <v>7021</v>
      </c>
      <c r="BK269" t="s">
        <v>6794</v>
      </c>
      <c r="BM269" t="s">
        <v>7547</v>
      </c>
      <c r="BN269" t="s">
        <v>6</v>
      </c>
      <c r="BO269" t="s">
        <v>7533</v>
      </c>
      <c r="BP269" t="s">
        <v>7576</v>
      </c>
      <c r="BQ269" t="s">
        <v>7559</v>
      </c>
      <c r="BR269" t="s">
        <v>7594</v>
      </c>
      <c r="BS269" t="s">
        <v>7516</v>
      </c>
      <c r="BT269" t="s">
        <v>7515</v>
      </c>
      <c r="BU269" t="s">
        <v>7515</v>
      </c>
      <c r="BV269" t="s">
        <v>7515</v>
      </c>
      <c r="BW269" t="s">
        <v>7515</v>
      </c>
      <c r="BX269" t="s">
        <v>7515</v>
      </c>
      <c r="BY269" t="s">
        <v>7515</v>
      </c>
      <c r="BZ269" t="s">
        <v>7515</v>
      </c>
      <c r="CA269" t="s">
        <v>7515</v>
      </c>
      <c r="CB269" t="s">
        <v>7515</v>
      </c>
      <c r="CC269" t="s">
        <v>7515</v>
      </c>
      <c r="CD269" t="s">
        <v>7515</v>
      </c>
      <c r="CE269" t="s">
        <v>6794</v>
      </c>
      <c r="CI269" t="s">
        <v>6793</v>
      </c>
      <c r="CJ269" t="s">
        <v>6793</v>
      </c>
      <c r="CK269" t="s">
        <v>6793</v>
      </c>
      <c r="CL269" t="s">
        <v>6793</v>
      </c>
      <c r="CM269" t="s">
        <v>6794</v>
      </c>
      <c r="CN269" t="s">
        <v>6794</v>
      </c>
      <c r="CO269" t="s">
        <v>6794</v>
      </c>
      <c r="CP269" t="s">
        <v>6793</v>
      </c>
      <c r="CQ269" t="s">
        <v>6793</v>
      </c>
      <c r="CR269" t="s">
        <v>7545</v>
      </c>
      <c r="CS269" t="s">
        <v>7521</v>
      </c>
      <c r="CT269" t="s">
        <v>7522</v>
      </c>
      <c r="CU269" t="s">
        <v>6793</v>
      </c>
      <c r="CV269">
        <v>2</v>
      </c>
      <c r="CW269">
        <v>2</v>
      </c>
      <c r="CX269">
        <v>3</v>
      </c>
      <c r="CY269" t="s">
        <v>6793</v>
      </c>
      <c r="CZ269" t="s">
        <v>7547</v>
      </c>
      <c r="DA269" t="s">
        <v>7680</v>
      </c>
      <c r="DB269">
        <v>12</v>
      </c>
      <c r="DC269">
        <v>2006</v>
      </c>
      <c r="DD269" t="s">
        <v>7557</v>
      </c>
      <c r="DE269" t="s">
        <v>7680</v>
      </c>
      <c r="DF269">
        <v>3</v>
      </c>
      <c r="DG269">
        <v>2009</v>
      </c>
      <c r="DH269" t="s">
        <v>7680</v>
      </c>
      <c r="DI269">
        <v>12</v>
      </c>
      <c r="DJ269">
        <v>2006</v>
      </c>
      <c r="DK269" t="s">
        <v>7557</v>
      </c>
      <c r="DL269" t="s">
        <v>7680</v>
      </c>
      <c r="DM269">
        <v>3</v>
      </c>
      <c r="DN269">
        <v>2009</v>
      </c>
      <c r="DO269" t="s">
        <v>6966</v>
      </c>
      <c r="DR269" t="s">
        <v>6966</v>
      </c>
      <c r="DS269" t="s">
        <v>6966</v>
      </c>
      <c r="DV269" t="s">
        <v>6966</v>
      </c>
      <c r="DY269" t="s">
        <v>6966</v>
      </c>
      <c r="DZ269" t="s">
        <v>6966</v>
      </c>
      <c r="EC269">
        <v>3</v>
      </c>
      <c r="EE269">
        <v>1</v>
      </c>
      <c r="EF269">
        <v>0</v>
      </c>
      <c r="EG269">
        <v>2</v>
      </c>
      <c r="EH269">
        <v>0</v>
      </c>
      <c r="EI269">
        <v>0</v>
      </c>
      <c r="EJ269">
        <v>0</v>
      </c>
      <c r="EK269">
        <v>0</v>
      </c>
      <c r="EL269" t="s">
        <v>6794</v>
      </c>
      <c r="EV269" t="s">
        <v>6793</v>
      </c>
      <c r="GP269" t="s">
        <v>7538</v>
      </c>
      <c r="GQ269" t="s">
        <v>7680</v>
      </c>
      <c r="GR269">
        <v>3</v>
      </c>
      <c r="GS269">
        <v>2009</v>
      </c>
      <c r="GW269" t="s">
        <v>6794</v>
      </c>
      <c r="GY269" t="s">
        <v>7524</v>
      </c>
      <c r="GZ269" t="s">
        <v>7680</v>
      </c>
      <c r="HA269">
        <v>6</v>
      </c>
      <c r="HB269">
        <v>2008</v>
      </c>
      <c r="HF269" t="s">
        <v>6794</v>
      </c>
      <c r="IR269" t="s">
        <v>7538</v>
      </c>
      <c r="IS269" t="s">
        <v>7680</v>
      </c>
      <c r="IT269">
        <v>6</v>
      </c>
      <c r="IU269">
        <v>2008</v>
      </c>
      <c r="IY269" t="s">
        <v>6794</v>
      </c>
      <c r="IZ269" t="s">
        <v>6793</v>
      </c>
      <c r="JA269" t="s">
        <v>7538</v>
      </c>
      <c r="JB269" t="s">
        <v>7680</v>
      </c>
      <c r="JC269">
        <v>6</v>
      </c>
      <c r="JD269">
        <v>2008</v>
      </c>
      <c r="JF269" t="s">
        <v>6757</v>
      </c>
      <c r="JH269" t="s">
        <v>6794</v>
      </c>
      <c r="JI269" t="s">
        <v>6793</v>
      </c>
      <c r="PG269">
        <v>10</v>
      </c>
      <c r="PH269" t="s">
        <v>7515</v>
      </c>
      <c r="PI269" t="s">
        <v>7515</v>
      </c>
      <c r="PJ269" t="s">
        <v>7515</v>
      </c>
      <c r="PK269" t="s">
        <v>7515</v>
      </c>
      <c r="PL269" t="s">
        <v>7515</v>
      </c>
      <c r="PM269" t="s">
        <v>7515</v>
      </c>
      <c r="PN269" t="s">
        <v>7516</v>
      </c>
      <c r="PO269" t="s">
        <v>7515</v>
      </c>
      <c r="PP269" t="s">
        <v>7515</v>
      </c>
      <c r="PQ269" t="s">
        <v>7515</v>
      </c>
      <c r="PR269" t="s">
        <v>7515</v>
      </c>
      <c r="PS269" t="s">
        <v>6757</v>
      </c>
      <c r="PT269" t="s">
        <v>6757</v>
      </c>
      <c r="PV269" t="s">
        <v>6757</v>
      </c>
      <c r="PW269" t="s">
        <v>7516</v>
      </c>
      <c r="PX269" t="s">
        <v>7515</v>
      </c>
      <c r="PY269" t="s">
        <v>7515</v>
      </c>
      <c r="PZ269" t="s">
        <v>7515</v>
      </c>
      <c r="QA269" t="s">
        <v>7515</v>
      </c>
      <c r="QB269" t="s">
        <v>7515</v>
      </c>
      <c r="QC269" t="s">
        <v>7515</v>
      </c>
      <c r="QD269" t="s">
        <v>7528</v>
      </c>
      <c r="QE269" t="s">
        <v>7529</v>
      </c>
      <c r="QF269" t="s">
        <v>7528</v>
      </c>
      <c r="QG269" t="s">
        <v>7681</v>
      </c>
      <c r="QH269">
        <v>2008</v>
      </c>
      <c r="QI269">
        <v>6</v>
      </c>
      <c r="QJ269">
        <v>1</v>
      </c>
      <c r="QK269" s="329">
        <v>39602</v>
      </c>
      <c r="QL269">
        <v>1</v>
      </c>
      <c r="QM269">
        <v>0</v>
      </c>
      <c r="QN269" t="s">
        <v>194</v>
      </c>
      <c r="QO269">
        <v>0</v>
      </c>
      <c r="QP269">
        <v>18</v>
      </c>
      <c r="QQ269">
        <v>1</v>
      </c>
      <c r="QR269">
        <v>0</v>
      </c>
      <c r="QS269">
        <v>0</v>
      </c>
      <c r="QT269">
        <v>0</v>
      </c>
      <c r="QU269">
        <v>0</v>
      </c>
      <c r="QV269">
        <v>0</v>
      </c>
      <c r="QW269">
        <v>0</v>
      </c>
      <c r="QX269">
        <v>1</v>
      </c>
      <c r="QY269">
        <v>1</v>
      </c>
      <c r="QZ269">
        <v>0</v>
      </c>
      <c r="RA269">
        <v>0</v>
      </c>
      <c r="RB269">
        <v>0</v>
      </c>
      <c r="RC269">
        <v>0</v>
      </c>
      <c r="RD269">
        <v>1</v>
      </c>
      <c r="RE269">
        <v>1</v>
      </c>
      <c r="RF269">
        <v>0</v>
      </c>
      <c r="RG269">
        <v>0</v>
      </c>
      <c r="RH269">
        <v>0</v>
      </c>
      <c r="RI269">
        <v>0</v>
      </c>
      <c r="RJ269">
        <v>0</v>
      </c>
      <c r="RK269">
        <v>0</v>
      </c>
      <c r="RL269">
        <v>0</v>
      </c>
      <c r="RM269">
        <v>0</v>
      </c>
      <c r="RN269">
        <v>0</v>
      </c>
      <c r="RO269">
        <v>0</v>
      </c>
      <c r="RP269">
        <v>0</v>
      </c>
      <c r="RQ269">
        <v>0</v>
      </c>
      <c r="RR269">
        <v>0</v>
      </c>
      <c r="RS269">
        <v>0</v>
      </c>
      <c r="RT269">
        <v>0</v>
      </c>
      <c r="RU269">
        <v>0</v>
      </c>
      <c r="RV269">
        <f t="shared" si="7"/>
        <v>0</v>
      </c>
      <c r="RY269">
        <f t="shared" si="6"/>
        <v>7</v>
      </c>
    </row>
    <row r="270" spans="1:493" x14ac:dyDescent="0.3">
      <c r="A270">
        <v>71254</v>
      </c>
      <c r="B270">
        <v>346</v>
      </c>
      <c r="C270" t="s">
        <v>6793</v>
      </c>
      <c r="D270" t="s">
        <v>6793</v>
      </c>
      <c r="I270" t="s">
        <v>6793</v>
      </c>
      <c r="J270" t="s">
        <v>7516</v>
      </c>
      <c r="K270" t="s">
        <v>7516</v>
      </c>
      <c r="L270" t="s">
        <v>7515</v>
      </c>
      <c r="M270" t="s">
        <v>7515</v>
      </c>
      <c r="N270" t="s">
        <v>7515</v>
      </c>
      <c r="O270" t="s">
        <v>7515</v>
      </c>
      <c r="P270" t="s">
        <v>7515</v>
      </c>
      <c r="Q270" t="s">
        <v>7515</v>
      </c>
      <c r="R270" t="s">
        <v>7515</v>
      </c>
      <c r="S270" t="s">
        <v>7515</v>
      </c>
      <c r="T270" t="s">
        <v>7515</v>
      </c>
      <c r="U270" t="s">
        <v>7515</v>
      </c>
      <c r="V270" t="s">
        <v>7515</v>
      </c>
      <c r="W270" t="s">
        <v>7515</v>
      </c>
      <c r="X270" t="s">
        <v>7515</v>
      </c>
      <c r="Y270" t="s">
        <v>7515</v>
      </c>
      <c r="Z270" t="s">
        <v>7515</v>
      </c>
      <c r="AA270" t="s">
        <v>7515</v>
      </c>
      <c r="AB270" t="s">
        <v>7515</v>
      </c>
      <c r="AC270" t="s">
        <v>6796</v>
      </c>
      <c r="AK270" t="s">
        <v>6985</v>
      </c>
      <c r="AL270" t="s">
        <v>6793</v>
      </c>
      <c r="AM270" t="s">
        <v>6793</v>
      </c>
      <c r="AN270" t="s">
        <v>7680</v>
      </c>
      <c r="AO270">
        <v>0</v>
      </c>
      <c r="AP270">
        <v>10</v>
      </c>
      <c r="AQ270" t="s">
        <v>7568</v>
      </c>
      <c r="AT270" t="s">
        <v>6813</v>
      </c>
      <c r="AU270" t="s">
        <v>7531</v>
      </c>
      <c r="AV270" t="s">
        <v>6991</v>
      </c>
      <c r="AX270" t="s">
        <v>6793</v>
      </c>
      <c r="AY270" t="s">
        <v>6793</v>
      </c>
      <c r="AZ270" t="s">
        <v>6793</v>
      </c>
      <c r="BA270" t="s">
        <v>6793</v>
      </c>
      <c r="BC270" t="s">
        <v>6794</v>
      </c>
      <c r="BD270" t="s">
        <v>6794</v>
      </c>
      <c r="BE270" t="s">
        <v>6794</v>
      </c>
      <c r="BF270" t="s">
        <v>6794</v>
      </c>
      <c r="BG270" t="s">
        <v>6794</v>
      </c>
      <c r="BH270" t="s">
        <v>6794</v>
      </c>
      <c r="BI270" t="s">
        <v>7024</v>
      </c>
      <c r="BJ270" t="s">
        <v>7686</v>
      </c>
      <c r="BK270" t="s">
        <v>6794</v>
      </c>
      <c r="BM270" t="s">
        <v>7547</v>
      </c>
      <c r="BN270">
        <v>100</v>
      </c>
      <c r="BO270" t="s">
        <v>7519</v>
      </c>
      <c r="BP270" t="s">
        <v>7534</v>
      </c>
      <c r="BQ270" t="s">
        <v>7024</v>
      </c>
      <c r="BR270" t="s">
        <v>7615</v>
      </c>
      <c r="BS270" t="s">
        <v>7516</v>
      </c>
      <c r="BT270" t="s">
        <v>7515</v>
      </c>
      <c r="BU270" t="s">
        <v>7515</v>
      </c>
      <c r="BV270" t="s">
        <v>7515</v>
      </c>
      <c r="BW270" t="s">
        <v>7515</v>
      </c>
      <c r="BX270" t="s">
        <v>7515</v>
      </c>
      <c r="BY270" t="s">
        <v>7515</v>
      </c>
      <c r="BZ270" t="s">
        <v>7515</v>
      </c>
      <c r="CA270" t="s">
        <v>7515</v>
      </c>
      <c r="CB270" t="s">
        <v>7515</v>
      </c>
      <c r="CC270" t="s">
        <v>7515</v>
      </c>
      <c r="CD270" t="s">
        <v>7515</v>
      </c>
      <c r="CE270" t="s">
        <v>6794</v>
      </c>
      <c r="CI270" t="s">
        <v>6793</v>
      </c>
      <c r="CJ270" t="s">
        <v>6793</v>
      </c>
      <c r="CK270" t="s">
        <v>6794</v>
      </c>
      <c r="CL270" t="s">
        <v>6793</v>
      </c>
      <c r="CM270" t="s">
        <v>6793</v>
      </c>
      <c r="CN270" t="s">
        <v>6793</v>
      </c>
      <c r="CO270" t="s">
        <v>6794</v>
      </c>
      <c r="CP270" t="s">
        <v>6793</v>
      </c>
      <c r="CQ270" t="s">
        <v>6794</v>
      </c>
      <c r="CR270" t="s">
        <v>7545</v>
      </c>
      <c r="CS270" t="s">
        <v>7521</v>
      </c>
      <c r="CT270" t="s">
        <v>7587</v>
      </c>
      <c r="CU270" t="s">
        <v>6793</v>
      </c>
      <c r="CV270">
        <v>2</v>
      </c>
      <c r="CW270">
        <v>3</v>
      </c>
      <c r="CX270">
        <v>3</v>
      </c>
      <c r="CY270" t="s">
        <v>6794</v>
      </c>
      <c r="EC270">
        <v>2</v>
      </c>
      <c r="EE270">
        <v>0</v>
      </c>
      <c r="EF270">
        <v>0</v>
      </c>
      <c r="EG270">
        <v>0</v>
      </c>
      <c r="EH270">
        <v>0</v>
      </c>
      <c r="EI270">
        <v>2</v>
      </c>
      <c r="EJ270">
        <v>0</v>
      </c>
      <c r="EK270">
        <v>0</v>
      </c>
      <c r="EL270" t="s">
        <v>6794</v>
      </c>
      <c r="EV270" t="s">
        <v>6793</v>
      </c>
      <c r="JJ270" t="s">
        <v>7524</v>
      </c>
      <c r="JK270" t="s">
        <v>7680</v>
      </c>
      <c r="JL270">
        <v>11</v>
      </c>
      <c r="JM270">
        <v>2008</v>
      </c>
      <c r="JO270" t="s">
        <v>7526</v>
      </c>
      <c r="JP270" t="s">
        <v>7526</v>
      </c>
      <c r="JQ270" t="s">
        <v>6794</v>
      </c>
      <c r="JR270" t="s">
        <v>6793</v>
      </c>
      <c r="KK270" t="s">
        <v>7524</v>
      </c>
      <c r="KL270" t="s">
        <v>7680</v>
      </c>
      <c r="KM270">
        <v>4</v>
      </c>
      <c r="KN270">
        <v>2008</v>
      </c>
      <c r="KR270" t="s">
        <v>6794</v>
      </c>
      <c r="KS270" t="s">
        <v>6793</v>
      </c>
      <c r="PG270">
        <v>10</v>
      </c>
      <c r="PH270" t="s">
        <v>7515</v>
      </c>
      <c r="PI270" t="s">
        <v>7515</v>
      </c>
      <c r="PJ270" t="s">
        <v>7515</v>
      </c>
      <c r="PK270" t="s">
        <v>7515</v>
      </c>
      <c r="PL270" t="s">
        <v>7516</v>
      </c>
      <c r="PM270" t="s">
        <v>7515</v>
      </c>
      <c r="PN270" t="s">
        <v>7515</v>
      </c>
      <c r="PO270" t="s">
        <v>7515</v>
      </c>
      <c r="PP270" t="s">
        <v>7515</v>
      </c>
      <c r="PQ270" t="s">
        <v>7515</v>
      </c>
      <c r="PR270" t="s">
        <v>7515</v>
      </c>
      <c r="PS270" t="s">
        <v>7526</v>
      </c>
      <c r="PU270" t="s">
        <v>7582</v>
      </c>
      <c r="PV270" t="s">
        <v>7527</v>
      </c>
      <c r="PW270" t="s">
        <v>7515</v>
      </c>
      <c r="PX270" t="s">
        <v>7516</v>
      </c>
      <c r="PY270" t="s">
        <v>7515</v>
      </c>
      <c r="PZ270" t="s">
        <v>7515</v>
      </c>
      <c r="QA270" t="s">
        <v>7515</v>
      </c>
      <c r="QB270" t="s">
        <v>7515</v>
      </c>
      <c r="QC270" t="s">
        <v>7515</v>
      </c>
      <c r="QD270" t="s">
        <v>7528</v>
      </c>
      <c r="QE270" t="s">
        <v>7539</v>
      </c>
      <c r="QF270" t="s">
        <v>7528</v>
      </c>
      <c r="QG270" t="s">
        <v>7681</v>
      </c>
      <c r="QH270">
        <v>2008</v>
      </c>
      <c r="QI270">
        <v>4</v>
      </c>
      <c r="QJ270">
        <v>1</v>
      </c>
      <c r="QK270" s="329">
        <v>39552</v>
      </c>
      <c r="QL270">
        <v>1</v>
      </c>
      <c r="QM270">
        <v>0</v>
      </c>
      <c r="QN270" t="s">
        <v>194</v>
      </c>
      <c r="QO270">
        <v>0</v>
      </c>
      <c r="QP270">
        <v>18</v>
      </c>
      <c r="QQ270">
        <v>1</v>
      </c>
      <c r="QR270">
        <v>0</v>
      </c>
      <c r="QS270">
        <v>0</v>
      </c>
      <c r="QT270">
        <v>0</v>
      </c>
      <c r="QU270">
        <v>0</v>
      </c>
      <c r="QV270">
        <v>0</v>
      </c>
      <c r="QW270">
        <v>0</v>
      </c>
      <c r="QX270">
        <v>0</v>
      </c>
      <c r="QY270">
        <v>0</v>
      </c>
      <c r="QZ270">
        <v>0</v>
      </c>
      <c r="RA270">
        <v>0</v>
      </c>
      <c r="RB270">
        <v>0</v>
      </c>
      <c r="RC270">
        <v>0</v>
      </c>
      <c r="RD270">
        <v>0</v>
      </c>
      <c r="RE270">
        <v>0</v>
      </c>
      <c r="RF270">
        <v>1</v>
      </c>
      <c r="RG270">
        <v>0</v>
      </c>
      <c r="RH270">
        <v>0</v>
      </c>
      <c r="RI270">
        <v>1</v>
      </c>
      <c r="RJ270">
        <v>0</v>
      </c>
      <c r="RK270">
        <v>0</v>
      </c>
      <c r="RL270">
        <v>0</v>
      </c>
      <c r="RM270">
        <v>0</v>
      </c>
      <c r="RN270">
        <v>0</v>
      </c>
      <c r="RO270">
        <v>0</v>
      </c>
      <c r="RP270">
        <v>0</v>
      </c>
      <c r="RQ270">
        <v>0</v>
      </c>
      <c r="RR270">
        <v>0</v>
      </c>
      <c r="RS270">
        <v>0</v>
      </c>
      <c r="RT270">
        <v>0</v>
      </c>
      <c r="RU270">
        <v>0</v>
      </c>
      <c r="RV270">
        <f t="shared" si="7"/>
        <v>4</v>
      </c>
      <c r="RY270">
        <f t="shared" si="6"/>
        <v>7</v>
      </c>
    </row>
    <row r="271" spans="1:493" x14ac:dyDescent="0.3">
      <c r="A271">
        <v>71255</v>
      </c>
      <c r="B271">
        <v>347</v>
      </c>
      <c r="C271" t="s">
        <v>6793</v>
      </c>
      <c r="D271" t="s">
        <v>6793</v>
      </c>
      <c r="I271" t="s">
        <v>6793</v>
      </c>
      <c r="J271" t="s">
        <v>7515</v>
      </c>
      <c r="K271" t="s">
        <v>7515</v>
      </c>
      <c r="L271" t="s">
        <v>7515</v>
      </c>
      <c r="M271" t="s">
        <v>7515</v>
      </c>
      <c r="N271" t="s">
        <v>7515</v>
      </c>
      <c r="O271" t="s">
        <v>7515</v>
      </c>
      <c r="P271" t="s">
        <v>7515</v>
      </c>
      <c r="Q271" t="s">
        <v>7515</v>
      </c>
      <c r="R271" t="s">
        <v>7516</v>
      </c>
      <c r="S271" t="s">
        <v>7515</v>
      </c>
      <c r="T271" t="s">
        <v>7515</v>
      </c>
      <c r="U271" t="s">
        <v>7515</v>
      </c>
      <c r="V271" t="s">
        <v>7515</v>
      </c>
      <c r="W271" t="s">
        <v>7515</v>
      </c>
      <c r="X271" t="s">
        <v>7515</v>
      </c>
      <c r="Y271" t="s">
        <v>7515</v>
      </c>
      <c r="Z271" t="s">
        <v>7515</v>
      </c>
      <c r="AA271" t="s">
        <v>7515</v>
      </c>
      <c r="AB271" t="s">
        <v>7515</v>
      </c>
      <c r="AC271" t="s">
        <v>6796</v>
      </c>
      <c r="AK271" t="s">
        <v>6985</v>
      </c>
      <c r="AL271" t="s">
        <v>6794</v>
      </c>
      <c r="AM271" t="s">
        <v>6794</v>
      </c>
      <c r="AN271" t="s">
        <v>7680</v>
      </c>
      <c r="AO271">
        <v>1</v>
      </c>
      <c r="AP271">
        <v>10</v>
      </c>
      <c r="AQ271" t="s">
        <v>6988</v>
      </c>
      <c r="AR271" t="s">
        <v>6793</v>
      </c>
      <c r="AS271" t="s">
        <v>6793</v>
      </c>
      <c r="AT271" t="s">
        <v>6813</v>
      </c>
      <c r="AU271" t="s">
        <v>7531</v>
      </c>
      <c r="AV271" t="s">
        <v>6991</v>
      </c>
      <c r="AX271" t="s">
        <v>6794</v>
      </c>
      <c r="AY271" t="s">
        <v>6794</v>
      </c>
      <c r="AZ271" t="s">
        <v>6794</v>
      </c>
      <c r="BA271" t="s">
        <v>6966</v>
      </c>
      <c r="BB271" t="s">
        <v>6793</v>
      </c>
      <c r="BC271" t="s">
        <v>6794</v>
      </c>
      <c r="BD271" t="s">
        <v>6794</v>
      </c>
      <c r="BE271" t="s">
        <v>6794</v>
      </c>
      <c r="BF271" t="s">
        <v>6794</v>
      </c>
      <c r="BG271" t="s">
        <v>6794</v>
      </c>
      <c r="BH271" t="s">
        <v>6793</v>
      </c>
      <c r="BI271" t="s">
        <v>7028</v>
      </c>
      <c r="BJ271" t="s">
        <v>7686</v>
      </c>
      <c r="BK271" t="s">
        <v>6794</v>
      </c>
      <c r="BM271">
        <v>20</v>
      </c>
      <c r="BN271">
        <v>20</v>
      </c>
      <c r="BO271" t="s">
        <v>7519</v>
      </c>
      <c r="BP271" t="s">
        <v>7571</v>
      </c>
      <c r="BQ271" t="s">
        <v>7559</v>
      </c>
      <c r="BR271" t="s">
        <v>7543</v>
      </c>
      <c r="BS271" t="s">
        <v>7516</v>
      </c>
      <c r="BT271" t="s">
        <v>7515</v>
      </c>
      <c r="BU271" t="s">
        <v>7515</v>
      </c>
      <c r="BV271" t="s">
        <v>7515</v>
      </c>
      <c r="BW271" t="s">
        <v>7515</v>
      </c>
      <c r="BX271" t="s">
        <v>7515</v>
      </c>
      <c r="BY271" t="s">
        <v>7515</v>
      </c>
      <c r="BZ271" t="s">
        <v>7515</v>
      </c>
      <c r="CA271" t="s">
        <v>7515</v>
      </c>
      <c r="CB271" t="s">
        <v>7515</v>
      </c>
      <c r="CC271" t="s">
        <v>7515</v>
      </c>
      <c r="CD271" t="s">
        <v>7515</v>
      </c>
      <c r="CE271" t="s">
        <v>6794</v>
      </c>
      <c r="CI271" t="s">
        <v>6793</v>
      </c>
      <c r="CJ271" t="s">
        <v>6794</v>
      </c>
      <c r="CK271" t="s">
        <v>6794</v>
      </c>
      <c r="CL271" t="s">
        <v>6794</v>
      </c>
      <c r="CM271" t="s">
        <v>6794</v>
      </c>
      <c r="CN271" t="s">
        <v>6794</v>
      </c>
      <c r="CO271" t="s">
        <v>6794</v>
      </c>
      <c r="CP271" t="s">
        <v>6793</v>
      </c>
      <c r="CQ271" t="s">
        <v>6794</v>
      </c>
      <c r="CR271" t="s">
        <v>7545</v>
      </c>
      <c r="CS271" t="s">
        <v>7608</v>
      </c>
      <c r="CT271" t="s">
        <v>7522</v>
      </c>
      <c r="CU271" t="s">
        <v>6793</v>
      </c>
      <c r="CV271">
        <v>4</v>
      </c>
      <c r="CW271">
        <v>1</v>
      </c>
      <c r="CX271">
        <v>2</v>
      </c>
      <c r="CY271" t="s">
        <v>6794</v>
      </c>
      <c r="EC271">
        <v>1</v>
      </c>
      <c r="ED271" t="s">
        <v>7523</v>
      </c>
      <c r="EL271" t="s">
        <v>6794</v>
      </c>
      <c r="EV271" t="s">
        <v>6794</v>
      </c>
      <c r="PS271" t="s">
        <v>7526</v>
      </c>
      <c r="PT271" t="s">
        <v>7526</v>
      </c>
      <c r="PU271" t="s">
        <v>7526</v>
      </c>
      <c r="PV271" t="s">
        <v>7526</v>
      </c>
      <c r="PW271" t="s">
        <v>7515</v>
      </c>
      <c r="PX271" t="s">
        <v>7516</v>
      </c>
      <c r="PY271" t="s">
        <v>7515</v>
      </c>
      <c r="PZ271" t="s">
        <v>7515</v>
      </c>
      <c r="QA271" t="s">
        <v>7515</v>
      </c>
      <c r="QB271" t="s">
        <v>7515</v>
      </c>
      <c r="QC271" t="s">
        <v>7515</v>
      </c>
      <c r="QD271" t="s">
        <v>7528</v>
      </c>
      <c r="QE271" t="s">
        <v>7529</v>
      </c>
      <c r="QF271" t="s">
        <v>7528</v>
      </c>
      <c r="QG271" t="s">
        <v>7681</v>
      </c>
      <c r="QH271">
        <v>2008</v>
      </c>
      <c r="QI271">
        <v>10</v>
      </c>
      <c r="QJ271">
        <v>1</v>
      </c>
      <c r="QK271" s="329">
        <v>39723</v>
      </c>
      <c r="QL271">
        <v>1</v>
      </c>
      <c r="QM271">
        <v>0</v>
      </c>
      <c r="QN271" t="s">
        <v>212</v>
      </c>
      <c r="QO271">
        <v>2008</v>
      </c>
      <c r="QP271">
        <v>50</v>
      </c>
      <c r="RV271">
        <f t="shared" si="7"/>
        <v>4</v>
      </c>
      <c r="RY271">
        <f t="shared" si="6"/>
        <v>2</v>
      </c>
    </row>
    <row r="272" spans="1:493" x14ac:dyDescent="0.3">
      <c r="A272">
        <v>71256</v>
      </c>
      <c r="B272">
        <v>348</v>
      </c>
      <c r="C272" t="s">
        <v>6793</v>
      </c>
      <c r="D272" t="s">
        <v>6793</v>
      </c>
      <c r="I272" t="s">
        <v>6793</v>
      </c>
      <c r="J272" t="s">
        <v>7515</v>
      </c>
      <c r="K272" t="s">
        <v>7516</v>
      </c>
      <c r="L272" t="s">
        <v>7515</v>
      </c>
      <c r="M272" t="s">
        <v>7515</v>
      </c>
      <c r="N272" t="s">
        <v>7515</v>
      </c>
      <c r="O272" t="s">
        <v>7515</v>
      </c>
      <c r="P272" t="s">
        <v>7515</v>
      </c>
      <c r="Q272" t="s">
        <v>7515</v>
      </c>
      <c r="R272" t="s">
        <v>7515</v>
      </c>
      <c r="S272" t="s">
        <v>7515</v>
      </c>
      <c r="T272" t="s">
        <v>7515</v>
      </c>
      <c r="U272" t="s">
        <v>7515</v>
      </c>
      <c r="V272" t="s">
        <v>7515</v>
      </c>
      <c r="W272" t="s">
        <v>7515</v>
      </c>
      <c r="X272" t="s">
        <v>7515</v>
      </c>
      <c r="Y272" t="s">
        <v>7515</v>
      </c>
      <c r="Z272" t="s">
        <v>7515</v>
      </c>
      <c r="AA272" t="s">
        <v>7515</v>
      </c>
      <c r="AB272" t="s">
        <v>7515</v>
      </c>
      <c r="AC272" t="s">
        <v>7517</v>
      </c>
      <c r="AF272">
        <v>0</v>
      </c>
      <c r="AG272">
        <v>15</v>
      </c>
      <c r="AH272" t="s">
        <v>6845</v>
      </c>
      <c r="AK272" t="s">
        <v>6993</v>
      </c>
      <c r="AL272" t="s">
        <v>6794</v>
      </c>
      <c r="AM272" t="s">
        <v>6794</v>
      </c>
      <c r="AN272" t="s">
        <v>7680</v>
      </c>
      <c r="AO272">
        <v>0</v>
      </c>
      <c r="AP272">
        <v>20</v>
      </c>
      <c r="AQ272" t="s">
        <v>7568</v>
      </c>
      <c r="AT272" t="s">
        <v>6813</v>
      </c>
      <c r="AU272" t="s">
        <v>7531</v>
      </c>
      <c r="AV272" t="s">
        <v>6991</v>
      </c>
      <c r="AX272" t="s">
        <v>6794</v>
      </c>
      <c r="AY272" t="s">
        <v>6794</v>
      </c>
      <c r="AZ272" t="s">
        <v>6793</v>
      </c>
      <c r="BA272" t="s">
        <v>6793</v>
      </c>
      <c r="BC272" t="s">
        <v>6794</v>
      </c>
      <c r="BD272" t="s">
        <v>6794</v>
      </c>
      <c r="BE272" t="s">
        <v>6794</v>
      </c>
      <c r="BF272" t="s">
        <v>6794</v>
      </c>
      <c r="BG272" t="s">
        <v>6794</v>
      </c>
      <c r="BH272" t="s">
        <v>6794</v>
      </c>
      <c r="BI272" t="s">
        <v>7024</v>
      </c>
      <c r="BJ272" t="s">
        <v>6</v>
      </c>
      <c r="BK272" t="s">
        <v>6794</v>
      </c>
      <c r="BM272" t="s">
        <v>7547</v>
      </c>
      <c r="BN272" t="s">
        <v>6</v>
      </c>
      <c r="BO272" t="s">
        <v>7519</v>
      </c>
      <c r="BP272" t="s">
        <v>6</v>
      </c>
      <c r="BQ272" t="s">
        <v>7559</v>
      </c>
      <c r="BR272" t="s">
        <v>7682</v>
      </c>
      <c r="BS272" t="s">
        <v>7516</v>
      </c>
      <c r="BT272" t="s">
        <v>7515</v>
      </c>
      <c r="BU272" t="s">
        <v>7515</v>
      </c>
      <c r="BV272" t="s">
        <v>7515</v>
      </c>
      <c r="BW272" t="s">
        <v>7515</v>
      </c>
      <c r="BX272" t="s">
        <v>7515</v>
      </c>
      <c r="BY272" t="s">
        <v>7515</v>
      </c>
      <c r="BZ272" t="s">
        <v>7515</v>
      </c>
      <c r="CA272" t="s">
        <v>7515</v>
      </c>
      <c r="CB272" t="s">
        <v>7515</v>
      </c>
      <c r="CC272" t="s">
        <v>7515</v>
      </c>
      <c r="CD272" t="s">
        <v>7515</v>
      </c>
      <c r="CE272" t="s">
        <v>6794</v>
      </c>
      <c r="CI272" t="s">
        <v>6793</v>
      </c>
      <c r="CJ272" t="s">
        <v>6794</v>
      </c>
      <c r="CK272" t="s">
        <v>6794</v>
      </c>
      <c r="CL272" t="s">
        <v>6793</v>
      </c>
      <c r="CM272" t="s">
        <v>6794</v>
      </c>
      <c r="CN272" t="s">
        <v>6794</v>
      </c>
      <c r="CO272" t="s">
        <v>6794</v>
      </c>
      <c r="CP272" t="s">
        <v>6794</v>
      </c>
      <c r="CQ272" t="s">
        <v>6794</v>
      </c>
      <c r="CR272" t="s">
        <v>7520</v>
      </c>
      <c r="CS272" t="s">
        <v>7521</v>
      </c>
      <c r="CT272" t="s">
        <v>7602</v>
      </c>
      <c r="CU272" t="s">
        <v>6793</v>
      </c>
      <c r="CV272">
        <v>2</v>
      </c>
      <c r="CW272">
        <v>2</v>
      </c>
      <c r="CX272">
        <v>4</v>
      </c>
      <c r="CY272" t="s">
        <v>6794</v>
      </c>
      <c r="EC272">
        <v>1</v>
      </c>
      <c r="ED272" t="s">
        <v>7584</v>
      </c>
      <c r="EL272" t="s">
        <v>6794</v>
      </c>
      <c r="EV272" t="s">
        <v>6794</v>
      </c>
      <c r="PS272" t="s">
        <v>7526</v>
      </c>
      <c r="PT272" t="s">
        <v>7526</v>
      </c>
      <c r="PU272" t="s">
        <v>7527</v>
      </c>
      <c r="PV272" t="s">
        <v>7527</v>
      </c>
      <c r="PW272" t="s">
        <v>7516</v>
      </c>
      <c r="PX272" t="s">
        <v>7515</v>
      </c>
      <c r="PY272" t="s">
        <v>7515</v>
      </c>
      <c r="PZ272" t="s">
        <v>7515</v>
      </c>
      <c r="QA272" t="s">
        <v>7515</v>
      </c>
      <c r="QB272" t="s">
        <v>7515</v>
      </c>
      <c r="QC272" t="s">
        <v>7515</v>
      </c>
      <c r="QD272" t="s">
        <v>7528</v>
      </c>
      <c r="QE272" t="s">
        <v>7529</v>
      </c>
      <c r="QF272" t="s">
        <v>7528</v>
      </c>
      <c r="QG272" t="s">
        <v>7681</v>
      </c>
      <c r="QH272">
        <v>2008</v>
      </c>
      <c r="QI272">
        <v>11</v>
      </c>
      <c r="QJ272">
        <v>1</v>
      </c>
      <c r="QK272" s="329">
        <v>39777</v>
      </c>
      <c r="QL272">
        <v>0</v>
      </c>
      <c r="QM272">
        <v>1</v>
      </c>
      <c r="QN272" t="s">
        <v>194</v>
      </c>
      <c r="QO272">
        <v>0</v>
      </c>
      <c r="QP272">
        <v>88</v>
      </c>
      <c r="RV272">
        <f t="shared" si="7"/>
        <v>2</v>
      </c>
      <c r="RY272">
        <f t="shared" si="6"/>
        <v>7</v>
      </c>
    </row>
    <row r="273" spans="1:493" x14ac:dyDescent="0.3">
      <c r="A273">
        <v>71257</v>
      </c>
      <c r="B273">
        <v>349</v>
      </c>
      <c r="C273" t="s">
        <v>6793</v>
      </c>
      <c r="D273" t="s">
        <v>6793</v>
      </c>
      <c r="I273" t="s">
        <v>6793</v>
      </c>
      <c r="J273" t="s">
        <v>7515</v>
      </c>
      <c r="K273" t="s">
        <v>7515</v>
      </c>
      <c r="L273" t="s">
        <v>7516</v>
      </c>
      <c r="M273" t="s">
        <v>7515</v>
      </c>
      <c r="N273" t="s">
        <v>7515</v>
      </c>
      <c r="O273" t="s">
        <v>7515</v>
      </c>
      <c r="P273" t="s">
        <v>7515</v>
      </c>
      <c r="Q273" t="s">
        <v>7515</v>
      </c>
      <c r="R273" t="s">
        <v>7515</v>
      </c>
      <c r="S273" t="s">
        <v>7515</v>
      </c>
      <c r="T273" t="s">
        <v>7515</v>
      </c>
      <c r="U273" t="s">
        <v>7515</v>
      </c>
      <c r="V273" t="s">
        <v>7515</v>
      </c>
      <c r="W273" t="s">
        <v>7515</v>
      </c>
      <c r="X273" t="s">
        <v>7515</v>
      </c>
      <c r="Y273" t="s">
        <v>7515</v>
      </c>
      <c r="Z273" t="s">
        <v>7515</v>
      </c>
      <c r="AA273" t="s">
        <v>7515</v>
      </c>
      <c r="AB273" t="s">
        <v>7515</v>
      </c>
      <c r="AC273" t="s">
        <v>6796</v>
      </c>
      <c r="AK273" t="s">
        <v>6985</v>
      </c>
      <c r="AL273" t="s">
        <v>6793</v>
      </c>
      <c r="AM273" t="s">
        <v>6794</v>
      </c>
      <c r="AN273" t="s">
        <v>7680</v>
      </c>
      <c r="AO273">
        <v>0</v>
      </c>
      <c r="AP273">
        <v>10</v>
      </c>
      <c r="AQ273" t="s">
        <v>6988</v>
      </c>
      <c r="AR273" t="s">
        <v>6793</v>
      </c>
      <c r="AS273" t="s">
        <v>6794</v>
      </c>
      <c r="AT273" t="s">
        <v>6814</v>
      </c>
      <c r="AV273" t="s">
        <v>6991</v>
      </c>
      <c r="AW273" t="s">
        <v>7551</v>
      </c>
      <c r="AX273" t="s">
        <v>6794</v>
      </c>
      <c r="AY273" t="s">
        <v>6794</v>
      </c>
      <c r="AZ273" t="s">
        <v>6793</v>
      </c>
      <c r="BA273" t="s">
        <v>6793</v>
      </c>
      <c r="BB273" t="s">
        <v>6793</v>
      </c>
      <c r="BC273" t="s">
        <v>6794</v>
      </c>
      <c r="BD273" t="s">
        <v>6794</v>
      </c>
      <c r="BE273" t="s">
        <v>6794</v>
      </c>
      <c r="BF273" t="s">
        <v>6793</v>
      </c>
      <c r="BG273" t="s">
        <v>6793</v>
      </c>
      <c r="BH273" t="s">
        <v>6794</v>
      </c>
      <c r="BI273" t="s">
        <v>7027</v>
      </c>
      <c r="BJ273" t="s">
        <v>7030</v>
      </c>
      <c r="BK273" t="s">
        <v>6794</v>
      </c>
      <c r="BM273" t="s">
        <v>7547</v>
      </c>
      <c r="BN273">
        <v>50</v>
      </c>
      <c r="BO273" t="s">
        <v>7519</v>
      </c>
      <c r="BP273" t="s">
        <v>7576</v>
      </c>
      <c r="BQ273" t="s">
        <v>7559</v>
      </c>
      <c r="BR273" t="s">
        <v>7543</v>
      </c>
      <c r="BS273" t="s">
        <v>7515</v>
      </c>
      <c r="BT273" t="s">
        <v>7515</v>
      </c>
      <c r="BU273" t="s">
        <v>7516</v>
      </c>
      <c r="BV273" t="s">
        <v>7515</v>
      </c>
      <c r="BW273" t="s">
        <v>7515</v>
      </c>
      <c r="BX273" t="s">
        <v>7515</v>
      </c>
      <c r="BY273" t="s">
        <v>7515</v>
      </c>
      <c r="BZ273" t="s">
        <v>7515</v>
      </c>
      <c r="CA273" t="s">
        <v>7515</v>
      </c>
      <c r="CB273" t="s">
        <v>7515</v>
      </c>
      <c r="CC273" t="s">
        <v>7515</v>
      </c>
      <c r="CD273" t="s">
        <v>7515</v>
      </c>
      <c r="CE273" t="s">
        <v>6794</v>
      </c>
      <c r="CI273" t="s">
        <v>6793</v>
      </c>
      <c r="CJ273" t="s">
        <v>6793</v>
      </c>
      <c r="CK273" t="s">
        <v>6793</v>
      </c>
      <c r="CL273" t="s">
        <v>6793</v>
      </c>
      <c r="CM273" t="s">
        <v>6794</v>
      </c>
      <c r="CN273" t="s">
        <v>6793</v>
      </c>
      <c r="CO273" t="s">
        <v>6794</v>
      </c>
      <c r="CP273" t="s">
        <v>6793</v>
      </c>
      <c r="CQ273" t="s">
        <v>6794</v>
      </c>
      <c r="CR273" t="s">
        <v>7520</v>
      </c>
      <c r="CS273" t="s">
        <v>7521</v>
      </c>
      <c r="CT273" t="s">
        <v>7536</v>
      </c>
      <c r="CU273" t="s">
        <v>6793</v>
      </c>
      <c r="CV273" t="s">
        <v>31</v>
      </c>
      <c r="CW273" t="s">
        <v>31</v>
      </c>
      <c r="CX273" t="s">
        <v>31</v>
      </c>
      <c r="CY273" t="s">
        <v>6794</v>
      </c>
      <c r="EC273" t="s">
        <v>31</v>
      </c>
      <c r="EL273" t="s">
        <v>6794</v>
      </c>
      <c r="EV273" t="s">
        <v>6793</v>
      </c>
      <c r="LL273" t="s">
        <v>7524</v>
      </c>
      <c r="LM273" t="s">
        <v>6</v>
      </c>
      <c r="LP273" t="s">
        <v>6</v>
      </c>
      <c r="LS273" t="s">
        <v>6793</v>
      </c>
      <c r="PS273" t="s">
        <v>7526</v>
      </c>
      <c r="PT273" t="s">
        <v>7526</v>
      </c>
      <c r="PU273" t="s">
        <v>7527</v>
      </c>
      <c r="PV273" t="s">
        <v>7527</v>
      </c>
      <c r="PW273" t="s">
        <v>7515</v>
      </c>
      <c r="PX273" t="s">
        <v>7515</v>
      </c>
      <c r="PY273" t="s">
        <v>7515</v>
      </c>
      <c r="PZ273" t="s">
        <v>7515</v>
      </c>
      <c r="QA273" t="s">
        <v>7515</v>
      </c>
      <c r="QB273" t="s">
        <v>7515</v>
      </c>
      <c r="QC273" t="s">
        <v>7516</v>
      </c>
      <c r="QD273" t="s">
        <v>7528</v>
      </c>
      <c r="QE273" t="s">
        <v>7529</v>
      </c>
      <c r="QF273" t="s">
        <v>7528</v>
      </c>
      <c r="QG273" t="s">
        <v>7681</v>
      </c>
      <c r="QH273">
        <v>2008</v>
      </c>
      <c r="QI273">
        <v>7</v>
      </c>
      <c r="QJ273">
        <v>1</v>
      </c>
      <c r="QK273" s="329">
        <v>39660</v>
      </c>
      <c r="QL273">
        <v>1</v>
      </c>
      <c r="QM273">
        <v>0</v>
      </c>
      <c r="QN273" t="s">
        <v>194</v>
      </c>
      <c r="QO273">
        <v>0</v>
      </c>
      <c r="QP273">
        <v>35</v>
      </c>
      <c r="QQ273">
        <v>1</v>
      </c>
      <c r="QR273">
        <v>0</v>
      </c>
      <c r="QS273">
        <v>0</v>
      </c>
      <c r="QT273">
        <v>0</v>
      </c>
      <c r="QU273">
        <v>0</v>
      </c>
      <c r="QV273">
        <v>0</v>
      </c>
      <c r="QW273">
        <v>0</v>
      </c>
      <c r="QX273">
        <v>0</v>
      </c>
      <c r="QY273">
        <v>0</v>
      </c>
      <c r="QZ273">
        <v>0</v>
      </c>
      <c r="RA273">
        <v>0</v>
      </c>
      <c r="RB273">
        <v>0</v>
      </c>
      <c r="RC273">
        <v>0</v>
      </c>
      <c r="RD273">
        <v>0</v>
      </c>
      <c r="RE273">
        <v>0</v>
      </c>
      <c r="RF273">
        <v>0</v>
      </c>
      <c r="RG273">
        <v>0</v>
      </c>
      <c r="RH273">
        <v>0</v>
      </c>
      <c r="RI273">
        <v>0</v>
      </c>
      <c r="RJ273">
        <v>0</v>
      </c>
      <c r="RK273">
        <v>0</v>
      </c>
      <c r="RL273">
        <v>1</v>
      </c>
      <c r="RM273">
        <v>0</v>
      </c>
      <c r="RN273">
        <v>0</v>
      </c>
      <c r="RO273">
        <v>0</v>
      </c>
      <c r="RP273">
        <v>0</v>
      </c>
      <c r="RQ273">
        <v>0</v>
      </c>
      <c r="RR273">
        <v>0</v>
      </c>
      <c r="RS273">
        <v>0</v>
      </c>
      <c r="RT273">
        <v>0</v>
      </c>
      <c r="RU273">
        <v>0</v>
      </c>
      <c r="RV273">
        <f t="shared" si="7"/>
        <v>4</v>
      </c>
      <c r="RY273">
        <f t="shared" si="6"/>
        <v>9</v>
      </c>
    </row>
    <row r="274" spans="1:493" x14ac:dyDescent="0.3">
      <c r="A274">
        <v>71258</v>
      </c>
      <c r="B274">
        <v>350</v>
      </c>
      <c r="C274" t="s">
        <v>6793</v>
      </c>
      <c r="D274" t="s">
        <v>6793</v>
      </c>
      <c r="I274" t="s">
        <v>6793</v>
      </c>
      <c r="J274" t="s">
        <v>7515</v>
      </c>
      <c r="K274" t="s">
        <v>7516</v>
      </c>
      <c r="L274" t="s">
        <v>7515</v>
      </c>
      <c r="M274" t="s">
        <v>7515</v>
      </c>
      <c r="N274" t="s">
        <v>7515</v>
      </c>
      <c r="O274" t="s">
        <v>7515</v>
      </c>
      <c r="P274" t="s">
        <v>7515</v>
      </c>
      <c r="Q274" t="s">
        <v>7515</v>
      </c>
      <c r="R274" t="s">
        <v>7515</v>
      </c>
      <c r="S274" t="s">
        <v>7515</v>
      </c>
      <c r="T274" t="s">
        <v>7515</v>
      </c>
      <c r="U274" t="s">
        <v>7515</v>
      </c>
      <c r="V274" t="s">
        <v>7515</v>
      </c>
      <c r="W274" t="s">
        <v>7515</v>
      </c>
      <c r="X274" t="s">
        <v>7515</v>
      </c>
      <c r="Y274" t="s">
        <v>7515</v>
      </c>
      <c r="Z274" t="s">
        <v>7515</v>
      </c>
      <c r="AA274" t="s">
        <v>7515</v>
      </c>
      <c r="AB274" t="s">
        <v>7515</v>
      </c>
      <c r="AC274" t="s">
        <v>6796</v>
      </c>
      <c r="AK274" t="s">
        <v>6985</v>
      </c>
      <c r="AL274" t="s">
        <v>6793</v>
      </c>
      <c r="AM274" t="s">
        <v>6793</v>
      </c>
      <c r="AN274" t="s">
        <v>7680</v>
      </c>
      <c r="AO274">
        <v>0</v>
      </c>
      <c r="AP274">
        <v>5</v>
      </c>
      <c r="AQ274" t="s">
        <v>6988</v>
      </c>
      <c r="AR274" t="s">
        <v>6793</v>
      </c>
      <c r="AS274" t="s">
        <v>6794</v>
      </c>
      <c r="AT274" t="s">
        <v>6813</v>
      </c>
      <c r="AU274" t="s">
        <v>7531</v>
      </c>
      <c r="AV274" t="s">
        <v>7518</v>
      </c>
      <c r="AX274" t="s">
        <v>6793</v>
      </c>
      <c r="AY274" t="s">
        <v>6794</v>
      </c>
      <c r="AZ274" t="s">
        <v>6793</v>
      </c>
      <c r="BA274" t="s">
        <v>6793</v>
      </c>
      <c r="BB274" t="s">
        <v>6794</v>
      </c>
      <c r="BC274" t="s">
        <v>6794</v>
      </c>
      <c r="BD274" t="s">
        <v>6794</v>
      </c>
      <c r="BE274" t="s">
        <v>6793</v>
      </c>
      <c r="BF274" t="s">
        <v>6793</v>
      </c>
      <c r="BG274" t="s">
        <v>6794</v>
      </c>
      <c r="BH274" t="s">
        <v>6794</v>
      </c>
      <c r="BI274" t="s">
        <v>7024</v>
      </c>
      <c r="BJ274" t="s">
        <v>7021</v>
      </c>
      <c r="BK274" t="s">
        <v>6794</v>
      </c>
      <c r="BM274">
        <v>100</v>
      </c>
      <c r="BN274">
        <v>40</v>
      </c>
      <c r="BO274" t="s">
        <v>7519</v>
      </c>
      <c r="BP274" t="s">
        <v>7616</v>
      </c>
      <c r="BQ274" t="s">
        <v>7559</v>
      </c>
      <c r="BR274" t="s">
        <v>7543</v>
      </c>
      <c r="BS274" t="s">
        <v>7515</v>
      </c>
      <c r="BT274" t="s">
        <v>7515</v>
      </c>
      <c r="BU274" t="s">
        <v>7515</v>
      </c>
      <c r="BV274" t="s">
        <v>7515</v>
      </c>
      <c r="BW274" t="s">
        <v>7515</v>
      </c>
      <c r="BX274" t="s">
        <v>7515</v>
      </c>
      <c r="BY274" t="s">
        <v>7515</v>
      </c>
      <c r="BZ274" t="s">
        <v>7516</v>
      </c>
      <c r="CA274" t="s">
        <v>7515</v>
      </c>
      <c r="CB274" t="s">
        <v>7515</v>
      </c>
      <c r="CC274" t="s">
        <v>7515</v>
      </c>
      <c r="CD274" t="s">
        <v>7515</v>
      </c>
      <c r="CE274" t="s">
        <v>6794</v>
      </c>
      <c r="CI274" t="s">
        <v>6793</v>
      </c>
      <c r="CJ274" t="s">
        <v>6793</v>
      </c>
      <c r="CK274" t="s">
        <v>6794</v>
      </c>
      <c r="CL274" t="s">
        <v>6793</v>
      </c>
      <c r="CM274" t="s">
        <v>6794</v>
      </c>
      <c r="CN274" t="s">
        <v>6793</v>
      </c>
      <c r="CO274" t="s">
        <v>6793</v>
      </c>
      <c r="CP274" t="s">
        <v>6793</v>
      </c>
      <c r="CQ274" t="s">
        <v>6793</v>
      </c>
      <c r="CR274" t="s">
        <v>7520</v>
      </c>
      <c r="CS274" t="s">
        <v>7521</v>
      </c>
      <c r="CT274" t="s">
        <v>7605</v>
      </c>
      <c r="CU274" t="s">
        <v>6793</v>
      </c>
      <c r="CV274">
        <v>2</v>
      </c>
      <c r="CW274">
        <v>3</v>
      </c>
      <c r="CX274">
        <v>3</v>
      </c>
      <c r="CY274" t="s">
        <v>6794</v>
      </c>
      <c r="EC274">
        <v>4</v>
      </c>
      <c r="EE274">
        <v>1</v>
      </c>
      <c r="EF274">
        <v>1</v>
      </c>
      <c r="EG274">
        <v>0</v>
      </c>
      <c r="EH274">
        <v>2</v>
      </c>
      <c r="EI274">
        <v>0</v>
      </c>
      <c r="EJ274">
        <v>0</v>
      </c>
      <c r="EK274">
        <v>0</v>
      </c>
      <c r="EL274" t="s">
        <v>6793</v>
      </c>
      <c r="EM274" t="s">
        <v>7573</v>
      </c>
      <c r="EO274">
        <v>1</v>
      </c>
      <c r="EP274" t="s">
        <v>7683</v>
      </c>
      <c r="EQ274">
        <v>2009</v>
      </c>
      <c r="ER274" t="s">
        <v>7684</v>
      </c>
      <c r="EV274" t="s">
        <v>6794</v>
      </c>
      <c r="PS274" t="s">
        <v>7526</v>
      </c>
      <c r="PT274" t="s">
        <v>7526</v>
      </c>
      <c r="PU274" t="s">
        <v>7526</v>
      </c>
      <c r="PV274" t="s">
        <v>7526</v>
      </c>
      <c r="PW274" t="s">
        <v>7516</v>
      </c>
      <c r="PX274" t="s">
        <v>7515</v>
      </c>
      <c r="PY274" t="s">
        <v>7515</v>
      </c>
      <c r="PZ274" t="s">
        <v>7515</v>
      </c>
      <c r="QA274" t="s">
        <v>7515</v>
      </c>
      <c r="QB274" t="s">
        <v>7515</v>
      </c>
      <c r="QC274" t="s">
        <v>7515</v>
      </c>
      <c r="QD274" t="s">
        <v>7528</v>
      </c>
      <c r="QE274" t="s">
        <v>7529</v>
      </c>
      <c r="QF274" t="s">
        <v>7528</v>
      </c>
      <c r="QG274" t="s">
        <v>7681</v>
      </c>
      <c r="QH274">
        <v>2008</v>
      </c>
      <c r="QI274">
        <v>3</v>
      </c>
      <c r="QJ274">
        <v>1</v>
      </c>
      <c r="QK274" s="329">
        <v>39520</v>
      </c>
      <c r="QL274">
        <v>1</v>
      </c>
      <c r="QM274">
        <v>0</v>
      </c>
      <c r="QN274" t="s">
        <v>212</v>
      </c>
      <c r="QO274">
        <v>2008</v>
      </c>
      <c r="QP274">
        <v>50</v>
      </c>
      <c r="RV274">
        <f t="shared" si="7"/>
        <v>5</v>
      </c>
      <c r="RY274">
        <f t="shared" ref="RY274:RY337" si="8">VLOOKUP(BI274,$RZ$2:$SF$15,7,FALSE)</f>
        <v>7</v>
      </c>
    </row>
    <row r="275" spans="1:493" x14ac:dyDescent="0.3">
      <c r="A275">
        <v>71259</v>
      </c>
      <c r="B275">
        <v>351</v>
      </c>
      <c r="C275" t="s">
        <v>6793</v>
      </c>
      <c r="D275" t="s">
        <v>6793</v>
      </c>
      <c r="I275" t="s">
        <v>6793</v>
      </c>
      <c r="J275" t="s">
        <v>7515</v>
      </c>
      <c r="K275" t="s">
        <v>7516</v>
      </c>
      <c r="L275" t="s">
        <v>7515</v>
      </c>
      <c r="M275" t="s">
        <v>7515</v>
      </c>
      <c r="N275" t="s">
        <v>7515</v>
      </c>
      <c r="O275" t="s">
        <v>7515</v>
      </c>
      <c r="P275" t="s">
        <v>7515</v>
      </c>
      <c r="Q275" t="s">
        <v>7515</v>
      </c>
      <c r="R275" t="s">
        <v>7515</v>
      </c>
      <c r="S275" t="s">
        <v>7515</v>
      </c>
      <c r="T275" t="s">
        <v>7515</v>
      </c>
      <c r="U275" t="s">
        <v>7515</v>
      </c>
      <c r="V275" t="s">
        <v>7515</v>
      </c>
      <c r="W275" t="s">
        <v>7515</v>
      </c>
      <c r="X275" t="s">
        <v>7515</v>
      </c>
      <c r="Y275" t="s">
        <v>7515</v>
      </c>
      <c r="Z275" t="s">
        <v>7515</v>
      </c>
      <c r="AA275" t="s">
        <v>7515</v>
      </c>
      <c r="AB275" t="s">
        <v>7515</v>
      </c>
      <c r="AC275" t="s">
        <v>6796</v>
      </c>
      <c r="AK275" t="s">
        <v>6985</v>
      </c>
      <c r="AL275" t="s">
        <v>6793</v>
      </c>
      <c r="AM275" t="s">
        <v>6794</v>
      </c>
      <c r="AN275" t="s">
        <v>7680</v>
      </c>
      <c r="AO275">
        <v>0</v>
      </c>
      <c r="AP275">
        <v>8</v>
      </c>
      <c r="AQ275" t="s">
        <v>6988</v>
      </c>
      <c r="AR275" t="s">
        <v>6793</v>
      </c>
      <c r="AS275" t="s">
        <v>6793</v>
      </c>
      <c r="AT275" t="s">
        <v>6813</v>
      </c>
      <c r="AU275" t="s">
        <v>7531</v>
      </c>
      <c r="AV275" t="s">
        <v>7518</v>
      </c>
      <c r="AX275" t="s">
        <v>6794</v>
      </c>
      <c r="AY275" t="s">
        <v>6794</v>
      </c>
      <c r="AZ275" t="s">
        <v>6793</v>
      </c>
      <c r="BA275" t="s">
        <v>6793</v>
      </c>
      <c r="BB275" t="s">
        <v>6793</v>
      </c>
      <c r="BC275" t="s">
        <v>6794</v>
      </c>
      <c r="BD275" t="s">
        <v>6794</v>
      </c>
      <c r="BE275" t="s">
        <v>6794</v>
      </c>
      <c r="BF275" t="s">
        <v>6793</v>
      </c>
      <c r="BG275" t="s">
        <v>6793</v>
      </c>
      <c r="BH275" t="s">
        <v>6794</v>
      </c>
      <c r="BI275" t="s">
        <v>7021</v>
      </c>
      <c r="BJ275" t="s">
        <v>7024</v>
      </c>
      <c r="BK275" t="s">
        <v>6794</v>
      </c>
      <c r="BM275">
        <v>50</v>
      </c>
      <c r="BN275">
        <v>50</v>
      </c>
      <c r="BO275" t="s">
        <v>7533</v>
      </c>
      <c r="BP275" t="s">
        <v>6</v>
      </c>
      <c r="BQ275" t="s">
        <v>7021</v>
      </c>
      <c r="BR275" t="s">
        <v>7615</v>
      </c>
      <c r="BS275" t="s">
        <v>7515</v>
      </c>
      <c r="BT275" t="s">
        <v>7515</v>
      </c>
      <c r="BU275" t="s">
        <v>7515</v>
      </c>
      <c r="BV275" t="s">
        <v>7516</v>
      </c>
      <c r="BW275" t="s">
        <v>7515</v>
      </c>
      <c r="BX275" t="s">
        <v>7515</v>
      </c>
      <c r="BY275" t="s">
        <v>7515</v>
      </c>
      <c r="BZ275" t="s">
        <v>7515</v>
      </c>
      <c r="CA275" t="s">
        <v>7515</v>
      </c>
      <c r="CB275" t="s">
        <v>7515</v>
      </c>
      <c r="CC275" t="s">
        <v>7515</v>
      </c>
      <c r="CD275" t="s">
        <v>7515</v>
      </c>
      <c r="CE275" t="s">
        <v>6794</v>
      </c>
      <c r="CI275" t="s">
        <v>6793</v>
      </c>
      <c r="CJ275" t="s">
        <v>6793</v>
      </c>
      <c r="CK275" t="s">
        <v>6794</v>
      </c>
      <c r="CL275" t="s">
        <v>6793</v>
      </c>
      <c r="CM275" t="s">
        <v>6793</v>
      </c>
      <c r="CN275" t="s">
        <v>6794</v>
      </c>
      <c r="CO275" t="s">
        <v>6794</v>
      </c>
      <c r="CP275" t="s">
        <v>6793</v>
      </c>
      <c r="CQ275" t="s">
        <v>6794</v>
      </c>
      <c r="CR275" t="s">
        <v>7520</v>
      </c>
      <c r="CS275" t="s">
        <v>7521</v>
      </c>
      <c r="CT275" t="s">
        <v>7522</v>
      </c>
      <c r="CU275" t="s">
        <v>6793</v>
      </c>
      <c r="CV275">
        <v>2</v>
      </c>
      <c r="CW275">
        <v>3</v>
      </c>
      <c r="CX275">
        <v>2</v>
      </c>
      <c r="CY275" t="s">
        <v>6794</v>
      </c>
      <c r="EC275">
        <v>2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2</v>
      </c>
      <c r="EK275">
        <v>0</v>
      </c>
      <c r="EL275" t="s">
        <v>6794</v>
      </c>
      <c r="EV275" t="s">
        <v>6794</v>
      </c>
      <c r="PS275" t="s">
        <v>7526</v>
      </c>
      <c r="PT275" t="s">
        <v>7526</v>
      </c>
      <c r="PU275" t="s">
        <v>7526</v>
      </c>
      <c r="PV275" t="s">
        <v>7582</v>
      </c>
      <c r="PW275" t="s">
        <v>7515</v>
      </c>
      <c r="PX275" t="s">
        <v>7515</v>
      </c>
      <c r="PY275" t="s">
        <v>7515</v>
      </c>
      <c r="PZ275" t="s">
        <v>7515</v>
      </c>
      <c r="QA275" t="s">
        <v>7515</v>
      </c>
      <c r="QB275" t="s">
        <v>7515</v>
      </c>
      <c r="QC275" t="s">
        <v>7516</v>
      </c>
      <c r="QD275" t="s">
        <v>7528</v>
      </c>
      <c r="QE275" t="s">
        <v>7529</v>
      </c>
      <c r="QF275" t="s">
        <v>7528</v>
      </c>
      <c r="QG275" t="s">
        <v>7681</v>
      </c>
      <c r="QH275">
        <v>2007</v>
      </c>
      <c r="QI275">
        <v>12</v>
      </c>
      <c r="QJ275">
        <v>1</v>
      </c>
      <c r="QK275" s="329">
        <v>39435</v>
      </c>
      <c r="QL275">
        <v>1</v>
      </c>
      <c r="QM275">
        <v>0</v>
      </c>
      <c r="QN275" t="s">
        <v>194</v>
      </c>
      <c r="QO275">
        <v>0</v>
      </c>
      <c r="QP275">
        <v>18</v>
      </c>
      <c r="RV275">
        <f t="shared" ref="RV275:RV338" si="9">IF(AP275="Don't Know",-1,IF(AP275&gt;=30,1,IF(AP275&gt;=20,2,IF(AP275&gt;=15,3,IF(AP275&gt;=10,4,IF(AP275&gt;=5,5,IF(AP275&gt;0,6,0)))))))</f>
        <v>5</v>
      </c>
      <c r="RY275">
        <f t="shared" si="8"/>
        <v>10</v>
      </c>
    </row>
    <row r="276" spans="1:493" x14ac:dyDescent="0.3">
      <c r="A276">
        <v>71260</v>
      </c>
      <c r="B276">
        <v>352</v>
      </c>
      <c r="C276" t="s">
        <v>6793</v>
      </c>
      <c r="D276" t="s">
        <v>6794</v>
      </c>
      <c r="E276">
        <v>2</v>
      </c>
      <c r="I276" t="s">
        <v>6793</v>
      </c>
      <c r="J276" t="s">
        <v>7516</v>
      </c>
      <c r="K276" t="s">
        <v>7515</v>
      </c>
      <c r="L276" t="s">
        <v>7515</v>
      </c>
      <c r="M276" t="s">
        <v>7515</v>
      </c>
      <c r="N276" t="s">
        <v>7515</v>
      </c>
      <c r="O276" t="s">
        <v>7515</v>
      </c>
      <c r="P276" t="s">
        <v>7515</v>
      </c>
      <c r="Q276" t="s">
        <v>7515</v>
      </c>
      <c r="R276" t="s">
        <v>7515</v>
      </c>
      <c r="S276" t="s">
        <v>7515</v>
      </c>
      <c r="T276" t="s">
        <v>7515</v>
      </c>
      <c r="U276" t="s">
        <v>7515</v>
      </c>
      <c r="V276" t="s">
        <v>7515</v>
      </c>
      <c r="W276" t="s">
        <v>7515</v>
      </c>
      <c r="X276" t="s">
        <v>7515</v>
      </c>
      <c r="Y276" t="s">
        <v>7515</v>
      </c>
      <c r="Z276" t="s">
        <v>7515</v>
      </c>
      <c r="AA276" t="s">
        <v>7515</v>
      </c>
      <c r="AB276" t="s">
        <v>7515</v>
      </c>
      <c r="AD276">
        <v>0</v>
      </c>
      <c r="AE276">
        <v>2</v>
      </c>
      <c r="AF276">
        <v>0</v>
      </c>
      <c r="AG276">
        <v>6</v>
      </c>
      <c r="AH276" t="s">
        <v>6845</v>
      </c>
      <c r="AK276" t="s">
        <v>6993</v>
      </c>
      <c r="AL276" t="s">
        <v>6794</v>
      </c>
      <c r="AM276" t="s">
        <v>6794</v>
      </c>
      <c r="AN276" t="s">
        <v>7680</v>
      </c>
      <c r="AO276">
        <v>0</v>
      </c>
      <c r="AP276">
        <v>12</v>
      </c>
      <c r="AQ276" t="s">
        <v>6992</v>
      </c>
      <c r="AR276" t="s">
        <v>6794</v>
      </c>
      <c r="AS276" t="s">
        <v>6794</v>
      </c>
      <c r="AT276" t="s">
        <v>6</v>
      </c>
      <c r="AV276" t="s">
        <v>6991</v>
      </c>
      <c r="AX276" t="s">
        <v>6794</v>
      </c>
      <c r="AY276" t="s">
        <v>6794</v>
      </c>
      <c r="AZ276" t="s">
        <v>6793</v>
      </c>
      <c r="BA276" t="s">
        <v>6793</v>
      </c>
      <c r="BB276" t="s">
        <v>6794</v>
      </c>
      <c r="BC276" t="s">
        <v>6793</v>
      </c>
      <c r="BD276" t="s">
        <v>6793</v>
      </c>
      <c r="BE276" t="s">
        <v>6793</v>
      </c>
      <c r="BF276" t="s">
        <v>6794</v>
      </c>
      <c r="BG276" t="s">
        <v>6794</v>
      </c>
      <c r="BH276" t="s">
        <v>6794</v>
      </c>
      <c r="BI276" t="s">
        <v>7024</v>
      </c>
      <c r="BJ276" t="s">
        <v>7021</v>
      </c>
      <c r="BK276" t="s">
        <v>6794</v>
      </c>
      <c r="BM276">
        <v>1</v>
      </c>
      <c r="BN276">
        <v>50</v>
      </c>
      <c r="BO276" t="s">
        <v>7533</v>
      </c>
      <c r="BP276" t="s">
        <v>7603</v>
      </c>
      <c r="BQ276" t="s">
        <v>7024</v>
      </c>
      <c r="BR276" t="s">
        <v>7543</v>
      </c>
      <c r="BS276" t="s">
        <v>7516</v>
      </c>
      <c r="BT276" t="s">
        <v>7515</v>
      </c>
      <c r="BU276" t="s">
        <v>7515</v>
      </c>
      <c r="BV276" t="s">
        <v>7515</v>
      </c>
      <c r="BW276" t="s">
        <v>7515</v>
      </c>
      <c r="BX276" t="s">
        <v>7515</v>
      </c>
      <c r="BY276" t="s">
        <v>7515</v>
      </c>
      <c r="BZ276" t="s">
        <v>7515</v>
      </c>
      <c r="CA276" t="s">
        <v>7515</v>
      </c>
      <c r="CB276" t="s">
        <v>7515</v>
      </c>
      <c r="CC276" t="s">
        <v>7515</v>
      </c>
      <c r="CD276" t="s">
        <v>7515</v>
      </c>
      <c r="CE276" t="s">
        <v>6794</v>
      </c>
      <c r="CF276" t="s">
        <v>7563</v>
      </c>
      <c r="CG276" t="s">
        <v>7581</v>
      </c>
      <c r="CH276" t="s">
        <v>7566</v>
      </c>
      <c r="CI276" t="s">
        <v>6793</v>
      </c>
      <c r="CJ276" t="s">
        <v>6793</v>
      </c>
      <c r="CK276" t="s">
        <v>6794</v>
      </c>
      <c r="CL276" t="s">
        <v>6793</v>
      </c>
      <c r="CM276" t="s">
        <v>6794</v>
      </c>
      <c r="CN276" t="s">
        <v>6794</v>
      </c>
      <c r="CO276" t="s">
        <v>6794</v>
      </c>
      <c r="CP276" t="s">
        <v>6793</v>
      </c>
      <c r="CQ276" t="s">
        <v>6794</v>
      </c>
      <c r="CR276" t="s">
        <v>7520</v>
      </c>
      <c r="CS276" t="s">
        <v>7521</v>
      </c>
      <c r="CT276" t="s">
        <v>7602</v>
      </c>
      <c r="CU276" t="s">
        <v>6793</v>
      </c>
      <c r="CV276">
        <v>3</v>
      </c>
      <c r="CW276">
        <v>3</v>
      </c>
      <c r="CX276">
        <v>6</v>
      </c>
      <c r="CY276" t="s">
        <v>6794</v>
      </c>
      <c r="EC276">
        <v>3</v>
      </c>
      <c r="EE276">
        <v>0</v>
      </c>
      <c r="EF276">
        <v>1</v>
      </c>
      <c r="EG276">
        <v>0</v>
      </c>
      <c r="EH276">
        <v>1</v>
      </c>
      <c r="EI276">
        <v>1</v>
      </c>
      <c r="EJ276">
        <v>0</v>
      </c>
      <c r="EK276">
        <v>0</v>
      </c>
      <c r="EL276" t="s">
        <v>6793</v>
      </c>
      <c r="EM276" t="s">
        <v>7573</v>
      </c>
      <c r="EO276">
        <v>1</v>
      </c>
      <c r="EP276" t="s">
        <v>7683</v>
      </c>
      <c r="EQ276">
        <v>2008</v>
      </c>
      <c r="ER276" t="s">
        <v>7684</v>
      </c>
      <c r="EV276" t="s">
        <v>6793</v>
      </c>
      <c r="IR276" t="s">
        <v>7524</v>
      </c>
      <c r="IS276" t="s">
        <v>7680</v>
      </c>
      <c r="IT276">
        <v>1</v>
      </c>
      <c r="IU276">
        <v>2007</v>
      </c>
      <c r="IY276" t="s">
        <v>6794</v>
      </c>
      <c r="IZ276" t="s">
        <v>6793</v>
      </c>
      <c r="JA276" t="s">
        <v>7524</v>
      </c>
      <c r="JB276" t="s">
        <v>7680</v>
      </c>
      <c r="JC276">
        <v>1</v>
      </c>
      <c r="JD276">
        <v>2007</v>
      </c>
      <c r="JF276" t="s">
        <v>7526</v>
      </c>
      <c r="JG276" t="s">
        <v>7526</v>
      </c>
      <c r="JH276" t="s">
        <v>6794</v>
      </c>
      <c r="JI276" t="s">
        <v>6793</v>
      </c>
      <c r="PS276" t="s">
        <v>7526</v>
      </c>
      <c r="PT276" t="s">
        <v>7526</v>
      </c>
      <c r="PV276" t="s">
        <v>7527</v>
      </c>
      <c r="PW276" t="s">
        <v>7516</v>
      </c>
      <c r="PX276" t="s">
        <v>7515</v>
      </c>
      <c r="PY276" t="s">
        <v>7515</v>
      </c>
      <c r="PZ276" t="s">
        <v>7515</v>
      </c>
      <c r="QA276" t="s">
        <v>7515</v>
      </c>
      <c r="QB276" t="s">
        <v>7515</v>
      </c>
      <c r="QC276" t="s">
        <v>7515</v>
      </c>
      <c r="QD276" t="s">
        <v>7528</v>
      </c>
      <c r="QE276" t="s">
        <v>7529</v>
      </c>
      <c r="QF276" t="s">
        <v>7528</v>
      </c>
      <c r="QG276" t="s">
        <v>7681</v>
      </c>
      <c r="QH276">
        <v>2008</v>
      </c>
      <c r="QI276">
        <v>9</v>
      </c>
      <c r="QJ276">
        <v>2</v>
      </c>
      <c r="QK276" s="329">
        <v>39706</v>
      </c>
      <c r="QL276">
        <v>0</v>
      </c>
      <c r="QM276">
        <v>1</v>
      </c>
      <c r="QN276" t="s">
        <v>194</v>
      </c>
      <c r="QO276">
        <v>0</v>
      </c>
      <c r="QP276">
        <v>88</v>
      </c>
      <c r="QQ276">
        <v>0</v>
      </c>
      <c r="QR276">
        <v>0</v>
      </c>
      <c r="QS276">
        <v>0</v>
      </c>
      <c r="QT276">
        <v>0</v>
      </c>
      <c r="QU276">
        <v>0</v>
      </c>
      <c r="QV276">
        <v>0</v>
      </c>
      <c r="QW276">
        <v>0</v>
      </c>
      <c r="QX276">
        <v>0</v>
      </c>
      <c r="QY276">
        <v>0</v>
      </c>
      <c r="QZ276">
        <v>0</v>
      </c>
      <c r="RA276">
        <v>0</v>
      </c>
      <c r="RB276">
        <v>0</v>
      </c>
      <c r="RC276">
        <v>0</v>
      </c>
      <c r="RD276">
        <v>1</v>
      </c>
      <c r="RE276">
        <v>1</v>
      </c>
      <c r="RF276">
        <v>0</v>
      </c>
      <c r="RG276">
        <v>0</v>
      </c>
      <c r="RH276">
        <v>0</v>
      </c>
      <c r="RI276">
        <v>0</v>
      </c>
      <c r="RJ276">
        <v>0</v>
      </c>
      <c r="RK276">
        <v>0</v>
      </c>
      <c r="RL276">
        <v>0</v>
      </c>
      <c r="RM276">
        <v>0</v>
      </c>
      <c r="RN276">
        <v>0</v>
      </c>
      <c r="RO276">
        <v>0</v>
      </c>
      <c r="RP276">
        <v>0</v>
      </c>
      <c r="RQ276">
        <v>0</v>
      </c>
      <c r="RR276">
        <v>0</v>
      </c>
      <c r="RS276">
        <v>0</v>
      </c>
      <c r="RT276">
        <v>0</v>
      </c>
      <c r="RU276">
        <v>0</v>
      </c>
      <c r="RV276">
        <f t="shared" si="9"/>
        <v>4</v>
      </c>
      <c r="RY276">
        <f t="shared" si="8"/>
        <v>7</v>
      </c>
    </row>
    <row r="277" spans="1:493" x14ac:dyDescent="0.3">
      <c r="A277">
        <v>71261</v>
      </c>
      <c r="B277">
        <v>353</v>
      </c>
      <c r="C277" t="s">
        <v>6793</v>
      </c>
      <c r="D277" t="s">
        <v>6793</v>
      </c>
      <c r="I277" t="s">
        <v>6793</v>
      </c>
      <c r="J277" t="s">
        <v>7516</v>
      </c>
      <c r="K277" t="s">
        <v>7515</v>
      </c>
      <c r="L277" t="s">
        <v>7515</v>
      </c>
      <c r="M277" t="s">
        <v>7515</v>
      </c>
      <c r="N277" t="s">
        <v>7515</v>
      </c>
      <c r="O277" t="s">
        <v>7515</v>
      </c>
      <c r="P277" t="s">
        <v>7515</v>
      </c>
      <c r="Q277" t="s">
        <v>7515</v>
      </c>
      <c r="R277" t="s">
        <v>7515</v>
      </c>
      <c r="S277" t="s">
        <v>7515</v>
      </c>
      <c r="T277" t="s">
        <v>7515</v>
      </c>
      <c r="U277" t="s">
        <v>7515</v>
      </c>
      <c r="V277" t="s">
        <v>7515</v>
      </c>
      <c r="W277" t="s">
        <v>7515</v>
      </c>
      <c r="X277" t="s">
        <v>7515</v>
      </c>
      <c r="Y277" t="s">
        <v>7515</v>
      </c>
      <c r="Z277" t="s">
        <v>7515</v>
      </c>
      <c r="AA277" t="s">
        <v>7515</v>
      </c>
      <c r="AB277" t="s">
        <v>7515</v>
      </c>
      <c r="AC277" t="s">
        <v>7517</v>
      </c>
      <c r="AF277">
        <v>2</v>
      </c>
      <c r="AG277">
        <v>0</v>
      </c>
      <c r="AH277" t="s">
        <v>7560</v>
      </c>
      <c r="AK277" t="s">
        <v>6993</v>
      </c>
      <c r="AL277" t="s">
        <v>6794</v>
      </c>
      <c r="AM277" t="s">
        <v>6794</v>
      </c>
      <c r="AN277" t="s">
        <v>7680</v>
      </c>
      <c r="AO277">
        <v>0</v>
      </c>
      <c r="AP277">
        <v>15</v>
      </c>
      <c r="AQ277" t="s">
        <v>6992</v>
      </c>
      <c r="AR277" t="s">
        <v>6793</v>
      </c>
      <c r="AS277" t="s">
        <v>6793</v>
      </c>
      <c r="AT277" t="s">
        <v>6813</v>
      </c>
      <c r="AU277" t="s">
        <v>7531</v>
      </c>
      <c r="AV277" t="s">
        <v>6991</v>
      </c>
      <c r="AX277" t="s">
        <v>6794</v>
      </c>
      <c r="AY277" t="s">
        <v>6794</v>
      </c>
      <c r="AZ277" t="s">
        <v>6793</v>
      </c>
      <c r="BA277" t="s">
        <v>6793</v>
      </c>
      <c r="BB277" t="s">
        <v>6794</v>
      </c>
      <c r="BC277" t="s">
        <v>6793</v>
      </c>
      <c r="BD277" t="s">
        <v>6793</v>
      </c>
      <c r="BE277" t="s">
        <v>6793</v>
      </c>
      <c r="BF277" t="s">
        <v>6794</v>
      </c>
      <c r="BG277" t="s">
        <v>6793</v>
      </c>
      <c r="BH277" t="s">
        <v>6794</v>
      </c>
      <c r="BI277" t="s">
        <v>7026</v>
      </c>
      <c r="BJ277" t="s">
        <v>7021</v>
      </c>
      <c r="BK277" t="s">
        <v>6794</v>
      </c>
      <c r="BM277">
        <v>150</v>
      </c>
      <c r="BN277">
        <v>25</v>
      </c>
      <c r="BO277" t="s">
        <v>7519</v>
      </c>
      <c r="BP277" t="s">
        <v>6</v>
      </c>
      <c r="BQ277" t="s">
        <v>7559</v>
      </c>
      <c r="BR277" t="s">
        <v>7682</v>
      </c>
      <c r="BS277" t="s">
        <v>7515</v>
      </c>
      <c r="BT277" t="s">
        <v>7516</v>
      </c>
      <c r="BU277" t="s">
        <v>7515</v>
      </c>
      <c r="BV277" t="s">
        <v>7515</v>
      </c>
      <c r="BW277" t="s">
        <v>7515</v>
      </c>
      <c r="BX277" t="s">
        <v>7515</v>
      </c>
      <c r="BY277" t="s">
        <v>7515</v>
      </c>
      <c r="BZ277" t="s">
        <v>7515</v>
      </c>
      <c r="CA277" t="s">
        <v>7515</v>
      </c>
      <c r="CB277" t="s">
        <v>7515</v>
      </c>
      <c r="CC277" t="s">
        <v>7515</v>
      </c>
      <c r="CD277" t="s">
        <v>7515</v>
      </c>
      <c r="CE277" t="s">
        <v>6794</v>
      </c>
      <c r="CF277" t="s">
        <v>7563</v>
      </c>
      <c r="CG277">
        <v>350</v>
      </c>
      <c r="CH277" t="s">
        <v>7618</v>
      </c>
      <c r="CI277" t="s">
        <v>6793</v>
      </c>
      <c r="CJ277" t="s">
        <v>6793</v>
      </c>
      <c r="CK277" t="s">
        <v>6794</v>
      </c>
      <c r="CL277" t="s">
        <v>6793</v>
      </c>
      <c r="CM277" t="s">
        <v>6793</v>
      </c>
      <c r="CN277" t="s">
        <v>6794</v>
      </c>
      <c r="CO277" t="s">
        <v>6794</v>
      </c>
      <c r="CP277" t="s">
        <v>6793</v>
      </c>
      <c r="CQ277" t="s">
        <v>6793</v>
      </c>
      <c r="CR277" t="s">
        <v>7520</v>
      </c>
      <c r="CS277" t="s">
        <v>7521</v>
      </c>
      <c r="CT277" t="s">
        <v>7602</v>
      </c>
      <c r="CU277" t="s">
        <v>6793</v>
      </c>
      <c r="CV277">
        <v>2</v>
      </c>
      <c r="CW277">
        <v>3</v>
      </c>
      <c r="CX277">
        <v>2</v>
      </c>
      <c r="CY277" t="s">
        <v>6794</v>
      </c>
      <c r="EC277">
        <v>4</v>
      </c>
      <c r="EE277">
        <v>2</v>
      </c>
      <c r="EF277">
        <v>0</v>
      </c>
      <c r="EG277">
        <v>0</v>
      </c>
      <c r="EH277">
        <v>2</v>
      </c>
      <c r="EI277">
        <v>0</v>
      </c>
      <c r="EJ277">
        <v>0</v>
      </c>
      <c r="EK277">
        <v>0</v>
      </c>
      <c r="EL277" t="s">
        <v>6794</v>
      </c>
      <c r="EV277" t="s">
        <v>6793</v>
      </c>
      <c r="IR277" t="s">
        <v>7524</v>
      </c>
      <c r="IS277" t="s">
        <v>7680</v>
      </c>
      <c r="IT277">
        <v>10</v>
      </c>
      <c r="IU277">
        <v>2008</v>
      </c>
      <c r="IY277" t="s">
        <v>6794</v>
      </c>
      <c r="IZ277" t="s">
        <v>6793</v>
      </c>
      <c r="JA277" t="s">
        <v>7524</v>
      </c>
      <c r="JB277" t="s">
        <v>7680</v>
      </c>
      <c r="JC277">
        <v>10</v>
      </c>
      <c r="JD277">
        <v>2008</v>
      </c>
      <c r="JF277" t="s">
        <v>7527</v>
      </c>
      <c r="JG277" t="s">
        <v>7527</v>
      </c>
      <c r="JH277" t="s">
        <v>6794</v>
      </c>
      <c r="JI277" t="s">
        <v>6793</v>
      </c>
      <c r="LL277" t="s">
        <v>7524</v>
      </c>
      <c r="LM277" t="s">
        <v>7680</v>
      </c>
      <c r="LN277">
        <v>9</v>
      </c>
      <c r="LO277">
        <v>2008</v>
      </c>
      <c r="LS277" t="s">
        <v>6794</v>
      </c>
      <c r="LT277" t="s">
        <v>6793</v>
      </c>
      <c r="PG277">
        <v>4</v>
      </c>
      <c r="PH277" t="s">
        <v>7515</v>
      </c>
      <c r="PI277" t="s">
        <v>7515</v>
      </c>
      <c r="PJ277" t="s">
        <v>7515</v>
      </c>
      <c r="PK277" t="s">
        <v>7515</v>
      </c>
      <c r="PL277" t="s">
        <v>7515</v>
      </c>
      <c r="PM277" t="s">
        <v>7515</v>
      </c>
      <c r="PN277" t="s">
        <v>7515</v>
      </c>
      <c r="PO277" t="s">
        <v>7516</v>
      </c>
      <c r="PP277" t="s">
        <v>7515</v>
      </c>
      <c r="PQ277" t="s">
        <v>7515</v>
      </c>
      <c r="PR277" t="s">
        <v>7515</v>
      </c>
      <c r="PS277" t="s">
        <v>7526</v>
      </c>
      <c r="PT277" t="s">
        <v>7526</v>
      </c>
      <c r="PV277" t="s">
        <v>7526</v>
      </c>
      <c r="PW277" t="s">
        <v>7516</v>
      </c>
      <c r="PX277" t="s">
        <v>7515</v>
      </c>
      <c r="PY277" t="s">
        <v>7515</v>
      </c>
      <c r="PZ277" t="s">
        <v>7515</v>
      </c>
      <c r="QA277" t="s">
        <v>7515</v>
      </c>
      <c r="QB277" t="s">
        <v>7515</v>
      </c>
      <c r="QC277" t="s">
        <v>7515</v>
      </c>
      <c r="QD277" t="s">
        <v>7528</v>
      </c>
      <c r="QE277" t="s">
        <v>7529</v>
      </c>
      <c r="QF277" t="s">
        <v>7528</v>
      </c>
      <c r="QG277" t="s">
        <v>7681</v>
      </c>
      <c r="QH277">
        <v>2008</v>
      </c>
      <c r="QI277">
        <v>5</v>
      </c>
      <c r="QJ277">
        <v>1</v>
      </c>
      <c r="QK277" s="329">
        <v>39591</v>
      </c>
      <c r="QL277">
        <v>0</v>
      </c>
      <c r="QM277">
        <v>1</v>
      </c>
      <c r="QN277" t="s">
        <v>194</v>
      </c>
      <c r="QO277">
        <v>0</v>
      </c>
      <c r="QP277">
        <v>78</v>
      </c>
      <c r="QQ277">
        <v>1</v>
      </c>
      <c r="QR277">
        <v>0</v>
      </c>
      <c r="QS277">
        <v>0</v>
      </c>
      <c r="QT277">
        <v>0</v>
      </c>
      <c r="QU277">
        <v>0</v>
      </c>
      <c r="QV277">
        <v>0</v>
      </c>
      <c r="QW277">
        <v>0</v>
      </c>
      <c r="QX277">
        <v>0</v>
      </c>
      <c r="QY277">
        <v>0</v>
      </c>
      <c r="QZ277">
        <v>0</v>
      </c>
      <c r="RA277">
        <v>0</v>
      </c>
      <c r="RB277">
        <v>0</v>
      </c>
      <c r="RC277">
        <v>0</v>
      </c>
      <c r="RD277">
        <v>1</v>
      </c>
      <c r="RE277">
        <v>1</v>
      </c>
      <c r="RF277">
        <v>0</v>
      </c>
      <c r="RG277">
        <v>0</v>
      </c>
      <c r="RH277">
        <v>0</v>
      </c>
      <c r="RI277">
        <v>0</v>
      </c>
      <c r="RJ277">
        <v>0</v>
      </c>
      <c r="RK277">
        <v>0</v>
      </c>
      <c r="RL277">
        <v>1</v>
      </c>
      <c r="RM277">
        <v>0</v>
      </c>
      <c r="RN277">
        <v>0</v>
      </c>
      <c r="RO277">
        <v>0</v>
      </c>
      <c r="RP277">
        <v>0</v>
      </c>
      <c r="RQ277">
        <v>0</v>
      </c>
      <c r="RR277">
        <v>0</v>
      </c>
      <c r="RS277">
        <v>0</v>
      </c>
      <c r="RT277">
        <v>0</v>
      </c>
      <c r="RU277">
        <v>0</v>
      </c>
      <c r="RV277">
        <f t="shared" si="9"/>
        <v>3</v>
      </c>
      <c r="RY277">
        <f t="shared" si="8"/>
        <v>4</v>
      </c>
    </row>
    <row r="278" spans="1:493" x14ac:dyDescent="0.3">
      <c r="A278">
        <v>71262</v>
      </c>
      <c r="B278">
        <v>354</v>
      </c>
      <c r="C278" t="s">
        <v>6793</v>
      </c>
      <c r="D278" t="s">
        <v>6793</v>
      </c>
      <c r="I278" t="s">
        <v>6793</v>
      </c>
      <c r="J278" t="s">
        <v>7515</v>
      </c>
      <c r="K278" t="s">
        <v>7516</v>
      </c>
      <c r="L278" t="s">
        <v>7515</v>
      </c>
      <c r="M278" t="s">
        <v>7515</v>
      </c>
      <c r="N278" t="s">
        <v>7515</v>
      </c>
      <c r="O278" t="s">
        <v>7515</v>
      </c>
      <c r="P278" t="s">
        <v>7515</v>
      </c>
      <c r="Q278" t="s">
        <v>7515</v>
      </c>
      <c r="R278" t="s">
        <v>7515</v>
      </c>
      <c r="S278" t="s">
        <v>7515</v>
      </c>
      <c r="T278" t="s">
        <v>7515</v>
      </c>
      <c r="U278" t="s">
        <v>7515</v>
      </c>
      <c r="V278" t="s">
        <v>7515</v>
      </c>
      <c r="W278" t="s">
        <v>7515</v>
      </c>
      <c r="X278" t="s">
        <v>7515</v>
      </c>
      <c r="Y278" t="s">
        <v>7515</v>
      </c>
      <c r="Z278" t="s">
        <v>7515</v>
      </c>
      <c r="AA278" t="s">
        <v>7515</v>
      </c>
      <c r="AB278" t="s">
        <v>7515</v>
      </c>
      <c r="AC278" t="s">
        <v>7517</v>
      </c>
      <c r="AF278">
        <v>0</v>
      </c>
      <c r="AG278">
        <v>6</v>
      </c>
      <c r="AH278" t="s">
        <v>7550</v>
      </c>
      <c r="AI278" t="s">
        <v>7680</v>
      </c>
      <c r="AJ278">
        <v>6</v>
      </c>
      <c r="AK278" t="s">
        <v>6993</v>
      </c>
      <c r="AL278" t="s">
        <v>6794</v>
      </c>
      <c r="AM278" t="s">
        <v>6794</v>
      </c>
      <c r="AN278" t="s">
        <v>7680</v>
      </c>
      <c r="AO278">
        <v>0</v>
      </c>
      <c r="AP278">
        <v>6</v>
      </c>
      <c r="AQ278" t="s">
        <v>6992</v>
      </c>
      <c r="AR278" t="s">
        <v>6793</v>
      </c>
      <c r="AS278" t="s">
        <v>6793</v>
      </c>
      <c r="AT278" t="s">
        <v>6814</v>
      </c>
      <c r="AV278" t="s">
        <v>6991</v>
      </c>
      <c r="AW278" t="s">
        <v>7583</v>
      </c>
      <c r="AX278" t="s">
        <v>6794</v>
      </c>
      <c r="AY278" t="s">
        <v>6793</v>
      </c>
      <c r="AZ278" t="s">
        <v>6793</v>
      </c>
      <c r="BA278" t="s">
        <v>6793</v>
      </c>
      <c r="BB278" t="s">
        <v>6793</v>
      </c>
      <c r="BC278" t="s">
        <v>6793</v>
      </c>
      <c r="BD278" t="s">
        <v>6793</v>
      </c>
      <c r="BE278" t="s">
        <v>6794</v>
      </c>
      <c r="BF278" t="s">
        <v>6794</v>
      </c>
      <c r="BG278" t="s">
        <v>6793</v>
      </c>
      <c r="BH278" t="s">
        <v>6794</v>
      </c>
      <c r="BI278" t="s">
        <v>7024</v>
      </c>
      <c r="BJ278" t="s">
        <v>7031</v>
      </c>
      <c r="BK278" t="s">
        <v>6794</v>
      </c>
      <c r="BM278">
        <v>55</v>
      </c>
      <c r="BN278" t="s">
        <v>7532</v>
      </c>
      <c r="BO278" t="s">
        <v>7519</v>
      </c>
      <c r="BP278" t="s">
        <v>6</v>
      </c>
      <c r="BQ278" t="s">
        <v>7024</v>
      </c>
      <c r="BR278" t="s">
        <v>7543</v>
      </c>
      <c r="BS278" t="s">
        <v>7516</v>
      </c>
      <c r="BT278" t="s">
        <v>7515</v>
      </c>
      <c r="BU278" t="s">
        <v>7515</v>
      </c>
      <c r="BV278" t="s">
        <v>7515</v>
      </c>
      <c r="BW278" t="s">
        <v>7515</v>
      </c>
      <c r="BX278" t="s">
        <v>7515</v>
      </c>
      <c r="BY278" t="s">
        <v>7515</v>
      </c>
      <c r="BZ278" t="s">
        <v>7515</v>
      </c>
      <c r="CA278" t="s">
        <v>7515</v>
      </c>
      <c r="CB278" t="s">
        <v>7515</v>
      </c>
      <c r="CC278" t="s">
        <v>7515</v>
      </c>
      <c r="CD278" t="s">
        <v>7515</v>
      </c>
      <c r="CE278" t="s">
        <v>6794</v>
      </c>
      <c r="CF278" t="s">
        <v>7621</v>
      </c>
      <c r="CG278">
        <v>50</v>
      </c>
      <c r="CH278" t="s">
        <v>7544</v>
      </c>
      <c r="CI278" t="s">
        <v>6793</v>
      </c>
      <c r="CJ278" t="s">
        <v>6793</v>
      </c>
      <c r="CK278" t="s">
        <v>6794</v>
      </c>
      <c r="CL278" t="s">
        <v>6794</v>
      </c>
      <c r="CM278" t="s">
        <v>6794</v>
      </c>
      <c r="CN278" t="s">
        <v>6794</v>
      </c>
      <c r="CO278" t="s">
        <v>6794</v>
      </c>
      <c r="CP278" t="s">
        <v>6793</v>
      </c>
      <c r="CQ278" t="s">
        <v>6794</v>
      </c>
      <c r="CR278" t="s">
        <v>7520</v>
      </c>
      <c r="CS278" t="s">
        <v>7521</v>
      </c>
      <c r="CT278" t="s">
        <v>7605</v>
      </c>
      <c r="CU278" t="s">
        <v>6794</v>
      </c>
      <c r="CV278">
        <v>2</v>
      </c>
      <c r="CW278">
        <v>3</v>
      </c>
      <c r="CX278">
        <v>2</v>
      </c>
      <c r="EC278">
        <v>3</v>
      </c>
      <c r="EE278">
        <v>1</v>
      </c>
      <c r="EF278">
        <v>0</v>
      </c>
      <c r="EG278">
        <v>0</v>
      </c>
      <c r="EH278">
        <v>1</v>
      </c>
      <c r="EI278">
        <v>1</v>
      </c>
      <c r="EJ278">
        <v>0</v>
      </c>
      <c r="EK278">
        <v>0</v>
      </c>
      <c r="EV278" t="s">
        <v>6794</v>
      </c>
      <c r="PS278" t="s">
        <v>7526</v>
      </c>
      <c r="PT278" t="s">
        <v>7526</v>
      </c>
      <c r="PU278" t="s">
        <v>7526</v>
      </c>
      <c r="PV278" t="s">
        <v>7526</v>
      </c>
      <c r="PW278" t="s">
        <v>7516</v>
      </c>
      <c r="PX278" t="s">
        <v>7515</v>
      </c>
      <c r="PY278" t="s">
        <v>7515</v>
      </c>
      <c r="PZ278" t="s">
        <v>7515</v>
      </c>
      <c r="QA278" t="s">
        <v>7515</v>
      </c>
      <c r="QB278" t="s">
        <v>7515</v>
      </c>
      <c r="QC278" t="s">
        <v>7515</v>
      </c>
      <c r="QD278" t="s">
        <v>7528</v>
      </c>
      <c r="QE278" t="s">
        <v>7539</v>
      </c>
      <c r="QF278" t="s">
        <v>7528</v>
      </c>
      <c r="QG278" t="s">
        <v>7681</v>
      </c>
      <c r="QH278">
        <v>2008</v>
      </c>
      <c r="QI278">
        <v>11</v>
      </c>
      <c r="QJ278">
        <v>1</v>
      </c>
      <c r="QK278" s="329">
        <v>39765</v>
      </c>
      <c r="QL278">
        <v>0</v>
      </c>
      <c r="QM278">
        <v>1</v>
      </c>
      <c r="QN278" t="s">
        <v>212</v>
      </c>
      <c r="QO278">
        <v>2008</v>
      </c>
      <c r="QP278">
        <v>50</v>
      </c>
      <c r="RV278">
        <f t="shared" si="9"/>
        <v>5</v>
      </c>
      <c r="RY278">
        <f t="shared" si="8"/>
        <v>7</v>
      </c>
    </row>
    <row r="279" spans="1:493" x14ac:dyDescent="0.3">
      <c r="A279">
        <v>71263</v>
      </c>
      <c r="B279">
        <v>355</v>
      </c>
      <c r="C279" t="s">
        <v>6793</v>
      </c>
      <c r="D279" t="s">
        <v>6793</v>
      </c>
      <c r="I279" t="s">
        <v>6793</v>
      </c>
      <c r="J279" t="s">
        <v>7516</v>
      </c>
      <c r="K279" t="s">
        <v>7515</v>
      </c>
      <c r="L279" t="s">
        <v>7516</v>
      </c>
      <c r="M279" t="s">
        <v>7515</v>
      </c>
      <c r="N279" t="s">
        <v>7515</v>
      </c>
      <c r="O279" t="s">
        <v>7515</v>
      </c>
      <c r="P279" t="s">
        <v>7515</v>
      </c>
      <c r="Q279" t="s">
        <v>7515</v>
      </c>
      <c r="R279" t="s">
        <v>7515</v>
      </c>
      <c r="S279" t="s">
        <v>7515</v>
      </c>
      <c r="T279" t="s">
        <v>7515</v>
      </c>
      <c r="U279" t="s">
        <v>7515</v>
      </c>
      <c r="V279" t="s">
        <v>7515</v>
      </c>
      <c r="W279" t="s">
        <v>7515</v>
      </c>
      <c r="X279" t="s">
        <v>7515</v>
      </c>
      <c r="Y279" t="s">
        <v>7515</v>
      </c>
      <c r="Z279" t="s">
        <v>7515</v>
      </c>
      <c r="AA279" t="s">
        <v>7515</v>
      </c>
      <c r="AB279" t="s">
        <v>7515</v>
      </c>
      <c r="AC279" t="s">
        <v>6796</v>
      </c>
      <c r="AK279" t="s">
        <v>6985</v>
      </c>
      <c r="AL279" t="s">
        <v>6793</v>
      </c>
      <c r="AM279" t="s">
        <v>6793</v>
      </c>
      <c r="AN279" t="s">
        <v>7680</v>
      </c>
      <c r="AO279">
        <v>0</v>
      </c>
      <c r="AP279">
        <v>10</v>
      </c>
      <c r="AQ279" t="s">
        <v>6988</v>
      </c>
      <c r="AR279" t="s">
        <v>6793</v>
      </c>
      <c r="AS279" t="s">
        <v>6793</v>
      </c>
      <c r="AT279" t="s">
        <v>6813</v>
      </c>
      <c r="AU279" t="s">
        <v>7531</v>
      </c>
      <c r="AV279" t="s">
        <v>7518</v>
      </c>
      <c r="AX279" t="s">
        <v>6794</v>
      </c>
      <c r="AY279" t="s">
        <v>6794</v>
      </c>
      <c r="AZ279" t="s">
        <v>6794</v>
      </c>
      <c r="BA279" t="s">
        <v>6793</v>
      </c>
      <c r="BB279" t="s">
        <v>6793</v>
      </c>
      <c r="BC279" t="s">
        <v>6793</v>
      </c>
      <c r="BD279" t="s">
        <v>6793</v>
      </c>
      <c r="BE279" t="s">
        <v>6793</v>
      </c>
      <c r="BF279" t="s">
        <v>6794</v>
      </c>
      <c r="BG279" t="s">
        <v>6794</v>
      </c>
      <c r="BH279" t="s">
        <v>6794</v>
      </c>
      <c r="BI279" t="s">
        <v>7028</v>
      </c>
      <c r="BJ279" t="s">
        <v>7026</v>
      </c>
      <c r="BK279" t="s">
        <v>6794</v>
      </c>
      <c r="BM279">
        <v>200</v>
      </c>
      <c r="BN279">
        <v>50</v>
      </c>
      <c r="BO279" t="s">
        <v>7519</v>
      </c>
      <c r="BP279" t="s">
        <v>6</v>
      </c>
      <c r="BQ279" t="s">
        <v>7559</v>
      </c>
      <c r="BR279" t="s">
        <v>7561</v>
      </c>
      <c r="BS279" t="s">
        <v>7515</v>
      </c>
      <c r="BT279" t="s">
        <v>7516</v>
      </c>
      <c r="BU279" t="s">
        <v>7515</v>
      </c>
      <c r="BV279" t="s">
        <v>7515</v>
      </c>
      <c r="BW279" t="s">
        <v>7515</v>
      </c>
      <c r="BX279" t="s">
        <v>7515</v>
      </c>
      <c r="BY279" t="s">
        <v>7515</v>
      </c>
      <c r="BZ279" t="s">
        <v>7515</v>
      </c>
      <c r="CA279" t="s">
        <v>7515</v>
      </c>
      <c r="CB279" t="s">
        <v>7515</v>
      </c>
      <c r="CC279" t="s">
        <v>7515</v>
      </c>
      <c r="CD279" t="s">
        <v>7515</v>
      </c>
      <c r="CE279" t="s">
        <v>6794</v>
      </c>
      <c r="CI279" t="s">
        <v>6793</v>
      </c>
      <c r="CJ279" t="s">
        <v>6793</v>
      </c>
      <c r="CK279" t="s">
        <v>6794</v>
      </c>
      <c r="CL279" t="s">
        <v>6793</v>
      </c>
      <c r="CM279" t="s">
        <v>6793</v>
      </c>
      <c r="CN279" t="s">
        <v>6793</v>
      </c>
      <c r="CO279" t="s">
        <v>6794</v>
      </c>
      <c r="CP279" t="s">
        <v>6793</v>
      </c>
      <c r="CQ279" t="s">
        <v>6793</v>
      </c>
      <c r="CR279" t="s">
        <v>7520</v>
      </c>
      <c r="CS279" t="s">
        <v>7521</v>
      </c>
      <c r="CT279" t="s">
        <v>7536</v>
      </c>
      <c r="CU279" t="s">
        <v>6793</v>
      </c>
      <c r="CV279">
        <v>3</v>
      </c>
      <c r="CW279">
        <v>3</v>
      </c>
      <c r="CX279">
        <v>3</v>
      </c>
      <c r="CY279" t="s">
        <v>6794</v>
      </c>
      <c r="EC279">
        <v>3</v>
      </c>
      <c r="EE279">
        <v>0</v>
      </c>
      <c r="EF279">
        <v>1</v>
      </c>
      <c r="EG279">
        <v>0</v>
      </c>
      <c r="EH279">
        <v>0</v>
      </c>
      <c r="EI279">
        <v>1</v>
      </c>
      <c r="EJ279">
        <v>1</v>
      </c>
      <c r="EK279">
        <v>0</v>
      </c>
      <c r="EL279" t="s">
        <v>6794</v>
      </c>
      <c r="EV279" t="s">
        <v>6794</v>
      </c>
      <c r="PS279" t="s">
        <v>7526</v>
      </c>
      <c r="PT279" t="s">
        <v>7526</v>
      </c>
      <c r="PU279" t="s">
        <v>7526</v>
      </c>
      <c r="PV279" t="s">
        <v>7526</v>
      </c>
      <c r="PW279" t="s">
        <v>7516</v>
      </c>
      <c r="PX279" t="s">
        <v>7515</v>
      </c>
      <c r="PY279" t="s">
        <v>7515</v>
      </c>
      <c r="PZ279" t="s">
        <v>7515</v>
      </c>
      <c r="QA279" t="s">
        <v>7515</v>
      </c>
      <c r="QB279" t="s">
        <v>7515</v>
      </c>
      <c r="QC279" t="s">
        <v>7515</v>
      </c>
      <c r="QD279" t="s">
        <v>7528</v>
      </c>
      <c r="QE279" t="s">
        <v>7539</v>
      </c>
      <c r="QF279" t="s">
        <v>7528</v>
      </c>
      <c r="QG279" t="s">
        <v>7681</v>
      </c>
      <c r="QH279">
        <v>2008</v>
      </c>
      <c r="QI279">
        <v>10</v>
      </c>
      <c r="QJ279">
        <v>1</v>
      </c>
      <c r="QK279" s="329">
        <v>39750</v>
      </c>
      <c r="QL279">
        <v>1</v>
      </c>
      <c r="QM279">
        <v>0</v>
      </c>
      <c r="QN279" t="s">
        <v>212</v>
      </c>
      <c r="QO279">
        <v>2008</v>
      </c>
      <c r="QP279">
        <v>50</v>
      </c>
      <c r="RV279">
        <f t="shared" si="9"/>
        <v>4</v>
      </c>
      <c r="RY279">
        <f t="shared" si="8"/>
        <v>2</v>
      </c>
    </row>
    <row r="280" spans="1:493" x14ac:dyDescent="0.3">
      <c r="A280">
        <v>71264</v>
      </c>
      <c r="B280">
        <v>357</v>
      </c>
      <c r="C280" t="s">
        <v>6793</v>
      </c>
      <c r="D280" t="s">
        <v>6793</v>
      </c>
      <c r="I280" t="s">
        <v>6793</v>
      </c>
      <c r="J280" t="s">
        <v>7516</v>
      </c>
      <c r="K280" t="s">
        <v>7515</v>
      </c>
      <c r="L280" t="s">
        <v>7515</v>
      </c>
      <c r="M280" t="s">
        <v>7515</v>
      </c>
      <c r="N280" t="s">
        <v>7515</v>
      </c>
      <c r="O280" t="s">
        <v>7515</v>
      </c>
      <c r="P280" t="s">
        <v>7515</v>
      </c>
      <c r="Q280" t="s">
        <v>7515</v>
      </c>
      <c r="R280" t="s">
        <v>7515</v>
      </c>
      <c r="S280" t="s">
        <v>7515</v>
      </c>
      <c r="T280" t="s">
        <v>7515</v>
      </c>
      <c r="U280" t="s">
        <v>7515</v>
      </c>
      <c r="V280" t="s">
        <v>7515</v>
      </c>
      <c r="W280" t="s">
        <v>7515</v>
      </c>
      <c r="X280" t="s">
        <v>7515</v>
      </c>
      <c r="Y280" t="s">
        <v>7515</v>
      </c>
      <c r="Z280" t="s">
        <v>7515</v>
      </c>
      <c r="AA280" t="s">
        <v>7515</v>
      </c>
      <c r="AB280" t="s">
        <v>7515</v>
      </c>
      <c r="AC280" t="s">
        <v>7517</v>
      </c>
      <c r="AF280">
        <v>0</v>
      </c>
      <c r="AG280">
        <v>3</v>
      </c>
      <c r="AH280" t="s">
        <v>6845</v>
      </c>
      <c r="AK280" t="s">
        <v>6993</v>
      </c>
      <c r="AL280" t="s">
        <v>6794</v>
      </c>
      <c r="AM280" t="s">
        <v>6794</v>
      </c>
      <c r="AN280" t="s">
        <v>7680</v>
      </c>
      <c r="AO280">
        <v>0</v>
      </c>
      <c r="AP280">
        <v>10</v>
      </c>
      <c r="AQ280" t="s">
        <v>6988</v>
      </c>
      <c r="AR280" t="s">
        <v>6793</v>
      </c>
      <c r="AS280" t="s">
        <v>6794</v>
      </c>
      <c r="AT280" t="s">
        <v>6814</v>
      </c>
      <c r="AV280" t="s">
        <v>6991</v>
      </c>
      <c r="AW280" t="s">
        <v>7551</v>
      </c>
      <c r="AX280" t="s">
        <v>6793</v>
      </c>
      <c r="AY280" t="s">
        <v>6793</v>
      </c>
      <c r="AZ280" t="s">
        <v>6793</v>
      </c>
      <c r="BA280" t="s">
        <v>6793</v>
      </c>
      <c r="BB280" t="s">
        <v>6793</v>
      </c>
      <c r="BC280" t="s">
        <v>6794</v>
      </c>
      <c r="BD280" t="s">
        <v>6794</v>
      </c>
      <c r="BE280" t="s">
        <v>6793</v>
      </c>
      <c r="BF280" t="s">
        <v>6793</v>
      </c>
      <c r="BG280" t="s">
        <v>6793</v>
      </c>
      <c r="BH280" t="s">
        <v>6794</v>
      </c>
      <c r="BI280" t="s">
        <v>7024</v>
      </c>
      <c r="BJ280" t="s">
        <v>7027</v>
      </c>
      <c r="BK280" t="s">
        <v>6794</v>
      </c>
      <c r="BM280">
        <v>100</v>
      </c>
      <c r="BN280" t="s">
        <v>7532</v>
      </c>
      <c r="BO280" t="s">
        <v>7519</v>
      </c>
      <c r="BP280" t="s">
        <v>6</v>
      </c>
      <c r="BQ280" t="s">
        <v>7559</v>
      </c>
      <c r="BR280" t="s">
        <v>7543</v>
      </c>
      <c r="BS280" t="s">
        <v>7516</v>
      </c>
      <c r="BT280" t="s">
        <v>7515</v>
      </c>
      <c r="BU280" t="s">
        <v>7515</v>
      </c>
      <c r="BV280" t="s">
        <v>7515</v>
      </c>
      <c r="BW280" t="s">
        <v>7515</v>
      </c>
      <c r="BX280" t="s">
        <v>7515</v>
      </c>
      <c r="BY280" t="s">
        <v>7515</v>
      </c>
      <c r="BZ280" t="s">
        <v>7515</v>
      </c>
      <c r="CA280" t="s">
        <v>7515</v>
      </c>
      <c r="CB280" t="s">
        <v>7515</v>
      </c>
      <c r="CC280" t="s">
        <v>7515</v>
      </c>
      <c r="CD280" t="s">
        <v>7515</v>
      </c>
      <c r="CE280" t="s">
        <v>6794</v>
      </c>
      <c r="CI280" t="s">
        <v>6793</v>
      </c>
      <c r="CJ280" t="s">
        <v>6793</v>
      </c>
      <c r="CK280" t="s">
        <v>6794</v>
      </c>
      <c r="CL280" t="s">
        <v>6793</v>
      </c>
      <c r="CM280" t="s">
        <v>6793</v>
      </c>
      <c r="CN280" t="s">
        <v>6793</v>
      </c>
      <c r="CO280" t="s">
        <v>6794</v>
      </c>
      <c r="CP280" t="s">
        <v>6793</v>
      </c>
      <c r="CQ280" t="s">
        <v>6794</v>
      </c>
      <c r="CR280" t="s">
        <v>7520</v>
      </c>
      <c r="CS280" t="s">
        <v>7521</v>
      </c>
      <c r="CT280" t="s">
        <v>7536</v>
      </c>
      <c r="CU280" t="s">
        <v>6793</v>
      </c>
      <c r="CV280">
        <v>3</v>
      </c>
      <c r="CW280">
        <v>4</v>
      </c>
      <c r="CX280">
        <v>2</v>
      </c>
      <c r="CY280" t="s">
        <v>6794</v>
      </c>
      <c r="EC280">
        <v>4</v>
      </c>
      <c r="EE280">
        <v>0</v>
      </c>
      <c r="EF280">
        <v>1</v>
      </c>
      <c r="EG280">
        <v>1</v>
      </c>
      <c r="EH280">
        <v>0</v>
      </c>
      <c r="EI280">
        <v>2</v>
      </c>
      <c r="EJ280">
        <v>0</v>
      </c>
      <c r="EK280">
        <v>0</v>
      </c>
      <c r="EL280" t="s">
        <v>6794</v>
      </c>
      <c r="EV280" t="s">
        <v>6794</v>
      </c>
      <c r="PS280" t="s">
        <v>7527</v>
      </c>
      <c r="PT280" t="s">
        <v>7526</v>
      </c>
      <c r="PU280" t="s">
        <v>7582</v>
      </c>
      <c r="PV280" t="s">
        <v>7527</v>
      </c>
      <c r="PW280" t="s">
        <v>7516</v>
      </c>
      <c r="PX280" t="s">
        <v>7515</v>
      </c>
      <c r="PY280" t="s">
        <v>7515</v>
      </c>
      <c r="PZ280" t="s">
        <v>7515</v>
      </c>
      <c r="QA280" t="s">
        <v>7515</v>
      </c>
      <c r="QB280" t="s">
        <v>7515</v>
      </c>
      <c r="QC280" t="s">
        <v>7515</v>
      </c>
      <c r="QD280" t="s">
        <v>7528</v>
      </c>
      <c r="QE280" t="s">
        <v>7539</v>
      </c>
      <c r="QF280" t="s">
        <v>7528</v>
      </c>
      <c r="QG280" t="s">
        <v>7681</v>
      </c>
      <c r="QH280">
        <v>2008</v>
      </c>
      <c r="QI280">
        <v>6</v>
      </c>
      <c r="QJ280">
        <v>1</v>
      </c>
      <c r="QK280" s="329">
        <v>39617</v>
      </c>
      <c r="QL280">
        <v>0</v>
      </c>
      <c r="QM280">
        <v>1</v>
      </c>
      <c r="QN280" t="s">
        <v>194</v>
      </c>
      <c r="QO280">
        <v>0</v>
      </c>
      <c r="QP280">
        <v>78</v>
      </c>
      <c r="RV280">
        <f t="shared" si="9"/>
        <v>4</v>
      </c>
      <c r="RY280">
        <f t="shared" si="8"/>
        <v>7</v>
      </c>
    </row>
    <row r="281" spans="1:493" x14ac:dyDescent="0.3">
      <c r="A281">
        <v>71265</v>
      </c>
      <c r="B281">
        <v>359</v>
      </c>
      <c r="C281" t="s">
        <v>6793</v>
      </c>
      <c r="D281" t="s">
        <v>6793</v>
      </c>
      <c r="I281" t="s">
        <v>6793</v>
      </c>
      <c r="J281" t="s">
        <v>7515</v>
      </c>
      <c r="K281" t="s">
        <v>7516</v>
      </c>
      <c r="L281" t="s">
        <v>7515</v>
      </c>
      <c r="M281" t="s">
        <v>7515</v>
      </c>
      <c r="N281" t="s">
        <v>7515</v>
      </c>
      <c r="O281" t="s">
        <v>7515</v>
      </c>
      <c r="P281" t="s">
        <v>7515</v>
      </c>
      <c r="Q281" t="s">
        <v>7515</v>
      </c>
      <c r="R281" t="s">
        <v>7515</v>
      </c>
      <c r="S281" t="s">
        <v>7515</v>
      </c>
      <c r="T281" t="s">
        <v>7515</v>
      </c>
      <c r="U281" t="s">
        <v>7515</v>
      </c>
      <c r="V281" t="s">
        <v>7515</v>
      </c>
      <c r="W281" t="s">
        <v>7515</v>
      </c>
      <c r="X281" t="s">
        <v>7515</v>
      </c>
      <c r="Y281" t="s">
        <v>7515</v>
      </c>
      <c r="Z281" t="s">
        <v>7515</v>
      </c>
      <c r="AA281" t="s">
        <v>7515</v>
      </c>
      <c r="AB281" t="s">
        <v>7515</v>
      </c>
      <c r="AC281" t="s">
        <v>7517</v>
      </c>
      <c r="AF281">
        <v>0</v>
      </c>
      <c r="AG281">
        <v>3</v>
      </c>
      <c r="AH281" t="s">
        <v>6845</v>
      </c>
      <c r="AK281" t="s">
        <v>6993</v>
      </c>
      <c r="AL281" t="s">
        <v>6794</v>
      </c>
      <c r="AM281" t="s">
        <v>6794</v>
      </c>
      <c r="AN281" t="s">
        <v>7680</v>
      </c>
      <c r="AO281">
        <v>0</v>
      </c>
      <c r="AP281">
        <v>12</v>
      </c>
      <c r="AQ281" t="s">
        <v>6992</v>
      </c>
      <c r="AR281" t="s">
        <v>6793</v>
      </c>
      <c r="AS281" t="s">
        <v>6794</v>
      </c>
      <c r="AT281" t="s">
        <v>6813</v>
      </c>
      <c r="AU281" t="s">
        <v>7531</v>
      </c>
      <c r="AV281" t="s">
        <v>6991</v>
      </c>
      <c r="AX281" t="s">
        <v>6794</v>
      </c>
      <c r="AY281" t="s">
        <v>6794</v>
      </c>
      <c r="AZ281" t="s">
        <v>6794</v>
      </c>
      <c r="BA281" t="s">
        <v>6794</v>
      </c>
      <c r="BB281" t="s">
        <v>6794</v>
      </c>
      <c r="BC281" t="s">
        <v>6793</v>
      </c>
      <c r="BD281" t="s">
        <v>6793</v>
      </c>
      <c r="BE281" t="s">
        <v>6794</v>
      </c>
      <c r="BF281" t="s">
        <v>6794</v>
      </c>
      <c r="BG281" t="s">
        <v>6794</v>
      </c>
      <c r="BH281" t="s">
        <v>6794</v>
      </c>
      <c r="BI281" t="s">
        <v>7022</v>
      </c>
      <c r="BJ281" t="s">
        <v>7686</v>
      </c>
      <c r="BK281" t="s">
        <v>6794</v>
      </c>
      <c r="BM281">
        <v>50</v>
      </c>
      <c r="BN281" t="s">
        <v>6</v>
      </c>
      <c r="BO281" t="s">
        <v>7533</v>
      </c>
      <c r="BP281" t="s">
        <v>6</v>
      </c>
      <c r="BQ281" t="s">
        <v>7022</v>
      </c>
      <c r="BR281" t="s">
        <v>7682</v>
      </c>
      <c r="BS281" t="s">
        <v>7516</v>
      </c>
      <c r="BT281" t="s">
        <v>7515</v>
      </c>
      <c r="BU281" t="s">
        <v>7515</v>
      </c>
      <c r="BV281" t="s">
        <v>7515</v>
      </c>
      <c r="BW281" t="s">
        <v>7515</v>
      </c>
      <c r="BX281" t="s">
        <v>7515</v>
      </c>
      <c r="BY281" t="s">
        <v>7515</v>
      </c>
      <c r="BZ281" t="s">
        <v>7515</v>
      </c>
      <c r="CA281" t="s">
        <v>7515</v>
      </c>
      <c r="CB281" t="s">
        <v>7515</v>
      </c>
      <c r="CC281" t="s">
        <v>7515</v>
      </c>
      <c r="CD281" t="s">
        <v>7515</v>
      </c>
      <c r="CE281" t="s">
        <v>6794</v>
      </c>
      <c r="CF281" t="s">
        <v>7622</v>
      </c>
      <c r="CG281" t="s">
        <v>7581</v>
      </c>
      <c r="CH281" t="s">
        <v>7592</v>
      </c>
      <c r="CI281" t="s">
        <v>6793</v>
      </c>
      <c r="CJ281" t="s">
        <v>6793</v>
      </c>
      <c r="CK281" t="s">
        <v>6794</v>
      </c>
      <c r="CL281" t="s">
        <v>6793</v>
      </c>
      <c r="CM281" t="s">
        <v>6794</v>
      </c>
      <c r="CN281" t="s">
        <v>6793</v>
      </c>
      <c r="CO281" t="s">
        <v>6794</v>
      </c>
      <c r="CP281" t="s">
        <v>6793</v>
      </c>
      <c r="CQ281" t="s">
        <v>6794</v>
      </c>
      <c r="CR281" t="s">
        <v>7520</v>
      </c>
      <c r="CS281" t="s">
        <v>7521</v>
      </c>
      <c r="CT281" t="s">
        <v>7522</v>
      </c>
      <c r="CU281" t="s">
        <v>6793</v>
      </c>
      <c r="CV281">
        <v>3</v>
      </c>
      <c r="CW281">
        <v>4</v>
      </c>
      <c r="CX281">
        <v>4</v>
      </c>
      <c r="CY281" t="s">
        <v>6793</v>
      </c>
      <c r="CZ281">
        <v>1</v>
      </c>
      <c r="DA281" t="s">
        <v>7680</v>
      </c>
      <c r="DB281">
        <v>4</v>
      </c>
      <c r="DC281">
        <v>2006</v>
      </c>
      <c r="DD281" t="s">
        <v>7557</v>
      </c>
      <c r="DE281" t="s">
        <v>7680</v>
      </c>
      <c r="DF281">
        <v>7</v>
      </c>
      <c r="DG281">
        <v>2006</v>
      </c>
      <c r="EC281">
        <v>2</v>
      </c>
      <c r="EE281">
        <v>0</v>
      </c>
      <c r="EF281">
        <v>0</v>
      </c>
      <c r="EG281">
        <v>0</v>
      </c>
      <c r="EH281">
        <v>0</v>
      </c>
      <c r="EI281">
        <v>1</v>
      </c>
      <c r="EJ281">
        <v>1</v>
      </c>
      <c r="EK281">
        <v>0</v>
      </c>
      <c r="EL281" t="s">
        <v>6794</v>
      </c>
      <c r="EV281" t="s">
        <v>6793</v>
      </c>
      <c r="LC281" t="s">
        <v>7524</v>
      </c>
      <c r="LD281" t="s">
        <v>7680</v>
      </c>
      <c r="LE281">
        <v>4</v>
      </c>
      <c r="LF281">
        <v>2006</v>
      </c>
      <c r="LH281" t="s">
        <v>7526</v>
      </c>
      <c r="LI281" t="s">
        <v>7526</v>
      </c>
      <c r="LJ281" t="s">
        <v>6794</v>
      </c>
      <c r="LK281" t="s">
        <v>6793</v>
      </c>
      <c r="LL281" t="s">
        <v>7524</v>
      </c>
      <c r="LM281" t="s">
        <v>7680</v>
      </c>
      <c r="LN281">
        <v>4</v>
      </c>
      <c r="LO281">
        <v>2006</v>
      </c>
      <c r="LS281" t="s">
        <v>6794</v>
      </c>
      <c r="LT281" t="s">
        <v>6793</v>
      </c>
      <c r="PS281" t="s">
        <v>7526</v>
      </c>
      <c r="PT281" t="s">
        <v>7526</v>
      </c>
      <c r="PU281" t="s">
        <v>7526</v>
      </c>
      <c r="PW281" t="s">
        <v>7516</v>
      </c>
      <c r="PX281" t="s">
        <v>7515</v>
      </c>
      <c r="PY281" t="s">
        <v>7515</v>
      </c>
      <c r="PZ281" t="s">
        <v>7515</v>
      </c>
      <c r="QA281" t="s">
        <v>7515</v>
      </c>
      <c r="QB281" t="s">
        <v>7515</v>
      </c>
      <c r="QC281" t="s">
        <v>7515</v>
      </c>
      <c r="QD281" t="s">
        <v>7528</v>
      </c>
      <c r="QE281" t="s">
        <v>7539</v>
      </c>
      <c r="QF281" t="s">
        <v>7528</v>
      </c>
      <c r="QG281" t="s">
        <v>7681</v>
      </c>
      <c r="QH281">
        <v>2008</v>
      </c>
      <c r="QI281">
        <v>7</v>
      </c>
      <c r="QJ281">
        <v>1</v>
      </c>
      <c r="QK281" s="329">
        <v>39645</v>
      </c>
      <c r="QL281">
        <v>0</v>
      </c>
      <c r="QM281">
        <v>1</v>
      </c>
      <c r="QN281" t="s">
        <v>194</v>
      </c>
      <c r="QO281">
        <v>0</v>
      </c>
      <c r="QP281">
        <v>18</v>
      </c>
      <c r="QQ281">
        <v>0</v>
      </c>
      <c r="QR281">
        <v>0</v>
      </c>
      <c r="QS281">
        <v>0</v>
      </c>
      <c r="QT281">
        <v>0</v>
      </c>
      <c r="QU281">
        <v>0</v>
      </c>
      <c r="QV281">
        <v>0</v>
      </c>
      <c r="QW281">
        <v>0</v>
      </c>
      <c r="QX281">
        <v>0</v>
      </c>
      <c r="QY281">
        <v>0</v>
      </c>
      <c r="QZ281">
        <v>0</v>
      </c>
      <c r="RA281">
        <v>0</v>
      </c>
      <c r="RB281">
        <v>0</v>
      </c>
      <c r="RC281">
        <v>0</v>
      </c>
      <c r="RD281">
        <v>0</v>
      </c>
      <c r="RE281">
        <v>0</v>
      </c>
      <c r="RF281">
        <v>0</v>
      </c>
      <c r="RG281">
        <v>0</v>
      </c>
      <c r="RH281">
        <v>0</v>
      </c>
      <c r="RI281">
        <v>0</v>
      </c>
      <c r="RJ281">
        <v>0</v>
      </c>
      <c r="RK281">
        <v>1</v>
      </c>
      <c r="RL281">
        <v>1</v>
      </c>
      <c r="RM281">
        <v>0</v>
      </c>
      <c r="RN281">
        <v>0</v>
      </c>
      <c r="RO281">
        <v>0</v>
      </c>
      <c r="RP281">
        <v>0</v>
      </c>
      <c r="RQ281">
        <v>0</v>
      </c>
      <c r="RR281">
        <v>0</v>
      </c>
      <c r="RS281">
        <v>0</v>
      </c>
      <c r="RT281">
        <v>0</v>
      </c>
      <c r="RU281">
        <v>0</v>
      </c>
      <c r="RV281">
        <f t="shared" si="9"/>
        <v>4</v>
      </c>
      <c r="RY281">
        <f t="shared" si="8"/>
        <v>5</v>
      </c>
    </row>
    <row r="282" spans="1:493" x14ac:dyDescent="0.3">
      <c r="A282">
        <v>71266</v>
      </c>
      <c r="B282">
        <v>361</v>
      </c>
      <c r="C282" t="s">
        <v>6793</v>
      </c>
      <c r="D282" t="s">
        <v>6793</v>
      </c>
      <c r="I282" t="s">
        <v>6793</v>
      </c>
      <c r="J282" t="s">
        <v>7516</v>
      </c>
      <c r="K282" t="s">
        <v>7516</v>
      </c>
      <c r="L282" t="s">
        <v>7515</v>
      </c>
      <c r="M282" t="s">
        <v>7515</v>
      </c>
      <c r="N282" t="s">
        <v>7515</v>
      </c>
      <c r="O282" t="s">
        <v>7515</v>
      </c>
      <c r="P282" t="s">
        <v>7515</v>
      </c>
      <c r="Q282" t="s">
        <v>7515</v>
      </c>
      <c r="R282" t="s">
        <v>7515</v>
      </c>
      <c r="S282" t="s">
        <v>7515</v>
      </c>
      <c r="T282" t="s">
        <v>7515</v>
      </c>
      <c r="U282" t="s">
        <v>7515</v>
      </c>
      <c r="V282" t="s">
        <v>7515</v>
      </c>
      <c r="W282" t="s">
        <v>7515</v>
      </c>
      <c r="X282" t="s">
        <v>7515</v>
      </c>
      <c r="Y282" t="s">
        <v>7515</v>
      </c>
      <c r="Z282" t="s">
        <v>7515</v>
      </c>
      <c r="AA282" t="s">
        <v>7515</v>
      </c>
      <c r="AB282" t="s">
        <v>7515</v>
      </c>
      <c r="AC282" t="s">
        <v>7517</v>
      </c>
      <c r="AF282">
        <v>0</v>
      </c>
      <c r="AG282">
        <v>5</v>
      </c>
      <c r="AH282" t="s">
        <v>6845</v>
      </c>
      <c r="AK282" t="s">
        <v>6993</v>
      </c>
      <c r="AL282" t="s">
        <v>6794</v>
      </c>
      <c r="AM282" t="s">
        <v>6794</v>
      </c>
      <c r="AN282" t="s">
        <v>7680</v>
      </c>
      <c r="AO282">
        <v>0</v>
      </c>
      <c r="AP282">
        <v>20</v>
      </c>
      <c r="AQ282" t="s">
        <v>6988</v>
      </c>
      <c r="AR282" t="s">
        <v>6793</v>
      </c>
      <c r="AS282" t="s">
        <v>6793</v>
      </c>
      <c r="AT282" t="s">
        <v>6813</v>
      </c>
      <c r="AU282" t="s">
        <v>7531</v>
      </c>
      <c r="AV282" t="s">
        <v>6991</v>
      </c>
      <c r="AX282" t="s">
        <v>6793</v>
      </c>
      <c r="AY282" t="s">
        <v>6794</v>
      </c>
      <c r="AZ282" t="s">
        <v>6793</v>
      </c>
      <c r="BA282" t="s">
        <v>6793</v>
      </c>
      <c r="BB282" t="s">
        <v>6793</v>
      </c>
      <c r="BC282" t="s">
        <v>6794</v>
      </c>
      <c r="BD282" t="s">
        <v>6794</v>
      </c>
      <c r="BE282" t="s">
        <v>6793</v>
      </c>
      <c r="BF282" t="s">
        <v>6794</v>
      </c>
      <c r="BG282" t="s">
        <v>6794</v>
      </c>
      <c r="BH282" t="s">
        <v>6794</v>
      </c>
      <c r="BI282" t="s">
        <v>7021</v>
      </c>
      <c r="BJ282" t="s">
        <v>7028</v>
      </c>
      <c r="BK282" t="s">
        <v>6794</v>
      </c>
      <c r="BM282">
        <v>50</v>
      </c>
      <c r="BN282">
        <v>50</v>
      </c>
      <c r="BO282" t="s">
        <v>6</v>
      </c>
      <c r="BP282" t="s">
        <v>6</v>
      </c>
      <c r="BQ282" t="s">
        <v>7559</v>
      </c>
      <c r="BR282" t="s">
        <v>7682</v>
      </c>
      <c r="BS282" t="s">
        <v>7515</v>
      </c>
      <c r="BT282" t="s">
        <v>7516</v>
      </c>
      <c r="BU282" t="s">
        <v>7515</v>
      </c>
      <c r="BV282" t="s">
        <v>7515</v>
      </c>
      <c r="BW282" t="s">
        <v>7515</v>
      </c>
      <c r="BX282" t="s">
        <v>7515</v>
      </c>
      <c r="BY282" t="s">
        <v>7515</v>
      </c>
      <c r="BZ282" t="s">
        <v>7515</v>
      </c>
      <c r="CA282" t="s">
        <v>7515</v>
      </c>
      <c r="CB282" t="s">
        <v>7515</v>
      </c>
      <c r="CC282" t="s">
        <v>7515</v>
      </c>
      <c r="CD282" t="s">
        <v>7515</v>
      </c>
      <c r="CE282" t="s">
        <v>6794</v>
      </c>
      <c r="CI282" t="s">
        <v>6793</v>
      </c>
      <c r="CJ282" t="s">
        <v>6793</v>
      </c>
      <c r="CK282" t="s">
        <v>6794</v>
      </c>
      <c r="CL282" t="s">
        <v>6793</v>
      </c>
      <c r="CM282" t="s">
        <v>6793</v>
      </c>
      <c r="CN282" t="s">
        <v>6793</v>
      </c>
      <c r="CO282" t="s">
        <v>6794</v>
      </c>
      <c r="CP282" t="s">
        <v>6793</v>
      </c>
      <c r="CQ282" t="s">
        <v>6794</v>
      </c>
      <c r="CR282" t="s">
        <v>7520</v>
      </c>
      <c r="CS282" t="s">
        <v>7521</v>
      </c>
      <c r="CT282" t="s">
        <v>7587</v>
      </c>
      <c r="CU282" t="s">
        <v>6793</v>
      </c>
      <c r="CV282">
        <v>3</v>
      </c>
      <c r="CW282">
        <v>4</v>
      </c>
      <c r="CX282">
        <v>5</v>
      </c>
      <c r="CY282" t="s">
        <v>6793</v>
      </c>
      <c r="CZ282">
        <v>2</v>
      </c>
      <c r="DA282" t="s">
        <v>7680</v>
      </c>
      <c r="DB282">
        <v>5</v>
      </c>
      <c r="DC282">
        <v>2008</v>
      </c>
      <c r="DD282" t="s">
        <v>7557</v>
      </c>
      <c r="DE282" t="s">
        <v>7680</v>
      </c>
      <c r="DF282">
        <v>9</v>
      </c>
      <c r="DG282">
        <v>2008</v>
      </c>
      <c r="DH282" t="s">
        <v>7680</v>
      </c>
      <c r="DI282">
        <v>8</v>
      </c>
      <c r="DJ282">
        <v>2008</v>
      </c>
      <c r="DK282" t="s">
        <v>7557</v>
      </c>
      <c r="DL282" t="s">
        <v>7680</v>
      </c>
      <c r="DM282">
        <v>9</v>
      </c>
      <c r="DN282">
        <v>2008</v>
      </c>
      <c r="EC282">
        <v>2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2</v>
      </c>
      <c r="EL282" t="s">
        <v>6794</v>
      </c>
      <c r="EV282" t="s">
        <v>6793</v>
      </c>
      <c r="KK282" t="s">
        <v>7538</v>
      </c>
      <c r="KL282" t="s">
        <v>7680</v>
      </c>
      <c r="KM282">
        <v>7</v>
      </c>
      <c r="KN282">
        <v>2008</v>
      </c>
      <c r="KR282" t="s">
        <v>6794</v>
      </c>
      <c r="KS282" t="s">
        <v>6793</v>
      </c>
      <c r="LL282" t="s">
        <v>7524</v>
      </c>
      <c r="LM282" t="s">
        <v>7680</v>
      </c>
      <c r="LN282">
        <v>7</v>
      </c>
      <c r="LO282">
        <v>2008</v>
      </c>
      <c r="LS282" t="s">
        <v>6794</v>
      </c>
      <c r="LT282" t="s">
        <v>6793</v>
      </c>
      <c r="PS282" t="s">
        <v>7526</v>
      </c>
      <c r="PT282" t="s">
        <v>7526</v>
      </c>
      <c r="PU282" t="s">
        <v>7526</v>
      </c>
      <c r="PV282" t="s">
        <v>7526</v>
      </c>
      <c r="PW282" t="s">
        <v>7516</v>
      </c>
      <c r="PX282" t="s">
        <v>7515</v>
      </c>
      <c r="PY282" t="s">
        <v>7515</v>
      </c>
      <c r="PZ282" t="s">
        <v>7515</v>
      </c>
      <c r="QA282" t="s">
        <v>7515</v>
      </c>
      <c r="QB282" t="s">
        <v>7515</v>
      </c>
      <c r="QC282" t="s">
        <v>7515</v>
      </c>
      <c r="QD282" t="s">
        <v>7528</v>
      </c>
      <c r="QE282" t="s">
        <v>7539</v>
      </c>
      <c r="QF282" t="s">
        <v>7528</v>
      </c>
      <c r="QG282" t="s">
        <v>7681</v>
      </c>
      <c r="QH282">
        <v>2008</v>
      </c>
      <c r="QI282">
        <v>8</v>
      </c>
      <c r="QJ282">
        <v>1</v>
      </c>
      <c r="QK282" s="329">
        <v>39666</v>
      </c>
      <c r="QL282">
        <v>0</v>
      </c>
      <c r="QM282">
        <v>1</v>
      </c>
      <c r="QN282" t="s">
        <v>212</v>
      </c>
      <c r="QO282">
        <v>2008</v>
      </c>
      <c r="QP282">
        <v>50</v>
      </c>
      <c r="QQ282">
        <v>0</v>
      </c>
      <c r="QR282">
        <v>0</v>
      </c>
      <c r="QS282">
        <v>0</v>
      </c>
      <c r="QT282">
        <v>0</v>
      </c>
      <c r="QU282">
        <v>0</v>
      </c>
      <c r="QV282">
        <v>0</v>
      </c>
      <c r="QW282">
        <v>0</v>
      </c>
      <c r="QX282">
        <v>0</v>
      </c>
      <c r="QY282">
        <v>0</v>
      </c>
      <c r="QZ282">
        <v>0</v>
      </c>
      <c r="RA282">
        <v>0</v>
      </c>
      <c r="RB282">
        <v>0</v>
      </c>
      <c r="RC282">
        <v>0</v>
      </c>
      <c r="RD282">
        <v>0</v>
      </c>
      <c r="RE282">
        <v>0</v>
      </c>
      <c r="RF282">
        <v>0</v>
      </c>
      <c r="RG282">
        <v>0</v>
      </c>
      <c r="RH282">
        <v>0</v>
      </c>
      <c r="RI282">
        <v>1</v>
      </c>
      <c r="RJ282">
        <v>0</v>
      </c>
      <c r="RK282">
        <v>0</v>
      </c>
      <c r="RL282">
        <v>1</v>
      </c>
      <c r="RM282">
        <v>0</v>
      </c>
      <c r="RN282">
        <v>0</v>
      </c>
      <c r="RO282">
        <v>0</v>
      </c>
      <c r="RP282">
        <v>0</v>
      </c>
      <c r="RQ282">
        <v>0</v>
      </c>
      <c r="RR282">
        <v>0</v>
      </c>
      <c r="RS282">
        <v>0</v>
      </c>
      <c r="RT282">
        <v>0</v>
      </c>
      <c r="RU282">
        <v>0</v>
      </c>
      <c r="RV282">
        <f t="shared" si="9"/>
        <v>2</v>
      </c>
      <c r="RY282">
        <f t="shared" si="8"/>
        <v>10</v>
      </c>
    </row>
    <row r="283" spans="1:493" x14ac:dyDescent="0.3">
      <c r="A283">
        <v>71267</v>
      </c>
      <c r="B283">
        <v>362</v>
      </c>
      <c r="C283" t="s">
        <v>6793</v>
      </c>
      <c r="D283" t="s">
        <v>6793</v>
      </c>
      <c r="I283" t="s">
        <v>6793</v>
      </c>
      <c r="J283" t="s">
        <v>7515</v>
      </c>
      <c r="K283" t="s">
        <v>7515</v>
      </c>
      <c r="L283" t="s">
        <v>7515</v>
      </c>
      <c r="M283" t="s">
        <v>7515</v>
      </c>
      <c r="N283" t="s">
        <v>7515</v>
      </c>
      <c r="O283" t="s">
        <v>7515</v>
      </c>
      <c r="P283" t="s">
        <v>7515</v>
      </c>
      <c r="Q283" t="s">
        <v>7515</v>
      </c>
      <c r="R283" t="s">
        <v>7515</v>
      </c>
      <c r="S283" t="s">
        <v>7515</v>
      </c>
      <c r="T283" t="s">
        <v>7515</v>
      </c>
      <c r="U283" t="s">
        <v>7515</v>
      </c>
      <c r="V283" t="s">
        <v>7515</v>
      </c>
      <c r="W283" t="s">
        <v>7515</v>
      </c>
      <c r="X283" t="s">
        <v>7515</v>
      </c>
      <c r="Y283" t="s">
        <v>7516</v>
      </c>
      <c r="Z283" t="s">
        <v>7515</v>
      </c>
      <c r="AA283" t="s">
        <v>7515</v>
      </c>
      <c r="AB283" t="s">
        <v>7515</v>
      </c>
      <c r="AC283" t="s">
        <v>6796</v>
      </c>
      <c r="AK283" t="s">
        <v>6985</v>
      </c>
      <c r="AL283" t="s">
        <v>6793</v>
      </c>
      <c r="AM283" t="s">
        <v>6793</v>
      </c>
      <c r="AN283" t="s">
        <v>7680</v>
      </c>
      <c r="AO283">
        <v>1</v>
      </c>
      <c r="AP283">
        <v>15</v>
      </c>
      <c r="AQ283" t="s">
        <v>6988</v>
      </c>
      <c r="AR283" t="s">
        <v>6793</v>
      </c>
      <c r="AS283" t="s">
        <v>6794</v>
      </c>
      <c r="AT283" t="s">
        <v>6813</v>
      </c>
      <c r="AU283" t="s">
        <v>7531</v>
      </c>
      <c r="AV283" t="s">
        <v>6991</v>
      </c>
      <c r="AX283" t="s">
        <v>6794</v>
      </c>
      <c r="AY283" t="s">
        <v>6794</v>
      </c>
      <c r="AZ283" t="s">
        <v>6794</v>
      </c>
      <c r="BA283" t="s">
        <v>6794</v>
      </c>
      <c r="BB283" t="s">
        <v>6793</v>
      </c>
      <c r="BC283" t="s">
        <v>6793</v>
      </c>
      <c r="BD283" t="s">
        <v>6794</v>
      </c>
      <c r="BE283" t="s">
        <v>6793</v>
      </c>
      <c r="BF283" t="s">
        <v>6794</v>
      </c>
      <c r="BG283" t="s">
        <v>6794</v>
      </c>
      <c r="BH283" t="s">
        <v>6794</v>
      </c>
      <c r="BI283" t="s">
        <v>7025</v>
      </c>
      <c r="BJ283" t="s">
        <v>7031</v>
      </c>
      <c r="BK283" t="s">
        <v>6794</v>
      </c>
      <c r="BM283" t="s">
        <v>7547</v>
      </c>
      <c r="BN283" t="s">
        <v>6</v>
      </c>
      <c r="BO283" t="s">
        <v>7533</v>
      </c>
      <c r="BP283" t="s">
        <v>6</v>
      </c>
      <c r="BQ283" t="s">
        <v>7559</v>
      </c>
      <c r="BR283" t="s">
        <v>7682</v>
      </c>
      <c r="BS283" t="s">
        <v>7515</v>
      </c>
      <c r="BT283" t="s">
        <v>7516</v>
      </c>
      <c r="BU283" t="s">
        <v>7515</v>
      </c>
      <c r="BV283" t="s">
        <v>7515</v>
      </c>
      <c r="BW283" t="s">
        <v>7515</v>
      </c>
      <c r="BX283" t="s">
        <v>7515</v>
      </c>
      <c r="BY283" t="s">
        <v>7515</v>
      </c>
      <c r="BZ283" t="s">
        <v>7515</v>
      </c>
      <c r="CA283" t="s">
        <v>7515</v>
      </c>
      <c r="CB283" t="s">
        <v>7515</v>
      </c>
      <c r="CC283" t="s">
        <v>7515</v>
      </c>
      <c r="CD283" t="s">
        <v>7515</v>
      </c>
      <c r="CE283" t="s">
        <v>6794</v>
      </c>
      <c r="CI283" t="s">
        <v>6793</v>
      </c>
      <c r="CJ283" t="s">
        <v>6793</v>
      </c>
      <c r="CK283" t="s">
        <v>6794</v>
      </c>
      <c r="CL283" t="s">
        <v>6794</v>
      </c>
      <c r="CM283" t="s">
        <v>6793</v>
      </c>
      <c r="CN283" t="s">
        <v>6793</v>
      </c>
      <c r="CO283" t="s">
        <v>6794</v>
      </c>
      <c r="CP283" t="s">
        <v>6793</v>
      </c>
      <c r="CQ283" t="s">
        <v>6794</v>
      </c>
      <c r="CR283" t="s">
        <v>7520</v>
      </c>
      <c r="CS283" t="s">
        <v>7521</v>
      </c>
      <c r="CT283" t="s">
        <v>7602</v>
      </c>
      <c r="CU283" t="s">
        <v>6793</v>
      </c>
      <c r="CV283">
        <v>1</v>
      </c>
      <c r="CW283">
        <v>3</v>
      </c>
      <c r="CX283">
        <v>4</v>
      </c>
      <c r="CY283" t="s">
        <v>6794</v>
      </c>
      <c r="EC283">
        <v>1</v>
      </c>
      <c r="ED283" t="s">
        <v>7523</v>
      </c>
      <c r="EL283" t="s">
        <v>6794</v>
      </c>
      <c r="EV283" t="s">
        <v>6794</v>
      </c>
      <c r="PS283" t="s">
        <v>7526</v>
      </c>
      <c r="PT283" t="s">
        <v>7526</v>
      </c>
      <c r="PU283" t="s">
        <v>7526</v>
      </c>
      <c r="PV283" t="s">
        <v>7527</v>
      </c>
      <c r="PW283" t="s">
        <v>7516</v>
      </c>
      <c r="PX283" t="s">
        <v>7515</v>
      </c>
      <c r="PY283" t="s">
        <v>7515</v>
      </c>
      <c r="PZ283" t="s">
        <v>7515</v>
      </c>
      <c r="QA283" t="s">
        <v>7515</v>
      </c>
      <c r="QB283" t="s">
        <v>7515</v>
      </c>
      <c r="QC283" t="s">
        <v>7515</v>
      </c>
      <c r="QD283" t="s">
        <v>7528</v>
      </c>
      <c r="QE283" t="s">
        <v>7529</v>
      </c>
      <c r="QF283" t="s">
        <v>7528</v>
      </c>
      <c r="QG283" t="s">
        <v>7681</v>
      </c>
      <c r="QH283">
        <v>2008</v>
      </c>
      <c r="QI283">
        <v>7</v>
      </c>
      <c r="QJ283">
        <v>1</v>
      </c>
      <c r="QK283" s="329">
        <v>39654</v>
      </c>
      <c r="QL283">
        <v>1</v>
      </c>
      <c r="QM283">
        <v>0</v>
      </c>
      <c r="QN283" t="s">
        <v>194</v>
      </c>
      <c r="QO283">
        <v>0</v>
      </c>
      <c r="QP283">
        <v>35</v>
      </c>
      <c r="RV283">
        <f t="shared" si="9"/>
        <v>3</v>
      </c>
      <c r="RY283">
        <f t="shared" si="8"/>
        <v>1</v>
      </c>
    </row>
    <row r="284" spans="1:493" x14ac:dyDescent="0.3">
      <c r="A284">
        <v>71268</v>
      </c>
      <c r="B284">
        <v>363</v>
      </c>
      <c r="C284" t="s">
        <v>6793</v>
      </c>
      <c r="D284" t="s">
        <v>6793</v>
      </c>
      <c r="I284" t="s">
        <v>6793</v>
      </c>
      <c r="J284" t="s">
        <v>7515</v>
      </c>
      <c r="K284" t="s">
        <v>7515</v>
      </c>
      <c r="L284" t="s">
        <v>7516</v>
      </c>
      <c r="M284" t="s">
        <v>7515</v>
      </c>
      <c r="N284" t="s">
        <v>7515</v>
      </c>
      <c r="O284" t="s">
        <v>7515</v>
      </c>
      <c r="P284" t="s">
        <v>7515</v>
      </c>
      <c r="Q284" t="s">
        <v>7515</v>
      </c>
      <c r="R284" t="s">
        <v>7515</v>
      </c>
      <c r="S284" t="s">
        <v>7515</v>
      </c>
      <c r="T284" t="s">
        <v>7515</v>
      </c>
      <c r="U284" t="s">
        <v>7515</v>
      </c>
      <c r="V284" t="s">
        <v>7515</v>
      </c>
      <c r="W284" t="s">
        <v>7515</v>
      </c>
      <c r="X284" t="s">
        <v>7515</v>
      </c>
      <c r="Y284" t="s">
        <v>7515</v>
      </c>
      <c r="Z284" t="s">
        <v>7515</v>
      </c>
      <c r="AA284" t="s">
        <v>7515</v>
      </c>
      <c r="AB284" t="s">
        <v>7515</v>
      </c>
      <c r="AC284" t="s">
        <v>6796</v>
      </c>
      <c r="AK284" t="s">
        <v>6993</v>
      </c>
      <c r="AL284" t="s">
        <v>6794</v>
      </c>
      <c r="AM284" t="s">
        <v>6794</v>
      </c>
      <c r="AN284" t="s">
        <v>7680</v>
      </c>
      <c r="AO284">
        <v>0</v>
      </c>
      <c r="AP284">
        <v>5</v>
      </c>
      <c r="AQ284" t="s">
        <v>6992</v>
      </c>
      <c r="AR284" t="s">
        <v>6793</v>
      </c>
      <c r="AS284" t="s">
        <v>6794</v>
      </c>
      <c r="AT284" t="s">
        <v>6813</v>
      </c>
      <c r="AU284" t="s">
        <v>7531</v>
      </c>
      <c r="AV284" t="s">
        <v>7553</v>
      </c>
      <c r="AX284" t="s">
        <v>6794</v>
      </c>
      <c r="AY284" t="s">
        <v>6794</v>
      </c>
      <c r="AZ284" t="s">
        <v>6794</v>
      </c>
      <c r="BA284" t="s">
        <v>6794</v>
      </c>
      <c r="BB284" t="s">
        <v>6794</v>
      </c>
      <c r="BC284" t="s">
        <v>6793</v>
      </c>
      <c r="BD284" t="s">
        <v>6793</v>
      </c>
      <c r="BE284" t="s">
        <v>6794</v>
      </c>
      <c r="BF284" t="s">
        <v>6794</v>
      </c>
      <c r="BG284" t="s">
        <v>6794</v>
      </c>
      <c r="BH284" t="s">
        <v>6794</v>
      </c>
      <c r="BI284" t="s">
        <v>7022</v>
      </c>
      <c r="BJ284" t="s">
        <v>7025</v>
      </c>
      <c r="BK284" t="s">
        <v>7599</v>
      </c>
      <c r="BL284" t="s">
        <v>7617</v>
      </c>
      <c r="BO284" t="s">
        <v>7519</v>
      </c>
      <c r="BP284" t="s">
        <v>6</v>
      </c>
      <c r="BQ284" t="s">
        <v>7559</v>
      </c>
      <c r="BR284" t="s">
        <v>7594</v>
      </c>
      <c r="BS284" t="s">
        <v>7515</v>
      </c>
      <c r="BT284" t="s">
        <v>7516</v>
      </c>
      <c r="BU284" t="s">
        <v>7515</v>
      </c>
      <c r="BV284" t="s">
        <v>7516</v>
      </c>
      <c r="BW284" t="s">
        <v>7515</v>
      </c>
      <c r="BX284" t="s">
        <v>7515</v>
      </c>
      <c r="BY284" t="s">
        <v>7515</v>
      </c>
      <c r="BZ284" t="s">
        <v>7515</v>
      </c>
      <c r="CA284" t="s">
        <v>7515</v>
      </c>
      <c r="CB284" t="s">
        <v>7515</v>
      </c>
      <c r="CC284" t="s">
        <v>7515</v>
      </c>
      <c r="CD284" t="s">
        <v>7515</v>
      </c>
      <c r="CE284" t="s">
        <v>6794</v>
      </c>
      <c r="CF284" t="s">
        <v>7563</v>
      </c>
      <c r="CG284" t="s">
        <v>7581</v>
      </c>
      <c r="CH284" t="s">
        <v>7618</v>
      </c>
      <c r="CI284" t="s">
        <v>6793</v>
      </c>
      <c r="CJ284" t="s">
        <v>6793</v>
      </c>
      <c r="CK284" t="s">
        <v>6794</v>
      </c>
      <c r="CL284" t="s">
        <v>6794</v>
      </c>
      <c r="CM284" t="s">
        <v>6794</v>
      </c>
      <c r="CN284" t="s">
        <v>6793</v>
      </c>
      <c r="CO284" t="s">
        <v>6794</v>
      </c>
      <c r="CP284" t="s">
        <v>6793</v>
      </c>
      <c r="CQ284" t="s">
        <v>6793</v>
      </c>
      <c r="CR284" t="s">
        <v>7520</v>
      </c>
      <c r="CS284" t="s">
        <v>7521</v>
      </c>
      <c r="CT284" t="s">
        <v>7605</v>
      </c>
      <c r="CU284" t="s">
        <v>6793</v>
      </c>
      <c r="CV284">
        <v>2</v>
      </c>
      <c r="CW284">
        <v>3</v>
      </c>
      <c r="CX284">
        <v>3</v>
      </c>
      <c r="CY284" t="s">
        <v>6794</v>
      </c>
      <c r="EC284">
        <v>4</v>
      </c>
      <c r="EE284">
        <v>2</v>
      </c>
      <c r="EF284">
        <v>0</v>
      </c>
      <c r="EG284">
        <v>1</v>
      </c>
      <c r="EH284">
        <v>1</v>
      </c>
      <c r="EI284">
        <v>0</v>
      </c>
      <c r="EJ284">
        <v>0</v>
      </c>
      <c r="EK284">
        <v>0</v>
      </c>
      <c r="EL284" t="s">
        <v>6793</v>
      </c>
      <c r="EM284" t="s">
        <v>6859</v>
      </c>
      <c r="EN284">
        <v>1</v>
      </c>
      <c r="EP284" t="s">
        <v>7683</v>
      </c>
      <c r="EQ284">
        <v>2008</v>
      </c>
      <c r="ER284" t="s">
        <v>7684</v>
      </c>
      <c r="EV284" t="s">
        <v>6793</v>
      </c>
      <c r="OX284" t="s">
        <v>7538</v>
      </c>
      <c r="OY284" t="s">
        <v>7680</v>
      </c>
      <c r="OZ284">
        <v>8</v>
      </c>
      <c r="PA284">
        <v>2008</v>
      </c>
      <c r="PE284" t="s">
        <v>6793</v>
      </c>
      <c r="PS284" t="s">
        <v>7582</v>
      </c>
      <c r="PT284" t="s">
        <v>7526</v>
      </c>
      <c r="PU284" t="s">
        <v>7527</v>
      </c>
      <c r="PV284" t="s">
        <v>7526</v>
      </c>
      <c r="PW284" t="s">
        <v>7516</v>
      </c>
      <c r="PX284" t="s">
        <v>7515</v>
      </c>
      <c r="PY284" t="s">
        <v>7515</v>
      </c>
      <c r="PZ284" t="s">
        <v>7515</v>
      </c>
      <c r="QA284" t="s">
        <v>7515</v>
      </c>
      <c r="QB284" t="s">
        <v>7515</v>
      </c>
      <c r="QC284" t="s">
        <v>7515</v>
      </c>
      <c r="QD284" t="s">
        <v>7528</v>
      </c>
      <c r="QE284" t="s">
        <v>7529</v>
      </c>
      <c r="QF284" t="s">
        <v>7528</v>
      </c>
      <c r="QG284" t="s">
        <v>7681</v>
      </c>
      <c r="QH284">
        <v>2008</v>
      </c>
      <c r="QI284">
        <v>9</v>
      </c>
      <c r="QJ284">
        <v>1</v>
      </c>
      <c r="QK284" s="329">
        <v>39703</v>
      </c>
      <c r="QL284">
        <v>1</v>
      </c>
      <c r="QM284">
        <v>0</v>
      </c>
      <c r="QN284" t="s">
        <v>212</v>
      </c>
      <c r="QO284">
        <v>2008</v>
      </c>
      <c r="QP284">
        <v>50</v>
      </c>
      <c r="QQ284">
        <v>0</v>
      </c>
      <c r="QR284">
        <v>1</v>
      </c>
      <c r="QS284">
        <v>0</v>
      </c>
      <c r="QT284">
        <v>0</v>
      </c>
      <c r="QU284">
        <v>0</v>
      </c>
      <c r="QV284">
        <v>0</v>
      </c>
      <c r="QW284">
        <v>0</v>
      </c>
      <c r="QX284">
        <v>0</v>
      </c>
      <c r="QY284">
        <v>0</v>
      </c>
      <c r="QZ284">
        <v>0</v>
      </c>
      <c r="RA284">
        <v>0</v>
      </c>
      <c r="RB284">
        <v>0</v>
      </c>
      <c r="RC284">
        <v>0</v>
      </c>
      <c r="RD284">
        <v>0</v>
      </c>
      <c r="RE284">
        <v>0</v>
      </c>
      <c r="RF284">
        <v>0</v>
      </c>
      <c r="RG284">
        <v>0</v>
      </c>
      <c r="RH284">
        <v>0</v>
      </c>
      <c r="RI284">
        <v>0</v>
      </c>
      <c r="RJ284">
        <v>0</v>
      </c>
      <c r="RK284">
        <v>0</v>
      </c>
      <c r="RL284">
        <v>0</v>
      </c>
      <c r="RM284">
        <v>0</v>
      </c>
      <c r="RN284">
        <v>0</v>
      </c>
      <c r="RO284">
        <v>0</v>
      </c>
      <c r="RP284">
        <v>0</v>
      </c>
      <c r="RQ284">
        <v>0</v>
      </c>
      <c r="RR284">
        <v>0</v>
      </c>
      <c r="RS284">
        <v>0</v>
      </c>
      <c r="RT284">
        <v>0</v>
      </c>
      <c r="RU284">
        <v>0</v>
      </c>
      <c r="RV284">
        <f t="shared" si="9"/>
        <v>5</v>
      </c>
      <c r="RY284">
        <f t="shared" si="8"/>
        <v>5</v>
      </c>
    </row>
    <row r="285" spans="1:493" x14ac:dyDescent="0.3">
      <c r="A285">
        <v>71269</v>
      </c>
      <c r="B285">
        <v>365</v>
      </c>
      <c r="C285" t="s">
        <v>6793</v>
      </c>
      <c r="D285" t="s">
        <v>6793</v>
      </c>
      <c r="I285" t="s">
        <v>6793</v>
      </c>
      <c r="J285" t="s">
        <v>7515</v>
      </c>
      <c r="K285" t="s">
        <v>7516</v>
      </c>
      <c r="L285" t="s">
        <v>7515</v>
      </c>
      <c r="M285" t="s">
        <v>7515</v>
      </c>
      <c r="N285" t="s">
        <v>7515</v>
      </c>
      <c r="O285" t="s">
        <v>7515</v>
      </c>
      <c r="P285" t="s">
        <v>7515</v>
      </c>
      <c r="Q285" t="s">
        <v>7515</v>
      </c>
      <c r="R285" t="s">
        <v>7515</v>
      </c>
      <c r="S285" t="s">
        <v>7515</v>
      </c>
      <c r="T285" t="s">
        <v>7515</v>
      </c>
      <c r="U285" t="s">
        <v>7515</v>
      </c>
      <c r="V285" t="s">
        <v>7515</v>
      </c>
      <c r="W285" t="s">
        <v>7515</v>
      </c>
      <c r="X285" t="s">
        <v>7515</v>
      </c>
      <c r="Y285" t="s">
        <v>7515</v>
      </c>
      <c r="Z285" t="s">
        <v>7515</v>
      </c>
      <c r="AA285" t="s">
        <v>7515</v>
      </c>
      <c r="AB285" t="s">
        <v>7515</v>
      </c>
      <c r="AC285" t="s">
        <v>7517</v>
      </c>
      <c r="AF285">
        <v>1</v>
      </c>
      <c r="AG285">
        <v>10</v>
      </c>
      <c r="AH285" t="s">
        <v>7560</v>
      </c>
      <c r="AK285" t="s">
        <v>6993</v>
      </c>
      <c r="AL285" t="s">
        <v>6794</v>
      </c>
      <c r="AM285" t="s">
        <v>6794</v>
      </c>
      <c r="AN285" t="s">
        <v>7680</v>
      </c>
      <c r="AO285">
        <v>1</v>
      </c>
      <c r="AP285">
        <v>40</v>
      </c>
      <c r="AQ285" t="s">
        <v>7568</v>
      </c>
      <c r="AT285" t="s">
        <v>6814</v>
      </c>
      <c r="AV285" t="s">
        <v>6991</v>
      </c>
      <c r="AW285" t="s">
        <v>7588</v>
      </c>
      <c r="AX285" t="s">
        <v>6794</v>
      </c>
      <c r="AY285" t="s">
        <v>6794</v>
      </c>
      <c r="AZ285" t="s">
        <v>6793</v>
      </c>
      <c r="BA285" t="s">
        <v>6793</v>
      </c>
      <c r="BC285" t="s">
        <v>6794</v>
      </c>
      <c r="BD285" t="s">
        <v>6794</v>
      </c>
      <c r="BE285" t="s">
        <v>6794</v>
      </c>
      <c r="BF285" t="s">
        <v>6794</v>
      </c>
      <c r="BG285" t="s">
        <v>6794</v>
      </c>
      <c r="BH285" t="s">
        <v>6794</v>
      </c>
      <c r="BI285" t="s">
        <v>7025</v>
      </c>
      <c r="BJ285" t="s">
        <v>7026</v>
      </c>
      <c r="BK285" t="s">
        <v>6794</v>
      </c>
      <c r="BM285">
        <v>200</v>
      </c>
      <c r="BN285">
        <v>100</v>
      </c>
      <c r="BO285" t="s">
        <v>7519</v>
      </c>
      <c r="BP285" t="s">
        <v>7554</v>
      </c>
      <c r="BQ285" t="s">
        <v>7559</v>
      </c>
      <c r="BR285" t="s">
        <v>7561</v>
      </c>
      <c r="BS285" t="s">
        <v>7515</v>
      </c>
      <c r="BT285" t="s">
        <v>7515</v>
      </c>
      <c r="BU285" t="s">
        <v>7515</v>
      </c>
      <c r="BV285" t="s">
        <v>7515</v>
      </c>
      <c r="BW285" t="s">
        <v>7515</v>
      </c>
      <c r="BX285" t="s">
        <v>7515</v>
      </c>
      <c r="BY285" t="s">
        <v>7515</v>
      </c>
      <c r="BZ285" t="s">
        <v>7515</v>
      </c>
      <c r="CA285" t="s">
        <v>7515</v>
      </c>
      <c r="CB285" t="s">
        <v>7516</v>
      </c>
      <c r="CC285" t="s">
        <v>7515</v>
      </c>
      <c r="CD285" t="s">
        <v>7515</v>
      </c>
      <c r="CE285" t="s">
        <v>6794</v>
      </c>
      <c r="CI285" t="s">
        <v>6793</v>
      </c>
      <c r="CJ285" t="s">
        <v>6793</v>
      </c>
      <c r="CK285" t="s">
        <v>6794</v>
      </c>
      <c r="CL285" t="s">
        <v>6794</v>
      </c>
      <c r="CM285" t="s">
        <v>6794</v>
      </c>
      <c r="CN285" t="s">
        <v>6794</v>
      </c>
      <c r="CO285" t="s">
        <v>6794</v>
      </c>
      <c r="CP285" t="s">
        <v>6793</v>
      </c>
      <c r="CQ285" t="s">
        <v>6794</v>
      </c>
      <c r="CR285" t="s">
        <v>7545</v>
      </c>
      <c r="CS285" t="s">
        <v>7521</v>
      </c>
      <c r="CT285" t="s">
        <v>7587</v>
      </c>
      <c r="CU285" t="s">
        <v>6793</v>
      </c>
      <c r="CV285">
        <v>2</v>
      </c>
      <c r="CW285">
        <v>4</v>
      </c>
      <c r="CX285">
        <v>6</v>
      </c>
      <c r="CY285" t="s">
        <v>6794</v>
      </c>
      <c r="EC285">
        <v>4</v>
      </c>
      <c r="EE285">
        <v>0</v>
      </c>
      <c r="EF285">
        <v>0</v>
      </c>
      <c r="EG285">
        <v>1</v>
      </c>
      <c r="EH285">
        <v>0</v>
      </c>
      <c r="EI285">
        <v>2</v>
      </c>
      <c r="EJ285">
        <v>0</v>
      </c>
      <c r="EK285">
        <v>1</v>
      </c>
      <c r="EL285" t="s">
        <v>6794</v>
      </c>
      <c r="EV285" t="s">
        <v>6793</v>
      </c>
      <c r="PS285" t="s">
        <v>7526</v>
      </c>
      <c r="PT285" t="s">
        <v>7526</v>
      </c>
      <c r="PU285" t="s">
        <v>7526</v>
      </c>
      <c r="PV285" t="s">
        <v>7526</v>
      </c>
      <c r="PW285" t="s">
        <v>7515</v>
      </c>
      <c r="PX285" t="s">
        <v>7516</v>
      </c>
      <c r="PY285" t="s">
        <v>7515</v>
      </c>
      <c r="PZ285" t="s">
        <v>7515</v>
      </c>
      <c r="QA285" t="s">
        <v>7515</v>
      </c>
      <c r="QB285" t="s">
        <v>7515</v>
      </c>
      <c r="QC285" t="s">
        <v>7515</v>
      </c>
      <c r="QD285" t="s">
        <v>7528</v>
      </c>
      <c r="QE285" t="s">
        <v>7539</v>
      </c>
      <c r="QF285" t="s">
        <v>7528</v>
      </c>
      <c r="QG285" t="s">
        <v>7681</v>
      </c>
      <c r="QH285">
        <v>2008</v>
      </c>
      <c r="QI285">
        <v>7</v>
      </c>
      <c r="QJ285">
        <v>1</v>
      </c>
      <c r="QK285" s="329">
        <v>39655</v>
      </c>
      <c r="QL285">
        <v>0</v>
      </c>
      <c r="QM285">
        <v>1</v>
      </c>
      <c r="QN285" t="s">
        <v>212</v>
      </c>
      <c r="QO285">
        <v>2008</v>
      </c>
      <c r="QP285">
        <v>50</v>
      </c>
      <c r="QQ285">
        <v>0</v>
      </c>
      <c r="QR285">
        <v>0</v>
      </c>
      <c r="QS285">
        <v>0</v>
      </c>
      <c r="QT285">
        <v>0</v>
      </c>
      <c r="QU285">
        <v>0</v>
      </c>
      <c r="QV285">
        <v>0</v>
      </c>
      <c r="QW285">
        <v>0</v>
      </c>
      <c r="QX285">
        <v>0</v>
      </c>
      <c r="QY285">
        <v>0</v>
      </c>
      <c r="QZ285">
        <v>0</v>
      </c>
      <c r="RA285">
        <v>0</v>
      </c>
      <c r="RB285">
        <v>0</v>
      </c>
      <c r="RC285">
        <v>0</v>
      </c>
      <c r="RD285">
        <v>0</v>
      </c>
      <c r="RE285">
        <v>0</v>
      </c>
      <c r="RF285">
        <v>0</v>
      </c>
      <c r="RG285">
        <v>0</v>
      </c>
      <c r="RH285">
        <v>0</v>
      </c>
      <c r="RI285">
        <v>0</v>
      </c>
      <c r="RJ285">
        <v>0</v>
      </c>
      <c r="RK285">
        <v>0</v>
      </c>
      <c r="RL285">
        <v>0</v>
      </c>
      <c r="RM285">
        <v>0</v>
      </c>
      <c r="RN285">
        <v>0</v>
      </c>
      <c r="RO285">
        <v>0</v>
      </c>
      <c r="RP285">
        <v>0</v>
      </c>
      <c r="RQ285">
        <v>0</v>
      </c>
      <c r="RR285">
        <v>0</v>
      </c>
      <c r="RS285">
        <v>0</v>
      </c>
      <c r="RT285">
        <v>0</v>
      </c>
      <c r="RU285">
        <v>0</v>
      </c>
      <c r="RV285">
        <f t="shared" si="9"/>
        <v>1</v>
      </c>
      <c r="RY285">
        <f t="shared" si="8"/>
        <v>1</v>
      </c>
    </row>
    <row r="286" spans="1:493" x14ac:dyDescent="0.3">
      <c r="A286">
        <v>71270</v>
      </c>
      <c r="B286">
        <v>366</v>
      </c>
      <c r="C286" t="s">
        <v>6793</v>
      </c>
      <c r="D286" t="s">
        <v>6793</v>
      </c>
      <c r="I286" t="s">
        <v>6793</v>
      </c>
      <c r="J286" t="s">
        <v>7515</v>
      </c>
      <c r="K286" t="s">
        <v>7515</v>
      </c>
      <c r="L286" t="s">
        <v>7515</v>
      </c>
      <c r="M286" t="s">
        <v>7515</v>
      </c>
      <c r="N286" t="s">
        <v>7515</v>
      </c>
      <c r="O286" t="s">
        <v>7515</v>
      </c>
      <c r="P286" t="s">
        <v>7515</v>
      </c>
      <c r="Q286" t="s">
        <v>7515</v>
      </c>
      <c r="R286" t="s">
        <v>7515</v>
      </c>
      <c r="S286" t="s">
        <v>7516</v>
      </c>
      <c r="T286" t="s">
        <v>7515</v>
      </c>
      <c r="U286" t="s">
        <v>7515</v>
      </c>
      <c r="V286" t="s">
        <v>7515</v>
      </c>
      <c r="W286" t="s">
        <v>7515</v>
      </c>
      <c r="X286" t="s">
        <v>7515</v>
      </c>
      <c r="Y286" t="s">
        <v>7516</v>
      </c>
      <c r="Z286" t="s">
        <v>7515</v>
      </c>
      <c r="AA286" t="s">
        <v>7515</v>
      </c>
      <c r="AB286" t="s">
        <v>7515</v>
      </c>
      <c r="AC286" t="s">
        <v>6796</v>
      </c>
      <c r="AK286" t="s">
        <v>6985</v>
      </c>
      <c r="AL286" t="s">
        <v>6793</v>
      </c>
      <c r="AM286" t="s">
        <v>6793</v>
      </c>
      <c r="AN286" t="s">
        <v>7680</v>
      </c>
      <c r="AO286">
        <v>0</v>
      </c>
      <c r="AP286">
        <v>12</v>
      </c>
      <c r="AQ286" t="s">
        <v>6988</v>
      </c>
      <c r="AR286" t="s">
        <v>6793</v>
      </c>
      <c r="AS286" t="s">
        <v>6794</v>
      </c>
      <c r="AT286" t="s">
        <v>6813</v>
      </c>
      <c r="AU286" t="s">
        <v>7531</v>
      </c>
      <c r="AV286" t="s">
        <v>6991</v>
      </c>
      <c r="AX286" t="s">
        <v>6794</v>
      </c>
      <c r="AY286" t="s">
        <v>6794</v>
      </c>
      <c r="AZ286" t="s">
        <v>6793</v>
      </c>
      <c r="BA286" t="s">
        <v>6793</v>
      </c>
      <c r="BB286" t="s">
        <v>6794</v>
      </c>
      <c r="BC286" t="s">
        <v>6794</v>
      </c>
      <c r="BD286" t="s">
        <v>6793</v>
      </c>
      <c r="BE286" t="s">
        <v>6794</v>
      </c>
      <c r="BF286" t="s">
        <v>6794</v>
      </c>
      <c r="BG286" t="s">
        <v>6794</v>
      </c>
      <c r="BH286" t="s">
        <v>6794</v>
      </c>
      <c r="BI286" t="s">
        <v>7021</v>
      </c>
      <c r="BJ286" t="s">
        <v>7024</v>
      </c>
      <c r="BK286" t="s">
        <v>6794</v>
      </c>
      <c r="BM286">
        <v>100</v>
      </c>
      <c r="BN286" t="s">
        <v>6</v>
      </c>
      <c r="BO286" t="s">
        <v>7533</v>
      </c>
      <c r="BP286" t="s">
        <v>6</v>
      </c>
      <c r="BQ286" t="s">
        <v>7559</v>
      </c>
      <c r="BR286" t="s">
        <v>7682</v>
      </c>
      <c r="BS286" t="s">
        <v>7515</v>
      </c>
      <c r="BT286" t="s">
        <v>7516</v>
      </c>
      <c r="BU286" t="s">
        <v>7515</v>
      </c>
      <c r="BV286" t="s">
        <v>7515</v>
      </c>
      <c r="BW286" t="s">
        <v>7515</v>
      </c>
      <c r="BX286" t="s">
        <v>7515</v>
      </c>
      <c r="BY286" t="s">
        <v>7515</v>
      </c>
      <c r="BZ286" t="s">
        <v>7515</v>
      </c>
      <c r="CA286" t="s">
        <v>7515</v>
      </c>
      <c r="CB286" t="s">
        <v>7516</v>
      </c>
      <c r="CC286" t="s">
        <v>7515</v>
      </c>
      <c r="CD286" t="s">
        <v>7515</v>
      </c>
      <c r="CE286" t="s">
        <v>6794</v>
      </c>
      <c r="CI286" t="s">
        <v>6793</v>
      </c>
      <c r="CJ286" t="s">
        <v>6793</v>
      </c>
      <c r="CK286" t="s">
        <v>6794</v>
      </c>
      <c r="CL286" t="s">
        <v>6793</v>
      </c>
      <c r="CM286" t="s">
        <v>6793</v>
      </c>
      <c r="CN286" t="s">
        <v>6794</v>
      </c>
      <c r="CO286" t="s">
        <v>6794</v>
      </c>
      <c r="CP286" t="s">
        <v>6793</v>
      </c>
      <c r="CQ286" t="s">
        <v>6794</v>
      </c>
      <c r="CR286" t="s">
        <v>7520</v>
      </c>
      <c r="CS286" t="s">
        <v>7521</v>
      </c>
      <c r="CT286" t="s">
        <v>7536</v>
      </c>
      <c r="CU286" t="s">
        <v>6793</v>
      </c>
      <c r="CV286">
        <v>3</v>
      </c>
      <c r="CW286">
        <v>3</v>
      </c>
      <c r="CX286">
        <v>4</v>
      </c>
      <c r="CY286" t="s">
        <v>6794</v>
      </c>
      <c r="EC286">
        <v>3</v>
      </c>
      <c r="EE286">
        <v>0</v>
      </c>
      <c r="EF286">
        <v>1</v>
      </c>
      <c r="EG286">
        <v>0</v>
      </c>
      <c r="EH286">
        <v>0</v>
      </c>
      <c r="EI286">
        <v>2</v>
      </c>
      <c r="EJ286">
        <v>0</v>
      </c>
      <c r="EK286">
        <v>0</v>
      </c>
      <c r="EL286" t="s">
        <v>6794</v>
      </c>
      <c r="EV286" t="s">
        <v>6793</v>
      </c>
      <c r="NN286" t="s">
        <v>7538</v>
      </c>
      <c r="NO286" t="s">
        <v>7680</v>
      </c>
      <c r="NP286">
        <v>9</v>
      </c>
      <c r="NQ286">
        <v>2007</v>
      </c>
      <c r="NU286" t="s">
        <v>6794</v>
      </c>
      <c r="PS286" t="s">
        <v>7526</v>
      </c>
      <c r="PT286" t="s">
        <v>7526</v>
      </c>
      <c r="PU286" t="s">
        <v>7526</v>
      </c>
      <c r="PV286" t="s">
        <v>7526</v>
      </c>
      <c r="PW286" t="s">
        <v>7516</v>
      </c>
      <c r="PX286" t="s">
        <v>7515</v>
      </c>
      <c r="PY286" t="s">
        <v>7515</v>
      </c>
      <c r="PZ286" t="s">
        <v>7515</v>
      </c>
      <c r="QA286" t="s">
        <v>7515</v>
      </c>
      <c r="QB286" t="s">
        <v>7515</v>
      </c>
      <c r="QC286" t="s">
        <v>7515</v>
      </c>
      <c r="QD286" t="s">
        <v>7528</v>
      </c>
      <c r="QE286" t="s">
        <v>7539</v>
      </c>
      <c r="QF286" t="s">
        <v>7528</v>
      </c>
      <c r="QG286" t="s">
        <v>7681</v>
      </c>
      <c r="QH286">
        <v>2008</v>
      </c>
      <c r="QI286">
        <v>7</v>
      </c>
      <c r="QJ286">
        <v>1</v>
      </c>
      <c r="QK286" s="329">
        <v>39640</v>
      </c>
      <c r="QL286">
        <v>1</v>
      </c>
      <c r="QM286">
        <v>0</v>
      </c>
      <c r="QN286" t="s">
        <v>212</v>
      </c>
      <c r="QO286">
        <v>2008</v>
      </c>
      <c r="QP286">
        <v>50</v>
      </c>
      <c r="QQ286">
        <v>0</v>
      </c>
      <c r="QR286">
        <v>0</v>
      </c>
      <c r="QS286">
        <v>0</v>
      </c>
      <c r="QT286">
        <v>0</v>
      </c>
      <c r="QU286">
        <v>0</v>
      </c>
      <c r="QV286">
        <v>0</v>
      </c>
      <c r="QW286">
        <v>0</v>
      </c>
      <c r="QX286">
        <v>0</v>
      </c>
      <c r="QY286">
        <v>0</v>
      </c>
      <c r="QZ286">
        <v>0</v>
      </c>
      <c r="RA286">
        <v>0</v>
      </c>
      <c r="RB286">
        <v>0</v>
      </c>
      <c r="RC286">
        <v>0</v>
      </c>
      <c r="RD286">
        <v>0</v>
      </c>
      <c r="RE286">
        <v>0</v>
      </c>
      <c r="RF286">
        <v>0</v>
      </c>
      <c r="RG286">
        <v>0</v>
      </c>
      <c r="RH286">
        <v>0</v>
      </c>
      <c r="RI286">
        <v>0</v>
      </c>
      <c r="RJ286">
        <v>0</v>
      </c>
      <c r="RK286">
        <v>0</v>
      </c>
      <c r="RL286">
        <v>0</v>
      </c>
      <c r="RM286">
        <v>0</v>
      </c>
      <c r="RN286">
        <v>0</v>
      </c>
      <c r="RO286">
        <v>0</v>
      </c>
      <c r="RP286">
        <v>0</v>
      </c>
      <c r="RQ286">
        <v>0</v>
      </c>
      <c r="RR286">
        <v>1</v>
      </c>
      <c r="RS286">
        <v>0</v>
      </c>
      <c r="RT286">
        <v>0</v>
      </c>
      <c r="RU286">
        <v>0</v>
      </c>
      <c r="RV286">
        <f t="shared" si="9"/>
        <v>4</v>
      </c>
      <c r="RY286">
        <f t="shared" si="8"/>
        <v>10</v>
      </c>
    </row>
    <row r="287" spans="1:493" x14ac:dyDescent="0.3">
      <c r="A287">
        <v>71271</v>
      </c>
      <c r="B287">
        <v>367</v>
      </c>
      <c r="C287" t="s">
        <v>6793</v>
      </c>
      <c r="D287" t="s">
        <v>6793</v>
      </c>
      <c r="I287" t="s">
        <v>6793</v>
      </c>
      <c r="J287" t="s">
        <v>7515</v>
      </c>
      <c r="K287" t="s">
        <v>7515</v>
      </c>
      <c r="L287" t="s">
        <v>7515</v>
      </c>
      <c r="M287" t="s">
        <v>7515</v>
      </c>
      <c r="N287" t="s">
        <v>7515</v>
      </c>
      <c r="O287" t="s">
        <v>7515</v>
      </c>
      <c r="P287" t="s">
        <v>7515</v>
      </c>
      <c r="Q287" t="s">
        <v>7515</v>
      </c>
      <c r="R287" t="s">
        <v>7515</v>
      </c>
      <c r="S287" t="s">
        <v>7515</v>
      </c>
      <c r="T287" t="s">
        <v>7516</v>
      </c>
      <c r="U287" t="s">
        <v>7515</v>
      </c>
      <c r="V287" t="s">
        <v>7515</v>
      </c>
      <c r="W287" t="s">
        <v>7515</v>
      </c>
      <c r="X287" t="s">
        <v>7515</v>
      </c>
      <c r="Y287" t="s">
        <v>7515</v>
      </c>
      <c r="Z287" t="s">
        <v>7515</v>
      </c>
      <c r="AA287" t="s">
        <v>7515</v>
      </c>
      <c r="AB287" t="s">
        <v>7515</v>
      </c>
      <c r="AC287" t="s">
        <v>6796</v>
      </c>
      <c r="AK287" t="s">
        <v>6985</v>
      </c>
      <c r="AL287" t="s">
        <v>6794</v>
      </c>
      <c r="AM287" t="s">
        <v>6793</v>
      </c>
      <c r="AN287" t="s">
        <v>7680</v>
      </c>
      <c r="AO287">
        <v>0</v>
      </c>
      <c r="AP287">
        <v>15</v>
      </c>
      <c r="AQ287" t="s">
        <v>6988</v>
      </c>
      <c r="AR287" t="s">
        <v>6793</v>
      </c>
      <c r="AS287" t="s">
        <v>6793</v>
      </c>
      <c r="AT287" t="s">
        <v>6813</v>
      </c>
      <c r="AU287" t="s">
        <v>7531</v>
      </c>
      <c r="AV287" t="s">
        <v>7553</v>
      </c>
      <c r="AX287" t="s">
        <v>6794</v>
      </c>
      <c r="AY287" t="s">
        <v>6794</v>
      </c>
      <c r="AZ287" t="s">
        <v>6793</v>
      </c>
      <c r="BA287" t="s">
        <v>6793</v>
      </c>
      <c r="BB287" t="s">
        <v>6793</v>
      </c>
      <c r="BC287" t="s">
        <v>6793</v>
      </c>
      <c r="BD287" t="s">
        <v>6793</v>
      </c>
      <c r="BE287" t="s">
        <v>6793</v>
      </c>
      <c r="BF287" t="s">
        <v>6794</v>
      </c>
      <c r="BG287" t="s">
        <v>6794</v>
      </c>
      <c r="BH287" t="s">
        <v>6794</v>
      </c>
      <c r="BI287" t="s">
        <v>7022</v>
      </c>
      <c r="BJ287" t="s">
        <v>7024</v>
      </c>
      <c r="BK287" t="s">
        <v>6794</v>
      </c>
      <c r="BM287">
        <v>50</v>
      </c>
      <c r="BN287">
        <v>20</v>
      </c>
      <c r="BO287" t="s">
        <v>7533</v>
      </c>
      <c r="BP287" t="s">
        <v>6</v>
      </c>
      <c r="BQ287" t="s">
        <v>7022</v>
      </c>
      <c r="BR287" t="s">
        <v>7561</v>
      </c>
      <c r="BS287" t="s">
        <v>7516</v>
      </c>
      <c r="BT287" t="s">
        <v>7515</v>
      </c>
      <c r="BU287" t="s">
        <v>7515</v>
      </c>
      <c r="BV287" t="s">
        <v>7515</v>
      </c>
      <c r="BW287" t="s">
        <v>7515</v>
      </c>
      <c r="BX287" t="s">
        <v>7515</v>
      </c>
      <c r="BY287" t="s">
        <v>7515</v>
      </c>
      <c r="BZ287" t="s">
        <v>7515</v>
      </c>
      <c r="CA287" t="s">
        <v>7515</v>
      </c>
      <c r="CB287" t="s">
        <v>7515</v>
      </c>
      <c r="CC287" t="s">
        <v>7515</v>
      </c>
      <c r="CD287" t="s">
        <v>7515</v>
      </c>
      <c r="CE287" t="s">
        <v>6794</v>
      </c>
      <c r="CI287" t="s">
        <v>6793</v>
      </c>
      <c r="CJ287" t="s">
        <v>6793</v>
      </c>
      <c r="CK287" t="s">
        <v>6794</v>
      </c>
      <c r="CL287" t="s">
        <v>6793</v>
      </c>
      <c r="CM287" t="s">
        <v>6794</v>
      </c>
      <c r="CN287" t="s">
        <v>6794</v>
      </c>
      <c r="CO287" t="s">
        <v>6794</v>
      </c>
      <c r="CP287" t="s">
        <v>6793</v>
      </c>
      <c r="CQ287" t="s">
        <v>6794</v>
      </c>
      <c r="CR287" t="s">
        <v>7520</v>
      </c>
      <c r="CS287" t="s">
        <v>7521</v>
      </c>
      <c r="CT287" t="s">
        <v>7536</v>
      </c>
      <c r="CU287" t="s">
        <v>6793</v>
      </c>
      <c r="CV287">
        <v>2</v>
      </c>
      <c r="CW287">
        <v>3</v>
      </c>
      <c r="CX287">
        <v>3</v>
      </c>
      <c r="CY287" t="s">
        <v>6794</v>
      </c>
      <c r="EC287">
        <v>4</v>
      </c>
      <c r="EE287">
        <v>2</v>
      </c>
      <c r="EF287">
        <v>0</v>
      </c>
      <c r="EG287">
        <v>0</v>
      </c>
      <c r="EH287">
        <v>1</v>
      </c>
      <c r="EI287">
        <v>1</v>
      </c>
      <c r="EJ287">
        <v>0</v>
      </c>
      <c r="EK287">
        <v>0</v>
      </c>
      <c r="EL287" t="s">
        <v>6794</v>
      </c>
      <c r="EV287" t="s">
        <v>6794</v>
      </c>
      <c r="PS287" t="s">
        <v>7526</v>
      </c>
      <c r="PT287" t="s">
        <v>7526</v>
      </c>
      <c r="PU287" t="s">
        <v>7527</v>
      </c>
      <c r="PV287" t="s">
        <v>7527</v>
      </c>
      <c r="PW287" t="s">
        <v>7516</v>
      </c>
      <c r="PX287" t="s">
        <v>7515</v>
      </c>
      <c r="PY287" t="s">
        <v>7515</v>
      </c>
      <c r="PZ287" t="s">
        <v>7515</v>
      </c>
      <c r="QA287" t="s">
        <v>7515</v>
      </c>
      <c r="QB287" t="s">
        <v>7515</v>
      </c>
      <c r="QC287" t="s">
        <v>7515</v>
      </c>
      <c r="QD287" t="s">
        <v>7528</v>
      </c>
      <c r="QE287" t="s">
        <v>7529</v>
      </c>
      <c r="QF287" t="s">
        <v>7528</v>
      </c>
      <c r="QG287" t="s">
        <v>7681</v>
      </c>
      <c r="QH287">
        <v>2008</v>
      </c>
      <c r="QI287">
        <v>6</v>
      </c>
      <c r="QJ287">
        <v>1</v>
      </c>
      <c r="QK287" s="329">
        <v>39611</v>
      </c>
      <c r="QL287">
        <v>1</v>
      </c>
      <c r="QM287">
        <v>0</v>
      </c>
      <c r="QN287" t="s">
        <v>194</v>
      </c>
      <c r="QO287">
        <v>0</v>
      </c>
      <c r="QP287">
        <v>35</v>
      </c>
      <c r="RV287">
        <f t="shared" si="9"/>
        <v>3</v>
      </c>
      <c r="RY287">
        <f t="shared" si="8"/>
        <v>5</v>
      </c>
    </row>
    <row r="288" spans="1:493" x14ac:dyDescent="0.3">
      <c r="A288">
        <v>71272</v>
      </c>
      <c r="B288">
        <v>368</v>
      </c>
      <c r="C288" t="s">
        <v>6793</v>
      </c>
      <c r="D288" t="s">
        <v>6793</v>
      </c>
      <c r="I288" t="s">
        <v>6793</v>
      </c>
      <c r="J288" t="s">
        <v>7515</v>
      </c>
      <c r="K288" t="s">
        <v>7516</v>
      </c>
      <c r="L288" t="s">
        <v>7515</v>
      </c>
      <c r="M288" t="s">
        <v>7515</v>
      </c>
      <c r="N288" t="s">
        <v>7515</v>
      </c>
      <c r="O288" t="s">
        <v>7515</v>
      </c>
      <c r="P288" t="s">
        <v>7515</v>
      </c>
      <c r="Q288" t="s">
        <v>7515</v>
      </c>
      <c r="R288" t="s">
        <v>7515</v>
      </c>
      <c r="S288" t="s">
        <v>7515</v>
      </c>
      <c r="T288" t="s">
        <v>7515</v>
      </c>
      <c r="U288" t="s">
        <v>7515</v>
      </c>
      <c r="V288" t="s">
        <v>7515</v>
      </c>
      <c r="W288" t="s">
        <v>7515</v>
      </c>
      <c r="X288" t="s">
        <v>7515</v>
      </c>
      <c r="Y288" t="s">
        <v>7515</v>
      </c>
      <c r="Z288" t="s">
        <v>7515</v>
      </c>
      <c r="AA288" t="s">
        <v>7515</v>
      </c>
      <c r="AB288" t="s">
        <v>7515</v>
      </c>
      <c r="AC288" t="s">
        <v>6796</v>
      </c>
      <c r="AK288" t="s">
        <v>6993</v>
      </c>
      <c r="AL288" t="s">
        <v>6794</v>
      </c>
      <c r="AM288" t="s">
        <v>6794</v>
      </c>
      <c r="AN288" t="s">
        <v>7680</v>
      </c>
      <c r="AO288">
        <v>0</v>
      </c>
      <c r="AP288">
        <v>18</v>
      </c>
      <c r="AQ288" t="s">
        <v>6988</v>
      </c>
      <c r="AR288" t="s">
        <v>6793</v>
      </c>
      <c r="AS288" t="s">
        <v>6793</v>
      </c>
      <c r="AT288" t="s">
        <v>6813</v>
      </c>
      <c r="AU288" t="s">
        <v>7531</v>
      </c>
      <c r="AV288" t="s">
        <v>6991</v>
      </c>
      <c r="AX288" t="s">
        <v>6794</v>
      </c>
      <c r="AY288" t="s">
        <v>6794</v>
      </c>
      <c r="AZ288" t="s">
        <v>6793</v>
      </c>
      <c r="BA288" t="s">
        <v>6793</v>
      </c>
      <c r="BB288" t="s">
        <v>6793</v>
      </c>
      <c r="BC288" t="s">
        <v>6794</v>
      </c>
      <c r="BD288" t="s">
        <v>6794</v>
      </c>
      <c r="BE288" t="s">
        <v>6793</v>
      </c>
      <c r="BF288" t="s">
        <v>6794</v>
      </c>
      <c r="BG288" t="s">
        <v>6794</v>
      </c>
      <c r="BH288" t="s">
        <v>6794</v>
      </c>
      <c r="BI288" t="s">
        <v>7024</v>
      </c>
      <c r="BJ288" t="s">
        <v>7021</v>
      </c>
      <c r="BK288" t="s">
        <v>6794</v>
      </c>
      <c r="BM288">
        <v>50</v>
      </c>
      <c r="BN288">
        <v>50</v>
      </c>
      <c r="BO288" t="s">
        <v>7519</v>
      </c>
      <c r="BP288" t="s">
        <v>6</v>
      </c>
      <c r="BQ288" t="s">
        <v>7559</v>
      </c>
      <c r="BR288" t="s">
        <v>6757</v>
      </c>
      <c r="BS288" t="s">
        <v>7515</v>
      </c>
      <c r="BT288" t="s">
        <v>7515</v>
      </c>
      <c r="BU288" t="s">
        <v>7515</v>
      </c>
      <c r="BV288" t="s">
        <v>7515</v>
      </c>
      <c r="BW288" t="s">
        <v>7515</v>
      </c>
      <c r="BX288" t="s">
        <v>7515</v>
      </c>
      <c r="BY288" t="s">
        <v>7515</v>
      </c>
      <c r="BZ288" t="s">
        <v>7516</v>
      </c>
      <c r="CA288" t="s">
        <v>7515</v>
      </c>
      <c r="CB288" t="s">
        <v>7515</v>
      </c>
      <c r="CC288" t="s">
        <v>7515</v>
      </c>
      <c r="CD288" t="s">
        <v>7515</v>
      </c>
      <c r="CE288" t="s">
        <v>6794</v>
      </c>
      <c r="CI288" t="s">
        <v>6793</v>
      </c>
      <c r="CJ288" t="s">
        <v>6793</v>
      </c>
      <c r="CK288" t="s">
        <v>6794</v>
      </c>
      <c r="CL288" t="s">
        <v>6793</v>
      </c>
      <c r="CM288" t="s">
        <v>6794</v>
      </c>
      <c r="CN288" t="s">
        <v>6793</v>
      </c>
      <c r="CO288" t="s">
        <v>6794</v>
      </c>
      <c r="CP288" t="s">
        <v>6793</v>
      </c>
      <c r="CQ288" t="s">
        <v>6794</v>
      </c>
      <c r="CR288" t="s">
        <v>7520</v>
      </c>
      <c r="CS288" t="s">
        <v>7521</v>
      </c>
      <c r="CT288" t="s">
        <v>7522</v>
      </c>
      <c r="CU288" t="s">
        <v>6793</v>
      </c>
      <c r="CV288">
        <v>4</v>
      </c>
      <c r="CW288">
        <v>4</v>
      </c>
      <c r="CX288">
        <v>5</v>
      </c>
      <c r="CY288" t="s">
        <v>6794</v>
      </c>
      <c r="EC288">
        <v>1</v>
      </c>
      <c r="ED288" t="s">
        <v>7584</v>
      </c>
      <c r="EL288" t="s">
        <v>6794</v>
      </c>
      <c r="EV288" t="s">
        <v>6794</v>
      </c>
      <c r="PS288" t="s">
        <v>7527</v>
      </c>
      <c r="PT288" t="s">
        <v>7526</v>
      </c>
      <c r="PU288" t="s">
        <v>7527</v>
      </c>
      <c r="PV288" t="s">
        <v>7527</v>
      </c>
      <c r="PW288" t="s">
        <v>7515</v>
      </c>
      <c r="PX288" t="s">
        <v>7515</v>
      </c>
      <c r="PY288" t="s">
        <v>7515</v>
      </c>
      <c r="PZ288" t="s">
        <v>7516</v>
      </c>
      <c r="QA288" t="s">
        <v>7515</v>
      </c>
      <c r="QB288" t="s">
        <v>7515</v>
      </c>
      <c r="QC288" t="s">
        <v>7515</v>
      </c>
      <c r="QD288" t="s">
        <v>7528</v>
      </c>
      <c r="QE288" t="s">
        <v>7529</v>
      </c>
      <c r="QF288" t="s">
        <v>7528</v>
      </c>
      <c r="QG288" t="s">
        <v>7681</v>
      </c>
      <c r="QH288">
        <v>2008</v>
      </c>
      <c r="QI288">
        <v>12</v>
      </c>
      <c r="QJ288">
        <v>1</v>
      </c>
      <c r="QK288" s="329">
        <v>39813</v>
      </c>
      <c r="QL288">
        <v>1</v>
      </c>
      <c r="QM288">
        <v>0</v>
      </c>
      <c r="QN288" t="s">
        <v>194</v>
      </c>
      <c r="QO288">
        <v>0</v>
      </c>
      <c r="QP288">
        <v>88</v>
      </c>
      <c r="RV288">
        <f t="shared" si="9"/>
        <v>3</v>
      </c>
      <c r="RY288">
        <f t="shared" si="8"/>
        <v>7</v>
      </c>
    </row>
    <row r="289" spans="1:493" x14ac:dyDescent="0.3">
      <c r="A289">
        <v>71273</v>
      </c>
      <c r="B289">
        <v>369</v>
      </c>
      <c r="C289" t="s">
        <v>6793</v>
      </c>
      <c r="D289" t="s">
        <v>6793</v>
      </c>
      <c r="I289" t="s">
        <v>6793</v>
      </c>
      <c r="J289" t="s">
        <v>7515</v>
      </c>
      <c r="K289" t="s">
        <v>7515</v>
      </c>
      <c r="L289" t="s">
        <v>7515</v>
      </c>
      <c r="M289" t="s">
        <v>7515</v>
      </c>
      <c r="N289" t="s">
        <v>7515</v>
      </c>
      <c r="O289" t="s">
        <v>7515</v>
      </c>
      <c r="P289" t="s">
        <v>7515</v>
      </c>
      <c r="Q289" t="s">
        <v>7515</v>
      </c>
      <c r="R289" t="s">
        <v>7515</v>
      </c>
      <c r="S289" t="s">
        <v>7515</v>
      </c>
      <c r="T289" t="s">
        <v>7516</v>
      </c>
      <c r="U289" t="s">
        <v>7515</v>
      </c>
      <c r="V289" t="s">
        <v>7515</v>
      </c>
      <c r="W289" t="s">
        <v>7515</v>
      </c>
      <c r="X289" t="s">
        <v>7515</v>
      </c>
      <c r="Y289" t="s">
        <v>7515</v>
      </c>
      <c r="Z289" t="s">
        <v>7515</v>
      </c>
      <c r="AA289" t="s">
        <v>7515</v>
      </c>
      <c r="AB289" t="s">
        <v>7515</v>
      </c>
      <c r="AC289" t="s">
        <v>6796</v>
      </c>
      <c r="AK289" t="s">
        <v>6985</v>
      </c>
      <c r="AL289" t="s">
        <v>6793</v>
      </c>
      <c r="AM289" t="s">
        <v>6793</v>
      </c>
      <c r="AN289" t="s">
        <v>7680</v>
      </c>
      <c r="AO289">
        <v>0</v>
      </c>
      <c r="AP289">
        <v>30</v>
      </c>
      <c r="AQ289" t="s">
        <v>6988</v>
      </c>
      <c r="AR289" t="s">
        <v>6793</v>
      </c>
      <c r="AS289" t="s">
        <v>6793</v>
      </c>
      <c r="AT289" t="s">
        <v>6813</v>
      </c>
      <c r="AU289" t="s">
        <v>7531</v>
      </c>
      <c r="AV289" t="s">
        <v>6991</v>
      </c>
      <c r="AX289" t="s">
        <v>6794</v>
      </c>
      <c r="AY289" t="s">
        <v>6794</v>
      </c>
      <c r="AZ289" t="s">
        <v>6794</v>
      </c>
      <c r="BA289" t="s">
        <v>6794</v>
      </c>
      <c r="BB289" t="s">
        <v>6793</v>
      </c>
      <c r="BC289" t="s">
        <v>6794</v>
      </c>
      <c r="BD289" t="s">
        <v>6794</v>
      </c>
      <c r="BE289" t="s">
        <v>6793</v>
      </c>
      <c r="BF289" t="s">
        <v>6794</v>
      </c>
      <c r="BG289" t="s">
        <v>6794</v>
      </c>
      <c r="BH289" t="s">
        <v>6794</v>
      </c>
      <c r="BI289" t="s">
        <v>7028</v>
      </c>
      <c r="BJ289" t="s">
        <v>7026</v>
      </c>
      <c r="BK289" t="s">
        <v>6794</v>
      </c>
      <c r="BM289">
        <v>30</v>
      </c>
      <c r="BN289">
        <v>30</v>
      </c>
      <c r="BO289" t="s">
        <v>7519</v>
      </c>
      <c r="BP289" t="s">
        <v>7585</v>
      </c>
      <c r="BQ289" t="s">
        <v>7028</v>
      </c>
      <c r="BR289" t="s">
        <v>7543</v>
      </c>
      <c r="BS289" t="s">
        <v>7516</v>
      </c>
      <c r="BT289" t="s">
        <v>7515</v>
      </c>
      <c r="BU289" t="s">
        <v>7515</v>
      </c>
      <c r="BV289" t="s">
        <v>7515</v>
      </c>
      <c r="BW289" t="s">
        <v>7515</v>
      </c>
      <c r="BX289" t="s">
        <v>7515</v>
      </c>
      <c r="BY289" t="s">
        <v>7515</v>
      </c>
      <c r="BZ289" t="s">
        <v>7515</v>
      </c>
      <c r="CA289" t="s">
        <v>7515</v>
      </c>
      <c r="CB289" t="s">
        <v>7515</v>
      </c>
      <c r="CC289" t="s">
        <v>7515</v>
      </c>
      <c r="CD289" t="s">
        <v>7515</v>
      </c>
      <c r="CE289" t="s">
        <v>6794</v>
      </c>
      <c r="CI289" t="s">
        <v>6793</v>
      </c>
      <c r="CJ289" t="s">
        <v>6793</v>
      </c>
      <c r="CK289" t="s">
        <v>6794</v>
      </c>
      <c r="CL289" t="s">
        <v>6794</v>
      </c>
      <c r="CM289" t="s">
        <v>6794</v>
      </c>
      <c r="CN289" t="s">
        <v>6793</v>
      </c>
      <c r="CO289" t="s">
        <v>6794</v>
      </c>
      <c r="CP289" t="s">
        <v>6793</v>
      </c>
      <c r="CQ289" t="s">
        <v>6794</v>
      </c>
      <c r="CR289" t="s">
        <v>7520</v>
      </c>
      <c r="CS289" t="s">
        <v>7521</v>
      </c>
      <c r="CT289" t="s">
        <v>7522</v>
      </c>
      <c r="CU289" t="s">
        <v>6793</v>
      </c>
      <c r="CV289">
        <v>3</v>
      </c>
      <c r="CW289">
        <v>4</v>
      </c>
      <c r="CX289">
        <v>4</v>
      </c>
      <c r="CY289" t="s">
        <v>6794</v>
      </c>
      <c r="EC289">
        <v>2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1</v>
      </c>
      <c r="EK289">
        <v>1</v>
      </c>
      <c r="EL289" t="s">
        <v>6794</v>
      </c>
      <c r="EV289" t="s">
        <v>6793</v>
      </c>
      <c r="LL289" t="s">
        <v>7524</v>
      </c>
      <c r="LM289" t="s">
        <v>7680</v>
      </c>
      <c r="LN289">
        <v>7</v>
      </c>
      <c r="LO289">
        <v>2008</v>
      </c>
      <c r="LS289" t="s">
        <v>6794</v>
      </c>
      <c r="LT289" t="s">
        <v>6793</v>
      </c>
      <c r="MD289" t="s">
        <v>7524</v>
      </c>
      <c r="ME289" t="s">
        <v>7680</v>
      </c>
      <c r="MF289">
        <v>7</v>
      </c>
      <c r="MG289">
        <v>2007</v>
      </c>
      <c r="MK289" t="s">
        <v>6794</v>
      </c>
      <c r="ML289" t="s">
        <v>6966</v>
      </c>
      <c r="OX289" t="s">
        <v>31</v>
      </c>
      <c r="OY289" t="s">
        <v>31</v>
      </c>
      <c r="PE289" t="s">
        <v>31</v>
      </c>
      <c r="PS289" t="s">
        <v>7526</v>
      </c>
      <c r="PT289" t="s">
        <v>7526</v>
      </c>
      <c r="PU289" t="s">
        <v>7527</v>
      </c>
      <c r="PV289" t="s">
        <v>7527</v>
      </c>
      <c r="PW289" t="s">
        <v>7516</v>
      </c>
      <c r="PX289" t="s">
        <v>7515</v>
      </c>
      <c r="PY289" t="s">
        <v>7515</v>
      </c>
      <c r="PZ289" t="s">
        <v>7515</v>
      </c>
      <c r="QA289" t="s">
        <v>7515</v>
      </c>
      <c r="QB289" t="s">
        <v>7515</v>
      </c>
      <c r="QC289" t="s">
        <v>7515</v>
      </c>
      <c r="QD289" t="s">
        <v>7528</v>
      </c>
      <c r="QE289" t="s">
        <v>7529</v>
      </c>
      <c r="QF289" t="s">
        <v>7528</v>
      </c>
      <c r="QG289" t="s">
        <v>7681</v>
      </c>
      <c r="QH289">
        <v>2008</v>
      </c>
      <c r="QI289">
        <v>8</v>
      </c>
      <c r="QJ289">
        <v>1</v>
      </c>
      <c r="QK289" s="329">
        <v>39672</v>
      </c>
      <c r="QL289">
        <v>1</v>
      </c>
      <c r="QM289">
        <v>0</v>
      </c>
      <c r="QN289" t="s">
        <v>194</v>
      </c>
      <c r="QO289">
        <v>0</v>
      </c>
      <c r="QP289">
        <v>35</v>
      </c>
      <c r="QQ289">
        <v>0</v>
      </c>
      <c r="QR289">
        <v>1</v>
      </c>
      <c r="QS289">
        <v>0</v>
      </c>
      <c r="QT289">
        <v>0</v>
      </c>
      <c r="QU289">
        <v>0</v>
      </c>
      <c r="QV289">
        <v>0</v>
      </c>
      <c r="QW289">
        <v>0</v>
      </c>
      <c r="QX289">
        <v>0</v>
      </c>
      <c r="QY289">
        <v>0</v>
      </c>
      <c r="QZ289">
        <v>0</v>
      </c>
      <c r="RA289">
        <v>0</v>
      </c>
      <c r="RB289">
        <v>0</v>
      </c>
      <c r="RC289">
        <v>0</v>
      </c>
      <c r="RD289">
        <v>0</v>
      </c>
      <c r="RE289">
        <v>0</v>
      </c>
      <c r="RF289">
        <v>0</v>
      </c>
      <c r="RG289">
        <v>0</v>
      </c>
      <c r="RH289">
        <v>0</v>
      </c>
      <c r="RI289">
        <v>0</v>
      </c>
      <c r="RJ289">
        <v>0</v>
      </c>
      <c r="RK289">
        <v>0</v>
      </c>
      <c r="RL289">
        <v>1</v>
      </c>
      <c r="RM289">
        <v>0</v>
      </c>
      <c r="RN289">
        <v>1</v>
      </c>
      <c r="RO289">
        <v>0</v>
      </c>
      <c r="RP289">
        <v>0</v>
      </c>
      <c r="RQ289">
        <v>0</v>
      </c>
      <c r="RR289">
        <v>0</v>
      </c>
      <c r="RS289">
        <v>0</v>
      </c>
      <c r="RT289">
        <v>0</v>
      </c>
      <c r="RU289">
        <v>0</v>
      </c>
      <c r="RV289">
        <f t="shared" si="9"/>
        <v>1</v>
      </c>
      <c r="RY289">
        <f t="shared" si="8"/>
        <v>2</v>
      </c>
    </row>
    <row r="290" spans="1:493" x14ac:dyDescent="0.3">
      <c r="A290">
        <v>71274</v>
      </c>
      <c r="B290">
        <v>371</v>
      </c>
      <c r="C290" t="s">
        <v>6793</v>
      </c>
      <c r="D290" t="s">
        <v>6793</v>
      </c>
      <c r="I290" t="s">
        <v>6793</v>
      </c>
      <c r="J290" t="s">
        <v>7515</v>
      </c>
      <c r="K290" t="s">
        <v>7515</v>
      </c>
      <c r="L290" t="s">
        <v>7515</v>
      </c>
      <c r="M290" t="s">
        <v>7515</v>
      </c>
      <c r="N290" t="s">
        <v>7515</v>
      </c>
      <c r="O290" t="s">
        <v>7515</v>
      </c>
      <c r="P290" t="s">
        <v>7515</v>
      </c>
      <c r="Q290" t="s">
        <v>7515</v>
      </c>
      <c r="R290" t="s">
        <v>7515</v>
      </c>
      <c r="S290" t="s">
        <v>7516</v>
      </c>
      <c r="T290" t="s">
        <v>7515</v>
      </c>
      <c r="U290" t="s">
        <v>7515</v>
      </c>
      <c r="V290" t="s">
        <v>7515</v>
      </c>
      <c r="W290" t="s">
        <v>7515</v>
      </c>
      <c r="X290" t="s">
        <v>7515</v>
      </c>
      <c r="Y290" t="s">
        <v>7515</v>
      </c>
      <c r="Z290" t="s">
        <v>7515</v>
      </c>
      <c r="AA290" t="s">
        <v>7515</v>
      </c>
      <c r="AB290" t="s">
        <v>7515</v>
      </c>
      <c r="AC290" t="s">
        <v>6796</v>
      </c>
      <c r="AK290" t="s">
        <v>6985</v>
      </c>
      <c r="AL290" t="s">
        <v>6793</v>
      </c>
      <c r="AM290" t="s">
        <v>6794</v>
      </c>
      <c r="AN290" t="s">
        <v>6</v>
      </c>
      <c r="AQ290" t="s">
        <v>6988</v>
      </c>
      <c r="AR290" t="s">
        <v>6793</v>
      </c>
      <c r="AS290" t="s">
        <v>6793</v>
      </c>
      <c r="AT290" t="s">
        <v>6813</v>
      </c>
      <c r="AU290" t="s">
        <v>7531</v>
      </c>
      <c r="AV290" t="s">
        <v>7518</v>
      </c>
      <c r="AX290" t="s">
        <v>6794</v>
      </c>
      <c r="AY290" t="s">
        <v>6794</v>
      </c>
      <c r="AZ290" t="s">
        <v>6793</v>
      </c>
      <c r="BA290" t="s">
        <v>6793</v>
      </c>
      <c r="BB290" t="s">
        <v>6793</v>
      </c>
      <c r="BC290" t="s">
        <v>6794</v>
      </c>
      <c r="BD290" t="s">
        <v>6794</v>
      </c>
      <c r="BE290" t="s">
        <v>6794</v>
      </c>
      <c r="BF290" t="s">
        <v>6794</v>
      </c>
      <c r="BG290" t="s">
        <v>6794</v>
      </c>
      <c r="BH290" t="s">
        <v>6794</v>
      </c>
      <c r="BI290" t="s">
        <v>7024</v>
      </c>
      <c r="BJ290" t="s">
        <v>7021</v>
      </c>
      <c r="BK290" t="s">
        <v>6794</v>
      </c>
      <c r="BM290">
        <v>100</v>
      </c>
      <c r="BN290" t="s">
        <v>7532</v>
      </c>
      <c r="BO290" t="s">
        <v>7533</v>
      </c>
      <c r="BP290" t="s">
        <v>6</v>
      </c>
      <c r="BQ290" t="s">
        <v>7024</v>
      </c>
      <c r="BR290" t="s">
        <v>7543</v>
      </c>
      <c r="BS290" t="s">
        <v>7516</v>
      </c>
      <c r="BT290" t="s">
        <v>7515</v>
      </c>
      <c r="BU290" t="s">
        <v>7515</v>
      </c>
      <c r="BV290" t="s">
        <v>7515</v>
      </c>
      <c r="BW290" t="s">
        <v>7515</v>
      </c>
      <c r="BX290" t="s">
        <v>7515</v>
      </c>
      <c r="BY290" t="s">
        <v>7515</v>
      </c>
      <c r="BZ290" t="s">
        <v>7515</v>
      </c>
      <c r="CA290" t="s">
        <v>7515</v>
      </c>
      <c r="CB290" t="s">
        <v>7515</v>
      </c>
      <c r="CC290" t="s">
        <v>7515</v>
      </c>
      <c r="CD290" t="s">
        <v>7515</v>
      </c>
      <c r="CE290" t="s">
        <v>6793</v>
      </c>
      <c r="CI290" t="s">
        <v>6793</v>
      </c>
      <c r="CJ290" t="s">
        <v>6793</v>
      </c>
      <c r="CK290" t="s">
        <v>6794</v>
      </c>
      <c r="CL290" t="s">
        <v>6793</v>
      </c>
      <c r="CM290" t="s">
        <v>6794</v>
      </c>
      <c r="CN290" t="s">
        <v>6793</v>
      </c>
      <c r="CO290" t="s">
        <v>6794</v>
      </c>
      <c r="CP290" t="s">
        <v>6793</v>
      </c>
      <c r="CQ290" t="s">
        <v>6794</v>
      </c>
      <c r="CR290" t="s">
        <v>7520</v>
      </c>
      <c r="CS290" t="s">
        <v>7521</v>
      </c>
      <c r="CT290" t="s">
        <v>7602</v>
      </c>
      <c r="CU290" t="s">
        <v>6793</v>
      </c>
      <c r="CV290">
        <v>2</v>
      </c>
      <c r="CW290">
        <v>2</v>
      </c>
      <c r="CX290">
        <v>1</v>
      </c>
      <c r="CY290" t="s">
        <v>6794</v>
      </c>
      <c r="EC290">
        <v>1</v>
      </c>
      <c r="ED290" t="s">
        <v>7584</v>
      </c>
      <c r="EL290" t="s">
        <v>6793</v>
      </c>
      <c r="EM290" t="s">
        <v>7573</v>
      </c>
      <c r="EO290">
        <v>1</v>
      </c>
      <c r="EP290" t="s">
        <v>7683</v>
      </c>
      <c r="EQ290">
        <v>2008</v>
      </c>
      <c r="ER290" t="s">
        <v>7684</v>
      </c>
      <c r="EV290" t="s">
        <v>6794</v>
      </c>
      <c r="PS290" t="s">
        <v>7526</v>
      </c>
      <c r="PT290" t="s">
        <v>7526</v>
      </c>
      <c r="PU290" t="s">
        <v>7526</v>
      </c>
      <c r="PV290" t="s">
        <v>7526</v>
      </c>
      <c r="PW290" t="s">
        <v>7515</v>
      </c>
      <c r="PX290" t="s">
        <v>7515</v>
      </c>
      <c r="PY290" t="s">
        <v>7515</v>
      </c>
      <c r="PZ290" t="s">
        <v>7515</v>
      </c>
      <c r="QA290" t="s">
        <v>7515</v>
      </c>
      <c r="QB290" t="s">
        <v>7515</v>
      </c>
      <c r="QC290" t="s">
        <v>7516</v>
      </c>
      <c r="QD290" t="s">
        <v>7528</v>
      </c>
      <c r="QE290" t="s">
        <v>7529</v>
      </c>
      <c r="QF290" t="s">
        <v>7528</v>
      </c>
      <c r="QG290" t="s">
        <v>7681</v>
      </c>
      <c r="QH290">
        <v>2008</v>
      </c>
      <c r="QI290">
        <v>2</v>
      </c>
      <c r="QJ290">
        <v>1</v>
      </c>
      <c r="QK290" s="330">
        <v>42054</v>
      </c>
      <c r="QL290">
        <v>1</v>
      </c>
      <c r="QM290">
        <v>0</v>
      </c>
      <c r="QN290" t="s">
        <v>265</v>
      </c>
      <c r="QO290">
        <v>2008</v>
      </c>
      <c r="QP290">
        <v>50</v>
      </c>
      <c r="RV290">
        <f t="shared" si="9"/>
        <v>0</v>
      </c>
      <c r="RY290">
        <f t="shared" si="8"/>
        <v>7</v>
      </c>
    </row>
    <row r="291" spans="1:493" x14ac:dyDescent="0.3">
      <c r="A291">
        <v>71275</v>
      </c>
      <c r="B291">
        <v>372</v>
      </c>
      <c r="C291" t="s">
        <v>6793</v>
      </c>
      <c r="D291" t="s">
        <v>6793</v>
      </c>
      <c r="I291" t="s">
        <v>6793</v>
      </c>
      <c r="J291" t="s">
        <v>7515</v>
      </c>
      <c r="K291" t="s">
        <v>7515</v>
      </c>
      <c r="L291" t="s">
        <v>7515</v>
      </c>
      <c r="M291" t="s">
        <v>7515</v>
      </c>
      <c r="N291" t="s">
        <v>7515</v>
      </c>
      <c r="O291" t="s">
        <v>7515</v>
      </c>
      <c r="P291" t="s">
        <v>7515</v>
      </c>
      <c r="Q291" t="s">
        <v>7515</v>
      </c>
      <c r="R291" t="s">
        <v>7515</v>
      </c>
      <c r="S291" t="s">
        <v>7515</v>
      </c>
      <c r="T291" t="s">
        <v>7516</v>
      </c>
      <c r="U291" t="s">
        <v>7515</v>
      </c>
      <c r="V291" t="s">
        <v>7515</v>
      </c>
      <c r="W291" t="s">
        <v>7515</v>
      </c>
      <c r="X291" t="s">
        <v>7515</v>
      </c>
      <c r="Y291" t="s">
        <v>7515</v>
      </c>
      <c r="Z291" t="s">
        <v>7515</v>
      </c>
      <c r="AA291" t="s">
        <v>7515</v>
      </c>
      <c r="AB291" t="s">
        <v>7515</v>
      </c>
      <c r="AC291" t="s">
        <v>6796</v>
      </c>
      <c r="AK291" t="s">
        <v>6985</v>
      </c>
      <c r="AL291" t="s">
        <v>6794</v>
      </c>
      <c r="AM291" t="s">
        <v>6794</v>
      </c>
      <c r="AN291" t="s">
        <v>7680</v>
      </c>
      <c r="AO291">
        <v>0</v>
      </c>
      <c r="AP291">
        <v>12</v>
      </c>
      <c r="AQ291" t="s">
        <v>6988</v>
      </c>
      <c r="AR291" t="s">
        <v>6793</v>
      </c>
      <c r="AS291" t="s">
        <v>6794</v>
      </c>
      <c r="AT291" t="s">
        <v>6813</v>
      </c>
      <c r="AU291" t="s">
        <v>6</v>
      </c>
      <c r="AV291" t="s">
        <v>7518</v>
      </c>
      <c r="AX291" t="s">
        <v>6794</v>
      </c>
      <c r="AY291" t="s">
        <v>6794</v>
      </c>
      <c r="AZ291" t="s">
        <v>6793</v>
      </c>
      <c r="BA291" t="s">
        <v>6793</v>
      </c>
      <c r="BB291" t="s">
        <v>6794</v>
      </c>
      <c r="BC291" t="s">
        <v>6794</v>
      </c>
      <c r="BD291" t="s">
        <v>6794</v>
      </c>
      <c r="BE291" t="s">
        <v>6794</v>
      </c>
      <c r="BF291" t="s">
        <v>6794</v>
      </c>
      <c r="BG291" t="s">
        <v>6794</v>
      </c>
      <c r="BH291" t="s">
        <v>6794</v>
      </c>
      <c r="BI291" t="s">
        <v>7625</v>
      </c>
      <c r="BJ291" t="s">
        <v>7024</v>
      </c>
      <c r="BK291" t="s">
        <v>6794</v>
      </c>
      <c r="BM291">
        <v>0</v>
      </c>
      <c r="BN291">
        <v>35</v>
      </c>
      <c r="BO291" t="s">
        <v>7533</v>
      </c>
      <c r="BP291" t="s">
        <v>6</v>
      </c>
      <c r="BQ291" t="s">
        <v>7559</v>
      </c>
      <c r="BR291" t="s">
        <v>7543</v>
      </c>
      <c r="BS291" t="s">
        <v>7516</v>
      </c>
      <c r="BT291" t="s">
        <v>7515</v>
      </c>
      <c r="BU291" t="s">
        <v>7515</v>
      </c>
      <c r="BV291" t="s">
        <v>7515</v>
      </c>
      <c r="BW291" t="s">
        <v>7515</v>
      </c>
      <c r="BX291" t="s">
        <v>7515</v>
      </c>
      <c r="BY291" t="s">
        <v>7515</v>
      </c>
      <c r="BZ291" t="s">
        <v>7515</v>
      </c>
      <c r="CA291" t="s">
        <v>7515</v>
      </c>
      <c r="CB291" t="s">
        <v>7515</v>
      </c>
      <c r="CC291" t="s">
        <v>7515</v>
      </c>
      <c r="CD291" t="s">
        <v>7515</v>
      </c>
      <c r="CE291" t="s">
        <v>6966</v>
      </c>
      <c r="CI291" t="s">
        <v>6793</v>
      </c>
      <c r="CJ291" t="s">
        <v>6794</v>
      </c>
      <c r="CK291" t="s">
        <v>6794</v>
      </c>
      <c r="CL291" t="s">
        <v>6794</v>
      </c>
      <c r="CM291" t="s">
        <v>6794</v>
      </c>
      <c r="CN291" t="s">
        <v>6793</v>
      </c>
      <c r="CO291" t="s">
        <v>6794</v>
      </c>
      <c r="CP291" t="s">
        <v>6794</v>
      </c>
      <c r="CQ291" t="s">
        <v>6794</v>
      </c>
      <c r="CR291" t="s">
        <v>7520</v>
      </c>
      <c r="CS291" t="s">
        <v>7521</v>
      </c>
      <c r="CT291" t="s">
        <v>7522</v>
      </c>
      <c r="CU291" t="s">
        <v>6793</v>
      </c>
      <c r="CV291">
        <v>2</v>
      </c>
      <c r="CW291">
        <v>2</v>
      </c>
      <c r="CX291">
        <v>3</v>
      </c>
      <c r="CY291" t="s">
        <v>6794</v>
      </c>
      <c r="EC291">
        <v>1</v>
      </c>
      <c r="ED291" t="s">
        <v>7584</v>
      </c>
      <c r="EL291" t="s">
        <v>6794</v>
      </c>
      <c r="EV291" t="s">
        <v>6794</v>
      </c>
      <c r="PS291" t="s">
        <v>7526</v>
      </c>
      <c r="PT291" t="s">
        <v>7526</v>
      </c>
      <c r="PU291" t="s">
        <v>7526</v>
      </c>
      <c r="PV291" t="s">
        <v>7526</v>
      </c>
      <c r="PW291" t="s">
        <v>7515</v>
      </c>
      <c r="PX291" t="s">
        <v>7516</v>
      </c>
      <c r="PY291" t="s">
        <v>7515</v>
      </c>
      <c r="PZ291" t="s">
        <v>7515</v>
      </c>
      <c r="QA291" t="s">
        <v>7515</v>
      </c>
      <c r="QB291" t="s">
        <v>7515</v>
      </c>
      <c r="QC291" t="s">
        <v>7515</v>
      </c>
      <c r="QD291" t="s">
        <v>7528</v>
      </c>
      <c r="QE291" t="s">
        <v>7539</v>
      </c>
      <c r="QF291" t="s">
        <v>7528</v>
      </c>
      <c r="QG291" t="s">
        <v>7681</v>
      </c>
      <c r="QH291">
        <v>2008</v>
      </c>
      <c r="QI291">
        <v>3</v>
      </c>
      <c r="QJ291">
        <v>1</v>
      </c>
      <c r="QK291" s="330">
        <v>42083</v>
      </c>
      <c r="QL291">
        <v>1</v>
      </c>
      <c r="QM291">
        <v>0</v>
      </c>
      <c r="QN291" t="s">
        <v>265</v>
      </c>
      <c r="QO291">
        <v>2008</v>
      </c>
      <c r="QP291">
        <v>50</v>
      </c>
      <c r="RV291">
        <f t="shared" si="9"/>
        <v>4</v>
      </c>
      <c r="RY291">
        <f t="shared" si="8"/>
        <v>8</v>
      </c>
    </row>
    <row r="292" spans="1:493" x14ac:dyDescent="0.3">
      <c r="A292">
        <v>71276</v>
      </c>
      <c r="B292">
        <v>373</v>
      </c>
      <c r="C292" t="s">
        <v>6793</v>
      </c>
      <c r="D292" t="s">
        <v>6793</v>
      </c>
      <c r="I292" t="s">
        <v>6793</v>
      </c>
      <c r="J292" t="s">
        <v>7515</v>
      </c>
      <c r="K292" t="s">
        <v>7516</v>
      </c>
      <c r="L292" t="s">
        <v>7516</v>
      </c>
      <c r="M292" t="s">
        <v>7515</v>
      </c>
      <c r="N292" t="s">
        <v>7515</v>
      </c>
      <c r="O292" t="s">
        <v>7515</v>
      </c>
      <c r="P292" t="s">
        <v>7515</v>
      </c>
      <c r="Q292" t="s">
        <v>7515</v>
      </c>
      <c r="R292" t="s">
        <v>7515</v>
      </c>
      <c r="S292" t="s">
        <v>7515</v>
      </c>
      <c r="T292" t="s">
        <v>7515</v>
      </c>
      <c r="U292" t="s">
        <v>7515</v>
      </c>
      <c r="V292" t="s">
        <v>7515</v>
      </c>
      <c r="W292" t="s">
        <v>7515</v>
      </c>
      <c r="X292" t="s">
        <v>7515</v>
      </c>
      <c r="Y292" t="s">
        <v>7515</v>
      </c>
      <c r="Z292" t="s">
        <v>7515</v>
      </c>
      <c r="AA292" t="s">
        <v>7515</v>
      </c>
      <c r="AB292" t="s">
        <v>7515</v>
      </c>
      <c r="AC292" t="s">
        <v>7517</v>
      </c>
      <c r="AF292">
        <v>6</v>
      </c>
      <c r="AG292">
        <v>0</v>
      </c>
      <c r="AH292" t="s">
        <v>7550</v>
      </c>
      <c r="AI292" t="s">
        <v>7680</v>
      </c>
      <c r="AJ292">
        <v>1</v>
      </c>
      <c r="AK292" t="s">
        <v>6757</v>
      </c>
      <c r="AL292" t="s">
        <v>6794</v>
      </c>
      <c r="AM292" t="s">
        <v>6794</v>
      </c>
      <c r="AN292" t="s">
        <v>7680</v>
      </c>
      <c r="AO292">
        <v>0</v>
      </c>
      <c r="AP292">
        <v>10</v>
      </c>
      <c r="AQ292" t="s">
        <v>6988</v>
      </c>
      <c r="AR292" t="s">
        <v>6793</v>
      </c>
      <c r="AS292" t="s">
        <v>6793</v>
      </c>
      <c r="AT292" t="s">
        <v>6813</v>
      </c>
      <c r="AU292" t="s">
        <v>7531</v>
      </c>
      <c r="AV292" t="s">
        <v>6991</v>
      </c>
      <c r="AX292" t="s">
        <v>6793</v>
      </c>
      <c r="AY292" t="s">
        <v>6794</v>
      </c>
      <c r="AZ292" t="s">
        <v>6793</v>
      </c>
      <c r="BA292" t="s">
        <v>6793</v>
      </c>
      <c r="BB292" t="s">
        <v>6793</v>
      </c>
      <c r="BC292" t="s">
        <v>6794</v>
      </c>
      <c r="BD292" t="s">
        <v>6794</v>
      </c>
      <c r="BE292" t="s">
        <v>6794</v>
      </c>
      <c r="BF292" t="s">
        <v>6794</v>
      </c>
      <c r="BG292" t="s">
        <v>6794</v>
      </c>
      <c r="BH292" t="s">
        <v>6794</v>
      </c>
      <c r="BI292" t="s">
        <v>7021</v>
      </c>
      <c r="BJ292" t="s">
        <v>7029</v>
      </c>
      <c r="BK292" t="s">
        <v>6794</v>
      </c>
      <c r="BM292">
        <v>50</v>
      </c>
      <c r="BN292" t="s">
        <v>6</v>
      </c>
      <c r="BO292" t="s">
        <v>7533</v>
      </c>
      <c r="BP292" t="s">
        <v>6</v>
      </c>
      <c r="BQ292" t="s">
        <v>7559</v>
      </c>
      <c r="BR292" t="s">
        <v>7682</v>
      </c>
      <c r="BS292" t="s">
        <v>7515</v>
      </c>
      <c r="BT292" t="s">
        <v>7516</v>
      </c>
      <c r="BU292" t="s">
        <v>7515</v>
      </c>
      <c r="BV292" t="s">
        <v>7515</v>
      </c>
      <c r="BW292" t="s">
        <v>7515</v>
      </c>
      <c r="BX292" t="s">
        <v>7515</v>
      </c>
      <c r="BY292" t="s">
        <v>7515</v>
      </c>
      <c r="BZ292" t="s">
        <v>7515</v>
      </c>
      <c r="CA292" t="s">
        <v>7515</v>
      </c>
      <c r="CB292" t="s">
        <v>7515</v>
      </c>
      <c r="CC292" t="s">
        <v>7515</v>
      </c>
      <c r="CD292" t="s">
        <v>7515</v>
      </c>
      <c r="CE292" t="s">
        <v>6793</v>
      </c>
      <c r="CI292" t="s">
        <v>6793</v>
      </c>
      <c r="CJ292" t="s">
        <v>6793</v>
      </c>
      <c r="CK292" t="s">
        <v>6794</v>
      </c>
      <c r="CL292" t="s">
        <v>6793</v>
      </c>
      <c r="CM292" t="s">
        <v>6793</v>
      </c>
      <c r="CN292" t="s">
        <v>6794</v>
      </c>
      <c r="CO292" t="s">
        <v>6794</v>
      </c>
      <c r="CP292" t="s">
        <v>6793</v>
      </c>
      <c r="CQ292" t="s">
        <v>6794</v>
      </c>
      <c r="CR292" t="s">
        <v>7520</v>
      </c>
      <c r="CS292" t="s">
        <v>7521</v>
      </c>
      <c r="CT292" t="s">
        <v>7522</v>
      </c>
      <c r="CU292" t="s">
        <v>6794</v>
      </c>
      <c r="CV292">
        <v>2</v>
      </c>
      <c r="CW292">
        <v>2</v>
      </c>
      <c r="CX292">
        <v>3</v>
      </c>
      <c r="EC292">
        <v>2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2</v>
      </c>
      <c r="EK292">
        <v>0</v>
      </c>
      <c r="EV292" t="s">
        <v>6793</v>
      </c>
      <c r="FO292" t="s">
        <v>7538</v>
      </c>
      <c r="FP292" t="s">
        <v>7680</v>
      </c>
      <c r="FQ292">
        <v>1</v>
      </c>
      <c r="FR292">
        <v>2009</v>
      </c>
      <c r="FV292" t="s">
        <v>6794</v>
      </c>
      <c r="FW292" t="s">
        <v>6793</v>
      </c>
      <c r="KK292" t="s">
        <v>7524</v>
      </c>
      <c r="KL292" t="s">
        <v>7680</v>
      </c>
      <c r="KM292">
        <v>8</v>
      </c>
      <c r="KN292">
        <v>2008</v>
      </c>
      <c r="KR292" t="s">
        <v>6793</v>
      </c>
      <c r="LC292" t="s">
        <v>7524</v>
      </c>
      <c r="LD292" t="s">
        <v>7680</v>
      </c>
      <c r="LE292">
        <v>8</v>
      </c>
      <c r="LF292">
        <v>2008</v>
      </c>
      <c r="LH292" t="s">
        <v>6757</v>
      </c>
      <c r="LI292" t="s">
        <v>7527</v>
      </c>
      <c r="LJ292" t="s">
        <v>6794</v>
      </c>
      <c r="LK292" t="s">
        <v>6966</v>
      </c>
      <c r="LL292" t="s">
        <v>7524</v>
      </c>
      <c r="LM292" t="s">
        <v>7680</v>
      </c>
      <c r="LN292">
        <v>8</v>
      </c>
      <c r="LO292">
        <v>2008</v>
      </c>
      <c r="LS292" t="s">
        <v>6794</v>
      </c>
      <c r="LT292" t="s">
        <v>6793</v>
      </c>
      <c r="PG292">
        <v>0</v>
      </c>
      <c r="PH292" t="s">
        <v>7515</v>
      </c>
      <c r="PI292" t="s">
        <v>7515</v>
      </c>
      <c r="PJ292" t="s">
        <v>7515</v>
      </c>
      <c r="PK292" t="s">
        <v>7515</v>
      </c>
      <c r="PL292" t="s">
        <v>7515</v>
      </c>
      <c r="PM292" t="s">
        <v>7515</v>
      </c>
      <c r="PN292" t="s">
        <v>7515</v>
      </c>
      <c r="PO292" t="s">
        <v>7515</v>
      </c>
      <c r="PP292" t="s">
        <v>7516</v>
      </c>
      <c r="PQ292" t="s">
        <v>7515</v>
      </c>
      <c r="PR292" t="s">
        <v>7515</v>
      </c>
      <c r="PS292" t="s">
        <v>6757</v>
      </c>
      <c r="PT292" t="s">
        <v>7526</v>
      </c>
      <c r="PU292" t="s">
        <v>7526</v>
      </c>
      <c r="QD292" t="s">
        <v>7528</v>
      </c>
      <c r="QE292" t="s">
        <v>7539</v>
      </c>
      <c r="QF292" t="s">
        <v>7528</v>
      </c>
      <c r="QG292" t="s">
        <v>7681</v>
      </c>
      <c r="QH292">
        <v>2008</v>
      </c>
      <c r="QI292">
        <v>1</v>
      </c>
      <c r="QJ292">
        <v>1</v>
      </c>
      <c r="QK292" s="330">
        <v>42021</v>
      </c>
      <c r="QL292">
        <v>0</v>
      </c>
      <c r="QM292">
        <v>1</v>
      </c>
      <c r="QN292" t="s">
        <v>265</v>
      </c>
      <c r="QO292">
        <v>2008</v>
      </c>
      <c r="QP292">
        <v>50</v>
      </c>
      <c r="QQ292">
        <v>1</v>
      </c>
      <c r="QR292">
        <v>0</v>
      </c>
      <c r="QS292">
        <v>0</v>
      </c>
      <c r="QT292">
        <v>0</v>
      </c>
      <c r="QU292">
        <v>1</v>
      </c>
      <c r="QV292">
        <v>0</v>
      </c>
      <c r="QW292">
        <v>0</v>
      </c>
      <c r="QX292">
        <v>0</v>
      </c>
      <c r="QY292">
        <v>0</v>
      </c>
      <c r="QZ292">
        <v>0</v>
      </c>
      <c r="RA292">
        <v>0</v>
      </c>
      <c r="RB292">
        <v>0</v>
      </c>
      <c r="RC292">
        <v>0</v>
      </c>
      <c r="RD292">
        <v>0</v>
      </c>
      <c r="RE292">
        <v>0</v>
      </c>
      <c r="RF292">
        <v>0</v>
      </c>
      <c r="RG292">
        <v>0</v>
      </c>
      <c r="RH292">
        <v>0</v>
      </c>
      <c r="RI292">
        <v>1</v>
      </c>
      <c r="RJ292">
        <v>0</v>
      </c>
      <c r="RK292">
        <v>1</v>
      </c>
      <c r="RL292">
        <v>1</v>
      </c>
      <c r="RM292">
        <v>0</v>
      </c>
      <c r="RN292">
        <v>0</v>
      </c>
      <c r="RO292">
        <v>0</v>
      </c>
      <c r="RP292">
        <v>0</v>
      </c>
      <c r="RQ292">
        <v>0</v>
      </c>
      <c r="RR292">
        <v>0</v>
      </c>
      <c r="RS292">
        <v>0</v>
      </c>
      <c r="RT292">
        <v>0</v>
      </c>
      <c r="RU292">
        <v>0</v>
      </c>
      <c r="RV292">
        <f t="shared" si="9"/>
        <v>4</v>
      </c>
      <c r="RY292">
        <f t="shared" si="8"/>
        <v>10</v>
      </c>
    </row>
    <row r="293" spans="1:493" x14ac:dyDescent="0.3">
      <c r="A293">
        <v>71277</v>
      </c>
      <c r="B293">
        <v>374</v>
      </c>
      <c r="C293" t="s">
        <v>6793</v>
      </c>
      <c r="D293" t="s">
        <v>6793</v>
      </c>
      <c r="I293" t="s">
        <v>6793</v>
      </c>
      <c r="J293" t="s">
        <v>7515</v>
      </c>
      <c r="K293" t="s">
        <v>7515</v>
      </c>
      <c r="L293" t="s">
        <v>7516</v>
      </c>
      <c r="M293" t="s">
        <v>7515</v>
      </c>
      <c r="N293" t="s">
        <v>7515</v>
      </c>
      <c r="O293" t="s">
        <v>7515</v>
      </c>
      <c r="P293" t="s">
        <v>7515</v>
      </c>
      <c r="Q293" t="s">
        <v>7515</v>
      </c>
      <c r="R293" t="s">
        <v>7515</v>
      </c>
      <c r="S293" t="s">
        <v>7515</v>
      </c>
      <c r="T293" t="s">
        <v>7515</v>
      </c>
      <c r="U293" t="s">
        <v>7515</v>
      </c>
      <c r="V293" t="s">
        <v>7515</v>
      </c>
      <c r="W293" t="s">
        <v>7515</v>
      </c>
      <c r="X293" t="s">
        <v>7515</v>
      </c>
      <c r="Y293" t="s">
        <v>7515</v>
      </c>
      <c r="Z293" t="s">
        <v>7515</v>
      </c>
      <c r="AA293" t="s">
        <v>7516</v>
      </c>
      <c r="AB293" t="s">
        <v>7515</v>
      </c>
      <c r="AC293" t="s">
        <v>7517</v>
      </c>
      <c r="AF293">
        <v>0</v>
      </c>
      <c r="AG293">
        <v>2</v>
      </c>
      <c r="AH293" t="s">
        <v>6845</v>
      </c>
      <c r="AK293" t="s">
        <v>6993</v>
      </c>
      <c r="AL293" t="s">
        <v>6794</v>
      </c>
      <c r="AM293" t="s">
        <v>6794</v>
      </c>
      <c r="AN293" t="s">
        <v>6</v>
      </c>
      <c r="AQ293" t="s">
        <v>6992</v>
      </c>
      <c r="AR293" t="s">
        <v>6794</v>
      </c>
      <c r="AS293" t="s">
        <v>6793</v>
      </c>
      <c r="AT293" t="s">
        <v>6813</v>
      </c>
      <c r="AU293" t="s">
        <v>7531</v>
      </c>
      <c r="AV293" t="s">
        <v>7553</v>
      </c>
      <c r="AX293" t="s">
        <v>6794</v>
      </c>
      <c r="AY293" t="s">
        <v>6793</v>
      </c>
      <c r="AZ293" t="s">
        <v>6794</v>
      </c>
      <c r="BA293" t="s">
        <v>6794</v>
      </c>
      <c r="BB293" t="s">
        <v>6794</v>
      </c>
      <c r="BC293" t="s">
        <v>6793</v>
      </c>
      <c r="BD293" t="s">
        <v>6794</v>
      </c>
      <c r="BE293" t="s">
        <v>6793</v>
      </c>
      <c r="BF293" t="s">
        <v>6794</v>
      </c>
      <c r="BG293" t="s">
        <v>6794</v>
      </c>
      <c r="BH293" t="s">
        <v>6794</v>
      </c>
      <c r="BI293" t="s">
        <v>7026</v>
      </c>
      <c r="BJ293" t="s">
        <v>7024</v>
      </c>
      <c r="BK293" t="s">
        <v>6794</v>
      </c>
      <c r="BM293">
        <v>50</v>
      </c>
      <c r="BN293">
        <v>25</v>
      </c>
      <c r="BO293" t="s">
        <v>7519</v>
      </c>
      <c r="BP293" t="s">
        <v>6</v>
      </c>
      <c r="BQ293" t="s">
        <v>7565</v>
      </c>
      <c r="BR293" t="s">
        <v>7543</v>
      </c>
      <c r="BS293" t="s">
        <v>7515</v>
      </c>
      <c r="BT293" t="s">
        <v>7515</v>
      </c>
      <c r="BU293" t="s">
        <v>7515</v>
      </c>
      <c r="BV293" t="s">
        <v>7515</v>
      </c>
      <c r="BW293" t="s">
        <v>7515</v>
      </c>
      <c r="BX293" t="s">
        <v>7515</v>
      </c>
      <c r="BY293" t="s">
        <v>7515</v>
      </c>
      <c r="BZ293" t="s">
        <v>7516</v>
      </c>
      <c r="CA293" t="s">
        <v>7515</v>
      </c>
      <c r="CB293" t="s">
        <v>7515</v>
      </c>
      <c r="CC293" t="s">
        <v>7515</v>
      </c>
      <c r="CD293" t="s">
        <v>7515</v>
      </c>
      <c r="CE293" t="s">
        <v>6793</v>
      </c>
      <c r="CF293" t="s">
        <v>7614</v>
      </c>
      <c r="CG293">
        <v>20</v>
      </c>
      <c r="CH293" t="s">
        <v>7620</v>
      </c>
      <c r="CI293" t="s">
        <v>6793</v>
      </c>
      <c r="CJ293" t="s">
        <v>6794</v>
      </c>
      <c r="CK293" t="s">
        <v>6794</v>
      </c>
      <c r="CL293" t="s">
        <v>6794</v>
      </c>
      <c r="CM293" t="s">
        <v>6794</v>
      </c>
      <c r="CN293" t="s">
        <v>6793</v>
      </c>
      <c r="CO293" t="s">
        <v>6794</v>
      </c>
      <c r="CP293" t="s">
        <v>6793</v>
      </c>
      <c r="CQ293" t="s">
        <v>6794</v>
      </c>
      <c r="CR293" t="s">
        <v>7520</v>
      </c>
      <c r="CS293" t="s">
        <v>7521</v>
      </c>
      <c r="CT293" t="s">
        <v>7522</v>
      </c>
      <c r="CU293" t="s">
        <v>6793</v>
      </c>
      <c r="CV293">
        <v>2</v>
      </c>
      <c r="CW293">
        <v>4</v>
      </c>
      <c r="CX293">
        <v>2</v>
      </c>
      <c r="CY293" t="s">
        <v>6794</v>
      </c>
      <c r="EC293">
        <v>2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1</v>
      </c>
      <c r="EK293">
        <v>1</v>
      </c>
      <c r="EL293" t="s">
        <v>6794</v>
      </c>
      <c r="EV293" t="s">
        <v>6793</v>
      </c>
      <c r="EW293" t="s">
        <v>7524</v>
      </c>
      <c r="EX293" t="s">
        <v>7680</v>
      </c>
      <c r="EY293">
        <v>6</v>
      </c>
      <c r="EZ293">
        <v>2006</v>
      </c>
      <c r="FD293" t="s">
        <v>6966</v>
      </c>
      <c r="PS293" t="s">
        <v>7526</v>
      </c>
      <c r="PT293" t="s">
        <v>7526</v>
      </c>
      <c r="PU293" t="s">
        <v>7526</v>
      </c>
      <c r="PV293" t="s">
        <v>7526</v>
      </c>
      <c r="QD293" t="s">
        <v>7528</v>
      </c>
      <c r="QE293" t="s">
        <v>7539</v>
      </c>
      <c r="QF293" t="s">
        <v>7528</v>
      </c>
      <c r="QG293" t="s">
        <v>7681</v>
      </c>
      <c r="QH293">
        <v>2008</v>
      </c>
      <c r="QI293">
        <v>7</v>
      </c>
      <c r="QJ293">
        <v>1</v>
      </c>
      <c r="QK293" s="330">
        <v>42193</v>
      </c>
      <c r="QL293">
        <v>0</v>
      </c>
      <c r="QM293">
        <v>1</v>
      </c>
      <c r="QN293" t="s">
        <v>265</v>
      </c>
      <c r="QO293">
        <v>2008</v>
      </c>
      <c r="QP293">
        <v>50</v>
      </c>
      <c r="QQ293">
        <v>0</v>
      </c>
      <c r="QR293">
        <v>0</v>
      </c>
      <c r="QS293">
        <v>1</v>
      </c>
      <c r="QT293">
        <v>0</v>
      </c>
      <c r="QU293">
        <v>0</v>
      </c>
      <c r="QV293">
        <v>0</v>
      </c>
      <c r="QW293">
        <v>0</v>
      </c>
      <c r="QX293">
        <v>0</v>
      </c>
      <c r="QY293">
        <v>0</v>
      </c>
      <c r="QZ293">
        <v>0</v>
      </c>
      <c r="RA293">
        <v>0</v>
      </c>
      <c r="RB293">
        <v>0</v>
      </c>
      <c r="RC293">
        <v>0</v>
      </c>
      <c r="RD293">
        <v>0</v>
      </c>
      <c r="RE293">
        <v>0</v>
      </c>
      <c r="RF293">
        <v>0</v>
      </c>
      <c r="RG293">
        <v>0</v>
      </c>
      <c r="RH293">
        <v>0</v>
      </c>
      <c r="RI293">
        <v>0</v>
      </c>
      <c r="RJ293">
        <v>0</v>
      </c>
      <c r="RK293">
        <v>0</v>
      </c>
      <c r="RL293">
        <v>0</v>
      </c>
      <c r="RM293">
        <v>0</v>
      </c>
      <c r="RN293">
        <v>0</v>
      </c>
      <c r="RO293">
        <v>0</v>
      </c>
      <c r="RP293">
        <v>0</v>
      </c>
      <c r="RQ293">
        <v>0</v>
      </c>
      <c r="RR293">
        <v>0</v>
      </c>
      <c r="RS293">
        <v>0</v>
      </c>
      <c r="RT293">
        <v>0</v>
      </c>
      <c r="RU293">
        <v>0</v>
      </c>
      <c r="RV293">
        <f t="shared" si="9"/>
        <v>0</v>
      </c>
      <c r="RY293">
        <f t="shared" si="8"/>
        <v>4</v>
      </c>
    </row>
    <row r="294" spans="1:493" x14ac:dyDescent="0.3">
      <c r="A294">
        <v>71278</v>
      </c>
      <c r="B294">
        <v>375</v>
      </c>
      <c r="C294" t="s">
        <v>6793</v>
      </c>
      <c r="D294" t="s">
        <v>6793</v>
      </c>
      <c r="I294" t="s">
        <v>6793</v>
      </c>
      <c r="J294" t="s">
        <v>7515</v>
      </c>
      <c r="K294" t="s">
        <v>7515</v>
      </c>
      <c r="L294" t="s">
        <v>7515</v>
      </c>
      <c r="M294" t="s">
        <v>7515</v>
      </c>
      <c r="N294" t="s">
        <v>7515</v>
      </c>
      <c r="O294" t="s">
        <v>7515</v>
      </c>
      <c r="P294" t="s">
        <v>7515</v>
      </c>
      <c r="Q294" t="s">
        <v>7515</v>
      </c>
      <c r="R294" t="s">
        <v>7515</v>
      </c>
      <c r="S294" t="s">
        <v>7515</v>
      </c>
      <c r="T294" t="s">
        <v>7515</v>
      </c>
      <c r="U294" t="s">
        <v>7515</v>
      </c>
      <c r="V294" t="s">
        <v>7515</v>
      </c>
      <c r="W294" t="s">
        <v>7515</v>
      </c>
      <c r="X294" t="s">
        <v>7515</v>
      </c>
      <c r="Y294" t="s">
        <v>7516</v>
      </c>
      <c r="Z294" t="s">
        <v>7515</v>
      </c>
      <c r="AA294" t="s">
        <v>7515</v>
      </c>
      <c r="AB294" t="s">
        <v>7515</v>
      </c>
      <c r="AC294" t="s">
        <v>6796</v>
      </c>
      <c r="AK294" t="s">
        <v>6985</v>
      </c>
      <c r="AL294" t="s">
        <v>6966</v>
      </c>
      <c r="AM294" t="s">
        <v>6966</v>
      </c>
      <c r="AN294" t="s">
        <v>7680</v>
      </c>
      <c r="AO294">
        <v>0</v>
      </c>
      <c r="AP294">
        <v>30</v>
      </c>
      <c r="AQ294" t="s">
        <v>6988</v>
      </c>
      <c r="AR294" t="s">
        <v>6966</v>
      </c>
      <c r="AS294" t="s">
        <v>6793</v>
      </c>
      <c r="AT294" t="s">
        <v>6813</v>
      </c>
      <c r="AU294" t="s">
        <v>7531</v>
      </c>
      <c r="AV294" t="s">
        <v>7518</v>
      </c>
      <c r="AX294" t="s">
        <v>6794</v>
      </c>
      <c r="AY294" t="s">
        <v>6794</v>
      </c>
      <c r="AZ294" t="s">
        <v>6794</v>
      </c>
      <c r="BA294" t="s">
        <v>6794</v>
      </c>
      <c r="BB294" t="s">
        <v>6793</v>
      </c>
      <c r="BC294" t="s">
        <v>6794</v>
      </c>
      <c r="BD294" t="s">
        <v>6794</v>
      </c>
      <c r="BE294" t="s">
        <v>6793</v>
      </c>
      <c r="BF294" t="s">
        <v>6794</v>
      </c>
      <c r="BG294" t="s">
        <v>6794</v>
      </c>
      <c r="BH294" t="s">
        <v>6794</v>
      </c>
      <c r="BI294" t="s">
        <v>7026</v>
      </c>
      <c r="BJ294" t="s">
        <v>6</v>
      </c>
      <c r="BK294" t="s">
        <v>6794</v>
      </c>
      <c r="BM294">
        <v>0</v>
      </c>
      <c r="BN294" t="s">
        <v>7532</v>
      </c>
      <c r="BO294" t="s">
        <v>7519</v>
      </c>
      <c r="BP294" t="s">
        <v>6</v>
      </c>
      <c r="BQ294" t="s">
        <v>7559</v>
      </c>
      <c r="BR294" t="s">
        <v>6757</v>
      </c>
      <c r="BS294" t="s">
        <v>7515</v>
      </c>
      <c r="BT294" t="s">
        <v>7515</v>
      </c>
      <c r="BU294" t="s">
        <v>7515</v>
      </c>
      <c r="BV294" t="s">
        <v>7515</v>
      </c>
      <c r="BW294" t="s">
        <v>7515</v>
      </c>
      <c r="BX294" t="s">
        <v>7515</v>
      </c>
      <c r="BY294" t="s">
        <v>7515</v>
      </c>
      <c r="BZ294" t="s">
        <v>7515</v>
      </c>
      <c r="CA294" t="s">
        <v>7515</v>
      </c>
      <c r="CB294" t="s">
        <v>7516</v>
      </c>
      <c r="CC294" t="s">
        <v>7515</v>
      </c>
      <c r="CD294" t="s">
        <v>7515</v>
      </c>
      <c r="CE294" t="s">
        <v>6793</v>
      </c>
      <c r="CI294" t="s">
        <v>6793</v>
      </c>
      <c r="CJ294" t="s">
        <v>6794</v>
      </c>
      <c r="CK294" t="s">
        <v>6793</v>
      </c>
      <c r="CL294" t="s">
        <v>6794</v>
      </c>
      <c r="CM294" t="s">
        <v>6794</v>
      </c>
      <c r="CN294" t="s">
        <v>6793</v>
      </c>
      <c r="CO294" t="s">
        <v>6794</v>
      </c>
      <c r="CP294" t="s">
        <v>6794</v>
      </c>
      <c r="CQ294" t="s">
        <v>6793</v>
      </c>
      <c r="CR294" t="s">
        <v>7520</v>
      </c>
      <c r="CS294" t="s">
        <v>7613</v>
      </c>
      <c r="CT294" t="s">
        <v>7522</v>
      </c>
      <c r="CU294" t="s">
        <v>6794</v>
      </c>
      <c r="CV294">
        <v>2</v>
      </c>
      <c r="CW294">
        <v>1</v>
      </c>
      <c r="CX294">
        <v>4</v>
      </c>
      <c r="EC294">
        <v>1</v>
      </c>
      <c r="ED294" t="s">
        <v>7584</v>
      </c>
      <c r="EV294" t="s">
        <v>6793</v>
      </c>
      <c r="OX294" t="s">
        <v>7538</v>
      </c>
      <c r="OY294" t="s">
        <v>7680</v>
      </c>
      <c r="OZ294">
        <v>6</v>
      </c>
      <c r="PA294">
        <v>2008</v>
      </c>
      <c r="PE294" t="s">
        <v>6966</v>
      </c>
      <c r="PS294" t="s">
        <v>7527</v>
      </c>
      <c r="PT294" t="s">
        <v>6</v>
      </c>
      <c r="PU294" t="s">
        <v>7526</v>
      </c>
      <c r="PV294" t="s">
        <v>7527</v>
      </c>
      <c r="PW294" t="s">
        <v>7515</v>
      </c>
      <c r="PX294" t="s">
        <v>7515</v>
      </c>
      <c r="PY294" t="s">
        <v>7515</v>
      </c>
      <c r="PZ294" t="s">
        <v>7515</v>
      </c>
      <c r="QA294" t="s">
        <v>7516</v>
      </c>
      <c r="QB294" t="s">
        <v>7515</v>
      </c>
      <c r="QC294" t="s">
        <v>7515</v>
      </c>
      <c r="QD294" t="s">
        <v>7528</v>
      </c>
      <c r="QE294" t="s">
        <v>7529</v>
      </c>
      <c r="QF294" t="s">
        <v>7528</v>
      </c>
      <c r="QG294" t="s">
        <v>7681</v>
      </c>
      <c r="QH294">
        <v>2008</v>
      </c>
      <c r="QI294">
        <v>6</v>
      </c>
      <c r="QJ294">
        <v>1</v>
      </c>
      <c r="QK294" s="330">
        <v>42159</v>
      </c>
      <c r="QL294">
        <v>1</v>
      </c>
      <c r="QM294">
        <v>0</v>
      </c>
      <c r="QN294" t="s">
        <v>265</v>
      </c>
      <c r="QO294">
        <v>2008</v>
      </c>
      <c r="QP294">
        <v>50</v>
      </c>
      <c r="QQ294">
        <v>1</v>
      </c>
      <c r="QR294">
        <v>1</v>
      </c>
      <c r="QS294">
        <v>0</v>
      </c>
      <c r="QT294">
        <v>0</v>
      </c>
      <c r="QU294">
        <v>0</v>
      </c>
      <c r="QV294">
        <v>0</v>
      </c>
      <c r="QW294">
        <v>0</v>
      </c>
      <c r="QX294">
        <v>0</v>
      </c>
      <c r="QY294">
        <v>0</v>
      </c>
      <c r="QZ294">
        <v>0</v>
      </c>
      <c r="RA294">
        <v>0</v>
      </c>
      <c r="RB294">
        <v>0</v>
      </c>
      <c r="RC294">
        <v>0</v>
      </c>
      <c r="RD294">
        <v>0</v>
      </c>
      <c r="RE294">
        <v>0</v>
      </c>
      <c r="RF294">
        <v>0</v>
      </c>
      <c r="RG294">
        <v>0</v>
      </c>
      <c r="RH294">
        <v>0</v>
      </c>
      <c r="RI294">
        <v>0</v>
      </c>
      <c r="RJ294">
        <v>0</v>
      </c>
      <c r="RK294">
        <v>0</v>
      </c>
      <c r="RL294">
        <v>0</v>
      </c>
      <c r="RM294">
        <v>0</v>
      </c>
      <c r="RN294">
        <v>0</v>
      </c>
      <c r="RO294">
        <v>0</v>
      </c>
      <c r="RP294">
        <v>0</v>
      </c>
      <c r="RQ294">
        <v>0</v>
      </c>
      <c r="RR294">
        <v>0</v>
      </c>
      <c r="RS294">
        <v>0</v>
      </c>
      <c r="RT294">
        <v>0</v>
      </c>
      <c r="RU294">
        <v>0</v>
      </c>
      <c r="RV294">
        <f t="shared" si="9"/>
        <v>1</v>
      </c>
      <c r="RY294">
        <f t="shared" si="8"/>
        <v>4</v>
      </c>
    </row>
    <row r="295" spans="1:493" x14ac:dyDescent="0.3">
      <c r="A295">
        <v>71279</v>
      </c>
      <c r="B295">
        <v>377</v>
      </c>
      <c r="C295" t="s">
        <v>6793</v>
      </c>
      <c r="D295" t="s">
        <v>6793</v>
      </c>
      <c r="I295" t="s">
        <v>6793</v>
      </c>
      <c r="J295" t="s">
        <v>7515</v>
      </c>
      <c r="K295" t="s">
        <v>7516</v>
      </c>
      <c r="L295" t="s">
        <v>7515</v>
      </c>
      <c r="M295" t="s">
        <v>7515</v>
      </c>
      <c r="N295" t="s">
        <v>7515</v>
      </c>
      <c r="O295" t="s">
        <v>7515</v>
      </c>
      <c r="P295" t="s">
        <v>7515</v>
      </c>
      <c r="Q295" t="s">
        <v>7515</v>
      </c>
      <c r="R295" t="s">
        <v>7515</v>
      </c>
      <c r="S295" t="s">
        <v>7515</v>
      </c>
      <c r="T295" t="s">
        <v>7515</v>
      </c>
      <c r="U295" t="s">
        <v>7515</v>
      </c>
      <c r="V295" t="s">
        <v>7515</v>
      </c>
      <c r="W295" t="s">
        <v>7515</v>
      </c>
      <c r="X295" t="s">
        <v>7515</v>
      </c>
      <c r="Y295" t="s">
        <v>7515</v>
      </c>
      <c r="Z295" t="s">
        <v>7515</v>
      </c>
      <c r="AA295" t="s">
        <v>7515</v>
      </c>
      <c r="AB295" t="s">
        <v>7515</v>
      </c>
      <c r="AC295" t="s">
        <v>7517</v>
      </c>
      <c r="AF295">
        <v>0</v>
      </c>
      <c r="AG295">
        <v>10</v>
      </c>
      <c r="AH295" t="s">
        <v>7550</v>
      </c>
      <c r="AI295" t="s">
        <v>7680</v>
      </c>
      <c r="AJ295">
        <v>1</v>
      </c>
      <c r="AK295" t="s">
        <v>6993</v>
      </c>
      <c r="AL295" t="s">
        <v>6793</v>
      </c>
      <c r="AM295" t="s">
        <v>6794</v>
      </c>
      <c r="AN295" t="s">
        <v>7680</v>
      </c>
      <c r="AO295">
        <v>0</v>
      </c>
      <c r="AP295">
        <v>10</v>
      </c>
      <c r="AQ295" t="s">
        <v>7568</v>
      </c>
      <c r="AT295" t="s">
        <v>6813</v>
      </c>
      <c r="AU295" t="s">
        <v>7562</v>
      </c>
      <c r="AV295" t="s">
        <v>6991</v>
      </c>
      <c r="AX295" t="s">
        <v>6794</v>
      </c>
      <c r="AY295" t="s">
        <v>6793</v>
      </c>
      <c r="AZ295" t="s">
        <v>6793</v>
      </c>
      <c r="BA295" t="s">
        <v>6793</v>
      </c>
      <c r="BC295" t="s">
        <v>6794</v>
      </c>
      <c r="BD295" t="s">
        <v>6794</v>
      </c>
      <c r="BE295" t="s">
        <v>6793</v>
      </c>
      <c r="BF295" t="s">
        <v>6794</v>
      </c>
      <c r="BG295" t="s">
        <v>6794</v>
      </c>
      <c r="BH295" t="s">
        <v>6794</v>
      </c>
      <c r="BI295" t="s">
        <v>7024</v>
      </c>
      <c r="BJ295" t="s">
        <v>7026</v>
      </c>
      <c r="BK295" t="s">
        <v>6794</v>
      </c>
      <c r="BM295" t="s">
        <v>7547</v>
      </c>
      <c r="BN295" t="s">
        <v>6</v>
      </c>
      <c r="BO295" t="s">
        <v>7533</v>
      </c>
      <c r="BP295" t="s">
        <v>7542</v>
      </c>
      <c r="BQ295" t="s">
        <v>7559</v>
      </c>
      <c r="BR295" t="s">
        <v>7682</v>
      </c>
      <c r="BS295" t="s">
        <v>7516</v>
      </c>
      <c r="BT295" t="s">
        <v>7515</v>
      </c>
      <c r="BU295" t="s">
        <v>7515</v>
      </c>
      <c r="BV295" t="s">
        <v>7515</v>
      </c>
      <c r="BW295" t="s">
        <v>7515</v>
      </c>
      <c r="BX295" t="s">
        <v>7515</v>
      </c>
      <c r="BY295" t="s">
        <v>7515</v>
      </c>
      <c r="BZ295" t="s">
        <v>7515</v>
      </c>
      <c r="CA295" t="s">
        <v>7515</v>
      </c>
      <c r="CB295" t="s">
        <v>7515</v>
      </c>
      <c r="CC295" t="s">
        <v>7515</v>
      </c>
      <c r="CD295" t="s">
        <v>7515</v>
      </c>
      <c r="CE295" t="s">
        <v>6794</v>
      </c>
      <c r="CI295" t="s">
        <v>6793</v>
      </c>
      <c r="CJ295" t="s">
        <v>6794</v>
      </c>
      <c r="CK295" t="s">
        <v>6794</v>
      </c>
      <c r="CL295" t="s">
        <v>6794</v>
      </c>
      <c r="CM295" t="s">
        <v>6794</v>
      </c>
      <c r="CN295" t="s">
        <v>6794</v>
      </c>
      <c r="CO295" t="s">
        <v>6794</v>
      </c>
      <c r="CP295" t="s">
        <v>6794</v>
      </c>
      <c r="CQ295" t="s">
        <v>6794</v>
      </c>
      <c r="CR295" t="s">
        <v>7520</v>
      </c>
      <c r="CS295" t="s">
        <v>7521</v>
      </c>
      <c r="CT295" t="s">
        <v>7522</v>
      </c>
      <c r="CU295" t="s">
        <v>6793</v>
      </c>
      <c r="CV295">
        <v>2</v>
      </c>
      <c r="CW295">
        <v>2</v>
      </c>
      <c r="CX295">
        <v>4</v>
      </c>
      <c r="CY295" t="s">
        <v>6794</v>
      </c>
      <c r="EC295">
        <v>2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2</v>
      </c>
      <c r="EL295" t="s">
        <v>6794</v>
      </c>
      <c r="EV295" t="s">
        <v>6794</v>
      </c>
      <c r="PS295" t="s">
        <v>7526</v>
      </c>
      <c r="PT295" t="s">
        <v>7527</v>
      </c>
      <c r="PU295" t="s">
        <v>7527</v>
      </c>
      <c r="PV295" t="s">
        <v>7526</v>
      </c>
      <c r="PW295" t="s">
        <v>7515</v>
      </c>
      <c r="PX295" t="s">
        <v>7516</v>
      </c>
      <c r="PY295" t="s">
        <v>7515</v>
      </c>
      <c r="PZ295" t="s">
        <v>7515</v>
      </c>
      <c r="QA295" t="s">
        <v>7515</v>
      </c>
      <c r="QB295" t="s">
        <v>7515</v>
      </c>
      <c r="QC295" t="s">
        <v>7515</v>
      </c>
      <c r="QD295" t="s">
        <v>7528</v>
      </c>
      <c r="QE295" t="s">
        <v>7529</v>
      </c>
      <c r="QF295" t="s">
        <v>7528</v>
      </c>
      <c r="QG295" t="s">
        <v>7681</v>
      </c>
      <c r="QH295">
        <v>2008</v>
      </c>
      <c r="QI295">
        <v>6</v>
      </c>
      <c r="QJ295">
        <v>1</v>
      </c>
      <c r="QK295" s="329">
        <v>39610</v>
      </c>
      <c r="QL295">
        <v>0</v>
      </c>
      <c r="QM295">
        <v>1</v>
      </c>
      <c r="QN295" t="s">
        <v>212</v>
      </c>
      <c r="QO295">
        <v>2008</v>
      </c>
      <c r="QP295">
        <v>50</v>
      </c>
      <c r="RV295">
        <f t="shared" si="9"/>
        <v>4</v>
      </c>
      <c r="RY295">
        <f t="shared" si="8"/>
        <v>7</v>
      </c>
    </row>
    <row r="296" spans="1:493" x14ac:dyDescent="0.3">
      <c r="A296">
        <v>71280</v>
      </c>
      <c r="B296">
        <v>378</v>
      </c>
      <c r="C296" t="s">
        <v>6793</v>
      </c>
      <c r="D296" t="s">
        <v>6793</v>
      </c>
      <c r="I296" t="s">
        <v>6793</v>
      </c>
      <c r="J296" t="s">
        <v>7515</v>
      </c>
      <c r="K296" t="s">
        <v>7515</v>
      </c>
      <c r="L296" t="s">
        <v>7515</v>
      </c>
      <c r="M296" t="s">
        <v>7515</v>
      </c>
      <c r="N296" t="s">
        <v>7515</v>
      </c>
      <c r="O296" t="s">
        <v>7515</v>
      </c>
      <c r="P296" t="s">
        <v>7515</v>
      </c>
      <c r="Q296" t="s">
        <v>7515</v>
      </c>
      <c r="R296" t="s">
        <v>7515</v>
      </c>
      <c r="S296" t="s">
        <v>7515</v>
      </c>
      <c r="T296" t="s">
        <v>7515</v>
      </c>
      <c r="U296" t="s">
        <v>7515</v>
      </c>
      <c r="V296" t="s">
        <v>7515</v>
      </c>
      <c r="W296" t="s">
        <v>7515</v>
      </c>
      <c r="X296" t="s">
        <v>7515</v>
      </c>
      <c r="Y296" t="s">
        <v>7515</v>
      </c>
      <c r="Z296" t="s">
        <v>7515</v>
      </c>
      <c r="AA296" t="s">
        <v>7516</v>
      </c>
      <c r="AB296" t="s">
        <v>7515</v>
      </c>
      <c r="AC296" t="s">
        <v>6796</v>
      </c>
      <c r="AK296" t="s">
        <v>6985</v>
      </c>
      <c r="AL296" t="s">
        <v>6794</v>
      </c>
      <c r="AM296" t="s">
        <v>6794</v>
      </c>
      <c r="AN296" t="s">
        <v>7680</v>
      </c>
      <c r="AO296">
        <v>0</v>
      </c>
      <c r="AP296">
        <v>15</v>
      </c>
      <c r="AQ296" t="s">
        <v>6988</v>
      </c>
      <c r="AR296" t="s">
        <v>6793</v>
      </c>
      <c r="AS296" t="s">
        <v>6793</v>
      </c>
      <c r="AT296" t="s">
        <v>6813</v>
      </c>
      <c r="AU296" t="s">
        <v>7531</v>
      </c>
      <c r="AV296" t="s">
        <v>6991</v>
      </c>
      <c r="AX296" t="s">
        <v>6793</v>
      </c>
      <c r="AY296" t="s">
        <v>6794</v>
      </c>
      <c r="AZ296" t="s">
        <v>6794</v>
      </c>
      <c r="BA296" t="s">
        <v>6794</v>
      </c>
      <c r="BB296" t="s">
        <v>6794</v>
      </c>
      <c r="BC296" t="s">
        <v>6794</v>
      </c>
      <c r="BD296" t="s">
        <v>6793</v>
      </c>
      <c r="BE296" t="s">
        <v>6794</v>
      </c>
      <c r="BF296" t="s">
        <v>6794</v>
      </c>
      <c r="BG296" t="s">
        <v>6794</v>
      </c>
      <c r="BH296" t="s">
        <v>6794</v>
      </c>
      <c r="BI296" t="s">
        <v>7029</v>
      </c>
      <c r="BJ296" t="s">
        <v>7022</v>
      </c>
      <c r="BK296" t="s">
        <v>6794</v>
      </c>
      <c r="BM296">
        <v>100</v>
      </c>
      <c r="BN296" t="s">
        <v>6</v>
      </c>
      <c r="BO296" t="s">
        <v>7533</v>
      </c>
      <c r="BP296" t="s">
        <v>6</v>
      </c>
      <c r="BQ296" t="s">
        <v>7559</v>
      </c>
      <c r="BR296" t="s">
        <v>7594</v>
      </c>
      <c r="BS296" t="s">
        <v>7515</v>
      </c>
      <c r="BT296" t="s">
        <v>7516</v>
      </c>
      <c r="BU296" t="s">
        <v>7515</v>
      </c>
      <c r="BV296" t="s">
        <v>7515</v>
      </c>
      <c r="BW296" t="s">
        <v>7515</v>
      </c>
      <c r="BX296" t="s">
        <v>7515</v>
      </c>
      <c r="BY296" t="s">
        <v>7515</v>
      </c>
      <c r="BZ296" t="s">
        <v>7515</v>
      </c>
      <c r="CA296" t="s">
        <v>7515</v>
      </c>
      <c r="CB296" t="s">
        <v>7515</v>
      </c>
      <c r="CC296" t="s">
        <v>7515</v>
      </c>
      <c r="CD296" t="s">
        <v>7515</v>
      </c>
      <c r="CE296" t="s">
        <v>6793</v>
      </c>
      <c r="CI296" t="s">
        <v>6793</v>
      </c>
      <c r="CJ296" t="s">
        <v>6793</v>
      </c>
      <c r="CK296" t="s">
        <v>6794</v>
      </c>
      <c r="CL296" t="s">
        <v>6793</v>
      </c>
      <c r="CM296" t="s">
        <v>6794</v>
      </c>
      <c r="CN296" t="s">
        <v>6793</v>
      </c>
      <c r="CO296" t="s">
        <v>6794</v>
      </c>
      <c r="CP296" t="s">
        <v>6793</v>
      </c>
      <c r="CQ296" t="s">
        <v>6794</v>
      </c>
      <c r="CR296" t="s">
        <v>7520</v>
      </c>
      <c r="CS296" t="s">
        <v>7521</v>
      </c>
      <c r="CT296" t="s">
        <v>7587</v>
      </c>
      <c r="CU296" t="s">
        <v>6793</v>
      </c>
      <c r="CV296">
        <v>3</v>
      </c>
      <c r="CW296">
        <v>4</v>
      </c>
      <c r="CX296" t="s">
        <v>7547</v>
      </c>
      <c r="CY296" t="s">
        <v>6793</v>
      </c>
      <c r="CZ296">
        <v>1</v>
      </c>
      <c r="DA296" t="s">
        <v>7680</v>
      </c>
      <c r="DB296">
        <v>8</v>
      </c>
      <c r="DC296">
        <v>2008</v>
      </c>
      <c r="DD296" t="s">
        <v>7557</v>
      </c>
      <c r="DE296" t="s">
        <v>7680</v>
      </c>
      <c r="DF296">
        <v>2</v>
      </c>
      <c r="DG296">
        <v>2009</v>
      </c>
      <c r="EC296">
        <v>3</v>
      </c>
      <c r="EE296">
        <v>1</v>
      </c>
      <c r="EF296">
        <v>0</v>
      </c>
      <c r="EG296">
        <v>0</v>
      </c>
      <c r="EH296">
        <v>0</v>
      </c>
      <c r="EI296">
        <v>0</v>
      </c>
      <c r="EJ296">
        <v>2</v>
      </c>
      <c r="EK296">
        <v>0</v>
      </c>
      <c r="EL296" t="s">
        <v>6794</v>
      </c>
      <c r="EV296" t="s">
        <v>6793</v>
      </c>
      <c r="JJ296" t="s">
        <v>7538</v>
      </c>
      <c r="JK296" t="s">
        <v>7680</v>
      </c>
      <c r="JL296">
        <v>4</v>
      </c>
      <c r="JM296">
        <v>2008</v>
      </c>
      <c r="JO296" t="s">
        <v>6757</v>
      </c>
      <c r="JQ296" t="s">
        <v>6966</v>
      </c>
      <c r="PS296" t="s">
        <v>7527</v>
      </c>
      <c r="PU296" t="s">
        <v>7527</v>
      </c>
      <c r="PV296" t="s">
        <v>7527</v>
      </c>
      <c r="PW296" t="s">
        <v>7515</v>
      </c>
      <c r="PX296" t="s">
        <v>7515</v>
      </c>
      <c r="PY296" t="s">
        <v>7515</v>
      </c>
      <c r="PZ296" t="s">
        <v>7515</v>
      </c>
      <c r="QA296" t="s">
        <v>7515</v>
      </c>
      <c r="QB296" t="s">
        <v>7515</v>
      </c>
      <c r="QC296" t="s">
        <v>7516</v>
      </c>
      <c r="QD296" t="s">
        <v>7528</v>
      </c>
      <c r="QE296" t="s">
        <v>7539</v>
      </c>
      <c r="QF296" t="s">
        <v>7528</v>
      </c>
      <c r="QG296" t="s">
        <v>7681</v>
      </c>
      <c r="QH296">
        <v>2008</v>
      </c>
      <c r="QI296">
        <v>6</v>
      </c>
      <c r="QJ296">
        <v>1</v>
      </c>
      <c r="QK296" s="330">
        <v>42161</v>
      </c>
      <c r="QL296">
        <v>1</v>
      </c>
      <c r="QM296">
        <v>0</v>
      </c>
      <c r="QN296" t="s">
        <v>265</v>
      </c>
      <c r="QO296">
        <v>2008</v>
      </c>
      <c r="QP296">
        <v>50</v>
      </c>
      <c r="QQ296">
        <v>0</v>
      </c>
      <c r="QR296">
        <v>0</v>
      </c>
      <c r="QS296">
        <v>0</v>
      </c>
      <c r="QT296">
        <v>0</v>
      </c>
      <c r="QU296">
        <v>0</v>
      </c>
      <c r="QV296">
        <v>0</v>
      </c>
      <c r="QW296">
        <v>0</v>
      </c>
      <c r="QX296">
        <v>0</v>
      </c>
      <c r="QY296">
        <v>0</v>
      </c>
      <c r="QZ296">
        <v>0</v>
      </c>
      <c r="RA296">
        <v>0</v>
      </c>
      <c r="RB296">
        <v>0</v>
      </c>
      <c r="RC296">
        <v>0</v>
      </c>
      <c r="RD296">
        <v>0</v>
      </c>
      <c r="RE296">
        <v>0</v>
      </c>
      <c r="RF296">
        <v>1</v>
      </c>
      <c r="RG296">
        <v>0</v>
      </c>
      <c r="RH296">
        <v>0</v>
      </c>
      <c r="RI296">
        <v>0</v>
      </c>
      <c r="RJ296">
        <v>0</v>
      </c>
      <c r="RK296">
        <v>0</v>
      </c>
      <c r="RL296">
        <v>0</v>
      </c>
      <c r="RM296">
        <v>0</v>
      </c>
      <c r="RN296">
        <v>0</v>
      </c>
      <c r="RO296">
        <v>0</v>
      </c>
      <c r="RP296">
        <v>0</v>
      </c>
      <c r="RQ296">
        <v>0</v>
      </c>
      <c r="RR296">
        <v>0</v>
      </c>
      <c r="RS296">
        <v>0</v>
      </c>
      <c r="RT296">
        <v>0</v>
      </c>
      <c r="RU296">
        <v>0</v>
      </c>
      <c r="RV296">
        <f t="shared" si="9"/>
        <v>3</v>
      </c>
      <c r="RY296">
        <f t="shared" si="8"/>
        <v>6</v>
      </c>
    </row>
    <row r="297" spans="1:493" x14ac:dyDescent="0.3">
      <c r="A297">
        <v>71281</v>
      </c>
      <c r="B297">
        <v>380</v>
      </c>
      <c r="C297" t="s">
        <v>6793</v>
      </c>
      <c r="D297" t="s">
        <v>6793</v>
      </c>
      <c r="I297" t="s">
        <v>6793</v>
      </c>
      <c r="J297" t="s">
        <v>7515</v>
      </c>
      <c r="K297" t="s">
        <v>7516</v>
      </c>
      <c r="L297" t="s">
        <v>7515</v>
      </c>
      <c r="M297" t="s">
        <v>7515</v>
      </c>
      <c r="N297" t="s">
        <v>7515</v>
      </c>
      <c r="O297" t="s">
        <v>7515</v>
      </c>
      <c r="P297" t="s">
        <v>7515</v>
      </c>
      <c r="Q297" t="s">
        <v>7515</v>
      </c>
      <c r="R297" t="s">
        <v>7515</v>
      </c>
      <c r="S297" t="s">
        <v>7515</v>
      </c>
      <c r="T297" t="s">
        <v>7515</v>
      </c>
      <c r="U297" t="s">
        <v>7515</v>
      </c>
      <c r="V297" t="s">
        <v>7515</v>
      </c>
      <c r="W297" t="s">
        <v>7515</v>
      </c>
      <c r="X297" t="s">
        <v>7515</v>
      </c>
      <c r="Y297" t="s">
        <v>7515</v>
      </c>
      <c r="Z297" t="s">
        <v>7515</v>
      </c>
      <c r="AA297" t="s">
        <v>7515</v>
      </c>
      <c r="AB297" t="s">
        <v>7515</v>
      </c>
      <c r="AC297" t="s">
        <v>6796</v>
      </c>
      <c r="AK297" t="s">
        <v>6985</v>
      </c>
      <c r="AL297" t="s">
        <v>6793</v>
      </c>
      <c r="AM297" t="s">
        <v>6793</v>
      </c>
      <c r="AN297" t="s">
        <v>7680</v>
      </c>
      <c r="AO297">
        <v>0</v>
      </c>
      <c r="AP297">
        <v>30</v>
      </c>
      <c r="AQ297" t="s">
        <v>6992</v>
      </c>
      <c r="AR297" t="s">
        <v>6793</v>
      </c>
      <c r="AS297" t="s">
        <v>6793</v>
      </c>
      <c r="AT297" t="s">
        <v>6813</v>
      </c>
      <c r="AU297" t="s">
        <v>7531</v>
      </c>
      <c r="AV297" t="s">
        <v>7518</v>
      </c>
      <c r="AX297" t="s">
        <v>6794</v>
      </c>
      <c r="AY297" t="s">
        <v>6794</v>
      </c>
      <c r="AZ297" t="s">
        <v>6793</v>
      </c>
      <c r="BA297" t="s">
        <v>6793</v>
      </c>
      <c r="BB297" t="s">
        <v>6794</v>
      </c>
      <c r="BC297" t="s">
        <v>6794</v>
      </c>
      <c r="BD297" t="s">
        <v>6794</v>
      </c>
      <c r="BE297" t="s">
        <v>6794</v>
      </c>
      <c r="BF297" t="s">
        <v>6794</v>
      </c>
      <c r="BG297" t="s">
        <v>6794</v>
      </c>
      <c r="BH297" t="s">
        <v>6793</v>
      </c>
      <c r="BI297" t="s">
        <v>7026</v>
      </c>
      <c r="BJ297" t="s">
        <v>6</v>
      </c>
      <c r="BK297" t="s">
        <v>6794</v>
      </c>
      <c r="BM297" t="s">
        <v>7547</v>
      </c>
      <c r="BN297" t="s">
        <v>6</v>
      </c>
      <c r="BO297" t="s">
        <v>7519</v>
      </c>
      <c r="BP297" t="s">
        <v>6</v>
      </c>
      <c r="BQ297" t="s">
        <v>7559</v>
      </c>
      <c r="BR297" t="s">
        <v>7682</v>
      </c>
      <c r="BS297" t="s">
        <v>7516</v>
      </c>
      <c r="BT297" t="s">
        <v>7515</v>
      </c>
      <c r="BU297" t="s">
        <v>7515</v>
      </c>
      <c r="BV297" t="s">
        <v>7515</v>
      </c>
      <c r="BW297" t="s">
        <v>7515</v>
      </c>
      <c r="BX297" t="s">
        <v>7515</v>
      </c>
      <c r="BY297" t="s">
        <v>7515</v>
      </c>
      <c r="BZ297" t="s">
        <v>7515</v>
      </c>
      <c r="CA297" t="s">
        <v>7515</v>
      </c>
      <c r="CB297" t="s">
        <v>7515</v>
      </c>
      <c r="CC297" t="s">
        <v>7515</v>
      </c>
      <c r="CD297" t="s">
        <v>7515</v>
      </c>
      <c r="CE297" t="s">
        <v>6794</v>
      </c>
      <c r="CF297" t="s">
        <v>7563</v>
      </c>
      <c r="CG297" t="s">
        <v>7581</v>
      </c>
      <c r="CH297" t="s">
        <v>7566</v>
      </c>
      <c r="CI297" t="s">
        <v>6793</v>
      </c>
      <c r="CJ297" t="s">
        <v>6794</v>
      </c>
      <c r="CK297" t="s">
        <v>6794</v>
      </c>
      <c r="CL297" t="s">
        <v>6793</v>
      </c>
      <c r="CM297" t="s">
        <v>6794</v>
      </c>
      <c r="CN297" t="s">
        <v>6793</v>
      </c>
      <c r="CO297" t="s">
        <v>6794</v>
      </c>
      <c r="CP297" t="s">
        <v>6793</v>
      </c>
      <c r="CQ297" t="s">
        <v>6794</v>
      </c>
      <c r="CR297" t="s">
        <v>7520</v>
      </c>
      <c r="CS297" t="s">
        <v>7521</v>
      </c>
      <c r="CT297" t="s">
        <v>7536</v>
      </c>
      <c r="CU297" t="s">
        <v>6793</v>
      </c>
      <c r="CV297">
        <v>2</v>
      </c>
      <c r="CW297">
        <v>3</v>
      </c>
      <c r="CX297">
        <v>2</v>
      </c>
      <c r="CY297" t="s">
        <v>6794</v>
      </c>
      <c r="EC297">
        <v>1</v>
      </c>
      <c r="ED297" t="s">
        <v>7584</v>
      </c>
      <c r="EL297" t="s">
        <v>6794</v>
      </c>
      <c r="EV297" t="s">
        <v>6794</v>
      </c>
      <c r="PS297" t="s">
        <v>7526</v>
      </c>
      <c r="PT297" t="s">
        <v>7526</v>
      </c>
      <c r="PU297" t="s">
        <v>7527</v>
      </c>
      <c r="PV297" t="s">
        <v>7527</v>
      </c>
      <c r="PW297" t="s">
        <v>7516</v>
      </c>
      <c r="PX297" t="s">
        <v>7515</v>
      </c>
      <c r="PY297" t="s">
        <v>7515</v>
      </c>
      <c r="PZ297" t="s">
        <v>7515</v>
      </c>
      <c r="QA297" t="s">
        <v>7515</v>
      </c>
      <c r="QB297" t="s">
        <v>7515</v>
      </c>
      <c r="QC297" t="s">
        <v>7515</v>
      </c>
      <c r="QD297" t="s">
        <v>7528</v>
      </c>
      <c r="QE297" t="s">
        <v>7529</v>
      </c>
      <c r="QF297" t="s">
        <v>7528</v>
      </c>
      <c r="QG297" t="s">
        <v>7681</v>
      </c>
      <c r="QH297">
        <v>2008</v>
      </c>
      <c r="QI297">
        <v>6</v>
      </c>
      <c r="QJ297">
        <v>1</v>
      </c>
      <c r="QK297" s="330">
        <v>42165</v>
      </c>
      <c r="QL297">
        <v>1</v>
      </c>
      <c r="QM297">
        <v>0</v>
      </c>
      <c r="QN297" t="s">
        <v>265</v>
      </c>
      <c r="QO297">
        <v>2008</v>
      </c>
      <c r="QP297">
        <v>50</v>
      </c>
      <c r="RV297">
        <f t="shared" si="9"/>
        <v>1</v>
      </c>
      <c r="RY297">
        <f t="shared" si="8"/>
        <v>4</v>
      </c>
    </row>
    <row r="298" spans="1:493" x14ac:dyDescent="0.3">
      <c r="A298">
        <v>71282</v>
      </c>
      <c r="B298">
        <v>381</v>
      </c>
      <c r="C298" t="s">
        <v>6793</v>
      </c>
      <c r="D298" t="s">
        <v>6793</v>
      </c>
      <c r="I298" t="s">
        <v>6793</v>
      </c>
      <c r="J298" t="s">
        <v>7515</v>
      </c>
      <c r="K298" t="s">
        <v>7515</v>
      </c>
      <c r="L298" t="s">
        <v>7515</v>
      </c>
      <c r="M298" t="s">
        <v>7515</v>
      </c>
      <c r="N298" t="s">
        <v>7515</v>
      </c>
      <c r="O298" t="s">
        <v>7515</v>
      </c>
      <c r="P298" t="s">
        <v>7515</v>
      </c>
      <c r="Q298" t="s">
        <v>7515</v>
      </c>
      <c r="R298" t="s">
        <v>7516</v>
      </c>
      <c r="S298" t="s">
        <v>7515</v>
      </c>
      <c r="T298" t="s">
        <v>7515</v>
      </c>
      <c r="U298" t="s">
        <v>7515</v>
      </c>
      <c r="V298" t="s">
        <v>7515</v>
      </c>
      <c r="W298" t="s">
        <v>7515</v>
      </c>
      <c r="X298" t="s">
        <v>7515</v>
      </c>
      <c r="Y298" t="s">
        <v>7515</v>
      </c>
      <c r="Z298" t="s">
        <v>7515</v>
      </c>
      <c r="AA298" t="s">
        <v>7515</v>
      </c>
      <c r="AB298" t="s">
        <v>7515</v>
      </c>
      <c r="AC298" t="s">
        <v>7517</v>
      </c>
      <c r="AF298">
        <v>0</v>
      </c>
      <c r="AG298">
        <v>20</v>
      </c>
      <c r="AH298" t="s">
        <v>6845</v>
      </c>
      <c r="AK298" t="s">
        <v>6993</v>
      </c>
      <c r="AL298" t="s">
        <v>6794</v>
      </c>
      <c r="AM298" t="s">
        <v>6794</v>
      </c>
      <c r="AN298" t="s">
        <v>7680</v>
      </c>
      <c r="AO298">
        <v>0</v>
      </c>
      <c r="AP298">
        <v>25</v>
      </c>
      <c r="AQ298" t="s">
        <v>6988</v>
      </c>
      <c r="AR298" t="s">
        <v>6793</v>
      </c>
      <c r="AS298" t="s">
        <v>6794</v>
      </c>
      <c r="AT298" t="s">
        <v>6814</v>
      </c>
      <c r="AV298" t="s">
        <v>6991</v>
      </c>
      <c r="AW298" t="s">
        <v>7588</v>
      </c>
      <c r="AX298" t="s">
        <v>6794</v>
      </c>
      <c r="AY298" t="s">
        <v>6794</v>
      </c>
      <c r="AZ298" t="s">
        <v>6793</v>
      </c>
      <c r="BA298" t="s">
        <v>6793</v>
      </c>
      <c r="BB298" t="s">
        <v>6966</v>
      </c>
      <c r="BC298" t="s">
        <v>6794</v>
      </c>
      <c r="BD298" t="s">
        <v>6794</v>
      </c>
      <c r="BE298" t="s">
        <v>6794</v>
      </c>
      <c r="BF298" t="s">
        <v>6793</v>
      </c>
      <c r="BG298" t="s">
        <v>6794</v>
      </c>
      <c r="BH298" t="s">
        <v>6794</v>
      </c>
      <c r="BI298" t="s">
        <v>7027</v>
      </c>
      <c r="BJ298" t="s">
        <v>6</v>
      </c>
      <c r="BK298" t="s">
        <v>6794</v>
      </c>
      <c r="BM298">
        <v>50</v>
      </c>
      <c r="BN298">
        <v>50</v>
      </c>
      <c r="BO298" t="s">
        <v>7533</v>
      </c>
      <c r="BP298" t="s">
        <v>6</v>
      </c>
      <c r="BQ298" t="s">
        <v>7559</v>
      </c>
      <c r="BR298" t="s">
        <v>7561</v>
      </c>
      <c r="BS298" t="s">
        <v>7515</v>
      </c>
      <c r="BT298" t="s">
        <v>7516</v>
      </c>
      <c r="BU298" t="s">
        <v>7515</v>
      </c>
      <c r="BV298" t="s">
        <v>7515</v>
      </c>
      <c r="BW298" t="s">
        <v>7515</v>
      </c>
      <c r="BX298" t="s">
        <v>7515</v>
      </c>
      <c r="BY298" t="s">
        <v>7515</v>
      </c>
      <c r="BZ298" t="s">
        <v>7515</v>
      </c>
      <c r="CA298" t="s">
        <v>7515</v>
      </c>
      <c r="CB298" t="s">
        <v>7515</v>
      </c>
      <c r="CC298" t="s">
        <v>7515</v>
      </c>
      <c r="CD298" t="s">
        <v>7515</v>
      </c>
      <c r="CE298" t="s">
        <v>6794</v>
      </c>
      <c r="CI298" t="s">
        <v>6793</v>
      </c>
      <c r="CJ298" t="s">
        <v>6793</v>
      </c>
      <c r="CK298" t="s">
        <v>6794</v>
      </c>
      <c r="CL298" t="s">
        <v>6793</v>
      </c>
      <c r="CM298" t="s">
        <v>6794</v>
      </c>
      <c r="CN298" t="s">
        <v>6794</v>
      </c>
      <c r="CO298" t="s">
        <v>6794</v>
      </c>
      <c r="CP298" t="s">
        <v>6793</v>
      </c>
      <c r="CQ298" t="s">
        <v>6793</v>
      </c>
      <c r="CR298" t="s">
        <v>7520</v>
      </c>
      <c r="CS298" t="s">
        <v>7521</v>
      </c>
      <c r="CT298" t="s">
        <v>7522</v>
      </c>
      <c r="CU298" t="s">
        <v>6793</v>
      </c>
      <c r="CV298">
        <v>2</v>
      </c>
      <c r="CW298">
        <v>5</v>
      </c>
      <c r="CX298">
        <v>4</v>
      </c>
      <c r="CY298" t="s">
        <v>6793</v>
      </c>
      <c r="CZ298">
        <v>3</v>
      </c>
      <c r="DA298" t="s">
        <v>7680</v>
      </c>
      <c r="DB298">
        <v>5</v>
      </c>
      <c r="DC298">
        <v>2007</v>
      </c>
      <c r="DD298" t="s">
        <v>7557</v>
      </c>
      <c r="DE298" t="s">
        <v>7680</v>
      </c>
      <c r="DF298">
        <v>5</v>
      </c>
      <c r="DG298">
        <v>2007</v>
      </c>
      <c r="DH298" t="s">
        <v>7680</v>
      </c>
      <c r="DI298">
        <v>5</v>
      </c>
      <c r="DJ298">
        <v>2008</v>
      </c>
      <c r="DK298" t="s">
        <v>7557</v>
      </c>
      <c r="DL298" t="s">
        <v>7680</v>
      </c>
      <c r="DM298">
        <v>5</v>
      </c>
      <c r="DN298">
        <v>2008</v>
      </c>
      <c r="DO298" t="s">
        <v>7680</v>
      </c>
      <c r="DP298">
        <v>5</v>
      </c>
      <c r="DQ298">
        <v>2009</v>
      </c>
      <c r="DR298" t="s">
        <v>7557</v>
      </c>
      <c r="DS298" t="s">
        <v>7680</v>
      </c>
      <c r="DT298">
        <v>5</v>
      </c>
      <c r="DU298">
        <v>2009</v>
      </c>
      <c r="EC298">
        <v>7</v>
      </c>
      <c r="EE298">
        <v>1</v>
      </c>
      <c r="EF298">
        <v>0</v>
      </c>
      <c r="EG298">
        <v>4</v>
      </c>
      <c r="EH298">
        <v>0</v>
      </c>
      <c r="EI298">
        <v>0</v>
      </c>
      <c r="EJ298">
        <v>0</v>
      </c>
      <c r="EK298">
        <v>2</v>
      </c>
      <c r="EL298" t="s">
        <v>6793</v>
      </c>
      <c r="EM298" t="s">
        <v>6859</v>
      </c>
      <c r="EN298">
        <v>2</v>
      </c>
      <c r="EP298" t="s">
        <v>6</v>
      </c>
      <c r="EV298" t="s">
        <v>6793</v>
      </c>
      <c r="HH298" t="s">
        <v>7524</v>
      </c>
      <c r="HI298" t="s">
        <v>7680</v>
      </c>
      <c r="HJ298">
        <v>1</v>
      </c>
      <c r="HK298">
        <v>2007</v>
      </c>
      <c r="HO298" t="s">
        <v>6794</v>
      </c>
      <c r="KK298" t="s">
        <v>7524</v>
      </c>
      <c r="KL298" t="s">
        <v>7680</v>
      </c>
      <c r="KM298">
        <v>1</v>
      </c>
      <c r="KN298">
        <v>2007</v>
      </c>
      <c r="KR298" t="s">
        <v>6793</v>
      </c>
      <c r="LC298" t="s">
        <v>7524</v>
      </c>
      <c r="LD298" t="s">
        <v>7680</v>
      </c>
      <c r="LE298">
        <v>1</v>
      </c>
      <c r="LF298">
        <v>2008</v>
      </c>
      <c r="LH298" t="s">
        <v>7526</v>
      </c>
      <c r="LI298" t="s">
        <v>7526</v>
      </c>
      <c r="LJ298" t="s">
        <v>6794</v>
      </c>
      <c r="LK298" t="s">
        <v>6793</v>
      </c>
      <c r="MD298" t="s">
        <v>7524</v>
      </c>
      <c r="ME298" t="s">
        <v>6</v>
      </c>
      <c r="MH298" t="s">
        <v>7578</v>
      </c>
      <c r="MK298" t="s">
        <v>6794</v>
      </c>
      <c r="ML298" t="s">
        <v>6966</v>
      </c>
      <c r="PS298" t="s">
        <v>7527</v>
      </c>
      <c r="PT298" t="s">
        <v>7526</v>
      </c>
      <c r="PU298" t="s">
        <v>7526</v>
      </c>
      <c r="PW298" t="s">
        <v>7515</v>
      </c>
      <c r="PX298" t="s">
        <v>7515</v>
      </c>
      <c r="PY298" t="s">
        <v>7515</v>
      </c>
      <c r="PZ298" t="s">
        <v>7515</v>
      </c>
      <c r="QA298" t="s">
        <v>7515</v>
      </c>
      <c r="QB298" t="s">
        <v>7515</v>
      </c>
      <c r="QC298" t="s">
        <v>7516</v>
      </c>
      <c r="QD298" t="s">
        <v>7528</v>
      </c>
      <c r="QE298" t="s">
        <v>7539</v>
      </c>
      <c r="QF298" t="s">
        <v>7528</v>
      </c>
      <c r="QG298" t="s">
        <v>7681</v>
      </c>
      <c r="QH298">
        <v>2008</v>
      </c>
      <c r="QI298">
        <v>6</v>
      </c>
      <c r="QJ298">
        <v>1</v>
      </c>
      <c r="QK298" s="330">
        <v>42161</v>
      </c>
      <c r="QL298">
        <v>0</v>
      </c>
      <c r="QM298">
        <v>1</v>
      </c>
      <c r="QN298" t="s">
        <v>265</v>
      </c>
      <c r="QO298">
        <v>2008</v>
      </c>
      <c r="QP298">
        <v>50</v>
      </c>
      <c r="QQ298">
        <v>0</v>
      </c>
      <c r="QR298">
        <v>0</v>
      </c>
      <c r="QS298">
        <v>0</v>
      </c>
      <c r="QT298">
        <v>0</v>
      </c>
      <c r="QU298">
        <v>0</v>
      </c>
      <c r="QV298">
        <v>0</v>
      </c>
      <c r="QW298">
        <v>0</v>
      </c>
      <c r="QX298">
        <v>0</v>
      </c>
      <c r="QY298">
        <v>0</v>
      </c>
      <c r="QZ298">
        <v>1</v>
      </c>
      <c r="RA298">
        <v>0</v>
      </c>
      <c r="RB298">
        <v>0</v>
      </c>
      <c r="RC298">
        <v>0</v>
      </c>
      <c r="RD298">
        <v>0</v>
      </c>
      <c r="RE298">
        <v>0</v>
      </c>
      <c r="RF298">
        <v>0</v>
      </c>
      <c r="RG298">
        <v>0</v>
      </c>
      <c r="RH298">
        <v>0</v>
      </c>
      <c r="RI298">
        <v>1</v>
      </c>
      <c r="RJ298">
        <v>0</v>
      </c>
      <c r="RK298">
        <v>1</v>
      </c>
      <c r="RL298">
        <v>0</v>
      </c>
      <c r="RM298">
        <v>0</v>
      </c>
      <c r="RN298">
        <v>1</v>
      </c>
      <c r="RO298">
        <v>0</v>
      </c>
      <c r="RP298">
        <v>0</v>
      </c>
      <c r="RQ298">
        <v>0</v>
      </c>
      <c r="RR298">
        <v>0</v>
      </c>
      <c r="RS298">
        <v>0</v>
      </c>
      <c r="RT298">
        <v>0</v>
      </c>
      <c r="RU298">
        <v>0</v>
      </c>
      <c r="RV298">
        <f t="shared" si="9"/>
        <v>2</v>
      </c>
      <c r="RY298">
        <f t="shared" si="8"/>
        <v>9</v>
      </c>
    </row>
    <row r="299" spans="1:493" x14ac:dyDescent="0.3">
      <c r="A299">
        <v>71283</v>
      </c>
      <c r="B299">
        <v>382</v>
      </c>
      <c r="C299" t="s">
        <v>6793</v>
      </c>
      <c r="D299" t="s">
        <v>6793</v>
      </c>
      <c r="I299" t="s">
        <v>6793</v>
      </c>
      <c r="J299" t="s">
        <v>7516</v>
      </c>
      <c r="K299" t="s">
        <v>7515</v>
      </c>
      <c r="L299" t="s">
        <v>7515</v>
      </c>
      <c r="M299" t="s">
        <v>7515</v>
      </c>
      <c r="N299" t="s">
        <v>7515</v>
      </c>
      <c r="O299" t="s">
        <v>7515</v>
      </c>
      <c r="P299" t="s">
        <v>7515</v>
      </c>
      <c r="Q299" t="s">
        <v>7515</v>
      </c>
      <c r="R299" t="s">
        <v>7515</v>
      </c>
      <c r="S299" t="s">
        <v>7515</v>
      </c>
      <c r="T299" t="s">
        <v>7515</v>
      </c>
      <c r="U299" t="s">
        <v>7515</v>
      </c>
      <c r="V299" t="s">
        <v>7515</v>
      </c>
      <c r="W299" t="s">
        <v>7515</v>
      </c>
      <c r="X299" t="s">
        <v>7515</v>
      </c>
      <c r="Y299" t="s">
        <v>7515</v>
      </c>
      <c r="Z299" t="s">
        <v>7515</v>
      </c>
      <c r="AA299" t="s">
        <v>7515</v>
      </c>
      <c r="AB299" t="s">
        <v>7515</v>
      </c>
      <c r="AC299" t="s">
        <v>6796</v>
      </c>
      <c r="AK299" t="s">
        <v>6985</v>
      </c>
      <c r="AL299" t="s">
        <v>6793</v>
      </c>
      <c r="AM299" t="s">
        <v>6793</v>
      </c>
      <c r="AN299" t="s">
        <v>7680</v>
      </c>
      <c r="AO299">
        <v>0</v>
      </c>
      <c r="AP299">
        <v>20</v>
      </c>
      <c r="AQ299" t="s">
        <v>6988</v>
      </c>
      <c r="AR299" t="s">
        <v>6793</v>
      </c>
      <c r="AS299" t="s">
        <v>6793</v>
      </c>
      <c r="AT299" t="s">
        <v>6813</v>
      </c>
      <c r="AU299" t="s">
        <v>7531</v>
      </c>
      <c r="AV299" t="s">
        <v>6991</v>
      </c>
      <c r="AX299" t="s">
        <v>6794</v>
      </c>
      <c r="AY299" t="s">
        <v>6794</v>
      </c>
      <c r="AZ299" t="s">
        <v>6794</v>
      </c>
      <c r="BA299" t="s">
        <v>6793</v>
      </c>
      <c r="BB299" t="s">
        <v>6793</v>
      </c>
      <c r="BC299" t="s">
        <v>6794</v>
      </c>
      <c r="BD299" t="s">
        <v>6794</v>
      </c>
      <c r="BE299" t="s">
        <v>6794</v>
      </c>
      <c r="BF299" t="s">
        <v>6794</v>
      </c>
      <c r="BG299" t="s">
        <v>6794</v>
      </c>
      <c r="BH299" t="s">
        <v>6794</v>
      </c>
      <c r="BI299" t="s">
        <v>7024</v>
      </c>
      <c r="BJ299" t="s">
        <v>7028</v>
      </c>
      <c r="BK299" t="s">
        <v>6794</v>
      </c>
      <c r="BM299">
        <v>100</v>
      </c>
      <c r="BN299" t="s">
        <v>7532</v>
      </c>
      <c r="BO299" t="s">
        <v>7519</v>
      </c>
      <c r="BP299" t="s">
        <v>7603</v>
      </c>
      <c r="BQ299" t="s">
        <v>7559</v>
      </c>
      <c r="BR299" t="s">
        <v>7543</v>
      </c>
      <c r="BS299" t="s">
        <v>7515</v>
      </c>
      <c r="BT299" t="s">
        <v>7515</v>
      </c>
      <c r="BU299" t="s">
        <v>7515</v>
      </c>
      <c r="BV299" t="s">
        <v>7515</v>
      </c>
      <c r="BW299" t="s">
        <v>7515</v>
      </c>
      <c r="BX299" t="s">
        <v>7515</v>
      </c>
      <c r="BY299" t="s">
        <v>7515</v>
      </c>
      <c r="BZ299" t="s">
        <v>7516</v>
      </c>
      <c r="CA299" t="s">
        <v>7515</v>
      </c>
      <c r="CB299" t="s">
        <v>7515</v>
      </c>
      <c r="CC299" t="s">
        <v>7515</v>
      </c>
      <c r="CD299" t="s">
        <v>7515</v>
      </c>
      <c r="CE299" t="s">
        <v>6794</v>
      </c>
      <c r="CI299" t="s">
        <v>6794</v>
      </c>
      <c r="CJ299" t="s">
        <v>6793</v>
      </c>
      <c r="CK299" t="s">
        <v>6794</v>
      </c>
      <c r="CL299" t="s">
        <v>6794</v>
      </c>
      <c r="CM299" t="s">
        <v>6794</v>
      </c>
      <c r="CN299" t="s">
        <v>6794</v>
      </c>
      <c r="CO299" t="s">
        <v>6794</v>
      </c>
      <c r="CP299" t="s">
        <v>6793</v>
      </c>
      <c r="CQ299" t="s">
        <v>6794</v>
      </c>
      <c r="CR299" t="s">
        <v>7520</v>
      </c>
      <c r="CS299" t="s">
        <v>7521</v>
      </c>
      <c r="CT299" t="s">
        <v>7570</v>
      </c>
      <c r="CU299" t="s">
        <v>6793</v>
      </c>
      <c r="CV299">
        <v>2</v>
      </c>
      <c r="CW299">
        <v>2</v>
      </c>
      <c r="CX299">
        <v>5</v>
      </c>
      <c r="CY299" t="s">
        <v>6793</v>
      </c>
      <c r="CZ299">
        <v>1</v>
      </c>
      <c r="DA299" t="s">
        <v>7680</v>
      </c>
      <c r="DB299">
        <v>5</v>
      </c>
      <c r="DC299">
        <v>2008</v>
      </c>
      <c r="DD299" t="s">
        <v>7557</v>
      </c>
      <c r="DE299" t="s">
        <v>7680</v>
      </c>
      <c r="DF299">
        <v>3</v>
      </c>
      <c r="DG299">
        <v>2009</v>
      </c>
      <c r="EC299">
        <v>1</v>
      </c>
      <c r="ED299" t="s">
        <v>7584</v>
      </c>
      <c r="EL299" t="s">
        <v>6794</v>
      </c>
      <c r="EV299" t="s">
        <v>6793</v>
      </c>
      <c r="EW299" t="s">
        <v>7524</v>
      </c>
      <c r="EX299" t="s">
        <v>7680</v>
      </c>
      <c r="EY299">
        <v>8</v>
      </c>
      <c r="EZ299">
        <v>2007</v>
      </c>
      <c r="FD299" t="s">
        <v>6794</v>
      </c>
      <c r="FE299" t="s">
        <v>6793</v>
      </c>
      <c r="FX299" t="s">
        <v>7524</v>
      </c>
      <c r="FY299" t="s">
        <v>7680</v>
      </c>
      <c r="FZ299">
        <v>8</v>
      </c>
      <c r="GA299">
        <v>2007</v>
      </c>
      <c r="GC299" t="s">
        <v>7527</v>
      </c>
      <c r="GD299" t="s">
        <v>7527</v>
      </c>
      <c r="GE299" t="s">
        <v>6794</v>
      </c>
      <c r="GF299" t="s">
        <v>6793</v>
      </c>
      <c r="PT299" t="s">
        <v>7527</v>
      </c>
      <c r="PU299" t="s">
        <v>7527</v>
      </c>
      <c r="PV299" t="s">
        <v>7527</v>
      </c>
      <c r="QD299" t="s">
        <v>7528</v>
      </c>
      <c r="QE299" t="s">
        <v>7539</v>
      </c>
      <c r="QF299" t="s">
        <v>7528</v>
      </c>
      <c r="QG299" t="s">
        <v>7681</v>
      </c>
      <c r="QH299">
        <v>2008</v>
      </c>
      <c r="QI299">
        <v>7</v>
      </c>
      <c r="QJ299">
        <v>1</v>
      </c>
      <c r="QK299" s="330">
        <v>42197</v>
      </c>
      <c r="QL299">
        <v>1</v>
      </c>
      <c r="QM299">
        <v>0</v>
      </c>
      <c r="QN299" t="s">
        <v>265</v>
      </c>
      <c r="QO299">
        <v>2008</v>
      </c>
      <c r="QP299">
        <v>50</v>
      </c>
      <c r="QQ299">
        <v>0</v>
      </c>
      <c r="QR299">
        <v>0</v>
      </c>
      <c r="QS299">
        <v>1</v>
      </c>
      <c r="QT299">
        <v>0</v>
      </c>
      <c r="QU299">
        <v>0</v>
      </c>
      <c r="QV299">
        <v>1</v>
      </c>
      <c r="QW299">
        <v>0</v>
      </c>
      <c r="QX299">
        <v>0</v>
      </c>
      <c r="QY299">
        <v>0</v>
      </c>
      <c r="QZ299">
        <v>0</v>
      </c>
      <c r="RA299">
        <v>0</v>
      </c>
      <c r="RB299">
        <v>0</v>
      </c>
      <c r="RC299">
        <v>0</v>
      </c>
      <c r="RD299">
        <v>0</v>
      </c>
      <c r="RE299">
        <v>0</v>
      </c>
      <c r="RF299">
        <v>0</v>
      </c>
      <c r="RG299">
        <v>0</v>
      </c>
      <c r="RH299">
        <v>0</v>
      </c>
      <c r="RI299">
        <v>0</v>
      </c>
      <c r="RJ299">
        <v>0</v>
      </c>
      <c r="RK299">
        <v>0</v>
      </c>
      <c r="RL299">
        <v>0</v>
      </c>
      <c r="RM299">
        <v>0</v>
      </c>
      <c r="RN299">
        <v>0</v>
      </c>
      <c r="RO299">
        <v>0</v>
      </c>
      <c r="RP299">
        <v>0</v>
      </c>
      <c r="RQ299">
        <v>0</v>
      </c>
      <c r="RR299">
        <v>0</v>
      </c>
      <c r="RS299">
        <v>0</v>
      </c>
      <c r="RT299">
        <v>0</v>
      </c>
      <c r="RU299">
        <v>0</v>
      </c>
      <c r="RV299">
        <f t="shared" si="9"/>
        <v>2</v>
      </c>
      <c r="RY299">
        <f t="shared" si="8"/>
        <v>7</v>
      </c>
    </row>
    <row r="300" spans="1:493" x14ac:dyDescent="0.3">
      <c r="A300">
        <v>71284</v>
      </c>
      <c r="B300">
        <v>383</v>
      </c>
      <c r="C300" t="s">
        <v>6793</v>
      </c>
      <c r="D300" t="s">
        <v>6793</v>
      </c>
      <c r="I300" t="s">
        <v>6793</v>
      </c>
      <c r="J300" t="s">
        <v>7516</v>
      </c>
      <c r="K300" t="s">
        <v>7515</v>
      </c>
      <c r="L300" t="s">
        <v>7515</v>
      </c>
      <c r="M300" t="s">
        <v>7515</v>
      </c>
      <c r="N300" t="s">
        <v>7515</v>
      </c>
      <c r="O300" t="s">
        <v>7515</v>
      </c>
      <c r="P300" t="s">
        <v>7515</v>
      </c>
      <c r="Q300" t="s">
        <v>7515</v>
      </c>
      <c r="R300" t="s">
        <v>7515</v>
      </c>
      <c r="S300" t="s">
        <v>7515</v>
      </c>
      <c r="T300" t="s">
        <v>7515</v>
      </c>
      <c r="U300" t="s">
        <v>7515</v>
      </c>
      <c r="V300" t="s">
        <v>7515</v>
      </c>
      <c r="W300" t="s">
        <v>7515</v>
      </c>
      <c r="X300" t="s">
        <v>7515</v>
      </c>
      <c r="Y300" t="s">
        <v>7515</v>
      </c>
      <c r="Z300" t="s">
        <v>7515</v>
      </c>
      <c r="AA300" t="s">
        <v>7515</v>
      </c>
      <c r="AB300" t="s">
        <v>7515</v>
      </c>
      <c r="AC300" t="s">
        <v>7517</v>
      </c>
      <c r="AF300">
        <v>3</v>
      </c>
      <c r="AG300">
        <v>0</v>
      </c>
      <c r="AH300" t="s">
        <v>7575</v>
      </c>
      <c r="AI300" t="s">
        <v>7680</v>
      </c>
      <c r="AJ300">
        <v>3</v>
      </c>
      <c r="AK300" t="s">
        <v>6994</v>
      </c>
      <c r="AL300" t="s">
        <v>6794</v>
      </c>
      <c r="AM300" t="s">
        <v>6794</v>
      </c>
      <c r="AN300" t="s">
        <v>7680</v>
      </c>
      <c r="AO300">
        <v>0</v>
      </c>
      <c r="AP300">
        <v>5</v>
      </c>
      <c r="AQ300" t="s">
        <v>7568</v>
      </c>
      <c r="AT300" t="s">
        <v>6814</v>
      </c>
      <c r="AV300" t="s">
        <v>6991</v>
      </c>
      <c r="AW300" t="s">
        <v>7551</v>
      </c>
      <c r="AX300" t="s">
        <v>6793</v>
      </c>
      <c r="AY300" t="s">
        <v>6793</v>
      </c>
      <c r="AZ300" t="s">
        <v>6793</v>
      </c>
      <c r="BA300" t="s">
        <v>6793</v>
      </c>
      <c r="BC300" t="s">
        <v>6793</v>
      </c>
      <c r="BD300" t="s">
        <v>6793</v>
      </c>
      <c r="BE300" t="s">
        <v>6794</v>
      </c>
      <c r="BF300" t="s">
        <v>6793</v>
      </c>
      <c r="BG300" t="s">
        <v>6793</v>
      </c>
      <c r="BH300" t="s">
        <v>6794</v>
      </c>
      <c r="BI300" t="s">
        <v>7021</v>
      </c>
      <c r="BJ300" t="s">
        <v>31</v>
      </c>
      <c r="BK300" t="s">
        <v>6794</v>
      </c>
      <c r="BM300">
        <v>50</v>
      </c>
      <c r="BN300">
        <v>25</v>
      </c>
      <c r="BO300" t="s">
        <v>7533</v>
      </c>
      <c r="BP300" t="s">
        <v>7576</v>
      </c>
      <c r="BQ300" t="s">
        <v>7559</v>
      </c>
      <c r="BR300" t="s">
        <v>7543</v>
      </c>
      <c r="BS300" t="s">
        <v>7516</v>
      </c>
      <c r="BT300" t="s">
        <v>7515</v>
      </c>
      <c r="BU300" t="s">
        <v>7515</v>
      </c>
      <c r="BV300" t="s">
        <v>7515</v>
      </c>
      <c r="BW300" t="s">
        <v>7515</v>
      </c>
      <c r="BX300" t="s">
        <v>7515</v>
      </c>
      <c r="BY300" t="s">
        <v>7515</v>
      </c>
      <c r="BZ300" t="s">
        <v>7515</v>
      </c>
      <c r="CA300" t="s">
        <v>7515</v>
      </c>
      <c r="CB300" t="s">
        <v>7515</v>
      </c>
      <c r="CC300" t="s">
        <v>7515</v>
      </c>
      <c r="CD300" t="s">
        <v>7515</v>
      </c>
      <c r="CE300" t="s">
        <v>6794</v>
      </c>
      <c r="CI300" t="s">
        <v>6793</v>
      </c>
      <c r="CJ300" t="s">
        <v>6793</v>
      </c>
      <c r="CK300" t="s">
        <v>6794</v>
      </c>
      <c r="CL300" t="s">
        <v>6793</v>
      </c>
      <c r="CM300" t="s">
        <v>6794</v>
      </c>
      <c r="CN300" t="s">
        <v>6793</v>
      </c>
      <c r="CO300" t="s">
        <v>6794</v>
      </c>
      <c r="CP300" t="s">
        <v>6793</v>
      </c>
      <c r="CQ300" t="s">
        <v>6794</v>
      </c>
      <c r="CR300" t="s">
        <v>7545</v>
      </c>
      <c r="CS300" t="s">
        <v>7613</v>
      </c>
      <c r="CT300" t="s">
        <v>7522</v>
      </c>
      <c r="CU300" t="s">
        <v>6793</v>
      </c>
      <c r="CV300">
        <v>1</v>
      </c>
      <c r="CW300">
        <v>1</v>
      </c>
      <c r="CX300">
        <v>2</v>
      </c>
      <c r="CY300" t="s">
        <v>6794</v>
      </c>
      <c r="EC300">
        <v>2</v>
      </c>
      <c r="EE300">
        <v>0</v>
      </c>
      <c r="EF300">
        <v>0</v>
      </c>
      <c r="EG300">
        <v>0</v>
      </c>
      <c r="EH300">
        <v>1</v>
      </c>
      <c r="EI300">
        <v>0</v>
      </c>
      <c r="EJ300">
        <v>1</v>
      </c>
      <c r="EK300">
        <v>0</v>
      </c>
      <c r="EL300" t="s">
        <v>6794</v>
      </c>
      <c r="EV300" t="s">
        <v>6794</v>
      </c>
      <c r="PS300" t="s">
        <v>7526</v>
      </c>
      <c r="PT300" t="s">
        <v>7526</v>
      </c>
      <c r="PU300" t="s">
        <v>6857</v>
      </c>
      <c r="PV300" t="s">
        <v>7526</v>
      </c>
      <c r="PW300" t="s">
        <v>7515</v>
      </c>
      <c r="PX300" t="s">
        <v>7515</v>
      </c>
      <c r="PY300" t="s">
        <v>7515</v>
      </c>
      <c r="PZ300" t="s">
        <v>7515</v>
      </c>
      <c r="QA300" t="s">
        <v>7515</v>
      </c>
      <c r="QB300" t="s">
        <v>7515</v>
      </c>
      <c r="QC300" t="s">
        <v>7516</v>
      </c>
      <c r="QD300" t="s">
        <v>7528</v>
      </c>
      <c r="QE300" t="s">
        <v>7539</v>
      </c>
      <c r="QF300" t="s">
        <v>7528</v>
      </c>
      <c r="QG300" t="s">
        <v>7681</v>
      </c>
      <c r="QH300">
        <v>2008</v>
      </c>
      <c r="QI300">
        <v>5</v>
      </c>
      <c r="QJ300">
        <v>1</v>
      </c>
      <c r="QK300" s="329">
        <v>39588</v>
      </c>
      <c r="QL300">
        <v>0</v>
      </c>
      <c r="QM300">
        <v>1</v>
      </c>
      <c r="QN300" t="s">
        <v>265</v>
      </c>
      <c r="QO300">
        <v>2008</v>
      </c>
      <c r="QP300">
        <v>50</v>
      </c>
      <c r="RV300">
        <f t="shared" si="9"/>
        <v>5</v>
      </c>
      <c r="RY300">
        <f t="shared" si="8"/>
        <v>10</v>
      </c>
    </row>
    <row r="301" spans="1:493" x14ac:dyDescent="0.3">
      <c r="A301">
        <v>71285</v>
      </c>
      <c r="B301">
        <v>384</v>
      </c>
      <c r="C301" t="s">
        <v>6793</v>
      </c>
      <c r="D301" t="s">
        <v>6793</v>
      </c>
      <c r="I301" t="s">
        <v>6793</v>
      </c>
      <c r="J301" t="s">
        <v>7515</v>
      </c>
      <c r="K301" t="s">
        <v>7515</v>
      </c>
      <c r="L301" t="s">
        <v>7515</v>
      </c>
      <c r="M301" t="s">
        <v>7515</v>
      </c>
      <c r="N301" t="s">
        <v>7515</v>
      </c>
      <c r="O301" t="s">
        <v>7515</v>
      </c>
      <c r="P301" t="s">
        <v>7515</v>
      </c>
      <c r="Q301" t="s">
        <v>7515</v>
      </c>
      <c r="R301" t="s">
        <v>7515</v>
      </c>
      <c r="S301" t="s">
        <v>7515</v>
      </c>
      <c r="T301" t="s">
        <v>7515</v>
      </c>
      <c r="U301" t="s">
        <v>7515</v>
      </c>
      <c r="V301" t="s">
        <v>7515</v>
      </c>
      <c r="W301" t="s">
        <v>7515</v>
      </c>
      <c r="X301" t="s">
        <v>7515</v>
      </c>
      <c r="Y301" t="s">
        <v>7515</v>
      </c>
      <c r="Z301" t="s">
        <v>7515</v>
      </c>
      <c r="AA301" t="s">
        <v>7516</v>
      </c>
      <c r="AB301" t="s">
        <v>7515</v>
      </c>
      <c r="AC301" t="s">
        <v>7517</v>
      </c>
      <c r="AF301">
        <v>0</v>
      </c>
      <c r="AG301">
        <v>20</v>
      </c>
      <c r="AH301" t="s">
        <v>6845</v>
      </c>
      <c r="AK301" t="s">
        <v>6993</v>
      </c>
      <c r="AL301" t="s">
        <v>6794</v>
      </c>
      <c r="AM301" t="s">
        <v>6794</v>
      </c>
      <c r="AN301" t="s">
        <v>6</v>
      </c>
      <c r="AQ301" t="s">
        <v>6757</v>
      </c>
      <c r="AR301" t="s">
        <v>6793</v>
      </c>
      <c r="AS301" t="s">
        <v>6793</v>
      </c>
      <c r="AT301" t="s">
        <v>6813</v>
      </c>
      <c r="AU301" t="s">
        <v>7531</v>
      </c>
      <c r="AV301" t="s">
        <v>6991</v>
      </c>
      <c r="AX301" t="s">
        <v>6794</v>
      </c>
      <c r="AY301" t="s">
        <v>6793</v>
      </c>
      <c r="AZ301" t="s">
        <v>6793</v>
      </c>
      <c r="BA301" t="s">
        <v>6793</v>
      </c>
      <c r="BC301" t="s">
        <v>6793</v>
      </c>
      <c r="BD301" t="s">
        <v>6794</v>
      </c>
      <c r="BE301" t="s">
        <v>6794</v>
      </c>
      <c r="BF301" t="s">
        <v>6794</v>
      </c>
      <c r="BG301" t="s">
        <v>6794</v>
      </c>
      <c r="BH301" t="s">
        <v>6794</v>
      </c>
      <c r="BI301" t="s">
        <v>7024</v>
      </c>
      <c r="BJ301" t="s">
        <v>6</v>
      </c>
      <c r="BK301" t="s">
        <v>6794</v>
      </c>
      <c r="BM301" t="s">
        <v>7547</v>
      </c>
      <c r="BN301" t="s">
        <v>6</v>
      </c>
      <c r="BO301" t="s">
        <v>7533</v>
      </c>
      <c r="BP301" t="s">
        <v>6</v>
      </c>
      <c r="BQ301" t="s">
        <v>7559</v>
      </c>
      <c r="BR301" t="s">
        <v>7543</v>
      </c>
      <c r="BS301" t="s">
        <v>7515</v>
      </c>
      <c r="BT301" t="s">
        <v>7516</v>
      </c>
      <c r="BU301" t="s">
        <v>7515</v>
      </c>
      <c r="BV301" t="s">
        <v>7515</v>
      </c>
      <c r="BW301" t="s">
        <v>7515</v>
      </c>
      <c r="BX301" t="s">
        <v>7515</v>
      </c>
      <c r="BY301" t="s">
        <v>7515</v>
      </c>
      <c r="BZ301" t="s">
        <v>7515</v>
      </c>
      <c r="CA301" t="s">
        <v>7515</v>
      </c>
      <c r="CB301" t="s">
        <v>7515</v>
      </c>
      <c r="CC301" t="s">
        <v>7515</v>
      </c>
      <c r="CD301" t="s">
        <v>7515</v>
      </c>
      <c r="CE301" t="s">
        <v>6794</v>
      </c>
      <c r="CI301" t="s">
        <v>6793</v>
      </c>
      <c r="CJ301" t="s">
        <v>6793</v>
      </c>
      <c r="CK301" t="s">
        <v>6794</v>
      </c>
      <c r="CL301" t="s">
        <v>6794</v>
      </c>
      <c r="CM301" t="s">
        <v>6794</v>
      </c>
      <c r="CN301" t="s">
        <v>6794</v>
      </c>
      <c r="CO301" t="s">
        <v>6794</v>
      </c>
      <c r="CP301" t="s">
        <v>6793</v>
      </c>
      <c r="CQ301" t="s">
        <v>6794</v>
      </c>
      <c r="CR301" t="s">
        <v>7520</v>
      </c>
      <c r="CS301" t="s">
        <v>7608</v>
      </c>
      <c r="CT301" t="s">
        <v>7536</v>
      </c>
      <c r="CU301" t="s">
        <v>6793</v>
      </c>
      <c r="CV301">
        <v>3</v>
      </c>
      <c r="CW301">
        <v>3</v>
      </c>
      <c r="CX301">
        <v>4</v>
      </c>
      <c r="CY301" t="s">
        <v>6794</v>
      </c>
      <c r="EC301">
        <v>2</v>
      </c>
      <c r="EE301">
        <v>0</v>
      </c>
      <c r="EF301">
        <v>0</v>
      </c>
      <c r="EG301">
        <v>0</v>
      </c>
      <c r="EH301">
        <v>0</v>
      </c>
      <c r="EI301">
        <v>1</v>
      </c>
      <c r="EJ301">
        <v>0</v>
      </c>
      <c r="EK301">
        <v>1</v>
      </c>
      <c r="EL301" t="s">
        <v>6794</v>
      </c>
      <c r="EV301" t="s">
        <v>6794</v>
      </c>
      <c r="PS301" t="s">
        <v>7526</v>
      </c>
      <c r="PT301" t="s">
        <v>7526</v>
      </c>
      <c r="PU301" t="s">
        <v>7526</v>
      </c>
      <c r="PV301" t="s">
        <v>7526</v>
      </c>
      <c r="PW301" t="s">
        <v>7515</v>
      </c>
      <c r="PX301" t="s">
        <v>7515</v>
      </c>
      <c r="PY301" t="s">
        <v>7515</v>
      </c>
      <c r="PZ301" t="s">
        <v>7515</v>
      </c>
      <c r="QA301" t="s">
        <v>7515</v>
      </c>
      <c r="QB301" t="s">
        <v>7515</v>
      </c>
      <c r="QC301" t="s">
        <v>7516</v>
      </c>
      <c r="QD301" t="s">
        <v>7528</v>
      </c>
      <c r="QE301" t="s">
        <v>7539</v>
      </c>
      <c r="QF301" t="s">
        <v>7528</v>
      </c>
      <c r="QG301" t="s">
        <v>7681</v>
      </c>
      <c r="QH301">
        <v>2008</v>
      </c>
      <c r="QI301">
        <v>2</v>
      </c>
      <c r="QJ301">
        <v>1</v>
      </c>
      <c r="QK301" s="329">
        <v>39494</v>
      </c>
      <c r="QL301">
        <v>0</v>
      </c>
      <c r="QM301">
        <v>1</v>
      </c>
      <c r="QN301" t="s">
        <v>265</v>
      </c>
      <c r="QO301">
        <v>2008</v>
      </c>
      <c r="QP301">
        <v>50</v>
      </c>
      <c r="RV301">
        <f t="shared" si="9"/>
        <v>0</v>
      </c>
      <c r="RY301">
        <f t="shared" si="8"/>
        <v>7</v>
      </c>
    </row>
    <row r="302" spans="1:493" x14ac:dyDescent="0.3">
      <c r="A302">
        <v>71286</v>
      </c>
      <c r="B302">
        <v>386</v>
      </c>
      <c r="C302" t="s">
        <v>6793</v>
      </c>
      <c r="D302" t="s">
        <v>6793</v>
      </c>
      <c r="I302" t="s">
        <v>6793</v>
      </c>
      <c r="J302" t="s">
        <v>7516</v>
      </c>
      <c r="K302" t="s">
        <v>7515</v>
      </c>
      <c r="L302" t="s">
        <v>7515</v>
      </c>
      <c r="M302" t="s">
        <v>7515</v>
      </c>
      <c r="N302" t="s">
        <v>7515</v>
      </c>
      <c r="O302" t="s">
        <v>7515</v>
      </c>
      <c r="P302" t="s">
        <v>7515</v>
      </c>
      <c r="Q302" t="s">
        <v>7515</v>
      </c>
      <c r="R302" t="s">
        <v>7515</v>
      </c>
      <c r="S302" t="s">
        <v>7515</v>
      </c>
      <c r="T302" t="s">
        <v>7515</v>
      </c>
      <c r="U302" t="s">
        <v>7515</v>
      </c>
      <c r="V302" t="s">
        <v>7515</v>
      </c>
      <c r="W302" t="s">
        <v>7515</v>
      </c>
      <c r="X302" t="s">
        <v>7515</v>
      </c>
      <c r="Y302" t="s">
        <v>7515</v>
      </c>
      <c r="Z302" t="s">
        <v>7515</v>
      </c>
      <c r="AA302" t="s">
        <v>7515</v>
      </c>
      <c r="AB302" t="s">
        <v>7515</v>
      </c>
      <c r="AC302" t="s">
        <v>6796</v>
      </c>
      <c r="AK302" t="s">
        <v>6985</v>
      </c>
      <c r="AL302" t="s">
        <v>6793</v>
      </c>
      <c r="AM302" t="s">
        <v>6794</v>
      </c>
      <c r="AN302" t="s">
        <v>7680</v>
      </c>
      <c r="AO302">
        <v>0</v>
      </c>
      <c r="AP302">
        <v>14</v>
      </c>
      <c r="AQ302" t="s">
        <v>6988</v>
      </c>
      <c r="AR302" t="s">
        <v>6793</v>
      </c>
      <c r="AS302" t="s">
        <v>6793</v>
      </c>
      <c r="AT302" t="s">
        <v>6813</v>
      </c>
      <c r="AU302" t="s">
        <v>7531</v>
      </c>
      <c r="AV302" t="s">
        <v>6991</v>
      </c>
      <c r="AX302" t="s">
        <v>6793</v>
      </c>
      <c r="AY302" t="s">
        <v>6794</v>
      </c>
      <c r="AZ302" t="s">
        <v>6793</v>
      </c>
      <c r="BA302" t="s">
        <v>6793</v>
      </c>
      <c r="BB302" t="s">
        <v>6794</v>
      </c>
      <c r="BC302" t="s">
        <v>6794</v>
      </c>
      <c r="BD302" t="s">
        <v>6794</v>
      </c>
      <c r="BE302" t="s">
        <v>6794</v>
      </c>
      <c r="BF302" t="s">
        <v>6794</v>
      </c>
      <c r="BG302" t="s">
        <v>6794</v>
      </c>
      <c r="BH302" t="s">
        <v>6794</v>
      </c>
      <c r="BI302" t="s">
        <v>7021</v>
      </c>
      <c r="BJ302" t="s">
        <v>7024</v>
      </c>
      <c r="BK302" t="s">
        <v>6794</v>
      </c>
      <c r="BM302">
        <v>100</v>
      </c>
      <c r="BN302" t="s">
        <v>6</v>
      </c>
      <c r="BO302" t="s">
        <v>7519</v>
      </c>
      <c r="BP302" t="s">
        <v>6</v>
      </c>
      <c r="BQ302" t="s">
        <v>7024</v>
      </c>
      <c r="BR302" t="s">
        <v>7682</v>
      </c>
      <c r="BS302" t="s">
        <v>7516</v>
      </c>
      <c r="BT302" t="s">
        <v>7515</v>
      </c>
      <c r="BU302" t="s">
        <v>7515</v>
      </c>
      <c r="BV302" t="s">
        <v>7515</v>
      </c>
      <c r="BW302" t="s">
        <v>7515</v>
      </c>
      <c r="BX302" t="s">
        <v>7515</v>
      </c>
      <c r="BY302" t="s">
        <v>7515</v>
      </c>
      <c r="BZ302" t="s">
        <v>7515</v>
      </c>
      <c r="CA302" t="s">
        <v>7515</v>
      </c>
      <c r="CB302" t="s">
        <v>7515</v>
      </c>
      <c r="CC302" t="s">
        <v>7515</v>
      </c>
      <c r="CD302" t="s">
        <v>7515</v>
      </c>
      <c r="CE302" t="s">
        <v>6794</v>
      </c>
      <c r="CI302" t="s">
        <v>6793</v>
      </c>
      <c r="CJ302" t="s">
        <v>6794</v>
      </c>
      <c r="CK302" t="s">
        <v>6794</v>
      </c>
      <c r="CL302" t="s">
        <v>6793</v>
      </c>
      <c r="CM302" t="s">
        <v>6794</v>
      </c>
      <c r="CN302" t="s">
        <v>6793</v>
      </c>
      <c r="CO302" t="s">
        <v>6794</v>
      </c>
      <c r="CP302" t="s">
        <v>6793</v>
      </c>
      <c r="CQ302" t="s">
        <v>6794</v>
      </c>
      <c r="CR302" t="s">
        <v>7520</v>
      </c>
      <c r="CS302" t="s">
        <v>7607</v>
      </c>
      <c r="CT302" t="s">
        <v>7587</v>
      </c>
      <c r="CU302" t="s">
        <v>6793</v>
      </c>
      <c r="CV302">
        <v>1</v>
      </c>
      <c r="CW302">
        <v>2</v>
      </c>
      <c r="CX302">
        <v>5</v>
      </c>
      <c r="CY302" t="s">
        <v>6794</v>
      </c>
      <c r="EC302">
        <v>1</v>
      </c>
      <c r="ED302" t="s">
        <v>7584</v>
      </c>
      <c r="EL302" t="s">
        <v>6794</v>
      </c>
      <c r="EV302" t="s">
        <v>6794</v>
      </c>
      <c r="PS302" t="s">
        <v>7526</v>
      </c>
      <c r="PT302" t="s">
        <v>7526</v>
      </c>
      <c r="PU302" t="s">
        <v>7526</v>
      </c>
      <c r="PV302" t="s">
        <v>7526</v>
      </c>
      <c r="PW302" t="s">
        <v>7515</v>
      </c>
      <c r="PX302" t="s">
        <v>7515</v>
      </c>
      <c r="PY302" t="s">
        <v>7515</v>
      </c>
      <c r="PZ302" t="s">
        <v>7515</v>
      </c>
      <c r="QA302" t="s">
        <v>7515</v>
      </c>
      <c r="QB302" t="s">
        <v>7515</v>
      </c>
      <c r="QC302" t="s">
        <v>7516</v>
      </c>
      <c r="QD302" t="s">
        <v>7528</v>
      </c>
      <c r="QE302" t="s">
        <v>7529</v>
      </c>
      <c r="QF302" t="s">
        <v>7528</v>
      </c>
      <c r="QG302" t="s">
        <v>7681</v>
      </c>
      <c r="QH302">
        <v>2008</v>
      </c>
      <c r="QI302">
        <v>4</v>
      </c>
      <c r="QJ302">
        <v>1</v>
      </c>
      <c r="QK302" s="330">
        <v>42098</v>
      </c>
      <c r="QL302">
        <v>1</v>
      </c>
      <c r="QM302">
        <v>0</v>
      </c>
      <c r="QN302" t="s">
        <v>265</v>
      </c>
      <c r="QO302">
        <v>2008</v>
      </c>
      <c r="QP302">
        <v>50</v>
      </c>
      <c r="RV302">
        <f t="shared" si="9"/>
        <v>4</v>
      </c>
      <c r="RY302">
        <f t="shared" si="8"/>
        <v>10</v>
      </c>
    </row>
    <row r="303" spans="1:493" x14ac:dyDescent="0.3">
      <c r="A303">
        <v>71287</v>
      </c>
      <c r="B303">
        <v>389</v>
      </c>
      <c r="C303" t="s">
        <v>6793</v>
      </c>
      <c r="D303" t="s">
        <v>6793</v>
      </c>
      <c r="I303" t="s">
        <v>6793</v>
      </c>
      <c r="J303" t="s">
        <v>7515</v>
      </c>
      <c r="K303" t="s">
        <v>7516</v>
      </c>
      <c r="L303" t="s">
        <v>7516</v>
      </c>
      <c r="M303" t="s">
        <v>7515</v>
      </c>
      <c r="N303" t="s">
        <v>7515</v>
      </c>
      <c r="O303" t="s">
        <v>7515</v>
      </c>
      <c r="P303" t="s">
        <v>7515</v>
      </c>
      <c r="Q303" t="s">
        <v>7515</v>
      </c>
      <c r="R303" t="s">
        <v>7515</v>
      </c>
      <c r="S303" t="s">
        <v>7515</v>
      </c>
      <c r="T303" t="s">
        <v>7515</v>
      </c>
      <c r="U303" t="s">
        <v>7515</v>
      </c>
      <c r="V303" t="s">
        <v>7515</v>
      </c>
      <c r="W303" t="s">
        <v>7515</v>
      </c>
      <c r="X303" t="s">
        <v>7515</v>
      </c>
      <c r="Y303" t="s">
        <v>7515</v>
      </c>
      <c r="Z303" t="s">
        <v>7515</v>
      </c>
      <c r="AA303" t="s">
        <v>7515</v>
      </c>
      <c r="AB303" t="s">
        <v>7515</v>
      </c>
      <c r="AC303" t="s">
        <v>7517</v>
      </c>
      <c r="AF303">
        <v>0</v>
      </c>
      <c r="AG303">
        <v>3</v>
      </c>
      <c r="AH303" t="s">
        <v>6845</v>
      </c>
      <c r="AK303" t="s">
        <v>6993</v>
      </c>
      <c r="AL303" t="s">
        <v>6794</v>
      </c>
      <c r="AM303" t="s">
        <v>6794</v>
      </c>
      <c r="AN303" t="s">
        <v>7680</v>
      </c>
      <c r="AO303">
        <v>0</v>
      </c>
      <c r="AP303">
        <v>6</v>
      </c>
      <c r="AQ303" t="s">
        <v>6992</v>
      </c>
      <c r="AR303" t="s">
        <v>6793</v>
      </c>
      <c r="AS303" t="s">
        <v>6793</v>
      </c>
      <c r="AT303" t="s">
        <v>6814</v>
      </c>
      <c r="AV303" t="s">
        <v>7518</v>
      </c>
      <c r="AW303" t="s">
        <v>7588</v>
      </c>
      <c r="AX303" t="s">
        <v>6794</v>
      </c>
      <c r="AY303" t="s">
        <v>6794</v>
      </c>
      <c r="AZ303" t="s">
        <v>6793</v>
      </c>
      <c r="BA303" t="s">
        <v>6793</v>
      </c>
      <c r="BB303" t="s">
        <v>6794</v>
      </c>
      <c r="BC303" t="s">
        <v>6794</v>
      </c>
      <c r="BD303" t="s">
        <v>6794</v>
      </c>
      <c r="BE303" t="s">
        <v>6794</v>
      </c>
      <c r="BF303" t="s">
        <v>6793</v>
      </c>
      <c r="BG303" t="s">
        <v>6794</v>
      </c>
      <c r="BH303" t="s">
        <v>6794</v>
      </c>
      <c r="BI303" t="s">
        <v>7021</v>
      </c>
      <c r="BJ303" t="s">
        <v>7024</v>
      </c>
      <c r="BK303" t="s">
        <v>6794</v>
      </c>
      <c r="BM303">
        <v>50</v>
      </c>
      <c r="BN303" t="s">
        <v>6</v>
      </c>
      <c r="BO303" t="s">
        <v>7519</v>
      </c>
      <c r="BP303" t="s">
        <v>7534</v>
      </c>
      <c r="BQ303" t="s">
        <v>7021</v>
      </c>
      <c r="BR303" t="s">
        <v>7543</v>
      </c>
      <c r="BS303" t="s">
        <v>7515</v>
      </c>
      <c r="BT303" t="s">
        <v>7515</v>
      </c>
      <c r="BU303" t="s">
        <v>7516</v>
      </c>
      <c r="BV303" t="s">
        <v>7515</v>
      </c>
      <c r="BW303" t="s">
        <v>7515</v>
      </c>
      <c r="BX303" t="s">
        <v>7515</v>
      </c>
      <c r="BY303" t="s">
        <v>7515</v>
      </c>
      <c r="BZ303" t="s">
        <v>7515</v>
      </c>
      <c r="CA303" t="s">
        <v>7515</v>
      </c>
      <c r="CB303" t="s">
        <v>7515</v>
      </c>
      <c r="CC303" t="s">
        <v>7515</v>
      </c>
      <c r="CD303" t="s">
        <v>7515</v>
      </c>
      <c r="CE303" t="s">
        <v>6794</v>
      </c>
      <c r="CF303" t="s">
        <v>6757</v>
      </c>
      <c r="CG303">
        <v>125</v>
      </c>
      <c r="CH303" t="s">
        <v>6757</v>
      </c>
      <c r="CI303" t="s">
        <v>6793</v>
      </c>
      <c r="CJ303" t="s">
        <v>6793</v>
      </c>
      <c r="CK303" t="s">
        <v>6794</v>
      </c>
      <c r="CL303" t="s">
        <v>6793</v>
      </c>
      <c r="CM303" t="s">
        <v>6793</v>
      </c>
      <c r="CN303" t="s">
        <v>6793</v>
      </c>
      <c r="CO303" t="s">
        <v>6794</v>
      </c>
      <c r="CP303" t="s">
        <v>6793</v>
      </c>
      <c r="CQ303" t="s">
        <v>6793</v>
      </c>
      <c r="CR303" t="s">
        <v>7520</v>
      </c>
      <c r="CS303" t="s">
        <v>7521</v>
      </c>
      <c r="CT303" t="s">
        <v>7587</v>
      </c>
      <c r="CU303" t="s">
        <v>6793</v>
      </c>
      <c r="CV303">
        <v>2</v>
      </c>
      <c r="CW303">
        <v>4</v>
      </c>
      <c r="CX303">
        <v>3</v>
      </c>
      <c r="CY303" t="s">
        <v>6794</v>
      </c>
      <c r="EC303" t="s">
        <v>31</v>
      </c>
      <c r="EL303" t="s">
        <v>31</v>
      </c>
      <c r="EV303" t="s">
        <v>6793</v>
      </c>
      <c r="LC303" t="s">
        <v>7524</v>
      </c>
      <c r="LD303" t="s">
        <v>7680</v>
      </c>
      <c r="LE303">
        <v>5</v>
      </c>
      <c r="LF303">
        <v>2009</v>
      </c>
      <c r="LH303" t="s">
        <v>7527</v>
      </c>
      <c r="LI303" t="s">
        <v>7527</v>
      </c>
      <c r="LJ303" t="s">
        <v>6794</v>
      </c>
      <c r="LK303" t="s">
        <v>6793</v>
      </c>
      <c r="OO303" t="s">
        <v>7524</v>
      </c>
      <c r="OP303" t="s">
        <v>7680</v>
      </c>
      <c r="OQ303">
        <v>6</v>
      </c>
      <c r="OR303">
        <v>2005</v>
      </c>
      <c r="OV303" t="s">
        <v>6794</v>
      </c>
      <c r="OW303" t="s">
        <v>6793</v>
      </c>
      <c r="OX303" t="s">
        <v>7524</v>
      </c>
      <c r="OY303" t="s">
        <v>7680</v>
      </c>
      <c r="OZ303">
        <v>7</v>
      </c>
      <c r="PA303">
        <v>2008</v>
      </c>
      <c r="PE303" t="s">
        <v>6794</v>
      </c>
      <c r="PG303">
        <v>2</v>
      </c>
      <c r="PH303" t="s">
        <v>7515</v>
      </c>
      <c r="PI303" t="s">
        <v>7515</v>
      </c>
      <c r="PJ303" t="s">
        <v>7516</v>
      </c>
      <c r="PK303" t="s">
        <v>7515</v>
      </c>
      <c r="PL303" t="s">
        <v>7515</v>
      </c>
      <c r="PM303" t="s">
        <v>7515</v>
      </c>
      <c r="PN303" t="s">
        <v>7516</v>
      </c>
      <c r="PO303" t="s">
        <v>7515</v>
      </c>
      <c r="PP303" t="s">
        <v>7515</v>
      </c>
      <c r="PQ303" t="s">
        <v>7515</v>
      </c>
      <c r="PR303" t="s">
        <v>7515</v>
      </c>
      <c r="PS303" t="s">
        <v>7527</v>
      </c>
      <c r="PT303" t="s">
        <v>7526</v>
      </c>
      <c r="PU303" t="s">
        <v>7526</v>
      </c>
      <c r="PW303" t="s">
        <v>7516</v>
      </c>
      <c r="PX303" t="s">
        <v>7515</v>
      </c>
      <c r="PY303" t="s">
        <v>7515</v>
      </c>
      <c r="PZ303" t="s">
        <v>7515</v>
      </c>
      <c r="QA303" t="s">
        <v>7515</v>
      </c>
      <c r="QB303" t="s">
        <v>7515</v>
      </c>
      <c r="QC303" t="s">
        <v>7515</v>
      </c>
      <c r="QD303" t="s">
        <v>7528</v>
      </c>
      <c r="QE303" t="s">
        <v>7529</v>
      </c>
      <c r="QF303" t="s">
        <v>7528</v>
      </c>
      <c r="QG303" t="s">
        <v>7681</v>
      </c>
      <c r="QH303">
        <v>2008</v>
      </c>
      <c r="QI303">
        <v>3</v>
      </c>
      <c r="QJ303">
        <v>1</v>
      </c>
      <c r="QK303" s="329">
        <v>39536</v>
      </c>
      <c r="QL303">
        <v>0</v>
      </c>
      <c r="QM303">
        <v>1</v>
      </c>
      <c r="QN303" t="s">
        <v>265</v>
      </c>
      <c r="QO303">
        <v>2008</v>
      </c>
      <c r="QP303">
        <v>50</v>
      </c>
      <c r="QQ303">
        <v>1</v>
      </c>
      <c r="QR303">
        <v>1</v>
      </c>
      <c r="QS303">
        <v>0</v>
      </c>
      <c r="QT303">
        <v>0</v>
      </c>
      <c r="QU303">
        <v>0</v>
      </c>
      <c r="QV303">
        <v>0</v>
      </c>
      <c r="QW303">
        <v>0</v>
      </c>
      <c r="QX303">
        <v>0</v>
      </c>
      <c r="QY303">
        <v>0</v>
      </c>
      <c r="QZ303">
        <v>0</v>
      </c>
      <c r="RA303">
        <v>0</v>
      </c>
      <c r="RB303">
        <v>0</v>
      </c>
      <c r="RC303">
        <v>0</v>
      </c>
      <c r="RD303">
        <v>0</v>
      </c>
      <c r="RE303">
        <v>0</v>
      </c>
      <c r="RF303">
        <v>0</v>
      </c>
      <c r="RG303">
        <v>0</v>
      </c>
      <c r="RH303">
        <v>0</v>
      </c>
      <c r="RI303">
        <v>0</v>
      </c>
      <c r="RJ303">
        <v>0</v>
      </c>
      <c r="RK303">
        <v>1</v>
      </c>
      <c r="RL303">
        <v>0</v>
      </c>
      <c r="RM303">
        <v>0</v>
      </c>
      <c r="RN303">
        <v>0</v>
      </c>
      <c r="RO303">
        <v>0</v>
      </c>
      <c r="RP303">
        <v>0</v>
      </c>
      <c r="RQ303">
        <v>0</v>
      </c>
      <c r="RR303">
        <v>0</v>
      </c>
      <c r="RS303">
        <v>0</v>
      </c>
      <c r="RT303">
        <v>0</v>
      </c>
      <c r="RU303">
        <v>1</v>
      </c>
      <c r="RV303">
        <f t="shared" si="9"/>
        <v>5</v>
      </c>
      <c r="RY303">
        <f t="shared" si="8"/>
        <v>10</v>
      </c>
    </row>
    <row r="304" spans="1:493" x14ac:dyDescent="0.3">
      <c r="A304">
        <v>71288</v>
      </c>
      <c r="B304">
        <v>392</v>
      </c>
      <c r="C304" t="s">
        <v>6793</v>
      </c>
      <c r="D304" t="s">
        <v>6793</v>
      </c>
      <c r="I304" t="s">
        <v>6793</v>
      </c>
      <c r="J304" t="s">
        <v>7516</v>
      </c>
      <c r="K304" t="s">
        <v>7515</v>
      </c>
      <c r="L304" t="s">
        <v>7515</v>
      </c>
      <c r="M304" t="s">
        <v>7515</v>
      </c>
      <c r="N304" t="s">
        <v>7515</v>
      </c>
      <c r="O304" t="s">
        <v>7515</v>
      </c>
      <c r="P304" t="s">
        <v>7515</v>
      </c>
      <c r="Q304" t="s">
        <v>7515</v>
      </c>
      <c r="R304" t="s">
        <v>7515</v>
      </c>
      <c r="S304" t="s">
        <v>7515</v>
      </c>
      <c r="T304" t="s">
        <v>7515</v>
      </c>
      <c r="U304" t="s">
        <v>7515</v>
      </c>
      <c r="V304" t="s">
        <v>7515</v>
      </c>
      <c r="W304" t="s">
        <v>7515</v>
      </c>
      <c r="X304" t="s">
        <v>7515</v>
      </c>
      <c r="Y304" t="s">
        <v>7515</v>
      </c>
      <c r="Z304" t="s">
        <v>7516</v>
      </c>
      <c r="AA304" t="s">
        <v>7515</v>
      </c>
      <c r="AB304" t="s">
        <v>7515</v>
      </c>
      <c r="AC304" t="s">
        <v>7517</v>
      </c>
      <c r="AF304">
        <v>0</v>
      </c>
      <c r="AG304">
        <v>2</v>
      </c>
      <c r="AH304" t="s">
        <v>6845</v>
      </c>
      <c r="AK304" t="s">
        <v>6993</v>
      </c>
      <c r="AL304" t="s">
        <v>6794</v>
      </c>
      <c r="AM304" t="s">
        <v>6794</v>
      </c>
      <c r="AN304" t="s">
        <v>7680</v>
      </c>
      <c r="AO304">
        <v>0</v>
      </c>
      <c r="AP304">
        <v>12</v>
      </c>
      <c r="AQ304" t="s">
        <v>6757</v>
      </c>
      <c r="AR304" t="s">
        <v>6793</v>
      </c>
      <c r="AS304" t="s">
        <v>6793</v>
      </c>
      <c r="AT304" t="s">
        <v>6814</v>
      </c>
      <c r="AV304" t="s">
        <v>6991</v>
      </c>
      <c r="AW304" t="s">
        <v>7588</v>
      </c>
      <c r="AX304" t="s">
        <v>6966</v>
      </c>
      <c r="AY304" t="s">
        <v>6966</v>
      </c>
      <c r="AZ304" t="s">
        <v>6793</v>
      </c>
      <c r="BA304" t="s">
        <v>6793</v>
      </c>
      <c r="BC304" t="s">
        <v>6793</v>
      </c>
      <c r="BD304" t="s">
        <v>6966</v>
      </c>
      <c r="BE304" t="s">
        <v>6794</v>
      </c>
      <c r="BF304" t="s">
        <v>6793</v>
      </c>
      <c r="BG304" t="s">
        <v>6794</v>
      </c>
      <c r="BH304" t="s">
        <v>6794</v>
      </c>
      <c r="BI304" t="s">
        <v>7027</v>
      </c>
      <c r="BJ304" t="s">
        <v>7024</v>
      </c>
      <c r="BK304" t="s">
        <v>6794</v>
      </c>
      <c r="BM304" t="s">
        <v>7547</v>
      </c>
      <c r="BN304" t="s">
        <v>6</v>
      </c>
      <c r="BO304" t="s">
        <v>7533</v>
      </c>
      <c r="BP304" t="s">
        <v>7616</v>
      </c>
      <c r="BQ304" t="s">
        <v>7559</v>
      </c>
      <c r="BR304" t="s">
        <v>7594</v>
      </c>
      <c r="BS304" t="s">
        <v>7515</v>
      </c>
      <c r="BT304" t="s">
        <v>7516</v>
      </c>
      <c r="BU304" t="s">
        <v>7515</v>
      </c>
      <c r="BV304" t="s">
        <v>7515</v>
      </c>
      <c r="BW304" t="s">
        <v>7515</v>
      </c>
      <c r="BX304" t="s">
        <v>7515</v>
      </c>
      <c r="BY304" t="s">
        <v>7515</v>
      </c>
      <c r="BZ304" t="s">
        <v>7515</v>
      </c>
      <c r="CA304" t="s">
        <v>7515</v>
      </c>
      <c r="CB304" t="s">
        <v>7515</v>
      </c>
      <c r="CC304" t="s">
        <v>7515</v>
      </c>
      <c r="CD304" t="s">
        <v>7515</v>
      </c>
      <c r="CE304" t="s">
        <v>6794</v>
      </c>
      <c r="CI304" t="s">
        <v>6793</v>
      </c>
      <c r="CJ304" t="s">
        <v>6793</v>
      </c>
      <c r="CK304" t="s">
        <v>6794</v>
      </c>
      <c r="CL304" t="s">
        <v>6793</v>
      </c>
      <c r="CM304" t="s">
        <v>6793</v>
      </c>
      <c r="CN304" t="s">
        <v>6793</v>
      </c>
      <c r="CO304" t="s">
        <v>6794</v>
      </c>
      <c r="CP304" t="s">
        <v>6793</v>
      </c>
      <c r="CQ304" t="s">
        <v>6794</v>
      </c>
      <c r="CR304" t="s">
        <v>7520</v>
      </c>
      <c r="CS304" t="s">
        <v>7521</v>
      </c>
      <c r="CT304" t="s">
        <v>7587</v>
      </c>
      <c r="CU304" t="s">
        <v>6793</v>
      </c>
      <c r="CV304">
        <v>3</v>
      </c>
      <c r="CW304">
        <v>4</v>
      </c>
      <c r="CX304">
        <v>3</v>
      </c>
      <c r="CY304" t="s">
        <v>6793</v>
      </c>
      <c r="CZ304">
        <v>1</v>
      </c>
      <c r="DA304" t="s">
        <v>6966</v>
      </c>
      <c r="DD304" t="s">
        <v>6882</v>
      </c>
      <c r="DE304" t="s">
        <v>6966</v>
      </c>
      <c r="EC304">
        <v>4</v>
      </c>
      <c r="EE304">
        <v>0</v>
      </c>
      <c r="EF304">
        <v>2</v>
      </c>
      <c r="EG304">
        <v>0</v>
      </c>
      <c r="EH304">
        <v>0</v>
      </c>
      <c r="EI304">
        <v>2</v>
      </c>
      <c r="EJ304">
        <v>0</v>
      </c>
      <c r="EK304">
        <v>0</v>
      </c>
      <c r="EL304" t="s">
        <v>6794</v>
      </c>
      <c r="EV304" t="s">
        <v>6966</v>
      </c>
      <c r="PS304" t="s">
        <v>7526</v>
      </c>
      <c r="PT304" t="s">
        <v>7526</v>
      </c>
      <c r="PU304" t="s">
        <v>7527</v>
      </c>
      <c r="PV304" t="s">
        <v>7526</v>
      </c>
      <c r="PW304" t="s">
        <v>7515</v>
      </c>
      <c r="PX304" t="s">
        <v>7515</v>
      </c>
      <c r="PY304" t="s">
        <v>7515</v>
      </c>
      <c r="PZ304" t="s">
        <v>7515</v>
      </c>
      <c r="QA304" t="s">
        <v>7515</v>
      </c>
      <c r="QB304" t="s">
        <v>7515</v>
      </c>
      <c r="QC304" t="s">
        <v>7516</v>
      </c>
      <c r="QD304" t="s">
        <v>7528</v>
      </c>
      <c r="QE304" t="s">
        <v>7529</v>
      </c>
      <c r="QF304" t="s">
        <v>7528</v>
      </c>
      <c r="QG304" t="s">
        <v>7681</v>
      </c>
      <c r="QH304">
        <v>2008</v>
      </c>
      <c r="QI304">
        <v>3</v>
      </c>
      <c r="QJ304">
        <v>1</v>
      </c>
      <c r="QK304" s="330">
        <v>42081</v>
      </c>
      <c r="QL304">
        <v>0</v>
      </c>
      <c r="QM304">
        <v>1</v>
      </c>
      <c r="QN304" t="s">
        <v>265</v>
      </c>
      <c r="QO304">
        <v>2008</v>
      </c>
      <c r="QP304">
        <v>50</v>
      </c>
      <c r="RV304">
        <f t="shared" si="9"/>
        <v>4</v>
      </c>
      <c r="RY304">
        <f t="shared" si="8"/>
        <v>9</v>
      </c>
    </row>
    <row r="305" spans="1:493" x14ac:dyDescent="0.3">
      <c r="A305">
        <v>71289</v>
      </c>
      <c r="B305">
        <v>395</v>
      </c>
      <c r="C305" t="s">
        <v>6793</v>
      </c>
      <c r="D305" t="s">
        <v>6794</v>
      </c>
      <c r="E305">
        <v>2</v>
      </c>
      <c r="I305" t="s">
        <v>6793</v>
      </c>
      <c r="J305" t="s">
        <v>7515</v>
      </c>
      <c r="K305" t="s">
        <v>7515</v>
      </c>
      <c r="L305" t="s">
        <v>7516</v>
      </c>
      <c r="M305" t="s">
        <v>7515</v>
      </c>
      <c r="N305" t="s">
        <v>7515</v>
      </c>
      <c r="O305" t="s">
        <v>7515</v>
      </c>
      <c r="P305" t="s">
        <v>7515</v>
      </c>
      <c r="Q305" t="s">
        <v>7515</v>
      </c>
      <c r="R305" t="s">
        <v>7515</v>
      </c>
      <c r="S305" t="s">
        <v>7515</v>
      </c>
      <c r="T305" t="s">
        <v>7515</v>
      </c>
      <c r="U305" t="s">
        <v>7515</v>
      </c>
      <c r="V305" t="s">
        <v>7515</v>
      </c>
      <c r="W305" t="s">
        <v>7515</v>
      </c>
      <c r="X305" t="s">
        <v>7515</v>
      </c>
      <c r="Y305" t="s">
        <v>7515</v>
      </c>
      <c r="Z305" t="s">
        <v>7515</v>
      </c>
      <c r="AA305" t="s">
        <v>7515</v>
      </c>
      <c r="AB305" t="s">
        <v>7515</v>
      </c>
      <c r="AD305">
        <v>1</v>
      </c>
      <c r="AE305">
        <v>1</v>
      </c>
      <c r="AF305">
        <v>0</v>
      </c>
      <c r="AG305">
        <v>10</v>
      </c>
      <c r="AH305" t="s">
        <v>7550</v>
      </c>
      <c r="AI305" t="s">
        <v>7680</v>
      </c>
      <c r="AJ305">
        <v>3</v>
      </c>
      <c r="AK305" t="s">
        <v>6993</v>
      </c>
      <c r="AL305" t="s">
        <v>6794</v>
      </c>
      <c r="AM305" t="s">
        <v>6794</v>
      </c>
      <c r="AN305" t="s">
        <v>6</v>
      </c>
      <c r="AQ305" t="s">
        <v>7568</v>
      </c>
      <c r="AT305" t="s">
        <v>6814</v>
      </c>
      <c r="AV305" t="s">
        <v>7518</v>
      </c>
      <c r="AW305" t="s">
        <v>7551</v>
      </c>
      <c r="AX305" t="s">
        <v>6794</v>
      </c>
      <c r="AY305" t="s">
        <v>6794</v>
      </c>
      <c r="AZ305" t="s">
        <v>6793</v>
      </c>
      <c r="BA305" t="s">
        <v>6794</v>
      </c>
      <c r="BC305" t="s">
        <v>6793</v>
      </c>
      <c r="BD305" t="s">
        <v>6794</v>
      </c>
      <c r="BE305" t="s">
        <v>6794</v>
      </c>
      <c r="BF305" t="s">
        <v>6793</v>
      </c>
      <c r="BG305" t="s">
        <v>6794</v>
      </c>
      <c r="BH305" t="s">
        <v>6794</v>
      </c>
      <c r="BI305" t="s">
        <v>7027</v>
      </c>
      <c r="BJ305" t="s">
        <v>7025</v>
      </c>
      <c r="BK305" t="s">
        <v>6794</v>
      </c>
      <c r="BM305">
        <v>50</v>
      </c>
      <c r="BN305" t="s">
        <v>6</v>
      </c>
      <c r="BO305" t="s">
        <v>7533</v>
      </c>
      <c r="BP305" t="s">
        <v>7603</v>
      </c>
      <c r="BQ305" t="s">
        <v>7027</v>
      </c>
      <c r="BR305" t="s">
        <v>7543</v>
      </c>
      <c r="BS305" t="s">
        <v>7516</v>
      </c>
      <c r="BT305" t="s">
        <v>7515</v>
      </c>
      <c r="BU305" t="s">
        <v>7515</v>
      </c>
      <c r="BV305" t="s">
        <v>7515</v>
      </c>
      <c r="BW305" t="s">
        <v>7515</v>
      </c>
      <c r="BX305" t="s">
        <v>7515</v>
      </c>
      <c r="BY305" t="s">
        <v>7515</v>
      </c>
      <c r="BZ305" t="s">
        <v>7515</v>
      </c>
      <c r="CA305" t="s">
        <v>7515</v>
      </c>
      <c r="CB305" t="s">
        <v>7515</v>
      </c>
      <c r="CC305" t="s">
        <v>7515</v>
      </c>
      <c r="CD305" t="s">
        <v>7515</v>
      </c>
      <c r="CE305" t="s">
        <v>6794</v>
      </c>
      <c r="CI305" t="s">
        <v>6793</v>
      </c>
      <c r="CJ305" t="s">
        <v>6793</v>
      </c>
      <c r="CK305" t="s">
        <v>6794</v>
      </c>
      <c r="CL305" t="s">
        <v>6793</v>
      </c>
      <c r="CM305" t="s">
        <v>6794</v>
      </c>
      <c r="CN305" t="s">
        <v>6793</v>
      </c>
      <c r="CO305" t="s">
        <v>6794</v>
      </c>
      <c r="CP305" t="s">
        <v>6793</v>
      </c>
      <c r="CQ305" t="s">
        <v>6794</v>
      </c>
      <c r="CR305" t="s">
        <v>7520</v>
      </c>
      <c r="CS305" t="s">
        <v>7521</v>
      </c>
      <c r="CT305" t="s">
        <v>7570</v>
      </c>
      <c r="CU305" t="s">
        <v>6793</v>
      </c>
      <c r="CV305">
        <v>3</v>
      </c>
      <c r="CW305">
        <v>4</v>
      </c>
      <c r="CX305">
        <v>5</v>
      </c>
      <c r="CY305" t="s">
        <v>6794</v>
      </c>
      <c r="EC305">
        <v>2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2</v>
      </c>
      <c r="EK305">
        <v>0</v>
      </c>
      <c r="EL305" t="s">
        <v>6793</v>
      </c>
      <c r="EM305" t="s">
        <v>7573</v>
      </c>
      <c r="EO305">
        <v>2</v>
      </c>
      <c r="EP305" t="s">
        <v>7683</v>
      </c>
      <c r="EQ305">
        <v>2007</v>
      </c>
      <c r="ER305" t="s">
        <v>7685</v>
      </c>
      <c r="ES305">
        <v>2008</v>
      </c>
      <c r="ET305" t="s">
        <v>7684</v>
      </c>
      <c r="EV305" t="s">
        <v>6793</v>
      </c>
      <c r="IR305" t="s">
        <v>7524</v>
      </c>
      <c r="IS305" t="s">
        <v>7680</v>
      </c>
      <c r="IT305">
        <v>1</v>
      </c>
      <c r="IU305">
        <v>2006</v>
      </c>
      <c r="IY305" t="s">
        <v>6794</v>
      </c>
      <c r="IZ305" t="s">
        <v>6793</v>
      </c>
      <c r="JA305" t="s">
        <v>7524</v>
      </c>
      <c r="JB305" t="s">
        <v>7680</v>
      </c>
      <c r="JC305">
        <v>1</v>
      </c>
      <c r="JD305">
        <v>2006</v>
      </c>
      <c r="JF305" t="s">
        <v>7526</v>
      </c>
      <c r="JG305" t="s">
        <v>7526</v>
      </c>
      <c r="JH305" t="s">
        <v>6794</v>
      </c>
      <c r="JI305" t="s">
        <v>6793</v>
      </c>
      <c r="PS305" t="s">
        <v>7526</v>
      </c>
      <c r="PT305" t="s">
        <v>7526</v>
      </c>
      <c r="PV305" t="s">
        <v>7582</v>
      </c>
      <c r="PW305" t="s">
        <v>7516</v>
      </c>
      <c r="PX305" t="s">
        <v>7515</v>
      </c>
      <c r="PY305" t="s">
        <v>7515</v>
      </c>
      <c r="PZ305" t="s">
        <v>7515</v>
      </c>
      <c r="QA305" t="s">
        <v>7515</v>
      </c>
      <c r="QB305" t="s">
        <v>7515</v>
      </c>
      <c r="QC305" t="s">
        <v>7515</v>
      </c>
      <c r="QD305" t="s">
        <v>7528</v>
      </c>
      <c r="QE305" t="s">
        <v>7539</v>
      </c>
      <c r="QF305" t="s">
        <v>7528</v>
      </c>
      <c r="QG305" t="s">
        <v>7681</v>
      </c>
      <c r="QH305">
        <v>2008</v>
      </c>
      <c r="QI305">
        <v>2</v>
      </c>
      <c r="QJ305">
        <v>2</v>
      </c>
      <c r="QK305" s="330">
        <v>42057</v>
      </c>
      <c r="QL305">
        <v>1</v>
      </c>
      <c r="QM305">
        <v>1</v>
      </c>
      <c r="QN305" t="s">
        <v>265</v>
      </c>
      <c r="QO305">
        <v>2008</v>
      </c>
      <c r="QP305">
        <v>50</v>
      </c>
      <c r="QQ305">
        <v>0</v>
      </c>
      <c r="QR305">
        <v>0</v>
      </c>
      <c r="QS305">
        <v>0</v>
      </c>
      <c r="QT305">
        <v>0</v>
      </c>
      <c r="QU305">
        <v>0</v>
      </c>
      <c r="QV305">
        <v>0</v>
      </c>
      <c r="QW305">
        <v>0</v>
      </c>
      <c r="QX305">
        <v>0</v>
      </c>
      <c r="QY305">
        <v>0</v>
      </c>
      <c r="QZ305">
        <v>0</v>
      </c>
      <c r="RA305">
        <v>0</v>
      </c>
      <c r="RB305">
        <v>0</v>
      </c>
      <c r="RC305">
        <v>0</v>
      </c>
      <c r="RD305">
        <v>1</v>
      </c>
      <c r="RE305">
        <v>1</v>
      </c>
      <c r="RF305">
        <v>0</v>
      </c>
      <c r="RG305">
        <v>0</v>
      </c>
      <c r="RH305">
        <v>0</v>
      </c>
      <c r="RI305">
        <v>0</v>
      </c>
      <c r="RJ305">
        <v>0</v>
      </c>
      <c r="RK305">
        <v>0</v>
      </c>
      <c r="RL305">
        <v>0</v>
      </c>
      <c r="RM305">
        <v>0</v>
      </c>
      <c r="RN305">
        <v>0</v>
      </c>
      <c r="RO305">
        <v>0</v>
      </c>
      <c r="RP305">
        <v>0</v>
      </c>
      <c r="RQ305">
        <v>0</v>
      </c>
      <c r="RR305">
        <v>0</v>
      </c>
      <c r="RS305">
        <v>0</v>
      </c>
      <c r="RT305">
        <v>0</v>
      </c>
      <c r="RU305">
        <v>0</v>
      </c>
      <c r="RV305">
        <f t="shared" si="9"/>
        <v>0</v>
      </c>
      <c r="RY305">
        <f t="shared" si="8"/>
        <v>9</v>
      </c>
    </row>
    <row r="306" spans="1:493" x14ac:dyDescent="0.3">
      <c r="A306">
        <v>71290</v>
      </c>
      <c r="B306">
        <v>397</v>
      </c>
      <c r="C306" t="s">
        <v>6793</v>
      </c>
      <c r="D306" t="s">
        <v>6794</v>
      </c>
      <c r="E306">
        <v>2</v>
      </c>
      <c r="I306" t="s">
        <v>6793</v>
      </c>
      <c r="J306" t="s">
        <v>7515</v>
      </c>
      <c r="K306" t="s">
        <v>7515</v>
      </c>
      <c r="L306" t="s">
        <v>7515</v>
      </c>
      <c r="M306" t="s">
        <v>7515</v>
      </c>
      <c r="N306" t="s">
        <v>7515</v>
      </c>
      <c r="O306" t="s">
        <v>7515</v>
      </c>
      <c r="P306" t="s">
        <v>7515</v>
      </c>
      <c r="Q306" t="s">
        <v>7515</v>
      </c>
      <c r="R306" t="s">
        <v>7515</v>
      </c>
      <c r="S306" t="s">
        <v>7515</v>
      </c>
      <c r="T306" t="s">
        <v>7515</v>
      </c>
      <c r="U306" t="s">
        <v>7515</v>
      </c>
      <c r="V306" t="s">
        <v>7515</v>
      </c>
      <c r="W306" t="s">
        <v>7515</v>
      </c>
      <c r="X306" t="s">
        <v>7515</v>
      </c>
      <c r="Y306" t="s">
        <v>7515</v>
      </c>
      <c r="Z306" t="s">
        <v>7516</v>
      </c>
      <c r="AA306" t="s">
        <v>7515</v>
      </c>
      <c r="AB306" t="s">
        <v>7515</v>
      </c>
      <c r="AD306">
        <v>1</v>
      </c>
      <c r="AE306">
        <v>1</v>
      </c>
      <c r="AF306">
        <v>0</v>
      </c>
      <c r="AG306">
        <v>5</v>
      </c>
      <c r="AH306" t="s">
        <v>6845</v>
      </c>
      <c r="AK306" t="s">
        <v>6993</v>
      </c>
      <c r="AL306" t="s">
        <v>6794</v>
      </c>
      <c r="AM306" t="s">
        <v>6794</v>
      </c>
      <c r="AN306" t="s">
        <v>7680</v>
      </c>
      <c r="AO306">
        <v>0</v>
      </c>
      <c r="AP306">
        <v>10</v>
      </c>
      <c r="AQ306" t="s">
        <v>7568</v>
      </c>
      <c r="AT306" t="s">
        <v>6813</v>
      </c>
      <c r="AU306" t="s">
        <v>7531</v>
      </c>
      <c r="AV306" t="s">
        <v>6991</v>
      </c>
      <c r="AX306" t="s">
        <v>6794</v>
      </c>
      <c r="AY306" t="s">
        <v>6794</v>
      </c>
      <c r="AZ306" t="s">
        <v>6794</v>
      </c>
      <c r="BA306" t="s">
        <v>6794</v>
      </c>
      <c r="BC306" t="s">
        <v>6793</v>
      </c>
      <c r="BD306" t="s">
        <v>6793</v>
      </c>
      <c r="BE306" t="s">
        <v>6794</v>
      </c>
      <c r="BF306" t="s">
        <v>6794</v>
      </c>
      <c r="BG306" t="s">
        <v>6794</v>
      </c>
      <c r="BH306" t="s">
        <v>6794</v>
      </c>
      <c r="BI306" t="s">
        <v>7022</v>
      </c>
      <c r="BJ306" t="s">
        <v>7025</v>
      </c>
      <c r="BK306" t="s">
        <v>6794</v>
      </c>
      <c r="BM306">
        <v>100</v>
      </c>
      <c r="BN306" t="s">
        <v>6</v>
      </c>
      <c r="BO306" t="s">
        <v>7533</v>
      </c>
      <c r="BP306" t="s">
        <v>6</v>
      </c>
      <c r="BQ306" t="s">
        <v>7559</v>
      </c>
      <c r="BR306" t="s">
        <v>7682</v>
      </c>
      <c r="BS306" t="s">
        <v>7515</v>
      </c>
      <c r="BT306" t="s">
        <v>7516</v>
      </c>
      <c r="BU306" t="s">
        <v>7515</v>
      </c>
      <c r="BV306" t="s">
        <v>7515</v>
      </c>
      <c r="BW306" t="s">
        <v>7515</v>
      </c>
      <c r="BX306" t="s">
        <v>7515</v>
      </c>
      <c r="BY306" t="s">
        <v>7515</v>
      </c>
      <c r="BZ306" t="s">
        <v>7515</v>
      </c>
      <c r="CA306" t="s">
        <v>7515</v>
      </c>
      <c r="CB306" t="s">
        <v>7515</v>
      </c>
      <c r="CC306" t="s">
        <v>7515</v>
      </c>
      <c r="CD306" t="s">
        <v>7515</v>
      </c>
      <c r="CE306" t="s">
        <v>6794</v>
      </c>
      <c r="CI306" t="s">
        <v>6793</v>
      </c>
      <c r="CJ306" t="s">
        <v>6793</v>
      </c>
      <c r="CK306" t="s">
        <v>6794</v>
      </c>
      <c r="CL306" t="s">
        <v>6794</v>
      </c>
      <c r="CM306" t="s">
        <v>6794</v>
      </c>
      <c r="CN306" t="s">
        <v>6793</v>
      </c>
      <c r="CO306" t="s">
        <v>6794</v>
      </c>
      <c r="CP306" t="s">
        <v>6793</v>
      </c>
      <c r="CQ306" t="s">
        <v>6794</v>
      </c>
      <c r="CR306" t="s">
        <v>7520</v>
      </c>
      <c r="CS306" t="s">
        <v>7521</v>
      </c>
      <c r="CT306" t="s">
        <v>7602</v>
      </c>
      <c r="CU306" t="s">
        <v>6793</v>
      </c>
      <c r="CV306">
        <v>3</v>
      </c>
      <c r="CW306">
        <v>2</v>
      </c>
      <c r="CX306">
        <v>5</v>
      </c>
      <c r="CY306" t="s">
        <v>6794</v>
      </c>
      <c r="EC306">
        <v>2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1</v>
      </c>
      <c r="EK306">
        <v>1</v>
      </c>
      <c r="EL306" t="s">
        <v>6794</v>
      </c>
      <c r="EV306" t="s">
        <v>6793</v>
      </c>
      <c r="GP306" t="s">
        <v>7524</v>
      </c>
      <c r="GQ306" t="s">
        <v>7680</v>
      </c>
      <c r="GR306">
        <v>6</v>
      </c>
      <c r="GS306">
        <v>2006</v>
      </c>
      <c r="GW306" t="s">
        <v>6793</v>
      </c>
      <c r="GY306" t="s">
        <v>7524</v>
      </c>
      <c r="GZ306" t="s">
        <v>7680</v>
      </c>
      <c r="HA306">
        <v>6</v>
      </c>
      <c r="HB306">
        <v>2006</v>
      </c>
      <c r="HF306" t="s">
        <v>6793</v>
      </c>
      <c r="PS306" t="s">
        <v>7526</v>
      </c>
      <c r="PT306" t="s">
        <v>7526</v>
      </c>
      <c r="PU306" t="s">
        <v>7526</v>
      </c>
      <c r="PV306" t="s">
        <v>6757</v>
      </c>
      <c r="PW306" t="s">
        <v>7516</v>
      </c>
      <c r="PX306" t="s">
        <v>7515</v>
      </c>
      <c r="PY306" t="s">
        <v>7515</v>
      </c>
      <c r="PZ306" t="s">
        <v>7515</v>
      </c>
      <c r="QA306" t="s">
        <v>7515</v>
      </c>
      <c r="QB306" t="s">
        <v>7515</v>
      </c>
      <c r="QC306" t="s">
        <v>7515</v>
      </c>
      <c r="QD306" t="s">
        <v>7528</v>
      </c>
      <c r="QE306" t="s">
        <v>7539</v>
      </c>
      <c r="QF306" t="s">
        <v>7528</v>
      </c>
      <c r="QG306" t="s">
        <v>7681</v>
      </c>
      <c r="QH306">
        <v>2008</v>
      </c>
      <c r="QI306">
        <v>5</v>
      </c>
      <c r="QJ306">
        <v>2</v>
      </c>
      <c r="QK306" s="330">
        <v>42125</v>
      </c>
      <c r="QL306">
        <v>1</v>
      </c>
      <c r="QM306">
        <v>1</v>
      </c>
      <c r="QN306" t="s">
        <v>265</v>
      </c>
      <c r="QO306">
        <v>2008</v>
      </c>
      <c r="QP306">
        <v>50</v>
      </c>
      <c r="QQ306">
        <v>0</v>
      </c>
      <c r="QR306">
        <v>0</v>
      </c>
      <c r="QS306">
        <v>0</v>
      </c>
      <c r="QT306">
        <v>0</v>
      </c>
      <c r="QU306">
        <v>0</v>
      </c>
      <c r="QV306">
        <v>0</v>
      </c>
      <c r="QW306">
        <v>0</v>
      </c>
      <c r="QX306">
        <v>1</v>
      </c>
      <c r="QY306">
        <v>1</v>
      </c>
      <c r="QZ306">
        <v>0</v>
      </c>
      <c r="RA306">
        <v>0</v>
      </c>
      <c r="RB306">
        <v>0</v>
      </c>
      <c r="RC306">
        <v>0</v>
      </c>
      <c r="RD306">
        <v>0</v>
      </c>
      <c r="RE306">
        <v>0</v>
      </c>
      <c r="RF306">
        <v>0</v>
      </c>
      <c r="RG306">
        <v>0</v>
      </c>
      <c r="RH306">
        <v>0</v>
      </c>
      <c r="RI306">
        <v>0</v>
      </c>
      <c r="RJ306">
        <v>0</v>
      </c>
      <c r="RK306">
        <v>0</v>
      </c>
      <c r="RL306">
        <v>0</v>
      </c>
      <c r="RM306">
        <v>0</v>
      </c>
      <c r="RN306">
        <v>0</v>
      </c>
      <c r="RO306">
        <v>0</v>
      </c>
      <c r="RP306">
        <v>0</v>
      </c>
      <c r="RQ306">
        <v>0</v>
      </c>
      <c r="RR306">
        <v>0</v>
      </c>
      <c r="RS306">
        <v>0</v>
      </c>
      <c r="RT306">
        <v>0</v>
      </c>
      <c r="RU306">
        <v>0</v>
      </c>
      <c r="RV306">
        <f t="shared" si="9"/>
        <v>4</v>
      </c>
      <c r="RY306">
        <f t="shared" si="8"/>
        <v>5</v>
      </c>
    </row>
    <row r="307" spans="1:493" x14ac:dyDescent="0.3">
      <c r="A307">
        <v>71291</v>
      </c>
      <c r="B307">
        <v>398</v>
      </c>
      <c r="C307" t="s">
        <v>6793</v>
      </c>
      <c r="D307" t="s">
        <v>6793</v>
      </c>
      <c r="I307" t="s">
        <v>6793</v>
      </c>
      <c r="J307" t="s">
        <v>7515</v>
      </c>
      <c r="K307" t="s">
        <v>7516</v>
      </c>
      <c r="L307" t="s">
        <v>7515</v>
      </c>
      <c r="M307" t="s">
        <v>7515</v>
      </c>
      <c r="N307" t="s">
        <v>7515</v>
      </c>
      <c r="O307" t="s">
        <v>7515</v>
      </c>
      <c r="P307" t="s">
        <v>7515</v>
      </c>
      <c r="Q307" t="s">
        <v>7515</v>
      </c>
      <c r="R307" t="s">
        <v>7515</v>
      </c>
      <c r="S307" t="s">
        <v>7515</v>
      </c>
      <c r="T307" t="s">
        <v>7515</v>
      </c>
      <c r="U307" t="s">
        <v>7515</v>
      </c>
      <c r="V307" t="s">
        <v>7515</v>
      </c>
      <c r="W307" t="s">
        <v>7515</v>
      </c>
      <c r="X307" t="s">
        <v>7515</v>
      </c>
      <c r="Y307" t="s">
        <v>7515</v>
      </c>
      <c r="Z307" t="s">
        <v>7515</v>
      </c>
      <c r="AA307" t="s">
        <v>7515</v>
      </c>
      <c r="AB307" t="s">
        <v>7515</v>
      </c>
      <c r="AC307" t="s">
        <v>7517</v>
      </c>
      <c r="AF307">
        <v>6</v>
      </c>
      <c r="AG307">
        <v>0</v>
      </c>
      <c r="AH307" t="s">
        <v>6845</v>
      </c>
      <c r="AK307" t="s">
        <v>6993</v>
      </c>
      <c r="AL307" t="s">
        <v>6794</v>
      </c>
      <c r="AM307" t="s">
        <v>6794</v>
      </c>
      <c r="AN307" t="s">
        <v>7680</v>
      </c>
      <c r="AO307">
        <v>0</v>
      </c>
      <c r="AP307">
        <v>10</v>
      </c>
      <c r="AQ307" t="s">
        <v>7568</v>
      </c>
      <c r="AT307" t="s">
        <v>6</v>
      </c>
      <c r="AV307" t="s">
        <v>6991</v>
      </c>
      <c r="AX307" t="s">
        <v>6793</v>
      </c>
      <c r="AY307" t="s">
        <v>6794</v>
      </c>
      <c r="AZ307" t="s">
        <v>6793</v>
      </c>
      <c r="BA307" t="s">
        <v>6793</v>
      </c>
      <c r="BC307" t="s">
        <v>6794</v>
      </c>
      <c r="BD307" t="s">
        <v>6794</v>
      </c>
      <c r="BE307" t="s">
        <v>6793</v>
      </c>
      <c r="BF307" t="s">
        <v>6793</v>
      </c>
      <c r="BG307" t="s">
        <v>6794</v>
      </c>
      <c r="BH307" t="s">
        <v>6794</v>
      </c>
      <c r="BI307" t="s">
        <v>7029</v>
      </c>
      <c r="BJ307" t="s">
        <v>7024</v>
      </c>
      <c r="BK307" t="s">
        <v>6794</v>
      </c>
      <c r="BM307">
        <v>50</v>
      </c>
      <c r="BN307" t="s">
        <v>6</v>
      </c>
      <c r="BO307" t="s">
        <v>7519</v>
      </c>
      <c r="BP307" t="s">
        <v>6</v>
      </c>
      <c r="BQ307" t="s">
        <v>7559</v>
      </c>
      <c r="BR307" t="s">
        <v>7594</v>
      </c>
      <c r="BS307" t="s">
        <v>7515</v>
      </c>
      <c r="BT307" t="s">
        <v>7515</v>
      </c>
      <c r="BU307" t="s">
        <v>7515</v>
      </c>
      <c r="BV307" t="s">
        <v>7515</v>
      </c>
      <c r="BW307" t="s">
        <v>7515</v>
      </c>
      <c r="BX307" t="s">
        <v>7515</v>
      </c>
      <c r="BY307" t="s">
        <v>7515</v>
      </c>
      <c r="BZ307" t="s">
        <v>7515</v>
      </c>
      <c r="CA307" t="s">
        <v>7515</v>
      </c>
      <c r="CB307" t="s">
        <v>7516</v>
      </c>
      <c r="CC307" t="s">
        <v>7515</v>
      </c>
      <c r="CD307" t="s">
        <v>7515</v>
      </c>
      <c r="CE307" t="s">
        <v>6793</v>
      </c>
      <c r="CI307" t="s">
        <v>6793</v>
      </c>
      <c r="CJ307" t="s">
        <v>6793</v>
      </c>
      <c r="CK307" t="s">
        <v>6794</v>
      </c>
      <c r="CL307" t="s">
        <v>6793</v>
      </c>
      <c r="CM307" t="s">
        <v>6793</v>
      </c>
      <c r="CN307" t="s">
        <v>6793</v>
      </c>
      <c r="CO307" t="s">
        <v>6794</v>
      </c>
      <c r="CP307" t="s">
        <v>6793</v>
      </c>
      <c r="CQ307" t="s">
        <v>6794</v>
      </c>
      <c r="CR307" t="s">
        <v>7545</v>
      </c>
      <c r="CS307" t="s">
        <v>7521</v>
      </c>
      <c r="CT307" t="s">
        <v>7522</v>
      </c>
      <c r="CU307" t="s">
        <v>6793</v>
      </c>
      <c r="CV307">
        <v>2</v>
      </c>
      <c r="CW307">
        <v>4</v>
      </c>
      <c r="CX307">
        <v>4</v>
      </c>
      <c r="CY307" t="s">
        <v>6793</v>
      </c>
      <c r="CZ307">
        <v>1</v>
      </c>
      <c r="DA307" t="s">
        <v>7680</v>
      </c>
      <c r="DB307">
        <v>5</v>
      </c>
      <c r="DC307">
        <v>2008</v>
      </c>
      <c r="DD307" t="s">
        <v>7557</v>
      </c>
      <c r="DE307" t="s">
        <v>7680</v>
      </c>
      <c r="DF307">
        <v>5</v>
      </c>
      <c r="DG307">
        <v>2008</v>
      </c>
      <c r="EC307">
        <v>5</v>
      </c>
      <c r="EE307">
        <v>3</v>
      </c>
      <c r="EF307">
        <v>0</v>
      </c>
      <c r="EG307">
        <v>0</v>
      </c>
      <c r="EH307">
        <v>2</v>
      </c>
      <c r="EI307">
        <v>0</v>
      </c>
      <c r="EJ307">
        <v>0</v>
      </c>
      <c r="EK307">
        <v>0</v>
      </c>
      <c r="EL307" t="s">
        <v>6794</v>
      </c>
      <c r="EV307" t="s">
        <v>6794</v>
      </c>
      <c r="PS307" t="s">
        <v>7526</v>
      </c>
      <c r="PT307" t="s">
        <v>7526</v>
      </c>
      <c r="PU307" t="s">
        <v>7526</v>
      </c>
      <c r="PV307" t="s">
        <v>7526</v>
      </c>
      <c r="PW307" t="s">
        <v>7516</v>
      </c>
      <c r="PX307" t="s">
        <v>7515</v>
      </c>
      <c r="PY307" t="s">
        <v>7515</v>
      </c>
      <c r="PZ307" t="s">
        <v>7515</v>
      </c>
      <c r="QA307" t="s">
        <v>7515</v>
      </c>
      <c r="QB307" t="s">
        <v>7515</v>
      </c>
      <c r="QC307" t="s">
        <v>7515</v>
      </c>
      <c r="QD307" t="s">
        <v>7528</v>
      </c>
      <c r="QE307" t="s">
        <v>7529</v>
      </c>
      <c r="QF307" t="s">
        <v>7528</v>
      </c>
      <c r="QG307" t="s">
        <v>7681</v>
      </c>
      <c r="QH307">
        <v>2008</v>
      </c>
      <c r="QI307">
        <v>3</v>
      </c>
      <c r="QJ307">
        <v>1</v>
      </c>
      <c r="QK307" s="330">
        <v>42071</v>
      </c>
      <c r="QL307">
        <v>0</v>
      </c>
      <c r="QM307">
        <v>1</v>
      </c>
      <c r="QN307" t="s">
        <v>265</v>
      </c>
      <c r="QO307">
        <v>2008</v>
      </c>
      <c r="QP307">
        <v>50</v>
      </c>
      <c r="RV307">
        <f t="shared" si="9"/>
        <v>4</v>
      </c>
      <c r="RY307">
        <f t="shared" si="8"/>
        <v>6</v>
      </c>
    </row>
    <row r="308" spans="1:493" x14ac:dyDescent="0.3">
      <c r="A308">
        <v>71292</v>
      </c>
      <c r="B308">
        <v>402</v>
      </c>
      <c r="C308" t="s">
        <v>6793</v>
      </c>
      <c r="D308" t="s">
        <v>6793</v>
      </c>
      <c r="I308" t="s">
        <v>6793</v>
      </c>
      <c r="J308" t="s">
        <v>7516</v>
      </c>
      <c r="K308" t="s">
        <v>7515</v>
      </c>
      <c r="L308" t="s">
        <v>7515</v>
      </c>
      <c r="M308" t="s">
        <v>7515</v>
      </c>
      <c r="N308" t="s">
        <v>7515</v>
      </c>
      <c r="O308" t="s">
        <v>7515</v>
      </c>
      <c r="P308" t="s">
        <v>7515</v>
      </c>
      <c r="Q308" t="s">
        <v>7515</v>
      </c>
      <c r="R308" t="s">
        <v>7515</v>
      </c>
      <c r="S308" t="s">
        <v>7515</v>
      </c>
      <c r="T308" t="s">
        <v>7515</v>
      </c>
      <c r="U308" t="s">
        <v>7515</v>
      </c>
      <c r="V308" t="s">
        <v>7515</v>
      </c>
      <c r="W308" t="s">
        <v>7515</v>
      </c>
      <c r="X308" t="s">
        <v>7515</v>
      </c>
      <c r="Y308" t="s">
        <v>7515</v>
      </c>
      <c r="Z308" t="s">
        <v>7515</v>
      </c>
      <c r="AA308" t="s">
        <v>7515</v>
      </c>
      <c r="AB308" t="s">
        <v>7515</v>
      </c>
      <c r="AC308" t="s">
        <v>7517</v>
      </c>
      <c r="AF308">
        <v>0</v>
      </c>
      <c r="AG308">
        <v>3</v>
      </c>
      <c r="AH308" t="s">
        <v>6845</v>
      </c>
      <c r="AK308" t="s">
        <v>6993</v>
      </c>
      <c r="AL308" t="s">
        <v>6794</v>
      </c>
      <c r="AM308" t="s">
        <v>6794</v>
      </c>
      <c r="AN308" t="s">
        <v>7680</v>
      </c>
      <c r="AO308">
        <v>0</v>
      </c>
      <c r="AP308">
        <v>20</v>
      </c>
      <c r="AQ308" t="s">
        <v>6988</v>
      </c>
      <c r="AR308" t="s">
        <v>6966</v>
      </c>
      <c r="AS308" t="s">
        <v>6793</v>
      </c>
      <c r="AT308" t="s">
        <v>6813</v>
      </c>
      <c r="AU308" t="s">
        <v>7531</v>
      </c>
      <c r="AV308" t="s">
        <v>6991</v>
      </c>
      <c r="AX308" t="s">
        <v>6794</v>
      </c>
      <c r="AY308" t="s">
        <v>6794</v>
      </c>
      <c r="AZ308" t="s">
        <v>6794</v>
      </c>
      <c r="BA308" t="s">
        <v>6793</v>
      </c>
      <c r="BB308" t="s">
        <v>6793</v>
      </c>
      <c r="BC308" t="s">
        <v>6794</v>
      </c>
      <c r="BD308" t="s">
        <v>6794</v>
      </c>
      <c r="BE308" t="s">
        <v>6793</v>
      </c>
      <c r="BF308" t="s">
        <v>6793</v>
      </c>
      <c r="BG308" t="s">
        <v>6794</v>
      </c>
      <c r="BH308" t="s">
        <v>6794</v>
      </c>
      <c r="BI308" t="s">
        <v>7024</v>
      </c>
      <c r="BJ308" t="s">
        <v>7026</v>
      </c>
      <c r="BK308" t="s">
        <v>6794</v>
      </c>
      <c r="BM308">
        <v>100</v>
      </c>
      <c r="BN308">
        <v>50</v>
      </c>
      <c r="BO308" t="s">
        <v>7519</v>
      </c>
      <c r="BP308" t="s">
        <v>7542</v>
      </c>
      <c r="BQ308" t="s">
        <v>7559</v>
      </c>
      <c r="BR308" t="s">
        <v>7543</v>
      </c>
      <c r="BS308" t="s">
        <v>7516</v>
      </c>
      <c r="BT308" t="s">
        <v>7515</v>
      </c>
      <c r="BU308" t="s">
        <v>7515</v>
      </c>
      <c r="BV308" t="s">
        <v>7515</v>
      </c>
      <c r="BW308" t="s">
        <v>7515</v>
      </c>
      <c r="BX308" t="s">
        <v>7515</v>
      </c>
      <c r="BY308" t="s">
        <v>7515</v>
      </c>
      <c r="BZ308" t="s">
        <v>7515</v>
      </c>
      <c r="CA308" t="s">
        <v>7515</v>
      </c>
      <c r="CB308" t="s">
        <v>7515</v>
      </c>
      <c r="CC308" t="s">
        <v>7515</v>
      </c>
      <c r="CD308" t="s">
        <v>7515</v>
      </c>
      <c r="CE308" t="s">
        <v>6793</v>
      </c>
      <c r="CI308" t="s">
        <v>6794</v>
      </c>
      <c r="CJ308" t="s">
        <v>6794</v>
      </c>
      <c r="CK308" t="s">
        <v>6794</v>
      </c>
      <c r="CL308" t="s">
        <v>6794</v>
      </c>
      <c r="CM308" t="s">
        <v>6793</v>
      </c>
      <c r="CN308" t="s">
        <v>6794</v>
      </c>
      <c r="CO308" t="s">
        <v>6794</v>
      </c>
      <c r="CP308" t="s">
        <v>6794</v>
      </c>
      <c r="CQ308" t="s">
        <v>6794</v>
      </c>
      <c r="CR308" t="s">
        <v>7520</v>
      </c>
      <c r="CS308" t="s">
        <v>7521</v>
      </c>
      <c r="CT308" t="s">
        <v>7587</v>
      </c>
      <c r="CU308" t="s">
        <v>6793</v>
      </c>
      <c r="CV308">
        <v>3</v>
      </c>
      <c r="CW308">
        <v>2</v>
      </c>
      <c r="CX308">
        <v>5</v>
      </c>
      <c r="CY308" t="s">
        <v>6794</v>
      </c>
      <c r="EC308">
        <v>2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2</v>
      </c>
      <c r="EL308" t="s">
        <v>6794</v>
      </c>
      <c r="EV308" t="s">
        <v>6793</v>
      </c>
      <c r="OX308" t="s">
        <v>7538</v>
      </c>
      <c r="OY308" t="s">
        <v>7680</v>
      </c>
      <c r="OZ308">
        <v>7</v>
      </c>
      <c r="PA308">
        <v>2006</v>
      </c>
      <c r="PE308" t="s">
        <v>6794</v>
      </c>
      <c r="PS308" t="s">
        <v>31</v>
      </c>
      <c r="PT308" t="s">
        <v>7526</v>
      </c>
      <c r="PU308" t="s">
        <v>7526</v>
      </c>
      <c r="PV308" t="s">
        <v>7527</v>
      </c>
      <c r="PW308" t="s">
        <v>7516</v>
      </c>
      <c r="PX308" t="s">
        <v>7515</v>
      </c>
      <c r="PY308" t="s">
        <v>7515</v>
      </c>
      <c r="PZ308" t="s">
        <v>7515</v>
      </c>
      <c r="QA308" t="s">
        <v>7515</v>
      </c>
      <c r="QB308" t="s">
        <v>7515</v>
      </c>
      <c r="QC308" t="s">
        <v>7515</v>
      </c>
      <c r="QD308" t="s">
        <v>7528</v>
      </c>
      <c r="QE308" t="s">
        <v>7539</v>
      </c>
      <c r="QF308" t="s">
        <v>7528</v>
      </c>
      <c r="QG308" t="s">
        <v>7681</v>
      </c>
      <c r="QH308">
        <v>2008</v>
      </c>
      <c r="QI308">
        <v>7</v>
      </c>
      <c r="QJ308">
        <v>1</v>
      </c>
      <c r="QK308" s="330">
        <v>42197</v>
      </c>
      <c r="QL308">
        <v>0</v>
      </c>
      <c r="QM308">
        <v>1</v>
      </c>
      <c r="QN308" t="s">
        <v>265</v>
      </c>
      <c r="QO308">
        <v>2008</v>
      </c>
      <c r="QP308">
        <v>50</v>
      </c>
      <c r="QQ308">
        <v>0</v>
      </c>
      <c r="QR308">
        <v>1</v>
      </c>
      <c r="QS308">
        <v>0</v>
      </c>
      <c r="QT308">
        <v>0</v>
      </c>
      <c r="QU308">
        <v>0</v>
      </c>
      <c r="QV308">
        <v>0</v>
      </c>
      <c r="QW308">
        <v>0</v>
      </c>
      <c r="QX308">
        <v>0</v>
      </c>
      <c r="QY308">
        <v>0</v>
      </c>
      <c r="QZ308">
        <v>0</v>
      </c>
      <c r="RA308">
        <v>0</v>
      </c>
      <c r="RB308">
        <v>0</v>
      </c>
      <c r="RC308">
        <v>0</v>
      </c>
      <c r="RD308">
        <v>0</v>
      </c>
      <c r="RE308">
        <v>0</v>
      </c>
      <c r="RF308">
        <v>0</v>
      </c>
      <c r="RG308">
        <v>0</v>
      </c>
      <c r="RH308">
        <v>0</v>
      </c>
      <c r="RI308">
        <v>0</v>
      </c>
      <c r="RJ308">
        <v>0</v>
      </c>
      <c r="RK308">
        <v>0</v>
      </c>
      <c r="RL308">
        <v>0</v>
      </c>
      <c r="RM308">
        <v>0</v>
      </c>
      <c r="RN308">
        <v>0</v>
      </c>
      <c r="RO308">
        <v>0</v>
      </c>
      <c r="RP308">
        <v>0</v>
      </c>
      <c r="RQ308">
        <v>0</v>
      </c>
      <c r="RR308">
        <v>0</v>
      </c>
      <c r="RS308">
        <v>0</v>
      </c>
      <c r="RT308">
        <v>0</v>
      </c>
      <c r="RU308">
        <v>0</v>
      </c>
      <c r="RV308">
        <f t="shared" si="9"/>
        <v>2</v>
      </c>
      <c r="RY308">
        <f t="shared" si="8"/>
        <v>7</v>
      </c>
    </row>
    <row r="309" spans="1:493" x14ac:dyDescent="0.3">
      <c r="A309">
        <v>71293</v>
      </c>
      <c r="B309">
        <v>404</v>
      </c>
      <c r="C309" t="s">
        <v>6793</v>
      </c>
      <c r="D309" t="s">
        <v>6793</v>
      </c>
      <c r="I309" t="s">
        <v>6793</v>
      </c>
      <c r="J309" t="s">
        <v>7516</v>
      </c>
      <c r="K309" t="s">
        <v>7515</v>
      </c>
      <c r="L309" t="s">
        <v>7515</v>
      </c>
      <c r="M309" t="s">
        <v>7515</v>
      </c>
      <c r="N309" t="s">
        <v>7515</v>
      </c>
      <c r="O309" t="s">
        <v>7515</v>
      </c>
      <c r="P309" t="s">
        <v>7515</v>
      </c>
      <c r="Q309" t="s">
        <v>7515</v>
      </c>
      <c r="R309" t="s">
        <v>7515</v>
      </c>
      <c r="S309" t="s">
        <v>7515</v>
      </c>
      <c r="T309" t="s">
        <v>7515</v>
      </c>
      <c r="U309" t="s">
        <v>7515</v>
      </c>
      <c r="V309" t="s">
        <v>7515</v>
      </c>
      <c r="W309" t="s">
        <v>7515</v>
      </c>
      <c r="X309" t="s">
        <v>7515</v>
      </c>
      <c r="Y309" t="s">
        <v>7515</v>
      </c>
      <c r="Z309" t="s">
        <v>7515</v>
      </c>
      <c r="AA309" t="s">
        <v>7515</v>
      </c>
      <c r="AB309" t="s">
        <v>7515</v>
      </c>
      <c r="AC309" t="s">
        <v>7517</v>
      </c>
      <c r="AF309">
        <v>0</v>
      </c>
      <c r="AG309">
        <v>5</v>
      </c>
      <c r="AH309" t="s">
        <v>6845</v>
      </c>
      <c r="AK309" t="s">
        <v>6993</v>
      </c>
      <c r="AL309" t="s">
        <v>6794</v>
      </c>
      <c r="AM309" t="s">
        <v>6794</v>
      </c>
      <c r="AN309" t="s">
        <v>7680</v>
      </c>
      <c r="AO309">
        <v>0</v>
      </c>
      <c r="AP309">
        <v>15</v>
      </c>
      <c r="AQ309" t="s">
        <v>6988</v>
      </c>
      <c r="AR309" t="s">
        <v>6793</v>
      </c>
      <c r="AS309" t="s">
        <v>6793</v>
      </c>
      <c r="AT309" t="s">
        <v>6814</v>
      </c>
      <c r="AV309" t="s">
        <v>6991</v>
      </c>
      <c r="AW309" t="s">
        <v>7588</v>
      </c>
      <c r="AX309" t="s">
        <v>6793</v>
      </c>
      <c r="AY309" t="s">
        <v>6794</v>
      </c>
      <c r="AZ309" t="s">
        <v>6793</v>
      </c>
      <c r="BA309" t="s">
        <v>6794</v>
      </c>
      <c r="BB309" t="s">
        <v>6794</v>
      </c>
      <c r="BC309" t="s">
        <v>6794</v>
      </c>
      <c r="BD309" t="s">
        <v>6793</v>
      </c>
      <c r="BE309" t="s">
        <v>6794</v>
      </c>
      <c r="BF309" t="s">
        <v>6793</v>
      </c>
      <c r="BG309" t="s">
        <v>6794</v>
      </c>
      <c r="BH309" t="s">
        <v>6794</v>
      </c>
      <c r="BI309" t="s">
        <v>7021</v>
      </c>
      <c r="BJ309" t="s">
        <v>31</v>
      </c>
      <c r="BK309" t="s">
        <v>6794</v>
      </c>
      <c r="BM309" t="s">
        <v>7547</v>
      </c>
      <c r="BN309" t="s">
        <v>6</v>
      </c>
      <c r="BO309" t="s">
        <v>7533</v>
      </c>
      <c r="BP309" t="s">
        <v>6</v>
      </c>
      <c r="BQ309" t="s">
        <v>7559</v>
      </c>
      <c r="BR309" t="s">
        <v>7543</v>
      </c>
      <c r="BS309" t="s">
        <v>7516</v>
      </c>
      <c r="BT309" t="s">
        <v>7515</v>
      </c>
      <c r="BU309" t="s">
        <v>7515</v>
      </c>
      <c r="BV309" t="s">
        <v>7515</v>
      </c>
      <c r="BW309" t="s">
        <v>7515</v>
      </c>
      <c r="BX309" t="s">
        <v>7515</v>
      </c>
      <c r="BY309" t="s">
        <v>7515</v>
      </c>
      <c r="BZ309" t="s">
        <v>7515</v>
      </c>
      <c r="CA309" t="s">
        <v>7515</v>
      </c>
      <c r="CB309" t="s">
        <v>7515</v>
      </c>
      <c r="CC309" t="s">
        <v>7515</v>
      </c>
      <c r="CD309" t="s">
        <v>7515</v>
      </c>
      <c r="CE309" t="s">
        <v>6794</v>
      </c>
      <c r="CI309" t="s">
        <v>6793</v>
      </c>
      <c r="CJ309" t="s">
        <v>6793</v>
      </c>
      <c r="CK309" t="s">
        <v>6794</v>
      </c>
      <c r="CL309" t="s">
        <v>6794</v>
      </c>
      <c r="CM309" t="s">
        <v>6794</v>
      </c>
      <c r="CN309" t="s">
        <v>6794</v>
      </c>
      <c r="CO309" t="s">
        <v>6794</v>
      </c>
      <c r="CP309" t="s">
        <v>6793</v>
      </c>
      <c r="CQ309" t="s">
        <v>6794</v>
      </c>
      <c r="CR309" t="s">
        <v>7520</v>
      </c>
      <c r="CS309" t="s">
        <v>7521</v>
      </c>
      <c r="CT309" t="s">
        <v>7587</v>
      </c>
      <c r="CU309" t="s">
        <v>31</v>
      </c>
      <c r="CV309" t="s">
        <v>31</v>
      </c>
      <c r="CW309" t="s">
        <v>31</v>
      </c>
      <c r="CX309" t="s">
        <v>31</v>
      </c>
      <c r="EC309" t="s">
        <v>31</v>
      </c>
      <c r="EL309" t="s">
        <v>31</v>
      </c>
      <c r="EV309" t="s">
        <v>6966</v>
      </c>
      <c r="PS309" t="s">
        <v>7526</v>
      </c>
      <c r="PT309" t="s">
        <v>7526</v>
      </c>
      <c r="PU309" t="s">
        <v>7526</v>
      </c>
      <c r="PV309" t="s">
        <v>7526</v>
      </c>
      <c r="PW309" t="s">
        <v>7515</v>
      </c>
      <c r="PX309" t="s">
        <v>7515</v>
      </c>
      <c r="PY309" t="s">
        <v>7515</v>
      </c>
      <c r="PZ309" t="s">
        <v>7515</v>
      </c>
      <c r="QA309" t="s">
        <v>7515</v>
      </c>
      <c r="QB309" t="s">
        <v>7515</v>
      </c>
      <c r="QC309" t="s">
        <v>7516</v>
      </c>
      <c r="QD309" t="s">
        <v>6757</v>
      </c>
      <c r="QE309" t="s">
        <v>7539</v>
      </c>
      <c r="QF309" t="s">
        <v>7528</v>
      </c>
      <c r="QG309" t="s">
        <v>7681</v>
      </c>
      <c r="QH309">
        <v>2008</v>
      </c>
      <c r="QI309">
        <v>4</v>
      </c>
      <c r="QJ309">
        <v>1</v>
      </c>
      <c r="QK309" s="329">
        <v>39564</v>
      </c>
      <c r="QL309">
        <v>0</v>
      </c>
      <c r="QM309">
        <v>1</v>
      </c>
      <c r="QN309" t="s">
        <v>265</v>
      </c>
      <c r="QO309">
        <v>2008</v>
      </c>
      <c r="QP309">
        <v>50</v>
      </c>
      <c r="RV309">
        <f t="shared" si="9"/>
        <v>3</v>
      </c>
      <c r="RY309">
        <f t="shared" si="8"/>
        <v>10</v>
      </c>
    </row>
    <row r="310" spans="1:493" x14ac:dyDescent="0.3">
      <c r="A310">
        <v>71294</v>
      </c>
      <c r="B310">
        <v>406</v>
      </c>
      <c r="C310" t="s">
        <v>6793</v>
      </c>
      <c r="D310" t="s">
        <v>6793</v>
      </c>
      <c r="I310" t="s">
        <v>6793</v>
      </c>
      <c r="J310" t="s">
        <v>7515</v>
      </c>
      <c r="K310" t="s">
        <v>7515</v>
      </c>
      <c r="L310" t="s">
        <v>7515</v>
      </c>
      <c r="M310" t="s">
        <v>7515</v>
      </c>
      <c r="N310" t="s">
        <v>7515</v>
      </c>
      <c r="O310" t="s">
        <v>7515</v>
      </c>
      <c r="P310" t="s">
        <v>7515</v>
      </c>
      <c r="Q310" t="s">
        <v>7515</v>
      </c>
      <c r="R310" t="s">
        <v>7515</v>
      </c>
      <c r="S310" t="s">
        <v>7515</v>
      </c>
      <c r="T310" t="s">
        <v>7515</v>
      </c>
      <c r="U310" t="s">
        <v>7515</v>
      </c>
      <c r="V310" t="s">
        <v>7515</v>
      </c>
      <c r="W310" t="s">
        <v>7515</v>
      </c>
      <c r="X310" t="s">
        <v>7515</v>
      </c>
      <c r="Y310" t="s">
        <v>7515</v>
      </c>
      <c r="Z310" t="s">
        <v>7516</v>
      </c>
      <c r="AA310" t="s">
        <v>7515</v>
      </c>
      <c r="AB310" t="s">
        <v>7515</v>
      </c>
      <c r="AC310" t="s">
        <v>6796</v>
      </c>
      <c r="AK310" t="s">
        <v>6985</v>
      </c>
      <c r="AL310" t="s">
        <v>6794</v>
      </c>
      <c r="AM310" t="s">
        <v>6794</v>
      </c>
      <c r="AN310" t="s">
        <v>7680</v>
      </c>
      <c r="AO310">
        <v>0</v>
      </c>
      <c r="AP310">
        <v>20</v>
      </c>
      <c r="AQ310" t="s">
        <v>6988</v>
      </c>
      <c r="AR310" t="s">
        <v>6793</v>
      </c>
      <c r="AS310" t="s">
        <v>6793</v>
      </c>
      <c r="AT310" t="s">
        <v>6813</v>
      </c>
      <c r="AU310" t="s">
        <v>7531</v>
      </c>
      <c r="AV310" t="s">
        <v>6991</v>
      </c>
      <c r="AX310" t="s">
        <v>6794</v>
      </c>
      <c r="AY310" t="s">
        <v>6794</v>
      </c>
      <c r="AZ310" t="s">
        <v>6794</v>
      </c>
      <c r="BA310" t="s">
        <v>6794</v>
      </c>
      <c r="BB310" t="s">
        <v>6793</v>
      </c>
      <c r="BC310" t="s">
        <v>6794</v>
      </c>
      <c r="BD310" t="s">
        <v>6794</v>
      </c>
      <c r="BE310" t="s">
        <v>6793</v>
      </c>
      <c r="BF310" t="s">
        <v>6794</v>
      </c>
      <c r="BG310" t="s">
        <v>6794</v>
      </c>
      <c r="BH310" t="s">
        <v>6794</v>
      </c>
      <c r="BI310" t="s">
        <v>7024</v>
      </c>
      <c r="BJ310" t="s">
        <v>7028</v>
      </c>
      <c r="BK310" t="s">
        <v>6794</v>
      </c>
      <c r="BM310">
        <v>50</v>
      </c>
      <c r="BN310" t="s">
        <v>6</v>
      </c>
      <c r="BO310" t="s">
        <v>7519</v>
      </c>
      <c r="BP310" t="s">
        <v>6</v>
      </c>
      <c r="BQ310" t="s">
        <v>7559</v>
      </c>
      <c r="BR310" t="s">
        <v>7594</v>
      </c>
      <c r="BS310" t="s">
        <v>7515</v>
      </c>
      <c r="BT310" t="s">
        <v>7516</v>
      </c>
      <c r="BU310" t="s">
        <v>7515</v>
      </c>
      <c r="BV310" t="s">
        <v>7515</v>
      </c>
      <c r="BW310" t="s">
        <v>7515</v>
      </c>
      <c r="BX310" t="s">
        <v>7515</v>
      </c>
      <c r="BY310" t="s">
        <v>7515</v>
      </c>
      <c r="BZ310" t="s">
        <v>7515</v>
      </c>
      <c r="CA310" t="s">
        <v>7515</v>
      </c>
      <c r="CB310" t="s">
        <v>7515</v>
      </c>
      <c r="CC310" t="s">
        <v>7515</v>
      </c>
      <c r="CD310" t="s">
        <v>7515</v>
      </c>
      <c r="CE310" t="s">
        <v>6794</v>
      </c>
      <c r="CI310" t="s">
        <v>6793</v>
      </c>
      <c r="CJ310" t="s">
        <v>6793</v>
      </c>
      <c r="CK310" t="s">
        <v>6793</v>
      </c>
      <c r="CL310" t="s">
        <v>6793</v>
      </c>
      <c r="CM310" t="s">
        <v>6794</v>
      </c>
      <c r="CN310" t="s">
        <v>6793</v>
      </c>
      <c r="CO310" t="s">
        <v>6794</v>
      </c>
      <c r="CP310" t="s">
        <v>6793</v>
      </c>
      <c r="CQ310" t="s">
        <v>6794</v>
      </c>
      <c r="CR310" t="s">
        <v>7520</v>
      </c>
      <c r="CS310" t="s">
        <v>7521</v>
      </c>
      <c r="CT310" t="s">
        <v>7522</v>
      </c>
      <c r="CU310" t="s">
        <v>6793</v>
      </c>
      <c r="CV310">
        <v>3</v>
      </c>
      <c r="CW310">
        <v>5</v>
      </c>
      <c r="CX310">
        <v>4</v>
      </c>
      <c r="CY310" t="s">
        <v>6793</v>
      </c>
      <c r="CZ310">
        <v>1</v>
      </c>
      <c r="DA310" t="s">
        <v>7680</v>
      </c>
      <c r="DB310">
        <v>11</v>
      </c>
      <c r="DC310">
        <v>2009</v>
      </c>
      <c r="DD310" t="s">
        <v>7557</v>
      </c>
      <c r="DE310" t="s">
        <v>7680</v>
      </c>
      <c r="DF310">
        <v>6</v>
      </c>
      <c r="DG310">
        <v>2009</v>
      </c>
      <c r="EC310">
        <v>1</v>
      </c>
      <c r="ED310" t="s">
        <v>7584</v>
      </c>
      <c r="EL310" t="s">
        <v>6793</v>
      </c>
      <c r="EM310" t="s">
        <v>7573</v>
      </c>
      <c r="EO310">
        <v>4</v>
      </c>
      <c r="EP310" t="s">
        <v>7683</v>
      </c>
      <c r="EQ310">
        <v>2008</v>
      </c>
      <c r="ER310" t="s">
        <v>7684</v>
      </c>
      <c r="EV310" t="s">
        <v>6793</v>
      </c>
      <c r="OX310" t="s">
        <v>7524</v>
      </c>
      <c r="OY310" t="s">
        <v>7680</v>
      </c>
      <c r="OZ310">
        <v>5</v>
      </c>
      <c r="PA310">
        <v>2009</v>
      </c>
      <c r="PE310" t="s">
        <v>6794</v>
      </c>
      <c r="PS310" t="s">
        <v>7526</v>
      </c>
      <c r="PT310" t="s">
        <v>7526</v>
      </c>
      <c r="PU310" t="s">
        <v>7527</v>
      </c>
      <c r="PV310" t="s">
        <v>7526</v>
      </c>
      <c r="PW310" t="s">
        <v>7515</v>
      </c>
      <c r="PX310" t="s">
        <v>7515</v>
      </c>
      <c r="PY310" t="s">
        <v>7515</v>
      </c>
      <c r="PZ310" t="s">
        <v>7515</v>
      </c>
      <c r="QA310" t="s">
        <v>7515</v>
      </c>
      <c r="QB310" t="s">
        <v>7515</v>
      </c>
      <c r="QC310" t="s">
        <v>7516</v>
      </c>
      <c r="QD310" t="s">
        <v>7528</v>
      </c>
      <c r="QE310" t="s">
        <v>7529</v>
      </c>
      <c r="QF310" t="s">
        <v>7528</v>
      </c>
      <c r="QG310" t="s">
        <v>7681</v>
      </c>
      <c r="QH310">
        <v>2008</v>
      </c>
      <c r="QI310">
        <v>3</v>
      </c>
      <c r="QJ310">
        <v>1</v>
      </c>
      <c r="QK310" s="329">
        <v>39529</v>
      </c>
      <c r="QL310">
        <v>1</v>
      </c>
      <c r="QM310">
        <v>0</v>
      </c>
      <c r="QN310" t="s">
        <v>265</v>
      </c>
      <c r="QO310">
        <v>2008</v>
      </c>
      <c r="QP310">
        <v>50</v>
      </c>
      <c r="QQ310">
        <v>1</v>
      </c>
      <c r="QR310">
        <v>1</v>
      </c>
      <c r="QS310">
        <v>0</v>
      </c>
      <c r="QT310">
        <v>0</v>
      </c>
      <c r="QU310">
        <v>0</v>
      </c>
      <c r="QV310">
        <v>0</v>
      </c>
      <c r="QW310">
        <v>0</v>
      </c>
      <c r="QX310">
        <v>0</v>
      </c>
      <c r="QY310">
        <v>0</v>
      </c>
      <c r="QZ310">
        <v>0</v>
      </c>
      <c r="RA310">
        <v>0</v>
      </c>
      <c r="RB310">
        <v>0</v>
      </c>
      <c r="RC310">
        <v>0</v>
      </c>
      <c r="RD310">
        <v>0</v>
      </c>
      <c r="RE310">
        <v>0</v>
      </c>
      <c r="RF310">
        <v>0</v>
      </c>
      <c r="RG310">
        <v>0</v>
      </c>
      <c r="RH310">
        <v>0</v>
      </c>
      <c r="RI310">
        <v>0</v>
      </c>
      <c r="RJ310">
        <v>0</v>
      </c>
      <c r="RK310">
        <v>0</v>
      </c>
      <c r="RL310">
        <v>0</v>
      </c>
      <c r="RM310">
        <v>1</v>
      </c>
      <c r="RN310">
        <v>0</v>
      </c>
      <c r="RO310">
        <v>0</v>
      </c>
      <c r="RP310">
        <v>0</v>
      </c>
      <c r="RQ310">
        <v>0</v>
      </c>
      <c r="RR310">
        <v>0</v>
      </c>
      <c r="RS310">
        <v>0</v>
      </c>
      <c r="RT310">
        <v>0</v>
      </c>
      <c r="RU310">
        <v>0</v>
      </c>
      <c r="RV310">
        <f t="shared" si="9"/>
        <v>2</v>
      </c>
      <c r="RY310">
        <f t="shared" si="8"/>
        <v>7</v>
      </c>
    </row>
    <row r="311" spans="1:493" x14ac:dyDescent="0.3">
      <c r="A311">
        <v>71295</v>
      </c>
      <c r="B311">
        <v>407</v>
      </c>
      <c r="C311" t="s">
        <v>6793</v>
      </c>
      <c r="D311" t="s">
        <v>6793</v>
      </c>
      <c r="I311" t="s">
        <v>6793</v>
      </c>
      <c r="J311" t="s">
        <v>7515</v>
      </c>
      <c r="K311" t="s">
        <v>7516</v>
      </c>
      <c r="L311" t="s">
        <v>7515</v>
      </c>
      <c r="M311" t="s">
        <v>7515</v>
      </c>
      <c r="N311" t="s">
        <v>7515</v>
      </c>
      <c r="O311" t="s">
        <v>7515</v>
      </c>
      <c r="P311" t="s">
        <v>7515</v>
      </c>
      <c r="Q311" t="s">
        <v>7515</v>
      </c>
      <c r="R311" t="s">
        <v>7515</v>
      </c>
      <c r="S311" t="s">
        <v>7515</v>
      </c>
      <c r="T311" t="s">
        <v>7515</v>
      </c>
      <c r="U311" t="s">
        <v>7515</v>
      </c>
      <c r="V311" t="s">
        <v>7515</v>
      </c>
      <c r="W311" t="s">
        <v>7515</v>
      </c>
      <c r="X311" t="s">
        <v>7515</v>
      </c>
      <c r="Y311" t="s">
        <v>7515</v>
      </c>
      <c r="Z311" t="s">
        <v>7515</v>
      </c>
      <c r="AA311" t="s">
        <v>7515</v>
      </c>
      <c r="AB311" t="s">
        <v>7515</v>
      </c>
      <c r="AC311" t="s">
        <v>7517</v>
      </c>
      <c r="AF311">
        <v>0</v>
      </c>
      <c r="AG311">
        <v>16</v>
      </c>
      <c r="AH311" t="s">
        <v>6845</v>
      </c>
      <c r="AK311" t="s">
        <v>6757</v>
      </c>
      <c r="AL311" t="s">
        <v>6794</v>
      </c>
      <c r="AM311" t="s">
        <v>6794</v>
      </c>
      <c r="AN311" t="s">
        <v>7680</v>
      </c>
      <c r="AO311">
        <v>0</v>
      </c>
      <c r="AP311">
        <v>17</v>
      </c>
      <c r="AQ311" t="s">
        <v>7568</v>
      </c>
      <c r="AT311" t="s">
        <v>6813</v>
      </c>
      <c r="AU311" t="s">
        <v>7531</v>
      </c>
      <c r="AV311" t="s">
        <v>7518</v>
      </c>
      <c r="AX311" t="s">
        <v>6794</v>
      </c>
      <c r="AY311" t="s">
        <v>6794</v>
      </c>
      <c r="AZ311" t="s">
        <v>6793</v>
      </c>
      <c r="BA311" t="s">
        <v>6793</v>
      </c>
      <c r="BC311" t="s">
        <v>6794</v>
      </c>
      <c r="BD311" t="s">
        <v>6794</v>
      </c>
      <c r="BE311" t="s">
        <v>6793</v>
      </c>
      <c r="BF311" t="s">
        <v>6794</v>
      </c>
      <c r="BG311" t="s">
        <v>6794</v>
      </c>
      <c r="BH311" t="s">
        <v>6794</v>
      </c>
      <c r="BI311" t="s">
        <v>7024</v>
      </c>
      <c r="BJ311" t="s">
        <v>7026</v>
      </c>
      <c r="BK311" t="s">
        <v>6794</v>
      </c>
      <c r="BM311">
        <v>50</v>
      </c>
      <c r="BN311">
        <v>50</v>
      </c>
      <c r="BO311" t="s">
        <v>7533</v>
      </c>
      <c r="BP311" t="s">
        <v>6</v>
      </c>
      <c r="BQ311" t="s">
        <v>7559</v>
      </c>
      <c r="BR311" t="s">
        <v>7561</v>
      </c>
      <c r="BS311" t="s">
        <v>7516</v>
      </c>
      <c r="BT311" t="s">
        <v>7515</v>
      </c>
      <c r="BU311" t="s">
        <v>7515</v>
      </c>
      <c r="BV311" t="s">
        <v>7515</v>
      </c>
      <c r="BW311" t="s">
        <v>7515</v>
      </c>
      <c r="BX311" t="s">
        <v>7515</v>
      </c>
      <c r="BY311" t="s">
        <v>7515</v>
      </c>
      <c r="BZ311" t="s">
        <v>7515</v>
      </c>
      <c r="CA311" t="s">
        <v>7515</v>
      </c>
      <c r="CB311" t="s">
        <v>7515</v>
      </c>
      <c r="CC311" t="s">
        <v>7515</v>
      </c>
      <c r="CD311" t="s">
        <v>7515</v>
      </c>
      <c r="CE311" t="s">
        <v>6794</v>
      </c>
      <c r="CI311" t="s">
        <v>6793</v>
      </c>
      <c r="CJ311" t="s">
        <v>6793</v>
      </c>
      <c r="CK311" t="s">
        <v>6794</v>
      </c>
      <c r="CL311" t="s">
        <v>6794</v>
      </c>
      <c r="CM311" t="s">
        <v>6794</v>
      </c>
      <c r="CN311" t="s">
        <v>6794</v>
      </c>
      <c r="CO311" t="s">
        <v>6794</v>
      </c>
      <c r="CP311" t="s">
        <v>6793</v>
      </c>
      <c r="CQ311" t="s">
        <v>6794</v>
      </c>
      <c r="CR311" t="s">
        <v>7520</v>
      </c>
      <c r="CS311" t="s">
        <v>7521</v>
      </c>
      <c r="CT311" t="s">
        <v>7522</v>
      </c>
      <c r="CU311" t="s">
        <v>6793</v>
      </c>
      <c r="CV311">
        <v>2</v>
      </c>
      <c r="CW311">
        <v>4</v>
      </c>
      <c r="CX311">
        <v>2</v>
      </c>
      <c r="CY311" t="s">
        <v>6794</v>
      </c>
      <c r="EC311">
        <v>2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2</v>
      </c>
      <c r="EL311" t="s">
        <v>6794</v>
      </c>
      <c r="EV311" t="s">
        <v>6794</v>
      </c>
      <c r="PS311" t="s">
        <v>7526</v>
      </c>
      <c r="PT311" t="s">
        <v>7526</v>
      </c>
      <c r="PU311" t="s">
        <v>7526</v>
      </c>
      <c r="PV311" t="s">
        <v>7526</v>
      </c>
      <c r="PW311" t="s">
        <v>7515</v>
      </c>
      <c r="PX311" t="s">
        <v>7515</v>
      </c>
      <c r="PY311" t="s">
        <v>7515</v>
      </c>
      <c r="PZ311" t="s">
        <v>7515</v>
      </c>
      <c r="QA311" t="s">
        <v>7516</v>
      </c>
      <c r="QB311" t="s">
        <v>7515</v>
      </c>
      <c r="QC311" t="s">
        <v>7515</v>
      </c>
      <c r="QD311" t="s">
        <v>7528</v>
      </c>
      <c r="QE311" t="s">
        <v>7539</v>
      </c>
      <c r="QF311" t="s">
        <v>7528</v>
      </c>
      <c r="QG311" t="s">
        <v>7681</v>
      </c>
      <c r="QH311">
        <v>2008</v>
      </c>
      <c r="QI311">
        <v>2</v>
      </c>
      <c r="QJ311">
        <v>1</v>
      </c>
      <c r="QK311" s="329">
        <v>39499</v>
      </c>
      <c r="QL311">
        <v>0</v>
      </c>
      <c r="QM311">
        <v>1</v>
      </c>
      <c r="QN311" t="s">
        <v>265</v>
      </c>
      <c r="QO311">
        <v>2008</v>
      </c>
      <c r="QP311">
        <v>50</v>
      </c>
      <c r="RV311">
        <f t="shared" si="9"/>
        <v>3</v>
      </c>
      <c r="RY311">
        <f t="shared" si="8"/>
        <v>7</v>
      </c>
    </row>
    <row r="312" spans="1:493" x14ac:dyDescent="0.3">
      <c r="A312">
        <v>71296</v>
      </c>
      <c r="B312">
        <v>409</v>
      </c>
      <c r="C312" t="s">
        <v>6793</v>
      </c>
      <c r="D312" t="s">
        <v>6793</v>
      </c>
      <c r="I312" t="s">
        <v>6793</v>
      </c>
      <c r="J312" t="s">
        <v>7516</v>
      </c>
      <c r="K312" t="s">
        <v>7515</v>
      </c>
      <c r="L312" t="s">
        <v>7515</v>
      </c>
      <c r="M312" t="s">
        <v>7515</v>
      </c>
      <c r="N312" t="s">
        <v>7515</v>
      </c>
      <c r="O312" t="s">
        <v>7515</v>
      </c>
      <c r="P312" t="s">
        <v>7515</v>
      </c>
      <c r="Q312" t="s">
        <v>7515</v>
      </c>
      <c r="R312" t="s">
        <v>7515</v>
      </c>
      <c r="S312" t="s">
        <v>7515</v>
      </c>
      <c r="T312" t="s">
        <v>7515</v>
      </c>
      <c r="U312" t="s">
        <v>7515</v>
      </c>
      <c r="V312" t="s">
        <v>7515</v>
      </c>
      <c r="W312" t="s">
        <v>7515</v>
      </c>
      <c r="X312" t="s">
        <v>7515</v>
      </c>
      <c r="Y312" t="s">
        <v>7515</v>
      </c>
      <c r="Z312" t="s">
        <v>7515</v>
      </c>
      <c r="AA312" t="s">
        <v>7515</v>
      </c>
      <c r="AB312" t="s">
        <v>7515</v>
      </c>
      <c r="AC312" t="s">
        <v>6796</v>
      </c>
      <c r="AK312" t="s">
        <v>6985</v>
      </c>
      <c r="AL312" t="s">
        <v>6793</v>
      </c>
      <c r="AM312" t="s">
        <v>6793</v>
      </c>
      <c r="AN312" t="s">
        <v>7680</v>
      </c>
      <c r="AO312">
        <v>0</v>
      </c>
      <c r="AP312">
        <v>35</v>
      </c>
      <c r="AQ312" t="s">
        <v>6988</v>
      </c>
      <c r="AR312" t="s">
        <v>6793</v>
      </c>
      <c r="AS312" t="s">
        <v>6793</v>
      </c>
      <c r="AT312" t="s">
        <v>6813</v>
      </c>
      <c r="AU312" t="s">
        <v>7531</v>
      </c>
      <c r="AV312" t="s">
        <v>6991</v>
      </c>
      <c r="AX312" t="s">
        <v>6793</v>
      </c>
      <c r="AY312" t="s">
        <v>6793</v>
      </c>
      <c r="AZ312" t="s">
        <v>6793</v>
      </c>
      <c r="BA312" t="s">
        <v>6793</v>
      </c>
      <c r="BB312" t="s">
        <v>6793</v>
      </c>
      <c r="BC312" t="s">
        <v>6793</v>
      </c>
      <c r="BD312" t="s">
        <v>6793</v>
      </c>
      <c r="BE312" t="s">
        <v>6794</v>
      </c>
      <c r="BF312" t="s">
        <v>6794</v>
      </c>
      <c r="BG312" t="s">
        <v>6794</v>
      </c>
      <c r="BH312" t="s">
        <v>6794</v>
      </c>
      <c r="BI312" t="s">
        <v>7028</v>
      </c>
      <c r="BJ312" t="s">
        <v>7022</v>
      </c>
      <c r="BK312" t="s">
        <v>6794</v>
      </c>
      <c r="BM312">
        <v>50</v>
      </c>
      <c r="BN312" t="s">
        <v>7532</v>
      </c>
      <c r="BO312" t="s">
        <v>7533</v>
      </c>
      <c r="BP312" t="s">
        <v>6</v>
      </c>
      <c r="BQ312" t="s">
        <v>7559</v>
      </c>
      <c r="BR312" t="s">
        <v>6757</v>
      </c>
      <c r="BS312" t="s">
        <v>7516</v>
      </c>
      <c r="BT312" t="s">
        <v>7515</v>
      </c>
      <c r="BU312" t="s">
        <v>7515</v>
      </c>
      <c r="BV312" t="s">
        <v>7515</v>
      </c>
      <c r="BW312" t="s">
        <v>7515</v>
      </c>
      <c r="BX312" t="s">
        <v>7515</v>
      </c>
      <c r="BY312" t="s">
        <v>7515</v>
      </c>
      <c r="BZ312" t="s">
        <v>7515</v>
      </c>
      <c r="CA312" t="s">
        <v>7515</v>
      </c>
      <c r="CB312" t="s">
        <v>7515</v>
      </c>
      <c r="CC312" t="s">
        <v>7515</v>
      </c>
      <c r="CD312" t="s">
        <v>7515</v>
      </c>
      <c r="CE312" t="s">
        <v>6794</v>
      </c>
      <c r="CI312" t="s">
        <v>6794</v>
      </c>
      <c r="CJ312" t="s">
        <v>6793</v>
      </c>
      <c r="CK312" t="s">
        <v>6794</v>
      </c>
      <c r="CL312" t="s">
        <v>6793</v>
      </c>
      <c r="CM312" t="s">
        <v>6794</v>
      </c>
      <c r="CN312" t="s">
        <v>6794</v>
      </c>
      <c r="CO312" t="s">
        <v>6794</v>
      </c>
      <c r="CP312" t="s">
        <v>6793</v>
      </c>
      <c r="CQ312" t="s">
        <v>6794</v>
      </c>
      <c r="CR312" t="s">
        <v>7520</v>
      </c>
      <c r="CS312" t="s">
        <v>7521</v>
      </c>
      <c r="CT312" t="s">
        <v>7536</v>
      </c>
      <c r="CU312" t="s">
        <v>6794</v>
      </c>
      <c r="CV312">
        <v>2</v>
      </c>
      <c r="CW312">
        <v>3</v>
      </c>
      <c r="CX312">
        <v>2</v>
      </c>
      <c r="EC312">
        <v>2</v>
      </c>
      <c r="EE312">
        <v>0</v>
      </c>
      <c r="EF312">
        <v>0</v>
      </c>
      <c r="EG312">
        <v>2</v>
      </c>
      <c r="EH312">
        <v>0</v>
      </c>
      <c r="EI312">
        <v>0</v>
      </c>
      <c r="EJ312">
        <v>0</v>
      </c>
      <c r="EK312">
        <v>0</v>
      </c>
      <c r="EV312" t="s">
        <v>6794</v>
      </c>
      <c r="PS312" t="s">
        <v>7527</v>
      </c>
      <c r="PT312" t="s">
        <v>7527</v>
      </c>
      <c r="PU312" t="s">
        <v>7527</v>
      </c>
      <c r="PV312" t="s">
        <v>7527</v>
      </c>
      <c r="PW312" t="s">
        <v>7516</v>
      </c>
      <c r="PX312" t="s">
        <v>7515</v>
      </c>
      <c r="PY312" t="s">
        <v>7515</v>
      </c>
      <c r="PZ312" t="s">
        <v>7515</v>
      </c>
      <c r="QA312" t="s">
        <v>7515</v>
      </c>
      <c r="QB312" t="s">
        <v>7515</v>
      </c>
      <c r="QC312" t="s">
        <v>7515</v>
      </c>
      <c r="QD312" t="s">
        <v>7528</v>
      </c>
      <c r="QE312" t="s">
        <v>7539</v>
      </c>
      <c r="QF312" t="s">
        <v>7528</v>
      </c>
      <c r="QG312" t="s">
        <v>7681</v>
      </c>
      <c r="QH312">
        <v>2008</v>
      </c>
      <c r="QI312">
        <v>4</v>
      </c>
      <c r="QJ312">
        <v>1</v>
      </c>
      <c r="QK312" s="329">
        <v>39554</v>
      </c>
      <c r="QL312">
        <v>1</v>
      </c>
      <c r="QM312">
        <v>0</v>
      </c>
      <c r="QN312" t="s">
        <v>265</v>
      </c>
      <c r="QO312">
        <v>2008</v>
      </c>
      <c r="QP312">
        <v>50</v>
      </c>
      <c r="RV312">
        <f t="shared" si="9"/>
        <v>1</v>
      </c>
      <c r="RY312">
        <f t="shared" si="8"/>
        <v>2</v>
      </c>
    </row>
    <row r="313" spans="1:493" x14ac:dyDescent="0.3">
      <c r="A313">
        <v>71297</v>
      </c>
      <c r="B313">
        <v>410</v>
      </c>
      <c r="C313" t="s">
        <v>6793</v>
      </c>
      <c r="D313" t="s">
        <v>6793</v>
      </c>
      <c r="I313" t="s">
        <v>6793</v>
      </c>
      <c r="J313" t="s">
        <v>7515</v>
      </c>
      <c r="K313" t="s">
        <v>7515</v>
      </c>
      <c r="L313" t="s">
        <v>7515</v>
      </c>
      <c r="M313" t="s">
        <v>7515</v>
      </c>
      <c r="N313" t="s">
        <v>7515</v>
      </c>
      <c r="O313" t="s">
        <v>7515</v>
      </c>
      <c r="P313" t="s">
        <v>7515</v>
      </c>
      <c r="Q313" t="s">
        <v>7515</v>
      </c>
      <c r="R313" t="s">
        <v>7515</v>
      </c>
      <c r="S313" t="s">
        <v>7515</v>
      </c>
      <c r="T313" t="s">
        <v>7515</v>
      </c>
      <c r="U313" t="s">
        <v>7515</v>
      </c>
      <c r="V313" t="s">
        <v>7515</v>
      </c>
      <c r="W313" t="s">
        <v>7515</v>
      </c>
      <c r="X313" t="s">
        <v>7515</v>
      </c>
      <c r="Y313" t="s">
        <v>7515</v>
      </c>
      <c r="Z313" t="s">
        <v>7515</v>
      </c>
      <c r="AA313" t="s">
        <v>7516</v>
      </c>
      <c r="AB313" t="s">
        <v>7515</v>
      </c>
      <c r="AC313" t="s">
        <v>6796</v>
      </c>
      <c r="AK313" t="s">
        <v>6985</v>
      </c>
      <c r="AL313" t="s">
        <v>6794</v>
      </c>
      <c r="AM313" t="s">
        <v>6794</v>
      </c>
      <c r="AN313" t="s">
        <v>6</v>
      </c>
      <c r="AQ313" t="s">
        <v>6992</v>
      </c>
      <c r="AR313" t="s">
        <v>6966</v>
      </c>
      <c r="AS313" t="s">
        <v>6966</v>
      </c>
      <c r="AT313" t="s">
        <v>6813</v>
      </c>
      <c r="AU313" t="s">
        <v>7531</v>
      </c>
      <c r="AV313" t="s">
        <v>7612</v>
      </c>
      <c r="AX313" t="s">
        <v>6966</v>
      </c>
      <c r="AY313" t="s">
        <v>6966</v>
      </c>
      <c r="AZ313" t="s">
        <v>6794</v>
      </c>
      <c r="BA313" t="s">
        <v>6793</v>
      </c>
      <c r="BB313" t="s">
        <v>6794</v>
      </c>
      <c r="BC313" t="s">
        <v>6794</v>
      </c>
      <c r="BD313" t="s">
        <v>6794</v>
      </c>
      <c r="BE313" t="s">
        <v>6794</v>
      </c>
      <c r="BF313" t="s">
        <v>6794</v>
      </c>
      <c r="BG313" t="s">
        <v>6794</v>
      </c>
      <c r="BH313" t="s">
        <v>6794</v>
      </c>
      <c r="BI313" t="s">
        <v>7565</v>
      </c>
      <c r="BJ313" t="s">
        <v>7625</v>
      </c>
      <c r="BK313" t="s">
        <v>6794</v>
      </c>
      <c r="BM313" t="s">
        <v>7547</v>
      </c>
      <c r="BN313">
        <v>25</v>
      </c>
      <c r="BO313" t="s">
        <v>7519</v>
      </c>
      <c r="BP313" t="s">
        <v>6</v>
      </c>
      <c r="BQ313" t="s">
        <v>7559</v>
      </c>
      <c r="BR313" t="s">
        <v>7543</v>
      </c>
      <c r="BS313" t="s">
        <v>7515</v>
      </c>
      <c r="BT313" t="s">
        <v>7515</v>
      </c>
      <c r="BU313" t="s">
        <v>7516</v>
      </c>
      <c r="BV313" t="s">
        <v>7516</v>
      </c>
      <c r="BW313" t="s">
        <v>7515</v>
      </c>
      <c r="BX313" t="s">
        <v>7515</v>
      </c>
      <c r="BY313" t="s">
        <v>7515</v>
      </c>
      <c r="BZ313" t="s">
        <v>7515</v>
      </c>
      <c r="CA313" t="s">
        <v>7515</v>
      </c>
      <c r="CB313" t="s">
        <v>7515</v>
      </c>
      <c r="CC313" t="s">
        <v>7515</v>
      </c>
      <c r="CD313" t="s">
        <v>7515</v>
      </c>
      <c r="CE313" t="s">
        <v>6794</v>
      </c>
      <c r="CF313" t="s">
        <v>7579</v>
      </c>
      <c r="CG313" t="s">
        <v>7581</v>
      </c>
      <c r="CH313" t="s">
        <v>6757</v>
      </c>
      <c r="CI313" t="s">
        <v>6793</v>
      </c>
      <c r="CJ313" t="s">
        <v>6794</v>
      </c>
      <c r="CK313" t="s">
        <v>6794</v>
      </c>
      <c r="CL313" t="s">
        <v>6793</v>
      </c>
      <c r="CM313" t="s">
        <v>6966</v>
      </c>
      <c r="CN313" t="s">
        <v>6793</v>
      </c>
      <c r="CO313" t="s">
        <v>6794</v>
      </c>
      <c r="CP313" t="s">
        <v>6793</v>
      </c>
      <c r="CQ313" t="s">
        <v>6794</v>
      </c>
      <c r="CR313" t="s">
        <v>7545</v>
      </c>
      <c r="CS313" t="s">
        <v>7608</v>
      </c>
      <c r="CT313" t="s">
        <v>7522</v>
      </c>
      <c r="CU313" t="s">
        <v>6793</v>
      </c>
      <c r="CV313">
        <v>1</v>
      </c>
      <c r="CW313">
        <v>1</v>
      </c>
      <c r="CX313">
        <v>2</v>
      </c>
      <c r="CY313" t="s">
        <v>6794</v>
      </c>
      <c r="EC313">
        <v>1</v>
      </c>
      <c r="ED313" t="s">
        <v>7567</v>
      </c>
      <c r="EL313" t="s">
        <v>6794</v>
      </c>
      <c r="EV313" t="s">
        <v>6793</v>
      </c>
      <c r="LC313" t="s">
        <v>7524</v>
      </c>
      <c r="LD313" t="s">
        <v>7680</v>
      </c>
      <c r="LE313">
        <v>3</v>
      </c>
      <c r="LF313">
        <v>2009</v>
      </c>
      <c r="LH313" t="s">
        <v>6757</v>
      </c>
      <c r="LI313" t="s">
        <v>7526</v>
      </c>
      <c r="LJ313" t="s">
        <v>6794</v>
      </c>
      <c r="LK313" t="s">
        <v>6966</v>
      </c>
      <c r="PS313" t="s">
        <v>6757</v>
      </c>
      <c r="PT313" t="s">
        <v>6</v>
      </c>
      <c r="PU313" t="s">
        <v>6</v>
      </c>
      <c r="PW313" t="s">
        <v>7515</v>
      </c>
      <c r="PX313" t="s">
        <v>7515</v>
      </c>
      <c r="PY313" t="s">
        <v>7515</v>
      </c>
      <c r="PZ313" t="s">
        <v>7515</v>
      </c>
      <c r="QA313" t="s">
        <v>7515</v>
      </c>
      <c r="QB313" t="s">
        <v>7515</v>
      </c>
      <c r="QC313" t="s">
        <v>7516</v>
      </c>
      <c r="QD313" t="s">
        <v>7528</v>
      </c>
      <c r="QE313" t="s">
        <v>7529</v>
      </c>
      <c r="QF313" t="s">
        <v>7528</v>
      </c>
      <c r="QG313" t="s">
        <v>7681</v>
      </c>
      <c r="QH313">
        <v>2008</v>
      </c>
      <c r="QI313">
        <v>2</v>
      </c>
      <c r="QJ313">
        <v>1</v>
      </c>
      <c r="QK313" s="329">
        <v>39501</v>
      </c>
      <c r="QL313">
        <v>1</v>
      </c>
      <c r="QM313">
        <v>0</v>
      </c>
      <c r="QN313" t="s">
        <v>265</v>
      </c>
      <c r="QO313">
        <v>2008</v>
      </c>
      <c r="QP313">
        <v>50</v>
      </c>
      <c r="QQ313">
        <v>1</v>
      </c>
      <c r="QR313">
        <v>0</v>
      </c>
      <c r="QS313">
        <v>0</v>
      </c>
      <c r="QT313">
        <v>0</v>
      </c>
      <c r="QU313">
        <v>0</v>
      </c>
      <c r="QV313">
        <v>0</v>
      </c>
      <c r="QW313">
        <v>0</v>
      </c>
      <c r="QX313">
        <v>0</v>
      </c>
      <c r="QY313">
        <v>0</v>
      </c>
      <c r="QZ313">
        <v>0</v>
      </c>
      <c r="RA313">
        <v>0</v>
      </c>
      <c r="RB313">
        <v>0</v>
      </c>
      <c r="RC313">
        <v>0</v>
      </c>
      <c r="RD313">
        <v>0</v>
      </c>
      <c r="RE313">
        <v>0</v>
      </c>
      <c r="RF313">
        <v>0</v>
      </c>
      <c r="RG313">
        <v>0</v>
      </c>
      <c r="RH313">
        <v>0</v>
      </c>
      <c r="RI313">
        <v>0</v>
      </c>
      <c r="RJ313">
        <v>0</v>
      </c>
      <c r="RK313">
        <v>1</v>
      </c>
      <c r="RL313">
        <v>0</v>
      </c>
      <c r="RM313">
        <v>0</v>
      </c>
      <c r="RN313">
        <v>0</v>
      </c>
      <c r="RO313">
        <v>0</v>
      </c>
      <c r="RP313">
        <v>0</v>
      </c>
      <c r="RQ313">
        <v>0</v>
      </c>
      <c r="RR313">
        <v>0</v>
      </c>
      <c r="RS313">
        <v>0</v>
      </c>
      <c r="RT313">
        <v>0</v>
      </c>
      <c r="RU313">
        <v>0</v>
      </c>
      <c r="RV313">
        <f t="shared" si="9"/>
        <v>0</v>
      </c>
      <c r="RY313">
        <f t="shared" si="8"/>
        <v>12</v>
      </c>
    </row>
    <row r="314" spans="1:493" x14ac:dyDescent="0.3">
      <c r="A314">
        <v>71298</v>
      </c>
      <c r="B314">
        <v>411</v>
      </c>
      <c r="C314" t="s">
        <v>6793</v>
      </c>
      <c r="D314" t="s">
        <v>6793</v>
      </c>
      <c r="I314" t="s">
        <v>6793</v>
      </c>
      <c r="J314" t="s">
        <v>7516</v>
      </c>
      <c r="K314" t="s">
        <v>7515</v>
      </c>
      <c r="L314" t="s">
        <v>7515</v>
      </c>
      <c r="M314" t="s">
        <v>7515</v>
      </c>
      <c r="N314" t="s">
        <v>7515</v>
      </c>
      <c r="O314" t="s">
        <v>7515</v>
      </c>
      <c r="P314" t="s">
        <v>7515</v>
      </c>
      <c r="Q314" t="s">
        <v>7515</v>
      </c>
      <c r="R314" t="s">
        <v>7515</v>
      </c>
      <c r="S314" t="s">
        <v>7515</v>
      </c>
      <c r="T314" t="s">
        <v>7515</v>
      </c>
      <c r="U314" t="s">
        <v>7515</v>
      </c>
      <c r="V314" t="s">
        <v>7515</v>
      </c>
      <c r="W314" t="s">
        <v>7515</v>
      </c>
      <c r="X314" t="s">
        <v>7515</v>
      </c>
      <c r="Y314" t="s">
        <v>7515</v>
      </c>
      <c r="Z314" t="s">
        <v>7515</v>
      </c>
      <c r="AA314" t="s">
        <v>7515</v>
      </c>
      <c r="AB314" t="s">
        <v>7515</v>
      </c>
      <c r="AC314" t="s">
        <v>7517</v>
      </c>
      <c r="AF314">
        <v>0</v>
      </c>
      <c r="AG314">
        <v>5</v>
      </c>
      <c r="AH314" t="s">
        <v>7560</v>
      </c>
      <c r="AK314" t="s">
        <v>6993</v>
      </c>
      <c r="AL314" t="s">
        <v>6794</v>
      </c>
      <c r="AM314" t="s">
        <v>6794</v>
      </c>
      <c r="AN314" t="s">
        <v>7680</v>
      </c>
      <c r="AO314">
        <v>0</v>
      </c>
      <c r="AP314">
        <v>20</v>
      </c>
      <c r="AQ314" t="s">
        <v>6988</v>
      </c>
      <c r="AR314" t="s">
        <v>6966</v>
      </c>
      <c r="AS314" t="s">
        <v>6793</v>
      </c>
      <c r="AT314" t="s">
        <v>6813</v>
      </c>
      <c r="AU314" t="s">
        <v>7531</v>
      </c>
      <c r="AV314" t="s">
        <v>6991</v>
      </c>
      <c r="AX314" t="s">
        <v>6793</v>
      </c>
      <c r="AY314" t="s">
        <v>6794</v>
      </c>
      <c r="AZ314" t="s">
        <v>6794</v>
      </c>
      <c r="BA314" t="s">
        <v>6793</v>
      </c>
      <c r="BB314" t="s">
        <v>6794</v>
      </c>
      <c r="BC314" t="s">
        <v>6794</v>
      </c>
      <c r="BD314" t="s">
        <v>6794</v>
      </c>
      <c r="BE314" t="s">
        <v>6793</v>
      </c>
      <c r="BF314" t="s">
        <v>6794</v>
      </c>
      <c r="BG314" t="s">
        <v>6794</v>
      </c>
      <c r="BH314" t="s">
        <v>6794</v>
      </c>
      <c r="BI314" t="s">
        <v>7029</v>
      </c>
      <c r="BJ314" t="s">
        <v>7026</v>
      </c>
      <c r="BK314" t="s">
        <v>6794</v>
      </c>
      <c r="BM314">
        <v>35</v>
      </c>
      <c r="BN314" t="s">
        <v>6</v>
      </c>
      <c r="BO314" t="s">
        <v>7519</v>
      </c>
      <c r="BP314" t="s">
        <v>7603</v>
      </c>
      <c r="BQ314" t="s">
        <v>7559</v>
      </c>
      <c r="BR314" t="s">
        <v>7594</v>
      </c>
      <c r="BS314" t="s">
        <v>7515</v>
      </c>
      <c r="BT314" t="s">
        <v>7516</v>
      </c>
      <c r="BU314" t="s">
        <v>7515</v>
      </c>
      <c r="BV314" t="s">
        <v>7516</v>
      </c>
      <c r="BW314" t="s">
        <v>7515</v>
      </c>
      <c r="BX314" t="s">
        <v>7515</v>
      </c>
      <c r="BY314" t="s">
        <v>7515</v>
      </c>
      <c r="BZ314" t="s">
        <v>7515</v>
      </c>
      <c r="CA314" t="s">
        <v>7515</v>
      </c>
      <c r="CB314" t="s">
        <v>7515</v>
      </c>
      <c r="CC314" t="s">
        <v>7515</v>
      </c>
      <c r="CD314" t="s">
        <v>7515</v>
      </c>
      <c r="CE314" t="s">
        <v>6794</v>
      </c>
      <c r="CI314" t="s">
        <v>6793</v>
      </c>
      <c r="CJ314" t="s">
        <v>6793</v>
      </c>
      <c r="CK314" t="s">
        <v>6794</v>
      </c>
      <c r="CL314" t="s">
        <v>6793</v>
      </c>
      <c r="CM314" t="s">
        <v>6794</v>
      </c>
      <c r="CN314" t="s">
        <v>6794</v>
      </c>
      <c r="CO314" t="s">
        <v>6794</v>
      </c>
      <c r="CP314" t="s">
        <v>6793</v>
      </c>
      <c r="CQ314" t="s">
        <v>6794</v>
      </c>
      <c r="CR314" t="s">
        <v>7520</v>
      </c>
      <c r="CS314" t="s">
        <v>7521</v>
      </c>
      <c r="CT314" t="s">
        <v>7522</v>
      </c>
      <c r="CU314" t="s">
        <v>6793</v>
      </c>
      <c r="CV314">
        <v>2</v>
      </c>
      <c r="CW314">
        <v>4</v>
      </c>
      <c r="CX314">
        <v>2</v>
      </c>
      <c r="CY314" t="s">
        <v>6793</v>
      </c>
      <c r="CZ314">
        <v>1</v>
      </c>
      <c r="DA314" t="s">
        <v>7680</v>
      </c>
      <c r="DB314">
        <v>8</v>
      </c>
      <c r="DC314">
        <v>2006</v>
      </c>
      <c r="DD314" t="s">
        <v>7557</v>
      </c>
      <c r="DE314" t="s">
        <v>7680</v>
      </c>
      <c r="DF314">
        <v>12</v>
      </c>
      <c r="DG314">
        <v>2006</v>
      </c>
      <c r="EC314">
        <v>2</v>
      </c>
      <c r="EE314">
        <v>0</v>
      </c>
      <c r="EF314">
        <v>0</v>
      </c>
      <c r="EG314">
        <v>0</v>
      </c>
      <c r="EH314">
        <v>0</v>
      </c>
      <c r="EI314">
        <v>2</v>
      </c>
      <c r="EJ314">
        <v>0</v>
      </c>
      <c r="EK314">
        <v>0</v>
      </c>
      <c r="EL314" t="s">
        <v>6794</v>
      </c>
      <c r="EV314" t="s">
        <v>6793</v>
      </c>
      <c r="IR314" t="s">
        <v>7524</v>
      </c>
      <c r="IS314" t="s">
        <v>7680</v>
      </c>
      <c r="IT314">
        <v>12</v>
      </c>
      <c r="IU314">
        <v>2006</v>
      </c>
      <c r="IY314" t="s">
        <v>6794</v>
      </c>
      <c r="IZ314" t="s">
        <v>6793</v>
      </c>
      <c r="JA314" t="s">
        <v>7524</v>
      </c>
      <c r="JB314" t="s">
        <v>7680</v>
      </c>
      <c r="JC314">
        <v>12</v>
      </c>
      <c r="JD314">
        <v>2006</v>
      </c>
      <c r="JF314" t="s">
        <v>7526</v>
      </c>
      <c r="JG314" t="s">
        <v>7526</v>
      </c>
      <c r="JH314" t="s">
        <v>6794</v>
      </c>
      <c r="JI314" t="s">
        <v>6793</v>
      </c>
      <c r="KK314" t="s">
        <v>7524</v>
      </c>
      <c r="KL314" t="s">
        <v>7680</v>
      </c>
      <c r="KM314">
        <v>12</v>
      </c>
      <c r="KN314">
        <v>2006</v>
      </c>
      <c r="KR314" t="s">
        <v>6794</v>
      </c>
      <c r="KS314" t="s">
        <v>6793</v>
      </c>
      <c r="LC314" t="s">
        <v>7524</v>
      </c>
      <c r="LD314" t="s">
        <v>7680</v>
      </c>
      <c r="LE314">
        <v>12</v>
      </c>
      <c r="LF314">
        <v>2006</v>
      </c>
      <c r="LH314" t="s">
        <v>7527</v>
      </c>
      <c r="LI314" t="s">
        <v>7527</v>
      </c>
      <c r="LJ314" t="s">
        <v>6794</v>
      </c>
      <c r="LK314" t="s">
        <v>6793</v>
      </c>
      <c r="LL314" t="s">
        <v>7538</v>
      </c>
      <c r="LM314" t="s">
        <v>7680</v>
      </c>
      <c r="LN314">
        <v>12</v>
      </c>
      <c r="LO314">
        <v>2006</v>
      </c>
      <c r="LS314" t="s">
        <v>6794</v>
      </c>
      <c r="LT314" t="s">
        <v>6793</v>
      </c>
      <c r="OX314" t="s">
        <v>31</v>
      </c>
      <c r="OY314" t="s">
        <v>31</v>
      </c>
      <c r="PE314" t="s">
        <v>31</v>
      </c>
      <c r="PS314" t="s">
        <v>7526</v>
      </c>
      <c r="PT314" t="s">
        <v>7526</v>
      </c>
      <c r="PW314" t="s">
        <v>7515</v>
      </c>
      <c r="PX314" t="s">
        <v>7515</v>
      </c>
      <c r="PY314" t="s">
        <v>7515</v>
      </c>
      <c r="PZ314" t="s">
        <v>7515</v>
      </c>
      <c r="QA314" t="s">
        <v>7515</v>
      </c>
      <c r="QB314" t="s">
        <v>7515</v>
      </c>
      <c r="QC314" t="s">
        <v>7516</v>
      </c>
      <c r="QD314" t="s">
        <v>7528</v>
      </c>
      <c r="QE314" t="s">
        <v>7539</v>
      </c>
      <c r="QF314" t="s">
        <v>7528</v>
      </c>
      <c r="QG314" t="s">
        <v>7681</v>
      </c>
      <c r="QH314">
        <v>2008</v>
      </c>
      <c r="QI314">
        <v>4</v>
      </c>
      <c r="QJ314">
        <v>1</v>
      </c>
      <c r="QK314" s="330">
        <v>42099</v>
      </c>
      <c r="QL314">
        <v>0</v>
      </c>
      <c r="QM314">
        <v>1</v>
      </c>
      <c r="QN314" t="s">
        <v>265</v>
      </c>
      <c r="QO314">
        <v>2008</v>
      </c>
      <c r="QP314">
        <v>50</v>
      </c>
      <c r="QQ314">
        <v>0</v>
      </c>
      <c r="QR314">
        <v>1</v>
      </c>
      <c r="QS314">
        <v>0</v>
      </c>
      <c r="QT314">
        <v>0</v>
      </c>
      <c r="QU314">
        <v>0</v>
      </c>
      <c r="QV314">
        <v>0</v>
      </c>
      <c r="QW314">
        <v>0</v>
      </c>
      <c r="QX314">
        <v>0</v>
      </c>
      <c r="QY314">
        <v>0</v>
      </c>
      <c r="QZ314">
        <v>0</v>
      </c>
      <c r="RA314">
        <v>0</v>
      </c>
      <c r="RB314">
        <v>0</v>
      </c>
      <c r="RC314">
        <v>0</v>
      </c>
      <c r="RD314">
        <v>1</v>
      </c>
      <c r="RE314">
        <v>1</v>
      </c>
      <c r="RF314">
        <v>0</v>
      </c>
      <c r="RG314">
        <v>0</v>
      </c>
      <c r="RH314">
        <v>0</v>
      </c>
      <c r="RI314">
        <v>1</v>
      </c>
      <c r="RJ314">
        <v>0</v>
      </c>
      <c r="RK314">
        <v>1</v>
      </c>
      <c r="RL314">
        <v>1</v>
      </c>
      <c r="RM314">
        <v>0</v>
      </c>
      <c r="RN314">
        <v>0</v>
      </c>
      <c r="RO314">
        <v>0</v>
      </c>
      <c r="RP314">
        <v>0</v>
      </c>
      <c r="RQ314">
        <v>0</v>
      </c>
      <c r="RR314">
        <v>0</v>
      </c>
      <c r="RS314">
        <v>0</v>
      </c>
      <c r="RT314">
        <v>0</v>
      </c>
      <c r="RU314">
        <v>0</v>
      </c>
      <c r="RV314">
        <f t="shared" si="9"/>
        <v>2</v>
      </c>
      <c r="RY314">
        <f t="shared" si="8"/>
        <v>6</v>
      </c>
    </row>
    <row r="315" spans="1:493" x14ac:dyDescent="0.3">
      <c r="A315">
        <v>71299</v>
      </c>
      <c r="B315">
        <v>413</v>
      </c>
      <c r="C315" t="s">
        <v>6793</v>
      </c>
      <c r="D315" t="s">
        <v>6793</v>
      </c>
      <c r="I315" t="s">
        <v>6793</v>
      </c>
      <c r="J315" t="s">
        <v>7515</v>
      </c>
      <c r="K315" t="s">
        <v>7515</v>
      </c>
      <c r="L315" t="s">
        <v>7515</v>
      </c>
      <c r="M315" t="s">
        <v>7515</v>
      </c>
      <c r="N315" t="s">
        <v>7515</v>
      </c>
      <c r="O315" t="s">
        <v>7515</v>
      </c>
      <c r="P315" t="s">
        <v>7515</v>
      </c>
      <c r="Q315" t="s">
        <v>7515</v>
      </c>
      <c r="R315" t="s">
        <v>7515</v>
      </c>
      <c r="S315" t="s">
        <v>7515</v>
      </c>
      <c r="T315" t="s">
        <v>7515</v>
      </c>
      <c r="U315" t="s">
        <v>7515</v>
      </c>
      <c r="V315" t="s">
        <v>7515</v>
      </c>
      <c r="W315" t="s">
        <v>7515</v>
      </c>
      <c r="X315" t="s">
        <v>7515</v>
      </c>
      <c r="Y315" t="s">
        <v>7516</v>
      </c>
      <c r="Z315" t="s">
        <v>7515</v>
      </c>
      <c r="AA315" t="s">
        <v>7515</v>
      </c>
      <c r="AB315" t="s">
        <v>7515</v>
      </c>
      <c r="AC315" t="s">
        <v>6796</v>
      </c>
      <c r="AK315" t="s">
        <v>6985</v>
      </c>
      <c r="AL315" t="s">
        <v>6793</v>
      </c>
      <c r="AM315" t="s">
        <v>6794</v>
      </c>
      <c r="AN315" t="s">
        <v>7680</v>
      </c>
      <c r="AO315">
        <v>0</v>
      </c>
      <c r="AP315">
        <v>6</v>
      </c>
      <c r="AQ315" t="s">
        <v>6988</v>
      </c>
      <c r="AR315" t="s">
        <v>6793</v>
      </c>
      <c r="AS315" t="s">
        <v>6793</v>
      </c>
      <c r="AT315" t="s">
        <v>6813</v>
      </c>
      <c r="AU315" t="s">
        <v>7531</v>
      </c>
      <c r="AV315" t="s">
        <v>7518</v>
      </c>
      <c r="AX315" t="s">
        <v>6794</v>
      </c>
      <c r="AY315" t="s">
        <v>6794</v>
      </c>
      <c r="AZ315" t="s">
        <v>6794</v>
      </c>
      <c r="BA315" t="s">
        <v>6794</v>
      </c>
      <c r="BB315" t="s">
        <v>6794</v>
      </c>
      <c r="BC315" t="s">
        <v>6794</v>
      </c>
      <c r="BD315" t="s">
        <v>6794</v>
      </c>
      <c r="BE315" t="s">
        <v>6794</v>
      </c>
      <c r="BF315" t="s">
        <v>6794</v>
      </c>
      <c r="BG315" t="s">
        <v>6793</v>
      </c>
      <c r="BH315" t="s">
        <v>6794</v>
      </c>
      <c r="BI315" t="s">
        <v>7029</v>
      </c>
      <c r="BJ315" t="s">
        <v>7625</v>
      </c>
      <c r="BK315" t="s">
        <v>6794</v>
      </c>
      <c r="BM315">
        <v>50</v>
      </c>
      <c r="BN315" t="s">
        <v>31</v>
      </c>
      <c r="BO315" t="s">
        <v>7533</v>
      </c>
      <c r="BP315" t="s">
        <v>7604</v>
      </c>
      <c r="BQ315" t="s">
        <v>7559</v>
      </c>
      <c r="BR315" t="s">
        <v>7594</v>
      </c>
      <c r="BS315" t="s">
        <v>7515</v>
      </c>
      <c r="BT315" t="s">
        <v>7516</v>
      </c>
      <c r="BU315" t="s">
        <v>7515</v>
      </c>
      <c r="BV315" t="s">
        <v>7515</v>
      </c>
      <c r="BW315" t="s">
        <v>7515</v>
      </c>
      <c r="BX315" t="s">
        <v>7515</v>
      </c>
      <c r="BY315" t="s">
        <v>7515</v>
      </c>
      <c r="BZ315" t="s">
        <v>7515</v>
      </c>
      <c r="CA315" t="s">
        <v>7515</v>
      </c>
      <c r="CB315" t="s">
        <v>7515</v>
      </c>
      <c r="CC315" t="s">
        <v>7515</v>
      </c>
      <c r="CD315" t="s">
        <v>7515</v>
      </c>
      <c r="CE315" t="s">
        <v>6794</v>
      </c>
      <c r="CI315" t="s">
        <v>6793</v>
      </c>
      <c r="CJ315" t="s">
        <v>6794</v>
      </c>
      <c r="CK315" t="s">
        <v>6794</v>
      </c>
      <c r="CL315" t="s">
        <v>6794</v>
      </c>
      <c r="CM315" t="s">
        <v>6794</v>
      </c>
      <c r="CN315" t="s">
        <v>6793</v>
      </c>
      <c r="CO315" t="s">
        <v>6794</v>
      </c>
      <c r="CP315" t="s">
        <v>6793</v>
      </c>
      <c r="CQ315" t="s">
        <v>6793</v>
      </c>
      <c r="CR315" t="s">
        <v>7520</v>
      </c>
      <c r="CS315" t="s">
        <v>7521</v>
      </c>
      <c r="CT315" t="s">
        <v>7522</v>
      </c>
      <c r="CU315" t="s">
        <v>6793</v>
      </c>
      <c r="CV315">
        <v>2</v>
      </c>
      <c r="CW315">
        <v>3</v>
      </c>
      <c r="CX315">
        <v>3</v>
      </c>
      <c r="CY315" t="s">
        <v>6794</v>
      </c>
      <c r="EC315">
        <v>3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3</v>
      </c>
      <c r="EL315" t="s">
        <v>6794</v>
      </c>
      <c r="EV315" t="s">
        <v>6794</v>
      </c>
      <c r="PS315" t="s">
        <v>7526</v>
      </c>
      <c r="PT315" t="s">
        <v>7526</v>
      </c>
      <c r="PU315" t="s">
        <v>7526</v>
      </c>
      <c r="PV315" t="s">
        <v>7526</v>
      </c>
      <c r="PW315" t="s">
        <v>7515</v>
      </c>
      <c r="PX315" t="s">
        <v>7516</v>
      </c>
      <c r="PY315" t="s">
        <v>7515</v>
      </c>
      <c r="PZ315" t="s">
        <v>7515</v>
      </c>
      <c r="QA315" t="s">
        <v>7515</v>
      </c>
      <c r="QB315" t="s">
        <v>7515</v>
      </c>
      <c r="QC315" t="s">
        <v>7515</v>
      </c>
      <c r="QD315" t="s">
        <v>7528</v>
      </c>
      <c r="QE315" t="s">
        <v>7539</v>
      </c>
      <c r="QF315" t="s">
        <v>7528</v>
      </c>
      <c r="QG315" t="s">
        <v>7681</v>
      </c>
      <c r="QH315">
        <v>2008</v>
      </c>
      <c r="QI315">
        <v>6</v>
      </c>
      <c r="QJ315">
        <v>1</v>
      </c>
      <c r="QK315" s="330">
        <v>42169</v>
      </c>
      <c r="QL315">
        <v>1</v>
      </c>
      <c r="QM315">
        <v>0</v>
      </c>
      <c r="QN315" t="s">
        <v>265</v>
      </c>
      <c r="QO315">
        <v>2008</v>
      </c>
      <c r="QP315">
        <v>50</v>
      </c>
      <c r="RV315">
        <f t="shared" si="9"/>
        <v>5</v>
      </c>
      <c r="RY315">
        <f t="shared" si="8"/>
        <v>6</v>
      </c>
    </row>
    <row r="316" spans="1:493" x14ac:dyDescent="0.3">
      <c r="A316">
        <v>71300</v>
      </c>
      <c r="B316">
        <v>415</v>
      </c>
      <c r="C316" t="s">
        <v>6793</v>
      </c>
      <c r="D316" t="s">
        <v>6793</v>
      </c>
      <c r="I316" t="s">
        <v>6793</v>
      </c>
      <c r="J316" t="s">
        <v>7516</v>
      </c>
      <c r="K316" t="s">
        <v>7516</v>
      </c>
      <c r="L316" t="s">
        <v>7515</v>
      </c>
      <c r="M316" t="s">
        <v>7515</v>
      </c>
      <c r="N316" t="s">
        <v>7515</v>
      </c>
      <c r="O316" t="s">
        <v>7515</v>
      </c>
      <c r="P316" t="s">
        <v>7515</v>
      </c>
      <c r="Q316" t="s">
        <v>7515</v>
      </c>
      <c r="R316" t="s">
        <v>7515</v>
      </c>
      <c r="S316" t="s">
        <v>7515</v>
      </c>
      <c r="T316" t="s">
        <v>7515</v>
      </c>
      <c r="U316" t="s">
        <v>7515</v>
      </c>
      <c r="V316" t="s">
        <v>7515</v>
      </c>
      <c r="W316" t="s">
        <v>7515</v>
      </c>
      <c r="X316" t="s">
        <v>7515</v>
      </c>
      <c r="Y316" t="s">
        <v>7515</v>
      </c>
      <c r="Z316" t="s">
        <v>7515</v>
      </c>
      <c r="AA316" t="s">
        <v>7515</v>
      </c>
      <c r="AB316" t="s">
        <v>7515</v>
      </c>
      <c r="AC316" t="s">
        <v>6796</v>
      </c>
      <c r="AK316" t="s">
        <v>6985</v>
      </c>
      <c r="AL316" t="s">
        <v>6793</v>
      </c>
      <c r="AM316" t="s">
        <v>6794</v>
      </c>
      <c r="AN316" t="s">
        <v>7680</v>
      </c>
      <c r="AO316">
        <v>0</v>
      </c>
      <c r="AP316">
        <v>15</v>
      </c>
      <c r="AQ316" t="s">
        <v>6988</v>
      </c>
      <c r="AR316" t="s">
        <v>6793</v>
      </c>
      <c r="AS316" t="s">
        <v>6794</v>
      </c>
      <c r="AT316" t="s">
        <v>6813</v>
      </c>
      <c r="AU316" t="s">
        <v>7531</v>
      </c>
      <c r="AV316" t="s">
        <v>6991</v>
      </c>
      <c r="AX316" t="s">
        <v>6794</v>
      </c>
      <c r="AY316" t="s">
        <v>6794</v>
      </c>
      <c r="AZ316" t="s">
        <v>6793</v>
      </c>
      <c r="BA316" t="s">
        <v>6793</v>
      </c>
      <c r="BB316" t="s">
        <v>6793</v>
      </c>
      <c r="BC316" t="s">
        <v>6794</v>
      </c>
      <c r="BD316" t="s">
        <v>6794</v>
      </c>
      <c r="BE316" t="s">
        <v>6793</v>
      </c>
      <c r="BF316" t="s">
        <v>6794</v>
      </c>
      <c r="BG316" t="s">
        <v>6794</v>
      </c>
      <c r="BH316" t="s">
        <v>6794</v>
      </c>
      <c r="BI316" t="s">
        <v>7024</v>
      </c>
      <c r="BJ316" t="s">
        <v>7028</v>
      </c>
      <c r="BK316" t="s">
        <v>6794</v>
      </c>
      <c r="BM316" t="s">
        <v>7547</v>
      </c>
      <c r="BN316">
        <v>50</v>
      </c>
      <c r="BO316" t="s">
        <v>7519</v>
      </c>
      <c r="BP316" t="s">
        <v>6</v>
      </c>
      <c r="BQ316" t="s">
        <v>7559</v>
      </c>
      <c r="BR316" t="s">
        <v>7615</v>
      </c>
      <c r="BS316" t="s">
        <v>7515</v>
      </c>
      <c r="BT316" t="s">
        <v>7516</v>
      </c>
      <c r="BU316" t="s">
        <v>7516</v>
      </c>
      <c r="BV316" t="s">
        <v>7515</v>
      </c>
      <c r="BW316" t="s">
        <v>7515</v>
      </c>
      <c r="BX316" t="s">
        <v>7515</v>
      </c>
      <c r="BY316" t="s">
        <v>7515</v>
      </c>
      <c r="BZ316" t="s">
        <v>7515</v>
      </c>
      <c r="CA316" t="s">
        <v>7515</v>
      </c>
      <c r="CB316" t="s">
        <v>7515</v>
      </c>
      <c r="CC316" t="s">
        <v>7515</v>
      </c>
      <c r="CD316" t="s">
        <v>7515</v>
      </c>
      <c r="CE316" t="s">
        <v>6794</v>
      </c>
      <c r="CI316" t="s">
        <v>6793</v>
      </c>
      <c r="CJ316" t="s">
        <v>6794</v>
      </c>
      <c r="CK316" t="s">
        <v>6794</v>
      </c>
      <c r="CL316" t="s">
        <v>6794</v>
      </c>
      <c r="CM316" t="s">
        <v>6794</v>
      </c>
      <c r="CN316" t="s">
        <v>6966</v>
      </c>
      <c r="CO316" t="s">
        <v>6794</v>
      </c>
      <c r="CP316" t="s">
        <v>6793</v>
      </c>
      <c r="CQ316" t="s">
        <v>6794</v>
      </c>
      <c r="CR316" t="s">
        <v>7520</v>
      </c>
      <c r="CS316" t="s">
        <v>7521</v>
      </c>
      <c r="CT316" t="s">
        <v>7522</v>
      </c>
      <c r="CU316" t="s">
        <v>6793</v>
      </c>
      <c r="CV316">
        <v>2</v>
      </c>
      <c r="CW316">
        <v>3</v>
      </c>
      <c r="CX316">
        <v>2</v>
      </c>
      <c r="CY316" t="s">
        <v>6793</v>
      </c>
      <c r="CZ316">
        <v>1</v>
      </c>
      <c r="DA316" t="s">
        <v>7680</v>
      </c>
      <c r="DB316">
        <v>10</v>
      </c>
      <c r="DC316">
        <v>2007</v>
      </c>
      <c r="DD316" t="s">
        <v>7557</v>
      </c>
      <c r="DE316" t="s">
        <v>7680</v>
      </c>
      <c r="DF316">
        <v>12</v>
      </c>
      <c r="DG316">
        <v>2007</v>
      </c>
      <c r="EC316">
        <v>2</v>
      </c>
      <c r="EE316">
        <v>0</v>
      </c>
      <c r="EF316">
        <v>0</v>
      </c>
      <c r="EG316">
        <v>0</v>
      </c>
      <c r="EH316">
        <v>1</v>
      </c>
      <c r="EI316">
        <v>0</v>
      </c>
      <c r="EJ316">
        <v>0</v>
      </c>
      <c r="EK316">
        <v>1</v>
      </c>
      <c r="EL316" t="s">
        <v>6794</v>
      </c>
      <c r="EV316" t="s">
        <v>6793</v>
      </c>
      <c r="LL316" t="s">
        <v>7538</v>
      </c>
      <c r="LM316" t="s">
        <v>7680</v>
      </c>
      <c r="LN316">
        <v>12</v>
      </c>
      <c r="LO316">
        <v>2007</v>
      </c>
      <c r="LS316" t="s">
        <v>6794</v>
      </c>
      <c r="LT316" t="s">
        <v>6966</v>
      </c>
      <c r="PS316" t="s">
        <v>7526</v>
      </c>
      <c r="PT316" t="s">
        <v>7526</v>
      </c>
      <c r="PU316" t="s">
        <v>7526</v>
      </c>
      <c r="PV316" t="s">
        <v>7527</v>
      </c>
      <c r="PW316" t="s">
        <v>7515</v>
      </c>
      <c r="PX316" t="s">
        <v>7515</v>
      </c>
      <c r="PY316" t="s">
        <v>7515</v>
      </c>
      <c r="PZ316" t="s">
        <v>7515</v>
      </c>
      <c r="QA316" t="s">
        <v>7515</v>
      </c>
      <c r="QB316" t="s">
        <v>7515</v>
      </c>
      <c r="QC316" t="s">
        <v>7516</v>
      </c>
      <c r="QD316" t="s">
        <v>7528</v>
      </c>
      <c r="QE316" t="s">
        <v>7529</v>
      </c>
      <c r="QF316" t="s">
        <v>7528</v>
      </c>
      <c r="QG316" t="s">
        <v>7681</v>
      </c>
      <c r="QH316">
        <v>2008</v>
      </c>
      <c r="QI316">
        <v>6</v>
      </c>
      <c r="QJ316">
        <v>1</v>
      </c>
      <c r="QK316" s="330">
        <v>42172</v>
      </c>
      <c r="QL316">
        <v>1</v>
      </c>
      <c r="QM316">
        <v>0</v>
      </c>
      <c r="QN316" t="s">
        <v>265</v>
      </c>
      <c r="QO316">
        <v>2008</v>
      </c>
      <c r="QP316">
        <v>50</v>
      </c>
      <c r="QQ316">
        <v>0</v>
      </c>
      <c r="QR316">
        <v>0</v>
      </c>
      <c r="QS316">
        <v>0</v>
      </c>
      <c r="QT316">
        <v>0</v>
      </c>
      <c r="QU316">
        <v>0</v>
      </c>
      <c r="QV316">
        <v>0</v>
      </c>
      <c r="QW316">
        <v>0</v>
      </c>
      <c r="QX316">
        <v>0</v>
      </c>
      <c r="QY316">
        <v>0</v>
      </c>
      <c r="QZ316">
        <v>0</v>
      </c>
      <c r="RA316">
        <v>0</v>
      </c>
      <c r="RB316">
        <v>0</v>
      </c>
      <c r="RC316">
        <v>0</v>
      </c>
      <c r="RD316">
        <v>0</v>
      </c>
      <c r="RE316">
        <v>0</v>
      </c>
      <c r="RF316">
        <v>0</v>
      </c>
      <c r="RG316">
        <v>0</v>
      </c>
      <c r="RH316">
        <v>0</v>
      </c>
      <c r="RI316">
        <v>0</v>
      </c>
      <c r="RJ316">
        <v>0</v>
      </c>
      <c r="RK316">
        <v>0</v>
      </c>
      <c r="RL316">
        <v>1</v>
      </c>
      <c r="RM316">
        <v>0</v>
      </c>
      <c r="RN316">
        <v>0</v>
      </c>
      <c r="RO316">
        <v>0</v>
      </c>
      <c r="RP316">
        <v>0</v>
      </c>
      <c r="RQ316">
        <v>0</v>
      </c>
      <c r="RR316">
        <v>0</v>
      </c>
      <c r="RS316">
        <v>0</v>
      </c>
      <c r="RT316">
        <v>0</v>
      </c>
      <c r="RU316">
        <v>0</v>
      </c>
      <c r="RV316">
        <f t="shared" si="9"/>
        <v>3</v>
      </c>
      <c r="RY316">
        <f t="shared" si="8"/>
        <v>7</v>
      </c>
    </row>
    <row r="317" spans="1:493" x14ac:dyDescent="0.3">
      <c r="A317">
        <v>71301</v>
      </c>
      <c r="B317">
        <v>416</v>
      </c>
      <c r="C317" t="s">
        <v>6793</v>
      </c>
      <c r="D317" t="s">
        <v>6793</v>
      </c>
      <c r="I317" t="s">
        <v>6793</v>
      </c>
      <c r="J317" t="s">
        <v>7515</v>
      </c>
      <c r="K317" t="s">
        <v>7515</v>
      </c>
      <c r="L317" t="s">
        <v>7515</v>
      </c>
      <c r="M317" t="s">
        <v>7515</v>
      </c>
      <c r="N317" t="s">
        <v>7515</v>
      </c>
      <c r="O317" t="s">
        <v>7515</v>
      </c>
      <c r="P317" t="s">
        <v>7515</v>
      </c>
      <c r="Q317" t="s">
        <v>7515</v>
      </c>
      <c r="R317" t="s">
        <v>7515</v>
      </c>
      <c r="S317" t="s">
        <v>7515</v>
      </c>
      <c r="T317" t="s">
        <v>7516</v>
      </c>
      <c r="U317" t="s">
        <v>7515</v>
      </c>
      <c r="V317" t="s">
        <v>7515</v>
      </c>
      <c r="W317" t="s">
        <v>7515</v>
      </c>
      <c r="X317" t="s">
        <v>7515</v>
      </c>
      <c r="Y317" t="s">
        <v>7515</v>
      </c>
      <c r="Z317" t="s">
        <v>7516</v>
      </c>
      <c r="AA317" t="s">
        <v>7515</v>
      </c>
      <c r="AB317" t="s">
        <v>7515</v>
      </c>
      <c r="AC317" t="s">
        <v>6796</v>
      </c>
      <c r="AK317" t="s">
        <v>6985</v>
      </c>
      <c r="AL317" t="s">
        <v>6793</v>
      </c>
      <c r="AM317" t="s">
        <v>6794</v>
      </c>
      <c r="AN317" t="s">
        <v>7680</v>
      </c>
      <c r="AO317">
        <v>0</v>
      </c>
      <c r="AP317">
        <v>13</v>
      </c>
      <c r="AQ317" t="s">
        <v>6988</v>
      </c>
      <c r="AR317" t="s">
        <v>6793</v>
      </c>
      <c r="AS317" t="s">
        <v>6793</v>
      </c>
      <c r="AT317" t="s">
        <v>6813</v>
      </c>
      <c r="AU317" t="s">
        <v>7531</v>
      </c>
      <c r="AV317" t="s">
        <v>6991</v>
      </c>
      <c r="AX317" t="s">
        <v>6794</v>
      </c>
      <c r="AY317" t="s">
        <v>6794</v>
      </c>
      <c r="AZ317" t="s">
        <v>6794</v>
      </c>
      <c r="BA317" t="s">
        <v>6793</v>
      </c>
      <c r="BB317" t="s">
        <v>6793</v>
      </c>
      <c r="BC317" t="s">
        <v>6794</v>
      </c>
      <c r="BD317" t="s">
        <v>6793</v>
      </c>
      <c r="BE317" t="s">
        <v>6794</v>
      </c>
      <c r="BF317" t="s">
        <v>6794</v>
      </c>
      <c r="BG317" t="s">
        <v>6794</v>
      </c>
      <c r="BH317" t="s">
        <v>6794</v>
      </c>
      <c r="BI317" t="s">
        <v>7024</v>
      </c>
      <c r="BJ317" t="s">
        <v>7021</v>
      </c>
      <c r="BK317" t="s">
        <v>6794</v>
      </c>
      <c r="BM317" t="s">
        <v>7547</v>
      </c>
      <c r="BN317">
        <v>50</v>
      </c>
      <c r="BO317" t="s">
        <v>7519</v>
      </c>
      <c r="BP317" t="s">
        <v>6</v>
      </c>
      <c r="BQ317" t="s">
        <v>7559</v>
      </c>
      <c r="BR317" t="s">
        <v>7569</v>
      </c>
      <c r="BS317" t="s">
        <v>7516</v>
      </c>
      <c r="BT317" t="s">
        <v>7515</v>
      </c>
      <c r="BU317" t="s">
        <v>7515</v>
      </c>
      <c r="BV317" t="s">
        <v>7515</v>
      </c>
      <c r="BW317" t="s">
        <v>7515</v>
      </c>
      <c r="BX317" t="s">
        <v>7515</v>
      </c>
      <c r="BY317" t="s">
        <v>7515</v>
      </c>
      <c r="BZ317" t="s">
        <v>7515</v>
      </c>
      <c r="CA317" t="s">
        <v>7515</v>
      </c>
      <c r="CB317" t="s">
        <v>7515</v>
      </c>
      <c r="CC317" t="s">
        <v>7515</v>
      </c>
      <c r="CD317" t="s">
        <v>7515</v>
      </c>
      <c r="CE317" t="s">
        <v>6794</v>
      </c>
      <c r="CI317" t="s">
        <v>6794</v>
      </c>
      <c r="CJ317" t="s">
        <v>6794</v>
      </c>
      <c r="CK317" t="s">
        <v>6794</v>
      </c>
      <c r="CL317" t="s">
        <v>6794</v>
      </c>
      <c r="CM317" t="s">
        <v>6794</v>
      </c>
      <c r="CN317" t="s">
        <v>6794</v>
      </c>
      <c r="CO317" t="s">
        <v>6794</v>
      </c>
      <c r="CP317" t="s">
        <v>6793</v>
      </c>
      <c r="CQ317" t="s">
        <v>6794</v>
      </c>
      <c r="CR317" t="s">
        <v>7520</v>
      </c>
      <c r="CS317" t="s">
        <v>7521</v>
      </c>
      <c r="CT317" t="s">
        <v>7522</v>
      </c>
      <c r="CU317" t="s">
        <v>6793</v>
      </c>
      <c r="CV317">
        <v>1</v>
      </c>
      <c r="CW317">
        <v>3</v>
      </c>
      <c r="CX317">
        <v>3</v>
      </c>
      <c r="CY317" t="s">
        <v>6794</v>
      </c>
      <c r="EC317">
        <v>2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1</v>
      </c>
      <c r="EK317">
        <v>1</v>
      </c>
      <c r="EL317" t="s">
        <v>6794</v>
      </c>
      <c r="EV317" t="s">
        <v>6794</v>
      </c>
      <c r="PS317" t="s">
        <v>7526</v>
      </c>
      <c r="PT317" t="s">
        <v>7526</v>
      </c>
      <c r="PU317" t="s">
        <v>7526</v>
      </c>
      <c r="PV317" t="s">
        <v>7526</v>
      </c>
      <c r="PW317" t="s">
        <v>7515</v>
      </c>
      <c r="PX317" t="s">
        <v>7515</v>
      </c>
      <c r="PY317" t="s">
        <v>7515</v>
      </c>
      <c r="PZ317" t="s">
        <v>7515</v>
      </c>
      <c r="QA317" t="s">
        <v>7515</v>
      </c>
      <c r="QB317" t="s">
        <v>7515</v>
      </c>
      <c r="QC317" t="s">
        <v>7516</v>
      </c>
      <c r="QD317" t="s">
        <v>7528</v>
      </c>
      <c r="QE317" t="s">
        <v>7529</v>
      </c>
      <c r="QF317" t="s">
        <v>7528</v>
      </c>
      <c r="QG317" t="s">
        <v>7681</v>
      </c>
      <c r="QH317">
        <v>2008</v>
      </c>
      <c r="QI317">
        <v>1</v>
      </c>
      <c r="QJ317">
        <v>1</v>
      </c>
      <c r="QK317" s="330">
        <v>42020</v>
      </c>
      <c r="QL317">
        <v>1</v>
      </c>
      <c r="QM317">
        <v>0</v>
      </c>
      <c r="QN317" t="s">
        <v>265</v>
      </c>
      <c r="QO317">
        <v>2008</v>
      </c>
      <c r="QP317">
        <v>50</v>
      </c>
      <c r="RV317">
        <f t="shared" si="9"/>
        <v>4</v>
      </c>
      <c r="RY317">
        <f t="shared" si="8"/>
        <v>7</v>
      </c>
    </row>
    <row r="318" spans="1:493" x14ac:dyDescent="0.3">
      <c r="A318">
        <v>71302</v>
      </c>
      <c r="B318">
        <v>417</v>
      </c>
      <c r="C318" t="s">
        <v>6793</v>
      </c>
      <c r="D318" t="s">
        <v>6793</v>
      </c>
      <c r="I318" t="s">
        <v>6793</v>
      </c>
      <c r="J318" t="s">
        <v>7516</v>
      </c>
      <c r="K318" t="s">
        <v>7515</v>
      </c>
      <c r="L318" t="s">
        <v>7515</v>
      </c>
      <c r="M318" t="s">
        <v>7515</v>
      </c>
      <c r="N318" t="s">
        <v>7515</v>
      </c>
      <c r="O318" t="s">
        <v>7515</v>
      </c>
      <c r="P318" t="s">
        <v>7515</v>
      </c>
      <c r="Q318" t="s">
        <v>7515</v>
      </c>
      <c r="R318" t="s">
        <v>7515</v>
      </c>
      <c r="S318" t="s">
        <v>7515</v>
      </c>
      <c r="T318" t="s">
        <v>7515</v>
      </c>
      <c r="U318" t="s">
        <v>7515</v>
      </c>
      <c r="V318" t="s">
        <v>7515</v>
      </c>
      <c r="W318" t="s">
        <v>7515</v>
      </c>
      <c r="X318" t="s">
        <v>7515</v>
      </c>
      <c r="Y318" t="s">
        <v>7515</v>
      </c>
      <c r="Z318" t="s">
        <v>7515</v>
      </c>
      <c r="AA318" t="s">
        <v>7515</v>
      </c>
      <c r="AB318" t="s">
        <v>7515</v>
      </c>
      <c r="AC318" t="s">
        <v>7517</v>
      </c>
      <c r="AF318">
        <v>0</v>
      </c>
      <c r="AG318">
        <v>2</v>
      </c>
      <c r="AH318" t="s">
        <v>6845</v>
      </c>
      <c r="AK318" t="s">
        <v>6993</v>
      </c>
      <c r="AL318" t="s">
        <v>6794</v>
      </c>
      <c r="AM318" t="s">
        <v>6794</v>
      </c>
      <c r="AN318" t="s">
        <v>7680</v>
      </c>
      <c r="AO318">
        <v>0</v>
      </c>
      <c r="AP318">
        <v>5</v>
      </c>
      <c r="AQ318" t="s">
        <v>7568</v>
      </c>
      <c r="AT318" t="s">
        <v>6814</v>
      </c>
      <c r="AV318" t="s">
        <v>6991</v>
      </c>
      <c r="AW318" t="s">
        <v>7551</v>
      </c>
      <c r="AX318" t="s">
        <v>6793</v>
      </c>
      <c r="AY318" t="s">
        <v>6794</v>
      </c>
      <c r="AZ318" t="s">
        <v>6793</v>
      </c>
      <c r="BA318" t="s">
        <v>6793</v>
      </c>
      <c r="BC318" t="s">
        <v>6793</v>
      </c>
      <c r="BD318" t="s">
        <v>6794</v>
      </c>
      <c r="BE318" t="s">
        <v>6794</v>
      </c>
      <c r="BF318" t="s">
        <v>6793</v>
      </c>
      <c r="BG318" t="s">
        <v>6793</v>
      </c>
      <c r="BH318" t="s">
        <v>6794</v>
      </c>
      <c r="BI318" t="s">
        <v>7024</v>
      </c>
      <c r="BJ318" t="s">
        <v>7021</v>
      </c>
      <c r="BK318" t="s">
        <v>6794</v>
      </c>
      <c r="BM318">
        <v>50</v>
      </c>
      <c r="BN318" t="s">
        <v>6</v>
      </c>
      <c r="BO318" t="s">
        <v>7519</v>
      </c>
      <c r="BP318" t="s">
        <v>6</v>
      </c>
      <c r="BQ318" t="s">
        <v>7559</v>
      </c>
      <c r="BR318" t="s">
        <v>7543</v>
      </c>
      <c r="BS318" t="s">
        <v>7516</v>
      </c>
      <c r="BT318" t="s">
        <v>7515</v>
      </c>
      <c r="BU318" t="s">
        <v>7515</v>
      </c>
      <c r="BV318" t="s">
        <v>7515</v>
      </c>
      <c r="BW318" t="s">
        <v>7515</v>
      </c>
      <c r="BX318" t="s">
        <v>7515</v>
      </c>
      <c r="BY318" t="s">
        <v>7515</v>
      </c>
      <c r="BZ318" t="s">
        <v>7515</v>
      </c>
      <c r="CA318" t="s">
        <v>7515</v>
      </c>
      <c r="CB318" t="s">
        <v>7515</v>
      </c>
      <c r="CC318" t="s">
        <v>7515</v>
      </c>
      <c r="CD318" t="s">
        <v>7515</v>
      </c>
      <c r="CE318" t="s">
        <v>6794</v>
      </c>
      <c r="CI318" t="s">
        <v>6793</v>
      </c>
      <c r="CJ318" t="s">
        <v>6793</v>
      </c>
      <c r="CK318" t="s">
        <v>6794</v>
      </c>
      <c r="CL318" t="s">
        <v>6793</v>
      </c>
      <c r="CM318" t="s">
        <v>6793</v>
      </c>
      <c r="CN318" t="s">
        <v>6794</v>
      </c>
      <c r="CO318" t="s">
        <v>6794</v>
      </c>
      <c r="CP318" t="s">
        <v>6793</v>
      </c>
      <c r="CQ318" t="s">
        <v>6794</v>
      </c>
      <c r="CR318" t="s">
        <v>7545</v>
      </c>
      <c r="CS318" t="s">
        <v>7607</v>
      </c>
      <c r="CT318" t="s">
        <v>6966</v>
      </c>
      <c r="CU318" t="s">
        <v>6793</v>
      </c>
      <c r="CV318">
        <v>2</v>
      </c>
      <c r="CW318">
        <v>3</v>
      </c>
      <c r="CX318">
        <v>1</v>
      </c>
      <c r="CY318" t="s">
        <v>6794</v>
      </c>
      <c r="EC318">
        <v>6</v>
      </c>
      <c r="EE318">
        <v>3</v>
      </c>
      <c r="EF318">
        <v>1</v>
      </c>
      <c r="EG318">
        <v>0</v>
      </c>
      <c r="EH318">
        <v>2</v>
      </c>
      <c r="EI318">
        <v>0</v>
      </c>
      <c r="EJ318">
        <v>0</v>
      </c>
      <c r="EK318">
        <v>0</v>
      </c>
      <c r="EL318" t="s">
        <v>6794</v>
      </c>
      <c r="EV318" t="s">
        <v>6793</v>
      </c>
      <c r="HH318" t="s">
        <v>7538</v>
      </c>
      <c r="HI318" t="s">
        <v>7680</v>
      </c>
      <c r="HJ318">
        <v>7</v>
      </c>
      <c r="HK318">
        <v>2007</v>
      </c>
      <c r="HO318" t="s">
        <v>6794</v>
      </c>
      <c r="PS318" t="s">
        <v>7527</v>
      </c>
      <c r="PT318" t="s">
        <v>7526</v>
      </c>
      <c r="PU318" t="s">
        <v>7526</v>
      </c>
      <c r="PV318" t="s">
        <v>7527</v>
      </c>
      <c r="PW318" t="s">
        <v>7515</v>
      </c>
      <c r="PX318" t="s">
        <v>7515</v>
      </c>
      <c r="PY318" t="s">
        <v>7515</v>
      </c>
      <c r="PZ318" t="s">
        <v>7516</v>
      </c>
      <c r="QA318" t="s">
        <v>7515</v>
      </c>
      <c r="QB318" t="s">
        <v>7515</v>
      </c>
      <c r="QC318" t="s">
        <v>7515</v>
      </c>
      <c r="QD318" t="s">
        <v>7528</v>
      </c>
      <c r="QE318" t="s">
        <v>7539</v>
      </c>
      <c r="QF318" t="s">
        <v>7528</v>
      </c>
      <c r="QG318" t="s">
        <v>7681</v>
      </c>
      <c r="QH318">
        <v>2008</v>
      </c>
      <c r="QI318">
        <v>2</v>
      </c>
      <c r="QJ318">
        <v>1</v>
      </c>
      <c r="QK318" s="330">
        <v>42056</v>
      </c>
      <c r="QL318">
        <v>0</v>
      </c>
      <c r="QM318">
        <v>1</v>
      </c>
      <c r="QN318" t="s">
        <v>265</v>
      </c>
      <c r="QO318">
        <v>2008</v>
      </c>
      <c r="QP318">
        <v>50</v>
      </c>
      <c r="QQ318">
        <v>0</v>
      </c>
      <c r="QR318">
        <v>0</v>
      </c>
      <c r="QS318">
        <v>0</v>
      </c>
      <c r="QT318">
        <v>0</v>
      </c>
      <c r="QU318">
        <v>0</v>
      </c>
      <c r="QV318">
        <v>0</v>
      </c>
      <c r="QW318">
        <v>0</v>
      </c>
      <c r="QX318">
        <v>0</v>
      </c>
      <c r="QY318">
        <v>0</v>
      </c>
      <c r="QZ318">
        <v>1</v>
      </c>
      <c r="RA318">
        <v>0</v>
      </c>
      <c r="RB318">
        <v>0</v>
      </c>
      <c r="RC318">
        <v>0</v>
      </c>
      <c r="RD318">
        <v>0</v>
      </c>
      <c r="RE318">
        <v>0</v>
      </c>
      <c r="RF318">
        <v>0</v>
      </c>
      <c r="RG318">
        <v>0</v>
      </c>
      <c r="RH318">
        <v>0</v>
      </c>
      <c r="RI318">
        <v>0</v>
      </c>
      <c r="RJ318">
        <v>0</v>
      </c>
      <c r="RK318">
        <v>0</v>
      </c>
      <c r="RL318">
        <v>0</v>
      </c>
      <c r="RM318">
        <v>0</v>
      </c>
      <c r="RN318">
        <v>0</v>
      </c>
      <c r="RO318">
        <v>0</v>
      </c>
      <c r="RP318">
        <v>0</v>
      </c>
      <c r="RQ318">
        <v>0</v>
      </c>
      <c r="RR318">
        <v>0</v>
      </c>
      <c r="RS318">
        <v>0</v>
      </c>
      <c r="RT318">
        <v>0</v>
      </c>
      <c r="RU318">
        <v>0</v>
      </c>
      <c r="RV318">
        <f t="shared" si="9"/>
        <v>5</v>
      </c>
      <c r="RY318">
        <f t="shared" si="8"/>
        <v>7</v>
      </c>
    </row>
    <row r="319" spans="1:493" x14ac:dyDescent="0.3">
      <c r="A319">
        <v>71303</v>
      </c>
      <c r="B319">
        <v>418</v>
      </c>
      <c r="C319" t="s">
        <v>6793</v>
      </c>
      <c r="D319" t="s">
        <v>6793</v>
      </c>
      <c r="I319" t="s">
        <v>6793</v>
      </c>
      <c r="J319" t="s">
        <v>7515</v>
      </c>
      <c r="K319" t="s">
        <v>7516</v>
      </c>
      <c r="L319" t="s">
        <v>7515</v>
      </c>
      <c r="M319" t="s">
        <v>7515</v>
      </c>
      <c r="N319" t="s">
        <v>7515</v>
      </c>
      <c r="O319" t="s">
        <v>7515</v>
      </c>
      <c r="P319" t="s">
        <v>7515</v>
      </c>
      <c r="Q319" t="s">
        <v>7515</v>
      </c>
      <c r="R319" t="s">
        <v>7515</v>
      </c>
      <c r="S319" t="s">
        <v>7515</v>
      </c>
      <c r="T319" t="s">
        <v>7515</v>
      </c>
      <c r="U319" t="s">
        <v>7515</v>
      </c>
      <c r="V319" t="s">
        <v>7515</v>
      </c>
      <c r="W319" t="s">
        <v>7515</v>
      </c>
      <c r="X319" t="s">
        <v>7515</v>
      </c>
      <c r="Y319" t="s">
        <v>7515</v>
      </c>
      <c r="Z319" t="s">
        <v>7515</v>
      </c>
      <c r="AA319" t="s">
        <v>7515</v>
      </c>
      <c r="AB319" t="s">
        <v>7515</v>
      </c>
      <c r="AC319" t="s">
        <v>7517</v>
      </c>
      <c r="AF319">
        <v>0</v>
      </c>
      <c r="AG319">
        <v>5</v>
      </c>
      <c r="AH319" t="s">
        <v>6845</v>
      </c>
      <c r="AK319" t="s">
        <v>6994</v>
      </c>
      <c r="AL319" t="s">
        <v>6794</v>
      </c>
      <c r="AM319" t="s">
        <v>6794</v>
      </c>
      <c r="AN319" t="s">
        <v>7680</v>
      </c>
      <c r="AO319">
        <v>0</v>
      </c>
      <c r="AP319">
        <v>10</v>
      </c>
      <c r="AQ319" t="s">
        <v>6988</v>
      </c>
      <c r="AR319" t="s">
        <v>6793</v>
      </c>
      <c r="AS319" t="s">
        <v>6793</v>
      </c>
      <c r="AT319" t="s">
        <v>6813</v>
      </c>
      <c r="AU319" t="s">
        <v>7531</v>
      </c>
      <c r="AV319" t="s">
        <v>7518</v>
      </c>
      <c r="AX319" t="s">
        <v>6793</v>
      </c>
      <c r="AY319" t="s">
        <v>6794</v>
      </c>
      <c r="AZ319" t="s">
        <v>6793</v>
      </c>
      <c r="BA319" t="s">
        <v>6794</v>
      </c>
      <c r="BB319" t="s">
        <v>6794</v>
      </c>
      <c r="BC319" t="s">
        <v>6793</v>
      </c>
      <c r="BD319" t="s">
        <v>6794</v>
      </c>
      <c r="BE319" t="s">
        <v>6794</v>
      </c>
      <c r="BF319" t="s">
        <v>6793</v>
      </c>
      <c r="BG319" t="s">
        <v>6794</v>
      </c>
      <c r="BH319" t="s">
        <v>6794</v>
      </c>
      <c r="BI319" t="s">
        <v>7029</v>
      </c>
      <c r="BJ319" t="s">
        <v>7021</v>
      </c>
      <c r="BK319" t="s">
        <v>6794</v>
      </c>
      <c r="BM319">
        <v>20</v>
      </c>
      <c r="BN319">
        <v>50</v>
      </c>
      <c r="BO319" t="s">
        <v>7533</v>
      </c>
      <c r="BP319" t="s">
        <v>6</v>
      </c>
      <c r="BQ319" t="s">
        <v>7559</v>
      </c>
      <c r="BR319" t="s">
        <v>7682</v>
      </c>
      <c r="BS319" t="s">
        <v>7515</v>
      </c>
      <c r="BT319" t="s">
        <v>7516</v>
      </c>
      <c r="BU319" t="s">
        <v>7515</v>
      </c>
      <c r="BV319" t="s">
        <v>7515</v>
      </c>
      <c r="BW319" t="s">
        <v>7515</v>
      </c>
      <c r="BX319" t="s">
        <v>7515</v>
      </c>
      <c r="BY319" t="s">
        <v>7515</v>
      </c>
      <c r="BZ319" t="s">
        <v>7515</v>
      </c>
      <c r="CA319" t="s">
        <v>7515</v>
      </c>
      <c r="CB319" t="s">
        <v>7515</v>
      </c>
      <c r="CC319" t="s">
        <v>7515</v>
      </c>
      <c r="CD319" t="s">
        <v>7515</v>
      </c>
      <c r="CE319" t="s">
        <v>6793</v>
      </c>
      <c r="CI319" t="s">
        <v>6793</v>
      </c>
      <c r="CJ319" t="s">
        <v>6793</v>
      </c>
      <c r="CK319" t="s">
        <v>6794</v>
      </c>
      <c r="CL319" t="s">
        <v>6793</v>
      </c>
      <c r="CM319" t="s">
        <v>6793</v>
      </c>
      <c r="CN319" t="s">
        <v>6793</v>
      </c>
      <c r="CO319" t="s">
        <v>6794</v>
      </c>
      <c r="CP319" t="s">
        <v>6793</v>
      </c>
      <c r="CQ319" t="s">
        <v>6794</v>
      </c>
      <c r="CR319" t="s">
        <v>7520</v>
      </c>
      <c r="CS319" t="s">
        <v>7521</v>
      </c>
      <c r="CT319" t="s">
        <v>7587</v>
      </c>
      <c r="CU319" t="s">
        <v>6793</v>
      </c>
      <c r="CV319">
        <v>2</v>
      </c>
      <c r="CW319">
        <v>4</v>
      </c>
      <c r="CX319">
        <v>3</v>
      </c>
      <c r="CY319" t="s">
        <v>6793</v>
      </c>
      <c r="CZ319">
        <v>3</v>
      </c>
      <c r="DA319" t="s">
        <v>7680</v>
      </c>
      <c r="DB319">
        <v>6</v>
      </c>
      <c r="DC319">
        <v>2005</v>
      </c>
      <c r="DD319" t="s">
        <v>7557</v>
      </c>
      <c r="DE319" t="s">
        <v>7680</v>
      </c>
      <c r="DF319">
        <v>8</v>
      </c>
      <c r="DG319">
        <v>2005</v>
      </c>
      <c r="DH319" t="s">
        <v>7680</v>
      </c>
      <c r="DI319">
        <v>6</v>
      </c>
      <c r="DJ319">
        <v>2005</v>
      </c>
      <c r="DK319" t="s">
        <v>7557</v>
      </c>
      <c r="DL319" t="s">
        <v>7680</v>
      </c>
      <c r="DM319">
        <v>9</v>
      </c>
      <c r="DN319">
        <v>2005</v>
      </c>
      <c r="DO319" t="s">
        <v>7680</v>
      </c>
      <c r="DP319">
        <v>6</v>
      </c>
      <c r="DQ319">
        <v>2005</v>
      </c>
      <c r="DR319" t="s">
        <v>7557</v>
      </c>
      <c r="DS319" t="s">
        <v>7680</v>
      </c>
      <c r="DT319">
        <v>9</v>
      </c>
      <c r="DU319">
        <v>2005</v>
      </c>
      <c r="EC319">
        <v>3</v>
      </c>
      <c r="EE319">
        <v>1</v>
      </c>
      <c r="EF319">
        <v>0</v>
      </c>
      <c r="EG319">
        <v>1</v>
      </c>
      <c r="EH319">
        <v>1</v>
      </c>
      <c r="EI319">
        <v>0</v>
      </c>
      <c r="EJ319">
        <v>0</v>
      </c>
      <c r="EK319">
        <v>0</v>
      </c>
      <c r="EL319" t="s">
        <v>6794</v>
      </c>
      <c r="EV319" t="s">
        <v>6793</v>
      </c>
      <c r="IR319" t="s">
        <v>7524</v>
      </c>
      <c r="IS319" t="s">
        <v>7680</v>
      </c>
      <c r="IT319">
        <v>7</v>
      </c>
      <c r="IU319">
        <v>2007</v>
      </c>
      <c r="IY319" t="s">
        <v>6794</v>
      </c>
      <c r="IZ319" t="s">
        <v>6793</v>
      </c>
      <c r="LL319" t="s">
        <v>7524</v>
      </c>
      <c r="LM319" t="s">
        <v>7680</v>
      </c>
      <c r="LN319">
        <v>8</v>
      </c>
      <c r="LO319">
        <v>2008</v>
      </c>
      <c r="LS319" t="s">
        <v>6794</v>
      </c>
      <c r="LT319" t="s">
        <v>6793</v>
      </c>
      <c r="PG319">
        <v>0</v>
      </c>
      <c r="PH319" t="s">
        <v>7515</v>
      </c>
      <c r="PI319" t="s">
        <v>7515</v>
      </c>
      <c r="PJ319" t="s">
        <v>7515</v>
      </c>
      <c r="PK319" t="s">
        <v>7515</v>
      </c>
      <c r="PL319" t="s">
        <v>7515</v>
      </c>
      <c r="PM319" t="s">
        <v>7515</v>
      </c>
      <c r="PN319" t="s">
        <v>7516</v>
      </c>
      <c r="PO319" t="s">
        <v>7515</v>
      </c>
      <c r="PP319" t="s">
        <v>7515</v>
      </c>
      <c r="PQ319" t="s">
        <v>7515</v>
      </c>
      <c r="PR319" t="s">
        <v>7515</v>
      </c>
      <c r="PS319" t="s">
        <v>7526</v>
      </c>
      <c r="PT319" t="s">
        <v>7526</v>
      </c>
      <c r="PU319" t="s">
        <v>7526</v>
      </c>
      <c r="PV319" t="s">
        <v>7526</v>
      </c>
      <c r="PW319" t="s">
        <v>7515</v>
      </c>
      <c r="PX319" t="s">
        <v>7515</v>
      </c>
      <c r="PY319" t="s">
        <v>7515</v>
      </c>
      <c r="PZ319" t="s">
        <v>7515</v>
      </c>
      <c r="QA319" t="s">
        <v>7515</v>
      </c>
      <c r="QB319" t="s">
        <v>7515</v>
      </c>
      <c r="QC319" t="s">
        <v>7516</v>
      </c>
      <c r="QD319" t="s">
        <v>7528</v>
      </c>
      <c r="QE319" t="s">
        <v>7529</v>
      </c>
      <c r="QF319" t="s">
        <v>7528</v>
      </c>
      <c r="QG319" t="s">
        <v>7681</v>
      </c>
      <c r="QH319">
        <v>2008</v>
      </c>
      <c r="QI319">
        <v>3</v>
      </c>
      <c r="QJ319">
        <v>1</v>
      </c>
      <c r="QK319" s="329">
        <v>39513</v>
      </c>
      <c r="QL319">
        <v>0</v>
      </c>
      <c r="QM319">
        <v>1</v>
      </c>
      <c r="QN319" t="s">
        <v>265</v>
      </c>
      <c r="QO319">
        <v>2008</v>
      </c>
      <c r="QP319">
        <v>50</v>
      </c>
      <c r="QQ319">
        <v>1</v>
      </c>
      <c r="QR319">
        <v>0</v>
      </c>
      <c r="QS319">
        <v>0</v>
      </c>
      <c r="QT319">
        <v>0</v>
      </c>
      <c r="QU319">
        <v>0</v>
      </c>
      <c r="QV319">
        <v>0</v>
      </c>
      <c r="QW319">
        <v>0</v>
      </c>
      <c r="QX319">
        <v>0</v>
      </c>
      <c r="QY319">
        <v>0</v>
      </c>
      <c r="QZ319">
        <v>0</v>
      </c>
      <c r="RA319">
        <v>0</v>
      </c>
      <c r="RB319">
        <v>0</v>
      </c>
      <c r="RC319">
        <v>0</v>
      </c>
      <c r="RD319">
        <v>1</v>
      </c>
      <c r="RE319">
        <v>0</v>
      </c>
      <c r="RF319">
        <v>0</v>
      </c>
      <c r="RG319">
        <v>0</v>
      </c>
      <c r="RH319">
        <v>0</v>
      </c>
      <c r="RI319">
        <v>0</v>
      </c>
      <c r="RJ319">
        <v>0</v>
      </c>
      <c r="RK319">
        <v>0</v>
      </c>
      <c r="RL319">
        <v>1</v>
      </c>
      <c r="RM319">
        <v>0</v>
      </c>
      <c r="RN319">
        <v>0</v>
      </c>
      <c r="RO319">
        <v>0</v>
      </c>
      <c r="RP319">
        <v>0</v>
      </c>
      <c r="RQ319">
        <v>0</v>
      </c>
      <c r="RR319">
        <v>0</v>
      </c>
      <c r="RS319">
        <v>0</v>
      </c>
      <c r="RT319">
        <v>0</v>
      </c>
      <c r="RU319">
        <v>0</v>
      </c>
      <c r="RV319">
        <f t="shared" si="9"/>
        <v>4</v>
      </c>
      <c r="RY319">
        <f t="shared" si="8"/>
        <v>6</v>
      </c>
    </row>
    <row r="320" spans="1:493" x14ac:dyDescent="0.3">
      <c r="A320">
        <v>71304</v>
      </c>
      <c r="B320">
        <v>420</v>
      </c>
      <c r="C320" t="s">
        <v>6793</v>
      </c>
      <c r="D320" t="s">
        <v>6793</v>
      </c>
      <c r="I320" t="s">
        <v>6793</v>
      </c>
      <c r="J320" t="s">
        <v>7516</v>
      </c>
      <c r="K320" t="s">
        <v>7515</v>
      </c>
      <c r="L320" t="s">
        <v>7515</v>
      </c>
      <c r="M320" t="s">
        <v>7515</v>
      </c>
      <c r="N320" t="s">
        <v>7515</v>
      </c>
      <c r="O320" t="s">
        <v>7515</v>
      </c>
      <c r="P320" t="s">
        <v>7515</v>
      </c>
      <c r="Q320" t="s">
        <v>7515</v>
      </c>
      <c r="R320" t="s">
        <v>7515</v>
      </c>
      <c r="S320" t="s">
        <v>7515</v>
      </c>
      <c r="T320" t="s">
        <v>7515</v>
      </c>
      <c r="U320" t="s">
        <v>7515</v>
      </c>
      <c r="V320" t="s">
        <v>7515</v>
      </c>
      <c r="W320" t="s">
        <v>7515</v>
      </c>
      <c r="X320" t="s">
        <v>7515</v>
      </c>
      <c r="Y320" t="s">
        <v>7515</v>
      </c>
      <c r="Z320" t="s">
        <v>7515</v>
      </c>
      <c r="AA320" t="s">
        <v>7515</v>
      </c>
      <c r="AB320" t="s">
        <v>7515</v>
      </c>
      <c r="AC320" t="s">
        <v>6796</v>
      </c>
      <c r="AK320" t="s">
        <v>6985</v>
      </c>
      <c r="AL320" t="s">
        <v>6793</v>
      </c>
      <c r="AM320" t="s">
        <v>6793</v>
      </c>
      <c r="AN320" t="s">
        <v>7680</v>
      </c>
      <c r="AO320">
        <v>0</v>
      </c>
      <c r="AP320">
        <v>25</v>
      </c>
      <c r="AQ320" t="s">
        <v>6988</v>
      </c>
      <c r="AR320" t="s">
        <v>6793</v>
      </c>
      <c r="AS320" t="s">
        <v>6793</v>
      </c>
      <c r="AT320" t="s">
        <v>6813</v>
      </c>
      <c r="AU320" t="s">
        <v>7531</v>
      </c>
      <c r="AV320" t="s">
        <v>7553</v>
      </c>
      <c r="AX320" t="s">
        <v>6794</v>
      </c>
      <c r="AY320" t="s">
        <v>6794</v>
      </c>
      <c r="AZ320" t="s">
        <v>6793</v>
      </c>
      <c r="BA320" t="s">
        <v>6794</v>
      </c>
      <c r="BB320" t="s">
        <v>6794</v>
      </c>
      <c r="BC320" t="s">
        <v>6793</v>
      </c>
      <c r="BD320" t="s">
        <v>6793</v>
      </c>
      <c r="BE320" t="s">
        <v>6793</v>
      </c>
      <c r="BF320" t="s">
        <v>6794</v>
      </c>
      <c r="BG320" t="s">
        <v>6794</v>
      </c>
      <c r="BH320" t="s">
        <v>6794</v>
      </c>
      <c r="BI320" t="s">
        <v>7025</v>
      </c>
      <c r="BJ320" t="s">
        <v>7022</v>
      </c>
      <c r="BK320" t="s">
        <v>6794</v>
      </c>
      <c r="BM320">
        <v>10</v>
      </c>
      <c r="BN320">
        <v>10</v>
      </c>
      <c r="BO320" t="s">
        <v>7533</v>
      </c>
      <c r="BP320" t="s">
        <v>6</v>
      </c>
      <c r="BQ320" t="s">
        <v>7559</v>
      </c>
      <c r="BR320" t="s">
        <v>7594</v>
      </c>
      <c r="BS320" t="s">
        <v>7516</v>
      </c>
      <c r="BT320" t="s">
        <v>7515</v>
      </c>
      <c r="BU320" t="s">
        <v>7515</v>
      </c>
      <c r="BV320" t="s">
        <v>7515</v>
      </c>
      <c r="BW320" t="s">
        <v>7515</v>
      </c>
      <c r="BX320" t="s">
        <v>7515</v>
      </c>
      <c r="BY320" t="s">
        <v>7515</v>
      </c>
      <c r="BZ320" t="s">
        <v>7515</v>
      </c>
      <c r="CA320" t="s">
        <v>7515</v>
      </c>
      <c r="CB320" t="s">
        <v>7515</v>
      </c>
      <c r="CC320" t="s">
        <v>7515</v>
      </c>
      <c r="CD320" t="s">
        <v>7515</v>
      </c>
      <c r="CE320" t="s">
        <v>6794</v>
      </c>
      <c r="CI320" t="s">
        <v>6793</v>
      </c>
      <c r="CJ320" t="s">
        <v>6793</v>
      </c>
      <c r="CK320" t="s">
        <v>6794</v>
      </c>
      <c r="CL320" t="s">
        <v>6793</v>
      </c>
      <c r="CM320" t="s">
        <v>6794</v>
      </c>
      <c r="CN320" t="s">
        <v>6794</v>
      </c>
      <c r="CO320" t="s">
        <v>6794</v>
      </c>
      <c r="CP320" t="s">
        <v>6794</v>
      </c>
      <c r="CQ320" t="s">
        <v>6794</v>
      </c>
      <c r="CR320" t="s">
        <v>7520</v>
      </c>
      <c r="CS320" t="s">
        <v>7521</v>
      </c>
      <c r="CT320" t="s">
        <v>7587</v>
      </c>
      <c r="CU320" t="s">
        <v>6793</v>
      </c>
      <c r="CV320">
        <v>2</v>
      </c>
      <c r="CW320">
        <v>4</v>
      </c>
      <c r="CX320">
        <v>3</v>
      </c>
      <c r="CY320" t="s">
        <v>6794</v>
      </c>
      <c r="EC320">
        <v>4</v>
      </c>
      <c r="EE320">
        <v>1</v>
      </c>
      <c r="EF320">
        <v>0</v>
      </c>
      <c r="EG320">
        <v>0</v>
      </c>
      <c r="EH320">
        <v>2</v>
      </c>
      <c r="EI320">
        <v>0</v>
      </c>
      <c r="EJ320">
        <v>1</v>
      </c>
      <c r="EK320">
        <v>0</v>
      </c>
      <c r="EL320" t="s">
        <v>6794</v>
      </c>
      <c r="EV320" t="s">
        <v>6794</v>
      </c>
      <c r="PS320" t="s">
        <v>7526</v>
      </c>
      <c r="PT320" t="s">
        <v>7526</v>
      </c>
      <c r="PU320" t="s">
        <v>7526</v>
      </c>
      <c r="PV320" t="s">
        <v>7527</v>
      </c>
      <c r="PW320" t="s">
        <v>7516</v>
      </c>
      <c r="PX320" t="s">
        <v>7515</v>
      </c>
      <c r="PY320" t="s">
        <v>7515</v>
      </c>
      <c r="PZ320" t="s">
        <v>7515</v>
      </c>
      <c r="QA320" t="s">
        <v>7515</v>
      </c>
      <c r="QB320" t="s">
        <v>7515</v>
      </c>
      <c r="QC320" t="s">
        <v>7515</v>
      </c>
      <c r="QD320" t="s">
        <v>7528</v>
      </c>
      <c r="QE320" t="s">
        <v>7539</v>
      </c>
      <c r="QF320" t="s">
        <v>7528</v>
      </c>
      <c r="QG320" t="s">
        <v>7681</v>
      </c>
      <c r="QH320">
        <v>2008</v>
      </c>
      <c r="QI320">
        <v>2</v>
      </c>
      <c r="QJ320">
        <v>1</v>
      </c>
      <c r="QK320" s="330">
        <v>42063</v>
      </c>
      <c r="QL320">
        <v>1</v>
      </c>
      <c r="QM320">
        <v>0</v>
      </c>
      <c r="QN320" t="s">
        <v>265</v>
      </c>
      <c r="QO320">
        <v>2008</v>
      </c>
      <c r="QP320">
        <v>50</v>
      </c>
      <c r="RV320">
        <f t="shared" si="9"/>
        <v>2</v>
      </c>
      <c r="RY320">
        <f t="shared" si="8"/>
        <v>1</v>
      </c>
    </row>
    <row r="321" spans="1:493" x14ac:dyDescent="0.3">
      <c r="A321">
        <v>71305</v>
      </c>
      <c r="B321">
        <v>421</v>
      </c>
      <c r="C321" t="s">
        <v>6793</v>
      </c>
      <c r="D321" t="s">
        <v>6793</v>
      </c>
      <c r="I321" t="s">
        <v>6793</v>
      </c>
      <c r="J321" t="s">
        <v>7515</v>
      </c>
      <c r="K321" t="s">
        <v>7516</v>
      </c>
      <c r="L321" t="s">
        <v>7515</v>
      </c>
      <c r="M321" t="s">
        <v>7515</v>
      </c>
      <c r="N321" t="s">
        <v>7515</v>
      </c>
      <c r="O321" t="s">
        <v>7515</v>
      </c>
      <c r="P321" t="s">
        <v>7515</v>
      </c>
      <c r="Q321" t="s">
        <v>7515</v>
      </c>
      <c r="R321" t="s">
        <v>7515</v>
      </c>
      <c r="S321" t="s">
        <v>7515</v>
      </c>
      <c r="T321" t="s">
        <v>7515</v>
      </c>
      <c r="U321" t="s">
        <v>7515</v>
      </c>
      <c r="V321" t="s">
        <v>7515</v>
      </c>
      <c r="W321" t="s">
        <v>7515</v>
      </c>
      <c r="X321" t="s">
        <v>7515</v>
      </c>
      <c r="Y321" t="s">
        <v>7516</v>
      </c>
      <c r="Z321" t="s">
        <v>7515</v>
      </c>
      <c r="AA321" t="s">
        <v>7515</v>
      </c>
      <c r="AB321" t="s">
        <v>7515</v>
      </c>
      <c r="AC321" t="s">
        <v>6796</v>
      </c>
      <c r="AK321" t="s">
        <v>6985</v>
      </c>
      <c r="AL321" t="s">
        <v>6793</v>
      </c>
      <c r="AM321" t="s">
        <v>6794</v>
      </c>
      <c r="AN321" t="s">
        <v>7680</v>
      </c>
      <c r="AO321">
        <v>0</v>
      </c>
      <c r="AP321">
        <v>10</v>
      </c>
      <c r="AQ321" t="s">
        <v>6988</v>
      </c>
      <c r="AR321" t="s">
        <v>6793</v>
      </c>
      <c r="AS321" t="s">
        <v>6793</v>
      </c>
      <c r="AT321" t="s">
        <v>6813</v>
      </c>
      <c r="AU321" t="s">
        <v>7531</v>
      </c>
      <c r="AV321" t="s">
        <v>7518</v>
      </c>
      <c r="AX321" t="s">
        <v>6794</v>
      </c>
      <c r="AY321" t="s">
        <v>6794</v>
      </c>
      <c r="AZ321" t="s">
        <v>6793</v>
      </c>
      <c r="BA321" t="s">
        <v>6793</v>
      </c>
      <c r="BB321" t="s">
        <v>6794</v>
      </c>
      <c r="BC321" t="s">
        <v>6794</v>
      </c>
      <c r="BD321" t="s">
        <v>6794</v>
      </c>
      <c r="BE321" t="s">
        <v>6794</v>
      </c>
      <c r="BF321" t="s">
        <v>6794</v>
      </c>
      <c r="BG321" t="s">
        <v>6794</v>
      </c>
      <c r="BH321" t="s">
        <v>6794</v>
      </c>
      <c r="BI321" t="s">
        <v>7024</v>
      </c>
      <c r="BJ321" t="s">
        <v>7021</v>
      </c>
      <c r="BK321" t="s">
        <v>6794</v>
      </c>
      <c r="BM321">
        <v>75</v>
      </c>
      <c r="BN321" t="s">
        <v>6</v>
      </c>
      <c r="BO321" t="s">
        <v>7519</v>
      </c>
      <c r="BP321" t="s">
        <v>6</v>
      </c>
      <c r="BQ321" t="s">
        <v>7559</v>
      </c>
      <c r="BR321" t="s">
        <v>7594</v>
      </c>
      <c r="BS321" t="s">
        <v>7516</v>
      </c>
      <c r="BT321" t="s">
        <v>7515</v>
      </c>
      <c r="BU321" t="s">
        <v>7515</v>
      </c>
      <c r="BV321" t="s">
        <v>7515</v>
      </c>
      <c r="BW321" t="s">
        <v>7515</v>
      </c>
      <c r="BX321" t="s">
        <v>7515</v>
      </c>
      <c r="BY321" t="s">
        <v>7515</v>
      </c>
      <c r="BZ321" t="s">
        <v>7515</v>
      </c>
      <c r="CA321" t="s">
        <v>7515</v>
      </c>
      <c r="CB321" t="s">
        <v>7515</v>
      </c>
      <c r="CC321" t="s">
        <v>7515</v>
      </c>
      <c r="CD321" t="s">
        <v>7515</v>
      </c>
      <c r="CE321" t="s">
        <v>6794</v>
      </c>
      <c r="CI321" t="s">
        <v>6793</v>
      </c>
      <c r="CJ321" t="s">
        <v>6793</v>
      </c>
      <c r="CK321" t="s">
        <v>6794</v>
      </c>
      <c r="CL321" t="s">
        <v>6793</v>
      </c>
      <c r="CM321" t="s">
        <v>6793</v>
      </c>
      <c r="CN321" t="s">
        <v>6793</v>
      </c>
      <c r="CO321" t="s">
        <v>6794</v>
      </c>
      <c r="CP321" t="s">
        <v>6793</v>
      </c>
      <c r="CQ321" t="s">
        <v>6794</v>
      </c>
      <c r="CR321" t="s">
        <v>7520</v>
      </c>
      <c r="CS321" t="s">
        <v>7555</v>
      </c>
      <c r="CT321" t="s">
        <v>7522</v>
      </c>
      <c r="CU321" t="s">
        <v>6793</v>
      </c>
      <c r="CV321">
        <v>2</v>
      </c>
      <c r="CW321">
        <v>2</v>
      </c>
      <c r="CX321">
        <v>3</v>
      </c>
      <c r="CY321" t="s">
        <v>6793</v>
      </c>
      <c r="CZ321">
        <v>3</v>
      </c>
      <c r="DA321" t="s">
        <v>7680</v>
      </c>
      <c r="DB321">
        <v>3</v>
      </c>
      <c r="DC321">
        <v>2005</v>
      </c>
      <c r="DD321" t="s">
        <v>7557</v>
      </c>
      <c r="DE321" t="s">
        <v>7680</v>
      </c>
      <c r="DF321">
        <v>5</v>
      </c>
      <c r="DG321">
        <v>2005</v>
      </c>
      <c r="DH321" t="s">
        <v>7680</v>
      </c>
      <c r="DI321">
        <v>1</v>
      </c>
      <c r="DJ321">
        <v>2008</v>
      </c>
      <c r="DK321" t="s">
        <v>7557</v>
      </c>
      <c r="DL321" t="s">
        <v>7680</v>
      </c>
      <c r="DM321">
        <v>3</v>
      </c>
      <c r="DN321">
        <v>2008</v>
      </c>
      <c r="DO321" t="s">
        <v>7680</v>
      </c>
      <c r="DP321">
        <v>1</v>
      </c>
      <c r="DQ321">
        <v>2008</v>
      </c>
      <c r="DR321" t="s">
        <v>7557</v>
      </c>
      <c r="DS321" t="s">
        <v>7680</v>
      </c>
      <c r="DT321">
        <v>3</v>
      </c>
      <c r="DU321">
        <v>2008</v>
      </c>
      <c r="EC321">
        <v>1</v>
      </c>
      <c r="ED321" t="s">
        <v>7523</v>
      </c>
      <c r="EL321" t="s">
        <v>6794</v>
      </c>
      <c r="EV321" t="s">
        <v>6794</v>
      </c>
      <c r="PS321" t="s">
        <v>7526</v>
      </c>
      <c r="PT321" t="s">
        <v>7526</v>
      </c>
      <c r="PU321" t="s">
        <v>7527</v>
      </c>
      <c r="PV321" t="s">
        <v>7527</v>
      </c>
      <c r="PW321" t="s">
        <v>7515</v>
      </c>
      <c r="PX321" t="s">
        <v>7515</v>
      </c>
      <c r="PY321" t="s">
        <v>7515</v>
      </c>
      <c r="PZ321" t="s">
        <v>7515</v>
      </c>
      <c r="QA321" t="s">
        <v>7515</v>
      </c>
      <c r="QB321" t="s">
        <v>7515</v>
      </c>
      <c r="QC321" t="s">
        <v>7516</v>
      </c>
      <c r="QD321" t="s">
        <v>7528</v>
      </c>
      <c r="QE321" t="s">
        <v>7539</v>
      </c>
      <c r="QF321" t="s">
        <v>7528</v>
      </c>
      <c r="QG321" t="s">
        <v>7681</v>
      </c>
      <c r="QH321">
        <v>2008</v>
      </c>
      <c r="QI321">
        <v>1</v>
      </c>
      <c r="QJ321">
        <v>1</v>
      </c>
      <c r="QK321" s="330">
        <v>42023</v>
      </c>
      <c r="QL321">
        <v>1</v>
      </c>
      <c r="QM321">
        <v>0</v>
      </c>
      <c r="QN321" t="s">
        <v>265</v>
      </c>
      <c r="QO321">
        <v>2008</v>
      </c>
      <c r="QP321">
        <v>50</v>
      </c>
      <c r="RV321">
        <f t="shared" si="9"/>
        <v>4</v>
      </c>
      <c r="RY321">
        <f t="shared" si="8"/>
        <v>7</v>
      </c>
    </row>
    <row r="322" spans="1:493" x14ac:dyDescent="0.3">
      <c r="A322">
        <v>71306</v>
      </c>
      <c r="B322">
        <v>422</v>
      </c>
      <c r="C322" t="s">
        <v>6793</v>
      </c>
      <c r="D322" t="s">
        <v>6793</v>
      </c>
      <c r="I322" t="s">
        <v>6793</v>
      </c>
      <c r="J322" t="s">
        <v>7516</v>
      </c>
      <c r="K322" t="s">
        <v>7516</v>
      </c>
      <c r="L322" t="s">
        <v>7515</v>
      </c>
      <c r="M322" t="s">
        <v>7515</v>
      </c>
      <c r="N322" t="s">
        <v>7515</v>
      </c>
      <c r="O322" t="s">
        <v>7515</v>
      </c>
      <c r="P322" t="s">
        <v>7515</v>
      </c>
      <c r="Q322" t="s">
        <v>7515</v>
      </c>
      <c r="R322" t="s">
        <v>7515</v>
      </c>
      <c r="S322" t="s">
        <v>7515</v>
      </c>
      <c r="T322" t="s">
        <v>7515</v>
      </c>
      <c r="U322" t="s">
        <v>7515</v>
      </c>
      <c r="V322" t="s">
        <v>7515</v>
      </c>
      <c r="W322" t="s">
        <v>7515</v>
      </c>
      <c r="X322" t="s">
        <v>7515</v>
      </c>
      <c r="Y322" t="s">
        <v>7515</v>
      </c>
      <c r="Z322" t="s">
        <v>7515</v>
      </c>
      <c r="AA322" t="s">
        <v>7515</v>
      </c>
      <c r="AB322" t="s">
        <v>7515</v>
      </c>
      <c r="AC322" t="s">
        <v>6796</v>
      </c>
      <c r="AK322" t="s">
        <v>6985</v>
      </c>
      <c r="AL322" t="s">
        <v>6793</v>
      </c>
      <c r="AM322" t="s">
        <v>6794</v>
      </c>
      <c r="AN322" t="s">
        <v>7680</v>
      </c>
      <c r="AO322">
        <v>0</v>
      </c>
      <c r="AP322">
        <v>34</v>
      </c>
      <c r="AQ322" t="s">
        <v>6988</v>
      </c>
      <c r="AR322" t="s">
        <v>6793</v>
      </c>
      <c r="AS322" t="s">
        <v>6794</v>
      </c>
      <c r="AT322" t="s">
        <v>6814</v>
      </c>
      <c r="AV322" t="s">
        <v>6991</v>
      </c>
      <c r="AW322" t="s">
        <v>7588</v>
      </c>
      <c r="AX322" t="s">
        <v>6794</v>
      </c>
      <c r="AY322" t="s">
        <v>6794</v>
      </c>
      <c r="AZ322" t="s">
        <v>6794</v>
      </c>
      <c r="BA322" t="s">
        <v>6794</v>
      </c>
      <c r="BB322" t="s">
        <v>6794</v>
      </c>
      <c r="BC322" t="s">
        <v>6794</v>
      </c>
      <c r="BD322" t="s">
        <v>6794</v>
      </c>
      <c r="BE322" t="s">
        <v>6794</v>
      </c>
      <c r="BF322" t="s">
        <v>6793</v>
      </c>
      <c r="BG322" t="s">
        <v>6794</v>
      </c>
      <c r="BH322" t="s">
        <v>6794</v>
      </c>
      <c r="BI322" t="s">
        <v>7030</v>
      </c>
      <c r="BJ322" t="s">
        <v>7021</v>
      </c>
      <c r="BK322" t="s">
        <v>6794</v>
      </c>
      <c r="BM322" t="s">
        <v>7547</v>
      </c>
      <c r="BN322">
        <v>50</v>
      </c>
      <c r="BO322" t="s">
        <v>7533</v>
      </c>
      <c r="BP322" t="s">
        <v>6</v>
      </c>
      <c r="BQ322" t="s">
        <v>7026</v>
      </c>
      <c r="BR322" t="s">
        <v>6757</v>
      </c>
      <c r="BS322" t="s">
        <v>7516</v>
      </c>
      <c r="BT322" t="s">
        <v>7515</v>
      </c>
      <c r="BU322" t="s">
        <v>7515</v>
      </c>
      <c r="BV322" t="s">
        <v>7515</v>
      </c>
      <c r="BW322" t="s">
        <v>7515</v>
      </c>
      <c r="BX322" t="s">
        <v>7515</v>
      </c>
      <c r="BY322" t="s">
        <v>7515</v>
      </c>
      <c r="BZ322" t="s">
        <v>7515</v>
      </c>
      <c r="CA322" t="s">
        <v>7515</v>
      </c>
      <c r="CB322" t="s">
        <v>7515</v>
      </c>
      <c r="CC322" t="s">
        <v>7515</v>
      </c>
      <c r="CD322" t="s">
        <v>7515</v>
      </c>
      <c r="CE322" t="s">
        <v>6794</v>
      </c>
      <c r="CI322" t="s">
        <v>6793</v>
      </c>
      <c r="CJ322" t="s">
        <v>6793</v>
      </c>
      <c r="CK322" t="s">
        <v>6794</v>
      </c>
      <c r="CL322" t="s">
        <v>6966</v>
      </c>
      <c r="CM322" t="s">
        <v>6794</v>
      </c>
      <c r="CN322" t="s">
        <v>6793</v>
      </c>
      <c r="CO322" t="s">
        <v>6794</v>
      </c>
      <c r="CP322" t="s">
        <v>6793</v>
      </c>
      <c r="CQ322" t="s">
        <v>6794</v>
      </c>
      <c r="CR322" t="s">
        <v>7520</v>
      </c>
      <c r="CS322" t="s">
        <v>7521</v>
      </c>
      <c r="CT322" t="s">
        <v>7522</v>
      </c>
      <c r="CU322" t="s">
        <v>6793</v>
      </c>
      <c r="CV322">
        <v>2</v>
      </c>
      <c r="CW322">
        <v>4</v>
      </c>
      <c r="CX322">
        <v>3</v>
      </c>
      <c r="CY322" t="s">
        <v>6794</v>
      </c>
      <c r="EC322">
        <v>3</v>
      </c>
      <c r="EE322">
        <v>1</v>
      </c>
      <c r="EF322">
        <v>0</v>
      </c>
      <c r="EG322">
        <v>0</v>
      </c>
      <c r="EH322">
        <v>0</v>
      </c>
      <c r="EI322">
        <v>1</v>
      </c>
      <c r="EJ322">
        <v>0</v>
      </c>
      <c r="EK322">
        <v>1</v>
      </c>
      <c r="EL322" t="s">
        <v>6793</v>
      </c>
      <c r="EM322" t="s">
        <v>7573</v>
      </c>
      <c r="EO322">
        <v>1</v>
      </c>
      <c r="EP322" t="s">
        <v>7683</v>
      </c>
      <c r="EQ322">
        <v>2007</v>
      </c>
      <c r="ER322" t="s">
        <v>7684</v>
      </c>
      <c r="EV322" t="s">
        <v>6794</v>
      </c>
      <c r="PS322" t="s">
        <v>7526</v>
      </c>
      <c r="PT322" t="s">
        <v>7526</v>
      </c>
      <c r="PU322" t="s">
        <v>7526</v>
      </c>
      <c r="PV322" t="s">
        <v>7526</v>
      </c>
      <c r="PW322" t="s">
        <v>7515</v>
      </c>
      <c r="PX322" t="s">
        <v>7515</v>
      </c>
      <c r="PY322" t="s">
        <v>7515</v>
      </c>
      <c r="PZ322" t="s">
        <v>7515</v>
      </c>
      <c r="QA322" t="s">
        <v>7515</v>
      </c>
      <c r="QB322" t="s">
        <v>7515</v>
      </c>
      <c r="QC322" t="s">
        <v>7516</v>
      </c>
      <c r="QD322" t="s">
        <v>7528</v>
      </c>
      <c r="QE322" t="s">
        <v>7529</v>
      </c>
      <c r="QF322" t="s">
        <v>7528</v>
      </c>
      <c r="QG322" t="s">
        <v>7681</v>
      </c>
      <c r="QH322">
        <v>2008</v>
      </c>
      <c r="QI322">
        <v>7</v>
      </c>
      <c r="QJ322">
        <v>1</v>
      </c>
      <c r="QK322" s="330">
        <v>42188</v>
      </c>
      <c r="QL322">
        <v>1</v>
      </c>
      <c r="QM322">
        <v>0</v>
      </c>
      <c r="QN322" t="s">
        <v>265</v>
      </c>
      <c r="QO322">
        <v>2008</v>
      </c>
      <c r="QP322">
        <v>50</v>
      </c>
      <c r="RV322">
        <f t="shared" si="9"/>
        <v>1</v>
      </c>
      <c r="RY322">
        <f t="shared" si="8"/>
        <v>11</v>
      </c>
    </row>
    <row r="323" spans="1:493" x14ac:dyDescent="0.3">
      <c r="A323">
        <v>71307</v>
      </c>
      <c r="B323">
        <v>424</v>
      </c>
      <c r="C323" t="s">
        <v>6793</v>
      </c>
      <c r="D323" t="s">
        <v>6793</v>
      </c>
      <c r="I323" t="s">
        <v>6793</v>
      </c>
      <c r="J323" t="s">
        <v>7516</v>
      </c>
      <c r="K323" t="s">
        <v>7515</v>
      </c>
      <c r="L323" t="s">
        <v>7515</v>
      </c>
      <c r="M323" t="s">
        <v>7515</v>
      </c>
      <c r="N323" t="s">
        <v>7515</v>
      </c>
      <c r="O323" t="s">
        <v>7515</v>
      </c>
      <c r="P323" t="s">
        <v>7515</v>
      </c>
      <c r="Q323" t="s">
        <v>7515</v>
      </c>
      <c r="R323" t="s">
        <v>7515</v>
      </c>
      <c r="S323" t="s">
        <v>7515</v>
      </c>
      <c r="T323" t="s">
        <v>7515</v>
      </c>
      <c r="U323" t="s">
        <v>7515</v>
      </c>
      <c r="V323" t="s">
        <v>7515</v>
      </c>
      <c r="W323" t="s">
        <v>7515</v>
      </c>
      <c r="X323" t="s">
        <v>7515</v>
      </c>
      <c r="Y323" t="s">
        <v>7515</v>
      </c>
      <c r="Z323" t="s">
        <v>7515</v>
      </c>
      <c r="AA323" t="s">
        <v>7515</v>
      </c>
      <c r="AB323" t="s">
        <v>7515</v>
      </c>
      <c r="AC323" t="s">
        <v>6796</v>
      </c>
      <c r="AK323" t="s">
        <v>6985</v>
      </c>
      <c r="AL323" t="s">
        <v>6793</v>
      </c>
      <c r="AM323" t="s">
        <v>6793</v>
      </c>
      <c r="AN323" t="s">
        <v>7680</v>
      </c>
      <c r="AO323">
        <v>0</v>
      </c>
      <c r="AP323">
        <v>12</v>
      </c>
      <c r="AQ323" t="s">
        <v>6988</v>
      </c>
      <c r="AR323" t="s">
        <v>6793</v>
      </c>
      <c r="AS323" t="s">
        <v>6793</v>
      </c>
      <c r="AT323" t="s">
        <v>6813</v>
      </c>
      <c r="AU323" t="s">
        <v>7531</v>
      </c>
      <c r="AV323" t="s">
        <v>6991</v>
      </c>
      <c r="AX323" t="s">
        <v>6794</v>
      </c>
      <c r="AY323" t="s">
        <v>6794</v>
      </c>
      <c r="AZ323" t="s">
        <v>6794</v>
      </c>
      <c r="BA323" t="s">
        <v>6793</v>
      </c>
      <c r="BB323" t="s">
        <v>6793</v>
      </c>
      <c r="BC323" t="s">
        <v>6793</v>
      </c>
      <c r="BD323" t="s">
        <v>6793</v>
      </c>
      <c r="BE323" t="s">
        <v>6794</v>
      </c>
      <c r="BF323" t="s">
        <v>6794</v>
      </c>
      <c r="BG323" t="s">
        <v>6794</v>
      </c>
      <c r="BH323" t="s">
        <v>6794</v>
      </c>
      <c r="BI323" t="s">
        <v>7022</v>
      </c>
      <c r="BJ323" t="s">
        <v>6</v>
      </c>
      <c r="BK323" t="s">
        <v>6794</v>
      </c>
      <c r="BM323">
        <v>50</v>
      </c>
      <c r="BN323" t="s">
        <v>7532</v>
      </c>
      <c r="BO323" t="s">
        <v>7533</v>
      </c>
      <c r="BP323" t="s">
        <v>7601</v>
      </c>
      <c r="BQ323" t="s">
        <v>7559</v>
      </c>
      <c r="BR323" t="s">
        <v>7543</v>
      </c>
      <c r="BS323" t="s">
        <v>7515</v>
      </c>
      <c r="BT323" t="s">
        <v>7515</v>
      </c>
      <c r="BU323" t="s">
        <v>7516</v>
      </c>
      <c r="BV323" t="s">
        <v>7515</v>
      </c>
      <c r="BW323" t="s">
        <v>7515</v>
      </c>
      <c r="BX323" t="s">
        <v>7515</v>
      </c>
      <c r="BY323" t="s">
        <v>7515</v>
      </c>
      <c r="BZ323" t="s">
        <v>7515</v>
      </c>
      <c r="CA323" t="s">
        <v>7515</v>
      </c>
      <c r="CB323" t="s">
        <v>7515</v>
      </c>
      <c r="CC323" t="s">
        <v>7515</v>
      </c>
      <c r="CD323" t="s">
        <v>7515</v>
      </c>
      <c r="CE323" t="s">
        <v>6794</v>
      </c>
      <c r="CI323" t="s">
        <v>6794</v>
      </c>
      <c r="CJ323" t="s">
        <v>6793</v>
      </c>
      <c r="CK323" t="s">
        <v>6794</v>
      </c>
      <c r="CL323" t="s">
        <v>6793</v>
      </c>
      <c r="CM323" t="s">
        <v>6793</v>
      </c>
      <c r="CN323" t="s">
        <v>6794</v>
      </c>
      <c r="CO323" t="s">
        <v>6794</v>
      </c>
      <c r="CP323" t="s">
        <v>6793</v>
      </c>
      <c r="CQ323" t="s">
        <v>6794</v>
      </c>
      <c r="CR323" t="s">
        <v>7520</v>
      </c>
      <c r="CS323" t="s">
        <v>7555</v>
      </c>
      <c r="CT323" t="s">
        <v>7587</v>
      </c>
      <c r="CU323" t="s">
        <v>6793</v>
      </c>
      <c r="CV323">
        <v>2</v>
      </c>
      <c r="CW323">
        <v>3</v>
      </c>
      <c r="CX323">
        <v>2</v>
      </c>
      <c r="CY323" t="s">
        <v>6794</v>
      </c>
      <c r="EC323">
        <v>2</v>
      </c>
      <c r="EE323">
        <v>0</v>
      </c>
      <c r="EF323">
        <v>0</v>
      </c>
      <c r="EG323">
        <v>0</v>
      </c>
      <c r="EH323">
        <v>0</v>
      </c>
      <c r="EI323">
        <v>2</v>
      </c>
      <c r="EJ323">
        <v>0</v>
      </c>
      <c r="EK323">
        <v>0</v>
      </c>
      <c r="EL323" t="s">
        <v>6794</v>
      </c>
      <c r="EV323" t="s">
        <v>6794</v>
      </c>
      <c r="PS323" t="s">
        <v>7526</v>
      </c>
      <c r="PT323" t="s">
        <v>7526</v>
      </c>
      <c r="PU323" t="s">
        <v>7526</v>
      </c>
      <c r="PV323" t="s">
        <v>7526</v>
      </c>
      <c r="PW323" t="s">
        <v>7516</v>
      </c>
      <c r="PX323" t="s">
        <v>7515</v>
      </c>
      <c r="PY323" t="s">
        <v>7515</v>
      </c>
      <c r="PZ323" t="s">
        <v>7515</v>
      </c>
      <c r="QA323" t="s">
        <v>7515</v>
      </c>
      <c r="QB323" t="s">
        <v>7515</v>
      </c>
      <c r="QC323" t="s">
        <v>7515</v>
      </c>
      <c r="QD323" t="s">
        <v>7528</v>
      </c>
      <c r="QE323" t="s">
        <v>7539</v>
      </c>
      <c r="QF323" t="s">
        <v>7528</v>
      </c>
      <c r="QG323" t="s">
        <v>7681</v>
      </c>
      <c r="QH323">
        <v>2008</v>
      </c>
      <c r="QI323">
        <v>1</v>
      </c>
      <c r="QJ323">
        <v>1</v>
      </c>
      <c r="QK323" s="329">
        <v>39451</v>
      </c>
      <c r="QL323">
        <v>1</v>
      </c>
      <c r="QM323">
        <v>0</v>
      </c>
      <c r="QN323" t="s">
        <v>265</v>
      </c>
      <c r="QO323">
        <v>2008</v>
      </c>
      <c r="QP323">
        <v>50</v>
      </c>
      <c r="RV323">
        <f t="shared" si="9"/>
        <v>4</v>
      </c>
      <c r="RY323">
        <f t="shared" si="8"/>
        <v>5</v>
      </c>
    </row>
    <row r="324" spans="1:493" x14ac:dyDescent="0.3">
      <c r="A324">
        <v>71308</v>
      </c>
      <c r="B324">
        <v>425</v>
      </c>
      <c r="C324" t="s">
        <v>6793</v>
      </c>
      <c r="D324" t="s">
        <v>6793</v>
      </c>
      <c r="I324" t="s">
        <v>6793</v>
      </c>
      <c r="J324" t="s">
        <v>7515</v>
      </c>
      <c r="K324" t="s">
        <v>7515</v>
      </c>
      <c r="L324" t="s">
        <v>7515</v>
      </c>
      <c r="M324" t="s">
        <v>7515</v>
      </c>
      <c r="N324" t="s">
        <v>7515</v>
      </c>
      <c r="O324" t="s">
        <v>7515</v>
      </c>
      <c r="P324" t="s">
        <v>7515</v>
      </c>
      <c r="Q324" t="s">
        <v>7515</v>
      </c>
      <c r="R324" t="s">
        <v>7515</v>
      </c>
      <c r="S324" t="s">
        <v>7515</v>
      </c>
      <c r="T324" t="s">
        <v>7515</v>
      </c>
      <c r="U324" t="s">
        <v>7515</v>
      </c>
      <c r="V324" t="s">
        <v>7515</v>
      </c>
      <c r="W324" t="s">
        <v>7515</v>
      </c>
      <c r="X324" t="s">
        <v>7515</v>
      </c>
      <c r="Y324" t="s">
        <v>7515</v>
      </c>
      <c r="Z324" t="s">
        <v>7516</v>
      </c>
      <c r="AA324" t="s">
        <v>7515</v>
      </c>
      <c r="AB324" t="s">
        <v>7515</v>
      </c>
      <c r="AC324" t="s">
        <v>6796</v>
      </c>
      <c r="AK324" t="s">
        <v>6985</v>
      </c>
      <c r="AL324" t="s">
        <v>6794</v>
      </c>
      <c r="AM324" t="s">
        <v>6794</v>
      </c>
      <c r="AN324" t="s">
        <v>6</v>
      </c>
      <c r="AQ324" t="s">
        <v>6988</v>
      </c>
      <c r="AR324" t="s">
        <v>6793</v>
      </c>
      <c r="AS324" t="s">
        <v>6794</v>
      </c>
      <c r="AT324" t="s">
        <v>6814</v>
      </c>
      <c r="AV324" t="s">
        <v>7553</v>
      </c>
      <c r="AW324" t="s">
        <v>7551</v>
      </c>
      <c r="AX324" t="s">
        <v>6794</v>
      </c>
      <c r="AY324" t="s">
        <v>6794</v>
      </c>
      <c r="AZ324" t="s">
        <v>6793</v>
      </c>
      <c r="BA324" t="s">
        <v>6793</v>
      </c>
      <c r="BB324" t="s">
        <v>6794</v>
      </c>
      <c r="BC324" t="s">
        <v>6793</v>
      </c>
      <c r="BD324" t="s">
        <v>6793</v>
      </c>
      <c r="BE324" t="s">
        <v>6794</v>
      </c>
      <c r="BF324" t="s">
        <v>6793</v>
      </c>
      <c r="BG324" t="s">
        <v>6794</v>
      </c>
      <c r="BH324" t="s">
        <v>6794</v>
      </c>
      <c r="BI324" t="s">
        <v>7022</v>
      </c>
      <c r="BJ324" t="s">
        <v>6</v>
      </c>
      <c r="BK324" t="s">
        <v>6794</v>
      </c>
      <c r="BM324" t="s">
        <v>7547</v>
      </c>
      <c r="BN324">
        <v>50</v>
      </c>
      <c r="BO324" t="s">
        <v>7519</v>
      </c>
      <c r="BP324" t="s">
        <v>7585</v>
      </c>
      <c r="BQ324" t="s">
        <v>6</v>
      </c>
      <c r="BR324" t="s">
        <v>7682</v>
      </c>
      <c r="BS324" t="s">
        <v>7515</v>
      </c>
      <c r="BT324" t="s">
        <v>7515</v>
      </c>
      <c r="BU324" t="s">
        <v>7516</v>
      </c>
      <c r="BV324" t="s">
        <v>7515</v>
      </c>
      <c r="BW324" t="s">
        <v>7515</v>
      </c>
      <c r="BX324" t="s">
        <v>7515</v>
      </c>
      <c r="BY324" t="s">
        <v>7515</v>
      </c>
      <c r="BZ324" t="s">
        <v>7515</v>
      </c>
      <c r="CA324" t="s">
        <v>7515</v>
      </c>
      <c r="CB324" t="s">
        <v>7515</v>
      </c>
      <c r="CC324" t="s">
        <v>7515</v>
      </c>
      <c r="CD324" t="s">
        <v>7515</v>
      </c>
      <c r="CE324" t="s">
        <v>6794</v>
      </c>
      <c r="CI324" t="s">
        <v>6793</v>
      </c>
      <c r="CJ324" t="s">
        <v>6793</v>
      </c>
      <c r="CK324" t="s">
        <v>6794</v>
      </c>
      <c r="CL324" t="s">
        <v>6793</v>
      </c>
      <c r="CM324" t="s">
        <v>6793</v>
      </c>
      <c r="CN324" t="s">
        <v>6794</v>
      </c>
      <c r="CO324" t="s">
        <v>6794</v>
      </c>
      <c r="CP324" t="s">
        <v>6793</v>
      </c>
      <c r="CQ324" t="s">
        <v>6793</v>
      </c>
      <c r="CR324" t="s">
        <v>7520</v>
      </c>
      <c r="CS324" t="s">
        <v>7521</v>
      </c>
      <c r="CT324" t="s">
        <v>7522</v>
      </c>
      <c r="CU324" t="s">
        <v>6793</v>
      </c>
      <c r="CV324">
        <v>3</v>
      </c>
      <c r="CW324">
        <v>6</v>
      </c>
      <c r="CX324">
        <v>1</v>
      </c>
      <c r="CY324" t="s">
        <v>6793</v>
      </c>
      <c r="CZ324">
        <v>1</v>
      </c>
      <c r="DA324" t="s">
        <v>7680</v>
      </c>
      <c r="DB324">
        <v>12</v>
      </c>
      <c r="DC324">
        <v>2007</v>
      </c>
      <c r="DD324" t="s">
        <v>7557</v>
      </c>
      <c r="DE324" t="s">
        <v>7680</v>
      </c>
      <c r="DF324">
        <v>4</v>
      </c>
      <c r="DG324">
        <v>2008</v>
      </c>
      <c r="EC324">
        <v>5</v>
      </c>
      <c r="EE324">
        <v>0</v>
      </c>
      <c r="EF324">
        <v>0</v>
      </c>
      <c r="EG324">
        <v>1</v>
      </c>
      <c r="EH324">
        <v>0</v>
      </c>
      <c r="EI324">
        <v>0</v>
      </c>
      <c r="EJ324">
        <v>4</v>
      </c>
      <c r="EK324">
        <v>0</v>
      </c>
      <c r="EL324" t="s">
        <v>6793</v>
      </c>
      <c r="EM324" t="s">
        <v>6859</v>
      </c>
      <c r="EN324">
        <v>2</v>
      </c>
      <c r="EP324" t="s">
        <v>6</v>
      </c>
      <c r="EV324" t="s">
        <v>6794</v>
      </c>
      <c r="PS324" t="s">
        <v>7526</v>
      </c>
      <c r="PT324" t="s">
        <v>7527</v>
      </c>
      <c r="PU324" t="s">
        <v>7526</v>
      </c>
      <c r="PV324" t="s">
        <v>7526</v>
      </c>
      <c r="PW324" t="s">
        <v>7515</v>
      </c>
      <c r="PX324" t="s">
        <v>7515</v>
      </c>
      <c r="PY324" t="s">
        <v>7515</v>
      </c>
      <c r="PZ324" t="s">
        <v>7515</v>
      </c>
      <c r="QA324" t="s">
        <v>7515</v>
      </c>
      <c r="QB324" t="s">
        <v>7515</v>
      </c>
      <c r="QC324" t="s">
        <v>7516</v>
      </c>
      <c r="QD324" t="s">
        <v>7528</v>
      </c>
      <c r="QE324" t="s">
        <v>7529</v>
      </c>
      <c r="QF324" t="s">
        <v>7528</v>
      </c>
      <c r="QG324" t="s">
        <v>7681</v>
      </c>
      <c r="QH324">
        <v>2008</v>
      </c>
      <c r="QI324">
        <v>1</v>
      </c>
      <c r="QJ324">
        <v>1</v>
      </c>
      <c r="QK324" s="330">
        <v>42029</v>
      </c>
      <c r="QL324">
        <v>1</v>
      </c>
      <c r="QM324">
        <v>0</v>
      </c>
      <c r="QN324" t="s">
        <v>265</v>
      </c>
      <c r="QO324">
        <v>2008</v>
      </c>
      <c r="QP324">
        <v>50</v>
      </c>
      <c r="RV324">
        <f t="shared" si="9"/>
        <v>0</v>
      </c>
      <c r="RY324">
        <f t="shared" si="8"/>
        <v>5</v>
      </c>
    </row>
    <row r="325" spans="1:493" x14ac:dyDescent="0.3">
      <c r="A325">
        <v>71309</v>
      </c>
      <c r="B325">
        <v>428</v>
      </c>
      <c r="C325" t="s">
        <v>6793</v>
      </c>
      <c r="D325" t="s">
        <v>6793</v>
      </c>
      <c r="I325" t="s">
        <v>6793</v>
      </c>
      <c r="J325" t="s">
        <v>7515</v>
      </c>
      <c r="K325" t="s">
        <v>7515</v>
      </c>
      <c r="L325" t="s">
        <v>7515</v>
      </c>
      <c r="M325" t="s">
        <v>7515</v>
      </c>
      <c r="N325" t="s">
        <v>7515</v>
      </c>
      <c r="O325" t="s">
        <v>7515</v>
      </c>
      <c r="P325" t="s">
        <v>7515</v>
      </c>
      <c r="Q325" t="s">
        <v>7515</v>
      </c>
      <c r="R325" t="s">
        <v>7515</v>
      </c>
      <c r="S325" t="s">
        <v>7515</v>
      </c>
      <c r="T325" t="s">
        <v>7515</v>
      </c>
      <c r="U325" t="s">
        <v>7515</v>
      </c>
      <c r="V325" t="s">
        <v>7515</v>
      </c>
      <c r="W325" t="s">
        <v>7515</v>
      </c>
      <c r="X325" t="s">
        <v>7515</v>
      </c>
      <c r="Y325" t="s">
        <v>7515</v>
      </c>
      <c r="Z325" t="s">
        <v>7515</v>
      </c>
      <c r="AA325" t="s">
        <v>7516</v>
      </c>
      <c r="AB325" t="s">
        <v>7515</v>
      </c>
      <c r="AC325" t="s">
        <v>7517</v>
      </c>
      <c r="AF325">
        <v>0</v>
      </c>
      <c r="AG325">
        <v>10</v>
      </c>
      <c r="AH325" t="s">
        <v>6845</v>
      </c>
      <c r="AK325" t="s">
        <v>6993</v>
      </c>
      <c r="AL325" t="s">
        <v>6794</v>
      </c>
      <c r="AM325" t="s">
        <v>6794</v>
      </c>
      <c r="AN325" t="s">
        <v>7680</v>
      </c>
      <c r="AO325">
        <v>0</v>
      </c>
      <c r="AP325">
        <v>10</v>
      </c>
      <c r="AQ325" t="s">
        <v>7568</v>
      </c>
      <c r="AT325" t="s">
        <v>6813</v>
      </c>
      <c r="AU325" t="s">
        <v>7531</v>
      </c>
      <c r="AV325" t="s">
        <v>6991</v>
      </c>
      <c r="AX325" t="s">
        <v>6794</v>
      </c>
      <c r="AY325" t="s">
        <v>6794</v>
      </c>
      <c r="AZ325" t="s">
        <v>6793</v>
      </c>
      <c r="BA325" t="s">
        <v>6794</v>
      </c>
      <c r="BC325" t="s">
        <v>6794</v>
      </c>
      <c r="BD325" t="s">
        <v>6794</v>
      </c>
      <c r="BE325" t="s">
        <v>6793</v>
      </c>
      <c r="BF325" t="s">
        <v>6794</v>
      </c>
      <c r="BG325" t="s">
        <v>6794</v>
      </c>
      <c r="BH325" t="s">
        <v>6794</v>
      </c>
      <c r="BI325" t="s">
        <v>7028</v>
      </c>
      <c r="BJ325" t="s">
        <v>7024</v>
      </c>
      <c r="BK325" t="s">
        <v>6794</v>
      </c>
      <c r="BM325">
        <v>50</v>
      </c>
      <c r="BN325">
        <v>50</v>
      </c>
      <c r="BO325" t="s">
        <v>7519</v>
      </c>
      <c r="BP325" t="s">
        <v>7604</v>
      </c>
      <c r="BQ325" t="s">
        <v>7559</v>
      </c>
      <c r="BR325" t="s">
        <v>7561</v>
      </c>
      <c r="BS325" t="s">
        <v>7515</v>
      </c>
      <c r="BT325" t="s">
        <v>7515</v>
      </c>
      <c r="BU325" t="s">
        <v>7515</v>
      </c>
      <c r="BV325" t="s">
        <v>7515</v>
      </c>
      <c r="BW325" t="s">
        <v>7515</v>
      </c>
      <c r="BX325" t="s">
        <v>7515</v>
      </c>
      <c r="BY325" t="s">
        <v>7515</v>
      </c>
      <c r="BZ325" t="s">
        <v>7515</v>
      </c>
      <c r="CA325" t="s">
        <v>7515</v>
      </c>
      <c r="CB325" t="s">
        <v>7516</v>
      </c>
      <c r="CC325" t="s">
        <v>7515</v>
      </c>
      <c r="CD325" t="s">
        <v>7515</v>
      </c>
      <c r="CE325" t="s">
        <v>6966</v>
      </c>
      <c r="CI325" t="s">
        <v>6793</v>
      </c>
      <c r="CJ325" t="s">
        <v>6793</v>
      </c>
      <c r="CK325" t="s">
        <v>6794</v>
      </c>
      <c r="CL325" t="s">
        <v>6793</v>
      </c>
      <c r="CM325" t="s">
        <v>6793</v>
      </c>
      <c r="CN325" t="s">
        <v>6793</v>
      </c>
      <c r="CO325" t="s">
        <v>6794</v>
      </c>
      <c r="CP325" t="s">
        <v>6793</v>
      </c>
      <c r="CQ325" t="s">
        <v>6794</v>
      </c>
      <c r="CR325" t="s">
        <v>7520</v>
      </c>
      <c r="CS325" t="s">
        <v>7521</v>
      </c>
      <c r="CT325" t="s">
        <v>7536</v>
      </c>
      <c r="CU325" t="s">
        <v>6793</v>
      </c>
      <c r="CV325">
        <v>3</v>
      </c>
      <c r="CW325">
        <v>4</v>
      </c>
      <c r="CX325">
        <v>4</v>
      </c>
      <c r="CY325" t="s">
        <v>6794</v>
      </c>
      <c r="EC325">
        <v>2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2</v>
      </c>
      <c r="EK325">
        <v>0</v>
      </c>
      <c r="EL325" t="s">
        <v>6794</v>
      </c>
      <c r="EV325" t="s">
        <v>6794</v>
      </c>
      <c r="PS325" t="s">
        <v>7526</v>
      </c>
      <c r="PT325" t="s">
        <v>7526</v>
      </c>
      <c r="PU325" t="s">
        <v>7526</v>
      </c>
      <c r="PV325" t="s">
        <v>7527</v>
      </c>
      <c r="PW325" t="s">
        <v>7516</v>
      </c>
      <c r="PX325" t="s">
        <v>7515</v>
      </c>
      <c r="PY325" t="s">
        <v>7515</v>
      </c>
      <c r="PZ325" t="s">
        <v>7515</v>
      </c>
      <c r="QA325" t="s">
        <v>7515</v>
      </c>
      <c r="QB325" t="s">
        <v>7515</v>
      </c>
      <c r="QC325" t="s">
        <v>7515</v>
      </c>
      <c r="QD325" t="s">
        <v>7528</v>
      </c>
      <c r="QE325" t="s">
        <v>7529</v>
      </c>
      <c r="QF325" t="s">
        <v>7528</v>
      </c>
      <c r="QG325" t="s">
        <v>7681</v>
      </c>
      <c r="QH325">
        <v>2008</v>
      </c>
      <c r="QI325">
        <v>6</v>
      </c>
      <c r="QJ325">
        <v>1</v>
      </c>
      <c r="QK325" s="330">
        <v>42179</v>
      </c>
      <c r="QL325">
        <v>0</v>
      </c>
      <c r="QM325">
        <v>1</v>
      </c>
      <c r="QN325" t="s">
        <v>265</v>
      </c>
      <c r="QO325">
        <v>2008</v>
      </c>
      <c r="QP325">
        <v>50</v>
      </c>
      <c r="RV325">
        <f t="shared" si="9"/>
        <v>4</v>
      </c>
      <c r="RY325">
        <f t="shared" si="8"/>
        <v>2</v>
      </c>
    </row>
    <row r="326" spans="1:493" x14ac:dyDescent="0.3">
      <c r="A326">
        <v>71310</v>
      </c>
      <c r="B326">
        <v>429</v>
      </c>
      <c r="C326" t="s">
        <v>6793</v>
      </c>
      <c r="D326" t="s">
        <v>6793</v>
      </c>
      <c r="I326" t="s">
        <v>6793</v>
      </c>
      <c r="J326" t="s">
        <v>7516</v>
      </c>
      <c r="K326" t="s">
        <v>7515</v>
      </c>
      <c r="L326" t="s">
        <v>7515</v>
      </c>
      <c r="M326" t="s">
        <v>7515</v>
      </c>
      <c r="N326" t="s">
        <v>7515</v>
      </c>
      <c r="O326" t="s">
        <v>7515</v>
      </c>
      <c r="P326" t="s">
        <v>7515</v>
      </c>
      <c r="Q326" t="s">
        <v>7515</v>
      </c>
      <c r="R326" t="s">
        <v>7515</v>
      </c>
      <c r="S326" t="s">
        <v>7515</v>
      </c>
      <c r="T326" t="s">
        <v>7515</v>
      </c>
      <c r="U326" t="s">
        <v>7515</v>
      </c>
      <c r="V326" t="s">
        <v>7515</v>
      </c>
      <c r="W326" t="s">
        <v>7515</v>
      </c>
      <c r="X326" t="s">
        <v>7515</v>
      </c>
      <c r="Y326" t="s">
        <v>7515</v>
      </c>
      <c r="Z326" t="s">
        <v>7515</v>
      </c>
      <c r="AA326" t="s">
        <v>7515</v>
      </c>
      <c r="AB326" t="s">
        <v>7515</v>
      </c>
      <c r="AC326" t="s">
        <v>6796</v>
      </c>
      <c r="AK326" t="s">
        <v>6985</v>
      </c>
      <c r="AL326" t="s">
        <v>6793</v>
      </c>
      <c r="AM326" t="s">
        <v>6793</v>
      </c>
      <c r="AN326" t="s">
        <v>7680</v>
      </c>
      <c r="AO326">
        <v>0</v>
      </c>
      <c r="AP326">
        <v>15</v>
      </c>
      <c r="AQ326" t="s">
        <v>6757</v>
      </c>
      <c r="AR326" t="s">
        <v>6793</v>
      </c>
      <c r="AS326" t="s">
        <v>6793</v>
      </c>
      <c r="AT326" t="s">
        <v>6813</v>
      </c>
      <c r="AU326" t="s">
        <v>7531</v>
      </c>
      <c r="AV326" t="s">
        <v>6991</v>
      </c>
      <c r="AX326" t="s">
        <v>6794</v>
      </c>
      <c r="AY326" t="s">
        <v>6794</v>
      </c>
      <c r="AZ326" t="s">
        <v>6794</v>
      </c>
      <c r="BA326" t="s">
        <v>6794</v>
      </c>
      <c r="BC326" t="s">
        <v>6794</v>
      </c>
      <c r="BD326" t="s">
        <v>6794</v>
      </c>
      <c r="BE326" t="s">
        <v>6794</v>
      </c>
      <c r="BF326" t="s">
        <v>6794</v>
      </c>
      <c r="BG326" t="s">
        <v>6794</v>
      </c>
      <c r="BH326" t="s">
        <v>6794</v>
      </c>
      <c r="BI326" t="s">
        <v>31</v>
      </c>
      <c r="BJ326" t="s">
        <v>31</v>
      </c>
      <c r="BK326" t="s">
        <v>6794</v>
      </c>
      <c r="BM326" t="s">
        <v>31</v>
      </c>
      <c r="BN326" t="s">
        <v>7532</v>
      </c>
      <c r="BO326" t="s">
        <v>7519</v>
      </c>
      <c r="BP326" t="s">
        <v>6</v>
      </c>
      <c r="BQ326" t="s">
        <v>7024</v>
      </c>
      <c r="BR326" t="s">
        <v>7543</v>
      </c>
      <c r="BS326" t="s">
        <v>7516</v>
      </c>
      <c r="BT326" t="s">
        <v>7515</v>
      </c>
      <c r="BU326" t="s">
        <v>7515</v>
      </c>
      <c r="BV326" t="s">
        <v>7515</v>
      </c>
      <c r="BW326" t="s">
        <v>7515</v>
      </c>
      <c r="BX326" t="s">
        <v>7515</v>
      </c>
      <c r="BY326" t="s">
        <v>7515</v>
      </c>
      <c r="BZ326" t="s">
        <v>7515</v>
      </c>
      <c r="CA326" t="s">
        <v>7515</v>
      </c>
      <c r="CB326" t="s">
        <v>7515</v>
      </c>
      <c r="CC326" t="s">
        <v>7515</v>
      </c>
      <c r="CD326" t="s">
        <v>7515</v>
      </c>
      <c r="CE326" t="s">
        <v>6794</v>
      </c>
      <c r="CI326" t="s">
        <v>6794</v>
      </c>
      <c r="CJ326" t="s">
        <v>6794</v>
      </c>
      <c r="CK326" t="s">
        <v>6794</v>
      </c>
      <c r="CL326" t="s">
        <v>6794</v>
      </c>
      <c r="CM326" t="s">
        <v>6794</v>
      </c>
      <c r="CN326" t="s">
        <v>6794</v>
      </c>
      <c r="CO326" t="s">
        <v>6794</v>
      </c>
      <c r="CP326" t="s">
        <v>6794</v>
      </c>
      <c r="CQ326" t="s">
        <v>6794</v>
      </c>
      <c r="CR326" t="s">
        <v>7520</v>
      </c>
      <c r="CS326" t="s">
        <v>7521</v>
      </c>
      <c r="CT326" t="s">
        <v>7570</v>
      </c>
      <c r="CU326" t="s">
        <v>6793</v>
      </c>
      <c r="CV326">
        <v>2</v>
      </c>
      <c r="CW326">
        <v>3</v>
      </c>
      <c r="CX326">
        <v>2</v>
      </c>
      <c r="CY326" t="s">
        <v>6794</v>
      </c>
      <c r="EC326">
        <v>2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2</v>
      </c>
      <c r="EK326">
        <v>0</v>
      </c>
      <c r="EL326" t="s">
        <v>6794</v>
      </c>
      <c r="EV326" t="s">
        <v>6794</v>
      </c>
      <c r="PS326" t="s">
        <v>7526</v>
      </c>
      <c r="PT326" t="s">
        <v>6757</v>
      </c>
      <c r="PU326" t="s">
        <v>6757</v>
      </c>
      <c r="PV326" t="s">
        <v>6757</v>
      </c>
      <c r="PW326" t="s">
        <v>7516</v>
      </c>
      <c r="PX326" t="s">
        <v>7515</v>
      </c>
      <c r="PY326" t="s">
        <v>7515</v>
      </c>
      <c r="PZ326" t="s">
        <v>7515</v>
      </c>
      <c r="QA326" t="s">
        <v>7515</v>
      </c>
      <c r="QB326" t="s">
        <v>7515</v>
      </c>
      <c r="QC326" t="s">
        <v>7515</v>
      </c>
      <c r="QD326" t="s">
        <v>7528</v>
      </c>
      <c r="QE326" t="s">
        <v>7529</v>
      </c>
      <c r="QF326" t="s">
        <v>7528</v>
      </c>
      <c r="QG326" t="s">
        <v>7681</v>
      </c>
      <c r="QH326">
        <v>2008</v>
      </c>
      <c r="QI326">
        <v>1</v>
      </c>
      <c r="QJ326">
        <v>1</v>
      </c>
      <c r="QK326" s="330">
        <v>42022</v>
      </c>
      <c r="QL326">
        <v>1</v>
      </c>
      <c r="QM326">
        <v>0</v>
      </c>
      <c r="QN326" t="s">
        <v>265</v>
      </c>
      <c r="QO326">
        <v>2008</v>
      </c>
      <c r="QP326">
        <v>50</v>
      </c>
      <c r="RV326">
        <f t="shared" si="9"/>
        <v>3</v>
      </c>
      <c r="RY326">
        <f t="shared" si="8"/>
        <v>0</v>
      </c>
    </row>
    <row r="327" spans="1:493" x14ac:dyDescent="0.3">
      <c r="A327">
        <v>71311</v>
      </c>
      <c r="B327">
        <v>430</v>
      </c>
      <c r="C327" t="s">
        <v>6793</v>
      </c>
      <c r="D327" t="s">
        <v>6793</v>
      </c>
      <c r="I327" t="s">
        <v>6793</v>
      </c>
      <c r="J327" t="s">
        <v>7515</v>
      </c>
      <c r="K327" t="s">
        <v>7515</v>
      </c>
      <c r="L327" t="s">
        <v>7515</v>
      </c>
      <c r="M327" t="s">
        <v>7515</v>
      </c>
      <c r="N327" t="s">
        <v>7515</v>
      </c>
      <c r="O327" t="s">
        <v>7515</v>
      </c>
      <c r="P327" t="s">
        <v>7515</v>
      </c>
      <c r="Q327" t="s">
        <v>7515</v>
      </c>
      <c r="R327" t="s">
        <v>7515</v>
      </c>
      <c r="S327" t="s">
        <v>7516</v>
      </c>
      <c r="T327" t="s">
        <v>7515</v>
      </c>
      <c r="U327" t="s">
        <v>7515</v>
      </c>
      <c r="V327" t="s">
        <v>7515</v>
      </c>
      <c r="W327" t="s">
        <v>7515</v>
      </c>
      <c r="X327" t="s">
        <v>7515</v>
      </c>
      <c r="Y327" t="s">
        <v>7515</v>
      </c>
      <c r="Z327" t="s">
        <v>7515</v>
      </c>
      <c r="AA327" t="s">
        <v>7515</v>
      </c>
      <c r="AB327" t="s">
        <v>7515</v>
      </c>
      <c r="AC327" t="s">
        <v>7517</v>
      </c>
      <c r="AF327">
        <v>0</v>
      </c>
      <c r="AG327">
        <v>5</v>
      </c>
      <c r="AH327" t="s">
        <v>6845</v>
      </c>
      <c r="AK327" t="s">
        <v>6993</v>
      </c>
      <c r="AL327" t="s">
        <v>6794</v>
      </c>
      <c r="AM327" t="s">
        <v>6794</v>
      </c>
      <c r="AN327" t="s">
        <v>7680</v>
      </c>
      <c r="AO327">
        <v>0</v>
      </c>
      <c r="AP327">
        <v>10</v>
      </c>
      <c r="AQ327" t="s">
        <v>6757</v>
      </c>
      <c r="AR327" t="s">
        <v>6794</v>
      </c>
      <c r="AS327" t="s">
        <v>6793</v>
      </c>
      <c r="AT327" t="s">
        <v>6813</v>
      </c>
      <c r="AU327" t="s">
        <v>7531</v>
      </c>
      <c r="AV327" t="s">
        <v>6991</v>
      </c>
      <c r="AX327" t="s">
        <v>6793</v>
      </c>
      <c r="AY327" t="s">
        <v>6794</v>
      </c>
      <c r="AZ327" t="s">
        <v>6794</v>
      </c>
      <c r="BA327" t="s">
        <v>6794</v>
      </c>
      <c r="BC327" t="s">
        <v>6794</v>
      </c>
      <c r="BD327" t="s">
        <v>6794</v>
      </c>
      <c r="BE327" t="s">
        <v>6794</v>
      </c>
      <c r="BF327" t="s">
        <v>6794</v>
      </c>
      <c r="BG327" t="s">
        <v>6794</v>
      </c>
      <c r="BH327" t="s">
        <v>6794</v>
      </c>
      <c r="BI327" t="s">
        <v>7029</v>
      </c>
      <c r="BJ327" t="s">
        <v>6</v>
      </c>
      <c r="BK327" t="s">
        <v>6794</v>
      </c>
      <c r="BM327">
        <v>100</v>
      </c>
      <c r="BN327" t="s">
        <v>6</v>
      </c>
      <c r="BO327" t="s">
        <v>7519</v>
      </c>
      <c r="BP327" t="s">
        <v>6</v>
      </c>
      <c r="BQ327" t="s">
        <v>7559</v>
      </c>
      <c r="BR327" t="s">
        <v>7594</v>
      </c>
      <c r="BS327" t="s">
        <v>7516</v>
      </c>
      <c r="BT327" t="s">
        <v>7515</v>
      </c>
      <c r="BU327" t="s">
        <v>7515</v>
      </c>
      <c r="BV327" t="s">
        <v>7515</v>
      </c>
      <c r="BW327" t="s">
        <v>7515</v>
      </c>
      <c r="BX327" t="s">
        <v>7515</v>
      </c>
      <c r="BY327" t="s">
        <v>7515</v>
      </c>
      <c r="BZ327" t="s">
        <v>7515</v>
      </c>
      <c r="CA327" t="s">
        <v>7515</v>
      </c>
      <c r="CB327" t="s">
        <v>7515</v>
      </c>
      <c r="CC327" t="s">
        <v>7515</v>
      </c>
      <c r="CD327" t="s">
        <v>7515</v>
      </c>
      <c r="CE327" t="s">
        <v>6794</v>
      </c>
      <c r="CI327" t="s">
        <v>6793</v>
      </c>
      <c r="CJ327" t="s">
        <v>6793</v>
      </c>
      <c r="CK327" t="s">
        <v>6794</v>
      </c>
      <c r="CL327" t="s">
        <v>6794</v>
      </c>
      <c r="CM327" t="s">
        <v>6794</v>
      </c>
      <c r="CN327" t="s">
        <v>6793</v>
      </c>
      <c r="CO327" t="s">
        <v>6794</v>
      </c>
      <c r="CP327" t="s">
        <v>6793</v>
      </c>
      <c r="CQ327" t="s">
        <v>6793</v>
      </c>
      <c r="CR327" t="s">
        <v>7520</v>
      </c>
      <c r="CS327" t="s">
        <v>7521</v>
      </c>
      <c r="CT327" t="s">
        <v>7536</v>
      </c>
      <c r="CU327" t="s">
        <v>6793</v>
      </c>
      <c r="CV327">
        <v>2</v>
      </c>
      <c r="CW327">
        <v>2</v>
      </c>
      <c r="CX327">
        <v>3</v>
      </c>
      <c r="CY327" t="s">
        <v>6794</v>
      </c>
      <c r="EC327">
        <v>2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2</v>
      </c>
      <c r="EL327" t="s">
        <v>6794</v>
      </c>
      <c r="EV327" t="s">
        <v>6794</v>
      </c>
      <c r="PS327" t="s">
        <v>7527</v>
      </c>
      <c r="PT327" t="s">
        <v>7526</v>
      </c>
      <c r="PU327" t="s">
        <v>7526</v>
      </c>
      <c r="PV327" t="s">
        <v>7527</v>
      </c>
      <c r="PW327" t="s">
        <v>7516</v>
      </c>
      <c r="PX327" t="s">
        <v>7515</v>
      </c>
      <c r="PY327" t="s">
        <v>7515</v>
      </c>
      <c r="PZ327" t="s">
        <v>7515</v>
      </c>
      <c r="QA327" t="s">
        <v>7515</v>
      </c>
      <c r="QB327" t="s">
        <v>7515</v>
      </c>
      <c r="QC327" t="s">
        <v>7515</v>
      </c>
      <c r="QD327" t="s">
        <v>7528</v>
      </c>
      <c r="QE327" t="s">
        <v>7539</v>
      </c>
      <c r="QF327" t="s">
        <v>7528</v>
      </c>
      <c r="QG327" t="s">
        <v>7681</v>
      </c>
      <c r="QH327">
        <v>2008</v>
      </c>
      <c r="QI327">
        <v>4</v>
      </c>
      <c r="QJ327">
        <v>1</v>
      </c>
      <c r="QK327" s="330">
        <v>42098</v>
      </c>
      <c r="QL327">
        <v>0</v>
      </c>
      <c r="QM327">
        <v>1</v>
      </c>
      <c r="QN327" t="s">
        <v>265</v>
      </c>
      <c r="QO327">
        <v>2008</v>
      </c>
      <c r="QP327">
        <v>50</v>
      </c>
      <c r="RV327">
        <f t="shared" si="9"/>
        <v>4</v>
      </c>
      <c r="RY327">
        <f t="shared" si="8"/>
        <v>6</v>
      </c>
    </row>
    <row r="328" spans="1:493" x14ac:dyDescent="0.3">
      <c r="A328">
        <v>71312</v>
      </c>
      <c r="B328">
        <v>436</v>
      </c>
      <c r="C328" t="s">
        <v>6793</v>
      </c>
      <c r="D328" t="s">
        <v>6793</v>
      </c>
      <c r="I328" t="s">
        <v>6793</v>
      </c>
      <c r="J328" t="s">
        <v>7516</v>
      </c>
      <c r="K328" t="s">
        <v>7515</v>
      </c>
      <c r="L328" t="s">
        <v>7515</v>
      </c>
      <c r="M328" t="s">
        <v>7515</v>
      </c>
      <c r="N328" t="s">
        <v>7515</v>
      </c>
      <c r="O328" t="s">
        <v>7515</v>
      </c>
      <c r="P328" t="s">
        <v>7515</v>
      </c>
      <c r="Q328" t="s">
        <v>7515</v>
      </c>
      <c r="R328" t="s">
        <v>7515</v>
      </c>
      <c r="S328" t="s">
        <v>7515</v>
      </c>
      <c r="T328" t="s">
        <v>7515</v>
      </c>
      <c r="U328" t="s">
        <v>7515</v>
      </c>
      <c r="V328" t="s">
        <v>7515</v>
      </c>
      <c r="W328" t="s">
        <v>7515</v>
      </c>
      <c r="X328" t="s">
        <v>7515</v>
      </c>
      <c r="Y328" t="s">
        <v>7515</v>
      </c>
      <c r="Z328" t="s">
        <v>7515</v>
      </c>
      <c r="AA328" t="s">
        <v>7516</v>
      </c>
      <c r="AB328" t="s">
        <v>7515</v>
      </c>
      <c r="AC328" t="s">
        <v>7517</v>
      </c>
      <c r="AF328" t="s">
        <v>7547</v>
      </c>
      <c r="AG328" t="s">
        <v>7547</v>
      </c>
      <c r="AH328" t="s">
        <v>6845</v>
      </c>
      <c r="AK328" t="s">
        <v>6757</v>
      </c>
      <c r="AL328" t="s">
        <v>6793</v>
      </c>
      <c r="AM328" t="s">
        <v>6794</v>
      </c>
      <c r="AN328" t="s">
        <v>6</v>
      </c>
      <c r="AQ328" t="s">
        <v>6757</v>
      </c>
      <c r="AR328" t="s">
        <v>6793</v>
      </c>
      <c r="AS328" t="s">
        <v>6793</v>
      </c>
      <c r="AT328" t="s">
        <v>6813</v>
      </c>
      <c r="AU328" t="s">
        <v>7531</v>
      </c>
      <c r="AV328" t="s">
        <v>6991</v>
      </c>
      <c r="AX328" t="s">
        <v>6793</v>
      </c>
      <c r="AY328" t="s">
        <v>6794</v>
      </c>
      <c r="AZ328" t="s">
        <v>6793</v>
      </c>
      <c r="BA328" t="s">
        <v>6794</v>
      </c>
      <c r="BC328" t="s">
        <v>6794</v>
      </c>
      <c r="BD328" t="s">
        <v>6794</v>
      </c>
      <c r="BE328" t="s">
        <v>6794</v>
      </c>
      <c r="BF328" t="s">
        <v>6794</v>
      </c>
      <c r="BG328" t="s">
        <v>6794</v>
      </c>
      <c r="BH328" t="s">
        <v>6794</v>
      </c>
      <c r="BI328" t="s">
        <v>7029</v>
      </c>
      <c r="BJ328" t="s">
        <v>7021</v>
      </c>
      <c r="BK328" t="s">
        <v>6794</v>
      </c>
      <c r="BM328">
        <v>75</v>
      </c>
      <c r="BN328" t="s">
        <v>6</v>
      </c>
      <c r="BO328" t="s">
        <v>7519</v>
      </c>
      <c r="BP328" t="s">
        <v>7616</v>
      </c>
      <c r="BQ328" t="s">
        <v>7559</v>
      </c>
      <c r="BR328" t="s">
        <v>7594</v>
      </c>
      <c r="BS328" t="s">
        <v>7515</v>
      </c>
      <c r="BT328" t="s">
        <v>7515</v>
      </c>
      <c r="BU328" t="s">
        <v>7515</v>
      </c>
      <c r="BV328" t="s">
        <v>7515</v>
      </c>
      <c r="BW328" t="s">
        <v>7515</v>
      </c>
      <c r="BX328" t="s">
        <v>7515</v>
      </c>
      <c r="BY328" t="s">
        <v>7515</v>
      </c>
      <c r="BZ328" t="s">
        <v>7515</v>
      </c>
      <c r="CA328" t="s">
        <v>7515</v>
      </c>
      <c r="CB328" t="s">
        <v>7516</v>
      </c>
      <c r="CC328" t="s">
        <v>7515</v>
      </c>
      <c r="CD328" t="s">
        <v>7515</v>
      </c>
      <c r="CE328" t="s">
        <v>6794</v>
      </c>
      <c r="CI328" t="s">
        <v>6793</v>
      </c>
      <c r="CJ328" t="s">
        <v>6793</v>
      </c>
      <c r="CK328" t="s">
        <v>6794</v>
      </c>
      <c r="CL328" t="s">
        <v>6793</v>
      </c>
      <c r="CM328" t="s">
        <v>6793</v>
      </c>
      <c r="CN328" t="s">
        <v>6793</v>
      </c>
      <c r="CO328" t="s">
        <v>6793</v>
      </c>
      <c r="CP328" t="s">
        <v>6793</v>
      </c>
      <c r="CQ328" t="s">
        <v>6794</v>
      </c>
      <c r="CR328" t="s">
        <v>7520</v>
      </c>
      <c r="CS328" t="s">
        <v>7521</v>
      </c>
      <c r="CT328" t="s">
        <v>7522</v>
      </c>
      <c r="CU328" t="s">
        <v>6793</v>
      </c>
      <c r="CV328">
        <v>3</v>
      </c>
      <c r="CW328">
        <v>4</v>
      </c>
      <c r="CX328">
        <v>2</v>
      </c>
      <c r="CY328" t="s">
        <v>6793</v>
      </c>
      <c r="CZ328">
        <v>3</v>
      </c>
      <c r="DA328" t="s">
        <v>7680</v>
      </c>
      <c r="DB328">
        <v>4</v>
      </c>
      <c r="DC328">
        <v>2007</v>
      </c>
      <c r="DD328" t="s">
        <v>7557</v>
      </c>
      <c r="DE328" t="s">
        <v>7680</v>
      </c>
      <c r="DF328">
        <v>6</v>
      </c>
      <c r="DG328">
        <v>2007</v>
      </c>
      <c r="DH328" t="s">
        <v>7680</v>
      </c>
      <c r="DI328">
        <v>2</v>
      </c>
      <c r="DJ328">
        <v>2008</v>
      </c>
      <c r="DK328" t="s">
        <v>7557</v>
      </c>
      <c r="DL328" t="s">
        <v>7680</v>
      </c>
      <c r="DM328">
        <v>2</v>
      </c>
      <c r="DN328">
        <v>2008</v>
      </c>
      <c r="DO328" t="s">
        <v>7680</v>
      </c>
      <c r="DP328">
        <v>5</v>
      </c>
      <c r="DQ328">
        <v>2008</v>
      </c>
      <c r="DR328" t="s">
        <v>7577</v>
      </c>
      <c r="DS328" t="s">
        <v>7680</v>
      </c>
      <c r="DT328">
        <v>5</v>
      </c>
      <c r="DU328">
        <v>2009</v>
      </c>
      <c r="EC328">
        <v>2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2</v>
      </c>
      <c r="EL328" t="s">
        <v>6794</v>
      </c>
      <c r="EV328" t="s">
        <v>6793</v>
      </c>
      <c r="JJ328" t="s">
        <v>7524</v>
      </c>
      <c r="JK328" t="s">
        <v>7680</v>
      </c>
      <c r="JL328">
        <v>2</v>
      </c>
      <c r="JM328">
        <v>2009</v>
      </c>
      <c r="JO328" t="s">
        <v>7526</v>
      </c>
      <c r="JP328" t="s">
        <v>7526</v>
      </c>
      <c r="JQ328" t="s">
        <v>6794</v>
      </c>
      <c r="JR328" t="s">
        <v>6793</v>
      </c>
      <c r="LC328" t="s">
        <v>7538</v>
      </c>
      <c r="LD328" t="s">
        <v>7680</v>
      </c>
      <c r="LE328">
        <v>1</v>
      </c>
      <c r="LF328">
        <v>2009</v>
      </c>
      <c r="LH328" t="s">
        <v>7527</v>
      </c>
      <c r="LJ328" t="s">
        <v>6794</v>
      </c>
      <c r="LK328" t="s">
        <v>6793</v>
      </c>
      <c r="LL328" t="s">
        <v>7524</v>
      </c>
      <c r="LM328" t="s">
        <v>7680</v>
      </c>
      <c r="LN328">
        <v>5</v>
      </c>
      <c r="LO328">
        <v>2009</v>
      </c>
      <c r="LS328" t="s">
        <v>6794</v>
      </c>
      <c r="LT328" t="s">
        <v>6966</v>
      </c>
      <c r="OX328" t="s">
        <v>7524</v>
      </c>
      <c r="OY328" t="s">
        <v>7680</v>
      </c>
      <c r="OZ328">
        <v>5</v>
      </c>
      <c r="PA328">
        <v>2009</v>
      </c>
      <c r="PE328" t="s">
        <v>6794</v>
      </c>
      <c r="PG328">
        <v>2</v>
      </c>
      <c r="PH328" t="s">
        <v>7515</v>
      </c>
      <c r="PI328" t="s">
        <v>7515</v>
      </c>
      <c r="PJ328" t="s">
        <v>7515</v>
      </c>
      <c r="PK328" t="s">
        <v>7515</v>
      </c>
      <c r="PL328" t="s">
        <v>7515</v>
      </c>
      <c r="PM328" t="s">
        <v>7515</v>
      </c>
      <c r="PN328" t="s">
        <v>7515</v>
      </c>
      <c r="PO328" t="s">
        <v>7516</v>
      </c>
      <c r="PP328" t="s">
        <v>7515</v>
      </c>
      <c r="PQ328" t="s">
        <v>7515</v>
      </c>
      <c r="PR328" t="s">
        <v>7515</v>
      </c>
      <c r="PS328" t="s">
        <v>7526</v>
      </c>
      <c r="PU328" t="s">
        <v>7582</v>
      </c>
      <c r="PW328" t="s">
        <v>7515</v>
      </c>
      <c r="PX328" t="s">
        <v>7515</v>
      </c>
      <c r="PY328" t="s">
        <v>7515</v>
      </c>
      <c r="PZ328" t="s">
        <v>7515</v>
      </c>
      <c r="QA328" t="s">
        <v>7515</v>
      </c>
      <c r="QB328" t="s">
        <v>7515</v>
      </c>
      <c r="QC328" t="s">
        <v>7516</v>
      </c>
      <c r="QD328" t="s">
        <v>7528</v>
      </c>
      <c r="QE328" t="s">
        <v>7539</v>
      </c>
      <c r="QF328" t="s">
        <v>7528</v>
      </c>
      <c r="QG328" t="s">
        <v>7681</v>
      </c>
      <c r="QH328">
        <v>2008</v>
      </c>
      <c r="QI328">
        <v>5</v>
      </c>
      <c r="QJ328">
        <v>1</v>
      </c>
      <c r="QK328" s="330">
        <v>42141</v>
      </c>
      <c r="QL328">
        <v>0</v>
      </c>
      <c r="QM328">
        <v>1</v>
      </c>
      <c r="QN328" t="s">
        <v>265</v>
      </c>
      <c r="QO328">
        <v>2008</v>
      </c>
      <c r="QP328">
        <v>50</v>
      </c>
      <c r="QQ328">
        <v>1</v>
      </c>
      <c r="QR328">
        <v>1</v>
      </c>
      <c r="QS328">
        <v>0</v>
      </c>
      <c r="QT328">
        <v>0</v>
      </c>
      <c r="QU328">
        <v>0</v>
      </c>
      <c r="QV328">
        <v>0</v>
      </c>
      <c r="QW328">
        <v>0</v>
      </c>
      <c r="QX328">
        <v>0</v>
      </c>
      <c r="QY328">
        <v>0</v>
      </c>
      <c r="QZ328">
        <v>0</v>
      </c>
      <c r="RA328">
        <v>0</v>
      </c>
      <c r="RB328">
        <v>0</v>
      </c>
      <c r="RC328">
        <v>0</v>
      </c>
      <c r="RD328">
        <v>0</v>
      </c>
      <c r="RE328">
        <v>0</v>
      </c>
      <c r="RF328">
        <v>1</v>
      </c>
      <c r="RG328">
        <v>0</v>
      </c>
      <c r="RH328">
        <v>0</v>
      </c>
      <c r="RI328">
        <v>0</v>
      </c>
      <c r="RJ328">
        <v>0</v>
      </c>
      <c r="RK328">
        <v>1</v>
      </c>
      <c r="RL328">
        <v>1</v>
      </c>
      <c r="RM328">
        <v>0</v>
      </c>
      <c r="RN328">
        <v>0</v>
      </c>
      <c r="RO328">
        <v>0</v>
      </c>
      <c r="RP328">
        <v>0</v>
      </c>
      <c r="RQ328">
        <v>0</v>
      </c>
      <c r="RR328">
        <v>0</v>
      </c>
      <c r="RS328">
        <v>0</v>
      </c>
      <c r="RT328">
        <v>0</v>
      </c>
      <c r="RU328">
        <v>0</v>
      </c>
      <c r="RV328">
        <f t="shared" si="9"/>
        <v>0</v>
      </c>
      <c r="RY328">
        <f t="shared" si="8"/>
        <v>6</v>
      </c>
    </row>
    <row r="329" spans="1:493" x14ac:dyDescent="0.3">
      <c r="A329">
        <v>71313</v>
      </c>
      <c r="B329">
        <v>437</v>
      </c>
      <c r="C329" t="s">
        <v>6793</v>
      </c>
      <c r="D329" t="s">
        <v>6793</v>
      </c>
      <c r="I329" t="s">
        <v>6793</v>
      </c>
      <c r="J329" t="s">
        <v>7516</v>
      </c>
      <c r="K329" t="s">
        <v>7515</v>
      </c>
      <c r="L329" t="s">
        <v>7515</v>
      </c>
      <c r="M329" t="s">
        <v>7515</v>
      </c>
      <c r="N329" t="s">
        <v>7515</v>
      </c>
      <c r="O329" t="s">
        <v>7515</v>
      </c>
      <c r="P329" t="s">
        <v>7515</v>
      </c>
      <c r="Q329" t="s">
        <v>7515</v>
      </c>
      <c r="R329" t="s">
        <v>7515</v>
      </c>
      <c r="S329" t="s">
        <v>7515</v>
      </c>
      <c r="T329" t="s">
        <v>7515</v>
      </c>
      <c r="U329" t="s">
        <v>7515</v>
      </c>
      <c r="V329" t="s">
        <v>7515</v>
      </c>
      <c r="W329" t="s">
        <v>7515</v>
      </c>
      <c r="X329" t="s">
        <v>7515</v>
      </c>
      <c r="Y329" t="s">
        <v>7515</v>
      </c>
      <c r="Z329" t="s">
        <v>7515</v>
      </c>
      <c r="AA329" t="s">
        <v>7515</v>
      </c>
      <c r="AB329" t="s">
        <v>7515</v>
      </c>
      <c r="AC329" t="s">
        <v>7517</v>
      </c>
      <c r="AF329">
        <v>3</v>
      </c>
      <c r="AG329">
        <v>0</v>
      </c>
      <c r="AH329" t="s">
        <v>6845</v>
      </c>
      <c r="AK329" t="s">
        <v>6994</v>
      </c>
      <c r="AL329" t="s">
        <v>6793</v>
      </c>
      <c r="AM329" t="s">
        <v>6794</v>
      </c>
      <c r="AN329" t="s">
        <v>7680</v>
      </c>
      <c r="AO329">
        <v>0</v>
      </c>
      <c r="AP329">
        <v>5</v>
      </c>
      <c r="AQ329" t="s">
        <v>7568</v>
      </c>
      <c r="AT329" t="s">
        <v>6814</v>
      </c>
      <c r="AV329" t="s">
        <v>7518</v>
      </c>
      <c r="AW329" t="s">
        <v>7551</v>
      </c>
      <c r="AX329" t="s">
        <v>6794</v>
      </c>
      <c r="AY329" t="s">
        <v>6794</v>
      </c>
      <c r="AZ329" t="s">
        <v>6793</v>
      </c>
      <c r="BA329" t="s">
        <v>6794</v>
      </c>
      <c r="BC329" t="s">
        <v>6794</v>
      </c>
      <c r="BD329" t="s">
        <v>6794</v>
      </c>
      <c r="BE329" t="s">
        <v>6794</v>
      </c>
      <c r="BF329" t="s">
        <v>6794</v>
      </c>
      <c r="BG329" t="s">
        <v>6794</v>
      </c>
      <c r="BH329" t="s">
        <v>6794</v>
      </c>
      <c r="BI329" t="s">
        <v>7021</v>
      </c>
      <c r="BJ329" t="s">
        <v>6</v>
      </c>
      <c r="BK329" t="s">
        <v>6794</v>
      </c>
      <c r="BM329">
        <v>80</v>
      </c>
      <c r="BN329" t="s">
        <v>6</v>
      </c>
      <c r="BO329" t="s">
        <v>7533</v>
      </c>
      <c r="BP329" t="s">
        <v>6</v>
      </c>
      <c r="BQ329" t="s">
        <v>7559</v>
      </c>
      <c r="BR329" t="s">
        <v>7594</v>
      </c>
      <c r="BS329" t="s">
        <v>7516</v>
      </c>
      <c r="BT329" t="s">
        <v>7515</v>
      </c>
      <c r="BU329" t="s">
        <v>7515</v>
      </c>
      <c r="BV329" t="s">
        <v>7515</v>
      </c>
      <c r="BW329" t="s">
        <v>7515</v>
      </c>
      <c r="BX329" t="s">
        <v>7515</v>
      </c>
      <c r="BY329" t="s">
        <v>7515</v>
      </c>
      <c r="BZ329" t="s">
        <v>7515</v>
      </c>
      <c r="CA329" t="s">
        <v>7515</v>
      </c>
      <c r="CB329" t="s">
        <v>7515</v>
      </c>
      <c r="CC329" t="s">
        <v>7515</v>
      </c>
      <c r="CD329" t="s">
        <v>7515</v>
      </c>
      <c r="CE329" t="s">
        <v>6794</v>
      </c>
      <c r="CI329" t="s">
        <v>6793</v>
      </c>
      <c r="CJ329" t="s">
        <v>6793</v>
      </c>
      <c r="CK329" t="s">
        <v>6793</v>
      </c>
      <c r="CL329" t="s">
        <v>6794</v>
      </c>
      <c r="CM329" t="s">
        <v>6794</v>
      </c>
      <c r="CN329" t="s">
        <v>6793</v>
      </c>
      <c r="CO329" t="s">
        <v>6794</v>
      </c>
      <c r="CP329" t="s">
        <v>6794</v>
      </c>
      <c r="CQ329" t="s">
        <v>6794</v>
      </c>
      <c r="CR329" t="s">
        <v>7520</v>
      </c>
      <c r="CS329" t="s">
        <v>7521</v>
      </c>
      <c r="CT329" t="s">
        <v>7522</v>
      </c>
      <c r="CU329" t="s">
        <v>6793</v>
      </c>
      <c r="CV329">
        <v>1</v>
      </c>
      <c r="CW329">
        <v>2</v>
      </c>
      <c r="CX329">
        <v>3</v>
      </c>
      <c r="CY329" t="s">
        <v>6794</v>
      </c>
      <c r="EC329">
        <v>4</v>
      </c>
      <c r="EE329">
        <v>0</v>
      </c>
      <c r="EF329">
        <v>1</v>
      </c>
      <c r="EG329">
        <v>2</v>
      </c>
      <c r="EH329">
        <v>0</v>
      </c>
      <c r="EI329">
        <v>1</v>
      </c>
      <c r="EJ329">
        <v>0</v>
      </c>
      <c r="EK329">
        <v>0</v>
      </c>
      <c r="EL329" t="s">
        <v>6794</v>
      </c>
      <c r="EV329" t="s">
        <v>6793</v>
      </c>
      <c r="OO329" t="s">
        <v>7524</v>
      </c>
      <c r="OP329" t="s">
        <v>6</v>
      </c>
      <c r="OS329" t="s">
        <v>7578</v>
      </c>
      <c r="OV329" t="s">
        <v>6794</v>
      </c>
      <c r="OW329" t="s">
        <v>6793</v>
      </c>
      <c r="PS329" t="s">
        <v>7526</v>
      </c>
      <c r="PT329" t="s">
        <v>7526</v>
      </c>
      <c r="PU329" t="s">
        <v>7526</v>
      </c>
      <c r="PV329" t="s">
        <v>7526</v>
      </c>
      <c r="PW329" t="s">
        <v>7515</v>
      </c>
      <c r="PX329" t="s">
        <v>7515</v>
      </c>
      <c r="PY329" t="s">
        <v>7515</v>
      </c>
      <c r="PZ329" t="s">
        <v>7515</v>
      </c>
      <c r="QA329" t="s">
        <v>7515</v>
      </c>
      <c r="QB329" t="s">
        <v>7515</v>
      </c>
      <c r="QC329" t="s">
        <v>7516</v>
      </c>
      <c r="QD329" t="s">
        <v>7548</v>
      </c>
      <c r="QE329" t="s">
        <v>7539</v>
      </c>
      <c r="QF329" t="s">
        <v>7528</v>
      </c>
      <c r="QG329" t="s">
        <v>7681</v>
      </c>
      <c r="QH329">
        <v>2008</v>
      </c>
      <c r="QI329">
        <v>5</v>
      </c>
      <c r="QJ329">
        <v>1</v>
      </c>
      <c r="QK329" s="329">
        <v>39588</v>
      </c>
      <c r="QL329">
        <v>0</v>
      </c>
      <c r="QM329">
        <v>1</v>
      </c>
      <c r="QN329" t="s">
        <v>265</v>
      </c>
      <c r="QO329">
        <v>2008</v>
      </c>
      <c r="QP329">
        <v>50</v>
      </c>
      <c r="QQ329">
        <v>0</v>
      </c>
      <c r="QR329">
        <v>0</v>
      </c>
      <c r="QS329">
        <v>0</v>
      </c>
      <c r="QT329">
        <v>0</v>
      </c>
      <c r="QU329">
        <v>0</v>
      </c>
      <c r="QV329">
        <v>0</v>
      </c>
      <c r="QW329">
        <v>0</v>
      </c>
      <c r="QX329">
        <v>0</v>
      </c>
      <c r="QY329">
        <v>0</v>
      </c>
      <c r="QZ329">
        <v>0</v>
      </c>
      <c r="RA329">
        <v>0</v>
      </c>
      <c r="RB329">
        <v>0</v>
      </c>
      <c r="RC329">
        <v>0</v>
      </c>
      <c r="RD329">
        <v>0</v>
      </c>
      <c r="RE329">
        <v>0</v>
      </c>
      <c r="RF329">
        <v>0</v>
      </c>
      <c r="RG329">
        <v>0</v>
      </c>
      <c r="RH329">
        <v>0</v>
      </c>
      <c r="RI329">
        <v>0</v>
      </c>
      <c r="RJ329">
        <v>0</v>
      </c>
      <c r="RK329">
        <v>0</v>
      </c>
      <c r="RL329">
        <v>0</v>
      </c>
      <c r="RM329">
        <v>0</v>
      </c>
      <c r="RN329">
        <v>0</v>
      </c>
      <c r="RO329">
        <v>0</v>
      </c>
      <c r="RP329">
        <v>0</v>
      </c>
      <c r="RQ329">
        <v>0</v>
      </c>
      <c r="RR329">
        <v>0</v>
      </c>
      <c r="RS329">
        <v>0</v>
      </c>
      <c r="RT329">
        <v>0</v>
      </c>
      <c r="RU329">
        <v>1</v>
      </c>
      <c r="RV329">
        <f t="shared" si="9"/>
        <v>5</v>
      </c>
      <c r="RY329">
        <f t="shared" si="8"/>
        <v>10</v>
      </c>
    </row>
    <row r="330" spans="1:493" x14ac:dyDescent="0.3">
      <c r="A330">
        <v>71314</v>
      </c>
      <c r="B330">
        <v>438</v>
      </c>
      <c r="C330" t="s">
        <v>6793</v>
      </c>
      <c r="D330" t="s">
        <v>6793</v>
      </c>
      <c r="I330" t="s">
        <v>6793</v>
      </c>
      <c r="J330" t="s">
        <v>7515</v>
      </c>
      <c r="K330" t="s">
        <v>7515</v>
      </c>
      <c r="L330" t="s">
        <v>7515</v>
      </c>
      <c r="M330" t="s">
        <v>7515</v>
      </c>
      <c r="N330" t="s">
        <v>7515</v>
      </c>
      <c r="O330" t="s">
        <v>7515</v>
      </c>
      <c r="P330" t="s">
        <v>7515</v>
      </c>
      <c r="Q330" t="s">
        <v>7515</v>
      </c>
      <c r="R330" t="s">
        <v>7515</v>
      </c>
      <c r="S330" t="s">
        <v>7515</v>
      </c>
      <c r="T330" t="s">
        <v>7515</v>
      </c>
      <c r="U330" t="s">
        <v>7515</v>
      </c>
      <c r="V330" t="s">
        <v>7515</v>
      </c>
      <c r="W330" t="s">
        <v>7515</v>
      </c>
      <c r="X330" t="s">
        <v>7515</v>
      </c>
      <c r="Y330" t="s">
        <v>7515</v>
      </c>
      <c r="Z330" t="s">
        <v>7515</v>
      </c>
      <c r="AA330" t="s">
        <v>7516</v>
      </c>
      <c r="AB330" t="s">
        <v>7515</v>
      </c>
      <c r="AC330" t="s">
        <v>6796</v>
      </c>
      <c r="AK330" t="s">
        <v>6985</v>
      </c>
      <c r="AL330" t="s">
        <v>6793</v>
      </c>
      <c r="AM330" t="s">
        <v>6793</v>
      </c>
      <c r="AN330" t="s">
        <v>7680</v>
      </c>
      <c r="AO330">
        <v>0</v>
      </c>
      <c r="AP330">
        <v>5</v>
      </c>
      <c r="AQ330" t="s">
        <v>6988</v>
      </c>
      <c r="AR330" t="s">
        <v>6966</v>
      </c>
      <c r="AS330" t="s">
        <v>6793</v>
      </c>
      <c r="AT330" t="s">
        <v>6813</v>
      </c>
      <c r="AU330" t="s">
        <v>7531</v>
      </c>
      <c r="AV330" t="s">
        <v>6991</v>
      </c>
      <c r="AX330" t="s">
        <v>6793</v>
      </c>
      <c r="AY330" t="s">
        <v>6794</v>
      </c>
      <c r="AZ330" t="s">
        <v>6794</v>
      </c>
      <c r="BA330" t="s">
        <v>6793</v>
      </c>
      <c r="BB330" t="s">
        <v>6793</v>
      </c>
      <c r="BC330" t="s">
        <v>6794</v>
      </c>
      <c r="BD330" t="s">
        <v>6794</v>
      </c>
      <c r="BE330" t="s">
        <v>6794</v>
      </c>
      <c r="BF330" t="s">
        <v>6794</v>
      </c>
      <c r="BG330" t="s">
        <v>6794</v>
      </c>
      <c r="BH330" t="s">
        <v>6794</v>
      </c>
      <c r="BI330" t="s">
        <v>7029</v>
      </c>
      <c r="BJ330" t="s">
        <v>7024</v>
      </c>
      <c r="BK330" t="s">
        <v>6794</v>
      </c>
      <c r="BM330">
        <v>150</v>
      </c>
      <c r="BN330" t="s">
        <v>7532</v>
      </c>
      <c r="BO330" t="s">
        <v>7519</v>
      </c>
      <c r="BP330" t="s">
        <v>7601</v>
      </c>
      <c r="BQ330" t="s">
        <v>7559</v>
      </c>
      <c r="BR330" t="s">
        <v>7594</v>
      </c>
      <c r="BS330" t="s">
        <v>7516</v>
      </c>
      <c r="BT330" t="s">
        <v>7515</v>
      </c>
      <c r="BU330" t="s">
        <v>7515</v>
      </c>
      <c r="BV330" t="s">
        <v>7515</v>
      </c>
      <c r="BW330" t="s">
        <v>7515</v>
      </c>
      <c r="BX330" t="s">
        <v>7515</v>
      </c>
      <c r="BY330" t="s">
        <v>7515</v>
      </c>
      <c r="BZ330" t="s">
        <v>7515</v>
      </c>
      <c r="CA330" t="s">
        <v>7515</v>
      </c>
      <c r="CB330" t="s">
        <v>7515</v>
      </c>
      <c r="CC330" t="s">
        <v>7515</v>
      </c>
      <c r="CD330" t="s">
        <v>7515</v>
      </c>
      <c r="CE330" t="s">
        <v>6794</v>
      </c>
      <c r="CI330" t="s">
        <v>6793</v>
      </c>
      <c r="CJ330" t="s">
        <v>6793</v>
      </c>
      <c r="CK330" t="s">
        <v>6794</v>
      </c>
      <c r="CL330" t="s">
        <v>6793</v>
      </c>
      <c r="CM330" t="s">
        <v>6794</v>
      </c>
      <c r="CN330" t="s">
        <v>6794</v>
      </c>
      <c r="CO330" t="s">
        <v>6794</v>
      </c>
      <c r="CP330" t="s">
        <v>6793</v>
      </c>
      <c r="CQ330" t="s">
        <v>6794</v>
      </c>
      <c r="CR330" t="s">
        <v>7520</v>
      </c>
      <c r="CS330" t="s">
        <v>7555</v>
      </c>
      <c r="CT330" t="s">
        <v>7570</v>
      </c>
      <c r="CU330" t="s">
        <v>6793</v>
      </c>
      <c r="CV330">
        <v>1</v>
      </c>
      <c r="CW330">
        <v>1</v>
      </c>
      <c r="CX330">
        <v>1</v>
      </c>
      <c r="CY330" t="s">
        <v>6794</v>
      </c>
      <c r="EC330">
        <v>1</v>
      </c>
      <c r="ED330" t="s">
        <v>7537</v>
      </c>
      <c r="EL330" t="s">
        <v>6794</v>
      </c>
      <c r="EV330" t="s">
        <v>6794</v>
      </c>
      <c r="PS330" t="s">
        <v>7527</v>
      </c>
      <c r="PT330" t="s">
        <v>7526</v>
      </c>
      <c r="PU330" t="s">
        <v>7526</v>
      </c>
      <c r="PV330" t="s">
        <v>7526</v>
      </c>
      <c r="PW330" t="s">
        <v>7516</v>
      </c>
      <c r="PX330" t="s">
        <v>7515</v>
      </c>
      <c r="PY330" t="s">
        <v>7515</v>
      </c>
      <c r="PZ330" t="s">
        <v>7515</v>
      </c>
      <c r="QA330" t="s">
        <v>7515</v>
      </c>
      <c r="QB330" t="s">
        <v>7515</v>
      </c>
      <c r="QC330" t="s">
        <v>7515</v>
      </c>
      <c r="QD330" t="s">
        <v>7528</v>
      </c>
      <c r="QE330" t="s">
        <v>7529</v>
      </c>
      <c r="QF330" t="s">
        <v>7528</v>
      </c>
      <c r="QG330" t="s">
        <v>7681</v>
      </c>
      <c r="QH330">
        <v>2008</v>
      </c>
      <c r="QI330">
        <v>4</v>
      </c>
      <c r="QJ330">
        <v>1</v>
      </c>
      <c r="QK330" s="330">
        <v>42099</v>
      </c>
      <c r="QL330">
        <v>1</v>
      </c>
      <c r="QM330">
        <v>0</v>
      </c>
      <c r="QN330" t="s">
        <v>265</v>
      </c>
      <c r="QO330">
        <v>2008</v>
      </c>
      <c r="QP330">
        <v>50</v>
      </c>
      <c r="RV330">
        <f t="shared" si="9"/>
        <v>5</v>
      </c>
      <c r="RY330">
        <f t="shared" si="8"/>
        <v>6</v>
      </c>
    </row>
    <row r="331" spans="1:493" x14ac:dyDescent="0.3">
      <c r="A331">
        <v>71315</v>
      </c>
      <c r="B331">
        <v>439</v>
      </c>
      <c r="C331" t="s">
        <v>6793</v>
      </c>
      <c r="D331" t="s">
        <v>6794</v>
      </c>
      <c r="E331">
        <v>2</v>
      </c>
      <c r="I331" t="s">
        <v>6793</v>
      </c>
      <c r="J331" t="s">
        <v>7515</v>
      </c>
      <c r="K331" t="s">
        <v>7515</v>
      </c>
      <c r="L331" t="s">
        <v>7515</v>
      </c>
      <c r="M331" t="s">
        <v>7515</v>
      </c>
      <c r="N331" t="s">
        <v>7515</v>
      </c>
      <c r="O331" t="s">
        <v>7515</v>
      </c>
      <c r="P331" t="s">
        <v>7515</v>
      </c>
      <c r="Q331" t="s">
        <v>7515</v>
      </c>
      <c r="R331" t="s">
        <v>7515</v>
      </c>
      <c r="S331" t="s">
        <v>7515</v>
      </c>
      <c r="T331" t="s">
        <v>7515</v>
      </c>
      <c r="U331" t="s">
        <v>7515</v>
      </c>
      <c r="V331" t="s">
        <v>7515</v>
      </c>
      <c r="W331" t="s">
        <v>7515</v>
      </c>
      <c r="X331" t="s">
        <v>7515</v>
      </c>
      <c r="Y331" t="s">
        <v>7515</v>
      </c>
      <c r="Z331" t="s">
        <v>7516</v>
      </c>
      <c r="AA331" t="s">
        <v>7515</v>
      </c>
      <c r="AB331" t="s">
        <v>7515</v>
      </c>
      <c r="AD331">
        <v>1</v>
      </c>
      <c r="AE331">
        <v>1</v>
      </c>
      <c r="AF331">
        <v>6</v>
      </c>
      <c r="AG331">
        <v>0</v>
      </c>
      <c r="AH331" t="s">
        <v>7550</v>
      </c>
      <c r="AI331" t="s">
        <v>7680</v>
      </c>
      <c r="AJ331">
        <v>2</v>
      </c>
      <c r="AK331" t="s">
        <v>6993</v>
      </c>
      <c r="AL331" t="s">
        <v>6794</v>
      </c>
      <c r="AM331" t="s">
        <v>6794</v>
      </c>
      <c r="AN331" t="s">
        <v>7680</v>
      </c>
      <c r="AO331">
        <v>0</v>
      </c>
      <c r="AP331">
        <v>10</v>
      </c>
      <c r="AQ331" t="s">
        <v>7568</v>
      </c>
      <c r="AT331" t="s">
        <v>6813</v>
      </c>
      <c r="AU331" t="s">
        <v>7531</v>
      </c>
      <c r="AV331" t="s">
        <v>6991</v>
      </c>
      <c r="AX331" t="s">
        <v>6793</v>
      </c>
      <c r="AY331" t="s">
        <v>6794</v>
      </c>
      <c r="AZ331" t="s">
        <v>6793</v>
      </c>
      <c r="BA331" t="s">
        <v>6793</v>
      </c>
      <c r="BC331" t="s">
        <v>6794</v>
      </c>
      <c r="BD331" t="s">
        <v>6793</v>
      </c>
      <c r="BE331" t="s">
        <v>6794</v>
      </c>
      <c r="BF331" t="s">
        <v>6794</v>
      </c>
      <c r="BG331" t="s">
        <v>6794</v>
      </c>
      <c r="BH331" t="s">
        <v>6794</v>
      </c>
      <c r="BI331" t="s">
        <v>7024</v>
      </c>
      <c r="BJ331" t="s">
        <v>7029</v>
      </c>
      <c r="BK331" t="s">
        <v>6794</v>
      </c>
      <c r="BM331">
        <v>100</v>
      </c>
      <c r="BN331" t="s">
        <v>6</v>
      </c>
      <c r="BO331" t="s">
        <v>7533</v>
      </c>
      <c r="BP331" t="s">
        <v>6</v>
      </c>
      <c r="BQ331" t="s">
        <v>7559</v>
      </c>
      <c r="BR331" t="s">
        <v>7682</v>
      </c>
      <c r="BS331" t="s">
        <v>7515</v>
      </c>
      <c r="BT331" t="s">
        <v>7516</v>
      </c>
      <c r="BU331" t="s">
        <v>7515</v>
      </c>
      <c r="BV331" t="s">
        <v>7515</v>
      </c>
      <c r="BW331" t="s">
        <v>7515</v>
      </c>
      <c r="BX331" t="s">
        <v>7515</v>
      </c>
      <c r="BY331" t="s">
        <v>7515</v>
      </c>
      <c r="BZ331" t="s">
        <v>7515</v>
      </c>
      <c r="CA331" t="s">
        <v>7515</v>
      </c>
      <c r="CB331" t="s">
        <v>7515</v>
      </c>
      <c r="CC331" t="s">
        <v>7515</v>
      </c>
      <c r="CD331" t="s">
        <v>7515</v>
      </c>
      <c r="CE331" t="s">
        <v>6794</v>
      </c>
      <c r="CI331" t="s">
        <v>6793</v>
      </c>
      <c r="CJ331" t="s">
        <v>6793</v>
      </c>
      <c r="CK331" t="s">
        <v>6794</v>
      </c>
      <c r="CL331" t="s">
        <v>6793</v>
      </c>
      <c r="CM331" t="s">
        <v>6793</v>
      </c>
      <c r="CN331" t="s">
        <v>6793</v>
      </c>
      <c r="CO331" t="s">
        <v>6794</v>
      </c>
      <c r="CP331" t="s">
        <v>6793</v>
      </c>
      <c r="CQ331" t="s">
        <v>6794</v>
      </c>
      <c r="CR331" t="s">
        <v>7520</v>
      </c>
      <c r="CS331" t="s">
        <v>7521</v>
      </c>
      <c r="CT331" t="s">
        <v>7536</v>
      </c>
      <c r="CU331" t="s">
        <v>6793</v>
      </c>
      <c r="CV331">
        <v>2</v>
      </c>
      <c r="CW331">
        <v>3</v>
      </c>
      <c r="CX331">
        <v>0</v>
      </c>
      <c r="CY331" t="s">
        <v>6793</v>
      </c>
      <c r="CZ331">
        <v>2</v>
      </c>
      <c r="DA331" t="s">
        <v>6966</v>
      </c>
      <c r="DD331" t="s">
        <v>7557</v>
      </c>
      <c r="DE331" t="s">
        <v>6966</v>
      </c>
      <c r="DH331" t="s">
        <v>6966</v>
      </c>
      <c r="DK331" t="s">
        <v>7557</v>
      </c>
      <c r="DL331" t="s">
        <v>6966</v>
      </c>
      <c r="EC331">
        <v>3</v>
      </c>
      <c r="EE331">
        <v>1</v>
      </c>
      <c r="EF331">
        <v>0</v>
      </c>
      <c r="EG331">
        <v>2</v>
      </c>
      <c r="EH331">
        <v>0</v>
      </c>
      <c r="EI331">
        <v>0</v>
      </c>
      <c r="EJ331">
        <v>0</v>
      </c>
      <c r="EK331">
        <v>0</v>
      </c>
      <c r="EL331" t="s">
        <v>6794</v>
      </c>
      <c r="EV331" t="s">
        <v>6793</v>
      </c>
      <c r="IR331" t="s">
        <v>7524</v>
      </c>
      <c r="IS331" t="s">
        <v>6</v>
      </c>
      <c r="IV331" t="s">
        <v>7552</v>
      </c>
      <c r="IY331" t="s">
        <v>6794</v>
      </c>
      <c r="IZ331" t="s">
        <v>6793</v>
      </c>
      <c r="JA331" t="s">
        <v>7524</v>
      </c>
      <c r="JB331" t="s">
        <v>6</v>
      </c>
      <c r="JE331" t="s">
        <v>7552</v>
      </c>
      <c r="JF331" t="s">
        <v>7526</v>
      </c>
      <c r="JG331" t="s">
        <v>7526</v>
      </c>
      <c r="JH331" t="s">
        <v>6794</v>
      </c>
      <c r="JI331" t="s">
        <v>6793</v>
      </c>
      <c r="LL331" t="s">
        <v>7524</v>
      </c>
      <c r="LM331" t="s">
        <v>7680</v>
      </c>
      <c r="LN331">
        <v>4</v>
      </c>
      <c r="LO331">
        <v>2009</v>
      </c>
      <c r="LS331" t="s">
        <v>6794</v>
      </c>
      <c r="LT331" t="s">
        <v>6793</v>
      </c>
      <c r="PG331">
        <v>5</v>
      </c>
      <c r="PH331" t="s">
        <v>7515</v>
      </c>
      <c r="PI331" t="s">
        <v>7515</v>
      </c>
      <c r="PJ331" t="s">
        <v>7515</v>
      </c>
      <c r="PK331" t="s">
        <v>7515</v>
      </c>
      <c r="PL331" t="s">
        <v>7515</v>
      </c>
      <c r="PM331" t="s">
        <v>7515</v>
      </c>
      <c r="PN331" t="s">
        <v>7516</v>
      </c>
      <c r="PO331" t="s">
        <v>7515</v>
      </c>
      <c r="PP331" t="s">
        <v>7515</v>
      </c>
      <c r="PQ331" t="s">
        <v>7515</v>
      </c>
      <c r="PR331" t="s">
        <v>7515</v>
      </c>
      <c r="PS331" t="s">
        <v>7526</v>
      </c>
      <c r="PT331" t="s">
        <v>7526</v>
      </c>
      <c r="PV331" t="s">
        <v>7526</v>
      </c>
      <c r="PW331" t="s">
        <v>7515</v>
      </c>
      <c r="PX331" t="s">
        <v>7515</v>
      </c>
      <c r="PY331" t="s">
        <v>7515</v>
      </c>
      <c r="PZ331" t="s">
        <v>7516</v>
      </c>
      <c r="QA331" t="s">
        <v>7515</v>
      </c>
      <c r="QB331" t="s">
        <v>7515</v>
      </c>
      <c r="QC331" t="s">
        <v>7515</v>
      </c>
      <c r="QD331" t="s">
        <v>7528</v>
      </c>
      <c r="QE331" t="s">
        <v>7539</v>
      </c>
      <c r="QF331" t="s">
        <v>7528</v>
      </c>
      <c r="QG331" t="s">
        <v>7681</v>
      </c>
      <c r="QH331">
        <v>2008</v>
      </c>
      <c r="QI331">
        <v>3</v>
      </c>
      <c r="QJ331">
        <v>2</v>
      </c>
      <c r="QK331" s="329">
        <v>39520</v>
      </c>
      <c r="QL331">
        <v>1</v>
      </c>
      <c r="QM331">
        <v>1</v>
      </c>
      <c r="QN331" t="s">
        <v>265</v>
      </c>
      <c r="QO331">
        <v>2008</v>
      </c>
      <c r="QP331">
        <v>50</v>
      </c>
      <c r="QQ331">
        <v>1</v>
      </c>
      <c r="QR331">
        <v>0</v>
      </c>
      <c r="QS331">
        <v>0</v>
      </c>
      <c r="QT331">
        <v>0</v>
      </c>
      <c r="QU331">
        <v>0</v>
      </c>
      <c r="QV331">
        <v>0</v>
      </c>
      <c r="QW331">
        <v>0</v>
      </c>
      <c r="QX331">
        <v>0</v>
      </c>
      <c r="QY331">
        <v>0</v>
      </c>
      <c r="QZ331">
        <v>0</v>
      </c>
      <c r="RA331">
        <v>0</v>
      </c>
      <c r="RB331">
        <v>0</v>
      </c>
      <c r="RC331">
        <v>0</v>
      </c>
      <c r="RD331">
        <v>1</v>
      </c>
      <c r="RE331">
        <v>1</v>
      </c>
      <c r="RF331">
        <v>0</v>
      </c>
      <c r="RG331">
        <v>0</v>
      </c>
      <c r="RH331">
        <v>0</v>
      </c>
      <c r="RI331">
        <v>0</v>
      </c>
      <c r="RJ331">
        <v>0</v>
      </c>
      <c r="RK331">
        <v>0</v>
      </c>
      <c r="RL331">
        <v>1</v>
      </c>
      <c r="RM331">
        <v>0</v>
      </c>
      <c r="RN331">
        <v>0</v>
      </c>
      <c r="RO331">
        <v>0</v>
      </c>
      <c r="RP331">
        <v>0</v>
      </c>
      <c r="RQ331">
        <v>0</v>
      </c>
      <c r="RR331">
        <v>0</v>
      </c>
      <c r="RS331">
        <v>0</v>
      </c>
      <c r="RT331">
        <v>0</v>
      </c>
      <c r="RU331">
        <v>0</v>
      </c>
      <c r="RV331">
        <f t="shared" si="9"/>
        <v>4</v>
      </c>
      <c r="RY331">
        <f t="shared" si="8"/>
        <v>7</v>
      </c>
    </row>
    <row r="332" spans="1:493" x14ac:dyDescent="0.3">
      <c r="A332">
        <v>71316</v>
      </c>
      <c r="B332">
        <v>440</v>
      </c>
      <c r="C332" t="s">
        <v>6793</v>
      </c>
      <c r="D332" t="s">
        <v>6793</v>
      </c>
      <c r="I332" t="s">
        <v>6793</v>
      </c>
      <c r="J332" t="s">
        <v>7515</v>
      </c>
      <c r="K332" t="s">
        <v>7515</v>
      </c>
      <c r="L332" t="s">
        <v>7515</v>
      </c>
      <c r="M332" t="s">
        <v>7515</v>
      </c>
      <c r="N332" t="s">
        <v>7515</v>
      </c>
      <c r="O332" t="s">
        <v>7515</v>
      </c>
      <c r="P332" t="s">
        <v>7515</v>
      </c>
      <c r="Q332" t="s">
        <v>7515</v>
      </c>
      <c r="R332" t="s">
        <v>7515</v>
      </c>
      <c r="S332" t="s">
        <v>7515</v>
      </c>
      <c r="T332" t="s">
        <v>7516</v>
      </c>
      <c r="U332" t="s">
        <v>7515</v>
      </c>
      <c r="V332" t="s">
        <v>7515</v>
      </c>
      <c r="W332" t="s">
        <v>7515</v>
      </c>
      <c r="X332" t="s">
        <v>7515</v>
      </c>
      <c r="Y332" t="s">
        <v>7515</v>
      </c>
      <c r="Z332" t="s">
        <v>7515</v>
      </c>
      <c r="AA332" t="s">
        <v>7515</v>
      </c>
      <c r="AB332" t="s">
        <v>7515</v>
      </c>
      <c r="AC332" t="s">
        <v>7517</v>
      </c>
      <c r="AF332">
        <v>0</v>
      </c>
      <c r="AG332">
        <v>3</v>
      </c>
      <c r="AH332" t="s">
        <v>6845</v>
      </c>
      <c r="AK332" t="s">
        <v>6993</v>
      </c>
      <c r="AL332" t="s">
        <v>6794</v>
      </c>
      <c r="AM332" t="s">
        <v>6794</v>
      </c>
      <c r="AN332" t="s">
        <v>7680</v>
      </c>
      <c r="AO332">
        <v>0</v>
      </c>
      <c r="AP332">
        <v>15</v>
      </c>
      <c r="AQ332" t="s">
        <v>6988</v>
      </c>
      <c r="AR332" t="s">
        <v>6793</v>
      </c>
      <c r="AS332" t="s">
        <v>6793</v>
      </c>
      <c r="AT332" t="s">
        <v>6813</v>
      </c>
      <c r="AU332" t="s">
        <v>7531</v>
      </c>
      <c r="AV332" t="s">
        <v>6991</v>
      </c>
      <c r="AX332" t="s">
        <v>6794</v>
      </c>
      <c r="AY332" t="s">
        <v>6793</v>
      </c>
      <c r="AZ332" t="s">
        <v>6793</v>
      </c>
      <c r="BA332" t="s">
        <v>6793</v>
      </c>
      <c r="BB332" t="s">
        <v>6793</v>
      </c>
      <c r="BC332" t="s">
        <v>6794</v>
      </c>
      <c r="BD332" t="s">
        <v>6794</v>
      </c>
      <c r="BE332" t="s">
        <v>6793</v>
      </c>
      <c r="BF332" t="s">
        <v>6794</v>
      </c>
      <c r="BG332" t="s">
        <v>6794</v>
      </c>
      <c r="BH332" t="s">
        <v>6794</v>
      </c>
      <c r="BI332" t="s">
        <v>7024</v>
      </c>
      <c r="BJ332" t="s">
        <v>7021</v>
      </c>
      <c r="BK332" t="s">
        <v>6794</v>
      </c>
      <c r="BM332">
        <v>20</v>
      </c>
      <c r="BN332">
        <v>35</v>
      </c>
      <c r="BO332" t="s">
        <v>7519</v>
      </c>
      <c r="BP332" t="s">
        <v>7534</v>
      </c>
      <c r="BQ332" t="s">
        <v>7559</v>
      </c>
      <c r="BR332" t="s">
        <v>7543</v>
      </c>
      <c r="BS332" t="s">
        <v>7515</v>
      </c>
      <c r="BT332" t="s">
        <v>7515</v>
      </c>
      <c r="BU332" t="s">
        <v>7515</v>
      </c>
      <c r="BV332" t="s">
        <v>7515</v>
      </c>
      <c r="BW332" t="s">
        <v>7515</v>
      </c>
      <c r="BX332" t="s">
        <v>7515</v>
      </c>
      <c r="BY332" t="s">
        <v>7515</v>
      </c>
      <c r="BZ332" t="s">
        <v>7516</v>
      </c>
      <c r="CA332" t="s">
        <v>7515</v>
      </c>
      <c r="CB332" t="s">
        <v>7515</v>
      </c>
      <c r="CC332" t="s">
        <v>7515</v>
      </c>
      <c r="CD332" t="s">
        <v>7515</v>
      </c>
      <c r="CE332" t="s">
        <v>6794</v>
      </c>
      <c r="CI332" t="s">
        <v>6793</v>
      </c>
      <c r="CJ332" t="s">
        <v>6794</v>
      </c>
      <c r="CK332" t="s">
        <v>6794</v>
      </c>
      <c r="CL332" t="s">
        <v>6794</v>
      </c>
      <c r="CM332" t="s">
        <v>6794</v>
      </c>
      <c r="CN332" t="s">
        <v>6793</v>
      </c>
      <c r="CO332" t="s">
        <v>6794</v>
      </c>
      <c r="CP332" t="s">
        <v>6793</v>
      </c>
      <c r="CQ332" t="s">
        <v>6794</v>
      </c>
      <c r="CR332" t="s">
        <v>7520</v>
      </c>
      <c r="CS332" t="s">
        <v>7521</v>
      </c>
      <c r="CT332" t="s">
        <v>7522</v>
      </c>
      <c r="CU332" t="s">
        <v>6793</v>
      </c>
      <c r="CV332">
        <v>2</v>
      </c>
      <c r="CW332">
        <v>3</v>
      </c>
      <c r="CX332">
        <v>3</v>
      </c>
      <c r="CY332" t="s">
        <v>6794</v>
      </c>
      <c r="EC332">
        <v>2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2</v>
      </c>
      <c r="EL332" t="s">
        <v>6794</v>
      </c>
      <c r="EV332" t="s">
        <v>6794</v>
      </c>
      <c r="PS332" t="s">
        <v>7526</v>
      </c>
      <c r="PT332" t="s">
        <v>7526</v>
      </c>
      <c r="PU332" t="s">
        <v>7527</v>
      </c>
      <c r="PV332" t="s">
        <v>7527</v>
      </c>
      <c r="PW332" t="s">
        <v>7515</v>
      </c>
      <c r="PX332" t="s">
        <v>7515</v>
      </c>
      <c r="PY332" t="s">
        <v>7515</v>
      </c>
      <c r="PZ332" t="s">
        <v>7515</v>
      </c>
      <c r="QA332" t="s">
        <v>7515</v>
      </c>
      <c r="QB332" t="s">
        <v>7515</v>
      </c>
      <c r="QC332" t="s">
        <v>7516</v>
      </c>
      <c r="QD332" t="s">
        <v>7528</v>
      </c>
      <c r="QE332" t="s">
        <v>7529</v>
      </c>
      <c r="QF332" t="s">
        <v>7528</v>
      </c>
      <c r="QG332" t="s">
        <v>7681</v>
      </c>
      <c r="QH332">
        <v>2008</v>
      </c>
      <c r="QI332">
        <v>1</v>
      </c>
      <c r="QJ332">
        <v>1</v>
      </c>
      <c r="QK332" s="330">
        <v>42020</v>
      </c>
      <c r="QL332">
        <v>0</v>
      </c>
      <c r="QM332">
        <v>1</v>
      </c>
      <c r="QN332" t="s">
        <v>265</v>
      </c>
      <c r="QO332">
        <v>2008</v>
      </c>
      <c r="QP332">
        <v>50</v>
      </c>
      <c r="RV332">
        <f t="shared" si="9"/>
        <v>3</v>
      </c>
      <c r="RY332">
        <f t="shared" si="8"/>
        <v>7</v>
      </c>
    </row>
    <row r="333" spans="1:493" x14ac:dyDescent="0.3">
      <c r="A333">
        <v>71317</v>
      </c>
      <c r="B333">
        <v>441</v>
      </c>
      <c r="C333" t="s">
        <v>6793</v>
      </c>
      <c r="D333" t="s">
        <v>6793</v>
      </c>
      <c r="I333" t="s">
        <v>6793</v>
      </c>
      <c r="J333" t="s">
        <v>7515</v>
      </c>
      <c r="K333" t="s">
        <v>7516</v>
      </c>
      <c r="L333" t="s">
        <v>7515</v>
      </c>
      <c r="M333" t="s">
        <v>7515</v>
      </c>
      <c r="N333" t="s">
        <v>7515</v>
      </c>
      <c r="O333" t="s">
        <v>7515</v>
      </c>
      <c r="P333" t="s">
        <v>7515</v>
      </c>
      <c r="Q333" t="s">
        <v>7515</v>
      </c>
      <c r="R333" t="s">
        <v>7515</v>
      </c>
      <c r="S333" t="s">
        <v>7515</v>
      </c>
      <c r="T333" t="s">
        <v>7515</v>
      </c>
      <c r="U333" t="s">
        <v>7515</v>
      </c>
      <c r="V333" t="s">
        <v>7515</v>
      </c>
      <c r="W333" t="s">
        <v>7515</v>
      </c>
      <c r="X333" t="s">
        <v>7515</v>
      </c>
      <c r="Y333" t="s">
        <v>7515</v>
      </c>
      <c r="Z333" t="s">
        <v>7515</v>
      </c>
      <c r="AA333" t="s">
        <v>7515</v>
      </c>
      <c r="AB333" t="s">
        <v>7515</v>
      </c>
      <c r="AC333" t="s">
        <v>6796</v>
      </c>
      <c r="AK333" t="s">
        <v>6985</v>
      </c>
      <c r="AL333" t="s">
        <v>6794</v>
      </c>
      <c r="AM333" t="s">
        <v>6794</v>
      </c>
      <c r="AN333" t="s">
        <v>6</v>
      </c>
      <c r="AQ333" t="s">
        <v>6988</v>
      </c>
      <c r="AR333" t="s">
        <v>6793</v>
      </c>
      <c r="AS333" t="s">
        <v>6793</v>
      </c>
      <c r="AT333" t="s">
        <v>6813</v>
      </c>
      <c r="AU333" t="s">
        <v>7531</v>
      </c>
      <c r="AV333" t="s">
        <v>6991</v>
      </c>
      <c r="AX333" t="s">
        <v>6794</v>
      </c>
      <c r="AY333" t="s">
        <v>6794</v>
      </c>
      <c r="AZ333" t="s">
        <v>6793</v>
      </c>
      <c r="BA333" t="s">
        <v>6793</v>
      </c>
      <c r="BB333" t="s">
        <v>6793</v>
      </c>
      <c r="BC333" t="s">
        <v>6793</v>
      </c>
      <c r="BD333" t="s">
        <v>6793</v>
      </c>
      <c r="BE333" t="s">
        <v>6794</v>
      </c>
      <c r="BF333" t="s">
        <v>6793</v>
      </c>
      <c r="BG333" t="s">
        <v>6794</v>
      </c>
      <c r="BH333" t="s">
        <v>6794</v>
      </c>
      <c r="BI333" t="s">
        <v>7021</v>
      </c>
      <c r="BJ333" t="s">
        <v>6</v>
      </c>
      <c r="BK333" t="s">
        <v>6794</v>
      </c>
      <c r="BM333" t="s">
        <v>7547</v>
      </c>
      <c r="BN333">
        <v>50</v>
      </c>
      <c r="BO333" t="s">
        <v>7519</v>
      </c>
      <c r="BP333" t="s">
        <v>6</v>
      </c>
      <c r="BQ333" t="s">
        <v>7559</v>
      </c>
      <c r="BR333" t="s">
        <v>7594</v>
      </c>
      <c r="BS333" t="s">
        <v>7516</v>
      </c>
      <c r="BT333" t="s">
        <v>7515</v>
      </c>
      <c r="BU333" t="s">
        <v>7515</v>
      </c>
      <c r="BV333" t="s">
        <v>7515</v>
      </c>
      <c r="BW333" t="s">
        <v>7515</v>
      </c>
      <c r="BX333" t="s">
        <v>7515</v>
      </c>
      <c r="BY333" t="s">
        <v>7515</v>
      </c>
      <c r="BZ333" t="s">
        <v>7515</v>
      </c>
      <c r="CA333" t="s">
        <v>7515</v>
      </c>
      <c r="CB333" t="s">
        <v>7515</v>
      </c>
      <c r="CC333" t="s">
        <v>7515</v>
      </c>
      <c r="CD333" t="s">
        <v>7515</v>
      </c>
      <c r="CE333" t="s">
        <v>6794</v>
      </c>
      <c r="CI333" t="s">
        <v>6794</v>
      </c>
      <c r="CJ333" t="s">
        <v>6793</v>
      </c>
      <c r="CK333" t="s">
        <v>6794</v>
      </c>
      <c r="CL333" t="s">
        <v>6793</v>
      </c>
      <c r="CM333" t="s">
        <v>6793</v>
      </c>
      <c r="CN333" t="s">
        <v>6793</v>
      </c>
      <c r="CO333" t="s">
        <v>6794</v>
      </c>
      <c r="CP333" t="s">
        <v>6793</v>
      </c>
      <c r="CQ333" t="s">
        <v>6794</v>
      </c>
      <c r="CR333" t="s">
        <v>7545</v>
      </c>
      <c r="CS333" t="s">
        <v>7607</v>
      </c>
      <c r="CT333" t="s">
        <v>6966</v>
      </c>
      <c r="CU333" t="s">
        <v>6793</v>
      </c>
      <c r="CV333">
        <v>1</v>
      </c>
      <c r="CW333">
        <v>1</v>
      </c>
      <c r="CX333">
        <v>3</v>
      </c>
      <c r="CY333" t="s">
        <v>6794</v>
      </c>
      <c r="EC333">
        <v>2</v>
      </c>
      <c r="EE333">
        <v>0</v>
      </c>
      <c r="EF333">
        <v>0</v>
      </c>
      <c r="EG333">
        <v>0</v>
      </c>
      <c r="EH333">
        <v>1</v>
      </c>
      <c r="EI333">
        <v>0</v>
      </c>
      <c r="EJ333">
        <v>0</v>
      </c>
      <c r="EK333">
        <v>1</v>
      </c>
      <c r="EL333" t="s">
        <v>6794</v>
      </c>
      <c r="EV333" t="s">
        <v>6794</v>
      </c>
      <c r="PS333" t="s">
        <v>7582</v>
      </c>
      <c r="PT333" t="s">
        <v>7526</v>
      </c>
      <c r="PU333" t="s">
        <v>6857</v>
      </c>
      <c r="PV333" t="s">
        <v>7526</v>
      </c>
      <c r="PW333" t="s">
        <v>7515</v>
      </c>
      <c r="PX333" t="s">
        <v>7515</v>
      </c>
      <c r="PY333" t="s">
        <v>7515</v>
      </c>
      <c r="PZ333" t="s">
        <v>7515</v>
      </c>
      <c r="QA333" t="s">
        <v>7515</v>
      </c>
      <c r="QB333" t="s">
        <v>7515</v>
      </c>
      <c r="QC333" t="s">
        <v>7516</v>
      </c>
      <c r="QD333" t="s">
        <v>7548</v>
      </c>
      <c r="QE333" t="s">
        <v>7539</v>
      </c>
      <c r="QF333" t="s">
        <v>7528</v>
      </c>
      <c r="QG333" t="s">
        <v>7681</v>
      </c>
      <c r="QH333">
        <v>2008</v>
      </c>
      <c r="QI333">
        <v>4</v>
      </c>
      <c r="QJ333">
        <v>1</v>
      </c>
      <c r="QK333" s="329">
        <v>39560</v>
      </c>
      <c r="QL333">
        <v>1</v>
      </c>
      <c r="QM333">
        <v>0</v>
      </c>
      <c r="QN333" t="s">
        <v>265</v>
      </c>
      <c r="QO333">
        <v>2008</v>
      </c>
      <c r="QP333">
        <v>50</v>
      </c>
      <c r="RV333">
        <f t="shared" si="9"/>
        <v>0</v>
      </c>
      <c r="RY333">
        <f t="shared" si="8"/>
        <v>10</v>
      </c>
    </row>
    <row r="334" spans="1:493" x14ac:dyDescent="0.3">
      <c r="A334">
        <v>71318</v>
      </c>
      <c r="B334">
        <v>448</v>
      </c>
      <c r="C334" t="s">
        <v>6793</v>
      </c>
      <c r="D334" t="s">
        <v>6793</v>
      </c>
      <c r="I334" t="s">
        <v>6793</v>
      </c>
      <c r="J334" t="s">
        <v>7515</v>
      </c>
      <c r="K334" t="s">
        <v>7515</v>
      </c>
      <c r="L334" t="s">
        <v>7515</v>
      </c>
      <c r="M334" t="s">
        <v>7515</v>
      </c>
      <c r="N334" t="s">
        <v>7515</v>
      </c>
      <c r="O334" t="s">
        <v>7515</v>
      </c>
      <c r="P334" t="s">
        <v>7515</v>
      </c>
      <c r="Q334" t="s">
        <v>7515</v>
      </c>
      <c r="R334" t="s">
        <v>7515</v>
      </c>
      <c r="S334" t="s">
        <v>7515</v>
      </c>
      <c r="T334" t="s">
        <v>7516</v>
      </c>
      <c r="U334" t="s">
        <v>7515</v>
      </c>
      <c r="V334" t="s">
        <v>7515</v>
      </c>
      <c r="W334" t="s">
        <v>7515</v>
      </c>
      <c r="X334" t="s">
        <v>7515</v>
      </c>
      <c r="Y334" t="s">
        <v>7515</v>
      </c>
      <c r="Z334" t="s">
        <v>7515</v>
      </c>
      <c r="AA334" t="s">
        <v>7515</v>
      </c>
      <c r="AB334" t="s">
        <v>7515</v>
      </c>
      <c r="AC334" t="s">
        <v>7517</v>
      </c>
      <c r="AF334">
        <v>0</v>
      </c>
      <c r="AG334">
        <v>5</v>
      </c>
      <c r="AH334" t="s">
        <v>6845</v>
      </c>
      <c r="AK334" t="s">
        <v>6993</v>
      </c>
      <c r="AL334" t="s">
        <v>6794</v>
      </c>
      <c r="AM334" t="s">
        <v>6794</v>
      </c>
      <c r="AN334" t="s">
        <v>7680</v>
      </c>
      <c r="AO334">
        <v>0</v>
      </c>
      <c r="AP334">
        <v>10</v>
      </c>
      <c r="AQ334" t="s">
        <v>6988</v>
      </c>
      <c r="AR334" t="s">
        <v>6793</v>
      </c>
      <c r="AS334" t="s">
        <v>6793</v>
      </c>
      <c r="AT334" t="s">
        <v>6813</v>
      </c>
      <c r="AU334" t="s">
        <v>7531</v>
      </c>
      <c r="AV334" t="s">
        <v>7518</v>
      </c>
      <c r="AX334" t="s">
        <v>6793</v>
      </c>
      <c r="AY334" t="s">
        <v>6794</v>
      </c>
      <c r="AZ334" t="s">
        <v>6794</v>
      </c>
      <c r="BA334" t="s">
        <v>6794</v>
      </c>
      <c r="BB334" t="s">
        <v>6793</v>
      </c>
      <c r="BC334" t="s">
        <v>6793</v>
      </c>
      <c r="BD334" t="s">
        <v>6794</v>
      </c>
      <c r="BE334" t="s">
        <v>6794</v>
      </c>
      <c r="BF334" t="s">
        <v>6793</v>
      </c>
      <c r="BG334" t="s">
        <v>6794</v>
      </c>
      <c r="BH334" t="s">
        <v>6794</v>
      </c>
      <c r="BI334" t="s">
        <v>7022</v>
      </c>
      <c r="BJ334" t="s">
        <v>7625</v>
      </c>
      <c r="BK334" t="s">
        <v>6794</v>
      </c>
      <c r="BM334">
        <v>100</v>
      </c>
      <c r="BN334" t="s">
        <v>6</v>
      </c>
      <c r="BO334" t="s">
        <v>7519</v>
      </c>
      <c r="BP334" t="s">
        <v>7604</v>
      </c>
      <c r="BQ334" t="s">
        <v>7559</v>
      </c>
      <c r="BR334" t="s">
        <v>7594</v>
      </c>
      <c r="BS334" t="s">
        <v>7515</v>
      </c>
      <c r="BT334" t="s">
        <v>7515</v>
      </c>
      <c r="BU334" t="s">
        <v>7515</v>
      </c>
      <c r="BV334" t="s">
        <v>7515</v>
      </c>
      <c r="BW334" t="s">
        <v>7515</v>
      </c>
      <c r="BX334" t="s">
        <v>7515</v>
      </c>
      <c r="BY334" t="s">
        <v>7515</v>
      </c>
      <c r="BZ334" t="s">
        <v>7515</v>
      </c>
      <c r="CA334" t="s">
        <v>7515</v>
      </c>
      <c r="CB334" t="s">
        <v>7516</v>
      </c>
      <c r="CC334" t="s">
        <v>7515</v>
      </c>
      <c r="CD334" t="s">
        <v>7515</v>
      </c>
      <c r="CE334" t="s">
        <v>6966</v>
      </c>
      <c r="CI334" t="s">
        <v>6793</v>
      </c>
      <c r="CJ334" t="s">
        <v>6793</v>
      </c>
      <c r="CK334" t="s">
        <v>6794</v>
      </c>
      <c r="CL334" t="s">
        <v>6794</v>
      </c>
      <c r="CM334" t="s">
        <v>6794</v>
      </c>
      <c r="CN334" t="s">
        <v>6794</v>
      </c>
      <c r="CO334" t="s">
        <v>6794</v>
      </c>
      <c r="CP334" t="s">
        <v>6793</v>
      </c>
      <c r="CQ334" t="s">
        <v>6794</v>
      </c>
      <c r="CR334" t="s">
        <v>7520</v>
      </c>
      <c r="CS334" t="s">
        <v>7521</v>
      </c>
      <c r="CT334" t="s">
        <v>7587</v>
      </c>
      <c r="CU334" t="s">
        <v>6793</v>
      </c>
      <c r="CV334">
        <v>3</v>
      </c>
      <c r="CW334">
        <v>3</v>
      </c>
      <c r="CX334">
        <v>4</v>
      </c>
      <c r="CY334" t="s">
        <v>6794</v>
      </c>
      <c r="EC334">
        <v>2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2</v>
      </c>
      <c r="EL334" t="s">
        <v>6794</v>
      </c>
      <c r="EV334" t="s">
        <v>6793</v>
      </c>
      <c r="IR334" t="s">
        <v>7524</v>
      </c>
      <c r="IS334" t="s">
        <v>7680</v>
      </c>
      <c r="IT334">
        <v>2</v>
      </c>
      <c r="IU334">
        <v>2009</v>
      </c>
      <c r="IY334" t="s">
        <v>6794</v>
      </c>
      <c r="IZ334" t="s">
        <v>6793</v>
      </c>
      <c r="LC334" t="s">
        <v>7524</v>
      </c>
      <c r="LD334" t="s">
        <v>7680</v>
      </c>
      <c r="LE334">
        <v>7</v>
      </c>
      <c r="LF334">
        <v>2007</v>
      </c>
      <c r="LH334" t="s">
        <v>7526</v>
      </c>
      <c r="LI334" t="s">
        <v>7526</v>
      </c>
      <c r="LJ334" t="s">
        <v>6966</v>
      </c>
      <c r="PS334" t="s">
        <v>7526</v>
      </c>
      <c r="PT334" t="s">
        <v>7526</v>
      </c>
      <c r="PU334" t="s">
        <v>7526</v>
      </c>
      <c r="PW334" t="s">
        <v>7515</v>
      </c>
      <c r="PX334" t="s">
        <v>7515</v>
      </c>
      <c r="PY334" t="s">
        <v>7515</v>
      </c>
      <c r="PZ334" t="s">
        <v>7515</v>
      </c>
      <c r="QA334" t="s">
        <v>7515</v>
      </c>
      <c r="QB334" t="s">
        <v>7515</v>
      </c>
      <c r="QC334" t="s">
        <v>7516</v>
      </c>
      <c r="QD334" t="s">
        <v>7528</v>
      </c>
      <c r="QE334" t="s">
        <v>7539</v>
      </c>
      <c r="QF334" t="s">
        <v>7528</v>
      </c>
      <c r="QG334" t="s">
        <v>7681</v>
      </c>
      <c r="QH334">
        <v>2008</v>
      </c>
      <c r="QI334">
        <v>4</v>
      </c>
      <c r="QJ334">
        <v>1</v>
      </c>
      <c r="QK334" s="329">
        <v>39548</v>
      </c>
      <c r="QL334">
        <v>0</v>
      </c>
      <c r="QM334">
        <v>1</v>
      </c>
      <c r="QN334" t="s">
        <v>265</v>
      </c>
      <c r="QO334">
        <v>2008</v>
      </c>
      <c r="QP334">
        <v>50</v>
      </c>
      <c r="QQ334">
        <v>1</v>
      </c>
      <c r="QR334">
        <v>0</v>
      </c>
      <c r="QS334">
        <v>0</v>
      </c>
      <c r="QT334">
        <v>0</v>
      </c>
      <c r="QU334">
        <v>0</v>
      </c>
      <c r="QV334">
        <v>0</v>
      </c>
      <c r="QW334">
        <v>0</v>
      </c>
      <c r="QX334">
        <v>0</v>
      </c>
      <c r="QY334">
        <v>0</v>
      </c>
      <c r="QZ334">
        <v>0</v>
      </c>
      <c r="RA334">
        <v>0</v>
      </c>
      <c r="RB334">
        <v>0</v>
      </c>
      <c r="RC334">
        <v>0</v>
      </c>
      <c r="RD334">
        <v>1</v>
      </c>
      <c r="RE334">
        <v>0</v>
      </c>
      <c r="RF334">
        <v>0</v>
      </c>
      <c r="RG334">
        <v>0</v>
      </c>
      <c r="RH334">
        <v>0</v>
      </c>
      <c r="RI334">
        <v>0</v>
      </c>
      <c r="RJ334">
        <v>0</v>
      </c>
      <c r="RK334">
        <v>1</v>
      </c>
      <c r="RL334">
        <v>0</v>
      </c>
      <c r="RM334">
        <v>0</v>
      </c>
      <c r="RN334">
        <v>0</v>
      </c>
      <c r="RO334">
        <v>0</v>
      </c>
      <c r="RP334">
        <v>0</v>
      </c>
      <c r="RQ334">
        <v>0</v>
      </c>
      <c r="RR334">
        <v>0</v>
      </c>
      <c r="RS334">
        <v>0</v>
      </c>
      <c r="RT334">
        <v>0</v>
      </c>
      <c r="RU334">
        <v>0</v>
      </c>
      <c r="RV334">
        <f t="shared" si="9"/>
        <v>4</v>
      </c>
      <c r="RY334">
        <f t="shared" si="8"/>
        <v>5</v>
      </c>
    </row>
    <row r="335" spans="1:493" x14ac:dyDescent="0.3">
      <c r="A335">
        <v>71319</v>
      </c>
      <c r="B335">
        <v>449</v>
      </c>
      <c r="C335" t="s">
        <v>6793</v>
      </c>
      <c r="D335" t="s">
        <v>6794</v>
      </c>
      <c r="E335">
        <v>2</v>
      </c>
      <c r="I335" t="s">
        <v>6793</v>
      </c>
      <c r="J335" t="s">
        <v>7515</v>
      </c>
      <c r="K335" t="s">
        <v>7516</v>
      </c>
      <c r="L335" t="s">
        <v>7515</v>
      </c>
      <c r="M335" t="s">
        <v>7515</v>
      </c>
      <c r="N335" t="s">
        <v>7515</v>
      </c>
      <c r="O335" t="s">
        <v>7515</v>
      </c>
      <c r="P335" t="s">
        <v>7515</v>
      </c>
      <c r="Q335" t="s">
        <v>7515</v>
      </c>
      <c r="R335" t="s">
        <v>7515</v>
      </c>
      <c r="S335" t="s">
        <v>7516</v>
      </c>
      <c r="T335" t="s">
        <v>7515</v>
      </c>
      <c r="U335" t="s">
        <v>7515</v>
      </c>
      <c r="V335" t="s">
        <v>7515</v>
      </c>
      <c r="W335" t="s">
        <v>7515</v>
      </c>
      <c r="X335" t="s">
        <v>7515</v>
      </c>
      <c r="Y335" t="s">
        <v>7515</v>
      </c>
      <c r="Z335" t="s">
        <v>7515</v>
      </c>
      <c r="AA335" t="s">
        <v>7515</v>
      </c>
      <c r="AB335" t="s">
        <v>7515</v>
      </c>
      <c r="AD335">
        <v>1</v>
      </c>
      <c r="AE335">
        <v>1</v>
      </c>
      <c r="AF335" t="s">
        <v>7547</v>
      </c>
      <c r="AG335" t="s">
        <v>7547</v>
      </c>
      <c r="AH335" t="s">
        <v>6845</v>
      </c>
      <c r="AK335" t="s">
        <v>6994</v>
      </c>
      <c r="AL335" t="s">
        <v>6794</v>
      </c>
      <c r="AM335" t="s">
        <v>6794</v>
      </c>
      <c r="AN335" t="s">
        <v>6</v>
      </c>
      <c r="AQ335" t="s">
        <v>6988</v>
      </c>
      <c r="AR335" t="s">
        <v>6793</v>
      </c>
      <c r="AS335" t="s">
        <v>6793</v>
      </c>
      <c r="AT335" t="s">
        <v>6813</v>
      </c>
      <c r="AU335" t="s">
        <v>7562</v>
      </c>
      <c r="AV335" t="s">
        <v>7518</v>
      </c>
      <c r="AX335" t="s">
        <v>6794</v>
      </c>
      <c r="AY335" t="s">
        <v>6794</v>
      </c>
      <c r="AZ335" t="s">
        <v>6794</v>
      </c>
      <c r="BA335" t="s">
        <v>6794</v>
      </c>
      <c r="BB335" t="s">
        <v>6794</v>
      </c>
      <c r="BC335" t="s">
        <v>6793</v>
      </c>
      <c r="BD335" t="s">
        <v>6794</v>
      </c>
      <c r="BE335" t="s">
        <v>6794</v>
      </c>
      <c r="BF335" t="s">
        <v>6794</v>
      </c>
      <c r="BG335" t="s">
        <v>6794</v>
      </c>
      <c r="BH335" t="s">
        <v>6794</v>
      </c>
      <c r="BI335" t="s">
        <v>7025</v>
      </c>
      <c r="BJ335" t="s">
        <v>7686</v>
      </c>
      <c r="BK335" t="s">
        <v>6794</v>
      </c>
      <c r="BM335">
        <v>0</v>
      </c>
      <c r="BN335" t="s">
        <v>7532</v>
      </c>
      <c r="BO335" t="s">
        <v>7533</v>
      </c>
      <c r="BP335" t="s">
        <v>6</v>
      </c>
      <c r="BQ335" t="s">
        <v>7559</v>
      </c>
      <c r="BR335" t="s">
        <v>7594</v>
      </c>
      <c r="BS335" t="s">
        <v>7515</v>
      </c>
      <c r="BT335" t="s">
        <v>7516</v>
      </c>
      <c r="BU335" t="s">
        <v>7515</v>
      </c>
      <c r="BV335" t="s">
        <v>7515</v>
      </c>
      <c r="BW335" t="s">
        <v>7515</v>
      </c>
      <c r="BX335" t="s">
        <v>7515</v>
      </c>
      <c r="BY335" t="s">
        <v>7515</v>
      </c>
      <c r="BZ335" t="s">
        <v>7515</v>
      </c>
      <c r="CA335" t="s">
        <v>7515</v>
      </c>
      <c r="CB335" t="s">
        <v>7515</v>
      </c>
      <c r="CC335" t="s">
        <v>7515</v>
      </c>
      <c r="CD335" t="s">
        <v>7515</v>
      </c>
      <c r="CE335" t="s">
        <v>6794</v>
      </c>
      <c r="CI335" t="s">
        <v>6793</v>
      </c>
      <c r="CJ335" t="s">
        <v>6793</v>
      </c>
      <c r="CK335" t="s">
        <v>6794</v>
      </c>
      <c r="CL335" t="s">
        <v>6794</v>
      </c>
      <c r="CM335" t="s">
        <v>6793</v>
      </c>
      <c r="CN335" t="s">
        <v>6793</v>
      </c>
      <c r="CO335" t="s">
        <v>6794</v>
      </c>
      <c r="CP335" t="s">
        <v>6793</v>
      </c>
      <c r="CQ335" t="s">
        <v>6794</v>
      </c>
      <c r="CR335" t="s">
        <v>7520</v>
      </c>
      <c r="CS335" t="s">
        <v>7521</v>
      </c>
      <c r="CT335" t="s">
        <v>7587</v>
      </c>
      <c r="CU335" t="s">
        <v>6793</v>
      </c>
      <c r="CV335">
        <v>2</v>
      </c>
      <c r="CW335">
        <v>4</v>
      </c>
      <c r="CX335">
        <v>3</v>
      </c>
      <c r="CY335" t="s">
        <v>6794</v>
      </c>
      <c r="EC335">
        <v>1</v>
      </c>
      <c r="ED335" t="s">
        <v>7523</v>
      </c>
      <c r="EL335" t="s">
        <v>6794</v>
      </c>
      <c r="EV335" t="s">
        <v>6794</v>
      </c>
      <c r="PS335" t="s">
        <v>7526</v>
      </c>
      <c r="PT335" t="s">
        <v>7526</v>
      </c>
      <c r="PU335" t="s">
        <v>7526</v>
      </c>
      <c r="PV335" t="s">
        <v>7526</v>
      </c>
      <c r="PW335" t="s">
        <v>7516</v>
      </c>
      <c r="PX335" t="s">
        <v>7515</v>
      </c>
      <c r="PY335" t="s">
        <v>7515</v>
      </c>
      <c r="PZ335" t="s">
        <v>7515</v>
      </c>
      <c r="QA335" t="s">
        <v>7515</v>
      </c>
      <c r="QB335" t="s">
        <v>7515</v>
      </c>
      <c r="QC335" t="s">
        <v>7515</v>
      </c>
      <c r="QD335" t="s">
        <v>7528</v>
      </c>
      <c r="QE335" t="s">
        <v>7529</v>
      </c>
      <c r="QF335" t="s">
        <v>7528</v>
      </c>
      <c r="QG335" t="s">
        <v>7681</v>
      </c>
      <c r="QH335">
        <v>2008</v>
      </c>
      <c r="QI335">
        <v>5</v>
      </c>
      <c r="QJ335">
        <v>2</v>
      </c>
      <c r="QK335" s="330">
        <v>42125</v>
      </c>
      <c r="QL335">
        <v>1</v>
      </c>
      <c r="QM335">
        <v>1</v>
      </c>
      <c r="QN335" t="s">
        <v>265</v>
      </c>
      <c r="QO335">
        <v>2008</v>
      </c>
      <c r="QP335">
        <v>50</v>
      </c>
      <c r="RV335">
        <f t="shared" si="9"/>
        <v>0</v>
      </c>
      <c r="RY335">
        <f t="shared" si="8"/>
        <v>1</v>
      </c>
    </row>
    <row r="336" spans="1:493" x14ac:dyDescent="0.3">
      <c r="A336">
        <v>71320</v>
      </c>
      <c r="B336">
        <v>450</v>
      </c>
      <c r="C336" t="s">
        <v>6793</v>
      </c>
      <c r="D336" t="s">
        <v>6793</v>
      </c>
      <c r="I336" t="s">
        <v>6793</v>
      </c>
      <c r="J336" t="s">
        <v>7515</v>
      </c>
      <c r="K336" t="s">
        <v>7515</v>
      </c>
      <c r="L336" t="s">
        <v>7515</v>
      </c>
      <c r="M336" t="s">
        <v>7515</v>
      </c>
      <c r="N336" t="s">
        <v>7515</v>
      </c>
      <c r="O336" t="s">
        <v>7515</v>
      </c>
      <c r="P336" t="s">
        <v>7515</v>
      </c>
      <c r="Q336" t="s">
        <v>7515</v>
      </c>
      <c r="R336" t="s">
        <v>7515</v>
      </c>
      <c r="S336" t="s">
        <v>7516</v>
      </c>
      <c r="T336" t="s">
        <v>7515</v>
      </c>
      <c r="U336" t="s">
        <v>7515</v>
      </c>
      <c r="V336" t="s">
        <v>7515</v>
      </c>
      <c r="W336" t="s">
        <v>7515</v>
      </c>
      <c r="X336" t="s">
        <v>7515</v>
      </c>
      <c r="Y336" t="s">
        <v>7516</v>
      </c>
      <c r="Z336" t="s">
        <v>7515</v>
      </c>
      <c r="AA336" t="s">
        <v>7515</v>
      </c>
      <c r="AB336" t="s">
        <v>7515</v>
      </c>
      <c r="AC336" t="s">
        <v>7517</v>
      </c>
      <c r="AF336">
        <v>0</v>
      </c>
      <c r="AG336">
        <v>10</v>
      </c>
      <c r="AH336" t="s">
        <v>6845</v>
      </c>
      <c r="AK336" t="s">
        <v>6993</v>
      </c>
      <c r="AL336" t="s">
        <v>6794</v>
      </c>
      <c r="AM336" t="s">
        <v>6794</v>
      </c>
      <c r="AN336" t="s">
        <v>7680</v>
      </c>
      <c r="AO336">
        <v>0</v>
      </c>
      <c r="AP336">
        <v>20</v>
      </c>
      <c r="AQ336" t="s">
        <v>7568</v>
      </c>
      <c r="AT336" t="s">
        <v>6813</v>
      </c>
      <c r="AU336" t="s">
        <v>7531</v>
      </c>
      <c r="AV336" t="s">
        <v>6991</v>
      </c>
      <c r="AX336" t="s">
        <v>6794</v>
      </c>
      <c r="AY336" t="s">
        <v>6794</v>
      </c>
      <c r="AZ336" t="s">
        <v>6793</v>
      </c>
      <c r="BA336" t="s">
        <v>6793</v>
      </c>
      <c r="BC336" t="s">
        <v>6793</v>
      </c>
      <c r="BD336" t="s">
        <v>6793</v>
      </c>
      <c r="BE336" t="s">
        <v>6794</v>
      </c>
      <c r="BF336" t="s">
        <v>6794</v>
      </c>
      <c r="BG336" t="s">
        <v>6794</v>
      </c>
      <c r="BH336" t="s">
        <v>6794</v>
      </c>
      <c r="BI336" t="s">
        <v>7024</v>
      </c>
      <c r="BJ336" t="s">
        <v>7021</v>
      </c>
      <c r="BK336" t="s">
        <v>6794</v>
      </c>
      <c r="BM336">
        <v>100</v>
      </c>
      <c r="BN336" t="s">
        <v>6</v>
      </c>
      <c r="BO336" t="s">
        <v>7533</v>
      </c>
      <c r="BP336" t="s">
        <v>6</v>
      </c>
      <c r="BQ336" t="s">
        <v>7559</v>
      </c>
      <c r="BR336" t="s">
        <v>7594</v>
      </c>
      <c r="BS336" t="s">
        <v>7515</v>
      </c>
      <c r="BT336" t="s">
        <v>7516</v>
      </c>
      <c r="BU336" t="s">
        <v>7515</v>
      </c>
      <c r="BV336" t="s">
        <v>7515</v>
      </c>
      <c r="BW336" t="s">
        <v>7515</v>
      </c>
      <c r="BX336" t="s">
        <v>7515</v>
      </c>
      <c r="BY336" t="s">
        <v>7515</v>
      </c>
      <c r="BZ336" t="s">
        <v>7515</v>
      </c>
      <c r="CA336" t="s">
        <v>7515</v>
      </c>
      <c r="CB336" t="s">
        <v>7515</v>
      </c>
      <c r="CC336" t="s">
        <v>7515</v>
      </c>
      <c r="CD336" t="s">
        <v>7515</v>
      </c>
      <c r="CE336" t="s">
        <v>6794</v>
      </c>
      <c r="CI336" t="s">
        <v>6793</v>
      </c>
      <c r="CJ336" t="s">
        <v>6793</v>
      </c>
      <c r="CK336" t="s">
        <v>6794</v>
      </c>
      <c r="CL336" t="s">
        <v>6794</v>
      </c>
      <c r="CM336" t="s">
        <v>6794</v>
      </c>
      <c r="CN336" t="s">
        <v>6793</v>
      </c>
      <c r="CO336" t="s">
        <v>6794</v>
      </c>
      <c r="CP336" t="s">
        <v>6794</v>
      </c>
      <c r="CQ336" t="s">
        <v>6793</v>
      </c>
      <c r="CR336" t="s">
        <v>7520</v>
      </c>
      <c r="CS336" t="s">
        <v>7521</v>
      </c>
      <c r="CT336" t="s">
        <v>7522</v>
      </c>
      <c r="CU336" t="s">
        <v>6793</v>
      </c>
      <c r="CV336">
        <v>2</v>
      </c>
      <c r="CW336">
        <v>3</v>
      </c>
      <c r="CX336">
        <v>3</v>
      </c>
      <c r="CY336" t="s">
        <v>6794</v>
      </c>
      <c r="EC336">
        <v>1</v>
      </c>
      <c r="ED336" t="s">
        <v>7584</v>
      </c>
      <c r="EL336" t="s">
        <v>6794</v>
      </c>
      <c r="EV336" t="s">
        <v>6793</v>
      </c>
      <c r="OX336" t="s">
        <v>7524</v>
      </c>
      <c r="OY336" t="s">
        <v>7680</v>
      </c>
      <c r="OZ336">
        <v>3</v>
      </c>
      <c r="PA336">
        <v>2006</v>
      </c>
      <c r="PE336" t="s">
        <v>6794</v>
      </c>
      <c r="PS336" t="s">
        <v>7526</v>
      </c>
      <c r="PT336" t="s">
        <v>7526</v>
      </c>
      <c r="PU336" t="s">
        <v>7526</v>
      </c>
      <c r="PV336" t="s">
        <v>7526</v>
      </c>
      <c r="PW336" t="s">
        <v>7516</v>
      </c>
      <c r="PX336" t="s">
        <v>7515</v>
      </c>
      <c r="PY336" t="s">
        <v>7515</v>
      </c>
      <c r="PZ336" t="s">
        <v>7515</v>
      </c>
      <c r="QA336" t="s">
        <v>7515</v>
      </c>
      <c r="QB336" t="s">
        <v>7515</v>
      </c>
      <c r="QC336" t="s">
        <v>7515</v>
      </c>
      <c r="QD336" t="s">
        <v>7528</v>
      </c>
      <c r="QE336" t="s">
        <v>7539</v>
      </c>
      <c r="QF336" t="s">
        <v>7528</v>
      </c>
      <c r="QG336" t="s">
        <v>7681</v>
      </c>
      <c r="QH336">
        <v>2008</v>
      </c>
      <c r="QI336">
        <v>2</v>
      </c>
      <c r="QJ336">
        <v>1</v>
      </c>
      <c r="QK336" s="330">
        <v>42061</v>
      </c>
      <c r="QL336">
        <v>0</v>
      </c>
      <c r="QM336">
        <v>1</v>
      </c>
      <c r="QN336" t="s">
        <v>265</v>
      </c>
      <c r="QO336">
        <v>2008</v>
      </c>
      <c r="QP336">
        <v>50</v>
      </c>
      <c r="QQ336">
        <v>0</v>
      </c>
      <c r="QR336">
        <v>1</v>
      </c>
      <c r="QS336">
        <v>0</v>
      </c>
      <c r="QT336">
        <v>0</v>
      </c>
      <c r="QU336">
        <v>0</v>
      </c>
      <c r="QV336">
        <v>0</v>
      </c>
      <c r="QW336">
        <v>0</v>
      </c>
      <c r="QX336">
        <v>0</v>
      </c>
      <c r="QY336">
        <v>0</v>
      </c>
      <c r="QZ336">
        <v>0</v>
      </c>
      <c r="RA336">
        <v>0</v>
      </c>
      <c r="RB336">
        <v>0</v>
      </c>
      <c r="RC336">
        <v>0</v>
      </c>
      <c r="RD336">
        <v>0</v>
      </c>
      <c r="RE336">
        <v>0</v>
      </c>
      <c r="RF336">
        <v>0</v>
      </c>
      <c r="RG336">
        <v>0</v>
      </c>
      <c r="RH336">
        <v>0</v>
      </c>
      <c r="RI336">
        <v>0</v>
      </c>
      <c r="RJ336">
        <v>0</v>
      </c>
      <c r="RK336">
        <v>0</v>
      </c>
      <c r="RL336">
        <v>0</v>
      </c>
      <c r="RM336">
        <v>0</v>
      </c>
      <c r="RN336">
        <v>0</v>
      </c>
      <c r="RO336">
        <v>0</v>
      </c>
      <c r="RP336">
        <v>0</v>
      </c>
      <c r="RQ336">
        <v>0</v>
      </c>
      <c r="RR336">
        <v>0</v>
      </c>
      <c r="RS336">
        <v>0</v>
      </c>
      <c r="RT336">
        <v>0</v>
      </c>
      <c r="RU336">
        <v>0</v>
      </c>
      <c r="RV336">
        <f t="shared" si="9"/>
        <v>2</v>
      </c>
      <c r="RY336">
        <f t="shared" si="8"/>
        <v>7</v>
      </c>
    </row>
    <row r="337" spans="1:493" x14ac:dyDescent="0.3">
      <c r="A337">
        <v>71321</v>
      </c>
      <c r="B337">
        <v>451</v>
      </c>
      <c r="C337" t="s">
        <v>6793</v>
      </c>
      <c r="D337" t="s">
        <v>6793</v>
      </c>
      <c r="I337" t="s">
        <v>6793</v>
      </c>
      <c r="J337" t="s">
        <v>7515</v>
      </c>
      <c r="K337" t="s">
        <v>7516</v>
      </c>
      <c r="L337" t="s">
        <v>7515</v>
      </c>
      <c r="M337" t="s">
        <v>7515</v>
      </c>
      <c r="N337" t="s">
        <v>7515</v>
      </c>
      <c r="O337" t="s">
        <v>7515</v>
      </c>
      <c r="P337" t="s">
        <v>7515</v>
      </c>
      <c r="Q337" t="s">
        <v>7515</v>
      </c>
      <c r="R337" t="s">
        <v>7515</v>
      </c>
      <c r="S337" t="s">
        <v>7515</v>
      </c>
      <c r="T337" t="s">
        <v>7515</v>
      </c>
      <c r="U337" t="s">
        <v>7515</v>
      </c>
      <c r="V337" t="s">
        <v>7515</v>
      </c>
      <c r="W337" t="s">
        <v>7515</v>
      </c>
      <c r="X337" t="s">
        <v>7515</v>
      </c>
      <c r="Y337" t="s">
        <v>7515</v>
      </c>
      <c r="Z337" t="s">
        <v>7515</v>
      </c>
      <c r="AA337" t="s">
        <v>7515</v>
      </c>
      <c r="AB337" t="s">
        <v>7515</v>
      </c>
      <c r="AC337" t="s">
        <v>7517</v>
      </c>
      <c r="AF337">
        <v>6</v>
      </c>
      <c r="AG337">
        <v>0</v>
      </c>
      <c r="AH337" t="s">
        <v>6845</v>
      </c>
      <c r="AK337" t="s">
        <v>6993</v>
      </c>
      <c r="AL337" t="s">
        <v>6794</v>
      </c>
      <c r="AM337" t="s">
        <v>6794</v>
      </c>
      <c r="AN337" t="s">
        <v>6</v>
      </c>
      <c r="AQ337" t="s">
        <v>7568</v>
      </c>
      <c r="AT337" t="s">
        <v>6814</v>
      </c>
      <c r="AV337" t="s">
        <v>6991</v>
      </c>
      <c r="AW337" t="s">
        <v>7551</v>
      </c>
      <c r="AX337" t="s">
        <v>6794</v>
      </c>
      <c r="AY337" t="s">
        <v>6794</v>
      </c>
      <c r="AZ337" t="s">
        <v>6794</v>
      </c>
      <c r="BA337" t="s">
        <v>6794</v>
      </c>
      <c r="BC337" t="s">
        <v>6794</v>
      </c>
      <c r="BD337" t="s">
        <v>6794</v>
      </c>
      <c r="BE337" t="s">
        <v>6793</v>
      </c>
      <c r="BF337" t="s">
        <v>6793</v>
      </c>
      <c r="BG337" t="s">
        <v>6966</v>
      </c>
      <c r="BH337" t="s">
        <v>6794</v>
      </c>
      <c r="BI337" t="s">
        <v>7027</v>
      </c>
      <c r="BJ337" t="s">
        <v>7024</v>
      </c>
      <c r="BK337" t="s">
        <v>6794</v>
      </c>
      <c r="BM337">
        <v>50</v>
      </c>
      <c r="BN337" t="s">
        <v>6</v>
      </c>
      <c r="BO337" t="s">
        <v>7519</v>
      </c>
      <c r="BP337" t="s">
        <v>6</v>
      </c>
      <c r="BQ337" t="s">
        <v>7559</v>
      </c>
      <c r="BR337" t="s">
        <v>7682</v>
      </c>
      <c r="BS337" t="s">
        <v>7515</v>
      </c>
      <c r="BT337" t="s">
        <v>7516</v>
      </c>
      <c r="BU337" t="s">
        <v>7515</v>
      </c>
      <c r="BV337" t="s">
        <v>7515</v>
      </c>
      <c r="BW337" t="s">
        <v>7515</v>
      </c>
      <c r="BX337" t="s">
        <v>7515</v>
      </c>
      <c r="BY337" t="s">
        <v>7515</v>
      </c>
      <c r="BZ337" t="s">
        <v>7515</v>
      </c>
      <c r="CA337" t="s">
        <v>7515</v>
      </c>
      <c r="CB337" t="s">
        <v>7515</v>
      </c>
      <c r="CC337" t="s">
        <v>7515</v>
      </c>
      <c r="CD337" t="s">
        <v>7515</v>
      </c>
      <c r="CE337" t="s">
        <v>6794</v>
      </c>
      <c r="CI337" t="s">
        <v>6793</v>
      </c>
      <c r="CJ337" t="s">
        <v>6793</v>
      </c>
      <c r="CK337" t="s">
        <v>6794</v>
      </c>
      <c r="CL337" t="s">
        <v>6793</v>
      </c>
      <c r="CM337" t="s">
        <v>6794</v>
      </c>
      <c r="CN337" t="s">
        <v>6794</v>
      </c>
      <c r="CO337" t="s">
        <v>6794</v>
      </c>
      <c r="CP337" t="s">
        <v>6794</v>
      </c>
      <c r="CQ337" t="s">
        <v>6794</v>
      </c>
      <c r="CR337" t="s">
        <v>7520</v>
      </c>
      <c r="CS337" t="s">
        <v>7521</v>
      </c>
      <c r="CT337" t="s">
        <v>7602</v>
      </c>
      <c r="CU337" t="s">
        <v>6794</v>
      </c>
      <c r="CV337">
        <v>4</v>
      </c>
      <c r="CW337">
        <v>3</v>
      </c>
      <c r="CX337">
        <v>5</v>
      </c>
      <c r="EC337">
        <v>1</v>
      </c>
      <c r="ED337" t="s">
        <v>7584</v>
      </c>
      <c r="EV337" t="s">
        <v>6794</v>
      </c>
      <c r="PS337" t="s">
        <v>7527</v>
      </c>
      <c r="PT337" t="s">
        <v>7526</v>
      </c>
      <c r="PU337" t="s">
        <v>7527</v>
      </c>
      <c r="PV337" t="s">
        <v>7526</v>
      </c>
      <c r="PW337" t="s">
        <v>7516</v>
      </c>
      <c r="PX337" t="s">
        <v>7515</v>
      </c>
      <c r="PY337" t="s">
        <v>7515</v>
      </c>
      <c r="PZ337" t="s">
        <v>7515</v>
      </c>
      <c r="QA337" t="s">
        <v>7515</v>
      </c>
      <c r="QB337" t="s">
        <v>7515</v>
      </c>
      <c r="QC337" t="s">
        <v>7515</v>
      </c>
      <c r="QD337" t="s">
        <v>7528</v>
      </c>
      <c r="QE337" t="s">
        <v>7529</v>
      </c>
      <c r="QF337" t="s">
        <v>7548</v>
      </c>
      <c r="QG337" t="s">
        <v>7681</v>
      </c>
      <c r="QH337">
        <v>2008</v>
      </c>
      <c r="QI337">
        <v>3</v>
      </c>
      <c r="QJ337">
        <v>1</v>
      </c>
      <c r="QK337" s="329">
        <v>39515</v>
      </c>
      <c r="QL337">
        <v>0</v>
      </c>
      <c r="QM337">
        <v>1</v>
      </c>
      <c r="QN337" t="s">
        <v>265</v>
      </c>
      <c r="QO337">
        <v>2008</v>
      </c>
      <c r="QP337">
        <v>50</v>
      </c>
      <c r="RV337">
        <f t="shared" si="9"/>
        <v>0</v>
      </c>
      <c r="RY337">
        <f t="shared" si="8"/>
        <v>9</v>
      </c>
    </row>
    <row r="338" spans="1:493" x14ac:dyDescent="0.3">
      <c r="A338">
        <v>71322</v>
      </c>
      <c r="B338">
        <v>452</v>
      </c>
      <c r="C338" t="s">
        <v>6793</v>
      </c>
      <c r="D338" t="s">
        <v>6793</v>
      </c>
      <c r="I338" t="s">
        <v>6793</v>
      </c>
      <c r="J338" t="s">
        <v>7516</v>
      </c>
      <c r="K338" t="s">
        <v>7516</v>
      </c>
      <c r="L338" t="s">
        <v>7515</v>
      </c>
      <c r="M338" t="s">
        <v>7515</v>
      </c>
      <c r="N338" t="s">
        <v>7515</v>
      </c>
      <c r="O338" t="s">
        <v>7515</v>
      </c>
      <c r="P338" t="s">
        <v>7515</v>
      </c>
      <c r="Q338" t="s">
        <v>7515</v>
      </c>
      <c r="R338" t="s">
        <v>7515</v>
      </c>
      <c r="S338" t="s">
        <v>7515</v>
      </c>
      <c r="T338" t="s">
        <v>7516</v>
      </c>
      <c r="U338" t="s">
        <v>7515</v>
      </c>
      <c r="V338" t="s">
        <v>7515</v>
      </c>
      <c r="W338" t="s">
        <v>7515</v>
      </c>
      <c r="X338" t="s">
        <v>7515</v>
      </c>
      <c r="Y338" t="s">
        <v>7515</v>
      </c>
      <c r="Z338" t="s">
        <v>7515</v>
      </c>
      <c r="AA338" t="s">
        <v>7515</v>
      </c>
      <c r="AB338" t="s">
        <v>7515</v>
      </c>
      <c r="AC338" t="s">
        <v>7517</v>
      </c>
      <c r="AF338">
        <v>3</v>
      </c>
      <c r="AG338">
        <v>0</v>
      </c>
      <c r="AH338" t="s">
        <v>7550</v>
      </c>
      <c r="AI338" t="s">
        <v>7680</v>
      </c>
      <c r="AJ338">
        <v>1</v>
      </c>
      <c r="AK338" t="s">
        <v>6993</v>
      </c>
      <c r="AL338" t="s">
        <v>6794</v>
      </c>
      <c r="AM338" t="s">
        <v>6794</v>
      </c>
      <c r="AN338" t="s">
        <v>7680</v>
      </c>
      <c r="AO338">
        <v>0</v>
      </c>
      <c r="AP338">
        <v>20</v>
      </c>
      <c r="AQ338" t="s">
        <v>6988</v>
      </c>
      <c r="AR338" t="s">
        <v>6793</v>
      </c>
      <c r="AS338" t="s">
        <v>6793</v>
      </c>
      <c r="AT338" t="s">
        <v>6813</v>
      </c>
      <c r="AU338" t="s">
        <v>7531</v>
      </c>
      <c r="AV338" t="s">
        <v>7518</v>
      </c>
      <c r="AX338" t="s">
        <v>6794</v>
      </c>
      <c r="AY338" t="s">
        <v>6794</v>
      </c>
      <c r="AZ338" t="s">
        <v>6794</v>
      </c>
      <c r="BA338" t="s">
        <v>6793</v>
      </c>
      <c r="BB338" t="s">
        <v>6794</v>
      </c>
      <c r="BC338" t="s">
        <v>6794</v>
      </c>
      <c r="BD338" t="s">
        <v>6793</v>
      </c>
      <c r="BE338" t="s">
        <v>6794</v>
      </c>
      <c r="BF338" t="s">
        <v>6794</v>
      </c>
      <c r="BG338" t="s">
        <v>6794</v>
      </c>
      <c r="BH338" t="s">
        <v>6794</v>
      </c>
      <c r="BI338" t="s">
        <v>7022</v>
      </c>
      <c r="BJ338" t="s">
        <v>7024</v>
      </c>
      <c r="BK338" t="s">
        <v>6794</v>
      </c>
      <c r="BM338">
        <v>50</v>
      </c>
      <c r="BN338">
        <v>25</v>
      </c>
      <c r="BO338" t="s">
        <v>7533</v>
      </c>
      <c r="BP338" t="s">
        <v>7601</v>
      </c>
      <c r="BQ338" t="s">
        <v>7559</v>
      </c>
      <c r="BR338" t="s">
        <v>7561</v>
      </c>
      <c r="BS338" t="s">
        <v>7516</v>
      </c>
      <c r="BT338" t="s">
        <v>7515</v>
      </c>
      <c r="BU338" t="s">
        <v>7515</v>
      </c>
      <c r="BV338" t="s">
        <v>7515</v>
      </c>
      <c r="BW338" t="s">
        <v>7515</v>
      </c>
      <c r="BX338" t="s">
        <v>7515</v>
      </c>
      <c r="BY338" t="s">
        <v>7515</v>
      </c>
      <c r="BZ338" t="s">
        <v>7515</v>
      </c>
      <c r="CA338" t="s">
        <v>7515</v>
      </c>
      <c r="CB338" t="s">
        <v>7515</v>
      </c>
      <c r="CC338" t="s">
        <v>7515</v>
      </c>
      <c r="CD338" t="s">
        <v>7515</v>
      </c>
      <c r="CE338" t="s">
        <v>6793</v>
      </c>
      <c r="CI338" t="s">
        <v>6793</v>
      </c>
      <c r="CJ338" t="s">
        <v>6793</v>
      </c>
      <c r="CK338" t="s">
        <v>6794</v>
      </c>
      <c r="CL338" t="s">
        <v>6793</v>
      </c>
      <c r="CM338" t="s">
        <v>6793</v>
      </c>
      <c r="CN338" t="s">
        <v>6793</v>
      </c>
      <c r="CO338" t="s">
        <v>6794</v>
      </c>
      <c r="CP338" t="s">
        <v>6793</v>
      </c>
      <c r="CQ338" t="s">
        <v>6794</v>
      </c>
      <c r="CR338" t="s">
        <v>7520</v>
      </c>
      <c r="CS338" t="s">
        <v>7521</v>
      </c>
      <c r="CT338" t="s">
        <v>7522</v>
      </c>
      <c r="CU338" t="s">
        <v>6794</v>
      </c>
      <c r="CV338">
        <v>2</v>
      </c>
      <c r="CW338">
        <v>3</v>
      </c>
      <c r="CX338">
        <v>3</v>
      </c>
      <c r="EC338">
        <v>5</v>
      </c>
      <c r="EE338">
        <v>3</v>
      </c>
      <c r="EF338">
        <v>0</v>
      </c>
      <c r="EG338">
        <v>0</v>
      </c>
      <c r="EH338">
        <v>0</v>
      </c>
      <c r="EI338">
        <v>2</v>
      </c>
      <c r="EJ338">
        <v>0</v>
      </c>
      <c r="EK338">
        <v>0</v>
      </c>
      <c r="EV338" t="s">
        <v>6793</v>
      </c>
      <c r="FX338" t="s">
        <v>7524</v>
      </c>
      <c r="FY338" t="s">
        <v>7680</v>
      </c>
      <c r="FZ338">
        <v>10</v>
      </c>
      <c r="GA338">
        <v>2008</v>
      </c>
      <c r="GC338" t="s">
        <v>7526</v>
      </c>
      <c r="GD338" t="s">
        <v>7526</v>
      </c>
      <c r="GE338" t="s">
        <v>6794</v>
      </c>
      <c r="GF338" t="s">
        <v>6793</v>
      </c>
      <c r="HH338" t="s">
        <v>7524</v>
      </c>
      <c r="HI338" t="s">
        <v>7680</v>
      </c>
      <c r="HJ338">
        <v>10</v>
      </c>
      <c r="HK338">
        <v>2008</v>
      </c>
      <c r="HO338" t="s">
        <v>6793</v>
      </c>
      <c r="PG338">
        <v>8</v>
      </c>
      <c r="PH338" t="s">
        <v>7515</v>
      </c>
      <c r="PI338" t="s">
        <v>7515</v>
      </c>
      <c r="PJ338" t="s">
        <v>7515</v>
      </c>
      <c r="PK338" t="s">
        <v>7515</v>
      </c>
      <c r="PL338" t="s">
        <v>7515</v>
      </c>
      <c r="PM338" t="s">
        <v>7515</v>
      </c>
      <c r="PN338" t="s">
        <v>7516</v>
      </c>
      <c r="PO338" t="s">
        <v>7515</v>
      </c>
      <c r="PP338" t="s">
        <v>7515</v>
      </c>
      <c r="PQ338" t="s">
        <v>7515</v>
      </c>
      <c r="PR338" t="s">
        <v>7515</v>
      </c>
      <c r="PT338" t="s">
        <v>7526</v>
      </c>
      <c r="PU338" t="s">
        <v>6857</v>
      </c>
      <c r="PV338" t="s">
        <v>7582</v>
      </c>
      <c r="PW338" t="s">
        <v>7515</v>
      </c>
      <c r="PX338" t="s">
        <v>7515</v>
      </c>
      <c r="PY338" t="s">
        <v>7515</v>
      </c>
      <c r="PZ338" t="s">
        <v>7515</v>
      </c>
      <c r="QA338" t="s">
        <v>7515</v>
      </c>
      <c r="QB338" t="s">
        <v>7515</v>
      </c>
      <c r="QC338" t="s">
        <v>7516</v>
      </c>
      <c r="QD338" t="s">
        <v>6757</v>
      </c>
      <c r="QE338" t="s">
        <v>7529</v>
      </c>
      <c r="QF338" t="s">
        <v>7528</v>
      </c>
      <c r="QG338" t="s">
        <v>7681</v>
      </c>
      <c r="QH338">
        <v>2008</v>
      </c>
      <c r="QI338">
        <v>6</v>
      </c>
      <c r="QJ338">
        <v>1</v>
      </c>
      <c r="QK338" s="329">
        <v>39625</v>
      </c>
      <c r="QL338">
        <v>0</v>
      </c>
      <c r="QM338">
        <v>1</v>
      </c>
      <c r="QN338" t="s">
        <v>265</v>
      </c>
      <c r="QO338">
        <v>2008</v>
      </c>
      <c r="QP338">
        <v>50</v>
      </c>
      <c r="QQ338">
        <v>1</v>
      </c>
      <c r="QR338">
        <v>0</v>
      </c>
      <c r="QS338">
        <v>0</v>
      </c>
      <c r="QT338">
        <v>0</v>
      </c>
      <c r="QU338">
        <v>0</v>
      </c>
      <c r="QV338">
        <v>1</v>
      </c>
      <c r="QW338">
        <v>0</v>
      </c>
      <c r="QX338">
        <v>0</v>
      </c>
      <c r="QY338">
        <v>0</v>
      </c>
      <c r="QZ338">
        <v>1</v>
      </c>
      <c r="RA338">
        <v>0</v>
      </c>
      <c r="RB338">
        <v>0</v>
      </c>
      <c r="RC338">
        <v>0</v>
      </c>
      <c r="RD338">
        <v>0</v>
      </c>
      <c r="RE338">
        <v>0</v>
      </c>
      <c r="RF338">
        <v>0</v>
      </c>
      <c r="RG338">
        <v>0</v>
      </c>
      <c r="RH338">
        <v>0</v>
      </c>
      <c r="RI338">
        <v>0</v>
      </c>
      <c r="RJ338">
        <v>0</v>
      </c>
      <c r="RK338">
        <v>0</v>
      </c>
      <c r="RL338">
        <v>0</v>
      </c>
      <c r="RM338">
        <v>0</v>
      </c>
      <c r="RN338">
        <v>0</v>
      </c>
      <c r="RO338">
        <v>0</v>
      </c>
      <c r="RP338">
        <v>0</v>
      </c>
      <c r="RQ338">
        <v>0</v>
      </c>
      <c r="RR338">
        <v>0</v>
      </c>
      <c r="RS338">
        <v>0</v>
      </c>
      <c r="RT338">
        <v>0</v>
      </c>
      <c r="RU338">
        <v>0</v>
      </c>
      <c r="RV338">
        <f t="shared" si="9"/>
        <v>2</v>
      </c>
      <c r="RY338">
        <f t="shared" ref="RY338:RY401" si="10">VLOOKUP(BI338,$RZ$2:$SF$15,7,FALSE)</f>
        <v>5</v>
      </c>
    </row>
    <row r="339" spans="1:493" x14ac:dyDescent="0.3">
      <c r="A339">
        <v>71323</v>
      </c>
      <c r="B339">
        <v>453</v>
      </c>
      <c r="C339" t="s">
        <v>6793</v>
      </c>
      <c r="D339" t="s">
        <v>6793</v>
      </c>
      <c r="I339" t="s">
        <v>6793</v>
      </c>
      <c r="J339" t="s">
        <v>7515</v>
      </c>
      <c r="K339" t="s">
        <v>7516</v>
      </c>
      <c r="L339" t="s">
        <v>7515</v>
      </c>
      <c r="M339" t="s">
        <v>7515</v>
      </c>
      <c r="N339" t="s">
        <v>7515</v>
      </c>
      <c r="O339" t="s">
        <v>7515</v>
      </c>
      <c r="P339" t="s">
        <v>7515</v>
      </c>
      <c r="Q339" t="s">
        <v>7515</v>
      </c>
      <c r="R339" t="s">
        <v>7515</v>
      </c>
      <c r="S339" t="s">
        <v>7515</v>
      </c>
      <c r="T339" t="s">
        <v>7516</v>
      </c>
      <c r="U339" t="s">
        <v>7515</v>
      </c>
      <c r="V339" t="s">
        <v>7515</v>
      </c>
      <c r="W339" t="s">
        <v>7515</v>
      </c>
      <c r="X339" t="s">
        <v>7515</v>
      </c>
      <c r="Y339" t="s">
        <v>7515</v>
      </c>
      <c r="Z339" t="s">
        <v>7515</v>
      </c>
      <c r="AA339" t="s">
        <v>7515</v>
      </c>
      <c r="AB339" t="s">
        <v>7515</v>
      </c>
      <c r="AC339" t="s">
        <v>7517</v>
      </c>
      <c r="AF339">
        <v>0</v>
      </c>
      <c r="AG339">
        <v>4</v>
      </c>
      <c r="AH339" t="s">
        <v>6845</v>
      </c>
      <c r="AK339" t="s">
        <v>6993</v>
      </c>
      <c r="AL339" t="s">
        <v>6794</v>
      </c>
      <c r="AM339" t="s">
        <v>6794</v>
      </c>
      <c r="AN339" t="s">
        <v>7680</v>
      </c>
      <c r="AO339">
        <v>0</v>
      </c>
      <c r="AP339">
        <v>14</v>
      </c>
      <c r="AQ339" t="s">
        <v>6988</v>
      </c>
      <c r="AR339" t="s">
        <v>6793</v>
      </c>
      <c r="AS339" t="s">
        <v>6793</v>
      </c>
      <c r="AT339" t="s">
        <v>6813</v>
      </c>
      <c r="AU339" t="s">
        <v>7531</v>
      </c>
      <c r="AV339" t="s">
        <v>7518</v>
      </c>
      <c r="AX339" t="s">
        <v>6794</v>
      </c>
      <c r="AY339" t="s">
        <v>6794</v>
      </c>
      <c r="AZ339" t="s">
        <v>6793</v>
      </c>
      <c r="BA339" t="s">
        <v>6794</v>
      </c>
      <c r="BB339" t="s">
        <v>6793</v>
      </c>
      <c r="BC339" t="s">
        <v>6794</v>
      </c>
      <c r="BD339" t="s">
        <v>6794</v>
      </c>
      <c r="BE339" t="s">
        <v>6794</v>
      </c>
      <c r="BF339" t="s">
        <v>6794</v>
      </c>
      <c r="BG339" t="s">
        <v>6794</v>
      </c>
      <c r="BH339" t="s">
        <v>6794</v>
      </c>
      <c r="BI339" t="s">
        <v>7028</v>
      </c>
      <c r="BJ339" t="s">
        <v>7024</v>
      </c>
      <c r="BK339" t="s">
        <v>6794</v>
      </c>
      <c r="BM339">
        <v>200</v>
      </c>
      <c r="BN339" t="s">
        <v>6</v>
      </c>
      <c r="BO339" t="s">
        <v>7519</v>
      </c>
      <c r="BP339" t="s">
        <v>6</v>
      </c>
      <c r="BQ339" t="s">
        <v>7559</v>
      </c>
      <c r="BR339" t="s">
        <v>7543</v>
      </c>
      <c r="BS339" t="s">
        <v>7515</v>
      </c>
      <c r="BT339" t="s">
        <v>7515</v>
      </c>
      <c r="BU339" t="s">
        <v>7515</v>
      </c>
      <c r="BV339" t="s">
        <v>7515</v>
      </c>
      <c r="BW339" t="s">
        <v>7515</v>
      </c>
      <c r="BX339" t="s">
        <v>7515</v>
      </c>
      <c r="BY339" t="s">
        <v>7515</v>
      </c>
      <c r="BZ339" t="s">
        <v>7516</v>
      </c>
      <c r="CA339" t="s">
        <v>7515</v>
      </c>
      <c r="CB339" t="s">
        <v>7515</v>
      </c>
      <c r="CC339" t="s">
        <v>7515</v>
      </c>
      <c r="CD339" t="s">
        <v>7515</v>
      </c>
      <c r="CE339" t="s">
        <v>6793</v>
      </c>
      <c r="CI339" t="s">
        <v>6793</v>
      </c>
      <c r="CJ339" t="s">
        <v>6793</v>
      </c>
      <c r="CK339" t="s">
        <v>6794</v>
      </c>
      <c r="CL339" t="s">
        <v>6793</v>
      </c>
      <c r="CM339" t="s">
        <v>6793</v>
      </c>
      <c r="CN339" t="s">
        <v>6793</v>
      </c>
      <c r="CO339" t="s">
        <v>6794</v>
      </c>
      <c r="CP339" t="s">
        <v>6793</v>
      </c>
      <c r="CQ339" t="s">
        <v>6793</v>
      </c>
      <c r="CR339" t="s">
        <v>7520</v>
      </c>
      <c r="CS339" t="s">
        <v>7521</v>
      </c>
      <c r="CT339" t="s">
        <v>7522</v>
      </c>
      <c r="CU339" t="s">
        <v>6793</v>
      </c>
      <c r="CV339">
        <v>1</v>
      </c>
      <c r="CW339">
        <v>2</v>
      </c>
      <c r="CX339">
        <v>3</v>
      </c>
      <c r="CY339" t="s">
        <v>6794</v>
      </c>
      <c r="EC339">
        <v>4</v>
      </c>
      <c r="EE339">
        <v>2</v>
      </c>
      <c r="EF339">
        <v>0</v>
      </c>
      <c r="EG339">
        <v>0</v>
      </c>
      <c r="EH339">
        <v>1</v>
      </c>
      <c r="EI339">
        <v>1</v>
      </c>
      <c r="EJ339">
        <v>0</v>
      </c>
      <c r="EK339">
        <v>0</v>
      </c>
      <c r="EL339" t="s">
        <v>6794</v>
      </c>
      <c r="EV339" t="s">
        <v>6794</v>
      </c>
      <c r="PS339" t="s">
        <v>7526</v>
      </c>
      <c r="PT339" t="s">
        <v>7526</v>
      </c>
      <c r="PU339" t="s">
        <v>7526</v>
      </c>
      <c r="PV339" t="s">
        <v>7526</v>
      </c>
      <c r="PW339" t="s">
        <v>7515</v>
      </c>
      <c r="PX339" t="s">
        <v>7516</v>
      </c>
      <c r="PY339" t="s">
        <v>7515</v>
      </c>
      <c r="PZ339" t="s">
        <v>7515</v>
      </c>
      <c r="QA339" t="s">
        <v>7515</v>
      </c>
      <c r="QB339" t="s">
        <v>7515</v>
      </c>
      <c r="QC339" t="s">
        <v>7515</v>
      </c>
      <c r="QD339" t="s">
        <v>7528</v>
      </c>
      <c r="QE339" t="s">
        <v>7529</v>
      </c>
      <c r="QF339" t="s">
        <v>7528</v>
      </c>
      <c r="QG339" t="s">
        <v>7681</v>
      </c>
      <c r="QH339">
        <v>2008</v>
      </c>
      <c r="QI339">
        <v>4</v>
      </c>
      <c r="QJ339">
        <v>1</v>
      </c>
      <c r="QK339" s="329">
        <v>39541</v>
      </c>
      <c r="QL339">
        <v>0</v>
      </c>
      <c r="QM339">
        <v>1</v>
      </c>
      <c r="QN339" t="s">
        <v>265</v>
      </c>
      <c r="QO339">
        <v>2008</v>
      </c>
      <c r="QP339">
        <v>50</v>
      </c>
      <c r="RV339">
        <f t="shared" ref="RV339:RV402" si="11">IF(AP339="Don't Know",-1,IF(AP339&gt;=30,1,IF(AP339&gt;=20,2,IF(AP339&gt;=15,3,IF(AP339&gt;=10,4,IF(AP339&gt;=5,5,IF(AP339&gt;0,6,0)))))))</f>
        <v>4</v>
      </c>
      <c r="RY339">
        <f t="shared" si="10"/>
        <v>2</v>
      </c>
    </row>
    <row r="340" spans="1:493" x14ac:dyDescent="0.3">
      <c r="A340">
        <v>71324</v>
      </c>
      <c r="B340">
        <v>454</v>
      </c>
      <c r="C340" t="s">
        <v>6793</v>
      </c>
      <c r="D340" t="s">
        <v>6793</v>
      </c>
      <c r="I340" t="s">
        <v>6793</v>
      </c>
      <c r="J340" t="s">
        <v>7515</v>
      </c>
      <c r="K340" t="s">
        <v>7515</v>
      </c>
      <c r="L340" t="s">
        <v>7515</v>
      </c>
      <c r="M340" t="s">
        <v>7515</v>
      </c>
      <c r="N340" t="s">
        <v>7515</v>
      </c>
      <c r="O340" t="s">
        <v>7515</v>
      </c>
      <c r="P340" t="s">
        <v>7515</v>
      </c>
      <c r="Q340" t="s">
        <v>7515</v>
      </c>
      <c r="R340" t="s">
        <v>7515</v>
      </c>
      <c r="S340" t="s">
        <v>7516</v>
      </c>
      <c r="T340" t="s">
        <v>7516</v>
      </c>
      <c r="U340" t="s">
        <v>7515</v>
      </c>
      <c r="V340" t="s">
        <v>7515</v>
      </c>
      <c r="W340" t="s">
        <v>7515</v>
      </c>
      <c r="X340" t="s">
        <v>7515</v>
      </c>
      <c r="Y340" t="s">
        <v>7515</v>
      </c>
      <c r="Z340" t="s">
        <v>7515</v>
      </c>
      <c r="AA340" t="s">
        <v>7515</v>
      </c>
      <c r="AB340" t="s">
        <v>7515</v>
      </c>
      <c r="AC340" t="s">
        <v>6796</v>
      </c>
      <c r="AK340" t="s">
        <v>6985</v>
      </c>
      <c r="AL340" t="s">
        <v>6794</v>
      </c>
      <c r="AM340" t="s">
        <v>6793</v>
      </c>
      <c r="AN340" t="s">
        <v>7680</v>
      </c>
      <c r="AO340">
        <v>0</v>
      </c>
      <c r="AP340">
        <v>12</v>
      </c>
      <c r="AQ340" t="s">
        <v>6988</v>
      </c>
      <c r="AR340" t="s">
        <v>6793</v>
      </c>
      <c r="AS340" t="s">
        <v>6793</v>
      </c>
      <c r="AT340" t="s">
        <v>6813</v>
      </c>
      <c r="AU340" t="s">
        <v>7531</v>
      </c>
      <c r="AV340" t="s">
        <v>6991</v>
      </c>
      <c r="AX340" t="s">
        <v>6793</v>
      </c>
      <c r="AY340" t="s">
        <v>6793</v>
      </c>
      <c r="AZ340" t="s">
        <v>6793</v>
      </c>
      <c r="BA340" t="s">
        <v>6793</v>
      </c>
      <c r="BB340" t="s">
        <v>6793</v>
      </c>
      <c r="BC340" t="s">
        <v>6794</v>
      </c>
      <c r="BD340" t="s">
        <v>6794</v>
      </c>
      <c r="BE340" t="s">
        <v>6793</v>
      </c>
      <c r="BF340" t="s">
        <v>6794</v>
      </c>
      <c r="BG340" t="s">
        <v>6794</v>
      </c>
      <c r="BH340" t="s">
        <v>6794</v>
      </c>
      <c r="BI340" t="s">
        <v>7021</v>
      </c>
      <c r="BJ340" t="s">
        <v>7029</v>
      </c>
      <c r="BK340" t="s">
        <v>6794</v>
      </c>
      <c r="BM340">
        <v>50</v>
      </c>
      <c r="BN340">
        <v>50</v>
      </c>
      <c r="BO340" t="s">
        <v>7519</v>
      </c>
      <c r="BP340" t="s">
        <v>7542</v>
      </c>
      <c r="BQ340" t="s">
        <v>7559</v>
      </c>
      <c r="BR340" t="s">
        <v>7594</v>
      </c>
      <c r="BS340" t="s">
        <v>7515</v>
      </c>
      <c r="BT340" t="s">
        <v>7516</v>
      </c>
      <c r="BU340" t="s">
        <v>7515</v>
      </c>
      <c r="BV340" t="s">
        <v>7515</v>
      </c>
      <c r="BW340" t="s">
        <v>7515</v>
      </c>
      <c r="BX340" t="s">
        <v>7515</v>
      </c>
      <c r="BY340" t="s">
        <v>7515</v>
      </c>
      <c r="BZ340" t="s">
        <v>7515</v>
      </c>
      <c r="CA340" t="s">
        <v>7515</v>
      </c>
      <c r="CB340" t="s">
        <v>7515</v>
      </c>
      <c r="CC340" t="s">
        <v>7515</v>
      </c>
      <c r="CD340" t="s">
        <v>7515</v>
      </c>
      <c r="CE340" t="s">
        <v>6794</v>
      </c>
      <c r="CI340" t="s">
        <v>6793</v>
      </c>
      <c r="CJ340" t="s">
        <v>6793</v>
      </c>
      <c r="CK340" t="s">
        <v>6793</v>
      </c>
      <c r="CL340" t="s">
        <v>6794</v>
      </c>
      <c r="CM340" t="s">
        <v>6793</v>
      </c>
      <c r="CN340" t="s">
        <v>6793</v>
      </c>
      <c r="CO340" t="s">
        <v>6794</v>
      </c>
      <c r="CP340" t="s">
        <v>6793</v>
      </c>
      <c r="CQ340" t="s">
        <v>6794</v>
      </c>
      <c r="CR340" t="s">
        <v>7520</v>
      </c>
      <c r="CS340" t="s">
        <v>6757</v>
      </c>
      <c r="CT340" t="s">
        <v>7536</v>
      </c>
      <c r="CU340" t="s">
        <v>6793</v>
      </c>
      <c r="CV340">
        <v>3</v>
      </c>
      <c r="CW340">
        <v>3</v>
      </c>
      <c r="CX340">
        <v>3</v>
      </c>
      <c r="CY340" t="s">
        <v>6794</v>
      </c>
      <c r="EC340">
        <v>5</v>
      </c>
      <c r="EE340">
        <v>3</v>
      </c>
      <c r="EF340">
        <v>0</v>
      </c>
      <c r="EG340">
        <v>1</v>
      </c>
      <c r="EH340">
        <v>1</v>
      </c>
      <c r="EI340">
        <v>0</v>
      </c>
      <c r="EJ340">
        <v>0</v>
      </c>
      <c r="EK340">
        <v>0</v>
      </c>
      <c r="EL340" t="s">
        <v>6794</v>
      </c>
      <c r="EV340" t="s">
        <v>6793</v>
      </c>
      <c r="JA340" t="s">
        <v>7524</v>
      </c>
      <c r="JB340" t="s">
        <v>7680</v>
      </c>
      <c r="JC340">
        <v>1</v>
      </c>
      <c r="JD340">
        <v>2009</v>
      </c>
      <c r="JF340" t="s">
        <v>7526</v>
      </c>
      <c r="JG340" t="s">
        <v>7526</v>
      </c>
      <c r="JH340" t="s">
        <v>6794</v>
      </c>
      <c r="JI340" t="s">
        <v>6793</v>
      </c>
      <c r="KK340" t="s">
        <v>7524</v>
      </c>
      <c r="KL340" t="s">
        <v>7680</v>
      </c>
      <c r="KM340">
        <v>1</v>
      </c>
      <c r="KN340">
        <v>2007</v>
      </c>
      <c r="KR340" t="s">
        <v>6793</v>
      </c>
      <c r="PS340" t="s">
        <v>7526</v>
      </c>
      <c r="PT340" t="s">
        <v>7526</v>
      </c>
      <c r="PV340" t="s">
        <v>7526</v>
      </c>
      <c r="PW340" t="s">
        <v>7516</v>
      </c>
      <c r="PX340" t="s">
        <v>7515</v>
      </c>
      <c r="PY340" t="s">
        <v>7515</v>
      </c>
      <c r="PZ340" t="s">
        <v>7515</v>
      </c>
      <c r="QA340" t="s">
        <v>7515</v>
      </c>
      <c r="QB340" t="s">
        <v>7515</v>
      </c>
      <c r="QC340" t="s">
        <v>7515</v>
      </c>
      <c r="QD340" t="s">
        <v>7528</v>
      </c>
      <c r="QE340" t="s">
        <v>7529</v>
      </c>
      <c r="QF340" t="s">
        <v>7528</v>
      </c>
      <c r="QG340" t="s">
        <v>7681</v>
      </c>
      <c r="QH340">
        <v>2008</v>
      </c>
      <c r="QI340">
        <v>1</v>
      </c>
      <c r="QJ340">
        <v>1</v>
      </c>
      <c r="QK340" s="329">
        <v>39457</v>
      </c>
      <c r="QL340">
        <v>1</v>
      </c>
      <c r="QM340">
        <v>0</v>
      </c>
      <c r="QN340" t="s">
        <v>265</v>
      </c>
      <c r="QO340">
        <v>2008</v>
      </c>
      <c r="QP340">
        <v>50</v>
      </c>
      <c r="QQ340">
        <v>1</v>
      </c>
      <c r="QR340">
        <v>0</v>
      </c>
      <c r="QS340">
        <v>0</v>
      </c>
      <c r="QT340">
        <v>0</v>
      </c>
      <c r="QU340">
        <v>0</v>
      </c>
      <c r="QV340">
        <v>0</v>
      </c>
      <c r="QW340">
        <v>0</v>
      </c>
      <c r="QX340">
        <v>0</v>
      </c>
      <c r="QY340">
        <v>0</v>
      </c>
      <c r="QZ340">
        <v>0</v>
      </c>
      <c r="RA340">
        <v>0</v>
      </c>
      <c r="RB340">
        <v>0</v>
      </c>
      <c r="RC340">
        <v>0</v>
      </c>
      <c r="RD340">
        <v>0</v>
      </c>
      <c r="RE340">
        <v>1</v>
      </c>
      <c r="RF340">
        <v>0</v>
      </c>
      <c r="RG340">
        <v>0</v>
      </c>
      <c r="RH340">
        <v>0</v>
      </c>
      <c r="RI340">
        <v>1</v>
      </c>
      <c r="RJ340">
        <v>0</v>
      </c>
      <c r="RK340">
        <v>0</v>
      </c>
      <c r="RL340">
        <v>0</v>
      </c>
      <c r="RM340">
        <v>0</v>
      </c>
      <c r="RN340">
        <v>0</v>
      </c>
      <c r="RO340">
        <v>0</v>
      </c>
      <c r="RP340">
        <v>0</v>
      </c>
      <c r="RQ340">
        <v>0</v>
      </c>
      <c r="RR340">
        <v>0</v>
      </c>
      <c r="RS340">
        <v>0</v>
      </c>
      <c r="RT340">
        <v>0</v>
      </c>
      <c r="RU340">
        <v>0</v>
      </c>
      <c r="RV340">
        <f t="shared" si="11"/>
        <v>4</v>
      </c>
      <c r="RY340">
        <f t="shared" si="10"/>
        <v>10</v>
      </c>
    </row>
    <row r="341" spans="1:493" x14ac:dyDescent="0.3">
      <c r="A341">
        <v>71325</v>
      </c>
      <c r="B341">
        <v>455</v>
      </c>
      <c r="C341" t="s">
        <v>6793</v>
      </c>
      <c r="D341" t="s">
        <v>6793</v>
      </c>
      <c r="I341" t="s">
        <v>6793</v>
      </c>
      <c r="J341" t="s">
        <v>7515</v>
      </c>
      <c r="K341" t="s">
        <v>7515</v>
      </c>
      <c r="L341" t="s">
        <v>7516</v>
      </c>
      <c r="M341" t="s">
        <v>7515</v>
      </c>
      <c r="N341" t="s">
        <v>7515</v>
      </c>
      <c r="O341" t="s">
        <v>7515</v>
      </c>
      <c r="P341" t="s">
        <v>7515</v>
      </c>
      <c r="Q341" t="s">
        <v>7515</v>
      </c>
      <c r="R341" t="s">
        <v>7515</v>
      </c>
      <c r="S341" t="s">
        <v>7515</v>
      </c>
      <c r="T341" t="s">
        <v>7516</v>
      </c>
      <c r="U341" t="s">
        <v>7515</v>
      </c>
      <c r="V341" t="s">
        <v>7515</v>
      </c>
      <c r="W341" t="s">
        <v>7515</v>
      </c>
      <c r="X341" t="s">
        <v>7515</v>
      </c>
      <c r="Y341" t="s">
        <v>7515</v>
      </c>
      <c r="Z341" t="s">
        <v>7515</v>
      </c>
      <c r="AA341" t="s">
        <v>7515</v>
      </c>
      <c r="AB341" t="s">
        <v>7515</v>
      </c>
      <c r="AC341" t="s">
        <v>6796</v>
      </c>
      <c r="AK341" t="s">
        <v>6985</v>
      </c>
      <c r="AL341" t="s">
        <v>6794</v>
      </c>
      <c r="AM341" t="s">
        <v>6794</v>
      </c>
      <c r="AN341" t="s">
        <v>7680</v>
      </c>
      <c r="AO341">
        <v>0</v>
      </c>
      <c r="AP341">
        <v>15</v>
      </c>
      <c r="AQ341" t="s">
        <v>6988</v>
      </c>
      <c r="AR341" t="s">
        <v>6793</v>
      </c>
      <c r="AS341" t="s">
        <v>6793</v>
      </c>
      <c r="AT341" t="s">
        <v>6813</v>
      </c>
      <c r="AU341" t="s">
        <v>7531</v>
      </c>
      <c r="AV341" t="s">
        <v>7518</v>
      </c>
      <c r="AX341" t="s">
        <v>6794</v>
      </c>
      <c r="AY341" t="s">
        <v>6794</v>
      </c>
      <c r="AZ341" t="s">
        <v>6794</v>
      </c>
      <c r="BA341" t="s">
        <v>6794</v>
      </c>
      <c r="BB341" t="s">
        <v>6794</v>
      </c>
      <c r="BC341" t="s">
        <v>6794</v>
      </c>
      <c r="BD341" t="s">
        <v>6793</v>
      </c>
      <c r="BE341" t="s">
        <v>6794</v>
      </c>
      <c r="BF341" t="s">
        <v>6794</v>
      </c>
      <c r="BG341" t="s">
        <v>6794</v>
      </c>
      <c r="BH341" t="s">
        <v>6794</v>
      </c>
      <c r="BI341" t="s">
        <v>7022</v>
      </c>
      <c r="BJ341" t="s">
        <v>7024</v>
      </c>
      <c r="BK341" t="s">
        <v>6794</v>
      </c>
      <c r="BM341">
        <v>50</v>
      </c>
      <c r="BN341" t="s">
        <v>7532</v>
      </c>
      <c r="BO341" t="s">
        <v>7533</v>
      </c>
      <c r="BP341" t="s">
        <v>6</v>
      </c>
      <c r="BQ341" t="s">
        <v>7559</v>
      </c>
      <c r="BR341" t="s">
        <v>7682</v>
      </c>
      <c r="BS341" t="s">
        <v>7515</v>
      </c>
      <c r="BT341" t="s">
        <v>7516</v>
      </c>
      <c r="BU341" t="s">
        <v>7515</v>
      </c>
      <c r="BV341" t="s">
        <v>7516</v>
      </c>
      <c r="BW341" t="s">
        <v>7515</v>
      </c>
      <c r="BX341" t="s">
        <v>7515</v>
      </c>
      <c r="BY341" t="s">
        <v>7515</v>
      </c>
      <c r="BZ341" t="s">
        <v>7515</v>
      </c>
      <c r="CA341" t="s">
        <v>7515</v>
      </c>
      <c r="CB341" t="s">
        <v>7515</v>
      </c>
      <c r="CC341" t="s">
        <v>7515</v>
      </c>
      <c r="CD341" t="s">
        <v>7515</v>
      </c>
      <c r="CE341" t="s">
        <v>6794</v>
      </c>
      <c r="CI341" t="s">
        <v>6793</v>
      </c>
      <c r="CJ341" t="s">
        <v>6793</v>
      </c>
      <c r="CK341" t="s">
        <v>6794</v>
      </c>
      <c r="CL341" t="s">
        <v>6794</v>
      </c>
      <c r="CM341" t="s">
        <v>6793</v>
      </c>
      <c r="CN341" t="s">
        <v>6794</v>
      </c>
      <c r="CO341" t="s">
        <v>6794</v>
      </c>
      <c r="CP341" t="s">
        <v>6793</v>
      </c>
      <c r="CQ341" t="s">
        <v>6794</v>
      </c>
      <c r="CR341" t="s">
        <v>7520</v>
      </c>
      <c r="CS341" t="s">
        <v>7521</v>
      </c>
      <c r="CT341" t="s">
        <v>7587</v>
      </c>
      <c r="CU341" t="s">
        <v>6793</v>
      </c>
      <c r="CV341">
        <v>2</v>
      </c>
      <c r="CW341">
        <v>2</v>
      </c>
      <c r="CX341">
        <v>3</v>
      </c>
      <c r="CY341" t="s">
        <v>6794</v>
      </c>
      <c r="EC341">
        <v>5</v>
      </c>
      <c r="EE341">
        <v>2</v>
      </c>
      <c r="EF341">
        <v>1</v>
      </c>
      <c r="EG341">
        <v>0</v>
      </c>
      <c r="EH341">
        <v>1</v>
      </c>
      <c r="EI341">
        <v>1</v>
      </c>
      <c r="EJ341">
        <v>0</v>
      </c>
      <c r="EK341">
        <v>0</v>
      </c>
      <c r="EL341" t="s">
        <v>6794</v>
      </c>
      <c r="EV341" t="s">
        <v>6794</v>
      </c>
      <c r="PS341" t="s">
        <v>7526</v>
      </c>
      <c r="PT341" t="s">
        <v>7526</v>
      </c>
      <c r="PU341" t="s">
        <v>7527</v>
      </c>
      <c r="PV341" t="s">
        <v>7527</v>
      </c>
      <c r="PW341" t="s">
        <v>7515</v>
      </c>
      <c r="PX341" t="s">
        <v>7515</v>
      </c>
      <c r="PY341" t="s">
        <v>7515</v>
      </c>
      <c r="PZ341" t="s">
        <v>7515</v>
      </c>
      <c r="QA341" t="s">
        <v>7515</v>
      </c>
      <c r="QB341" t="s">
        <v>7515</v>
      </c>
      <c r="QC341" t="s">
        <v>7516</v>
      </c>
      <c r="QD341" t="s">
        <v>7528</v>
      </c>
      <c r="QE341" t="s">
        <v>7539</v>
      </c>
      <c r="QF341" t="s">
        <v>7528</v>
      </c>
      <c r="QG341" t="s">
        <v>7681</v>
      </c>
      <c r="QH341">
        <v>2008</v>
      </c>
      <c r="QI341">
        <v>3</v>
      </c>
      <c r="QJ341">
        <v>1</v>
      </c>
      <c r="QK341" s="329">
        <v>39535</v>
      </c>
      <c r="QL341">
        <v>1</v>
      </c>
      <c r="QM341">
        <v>0</v>
      </c>
      <c r="QN341" t="s">
        <v>265</v>
      </c>
      <c r="QO341">
        <v>2008</v>
      </c>
      <c r="QP341">
        <v>50</v>
      </c>
      <c r="RV341">
        <f t="shared" si="11"/>
        <v>3</v>
      </c>
      <c r="RY341">
        <f t="shared" si="10"/>
        <v>5</v>
      </c>
    </row>
    <row r="342" spans="1:493" x14ac:dyDescent="0.3">
      <c r="A342">
        <v>71326</v>
      </c>
      <c r="B342">
        <v>456</v>
      </c>
      <c r="C342" t="s">
        <v>6793</v>
      </c>
      <c r="D342" t="s">
        <v>6793</v>
      </c>
      <c r="I342" t="s">
        <v>6793</v>
      </c>
      <c r="J342" t="s">
        <v>7515</v>
      </c>
      <c r="K342" t="s">
        <v>7515</v>
      </c>
      <c r="L342" t="s">
        <v>7515</v>
      </c>
      <c r="M342" t="s">
        <v>7515</v>
      </c>
      <c r="N342" t="s">
        <v>7515</v>
      </c>
      <c r="O342" t="s">
        <v>7515</v>
      </c>
      <c r="P342" t="s">
        <v>7515</v>
      </c>
      <c r="Q342" t="s">
        <v>7515</v>
      </c>
      <c r="R342" t="s">
        <v>7515</v>
      </c>
      <c r="S342" t="s">
        <v>7516</v>
      </c>
      <c r="T342" t="s">
        <v>7515</v>
      </c>
      <c r="U342" t="s">
        <v>7515</v>
      </c>
      <c r="V342" t="s">
        <v>7515</v>
      </c>
      <c r="W342" t="s">
        <v>7515</v>
      </c>
      <c r="X342" t="s">
        <v>7515</v>
      </c>
      <c r="Y342" t="s">
        <v>7515</v>
      </c>
      <c r="Z342" t="s">
        <v>7515</v>
      </c>
      <c r="AA342" t="s">
        <v>7515</v>
      </c>
      <c r="AB342" t="s">
        <v>7515</v>
      </c>
      <c r="AC342" t="s">
        <v>6796</v>
      </c>
      <c r="AK342" t="s">
        <v>6985</v>
      </c>
      <c r="AL342" t="s">
        <v>6794</v>
      </c>
      <c r="AM342" t="s">
        <v>6794</v>
      </c>
      <c r="AN342" t="s">
        <v>6</v>
      </c>
      <c r="AQ342" t="s">
        <v>6988</v>
      </c>
      <c r="AR342" t="s">
        <v>6966</v>
      </c>
      <c r="AS342" t="s">
        <v>6794</v>
      </c>
      <c r="AT342" t="s">
        <v>6813</v>
      </c>
      <c r="AU342" t="s">
        <v>6</v>
      </c>
      <c r="AV342" t="s">
        <v>7553</v>
      </c>
      <c r="AX342" t="s">
        <v>6794</v>
      </c>
      <c r="AY342" t="s">
        <v>6794</v>
      </c>
      <c r="AZ342" t="s">
        <v>6793</v>
      </c>
      <c r="BA342" t="s">
        <v>6793</v>
      </c>
      <c r="BB342" t="s">
        <v>6793</v>
      </c>
      <c r="BC342" t="s">
        <v>6793</v>
      </c>
      <c r="BD342" t="s">
        <v>6793</v>
      </c>
      <c r="BE342" t="s">
        <v>6794</v>
      </c>
      <c r="BF342" t="s">
        <v>6794</v>
      </c>
      <c r="BG342" t="s">
        <v>6794</v>
      </c>
      <c r="BH342" t="s">
        <v>6794</v>
      </c>
      <c r="BI342" t="s">
        <v>7028</v>
      </c>
      <c r="BJ342" t="s">
        <v>7025</v>
      </c>
      <c r="BK342" t="s">
        <v>6794</v>
      </c>
      <c r="BM342" t="s">
        <v>7547</v>
      </c>
      <c r="BN342">
        <v>60</v>
      </c>
      <c r="BO342" t="s">
        <v>7519</v>
      </c>
      <c r="BP342" t="s">
        <v>6</v>
      </c>
      <c r="BQ342" t="s">
        <v>7559</v>
      </c>
      <c r="BR342" t="s">
        <v>7543</v>
      </c>
      <c r="BS342" t="s">
        <v>7515</v>
      </c>
      <c r="BT342" t="s">
        <v>7515</v>
      </c>
      <c r="BU342" t="s">
        <v>7515</v>
      </c>
      <c r="BV342" t="s">
        <v>7515</v>
      </c>
      <c r="BW342" t="s">
        <v>7515</v>
      </c>
      <c r="BX342" t="s">
        <v>7515</v>
      </c>
      <c r="BY342" t="s">
        <v>7515</v>
      </c>
      <c r="BZ342" t="s">
        <v>7516</v>
      </c>
      <c r="CA342" t="s">
        <v>7515</v>
      </c>
      <c r="CB342" t="s">
        <v>7515</v>
      </c>
      <c r="CC342" t="s">
        <v>7515</v>
      </c>
      <c r="CD342" t="s">
        <v>7515</v>
      </c>
      <c r="CE342" t="s">
        <v>6794</v>
      </c>
      <c r="CI342" t="s">
        <v>6793</v>
      </c>
      <c r="CJ342" t="s">
        <v>6793</v>
      </c>
      <c r="CK342" t="s">
        <v>6794</v>
      </c>
      <c r="CL342" t="s">
        <v>6793</v>
      </c>
      <c r="CM342" t="s">
        <v>6794</v>
      </c>
      <c r="CN342" t="s">
        <v>6793</v>
      </c>
      <c r="CO342" t="s">
        <v>6794</v>
      </c>
      <c r="CP342" t="s">
        <v>6793</v>
      </c>
      <c r="CQ342" t="s">
        <v>6794</v>
      </c>
      <c r="CR342" t="s">
        <v>7520</v>
      </c>
      <c r="CS342" t="s">
        <v>7521</v>
      </c>
      <c r="CT342" t="s">
        <v>7587</v>
      </c>
      <c r="CU342" t="s">
        <v>6793</v>
      </c>
      <c r="CV342" t="s">
        <v>31</v>
      </c>
      <c r="CW342" t="s">
        <v>31</v>
      </c>
      <c r="CX342" t="s">
        <v>31</v>
      </c>
      <c r="CY342" t="s">
        <v>6794</v>
      </c>
      <c r="EC342" t="s">
        <v>31</v>
      </c>
      <c r="EL342" t="s">
        <v>31</v>
      </c>
      <c r="EV342" t="s">
        <v>6793</v>
      </c>
      <c r="IR342" t="s">
        <v>7524</v>
      </c>
      <c r="IS342" t="s">
        <v>6</v>
      </c>
      <c r="IV342" t="s">
        <v>7552</v>
      </c>
      <c r="IY342" t="s">
        <v>6794</v>
      </c>
      <c r="IZ342" t="s">
        <v>6793</v>
      </c>
      <c r="JA342" t="s">
        <v>7524</v>
      </c>
      <c r="JB342" t="s">
        <v>6</v>
      </c>
      <c r="JE342" t="s">
        <v>7552</v>
      </c>
      <c r="JF342" t="s">
        <v>6</v>
      </c>
      <c r="JG342" t="s">
        <v>6</v>
      </c>
      <c r="JH342" t="s">
        <v>6794</v>
      </c>
      <c r="JI342" t="s">
        <v>6966</v>
      </c>
      <c r="PG342">
        <v>5</v>
      </c>
      <c r="PH342" t="s">
        <v>7515</v>
      </c>
      <c r="PI342" t="s">
        <v>7515</v>
      </c>
      <c r="PJ342" t="s">
        <v>7515</v>
      </c>
      <c r="PK342" t="s">
        <v>7515</v>
      </c>
      <c r="PL342" t="s">
        <v>7515</v>
      </c>
      <c r="PM342" t="s">
        <v>7515</v>
      </c>
      <c r="PN342" t="s">
        <v>7516</v>
      </c>
      <c r="PO342" t="s">
        <v>7515</v>
      </c>
      <c r="PP342" t="s">
        <v>7516</v>
      </c>
      <c r="PQ342" t="s">
        <v>7515</v>
      </c>
      <c r="PR342" t="s">
        <v>7515</v>
      </c>
      <c r="PS342" t="s">
        <v>7526</v>
      </c>
      <c r="PT342" t="s">
        <v>7526</v>
      </c>
      <c r="PV342" t="s">
        <v>7526</v>
      </c>
      <c r="PW342" t="s">
        <v>7515</v>
      </c>
      <c r="PX342" t="s">
        <v>7515</v>
      </c>
      <c r="PY342" t="s">
        <v>7515</v>
      </c>
      <c r="PZ342" t="s">
        <v>7515</v>
      </c>
      <c r="QA342" t="s">
        <v>7515</v>
      </c>
      <c r="QB342" t="s">
        <v>7515</v>
      </c>
      <c r="QC342" t="s">
        <v>7516</v>
      </c>
      <c r="QD342" t="s">
        <v>31</v>
      </c>
      <c r="QE342" t="s">
        <v>7529</v>
      </c>
      <c r="QF342" t="s">
        <v>7528</v>
      </c>
      <c r="QG342" t="s">
        <v>7681</v>
      </c>
      <c r="QH342">
        <v>2007</v>
      </c>
      <c r="QI342">
        <v>12</v>
      </c>
      <c r="QJ342">
        <v>1</v>
      </c>
      <c r="QK342" s="329">
        <v>39429</v>
      </c>
      <c r="QL342">
        <v>1</v>
      </c>
      <c r="QM342">
        <v>0</v>
      </c>
      <c r="QN342" t="s">
        <v>265</v>
      </c>
      <c r="QO342">
        <v>2008</v>
      </c>
      <c r="QP342">
        <v>35</v>
      </c>
      <c r="QQ342">
        <v>1</v>
      </c>
      <c r="QR342">
        <v>0</v>
      </c>
      <c r="QS342">
        <v>0</v>
      </c>
      <c r="QT342">
        <v>0</v>
      </c>
      <c r="QU342">
        <v>0</v>
      </c>
      <c r="QV342">
        <v>0</v>
      </c>
      <c r="QW342">
        <v>0</v>
      </c>
      <c r="QX342">
        <v>0</v>
      </c>
      <c r="QY342">
        <v>0</v>
      </c>
      <c r="QZ342">
        <v>0</v>
      </c>
      <c r="RA342">
        <v>0</v>
      </c>
      <c r="RB342">
        <v>0</v>
      </c>
      <c r="RC342">
        <v>0</v>
      </c>
      <c r="RD342">
        <v>1</v>
      </c>
      <c r="RE342">
        <v>1</v>
      </c>
      <c r="RF342">
        <v>0</v>
      </c>
      <c r="RG342">
        <v>0</v>
      </c>
      <c r="RH342">
        <v>0</v>
      </c>
      <c r="RI342">
        <v>0</v>
      </c>
      <c r="RJ342">
        <v>0</v>
      </c>
      <c r="RK342">
        <v>0</v>
      </c>
      <c r="RL342">
        <v>0</v>
      </c>
      <c r="RM342">
        <v>0</v>
      </c>
      <c r="RN342">
        <v>0</v>
      </c>
      <c r="RO342">
        <v>0</v>
      </c>
      <c r="RP342">
        <v>0</v>
      </c>
      <c r="RQ342">
        <v>0</v>
      </c>
      <c r="RR342">
        <v>0</v>
      </c>
      <c r="RS342">
        <v>0</v>
      </c>
      <c r="RT342">
        <v>0</v>
      </c>
      <c r="RU342">
        <v>0</v>
      </c>
      <c r="RV342">
        <f t="shared" si="11"/>
        <v>0</v>
      </c>
      <c r="RY342">
        <f t="shared" si="10"/>
        <v>2</v>
      </c>
    </row>
    <row r="343" spans="1:493" x14ac:dyDescent="0.3">
      <c r="A343">
        <v>71327</v>
      </c>
      <c r="B343">
        <v>457</v>
      </c>
      <c r="C343" t="s">
        <v>6793</v>
      </c>
      <c r="D343" t="s">
        <v>6793</v>
      </c>
      <c r="I343" t="s">
        <v>6793</v>
      </c>
      <c r="J343" t="s">
        <v>7515</v>
      </c>
      <c r="K343" t="s">
        <v>7516</v>
      </c>
      <c r="L343" t="s">
        <v>7515</v>
      </c>
      <c r="M343" t="s">
        <v>7515</v>
      </c>
      <c r="N343" t="s">
        <v>7515</v>
      </c>
      <c r="O343" t="s">
        <v>7515</v>
      </c>
      <c r="P343" t="s">
        <v>7515</v>
      </c>
      <c r="Q343" t="s">
        <v>7515</v>
      </c>
      <c r="R343" t="s">
        <v>7515</v>
      </c>
      <c r="S343" t="s">
        <v>7515</v>
      </c>
      <c r="T343" t="s">
        <v>7515</v>
      </c>
      <c r="U343" t="s">
        <v>7515</v>
      </c>
      <c r="V343" t="s">
        <v>7515</v>
      </c>
      <c r="W343" t="s">
        <v>7515</v>
      </c>
      <c r="X343" t="s">
        <v>7515</v>
      </c>
      <c r="Y343" t="s">
        <v>7515</v>
      </c>
      <c r="Z343" t="s">
        <v>7515</v>
      </c>
      <c r="AA343" t="s">
        <v>7515</v>
      </c>
      <c r="AB343" t="s">
        <v>7515</v>
      </c>
      <c r="AC343" t="s">
        <v>6796</v>
      </c>
      <c r="AK343" t="s">
        <v>6985</v>
      </c>
      <c r="AL343" t="s">
        <v>6793</v>
      </c>
      <c r="AM343" t="s">
        <v>6793</v>
      </c>
      <c r="AN343" t="s">
        <v>7680</v>
      </c>
      <c r="AO343">
        <v>0</v>
      </c>
      <c r="AP343">
        <v>12</v>
      </c>
      <c r="AQ343" t="s">
        <v>6988</v>
      </c>
      <c r="AR343" t="s">
        <v>6793</v>
      </c>
      <c r="AS343" t="s">
        <v>6793</v>
      </c>
      <c r="AT343" t="s">
        <v>6814</v>
      </c>
      <c r="AV343" t="s">
        <v>7518</v>
      </c>
      <c r="AW343" t="s">
        <v>7588</v>
      </c>
      <c r="AX343" t="s">
        <v>6794</v>
      </c>
      <c r="AY343" t="s">
        <v>6794</v>
      </c>
      <c r="AZ343" t="s">
        <v>6794</v>
      </c>
      <c r="BA343" t="s">
        <v>6793</v>
      </c>
      <c r="BB343" t="s">
        <v>6794</v>
      </c>
      <c r="BC343" t="s">
        <v>6793</v>
      </c>
      <c r="BD343" t="s">
        <v>6793</v>
      </c>
      <c r="BE343" t="s">
        <v>6794</v>
      </c>
      <c r="BF343" t="s">
        <v>6793</v>
      </c>
      <c r="BG343" t="s">
        <v>6793</v>
      </c>
      <c r="BH343" t="s">
        <v>6794</v>
      </c>
      <c r="BI343" t="s">
        <v>7022</v>
      </c>
      <c r="BJ343" t="s">
        <v>7024</v>
      </c>
      <c r="BK343" t="s">
        <v>6794</v>
      </c>
      <c r="BM343">
        <v>50</v>
      </c>
      <c r="BN343">
        <v>25</v>
      </c>
      <c r="BO343" t="s">
        <v>7533</v>
      </c>
      <c r="BP343" t="s">
        <v>6</v>
      </c>
      <c r="BQ343" t="s">
        <v>7024</v>
      </c>
      <c r="BR343" t="s">
        <v>7682</v>
      </c>
      <c r="BS343" t="s">
        <v>7515</v>
      </c>
      <c r="BT343" t="s">
        <v>7516</v>
      </c>
      <c r="BU343" t="s">
        <v>7515</v>
      </c>
      <c r="BV343" t="s">
        <v>7515</v>
      </c>
      <c r="BW343" t="s">
        <v>7515</v>
      </c>
      <c r="BX343" t="s">
        <v>7515</v>
      </c>
      <c r="BY343" t="s">
        <v>7515</v>
      </c>
      <c r="BZ343" t="s">
        <v>7515</v>
      </c>
      <c r="CA343" t="s">
        <v>7515</v>
      </c>
      <c r="CB343" t="s">
        <v>7515</v>
      </c>
      <c r="CC343" t="s">
        <v>7515</v>
      </c>
      <c r="CD343" t="s">
        <v>7515</v>
      </c>
      <c r="CE343" t="s">
        <v>6794</v>
      </c>
      <c r="CI343" t="s">
        <v>6793</v>
      </c>
      <c r="CJ343" t="s">
        <v>6793</v>
      </c>
      <c r="CK343" t="s">
        <v>6794</v>
      </c>
      <c r="CL343" t="s">
        <v>6793</v>
      </c>
      <c r="CM343" t="s">
        <v>6793</v>
      </c>
      <c r="CN343" t="s">
        <v>6794</v>
      </c>
      <c r="CO343" t="s">
        <v>6794</v>
      </c>
      <c r="CP343" t="s">
        <v>6793</v>
      </c>
      <c r="CQ343" t="s">
        <v>6794</v>
      </c>
      <c r="CR343" t="s">
        <v>7520</v>
      </c>
      <c r="CS343" t="s">
        <v>7607</v>
      </c>
      <c r="CT343" t="s">
        <v>7536</v>
      </c>
      <c r="CU343" t="s">
        <v>6793</v>
      </c>
      <c r="CV343">
        <v>3</v>
      </c>
      <c r="CW343">
        <v>3</v>
      </c>
      <c r="CX343">
        <v>2</v>
      </c>
      <c r="CY343" t="s">
        <v>6794</v>
      </c>
      <c r="EC343">
        <v>4</v>
      </c>
      <c r="EE343">
        <v>2</v>
      </c>
      <c r="EF343">
        <v>0</v>
      </c>
      <c r="EG343">
        <v>0</v>
      </c>
      <c r="EH343">
        <v>2</v>
      </c>
      <c r="EI343">
        <v>0</v>
      </c>
      <c r="EJ343">
        <v>0</v>
      </c>
      <c r="EK343">
        <v>0</v>
      </c>
      <c r="EL343" t="s">
        <v>6794</v>
      </c>
      <c r="EV343" t="s">
        <v>6793</v>
      </c>
      <c r="KK343" t="s">
        <v>7524</v>
      </c>
      <c r="KL343" t="s">
        <v>7680</v>
      </c>
      <c r="KM343">
        <v>5</v>
      </c>
      <c r="KN343">
        <v>2008</v>
      </c>
      <c r="KR343" t="s">
        <v>6794</v>
      </c>
      <c r="KS343" t="s">
        <v>6793</v>
      </c>
      <c r="LC343" t="s">
        <v>7524</v>
      </c>
      <c r="LD343" t="s">
        <v>7680</v>
      </c>
      <c r="LE343">
        <v>12</v>
      </c>
      <c r="LF343">
        <v>2007</v>
      </c>
      <c r="LH343" t="s">
        <v>7526</v>
      </c>
      <c r="LI343" t="s">
        <v>7526</v>
      </c>
      <c r="LJ343" t="s">
        <v>6794</v>
      </c>
      <c r="LK343" t="s">
        <v>6793</v>
      </c>
      <c r="LL343" t="s">
        <v>7524</v>
      </c>
      <c r="LM343" t="s">
        <v>7680</v>
      </c>
      <c r="LN343">
        <v>5</v>
      </c>
      <c r="LO343">
        <v>2008</v>
      </c>
      <c r="LS343" t="s">
        <v>6794</v>
      </c>
      <c r="LT343" t="s">
        <v>6793</v>
      </c>
      <c r="PS343" t="s">
        <v>31</v>
      </c>
      <c r="PT343" t="s">
        <v>7526</v>
      </c>
      <c r="PU343" t="s">
        <v>7526</v>
      </c>
      <c r="PW343" t="s">
        <v>7515</v>
      </c>
      <c r="PX343" t="s">
        <v>7515</v>
      </c>
      <c r="PY343" t="s">
        <v>7515</v>
      </c>
      <c r="PZ343" t="s">
        <v>7516</v>
      </c>
      <c r="QA343" t="s">
        <v>7515</v>
      </c>
      <c r="QB343" t="s">
        <v>7515</v>
      </c>
      <c r="QC343" t="s">
        <v>7515</v>
      </c>
      <c r="QD343" t="s">
        <v>7528</v>
      </c>
      <c r="QE343" t="s">
        <v>7529</v>
      </c>
      <c r="QF343" t="s">
        <v>7528</v>
      </c>
      <c r="QG343" t="s">
        <v>7681</v>
      </c>
      <c r="QH343">
        <v>2008</v>
      </c>
      <c r="QI343">
        <v>6</v>
      </c>
      <c r="QJ343">
        <v>1</v>
      </c>
      <c r="QK343" s="329">
        <v>39604</v>
      </c>
      <c r="QL343">
        <v>1</v>
      </c>
      <c r="QM343">
        <v>0</v>
      </c>
      <c r="QN343" t="s">
        <v>265</v>
      </c>
      <c r="QO343">
        <v>2008</v>
      </c>
      <c r="QP343">
        <v>50</v>
      </c>
      <c r="QQ343">
        <v>0</v>
      </c>
      <c r="QR343">
        <v>0</v>
      </c>
      <c r="QS343">
        <v>0</v>
      </c>
      <c r="QT343">
        <v>0</v>
      </c>
      <c r="QU343">
        <v>0</v>
      </c>
      <c r="QV343">
        <v>0</v>
      </c>
      <c r="QW343">
        <v>0</v>
      </c>
      <c r="QX343">
        <v>0</v>
      </c>
      <c r="QY343">
        <v>0</v>
      </c>
      <c r="QZ343">
        <v>0</v>
      </c>
      <c r="RA343">
        <v>0</v>
      </c>
      <c r="RB343">
        <v>0</v>
      </c>
      <c r="RC343">
        <v>0</v>
      </c>
      <c r="RD343">
        <v>0</v>
      </c>
      <c r="RE343">
        <v>0</v>
      </c>
      <c r="RF343">
        <v>0</v>
      </c>
      <c r="RG343">
        <v>0</v>
      </c>
      <c r="RH343">
        <v>0</v>
      </c>
      <c r="RI343">
        <v>1</v>
      </c>
      <c r="RJ343">
        <v>0</v>
      </c>
      <c r="RK343">
        <v>1</v>
      </c>
      <c r="RL343">
        <v>1</v>
      </c>
      <c r="RM343">
        <v>0</v>
      </c>
      <c r="RN343">
        <v>0</v>
      </c>
      <c r="RO343">
        <v>0</v>
      </c>
      <c r="RP343">
        <v>0</v>
      </c>
      <c r="RQ343">
        <v>0</v>
      </c>
      <c r="RR343">
        <v>0</v>
      </c>
      <c r="RS343">
        <v>0</v>
      </c>
      <c r="RT343">
        <v>0</v>
      </c>
      <c r="RU343">
        <v>0</v>
      </c>
      <c r="RV343">
        <f t="shared" si="11"/>
        <v>4</v>
      </c>
      <c r="RY343">
        <f t="shared" si="10"/>
        <v>5</v>
      </c>
    </row>
    <row r="344" spans="1:493" x14ac:dyDescent="0.3">
      <c r="A344">
        <v>71328</v>
      </c>
      <c r="B344">
        <v>458</v>
      </c>
      <c r="C344" t="s">
        <v>6793</v>
      </c>
      <c r="D344" t="s">
        <v>6793</v>
      </c>
      <c r="I344" t="s">
        <v>6793</v>
      </c>
      <c r="J344" t="s">
        <v>7515</v>
      </c>
      <c r="K344" t="s">
        <v>7516</v>
      </c>
      <c r="L344" t="s">
        <v>7515</v>
      </c>
      <c r="M344" t="s">
        <v>7515</v>
      </c>
      <c r="N344" t="s">
        <v>7515</v>
      </c>
      <c r="O344" t="s">
        <v>7515</v>
      </c>
      <c r="P344" t="s">
        <v>7515</v>
      </c>
      <c r="Q344" t="s">
        <v>7515</v>
      </c>
      <c r="R344" t="s">
        <v>7515</v>
      </c>
      <c r="S344" t="s">
        <v>7515</v>
      </c>
      <c r="T344" t="s">
        <v>7515</v>
      </c>
      <c r="U344" t="s">
        <v>7515</v>
      </c>
      <c r="V344" t="s">
        <v>7515</v>
      </c>
      <c r="W344" t="s">
        <v>7515</v>
      </c>
      <c r="X344" t="s">
        <v>7515</v>
      </c>
      <c r="Y344" t="s">
        <v>7515</v>
      </c>
      <c r="Z344" t="s">
        <v>7515</v>
      </c>
      <c r="AA344" t="s">
        <v>7515</v>
      </c>
      <c r="AB344" t="s">
        <v>7515</v>
      </c>
      <c r="AC344" t="s">
        <v>7517</v>
      </c>
      <c r="AF344">
        <v>2</v>
      </c>
      <c r="AG344">
        <v>0</v>
      </c>
      <c r="AH344" t="s">
        <v>7560</v>
      </c>
      <c r="AK344" t="s">
        <v>6993</v>
      </c>
      <c r="AL344" t="s">
        <v>6794</v>
      </c>
      <c r="AM344" t="s">
        <v>6794</v>
      </c>
      <c r="AN344" t="s">
        <v>7680</v>
      </c>
      <c r="AO344">
        <v>0</v>
      </c>
      <c r="AP344">
        <v>11</v>
      </c>
      <c r="AQ344" t="s">
        <v>6988</v>
      </c>
      <c r="AR344" t="s">
        <v>6966</v>
      </c>
      <c r="AS344" t="s">
        <v>6793</v>
      </c>
      <c r="AT344" t="s">
        <v>6813</v>
      </c>
      <c r="AU344" t="s">
        <v>7531</v>
      </c>
      <c r="AV344" t="s">
        <v>6991</v>
      </c>
      <c r="AX344" t="s">
        <v>6793</v>
      </c>
      <c r="AY344" t="s">
        <v>6794</v>
      </c>
      <c r="AZ344" t="s">
        <v>6794</v>
      </c>
      <c r="BA344" t="s">
        <v>6793</v>
      </c>
      <c r="BB344" t="s">
        <v>6794</v>
      </c>
      <c r="BC344" t="s">
        <v>6794</v>
      </c>
      <c r="BD344" t="s">
        <v>6793</v>
      </c>
      <c r="BE344" t="s">
        <v>6793</v>
      </c>
      <c r="BF344" t="s">
        <v>6794</v>
      </c>
      <c r="BG344" t="s">
        <v>6794</v>
      </c>
      <c r="BH344" t="s">
        <v>6794</v>
      </c>
      <c r="BI344" t="s">
        <v>7024</v>
      </c>
      <c r="BJ344" t="s">
        <v>7686</v>
      </c>
      <c r="BK344" t="s">
        <v>6794</v>
      </c>
      <c r="BM344">
        <v>50</v>
      </c>
      <c r="BN344">
        <v>25</v>
      </c>
      <c r="BO344" t="s">
        <v>7519</v>
      </c>
      <c r="BP344" t="s">
        <v>6</v>
      </c>
      <c r="BQ344" t="s">
        <v>7024</v>
      </c>
      <c r="BR344" t="s">
        <v>6757</v>
      </c>
      <c r="BS344" t="s">
        <v>7516</v>
      </c>
      <c r="BT344" t="s">
        <v>7515</v>
      </c>
      <c r="BU344" t="s">
        <v>7515</v>
      </c>
      <c r="BV344" t="s">
        <v>7515</v>
      </c>
      <c r="BW344" t="s">
        <v>7515</v>
      </c>
      <c r="BX344" t="s">
        <v>7515</v>
      </c>
      <c r="BY344" t="s">
        <v>7515</v>
      </c>
      <c r="BZ344" t="s">
        <v>7515</v>
      </c>
      <c r="CA344" t="s">
        <v>7515</v>
      </c>
      <c r="CB344" t="s">
        <v>7515</v>
      </c>
      <c r="CC344" t="s">
        <v>7515</v>
      </c>
      <c r="CD344" t="s">
        <v>7515</v>
      </c>
      <c r="CE344" t="s">
        <v>6794</v>
      </c>
      <c r="CI344" t="s">
        <v>6793</v>
      </c>
      <c r="CJ344" t="s">
        <v>6794</v>
      </c>
      <c r="CK344" t="s">
        <v>6794</v>
      </c>
      <c r="CL344" t="s">
        <v>6794</v>
      </c>
      <c r="CM344" t="s">
        <v>6794</v>
      </c>
      <c r="CN344" t="s">
        <v>6793</v>
      </c>
      <c r="CO344" t="s">
        <v>6794</v>
      </c>
      <c r="CP344" t="s">
        <v>6793</v>
      </c>
      <c r="CQ344" t="s">
        <v>6794</v>
      </c>
      <c r="CR344" t="s">
        <v>7520</v>
      </c>
      <c r="CS344" t="s">
        <v>7521</v>
      </c>
      <c r="CT344" t="s">
        <v>7522</v>
      </c>
      <c r="CU344" t="s">
        <v>6793</v>
      </c>
      <c r="CV344">
        <v>2</v>
      </c>
      <c r="CW344">
        <v>3</v>
      </c>
      <c r="CX344">
        <v>4</v>
      </c>
      <c r="CY344" t="s">
        <v>6794</v>
      </c>
      <c r="EC344">
        <v>2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2</v>
      </c>
      <c r="EL344" t="s">
        <v>6794</v>
      </c>
      <c r="EV344" t="s">
        <v>6793</v>
      </c>
      <c r="JA344" t="s">
        <v>7538</v>
      </c>
      <c r="JB344" t="s">
        <v>6</v>
      </c>
      <c r="JE344" t="s">
        <v>6</v>
      </c>
      <c r="JF344" t="s">
        <v>7526</v>
      </c>
      <c r="JH344" t="s">
        <v>6794</v>
      </c>
      <c r="JI344" t="s">
        <v>6966</v>
      </c>
      <c r="PS344" t="s">
        <v>7526</v>
      </c>
      <c r="PT344" t="s">
        <v>7526</v>
      </c>
      <c r="PV344" t="s">
        <v>7526</v>
      </c>
      <c r="PW344" t="s">
        <v>7515</v>
      </c>
      <c r="PX344" t="s">
        <v>7515</v>
      </c>
      <c r="PY344" t="s">
        <v>7515</v>
      </c>
      <c r="PZ344" t="s">
        <v>7515</v>
      </c>
      <c r="QA344" t="s">
        <v>7515</v>
      </c>
      <c r="QB344" t="s">
        <v>7515</v>
      </c>
      <c r="QC344" t="s">
        <v>7516</v>
      </c>
      <c r="QD344" t="s">
        <v>7528</v>
      </c>
      <c r="QE344" t="s">
        <v>7539</v>
      </c>
      <c r="QF344" t="s">
        <v>7528</v>
      </c>
      <c r="QG344" t="s">
        <v>7681</v>
      </c>
      <c r="QH344">
        <v>2008</v>
      </c>
      <c r="QI344">
        <v>4</v>
      </c>
      <c r="QJ344">
        <v>1</v>
      </c>
      <c r="QK344" s="329">
        <v>39556</v>
      </c>
      <c r="QL344">
        <v>0</v>
      </c>
      <c r="QM344">
        <v>1</v>
      </c>
      <c r="QN344" t="s">
        <v>265</v>
      </c>
      <c r="QO344">
        <v>2008</v>
      </c>
      <c r="QP344">
        <v>50</v>
      </c>
      <c r="QQ344">
        <v>1</v>
      </c>
      <c r="QR344">
        <v>0</v>
      </c>
      <c r="QS344">
        <v>0</v>
      </c>
      <c r="QT344">
        <v>0</v>
      </c>
      <c r="QU344">
        <v>0</v>
      </c>
      <c r="QV344">
        <v>0</v>
      </c>
      <c r="QW344">
        <v>0</v>
      </c>
      <c r="QX344">
        <v>0</v>
      </c>
      <c r="QY344">
        <v>0</v>
      </c>
      <c r="QZ344">
        <v>0</v>
      </c>
      <c r="RA344">
        <v>0</v>
      </c>
      <c r="RB344">
        <v>0</v>
      </c>
      <c r="RC344">
        <v>0</v>
      </c>
      <c r="RD344">
        <v>0</v>
      </c>
      <c r="RE344">
        <v>1</v>
      </c>
      <c r="RF344">
        <v>0</v>
      </c>
      <c r="RG344">
        <v>0</v>
      </c>
      <c r="RH344">
        <v>0</v>
      </c>
      <c r="RI344">
        <v>0</v>
      </c>
      <c r="RJ344">
        <v>0</v>
      </c>
      <c r="RK344">
        <v>0</v>
      </c>
      <c r="RL344">
        <v>0</v>
      </c>
      <c r="RM344">
        <v>0</v>
      </c>
      <c r="RN344">
        <v>0</v>
      </c>
      <c r="RO344">
        <v>0</v>
      </c>
      <c r="RP344">
        <v>0</v>
      </c>
      <c r="RQ344">
        <v>0</v>
      </c>
      <c r="RR344">
        <v>0</v>
      </c>
      <c r="RS344">
        <v>0</v>
      </c>
      <c r="RT344">
        <v>0</v>
      </c>
      <c r="RU344">
        <v>0</v>
      </c>
      <c r="RV344">
        <f t="shared" si="11"/>
        <v>4</v>
      </c>
      <c r="RY344">
        <f t="shared" si="10"/>
        <v>7</v>
      </c>
    </row>
    <row r="345" spans="1:493" x14ac:dyDescent="0.3">
      <c r="A345">
        <v>71329</v>
      </c>
      <c r="B345">
        <v>459</v>
      </c>
      <c r="C345" t="s">
        <v>6793</v>
      </c>
      <c r="D345" t="s">
        <v>6793</v>
      </c>
      <c r="I345" t="s">
        <v>6793</v>
      </c>
      <c r="J345" t="s">
        <v>7515</v>
      </c>
      <c r="K345" t="s">
        <v>7516</v>
      </c>
      <c r="L345" t="s">
        <v>7515</v>
      </c>
      <c r="M345" t="s">
        <v>7515</v>
      </c>
      <c r="N345" t="s">
        <v>7515</v>
      </c>
      <c r="O345" t="s">
        <v>7515</v>
      </c>
      <c r="P345" t="s">
        <v>7515</v>
      </c>
      <c r="Q345" t="s">
        <v>7515</v>
      </c>
      <c r="R345" t="s">
        <v>7515</v>
      </c>
      <c r="S345" t="s">
        <v>7515</v>
      </c>
      <c r="T345" t="s">
        <v>7515</v>
      </c>
      <c r="U345" t="s">
        <v>7515</v>
      </c>
      <c r="V345" t="s">
        <v>7515</v>
      </c>
      <c r="W345" t="s">
        <v>7515</v>
      </c>
      <c r="X345" t="s">
        <v>7515</v>
      </c>
      <c r="Y345" t="s">
        <v>7515</v>
      </c>
      <c r="Z345" t="s">
        <v>7515</v>
      </c>
      <c r="AA345" t="s">
        <v>7515</v>
      </c>
      <c r="AB345" t="s">
        <v>7515</v>
      </c>
      <c r="AC345" t="s">
        <v>7517</v>
      </c>
      <c r="AF345" t="s">
        <v>7547</v>
      </c>
      <c r="AG345" t="s">
        <v>7547</v>
      </c>
      <c r="AH345" t="s">
        <v>7560</v>
      </c>
      <c r="AK345" t="s">
        <v>6985</v>
      </c>
      <c r="AL345" t="s">
        <v>6793</v>
      </c>
      <c r="AM345" t="s">
        <v>6794</v>
      </c>
      <c r="AN345" t="s">
        <v>7680</v>
      </c>
      <c r="AO345">
        <v>0</v>
      </c>
      <c r="AP345">
        <v>25</v>
      </c>
      <c r="AQ345" t="s">
        <v>6988</v>
      </c>
      <c r="AR345" t="s">
        <v>6793</v>
      </c>
      <c r="AS345" t="s">
        <v>6793</v>
      </c>
      <c r="AT345" t="s">
        <v>6813</v>
      </c>
      <c r="AU345" t="s">
        <v>7531</v>
      </c>
      <c r="AV345" t="s">
        <v>7518</v>
      </c>
      <c r="AX345" t="s">
        <v>6794</v>
      </c>
      <c r="AY345" t="s">
        <v>6794</v>
      </c>
      <c r="AZ345" t="s">
        <v>6794</v>
      </c>
      <c r="BA345" t="s">
        <v>6794</v>
      </c>
      <c r="BB345" t="s">
        <v>6793</v>
      </c>
      <c r="BC345" t="s">
        <v>6793</v>
      </c>
      <c r="BD345" t="s">
        <v>6793</v>
      </c>
      <c r="BE345" t="s">
        <v>6793</v>
      </c>
      <c r="BF345" t="s">
        <v>6794</v>
      </c>
      <c r="BG345" t="s">
        <v>6794</v>
      </c>
      <c r="BH345" t="s">
        <v>6794</v>
      </c>
      <c r="BI345" t="s">
        <v>7022</v>
      </c>
      <c r="BJ345" t="s">
        <v>7028</v>
      </c>
      <c r="BK345" t="s">
        <v>6794</v>
      </c>
      <c r="BM345">
        <v>50</v>
      </c>
      <c r="BN345">
        <v>20</v>
      </c>
      <c r="BO345" t="s">
        <v>7533</v>
      </c>
      <c r="BP345" t="s">
        <v>7542</v>
      </c>
      <c r="BQ345" t="s">
        <v>7559</v>
      </c>
      <c r="BR345" t="s">
        <v>7543</v>
      </c>
      <c r="BS345" t="s">
        <v>7515</v>
      </c>
      <c r="BT345" t="s">
        <v>7515</v>
      </c>
      <c r="BU345" t="s">
        <v>7515</v>
      </c>
      <c r="BV345" t="s">
        <v>7515</v>
      </c>
      <c r="BW345" t="s">
        <v>7515</v>
      </c>
      <c r="BX345" t="s">
        <v>7515</v>
      </c>
      <c r="BY345" t="s">
        <v>7515</v>
      </c>
      <c r="BZ345" t="s">
        <v>7516</v>
      </c>
      <c r="CA345" t="s">
        <v>7515</v>
      </c>
      <c r="CB345" t="s">
        <v>7515</v>
      </c>
      <c r="CC345" t="s">
        <v>7515</v>
      </c>
      <c r="CD345" t="s">
        <v>7515</v>
      </c>
      <c r="CE345" t="s">
        <v>6794</v>
      </c>
      <c r="CI345" t="s">
        <v>6793</v>
      </c>
      <c r="CJ345" t="s">
        <v>6793</v>
      </c>
      <c r="CK345" t="s">
        <v>6794</v>
      </c>
      <c r="CL345" t="s">
        <v>6793</v>
      </c>
      <c r="CM345" t="s">
        <v>6794</v>
      </c>
      <c r="CN345" t="s">
        <v>6793</v>
      </c>
      <c r="CO345" t="s">
        <v>6794</v>
      </c>
      <c r="CP345" t="s">
        <v>6793</v>
      </c>
      <c r="CQ345" t="s">
        <v>6793</v>
      </c>
      <c r="CR345" t="s">
        <v>7520</v>
      </c>
      <c r="CS345" t="s">
        <v>7521</v>
      </c>
      <c r="CT345" t="s">
        <v>7587</v>
      </c>
      <c r="CU345" t="s">
        <v>6794</v>
      </c>
      <c r="CV345">
        <v>3</v>
      </c>
      <c r="CW345">
        <v>4</v>
      </c>
      <c r="CX345">
        <v>1</v>
      </c>
      <c r="EC345">
        <v>8</v>
      </c>
      <c r="EE345">
        <v>3</v>
      </c>
      <c r="EF345">
        <v>1</v>
      </c>
      <c r="EG345">
        <v>0</v>
      </c>
      <c r="EH345">
        <v>1</v>
      </c>
      <c r="EI345">
        <v>1</v>
      </c>
      <c r="EJ345">
        <v>2</v>
      </c>
      <c r="EK345">
        <v>0</v>
      </c>
      <c r="EV345" t="s">
        <v>6793</v>
      </c>
      <c r="HH345" t="s">
        <v>7524</v>
      </c>
      <c r="HI345" t="s">
        <v>6</v>
      </c>
      <c r="HL345" t="s">
        <v>7552</v>
      </c>
      <c r="HO345" t="s">
        <v>6794</v>
      </c>
      <c r="IR345" t="s">
        <v>7524</v>
      </c>
      <c r="IS345" t="s">
        <v>7680</v>
      </c>
      <c r="IT345">
        <v>1</v>
      </c>
      <c r="IU345">
        <v>2007</v>
      </c>
      <c r="IY345" t="s">
        <v>6794</v>
      </c>
      <c r="IZ345" t="s">
        <v>6793</v>
      </c>
      <c r="JA345" t="s">
        <v>7524</v>
      </c>
      <c r="JB345" t="s">
        <v>7680</v>
      </c>
      <c r="JC345">
        <v>1</v>
      </c>
      <c r="JD345">
        <v>2008</v>
      </c>
      <c r="JF345" t="s">
        <v>6757</v>
      </c>
      <c r="JG345" t="s">
        <v>6757</v>
      </c>
      <c r="JH345" t="s">
        <v>6794</v>
      </c>
      <c r="JI345" t="s">
        <v>6793</v>
      </c>
      <c r="JJ345" t="s">
        <v>7524</v>
      </c>
      <c r="JK345" t="s">
        <v>7680</v>
      </c>
      <c r="JL345">
        <v>1</v>
      </c>
      <c r="JM345">
        <v>2007</v>
      </c>
      <c r="JO345" t="s">
        <v>6757</v>
      </c>
      <c r="JP345" t="s">
        <v>6757</v>
      </c>
      <c r="JQ345" t="s">
        <v>6794</v>
      </c>
      <c r="JR345" t="s">
        <v>6793</v>
      </c>
      <c r="PS345" t="s">
        <v>7526</v>
      </c>
      <c r="PV345" t="s">
        <v>7526</v>
      </c>
      <c r="PW345" t="s">
        <v>7515</v>
      </c>
      <c r="PX345" t="s">
        <v>7515</v>
      </c>
      <c r="PY345" t="s">
        <v>7515</v>
      </c>
      <c r="PZ345" t="s">
        <v>7515</v>
      </c>
      <c r="QA345" t="s">
        <v>7515</v>
      </c>
      <c r="QB345" t="s">
        <v>7515</v>
      </c>
      <c r="QC345" t="s">
        <v>7516</v>
      </c>
      <c r="QD345" t="s">
        <v>7528</v>
      </c>
      <c r="QE345" t="s">
        <v>7529</v>
      </c>
      <c r="QF345" t="s">
        <v>7528</v>
      </c>
      <c r="QG345" t="s">
        <v>7681</v>
      </c>
      <c r="QH345">
        <v>2007</v>
      </c>
      <c r="QI345">
        <v>12</v>
      </c>
      <c r="QJ345">
        <v>1</v>
      </c>
      <c r="QK345" s="329">
        <v>39444</v>
      </c>
      <c r="QL345">
        <v>0</v>
      </c>
      <c r="QM345">
        <v>1</v>
      </c>
      <c r="QN345" t="s">
        <v>265</v>
      </c>
      <c r="QO345">
        <v>2008</v>
      </c>
      <c r="QP345">
        <v>35</v>
      </c>
      <c r="QQ345">
        <v>1</v>
      </c>
      <c r="QR345">
        <v>0</v>
      </c>
      <c r="QS345">
        <v>0</v>
      </c>
      <c r="QT345">
        <v>0</v>
      </c>
      <c r="QU345">
        <v>0</v>
      </c>
      <c r="QV345">
        <v>0</v>
      </c>
      <c r="QW345">
        <v>0</v>
      </c>
      <c r="QX345">
        <v>0</v>
      </c>
      <c r="QY345">
        <v>0</v>
      </c>
      <c r="QZ345">
        <v>1</v>
      </c>
      <c r="RA345">
        <v>0</v>
      </c>
      <c r="RB345">
        <v>0</v>
      </c>
      <c r="RC345">
        <v>0</v>
      </c>
      <c r="RD345">
        <v>1</v>
      </c>
      <c r="RE345">
        <v>1</v>
      </c>
      <c r="RF345">
        <v>1</v>
      </c>
      <c r="RG345">
        <v>0</v>
      </c>
      <c r="RH345">
        <v>0</v>
      </c>
      <c r="RI345">
        <v>0</v>
      </c>
      <c r="RJ345">
        <v>0</v>
      </c>
      <c r="RK345">
        <v>0</v>
      </c>
      <c r="RL345">
        <v>0</v>
      </c>
      <c r="RM345">
        <v>0</v>
      </c>
      <c r="RN345">
        <v>0</v>
      </c>
      <c r="RO345">
        <v>0</v>
      </c>
      <c r="RP345">
        <v>0</v>
      </c>
      <c r="RQ345">
        <v>0</v>
      </c>
      <c r="RR345">
        <v>0</v>
      </c>
      <c r="RS345">
        <v>0</v>
      </c>
      <c r="RT345">
        <v>0</v>
      </c>
      <c r="RU345">
        <v>0</v>
      </c>
      <c r="RV345">
        <f t="shared" si="11"/>
        <v>2</v>
      </c>
      <c r="RY345">
        <f t="shared" si="10"/>
        <v>5</v>
      </c>
    </row>
    <row r="346" spans="1:493" x14ac:dyDescent="0.3">
      <c r="A346">
        <v>71330</v>
      </c>
      <c r="B346">
        <v>460</v>
      </c>
      <c r="C346" t="s">
        <v>6793</v>
      </c>
      <c r="D346" t="s">
        <v>6793</v>
      </c>
      <c r="I346" t="s">
        <v>6793</v>
      </c>
      <c r="J346" t="s">
        <v>7516</v>
      </c>
      <c r="K346" t="s">
        <v>7515</v>
      </c>
      <c r="L346" t="s">
        <v>7515</v>
      </c>
      <c r="M346" t="s">
        <v>7515</v>
      </c>
      <c r="N346" t="s">
        <v>7515</v>
      </c>
      <c r="O346" t="s">
        <v>7515</v>
      </c>
      <c r="P346" t="s">
        <v>7515</v>
      </c>
      <c r="Q346" t="s">
        <v>7515</v>
      </c>
      <c r="R346" t="s">
        <v>7515</v>
      </c>
      <c r="S346" t="s">
        <v>7515</v>
      </c>
      <c r="T346" t="s">
        <v>7515</v>
      </c>
      <c r="U346" t="s">
        <v>7515</v>
      </c>
      <c r="V346" t="s">
        <v>7515</v>
      </c>
      <c r="W346" t="s">
        <v>7515</v>
      </c>
      <c r="X346" t="s">
        <v>7515</v>
      </c>
      <c r="Y346" t="s">
        <v>7515</v>
      </c>
      <c r="Z346" t="s">
        <v>7515</v>
      </c>
      <c r="AA346" t="s">
        <v>7515</v>
      </c>
      <c r="AB346" t="s">
        <v>7515</v>
      </c>
      <c r="AC346" t="s">
        <v>7517</v>
      </c>
      <c r="AF346">
        <v>0</v>
      </c>
      <c r="AG346">
        <v>20</v>
      </c>
      <c r="AH346" t="s">
        <v>6845</v>
      </c>
      <c r="AK346" t="s">
        <v>6993</v>
      </c>
      <c r="AL346" t="s">
        <v>6793</v>
      </c>
      <c r="AM346" t="s">
        <v>6794</v>
      </c>
      <c r="AN346" t="s">
        <v>7680</v>
      </c>
      <c r="AO346">
        <v>0</v>
      </c>
      <c r="AP346">
        <v>25</v>
      </c>
      <c r="AQ346" t="s">
        <v>6757</v>
      </c>
      <c r="AR346" t="s">
        <v>6793</v>
      </c>
      <c r="AS346" t="s">
        <v>6793</v>
      </c>
      <c r="AT346" t="s">
        <v>6813</v>
      </c>
      <c r="AU346" t="s">
        <v>7531</v>
      </c>
      <c r="AV346" t="s">
        <v>6991</v>
      </c>
      <c r="AX346" t="s">
        <v>6794</v>
      </c>
      <c r="AY346" t="s">
        <v>6794</v>
      </c>
      <c r="AZ346" t="s">
        <v>6793</v>
      </c>
      <c r="BA346" t="s">
        <v>6793</v>
      </c>
      <c r="BC346" t="s">
        <v>6794</v>
      </c>
      <c r="BD346" t="s">
        <v>6793</v>
      </c>
      <c r="BE346" t="s">
        <v>6794</v>
      </c>
      <c r="BF346" t="s">
        <v>6794</v>
      </c>
      <c r="BG346" t="s">
        <v>6794</v>
      </c>
      <c r="BH346" t="s">
        <v>6794</v>
      </c>
      <c r="BI346" t="s">
        <v>7024</v>
      </c>
      <c r="BJ346" t="s">
        <v>6</v>
      </c>
      <c r="BK346" t="s">
        <v>6794</v>
      </c>
      <c r="BM346">
        <v>25</v>
      </c>
      <c r="BN346">
        <v>50</v>
      </c>
      <c r="BO346" t="s">
        <v>7519</v>
      </c>
      <c r="BP346" t="s">
        <v>7534</v>
      </c>
      <c r="BQ346" t="s">
        <v>7559</v>
      </c>
      <c r="BR346" t="s">
        <v>7543</v>
      </c>
      <c r="BS346" t="s">
        <v>7516</v>
      </c>
      <c r="BT346" t="s">
        <v>7515</v>
      </c>
      <c r="BU346" t="s">
        <v>7515</v>
      </c>
      <c r="BV346" t="s">
        <v>7515</v>
      </c>
      <c r="BW346" t="s">
        <v>7515</v>
      </c>
      <c r="BX346" t="s">
        <v>7515</v>
      </c>
      <c r="BY346" t="s">
        <v>7515</v>
      </c>
      <c r="BZ346" t="s">
        <v>7515</v>
      </c>
      <c r="CA346" t="s">
        <v>7515</v>
      </c>
      <c r="CB346" t="s">
        <v>7515</v>
      </c>
      <c r="CC346" t="s">
        <v>7515</v>
      </c>
      <c r="CD346" t="s">
        <v>7515</v>
      </c>
      <c r="CE346" t="s">
        <v>6794</v>
      </c>
      <c r="CI346" t="s">
        <v>6793</v>
      </c>
      <c r="CJ346" t="s">
        <v>6793</v>
      </c>
      <c r="CK346" t="s">
        <v>6794</v>
      </c>
      <c r="CL346" t="s">
        <v>6794</v>
      </c>
      <c r="CM346" t="s">
        <v>6793</v>
      </c>
      <c r="CN346" t="s">
        <v>6794</v>
      </c>
      <c r="CO346" t="s">
        <v>6794</v>
      </c>
      <c r="CP346" t="s">
        <v>6793</v>
      </c>
      <c r="CQ346" t="s">
        <v>6794</v>
      </c>
      <c r="CR346" t="s">
        <v>7520</v>
      </c>
      <c r="CS346" t="s">
        <v>7521</v>
      </c>
      <c r="CT346" t="s">
        <v>7602</v>
      </c>
      <c r="CU346" t="s">
        <v>6793</v>
      </c>
      <c r="CV346">
        <v>3</v>
      </c>
      <c r="CW346">
        <v>3</v>
      </c>
      <c r="CX346">
        <v>4</v>
      </c>
      <c r="CY346" t="s">
        <v>6794</v>
      </c>
      <c r="EC346">
        <v>6</v>
      </c>
      <c r="EE346">
        <v>4</v>
      </c>
      <c r="EF346">
        <v>1</v>
      </c>
      <c r="EG346">
        <v>0</v>
      </c>
      <c r="EH346">
        <v>1</v>
      </c>
      <c r="EI346">
        <v>0</v>
      </c>
      <c r="EJ346">
        <v>0</v>
      </c>
      <c r="EK346">
        <v>0</v>
      </c>
      <c r="EL346" t="s">
        <v>6794</v>
      </c>
      <c r="EV346" t="s">
        <v>6794</v>
      </c>
      <c r="PS346" t="s">
        <v>6</v>
      </c>
      <c r="PT346" t="s">
        <v>7526</v>
      </c>
      <c r="PU346" t="s">
        <v>7527</v>
      </c>
      <c r="PV346" t="s">
        <v>7527</v>
      </c>
      <c r="PW346" t="s">
        <v>7516</v>
      </c>
      <c r="PX346" t="s">
        <v>7515</v>
      </c>
      <c r="PY346" t="s">
        <v>7515</v>
      </c>
      <c r="PZ346" t="s">
        <v>7515</v>
      </c>
      <c r="QA346" t="s">
        <v>7515</v>
      </c>
      <c r="QB346" t="s">
        <v>7515</v>
      </c>
      <c r="QC346" t="s">
        <v>7515</v>
      </c>
      <c r="QD346" t="s">
        <v>7528</v>
      </c>
      <c r="QE346" t="s">
        <v>7539</v>
      </c>
      <c r="QF346" t="s">
        <v>7528</v>
      </c>
      <c r="QG346" t="s">
        <v>7681</v>
      </c>
      <c r="QH346">
        <v>2008</v>
      </c>
      <c r="QI346">
        <v>6</v>
      </c>
      <c r="QJ346">
        <v>1</v>
      </c>
      <c r="QK346" s="329">
        <v>39626</v>
      </c>
      <c r="QL346">
        <v>0</v>
      </c>
      <c r="QM346">
        <v>1</v>
      </c>
      <c r="QN346" t="s">
        <v>265</v>
      </c>
      <c r="QO346">
        <v>2008</v>
      </c>
      <c r="QP346">
        <v>50</v>
      </c>
      <c r="RV346">
        <f t="shared" si="11"/>
        <v>2</v>
      </c>
      <c r="RY346">
        <f t="shared" si="10"/>
        <v>7</v>
      </c>
    </row>
    <row r="347" spans="1:493" x14ac:dyDescent="0.3">
      <c r="A347">
        <v>71331</v>
      </c>
      <c r="B347">
        <v>461</v>
      </c>
      <c r="C347" t="s">
        <v>6793</v>
      </c>
      <c r="D347" t="s">
        <v>6793</v>
      </c>
      <c r="I347" t="s">
        <v>6793</v>
      </c>
      <c r="J347" t="s">
        <v>7515</v>
      </c>
      <c r="K347" t="s">
        <v>7515</v>
      </c>
      <c r="L347" t="s">
        <v>7515</v>
      </c>
      <c r="M347" t="s">
        <v>7515</v>
      </c>
      <c r="N347" t="s">
        <v>7515</v>
      </c>
      <c r="O347" t="s">
        <v>7515</v>
      </c>
      <c r="P347" t="s">
        <v>7515</v>
      </c>
      <c r="Q347" t="s">
        <v>7515</v>
      </c>
      <c r="R347" t="s">
        <v>7515</v>
      </c>
      <c r="S347" t="s">
        <v>7515</v>
      </c>
      <c r="T347" t="s">
        <v>7515</v>
      </c>
      <c r="U347" t="s">
        <v>7515</v>
      </c>
      <c r="V347" t="s">
        <v>7515</v>
      </c>
      <c r="W347" t="s">
        <v>7515</v>
      </c>
      <c r="X347" t="s">
        <v>7515</v>
      </c>
      <c r="Y347" t="s">
        <v>7515</v>
      </c>
      <c r="Z347" t="s">
        <v>7515</v>
      </c>
      <c r="AA347" t="s">
        <v>7516</v>
      </c>
      <c r="AB347" t="s">
        <v>7515</v>
      </c>
      <c r="AC347" t="s">
        <v>6796</v>
      </c>
      <c r="AK347" t="s">
        <v>6985</v>
      </c>
      <c r="AL347" t="s">
        <v>6793</v>
      </c>
      <c r="AM347" t="s">
        <v>6794</v>
      </c>
      <c r="AN347" t="s">
        <v>7680</v>
      </c>
      <c r="AO347">
        <v>0</v>
      </c>
      <c r="AP347">
        <v>20</v>
      </c>
      <c r="AQ347" t="s">
        <v>7568</v>
      </c>
      <c r="AT347" t="s">
        <v>6813</v>
      </c>
      <c r="AU347" t="s">
        <v>6</v>
      </c>
      <c r="AV347" t="s">
        <v>6991</v>
      </c>
      <c r="AX347" t="s">
        <v>6793</v>
      </c>
      <c r="AY347" t="s">
        <v>6794</v>
      </c>
      <c r="AZ347" t="s">
        <v>6793</v>
      </c>
      <c r="BA347" t="s">
        <v>6793</v>
      </c>
      <c r="BC347" t="s">
        <v>6793</v>
      </c>
      <c r="BD347" t="s">
        <v>6793</v>
      </c>
      <c r="BE347" t="s">
        <v>6794</v>
      </c>
      <c r="BF347" t="s">
        <v>6793</v>
      </c>
      <c r="BG347" t="s">
        <v>6794</v>
      </c>
      <c r="BH347" t="s">
        <v>6794</v>
      </c>
      <c r="BI347" t="s">
        <v>7565</v>
      </c>
      <c r="BJ347" t="s">
        <v>7027</v>
      </c>
      <c r="BK347" t="s">
        <v>6794</v>
      </c>
      <c r="BM347">
        <v>50</v>
      </c>
      <c r="BN347" t="s">
        <v>6</v>
      </c>
      <c r="BO347" t="s">
        <v>7533</v>
      </c>
      <c r="BP347" t="s">
        <v>6</v>
      </c>
      <c r="BQ347" t="s">
        <v>31</v>
      </c>
      <c r="BR347" t="s">
        <v>7682</v>
      </c>
      <c r="BS347" t="s">
        <v>7515</v>
      </c>
      <c r="BT347" t="s">
        <v>7515</v>
      </c>
      <c r="BU347" t="s">
        <v>7515</v>
      </c>
      <c r="BV347" t="s">
        <v>7515</v>
      </c>
      <c r="BW347" t="s">
        <v>7515</v>
      </c>
      <c r="BX347" t="s">
        <v>7515</v>
      </c>
      <c r="BY347" t="s">
        <v>7515</v>
      </c>
      <c r="BZ347" t="s">
        <v>7516</v>
      </c>
      <c r="CA347" t="s">
        <v>7515</v>
      </c>
      <c r="CB347" t="s">
        <v>7515</v>
      </c>
      <c r="CC347" t="s">
        <v>7515</v>
      </c>
      <c r="CD347" t="s">
        <v>7515</v>
      </c>
      <c r="CE347" t="s">
        <v>6794</v>
      </c>
      <c r="CI347" t="s">
        <v>6794</v>
      </c>
      <c r="CJ347" t="s">
        <v>6794</v>
      </c>
      <c r="CK347" t="s">
        <v>6794</v>
      </c>
      <c r="CL347" t="s">
        <v>6794</v>
      </c>
      <c r="CM347" t="s">
        <v>6794</v>
      </c>
      <c r="CN347" t="s">
        <v>6794</v>
      </c>
      <c r="CO347" t="s">
        <v>6794</v>
      </c>
      <c r="CP347" t="s">
        <v>6794</v>
      </c>
      <c r="CQ347" t="s">
        <v>6794</v>
      </c>
      <c r="CR347" t="s">
        <v>7545</v>
      </c>
      <c r="CS347" t="s">
        <v>7607</v>
      </c>
      <c r="CT347" t="s">
        <v>7587</v>
      </c>
      <c r="CU347" t="s">
        <v>6793</v>
      </c>
      <c r="CV347">
        <v>2</v>
      </c>
      <c r="CW347">
        <v>2</v>
      </c>
      <c r="CX347">
        <v>2</v>
      </c>
      <c r="CY347" t="s">
        <v>6794</v>
      </c>
      <c r="EC347">
        <v>1</v>
      </c>
      <c r="ED347" t="s">
        <v>7537</v>
      </c>
      <c r="EL347" t="s">
        <v>6794</v>
      </c>
      <c r="EV347" t="s">
        <v>6794</v>
      </c>
      <c r="PS347" t="s">
        <v>7526</v>
      </c>
      <c r="PT347" t="s">
        <v>7526</v>
      </c>
      <c r="PU347" t="s">
        <v>7526</v>
      </c>
      <c r="PV347" t="s">
        <v>7526</v>
      </c>
      <c r="PW347" t="s">
        <v>7515</v>
      </c>
      <c r="PX347" t="s">
        <v>7515</v>
      </c>
      <c r="PY347" t="s">
        <v>7515</v>
      </c>
      <c r="PZ347" t="s">
        <v>7515</v>
      </c>
      <c r="QA347" t="s">
        <v>7515</v>
      </c>
      <c r="QB347" t="s">
        <v>7515</v>
      </c>
      <c r="QC347" t="s">
        <v>7516</v>
      </c>
      <c r="QD347" t="s">
        <v>7528</v>
      </c>
      <c r="QE347" t="s">
        <v>7539</v>
      </c>
      <c r="QF347" t="s">
        <v>7528</v>
      </c>
      <c r="QG347" t="s">
        <v>7681</v>
      </c>
      <c r="QH347">
        <v>2008</v>
      </c>
      <c r="QI347">
        <v>3</v>
      </c>
      <c r="QJ347">
        <v>1</v>
      </c>
      <c r="QK347" s="329">
        <v>39508</v>
      </c>
      <c r="QL347">
        <v>1</v>
      </c>
      <c r="QM347">
        <v>0</v>
      </c>
      <c r="QN347" t="s">
        <v>212</v>
      </c>
      <c r="QO347">
        <v>2008</v>
      </c>
      <c r="QP347">
        <v>50</v>
      </c>
      <c r="RV347">
        <f t="shared" si="11"/>
        <v>2</v>
      </c>
      <c r="RY347">
        <f t="shared" si="10"/>
        <v>12</v>
      </c>
    </row>
    <row r="348" spans="1:493" x14ac:dyDescent="0.3">
      <c r="A348">
        <v>71332</v>
      </c>
      <c r="B348">
        <v>464</v>
      </c>
      <c r="C348" t="s">
        <v>6793</v>
      </c>
      <c r="D348" t="s">
        <v>6793</v>
      </c>
      <c r="I348" t="s">
        <v>6793</v>
      </c>
      <c r="J348" t="s">
        <v>7515</v>
      </c>
      <c r="K348" t="s">
        <v>7516</v>
      </c>
      <c r="L348" t="s">
        <v>7515</v>
      </c>
      <c r="M348" t="s">
        <v>7515</v>
      </c>
      <c r="N348" t="s">
        <v>7515</v>
      </c>
      <c r="O348" t="s">
        <v>7515</v>
      </c>
      <c r="P348" t="s">
        <v>7515</v>
      </c>
      <c r="Q348" t="s">
        <v>7515</v>
      </c>
      <c r="R348" t="s">
        <v>7515</v>
      </c>
      <c r="S348" t="s">
        <v>7515</v>
      </c>
      <c r="T348" t="s">
        <v>7515</v>
      </c>
      <c r="U348" t="s">
        <v>7515</v>
      </c>
      <c r="V348" t="s">
        <v>7515</v>
      </c>
      <c r="W348" t="s">
        <v>7515</v>
      </c>
      <c r="X348" t="s">
        <v>7515</v>
      </c>
      <c r="Y348" t="s">
        <v>7515</v>
      </c>
      <c r="Z348" t="s">
        <v>7516</v>
      </c>
      <c r="AA348" t="s">
        <v>7515</v>
      </c>
      <c r="AB348" t="s">
        <v>7515</v>
      </c>
      <c r="AC348" t="s">
        <v>6796</v>
      </c>
      <c r="AK348" t="s">
        <v>6985</v>
      </c>
      <c r="AL348" t="s">
        <v>6794</v>
      </c>
      <c r="AM348" t="s">
        <v>6794</v>
      </c>
      <c r="AN348" t="s">
        <v>7680</v>
      </c>
      <c r="AO348">
        <v>0</v>
      </c>
      <c r="AP348">
        <v>10</v>
      </c>
      <c r="AQ348" t="s">
        <v>6988</v>
      </c>
      <c r="AR348" t="s">
        <v>6793</v>
      </c>
      <c r="AS348" t="s">
        <v>6793</v>
      </c>
      <c r="AT348" t="s">
        <v>6813</v>
      </c>
      <c r="AU348" t="s">
        <v>7531</v>
      </c>
      <c r="AV348" t="s">
        <v>6991</v>
      </c>
      <c r="AX348" t="s">
        <v>6794</v>
      </c>
      <c r="AY348" t="s">
        <v>6794</v>
      </c>
      <c r="AZ348" t="s">
        <v>6793</v>
      </c>
      <c r="BA348" t="s">
        <v>6793</v>
      </c>
      <c r="BB348" t="s">
        <v>6793</v>
      </c>
      <c r="BC348" t="s">
        <v>6794</v>
      </c>
      <c r="BD348" t="s">
        <v>6794</v>
      </c>
      <c r="BE348" t="s">
        <v>6794</v>
      </c>
      <c r="BF348" t="s">
        <v>6794</v>
      </c>
      <c r="BG348" t="s">
        <v>6794</v>
      </c>
      <c r="BH348" t="s">
        <v>6794</v>
      </c>
      <c r="BI348" t="s">
        <v>7029</v>
      </c>
      <c r="BJ348" t="s">
        <v>7021</v>
      </c>
      <c r="BK348" t="s">
        <v>6794</v>
      </c>
      <c r="BM348">
        <v>25</v>
      </c>
      <c r="BN348" t="s">
        <v>6</v>
      </c>
      <c r="BO348" t="s">
        <v>7519</v>
      </c>
      <c r="BP348" t="s">
        <v>6</v>
      </c>
      <c r="BQ348" t="s">
        <v>7024</v>
      </c>
      <c r="BR348" t="s">
        <v>6757</v>
      </c>
      <c r="BS348" t="s">
        <v>7516</v>
      </c>
      <c r="BT348" t="s">
        <v>7515</v>
      </c>
      <c r="BU348" t="s">
        <v>7515</v>
      </c>
      <c r="BV348" t="s">
        <v>7515</v>
      </c>
      <c r="BW348" t="s">
        <v>7515</v>
      </c>
      <c r="BX348" t="s">
        <v>7515</v>
      </c>
      <c r="BY348" t="s">
        <v>7515</v>
      </c>
      <c r="BZ348" t="s">
        <v>7515</v>
      </c>
      <c r="CA348" t="s">
        <v>7515</v>
      </c>
      <c r="CB348" t="s">
        <v>7515</v>
      </c>
      <c r="CC348" t="s">
        <v>7515</v>
      </c>
      <c r="CD348" t="s">
        <v>7515</v>
      </c>
      <c r="CE348" t="s">
        <v>6794</v>
      </c>
      <c r="CI348" t="s">
        <v>6793</v>
      </c>
      <c r="CJ348" t="s">
        <v>6794</v>
      </c>
      <c r="CK348" t="s">
        <v>6794</v>
      </c>
      <c r="CL348" t="s">
        <v>6794</v>
      </c>
      <c r="CM348" t="s">
        <v>6794</v>
      </c>
      <c r="CN348" t="s">
        <v>6793</v>
      </c>
      <c r="CO348" t="s">
        <v>6794</v>
      </c>
      <c r="CP348" t="s">
        <v>6793</v>
      </c>
      <c r="CQ348" t="s">
        <v>6794</v>
      </c>
      <c r="CR348" t="s">
        <v>7545</v>
      </c>
      <c r="CS348" t="s">
        <v>7546</v>
      </c>
      <c r="CT348" t="s">
        <v>7522</v>
      </c>
      <c r="CU348" t="s">
        <v>6793</v>
      </c>
      <c r="CV348">
        <v>1</v>
      </c>
      <c r="CW348">
        <v>2</v>
      </c>
      <c r="CX348">
        <v>2</v>
      </c>
      <c r="CY348" t="s">
        <v>6794</v>
      </c>
      <c r="EC348">
        <v>2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1</v>
      </c>
      <c r="EK348">
        <v>1</v>
      </c>
      <c r="EL348" t="s">
        <v>6794</v>
      </c>
      <c r="EV348" t="s">
        <v>6794</v>
      </c>
      <c r="PS348" t="s">
        <v>7526</v>
      </c>
      <c r="PT348" t="s">
        <v>7526</v>
      </c>
      <c r="PU348" t="s">
        <v>6857</v>
      </c>
      <c r="PV348" t="s">
        <v>7526</v>
      </c>
      <c r="PW348" t="s">
        <v>7515</v>
      </c>
      <c r="PX348" t="s">
        <v>7515</v>
      </c>
      <c r="PY348" t="s">
        <v>7515</v>
      </c>
      <c r="PZ348" t="s">
        <v>7515</v>
      </c>
      <c r="QA348" t="s">
        <v>7515</v>
      </c>
      <c r="QB348" t="s">
        <v>7515</v>
      </c>
      <c r="QC348" t="s">
        <v>7516</v>
      </c>
      <c r="QD348" t="s">
        <v>7528</v>
      </c>
      <c r="QE348" t="s">
        <v>7529</v>
      </c>
      <c r="QF348" t="s">
        <v>7528</v>
      </c>
      <c r="QG348" t="s">
        <v>7681</v>
      </c>
      <c r="QH348">
        <v>2008</v>
      </c>
      <c r="QI348">
        <v>5</v>
      </c>
      <c r="QJ348">
        <v>1</v>
      </c>
      <c r="QK348" s="329">
        <v>39575</v>
      </c>
      <c r="QL348">
        <v>1</v>
      </c>
      <c r="QM348">
        <v>0</v>
      </c>
      <c r="QN348" t="s">
        <v>265</v>
      </c>
      <c r="QO348">
        <v>2008</v>
      </c>
      <c r="QP348">
        <v>50</v>
      </c>
      <c r="RV348">
        <f t="shared" si="11"/>
        <v>4</v>
      </c>
      <c r="RY348">
        <f t="shared" si="10"/>
        <v>6</v>
      </c>
    </row>
    <row r="349" spans="1:493" x14ac:dyDescent="0.3">
      <c r="A349">
        <v>71333</v>
      </c>
      <c r="B349">
        <v>465</v>
      </c>
      <c r="C349" t="s">
        <v>6793</v>
      </c>
      <c r="D349" t="s">
        <v>6793</v>
      </c>
      <c r="I349" t="s">
        <v>6793</v>
      </c>
      <c r="J349" t="s">
        <v>7515</v>
      </c>
      <c r="K349" t="s">
        <v>7516</v>
      </c>
      <c r="L349" t="s">
        <v>7515</v>
      </c>
      <c r="M349" t="s">
        <v>7515</v>
      </c>
      <c r="N349" t="s">
        <v>7515</v>
      </c>
      <c r="O349" t="s">
        <v>7515</v>
      </c>
      <c r="P349" t="s">
        <v>7515</v>
      </c>
      <c r="Q349" t="s">
        <v>7515</v>
      </c>
      <c r="R349" t="s">
        <v>7515</v>
      </c>
      <c r="S349" t="s">
        <v>7515</v>
      </c>
      <c r="T349" t="s">
        <v>7515</v>
      </c>
      <c r="U349" t="s">
        <v>7515</v>
      </c>
      <c r="V349" t="s">
        <v>7515</v>
      </c>
      <c r="W349" t="s">
        <v>7515</v>
      </c>
      <c r="X349" t="s">
        <v>7515</v>
      </c>
      <c r="Y349" t="s">
        <v>7516</v>
      </c>
      <c r="Z349" t="s">
        <v>7515</v>
      </c>
      <c r="AA349" t="s">
        <v>7515</v>
      </c>
      <c r="AB349" t="s">
        <v>7515</v>
      </c>
      <c r="AC349" t="s">
        <v>6796</v>
      </c>
      <c r="AK349" t="s">
        <v>6985</v>
      </c>
      <c r="AL349" t="s">
        <v>6793</v>
      </c>
      <c r="AM349" t="s">
        <v>6794</v>
      </c>
      <c r="AN349" t="s">
        <v>7680</v>
      </c>
      <c r="AO349">
        <v>0</v>
      </c>
      <c r="AP349">
        <v>25</v>
      </c>
      <c r="AQ349" t="s">
        <v>6988</v>
      </c>
      <c r="AR349" t="s">
        <v>6793</v>
      </c>
      <c r="AS349" t="s">
        <v>6793</v>
      </c>
      <c r="AT349" t="s">
        <v>6813</v>
      </c>
      <c r="AU349" t="s">
        <v>7531</v>
      </c>
      <c r="AV349" t="s">
        <v>6991</v>
      </c>
      <c r="AX349" t="s">
        <v>6794</v>
      </c>
      <c r="AY349" t="s">
        <v>6794</v>
      </c>
      <c r="AZ349" t="s">
        <v>6794</v>
      </c>
      <c r="BA349" t="s">
        <v>6794</v>
      </c>
      <c r="BB349" t="s">
        <v>6794</v>
      </c>
      <c r="BC349" t="s">
        <v>6794</v>
      </c>
      <c r="BD349" t="s">
        <v>6793</v>
      </c>
      <c r="BE349" t="s">
        <v>6794</v>
      </c>
      <c r="BF349" t="s">
        <v>6794</v>
      </c>
      <c r="BG349" t="s">
        <v>6793</v>
      </c>
      <c r="BH349" t="s">
        <v>6794</v>
      </c>
      <c r="BI349" t="s">
        <v>7022</v>
      </c>
      <c r="BJ349" t="s">
        <v>7024</v>
      </c>
      <c r="BK349" t="s">
        <v>6794</v>
      </c>
      <c r="BM349">
        <v>25</v>
      </c>
      <c r="BN349">
        <v>50</v>
      </c>
      <c r="BO349" t="s">
        <v>7533</v>
      </c>
      <c r="BP349" t="s">
        <v>6</v>
      </c>
      <c r="BQ349" t="s">
        <v>7559</v>
      </c>
      <c r="BR349" t="s">
        <v>7543</v>
      </c>
      <c r="BS349" t="s">
        <v>7515</v>
      </c>
      <c r="BT349" t="s">
        <v>7515</v>
      </c>
      <c r="BU349" t="s">
        <v>7515</v>
      </c>
      <c r="BV349" t="s">
        <v>7516</v>
      </c>
      <c r="BW349" t="s">
        <v>7515</v>
      </c>
      <c r="BX349" t="s">
        <v>7515</v>
      </c>
      <c r="BY349" t="s">
        <v>7515</v>
      </c>
      <c r="BZ349" t="s">
        <v>7516</v>
      </c>
      <c r="CA349" t="s">
        <v>7515</v>
      </c>
      <c r="CB349" t="s">
        <v>7515</v>
      </c>
      <c r="CC349" t="s">
        <v>7515</v>
      </c>
      <c r="CD349" t="s">
        <v>7515</v>
      </c>
      <c r="CE349" t="s">
        <v>6794</v>
      </c>
      <c r="CI349" t="s">
        <v>6793</v>
      </c>
      <c r="CJ349" t="s">
        <v>6793</v>
      </c>
      <c r="CK349" t="s">
        <v>6794</v>
      </c>
      <c r="CL349" t="s">
        <v>6793</v>
      </c>
      <c r="CM349" t="s">
        <v>6793</v>
      </c>
      <c r="CN349" t="s">
        <v>6793</v>
      </c>
      <c r="CO349" t="s">
        <v>6794</v>
      </c>
      <c r="CP349" t="s">
        <v>6793</v>
      </c>
      <c r="CQ349" t="s">
        <v>6794</v>
      </c>
      <c r="CR349" t="s">
        <v>7520</v>
      </c>
      <c r="CS349" t="s">
        <v>7607</v>
      </c>
      <c r="CT349" t="s">
        <v>7536</v>
      </c>
      <c r="CU349" t="s">
        <v>6793</v>
      </c>
      <c r="CV349">
        <v>2</v>
      </c>
      <c r="CW349">
        <v>2</v>
      </c>
      <c r="CX349">
        <v>3</v>
      </c>
      <c r="CY349" t="s">
        <v>6793</v>
      </c>
      <c r="CZ349">
        <v>1</v>
      </c>
      <c r="DA349" t="s">
        <v>7680</v>
      </c>
      <c r="DB349">
        <v>12</v>
      </c>
      <c r="DC349">
        <v>2008</v>
      </c>
      <c r="DD349" t="s">
        <v>7557</v>
      </c>
      <c r="DE349" t="s">
        <v>6966</v>
      </c>
      <c r="EC349">
        <v>3</v>
      </c>
      <c r="EE349">
        <v>1</v>
      </c>
      <c r="EF349">
        <v>0</v>
      </c>
      <c r="EG349">
        <v>0</v>
      </c>
      <c r="EH349">
        <v>2</v>
      </c>
      <c r="EI349">
        <v>0</v>
      </c>
      <c r="EJ349">
        <v>0</v>
      </c>
      <c r="EK349">
        <v>0</v>
      </c>
      <c r="EL349" t="s">
        <v>6794</v>
      </c>
      <c r="EV349" t="s">
        <v>6793</v>
      </c>
      <c r="IR349" t="s">
        <v>7524</v>
      </c>
      <c r="IS349" t="s">
        <v>7680</v>
      </c>
      <c r="IT349">
        <v>5</v>
      </c>
      <c r="IU349">
        <v>2006</v>
      </c>
      <c r="IY349" t="s">
        <v>6794</v>
      </c>
      <c r="IZ349" t="s">
        <v>6793</v>
      </c>
      <c r="JA349" t="s">
        <v>7524</v>
      </c>
      <c r="JB349" t="s">
        <v>7680</v>
      </c>
      <c r="JC349">
        <v>5</v>
      </c>
      <c r="JD349">
        <v>2006</v>
      </c>
      <c r="JF349" t="s">
        <v>7527</v>
      </c>
      <c r="JG349" t="s">
        <v>7526</v>
      </c>
      <c r="JH349" t="s">
        <v>6794</v>
      </c>
      <c r="JI349" t="s">
        <v>6794</v>
      </c>
      <c r="PS349" t="s">
        <v>7526</v>
      </c>
      <c r="PT349" t="s">
        <v>7526</v>
      </c>
      <c r="PV349" t="s">
        <v>7527</v>
      </c>
      <c r="PW349" t="s">
        <v>7515</v>
      </c>
      <c r="PX349" t="s">
        <v>7515</v>
      </c>
      <c r="PY349" t="s">
        <v>7515</v>
      </c>
      <c r="PZ349" t="s">
        <v>7515</v>
      </c>
      <c r="QA349" t="s">
        <v>7515</v>
      </c>
      <c r="QB349" t="s">
        <v>7515</v>
      </c>
      <c r="QC349" t="s">
        <v>7516</v>
      </c>
      <c r="QD349" t="s">
        <v>7528</v>
      </c>
      <c r="QE349" t="s">
        <v>7529</v>
      </c>
      <c r="QF349" t="s">
        <v>7528</v>
      </c>
      <c r="QG349" t="s">
        <v>7681</v>
      </c>
      <c r="QH349">
        <v>2008</v>
      </c>
      <c r="QI349">
        <v>5</v>
      </c>
      <c r="QJ349">
        <v>1</v>
      </c>
      <c r="QK349" s="329">
        <v>39571</v>
      </c>
      <c r="QL349">
        <v>1</v>
      </c>
      <c r="QM349">
        <v>0</v>
      </c>
      <c r="QN349" t="s">
        <v>265</v>
      </c>
      <c r="QO349">
        <v>2008</v>
      </c>
      <c r="QP349">
        <v>50</v>
      </c>
      <c r="QQ349">
        <v>0</v>
      </c>
      <c r="QR349">
        <v>0</v>
      </c>
      <c r="QS349">
        <v>0</v>
      </c>
      <c r="QT349">
        <v>0</v>
      </c>
      <c r="QU349">
        <v>0</v>
      </c>
      <c r="QV349">
        <v>0</v>
      </c>
      <c r="QW349">
        <v>0</v>
      </c>
      <c r="QX349">
        <v>0</v>
      </c>
      <c r="QY349">
        <v>0</v>
      </c>
      <c r="QZ349">
        <v>0</v>
      </c>
      <c r="RA349">
        <v>0</v>
      </c>
      <c r="RB349">
        <v>0</v>
      </c>
      <c r="RC349">
        <v>0</v>
      </c>
      <c r="RD349">
        <v>1</v>
      </c>
      <c r="RE349">
        <v>1</v>
      </c>
      <c r="RF349">
        <v>0</v>
      </c>
      <c r="RG349">
        <v>0</v>
      </c>
      <c r="RH349">
        <v>0</v>
      </c>
      <c r="RI349">
        <v>0</v>
      </c>
      <c r="RJ349">
        <v>0</v>
      </c>
      <c r="RK349">
        <v>0</v>
      </c>
      <c r="RL349">
        <v>0</v>
      </c>
      <c r="RM349">
        <v>0</v>
      </c>
      <c r="RN349">
        <v>0</v>
      </c>
      <c r="RO349">
        <v>0</v>
      </c>
      <c r="RP349">
        <v>0</v>
      </c>
      <c r="RQ349">
        <v>0</v>
      </c>
      <c r="RR349">
        <v>0</v>
      </c>
      <c r="RS349">
        <v>0</v>
      </c>
      <c r="RT349">
        <v>0</v>
      </c>
      <c r="RU349">
        <v>0</v>
      </c>
      <c r="RV349">
        <f t="shared" si="11"/>
        <v>2</v>
      </c>
      <c r="RY349">
        <f t="shared" si="10"/>
        <v>5</v>
      </c>
    </row>
    <row r="350" spans="1:493" x14ac:dyDescent="0.3">
      <c r="A350">
        <v>71334</v>
      </c>
      <c r="B350">
        <v>466</v>
      </c>
      <c r="C350" t="s">
        <v>6793</v>
      </c>
      <c r="D350" t="s">
        <v>6793</v>
      </c>
      <c r="I350" t="s">
        <v>6793</v>
      </c>
      <c r="J350" t="s">
        <v>7515</v>
      </c>
      <c r="K350" t="s">
        <v>7516</v>
      </c>
      <c r="L350" t="s">
        <v>7515</v>
      </c>
      <c r="M350" t="s">
        <v>7515</v>
      </c>
      <c r="N350" t="s">
        <v>7515</v>
      </c>
      <c r="O350" t="s">
        <v>7515</v>
      </c>
      <c r="P350" t="s">
        <v>7515</v>
      </c>
      <c r="Q350" t="s">
        <v>7515</v>
      </c>
      <c r="R350" t="s">
        <v>7515</v>
      </c>
      <c r="S350" t="s">
        <v>7515</v>
      </c>
      <c r="T350" t="s">
        <v>7515</v>
      </c>
      <c r="U350" t="s">
        <v>7515</v>
      </c>
      <c r="V350" t="s">
        <v>7515</v>
      </c>
      <c r="W350" t="s">
        <v>7515</v>
      </c>
      <c r="X350" t="s">
        <v>7515</v>
      </c>
      <c r="Y350" t="s">
        <v>7515</v>
      </c>
      <c r="Z350" t="s">
        <v>7515</v>
      </c>
      <c r="AA350" t="s">
        <v>7515</v>
      </c>
      <c r="AB350" t="s">
        <v>7515</v>
      </c>
      <c r="AC350" t="s">
        <v>6796</v>
      </c>
      <c r="AK350" t="s">
        <v>6985</v>
      </c>
      <c r="AL350" t="s">
        <v>6793</v>
      </c>
      <c r="AM350" t="s">
        <v>6794</v>
      </c>
      <c r="AN350" t="s">
        <v>7680</v>
      </c>
      <c r="AO350">
        <v>0</v>
      </c>
      <c r="AP350">
        <v>20</v>
      </c>
      <c r="AQ350" t="s">
        <v>6988</v>
      </c>
      <c r="AR350" t="s">
        <v>6793</v>
      </c>
      <c r="AS350" t="s">
        <v>6793</v>
      </c>
      <c r="AT350" t="s">
        <v>6813</v>
      </c>
      <c r="AU350" t="s">
        <v>7531</v>
      </c>
      <c r="AV350" t="s">
        <v>6</v>
      </c>
      <c r="AX350" t="s">
        <v>6794</v>
      </c>
      <c r="AY350" t="s">
        <v>6794</v>
      </c>
      <c r="AZ350" t="s">
        <v>6794</v>
      </c>
      <c r="BA350" t="s">
        <v>6794</v>
      </c>
      <c r="BB350" t="s">
        <v>6793</v>
      </c>
      <c r="BC350" t="s">
        <v>6794</v>
      </c>
      <c r="BD350" t="s">
        <v>6794</v>
      </c>
      <c r="BE350" t="s">
        <v>6793</v>
      </c>
      <c r="BF350" t="s">
        <v>6794</v>
      </c>
      <c r="BG350" t="s">
        <v>6794</v>
      </c>
      <c r="BH350" t="s">
        <v>6794</v>
      </c>
      <c r="BI350" t="s">
        <v>7028</v>
      </c>
      <c r="BJ350" t="s">
        <v>7026</v>
      </c>
      <c r="BK350" t="s">
        <v>6794</v>
      </c>
      <c r="BM350" t="s">
        <v>7547</v>
      </c>
      <c r="BN350">
        <v>30</v>
      </c>
      <c r="BO350" t="s">
        <v>7519</v>
      </c>
      <c r="BP350" t="s">
        <v>7534</v>
      </c>
      <c r="BQ350" t="s">
        <v>7559</v>
      </c>
      <c r="BR350" t="s">
        <v>6757</v>
      </c>
      <c r="BS350" t="s">
        <v>7516</v>
      </c>
      <c r="BT350" t="s">
        <v>7515</v>
      </c>
      <c r="BU350" t="s">
        <v>7515</v>
      </c>
      <c r="BV350" t="s">
        <v>7515</v>
      </c>
      <c r="BW350" t="s">
        <v>7515</v>
      </c>
      <c r="BX350" t="s">
        <v>7515</v>
      </c>
      <c r="BY350" t="s">
        <v>7515</v>
      </c>
      <c r="BZ350" t="s">
        <v>7515</v>
      </c>
      <c r="CA350" t="s">
        <v>7515</v>
      </c>
      <c r="CB350" t="s">
        <v>7515</v>
      </c>
      <c r="CC350" t="s">
        <v>7515</v>
      </c>
      <c r="CD350" t="s">
        <v>7515</v>
      </c>
      <c r="CE350" t="s">
        <v>6794</v>
      </c>
      <c r="CI350" t="s">
        <v>6793</v>
      </c>
      <c r="CJ350" t="s">
        <v>6793</v>
      </c>
      <c r="CK350" t="s">
        <v>6794</v>
      </c>
      <c r="CL350" t="s">
        <v>6966</v>
      </c>
      <c r="CM350" t="s">
        <v>6793</v>
      </c>
      <c r="CN350" t="s">
        <v>6793</v>
      </c>
      <c r="CO350" t="s">
        <v>6794</v>
      </c>
      <c r="CP350" t="s">
        <v>6793</v>
      </c>
      <c r="CQ350" t="s">
        <v>6793</v>
      </c>
      <c r="CR350" t="s">
        <v>7520</v>
      </c>
      <c r="CS350" t="s">
        <v>7521</v>
      </c>
      <c r="CT350" t="s">
        <v>7522</v>
      </c>
      <c r="CU350" t="s">
        <v>6793</v>
      </c>
      <c r="CV350">
        <v>4</v>
      </c>
      <c r="CW350">
        <v>4</v>
      </c>
      <c r="CX350">
        <v>8</v>
      </c>
      <c r="CY350" t="s">
        <v>6794</v>
      </c>
      <c r="EC350">
        <v>2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2</v>
      </c>
      <c r="EL350" t="s">
        <v>6794</v>
      </c>
      <c r="EV350" t="s">
        <v>6793</v>
      </c>
      <c r="OX350" t="s">
        <v>7524</v>
      </c>
      <c r="OY350" t="s">
        <v>7680</v>
      </c>
      <c r="OZ350">
        <v>4</v>
      </c>
      <c r="PA350">
        <v>2008</v>
      </c>
      <c r="PE350" t="s">
        <v>6794</v>
      </c>
      <c r="PS350" t="s">
        <v>7526</v>
      </c>
      <c r="PT350" t="s">
        <v>7526</v>
      </c>
      <c r="PU350" t="s">
        <v>7526</v>
      </c>
      <c r="PV350" t="s">
        <v>7526</v>
      </c>
      <c r="PW350" t="s">
        <v>7515</v>
      </c>
      <c r="PX350" t="s">
        <v>7515</v>
      </c>
      <c r="PY350" t="s">
        <v>7515</v>
      </c>
      <c r="PZ350" t="s">
        <v>7515</v>
      </c>
      <c r="QA350" t="s">
        <v>7515</v>
      </c>
      <c r="QB350" t="s">
        <v>7515</v>
      </c>
      <c r="QC350" t="s">
        <v>7516</v>
      </c>
      <c r="QD350" t="s">
        <v>7528</v>
      </c>
      <c r="QE350" t="s">
        <v>7529</v>
      </c>
      <c r="QF350" t="s">
        <v>7528</v>
      </c>
      <c r="QG350" t="s">
        <v>7681</v>
      </c>
      <c r="QH350">
        <v>2008</v>
      </c>
      <c r="QI350">
        <v>5</v>
      </c>
      <c r="QJ350">
        <v>1</v>
      </c>
      <c r="QK350" s="329">
        <v>39591</v>
      </c>
      <c r="QL350">
        <v>1</v>
      </c>
      <c r="QM350">
        <v>0</v>
      </c>
      <c r="QN350" t="s">
        <v>265</v>
      </c>
      <c r="QO350">
        <v>2008</v>
      </c>
      <c r="QP350">
        <v>50</v>
      </c>
      <c r="QQ350">
        <v>0</v>
      </c>
      <c r="QR350">
        <v>1</v>
      </c>
      <c r="QS350">
        <v>0</v>
      </c>
      <c r="QT350">
        <v>0</v>
      </c>
      <c r="QU350">
        <v>0</v>
      </c>
      <c r="QV350">
        <v>0</v>
      </c>
      <c r="QW350">
        <v>0</v>
      </c>
      <c r="QX350">
        <v>0</v>
      </c>
      <c r="QY350">
        <v>0</v>
      </c>
      <c r="QZ350">
        <v>0</v>
      </c>
      <c r="RA350">
        <v>0</v>
      </c>
      <c r="RB350">
        <v>0</v>
      </c>
      <c r="RC350">
        <v>0</v>
      </c>
      <c r="RD350">
        <v>0</v>
      </c>
      <c r="RE350">
        <v>0</v>
      </c>
      <c r="RF350">
        <v>0</v>
      </c>
      <c r="RG350">
        <v>0</v>
      </c>
      <c r="RH350">
        <v>0</v>
      </c>
      <c r="RI350">
        <v>0</v>
      </c>
      <c r="RJ350">
        <v>0</v>
      </c>
      <c r="RK350">
        <v>0</v>
      </c>
      <c r="RL350">
        <v>0</v>
      </c>
      <c r="RM350">
        <v>0</v>
      </c>
      <c r="RN350">
        <v>0</v>
      </c>
      <c r="RO350">
        <v>0</v>
      </c>
      <c r="RP350">
        <v>0</v>
      </c>
      <c r="RQ350">
        <v>0</v>
      </c>
      <c r="RR350">
        <v>0</v>
      </c>
      <c r="RS350">
        <v>0</v>
      </c>
      <c r="RT350">
        <v>0</v>
      </c>
      <c r="RU350">
        <v>0</v>
      </c>
      <c r="RV350">
        <f t="shared" si="11"/>
        <v>2</v>
      </c>
      <c r="RY350">
        <f t="shared" si="10"/>
        <v>2</v>
      </c>
    </row>
    <row r="351" spans="1:493" x14ac:dyDescent="0.3">
      <c r="A351">
        <v>71335</v>
      </c>
      <c r="B351">
        <v>467</v>
      </c>
      <c r="C351" t="s">
        <v>6793</v>
      </c>
      <c r="D351" t="s">
        <v>6793</v>
      </c>
      <c r="I351" t="s">
        <v>6793</v>
      </c>
      <c r="J351" t="s">
        <v>7515</v>
      </c>
      <c r="K351" t="s">
        <v>7515</v>
      </c>
      <c r="L351" t="s">
        <v>7515</v>
      </c>
      <c r="M351" t="s">
        <v>7515</v>
      </c>
      <c r="N351" t="s">
        <v>7515</v>
      </c>
      <c r="O351" t="s">
        <v>7515</v>
      </c>
      <c r="P351" t="s">
        <v>7515</v>
      </c>
      <c r="Q351" t="s">
        <v>7515</v>
      </c>
      <c r="R351" t="s">
        <v>7515</v>
      </c>
      <c r="S351" t="s">
        <v>7515</v>
      </c>
      <c r="T351" t="s">
        <v>7515</v>
      </c>
      <c r="U351" t="s">
        <v>7515</v>
      </c>
      <c r="V351" t="s">
        <v>7515</v>
      </c>
      <c r="W351" t="s">
        <v>7515</v>
      </c>
      <c r="X351" t="s">
        <v>7515</v>
      </c>
      <c r="Y351" t="s">
        <v>7516</v>
      </c>
      <c r="Z351" t="s">
        <v>7515</v>
      </c>
      <c r="AA351" t="s">
        <v>7515</v>
      </c>
      <c r="AB351" t="s">
        <v>7515</v>
      </c>
      <c r="AC351" t="s">
        <v>7517</v>
      </c>
      <c r="AF351">
        <v>0</v>
      </c>
      <c r="AG351">
        <v>4</v>
      </c>
      <c r="AH351" t="s">
        <v>6845</v>
      </c>
      <c r="AK351" t="s">
        <v>6993</v>
      </c>
      <c r="AL351" t="s">
        <v>6794</v>
      </c>
      <c r="AM351" t="s">
        <v>6794</v>
      </c>
      <c r="AN351" t="s">
        <v>7680</v>
      </c>
      <c r="AO351">
        <v>0</v>
      </c>
      <c r="AP351">
        <v>7</v>
      </c>
      <c r="AQ351" t="s">
        <v>7568</v>
      </c>
      <c r="AT351" t="s">
        <v>6</v>
      </c>
      <c r="AV351" t="s">
        <v>7518</v>
      </c>
      <c r="AX351" t="s">
        <v>6794</v>
      </c>
      <c r="AY351" t="s">
        <v>6794</v>
      </c>
      <c r="AZ351" t="s">
        <v>6794</v>
      </c>
      <c r="BA351" t="s">
        <v>6794</v>
      </c>
      <c r="BC351" t="s">
        <v>6794</v>
      </c>
      <c r="BD351" t="s">
        <v>6794</v>
      </c>
      <c r="BE351" t="s">
        <v>6793</v>
      </c>
      <c r="BF351" t="s">
        <v>6793</v>
      </c>
      <c r="BG351" t="s">
        <v>6794</v>
      </c>
      <c r="BH351" t="s">
        <v>6794</v>
      </c>
      <c r="BI351" t="s">
        <v>7027</v>
      </c>
      <c r="BJ351" t="s">
        <v>7686</v>
      </c>
      <c r="BK351" t="s">
        <v>6794</v>
      </c>
      <c r="BM351">
        <v>100</v>
      </c>
      <c r="BN351" t="s">
        <v>6</v>
      </c>
      <c r="BO351" t="s">
        <v>7533</v>
      </c>
      <c r="BP351" t="s">
        <v>6</v>
      </c>
      <c r="BQ351" t="s">
        <v>7559</v>
      </c>
      <c r="BR351" t="s">
        <v>7569</v>
      </c>
      <c r="BS351" t="s">
        <v>7516</v>
      </c>
      <c r="BT351" t="s">
        <v>7515</v>
      </c>
      <c r="BU351" t="s">
        <v>7515</v>
      </c>
      <c r="BV351" t="s">
        <v>7515</v>
      </c>
      <c r="BW351" t="s">
        <v>7515</v>
      </c>
      <c r="BX351" t="s">
        <v>7515</v>
      </c>
      <c r="BY351" t="s">
        <v>7515</v>
      </c>
      <c r="BZ351" t="s">
        <v>7515</v>
      </c>
      <c r="CA351" t="s">
        <v>7515</v>
      </c>
      <c r="CB351" t="s">
        <v>7515</v>
      </c>
      <c r="CC351" t="s">
        <v>7515</v>
      </c>
      <c r="CD351" t="s">
        <v>7515</v>
      </c>
      <c r="CE351" t="s">
        <v>6794</v>
      </c>
      <c r="CI351" t="s">
        <v>6793</v>
      </c>
      <c r="CJ351" t="s">
        <v>6793</v>
      </c>
      <c r="CK351" t="s">
        <v>6794</v>
      </c>
      <c r="CL351" t="s">
        <v>6794</v>
      </c>
      <c r="CM351" t="s">
        <v>6794</v>
      </c>
      <c r="CN351" t="s">
        <v>6794</v>
      </c>
      <c r="CO351" t="s">
        <v>6794</v>
      </c>
      <c r="CP351" t="s">
        <v>6793</v>
      </c>
      <c r="CQ351" t="s">
        <v>6794</v>
      </c>
      <c r="CR351" t="s">
        <v>7520</v>
      </c>
      <c r="CS351" t="s">
        <v>7521</v>
      </c>
      <c r="CT351" t="s">
        <v>7605</v>
      </c>
      <c r="CU351" t="s">
        <v>6793</v>
      </c>
      <c r="CV351">
        <v>3</v>
      </c>
      <c r="CW351">
        <v>4</v>
      </c>
      <c r="CX351">
        <v>3</v>
      </c>
      <c r="CY351" t="s">
        <v>6794</v>
      </c>
      <c r="EC351">
        <v>6</v>
      </c>
      <c r="EE351">
        <v>3</v>
      </c>
      <c r="EF351">
        <v>1</v>
      </c>
      <c r="EG351">
        <v>0</v>
      </c>
      <c r="EH351">
        <v>0</v>
      </c>
      <c r="EI351">
        <v>2</v>
      </c>
      <c r="EJ351">
        <v>0</v>
      </c>
      <c r="EK351">
        <v>0</v>
      </c>
      <c r="EL351" t="s">
        <v>6794</v>
      </c>
      <c r="EV351" t="s">
        <v>6794</v>
      </c>
      <c r="PS351" t="s">
        <v>7526</v>
      </c>
      <c r="PT351" t="s">
        <v>7526</v>
      </c>
      <c r="PU351" t="s">
        <v>7526</v>
      </c>
      <c r="PV351" t="s">
        <v>7526</v>
      </c>
      <c r="PW351" t="s">
        <v>7515</v>
      </c>
      <c r="PX351" t="s">
        <v>7515</v>
      </c>
      <c r="PY351" t="s">
        <v>7515</v>
      </c>
      <c r="PZ351" t="s">
        <v>7516</v>
      </c>
      <c r="QA351" t="s">
        <v>7515</v>
      </c>
      <c r="QB351" t="s">
        <v>7515</v>
      </c>
      <c r="QC351" t="s">
        <v>7515</v>
      </c>
      <c r="QD351" t="s">
        <v>7528</v>
      </c>
      <c r="QE351" t="s">
        <v>7539</v>
      </c>
      <c r="QF351" t="s">
        <v>7528</v>
      </c>
      <c r="QG351" t="s">
        <v>7681</v>
      </c>
      <c r="QH351">
        <v>2008</v>
      </c>
      <c r="QI351">
        <v>3</v>
      </c>
      <c r="QJ351">
        <v>1</v>
      </c>
      <c r="QK351" s="330">
        <v>42071</v>
      </c>
      <c r="QL351">
        <v>0</v>
      </c>
      <c r="QM351">
        <v>1</v>
      </c>
      <c r="QN351" t="s">
        <v>265</v>
      </c>
      <c r="QO351">
        <v>2008</v>
      </c>
      <c r="QP351">
        <v>50</v>
      </c>
      <c r="RV351">
        <f t="shared" si="11"/>
        <v>5</v>
      </c>
      <c r="RY351">
        <f t="shared" si="10"/>
        <v>9</v>
      </c>
    </row>
    <row r="352" spans="1:493" x14ac:dyDescent="0.3">
      <c r="A352">
        <v>71336</v>
      </c>
      <c r="B352">
        <v>469</v>
      </c>
      <c r="C352" t="s">
        <v>6793</v>
      </c>
      <c r="D352" t="s">
        <v>6793</v>
      </c>
      <c r="I352" t="s">
        <v>6793</v>
      </c>
      <c r="J352" t="s">
        <v>7515</v>
      </c>
      <c r="K352" t="s">
        <v>7515</v>
      </c>
      <c r="L352" t="s">
        <v>7515</v>
      </c>
      <c r="M352" t="s">
        <v>7515</v>
      </c>
      <c r="N352" t="s">
        <v>7515</v>
      </c>
      <c r="O352" t="s">
        <v>7515</v>
      </c>
      <c r="P352" t="s">
        <v>7515</v>
      </c>
      <c r="Q352" t="s">
        <v>7515</v>
      </c>
      <c r="R352" t="s">
        <v>7515</v>
      </c>
      <c r="S352" t="s">
        <v>7515</v>
      </c>
      <c r="T352" t="s">
        <v>7515</v>
      </c>
      <c r="U352" t="s">
        <v>7515</v>
      </c>
      <c r="V352" t="s">
        <v>7515</v>
      </c>
      <c r="W352" t="s">
        <v>7515</v>
      </c>
      <c r="X352" t="s">
        <v>7515</v>
      </c>
      <c r="Y352" t="s">
        <v>7515</v>
      </c>
      <c r="Z352" t="s">
        <v>7515</v>
      </c>
      <c r="AA352" t="s">
        <v>7516</v>
      </c>
      <c r="AB352" t="s">
        <v>7515</v>
      </c>
      <c r="AC352" t="s">
        <v>6796</v>
      </c>
      <c r="AK352" t="s">
        <v>6985</v>
      </c>
      <c r="AL352" t="s">
        <v>6793</v>
      </c>
      <c r="AM352" t="s">
        <v>6794</v>
      </c>
      <c r="AN352" t="s">
        <v>7680</v>
      </c>
      <c r="AO352">
        <v>0</v>
      </c>
      <c r="AP352">
        <v>10</v>
      </c>
      <c r="AQ352" t="s">
        <v>6988</v>
      </c>
      <c r="AR352" t="s">
        <v>6793</v>
      </c>
      <c r="AS352" t="s">
        <v>6793</v>
      </c>
      <c r="AT352" t="s">
        <v>6813</v>
      </c>
      <c r="AU352" t="s">
        <v>6</v>
      </c>
      <c r="AV352" t="s">
        <v>7612</v>
      </c>
      <c r="AX352" t="s">
        <v>6794</v>
      </c>
      <c r="AY352" t="s">
        <v>6794</v>
      </c>
      <c r="AZ352" t="s">
        <v>6794</v>
      </c>
      <c r="BA352" t="s">
        <v>6794</v>
      </c>
      <c r="BB352" t="s">
        <v>6793</v>
      </c>
      <c r="BC352" t="s">
        <v>6794</v>
      </c>
      <c r="BD352" t="s">
        <v>6794</v>
      </c>
      <c r="BE352" t="s">
        <v>6793</v>
      </c>
      <c r="BF352" t="s">
        <v>6794</v>
      </c>
      <c r="BG352" t="s">
        <v>6794</v>
      </c>
      <c r="BH352" t="s">
        <v>6794</v>
      </c>
      <c r="BI352" t="s">
        <v>6</v>
      </c>
      <c r="BJ352" t="s">
        <v>6</v>
      </c>
      <c r="BK352" t="s">
        <v>6794</v>
      </c>
      <c r="BM352" t="s">
        <v>7547</v>
      </c>
      <c r="BN352" t="s">
        <v>6</v>
      </c>
      <c r="BO352" t="s">
        <v>6</v>
      </c>
      <c r="BP352" t="s">
        <v>6</v>
      </c>
      <c r="BQ352" t="s">
        <v>6</v>
      </c>
      <c r="BR352" t="s">
        <v>7535</v>
      </c>
      <c r="BS352" t="s">
        <v>7516</v>
      </c>
      <c r="BT352" t="s">
        <v>7515</v>
      </c>
      <c r="BU352" t="s">
        <v>7515</v>
      </c>
      <c r="BV352" t="s">
        <v>7515</v>
      </c>
      <c r="BW352" t="s">
        <v>7515</v>
      </c>
      <c r="BX352" t="s">
        <v>7515</v>
      </c>
      <c r="BY352" t="s">
        <v>7515</v>
      </c>
      <c r="BZ352" t="s">
        <v>7515</v>
      </c>
      <c r="CA352" t="s">
        <v>7515</v>
      </c>
      <c r="CB352" t="s">
        <v>7515</v>
      </c>
      <c r="CC352" t="s">
        <v>7515</v>
      </c>
      <c r="CD352" t="s">
        <v>7515</v>
      </c>
      <c r="CE352" t="s">
        <v>6794</v>
      </c>
      <c r="CI352" t="s">
        <v>6793</v>
      </c>
      <c r="CJ352" t="s">
        <v>6794</v>
      </c>
      <c r="CK352" t="s">
        <v>6794</v>
      </c>
      <c r="CL352" t="s">
        <v>6794</v>
      </c>
      <c r="CM352" t="s">
        <v>6793</v>
      </c>
      <c r="CN352" t="s">
        <v>6794</v>
      </c>
      <c r="CO352" t="s">
        <v>6794</v>
      </c>
      <c r="CP352" t="s">
        <v>6794</v>
      </c>
      <c r="CQ352" t="s">
        <v>6794</v>
      </c>
      <c r="CR352" t="s">
        <v>7545</v>
      </c>
      <c r="CS352" t="s">
        <v>7521</v>
      </c>
      <c r="CT352" t="s">
        <v>7522</v>
      </c>
      <c r="CU352" t="s">
        <v>6793</v>
      </c>
      <c r="CV352">
        <v>1</v>
      </c>
      <c r="CW352">
        <v>2</v>
      </c>
      <c r="CX352">
        <v>2</v>
      </c>
      <c r="CY352" t="s">
        <v>6794</v>
      </c>
      <c r="EC352">
        <v>1</v>
      </c>
      <c r="ED352" t="s">
        <v>7584</v>
      </c>
      <c r="EL352" t="s">
        <v>6794</v>
      </c>
      <c r="EV352" t="s">
        <v>6794</v>
      </c>
      <c r="PS352" t="s">
        <v>7526</v>
      </c>
      <c r="PT352" t="s">
        <v>7526</v>
      </c>
      <c r="PU352" t="s">
        <v>7526</v>
      </c>
      <c r="PV352" t="s">
        <v>7526</v>
      </c>
      <c r="PW352" t="s">
        <v>7515</v>
      </c>
      <c r="PX352" t="s">
        <v>7516</v>
      </c>
      <c r="PY352" t="s">
        <v>7515</v>
      </c>
      <c r="PZ352" t="s">
        <v>7515</v>
      </c>
      <c r="QA352" t="s">
        <v>7515</v>
      </c>
      <c r="QB352" t="s">
        <v>7515</v>
      </c>
      <c r="QC352" t="s">
        <v>7515</v>
      </c>
      <c r="QD352" t="s">
        <v>7528</v>
      </c>
      <c r="QE352" t="s">
        <v>7529</v>
      </c>
      <c r="QF352" t="s">
        <v>7528</v>
      </c>
      <c r="QG352" t="s">
        <v>7681</v>
      </c>
      <c r="QH352">
        <v>2008</v>
      </c>
      <c r="QI352">
        <v>7</v>
      </c>
      <c r="QJ352">
        <v>1</v>
      </c>
      <c r="QK352" s="330">
        <v>42196</v>
      </c>
      <c r="QL352">
        <v>1</v>
      </c>
      <c r="QM352">
        <v>0</v>
      </c>
      <c r="QN352" t="s">
        <v>265</v>
      </c>
      <c r="QO352">
        <v>2008</v>
      </c>
      <c r="QP352">
        <v>50</v>
      </c>
      <c r="RV352">
        <f t="shared" si="11"/>
        <v>4</v>
      </c>
      <c r="RY352">
        <f t="shared" si="10"/>
        <v>-1</v>
      </c>
    </row>
    <row r="353" spans="1:493" x14ac:dyDescent="0.3">
      <c r="A353">
        <v>71337</v>
      </c>
      <c r="B353">
        <v>470</v>
      </c>
      <c r="C353" t="s">
        <v>6793</v>
      </c>
      <c r="D353" t="s">
        <v>6793</v>
      </c>
      <c r="I353" t="s">
        <v>6793</v>
      </c>
      <c r="J353" t="s">
        <v>7515</v>
      </c>
      <c r="K353" t="s">
        <v>7515</v>
      </c>
      <c r="L353" t="s">
        <v>7515</v>
      </c>
      <c r="M353" t="s">
        <v>7515</v>
      </c>
      <c r="N353" t="s">
        <v>7515</v>
      </c>
      <c r="O353" t="s">
        <v>7515</v>
      </c>
      <c r="P353" t="s">
        <v>7515</v>
      </c>
      <c r="Q353" t="s">
        <v>7515</v>
      </c>
      <c r="R353" t="s">
        <v>7515</v>
      </c>
      <c r="S353" t="s">
        <v>7515</v>
      </c>
      <c r="T353" t="s">
        <v>7515</v>
      </c>
      <c r="U353" t="s">
        <v>7515</v>
      </c>
      <c r="V353" t="s">
        <v>7515</v>
      </c>
      <c r="W353" t="s">
        <v>7515</v>
      </c>
      <c r="X353" t="s">
        <v>7515</v>
      </c>
      <c r="Y353" t="s">
        <v>7516</v>
      </c>
      <c r="Z353" t="s">
        <v>7515</v>
      </c>
      <c r="AA353" t="s">
        <v>7515</v>
      </c>
      <c r="AB353" t="s">
        <v>7515</v>
      </c>
      <c r="AC353" t="s">
        <v>6796</v>
      </c>
      <c r="AK353" t="s">
        <v>6985</v>
      </c>
      <c r="AL353" t="s">
        <v>6966</v>
      </c>
      <c r="AM353" t="s">
        <v>6793</v>
      </c>
      <c r="AN353" t="s">
        <v>7680</v>
      </c>
      <c r="AO353">
        <v>0</v>
      </c>
      <c r="AP353">
        <v>9</v>
      </c>
      <c r="AQ353" t="s">
        <v>6988</v>
      </c>
      <c r="AR353" t="s">
        <v>6793</v>
      </c>
      <c r="AS353" t="s">
        <v>6793</v>
      </c>
      <c r="AT353" t="s">
        <v>6813</v>
      </c>
      <c r="AU353" t="s">
        <v>7531</v>
      </c>
      <c r="AV353" t="s">
        <v>7553</v>
      </c>
      <c r="AX353" t="s">
        <v>6794</v>
      </c>
      <c r="AY353" t="s">
        <v>6794</v>
      </c>
      <c r="AZ353" t="s">
        <v>6794</v>
      </c>
      <c r="BA353" t="s">
        <v>6793</v>
      </c>
      <c r="BB353" t="s">
        <v>6793</v>
      </c>
      <c r="BC353" t="s">
        <v>6794</v>
      </c>
      <c r="BD353" t="s">
        <v>6794</v>
      </c>
      <c r="BE353" t="s">
        <v>6794</v>
      </c>
      <c r="BF353" t="s">
        <v>6794</v>
      </c>
      <c r="BG353" t="s">
        <v>6794</v>
      </c>
      <c r="BH353" t="s">
        <v>6794</v>
      </c>
      <c r="BI353" t="s">
        <v>7028</v>
      </c>
      <c r="BJ353" t="s">
        <v>7024</v>
      </c>
      <c r="BK353" t="s">
        <v>6794</v>
      </c>
      <c r="BM353">
        <v>50</v>
      </c>
      <c r="BN353" t="s">
        <v>7532</v>
      </c>
      <c r="BO353" t="s">
        <v>7533</v>
      </c>
      <c r="BP353" t="s">
        <v>6</v>
      </c>
      <c r="BQ353" t="s">
        <v>7559</v>
      </c>
      <c r="BR353" t="s">
        <v>7569</v>
      </c>
      <c r="BS353" t="s">
        <v>7516</v>
      </c>
      <c r="BT353" t="s">
        <v>7515</v>
      </c>
      <c r="BU353" t="s">
        <v>7515</v>
      </c>
      <c r="BV353" t="s">
        <v>7515</v>
      </c>
      <c r="BW353" t="s">
        <v>7515</v>
      </c>
      <c r="BX353" t="s">
        <v>7515</v>
      </c>
      <c r="BY353" t="s">
        <v>7515</v>
      </c>
      <c r="BZ353" t="s">
        <v>7515</v>
      </c>
      <c r="CA353" t="s">
        <v>7515</v>
      </c>
      <c r="CB353" t="s">
        <v>7515</v>
      </c>
      <c r="CC353" t="s">
        <v>7515</v>
      </c>
      <c r="CD353" t="s">
        <v>7515</v>
      </c>
      <c r="CE353" t="s">
        <v>6794</v>
      </c>
      <c r="CI353" t="s">
        <v>6793</v>
      </c>
      <c r="CJ353" t="s">
        <v>6794</v>
      </c>
      <c r="CK353" t="s">
        <v>6793</v>
      </c>
      <c r="CL353" t="s">
        <v>6793</v>
      </c>
      <c r="CM353" t="s">
        <v>6966</v>
      </c>
      <c r="CN353" t="s">
        <v>6793</v>
      </c>
      <c r="CO353" t="s">
        <v>6794</v>
      </c>
      <c r="CP353" t="s">
        <v>6793</v>
      </c>
      <c r="CQ353" t="s">
        <v>6794</v>
      </c>
      <c r="CR353" t="s">
        <v>7520</v>
      </c>
      <c r="CS353" t="s">
        <v>7521</v>
      </c>
      <c r="CT353" t="s">
        <v>7587</v>
      </c>
      <c r="CU353" t="s">
        <v>6793</v>
      </c>
      <c r="CV353">
        <v>3</v>
      </c>
      <c r="CW353">
        <v>3</v>
      </c>
      <c r="CX353">
        <v>4</v>
      </c>
      <c r="CY353" t="s">
        <v>6794</v>
      </c>
      <c r="EC353">
        <v>2</v>
      </c>
      <c r="EE353">
        <v>0</v>
      </c>
      <c r="EF353">
        <v>0</v>
      </c>
      <c r="EG353">
        <v>0</v>
      </c>
      <c r="EH353">
        <v>0</v>
      </c>
      <c r="EI353">
        <v>1</v>
      </c>
      <c r="EJ353">
        <v>1</v>
      </c>
      <c r="EK353">
        <v>0</v>
      </c>
      <c r="EL353" t="s">
        <v>6794</v>
      </c>
      <c r="EV353" t="s">
        <v>6793</v>
      </c>
      <c r="JA353" t="s">
        <v>7524</v>
      </c>
      <c r="JB353" t="s">
        <v>7680</v>
      </c>
      <c r="JC353">
        <v>2</v>
      </c>
      <c r="JD353">
        <v>2009</v>
      </c>
      <c r="JF353" t="s">
        <v>7526</v>
      </c>
      <c r="JG353" t="s">
        <v>7526</v>
      </c>
      <c r="JH353" t="s">
        <v>6794</v>
      </c>
      <c r="JI353" t="s">
        <v>6793</v>
      </c>
      <c r="PG353">
        <v>8</v>
      </c>
      <c r="PH353" t="s">
        <v>7515</v>
      </c>
      <c r="PI353" t="s">
        <v>7515</v>
      </c>
      <c r="PJ353" t="s">
        <v>7515</v>
      </c>
      <c r="PK353" t="s">
        <v>7515</v>
      </c>
      <c r="PL353" t="s">
        <v>7515</v>
      </c>
      <c r="PM353" t="s">
        <v>7515</v>
      </c>
      <c r="PN353" t="s">
        <v>7516</v>
      </c>
      <c r="PO353" t="s">
        <v>7515</v>
      </c>
      <c r="PP353" t="s">
        <v>7515</v>
      </c>
      <c r="PQ353" t="s">
        <v>7515</v>
      </c>
      <c r="PR353" t="s">
        <v>7515</v>
      </c>
      <c r="PS353" t="s">
        <v>7526</v>
      </c>
      <c r="PT353" t="s">
        <v>7526</v>
      </c>
      <c r="PV353" t="s">
        <v>7527</v>
      </c>
      <c r="PW353" t="s">
        <v>7516</v>
      </c>
      <c r="PX353" t="s">
        <v>7515</v>
      </c>
      <c r="PY353" t="s">
        <v>7515</v>
      </c>
      <c r="PZ353" t="s">
        <v>7515</v>
      </c>
      <c r="QA353" t="s">
        <v>7515</v>
      </c>
      <c r="QB353" t="s">
        <v>7515</v>
      </c>
      <c r="QC353" t="s">
        <v>7515</v>
      </c>
      <c r="QD353" t="s">
        <v>7528</v>
      </c>
      <c r="QE353" t="s">
        <v>7529</v>
      </c>
      <c r="QF353" t="s">
        <v>7528</v>
      </c>
      <c r="QG353" t="s">
        <v>7681</v>
      </c>
      <c r="QH353">
        <v>2008</v>
      </c>
      <c r="QI353">
        <v>6</v>
      </c>
      <c r="QJ353">
        <v>1</v>
      </c>
      <c r="QK353" s="329">
        <v>39627</v>
      </c>
      <c r="QL353">
        <v>1</v>
      </c>
      <c r="QM353">
        <v>0</v>
      </c>
      <c r="QN353" t="s">
        <v>265</v>
      </c>
      <c r="QO353">
        <v>2008</v>
      </c>
      <c r="QP353">
        <v>50</v>
      </c>
      <c r="QQ353">
        <v>1</v>
      </c>
      <c r="QR353">
        <v>0</v>
      </c>
      <c r="QS353">
        <v>0</v>
      </c>
      <c r="QT353">
        <v>0</v>
      </c>
      <c r="QU353">
        <v>0</v>
      </c>
      <c r="QV353">
        <v>0</v>
      </c>
      <c r="QW353">
        <v>0</v>
      </c>
      <c r="QX353">
        <v>0</v>
      </c>
      <c r="QY353">
        <v>0</v>
      </c>
      <c r="QZ353">
        <v>0</v>
      </c>
      <c r="RA353">
        <v>0</v>
      </c>
      <c r="RB353">
        <v>0</v>
      </c>
      <c r="RC353">
        <v>0</v>
      </c>
      <c r="RD353">
        <v>0</v>
      </c>
      <c r="RE353">
        <v>1</v>
      </c>
      <c r="RF353">
        <v>0</v>
      </c>
      <c r="RG353">
        <v>0</v>
      </c>
      <c r="RH353">
        <v>0</v>
      </c>
      <c r="RI353">
        <v>0</v>
      </c>
      <c r="RJ353">
        <v>0</v>
      </c>
      <c r="RK353">
        <v>0</v>
      </c>
      <c r="RL353">
        <v>0</v>
      </c>
      <c r="RM353">
        <v>0</v>
      </c>
      <c r="RN353">
        <v>0</v>
      </c>
      <c r="RO353">
        <v>0</v>
      </c>
      <c r="RP353">
        <v>0</v>
      </c>
      <c r="RQ353">
        <v>0</v>
      </c>
      <c r="RR353">
        <v>0</v>
      </c>
      <c r="RS353">
        <v>0</v>
      </c>
      <c r="RT353">
        <v>0</v>
      </c>
      <c r="RU353">
        <v>0</v>
      </c>
      <c r="RV353">
        <f t="shared" si="11"/>
        <v>5</v>
      </c>
      <c r="RY353">
        <f t="shared" si="10"/>
        <v>2</v>
      </c>
    </row>
    <row r="354" spans="1:493" x14ac:dyDescent="0.3">
      <c r="A354">
        <v>71338</v>
      </c>
      <c r="B354">
        <v>471</v>
      </c>
      <c r="C354" t="s">
        <v>6793</v>
      </c>
      <c r="D354" t="s">
        <v>6793</v>
      </c>
      <c r="I354" t="s">
        <v>6793</v>
      </c>
      <c r="J354" t="s">
        <v>7515</v>
      </c>
      <c r="K354" t="s">
        <v>7516</v>
      </c>
      <c r="L354" t="s">
        <v>7515</v>
      </c>
      <c r="M354" t="s">
        <v>7515</v>
      </c>
      <c r="N354" t="s">
        <v>7515</v>
      </c>
      <c r="O354" t="s">
        <v>7515</v>
      </c>
      <c r="P354" t="s">
        <v>7515</v>
      </c>
      <c r="Q354" t="s">
        <v>7515</v>
      </c>
      <c r="R354" t="s">
        <v>7515</v>
      </c>
      <c r="S354" t="s">
        <v>7515</v>
      </c>
      <c r="T354" t="s">
        <v>7515</v>
      </c>
      <c r="U354" t="s">
        <v>7515</v>
      </c>
      <c r="V354" t="s">
        <v>7515</v>
      </c>
      <c r="W354" t="s">
        <v>7515</v>
      </c>
      <c r="X354" t="s">
        <v>7515</v>
      </c>
      <c r="Y354" t="s">
        <v>7515</v>
      </c>
      <c r="Z354" t="s">
        <v>7515</v>
      </c>
      <c r="AA354" t="s">
        <v>7515</v>
      </c>
      <c r="AB354" t="s">
        <v>7515</v>
      </c>
      <c r="AC354" t="s">
        <v>7517</v>
      </c>
      <c r="AF354">
        <v>0</v>
      </c>
      <c r="AG354">
        <v>2</v>
      </c>
      <c r="AH354" t="s">
        <v>7560</v>
      </c>
      <c r="AK354" t="s">
        <v>6993</v>
      </c>
      <c r="AL354" t="s">
        <v>6794</v>
      </c>
      <c r="AM354" t="s">
        <v>6794</v>
      </c>
      <c r="AN354" t="s">
        <v>7680</v>
      </c>
      <c r="AO354">
        <v>0</v>
      </c>
      <c r="AP354">
        <v>20</v>
      </c>
      <c r="AQ354" t="s">
        <v>6757</v>
      </c>
      <c r="AR354" t="s">
        <v>6793</v>
      </c>
      <c r="AS354" t="s">
        <v>6793</v>
      </c>
      <c r="AT354" t="s">
        <v>6813</v>
      </c>
      <c r="AU354" t="s">
        <v>7562</v>
      </c>
      <c r="AV354" t="s">
        <v>6991</v>
      </c>
      <c r="AX354" t="s">
        <v>6793</v>
      </c>
      <c r="AY354" t="s">
        <v>6794</v>
      </c>
      <c r="AZ354" t="s">
        <v>6793</v>
      </c>
      <c r="BA354" t="s">
        <v>6793</v>
      </c>
      <c r="BC354" t="s">
        <v>6794</v>
      </c>
      <c r="BD354" t="s">
        <v>6793</v>
      </c>
      <c r="BE354" t="s">
        <v>6794</v>
      </c>
      <c r="BF354" t="s">
        <v>6794</v>
      </c>
      <c r="BG354" t="s">
        <v>6794</v>
      </c>
      <c r="BH354" t="s">
        <v>6794</v>
      </c>
      <c r="BI354" t="s">
        <v>7024</v>
      </c>
      <c r="BJ354" t="s">
        <v>7029</v>
      </c>
      <c r="BK354" t="s">
        <v>6794</v>
      </c>
      <c r="BM354">
        <v>25</v>
      </c>
      <c r="BN354">
        <v>25</v>
      </c>
      <c r="BO354" t="s">
        <v>7533</v>
      </c>
      <c r="BP354" t="s">
        <v>7554</v>
      </c>
      <c r="BQ354" t="s">
        <v>7559</v>
      </c>
      <c r="BR354" t="s">
        <v>7594</v>
      </c>
      <c r="BS354" t="s">
        <v>7515</v>
      </c>
      <c r="BT354" t="s">
        <v>7516</v>
      </c>
      <c r="BU354" t="s">
        <v>7515</v>
      </c>
      <c r="BV354" t="s">
        <v>7515</v>
      </c>
      <c r="BW354" t="s">
        <v>7515</v>
      </c>
      <c r="BX354" t="s">
        <v>7515</v>
      </c>
      <c r="BY354" t="s">
        <v>7515</v>
      </c>
      <c r="BZ354" t="s">
        <v>7515</v>
      </c>
      <c r="CA354" t="s">
        <v>7515</v>
      </c>
      <c r="CB354" t="s">
        <v>7515</v>
      </c>
      <c r="CC354" t="s">
        <v>7515</v>
      </c>
      <c r="CD354" t="s">
        <v>7515</v>
      </c>
      <c r="CE354" t="s">
        <v>6794</v>
      </c>
      <c r="CI354" t="s">
        <v>6793</v>
      </c>
      <c r="CJ354" t="s">
        <v>6793</v>
      </c>
      <c r="CK354" t="s">
        <v>6794</v>
      </c>
      <c r="CL354" t="s">
        <v>6793</v>
      </c>
      <c r="CM354" t="s">
        <v>6793</v>
      </c>
      <c r="CN354" t="s">
        <v>6793</v>
      </c>
      <c r="CO354" t="s">
        <v>6794</v>
      </c>
      <c r="CP354" t="s">
        <v>6793</v>
      </c>
      <c r="CQ354" t="s">
        <v>6794</v>
      </c>
      <c r="CR354" t="s">
        <v>7520</v>
      </c>
      <c r="CS354" t="s">
        <v>7521</v>
      </c>
      <c r="CT354" t="s">
        <v>7536</v>
      </c>
      <c r="CU354" t="s">
        <v>6793</v>
      </c>
      <c r="CV354">
        <v>3</v>
      </c>
      <c r="CW354">
        <v>4</v>
      </c>
      <c r="CX354">
        <v>5</v>
      </c>
      <c r="CY354" t="s">
        <v>6794</v>
      </c>
      <c r="EC354">
        <v>2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2</v>
      </c>
      <c r="EK354">
        <v>0</v>
      </c>
      <c r="EL354" t="s">
        <v>6794</v>
      </c>
      <c r="EV354" t="s">
        <v>6793</v>
      </c>
      <c r="KK354" t="s">
        <v>7524</v>
      </c>
      <c r="KL354" t="s">
        <v>7680</v>
      </c>
      <c r="KM354">
        <v>6</v>
      </c>
      <c r="KN354">
        <v>2008</v>
      </c>
      <c r="KR354" t="s">
        <v>6793</v>
      </c>
      <c r="LC354" t="s">
        <v>7524</v>
      </c>
      <c r="LD354" t="s">
        <v>7680</v>
      </c>
      <c r="LE354">
        <v>6</v>
      </c>
      <c r="LF354">
        <v>2008</v>
      </c>
      <c r="LH354" t="s">
        <v>7526</v>
      </c>
      <c r="LI354" t="s">
        <v>7527</v>
      </c>
      <c r="LJ354" t="s">
        <v>6794</v>
      </c>
      <c r="LK354" t="s">
        <v>6966</v>
      </c>
      <c r="LL354" t="s">
        <v>7524</v>
      </c>
      <c r="LM354" t="s">
        <v>7680</v>
      </c>
      <c r="LN354">
        <v>6</v>
      </c>
      <c r="LO354">
        <v>2008</v>
      </c>
      <c r="LS354" t="s">
        <v>6793</v>
      </c>
      <c r="PS354" t="s">
        <v>7527</v>
      </c>
      <c r="PT354" t="s">
        <v>7527</v>
      </c>
      <c r="PU354" t="s">
        <v>7527</v>
      </c>
      <c r="PW354" t="s">
        <v>7516</v>
      </c>
      <c r="PX354" t="s">
        <v>7515</v>
      </c>
      <c r="PY354" t="s">
        <v>7515</v>
      </c>
      <c r="PZ354" t="s">
        <v>7515</v>
      </c>
      <c r="QA354" t="s">
        <v>7515</v>
      </c>
      <c r="QB354" t="s">
        <v>7515</v>
      </c>
      <c r="QC354" t="s">
        <v>7515</v>
      </c>
      <c r="QD354" t="s">
        <v>7528</v>
      </c>
      <c r="QE354" t="s">
        <v>7539</v>
      </c>
      <c r="QF354" t="s">
        <v>7528</v>
      </c>
      <c r="QG354" t="s">
        <v>7681</v>
      </c>
      <c r="QH354">
        <v>2008</v>
      </c>
      <c r="QI354">
        <v>6</v>
      </c>
      <c r="QJ354">
        <v>1</v>
      </c>
      <c r="QK354" s="330">
        <v>42175</v>
      </c>
      <c r="QL354">
        <v>0</v>
      </c>
      <c r="QM354">
        <v>1</v>
      </c>
      <c r="QN354" t="s">
        <v>265</v>
      </c>
      <c r="QO354">
        <v>2008</v>
      </c>
      <c r="QP354">
        <v>50</v>
      </c>
      <c r="QQ354">
        <v>1</v>
      </c>
      <c r="QR354">
        <v>0</v>
      </c>
      <c r="QS354">
        <v>0</v>
      </c>
      <c r="QT354">
        <v>0</v>
      </c>
      <c r="QU354">
        <v>0</v>
      </c>
      <c r="QV354">
        <v>0</v>
      </c>
      <c r="QW354">
        <v>0</v>
      </c>
      <c r="QX354">
        <v>0</v>
      </c>
      <c r="QY354">
        <v>0</v>
      </c>
      <c r="QZ354">
        <v>0</v>
      </c>
      <c r="RA354">
        <v>0</v>
      </c>
      <c r="RB354">
        <v>0</v>
      </c>
      <c r="RC354">
        <v>0</v>
      </c>
      <c r="RD354">
        <v>0</v>
      </c>
      <c r="RE354">
        <v>0</v>
      </c>
      <c r="RF354">
        <v>0</v>
      </c>
      <c r="RG354">
        <v>0</v>
      </c>
      <c r="RH354">
        <v>0</v>
      </c>
      <c r="RI354">
        <v>1</v>
      </c>
      <c r="RJ354">
        <v>0</v>
      </c>
      <c r="RK354">
        <v>1</v>
      </c>
      <c r="RL354">
        <v>1</v>
      </c>
      <c r="RM354">
        <v>0</v>
      </c>
      <c r="RN354">
        <v>0</v>
      </c>
      <c r="RO354">
        <v>0</v>
      </c>
      <c r="RP354">
        <v>0</v>
      </c>
      <c r="RQ354">
        <v>0</v>
      </c>
      <c r="RR354">
        <v>0</v>
      </c>
      <c r="RS354">
        <v>0</v>
      </c>
      <c r="RT354">
        <v>0</v>
      </c>
      <c r="RU354">
        <v>0</v>
      </c>
      <c r="RV354">
        <f t="shared" si="11"/>
        <v>2</v>
      </c>
      <c r="RY354">
        <f t="shared" si="10"/>
        <v>7</v>
      </c>
    </row>
    <row r="355" spans="1:493" x14ac:dyDescent="0.3">
      <c r="A355">
        <v>71339</v>
      </c>
      <c r="B355">
        <v>472</v>
      </c>
      <c r="C355" t="s">
        <v>6793</v>
      </c>
      <c r="D355" t="s">
        <v>6793</v>
      </c>
      <c r="I355" t="s">
        <v>6793</v>
      </c>
      <c r="J355" t="s">
        <v>7515</v>
      </c>
      <c r="K355" t="s">
        <v>7515</v>
      </c>
      <c r="L355" t="s">
        <v>7515</v>
      </c>
      <c r="M355" t="s">
        <v>7515</v>
      </c>
      <c r="N355" t="s">
        <v>7515</v>
      </c>
      <c r="O355" t="s">
        <v>7515</v>
      </c>
      <c r="P355" t="s">
        <v>7515</v>
      </c>
      <c r="Q355" t="s">
        <v>7515</v>
      </c>
      <c r="R355" t="s">
        <v>7515</v>
      </c>
      <c r="S355" t="s">
        <v>7515</v>
      </c>
      <c r="T355" t="s">
        <v>7515</v>
      </c>
      <c r="U355" t="s">
        <v>7515</v>
      </c>
      <c r="V355" t="s">
        <v>7515</v>
      </c>
      <c r="W355" t="s">
        <v>7515</v>
      </c>
      <c r="X355" t="s">
        <v>7515</v>
      </c>
      <c r="Y355" t="s">
        <v>7515</v>
      </c>
      <c r="Z355" t="s">
        <v>7515</v>
      </c>
      <c r="AA355" t="s">
        <v>7516</v>
      </c>
      <c r="AB355" t="s">
        <v>7515</v>
      </c>
      <c r="AC355" t="s">
        <v>7517</v>
      </c>
      <c r="AF355">
        <v>6</v>
      </c>
      <c r="AG355">
        <v>1</v>
      </c>
      <c r="AH355" t="s">
        <v>6845</v>
      </c>
      <c r="AK355" t="s">
        <v>6993</v>
      </c>
      <c r="AL355" t="s">
        <v>6794</v>
      </c>
      <c r="AM355" t="s">
        <v>6794</v>
      </c>
      <c r="AN355" t="s">
        <v>7680</v>
      </c>
      <c r="AO355">
        <v>0</v>
      </c>
      <c r="AP355">
        <v>15</v>
      </c>
      <c r="AQ355" t="s">
        <v>6988</v>
      </c>
      <c r="AR355" t="s">
        <v>6794</v>
      </c>
      <c r="AS355" t="s">
        <v>6793</v>
      </c>
      <c r="AT355" t="s">
        <v>6813</v>
      </c>
      <c r="AU355" t="s">
        <v>7531</v>
      </c>
      <c r="AV355" t="s">
        <v>7518</v>
      </c>
      <c r="AX355" t="s">
        <v>6794</v>
      </c>
      <c r="AY355" t="s">
        <v>6794</v>
      </c>
      <c r="AZ355" t="s">
        <v>6794</v>
      </c>
      <c r="BA355" t="s">
        <v>6794</v>
      </c>
      <c r="BB355" t="s">
        <v>6793</v>
      </c>
      <c r="BC355" t="s">
        <v>6794</v>
      </c>
      <c r="BD355" t="s">
        <v>6794</v>
      </c>
      <c r="BE355" t="s">
        <v>6793</v>
      </c>
      <c r="BF355" t="s">
        <v>6794</v>
      </c>
      <c r="BG355" t="s">
        <v>6794</v>
      </c>
      <c r="BH355" t="s">
        <v>6794</v>
      </c>
      <c r="BI355" t="s">
        <v>7028</v>
      </c>
      <c r="BJ355" t="s">
        <v>7026</v>
      </c>
      <c r="BK355" t="s">
        <v>6794</v>
      </c>
      <c r="BM355">
        <v>0</v>
      </c>
      <c r="BN355" t="s">
        <v>6</v>
      </c>
      <c r="BO355" t="s">
        <v>7519</v>
      </c>
      <c r="BP355" t="s">
        <v>7554</v>
      </c>
      <c r="BQ355" t="s">
        <v>7559</v>
      </c>
      <c r="BR355" t="s">
        <v>7543</v>
      </c>
      <c r="BS355" t="s">
        <v>7516</v>
      </c>
      <c r="BT355" t="s">
        <v>7515</v>
      </c>
      <c r="BU355" t="s">
        <v>7515</v>
      </c>
      <c r="BV355" t="s">
        <v>7515</v>
      </c>
      <c r="BW355" t="s">
        <v>7515</v>
      </c>
      <c r="BX355" t="s">
        <v>7515</v>
      </c>
      <c r="BY355" t="s">
        <v>7515</v>
      </c>
      <c r="BZ355" t="s">
        <v>7515</v>
      </c>
      <c r="CA355" t="s">
        <v>7515</v>
      </c>
      <c r="CB355" t="s">
        <v>7515</v>
      </c>
      <c r="CC355" t="s">
        <v>7515</v>
      </c>
      <c r="CD355" t="s">
        <v>7515</v>
      </c>
      <c r="CE355" t="s">
        <v>6794</v>
      </c>
      <c r="CI355" t="s">
        <v>6793</v>
      </c>
      <c r="CJ355" t="s">
        <v>6793</v>
      </c>
      <c r="CK355" t="s">
        <v>6794</v>
      </c>
      <c r="CL355" t="s">
        <v>6793</v>
      </c>
      <c r="CM355" t="s">
        <v>6794</v>
      </c>
      <c r="CN355" t="s">
        <v>6794</v>
      </c>
      <c r="CO355" t="s">
        <v>6794</v>
      </c>
      <c r="CP355" t="s">
        <v>6793</v>
      </c>
      <c r="CQ355" t="s">
        <v>6793</v>
      </c>
      <c r="CR355" t="s">
        <v>7520</v>
      </c>
      <c r="CS355" t="s">
        <v>7521</v>
      </c>
      <c r="CT355" t="s">
        <v>7587</v>
      </c>
      <c r="CU355" t="s">
        <v>6793</v>
      </c>
      <c r="CV355">
        <v>2</v>
      </c>
      <c r="CW355">
        <v>3</v>
      </c>
      <c r="CX355">
        <v>3</v>
      </c>
      <c r="CY355" t="s">
        <v>6793</v>
      </c>
      <c r="CZ355">
        <v>2</v>
      </c>
      <c r="DA355" t="s">
        <v>7680</v>
      </c>
      <c r="DB355">
        <v>10</v>
      </c>
      <c r="DC355">
        <v>2005</v>
      </c>
      <c r="DD355" t="s">
        <v>7557</v>
      </c>
      <c r="DE355" t="s">
        <v>7680</v>
      </c>
      <c r="DF355">
        <v>11</v>
      </c>
      <c r="DG355">
        <v>2005</v>
      </c>
      <c r="DH355" t="s">
        <v>7680</v>
      </c>
      <c r="DI355">
        <v>6</v>
      </c>
      <c r="DJ355">
        <v>2007</v>
      </c>
      <c r="DK355" t="s">
        <v>7557</v>
      </c>
      <c r="DL355" t="s">
        <v>7680</v>
      </c>
      <c r="DM355">
        <v>6</v>
      </c>
      <c r="DN355">
        <v>2007</v>
      </c>
      <c r="EC355">
        <v>6</v>
      </c>
      <c r="EE355">
        <v>4</v>
      </c>
      <c r="EF355">
        <v>0</v>
      </c>
      <c r="EG355">
        <v>2</v>
      </c>
      <c r="EH355">
        <v>0</v>
      </c>
      <c r="EI355">
        <v>0</v>
      </c>
      <c r="EJ355">
        <v>0</v>
      </c>
      <c r="EK355">
        <v>0</v>
      </c>
      <c r="EL355" t="s">
        <v>6793</v>
      </c>
      <c r="EM355" t="s">
        <v>6859</v>
      </c>
      <c r="EN355">
        <v>1</v>
      </c>
      <c r="EP355" t="s">
        <v>7683</v>
      </c>
      <c r="EQ355">
        <v>2007</v>
      </c>
      <c r="ER355" t="s">
        <v>7684</v>
      </c>
      <c r="EV355" t="s">
        <v>6793</v>
      </c>
      <c r="IR355" t="s">
        <v>7538</v>
      </c>
      <c r="IS355" t="s">
        <v>7680</v>
      </c>
      <c r="IT355">
        <v>10</v>
      </c>
      <c r="IU355">
        <v>2005</v>
      </c>
      <c r="IY355" t="s">
        <v>6793</v>
      </c>
      <c r="JA355" t="s">
        <v>7538</v>
      </c>
      <c r="JB355" t="s">
        <v>7680</v>
      </c>
      <c r="JC355">
        <v>10</v>
      </c>
      <c r="JD355">
        <v>2005</v>
      </c>
      <c r="JF355" t="s">
        <v>7526</v>
      </c>
      <c r="JH355" t="s">
        <v>6793</v>
      </c>
      <c r="LL355" t="s">
        <v>7524</v>
      </c>
      <c r="LM355" t="s">
        <v>7680</v>
      </c>
      <c r="LN355">
        <v>10</v>
      </c>
      <c r="LO355">
        <v>2005</v>
      </c>
      <c r="LS355" t="s">
        <v>6966</v>
      </c>
      <c r="OX355" t="s">
        <v>7524</v>
      </c>
      <c r="OY355" t="s">
        <v>7680</v>
      </c>
      <c r="OZ355">
        <v>12</v>
      </c>
      <c r="PA355">
        <v>2008</v>
      </c>
      <c r="PE355" t="s">
        <v>6794</v>
      </c>
      <c r="PS355" t="s">
        <v>7526</v>
      </c>
      <c r="PT355" t="s">
        <v>7526</v>
      </c>
      <c r="PV355" t="s">
        <v>7582</v>
      </c>
      <c r="PW355" t="s">
        <v>7516</v>
      </c>
      <c r="PX355" t="s">
        <v>7515</v>
      </c>
      <c r="PY355" t="s">
        <v>7515</v>
      </c>
      <c r="PZ355" t="s">
        <v>7515</v>
      </c>
      <c r="QA355" t="s">
        <v>7515</v>
      </c>
      <c r="QB355" t="s">
        <v>7515</v>
      </c>
      <c r="QC355" t="s">
        <v>7515</v>
      </c>
      <c r="QD355" t="s">
        <v>7528</v>
      </c>
      <c r="QE355" t="s">
        <v>7539</v>
      </c>
      <c r="QF355" t="s">
        <v>7528</v>
      </c>
      <c r="QG355" t="s">
        <v>7681</v>
      </c>
      <c r="QH355">
        <v>2007</v>
      </c>
      <c r="QI355">
        <v>12</v>
      </c>
      <c r="QJ355">
        <v>1</v>
      </c>
      <c r="QK355" s="329">
        <v>39428</v>
      </c>
      <c r="QL355">
        <v>0</v>
      </c>
      <c r="QM355">
        <v>1</v>
      </c>
      <c r="QN355" t="s">
        <v>265</v>
      </c>
      <c r="QO355">
        <v>2008</v>
      </c>
      <c r="QP355">
        <v>35</v>
      </c>
      <c r="QQ355">
        <v>1</v>
      </c>
      <c r="QR355">
        <v>1</v>
      </c>
      <c r="QS355">
        <v>0</v>
      </c>
      <c r="QT355">
        <v>0</v>
      </c>
      <c r="QU355">
        <v>0</v>
      </c>
      <c r="QV355">
        <v>0</v>
      </c>
      <c r="QW355">
        <v>0</v>
      </c>
      <c r="QX355">
        <v>0</v>
      </c>
      <c r="QY355">
        <v>0</v>
      </c>
      <c r="QZ355">
        <v>0</v>
      </c>
      <c r="RA355">
        <v>0</v>
      </c>
      <c r="RB355">
        <v>0</v>
      </c>
      <c r="RC355">
        <v>0</v>
      </c>
      <c r="RD355">
        <v>1</v>
      </c>
      <c r="RE355">
        <v>1</v>
      </c>
      <c r="RF355">
        <v>0</v>
      </c>
      <c r="RG355">
        <v>0</v>
      </c>
      <c r="RH355">
        <v>0</v>
      </c>
      <c r="RI355">
        <v>0</v>
      </c>
      <c r="RJ355">
        <v>0</v>
      </c>
      <c r="RK355">
        <v>0</v>
      </c>
      <c r="RL355">
        <v>1</v>
      </c>
      <c r="RM355">
        <v>0</v>
      </c>
      <c r="RN355">
        <v>0</v>
      </c>
      <c r="RO355">
        <v>0</v>
      </c>
      <c r="RP355">
        <v>0</v>
      </c>
      <c r="RQ355">
        <v>0</v>
      </c>
      <c r="RR355">
        <v>0</v>
      </c>
      <c r="RS355">
        <v>0</v>
      </c>
      <c r="RT355">
        <v>0</v>
      </c>
      <c r="RU355">
        <v>0</v>
      </c>
      <c r="RV355">
        <f t="shared" si="11"/>
        <v>3</v>
      </c>
      <c r="RY355">
        <f t="shared" si="10"/>
        <v>2</v>
      </c>
    </row>
    <row r="356" spans="1:493" x14ac:dyDescent="0.3">
      <c r="A356">
        <v>71340</v>
      </c>
      <c r="B356">
        <v>473</v>
      </c>
      <c r="C356" t="s">
        <v>6793</v>
      </c>
      <c r="D356" t="s">
        <v>6793</v>
      </c>
      <c r="I356" t="s">
        <v>6793</v>
      </c>
      <c r="J356" t="s">
        <v>7515</v>
      </c>
      <c r="K356" t="s">
        <v>7515</v>
      </c>
      <c r="L356" t="s">
        <v>7515</v>
      </c>
      <c r="M356" t="s">
        <v>7515</v>
      </c>
      <c r="N356" t="s">
        <v>7515</v>
      </c>
      <c r="O356" t="s">
        <v>7515</v>
      </c>
      <c r="P356" t="s">
        <v>7515</v>
      </c>
      <c r="Q356" t="s">
        <v>7515</v>
      </c>
      <c r="R356" t="s">
        <v>7515</v>
      </c>
      <c r="S356" t="s">
        <v>7515</v>
      </c>
      <c r="T356" t="s">
        <v>7515</v>
      </c>
      <c r="U356" t="s">
        <v>7515</v>
      </c>
      <c r="V356" t="s">
        <v>7515</v>
      </c>
      <c r="W356" t="s">
        <v>7515</v>
      </c>
      <c r="X356" t="s">
        <v>7515</v>
      </c>
      <c r="Y356" t="s">
        <v>7515</v>
      </c>
      <c r="Z356" t="s">
        <v>7515</v>
      </c>
      <c r="AA356" t="s">
        <v>7516</v>
      </c>
      <c r="AB356" t="s">
        <v>7515</v>
      </c>
      <c r="AC356" t="s">
        <v>7517</v>
      </c>
      <c r="AF356">
        <v>0</v>
      </c>
      <c r="AG356">
        <v>15</v>
      </c>
      <c r="AH356" t="s">
        <v>6845</v>
      </c>
      <c r="AK356" t="s">
        <v>6995</v>
      </c>
      <c r="AL356" t="s">
        <v>6794</v>
      </c>
      <c r="AM356" t="s">
        <v>6794</v>
      </c>
      <c r="AN356" t="s">
        <v>7687</v>
      </c>
      <c r="AQ356" t="s">
        <v>6988</v>
      </c>
      <c r="AR356" t="s">
        <v>6793</v>
      </c>
      <c r="AS356" t="s">
        <v>6794</v>
      </c>
      <c r="AT356" t="s">
        <v>6813</v>
      </c>
      <c r="AU356" t="s">
        <v>7562</v>
      </c>
      <c r="AV356" t="s">
        <v>6991</v>
      </c>
      <c r="AX356" t="s">
        <v>6794</v>
      </c>
      <c r="AY356" t="s">
        <v>6794</v>
      </c>
      <c r="AZ356" t="s">
        <v>6794</v>
      </c>
      <c r="BA356" t="s">
        <v>6793</v>
      </c>
      <c r="BB356" t="s">
        <v>6793</v>
      </c>
      <c r="BC356" t="s">
        <v>6794</v>
      </c>
      <c r="BD356" t="s">
        <v>6794</v>
      </c>
      <c r="BE356" t="s">
        <v>6793</v>
      </c>
      <c r="BF356" t="s">
        <v>6794</v>
      </c>
      <c r="BG356" t="s">
        <v>6794</v>
      </c>
      <c r="BH356" t="s">
        <v>6794</v>
      </c>
      <c r="BI356" t="s">
        <v>7028</v>
      </c>
      <c r="BJ356" t="s">
        <v>7024</v>
      </c>
      <c r="BK356" t="s">
        <v>6794</v>
      </c>
      <c r="BM356" t="s">
        <v>7547</v>
      </c>
      <c r="BN356" t="s">
        <v>6</v>
      </c>
      <c r="BO356" t="s">
        <v>7519</v>
      </c>
      <c r="BP356" t="s">
        <v>6</v>
      </c>
      <c r="BQ356" t="s">
        <v>7559</v>
      </c>
      <c r="BR356" t="s">
        <v>7561</v>
      </c>
      <c r="BS356" t="s">
        <v>7515</v>
      </c>
      <c r="BT356" t="s">
        <v>7515</v>
      </c>
      <c r="BU356" t="s">
        <v>7515</v>
      </c>
      <c r="BV356" t="s">
        <v>7515</v>
      </c>
      <c r="BW356" t="s">
        <v>7515</v>
      </c>
      <c r="BX356" t="s">
        <v>7515</v>
      </c>
      <c r="BY356" t="s">
        <v>7515</v>
      </c>
      <c r="BZ356" t="s">
        <v>7516</v>
      </c>
      <c r="CA356" t="s">
        <v>7515</v>
      </c>
      <c r="CB356" t="s">
        <v>7515</v>
      </c>
      <c r="CC356" t="s">
        <v>7515</v>
      </c>
      <c r="CD356" t="s">
        <v>7515</v>
      </c>
      <c r="CE356" t="s">
        <v>6794</v>
      </c>
      <c r="CI356" t="s">
        <v>6793</v>
      </c>
      <c r="CJ356" t="s">
        <v>6793</v>
      </c>
      <c r="CK356" t="s">
        <v>6793</v>
      </c>
      <c r="CL356" t="s">
        <v>6793</v>
      </c>
      <c r="CM356" t="s">
        <v>6793</v>
      </c>
      <c r="CN356" t="s">
        <v>6793</v>
      </c>
      <c r="CO356" t="s">
        <v>6794</v>
      </c>
      <c r="CP356" t="s">
        <v>6793</v>
      </c>
      <c r="CQ356" t="s">
        <v>6794</v>
      </c>
      <c r="CR356" t="s">
        <v>7520</v>
      </c>
      <c r="CS356" t="s">
        <v>7521</v>
      </c>
      <c r="CT356" t="s">
        <v>7522</v>
      </c>
      <c r="CU356" t="s">
        <v>6793</v>
      </c>
      <c r="CV356">
        <v>3</v>
      </c>
      <c r="CW356">
        <v>3</v>
      </c>
      <c r="CX356">
        <v>3</v>
      </c>
      <c r="CY356" t="s">
        <v>6794</v>
      </c>
      <c r="EC356">
        <v>3</v>
      </c>
      <c r="EE356">
        <v>0</v>
      </c>
      <c r="EF356">
        <v>1</v>
      </c>
      <c r="EG356">
        <v>0</v>
      </c>
      <c r="EH356">
        <v>0</v>
      </c>
      <c r="EI356">
        <v>2</v>
      </c>
      <c r="EJ356">
        <v>0</v>
      </c>
      <c r="EK356">
        <v>0</v>
      </c>
      <c r="EL356" t="s">
        <v>6793</v>
      </c>
      <c r="EM356" t="s">
        <v>7573</v>
      </c>
      <c r="EO356">
        <v>2</v>
      </c>
      <c r="EP356" t="s">
        <v>7683</v>
      </c>
      <c r="EQ356">
        <v>2007</v>
      </c>
      <c r="ER356" t="s">
        <v>7685</v>
      </c>
      <c r="ES356">
        <v>2008</v>
      </c>
      <c r="ET356" t="s">
        <v>7684</v>
      </c>
      <c r="EV356" t="s">
        <v>6793</v>
      </c>
      <c r="GP356" t="s">
        <v>7524</v>
      </c>
      <c r="GQ356" t="s">
        <v>6</v>
      </c>
      <c r="GT356" t="s">
        <v>7578</v>
      </c>
      <c r="GW356" t="s">
        <v>6793</v>
      </c>
      <c r="GY356" t="s">
        <v>7524</v>
      </c>
      <c r="GZ356" t="s">
        <v>6</v>
      </c>
      <c r="HC356" t="s">
        <v>7578</v>
      </c>
      <c r="HF356" t="s">
        <v>6793</v>
      </c>
      <c r="PS356" t="s">
        <v>7527</v>
      </c>
      <c r="PT356" t="s">
        <v>7526</v>
      </c>
      <c r="PU356" t="s">
        <v>7527</v>
      </c>
      <c r="PV356" t="s">
        <v>7527</v>
      </c>
      <c r="PW356" t="s">
        <v>7515</v>
      </c>
      <c r="PX356" t="s">
        <v>7515</v>
      </c>
      <c r="PY356" t="s">
        <v>7515</v>
      </c>
      <c r="PZ356" t="s">
        <v>7515</v>
      </c>
      <c r="QA356" t="s">
        <v>7515</v>
      </c>
      <c r="QB356" t="s">
        <v>7515</v>
      </c>
      <c r="QC356" t="s">
        <v>7516</v>
      </c>
      <c r="QD356" t="s">
        <v>7528</v>
      </c>
      <c r="QE356" t="s">
        <v>7529</v>
      </c>
      <c r="QF356" t="s">
        <v>7528</v>
      </c>
      <c r="QG356" t="s">
        <v>7681</v>
      </c>
      <c r="QH356">
        <v>2007</v>
      </c>
      <c r="QI356">
        <v>12</v>
      </c>
      <c r="QJ356">
        <v>1</v>
      </c>
      <c r="QK356" s="330">
        <v>42351</v>
      </c>
      <c r="QL356">
        <v>0</v>
      </c>
      <c r="QM356">
        <v>1</v>
      </c>
      <c r="QN356" t="s">
        <v>265</v>
      </c>
      <c r="QO356">
        <v>2008</v>
      </c>
      <c r="QP356">
        <v>35</v>
      </c>
      <c r="QQ356">
        <v>0</v>
      </c>
      <c r="QR356">
        <v>0</v>
      </c>
      <c r="QS356">
        <v>0</v>
      </c>
      <c r="QT356">
        <v>0</v>
      </c>
      <c r="QU356">
        <v>0</v>
      </c>
      <c r="QV356">
        <v>0</v>
      </c>
      <c r="QW356">
        <v>0</v>
      </c>
      <c r="QX356">
        <v>1</v>
      </c>
      <c r="QY356">
        <v>1</v>
      </c>
      <c r="QZ356">
        <v>0</v>
      </c>
      <c r="RA356">
        <v>0</v>
      </c>
      <c r="RB356">
        <v>0</v>
      </c>
      <c r="RC356">
        <v>0</v>
      </c>
      <c r="RD356">
        <v>0</v>
      </c>
      <c r="RE356">
        <v>0</v>
      </c>
      <c r="RF356">
        <v>0</v>
      </c>
      <c r="RG356">
        <v>0</v>
      </c>
      <c r="RH356">
        <v>0</v>
      </c>
      <c r="RI356">
        <v>0</v>
      </c>
      <c r="RJ356">
        <v>0</v>
      </c>
      <c r="RK356">
        <v>0</v>
      </c>
      <c r="RL356">
        <v>0</v>
      </c>
      <c r="RM356">
        <v>0</v>
      </c>
      <c r="RN356">
        <v>0</v>
      </c>
      <c r="RO356">
        <v>0</v>
      </c>
      <c r="RP356">
        <v>0</v>
      </c>
      <c r="RQ356">
        <v>0</v>
      </c>
      <c r="RR356">
        <v>0</v>
      </c>
      <c r="RS356">
        <v>0</v>
      </c>
      <c r="RT356">
        <v>0</v>
      </c>
      <c r="RU356">
        <v>0</v>
      </c>
      <c r="RV356">
        <f t="shared" si="11"/>
        <v>0</v>
      </c>
      <c r="RY356">
        <f t="shared" si="10"/>
        <v>2</v>
      </c>
    </row>
    <row r="357" spans="1:493" x14ac:dyDescent="0.3">
      <c r="A357">
        <v>71341</v>
      </c>
      <c r="B357">
        <v>474</v>
      </c>
      <c r="C357" t="s">
        <v>6793</v>
      </c>
      <c r="D357" t="s">
        <v>6793</v>
      </c>
      <c r="I357" t="s">
        <v>6793</v>
      </c>
      <c r="J357" t="s">
        <v>7515</v>
      </c>
      <c r="K357" t="s">
        <v>7516</v>
      </c>
      <c r="L357" t="s">
        <v>7515</v>
      </c>
      <c r="M357" t="s">
        <v>7515</v>
      </c>
      <c r="N357" t="s">
        <v>7515</v>
      </c>
      <c r="O357" t="s">
        <v>7515</v>
      </c>
      <c r="P357" t="s">
        <v>7515</v>
      </c>
      <c r="Q357" t="s">
        <v>7515</v>
      </c>
      <c r="R357" t="s">
        <v>7515</v>
      </c>
      <c r="S357" t="s">
        <v>7515</v>
      </c>
      <c r="T357" t="s">
        <v>7515</v>
      </c>
      <c r="U357" t="s">
        <v>7515</v>
      </c>
      <c r="V357" t="s">
        <v>7515</v>
      </c>
      <c r="W357" t="s">
        <v>7515</v>
      </c>
      <c r="X357" t="s">
        <v>7515</v>
      </c>
      <c r="Y357" t="s">
        <v>7515</v>
      </c>
      <c r="Z357" t="s">
        <v>7515</v>
      </c>
      <c r="AA357" t="s">
        <v>7515</v>
      </c>
      <c r="AB357" t="s">
        <v>7515</v>
      </c>
      <c r="AC357" t="s">
        <v>6796</v>
      </c>
      <c r="AK357" t="s">
        <v>6994</v>
      </c>
      <c r="AL357" t="s">
        <v>6793</v>
      </c>
      <c r="AM357" t="s">
        <v>6794</v>
      </c>
      <c r="AN357" t="s">
        <v>7680</v>
      </c>
      <c r="AO357">
        <v>0</v>
      </c>
      <c r="AP357">
        <v>25</v>
      </c>
      <c r="AQ357" t="s">
        <v>6757</v>
      </c>
      <c r="AR357" t="s">
        <v>6793</v>
      </c>
      <c r="AS357" t="s">
        <v>6793</v>
      </c>
      <c r="AT357" t="s">
        <v>6813</v>
      </c>
      <c r="AU357" t="s">
        <v>7531</v>
      </c>
      <c r="AV357" t="s">
        <v>6991</v>
      </c>
      <c r="AX357" t="s">
        <v>6794</v>
      </c>
      <c r="AY357" t="s">
        <v>6794</v>
      </c>
      <c r="AZ357" t="s">
        <v>6793</v>
      </c>
      <c r="BA357" t="s">
        <v>6793</v>
      </c>
      <c r="BC357" t="s">
        <v>6793</v>
      </c>
      <c r="BD357" t="s">
        <v>6793</v>
      </c>
      <c r="BE357" t="s">
        <v>6793</v>
      </c>
      <c r="BF357" t="s">
        <v>6794</v>
      </c>
      <c r="BG357" t="s">
        <v>6794</v>
      </c>
      <c r="BH357" t="s">
        <v>6794</v>
      </c>
      <c r="BI357" t="s">
        <v>7022</v>
      </c>
      <c r="BJ357" t="s">
        <v>7021</v>
      </c>
      <c r="BK357" t="s">
        <v>6794</v>
      </c>
      <c r="BM357" t="s">
        <v>7547</v>
      </c>
      <c r="BN357">
        <v>25</v>
      </c>
      <c r="BO357" t="s">
        <v>7519</v>
      </c>
      <c r="BP357" t="s">
        <v>6</v>
      </c>
      <c r="BQ357" t="s">
        <v>7559</v>
      </c>
      <c r="BR357" t="s">
        <v>7543</v>
      </c>
      <c r="BS357" t="s">
        <v>7515</v>
      </c>
      <c r="BT357" t="s">
        <v>7515</v>
      </c>
      <c r="BU357" t="s">
        <v>7515</v>
      </c>
      <c r="BV357" t="s">
        <v>7516</v>
      </c>
      <c r="BW357" t="s">
        <v>7515</v>
      </c>
      <c r="BX357" t="s">
        <v>7515</v>
      </c>
      <c r="BY357" t="s">
        <v>7515</v>
      </c>
      <c r="BZ357" t="s">
        <v>7515</v>
      </c>
      <c r="CA357" t="s">
        <v>7515</v>
      </c>
      <c r="CB357" t="s">
        <v>7515</v>
      </c>
      <c r="CC357" t="s">
        <v>7515</v>
      </c>
      <c r="CD357" t="s">
        <v>7515</v>
      </c>
      <c r="CE357" t="s">
        <v>6794</v>
      </c>
      <c r="CI357" t="s">
        <v>6793</v>
      </c>
      <c r="CJ357" t="s">
        <v>6793</v>
      </c>
      <c r="CK357" t="s">
        <v>6794</v>
      </c>
      <c r="CL357" t="s">
        <v>6793</v>
      </c>
      <c r="CM357" t="s">
        <v>6794</v>
      </c>
      <c r="CN357" t="s">
        <v>6793</v>
      </c>
      <c r="CO357" t="s">
        <v>6794</v>
      </c>
      <c r="CP357" t="s">
        <v>6793</v>
      </c>
      <c r="CQ357" t="s">
        <v>6794</v>
      </c>
      <c r="CR357" t="s">
        <v>7520</v>
      </c>
      <c r="CS357" t="s">
        <v>7521</v>
      </c>
      <c r="CT357" t="s">
        <v>7522</v>
      </c>
      <c r="CU357" t="s">
        <v>6793</v>
      </c>
      <c r="CV357">
        <v>2</v>
      </c>
      <c r="CW357">
        <v>2</v>
      </c>
      <c r="CX357">
        <v>5</v>
      </c>
      <c r="CY357" t="s">
        <v>6793</v>
      </c>
      <c r="CZ357">
        <v>1</v>
      </c>
      <c r="DA357" t="s">
        <v>7680</v>
      </c>
      <c r="DB357">
        <v>5</v>
      </c>
      <c r="DC357">
        <v>2008</v>
      </c>
      <c r="DD357" t="s">
        <v>7557</v>
      </c>
      <c r="DE357" t="s">
        <v>7680</v>
      </c>
      <c r="DF357">
        <v>7</v>
      </c>
      <c r="DG357">
        <v>2008</v>
      </c>
      <c r="EC357">
        <v>2</v>
      </c>
      <c r="EE357">
        <v>0</v>
      </c>
      <c r="EF357">
        <v>0</v>
      </c>
      <c r="EG357">
        <v>0</v>
      </c>
      <c r="EH357">
        <v>0</v>
      </c>
      <c r="EI357">
        <v>1</v>
      </c>
      <c r="EJ357">
        <v>1</v>
      </c>
      <c r="EK357">
        <v>0</v>
      </c>
      <c r="EL357" t="s">
        <v>6794</v>
      </c>
      <c r="EV357" t="s">
        <v>6794</v>
      </c>
      <c r="PS357" t="s">
        <v>6757</v>
      </c>
      <c r="PT357" t="s">
        <v>7526</v>
      </c>
      <c r="PU357" t="s">
        <v>7527</v>
      </c>
      <c r="PV357" t="s">
        <v>7526</v>
      </c>
      <c r="PW357" t="s">
        <v>7515</v>
      </c>
      <c r="PX357" t="s">
        <v>7515</v>
      </c>
      <c r="PY357" t="s">
        <v>7515</v>
      </c>
      <c r="PZ357" t="s">
        <v>7515</v>
      </c>
      <c r="QA357" t="s">
        <v>7515</v>
      </c>
      <c r="QB357" t="s">
        <v>7515</v>
      </c>
      <c r="QC357" t="s">
        <v>7516</v>
      </c>
      <c r="QD357" t="s">
        <v>7528</v>
      </c>
      <c r="QE357" t="s">
        <v>7529</v>
      </c>
      <c r="QF357" t="s">
        <v>7528</v>
      </c>
      <c r="QG357" t="s">
        <v>7681</v>
      </c>
      <c r="QH357">
        <v>2008</v>
      </c>
      <c r="QI357">
        <v>7</v>
      </c>
      <c r="QJ357">
        <v>1</v>
      </c>
      <c r="QK357" s="329">
        <v>39650</v>
      </c>
      <c r="QL357">
        <v>1</v>
      </c>
      <c r="QM357">
        <v>0</v>
      </c>
      <c r="QN357" t="s">
        <v>194</v>
      </c>
      <c r="QO357">
        <v>0</v>
      </c>
      <c r="QP357">
        <v>88</v>
      </c>
      <c r="RV357">
        <f t="shared" si="11"/>
        <v>2</v>
      </c>
      <c r="RY357">
        <f t="shared" si="10"/>
        <v>5</v>
      </c>
    </row>
    <row r="358" spans="1:493" x14ac:dyDescent="0.3">
      <c r="A358">
        <v>71342</v>
      </c>
      <c r="B358">
        <v>475</v>
      </c>
      <c r="C358" t="s">
        <v>6793</v>
      </c>
      <c r="D358" t="s">
        <v>6793</v>
      </c>
      <c r="I358" t="s">
        <v>6793</v>
      </c>
      <c r="J358" t="s">
        <v>7515</v>
      </c>
      <c r="K358" t="s">
        <v>7515</v>
      </c>
      <c r="L358" t="s">
        <v>7515</v>
      </c>
      <c r="M358" t="s">
        <v>7515</v>
      </c>
      <c r="N358" t="s">
        <v>7515</v>
      </c>
      <c r="O358" t="s">
        <v>7515</v>
      </c>
      <c r="P358" t="s">
        <v>7515</v>
      </c>
      <c r="Q358" t="s">
        <v>7515</v>
      </c>
      <c r="R358" t="s">
        <v>7515</v>
      </c>
      <c r="S358" t="s">
        <v>7515</v>
      </c>
      <c r="T358" t="s">
        <v>7516</v>
      </c>
      <c r="U358" t="s">
        <v>7515</v>
      </c>
      <c r="V358" t="s">
        <v>7515</v>
      </c>
      <c r="W358" t="s">
        <v>7515</v>
      </c>
      <c r="X358" t="s">
        <v>7515</v>
      </c>
      <c r="Y358" t="s">
        <v>7515</v>
      </c>
      <c r="Z358" t="s">
        <v>7515</v>
      </c>
      <c r="AA358" t="s">
        <v>7515</v>
      </c>
      <c r="AB358" t="s">
        <v>7515</v>
      </c>
      <c r="AC358" t="s">
        <v>6796</v>
      </c>
      <c r="AK358" t="s">
        <v>6985</v>
      </c>
      <c r="AL358" t="s">
        <v>6793</v>
      </c>
      <c r="AM358" t="s">
        <v>6794</v>
      </c>
      <c r="AN358" t="s">
        <v>7680</v>
      </c>
      <c r="AO358">
        <v>0</v>
      </c>
      <c r="AP358">
        <v>20</v>
      </c>
      <c r="AQ358" t="s">
        <v>6988</v>
      </c>
      <c r="AR358" t="s">
        <v>6793</v>
      </c>
      <c r="AS358" t="s">
        <v>6793</v>
      </c>
      <c r="AT358" t="s">
        <v>6813</v>
      </c>
      <c r="AU358" t="s">
        <v>7531</v>
      </c>
      <c r="AV358" t="s">
        <v>7553</v>
      </c>
      <c r="AX358" t="s">
        <v>6794</v>
      </c>
      <c r="AY358" t="s">
        <v>6794</v>
      </c>
      <c r="AZ358" t="s">
        <v>6794</v>
      </c>
      <c r="BA358" t="s">
        <v>6794</v>
      </c>
      <c r="BB358" t="s">
        <v>6793</v>
      </c>
      <c r="BC358" t="s">
        <v>6793</v>
      </c>
      <c r="BD358" t="s">
        <v>6793</v>
      </c>
      <c r="BE358" t="s">
        <v>6793</v>
      </c>
      <c r="BF358" t="s">
        <v>6794</v>
      </c>
      <c r="BG358" t="s">
        <v>6794</v>
      </c>
      <c r="BH358" t="s">
        <v>6794</v>
      </c>
      <c r="BI358" t="s">
        <v>7022</v>
      </c>
      <c r="BJ358" t="s">
        <v>6</v>
      </c>
      <c r="BK358" t="s">
        <v>6794</v>
      </c>
      <c r="BM358" t="s">
        <v>7547</v>
      </c>
      <c r="BN358" t="s">
        <v>6</v>
      </c>
      <c r="BO358" t="s">
        <v>7533</v>
      </c>
      <c r="BP358" t="s">
        <v>6</v>
      </c>
      <c r="BQ358" t="s">
        <v>7559</v>
      </c>
      <c r="BR358" t="s">
        <v>6757</v>
      </c>
      <c r="BS358" t="s">
        <v>7516</v>
      </c>
      <c r="BT358" t="s">
        <v>7515</v>
      </c>
      <c r="BU358" t="s">
        <v>7515</v>
      </c>
      <c r="BV358" t="s">
        <v>7515</v>
      </c>
      <c r="BW358" t="s">
        <v>7515</v>
      </c>
      <c r="BX358" t="s">
        <v>7515</v>
      </c>
      <c r="BY358" t="s">
        <v>7515</v>
      </c>
      <c r="BZ358" t="s">
        <v>7515</v>
      </c>
      <c r="CA358" t="s">
        <v>7515</v>
      </c>
      <c r="CB358" t="s">
        <v>7515</v>
      </c>
      <c r="CC358" t="s">
        <v>7515</v>
      </c>
      <c r="CD358" t="s">
        <v>7515</v>
      </c>
      <c r="CE358" t="s">
        <v>6794</v>
      </c>
      <c r="CI358" t="s">
        <v>6794</v>
      </c>
      <c r="CJ358" t="s">
        <v>6793</v>
      </c>
      <c r="CK358" t="s">
        <v>6794</v>
      </c>
      <c r="CL358" t="s">
        <v>6793</v>
      </c>
      <c r="CM358" t="s">
        <v>6794</v>
      </c>
      <c r="CN358" t="s">
        <v>6794</v>
      </c>
      <c r="CO358" t="s">
        <v>6794</v>
      </c>
      <c r="CP358" t="s">
        <v>6793</v>
      </c>
      <c r="CQ358" t="s">
        <v>6793</v>
      </c>
      <c r="CR358" t="s">
        <v>7545</v>
      </c>
      <c r="CS358" t="s">
        <v>7521</v>
      </c>
      <c r="CT358" t="s">
        <v>6966</v>
      </c>
      <c r="CU358" t="s">
        <v>6793</v>
      </c>
      <c r="CV358">
        <v>2</v>
      </c>
      <c r="CW358">
        <v>3</v>
      </c>
      <c r="CX358">
        <v>2</v>
      </c>
      <c r="CY358" t="s">
        <v>6794</v>
      </c>
      <c r="EC358">
        <v>3</v>
      </c>
      <c r="EE358" t="s">
        <v>31</v>
      </c>
      <c r="EL358" t="s">
        <v>6794</v>
      </c>
      <c r="EV358" t="s">
        <v>6794</v>
      </c>
      <c r="PS358" t="s">
        <v>7526</v>
      </c>
      <c r="PT358" t="s">
        <v>7526</v>
      </c>
      <c r="PU358" t="s">
        <v>7526</v>
      </c>
      <c r="PV358" t="s">
        <v>7526</v>
      </c>
      <c r="PW358" t="s">
        <v>7515</v>
      </c>
      <c r="PX358" t="s">
        <v>7515</v>
      </c>
      <c r="PY358" t="s">
        <v>7515</v>
      </c>
      <c r="PZ358" t="s">
        <v>7515</v>
      </c>
      <c r="QA358" t="s">
        <v>7515</v>
      </c>
      <c r="QB358" t="s">
        <v>7515</v>
      </c>
      <c r="QC358" t="s">
        <v>7516</v>
      </c>
      <c r="QD358" t="s">
        <v>7528</v>
      </c>
      <c r="QE358" t="s">
        <v>7539</v>
      </c>
      <c r="QF358" t="s">
        <v>7528</v>
      </c>
      <c r="QG358" t="s">
        <v>7681</v>
      </c>
      <c r="QH358">
        <v>2008</v>
      </c>
      <c r="QI358">
        <v>8</v>
      </c>
      <c r="QJ358">
        <v>1</v>
      </c>
      <c r="QK358" s="329">
        <v>39676</v>
      </c>
      <c r="QL358">
        <v>1</v>
      </c>
      <c r="QM358">
        <v>0</v>
      </c>
      <c r="QN358" t="s">
        <v>212</v>
      </c>
      <c r="QO358">
        <v>2008</v>
      </c>
      <c r="QP358">
        <v>50</v>
      </c>
      <c r="RV358">
        <f t="shared" si="11"/>
        <v>2</v>
      </c>
      <c r="RY358">
        <f t="shared" si="10"/>
        <v>5</v>
      </c>
    </row>
    <row r="359" spans="1:493" x14ac:dyDescent="0.3">
      <c r="A359">
        <v>71343</v>
      </c>
      <c r="B359">
        <v>477</v>
      </c>
      <c r="C359" t="s">
        <v>6793</v>
      </c>
      <c r="D359" t="s">
        <v>6793</v>
      </c>
      <c r="I359" t="s">
        <v>6793</v>
      </c>
      <c r="J359" t="s">
        <v>7515</v>
      </c>
      <c r="K359" t="s">
        <v>7515</v>
      </c>
      <c r="L359" t="s">
        <v>7515</v>
      </c>
      <c r="M359" t="s">
        <v>7515</v>
      </c>
      <c r="N359" t="s">
        <v>7515</v>
      </c>
      <c r="O359" t="s">
        <v>7515</v>
      </c>
      <c r="P359" t="s">
        <v>7515</v>
      </c>
      <c r="Q359" t="s">
        <v>7515</v>
      </c>
      <c r="R359" t="s">
        <v>7515</v>
      </c>
      <c r="S359" t="s">
        <v>7515</v>
      </c>
      <c r="T359" t="s">
        <v>7516</v>
      </c>
      <c r="U359" t="s">
        <v>7515</v>
      </c>
      <c r="V359" t="s">
        <v>7515</v>
      </c>
      <c r="W359" t="s">
        <v>7515</v>
      </c>
      <c r="X359" t="s">
        <v>7515</v>
      </c>
      <c r="Y359" t="s">
        <v>7515</v>
      </c>
      <c r="Z359" t="s">
        <v>7515</v>
      </c>
      <c r="AA359" t="s">
        <v>7515</v>
      </c>
      <c r="AB359" t="s">
        <v>7515</v>
      </c>
      <c r="AC359" t="s">
        <v>7517</v>
      </c>
      <c r="AF359">
        <v>0</v>
      </c>
      <c r="AG359">
        <v>5</v>
      </c>
      <c r="AH359" t="s">
        <v>6845</v>
      </c>
      <c r="AK359" t="s">
        <v>6993</v>
      </c>
      <c r="AL359" t="s">
        <v>6794</v>
      </c>
      <c r="AM359" t="s">
        <v>6794</v>
      </c>
      <c r="AN359" t="s">
        <v>7680</v>
      </c>
      <c r="AO359">
        <v>0</v>
      </c>
      <c r="AP359">
        <v>5</v>
      </c>
      <c r="AQ359" t="s">
        <v>6757</v>
      </c>
      <c r="AR359" t="s">
        <v>6793</v>
      </c>
      <c r="AS359" t="s">
        <v>6793</v>
      </c>
      <c r="AT359" t="s">
        <v>6813</v>
      </c>
      <c r="AU359" t="s">
        <v>7531</v>
      </c>
      <c r="AV359" t="s">
        <v>6991</v>
      </c>
      <c r="AX359" t="s">
        <v>6793</v>
      </c>
      <c r="AY359" t="s">
        <v>6794</v>
      </c>
      <c r="AZ359" t="s">
        <v>6794</v>
      </c>
      <c r="BA359" t="s">
        <v>6793</v>
      </c>
      <c r="BC359" t="s">
        <v>6794</v>
      </c>
      <c r="BD359" t="s">
        <v>6794</v>
      </c>
      <c r="BE359" t="s">
        <v>6794</v>
      </c>
      <c r="BF359" t="s">
        <v>6793</v>
      </c>
      <c r="BG359" t="s">
        <v>6794</v>
      </c>
      <c r="BH359" t="s">
        <v>6794</v>
      </c>
      <c r="BI359" t="s">
        <v>7029</v>
      </c>
      <c r="BJ359" t="s">
        <v>7024</v>
      </c>
      <c r="BK359" t="s">
        <v>6794</v>
      </c>
      <c r="BM359">
        <v>150</v>
      </c>
      <c r="BN359" t="s">
        <v>7532</v>
      </c>
      <c r="BO359" t="s">
        <v>7519</v>
      </c>
      <c r="BP359" t="s">
        <v>6</v>
      </c>
      <c r="BQ359" t="s">
        <v>7559</v>
      </c>
      <c r="BR359" t="s">
        <v>7561</v>
      </c>
      <c r="BS359" t="s">
        <v>7515</v>
      </c>
      <c r="BT359" t="s">
        <v>7515</v>
      </c>
      <c r="BU359" t="s">
        <v>7516</v>
      </c>
      <c r="BV359" t="s">
        <v>7515</v>
      </c>
      <c r="BW359" t="s">
        <v>7515</v>
      </c>
      <c r="BX359" t="s">
        <v>7515</v>
      </c>
      <c r="BY359" t="s">
        <v>7515</v>
      </c>
      <c r="BZ359" t="s">
        <v>7515</v>
      </c>
      <c r="CA359" t="s">
        <v>7515</v>
      </c>
      <c r="CB359" t="s">
        <v>7515</v>
      </c>
      <c r="CC359" t="s">
        <v>7515</v>
      </c>
      <c r="CD359" t="s">
        <v>7515</v>
      </c>
      <c r="CE359" t="s">
        <v>6794</v>
      </c>
      <c r="CI359" t="s">
        <v>6793</v>
      </c>
      <c r="CJ359" t="s">
        <v>6793</v>
      </c>
      <c r="CK359" t="s">
        <v>6794</v>
      </c>
      <c r="CL359" t="s">
        <v>6793</v>
      </c>
      <c r="CM359" t="s">
        <v>6794</v>
      </c>
      <c r="CN359" t="s">
        <v>6794</v>
      </c>
      <c r="CO359" t="s">
        <v>6794</v>
      </c>
      <c r="CP359" t="s">
        <v>6793</v>
      </c>
      <c r="CQ359" t="s">
        <v>6794</v>
      </c>
      <c r="CR359" t="s">
        <v>7520</v>
      </c>
      <c r="CS359" t="s">
        <v>7521</v>
      </c>
      <c r="CT359" t="s">
        <v>7536</v>
      </c>
      <c r="CU359" t="s">
        <v>6793</v>
      </c>
      <c r="CV359">
        <v>3</v>
      </c>
      <c r="CW359">
        <v>4</v>
      </c>
      <c r="CX359">
        <v>4</v>
      </c>
      <c r="CY359" t="s">
        <v>6794</v>
      </c>
      <c r="EC359">
        <v>2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2</v>
      </c>
      <c r="EL359" t="s">
        <v>6794</v>
      </c>
      <c r="EV359" t="s">
        <v>6793</v>
      </c>
      <c r="EW359" t="s">
        <v>7538</v>
      </c>
      <c r="EX359" t="s">
        <v>7680</v>
      </c>
      <c r="EY359">
        <v>5</v>
      </c>
      <c r="EZ359">
        <v>2006</v>
      </c>
      <c r="FD359" t="s">
        <v>6794</v>
      </c>
      <c r="FE359" t="s">
        <v>6793</v>
      </c>
      <c r="FX359" t="s">
        <v>7524</v>
      </c>
      <c r="FY359" t="s">
        <v>7680</v>
      </c>
      <c r="FZ359">
        <v>5</v>
      </c>
      <c r="GA359">
        <v>2006</v>
      </c>
      <c r="GC359" t="s">
        <v>7526</v>
      </c>
      <c r="GD359" t="s">
        <v>7526</v>
      </c>
      <c r="GE359" t="s">
        <v>6794</v>
      </c>
      <c r="GF359" t="s">
        <v>6793</v>
      </c>
      <c r="KK359" t="s">
        <v>7524</v>
      </c>
      <c r="KL359" t="s">
        <v>7680</v>
      </c>
      <c r="KM359">
        <v>2</v>
      </c>
      <c r="KN359">
        <v>2007</v>
      </c>
      <c r="KR359" t="s">
        <v>6966</v>
      </c>
      <c r="LC359" t="s">
        <v>7524</v>
      </c>
      <c r="LD359" t="s">
        <v>7680</v>
      </c>
      <c r="LE359">
        <v>9</v>
      </c>
      <c r="LF359">
        <v>2006</v>
      </c>
      <c r="LH359" t="s">
        <v>7526</v>
      </c>
      <c r="LI359" t="s">
        <v>7526</v>
      </c>
      <c r="LJ359" t="s">
        <v>6794</v>
      </c>
      <c r="LK359" t="s">
        <v>6793</v>
      </c>
      <c r="LL359" t="s">
        <v>7524</v>
      </c>
      <c r="LM359" t="s">
        <v>7680</v>
      </c>
      <c r="LN359">
        <v>9</v>
      </c>
      <c r="LO359">
        <v>2006</v>
      </c>
      <c r="LS359" t="s">
        <v>6794</v>
      </c>
      <c r="LT359" t="s">
        <v>6793</v>
      </c>
      <c r="PT359" t="s">
        <v>7526</v>
      </c>
      <c r="PU359" t="s">
        <v>7527</v>
      </c>
      <c r="QD359" t="s">
        <v>7528</v>
      </c>
      <c r="QE359" t="s">
        <v>7539</v>
      </c>
      <c r="QF359" t="s">
        <v>7528</v>
      </c>
      <c r="QG359" t="s">
        <v>7681</v>
      </c>
      <c r="QH359">
        <v>2008</v>
      </c>
      <c r="QI359">
        <v>2</v>
      </c>
      <c r="QJ359">
        <v>1</v>
      </c>
      <c r="QK359" s="329">
        <v>39501</v>
      </c>
      <c r="QL359">
        <v>0</v>
      </c>
      <c r="QM359">
        <v>1</v>
      </c>
      <c r="QN359" t="s">
        <v>265</v>
      </c>
      <c r="QO359">
        <v>2008</v>
      </c>
      <c r="QP359">
        <v>50</v>
      </c>
      <c r="QQ359">
        <v>0</v>
      </c>
      <c r="QR359">
        <v>0</v>
      </c>
      <c r="QS359">
        <v>1</v>
      </c>
      <c r="QT359">
        <v>0</v>
      </c>
      <c r="QU359">
        <v>0</v>
      </c>
      <c r="QV359">
        <v>1</v>
      </c>
      <c r="QW359">
        <v>0</v>
      </c>
      <c r="QX359">
        <v>0</v>
      </c>
      <c r="QY359">
        <v>0</v>
      </c>
      <c r="QZ359">
        <v>0</v>
      </c>
      <c r="RA359">
        <v>0</v>
      </c>
      <c r="RB359">
        <v>0</v>
      </c>
      <c r="RC359">
        <v>0</v>
      </c>
      <c r="RD359">
        <v>0</v>
      </c>
      <c r="RE359">
        <v>0</v>
      </c>
      <c r="RF359">
        <v>0</v>
      </c>
      <c r="RG359">
        <v>0</v>
      </c>
      <c r="RH359">
        <v>0</v>
      </c>
      <c r="RI359">
        <v>1</v>
      </c>
      <c r="RJ359">
        <v>0</v>
      </c>
      <c r="RK359">
        <v>1</v>
      </c>
      <c r="RL359">
        <v>1</v>
      </c>
      <c r="RM359">
        <v>0</v>
      </c>
      <c r="RN359">
        <v>0</v>
      </c>
      <c r="RO359">
        <v>0</v>
      </c>
      <c r="RP359">
        <v>0</v>
      </c>
      <c r="RQ359">
        <v>0</v>
      </c>
      <c r="RR359">
        <v>0</v>
      </c>
      <c r="RS359">
        <v>0</v>
      </c>
      <c r="RT359">
        <v>0</v>
      </c>
      <c r="RU359">
        <v>0</v>
      </c>
      <c r="RV359">
        <f t="shared" si="11"/>
        <v>5</v>
      </c>
      <c r="RY359">
        <f t="shared" si="10"/>
        <v>6</v>
      </c>
    </row>
    <row r="360" spans="1:493" x14ac:dyDescent="0.3">
      <c r="A360">
        <v>71344</v>
      </c>
      <c r="B360">
        <v>478</v>
      </c>
      <c r="C360" t="s">
        <v>6793</v>
      </c>
      <c r="D360" t="s">
        <v>6793</v>
      </c>
      <c r="I360" t="s">
        <v>6793</v>
      </c>
      <c r="J360" t="s">
        <v>7515</v>
      </c>
      <c r="K360" t="s">
        <v>7516</v>
      </c>
      <c r="L360" t="s">
        <v>7515</v>
      </c>
      <c r="M360" t="s">
        <v>7515</v>
      </c>
      <c r="N360" t="s">
        <v>7516</v>
      </c>
      <c r="O360" t="s">
        <v>7515</v>
      </c>
      <c r="P360" t="s">
        <v>7515</v>
      </c>
      <c r="Q360" t="s">
        <v>7515</v>
      </c>
      <c r="R360" t="s">
        <v>7515</v>
      </c>
      <c r="S360" t="s">
        <v>7516</v>
      </c>
      <c r="T360" t="s">
        <v>7515</v>
      </c>
      <c r="U360" t="s">
        <v>7515</v>
      </c>
      <c r="V360" t="s">
        <v>7515</v>
      </c>
      <c r="W360" t="s">
        <v>7515</v>
      </c>
      <c r="X360" t="s">
        <v>7515</v>
      </c>
      <c r="Y360" t="s">
        <v>7515</v>
      </c>
      <c r="Z360" t="s">
        <v>7515</v>
      </c>
      <c r="AA360" t="s">
        <v>7515</v>
      </c>
      <c r="AB360" t="s">
        <v>7515</v>
      </c>
      <c r="AC360" t="s">
        <v>6796</v>
      </c>
      <c r="AK360" t="s">
        <v>6985</v>
      </c>
      <c r="AL360" t="s">
        <v>6793</v>
      </c>
      <c r="AM360" t="s">
        <v>6794</v>
      </c>
      <c r="AN360" t="s">
        <v>7680</v>
      </c>
      <c r="AO360">
        <v>0</v>
      </c>
      <c r="AP360">
        <v>10</v>
      </c>
      <c r="AQ360" t="s">
        <v>6988</v>
      </c>
      <c r="AR360" t="s">
        <v>6793</v>
      </c>
      <c r="AS360" t="s">
        <v>6793</v>
      </c>
      <c r="AT360" t="s">
        <v>6813</v>
      </c>
      <c r="AU360" t="s">
        <v>7531</v>
      </c>
      <c r="AV360" t="s">
        <v>6991</v>
      </c>
      <c r="AX360" t="s">
        <v>6793</v>
      </c>
      <c r="AY360" t="s">
        <v>6794</v>
      </c>
      <c r="AZ360" t="s">
        <v>6793</v>
      </c>
      <c r="BA360" t="s">
        <v>6793</v>
      </c>
      <c r="BB360" t="s">
        <v>6793</v>
      </c>
      <c r="BC360" t="s">
        <v>6794</v>
      </c>
      <c r="BD360" t="s">
        <v>6794</v>
      </c>
      <c r="BE360" t="s">
        <v>6794</v>
      </c>
      <c r="BF360" t="s">
        <v>6794</v>
      </c>
      <c r="BG360" t="s">
        <v>6794</v>
      </c>
      <c r="BH360" t="s">
        <v>6794</v>
      </c>
      <c r="BI360" t="s">
        <v>7024</v>
      </c>
      <c r="BJ360" t="s">
        <v>7029</v>
      </c>
      <c r="BK360" t="s">
        <v>6794</v>
      </c>
      <c r="BM360">
        <v>75</v>
      </c>
      <c r="BN360">
        <v>25</v>
      </c>
      <c r="BO360" t="s">
        <v>7519</v>
      </c>
      <c r="BP360" t="s">
        <v>7571</v>
      </c>
      <c r="BQ360" t="s">
        <v>7559</v>
      </c>
      <c r="BR360" t="s">
        <v>7594</v>
      </c>
      <c r="BS360" t="s">
        <v>7515</v>
      </c>
      <c r="BT360" t="s">
        <v>7516</v>
      </c>
      <c r="BU360" t="s">
        <v>7515</v>
      </c>
      <c r="BV360" t="s">
        <v>7515</v>
      </c>
      <c r="BW360" t="s">
        <v>7515</v>
      </c>
      <c r="BX360" t="s">
        <v>7515</v>
      </c>
      <c r="BY360" t="s">
        <v>7515</v>
      </c>
      <c r="BZ360" t="s">
        <v>7515</v>
      </c>
      <c r="CA360" t="s">
        <v>7515</v>
      </c>
      <c r="CB360" t="s">
        <v>7515</v>
      </c>
      <c r="CC360" t="s">
        <v>7515</v>
      </c>
      <c r="CD360" t="s">
        <v>7515</v>
      </c>
      <c r="CE360" t="s">
        <v>6794</v>
      </c>
      <c r="CI360" t="s">
        <v>6793</v>
      </c>
      <c r="CJ360" t="s">
        <v>6793</v>
      </c>
      <c r="CK360" t="s">
        <v>6794</v>
      </c>
      <c r="CL360" t="s">
        <v>6793</v>
      </c>
      <c r="CM360" t="s">
        <v>6794</v>
      </c>
      <c r="CN360" t="s">
        <v>6793</v>
      </c>
      <c r="CO360" t="s">
        <v>6794</v>
      </c>
      <c r="CP360" t="s">
        <v>6793</v>
      </c>
      <c r="CQ360" t="s">
        <v>6794</v>
      </c>
      <c r="CR360" t="s">
        <v>7520</v>
      </c>
      <c r="CS360" t="s">
        <v>7521</v>
      </c>
      <c r="CT360" t="s">
        <v>7522</v>
      </c>
      <c r="CU360" t="s">
        <v>6793</v>
      </c>
      <c r="CV360">
        <v>2</v>
      </c>
      <c r="CW360">
        <v>4</v>
      </c>
      <c r="CX360">
        <v>5</v>
      </c>
      <c r="CY360" t="s">
        <v>6793</v>
      </c>
      <c r="CZ360">
        <v>3</v>
      </c>
      <c r="DA360" t="s">
        <v>7680</v>
      </c>
      <c r="DB360">
        <v>5</v>
      </c>
      <c r="DC360">
        <v>2007</v>
      </c>
      <c r="DD360" t="s">
        <v>7557</v>
      </c>
      <c r="DE360" t="s">
        <v>7680</v>
      </c>
      <c r="DF360">
        <v>6</v>
      </c>
      <c r="DG360">
        <v>2007</v>
      </c>
      <c r="DH360" t="s">
        <v>7680</v>
      </c>
      <c r="DI360">
        <v>6</v>
      </c>
      <c r="DJ360">
        <v>2007</v>
      </c>
      <c r="DK360" t="s">
        <v>7557</v>
      </c>
      <c r="DL360" t="s">
        <v>7680</v>
      </c>
      <c r="DM360">
        <v>7</v>
      </c>
      <c r="DN360">
        <v>2007</v>
      </c>
      <c r="DO360" t="s">
        <v>7680</v>
      </c>
      <c r="DP360">
        <v>5</v>
      </c>
      <c r="DQ360">
        <v>2007</v>
      </c>
      <c r="DR360" t="s">
        <v>7557</v>
      </c>
      <c r="DS360" t="s">
        <v>7680</v>
      </c>
      <c r="DT360">
        <v>6</v>
      </c>
      <c r="DU360">
        <v>2007</v>
      </c>
      <c r="EC360">
        <v>2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1</v>
      </c>
      <c r="EK360">
        <v>1</v>
      </c>
      <c r="EL360" t="s">
        <v>6793</v>
      </c>
      <c r="EM360" t="s">
        <v>7573</v>
      </c>
      <c r="EO360">
        <v>1</v>
      </c>
      <c r="EP360" t="s">
        <v>7683</v>
      </c>
      <c r="EQ360">
        <v>2009</v>
      </c>
      <c r="ER360" t="s">
        <v>7684</v>
      </c>
      <c r="EV360" t="s">
        <v>6793</v>
      </c>
      <c r="IR360" t="s">
        <v>7524</v>
      </c>
      <c r="IS360" t="s">
        <v>6</v>
      </c>
      <c r="IV360" t="s">
        <v>7578</v>
      </c>
      <c r="IY360" t="s">
        <v>6794</v>
      </c>
      <c r="IZ360" t="s">
        <v>6793</v>
      </c>
      <c r="JA360" t="s">
        <v>7524</v>
      </c>
      <c r="JB360" t="s">
        <v>6</v>
      </c>
      <c r="JE360" t="s">
        <v>7578</v>
      </c>
      <c r="JF360" t="s">
        <v>7526</v>
      </c>
      <c r="JG360" t="s">
        <v>7526</v>
      </c>
      <c r="JH360" t="s">
        <v>6794</v>
      </c>
      <c r="JI360" t="s">
        <v>6793</v>
      </c>
      <c r="LC360" t="s">
        <v>7524</v>
      </c>
      <c r="LD360" t="s">
        <v>7680</v>
      </c>
      <c r="LE360">
        <v>8</v>
      </c>
      <c r="LF360">
        <v>2007</v>
      </c>
      <c r="LH360" t="s">
        <v>7526</v>
      </c>
      <c r="LI360" t="s">
        <v>7526</v>
      </c>
      <c r="LJ360" t="s">
        <v>6794</v>
      </c>
      <c r="LK360" t="s">
        <v>6793</v>
      </c>
      <c r="PS360" t="s">
        <v>7526</v>
      </c>
      <c r="PT360" t="s">
        <v>7526</v>
      </c>
      <c r="PW360" t="s">
        <v>7515</v>
      </c>
      <c r="PX360" t="s">
        <v>7515</v>
      </c>
      <c r="PY360" t="s">
        <v>7515</v>
      </c>
      <c r="PZ360" t="s">
        <v>7515</v>
      </c>
      <c r="QA360" t="s">
        <v>7515</v>
      </c>
      <c r="QB360" t="s">
        <v>7515</v>
      </c>
      <c r="QC360" t="s">
        <v>7516</v>
      </c>
      <c r="QD360" t="s">
        <v>7528</v>
      </c>
      <c r="QE360" t="s">
        <v>7529</v>
      </c>
      <c r="QF360" t="s">
        <v>7528</v>
      </c>
      <c r="QG360" t="s">
        <v>7681</v>
      </c>
      <c r="QH360">
        <v>2008</v>
      </c>
      <c r="QI360">
        <v>4</v>
      </c>
      <c r="QJ360">
        <v>1</v>
      </c>
      <c r="QK360" s="329">
        <v>39547</v>
      </c>
      <c r="QL360">
        <v>1</v>
      </c>
      <c r="QM360">
        <v>0</v>
      </c>
      <c r="QN360" t="s">
        <v>265</v>
      </c>
      <c r="QO360">
        <v>2008</v>
      </c>
      <c r="QP360">
        <v>50</v>
      </c>
      <c r="QQ360">
        <v>0</v>
      </c>
      <c r="QR360">
        <v>0</v>
      </c>
      <c r="QS360">
        <v>0</v>
      </c>
      <c r="QT360">
        <v>0</v>
      </c>
      <c r="QU360">
        <v>0</v>
      </c>
      <c r="QV360">
        <v>0</v>
      </c>
      <c r="QW360">
        <v>0</v>
      </c>
      <c r="QX360">
        <v>0</v>
      </c>
      <c r="QY360">
        <v>0</v>
      </c>
      <c r="QZ360">
        <v>0</v>
      </c>
      <c r="RA360">
        <v>0</v>
      </c>
      <c r="RB360">
        <v>0</v>
      </c>
      <c r="RC360">
        <v>0</v>
      </c>
      <c r="RD360">
        <v>1</v>
      </c>
      <c r="RE360">
        <v>1</v>
      </c>
      <c r="RF360">
        <v>0</v>
      </c>
      <c r="RG360">
        <v>0</v>
      </c>
      <c r="RH360">
        <v>0</v>
      </c>
      <c r="RI360">
        <v>0</v>
      </c>
      <c r="RJ360">
        <v>0</v>
      </c>
      <c r="RK360">
        <v>1</v>
      </c>
      <c r="RL360">
        <v>0</v>
      </c>
      <c r="RM360">
        <v>0</v>
      </c>
      <c r="RN360">
        <v>0</v>
      </c>
      <c r="RO360">
        <v>0</v>
      </c>
      <c r="RP360">
        <v>0</v>
      </c>
      <c r="RQ360">
        <v>0</v>
      </c>
      <c r="RR360">
        <v>0</v>
      </c>
      <c r="RS360">
        <v>0</v>
      </c>
      <c r="RT360">
        <v>0</v>
      </c>
      <c r="RU360">
        <v>0</v>
      </c>
      <c r="RV360">
        <f t="shared" si="11"/>
        <v>4</v>
      </c>
      <c r="RY360">
        <f t="shared" si="10"/>
        <v>7</v>
      </c>
    </row>
    <row r="361" spans="1:493" x14ac:dyDescent="0.3">
      <c r="A361">
        <v>71345</v>
      </c>
      <c r="B361">
        <v>479</v>
      </c>
      <c r="C361" t="s">
        <v>6793</v>
      </c>
      <c r="D361" t="s">
        <v>6793</v>
      </c>
      <c r="I361" t="s">
        <v>6793</v>
      </c>
      <c r="J361" t="s">
        <v>7515</v>
      </c>
      <c r="K361" t="s">
        <v>7515</v>
      </c>
      <c r="L361" t="s">
        <v>7515</v>
      </c>
      <c r="M361" t="s">
        <v>7515</v>
      </c>
      <c r="N361" t="s">
        <v>7515</v>
      </c>
      <c r="O361" t="s">
        <v>7515</v>
      </c>
      <c r="P361" t="s">
        <v>7515</v>
      </c>
      <c r="Q361" t="s">
        <v>7515</v>
      </c>
      <c r="R361" t="s">
        <v>7515</v>
      </c>
      <c r="S361" t="s">
        <v>7515</v>
      </c>
      <c r="T361" t="s">
        <v>7515</v>
      </c>
      <c r="U361" t="s">
        <v>7515</v>
      </c>
      <c r="V361" t="s">
        <v>7515</v>
      </c>
      <c r="W361" t="s">
        <v>7515</v>
      </c>
      <c r="X361" t="s">
        <v>7515</v>
      </c>
      <c r="Y361" t="s">
        <v>7516</v>
      </c>
      <c r="Z361" t="s">
        <v>7515</v>
      </c>
      <c r="AA361" t="s">
        <v>7515</v>
      </c>
      <c r="AB361" t="s">
        <v>7515</v>
      </c>
      <c r="AC361" t="s">
        <v>7517</v>
      </c>
      <c r="AF361">
        <v>0</v>
      </c>
      <c r="AG361">
        <v>5</v>
      </c>
      <c r="AH361" t="s">
        <v>7550</v>
      </c>
      <c r="AI361" t="s">
        <v>7680</v>
      </c>
      <c r="AJ361">
        <v>1</v>
      </c>
      <c r="AK361" t="s">
        <v>6993</v>
      </c>
      <c r="AL361" t="s">
        <v>6794</v>
      </c>
      <c r="AM361" t="s">
        <v>6794</v>
      </c>
      <c r="AN361" t="s">
        <v>7680</v>
      </c>
      <c r="AO361">
        <v>0</v>
      </c>
      <c r="AP361">
        <v>10</v>
      </c>
      <c r="AQ361" t="s">
        <v>7568</v>
      </c>
      <c r="AT361" t="s">
        <v>6813</v>
      </c>
      <c r="AU361" t="s">
        <v>7562</v>
      </c>
      <c r="AV361" t="s">
        <v>6991</v>
      </c>
      <c r="AX361" t="s">
        <v>6794</v>
      </c>
      <c r="AY361" t="s">
        <v>6794</v>
      </c>
      <c r="AZ361" t="s">
        <v>6793</v>
      </c>
      <c r="BA361" t="s">
        <v>6793</v>
      </c>
      <c r="BC361" t="s">
        <v>6794</v>
      </c>
      <c r="BD361" t="s">
        <v>6794</v>
      </c>
      <c r="BE361" t="s">
        <v>6794</v>
      </c>
      <c r="BF361" t="s">
        <v>6793</v>
      </c>
      <c r="BG361" t="s">
        <v>6793</v>
      </c>
      <c r="BH361" t="s">
        <v>6794</v>
      </c>
      <c r="BI361" t="s">
        <v>7030</v>
      </c>
      <c r="BJ361" t="s">
        <v>7024</v>
      </c>
      <c r="BK361" t="s">
        <v>6794</v>
      </c>
      <c r="BM361" t="s">
        <v>7547</v>
      </c>
      <c r="BN361" t="s">
        <v>6</v>
      </c>
      <c r="BO361" t="s">
        <v>7519</v>
      </c>
      <c r="BP361" t="s">
        <v>7576</v>
      </c>
      <c r="BQ361" t="s">
        <v>7559</v>
      </c>
      <c r="BR361" t="s">
        <v>7594</v>
      </c>
      <c r="BS361" t="s">
        <v>7516</v>
      </c>
      <c r="BT361" t="s">
        <v>7515</v>
      </c>
      <c r="BU361" t="s">
        <v>7515</v>
      </c>
      <c r="BV361" t="s">
        <v>7515</v>
      </c>
      <c r="BW361" t="s">
        <v>7515</v>
      </c>
      <c r="BX361" t="s">
        <v>7515</v>
      </c>
      <c r="BY361" t="s">
        <v>7515</v>
      </c>
      <c r="BZ361" t="s">
        <v>7515</v>
      </c>
      <c r="CA361" t="s">
        <v>7515</v>
      </c>
      <c r="CB361" t="s">
        <v>7515</v>
      </c>
      <c r="CC361" t="s">
        <v>7515</v>
      </c>
      <c r="CD361" t="s">
        <v>7515</v>
      </c>
      <c r="CE361" t="s">
        <v>6966</v>
      </c>
      <c r="CI361" t="s">
        <v>6793</v>
      </c>
      <c r="CJ361" t="s">
        <v>6793</v>
      </c>
      <c r="CK361" t="s">
        <v>6793</v>
      </c>
      <c r="CL361" t="s">
        <v>6793</v>
      </c>
      <c r="CM361" t="s">
        <v>6794</v>
      </c>
      <c r="CN361" t="s">
        <v>6793</v>
      </c>
      <c r="CO361" t="s">
        <v>6794</v>
      </c>
      <c r="CP361" t="s">
        <v>6793</v>
      </c>
      <c r="CQ361" t="s">
        <v>6794</v>
      </c>
      <c r="CR361" t="s">
        <v>7520</v>
      </c>
      <c r="CS361" t="s">
        <v>7521</v>
      </c>
      <c r="CT361" t="s">
        <v>7605</v>
      </c>
      <c r="CU361" t="s">
        <v>6793</v>
      </c>
      <c r="CV361">
        <v>4</v>
      </c>
      <c r="CW361">
        <v>4</v>
      </c>
      <c r="CX361">
        <v>4</v>
      </c>
      <c r="CY361" t="s">
        <v>6794</v>
      </c>
      <c r="EC361">
        <v>2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1</v>
      </c>
      <c r="EK361">
        <v>1</v>
      </c>
      <c r="EL361" t="s">
        <v>6794</v>
      </c>
      <c r="EV361" t="s">
        <v>6794</v>
      </c>
      <c r="PS361" t="s">
        <v>7526</v>
      </c>
      <c r="PT361" t="s">
        <v>7526</v>
      </c>
      <c r="PU361" t="s">
        <v>7526</v>
      </c>
      <c r="PV361" t="s">
        <v>7526</v>
      </c>
      <c r="PW361" t="s">
        <v>7515</v>
      </c>
      <c r="PX361" t="s">
        <v>7515</v>
      </c>
      <c r="PY361" t="s">
        <v>7515</v>
      </c>
      <c r="PZ361" t="s">
        <v>7515</v>
      </c>
      <c r="QA361" t="s">
        <v>7515</v>
      </c>
      <c r="QB361" t="s">
        <v>7515</v>
      </c>
      <c r="QC361" t="s">
        <v>7516</v>
      </c>
      <c r="QD361" t="s">
        <v>7528</v>
      </c>
      <c r="QE361" t="s">
        <v>7539</v>
      </c>
      <c r="QF361" t="s">
        <v>7528</v>
      </c>
      <c r="QG361" t="s">
        <v>7681</v>
      </c>
      <c r="QH361">
        <v>2008</v>
      </c>
      <c r="QI361">
        <v>3</v>
      </c>
      <c r="QJ361">
        <v>1</v>
      </c>
      <c r="QK361" s="329">
        <v>39528</v>
      </c>
      <c r="QL361">
        <v>0</v>
      </c>
      <c r="QM361">
        <v>1</v>
      </c>
      <c r="QN361" t="s">
        <v>265</v>
      </c>
      <c r="QO361">
        <v>2008</v>
      </c>
      <c r="QP361">
        <v>50</v>
      </c>
      <c r="RV361">
        <f t="shared" si="11"/>
        <v>4</v>
      </c>
      <c r="RY361">
        <f t="shared" si="10"/>
        <v>11</v>
      </c>
    </row>
    <row r="362" spans="1:493" x14ac:dyDescent="0.3">
      <c r="A362">
        <v>71346</v>
      </c>
      <c r="B362">
        <v>480</v>
      </c>
      <c r="C362" t="s">
        <v>6793</v>
      </c>
      <c r="D362" t="s">
        <v>6793</v>
      </c>
      <c r="I362" t="s">
        <v>6793</v>
      </c>
      <c r="J362" t="s">
        <v>7516</v>
      </c>
      <c r="K362" t="s">
        <v>7515</v>
      </c>
      <c r="L362" t="s">
        <v>7515</v>
      </c>
      <c r="M362" t="s">
        <v>7515</v>
      </c>
      <c r="N362" t="s">
        <v>7515</v>
      </c>
      <c r="O362" t="s">
        <v>7515</v>
      </c>
      <c r="P362" t="s">
        <v>7515</v>
      </c>
      <c r="Q362" t="s">
        <v>7515</v>
      </c>
      <c r="R362" t="s">
        <v>7515</v>
      </c>
      <c r="S362" t="s">
        <v>7515</v>
      </c>
      <c r="T362" t="s">
        <v>7515</v>
      </c>
      <c r="U362" t="s">
        <v>7515</v>
      </c>
      <c r="V362" t="s">
        <v>7515</v>
      </c>
      <c r="W362" t="s">
        <v>7515</v>
      </c>
      <c r="X362" t="s">
        <v>7515</v>
      </c>
      <c r="Y362" t="s">
        <v>7515</v>
      </c>
      <c r="Z362" t="s">
        <v>7515</v>
      </c>
      <c r="AA362" t="s">
        <v>7515</v>
      </c>
      <c r="AB362" t="s">
        <v>7515</v>
      </c>
      <c r="AC362" t="s">
        <v>6796</v>
      </c>
      <c r="AK362" t="s">
        <v>6985</v>
      </c>
      <c r="AL362" t="s">
        <v>6793</v>
      </c>
      <c r="AM362" t="s">
        <v>6793</v>
      </c>
      <c r="AN362" t="s">
        <v>7680</v>
      </c>
      <c r="AO362">
        <v>0</v>
      </c>
      <c r="AP362">
        <v>15</v>
      </c>
      <c r="AQ362" t="s">
        <v>6992</v>
      </c>
      <c r="AR362" t="s">
        <v>6793</v>
      </c>
      <c r="AS362" t="s">
        <v>6793</v>
      </c>
      <c r="AT362" t="s">
        <v>6813</v>
      </c>
      <c r="AU362" t="s">
        <v>7531</v>
      </c>
      <c r="AV362" t="s">
        <v>6991</v>
      </c>
      <c r="AX362" t="s">
        <v>6793</v>
      </c>
      <c r="AY362" t="s">
        <v>6966</v>
      </c>
      <c r="AZ362" t="s">
        <v>6793</v>
      </c>
      <c r="BA362" t="s">
        <v>6793</v>
      </c>
      <c r="BB362" t="s">
        <v>6794</v>
      </c>
      <c r="BC362" t="s">
        <v>6794</v>
      </c>
      <c r="BD362" t="s">
        <v>6794</v>
      </c>
      <c r="BE362" t="s">
        <v>6794</v>
      </c>
      <c r="BF362" t="s">
        <v>6794</v>
      </c>
      <c r="BG362" t="s">
        <v>6794</v>
      </c>
      <c r="BH362" t="s">
        <v>6794</v>
      </c>
      <c r="BI362" t="s">
        <v>7029</v>
      </c>
      <c r="BJ362" t="s">
        <v>7024</v>
      </c>
      <c r="BK362" t="s">
        <v>6794</v>
      </c>
      <c r="BM362">
        <v>50</v>
      </c>
      <c r="BN362">
        <v>25</v>
      </c>
      <c r="BO362" t="s">
        <v>7519</v>
      </c>
      <c r="BP362" t="s">
        <v>6</v>
      </c>
      <c r="BQ362" t="s">
        <v>6</v>
      </c>
      <c r="BR362" t="s">
        <v>7682</v>
      </c>
      <c r="BS362" t="s">
        <v>7515</v>
      </c>
      <c r="BT362" t="s">
        <v>7516</v>
      </c>
      <c r="BU362" t="s">
        <v>7515</v>
      </c>
      <c r="BV362" t="s">
        <v>7515</v>
      </c>
      <c r="BW362" t="s">
        <v>7515</v>
      </c>
      <c r="BX362" t="s">
        <v>7515</v>
      </c>
      <c r="BY362" t="s">
        <v>7515</v>
      </c>
      <c r="BZ362" t="s">
        <v>7515</v>
      </c>
      <c r="CA362" t="s">
        <v>7515</v>
      </c>
      <c r="CB362" t="s">
        <v>7515</v>
      </c>
      <c r="CC362" t="s">
        <v>7515</v>
      </c>
      <c r="CD362" t="s">
        <v>7515</v>
      </c>
      <c r="CE362" t="s">
        <v>6794</v>
      </c>
      <c r="CF362" t="s">
        <v>7689</v>
      </c>
      <c r="CG362" t="s">
        <v>7581</v>
      </c>
      <c r="CH362" t="s">
        <v>7611</v>
      </c>
      <c r="CI362" t="s">
        <v>6793</v>
      </c>
      <c r="CJ362" t="s">
        <v>6793</v>
      </c>
      <c r="CK362" t="s">
        <v>6794</v>
      </c>
      <c r="CL362" t="s">
        <v>6794</v>
      </c>
      <c r="CM362" t="s">
        <v>6794</v>
      </c>
      <c r="CN362" t="s">
        <v>6794</v>
      </c>
      <c r="CO362" t="s">
        <v>6794</v>
      </c>
      <c r="CP362" t="s">
        <v>6793</v>
      </c>
      <c r="CQ362" t="s">
        <v>6794</v>
      </c>
      <c r="CR362" t="s">
        <v>7520</v>
      </c>
      <c r="CS362" t="s">
        <v>7555</v>
      </c>
      <c r="CT362" t="s">
        <v>7587</v>
      </c>
      <c r="CU362" t="s">
        <v>6793</v>
      </c>
      <c r="CV362" t="s">
        <v>31</v>
      </c>
      <c r="CW362" t="s">
        <v>31</v>
      </c>
      <c r="CX362" t="s">
        <v>31</v>
      </c>
      <c r="CY362" t="s">
        <v>6966</v>
      </c>
      <c r="EC362" t="s">
        <v>31</v>
      </c>
      <c r="EL362" t="s">
        <v>6794</v>
      </c>
      <c r="EV362" t="s">
        <v>6794</v>
      </c>
      <c r="PS362" t="s">
        <v>7526</v>
      </c>
      <c r="PT362" t="s">
        <v>6</v>
      </c>
      <c r="PU362" t="s">
        <v>7527</v>
      </c>
      <c r="PV362" t="s">
        <v>7527</v>
      </c>
      <c r="PW362" t="s">
        <v>7516</v>
      </c>
      <c r="PX362" t="s">
        <v>7515</v>
      </c>
      <c r="PY362" t="s">
        <v>7515</v>
      </c>
      <c r="PZ362" t="s">
        <v>7515</v>
      </c>
      <c r="QA362" t="s">
        <v>7515</v>
      </c>
      <c r="QB362" t="s">
        <v>7515</v>
      </c>
      <c r="QC362" t="s">
        <v>7515</v>
      </c>
      <c r="QD362" t="s">
        <v>7528</v>
      </c>
      <c r="QE362" t="s">
        <v>7529</v>
      </c>
      <c r="QF362" t="s">
        <v>7528</v>
      </c>
      <c r="QG362" t="s">
        <v>7681</v>
      </c>
      <c r="QH362">
        <v>2008</v>
      </c>
      <c r="QI362">
        <v>4</v>
      </c>
      <c r="QJ362">
        <v>1</v>
      </c>
      <c r="QK362" s="330">
        <v>42115</v>
      </c>
      <c r="QL362">
        <v>1</v>
      </c>
      <c r="QM362">
        <v>0</v>
      </c>
      <c r="QN362" t="s">
        <v>265</v>
      </c>
      <c r="QO362">
        <v>2008</v>
      </c>
      <c r="QP362">
        <v>50</v>
      </c>
      <c r="RV362">
        <f t="shared" si="11"/>
        <v>3</v>
      </c>
      <c r="RY362">
        <f t="shared" si="10"/>
        <v>6</v>
      </c>
    </row>
    <row r="363" spans="1:493" x14ac:dyDescent="0.3">
      <c r="A363">
        <v>71347</v>
      </c>
      <c r="B363">
        <v>481</v>
      </c>
      <c r="C363" t="s">
        <v>6793</v>
      </c>
      <c r="D363" t="s">
        <v>6793</v>
      </c>
      <c r="I363" t="s">
        <v>6793</v>
      </c>
      <c r="J363" t="s">
        <v>7515</v>
      </c>
      <c r="K363" t="s">
        <v>7515</v>
      </c>
      <c r="L363" t="s">
        <v>7515</v>
      </c>
      <c r="M363" t="s">
        <v>7515</v>
      </c>
      <c r="N363" t="s">
        <v>7515</v>
      </c>
      <c r="O363" t="s">
        <v>7515</v>
      </c>
      <c r="P363" t="s">
        <v>7515</v>
      </c>
      <c r="Q363" t="s">
        <v>7515</v>
      </c>
      <c r="R363" t="s">
        <v>7515</v>
      </c>
      <c r="S363" t="s">
        <v>7515</v>
      </c>
      <c r="T363" t="s">
        <v>7516</v>
      </c>
      <c r="U363" t="s">
        <v>7515</v>
      </c>
      <c r="V363" t="s">
        <v>7515</v>
      </c>
      <c r="W363" t="s">
        <v>7515</v>
      </c>
      <c r="X363" t="s">
        <v>7515</v>
      </c>
      <c r="Y363" t="s">
        <v>7515</v>
      </c>
      <c r="Z363" t="s">
        <v>7515</v>
      </c>
      <c r="AA363" t="s">
        <v>7516</v>
      </c>
      <c r="AB363" t="s">
        <v>7515</v>
      </c>
      <c r="AC363" t="s">
        <v>6796</v>
      </c>
      <c r="AK363" t="s">
        <v>6985</v>
      </c>
      <c r="AL363" t="s">
        <v>6793</v>
      </c>
      <c r="AM363" t="s">
        <v>6793</v>
      </c>
      <c r="AN363" t="s">
        <v>7680</v>
      </c>
      <c r="AO363">
        <v>0</v>
      </c>
      <c r="AP363">
        <v>15</v>
      </c>
      <c r="AQ363" t="s">
        <v>6988</v>
      </c>
      <c r="AR363" t="s">
        <v>6793</v>
      </c>
      <c r="AS363" t="s">
        <v>6793</v>
      </c>
      <c r="AT363" t="s">
        <v>6813</v>
      </c>
      <c r="AU363" t="s">
        <v>7531</v>
      </c>
      <c r="AV363" t="s">
        <v>7553</v>
      </c>
      <c r="AX363" t="s">
        <v>6794</v>
      </c>
      <c r="AY363" t="s">
        <v>6794</v>
      </c>
      <c r="AZ363" t="s">
        <v>6793</v>
      </c>
      <c r="BA363" t="s">
        <v>6794</v>
      </c>
      <c r="BB363" t="s">
        <v>6793</v>
      </c>
      <c r="BC363" t="s">
        <v>6794</v>
      </c>
      <c r="BD363" t="s">
        <v>6794</v>
      </c>
      <c r="BE363" t="s">
        <v>6793</v>
      </c>
      <c r="BF363" t="s">
        <v>6794</v>
      </c>
      <c r="BG363" t="s">
        <v>6794</v>
      </c>
      <c r="BH363" t="s">
        <v>6794</v>
      </c>
      <c r="BI363" t="s">
        <v>7028</v>
      </c>
      <c r="BJ363" t="s">
        <v>7565</v>
      </c>
      <c r="BK363" t="s">
        <v>6794</v>
      </c>
      <c r="BM363" t="s">
        <v>7547</v>
      </c>
      <c r="BN363" t="s">
        <v>7532</v>
      </c>
      <c r="BO363" t="s">
        <v>7519</v>
      </c>
      <c r="BP363" t="s">
        <v>7601</v>
      </c>
      <c r="BQ363" t="s">
        <v>7559</v>
      </c>
      <c r="BR363" t="s">
        <v>7561</v>
      </c>
      <c r="BS363" t="s">
        <v>7515</v>
      </c>
      <c r="BT363" t="s">
        <v>7516</v>
      </c>
      <c r="BU363" t="s">
        <v>7515</v>
      </c>
      <c r="BV363" t="s">
        <v>7515</v>
      </c>
      <c r="BW363" t="s">
        <v>7515</v>
      </c>
      <c r="BX363" t="s">
        <v>7515</v>
      </c>
      <c r="BY363" t="s">
        <v>7515</v>
      </c>
      <c r="BZ363" t="s">
        <v>7515</v>
      </c>
      <c r="CA363" t="s">
        <v>7515</v>
      </c>
      <c r="CB363" t="s">
        <v>7515</v>
      </c>
      <c r="CC363" t="s">
        <v>7515</v>
      </c>
      <c r="CD363" t="s">
        <v>7515</v>
      </c>
      <c r="CE363" t="s">
        <v>6794</v>
      </c>
      <c r="CI363" t="s">
        <v>6793</v>
      </c>
      <c r="CJ363" t="s">
        <v>6793</v>
      </c>
      <c r="CK363" t="s">
        <v>6794</v>
      </c>
      <c r="CL363" t="s">
        <v>6793</v>
      </c>
      <c r="CM363" t="s">
        <v>6794</v>
      </c>
      <c r="CN363" t="s">
        <v>6793</v>
      </c>
      <c r="CO363" t="s">
        <v>6794</v>
      </c>
      <c r="CP363" t="s">
        <v>6793</v>
      </c>
      <c r="CQ363" t="s">
        <v>6794</v>
      </c>
      <c r="CR363" t="s">
        <v>7520</v>
      </c>
      <c r="CS363" t="s">
        <v>7521</v>
      </c>
      <c r="CT363" t="s">
        <v>7536</v>
      </c>
      <c r="CU363" t="s">
        <v>6793</v>
      </c>
      <c r="CV363">
        <v>2</v>
      </c>
      <c r="CW363">
        <v>3</v>
      </c>
      <c r="CX363">
        <v>4</v>
      </c>
      <c r="CY363" t="s">
        <v>6794</v>
      </c>
      <c r="EC363">
        <v>3</v>
      </c>
      <c r="EE363">
        <v>2</v>
      </c>
      <c r="EF363">
        <v>0</v>
      </c>
      <c r="EG363">
        <v>0</v>
      </c>
      <c r="EH363">
        <v>1</v>
      </c>
      <c r="EI363">
        <v>0</v>
      </c>
      <c r="EJ363">
        <v>0</v>
      </c>
      <c r="EK363">
        <v>0</v>
      </c>
      <c r="EL363" t="s">
        <v>6793</v>
      </c>
      <c r="EM363" t="s">
        <v>7573</v>
      </c>
      <c r="EO363">
        <v>1</v>
      </c>
      <c r="EP363" t="s">
        <v>7683</v>
      </c>
      <c r="EQ363">
        <v>2007</v>
      </c>
      <c r="ER363" t="s">
        <v>7684</v>
      </c>
      <c r="EV363" t="s">
        <v>6794</v>
      </c>
      <c r="PS363" t="s">
        <v>7526</v>
      </c>
      <c r="PT363" t="s">
        <v>7526</v>
      </c>
      <c r="PU363" t="s">
        <v>7526</v>
      </c>
      <c r="PV363" t="s">
        <v>7527</v>
      </c>
      <c r="PW363" t="s">
        <v>7516</v>
      </c>
      <c r="PX363" t="s">
        <v>7515</v>
      </c>
      <c r="PY363" t="s">
        <v>7515</v>
      </c>
      <c r="PZ363" t="s">
        <v>7515</v>
      </c>
      <c r="QA363" t="s">
        <v>7515</v>
      </c>
      <c r="QB363" t="s">
        <v>7515</v>
      </c>
      <c r="QC363" t="s">
        <v>7515</v>
      </c>
      <c r="QD363" t="s">
        <v>7528</v>
      </c>
      <c r="QE363" t="s">
        <v>7529</v>
      </c>
      <c r="QF363" t="s">
        <v>7528</v>
      </c>
      <c r="QG363" t="s">
        <v>7681</v>
      </c>
      <c r="QH363">
        <v>2008</v>
      </c>
      <c r="QI363">
        <v>9</v>
      </c>
      <c r="QJ363">
        <v>1</v>
      </c>
      <c r="QK363" s="329">
        <v>39715</v>
      </c>
      <c r="QL363">
        <v>1</v>
      </c>
      <c r="QM363">
        <v>0</v>
      </c>
      <c r="QN363" t="s">
        <v>194</v>
      </c>
      <c r="QO363">
        <v>0</v>
      </c>
      <c r="QP363">
        <v>35</v>
      </c>
      <c r="RV363">
        <f t="shared" si="11"/>
        <v>3</v>
      </c>
      <c r="RY363">
        <f t="shared" si="10"/>
        <v>2</v>
      </c>
    </row>
    <row r="364" spans="1:493" x14ac:dyDescent="0.3">
      <c r="A364">
        <v>71348</v>
      </c>
      <c r="B364">
        <v>484</v>
      </c>
      <c r="C364" t="s">
        <v>6793</v>
      </c>
      <c r="D364" t="s">
        <v>6793</v>
      </c>
      <c r="I364" t="s">
        <v>6793</v>
      </c>
      <c r="J364" t="s">
        <v>7516</v>
      </c>
      <c r="K364" t="s">
        <v>7516</v>
      </c>
      <c r="L364" t="s">
        <v>7515</v>
      </c>
      <c r="M364" t="s">
        <v>7515</v>
      </c>
      <c r="N364" t="s">
        <v>7515</v>
      </c>
      <c r="O364" t="s">
        <v>7515</v>
      </c>
      <c r="P364" t="s">
        <v>7515</v>
      </c>
      <c r="Q364" t="s">
        <v>7515</v>
      </c>
      <c r="R364" t="s">
        <v>7515</v>
      </c>
      <c r="S364" t="s">
        <v>7515</v>
      </c>
      <c r="T364" t="s">
        <v>7515</v>
      </c>
      <c r="U364" t="s">
        <v>7515</v>
      </c>
      <c r="V364" t="s">
        <v>7515</v>
      </c>
      <c r="W364" t="s">
        <v>7515</v>
      </c>
      <c r="X364" t="s">
        <v>7515</v>
      </c>
      <c r="Y364" t="s">
        <v>7515</v>
      </c>
      <c r="Z364" t="s">
        <v>7515</v>
      </c>
      <c r="AA364" t="s">
        <v>7515</v>
      </c>
      <c r="AB364" t="s">
        <v>7515</v>
      </c>
      <c r="AC364" t="s">
        <v>7517</v>
      </c>
      <c r="AF364">
        <v>2</v>
      </c>
      <c r="AG364">
        <v>0</v>
      </c>
      <c r="AH364" t="s">
        <v>7560</v>
      </c>
      <c r="AK364" t="s">
        <v>6757</v>
      </c>
      <c r="AL364" t="s">
        <v>6794</v>
      </c>
      <c r="AM364" t="s">
        <v>6794</v>
      </c>
      <c r="AN364" t="s">
        <v>6</v>
      </c>
      <c r="AQ364" t="s">
        <v>7568</v>
      </c>
      <c r="AT364" t="s">
        <v>6813</v>
      </c>
      <c r="AU364" t="s">
        <v>7531</v>
      </c>
      <c r="AV364" t="s">
        <v>7518</v>
      </c>
      <c r="AX364" t="s">
        <v>6794</v>
      </c>
      <c r="AY364" t="s">
        <v>6794</v>
      </c>
      <c r="AZ364" t="s">
        <v>6794</v>
      </c>
      <c r="BA364" t="s">
        <v>6793</v>
      </c>
      <c r="BC364" t="s">
        <v>6793</v>
      </c>
      <c r="BD364" t="s">
        <v>6794</v>
      </c>
      <c r="BE364" t="s">
        <v>6793</v>
      </c>
      <c r="BF364" t="s">
        <v>6794</v>
      </c>
      <c r="BG364" t="s">
        <v>6794</v>
      </c>
      <c r="BH364" t="s">
        <v>6794</v>
      </c>
      <c r="BI364" t="s">
        <v>7024</v>
      </c>
      <c r="BJ364" t="s">
        <v>7022</v>
      </c>
      <c r="BK364" t="s">
        <v>6794</v>
      </c>
      <c r="BM364">
        <v>50</v>
      </c>
      <c r="BN364" t="s">
        <v>6</v>
      </c>
      <c r="BO364" t="s">
        <v>7533</v>
      </c>
      <c r="BP364" t="s">
        <v>6</v>
      </c>
      <c r="BQ364" t="s">
        <v>7024</v>
      </c>
      <c r="BR364" t="s">
        <v>7594</v>
      </c>
      <c r="BS364" t="s">
        <v>7515</v>
      </c>
      <c r="BT364" t="s">
        <v>7516</v>
      </c>
      <c r="BU364" t="s">
        <v>7515</v>
      </c>
      <c r="BV364" t="s">
        <v>7515</v>
      </c>
      <c r="BW364" t="s">
        <v>7515</v>
      </c>
      <c r="BX364" t="s">
        <v>7515</v>
      </c>
      <c r="BY364" t="s">
        <v>7515</v>
      </c>
      <c r="BZ364" t="s">
        <v>7515</v>
      </c>
      <c r="CA364" t="s">
        <v>7515</v>
      </c>
      <c r="CB364" t="s">
        <v>7515</v>
      </c>
      <c r="CC364" t="s">
        <v>7515</v>
      </c>
      <c r="CD364" t="s">
        <v>7515</v>
      </c>
      <c r="CE364" t="s">
        <v>6794</v>
      </c>
      <c r="CI364" t="s">
        <v>6793</v>
      </c>
      <c r="CJ364" t="s">
        <v>6793</v>
      </c>
      <c r="CK364" t="s">
        <v>6794</v>
      </c>
      <c r="CL364" t="s">
        <v>6793</v>
      </c>
      <c r="CM364" t="s">
        <v>6794</v>
      </c>
      <c r="CN364" t="s">
        <v>6794</v>
      </c>
      <c r="CO364" t="s">
        <v>6794</v>
      </c>
      <c r="CP364" t="s">
        <v>6793</v>
      </c>
      <c r="CQ364" t="s">
        <v>6794</v>
      </c>
      <c r="CR364" t="s">
        <v>7520</v>
      </c>
      <c r="CS364" t="s">
        <v>7521</v>
      </c>
      <c r="CT364" t="s">
        <v>7536</v>
      </c>
      <c r="CU364" t="s">
        <v>6793</v>
      </c>
      <c r="CV364">
        <v>2</v>
      </c>
      <c r="CW364">
        <v>3</v>
      </c>
      <c r="CX364">
        <v>3</v>
      </c>
      <c r="CY364" t="s">
        <v>6794</v>
      </c>
      <c r="EC364">
        <v>4</v>
      </c>
      <c r="EE364">
        <v>2</v>
      </c>
      <c r="EF364">
        <v>0</v>
      </c>
      <c r="EG364">
        <v>0</v>
      </c>
      <c r="EH364">
        <v>0</v>
      </c>
      <c r="EI364">
        <v>2</v>
      </c>
      <c r="EJ364">
        <v>0</v>
      </c>
      <c r="EK364">
        <v>0</v>
      </c>
      <c r="EL364" t="s">
        <v>6794</v>
      </c>
      <c r="EV364" t="s">
        <v>6794</v>
      </c>
      <c r="PS364" t="s">
        <v>7526</v>
      </c>
      <c r="PT364" t="s">
        <v>7526</v>
      </c>
      <c r="PU364" t="s">
        <v>7527</v>
      </c>
      <c r="PV364" t="s">
        <v>7527</v>
      </c>
      <c r="PW364" t="s">
        <v>7516</v>
      </c>
      <c r="PX364" t="s">
        <v>7515</v>
      </c>
      <c r="PY364" t="s">
        <v>7515</v>
      </c>
      <c r="PZ364" t="s">
        <v>7515</v>
      </c>
      <c r="QA364" t="s">
        <v>7515</v>
      </c>
      <c r="QB364" t="s">
        <v>7515</v>
      </c>
      <c r="QC364" t="s">
        <v>7515</v>
      </c>
      <c r="QD364" t="s">
        <v>7528</v>
      </c>
      <c r="QE364" t="s">
        <v>7529</v>
      </c>
      <c r="QF364" t="s">
        <v>7528</v>
      </c>
      <c r="QG364" t="s">
        <v>7681</v>
      </c>
      <c r="QH364">
        <v>2007</v>
      </c>
      <c r="QI364">
        <v>12</v>
      </c>
      <c r="QJ364">
        <v>1</v>
      </c>
      <c r="QK364" s="329">
        <v>39435</v>
      </c>
      <c r="QL364">
        <v>0</v>
      </c>
      <c r="QM364">
        <v>1</v>
      </c>
      <c r="QN364" t="s">
        <v>194</v>
      </c>
      <c r="QO364">
        <v>0</v>
      </c>
      <c r="QP364">
        <v>78</v>
      </c>
      <c r="RV364">
        <f t="shared" si="11"/>
        <v>0</v>
      </c>
      <c r="RY364">
        <f t="shared" si="10"/>
        <v>7</v>
      </c>
    </row>
    <row r="365" spans="1:493" x14ac:dyDescent="0.3">
      <c r="A365">
        <v>71349</v>
      </c>
      <c r="B365">
        <v>486</v>
      </c>
      <c r="C365" t="s">
        <v>6793</v>
      </c>
      <c r="D365" t="s">
        <v>6793</v>
      </c>
      <c r="I365" t="s">
        <v>6793</v>
      </c>
      <c r="J365" t="s">
        <v>7515</v>
      </c>
      <c r="K365" t="s">
        <v>7515</v>
      </c>
      <c r="L365" t="s">
        <v>7515</v>
      </c>
      <c r="M365" t="s">
        <v>7515</v>
      </c>
      <c r="N365" t="s">
        <v>7515</v>
      </c>
      <c r="O365" t="s">
        <v>7515</v>
      </c>
      <c r="P365" t="s">
        <v>7515</v>
      </c>
      <c r="Q365" t="s">
        <v>7515</v>
      </c>
      <c r="R365" t="s">
        <v>7515</v>
      </c>
      <c r="S365" t="s">
        <v>7515</v>
      </c>
      <c r="T365" t="s">
        <v>7516</v>
      </c>
      <c r="U365" t="s">
        <v>7515</v>
      </c>
      <c r="V365" t="s">
        <v>7515</v>
      </c>
      <c r="W365" t="s">
        <v>7515</v>
      </c>
      <c r="X365" t="s">
        <v>7515</v>
      </c>
      <c r="Y365" t="s">
        <v>7515</v>
      </c>
      <c r="Z365" t="s">
        <v>7515</v>
      </c>
      <c r="AA365" t="s">
        <v>7515</v>
      </c>
      <c r="AB365" t="s">
        <v>7515</v>
      </c>
      <c r="AC365" t="s">
        <v>6796</v>
      </c>
      <c r="AK365" t="s">
        <v>6985</v>
      </c>
      <c r="AL365" t="s">
        <v>6793</v>
      </c>
      <c r="AM365" t="s">
        <v>6793</v>
      </c>
      <c r="AN365" t="s">
        <v>7680</v>
      </c>
      <c r="AO365">
        <v>0</v>
      </c>
      <c r="AP365">
        <v>20</v>
      </c>
      <c r="AQ365" t="s">
        <v>6988</v>
      </c>
      <c r="AR365" t="s">
        <v>6793</v>
      </c>
      <c r="AS365" t="s">
        <v>6793</v>
      </c>
      <c r="AT365" t="s">
        <v>6813</v>
      </c>
      <c r="AU365" t="s">
        <v>7531</v>
      </c>
      <c r="AV365" t="s">
        <v>6991</v>
      </c>
      <c r="AX365" t="s">
        <v>6793</v>
      </c>
      <c r="AY365" t="s">
        <v>6794</v>
      </c>
      <c r="AZ365" t="s">
        <v>6793</v>
      </c>
      <c r="BA365" t="s">
        <v>6793</v>
      </c>
      <c r="BB365" t="s">
        <v>6793</v>
      </c>
      <c r="BC365" t="s">
        <v>6794</v>
      </c>
      <c r="BD365" t="s">
        <v>6793</v>
      </c>
      <c r="BE365" t="s">
        <v>6794</v>
      </c>
      <c r="BF365" t="s">
        <v>6794</v>
      </c>
      <c r="BG365" t="s">
        <v>6794</v>
      </c>
      <c r="BH365" t="s">
        <v>6794</v>
      </c>
      <c r="BI365" t="s">
        <v>7029</v>
      </c>
      <c r="BJ365" t="s">
        <v>7026</v>
      </c>
      <c r="BK365" t="s">
        <v>6794</v>
      </c>
      <c r="BM365">
        <v>35</v>
      </c>
      <c r="BN365">
        <v>35</v>
      </c>
      <c r="BO365" t="s">
        <v>7519</v>
      </c>
      <c r="BP365" t="s">
        <v>6</v>
      </c>
      <c r="BQ365" t="s">
        <v>7559</v>
      </c>
      <c r="BR365" t="s">
        <v>7543</v>
      </c>
      <c r="BS365" t="s">
        <v>7515</v>
      </c>
      <c r="BT365" t="s">
        <v>7515</v>
      </c>
      <c r="BU365" t="s">
        <v>7515</v>
      </c>
      <c r="BV365" t="s">
        <v>7515</v>
      </c>
      <c r="BW365" t="s">
        <v>7515</v>
      </c>
      <c r="BX365" t="s">
        <v>7515</v>
      </c>
      <c r="BY365" t="s">
        <v>7515</v>
      </c>
      <c r="BZ365" t="s">
        <v>7516</v>
      </c>
      <c r="CA365" t="s">
        <v>7515</v>
      </c>
      <c r="CB365" t="s">
        <v>7515</v>
      </c>
      <c r="CC365" t="s">
        <v>7515</v>
      </c>
      <c r="CD365" t="s">
        <v>7515</v>
      </c>
      <c r="CE365" t="s">
        <v>6966</v>
      </c>
      <c r="CI365" t="s">
        <v>6793</v>
      </c>
      <c r="CJ365" t="s">
        <v>6794</v>
      </c>
      <c r="CK365" t="s">
        <v>6794</v>
      </c>
      <c r="CL365" t="s">
        <v>6794</v>
      </c>
      <c r="CM365" t="s">
        <v>6794</v>
      </c>
      <c r="CN365" t="s">
        <v>6794</v>
      </c>
      <c r="CO365" t="s">
        <v>6794</v>
      </c>
      <c r="CP365" t="s">
        <v>6793</v>
      </c>
      <c r="CQ365" t="s">
        <v>6794</v>
      </c>
      <c r="CR365" t="s">
        <v>7520</v>
      </c>
      <c r="CS365" t="s">
        <v>7521</v>
      </c>
      <c r="CT365" t="s">
        <v>7522</v>
      </c>
      <c r="CU365" t="s">
        <v>6793</v>
      </c>
      <c r="CV365">
        <v>2</v>
      </c>
      <c r="CW365">
        <v>3</v>
      </c>
      <c r="CX365">
        <v>2</v>
      </c>
      <c r="CY365" t="s">
        <v>6794</v>
      </c>
      <c r="EC365">
        <v>1</v>
      </c>
      <c r="ED365" t="s">
        <v>7584</v>
      </c>
      <c r="EL365" t="s">
        <v>6794</v>
      </c>
      <c r="EV365" t="s">
        <v>6793</v>
      </c>
      <c r="LC365" t="s">
        <v>7524</v>
      </c>
      <c r="LD365" t="s">
        <v>7680</v>
      </c>
      <c r="LE365">
        <v>4</v>
      </c>
      <c r="LF365">
        <v>2008</v>
      </c>
      <c r="LH365" t="s">
        <v>7526</v>
      </c>
      <c r="LI365" t="s">
        <v>7526</v>
      </c>
      <c r="LJ365" t="s">
        <v>6793</v>
      </c>
      <c r="PS365" t="s">
        <v>7526</v>
      </c>
      <c r="PT365" t="s">
        <v>7526</v>
      </c>
      <c r="PU365" t="s">
        <v>7526</v>
      </c>
      <c r="PW365" t="s">
        <v>7516</v>
      </c>
      <c r="PX365" t="s">
        <v>7515</v>
      </c>
      <c r="PY365" t="s">
        <v>7515</v>
      </c>
      <c r="PZ365" t="s">
        <v>7515</v>
      </c>
      <c r="QA365" t="s">
        <v>7515</v>
      </c>
      <c r="QB365" t="s">
        <v>7515</v>
      </c>
      <c r="QC365" t="s">
        <v>7515</v>
      </c>
      <c r="QD365" t="s">
        <v>7528</v>
      </c>
      <c r="QE365" t="s">
        <v>7529</v>
      </c>
      <c r="QF365" t="s">
        <v>7528</v>
      </c>
      <c r="QG365" t="s">
        <v>7681</v>
      </c>
      <c r="QH365">
        <v>2008</v>
      </c>
      <c r="QI365">
        <v>2</v>
      </c>
      <c r="QJ365">
        <v>1</v>
      </c>
      <c r="QK365" s="329">
        <v>39485</v>
      </c>
      <c r="QL365">
        <v>1</v>
      </c>
      <c r="QM365">
        <v>0</v>
      </c>
      <c r="QN365" t="s">
        <v>212</v>
      </c>
      <c r="QO365">
        <v>2008</v>
      </c>
      <c r="QP365">
        <v>50</v>
      </c>
      <c r="QQ365">
        <v>1</v>
      </c>
      <c r="QR365">
        <v>0</v>
      </c>
      <c r="QS365">
        <v>0</v>
      </c>
      <c r="QT365">
        <v>0</v>
      </c>
      <c r="QU365">
        <v>0</v>
      </c>
      <c r="QV365">
        <v>0</v>
      </c>
      <c r="QW365">
        <v>0</v>
      </c>
      <c r="QX365">
        <v>0</v>
      </c>
      <c r="QY365">
        <v>0</v>
      </c>
      <c r="QZ365">
        <v>0</v>
      </c>
      <c r="RA365">
        <v>0</v>
      </c>
      <c r="RB365">
        <v>0</v>
      </c>
      <c r="RC365">
        <v>0</v>
      </c>
      <c r="RD365">
        <v>0</v>
      </c>
      <c r="RE365">
        <v>0</v>
      </c>
      <c r="RF365">
        <v>0</v>
      </c>
      <c r="RG365">
        <v>0</v>
      </c>
      <c r="RH365">
        <v>0</v>
      </c>
      <c r="RI365">
        <v>0</v>
      </c>
      <c r="RJ365">
        <v>0</v>
      </c>
      <c r="RK365">
        <v>1</v>
      </c>
      <c r="RL365">
        <v>0</v>
      </c>
      <c r="RM365">
        <v>0</v>
      </c>
      <c r="RN365">
        <v>0</v>
      </c>
      <c r="RO365">
        <v>0</v>
      </c>
      <c r="RP365">
        <v>0</v>
      </c>
      <c r="RQ365">
        <v>0</v>
      </c>
      <c r="RR365">
        <v>0</v>
      </c>
      <c r="RS365">
        <v>0</v>
      </c>
      <c r="RT365">
        <v>0</v>
      </c>
      <c r="RU365">
        <v>0</v>
      </c>
      <c r="RV365">
        <f t="shared" si="11"/>
        <v>2</v>
      </c>
      <c r="RY365">
        <f t="shared" si="10"/>
        <v>6</v>
      </c>
    </row>
    <row r="366" spans="1:493" x14ac:dyDescent="0.3">
      <c r="A366">
        <v>71350</v>
      </c>
      <c r="B366">
        <v>487</v>
      </c>
      <c r="C366" t="s">
        <v>6793</v>
      </c>
      <c r="D366" t="s">
        <v>6793</v>
      </c>
      <c r="I366" t="s">
        <v>6793</v>
      </c>
      <c r="J366" t="s">
        <v>7515</v>
      </c>
      <c r="K366" t="s">
        <v>7516</v>
      </c>
      <c r="L366" t="s">
        <v>7515</v>
      </c>
      <c r="M366" t="s">
        <v>7515</v>
      </c>
      <c r="N366" t="s">
        <v>7515</v>
      </c>
      <c r="O366" t="s">
        <v>7515</v>
      </c>
      <c r="P366" t="s">
        <v>7515</v>
      </c>
      <c r="Q366" t="s">
        <v>7515</v>
      </c>
      <c r="R366" t="s">
        <v>7515</v>
      </c>
      <c r="S366" t="s">
        <v>7515</v>
      </c>
      <c r="T366" t="s">
        <v>7515</v>
      </c>
      <c r="U366" t="s">
        <v>7515</v>
      </c>
      <c r="V366" t="s">
        <v>7515</v>
      </c>
      <c r="W366" t="s">
        <v>7515</v>
      </c>
      <c r="X366" t="s">
        <v>7515</v>
      </c>
      <c r="Y366" t="s">
        <v>7515</v>
      </c>
      <c r="Z366" t="s">
        <v>7515</v>
      </c>
      <c r="AA366" t="s">
        <v>7515</v>
      </c>
      <c r="AB366" t="s">
        <v>7515</v>
      </c>
      <c r="AC366" t="s">
        <v>6796</v>
      </c>
      <c r="AK366" t="s">
        <v>6985</v>
      </c>
      <c r="AL366" t="s">
        <v>6794</v>
      </c>
      <c r="AM366" t="s">
        <v>6794</v>
      </c>
      <c r="AN366" t="s">
        <v>7680</v>
      </c>
      <c r="AO366">
        <v>0</v>
      </c>
      <c r="AP366">
        <v>20</v>
      </c>
      <c r="AQ366" t="s">
        <v>6992</v>
      </c>
      <c r="AR366" t="s">
        <v>6793</v>
      </c>
      <c r="AS366" t="s">
        <v>6793</v>
      </c>
      <c r="AT366" t="s">
        <v>6813</v>
      </c>
      <c r="AU366" t="s">
        <v>7531</v>
      </c>
      <c r="AV366" t="s">
        <v>6991</v>
      </c>
      <c r="AX366" t="s">
        <v>6794</v>
      </c>
      <c r="AY366" t="s">
        <v>6794</v>
      </c>
      <c r="AZ366" t="s">
        <v>6794</v>
      </c>
      <c r="BA366" t="s">
        <v>6794</v>
      </c>
      <c r="BB366" t="s">
        <v>6794</v>
      </c>
      <c r="BC366" t="s">
        <v>6793</v>
      </c>
      <c r="BD366" t="s">
        <v>6793</v>
      </c>
      <c r="BE366" t="s">
        <v>6794</v>
      </c>
      <c r="BF366" t="s">
        <v>6794</v>
      </c>
      <c r="BG366" t="s">
        <v>6794</v>
      </c>
      <c r="BH366" t="s">
        <v>6794</v>
      </c>
      <c r="BI366" t="s">
        <v>7022</v>
      </c>
      <c r="BJ366" t="s">
        <v>7025</v>
      </c>
      <c r="BK366" t="s">
        <v>6794</v>
      </c>
      <c r="BM366">
        <v>0</v>
      </c>
      <c r="BN366">
        <v>50</v>
      </c>
      <c r="BO366" t="s">
        <v>7533</v>
      </c>
      <c r="BP366" t="s">
        <v>7576</v>
      </c>
      <c r="BQ366" t="s">
        <v>7559</v>
      </c>
      <c r="BR366" t="s">
        <v>7535</v>
      </c>
      <c r="BS366" t="s">
        <v>7516</v>
      </c>
      <c r="BT366" t="s">
        <v>7515</v>
      </c>
      <c r="BU366" t="s">
        <v>7515</v>
      </c>
      <c r="BV366" t="s">
        <v>7515</v>
      </c>
      <c r="BW366" t="s">
        <v>7515</v>
      </c>
      <c r="BX366" t="s">
        <v>7515</v>
      </c>
      <c r="BY366" t="s">
        <v>7515</v>
      </c>
      <c r="BZ366" t="s">
        <v>7515</v>
      </c>
      <c r="CA366" t="s">
        <v>7515</v>
      </c>
      <c r="CB366" t="s">
        <v>7515</v>
      </c>
      <c r="CC366" t="s">
        <v>7515</v>
      </c>
      <c r="CD366" t="s">
        <v>7515</v>
      </c>
      <c r="CE366" t="s">
        <v>6794</v>
      </c>
      <c r="CF366" t="s">
        <v>6757</v>
      </c>
      <c r="CG366">
        <v>500</v>
      </c>
      <c r="CH366" t="s">
        <v>7566</v>
      </c>
      <c r="CI366" t="s">
        <v>6793</v>
      </c>
      <c r="CJ366" t="s">
        <v>6794</v>
      </c>
      <c r="CK366" t="s">
        <v>6794</v>
      </c>
      <c r="CL366" t="s">
        <v>6794</v>
      </c>
      <c r="CM366" t="s">
        <v>6794</v>
      </c>
      <c r="CN366" t="s">
        <v>6794</v>
      </c>
      <c r="CO366" t="s">
        <v>6794</v>
      </c>
      <c r="CP366" t="s">
        <v>6793</v>
      </c>
      <c r="CQ366" t="s">
        <v>6794</v>
      </c>
      <c r="CR366" t="s">
        <v>7520</v>
      </c>
      <c r="CS366" t="s">
        <v>7521</v>
      </c>
      <c r="CT366" t="s">
        <v>7522</v>
      </c>
      <c r="CU366" t="s">
        <v>6793</v>
      </c>
      <c r="CV366">
        <v>2</v>
      </c>
      <c r="CW366">
        <v>3</v>
      </c>
      <c r="CX366">
        <v>2</v>
      </c>
      <c r="CY366" t="s">
        <v>6794</v>
      </c>
      <c r="EC366">
        <v>1</v>
      </c>
      <c r="ED366" t="s">
        <v>7523</v>
      </c>
      <c r="EL366" t="s">
        <v>6794</v>
      </c>
      <c r="EV366" t="s">
        <v>6794</v>
      </c>
      <c r="PS366" t="s">
        <v>7527</v>
      </c>
      <c r="PT366" t="s">
        <v>7526</v>
      </c>
      <c r="PU366" t="s">
        <v>7527</v>
      </c>
      <c r="PV366" t="s">
        <v>7526</v>
      </c>
      <c r="PW366" t="s">
        <v>7515</v>
      </c>
      <c r="PX366" t="s">
        <v>7515</v>
      </c>
      <c r="PY366" t="s">
        <v>7515</v>
      </c>
      <c r="PZ366" t="s">
        <v>7515</v>
      </c>
      <c r="QA366" t="s">
        <v>7515</v>
      </c>
      <c r="QB366" t="s">
        <v>7515</v>
      </c>
      <c r="QC366" t="s">
        <v>7516</v>
      </c>
      <c r="QD366" t="s">
        <v>7528</v>
      </c>
      <c r="QE366" t="s">
        <v>7539</v>
      </c>
      <c r="QF366" t="s">
        <v>7528</v>
      </c>
      <c r="QG366" t="s">
        <v>7681</v>
      </c>
      <c r="QH366">
        <v>2008</v>
      </c>
      <c r="QI366">
        <v>5</v>
      </c>
      <c r="QJ366">
        <v>1</v>
      </c>
      <c r="QK366" s="330">
        <v>42134</v>
      </c>
      <c r="QL366">
        <v>1</v>
      </c>
      <c r="QM366">
        <v>0</v>
      </c>
      <c r="QN366" t="s">
        <v>265</v>
      </c>
      <c r="QO366">
        <v>2008</v>
      </c>
      <c r="QP366">
        <v>50</v>
      </c>
      <c r="RV366">
        <f t="shared" si="11"/>
        <v>2</v>
      </c>
      <c r="RY366">
        <f t="shared" si="10"/>
        <v>5</v>
      </c>
    </row>
    <row r="367" spans="1:493" x14ac:dyDescent="0.3">
      <c r="A367">
        <v>71351</v>
      </c>
      <c r="B367">
        <v>488</v>
      </c>
      <c r="C367" t="s">
        <v>6793</v>
      </c>
      <c r="D367" t="s">
        <v>6793</v>
      </c>
      <c r="I367" t="s">
        <v>6793</v>
      </c>
      <c r="J367" t="s">
        <v>7515</v>
      </c>
      <c r="K367" t="s">
        <v>7515</v>
      </c>
      <c r="L367" t="s">
        <v>7516</v>
      </c>
      <c r="M367" t="s">
        <v>7515</v>
      </c>
      <c r="N367" t="s">
        <v>7515</v>
      </c>
      <c r="O367" t="s">
        <v>7515</v>
      </c>
      <c r="P367" t="s">
        <v>7515</v>
      </c>
      <c r="Q367" t="s">
        <v>7515</v>
      </c>
      <c r="R367" t="s">
        <v>7515</v>
      </c>
      <c r="S367" t="s">
        <v>7515</v>
      </c>
      <c r="T367" t="s">
        <v>7515</v>
      </c>
      <c r="U367" t="s">
        <v>7515</v>
      </c>
      <c r="V367" t="s">
        <v>7515</v>
      </c>
      <c r="W367" t="s">
        <v>7515</v>
      </c>
      <c r="X367" t="s">
        <v>7515</v>
      </c>
      <c r="Y367" t="s">
        <v>7515</v>
      </c>
      <c r="Z367" t="s">
        <v>7515</v>
      </c>
      <c r="AA367" t="s">
        <v>7515</v>
      </c>
      <c r="AB367" t="s">
        <v>7515</v>
      </c>
      <c r="AC367" t="s">
        <v>7517</v>
      </c>
      <c r="AF367">
        <v>0</v>
      </c>
      <c r="AG367">
        <v>15</v>
      </c>
      <c r="AH367" t="s">
        <v>7560</v>
      </c>
      <c r="AK367" t="s">
        <v>6993</v>
      </c>
      <c r="AL367" t="s">
        <v>6794</v>
      </c>
      <c r="AM367" t="s">
        <v>6794</v>
      </c>
      <c r="AN367" t="s">
        <v>6</v>
      </c>
      <c r="AQ367" t="s">
        <v>7568</v>
      </c>
      <c r="AT367" t="s">
        <v>6813</v>
      </c>
      <c r="AU367" t="s">
        <v>7531</v>
      </c>
      <c r="AV367" t="s">
        <v>7553</v>
      </c>
      <c r="AX367" t="s">
        <v>6794</v>
      </c>
      <c r="AY367" t="s">
        <v>6794</v>
      </c>
      <c r="AZ367" t="s">
        <v>6794</v>
      </c>
      <c r="BA367" t="s">
        <v>6794</v>
      </c>
      <c r="BC367" t="s">
        <v>6793</v>
      </c>
      <c r="BD367" t="s">
        <v>6794</v>
      </c>
      <c r="BE367" t="s">
        <v>6793</v>
      </c>
      <c r="BF367" t="s">
        <v>6794</v>
      </c>
      <c r="BG367" t="s">
        <v>6794</v>
      </c>
      <c r="BH367" t="s">
        <v>6794</v>
      </c>
      <c r="BI367" t="s">
        <v>7026</v>
      </c>
      <c r="BJ367" t="s">
        <v>7025</v>
      </c>
      <c r="BK367" t="s">
        <v>6794</v>
      </c>
      <c r="BM367" t="s">
        <v>7547</v>
      </c>
      <c r="BN367" t="s">
        <v>6</v>
      </c>
      <c r="BO367" t="s">
        <v>7533</v>
      </c>
      <c r="BP367" t="s">
        <v>7571</v>
      </c>
      <c r="BQ367" t="s">
        <v>7559</v>
      </c>
      <c r="BR367" t="s">
        <v>7594</v>
      </c>
      <c r="BS367" t="s">
        <v>7515</v>
      </c>
      <c r="BT367" t="s">
        <v>7516</v>
      </c>
      <c r="BU367" t="s">
        <v>7515</v>
      </c>
      <c r="BV367" t="s">
        <v>7515</v>
      </c>
      <c r="BW367" t="s">
        <v>7515</v>
      </c>
      <c r="BX367" t="s">
        <v>7515</v>
      </c>
      <c r="BY367" t="s">
        <v>7515</v>
      </c>
      <c r="BZ367" t="s">
        <v>7515</v>
      </c>
      <c r="CA367" t="s">
        <v>7515</v>
      </c>
      <c r="CB367" t="s">
        <v>7515</v>
      </c>
      <c r="CC367" t="s">
        <v>7515</v>
      </c>
      <c r="CD367" t="s">
        <v>7515</v>
      </c>
      <c r="CE367" t="s">
        <v>6794</v>
      </c>
      <c r="CI367" t="s">
        <v>6793</v>
      </c>
      <c r="CJ367" t="s">
        <v>6794</v>
      </c>
      <c r="CK367" t="s">
        <v>6794</v>
      </c>
      <c r="CL367" t="s">
        <v>6793</v>
      </c>
      <c r="CM367" t="s">
        <v>6793</v>
      </c>
      <c r="CN367" t="s">
        <v>6966</v>
      </c>
      <c r="CO367" t="s">
        <v>6794</v>
      </c>
      <c r="CP367" t="s">
        <v>6793</v>
      </c>
      <c r="CQ367" t="s">
        <v>6794</v>
      </c>
      <c r="CR367" t="s">
        <v>7520</v>
      </c>
      <c r="CS367" t="s">
        <v>7521</v>
      </c>
      <c r="CT367" t="s">
        <v>7522</v>
      </c>
      <c r="CU367" t="s">
        <v>6793</v>
      </c>
      <c r="CV367">
        <v>3</v>
      </c>
      <c r="CW367">
        <v>4</v>
      </c>
      <c r="CX367">
        <v>4</v>
      </c>
      <c r="CY367" t="s">
        <v>6794</v>
      </c>
      <c r="EC367">
        <v>3</v>
      </c>
      <c r="EE367">
        <v>0</v>
      </c>
      <c r="EF367">
        <v>1</v>
      </c>
      <c r="EG367">
        <v>0</v>
      </c>
      <c r="EH367">
        <v>0</v>
      </c>
      <c r="EI367">
        <v>1</v>
      </c>
      <c r="EJ367">
        <v>1</v>
      </c>
      <c r="EK367">
        <v>0</v>
      </c>
      <c r="EL367" t="s">
        <v>6794</v>
      </c>
      <c r="EV367" t="s">
        <v>6794</v>
      </c>
      <c r="PS367" t="s">
        <v>7526</v>
      </c>
      <c r="PT367" t="s">
        <v>7526</v>
      </c>
      <c r="PU367" t="s">
        <v>7527</v>
      </c>
      <c r="PV367" t="s">
        <v>7527</v>
      </c>
      <c r="PW367" t="s">
        <v>7516</v>
      </c>
      <c r="PX367" t="s">
        <v>7515</v>
      </c>
      <c r="PY367" t="s">
        <v>7515</v>
      </c>
      <c r="PZ367" t="s">
        <v>7515</v>
      </c>
      <c r="QA367" t="s">
        <v>7515</v>
      </c>
      <c r="QB367" t="s">
        <v>7515</v>
      </c>
      <c r="QC367" t="s">
        <v>7515</v>
      </c>
      <c r="QD367" t="s">
        <v>7528</v>
      </c>
      <c r="QE367" t="s">
        <v>7539</v>
      </c>
      <c r="QF367" t="s">
        <v>7528</v>
      </c>
      <c r="QG367" t="s">
        <v>7681</v>
      </c>
      <c r="QH367">
        <v>2008</v>
      </c>
      <c r="QI367">
        <v>6</v>
      </c>
      <c r="QJ367">
        <v>1</v>
      </c>
      <c r="QK367" s="329">
        <v>39617</v>
      </c>
      <c r="QL367">
        <v>0</v>
      </c>
      <c r="QM367">
        <v>1</v>
      </c>
      <c r="QN367" t="s">
        <v>194</v>
      </c>
      <c r="QO367">
        <v>0</v>
      </c>
      <c r="QP367">
        <v>78</v>
      </c>
      <c r="RV367">
        <f t="shared" si="11"/>
        <v>0</v>
      </c>
      <c r="RY367">
        <f t="shared" si="10"/>
        <v>4</v>
      </c>
    </row>
    <row r="368" spans="1:493" x14ac:dyDescent="0.3">
      <c r="A368">
        <v>71352</v>
      </c>
      <c r="B368">
        <v>490</v>
      </c>
      <c r="C368" t="s">
        <v>6793</v>
      </c>
      <c r="D368" t="s">
        <v>6793</v>
      </c>
      <c r="I368" t="s">
        <v>6793</v>
      </c>
      <c r="J368" t="s">
        <v>7516</v>
      </c>
      <c r="K368" t="s">
        <v>7515</v>
      </c>
      <c r="L368" t="s">
        <v>7515</v>
      </c>
      <c r="M368" t="s">
        <v>7515</v>
      </c>
      <c r="N368" t="s">
        <v>7515</v>
      </c>
      <c r="O368" t="s">
        <v>7515</v>
      </c>
      <c r="P368" t="s">
        <v>7515</v>
      </c>
      <c r="Q368" t="s">
        <v>7515</v>
      </c>
      <c r="R368" t="s">
        <v>7515</v>
      </c>
      <c r="S368" t="s">
        <v>7515</v>
      </c>
      <c r="T368" t="s">
        <v>7515</v>
      </c>
      <c r="U368" t="s">
        <v>7515</v>
      </c>
      <c r="V368" t="s">
        <v>7515</v>
      </c>
      <c r="W368" t="s">
        <v>7515</v>
      </c>
      <c r="X368" t="s">
        <v>7515</v>
      </c>
      <c r="Y368" t="s">
        <v>7515</v>
      </c>
      <c r="Z368" t="s">
        <v>7515</v>
      </c>
      <c r="AA368" t="s">
        <v>7515</v>
      </c>
      <c r="AB368" t="s">
        <v>7515</v>
      </c>
      <c r="AC368" t="s">
        <v>7517</v>
      </c>
      <c r="AF368">
        <v>0</v>
      </c>
      <c r="AG368">
        <v>18</v>
      </c>
      <c r="AH368" t="s">
        <v>6845</v>
      </c>
      <c r="AK368" t="s">
        <v>6993</v>
      </c>
      <c r="AL368" t="s">
        <v>6794</v>
      </c>
      <c r="AM368" t="s">
        <v>6794</v>
      </c>
      <c r="AN368" t="s">
        <v>7680</v>
      </c>
      <c r="AO368">
        <v>0</v>
      </c>
      <c r="AP368">
        <v>17</v>
      </c>
      <c r="AQ368" t="s">
        <v>6988</v>
      </c>
      <c r="AR368" t="s">
        <v>6793</v>
      </c>
      <c r="AS368" t="s">
        <v>6793</v>
      </c>
      <c r="AT368" t="s">
        <v>6813</v>
      </c>
      <c r="AU368" t="s">
        <v>7531</v>
      </c>
      <c r="AV368" t="s">
        <v>6991</v>
      </c>
      <c r="AX368" t="s">
        <v>6794</v>
      </c>
      <c r="AY368" t="s">
        <v>6794</v>
      </c>
      <c r="AZ368" t="s">
        <v>6793</v>
      </c>
      <c r="BA368" t="s">
        <v>6793</v>
      </c>
      <c r="BB368" t="s">
        <v>6794</v>
      </c>
      <c r="BC368" t="s">
        <v>6794</v>
      </c>
      <c r="BD368" t="s">
        <v>6794</v>
      </c>
      <c r="BE368" t="s">
        <v>6794</v>
      </c>
      <c r="BF368" t="s">
        <v>6794</v>
      </c>
      <c r="BG368" t="s">
        <v>6794</v>
      </c>
      <c r="BH368" t="s">
        <v>6794</v>
      </c>
      <c r="BI368" t="s">
        <v>7021</v>
      </c>
      <c r="BJ368" t="s">
        <v>7024</v>
      </c>
      <c r="BK368" t="s">
        <v>6794</v>
      </c>
      <c r="BM368">
        <v>50</v>
      </c>
      <c r="BN368" t="s">
        <v>6</v>
      </c>
      <c r="BO368" t="s">
        <v>7519</v>
      </c>
      <c r="BP368" t="s">
        <v>6</v>
      </c>
      <c r="BQ368" t="s">
        <v>7559</v>
      </c>
      <c r="BR368" t="s">
        <v>7594</v>
      </c>
      <c r="BS368" t="s">
        <v>7515</v>
      </c>
      <c r="BT368" t="s">
        <v>7516</v>
      </c>
      <c r="BU368" t="s">
        <v>7515</v>
      </c>
      <c r="BV368" t="s">
        <v>7515</v>
      </c>
      <c r="BW368" t="s">
        <v>7515</v>
      </c>
      <c r="BX368" t="s">
        <v>7515</v>
      </c>
      <c r="BY368" t="s">
        <v>7515</v>
      </c>
      <c r="BZ368" t="s">
        <v>7515</v>
      </c>
      <c r="CA368" t="s">
        <v>7515</v>
      </c>
      <c r="CB368" t="s">
        <v>7515</v>
      </c>
      <c r="CC368" t="s">
        <v>7515</v>
      </c>
      <c r="CD368" t="s">
        <v>7515</v>
      </c>
      <c r="CE368" t="s">
        <v>6794</v>
      </c>
      <c r="CI368" t="s">
        <v>6793</v>
      </c>
      <c r="CJ368" t="s">
        <v>6794</v>
      </c>
      <c r="CK368" t="s">
        <v>6794</v>
      </c>
      <c r="CL368" t="s">
        <v>6794</v>
      </c>
      <c r="CM368" t="s">
        <v>6794</v>
      </c>
      <c r="CN368" t="s">
        <v>6794</v>
      </c>
      <c r="CO368" t="s">
        <v>6794</v>
      </c>
      <c r="CP368" t="s">
        <v>6793</v>
      </c>
      <c r="CQ368" t="s">
        <v>6794</v>
      </c>
      <c r="CR368" t="s">
        <v>7520</v>
      </c>
      <c r="CS368" t="s">
        <v>7521</v>
      </c>
      <c r="CT368" t="s">
        <v>7602</v>
      </c>
      <c r="CU368" t="s">
        <v>6793</v>
      </c>
      <c r="CV368">
        <v>3</v>
      </c>
      <c r="CW368">
        <v>4</v>
      </c>
      <c r="CX368">
        <v>4</v>
      </c>
      <c r="CY368" t="s">
        <v>6794</v>
      </c>
      <c r="EC368">
        <v>2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2</v>
      </c>
      <c r="EL368" t="s">
        <v>6794</v>
      </c>
      <c r="EV368" t="s">
        <v>6793</v>
      </c>
      <c r="IR368" t="s">
        <v>7538</v>
      </c>
      <c r="IS368" t="s">
        <v>6</v>
      </c>
      <c r="IV368" t="s">
        <v>6</v>
      </c>
      <c r="IY368" t="s">
        <v>6794</v>
      </c>
      <c r="IZ368" t="s">
        <v>6793</v>
      </c>
      <c r="KK368" t="s">
        <v>7538</v>
      </c>
      <c r="KL368" t="s">
        <v>6</v>
      </c>
      <c r="KO368" t="s">
        <v>7578</v>
      </c>
      <c r="KR368" t="s">
        <v>6794</v>
      </c>
      <c r="KS368" t="s">
        <v>6793</v>
      </c>
      <c r="LL368" t="s">
        <v>7538</v>
      </c>
      <c r="LM368" t="s">
        <v>6</v>
      </c>
      <c r="LP368" t="s">
        <v>6</v>
      </c>
      <c r="LS368" t="s">
        <v>6794</v>
      </c>
      <c r="LT368" t="s">
        <v>6793</v>
      </c>
      <c r="PG368">
        <v>2</v>
      </c>
      <c r="PH368" t="s">
        <v>7515</v>
      </c>
      <c r="PI368" t="s">
        <v>7515</v>
      </c>
      <c r="PJ368" t="s">
        <v>7515</v>
      </c>
      <c r="PK368" t="s">
        <v>7515</v>
      </c>
      <c r="PL368" t="s">
        <v>7515</v>
      </c>
      <c r="PM368" t="s">
        <v>7515</v>
      </c>
      <c r="PN368" t="s">
        <v>7516</v>
      </c>
      <c r="PO368" t="s">
        <v>7515</v>
      </c>
      <c r="PP368" t="s">
        <v>7515</v>
      </c>
      <c r="PQ368" t="s">
        <v>7515</v>
      </c>
      <c r="PR368" t="s">
        <v>7515</v>
      </c>
      <c r="PS368" t="s">
        <v>7526</v>
      </c>
      <c r="PT368" t="s">
        <v>7526</v>
      </c>
      <c r="PU368" t="s">
        <v>7526</v>
      </c>
      <c r="PV368" t="s">
        <v>7527</v>
      </c>
      <c r="PW368" t="s">
        <v>7516</v>
      </c>
      <c r="PX368" t="s">
        <v>7515</v>
      </c>
      <c r="PY368" t="s">
        <v>7515</v>
      </c>
      <c r="PZ368" t="s">
        <v>7515</v>
      </c>
      <c r="QA368" t="s">
        <v>7515</v>
      </c>
      <c r="QB368" t="s">
        <v>7515</v>
      </c>
      <c r="QC368" t="s">
        <v>7515</v>
      </c>
      <c r="QD368" t="s">
        <v>7528</v>
      </c>
      <c r="QE368" t="s">
        <v>7539</v>
      </c>
      <c r="QF368" t="s">
        <v>7528</v>
      </c>
      <c r="QG368" t="s">
        <v>7681</v>
      </c>
      <c r="QH368">
        <v>2008</v>
      </c>
      <c r="QI368">
        <v>3</v>
      </c>
      <c r="QJ368">
        <v>1</v>
      </c>
      <c r="QK368" s="329">
        <v>39522</v>
      </c>
      <c r="QL368">
        <v>0</v>
      </c>
      <c r="QM368">
        <v>1</v>
      </c>
      <c r="QN368" t="s">
        <v>265</v>
      </c>
      <c r="QO368">
        <v>2008</v>
      </c>
      <c r="QP368">
        <v>50</v>
      </c>
      <c r="QQ368">
        <v>1</v>
      </c>
      <c r="QR368">
        <v>0</v>
      </c>
      <c r="QS368">
        <v>0</v>
      </c>
      <c r="QT368">
        <v>0</v>
      </c>
      <c r="QU368">
        <v>0</v>
      </c>
      <c r="QV368">
        <v>0</v>
      </c>
      <c r="QW368">
        <v>0</v>
      </c>
      <c r="QX368">
        <v>0</v>
      </c>
      <c r="QY368">
        <v>0</v>
      </c>
      <c r="QZ368">
        <v>0</v>
      </c>
      <c r="RA368">
        <v>0</v>
      </c>
      <c r="RB368">
        <v>0</v>
      </c>
      <c r="RC368">
        <v>0</v>
      </c>
      <c r="RD368">
        <v>1</v>
      </c>
      <c r="RE368">
        <v>0</v>
      </c>
      <c r="RF368">
        <v>0</v>
      </c>
      <c r="RG368">
        <v>0</v>
      </c>
      <c r="RH368">
        <v>0</v>
      </c>
      <c r="RI368">
        <v>1</v>
      </c>
      <c r="RJ368">
        <v>0</v>
      </c>
      <c r="RK368">
        <v>0</v>
      </c>
      <c r="RL368">
        <v>1</v>
      </c>
      <c r="RM368">
        <v>0</v>
      </c>
      <c r="RN368">
        <v>0</v>
      </c>
      <c r="RO368">
        <v>0</v>
      </c>
      <c r="RP368">
        <v>0</v>
      </c>
      <c r="RQ368">
        <v>0</v>
      </c>
      <c r="RR368">
        <v>0</v>
      </c>
      <c r="RS368">
        <v>0</v>
      </c>
      <c r="RT368">
        <v>0</v>
      </c>
      <c r="RU368">
        <v>0</v>
      </c>
      <c r="RV368">
        <f t="shared" si="11"/>
        <v>3</v>
      </c>
      <c r="RY368">
        <f t="shared" si="10"/>
        <v>10</v>
      </c>
    </row>
    <row r="369" spans="1:493" x14ac:dyDescent="0.3">
      <c r="A369">
        <v>71353</v>
      </c>
      <c r="B369">
        <v>491</v>
      </c>
      <c r="C369" t="s">
        <v>6793</v>
      </c>
      <c r="D369" t="s">
        <v>6793</v>
      </c>
      <c r="I369" t="s">
        <v>6793</v>
      </c>
      <c r="J369" t="s">
        <v>7515</v>
      </c>
      <c r="K369" t="s">
        <v>7515</v>
      </c>
      <c r="L369" t="s">
        <v>7515</v>
      </c>
      <c r="M369" t="s">
        <v>7515</v>
      </c>
      <c r="N369" t="s">
        <v>7515</v>
      </c>
      <c r="O369" t="s">
        <v>7515</v>
      </c>
      <c r="P369" t="s">
        <v>7515</v>
      </c>
      <c r="Q369" t="s">
        <v>7515</v>
      </c>
      <c r="R369" t="s">
        <v>7515</v>
      </c>
      <c r="S369" t="s">
        <v>7515</v>
      </c>
      <c r="T369" t="s">
        <v>7516</v>
      </c>
      <c r="U369" t="s">
        <v>7515</v>
      </c>
      <c r="V369" t="s">
        <v>7515</v>
      </c>
      <c r="W369" t="s">
        <v>7515</v>
      </c>
      <c r="X369" t="s">
        <v>7515</v>
      </c>
      <c r="Y369" t="s">
        <v>7515</v>
      </c>
      <c r="Z369" t="s">
        <v>7515</v>
      </c>
      <c r="AA369" t="s">
        <v>7515</v>
      </c>
      <c r="AB369" t="s">
        <v>7515</v>
      </c>
      <c r="AC369" t="s">
        <v>6796</v>
      </c>
      <c r="AK369" t="s">
        <v>6985</v>
      </c>
      <c r="AL369" t="s">
        <v>6793</v>
      </c>
      <c r="AM369" t="s">
        <v>6794</v>
      </c>
      <c r="AN369" t="s">
        <v>7680</v>
      </c>
      <c r="AO369">
        <v>0</v>
      </c>
      <c r="AP369">
        <v>17</v>
      </c>
      <c r="AQ369" t="s">
        <v>6988</v>
      </c>
      <c r="AR369" t="s">
        <v>6793</v>
      </c>
      <c r="AS369" t="s">
        <v>6794</v>
      </c>
      <c r="AT369" t="s">
        <v>6813</v>
      </c>
      <c r="AU369" t="s">
        <v>7531</v>
      </c>
      <c r="AV369" t="s">
        <v>7553</v>
      </c>
      <c r="AX369" t="s">
        <v>6794</v>
      </c>
      <c r="AY369" t="s">
        <v>6794</v>
      </c>
      <c r="AZ369" t="s">
        <v>6794</v>
      </c>
      <c r="BA369" t="s">
        <v>6794</v>
      </c>
      <c r="BB369" t="s">
        <v>6793</v>
      </c>
      <c r="BC369" t="s">
        <v>6794</v>
      </c>
      <c r="BD369" t="s">
        <v>6794</v>
      </c>
      <c r="BE369" t="s">
        <v>6794</v>
      </c>
      <c r="BF369" t="s">
        <v>6794</v>
      </c>
      <c r="BG369" t="s">
        <v>6794</v>
      </c>
      <c r="BH369" t="s">
        <v>6794</v>
      </c>
      <c r="BI369" t="s">
        <v>7028</v>
      </c>
      <c r="BJ369" t="s">
        <v>7686</v>
      </c>
      <c r="BK369" t="s">
        <v>6794</v>
      </c>
      <c r="BM369" t="s">
        <v>7547</v>
      </c>
      <c r="BN369" t="s">
        <v>7532</v>
      </c>
      <c r="BO369" t="s">
        <v>7519</v>
      </c>
      <c r="BP369" t="s">
        <v>7585</v>
      </c>
      <c r="BQ369" t="s">
        <v>7028</v>
      </c>
      <c r="BR369" t="s">
        <v>7543</v>
      </c>
      <c r="BS369" t="s">
        <v>7515</v>
      </c>
      <c r="BT369" t="s">
        <v>7515</v>
      </c>
      <c r="BU369" t="s">
        <v>7515</v>
      </c>
      <c r="BV369" t="s">
        <v>7516</v>
      </c>
      <c r="BW369" t="s">
        <v>7515</v>
      </c>
      <c r="BX369" t="s">
        <v>7515</v>
      </c>
      <c r="BY369" t="s">
        <v>7515</v>
      </c>
      <c r="BZ369" t="s">
        <v>7515</v>
      </c>
      <c r="CA369" t="s">
        <v>7515</v>
      </c>
      <c r="CB369" t="s">
        <v>7515</v>
      </c>
      <c r="CC369" t="s">
        <v>7515</v>
      </c>
      <c r="CD369" t="s">
        <v>7515</v>
      </c>
      <c r="CE369" t="s">
        <v>6794</v>
      </c>
      <c r="CI369" t="s">
        <v>6794</v>
      </c>
      <c r="CJ369" t="s">
        <v>6794</v>
      </c>
      <c r="CK369" t="s">
        <v>6794</v>
      </c>
      <c r="CL369" t="s">
        <v>6794</v>
      </c>
      <c r="CM369" t="s">
        <v>6794</v>
      </c>
      <c r="CN369" t="s">
        <v>6794</v>
      </c>
      <c r="CO369" t="s">
        <v>6794</v>
      </c>
      <c r="CP369" t="s">
        <v>6793</v>
      </c>
      <c r="CQ369" t="s">
        <v>6794</v>
      </c>
      <c r="CR369" t="s">
        <v>7520</v>
      </c>
      <c r="CS369" t="s">
        <v>7521</v>
      </c>
      <c r="CT369" t="s">
        <v>7522</v>
      </c>
      <c r="CU369" t="s">
        <v>6793</v>
      </c>
      <c r="CV369">
        <v>2</v>
      </c>
      <c r="CW369">
        <v>3</v>
      </c>
      <c r="CX369">
        <v>3</v>
      </c>
      <c r="CY369" t="s">
        <v>6794</v>
      </c>
      <c r="EC369">
        <v>2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2</v>
      </c>
      <c r="EL369" t="s">
        <v>6794</v>
      </c>
      <c r="EV369" t="s">
        <v>6793</v>
      </c>
      <c r="IR369" t="s">
        <v>7524</v>
      </c>
      <c r="IS369" t="s">
        <v>7680</v>
      </c>
      <c r="IT369">
        <v>1</v>
      </c>
      <c r="IU369">
        <v>2005</v>
      </c>
      <c r="IY369" t="s">
        <v>6794</v>
      </c>
      <c r="IZ369" t="s">
        <v>6793</v>
      </c>
      <c r="JA369" t="s">
        <v>7524</v>
      </c>
      <c r="JB369" t="s">
        <v>7680</v>
      </c>
      <c r="JC369">
        <v>1</v>
      </c>
      <c r="JD369">
        <v>2005</v>
      </c>
      <c r="JF369" t="s">
        <v>7527</v>
      </c>
      <c r="JG369" t="s">
        <v>7527</v>
      </c>
      <c r="JH369" t="s">
        <v>6794</v>
      </c>
      <c r="JI369" t="s">
        <v>6793</v>
      </c>
      <c r="LL369" t="s">
        <v>7524</v>
      </c>
      <c r="LM369" t="s">
        <v>7680</v>
      </c>
      <c r="LN369">
        <v>1</v>
      </c>
      <c r="LO369">
        <v>2006</v>
      </c>
      <c r="LS369" t="s">
        <v>6794</v>
      </c>
      <c r="LT369" t="s">
        <v>6793</v>
      </c>
      <c r="PS369" t="s">
        <v>7526</v>
      </c>
      <c r="PT369" t="s">
        <v>7526</v>
      </c>
      <c r="PV369" t="s">
        <v>7527</v>
      </c>
      <c r="PW369" t="s">
        <v>7515</v>
      </c>
      <c r="PX369" t="s">
        <v>7515</v>
      </c>
      <c r="PY369" t="s">
        <v>7515</v>
      </c>
      <c r="PZ369" t="s">
        <v>7515</v>
      </c>
      <c r="QA369" t="s">
        <v>7515</v>
      </c>
      <c r="QB369" t="s">
        <v>7515</v>
      </c>
      <c r="QC369" t="s">
        <v>7516</v>
      </c>
      <c r="QD369" t="s">
        <v>7528</v>
      </c>
      <c r="QE369" t="s">
        <v>7539</v>
      </c>
      <c r="QF369" t="s">
        <v>7528</v>
      </c>
      <c r="QG369" t="s">
        <v>7681</v>
      </c>
      <c r="QH369">
        <v>2008</v>
      </c>
      <c r="QI369">
        <v>7</v>
      </c>
      <c r="QJ369">
        <v>1</v>
      </c>
      <c r="QK369" s="329">
        <v>39645</v>
      </c>
      <c r="QL369">
        <v>1</v>
      </c>
      <c r="QM369">
        <v>0</v>
      </c>
      <c r="QN369" t="s">
        <v>194</v>
      </c>
      <c r="QO369">
        <v>0</v>
      </c>
      <c r="QP369">
        <v>35</v>
      </c>
      <c r="QQ369">
        <v>0</v>
      </c>
      <c r="QR369">
        <v>0</v>
      </c>
      <c r="QS369">
        <v>0</v>
      </c>
      <c r="QT369">
        <v>0</v>
      </c>
      <c r="QU369">
        <v>0</v>
      </c>
      <c r="QV369">
        <v>0</v>
      </c>
      <c r="QW369">
        <v>0</v>
      </c>
      <c r="QX369">
        <v>0</v>
      </c>
      <c r="QY369">
        <v>0</v>
      </c>
      <c r="QZ369">
        <v>0</v>
      </c>
      <c r="RA369">
        <v>0</v>
      </c>
      <c r="RB369">
        <v>0</v>
      </c>
      <c r="RC369">
        <v>0</v>
      </c>
      <c r="RD369">
        <v>1</v>
      </c>
      <c r="RE369">
        <v>1</v>
      </c>
      <c r="RF369">
        <v>0</v>
      </c>
      <c r="RG369">
        <v>0</v>
      </c>
      <c r="RH369">
        <v>0</v>
      </c>
      <c r="RI369">
        <v>0</v>
      </c>
      <c r="RJ369">
        <v>0</v>
      </c>
      <c r="RK369">
        <v>0</v>
      </c>
      <c r="RL369">
        <v>1</v>
      </c>
      <c r="RM369">
        <v>0</v>
      </c>
      <c r="RN369">
        <v>0</v>
      </c>
      <c r="RO369">
        <v>0</v>
      </c>
      <c r="RP369">
        <v>0</v>
      </c>
      <c r="RQ369">
        <v>0</v>
      </c>
      <c r="RR369">
        <v>0</v>
      </c>
      <c r="RS369">
        <v>0</v>
      </c>
      <c r="RT369">
        <v>0</v>
      </c>
      <c r="RU369">
        <v>0</v>
      </c>
      <c r="RV369">
        <f t="shared" si="11"/>
        <v>3</v>
      </c>
      <c r="RY369">
        <f t="shared" si="10"/>
        <v>2</v>
      </c>
    </row>
    <row r="370" spans="1:493" x14ac:dyDescent="0.3">
      <c r="A370">
        <v>71354</v>
      </c>
      <c r="B370">
        <v>493</v>
      </c>
      <c r="C370" t="s">
        <v>6793</v>
      </c>
      <c r="D370" t="s">
        <v>6793</v>
      </c>
      <c r="I370" t="s">
        <v>6793</v>
      </c>
      <c r="J370" t="s">
        <v>7515</v>
      </c>
      <c r="K370" t="s">
        <v>7515</v>
      </c>
      <c r="L370" t="s">
        <v>7516</v>
      </c>
      <c r="M370" t="s">
        <v>7515</v>
      </c>
      <c r="N370" t="s">
        <v>7515</v>
      </c>
      <c r="O370" t="s">
        <v>7515</v>
      </c>
      <c r="P370" t="s">
        <v>7515</v>
      </c>
      <c r="Q370" t="s">
        <v>7515</v>
      </c>
      <c r="R370" t="s">
        <v>7515</v>
      </c>
      <c r="S370" t="s">
        <v>7515</v>
      </c>
      <c r="T370" t="s">
        <v>7515</v>
      </c>
      <c r="U370" t="s">
        <v>7515</v>
      </c>
      <c r="V370" t="s">
        <v>7515</v>
      </c>
      <c r="W370" t="s">
        <v>7515</v>
      </c>
      <c r="X370" t="s">
        <v>7515</v>
      </c>
      <c r="Y370" t="s">
        <v>7515</v>
      </c>
      <c r="Z370" t="s">
        <v>7515</v>
      </c>
      <c r="AA370" t="s">
        <v>7515</v>
      </c>
      <c r="AB370" t="s">
        <v>7515</v>
      </c>
      <c r="AC370" t="s">
        <v>6796</v>
      </c>
      <c r="AK370" t="s">
        <v>6985</v>
      </c>
      <c r="AL370" t="s">
        <v>6793</v>
      </c>
      <c r="AM370" t="s">
        <v>6793</v>
      </c>
      <c r="AN370" t="s">
        <v>7680</v>
      </c>
      <c r="AO370">
        <v>0</v>
      </c>
      <c r="AP370">
        <v>13</v>
      </c>
      <c r="AQ370" t="s">
        <v>6988</v>
      </c>
      <c r="AR370" t="s">
        <v>6793</v>
      </c>
      <c r="AS370" t="s">
        <v>6794</v>
      </c>
      <c r="AT370" t="s">
        <v>6814</v>
      </c>
      <c r="AV370" t="s">
        <v>7553</v>
      </c>
      <c r="AW370" t="s">
        <v>7588</v>
      </c>
      <c r="AX370" t="s">
        <v>6794</v>
      </c>
      <c r="AY370" t="s">
        <v>6794</v>
      </c>
      <c r="AZ370" t="s">
        <v>6794</v>
      </c>
      <c r="BA370" t="s">
        <v>6794</v>
      </c>
      <c r="BB370" t="s">
        <v>6794</v>
      </c>
      <c r="BC370" t="s">
        <v>6793</v>
      </c>
      <c r="BD370" t="s">
        <v>6793</v>
      </c>
      <c r="BE370" t="s">
        <v>6794</v>
      </c>
      <c r="BF370" t="s">
        <v>6793</v>
      </c>
      <c r="BG370" t="s">
        <v>6793</v>
      </c>
      <c r="BH370" t="s">
        <v>6794</v>
      </c>
      <c r="BI370" t="s">
        <v>7027</v>
      </c>
      <c r="BJ370" t="s">
        <v>7025</v>
      </c>
      <c r="BK370" t="s">
        <v>6794</v>
      </c>
      <c r="BM370">
        <v>0</v>
      </c>
      <c r="BN370" t="s">
        <v>7532</v>
      </c>
      <c r="BO370" t="s">
        <v>7533</v>
      </c>
      <c r="BP370" t="s">
        <v>6</v>
      </c>
      <c r="BQ370" t="s">
        <v>7559</v>
      </c>
      <c r="BR370" t="s">
        <v>7543</v>
      </c>
      <c r="BS370" t="s">
        <v>7516</v>
      </c>
      <c r="BT370" t="s">
        <v>7515</v>
      </c>
      <c r="BU370" t="s">
        <v>7515</v>
      </c>
      <c r="BV370" t="s">
        <v>7515</v>
      </c>
      <c r="BW370" t="s">
        <v>7515</v>
      </c>
      <c r="BX370" t="s">
        <v>7515</v>
      </c>
      <c r="BY370" t="s">
        <v>7515</v>
      </c>
      <c r="BZ370" t="s">
        <v>7515</v>
      </c>
      <c r="CA370" t="s">
        <v>7515</v>
      </c>
      <c r="CB370" t="s">
        <v>7515</v>
      </c>
      <c r="CC370" t="s">
        <v>7515</v>
      </c>
      <c r="CD370" t="s">
        <v>7515</v>
      </c>
      <c r="CE370" t="s">
        <v>6794</v>
      </c>
      <c r="CI370" t="s">
        <v>6793</v>
      </c>
      <c r="CJ370" t="s">
        <v>6793</v>
      </c>
      <c r="CK370" t="s">
        <v>6794</v>
      </c>
      <c r="CL370" t="s">
        <v>6794</v>
      </c>
      <c r="CM370" t="s">
        <v>6793</v>
      </c>
      <c r="CN370" t="s">
        <v>6794</v>
      </c>
      <c r="CO370" t="s">
        <v>6794</v>
      </c>
      <c r="CP370" t="s">
        <v>6793</v>
      </c>
      <c r="CQ370" t="s">
        <v>6794</v>
      </c>
      <c r="CR370" t="s">
        <v>7520</v>
      </c>
      <c r="CS370" t="s">
        <v>7521</v>
      </c>
      <c r="CT370" t="s">
        <v>7570</v>
      </c>
      <c r="CU370" t="s">
        <v>6793</v>
      </c>
      <c r="CV370">
        <v>4</v>
      </c>
      <c r="CW370">
        <v>4</v>
      </c>
      <c r="CX370">
        <v>3</v>
      </c>
      <c r="CY370" t="s">
        <v>6794</v>
      </c>
      <c r="EC370">
        <v>2</v>
      </c>
      <c r="EE370">
        <v>0</v>
      </c>
      <c r="EF370">
        <v>0</v>
      </c>
      <c r="EG370">
        <v>0</v>
      </c>
      <c r="EH370">
        <v>0</v>
      </c>
      <c r="EI370">
        <v>2</v>
      </c>
      <c r="EJ370">
        <v>0</v>
      </c>
      <c r="EK370">
        <v>0</v>
      </c>
      <c r="EL370" t="s">
        <v>6793</v>
      </c>
      <c r="EM370" t="s">
        <v>7573</v>
      </c>
      <c r="EO370">
        <v>1</v>
      </c>
      <c r="EP370" t="s">
        <v>7683</v>
      </c>
      <c r="EQ370">
        <v>2008</v>
      </c>
      <c r="ER370" t="s">
        <v>7684</v>
      </c>
      <c r="EV370" t="s">
        <v>6794</v>
      </c>
      <c r="PS370" t="s">
        <v>7526</v>
      </c>
      <c r="PT370" t="s">
        <v>7526</v>
      </c>
      <c r="PU370" t="s">
        <v>7526</v>
      </c>
      <c r="PV370" t="s">
        <v>7526</v>
      </c>
      <c r="PW370" t="s">
        <v>7516</v>
      </c>
      <c r="PX370" t="s">
        <v>7515</v>
      </c>
      <c r="PY370" t="s">
        <v>7515</v>
      </c>
      <c r="PZ370" t="s">
        <v>7515</v>
      </c>
      <c r="QA370" t="s">
        <v>7515</v>
      </c>
      <c r="QB370" t="s">
        <v>7515</v>
      </c>
      <c r="QC370" t="s">
        <v>7515</v>
      </c>
      <c r="QD370" t="s">
        <v>7528</v>
      </c>
      <c r="QE370" t="s">
        <v>7539</v>
      </c>
      <c r="QF370" t="s">
        <v>7528</v>
      </c>
      <c r="QG370" t="s">
        <v>7681</v>
      </c>
      <c r="QH370">
        <v>2008</v>
      </c>
      <c r="QI370">
        <v>9</v>
      </c>
      <c r="QJ370">
        <v>1</v>
      </c>
      <c r="QK370" s="329">
        <v>39701</v>
      </c>
      <c r="QL370">
        <v>1</v>
      </c>
      <c r="QM370">
        <v>0</v>
      </c>
      <c r="QN370" t="s">
        <v>212</v>
      </c>
      <c r="QO370">
        <v>2008</v>
      </c>
      <c r="QP370">
        <v>50</v>
      </c>
      <c r="RV370">
        <f t="shared" si="11"/>
        <v>4</v>
      </c>
      <c r="RY370">
        <f t="shared" si="10"/>
        <v>9</v>
      </c>
    </row>
    <row r="371" spans="1:493" x14ac:dyDescent="0.3">
      <c r="A371">
        <v>71355</v>
      </c>
      <c r="B371">
        <v>494</v>
      </c>
      <c r="C371" t="s">
        <v>6793</v>
      </c>
      <c r="D371" t="s">
        <v>6793</v>
      </c>
      <c r="I371" t="s">
        <v>6793</v>
      </c>
      <c r="J371" t="s">
        <v>7516</v>
      </c>
      <c r="K371" t="s">
        <v>7516</v>
      </c>
      <c r="L371" t="s">
        <v>7515</v>
      </c>
      <c r="M371" t="s">
        <v>7515</v>
      </c>
      <c r="N371" t="s">
        <v>7515</v>
      </c>
      <c r="O371" t="s">
        <v>7515</v>
      </c>
      <c r="P371" t="s">
        <v>7515</v>
      </c>
      <c r="Q371" t="s">
        <v>7515</v>
      </c>
      <c r="R371" t="s">
        <v>7515</v>
      </c>
      <c r="S371" t="s">
        <v>7515</v>
      </c>
      <c r="T371" t="s">
        <v>7515</v>
      </c>
      <c r="U371" t="s">
        <v>7515</v>
      </c>
      <c r="V371" t="s">
        <v>7515</v>
      </c>
      <c r="W371" t="s">
        <v>7515</v>
      </c>
      <c r="X371" t="s">
        <v>7515</v>
      </c>
      <c r="Y371" t="s">
        <v>7515</v>
      </c>
      <c r="Z371" t="s">
        <v>7515</v>
      </c>
      <c r="AA371" t="s">
        <v>7515</v>
      </c>
      <c r="AB371" t="s">
        <v>7515</v>
      </c>
      <c r="AC371" t="s">
        <v>6796</v>
      </c>
      <c r="AK371" t="s">
        <v>6985</v>
      </c>
      <c r="AL371" t="s">
        <v>6793</v>
      </c>
      <c r="AM371" t="s">
        <v>6793</v>
      </c>
      <c r="AN371" t="s">
        <v>6</v>
      </c>
      <c r="AQ371" t="s">
        <v>6988</v>
      </c>
      <c r="AR371" t="s">
        <v>6793</v>
      </c>
      <c r="AS371" t="s">
        <v>6793</v>
      </c>
      <c r="AT371" t="s">
        <v>6813</v>
      </c>
      <c r="AU371" t="s">
        <v>7531</v>
      </c>
      <c r="AV371" t="s">
        <v>7518</v>
      </c>
      <c r="AX371" t="s">
        <v>6793</v>
      </c>
      <c r="AY371" t="s">
        <v>6794</v>
      </c>
      <c r="AZ371" t="s">
        <v>6794</v>
      </c>
      <c r="BA371" t="s">
        <v>6793</v>
      </c>
      <c r="BB371" t="s">
        <v>6793</v>
      </c>
      <c r="BC371" t="s">
        <v>6794</v>
      </c>
      <c r="BD371" t="s">
        <v>6793</v>
      </c>
      <c r="BE371" t="s">
        <v>6793</v>
      </c>
      <c r="BF371" t="s">
        <v>6794</v>
      </c>
      <c r="BG371" t="s">
        <v>6794</v>
      </c>
      <c r="BH371" t="s">
        <v>6794</v>
      </c>
      <c r="BI371" t="s">
        <v>7028</v>
      </c>
      <c r="BJ371" t="s">
        <v>7029</v>
      </c>
      <c r="BK371" t="s">
        <v>6794</v>
      </c>
      <c r="BM371">
        <v>25</v>
      </c>
      <c r="BN371">
        <v>25</v>
      </c>
      <c r="BO371" t="s">
        <v>7519</v>
      </c>
      <c r="BP371" t="s">
        <v>7576</v>
      </c>
      <c r="BQ371" t="s">
        <v>7559</v>
      </c>
      <c r="BR371" t="s">
        <v>7543</v>
      </c>
      <c r="BS371" t="s">
        <v>7515</v>
      </c>
      <c r="BT371" t="s">
        <v>7515</v>
      </c>
      <c r="BU371" t="s">
        <v>7515</v>
      </c>
      <c r="BV371" t="s">
        <v>7516</v>
      </c>
      <c r="BW371" t="s">
        <v>7515</v>
      </c>
      <c r="BX371" t="s">
        <v>7515</v>
      </c>
      <c r="BY371" t="s">
        <v>7515</v>
      </c>
      <c r="BZ371" t="s">
        <v>7515</v>
      </c>
      <c r="CA371" t="s">
        <v>7515</v>
      </c>
      <c r="CB371" t="s">
        <v>7515</v>
      </c>
      <c r="CC371" t="s">
        <v>7515</v>
      </c>
      <c r="CD371" t="s">
        <v>7515</v>
      </c>
      <c r="CE371" t="s">
        <v>6794</v>
      </c>
      <c r="CI371" t="s">
        <v>6793</v>
      </c>
      <c r="CJ371" t="s">
        <v>6793</v>
      </c>
      <c r="CK371" t="s">
        <v>6794</v>
      </c>
      <c r="CL371" t="s">
        <v>6794</v>
      </c>
      <c r="CM371" t="s">
        <v>6793</v>
      </c>
      <c r="CN371" t="s">
        <v>6794</v>
      </c>
      <c r="CO371" t="s">
        <v>6794</v>
      </c>
      <c r="CP371" t="s">
        <v>6793</v>
      </c>
      <c r="CQ371" t="s">
        <v>6793</v>
      </c>
      <c r="CR371" t="s">
        <v>7520</v>
      </c>
      <c r="CS371" t="s">
        <v>7521</v>
      </c>
      <c r="CT371" t="s">
        <v>7602</v>
      </c>
      <c r="CU371" t="s">
        <v>6793</v>
      </c>
      <c r="CV371">
        <v>3</v>
      </c>
      <c r="CW371">
        <v>4</v>
      </c>
      <c r="CX371">
        <v>4</v>
      </c>
      <c r="CY371" t="s">
        <v>6794</v>
      </c>
      <c r="EC371">
        <v>2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2</v>
      </c>
      <c r="EK371">
        <v>0</v>
      </c>
      <c r="EL371" t="s">
        <v>6794</v>
      </c>
      <c r="EV371" t="s">
        <v>6793</v>
      </c>
      <c r="OX371" t="s">
        <v>6</v>
      </c>
      <c r="OY371" t="s">
        <v>7680</v>
      </c>
      <c r="OZ371">
        <v>6</v>
      </c>
      <c r="PA371">
        <v>2005</v>
      </c>
      <c r="PE371" t="s">
        <v>6794</v>
      </c>
      <c r="PS371" t="s">
        <v>7526</v>
      </c>
      <c r="PT371" t="s">
        <v>7526</v>
      </c>
      <c r="PU371" t="s">
        <v>7526</v>
      </c>
      <c r="PV371" t="s">
        <v>7526</v>
      </c>
      <c r="PW371" t="s">
        <v>7516</v>
      </c>
      <c r="PX371" t="s">
        <v>7515</v>
      </c>
      <c r="PY371" t="s">
        <v>7515</v>
      </c>
      <c r="PZ371" t="s">
        <v>7515</v>
      </c>
      <c r="QA371" t="s">
        <v>7515</v>
      </c>
      <c r="QB371" t="s">
        <v>7515</v>
      </c>
      <c r="QC371" t="s">
        <v>7515</v>
      </c>
      <c r="QD371" t="s">
        <v>7528</v>
      </c>
      <c r="QE371" t="s">
        <v>7539</v>
      </c>
      <c r="QF371" t="s">
        <v>7528</v>
      </c>
      <c r="QG371" t="s">
        <v>7681</v>
      </c>
      <c r="QH371">
        <v>2008</v>
      </c>
      <c r="QI371">
        <v>6</v>
      </c>
      <c r="QJ371">
        <v>1</v>
      </c>
      <c r="QK371" s="329">
        <v>39623</v>
      </c>
      <c r="QL371">
        <v>1</v>
      </c>
      <c r="QM371">
        <v>0</v>
      </c>
      <c r="QN371" t="s">
        <v>265</v>
      </c>
      <c r="QO371">
        <v>2008</v>
      </c>
      <c r="QP371">
        <v>50</v>
      </c>
      <c r="QQ371">
        <v>0</v>
      </c>
      <c r="QR371">
        <v>1</v>
      </c>
      <c r="QS371">
        <v>0</v>
      </c>
      <c r="QT371">
        <v>0</v>
      </c>
      <c r="QU371">
        <v>0</v>
      </c>
      <c r="QV371">
        <v>0</v>
      </c>
      <c r="QW371">
        <v>0</v>
      </c>
      <c r="QX371">
        <v>0</v>
      </c>
      <c r="QY371">
        <v>0</v>
      </c>
      <c r="QZ371">
        <v>0</v>
      </c>
      <c r="RA371">
        <v>0</v>
      </c>
      <c r="RB371">
        <v>0</v>
      </c>
      <c r="RC371">
        <v>0</v>
      </c>
      <c r="RD371">
        <v>0</v>
      </c>
      <c r="RE371">
        <v>0</v>
      </c>
      <c r="RF371">
        <v>0</v>
      </c>
      <c r="RG371">
        <v>0</v>
      </c>
      <c r="RH371">
        <v>0</v>
      </c>
      <c r="RI371">
        <v>0</v>
      </c>
      <c r="RJ371">
        <v>0</v>
      </c>
      <c r="RK371">
        <v>0</v>
      </c>
      <c r="RL371">
        <v>0</v>
      </c>
      <c r="RM371">
        <v>0</v>
      </c>
      <c r="RN371">
        <v>0</v>
      </c>
      <c r="RO371">
        <v>0</v>
      </c>
      <c r="RP371">
        <v>0</v>
      </c>
      <c r="RQ371">
        <v>0</v>
      </c>
      <c r="RR371">
        <v>0</v>
      </c>
      <c r="RS371">
        <v>0</v>
      </c>
      <c r="RT371">
        <v>0</v>
      </c>
      <c r="RU371">
        <v>0</v>
      </c>
      <c r="RV371">
        <f t="shared" si="11"/>
        <v>0</v>
      </c>
      <c r="RY371">
        <f t="shared" si="10"/>
        <v>2</v>
      </c>
    </row>
    <row r="372" spans="1:493" x14ac:dyDescent="0.3">
      <c r="A372">
        <v>71356</v>
      </c>
      <c r="B372">
        <v>495</v>
      </c>
      <c r="C372" t="s">
        <v>6793</v>
      </c>
      <c r="D372" t="s">
        <v>6793</v>
      </c>
      <c r="I372" t="s">
        <v>6793</v>
      </c>
      <c r="J372" t="s">
        <v>7515</v>
      </c>
      <c r="K372" t="s">
        <v>7515</v>
      </c>
      <c r="L372" t="s">
        <v>7515</v>
      </c>
      <c r="M372" t="s">
        <v>7515</v>
      </c>
      <c r="N372" t="s">
        <v>7515</v>
      </c>
      <c r="O372" t="s">
        <v>7515</v>
      </c>
      <c r="P372" t="s">
        <v>7515</v>
      </c>
      <c r="Q372" t="s">
        <v>7515</v>
      </c>
      <c r="R372" t="s">
        <v>7515</v>
      </c>
      <c r="S372" t="s">
        <v>7516</v>
      </c>
      <c r="T372" t="s">
        <v>7515</v>
      </c>
      <c r="U372" t="s">
        <v>7515</v>
      </c>
      <c r="V372" t="s">
        <v>7515</v>
      </c>
      <c r="W372" t="s">
        <v>7515</v>
      </c>
      <c r="X372" t="s">
        <v>7515</v>
      </c>
      <c r="Y372" t="s">
        <v>7515</v>
      </c>
      <c r="Z372" t="s">
        <v>7515</v>
      </c>
      <c r="AA372" t="s">
        <v>7515</v>
      </c>
      <c r="AB372" t="s">
        <v>7515</v>
      </c>
      <c r="AC372" t="s">
        <v>6796</v>
      </c>
      <c r="AK372" t="s">
        <v>6985</v>
      </c>
      <c r="AL372" t="s">
        <v>6793</v>
      </c>
      <c r="AM372" t="s">
        <v>6793</v>
      </c>
      <c r="AN372" t="s">
        <v>7680</v>
      </c>
      <c r="AO372">
        <v>0</v>
      </c>
      <c r="AP372">
        <v>10</v>
      </c>
      <c r="AQ372" t="s">
        <v>6988</v>
      </c>
      <c r="AR372" t="s">
        <v>6793</v>
      </c>
      <c r="AS372" t="s">
        <v>6794</v>
      </c>
      <c r="AT372" t="s">
        <v>6814</v>
      </c>
      <c r="AV372" t="s">
        <v>7553</v>
      </c>
      <c r="AW372" t="s">
        <v>7551</v>
      </c>
      <c r="AX372" t="s">
        <v>6794</v>
      </c>
      <c r="AY372" t="s">
        <v>6794</v>
      </c>
      <c r="AZ372" t="s">
        <v>6794</v>
      </c>
      <c r="BA372" t="s">
        <v>6794</v>
      </c>
      <c r="BB372" t="s">
        <v>6794</v>
      </c>
      <c r="BC372" t="s">
        <v>6793</v>
      </c>
      <c r="BD372" t="s">
        <v>6793</v>
      </c>
      <c r="BE372" t="s">
        <v>6793</v>
      </c>
      <c r="BF372" t="s">
        <v>6794</v>
      </c>
      <c r="BG372" t="s">
        <v>6793</v>
      </c>
      <c r="BH372" t="s">
        <v>6794</v>
      </c>
      <c r="BI372" t="s">
        <v>7022</v>
      </c>
      <c r="BJ372" t="s">
        <v>7025</v>
      </c>
      <c r="BK372" t="s">
        <v>6794</v>
      </c>
      <c r="BM372">
        <v>100</v>
      </c>
      <c r="BN372">
        <v>10</v>
      </c>
      <c r="BO372" t="s">
        <v>7519</v>
      </c>
      <c r="BP372" t="s">
        <v>7601</v>
      </c>
      <c r="BQ372" t="s">
        <v>7559</v>
      </c>
      <c r="BR372" t="s">
        <v>7594</v>
      </c>
      <c r="BS372" t="s">
        <v>7515</v>
      </c>
      <c r="BT372" t="s">
        <v>7516</v>
      </c>
      <c r="BU372" t="s">
        <v>7515</v>
      </c>
      <c r="BV372" t="s">
        <v>7516</v>
      </c>
      <c r="BW372" t="s">
        <v>7515</v>
      </c>
      <c r="BX372" t="s">
        <v>7515</v>
      </c>
      <c r="BY372" t="s">
        <v>7515</v>
      </c>
      <c r="BZ372" t="s">
        <v>7515</v>
      </c>
      <c r="CA372" t="s">
        <v>7515</v>
      </c>
      <c r="CB372" t="s">
        <v>7515</v>
      </c>
      <c r="CC372" t="s">
        <v>7515</v>
      </c>
      <c r="CD372" t="s">
        <v>7515</v>
      </c>
      <c r="CE372" t="s">
        <v>6794</v>
      </c>
      <c r="CI372" t="s">
        <v>6794</v>
      </c>
      <c r="CJ372" t="s">
        <v>6793</v>
      </c>
      <c r="CK372" t="s">
        <v>6793</v>
      </c>
      <c r="CL372" t="s">
        <v>6793</v>
      </c>
      <c r="CM372" t="s">
        <v>6794</v>
      </c>
      <c r="CN372" t="s">
        <v>6794</v>
      </c>
      <c r="CO372" t="s">
        <v>6794</v>
      </c>
      <c r="CP372" t="s">
        <v>6793</v>
      </c>
      <c r="CQ372" t="s">
        <v>6794</v>
      </c>
      <c r="CR372" t="s">
        <v>7520</v>
      </c>
      <c r="CS372" t="s">
        <v>7521</v>
      </c>
      <c r="CT372" t="s">
        <v>7570</v>
      </c>
      <c r="CU372" t="s">
        <v>6793</v>
      </c>
      <c r="CV372">
        <v>3</v>
      </c>
      <c r="CW372">
        <v>2</v>
      </c>
      <c r="CX372">
        <v>1</v>
      </c>
      <c r="CY372" t="s">
        <v>6794</v>
      </c>
      <c r="EC372">
        <v>4</v>
      </c>
      <c r="EE372">
        <v>0</v>
      </c>
      <c r="EF372">
        <v>2</v>
      </c>
      <c r="EG372">
        <v>0</v>
      </c>
      <c r="EH372">
        <v>1</v>
      </c>
      <c r="EI372">
        <v>1</v>
      </c>
      <c r="EJ372">
        <v>0</v>
      </c>
      <c r="EK372">
        <v>0</v>
      </c>
      <c r="EL372" t="s">
        <v>6794</v>
      </c>
      <c r="EV372" t="s">
        <v>6794</v>
      </c>
      <c r="PS372" t="s">
        <v>7526</v>
      </c>
      <c r="PT372" t="s">
        <v>7526</v>
      </c>
      <c r="PU372" t="s">
        <v>7526</v>
      </c>
      <c r="PV372" t="s">
        <v>7526</v>
      </c>
      <c r="PW372" t="s">
        <v>7516</v>
      </c>
      <c r="PX372" t="s">
        <v>7515</v>
      </c>
      <c r="PY372" t="s">
        <v>7515</v>
      </c>
      <c r="PZ372" t="s">
        <v>7515</v>
      </c>
      <c r="QA372" t="s">
        <v>7515</v>
      </c>
      <c r="QB372" t="s">
        <v>7515</v>
      </c>
      <c r="QC372" t="s">
        <v>7515</v>
      </c>
      <c r="QD372" t="s">
        <v>7528</v>
      </c>
      <c r="QE372" t="s">
        <v>7539</v>
      </c>
      <c r="QF372" t="s">
        <v>7528</v>
      </c>
      <c r="QG372" t="s">
        <v>7681</v>
      </c>
      <c r="QH372">
        <v>2008</v>
      </c>
      <c r="QI372">
        <v>6</v>
      </c>
      <c r="QJ372">
        <v>1</v>
      </c>
      <c r="QK372" s="329">
        <v>39623</v>
      </c>
      <c r="QL372">
        <v>1</v>
      </c>
      <c r="QM372">
        <v>0</v>
      </c>
      <c r="QN372" t="s">
        <v>265</v>
      </c>
      <c r="QO372">
        <v>2008</v>
      </c>
      <c r="QP372">
        <v>50</v>
      </c>
      <c r="RV372">
        <f t="shared" si="11"/>
        <v>4</v>
      </c>
      <c r="RY372">
        <f t="shared" si="10"/>
        <v>5</v>
      </c>
    </row>
    <row r="373" spans="1:493" x14ac:dyDescent="0.3">
      <c r="A373">
        <v>71357</v>
      </c>
      <c r="B373">
        <v>496</v>
      </c>
      <c r="C373" t="s">
        <v>6793</v>
      </c>
      <c r="D373" t="s">
        <v>6793</v>
      </c>
      <c r="I373" t="s">
        <v>6793</v>
      </c>
      <c r="J373" t="s">
        <v>7515</v>
      </c>
      <c r="K373" t="s">
        <v>7516</v>
      </c>
      <c r="L373" t="s">
        <v>7515</v>
      </c>
      <c r="M373" t="s">
        <v>7515</v>
      </c>
      <c r="N373" t="s">
        <v>7515</v>
      </c>
      <c r="O373" t="s">
        <v>7515</v>
      </c>
      <c r="P373" t="s">
        <v>7515</v>
      </c>
      <c r="Q373" t="s">
        <v>7515</v>
      </c>
      <c r="R373" t="s">
        <v>7515</v>
      </c>
      <c r="S373" t="s">
        <v>7515</v>
      </c>
      <c r="T373" t="s">
        <v>7515</v>
      </c>
      <c r="U373" t="s">
        <v>7515</v>
      </c>
      <c r="V373" t="s">
        <v>7515</v>
      </c>
      <c r="W373" t="s">
        <v>7515</v>
      </c>
      <c r="X373" t="s">
        <v>7515</v>
      </c>
      <c r="Y373" t="s">
        <v>7515</v>
      </c>
      <c r="Z373" t="s">
        <v>7515</v>
      </c>
      <c r="AA373" t="s">
        <v>7515</v>
      </c>
      <c r="AB373" t="s">
        <v>7515</v>
      </c>
      <c r="AC373" t="s">
        <v>6796</v>
      </c>
      <c r="AK373" t="s">
        <v>6985</v>
      </c>
      <c r="AL373" t="s">
        <v>6793</v>
      </c>
      <c r="AM373" t="s">
        <v>6794</v>
      </c>
      <c r="AN373" t="s">
        <v>7680</v>
      </c>
      <c r="AO373">
        <v>0</v>
      </c>
      <c r="AP373">
        <v>4</v>
      </c>
      <c r="AQ373" t="s">
        <v>6988</v>
      </c>
      <c r="AR373" t="s">
        <v>6793</v>
      </c>
      <c r="AS373" t="s">
        <v>6793</v>
      </c>
      <c r="AT373" t="s">
        <v>6813</v>
      </c>
      <c r="AU373" t="s">
        <v>7531</v>
      </c>
      <c r="AV373" t="s">
        <v>6991</v>
      </c>
      <c r="AX373" t="s">
        <v>6794</v>
      </c>
      <c r="AY373" t="s">
        <v>6794</v>
      </c>
      <c r="AZ373" t="s">
        <v>6793</v>
      </c>
      <c r="BA373" t="s">
        <v>6793</v>
      </c>
      <c r="BB373" t="s">
        <v>6794</v>
      </c>
      <c r="BC373" t="s">
        <v>6794</v>
      </c>
      <c r="BD373" t="s">
        <v>6794</v>
      </c>
      <c r="BE373" t="s">
        <v>6793</v>
      </c>
      <c r="BF373" t="s">
        <v>6794</v>
      </c>
      <c r="BG373" t="s">
        <v>6794</v>
      </c>
      <c r="BH373" t="s">
        <v>6794</v>
      </c>
      <c r="BI373" t="s">
        <v>7024</v>
      </c>
      <c r="BJ373" t="s">
        <v>7021</v>
      </c>
      <c r="BK373" t="s">
        <v>6794</v>
      </c>
      <c r="BM373">
        <v>25</v>
      </c>
      <c r="BN373" t="s">
        <v>6</v>
      </c>
      <c r="BO373" t="s">
        <v>7519</v>
      </c>
      <c r="BP373" t="s">
        <v>7601</v>
      </c>
      <c r="BQ373" t="s">
        <v>7559</v>
      </c>
      <c r="BR373" t="s">
        <v>7543</v>
      </c>
      <c r="BS373" t="s">
        <v>7515</v>
      </c>
      <c r="BT373" t="s">
        <v>7515</v>
      </c>
      <c r="BU373" t="s">
        <v>7515</v>
      </c>
      <c r="BV373" t="s">
        <v>7515</v>
      </c>
      <c r="BW373" t="s">
        <v>7515</v>
      </c>
      <c r="BX373" t="s">
        <v>7515</v>
      </c>
      <c r="BY373" t="s">
        <v>7515</v>
      </c>
      <c r="BZ373" t="s">
        <v>7516</v>
      </c>
      <c r="CA373" t="s">
        <v>7515</v>
      </c>
      <c r="CB373" t="s">
        <v>7515</v>
      </c>
      <c r="CC373" t="s">
        <v>7515</v>
      </c>
      <c r="CD373" t="s">
        <v>7515</v>
      </c>
      <c r="CE373" t="s">
        <v>6794</v>
      </c>
      <c r="CI373" t="s">
        <v>6793</v>
      </c>
      <c r="CJ373" t="s">
        <v>6793</v>
      </c>
      <c r="CK373" t="s">
        <v>6794</v>
      </c>
      <c r="CL373" t="s">
        <v>6793</v>
      </c>
      <c r="CM373" t="s">
        <v>6794</v>
      </c>
      <c r="CN373" t="s">
        <v>6793</v>
      </c>
      <c r="CO373" t="s">
        <v>6794</v>
      </c>
      <c r="CP373" t="s">
        <v>6793</v>
      </c>
      <c r="CQ373" t="s">
        <v>6794</v>
      </c>
      <c r="CR373" t="s">
        <v>7545</v>
      </c>
      <c r="CS373" t="s">
        <v>7555</v>
      </c>
      <c r="CT373" t="s">
        <v>7522</v>
      </c>
      <c r="CU373" t="s">
        <v>6793</v>
      </c>
      <c r="CV373">
        <v>1</v>
      </c>
      <c r="CW373">
        <v>2</v>
      </c>
      <c r="CX373">
        <v>2</v>
      </c>
      <c r="CY373" t="s">
        <v>6794</v>
      </c>
      <c r="EC373">
        <v>5</v>
      </c>
      <c r="EE373">
        <v>4</v>
      </c>
      <c r="EF373">
        <v>0</v>
      </c>
      <c r="EG373">
        <v>0</v>
      </c>
      <c r="EH373">
        <v>1</v>
      </c>
      <c r="EI373">
        <v>0</v>
      </c>
      <c r="EJ373">
        <v>0</v>
      </c>
      <c r="EK373">
        <v>0</v>
      </c>
      <c r="EL373" t="s">
        <v>6794</v>
      </c>
      <c r="EV373" t="s">
        <v>6793</v>
      </c>
      <c r="HH373" t="s">
        <v>7524</v>
      </c>
      <c r="HI373" t="s">
        <v>7680</v>
      </c>
      <c r="HJ373">
        <v>6</v>
      </c>
      <c r="HK373">
        <v>2007</v>
      </c>
      <c r="HO373" t="s">
        <v>6794</v>
      </c>
      <c r="PS373" t="s">
        <v>7526</v>
      </c>
      <c r="PT373" t="s">
        <v>7526</v>
      </c>
      <c r="PU373" t="s">
        <v>7526</v>
      </c>
      <c r="PV373" t="s">
        <v>7527</v>
      </c>
      <c r="PW373" t="s">
        <v>7515</v>
      </c>
      <c r="PX373" t="s">
        <v>7515</v>
      </c>
      <c r="PY373" t="s">
        <v>7515</v>
      </c>
      <c r="PZ373" t="s">
        <v>7515</v>
      </c>
      <c r="QA373" t="s">
        <v>7515</v>
      </c>
      <c r="QB373" t="s">
        <v>7515</v>
      </c>
      <c r="QC373" t="s">
        <v>7516</v>
      </c>
      <c r="QD373" t="s">
        <v>7528</v>
      </c>
      <c r="QE373" t="s">
        <v>7529</v>
      </c>
      <c r="QF373" t="s">
        <v>7528</v>
      </c>
      <c r="QG373" t="s">
        <v>7681</v>
      </c>
      <c r="QH373">
        <v>2008</v>
      </c>
      <c r="QI373">
        <v>10</v>
      </c>
      <c r="QJ373">
        <v>1</v>
      </c>
      <c r="QK373" s="329">
        <v>39731</v>
      </c>
      <c r="QL373">
        <v>1</v>
      </c>
      <c r="QM373">
        <v>0</v>
      </c>
      <c r="QN373" t="s">
        <v>212</v>
      </c>
      <c r="QO373">
        <v>2008</v>
      </c>
      <c r="QP373">
        <v>50</v>
      </c>
      <c r="QQ373">
        <v>0</v>
      </c>
      <c r="QR373">
        <v>0</v>
      </c>
      <c r="QS373">
        <v>0</v>
      </c>
      <c r="QT373">
        <v>0</v>
      </c>
      <c r="QU373">
        <v>0</v>
      </c>
      <c r="QV373">
        <v>0</v>
      </c>
      <c r="QW373">
        <v>0</v>
      </c>
      <c r="QX373">
        <v>0</v>
      </c>
      <c r="QY373">
        <v>0</v>
      </c>
      <c r="QZ373">
        <v>1</v>
      </c>
      <c r="RA373">
        <v>0</v>
      </c>
      <c r="RB373">
        <v>0</v>
      </c>
      <c r="RC373">
        <v>0</v>
      </c>
      <c r="RD373">
        <v>0</v>
      </c>
      <c r="RE373">
        <v>0</v>
      </c>
      <c r="RF373">
        <v>0</v>
      </c>
      <c r="RG373">
        <v>0</v>
      </c>
      <c r="RH373">
        <v>0</v>
      </c>
      <c r="RI373">
        <v>0</v>
      </c>
      <c r="RJ373">
        <v>0</v>
      </c>
      <c r="RK373">
        <v>0</v>
      </c>
      <c r="RL373">
        <v>0</v>
      </c>
      <c r="RM373">
        <v>0</v>
      </c>
      <c r="RN373">
        <v>0</v>
      </c>
      <c r="RO373">
        <v>0</v>
      </c>
      <c r="RP373">
        <v>0</v>
      </c>
      <c r="RQ373">
        <v>0</v>
      </c>
      <c r="RR373">
        <v>0</v>
      </c>
      <c r="RS373">
        <v>0</v>
      </c>
      <c r="RT373">
        <v>0</v>
      </c>
      <c r="RU373">
        <v>0</v>
      </c>
      <c r="RV373">
        <f t="shared" si="11"/>
        <v>6</v>
      </c>
      <c r="RY373">
        <f t="shared" si="10"/>
        <v>7</v>
      </c>
    </row>
    <row r="374" spans="1:493" x14ac:dyDescent="0.3">
      <c r="A374">
        <v>71358</v>
      </c>
      <c r="B374">
        <v>497</v>
      </c>
      <c r="C374" t="s">
        <v>6793</v>
      </c>
      <c r="D374" t="s">
        <v>6793</v>
      </c>
      <c r="I374" t="s">
        <v>6793</v>
      </c>
      <c r="J374" t="s">
        <v>7515</v>
      </c>
      <c r="K374" t="s">
        <v>7515</v>
      </c>
      <c r="L374" t="s">
        <v>7515</v>
      </c>
      <c r="M374" t="s">
        <v>7515</v>
      </c>
      <c r="N374" t="s">
        <v>7515</v>
      </c>
      <c r="O374" t="s">
        <v>7515</v>
      </c>
      <c r="P374" t="s">
        <v>7515</v>
      </c>
      <c r="Q374" t="s">
        <v>7515</v>
      </c>
      <c r="R374" t="s">
        <v>7515</v>
      </c>
      <c r="S374" t="s">
        <v>7515</v>
      </c>
      <c r="T374" t="s">
        <v>7515</v>
      </c>
      <c r="U374" t="s">
        <v>7515</v>
      </c>
      <c r="V374" t="s">
        <v>7515</v>
      </c>
      <c r="W374" t="s">
        <v>7515</v>
      </c>
      <c r="X374" t="s">
        <v>7515</v>
      </c>
      <c r="Y374" t="s">
        <v>7515</v>
      </c>
      <c r="Z374" t="s">
        <v>7515</v>
      </c>
      <c r="AA374" t="s">
        <v>7516</v>
      </c>
      <c r="AB374" t="s">
        <v>7515</v>
      </c>
      <c r="AC374" t="s">
        <v>6796</v>
      </c>
      <c r="AK374" t="s">
        <v>6985</v>
      </c>
      <c r="AL374" t="s">
        <v>6793</v>
      </c>
      <c r="AM374" t="s">
        <v>6793</v>
      </c>
      <c r="AN374" t="s">
        <v>7680</v>
      </c>
      <c r="AO374">
        <v>0</v>
      </c>
      <c r="AP374">
        <v>12</v>
      </c>
      <c r="AQ374" t="s">
        <v>6988</v>
      </c>
      <c r="AR374" t="s">
        <v>6966</v>
      </c>
      <c r="AS374" t="s">
        <v>6793</v>
      </c>
      <c r="AT374" t="s">
        <v>6813</v>
      </c>
      <c r="AU374" t="s">
        <v>7531</v>
      </c>
      <c r="AV374" t="s">
        <v>6991</v>
      </c>
      <c r="AX374" t="s">
        <v>6794</v>
      </c>
      <c r="AY374" t="s">
        <v>6793</v>
      </c>
      <c r="AZ374" t="s">
        <v>6793</v>
      </c>
      <c r="BA374" t="s">
        <v>6793</v>
      </c>
      <c r="BB374" t="s">
        <v>6794</v>
      </c>
      <c r="BC374" t="s">
        <v>6794</v>
      </c>
      <c r="BD374" t="s">
        <v>6794</v>
      </c>
      <c r="BE374" t="s">
        <v>6793</v>
      </c>
      <c r="BF374" t="s">
        <v>6794</v>
      </c>
      <c r="BG374" t="s">
        <v>6794</v>
      </c>
      <c r="BH374" t="s">
        <v>6794</v>
      </c>
      <c r="BI374" t="s">
        <v>7024</v>
      </c>
      <c r="BJ374" t="s">
        <v>7026</v>
      </c>
      <c r="BK374" t="s">
        <v>6794</v>
      </c>
      <c r="BM374">
        <v>50</v>
      </c>
      <c r="BN374">
        <v>50</v>
      </c>
      <c r="BO374" t="s">
        <v>7519</v>
      </c>
      <c r="BP374" t="s">
        <v>6</v>
      </c>
      <c r="BQ374" t="s">
        <v>7559</v>
      </c>
      <c r="BR374" t="s">
        <v>7594</v>
      </c>
      <c r="BS374" t="s">
        <v>7515</v>
      </c>
      <c r="BT374" t="s">
        <v>7516</v>
      </c>
      <c r="BU374" t="s">
        <v>7515</v>
      </c>
      <c r="BV374" t="s">
        <v>7515</v>
      </c>
      <c r="BW374" t="s">
        <v>7515</v>
      </c>
      <c r="BX374" t="s">
        <v>7515</v>
      </c>
      <c r="BY374" t="s">
        <v>7515</v>
      </c>
      <c r="BZ374" t="s">
        <v>7515</v>
      </c>
      <c r="CA374" t="s">
        <v>7515</v>
      </c>
      <c r="CB374" t="s">
        <v>7515</v>
      </c>
      <c r="CC374" t="s">
        <v>7515</v>
      </c>
      <c r="CD374" t="s">
        <v>7515</v>
      </c>
      <c r="CE374" t="s">
        <v>6794</v>
      </c>
      <c r="CI374" t="s">
        <v>6793</v>
      </c>
      <c r="CJ374" t="s">
        <v>6794</v>
      </c>
      <c r="CK374" t="s">
        <v>6794</v>
      </c>
      <c r="CL374" t="s">
        <v>6794</v>
      </c>
      <c r="CM374" t="s">
        <v>6794</v>
      </c>
      <c r="CN374" t="s">
        <v>6793</v>
      </c>
      <c r="CO374" t="s">
        <v>6793</v>
      </c>
      <c r="CP374" t="s">
        <v>6794</v>
      </c>
      <c r="CQ374" t="s">
        <v>6794</v>
      </c>
      <c r="CR374" t="s">
        <v>7520</v>
      </c>
      <c r="CS374" t="s">
        <v>6757</v>
      </c>
      <c r="CT374" t="s">
        <v>7602</v>
      </c>
      <c r="CU374" t="s">
        <v>6793</v>
      </c>
      <c r="CV374">
        <v>2</v>
      </c>
      <c r="CW374">
        <v>3</v>
      </c>
      <c r="CX374">
        <v>2</v>
      </c>
      <c r="CY374" t="s">
        <v>6793</v>
      </c>
      <c r="CZ374">
        <v>1</v>
      </c>
      <c r="DA374" t="s">
        <v>6966</v>
      </c>
      <c r="DD374" t="s">
        <v>7557</v>
      </c>
      <c r="DE374" t="s">
        <v>6966</v>
      </c>
      <c r="EC374">
        <v>2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2</v>
      </c>
      <c r="EL374" t="s">
        <v>6794</v>
      </c>
      <c r="EV374" t="s">
        <v>6794</v>
      </c>
      <c r="PS374" t="s">
        <v>7526</v>
      </c>
      <c r="PT374" t="s">
        <v>7526</v>
      </c>
      <c r="PU374" t="s">
        <v>7527</v>
      </c>
      <c r="PV374" t="s">
        <v>7526</v>
      </c>
      <c r="PW374" t="s">
        <v>7516</v>
      </c>
      <c r="PX374" t="s">
        <v>7515</v>
      </c>
      <c r="PY374" t="s">
        <v>7515</v>
      </c>
      <c r="PZ374" t="s">
        <v>7515</v>
      </c>
      <c r="QA374" t="s">
        <v>7515</v>
      </c>
      <c r="QB374" t="s">
        <v>7515</v>
      </c>
      <c r="QC374" t="s">
        <v>7515</v>
      </c>
      <c r="QD374" t="s">
        <v>7528</v>
      </c>
      <c r="QE374" t="s">
        <v>7529</v>
      </c>
      <c r="QF374" t="s">
        <v>7528</v>
      </c>
      <c r="QG374" t="s">
        <v>7681</v>
      </c>
      <c r="QH374">
        <v>2008</v>
      </c>
      <c r="QI374">
        <v>5</v>
      </c>
      <c r="QJ374">
        <v>1</v>
      </c>
      <c r="QK374" s="329">
        <v>39574</v>
      </c>
      <c r="QL374">
        <v>1</v>
      </c>
      <c r="QM374">
        <v>0</v>
      </c>
      <c r="QN374" t="s">
        <v>265</v>
      </c>
      <c r="QO374">
        <v>2008</v>
      </c>
      <c r="QP374">
        <v>50</v>
      </c>
      <c r="RV374">
        <f t="shared" si="11"/>
        <v>4</v>
      </c>
      <c r="RY374">
        <f t="shared" si="10"/>
        <v>7</v>
      </c>
    </row>
    <row r="375" spans="1:493" x14ac:dyDescent="0.3">
      <c r="A375">
        <v>71359</v>
      </c>
      <c r="B375">
        <v>500</v>
      </c>
      <c r="C375" t="s">
        <v>6793</v>
      </c>
      <c r="D375" t="s">
        <v>6793</v>
      </c>
      <c r="I375" t="s">
        <v>6793</v>
      </c>
      <c r="J375" t="s">
        <v>7515</v>
      </c>
      <c r="K375" t="s">
        <v>7516</v>
      </c>
      <c r="L375" t="s">
        <v>7515</v>
      </c>
      <c r="M375" t="s">
        <v>7515</v>
      </c>
      <c r="N375" t="s">
        <v>7515</v>
      </c>
      <c r="O375" t="s">
        <v>7515</v>
      </c>
      <c r="P375" t="s">
        <v>7515</v>
      </c>
      <c r="Q375" t="s">
        <v>7515</v>
      </c>
      <c r="R375" t="s">
        <v>7515</v>
      </c>
      <c r="S375" t="s">
        <v>7515</v>
      </c>
      <c r="T375" t="s">
        <v>7515</v>
      </c>
      <c r="U375" t="s">
        <v>7515</v>
      </c>
      <c r="V375" t="s">
        <v>7515</v>
      </c>
      <c r="W375" t="s">
        <v>7515</v>
      </c>
      <c r="X375" t="s">
        <v>7515</v>
      </c>
      <c r="Y375" t="s">
        <v>7515</v>
      </c>
      <c r="Z375" t="s">
        <v>7515</v>
      </c>
      <c r="AA375" t="s">
        <v>7515</v>
      </c>
      <c r="AB375" t="s">
        <v>7515</v>
      </c>
      <c r="AC375" t="s">
        <v>6796</v>
      </c>
      <c r="AK375" t="s">
        <v>6985</v>
      </c>
      <c r="AL375" t="s">
        <v>6793</v>
      </c>
      <c r="AM375" t="s">
        <v>6793</v>
      </c>
      <c r="AN375" t="s">
        <v>6</v>
      </c>
      <c r="AQ375" t="s">
        <v>6992</v>
      </c>
      <c r="AR375" t="s">
        <v>6794</v>
      </c>
      <c r="AS375" t="s">
        <v>6793</v>
      </c>
      <c r="AT375" t="s">
        <v>6814</v>
      </c>
      <c r="AV375" t="s">
        <v>6991</v>
      </c>
      <c r="AW375" t="s">
        <v>7583</v>
      </c>
      <c r="AX375" t="s">
        <v>6793</v>
      </c>
      <c r="AY375" t="s">
        <v>6794</v>
      </c>
      <c r="AZ375" t="s">
        <v>6793</v>
      </c>
      <c r="BA375" t="s">
        <v>6794</v>
      </c>
      <c r="BB375" t="s">
        <v>6794</v>
      </c>
      <c r="BC375" t="s">
        <v>6794</v>
      </c>
      <c r="BD375" t="s">
        <v>6794</v>
      </c>
      <c r="BE375" t="s">
        <v>6793</v>
      </c>
      <c r="BF375" t="s">
        <v>6794</v>
      </c>
      <c r="BG375" t="s">
        <v>6793</v>
      </c>
      <c r="BH375" t="s">
        <v>6794</v>
      </c>
      <c r="BI375" t="s">
        <v>7021</v>
      </c>
      <c r="BJ375" t="s">
        <v>7029</v>
      </c>
      <c r="BK375" t="s">
        <v>6794</v>
      </c>
      <c r="BM375">
        <v>50</v>
      </c>
      <c r="BN375">
        <v>100</v>
      </c>
      <c r="BO375" t="s">
        <v>7519</v>
      </c>
      <c r="BP375" t="s">
        <v>6</v>
      </c>
      <c r="BQ375" t="s">
        <v>7021</v>
      </c>
      <c r="BR375" t="s">
        <v>7594</v>
      </c>
      <c r="BS375" t="s">
        <v>7515</v>
      </c>
      <c r="BT375" t="s">
        <v>7516</v>
      </c>
      <c r="BU375" t="s">
        <v>7515</v>
      </c>
      <c r="BV375" t="s">
        <v>7516</v>
      </c>
      <c r="BW375" t="s">
        <v>7515</v>
      </c>
      <c r="BX375" t="s">
        <v>7515</v>
      </c>
      <c r="BY375" t="s">
        <v>7515</v>
      </c>
      <c r="BZ375" t="s">
        <v>7515</v>
      </c>
      <c r="CA375" t="s">
        <v>7515</v>
      </c>
      <c r="CB375" t="s">
        <v>7515</v>
      </c>
      <c r="CC375" t="s">
        <v>7515</v>
      </c>
      <c r="CD375" t="s">
        <v>7515</v>
      </c>
      <c r="CE375" t="s">
        <v>6794</v>
      </c>
      <c r="CF375" t="s">
        <v>7614</v>
      </c>
      <c r="CG375">
        <v>100</v>
      </c>
      <c r="CH375" t="s">
        <v>7620</v>
      </c>
      <c r="CI375" t="s">
        <v>6793</v>
      </c>
      <c r="CJ375" t="s">
        <v>6794</v>
      </c>
      <c r="CK375" t="s">
        <v>6794</v>
      </c>
      <c r="CL375" t="s">
        <v>6793</v>
      </c>
      <c r="CM375" t="s">
        <v>6794</v>
      </c>
      <c r="CN375" t="s">
        <v>6793</v>
      </c>
      <c r="CO375" t="s">
        <v>6794</v>
      </c>
      <c r="CP375" t="s">
        <v>6793</v>
      </c>
      <c r="CQ375" t="s">
        <v>6794</v>
      </c>
      <c r="CR375" t="s">
        <v>7520</v>
      </c>
      <c r="CS375" t="s">
        <v>7521</v>
      </c>
      <c r="CT375" t="s">
        <v>7602</v>
      </c>
      <c r="CU375" t="s">
        <v>6793</v>
      </c>
      <c r="CV375">
        <v>3</v>
      </c>
      <c r="CW375">
        <v>3</v>
      </c>
      <c r="CX375">
        <v>3</v>
      </c>
      <c r="CY375" t="s">
        <v>6794</v>
      </c>
      <c r="EC375">
        <v>2</v>
      </c>
      <c r="EE375">
        <v>0</v>
      </c>
      <c r="EF375">
        <v>1</v>
      </c>
      <c r="EG375">
        <v>0</v>
      </c>
      <c r="EH375">
        <v>0</v>
      </c>
      <c r="EI375">
        <v>0</v>
      </c>
      <c r="EJ375">
        <v>1</v>
      </c>
      <c r="EK375">
        <v>0</v>
      </c>
      <c r="EL375" t="s">
        <v>6793</v>
      </c>
      <c r="EM375" t="s">
        <v>7573</v>
      </c>
      <c r="EO375">
        <v>1</v>
      </c>
      <c r="EP375" t="s">
        <v>7683</v>
      </c>
      <c r="EQ375">
        <v>2008</v>
      </c>
      <c r="ER375" t="s">
        <v>7684</v>
      </c>
      <c r="EV375" t="s">
        <v>6793</v>
      </c>
      <c r="HH375" t="s">
        <v>7524</v>
      </c>
      <c r="HI375" t="s">
        <v>7680</v>
      </c>
      <c r="HJ375">
        <v>1</v>
      </c>
      <c r="HK375">
        <v>2005</v>
      </c>
      <c r="HO375" t="s">
        <v>6793</v>
      </c>
      <c r="PS375" t="s">
        <v>7526</v>
      </c>
      <c r="PT375" t="s">
        <v>7526</v>
      </c>
      <c r="PU375" t="s">
        <v>7526</v>
      </c>
      <c r="PV375" t="s">
        <v>7526</v>
      </c>
      <c r="PW375" t="s">
        <v>7516</v>
      </c>
      <c r="PX375" t="s">
        <v>7515</v>
      </c>
      <c r="PY375" t="s">
        <v>7515</v>
      </c>
      <c r="PZ375" t="s">
        <v>7515</v>
      </c>
      <c r="QA375" t="s">
        <v>7515</v>
      </c>
      <c r="QB375" t="s">
        <v>7515</v>
      </c>
      <c r="QC375" t="s">
        <v>7515</v>
      </c>
      <c r="QD375" t="s">
        <v>7528</v>
      </c>
      <c r="QE375" t="s">
        <v>7529</v>
      </c>
      <c r="QF375" t="s">
        <v>7528</v>
      </c>
      <c r="QG375" t="s">
        <v>7681</v>
      </c>
      <c r="QH375">
        <v>2008</v>
      </c>
      <c r="QI375">
        <v>5</v>
      </c>
      <c r="QJ375">
        <v>1</v>
      </c>
      <c r="QK375" s="329">
        <v>39582</v>
      </c>
      <c r="QL375">
        <v>1</v>
      </c>
      <c r="QM375">
        <v>0</v>
      </c>
      <c r="QN375" t="s">
        <v>265</v>
      </c>
      <c r="QO375">
        <v>2008</v>
      </c>
      <c r="QP375">
        <v>50</v>
      </c>
      <c r="QQ375">
        <v>0</v>
      </c>
      <c r="QR375">
        <v>0</v>
      </c>
      <c r="QS375">
        <v>0</v>
      </c>
      <c r="QT375">
        <v>0</v>
      </c>
      <c r="QU375">
        <v>0</v>
      </c>
      <c r="QV375">
        <v>0</v>
      </c>
      <c r="QW375">
        <v>0</v>
      </c>
      <c r="QX375">
        <v>0</v>
      </c>
      <c r="QY375">
        <v>0</v>
      </c>
      <c r="QZ375">
        <v>1</v>
      </c>
      <c r="RA375">
        <v>0</v>
      </c>
      <c r="RB375">
        <v>0</v>
      </c>
      <c r="RC375">
        <v>0</v>
      </c>
      <c r="RD375">
        <v>0</v>
      </c>
      <c r="RE375">
        <v>0</v>
      </c>
      <c r="RF375">
        <v>0</v>
      </c>
      <c r="RG375">
        <v>0</v>
      </c>
      <c r="RH375">
        <v>0</v>
      </c>
      <c r="RI375">
        <v>0</v>
      </c>
      <c r="RJ375">
        <v>0</v>
      </c>
      <c r="RK375">
        <v>0</v>
      </c>
      <c r="RL375">
        <v>0</v>
      </c>
      <c r="RM375">
        <v>0</v>
      </c>
      <c r="RN375">
        <v>0</v>
      </c>
      <c r="RO375">
        <v>0</v>
      </c>
      <c r="RP375">
        <v>0</v>
      </c>
      <c r="RQ375">
        <v>0</v>
      </c>
      <c r="RR375">
        <v>0</v>
      </c>
      <c r="RS375">
        <v>0</v>
      </c>
      <c r="RT375">
        <v>0</v>
      </c>
      <c r="RU375">
        <v>0</v>
      </c>
      <c r="RV375">
        <f t="shared" si="11"/>
        <v>0</v>
      </c>
      <c r="RY375">
        <f t="shared" si="10"/>
        <v>10</v>
      </c>
    </row>
    <row r="376" spans="1:493" x14ac:dyDescent="0.3">
      <c r="A376">
        <v>71360</v>
      </c>
      <c r="B376">
        <v>501</v>
      </c>
      <c r="C376" t="s">
        <v>6793</v>
      </c>
      <c r="D376" t="s">
        <v>6793</v>
      </c>
      <c r="I376" t="s">
        <v>6793</v>
      </c>
      <c r="J376" t="s">
        <v>7515</v>
      </c>
      <c r="K376" t="s">
        <v>7515</v>
      </c>
      <c r="L376" t="s">
        <v>7515</v>
      </c>
      <c r="M376" t="s">
        <v>7515</v>
      </c>
      <c r="N376" t="s">
        <v>7515</v>
      </c>
      <c r="O376" t="s">
        <v>7515</v>
      </c>
      <c r="P376" t="s">
        <v>7515</v>
      </c>
      <c r="Q376" t="s">
        <v>7515</v>
      </c>
      <c r="R376" t="s">
        <v>7515</v>
      </c>
      <c r="S376" t="s">
        <v>7515</v>
      </c>
      <c r="T376" t="s">
        <v>7516</v>
      </c>
      <c r="U376" t="s">
        <v>7515</v>
      </c>
      <c r="V376" t="s">
        <v>7515</v>
      </c>
      <c r="W376" t="s">
        <v>7515</v>
      </c>
      <c r="X376" t="s">
        <v>7515</v>
      </c>
      <c r="Y376" t="s">
        <v>7516</v>
      </c>
      <c r="Z376" t="s">
        <v>7515</v>
      </c>
      <c r="AA376" t="s">
        <v>7515</v>
      </c>
      <c r="AB376" t="s">
        <v>7515</v>
      </c>
      <c r="AC376" t="s">
        <v>6796</v>
      </c>
      <c r="AK376" t="s">
        <v>6985</v>
      </c>
      <c r="AL376" t="s">
        <v>6793</v>
      </c>
      <c r="AM376" t="s">
        <v>6794</v>
      </c>
      <c r="AN376" t="s">
        <v>7680</v>
      </c>
      <c r="AO376">
        <v>0</v>
      </c>
      <c r="AP376">
        <v>10</v>
      </c>
      <c r="AQ376" t="s">
        <v>6988</v>
      </c>
      <c r="AR376" t="s">
        <v>6793</v>
      </c>
      <c r="AS376" t="s">
        <v>6793</v>
      </c>
      <c r="AT376" t="s">
        <v>6813</v>
      </c>
      <c r="AU376" t="s">
        <v>7531</v>
      </c>
      <c r="AV376" t="s">
        <v>7518</v>
      </c>
      <c r="AX376" t="s">
        <v>6794</v>
      </c>
      <c r="AY376" t="s">
        <v>6794</v>
      </c>
      <c r="AZ376" t="s">
        <v>6793</v>
      </c>
      <c r="BA376" t="s">
        <v>6793</v>
      </c>
      <c r="BB376" t="s">
        <v>6794</v>
      </c>
      <c r="BC376" t="s">
        <v>6794</v>
      </c>
      <c r="BD376" t="s">
        <v>6794</v>
      </c>
      <c r="BE376" t="s">
        <v>6794</v>
      </c>
      <c r="BF376" t="s">
        <v>6794</v>
      </c>
      <c r="BG376" t="s">
        <v>6794</v>
      </c>
      <c r="BH376" t="s">
        <v>6794</v>
      </c>
      <c r="BI376" t="s">
        <v>7024</v>
      </c>
      <c r="BJ376" t="s">
        <v>7021</v>
      </c>
      <c r="BK376" t="s">
        <v>6794</v>
      </c>
      <c r="BM376">
        <v>100</v>
      </c>
      <c r="BN376">
        <v>25</v>
      </c>
      <c r="BO376" t="s">
        <v>7519</v>
      </c>
      <c r="BP376" t="s">
        <v>6</v>
      </c>
      <c r="BQ376" t="s">
        <v>7559</v>
      </c>
      <c r="BR376" t="s">
        <v>7543</v>
      </c>
      <c r="BS376" t="s">
        <v>7516</v>
      </c>
      <c r="BT376" t="s">
        <v>7515</v>
      </c>
      <c r="BU376" t="s">
        <v>7515</v>
      </c>
      <c r="BV376" t="s">
        <v>7515</v>
      </c>
      <c r="BW376" t="s">
        <v>7515</v>
      </c>
      <c r="BX376" t="s">
        <v>7515</v>
      </c>
      <c r="BY376" t="s">
        <v>7515</v>
      </c>
      <c r="BZ376" t="s">
        <v>7515</v>
      </c>
      <c r="CA376" t="s">
        <v>7515</v>
      </c>
      <c r="CB376" t="s">
        <v>7515</v>
      </c>
      <c r="CC376" t="s">
        <v>7515</v>
      </c>
      <c r="CD376" t="s">
        <v>7515</v>
      </c>
      <c r="CE376" t="s">
        <v>6794</v>
      </c>
      <c r="CI376" t="s">
        <v>6793</v>
      </c>
      <c r="CJ376" t="s">
        <v>6793</v>
      </c>
      <c r="CK376" t="s">
        <v>6794</v>
      </c>
      <c r="CL376" t="s">
        <v>6793</v>
      </c>
      <c r="CM376" t="s">
        <v>6794</v>
      </c>
      <c r="CN376" t="s">
        <v>6794</v>
      </c>
      <c r="CO376" t="s">
        <v>6794</v>
      </c>
      <c r="CP376" t="s">
        <v>6793</v>
      </c>
      <c r="CQ376" t="s">
        <v>6794</v>
      </c>
      <c r="CR376" t="s">
        <v>7520</v>
      </c>
      <c r="CS376" t="s">
        <v>7521</v>
      </c>
      <c r="CT376" t="s">
        <v>7522</v>
      </c>
      <c r="CU376" t="s">
        <v>6793</v>
      </c>
      <c r="CV376">
        <v>3</v>
      </c>
      <c r="CW376">
        <v>3</v>
      </c>
      <c r="CX376">
        <v>4</v>
      </c>
      <c r="CY376" t="s">
        <v>6794</v>
      </c>
      <c r="EC376">
        <v>2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2</v>
      </c>
      <c r="EL376" t="s">
        <v>6794</v>
      </c>
      <c r="EV376" t="s">
        <v>6793</v>
      </c>
      <c r="IR376" t="s">
        <v>7524</v>
      </c>
      <c r="IS376" t="s">
        <v>7680</v>
      </c>
      <c r="IT376">
        <v>10</v>
      </c>
      <c r="IU376">
        <v>2007</v>
      </c>
      <c r="IY376" t="s">
        <v>6794</v>
      </c>
      <c r="IZ376" t="s">
        <v>6793</v>
      </c>
      <c r="JA376" t="s">
        <v>7524</v>
      </c>
      <c r="JB376" t="s">
        <v>7680</v>
      </c>
      <c r="JC376">
        <v>10</v>
      </c>
      <c r="JD376">
        <v>2007</v>
      </c>
      <c r="JF376" t="s">
        <v>7527</v>
      </c>
      <c r="JG376" t="s">
        <v>7527</v>
      </c>
      <c r="JH376" t="s">
        <v>6794</v>
      </c>
      <c r="JI376" t="s">
        <v>6793</v>
      </c>
      <c r="KK376" t="s">
        <v>7524</v>
      </c>
      <c r="KL376" t="s">
        <v>7680</v>
      </c>
      <c r="KM376">
        <v>2</v>
      </c>
      <c r="KN376">
        <v>2009</v>
      </c>
      <c r="KR376" t="s">
        <v>6794</v>
      </c>
      <c r="KS376" t="s">
        <v>6793</v>
      </c>
      <c r="LL376" t="s">
        <v>7524</v>
      </c>
      <c r="LM376" t="s">
        <v>7680</v>
      </c>
      <c r="LN376">
        <v>2</v>
      </c>
      <c r="LO376">
        <v>2009</v>
      </c>
      <c r="LS376" t="s">
        <v>6794</v>
      </c>
      <c r="LT376" t="s">
        <v>6793</v>
      </c>
      <c r="PG376">
        <v>10</v>
      </c>
      <c r="PH376" t="s">
        <v>7515</v>
      </c>
      <c r="PI376" t="s">
        <v>7515</v>
      </c>
      <c r="PJ376" t="s">
        <v>7515</v>
      </c>
      <c r="PK376" t="s">
        <v>7515</v>
      </c>
      <c r="PL376" t="s">
        <v>7515</v>
      </c>
      <c r="PM376" t="s">
        <v>7515</v>
      </c>
      <c r="PN376" t="s">
        <v>7516</v>
      </c>
      <c r="PO376" t="s">
        <v>7515</v>
      </c>
      <c r="PP376" t="s">
        <v>7515</v>
      </c>
      <c r="PQ376" t="s">
        <v>7515</v>
      </c>
      <c r="PR376" t="s">
        <v>7515</v>
      </c>
      <c r="PS376" t="s">
        <v>7526</v>
      </c>
      <c r="PT376" t="s">
        <v>7526</v>
      </c>
      <c r="PV376" t="s">
        <v>7526</v>
      </c>
      <c r="PW376" t="s">
        <v>7515</v>
      </c>
      <c r="PX376" t="s">
        <v>7515</v>
      </c>
      <c r="PY376" t="s">
        <v>7515</v>
      </c>
      <c r="PZ376" t="s">
        <v>7515</v>
      </c>
      <c r="QA376" t="s">
        <v>7515</v>
      </c>
      <c r="QB376" t="s">
        <v>7515</v>
      </c>
      <c r="QC376" t="s">
        <v>7516</v>
      </c>
      <c r="QD376" t="s">
        <v>7528</v>
      </c>
      <c r="QE376" t="s">
        <v>7539</v>
      </c>
      <c r="QF376" t="s">
        <v>7528</v>
      </c>
      <c r="QG376" t="s">
        <v>7681</v>
      </c>
      <c r="QH376">
        <v>2008</v>
      </c>
      <c r="QI376">
        <v>4</v>
      </c>
      <c r="QJ376">
        <v>1</v>
      </c>
      <c r="QK376" s="329">
        <v>39564</v>
      </c>
      <c r="QL376">
        <v>1</v>
      </c>
      <c r="QM376">
        <v>0</v>
      </c>
      <c r="QN376" t="s">
        <v>265</v>
      </c>
      <c r="QO376">
        <v>2008</v>
      </c>
      <c r="QP376">
        <v>50</v>
      </c>
      <c r="QQ376">
        <v>1</v>
      </c>
      <c r="QR376">
        <v>0</v>
      </c>
      <c r="QS376">
        <v>0</v>
      </c>
      <c r="QT376">
        <v>0</v>
      </c>
      <c r="QU376">
        <v>0</v>
      </c>
      <c r="QV376">
        <v>0</v>
      </c>
      <c r="QW376">
        <v>0</v>
      </c>
      <c r="QX376">
        <v>0</v>
      </c>
      <c r="QY376">
        <v>0</v>
      </c>
      <c r="QZ376">
        <v>0</v>
      </c>
      <c r="RA376">
        <v>0</v>
      </c>
      <c r="RB376">
        <v>0</v>
      </c>
      <c r="RC376">
        <v>0</v>
      </c>
      <c r="RD376">
        <v>1</v>
      </c>
      <c r="RE376">
        <v>1</v>
      </c>
      <c r="RF376">
        <v>0</v>
      </c>
      <c r="RG376">
        <v>0</v>
      </c>
      <c r="RH376">
        <v>0</v>
      </c>
      <c r="RI376">
        <v>1</v>
      </c>
      <c r="RJ376">
        <v>0</v>
      </c>
      <c r="RK376">
        <v>0</v>
      </c>
      <c r="RL376">
        <v>1</v>
      </c>
      <c r="RM376">
        <v>0</v>
      </c>
      <c r="RN376">
        <v>0</v>
      </c>
      <c r="RO376">
        <v>0</v>
      </c>
      <c r="RP376">
        <v>0</v>
      </c>
      <c r="RQ376">
        <v>0</v>
      </c>
      <c r="RR376">
        <v>0</v>
      </c>
      <c r="RS376">
        <v>0</v>
      </c>
      <c r="RT376">
        <v>0</v>
      </c>
      <c r="RU376">
        <v>0</v>
      </c>
      <c r="RV376">
        <f t="shared" si="11"/>
        <v>4</v>
      </c>
      <c r="RY376">
        <f t="shared" si="10"/>
        <v>7</v>
      </c>
    </row>
    <row r="377" spans="1:493" x14ac:dyDescent="0.3">
      <c r="A377">
        <v>71361</v>
      </c>
      <c r="B377">
        <v>502</v>
      </c>
      <c r="C377" t="s">
        <v>6793</v>
      </c>
      <c r="D377" t="s">
        <v>6793</v>
      </c>
      <c r="I377" t="s">
        <v>6793</v>
      </c>
      <c r="J377" t="s">
        <v>7515</v>
      </c>
      <c r="K377" t="s">
        <v>7516</v>
      </c>
      <c r="L377" t="s">
        <v>7515</v>
      </c>
      <c r="M377" t="s">
        <v>7515</v>
      </c>
      <c r="N377" t="s">
        <v>7515</v>
      </c>
      <c r="O377" t="s">
        <v>7515</v>
      </c>
      <c r="P377" t="s">
        <v>7515</v>
      </c>
      <c r="Q377" t="s">
        <v>7515</v>
      </c>
      <c r="R377" t="s">
        <v>7515</v>
      </c>
      <c r="S377" t="s">
        <v>7515</v>
      </c>
      <c r="T377" t="s">
        <v>7515</v>
      </c>
      <c r="U377" t="s">
        <v>7515</v>
      </c>
      <c r="V377" t="s">
        <v>7515</v>
      </c>
      <c r="W377" t="s">
        <v>7515</v>
      </c>
      <c r="X377" t="s">
        <v>7515</v>
      </c>
      <c r="Y377" t="s">
        <v>7515</v>
      </c>
      <c r="Z377" t="s">
        <v>7515</v>
      </c>
      <c r="AA377" t="s">
        <v>7515</v>
      </c>
      <c r="AB377" t="s">
        <v>7515</v>
      </c>
      <c r="AC377" t="s">
        <v>6796</v>
      </c>
      <c r="AK377" t="s">
        <v>6985</v>
      </c>
      <c r="AL377" t="s">
        <v>6793</v>
      </c>
      <c r="AM377" t="s">
        <v>6794</v>
      </c>
      <c r="AN377" t="s">
        <v>7680</v>
      </c>
      <c r="AO377">
        <v>0</v>
      </c>
      <c r="AP377">
        <v>25</v>
      </c>
      <c r="AQ377" t="s">
        <v>6988</v>
      </c>
      <c r="AR377" t="s">
        <v>6793</v>
      </c>
      <c r="AS377" t="s">
        <v>6793</v>
      </c>
      <c r="AT377" t="s">
        <v>6813</v>
      </c>
      <c r="AU377" t="s">
        <v>31</v>
      </c>
      <c r="AV377" t="s">
        <v>6991</v>
      </c>
      <c r="AX377" t="s">
        <v>6793</v>
      </c>
      <c r="AY377" t="s">
        <v>6793</v>
      </c>
      <c r="AZ377" t="s">
        <v>6793</v>
      </c>
      <c r="BA377" t="s">
        <v>6793</v>
      </c>
      <c r="BB377" t="s">
        <v>6793</v>
      </c>
      <c r="BC377" t="s">
        <v>6794</v>
      </c>
      <c r="BD377" t="s">
        <v>6794</v>
      </c>
      <c r="BE377" t="s">
        <v>6793</v>
      </c>
      <c r="BF377" t="s">
        <v>6794</v>
      </c>
      <c r="BG377" t="s">
        <v>6794</v>
      </c>
      <c r="BH377" t="s">
        <v>6794</v>
      </c>
      <c r="BI377" t="s">
        <v>7024</v>
      </c>
      <c r="BJ377" t="s">
        <v>7028</v>
      </c>
      <c r="BK377" t="s">
        <v>6794</v>
      </c>
      <c r="BM377">
        <v>20</v>
      </c>
      <c r="BN377">
        <v>60</v>
      </c>
      <c r="BO377" t="s">
        <v>7519</v>
      </c>
      <c r="BP377" t="s">
        <v>6</v>
      </c>
      <c r="BQ377" t="s">
        <v>7559</v>
      </c>
      <c r="BR377" t="s">
        <v>6757</v>
      </c>
      <c r="BS377" t="s">
        <v>7515</v>
      </c>
      <c r="BT377" t="s">
        <v>7516</v>
      </c>
      <c r="BU377" t="s">
        <v>7515</v>
      </c>
      <c r="BV377" t="s">
        <v>7515</v>
      </c>
      <c r="BW377" t="s">
        <v>7515</v>
      </c>
      <c r="BX377" t="s">
        <v>7515</v>
      </c>
      <c r="BY377" t="s">
        <v>7515</v>
      </c>
      <c r="BZ377" t="s">
        <v>7515</v>
      </c>
      <c r="CA377" t="s">
        <v>7515</v>
      </c>
      <c r="CB377" t="s">
        <v>7515</v>
      </c>
      <c r="CC377" t="s">
        <v>7515</v>
      </c>
      <c r="CD377" t="s">
        <v>7515</v>
      </c>
      <c r="CE377" t="s">
        <v>6794</v>
      </c>
      <c r="CI377" t="s">
        <v>6793</v>
      </c>
      <c r="CJ377" t="s">
        <v>6793</v>
      </c>
      <c r="CK377" t="s">
        <v>6794</v>
      </c>
      <c r="CL377" t="s">
        <v>6793</v>
      </c>
      <c r="CM377" t="s">
        <v>6794</v>
      </c>
      <c r="CN377" t="s">
        <v>6966</v>
      </c>
      <c r="CO377" t="s">
        <v>6966</v>
      </c>
      <c r="CP377" t="s">
        <v>6793</v>
      </c>
      <c r="CQ377" t="s">
        <v>6793</v>
      </c>
      <c r="CR377" t="s">
        <v>7520</v>
      </c>
      <c r="CS377" t="s">
        <v>7607</v>
      </c>
      <c r="CT377" t="s">
        <v>7587</v>
      </c>
      <c r="CU377" t="s">
        <v>6793</v>
      </c>
      <c r="CV377">
        <v>2</v>
      </c>
      <c r="CW377">
        <v>2</v>
      </c>
      <c r="CX377">
        <v>3</v>
      </c>
      <c r="CY377" t="s">
        <v>6794</v>
      </c>
      <c r="EC377">
        <v>1</v>
      </c>
      <c r="ED377" t="s">
        <v>7523</v>
      </c>
      <c r="EL377" t="s">
        <v>6794</v>
      </c>
      <c r="EV377" t="s">
        <v>6794</v>
      </c>
      <c r="PS377" t="s">
        <v>7527</v>
      </c>
      <c r="PT377" t="s">
        <v>7527</v>
      </c>
      <c r="PU377" t="s">
        <v>7527</v>
      </c>
      <c r="PV377" t="s">
        <v>7527</v>
      </c>
      <c r="PW377" t="s">
        <v>7515</v>
      </c>
      <c r="PX377" t="s">
        <v>7515</v>
      </c>
      <c r="PY377" t="s">
        <v>7515</v>
      </c>
      <c r="PZ377" t="s">
        <v>7515</v>
      </c>
      <c r="QA377" t="s">
        <v>7515</v>
      </c>
      <c r="QB377" t="s">
        <v>7515</v>
      </c>
      <c r="QC377" t="s">
        <v>7516</v>
      </c>
      <c r="QD377" t="s">
        <v>7528</v>
      </c>
      <c r="QE377" t="s">
        <v>7539</v>
      </c>
      <c r="QF377" t="s">
        <v>7528</v>
      </c>
      <c r="QG377" t="s">
        <v>7681</v>
      </c>
      <c r="QH377">
        <v>2008</v>
      </c>
      <c r="QI377">
        <v>1</v>
      </c>
      <c r="QJ377">
        <v>1</v>
      </c>
      <c r="QK377" s="330">
        <v>42016</v>
      </c>
      <c r="QL377">
        <v>1</v>
      </c>
      <c r="QM377">
        <v>0</v>
      </c>
      <c r="QN377" t="s">
        <v>265</v>
      </c>
      <c r="QO377">
        <v>2008</v>
      </c>
      <c r="QP377">
        <v>50</v>
      </c>
      <c r="RV377">
        <f t="shared" si="11"/>
        <v>2</v>
      </c>
      <c r="RY377">
        <f t="shared" si="10"/>
        <v>7</v>
      </c>
    </row>
    <row r="378" spans="1:493" x14ac:dyDescent="0.3">
      <c r="A378">
        <v>71362</v>
      </c>
      <c r="B378">
        <v>503</v>
      </c>
      <c r="C378" t="s">
        <v>6793</v>
      </c>
      <c r="D378" t="s">
        <v>6793</v>
      </c>
      <c r="I378" t="s">
        <v>6793</v>
      </c>
      <c r="J378" t="s">
        <v>7515</v>
      </c>
      <c r="K378" t="s">
        <v>7516</v>
      </c>
      <c r="L378" t="s">
        <v>7515</v>
      </c>
      <c r="M378" t="s">
        <v>7515</v>
      </c>
      <c r="N378" t="s">
        <v>7515</v>
      </c>
      <c r="O378" t="s">
        <v>7515</v>
      </c>
      <c r="P378" t="s">
        <v>7515</v>
      </c>
      <c r="Q378" t="s">
        <v>7515</v>
      </c>
      <c r="R378" t="s">
        <v>7515</v>
      </c>
      <c r="S378" t="s">
        <v>7515</v>
      </c>
      <c r="T378" t="s">
        <v>7515</v>
      </c>
      <c r="U378" t="s">
        <v>7515</v>
      </c>
      <c r="V378" t="s">
        <v>7515</v>
      </c>
      <c r="W378" t="s">
        <v>7515</v>
      </c>
      <c r="X378" t="s">
        <v>7515</v>
      </c>
      <c r="Y378" t="s">
        <v>7515</v>
      </c>
      <c r="Z378" t="s">
        <v>7515</v>
      </c>
      <c r="AA378" t="s">
        <v>7515</v>
      </c>
      <c r="AB378" t="s">
        <v>7515</v>
      </c>
      <c r="AC378" t="s">
        <v>7517</v>
      </c>
      <c r="AF378">
        <v>0</v>
      </c>
      <c r="AG378">
        <v>48</v>
      </c>
      <c r="AH378" t="s">
        <v>6845</v>
      </c>
      <c r="AK378" t="s">
        <v>6993</v>
      </c>
      <c r="AL378" t="s">
        <v>6794</v>
      </c>
      <c r="AM378" t="s">
        <v>6794</v>
      </c>
      <c r="AN378" t="s">
        <v>7680</v>
      </c>
      <c r="AO378">
        <v>0</v>
      </c>
      <c r="AP378">
        <v>50</v>
      </c>
      <c r="AQ378" t="s">
        <v>7568</v>
      </c>
      <c r="AT378" t="s">
        <v>6813</v>
      </c>
      <c r="AU378" t="s">
        <v>7531</v>
      </c>
      <c r="AV378" t="s">
        <v>6991</v>
      </c>
      <c r="AX378" t="s">
        <v>6793</v>
      </c>
      <c r="AY378" t="s">
        <v>6794</v>
      </c>
      <c r="AZ378" t="s">
        <v>6793</v>
      </c>
      <c r="BA378" t="s">
        <v>6793</v>
      </c>
      <c r="BC378" t="s">
        <v>6794</v>
      </c>
      <c r="BD378" t="s">
        <v>6794</v>
      </c>
      <c r="BE378" t="s">
        <v>6794</v>
      </c>
      <c r="BF378" t="s">
        <v>6793</v>
      </c>
      <c r="BG378" t="s">
        <v>6794</v>
      </c>
      <c r="BH378" t="s">
        <v>6794</v>
      </c>
      <c r="BI378" t="s">
        <v>7021</v>
      </c>
      <c r="BJ378" t="s">
        <v>7024</v>
      </c>
      <c r="BK378" t="s">
        <v>6794</v>
      </c>
      <c r="BM378">
        <v>50</v>
      </c>
      <c r="BN378">
        <v>50</v>
      </c>
      <c r="BO378" t="s">
        <v>7519</v>
      </c>
      <c r="BP378" t="s">
        <v>7571</v>
      </c>
      <c r="BQ378" t="s">
        <v>7559</v>
      </c>
      <c r="BR378" t="s">
        <v>7543</v>
      </c>
      <c r="BS378" t="s">
        <v>7515</v>
      </c>
      <c r="BT378" t="s">
        <v>7515</v>
      </c>
      <c r="BU378" t="s">
        <v>7516</v>
      </c>
      <c r="BV378" t="s">
        <v>7515</v>
      </c>
      <c r="BW378" t="s">
        <v>7515</v>
      </c>
      <c r="BX378" t="s">
        <v>7515</v>
      </c>
      <c r="BY378" t="s">
        <v>7515</v>
      </c>
      <c r="BZ378" t="s">
        <v>7516</v>
      </c>
      <c r="CA378" t="s">
        <v>7515</v>
      </c>
      <c r="CB378" t="s">
        <v>7515</v>
      </c>
      <c r="CC378" t="s">
        <v>7515</v>
      </c>
      <c r="CD378" t="s">
        <v>7515</v>
      </c>
      <c r="CE378" t="s">
        <v>6794</v>
      </c>
      <c r="CI378" t="s">
        <v>6793</v>
      </c>
      <c r="CJ378" t="s">
        <v>6794</v>
      </c>
      <c r="CK378" t="s">
        <v>6794</v>
      </c>
      <c r="CL378" t="s">
        <v>6794</v>
      </c>
      <c r="CM378" t="s">
        <v>6794</v>
      </c>
      <c r="CN378" t="s">
        <v>6794</v>
      </c>
      <c r="CO378" t="s">
        <v>6794</v>
      </c>
      <c r="CP378" t="s">
        <v>6794</v>
      </c>
      <c r="CQ378" t="s">
        <v>6794</v>
      </c>
      <c r="CR378" t="s">
        <v>7520</v>
      </c>
      <c r="CS378" t="s">
        <v>7521</v>
      </c>
      <c r="CT378" t="s">
        <v>7522</v>
      </c>
      <c r="CU378" t="s">
        <v>6793</v>
      </c>
      <c r="CV378">
        <v>3</v>
      </c>
      <c r="CW378">
        <v>3</v>
      </c>
      <c r="CX378" t="s">
        <v>31</v>
      </c>
      <c r="CY378" t="s">
        <v>6794</v>
      </c>
      <c r="EC378">
        <v>1</v>
      </c>
      <c r="ED378" t="s">
        <v>7584</v>
      </c>
      <c r="EL378" t="s">
        <v>6794</v>
      </c>
      <c r="EV378" t="s">
        <v>6794</v>
      </c>
      <c r="PS378" t="s">
        <v>7527</v>
      </c>
      <c r="PT378" t="s">
        <v>7527</v>
      </c>
      <c r="PU378" t="s">
        <v>7527</v>
      </c>
      <c r="PV378" t="s">
        <v>7527</v>
      </c>
      <c r="PW378" t="s">
        <v>7516</v>
      </c>
      <c r="PX378" t="s">
        <v>7515</v>
      </c>
      <c r="PY378" t="s">
        <v>7515</v>
      </c>
      <c r="PZ378" t="s">
        <v>7515</v>
      </c>
      <c r="QA378" t="s">
        <v>7515</v>
      </c>
      <c r="QB378" t="s">
        <v>7515</v>
      </c>
      <c r="QC378" t="s">
        <v>7515</v>
      </c>
      <c r="QD378" t="s">
        <v>7528</v>
      </c>
      <c r="QE378" t="s">
        <v>7529</v>
      </c>
      <c r="QF378" t="s">
        <v>7528</v>
      </c>
      <c r="QG378" t="s">
        <v>7681</v>
      </c>
      <c r="QH378">
        <v>2008</v>
      </c>
      <c r="QI378">
        <v>3</v>
      </c>
      <c r="QJ378">
        <v>1</v>
      </c>
      <c r="QK378" s="330">
        <v>42092</v>
      </c>
      <c r="QL378">
        <v>0</v>
      </c>
      <c r="QM378">
        <v>1</v>
      </c>
      <c r="QN378" t="s">
        <v>265</v>
      </c>
      <c r="QO378">
        <v>2008</v>
      </c>
      <c r="QP378">
        <v>50</v>
      </c>
      <c r="RV378">
        <f t="shared" si="11"/>
        <v>1</v>
      </c>
      <c r="RY378">
        <f t="shared" si="10"/>
        <v>10</v>
      </c>
    </row>
    <row r="379" spans="1:493" x14ac:dyDescent="0.3">
      <c r="A379">
        <v>71363</v>
      </c>
      <c r="B379">
        <v>504</v>
      </c>
      <c r="C379" t="s">
        <v>6793</v>
      </c>
      <c r="D379" t="s">
        <v>6793</v>
      </c>
      <c r="I379" t="s">
        <v>6793</v>
      </c>
      <c r="J379" t="s">
        <v>7515</v>
      </c>
      <c r="K379" t="s">
        <v>7516</v>
      </c>
      <c r="L379" t="s">
        <v>7515</v>
      </c>
      <c r="M379" t="s">
        <v>7515</v>
      </c>
      <c r="N379" t="s">
        <v>7515</v>
      </c>
      <c r="O379" t="s">
        <v>7515</v>
      </c>
      <c r="P379" t="s">
        <v>7515</v>
      </c>
      <c r="Q379" t="s">
        <v>7515</v>
      </c>
      <c r="R379" t="s">
        <v>7515</v>
      </c>
      <c r="S379" t="s">
        <v>7515</v>
      </c>
      <c r="T379" t="s">
        <v>7515</v>
      </c>
      <c r="U379" t="s">
        <v>7515</v>
      </c>
      <c r="V379" t="s">
        <v>7515</v>
      </c>
      <c r="W379" t="s">
        <v>7515</v>
      </c>
      <c r="X379" t="s">
        <v>7515</v>
      </c>
      <c r="Y379" t="s">
        <v>7515</v>
      </c>
      <c r="Z379" t="s">
        <v>7515</v>
      </c>
      <c r="AA379" t="s">
        <v>7515</v>
      </c>
      <c r="AB379" t="s">
        <v>7515</v>
      </c>
      <c r="AC379" t="s">
        <v>6796</v>
      </c>
      <c r="AK379" t="s">
        <v>6985</v>
      </c>
      <c r="AL379" t="s">
        <v>6793</v>
      </c>
      <c r="AM379" t="s">
        <v>6794</v>
      </c>
      <c r="AN379" t="s">
        <v>6</v>
      </c>
      <c r="AQ379" t="s">
        <v>6988</v>
      </c>
      <c r="AR379" t="s">
        <v>6966</v>
      </c>
      <c r="AS379" t="s">
        <v>6793</v>
      </c>
      <c r="AT379" t="s">
        <v>6813</v>
      </c>
      <c r="AU379" t="s">
        <v>7531</v>
      </c>
      <c r="AV379" t="s">
        <v>7553</v>
      </c>
      <c r="AX379" t="s">
        <v>6794</v>
      </c>
      <c r="AY379" t="s">
        <v>6794</v>
      </c>
      <c r="AZ379" t="s">
        <v>6793</v>
      </c>
      <c r="BA379" t="s">
        <v>6793</v>
      </c>
      <c r="BB379" t="s">
        <v>6793</v>
      </c>
      <c r="BC379" t="s">
        <v>6794</v>
      </c>
      <c r="BD379" t="s">
        <v>6794</v>
      </c>
      <c r="BE379" t="s">
        <v>6794</v>
      </c>
      <c r="BF379" t="s">
        <v>6794</v>
      </c>
      <c r="BG379" t="s">
        <v>6794</v>
      </c>
      <c r="BH379" t="s">
        <v>6794</v>
      </c>
      <c r="BI379" t="s">
        <v>7026</v>
      </c>
      <c r="BJ379" t="s">
        <v>7024</v>
      </c>
      <c r="BK379" t="s">
        <v>6794</v>
      </c>
      <c r="BM379">
        <v>50</v>
      </c>
      <c r="BN379" t="s">
        <v>6</v>
      </c>
      <c r="BO379" t="s">
        <v>7519</v>
      </c>
      <c r="BP379" t="s">
        <v>6</v>
      </c>
      <c r="BQ379" t="s">
        <v>7559</v>
      </c>
      <c r="BR379" t="s">
        <v>7594</v>
      </c>
      <c r="BS379" t="s">
        <v>7516</v>
      </c>
      <c r="BT379" t="s">
        <v>7515</v>
      </c>
      <c r="BU379" t="s">
        <v>7515</v>
      </c>
      <c r="BV379" t="s">
        <v>7515</v>
      </c>
      <c r="BW379" t="s">
        <v>7515</v>
      </c>
      <c r="BX379" t="s">
        <v>7515</v>
      </c>
      <c r="BY379" t="s">
        <v>7515</v>
      </c>
      <c r="BZ379" t="s">
        <v>7515</v>
      </c>
      <c r="CA379" t="s">
        <v>7515</v>
      </c>
      <c r="CB379" t="s">
        <v>7515</v>
      </c>
      <c r="CC379" t="s">
        <v>7515</v>
      </c>
      <c r="CD379" t="s">
        <v>7515</v>
      </c>
      <c r="CE379" t="s">
        <v>6794</v>
      </c>
      <c r="CI379" t="s">
        <v>6793</v>
      </c>
      <c r="CJ379" t="s">
        <v>6793</v>
      </c>
      <c r="CK379" t="s">
        <v>6794</v>
      </c>
      <c r="CL379" t="s">
        <v>6793</v>
      </c>
      <c r="CM379" t="s">
        <v>6794</v>
      </c>
      <c r="CN379" t="s">
        <v>6794</v>
      </c>
      <c r="CO379" t="s">
        <v>6794</v>
      </c>
      <c r="CP379" t="s">
        <v>6794</v>
      </c>
      <c r="CQ379" t="s">
        <v>6793</v>
      </c>
      <c r="CR379" t="s">
        <v>7520</v>
      </c>
      <c r="CS379" t="s">
        <v>7521</v>
      </c>
      <c r="CT379" t="s">
        <v>7587</v>
      </c>
      <c r="CU379" t="s">
        <v>6793</v>
      </c>
      <c r="CV379">
        <v>3</v>
      </c>
      <c r="CW379">
        <v>3</v>
      </c>
      <c r="CX379">
        <v>3</v>
      </c>
      <c r="CY379" t="s">
        <v>6794</v>
      </c>
      <c r="EC379">
        <v>2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2</v>
      </c>
      <c r="EL379" t="s">
        <v>6794</v>
      </c>
      <c r="EV379" t="s">
        <v>6794</v>
      </c>
      <c r="PS379" t="s">
        <v>7526</v>
      </c>
      <c r="PT379" t="s">
        <v>7526</v>
      </c>
      <c r="PU379" t="s">
        <v>7527</v>
      </c>
      <c r="PV379" t="s">
        <v>7527</v>
      </c>
      <c r="PW379" t="s">
        <v>7515</v>
      </c>
      <c r="PX379" t="s">
        <v>7515</v>
      </c>
      <c r="PY379" t="s">
        <v>7515</v>
      </c>
      <c r="PZ379" t="s">
        <v>7515</v>
      </c>
      <c r="QA379" t="s">
        <v>7515</v>
      </c>
      <c r="QB379" t="s">
        <v>7515</v>
      </c>
      <c r="QC379" t="s">
        <v>7516</v>
      </c>
      <c r="QD379" t="s">
        <v>7528</v>
      </c>
      <c r="QE379" t="s">
        <v>7529</v>
      </c>
      <c r="QF379" t="s">
        <v>7528</v>
      </c>
      <c r="QG379" t="s">
        <v>7681</v>
      </c>
      <c r="QH379">
        <v>2008</v>
      </c>
      <c r="QI379">
        <v>3</v>
      </c>
      <c r="QJ379">
        <v>1</v>
      </c>
      <c r="QK379" s="330">
        <v>42094</v>
      </c>
      <c r="QL379">
        <v>1</v>
      </c>
      <c r="QM379">
        <v>0</v>
      </c>
      <c r="QN379" t="s">
        <v>265</v>
      </c>
      <c r="QO379">
        <v>2008</v>
      </c>
      <c r="QP379">
        <v>50</v>
      </c>
      <c r="RV379">
        <f t="shared" si="11"/>
        <v>0</v>
      </c>
      <c r="RY379">
        <f t="shared" si="10"/>
        <v>4</v>
      </c>
    </row>
    <row r="380" spans="1:493" x14ac:dyDescent="0.3">
      <c r="A380">
        <v>71364</v>
      </c>
      <c r="B380">
        <v>505</v>
      </c>
      <c r="C380" t="s">
        <v>6793</v>
      </c>
      <c r="D380" t="s">
        <v>6793</v>
      </c>
      <c r="I380" t="s">
        <v>6793</v>
      </c>
      <c r="J380" t="s">
        <v>7515</v>
      </c>
      <c r="K380" t="s">
        <v>7515</v>
      </c>
      <c r="L380" t="s">
        <v>7515</v>
      </c>
      <c r="M380" t="s">
        <v>7515</v>
      </c>
      <c r="N380" t="s">
        <v>7515</v>
      </c>
      <c r="O380" t="s">
        <v>7515</v>
      </c>
      <c r="P380" t="s">
        <v>7515</v>
      </c>
      <c r="Q380" t="s">
        <v>7515</v>
      </c>
      <c r="R380" t="s">
        <v>7515</v>
      </c>
      <c r="S380" t="s">
        <v>7515</v>
      </c>
      <c r="T380" t="s">
        <v>7515</v>
      </c>
      <c r="U380" t="s">
        <v>7515</v>
      </c>
      <c r="V380" t="s">
        <v>7515</v>
      </c>
      <c r="W380" t="s">
        <v>7515</v>
      </c>
      <c r="X380" t="s">
        <v>7515</v>
      </c>
      <c r="Y380" t="s">
        <v>7515</v>
      </c>
      <c r="Z380" t="s">
        <v>7515</v>
      </c>
      <c r="AA380" t="s">
        <v>7516</v>
      </c>
      <c r="AB380" t="s">
        <v>7515</v>
      </c>
      <c r="AC380" t="s">
        <v>6796</v>
      </c>
      <c r="AK380" t="s">
        <v>6985</v>
      </c>
      <c r="AL380" t="s">
        <v>6793</v>
      </c>
      <c r="AM380" t="s">
        <v>6793</v>
      </c>
      <c r="AN380" t="s">
        <v>7680</v>
      </c>
      <c r="AO380">
        <v>0</v>
      </c>
      <c r="AP380">
        <v>17</v>
      </c>
      <c r="AQ380" t="s">
        <v>6988</v>
      </c>
      <c r="AR380" t="s">
        <v>6966</v>
      </c>
      <c r="AS380" t="s">
        <v>6793</v>
      </c>
      <c r="AT380" t="s">
        <v>6813</v>
      </c>
      <c r="AU380" t="s">
        <v>7531</v>
      </c>
      <c r="AV380" t="s">
        <v>7553</v>
      </c>
      <c r="AX380" t="s">
        <v>6794</v>
      </c>
      <c r="AY380" t="s">
        <v>6793</v>
      </c>
      <c r="AZ380" t="s">
        <v>6794</v>
      </c>
      <c r="BA380" t="s">
        <v>6793</v>
      </c>
      <c r="BB380" t="s">
        <v>6793</v>
      </c>
      <c r="BC380" t="s">
        <v>6793</v>
      </c>
      <c r="BD380" t="s">
        <v>6793</v>
      </c>
      <c r="BE380" t="s">
        <v>6793</v>
      </c>
      <c r="BF380" t="s">
        <v>6794</v>
      </c>
      <c r="BG380" t="s">
        <v>6794</v>
      </c>
      <c r="BH380" t="s">
        <v>6794</v>
      </c>
      <c r="BI380" t="s">
        <v>7026</v>
      </c>
      <c r="BJ380" t="s">
        <v>7022</v>
      </c>
      <c r="BK380" t="s">
        <v>6794</v>
      </c>
      <c r="BM380">
        <v>0</v>
      </c>
      <c r="BN380" t="s">
        <v>6</v>
      </c>
      <c r="BO380" t="s">
        <v>7519</v>
      </c>
      <c r="BP380" t="s">
        <v>6</v>
      </c>
      <c r="BQ380" t="s">
        <v>7022</v>
      </c>
      <c r="BR380" t="s">
        <v>7594</v>
      </c>
      <c r="BS380" t="s">
        <v>7515</v>
      </c>
      <c r="BT380" t="s">
        <v>7515</v>
      </c>
      <c r="BU380" t="s">
        <v>7516</v>
      </c>
      <c r="BV380" t="s">
        <v>7515</v>
      </c>
      <c r="BW380" t="s">
        <v>7515</v>
      </c>
      <c r="BX380" t="s">
        <v>7515</v>
      </c>
      <c r="BY380" t="s">
        <v>7515</v>
      </c>
      <c r="BZ380" t="s">
        <v>7515</v>
      </c>
      <c r="CA380" t="s">
        <v>7515</v>
      </c>
      <c r="CB380" t="s">
        <v>7515</v>
      </c>
      <c r="CC380" t="s">
        <v>7515</v>
      </c>
      <c r="CD380" t="s">
        <v>7515</v>
      </c>
      <c r="CE380" t="s">
        <v>6794</v>
      </c>
      <c r="CI380" t="s">
        <v>6793</v>
      </c>
      <c r="CJ380" t="s">
        <v>6794</v>
      </c>
      <c r="CK380" t="s">
        <v>6794</v>
      </c>
      <c r="CL380" t="s">
        <v>6794</v>
      </c>
      <c r="CM380" t="s">
        <v>6794</v>
      </c>
      <c r="CN380" t="s">
        <v>6794</v>
      </c>
      <c r="CO380" t="s">
        <v>6794</v>
      </c>
      <c r="CP380" t="s">
        <v>6793</v>
      </c>
      <c r="CQ380" t="s">
        <v>6794</v>
      </c>
      <c r="CR380" t="s">
        <v>7520</v>
      </c>
      <c r="CS380" t="s">
        <v>7521</v>
      </c>
      <c r="CT380" t="s">
        <v>7536</v>
      </c>
      <c r="CU380" t="s">
        <v>6793</v>
      </c>
      <c r="CV380">
        <v>2</v>
      </c>
      <c r="CW380">
        <v>3</v>
      </c>
      <c r="CX380">
        <v>4</v>
      </c>
      <c r="CY380" t="s">
        <v>6794</v>
      </c>
      <c r="EC380">
        <v>3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3</v>
      </c>
      <c r="EL380" t="s">
        <v>6794</v>
      </c>
      <c r="EV380" t="s">
        <v>6793</v>
      </c>
      <c r="LC380" t="s">
        <v>7524</v>
      </c>
      <c r="LD380" t="s">
        <v>6</v>
      </c>
      <c r="LG380" t="s">
        <v>7552</v>
      </c>
      <c r="LH380" t="s">
        <v>7527</v>
      </c>
      <c r="LI380" t="s">
        <v>7527</v>
      </c>
      <c r="LJ380" t="s">
        <v>6794</v>
      </c>
      <c r="LK380" t="s">
        <v>6793</v>
      </c>
      <c r="OX380" t="s">
        <v>7524</v>
      </c>
      <c r="OY380" t="s">
        <v>6</v>
      </c>
      <c r="PB380" t="s">
        <v>7552</v>
      </c>
      <c r="PE380" t="s">
        <v>6794</v>
      </c>
      <c r="PG380" t="s">
        <v>7547</v>
      </c>
      <c r="PH380" t="s">
        <v>7515</v>
      </c>
      <c r="PI380" t="s">
        <v>7515</v>
      </c>
      <c r="PJ380" t="s">
        <v>7515</v>
      </c>
      <c r="PK380" t="s">
        <v>7515</v>
      </c>
      <c r="PL380" t="s">
        <v>7515</v>
      </c>
      <c r="PM380" t="s">
        <v>7515</v>
      </c>
      <c r="PN380" t="s">
        <v>7516</v>
      </c>
      <c r="PO380" t="s">
        <v>7515</v>
      </c>
      <c r="PP380" t="s">
        <v>7515</v>
      </c>
      <c r="PQ380" t="s">
        <v>7515</v>
      </c>
      <c r="PR380" t="s">
        <v>7515</v>
      </c>
      <c r="PS380" t="s">
        <v>7526</v>
      </c>
      <c r="PT380" t="s">
        <v>7526</v>
      </c>
      <c r="PU380" t="s">
        <v>7526</v>
      </c>
      <c r="PW380" t="s">
        <v>7516</v>
      </c>
      <c r="PX380" t="s">
        <v>7515</v>
      </c>
      <c r="PY380" t="s">
        <v>7515</v>
      </c>
      <c r="PZ380" t="s">
        <v>7515</v>
      </c>
      <c r="QA380" t="s">
        <v>7515</v>
      </c>
      <c r="QB380" t="s">
        <v>7515</v>
      </c>
      <c r="QC380" t="s">
        <v>7515</v>
      </c>
      <c r="QD380" t="s">
        <v>7528</v>
      </c>
      <c r="QE380" t="s">
        <v>7539</v>
      </c>
      <c r="QF380" t="s">
        <v>7528</v>
      </c>
      <c r="QG380" t="s">
        <v>7681</v>
      </c>
      <c r="QH380">
        <v>2008</v>
      </c>
      <c r="QI380">
        <v>7</v>
      </c>
      <c r="QJ380">
        <v>1</v>
      </c>
      <c r="QK380" s="329">
        <v>39643</v>
      </c>
      <c r="QL380">
        <v>1</v>
      </c>
      <c r="QM380">
        <v>0</v>
      </c>
      <c r="QN380" t="s">
        <v>194</v>
      </c>
      <c r="QO380">
        <v>0</v>
      </c>
      <c r="QP380">
        <v>35</v>
      </c>
      <c r="QQ380">
        <v>1</v>
      </c>
      <c r="QR380">
        <v>1</v>
      </c>
      <c r="QS380">
        <v>0</v>
      </c>
      <c r="QT380">
        <v>0</v>
      </c>
      <c r="QU380">
        <v>0</v>
      </c>
      <c r="QV380">
        <v>0</v>
      </c>
      <c r="QW380">
        <v>0</v>
      </c>
      <c r="QX380">
        <v>0</v>
      </c>
      <c r="QY380">
        <v>0</v>
      </c>
      <c r="QZ380">
        <v>0</v>
      </c>
      <c r="RA380">
        <v>0</v>
      </c>
      <c r="RB380">
        <v>0</v>
      </c>
      <c r="RC380">
        <v>0</v>
      </c>
      <c r="RD380">
        <v>0</v>
      </c>
      <c r="RE380">
        <v>0</v>
      </c>
      <c r="RF380">
        <v>0</v>
      </c>
      <c r="RG380">
        <v>0</v>
      </c>
      <c r="RH380">
        <v>0</v>
      </c>
      <c r="RI380">
        <v>0</v>
      </c>
      <c r="RJ380">
        <v>0</v>
      </c>
      <c r="RK380">
        <v>1</v>
      </c>
      <c r="RL380">
        <v>0</v>
      </c>
      <c r="RM380">
        <v>0</v>
      </c>
      <c r="RN380">
        <v>0</v>
      </c>
      <c r="RO380">
        <v>0</v>
      </c>
      <c r="RP380">
        <v>0</v>
      </c>
      <c r="RQ380">
        <v>0</v>
      </c>
      <c r="RR380">
        <v>0</v>
      </c>
      <c r="RS380">
        <v>0</v>
      </c>
      <c r="RT380">
        <v>0</v>
      </c>
      <c r="RU380">
        <v>0</v>
      </c>
      <c r="RV380">
        <f t="shared" si="11"/>
        <v>3</v>
      </c>
      <c r="RY380">
        <f t="shared" si="10"/>
        <v>4</v>
      </c>
    </row>
    <row r="381" spans="1:493" x14ac:dyDescent="0.3">
      <c r="A381">
        <v>71365</v>
      </c>
      <c r="B381">
        <v>506</v>
      </c>
      <c r="C381" t="s">
        <v>6793</v>
      </c>
      <c r="D381" t="s">
        <v>6793</v>
      </c>
      <c r="I381" t="s">
        <v>6793</v>
      </c>
      <c r="J381" t="s">
        <v>7515</v>
      </c>
      <c r="K381" t="s">
        <v>7515</v>
      </c>
      <c r="L381" t="s">
        <v>7515</v>
      </c>
      <c r="M381" t="s">
        <v>7515</v>
      </c>
      <c r="N381" t="s">
        <v>7515</v>
      </c>
      <c r="O381" t="s">
        <v>7515</v>
      </c>
      <c r="P381" t="s">
        <v>7515</v>
      </c>
      <c r="Q381" t="s">
        <v>7515</v>
      </c>
      <c r="R381" t="s">
        <v>7515</v>
      </c>
      <c r="S381" t="s">
        <v>7516</v>
      </c>
      <c r="T381" t="s">
        <v>7515</v>
      </c>
      <c r="U381" t="s">
        <v>7515</v>
      </c>
      <c r="V381" t="s">
        <v>7515</v>
      </c>
      <c r="W381" t="s">
        <v>7515</v>
      </c>
      <c r="X381" t="s">
        <v>7515</v>
      </c>
      <c r="Y381" t="s">
        <v>7515</v>
      </c>
      <c r="Z381" t="s">
        <v>7515</v>
      </c>
      <c r="AA381" t="s">
        <v>7515</v>
      </c>
      <c r="AB381" t="s">
        <v>7515</v>
      </c>
      <c r="AC381" t="s">
        <v>6796</v>
      </c>
      <c r="AK381" t="s">
        <v>6985</v>
      </c>
      <c r="AL381" t="s">
        <v>6793</v>
      </c>
      <c r="AM381" t="s">
        <v>6794</v>
      </c>
      <c r="AN381" t="s">
        <v>7680</v>
      </c>
      <c r="AO381">
        <v>0</v>
      </c>
      <c r="AP381">
        <v>8</v>
      </c>
      <c r="AQ381" t="s">
        <v>6988</v>
      </c>
      <c r="AR381" t="s">
        <v>6793</v>
      </c>
      <c r="AS381" t="s">
        <v>6794</v>
      </c>
      <c r="AT381" t="s">
        <v>6813</v>
      </c>
      <c r="AU381" t="s">
        <v>7531</v>
      </c>
      <c r="AV381" t="s">
        <v>6991</v>
      </c>
      <c r="AX381" t="s">
        <v>6794</v>
      </c>
      <c r="AY381" t="s">
        <v>6794</v>
      </c>
      <c r="AZ381" t="s">
        <v>6793</v>
      </c>
      <c r="BA381" t="s">
        <v>6793</v>
      </c>
      <c r="BB381" t="s">
        <v>6793</v>
      </c>
      <c r="BC381" t="s">
        <v>6794</v>
      </c>
      <c r="BD381" t="s">
        <v>6794</v>
      </c>
      <c r="BE381" t="s">
        <v>6794</v>
      </c>
      <c r="BF381" t="s">
        <v>6794</v>
      </c>
      <c r="BG381" t="s">
        <v>6794</v>
      </c>
      <c r="BH381" t="s">
        <v>6794</v>
      </c>
      <c r="BI381" t="s">
        <v>7028</v>
      </c>
      <c r="BJ381" t="s">
        <v>7686</v>
      </c>
      <c r="BK381" t="s">
        <v>6794</v>
      </c>
      <c r="BM381">
        <v>200</v>
      </c>
      <c r="BN381" t="s">
        <v>6</v>
      </c>
      <c r="BO381" t="s">
        <v>7533</v>
      </c>
      <c r="BP381" t="s">
        <v>6</v>
      </c>
      <c r="BQ381" t="s">
        <v>7559</v>
      </c>
      <c r="BR381" t="s">
        <v>7543</v>
      </c>
      <c r="BS381" t="s">
        <v>7516</v>
      </c>
      <c r="BT381" t="s">
        <v>7515</v>
      </c>
      <c r="BU381" t="s">
        <v>7515</v>
      </c>
      <c r="BV381" t="s">
        <v>7515</v>
      </c>
      <c r="BW381" t="s">
        <v>7515</v>
      </c>
      <c r="BX381" t="s">
        <v>7515</v>
      </c>
      <c r="BY381" t="s">
        <v>7515</v>
      </c>
      <c r="BZ381" t="s">
        <v>7515</v>
      </c>
      <c r="CA381" t="s">
        <v>7515</v>
      </c>
      <c r="CB381" t="s">
        <v>7515</v>
      </c>
      <c r="CC381" t="s">
        <v>7515</v>
      </c>
      <c r="CD381" t="s">
        <v>7515</v>
      </c>
      <c r="CE381" t="s">
        <v>6794</v>
      </c>
      <c r="CI381" t="s">
        <v>6794</v>
      </c>
      <c r="CJ381" t="s">
        <v>6793</v>
      </c>
      <c r="CK381" t="s">
        <v>6794</v>
      </c>
      <c r="CL381" t="s">
        <v>6793</v>
      </c>
      <c r="CM381" t="s">
        <v>6793</v>
      </c>
      <c r="CN381" t="s">
        <v>6794</v>
      </c>
      <c r="CO381" t="s">
        <v>6794</v>
      </c>
      <c r="CP381" t="s">
        <v>6793</v>
      </c>
      <c r="CQ381" t="s">
        <v>6794</v>
      </c>
      <c r="CR381" t="s">
        <v>7520</v>
      </c>
      <c r="CS381" t="s">
        <v>7521</v>
      </c>
      <c r="CT381" t="s">
        <v>7522</v>
      </c>
      <c r="CU381" t="s">
        <v>6793</v>
      </c>
      <c r="CV381">
        <v>2</v>
      </c>
      <c r="CW381">
        <v>3</v>
      </c>
      <c r="CX381">
        <v>4</v>
      </c>
      <c r="CY381" t="s">
        <v>6793</v>
      </c>
      <c r="CZ381">
        <v>1</v>
      </c>
      <c r="DA381" t="s">
        <v>6966</v>
      </c>
      <c r="DD381" t="s">
        <v>7577</v>
      </c>
      <c r="DE381" t="s">
        <v>6966</v>
      </c>
      <c r="EC381">
        <v>4</v>
      </c>
      <c r="EE381">
        <v>1</v>
      </c>
      <c r="EF381">
        <v>1</v>
      </c>
      <c r="EG381">
        <v>0</v>
      </c>
      <c r="EH381">
        <v>0</v>
      </c>
      <c r="EI381">
        <v>2</v>
      </c>
      <c r="EJ381">
        <v>0</v>
      </c>
      <c r="EK381">
        <v>0</v>
      </c>
      <c r="EL381" t="s">
        <v>6794</v>
      </c>
      <c r="EV381" t="s">
        <v>6793</v>
      </c>
      <c r="FX381" t="s">
        <v>7524</v>
      </c>
      <c r="FY381" t="s">
        <v>6</v>
      </c>
      <c r="GB381" t="s">
        <v>7578</v>
      </c>
      <c r="GC381" t="s">
        <v>7526</v>
      </c>
      <c r="GD381" t="s">
        <v>7526</v>
      </c>
      <c r="GE381" t="s">
        <v>6794</v>
      </c>
      <c r="GF381" t="s">
        <v>6793</v>
      </c>
      <c r="IR381" t="s">
        <v>7524</v>
      </c>
      <c r="IS381" t="s">
        <v>6</v>
      </c>
      <c r="IV381" t="s">
        <v>7578</v>
      </c>
      <c r="IY381" t="s">
        <v>6794</v>
      </c>
      <c r="IZ381" t="s">
        <v>6793</v>
      </c>
      <c r="JA381" t="s">
        <v>7524</v>
      </c>
      <c r="JB381" t="s">
        <v>6</v>
      </c>
      <c r="JE381" t="s">
        <v>7578</v>
      </c>
      <c r="JF381" t="s">
        <v>7526</v>
      </c>
      <c r="JG381" t="s">
        <v>7526</v>
      </c>
      <c r="JH381" t="s">
        <v>6794</v>
      </c>
      <c r="JI381" t="s">
        <v>6793</v>
      </c>
      <c r="JJ381" t="s">
        <v>7524</v>
      </c>
      <c r="JK381" t="s">
        <v>6</v>
      </c>
      <c r="JN381" t="s">
        <v>7578</v>
      </c>
      <c r="JO381" t="s">
        <v>7526</v>
      </c>
      <c r="JP381" t="s">
        <v>7526</v>
      </c>
      <c r="JQ381" t="s">
        <v>6794</v>
      </c>
      <c r="JR381" t="s">
        <v>6793</v>
      </c>
      <c r="LC381" t="s">
        <v>7524</v>
      </c>
      <c r="LD381" t="s">
        <v>6</v>
      </c>
      <c r="LG381" t="s">
        <v>7578</v>
      </c>
      <c r="LH381" t="s">
        <v>7526</v>
      </c>
      <c r="LI381" t="s">
        <v>7526</v>
      </c>
      <c r="LJ381" t="s">
        <v>6794</v>
      </c>
      <c r="LK381" t="s">
        <v>6793</v>
      </c>
      <c r="LL381" t="s">
        <v>7524</v>
      </c>
      <c r="LM381" t="s">
        <v>6</v>
      </c>
      <c r="LP381" t="s">
        <v>7578</v>
      </c>
      <c r="LS381" t="s">
        <v>6794</v>
      </c>
      <c r="LT381" t="s">
        <v>6793</v>
      </c>
      <c r="PW381" t="s">
        <v>7515</v>
      </c>
      <c r="PX381" t="s">
        <v>7515</v>
      </c>
      <c r="PY381" t="s">
        <v>7515</v>
      </c>
      <c r="PZ381" t="s">
        <v>7515</v>
      </c>
      <c r="QA381" t="s">
        <v>7515</v>
      </c>
      <c r="QB381" t="s">
        <v>7515</v>
      </c>
      <c r="QC381" t="s">
        <v>7516</v>
      </c>
      <c r="QD381" t="s">
        <v>7528</v>
      </c>
      <c r="QE381" t="s">
        <v>7539</v>
      </c>
      <c r="QF381" t="s">
        <v>7528</v>
      </c>
      <c r="QG381" t="s">
        <v>7681</v>
      </c>
      <c r="QH381">
        <v>2008</v>
      </c>
      <c r="QI381">
        <v>4</v>
      </c>
      <c r="QJ381">
        <v>1</v>
      </c>
      <c r="QK381" s="329">
        <v>39547</v>
      </c>
      <c r="QL381">
        <v>1</v>
      </c>
      <c r="QM381">
        <v>0</v>
      </c>
      <c r="QN381" t="s">
        <v>265</v>
      </c>
      <c r="QO381">
        <v>2008</v>
      </c>
      <c r="QP381">
        <v>50</v>
      </c>
      <c r="QQ381">
        <v>0</v>
      </c>
      <c r="QR381">
        <v>0</v>
      </c>
      <c r="QS381">
        <v>0</v>
      </c>
      <c r="QT381">
        <v>0</v>
      </c>
      <c r="QU381">
        <v>0</v>
      </c>
      <c r="QV381">
        <v>1</v>
      </c>
      <c r="QW381">
        <v>0</v>
      </c>
      <c r="QX381">
        <v>0</v>
      </c>
      <c r="QY381">
        <v>0</v>
      </c>
      <c r="QZ381">
        <v>0</v>
      </c>
      <c r="RA381">
        <v>0</v>
      </c>
      <c r="RB381">
        <v>0</v>
      </c>
      <c r="RC381">
        <v>0</v>
      </c>
      <c r="RD381">
        <v>1</v>
      </c>
      <c r="RE381">
        <v>1</v>
      </c>
      <c r="RF381">
        <v>1</v>
      </c>
      <c r="RG381">
        <v>0</v>
      </c>
      <c r="RH381">
        <v>0</v>
      </c>
      <c r="RI381">
        <v>0</v>
      </c>
      <c r="RJ381">
        <v>0</v>
      </c>
      <c r="RK381">
        <v>1</v>
      </c>
      <c r="RL381">
        <v>1</v>
      </c>
      <c r="RM381">
        <v>0</v>
      </c>
      <c r="RN381">
        <v>0</v>
      </c>
      <c r="RO381">
        <v>0</v>
      </c>
      <c r="RP381">
        <v>0</v>
      </c>
      <c r="RQ381">
        <v>0</v>
      </c>
      <c r="RR381">
        <v>0</v>
      </c>
      <c r="RS381">
        <v>0</v>
      </c>
      <c r="RT381">
        <v>0</v>
      </c>
      <c r="RU381">
        <v>0</v>
      </c>
      <c r="RV381">
        <f t="shared" si="11"/>
        <v>5</v>
      </c>
      <c r="RY381">
        <f t="shared" si="10"/>
        <v>2</v>
      </c>
    </row>
    <row r="382" spans="1:493" x14ac:dyDescent="0.3">
      <c r="A382">
        <v>71366</v>
      </c>
      <c r="B382">
        <v>507</v>
      </c>
      <c r="C382" t="s">
        <v>6793</v>
      </c>
      <c r="D382" t="s">
        <v>6793</v>
      </c>
      <c r="I382" t="s">
        <v>6793</v>
      </c>
      <c r="J382" t="s">
        <v>7515</v>
      </c>
      <c r="K382" t="s">
        <v>7515</v>
      </c>
      <c r="L382" t="s">
        <v>7515</v>
      </c>
      <c r="M382" t="s">
        <v>7515</v>
      </c>
      <c r="N382" t="s">
        <v>7515</v>
      </c>
      <c r="O382" t="s">
        <v>7515</v>
      </c>
      <c r="P382" t="s">
        <v>7515</v>
      </c>
      <c r="Q382" t="s">
        <v>7515</v>
      </c>
      <c r="R382" t="s">
        <v>7515</v>
      </c>
      <c r="S382" t="s">
        <v>7516</v>
      </c>
      <c r="T382" t="s">
        <v>7515</v>
      </c>
      <c r="U382" t="s">
        <v>7515</v>
      </c>
      <c r="V382" t="s">
        <v>7515</v>
      </c>
      <c r="W382" t="s">
        <v>7515</v>
      </c>
      <c r="X382" t="s">
        <v>7515</v>
      </c>
      <c r="Y382" t="s">
        <v>7515</v>
      </c>
      <c r="Z382" t="s">
        <v>7515</v>
      </c>
      <c r="AA382" t="s">
        <v>7515</v>
      </c>
      <c r="AB382" t="s">
        <v>7515</v>
      </c>
      <c r="AC382" t="s">
        <v>6796</v>
      </c>
      <c r="AK382" t="s">
        <v>6985</v>
      </c>
      <c r="AL382" t="s">
        <v>6793</v>
      </c>
      <c r="AM382" t="s">
        <v>6793</v>
      </c>
      <c r="AN382" t="s">
        <v>7680</v>
      </c>
      <c r="AO382">
        <v>0</v>
      </c>
      <c r="AP382">
        <v>10</v>
      </c>
      <c r="AQ382" t="s">
        <v>6757</v>
      </c>
      <c r="AR382" t="s">
        <v>6793</v>
      </c>
      <c r="AS382" t="s">
        <v>6794</v>
      </c>
      <c r="AT382" t="s">
        <v>6814</v>
      </c>
      <c r="AV382" t="s">
        <v>6991</v>
      </c>
      <c r="AW382" t="s">
        <v>7551</v>
      </c>
      <c r="AX382" t="s">
        <v>6794</v>
      </c>
      <c r="AY382" t="s">
        <v>6794</v>
      </c>
      <c r="AZ382" t="s">
        <v>6793</v>
      </c>
      <c r="BA382" t="s">
        <v>6793</v>
      </c>
      <c r="BC382" t="s">
        <v>6794</v>
      </c>
      <c r="BD382" t="s">
        <v>6794</v>
      </c>
      <c r="BE382" t="s">
        <v>6793</v>
      </c>
      <c r="BF382" t="s">
        <v>6794</v>
      </c>
      <c r="BG382" t="s">
        <v>6794</v>
      </c>
      <c r="BH382" t="s">
        <v>6794</v>
      </c>
      <c r="BI382" t="s">
        <v>7024</v>
      </c>
      <c r="BJ382" t="s">
        <v>7026</v>
      </c>
      <c r="BK382" t="s">
        <v>6794</v>
      </c>
      <c r="BM382" t="s">
        <v>7547</v>
      </c>
      <c r="BN382" t="s">
        <v>7532</v>
      </c>
      <c r="BO382" t="s">
        <v>7519</v>
      </c>
      <c r="BP382" t="s">
        <v>7571</v>
      </c>
      <c r="BQ382" t="s">
        <v>7559</v>
      </c>
      <c r="BR382" t="s">
        <v>7594</v>
      </c>
      <c r="BS382" t="s">
        <v>7516</v>
      </c>
      <c r="BT382" t="s">
        <v>7515</v>
      </c>
      <c r="BU382" t="s">
        <v>7515</v>
      </c>
      <c r="BV382" t="s">
        <v>7515</v>
      </c>
      <c r="BW382" t="s">
        <v>7515</v>
      </c>
      <c r="BX382" t="s">
        <v>7515</v>
      </c>
      <c r="BY382" t="s">
        <v>7515</v>
      </c>
      <c r="BZ382" t="s">
        <v>7515</v>
      </c>
      <c r="CA382" t="s">
        <v>7515</v>
      </c>
      <c r="CB382" t="s">
        <v>7515</v>
      </c>
      <c r="CC382" t="s">
        <v>7515</v>
      </c>
      <c r="CD382" t="s">
        <v>7515</v>
      </c>
      <c r="CE382" t="s">
        <v>6794</v>
      </c>
      <c r="CI382" t="s">
        <v>6793</v>
      </c>
      <c r="CJ382" t="s">
        <v>6794</v>
      </c>
      <c r="CK382" t="s">
        <v>6793</v>
      </c>
      <c r="CL382" t="s">
        <v>6793</v>
      </c>
      <c r="CM382" t="s">
        <v>6794</v>
      </c>
      <c r="CN382" t="s">
        <v>6793</v>
      </c>
      <c r="CO382" t="s">
        <v>6794</v>
      </c>
      <c r="CP382" t="s">
        <v>6793</v>
      </c>
      <c r="CQ382" t="s">
        <v>6794</v>
      </c>
      <c r="CR382" t="s">
        <v>7520</v>
      </c>
      <c r="CS382" t="s">
        <v>6757</v>
      </c>
      <c r="CT382" t="s">
        <v>7536</v>
      </c>
      <c r="CU382" t="s">
        <v>6793</v>
      </c>
      <c r="CV382">
        <v>2</v>
      </c>
      <c r="CW382">
        <v>2</v>
      </c>
      <c r="CX382">
        <v>3</v>
      </c>
      <c r="CY382" t="s">
        <v>6794</v>
      </c>
      <c r="EC382">
        <v>2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1</v>
      </c>
      <c r="EK382">
        <v>1</v>
      </c>
      <c r="EL382" t="s">
        <v>6794</v>
      </c>
      <c r="EV382" t="s">
        <v>6794</v>
      </c>
      <c r="PS382" t="s">
        <v>7526</v>
      </c>
      <c r="PT382" t="s">
        <v>6757</v>
      </c>
      <c r="PU382" t="s">
        <v>7527</v>
      </c>
      <c r="PV382" t="s">
        <v>7527</v>
      </c>
      <c r="PW382" t="s">
        <v>7515</v>
      </c>
      <c r="PX382" t="s">
        <v>7515</v>
      </c>
      <c r="PY382" t="s">
        <v>7515</v>
      </c>
      <c r="PZ382" t="s">
        <v>7516</v>
      </c>
      <c r="QA382" t="s">
        <v>7515</v>
      </c>
      <c r="QB382" t="s">
        <v>7515</v>
      </c>
      <c r="QC382" t="s">
        <v>7515</v>
      </c>
      <c r="QD382" t="s">
        <v>7528</v>
      </c>
      <c r="QE382" t="s">
        <v>7539</v>
      </c>
      <c r="QF382" t="s">
        <v>7528</v>
      </c>
      <c r="QG382" t="s">
        <v>7681</v>
      </c>
      <c r="QH382">
        <v>2008</v>
      </c>
      <c r="QI382">
        <v>3</v>
      </c>
      <c r="QJ382">
        <v>1</v>
      </c>
      <c r="QK382" s="329">
        <v>39526</v>
      </c>
      <c r="QL382">
        <v>1</v>
      </c>
      <c r="QM382">
        <v>0</v>
      </c>
      <c r="QN382" t="s">
        <v>265</v>
      </c>
      <c r="QO382">
        <v>2008</v>
      </c>
      <c r="QP382">
        <v>50</v>
      </c>
      <c r="RV382">
        <f t="shared" si="11"/>
        <v>4</v>
      </c>
      <c r="RY382">
        <f t="shared" si="10"/>
        <v>7</v>
      </c>
    </row>
    <row r="383" spans="1:493" x14ac:dyDescent="0.3">
      <c r="A383">
        <v>71367</v>
      </c>
      <c r="B383">
        <v>508</v>
      </c>
      <c r="C383" t="s">
        <v>6793</v>
      </c>
      <c r="D383" t="s">
        <v>6793</v>
      </c>
      <c r="I383" t="s">
        <v>6793</v>
      </c>
      <c r="J383" t="s">
        <v>7516</v>
      </c>
      <c r="K383" t="s">
        <v>7516</v>
      </c>
      <c r="L383" t="s">
        <v>7515</v>
      </c>
      <c r="M383" t="s">
        <v>7515</v>
      </c>
      <c r="N383" t="s">
        <v>7515</v>
      </c>
      <c r="O383" t="s">
        <v>7515</v>
      </c>
      <c r="P383" t="s">
        <v>7515</v>
      </c>
      <c r="Q383" t="s">
        <v>7515</v>
      </c>
      <c r="R383" t="s">
        <v>7515</v>
      </c>
      <c r="S383" t="s">
        <v>7515</v>
      </c>
      <c r="T383" t="s">
        <v>7515</v>
      </c>
      <c r="U383" t="s">
        <v>7515</v>
      </c>
      <c r="V383" t="s">
        <v>7515</v>
      </c>
      <c r="W383" t="s">
        <v>7515</v>
      </c>
      <c r="X383" t="s">
        <v>7515</v>
      </c>
      <c r="Y383" t="s">
        <v>7515</v>
      </c>
      <c r="Z383" t="s">
        <v>7515</v>
      </c>
      <c r="AA383" t="s">
        <v>7515</v>
      </c>
      <c r="AB383" t="s">
        <v>7515</v>
      </c>
      <c r="AC383" t="s">
        <v>7517</v>
      </c>
      <c r="AF383">
        <v>6</v>
      </c>
      <c r="AG383">
        <v>0</v>
      </c>
      <c r="AH383" t="s">
        <v>7550</v>
      </c>
      <c r="AI383" t="s">
        <v>7680</v>
      </c>
      <c r="AJ383">
        <v>3</v>
      </c>
      <c r="AK383" t="s">
        <v>6993</v>
      </c>
      <c r="AL383" t="s">
        <v>6794</v>
      </c>
      <c r="AM383" t="s">
        <v>6794</v>
      </c>
      <c r="AN383" t="s">
        <v>6</v>
      </c>
      <c r="AQ383" t="s">
        <v>7568</v>
      </c>
      <c r="AT383" t="s">
        <v>6813</v>
      </c>
      <c r="AU383" t="s">
        <v>7562</v>
      </c>
      <c r="AV383" t="s">
        <v>6991</v>
      </c>
      <c r="AX383" t="s">
        <v>6793</v>
      </c>
      <c r="AY383" t="s">
        <v>6794</v>
      </c>
      <c r="AZ383" t="s">
        <v>6793</v>
      </c>
      <c r="BA383" t="s">
        <v>6793</v>
      </c>
      <c r="BC383" t="s">
        <v>6794</v>
      </c>
      <c r="BD383" t="s">
        <v>6794</v>
      </c>
      <c r="BE383" t="s">
        <v>6794</v>
      </c>
      <c r="BF383" t="s">
        <v>6793</v>
      </c>
      <c r="BG383" t="s">
        <v>6793</v>
      </c>
      <c r="BH383" t="s">
        <v>6794</v>
      </c>
      <c r="BI383" t="s">
        <v>7021</v>
      </c>
      <c r="BJ383" t="s">
        <v>7029</v>
      </c>
      <c r="BK383" t="s">
        <v>6794</v>
      </c>
      <c r="BM383">
        <v>50</v>
      </c>
      <c r="BN383" t="s">
        <v>6</v>
      </c>
      <c r="BO383" t="s">
        <v>7519</v>
      </c>
      <c r="BP383" t="s">
        <v>6</v>
      </c>
      <c r="BQ383" t="s">
        <v>7559</v>
      </c>
      <c r="BR383" t="s">
        <v>7594</v>
      </c>
      <c r="BS383" t="s">
        <v>7515</v>
      </c>
      <c r="BT383" t="s">
        <v>7516</v>
      </c>
      <c r="BU383" t="s">
        <v>7515</v>
      </c>
      <c r="BV383" t="s">
        <v>7515</v>
      </c>
      <c r="BW383" t="s">
        <v>7515</v>
      </c>
      <c r="BX383" t="s">
        <v>7515</v>
      </c>
      <c r="BY383" t="s">
        <v>7515</v>
      </c>
      <c r="BZ383" t="s">
        <v>7515</v>
      </c>
      <c r="CA383" t="s">
        <v>7515</v>
      </c>
      <c r="CB383" t="s">
        <v>7515</v>
      </c>
      <c r="CC383" t="s">
        <v>7515</v>
      </c>
      <c r="CD383" t="s">
        <v>7515</v>
      </c>
      <c r="CE383" t="s">
        <v>6794</v>
      </c>
      <c r="CI383" t="s">
        <v>6793</v>
      </c>
      <c r="CJ383" t="s">
        <v>6793</v>
      </c>
      <c r="CK383" t="s">
        <v>6794</v>
      </c>
      <c r="CL383" t="s">
        <v>6794</v>
      </c>
      <c r="CM383" t="s">
        <v>6794</v>
      </c>
      <c r="CN383" t="s">
        <v>6794</v>
      </c>
      <c r="CO383" t="s">
        <v>6793</v>
      </c>
      <c r="CP383" t="s">
        <v>6794</v>
      </c>
      <c r="CQ383" t="s">
        <v>6793</v>
      </c>
      <c r="CR383" t="s">
        <v>7520</v>
      </c>
      <c r="CS383" t="s">
        <v>7521</v>
      </c>
      <c r="CT383" t="s">
        <v>7522</v>
      </c>
      <c r="CU383" t="s">
        <v>6793</v>
      </c>
      <c r="CV383">
        <v>3</v>
      </c>
      <c r="CW383">
        <v>4</v>
      </c>
      <c r="CX383">
        <v>4</v>
      </c>
      <c r="CY383" t="s">
        <v>6794</v>
      </c>
      <c r="EC383">
        <v>2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1</v>
      </c>
      <c r="EK383">
        <v>1</v>
      </c>
      <c r="EL383" t="s">
        <v>6794</v>
      </c>
      <c r="EV383" t="s">
        <v>6793</v>
      </c>
      <c r="NE383" t="s">
        <v>7538</v>
      </c>
      <c r="NF383" t="s">
        <v>7680</v>
      </c>
      <c r="NG383">
        <v>6</v>
      </c>
      <c r="NH383">
        <v>2008</v>
      </c>
      <c r="NL383" t="s">
        <v>6794</v>
      </c>
      <c r="OO383" t="s">
        <v>7524</v>
      </c>
      <c r="OP383" t="s">
        <v>7680</v>
      </c>
      <c r="OQ383">
        <v>6</v>
      </c>
      <c r="OR383">
        <v>2008</v>
      </c>
      <c r="OV383" t="s">
        <v>6793</v>
      </c>
      <c r="PS383" t="s">
        <v>7526</v>
      </c>
      <c r="PT383" t="s">
        <v>7526</v>
      </c>
      <c r="PU383" t="s">
        <v>7526</v>
      </c>
      <c r="PV383" t="s">
        <v>7526</v>
      </c>
      <c r="PW383" t="s">
        <v>7515</v>
      </c>
      <c r="PX383" t="s">
        <v>7515</v>
      </c>
      <c r="PY383" t="s">
        <v>7515</v>
      </c>
      <c r="PZ383" t="s">
        <v>7515</v>
      </c>
      <c r="QA383" t="s">
        <v>7515</v>
      </c>
      <c r="QB383" t="s">
        <v>7515</v>
      </c>
      <c r="QC383" t="s">
        <v>7516</v>
      </c>
      <c r="QD383" t="s">
        <v>7528</v>
      </c>
      <c r="QE383" t="s">
        <v>7529</v>
      </c>
      <c r="QF383" t="s">
        <v>7528</v>
      </c>
      <c r="QG383" t="s">
        <v>7681</v>
      </c>
      <c r="QH383">
        <v>2008</v>
      </c>
      <c r="QI383">
        <v>6</v>
      </c>
      <c r="QJ383">
        <v>1</v>
      </c>
      <c r="QK383" s="329">
        <v>39603</v>
      </c>
      <c r="QL383">
        <v>0</v>
      </c>
      <c r="QM383">
        <v>1</v>
      </c>
      <c r="QN383" t="s">
        <v>265</v>
      </c>
      <c r="QO383">
        <v>2008</v>
      </c>
      <c r="QP383">
        <v>50</v>
      </c>
      <c r="QQ383">
        <v>1</v>
      </c>
      <c r="QR383">
        <v>0</v>
      </c>
      <c r="QS383">
        <v>0</v>
      </c>
      <c r="QT383">
        <v>0</v>
      </c>
      <c r="QU383">
        <v>0</v>
      </c>
      <c r="QV383">
        <v>0</v>
      </c>
      <c r="QW383">
        <v>0</v>
      </c>
      <c r="QX383">
        <v>0</v>
      </c>
      <c r="QY383">
        <v>0</v>
      </c>
      <c r="QZ383">
        <v>0</v>
      </c>
      <c r="RA383">
        <v>0</v>
      </c>
      <c r="RB383">
        <v>0</v>
      </c>
      <c r="RC383">
        <v>0</v>
      </c>
      <c r="RD383">
        <v>0</v>
      </c>
      <c r="RE383">
        <v>0</v>
      </c>
      <c r="RF383">
        <v>0</v>
      </c>
      <c r="RG383">
        <v>0</v>
      </c>
      <c r="RH383">
        <v>0</v>
      </c>
      <c r="RI383">
        <v>0</v>
      </c>
      <c r="RJ383">
        <v>0</v>
      </c>
      <c r="RK383">
        <v>0</v>
      </c>
      <c r="RL383">
        <v>0</v>
      </c>
      <c r="RM383">
        <v>0</v>
      </c>
      <c r="RN383">
        <v>0</v>
      </c>
      <c r="RO383">
        <v>0</v>
      </c>
      <c r="RP383">
        <v>0</v>
      </c>
      <c r="RQ383">
        <v>1</v>
      </c>
      <c r="RR383">
        <v>0</v>
      </c>
      <c r="RS383">
        <v>0</v>
      </c>
      <c r="RT383">
        <v>0</v>
      </c>
      <c r="RU383">
        <v>1</v>
      </c>
      <c r="RV383">
        <f t="shared" si="11"/>
        <v>0</v>
      </c>
      <c r="RY383">
        <f t="shared" si="10"/>
        <v>10</v>
      </c>
    </row>
    <row r="384" spans="1:493" x14ac:dyDescent="0.3">
      <c r="A384">
        <v>71368</v>
      </c>
      <c r="B384">
        <v>509</v>
      </c>
      <c r="C384" t="s">
        <v>6793</v>
      </c>
      <c r="D384" t="s">
        <v>6793</v>
      </c>
      <c r="I384" t="s">
        <v>6793</v>
      </c>
      <c r="J384" t="s">
        <v>7515</v>
      </c>
      <c r="K384" t="s">
        <v>7515</v>
      </c>
      <c r="L384" t="s">
        <v>7515</v>
      </c>
      <c r="M384" t="s">
        <v>7515</v>
      </c>
      <c r="N384" t="s">
        <v>7515</v>
      </c>
      <c r="O384" t="s">
        <v>7515</v>
      </c>
      <c r="P384" t="s">
        <v>7515</v>
      </c>
      <c r="Q384" t="s">
        <v>7515</v>
      </c>
      <c r="R384" t="s">
        <v>7515</v>
      </c>
      <c r="S384" t="s">
        <v>7515</v>
      </c>
      <c r="T384" t="s">
        <v>7515</v>
      </c>
      <c r="U384" t="s">
        <v>7515</v>
      </c>
      <c r="V384" t="s">
        <v>7515</v>
      </c>
      <c r="W384" t="s">
        <v>7515</v>
      </c>
      <c r="X384" t="s">
        <v>7515</v>
      </c>
      <c r="Y384" t="s">
        <v>7515</v>
      </c>
      <c r="Z384" t="s">
        <v>7515</v>
      </c>
      <c r="AA384" t="s">
        <v>7516</v>
      </c>
      <c r="AB384" t="s">
        <v>7515</v>
      </c>
      <c r="AC384" t="s">
        <v>6796</v>
      </c>
      <c r="AK384" t="s">
        <v>6985</v>
      </c>
      <c r="AL384" t="s">
        <v>6793</v>
      </c>
      <c r="AM384" t="s">
        <v>6794</v>
      </c>
      <c r="AN384" t="s">
        <v>7680</v>
      </c>
      <c r="AO384">
        <v>0</v>
      </c>
      <c r="AP384">
        <v>21</v>
      </c>
      <c r="AQ384" t="s">
        <v>6988</v>
      </c>
      <c r="AR384" t="s">
        <v>6793</v>
      </c>
      <c r="AS384" t="s">
        <v>6793</v>
      </c>
      <c r="AT384" t="s">
        <v>6813</v>
      </c>
      <c r="AU384" t="s">
        <v>7531</v>
      </c>
      <c r="AV384" t="s">
        <v>6991</v>
      </c>
      <c r="AX384" t="s">
        <v>6794</v>
      </c>
      <c r="AY384" t="s">
        <v>6794</v>
      </c>
      <c r="AZ384" t="s">
        <v>6794</v>
      </c>
      <c r="BA384" t="s">
        <v>6793</v>
      </c>
      <c r="BB384" t="s">
        <v>6794</v>
      </c>
      <c r="BC384" t="s">
        <v>6794</v>
      </c>
      <c r="BD384" t="s">
        <v>6794</v>
      </c>
      <c r="BE384" t="s">
        <v>6794</v>
      </c>
      <c r="BF384" t="s">
        <v>6794</v>
      </c>
      <c r="BG384" t="s">
        <v>6794</v>
      </c>
      <c r="BH384" t="s">
        <v>6794</v>
      </c>
      <c r="BI384" t="s">
        <v>7024</v>
      </c>
      <c r="BJ384" t="s">
        <v>7686</v>
      </c>
      <c r="BK384" t="s">
        <v>6794</v>
      </c>
      <c r="BM384" t="s">
        <v>7547</v>
      </c>
      <c r="BN384" t="s">
        <v>6</v>
      </c>
      <c r="BO384" t="s">
        <v>7533</v>
      </c>
      <c r="BP384" t="s">
        <v>7576</v>
      </c>
      <c r="BQ384" t="s">
        <v>7559</v>
      </c>
      <c r="BR384" t="s">
        <v>7682</v>
      </c>
      <c r="BS384" t="s">
        <v>7516</v>
      </c>
      <c r="BT384" t="s">
        <v>7515</v>
      </c>
      <c r="BU384" t="s">
        <v>7515</v>
      </c>
      <c r="BV384" t="s">
        <v>7515</v>
      </c>
      <c r="BW384" t="s">
        <v>7515</v>
      </c>
      <c r="BX384" t="s">
        <v>7515</v>
      </c>
      <c r="BY384" t="s">
        <v>7515</v>
      </c>
      <c r="BZ384" t="s">
        <v>7515</v>
      </c>
      <c r="CA384" t="s">
        <v>7515</v>
      </c>
      <c r="CB384" t="s">
        <v>7515</v>
      </c>
      <c r="CC384" t="s">
        <v>7515</v>
      </c>
      <c r="CD384" t="s">
        <v>7515</v>
      </c>
      <c r="CE384" t="s">
        <v>6794</v>
      </c>
      <c r="CI384" t="s">
        <v>6793</v>
      </c>
      <c r="CJ384" t="s">
        <v>6793</v>
      </c>
      <c r="CK384" t="s">
        <v>6794</v>
      </c>
      <c r="CL384" t="s">
        <v>6794</v>
      </c>
      <c r="CM384" t="s">
        <v>6794</v>
      </c>
      <c r="CN384" t="s">
        <v>6794</v>
      </c>
      <c r="CO384" t="s">
        <v>6794</v>
      </c>
      <c r="CP384" t="s">
        <v>6793</v>
      </c>
      <c r="CQ384" t="s">
        <v>6794</v>
      </c>
      <c r="CR384" t="s">
        <v>7520</v>
      </c>
      <c r="CS384" t="s">
        <v>7521</v>
      </c>
      <c r="CT384" t="s">
        <v>7522</v>
      </c>
      <c r="CU384" t="s">
        <v>6793</v>
      </c>
      <c r="CV384">
        <v>2</v>
      </c>
      <c r="CW384">
        <v>3</v>
      </c>
      <c r="CX384">
        <v>3</v>
      </c>
      <c r="CY384" t="s">
        <v>6794</v>
      </c>
      <c r="EC384">
        <v>2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2</v>
      </c>
      <c r="EL384" t="s">
        <v>6794</v>
      </c>
      <c r="EV384" t="s">
        <v>6966</v>
      </c>
      <c r="PS384" t="s">
        <v>7526</v>
      </c>
      <c r="PT384" t="s">
        <v>7526</v>
      </c>
      <c r="PU384" t="s">
        <v>7526</v>
      </c>
      <c r="PV384" t="s">
        <v>7526</v>
      </c>
      <c r="PW384" t="s">
        <v>7516</v>
      </c>
      <c r="PX384" t="s">
        <v>7515</v>
      </c>
      <c r="PY384" t="s">
        <v>7515</v>
      </c>
      <c r="PZ384" t="s">
        <v>7515</v>
      </c>
      <c r="QA384" t="s">
        <v>7515</v>
      </c>
      <c r="QB384" t="s">
        <v>7515</v>
      </c>
      <c r="QC384" t="s">
        <v>7515</v>
      </c>
      <c r="QD384" t="s">
        <v>7528</v>
      </c>
      <c r="QE384" t="s">
        <v>7539</v>
      </c>
      <c r="QF384" t="s">
        <v>7528</v>
      </c>
      <c r="QG384" t="s">
        <v>7681</v>
      </c>
      <c r="QH384">
        <v>2008</v>
      </c>
      <c r="QI384">
        <v>4</v>
      </c>
      <c r="QJ384">
        <v>1</v>
      </c>
      <c r="QK384" s="329">
        <v>39555</v>
      </c>
      <c r="QL384">
        <v>1</v>
      </c>
      <c r="QM384">
        <v>0</v>
      </c>
      <c r="QN384" t="s">
        <v>265</v>
      </c>
      <c r="QO384">
        <v>2008</v>
      </c>
      <c r="QP384">
        <v>50</v>
      </c>
      <c r="RV384">
        <f t="shared" si="11"/>
        <v>2</v>
      </c>
      <c r="RY384">
        <f t="shared" si="10"/>
        <v>7</v>
      </c>
    </row>
    <row r="385" spans="1:493" x14ac:dyDescent="0.3">
      <c r="A385">
        <v>71369</v>
      </c>
      <c r="B385">
        <v>510</v>
      </c>
      <c r="C385" t="s">
        <v>6793</v>
      </c>
      <c r="D385" t="s">
        <v>6793</v>
      </c>
      <c r="I385" t="s">
        <v>6793</v>
      </c>
      <c r="J385" t="s">
        <v>7515</v>
      </c>
      <c r="K385" t="s">
        <v>7515</v>
      </c>
      <c r="L385" t="s">
        <v>7515</v>
      </c>
      <c r="M385" t="s">
        <v>7515</v>
      </c>
      <c r="N385" t="s">
        <v>7515</v>
      </c>
      <c r="O385" t="s">
        <v>7515</v>
      </c>
      <c r="P385" t="s">
        <v>7515</v>
      </c>
      <c r="Q385" t="s">
        <v>7515</v>
      </c>
      <c r="R385" t="s">
        <v>7515</v>
      </c>
      <c r="S385" t="s">
        <v>7515</v>
      </c>
      <c r="T385" t="s">
        <v>7516</v>
      </c>
      <c r="U385" t="s">
        <v>7515</v>
      </c>
      <c r="V385" t="s">
        <v>7515</v>
      </c>
      <c r="W385" t="s">
        <v>7515</v>
      </c>
      <c r="X385" t="s">
        <v>7515</v>
      </c>
      <c r="Y385" t="s">
        <v>7515</v>
      </c>
      <c r="Z385" t="s">
        <v>7515</v>
      </c>
      <c r="AA385" t="s">
        <v>7515</v>
      </c>
      <c r="AB385" t="s">
        <v>7515</v>
      </c>
      <c r="AC385" t="s">
        <v>6796</v>
      </c>
      <c r="AK385" t="s">
        <v>6985</v>
      </c>
      <c r="AL385" t="s">
        <v>6793</v>
      </c>
      <c r="AM385" t="s">
        <v>6794</v>
      </c>
      <c r="AN385" t="s">
        <v>7680</v>
      </c>
      <c r="AO385">
        <v>0</v>
      </c>
      <c r="AP385">
        <v>20</v>
      </c>
      <c r="AQ385" t="s">
        <v>6988</v>
      </c>
      <c r="AR385" t="s">
        <v>6793</v>
      </c>
      <c r="AS385" t="s">
        <v>6793</v>
      </c>
      <c r="AT385" t="s">
        <v>6813</v>
      </c>
      <c r="AU385" t="s">
        <v>7531</v>
      </c>
      <c r="AV385" t="s">
        <v>7553</v>
      </c>
      <c r="AX385" t="s">
        <v>6794</v>
      </c>
      <c r="AY385" t="s">
        <v>6794</v>
      </c>
      <c r="AZ385" t="s">
        <v>6794</v>
      </c>
      <c r="BA385" t="s">
        <v>6793</v>
      </c>
      <c r="BB385" t="s">
        <v>6793</v>
      </c>
      <c r="BC385" t="s">
        <v>6794</v>
      </c>
      <c r="BD385" t="s">
        <v>6794</v>
      </c>
      <c r="BE385" t="s">
        <v>6793</v>
      </c>
      <c r="BF385" t="s">
        <v>6794</v>
      </c>
      <c r="BG385" t="s">
        <v>6794</v>
      </c>
      <c r="BH385" t="s">
        <v>6794</v>
      </c>
      <c r="BI385" t="s">
        <v>7028</v>
      </c>
      <c r="BJ385" t="s">
        <v>7026</v>
      </c>
      <c r="BK385" t="s">
        <v>6794</v>
      </c>
      <c r="BM385" t="s">
        <v>7547</v>
      </c>
      <c r="BN385" t="s">
        <v>7532</v>
      </c>
      <c r="BO385" t="s">
        <v>7519</v>
      </c>
      <c r="BP385" t="s">
        <v>6</v>
      </c>
      <c r="BQ385" t="s">
        <v>7028</v>
      </c>
      <c r="BR385" t="s">
        <v>7594</v>
      </c>
      <c r="BS385" t="s">
        <v>7515</v>
      </c>
      <c r="BT385" t="s">
        <v>7516</v>
      </c>
      <c r="BU385" t="s">
        <v>7515</v>
      </c>
      <c r="BV385" t="s">
        <v>7515</v>
      </c>
      <c r="BW385" t="s">
        <v>7515</v>
      </c>
      <c r="BX385" t="s">
        <v>7515</v>
      </c>
      <c r="BY385" t="s">
        <v>7515</v>
      </c>
      <c r="BZ385" t="s">
        <v>7515</v>
      </c>
      <c r="CA385" t="s">
        <v>7515</v>
      </c>
      <c r="CB385" t="s">
        <v>7515</v>
      </c>
      <c r="CC385" t="s">
        <v>7515</v>
      </c>
      <c r="CD385" t="s">
        <v>7515</v>
      </c>
      <c r="CE385" t="s">
        <v>6794</v>
      </c>
      <c r="CI385" t="s">
        <v>6794</v>
      </c>
      <c r="CJ385" t="s">
        <v>6793</v>
      </c>
      <c r="CK385" t="s">
        <v>6794</v>
      </c>
      <c r="CL385" t="s">
        <v>6793</v>
      </c>
      <c r="CM385" t="s">
        <v>6793</v>
      </c>
      <c r="CN385" t="s">
        <v>6793</v>
      </c>
      <c r="CO385" t="s">
        <v>6794</v>
      </c>
      <c r="CP385" t="s">
        <v>6793</v>
      </c>
      <c r="CQ385" t="s">
        <v>6793</v>
      </c>
      <c r="CR385" t="s">
        <v>7520</v>
      </c>
      <c r="CS385" t="s">
        <v>7521</v>
      </c>
      <c r="CT385" t="s">
        <v>7522</v>
      </c>
      <c r="CU385" t="s">
        <v>6793</v>
      </c>
      <c r="CV385">
        <v>3</v>
      </c>
      <c r="CW385">
        <v>6</v>
      </c>
      <c r="CX385">
        <v>4</v>
      </c>
      <c r="CY385" t="s">
        <v>6793</v>
      </c>
      <c r="CZ385">
        <v>1</v>
      </c>
      <c r="DA385" t="s">
        <v>7680</v>
      </c>
      <c r="DB385">
        <v>1</v>
      </c>
      <c r="DC385">
        <v>2008</v>
      </c>
      <c r="DD385" t="s">
        <v>7557</v>
      </c>
      <c r="DE385" t="s">
        <v>7680</v>
      </c>
      <c r="DF385">
        <v>7</v>
      </c>
      <c r="DG385">
        <v>2008</v>
      </c>
      <c r="EC385">
        <v>2</v>
      </c>
      <c r="EE385">
        <v>0</v>
      </c>
      <c r="EF385">
        <v>0</v>
      </c>
      <c r="EG385">
        <v>0</v>
      </c>
      <c r="EH385">
        <v>0</v>
      </c>
      <c r="EI385">
        <v>1</v>
      </c>
      <c r="EJ385">
        <v>0</v>
      </c>
      <c r="EK385">
        <v>1</v>
      </c>
      <c r="EL385" t="s">
        <v>6794</v>
      </c>
      <c r="EV385" t="s">
        <v>6793</v>
      </c>
      <c r="KT385" t="s">
        <v>7524</v>
      </c>
      <c r="KU385" t="s">
        <v>7680</v>
      </c>
      <c r="KV385">
        <v>10</v>
      </c>
      <c r="KW385">
        <v>2007</v>
      </c>
      <c r="LA385" t="s">
        <v>6794</v>
      </c>
      <c r="LB385" t="s">
        <v>6793</v>
      </c>
      <c r="PS385" t="s">
        <v>7526</v>
      </c>
      <c r="PT385" t="s">
        <v>7526</v>
      </c>
      <c r="PU385" t="s">
        <v>7527</v>
      </c>
      <c r="PV385" t="s">
        <v>7526</v>
      </c>
      <c r="PW385" t="s">
        <v>7515</v>
      </c>
      <c r="PX385" t="s">
        <v>7515</v>
      </c>
      <c r="PY385" t="s">
        <v>7515</v>
      </c>
      <c r="PZ385" t="s">
        <v>7515</v>
      </c>
      <c r="QA385" t="s">
        <v>7515</v>
      </c>
      <c r="QB385" t="s">
        <v>7515</v>
      </c>
      <c r="QC385" t="s">
        <v>7516</v>
      </c>
      <c r="QD385" t="s">
        <v>7528</v>
      </c>
      <c r="QE385" t="s">
        <v>7529</v>
      </c>
      <c r="QF385" t="s">
        <v>7528</v>
      </c>
      <c r="QG385" t="s">
        <v>7681</v>
      </c>
      <c r="QH385">
        <v>2008</v>
      </c>
      <c r="QI385">
        <v>5</v>
      </c>
      <c r="QJ385">
        <v>1</v>
      </c>
      <c r="QK385" s="329">
        <v>39588</v>
      </c>
      <c r="QL385">
        <v>1</v>
      </c>
      <c r="QM385">
        <v>0</v>
      </c>
      <c r="QN385" t="s">
        <v>265</v>
      </c>
      <c r="QO385">
        <v>2008</v>
      </c>
      <c r="QP385">
        <v>50</v>
      </c>
      <c r="QQ385">
        <v>0</v>
      </c>
      <c r="QR385">
        <v>0</v>
      </c>
      <c r="QS385">
        <v>0</v>
      </c>
      <c r="QT385">
        <v>0</v>
      </c>
      <c r="QU385">
        <v>0</v>
      </c>
      <c r="QV385">
        <v>0</v>
      </c>
      <c r="QW385">
        <v>0</v>
      </c>
      <c r="QX385">
        <v>0</v>
      </c>
      <c r="QY385">
        <v>0</v>
      </c>
      <c r="QZ385">
        <v>0</v>
      </c>
      <c r="RA385">
        <v>0</v>
      </c>
      <c r="RB385">
        <v>0</v>
      </c>
      <c r="RC385">
        <v>0</v>
      </c>
      <c r="RD385">
        <v>0</v>
      </c>
      <c r="RE385">
        <v>0</v>
      </c>
      <c r="RF385">
        <v>0</v>
      </c>
      <c r="RG385">
        <v>0</v>
      </c>
      <c r="RH385">
        <v>0</v>
      </c>
      <c r="RI385">
        <v>0</v>
      </c>
      <c r="RJ385">
        <v>1</v>
      </c>
      <c r="RK385">
        <v>0</v>
      </c>
      <c r="RL385">
        <v>0</v>
      </c>
      <c r="RM385">
        <v>0</v>
      </c>
      <c r="RN385">
        <v>0</v>
      </c>
      <c r="RO385">
        <v>0</v>
      </c>
      <c r="RP385">
        <v>0</v>
      </c>
      <c r="RQ385">
        <v>0</v>
      </c>
      <c r="RR385">
        <v>0</v>
      </c>
      <c r="RS385">
        <v>0</v>
      </c>
      <c r="RT385">
        <v>0</v>
      </c>
      <c r="RU385">
        <v>0</v>
      </c>
      <c r="RV385">
        <f t="shared" si="11"/>
        <v>2</v>
      </c>
      <c r="RY385">
        <f t="shared" si="10"/>
        <v>2</v>
      </c>
    </row>
    <row r="386" spans="1:493" x14ac:dyDescent="0.3">
      <c r="A386">
        <v>71370</v>
      </c>
      <c r="B386">
        <v>511</v>
      </c>
      <c r="C386" t="s">
        <v>6793</v>
      </c>
      <c r="D386" t="s">
        <v>6793</v>
      </c>
      <c r="I386" t="s">
        <v>6793</v>
      </c>
      <c r="J386" t="s">
        <v>7515</v>
      </c>
      <c r="K386" t="s">
        <v>7515</v>
      </c>
      <c r="L386" t="s">
        <v>7515</v>
      </c>
      <c r="M386" t="s">
        <v>7515</v>
      </c>
      <c r="N386" t="s">
        <v>7515</v>
      </c>
      <c r="O386" t="s">
        <v>7515</v>
      </c>
      <c r="P386" t="s">
        <v>7515</v>
      </c>
      <c r="Q386" t="s">
        <v>7515</v>
      </c>
      <c r="R386" t="s">
        <v>7515</v>
      </c>
      <c r="S386" t="s">
        <v>7516</v>
      </c>
      <c r="T386" t="s">
        <v>7515</v>
      </c>
      <c r="U386" t="s">
        <v>7515</v>
      </c>
      <c r="V386" t="s">
        <v>7515</v>
      </c>
      <c r="W386" t="s">
        <v>7515</v>
      </c>
      <c r="X386" t="s">
        <v>7515</v>
      </c>
      <c r="Y386" t="s">
        <v>7515</v>
      </c>
      <c r="Z386" t="s">
        <v>7515</v>
      </c>
      <c r="AA386" t="s">
        <v>7515</v>
      </c>
      <c r="AB386" t="s">
        <v>7515</v>
      </c>
      <c r="AC386" t="s">
        <v>6796</v>
      </c>
      <c r="AK386" t="s">
        <v>6985</v>
      </c>
      <c r="AL386" t="s">
        <v>6793</v>
      </c>
      <c r="AM386" t="s">
        <v>6793</v>
      </c>
      <c r="AN386" t="s">
        <v>7680</v>
      </c>
      <c r="AO386">
        <v>0</v>
      </c>
      <c r="AP386">
        <v>11</v>
      </c>
      <c r="AQ386" t="s">
        <v>6988</v>
      </c>
      <c r="AR386" t="s">
        <v>6793</v>
      </c>
      <c r="AS386" t="s">
        <v>6793</v>
      </c>
      <c r="AT386" t="s">
        <v>6813</v>
      </c>
      <c r="AU386" t="s">
        <v>7531</v>
      </c>
      <c r="AV386" t="s">
        <v>6991</v>
      </c>
      <c r="AX386" t="s">
        <v>6794</v>
      </c>
      <c r="AY386" t="s">
        <v>6794</v>
      </c>
      <c r="AZ386" t="s">
        <v>6793</v>
      </c>
      <c r="BA386" t="s">
        <v>6793</v>
      </c>
      <c r="BB386" t="s">
        <v>6793</v>
      </c>
      <c r="BC386" t="s">
        <v>6794</v>
      </c>
      <c r="BD386" t="s">
        <v>6794</v>
      </c>
      <c r="BE386" t="s">
        <v>6794</v>
      </c>
      <c r="BF386" t="s">
        <v>6794</v>
      </c>
      <c r="BG386" t="s">
        <v>6794</v>
      </c>
      <c r="BH386" t="s">
        <v>6794</v>
      </c>
      <c r="BI386" t="s">
        <v>7024</v>
      </c>
      <c r="BJ386" t="s">
        <v>7026</v>
      </c>
      <c r="BK386" t="s">
        <v>6794</v>
      </c>
      <c r="BM386">
        <v>50</v>
      </c>
      <c r="BN386" t="s">
        <v>6</v>
      </c>
      <c r="BO386" t="s">
        <v>7533</v>
      </c>
      <c r="BP386" t="s">
        <v>6</v>
      </c>
      <c r="BQ386" t="s">
        <v>7559</v>
      </c>
      <c r="BR386" t="s">
        <v>6757</v>
      </c>
      <c r="BS386" t="s">
        <v>7516</v>
      </c>
      <c r="BT386" t="s">
        <v>7515</v>
      </c>
      <c r="BU386" t="s">
        <v>7515</v>
      </c>
      <c r="BV386" t="s">
        <v>7515</v>
      </c>
      <c r="BW386" t="s">
        <v>7515</v>
      </c>
      <c r="BX386" t="s">
        <v>7515</v>
      </c>
      <c r="BY386" t="s">
        <v>7515</v>
      </c>
      <c r="BZ386" t="s">
        <v>7515</v>
      </c>
      <c r="CA386" t="s">
        <v>7515</v>
      </c>
      <c r="CB386" t="s">
        <v>7515</v>
      </c>
      <c r="CC386" t="s">
        <v>7515</v>
      </c>
      <c r="CD386" t="s">
        <v>7515</v>
      </c>
      <c r="CE386" t="s">
        <v>6794</v>
      </c>
      <c r="CI386" t="s">
        <v>6793</v>
      </c>
      <c r="CJ386" t="s">
        <v>6794</v>
      </c>
      <c r="CK386" t="s">
        <v>6794</v>
      </c>
      <c r="CL386" t="s">
        <v>6794</v>
      </c>
      <c r="CM386" t="s">
        <v>6794</v>
      </c>
      <c r="CN386" t="s">
        <v>6793</v>
      </c>
      <c r="CO386" t="s">
        <v>6794</v>
      </c>
      <c r="CP386" t="s">
        <v>6794</v>
      </c>
      <c r="CQ386" t="s">
        <v>6794</v>
      </c>
      <c r="CR386" t="s">
        <v>7520</v>
      </c>
      <c r="CS386" t="s">
        <v>7521</v>
      </c>
      <c r="CT386" t="s">
        <v>7536</v>
      </c>
      <c r="CU386" t="s">
        <v>6793</v>
      </c>
      <c r="CV386">
        <v>2</v>
      </c>
      <c r="CW386">
        <v>2</v>
      </c>
      <c r="CX386">
        <v>3</v>
      </c>
      <c r="CY386" t="s">
        <v>6794</v>
      </c>
      <c r="EC386">
        <v>2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2</v>
      </c>
      <c r="EL386" t="s">
        <v>6794</v>
      </c>
      <c r="EV386" t="s">
        <v>6793</v>
      </c>
      <c r="JJ386" t="s">
        <v>7524</v>
      </c>
      <c r="JK386" t="s">
        <v>7680</v>
      </c>
      <c r="JL386">
        <v>6</v>
      </c>
      <c r="JM386">
        <v>2007</v>
      </c>
      <c r="JO386" t="s">
        <v>7526</v>
      </c>
      <c r="JP386" t="s">
        <v>7526</v>
      </c>
      <c r="JQ386" t="s">
        <v>6794</v>
      </c>
      <c r="JR386" t="s">
        <v>6793</v>
      </c>
      <c r="PS386" t="s">
        <v>7526</v>
      </c>
      <c r="PU386" t="s">
        <v>7526</v>
      </c>
      <c r="PV386" t="s">
        <v>7526</v>
      </c>
      <c r="PW386" t="s">
        <v>7516</v>
      </c>
      <c r="PX386" t="s">
        <v>7515</v>
      </c>
      <c r="PY386" t="s">
        <v>7515</v>
      </c>
      <c r="PZ386" t="s">
        <v>7515</v>
      </c>
      <c r="QA386" t="s">
        <v>7515</v>
      </c>
      <c r="QB386" t="s">
        <v>7515</v>
      </c>
      <c r="QC386" t="s">
        <v>7515</v>
      </c>
      <c r="QD386" t="s">
        <v>7528</v>
      </c>
      <c r="QE386" t="s">
        <v>7539</v>
      </c>
      <c r="QF386" t="s">
        <v>7528</v>
      </c>
      <c r="QG386" t="s">
        <v>7681</v>
      </c>
      <c r="QH386">
        <v>2008</v>
      </c>
      <c r="QI386">
        <v>7</v>
      </c>
      <c r="QJ386">
        <v>1</v>
      </c>
      <c r="QK386" s="329">
        <v>39630</v>
      </c>
      <c r="QL386">
        <v>1</v>
      </c>
      <c r="QM386">
        <v>0</v>
      </c>
      <c r="QN386" t="s">
        <v>265</v>
      </c>
      <c r="QO386">
        <v>2008</v>
      </c>
      <c r="QP386">
        <v>50</v>
      </c>
      <c r="QQ386">
        <v>0</v>
      </c>
      <c r="QR386">
        <v>0</v>
      </c>
      <c r="QS386">
        <v>0</v>
      </c>
      <c r="QT386">
        <v>0</v>
      </c>
      <c r="QU386">
        <v>0</v>
      </c>
      <c r="QV386">
        <v>0</v>
      </c>
      <c r="QW386">
        <v>0</v>
      </c>
      <c r="QX386">
        <v>0</v>
      </c>
      <c r="QY386">
        <v>0</v>
      </c>
      <c r="QZ386">
        <v>0</v>
      </c>
      <c r="RA386">
        <v>0</v>
      </c>
      <c r="RB386">
        <v>0</v>
      </c>
      <c r="RC386">
        <v>0</v>
      </c>
      <c r="RD386">
        <v>0</v>
      </c>
      <c r="RE386">
        <v>0</v>
      </c>
      <c r="RF386">
        <v>1</v>
      </c>
      <c r="RG386">
        <v>0</v>
      </c>
      <c r="RH386">
        <v>0</v>
      </c>
      <c r="RI386">
        <v>0</v>
      </c>
      <c r="RJ386">
        <v>0</v>
      </c>
      <c r="RK386">
        <v>0</v>
      </c>
      <c r="RL386">
        <v>0</v>
      </c>
      <c r="RM386">
        <v>0</v>
      </c>
      <c r="RN386">
        <v>0</v>
      </c>
      <c r="RO386">
        <v>0</v>
      </c>
      <c r="RP386">
        <v>0</v>
      </c>
      <c r="RQ386">
        <v>0</v>
      </c>
      <c r="RR386">
        <v>0</v>
      </c>
      <c r="RS386">
        <v>0</v>
      </c>
      <c r="RT386">
        <v>0</v>
      </c>
      <c r="RU386">
        <v>0</v>
      </c>
      <c r="RV386">
        <f t="shared" si="11"/>
        <v>4</v>
      </c>
      <c r="RY386">
        <f t="shared" si="10"/>
        <v>7</v>
      </c>
    </row>
    <row r="387" spans="1:493" x14ac:dyDescent="0.3">
      <c r="A387">
        <v>71371</v>
      </c>
      <c r="B387">
        <v>512</v>
      </c>
      <c r="C387" t="s">
        <v>6793</v>
      </c>
      <c r="D387" t="s">
        <v>6793</v>
      </c>
      <c r="I387" t="s">
        <v>6793</v>
      </c>
      <c r="J387" t="s">
        <v>7515</v>
      </c>
      <c r="K387" t="s">
        <v>7515</v>
      </c>
      <c r="L387" t="s">
        <v>7515</v>
      </c>
      <c r="M387" t="s">
        <v>7515</v>
      </c>
      <c r="N387" t="s">
        <v>7515</v>
      </c>
      <c r="O387" t="s">
        <v>7515</v>
      </c>
      <c r="P387" t="s">
        <v>7515</v>
      </c>
      <c r="Q387" t="s">
        <v>7515</v>
      </c>
      <c r="R387" t="s">
        <v>7515</v>
      </c>
      <c r="S387" t="s">
        <v>7515</v>
      </c>
      <c r="T387" t="s">
        <v>7515</v>
      </c>
      <c r="U387" t="s">
        <v>7515</v>
      </c>
      <c r="V387" t="s">
        <v>7515</v>
      </c>
      <c r="W387" t="s">
        <v>7515</v>
      </c>
      <c r="X387" t="s">
        <v>7515</v>
      </c>
      <c r="Y387" t="s">
        <v>7515</v>
      </c>
      <c r="Z387" t="s">
        <v>7516</v>
      </c>
      <c r="AA387" t="s">
        <v>7515</v>
      </c>
      <c r="AB387" t="s">
        <v>7515</v>
      </c>
      <c r="AC387" t="s">
        <v>6796</v>
      </c>
      <c r="AK387" t="s">
        <v>6985</v>
      </c>
      <c r="AL387" t="s">
        <v>6793</v>
      </c>
      <c r="AM387" t="s">
        <v>6794</v>
      </c>
      <c r="AN387" t="s">
        <v>7680</v>
      </c>
      <c r="AO387">
        <v>0</v>
      </c>
      <c r="AP387">
        <v>10</v>
      </c>
      <c r="AQ387" t="s">
        <v>6988</v>
      </c>
      <c r="AR387" t="s">
        <v>6793</v>
      </c>
      <c r="AS387" t="s">
        <v>6793</v>
      </c>
      <c r="AT387" t="s">
        <v>6813</v>
      </c>
      <c r="AU387" t="s">
        <v>7531</v>
      </c>
      <c r="AV387" t="s">
        <v>6991</v>
      </c>
      <c r="AX387" t="s">
        <v>6794</v>
      </c>
      <c r="AY387" t="s">
        <v>6794</v>
      </c>
      <c r="AZ387" t="s">
        <v>6794</v>
      </c>
      <c r="BA387" t="s">
        <v>6793</v>
      </c>
      <c r="BB387" t="s">
        <v>6793</v>
      </c>
      <c r="BC387" t="s">
        <v>6794</v>
      </c>
      <c r="BD387" t="s">
        <v>6794</v>
      </c>
      <c r="BE387" t="s">
        <v>6794</v>
      </c>
      <c r="BF387" t="s">
        <v>6794</v>
      </c>
      <c r="BG387" t="s">
        <v>6794</v>
      </c>
      <c r="BH387" t="s">
        <v>6794</v>
      </c>
      <c r="BI387" t="s">
        <v>7028</v>
      </c>
      <c r="BJ387" t="s">
        <v>6</v>
      </c>
      <c r="BK387" t="s">
        <v>6794</v>
      </c>
      <c r="BM387" t="s">
        <v>7547</v>
      </c>
      <c r="BN387" t="s">
        <v>6</v>
      </c>
      <c r="BO387" t="s">
        <v>7519</v>
      </c>
      <c r="BP387" t="s">
        <v>6</v>
      </c>
      <c r="BQ387" t="s">
        <v>7559</v>
      </c>
      <c r="BR387" t="s">
        <v>7594</v>
      </c>
      <c r="BS387" t="s">
        <v>7516</v>
      </c>
      <c r="BT387" t="s">
        <v>7515</v>
      </c>
      <c r="BU387" t="s">
        <v>7515</v>
      </c>
      <c r="BV387" t="s">
        <v>7515</v>
      </c>
      <c r="BW387" t="s">
        <v>7515</v>
      </c>
      <c r="BX387" t="s">
        <v>7515</v>
      </c>
      <c r="BY387" t="s">
        <v>7515</v>
      </c>
      <c r="BZ387" t="s">
        <v>7515</v>
      </c>
      <c r="CA387" t="s">
        <v>7515</v>
      </c>
      <c r="CB387" t="s">
        <v>7515</v>
      </c>
      <c r="CC387" t="s">
        <v>7515</v>
      </c>
      <c r="CD387" t="s">
        <v>7515</v>
      </c>
      <c r="CE387" t="s">
        <v>6794</v>
      </c>
      <c r="CI387" t="s">
        <v>6793</v>
      </c>
      <c r="CJ387" t="s">
        <v>6793</v>
      </c>
      <c r="CK387" t="s">
        <v>6794</v>
      </c>
      <c r="CL387" t="s">
        <v>6793</v>
      </c>
      <c r="CM387" t="s">
        <v>6793</v>
      </c>
      <c r="CN387" t="s">
        <v>6794</v>
      </c>
      <c r="CO387" t="s">
        <v>6794</v>
      </c>
      <c r="CP387" t="s">
        <v>6793</v>
      </c>
      <c r="CQ387" t="s">
        <v>6794</v>
      </c>
      <c r="CR387" t="s">
        <v>7520</v>
      </c>
      <c r="CS387" t="s">
        <v>7607</v>
      </c>
      <c r="CT387" t="s">
        <v>6757</v>
      </c>
      <c r="CU387" t="s">
        <v>6793</v>
      </c>
      <c r="CV387">
        <v>2</v>
      </c>
      <c r="CW387">
        <v>2</v>
      </c>
      <c r="CX387">
        <v>3</v>
      </c>
      <c r="CY387" t="s">
        <v>6794</v>
      </c>
      <c r="EC387">
        <v>2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2</v>
      </c>
      <c r="EL387" t="s">
        <v>6794</v>
      </c>
      <c r="EV387" t="s">
        <v>6793</v>
      </c>
      <c r="LC387" t="s">
        <v>7524</v>
      </c>
      <c r="LD387" t="s">
        <v>6</v>
      </c>
      <c r="LG387" t="s">
        <v>7578</v>
      </c>
      <c r="LH387" t="s">
        <v>7526</v>
      </c>
      <c r="LI387" t="s">
        <v>7527</v>
      </c>
      <c r="LJ387" t="s">
        <v>6794</v>
      </c>
      <c r="LK387" t="s">
        <v>6793</v>
      </c>
      <c r="LL387" t="s">
        <v>7524</v>
      </c>
      <c r="LM387" t="s">
        <v>6</v>
      </c>
      <c r="LP387" t="s">
        <v>7578</v>
      </c>
      <c r="LS387" t="s">
        <v>6794</v>
      </c>
      <c r="LT387" t="s">
        <v>6793</v>
      </c>
      <c r="PS387" t="s">
        <v>7526</v>
      </c>
      <c r="PT387" t="s">
        <v>7526</v>
      </c>
      <c r="PU387" t="s">
        <v>7526</v>
      </c>
      <c r="PW387" t="s">
        <v>7515</v>
      </c>
      <c r="PX387" t="s">
        <v>7515</v>
      </c>
      <c r="PY387" t="s">
        <v>7515</v>
      </c>
      <c r="PZ387" t="s">
        <v>7515</v>
      </c>
      <c r="QA387" t="s">
        <v>7515</v>
      </c>
      <c r="QB387" t="s">
        <v>7515</v>
      </c>
      <c r="QC387" t="s">
        <v>7516</v>
      </c>
      <c r="QD387" t="s">
        <v>7528</v>
      </c>
      <c r="QE387" t="s">
        <v>7529</v>
      </c>
      <c r="QF387" t="s">
        <v>7528</v>
      </c>
      <c r="QG387" t="s">
        <v>7681</v>
      </c>
      <c r="QH387">
        <v>2008</v>
      </c>
      <c r="QI387">
        <v>5</v>
      </c>
      <c r="QJ387">
        <v>1</v>
      </c>
      <c r="QK387" s="329">
        <v>39592</v>
      </c>
      <c r="QL387">
        <v>1</v>
      </c>
      <c r="QM387">
        <v>0</v>
      </c>
      <c r="QN387" t="s">
        <v>265</v>
      </c>
      <c r="QO387">
        <v>2008</v>
      </c>
      <c r="QP387">
        <v>50</v>
      </c>
      <c r="QQ387">
        <v>0</v>
      </c>
      <c r="QR387">
        <v>0</v>
      </c>
      <c r="QS387">
        <v>0</v>
      </c>
      <c r="QT387">
        <v>0</v>
      </c>
      <c r="QU387">
        <v>0</v>
      </c>
      <c r="QV387">
        <v>0</v>
      </c>
      <c r="QW387">
        <v>0</v>
      </c>
      <c r="QX387">
        <v>0</v>
      </c>
      <c r="QY387">
        <v>0</v>
      </c>
      <c r="QZ387">
        <v>0</v>
      </c>
      <c r="RA387">
        <v>0</v>
      </c>
      <c r="RB387">
        <v>0</v>
      </c>
      <c r="RC387">
        <v>0</v>
      </c>
      <c r="RD387">
        <v>0</v>
      </c>
      <c r="RE387">
        <v>0</v>
      </c>
      <c r="RF387">
        <v>0</v>
      </c>
      <c r="RG387">
        <v>0</v>
      </c>
      <c r="RH387">
        <v>0</v>
      </c>
      <c r="RI387">
        <v>0</v>
      </c>
      <c r="RJ387">
        <v>0</v>
      </c>
      <c r="RK387">
        <v>1</v>
      </c>
      <c r="RL387">
        <v>1</v>
      </c>
      <c r="RM387">
        <v>0</v>
      </c>
      <c r="RN387">
        <v>0</v>
      </c>
      <c r="RO387">
        <v>0</v>
      </c>
      <c r="RP387">
        <v>0</v>
      </c>
      <c r="RQ387">
        <v>0</v>
      </c>
      <c r="RR387">
        <v>0</v>
      </c>
      <c r="RS387">
        <v>0</v>
      </c>
      <c r="RT387">
        <v>0</v>
      </c>
      <c r="RU387">
        <v>0</v>
      </c>
      <c r="RV387">
        <f t="shared" si="11"/>
        <v>4</v>
      </c>
      <c r="RY387">
        <f t="shared" si="10"/>
        <v>2</v>
      </c>
    </row>
    <row r="388" spans="1:493" x14ac:dyDescent="0.3">
      <c r="A388">
        <v>71372</v>
      </c>
      <c r="B388">
        <v>513</v>
      </c>
      <c r="C388" t="s">
        <v>6793</v>
      </c>
      <c r="D388" t="s">
        <v>6794</v>
      </c>
      <c r="E388">
        <v>2</v>
      </c>
      <c r="I388" t="s">
        <v>6793</v>
      </c>
      <c r="J388" t="s">
        <v>7516</v>
      </c>
      <c r="K388" t="s">
        <v>7515</v>
      </c>
      <c r="L388" t="s">
        <v>7515</v>
      </c>
      <c r="M388" t="s">
        <v>7515</v>
      </c>
      <c r="N388" t="s">
        <v>7515</v>
      </c>
      <c r="O388" t="s">
        <v>7515</v>
      </c>
      <c r="P388" t="s">
        <v>7515</v>
      </c>
      <c r="Q388" t="s">
        <v>7515</v>
      </c>
      <c r="R388" t="s">
        <v>7515</v>
      </c>
      <c r="S388" t="s">
        <v>7515</v>
      </c>
      <c r="T388" t="s">
        <v>7515</v>
      </c>
      <c r="U388" t="s">
        <v>7515</v>
      </c>
      <c r="V388" t="s">
        <v>7515</v>
      </c>
      <c r="W388" t="s">
        <v>7515</v>
      </c>
      <c r="X388" t="s">
        <v>7515</v>
      </c>
      <c r="Y388" t="s">
        <v>7515</v>
      </c>
      <c r="Z388" t="s">
        <v>7515</v>
      </c>
      <c r="AA388" t="s">
        <v>7515</v>
      </c>
      <c r="AB388" t="s">
        <v>7515</v>
      </c>
      <c r="AD388">
        <v>0</v>
      </c>
      <c r="AE388">
        <v>2</v>
      </c>
      <c r="AF388">
        <v>0</v>
      </c>
      <c r="AG388">
        <v>10</v>
      </c>
      <c r="AH388" t="s">
        <v>6845</v>
      </c>
      <c r="AK388" t="s">
        <v>6993</v>
      </c>
      <c r="AL388" t="s">
        <v>6794</v>
      </c>
      <c r="AM388" t="s">
        <v>6794</v>
      </c>
      <c r="AN388" t="s">
        <v>7680</v>
      </c>
      <c r="AO388">
        <v>0</v>
      </c>
      <c r="AP388">
        <v>10</v>
      </c>
      <c r="AQ388" t="s">
        <v>7568</v>
      </c>
      <c r="AT388" t="s">
        <v>6813</v>
      </c>
      <c r="AU388" t="s">
        <v>7531</v>
      </c>
      <c r="AV388" t="s">
        <v>7518</v>
      </c>
      <c r="AX388" t="s">
        <v>6794</v>
      </c>
      <c r="AY388" t="s">
        <v>6794</v>
      </c>
      <c r="AZ388" t="s">
        <v>6793</v>
      </c>
      <c r="BA388" t="s">
        <v>6794</v>
      </c>
      <c r="BC388" t="s">
        <v>6794</v>
      </c>
      <c r="BD388" t="s">
        <v>6793</v>
      </c>
      <c r="BE388" t="s">
        <v>6794</v>
      </c>
      <c r="BF388" t="s">
        <v>6794</v>
      </c>
      <c r="BG388" t="s">
        <v>6794</v>
      </c>
      <c r="BH388" t="s">
        <v>6794</v>
      </c>
      <c r="BI388" t="s">
        <v>7021</v>
      </c>
      <c r="BJ388" t="s">
        <v>7025</v>
      </c>
      <c r="BK388" t="s">
        <v>6794</v>
      </c>
      <c r="BM388">
        <v>25</v>
      </c>
      <c r="BN388" t="s">
        <v>7532</v>
      </c>
      <c r="BO388" t="s">
        <v>7533</v>
      </c>
      <c r="BP388" t="s">
        <v>7554</v>
      </c>
      <c r="BQ388" t="s">
        <v>7559</v>
      </c>
      <c r="BR388" t="s">
        <v>7543</v>
      </c>
      <c r="BS388" t="s">
        <v>7515</v>
      </c>
      <c r="BT388" t="s">
        <v>7515</v>
      </c>
      <c r="BU388" t="s">
        <v>7515</v>
      </c>
      <c r="BV388" t="s">
        <v>7515</v>
      </c>
      <c r="BW388" t="s">
        <v>7515</v>
      </c>
      <c r="BX388" t="s">
        <v>7515</v>
      </c>
      <c r="BY388" t="s">
        <v>7515</v>
      </c>
      <c r="BZ388" t="s">
        <v>7516</v>
      </c>
      <c r="CA388" t="s">
        <v>7515</v>
      </c>
      <c r="CB388" t="s">
        <v>7515</v>
      </c>
      <c r="CC388" t="s">
        <v>7515</v>
      </c>
      <c r="CD388" t="s">
        <v>7515</v>
      </c>
      <c r="CE388" t="s">
        <v>6794</v>
      </c>
      <c r="CI388" t="s">
        <v>6794</v>
      </c>
      <c r="CJ388" t="s">
        <v>6793</v>
      </c>
      <c r="CK388" t="s">
        <v>6794</v>
      </c>
      <c r="CL388" t="s">
        <v>6793</v>
      </c>
      <c r="CM388" t="s">
        <v>6793</v>
      </c>
      <c r="CN388" t="s">
        <v>6793</v>
      </c>
      <c r="CO388" t="s">
        <v>6794</v>
      </c>
      <c r="CP388" t="s">
        <v>6793</v>
      </c>
      <c r="CQ388" t="s">
        <v>6794</v>
      </c>
      <c r="CR388" t="s">
        <v>7520</v>
      </c>
      <c r="CS388" t="s">
        <v>7521</v>
      </c>
      <c r="CT388" t="s">
        <v>7536</v>
      </c>
      <c r="CU388" t="s">
        <v>6793</v>
      </c>
      <c r="CV388">
        <v>3</v>
      </c>
      <c r="CW388">
        <v>3</v>
      </c>
      <c r="CX388">
        <v>2</v>
      </c>
      <c r="CY388" t="s">
        <v>6793</v>
      </c>
      <c r="CZ388">
        <v>2</v>
      </c>
      <c r="DA388" t="s">
        <v>7680</v>
      </c>
      <c r="DB388">
        <v>2</v>
      </c>
      <c r="DC388">
        <v>2007</v>
      </c>
      <c r="DD388" t="s">
        <v>7577</v>
      </c>
      <c r="DE388" t="s">
        <v>7680</v>
      </c>
      <c r="DF388">
        <v>6</v>
      </c>
      <c r="DG388">
        <v>2007</v>
      </c>
      <c r="DH388" t="s">
        <v>7680</v>
      </c>
      <c r="DI388">
        <v>6</v>
      </c>
      <c r="DJ388">
        <v>2008</v>
      </c>
      <c r="DK388" t="s">
        <v>7557</v>
      </c>
      <c r="DL388" t="s">
        <v>7680</v>
      </c>
      <c r="DM388">
        <v>12</v>
      </c>
      <c r="DN388">
        <v>2008</v>
      </c>
      <c r="EC388">
        <v>2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1</v>
      </c>
      <c r="EK388">
        <v>1</v>
      </c>
      <c r="EL388" t="s">
        <v>6794</v>
      </c>
      <c r="EV388" t="s">
        <v>6793</v>
      </c>
      <c r="IR388" t="s">
        <v>7524</v>
      </c>
      <c r="IS388" t="s">
        <v>7680</v>
      </c>
      <c r="IT388">
        <v>6</v>
      </c>
      <c r="IU388">
        <v>2007</v>
      </c>
      <c r="IY388" t="s">
        <v>6794</v>
      </c>
      <c r="IZ388" t="s">
        <v>6793</v>
      </c>
      <c r="JA388" t="s">
        <v>7524</v>
      </c>
      <c r="JB388" t="s">
        <v>7680</v>
      </c>
      <c r="JC388">
        <v>6</v>
      </c>
      <c r="JD388">
        <v>2007</v>
      </c>
      <c r="JF388" t="s">
        <v>7526</v>
      </c>
      <c r="JG388" t="s">
        <v>7526</v>
      </c>
      <c r="JH388" t="s">
        <v>6794</v>
      </c>
      <c r="JI388" t="s">
        <v>6793</v>
      </c>
      <c r="KK388" t="s">
        <v>7524</v>
      </c>
      <c r="KL388" t="s">
        <v>7680</v>
      </c>
      <c r="KM388">
        <v>10</v>
      </c>
      <c r="KN388">
        <v>2008</v>
      </c>
      <c r="KR388" t="s">
        <v>6794</v>
      </c>
      <c r="KS388" t="s">
        <v>6793</v>
      </c>
      <c r="LC388" t="s">
        <v>7524</v>
      </c>
      <c r="LD388" t="s">
        <v>7680</v>
      </c>
      <c r="LE388">
        <v>10</v>
      </c>
      <c r="LF388">
        <v>2008</v>
      </c>
      <c r="LH388" t="s">
        <v>7527</v>
      </c>
      <c r="LI388" t="s">
        <v>7527</v>
      </c>
      <c r="LJ388" t="s">
        <v>6794</v>
      </c>
      <c r="LK388" t="s">
        <v>6966</v>
      </c>
      <c r="OX388" t="s">
        <v>7524</v>
      </c>
      <c r="OY388" t="s">
        <v>7680</v>
      </c>
      <c r="OZ388">
        <v>10</v>
      </c>
      <c r="PA388">
        <v>2008</v>
      </c>
      <c r="PE388" t="s">
        <v>6794</v>
      </c>
      <c r="PG388">
        <v>8</v>
      </c>
      <c r="PH388" t="s">
        <v>7515</v>
      </c>
      <c r="PI388" t="s">
        <v>7515</v>
      </c>
      <c r="PJ388" t="s">
        <v>7515</v>
      </c>
      <c r="PK388" t="s">
        <v>7515</v>
      </c>
      <c r="PL388" t="s">
        <v>7515</v>
      </c>
      <c r="PM388" t="s">
        <v>7515</v>
      </c>
      <c r="PN388" t="s">
        <v>7515</v>
      </c>
      <c r="PO388" t="s">
        <v>7515</v>
      </c>
      <c r="PP388" t="s">
        <v>7516</v>
      </c>
      <c r="PQ388" t="s">
        <v>7515</v>
      </c>
      <c r="PR388" t="s">
        <v>7515</v>
      </c>
      <c r="PS388" t="s">
        <v>7526</v>
      </c>
      <c r="PT388" t="s">
        <v>7526</v>
      </c>
      <c r="PW388" t="s">
        <v>7515</v>
      </c>
      <c r="PX388" t="s">
        <v>7515</v>
      </c>
      <c r="PY388" t="s">
        <v>7515</v>
      </c>
      <c r="PZ388" t="s">
        <v>7515</v>
      </c>
      <c r="QA388" t="s">
        <v>7515</v>
      </c>
      <c r="QB388" t="s">
        <v>7515</v>
      </c>
      <c r="QC388" t="s">
        <v>7516</v>
      </c>
      <c r="QD388" t="s">
        <v>7528</v>
      </c>
      <c r="QE388" t="s">
        <v>7539</v>
      </c>
      <c r="QF388" t="s">
        <v>7528</v>
      </c>
      <c r="QG388" t="s">
        <v>7681</v>
      </c>
      <c r="QH388">
        <v>2008</v>
      </c>
      <c r="QI388">
        <v>6</v>
      </c>
      <c r="QJ388">
        <v>2</v>
      </c>
      <c r="QK388" s="329">
        <v>39618</v>
      </c>
      <c r="QL388">
        <v>0</v>
      </c>
      <c r="QM388">
        <v>1</v>
      </c>
      <c r="QN388" t="s">
        <v>265</v>
      </c>
      <c r="QO388">
        <v>2008</v>
      </c>
      <c r="QP388">
        <v>50</v>
      </c>
      <c r="QQ388">
        <v>1</v>
      </c>
      <c r="QR388">
        <v>1</v>
      </c>
      <c r="QS388">
        <v>0</v>
      </c>
      <c r="QT388">
        <v>0</v>
      </c>
      <c r="QU388">
        <v>0</v>
      </c>
      <c r="QV388">
        <v>0</v>
      </c>
      <c r="QW388">
        <v>0</v>
      </c>
      <c r="QX388">
        <v>0</v>
      </c>
      <c r="QY388">
        <v>0</v>
      </c>
      <c r="QZ388">
        <v>0</v>
      </c>
      <c r="RA388">
        <v>0</v>
      </c>
      <c r="RB388">
        <v>0</v>
      </c>
      <c r="RC388">
        <v>0</v>
      </c>
      <c r="RD388">
        <v>1</v>
      </c>
      <c r="RE388">
        <v>1</v>
      </c>
      <c r="RF388">
        <v>0</v>
      </c>
      <c r="RG388">
        <v>0</v>
      </c>
      <c r="RH388">
        <v>0</v>
      </c>
      <c r="RI388">
        <v>1</v>
      </c>
      <c r="RJ388">
        <v>0</v>
      </c>
      <c r="RK388">
        <v>1</v>
      </c>
      <c r="RL388">
        <v>0</v>
      </c>
      <c r="RM388">
        <v>0</v>
      </c>
      <c r="RN388">
        <v>0</v>
      </c>
      <c r="RO388">
        <v>0</v>
      </c>
      <c r="RP388">
        <v>0</v>
      </c>
      <c r="RQ388">
        <v>0</v>
      </c>
      <c r="RR388">
        <v>0</v>
      </c>
      <c r="RS388">
        <v>0</v>
      </c>
      <c r="RT388">
        <v>0</v>
      </c>
      <c r="RU388">
        <v>0</v>
      </c>
      <c r="RV388">
        <f t="shared" si="11"/>
        <v>4</v>
      </c>
      <c r="RY388">
        <f t="shared" si="10"/>
        <v>10</v>
      </c>
    </row>
    <row r="389" spans="1:493" x14ac:dyDescent="0.3">
      <c r="A389">
        <v>71373</v>
      </c>
      <c r="B389">
        <v>514</v>
      </c>
      <c r="C389" t="s">
        <v>6793</v>
      </c>
      <c r="D389" t="s">
        <v>6793</v>
      </c>
      <c r="I389" t="s">
        <v>6793</v>
      </c>
      <c r="J389" t="s">
        <v>7515</v>
      </c>
      <c r="K389" t="s">
        <v>7515</v>
      </c>
      <c r="L389" t="s">
        <v>7515</v>
      </c>
      <c r="M389" t="s">
        <v>7515</v>
      </c>
      <c r="N389" t="s">
        <v>7515</v>
      </c>
      <c r="O389" t="s">
        <v>7515</v>
      </c>
      <c r="P389" t="s">
        <v>7515</v>
      </c>
      <c r="Q389" t="s">
        <v>7515</v>
      </c>
      <c r="R389" t="s">
        <v>7515</v>
      </c>
      <c r="S389" t="s">
        <v>7515</v>
      </c>
      <c r="T389" t="s">
        <v>7515</v>
      </c>
      <c r="U389" t="s">
        <v>7515</v>
      </c>
      <c r="V389" t="s">
        <v>7515</v>
      </c>
      <c r="W389" t="s">
        <v>7515</v>
      </c>
      <c r="X389" t="s">
        <v>7515</v>
      </c>
      <c r="Y389" t="s">
        <v>7515</v>
      </c>
      <c r="Z389" t="s">
        <v>7515</v>
      </c>
      <c r="AA389" t="s">
        <v>7516</v>
      </c>
      <c r="AB389" t="s">
        <v>7515</v>
      </c>
      <c r="AC389" t="s">
        <v>6796</v>
      </c>
      <c r="AK389" t="s">
        <v>6985</v>
      </c>
      <c r="AL389" t="s">
        <v>6793</v>
      </c>
      <c r="AM389" t="s">
        <v>6793</v>
      </c>
      <c r="AN389" t="s">
        <v>7680</v>
      </c>
      <c r="AO389">
        <v>0</v>
      </c>
      <c r="AP389">
        <v>27</v>
      </c>
      <c r="AQ389" t="s">
        <v>6988</v>
      </c>
      <c r="AR389" t="s">
        <v>6793</v>
      </c>
      <c r="AS389" t="s">
        <v>6793</v>
      </c>
      <c r="AT389" t="s">
        <v>6813</v>
      </c>
      <c r="AU389" t="s">
        <v>7531</v>
      </c>
      <c r="AV389" t="s">
        <v>6991</v>
      </c>
      <c r="AX389" t="s">
        <v>6794</v>
      </c>
      <c r="AY389" t="s">
        <v>6794</v>
      </c>
      <c r="AZ389" t="s">
        <v>6793</v>
      </c>
      <c r="BA389" t="s">
        <v>6794</v>
      </c>
      <c r="BB389" t="s">
        <v>6793</v>
      </c>
      <c r="BC389" t="s">
        <v>6793</v>
      </c>
      <c r="BD389" t="s">
        <v>6793</v>
      </c>
      <c r="BE389" t="s">
        <v>6794</v>
      </c>
      <c r="BF389" t="s">
        <v>6794</v>
      </c>
      <c r="BG389" t="s">
        <v>6794</v>
      </c>
      <c r="BH389" t="s">
        <v>6794</v>
      </c>
      <c r="BI389" t="s">
        <v>6</v>
      </c>
      <c r="BJ389" t="s">
        <v>6</v>
      </c>
      <c r="BK389" t="s">
        <v>6794</v>
      </c>
      <c r="BM389" t="s">
        <v>7547</v>
      </c>
      <c r="BN389">
        <v>25</v>
      </c>
      <c r="BO389" t="s">
        <v>7519</v>
      </c>
      <c r="BP389" t="s">
        <v>6</v>
      </c>
      <c r="BQ389" t="s">
        <v>6</v>
      </c>
      <c r="BR389" t="s">
        <v>7682</v>
      </c>
      <c r="BS389" t="s">
        <v>7516</v>
      </c>
      <c r="BT389" t="s">
        <v>7515</v>
      </c>
      <c r="BU389" t="s">
        <v>7515</v>
      </c>
      <c r="BV389" t="s">
        <v>7515</v>
      </c>
      <c r="BW389" t="s">
        <v>7515</v>
      </c>
      <c r="BX389" t="s">
        <v>7515</v>
      </c>
      <c r="BY389" t="s">
        <v>7515</v>
      </c>
      <c r="BZ389" t="s">
        <v>7515</v>
      </c>
      <c r="CA389" t="s">
        <v>7515</v>
      </c>
      <c r="CB389" t="s">
        <v>7515</v>
      </c>
      <c r="CC389" t="s">
        <v>7515</v>
      </c>
      <c r="CD389" t="s">
        <v>7515</v>
      </c>
      <c r="CE389" t="s">
        <v>6793</v>
      </c>
      <c r="CI389" t="s">
        <v>6793</v>
      </c>
      <c r="CJ389" t="s">
        <v>6793</v>
      </c>
      <c r="CK389" t="s">
        <v>6793</v>
      </c>
      <c r="CL389" t="s">
        <v>6794</v>
      </c>
      <c r="CM389" t="s">
        <v>6794</v>
      </c>
      <c r="CN389" t="s">
        <v>6794</v>
      </c>
      <c r="CO389" t="s">
        <v>6794</v>
      </c>
      <c r="CP389" t="s">
        <v>6793</v>
      </c>
      <c r="CQ389" t="s">
        <v>6794</v>
      </c>
      <c r="CR389" t="s">
        <v>7520</v>
      </c>
      <c r="CS389" t="s">
        <v>7521</v>
      </c>
      <c r="CT389" t="s">
        <v>7587</v>
      </c>
      <c r="CU389" t="s">
        <v>6793</v>
      </c>
      <c r="CV389">
        <v>2</v>
      </c>
      <c r="CW389">
        <v>3</v>
      </c>
      <c r="CX389">
        <v>3</v>
      </c>
      <c r="CY389" t="s">
        <v>6793</v>
      </c>
      <c r="CZ389">
        <v>3</v>
      </c>
      <c r="DA389" t="s">
        <v>6966</v>
      </c>
      <c r="DD389" t="s">
        <v>7557</v>
      </c>
      <c r="DE389" t="s">
        <v>6966</v>
      </c>
      <c r="DH389" t="s">
        <v>6966</v>
      </c>
      <c r="DK389" t="s">
        <v>6966</v>
      </c>
      <c r="DL389" t="s">
        <v>6966</v>
      </c>
      <c r="DO389" t="s">
        <v>6966</v>
      </c>
      <c r="DR389" t="s">
        <v>6966</v>
      </c>
      <c r="DS389" t="s">
        <v>6966</v>
      </c>
      <c r="EC389">
        <v>1</v>
      </c>
      <c r="ED389" t="s">
        <v>7584</v>
      </c>
      <c r="EL389" t="s">
        <v>6794</v>
      </c>
      <c r="EV389" t="s">
        <v>6794</v>
      </c>
      <c r="PS389" t="s">
        <v>7526</v>
      </c>
      <c r="PT389" t="s">
        <v>7526</v>
      </c>
      <c r="PU389" t="s">
        <v>7526</v>
      </c>
      <c r="PV389" t="s">
        <v>7527</v>
      </c>
      <c r="PW389" t="s">
        <v>7516</v>
      </c>
      <c r="PX389" t="s">
        <v>7515</v>
      </c>
      <c r="PY389" t="s">
        <v>7515</v>
      </c>
      <c r="PZ389" t="s">
        <v>7515</v>
      </c>
      <c r="QA389" t="s">
        <v>7515</v>
      </c>
      <c r="QB389" t="s">
        <v>7515</v>
      </c>
      <c r="QC389" t="s">
        <v>7515</v>
      </c>
      <c r="QD389" t="s">
        <v>7528</v>
      </c>
      <c r="QE389" t="s">
        <v>7539</v>
      </c>
      <c r="QF389" t="s">
        <v>7528</v>
      </c>
      <c r="QG389" t="s">
        <v>7681</v>
      </c>
      <c r="QH389">
        <v>2008</v>
      </c>
      <c r="QI389">
        <v>10</v>
      </c>
      <c r="QJ389">
        <v>1</v>
      </c>
      <c r="QK389" s="329">
        <v>39736</v>
      </c>
      <c r="QL389">
        <v>1</v>
      </c>
      <c r="QM389">
        <v>0</v>
      </c>
      <c r="QN389" t="s">
        <v>194</v>
      </c>
      <c r="QO389">
        <v>0</v>
      </c>
      <c r="QP389">
        <v>35</v>
      </c>
      <c r="RV389">
        <f t="shared" si="11"/>
        <v>2</v>
      </c>
      <c r="RY389">
        <f t="shared" si="10"/>
        <v>-1</v>
      </c>
    </row>
    <row r="390" spans="1:493" x14ac:dyDescent="0.3">
      <c r="A390">
        <v>71374</v>
      </c>
      <c r="B390">
        <v>517</v>
      </c>
      <c r="C390" t="s">
        <v>6793</v>
      </c>
      <c r="D390" t="s">
        <v>6793</v>
      </c>
      <c r="I390" t="s">
        <v>6793</v>
      </c>
      <c r="J390" t="s">
        <v>7515</v>
      </c>
      <c r="K390" t="s">
        <v>7516</v>
      </c>
      <c r="L390" t="s">
        <v>7515</v>
      </c>
      <c r="M390" t="s">
        <v>7515</v>
      </c>
      <c r="N390" t="s">
        <v>7515</v>
      </c>
      <c r="O390" t="s">
        <v>7515</v>
      </c>
      <c r="P390" t="s">
        <v>7515</v>
      </c>
      <c r="Q390" t="s">
        <v>7515</v>
      </c>
      <c r="R390" t="s">
        <v>7515</v>
      </c>
      <c r="S390" t="s">
        <v>7515</v>
      </c>
      <c r="T390" t="s">
        <v>7515</v>
      </c>
      <c r="U390" t="s">
        <v>7515</v>
      </c>
      <c r="V390" t="s">
        <v>7515</v>
      </c>
      <c r="W390" t="s">
        <v>7515</v>
      </c>
      <c r="X390" t="s">
        <v>7515</v>
      </c>
      <c r="Y390" t="s">
        <v>7515</v>
      </c>
      <c r="Z390" t="s">
        <v>7515</v>
      </c>
      <c r="AA390" t="s">
        <v>7515</v>
      </c>
      <c r="AB390" t="s">
        <v>7515</v>
      </c>
      <c r="AC390" t="s">
        <v>6796</v>
      </c>
      <c r="AK390" t="s">
        <v>6985</v>
      </c>
      <c r="AL390" t="s">
        <v>6794</v>
      </c>
      <c r="AM390" t="s">
        <v>6793</v>
      </c>
      <c r="AN390" t="s">
        <v>7687</v>
      </c>
      <c r="AQ390" t="s">
        <v>6988</v>
      </c>
      <c r="AR390" t="s">
        <v>6793</v>
      </c>
      <c r="AS390" t="s">
        <v>6794</v>
      </c>
      <c r="AT390" t="s">
        <v>6814</v>
      </c>
      <c r="AV390" t="s">
        <v>6991</v>
      </c>
      <c r="AW390" t="s">
        <v>6</v>
      </c>
      <c r="AX390" t="s">
        <v>6793</v>
      </c>
      <c r="AY390" t="s">
        <v>6793</v>
      </c>
      <c r="AZ390" t="s">
        <v>6793</v>
      </c>
      <c r="BA390" t="s">
        <v>6793</v>
      </c>
      <c r="BB390" t="s">
        <v>6794</v>
      </c>
      <c r="BC390" t="s">
        <v>6794</v>
      </c>
      <c r="BD390" t="s">
        <v>6793</v>
      </c>
      <c r="BE390" t="s">
        <v>6793</v>
      </c>
      <c r="BF390" t="s">
        <v>6793</v>
      </c>
      <c r="BG390" t="s">
        <v>6794</v>
      </c>
      <c r="BH390" t="s">
        <v>6794</v>
      </c>
      <c r="BI390" t="s">
        <v>7024</v>
      </c>
      <c r="BJ390" t="s">
        <v>7021</v>
      </c>
      <c r="BK390" t="s">
        <v>6794</v>
      </c>
      <c r="BM390">
        <v>100</v>
      </c>
      <c r="BN390" t="s">
        <v>6</v>
      </c>
      <c r="BO390" t="s">
        <v>7533</v>
      </c>
      <c r="BP390" t="s">
        <v>6</v>
      </c>
      <c r="BQ390" t="s">
        <v>7559</v>
      </c>
      <c r="BR390" t="s">
        <v>7594</v>
      </c>
      <c r="BS390" t="s">
        <v>7516</v>
      </c>
      <c r="BT390" t="s">
        <v>7515</v>
      </c>
      <c r="BU390" t="s">
        <v>7515</v>
      </c>
      <c r="BV390" t="s">
        <v>7515</v>
      </c>
      <c r="BW390" t="s">
        <v>7515</v>
      </c>
      <c r="BX390" t="s">
        <v>7515</v>
      </c>
      <c r="BY390" t="s">
        <v>7515</v>
      </c>
      <c r="BZ390" t="s">
        <v>7515</v>
      </c>
      <c r="CA390" t="s">
        <v>7515</v>
      </c>
      <c r="CB390" t="s">
        <v>7515</v>
      </c>
      <c r="CC390" t="s">
        <v>7515</v>
      </c>
      <c r="CD390" t="s">
        <v>7515</v>
      </c>
      <c r="CE390" t="s">
        <v>6794</v>
      </c>
      <c r="CI390" t="s">
        <v>6793</v>
      </c>
      <c r="CJ390" t="s">
        <v>6793</v>
      </c>
      <c r="CK390" t="s">
        <v>6794</v>
      </c>
      <c r="CL390" t="s">
        <v>6793</v>
      </c>
      <c r="CM390" t="s">
        <v>6794</v>
      </c>
      <c r="CN390" t="s">
        <v>6794</v>
      </c>
      <c r="CO390" t="s">
        <v>6794</v>
      </c>
      <c r="CP390" t="s">
        <v>6793</v>
      </c>
      <c r="CQ390" t="s">
        <v>6794</v>
      </c>
      <c r="CR390" t="s">
        <v>7520</v>
      </c>
      <c r="CS390" t="s">
        <v>7607</v>
      </c>
      <c r="CT390" t="s">
        <v>7587</v>
      </c>
      <c r="CU390" t="s">
        <v>6793</v>
      </c>
      <c r="CV390">
        <v>1</v>
      </c>
      <c r="CW390">
        <v>2</v>
      </c>
      <c r="CX390">
        <v>2</v>
      </c>
      <c r="CY390" t="s">
        <v>6793</v>
      </c>
      <c r="CZ390">
        <v>4</v>
      </c>
      <c r="DA390" t="s">
        <v>6966</v>
      </c>
      <c r="DD390" t="s">
        <v>7557</v>
      </c>
      <c r="DE390" t="s">
        <v>7680</v>
      </c>
      <c r="DF390">
        <v>3</v>
      </c>
      <c r="DG390">
        <v>2009</v>
      </c>
      <c r="DH390" t="s">
        <v>7680</v>
      </c>
      <c r="DI390">
        <v>6</v>
      </c>
      <c r="DJ390">
        <v>2008</v>
      </c>
      <c r="DK390" t="s">
        <v>7557</v>
      </c>
      <c r="DL390" t="s">
        <v>7680</v>
      </c>
      <c r="DM390">
        <v>7</v>
      </c>
      <c r="DN390">
        <v>2008</v>
      </c>
      <c r="DO390" t="s">
        <v>6966</v>
      </c>
      <c r="DR390" t="s">
        <v>7557</v>
      </c>
      <c r="DS390" t="s">
        <v>7680</v>
      </c>
      <c r="DT390">
        <v>4</v>
      </c>
      <c r="DU390">
        <v>2008</v>
      </c>
      <c r="DV390" t="s">
        <v>7680</v>
      </c>
      <c r="DW390">
        <v>8</v>
      </c>
      <c r="DX390">
        <v>2005</v>
      </c>
      <c r="DY390" t="s">
        <v>7557</v>
      </c>
      <c r="DZ390" t="s">
        <v>7680</v>
      </c>
      <c r="EA390">
        <v>8</v>
      </c>
      <c r="EB390">
        <v>2005</v>
      </c>
      <c r="EC390">
        <v>3</v>
      </c>
      <c r="EE390">
        <v>1</v>
      </c>
      <c r="EF390">
        <v>2</v>
      </c>
      <c r="EG390">
        <v>0</v>
      </c>
      <c r="EH390">
        <v>0</v>
      </c>
      <c r="EI390">
        <v>0</v>
      </c>
      <c r="EJ390">
        <v>0</v>
      </c>
      <c r="EK390">
        <v>0</v>
      </c>
      <c r="EL390" t="s">
        <v>6794</v>
      </c>
      <c r="EV390" t="s">
        <v>6794</v>
      </c>
      <c r="PS390" t="s">
        <v>7526</v>
      </c>
      <c r="PT390" t="s">
        <v>7526</v>
      </c>
      <c r="PU390" t="s">
        <v>7526</v>
      </c>
      <c r="PV390" t="s">
        <v>7526</v>
      </c>
      <c r="PW390" t="s">
        <v>7515</v>
      </c>
      <c r="PX390" t="s">
        <v>7516</v>
      </c>
      <c r="PY390" t="s">
        <v>7515</v>
      </c>
      <c r="PZ390" t="s">
        <v>7515</v>
      </c>
      <c r="QA390" t="s">
        <v>7515</v>
      </c>
      <c r="QB390" t="s">
        <v>7515</v>
      </c>
      <c r="QC390" t="s">
        <v>7515</v>
      </c>
      <c r="QD390" t="s">
        <v>7548</v>
      </c>
      <c r="QE390" t="s">
        <v>7539</v>
      </c>
      <c r="QF390" t="s">
        <v>7528</v>
      </c>
      <c r="QG390" t="s">
        <v>7681</v>
      </c>
      <c r="QH390">
        <v>2008</v>
      </c>
      <c r="QI390">
        <v>3</v>
      </c>
      <c r="QJ390">
        <v>1</v>
      </c>
      <c r="QK390" s="329">
        <v>39522</v>
      </c>
      <c r="QL390">
        <v>1</v>
      </c>
      <c r="QM390">
        <v>0</v>
      </c>
      <c r="QN390" t="s">
        <v>212</v>
      </c>
      <c r="QO390">
        <v>2008</v>
      </c>
      <c r="QP390">
        <v>50</v>
      </c>
      <c r="RV390">
        <f t="shared" si="11"/>
        <v>0</v>
      </c>
      <c r="RY390">
        <f t="shared" si="10"/>
        <v>7</v>
      </c>
    </row>
    <row r="391" spans="1:493" x14ac:dyDescent="0.3">
      <c r="A391">
        <v>71375</v>
      </c>
      <c r="B391">
        <v>518</v>
      </c>
      <c r="C391" t="s">
        <v>6793</v>
      </c>
      <c r="D391" t="s">
        <v>6793</v>
      </c>
      <c r="I391" t="s">
        <v>6793</v>
      </c>
      <c r="J391" t="s">
        <v>7515</v>
      </c>
      <c r="K391" t="s">
        <v>7515</v>
      </c>
      <c r="L391" t="s">
        <v>7515</v>
      </c>
      <c r="M391" t="s">
        <v>7515</v>
      </c>
      <c r="N391" t="s">
        <v>7515</v>
      </c>
      <c r="O391" t="s">
        <v>7515</v>
      </c>
      <c r="P391" t="s">
        <v>7515</v>
      </c>
      <c r="Q391" t="s">
        <v>7515</v>
      </c>
      <c r="R391" t="s">
        <v>7515</v>
      </c>
      <c r="S391" t="s">
        <v>7515</v>
      </c>
      <c r="T391" t="s">
        <v>7516</v>
      </c>
      <c r="U391" t="s">
        <v>7515</v>
      </c>
      <c r="V391" t="s">
        <v>7515</v>
      </c>
      <c r="W391" t="s">
        <v>7516</v>
      </c>
      <c r="X391" t="s">
        <v>7515</v>
      </c>
      <c r="Y391" t="s">
        <v>7515</v>
      </c>
      <c r="Z391" t="s">
        <v>7515</v>
      </c>
      <c r="AA391" t="s">
        <v>7515</v>
      </c>
      <c r="AB391" t="s">
        <v>7515</v>
      </c>
      <c r="AC391" t="s">
        <v>6796</v>
      </c>
      <c r="AK391" t="s">
        <v>6985</v>
      </c>
      <c r="AL391" t="s">
        <v>6793</v>
      </c>
      <c r="AM391" t="s">
        <v>6793</v>
      </c>
      <c r="AN391" t="s">
        <v>7680</v>
      </c>
      <c r="AO391">
        <v>0</v>
      </c>
      <c r="AP391">
        <v>18</v>
      </c>
      <c r="AQ391" t="s">
        <v>6988</v>
      </c>
      <c r="AR391" t="s">
        <v>6793</v>
      </c>
      <c r="AS391" t="s">
        <v>6793</v>
      </c>
      <c r="AT391" t="s">
        <v>6813</v>
      </c>
      <c r="AU391" t="s">
        <v>7531</v>
      </c>
      <c r="AV391" t="s">
        <v>7518</v>
      </c>
      <c r="AX391" t="s">
        <v>6794</v>
      </c>
      <c r="AY391" t="s">
        <v>6794</v>
      </c>
      <c r="AZ391" t="s">
        <v>6793</v>
      </c>
      <c r="BA391" t="s">
        <v>6793</v>
      </c>
      <c r="BB391" t="s">
        <v>6793</v>
      </c>
      <c r="BC391" t="s">
        <v>6794</v>
      </c>
      <c r="BD391" t="s">
        <v>6966</v>
      </c>
      <c r="BE391" t="s">
        <v>6794</v>
      </c>
      <c r="BF391" t="s">
        <v>6794</v>
      </c>
      <c r="BG391" t="s">
        <v>6794</v>
      </c>
      <c r="BH391" t="s">
        <v>6794</v>
      </c>
      <c r="BI391" t="s">
        <v>7028</v>
      </c>
      <c r="BJ391" t="s">
        <v>7024</v>
      </c>
      <c r="BK391" t="s">
        <v>6794</v>
      </c>
      <c r="BM391">
        <v>50</v>
      </c>
      <c r="BN391" t="s">
        <v>7532</v>
      </c>
      <c r="BO391" t="s">
        <v>7519</v>
      </c>
      <c r="BP391" t="s">
        <v>6</v>
      </c>
      <c r="BQ391" t="s">
        <v>7559</v>
      </c>
      <c r="BR391" t="s">
        <v>7543</v>
      </c>
      <c r="BS391" t="s">
        <v>7515</v>
      </c>
      <c r="BT391" t="s">
        <v>7515</v>
      </c>
      <c r="BU391" t="s">
        <v>7515</v>
      </c>
      <c r="BV391" t="s">
        <v>7516</v>
      </c>
      <c r="BW391" t="s">
        <v>7515</v>
      </c>
      <c r="BX391" t="s">
        <v>7515</v>
      </c>
      <c r="BY391" t="s">
        <v>7515</v>
      </c>
      <c r="BZ391" t="s">
        <v>7515</v>
      </c>
      <c r="CA391" t="s">
        <v>7515</v>
      </c>
      <c r="CB391" t="s">
        <v>7515</v>
      </c>
      <c r="CC391" t="s">
        <v>7515</v>
      </c>
      <c r="CD391" t="s">
        <v>7515</v>
      </c>
      <c r="CE391" t="s">
        <v>6794</v>
      </c>
      <c r="CI391" t="s">
        <v>6794</v>
      </c>
      <c r="CJ391" t="s">
        <v>6793</v>
      </c>
      <c r="CK391" t="s">
        <v>6794</v>
      </c>
      <c r="CL391" t="s">
        <v>6793</v>
      </c>
      <c r="CM391" t="s">
        <v>6794</v>
      </c>
      <c r="CN391" t="s">
        <v>6794</v>
      </c>
      <c r="CO391" t="s">
        <v>6794</v>
      </c>
      <c r="CP391" t="s">
        <v>6793</v>
      </c>
      <c r="CQ391" t="s">
        <v>6794</v>
      </c>
      <c r="CR391" t="s">
        <v>7520</v>
      </c>
      <c r="CS391" t="s">
        <v>7521</v>
      </c>
      <c r="CT391" t="s">
        <v>6966</v>
      </c>
      <c r="CU391" t="s">
        <v>6793</v>
      </c>
      <c r="CV391" t="s">
        <v>7547</v>
      </c>
      <c r="CW391" t="s">
        <v>7547</v>
      </c>
      <c r="CX391" t="s">
        <v>7547</v>
      </c>
      <c r="CY391" t="s">
        <v>6966</v>
      </c>
      <c r="EC391" t="s">
        <v>7547</v>
      </c>
      <c r="EL391" t="s">
        <v>6966</v>
      </c>
      <c r="EV391" t="s">
        <v>6966</v>
      </c>
      <c r="PS391" t="s">
        <v>7526</v>
      </c>
      <c r="PT391" t="s">
        <v>7526</v>
      </c>
      <c r="PU391" t="s">
        <v>7526</v>
      </c>
      <c r="PV391" t="s">
        <v>7527</v>
      </c>
      <c r="PW391" t="s">
        <v>7516</v>
      </c>
      <c r="PX391" t="s">
        <v>7515</v>
      </c>
      <c r="PY391" t="s">
        <v>7515</v>
      </c>
      <c r="PZ391" t="s">
        <v>7515</v>
      </c>
      <c r="QA391" t="s">
        <v>7515</v>
      </c>
      <c r="QB391" t="s">
        <v>7515</v>
      </c>
      <c r="QC391" t="s">
        <v>7515</v>
      </c>
      <c r="QD391" t="s">
        <v>6966</v>
      </c>
      <c r="QE391" t="s">
        <v>7539</v>
      </c>
      <c r="QF391" t="s">
        <v>7528</v>
      </c>
      <c r="QG391" t="s">
        <v>7681</v>
      </c>
      <c r="QH391">
        <v>2008</v>
      </c>
      <c r="QI391">
        <v>4</v>
      </c>
      <c r="QJ391">
        <v>1</v>
      </c>
      <c r="QK391" s="330">
        <v>42115</v>
      </c>
      <c r="QL391">
        <v>1</v>
      </c>
      <c r="QM391">
        <v>0</v>
      </c>
      <c r="QN391" t="s">
        <v>265</v>
      </c>
      <c r="QO391">
        <v>2008</v>
      </c>
      <c r="QP391">
        <v>50</v>
      </c>
      <c r="RV391">
        <f t="shared" si="11"/>
        <v>3</v>
      </c>
      <c r="RY391">
        <f t="shared" si="10"/>
        <v>2</v>
      </c>
    </row>
    <row r="392" spans="1:493" x14ac:dyDescent="0.3">
      <c r="A392">
        <v>71376</v>
      </c>
      <c r="B392">
        <v>519</v>
      </c>
      <c r="C392" t="s">
        <v>6793</v>
      </c>
      <c r="D392" t="s">
        <v>6793</v>
      </c>
      <c r="I392" t="s">
        <v>6793</v>
      </c>
      <c r="J392" t="s">
        <v>7516</v>
      </c>
      <c r="K392" t="s">
        <v>7516</v>
      </c>
      <c r="L392" t="s">
        <v>7515</v>
      </c>
      <c r="M392" t="s">
        <v>7515</v>
      </c>
      <c r="N392" t="s">
        <v>7515</v>
      </c>
      <c r="O392" t="s">
        <v>7515</v>
      </c>
      <c r="P392" t="s">
        <v>7515</v>
      </c>
      <c r="Q392" t="s">
        <v>7515</v>
      </c>
      <c r="R392" t="s">
        <v>7515</v>
      </c>
      <c r="S392" t="s">
        <v>7515</v>
      </c>
      <c r="T392" t="s">
        <v>7515</v>
      </c>
      <c r="U392" t="s">
        <v>7515</v>
      </c>
      <c r="V392" t="s">
        <v>7515</v>
      </c>
      <c r="W392" t="s">
        <v>7515</v>
      </c>
      <c r="X392" t="s">
        <v>7515</v>
      </c>
      <c r="Y392" t="s">
        <v>7515</v>
      </c>
      <c r="Z392" t="s">
        <v>7515</v>
      </c>
      <c r="AA392" t="s">
        <v>7515</v>
      </c>
      <c r="AB392" t="s">
        <v>7515</v>
      </c>
      <c r="AC392" t="s">
        <v>7517</v>
      </c>
      <c r="AF392">
        <v>0</v>
      </c>
      <c r="AG392">
        <v>8</v>
      </c>
      <c r="AH392" t="s">
        <v>6845</v>
      </c>
      <c r="AK392" t="s">
        <v>6993</v>
      </c>
      <c r="AL392" t="s">
        <v>6794</v>
      </c>
      <c r="AM392" t="s">
        <v>6794</v>
      </c>
      <c r="AN392" t="s">
        <v>6</v>
      </c>
      <c r="AQ392" t="s">
        <v>7568</v>
      </c>
      <c r="AT392" t="s">
        <v>6814</v>
      </c>
      <c r="AV392" t="s">
        <v>7518</v>
      </c>
      <c r="AW392" t="s">
        <v>7588</v>
      </c>
      <c r="AX392" t="s">
        <v>6794</v>
      </c>
      <c r="AY392" t="s">
        <v>6794</v>
      </c>
      <c r="AZ392" t="s">
        <v>6793</v>
      </c>
      <c r="BA392" t="s">
        <v>6793</v>
      </c>
      <c r="BC392" t="s">
        <v>6794</v>
      </c>
      <c r="BD392" t="s">
        <v>6794</v>
      </c>
      <c r="BE392" t="s">
        <v>6794</v>
      </c>
      <c r="BF392" t="s">
        <v>6793</v>
      </c>
      <c r="BG392" t="s">
        <v>6794</v>
      </c>
      <c r="BH392" t="s">
        <v>6794</v>
      </c>
      <c r="BI392" t="s">
        <v>7027</v>
      </c>
      <c r="BJ392" t="s">
        <v>7024</v>
      </c>
      <c r="BK392" t="s">
        <v>6794</v>
      </c>
      <c r="BM392">
        <v>50</v>
      </c>
      <c r="BN392" t="s">
        <v>6</v>
      </c>
      <c r="BO392" t="s">
        <v>7519</v>
      </c>
      <c r="BP392" t="s">
        <v>7554</v>
      </c>
      <c r="BQ392" t="s">
        <v>7559</v>
      </c>
      <c r="BR392" t="s">
        <v>7594</v>
      </c>
      <c r="BS392" t="s">
        <v>7515</v>
      </c>
      <c r="BT392" t="s">
        <v>7515</v>
      </c>
      <c r="BU392" t="s">
        <v>7515</v>
      </c>
      <c r="BV392" t="s">
        <v>7515</v>
      </c>
      <c r="BW392" t="s">
        <v>7515</v>
      </c>
      <c r="BX392" t="s">
        <v>7515</v>
      </c>
      <c r="BY392" t="s">
        <v>7515</v>
      </c>
      <c r="BZ392" t="s">
        <v>7515</v>
      </c>
      <c r="CA392" t="s">
        <v>7515</v>
      </c>
      <c r="CB392" t="s">
        <v>7516</v>
      </c>
      <c r="CC392" t="s">
        <v>7515</v>
      </c>
      <c r="CD392" t="s">
        <v>7515</v>
      </c>
      <c r="CE392" t="s">
        <v>6793</v>
      </c>
      <c r="CI392" t="s">
        <v>6793</v>
      </c>
      <c r="CJ392" t="s">
        <v>6793</v>
      </c>
      <c r="CK392" t="s">
        <v>6794</v>
      </c>
      <c r="CL392" t="s">
        <v>6793</v>
      </c>
      <c r="CM392" t="s">
        <v>6793</v>
      </c>
      <c r="CN392" t="s">
        <v>6794</v>
      </c>
      <c r="CO392" t="s">
        <v>6794</v>
      </c>
      <c r="CP392" t="s">
        <v>6793</v>
      </c>
      <c r="CQ392" t="s">
        <v>6794</v>
      </c>
      <c r="CR392" t="s">
        <v>7520</v>
      </c>
      <c r="CS392" t="s">
        <v>7521</v>
      </c>
      <c r="CT392" t="s">
        <v>7602</v>
      </c>
      <c r="CU392" t="s">
        <v>6793</v>
      </c>
      <c r="CV392">
        <v>3</v>
      </c>
      <c r="CW392">
        <v>4</v>
      </c>
      <c r="CX392">
        <v>4</v>
      </c>
      <c r="CY392" t="s">
        <v>6794</v>
      </c>
      <c r="EC392">
        <v>1</v>
      </c>
      <c r="ED392" t="s">
        <v>7523</v>
      </c>
      <c r="EL392" t="s">
        <v>6793</v>
      </c>
      <c r="EM392" t="s">
        <v>7573</v>
      </c>
      <c r="EO392">
        <v>2</v>
      </c>
      <c r="EP392" t="s">
        <v>7683</v>
      </c>
      <c r="EQ392">
        <v>2008</v>
      </c>
      <c r="ER392" t="s">
        <v>7684</v>
      </c>
      <c r="EV392" t="s">
        <v>6794</v>
      </c>
      <c r="PS392" t="s">
        <v>7526</v>
      </c>
      <c r="PT392" t="s">
        <v>7526</v>
      </c>
      <c r="PU392" t="s">
        <v>7526</v>
      </c>
      <c r="PV392" t="s">
        <v>7526</v>
      </c>
      <c r="PW392" t="s">
        <v>7516</v>
      </c>
      <c r="PX392" t="s">
        <v>7515</v>
      </c>
      <c r="PY392" t="s">
        <v>7515</v>
      </c>
      <c r="PZ392" t="s">
        <v>7515</v>
      </c>
      <c r="QA392" t="s">
        <v>7515</v>
      </c>
      <c r="QB392" t="s">
        <v>7515</v>
      </c>
      <c r="QC392" t="s">
        <v>7515</v>
      </c>
      <c r="QD392" t="s">
        <v>7528</v>
      </c>
      <c r="QE392" t="s">
        <v>7539</v>
      </c>
      <c r="QF392" t="s">
        <v>7528</v>
      </c>
      <c r="QG392" t="s">
        <v>7681</v>
      </c>
      <c r="QH392">
        <v>2008</v>
      </c>
      <c r="QI392">
        <v>9</v>
      </c>
      <c r="QJ392">
        <v>1</v>
      </c>
      <c r="QK392" s="329">
        <v>39713</v>
      </c>
      <c r="QL392">
        <v>0</v>
      </c>
      <c r="QM392">
        <v>1</v>
      </c>
      <c r="QN392" t="s">
        <v>212</v>
      </c>
      <c r="QO392">
        <v>2008</v>
      </c>
      <c r="QP392">
        <v>50</v>
      </c>
      <c r="RV392">
        <f t="shared" si="11"/>
        <v>0</v>
      </c>
      <c r="RY392">
        <f t="shared" si="10"/>
        <v>9</v>
      </c>
    </row>
    <row r="393" spans="1:493" x14ac:dyDescent="0.3">
      <c r="A393">
        <v>71377</v>
      </c>
      <c r="B393">
        <v>520</v>
      </c>
      <c r="C393" t="s">
        <v>6793</v>
      </c>
      <c r="D393" t="s">
        <v>6793</v>
      </c>
      <c r="I393" t="s">
        <v>6793</v>
      </c>
      <c r="J393" t="s">
        <v>7515</v>
      </c>
      <c r="K393" t="s">
        <v>7516</v>
      </c>
      <c r="L393" t="s">
        <v>7515</v>
      </c>
      <c r="M393" t="s">
        <v>7515</v>
      </c>
      <c r="N393" t="s">
        <v>7515</v>
      </c>
      <c r="O393" t="s">
        <v>7515</v>
      </c>
      <c r="P393" t="s">
        <v>7515</v>
      </c>
      <c r="Q393" t="s">
        <v>7515</v>
      </c>
      <c r="R393" t="s">
        <v>7515</v>
      </c>
      <c r="S393" t="s">
        <v>7515</v>
      </c>
      <c r="T393" t="s">
        <v>7515</v>
      </c>
      <c r="U393" t="s">
        <v>7515</v>
      </c>
      <c r="V393" t="s">
        <v>7515</v>
      </c>
      <c r="W393" t="s">
        <v>7515</v>
      </c>
      <c r="X393" t="s">
        <v>7515</v>
      </c>
      <c r="Y393" t="s">
        <v>7516</v>
      </c>
      <c r="Z393" t="s">
        <v>7516</v>
      </c>
      <c r="AA393" t="s">
        <v>7515</v>
      </c>
      <c r="AB393" t="s">
        <v>7515</v>
      </c>
      <c r="AC393" t="s">
        <v>6796</v>
      </c>
      <c r="AK393" t="s">
        <v>6985</v>
      </c>
      <c r="AL393" t="s">
        <v>6966</v>
      </c>
      <c r="AM393" t="s">
        <v>6794</v>
      </c>
      <c r="AN393" t="s">
        <v>7680</v>
      </c>
      <c r="AO393">
        <v>0</v>
      </c>
      <c r="AP393">
        <v>8</v>
      </c>
      <c r="AQ393" t="s">
        <v>6988</v>
      </c>
      <c r="AR393" t="s">
        <v>6793</v>
      </c>
      <c r="AS393" t="s">
        <v>6794</v>
      </c>
      <c r="AT393" t="s">
        <v>6813</v>
      </c>
      <c r="AU393" t="s">
        <v>7531</v>
      </c>
      <c r="AV393" t="s">
        <v>7518</v>
      </c>
      <c r="AX393" t="s">
        <v>6794</v>
      </c>
      <c r="AY393" t="s">
        <v>6794</v>
      </c>
      <c r="AZ393" t="s">
        <v>6793</v>
      </c>
      <c r="BA393" t="s">
        <v>6793</v>
      </c>
      <c r="BB393" t="s">
        <v>6794</v>
      </c>
      <c r="BC393" t="s">
        <v>6794</v>
      </c>
      <c r="BD393" t="s">
        <v>6793</v>
      </c>
      <c r="BE393" t="s">
        <v>6793</v>
      </c>
      <c r="BF393" t="s">
        <v>6794</v>
      </c>
      <c r="BG393" t="s">
        <v>6794</v>
      </c>
      <c r="BH393" t="s">
        <v>6794</v>
      </c>
      <c r="BI393" t="s">
        <v>7021</v>
      </c>
      <c r="BJ393" t="s">
        <v>7024</v>
      </c>
      <c r="BK393" t="s">
        <v>6794</v>
      </c>
      <c r="BM393" t="s">
        <v>7547</v>
      </c>
      <c r="BN393" t="s">
        <v>7532</v>
      </c>
      <c r="BO393" t="s">
        <v>7533</v>
      </c>
      <c r="BP393" t="s">
        <v>6</v>
      </c>
      <c r="BQ393" t="s">
        <v>7559</v>
      </c>
      <c r="BR393" t="s">
        <v>7682</v>
      </c>
      <c r="BS393" t="s">
        <v>7516</v>
      </c>
      <c r="BT393" t="s">
        <v>7515</v>
      </c>
      <c r="BU393" t="s">
        <v>7515</v>
      </c>
      <c r="BV393" t="s">
        <v>7515</v>
      </c>
      <c r="BW393" t="s">
        <v>7515</v>
      </c>
      <c r="BX393" t="s">
        <v>7515</v>
      </c>
      <c r="BY393" t="s">
        <v>7515</v>
      </c>
      <c r="BZ393" t="s">
        <v>7515</v>
      </c>
      <c r="CA393" t="s">
        <v>7515</v>
      </c>
      <c r="CB393" t="s">
        <v>7515</v>
      </c>
      <c r="CC393" t="s">
        <v>7515</v>
      </c>
      <c r="CD393" t="s">
        <v>7515</v>
      </c>
      <c r="CE393" t="s">
        <v>6794</v>
      </c>
      <c r="CI393" t="s">
        <v>6793</v>
      </c>
      <c r="CJ393" t="s">
        <v>6794</v>
      </c>
      <c r="CK393" t="s">
        <v>6794</v>
      </c>
      <c r="CL393" t="s">
        <v>6794</v>
      </c>
      <c r="CM393" t="s">
        <v>6966</v>
      </c>
      <c r="CN393" t="s">
        <v>6966</v>
      </c>
      <c r="CO393" t="s">
        <v>6794</v>
      </c>
      <c r="CP393" t="s">
        <v>6793</v>
      </c>
      <c r="CQ393" t="s">
        <v>6794</v>
      </c>
      <c r="CR393" t="s">
        <v>7520</v>
      </c>
      <c r="CS393" t="s">
        <v>7521</v>
      </c>
      <c r="CT393" t="s">
        <v>7522</v>
      </c>
      <c r="CU393" t="s">
        <v>6793</v>
      </c>
      <c r="CV393">
        <v>2</v>
      </c>
      <c r="CW393">
        <v>3</v>
      </c>
      <c r="CX393">
        <v>6</v>
      </c>
      <c r="CY393" t="s">
        <v>6794</v>
      </c>
      <c r="EC393">
        <v>3</v>
      </c>
      <c r="EE393">
        <v>0</v>
      </c>
      <c r="EF393">
        <v>0</v>
      </c>
      <c r="EG393">
        <v>1</v>
      </c>
      <c r="EH393">
        <v>0</v>
      </c>
      <c r="EI393">
        <v>0</v>
      </c>
      <c r="EJ393">
        <v>2</v>
      </c>
      <c r="EK393">
        <v>0</v>
      </c>
      <c r="EL393" t="s">
        <v>6794</v>
      </c>
      <c r="EV393" t="s">
        <v>6793</v>
      </c>
      <c r="OX393" t="s">
        <v>7538</v>
      </c>
      <c r="OY393" t="s">
        <v>7680</v>
      </c>
      <c r="OZ393">
        <v>10</v>
      </c>
      <c r="PA393">
        <v>2008</v>
      </c>
      <c r="PE393" t="s">
        <v>6966</v>
      </c>
      <c r="PS393" t="s">
        <v>7582</v>
      </c>
      <c r="PT393" t="s">
        <v>7526</v>
      </c>
      <c r="PU393" t="s">
        <v>7527</v>
      </c>
      <c r="PV393" t="s">
        <v>7582</v>
      </c>
      <c r="PW393" t="s">
        <v>7515</v>
      </c>
      <c r="PX393" t="s">
        <v>7515</v>
      </c>
      <c r="PY393" t="s">
        <v>7515</v>
      </c>
      <c r="PZ393" t="s">
        <v>7515</v>
      </c>
      <c r="QA393" t="s">
        <v>7515</v>
      </c>
      <c r="QB393" t="s">
        <v>7515</v>
      </c>
      <c r="QC393" t="s">
        <v>7516</v>
      </c>
      <c r="QD393" t="s">
        <v>6757</v>
      </c>
      <c r="QE393" t="s">
        <v>7529</v>
      </c>
      <c r="QF393" t="s">
        <v>7528</v>
      </c>
      <c r="QG393" t="s">
        <v>7681</v>
      </c>
      <c r="QH393">
        <v>2008</v>
      </c>
      <c r="QI393">
        <v>4</v>
      </c>
      <c r="QJ393">
        <v>1</v>
      </c>
      <c r="QK393" s="330">
        <v>42109</v>
      </c>
      <c r="QL393">
        <v>1</v>
      </c>
      <c r="QM393">
        <v>0</v>
      </c>
      <c r="QN393" t="s">
        <v>265</v>
      </c>
      <c r="QO393">
        <v>2008</v>
      </c>
      <c r="QP393">
        <v>50</v>
      </c>
      <c r="QQ393">
        <v>1</v>
      </c>
      <c r="QR393">
        <v>1</v>
      </c>
      <c r="QS393">
        <v>0</v>
      </c>
      <c r="QT393">
        <v>0</v>
      </c>
      <c r="QU393">
        <v>0</v>
      </c>
      <c r="QV393">
        <v>0</v>
      </c>
      <c r="QW393">
        <v>0</v>
      </c>
      <c r="QX393">
        <v>0</v>
      </c>
      <c r="QY393">
        <v>0</v>
      </c>
      <c r="QZ393">
        <v>0</v>
      </c>
      <c r="RA393">
        <v>0</v>
      </c>
      <c r="RB393">
        <v>0</v>
      </c>
      <c r="RC393">
        <v>0</v>
      </c>
      <c r="RD393">
        <v>0</v>
      </c>
      <c r="RE393">
        <v>0</v>
      </c>
      <c r="RF393">
        <v>0</v>
      </c>
      <c r="RG393">
        <v>0</v>
      </c>
      <c r="RH393">
        <v>0</v>
      </c>
      <c r="RI393">
        <v>0</v>
      </c>
      <c r="RJ393">
        <v>0</v>
      </c>
      <c r="RK393">
        <v>0</v>
      </c>
      <c r="RL393">
        <v>0</v>
      </c>
      <c r="RM393">
        <v>0</v>
      </c>
      <c r="RN393">
        <v>0</v>
      </c>
      <c r="RO393">
        <v>0</v>
      </c>
      <c r="RP393">
        <v>0</v>
      </c>
      <c r="RQ393">
        <v>0</v>
      </c>
      <c r="RR393">
        <v>0</v>
      </c>
      <c r="RS393">
        <v>0</v>
      </c>
      <c r="RT393">
        <v>0</v>
      </c>
      <c r="RU393">
        <v>0</v>
      </c>
      <c r="RV393">
        <f t="shared" si="11"/>
        <v>5</v>
      </c>
      <c r="RY393">
        <f t="shared" si="10"/>
        <v>10</v>
      </c>
    </row>
    <row r="394" spans="1:493" x14ac:dyDescent="0.3">
      <c r="A394">
        <v>71378</v>
      </c>
      <c r="B394">
        <v>521</v>
      </c>
      <c r="C394" t="s">
        <v>6793</v>
      </c>
      <c r="D394" t="s">
        <v>6793</v>
      </c>
      <c r="I394" t="s">
        <v>6793</v>
      </c>
      <c r="J394" t="s">
        <v>7515</v>
      </c>
      <c r="K394" t="s">
        <v>7516</v>
      </c>
      <c r="L394" t="s">
        <v>7515</v>
      </c>
      <c r="M394" t="s">
        <v>7515</v>
      </c>
      <c r="N394" t="s">
        <v>7515</v>
      </c>
      <c r="O394" t="s">
        <v>7515</v>
      </c>
      <c r="P394" t="s">
        <v>7515</v>
      </c>
      <c r="Q394" t="s">
        <v>7515</v>
      </c>
      <c r="R394" t="s">
        <v>7515</v>
      </c>
      <c r="S394" t="s">
        <v>7515</v>
      </c>
      <c r="T394" t="s">
        <v>7515</v>
      </c>
      <c r="U394" t="s">
        <v>7515</v>
      </c>
      <c r="V394" t="s">
        <v>7515</v>
      </c>
      <c r="W394" t="s">
        <v>7515</v>
      </c>
      <c r="X394" t="s">
        <v>7515</v>
      </c>
      <c r="Y394" t="s">
        <v>7515</v>
      </c>
      <c r="Z394" t="s">
        <v>7515</v>
      </c>
      <c r="AA394" t="s">
        <v>7515</v>
      </c>
      <c r="AB394" t="s">
        <v>7515</v>
      </c>
      <c r="AD394">
        <v>1</v>
      </c>
      <c r="AE394">
        <v>1</v>
      </c>
      <c r="AF394">
        <v>0</v>
      </c>
      <c r="AG394">
        <v>3</v>
      </c>
      <c r="AH394" t="s">
        <v>6845</v>
      </c>
      <c r="AK394" t="s">
        <v>6993</v>
      </c>
      <c r="AL394" t="s">
        <v>6794</v>
      </c>
      <c r="AM394" t="s">
        <v>6794</v>
      </c>
      <c r="AN394" t="s">
        <v>7687</v>
      </c>
      <c r="AQ394" t="s">
        <v>6992</v>
      </c>
      <c r="AR394" t="s">
        <v>6966</v>
      </c>
      <c r="AS394" t="s">
        <v>6793</v>
      </c>
      <c r="AT394" t="s">
        <v>6813</v>
      </c>
      <c r="AU394" t="s">
        <v>7531</v>
      </c>
      <c r="AV394" t="s">
        <v>7612</v>
      </c>
      <c r="AX394" t="s">
        <v>6794</v>
      </c>
      <c r="AY394" t="s">
        <v>6794</v>
      </c>
      <c r="AZ394" t="s">
        <v>6794</v>
      </c>
      <c r="BA394" t="s">
        <v>6794</v>
      </c>
      <c r="BB394" t="s">
        <v>6794</v>
      </c>
      <c r="BC394" t="s">
        <v>6793</v>
      </c>
      <c r="BD394" t="s">
        <v>6793</v>
      </c>
      <c r="BE394" t="s">
        <v>6794</v>
      </c>
      <c r="BF394" t="s">
        <v>6794</v>
      </c>
      <c r="BG394" t="s">
        <v>6794</v>
      </c>
      <c r="BH394" t="s">
        <v>6794</v>
      </c>
      <c r="BI394" t="s">
        <v>7025</v>
      </c>
      <c r="BJ394" t="s">
        <v>7028</v>
      </c>
      <c r="BK394" t="s">
        <v>6794</v>
      </c>
      <c r="BM394">
        <v>0</v>
      </c>
      <c r="BN394" t="s">
        <v>7532</v>
      </c>
      <c r="BO394" t="s">
        <v>7519</v>
      </c>
      <c r="BP394" t="s">
        <v>6</v>
      </c>
      <c r="BQ394" t="s">
        <v>7559</v>
      </c>
      <c r="BR394" t="s">
        <v>7594</v>
      </c>
      <c r="BS394" t="s">
        <v>7515</v>
      </c>
      <c r="BT394" t="s">
        <v>7516</v>
      </c>
      <c r="BU394" t="s">
        <v>7515</v>
      </c>
      <c r="BV394" t="s">
        <v>7515</v>
      </c>
      <c r="BW394" t="s">
        <v>7515</v>
      </c>
      <c r="BX394" t="s">
        <v>7515</v>
      </c>
      <c r="BY394" t="s">
        <v>7515</v>
      </c>
      <c r="BZ394" t="s">
        <v>7515</v>
      </c>
      <c r="CA394" t="s">
        <v>7515</v>
      </c>
      <c r="CB394" t="s">
        <v>7515</v>
      </c>
      <c r="CC394" t="s">
        <v>7515</v>
      </c>
      <c r="CD394" t="s">
        <v>7515</v>
      </c>
      <c r="CE394" t="s">
        <v>6793</v>
      </c>
      <c r="CF394" t="s">
        <v>7563</v>
      </c>
      <c r="CG394" t="s">
        <v>7581</v>
      </c>
      <c r="CH394" t="s">
        <v>7566</v>
      </c>
      <c r="CI394" t="s">
        <v>6793</v>
      </c>
      <c r="CJ394" t="s">
        <v>6794</v>
      </c>
      <c r="CK394" t="s">
        <v>6794</v>
      </c>
      <c r="CL394" t="s">
        <v>6793</v>
      </c>
      <c r="CM394" t="s">
        <v>6793</v>
      </c>
      <c r="CN394" t="s">
        <v>6793</v>
      </c>
      <c r="CO394" t="s">
        <v>6794</v>
      </c>
      <c r="CP394" t="s">
        <v>6793</v>
      </c>
      <c r="CQ394" t="s">
        <v>6794</v>
      </c>
      <c r="CR394" t="s">
        <v>7520</v>
      </c>
      <c r="CS394" t="s">
        <v>7521</v>
      </c>
      <c r="CT394" t="s">
        <v>7522</v>
      </c>
      <c r="CU394" t="s">
        <v>6793</v>
      </c>
      <c r="CV394">
        <v>2</v>
      </c>
      <c r="CW394">
        <v>4</v>
      </c>
      <c r="CX394">
        <v>4</v>
      </c>
      <c r="CY394" t="s">
        <v>6793</v>
      </c>
      <c r="CZ394">
        <v>1</v>
      </c>
      <c r="DA394" t="s">
        <v>6966</v>
      </c>
      <c r="DD394" t="s">
        <v>7557</v>
      </c>
      <c r="DE394" t="s">
        <v>6966</v>
      </c>
      <c r="EC394">
        <v>1</v>
      </c>
      <c r="ED394" t="s">
        <v>7584</v>
      </c>
      <c r="EL394" t="s">
        <v>6794</v>
      </c>
      <c r="EV394" t="s">
        <v>6793</v>
      </c>
      <c r="EW394" t="s">
        <v>7524</v>
      </c>
      <c r="EX394" t="s">
        <v>7680</v>
      </c>
      <c r="EY394">
        <v>8</v>
      </c>
      <c r="EZ394">
        <v>2006</v>
      </c>
      <c r="FD394" t="s">
        <v>6794</v>
      </c>
      <c r="FE394" t="s">
        <v>6966</v>
      </c>
      <c r="FX394" t="s">
        <v>7524</v>
      </c>
      <c r="FY394" t="s">
        <v>7680</v>
      </c>
      <c r="FZ394">
        <v>8</v>
      </c>
      <c r="GA394">
        <v>2006</v>
      </c>
      <c r="GC394" t="s">
        <v>7526</v>
      </c>
      <c r="GD394" t="s">
        <v>7526</v>
      </c>
      <c r="GE394" t="s">
        <v>6794</v>
      </c>
      <c r="GF394" t="s">
        <v>6966</v>
      </c>
      <c r="JJ394" t="s">
        <v>7524</v>
      </c>
      <c r="JK394" t="s">
        <v>7680</v>
      </c>
      <c r="JL394">
        <v>1</v>
      </c>
      <c r="JM394">
        <v>2009</v>
      </c>
      <c r="JO394" t="s">
        <v>7526</v>
      </c>
      <c r="JP394" t="s">
        <v>7526</v>
      </c>
      <c r="JQ394" t="s">
        <v>6794</v>
      </c>
      <c r="JR394" t="s">
        <v>6793</v>
      </c>
      <c r="PG394">
        <v>10</v>
      </c>
      <c r="PH394" t="s">
        <v>7515</v>
      </c>
      <c r="PI394" t="s">
        <v>7515</v>
      </c>
      <c r="PJ394" t="s">
        <v>7515</v>
      </c>
      <c r="PK394" t="s">
        <v>7515</v>
      </c>
      <c r="PL394" t="s">
        <v>7515</v>
      </c>
      <c r="PM394" t="s">
        <v>7515</v>
      </c>
      <c r="PN394" t="s">
        <v>7515</v>
      </c>
      <c r="PO394" t="s">
        <v>7515</v>
      </c>
      <c r="PP394" t="s">
        <v>7516</v>
      </c>
      <c r="PQ394" t="s">
        <v>7515</v>
      </c>
      <c r="PR394" t="s">
        <v>7515</v>
      </c>
      <c r="PU394" t="s">
        <v>7526</v>
      </c>
      <c r="PV394" t="s">
        <v>7526</v>
      </c>
      <c r="QD394" t="s">
        <v>7528</v>
      </c>
      <c r="QE394" t="s">
        <v>7529</v>
      </c>
      <c r="QF394" t="s">
        <v>7528</v>
      </c>
      <c r="QG394" t="s">
        <v>7681</v>
      </c>
      <c r="QH394">
        <v>2008</v>
      </c>
      <c r="QI394">
        <v>2</v>
      </c>
      <c r="QJ394">
        <v>2</v>
      </c>
      <c r="QK394" s="329">
        <v>39492</v>
      </c>
      <c r="QL394">
        <v>1</v>
      </c>
      <c r="QM394">
        <v>1</v>
      </c>
      <c r="QN394" t="s">
        <v>212</v>
      </c>
      <c r="QO394">
        <v>2008</v>
      </c>
      <c r="QP394">
        <v>100</v>
      </c>
      <c r="QQ394">
        <v>1</v>
      </c>
      <c r="QR394">
        <v>0</v>
      </c>
      <c r="QS394">
        <v>1</v>
      </c>
      <c r="QT394">
        <v>0</v>
      </c>
      <c r="QU394">
        <v>0</v>
      </c>
      <c r="QV394">
        <v>1</v>
      </c>
      <c r="QW394">
        <v>0</v>
      </c>
      <c r="QX394">
        <v>0</v>
      </c>
      <c r="QY394">
        <v>0</v>
      </c>
      <c r="QZ394">
        <v>0</v>
      </c>
      <c r="RA394">
        <v>0</v>
      </c>
      <c r="RB394">
        <v>0</v>
      </c>
      <c r="RC394">
        <v>0</v>
      </c>
      <c r="RD394">
        <v>0</v>
      </c>
      <c r="RE394">
        <v>0</v>
      </c>
      <c r="RF394">
        <v>1</v>
      </c>
      <c r="RG394">
        <v>0</v>
      </c>
      <c r="RH394">
        <v>0</v>
      </c>
      <c r="RI394">
        <v>0</v>
      </c>
      <c r="RJ394">
        <v>0</v>
      </c>
      <c r="RK394">
        <v>0</v>
      </c>
      <c r="RL394">
        <v>0</v>
      </c>
      <c r="RM394">
        <v>0</v>
      </c>
      <c r="RN394">
        <v>0</v>
      </c>
      <c r="RO394">
        <v>0</v>
      </c>
      <c r="RP394">
        <v>0</v>
      </c>
      <c r="RQ394">
        <v>0</v>
      </c>
      <c r="RR394">
        <v>0</v>
      </c>
      <c r="RS394">
        <v>0</v>
      </c>
      <c r="RT394">
        <v>0</v>
      </c>
      <c r="RU394">
        <v>0</v>
      </c>
      <c r="RV394">
        <f t="shared" si="11"/>
        <v>0</v>
      </c>
      <c r="RY394">
        <f t="shared" si="10"/>
        <v>1</v>
      </c>
    </row>
    <row r="395" spans="1:493" x14ac:dyDescent="0.3">
      <c r="A395">
        <v>71379</v>
      </c>
      <c r="B395">
        <v>522</v>
      </c>
      <c r="C395" t="s">
        <v>6793</v>
      </c>
      <c r="D395" t="s">
        <v>6793</v>
      </c>
      <c r="I395" t="s">
        <v>6793</v>
      </c>
      <c r="J395" t="s">
        <v>7515</v>
      </c>
      <c r="K395" t="s">
        <v>7515</v>
      </c>
      <c r="L395" t="s">
        <v>7516</v>
      </c>
      <c r="M395" t="s">
        <v>7515</v>
      </c>
      <c r="N395" t="s">
        <v>7515</v>
      </c>
      <c r="O395" t="s">
        <v>7515</v>
      </c>
      <c r="P395" t="s">
        <v>7515</v>
      </c>
      <c r="Q395" t="s">
        <v>7515</v>
      </c>
      <c r="R395" t="s">
        <v>7515</v>
      </c>
      <c r="S395" t="s">
        <v>7515</v>
      </c>
      <c r="T395" t="s">
        <v>7515</v>
      </c>
      <c r="U395" t="s">
        <v>7515</v>
      </c>
      <c r="V395" t="s">
        <v>7515</v>
      </c>
      <c r="W395" t="s">
        <v>7515</v>
      </c>
      <c r="X395" t="s">
        <v>7515</v>
      </c>
      <c r="Y395" t="s">
        <v>7515</v>
      </c>
      <c r="Z395" t="s">
        <v>7516</v>
      </c>
      <c r="AA395" t="s">
        <v>7515</v>
      </c>
      <c r="AB395" t="s">
        <v>7515</v>
      </c>
      <c r="AD395">
        <v>2</v>
      </c>
      <c r="AK395" t="s">
        <v>6985</v>
      </c>
      <c r="AL395" t="s">
        <v>6793</v>
      </c>
      <c r="AM395" t="s">
        <v>6794</v>
      </c>
      <c r="AN395" t="s">
        <v>6</v>
      </c>
      <c r="AQ395" t="s">
        <v>6988</v>
      </c>
      <c r="AR395" t="s">
        <v>6793</v>
      </c>
      <c r="AS395" t="s">
        <v>6966</v>
      </c>
      <c r="AT395" t="s">
        <v>6813</v>
      </c>
      <c r="AU395" t="s">
        <v>6</v>
      </c>
      <c r="AV395" t="s">
        <v>7518</v>
      </c>
      <c r="AX395" t="s">
        <v>6794</v>
      </c>
      <c r="AY395" t="s">
        <v>6794</v>
      </c>
      <c r="AZ395" t="s">
        <v>6793</v>
      </c>
      <c r="BA395" t="s">
        <v>6794</v>
      </c>
      <c r="BB395" t="s">
        <v>6793</v>
      </c>
      <c r="BC395" t="s">
        <v>6794</v>
      </c>
      <c r="BD395" t="s">
        <v>6793</v>
      </c>
      <c r="BE395" t="s">
        <v>6793</v>
      </c>
      <c r="BF395" t="s">
        <v>6794</v>
      </c>
      <c r="BG395" t="s">
        <v>6794</v>
      </c>
      <c r="BH395" t="s">
        <v>6794</v>
      </c>
      <c r="BI395" t="s">
        <v>7028</v>
      </c>
      <c r="BJ395" t="s">
        <v>6</v>
      </c>
      <c r="BK395" t="s">
        <v>6794</v>
      </c>
      <c r="BM395">
        <v>75</v>
      </c>
      <c r="BN395" t="s">
        <v>7532</v>
      </c>
      <c r="BO395" t="s">
        <v>7533</v>
      </c>
      <c r="BP395" t="s">
        <v>6</v>
      </c>
      <c r="BQ395" t="s">
        <v>6</v>
      </c>
      <c r="BR395" t="s">
        <v>7682</v>
      </c>
      <c r="BS395" t="s">
        <v>7515</v>
      </c>
      <c r="BT395" t="s">
        <v>7515</v>
      </c>
      <c r="BU395" t="s">
        <v>7515</v>
      </c>
      <c r="BV395" t="s">
        <v>7515</v>
      </c>
      <c r="BW395" t="s">
        <v>7515</v>
      </c>
      <c r="BX395" t="s">
        <v>7515</v>
      </c>
      <c r="BY395" t="s">
        <v>7515</v>
      </c>
      <c r="BZ395" t="s">
        <v>7515</v>
      </c>
      <c r="CA395" t="s">
        <v>7515</v>
      </c>
      <c r="CB395" t="s">
        <v>7516</v>
      </c>
      <c r="CC395" t="s">
        <v>7515</v>
      </c>
      <c r="CD395" t="s">
        <v>7515</v>
      </c>
      <c r="CE395" t="s">
        <v>6794</v>
      </c>
      <c r="CI395" t="s">
        <v>6793</v>
      </c>
      <c r="CJ395" t="s">
        <v>6793</v>
      </c>
      <c r="CK395" t="s">
        <v>6794</v>
      </c>
      <c r="CL395" t="s">
        <v>6794</v>
      </c>
      <c r="CM395" t="s">
        <v>6794</v>
      </c>
      <c r="CN395" t="s">
        <v>6794</v>
      </c>
      <c r="CO395" t="s">
        <v>6794</v>
      </c>
      <c r="CP395" t="s">
        <v>6793</v>
      </c>
      <c r="CQ395" t="s">
        <v>6794</v>
      </c>
      <c r="CR395" t="s">
        <v>7520</v>
      </c>
      <c r="CS395" t="s">
        <v>7521</v>
      </c>
      <c r="CT395" t="s">
        <v>7570</v>
      </c>
      <c r="CU395" t="s">
        <v>6793</v>
      </c>
      <c r="CV395">
        <v>2</v>
      </c>
      <c r="CW395">
        <v>4</v>
      </c>
      <c r="CX395">
        <v>3</v>
      </c>
      <c r="CY395" t="s">
        <v>6794</v>
      </c>
      <c r="EC395">
        <v>4</v>
      </c>
      <c r="EE395">
        <v>1</v>
      </c>
      <c r="EF395">
        <v>1</v>
      </c>
      <c r="EG395">
        <v>0</v>
      </c>
      <c r="EH395">
        <v>0</v>
      </c>
      <c r="EI395">
        <v>2</v>
      </c>
      <c r="EJ395">
        <v>0</v>
      </c>
      <c r="EK395">
        <v>0</v>
      </c>
      <c r="EL395" t="s">
        <v>6794</v>
      </c>
      <c r="EV395" t="s">
        <v>6793</v>
      </c>
      <c r="OX395" t="s">
        <v>6</v>
      </c>
      <c r="OY395" t="s">
        <v>6</v>
      </c>
      <c r="PB395" t="s">
        <v>6</v>
      </c>
      <c r="PE395" t="s">
        <v>6966</v>
      </c>
      <c r="PS395" t="s">
        <v>7526</v>
      </c>
      <c r="PT395" t="s">
        <v>7526</v>
      </c>
      <c r="PU395" t="s">
        <v>7526</v>
      </c>
      <c r="PV395" t="s">
        <v>7526</v>
      </c>
      <c r="PW395" t="s">
        <v>7515</v>
      </c>
      <c r="PX395" t="s">
        <v>7515</v>
      </c>
      <c r="PY395" t="s">
        <v>7515</v>
      </c>
      <c r="PZ395" t="s">
        <v>7515</v>
      </c>
      <c r="QA395" t="s">
        <v>7515</v>
      </c>
      <c r="QB395" t="s">
        <v>7515</v>
      </c>
      <c r="QC395" t="s">
        <v>7516</v>
      </c>
      <c r="QD395" t="s">
        <v>7528</v>
      </c>
      <c r="QE395" t="s">
        <v>7539</v>
      </c>
      <c r="QF395" t="s">
        <v>7528</v>
      </c>
      <c r="QG395" t="s">
        <v>7681</v>
      </c>
      <c r="QH395">
        <v>2008</v>
      </c>
      <c r="QI395">
        <v>4</v>
      </c>
      <c r="QJ395">
        <v>2</v>
      </c>
      <c r="QK395" s="329">
        <v>39559</v>
      </c>
      <c r="QL395">
        <v>1</v>
      </c>
      <c r="QM395">
        <v>0</v>
      </c>
      <c r="QN395" t="s">
        <v>212</v>
      </c>
      <c r="QO395">
        <v>2008</v>
      </c>
      <c r="QP395">
        <v>100</v>
      </c>
      <c r="QQ395">
        <v>1</v>
      </c>
      <c r="QR395">
        <v>1</v>
      </c>
      <c r="QS395">
        <v>0</v>
      </c>
      <c r="QT395">
        <v>0</v>
      </c>
      <c r="QU395">
        <v>0</v>
      </c>
      <c r="QV395">
        <v>0</v>
      </c>
      <c r="QW395">
        <v>0</v>
      </c>
      <c r="QX395">
        <v>0</v>
      </c>
      <c r="QY395">
        <v>0</v>
      </c>
      <c r="QZ395">
        <v>0</v>
      </c>
      <c r="RA395">
        <v>0</v>
      </c>
      <c r="RB395">
        <v>0</v>
      </c>
      <c r="RC395">
        <v>0</v>
      </c>
      <c r="RD395">
        <v>0</v>
      </c>
      <c r="RE395">
        <v>0</v>
      </c>
      <c r="RF395">
        <v>0</v>
      </c>
      <c r="RG395">
        <v>0</v>
      </c>
      <c r="RH395">
        <v>0</v>
      </c>
      <c r="RI395">
        <v>0</v>
      </c>
      <c r="RJ395">
        <v>0</v>
      </c>
      <c r="RK395">
        <v>0</v>
      </c>
      <c r="RL395">
        <v>0</v>
      </c>
      <c r="RM395">
        <v>0</v>
      </c>
      <c r="RN395">
        <v>0</v>
      </c>
      <c r="RO395">
        <v>0</v>
      </c>
      <c r="RP395">
        <v>0</v>
      </c>
      <c r="RQ395">
        <v>0</v>
      </c>
      <c r="RR395">
        <v>0</v>
      </c>
      <c r="RS395">
        <v>0</v>
      </c>
      <c r="RT395">
        <v>0</v>
      </c>
      <c r="RU395">
        <v>0</v>
      </c>
      <c r="RV395">
        <f t="shared" si="11"/>
        <v>0</v>
      </c>
      <c r="RY395">
        <f t="shared" si="10"/>
        <v>2</v>
      </c>
    </row>
    <row r="396" spans="1:493" x14ac:dyDescent="0.3">
      <c r="A396">
        <v>71380</v>
      </c>
      <c r="B396">
        <v>523</v>
      </c>
      <c r="C396" t="s">
        <v>6793</v>
      </c>
      <c r="D396" t="s">
        <v>6793</v>
      </c>
      <c r="I396" t="s">
        <v>6793</v>
      </c>
      <c r="J396" t="s">
        <v>7516</v>
      </c>
      <c r="K396" t="s">
        <v>7515</v>
      </c>
      <c r="L396" t="s">
        <v>7515</v>
      </c>
      <c r="M396" t="s">
        <v>7515</v>
      </c>
      <c r="N396" t="s">
        <v>7515</v>
      </c>
      <c r="O396" t="s">
        <v>7515</v>
      </c>
      <c r="P396" t="s">
        <v>7515</v>
      </c>
      <c r="Q396" t="s">
        <v>7515</v>
      </c>
      <c r="R396" t="s">
        <v>7515</v>
      </c>
      <c r="S396" t="s">
        <v>7515</v>
      </c>
      <c r="T396" t="s">
        <v>7515</v>
      </c>
      <c r="U396" t="s">
        <v>7515</v>
      </c>
      <c r="V396" t="s">
        <v>7515</v>
      </c>
      <c r="W396" t="s">
        <v>7515</v>
      </c>
      <c r="X396" t="s">
        <v>7515</v>
      </c>
      <c r="Y396" t="s">
        <v>7515</v>
      </c>
      <c r="Z396" t="s">
        <v>7515</v>
      </c>
      <c r="AA396" t="s">
        <v>7515</v>
      </c>
      <c r="AB396" t="s">
        <v>7515</v>
      </c>
      <c r="AC396" t="s">
        <v>6796</v>
      </c>
      <c r="AK396" t="s">
        <v>6985</v>
      </c>
      <c r="AL396" t="s">
        <v>6793</v>
      </c>
      <c r="AM396" t="s">
        <v>6794</v>
      </c>
      <c r="AN396" t="s">
        <v>7680</v>
      </c>
      <c r="AO396">
        <v>0</v>
      </c>
      <c r="AP396">
        <v>9</v>
      </c>
      <c r="AQ396" t="s">
        <v>6988</v>
      </c>
      <c r="AR396" t="s">
        <v>6793</v>
      </c>
      <c r="AS396" t="s">
        <v>6793</v>
      </c>
      <c r="AT396" t="s">
        <v>6813</v>
      </c>
      <c r="AU396" t="s">
        <v>7531</v>
      </c>
      <c r="AV396" t="s">
        <v>7518</v>
      </c>
      <c r="AX396" t="s">
        <v>6794</v>
      </c>
      <c r="AY396" t="s">
        <v>6794</v>
      </c>
      <c r="AZ396" t="s">
        <v>6793</v>
      </c>
      <c r="BA396" t="s">
        <v>6793</v>
      </c>
      <c r="BB396" t="s">
        <v>6794</v>
      </c>
      <c r="BC396" t="s">
        <v>6794</v>
      </c>
      <c r="BD396" t="s">
        <v>6793</v>
      </c>
      <c r="BE396" t="s">
        <v>6794</v>
      </c>
      <c r="BF396" t="s">
        <v>6794</v>
      </c>
      <c r="BG396" t="s">
        <v>6794</v>
      </c>
      <c r="BH396" t="s">
        <v>6794</v>
      </c>
      <c r="BI396" t="s">
        <v>7024</v>
      </c>
      <c r="BJ396" t="s">
        <v>7021</v>
      </c>
      <c r="BK396" t="s">
        <v>6794</v>
      </c>
      <c r="BM396" t="s">
        <v>7547</v>
      </c>
      <c r="BN396" t="s">
        <v>6</v>
      </c>
      <c r="BO396" t="s">
        <v>7533</v>
      </c>
      <c r="BP396" t="s">
        <v>7576</v>
      </c>
      <c r="BQ396" t="s">
        <v>7559</v>
      </c>
      <c r="BR396" t="s">
        <v>7569</v>
      </c>
      <c r="BS396" t="s">
        <v>7516</v>
      </c>
      <c r="BT396" t="s">
        <v>7515</v>
      </c>
      <c r="BU396" t="s">
        <v>7515</v>
      </c>
      <c r="BV396" t="s">
        <v>7515</v>
      </c>
      <c r="BW396" t="s">
        <v>7515</v>
      </c>
      <c r="BX396" t="s">
        <v>7515</v>
      </c>
      <c r="BY396" t="s">
        <v>7515</v>
      </c>
      <c r="BZ396" t="s">
        <v>7515</v>
      </c>
      <c r="CA396" t="s">
        <v>7515</v>
      </c>
      <c r="CB396" t="s">
        <v>7515</v>
      </c>
      <c r="CC396" t="s">
        <v>7515</v>
      </c>
      <c r="CD396" t="s">
        <v>7515</v>
      </c>
      <c r="CE396" t="s">
        <v>6794</v>
      </c>
      <c r="CI396" t="s">
        <v>6793</v>
      </c>
      <c r="CJ396" t="s">
        <v>6793</v>
      </c>
      <c r="CK396" t="s">
        <v>6794</v>
      </c>
      <c r="CL396" t="s">
        <v>6794</v>
      </c>
      <c r="CM396" t="s">
        <v>6794</v>
      </c>
      <c r="CN396" t="s">
        <v>6793</v>
      </c>
      <c r="CO396" t="s">
        <v>6794</v>
      </c>
      <c r="CP396" t="s">
        <v>6793</v>
      </c>
      <c r="CQ396" t="s">
        <v>6794</v>
      </c>
      <c r="CR396" t="s">
        <v>7520</v>
      </c>
      <c r="CS396" t="s">
        <v>7521</v>
      </c>
      <c r="CT396" t="s">
        <v>7522</v>
      </c>
      <c r="CU396" t="s">
        <v>6793</v>
      </c>
      <c r="CV396">
        <v>1</v>
      </c>
      <c r="CW396">
        <v>3</v>
      </c>
      <c r="CX396">
        <v>1</v>
      </c>
      <c r="CY396" t="s">
        <v>6793</v>
      </c>
      <c r="CZ396">
        <v>1</v>
      </c>
      <c r="DA396" t="s">
        <v>7680</v>
      </c>
      <c r="DB396">
        <v>6</v>
      </c>
      <c r="DC396">
        <v>2007</v>
      </c>
      <c r="DD396" t="s">
        <v>7577</v>
      </c>
      <c r="DE396" t="s">
        <v>7680</v>
      </c>
      <c r="DF396">
        <v>8</v>
      </c>
      <c r="DG396">
        <v>2007</v>
      </c>
      <c r="EC396">
        <v>5</v>
      </c>
      <c r="EE396">
        <v>2</v>
      </c>
      <c r="EF396">
        <v>0</v>
      </c>
      <c r="EG396">
        <v>2</v>
      </c>
      <c r="EH396">
        <v>0</v>
      </c>
      <c r="EI396">
        <v>0</v>
      </c>
      <c r="EJ396">
        <v>1</v>
      </c>
      <c r="EK396">
        <v>0</v>
      </c>
      <c r="EL396" t="s">
        <v>6794</v>
      </c>
      <c r="EV396" t="s">
        <v>6794</v>
      </c>
      <c r="PS396" t="s">
        <v>6757</v>
      </c>
      <c r="PT396" t="s">
        <v>7526</v>
      </c>
      <c r="PU396" t="s">
        <v>7526</v>
      </c>
      <c r="PV396" t="s">
        <v>7526</v>
      </c>
      <c r="PW396" t="s">
        <v>7515</v>
      </c>
      <c r="PX396" t="s">
        <v>7515</v>
      </c>
      <c r="PY396" t="s">
        <v>7515</v>
      </c>
      <c r="PZ396" t="s">
        <v>7516</v>
      </c>
      <c r="QA396" t="s">
        <v>7515</v>
      </c>
      <c r="QB396" t="s">
        <v>7515</v>
      </c>
      <c r="QC396" t="s">
        <v>7515</v>
      </c>
      <c r="QD396" t="s">
        <v>7528</v>
      </c>
      <c r="QE396" t="s">
        <v>7539</v>
      </c>
      <c r="QF396" t="s">
        <v>7528</v>
      </c>
      <c r="QG396" t="s">
        <v>7681</v>
      </c>
      <c r="QH396">
        <v>2008</v>
      </c>
      <c r="QI396">
        <v>7</v>
      </c>
      <c r="QJ396">
        <v>1</v>
      </c>
      <c r="QK396" s="329">
        <v>39660</v>
      </c>
      <c r="QL396">
        <v>1</v>
      </c>
      <c r="QM396">
        <v>0</v>
      </c>
      <c r="QN396" t="s">
        <v>194</v>
      </c>
      <c r="QO396">
        <v>0</v>
      </c>
      <c r="QP396">
        <v>35</v>
      </c>
      <c r="RV396">
        <f t="shared" si="11"/>
        <v>5</v>
      </c>
      <c r="RY396">
        <f t="shared" si="10"/>
        <v>7</v>
      </c>
    </row>
    <row r="397" spans="1:493" x14ac:dyDescent="0.3">
      <c r="A397">
        <v>71381</v>
      </c>
      <c r="B397">
        <v>524</v>
      </c>
      <c r="C397" t="s">
        <v>6793</v>
      </c>
      <c r="D397" t="s">
        <v>6793</v>
      </c>
      <c r="I397" t="s">
        <v>6793</v>
      </c>
      <c r="J397" t="s">
        <v>7515</v>
      </c>
      <c r="K397" t="s">
        <v>7515</v>
      </c>
      <c r="L397" t="s">
        <v>7515</v>
      </c>
      <c r="M397" t="s">
        <v>7515</v>
      </c>
      <c r="N397" t="s">
        <v>7515</v>
      </c>
      <c r="O397" t="s">
        <v>7515</v>
      </c>
      <c r="P397" t="s">
        <v>7515</v>
      </c>
      <c r="Q397" t="s">
        <v>7515</v>
      </c>
      <c r="R397" t="s">
        <v>7515</v>
      </c>
      <c r="S397" t="s">
        <v>7515</v>
      </c>
      <c r="T397" t="s">
        <v>7515</v>
      </c>
      <c r="U397" t="s">
        <v>7515</v>
      </c>
      <c r="V397" t="s">
        <v>7515</v>
      </c>
      <c r="W397" t="s">
        <v>7515</v>
      </c>
      <c r="X397" t="s">
        <v>7515</v>
      </c>
      <c r="Y397" t="s">
        <v>7515</v>
      </c>
      <c r="Z397" t="s">
        <v>7515</v>
      </c>
      <c r="AA397" t="s">
        <v>7516</v>
      </c>
      <c r="AB397" t="s">
        <v>7515</v>
      </c>
      <c r="AC397" t="s">
        <v>7517</v>
      </c>
      <c r="AF397">
        <v>6</v>
      </c>
      <c r="AG397">
        <v>0</v>
      </c>
      <c r="AH397" t="s">
        <v>6845</v>
      </c>
      <c r="AK397" t="s">
        <v>6993</v>
      </c>
      <c r="AL397" t="s">
        <v>6794</v>
      </c>
      <c r="AM397" t="s">
        <v>6794</v>
      </c>
      <c r="AN397" t="s">
        <v>7687</v>
      </c>
      <c r="AQ397" t="s">
        <v>6988</v>
      </c>
      <c r="AR397" t="s">
        <v>6793</v>
      </c>
      <c r="AS397" t="s">
        <v>6793</v>
      </c>
      <c r="AT397" t="s">
        <v>6813</v>
      </c>
      <c r="AU397" t="s">
        <v>7531</v>
      </c>
      <c r="AV397" t="s">
        <v>6991</v>
      </c>
      <c r="AX397" t="s">
        <v>6794</v>
      </c>
      <c r="AY397" t="s">
        <v>6794</v>
      </c>
      <c r="AZ397" t="s">
        <v>6794</v>
      </c>
      <c r="BA397" t="s">
        <v>6794</v>
      </c>
      <c r="BB397" t="s">
        <v>6794</v>
      </c>
      <c r="BC397" t="s">
        <v>6794</v>
      </c>
      <c r="BD397" t="s">
        <v>6793</v>
      </c>
      <c r="BE397" t="s">
        <v>6794</v>
      </c>
      <c r="BF397" t="s">
        <v>6794</v>
      </c>
      <c r="BG397" t="s">
        <v>6794</v>
      </c>
      <c r="BH397" t="s">
        <v>6794</v>
      </c>
      <c r="BI397" t="s">
        <v>7022</v>
      </c>
      <c r="BJ397" t="s">
        <v>7024</v>
      </c>
      <c r="BK397" t="s">
        <v>6794</v>
      </c>
      <c r="BM397">
        <v>10</v>
      </c>
      <c r="BN397" t="s">
        <v>6</v>
      </c>
      <c r="BO397" t="s">
        <v>7533</v>
      </c>
      <c r="BP397" t="s">
        <v>6</v>
      </c>
      <c r="BQ397" t="s">
        <v>7559</v>
      </c>
      <c r="BR397" t="s">
        <v>7594</v>
      </c>
      <c r="BS397" t="s">
        <v>7515</v>
      </c>
      <c r="BT397" t="s">
        <v>7516</v>
      </c>
      <c r="BU397" t="s">
        <v>7515</v>
      </c>
      <c r="BV397" t="s">
        <v>7515</v>
      </c>
      <c r="BW397" t="s">
        <v>7515</v>
      </c>
      <c r="BX397" t="s">
        <v>7515</v>
      </c>
      <c r="BY397" t="s">
        <v>7515</v>
      </c>
      <c r="BZ397" t="s">
        <v>7515</v>
      </c>
      <c r="CA397" t="s">
        <v>7515</v>
      </c>
      <c r="CB397" t="s">
        <v>7515</v>
      </c>
      <c r="CC397" t="s">
        <v>7515</v>
      </c>
      <c r="CD397" t="s">
        <v>7515</v>
      </c>
      <c r="CE397" t="s">
        <v>6794</v>
      </c>
      <c r="CI397" t="s">
        <v>6793</v>
      </c>
      <c r="CJ397" t="s">
        <v>6793</v>
      </c>
      <c r="CK397" t="s">
        <v>6794</v>
      </c>
      <c r="CL397" t="s">
        <v>6793</v>
      </c>
      <c r="CM397" t="s">
        <v>6793</v>
      </c>
      <c r="CN397" t="s">
        <v>6794</v>
      </c>
      <c r="CO397" t="s">
        <v>6794</v>
      </c>
      <c r="CP397" t="s">
        <v>6793</v>
      </c>
      <c r="CQ397" t="s">
        <v>6794</v>
      </c>
      <c r="CR397" t="s">
        <v>7520</v>
      </c>
      <c r="CS397" t="s">
        <v>7521</v>
      </c>
      <c r="CT397" t="s">
        <v>7522</v>
      </c>
      <c r="CU397" t="s">
        <v>6793</v>
      </c>
      <c r="CV397">
        <v>4</v>
      </c>
      <c r="CW397">
        <v>4</v>
      </c>
      <c r="CX397">
        <v>3</v>
      </c>
      <c r="CY397" t="s">
        <v>6794</v>
      </c>
      <c r="EC397">
        <v>2</v>
      </c>
      <c r="EE397">
        <v>0</v>
      </c>
      <c r="EF397">
        <v>0</v>
      </c>
      <c r="EG397">
        <v>0</v>
      </c>
      <c r="EH397">
        <v>1</v>
      </c>
      <c r="EI397">
        <v>0</v>
      </c>
      <c r="EJ397">
        <v>1</v>
      </c>
      <c r="EK397">
        <v>0</v>
      </c>
      <c r="EL397" t="s">
        <v>6794</v>
      </c>
      <c r="EV397" t="s">
        <v>6794</v>
      </c>
      <c r="PS397" t="s">
        <v>7527</v>
      </c>
      <c r="PT397" t="s">
        <v>7527</v>
      </c>
      <c r="PU397" t="s">
        <v>7527</v>
      </c>
      <c r="PV397" t="s">
        <v>7527</v>
      </c>
      <c r="PW397" t="s">
        <v>7515</v>
      </c>
      <c r="PX397" t="s">
        <v>7515</v>
      </c>
      <c r="PY397" t="s">
        <v>7515</v>
      </c>
      <c r="PZ397" t="s">
        <v>7515</v>
      </c>
      <c r="QA397" t="s">
        <v>7515</v>
      </c>
      <c r="QB397" t="s">
        <v>7515</v>
      </c>
      <c r="QC397" t="s">
        <v>7516</v>
      </c>
      <c r="QD397" t="s">
        <v>7528</v>
      </c>
      <c r="QE397" t="s">
        <v>7529</v>
      </c>
      <c r="QF397" t="s">
        <v>7528</v>
      </c>
      <c r="QG397" t="s">
        <v>7681</v>
      </c>
      <c r="QH397">
        <v>2008</v>
      </c>
      <c r="QI397">
        <v>5</v>
      </c>
      <c r="QJ397">
        <v>1</v>
      </c>
      <c r="QK397" s="329">
        <v>39582</v>
      </c>
      <c r="QL397">
        <v>0</v>
      </c>
      <c r="QM397">
        <v>1</v>
      </c>
      <c r="QN397" t="s">
        <v>265</v>
      </c>
      <c r="QO397">
        <v>2008</v>
      </c>
      <c r="QP397">
        <v>50</v>
      </c>
      <c r="RV397">
        <f t="shared" si="11"/>
        <v>0</v>
      </c>
      <c r="RY397">
        <f t="shared" si="10"/>
        <v>5</v>
      </c>
    </row>
    <row r="398" spans="1:493" x14ac:dyDescent="0.3">
      <c r="A398">
        <v>71382</v>
      </c>
      <c r="B398">
        <v>525</v>
      </c>
      <c r="C398" t="s">
        <v>6793</v>
      </c>
      <c r="D398" t="s">
        <v>6794</v>
      </c>
      <c r="E398">
        <v>2</v>
      </c>
      <c r="I398" t="s">
        <v>6793</v>
      </c>
      <c r="J398" t="s">
        <v>7516</v>
      </c>
      <c r="K398" t="s">
        <v>7516</v>
      </c>
      <c r="L398" t="s">
        <v>7515</v>
      </c>
      <c r="M398" t="s">
        <v>7515</v>
      </c>
      <c r="N398" t="s">
        <v>7515</v>
      </c>
      <c r="O398" t="s">
        <v>7515</v>
      </c>
      <c r="P398" t="s">
        <v>7515</v>
      </c>
      <c r="Q398" t="s">
        <v>7515</v>
      </c>
      <c r="R398" t="s">
        <v>7515</v>
      </c>
      <c r="S398" t="s">
        <v>7515</v>
      </c>
      <c r="T398" t="s">
        <v>7515</v>
      </c>
      <c r="U398" t="s">
        <v>7515</v>
      </c>
      <c r="V398" t="s">
        <v>7515</v>
      </c>
      <c r="W398" t="s">
        <v>7515</v>
      </c>
      <c r="X398" t="s">
        <v>7515</v>
      </c>
      <c r="Y398" t="s">
        <v>7515</v>
      </c>
      <c r="Z398" t="s">
        <v>7515</v>
      </c>
      <c r="AA398" t="s">
        <v>7515</v>
      </c>
      <c r="AB398" t="s">
        <v>7515</v>
      </c>
      <c r="AD398">
        <v>1</v>
      </c>
      <c r="AE398">
        <v>1</v>
      </c>
      <c r="AF398">
        <v>6</v>
      </c>
      <c r="AG398">
        <v>0</v>
      </c>
      <c r="AH398" t="s">
        <v>7560</v>
      </c>
      <c r="AK398" t="s">
        <v>6993</v>
      </c>
      <c r="AL398" t="s">
        <v>6794</v>
      </c>
      <c r="AM398" t="s">
        <v>6794</v>
      </c>
      <c r="AN398" t="s">
        <v>7680</v>
      </c>
      <c r="AO398">
        <v>0</v>
      </c>
      <c r="AP398">
        <v>10</v>
      </c>
      <c r="AQ398" t="s">
        <v>6988</v>
      </c>
      <c r="AR398" t="s">
        <v>6793</v>
      </c>
      <c r="AS398" t="s">
        <v>6793</v>
      </c>
      <c r="AT398" t="s">
        <v>6813</v>
      </c>
      <c r="AU398" t="s">
        <v>7531</v>
      </c>
      <c r="AV398" t="s">
        <v>6991</v>
      </c>
      <c r="AX398" t="s">
        <v>6794</v>
      </c>
      <c r="AY398" t="s">
        <v>6794</v>
      </c>
      <c r="AZ398" t="s">
        <v>6794</v>
      </c>
      <c r="BA398" t="s">
        <v>6793</v>
      </c>
      <c r="BB398" t="s">
        <v>6794</v>
      </c>
      <c r="BC398" t="s">
        <v>6794</v>
      </c>
      <c r="BD398" t="s">
        <v>6794</v>
      </c>
      <c r="BE398" t="s">
        <v>6793</v>
      </c>
      <c r="BF398" t="s">
        <v>6794</v>
      </c>
      <c r="BG398" t="s">
        <v>6793</v>
      </c>
      <c r="BH398" t="s">
        <v>6794</v>
      </c>
      <c r="BI398" t="s">
        <v>7030</v>
      </c>
      <c r="BJ398" t="s">
        <v>7024</v>
      </c>
      <c r="BK398" t="s">
        <v>6794</v>
      </c>
      <c r="BM398">
        <v>25</v>
      </c>
      <c r="BN398">
        <v>25</v>
      </c>
      <c r="BO398" t="s">
        <v>7533</v>
      </c>
      <c r="BP398" t="s">
        <v>6</v>
      </c>
      <c r="BQ398" t="s">
        <v>7559</v>
      </c>
      <c r="BR398" t="s">
        <v>7594</v>
      </c>
      <c r="BS398" t="s">
        <v>7516</v>
      </c>
      <c r="BT398" t="s">
        <v>7515</v>
      </c>
      <c r="BU398" t="s">
        <v>7515</v>
      </c>
      <c r="BV398" t="s">
        <v>7515</v>
      </c>
      <c r="BW398" t="s">
        <v>7515</v>
      </c>
      <c r="BX398" t="s">
        <v>7515</v>
      </c>
      <c r="BY398" t="s">
        <v>7515</v>
      </c>
      <c r="BZ398" t="s">
        <v>7515</v>
      </c>
      <c r="CA398" t="s">
        <v>7515</v>
      </c>
      <c r="CB398" t="s">
        <v>7515</v>
      </c>
      <c r="CC398" t="s">
        <v>7515</v>
      </c>
      <c r="CD398" t="s">
        <v>7515</v>
      </c>
      <c r="CE398" t="s">
        <v>6794</v>
      </c>
      <c r="CI398" t="s">
        <v>6793</v>
      </c>
      <c r="CJ398" t="s">
        <v>6794</v>
      </c>
      <c r="CK398" t="s">
        <v>6794</v>
      </c>
      <c r="CL398" t="s">
        <v>6794</v>
      </c>
      <c r="CM398" t="s">
        <v>6794</v>
      </c>
      <c r="CN398" t="s">
        <v>6794</v>
      </c>
      <c r="CO398" t="s">
        <v>6794</v>
      </c>
      <c r="CP398" t="s">
        <v>6793</v>
      </c>
      <c r="CQ398" t="s">
        <v>6794</v>
      </c>
      <c r="CR398" t="s">
        <v>7520</v>
      </c>
      <c r="CS398" t="s">
        <v>7521</v>
      </c>
      <c r="CT398" t="s">
        <v>7522</v>
      </c>
      <c r="CU398" t="s">
        <v>6793</v>
      </c>
      <c r="CV398">
        <v>2</v>
      </c>
      <c r="CW398">
        <v>4</v>
      </c>
      <c r="CX398">
        <v>3</v>
      </c>
      <c r="CY398" t="s">
        <v>6794</v>
      </c>
      <c r="EC398">
        <v>1</v>
      </c>
      <c r="ED398" t="s">
        <v>7523</v>
      </c>
      <c r="EL398" t="s">
        <v>6794</v>
      </c>
      <c r="EV398" t="s">
        <v>6794</v>
      </c>
      <c r="PS398" t="s">
        <v>7526</v>
      </c>
      <c r="PT398" t="s">
        <v>7526</v>
      </c>
      <c r="PU398" t="s">
        <v>7527</v>
      </c>
      <c r="PV398" t="s">
        <v>7527</v>
      </c>
      <c r="PW398" t="s">
        <v>7515</v>
      </c>
      <c r="PX398" t="s">
        <v>7515</v>
      </c>
      <c r="PY398" t="s">
        <v>7515</v>
      </c>
      <c r="PZ398" t="s">
        <v>7515</v>
      </c>
      <c r="QA398" t="s">
        <v>7515</v>
      </c>
      <c r="QB398" t="s">
        <v>7515</v>
      </c>
      <c r="QC398" t="s">
        <v>7516</v>
      </c>
      <c r="QD398" t="s">
        <v>7528</v>
      </c>
      <c r="QE398" t="s">
        <v>7539</v>
      </c>
      <c r="QF398" t="s">
        <v>7528</v>
      </c>
      <c r="QG398" t="s">
        <v>7681</v>
      </c>
      <c r="QH398">
        <v>2008</v>
      </c>
      <c r="QI398">
        <v>3</v>
      </c>
      <c r="QJ398">
        <v>2</v>
      </c>
      <c r="QK398" s="329">
        <v>39522</v>
      </c>
      <c r="QL398">
        <v>1</v>
      </c>
      <c r="QM398">
        <v>1</v>
      </c>
      <c r="QN398" t="s">
        <v>265</v>
      </c>
      <c r="QO398">
        <v>2008</v>
      </c>
      <c r="QP398">
        <v>50</v>
      </c>
      <c r="RV398">
        <f t="shared" si="11"/>
        <v>4</v>
      </c>
      <c r="RY398">
        <f t="shared" si="10"/>
        <v>11</v>
      </c>
    </row>
    <row r="399" spans="1:493" x14ac:dyDescent="0.3">
      <c r="A399">
        <v>71383</v>
      </c>
      <c r="B399">
        <v>526</v>
      </c>
      <c r="C399" t="s">
        <v>6793</v>
      </c>
      <c r="D399" t="s">
        <v>6793</v>
      </c>
      <c r="I399" t="s">
        <v>6793</v>
      </c>
      <c r="J399" t="s">
        <v>7515</v>
      </c>
      <c r="K399" t="s">
        <v>7516</v>
      </c>
      <c r="L399" t="s">
        <v>7516</v>
      </c>
      <c r="M399" t="s">
        <v>7515</v>
      </c>
      <c r="N399" t="s">
        <v>7515</v>
      </c>
      <c r="O399" t="s">
        <v>7515</v>
      </c>
      <c r="P399" t="s">
        <v>7515</v>
      </c>
      <c r="Q399" t="s">
        <v>7515</v>
      </c>
      <c r="R399" t="s">
        <v>7515</v>
      </c>
      <c r="S399" t="s">
        <v>7515</v>
      </c>
      <c r="T399" t="s">
        <v>7515</v>
      </c>
      <c r="U399" t="s">
        <v>7515</v>
      </c>
      <c r="V399" t="s">
        <v>7515</v>
      </c>
      <c r="W399" t="s">
        <v>7515</v>
      </c>
      <c r="X399" t="s">
        <v>7515</v>
      </c>
      <c r="Y399" t="s">
        <v>7515</v>
      </c>
      <c r="Z399" t="s">
        <v>7515</v>
      </c>
      <c r="AA399" t="s">
        <v>7516</v>
      </c>
      <c r="AB399" t="s">
        <v>7515</v>
      </c>
      <c r="AC399" t="s">
        <v>7517</v>
      </c>
      <c r="AF399">
        <v>0</v>
      </c>
      <c r="AG399">
        <v>3</v>
      </c>
      <c r="AH399" t="s">
        <v>6845</v>
      </c>
      <c r="AK399" t="s">
        <v>6993</v>
      </c>
      <c r="AL399" t="s">
        <v>6794</v>
      </c>
      <c r="AM399" t="s">
        <v>6794</v>
      </c>
      <c r="AN399" t="s">
        <v>7680</v>
      </c>
      <c r="AO399">
        <v>0</v>
      </c>
      <c r="AP399">
        <v>14</v>
      </c>
      <c r="AQ399" t="s">
        <v>6988</v>
      </c>
      <c r="AR399" t="s">
        <v>6793</v>
      </c>
      <c r="AS399" t="s">
        <v>6793</v>
      </c>
      <c r="AT399" t="s">
        <v>6813</v>
      </c>
      <c r="AU399" t="s">
        <v>7531</v>
      </c>
      <c r="AV399" t="s">
        <v>7553</v>
      </c>
      <c r="AX399" t="s">
        <v>6794</v>
      </c>
      <c r="AY399" t="s">
        <v>6794</v>
      </c>
      <c r="AZ399" t="s">
        <v>6794</v>
      </c>
      <c r="BA399" t="s">
        <v>6794</v>
      </c>
      <c r="BB399" t="s">
        <v>6794</v>
      </c>
      <c r="BC399" t="s">
        <v>6793</v>
      </c>
      <c r="BD399" t="s">
        <v>6794</v>
      </c>
      <c r="BE399" t="s">
        <v>6794</v>
      </c>
      <c r="BF399" t="s">
        <v>6794</v>
      </c>
      <c r="BG399" t="s">
        <v>6794</v>
      </c>
      <c r="BH399" t="s">
        <v>6794</v>
      </c>
      <c r="BI399" t="s">
        <v>7625</v>
      </c>
      <c r="BJ399" t="s">
        <v>7022</v>
      </c>
      <c r="BK399" t="s">
        <v>6794</v>
      </c>
      <c r="BM399">
        <v>50</v>
      </c>
      <c r="BN399">
        <v>40</v>
      </c>
      <c r="BO399" t="s">
        <v>7533</v>
      </c>
      <c r="BP399" t="s">
        <v>7571</v>
      </c>
      <c r="BQ399" t="s">
        <v>7559</v>
      </c>
      <c r="BR399" t="s">
        <v>7561</v>
      </c>
      <c r="BS399" t="s">
        <v>7515</v>
      </c>
      <c r="BT399" t="s">
        <v>7516</v>
      </c>
      <c r="BU399" t="s">
        <v>7515</v>
      </c>
      <c r="BV399" t="s">
        <v>7515</v>
      </c>
      <c r="BW399" t="s">
        <v>7515</v>
      </c>
      <c r="BX399" t="s">
        <v>7515</v>
      </c>
      <c r="BY399" t="s">
        <v>7515</v>
      </c>
      <c r="BZ399" t="s">
        <v>7515</v>
      </c>
      <c r="CA399" t="s">
        <v>7515</v>
      </c>
      <c r="CB399" t="s">
        <v>7515</v>
      </c>
      <c r="CC399" t="s">
        <v>7515</v>
      </c>
      <c r="CD399" t="s">
        <v>7515</v>
      </c>
      <c r="CE399" t="s">
        <v>6794</v>
      </c>
      <c r="CI399" t="s">
        <v>6793</v>
      </c>
      <c r="CJ399" t="s">
        <v>6793</v>
      </c>
      <c r="CK399" t="s">
        <v>6794</v>
      </c>
      <c r="CL399" t="s">
        <v>6793</v>
      </c>
      <c r="CM399" t="s">
        <v>6794</v>
      </c>
      <c r="CN399" t="s">
        <v>6793</v>
      </c>
      <c r="CO399" t="s">
        <v>6794</v>
      </c>
      <c r="CP399" t="s">
        <v>6793</v>
      </c>
      <c r="CQ399" t="s">
        <v>6793</v>
      </c>
      <c r="CR399" t="s">
        <v>7520</v>
      </c>
      <c r="CS399" t="s">
        <v>7521</v>
      </c>
      <c r="CT399" t="s">
        <v>7536</v>
      </c>
      <c r="CU399" t="s">
        <v>6793</v>
      </c>
      <c r="CV399">
        <v>3</v>
      </c>
      <c r="CW399">
        <v>3</v>
      </c>
      <c r="CX399">
        <v>4</v>
      </c>
      <c r="CY399" t="s">
        <v>6794</v>
      </c>
      <c r="EC399">
        <v>5</v>
      </c>
      <c r="EE399">
        <v>3</v>
      </c>
      <c r="EF399">
        <v>0</v>
      </c>
      <c r="EG399">
        <v>0</v>
      </c>
      <c r="EH399">
        <v>1</v>
      </c>
      <c r="EI399">
        <v>1</v>
      </c>
      <c r="EJ399">
        <v>0</v>
      </c>
      <c r="EK399">
        <v>0</v>
      </c>
      <c r="EL399" t="s">
        <v>6794</v>
      </c>
      <c r="EV399" t="s">
        <v>6793</v>
      </c>
      <c r="IR399" t="s">
        <v>7524</v>
      </c>
      <c r="IS399" t="s">
        <v>7680</v>
      </c>
      <c r="IT399">
        <v>3</v>
      </c>
      <c r="IU399">
        <v>2006</v>
      </c>
      <c r="IY399" t="s">
        <v>6794</v>
      </c>
      <c r="IZ399" t="s">
        <v>6793</v>
      </c>
      <c r="LL399" t="s">
        <v>7524</v>
      </c>
      <c r="LM399" t="s">
        <v>7680</v>
      </c>
      <c r="LN399">
        <v>3</v>
      </c>
      <c r="LO399">
        <v>2006</v>
      </c>
      <c r="LS399" t="s">
        <v>6794</v>
      </c>
      <c r="LT399" t="s">
        <v>6793</v>
      </c>
      <c r="PS399" t="s">
        <v>7526</v>
      </c>
      <c r="PT399" t="s">
        <v>7526</v>
      </c>
      <c r="PU399" t="s">
        <v>7526</v>
      </c>
      <c r="PV399" t="s">
        <v>7527</v>
      </c>
      <c r="PW399" t="s">
        <v>7516</v>
      </c>
      <c r="PX399" t="s">
        <v>7515</v>
      </c>
      <c r="PY399" t="s">
        <v>7515</v>
      </c>
      <c r="PZ399" t="s">
        <v>7515</v>
      </c>
      <c r="QA399" t="s">
        <v>7515</v>
      </c>
      <c r="QB399" t="s">
        <v>7515</v>
      </c>
      <c r="QC399" t="s">
        <v>7515</v>
      </c>
      <c r="QD399" t="s">
        <v>7528</v>
      </c>
      <c r="QE399" t="s">
        <v>7529</v>
      </c>
      <c r="QF399" t="s">
        <v>7528</v>
      </c>
      <c r="QG399" t="s">
        <v>7681</v>
      </c>
      <c r="QH399">
        <v>2008</v>
      </c>
      <c r="QI399">
        <v>7</v>
      </c>
      <c r="QJ399">
        <v>1</v>
      </c>
      <c r="QK399" s="330">
        <v>42197</v>
      </c>
      <c r="QL399">
        <v>0</v>
      </c>
      <c r="QM399">
        <v>1</v>
      </c>
      <c r="QN399" t="s">
        <v>265</v>
      </c>
      <c r="QO399">
        <v>2008</v>
      </c>
      <c r="QP399">
        <v>50</v>
      </c>
      <c r="QQ399">
        <v>0</v>
      </c>
      <c r="QR399">
        <v>0</v>
      </c>
      <c r="QS399">
        <v>0</v>
      </c>
      <c r="QT399">
        <v>0</v>
      </c>
      <c r="QU399">
        <v>0</v>
      </c>
      <c r="QV399">
        <v>0</v>
      </c>
      <c r="QW399">
        <v>0</v>
      </c>
      <c r="QX399">
        <v>0</v>
      </c>
      <c r="QY399">
        <v>0</v>
      </c>
      <c r="QZ399">
        <v>0</v>
      </c>
      <c r="RA399">
        <v>0</v>
      </c>
      <c r="RB399">
        <v>0</v>
      </c>
      <c r="RC399">
        <v>0</v>
      </c>
      <c r="RD399">
        <v>1</v>
      </c>
      <c r="RE399">
        <v>0</v>
      </c>
      <c r="RF399">
        <v>0</v>
      </c>
      <c r="RG399">
        <v>0</v>
      </c>
      <c r="RH399">
        <v>0</v>
      </c>
      <c r="RI399">
        <v>0</v>
      </c>
      <c r="RJ399">
        <v>0</v>
      </c>
      <c r="RK399">
        <v>0</v>
      </c>
      <c r="RL399">
        <v>1</v>
      </c>
      <c r="RM399">
        <v>0</v>
      </c>
      <c r="RN399">
        <v>0</v>
      </c>
      <c r="RO399">
        <v>0</v>
      </c>
      <c r="RP399">
        <v>0</v>
      </c>
      <c r="RQ399">
        <v>0</v>
      </c>
      <c r="RR399">
        <v>0</v>
      </c>
      <c r="RS399">
        <v>0</v>
      </c>
      <c r="RT399">
        <v>0</v>
      </c>
      <c r="RU399">
        <v>0</v>
      </c>
      <c r="RV399">
        <f t="shared" si="11"/>
        <v>4</v>
      </c>
      <c r="RY399">
        <f t="shared" si="10"/>
        <v>8</v>
      </c>
    </row>
    <row r="400" spans="1:493" x14ac:dyDescent="0.3">
      <c r="A400">
        <v>71384</v>
      </c>
      <c r="B400">
        <v>527</v>
      </c>
      <c r="C400" t="s">
        <v>6793</v>
      </c>
      <c r="D400" t="s">
        <v>6793</v>
      </c>
      <c r="I400" t="s">
        <v>6793</v>
      </c>
      <c r="J400" t="s">
        <v>7515</v>
      </c>
      <c r="K400" t="s">
        <v>7515</v>
      </c>
      <c r="L400" t="s">
        <v>7515</v>
      </c>
      <c r="M400" t="s">
        <v>7515</v>
      </c>
      <c r="N400" t="s">
        <v>7515</v>
      </c>
      <c r="O400" t="s">
        <v>7515</v>
      </c>
      <c r="P400" t="s">
        <v>7515</v>
      </c>
      <c r="Q400" t="s">
        <v>7515</v>
      </c>
      <c r="R400" t="s">
        <v>7515</v>
      </c>
      <c r="S400" t="s">
        <v>7515</v>
      </c>
      <c r="T400" t="s">
        <v>7515</v>
      </c>
      <c r="U400" t="s">
        <v>7515</v>
      </c>
      <c r="V400" t="s">
        <v>7515</v>
      </c>
      <c r="W400" t="s">
        <v>7515</v>
      </c>
      <c r="X400" t="s">
        <v>7515</v>
      </c>
      <c r="Y400" t="s">
        <v>7516</v>
      </c>
      <c r="Z400" t="s">
        <v>7515</v>
      </c>
      <c r="AA400" t="s">
        <v>7515</v>
      </c>
      <c r="AB400" t="s">
        <v>7515</v>
      </c>
      <c r="AC400" t="s">
        <v>6796</v>
      </c>
      <c r="AK400" t="s">
        <v>6985</v>
      </c>
      <c r="AL400" t="s">
        <v>6793</v>
      </c>
      <c r="AM400" t="s">
        <v>6793</v>
      </c>
      <c r="AN400" t="s">
        <v>7680</v>
      </c>
      <c r="AO400">
        <v>0</v>
      </c>
      <c r="AP400">
        <v>12</v>
      </c>
      <c r="AQ400" t="s">
        <v>6988</v>
      </c>
      <c r="AR400" t="s">
        <v>6966</v>
      </c>
      <c r="AS400" t="s">
        <v>6793</v>
      </c>
      <c r="AT400" t="s">
        <v>6814</v>
      </c>
      <c r="AV400" t="s">
        <v>6991</v>
      </c>
      <c r="AW400" t="s">
        <v>7551</v>
      </c>
      <c r="AX400" t="s">
        <v>6793</v>
      </c>
      <c r="AY400" t="s">
        <v>6793</v>
      </c>
      <c r="AZ400" t="s">
        <v>6793</v>
      </c>
      <c r="BA400" t="s">
        <v>6793</v>
      </c>
      <c r="BB400" t="s">
        <v>6793</v>
      </c>
      <c r="BC400" t="s">
        <v>6794</v>
      </c>
      <c r="BD400" t="s">
        <v>6793</v>
      </c>
      <c r="BE400" t="s">
        <v>6794</v>
      </c>
      <c r="BF400" t="s">
        <v>6793</v>
      </c>
      <c r="BG400" t="s">
        <v>6794</v>
      </c>
      <c r="BH400" t="s">
        <v>6794</v>
      </c>
      <c r="BI400" t="s">
        <v>7024</v>
      </c>
      <c r="BJ400" t="s">
        <v>7021</v>
      </c>
      <c r="BK400" t="s">
        <v>7540</v>
      </c>
      <c r="BL400" t="s">
        <v>6757</v>
      </c>
      <c r="BO400" t="s">
        <v>7533</v>
      </c>
      <c r="BP400" t="s">
        <v>7571</v>
      </c>
      <c r="BQ400" t="s">
        <v>7559</v>
      </c>
      <c r="BR400" t="s">
        <v>7682</v>
      </c>
      <c r="BS400" t="s">
        <v>7516</v>
      </c>
      <c r="BT400" t="s">
        <v>7515</v>
      </c>
      <c r="BU400" t="s">
        <v>7515</v>
      </c>
      <c r="BV400" t="s">
        <v>7515</v>
      </c>
      <c r="BW400" t="s">
        <v>7515</v>
      </c>
      <c r="BX400" t="s">
        <v>7515</v>
      </c>
      <c r="BY400" t="s">
        <v>7515</v>
      </c>
      <c r="BZ400" t="s">
        <v>7515</v>
      </c>
      <c r="CA400" t="s">
        <v>7515</v>
      </c>
      <c r="CB400" t="s">
        <v>7515</v>
      </c>
      <c r="CC400" t="s">
        <v>7515</v>
      </c>
      <c r="CD400" t="s">
        <v>7515</v>
      </c>
      <c r="CE400" t="s">
        <v>6794</v>
      </c>
      <c r="CI400" t="s">
        <v>6793</v>
      </c>
      <c r="CJ400" t="s">
        <v>6794</v>
      </c>
      <c r="CK400" t="s">
        <v>6794</v>
      </c>
      <c r="CL400" t="s">
        <v>6793</v>
      </c>
      <c r="CM400" t="s">
        <v>6966</v>
      </c>
      <c r="CN400" t="s">
        <v>6794</v>
      </c>
      <c r="CO400" t="s">
        <v>6794</v>
      </c>
      <c r="CP400" t="s">
        <v>6793</v>
      </c>
      <c r="CQ400" t="s">
        <v>6794</v>
      </c>
      <c r="CR400" t="s">
        <v>7520</v>
      </c>
      <c r="CS400" t="s">
        <v>7521</v>
      </c>
      <c r="CT400" t="s">
        <v>7522</v>
      </c>
      <c r="CU400" t="s">
        <v>6793</v>
      </c>
      <c r="CV400">
        <v>2</v>
      </c>
      <c r="CW400">
        <v>3</v>
      </c>
      <c r="CX400">
        <v>3</v>
      </c>
      <c r="CY400" t="s">
        <v>6793</v>
      </c>
      <c r="CZ400">
        <v>1</v>
      </c>
      <c r="DA400" t="s">
        <v>7680</v>
      </c>
      <c r="DB400">
        <v>4</v>
      </c>
      <c r="DC400">
        <v>2006</v>
      </c>
      <c r="DD400" t="s">
        <v>7557</v>
      </c>
      <c r="DE400" t="s">
        <v>6966</v>
      </c>
      <c r="EC400">
        <v>4</v>
      </c>
      <c r="EE400">
        <v>1</v>
      </c>
      <c r="EF400">
        <v>1</v>
      </c>
      <c r="EG400">
        <v>0</v>
      </c>
      <c r="EH400">
        <v>0</v>
      </c>
      <c r="EI400">
        <v>2</v>
      </c>
      <c r="EJ400">
        <v>0</v>
      </c>
      <c r="EK400">
        <v>0</v>
      </c>
      <c r="EL400" t="s">
        <v>6794</v>
      </c>
      <c r="EV400" t="s">
        <v>6794</v>
      </c>
      <c r="PS400" t="s">
        <v>7526</v>
      </c>
      <c r="PT400" t="s">
        <v>7526</v>
      </c>
      <c r="PU400" t="s">
        <v>7582</v>
      </c>
      <c r="PV400" t="s">
        <v>7526</v>
      </c>
      <c r="PW400" t="s">
        <v>7515</v>
      </c>
      <c r="PX400" t="s">
        <v>7515</v>
      </c>
      <c r="PY400" t="s">
        <v>7516</v>
      </c>
      <c r="PZ400" t="s">
        <v>7515</v>
      </c>
      <c r="QA400" t="s">
        <v>7515</v>
      </c>
      <c r="QB400" t="s">
        <v>7515</v>
      </c>
      <c r="QC400" t="s">
        <v>7515</v>
      </c>
      <c r="QD400" t="s">
        <v>7528</v>
      </c>
      <c r="QE400" t="s">
        <v>7529</v>
      </c>
      <c r="QF400" t="s">
        <v>7528</v>
      </c>
      <c r="QG400" t="s">
        <v>7681</v>
      </c>
      <c r="QH400">
        <v>2008</v>
      </c>
      <c r="QI400">
        <v>7</v>
      </c>
      <c r="QJ400">
        <v>1</v>
      </c>
      <c r="QK400" s="329">
        <v>39644</v>
      </c>
      <c r="QL400">
        <v>1</v>
      </c>
      <c r="QM400">
        <v>0</v>
      </c>
      <c r="QN400" t="s">
        <v>212</v>
      </c>
      <c r="QO400">
        <v>2008</v>
      </c>
      <c r="QP400">
        <v>50</v>
      </c>
      <c r="RV400">
        <f t="shared" si="11"/>
        <v>4</v>
      </c>
      <c r="RY400">
        <f t="shared" si="10"/>
        <v>7</v>
      </c>
    </row>
    <row r="401" spans="1:493" x14ac:dyDescent="0.3">
      <c r="A401">
        <v>71385</v>
      </c>
      <c r="B401">
        <v>528</v>
      </c>
      <c r="C401" t="s">
        <v>6793</v>
      </c>
      <c r="D401" t="s">
        <v>6793</v>
      </c>
      <c r="I401" t="s">
        <v>6793</v>
      </c>
      <c r="J401" t="s">
        <v>7516</v>
      </c>
      <c r="K401" t="s">
        <v>7515</v>
      </c>
      <c r="L401" t="s">
        <v>7515</v>
      </c>
      <c r="M401" t="s">
        <v>7515</v>
      </c>
      <c r="N401" t="s">
        <v>7515</v>
      </c>
      <c r="O401" t="s">
        <v>7515</v>
      </c>
      <c r="P401" t="s">
        <v>7515</v>
      </c>
      <c r="Q401" t="s">
        <v>7515</v>
      </c>
      <c r="R401" t="s">
        <v>7515</v>
      </c>
      <c r="S401" t="s">
        <v>7515</v>
      </c>
      <c r="T401" t="s">
        <v>7515</v>
      </c>
      <c r="U401" t="s">
        <v>7515</v>
      </c>
      <c r="V401" t="s">
        <v>7515</v>
      </c>
      <c r="W401" t="s">
        <v>7515</v>
      </c>
      <c r="X401" t="s">
        <v>7515</v>
      </c>
      <c r="Y401" t="s">
        <v>7515</v>
      </c>
      <c r="Z401" t="s">
        <v>7516</v>
      </c>
      <c r="AA401" t="s">
        <v>7515</v>
      </c>
      <c r="AB401" t="s">
        <v>7515</v>
      </c>
      <c r="AC401" t="s">
        <v>6796</v>
      </c>
      <c r="AK401" t="s">
        <v>6985</v>
      </c>
      <c r="AL401" t="s">
        <v>6793</v>
      </c>
      <c r="AM401" t="s">
        <v>6793</v>
      </c>
      <c r="AN401" t="s">
        <v>7680</v>
      </c>
      <c r="AO401">
        <v>0</v>
      </c>
      <c r="AP401">
        <v>12</v>
      </c>
      <c r="AQ401" t="s">
        <v>6757</v>
      </c>
      <c r="AR401" t="s">
        <v>6793</v>
      </c>
      <c r="AS401" t="s">
        <v>6794</v>
      </c>
      <c r="AT401" t="s">
        <v>6813</v>
      </c>
      <c r="AU401" t="s">
        <v>6</v>
      </c>
      <c r="AV401" t="s">
        <v>6991</v>
      </c>
      <c r="AX401" t="s">
        <v>6793</v>
      </c>
      <c r="AY401" t="s">
        <v>6794</v>
      </c>
      <c r="AZ401" t="s">
        <v>6793</v>
      </c>
      <c r="BA401" t="s">
        <v>6794</v>
      </c>
      <c r="BC401" t="s">
        <v>6966</v>
      </c>
      <c r="BD401" t="s">
        <v>6794</v>
      </c>
      <c r="BE401" t="s">
        <v>6794</v>
      </c>
      <c r="BF401" t="s">
        <v>6793</v>
      </c>
      <c r="BG401" t="s">
        <v>6794</v>
      </c>
      <c r="BH401" t="s">
        <v>6966</v>
      </c>
      <c r="BI401" t="s">
        <v>7026</v>
      </c>
      <c r="BJ401" t="s">
        <v>7565</v>
      </c>
      <c r="BK401" t="s">
        <v>6794</v>
      </c>
      <c r="BM401" t="s">
        <v>7547</v>
      </c>
      <c r="BN401" t="s">
        <v>6</v>
      </c>
      <c r="BO401" t="s">
        <v>7533</v>
      </c>
      <c r="BP401" t="s">
        <v>6</v>
      </c>
      <c r="BQ401" t="s">
        <v>6</v>
      </c>
      <c r="BR401" t="s">
        <v>7682</v>
      </c>
      <c r="BS401" t="s">
        <v>7515</v>
      </c>
      <c r="BT401" t="s">
        <v>7515</v>
      </c>
      <c r="BU401" t="s">
        <v>7515</v>
      </c>
      <c r="BV401" t="s">
        <v>7515</v>
      </c>
      <c r="BW401" t="s">
        <v>7515</v>
      </c>
      <c r="BX401" t="s">
        <v>7515</v>
      </c>
      <c r="BY401" t="s">
        <v>7515</v>
      </c>
      <c r="BZ401" t="s">
        <v>7515</v>
      </c>
      <c r="CA401" t="s">
        <v>7515</v>
      </c>
      <c r="CB401" t="s">
        <v>7516</v>
      </c>
      <c r="CC401" t="s">
        <v>7515</v>
      </c>
      <c r="CD401" t="s">
        <v>7515</v>
      </c>
      <c r="CE401" t="s">
        <v>6794</v>
      </c>
      <c r="CI401" t="s">
        <v>6793</v>
      </c>
      <c r="CJ401" t="s">
        <v>6793</v>
      </c>
      <c r="CK401" t="s">
        <v>6794</v>
      </c>
      <c r="CL401" t="s">
        <v>6793</v>
      </c>
      <c r="CM401" t="s">
        <v>6793</v>
      </c>
      <c r="CN401" t="s">
        <v>6793</v>
      </c>
      <c r="CO401" t="s">
        <v>6794</v>
      </c>
      <c r="CP401" t="s">
        <v>6793</v>
      </c>
      <c r="CQ401" t="s">
        <v>6794</v>
      </c>
      <c r="CR401" t="s">
        <v>7520</v>
      </c>
      <c r="CS401" t="s">
        <v>7521</v>
      </c>
      <c r="CT401" t="s">
        <v>7536</v>
      </c>
      <c r="CU401" t="s">
        <v>6793</v>
      </c>
      <c r="CV401">
        <v>2</v>
      </c>
      <c r="CW401">
        <v>4</v>
      </c>
      <c r="CX401">
        <v>3</v>
      </c>
      <c r="CY401" t="s">
        <v>6794</v>
      </c>
      <c r="EC401">
        <v>4</v>
      </c>
      <c r="EE401">
        <v>2</v>
      </c>
      <c r="EF401">
        <v>0</v>
      </c>
      <c r="EG401">
        <v>2</v>
      </c>
      <c r="EH401">
        <v>0</v>
      </c>
      <c r="EI401">
        <v>0</v>
      </c>
      <c r="EJ401">
        <v>0</v>
      </c>
      <c r="EK401">
        <v>0</v>
      </c>
      <c r="EL401" t="s">
        <v>6794</v>
      </c>
      <c r="EV401" t="s">
        <v>6794</v>
      </c>
      <c r="PS401" t="s">
        <v>7526</v>
      </c>
      <c r="PT401" t="s">
        <v>7526</v>
      </c>
      <c r="PU401" t="s">
        <v>7527</v>
      </c>
      <c r="PV401" t="s">
        <v>7527</v>
      </c>
      <c r="PW401" t="s">
        <v>7516</v>
      </c>
      <c r="PX401" t="s">
        <v>7515</v>
      </c>
      <c r="PY401" t="s">
        <v>7515</v>
      </c>
      <c r="PZ401" t="s">
        <v>7515</v>
      </c>
      <c r="QA401" t="s">
        <v>7515</v>
      </c>
      <c r="QB401" t="s">
        <v>7515</v>
      </c>
      <c r="QC401" t="s">
        <v>7515</v>
      </c>
      <c r="QD401" t="s">
        <v>7596</v>
      </c>
      <c r="QE401" t="s">
        <v>7539</v>
      </c>
      <c r="QF401" t="s">
        <v>7528</v>
      </c>
      <c r="QG401" t="s">
        <v>7681</v>
      </c>
      <c r="QH401">
        <v>2008</v>
      </c>
      <c r="QI401">
        <v>4</v>
      </c>
      <c r="QJ401">
        <v>1</v>
      </c>
      <c r="QK401" s="329">
        <v>39550</v>
      </c>
      <c r="QL401">
        <v>1</v>
      </c>
      <c r="QM401">
        <v>0</v>
      </c>
      <c r="QN401" t="s">
        <v>265</v>
      </c>
      <c r="QO401">
        <v>2008</v>
      </c>
      <c r="QP401">
        <v>50</v>
      </c>
      <c r="RV401">
        <f t="shared" si="11"/>
        <v>4</v>
      </c>
      <c r="RY401">
        <f t="shared" si="10"/>
        <v>4</v>
      </c>
    </row>
    <row r="402" spans="1:493" x14ac:dyDescent="0.3">
      <c r="A402">
        <v>71386</v>
      </c>
      <c r="B402">
        <v>529</v>
      </c>
      <c r="C402" t="s">
        <v>6793</v>
      </c>
      <c r="D402" t="s">
        <v>6793</v>
      </c>
      <c r="I402" t="s">
        <v>6793</v>
      </c>
      <c r="J402" t="s">
        <v>7515</v>
      </c>
      <c r="K402" t="s">
        <v>7515</v>
      </c>
      <c r="L402" t="s">
        <v>7515</v>
      </c>
      <c r="M402" t="s">
        <v>7515</v>
      </c>
      <c r="N402" t="s">
        <v>7515</v>
      </c>
      <c r="O402" t="s">
        <v>7515</v>
      </c>
      <c r="P402" t="s">
        <v>7515</v>
      </c>
      <c r="Q402" t="s">
        <v>7515</v>
      </c>
      <c r="R402" t="s">
        <v>7515</v>
      </c>
      <c r="S402" t="s">
        <v>7515</v>
      </c>
      <c r="T402" t="s">
        <v>7515</v>
      </c>
      <c r="U402" t="s">
        <v>7515</v>
      </c>
      <c r="V402" t="s">
        <v>7515</v>
      </c>
      <c r="W402" t="s">
        <v>7515</v>
      </c>
      <c r="X402" t="s">
        <v>7515</v>
      </c>
      <c r="Y402" t="s">
        <v>7515</v>
      </c>
      <c r="Z402" t="s">
        <v>7516</v>
      </c>
      <c r="AA402" t="s">
        <v>7515</v>
      </c>
      <c r="AB402" t="s">
        <v>7515</v>
      </c>
      <c r="AC402" t="s">
        <v>6796</v>
      </c>
      <c r="AK402" t="s">
        <v>6985</v>
      </c>
      <c r="AL402" t="s">
        <v>6793</v>
      </c>
      <c r="AM402" t="s">
        <v>6793</v>
      </c>
      <c r="AN402" t="s">
        <v>7680</v>
      </c>
      <c r="AO402">
        <v>11</v>
      </c>
      <c r="AP402">
        <v>13</v>
      </c>
      <c r="AQ402" t="s">
        <v>6988</v>
      </c>
      <c r="AR402" t="s">
        <v>6793</v>
      </c>
      <c r="AS402" t="s">
        <v>6793</v>
      </c>
      <c r="AT402" t="s">
        <v>6813</v>
      </c>
      <c r="AU402" t="s">
        <v>7531</v>
      </c>
      <c r="AV402" t="s">
        <v>6991</v>
      </c>
      <c r="AX402" t="s">
        <v>6793</v>
      </c>
      <c r="AY402" t="s">
        <v>6793</v>
      </c>
      <c r="AZ402" t="s">
        <v>6794</v>
      </c>
      <c r="BA402" t="s">
        <v>6793</v>
      </c>
      <c r="BB402" t="s">
        <v>6794</v>
      </c>
      <c r="BC402" t="s">
        <v>6793</v>
      </c>
      <c r="BD402" t="s">
        <v>6793</v>
      </c>
      <c r="BE402" t="s">
        <v>6794</v>
      </c>
      <c r="BF402" t="s">
        <v>6794</v>
      </c>
      <c r="BG402" t="s">
        <v>6794</v>
      </c>
      <c r="BH402" t="s">
        <v>6794</v>
      </c>
      <c r="BI402" t="s">
        <v>7024</v>
      </c>
      <c r="BJ402" t="s">
        <v>7029</v>
      </c>
      <c r="BK402" t="s">
        <v>6794</v>
      </c>
      <c r="BM402">
        <v>125</v>
      </c>
      <c r="BN402">
        <v>50</v>
      </c>
      <c r="BO402" t="s">
        <v>7533</v>
      </c>
      <c r="BP402" t="s">
        <v>7576</v>
      </c>
      <c r="BQ402" t="s">
        <v>7559</v>
      </c>
      <c r="BR402" t="s">
        <v>7594</v>
      </c>
      <c r="BS402" t="s">
        <v>7515</v>
      </c>
      <c r="BT402" t="s">
        <v>7515</v>
      </c>
      <c r="BU402" t="s">
        <v>7515</v>
      </c>
      <c r="BV402" t="s">
        <v>7515</v>
      </c>
      <c r="BW402" t="s">
        <v>7515</v>
      </c>
      <c r="BX402" t="s">
        <v>7515</v>
      </c>
      <c r="BY402" t="s">
        <v>7515</v>
      </c>
      <c r="BZ402" t="s">
        <v>7516</v>
      </c>
      <c r="CA402" t="s">
        <v>7515</v>
      </c>
      <c r="CB402" t="s">
        <v>7515</v>
      </c>
      <c r="CC402" t="s">
        <v>7515</v>
      </c>
      <c r="CD402" t="s">
        <v>7515</v>
      </c>
      <c r="CE402" t="s">
        <v>6793</v>
      </c>
      <c r="CI402" t="s">
        <v>6793</v>
      </c>
      <c r="CJ402" t="s">
        <v>6793</v>
      </c>
      <c r="CK402" t="s">
        <v>6794</v>
      </c>
      <c r="CL402" t="s">
        <v>6793</v>
      </c>
      <c r="CM402" t="s">
        <v>6793</v>
      </c>
      <c r="CN402" t="s">
        <v>6794</v>
      </c>
      <c r="CO402" t="s">
        <v>6794</v>
      </c>
      <c r="CP402" t="s">
        <v>6793</v>
      </c>
      <c r="CQ402" t="s">
        <v>6793</v>
      </c>
      <c r="CR402" t="s">
        <v>7520</v>
      </c>
      <c r="CS402" t="s">
        <v>6757</v>
      </c>
      <c r="CT402" t="s">
        <v>7587</v>
      </c>
      <c r="CU402" t="s">
        <v>6793</v>
      </c>
      <c r="CV402">
        <v>2</v>
      </c>
      <c r="CW402">
        <v>2</v>
      </c>
      <c r="CX402">
        <v>8</v>
      </c>
      <c r="CY402" t="s">
        <v>6793</v>
      </c>
      <c r="CZ402">
        <v>3</v>
      </c>
      <c r="DA402" t="s">
        <v>6966</v>
      </c>
      <c r="DD402" t="s">
        <v>7557</v>
      </c>
      <c r="DE402" t="s">
        <v>6966</v>
      </c>
      <c r="DH402" t="s">
        <v>6966</v>
      </c>
      <c r="DK402" t="s">
        <v>7557</v>
      </c>
      <c r="DL402" t="s">
        <v>6966</v>
      </c>
      <c r="DO402" t="s">
        <v>6966</v>
      </c>
      <c r="DR402" t="s">
        <v>6966</v>
      </c>
      <c r="DS402" t="s">
        <v>6966</v>
      </c>
      <c r="EC402">
        <v>2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1</v>
      </c>
      <c r="EL402" t="s">
        <v>6794</v>
      </c>
      <c r="EV402" t="s">
        <v>6793</v>
      </c>
      <c r="HH402" t="s">
        <v>7538</v>
      </c>
      <c r="HI402" t="s">
        <v>6</v>
      </c>
      <c r="HL402" t="s">
        <v>7552</v>
      </c>
      <c r="HO402" t="s">
        <v>6794</v>
      </c>
      <c r="NN402" t="s">
        <v>7524</v>
      </c>
      <c r="NO402" t="s">
        <v>7680</v>
      </c>
      <c r="NP402">
        <v>5</v>
      </c>
      <c r="NQ402">
        <v>2005</v>
      </c>
      <c r="NU402" t="s">
        <v>6794</v>
      </c>
      <c r="PS402" t="s">
        <v>7526</v>
      </c>
      <c r="PT402" t="s">
        <v>7526</v>
      </c>
      <c r="PU402" t="s">
        <v>7526</v>
      </c>
      <c r="PV402" t="s">
        <v>7527</v>
      </c>
      <c r="PW402" t="s">
        <v>7516</v>
      </c>
      <c r="PX402" t="s">
        <v>7515</v>
      </c>
      <c r="PY402" t="s">
        <v>7515</v>
      </c>
      <c r="PZ402" t="s">
        <v>7515</v>
      </c>
      <c r="QA402" t="s">
        <v>7515</v>
      </c>
      <c r="QB402" t="s">
        <v>7515</v>
      </c>
      <c r="QC402" t="s">
        <v>7515</v>
      </c>
      <c r="QD402" t="s">
        <v>7528</v>
      </c>
      <c r="QE402" t="s">
        <v>7539</v>
      </c>
      <c r="QF402" t="s">
        <v>7528</v>
      </c>
      <c r="QG402" t="s">
        <v>7681</v>
      </c>
      <c r="QH402">
        <v>2008</v>
      </c>
      <c r="QI402">
        <v>5</v>
      </c>
      <c r="QJ402">
        <v>1</v>
      </c>
      <c r="QK402" s="330">
        <v>42133</v>
      </c>
      <c r="QL402">
        <v>1</v>
      </c>
      <c r="QM402">
        <v>0</v>
      </c>
      <c r="QN402" t="s">
        <v>265</v>
      </c>
      <c r="QO402">
        <v>2008</v>
      </c>
      <c r="QP402">
        <v>50</v>
      </c>
      <c r="QQ402">
        <v>0</v>
      </c>
      <c r="QR402">
        <v>0</v>
      </c>
      <c r="QS402">
        <v>0</v>
      </c>
      <c r="QT402">
        <v>0</v>
      </c>
      <c r="QU402">
        <v>0</v>
      </c>
      <c r="QV402">
        <v>0</v>
      </c>
      <c r="QW402">
        <v>0</v>
      </c>
      <c r="QX402">
        <v>0</v>
      </c>
      <c r="QY402">
        <v>0</v>
      </c>
      <c r="QZ402">
        <v>1</v>
      </c>
      <c r="RA402">
        <v>0</v>
      </c>
      <c r="RB402">
        <v>0</v>
      </c>
      <c r="RC402">
        <v>0</v>
      </c>
      <c r="RD402">
        <v>0</v>
      </c>
      <c r="RE402">
        <v>0</v>
      </c>
      <c r="RF402">
        <v>0</v>
      </c>
      <c r="RG402">
        <v>0</v>
      </c>
      <c r="RH402">
        <v>0</v>
      </c>
      <c r="RI402">
        <v>0</v>
      </c>
      <c r="RJ402">
        <v>0</v>
      </c>
      <c r="RK402">
        <v>0</v>
      </c>
      <c r="RL402">
        <v>0</v>
      </c>
      <c r="RM402">
        <v>0</v>
      </c>
      <c r="RN402">
        <v>0</v>
      </c>
      <c r="RO402">
        <v>0</v>
      </c>
      <c r="RP402">
        <v>0</v>
      </c>
      <c r="RQ402">
        <v>0</v>
      </c>
      <c r="RR402">
        <v>1</v>
      </c>
      <c r="RS402">
        <v>0</v>
      </c>
      <c r="RT402">
        <v>0</v>
      </c>
      <c r="RU402">
        <v>0</v>
      </c>
      <c r="RV402">
        <f t="shared" si="11"/>
        <v>4</v>
      </c>
      <c r="RY402">
        <f t="shared" ref="RY402:RY465" si="12">VLOOKUP(BI402,$RZ$2:$SF$15,7,FALSE)</f>
        <v>7</v>
      </c>
    </row>
    <row r="403" spans="1:493" x14ac:dyDescent="0.3">
      <c r="A403">
        <v>71387</v>
      </c>
      <c r="B403">
        <v>530</v>
      </c>
      <c r="C403" t="s">
        <v>6793</v>
      </c>
      <c r="D403" t="s">
        <v>6793</v>
      </c>
      <c r="I403" t="s">
        <v>6793</v>
      </c>
      <c r="J403" t="s">
        <v>7515</v>
      </c>
      <c r="K403" t="s">
        <v>7516</v>
      </c>
      <c r="L403" t="s">
        <v>7515</v>
      </c>
      <c r="M403" t="s">
        <v>7515</v>
      </c>
      <c r="N403" t="s">
        <v>7515</v>
      </c>
      <c r="O403" t="s">
        <v>7515</v>
      </c>
      <c r="P403" t="s">
        <v>7515</v>
      </c>
      <c r="Q403" t="s">
        <v>7515</v>
      </c>
      <c r="R403" t="s">
        <v>7515</v>
      </c>
      <c r="S403" t="s">
        <v>7515</v>
      </c>
      <c r="T403" t="s">
        <v>7515</v>
      </c>
      <c r="U403" t="s">
        <v>7515</v>
      </c>
      <c r="V403" t="s">
        <v>7515</v>
      </c>
      <c r="W403" t="s">
        <v>7515</v>
      </c>
      <c r="X403" t="s">
        <v>7515</v>
      </c>
      <c r="Y403" t="s">
        <v>7515</v>
      </c>
      <c r="Z403" t="s">
        <v>7515</v>
      </c>
      <c r="AA403" t="s">
        <v>7515</v>
      </c>
      <c r="AB403" t="s">
        <v>7515</v>
      </c>
      <c r="AC403" t="s">
        <v>7517</v>
      </c>
      <c r="AF403" t="s">
        <v>7547</v>
      </c>
      <c r="AG403" t="s">
        <v>7547</v>
      </c>
      <c r="AH403" t="s">
        <v>7550</v>
      </c>
      <c r="AI403" t="s">
        <v>7680</v>
      </c>
      <c r="AJ403">
        <v>1</v>
      </c>
      <c r="AK403" t="s">
        <v>6993</v>
      </c>
      <c r="AL403" t="s">
        <v>6794</v>
      </c>
      <c r="AM403" t="s">
        <v>6794</v>
      </c>
      <c r="AN403" t="s">
        <v>7687</v>
      </c>
      <c r="AQ403" t="s">
        <v>7568</v>
      </c>
      <c r="AT403" t="s">
        <v>6813</v>
      </c>
      <c r="AU403" t="s">
        <v>7531</v>
      </c>
      <c r="AV403" t="s">
        <v>7553</v>
      </c>
      <c r="AX403" t="s">
        <v>6794</v>
      </c>
      <c r="AY403" t="s">
        <v>6794</v>
      </c>
      <c r="AZ403" t="s">
        <v>6794</v>
      </c>
      <c r="BA403" t="s">
        <v>6793</v>
      </c>
      <c r="BC403" t="s">
        <v>6794</v>
      </c>
      <c r="BD403" t="s">
        <v>6794</v>
      </c>
      <c r="BE403" t="s">
        <v>6794</v>
      </c>
      <c r="BF403" t="s">
        <v>6794</v>
      </c>
      <c r="BG403" t="s">
        <v>6793</v>
      </c>
      <c r="BH403" t="s">
        <v>6794</v>
      </c>
      <c r="BI403" t="s">
        <v>7625</v>
      </c>
      <c r="BJ403" t="s">
        <v>7024</v>
      </c>
      <c r="BK403" t="s">
        <v>6794</v>
      </c>
      <c r="BM403">
        <v>20</v>
      </c>
      <c r="BN403" t="s">
        <v>6</v>
      </c>
      <c r="BO403" t="s">
        <v>7519</v>
      </c>
      <c r="BP403" t="s">
        <v>7542</v>
      </c>
      <c r="BQ403" t="s">
        <v>7559</v>
      </c>
      <c r="BR403" t="s">
        <v>7543</v>
      </c>
      <c r="BS403" t="s">
        <v>7515</v>
      </c>
      <c r="BT403" t="s">
        <v>7515</v>
      </c>
      <c r="BU403" t="s">
        <v>7515</v>
      </c>
      <c r="BV403" t="s">
        <v>7515</v>
      </c>
      <c r="BW403" t="s">
        <v>7515</v>
      </c>
      <c r="BX403" t="s">
        <v>7515</v>
      </c>
      <c r="BY403" t="s">
        <v>7515</v>
      </c>
      <c r="BZ403" t="s">
        <v>7516</v>
      </c>
      <c r="CA403" t="s">
        <v>7515</v>
      </c>
      <c r="CB403" t="s">
        <v>7515</v>
      </c>
      <c r="CC403" t="s">
        <v>7515</v>
      </c>
      <c r="CD403" t="s">
        <v>7515</v>
      </c>
      <c r="CE403" t="s">
        <v>6794</v>
      </c>
      <c r="CI403" t="s">
        <v>6793</v>
      </c>
      <c r="CJ403" t="s">
        <v>6793</v>
      </c>
      <c r="CK403" t="s">
        <v>6794</v>
      </c>
      <c r="CL403" t="s">
        <v>6794</v>
      </c>
      <c r="CM403" t="s">
        <v>6794</v>
      </c>
      <c r="CN403" t="s">
        <v>6794</v>
      </c>
      <c r="CO403" t="s">
        <v>6794</v>
      </c>
      <c r="CP403" t="s">
        <v>6793</v>
      </c>
      <c r="CQ403" t="s">
        <v>6794</v>
      </c>
      <c r="CR403" t="s">
        <v>7520</v>
      </c>
      <c r="CS403" t="s">
        <v>7521</v>
      </c>
      <c r="CT403" t="s">
        <v>7587</v>
      </c>
      <c r="CU403" t="s">
        <v>6793</v>
      </c>
      <c r="CV403">
        <v>2</v>
      </c>
      <c r="CW403">
        <v>4</v>
      </c>
      <c r="CX403">
        <v>3</v>
      </c>
      <c r="CY403" t="s">
        <v>6794</v>
      </c>
      <c r="EC403">
        <v>1</v>
      </c>
      <c r="ED403" t="s">
        <v>7523</v>
      </c>
      <c r="EL403" t="s">
        <v>6793</v>
      </c>
      <c r="EM403" t="s">
        <v>7573</v>
      </c>
      <c r="EO403">
        <v>3</v>
      </c>
      <c r="EP403" t="s">
        <v>7683</v>
      </c>
      <c r="EQ403">
        <v>2009</v>
      </c>
      <c r="ER403" t="s">
        <v>7684</v>
      </c>
      <c r="EV403" t="s">
        <v>6793</v>
      </c>
      <c r="HH403" t="s">
        <v>7524</v>
      </c>
      <c r="HI403" t="s">
        <v>6</v>
      </c>
      <c r="HL403" t="s">
        <v>6</v>
      </c>
      <c r="HO403" t="s">
        <v>6793</v>
      </c>
      <c r="PS403" t="s">
        <v>7526</v>
      </c>
      <c r="PT403" t="s">
        <v>7526</v>
      </c>
      <c r="PU403" t="s">
        <v>7526</v>
      </c>
      <c r="PV403" t="s">
        <v>7526</v>
      </c>
      <c r="PW403" t="s">
        <v>7515</v>
      </c>
      <c r="PX403" t="s">
        <v>7515</v>
      </c>
      <c r="PY403" t="s">
        <v>7515</v>
      </c>
      <c r="PZ403" t="s">
        <v>7515</v>
      </c>
      <c r="QA403" t="s">
        <v>7515</v>
      </c>
      <c r="QB403" t="s">
        <v>7515</v>
      </c>
      <c r="QC403" t="s">
        <v>7516</v>
      </c>
      <c r="QD403" t="s">
        <v>7528</v>
      </c>
      <c r="QE403" t="s">
        <v>7529</v>
      </c>
      <c r="QF403" t="s">
        <v>7528</v>
      </c>
      <c r="QG403" t="s">
        <v>7681</v>
      </c>
      <c r="QH403">
        <v>2008</v>
      </c>
      <c r="QI403">
        <v>6</v>
      </c>
      <c r="QJ403">
        <v>1</v>
      </c>
      <c r="QK403" s="330">
        <v>42161</v>
      </c>
      <c r="QL403">
        <v>0</v>
      </c>
      <c r="QM403">
        <v>1</v>
      </c>
      <c r="QN403" t="s">
        <v>265</v>
      </c>
      <c r="QO403">
        <v>2008</v>
      </c>
      <c r="QP403">
        <v>50</v>
      </c>
      <c r="QQ403">
        <v>1</v>
      </c>
      <c r="QR403">
        <v>0</v>
      </c>
      <c r="QS403">
        <v>0</v>
      </c>
      <c r="QT403">
        <v>0</v>
      </c>
      <c r="QU403">
        <v>0</v>
      </c>
      <c r="QV403">
        <v>0</v>
      </c>
      <c r="QW403">
        <v>0</v>
      </c>
      <c r="QX403">
        <v>0</v>
      </c>
      <c r="QY403">
        <v>0</v>
      </c>
      <c r="QZ403">
        <v>1</v>
      </c>
      <c r="RA403">
        <v>0</v>
      </c>
      <c r="RB403">
        <v>0</v>
      </c>
      <c r="RC403">
        <v>0</v>
      </c>
      <c r="RD403">
        <v>0</v>
      </c>
      <c r="RE403">
        <v>0</v>
      </c>
      <c r="RF403">
        <v>0</v>
      </c>
      <c r="RG403">
        <v>0</v>
      </c>
      <c r="RH403">
        <v>0</v>
      </c>
      <c r="RI403">
        <v>0</v>
      </c>
      <c r="RJ403">
        <v>0</v>
      </c>
      <c r="RK403">
        <v>0</v>
      </c>
      <c r="RL403">
        <v>0</v>
      </c>
      <c r="RM403">
        <v>0</v>
      </c>
      <c r="RN403">
        <v>0</v>
      </c>
      <c r="RO403">
        <v>0</v>
      </c>
      <c r="RP403">
        <v>0</v>
      </c>
      <c r="RQ403">
        <v>0</v>
      </c>
      <c r="RR403">
        <v>0</v>
      </c>
      <c r="RS403">
        <v>0</v>
      </c>
      <c r="RT403">
        <v>0</v>
      </c>
      <c r="RU403">
        <v>0</v>
      </c>
      <c r="RV403">
        <f t="shared" ref="RV403:RV466" si="13">IF(AP403="Don't Know",-1,IF(AP403&gt;=30,1,IF(AP403&gt;=20,2,IF(AP403&gt;=15,3,IF(AP403&gt;=10,4,IF(AP403&gt;=5,5,IF(AP403&gt;0,6,0)))))))</f>
        <v>0</v>
      </c>
      <c r="RY403">
        <f t="shared" si="12"/>
        <v>8</v>
      </c>
    </row>
    <row r="404" spans="1:493" x14ac:dyDescent="0.3">
      <c r="A404">
        <v>71388</v>
      </c>
      <c r="B404">
        <v>531</v>
      </c>
      <c r="C404" t="s">
        <v>6793</v>
      </c>
      <c r="D404" t="s">
        <v>6793</v>
      </c>
      <c r="I404" t="s">
        <v>6793</v>
      </c>
      <c r="J404" t="s">
        <v>7516</v>
      </c>
      <c r="K404" t="s">
        <v>7515</v>
      </c>
      <c r="L404" t="s">
        <v>7515</v>
      </c>
      <c r="M404" t="s">
        <v>7515</v>
      </c>
      <c r="N404" t="s">
        <v>7515</v>
      </c>
      <c r="O404" t="s">
        <v>7515</v>
      </c>
      <c r="P404" t="s">
        <v>7515</v>
      </c>
      <c r="Q404" t="s">
        <v>7515</v>
      </c>
      <c r="R404" t="s">
        <v>7515</v>
      </c>
      <c r="S404" t="s">
        <v>7515</v>
      </c>
      <c r="T404" t="s">
        <v>7515</v>
      </c>
      <c r="U404" t="s">
        <v>7515</v>
      </c>
      <c r="V404" t="s">
        <v>7515</v>
      </c>
      <c r="W404" t="s">
        <v>7515</v>
      </c>
      <c r="X404" t="s">
        <v>7515</v>
      </c>
      <c r="Y404" t="s">
        <v>7515</v>
      </c>
      <c r="Z404" t="s">
        <v>7515</v>
      </c>
      <c r="AA404" t="s">
        <v>7515</v>
      </c>
      <c r="AB404" t="s">
        <v>7515</v>
      </c>
      <c r="AC404" t="s">
        <v>6796</v>
      </c>
      <c r="AK404" t="s">
        <v>6985</v>
      </c>
      <c r="AL404" t="s">
        <v>6793</v>
      </c>
      <c r="AM404" t="s">
        <v>6793</v>
      </c>
      <c r="AN404" t="s">
        <v>7680</v>
      </c>
      <c r="AO404">
        <v>0</v>
      </c>
      <c r="AP404">
        <v>12</v>
      </c>
      <c r="AQ404" t="s">
        <v>6988</v>
      </c>
      <c r="AR404" t="s">
        <v>6793</v>
      </c>
      <c r="AS404" t="s">
        <v>6794</v>
      </c>
      <c r="AT404" t="s">
        <v>6813</v>
      </c>
      <c r="AU404" t="s">
        <v>7531</v>
      </c>
      <c r="AV404" t="s">
        <v>6991</v>
      </c>
      <c r="AX404" t="s">
        <v>6793</v>
      </c>
      <c r="AY404" t="s">
        <v>6794</v>
      </c>
      <c r="AZ404" t="s">
        <v>6793</v>
      </c>
      <c r="BA404" t="s">
        <v>6793</v>
      </c>
      <c r="BB404" t="s">
        <v>6793</v>
      </c>
      <c r="BC404" t="s">
        <v>6794</v>
      </c>
      <c r="BD404" t="s">
        <v>6794</v>
      </c>
      <c r="BE404" t="s">
        <v>6793</v>
      </c>
      <c r="BF404" t="s">
        <v>6793</v>
      </c>
      <c r="BG404" t="s">
        <v>6793</v>
      </c>
      <c r="BH404" t="s">
        <v>6794</v>
      </c>
      <c r="BI404" t="s">
        <v>7028</v>
      </c>
      <c r="BJ404" t="s">
        <v>7029</v>
      </c>
      <c r="BK404" t="s">
        <v>6794</v>
      </c>
      <c r="BM404">
        <v>50</v>
      </c>
      <c r="BN404" t="s">
        <v>6</v>
      </c>
      <c r="BO404" t="s">
        <v>7519</v>
      </c>
      <c r="BP404" t="s">
        <v>6</v>
      </c>
      <c r="BQ404" t="s">
        <v>7559</v>
      </c>
      <c r="BR404" t="s">
        <v>7561</v>
      </c>
      <c r="BS404" t="s">
        <v>7515</v>
      </c>
      <c r="BT404" t="s">
        <v>7516</v>
      </c>
      <c r="BU404" t="s">
        <v>7515</v>
      </c>
      <c r="BV404" t="s">
        <v>7515</v>
      </c>
      <c r="BW404" t="s">
        <v>7515</v>
      </c>
      <c r="BX404" t="s">
        <v>7515</v>
      </c>
      <c r="BY404" t="s">
        <v>7515</v>
      </c>
      <c r="BZ404" t="s">
        <v>7515</v>
      </c>
      <c r="CA404" t="s">
        <v>7515</v>
      </c>
      <c r="CB404" t="s">
        <v>7515</v>
      </c>
      <c r="CC404" t="s">
        <v>7515</v>
      </c>
      <c r="CD404" t="s">
        <v>7515</v>
      </c>
      <c r="CE404" t="s">
        <v>6794</v>
      </c>
      <c r="CI404" t="s">
        <v>6793</v>
      </c>
      <c r="CJ404" t="s">
        <v>6793</v>
      </c>
      <c r="CK404" t="s">
        <v>6794</v>
      </c>
      <c r="CL404" t="s">
        <v>6793</v>
      </c>
      <c r="CM404" t="s">
        <v>6793</v>
      </c>
      <c r="CN404" t="s">
        <v>6793</v>
      </c>
      <c r="CO404" t="s">
        <v>6794</v>
      </c>
      <c r="CP404" t="s">
        <v>6793</v>
      </c>
      <c r="CQ404" t="s">
        <v>6794</v>
      </c>
      <c r="CR404" t="s">
        <v>7520</v>
      </c>
      <c r="CS404" t="s">
        <v>7521</v>
      </c>
      <c r="CT404" t="s">
        <v>7536</v>
      </c>
      <c r="CU404" t="s">
        <v>6793</v>
      </c>
      <c r="CV404">
        <v>3</v>
      </c>
      <c r="CW404">
        <v>3</v>
      </c>
      <c r="CX404">
        <v>5</v>
      </c>
      <c r="CY404" t="s">
        <v>6793</v>
      </c>
      <c r="CZ404">
        <v>1</v>
      </c>
      <c r="DA404" t="s">
        <v>7680</v>
      </c>
      <c r="DB404">
        <v>2</v>
      </c>
      <c r="DC404">
        <v>2008</v>
      </c>
      <c r="DD404" t="s">
        <v>7557</v>
      </c>
      <c r="DE404" t="s">
        <v>7680</v>
      </c>
      <c r="DF404">
        <v>5</v>
      </c>
      <c r="DG404">
        <v>2008</v>
      </c>
      <c r="EC404">
        <v>2</v>
      </c>
      <c r="EE404">
        <v>0</v>
      </c>
      <c r="EF404">
        <v>0</v>
      </c>
      <c r="EG404">
        <v>0</v>
      </c>
      <c r="EH404">
        <v>2</v>
      </c>
      <c r="EI404">
        <v>0</v>
      </c>
      <c r="EJ404">
        <v>0</v>
      </c>
      <c r="EK404">
        <v>0</v>
      </c>
      <c r="EL404" t="s">
        <v>6794</v>
      </c>
      <c r="EV404" t="s">
        <v>6794</v>
      </c>
      <c r="PS404" t="s">
        <v>7527</v>
      </c>
      <c r="PT404" t="s">
        <v>7526</v>
      </c>
      <c r="PU404" t="s">
        <v>7526</v>
      </c>
      <c r="PV404" t="s">
        <v>7527</v>
      </c>
      <c r="PW404" t="s">
        <v>7516</v>
      </c>
      <c r="PX404" t="s">
        <v>7515</v>
      </c>
      <c r="PY404" t="s">
        <v>7515</v>
      </c>
      <c r="PZ404" t="s">
        <v>7515</v>
      </c>
      <c r="QA404" t="s">
        <v>7515</v>
      </c>
      <c r="QB404" t="s">
        <v>7515</v>
      </c>
      <c r="QC404" t="s">
        <v>7515</v>
      </c>
      <c r="QD404" t="s">
        <v>7528</v>
      </c>
      <c r="QE404" t="s">
        <v>7539</v>
      </c>
      <c r="QF404" t="s">
        <v>7528</v>
      </c>
      <c r="QG404" t="s">
        <v>7681</v>
      </c>
      <c r="QH404">
        <v>2008</v>
      </c>
      <c r="QI404">
        <v>6</v>
      </c>
      <c r="QJ404">
        <v>1</v>
      </c>
      <c r="QK404" s="329">
        <v>39609</v>
      </c>
      <c r="QL404">
        <v>1</v>
      </c>
      <c r="QM404">
        <v>0</v>
      </c>
      <c r="QN404" t="s">
        <v>265</v>
      </c>
      <c r="QO404">
        <v>2008</v>
      </c>
      <c r="QP404">
        <v>50</v>
      </c>
      <c r="RV404">
        <f t="shared" si="13"/>
        <v>4</v>
      </c>
      <c r="RY404">
        <f t="shared" si="12"/>
        <v>2</v>
      </c>
    </row>
    <row r="405" spans="1:493" x14ac:dyDescent="0.3">
      <c r="A405">
        <v>71389</v>
      </c>
      <c r="B405">
        <v>532</v>
      </c>
      <c r="C405" t="s">
        <v>6793</v>
      </c>
      <c r="D405" t="s">
        <v>6793</v>
      </c>
      <c r="I405" t="s">
        <v>6793</v>
      </c>
      <c r="J405" t="s">
        <v>7516</v>
      </c>
      <c r="K405" t="s">
        <v>7515</v>
      </c>
      <c r="L405" t="s">
        <v>7515</v>
      </c>
      <c r="M405" t="s">
        <v>7515</v>
      </c>
      <c r="N405" t="s">
        <v>7515</v>
      </c>
      <c r="O405" t="s">
        <v>7515</v>
      </c>
      <c r="P405" t="s">
        <v>7515</v>
      </c>
      <c r="Q405" t="s">
        <v>7515</v>
      </c>
      <c r="R405" t="s">
        <v>7515</v>
      </c>
      <c r="S405" t="s">
        <v>7515</v>
      </c>
      <c r="T405" t="s">
        <v>7515</v>
      </c>
      <c r="U405" t="s">
        <v>7515</v>
      </c>
      <c r="V405" t="s">
        <v>7515</v>
      </c>
      <c r="W405" t="s">
        <v>7515</v>
      </c>
      <c r="X405" t="s">
        <v>7515</v>
      </c>
      <c r="Y405" t="s">
        <v>7515</v>
      </c>
      <c r="Z405" t="s">
        <v>7515</v>
      </c>
      <c r="AA405" t="s">
        <v>7515</v>
      </c>
      <c r="AB405" t="s">
        <v>7515</v>
      </c>
      <c r="AC405" t="s">
        <v>6796</v>
      </c>
      <c r="AK405" t="s">
        <v>6985</v>
      </c>
      <c r="AL405" t="s">
        <v>6794</v>
      </c>
      <c r="AM405" t="s">
        <v>6793</v>
      </c>
      <c r="AN405" t="s">
        <v>7680</v>
      </c>
      <c r="AO405">
        <v>0</v>
      </c>
      <c r="AP405">
        <v>10</v>
      </c>
      <c r="AQ405" t="s">
        <v>6988</v>
      </c>
      <c r="AR405" t="s">
        <v>6793</v>
      </c>
      <c r="AS405" t="s">
        <v>6793</v>
      </c>
      <c r="AT405" t="s">
        <v>6813</v>
      </c>
      <c r="AU405" t="s">
        <v>7531</v>
      </c>
      <c r="AV405" t="s">
        <v>7518</v>
      </c>
      <c r="AX405" t="s">
        <v>6793</v>
      </c>
      <c r="AY405" t="s">
        <v>6794</v>
      </c>
      <c r="AZ405" t="s">
        <v>6793</v>
      </c>
      <c r="BA405" t="s">
        <v>6793</v>
      </c>
      <c r="BB405" t="s">
        <v>6794</v>
      </c>
      <c r="BC405" t="s">
        <v>6794</v>
      </c>
      <c r="BD405" t="s">
        <v>6794</v>
      </c>
      <c r="BE405" t="s">
        <v>6794</v>
      </c>
      <c r="BF405" t="s">
        <v>6794</v>
      </c>
      <c r="BG405" t="s">
        <v>6794</v>
      </c>
      <c r="BH405" t="s">
        <v>6794</v>
      </c>
      <c r="BI405" t="s">
        <v>7029</v>
      </c>
      <c r="BJ405" t="s">
        <v>7024</v>
      </c>
      <c r="BK405" t="s">
        <v>6794</v>
      </c>
      <c r="BM405">
        <v>75</v>
      </c>
      <c r="BN405" t="s">
        <v>6</v>
      </c>
      <c r="BO405" t="s">
        <v>7519</v>
      </c>
      <c r="BP405" t="s">
        <v>6</v>
      </c>
      <c r="BQ405" t="s">
        <v>7559</v>
      </c>
      <c r="BR405" t="s">
        <v>7543</v>
      </c>
      <c r="BS405" t="s">
        <v>7515</v>
      </c>
      <c r="BT405" t="s">
        <v>7515</v>
      </c>
      <c r="BU405" t="s">
        <v>7515</v>
      </c>
      <c r="BV405" t="s">
        <v>7515</v>
      </c>
      <c r="BW405" t="s">
        <v>7515</v>
      </c>
      <c r="BX405" t="s">
        <v>7515</v>
      </c>
      <c r="BY405" t="s">
        <v>7515</v>
      </c>
      <c r="BZ405" t="s">
        <v>7516</v>
      </c>
      <c r="CA405" t="s">
        <v>7515</v>
      </c>
      <c r="CB405" t="s">
        <v>7515</v>
      </c>
      <c r="CC405" t="s">
        <v>7515</v>
      </c>
      <c r="CD405" t="s">
        <v>7515</v>
      </c>
      <c r="CE405" t="s">
        <v>6794</v>
      </c>
      <c r="CI405" t="s">
        <v>6793</v>
      </c>
      <c r="CJ405" t="s">
        <v>6793</v>
      </c>
      <c r="CK405" t="s">
        <v>6794</v>
      </c>
      <c r="CL405" t="s">
        <v>6794</v>
      </c>
      <c r="CM405" t="s">
        <v>6793</v>
      </c>
      <c r="CN405" t="s">
        <v>6794</v>
      </c>
      <c r="CO405" t="s">
        <v>6794</v>
      </c>
      <c r="CP405" t="s">
        <v>6793</v>
      </c>
      <c r="CQ405" t="s">
        <v>6793</v>
      </c>
      <c r="CR405" t="s">
        <v>7520</v>
      </c>
      <c r="CS405" t="s">
        <v>7521</v>
      </c>
      <c r="CT405" t="s">
        <v>7587</v>
      </c>
      <c r="CU405" t="s">
        <v>6793</v>
      </c>
      <c r="CV405">
        <v>3</v>
      </c>
      <c r="CW405">
        <v>4</v>
      </c>
      <c r="CX405">
        <v>2</v>
      </c>
      <c r="CY405" t="s">
        <v>6793</v>
      </c>
      <c r="CZ405">
        <v>4</v>
      </c>
      <c r="DA405" t="s">
        <v>6966</v>
      </c>
      <c r="DD405" t="s">
        <v>7557</v>
      </c>
      <c r="DE405" t="s">
        <v>6966</v>
      </c>
      <c r="DH405" t="s">
        <v>7680</v>
      </c>
      <c r="DI405">
        <v>5</v>
      </c>
      <c r="DJ405">
        <v>2007</v>
      </c>
      <c r="DK405" t="s">
        <v>7557</v>
      </c>
      <c r="DL405" t="s">
        <v>7680</v>
      </c>
      <c r="DM405">
        <v>6</v>
      </c>
      <c r="DN405">
        <v>2007</v>
      </c>
      <c r="DO405" t="s">
        <v>7680</v>
      </c>
      <c r="DP405">
        <v>6</v>
      </c>
      <c r="DQ405">
        <v>2007</v>
      </c>
      <c r="DR405" t="s">
        <v>7557</v>
      </c>
      <c r="DS405" t="s">
        <v>7680</v>
      </c>
      <c r="DT405">
        <v>7</v>
      </c>
      <c r="DU405">
        <v>2007</v>
      </c>
      <c r="DV405" t="s">
        <v>7680</v>
      </c>
      <c r="DW405">
        <v>8</v>
      </c>
      <c r="DX405">
        <v>2007</v>
      </c>
      <c r="DY405" t="s">
        <v>7557</v>
      </c>
      <c r="DZ405" t="s">
        <v>7680</v>
      </c>
      <c r="EA405">
        <v>8</v>
      </c>
      <c r="EB405">
        <v>2007</v>
      </c>
      <c r="EC405">
        <v>1</v>
      </c>
      <c r="ED405" t="s">
        <v>7523</v>
      </c>
      <c r="EL405" t="s">
        <v>6793</v>
      </c>
      <c r="EM405" t="s">
        <v>6859</v>
      </c>
      <c r="EN405">
        <v>1</v>
      </c>
      <c r="EP405" t="s">
        <v>7683</v>
      </c>
      <c r="EQ405">
        <v>2008</v>
      </c>
      <c r="ER405" t="s">
        <v>7684</v>
      </c>
      <c r="EV405" t="s">
        <v>6794</v>
      </c>
      <c r="PS405" t="s">
        <v>7526</v>
      </c>
      <c r="PT405" t="s">
        <v>7526</v>
      </c>
      <c r="PU405" t="s">
        <v>7526</v>
      </c>
      <c r="PV405" t="s">
        <v>7526</v>
      </c>
      <c r="PW405" t="s">
        <v>7516</v>
      </c>
      <c r="PX405" t="s">
        <v>7515</v>
      </c>
      <c r="PY405" t="s">
        <v>7515</v>
      </c>
      <c r="PZ405" t="s">
        <v>7515</v>
      </c>
      <c r="QA405" t="s">
        <v>7515</v>
      </c>
      <c r="QB405" t="s">
        <v>7515</v>
      </c>
      <c r="QC405" t="s">
        <v>7515</v>
      </c>
      <c r="QD405" t="s">
        <v>7528</v>
      </c>
      <c r="QE405" t="s">
        <v>7529</v>
      </c>
      <c r="QF405" t="s">
        <v>7528</v>
      </c>
      <c r="QG405" t="s">
        <v>7681</v>
      </c>
      <c r="QH405">
        <v>2008</v>
      </c>
      <c r="QI405">
        <v>4</v>
      </c>
      <c r="QJ405">
        <v>1</v>
      </c>
      <c r="QK405" s="329">
        <v>39541</v>
      </c>
      <c r="QL405">
        <v>1</v>
      </c>
      <c r="QM405">
        <v>0</v>
      </c>
      <c r="QN405" t="s">
        <v>265</v>
      </c>
      <c r="QO405">
        <v>2008</v>
      </c>
      <c r="QP405">
        <v>50</v>
      </c>
      <c r="RV405">
        <f t="shared" si="13"/>
        <v>4</v>
      </c>
      <c r="RY405">
        <f t="shared" si="12"/>
        <v>6</v>
      </c>
    </row>
    <row r="406" spans="1:493" x14ac:dyDescent="0.3">
      <c r="A406">
        <v>71390</v>
      </c>
      <c r="B406">
        <v>533</v>
      </c>
      <c r="C406" t="s">
        <v>6793</v>
      </c>
      <c r="D406" t="s">
        <v>6793</v>
      </c>
      <c r="I406" t="s">
        <v>6793</v>
      </c>
      <c r="J406" t="s">
        <v>7515</v>
      </c>
      <c r="K406" t="s">
        <v>7515</v>
      </c>
      <c r="L406" t="s">
        <v>7515</v>
      </c>
      <c r="M406" t="s">
        <v>7515</v>
      </c>
      <c r="N406" t="s">
        <v>7515</v>
      </c>
      <c r="O406" t="s">
        <v>7515</v>
      </c>
      <c r="P406" t="s">
        <v>7515</v>
      </c>
      <c r="Q406" t="s">
        <v>7515</v>
      </c>
      <c r="R406" t="s">
        <v>7515</v>
      </c>
      <c r="S406" t="s">
        <v>7515</v>
      </c>
      <c r="T406" t="s">
        <v>7515</v>
      </c>
      <c r="U406" t="s">
        <v>7515</v>
      </c>
      <c r="V406" t="s">
        <v>7515</v>
      </c>
      <c r="W406" t="s">
        <v>7515</v>
      </c>
      <c r="X406" t="s">
        <v>7515</v>
      </c>
      <c r="Y406" t="s">
        <v>7515</v>
      </c>
      <c r="Z406" t="s">
        <v>7516</v>
      </c>
      <c r="AA406" t="s">
        <v>7515</v>
      </c>
      <c r="AB406" t="s">
        <v>7515</v>
      </c>
      <c r="AC406" t="s">
        <v>7517</v>
      </c>
      <c r="AF406">
        <v>0</v>
      </c>
      <c r="AG406">
        <v>1</v>
      </c>
      <c r="AH406" t="s">
        <v>6845</v>
      </c>
      <c r="AK406" t="s">
        <v>6993</v>
      </c>
      <c r="AL406" t="s">
        <v>6794</v>
      </c>
      <c r="AM406" t="s">
        <v>6794</v>
      </c>
      <c r="AN406" t="s">
        <v>6</v>
      </c>
      <c r="AQ406" t="s">
        <v>6757</v>
      </c>
      <c r="AR406" t="s">
        <v>6794</v>
      </c>
      <c r="AS406" t="s">
        <v>6793</v>
      </c>
      <c r="AT406" t="s">
        <v>6813</v>
      </c>
      <c r="AU406" t="s">
        <v>7531</v>
      </c>
      <c r="AV406" t="s">
        <v>6991</v>
      </c>
      <c r="AX406" t="s">
        <v>6794</v>
      </c>
      <c r="AY406" t="s">
        <v>6794</v>
      </c>
      <c r="AZ406" t="s">
        <v>6793</v>
      </c>
      <c r="BA406" t="s">
        <v>6793</v>
      </c>
      <c r="BC406" t="s">
        <v>6793</v>
      </c>
      <c r="BD406" t="s">
        <v>6793</v>
      </c>
      <c r="BE406" t="s">
        <v>6793</v>
      </c>
      <c r="BF406" t="s">
        <v>6793</v>
      </c>
      <c r="BG406" t="s">
        <v>6793</v>
      </c>
      <c r="BH406" t="s">
        <v>6794</v>
      </c>
      <c r="BI406" t="s">
        <v>7028</v>
      </c>
      <c r="BJ406" t="s">
        <v>7565</v>
      </c>
      <c r="BK406" t="s">
        <v>6794</v>
      </c>
      <c r="BM406">
        <v>50</v>
      </c>
      <c r="BN406">
        <v>25</v>
      </c>
      <c r="BO406" t="s">
        <v>7519</v>
      </c>
      <c r="BP406" t="s">
        <v>7604</v>
      </c>
      <c r="BQ406" t="s">
        <v>7559</v>
      </c>
      <c r="BR406" t="s">
        <v>7682</v>
      </c>
      <c r="BS406" t="s">
        <v>7516</v>
      </c>
      <c r="BT406" t="s">
        <v>7515</v>
      </c>
      <c r="BU406" t="s">
        <v>7515</v>
      </c>
      <c r="BV406" t="s">
        <v>7515</v>
      </c>
      <c r="BW406" t="s">
        <v>7515</v>
      </c>
      <c r="BX406" t="s">
        <v>7515</v>
      </c>
      <c r="BY406" t="s">
        <v>7515</v>
      </c>
      <c r="BZ406" t="s">
        <v>7515</v>
      </c>
      <c r="CA406" t="s">
        <v>7515</v>
      </c>
      <c r="CB406" t="s">
        <v>7515</v>
      </c>
      <c r="CC406" t="s">
        <v>7515</v>
      </c>
      <c r="CD406" t="s">
        <v>7515</v>
      </c>
      <c r="CE406" t="s">
        <v>6794</v>
      </c>
      <c r="CI406" t="s">
        <v>6793</v>
      </c>
      <c r="CJ406" t="s">
        <v>6793</v>
      </c>
      <c r="CK406" t="s">
        <v>6794</v>
      </c>
      <c r="CL406" t="s">
        <v>6793</v>
      </c>
      <c r="CM406" t="s">
        <v>6794</v>
      </c>
      <c r="CN406" t="s">
        <v>6794</v>
      </c>
      <c r="CO406" t="s">
        <v>6794</v>
      </c>
      <c r="CP406" t="s">
        <v>6793</v>
      </c>
      <c r="CQ406" t="s">
        <v>6794</v>
      </c>
      <c r="CR406" t="s">
        <v>7545</v>
      </c>
      <c r="CS406" t="s">
        <v>7521</v>
      </c>
      <c r="CT406" t="s">
        <v>6966</v>
      </c>
      <c r="CU406" t="s">
        <v>6793</v>
      </c>
      <c r="CV406">
        <v>3</v>
      </c>
      <c r="CW406">
        <v>4</v>
      </c>
      <c r="CX406">
        <v>4</v>
      </c>
      <c r="CY406" t="s">
        <v>6794</v>
      </c>
      <c r="EC406">
        <v>6</v>
      </c>
      <c r="EE406">
        <v>2</v>
      </c>
      <c r="EF406">
        <v>1</v>
      </c>
      <c r="EG406">
        <v>1</v>
      </c>
      <c r="EH406">
        <v>0</v>
      </c>
      <c r="EI406">
        <v>2</v>
      </c>
      <c r="EJ406">
        <v>0</v>
      </c>
      <c r="EK406">
        <v>0</v>
      </c>
      <c r="EL406" t="s">
        <v>6794</v>
      </c>
      <c r="EV406" t="s">
        <v>6794</v>
      </c>
      <c r="PS406" t="s">
        <v>7526</v>
      </c>
      <c r="PT406" t="s">
        <v>7526</v>
      </c>
      <c r="PU406" t="s">
        <v>7526</v>
      </c>
      <c r="PV406" t="s">
        <v>7526</v>
      </c>
      <c r="PW406" t="s">
        <v>7515</v>
      </c>
      <c r="PX406" t="s">
        <v>7515</v>
      </c>
      <c r="PY406" t="s">
        <v>7515</v>
      </c>
      <c r="PZ406" t="s">
        <v>7515</v>
      </c>
      <c r="QA406" t="s">
        <v>7515</v>
      </c>
      <c r="QB406" t="s">
        <v>7515</v>
      </c>
      <c r="QC406" t="s">
        <v>7516</v>
      </c>
      <c r="QD406" t="s">
        <v>7528</v>
      </c>
      <c r="QE406" t="s">
        <v>7529</v>
      </c>
      <c r="QF406" t="s">
        <v>7528</v>
      </c>
      <c r="QG406" t="s">
        <v>7681</v>
      </c>
      <c r="QH406">
        <v>2008</v>
      </c>
      <c r="QI406">
        <v>3</v>
      </c>
      <c r="QJ406">
        <v>1</v>
      </c>
      <c r="QK406" s="330">
        <v>42068</v>
      </c>
      <c r="QL406">
        <v>0</v>
      </c>
      <c r="QM406">
        <v>1</v>
      </c>
      <c r="QN406" t="s">
        <v>265</v>
      </c>
      <c r="QO406">
        <v>2008</v>
      </c>
      <c r="QP406">
        <v>50</v>
      </c>
      <c r="RV406">
        <f t="shared" si="13"/>
        <v>0</v>
      </c>
      <c r="RY406">
        <f t="shared" si="12"/>
        <v>2</v>
      </c>
    </row>
    <row r="407" spans="1:493" x14ac:dyDescent="0.3">
      <c r="A407">
        <v>71391</v>
      </c>
      <c r="B407">
        <v>534</v>
      </c>
      <c r="C407" t="s">
        <v>6793</v>
      </c>
      <c r="D407" t="s">
        <v>6793</v>
      </c>
      <c r="I407" t="s">
        <v>6793</v>
      </c>
      <c r="J407" t="s">
        <v>7516</v>
      </c>
      <c r="K407" t="s">
        <v>7515</v>
      </c>
      <c r="L407" t="s">
        <v>7515</v>
      </c>
      <c r="M407" t="s">
        <v>7515</v>
      </c>
      <c r="N407" t="s">
        <v>7515</v>
      </c>
      <c r="O407" t="s">
        <v>7515</v>
      </c>
      <c r="P407" t="s">
        <v>7515</v>
      </c>
      <c r="Q407" t="s">
        <v>7515</v>
      </c>
      <c r="R407" t="s">
        <v>7515</v>
      </c>
      <c r="S407" t="s">
        <v>7515</v>
      </c>
      <c r="T407" t="s">
        <v>7515</v>
      </c>
      <c r="U407" t="s">
        <v>7515</v>
      </c>
      <c r="V407" t="s">
        <v>7515</v>
      </c>
      <c r="W407" t="s">
        <v>7515</v>
      </c>
      <c r="X407" t="s">
        <v>7515</v>
      </c>
      <c r="Y407" t="s">
        <v>7515</v>
      </c>
      <c r="Z407" t="s">
        <v>7515</v>
      </c>
      <c r="AA407" t="s">
        <v>7515</v>
      </c>
      <c r="AB407" t="s">
        <v>7515</v>
      </c>
      <c r="AC407" t="s">
        <v>6796</v>
      </c>
      <c r="AK407" t="s">
        <v>6985</v>
      </c>
      <c r="AL407" t="s">
        <v>6966</v>
      </c>
      <c r="AM407" t="s">
        <v>6966</v>
      </c>
      <c r="AN407" t="s">
        <v>6</v>
      </c>
      <c r="AQ407" t="s">
        <v>6988</v>
      </c>
      <c r="AR407" t="s">
        <v>6966</v>
      </c>
      <c r="AS407" t="s">
        <v>6793</v>
      </c>
      <c r="AT407" t="s">
        <v>6</v>
      </c>
      <c r="AV407" t="s">
        <v>6991</v>
      </c>
      <c r="AX407" t="s">
        <v>6794</v>
      </c>
      <c r="AY407" t="s">
        <v>6794</v>
      </c>
      <c r="AZ407" t="s">
        <v>6794</v>
      </c>
      <c r="BA407" t="s">
        <v>6793</v>
      </c>
      <c r="BB407" t="s">
        <v>6794</v>
      </c>
      <c r="BC407" t="s">
        <v>6793</v>
      </c>
      <c r="BD407" t="s">
        <v>6793</v>
      </c>
      <c r="BE407" t="s">
        <v>6794</v>
      </c>
      <c r="BF407" t="s">
        <v>6793</v>
      </c>
      <c r="BG407" t="s">
        <v>6794</v>
      </c>
      <c r="BH407" t="s">
        <v>6794</v>
      </c>
      <c r="BI407" t="s">
        <v>7024</v>
      </c>
      <c r="BJ407" t="s">
        <v>7025</v>
      </c>
      <c r="BK407" t="s">
        <v>6794</v>
      </c>
      <c r="BM407" t="s">
        <v>7547</v>
      </c>
      <c r="BN407" t="s">
        <v>6</v>
      </c>
      <c r="BO407" t="s">
        <v>7533</v>
      </c>
      <c r="BP407" t="s">
        <v>6</v>
      </c>
      <c r="BQ407" t="s">
        <v>7559</v>
      </c>
      <c r="BR407" t="s">
        <v>6</v>
      </c>
      <c r="CE407" t="s">
        <v>6966</v>
      </c>
      <c r="CI407" t="s">
        <v>6794</v>
      </c>
      <c r="CJ407" t="s">
        <v>6966</v>
      </c>
      <c r="CK407" t="s">
        <v>6794</v>
      </c>
      <c r="CL407" t="s">
        <v>6794</v>
      </c>
      <c r="CM407" t="s">
        <v>6794</v>
      </c>
      <c r="CN407" t="s">
        <v>6794</v>
      </c>
      <c r="CO407" t="s">
        <v>6794</v>
      </c>
      <c r="CP407" t="s">
        <v>6794</v>
      </c>
      <c r="CQ407" t="s">
        <v>6794</v>
      </c>
      <c r="CR407" t="s">
        <v>7520</v>
      </c>
      <c r="CS407" t="s">
        <v>7521</v>
      </c>
      <c r="CT407" t="s">
        <v>7522</v>
      </c>
      <c r="CU407" t="s">
        <v>6793</v>
      </c>
      <c r="CV407">
        <v>2</v>
      </c>
      <c r="CW407">
        <v>5</v>
      </c>
      <c r="CX407">
        <v>3</v>
      </c>
      <c r="CY407" t="s">
        <v>6794</v>
      </c>
      <c r="EC407">
        <v>4</v>
      </c>
      <c r="EE407">
        <v>0</v>
      </c>
      <c r="EF407">
        <v>0</v>
      </c>
      <c r="EG407">
        <v>0</v>
      </c>
      <c r="EH407">
        <v>0</v>
      </c>
      <c r="EI407">
        <v>2</v>
      </c>
      <c r="EJ407">
        <v>0</v>
      </c>
      <c r="EK407">
        <v>2</v>
      </c>
      <c r="EL407" t="s">
        <v>6794</v>
      </c>
      <c r="EV407" t="s">
        <v>6794</v>
      </c>
      <c r="PS407" t="s">
        <v>7526</v>
      </c>
      <c r="PT407" t="s">
        <v>7526</v>
      </c>
      <c r="PU407" t="s">
        <v>7582</v>
      </c>
      <c r="PV407" t="s">
        <v>7582</v>
      </c>
      <c r="PW407" t="s">
        <v>7516</v>
      </c>
      <c r="PX407" t="s">
        <v>7515</v>
      </c>
      <c r="PY407" t="s">
        <v>7515</v>
      </c>
      <c r="PZ407" t="s">
        <v>7515</v>
      </c>
      <c r="QA407" t="s">
        <v>7515</v>
      </c>
      <c r="QB407" t="s">
        <v>7515</v>
      </c>
      <c r="QC407" t="s">
        <v>7515</v>
      </c>
      <c r="QD407" t="s">
        <v>7528</v>
      </c>
      <c r="QE407" t="s">
        <v>7539</v>
      </c>
      <c r="QF407" t="s">
        <v>7528</v>
      </c>
      <c r="QG407" t="s">
        <v>7681</v>
      </c>
      <c r="QH407">
        <v>2008</v>
      </c>
      <c r="QI407">
        <v>7</v>
      </c>
      <c r="QJ407">
        <v>1</v>
      </c>
      <c r="QK407" s="329">
        <v>39644</v>
      </c>
      <c r="QL407">
        <v>1</v>
      </c>
      <c r="QM407">
        <v>0</v>
      </c>
      <c r="QN407" t="s">
        <v>212</v>
      </c>
      <c r="QO407">
        <v>2008</v>
      </c>
      <c r="QP407">
        <v>50</v>
      </c>
      <c r="RV407">
        <f t="shared" si="13"/>
        <v>0</v>
      </c>
      <c r="RY407">
        <f t="shared" si="12"/>
        <v>7</v>
      </c>
    </row>
    <row r="408" spans="1:493" x14ac:dyDescent="0.3">
      <c r="A408">
        <v>71392</v>
      </c>
      <c r="B408">
        <v>535</v>
      </c>
      <c r="C408" t="s">
        <v>6793</v>
      </c>
      <c r="D408" t="s">
        <v>6793</v>
      </c>
      <c r="I408" t="s">
        <v>6793</v>
      </c>
      <c r="J408" t="s">
        <v>7515</v>
      </c>
      <c r="K408" t="s">
        <v>7515</v>
      </c>
      <c r="L408" t="s">
        <v>7515</v>
      </c>
      <c r="M408" t="s">
        <v>7515</v>
      </c>
      <c r="N408" t="s">
        <v>7515</v>
      </c>
      <c r="O408" t="s">
        <v>7515</v>
      </c>
      <c r="P408" t="s">
        <v>7515</v>
      </c>
      <c r="Q408" t="s">
        <v>7515</v>
      </c>
      <c r="R408" t="s">
        <v>7515</v>
      </c>
      <c r="S408" t="s">
        <v>7515</v>
      </c>
      <c r="T408" t="s">
        <v>7516</v>
      </c>
      <c r="U408" t="s">
        <v>7515</v>
      </c>
      <c r="V408" t="s">
        <v>7515</v>
      </c>
      <c r="W408" t="s">
        <v>7515</v>
      </c>
      <c r="X408" t="s">
        <v>7515</v>
      </c>
      <c r="Y408" t="s">
        <v>7515</v>
      </c>
      <c r="Z408" t="s">
        <v>7515</v>
      </c>
      <c r="AA408" t="s">
        <v>7515</v>
      </c>
      <c r="AB408" t="s">
        <v>7515</v>
      </c>
      <c r="AC408" t="s">
        <v>6796</v>
      </c>
      <c r="AK408" t="s">
        <v>6985</v>
      </c>
      <c r="AL408" t="s">
        <v>6793</v>
      </c>
      <c r="AM408" t="s">
        <v>6793</v>
      </c>
      <c r="AN408" t="s">
        <v>7680</v>
      </c>
      <c r="AO408">
        <v>0</v>
      </c>
      <c r="AP408">
        <v>15</v>
      </c>
      <c r="AQ408" t="s">
        <v>6988</v>
      </c>
      <c r="AR408" t="s">
        <v>6793</v>
      </c>
      <c r="AS408" t="s">
        <v>6793</v>
      </c>
      <c r="AT408" t="s">
        <v>6813</v>
      </c>
      <c r="AU408" t="s">
        <v>7531</v>
      </c>
      <c r="AV408" t="s">
        <v>7518</v>
      </c>
      <c r="AX408" t="s">
        <v>6794</v>
      </c>
      <c r="AY408" t="s">
        <v>6794</v>
      </c>
      <c r="AZ408" t="s">
        <v>6794</v>
      </c>
      <c r="BA408" t="s">
        <v>6794</v>
      </c>
      <c r="BB408" t="s">
        <v>6794</v>
      </c>
      <c r="BC408" t="s">
        <v>6794</v>
      </c>
      <c r="BD408" t="s">
        <v>6794</v>
      </c>
      <c r="BE408" t="s">
        <v>6794</v>
      </c>
      <c r="BF408" t="s">
        <v>6794</v>
      </c>
      <c r="BG408" t="s">
        <v>6794</v>
      </c>
      <c r="BH408" t="s">
        <v>6793</v>
      </c>
      <c r="BI408" t="s">
        <v>7565</v>
      </c>
      <c r="BJ408" t="s">
        <v>7686</v>
      </c>
      <c r="BK408" t="s">
        <v>6794</v>
      </c>
      <c r="BM408" t="s">
        <v>7547</v>
      </c>
      <c r="BN408" t="s">
        <v>6</v>
      </c>
      <c r="BO408" t="s">
        <v>7519</v>
      </c>
      <c r="BP408" t="s">
        <v>6</v>
      </c>
      <c r="BQ408" t="s">
        <v>7559</v>
      </c>
      <c r="BR408" t="s">
        <v>7535</v>
      </c>
      <c r="BS408" t="s">
        <v>7515</v>
      </c>
      <c r="BT408" t="s">
        <v>7516</v>
      </c>
      <c r="BU408" t="s">
        <v>7516</v>
      </c>
      <c r="BV408" t="s">
        <v>7515</v>
      </c>
      <c r="BW408" t="s">
        <v>7515</v>
      </c>
      <c r="BX408" t="s">
        <v>7515</v>
      </c>
      <c r="BY408" t="s">
        <v>7515</v>
      </c>
      <c r="BZ408" t="s">
        <v>7515</v>
      </c>
      <c r="CA408" t="s">
        <v>7515</v>
      </c>
      <c r="CB408" t="s">
        <v>7515</v>
      </c>
      <c r="CC408" t="s">
        <v>7515</v>
      </c>
      <c r="CD408" t="s">
        <v>7515</v>
      </c>
      <c r="CE408" t="s">
        <v>6966</v>
      </c>
      <c r="CI408" t="s">
        <v>6793</v>
      </c>
      <c r="CJ408" t="s">
        <v>6793</v>
      </c>
      <c r="CK408" t="s">
        <v>6794</v>
      </c>
      <c r="CL408" t="s">
        <v>6793</v>
      </c>
      <c r="CM408" t="s">
        <v>6793</v>
      </c>
      <c r="CN408" t="s">
        <v>6793</v>
      </c>
      <c r="CO408" t="s">
        <v>6794</v>
      </c>
      <c r="CP408" t="s">
        <v>6793</v>
      </c>
      <c r="CQ408" t="s">
        <v>6794</v>
      </c>
      <c r="CR408" t="s">
        <v>7520</v>
      </c>
      <c r="CS408" t="s">
        <v>7521</v>
      </c>
      <c r="CT408" t="s">
        <v>6757</v>
      </c>
      <c r="CU408" t="s">
        <v>6793</v>
      </c>
      <c r="CV408">
        <v>2</v>
      </c>
      <c r="CW408">
        <v>4</v>
      </c>
      <c r="CX408">
        <v>3</v>
      </c>
      <c r="CY408" t="s">
        <v>6794</v>
      </c>
      <c r="EC408">
        <v>4</v>
      </c>
      <c r="EE408">
        <v>2</v>
      </c>
      <c r="EF408">
        <v>1</v>
      </c>
      <c r="EG408">
        <v>0</v>
      </c>
      <c r="EH408">
        <v>0</v>
      </c>
      <c r="EI408">
        <v>0</v>
      </c>
      <c r="EJ408">
        <v>0</v>
      </c>
      <c r="EK408">
        <v>1</v>
      </c>
      <c r="EL408" t="s">
        <v>6794</v>
      </c>
      <c r="EV408" t="s">
        <v>6794</v>
      </c>
      <c r="PS408" t="s">
        <v>7527</v>
      </c>
      <c r="PT408" t="s">
        <v>6</v>
      </c>
      <c r="PU408" t="s">
        <v>7527</v>
      </c>
      <c r="PV408" t="s">
        <v>7527</v>
      </c>
      <c r="PW408" t="s">
        <v>7516</v>
      </c>
      <c r="PX408" t="s">
        <v>7515</v>
      </c>
      <c r="PY408" t="s">
        <v>7515</v>
      </c>
      <c r="PZ408" t="s">
        <v>7515</v>
      </c>
      <c r="QA408" t="s">
        <v>7515</v>
      </c>
      <c r="QB408" t="s">
        <v>7515</v>
      </c>
      <c r="QC408" t="s">
        <v>7515</v>
      </c>
      <c r="QD408" t="s">
        <v>7528</v>
      </c>
      <c r="QE408" t="s">
        <v>7529</v>
      </c>
      <c r="QF408" t="s">
        <v>7528</v>
      </c>
      <c r="QG408" t="s">
        <v>7681</v>
      </c>
      <c r="QH408">
        <v>2007</v>
      </c>
      <c r="QI408">
        <v>12</v>
      </c>
      <c r="QJ408">
        <v>1</v>
      </c>
      <c r="QK408" s="329">
        <v>39442</v>
      </c>
      <c r="QL408">
        <v>1</v>
      </c>
      <c r="QM408">
        <v>0</v>
      </c>
      <c r="QN408" t="s">
        <v>265</v>
      </c>
      <c r="QO408">
        <v>2008</v>
      </c>
      <c r="QP408">
        <v>35</v>
      </c>
      <c r="RV408">
        <f t="shared" si="13"/>
        <v>3</v>
      </c>
      <c r="RY408">
        <f t="shared" si="12"/>
        <v>12</v>
      </c>
    </row>
    <row r="409" spans="1:493" x14ac:dyDescent="0.3">
      <c r="A409">
        <v>71393</v>
      </c>
      <c r="B409">
        <v>536</v>
      </c>
      <c r="C409" t="s">
        <v>6793</v>
      </c>
      <c r="D409" t="s">
        <v>6793</v>
      </c>
      <c r="I409" t="s">
        <v>6793</v>
      </c>
      <c r="J409" t="s">
        <v>7515</v>
      </c>
      <c r="K409" t="s">
        <v>7515</v>
      </c>
      <c r="L409" t="s">
        <v>7515</v>
      </c>
      <c r="M409" t="s">
        <v>7515</v>
      </c>
      <c r="N409" t="s">
        <v>7515</v>
      </c>
      <c r="O409" t="s">
        <v>7516</v>
      </c>
      <c r="P409" t="s">
        <v>7515</v>
      </c>
      <c r="Q409" t="s">
        <v>7515</v>
      </c>
      <c r="R409" t="s">
        <v>7515</v>
      </c>
      <c r="S409" t="s">
        <v>7515</v>
      </c>
      <c r="T409" t="s">
        <v>7515</v>
      </c>
      <c r="U409" t="s">
        <v>7515</v>
      </c>
      <c r="V409" t="s">
        <v>7515</v>
      </c>
      <c r="W409" t="s">
        <v>7515</v>
      </c>
      <c r="X409" t="s">
        <v>7515</v>
      </c>
      <c r="Y409" t="s">
        <v>7515</v>
      </c>
      <c r="Z409" t="s">
        <v>7515</v>
      </c>
      <c r="AA409" t="s">
        <v>7515</v>
      </c>
      <c r="AB409" t="s">
        <v>7515</v>
      </c>
      <c r="AC409" t="s">
        <v>6796</v>
      </c>
      <c r="AK409" t="s">
        <v>6985</v>
      </c>
      <c r="AL409" t="s">
        <v>6793</v>
      </c>
      <c r="AM409" t="s">
        <v>6794</v>
      </c>
      <c r="AN409" t="s">
        <v>7680</v>
      </c>
      <c r="AO409">
        <v>0</v>
      </c>
      <c r="AP409">
        <v>10</v>
      </c>
      <c r="AQ409" t="s">
        <v>6992</v>
      </c>
      <c r="AR409" t="s">
        <v>6794</v>
      </c>
      <c r="AS409" t="s">
        <v>6793</v>
      </c>
      <c r="AT409" t="s">
        <v>6813</v>
      </c>
      <c r="AU409" t="s">
        <v>7531</v>
      </c>
      <c r="AV409" t="s">
        <v>6991</v>
      </c>
      <c r="AX409" t="s">
        <v>6794</v>
      </c>
      <c r="AY409" t="s">
        <v>6794</v>
      </c>
      <c r="AZ409" t="s">
        <v>6793</v>
      </c>
      <c r="BA409" t="s">
        <v>6793</v>
      </c>
      <c r="BB409" t="s">
        <v>6793</v>
      </c>
      <c r="BC409" t="s">
        <v>6794</v>
      </c>
      <c r="BD409" t="s">
        <v>6793</v>
      </c>
      <c r="BE409" t="s">
        <v>6794</v>
      </c>
      <c r="BF409" t="s">
        <v>6794</v>
      </c>
      <c r="BG409" t="s">
        <v>6794</v>
      </c>
      <c r="BH409" t="s">
        <v>6794</v>
      </c>
      <c r="BI409" t="s">
        <v>7024</v>
      </c>
      <c r="BJ409" t="s">
        <v>7022</v>
      </c>
      <c r="BK409" t="s">
        <v>6794</v>
      </c>
      <c r="BM409">
        <v>100</v>
      </c>
      <c r="BN409">
        <v>150</v>
      </c>
      <c r="BO409" t="s">
        <v>7519</v>
      </c>
      <c r="BP409" t="s">
        <v>6</v>
      </c>
      <c r="BQ409" t="s">
        <v>7559</v>
      </c>
      <c r="BR409" t="s">
        <v>7543</v>
      </c>
      <c r="BS409" t="s">
        <v>7515</v>
      </c>
      <c r="BT409" t="s">
        <v>7515</v>
      </c>
      <c r="BU409" t="s">
        <v>7515</v>
      </c>
      <c r="BV409" t="s">
        <v>7516</v>
      </c>
      <c r="BW409" t="s">
        <v>7515</v>
      </c>
      <c r="BX409" t="s">
        <v>7515</v>
      </c>
      <c r="BY409" t="s">
        <v>7515</v>
      </c>
      <c r="BZ409" t="s">
        <v>7515</v>
      </c>
      <c r="CA409" t="s">
        <v>7515</v>
      </c>
      <c r="CB409" t="s">
        <v>7515</v>
      </c>
      <c r="CC409" t="s">
        <v>7515</v>
      </c>
      <c r="CD409" t="s">
        <v>7515</v>
      </c>
      <c r="CE409" t="s">
        <v>6793</v>
      </c>
      <c r="CF409" t="s">
        <v>7579</v>
      </c>
      <c r="CG409" t="s">
        <v>7581</v>
      </c>
      <c r="CH409" t="s">
        <v>7592</v>
      </c>
      <c r="CI409" t="s">
        <v>6793</v>
      </c>
      <c r="CJ409" t="s">
        <v>6793</v>
      </c>
      <c r="CK409" t="s">
        <v>6794</v>
      </c>
      <c r="CL409" t="s">
        <v>6793</v>
      </c>
      <c r="CM409" t="s">
        <v>6793</v>
      </c>
      <c r="CN409" t="s">
        <v>6793</v>
      </c>
      <c r="CO409" t="s">
        <v>6794</v>
      </c>
      <c r="CP409" t="s">
        <v>6793</v>
      </c>
      <c r="CQ409" t="s">
        <v>6794</v>
      </c>
      <c r="CR409" t="s">
        <v>7545</v>
      </c>
      <c r="CS409" t="s">
        <v>7521</v>
      </c>
      <c r="CT409" t="s">
        <v>7522</v>
      </c>
      <c r="CU409" t="s">
        <v>6793</v>
      </c>
      <c r="CV409">
        <v>2</v>
      </c>
      <c r="CW409">
        <v>3</v>
      </c>
      <c r="CX409">
        <v>3</v>
      </c>
      <c r="CY409" t="s">
        <v>6794</v>
      </c>
      <c r="EC409">
        <v>4</v>
      </c>
      <c r="EE409">
        <v>2</v>
      </c>
      <c r="EF409">
        <v>0</v>
      </c>
      <c r="EG409">
        <v>2</v>
      </c>
      <c r="EH409">
        <v>0</v>
      </c>
      <c r="EI409">
        <v>0</v>
      </c>
      <c r="EJ409">
        <v>0</v>
      </c>
      <c r="EK409">
        <v>0</v>
      </c>
      <c r="EL409" t="s">
        <v>6794</v>
      </c>
      <c r="EV409" t="s">
        <v>6793</v>
      </c>
      <c r="OX409" t="s">
        <v>7524</v>
      </c>
      <c r="OY409" t="s">
        <v>7680</v>
      </c>
      <c r="OZ409">
        <v>1</v>
      </c>
      <c r="PA409">
        <v>2009</v>
      </c>
      <c r="PE409" t="s">
        <v>6794</v>
      </c>
      <c r="PS409" t="s">
        <v>7526</v>
      </c>
      <c r="PT409" t="s">
        <v>7526</v>
      </c>
      <c r="PU409" t="s">
        <v>7526</v>
      </c>
      <c r="PV409" t="s">
        <v>7526</v>
      </c>
      <c r="PW409" t="s">
        <v>7515</v>
      </c>
      <c r="PX409" t="s">
        <v>7515</v>
      </c>
      <c r="PY409" t="s">
        <v>7515</v>
      </c>
      <c r="PZ409" t="s">
        <v>7515</v>
      </c>
      <c r="QA409" t="s">
        <v>7515</v>
      </c>
      <c r="QB409" t="s">
        <v>7515</v>
      </c>
      <c r="QC409" t="s">
        <v>7516</v>
      </c>
      <c r="QD409" t="s">
        <v>7528</v>
      </c>
      <c r="QE409" t="s">
        <v>7529</v>
      </c>
      <c r="QF409" t="s">
        <v>7528</v>
      </c>
      <c r="QG409" t="s">
        <v>7681</v>
      </c>
      <c r="QH409">
        <v>2008</v>
      </c>
      <c r="QI409">
        <v>4</v>
      </c>
      <c r="QJ409">
        <v>1</v>
      </c>
      <c r="QK409" s="330">
        <v>42098</v>
      </c>
      <c r="QL409">
        <v>1</v>
      </c>
      <c r="QM409">
        <v>0</v>
      </c>
      <c r="QN409" t="s">
        <v>265</v>
      </c>
      <c r="QO409">
        <v>2008</v>
      </c>
      <c r="QP409">
        <v>50</v>
      </c>
      <c r="QQ409">
        <v>1</v>
      </c>
      <c r="QR409">
        <v>1</v>
      </c>
      <c r="QS409">
        <v>0</v>
      </c>
      <c r="QT409">
        <v>0</v>
      </c>
      <c r="QU409">
        <v>0</v>
      </c>
      <c r="QV409">
        <v>0</v>
      </c>
      <c r="QW409">
        <v>0</v>
      </c>
      <c r="QX409">
        <v>0</v>
      </c>
      <c r="QY409">
        <v>0</v>
      </c>
      <c r="QZ409">
        <v>0</v>
      </c>
      <c r="RA409">
        <v>0</v>
      </c>
      <c r="RB409">
        <v>0</v>
      </c>
      <c r="RC409">
        <v>0</v>
      </c>
      <c r="RD409">
        <v>0</v>
      </c>
      <c r="RE409">
        <v>0</v>
      </c>
      <c r="RF409">
        <v>0</v>
      </c>
      <c r="RG409">
        <v>0</v>
      </c>
      <c r="RH409">
        <v>0</v>
      </c>
      <c r="RI409">
        <v>0</v>
      </c>
      <c r="RJ409">
        <v>0</v>
      </c>
      <c r="RK409">
        <v>0</v>
      </c>
      <c r="RL409">
        <v>0</v>
      </c>
      <c r="RM409">
        <v>0</v>
      </c>
      <c r="RN409">
        <v>0</v>
      </c>
      <c r="RO409">
        <v>0</v>
      </c>
      <c r="RP409">
        <v>0</v>
      </c>
      <c r="RQ409">
        <v>0</v>
      </c>
      <c r="RR409">
        <v>0</v>
      </c>
      <c r="RS409">
        <v>0</v>
      </c>
      <c r="RT409">
        <v>0</v>
      </c>
      <c r="RU409">
        <v>0</v>
      </c>
      <c r="RV409">
        <f t="shared" si="13"/>
        <v>4</v>
      </c>
      <c r="RY409">
        <f t="shared" si="12"/>
        <v>7</v>
      </c>
    </row>
    <row r="410" spans="1:493" x14ac:dyDescent="0.3">
      <c r="A410">
        <v>71394</v>
      </c>
      <c r="B410">
        <v>537</v>
      </c>
      <c r="C410" t="s">
        <v>6793</v>
      </c>
      <c r="D410" t="s">
        <v>6793</v>
      </c>
      <c r="I410" t="s">
        <v>6793</v>
      </c>
      <c r="J410" t="s">
        <v>7515</v>
      </c>
      <c r="K410" t="s">
        <v>7516</v>
      </c>
      <c r="L410" t="s">
        <v>7516</v>
      </c>
      <c r="M410" t="s">
        <v>7515</v>
      </c>
      <c r="N410" t="s">
        <v>7515</v>
      </c>
      <c r="O410" t="s">
        <v>7515</v>
      </c>
      <c r="P410" t="s">
        <v>7515</v>
      </c>
      <c r="Q410" t="s">
        <v>7515</v>
      </c>
      <c r="R410" t="s">
        <v>7515</v>
      </c>
      <c r="S410" t="s">
        <v>7515</v>
      </c>
      <c r="T410" t="s">
        <v>7515</v>
      </c>
      <c r="U410" t="s">
        <v>7515</v>
      </c>
      <c r="V410" t="s">
        <v>7515</v>
      </c>
      <c r="W410" t="s">
        <v>7515</v>
      </c>
      <c r="X410" t="s">
        <v>7515</v>
      </c>
      <c r="Y410" t="s">
        <v>7515</v>
      </c>
      <c r="Z410" t="s">
        <v>7515</v>
      </c>
      <c r="AA410" t="s">
        <v>7515</v>
      </c>
      <c r="AB410" t="s">
        <v>7515</v>
      </c>
      <c r="AC410" t="s">
        <v>6796</v>
      </c>
      <c r="AK410" t="s">
        <v>6985</v>
      </c>
      <c r="AL410" t="s">
        <v>6793</v>
      </c>
      <c r="AM410" t="s">
        <v>6793</v>
      </c>
      <c r="AN410" t="s">
        <v>7680</v>
      </c>
      <c r="AO410">
        <v>0</v>
      </c>
      <c r="AP410">
        <v>20</v>
      </c>
      <c r="AQ410" t="s">
        <v>6988</v>
      </c>
      <c r="AR410" t="s">
        <v>6793</v>
      </c>
      <c r="AS410" t="s">
        <v>6793</v>
      </c>
      <c r="AT410" t="s">
        <v>6813</v>
      </c>
      <c r="AU410" t="s">
        <v>7531</v>
      </c>
      <c r="AV410" t="s">
        <v>7518</v>
      </c>
      <c r="AX410" t="s">
        <v>6793</v>
      </c>
      <c r="AY410" t="s">
        <v>6794</v>
      </c>
      <c r="AZ410" t="s">
        <v>6793</v>
      </c>
      <c r="BA410" t="s">
        <v>6793</v>
      </c>
      <c r="BB410" t="s">
        <v>6794</v>
      </c>
      <c r="BC410" t="s">
        <v>6794</v>
      </c>
      <c r="BD410" t="s">
        <v>6793</v>
      </c>
      <c r="BE410" t="s">
        <v>6794</v>
      </c>
      <c r="BF410" t="s">
        <v>6794</v>
      </c>
      <c r="BG410" t="s">
        <v>6794</v>
      </c>
      <c r="BH410" t="s">
        <v>6794</v>
      </c>
      <c r="BI410" t="s">
        <v>7029</v>
      </c>
      <c r="BJ410" t="s">
        <v>7022</v>
      </c>
      <c r="BK410" t="s">
        <v>6794</v>
      </c>
      <c r="BM410">
        <v>75</v>
      </c>
      <c r="BN410" t="s">
        <v>7532</v>
      </c>
      <c r="BO410" t="s">
        <v>7533</v>
      </c>
      <c r="BP410" t="s">
        <v>7542</v>
      </c>
      <c r="BQ410" t="s">
        <v>7559</v>
      </c>
      <c r="BR410" t="s">
        <v>7561</v>
      </c>
      <c r="BS410" t="s">
        <v>7516</v>
      </c>
      <c r="BT410" t="s">
        <v>7515</v>
      </c>
      <c r="BU410" t="s">
        <v>7515</v>
      </c>
      <c r="BV410" t="s">
        <v>7515</v>
      </c>
      <c r="BW410" t="s">
        <v>7515</v>
      </c>
      <c r="BX410" t="s">
        <v>7515</v>
      </c>
      <c r="BY410" t="s">
        <v>7515</v>
      </c>
      <c r="BZ410" t="s">
        <v>7515</v>
      </c>
      <c r="CA410" t="s">
        <v>7515</v>
      </c>
      <c r="CB410" t="s">
        <v>7515</v>
      </c>
      <c r="CC410" t="s">
        <v>7515</v>
      </c>
      <c r="CD410" t="s">
        <v>7515</v>
      </c>
      <c r="CE410" t="s">
        <v>6794</v>
      </c>
      <c r="CI410" t="s">
        <v>6793</v>
      </c>
      <c r="CJ410" t="s">
        <v>6793</v>
      </c>
      <c r="CK410" t="s">
        <v>6794</v>
      </c>
      <c r="CL410" t="s">
        <v>6793</v>
      </c>
      <c r="CM410" t="s">
        <v>6793</v>
      </c>
      <c r="CN410" t="s">
        <v>6793</v>
      </c>
      <c r="CO410" t="s">
        <v>6794</v>
      </c>
      <c r="CP410" t="s">
        <v>6793</v>
      </c>
      <c r="CQ410" t="s">
        <v>6793</v>
      </c>
      <c r="CR410" t="s">
        <v>7520</v>
      </c>
      <c r="CS410" t="s">
        <v>7521</v>
      </c>
      <c r="CT410" t="s">
        <v>7522</v>
      </c>
      <c r="CU410" t="s">
        <v>6793</v>
      </c>
      <c r="CV410">
        <v>3</v>
      </c>
      <c r="CW410">
        <v>5</v>
      </c>
      <c r="CX410">
        <v>6</v>
      </c>
      <c r="CY410" t="s">
        <v>6793</v>
      </c>
      <c r="CZ410">
        <v>1</v>
      </c>
      <c r="DA410" t="s">
        <v>7680</v>
      </c>
      <c r="DB410">
        <v>4</v>
      </c>
      <c r="DC410">
        <v>2006</v>
      </c>
      <c r="DD410" t="s">
        <v>7557</v>
      </c>
      <c r="DE410" t="s">
        <v>7680</v>
      </c>
      <c r="DF410">
        <v>5</v>
      </c>
      <c r="DG410">
        <v>2006</v>
      </c>
      <c r="EC410">
        <v>3</v>
      </c>
      <c r="EE410">
        <v>0</v>
      </c>
      <c r="EF410">
        <v>2</v>
      </c>
      <c r="EG410">
        <v>0</v>
      </c>
      <c r="EH410">
        <v>0</v>
      </c>
      <c r="EI410">
        <v>2</v>
      </c>
      <c r="EJ410">
        <v>0</v>
      </c>
      <c r="EK410">
        <v>0</v>
      </c>
      <c r="EL410" t="s">
        <v>6794</v>
      </c>
      <c r="EV410" t="s">
        <v>6793</v>
      </c>
      <c r="EW410" t="s">
        <v>7524</v>
      </c>
      <c r="EX410" t="s">
        <v>7680</v>
      </c>
      <c r="EY410">
        <v>5</v>
      </c>
      <c r="EZ410">
        <v>2006</v>
      </c>
      <c r="FD410" t="s">
        <v>6793</v>
      </c>
      <c r="KK410" t="s">
        <v>7524</v>
      </c>
      <c r="KL410" t="s">
        <v>7680</v>
      </c>
      <c r="KM410">
        <v>2</v>
      </c>
      <c r="KN410">
        <v>2008</v>
      </c>
      <c r="KR410" t="s">
        <v>6794</v>
      </c>
      <c r="KS410" t="s">
        <v>6793</v>
      </c>
      <c r="OX410" t="s">
        <v>7538</v>
      </c>
      <c r="OY410" t="s">
        <v>7680</v>
      </c>
      <c r="OZ410">
        <v>5</v>
      </c>
      <c r="PA410">
        <v>2009</v>
      </c>
      <c r="PE410" t="s">
        <v>6794</v>
      </c>
      <c r="PG410" t="s">
        <v>7547</v>
      </c>
      <c r="PH410" t="s">
        <v>7515</v>
      </c>
      <c r="PI410" t="s">
        <v>7515</v>
      </c>
      <c r="PJ410" t="s">
        <v>7515</v>
      </c>
      <c r="PK410" t="s">
        <v>7515</v>
      </c>
      <c r="PL410" t="s">
        <v>7516</v>
      </c>
      <c r="PM410" t="s">
        <v>7515</v>
      </c>
      <c r="PN410" t="s">
        <v>7515</v>
      </c>
      <c r="PO410" t="s">
        <v>7515</v>
      </c>
      <c r="PP410" t="s">
        <v>7515</v>
      </c>
      <c r="PQ410" t="s">
        <v>7515</v>
      </c>
      <c r="PR410" t="s">
        <v>7515</v>
      </c>
      <c r="PS410" t="s">
        <v>7526</v>
      </c>
      <c r="PT410" t="s">
        <v>7526</v>
      </c>
      <c r="PU410" t="s">
        <v>7526</v>
      </c>
      <c r="PV410" t="s">
        <v>7582</v>
      </c>
      <c r="QD410" t="s">
        <v>7528</v>
      </c>
      <c r="QE410" t="s">
        <v>7539</v>
      </c>
      <c r="QF410" t="s">
        <v>7528</v>
      </c>
      <c r="QG410" t="s">
        <v>7681</v>
      </c>
      <c r="QH410">
        <v>2008</v>
      </c>
      <c r="QI410">
        <v>2</v>
      </c>
      <c r="QJ410">
        <v>1</v>
      </c>
      <c r="QK410" s="329">
        <v>39505</v>
      </c>
      <c r="QL410">
        <v>1</v>
      </c>
      <c r="QM410">
        <v>0</v>
      </c>
      <c r="QN410" t="s">
        <v>194</v>
      </c>
      <c r="QO410">
        <v>0</v>
      </c>
      <c r="QP410">
        <v>35</v>
      </c>
      <c r="QQ410">
        <v>1</v>
      </c>
      <c r="QR410">
        <v>1</v>
      </c>
      <c r="QS410">
        <v>1</v>
      </c>
      <c r="QT410">
        <v>0</v>
      </c>
      <c r="QU410">
        <v>0</v>
      </c>
      <c r="QV410">
        <v>0</v>
      </c>
      <c r="QW410">
        <v>0</v>
      </c>
      <c r="QX410">
        <v>0</v>
      </c>
      <c r="QY410">
        <v>0</v>
      </c>
      <c r="QZ410">
        <v>0</v>
      </c>
      <c r="RA410">
        <v>0</v>
      </c>
      <c r="RB410">
        <v>0</v>
      </c>
      <c r="RC410">
        <v>0</v>
      </c>
      <c r="RD410">
        <v>0</v>
      </c>
      <c r="RE410">
        <v>0</v>
      </c>
      <c r="RF410">
        <v>0</v>
      </c>
      <c r="RG410">
        <v>0</v>
      </c>
      <c r="RH410">
        <v>0</v>
      </c>
      <c r="RI410">
        <v>1</v>
      </c>
      <c r="RJ410">
        <v>0</v>
      </c>
      <c r="RK410">
        <v>0</v>
      </c>
      <c r="RL410">
        <v>0</v>
      </c>
      <c r="RM410">
        <v>0</v>
      </c>
      <c r="RN410">
        <v>0</v>
      </c>
      <c r="RO410">
        <v>0</v>
      </c>
      <c r="RP410">
        <v>0</v>
      </c>
      <c r="RQ410">
        <v>0</v>
      </c>
      <c r="RR410">
        <v>0</v>
      </c>
      <c r="RS410">
        <v>0</v>
      </c>
      <c r="RT410">
        <v>0</v>
      </c>
      <c r="RU410">
        <v>0</v>
      </c>
      <c r="RV410">
        <f t="shared" si="13"/>
        <v>2</v>
      </c>
      <c r="RY410">
        <f t="shared" si="12"/>
        <v>6</v>
      </c>
    </row>
    <row r="411" spans="1:493" x14ac:dyDescent="0.3">
      <c r="A411">
        <v>71395</v>
      </c>
      <c r="B411">
        <v>539</v>
      </c>
      <c r="C411" t="s">
        <v>6793</v>
      </c>
      <c r="D411" t="s">
        <v>6793</v>
      </c>
      <c r="I411" t="s">
        <v>6793</v>
      </c>
      <c r="J411" t="s">
        <v>7515</v>
      </c>
      <c r="K411" t="s">
        <v>7515</v>
      </c>
      <c r="L411" t="s">
        <v>7515</v>
      </c>
      <c r="M411" t="s">
        <v>7515</v>
      </c>
      <c r="N411" t="s">
        <v>7515</v>
      </c>
      <c r="O411" t="s">
        <v>7515</v>
      </c>
      <c r="P411" t="s">
        <v>7515</v>
      </c>
      <c r="Q411" t="s">
        <v>7515</v>
      </c>
      <c r="R411" t="s">
        <v>7515</v>
      </c>
      <c r="S411" t="s">
        <v>7515</v>
      </c>
      <c r="T411" t="s">
        <v>7515</v>
      </c>
      <c r="U411" t="s">
        <v>7515</v>
      </c>
      <c r="V411" t="s">
        <v>7515</v>
      </c>
      <c r="W411" t="s">
        <v>7515</v>
      </c>
      <c r="X411" t="s">
        <v>7515</v>
      </c>
      <c r="Y411" t="s">
        <v>7515</v>
      </c>
      <c r="Z411" t="s">
        <v>7515</v>
      </c>
      <c r="AA411" t="s">
        <v>7516</v>
      </c>
      <c r="AB411" t="s">
        <v>7515</v>
      </c>
      <c r="AC411" t="s">
        <v>6796</v>
      </c>
      <c r="AK411" t="s">
        <v>6985</v>
      </c>
      <c r="AL411" t="s">
        <v>6793</v>
      </c>
      <c r="AM411" t="s">
        <v>6794</v>
      </c>
      <c r="AN411" t="s">
        <v>7680</v>
      </c>
      <c r="AO411">
        <v>0</v>
      </c>
      <c r="AP411">
        <v>10</v>
      </c>
      <c r="AQ411" t="s">
        <v>6988</v>
      </c>
      <c r="AR411" t="s">
        <v>6793</v>
      </c>
      <c r="AS411" t="s">
        <v>6793</v>
      </c>
      <c r="AT411" t="s">
        <v>6813</v>
      </c>
      <c r="AU411" t="s">
        <v>7531</v>
      </c>
      <c r="AV411" t="s">
        <v>6991</v>
      </c>
      <c r="AX411" t="s">
        <v>6794</v>
      </c>
      <c r="AY411" t="s">
        <v>6794</v>
      </c>
      <c r="AZ411" t="s">
        <v>6793</v>
      </c>
      <c r="BA411" t="s">
        <v>6794</v>
      </c>
      <c r="BB411" t="s">
        <v>6793</v>
      </c>
      <c r="BC411" t="s">
        <v>6794</v>
      </c>
      <c r="BD411" t="s">
        <v>6794</v>
      </c>
      <c r="BE411" t="s">
        <v>6793</v>
      </c>
      <c r="BF411" t="s">
        <v>6794</v>
      </c>
      <c r="BG411" t="s">
        <v>6794</v>
      </c>
      <c r="BH411" t="s">
        <v>6794</v>
      </c>
      <c r="BI411" t="s">
        <v>7028</v>
      </c>
      <c r="BJ411" t="s">
        <v>7021</v>
      </c>
      <c r="BK411" t="s">
        <v>6794</v>
      </c>
      <c r="BM411">
        <v>100</v>
      </c>
      <c r="BN411">
        <v>50</v>
      </c>
      <c r="BO411" t="s">
        <v>7519</v>
      </c>
      <c r="BP411" t="s">
        <v>7554</v>
      </c>
      <c r="BQ411" t="s">
        <v>7559</v>
      </c>
      <c r="BR411" t="s">
        <v>7543</v>
      </c>
      <c r="BS411" t="s">
        <v>7515</v>
      </c>
      <c r="BT411" t="s">
        <v>7516</v>
      </c>
      <c r="BU411" t="s">
        <v>7515</v>
      </c>
      <c r="BV411" t="s">
        <v>7515</v>
      </c>
      <c r="BW411" t="s">
        <v>7515</v>
      </c>
      <c r="BX411" t="s">
        <v>7515</v>
      </c>
      <c r="BY411" t="s">
        <v>7515</v>
      </c>
      <c r="BZ411" t="s">
        <v>7516</v>
      </c>
      <c r="CA411" t="s">
        <v>7515</v>
      </c>
      <c r="CB411" t="s">
        <v>7515</v>
      </c>
      <c r="CC411" t="s">
        <v>7515</v>
      </c>
      <c r="CD411" t="s">
        <v>7515</v>
      </c>
      <c r="CE411" t="s">
        <v>6794</v>
      </c>
      <c r="CI411" t="s">
        <v>6793</v>
      </c>
      <c r="CJ411" t="s">
        <v>6793</v>
      </c>
      <c r="CK411" t="s">
        <v>6794</v>
      </c>
      <c r="CL411" t="s">
        <v>6793</v>
      </c>
      <c r="CM411" t="s">
        <v>6793</v>
      </c>
      <c r="CN411" t="s">
        <v>6793</v>
      </c>
      <c r="CO411" t="s">
        <v>6794</v>
      </c>
      <c r="CP411" t="s">
        <v>6793</v>
      </c>
      <c r="CQ411" t="s">
        <v>6794</v>
      </c>
      <c r="CR411" t="s">
        <v>7520</v>
      </c>
      <c r="CS411" t="s">
        <v>7521</v>
      </c>
      <c r="CT411" t="s">
        <v>7522</v>
      </c>
      <c r="CU411" t="s">
        <v>6793</v>
      </c>
      <c r="CV411">
        <v>1</v>
      </c>
      <c r="CW411">
        <v>3</v>
      </c>
      <c r="CX411">
        <v>2</v>
      </c>
      <c r="CY411" t="s">
        <v>6793</v>
      </c>
      <c r="CZ411">
        <v>1</v>
      </c>
      <c r="DA411" t="s">
        <v>7680</v>
      </c>
      <c r="DB411">
        <v>3</v>
      </c>
      <c r="DC411">
        <v>2007</v>
      </c>
      <c r="DD411" t="s">
        <v>7577</v>
      </c>
      <c r="DE411" t="s">
        <v>7680</v>
      </c>
      <c r="DF411">
        <v>6</v>
      </c>
      <c r="DG411">
        <v>2007</v>
      </c>
      <c r="EC411">
        <v>4</v>
      </c>
      <c r="EE411">
        <v>2</v>
      </c>
      <c r="EF411">
        <v>0</v>
      </c>
      <c r="EG411">
        <v>0</v>
      </c>
      <c r="EH411">
        <v>2</v>
      </c>
      <c r="EI411">
        <v>0</v>
      </c>
      <c r="EJ411">
        <v>0</v>
      </c>
      <c r="EK411">
        <v>0</v>
      </c>
      <c r="EL411" t="s">
        <v>6794</v>
      </c>
      <c r="EV411" t="s">
        <v>6794</v>
      </c>
      <c r="PS411" t="s">
        <v>7526</v>
      </c>
      <c r="PT411" t="s">
        <v>7526</v>
      </c>
      <c r="PU411" t="s">
        <v>7526</v>
      </c>
      <c r="PV411" t="s">
        <v>7527</v>
      </c>
      <c r="PW411" t="s">
        <v>7515</v>
      </c>
      <c r="PX411" t="s">
        <v>7515</v>
      </c>
      <c r="PY411" t="s">
        <v>7515</v>
      </c>
      <c r="PZ411" t="s">
        <v>7515</v>
      </c>
      <c r="QA411" t="s">
        <v>7515</v>
      </c>
      <c r="QB411" t="s">
        <v>7515</v>
      </c>
      <c r="QC411" t="s">
        <v>7516</v>
      </c>
      <c r="QD411" t="s">
        <v>7528</v>
      </c>
      <c r="QE411" t="s">
        <v>7539</v>
      </c>
      <c r="QF411" t="s">
        <v>7528</v>
      </c>
      <c r="QG411" t="s">
        <v>7681</v>
      </c>
      <c r="QH411">
        <v>2008</v>
      </c>
      <c r="QI411">
        <v>1</v>
      </c>
      <c r="QJ411">
        <v>1</v>
      </c>
      <c r="QK411" s="329">
        <v>39449</v>
      </c>
      <c r="QL411">
        <v>1</v>
      </c>
      <c r="QM411">
        <v>0</v>
      </c>
      <c r="QN411" t="s">
        <v>194</v>
      </c>
      <c r="QO411">
        <v>0</v>
      </c>
      <c r="QP411">
        <v>18</v>
      </c>
      <c r="RV411">
        <f t="shared" si="13"/>
        <v>4</v>
      </c>
      <c r="RY411">
        <f t="shared" si="12"/>
        <v>2</v>
      </c>
    </row>
    <row r="412" spans="1:493" x14ac:dyDescent="0.3">
      <c r="A412">
        <v>71396</v>
      </c>
      <c r="B412">
        <v>540</v>
      </c>
      <c r="C412" t="s">
        <v>6793</v>
      </c>
      <c r="D412" t="s">
        <v>6793</v>
      </c>
      <c r="I412" t="s">
        <v>6793</v>
      </c>
      <c r="J412" t="s">
        <v>7516</v>
      </c>
      <c r="K412" t="s">
        <v>7515</v>
      </c>
      <c r="L412" t="s">
        <v>7515</v>
      </c>
      <c r="M412" t="s">
        <v>7515</v>
      </c>
      <c r="N412" t="s">
        <v>7515</v>
      </c>
      <c r="O412" t="s">
        <v>7515</v>
      </c>
      <c r="P412" t="s">
        <v>7515</v>
      </c>
      <c r="Q412" t="s">
        <v>7515</v>
      </c>
      <c r="R412" t="s">
        <v>7515</v>
      </c>
      <c r="S412" t="s">
        <v>7515</v>
      </c>
      <c r="T412" t="s">
        <v>7515</v>
      </c>
      <c r="U412" t="s">
        <v>7515</v>
      </c>
      <c r="V412" t="s">
        <v>7515</v>
      </c>
      <c r="W412" t="s">
        <v>7515</v>
      </c>
      <c r="X412" t="s">
        <v>7515</v>
      </c>
      <c r="Y412" t="s">
        <v>7515</v>
      </c>
      <c r="Z412" t="s">
        <v>7516</v>
      </c>
      <c r="AA412" t="s">
        <v>7515</v>
      </c>
      <c r="AB412" t="s">
        <v>7515</v>
      </c>
      <c r="AC412" t="s">
        <v>6796</v>
      </c>
      <c r="AK412" t="s">
        <v>6985</v>
      </c>
      <c r="AL412" t="s">
        <v>6794</v>
      </c>
      <c r="AM412" t="s">
        <v>6793</v>
      </c>
      <c r="AN412" t="s">
        <v>7680</v>
      </c>
      <c r="AO412">
        <v>0</v>
      </c>
      <c r="AP412">
        <v>4</v>
      </c>
      <c r="AQ412" t="s">
        <v>6988</v>
      </c>
      <c r="AR412" t="s">
        <v>6793</v>
      </c>
      <c r="AS412" t="s">
        <v>6793</v>
      </c>
      <c r="AT412" t="s">
        <v>6813</v>
      </c>
      <c r="AU412" t="s">
        <v>7531</v>
      </c>
      <c r="AV412" t="s">
        <v>6991</v>
      </c>
      <c r="AX412" t="s">
        <v>6794</v>
      </c>
      <c r="AY412" t="s">
        <v>6794</v>
      </c>
      <c r="AZ412" t="s">
        <v>6794</v>
      </c>
      <c r="BA412" t="s">
        <v>6793</v>
      </c>
      <c r="BB412" t="s">
        <v>6794</v>
      </c>
      <c r="BC412" t="s">
        <v>6794</v>
      </c>
      <c r="BD412" t="s">
        <v>6794</v>
      </c>
      <c r="BE412" t="s">
        <v>6794</v>
      </c>
      <c r="BF412" t="s">
        <v>6794</v>
      </c>
      <c r="BG412" t="s">
        <v>6794</v>
      </c>
      <c r="BH412" t="s">
        <v>6793</v>
      </c>
      <c r="BI412" t="s">
        <v>7024</v>
      </c>
      <c r="BJ412" t="s">
        <v>7031</v>
      </c>
      <c r="BK412" t="s">
        <v>6794</v>
      </c>
      <c r="BM412">
        <v>100</v>
      </c>
      <c r="BN412" t="s">
        <v>6</v>
      </c>
      <c r="BO412" t="s">
        <v>7519</v>
      </c>
      <c r="BP412" t="s">
        <v>6</v>
      </c>
      <c r="BQ412" t="s">
        <v>7559</v>
      </c>
      <c r="BR412" t="s">
        <v>6757</v>
      </c>
      <c r="BS412" t="s">
        <v>7515</v>
      </c>
      <c r="BT412" t="s">
        <v>7515</v>
      </c>
      <c r="BU412" t="s">
        <v>7515</v>
      </c>
      <c r="BV412" t="s">
        <v>7515</v>
      </c>
      <c r="BW412" t="s">
        <v>7515</v>
      </c>
      <c r="BX412" t="s">
        <v>7515</v>
      </c>
      <c r="BY412" t="s">
        <v>7515</v>
      </c>
      <c r="BZ412" t="s">
        <v>7515</v>
      </c>
      <c r="CA412" t="s">
        <v>7515</v>
      </c>
      <c r="CB412" t="s">
        <v>7516</v>
      </c>
      <c r="CC412" t="s">
        <v>7515</v>
      </c>
      <c r="CD412" t="s">
        <v>7515</v>
      </c>
      <c r="CE412" t="s">
        <v>6793</v>
      </c>
      <c r="CI412" t="s">
        <v>6793</v>
      </c>
      <c r="CJ412" t="s">
        <v>6793</v>
      </c>
      <c r="CK412" t="s">
        <v>6794</v>
      </c>
      <c r="CL412" t="s">
        <v>6793</v>
      </c>
      <c r="CM412" t="s">
        <v>6794</v>
      </c>
      <c r="CN412" t="s">
        <v>6793</v>
      </c>
      <c r="CO412" t="s">
        <v>6794</v>
      </c>
      <c r="CP412" t="s">
        <v>6793</v>
      </c>
      <c r="CQ412" t="s">
        <v>6794</v>
      </c>
      <c r="CR412" t="s">
        <v>7545</v>
      </c>
      <c r="CS412" t="s">
        <v>7607</v>
      </c>
      <c r="CT412" t="s">
        <v>6966</v>
      </c>
      <c r="CU412" t="s">
        <v>6793</v>
      </c>
      <c r="CV412">
        <v>1</v>
      </c>
      <c r="CW412">
        <v>2</v>
      </c>
      <c r="CX412">
        <v>2</v>
      </c>
      <c r="CY412" t="s">
        <v>6794</v>
      </c>
      <c r="EC412">
        <v>1</v>
      </c>
      <c r="ED412" t="s">
        <v>7584</v>
      </c>
      <c r="EL412" t="s">
        <v>6794</v>
      </c>
      <c r="EV412" t="s">
        <v>6794</v>
      </c>
      <c r="PS412" t="s">
        <v>7526</v>
      </c>
      <c r="PT412" t="s">
        <v>7526</v>
      </c>
      <c r="PU412" t="s">
        <v>6857</v>
      </c>
      <c r="PV412" t="s">
        <v>7526</v>
      </c>
      <c r="PW412" t="s">
        <v>7515</v>
      </c>
      <c r="PX412" t="s">
        <v>7515</v>
      </c>
      <c r="PY412" t="s">
        <v>7515</v>
      </c>
      <c r="PZ412" t="s">
        <v>7516</v>
      </c>
      <c r="QA412" t="s">
        <v>7515</v>
      </c>
      <c r="QB412" t="s">
        <v>7515</v>
      </c>
      <c r="QC412" t="s">
        <v>7515</v>
      </c>
      <c r="QD412" t="s">
        <v>7528</v>
      </c>
      <c r="QE412" t="s">
        <v>7529</v>
      </c>
      <c r="QF412" t="s">
        <v>7528</v>
      </c>
      <c r="QG412" t="s">
        <v>7681</v>
      </c>
      <c r="QH412">
        <v>2008</v>
      </c>
      <c r="QI412">
        <v>5</v>
      </c>
      <c r="QJ412">
        <v>1</v>
      </c>
      <c r="QK412" s="329">
        <v>39574</v>
      </c>
      <c r="QL412">
        <v>1</v>
      </c>
      <c r="QM412">
        <v>0</v>
      </c>
      <c r="QN412" t="s">
        <v>194</v>
      </c>
      <c r="QO412">
        <v>0</v>
      </c>
      <c r="QP412">
        <v>35</v>
      </c>
      <c r="RV412">
        <f t="shared" si="13"/>
        <v>6</v>
      </c>
      <c r="RY412">
        <f t="shared" si="12"/>
        <v>7</v>
      </c>
    </row>
    <row r="413" spans="1:493" x14ac:dyDescent="0.3">
      <c r="A413">
        <v>71397</v>
      </c>
      <c r="B413">
        <v>541</v>
      </c>
      <c r="C413" t="s">
        <v>6793</v>
      </c>
      <c r="D413" t="s">
        <v>6793</v>
      </c>
      <c r="I413" t="s">
        <v>6793</v>
      </c>
      <c r="J413" t="s">
        <v>7515</v>
      </c>
      <c r="K413" t="s">
        <v>7515</v>
      </c>
      <c r="L413" t="s">
        <v>7515</v>
      </c>
      <c r="M413" t="s">
        <v>7515</v>
      </c>
      <c r="N413" t="s">
        <v>7515</v>
      </c>
      <c r="O413" t="s">
        <v>7515</v>
      </c>
      <c r="P413" t="s">
        <v>7515</v>
      </c>
      <c r="Q413" t="s">
        <v>7515</v>
      </c>
      <c r="R413" t="s">
        <v>7515</v>
      </c>
      <c r="S413" t="s">
        <v>7515</v>
      </c>
      <c r="T413" t="s">
        <v>7515</v>
      </c>
      <c r="U413" t="s">
        <v>7515</v>
      </c>
      <c r="V413" t="s">
        <v>7515</v>
      </c>
      <c r="W413" t="s">
        <v>7516</v>
      </c>
      <c r="X413" t="s">
        <v>7515</v>
      </c>
      <c r="Y413" t="s">
        <v>7515</v>
      </c>
      <c r="Z413" t="s">
        <v>7515</v>
      </c>
      <c r="AA413" t="s">
        <v>7515</v>
      </c>
      <c r="AB413" t="s">
        <v>7515</v>
      </c>
      <c r="AC413" t="s">
        <v>7517</v>
      </c>
      <c r="AF413">
        <v>0</v>
      </c>
      <c r="AG413">
        <v>5</v>
      </c>
      <c r="AH413" t="s">
        <v>6845</v>
      </c>
      <c r="AK413" t="s">
        <v>6993</v>
      </c>
      <c r="AL413" t="s">
        <v>6794</v>
      </c>
      <c r="AM413" t="s">
        <v>6794</v>
      </c>
      <c r="AN413" t="s">
        <v>7680</v>
      </c>
      <c r="AO413">
        <v>0</v>
      </c>
      <c r="AP413">
        <v>14</v>
      </c>
      <c r="AQ413" t="s">
        <v>7568</v>
      </c>
      <c r="AT413" t="s">
        <v>6813</v>
      </c>
      <c r="AU413" t="s">
        <v>7531</v>
      </c>
      <c r="AV413" t="s">
        <v>6991</v>
      </c>
      <c r="AX413" t="s">
        <v>6793</v>
      </c>
      <c r="AY413" t="s">
        <v>6793</v>
      </c>
      <c r="AZ413" t="s">
        <v>6794</v>
      </c>
      <c r="BA413" t="s">
        <v>6794</v>
      </c>
      <c r="BC413" t="s">
        <v>6794</v>
      </c>
      <c r="BD413" t="s">
        <v>6794</v>
      </c>
      <c r="BE413" t="s">
        <v>6794</v>
      </c>
      <c r="BF413" t="s">
        <v>6794</v>
      </c>
      <c r="BG413" t="s">
        <v>6794</v>
      </c>
      <c r="BH413" t="s">
        <v>6794</v>
      </c>
      <c r="BI413" t="s">
        <v>7029</v>
      </c>
      <c r="BJ413" t="s">
        <v>7031</v>
      </c>
      <c r="BK413" t="s">
        <v>6794</v>
      </c>
      <c r="BM413">
        <v>85</v>
      </c>
      <c r="BN413" t="s">
        <v>7532</v>
      </c>
      <c r="BO413" t="s">
        <v>7533</v>
      </c>
      <c r="BP413" t="s">
        <v>7601</v>
      </c>
      <c r="BQ413" t="s">
        <v>7559</v>
      </c>
      <c r="BR413" t="s">
        <v>7561</v>
      </c>
      <c r="BS413" t="s">
        <v>7515</v>
      </c>
      <c r="BT413" t="s">
        <v>7515</v>
      </c>
      <c r="BU413" t="s">
        <v>7515</v>
      </c>
      <c r="BV413" t="s">
        <v>7515</v>
      </c>
      <c r="BW413" t="s">
        <v>7515</v>
      </c>
      <c r="BX413" t="s">
        <v>7515</v>
      </c>
      <c r="BY413" t="s">
        <v>7515</v>
      </c>
      <c r="BZ413" t="s">
        <v>7516</v>
      </c>
      <c r="CA413" t="s">
        <v>7515</v>
      </c>
      <c r="CB413" t="s">
        <v>7515</v>
      </c>
      <c r="CC413" t="s">
        <v>7515</v>
      </c>
      <c r="CD413" t="s">
        <v>7515</v>
      </c>
      <c r="CE413" t="s">
        <v>6794</v>
      </c>
      <c r="CI413" t="s">
        <v>6793</v>
      </c>
      <c r="CJ413" t="s">
        <v>6793</v>
      </c>
      <c r="CK413" t="s">
        <v>6794</v>
      </c>
      <c r="CL413" t="s">
        <v>6793</v>
      </c>
      <c r="CM413" t="s">
        <v>6793</v>
      </c>
      <c r="CN413" t="s">
        <v>6793</v>
      </c>
      <c r="CO413" t="s">
        <v>6794</v>
      </c>
      <c r="CP413" t="s">
        <v>6793</v>
      </c>
      <c r="CQ413" t="s">
        <v>6794</v>
      </c>
      <c r="CR413" t="s">
        <v>7520</v>
      </c>
      <c r="CS413" t="s">
        <v>7521</v>
      </c>
      <c r="CT413" t="s">
        <v>7587</v>
      </c>
      <c r="CU413" t="s">
        <v>6793</v>
      </c>
      <c r="CV413">
        <v>2</v>
      </c>
      <c r="CW413">
        <v>4</v>
      </c>
      <c r="CX413">
        <v>3</v>
      </c>
      <c r="CY413" t="s">
        <v>6794</v>
      </c>
      <c r="EC413">
        <v>2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2</v>
      </c>
      <c r="EK413">
        <v>0</v>
      </c>
      <c r="EL413" t="s">
        <v>6794</v>
      </c>
      <c r="EV413" t="s">
        <v>6793</v>
      </c>
      <c r="FX413" t="s">
        <v>7524</v>
      </c>
      <c r="FY413" t="s">
        <v>7680</v>
      </c>
      <c r="FZ413">
        <v>1</v>
      </c>
      <c r="GA413">
        <v>2008</v>
      </c>
      <c r="GC413" t="s">
        <v>7526</v>
      </c>
      <c r="GD413" t="s">
        <v>7526</v>
      </c>
      <c r="GE413" t="s">
        <v>6794</v>
      </c>
      <c r="GF413" t="s">
        <v>6793</v>
      </c>
      <c r="JJ413" t="s">
        <v>7524</v>
      </c>
      <c r="JK413" t="s">
        <v>7680</v>
      </c>
      <c r="JL413">
        <v>6</v>
      </c>
      <c r="JM413">
        <v>2008</v>
      </c>
      <c r="JO413" t="s">
        <v>7526</v>
      </c>
      <c r="JP413" t="s">
        <v>7526</v>
      </c>
      <c r="JQ413" t="s">
        <v>6794</v>
      </c>
      <c r="JR413" t="s">
        <v>6793</v>
      </c>
      <c r="KK413" t="s">
        <v>7524</v>
      </c>
      <c r="KL413" t="s">
        <v>7680</v>
      </c>
      <c r="KM413">
        <v>6</v>
      </c>
      <c r="KN413">
        <v>2007</v>
      </c>
      <c r="KR413" t="s">
        <v>6794</v>
      </c>
      <c r="KS413" t="s">
        <v>6793</v>
      </c>
      <c r="KT413" t="s">
        <v>7524</v>
      </c>
      <c r="KU413" t="s">
        <v>7680</v>
      </c>
      <c r="KV413">
        <v>6</v>
      </c>
      <c r="KW413">
        <v>2007</v>
      </c>
      <c r="LA413" t="s">
        <v>6794</v>
      </c>
      <c r="LB413" t="s">
        <v>6793</v>
      </c>
      <c r="LC413" t="s">
        <v>7524</v>
      </c>
      <c r="LD413" t="s">
        <v>7680</v>
      </c>
      <c r="LE413">
        <v>6</v>
      </c>
      <c r="LF413">
        <v>2007</v>
      </c>
      <c r="LH413" t="s">
        <v>7527</v>
      </c>
      <c r="LI413" t="s">
        <v>7527</v>
      </c>
      <c r="LJ413" t="s">
        <v>6794</v>
      </c>
      <c r="LK413" t="s">
        <v>6793</v>
      </c>
      <c r="LL413" t="s">
        <v>7524</v>
      </c>
      <c r="LM413" t="s">
        <v>7680</v>
      </c>
      <c r="LN413">
        <v>6</v>
      </c>
      <c r="LO413">
        <v>2007</v>
      </c>
      <c r="LS413" t="s">
        <v>6794</v>
      </c>
      <c r="LT413" t="s">
        <v>6793</v>
      </c>
      <c r="NN413" t="s">
        <v>7524</v>
      </c>
      <c r="NO413" t="s">
        <v>7680</v>
      </c>
      <c r="NP413">
        <v>4</v>
      </c>
      <c r="NQ413">
        <v>2007</v>
      </c>
      <c r="NU413" t="s">
        <v>6794</v>
      </c>
      <c r="PU413" t="s">
        <v>7526</v>
      </c>
      <c r="PW413" t="s">
        <v>7515</v>
      </c>
      <c r="PX413" t="s">
        <v>7515</v>
      </c>
      <c r="PY413" t="s">
        <v>7515</v>
      </c>
      <c r="PZ413" t="s">
        <v>7515</v>
      </c>
      <c r="QA413" t="s">
        <v>7515</v>
      </c>
      <c r="QB413" t="s">
        <v>7515</v>
      </c>
      <c r="QC413" t="s">
        <v>7516</v>
      </c>
      <c r="QD413" t="s">
        <v>7528</v>
      </c>
      <c r="QE413" t="s">
        <v>7539</v>
      </c>
      <c r="QF413" t="s">
        <v>7528</v>
      </c>
      <c r="QG413" t="s">
        <v>7681</v>
      </c>
      <c r="QH413">
        <v>2008</v>
      </c>
      <c r="QI413">
        <v>3</v>
      </c>
      <c r="QJ413">
        <v>1</v>
      </c>
      <c r="QK413" s="329">
        <v>39512</v>
      </c>
      <c r="QL413">
        <v>0</v>
      </c>
      <c r="QM413">
        <v>1</v>
      </c>
      <c r="QN413" t="s">
        <v>265</v>
      </c>
      <c r="QO413">
        <v>2008</v>
      </c>
      <c r="QP413">
        <v>50</v>
      </c>
      <c r="QQ413">
        <v>1</v>
      </c>
      <c r="QR413">
        <v>0</v>
      </c>
      <c r="QS413">
        <v>0</v>
      </c>
      <c r="QT413">
        <v>0</v>
      </c>
      <c r="QU413">
        <v>0</v>
      </c>
      <c r="QV413">
        <v>1</v>
      </c>
      <c r="QW413">
        <v>0</v>
      </c>
      <c r="QX413">
        <v>0</v>
      </c>
      <c r="QY413">
        <v>0</v>
      </c>
      <c r="QZ413">
        <v>0</v>
      </c>
      <c r="RA413">
        <v>0</v>
      </c>
      <c r="RB413">
        <v>0</v>
      </c>
      <c r="RC413">
        <v>0</v>
      </c>
      <c r="RD413">
        <v>0</v>
      </c>
      <c r="RE413">
        <v>0</v>
      </c>
      <c r="RF413">
        <v>1</v>
      </c>
      <c r="RG413">
        <v>0</v>
      </c>
      <c r="RH413">
        <v>0</v>
      </c>
      <c r="RI413">
        <v>1</v>
      </c>
      <c r="RJ413">
        <v>1</v>
      </c>
      <c r="RK413">
        <v>1</v>
      </c>
      <c r="RL413">
        <v>1</v>
      </c>
      <c r="RM413">
        <v>0</v>
      </c>
      <c r="RN413">
        <v>0</v>
      </c>
      <c r="RO413">
        <v>0</v>
      </c>
      <c r="RP413">
        <v>0</v>
      </c>
      <c r="RQ413">
        <v>0</v>
      </c>
      <c r="RR413">
        <v>1</v>
      </c>
      <c r="RS413">
        <v>0</v>
      </c>
      <c r="RT413">
        <v>0</v>
      </c>
      <c r="RU413">
        <v>0</v>
      </c>
      <c r="RV413">
        <f t="shared" si="13"/>
        <v>4</v>
      </c>
      <c r="RY413">
        <f t="shared" si="12"/>
        <v>6</v>
      </c>
    </row>
    <row r="414" spans="1:493" x14ac:dyDescent="0.3">
      <c r="A414">
        <v>71398</v>
      </c>
      <c r="B414">
        <v>542</v>
      </c>
      <c r="C414" t="s">
        <v>6793</v>
      </c>
      <c r="D414" t="s">
        <v>6793</v>
      </c>
      <c r="I414" t="s">
        <v>6793</v>
      </c>
      <c r="J414" t="s">
        <v>7516</v>
      </c>
      <c r="K414" t="s">
        <v>7516</v>
      </c>
      <c r="L414" t="s">
        <v>7515</v>
      </c>
      <c r="M414" t="s">
        <v>7515</v>
      </c>
      <c r="N414" t="s">
        <v>7515</v>
      </c>
      <c r="O414" t="s">
        <v>7515</v>
      </c>
      <c r="P414" t="s">
        <v>7515</v>
      </c>
      <c r="Q414" t="s">
        <v>7515</v>
      </c>
      <c r="R414" t="s">
        <v>7515</v>
      </c>
      <c r="S414" t="s">
        <v>7515</v>
      </c>
      <c r="T414" t="s">
        <v>7515</v>
      </c>
      <c r="U414" t="s">
        <v>7515</v>
      </c>
      <c r="V414" t="s">
        <v>7515</v>
      </c>
      <c r="W414" t="s">
        <v>7515</v>
      </c>
      <c r="X414" t="s">
        <v>7515</v>
      </c>
      <c r="Y414" t="s">
        <v>7515</v>
      </c>
      <c r="Z414" t="s">
        <v>7515</v>
      </c>
      <c r="AA414" t="s">
        <v>7515</v>
      </c>
      <c r="AB414" t="s">
        <v>7515</v>
      </c>
      <c r="AC414" t="s">
        <v>6796</v>
      </c>
      <c r="AK414" t="s">
        <v>6985</v>
      </c>
      <c r="AL414" t="s">
        <v>6793</v>
      </c>
      <c r="AM414" t="s">
        <v>6793</v>
      </c>
      <c r="AN414" t="s">
        <v>7680</v>
      </c>
      <c r="AO414">
        <v>0</v>
      </c>
      <c r="AP414">
        <v>15</v>
      </c>
      <c r="AQ414" t="s">
        <v>6988</v>
      </c>
      <c r="AR414" t="s">
        <v>6793</v>
      </c>
      <c r="AS414" t="s">
        <v>6793</v>
      </c>
      <c r="AT414" t="s">
        <v>6813</v>
      </c>
      <c r="AU414" t="s">
        <v>7531</v>
      </c>
      <c r="AV414" t="s">
        <v>7518</v>
      </c>
      <c r="AX414" t="s">
        <v>6794</v>
      </c>
      <c r="AY414" t="s">
        <v>6794</v>
      </c>
      <c r="AZ414" t="s">
        <v>6793</v>
      </c>
      <c r="BA414" t="s">
        <v>6794</v>
      </c>
      <c r="BB414" t="s">
        <v>6966</v>
      </c>
      <c r="BC414" t="s">
        <v>6794</v>
      </c>
      <c r="BD414" t="s">
        <v>6794</v>
      </c>
      <c r="BE414" t="s">
        <v>6793</v>
      </c>
      <c r="BF414" t="s">
        <v>6794</v>
      </c>
      <c r="BG414" t="s">
        <v>6794</v>
      </c>
      <c r="BH414" t="s">
        <v>6794</v>
      </c>
      <c r="BI414" t="s">
        <v>7021</v>
      </c>
      <c r="BJ414" t="s">
        <v>7026</v>
      </c>
      <c r="BK414" t="s">
        <v>7540</v>
      </c>
      <c r="BL414" t="s">
        <v>6</v>
      </c>
      <c r="BO414" t="s">
        <v>7519</v>
      </c>
      <c r="BP414" t="s">
        <v>7554</v>
      </c>
      <c r="BQ414" t="s">
        <v>7559</v>
      </c>
      <c r="BR414" t="s">
        <v>7543</v>
      </c>
      <c r="BS414" t="s">
        <v>7516</v>
      </c>
      <c r="BT414" t="s">
        <v>7515</v>
      </c>
      <c r="BU414" t="s">
        <v>7515</v>
      </c>
      <c r="BV414" t="s">
        <v>7515</v>
      </c>
      <c r="BW414" t="s">
        <v>7515</v>
      </c>
      <c r="BX414" t="s">
        <v>7515</v>
      </c>
      <c r="BY414" t="s">
        <v>7515</v>
      </c>
      <c r="BZ414" t="s">
        <v>7515</v>
      </c>
      <c r="CA414" t="s">
        <v>7515</v>
      </c>
      <c r="CB414" t="s">
        <v>7515</v>
      </c>
      <c r="CC414" t="s">
        <v>7515</v>
      </c>
      <c r="CD414" t="s">
        <v>7515</v>
      </c>
      <c r="CE414" t="s">
        <v>6793</v>
      </c>
      <c r="CI414" t="s">
        <v>6793</v>
      </c>
      <c r="CJ414" t="s">
        <v>6794</v>
      </c>
      <c r="CK414" t="s">
        <v>6794</v>
      </c>
      <c r="CL414" t="s">
        <v>6793</v>
      </c>
      <c r="CM414" t="s">
        <v>6793</v>
      </c>
      <c r="CN414" t="s">
        <v>6794</v>
      </c>
      <c r="CO414" t="s">
        <v>6794</v>
      </c>
      <c r="CP414" t="s">
        <v>6793</v>
      </c>
      <c r="CQ414" t="s">
        <v>6793</v>
      </c>
      <c r="CR414" t="s">
        <v>7520</v>
      </c>
      <c r="CS414" t="s">
        <v>6757</v>
      </c>
      <c r="CT414" t="s">
        <v>7536</v>
      </c>
      <c r="CU414" t="s">
        <v>6793</v>
      </c>
      <c r="CV414">
        <v>2</v>
      </c>
      <c r="CW414">
        <v>2</v>
      </c>
      <c r="CX414">
        <v>3</v>
      </c>
      <c r="CY414" t="s">
        <v>6794</v>
      </c>
      <c r="EC414">
        <v>3</v>
      </c>
      <c r="EE414">
        <v>0</v>
      </c>
      <c r="EF414">
        <v>0</v>
      </c>
      <c r="EG414">
        <v>0</v>
      </c>
      <c r="EH414">
        <v>0</v>
      </c>
      <c r="EI414">
        <v>1</v>
      </c>
      <c r="EJ414">
        <v>1</v>
      </c>
      <c r="EK414">
        <v>1</v>
      </c>
      <c r="EL414" t="s">
        <v>6794</v>
      </c>
      <c r="EV414" t="s">
        <v>6794</v>
      </c>
      <c r="PS414" t="s">
        <v>7527</v>
      </c>
      <c r="PT414" t="s">
        <v>7526</v>
      </c>
      <c r="PU414" t="s">
        <v>7527</v>
      </c>
      <c r="PV414" t="s">
        <v>7527</v>
      </c>
      <c r="PW414" t="s">
        <v>7516</v>
      </c>
      <c r="PX414" t="s">
        <v>7515</v>
      </c>
      <c r="PY414" t="s">
        <v>7515</v>
      </c>
      <c r="PZ414" t="s">
        <v>7515</v>
      </c>
      <c r="QA414" t="s">
        <v>7515</v>
      </c>
      <c r="QB414" t="s">
        <v>7515</v>
      </c>
      <c r="QC414" t="s">
        <v>7515</v>
      </c>
      <c r="QD414" t="s">
        <v>7528</v>
      </c>
      <c r="QE414" t="s">
        <v>7529</v>
      </c>
      <c r="QF414" t="s">
        <v>7528</v>
      </c>
      <c r="QG414" t="s">
        <v>7681</v>
      </c>
      <c r="QH414">
        <v>2008</v>
      </c>
      <c r="QI414">
        <v>6</v>
      </c>
      <c r="QJ414">
        <v>1</v>
      </c>
      <c r="QK414" s="329">
        <v>39623</v>
      </c>
      <c r="QL414">
        <v>1</v>
      </c>
      <c r="QM414">
        <v>0</v>
      </c>
      <c r="QN414" t="s">
        <v>265</v>
      </c>
      <c r="QO414">
        <v>2008</v>
      </c>
      <c r="QP414">
        <v>50</v>
      </c>
      <c r="RV414">
        <f t="shared" si="13"/>
        <v>3</v>
      </c>
      <c r="RY414">
        <f t="shared" si="12"/>
        <v>10</v>
      </c>
    </row>
    <row r="415" spans="1:493" x14ac:dyDescent="0.3">
      <c r="A415">
        <v>71399</v>
      </c>
      <c r="B415">
        <v>544</v>
      </c>
      <c r="C415" t="s">
        <v>6793</v>
      </c>
      <c r="D415" t="s">
        <v>6793</v>
      </c>
      <c r="I415" t="s">
        <v>6793</v>
      </c>
      <c r="J415" t="s">
        <v>7515</v>
      </c>
      <c r="K415" t="s">
        <v>7516</v>
      </c>
      <c r="L415" t="s">
        <v>7516</v>
      </c>
      <c r="M415" t="s">
        <v>7515</v>
      </c>
      <c r="N415" t="s">
        <v>7515</v>
      </c>
      <c r="O415" t="s">
        <v>7515</v>
      </c>
      <c r="P415" t="s">
        <v>7515</v>
      </c>
      <c r="Q415" t="s">
        <v>7515</v>
      </c>
      <c r="R415" t="s">
        <v>7515</v>
      </c>
      <c r="S415" t="s">
        <v>7515</v>
      </c>
      <c r="T415" t="s">
        <v>7515</v>
      </c>
      <c r="U415" t="s">
        <v>7515</v>
      </c>
      <c r="V415" t="s">
        <v>7515</v>
      </c>
      <c r="W415" t="s">
        <v>7515</v>
      </c>
      <c r="X415" t="s">
        <v>7515</v>
      </c>
      <c r="Y415" t="s">
        <v>7515</v>
      </c>
      <c r="Z415" t="s">
        <v>7515</v>
      </c>
      <c r="AA415" t="s">
        <v>7515</v>
      </c>
      <c r="AB415" t="s">
        <v>7515</v>
      </c>
      <c r="AC415" t="s">
        <v>6796</v>
      </c>
      <c r="AK415" t="s">
        <v>6985</v>
      </c>
      <c r="AL415" t="s">
        <v>6793</v>
      </c>
      <c r="AM415" t="s">
        <v>6794</v>
      </c>
      <c r="AN415" t="s">
        <v>7680</v>
      </c>
      <c r="AO415">
        <v>0</v>
      </c>
      <c r="AP415">
        <v>10</v>
      </c>
      <c r="AQ415" t="s">
        <v>6988</v>
      </c>
      <c r="AR415" t="s">
        <v>6793</v>
      </c>
      <c r="AS415" t="s">
        <v>6793</v>
      </c>
      <c r="AT415" t="s">
        <v>6813</v>
      </c>
      <c r="AU415" t="s">
        <v>7531</v>
      </c>
      <c r="AV415" t="s">
        <v>6991</v>
      </c>
      <c r="AX415" t="s">
        <v>6794</v>
      </c>
      <c r="AY415" t="s">
        <v>6794</v>
      </c>
      <c r="AZ415" t="s">
        <v>6793</v>
      </c>
      <c r="BA415" t="s">
        <v>6793</v>
      </c>
      <c r="BB415" t="s">
        <v>6794</v>
      </c>
      <c r="BC415" t="s">
        <v>6794</v>
      </c>
      <c r="BD415" t="s">
        <v>6793</v>
      </c>
      <c r="BE415" t="s">
        <v>6794</v>
      </c>
      <c r="BF415" t="s">
        <v>6794</v>
      </c>
      <c r="BG415" t="s">
        <v>6794</v>
      </c>
      <c r="BH415" t="s">
        <v>6794</v>
      </c>
      <c r="BI415" t="s">
        <v>7565</v>
      </c>
      <c r="BJ415" t="s">
        <v>7024</v>
      </c>
      <c r="BK415" t="s">
        <v>6794</v>
      </c>
      <c r="BM415">
        <v>0</v>
      </c>
      <c r="BN415">
        <v>25</v>
      </c>
      <c r="BO415" t="s">
        <v>7519</v>
      </c>
      <c r="BP415" t="s">
        <v>6</v>
      </c>
      <c r="BQ415" t="s">
        <v>7559</v>
      </c>
      <c r="BR415" t="s">
        <v>7594</v>
      </c>
      <c r="BS415" t="s">
        <v>7515</v>
      </c>
      <c r="BT415" t="s">
        <v>7516</v>
      </c>
      <c r="BU415" t="s">
        <v>7515</v>
      </c>
      <c r="BV415" t="s">
        <v>7515</v>
      </c>
      <c r="BW415" t="s">
        <v>7515</v>
      </c>
      <c r="BX415" t="s">
        <v>7515</v>
      </c>
      <c r="BY415" t="s">
        <v>7515</v>
      </c>
      <c r="BZ415" t="s">
        <v>7515</v>
      </c>
      <c r="CA415" t="s">
        <v>7515</v>
      </c>
      <c r="CB415" t="s">
        <v>7515</v>
      </c>
      <c r="CC415" t="s">
        <v>7515</v>
      </c>
      <c r="CD415" t="s">
        <v>7515</v>
      </c>
      <c r="CE415" t="s">
        <v>6793</v>
      </c>
      <c r="CI415" t="s">
        <v>6793</v>
      </c>
      <c r="CJ415" t="s">
        <v>6793</v>
      </c>
      <c r="CK415" t="s">
        <v>6794</v>
      </c>
      <c r="CL415" t="s">
        <v>6793</v>
      </c>
      <c r="CM415" t="s">
        <v>6793</v>
      </c>
      <c r="CN415" t="s">
        <v>6793</v>
      </c>
      <c r="CO415" t="s">
        <v>6794</v>
      </c>
      <c r="CP415" t="s">
        <v>6793</v>
      </c>
      <c r="CQ415" t="s">
        <v>6794</v>
      </c>
      <c r="CR415" t="s">
        <v>7520</v>
      </c>
      <c r="CS415" t="s">
        <v>7521</v>
      </c>
      <c r="CT415" t="s">
        <v>7522</v>
      </c>
      <c r="CU415" t="s">
        <v>6793</v>
      </c>
      <c r="CV415">
        <v>3</v>
      </c>
      <c r="CW415">
        <v>3</v>
      </c>
      <c r="CX415">
        <v>6</v>
      </c>
      <c r="CY415" t="s">
        <v>6793</v>
      </c>
      <c r="CZ415">
        <v>1</v>
      </c>
      <c r="DA415" t="s">
        <v>7680</v>
      </c>
      <c r="DB415">
        <v>6</v>
      </c>
      <c r="DC415">
        <v>2007</v>
      </c>
      <c r="DD415" t="s">
        <v>7557</v>
      </c>
      <c r="DE415" t="s">
        <v>7680</v>
      </c>
      <c r="DF415">
        <v>12</v>
      </c>
      <c r="DG415">
        <v>2008</v>
      </c>
      <c r="EC415">
        <v>2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1</v>
      </c>
      <c r="EK415">
        <v>1</v>
      </c>
      <c r="EL415" t="s">
        <v>6794</v>
      </c>
      <c r="EV415" t="s">
        <v>6793</v>
      </c>
      <c r="KB415" t="s">
        <v>7524</v>
      </c>
      <c r="KC415" t="s">
        <v>7680</v>
      </c>
      <c r="KD415">
        <v>4</v>
      </c>
      <c r="KE415">
        <v>2008</v>
      </c>
      <c r="KI415" t="s">
        <v>6794</v>
      </c>
      <c r="OX415" t="s">
        <v>7524</v>
      </c>
      <c r="OY415" t="s">
        <v>7680</v>
      </c>
      <c r="OZ415">
        <v>4</v>
      </c>
      <c r="PA415">
        <v>2008</v>
      </c>
      <c r="PE415" t="s">
        <v>6966</v>
      </c>
      <c r="PS415" t="s">
        <v>7526</v>
      </c>
      <c r="PT415" t="s">
        <v>7527</v>
      </c>
      <c r="PU415" t="s">
        <v>7526</v>
      </c>
      <c r="PV415" t="s">
        <v>7582</v>
      </c>
      <c r="PW415" t="s">
        <v>7515</v>
      </c>
      <c r="PX415" t="s">
        <v>7515</v>
      </c>
      <c r="PY415" t="s">
        <v>7515</v>
      </c>
      <c r="PZ415" t="s">
        <v>7516</v>
      </c>
      <c r="QA415" t="s">
        <v>7515</v>
      </c>
      <c r="QB415" t="s">
        <v>7515</v>
      </c>
      <c r="QC415" t="s">
        <v>7515</v>
      </c>
      <c r="QD415" t="s">
        <v>7528</v>
      </c>
      <c r="QE415" t="s">
        <v>7529</v>
      </c>
      <c r="QF415" t="s">
        <v>7528</v>
      </c>
      <c r="QG415" t="s">
        <v>7681</v>
      </c>
      <c r="QH415">
        <v>2008</v>
      </c>
      <c r="QI415">
        <v>1</v>
      </c>
      <c r="QJ415">
        <v>1</v>
      </c>
      <c r="QK415" s="330">
        <v>42029</v>
      </c>
      <c r="QL415">
        <v>1</v>
      </c>
      <c r="QM415">
        <v>0</v>
      </c>
      <c r="QN415" t="s">
        <v>265</v>
      </c>
      <c r="QO415">
        <v>2008</v>
      </c>
      <c r="QP415">
        <v>50</v>
      </c>
      <c r="QQ415">
        <v>1</v>
      </c>
      <c r="QR415">
        <v>1</v>
      </c>
      <c r="QS415">
        <v>0</v>
      </c>
      <c r="QT415">
        <v>0</v>
      </c>
      <c r="QU415">
        <v>0</v>
      </c>
      <c r="QV415">
        <v>0</v>
      </c>
      <c r="QW415">
        <v>0</v>
      </c>
      <c r="QX415">
        <v>0</v>
      </c>
      <c r="QY415">
        <v>0</v>
      </c>
      <c r="QZ415">
        <v>0</v>
      </c>
      <c r="RA415">
        <v>0</v>
      </c>
      <c r="RB415">
        <v>0</v>
      </c>
      <c r="RC415">
        <v>0</v>
      </c>
      <c r="RD415">
        <v>0</v>
      </c>
      <c r="RE415">
        <v>0</v>
      </c>
      <c r="RF415">
        <v>0</v>
      </c>
      <c r="RG415">
        <v>0</v>
      </c>
      <c r="RH415">
        <v>1</v>
      </c>
      <c r="RI415">
        <v>0</v>
      </c>
      <c r="RJ415">
        <v>0</v>
      </c>
      <c r="RK415">
        <v>0</v>
      </c>
      <c r="RL415">
        <v>0</v>
      </c>
      <c r="RM415">
        <v>0</v>
      </c>
      <c r="RN415">
        <v>0</v>
      </c>
      <c r="RO415">
        <v>0</v>
      </c>
      <c r="RP415">
        <v>0</v>
      </c>
      <c r="RQ415">
        <v>0</v>
      </c>
      <c r="RR415">
        <v>0</v>
      </c>
      <c r="RS415">
        <v>0</v>
      </c>
      <c r="RT415">
        <v>0</v>
      </c>
      <c r="RU415">
        <v>0</v>
      </c>
      <c r="RV415">
        <f t="shared" si="13"/>
        <v>4</v>
      </c>
      <c r="RY415">
        <f t="shared" si="12"/>
        <v>12</v>
      </c>
    </row>
    <row r="416" spans="1:493" x14ac:dyDescent="0.3">
      <c r="A416">
        <v>71400</v>
      </c>
      <c r="B416">
        <v>546</v>
      </c>
      <c r="C416" t="s">
        <v>6793</v>
      </c>
      <c r="D416" t="s">
        <v>6793</v>
      </c>
      <c r="I416" t="s">
        <v>6793</v>
      </c>
      <c r="J416" t="s">
        <v>7515</v>
      </c>
      <c r="K416" t="s">
        <v>7516</v>
      </c>
      <c r="L416" t="s">
        <v>7515</v>
      </c>
      <c r="M416" t="s">
        <v>7515</v>
      </c>
      <c r="N416" t="s">
        <v>7515</v>
      </c>
      <c r="O416" t="s">
        <v>7515</v>
      </c>
      <c r="P416" t="s">
        <v>7515</v>
      </c>
      <c r="Q416" t="s">
        <v>7515</v>
      </c>
      <c r="R416" t="s">
        <v>7515</v>
      </c>
      <c r="S416" t="s">
        <v>7515</v>
      </c>
      <c r="T416" t="s">
        <v>7515</v>
      </c>
      <c r="U416" t="s">
        <v>7515</v>
      </c>
      <c r="V416" t="s">
        <v>7515</v>
      </c>
      <c r="W416" t="s">
        <v>7515</v>
      </c>
      <c r="X416" t="s">
        <v>7515</v>
      </c>
      <c r="Y416" t="s">
        <v>7515</v>
      </c>
      <c r="Z416" t="s">
        <v>7515</v>
      </c>
      <c r="AA416" t="s">
        <v>7515</v>
      </c>
      <c r="AB416" t="s">
        <v>7515</v>
      </c>
      <c r="AC416" t="s">
        <v>6796</v>
      </c>
      <c r="AK416" t="s">
        <v>6985</v>
      </c>
      <c r="AL416" t="s">
        <v>6793</v>
      </c>
      <c r="AM416" t="s">
        <v>6794</v>
      </c>
      <c r="AN416" t="s">
        <v>7680</v>
      </c>
      <c r="AO416">
        <v>0</v>
      </c>
      <c r="AP416">
        <v>10</v>
      </c>
      <c r="AQ416" t="s">
        <v>6988</v>
      </c>
      <c r="AR416" t="s">
        <v>6793</v>
      </c>
      <c r="AS416" t="s">
        <v>6793</v>
      </c>
      <c r="AT416" t="s">
        <v>6813</v>
      </c>
      <c r="AU416" t="s">
        <v>7531</v>
      </c>
      <c r="AV416" t="s">
        <v>6991</v>
      </c>
      <c r="AX416" t="s">
        <v>6794</v>
      </c>
      <c r="AY416" t="s">
        <v>6794</v>
      </c>
      <c r="AZ416" t="s">
        <v>6793</v>
      </c>
      <c r="BA416" t="s">
        <v>6793</v>
      </c>
      <c r="BB416" t="s">
        <v>6793</v>
      </c>
      <c r="BC416" t="s">
        <v>6793</v>
      </c>
      <c r="BD416" t="s">
        <v>6793</v>
      </c>
      <c r="BE416" t="s">
        <v>6794</v>
      </c>
      <c r="BF416" t="s">
        <v>6794</v>
      </c>
      <c r="BG416" t="s">
        <v>6794</v>
      </c>
      <c r="BH416" t="s">
        <v>6793</v>
      </c>
      <c r="BI416" t="s">
        <v>7625</v>
      </c>
      <c r="BJ416" t="s">
        <v>7024</v>
      </c>
      <c r="BK416" t="s">
        <v>6794</v>
      </c>
      <c r="BM416">
        <v>100</v>
      </c>
      <c r="BN416" t="s">
        <v>6</v>
      </c>
      <c r="BO416" t="s">
        <v>7533</v>
      </c>
      <c r="BP416" t="s">
        <v>6</v>
      </c>
      <c r="BQ416" t="s">
        <v>7559</v>
      </c>
      <c r="BR416" t="s">
        <v>7543</v>
      </c>
      <c r="BS416" t="s">
        <v>7515</v>
      </c>
      <c r="BT416" t="s">
        <v>7515</v>
      </c>
      <c r="BU416" t="s">
        <v>7515</v>
      </c>
      <c r="BV416" t="s">
        <v>7516</v>
      </c>
      <c r="BW416" t="s">
        <v>7515</v>
      </c>
      <c r="BX416" t="s">
        <v>7515</v>
      </c>
      <c r="BY416" t="s">
        <v>7515</v>
      </c>
      <c r="BZ416" t="s">
        <v>7515</v>
      </c>
      <c r="CA416" t="s">
        <v>7515</v>
      </c>
      <c r="CB416" t="s">
        <v>7515</v>
      </c>
      <c r="CC416" t="s">
        <v>7515</v>
      </c>
      <c r="CD416" t="s">
        <v>7515</v>
      </c>
      <c r="CE416" t="s">
        <v>6794</v>
      </c>
      <c r="CI416" t="s">
        <v>6793</v>
      </c>
      <c r="CJ416" t="s">
        <v>6793</v>
      </c>
      <c r="CK416" t="s">
        <v>6794</v>
      </c>
      <c r="CL416" t="s">
        <v>6793</v>
      </c>
      <c r="CM416" t="s">
        <v>6794</v>
      </c>
      <c r="CN416" t="s">
        <v>6793</v>
      </c>
      <c r="CO416" t="s">
        <v>6794</v>
      </c>
      <c r="CP416" t="s">
        <v>6793</v>
      </c>
      <c r="CQ416" t="s">
        <v>6794</v>
      </c>
      <c r="CR416" t="s">
        <v>7520</v>
      </c>
      <c r="CS416" t="s">
        <v>7607</v>
      </c>
      <c r="CT416" t="s">
        <v>7587</v>
      </c>
      <c r="CU416" t="s">
        <v>6793</v>
      </c>
      <c r="CV416">
        <v>2</v>
      </c>
      <c r="CW416">
        <v>3</v>
      </c>
      <c r="CX416">
        <v>2</v>
      </c>
      <c r="CY416" t="s">
        <v>6794</v>
      </c>
      <c r="EC416">
        <v>2</v>
      </c>
      <c r="EE416">
        <v>0</v>
      </c>
      <c r="EF416">
        <v>0</v>
      </c>
      <c r="EG416">
        <v>0</v>
      </c>
      <c r="EH416">
        <v>0</v>
      </c>
      <c r="EI416">
        <v>2</v>
      </c>
      <c r="EJ416">
        <v>0</v>
      </c>
      <c r="EK416">
        <v>0</v>
      </c>
      <c r="EL416" t="s">
        <v>6793</v>
      </c>
      <c r="EM416" t="s">
        <v>7573</v>
      </c>
      <c r="EO416">
        <v>1</v>
      </c>
      <c r="EP416" t="s">
        <v>7683</v>
      </c>
      <c r="EQ416">
        <v>2008</v>
      </c>
      <c r="ER416" t="s">
        <v>7684</v>
      </c>
      <c r="EV416" t="s">
        <v>6793</v>
      </c>
      <c r="IR416" t="s">
        <v>7524</v>
      </c>
      <c r="IS416" t="s">
        <v>7680</v>
      </c>
      <c r="IT416">
        <v>6</v>
      </c>
      <c r="IU416">
        <v>2008</v>
      </c>
      <c r="IY416" t="s">
        <v>6794</v>
      </c>
      <c r="IZ416" t="s">
        <v>6793</v>
      </c>
      <c r="JA416" t="s">
        <v>7524</v>
      </c>
      <c r="JB416" t="s">
        <v>7680</v>
      </c>
      <c r="JC416">
        <v>6</v>
      </c>
      <c r="JD416">
        <v>2008</v>
      </c>
      <c r="JF416" t="s">
        <v>7527</v>
      </c>
      <c r="JG416" t="s">
        <v>7527</v>
      </c>
      <c r="JH416" t="s">
        <v>6794</v>
      </c>
      <c r="JI416" t="s">
        <v>6793</v>
      </c>
      <c r="LC416" t="s">
        <v>7524</v>
      </c>
      <c r="LD416" t="s">
        <v>7680</v>
      </c>
      <c r="LE416">
        <v>1</v>
      </c>
      <c r="LF416">
        <v>2009</v>
      </c>
      <c r="LH416" t="s">
        <v>7526</v>
      </c>
      <c r="LI416" t="s">
        <v>7526</v>
      </c>
      <c r="LJ416" t="s">
        <v>6794</v>
      </c>
      <c r="LK416" t="s">
        <v>6793</v>
      </c>
      <c r="PG416">
        <v>7</v>
      </c>
      <c r="PH416" t="s">
        <v>7515</v>
      </c>
      <c r="PI416" t="s">
        <v>7515</v>
      </c>
      <c r="PJ416" t="s">
        <v>7515</v>
      </c>
      <c r="PK416" t="s">
        <v>7515</v>
      </c>
      <c r="PL416" t="s">
        <v>7515</v>
      </c>
      <c r="PM416" t="s">
        <v>7515</v>
      </c>
      <c r="PN416" t="s">
        <v>7516</v>
      </c>
      <c r="PO416" t="s">
        <v>7515</v>
      </c>
      <c r="PP416" t="s">
        <v>7515</v>
      </c>
      <c r="PQ416" t="s">
        <v>7515</v>
      </c>
      <c r="PR416" t="s">
        <v>7515</v>
      </c>
      <c r="PS416" t="s">
        <v>7526</v>
      </c>
      <c r="PT416" t="s">
        <v>7526</v>
      </c>
      <c r="PW416" t="s">
        <v>7515</v>
      </c>
      <c r="PX416" t="s">
        <v>7515</v>
      </c>
      <c r="PY416" t="s">
        <v>7515</v>
      </c>
      <c r="PZ416" t="s">
        <v>7515</v>
      </c>
      <c r="QA416" t="s">
        <v>7515</v>
      </c>
      <c r="QB416" t="s">
        <v>7515</v>
      </c>
      <c r="QC416" t="s">
        <v>7516</v>
      </c>
      <c r="QD416" t="s">
        <v>7528</v>
      </c>
      <c r="QE416" t="s">
        <v>7529</v>
      </c>
      <c r="QF416" t="s">
        <v>7528</v>
      </c>
      <c r="QG416" t="s">
        <v>7681</v>
      </c>
      <c r="QH416">
        <v>2008</v>
      </c>
      <c r="QI416">
        <v>3</v>
      </c>
      <c r="QJ416">
        <v>1</v>
      </c>
      <c r="QK416" s="329">
        <v>39525</v>
      </c>
      <c r="QL416">
        <v>1</v>
      </c>
      <c r="QM416">
        <v>0</v>
      </c>
      <c r="QN416" t="s">
        <v>265</v>
      </c>
      <c r="QO416">
        <v>2008</v>
      </c>
      <c r="QP416">
        <v>50</v>
      </c>
      <c r="QQ416">
        <v>1</v>
      </c>
      <c r="QR416">
        <v>0</v>
      </c>
      <c r="QS416">
        <v>0</v>
      </c>
      <c r="QT416">
        <v>0</v>
      </c>
      <c r="QU416">
        <v>0</v>
      </c>
      <c r="QV416">
        <v>0</v>
      </c>
      <c r="QW416">
        <v>0</v>
      </c>
      <c r="QX416">
        <v>0</v>
      </c>
      <c r="QY416">
        <v>0</v>
      </c>
      <c r="QZ416">
        <v>0</v>
      </c>
      <c r="RA416">
        <v>0</v>
      </c>
      <c r="RB416">
        <v>0</v>
      </c>
      <c r="RC416">
        <v>0</v>
      </c>
      <c r="RD416">
        <v>1</v>
      </c>
      <c r="RE416">
        <v>1</v>
      </c>
      <c r="RF416">
        <v>0</v>
      </c>
      <c r="RG416">
        <v>0</v>
      </c>
      <c r="RH416">
        <v>0</v>
      </c>
      <c r="RI416">
        <v>0</v>
      </c>
      <c r="RJ416">
        <v>0</v>
      </c>
      <c r="RK416">
        <v>1</v>
      </c>
      <c r="RL416">
        <v>0</v>
      </c>
      <c r="RM416">
        <v>0</v>
      </c>
      <c r="RN416">
        <v>0</v>
      </c>
      <c r="RO416">
        <v>0</v>
      </c>
      <c r="RP416">
        <v>0</v>
      </c>
      <c r="RQ416">
        <v>0</v>
      </c>
      <c r="RR416">
        <v>0</v>
      </c>
      <c r="RS416">
        <v>0</v>
      </c>
      <c r="RT416">
        <v>0</v>
      </c>
      <c r="RU416">
        <v>0</v>
      </c>
      <c r="RV416">
        <f t="shared" si="13"/>
        <v>4</v>
      </c>
      <c r="RY416">
        <f t="shared" si="12"/>
        <v>8</v>
      </c>
    </row>
    <row r="417" spans="1:493" x14ac:dyDescent="0.3">
      <c r="A417">
        <v>71401</v>
      </c>
      <c r="B417">
        <v>547</v>
      </c>
      <c r="C417" t="s">
        <v>6793</v>
      </c>
      <c r="D417" t="s">
        <v>6793</v>
      </c>
      <c r="I417" t="s">
        <v>6793</v>
      </c>
      <c r="J417" t="s">
        <v>7515</v>
      </c>
      <c r="K417" t="s">
        <v>7515</v>
      </c>
      <c r="L417" t="s">
        <v>7515</v>
      </c>
      <c r="M417" t="s">
        <v>7515</v>
      </c>
      <c r="N417" t="s">
        <v>7515</v>
      </c>
      <c r="O417" t="s">
        <v>7515</v>
      </c>
      <c r="P417" t="s">
        <v>7515</v>
      </c>
      <c r="Q417" t="s">
        <v>7515</v>
      </c>
      <c r="R417" t="s">
        <v>7515</v>
      </c>
      <c r="S417" t="s">
        <v>7515</v>
      </c>
      <c r="T417" t="s">
        <v>7515</v>
      </c>
      <c r="U417" t="s">
        <v>7515</v>
      </c>
      <c r="V417" t="s">
        <v>7515</v>
      </c>
      <c r="W417" t="s">
        <v>7515</v>
      </c>
      <c r="X417" t="s">
        <v>7515</v>
      </c>
      <c r="Y417" t="s">
        <v>7515</v>
      </c>
      <c r="Z417" t="s">
        <v>7516</v>
      </c>
      <c r="AA417" t="s">
        <v>7515</v>
      </c>
      <c r="AB417" t="s">
        <v>7515</v>
      </c>
      <c r="AC417" t="s">
        <v>6796</v>
      </c>
      <c r="AK417" t="s">
        <v>6985</v>
      </c>
      <c r="AL417" t="s">
        <v>6793</v>
      </c>
      <c r="AM417" t="s">
        <v>6793</v>
      </c>
      <c r="AN417" t="s">
        <v>7680</v>
      </c>
      <c r="AO417">
        <v>0</v>
      </c>
      <c r="AP417">
        <v>20</v>
      </c>
      <c r="AQ417" t="s">
        <v>6988</v>
      </c>
      <c r="AR417" t="s">
        <v>6793</v>
      </c>
      <c r="AS417" t="s">
        <v>6794</v>
      </c>
      <c r="AT417" t="s">
        <v>6813</v>
      </c>
      <c r="AU417" t="s">
        <v>6</v>
      </c>
      <c r="AV417" t="s">
        <v>7518</v>
      </c>
      <c r="AX417" t="s">
        <v>6793</v>
      </c>
      <c r="AY417" t="s">
        <v>6794</v>
      </c>
      <c r="AZ417" t="s">
        <v>6793</v>
      </c>
      <c r="BA417" t="s">
        <v>6794</v>
      </c>
      <c r="BB417" t="s">
        <v>6793</v>
      </c>
      <c r="BC417" t="s">
        <v>6794</v>
      </c>
      <c r="BD417" t="s">
        <v>6793</v>
      </c>
      <c r="BE417" t="s">
        <v>6793</v>
      </c>
      <c r="BF417" t="s">
        <v>6794</v>
      </c>
      <c r="BG417" t="s">
        <v>6794</v>
      </c>
      <c r="BH417" t="s">
        <v>6794</v>
      </c>
      <c r="BI417" t="s">
        <v>7028</v>
      </c>
      <c r="BJ417" t="s">
        <v>7021</v>
      </c>
      <c r="BK417" t="s">
        <v>6794</v>
      </c>
      <c r="BM417">
        <v>50</v>
      </c>
      <c r="BN417" t="s">
        <v>7532</v>
      </c>
      <c r="BO417" t="s">
        <v>7519</v>
      </c>
      <c r="BP417" t="s">
        <v>6</v>
      </c>
      <c r="BQ417" t="s">
        <v>7559</v>
      </c>
      <c r="BR417" t="s">
        <v>7594</v>
      </c>
      <c r="BS417" t="s">
        <v>7515</v>
      </c>
      <c r="BT417" t="s">
        <v>7515</v>
      </c>
      <c r="BU417" t="s">
        <v>7515</v>
      </c>
      <c r="BV417" t="s">
        <v>7515</v>
      </c>
      <c r="BW417" t="s">
        <v>7515</v>
      </c>
      <c r="BX417" t="s">
        <v>7515</v>
      </c>
      <c r="BY417" t="s">
        <v>7515</v>
      </c>
      <c r="BZ417" t="s">
        <v>7516</v>
      </c>
      <c r="CA417" t="s">
        <v>7515</v>
      </c>
      <c r="CB417" t="s">
        <v>7515</v>
      </c>
      <c r="CC417" t="s">
        <v>7515</v>
      </c>
      <c r="CD417" t="s">
        <v>7515</v>
      </c>
      <c r="CE417" t="s">
        <v>6794</v>
      </c>
      <c r="CI417" t="s">
        <v>6794</v>
      </c>
      <c r="CJ417" t="s">
        <v>6794</v>
      </c>
      <c r="CK417" t="s">
        <v>6794</v>
      </c>
      <c r="CL417" t="s">
        <v>6794</v>
      </c>
      <c r="CM417" t="s">
        <v>6794</v>
      </c>
      <c r="CN417" t="s">
        <v>6794</v>
      </c>
      <c r="CO417" t="s">
        <v>6794</v>
      </c>
      <c r="CP417" t="s">
        <v>6793</v>
      </c>
      <c r="CQ417" t="s">
        <v>6794</v>
      </c>
      <c r="CR417" t="s">
        <v>7520</v>
      </c>
      <c r="CS417" t="s">
        <v>7521</v>
      </c>
      <c r="CT417" t="s">
        <v>7536</v>
      </c>
      <c r="CU417" t="s">
        <v>6793</v>
      </c>
      <c r="CV417">
        <v>4</v>
      </c>
      <c r="CW417">
        <v>5</v>
      </c>
      <c r="CX417">
        <v>4</v>
      </c>
      <c r="CY417" t="s">
        <v>6794</v>
      </c>
      <c r="EC417">
        <v>4</v>
      </c>
      <c r="EE417">
        <v>2</v>
      </c>
      <c r="EF417">
        <v>0</v>
      </c>
      <c r="EG417">
        <v>0</v>
      </c>
      <c r="EH417">
        <v>0</v>
      </c>
      <c r="EI417">
        <v>2</v>
      </c>
      <c r="EJ417">
        <v>0</v>
      </c>
      <c r="EK417">
        <v>0</v>
      </c>
      <c r="EL417" t="s">
        <v>6794</v>
      </c>
      <c r="EV417" t="s">
        <v>6794</v>
      </c>
      <c r="PS417" t="s">
        <v>7526</v>
      </c>
      <c r="PT417" t="s">
        <v>7526</v>
      </c>
      <c r="PU417" t="s">
        <v>7527</v>
      </c>
      <c r="PV417" t="s">
        <v>7527</v>
      </c>
      <c r="PW417" t="s">
        <v>7516</v>
      </c>
      <c r="PX417" t="s">
        <v>7515</v>
      </c>
      <c r="PY417" t="s">
        <v>7515</v>
      </c>
      <c r="PZ417" t="s">
        <v>7515</v>
      </c>
      <c r="QA417" t="s">
        <v>7515</v>
      </c>
      <c r="QB417" t="s">
        <v>7515</v>
      </c>
      <c r="QC417" t="s">
        <v>7515</v>
      </c>
      <c r="QD417" t="s">
        <v>6757</v>
      </c>
      <c r="QE417" t="s">
        <v>7539</v>
      </c>
      <c r="QF417" t="s">
        <v>7528</v>
      </c>
      <c r="QG417" t="s">
        <v>7681</v>
      </c>
      <c r="QH417">
        <v>2008</v>
      </c>
      <c r="QI417">
        <v>12</v>
      </c>
      <c r="QJ417">
        <v>1</v>
      </c>
      <c r="QK417" s="329">
        <v>39808</v>
      </c>
      <c r="QL417">
        <v>1</v>
      </c>
      <c r="QM417">
        <v>0</v>
      </c>
      <c r="QN417" t="s">
        <v>194</v>
      </c>
      <c r="QO417">
        <v>0</v>
      </c>
      <c r="QP417">
        <v>35</v>
      </c>
      <c r="RV417">
        <f t="shared" si="13"/>
        <v>2</v>
      </c>
      <c r="RY417">
        <f t="shared" si="12"/>
        <v>2</v>
      </c>
    </row>
    <row r="418" spans="1:493" x14ac:dyDescent="0.3">
      <c r="A418">
        <v>71402</v>
      </c>
      <c r="B418">
        <v>548</v>
      </c>
      <c r="C418" t="s">
        <v>6793</v>
      </c>
      <c r="D418" t="s">
        <v>6793</v>
      </c>
      <c r="I418" t="s">
        <v>6793</v>
      </c>
      <c r="J418" t="s">
        <v>7515</v>
      </c>
      <c r="K418" t="s">
        <v>7516</v>
      </c>
      <c r="L418" t="s">
        <v>7515</v>
      </c>
      <c r="M418" t="s">
        <v>7515</v>
      </c>
      <c r="N418" t="s">
        <v>7515</v>
      </c>
      <c r="O418" t="s">
        <v>7515</v>
      </c>
      <c r="P418" t="s">
        <v>7515</v>
      </c>
      <c r="Q418" t="s">
        <v>7515</v>
      </c>
      <c r="R418" t="s">
        <v>7515</v>
      </c>
      <c r="S418" t="s">
        <v>7515</v>
      </c>
      <c r="T418" t="s">
        <v>7515</v>
      </c>
      <c r="U418" t="s">
        <v>7515</v>
      </c>
      <c r="V418" t="s">
        <v>7515</v>
      </c>
      <c r="W418" t="s">
        <v>7515</v>
      </c>
      <c r="X418" t="s">
        <v>7515</v>
      </c>
      <c r="Y418" t="s">
        <v>7515</v>
      </c>
      <c r="Z418" t="s">
        <v>7515</v>
      </c>
      <c r="AA418" t="s">
        <v>7515</v>
      </c>
      <c r="AB418" t="s">
        <v>7515</v>
      </c>
      <c r="AC418" t="s">
        <v>6796</v>
      </c>
      <c r="AK418" t="s">
        <v>6985</v>
      </c>
      <c r="AL418" t="s">
        <v>6794</v>
      </c>
      <c r="AM418" t="s">
        <v>6793</v>
      </c>
      <c r="AN418" t="s">
        <v>7680</v>
      </c>
      <c r="AO418">
        <v>0</v>
      </c>
      <c r="AP418">
        <v>9</v>
      </c>
      <c r="AQ418" t="s">
        <v>6988</v>
      </c>
      <c r="AR418" t="s">
        <v>6793</v>
      </c>
      <c r="AS418" t="s">
        <v>6793</v>
      </c>
      <c r="AT418" t="s">
        <v>6813</v>
      </c>
      <c r="AU418" t="s">
        <v>7531</v>
      </c>
      <c r="AV418" t="s">
        <v>6991</v>
      </c>
      <c r="AX418" t="s">
        <v>6794</v>
      </c>
      <c r="AY418" t="s">
        <v>6794</v>
      </c>
      <c r="AZ418" t="s">
        <v>6794</v>
      </c>
      <c r="BA418" t="s">
        <v>6794</v>
      </c>
      <c r="BB418" t="s">
        <v>6794</v>
      </c>
      <c r="BC418" t="s">
        <v>6793</v>
      </c>
      <c r="BD418" t="s">
        <v>6793</v>
      </c>
      <c r="BE418" t="s">
        <v>6793</v>
      </c>
      <c r="BF418" t="s">
        <v>6794</v>
      </c>
      <c r="BG418" t="s">
        <v>6794</v>
      </c>
      <c r="BH418" t="s">
        <v>6794</v>
      </c>
      <c r="BI418" t="s">
        <v>7022</v>
      </c>
      <c r="BJ418" t="s">
        <v>7028</v>
      </c>
      <c r="BK418" t="s">
        <v>6794</v>
      </c>
      <c r="BM418">
        <v>150</v>
      </c>
      <c r="BN418">
        <v>50</v>
      </c>
      <c r="BO418" t="s">
        <v>7533</v>
      </c>
      <c r="BP418" t="s">
        <v>6</v>
      </c>
      <c r="BQ418" t="s">
        <v>7559</v>
      </c>
      <c r="BR418" t="s">
        <v>7561</v>
      </c>
      <c r="BS418" t="s">
        <v>7515</v>
      </c>
      <c r="BT418" t="s">
        <v>7516</v>
      </c>
      <c r="BU418" t="s">
        <v>7515</v>
      </c>
      <c r="BV418" t="s">
        <v>7515</v>
      </c>
      <c r="BW418" t="s">
        <v>7515</v>
      </c>
      <c r="BX418" t="s">
        <v>7515</v>
      </c>
      <c r="BY418" t="s">
        <v>7515</v>
      </c>
      <c r="BZ418" t="s">
        <v>7515</v>
      </c>
      <c r="CA418" t="s">
        <v>7515</v>
      </c>
      <c r="CB418" t="s">
        <v>7515</v>
      </c>
      <c r="CC418" t="s">
        <v>7515</v>
      </c>
      <c r="CD418" t="s">
        <v>7515</v>
      </c>
      <c r="CE418" t="s">
        <v>6793</v>
      </c>
      <c r="CI418" t="s">
        <v>6793</v>
      </c>
      <c r="CJ418" t="s">
        <v>6793</v>
      </c>
      <c r="CK418" t="s">
        <v>6794</v>
      </c>
      <c r="CL418" t="s">
        <v>6793</v>
      </c>
      <c r="CM418" t="s">
        <v>6794</v>
      </c>
      <c r="CN418" t="s">
        <v>6793</v>
      </c>
      <c r="CO418" t="s">
        <v>6794</v>
      </c>
      <c r="CP418" t="s">
        <v>6793</v>
      </c>
      <c r="CQ418" t="s">
        <v>6793</v>
      </c>
      <c r="CR418" t="s">
        <v>7520</v>
      </c>
      <c r="CS418" t="s">
        <v>7521</v>
      </c>
      <c r="CT418" t="s">
        <v>7587</v>
      </c>
      <c r="CU418" t="s">
        <v>6793</v>
      </c>
      <c r="CV418">
        <v>2</v>
      </c>
      <c r="CW418">
        <v>4</v>
      </c>
      <c r="CX418">
        <v>2</v>
      </c>
      <c r="CY418" t="s">
        <v>6793</v>
      </c>
      <c r="CZ418">
        <v>1</v>
      </c>
      <c r="DA418" t="s">
        <v>7680</v>
      </c>
      <c r="DB418">
        <v>1</v>
      </c>
      <c r="DC418">
        <v>2008</v>
      </c>
      <c r="DD418" t="s">
        <v>7557</v>
      </c>
      <c r="DE418" t="s">
        <v>7680</v>
      </c>
      <c r="DF418">
        <v>7</v>
      </c>
      <c r="DG418">
        <v>2008</v>
      </c>
      <c r="EC418">
        <v>2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2</v>
      </c>
      <c r="EK418">
        <v>0</v>
      </c>
      <c r="EL418" t="s">
        <v>6794</v>
      </c>
      <c r="EV418" t="s">
        <v>6793</v>
      </c>
      <c r="EW418" t="s">
        <v>7524</v>
      </c>
      <c r="EX418" t="s">
        <v>7680</v>
      </c>
      <c r="EY418">
        <v>6</v>
      </c>
      <c r="EZ418">
        <v>2006</v>
      </c>
      <c r="FD418" t="s">
        <v>6794</v>
      </c>
      <c r="FE418" t="s">
        <v>6793</v>
      </c>
      <c r="HQ418" t="s">
        <v>7538</v>
      </c>
      <c r="HR418" t="s">
        <v>7680</v>
      </c>
      <c r="HS418">
        <v>6</v>
      </c>
      <c r="HT418">
        <v>2008</v>
      </c>
      <c r="HX418" t="s">
        <v>6794</v>
      </c>
      <c r="JJ418" t="s">
        <v>7524</v>
      </c>
      <c r="JK418" t="s">
        <v>6</v>
      </c>
      <c r="JN418" t="s">
        <v>7578</v>
      </c>
      <c r="JO418" t="s">
        <v>7526</v>
      </c>
      <c r="JP418" t="s">
        <v>7526</v>
      </c>
      <c r="JQ418" t="s">
        <v>6794</v>
      </c>
      <c r="JR418" t="s">
        <v>6793</v>
      </c>
      <c r="KK418" t="s">
        <v>7538</v>
      </c>
      <c r="KL418" t="s">
        <v>7680</v>
      </c>
      <c r="KM418">
        <v>4</v>
      </c>
      <c r="KN418">
        <v>2008</v>
      </c>
      <c r="KR418" t="s">
        <v>6793</v>
      </c>
      <c r="LC418" t="s">
        <v>7524</v>
      </c>
      <c r="LD418" t="s">
        <v>7680</v>
      </c>
      <c r="LE418">
        <v>4</v>
      </c>
      <c r="LF418">
        <v>2008</v>
      </c>
      <c r="LH418" t="s">
        <v>7526</v>
      </c>
      <c r="LI418" t="s">
        <v>7527</v>
      </c>
      <c r="LJ418" t="s">
        <v>6966</v>
      </c>
      <c r="LL418" t="s">
        <v>6</v>
      </c>
      <c r="LM418" t="s">
        <v>6</v>
      </c>
      <c r="LP418" t="s">
        <v>6</v>
      </c>
      <c r="LS418" t="s">
        <v>6966</v>
      </c>
      <c r="PG418" t="s">
        <v>7547</v>
      </c>
      <c r="PH418" t="s">
        <v>7515</v>
      </c>
      <c r="PI418" t="s">
        <v>7515</v>
      </c>
      <c r="PJ418" t="s">
        <v>7515</v>
      </c>
      <c r="PK418" t="s">
        <v>7515</v>
      </c>
      <c r="PL418" t="s">
        <v>7515</v>
      </c>
      <c r="PM418" t="s">
        <v>7515</v>
      </c>
      <c r="PN418" t="s">
        <v>7515</v>
      </c>
      <c r="PO418" t="s">
        <v>7515</v>
      </c>
      <c r="PP418" t="s">
        <v>7515</v>
      </c>
      <c r="PQ418" t="s">
        <v>7516</v>
      </c>
      <c r="PR418" t="s">
        <v>7515</v>
      </c>
      <c r="PS418" t="s">
        <v>7526</v>
      </c>
      <c r="PU418" t="s">
        <v>7526</v>
      </c>
      <c r="QD418" t="s">
        <v>7528</v>
      </c>
      <c r="QE418" t="s">
        <v>7539</v>
      </c>
      <c r="QF418" t="s">
        <v>7528</v>
      </c>
      <c r="QG418" t="s">
        <v>7681</v>
      </c>
      <c r="QH418">
        <v>2008</v>
      </c>
      <c r="QI418">
        <v>7</v>
      </c>
      <c r="QJ418">
        <v>1</v>
      </c>
      <c r="QK418" s="329">
        <v>39655</v>
      </c>
      <c r="QL418">
        <v>1</v>
      </c>
      <c r="QM418">
        <v>0</v>
      </c>
      <c r="QN418" t="s">
        <v>212</v>
      </c>
      <c r="QO418">
        <v>2008</v>
      </c>
      <c r="QP418">
        <v>50</v>
      </c>
      <c r="QQ418">
        <v>1</v>
      </c>
      <c r="QR418">
        <v>0</v>
      </c>
      <c r="QS418">
        <v>1</v>
      </c>
      <c r="QT418">
        <v>0</v>
      </c>
      <c r="QU418">
        <v>0</v>
      </c>
      <c r="QV418">
        <v>0</v>
      </c>
      <c r="QW418">
        <v>0</v>
      </c>
      <c r="QX418">
        <v>0</v>
      </c>
      <c r="QY418">
        <v>0</v>
      </c>
      <c r="QZ418">
        <v>0</v>
      </c>
      <c r="RA418">
        <v>1</v>
      </c>
      <c r="RB418">
        <v>0</v>
      </c>
      <c r="RC418">
        <v>0</v>
      </c>
      <c r="RD418">
        <v>0</v>
      </c>
      <c r="RE418">
        <v>0</v>
      </c>
      <c r="RF418">
        <v>1</v>
      </c>
      <c r="RG418">
        <v>0</v>
      </c>
      <c r="RH418">
        <v>0</v>
      </c>
      <c r="RI418">
        <v>1</v>
      </c>
      <c r="RJ418">
        <v>0</v>
      </c>
      <c r="RK418">
        <v>1</v>
      </c>
      <c r="RL418">
        <v>1</v>
      </c>
      <c r="RM418">
        <v>0</v>
      </c>
      <c r="RN418">
        <v>0</v>
      </c>
      <c r="RO418">
        <v>0</v>
      </c>
      <c r="RP418">
        <v>0</v>
      </c>
      <c r="RQ418">
        <v>0</v>
      </c>
      <c r="RR418">
        <v>0</v>
      </c>
      <c r="RS418">
        <v>0</v>
      </c>
      <c r="RT418">
        <v>0</v>
      </c>
      <c r="RU418">
        <v>0</v>
      </c>
      <c r="RV418">
        <f t="shared" si="13"/>
        <v>5</v>
      </c>
      <c r="RY418">
        <f t="shared" si="12"/>
        <v>5</v>
      </c>
    </row>
    <row r="419" spans="1:493" x14ac:dyDescent="0.3">
      <c r="A419">
        <v>71403</v>
      </c>
      <c r="B419">
        <v>549</v>
      </c>
      <c r="C419" t="s">
        <v>6793</v>
      </c>
      <c r="D419" t="s">
        <v>6793</v>
      </c>
      <c r="I419" t="s">
        <v>6793</v>
      </c>
      <c r="J419" t="s">
        <v>7515</v>
      </c>
      <c r="K419" t="s">
        <v>7515</v>
      </c>
      <c r="L419" t="s">
        <v>7515</v>
      </c>
      <c r="M419" t="s">
        <v>7515</v>
      </c>
      <c r="N419" t="s">
        <v>7515</v>
      </c>
      <c r="O419" t="s">
        <v>7515</v>
      </c>
      <c r="P419" t="s">
        <v>7515</v>
      </c>
      <c r="Q419" t="s">
        <v>7515</v>
      </c>
      <c r="R419" t="s">
        <v>7515</v>
      </c>
      <c r="S419" t="s">
        <v>7515</v>
      </c>
      <c r="T419" t="s">
        <v>7515</v>
      </c>
      <c r="U419" t="s">
        <v>7515</v>
      </c>
      <c r="V419" t="s">
        <v>7515</v>
      </c>
      <c r="W419" t="s">
        <v>7515</v>
      </c>
      <c r="X419" t="s">
        <v>7515</v>
      </c>
      <c r="Y419" t="s">
        <v>7515</v>
      </c>
      <c r="Z419" t="s">
        <v>7515</v>
      </c>
      <c r="AA419" t="s">
        <v>7516</v>
      </c>
      <c r="AB419" t="s">
        <v>7515</v>
      </c>
      <c r="AC419" t="s">
        <v>7517</v>
      </c>
      <c r="AF419">
        <v>6</v>
      </c>
      <c r="AG419">
        <v>0</v>
      </c>
      <c r="AH419" t="s">
        <v>6845</v>
      </c>
      <c r="AK419" t="s">
        <v>6993</v>
      </c>
      <c r="AL419" t="s">
        <v>6794</v>
      </c>
      <c r="AM419" t="s">
        <v>6794</v>
      </c>
      <c r="AN419" t="s">
        <v>7680</v>
      </c>
      <c r="AO419">
        <v>0</v>
      </c>
      <c r="AP419">
        <v>6</v>
      </c>
      <c r="AQ419" t="s">
        <v>6988</v>
      </c>
      <c r="AR419" t="s">
        <v>6793</v>
      </c>
      <c r="AS419" t="s">
        <v>6793</v>
      </c>
      <c r="AT419" t="s">
        <v>6813</v>
      </c>
      <c r="AU419" t="s">
        <v>7531</v>
      </c>
      <c r="AV419" t="s">
        <v>7518</v>
      </c>
      <c r="AX419" t="s">
        <v>6793</v>
      </c>
      <c r="AY419" t="s">
        <v>6793</v>
      </c>
      <c r="AZ419" t="s">
        <v>6793</v>
      </c>
      <c r="BA419" t="s">
        <v>6793</v>
      </c>
      <c r="BB419" t="s">
        <v>6794</v>
      </c>
      <c r="BC419" t="s">
        <v>6794</v>
      </c>
      <c r="BD419" t="s">
        <v>6794</v>
      </c>
      <c r="BE419" t="s">
        <v>6793</v>
      </c>
      <c r="BF419" t="s">
        <v>6794</v>
      </c>
      <c r="BG419" t="s">
        <v>6794</v>
      </c>
      <c r="BH419" t="s">
        <v>6794</v>
      </c>
      <c r="BI419" t="s">
        <v>7024</v>
      </c>
      <c r="BJ419" t="s">
        <v>7029</v>
      </c>
      <c r="BK419" t="s">
        <v>7540</v>
      </c>
      <c r="BL419" t="s">
        <v>7617</v>
      </c>
      <c r="BO419" t="s">
        <v>7519</v>
      </c>
      <c r="BP419" t="s">
        <v>6</v>
      </c>
      <c r="BQ419" t="s">
        <v>7559</v>
      </c>
      <c r="BR419" t="s">
        <v>7682</v>
      </c>
      <c r="BS419" t="s">
        <v>7515</v>
      </c>
      <c r="BT419" t="s">
        <v>7516</v>
      </c>
      <c r="BU419" t="s">
        <v>7515</v>
      </c>
      <c r="BV419" t="s">
        <v>7515</v>
      </c>
      <c r="BW419" t="s">
        <v>7515</v>
      </c>
      <c r="BX419" t="s">
        <v>7515</v>
      </c>
      <c r="BY419" t="s">
        <v>7515</v>
      </c>
      <c r="BZ419" t="s">
        <v>7515</v>
      </c>
      <c r="CA419" t="s">
        <v>7515</v>
      </c>
      <c r="CB419" t="s">
        <v>7515</v>
      </c>
      <c r="CC419" t="s">
        <v>7515</v>
      </c>
      <c r="CD419" t="s">
        <v>7515</v>
      </c>
      <c r="CE419" t="s">
        <v>6794</v>
      </c>
      <c r="CI419" t="s">
        <v>6793</v>
      </c>
      <c r="CJ419" t="s">
        <v>6794</v>
      </c>
      <c r="CK419" t="s">
        <v>6794</v>
      </c>
      <c r="CL419" t="s">
        <v>6794</v>
      </c>
      <c r="CM419" t="s">
        <v>6794</v>
      </c>
      <c r="CN419" t="s">
        <v>6794</v>
      </c>
      <c r="CO419" t="s">
        <v>6794</v>
      </c>
      <c r="CP419" t="s">
        <v>6793</v>
      </c>
      <c r="CQ419" t="s">
        <v>6793</v>
      </c>
      <c r="CR419" t="s">
        <v>7520</v>
      </c>
      <c r="CS419" t="s">
        <v>7521</v>
      </c>
      <c r="CT419" t="s">
        <v>7522</v>
      </c>
      <c r="CU419" t="s">
        <v>6793</v>
      </c>
      <c r="CV419">
        <v>3</v>
      </c>
      <c r="CW419">
        <v>3</v>
      </c>
      <c r="CX419">
        <v>3</v>
      </c>
      <c r="CY419" t="s">
        <v>6793</v>
      </c>
      <c r="CZ419">
        <v>1</v>
      </c>
      <c r="DA419" t="s">
        <v>7680</v>
      </c>
      <c r="DB419">
        <v>8</v>
      </c>
      <c r="DC419">
        <v>2006</v>
      </c>
      <c r="DD419" t="s">
        <v>7577</v>
      </c>
      <c r="DE419" t="s">
        <v>7680</v>
      </c>
      <c r="DF419">
        <v>7</v>
      </c>
      <c r="DG419">
        <v>2007</v>
      </c>
      <c r="EC419">
        <v>4</v>
      </c>
      <c r="EE419">
        <v>2</v>
      </c>
      <c r="EF419">
        <v>0</v>
      </c>
      <c r="EG419">
        <v>2</v>
      </c>
      <c r="EH419">
        <v>0</v>
      </c>
      <c r="EI419">
        <v>0</v>
      </c>
      <c r="EJ419">
        <v>0</v>
      </c>
      <c r="EK419">
        <v>0</v>
      </c>
      <c r="EL419" t="s">
        <v>6793</v>
      </c>
      <c r="EM419" t="s">
        <v>6859</v>
      </c>
      <c r="EN419">
        <v>1</v>
      </c>
      <c r="EP419" t="s">
        <v>7683</v>
      </c>
      <c r="EQ419">
        <v>2007</v>
      </c>
      <c r="ER419" t="s">
        <v>7684</v>
      </c>
      <c r="EV419" t="s">
        <v>6793</v>
      </c>
      <c r="EW419" t="s">
        <v>7538</v>
      </c>
      <c r="EX419" t="s">
        <v>7680</v>
      </c>
      <c r="EY419">
        <v>8</v>
      </c>
      <c r="EZ419">
        <v>2006</v>
      </c>
      <c r="FD419" t="s">
        <v>6794</v>
      </c>
      <c r="FE419" t="s">
        <v>6966</v>
      </c>
      <c r="FX419" t="s">
        <v>7524</v>
      </c>
      <c r="FY419" t="s">
        <v>7680</v>
      </c>
      <c r="FZ419">
        <v>8</v>
      </c>
      <c r="GA419">
        <v>2006</v>
      </c>
      <c r="GC419" t="s">
        <v>7526</v>
      </c>
      <c r="GD419" t="s">
        <v>6</v>
      </c>
      <c r="GE419" t="s">
        <v>6966</v>
      </c>
      <c r="GP419" t="s">
        <v>7538</v>
      </c>
      <c r="GQ419" t="s">
        <v>7680</v>
      </c>
      <c r="GR419">
        <v>8</v>
      </c>
      <c r="GS419">
        <v>2006</v>
      </c>
      <c r="GW419" t="s">
        <v>6794</v>
      </c>
      <c r="JJ419" t="s">
        <v>7524</v>
      </c>
      <c r="JK419" t="s">
        <v>7680</v>
      </c>
      <c r="JL419">
        <v>8</v>
      </c>
      <c r="JM419">
        <v>2006</v>
      </c>
      <c r="JO419" t="s">
        <v>6</v>
      </c>
      <c r="JP419" t="s">
        <v>6</v>
      </c>
      <c r="JQ419" t="s">
        <v>6794</v>
      </c>
      <c r="JR419" t="s">
        <v>6794</v>
      </c>
      <c r="KK419" t="s">
        <v>7524</v>
      </c>
      <c r="KL419" t="s">
        <v>7680</v>
      </c>
      <c r="KM419">
        <v>8</v>
      </c>
      <c r="KN419">
        <v>2006</v>
      </c>
      <c r="KR419" t="s">
        <v>6793</v>
      </c>
      <c r="KT419" t="s">
        <v>6</v>
      </c>
      <c r="KU419" t="s">
        <v>7680</v>
      </c>
      <c r="KV419">
        <v>8</v>
      </c>
      <c r="KW419">
        <v>2006</v>
      </c>
      <c r="LA419" t="s">
        <v>6794</v>
      </c>
      <c r="LB419" t="s">
        <v>6793</v>
      </c>
      <c r="LC419" t="s">
        <v>7524</v>
      </c>
      <c r="LD419" t="s">
        <v>7680</v>
      </c>
      <c r="LE419">
        <v>8</v>
      </c>
      <c r="LF419">
        <v>2006</v>
      </c>
      <c r="LH419" t="s">
        <v>7526</v>
      </c>
      <c r="LI419" t="s">
        <v>7526</v>
      </c>
      <c r="LJ419" t="s">
        <v>6794</v>
      </c>
      <c r="LK419" t="s">
        <v>6966</v>
      </c>
      <c r="LL419" t="s">
        <v>7524</v>
      </c>
      <c r="LM419" t="s">
        <v>7680</v>
      </c>
      <c r="LN419">
        <v>8</v>
      </c>
      <c r="LO419">
        <v>2006</v>
      </c>
      <c r="LS419" t="s">
        <v>6794</v>
      </c>
      <c r="LT419" t="s">
        <v>6793</v>
      </c>
      <c r="NE419" t="s">
        <v>7538</v>
      </c>
      <c r="NF419" t="s">
        <v>7680</v>
      </c>
      <c r="NG419">
        <v>8</v>
      </c>
      <c r="NH419">
        <v>2006</v>
      </c>
      <c r="NL419" t="s">
        <v>6794</v>
      </c>
      <c r="NN419" t="s">
        <v>7538</v>
      </c>
      <c r="NO419" t="s">
        <v>7680</v>
      </c>
      <c r="NP419">
        <v>8</v>
      </c>
      <c r="NQ419">
        <v>2006</v>
      </c>
      <c r="NU419" t="s">
        <v>6794</v>
      </c>
      <c r="NW419" t="s">
        <v>7538</v>
      </c>
      <c r="NX419" t="s">
        <v>7680</v>
      </c>
      <c r="NY419">
        <v>8</v>
      </c>
      <c r="NZ419">
        <v>2006</v>
      </c>
      <c r="OD419" t="s">
        <v>6794</v>
      </c>
      <c r="OO419" t="s">
        <v>7538</v>
      </c>
      <c r="OP419" t="s">
        <v>7680</v>
      </c>
      <c r="OQ419">
        <v>8</v>
      </c>
      <c r="OR419">
        <v>2006</v>
      </c>
      <c r="OV419" t="s">
        <v>6794</v>
      </c>
      <c r="OW419" t="s">
        <v>6966</v>
      </c>
      <c r="PU419" t="s">
        <v>7527</v>
      </c>
      <c r="QD419" t="s">
        <v>7528</v>
      </c>
      <c r="QE419" t="s">
        <v>7529</v>
      </c>
      <c r="QF419" t="s">
        <v>7528</v>
      </c>
      <c r="QG419" t="s">
        <v>7681</v>
      </c>
      <c r="QH419">
        <v>2008</v>
      </c>
      <c r="QI419">
        <v>2</v>
      </c>
      <c r="QJ419">
        <v>1</v>
      </c>
      <c r="QK419" s="329">
        <v>39492</v>
      </c>
      <c r="QL419">
        <v>0</v>
      </c>
      <c r="QM419">
        <v>1</v>
      </c>
      <c r="QN419" t="s">
        <v>265</v>
      </c>
      <c r="QO419">
        <v>2008</v>
      </c>
      <c r="QP419">
        <v>50</v>
      </c>
      <c r="QQ419">
        <v>0</v>
      </c>
      <c r="QR419">
        <v>0</v>
      </c>
      <c r="QS419">
        <v>1</v>
      </c>
      <c r="QT419">
        <v>0</v>
      </c>
      <c r="QU419">
        <v>0</v>
      </c>
      <c r="QV419">
        <v>1</v>
      </c>
      <c r="QW419">
        <v>0</v>
      </c>
      <c r="QX419">
        <v>1</v>
      </c>
      <c r="QY419">
        <v>0</v>
      </c>
      <c r="QZ419">
        <v>0</v>
      </c>
      <c r="RA419">
        <v>0</v>
      </c>
      <c r="RB419">
        <v>0</v>
      </c>
      <c r="RC419">
        <v>0</v>
      </c>
      <c r="RD419">
        <v>0</v>
      </c>
      <c r="RE419">
        <v>0</v>
      </c>
      <c r="RF419">
        <v>1</v>
      </c>
      <c r="RG419">
        <v>0</v>
      </c>
      <c r="RH419">
        <v>0</v>
      </c>
      <c r="RI419">
        <v>1</v>
      </c>
      <c r="RJ419">
        <v>1</v>
      </c>
      <c r="RK419">
        <v>1</v>
      </c>
      <c r="RL419">
        <v>1</v>
      </c>
      <c r="RM419">
        <v>0</v>
      </c>
      <c r="RN419">
        <v>0</v>
      </c>
      <c r="RO419">
        <v>0</v>
      </c>
      <c r="RP419">
        <v>0</v>
      </c>
      <c r="RQ419">
        <v>1</v>
      </c>
      <c r="RR419">
        <v>1</v>
      </c>
      <c r="RS419">
        <v>1</v>
      </c>
      <c r="RT419">
        <v>0</v>
      </c>
      <c r="RU419">
        <v>1</v>
      </c>
      <c r="RV419">
        <f t="shared" si="13"/>
        <v>5</v>
      </c>
      <c r="RY419">
        <f t="shared" si="12"/>
        <v>7</v>
      </c>
    </row>
    <row r="420" spans="1:493" x14ac:dyDescent="0.3">
      <c r="A420">
        <v>71404</v>
      </c>
      <c r="B420">
        <v>551</v>
      </c>
      <c r="C420" t="s">
        <v>6793</v>
      </c>
      <c r="D420" t="s">
        <v>6793</v>
      </c>
      <c r="I420" t="s">
        <v>6793</v>
      </c>
      <c r="J420" t="s">
        <v>7515</v>
      </c>
      <c r="K420" t="s">
        <v>7515</v>
      </c>
      <c r="L420" t="s">
        <v>7515</v>
      </c>
      <c r="M420" t="s">
        <v>7515</v>
      </c>
      <c r="N420" t="s">
        <v>7515</v>
      </c>
      <c r="O420" t="s">
        <v>7515</v>
      </c>
      <c r="P420" t="s">
        <v>7515</v>
      </c>
      <c r="Q420" t="s">
        <v>7515</v>
      </c>
      <c r="R420" t="s">
        <v>7515</v>
      </c>
      <c r="S420" t="s">
        <v>7515</v>
      </c>
      <c r="T420" t="s">
        <v>7515</v>
      </c>
      <c r="U420" t="s">
        <v>7515</v>
      </c>
      <c r="V420" t="s">
        <v>7515</v>
      </c>
      <c r="W420" t="s">
        <v>7515</v>
      </c>
      <c r="X420" t="s">
        <v>7515</v>
      </c>
      <c r="Y420" t="s">
        <v>7515</v>
      </c>
      <c r="Z420" t="s">
        <v>7515</v>
      </c>
      <c r="AA420" t="s">
        <v>7516</v>
      </c>
      <c r="AB420" t="s">
        <v>7515</v>
      </c>
      <c r="AC420" t="s">
        <v>6796</v>
      </c>
      <c r="AK420" t="s">
        <v>6985</v>
      </c>
      <c r="AL420" t="s">
        <v>6793</v>
      </c>
      <c r="AM420" t="s">
        <v>6793</v>
      </c>
      <c r="AN420" t="s">
        <v>7680</v>
      </c>
      <c r="AO420">
        <v>0</v>
      </c>
      <c r="AP420">
        <v>20</v>
      </c>
      <c r="AQ420" t="s">
        <v>6988</v>
      </c>
      <c r="AR420" t="s">
        <v>6793</v>
      </c>
      <c r="AS420" t="s">
        <v>6794</v>
      </c>
      <c r="AT420" t="s">
        <v>6813</v>
      </c>
      <c r="AU420" t="s">
        <v>7531</v>
      </c>
      <c r="AV420" t="s">
        <v>6991</v>
      </c>
      <c r="AX420" t="s">
        <v>6793</v>
      </c>
      <c r="AY420" t="s">
        <v>6794</v>
      </c>
      <c r="AZ420" t="s">
        <v>6793</v>
      </c>
      <c r="BA420" t="s">
        <v>6793</v>
      </c>
      <c r="BB420" t="s">
        <v>6793</v>
      </c>
      <c r="BC420" t="s">
        <v>6794</v>
      </c>
      <c r="BD420" t="s">
        <v>6794</v>
      </c>
      <c r="BE420" t="s">
        <v>6794</v>
      </c>
      <c r="BF420" t="s">
        <v>6794</v>
      </c>
      <c r="BG420" t="s">
        <v>6794</v>
      </c>
      <c r="BH420" t="s">
        <v>6793</v>
      </c>
      <c r="BI420" t="s">
        <v>7625</v>
      </c>
      <c r="BJ420" t="s">
        <v>7026</v>
      </c>
      <c r="BK420" t="s">
        <v>6794</v>
      </c>
      <c r="BM420">
        <v>100</v>
      </c>
      <c r="BN420" t="s">
        <v>6</v>
      </c>
      <c r="BO420" t="s">
        <v>7519</v>
      </c>
      <c r="BP420" t="s">
        <v>7585</v>
      </c>
      <c r="BQ420" t="s">
        <v>7559</v>
      </c>
      <c r="BR420" t="s">
        <v>7682</v>
      </c>
      <c r="BS420" t="s">
        <v>7515</v>
      </c>
      <c r="BT420" t="s">
        <v>7516</v>
      </c>
      <c r="BU420" t="s">
        <v>7515</v>
      </c>
      <c r="BV420" t="s">
        <v>7515</v>
      </c>
      <c r="BW420" t="s">
        <v>7515</v>
      </c>
      <c r="BX420" t="s">
        <v>7515</v>
      </c>
      <c r="BY420" t="s">
        <v>7515</v>
      </c>
      <c r="BZ420" t="s">
        <v>7515</v>
      </c>
      <c r="CA420" t="s">
        <v>7515</v>
      </c>
      <c r="CB420" t="s">
        <v>7515</v>
      </c>
      <c r="CC420" t="s">
        <v>7515</v>
      </c>
      <c r="CD420" t="s">
        <v>7515</v>
      </c>
      <c r="CE420" t="s">
        <v>6794</v>
      </c>
      <c r="CI420" t="s">
        <v>6793</v>
      </c>
      <c r="CJ420" t="s">
        <v>6793</v>
      </c>
      <c r="CK420" t="s">
        <v>6794</v>
      </c>
      <c r="CL420" t="s">
        <v>6793</v>
      </c>
      <c r="CM420" t="s">
        <v>6793</v>
      </c>
      <c r="CN420" t="s">
        <v>6793</v>
      </c>
      <c r="CO420" t="s">
        <v>6794</v>
      </c>
      <c r="CP420" t="s">
        <v>6793</v>
      </c>
      <c r="CQ420" t="s">
        <v>6794</v>
      </c>
      <c r="CR420" t="s">
        <v>7520</v>
      </c>
      <c r="CS420" t="s">
        <v>7521</v>
      </c>
      <c r="CT420" t="s">
        <v>7536</v>
      </c>
      <c r="CU420" t="s">
        <v>6793</v>
      </c>
      <c r="CV420">
        <v>3</v>
      </c>
      <c r="CW420">
        <v>4</v>
      </c>
      <c r="CX420">
        <v>3</v>
      </c>
      <c r="CY420" t="s">
        <v>6794</v>
      </c>
      <c r="EC420">
        <v>1</v>
      </c>
      <c r="ED420" t="s">
        <v>7537</v>
      </c>
      <c r="EL420" t="s">
        <v>6794</v>
      </c>
      <c r="EV420" t="s">
        <v>6794</v>
      </c>
      <c r="PS420" t="s">
        <v>7526</v>
      </c>
      <c r="PT420" t="s">
        <v>7526</v>
      </c>
      <c r="PU420" t="s">
        <v>7526</v>
      </c>
      <c r="PV420" t="s">
        <v>7526</v>
      </c>
      <c r="PW420" t="s">
        <v>7516</v>
      </c>
      <c r="PX420" t="s">
        <v>7515</v>
      </c>
      <c r="PY420" t="s">
        <v>7515</v>
      </c>
      <c r="PZ420" t="s">
        <v>7515</v>
      </c>
      <c r="QA420" t="s">
        <v>7515</v>
      </c>
      <c r="QB420" t="s">
        <v>7515</v>
      </c>
      <c r="QC420" t="s">
        <v>7515</v>
      </c>
      <c r="QD420" t="s">
        <v>7528</v>
      </c>
      <c r="QE420" t="s">
        <v>7539</v>
      </c>
      <c r="QF420" t="s">
        <v>7528</v>
      </c>
      <c r="QG420" t="s">
        <v>7681</v>
      </c>
      <c r="QH420">
        <v>2008</v>
      </c>
      <c r="QI420">
        <v>3</v>
      </c>
      <c r="QJ420">
        <v>1</v>
      </c>
      <c r="QK420" s="329">
        <v>39525</v>
      </c>
      <c r="QL420">
        <v>1</v>
      </c>
      <c r="QM420">
        <v>0</v>
      </c>
      <c r="QN420" t="s">
        <v>212</v>
      </c>
      <c r="QO420">
        <v>2008</v>
      </c>
      <c r="QP420">
        <v>50</v>
      </c>
      <c r="RV420">
        <f t="shared" si="13"/>
        <v>2</v>
      </c>
      <c r="RY420">
        <f t="shared" si="12"/>
        <v>8</v>
      </c>
    </row>
    <row r="421" spans="1:493" x14ac:dyDescent="0.3">
      <c r="A421">
        <v>71405</v>
      </c>
      <c r="B421">
        <v>552</v>
      </c>
      <c r="C421" t="s">
        <v>6793</v>
      </c>
      <c r="D421" t="s">
        <v>6793</v>
      </c>
      <c r="I421" t="s">
        <v>6793</v>
      </c>
      <c r="J421" t="s">
        <v>7515</v>
      </c>
      <c r="K421" t="s">
        <v>7516</v>
      </c>
      <c r="L421" t="s">
        <v>7515</v>
      </c>
      <c r="M421" t="s">
        <v>7515</v>
      </c>
      <c r="N421" t="s">
        <v>7515</v>
      </c>
      <c r="O421" t="s">
        <v>7515</v>
      </c>
      <c r="P421" t="s">
        <v>7515</v>
      </c>
      <c r="Q421" t="s">
        <v>7515</v>
      </c>
      <c r="R421" t="s">
        <v>7515</v>
      </c>
      <c r="S421" t="s">
        <v>7515</v>
      </c>
      <c r="T421" t="s">
        <v>7515</v>
      </c>
      <c r="U421" t="s">
        <v>7515</v>
      </c>
      <c r="V421" t="s">
        <v>7515</v>
      </c>
      <c r="W421" t="s">
        <v>7515</v>
      </c>
      <c r="X421" t="s">
        <v>7515</v>
      </c>
      <c r="Y421" t="s">
        <v>7515</v>
      </c>
      <c r="Z421" t="s">
        <v>7515</v>
      </c>
      <c r="AA421" t="s">
        <v>7515</v>
      </c>
      <c r="AB421" t="s">
        <v>7515</v>
      </c>
      <c r="AC421" t="s">
        <v>6796</v>
      </c>
      <c r="AK421" t="s">
        <v>6985</v>
      </c>
      <c r="AL421" t="s">
        <v>6794</v>
      </c>
      <c r="AM421" t="s">
        <v>6794</v>
      </c>
      <c r="AN421" t="s">
        <v>7680</v>
      </c>
      <c r="AO421">
        <v>0</v>
      </c>
      <c r="AP421">
        <v>10</v>
      </c>
      <c r="AQ421" t="s">
        <v>6992</v>
      </c>
      <c r="AR421" t="s">
        <v>6966</v>
      </c>
      <c r="AS421" t="s">
        <v>6793</v>
      </c>
      <c r="AT421" t="s">
        <v>6814</v>
      </c>
      <c r="AV421" t="s">
        <v>7518</v>
      </c>
      <c r="AW421" t="s">
        <v>7588</v>
      </c>
      <c r="AX421" t="s">
        <v>6794</v>
      </c>
      <c r="AY421" t="s">
        <v>6794</v>
      </c>
      <c r="AZ421" t="s">
        <v>6794</v>
      </c>
      <c r="BA421" t="s">
        <v>6793</v>
      </c>
      <c r="BB421" t="s">
        <v>6793</v>
      </c>
      <c r="BC421" t="s">
        <v>6793</v>
      </c>
      <c r="BD421" t="s">
        <v>6794</v>
      </c>
      <c r="BE421" t="s">
        <v>6794</v>
      </c>
      <c r="BF421" t="s">
        <v>6794</v>
      </c>
      <c r="BG421" t="s">
        <v>6794</v>
      </c>
      <c r="BH421" t="s">
        <v>6793</v>
      </c>
      <c r="BI421" t="s">
        <v>7565</v>
      </c>
      <c r="BJ421" t="s">
        <v>7686</v>
      </c>
      <c r="BK421" t="s">
        <v>6794</v>
      </c>
      <c r="BM421">
        <v>0</v>
      </c>
      <c r="BN421" t="s">
        <v>6</v>
      </c>
      <c r="BO421" t="s">
        <v>7533</v>
      </c>
      <c r="BP421" t="s">
        <v>6</v>
      </c>
      <c r="BQ421" t="s">
        <v>7559</v>
      </c>
      <c r="BR421" t="s">
        <v>6757</v>
      </c>
      <c r="BS421" t="s">
        <v>7515</v>
      </c>
      <c r="BT421" t="s">
        <v>7515</v>
      </c>
      <c r="BU421" t="s">
        <v>7515</v>
      </c>
      <c r="BV421" t="s">
        <v>7515</v>
      </c>
      <c r="BW421" t="s">
        <v>7515</v>
      </c>
      <c r="BX421" t="s">
        <v>7515</v>
      </c>
      <c r="BY421" t="s">
        <v>7515</v>
      </c>
      <c r="BZ421" t="s">
        <v>7515</v>
      </c>
      <c r="CA421" t="s">
        <v>7515</v>
      </c>
      <c r="CB421" t="s">
        <v>7516</v>
      </c>
      <c r="CC421" t="s">
        <v>7515</v>
      </c>
      <c r="CD421" t="s">
        <v>7515</v>
      </c>
      <c r="CE421" t="s">
        <v>6794</v>
      </c>
      <c r="CF421" t="s">
        <v>6757</v>
      </c>
      <c r="CG421" t="s">
        <v>6</v>
      </c>
      <c r="CH421" t="s">
        <v>7566</v>
      </c>
      <c r="CI421" t="s">
        <v>6793</v>
      </c>
      <c r="CJ421" t="s">
        <v>6794</v>
      </c>
      <c r="CK421" t="s">
        <v>6793</v>
      </c>
      <c r="CL421" t="s">
        <v>6794</v>
      </c>
      <c r="CM421" t="s">
        <v>6794</v>
      </c>
      <c r="CN421" t="s">
        <v>6794</v>
      </c>
      <c r="CO421" t="s">
        <v>6794</v>
      </c>
      <c r="CP421" t="s">
        <v>6794</v>
      </c>
      <c r="CQ421" t="s">
        <v>6794</v>
      </c>
      <c r="CR421" t="s">
        <v>7520</v>
      </c>
      <c r="CS421" t="s">
        <v>7521</v>
      </c>
      <c r="CT421" t="s">
        <v>7522</v>
      </c>
      <c r="CU421" t="s">
        <v>6793</v>
      </c>
      <c r="CV421">
        <v>2</v>
      </c>
      <c r="CW421">
        <v>4</v>
      </c>
      <c r="CX421">
        <v>2</v>
      </c>
      <c r="CY421" t="s">
        <v>6794</v>
      </c>
      <c r="EC421">
        <v>3</v>
      </c>
      <c r="EE421">
        <v>0</v>
      </c>
      <c r="EF421">
        <v>0</v>
      </c>
      <c r="EG421">
        <v>1</v>
      </c>
      <c r="EH421">
        <v>1</v>
      </c>
      <c r="EI421">
        <v>0</v>
      </c>
      <c r="EJ421">
        <v>0</v>
      </c>
      <c r="EK421">
        <v>1</v>
      </c>
      <c r="EL421" t="s">
        <v>6794</v>
      </c>
      <c r="EV421" t="s">
        <v>6794</v>
      </c>
      <c r="PS421" t="s">
        <v>7526</v>
      </c>
      <c r="PT421" t="s">
        <v>7526</v>
      </c>
      <c r="PU421" t="s">
        <v>6</v>
      </c>
      <c r="PV421" t="s">
        <v>7526</v>
      </c>
      <c r="PW421" t="s">
        <v>7515</v>
      </c>
      <c r="PX421" t="s">
        <v>7516</v>
      </c>
      <c r="PY421" t="s">
        <v>7515</v>
      </c>
      <c r="PZ421" t="s">
        <v>7515</v>
      </c>
      <c r="QA421" t="s">
        <v>7515</v>
      </c>
      <c r="QB421" t="s">
        <v>7515</v>
      </c>
      <c r="QC421" t="s">
        <v>7515</v>
      </c>
      <c r="QD421" t="s">
        <v>6757</v>
      </c>
      <c r="QE421" t="s">
        <v>7529</v>
      </c>
      <c r="QF421" t="s">
        <v>7528</v>
      </c>
      <c r="QG421" t="s">
        <v>7681</v>
      </c>
      <c r="QH421">
        <v>2008</v>
      </c>
      <c r="QI421">
        <v>3</v>
      </c>
      <c r="QJ421">
        <v>1</v>
      </c>
      <c r="QK421" s="329">
        <v>39514</v>
      </c>
      <c r="QL421">
        <v>1</v>
      </c>
      <c r="QM421">
        <v>0</v>
      </c>
      <c r="QN421" t="s">
        <v>212</v>
      </c>
      <c r="QO421">
        <v>2008</v>
      </c>
      <c r="QP421">
        <v>50</v>
      </c>
      <c r="RV421">
        <f t="shared" si="13"/>
        <v>4</v>
      </c>
      <c r="RY421">
        <f t="shared" si="12"/>
        <v>12</v>
      </c>
    </row>
    <row r="422" spans="1:493" x14ac:dyDescent="0.3">
      <c r="A422">
        <v>71406</v>
      </c>
      <c r="B422">
        <v>554</v>
      </c>
      <c r="C422" t="s">
        <v>6793</v>
      </c>
      <c r="D422" t="s">
        <v>6793</v>
      </c>
      <c r="I422" t="s">
        <v>6793</v>
      </c>
      <c r="J422" t="s">
        <v>7515</v>
      </c>
      <c r="K422" t="s">
        <v>7516</v>
      </c>
      <c r="L422" t="s">
        <v>7515</v>
      </c>
      <c r="M422" t="s">
        <v>7515</v>
      </c>
      <c r="N422" t="s">
        <v>7515</v>
      </c>
      <c r="O422" t="s">
        <v>7515</v>
      </c>
      <c r="P422" t="s">
        <v>7515</v>
      </c>
      <c r="Q422" t="s">
        <v>7515</v>
      </c>
      <c r="R422" t="s">
        <v>7515</v>
      </c>
      <c r="S422" t="s">
        <v>7515</v>
      </c>
      <c r="T422" t="s">
        <v>7515</v>
      </c>
      <c r="U422" t="s">
        <v>7515</v>
      </c>
      <c r="V422" t="s">
        <v>7515</v>
      </c>
      <c r="W422" t="s">
        <v>7515</v>
      </c>
      <c r="X422" t="s">
        <v>7515</v>
      </c>
      <c r="Y422" t="s">
        <v>7515</v>
      </c>
      <c r="Z422" t="s">
        <v>7515</v>
      </c>
      <c r="AA422" t="s">
        <v>7515</v>
      </c>
      <c r="AB422" t="s">
        <v>7515</v>
      </c>
      <c r="AC422" t="s">
        <v>7517</v>
      </c>
      <c r="AF422">
        <v>0</v>
      </c>
      <c r="AG422">
        <v>10</v>
      </c>
      <c r="AH422" t="s">
        <v>6845</v>
      </c>
      <c r="AK422" t="s">
        <v>6993</v>
      </c>
      <c r="AL422" t="s">
        <v>6794</v>
      </c>
      <c r="AM422" t="s">
        <v>6794</v>
      </c>
      <c r="AN422" t="s">
        <v>7687</v>
      </c>
      <c r="AQ422" t="s">
        <v>7568</v>
      </c>
      <c r="AT422" t="s">
        <v>6814</v>
      </c>
      <c r="AV422" t="s">
        <v>6991</v>
      </c>
      <c r="AW422" t="s">
        <v>7588</v>
      </c>
      <c r="AX422" t="s">
        <v>6794</v>
      </c>
      <c r="AY422" t="s">
        <v>6794</v>
      </c>
      <c r="AZ422" t="s">
        <v>6793</v>
      </c>
      <c r="BA422" t="s">
        <v>6793</v>
      </c>
      <c r="BC422" t="s">
        <v>6794</v>
      </c>
      <c r="BD422" t="s">
        <v>6794</v>
      </c>
      <c r="BE422" t="s">
        <v>6794</v>
      </c>
      <c r="BF422" t="s">
        <v>6793</v>
      </c>
      <c r="BG422" t="s">
        <v>6794</v>
      </c>
      <c r="BH422" t="s">
        <v>6794</v>
      </c>
      <c r="BI422" t="s">
        <v>7027</v>
      </c>
      <c r="BJ422" t="s">
        <v>7021</v>
      </c>
      <c r="BK422" t="s">
        <v>6794</v>
      </c>
      <c r="BM422">
        <v>45</v>
      </c>
      <c r="BN422" t="s">
        <v>6</v>
      </c>
      <c r="BO422" t="s">
        <v>7533</v>
      </c>
      <c r="BP422" t="s">
        <v>6</v>
      </c>
      <c r="BQ422" t="s">
        <v>7559</v>
      </c>
      <c r="BR422" t="s">
        <v>6757</v>
      </c>
      <c r="BS422" t="s">
        <v>7516</v>
      </c>
      <c r="BT422" t="s">
        <v>7515</v>
      </c>
      <c r="BU422" t="s">
        <v>7515</v>
      </c>
      <c r="BV422" t="s">
        <v>7515</v>
      </c>
      <c r="BW422" t="s">
        <v>7515</v>
      </c>
      <c r="BX422" t="s">
        <v>7515</v>
      </c>
      <c r="BY422" t="s">
        <v>7515</v>
      </c>
      <c r="BZ422" t="s">
        <v>7515</v>
      </c>
      <c r="CA422" t="s">
        <v>7515</v>
      </c>
      <c r="CB422" t="s">
        <v>7515</v>
      </c>
      <c r="CC422" t="s">
        <v>7515</v>
      </c>
      <c r="CD422" t="s">
        <v>7515</v>
      </c>
      <c r="CE422" t="s">
        <v>6794</v>
      </c>
      <c r="CI422" t="s">
        <v>6793</v>
      </c>
      <c r="CJ422" t="s">
        <v>6793</v>
      </c>
      <c r="CK422" t="s">
        <v>6794</v>
      </c>
      <c r="CL422" t="s">
        <v>6793</v>
      </c>
      <c r="CM422" t="s">
        <v>6793</v>
      </c>
      <c r="CN422" t="s">
        <v>6793</v>
      </c>
      <c r="CO422" t="s">
        <v>6794</v>
      </c>
      <c r="CP422" t="s">
        <v>6793</v>
      </c>
      <c r="CQ422" t="s">
        <v>6794</v>
      </c>
      <c r="CR422" t="s">
        <v>7520</v>
      </c>
      <c r="CS422" t="s">
        <v>7521</v>
      </c>
      <c r="CT422" t="s">
        <v>7522</v>
      </c>
      <c r="CU422" t="s">
        <v>6793</v>
      </c>
      <c r="CV422">
        <v>2</v>
      </c>
      <c r="CW422">
        <v>3</v>
      </c>
      <c r="CX422">
        <v>2</v>
      </c>
      <c r="CY422" t="s">
        <v>6794</v>
      </c>
      <c r="EC422" t="s">
        <v>31</v>
      </c>
      <c r="EL422" t="s">
        <v>31</v>
      </c>
      <c r="EV422" t="s">
        <v>31</v>
      </c>
      <c r="PS422" t="s">
        <v>31</v>
      </c>
      <c r="PT422" t="s">
        <v>31</v>
      </c>
      <c r="PU422" t="s">
        <v>31</v>
      </c>
      <c r="PV422" t="s">
        <v>31</v>
      </c>
      <c r="PW422" t="s">
        <v>7515</v>
      </c>
      <c r="PX422" t="s">
        <v>7515</v>
      </c>
      <c r="PY422" t="s">
        <v>7515</v>
      </c>
      <c r="PZ422" t="s">
        <v>7515</v>
      </c>
      <c r="QA422" t="s">
        <v>7515</v>
      </c>
      <c r="QB422" t="s">
        <v>7516</v>
      </c>
      <c r="QC422" t="s">
        <v>7515</v>
      </c>
      <c r="QD422" t="s">
        <v>31</v>
      </c>
      <c r="QE422" t="s">
        <v>7539</v>
      </c>
      <c r="QF422" t="s">
        <v>7528</v>
      </c>
      <c r="QG422" t="s">
        <v>7681</v>
      </c>
      <c r="QH422">
        <v>2008</v>
      </c>
      <c r="QI422">
        <v>6</v>
      </c>
      <c r="QJ422">
        <v>1</v>
      </c>
      <c r="QK422" s="329">
        <v>39616</v>
      </c>
      <c r="QL422">
        <v>0</v>
      </c>
      <c r="QM422">
        <v>1</v>
      </c>
      <c r="QN422" t="s">
        <v>212</v>
      </c>
      <c r="QO422">
        <v>2008</v>
      </c>
      <c r="QP422">
        <v>50</v>
      </c>
      <c r="RV422">
        <f t="shared" si="13"/>
        <v>0</v>
      </c>
      <c r="RY422">
        <f t="shared" si="12"/>
        <v>9</v>
      </c>
    </row>
    <row r="423" spans="1:493" x14ac:dyDescent="0.3">
      <c r="A423">
        <v>71407</v>
      </c>
      <c r="B423">
        <v>555</v>
      </c>
      <c r="C423" t="s">
        <v>6793</v>
      </c>
      <c r="D423" t="s">
        <v>6793</v>
      </c>
      <c r="I423" t="s">
        <v>6793</v>
      </c>
      <c r="J423" t="s">
        <v>7516</v>
      </c>
      <c r="K423" t="s">
        <v>7515</v>
      </c>
      <c r="L423" t="s">
        <v>7515</v>
      </c>
      <c r="M423" t="s">
        <v>7516</v>
      </c>
      <c r="N423" t="s">
        <v>7515</v>
      </c>
      <c r="O423" t="s">
        <v>7515</v>
      </c>
      <c r="P423" t="s">
        <v>7515</v>
      </c>
      <c r="Q423" t="s">
        <v>7515</v>
      </c>
      <c r="R423" t="s">
        <v>7515</v>
      </c>
      <c r="S423" t="s">
        <v>7515</v>
      </c>
      <c r="T423" t="s">
        <v>7515</v>
      </c>
      <c r="U423" t="s">
        <v>7515</v>
      </c>
      <c r="V423" t="s">
        <v>7515</v>
      </c>
      <c r="W423" t="s">
        <v>7515</v>
      </c>
      <c r="X423" t="s">
        <v>7515</v>
      </c>
      <c r="Y423" t="s">
        <v>7515</v>
      </c>
      <c r="Z423" t="s">
        <v>7515</v>
      </c>
      <c r="AA423" t="s">
        <v>7515</v>
      </c>
      <c r="AB423" t="s">
        <v>7515</v>
      </c>
      <c r="AC423" t="s">
        <v>7517</v>
      </c>
      <c r="AF423">
        <v>0</v>
      </c>
      <c r="AG423">
        <v>23</v>
      </c>
      <c r="AH423" t="s">
        <v>6845</v>
      </c>
      <c r="AK423" t="s">
        <v>6985</v>
      </c>
      <c r="AL423" t="s">
        <v>6794</v>
      </c>
      <c r="AM423" t="s">
        <v>6794</v>
      </c>
      <c r="AN423" t="s">
        <v>7680</v>
      </c>
      <c r="AO423">
        <v>0</v>
      </c>
      <c r="AP423">
        <v>23</v>
      </c>
      <c r="AQ423" t="s">
        <v>7568</v>
      </c>
      <c r="AT423" t="s">
        <v>6813</v>
      </c>
      <c r="AU423" t="s">
        <v>7562</v>
      </c>
      <c r="AV423" t="s">
        <v>6991</v>
      </c>
      <c r="AX423" t="s">
        <v>6794</v>
      </c>
      <c r="AY423" t="s">
        <v>6794</v>
      </c>
      <c r="AZ423" t="s">
        <v>6794</v>
      </c>
      <c r="BA423" t="s">
        <v>6794</v>
      </c>
      <c r="BC423" t="s">
        <v>6793</v>
      </c>
      <c r="BD423" t="s">
        <v>6794</v>
      </c>
      <c r="BE423" t="s">
        <v>6794</v>
      </c>
      <c r="BF423" t="s">
        <v>6794</v>
      </c>
      <c r="BG423" t="s">
        <v>6794</v>
      </c>
      <c r="BH423" t="s">
        <v>6794</v>
      </c>
      <c r="BI423" t="s">
        <v>7025</v>
      </c>
      <c r="BJ423" t="s">
        <v>7686</v>
      </c>
      <c r="BK423" t="s">
        <v>6794</v>
      </c>
      <c r="BM423" t="s">
        <v>7547</v>
      </c>
      <c r="BN423" t="s">
        <v>6</v>
      </c>
      <c r="BO423" t="s">
        <v>7533</v>
      </c>
      <c r="BP423" t="s">
        <v>7542</v>
      </c>
      <c r="BQ423" t="s">
        <v>7559</v>
      </c>
      <c r="BR423" t="s">
        <v>7615</v>
      </c>
      <c r="BS423" t="s">
        <v>7515</v>
      </c>
      <c r="BT423" t="s">
        <v>7515</v>
      </c>
      <c r="BU423" t="s">
        <v>7515</v>
      </c>
      <c r="BV423" t="s">
        <v>7516</v>
      </c>
      <c r="BW423" t="s">
        <v>7515</v>
      </c>
      <c r="BX423" t="s">
        <v>7515</v>
      </c>
      <c r="BY423" t="s">
        <v>7515</v>
      </c>
      <c r="BZ423" t="s">
        <v>7515</v>
      </c>
      <c r="CA423" t="s">
        <v>7515</v>
      </c>
      <c r="CB423" t="s">
        <v>7515</v>
      </c>
      <c r="CC423" t="s">
        <v>7515</v>
      </c>
      <c r="CD423" t="s">
        <v>7515</v>
      </c>
      <c r="CE423" t="s">
        <v>6793</v>
      </c>
      <c r="CI423" t="s">
        <v>6793</v>
      </c>
      <c r="CJ423" t="s">
        <v>6793</v>
      </c>
      <c r="CK423" t="s">
        <v>6794</v>
      </c>
      <c r="CL423" t="s">
        <v>6793</v>
      </c>
      <c r="CM423" t="s">
        <v>6793</v>
      </c>
      <c r="CN423" t="s">
        <v>6793</v>
      </c>
      <c r="CO423" t="s">
        <v>6794</v>
      </c>
      <c r="CP423" t="s">
        <v>6793</v>
      </c>
      <c r="CQ423" t="s">
        <v>6794</v>
      </c>
      <c r="CR423" t="s">
        <v>7520</v>
      </c>
      <c r="CS423" t="s">
        <v>7521</v>
      </c>
      <c r="CT423" t="s">
        <v>7587</v>
      </c>
      <c r="CU423" t="s">
        <v>6793</v>
      </c>
      <c r="CV423">
        <v>2</v>
      </c>
      <c r="CW423">
        <v>2</v>
      </c>
      <c r="CX423">
        <v>6</v>
      </c>
      <c r="CY423" t="s">
        <v>6793</v>
      </c>
      <c r="CZ423">
        <v>2</v>
      </c>
      <c r="DA423" t="s">
        <v>6966</v>
      </c>
      <c r="DD423" t="s">
        <v>7557</v>
      </c>
      <c r="DE423" t="s">
        <v>6966</v>
      </c>
      <c r="DH423" t="s">
        <v>6966</v>
      </c>
      <c r="DK423" t="s">
        <v>7557</v>
      </c>
      <c r="DL423" t="s">
        <v>6966</v>
      </c>
      <c r="EC423">
        <v>3</v>
      </c>
      <c r="EE423">
        <v>1</v>
      </c>
      <c r="EF423">
        <v>0</v>
      </c>
      <c r="EG423">
        <v>0</v>
      </c>
      <c r="EH423">
        <v>0</v>
      </c>
      <c r="EI423">
        <v>1</v>
      </c>
      <c r="EJ423">
        <v>1</v>
      </c>
      <c r="EK423">
        <v>0</v>
      </c>
      <c r="EL423" t="s">
        <v>6794</v>
      </c>
      <c r="EV423" t="s">
        <v>6793</v>
      </c>
      <c r="EW423" t="s">
        <v>7538</v>
      </c>
      <c r="EX423" t="s">
        <v>6</v>
      </c>
      <c r="FA423" t="s">
        <v>7578</v>
      </c>
      <c r="FD423" t="s">
        <v>6793</v>
      </c>
      <c r="FX423" t="s">
        <v>7524</v>
      </c>
      <c r="FY423" t="s">
        <v>6</v>
      </c>
      <c r="GB423" t="s">
        <v>7578</v>
      </c>
      <c r="GC423" t="s">
        <v>7526</v>
      </c>
      <c r="GD423" t="s">
        <v>7526</v>
      </c>
      <c r="GE423" t="s">
        <v>6794</v>
      </c>
      <c r="GF423" t="s">
        <v>6793</v>
      </c>
      <c r="IR423" t="s">
        <v>7524</v>
      </c>
      <c r="IS423" t="s">
        <v>7680</v>
      </c>
      <c r="IT423">
        <v>2</v>
      </c>
      <c r="IU423">
        <v>2009</v>
      </c>
      <c r="IY423" t="s">
        <v>6794</v>
      </c>
      <c r="IZ423" t="s">
        <v>6793</v>
      </c>
      <c r="KK423" t="s">
        <v>7524</v>
      </c>
      <c r="KL423" t="s">
        <v>6</v>
      </c>
      <c r="KO423" t="s">
        <v>7578</v>
      </c>
      <c r="KR423" t="s">
        <v>6793</v>
      </c>
      <c r="LC423" t="s">
        <v>7524</v>
      </c>
      <c r="LD423" t="s">
        <v>6</v>
      </c>
      <c r="LG423" t="s">
        <v>7578</v>
      </c>
      <c r="LH423" t="s">
        <v>7526</v>
      </c>
      <c r="LI423" t="s">
        <v>7526</v>
      </c>
      <c r="LJ423" t="s">
        <v>6794</v>
      </c>
      <c r="LK423" t="s">
        <v>6793</v>
      </c>
      <c r="LL423" t="s">
        <v>7524</v>
      </c>
      <c r="LM423" t="s">
        <v>6</v>
      </c>
      <c r="LP423" t="s">
        <v>7578</v>
      </c>
      <c r="LS423" t="s">
        <v>6966</v>
      </c>
      <c r="PG423">
        <v>10</v>
      </c>
      <c r="PH423" t="s">
        <v>7515</v>
      </c>
      <c r="PI423" t="s">
        <v>7515</v>
      </c>
      <c r="PJ423" t="s">
        <v>7515</v>
      </c>
      <c r="PK423" t="s">
        <v>7515</v>
      </c>
      <c r="PL423" t="s">
        <v>7515</v>
      </c>
      <c r="PM423" t="s">
        <v>7515</v>
      </c>
      <c r="PN423" t="s">
        <v>7516</v>
      </c>
      <c r="PO423" t="s">
        <v>7515</v>
      </c>
      <c r="PP423" t="s">
        <v>7515</v>
      </c>
      <c r="PQ423" t="s">
        <v>7515</v>
      </c>
      <c r="PR423" t="s">
        <v>7515</v>
      </c>
      <c r="PT423" t="s">
        <v>7526</v>
      </c>
      <c r="PU423" t="s">
        <v>7526</v>
      </c>
      <c r="QD423" t="s">
        <v>7528</v>
      </c>
      <c r="QE423" t="s">
        <v>7529</v>
      </c>
      <c r="QF423" t="s">
        <v>7528</v>
      </c>
      <c r="QG423" t="s">
        <v>7681</v>
      </c>
      <c r="QH423">
        <v>2008</v>
      </c>
      <c r="QI423">
        <v>3</v>
      </c>
      <c r="QJ423">
        <v>1</v>
      </c>
      <c r="QK423" s="329">
        <v>39512</v>
      </c>
      <c r="QL423">
        <v>0</v>
      </c>
      <c r="QM423">
        <v>1</v>
      </c>
      <c r="QN423" t="s">
        <v>194</v>
      </c>
      <c r="QO423">
        <v>0</v>
      </c>
      <c r="QP423">
        <v>18</v>
      </c>
      <c r="QQ423">
        <v>1</v>
      </c>
      <c r="QR423">
        <v>0</v>
      </c>
      <c r="QS423">
        <v>1</v>
      </c>
      <c r="QT423">
        <v>0</v>
      </c>
      <c r="QU423">
        <v>0</v>
      </c>
      <c r="QV423">
        <v>1</v>
      </c>
      <c r="QW423">
        <v>0</v>
      </c>
      <c r="QX423">
        <v>0</v>
      </c>
      <c r="QY423">
        <v>0</v>
      </c>
      <c r="QZ423">
        <v>0</v>
      </c>
      <c r="RA423">
        <v>0</v>
      </c>
      <c r="RB423">
        <v>0</v>
      </c>
      <c r="RC423">
        <v>0</v>
      </c>
      <c r="RD423">
        <v>1</v>
      </c>
      <c r="RE423">
        <v>0</v>
      </c>
      <c r="RF423">
        <v>0</v>
      </c>
      <c r="RG423">
        <v>0</v>
      </c>
      <c r="RH423">
        <v>0</v>
      </c>
      <c r="RI423">
        <v>1</v>
      </c>
      <c r="RJ423">
        <v>0</v>
      </c>
      <c r="RK423">
        <v>1</v>
      </c>
      <c r="RL423">
        <v>1</v>
      </c>
      <c r="RM423">
        <v>0</v>
      </c>
      <c r="RN423">
        <v>0</v>
      </c>
      <c r="RO423">
        <v>0</v>
      </c>
      <c r="RP423">
        <v>0</v>
      </c>
      <c r="RQ423">
        <v>0</v>
      </c>
      <c r="RR423">
        <v>0</v>
      </c>
      <c r="RS423">
        <v>0</v>
      </c>
      <c r="RT423">
        <v>0</v>
      </c>
      <c r="RU423">
        <v>0</v>
      </c>
      <c r="RV423">
        <f t="shared" si="13"/>
        <v>2</v>
      </c>
      <c r="RY423">
        <f t="shared" si="12"/>
        <v>1</v>
      </c>
    </row>
    <row r="424" spans="1:493" x14ac:dyDescent="0.3">
      <c r="A424">
        <v>71408</v>
      </c>
      <c r="B424">
        <v>556</v>
      </c>
      <c r="C424" t="s">
        <v>6793</v>
      </c>
      <c r="D424" t="s">
        <v>6793</v>
      </c>
      <c r="I424" t="s">
        <v>6793</v>
      </c>
      <c r="J424" t="s">
        <v>7516</v>
      </c>
      <c r="K424" t="s">
        <v>7516</v>
      </c>
      <c r="L424" t="s">
        <v>7515</v>
      </c>
      <c r="M424" t="s">
        <v>7515</v>
      </c>
      <c r="N424" t="s">
        <v>7515</v>
      </c>
      <c r="O424" t="s">
        <v>7515</v>
      </c>
      <c r="P424" t="s">
        <v>7515</v>
      </c>
      <c r="Q424" t="s">
        <v>7515</v>
      </c>
      <c r="R424" t="s">
        <v>7515</v>
      </c>
      <c r="S424" t="s">
        <v>7515</v>
      </c>
      <c r="T424" t="s">
        <v>7515</v>
      </c>
      <c r="U424" t="s">
        <v>7515</v>
      </c>
      <c r="V424" t="s">
        <v>7515</v>
      </c>
      <c r="W424" t="s">
        <v>7515</v>
      </c>
      <c r="X424" t="s">
        <v>7515</v>
      </c>
      <c r="Y424" t="s">
        <v>7515</v>
      </c>
      <c r="Z424" t="s">
        <v>7515</v>
      </c>
      <c r="AA424" t="s">
        <v>7515</v>
      </c>
      <c r="AB424" t="s">
        <v>7515</v>
      </c>
      <c r="AC424" t="s">
        <v>6796</v>
      </c>
      <c r="AK424" t="s">
        <v>6985</v>
      </c>
      <c r="AL424" t="s">
        <v>6793</v>
      </c>
      <c r="AM424" t="s">
        <v>6794</v>
      </c>
      <c r="AN424" t="s">
        <v>7680</v>
      </c>
      <c r="AO424">
        <v>0</v>
      </c>
      <c r="AP424">
        <v>5</v>
      </c>
      <c r="AQ424" t="s">
        <v>6988</v>
      </c>
      <c r="AR424" t="s">
        <v>6793</v>
      </c>
      <c r="AS424" t="s">
        <v>6793</v>
      </c>
      <c r="AT424" t="s">
        <v>6813</v>
      </c>
      <c r="AU424" t="s">
        <v>7531</v>
      </c>
      <c r="AV424" t="s">
        <v>6991</v>
      </c>
      <c r="AX424" t="s">
        <v>6793</v>
      </c>
      <c r="AY424" t="s">
        <v>6793</v>
      </c>
      <c r="AZ424" t="s">
        <v>6793</v>
      </c>
      <c r="BA424" t="s">
        <v>6793</v>
      </c>
      <c r="BB424" t="s">
        <v>6793</v>
      </c>
      <c r="BC424" t="s">
        <v>6794</v>
      </c>
      <c r="BD424" t="s">
        <v>6794</v>
      </c>
      <c r="BE424" t="s">
        <v>6793</v>
      </c>
      <c r="BF424" t="s">
        <v>6794</v>
      </c>
      <c r="BG424" t="s">
        <v>6794</v>
      </c>
      <c r="BH424" t="s">
        <v>6794</v>
      </c>
      <c r="BI424" t="s">
        <v>7029</v>
      </c>
      <c r="BJ424" t="s">
        <v>7028</v>
      </c>
      <c r="BK424" t="s">
        <v>7540</v>
      </c>
      <c r="BL424" t="s">
        <v>7617</v>
      </c>
      <c r="BO424" t="s">
        <v>7519</v>
      </c>
      <c r="BP424" t="s">
        <v>6</v>
      </c>
      <c r="BQ424" t="s">
        <v>7559</v>
      </c>
      <c r="BR424" t="s">
        <v>7543</v>
      </c>
      <c r="BS424" t="s">
        <v>7515</v>
      </c>
      <c r="BT424" t="s">
        <v>7515</v>
      </c>
      <c r="BU424" t="s">
        <v>7516</v>
      </c>
      <c r="BV424" t="s">
        <v>7515</v>
      </c>
      <c r="BW424" t="s">
        <v>7515</v>
      </c>
      <c r="BX424" t="s">
        <v>7515</v>
      </c>
      <c r="BY424" t="s">
        <v>7515</v>
      </c>
      <c r="BZ424" t="s">
        <v>7515</v>
      </c>
      <c r="CA424" t="s">
        <v>7515</v>
      </c>
      <c r="CB424" t="s">
        <v>7515</v>
      </c>
      <c r="CC424" t="s">
        <v>7515</v>
      </c>
      <c r="CD424" t="s">
        <v>7515</v>
      </c>
      <c r="CE424" t="s">
        <v>6793</v>
      </c>
      <c r="CI424" t="s">
        <v>6793</v>
      </c>
      <c r="CJ424" t="s">
        <v>6794</v>
      </c>
      <c r="CK424" t="s">
        <v>6794</v>
      </c>
      <c r="CL424" t="s">
        <v>6793</v>
      </c>
      <c r="CM424" t="s">
        <v>6793</v>
      </c>
      <c r="CN424" t="s">
        <v>6794</v>
      </c>
      <c r="CO424" t="s">
        <v>6794</v>
      </c>
      <c r="CP424" t="s">
        <v>6793</v>
      </c>
      <c r="CQ424" t="s">
        <v>6794</v>
      </c>
      <c r="CR424" t="s">
        <v>7520</v>
      </c>
      <c r="CS424" t="s">
        <v>6757</v>
      </c>
      <c r="CT424" t="s">
        <v>7587</v>
      </c>
      <c r="CU424" t="s">
        <v>6793</v>
      </c>
      <c r="CV424">
        <v>2</v>
      </c>
      <c r="CW424">
        <v>3</v>
      </c>
      <c r="CX424">
        <v>3</v>
      </c>
      <c r="CY424" t="s">
        <v>6793</v>
      </c>
      <c r="CZ424">
        <v>1</v>
      </c>
      <c r="DA424" t="s">
        <v>7680</v>
      </c>
      <c r="DB424">
        <v>6</v>
      </c>
      <c r="DC424">
        <v>2007</v>
      </c>
      <c r="DD424" t="s">
        <v>7557</v>
      </c>
      <c r="DE424" t="s">
        <v>7680</v>
      </c>
      <c r="DF424">
        <v>7</v>
      </c>
      <c r="DG424">
        <v>2007</v>
      </c>
      <c r="EC424">
        <v>1</v>
      </c>
      <c r="ED424" t="s">
        <v>7584</v>
      </c>
      <c r="EL424" t="s">
        <v>6794</v>
      </c>
      <c r="EV424" t="s">
        <v>6793</v>
      </c>
      <c r="KK424" t="s">
        <v>7538</v>
      </c>
      <c r="KL424" t="s">
        <v>7680</v>
      </c>
      <c r="KM424">
        <v>5</v>
      </c>
      <c r="KN424">
        <v>2008</v>
      </c>
      <c r="KR424" t="s">
        <v>6793</v>
      </c>
      <c r="KT424" t="s">
        <v>31</v>
      </c>
      <c r="KU424" t="s">
        <v>31</v>
      </c>
      <c r="LA424" t="s">
        <v>31</v>
      </c>
      <c r="LC424" t="s">
        <v>7524</v>
      </c>
      <c r="LD424" t="s">
        <v>7680</v>
      </c>
      <c r="LE424">
        <v>5</v>
      </c>
      <c r="LF424">
        <v>2008</v>
      </c>
      <c r="LH424" t="s">
        <v>7526</v>
      </c>
      <c r="LI424" t="s">
        <v>7526</v>
      </c>
      <c r="LJ424" t="s">
        <v>6794</v>
      </c>
      <c r="LK424" t="s">
        <v>6966</v>
      </c>
      <c r="LL424" t="s">
        <v>7524</v>
      </c>
      <c r="LM424" t="s">
        <v>7680</v>
      </c>
      <c r="LN424">
        <v>5</v>
      </c>
      <c r="LO424">
        <v>2008</v>
      </c>
      <c r="LS424" t="s">
        <v>6794</v>
      </c>
      <c r="LT424" t="s">
        <v>6793</v>
      </c>
      <c r="PG424">
        <v>0</v>
      </c>
      <c r="PH424" t="s">
        <v>7515</v>
      </c>
      <c r="PI424" t="s">
        <v>7515</v>
      </c>
      <c r="PJ424" t="s">
        <v>7515</v>
      </c>
      <c r="PK424" t="s">
        <v>7515</v>
      </c>
      <c r="PL424" t="s">
        <v>7515</v>
      </c>
      <c r="PM424" t="s">
        <v>7515</v>
      </c>
      <c r="PN424" t="s">
        <v>7515</v>
      </c>
      <c r="PO424" t="s">
        <v>7516</v>
      </c>
      <c r="PP424" t="s">
        <v>7515</v>
      </c>
      <c r="PQ424" t="s">
        <v>7515</v>
      </c>
      <c r="PR424" t="s">
        <v>7515</v>
      </c>
      <c r="PS424" t="s">
        <v>7526</v>
      </c>
      <c r="PT424" t="s">
        <v>7526</v>
      </c>
      <c r="PU424" t="s">
        <v>7526</v>
      </c>
      <c r="PW424" t="s">
        <v>7515</v>
      </c>
      <c r="PX424" t="s">
        <v>7515</v>
      </c>
      <c r="PY424" t="s">
        <v>7515</v>
      </c>
      <c r="PZ424" t="s">
        <v>7515</v>
      </c>
      <c r="QA424" t="s">
        <v>7515</v>
      </c>
      <c r="QB424" t="s">
        <v>7515</v>
      </c>
      <c r="QC424" t="s">
        <v>7516</v>
      </c>
      <c r="QD424" t="s">
        <v>7528</v>
      </c>
      <c r="QE424" t="s">
        <v>7539</v>
      </c>
      <c r="QF424" t="s">
        <v>7528</v>
      </c>
      <c r="QG424" t="s">
        <v>7681</v>
      </c>
      <c r="QH424">
        <v>2008</v>
      </c>
      <c r="QI424">
        <v>5</v>
      </c>
      <c r="QJ424">
        <v>1</v>
      </c>
      <c r="QK424" s="329">
        <v>39591</v>
      </c>
      <c r="QL424">
        <v>1</v>
      </c>
      <c r="QM424">
        <v>0</v>
      </c>
      <c r="QN424" t="s">
        <v>194</v>
      </c>
      <c r="QO424">
        <v>0</v>
      </c>
      <c r="QP424">
        <v>35</v>
      </c>
      <c r="QQ424">
        <v>1</v>
      </c>
      <c r="QR424">
        <v>0</v>
      </c>
      <c r="QS424">
        <v>0</v>
      </c>
      <c r="QT424">
        <v>0</v>
      </c>
      <c r="QU424">
        <v>0</v>
      </c>
      <c r="QV424">
        <v>0</v>
      </c>
      <c r="QW424">
        <v>0</v>
      </c>
      <c r="QX424">
        <v>0</v>
      </c>
      <c r="QY424">
        <v>0</v>
      </c>
      <c r="QZ424">
        <v>0</v>
      </c>
      <c r="RA424">
        <v>0</v>
      </c>
      <c r="RB424">
        <v>0</v>
      </c>
      <c r="RC424">
        <v>0</v>
      </c>
      <c r="RD424">
        <v>0</v>
      </c>
      <c r="RE424">
        <v>0</v>
      </c>
      <c r="RF424">
        <v>0</v>
      </c>
      <c r="RG424">
        <v>0</v>
      </c>
      <c r="RH424">
        <v>0</v>
      </c>
      <c r="RI424">
        <v>1</v>
      </c>
      <c r="RJ424">
        <v>1</v>
      </c>
      <c r="RK424">
        <v>1</v>
      </c>
      <c r="RL424">
        <v>1</v>
      </c>
      <c r="RM424">
        <v>0</v>
      </c>
      <c r="RN424">
        <v>0</v>
      </c>
      <c r="RO424">
        <v>0</v>
      </c>
      <c r="RP424">
        <v>0</v>
      </c>
      <c r="RQ424">
        <v>0</v>
      </c>
      <c r="RR424">
        <v>0</v>
      </c>
      <c r="RS424">
        <v>0</v>
      </c>
      <c r="RT424">
        <v>0</v>
      </c>
      <c r="RU424">
        <v>0</v>
      </c>
      <c r="RV424">
        <f t="shared" si="13"/>
        <v>5</v>
      </c>
      <c r="RY424">
        <f t="shared" si="12"/>
        <v>6</v>
      </c>
    </row>
    <row r="425" spans="1:493" x14ac:dyDescent="0.3">
      <c r="A425">
        <v>71409</v>
      </c>
      <c r="B425">
        <v>558</v>
      </c>
      <c r="C425" t="s">
        <v>6793</v>
      </c>
      <c r="D425" t="s">
        <v>6793</v>
      </c>
      <c r="I425" t="s">
        <v>6793</v>
      </c>
      <c r="J425" t="s">
        <v>7515</v>
      </c>
      <c r="K425" t="s">
        <v>7516</v>
      </c>
      <c r="L425" t="s">
        <v>7515</v>
      </c>
      <c r="M425" t="s">
        <v>7515</v>
      </c>
      <c r="N425" t="s">
        <v>7515</v>
      </c>
      <c r="O425" t="s">
        <v>7515</v>
      </c>
      <c r="P425" t="s">
        <v>7515</v>
      </c>
      <c r="Q425" t="s">
        <v>7515</v>
      </c>
      <c r="R425" t="s">
        <v>7515</v>
      </c>
      <c r="S425" t="s">
        <v>7515</v>
      </c>
      <c r="T425" t="s">
        <v>7515</v>
      </c>
      <c r="U425" t="s">
        <v>7515</v>
      </c>
      <c r="V425" t="s">
        <v>7515</v>
      </c>
      <c r="W425" t="s">
        <v>7515</v>
      </c>
      <c r="X425" t="s">
        <v>7515</v>
      </c>
      <c r="Y425" t="s">
        <v>7515</v>
      </c>
      <c r="Z425" t="s">
        <v>7515</v>
      </c>
      <c r="AA425" t="s">
        <v>7515</v>
      </c>
      <c r="AB425" t="s">
        <v>7515</v>
      </c>
      <c r="AC425" t="s">
        <v>6796</v>
      </c>
      <c r="AK425" t="s">
        <v>6985</v>
      </c>
      <c r="AL425" t="s">
        <v>6793</v>
      </c>
      <c r="AM425" t="s">
        <v>6794</v>
      </c>
      <c r="AN425" t="s">
        <v>7680</v>
      </c>
      <c r="AO425">
        <v>0</v>
      </c>
      <c r="AP425">
        <v>20</v>
      </c>
      <c r="AQ425" t="s">
        <v>6988</v>
      </c>
      <c r="AR425" t="s">
        <v>6793</v>
      </c>
      <c r="AS425" t="s">
        <v>6794</v>
      </c>
      <c r="AT425" t="s">
        <v>6813</v>
      </c>
      <c r="AU425" t="s">
        <v>7531</v>
      </c>
      <c r="AV425" t="s">
        <v>7553</v>
      </c>
      <c r="AX425" t="s">
        <v>6794</v>
      </c>
      <c r="AY425" t="s">
        <v>6794</v>
      </c>
      <c r="AZ425" t="s">
        <v>6794</v>
      </c>
      <c r="BA425" t="s">
        <v>6794</v>
      </c>
      <c r="BB425" t="s">
        <v>6794</v>
      </c>
      <c r="BC425" t="s">
        <v>6794</v>
      </c>
      <c r="BD425" t="s">
        <v>6794</v>
      </c>
      <c r="BE425" t="s">
        <v>6794</v>
      </c>
      <c r="BF425" t="s">
        <v>6794</v>
      </c>
      <c r="BG425" t="s">
        <v>6794</v>
      </c>
      <c r="BH425" t="s">
        <v>6794</v>
      </c>
      <c r="BI425" t="s">
        <v>7625</v>
      </c>
      <c r="BJ425" t="s">
        <v>7686</v>
      </c>
      <c r="BK425" t="s">
        <v>6794</v>
      </c>
      <c r="BM425" t="s">
        <v>7547</v>
      </c>
      <c r="BN425" t="s">
        <v>7532</v>
      </c>
      <c r="BO425" t="s">
        <v>7519</v>
      </c>
      <c r="BP425" t="s">
        <v>6</v>
      </c>
      <c r="BQ425" t="s">
        <v>7559</v>
      </c>
      <c r="BR425" t="s">
        <v>7543</v>
      </c>
      <c r="BS425" t="s">
        <v>7515</v>
      </c>
      <c r="BT425" t="s">
        <v>7515</v>
      </c>
      <c r="BU425" t="s">
        <v>7515</v>
      </c>
      <c r="BV425" t="s">
        <v>7516</v>
      </c>
      <c r="BW425" t="s">
        <v>7515</v>
      </c>
      <c r="BX425" t="s">
        <v>7515</v>
      </c>
      <c r="BY425" t="s">
        <v>7515</v>
      </c>
      <c r="BZ425" t="s">
        <v>7515</v>
      </c>
      <c r="CA425" t="s">
        <v>7515</v>
      </c>
      <c r="CB425" t="s">
        <v>7515</v>
      </c>
      <c r="CC425" t="s">
        <v>7515</v>
      </c>
      <c r="CD425" t="s">
        <v>7515</v>
      </c>
      <c r="CE425" t="s">
        <v>6794</v>
      </c>
      <c r="CI425" t="s">
        <v>6793</v>
      </c>
      <c r="CJ425" t="s">
        <v>6793</v>
      </c>
      <c r="CK425" t="s">
        <v>6794</v>
      </c>
      <c r="CL425" t="s">
        <v>6793</v>
      </c>
      <c r="CM425" t="s">
        <v>6793</v>
      </c>
      <c r="CN425" t="s">
        <v>6793</v>
      </c>
      <c r="CO425" t="s">
        <v>6794</v>
      </c>
      <c r="CP425" t="s">
        <v>6793</v>
      </c>
      <c r="CQ425" t="s">
        <v>6793</v>
      </c>
      <c r="CR425" t="s">
        <v>7520</v>
      </c>
      <c r="CS425" t="s">
        <v>7521</v>
      </c>
      <c r="CT425" t="s">
        <v>6966</v>
      </c>
      <c r="CU425" t="s">
        <v>6793</v>
      </c>
      <c r="CV425" t="s">
        <v>7547</v>
      </c>
      <c r="CW425" t="s">
        <v>7547</v>
      </c>
      <c r="CX425" t="s">
        <v>7547</v>
      </c>
      <c r="CY425" t="s">
        <v>6794</v>
      </c>
      <c r="EC425" t="s">
        <v>7547</v>
      </c>
      <c r="EL425" t="s">
        <v>6794</v>
      </c>
      <c r="EV425" t="s">
        <v>6794</v>
      </c>
      <c r="PS425" t="s">
        <v>6</v>
      </c>
      <c r="PT425" t="s">
        <v>7526</v>
      </c>
      <c r="PU425" t="s">
        <v>7526</v>
      </c>
      <c r="PV425" t="s">
        <v>7526</v>
      </c>
      <c r="PW425" t="s">
        <v>7515</v>
      </c>
      <c r="PX425" t="s">
        <v>7515</v>
      </c>
      <c r="PY425" t="s">
        <v>7515</v>
      </c>
      <c r="PZ425" t="s">
        <v>7515</v>
      </c>
      <c r="QA425" t="s">
        <v>7515</v>
      </c>
      <c r="QB425" t="s">
        <v>7515</v>
      </c>
      <c r="QC425" t="s">
        <v>7516</v>
      </c>
      <c r="QD425" t="s">
        <v>7528</v>
      </c>
      <c r="QE425" t="s">
        <v>7529</v>
      </c>
      <c r="QF425" t="s">
        <v>7528</v>
      </c>
      <c r="QG425" t="s">
        <v>7681</v>
      </c>
      <c r="QH425">
        <v>2008</v>
      </c>
      <c r="QI425">
        <v>7</v>
      </c>
      <c r="QJ425">
        <v>1</v>
      </c>
      <c r="QK425" s="329">
        <v>39657</v>
      </c>
      <c r="QL425">
        <v>1</v>
      </c>
      <c r="QM425">
        <v>0</v>
      </c>
      <c r="QN425" t="s">
        <v>212</v>
      </c>
      <c r="QO425">
        <v>2008</v>
      </c>
      <c r="QP425">
        <v>50</v>
      </c>
      <c r="RV425">
        <f t="shared" si="13"/>
        <v>2</v>
      </c>
      <c r="RY425">
        <f t="shared" si="12"/>
        <v>8</v>
      </c>
    </row>
    <row r="426" spans="1:493" x14ac:dyDescent="0.3">
      <c r="A426">
        <v>71410</v>
      </c>
      <c r="B426">
        <v>559</v>
      </c>
      <c r="C426" t="s">
        <v>6794</v>
      </c>
      <c r="D426" t="s">
        <v>6793</v>
      </c>
      <c r="F426" t="s">
        <v>6794</v>
      </c>
      <c r="G426" t="s">
        <v>7610</v>
      </c>
      <c r="I426" t="s">
        <v>6793</v>
      </c>
      <c r="J426" t="s">
        <v>7515</v>
      </c>
      <c r="K426" t="s">
        <v>7515</v>
      </c>
      <c r="L426" t="s">
        <v>7515</v>
      </c>
      <c r="M426" t="s">
        <v>7515</v>
      </c>
      <c r="N426" t="s">
        <v>7515</v>
      </c>
      <c r="O426" t="s">
        <v>7515</v>
      </c>
      <c r="P426" t="s">
        <v>7515</v>
      </c>
      <c r="Q426" t="s">
        <v>7515</v>
      </c>
      <c r="R426" t="s">
        <v>7515</v>
      </c>
      <c r="S426" t="s">
        <v>7515</v>
      </c>
      <c r="T426" t="s">
        <v>7515</v>
      </c>
      <c r="U426" t="s">
        <v>7515</v>
      </c>
      <c r="V426" t="s">
        <v>7515</v>
      </c>
      <c r="W426" t="s">
        <v>7515</v>
      </c>
      <c r="X426" t="s">
        <v>7515</v>
      </c>
      <c r="Y426" t="s">
        <v>7516</v>
      </c>
      <c r="Z426" t="s">
        <v>7515</v>
      </c>
      <c r="AA426" t="s">
        <v>7515</v>
      </c>
      <c r="AB426" t="s">
        <v>7515</v>
      </c>
      <c r="AC426" t="s">
        <v>6796</v>
      </c>
      <c r="AK426" t="s">
        <v>6985</v>
      </c>
      <c r="AL426" t="s">
        <v>6793</v>
      </c>
      <c r="AM426" t="s">
        <v>6793</v>
      </c>
      <c r="AN426" t="s">
        <v>7680</v>
      </c>
      <c r="AO426">
        <v>0</v>
      </c>
      <c r="AP426">
        <v>5</v>
      </c>
      <c r="AQ426" t="s">
        <v>6988</v>
      </c>
      <c r="AR426" t="s">
        <v>6966</v>
      </c>
      <c r="AS426" t="s">
        <v>6793</v>
      </c>
      <c r="AT426" t="s">
        <v>6813</v>
      </c>
      <c r="AU426" t="s">
        <v>7531</v>
      </c>
      <c r="AV426" t="s">
        <v>6991</v>
      </c>
      <c r="AX426" t="s">
        <v>6793</v>
      </c>
      <c r="AY426" t="s">
        <v>6794</v>
      </c>
      <c r="AZ426" t="s">
        <v>6794</v>
      </c>
      <c r="BA426" t="s">
        <v>6794</v>
      </c>
      <c r="BB426" t="s">
        <v>6794</v>
      </c>
      <c r="BC426" t="s">
        <v>6794</v>
      </c>
      <c r="BD426" t="s">
        <v>6794</v>
      </c>
      <c r="BE426" t="s">
        <v>6794</v>
      </c>
      <c r="BF426" t="s">
        <v>6794</v>
      </c>
      <c r="BG426" t="s">
        <v>6794</v>
      </c>
      <c r="BH426" t="s">
        <v>6794</v>
      </c>
      <c r="BI426" t="s">
        <v>7029</v>
      </c>
      <c r="BJ426" t="s">
        <v>7686</v>
      </c>
      <c r="BK426" t="s">
        <v>6794</v>
      </c>
      <c r="BM426" t="s">
        <v>7547</v>
      </c>
      <c r="BN426">
        <v>20</v>
      </c>
      <c r="BO426" t="s">
        <v>7519</v>
      </c>
      <c r="BP426" t="s">
        <v>6</v>
      </c>
      <c r="BQ426" t="s">
        <v>7559</v>
      </c>
      <c r="BR426" t="s">
        <v>7594</v>
      </c>
      <c r="BS426" t="s">
        <v>7515</v>
      </c>
      <c r="BT426" t="s">
        <v>7516</v>
      </c>
      <c r="BU426" t="s">
        <v>7515</v>
      </c>
      <c r="BV426" t="s">
        <v>7515</v>
      </c>
      <c r="BW426" t="s">
        <v>7515</v>
      </c>
      <c r="BX426" t="s">
        <v>7515</v>
      </c>
      <c r="BY426" t="s">
        <v>7515</v>
      </c>
      <c r="BZ426" t="s">
        <v>7515</v>
      </c>
      <c r="CA426" t="s">
        <v>7515</v>
      </c>
      <c r="CB426" t="s">
        <v>7515</v>
      </c>
      <c r="CC426" t="s">
        <v>7515</v>
      </c>
      <c r="CD426" t="s">
        <v>7515</v>
      </c>
      <c r="CE426" t="s">
        <v>6794</v>
      </c>
      <c r="CI426" t="s">
        <v>6793</v>
      </c>
      <c r="CJ426" t="s">
        <v>6793</v>
      </c>
      <c r="CK426" t="s">
        <v>6794</v>
      </c>
      <c r="CL426" t="s">
        <v>6793</v>
      </c>
      <c r="CM426" t="s">
        <v>6794</v>
      </c>
      <c r="CN426" t="s">
        <v>6794</v>
      </c>
      <c r="CO426" t="s">
        <v>6794</v>
      </c>
      <c r="CP426" t="s">
        <v>6793</v>
      </c>
      <c r="CQ426" t="s">
        <v>6794</v>
      </c>
      <c r="CR426" t="s">
        <v>7520</v>
      </c>
      <c r="CS426" t="s">
        <v>7607</v>
      </c>
      <c r="CT426" t="s">
        <v>7522</v>
      </c>
      <c r="CU426" t="s">
        <v>6793</v>
      </c>
      <c r="CV426">
        <v>1</v>
      </c>
      <c r="CW426">
        <v>1</v>
      </c>
      <c r="CX426">
        <v>2</v>
      </c>
      <c r="CY426" t="s">
        <v>6794</v>
      </c>
      <c r="EC426">
        <v>2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1</v>
      </c>
      <c r="EK426">
        <v>1</v>
      </c>
      <c r="EL426" t="s">
        <v>6794</v>
      </c>
      <c r="EV426" t="s">
        <v>6794</v>
      </c>
      <c r="PS426" t="s">
        <v>7526</v>
      </c>
      <c r="PT426" t="s">
        <v>7526</v>
      </c>
      <c r="PU426" t="s">
        <v>7527</v>
      </c>
      <c r="PV426" t="s">
        <v>7526</v>
      </c>
      <c r="PW426" t="s">
        <v>7515</v>
      </c>
      <c r="PX426" t="s">
        <v>7515</v>
      </c>
      <c r="PY426" t="s">
        <v>7515</v>
      </c>
      <c r="PZ426" t="s">
        <v>7515</v>
      </c>
      <c r="QA426" t="s">
        <v>7515</v>
      </c>
      <c r="QB426" t="s">
        <v>7515</v>
      </c>
      <c r="QC426" t="s">
        <v>7516</v>
      </c>
      <c r="QD426" t="s">
        <v>7528</v>
      </c>
      <c r="QE426" t="s">
        <v>7539</v>
      </c>
      <c r="QF426" t="s">
        <v>7528</v>
      </c>
      <c r="QG426" t="s">
        <v>7681</v>
      </c>
      <c r="QH426">
        <v>2008</v>
      </c>
      <c r="QI426">
        <v>8</v>
      </c>
      <c r="QJ426">
        <v>1</v>
      </c>
      <c r="QK426" s="329">
        <v>39687</v>
      </c>
      <c r="QL426">
        <v>1</v>
      </c>
      <c r="QM426">
        <v>0</v>
      </c>
      <c r="QN426" t="s">
        <v>194</v>
      </c>
      <c r="QO426">
        <v>0</v>
      </c>
      <c r="QP426">
        <v>88</v>
      </c>
      <c r="RV426">
        <f t="shared" si="13"/>
        <v>5</v>
      </c>
      <c r="RY426">
        <f t="shared" si="12"/>
        <v>6</v>
      </c>
    </row>
    <row r="427" spans="1:493" x14ac:dyDescent="0.3">
      <c r="A427">
        <v>71411</v>
      </c>
      <c r="B427">
        <v>561</v>
      </c>
      <c r="C427" t="s">
        <v>6793</v>
      </c>
      <c r="D427" t="s">
        <v>6793</v>
      </c>
      <c r="I427" t="s">
        <v>6793</v>
      </c>
      <c r="J427" t="s">
        <v>7515</v>
      </c>
      <c r="K427" t="s">
        <v>7515</v>
      </c>
      <c r="L427" t="s">
        <v>7515</v>
      </c>
      <c r="M427" t="s">
        <v>7515</v>
      </c>
      <c r="N427" t="s">
        <v>7515</v>
      </c>
      <c r="O427" t="s">
        <v>7515</v>
      </c>
      <c r="P427" t="s">
        <v>7515</v>
      </c>
      <c r="Q427" t="s">
        <v>7515</v>
      </c>
      <c r="R427" t="s">
        <v>7515</v>
      </c>
      <c r="S427" t="s">
        <v>7515</v>
      </c>
      <c r="T427" t="s">
        <v>7515</v>
      </c>
      <c r="U427" t="s">
        <v>7515</v>
      </c>
      <c r="V427" t="s">
        <v>7515</v>
      </c>
      <c r="W427" t="s">
        <v>7515</v>
      </c>
      <c r="X427" t="s">
        <v>7515</v>
      </c>
      <c r="Y427" t="s">
        <v>7515</v>
      </c>
      <c r="Z427" t="s">
        <v>7515</v>
      </c>
      <c r="AA427" t="s">
        <v>7516</v>
      </c>
      <c r="AB427" t="s">
        <v>7515</v>
      </c>
      <c r="AC427" t="s">
        <v>6796</v>
      </c>
      <c r="AK427" t="s">
        <v>6985</v>
      </c>
      <c r="AL427" t="s">
        <v>6793</v>
      </c>
      <c r="AM427" t="s">
        <v>6794</v>
      </c>
      <c r="AN427" t="s">
        <v>7680</v>
      </c>
      <c r="AO427">
        <v>0</v>
      </c>
      <c r="AP427">
        <v>10</v>
      </c>
      <c r="AQ427" t="s">
        <v>6757</v>
      </c>
      <c r="AR427" t="s">
        <v>31</v>
      </c>
      <c r="AS427" t="s">
        <v>6794</v>
      </c>
      <c r="AT427" t="s">
        <v>6813</v>
      </c>
      <c r="AU427" t="s">
        <v>7531</v>
      </c>
      <c r="AV427" t="s">
        <v>6991</v>
      </c>
      <c r="AX427" t="s">
        <v>6793</v>
      </c>
      <c r="AY427" t="s">
        <v>6793</v>
      </c>
      <c r="AZ427" t="s">
        <v>6793</v>
      </c>
      <c r="BA427" t="s">
        <v>6793</v>
      </c>
      <c r="BC427" t="s">
        <v>6794</v>
      </c>
      <c r="BD427" t="s">
        <v>6794</v>
      </c>
      <c r="BE427" t="s">
        <v>6793</v>
      </c>
      <c r="BF427" t="s">
        <v>6794</v>
      </c>
      <c r="BG427" t="s">
        <v>6794</v>
      </c>
      <c r="BH427" t="s">
        <v>6794</v>
      </c>
      <c r="BI427" t="s">
        <v>7021</v>
      </c>
      <c r="BJ427" t="s">
        <v>7024</v>
      </c>
      <c r="BK427" t="s">
        <v>6794</v>
      </c>
      <c r="BM427" t="s">
        <v>7547</v>
      </c>
      <c r="BN427" t="s">
        <v>7532</v>
      </c>
      <c r="BO427" t="s">
        <v>7519</v>
      </c>
      <c r="BP427" t="s">
        <v>6</v>
      </c>
      <c r="BQ427" t="s">
        <v>7559</v>
      </c>
      <c r="BR427" t="s">
        <v>7594</v>
      </c>
      <c r="BS427" t="s">
        <v>7516</v>
      </c>
      <c r="BT427" t="s">
        <v>7515</v>
      </c>
      <c r="BU427" t="s">
        <v>7515</v>
      </c>
      <c r="BV427" t="s">
        <v>7515</v>
      </c>
      <c r="BW427" t="s">
        <v>7515</v>
      </c>
      <c r="BX427" t="s">
        <v>7515</v>
      </c>
      <c r="BY427" t="s">
        <v>7515</v>
      </c>
      <c r="BZ427" t="s">
        <v>7515</v>
      </c>
      <c r="CA427" t="s">
        <v>7515</v>
      </c>
      <c r="CB427" t="s">
        <v>7515</v>
      </c>
      <c r="CC427" t="s">
        <v>7515</v>
      </c>
      <c r="CD427" t="s">
        <v>7515</v>
      </c>
      <c r="CE427" t="s">
        <v>6794</v>
      </c>
      <c r="CI427" t="s">
        <v>6793</v>
      </c>
      <c r="CJ427" t="s">
        <v>6793</v>
      </c>
      <c r="CK427" t="s">
        <v>6794</v>
      </c>
      <c r="CL427" t="s">
        <v>6793</v>
      </c>
      <c r="CM427" t="s">
        <v>6794</v>
      </c>
      <c r="CN427" t="s">
        <v>6794</v>
      </c>
      <c r="CO427" t="s">
        <v>6794</v>
      </c>
      <c r="CP427" t="s">
        <v>6793</v>
      </c>
      <c r="CQ427" t="s">
        <v>6794</v>
      </c>
      <c r="CR427" t="s">
        <v>7545</v>
      </c>
      <c r="CS427" t="s">
        <v>7607</v>
      </c>
      <c r="CT427" t="s">
        <v>7536</v>
      </c>
      <c r="CU427" t="s">
        <v>6794</v>
      </c>
      <c r="CV427">
        <v>2</v>
      </c>
      <c r="CW427">
        <v>3</v>
      </c>
      <c r="CX427">
        <v>2</v>
      </c>
      <c r="EC427">
        <v>2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2</v>
      </c>
      <c r="EK427">
        <v>0</v>
      </c>
      <c r="EV427" t="s">
        <v>6793</v>
      </c>
      <c r="IR427" t="s">
        <v>7524</v>
      </c>
      <c r="IS427" t="s">
        <v>6</v>
      </c>
      <c r="IV427" t="s">
        <v>7578</v>
      </c>
      <c r="IY427" t="s">
        <v>6794</v>
      </c>
      <c r="IZ427" t="s">
        <v>6966</v>
      </c>
      <c r="JA427" t="s">
        <v>7524</v>
      </c>
      <c r="JB427" t="s">
        <v>6</v>
      </c>
      <c r="JE427" t="s">
        <v>7578</v>
      </c>
      <c r="JF427" t="s">
        <v>7526</v>
      </c>
      <c r="JG427" t="s">
        <v>7526</v>
      </c>
      <c r="JH427" t="s">
        <v>6794</v>
      </c>
      <c r="JI427" t="s">
        <v>6966</v>
      </c>
      <c r="PS427" t="s">
        <v>7526</v>
      </c>
      <c r="PT427" t="s">
        <v>7526</v>
      </c>
      <c r="PV427" t="s">
        <v>7526</v>
      </c>
      <c r="PW427" t="s">
        <v>7516</v>
      </c>
      <c r="PX427" t="s">
        <v>7515</v>
      </c>
      <c r="PY427" t="s">
        <v>7515</v>
      </c>
      <c r="PZ427" t="s">
        <v>7515</v>
      </c>
      <c r="QA427" t="s">
        <v>7515</v>
      </c>
      <c r="QB427" t="s">
        <v>7515</v>
      </c>
      <c r="QC427" t="s">
        <v>7515</v>
      </c>
      <c r="QD427" t="s">
        <v>7528</v>
      </c>
      <c r="QE427" t="s">
        <v>7539</v>
      </c>
      <c r="QF427" t="s">
        <v>7528</v>
      </c>
      <c r="QG427" t="s">
        <v>7681</v>
      </c>
      <c r="QH427">
        <v>2008</v>
      </c>
      <c r="QI427">
        <v>6</v>
      </c>
      <c r="QJ427">
        <v>1</v>
      </c>
      <c r="QK427" s="329">
        <v>39613</v>
      </c>
      <c r="QL427">
        <v>1</v>
      </c>
      <c r="QM427">
        <v>0</v>
      </c>
      <c r="QN427" t="s">
        <v>212</v>
      </c>
      <c r="QO427">
        <v>2008</v>
      </c>
      <c r="QP427">
        <v>50</v>
      </c>
      <c r="QQ427">
        <v>0</v>
      </c>
      <c r="QR427">
        <v>0</v>
      </c>
      <c r="QS427">
        <v>0</v>
      </c>
      <c r="QT427">
        <v>0</v>
      </c>
      <c r="QU427">
        <v>0</v>
      </c>
      <c r="QV427">
        <v>0</v>
      </c>
      <c r="QW427">
        <v>0</v>
      </c>
      <c r="QX427">
        <v>0</v>
      </c>
      <c r="QY427">
        <v>0</v>
      </c>
      <c r="QZ427">
        <v>0</v>
      </c>
      <c r="RA427">
        <v>0</v>
      </c>
      <c r="RB427">
        <v>0</v>
      </c>
      <c r="RC427">
        <v>0</v>
      </c>
      <c r="RD427">
        <v>1</v>
      </c>
      <c r="RE427">
        <v>1</v>
      </c>
      <c r="RF427">
        <v>0</v>
      </c>
      <c r="RG427">
        <v>0</v>
      </c>
      <c r="RH427">
        <v>0</v>
      </c>
      <c r="RI427">
        <v>0</v>
      </c>
      <c r="RJ427">
        <v>0</v>
      </c>
      <c r="RK427">
        <v>0</v>
      </c>
      <c r="RL427">
        <v>0</v>
      </c>
      <c r="RM427">
        <v>0</v>
      </c>
      <c r="RN427">
        <v>0</v>
      </c>
      <c r="RO427">
        <v>0</v>
      </c>
      <c r="RP427">
        <v>0</v>
      </c>
      <c r="RQ427">
        <v>0</v>
      </c>
      <c r="RR427">
        <v>0</v>
      </c>
      <c r="RS427">
        <v>0</v>
      </c>
      <c r="RT427">
        <v>0</v>
      </c>
      <c r="RU427">
        <v>0</v>
      </c>
      <c r="RV427">
        <f t="shared" si="13"/>
        <v>4</v>
      </c>
      <c r="RY427">
        <f t="shared" si="12"/>
        <v>10</v>
      </c>
    </row>
    <row r="428" spans="1:493" x14ac:dyDescent="0.3">
      <c r="A428">
        <v>71412</v>
      </c>
      <c r="B428">
        <v>564</v>
      </c>
      <c r="C428" t="s">
        <v>6793</v>
      </c>
      <c r="D428" t="s">
        <v>6793</v>
      </c>
      <c r="I428" t="s">
        <v>6793</v>
      </c>
      <c r="J428" t="s">
        <v>7515</v>
      </c>
      <c r="K428" t="s">
        <v>7515</v>
      </c>
      <c r="L428" t="s">
        <v>7515</v>
      </c>
      <c r="M428" t="s">
        <v>7515</v>
      </c>
      <c r="N428" t="s">
        <v>7515</v>
      </c>
      <c r="O428" t="s">
        <v>7515</v>
      </c>
      <c r="P428" t="s">
        <v>7515</v>
      </c>
      <c r="Q428" t="s">
        <v>7515</v>
      </c>
      <c r="R428" t="s">
        <v>7515</v>
      </c>
      <c r="S428" t="s">
        <v>7515</v>
      </c>
      <c r="T428" t="s">
        <v>7515</v>
      </c>
      <c r="U428" t="s">
        <v>7515</v>
      </c>
      <c r="V428" t="s">
        <v>7515</v>
      </c>
      <c r="W428" t="s">
        <v>7515</v>
      </c>
      <c r="X428" t="s">
        <v>7515</v>
      </c>
      <c r="Y428" t="s">
        <v>7516</v>
      </c>
      <c r="Z428" t="s">
        <v>7515</v>
      </c>
      <c r="AA428" t="s">
        <v>7515</v>
      </c>
      <c r="AB428" t="s">
        <v>7515</v>
      </c>
      <c r="AC428" t="s">
        <v>6796</v>
      </c>
      <c r="AK428" t="s">
        <v>6985</v>
      </c>
      <c r="AL428" t="s">
        <v>6793</v>
      </c>
      <c r="AM428" t="s">
        <v>6793</v>
      </c>
      <c r="AN428" t="s">
        <v>7680</v>
      </c>
      <c r="AO428">
        <v>0</v>
      </c>
      <c r="AP428">
        <v>4</v>
      </c>
      <c r="AQ428" t="s">
        <v>6988</v>
      </c>
      <c r="AR428" t="s">
        <v>6793</v>
      </c>
      <c r="AS428" t="s">
        <v>6793</v>
      </c>
      <c r="AT428" t="s">
        <v>6813</v>
      </c>
      <c r="AU428" t="s">
        <v>7531</v>
      </c>
      <c r="AV428" t="s">
        <v>7518</v>
      </c>
      <c r="AX428" t="s">
        <v>6794</v>
      </c>
      <c r="AY428" t="s">
        <v>6794</v>
      </c>
      <c r="AZ428" t="s">
        <v>6793</v>
      </c>
      <c r="BA428" t="s">
        <v>6793</v>
      </c>
      <c r="BB428" t="s">
        <v>6794</v>
      </c>
      <c r="BC428" t="s">
        <v>6794</v>
      </c>
      <c r="BD428" t="s">
        <v>6793</v>
      </c>
      <c r="BE428" t="s">
        <v>6794</v>
      </c>
      <c r="BF428" t="s">
        <v>6794</v>
      </c>
      <c r="BG428" t="s">
        <v>6794</v>
      </c>
      <c r="BH428" t="s">
        <v>6794</v>
      </c>
      <c r="BI428" t="s">
        <v>7022</v>
      </c>
      <c r="BJ428" t="s">
        <v>7021</v>
      </c>
      <c r="BK428" t="s">
        <v>6794</v>
      </c>
      <c r="BM428" t="s">
        <v>7547</v>
      </c>
      <c r="BN428">
        <v>50</v>
      </c>
      <c r="BO428" t="s">
        <v>7533</v>
      </c>
      <c r="BP428" t="s">
        <v>7571</v>
      </c>
      <c r="BQ428" t="s">
        <v>7559</v>
      </c>
      <c r="BR428" t="s">
        <v>7594</v>
      </c>
      <c r="BS428" t="s">
        <v>7516</v>
      </c>
      <c r="BT428" t="s">
        <v>7515</v>
      </c>
      <c r="BU428" t="s">
        <v>7515</v>
      </c>
      <c r="BV428" t="s">
        <v>7515</v>
      </c>
      <c r="BW428" t="s">
        <v>7515</v>
      </c>
      <c r="BX428" t="s">
        <v>7515</v>
      </c>
      <c r="BY428" t="s">
        <v>7515</v>
      </c>
      <c r="BZ428" t="s">
        <v>7515</v>
      </c>
      <c r="CA428" t="s">
        <v>7515</v>
      </c>
      <c r="CB428" t="s">
        <v>7515</v>
      </c>
      <c r="CC428" t="s">
        <v>7515</v>
      </c>
      <c r="CD428" t="s">
        <v>7515</v>
      </c>
      <c r="CE428" t="s">
        <v>6794</v>
      </c>
      <c r="CI428" t="s">
        <v>6793</v>
      </c>
      <c r="CJ428" t="s">
        <v>6793</v>
      </c>
      <c r="CK428" t="s">
        <v>6793</v>
      </c>
      <c r="CL428" t="s">
        <v>6793</v>
      </c>
      <c r="CM428" t="s">
        <v>6793</v>
      </c>
      <c r="CN428" t="s">
        <v>6794</v>
      </c>
      <c r="CO428" t="s">
        <v>6794</v>
      </c>
      <c r="CP428" t="s">
        <v>6793</v>
      </c>
      <c r="CQ428" t="s">
        <v>6794</v>
      </c>
      <c r="CR428" t="s">
        <v>7520</v>
      </c>
      <c r="CS428" t="s">
        <v>7521</v>
      </c>
      <c r="CT428" t="s">
        <v>7587</v>
      </c>
      <c r="CU428" t="s">
        <v>6793</v>
      </c>
      <c r="CV428">
        <v>2</v>
      </c>
      <c r="CW428">
        <v>4</v>
      </c>
      <c r="CX428">
        <v>3</v>
      </c>
      <c r="CY428" t="s">
        <v>6794</v>
      </c>
      <c r="EC428">
        <v>3</v>
      </c>
      <c r="EE428">
        <v>0</v>
      </c>
      <c r="EF428">
        <v>1</v>
      </c>
      <c r="EG428">
        <v>0</v>
      </c>
      <c r="EH428">
        <v>0</v>
      </c>
      <c r="EI428">
        <v>2</v>
      </c>
      <c r="EJ428">
        <v>0</v>
      </c>
      <c r="EK428">
        <v>0</v>
      </c>
      <c r="EL428" t="s">
        <v>6794</v>
      </c>
      <c r="EV428" t="s">
        <v>6794</v>
      </c>
      <c r="PS428" t="s">
        <v>7526</v>
      </c>
      <c r="PT428" t="s">
        <v>7527</v>
      </c>
      <c r="PU428" t="s">
        <v>7527</v>
      </c>
      <c r="PV428" t="s">
        <v>7527</v>
      </c>
      <c r="PW428" t="s">
        <v>7516</v>
      </c>
      <c r="PX428" t="s">
        <v>7515</v>
      </c>
      <c r="PY428" t="s">
        <v>7515</v>
      </c>
      <c r="PZ428" t="s">
        <v>7515</v>
      </c>
      <c r="QA428" t="s">
        <v>7515</v>
      </c>
      <c r="QB428" t="s">
        <v>7515</v>
      </c>
      <c r="QC428" t="s">
        <v>7515</v>
      </c>
      <c r="QD428" t="s">
        <v>7528</v>
      </c>
      <c r="QE428" t="s">
        <v>7539</v>
      </c>
      <c r="QF428" t="s">
        <v>7528</v>
      </c>
      <c r="QG428" t="s">
        <v>7681</v>
      </c>
      <c r="QH428">
        <v>2008</v>
      </c>
      <c r="QI428">
        <v>12</v>
      </c>
      <c r="QJ428">
        <v>1</v>
      </c>
      <c r="QK428" s="329">
        <v>39808</v>
      </c>
      <c r="QL428">
        <v>1</v>
      </c>
      <c r="QM428">
        <v>0</v>
      </c>
      <c r="QN428" t="s">
        <v>194</v>
      </c>
      <c r="QO428">
        <v>0</v>
      </c>
      <c r="QP428">
        <v>35</v>
      </c>
      <c r="RV428">
        <f t="shared" si="13"/>
        <v>6</v>
      </c>
      <c r="RY428">
        <f t="shared" si="12"/>
        <v>5</v>
      </c>
    </row>
    <row r="429" spans="1:493" x14ac:dyDescent="0.3">
      <c r="A429">
        <v>71413</v>
      </c>
      <c r="B429">
        <v>565</v>
      </c>
      <c r="C429" t="s">
        <v>6793</v>
      </c>
      <c r="D429" t="s">
        <v>6793</v>
      </c>
      <c r="I429" t="s">
        <v>6793</v>
      </c>
      <c r="J429" t="s">
        <v>7515</v>
      </c>
      <c r="K429" t="s">
        <v>7515</v>
      </c>
      <c r="L429" t="s">
        <v>7516</v>
      </c>
      <c r="M429" t="s">
        <v>7515</v>
      </c>
      <c r="N429" t="s">
        <v>7515</v>
      </c>
      <c r="O429" t="s">
        <v>7515</v>
      </c>
      <c r="P429" t="s">
        <v>7515</v>
      </c>
      <c r="Q429" t="s">
        <v>7515</v>
      </c>
      <c r="R429" t="s">
        <v>7515</v>
      </c>
      <c r="S429" t="s">
        <v>7515</v>
      </c>
      <c r="T429" t="s">
        <v>7515</v>
      </c>
      <c r="U429" t="s">
        <v>7515</v>
      </c>
      <c r="V429" t="s">
        <v>7515</v>
      </c>
      <c r="W429" t="s">
        <v>7515</v>
      </c>
      <c r="X429" t="s">
        <v>7515</v>
      </c>
      <c r="Y429" t="s">
        <v>7515</v>
      </c>
      <c r="Z429" t="s">
        <v>7515</v>
      </c>
      <c r="AA429" t="s">
        <v>7515</v>
      </c>
      <c r="AB429" t="s">
        <v>7515</v>
      </c>
      <c r="AC429" t="s">
        <v>7517</v>
      </c>
      <c r="AF429">
        <v>0</v>
      </c>
      <c r="AG429">
        <v>10</v>
      </c>
      <c r="AH429" t="s">
        <v>6845</v>
      </c>
      <c r="AK429" t="s">
        <v>6993</v>
      </c>
      <c r="AL429" t="s">
        <v>6794</v>
      </c>
      <c r="AM429" t="s">
        <v>6794</v>
      </c>
      <c r="AN429" t="s">
        <v>7680</v>
      </c>
      <c r="AO429">
        <v>0</v>
      </c>
      <c r="AP429">
        <v>13</v>
      </c>
      <c r="AQ429" t="s">
        <v>6988</v>
      </c>
      <c r="AR429" t="s">
        <v>6793</v>
      </c>
      <c r="AS429" t="s">
        <v>6793</v>
      </c>
      <c r="AT429" t="s">
        <v>6813</v>
      </c>
      <c r="AU429" t="s">
        <v>7531</v>
      </c>
      <c r="AV429" t="s">
        <v>6991</v>
      </c>
      <c r="AX429" t="s">
        <v>6794</v>
      </c>
      <c r="AY429" t="s">
        <v>6794</v>
      </c>
      <c r="AZ429" t="s">
        <v>6794</v>
      </c>
      <c r="BA429" t="s">
        <v>6794</v>
      </c>
      <c r="BB429" t="s">
        <v>6793</v>
      </c>
      <c r="BC429" t="s">
        <v>6794</v>
      </c>
      <c r="BD429" t="s">
        <v>6794</v>
      </c>
      <c r="BE429" t="s">
        <v>6793</v>
      </c>
      <c r="BF429" t="s">
        <v>6794</v>
      </c>
      <c r="BG429" t="s">
        <v>6794</v>
      </c>
      <c r="BH429" t="s">
        <v>6794</v>
      </c>
      <c r="BI429" t="s">
        <v>7028</v>
      </c>
      <c r="BJ429" t="s">
        <v>6</v>
      </c>
      <c r="BK429" t="s">
        <v>6794</v>
      </c>
      <c r="BM429">
        <v>100</v>
      </c>
      <c r="BN429" t="s">
        <v>6</v>
      </c>
      <c r="BO429" t="s">
        <v>7533</v>
      </c>
      <c r="BP429" t="s">
        <v>6</v>
      </c>
      <c r="BQ429" t="s">
        <v>7559</v>
      </c>
      <c r="BR429" t="s">
        <v>7543</v>
      </c>
      <c r="BS429" t="s">
        <v>7516</v>
      </c>
      <c r="BT429" t="s">
        <v>7515</v>
      </c>
      <c r="BU429" t="s">
        <v>7515</v>
      </c>
      <c r="BV429" t="s">
        <v>7515</v>
      </c>
      <c r="BW429" t="s">
        <v>7515</v>
      </c>
      <c r="BX429" t="s">
        <v>7515</v>
      </c>
      <c r="BY429" t="s">
        <v>7515</v>
      </c>
      <c r="BZ429" t="s">
        <v>7515</v>
      </c>
      <c r="CA429" t="s">
        <v>7515</v>
      </c>
      <c r="CB429" t="s">
        <v>7515</v>
      </c>
      <c r="CC429" t="s">
        <v>7515</v>
      </c>
      <c r="CD429" t="s">
        <v>7515</v>
      </c>
      <c r="CE429" t="s">
        <v>6794</v>
      </c>
      <c r="CI429" t="s">
        <v>6793</v>
      </c>
      <c r="CJ429" t="s">
        <v>6793</v>
      </c>
      <c r="CK429" t="s">
        <v>6794</v>
      </c>
      <c r="CL429" t="s">
        <v>6794</v>
      </c>
      <c r="CM429" t="s">
        <v>6794</v>
      </c>
      <c r="CN429" t="s">
        <v>6794</v>
      </c>
      <c r="CO429" t="s">
        <v>6794</v>
      </c>
      <c r="CP429" t="s">
        <v>6793</v>
      </c>
      <c r="CQ429" t="s">
        <v>6794</v>
      </c>
      <c r="CR429" t="s">
        <v>7520</v>
      </c>
      <c r="CS429" t="s">
        <v>7521</v>
      </c>
      <c r="CT429" t="s">
        <v>7536</v>
      </c>
      <c r="CU429" t="s">
        <v>6793</v>
      </c>
      <c r="CV429">
        <v>2</v>
      </c>
      <c r="CW429">
        <v>4</v>
      </c>
      <c r="CX429">
        <v>4</v>
      </c>
      <c r="CY429" t="s">
        <v>6793</v>
      </c>
      <c r="CZ429">
        <v>2</v>
      </c>
      <c r="DA429" t="s">
        <v>7680</v>
      </c>
      <c r="DB429">
        <v>6</v>
      </c>
      <c r="DC429">
        <v>2006</v>
      </c>
      <c r="DD429" t="s">
        <v>7557</v>
      </c>
      <c r="DE429" t="s">
        <v>7680</v>
      </c>
      <c r="DF429">
        <v>9</v>
      </c>
      <c r="DG429">
        <v>2006</v>
      </c>
      <c r="DH429" t="s">
        <v>7680</v>
      </c>
      <c r="DI429">
        <v>8</v>
      </c>
      <c r="DJ429">
        <v>2008</v>
      </c>
      <c r="DK429" t="s">
        <v>7557</v>
      </c>
      <c r="DL429" t="s">
        <v>7680</v>
      </c>
      <c r="DM429">
        <v>8</v>
      </c>
      <c r="DN429">
        <v>2008</v>
      </c>
      <c r="EC429">
        <v>3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2</v>
      </c>
      <c r="EK429">
        <v>1</v>
      </c>
      <c r="EL429" t="s">
        <v>6794</v>
      </c>
      <c r="EV429" t="s">
        <v>6794</v>
      </c>
      <c r="PS429" t="s">
        <v>7526</v>
      </c>
      <c r="PT429" t="s">
        <v>7526</v>
      </c>
      <c r="PU429" t="s">
        <v>7526</v>
      </c>
      <c r="PV429" t="s">
        <v>7691</v>
      </c>
      <c r="PW429" t="s">
        <v>7516</v>
      </c>
      <c r="PX429" t="s">
        <v>7515</v>
      </c>
      <c r="PY429" t="s">
        <v>7515</v>
      </c>
      <c r="PZ429" t="s">
        <v>7515</v>
      </c>
      <c r="QA429" t="s">
        <v>7515</v>
      </c>
      <c r="QB429" t="s">
        <v>7515</v>
      </c>
      <c r="QC429" t="s">
        <v>7515</v>
      </c>
      <c r="QD429" t="s">
        <v>7528</v>
      </c>
      <c r="QE429" t="s">
        <v>7539</v>
      </c>
      <c r="QF429" t="s">
        <v>7528</v>
      </c>
      <c r="QG429" t="s">
        <v>7681</v>
      </c>
      <c r="QH429">
        <v>2008</v>
      </c>
      <c r="QI429">
        <v>8</v>
      </c>
      <c r="QJ429">
        <v>1</v>
      </c>
      <c r="QK429" s="329">
        <v>39674</v>
      </c>
      <c r="QL429">
        <v>0</v>
      </c>
      <c r="QM429">
        <v>1</v>
      </c>
      <c r="QN429" t="s">
        <v>212</v>
      </c>
      <c r="QO429">
        <v>2008</v>
      </c>
      <c r="QP429">
        <v>50</v>
      </c>
      <c r="RV429">
        <f t="shared" si="13"/>
        <v>4</v>
      </c>
      <c r="RY429">
        <f t="shared" si="12"/>
        <v>2</v>
      </c>
    </row>
    <row r="430" spans="1:493" x14ac:dyDescent="0.3">
      <c r="A430">
        <v>71414</v>
      </c>
      <c r="B430">
        <v>569</v>
      </c>
      <c r="C430" t="s">
        <v>6793</v>
      </c>
      <c r="D430" t="s">
        <v>6793</v>
      </c>
      <c r="I430" t="s">
        <v>6793</v>
      </c>
      <c r="J430" t="s">
        <v>7515</v>
      </c>
      <c r="K430" t="s">
        <v>7515</v>
      </c>
      <c r="L430" t="s">
        <v>7515</v>
      </c>
      <c r="M430" t="s">
        <v>7515</v>
      </c>
      <c r="N430" t="s">
        <v>7515</v>
      </c>
      <c r="O430" t="s">
        <v>7515</v>
      </c>
      <c r="P430" t="s">
        <v>7515</v>
      </c>
      <c r="Q430" t="s">
        <v>7515</v>
      </c>
      <c r="R430" t="s">
        <v>7515</v>
      </c>
      <c r="S430" t="s">
        <v>7515</v>
      </c>
      <c r="T430" t="s">
        <v>7515</v>
      </c>
      <c r="U430" t="s">
        <v>7515</v>
      </c>
      <c r="V430" t="s">
        <v>7515</v>
      </c>
      <c r="W430" t="s">
        <v>7515</v>
      </c>
      <c r="X430" t="s">
        <v>7515</v>
      </c>
      <c r="Y430" t="s">
        <v>7516</v>
      </c>
      <c r="Z430" t="s">
        <v>7515</v>
      </c>
      <c r="AA430" t="s">
        <v>7515</v>
      </c>
      <c r="AB430" t="s">
        <v>7515</v>
      </c>
      <c r="AC430" t="s">
        <v>7517</v>
      </c>
      <c r="AF430">
        <v>0</v>
      </c>
      <c r="AG430">
        <v>3</v>
      </c>
      <c r="AH430" t="s">
        <v>7560</v>
      </c>
      <c r="AK430" t="s">
        <v>6993</v>
      </c>
      <c r="AL430" t="s">
        <v>6794</v>
      </c>
      <c r="AM430" t="s">
        <v>6794</v>
      </c>
      <c r="AN430" t="s">
        <v>6</v>
      </c>
      <c r="AQ430" t="s">
        <v>7568</v>
      </c>
      <c r="AT430" t="s">
        <v>6814</v>
      </c>
      <c r="AV430" t="s">
        <v>6991</v>
      </c>
      <c r="AW430" t="s">
        <v>7583</v>
      </c>
      <c r="AX430" t="s">
        <v>6794</v>
      </c>
      <c r="AY430" t="s">
        <v>6794</v>
      </c>
      <c r="AZ430" t="s">
        <v>6793</v>
      </c>
      <c r="BA430" t="s">
        <v>6793</v>
      </c>
      <c r="BC430" t="s">
        <v>6794</v>
      </c>
      <c r="BD430" t="s">
        <v>6794</v>
      </c>
      <c r="BE430" t="s">
        <v>6794</v>
      </c>
      <c r="BF430" t="s">
        <v>6794</v>
      </c>
      <c r="BG430" t="s">
        <v>6794</v>
      </c>
      <c r="BH430" t="s">
        <v>6794</v>
      </c>
      <c r="BI430" t="s">
        <v>7021</v>
      </c>
      <c r="BJ430" t="s">
        <v>7024</v>
      </c>
      <c r="BK430" t="s">
        <v>6794</v>
      </c>
      <c r="BM430" t="s">
        <v>7547</v>
      </c>
      <c r="BN430">
        <v>50</v>
      </c>
      <c r="BO430" t="s">
        <v>7519</v>
      </c>
      <c r="BP430" t="s">
        <v>6</v>
      </c>
      <c r="BQ430" t="s">
        <v>7559</v>
      </c>
      <c r="BR430" t="s">
        <v>7594</v>
      </c>
      <c r="BS430" t="s">
        <v>7515</v>
      </c>
      <c r="BT430" t="s">
        <v>7516</v>
      </c>
      <c r="BU430" t="s">
        <v>7515</v>
      </c>
      <c r="BV430" t="s">
        <v>7515</v>
      </c>
      <c r="BW430" t="s">
        <v>7515</v>
      </c>
      <c r="BX430" t="s">
        <v>7515</v>
      </c>
      <c r="BY430" t="s">
        <v>7515</v>
      </c>
      <c r="BZ430" t="s">
        <v>7515</v>
      </c>
      <c r="CA430" t="s">
        <v>7515</v>
      </c>
      <c r="CB430" t="s">
        <v>7515</v>
      </c>
      <c r="CC430" t="s">
        <v>7515</v>
      </c>
      <c r="CD430" t="s">
        <v>7515</v>
      </c>
      <c r="CE430" t="s">
        <v>6794</v>
      </c>
      <c r="CI430" t="s">
        <v>6793</v>
      </c>
      <c r="CJ430" t="s">
        <v>6793</v>
      </c>
      <c r="CK430" t="s">
        <v>6794</v>
      </c>
      <c r="CL430" t="s">
        <v>6793</v>
      </c>
      <c r="CM430" t="s">
        <v>6793</v>
      </c>
      <c r="CN430" t="s">
        <v>6793</v>
      </c>
      <c r="CO430" t="s">
        <v>6794</v>
      </c>
      <c r="CP430" t="s">
        <v>6793</v>
      </c>
      <c r="CQ430" t="s">
        <v>6794</v>
      </c>
      <c r="CR430" t="s">
        <v>7545</v>
      </c>
      <c r="CS430" t="s">
        <v>7521</v>
      </c>
      <c r="CT430" t="s">
        <v>6966</v>
      </c>
      <c r="CU430" t="s">
        <v>6793</v>
      </c>
      <c r="CV430">
        <v>2</v>
      </c>
      <c r="CW430">
        <v>3</v>
      </c>
      <c r="CX430">
        <v>3</v>
      </c>
      <c r="CY430" t="s">
        <v>6794</v>
      </c>
      <c r="EC430">
        <v>4</v>
      </c>
      <c r="EE430">
        <v>0</v>
      </c>
      <c r="EF430">
        <v>0</v>
      </c>
      <c r="EG430">
        <v>1</v>
      </c>
      <c r="EH430">
        <v>2</v>
      </c>
      <c r="EI430">
        <v>0</v>
      </c>
      <c r="EJ430">
        <v>1</v>
      </c>
      <c r="EK430">
        <v>0</v>
      </c>
      <c r="EL430" t="s">
        <v>6794</v>
      </c>
      <c r="EV430" t="s">
        <v>6794</v>
      </c>
      <c r="PS430" t="s">
        <v>7526</v>
      </c>
      <c r="PT430" t="s">
        <v>7526</v>
      </c>
      <c r="PU430" t="s">
        <v>7526</v>
      </c>
      <c r="PV430" t="s">
        <v>7526</v>
      </c>
      <c r="PW430" t="s">
        <v>7515</v>
      </c>
      <c r="PX430" t="s">
        <v>7515</v>
      </c>
      <c r="PY430" t="s">
        <v>7516</v>
      </c>
      <c r="PZ430" t="s">
        <v>7515</v>
      </c>
      <c r="QA430" t="s">
        <v>7515</v>
      </c>
      <c r="QB430" t="s">
        <v>7515</v>
      </c>
      <c r="QC430" t="s">
        <v>7515</v>
      </c>
      <c r="QD430" t="s">
        <v>7528</v>
      </c>
      <c r="QE430" t="s">
        <v>7529</v>
      </c>
      <c r="QF430" t="s">
        <v>7528</v>
      </c>
      <c r="QG430" t="s">
        <v>7681</v>
      </c>
      <c r="QH430">
        <v>2008</v>
      </c>
      <c r="QI430">
        <v>4</v>
      </c>
      <c r="QJ430">
        <v>1</v>
      </c>
      <c r="QK430" s="329">
        <v>39550</v>
      </c>
      <c r="QL430">
        <v>0</v>
      </c>
      <c r="QM430">
        <v>1</v>
      </c>
      <c r="QN430" t="s">
        <v>212</v>
      </c>
      <c r="QO430">
        <v>2008</v>
      </c>
      <c r="QP430">
        <v>50</v>
      </c>
      <c r="RV430">
        <f t="shared" si="13"/>
        <v>0</v>
      </c>
      <c r="RY430">
        <f t="shared" si="12"/>
        <v>10</v>
      </c>
    </row>
    <row r="431" spans="1:493" x14ac:dyDescent="0.3">
      <c r="A431">
        <v>71415</v>
      </c>
      <c r="B431">
        <v>570</v>
      </c>
      <c r="C431" t="s">
        <v>6793</v>
      </c>
      <c r="D431" t="s">
        <v>6793</v>
      </c>
      <c r="I431" t="s">
        <v>6793</v>
      </c>
      <c r="J431" t="s">
        <v>7515</v>
      </c>
      <c r="K431" t="s">
        <v>7515</v>
      </c>
      <c r="L431" t="s">
        <v>7515</v>
      </c>
      <c r="M431" t="s">
        <v>7515</v>
      </c>
      <c r="N431" t="s">
        <v>7515</v>
      </c>
      <c r="O431" t="s">
        <v>7515</v>
      </c>
      <c r="P431" t="s">
        <v>7515</v>
      </c>
      <c r="Q431" t="s">
        <v>7515</v>
      </c>
      <c r="R431" t="s">
        <v>7515</v>
      </c>
      <c r="S431" t="s">
        <v>7515</v>
      </c>
      <c r="T431" t="s">
        <v>7515</v>
      </c>
      <c r="U431" t="s">
        <v>7515</v>
      </c>
      <c r="V431" t="s">
        <v>7515</v>
      </c>
      <c r="W431" t="s">
        <v>7515</v>
      </c>
      <c r="X431" t="s">
        <v>7515</v>
      </c>
      <c r="Y431" t="s">
        <v>7515</v>
      </c>
      <c r="Z431" t="s">
        <v>7515</v>
      </c>
      <c r="AA431" t="s">
        <v>7516</v>
      </c>
      <c r="AB431" t="s">
        <v>7515</v>
      </c>
      <c r="AC431" t="s">
        <v>6796</v>
      </c>
      <c r="AK431" t="s">
        <v>6985</v>
      </c>
      <c r="AL431" t="s">
        <v>6793</v>
      </c>
      <c r="AM431" t="s">
        <v>6793</v>
      </c>
      <c r="AN431" t="s">
        <v>6</v>
      </c>
      <c r="AQ431" t="s">
        <v>6988</v>
      </c>
      <c r="AR431" t="s">
        <v>6793</v>
      </c>
      <c r="AS431" t="s">
        <v>6793</v>
      </c>
      <c r="AT431" t="s">
        <v>6</v>
      </c>
      <c r="AV431" t="s">
        <v>7518</v>
      </c>
      <c r="AX431" t="s">
        <v>6793</v>
      </c>
      <c r="AY431" t="s">
        <v>6794</v>
      </c>
      <c r="AZ431" t="s">
        <v>6793</v>
      </c>
      <c r="BA431" t="s">
        <v>6793</v>
      </c>
      <c r="BB431" t="s">
        <v>6793</v>
      </c>
      <c r="BC431" t="s">
        <v>6794</v>
      </c>
      <c r="BD431" t="s">
        <v>6794</v>
      </c>
      <c r="BE431" t="s">
        <v>6794</v>
      </c>
      <c r="BF431" t="s">
        <v>6794</v>
      </c>
      <c r="BG431" t="s">
        <v>6794</v>
      </c>
      <c r="BH431" t="s">
        <v>6794</v>
      </c>
      <c r="BI431" t="s">
        <v>7029</v>
      </c>
      <c r="BJ431" t="s">
        <v>7024</v>
      </c>
      <c r="BK431" t="s">
        <v>6794</v>
      </c>
      <c r="BM431">
        <v>50</v>
      </c>
      <c r="BN431">
        <v>20</v>
      </c>
      <c r="BO431" t="s">
        <v>7533</v>
      </c>
      <c r="BP431" t="s">
        <v>6</v>
      </c>
      <c r="BQ431" t="s">
        <v>7559</v>
      </c>
      <c r="BR431" t="s">
        <v>7543</v>
      </c>
      <c r="BS431" t="s">
        <v>7516</v>
      </c>
      <c r="BT431" t="s">
        <v>7515</v>
      </c>
      <c r="BU431" t="s">
        <v>7515</v>
      </c>
      <c r="BV431" t="s">
        <v>7515</v>
      </c>
      <c r="BW431" t="s">
        <v>7515</v>
      </c>
      <c r="BX431" t="s">
        <v>7515</v>
      </c>
      <c r="BY431" t="s">
        <v>7515</v>
      </c>
      <c r="BZ431" t="s">
        <v>7515</v>
      </c>
      <c r="CA431" t="s">
        <v>7515</v>
      </c>
      <c r="CB431" t="s">
        <v>7515</v>
      </c>
      <c r="CC431" t="s">
        <v>7515</v>
      </c>
      <c r="CD431" t="s">
        <v>7515</v>
      </c>
      <c r="CE431" t="s">
        <v>6794</v>
      </c>
      <c r="CI431" t="s">
        <v>6793</v>
      </c>
      <c r="CJ431" t="s">
        <v>6793</v>
      </c>
      <c r="CK431" t="s">
        <v>6793</v>
      </c>
      <c r="CL431" t="s">
        <v>6793</v>
      </c>
      <c r="CM431" t="s">
        <v>6793</v>
      </c>
      <c r="CN431" t="s">
        <v>6793</v>
      </c>
      <c r="CO431" t="s">
        <v>6794</v>
      </c>
      <c r="CP431" t="s">
        <v>6793</v>
      </c>
      <c r="CQ431" t="s">
        <v>6794</v>
      </c>
      <c r="CR431" t="s">
        <v>7520</v>
      </c>
      <c r="CS431" t="s">
        <v>7521</v>
      </c>
      <c r="CT431" t="s">
        <v>7602</v>
      </c>
      <c r="CU431" t="s">
        <v>6793</v>
      </c>
      <c r="CV431">
        <v>2</v>
      </c>
      <c r="CW431">
        <v>3</v>
      </c>
      <c r="CX431">
        <v>4</v>
      </c>
      <c r="CY431" t="s">
        <v>6793</v>
      </c>
      <c r="CZ431">
        <v>1</v>
      </c>
      <c r="DA431" t="s">
        <v>7680</v>
      </c>
      <c r="DB431">
        <v>6</v>
      </c>
      <c r="DC431">
        <v>2008</v>
      </c>
      <c r="DD431" t="s">
        <v>7557</v>
      </c>
      <c r="DE431" t="s">
        <v>7680</v>
      </c>
      <c r="DF431">
        <v>6</v>
      </c>
      <c r="DG431">
        <v>2008</v>
      </c>
      <c r="EC431">
        <v>4</v>
      </c>
      <c r="EE431">
        <v>2</v>
      </c>
      <c r="EF431">
        <v>0</v>
      </c>
      <c r="EG431">
        <v>0</v>
      </c>
      <c r="EH431">
        <v>0</v>
      </c>
      <c r="EI431">
        <v>2</v>
      </c>
      <c r="EJ431">
        <v>0</v>
      </c>
      <c r="EK431">
        <v>0</v>
      </c>
      <c r="EL431" t="s">
        <v>6794</v>
      </c>
      <c r="EV431" t="s">
        <v>6793</v>
      </c>
      <c r="LC431" t="s">
        <v>7524</v>
      </c>
      <c r="LD431" t="s">
        <v>7680</v>
      </c>
      <c r="LE431">
        <v>6</v>
      </c>
      <c r="LF431">
        <v>2006</v>
      </c>
      <c r="LH431" t="s">
        <v>7526</v>
      </c>
      <c r="LI431" t="s">
        <v>7526</v>
      </c>
      <c r="LJ431" t="s">
        <v>6794</v>
      </c>
      <c r="LK431" t="s">
        <v>6793</v>
      </c>
      <c r="LL431" t="s">
        <v>7524</v>
      </c>
      <c r="LM431" t="s">
        <v>7680</v>
      </c>
      <c r="LN431">
        <v>11</v>
      </c>
      <c r="LO431">
        <v>2007</v>
      </c>
      <c r="LS431" t="s">
        <v>6794</v>
      </c>
      <c r="LT431" t="s">
        <v>6793</v>
      </c>
      <c r="PS431" t="s">
        <v>7526</v>
      </c>
      <c r="PT431" t="s">
        <v>7526</v>
      </c>
      <c r="PU431" t="s">
        <v>7526</v>
      </c>
      <c r="PW431" t="s">
        <v>7515</v>
      </c>
      <c r="PX431" t="s">
        <v>7516</v>
      </c>
      <c r="PY431" t="s">
        <v>7515</v>
      </c>
      <c r="PZ431" t="s">
        <v>7515</v>
      </c>
      <c r="QA431" t="s">
        <v>7515</v>
      </c>
      <c r="QB431" t="s">
        <v>7515</v>
      </c>
      <c r="QC431" t="s">
        <v>7515</v>
      </c>
      <c r="QD431" t="s">
        <v>7528</v>
      </c>
      <c r="QE431" t="s">
        <v>7539</v>
      </c>
      <c r="QF431" t="s">
        <v>7528</v>
      </c>
      <c r="QG431" t="s">
        <v>7681</v>
      </c>
      <c r="QH431">
        <v>2008</v>
      </c>
      <c r="QI431">
        <v>10</v>
      </c>
      <c r="QJ431">
        <v>1</v>
      </c>
      <c r="QK431" s="329">
        <v>39743</v>
      </c>
      <c r="QL431">
        <v>1</v>
      </c>
      <c r="QM431">
        <v>0</v>
      </c>
      <c r="QN431" t="s">
        <v>212</v>
      </c>
      <c r="QO431">
        <v>2008</v>
      </c>
      <c r="QP431">
        <v>50</v>
      </c>
      <c r="QQ431">
        <v>0</v>
      </c>
      <c r="QR431">
        <v>0</v>
      </c>
      <c r="QS431">
        <v>0</v>
      </c>
      <c r="QT431">
        <v>0</v>
      </c>
      <c r="QU431">
        <v>0</v>
      </c>
      <c r="QV431">
        <v>0</v>
      </c>
      <c r="QW431">
        <v>0</v>
      </c>
      <c r="QX431">
        <v>0</v>
      </c>
      <c r="QY431">
        <v>0</v>
      </c>
      <c r="QZ431">
        <v>0</v>
      </c>
      <c r="RA431">
        <v>0</v>
      </c>
      <c r="RB431">
        <v>0</v>
      </c>
      <c r="RC431">
        <v>0</v>
      </c>
      <c r="RD431">
        <v>0</v>
      </c>
      <c r="RE431">
        <v>0</v>
      </c>
      <c r="RF431">
        <v>0</v>
      </c>
      <c r="RG431">
        <v>0</v>
      </c>
      <c r="RH431">
        <v>0</v>
      </c>
      <c r="RI431">
        <v>0</v>
      </c>
      <c r="RJ431">
        <v>0</v>
      </c>
      <c r="RK431">
        <v>1</v>
      </c>
      <c r="RL431">
        <v>1</v>
      </c>
      <c r="RM431">
        <v>0</v>
      </c>
      <c r="RN431">
        <v>0</v>
      </c>
      <c r="RO431">
        <v>0</v>
      </c>
      <c r="RP431">
        <v>0</v>
      </c>
      <c r="RQ431">
        <v>0</v>
      </c>
      <c r="RR431">
        <v>0</v>
      </c>
      <c r="RS431">
        <v>0</v>
      </c>
      <c r="RT431">
        <v>0</v>
      </c>
      <c r="RU431">
        <v>0</v>
      </c>
      <c r="RV431">
        <f t="shared" si="13"/>
        <v>0</v>
      </c>
      <c r="RY431">
        <f t="shared" si="12"/>
        <v>6</v>
      </c>
    </row>
    <row r="432" spans="1:493" x14ac:dyDescent="0.3">
      <c r="A432">
        <v>71416</v>
      </c>
      <c r="B432">
        <v>574</v>
      </c>
      <c r="C432" t="s">
        <v>6793</v>
      </c>
      <c r="D432" t="s">
        <v>6793</v>
      </c>
      <c r="I432" t="s">
        <v>6793</v>
      </c>
      <c r="J432" t="s">
        <v>7515</v>
      </c>
      <c r="K432" t="s">
        <v>7515</v>
      </c>
      <c r="L432" t="s">
        <v>7515</v>
      </c>
      <c r="M432" t="s">
        <v>7515</v>
      </c>
      <c r="N432" t="s">
        <v>7515</v>
      </c>
      <c r="O432" t="s">
        <v>7515</v>
      </c>
      <c r="P432" t="s">
        <v>7515</v>
      </c>
      <c r="Q432" t="s">
        <v>7515</v>
      </c>
      <c r="R432" t="s">
        <v>7515</v>
      </c>
      <c r="S432" t="s">
        <v>7515</v>
      </c>
      <c r="T432" t="s">
        <v>7515</v>
      </c>
      <c r="U432" t="s">
        <v>7515</v>
      </c>
      <c r="V432" t="s">
        <v>7515</v>
      </c>
      <c r="W432" t="s">
        <v>7515</v>
      </c>
      <c r="X432" t="s">
        <v>7515</v>
      </c>
      <c r="Y432" t="s">
        <v>7516</v>
      </c>
      <c r="Z432" t="s">
        <v>7515</v>
      </c>
      <c r="AA432" t="s">
        <v>7515</v>
      </c>
      <c r="AB432" t="s">
        <v>7515</v>
      </c>
      <c r="AC432" t="s">
        <v>6796</v>
      </c>
      <c r="AK432" t="s">
        <v>6985</v>
      </c>
      <c r="AL432" t="s">
        <v>6793</v>
      </c>
      <c r="AM432" t="s">
        <v>6794</v>
      </c>
      <c r="AN432" t="s">
        <v>7680</v>
      </c>
      <c r="AO432">
        <v>0</v>
      </c>
      <c r="AP432">
        <v>15</v>
      </c>
      <c r="AQ432" t="s">
        <v>6988</v>
      </c>
      <c r="AR432" t="s">
        <v>6966</v>
      </c>
      <c r="AS432" t="s">
        <v>6793</v>
      </c>
      <c r="AT432" t="s">
        <v>6813</v>
      </c>
      <c r="AU432" t="s">
        <v>7531</v>
      </c>
      <c r="AV432" t="s">
        <v>7553</v>
      </c>
      <c r="AX432" t="s">
        <v>6794</v>
      </c>
      <c r="AY432" t="s">
        <v>6794</v>
      </c>
      <c r="AZ432" t="s">
        <v>6794</v>
      </c>
      <c r="BA432" t="s">
        <v>6794</v>
      </c>
      <c r="BB432" t="s">
        <v>6794</v>
      </c>
      <c r="BC432" t="s">
        <v>6793</v>
      </c>
      <c r="BD432" t="s">
        <v>6794</v>
      </c>
      <c r="BE432" t="s">
        <v>6794</v>
      </c>
      <c r="BF432" t="s">
        <v>6794</v>
      </c>
      <c r="BG432" t="s">
        <v>6794</v>
      </c>
      <c r="BH432" t="s">
        <v>6794</v>
      </c>
      <c r="BI432" t="s">
        <v>7025</v>
      </c>
      <c r="BJ432" t="s">
        <v>7024</v>
      </c>
      <c r="BK432" t="s">
        <v>6794</v>
      </c>
      <c r="BM432">
        <v>50</v>
      </c>
      <c r="BN432" t="s">
        <v>6</v>
      </c>
      <c r="BO432" t="s">
        <v>7519</v>
      </c>
      <c r="BP432" t="s">
        <v>7604</v>
      </c>
      <c r="BQ432" t="s">
        <v>7559</v>
      </c>
      <c r="BR432" t="s">
        <v>7594</v>
      </c>
      <c r="BS432" t="s">
        <v>7516</v>
      </c>
      <c r="BT432" t="s">
        <v>7515</v>
      </c>
      <c r="BU432" t="s">
        <v>7515</v>
      </c>
      <c r="BV432" t="s">
        <v>7515</v>
      </c>
      <c r="BW432" t="s">
        <v>7515</v>
      </c>
      <c r="BX432" t="s">
        <v>7515</v>
      </c>
      <c r="BY432" t="s">
        <v>7515</v>
      </c>
      <c r="BZ432" t="s">
        <v>7515</v>
      </c>
      <c r="CA432" t="s">
        <v>7515</v>
      </c>
      <c r="CB432" t="s">
        <v>7515</v>
      </c>
      <c r="CC432" t="s">
        <v>7515</v>
      </c>
      <c r="CD432" t="s">
        <v>7515</v>
      </c>
      <c r="CE432" t="s">
        <v>6794</v>
      </c>
      <c r="CI432" t="s">
        <v>6794</v>
      </c>
      <c r="CJ432" t="s">
        <v>6793</v>
      </c>
      <c r="CK432" t="s">
        <v>6794</v>
      </c>
      <c r="CL432" t="s">
        <v>6793</v>
      </c>
      <c r="CM432" t="s">
        <v>6794</v>
      </c>
      <c r="CN432" t="s">
        <v>6793</v>
      </c>
      <c r="CO432" t="s">
        <v>6794</v>
      </c>
      <c r="CP432" t="s">
        <v>6794</v>
      </c>
      <c r="CQ432" t="s">
        <v>6794</v>
      </c>
      <c r="CR432" t="s">
        <v>7545</v>
      </c>
      <c r="CS432" t="s">
        <v>7608</v>
      </c>
      <c r="CT432" t="s">
        <v>7536</v>
      </c>
      <c r="CU432" t="s">
        <v>6794</v>
      </c>
      <c r="CV432">
        <v>2</v>
      </c>
      <c r="CW432">
        <v>2</v>
      </c>
      <c r="CX432">
        <v>4</v>
      </c>
      <c r="EC432">
        <v>3</v>
      </c>
      <c r="EE432">
        <v>1</v>
      </c>
      <c r="EF432">
        <v>0</v>
      </c>
      <c r="EG432">
        <v>0</v>
      </c>
      <c r="EH432">
        <v>2</v>
      </c>
      <c r="EI432">
        <v>0</v>
      </c>
      <c r="EJ432">
        <v>0</v>
      </c>
      <c r="EK432">
        <v>0</v>
      </c>
      <c r="EV432" t="s">
        <v>6794</v>
      </c>
      <c r="PS432" t="s">
        <v>7527</v>
      </c>
      <c r="PT432" t="s">
        <v>7527</v>
      </c>
      <c r="PU432" t="s">
        <v>7527</v>
      </c>
      <c r="PV432" t="s">
        <v>7527</v>
      </c>
      <c r="PW432" t="s">
        <v>7515</v>
      </c>
      <c r="PX432" t="s">
        <v>7515</v>
      </c>
      <c r="PY432" t="s">
        <v>7515</v>
      </c>
      <c r="PZ432" t="s">
        <v>7515</v>
      </c>
      <c r="QA432" t="s">
        <v>7515</v>
      </c>
      <c r="QB432" t="s">
        <v>7515</v>
      </c>
      <c r="QC432" t="s">
        <v>7516</v>
      </c>
      <c r="QD432" t="s">
        <v>7528</v>
      </c>
      <c r="QE432" t="s">
        <v>7529</v>
      </c>
      <c r="QF432" t="s">
        <v>7528</v>
      </c>
      <c r="QG432" t="s">
        <v>7681</v>
      </c>
      <c r="QH432">
        <v>2008</v>
      </c>
      <c r="QI432">
        <v>5</v>
      </c>
      <c r="QJ432">
        <v>1</v>
      </c>
      <c r="QK432" s="329">
        <v>39569</v>
      </c>
      <c r="QL432">
        <v>1</v>
      </c>
      <c r="QM432">
        <v>0</v>
      </c>
      <c r="QN432" t="s">
        <v>212</v>
      </c>
      <c r="QO432">
        <v>2008</v>
      </c>
      <c r="QP432">
        <v>50</v>
      </c>
      <c r="RV432">
        <f t="shared" si="13"/>
        <v>3</v>
      </c>
      <c r="RY432">
        <f t="shared" si="12"/>
        <v>1</v>
      </c>
    </row>
    <row r="433" spans="1:493" x14ac:dyDescent="0.3">
      <c r="A433">
        <v>71417</v>
      </c>
      <c r="B433">
        <v>577</v>
      </c>
      <c r="C433" t="s">
        <v>6793</v>
      </c>
      <c r="D433" t="s">
        <v>6793</v>
      </c>
      <c r="I433" t="s">
        <v>6793</v>
      </c>
      <c r="J433" t="s">
        <v>7515</v>
      </c>
      <c r="K433" t="s">
        <v>7515</v>
      </c>
      <c r="L433" t="s">
        <v>7515</v>
      </c>
      <c r="M433" t="s">
        <v>7515</v>
      </c>
      <c r="N433" t="s">
        <v>7515</v>
      </c>
      <c r="O433" t="s">
        <v>7515</v>
      </c>
      <c r="P433" t="s">
        <v>7515</v>
      </c>
      <c r="Q433" t="s">
        <v>7515</v>
      </c>
      <c r="R433" t="s">
        <v>7515</v>
      </c>
      <c r="S433" t="s">
        <v>7515</v>
      </c>
      <c r="T433" t="s">
        <v>7515</v>
      </c>
      <c r="U433" t="s">
        <v>7515</v>
      </c>
      <c r="V433" t="s">
        <v>7515</v>
      </c>
      <c r="W433" t="s">
        <v>7515</v>
      </c>
      <c r="X433" t="s">
        <v>7516</v>
      </c>
      <c r="Y433" t="s">
        <v>7515</v>
      </c>
      <c r="Z433" t="s">
        <v>7515</v>
      </c>
      <c r="AA433" t="s">
        <v>7515</v>
      </c>
      <c r="AB433" t="s">
        <v>7515</v>
      </c>
      <c r="AC433" t="s">
        <v>6796</v>
      </c>
      <c r="AK433" t="s">
        <v>6985</v>
      </c>
      <c r="AL433" t="s">
        <v>6793</v>
      </c>
      <c r="AM433" t="s">
        <v>6794</v>
      </c>
      <c r="AN433" t="s">
        <v>7680</v>
      </c>
      <c r="AO433">
        <v>0</v>
      </c>
      <c r="AP433">
        <v>12</v>
      </c>
      <c r="AQ433" t="s">
        <v>6988</v>
      </c>
      <c r="AR433" t="s">
        <v>6793</v>
      </c>
      <c r="AS433" t="s">
        <v>6793</v>
      </c>
      <c r="AT433" t="s">
        <v>6813</v>
      </c>
      <c r="AU433" t="s">
        <v>7531</v>
      </c>
      <c r="AV433" t="s">
        <v>6991</v>
      </c>
      <c r="AX433" t="s">
        <v>6794</v>
      </c>
      <c r="AY433" t="s">
        <v>6794</v>
      </c>
      <c r="AZ433" t="s">
        <v>6794</v>
      </c>
      <c r="BA433" t="s">
        <v>6793</v>
      </c>
      <c r="BB433" t="s">
        <v>6793</v>
      </c>
      <c r="BC433" t="s">
        <v>6794</v>
      </c>
      <c r="BD433" t="s">
        <v>6794</v>
      </c>
      <c r="BE433" t="s">
        <v>6794</v>
      </c>
      <c r="BF433" t="s">
        <v>6793</v>
      </c>
      <c r="BG433" t="s">
        <v>6794</v>
      </c>
      <c r="BH433" t="s">
        <v>6794</v>
      </c>
      <c r="BI433" t="s">
        <v>7024</v>
      </c>
      <c r="BJ433" t="s">
        <v>7021</v>
      </c>
      <c r="BK433" t="s">
        <v>6794</v>
      </c>
      <c r="BM433" t="s">
        <v>7547</v>
      </c>
      <c r="BN433">
        <v>25</v>
      </c>
      <c r="BO433" t="s">
        <v>7519</v>
      </c>
      <c r="BP433" t="s">
        <v>6</v>
      </c>
      <c r="BQ433" t="s">
        <v>7559</v>
      </c>
      <c r="BR433" t="s">
        <v>7561</v>
      </c>
      <c r="BS433" t="s">
        <v>7516</v>
      </c>
      <c r="BT433" t="s">
        <v>7515</v>
      </c>
      <c r="BU433" t="s">
        <v>7515</v>
      </c>
      <c r="BV433" t="s">
        <v>7515</v>
      </c>
      <c r="BW433" t="s">
        <v>7515</v>
      </c>
      <c r="BX433" t="s">
        <v>7515</v>
      </c>
      <c r="BY433" t="s">
        <v>7515</v>
      </c>
      <c r="BZ433" t="s">
        <v>7515</v>
      </c>
      <c r="CA433" t="s">
        <v>7515</v>
      </c>
      <c r="CB433" t="s">
        <v>7515</v>
      </c>
      <c r="CC433" t="s">
        <v>7515</v>
      </c>
      <c r="CD433" t="s">
        <v>7515</v>
      </c>
      <c r="CE433" t="s">
        <v>6794</v>
      </c>
      <c r="CI433" t="s">
        <v>6793</v>
      </c>
      <c r="CJ433" t="s">
        <v>6793</v>
      </c>
      <c r="CK433" t="s">
        <v>6794</v>
      </c>
      <c r="CL433" t="s">
        <v>6794</v>
      </c>
      <c r="CM433" t="s">
        <v>6794</v>
      </c>
      <c r="CN433" t="s">
        <v>6793</v>
      </c>
      <c r="CO433" t="s">
        <v>6794</v>
      </c>
      <c r="CP433" t="s">
        <v>6793</v>
      </c>
      <c r="CQ433" t="s">
        <v>6794</v>
      </c>
      <c r="CR433" t="s">
        <v>7520</v>
      </c>
      <c r="CS433" t="s">
        <v>7521</v>
      </c>
      <c r="CT433" t="s">
        <v>7522</v>
      </c>
      <c r="CU433" t="s">
        <v>6793</v>
      </c>
      <c r="CV433">
        <v>2</v>
      </c>
      <c r="CW433">
        <v>4</v>
      </c>
      <c r="CX433">
        <v>4</v>
      </c>
      <c r="CY433" t="s">
        <v>6794</v>
      </c>
      <c r="EC433">
        <v>3</v>
      </c>
      <c r="EE433">
        <v>0</v>
      </c>
      <c r="EF433">
        <v>0</v>
      </c>
      <c r="EG433">
        <v>0</v>
      </c>
      <c r="EH433">
        <v>0</v>
      </c>
      <c r="EI433">
        <v>1</v>
      </c>
      <c r="EJ433">
        <v>0</v>
      </c>
      <c r="EK433">
        <v>2</v>
      </c>
      <c r="EL433" t="s">
        <v>6794</v>
      </c>
      <c r="EV433" t="s">
        <v>6794</v>
      </c>
      <c r="PS433" t="s">
        <v>7526</v>
      </c>
      <c r="PT433" t="s">
        <v>7526</v>
      </c>
      <c r="PU433" t="s">
        <v>7527</v>
      </c>
      <c r="PV433" t="s">
        <v>7526</v>
      </c>
      <c r="PW433" t="s">
        <v>7515</v>
      </c>
      <c r="PX433" t="s">
        <v>7516</v>
      </c>
      <c r="PY433" t="s">
        <v>7515</v>
      </c>
      <c r="PZ433" t="s">
        <v>7515</v>
      </c>
      <c r="QA433" t="s">
        <v>7515</v>
      </c>
      <c r="QB433" t="s">
        <v>7515</v>
      </c>
      <c r="QC433" t="s">
        <v>7515</v>
      </c>
      <c r="QD433" t="s">
        <v>7528</v>
      </c>
      <c r="QE433" t="s">
        <v>7539</v>
      </c>
      <c r="QF433" t="s">
        <v>7528</v>
      </c>
      <c r="QG433" t="s">
        <v>7681</v>
      </c>
      <c r="QH433">
        <v>2008</v>
      </c>
      <c r="QI433">
        <v>4</v>
      </c>
      <c r="QJ433">
        <v>1</v>
      </c>
      <c r="QK433" s="330">
        <v>42109</v>
      </c>
      <c r="QL433">
        <v>1</v>
      </c>
      <c r="QM433">
        <v>0</v>
      </c>
      <c r="QN433" t="s">
        <v>265</v>
      </c>
      <c r="QO433">
        <v>2008</v>
      </c>
      <c r="QP433">
        <v>50</v>
      </c>
      <c r="RV433">
        <f t="shared" si="13"/>
        <v>4</v>
      </c>
      <c r="RY433">
        <f t="shared" si="12"/>
        <v>7</v>
      </c>
    </row>
    <row r="434" spans="1:493" x14ac:dyDescent="0.3">
      <c r="A434">
        <v>71418</v>
      </c>
      <c r="B434">
        <v>578</v>
      </c>
      <c r="C434" t="s">
        <v>6793</v>
      </c>
      <c r="D434" t="s">
        <v>6793</v>
      </c>
      <c r="I434" t="s">
        <v>6793</v>
      </c>
      <c r="J434" t="s">
        <v>7515</v>
      </c>
      <c r="K434" t="s">
        <v>7515</v>
      </c>
      <c r="L434" t="s">
        <v>7515</v>
      </c>
      <c r="M434" t="s">
        <v>7515</v>
      </c>
      <c r="N434" t="s">
        <v>7515</v>
      </c>
      <c r="O434" t="s">
        <v>7515</v>
      </c>
      <c r="P434" t="s">
        <v>7515</v>
      </c>
      <c r="Q434" t="s">
        <v>7515</v>
      </c>
      <c r="R434" t="s">
        <v>7515</v>
      </c>
      <c r="S434" t="s">
        <v>7515</v>
      </c>
      <c r="T434" t="s">
        <v>7516</v>
      </c>
      <c r="U434" t="s">
        <v>7515</v>
      </c>
      <c r="V434" t="s">
        <v>7515</v>
      </c>
      <c r="W434" t="s">
        <v>7515</v>
      </c>
      <c r="X434" t="s">
        <v>7515</v>
      </c>
      <c r="Y434" t="s">
        <v>7515</v>
      </c>
      <c r="Z434" t="s">
        <v>7515</v>
      </c>
      <c r="AA434" t="s">
        <v>7515</v>
      </c>
      <c r="AB434" t="s">
        <v>7515</v>
      </c>
      <c r="AC434" t="s">
        <v>6796</v>
      </c>
      <c r="AK434" t="s">
        <v>6985</v>
      </c>
      <c r="AL434" t="s">
        <v>6793</v>
      </c>
      <c r="AM434" t="s">
        <v>6793</v>
      </c>
      <c r="AN434" t="s">
        <v>7680</v>
      </c>
      <c r="AO434">
        <v>10</v>
      </c>
      <c r="AP434">
        <v>10</v>
      </c>
      <c r="AQ434" t="s">
        <v>6988</v>
      </c>
      <c r="AR434" t="s">
        <v>6794</v>
      </c>
      <c r="AS434" t="s">
        <v>6793</v>
      </c>
      <c r="AT434" t="s">
        <v>6813</v>
      </c>
      <c r="AU434" t="s">
        <v>7531</v>
      </c>
      <c r="AV434" t="s">
        <v>7518</v>
      </c>
      <c r="AX434" t="s">
        <v>6794</v>
      </c>
      <c r="AY434" t="s">
        <v>6794</v>
      </c>
      <c r="AZ434" t="s">
        <v>6794</v>
      </c>
      <c r="BA434" t="s">
        <v>6794</v>
      </c>
      <c r="BB434" t="s">
        <v>6794</v>
      </c>
      <c r="BC434" t="s">
        <v>6793</v>
      </c>
      <c r="BD434" t="s">
        <v>6793</v>
      </c>
      <c r="BE434" t="s">
        <v>6793</v>
      </c>
      <c r="BF434" t="s">
        <v>6794</v>
      </c>
      <c r="BG434" t="s">
        <v>6794</v>
      </c>
      <c r="BH434" t="s">
        <v>6794</v>
      </c>
      <c r="BI434" t="s">
        <v>7022</v>
      </c>
      <c r="BJ434" t="s">
        <v>7026</v>
      </c>
      <c r="BK434" t="s">
        <v>6794</v>
      </c>
      <c r="BM434" t="s">
        <v>7547</v>
      </c>
      <c r="BN434">
        <v>35</v>
      </c>
      <c r="BO434" t="s">
        <v>7519</v>
      </c>
      <c r="BP434" t="s">
        <v>7601</v>
      </c>
      <c r="BQ434" t="s">
        <v>7559</v>
      </c>
      <c r="BR434" t="s">
        <v>7543</v>
      </c>
      <c r="BS434" t="s">
        <v>7515</v>
      </c>
      <c r="BT434" t="s">
        <v>7515</v>
      </c>
      <c r="BU434" t="s">
        <v>7516</v>
      </c>
      <c r="BV434" t="s">
        <v>7515</v>
      </c>
      <c r="BW434" t="s">
        <v>7515</v>
      </c>
      <c r="BX434" t="s">
        <v>7515</v>
      </c>
      <c r="BY434" t="s">
        <v>7515</v>
      </c>
      <c r="BZ434" t="s">
        <v>7516</v>
      </c>
      <c r="CA434" t="s">
        <v>7515</v>
      </c>
      <c r="CB434" t="s">
        <v>7515</v>
      </c>
      <c r="CC434" t="s">
        <v>7515</v>
      </c>
      <c r="CD434" t="s">
        <v>7515</v>
      </c>
      <c r="CE434" t="s">
        <v>6966</v>
      </c>
      <c r="CI434" t="s">
        <v>6793</v>
      </c>
      <c r="CJ434" t="s">
        <v>6793</v>
      </c>
      <c r="CK434" t="s">
        <v>6794</v>
      </c>
      <c r="CL434" t="s">
        <v>6794</v>
      </c>
      <c r="CM434" t="s">
        <v>6794</v>
      </c>
      <c r="CN434" t="s">
        <v>6794</v>
      </c>
      <c r="CO434" t="s">
        <v>6794</v>
      </c>
      <c r="CP434" t="s">
        <v>6793</v>
      </c>
      <c r="CQ434" t="s">
        <v>6794</v>
      </c>
      <c r="CR434" t="s">
        <v>7520</v>
      </c>
      <c r="CS434" t="s">
        <v>7521</v>
      </c>
      <c r="CT434" t="s">
        <v>7536</v>
      </c>
      <c r="CU434" t="s">
        <v>6793</v>
      </c>
      <c r="CV434">
        <v>3</v>
      </c>
      <c r="CW434">
        <v>4</v>
      </c>
      <c r="CX434">
        <v>2</v>
      </c>
      <c r="CY434" t="s">
        <v>6794</v>
      </c>
      <c r="EC434">
        <v>3</v>
      </c>
      <c r="EE434">
        <v>0</v>
      </c>
      <c r="EF434">
        <v>0</v>
      </c>
      <c r="EG434">
        <v>1</v>
      </c>
      <c r="EH434">
        <v>0</v>
      </c>
      <c r="EI434">
        <v>1</v>
      </c>
      <c r="EJ434">
        <v>1</v>
      </c>
      <c r="EK434">
        <v>0</v>
      </c>
      <c r="EL434" t="s">
        <v>6794</v>
      </c>
      <c r="EV434" t="s">
        <v>6793</v>
      </c>
      <c r="LC434" t="s">
        <v>7524</v>
      </c>
      <c r="LD434" t="s">
        <v>7680</v>
      </c>
      <c r="LE434">
        <v>1</v>
      </c>
      <c r="LF434">
        <v>2006</v>
      </c>
      <c r="LH434" t="s">
        <v>7527</v>
      </c>
      <c r="LI434" t="s">
        <v>7527</v>
      </c>
      <c r="LJ434" t="s">
        <v>6794</v>
      </c>
      <c r="LK434" t="s">
        <v>6966</v>
      </c>
      <c r="LL434" t="s">
        <v>7524</v>
      </c>
      <c r="LM434" t="s">
        <v>7680</v>
      </c>
      <c r="LN434">
        <v>1</v>
      </c>
      <c r="LO434">
        <v>2006</v>
      </c>
      <c r="LS434" t="s">
        <v>6794</v>
      </c>
      <c r="LT434" t="s">
        <v>6966</v>
      </c>
      <c r="PS434" t="s">
        <v>7526</v>
      </c>
      <c r="PT434" t="s">
        <v>7526</v>
      </c>
      <c r="PU434" t="s">
        <v>7526</v>
      </c>
      <c r="PW434" t="s">
        <v>7516</v>
      </c>
      <c r="PX434" t="s">
        <v>7515</v>
      </c>
      <c r="PY434" t="s">
        <v>7515</v>
      </c>
      <c r="PZ434" t="s">
        <v>7515</v>
      </c>
      <c r="QA434" t="s">
        <v>7515</v>
      </c>
      <c r="QB434" t="s">
        <v>7515</v>
      </c>
      <c r="QC434" t="s">
        <v>7515</v>
      </c>
      <c r="QD434" t="s">
        <v>7528</v>
      </c>
      <c r="QE434" t="s">
        <v>7529</v>
      </c>
      <c r="QF434" t="s">
        <v>7528</v>
      </c>
      <c r="QG434" t="s">
        <v>7681</v>
      </c>
      <c r="QH434">
        <v>2008</v>
      </c>
      <c r="QI434">
        <v>7</v>
      </c>
      <c r="QJ434">
        <v>1</v>
      </c>
      <c r="QK434" s="330">
        <v>42193</v>
      </c>
      <c r="QL434">
        <v>1</v>
      </c>
      <c r="QM434">
        <v>0</v>
      </c>
      <c r="QN434" t="s">
        <v>265</v>
      </c>
      <c r="QO434">
        <v>2008</v>
      </c>
      <c r="QP434">
        <v>50</v>
      </c>
      <c r="QQ434">
        <v>0</v>
      </c>
      <c r="QR434">
        <v>0</v>
      </c>
      <c r="QS434">
        <v>0</v>
      </c>
      <c r="QT434">
        <v>0</v>
      </c>
      <c r="QU434">
        <v>0</v>
      </c>
      <c r="QV434">
        <v>0</v>
      </c>
      <c r="QW434">
        <v>0</v>
      </c>
      <c r="QX434">
        <v>0</v>
      </c>
      <c r="QY434">
        <v>0</v>
      </c>
      <c r="QZ434">
        <v>0</v>
      </c>
      <c r="RA434">
        <v>0</v>
      </c>
      <c r="RB434">
        <v>0</v>
      </c>
      <c r="RC434">
        <v>0</v>
      </c>
      <c r="RD434">
        <v>0</v>
      </c>
      <c r="RE434">
        <v>0</v>
      </c>
      <c r="RF434">
        <v>0</v>
      </c>
      <c r="RG434">
        <v>0</v>
      </c>
      <c r="RH434">
        <v>0</v>
      </c>
      <c r="RI434">
        <v>0</v>
      </c>
      <c r="RJ434">
        <v>0</v>
      </c>
      <c r="RK434">
        <v>1</v>
      </c>
      <c r="RL434">
        <v>1</v>
      </c>
      <c r="RM434">
        <v>0</v>
      </c>
      <c r="RN434">
        <v>0</v>
      </c>
      <c r="RO434">
        <v>0</v>
      </c>
      <c r="RP434">
        <v>0</v>
      </c>
      <c r="RQ434">
        <v>0</v>
      </c>
      <c r="RR434">
        <v>0</v>
      </c>
      <c r="RS434">
        <v>0</v>
      </c>
      <c r="RT434">
        <v>0</v>
      </c>
      <c r="RU434">
        <v>0</v>
      </c>
      <c r="RV434">
        <f t="shared" si="13"/>
        <v>4</v>
      </c>
      <c r="RY434">
        <f t="shared" si="12"/>
        <v>5</v>
      </c>
    </row>
    <row r="435" spans="1:493" x14ac:dyDescent="0.3">
      <c r="A435">
        <v>71419</v>
      </c>
      <c r="B435">
        <v>579</v>
      </c>
      <c r="C435" t="s">
        <v>6793</v>
      </c>
      <c r="D435" t="s">
        <v>6793</v>
      </c>
      <c r="I435" t="s">
        <v>6793</v>
      </c>
      <c r="J435" t="s">
        <v>7515</v>
      </c>
      <c r="K435" t="s">
        <v>7515</v>
      </c>
      <c r="L435" t="s">
        <v>7515</v>
      </c>
      <c r="M435" t="s">
        <v>7515</v>
      </c>
      <c r="N435" t="s">
        <v>7515</v>
      </c>
      <c r="O435" t="s">
        <v>7515</v>
      </c>
      <c r="P435" t="s">
        <v>7515</v>
      </c>
      <c r="Q435" t="s">
        <v>7515</v>
      </c>
      <c r="R435" t="s">
        <v>7515</v>
      </c>
      <c r="S435" t="s">
        <v>7515</v>
      </c>
      <c r="T435" t="s">
        <v>7515</v>
      </c>
      <c r="U435" t="s">
        <v>7515</v>
      </c>
      <c r="V435" t="s">
        <v>7515</v>
      </c>
      <c r="W435" t="s">
        <v>7515</v>
      </c>
      <c r="X435" t="s">
        <v>7515</v>
      </c>
      <c r="Y435" t="s">
        <v>7515</v>
      </c>
      <c r="Z435" t="s">
        <v>7516</v>
      </c>
      <c r="AA435" t="s">
        <v>7515</v>
      </c>
      <c r="AB435" t="s">
        <v>7515</v>
      </c>
      <c r="AC435" t="s">
        <v>7517</v>
      </c>
      <c r="AF435">
        <v>0</v>
      </c>
      <c r="AG435">
        <v>8</v>
      </c>
      <c r="AH435" t="s">
        <v>6845</v>
      </c>
      <c r="AK435" t="s">
        <v>6993</v>
      </c>
      <c r="AL435" t="s">
        <v>6794</v>
      </c>
      <c r="AM435" t="s">
        <v>6794</v>
      </c>
      <c r="AN435" t="s">
        <v>7680</v>
      </c>
      <c r="AO435">
        <v>0</v>
      </c>
      <c r="AP435">
        <v>12</v>
      </c>
      <c r="AQ435" t="s">
        <v>6988</v>
      </c>
      <c r="AR435" t="s">
        <v>6793</v>
      </c>
      <c r="AS435" t="s">
        <v>6793</v>
      </c>
      <c r="AT435" t="s">
        <v>6813</v>
      </c>
      <c r="AU435" t="s">
        <v>7531</v>
      </c>
      <c r="AV435" t="s">
        <v>6991</v>
      </c>
      <c r="AX435" t="s">
        <v>6794</v>
      </c>
      <c r="AY435" t="s">
        <v>6794</v>
      </c>
      <c r="AZ435" t="s">
        <v>6794</v>
      </c>
      <c r="BA435" t="s">
        <v>6793</v>
      </c>
      <c r="BB435" t="s">
        <v>6794</v>
      </c>
      <c r="BC435" t="s">
        <v>6794</v>
      </c>
      <c r="BD435" t="s">
        <v>6794</v>
      </c>
      <c r="BE435" t="s">
        <v>6794</v>
      </c>
      <c r="BF435" t="s">
        <v>6794</v>
      </c>
      <c r="BG435" t="s">
        <v>6794</v>
      </c>
      <c r="BH435" t="s">
        <v>6794</v>
      </c>
      <c r="BI435" t="s">
        <v>7024</v>
      </c>
      <c r="BJ435" t="s">
        <v>7028</v>
      </c>
      <c r="BK435" t="s">
        <v>6794</v>
      </c>
      <c r="BM435" t="s">
        <v>7547</v>
      </c>
      <c r="BN435" t="s">
        <v>7532</v>
      </c>
      <c r="BO435" t="s">
        <v>7533</v>
      </c>
      <c r="BP435" t="s">
        <v>7576</v>
      </c>
      <c r="BQ435" t="s">
        <v>7559</v>
      </c>
      <c r="BR435" t="s">
        <v>7543</v>
      </c>
      <c r="BS435" t="s">
        <v>7515</v>
      </c>
      <c r="BT435" t="s">
        <v>7515</v>
      </c>
      <c r="BU435" t="s">
        <v>7515</v>
      </c>
      <c r="BV435" t="s">
        <v>7515</v>
      </c>
      <c r="BW435" t="s">
        <v>7515</v>
      </c>
      <c r="BX435" t="s">
        <v>7515</v>
      </c>
      <c r="BY435" t="s">
        <v>7515</v>
      </c>
      <c r="BZ435" t="s">
        <v>7516</v>
      </c>
      <c r="CA435" t="s">
        <v>7515</v>
      </c>
      <c r="CB435" t="s">
        <v>7515</v>
      </c>
      <c r="CC435" t="s">
        <v>7515</v>
      </c>
      <c r="CD435" t="s">
        <v>7515</v>
      </c>
      <c r="CE435" t="s">
        <v>6794</v>
      </c>
      <c r="CI435" t="s">
        <v>6793</v>
      </c>
      <c r="CJ435" t="s">
        <v>6793</v>
      </c>
      <c r="CK435" t="s">
        <v>6794</v>
      </c>
      <c r="CL435" t="s">
        <v>6793</v>
      </c>
      <c r="CM435" t="s">
        <v>6794</v>
      </c>
      <c r="CN435" t="s">
        <v>6794</v>
      </c>
      <c r="CO435" t="s">
        <v>6794</v>
      </c>
      <c r="CP435" t="s">
        <v>6793</v>
      </c>
      <c r="CQ435" t="s">
        <v>6793</v>
      </c>
      <c r="CR435" t="s">
        <v>7520</v>
      </c>
      <c r="CS435" t="s">
        <v>7521</v>
      </c>
      <c r="CT435" t="s">
        <v>7536</v>
      </c>
      <c r="CU435" t="s">
        <v>6793</v>
      </c>
      <c r="CV435">
        <v>3</v>
      </c>
      <c r="CW435">
        <v>4</v>
      </c>
      <c r="CX435">
        <v>4</v>
      </c>
      <c r="CY435" t="s">
        <v>6794</v>
      </c>
      <c r="EC435">
        <v>3</v>
      </c>
      <c r="EE435">
        <v>1</v>
      </c>
      <c r="EF435">
        <v>0</v>
      </c>
      <c r="EG435">
        <v>0</v>
      </c>
      <c r="EH435">
        <v>0</v>
      </c>
      <c r="EI435">
        <v>2</v>
      </c>
      <c r="EJ435">
        <v>0</v>
      </c>
      <c r="EK435">
        <v>0</v>
      </c>
      <c r="EL435" t="s">
        <v>6794</v>
      </c>
      <c r="EV435" t="s">
        <v>6794</v>
      </c>
      <c r="PS435" t="s">
        <v>7526</v>
      </c>
      <c r="PT435" t="s">
        <v>7526</v>
      </c>
      <c r="PU435" t="s">
        <v>7526</v>
      </c>
      <c r="PV435" t="s">
        <v>7526</v>
      </c>
      <c r="PW435" t="s">
        <v>7516</v>
      </c>
      <c r="PX435" t="s">
        <v>7515</v>
      </c>
      <c r="PY435" t="s">
        <v>7515</v>
      </c>
      <c r="PZ435" t="s">
        <v>7515</v>
      </c>
      <c r="QA435" t="s">
        <v>7515</v>
      </c>
      <c r="QB435" t="s">
        <v>7515</v>
      </c>
      <c r="QC435" t="s">
        <v>7515</v>
      </c>
      <c r="QD435" t="s">
        <v>7528</v>
      </c>
      <c r="QE435" t="s">
        <v>7529</v>
      </c>
      <c r="QF435" t="s">
        <v>7528</v>
      </c>
      <c r="QG435" t="s">
        <v>7681</v>
      </c>
      <c r="QH435">
        <v>2008</v>
      </c>
      <c r="QI435">
        <v>10</v>
      </c>
      <c r="QJ435">
        <v>1</v>
      </c>
      <c r="QK435" s="329">
        <v>39745</v>
      </c>
      <c r="QL435">
        <v>0</v>
      </c>
      <c r="QM435">
        <v>1</v>
      </c>
      <c r="QN435" t="s">
        <v>212</v>
      </c>
      <c r="QO435">
        <v>2008</v>
      </c>
      <c r="QP435">
        <v>50</v>
      </c>
      <c r="RV435">
        <f t="shared" si="13"/>
        <v>4</v>
      </c>
      <c r="RY435">
        <f t="shared" si="12"/>
        <v>7</v>
      </c>
    </row>
    <row r="436" spans="1:493" x14ac:dyDescent="0.3">
      <c r="A436">
        <v>71420</v>
      </c>
      <c r="B436">
        <v>580</v>
      </c>
      <c r="C436" t="s">
        <v>6793</v>
      </c>
      <c r="D436" t="s">
        <v>6793</v>
      </c>
      <c r="I436" t="s">
        <v>6793</v>
      </c>
      <c r="J436" t="s">
        <v>7515</v>
      </c>
      <c r="K436" t="s">
        <v>7515</v>
      </c>
      <c r="L436" t="s">
        <v>7516</v>
      </c>
      <c r="M436" t="s">
        <v>7515</v>
      </c>
      <c r="N436" t="s">
        <v>7515</v>
      </c>
      <c r="O436" t="s">
        <v>7515</v>
      </c>
      <c r="P436" t="s">
        <v>7515</v>
      </c>
      <c r="Q436" t="s">
        <v>7515</v>
      </c>
      <c r="R436" t="s">
        <v>7515</v>
      </c>
      <c r="S436" t="s">
        <v>7515</v>
      </c>
      <c r="T436" t="s">
        <v>7515</v>
      </c>
      <c r="U436" t="s">
        <v>7515</v>
      </c>
      <c r="V436" t="s">
        <v>7515</v>
      </c>
      <c r="W436" t="s">
        <v>7515</v>
      </c>
      <c r="X436" t="s">
        <v>7515</v>
      </c>
      <c r="Y436" t="s">
        <v>7515</v>
      </c>
      <c r="Z436" t="s">
        <v>7515</v>
      </c>
      <c r="AA436" t="s">
        <v>7515</v>
      </c>
      <c r="AB436" t="s">
        <v>7515</v>
      </c>
      <c r="AC436" t="s">
        <v>6796</v>
      </c>
      <c r="AK436" t="s">
        <v>6985</v>
      </c>
      <c r="AL436" t="s">
        <v>6794</v>
      </c>
      <c r="AM436" t="s">
        <v>6794</v>
      </c>
      <c r="AN436" t="s">
        <v>7680</v>
      </c>
      <c r="AO436">
        <v>0</v>
      </c>
      <c r="AP436">
        <v>10</v>
      </c>
      <c r="AQ436" t="s">
        <v>6988</v>
      </c>
      <c r="AR436" t="s">
        <v>6793</v>
      </c>
      <c r="AS436" t="s">
        <v>6793</v>
      </c>
      <c r="AT436" t="s">
        <v>6813</v>
      </c>
      <c r="AU436" t="s">
        <v>7531</v>
      </c>
      <c r="AV436" t="s">
        <v>6991</v>
      </c>
      <c r="AX436" t="s">
        <v>6794</v>
      </c>
      <c r="AY436" t="s">
        <v>6794</v>
      </c>
      <c r="AZ436" t="s">
        <v>6793</v>
      </c>
      <c r="BA436" t="s">
        <v>6793</v>
      </c>
      <c r="BB436" t="s">
        <v>6793</v>
      </c>
      <c r="BC436" t="s">
        <v>6793</v>
      </c>
      <c r="BD436" t="s">
        <v>6793</v>
      </c>
      <c r="BE436" t="s">
        <v>6793</v>
      </c>
      <c r="BF436" t="s">
        <v>6794</v>
      </c>
      <c r="BG436" t="s">
        <v>6794</v>
      </c>
      <c r="BH436" t="s">
        <v>6794</v>
      </c>
      <c r="BI436" t="s">
        <v>7028</v>
      </c>
      <c r="BJ436" t="s">
        <v>7024</v>
      </c>
      <c r="BK436" t="s">
        <v>6794</v>
      </c>
      <c r="BM436" t="s">
        <v>7547</v>
      </c>
      <c r="BN436">
        <v>25</v>
      </c>
      <c r="BO436" t="s">
        <v>7533</v>
      </c>
      <c r="BP436" t="s">
        <v>6</v>
      </c>
      <c r="BQ436" t="s">
        <v>7559</v>
      </c>
      <c r="BR436" t="s">
        <v>7594</v>
      </c>
      <c r="BS436" t="s">
        <v>7515</v>
      </c>
      <c r="BT436" t="s">
        <v>7516</v>
      </c>
      <c r="BU436" t="s">
        <v>7515</v>
      </c>
      <c r="BV436" t="s">
        <v>7515</v>
      </c>
      <c r="BW436" t="s">
        <v>7515</v>
      </c>
      <c r="BX436" t="s">
        <v>7515</v>
      </c>
      <c r="BY436" t="s">
        <v>7515</v>
      </c>
      <c r="BZ436" t="s">
        <v>7515</v>
      </c>
      <c r="CA436" t="s">
        <v>7515</v>
      </c>
      <c r="CB436" t="s">
        <v>7515</v>
      </c>
      <c r="CC436" t="s">
        <v>7515</v>
      </c>
      <c r="CD436" t="s">
        <v>7515</v>
      </c>
      <c r="CE436" t="s">
        <v>6794</v>
      </c>
      <c r="CI436" t="s">
        <v>6793</v>
      </c>
      <c r="CJ436" t="s">
        <v>6793</v>
      </c>
      <c r="CK436" t="s">
        <v>6794</v>
      </c>
      <c r="CL436" t="s">
        <v>6793</v>
      </c>
      <c r="CM436" t="s">
        <v>6793</v>
      </c>
      <c r="CN436" t="s">
        <v>6794</v>
      </c>
      <c r="CO436" t="s">
        <v>6794</v>
      </c>
      <c r="CP436" t="s">
        <v>6793</v>
      </c>
      <c r="CQ436" t="s">
        <v>6794</v>
      </c>
      <c r="CR436" t="s">
        <v>7520</v>
      </c>
      <c r="CS436" t="s">
        <v>7521</v>
      </c>
      <c r="CT436" t="s">
        <v>7522</v>
      </c>
      <c r="CU436" t="s">
        <v>6794</v>
      </c>
      <c r="CV436">
        <v>2</v>
      </c>
      <c r="CW436">
        <v>2</v>
      </c>
      <c r="CX436">
        <v>3</v>
      </c>
      <c r="EC436">
        <v>2</v>
      </c>
      <c r="EE436">
        <v>0</v>
      </c>
      <c r="EF436">
        <v>0</v>
      </c>
      <c r="EG436">
        <v>2</v>
      </c>
      <c r="EH436">
        <v>0</v>
      </c>
      <c r="EI436">
        <v>0</v>
      </c>
      <c r="EJ436">
        <v>0</v>
      </c>
      <c r="EK436">
        <v>0</v>
      </c>
      <c r="EV436" t="s">
        <v>6793</v>
      </c>
      <c r="OX436" t="s">
        <v>7524</v>
      </c>
      <c r="OY436" t="s">
        <v>7680</v>
      </c>
      <c r="OZ436">
        <v>1</v>
      </c>
      <c r="PA436">
        <v>2009</v>
      </c>
      <c r="PE436" t="s">
        <v>6794</v>
      </c>
      <c r="PS436" t="s">
        <v>31</v>
      </c>
      <c r="PT436" t="s">
        <v>7527</v>
      </c>
      <c r="PU436" t="s">
        <v>7527</v>
      </c>
      <c r="PV436" t="s">
        <v>7526</v>
      </c>
      <c r="PW436" t="s">
        <v>7515</v>
      </c>
      <c r="PX436" t="s">
        <v>7515</v>
      </c>
      <c r="PY436" t="s">
        <v>7515</v>
      </c>
      <c r="PZ436" t="s">
        <v>7515</v>
      </c>
      <c r="QA436" t="s">
        <v>7515</v>
      </c>
      <c r="QB436" t="s">
        <v>7515</v>
      </c>
      <c r="QC436" t="s">
        <v>7516</v>
      </c>
      <c r="QD436" t="s">
        <v>7528</v>
      </c>
      <c r="QE436" t="s">
        <v>7529</v>
      </c>
      <c r="QF436" t="s">
        <v>7528</v>
      </c>
      <c r="QG436" t="s">
        <v>7681</v>
      </c>
      <c r="QH436">
        <v>2008</v>
      </c>
      <c r="QI436">
        <v>8</v>
      </c>
      <c r="QJ436">
        <v>1</v>
      </c>
      <c r="QK436" s="329">
        <v>39690</v>
      </c>
      <c r="QL436">
        <v>1</v>
      </c>
      <c r="QM436">
        <v>0</v>
      </c>
      <c r="QN436" t="s">
        <v>212</v>
      </c>
      <c r="QO436">
        <v>2008</v>
      </c>
      <c r="QP436">
        <v>50</v>
      </c>
      <c r="QQ436">
        <v>1</v>
      </c>
      <c r="QR436">
        <v>1</v>
      </c>
      <c r="QS436">
        <v>0</v>
      </c>
      <c r="QT436">
        <v>0</v>
      </c>
      <c r="QU436">
        <v>0</v>
      </c>
      <c r="QV436">
        <v>0</v>
      </c>
      <c r="QW436">
        <v>0</v>
      </c>
      <c r="QX436">
        <v>0</v>
      </c>
      <c r="QY436">
        <v>0</v>
      </c>
      <c r="QZ436">
        <v>0</v>
      </c>
      <c r="RA436">
        <v>0</v>
      </c>
      <c r="RB436">
        <v>0</v>
      </c>
      <c r="RC436">
        <v>0</v>
      </c>
      <c r="RD436">
        <v>0</v>
      </c>
      <c r="RE436">
        <v>0</v>
      </c>
      <c r="RF436">
        <v>0</v>
      </c>
      <c r="RG436">
        <v>0</v>
      </c>
      <c r="RH436">
        <v>0</v>
      </c>
      <c r="RI436">
        <v>0</v>
      </c>
      <c r="RJ436">
        <v>0</v>
      </c>
      <c r="RK436">
        <v>0</v>
      </c>
      <c r="RL436">
        <v>0</v>
      </c>
      <c r="RM436">
        <v>0</v>
      </c>
      <c r="RN436">
        <v>0</v>
      </c>
      <c r="RO436">
        <v>0</v>
      </c>
      <c r="RP436">
        <v>0</v>
      </c>
      <c r="RQ436">
        <v>0</v>
      </c>
      <c r="RR436">
        <v>0</v>
      </c>
      <c r="RS436">
        <v>0</v>
      </c>
      <c r="RT436">
        <v>0</v>
      </c>
      <c r="RU436">
        <v>0</v>
      </c>
      <c r="RV436">
        <f t="shared" si="13"/>
        <v>4</v>
      </c>
      <c r="RY436">
        <f t="shared" si="12"/>
        <v>2</v>
      </c>
    </row>
    <row r="437" spans="1:493" x14ac:dyDescent="0.3">
      <c r="A437">
        <v>71421</v>
      </c>
      <c r="B437">
        <v>581</v>
      </c>
      <c r="C437" t="s">
        <v>6793</v>
      </c>
      <c r="D437" t="s">
        <v>6793</v>
      </c>
      <c r="I437" t="s">
        <v>6793</v>
      </c>
      <c r="J437" t="s">
        <v>7515</v>
      </c>
      <c r="K437" t="s">
        <v>7515</v>
      </c>
      <c r="L437" t="s">
        <v>7515</v>
      </c>
      <c r="M437" t="s">
        <v>7515</v>
      </c>
      <c r="N437" t="s">
        <v>7515</v>
      </c>
      <c r="O437" t="s">
        <v>7515</v>
      </c>
      <c r="P437" t="s">
        <v>7515</v>
      </c>
      <c r="Q437" t="s">
        <v>7515</v>
      </c>
      <c r="R437" t="s">
        <v>7515</v>
      </c>
      <c r="S437" t="s">
        <v>7515</v>
      </c>
      <c r="T437" t="s">
        <v>7515</v>
      </c>
      <c r="U437" t="s">
        <v>7515</v>
      </c>
      <c r="V437" t="s">
        <v>7515</v>
      </c>
      <c r="W437" t="s">
        <v>7515</v>
      </c>
      <c r="X437" t="s">
        <v>7515</v>
      </c>
      <c r="Y437" t="s">
        <v>7515</v>
      </c>
      <c r="Z437" t="s">
        <v>7515</v>
      </c>
      <c r="AA437" t="s">
        <v>7516</v>
      </c>
      <c r="AB437" t="s">
        <v>7515</v>
      </c>
      <c r="AC437" t="s">
        <v>7517</v>
      </c>
      <c r="AF437" t="s">
        <v>7547</v>
      </c>
      <c r="AG437" t="s">
        <v>7547</v>
      </c>
      <c r="AH437" t="s">
        <v>6845</v>
      </c>
      <c r="AK437" t="s">
        <v>6993</v>
      </c>
      <c r="AL437" t="s">
        <v>6794</v>
      </c>
      <c r="AM437" t="s">
        <v>6794</v>
      </c>
      <c r="AN437" t="s">
        <v>7687</v>
      </c>
      <c r="AQ437" t="s">
        <v>6988</v>
      </c>
      <c r="AR437" t="s">
        <v>6793</v>
      </c>
      <c r="AS437" t="s">
        <v>6793</v>
      </c>
      <c r="AT437" t="s">
        <v>6813</v>
      </c>
      <c r="AU437" t="s">
        <v>7562</v>
      </c>
      <c r="AV437" t="s">
        <v>6991</v>
      </c>
      <c r="AX437" t="s">
        <v>6793</v>
      </c>
      <c r="AY437" t="s">
        <v>6794</v>
      </c>
      <c r="AZ437" t="s">
        <v>6793</v>
      </c>
      <c r="BA437" t="s">
        <v>6793</v>
      </c>
      <c r="BB437" t="s">
        <v>6794</v>
      </c>
      <c r="BC437" t="s">
        <v>6794</v>
      </c>
      <c r="BD437" t="s">
        <v>6793</v>
      </c>
      <c r="BE437" t="s">
        <v>6793</v>
      </c>
      <c r="BF437" t="s">
        <v>6794</v>
      </c>
      <c r="BG437" t="s">
        <v>6794</v>
      </c>
      <c r="BH437" t="s">
        <v>6794</v>
      </c>
      <c r="BI437" t="s">
        <v>7029</v>
      </c>
      <c r="BJ437" t="s">
        <v>6</v>
      </c>
      <c r="BK437" t="s">
        <v>6794</v>
      </c>
      <c r="BM437" t="s">
        <v>7547</v>
      </c>
      <c r="BN437" t="s">
        <v>7532</v>
      </c>
      <c r="BO437" t="s">
        <v>7533</v>
      </c>
      <c r="BP437" t="s">
        <v>6</v>
      </c>
      <c r="BQ437" t="s">
        <v>7559</v>
      </c>
      <c r="BR437" t="s">
        <v>7594</v>
      </c>
      <c r="BS437" t="s">
        <v>7515</v>
      </c>
      <c r="BT437" t="s">
        <v>7515</v>
      </c>
      <c r="BU437" t="s">
        <v>7516</v>
      </c>
      <c r="BV437" t="s">
        <v>7515</v>
      </c>
      <c r="BW437" t="s">
        <v>7515</v>
      </c>
      <c r="BX437" t="s">
        <v>7515</v>
      </c>
      <c r="BY437" t="s">
        <v>7515</v>
      </c>
      <c r="BZ437" t="s">
        <v>7515</v>
      </c>
      <c r="CA437" t="s">
        <v>7515</v>
      </c>
      <c r="CB437" t="s">
        <v>7515</v>
      </c>
      <c r="CC437" t="s">
        <v>7515</v>
      </c>
      <c r="CD437" t="s">
        <v>7515</v>
      </c>
      <c r="CE437" t="s">
        <v>6794</v>
      </c>
      <c r="CI437" t="s">
        <v>6793</v>
      </c>
      <c r="CJ437" t="s">
        <v>6793</v>
      </c>
      <c r="CK437" t="s">
        <v>6794</v>
      </c>
      <c r="CL437" t="s">
        <v>6793</v>
      </c>
      <c r="CM437" t="s">
        <v>6793</v>
      </c>
      <c r="CN437" t="s">
        <v>6794</v>
      </c>
      <c r="CO437" t="s">
        <v>6794</v>
      </c>
      <c r="CP437" t="s">
        <v>6793</v>
      </c>
      <c r="CQ437" t="s">
        <v>6794</v>
      </c>
      <c r="CR437" t="s">
        <v>7520</v>
      </c>
      <c r="CS437" t="s">
        <v>7521</v>
      </c>
      <c r="CT437" t="s">
        <v>7522</v>
      </c>
      <c r="CU437" t="s">
        <v>6793</v>
      </c>
      <c r="CV437">
        <v>2</v>
      </c>
      <c r="CW437">
        <v>4</v>
      </c>
      <c r="CX437">
        <v>3</v>
      </c>
      <c r="CY437" t="s">
        <v>6794</v>
      </c>
      <c r="EC437">
        <v>4</v>
      </c>
      <c r="EE437">
        <v>0</v>
      </c>
      <c r="EF437">
        <v>2</v>
      </c>
      <c r="EG437">
        <v>0</v>
      </c>
      <c r="EH437">
        <v>0</v>
      </c>
      <c r="EI437">
        <v>2</v>
      </c>
      <c r="EJ437">
        <v>0</v>
      </c>
      <c r="EK437">
        <v>0</v>
      </c>
      <c r="EL437" t="s">
        <v>6794</v>
      </c>
      <c r="EV437" t="s">
        <v>6793</v>
      </c>
      <c r="EW437" t="s">
        <v>7538</v>
      </c>
      <c r="EX437" t="s">
        <v>7680</v>
      </c>
      <c r="EY437">
        <v>6</v>
      </c>
      <c r="EZ437">
        <v>2007</v>
      </c>
      <c r="FD437" t="s">
        <v>6794</v>
      </c>
      <c r="FE437" t="s">
        <v>6793</v>
      </c>
      <c r="OO437" t="s">
        <v>7524</v>
      </c>
      <c r="OP437" t="s">
        <v>6</v>
      </c>
      <c r="OS437" t="s">
        <v>7578</v>
      </c>
      <c r="OV437" t="s">
        <v>6794</v>
      </c>
      <c r="OW437" t="s">
        <v>6794</v>
      </c>
      <c r="PS437" t="s">
        <v>7526</v>
      </c>
      <c r="PT437" t="s">
        <v>7526</v>
      </c>
      <c r="PU437" t="s">
        <v>7527</v>
      </c>
      <c r="PV437" t="s">
        <v>7526</v>
      </c>
      <c r="QD437" t="s">
        <v>7528</v>
      </c>
      <c r="QE437" t="s">
        <v>7539</v>
      </c>
      <c r="QF437" t="s">
        <v>7528</v>
      </c>
      <c r="QG437" t="s">
        <v>7681</v>
      </c>
      <c r="QH437">
        <v>2008</v>
      </c>
      <c r="QI437">
        <v>3</v>
      </c>
      <c r="QJ437">
        <v>1</v>
      </c>
      <c r="QK437" s="329">
        <v>39527</v>
      </c>
      <c r="QL437">
        <v>0</v>
      </c>
      <c r="QM437">
        <v>1</v>
      </c>
      <c r="QN437" t="s">
        <v>265</v>
      </c>
      <c r="QO437">
        <v>2008</v>
      </c>
      <c r="QP437">
        <v>50</v>
      </c>
      <c r="QQ437">
        <v>0</v>
      </c>
      <c r="QR437">
        <v>0</v>
      </c>
      <c r="QS437">
        <v>1</v>
      </c>
      <c r="QT437">
        <v>0</v>
      </c>
      <c r="QU437">
        <v>0</v>
      </c>
      <c r="QV437">
        <v>0</v>
      </c>
      <c r="QW437">
        <v>0</v>
      </c>
      <c r="QX437">
        <v>0</v>
      </c>
      <c r="QY437">
        <v>0</v>
      </c>
      <c r="QZ437">
        <v>0</v>
      </c>
      <c r="RA437">
        <v>0</v>
      </c>
      <c r="RB437">
        <v>0</v>
      </c>
      <c r="RC437">
        <v>0</v>
      </c>
      <c r="RD437">
        <v>0</v>
      </c>
      <c r="RE437">
        <v>0</v>
      </c>
      <c r="RF437">
        <v>0</v>
      </c>
      <c r="RG437">
        <v>0</v>
      </c>
      <c r="RH437">
        <v>0</v>
      </c>
      <c r="RI437">
        <v>0</v>
      </c>
      <c r="RJ437">
        <v>0</v>
      </c>
      <c r="RK437">
        <v>0</v>
      </c>
      <c r="RL437">
        <v>0</v>
      </c>
      <c r="RM437">
        <v>0</v>
      </c>
      <c r="RN437">
        <v>0</v>
      </c>
      <c r="RO437">
        <v>0</v>
      </c>
      <c r="RP437">
        <v>0</v>
      </c>
      <c r="RQ437">
        <v>0</v>
      </c>
      <c r="RR437">
        <v>0</v>
      </c>
      <c r="RS437">
        <v>0</v>
      </c>
      <c r="RT437">
        <v>0</v>
      </c>
      <c r="RU437">
        <v>1</v>
      </c>
      <c r="RV437">
        <f t="shared" si="13"/>
        <v>0</v>
      </c>
      <c r="RY437">
        <f t="shared" si="12"/>
        <v>6</v>
      </c>
    </row>
    <row r="438" spans="1:493" x14ac:dyDescent="0.3">
      <c r="A438">
        <v>71422</v>
      </c>
      <c r="B438">
        <v>582</v>
      </c>
      <c r="C438" t="s">
        <v>6793</v>
      </c>
      <c r="D438" t="s">
        <v>6793</v>
      </c>
      <c r="I438" t="s">
        <v>6793</v>
      </c>
      <c r="J438" t="s">
        <v>7515</v>
      </c>
      <c r="K438" t="s">
        <v>7515</v>
      </c>
      <c r="L438" t="s">
        <v>7515</v>
      </c>
      <c r="M438" t="s">
        <v>7515</v>
      </c>
      <c r="N438" t="s">
        <v>7515</v>
      </c>
      <c r="O438" t="s">
        <v>7515</v>
      </c>
      <c r="P438" t="s">
        <v>7515</v>
      </c>
      <c r="Q438" t="s">
        <v>7515</v>
      </c>
      <c r="R438" t="s">
        <v>7515</v>
      </c>
      <c r="S438" t="s">
        <v>7515</v>
      </c>
      <c r="T438" t="s">
        <v>7515</v>
      </c>
      <c r="U438" t="s">
        <v>7515</v>
      </c>
      <c r="V438" t="s">
        <v>7515</v>
      </c>
      <c r="W438" t="s">
        <v>7515</v>
      </c>
      <c r="X438" t="s">
        <v>7515</v>
      </c>
      <c r="Y438" t="s">
        <v>7515</v>
      </c>
      <c r="Z438" t="s">
        <v>7515</v>
      </c>
      <c r="AA438" t="s">
        <v>7516</v>
      </c>
      <c r="AB438" t="s">
        <v>7515</v>
      </c>
      <c r="AC438" t="s">
        <v>7517</v>
      </c>
      <c r="AF438">
        <v>8</v>
      </c>
      <c r="AG438">
        <v>0</v>
      </c>
      <c r="AH438" t="s">
        <v>7560</v>
      </c>
      <c r="AK438" t="s">
        <v>6993</v>
      </c>
      <c r="AL438" t="s">
        <v>6794</v>
      </c>
      <c r="AM438" t="s">
        <v>6794</v>
      </c>
      <c r="AN438" t="s">
        <v>7680</v>
      </c>
      <c r="AO438">
        <v>0</v>
      </c>
      <c r="AP438">
        <v>15</v>
      </c>
      <c r="AQ438" t="s">
        <v>7568</v>
      </c>
      <c r="AT438" t="s">
        <v>6813</v>
      </c>
      <c r="AU438" t="s">
        <v>7531</v>
      </c>
      <c r="AV438" t="s">
        <v>6991</v>
      </c>
      <c r="AX438" t="s">
        <v>6793</v>
      </c>
      <c r="AY438" t="s">
        <v>6794</v>
      </c>
      <c r="AZ438" t="s">
        <v>6793</v>
      </c>
      <c r="BA438" t="s">
        <v>6793</v>
      </c>
      <c r="BC438" t="s">
        <v>6794</v>
      </c>
      <c r="BD438" t="s">
        <v>6794</v>
      </c>
      <c r="BE438" t="s">
        <v>6793</v>
      </c>
      <c r="BF438" t="s">
        <v>6793</v>
      </c>
      <c r="BG438" t="s">
        <v>6794</v>
      </c>
      <c r="BH438" t="s">
        <v>6794</v>
      </c>
      <c r="BI438" t="s">
        <v>7024</v>
      </c>
      <c r="BJ438" t="s">
        <v>7021</v>
      </c>
      <c r="BK438" t="s">
        <v>6794</v>
      </c>
      <c r="BM438" t="s">
        <v>7547</v>
      </c>
      <c r="BN438" t="s">
        <v>6</v>
      </c>
      <c r="BO438" t="s">
        <v>7519</v>
      </c>
      <c r="BP438" t="s">
        <v>7604</v>
      </c>
      <c r="BQ438" t="s">
        <v>7559</v>
      </c>
      <c r="BR438" t="s">
        <v>7561</v>
      </c>
      <c r="BS438" t="s">
        <v>7516</v>
      </c>
      <c r="BT438" t="s">
        <v>7515</v>
      </c>
      <c r="BU438" t="s">
        <v>7515</v>
      </c>
      <c r="BV438" t="s">
        <v>7515</v>
      </c>
      <c r="BW438" t="s">
        <v>7515</v>
      </c>
      <c r="BX438" t="s">
        <v>7515</v>
      </c>
      <c r="BY438" t="s">
        <v>7515</v>
      </c>
      <c r="BZ438" t="s">
        <v>7515</v>
      </c>
      <c r="CA438" t="s">
        <v>7515</v>
      </c>
      <c r="CB438" t="s">
        <v>7515</v>
      </c>
      <c r="CC438" t="s">
        <v>7515</v>
      </c>
      <c r="CD438" t="s">
        <v>7515</v>
      </c>
      <c r="CE438" t="s">
        <v>6794</v>
      </c>
      <c r="CI438" t="s">
        <v>6793</v>
      </c>
      <c r="CJ438" t="s">
        <v>6793</v>
      </c>
      <c r="CK438" t="s">
        <v>6794</v>
      </c>
      <c r="CL438" t="s">
        <v>6793</v>
      </c>
      <c r="CM438" t="s">
        <v>6794</v>
      </c>
      <c r="CN438" t="s">
        <v>6793</v>
      </c>
      <c r="CO438" t="s">
        <v>6794</v>
      </c>
      <c r="CP438" t="s">
        <v>6793</v>
      </c>
      <c r="CQ438" t="s">
        <v>6794</v>
      </c>
      <c r="CR438" t="s">
        <v>7520</v>
      </c>
      <c r="CS438" t="s">
        <v>7521</v>
      </c>
      <c r="CT438" t="s">
        <v>7522</v>
      </c>
      <c r="CU438" t="s">
        <v>6794</v>
      </c>
      <c r="CV438">
        <v>4</v>
      </c>
      <c r="CW438">
        <v>4</v>
      </c>
      <c r="CX438">
        <v>3</v>
      </c>
      <c r="EC438">
        <v>2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2</v>
      </c>
      <c r="EV438" t="s">
        <v>6793</v>
      </c>
      <c r="IR438" t="s">
        <v>7524</v>
      </c>
      <c r="IS438" t="s">
        <v>7680</v>
      </c>
      <c r="IT438">
        <v>6</v>
      </c>
      <c r="IU438">
        <v>2006</v>
      </c>
      <c r="IY438" t="s">
        <v>6794</v>
      </c>
      <c r="IZ438" t="s">
        <v>6793</v>
      </c>
      <c r="JA438" t="s">
        <v>7524</v>
      </c>
      <c r="JB438" t="s">
        <v>7680</v>
      </c>
      <c r="JC438">
        <v>6</v>
      </c>
      <c r="JD438">
        <v>2006</v>
      </c>
      <c r="JF438" t="s">
        <v>7526</v>
      </c>
      <c r="JG438" t="s">
        <v>7526</v>
      </c>
      <c r="JH438" t="s">
        <v>6794</v>
      </c>
      <c r="JI438" t="s">
        <v>6793</v>
      </c>
      <c r="LL438" t="s">
        <v>7524</v>
      </c>
      <c r="LM438" t="s">
        <v>7680</v>
      </c>
      <c r="LN438">
        <v>8</v>
      </c>
      <c r="LO438">
        <v>2008</v>
      </c>
      <c r="LS438" t="s">
        <v>6794</v>
      </c>
      <c r="LT438" t="s">
        <v>6793</v>
      </c>
      <c r="PG438">
        <v>3</v>
      </c>
      <c r="PH438" t="s">
        <v>7515</v>
      </c>
      <c r="PI438" t="s">
        <v>7515</v>
      </c>
      <c r="PJ438" t="s">
        <v>7515</v>
      </c>
      <c r="PK438" t="s">
        <v>7515</v>
      </c>
      <c r="PL438" t="s">
        <v>7515</v>
      </c>
      <c r="PM438" t="s">
        <v>7515</v>
      </c>
      <c r="PN438" t="s">
        <v>7515</v>
      </c>
      <c r="PO438" t="s">
        <v>7515</v>
      </c>
      <c r="PP438" t="s">
        <v>7516</v>
      </c>
      <c r="PQ438" t="s">
        <v>7515</v>
      </c>
      <c r="PR438" t="s">
        <v>7515</v>
      </c>
      <c r="PS438" t="s">
        <v>7526</v>
      </c>
      <c r="PT438" t="s">
        <v>7526</v>
      </c>
      <c r="PV438" t="s">
        <v>7582</v>
      </c>
      <c r="PW438" t="s">
        <v>7516</v>
      </c>
      <c r="PX438" t="s">
        <v>7515</v>
      </c>
      <c r="PY438" t="s">
        <v>7515</v>
      </c>
      <c r="PZ438" t="s">
        <v>7515</v>
      </c>
      <c r="QA438" t="s">
        <v>7515</v>
      </c>
      <c r="QB438" t="s">
        <v>7515</v>
      </c>
      <c r="QC438" t="s">
        <v>7515</v>
      </c>
      <c r="QD438" t="s">
        <v>7528</v>
      </c>
      <c r="QE438" t="s">
        <v>7529</v>
      </c>
      <c r="QF438" t="s">
        <v>7528</v>
      </c>
      <c r="QG438" t="s">
        <v>7681</v>
      </c>
      <c r="QH438">
        <v>2008</v>
      </c>
      <c r="QI438">
        <v>4</v>
      </c>
      <c r="QJ438">
        <v>1</v>
      </c>
      <c r="QK438" s="329">
        <v>39552</v>
      </c>
      <c r="QL438">
        <v>0</v>
      </c>
      <c r="QM438">
        <v>1</v>
      </c>
      <c r="QN438" t="s">
        <v>265</v>
      </c>
      <c r="QO438">
        <v>2008</v>
      </c>
      <c r="QP438">
        <v>50</v>
      </c>
      <c r="QQ438">
        <v>1</v>
      </c>
      <c r="QR438">
        <v>0</v>
      </c>
      <c r="QS438">
        <v>0</v>
      </c>
      <c r="QT438">
        <v>0</v>
      </c>
      <c r="QU438">
        <v>0</v>
      </c>
      <c r="QV438">
        <v>0</v>
      </c>
      <c r="QW438">
        <v>0</v>
      </c>
      <c r="QX438">
        <v>0</v>
      </c>
      <c r="QY438">
        <v>0</v>
      </c>
      <c r="QZ438">
        <v>0</v>
      </c>
      <c r="RA438">
        <v>0</v>
      </c>
      <c r="RB438">
        <v>0</v>
      </c>
      <c r="RC438">
        <v>0</v>
      </c>
      <c r="RD438">
        <v>1</v>
      </c>
      <c r="RE438">
        <v>1</v>
      </c>
      <c r="RF438">
        <v>0</v>
      </c>
      <c r="RG438">
        <v>0</v>
      </c>
      <c r="RH438">
        <v>0</v>
      </c>
      <c r="RI438">
        <v>0</v>
      </c>
      <c r="RJ438">
        <v>0</v>
      </c>
      <c r="RK438">
        <v>0</v>
      </c>
      <c r="RL438">
        <v>1</v>
      </c>
      <c r="RM438">
        <v>0</v>
      </c>
      <c r="RN438">
        <v>0</v>
      </c>
      <c r="RO438">
        <v>0</v>
      </c>
      <c r="RP438">
        <v>0</v>
      </c>
      <c r="RQ438">
        <v>0</v>
      </c>
      <c r="RR438">
        <v>0</v>
      </c>
      <c r="RS438">
        <v>0</v>
      </c>
      <c r="RT438">
        <v>0</v>
      </c>
      <c r="RU438">
        <v>0</v>
      </c>
      <c r="RV438">
        <f t="shared" si="13"/>
        <v>3</v>
      </c>
      <c r="RY438">
        <f t="shared" si="12"/>
        <v>7</v>
      </c>
    </row>
    <row r="439" spans="1:493" x14ac:dyDescent="0.3">
      <c r="A439">
        <v>71423</v>
      </c>
      <c r="B439">
        <v>584</v>
      </c>
      <c r="C439" t="s">
        <v>6793</v>
      </c>
      <c r="D439" t="s">
        <v>6793</v>
      </c>
      <c r="I439" t="s">
        <v>6793</v>
      </c>
      <c r="J439" t="s">
        <v>7515</v>
      </c>
      <c r="K439" t="s">
        <v>7515</v>
      </c>
      <c r="L439" t="s">
        <v>7515</v>
      </c>
      <c r="M439" t="s">
        <v>7515</v>
      </c>
      <c r="N439" t="s">
        <v>7515</v>
      </c>
      <c r="O439" t="s">
        <v>7515</v>
      </c>
      <c r="P439" t="s">
        <v>7515</v>
      </c>
      <c r="Q439" t="s">
        <v>7515</v>
      </c>
      <c r="R439" t="s">
        <v>7515</v>
      </c>
      <c r="S439" t="s">
        <v>7516</v>
      </c>
      <c r="T439" t="s">
        <v>7515</v>
      </c>
      <c r="U439" t="s">
        <v>7515</v>
      </c>
      <c r="V439" t="s">
        <v>7515</v>
      </c>
      <c r="W439" t="s">
        <v>7515</v>
      </c>
      <c r="X439" t="s">
        <v>7515</v>
      </c>
      <c r="Y439" t="s">
        <v>7515</v>
      </c>
      <c r="Z439" t="s">
        <v>7515</v>
      </c>
      <c r="AA439" t="s">
        <v>7515</v>
      </c>
      <c r="AB439" t="s">
        <v>7515</v>
      </c>
      <c r="AC439" t="s">
        <v>6796</v>
      </c>
      <c r="AK439" t="s">
        <v>6985</v>
      </c>
      <c r="AL439" t="s">
        <v>6793</v>
      </c>
      <c r="AM439" t="s">
        <v>6793</v>
      </c>
      <c r="AN439" t="s">
        <v>7680</v>
      </c>
      <c r="AO439">
        <v>0</v>
      </c>
      <c r="AP439">
        <v>10</v>
      </c>
      <c r="AQ439" t="s">
        <v>6988</v>
      </c>
      <c r="AR439" t="s">
        <v>6793</v>
      </c>
      <c r="AS439" t="s">
        <v>6794</v>
      </c>
      <c r="AT439" t="s">
        <v>6813</v>
      </c>
      <c r="AU439" t="s">
        <v>7531</v>
      </c>
      <c r="AV439" t="s">
        <v>7518</v>
      </c>
      <c r="AX439" t="s">
        <v>6794</v>
      </c>
      <c r="AY439" t="s">
        <v>6794</v>
      </c>
      <c r="AZ439" t="s">
        <v>6794</v>
      </c>
      <c r="BA439" t="s">
        <v>6793</v>
      </c>
      <c r="BB439" t="s">
        <v>6793</v>
      </c>
      <c r="BC439" t="s">
        <v>6794</v>
      </c>
      <c r="BD439" t="s">
        <v>6794</v>
      </c>
      <c r="BE439" t="s">
        <v>6794</v>
      </c>
      <c r="BF439" t="s">
        <v>6794</v>
      </c>
      <c r="BG439" t="s">
        <v>6794</v>
      </c>
      <c r="BH439" t="s">
        <v>6794</v>
      </c>
      <c r="BI439" t="s">
        <v>7024</v>
      </c>
      <c r="BJ439" t="s">
        <v>7028</v>
      </c>
      <c r="BK439" t="s">
        <v>6794</v>
      </c>
      <c r="BM439">
        <v>100</v>
      </c>
      <c r="BN439">
        <v>50</v>
      </c>
      <c r="BO439" t="s">
        <v>7519</v>
      </c>
      <c r="BP439" t="s">
        <v>6</v>
      </c>
      <c r="BQ439" t="s">
        <v>7559</v>
      </c>
      <c r="BR439" t="s">
        <v>7594</v>
      </c>
      <c r="BS439" t="s">
        <v>7515</v>
      </c>
      <c r="BT439" t="s">
        <v>7516</v>
      </c>
      <c r="BU439" t="s">
        <v>7515</v>
      </c>
      <c r="BV439" t="s">
        <v>7515</v>
      </c>
      <c r="BW439" t="s">
        <v>7515</v>
      </c>
      <c r="BX439" t="s">
        <v>7515</v>
      </c>
      <c r="BY439" t="s">
        <v>7515</v>
      </c>
      <c r="BZ439" t="s">
        <v>7515</v>
      </c>
      <c r="CA439" t="s">
        <v>7515</v>
      </c>
      <c r="CB439" t="s">
        <v>7515</v>
      </c>
      <c r="CC439" t="s">
        <v>7515</v>
      </c>
      <c r="CD439" t="s">
        <v>7515</v>
      </c>
      <c r="CE439" t="s">
        <v>6794</v>
      </c>
      <c r="CI439" t="s">
        <v>6793</v>
      </c>
      <c r="CJ439" t="s">
        <v>6794</v>
      </c>
      <c r="CK439" t="s">
        <v>6794</v>
      </c>
      <c r="CL439" t="s">
        <v>6794</v>
      </c>
      <c r="CM439" t="s">
        <v>6793</v>
      </c>
      <c r="CN439" t="s">
        <v>6793</v>
      </c>
      <c r="CO439" t="s">
        <v>6794</v>
      </c>
      <c r="CP439" t="s">
        <v>6793</v>
      </c>
      <c r="CQ439" t="s">
        <v>6794</v>
      </c>
      <c r="CR439" t="s">
        <v>7520</v>
      </c>
      <c r="CS439" t="s">
        <v>7521</v>
      </c>
      <c r="CT439" t="s">
        <v>7536</v>
      </c>
      <c r="CU439" t="s">
        <v>6793</v>
      </c>
      <c r="CV439">
        <v>3</v>
      </c>
      <c r="CW439">
        <v>4</v>
      </c>
      <c r="CX439">
        <v>4</v>
      </c>
      <c r="CY439" t="s">
        <v>6794</v>
      </c>
      <c r="EC439">
        <v>2</v>
      </c>
      <c r="EE439">
        <v>0</v>
      </c>
      <c r="EF439">
        <v>1</v>
      </c>
      <c r="EG439">
        <v>1</v>
      </c>
      <c r="EH439">
        <v>0</v>
      </c>
      <c r="EI439">
        <v>0</v>
      </c>
      <c r="EJ439">
        <v>0</v>
      </c>
      <c r="EK439">
        <v>0</v>
      </c>
      <c r="EL439" t="s">
        <v>6794</v>
      </c>
      <c r="EV439" t="s">
        <v>6793</v>
      </c>
      <c r="EW439" t="s">
        <v>7524</v>
      </c>
      <c r="EX439" t="s">
        <v>7680</v>
      </c>
      <c r="EY439">
        <v>3</v>
      </c>
      <c r="EZ439">
        <v>2008</v>
      </c>
      <c r="FD439" t="s">
        <v>6794</v>
      </c>
      <c r="FE439" t="s">
        <v>6793</v>
      </c>
      <c r="JJ439" t="s">
        <v>7524</v>
      </c>
      <c r="JK439" t="s">
        <v>7680</v>
      </c>
      <c r="JL439">
        <v>4</v>
      </c>
      <c r="JM439">
        <v>2009</v>
      </c>
      <c r="JO439" t="s">
        <v>7526</v>
      </c>
      <c r="JP439" t="s">
        <v>7526</v>
      </c>
      <c r="JQ439" t="s">
        <v>6794</v>
      </c>
      <c r="JR439" t="s">
        <v>6793</v>
      </c>
      <c r="PG439">
        <v>0</v>
      </c>
      <c r="PH439" t="s">
        <v>7515</v>
      </c>
      <c r="PI439" t="s">
        <v>7515</v>
      </c>
      <c r="PJ439" t="s">
        <v>7515</v>
      </c>
      <c r="PK439" t="s">
        <v>7515</v>
      </c>
      <c r="PL439" t="s">
        <v>7515</v>
      </c>
      <c r="PM439" t="s">
        <v>7515</v>
      </c>
      <c r="PN439" t="s">
        <v>7515</v>
      </c>
      <c r="PO439" t="s">
        <v>7515</v>
      </c>
      <c r="PP439" t="s">
        <v>7516</v>
      </c>
      <c r="PQ439" t="s">
        <v>7515</v>
      </c>
      <c r="PR439" t="s">
        <v>7515</v>
      </c>
      <c r="PS439" t="s">
        <v>7526</v>
      </c>
      <c r="PU439" t="s">
        <v>7526</v>
      </c>
      <c r="PV439" t="s">
        <v>7527</v>
      </c>
      <c r="QD439" t="s">
        <v>7528</v>
      </c>
      <c r="QE439" t="s">
        <v>7539</v>
      </c>
      <c r="QF439" t="s">
        <v>7528</v>
      </c>
      <c r="QG439" t="s">
        <v>7681</v>
      </c>
      <c r="QH439">
        <v>2008</v>
      </c>
      <c r="QI439">
        <v>7</v>
      </c>
      <c r="QJ439">
        <v>1</v>
      </c>
      <c r="QK439" s="329">
        <v>39637</v>
      </c>
      <c r="QL439">
        <v>1</v>
      </c>
      <c r="QM439">
        <v>0</v>
      </c>
      <c r="QN439" t="s">
        <v>265</v>
      </c>
      <c r="QO439">
        <v>2008</v>
      </c>
      <c r="QP439">
        <v>50</v>
      </c>
      <c r="QQ439">
        <v>1</v>
      </c>
      <c r="QR439">
        <v>0</v>
      </c>
      <c r="QS439">
        <v>1</v>
      </c>
      <c r="QT439">
        <v>0</v>
      </c>
      <c r="QU439">
        <v>0</v>
      </c>
      <c r="QV439">
        <v>0</v>
      </c>
      <c r="QW439">
        <v>0</v>
      </c>
      <c r="QX439">
        <v>0</v>
      </c>
      <c r="QY439">
        <v>0</v>
      </c>
      <c r="QZ439">
        <v>0</v>
      </c>
      <c r="RA439">
        <v>0</v>
      </c>
      <c r="RB439">
        <v>0</v>
      </c>
      <c r="RC439">
        <v>0</v>
      </c>
      <c r="RD439">
        <v>0</v>
      </c>
      <c r="RE439">
        <v>0</v>
      </c>
      <c r="RF439">
        <v>1</v>
      </c>
      <c r="RG439">
        <v>0</v>
      </c>
      <c r="RH439">
        <v>0</v>
      </c>
      <c r="RI439">
        <v>0</v>
      </c>
      <c r="RJ439">
        <v>0</v>
      </c>
      <c r="RK439">
        <v>0</v>
      </c>
      <c r="RL439">
        <v>0</v>
      </c>
      <c r="RM439">
        <v>0</v>
      </c>
      <c r="RN439">
        <v>0</v>
      </c>
      <c r="RO439">
        <v>0</v>
      </c>
      <c r="RP439">
        <v>0</v>
      </c>
      <c r="RQ439">
        <v>0</v>
      </c>
      <c r="RR439">
        <v>0</v>
      </c>
      <c r="RS439">
        <v>0</v>
      </c>
      <c r="RT439">
        <v>0</v>
      </c>
      <c r="RU439">
        <v>0</v>
      </c>
      <c r="RV439">
        <f t="shared" si="13"/>
        <v>4</v>
      </c>
      <c r="RY439">
        <f t="shared" si="12"/>
        <v>7</v>
      </c>
    </row>
    <row r="440" spans="1:493" x14ac:dyDescent="0.3">
      <c r="A440">
        <v>71424</v>
      </c>
      <c r="B440">
        <v>585</v>
      </c>
      <c r="C440" t="s">
        <v>6793</v>
      </c>
      <c r="D440" t="s">
        <v>6793</v>
      </c>
      <c r="I440" t="s">
        <v>6793</v>
      </c>
      <c r="J440" t="s">
        <v>7515</v>
      </c>
      <c r="K440" t="s">
        <v>7515</v>
      </c>
      <c r="L440" t="s">
        <v>7515</v>
      </c>
      <c r="M440" t="s">
        <v>7515</v>
      </c>
      <c r="N440" t="s">
        <v>7515</v>
      </c>
      <c r="O440" t="s">
        <v>7515</v>
      </c>
      <c r="P440" t="s">
        <v>7515</v>
      </c>
      <c r="Q440" t="s">
        <v>7515</v>
      </c>
      <c r="R440" t="s">
        <v>7515</v>
      </c>
      <c r="S440" t="s">
        <v>7515</v>
      </c>
      <c r="T440" t="s">
        <v>7515</v>
      </c>
      <c r="U440" t="s">
        <v>7515</v>
      </c>
      <c r="V440" t="s">
        <v>7515</v>
      </c>
      <c r="W440" t="s">
        <v>7515</v>
      </c>
      <c r="X440" t="s">
        <v>7515</v>
      </c>
      <c r="Y440" t="s">
        <v>7516</v>
      </c>
      <c r="Z440" t="s">
        <v>7515</v>
      </c>
      <c r="AA440" t="s">
        <v>7515</v>
      </c>
      <c r="AB440" t="s">
        <v>7515</v>
      </c>
      <c r="AC440" t="s">
        <v>6796</v>
      </c>
      <c r="AK440" t="s">
        <v>6985</v>
      </c>
      <c r="AL440" t="s">
        <v>6793</v>
      </c>
      <c r="AM440" t="s">
        <v>6793</v>
      </c>
      <c r="AN440" t="s">
        <v>7680</v>
      </c>
      <c r="AO440">
        <v>0</v>
      </c>
      <c r="AP440">
        <v>17</v>
      </c>
      <c r="AQ440" t="s">
        <v>6988</v>
      </c>
      <c r="AR440" t="s">
        <v>6966</v>
      </c>
      <c r="AS440" t="s">
        <v>6794</v>
      </c>
      <c r="AT440" t="s">
        <v>6813</v>
      </c>
      <c r="AU440" t="s">
        <v>7531</v>
      </c>
      <c r="AV440" t="s">
        <v>6991</v>
      </c>
      <c r="AX440" t="s">
        <v>6794</v>
      </c>
      <c r="AY440" t="s">
        <v>6794</v>
      </c>
      <c r="AZ440" t="s">
        <v>6793</v>
      </c>
      <c r="BA440" t="s">
        <v>6793</v>
      </c>
      <c r="BB440" t="s">
        <v>6793</v>
      </c>
      <c r="BC440" t="s">
        <v>6794</v>
      </c>
      <c r="BD440" t="s">
        <v>6794</v>
      </c>
      <c r="BE440" t="s">
        <v>6793</v>
      </c>
      <c r="BF440" t="s">
        <v>6794</v>
      </c>
      <c r="BG440" t="s">
        <v>6794</v>
      </c>
      <c r="BH440" t="s">
        <v>6794</v>
      </c>
      <c r="BI440" t="s">
        <v>7024</v>
      </c>
      <c r="BJ440" t="s">
        <v>7022</v>
      </c>
      <c r="BK440" t="s">
        <v>6794</v>
      </c>
      <c r="BM440">
        <v>20</v>
      </c>
      <c r="BN440" t="s">
        <v>6</v>
      </c>
      <c r="BO440" t="s">
        <v>7519</v>
      </c>
      <c r="BP440" t="s">
        <v>6</v>
      </c>
      <c r="BQ440" t="s">
        <v>7559</v>
      </c>
      <c r="BR440" t="s">
        <v>7594</v>
      </c>
      <c r="BS440" t="s">
        <v>7515</v>
      </c>
      <c r="BT440" t="s">
        <v>7516</v>
      </c>
      <c r="BU440" t="s">
        <v>7515</v>
      </c>
      <c r="BV440" t="s">
        <v>7515</v>
      </c>
      <c r="BW440" t="s">
        <v>7515</v>
      </c>
      <c r="BX440" t="s">
        <v>7515</v>
      </c>
      <c r="BY440" t="s">
        <v>7515</v>
      </c>
      <c r="BZ440" t="s">
        <v>7515</v>
      </c>
      <c r="CA440" t="s">
        <v>7515</v>
      </c>
      <c r="CB440" t="s">
        <v>7515</v>
      </c>
      <c r="CC440" t="s">
        <v>7515</v>
      </c>
      <c r="CD440" t="s">
        <v>7515</v>
      </c>
      <c r="CE440" t="s">
        <v>6794</v>
      </c>
      <c r="CI440" t="s">
        <v>6794</v>
      </c>
      <c r="CJ440" t="s">
        <v>6793</v>
      </c>
      <c r="CK440" t="s">
        <v>6794</v>
      </c>
      <c r="CL440" t="s">
        <v>6794</v>
      </c>
      <c r="CM440" t="s">
        <v>6794</v>
      </c>
      <c r="CN440" t="s">
        <v>6794</v>
      </c>
      <c r="CO440" t="s">
        <v>6794</v>
      </c>
      <c r="CP440" t="s">
        <v>6793</v>
      </c>
      <c r="CQ440" t="s">
        <v>6794</v>
      </c>
      <c r="CR440" t="s">
        <v>7520</v>
      </c>
      <c r="CS440" t="s">
        <v>7521</v>
      </c>
      <c r="CT440" t="s">
        <v>7536</v>
      </c>
      <c r="CU440" t="s">
        <v>6793</v>
      </c>
      <c r="CV440">
        <v>3</v>
      </c>
      <c r="CW440">
        <v>4</v>
      </c>
      <c r="CX440">
        <v>5</v>
      </c>
      <c r="CY440" t="s">
        <v>6793</v>
      </c>
      <c r="CZ440">
        <v>1</v>
      </c>
      <c r="DA440" t="s">
        <v>7680</v>
      </c>
      <c r="DB440">
        <v>7</v>
      </c>
      <c r="DC440">
        <v>2008</v>
      </c>
      <c r="DD440" t="s">
        <v>7557</v>
      </c>
      <c r="DE440" t="s">
        <v>7680</v>
      </c>
      <c r="DF440">
        <v>7</v>
      </c>
      <c r="DG440">
        <v>2008</v>
      </c>
      <c r="EC440">
        <v>4</v>
      </c>
      <c r="EE440">
        <v>1</v>
      </c>
      <c r="EF440">
        <v>1</v>
      </c>
      <c r="EG440">
        <v>0</v>
      </c>
      <c r="EH440">
        <v>0</v>
      </c>
      <c r="EI440">
        <v>0</v>
      </c>
      <c r="EJ440">
        <v>2</v>
      </c>
      <c r="EK440">
        <v>0</v>
      </c>
      <c r="EL440" t="s">
        <v>6794</v>
      </c>
      <c r="EV440" t="s">
        <v>6793</v>
      </c>
      <c r="HH440" t="s">
        <v>7524</v>
      </c>
      <c r="HI440" t="s">
        <v>7680</v>
      </c>
      <c r="HJ440">
        <v>7</v>
      </c>
      <c r="HK440">
        <v>2008</v>
      </c>
      <c r="HO440" t="s">
        <v>6794</v>
      </c>
      <c r="LC440" t="s">
        <v>7524</v>
      </c>
      <c r="LD440" t="s">
        <v>7680</v>
      </c>
      <c r="LE440">
        <v>7</v>
      </c>
      <c r="LF440">
        <v>2008</v>
      </c>
      <c r="LH440" t="s">
        <v>7527</v>
      </c>
      <c r="LI440" t="s">
        <v>7527</v>
      </c>
      <c r="LJ440" t="s">
        <v>6794</v>
      </c>
      <c r="LK440" t="s">
        <v>6793</v>
      </c>
      <c r="LL440" t="s">
        <v>7524</v>
      </c>
      <c r="LM440" t="s">
        <v>7680</v>
      </c>
      <c r="LN440">
        <v>7</v>
      </c>
      <c r="LO440">
        <v>2008</v>
      </c>
      <c r="LS440" t="s">
        <v>6794</v>
      </c>
      <c r="LT440" t="s">
        <v>6793</v>
      </c>
      <c r="OX440" t="s">
        <v>7524</v>
      </c>
      <c r="OY440" t="s">
        <v>7680</v>
      </c>
      <c r="OZ440">
        <v>7</v>
      </c>
      <c r="PA440">
        <v>2008</v>
      </c>
      <c r="PE440" t="s">
        <v>6794</v>
      </c>
      <c r="PG440">
        <v>10</v>
      </c>
      <c r="PH440" t="s">
        <v>7515</v>
      </c>
      <c r="PI440" t="s">
        <v>7515</v>
      </c>
      <c r="PJ440" t="s">
        <v>7515</v>
      </c>
      <c r="PK440" t="s">
        <v>7515</v>
      </c>
      <c r="PL440" t="s">
        <v>7515</v>
      </c>
      <c r="PM440" t="s">
        <v>7515</v>
      </c>
      <c r="PN440" t="s">
        <v>7516</v>
      </c>
      <c r="PO440" t="s">
        <v>7515</v>
      </c>
      <c r="PP440" t="s">
        <v>7515</v>
      </c>
      <c r="PQ440" t="s">
        <v>7515</v>
      </c>
      <c r="PR440" t="s">
        <v>7515</v>
      </c>
      <c r="PS440" t="s">
        <v>7526</v>
      </c>
      <c r="PT440" t="s">
        <v>7526</v>
      </c>
      <c r="PU440" t="s">
        <v>7527</v>
      </c>
      <c r="PW440" t="s">
        <v>7516</v>
      </c>
      <c r="PX440" t="s">
        <v>7515</v>
      </c>
      <c r="PY440" t="s">
        <v>7515</v>
      </c>
      <c r="PZ440" t="s">
        <v>7515</v>
      </c>
      <c r="QA440" t="s">
        <v>7515</v>
      </c>
      <c r="QB440" t="s">
        <v>7515</v>
      </c>
      <c r="QC440" t="s">
        <v>7515</v>
      </c>
      <c r="QD440" t="s">
        <v>6757</v>
      </c>
      <c r="QE440" t="s">
        <v>7529</v>
      </c>
      <c r="QF440" t="s">
        <v>7528</v>
      </c>
      <c r="QG440" t="s">
        <v>7681</v>
      </c>
      <c r="QH440">
        <v>2008</v>
      </c>
      <c r="QI440">
        <v>6</v>
      </c>
      <c r="QJ440">
        <v>1</v>
      </c>
      <c r="QK440" s="329">
        <v>39611</v>
      </c>
      <c r="QL440">
        <v>1</v>
      </c>
      <c r="QM440">
        <v>0</v>
      </c>
      <c r="QN440" t="s">
        <v>194</v>
      </c>
      <c r="QO440">
        <v>0</v>
      </c>
      <c r="QP440">
        <v>18</v>
      </c>
      <c r="QQ440">
        <v>1</v>
      </c>
      <c r="QR440">
        <v>1</v>
      </c>
      <c r="QS440">
        <v>0</v>
      </c>
      <c r="QT440">
        <v>0</v>
      </c>
      <c r="QU440">
        <v>0</v>
      </c>
      <c r="QV440">
        <v>0</v>
      </c>
      <c r="QW440">
        <v>0</v>
      </c>
      <c r="QX440">
        <v>0</v>
      </c>
      <c r="QY440">
        <v>0</v>
      </c>
      <c r="QZ440">
        <v>1</v>
      </c>
      <c r="RA440">
        <v>0</v>
      </c>
      <c r="RB440">
        <v>0</v>
      </c>
      <c r="RC440">
        <v>0</v>
      </c>
      <c r="RD440">
        <v>0</v>
      </c>
      <c r="RE440">
        <v>0</v>
      </c>
      <c r="RF440">
        <v>0</v>
      </c>
      <c r="RG440">
        <v>0</v>
      </c>
      <c r="RH440">
        <v>0</v>
      </c>
      <c r="RI440">
        <v>0</v>
      </c>
      <c r="RJ440">
        <v>0</v>
      </c>
      <c r="RK440">
        <v>1</v>
      </c>
      <c r="RL440">
        <v>1</v>
      </c>
      <c r="RM440">
        <v>0</v>
      </c>
      <c r="RN440">
        <v>0</v>
      </c>
      <c r="RO440">
        <v>0</v>
      </c>
      <c r="RP440">
        <v>0</v>
      </c>
      <c r="RQ440">
        <v>0</v>
      </c>
      <c r="RR440">
        <v>0</v>
      </c>
      <c r="RS440">
        <v>0</v>
      </c>
      <c r="RT440">
        <v>0</v>
      </c>
      <c r="RU440">
        <v>0</v>
      </c>
      <c r="RV440">
        <f t="shared" si="13"/>
        <v>3</v>
      </c>
      <c r="RY440">
        <f t="shared" si="12"/>
        <v>7</v>
      </c>
    </row>
    <row r="441" spans="1:493" x14ac:dyDescent="0.3">
      <c r="A441">
        <v>71425</v>
      </c>
      <c r="B441">
        <v>586</v>
      </c>
      <c r="C441" t="s">
        <v>6793</v>
      </c>
      <c r="D441" t="s">
        <v>6793</v>
      </c>
      <c r="I441" t="s">
        <v>6793</v>
      </c>
      <c r="J441" t="s">
        <v>7515</v>
      </c>
      <c r="K441" t="s">
        <v>7516</v>
      </c>
      <c r="L441" t="s">
        <v>7515</v>
      </c>
      <c r="M441" t="s">
        <v>7515</v>
      </c>
      <c r="N441" t="s">
        <v>7515</v>
      </c>
      <c r="O441" t="s">
        <v>7515</v>
      </c>
      <c r="P441" t="s">
        <v>7515</v>
      </c>
      <c r="Q441" t="s">
        <v>7515</v>
      </c>
      <c r="R441" t="s">
        <v>7515</v>
      </c>
      <c r="S441" t="s">
        <v>7515</v>
      </c>
      <c r="T441" t="s">
        <v>7515</v>
      </c>
      <c r="U441" t="s">
        <v>7515</v>
      </c>
      <c r="V441" t="s">
        <v>7515</v>
      </c>
      <c r="W441" t="s">
        <v>7515</v>
      </c>
      <c r="X441" t="s">
        <v>7515</v>
      </c>
      <c r="Y441" t="s">
        <v>7516</v>
      </c>
      <c r="Z441" t="s">
        <v>7515</v>
      </c>
      <c r="AA441" t="s">
        <v>7515</v>
      </c>
      <c r="AB441" t="s">
        <v>7515</v>
      </c>
      <c r="AC441" t="s">
        <v>7517</v>
      </c>
      <c r="AF441">
        <v>1</v>
      </c>
      <c r="AG441">
        <v>0</v>
      </c>
      <c r="AH441" t="s">
        <v>6845</v>
      </c>
      <c r="AK441" t="s">
        <v>6993</v>
      </c>
      <c r="AL441" t="s">
        <v>6793</v>
      </c>
      <c r="AM441" t="s">
        <v>6794</v>
      </c>
      <c r="AN441" t="s">
        <v>6</v>
      </c>
      <c r="AQ441" t="s">
        <v>6757</v>
      </c>
      <c r="AR441" t="s">
        <v>6794</v>
      </c>
      <c r="AS441" t="s">
        <v>6793</v>
      </c>
      <c r="AT441" t="s">
        <v>6813</v>
      </c>
      <c r="AU441" t="s">
        <v>7531</v>
      </c>
      <c r="AV441" t="s">
        <v>6991</v>
      </c>
      <c r="AX441" t="s">
        <v>6794</v>
      </c>
      <c r="AY441" t="s">
        <v>6794</v>
      </c>
      <c r="AZ441" t="s">
        <v>6793</v>
      </c>
      <c r="BA441" t="s">
        <v>6793</v>
      </c>
      <c r="BC441" t="s">
        <v>6794</v>
      </c>
      <c r="BD441" t="s">
        <v>6794</v>
      </c>
      <c r="BE441" t="s">
        <v>6794</v>
      </c>
      <c r="BF441" t="s">
        <v>6794</v>
      </c>
      <c r="BG441" t="s">
        <v>6794</v>
      </c>
      <c r="BH441" t="s">
        <v>6794</v>
      </c>
      <c r="BI441" t="s">
        <v>7021</v>
      </c>
      <c r="BJ441" t="s">
        <v>7024</v>
      </c>
      <c r="BK441" t="s">
        <v>6794</v>
      </c>
      <c r="BM441">
        <v>40</v>
      </c>
      <c r="BN441">
        <v>50</v>
      </c>
      <c r="BO441" t="s">
        <v>7533</v>
      </c>
      <c r="BP441" t="s">
        <v>6</v>
      </c>
      <c r="BQ441" t="s">
        <v>7559</v>
      </c>
      <c r="BR441" t="s">
        <v>7543</v>
      </c>
      <c r="BS441" t="s">
        <v>7516</v>
      </c>
      <c r="BT441" t="s">
        <v>7515</v>
      </c>
      <c r="BU441" t="s">
        <v>7515</v>
      </c>
      <c r="BV441" t="s">
        <v>7515</v>
      </c>
      <c r="BW441" t="s">
        <v>7515</v>
      </c>
      <c r="BX441" t="s">
        <v>7515</v>
      </c>
      <c r="BY441" t="s">
        <v>7515</v>
      </c>
      <c r="BZ441" t="s">
        <v>7515</v>
      </c>
      <c r="CA441" t="s">
        <v>7515</v>
      </c>
      <c r="CB441" t="s">
        <v>7515</v>
      </c>
      <c r="CC441" t="s">
        <v>7515</v>
      </c>
      <c r="CD441" t="s">
        <v>7515</v>
      </c>
      <c r="CE441" t="s">
        <v>6794</v>
      </c>
      <c r="CI441" t="s">
        <v>6794</v>
      </c>
      <c r="CJ441" t="s">
        <v>6793</v>
      </c>
      <c r="CK441" t="s">
        <v>6794</v>
      </c>
      <c r="CL441" t="s">
        <v>6793</v>
      </c>
      <c r="CM441" t="s">
        <v>6794</v>
      </c>
      <c r="CN441" t="s">
        <v>6794</v>
      </c>
      <c r="CO441" t="s">
        <v>6794</v>
      </c>
      <c r="CP441" t="s">
        <v>6793</v>
      </c>
      <c r="CQ441" t="s">
        <v>6794</v>
      </c>
      <c r="CR441" t="s">
        <v>7520</v>
      </c>
      <c r="CS441" t="s">
        <v>7521</v>
      </c>
      <c r="CT441" t="s">
        <v>7536</v>
      </c>
      <c r="CU441" t="s">
        <v>6793</v>
      </c>
      <c r="CV441">
        <v>2</v>
      </c>
      <c r="CW441">
        <v>4</v>
      </c>
      <c r="CX441">
        <v>2</v>
      </c>
      <c r="CY441" t="s">
        <v>6794</v>
      </c>
      <c r="EC441">
        <v>5</v>
      </c>
      <c r="EE441">
        <v>1</v>
      </c>
      <c r="EF441">
        <v>2</v>
      </c>
      <c r="EG441">
        <v>0</v>
      </c>
      <c r="EH441">
        <v>0</v>
      </c>
      <c r="EI441">
        <v>3</v>
      </c>
      <c r="EJ441">
        <v>0</v>
      </c>
      <c r="EK441">
        <v>0</v>
      </c>
      <c r="EL441" t="s">
        <v>6794</v>
      </c>
      <c r="EV441" t="s">
        <v>6794</v>
      </c>
      <c r="PS441" t="s">
        <v>7526</v>
      </c>
      <c r="PT441" t="s">
        <v>7526</v>
      </c>
      <c r="PU441" t="s">
        <v>7526</v>
      </c>
      <c r="PV441" t="s">
        <v>7526</v>
      </c>
      <c r="PW441" t="s">
        <v>7515</v>
      </c>
      <c r="PX441" t="s">
        <v>7515</v>
      </c>
      <c r="PY441" t="s">
        <v>7515</v>
      </c>
      <c r="PZ441" t="s">
        <v>7515</v>
      </c>
      <c r="QA441" t="s">
        <v>7515</v>
      </c>
      <c r="QB441" t="s">
        <v>7515</v>
      </c>
      <c r="QC441" t="s">
        <v>7516</v>
      </c>
      <c r="QD441" t="s">
        <v>7548</v>
      </c>
      <c r="QE441" t="s">
        <v>7529</v>
      </c>
      <c r="QF441" t="s">
        <v>7528</v>
      </c>
      <c r="QG441" t="s">
        <v>7681</v>
      </c>
      <c r="QH441">
        <v>2008</v>
      </c>
      <c r="QI441">
        <v>4</v>
      </c>
      <c r="QJ441">
        <v>1</v>
      </c>
      <c r="QK441" s="329">
        <v>39540</v>
      </c>
      <c r="QL441">
        <v>0</v>
      </c>
      <c r="QM441">
        <v>1</v>
      </c>
      <c r="QN441" t="s">
        <v>265</v>
      </c>
      <c r="QO441">
        <v>2008</v>
      </c>
      <c r="QP441">
        <v>50</v>
      </c>
      <c r="RV441">
        <f t="shared" si="13"/>
        <v>0</v>
      </c>
      <c r="RY441">
        <f t="shared" si="12"/>
        <v>10</v>
      </c>
    </row>
    <row r="442" spans="1:493" x14ac:dyDescent="0.3">
      <c r="A442">
        <v>71426</v>
      </c>
      <c r="B442">
        <v>587</v>
      </c>
      <c r="C442" t="s">
        <v>6793</v>
      </c>
      <c r="D442" t="s">
        <v>6793</v>
      </c>
      <c r="I442" t="s">
        <v>6793</v>
      </c>
      <c r="J442" t="s">
        <v>7515</v>
      </c>
      <c r="K442" t="s">
        <v>7516</v>
      </c>
      <c r="L442" t="s">
        <v>7515</v>
      </c>
      <c r="M442" t="s">
        <v>7515</v>
      </c>
      <c r="N442" t="s">
        <v>7515</v>
      </c>
      <c r="O442" t="s">
        <v>7515</v>
      </c>
      <c r="P442" t="s">
        <v>7515</v>
      </c>
      <c r="Q442" t="s">
        <v>7515</v>
      </c>
      <c r="R442" t="s">
        <v>7515</v>
      </c>
      <c r="S442" t="s">
        <v>7515</v>
      </c>
      <c r="T442" t="s">
        <v>7515</v>
      </c>
      <c r="U442" t="s">
        <v>7515</v>
      </c>
      <c r="V442" t="s">
        <v>7515</v>
      </c>
      <c r="W442" t="s">
        <v>7515</v>
      </c>
      <c r="X442" t="s">
        <v>7515</v>
      </c>
      <c r="Y442" t="s">
        <v>7515</v>
      </c>
      <c r="Z442" t="s">
        <v>7515</v>
      </c>
      <c r="AA442" t="s">
        <v>7515</v>
      </c>
      <c r="AB442" t="s">
        <v>7515</v>
      </c>
      <c r="AC442" t="s">
        <v>7517</v>
      </c>
      <c r="AF442">
        <v>5</v>
      </c>
      <c r="AG442">
        <v>0</v>
      </c>
      <c r="AH442" t="s">
        <v>6845</v>
      </c>
      <c r="AK442" t="s">
        <v>6993</v>
      </c>
      <c r="AL442" t="s">
        <v>6794</v>
      </c>
      <c r="AM442" t="s">
        <v>6794</v>
      </c>
      <c r="AN442" t="s">
        <v>6</v>
      </c>
      <c r="AQ442" t="s">
        <v>6988</v>
      </c>
      <c r="AR442" t="s">
        <v>6793</v>
      </c>
      <c r="AS442" t="s">
        <v>6794</v>
      </c>
      <c r="AT442" t="s">
        <v>6813</v>
      </c>
      <c r="AU442" t="s">
        <v>7531</v>
      </c>
      <c r="AV442" t="s">
        <v>6991</v>
      </c>
      <c r="AX442" t="s">
        <v>6794</v>
      </c>
      <c r="AY442" t="s">
        <v>6794</v>
      </c>
      <c r="AZ442" t="s">
        <v>6794</v>
      </c>
      <c r="BA442" t="s">
        <v>6793</v>
      </c>
      <c r="BB442" t="s">
        <v>6793</v>
      </c>
      <c r="BC442" t="s">
        <v>6793</v>
      </c>
      <c r="BD442" t="s">
        <v>6794</v>
      </c>
      <c r="BE442" t="s">
        <v>6793</v>
      </c>
      <c r="BF442" t="s">
        <v>6794</v>
      </c>
      <c r="BG442" t="s">
        <v>6794</v>
      </c>
      <c r="BH442" t="s">
        <v>6794</v>
      </c>
      <c r="BI442" t="s">
        <v>7024</v>
      </c>
      <c r="BJ442" t="s">
        <v>7022</v>
      </c>
      <c r="BK442" t="s">
        <v>6794</v>
      </c>
      <c r="BM442" t="s">
        <v>7547</v>
      </c>
      <c r="BN442">
        <v>25</v>
      </c>
      <c r="BO442" t="s">
        <v>7519</v>
      </c>
      <c r="BP442" t="s">
        <v>6</v>
      </c>
      <c r="BQ442" t="s">
        <v>7559</v>
      </c>
      <c r="BR442" t="s">
        <v>7594</v>
      </c>
      <c r="BS442" t="s">
        <v>7515</v>
      </c>
      <c r="BT442" t="s">
        <v>7515</v>
      </c>
      <c r="BU442" t="s">
        <v>7516</v>
      </c>
      <c r="BV442" t="s">
        <v>7515</v>
      </c>
      <c r="BW442" t="s">
        <v>7515</v>
      </c>
      <c r="BX442" t="s">
        <v>7515</v>
      </c>
      <c r="BY442" t="s">
        <v>7515</v>
      </c>
      <c r="BZ442" t="s">
        <v>7515</v>
      </c>
      <c r="CA442" t="s">
        <v>7515</v>
      </c>
      <c r="CB442" t="s">
        <v>7515</v>
      </c>
      <c r="CC442" t="s">
        <v>7515</v>
      </c>
      <c r="CD442" t="s">
        <v>7515</v>
      </c>
      <c r="CE442" t="s">
        <v>6794</v>
      </c>
      <c r="CI442" t="s">
        <v>6793</v>
      </c>
      <c r="CJ442" t="s">
        <v>6793</v>
      </c>
      <c r="CK442" t="s">
        <v>6794</v>
      </c>
      <c r="CL442" t="s">
        <v>6794</v>
      </c>
      <c r="CM442" t="s">
        <v>6794</v>
      </c>
      <c r="CN442" t="s">
        <v>6794</v>
      </c>
      <c r="CO442" t="s">
        <v>6794</v>
      </c>
      <c r="CP442" t="s">
        <v>6793</v>
      </c>
      <c r="CQ442" t="s">
        <v>6794</v>
      </c>
      <c r="CR442" t="s">
        <v>7520</v>
      </c>
      <c r="CS442" t="s">
        <v>7608</v>
      </c>
      <c r="CT442" t="s">
        <v>6966</v>
      </c>
      <c r="CU442" t="s">
        <v>6793</v>
      </c>
      <c r="CV442">
        <v>2</v>
      </c>
      <c r="CW442">
        <v>2</v>
      </c>
      <c r="CX442">
        <v>2</v>
      </c>
      <c r="CY442" t="s">
        <v>6793</v>
      </c>
      <c r="CZ442">
        <v>1</v>
      </c>
      <c r="DA442" t="s">
        <v>7680</v>
      </c>
      <c r="DB442">
        <v>7</v>
      </c>
      <c r="DC442">
        <v>2007</v>
      </c>
      <c r="DD442" t="s">
        <v>7557</v>
      </c>
      <c r="DE442" t="s">
        <v>7680</v>
      </c>
      <c r="DF442">
        <v>7</v>
      </c>
      <c r="DG442">
        <v>2007</v>
      </c>
      <c r="EC442">
        <v>4</v>
      </c>
      <c r="EE442">
        <v>1</v>
      </c>
      <c r="EF442">
        <v>1</v>
      </c>
      <c r="EG442">
        <v>0</v>
      </c>
      <c r="EH442">
        <v>2</v>
      </c>
      <c r="EI442">
        <v>0</v>
      </c>
      <c r="EJ442">
        <v>0</v>
      </c>
      <c r="EK442">
        <v>0</v>
      </c>
      <c r="EL442" t="s">
        <v>6794</v>
      </c>
      <c r="EV442" t="s">
        <v>6793</v>
      </c>
      <c r="LL442" t="s">
        <v>7524</v>
      </c>
      <c r="LM442" t="s">
        <v>7680</v>
      </c>
      <c r="LN442">
        <v>7</v>
      </c>
      <c r="LO442">
        <v>2007</v>
      </c>
      <c r="LS442" t="s">
        <v>6794</v>
      </c>
      <c r="LT442" t="s">
        <v>6793</v>
      </c>
      <c r="PS442" t="s">
        <v>7582</v>
      </c>
      <c r="PT442" t="s">
        <v>7526</v>
      </c>
      <c r="PU442" t="s">
        <v>7526</v>
      </c>
      <c r="PV442" t="s">
        <v>7526</v>
      </c>
      <c r="PW442" t="s">
        <v>7516</v>
      </c>
      <c r="PX442" t="s">
        <v>7515</v>
      </c>
      <c r="PY442" t="s">
        <v>7515</v>
      </c>
      <c r="PZ442" t="s">
        <v>7515</v>
      </c>
      <c r="QA442" t="s">
        <v>7515</v>
      </c>
      <c r="QB442" t="s">
        <v>7515</v>
      </c>
      <c r="QC442" t="s">
        <v>7515</v>
      </c>
      <c r="QD442" t="s">
        <v>6757</v>
      </c>
      <c r="QE442" t="s">
        <v>7539</v>
      </c>
      <c r="QF442" t="s">
        <v>7528</v>
      </c>
      <c r="QG442" t="s">
        <v>7681</v>
      </c>
      <c r="QH442">
        <v>2008</v>
      </c>
      <c r="QI442">
        <v>6</v>
      </c>
      <c r="QJ442">
        <v>1</v>
      </c>
      <c r="QK442" s="329">
        <v>39623</v>
      </c>
      <c r="QL442">
        <v>0</v>
      </c>
      <c r="QM442">
        <v>1</v>
      </c>
      <c r="QN442" t="s">
        <v>265</v>
      </c>
      <c r="QO442">
        <v>2008</v>
      </c>
      <c r="QP442">
        <v>50</v>
      </c>
      <c r="QQ442">
        <v>0</v>
      </c>
      <c r="QR442">
        <v>0</v>
      </c>
      <c r="QS442">
        <v>0</v>
      </c>
      <c r="QT442">
        <v>0</v>
      </c>
      <c r="QU442">
        <v>0</v>
      </c>
      <c r="QV442">
        <v>0</v>
      </c>
      <c r="QW442">
        <v>0</v>
      </c>
      <c r="QX442">
        <v>0</v>
      </c>
      <c r="QY442">
        <v>0</v>
      </c>
      <c r="QZ442">
        <v>0</v>
      </c>
      <c r="RA442">
        <v>0</v>
      </c>
      <c r="RB442">
        <v>0</v>
      </c>
      <c r="RC442">
        <v>0</v>
      </c>
      <c r="RD442">
        <v>0</v>
      </c>
      <c r="RE442">
        <v>0</v>
      </c>
      <c r="RF442">
        <v>0</v>
      </c>
      <c r="RG442">
        <v>0</v>
      </c>
      <c r="RH442">
        <v>0</v>
      </c>
      <c r="RI442">
        <v>0</v>
      </c>
      <c r="RJ442">
        <v>0</v>
      </c>
      <c r="RK442">
        <v>0</v>
      </c>
      <c r="RL442">
        <v>1</v>
      </c>
      <c r="RM442">
        <v>0</v>
      </c>
      <c r="RN442">
        <v>0</v>
      </c>
      <c r="RO442">
        <v>0</v>
      </c>
      <c r="RP442">
        <v>0</v>
      </c>
      <c r="RQ442">
        <v>0</v>
      </c>
      <c r="RR442">
        <v>0</v>
      </c>
      <c r="RS442">
        <v>0</v>
      </c>
      <c r="RT442">
        <v>0</v>
      </c>
      <c r="RU442">
        <v>0</v>
      </c>
      <c r="RV442">
        <f t="shared" si="13"/>
        <v>0</v>
      </c>
      <c r="RY442">
        <f t="shared" si="12"/>
        <v>7</v>
      </c>
    </row>
    <row r="443" spans="1:493" x14ac:dyDescent="0.3">
      <c r="A443">
        <v>71427</v>
      </c>
      <c r="B443">
        <v>589</v>
      </c>
      <c r="C443" t="s">
        <v>6793</v>
      </c>
      <c r="D443" t="s">
        <v>6793</v>
      </c>
      <c r="I443" t="s">
        <v>6793</v>
      </c>
      <c r="J443" t="s">
        <v>7515</v>
      </c>
      <c r="K443" t="s">
        <v>7515</v>
      </c>
      <c r="L443" t="s">
        <v>7516</v>
      </c>
      <c r="M443" t="s">
        <v>7515</v>
      </c>
      <c r="N443" t="s">
        <v>7515</v>
      </c>
      <c r="O443" t="s">
        <v>7515</v>
      </c>
      <c r="P443" t="s">
        <v>7515</v>
      </c>
      <c r="Q443" t="s">
        <v>7515</v>
      </c>
      <c r="R443" t="s">
        <v>7515</v>
      </c>
      <c r="S443" t="s">
        <v>7515</v>
      </c>
      <c r="T443" t="s">
        <v>7515</v>
      </c>
      <c r="U443" t="s">
        <v>7515</v>
      </c>
      <c r="V443" t="s">
        <v>7515</v>
      </c>
      <c r="W443" t="s">
        <v>7515</v>
      </c>
      <c r="X443" t="s">
        <v>7515</v>
      </c>
      <c r="Y443" t="s">
        <v>7515</v>
      </c>
      <c r="Z443" t="s">
        <v>7515</v>
      </c>
      <c r="AA443" t="s">
        <v>7515</v>
      </c>
      <c r="AB443" t="s">
        <v>7515</v>
      </c>
      <c r="AC443" t="s">
        <v>6796</v>
      </c>
      <c r="AK443" t="s">
        <v>6985</v>
      </c>
      <c r="AL443" t="s">
        <v>6793</v>
      </c>
      <c r="AM443" t="s">
        <v>6794</v>
      </c>
      <c r="AN443" t="s">
        <v>6</v>
      </c>
      <c r="AQ443" t="s">
        <v>6988</v>
      </c>
      <c r="AR443" t="s">
        <v>6793</v>
      </c>
      <c r="AS443" t="s">
        <v>6793</v>
      </c>
      <c r="AT443" t="s">
        <v>6813</v>
      </c>
      <c r="AU443" t="s">
        <v>6</v>
      </c>
      <c r="AV443" t="s">
        <v>6991</v>
      </c>
      <c r="AX443" t="s">
        <v>6793</v>
      </c>
      <c r="AY443" t="s">
        <v>6794</v>
      </c>
      <c r="AZ443" t="s">
        <v>6793</v>
      </c>
      <c r="BA443" t="s">
        <v>6793</v>
      </c>
      <c r="BB443" t="s">
        <v>6794</v>
      </c>
      <c r="BC443" t="s">
        <v>6794</v>
      </c>
      <c r="BD443" t="s">
        <v>6794</v>
      </c>
      <c r="BE443" t="s">
        <v>6793</v>
      </c>
      <c r="BF443" t="s">
        <v>6794</v>
      </c>
      <c r="BG443" t="s">
        <v>6794</v>
      </c>
      <c r="BH443" t="s">
        <v>6794</v>
      </c>
      <c r="BI443" t="s">
        <v>7022</v>
      </c>
      <c r="BJ443" t="s">
        <v>7029</v>
      </c>
      <c r="BK443" t="s">
        <v>6794</v>
      </c>
      <c r="BM443" t="s">
        <v>7547</v>
      </c>
      <c r="BN443">
        <v>100</v>
      </c>
      <c r="BO443" t="s">
        <v>7519</v>
      </c>
      <c r="BP443" t="s">
        <v>6</v>
      </c>
      <c r="BQ443" t="s">
        <v>7565</v>
      </c>
      <c r="BR443" t="s">
        <v>7682</v>
      </c>
      <c r="BS443" t="s">
        <v>7515</v>
      </c>
      <c r="BT443" t="s">
        <v>7516</v>
      </c>
      <c r="BU443" t="s">
        <v>7515</v>
      </c>
      <c r="BV443" t="s">
        <v>7516</v>
      </c>
      <c r="BW443" t="s">
        <v>7515</v>
      </c>
      <c r="BX443" t="s">
        <v>7515</v>
      </c>
      <c r="BY443" t="s">
        <v>7515</v>
      </c>
      <c r="BZ443" t="s">
        <v>7515</v>
      </c>
      <c r="CA443" t="s">
        <v>7515</v>
      </c>
      <c r="CB443" t="s">
        <v>7515</v>
      </c>
      <c r="CC443" t="s">
        <v>7515</v>
      </c>
      <c r="CD443" t="s">
        <v>7515</v>
      </c>
      <c r="CE443" t="s">
        <v>6794</v>
      </c>
      <c r="CI443" t="s">
        <v>6793</v>
      </c>
      <c r="CJ443" t="s">
        <v>6793</v>
      </c>
      <c r="CK443" t="s">
        <v>6794</v>
      </c>
      <c r="CL443" t="s">
        <v>6793</v>
      </c>
      <c r="CM443" t="s">
        <v>6793</v>
      </c>
      <c r="CN443" t="s">
        <v>6793</v>
      </c>
      <c r="CO443" t="s">
        <v>6794</v>
      </c>
      <c r="CP443" t="s">
        <v>6793</v>
      </c>
      <c r="CQ443" t="s">
        <v>6793</v>
      </c>
      <c r="CR443" t="s">
        <v>7520</v>
      </c>
      <c r="CS443" t="s">
        <v>7555</v>
      </c>
      <c r="CT443" t="s">
        <v>7536</v>
      </c>
      <c r="CU443" t="s">
        <v>6793</v>
      </c>
      <c r="CV443">
        <v>1</v>
      </c>
      <c r="CW443">
        <v>1</v>
      </c>
      <c r="CX443">
        <v>2</v>
      </c>
      <c r="CY443" t="s">
        <v>6793</v>
      </c>
      <c r="CZ443">
        <v>1</v>
      </c>
      <c r="DA443" t="s">
        <v>7680</v>
      </c>
      <c r="DB443">
        <v>2</v>
      </c>
      <c r="DC443">
        <v>2007</v>
      </c>
      <c r="DD443" t="s">
        <v>7557</v>
      </c>
      <c r="DE443" t="s">
        <v>7680</v>
      </c>
      <c r="DF443">
        <v>4</v>
      </c>
      <c r="DG443">
        <v>2007</v>
      </c>
      <c r="EC443">
        <v>2</v>
      </c>
      <c r="EE443">
        <v>0</v>
      </c>
      <c r="EF443">
        <v>0</v>
      </c>
      <c r="EG443">
        <v>0</v>
      </c>
      <c r="EH443">
        <v>1</v>
      </c>
      <c r="EI443">
        <v>1</v>
      </c>
      <c r="EJ443">
        <v>0</v>
      </c>
      <c r="EK443">
        <v>0</v>
      </c>
      <c r="EL443" t="s">
        <v>6794</v>
      </c>
      <c r="EV443" t="s">
        <v>6794</v>
      </c>
      <c r="PS443" t="s">
        <v>7527</v>
      </c>
      <c r="PT443" t="s">
        <v>7526</v>
      </c>
      <c r="PU443" t="s">
        <v>7527</v>
      </c>
      <c r="PV443" t="s">
        <v>7527</v>
      </c>
      <c r="PW443" t="s">
        <v>7515</v>
      </c>
      <c r="PX443" t="s">
        <v>7515</v>
      </c>
      <c r="PY443" t="s">
        <v>7515</v>
      </c>
      <c r="PZ443" t="s">
        <v>7515</v>
      </c>
      <c r="QA443" t="s">
        <v>7515</v>
      </c>
      <c r="QB443" t="s">
        <v>7515</v>
      </c>
      <c r="QC443" t="s">
        <v>7516</v>
      </c>
      <c r="QD443" t="s">
        <v>7528</v>
      </c>
      <c r="QE443" t="s">
        <v>7529</v>
      </c>
      <c r="QF443" t="s">
        <v>7528</v>
      </c>
      <c r="QG443" t="s">
        <v>7681</v>
      </c>
      <c r="QH443">
        <v>2008</v>
      </c>
      <c r="QI443">
        <v>2</v>
      </c>
      <c r="QJ443">
        <v>1</v>
      </c>
      <c r="QK443" s="329">
        <v>39504</v>
      </c>
      <c r="QL443">
        <v>1</v>
      </c>
      <c r="QM443">
        <v>0</v>
      </c>
      <c r="QN443" t="s">
        <v>194</v>
      </c>
      <c r="QO443">
        <v>0</v>
      </c>
      <c r="QP443">
        <v>18</v>
      </c>
      <c r="RV443">
        <f t="shared" si="13"/>
        <v>0</v>
      </c>
      <c r="RY443">
        <f t="shared" si="12"/>
        <v>5</v>
      </c>
    </row>
    <row r="444" spans="1:493" x14ac:dyDescent="0.3">
      <c r="A444">
        <v>71428</v>
      </c>
      <c r="B444">
        <v>594</v>
      </c>
      <c r="C444" t="s">
        <v>6793</v>
      </c>
      <c r="D444" t="s">
        <v>6793</v>
      </c>
      <c r="I444" t="s">
        <v>6793</v>
      </c>
      <c r="J444" t="s">
        <v>7516</v>
      </c>
      <c r="K444" t="s">
        <v>7515</v>
      </c>
      <c r="L444" t="s">
        <v>7515</v>
      </c>
      <c r="M444" t="s">
        <v>7515</v>
      </c>
      <c r="N444" t="s">
        <v>7515</v>
      </c>
      <c r="O444" t="s">
        <v>7515</v>
      </c>
      <c r="P444" t="s">
        <v>7515</v>
      </c>
      <c r="Q444" t="s">
        <v>7515</v>
      </c>
      <c r="R444" t="s">
        <v>7515</v>
      </c>
      <c r="S444" t="s">
        <v>7515</v>
      </c>
      <c r="T444" t="s">
        <v>7515</v>
      </c>
      <c r="U444" t="s">
        <v>7515</v>
      </c>
      <c r="V444" t="s">
        <v>7515</v>
      </c>
      <c r="W444" t="s">
        <v>7515</v>
      </c>
      <c r="X444" t="s">
        <v>7515</v>
      </c>
      <c r="Y444" t="s">
        <v>7515</v>
      </c>
      <c r="Z444" t="s">
        <v>7515</v>
      </c>
      <c r="AA444" t="s">
        <v>7515</v>
      </c>
      <c r="AB444" t="s">
        <v>7515</v>
      </c>
      <c r="AC444" t="s">
        <v>7517</v>
      </c>
      <c r="AF444">
        <v>0</v>
      </c>
      <c r="AG444">
        <v>1</v>
      </c>
      <c r="AH444" t="s">
        <v>7560</v>
      </c>
      <c r="AK444" t="s">
        <v>6757</v>
      </c>
      <c r="AL444" t="s">
        <v>6794</v>
      </c>
      <c r="AM444" t="s">
        <v>6794</v>
      </c>
      <c r="AN444" t="s">
        <v>7680</v>
      </c>
      <c r="AO444">
        <v>0</v>
      </c>
      <c r="AP444">
        <v>12</v>
      </c>
      <c r="AQ444" t="s">
        <v>6988</v>
      </c>
      <c r="AR444" t="s">
        <v>6793</v>
      </c>
      <c r="AS444" t="s">
        <v>6793</v>
      </c>
      <c r="AT444" t="s">
        <v>6813</v>
      </c>
      <c r="AU444" t="s">
        <v>7531</v>
      </c>
      <c r="AV444" t="s">
        <v>6991</v>
      </c>
      <c r="AX444" t="s">
        <v>6794</v>
      </c>
      <c r="AY444" t="s">
        <v>6794</v>
      </c>
      <c r="AZ444" t="s">
        <v>6794</v>
      </c>
      <c r="BA444" t="s">
        <v>6794</v>
      </c>
      <c r="BB444" t="s">
        <v>6794</v>
      </c>
      <c r="BC444" t="s">
        <v>6793</v>
      </c>
      <c r="BD444" t="s">
        <v>6794</v>
      </c>
      <c r="BE444" t="s">
        <v>6794</v>
      </c>
      <c r="BF444" t="s">
        <v>6794</v>
      </c>
      <c r="BG444" t="s">
        <v>6794</v>
      </c>
      <c r="BH444" t="s">
        <v>6794</v>
      </c>
      <c r="BI444" t="s">
        <v>7565</v>
      </c>
      <c r="BJ444" t="s">
        <v>7025</v>
      </c>
      <c r="BK444" t="s">
        <v>6794</v>
      </c>
      <c r="BM444">
        <v>100</v>
      </c>
      <c r="BN444" t="s">
        <v>6</v>
      </c>
      <c r="BO444" t="s">
        <v>7533</v>
      </c>
      <c r="BP444" t="s">
        <v>7571</v>
      </c>
      <c r="BQ444" t="s">
        <v>7559</v>
      </c>
      <c r="BR444" t="s">
        <v>7594</v>
      </c>
      <c r="BS444" t="s">
        <v>7515</v>
      </c>
      <c r="BT444" t="s">
        <v>7515</v>
      </c>
      <c r="BU444" t="s">
        <v>7515</v>
      </c>
      <c r="BV444" t="s">
        <v>7515</v>
      </c>
      <c r="BW444" t="s">
        <v>7515</v>
      </c>
      <c r="BX444" t="s">
        <v>7515</v>
      </c>
      <c r="BY444" t="s">
        <v>7515</v>
      </c>
      <c r="BZ444" t="s">
        <v>7516</v>
      </c>
      <c r="CA444" t="s">
        <v>7515</v>
      </c>
      <c r="CB444" t="s">
        <v>7515</v>
      </c>
      <c r="CC444" t="s">
        <v>7515</v>
      </c>
      <c r="CD444" t="s">
        <v>7515</v>
      </c>
      <c r="CE444" t="s">
        <v>6794</v>
      </c>
      <c r="CI444" t="s">
        <v>6794</v>
      </c>
      <c r="CJ444" t="s">
        <v>6794</v>
      </c>
      <c r="CK444" t="s">
        <v>6794</v>
      </c>
      <c r="CL444" t="s">
        <v>6794</v>
      </c>
      <c r="CM444" t="s">
        <v>6794</v>
      </c>
      <c r="CN444" t="s">
        <v>6794</v>
      </c>
      <c r="CO444" t="s">
        <v>6794</v>
      </c>
      <c r="CP444" t="s">
        <v>6794</v>
      </c>
      <c r="CQ444" t="s">
        <v>6794</v>
      </c>
      <c r="CR444" t="s">
        <v>7520</v>
      </c>
      <c r="CS444" t="s">
        <v>7521</v>
      </c>
      <c r="CT444" t="s">
        <v>7522</v>
      </c>
      <c r="CU444" t="s">
        <v>6793</v>
      </c>
      <c r="CV444">
        <v>2</v>
      </c>
      <c r="CW444">
        <v>3</v>
      </c>
      <c r="CX444">
        <v>5</v>
      </c>
      <c r="CY444" t="s">
        <v>6794</v>
      </c>
      <c r="EC444">
        <v>2</v>
      </c>
      <c r="EE444">
        <v>0</v>
      </c>
      <c r="EF444">
        <v>0</v>
      </c>
      <c r="EG444">
        <v>0</v>
      </c>
      <c r="EH444">
        <v>2</v>
      </c>
      <c r="EI444">
        <v>0</v>
      </c>
      <c r="EJ444">
        <v>0</v>
      </c>
      <c r="EK444">
        <v>0</v>
      </c>
      <c r="EL444" t="s">
        <v>6794</v>
      </c>
      <c r="EV444" t="s">
        <v>6794</v>
      </c>
      <c r="PS444" t="s">
        <v>7527</v>
      </c>
      <c r="PT444" t="s">
        <v>7527</v>
      </c>
      <c r="PU444" t="s">
        <v>7527</v>
      </c>
      <c r="PV444" t="s">
        <v>7527</v>
      </c>
      <c r="PW444" t="s">
        <v>7515</v>
      </c>
      <c r="PX444" t="s">
        <v>7515</v>
      </c>
      <c r="PY444" t="s">
        <v>7515</v>
      </c>
      <c r="PZ444" t="s">
        <v>7515</v>
      </c>
      <c r="QA444" t="s">
        <v>7515</v>
      </c>
      <c r="QB444" t="s">
        <v>7515</v>
      </c>
      <c r="QC444" t="s">
        <v>7516</v>
      </c>
      <c r="QD444" t="s">
        <v>7528</v>
      </c>
      <c r="QE444" t="s">
        <v>7539</v>
      </c>
      <c r="QF444" t="s">
        <v>7528</v>
      </c>
      <c r="QG444" t="s">
        <v>7681</v>
      </c>
      <c r="QH444">
        <v>2008</v>
      </c>
      <c r="QI444">
        <v>3</v>
      </c>
      <c r="QJ444">
        <v>1</v>
      </c>
      <c r="QK444" s="329">
        <v>39513</v>
      </c>
      <c r="QL444">
        <v>0</v>
      </c>
      <c r="QM444">
        <v>1</v>
      </c>
      <c r="QN444" t="s">
        <v>265</v>
      </c>
      <c r="QO444">
        <v>2008</v>
      </c>
      <c r="QP444">
        <v>50</v>
      </c>
      <c r="RV444">
        <f t="shared" si="13"/>
        <v>4</v>
      </c>
      <c r="RY444">
        <f t="shared" si="12"/>
        <v>12</v>
      </c>
    </row>
    <row r="445" spans="1:493" x14ac:dyDescent="0.3">
      <c r="A445">
        <v>71429</v>
      </c>
      <c r="B445">
        <v>596</v>
      </c>
      <c r="C445" t="s">
        <v>6793</v>
      </c>
      <c r="D445" t="s">
        <v>6793</v>
      </c>
      <c r="I445" t="s">
        <v>6793</v>
      </c>
      <c r="J445" t="s">
        <v>7515</v>
      </c>
      <c r="K445" t="s">
        <v>7515</v>
      </c>
      <c r="L445" t="s">
        <v>7515</v>
      </c>
      <c r="M445" t="s">
        <v>7515</v>
      </c>
      <c r="N445" t="s">
        <v>7515</v>
      </c>
      <c r="O445" t="s">
        <v>7515</v>
      </c>
      <c r="P445" t="s">
        <v>7515</v>
      </c>
      <c r="Q445" t="s">
        <v>7515</v>
      </c>
      <c r="R445" t="s">
        <v>7515</v>
      </c>
      <c r="S445" t="s">
        <v>7515</v>
      </c>
      <c r="T445" t="s">
        <v>7515</v>
      </c>
      <c r="U445" t="s">
        <v>7515</v>
      </c>
      <c r="V445" t="s">
        <v>7515</v>
      </c>
      <c r="W445" t="s">
        <v>7515</v>
      </c>
      <c r="X445" t="s">
        <v>7515</v>
      </c>
      <c r="Y445" t="s">
        <v>7515</v>
      </c>
      <c r="Z445" t="s">
        <v>7516</v>
      </c>
      <c r="AA445" t="s">
        <v>7515</v>
      </c>
      <c r="AB445" t="s">
        <v>7515</v>
      </c>
      <c r="AC445" t="s">
        <v>7517</v>
      </c>
      <c r="AF445">
        <v>0</v>
      </c>
      <c r="AG445">
        <v>20</v>
      </c>
      <c r="AH445" t="s">
        <v>6845</v>
      </c>
      <c r="AK445" t="s">
        <v>6993</v>
      </c>
      <c r="AL445" t="s">
        <v>6793</v>
      </c>
      <c r="AM445" t="s">
        <v>6793</v>
      </c>
      <c r="AN445" t="s">
        <v>7680</v>
      </c>
      <c r="AO445">
        <v>0</v>
      </c>
      <c r="AP445">
        <v>20</v>
      </c>
      <c r="AQ445" t="s">
        <v>7568</v>
      </c>
      <c r="AT445" t="s">
        <v>6813</v>
      </c>
      <c r="AU445" t="s">
        <v>7531</v>
      </c>
      <c r="AV445" t="s">
        <v>6991</v>
      </c>
      <c r="AX445" t="s">
        <v>6793</v>
      </c>
      <c r="AY445" t="s">
        <v>6794</v>
      </c>
      <c r="AZ445" t="s">
        <v>6793</v>
      </c>
      <c r="BA445" t="s">
        <v>6793</v>
      </c>
      <c r="BC445" t="s">
        <v>6794</v>
      </c>
      <c r="BD445" t="s">
        <v>6794</v>
      </c>
      <c r="BE445" t="s">
        <v>6794</v>
      </c>
      <c r="BF445" t="s">
        <v>6794</v>
      </c>
      <c r="BG445" t="s">
        <v>6794</v>
      </c>
      <c r="BH445" t="s">
        <v>6794</v>
      </c>
      <c r="BI445" t="s">
        <v>7021</v>
      </c>
      <c r="BJ445" t="s">
        <v>7686</v>
      </c>
      <c r="BK445" t="s">
        <v>6794</v>
      </c>
      <c r="BM445">
        <v>50</v>
      </c>
      <c r="BN445">
        <v>50</v>
      </c>
      <c r="BO445" t="s">
        <v>7519</v>
      </c>
      <c r="BP445" t="s">
        <v>6</v>
      </c>
      <c r="BQ445" t="s">
        <v>7565</v>
      </c>
      <c r="BR445" t="s">
        <v>7543</v>
      </c>
      <c r="BS445" t="s">
        <v>7516</v>
      </c>
      <c r="BT445" t="s">
        <v>7515</v>
      </c>
      <c r="BU445" t="s">
        <v>7515</v>
      </c>
      <c r="BV445" t="s">
        <v>7515</v>
      </c>
      <c r="BW445" t="s">
        <v>7515</v>
      </c>
      <c r="BX445" t="s">
        <v>7515</v>
      </c>
      <c r="BY445" t="s">
        <v>7515</v>
      </c>
      <c r="BZ445" t="s">
        <v>7515</v>
      </c>
      <c r="CA445" t="s">
        <v>7515</v>
      </c>
      <c r="CB445" t="s">
        <v>7515</v>
      </c>
      <c r="CC445" t="s">
        <v>7515</v>
      </c>
      <c r="CD445" t="s">
        <v>7515</v>
      </c>
      <c r="CE445" t="s">
        <v>6794</v>
      </c>
      <c r="CI445" t="s">
        <v>6793</v>
      </c>
      <c r="CJ445" t="s">
        <v>6793</v>
      </c>
      <c r="CK445" t="s">
        <v>6794</v>
      </c>
      <c r="CL445" t="s">
        <v>6794</v>
      </c>
      <c r="CM445" t="s">
        <v>6794</v>
      </c>
      <c r="CN445" t="s">
        <v>6794</v>
      </c>
      <c r="CO445" t="s">
        <v>6794</v>
      </c>
      <c r="CP445" t="s">
        <v>6794</v>
      </c>
      <c r="CQ445" t="s">
        <v>6794</v>
      </c>
      <c r="CR445" t="s">
        <v>7545</v>
      </c>
      <c r="CS445" t="s">
        <v>7521</v>
      </c>
      <c r="CT445" t="s">
        <v>6757</v>
      </c>
      <c r="CU445" t="s">
        <v>6794</v>
      </c>
      <c r="CV445">
        <v>2</v>
      </c>
      <c r="CW445">
        <v>4</v>
      </c>
      <c r="CX445">
        <v>6</v>
      </c>
      <c r="EC445">
        <v>3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3</v>
      </c>
      <c r="EV445" t="s">
        <v>6794</v>
      </c>
      <c r="PS445" t="s">
        <v>7526</v>
      </c>
      <c r="PT445" t="s">
        <v>7526</v>
      </c>
      <c r="PU445" t="s">
        <v>7526</v>
      </c>
      <c r="PV445" t="s">
        <v>7527</v>
      </c>
      <c r="PW445" t="s">
        <v>7516</v>
      </c>
      <c r="PX445" t="s">
        <v>7515</v>
      </c>
      <c r="PY445" t="s">
        <v>7515</v>
      </c>
      <c r="PZ445" t="s">
        <v>7515</v>
      </c>
      <c r="QA445" t="s">
        <v>7515</v>
      </c>
      <c r="QB445" t="s">
        <v>7515</v>
      </c>
      <c r="QC445" t="s">
        <v>7515</v>
      </c>
      <c r="QD445" t="s">
        <v>7528</v>
      </c>
      <c r="QE445" t="s">
        <v>7529</v>
      </c>
      <c r="QF445" t="s">
        <v>7528</v>
      </c>
      <c r="QG445" t="s">
        <v>7681</v>
      </c>
      <c r="QH445">
        <v>2008</v>
      </c>
      <c r="QI445">
        <v>3</v>
      </c>
      <c r="QJ445">
        <v>1</v>
      </c>
      <c r="QK445" s="329">
        <v>39535</v>
      </c>
      <c r="QL445">
        <v>0</v>
      </c>
      <c r="QM445">
        <v>1</v>
      </c>
      <c r="QN445" t="s">
        <v>194</v>
      </c>
      <c r="QO445">
        <v>0</v>
      </c>
      <c r="QP445">
        <v>35</v>
      </c>
      <c r="RV445">
        <f t="shared" si="13"/>
        <v>2</v>
      </c>
      <c r="RY445">
        <f t="shared" si="12"/>
        <v>10</v>
      </c>
    </row>
    <row r="446" spans="1:493" x14ac:dyDescent="0.3">
      <c r="A446">
        <v>71430</v>
      </c>
      <c r="B446">
        <v>598</v>
      </c>
      <c r="C446" t="s">
        <v>6793</v>
      </c>
      <c r="D446" t="s">
        <v>6793</v>
      </c>
      <c r="I446" t="s">
        <v>6793</v>
      </c>
      <c r="J446" t="s">
        <v>7515</v>
      </c>
      <c r="K446" t="s">
        <v>7515</v>
      </c>
      <c r="L446" t="s">
        <v>7516</v>
      </c>
      <c r="M446" t="s">
        <v>7515</v>
      </c>
      <c r="N446" t="s">
        <v>7515</v>
      </c>
      <c r="O446" t="s">
        <v>7515</v>
      </c>
      <c r="P446" t="s">
        <v>7515</v>
      </c>
      <c r="Q446" t="s">
        <v>7515</v>
      </c>
      <c r="R446" t="s">
        <v>7515</v>
      </c>
      <c r="S446" t="s">
        <v>7515</v>
      </c>
      <c r="T446" t="s">
        <v>7515</v>
      </c>
      <c r="U446" t="s">
        <v>7515</v>
      </c>
      <c r="V446" t="s">
        <v>7515</v>
      </c>
      <c r="W446" t="s">
        <v>7515</v>
      </c>
      <c r="X446" t="s">
        <v>7515</v>
      </c>
      <c r="Y446" t="s">
        <v>7516</v>
      </c>
      <c r="Z446" t="s">
        <v>7515</v>
      </c>
      <c r="AA446" t="s">
        <v>7515</v>
      </c>
      <c r="AB446" t="s">
        <v>7515</v>
      </c>
      <c r="AC446" t="s">
        <v>6796</v>
      </c>
      <c r="AK446" t="s">
        <v>6985</v>
      </c>
      <c r="AL446" t="s">
        <v>6793</v>
      </c>
      <c r="AM446" t="s">
        <v>6793</v>
      </c>
      <c r="AN446" t="s">
        <v>6</v>
      </c>
      <c r="AQ446" t="s">
        <v>6988</v>
      </c>
      <c r="AR446" t="s">
        <v>6793</v>
      </c>
      <c r="AS446" t="s">
        <v>6793</v>
      </c>
      <c r="AT446" t="s">
        <v>6813</v>
      </c>
      <c r="AU446" t="s">
        <v>7531</v>
      </c>
      <c r="AV446" t="s">
        <v>7553</v>
      </c>
      <c r="AX446" t="s">
        <v>6794</v>
      </c>
      <c r="AY446" t="s">
        <v>6794</v>
      </c>
      <c r="AZ446" t="s">
        <v>6794</v>
      </c>
      <c r="BA446" t="s">
        <v>6794</v>
      </c>
      <c r="BB446" t="s">
        <v>6794</v>
      </c>
      <c r="BC446" t="s">
        <v>6794</v>
      </c>
      <c r="BD446" t="s">
        <v>6794</v>
      </c>
      <c r="BE446" t="s">
        <v>6793</v>
      </c>
      <c r="BF446" t="s">
        <v>6793</v>
      </c>
      <c r="BG446" t="s">
        <v>6794</v>
      </c>
      <c r="BH446" t="s">
        <v>6794</v>
      </c>
      <c r="BI446" t="s">
        <v>7026</v>
      </c>
      <c r="BJ446" t="s">
        <v>7024</v>
      </c>
      <c r="BK446" t="s">
        <v>6794</v>
      </c>
      <c r="BM446">
        <v>20</v>
      </c>
      <c r="BN446" t="s">
        <v>6</v>
      </c>
      <c r="BO446" t="s">
        <v>7519</v>
      </c>
      <c r="BP446" t="s">
        <v>6</v>
      </c>
      <c r="BQ446" t="s">
        <v>7559</v>
      </c>
      <c r="BR446" t="s">
        <v>7543</v>
      </c>
      <c r="BS446" t="s">
        <v>7515</v>
      </c>
      <c r="BT446" t="s">
        <v>7515</v>
      </c>
      <c r="BU446" t="s">
        <v>7516</v>
      </c>
      <c r="BV446" t="s">
        <v>7516</v>
      </c>
      <c r="BW446" t="s">
        <v>7515</v>
      </c>
      <c r="BX446" t="s">
        <v>7515</v>
      </c>
      <c r="BY446" t="s">
        <v>7515</v>
      </c>
      <c r="BZ446" t="s">
        <v>7515</v>
      </c>
      <c r="CA446" t="s">
        <v>7515</v>
      </c>
      <c r="CB446" t="s">
        <v>7515</v>
      </c>
      <c r="CC446" t="s">
        <v>7515</v>
      </c>
      <c r="CD446" t="s">
        <v>7515</v>
      </c>
      <c r="CE446" t="s">
        <v>6794</v>
      </c>
      <c r="CI446" t="s">
        <v>6793</v>
      </c>
      <c r="CJ446" t="s">
        <v>6793</v>
      </c>
      <c r="CK446" t="s">
        <v>6794</v>
      </c>
      <c r="CL446" t="s">
        <v>6793</v>
      </c>
      <c r="CM446" t="s">
        <v>6794</v>
      </c>
      <c r="CN446" t="s">
        <v>6794</v>
      </c>
      <c r="CO446" t="s">
        <v>6794</v>
      </c>
      <c r="CP446" t="s">
        <v>6793</v>
      </c>
      <c r="CQ446" t="s">
        <v>6794</v>
      </c>
      <c r="CR446" t="s">
        <v>7545</v>
      </c>
      <c r="CS446" t="s">
        <v>7521</v>
      </c>
      <c r="CT446" t="s">
        <v>7522</v>
      </c>
      <c r="CU446" t="s">
        <v>6793</v>
      </c>
      <c r="CV446">
        <v>1</v>
      </c>
      <c r="CW446">
        <v>2</v>
      </c>
      <c r="CX446">
        <v>2</v>
      </c>
      <c r="CY446" t="s">
        <v>6794</v>
      </c>
      <c r="EC446">
        <v>2</v>
      </c>
      <c r="EE446">
        <v>1</v>
      </c>
      <c r="EF446">
        <v>0</v>
      </c>
      <c r="EG446">
        <v>0</v>
      </c>
      <c r="EH446">
        <v>0</v>
      </c>
      <c r="EI446">
        <v>1</v>
      </c>
      <c r="EJ446">
        <v>0</v>
      </c>
      <c r="EK446">
        <v>0</v>
      </c>
      <c r="EL446" t="s">
        <v>6794</v>
      </c>
      <c r="EV446" t="s">
        <v>6794</v>
      </c>
      <c r="PS446" t="s">
        <v>7526</v>
      </c>
      <c r="PT446" t="s">
        <v>7526</v>
      </c>
      <c r="PU446" t="s">
        <v>7526</v>
      </c>
      <c r="PV446" t="s">
        <v>7526</v>
      </c>
      <c r="PW446" t="s">
        <v>7516</v>
      </c>
      <c r="PX446" t="s">
        <v>7515</v>
      </c>
      <c r="PY446" t="s">
        <v>7515</v>
      </c>
      <c r="PZ446" t="s">
        <v>7515</v>
      </c>
      <c r="QA446" t="s">
        <v>7515</v>
      </c>
      <c r="QB446" t="s">
        <v>7515</v>
      </c>
      <c r="QC446" t="s">
        <v>7515</v>
      </c>
      <c r="QD446" t="s">
        <v>7528</v>
      </c>
      <c r="QE446" t="s">
        <v>7539</v>
      </c>
      <c r="QF446" t="s">
        <v>7528</v>
      </c>
      <c r="QG446" t="s">
        <v>7681</v>
      </c>
      <c r="QH446">
        <v>2008</v>
      </c>
      <c r="QI446">
        <v>7</v>
      </c>
      <c r="QJ446">
        <v>1</v>
      </c>
      <c r="QK446" s="329">
        <v>39634</v>
      </c>
      <c r="QL446">
        <v>1</v>
      </c>
      <c r="QM446">
        <v>0</v>
      </c>
      <c r="QN446" t="s">
        <v>212</v>
      </c>
      <c r="QO446">
        <v>2008</v>
      </c>
      <c r="QP446">
        <v>50</v>
      </c>
      <c r="RV446">
        <f t="shared" si="13"/>
        <v>0</v>
      </c>
      <c r="RY446">
        <f t="shared" si="12"/>
        <v>4</v>
      </c>
    </row>
    <row r="447" spans="1:493" x14ac:dyDescent="0.3">
      <c r="A447">
        <v>71431</v>
      </c>
      <c r="B447">
        <v>599</v>
      </c>
      <c r="C447" t="s">
        <v>6793</v>
      </c>
      <c r="D447" t="s">
        <v>6793</v>
      </c>
      <c r="I447" t="s">
        <v>6793</v>
      </c>
      <c r="J447" t="s">
        <v>7515</v>
      </c>
      <c r="K447" t="s">
        <v>7515</v>
      </c>
      <c r="L447" t="s">
        <v>7515</v>
      </c>
      <c r="M447" t="s">
        <v>7515</v>
      </c>
      <c r="N447" t="s">
        <v>7515</v>
      </c>
      <c r="O447" t="s">
        <v>7515</v>
      </c>
      <c r="P447" t="s">
        <v>7515</v>
      </c>
      <c r="Q447" t="s">
        <v>7515</v>
      </c>
      <c r="R447" t="s">
        <v>7515</v>
      </c>
      <c r="S447" t="s">
        <v>7515</v>
      </c>
      <c r="T447" t="s">
        <v>7516</v>
      </c>
      <c r="U447" t="s">
        <v>7515</v>
      </c>
      <c r="V447" t="s">
        <v>7515</v>
      </c>
      <c r="W447" t="s">
        <v>7515</v>
      </c>
      <c r="X447" t="s">
        <v>7515</v>
      </c>
      <c r="Y447" t="s">
        <v>7515</v>
      </c>
      <c r="Z447" t="s">
        <v>7515</v>
      </c>
      <c r="AA447" t="s">
        <v>7515</v>
      </c>
      <c r="AB447" t="s">
        <v>7515</v>
      </c>
      <c r="AC447" t="s">
        <v>7517</v>
      </c>
      <c r="AF447">
        <v>0</v>
      </c>
      <c r="AG447">
        <v>4</v>
      </c>
      <c r="AH447" t="s">
        <v>6845</v>
      </c>
      <c r="AK447" t="s">
        <v>6993</v>
      </c>
      <c r="AL447" t="s">
        <v>6794</v>
      </c>
      <c r="AM447" t="s">
        <v>6794</v>
      </c>
      <c r="AN447" t="s">
        <v>7680</v>
      </c>
      <c r="AO447">
        <v>0</v>
      </c>
      <c r="AP447">
        <v>25</v>
      </c>
      <c r="AQ447" t="s">
        <v>6988</v>
      </c>
      <c r="AR447" t="s">
        <v>6793</v>
      </c>
      <c r="AS447" t="s">
        <v>6794</v>
      </c>
      <c r="AT447" t="s">
        <v>6814</v>
      </c>
      <c r="AV447" t="s">
        <v>6991</v>
      </c>
      <c r="AW447" t="s">
        <v>7588</v>
      </c>
      <c r="AX447" t="s">
        <v>6794</v>
      </c>
      <c r="AY447" t="s">
        <v>6794</v>
      </c>
      <c r="AZ447" t="s">
        <v>6793</v>
      </c>
      <c r="BA447" t="s">
        <v>6793</v>
      </c>
      <c r="BB447" t="s">
        <v>6794</v>
      </c>
      <c r="BC447" t="s">
        <v>6794</v>
      </c>
      <c r="BD447" t="s">
        <v>6794</v>
      </c>
      <c r="BE447" t="s">
        <v>6793</v>
      </c>
      <c r="BF447" t="s">
        <v>6794</v>
      </c>
      <c r="BG447" t="s">
        <v>6794</v>
      </c>
      <c r="BH447" t="s">
        <v>6794</v>
      </c>
      <c r="BI447" t="s">
        <v>7027</v>
      </c>
      <c r="BJ447" t="s">
        <v>7686</v>
      </c>
      <c r="BK447" t="s">
        <v>6794</v>
      </c>
      <c r="BM447">
        <v>50</v>
      </c>
      <c r="BN447">
        <v>60</v>
      </c>
      <c r="BO447" t="s">
        <v>7519</v>
      </c>
      <c r="BP447" t="s">
        <v>6</v>
      </c>
      <c r="BQ447" t="s">
        <v>7027</v>
      </c>
      <c r="BR447" t="s">
        <v>7594</v>
      </c>
      <c r="BS447" t="s">
        <v>7515</v>
      </c>
      <c r="BT447" t="s">
        <v>7516</v>
      </c>
      <c r="BU447" t="s">
        <v>7515</v>
      </c>
      <c r="BV447" t="s">
        <v>7515</v>
      </c>
      <c r="BW447" t="s">
        <v>7515</v>
      </c>
      <c r="BX447" t="s">
        <v>7515</v>
      </c>
      <c r="BY447" t="s">
        <v>7515</v>
      </c>
      <c r="BZ447" t="s">
        <v>7515</v>
      </c>
      <c r="CA447" t="s">
        <v>7515</v>
      </c>
      <c r="CB447" t="s">
        <v>7515</v>
      </c>
      <c r="CC447" t="s">
        <v>7515</v>
      </c>
      <c r="CD447" t="s">
        <v>7515</v>
      </c>
      <c r="CE447" t="s">
        <v>6794</v>
      </c>
      <c r="CI447" t="s">
        <v>6793</v>
      </c>
      <c r="CJ447" t="s">
        <v>6794</v>
      </c>
      <c r="CK447" t="s">
        <v>6794</v>
      </c>
      <c r="CL447" t="s">
        <v>6794</v>
      </c>
      <c r="CM447" t="s">
        <v>6794</v>
      </c>
      <c r="CN447" t="s">
        <v>6794</v>
      </c>
      <c r="CO447" t="s">
        <v>6794</v>
      </c>
      <c r="CP447" t="s">
        <v>6793</v>
      </c>
      <c r="CQ447" t="s">
        <v>6794</v>
      </c>
      <c r="CR447" t="s">
        <v>7520</v>
      </c>
      <c r="CS447" t="s">
        <v>7521</v>
      </c>
      <c r="CT447" t="s">
        <v>7605</v>
      </c>
      <c r="CU447" t="s">
        <v>6793</v>
      </c>
      <c r="CV447">
        <v>3</v>
      </c>
      <c r="CW447">
        <v>4</v>
      </c>
      <c r="CX447">
        <v>14</v>
      </c>
      <c r="CY447" t="s">
        <v>6794</v>
      </c>
      <c r="EC447">
        <v>2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2</v>
      </c>
      <c r="EL447" t="s">
        <v>6794</v>
      </c>
      <c r="EV447" t="s">
        <v>6793</v>
      </c>
      <c r="IR447" t="s">
        <v>7524</v>
      </c>
      <c r="IS447" t="s">
        <v>7680</v>
      </c>
      <c r="IT447">
        <v>9</v>
      </c>
      <c r="IU447">
        <v>2008</v>
      </c>
      <c r="IY447" t="s">
        <v>6793</v>
      </c>
      <c r="JA447" t="s">
        <v>7524</v>
      </c>
      <c r="JB447" t="s">
        <v>7680</v>
      </c>
      <c r="JC447">
        <v>9</v>
      </c>
      <c r="JD447">
        <v>2008</v>
      </c>
      <c r="JF447" t="s">
        <v>7526</v>
      </c>
      <c r="JG447" t="s">
        <v>7526</v>
      </c>
      <c r="JH447" t="s">
        <v>6793</v>
      </c>
      <c r="OX447" t="s">
        <v>7538</v>
      </c>
      <c r="OY447" t="s">
        <v>7680</v>
      </c>
      <c r="OZ447">
        <v>3</v>
      </c>
      <c r="PA447">
        <v>2005</v>
      </c>
      <c r="PE447" t="s">
        <v>6794</v>
      </c>
      <c r="PS447" t="s">
        <v>7526</v>
      </c>
      <c r="PT447" t="s">
        <v>7526</v>
      </c>
      <c r="PV447" t="s">
        <v>7526</v>
      </c>
      <c r="PW447" t="s">
        <v>7516</v>
      </c>
      <c r="PX447" t="s">
        <v>7515</v>
      </c>
      <c r="PY447" t="s">
        <v>7515</v>
      </c>
      <c r="PZ447" t="s">
        <v>7515</v>
      </c>
      <c r="QA447" t="s">
        <v>7515</v>
      </c>
      <c r="QB447" t="s">
        <v>7515</v>
      </c>
      <c r="QC447" t="s">
        <v>7515</v>
      </c>
      <c r="QD447" t="s">
        <v>7528</v>
      </c>
      <c r="QE447" t="s">
        <v>7539</v>
      </c>
      <c r="QF447" t="s">
        <v>7528</v>
      </c>
      <c r="QG447" t="s">
        <v>7681</v>
      </c>
      <c r="QH447">
        <v>2008</v>
      </c>
      <c r="QI447">
        <v>12</v>
      </c>
      <c r="QJ447">
        <v>1</v>
      </c>
      <c r="QK447" s="329">
        <v>39792</v>
      </c>
      <c r="QL447">
        <v>0</v>
      </c>
      <c r="QM447">
        <v>1</v>
      </c>
      <c r="QN447" t="s">
        <v>194</v>
      </c>
      <c r="QO447">
        <v>0</v>
      </c>
      <c r="QP447">
        <v>88</v>
      </c>
      <c r="QQ447">
        <v>0</v>
      </c>
      <c r="QR447">
        <v>1</v>
      </c>
      <c r="QS447">
        <v>0</v>
      </c>
      <c r="QT447">
        <v>0</v>
      </c>
      <c r="QU447">
        <v>0</v>
      </c>
      <c r="QV447">
        <v>0</v>
      </c>
      <c r="QW447">
        <v>0</v>
      </c>
      <c r="QX447">
        <v>0</v>
      </c>
      <c r="QY447">
        <v>0</v>
      </c>
      <c r="QZ447">
        <v>0</v>
      </c>
      <c r="RA447">
        <v>0</v>
      </c>
      <c r="RB447">
        <v>0</v>
      </c>
      <c r="RC447">
        <v>0</v>
      </c>
      <c r="RD447">
        <v>1</v>
      </c>
      <c r="RE447">
        <v>1</v>
      </c>
      <c r="RF447">
        <v>0</v>
      </c>
      <c r="RG447">
        <v>0</v>
      </c>
      <c r="RH447">
        <v>0</v>
      </c>
      <c r="RI447">
        <v>0</v>
      </c>
      <c r="RJ447">
        <v>0</v>
      </c>
      <c r="RK447">
        <v>0</v>
      </c>
      <c r="RL447">
        <v>0</v>
      </c>
      <c r="RM447">
        <v>0</v>
      </c>
      <c r="RN447">
        <v>0</v>
      </c>
      <c r="RO447">
        <v>0</v>
      </c>
      <c r="RP447">
        <v>0</v>
      </c>
      <c r="RQ447">
        <v>0</v>
      </c>
      <c r="RR447">
        <v>0</v>
      </c>
      <c r="RS447">
        <v>0</v>
      </c>
      <c r="RT447">
        <v>0</v>
      </c>
      <c r="RU447">
        <v>0</v>
      </c>
      <c r="RV447">
        <f t="shared" si="13"/>
        <v>2</v>
      </c>
      <c r="RY447">
        <f t="shared" si="12"/>
        <v>9</v>
      </c>
    </row>
    <row r="448" spans="1:493" x14ac:dyDescent="0.3">
      <c r="A448">
        <v>71432</v>
      </c>
      <c r="B448">
        <v>600</v>
      </c>
      <c r="C448" t="s">
        <v>6793</v>
      </c>
      <c r="D448" t="s">
        <v>6793</v>
      </c>
      <c r="I448" t="s">
        <v>6793</v>
      </c>
      <c r="J448" t="s">
        <v>7515</v>
      </c>
      <c r="K448" t="s">
        <v>7516</v>
      </c>
      <c r="L448" t="s">
        <v>7515</v>
      </c>
      <c r="M448" t="s">
        <v>7515</v>
      </c>
      <c r="N448" t="s">
        <v>7515</v>
      </c>
      <c r="O448" t="s">
        <v>7515</v>
      </c>
      <c r="P448" t="s">
        <v>7515</v>
      </c>
      <c r="Q448" t="s">
        <v>7515</v>
      </c>
      <c r="R448" t="s">
        <v>7515</v>
      </c>
      <c r="S448" t="s">
        <v>7516</v>
      </c>
      <c r="T448" t="s">
        <v>7515</v>
      </c>
      <c r="U448" t="s">
        <v>7515</v>
      </c>
      <c r="V448" t="s">
        <v>7515</v>
      </c>
      <c r="W448" t="s">
        <v>7515</v>
      </c>
      <c r="X448" t="s">
        <v>7515</v>
      </c>
      <c r="Y448" t="s">
        <v>7515</v>
      </c>
      <c r="Z448" t="s">
        <v>7515</v>
      </c>
      <c r="AA448" t="s">
        <v>7515</v>
      </c>
      <c r="AB448" t="s">
        <v>7515</v>
      </c>
      <c r="AC448" t="s">
        <v>6796</v>
      </c>
      <c r="AK448" t="s">
        <v>6985</v>
      </c>
      <c r="AL448" t="s">
        <v>6794</v>
      </c>
      <c r="AM448" t="s">
        <v>6794</v>
      </c>
      <c r="AN448" t="s">
        <v>6</v>
      </c>
      <c r="AQ448" t="s">
        <v>6988</v>
      </c>
      <c r="AR448" t="s">
        <v>6793</v>
      </c>
      <c r="AS448" t="s">
        <v>6793</v>
      </c>
      <c r="AT448" t="s">
        <v>6813</v>
      </c>
      <c r="AU448" t="s">
        <v>7531</v>
      </c>
      <c r="AV448" t="s">
        <v>6991</v>
      </c>
      <c r="AX448" t="s">
        <v>6794</v>
      </c>
      <c r="AY448" t="s">
        <v>6794</v>
      </c>
      <c r="AZ448" t="s">
        <v>6793</v>
      </c>
      <c r="BA448" t="s">
        <v>6793</v>
      </c>
      <c r="BB448" t="s">
        <v>6794</v>
      </c>
      <c r="BC448" t="s">
        <v>6794</v>
      </c>
      <c r="BD448" t="s">
        <v>6794</v>
      </c>
      <c r="BE448" t="s">
        <v>6793</v>
      </c>
      <c r="BF448" t="s">
        <v>6794</v>
      </c>
      <c r="BG448" t="s">
        <v>6794</v>
      </c>
      <c r="BH448" t="s">
        <v>6794</v>
      </c>
      <c r="BI448" t="s">
        <v>7024</v>
      </c>
      <c r="BJ448" t="s">
        <v>7021</v>
      </c>
      <c r="BK448" t="s">
        <v>6794</v>
      </c>
      <c r="BM448">
        <v>25</v>
      </c>
      <c r="BN448" t="s">
        <v>6</v>
      </c>
      <c r="BO448" t="s">
        <v>7519</v>
      </c>
      <c r="BP448" t="s">
        <v>6</v>
      </c>
      <c r="BQ448" t="s">
        <v>7559</v>
      </c>
      <c r="BR448" t="s">
        <v>7682</v>
      </c>
      <c r="BS448" t="s">
        <v>7515</v>
      </c>
      <c r="BT448" t="s">
        <v>7516</v>
      </c>
      <c r="BU448" t="s">
        <v>7515</v>
      </c>
      <c r="BV448" t="s">
        <v>7515</v>
      </c>
      <c r="BW448" t="s">
        <v>7515</v>
      </c>
      <c r="BX448" t="s">
        <v>7515</v>
      </c>
      <c r="BY448" t="s">
        <v>7515</v>
      </c>
      <c r="BZ448" t="s">
        <v>7515</v>
      </c>
      <c r="CA448" t="s">
        <v>7515</v>
      </c>
      <c r="CB448" t="s">
        <v>7515</v>
      </c>
      <c r="CC448" t="s">
        <v>7515</v>
      </c>
      <c r="CD448" t="s">
        <v>7515</v>
      </c>
      <c r="CE448" t="s">
        <v>6794</v>
      </c>
      <c r="CI448" t="s">
        <v>6793</v>
      </c>
      <c r="CJ448" t="s">
        <v>6793</v>
      </c>
      <c r="CK448" t="s">
        <v>6794</v>
      </c>
      <c r="CL448" t="s">
        <v>6793</v>
      </c>
      <c r="CM448" t="s">
        <v>6793</v>
      </c>
      <c r="CN448" t="s">
        <v>6793</v>
      </c>
      <c r="CO448" t="s">
        <v>6794</v>
      </c>
      <c r="CP448" t="s">
        <v>6793</v>
      </c>
      <c r="CQ448" t="s">
        <v>6794</v>
      </c>
      <c r="CR448" t="s">
        <v>7520</v>
      </c>
      <c r="CS448" t="s">
        <v>7521</v>
      </c>
      <c r="CT448" t="s">
        <v>7522</v>
      </c>
      <c r="CU448" t="s">
        <v>6793</v>
      </c>
      <c r="CV448">
        <v>1</v>
      </c>
      <c r="CW448">
        <v>2</v>
      </c>
      <c r="CX448">
        <v>3</v>
      </c>
      <c r="CY448" t="s">
        <v>6794</v>
      </c>
      <c r="EC448">
        <v>2</v>
      </c>
      <c r="EE448">
        <v>0</v>
      </c>
      <c r="EF448">
        <v>0</v>
      </c>
      <c r="EG448">
        <v>0</v>
      </c>
      <c r="EH448">
        <v>1</v>
      </c>
      <c r="EI448">
        <v>1</v>
      </c>
      <c r="EJ448">
        <v>0</v>
      </c>
      <c r="EK448">
        <v>0</v>
      </c>
      <c r="EL448" t="s">
        <v>6794</v>
      </c>
      <c r="EV448" t="s">
        <v>6794</v>
      </c>
      <c r="PS448" t="s">
        <v>7526</v>
      </c>
      <c r="PT448" t="s">
        <v>7526</v>
      </c>
      <c r="PU448" t="s">
        <v>7526</v>
      </c>
      <c r="PV448" t="s">
        <v>7526</v>
      </c>
      <c r="PW448" t="s">
        <v>7516</v>
      </c>
      <c r="PX448" t="s">
        <v>7515</v>
      </c>
      <c r="PY448" t="s">
        <v>7515</v>
      </c>
      <c r="PZ448" t="s">
        <v>7515</v>
      </c>
      <c r="QA448" t="s">
        <v>7515</v>
      </c>
      <c r="QB448" t="s">
        <v>7515</v>
      </c>
      <c r="QC448" t="s">
        <v>7515</v>
      </c>
      <c r="QD448" t="s">
        <v>7528</v>
      </c>
      <c r="QE448" t="s">
        <v>7529</v>
      </c>
      <c r="QF448" t="s">
        <v>7528</v>
      </c>
      <c r="QG448" t="s">
        <v>7681</v>
      </c>
      <c r="QH448">
        <v>2008</v>
      </c>
      <c r="QI448">
        <v>4</v>
      </c>
      <c r="QJ448">
        <v>1</v>
      </c>
      <c r="QK448" s="329">
        <v>39539</v>
      </c>
      <c r="QL448">
        <v>1</v>
      </c>
      <c r="QM448">
        <v>0</v>
      </c>
      <c r="QN448" t="s">
        <v>265</v>
      </c>
      <c r="QO448">
        <v>2008</v>
      </c>
      <c r="QP448">
        <v>50</v>
      </c>
      <c r="RV448">
        <f t="shared" si="13"/>
        <v>0</v>
      </c>
      <c r="RY448">
        <f t="shared" si="12"/>
        <v>7</v>
      </c>
    </row>
    <row r="449" spans="1:493" x14ac:dyDescent="0.3">
      <c r="A449">
        <v>71433</v>
      </c>
      <c r="B449">
        <v>602</v>
      </c>
      <c r="C449" t="s">
        <v>6793</v>
      </c>
      <c r="D449" t="s">
        <v>6793</v>
      </c>
      <c r="I449" t="s">
        <v>6793</v>
      </c>
      <c r="J449" t="s">
        <v>7515</v>
      </c>
      <c r="K449" t="s">
        <v>7516</v>
      </c>
      <c r="L449" t="s">
        <v>7515</v>
      </c>
      <c r="M449" t="s">
        <v>7515</v>
      </c>
      <c r="N449" t="s">
        <v>7515</v>
      </c>
      <c r="O449" t="s">
        <v>7515</v>
      </c>
      <c r="P449" t="s">
        <v>7515</v>
      </c>
      <c r="Q449" t="s">
        <v>7515</v>
      </c>
      <c r="R449" t="s">
        <v>7515</v>
      </c>
      <c r="S449" t="s">
        <v>7515</v>
      </c>
      <c r="T449" t="s">
        <v>7515</v>
      </c>
      <c r="U449" t="s">
        <v>7515</v>
      </c>
      <c r="V449" t="s">
        <v>7515</v>
      </c>
      <c r="W449" t="s">
        <v>7515</v>
      </c>
      <c r="X449" t="s">
        <v>7515</v>
      </c>
      <c r="Y449" t="s">
        <v>7515</v>
      </c>
      <c r="Z449" t="s">
        <v>7515</v>
      </c>
      <c r="AA449" t="s">
        <v>7515</v>
      </c>
      <c r="AB449" t="s">
        <v>7515</v>
      </c>
      <c r="AC449" t="s">
        <v>7517</v>
      </c>
      <c r="AF449">
        <v>0</v>
      </c>
      <c r="AG449">
        <v>9</v>
      </c>
      <c r="AH449" t="s">
        <v>6845</v>
      </c>
      <c r="AK449" t="s">
        <v>6993</v>
      </c>
      <c r="AL449" t="s">
        <v>6794</v>
      </c>
      <c r="AM449" t="s">
        <v>6794</v>
      </c>
      <c r="AN449" t="s">
        <v>7680</v>
      </c>
      <c r="AO449">
        <v>0</v>
      </c>
      <c r="AP449">
        <v>25</v>
      </c>
      <c r="AQ449" t="s">
        <v>6988</v>
      </c>
      <c r="AR449" t="s">
        <v>6793</v>
      </c>
      <c r="AS449" t="s">
        <v>6793</v>
      </c>
      <c r="AT449" t="s">
        <v>6813</v>
      </c>
      <c r="AU449" t="s">
        <v>6</v>
      </c>
      <c r="AV449" t="s">
        <v>6991</v>
      </c>
      <c r="AX449" t="s">
        <v>6794</v>
      </c>
      <c r="AY449" t="s">
        <v>6794</v>
      </c>
      <c r="AZ449" t="s">
        <v>6794</v>
      </c>
      <c r="BA449" t="s">
        <v>6793</v>
      </c>
      <c r="BB449" t="s">
        <v>6794</v>
      </c>
      <c r="BC449" t="s">
        <v>6794</v>
      </c>
      <c r="BD449" t="s">
        <v>6794</v>
      </c>
      <c r="BE449" t="s">
        <v>6794</v>
      </c>
      <c r="BF449" t="s">
        <v>6794</v>
      </c>
      <c r="BG449" t="s">
        <v>6794</v>
      </c>
      <c r="BH449" t="s">
        <v>6794</v>
      </c>
      <c r="BI449" t="s">
        <v>7024</v>
      </c>
      <c r="BJ449" t="s">
        <v>7028</v>
      </c>
      <c r="BK449" t="s">
        <v>6794</v>
      </c>
      <c r="BM449">
        <v>100</v>
      </c>
      <c r="BN449" t="s">
        <v>6</v>
      </c>
      <c r="BO449" t="s">
        <v>7533</v>
      </c>
      <c r="BP449" t="s">
        <v>6</v>
      </c>
      <c r="BQ449" t="s">
        <v>7559</v>
      </c>
      <c r="BR449" t="s">
        <v>7682</v>
      </c>
      <c r="BS449" t="s">
        <v>7515</v>
      </c>
      <c r="BT449" t="s">
        <v>7516</v>
      </c>
      <c r="BU449" t="s">
        <v>7515</v>
      </c>
      <c r="BV449" t="s">
        <v>7515</v>
      </c>
      <c r="BW449" t="s">
        <v>7515</v>
      </c>
      <c r="BX449" t="s">
        <v>7515</v>
      </c>
      <c r="BY449" t="s">
        <v>7515</v>
      </c>
      <c r="BZ449" t="s">
        <v>7516</v>
      </c>
      <c r="CA449" t="s">
        <v>7515</v>
      </c>
      <c r="CB449" t="s">
        <v>7515</v>
      </c>
      <c r="CC449" t="s">
        <v>7515</v>
      </c>
      <c r="CD449" t="s">
        <v>7515</v>
      </c>
      <c r="CE449" t="s">
        <v>6794</v>
      </c>
      <c r="CI449" t="s">
        <v>6793</v>
      </c>
      <c r="CJ449" t="s">
        <v>6793</v>
      </c>
      <c r="CK449" t="s">
        <v>6794</v>
      </c>
      <c r="CL449" t="s">
        <v>6793</v>
      </c>
      <c r="CM449" t="s">
        <v>6794</v>
      </c>
      <c r="CN449" t="s">
        <v>6793</v>
      </c>
      <c r="CO449" t="s">
        <v>6794</v>
      </c>
      <c r="CP449" t="s">
        <v>6793</v>
      </c>
      <c r="CQ449" t="s">
        <v>6794</v>
      </c>
      <c r="CR449" t="s">
        <v>7520</v>
      </c>
      <c r="CS449" t="s">
        <v>7521</v>
      </c>
      <c r="CT449" t="s">
        <v>7522</v>
      </c>
      <c r="CU449" t="s">
        <v>6793</v>
      </c>
      <c r="CV449">
        <v>2</v>
      </c>
      <c r="CW449">
        <v>3</v>
      </c>
      <c r="CX449">
        <v>4</v>
      </c>
      <c r="CY449" t="s">
        <v>6794</v>
      </c>
      <c r="EC449">
        <v>4</v>
      </c>
      <c r="EE449">
        <v>2</v>
      </c>
      <c r="EF449">
        <v>0</v>
      </c>
      <c r="EG449">
        <v>0</v>
      </c>
      <c r="EH449">
        <v>2</v>
      </c>
      <c r="EI449">
        <v>0</v>
      </c>
      <c r="EJ449">
        <v>0</v>
      </c>
      <c r="EK449">
        <v>0</v>
      </c>
      <c r="EL449" t="s">
        <v>6794</v>
      </c>
      <c r="EV449" t="s">
        <v>6793</v>
      </c>
      <c r="GP449" t="s">
        <v>7538</v>
      </c>
      <c r="GQ449" t="s">
        <v>6</v>
      </c>
      <c r="GT449" t="s">
        <v>7578</v>
      </c>
      <c r="GW449" t="s">
        <v>6794</v>
      </c>
      <c r="LL449" t="s">
        <v>7524</v>
      </c>
      <c r="LM449" t="s">
        <v>6</v>
      </c>
      <c r="LP449" t="s">
        <v>7578</v>
      </c>
      <c r="LS449" t="s">
        <v>6794</v>
      </c>
      <c r="LT449" t="s">
        <v>6793</v>
      </c>
      <c r="PS449" t="s">
        <v>6757</v>
      </c>
      <c r="PT449" t="s">
        <v>7526</v>
      </c>
      <c r="PU449" t="s">
        <v>7526</v>
      </c>
      <c r="PV449" t="s">
        <v>7527</v>
      </c>
      <c r="PW449" t="s">
        <v>7516</v>
      </c>
      <c r="PX449" t="s">
        <v>7515</v>
      </c>
      <c r="PY449" t="s">
        <v>7515</v>
      </c>
      <c r="PZ449" t="s">
        <v>7515</v>
      </c>
      <c r="QA449" t="s">
        <v>7515</v>
      </c>
      <c r="QB449" t="s">
        <v>7515</v>
      </c>
      <c r="QC449" t="s">
        <v>7515</v>
      </c>
      <c r="QD449" t="s">
        <v>7528</v>
      </c>
      <c r="QE449" t="s">
        <v>7529</v>
      </c>
      <c r="QF449" t="s">
        <v>7528</v>
      </c>
      <c r="QG449" t="s">
        <v>7681</v>
      </c>
      <c r="QH449">
        <v>2008</v>
      </c>
      <c r="QI449">
        <v>3</v>
      </c>
      <c r="QJ449">
        <v>1</v>
      </c>
      <c r="QK449" s="329">
        <v>39521</v>
      </c>
      <c r="QL449">
        <v>0</v>
      </c>
      <c r="QM449">
        <v>1</v>
      </c>
      <c r="QN449" t="s">
        <v>212</v>
      </c>
      <c r="QO449">
        <v>2008</v>
      </c>
      <c r="QP449">
        <v>50</v>
      </c>
      <c r="QQ449">
        <v>0</v>
      </c>
      <c r="QR449">
        <v>0</v>
      </c>
      <c r="QS449">
        <v>0</v>
      </c>
      <c r="QT449">
        <v>0</v>
      </c>
      <c r="QU449">
        <v>0</v>
      </c>
      <c r="QV449">
        <v>0</v>
      </c>
      <c r="QW449">
        <v>0</v>
      </c>
      <c r="QX449">
        <v>1</v>
      </c>
      <c r="QY449">
        <v>0</v>
      </c>
      <c r="QZ449">
        <v>0</v>
      </c>
      <c r="RA449">
        <v>0</v>
      </c>
      <c r="RB449">
        <v>0</v>
      </c>
      <c r="RC449">
        <v>0</v>
      </c>
      <c r="RD449">
        <v>0</v>
      </c>
      <c r="RE449">
        <v>0</v>
      </c>
      <c r="RF449">
        <v>0</v>
      </c>
      <c r="RG449">
        <v>0</v>
      </c>
      <c r="RH449">
        <v>0</v>
      </c>
      <c r="RI449">
        <v>0</v>
      </c>
      <c r="RJ449">
        <v>0</v>
      </c>
      <c r="RK449">
        <v>0</v>
      </c>
      <c r="RL449">
        <v>1</v>
      </c>
      <c r="RM449">
        <v>0</v>
      </c>
      <c r="RN449">
        <v>0</v>
      </c>
      <c r="RO449">
        <v>0</v>
      </c>
      <c r="RP449">
        <v>0</v>
      </c>
      <c r="RQ449">
        <v>0</v>
      </c>
      <c r="RR449">
        <v>0</v>
      </c>
      <c r="RS449">
        <v>0</v>
      </c>
      <c r="RT449">
        <v>0</v>
      </c>
      <c r="RU449">
        <v>0</v>
      </c>
      <c r="RV449">
        <f t="shared" si="13"/>
        <v>2</v>
      </c>
      <c r="RY449">
        <f t="shared" si="12"/>
        <v>7</v>
      </c>
    </row>
    <row r="450" spans="1:493" x14ac:dyDescent="0.3">
      <c r="A450">
        <v>71434</v>
      </c>
      <c r="B450">
        <v>603</v>
      </c>
      <c r="C450" t="s">
        <v>6793</v>
      </c>
      <c r="D450" t="s">
        <v>6793</v>
      </c>
      <c r="I450" t="s">
        <v>6793</v>
      </c>
      <c r="J450" t="s">
        <v>7515</v>
      </c>
      <c r="K450" t="s">
        <v>7515</v>
      </c>
      <c r="L450" t="s">
        <v>7515</v>
      </c>
      <c r="M450" t="s">
        <v>7515</v>
      </c>
      <c r="N450" t="s">
        <v>7515</v>
      </c>
      <c r="O450" t="s">
        <v>7515</v>
      </c>
      <c r="P450" t="s">
        <v>7515</v>
      </c>
      <c r="Q450" t="s">
        <v>7515</v>
      </c>
      <c r="R450" t="s">
        <v>7515</v>
      </c>
      <c r="S450" t="s">
        <v>7515</v>
      </c>
      <c r="T450" t="s">
        <v>7515</v>
      </c>
      <c r="U450" t="s">
        <v>7515</v>
      </c>
      <c r="V450" t="s">
        <v>7515</v>
      </c>
      <c r="W450" t="s">
        <v>7515</v>
      </c>
      <c r="X450" t="s">
        <v>7515</v>
      </c>
      <c r="Y450" t="s">
        <v>7515</v>
      </c>
      <c r="Z450" t="s">
        <v>7516</v>
      </c>
      <c r="AA450" t="s">
        <v>7515</v>
      </c>
      <c r="AB450" t="s">
        <v>7515</v>
      </c>
      <c r="AC450" t="s">
        <v>6796</v>
      </c>
      <c r="AK450" t="s">
        <v>6985</v>
      </c>
      <c r="AL450" t="s">
        <v>6793</v>
      </c>
      <c r="AM450" t="s">
        <v>6793</v>
      </c>
      <c r="AN450" t="s">
        <v>7680</v>
      </c>
      <c r="AO450">
        <v>0</v>
      </c>
      <c r="AP450">
        <v>22</v>
      </c>
      <c r="AQ450" t="s">
        <v>6988</v>
      </c>
      <c r="AR450" t="s">
        <v>6793</v>
      </c>
      <c r="AS450" t="s">
        <v>6793</v>
      </c>
      <c r="AT450" t="s">
        <v>6813</v>
      </c>
      <c r="AU450" t="s">
        <v>7531</v>
      </c>
      <c r="AV450" t="s">
        <v>6991</v>
      </c>
      <c r="AX450" t="s">
        <v>6793</v>
      </c>
      <c r="AY450" t="s">
        <v>6794</v>
      </c>
      <c r="AZ450" t="s">
        <v>6793</v>
      </c>
      <c r="BA450" t="s">
        <v>6794</v>
      </c>
      <c r="BB450" t="s">
        <v>6794</v>
      </c>
      <c r="BC450" t="s">
        <v>6794</v>
      </c>
      <c r="BD450" t="s">
        <v>6794</v>
      </c>
      <c r="BE450" t="s">
        <v>6793</v>
      </c>
      <c r="BF450" t="s">
        <v>6794</v>
      </c>
      <c r="BG450" t="s">
        <v>6794</v>
      </c>
      <c r="BH450" t="s">
        <v>6794</v>
      </c>
      <c r="BI450" t="s">
        <v>7029</v>
      </c>
      <c r="BJ450" t="s">
        <v>7021</v>
      </c>
      <c r="BK450" t="s">
        <v>6794</v>
      </c>
      <c r="BM450" t="s">
        <v>7547</v>
      </c>
      <c r="BN450" t="s">
        <v>7532</v>
      </c>
      <c r="BO450" t="s">
        <v>7519</v>
      </c>
      <c r="BP450" t="s">
        <v>6</v>
      </c>
      <c r="BQ450" t="s">
        <v>7559</v>
      </c>
      <c r="BR450" t="s">
        <v>7561</v>
      </c>
      <c r="BS450" t="s">
        <v>7516</v>
      </c>
      <c r="BT450" t="s">
        <v>7515</v>
      </c>
      <c r="BU450" t="s">
        <v>7515</v>
      </c>
      <c r="BV450" t="s">
        <v>7515</v>
      </c>
      <c r="BW450" t="s">
        <v>7515</v>
      </c>
      <c r="BX450" t="s">
        <v>7515</v>
      </c>
      <c r="BY450" t="s">
        <v>7515</v>
      </c>
      <c r="BZ450" t="s">
        <v>7515</v>
      </c>
      <c r="CA450" t="s">
        <v>7515</v>
      </c>
      <c r="CB450" t="s">
        <v>7515</v>
      </c>
      <c r="CC450" t="s">
        <v>7515</v>
      </c>
      <c r="CD450" t="s">
        <v>7515</v>
      </c>
      <c r="CE450" t="s">
        <v>6794</v>
      </c>
      <c r="CI450" t="s">
        <v>6793</v>
      </c>
      <c r="CJ450" t="s">
        <v>6793</v>
      </c>
      <c r="CK450" t="s">
        <v>6794</v>
      </c>
      <c r="CL450" t="s">
        <v>6793</v>
      </c>
      <c r="CM450" t="s">
        <v>6794</v>
      </c>
      <c r="CN450" t="s">
        <v>6793</v>
      </c>
      <c r="CO450" t="s">
        <v>6794</v>
      </c>
      <c r="CP450" t="s">
        <v>6793</v>
      </c>
      <c r="CQ450" t="s">
        <v>6794</v>
      </c>
      <c r="CR450" t="s">
        <v>7520</v>
      </c>
      <c r="CS450" t="s">
        <v>7521</v>
      </c>
      <c r="CT450" t="s">
        <v>7536</v>
      </c>
      <c r="CU450" t="s">
        <v>6793</v>
      </c>
      <c r="CV450">
        <v>3</v>
      </c>
      <c r="CW450">
        <v>3</v>
      </c>
      <c r="CX450">
        <v>3</v>
      </c>
      <c r="CY450" t="s">
        <v>6794</v>
      </c>
      <c r="EC450">
        <v>1</v>
      </c>
      <c r="ED450" t="s">
        <v>7523</v>
      </c>
      <c r="EL450" t="s">
        <v>6794</v>
      </c>
      <c r="EV450" t="s">
        <v>6793</v>
      </c>
      <c r="LC450" t="s">
        <v>7524</v>
      </c>
      <c r="LD450" t="s">
        <v>6</v>
      </c>
      <c r="LG450" t="s">
        <v>7578</v>
      </c>
      <c r="LH450" t="s">
        <v>7527</v>
      </c>
      <c r="LI450" t="s">
        <v>7527</v>
      </c>
      <c r="LJ450" t="s">
        <v>6794</v>
      </c>
      <c r="LK450" t="s">
        <v>6793</v>
      </c>
      <c r="LL450" t="s">
        <v>7524</v>
      </c>
      <c r="LM450" t="s">
        <v>6</v>
      </c>
      <c r="LP450" t="s">
        <v>7578</v>
      </c>
      <c r="LS450" t="s">
        <v>6794</v>
      </c>
      <c r="LT450" t="s">
        <v>6793</v>
      </c>
      <c r="PS450" t="s">
        <v>7526</v>
      </c>
      <c r="PT450" t="s">
        <v>7526</v>
      </c>
      <c r="PU450" t="s">
        <v>7527</v>
      </c>
      <c r="PW450" t="s">
        <v>7516</v>
      </c>
      <c r="PX450" t="s">
        <v>7515</v>
      </c>
      <c r="PY450" t="s">
        <v>7515</v>
      </c>
      <c r="PZ450" t="s">
        <v>7515</v>
      </c>
      <c r="QA450" t="s">
        <v>7515</v>
      </c>
      <c r="QB450" t="s">
        <v>7515</v>
      </c>
      <c r="QC450" t="s">
        <v>7515</v>
      </c>
      <c r="QD450" t="s">
        <v>7528</v>
      </c>
      <c r="QE450" t="s">
        <v>7529</v>
      </c>
      <c r="QF450" t="s">
        <v>7528</v>
      </c>
      <c r="QG450" t="s">
        <v>7681</v>
      </c>
      <c r="QH450">
        <v>2008</v>
      </c>
      <c r="QI450">
        <v>6</v>
      </c>
      <c r="QJ450">
        <v>1</v>
      </c>
      <c r="QK450" s="329">
        <v>39610</v>
      </c>
      <c r="QL450">
        <v>1</v>
      </c>
      <c r="QM450">
        <v>0</v>
      </c>
      <c r="QN450" t="s">
        <v>194</v>
      </c>
      <c r="QO450">
        <v>0</v>
      </c>
      <c r="QP450">
        <v>35</v>
      </c>
      <c r="QQ450">
        <v>0</v>
      </c>
      <c r="QR450">
        <v>0</v>
      </c>
      <c r="QS450">
        <v>0</v>
      </c>
      <c r="QT450">
        <v>0</v>
      </c>
      <c r="QU450">
        <v>0</v>
      </c>
      <c r="QV450">
        <v>0</v>
      </c>
      <c r="QW450">
        <v>0</v>
      </c>
      <c r="QX450">
        <v>0</v>
      </c>
      <c r="QY450">
        <v>0</v>
      </c>
      <c r="QZ450">
        <v>0</v>
      </c>
      <c r="RA450">
        <v>0</v>
      </c>
      <c r="RB450">
        <v>0</v>
      </c>
      <c r="RC450">
        <v>0</v>
      </c>
      <c r="RD450">
        <v>0</v>
      </c>
      <c r="RE450">
        <v>0</v>
      </c>
      <c r="RF450">
        <v>0</v>
      </c>
      <c r="RG450">
        <v>0</v>
      </c>
      <c r="RH450">
        <v>0</v>
      </c>
      <c r="RI450">
        <v>0</v>
      </c>
      <c r="RJ450">
        <v>0</v>
      </c>
      <c r="RK450">
        <v>1</v>
      </c>
      <c r="RL450">
        <v>1</v>
      </c>
      <c r="RM450">
        <v>0</v>
      </c>
      <c r="RN450">
        <v>0</v>
      </c>
      <c r="RO450">
        <v>0</v>
      </c>
      <c r="RP450">
        <v>0</v>
      </c>
      <c r="RQ450">
        <v>0</v>
      </c>
      <c r="RR450">
        <v>0</v>
      </c>
      <c r="RS450">
        <v>0</v>
      </c>
      <c r="RT450">
        <v>0</v>
      </c>
      <c r="RU450">
        <v>0</v>
      </c>
      <c r="RV450">
        <f t="shared" si="13"/>
        <v>2</v>
      </c>
      <c r="RY450">
        <f t="shared" si="12"/>
        <v>6</v>
      </c>
    </row>
    <row r="451" spans="1:493" x14ac:dyDescent="0.3">
      <c r="A451">
        <v>71435</v>
      </c>
      <c r="B451">
        <v>604</v>
      </c>
      <c r="C451" t="s">
        <v>6793</v>
      </c>
      <c r="D451" t="s">
        <v>6793</v>
      </c>
      <c r="I451" t="s">
        <v>6793</v>
      </c>
      <c r="J451" t="s">
        <v>7515</v>
      </c>
      <c r="K451" t="s">
        <v>7515</v>
      </c>
      <c r="L451" t="s">
        <v>7516</v>
      </c>
      <c r="M451" t="s">
        <v>7515</v>
      </c>
      <c r="N451" t="s">
        <v>7515</v>
      </c>
      <c r="O451" t="s">
        <v>7515</v>
      </c>
      <c r="P451" t="s">
        <v>7515</v>
      </c>
      <c r="Q451" t="s">
        <v>7515</v>
      </c>
      <c r="R451" t="s">
        <v>7515</v>
      </c>
      <c r="S451" t="s">
        <v>7515</v>
      </c>
      <c r="T451" t="s">
        <v>7515</v>
      </c>
      <c r="U451" t="s">
        <v>7515</v>
      </c>
      <c r="V451" t="s">
        <v>7515</v>
      </c>
      <c r="W451" t="s">
        <v>7515</v>
      </c>
      <c r="X451" t="s">
        <v>7515</v>
      </c>
      <c r="Y451" t="s">
        <v>7515</v>
      </c>
      <c r="Z451" t="s">
        <v>7515</v>
      </c>
      <c r="AA451" t="s">
        <v>7515</v>
      </c>
      <c r="AB451" t="s">
        <v>7515</v>
      </c>
      <c r="AC451" t="s">
        <v>7517</v>
      </c>
      <c r="AF451">
        <v>1</v>
      </c>
      <c r="AG451">
        <v>0</v>
      </c>
      <c r="AH451" t="s">
        <v>6845</v>
      </c>
      <c r="AK451" t="s">
        <v>6993</v>
      </c>
      <c r="AL451" t="s">
        <v>6794</v>
      </c>
      <c r="AM451" t="s">
        <v>6794</v>
      </c>
      <c r="AN451" t="s">
        <v>7680</v>
      </c>
      <c r="AO451">
        <v>0</v>
      </c>
      <c r="AP451">
        <v>10</v>
      </c>
      <c r="AQ451" t="s">
        <v>6988</v>
      </c>
      <c r="AR451" t="s">
        <v>6793</v>
      </c>
      <c r="AS451" t="s">
        <v>6793</v>
      </c>
      <c r="AT451" t="s">
        <v>6813</v>
      </c>
      <c r="AU451" t="s">
        <v>7531</v>
      </c>
      <c r="AV451" t="s">
        <v>7553</v>
      </c>
      <c r="AX451" t="s">
        <v>6794</v>
      </c>
      <c r="AY451" t="s">
        <v>6794</v>
      </c>
      <c r="AZ451" t="s">
        <v>6794</v>
      </c>
      <c r="BA451" t="s">
        <v>6794</v>
      </c>
      <c r="BB451" t="s">
        <v>6794</v>
      </c>
      <c r="BC451" t="s">
        <v>6793</v>
      </c>
      <c r="BD451" t="s">
        <v>6793</v>
      </c>
      <c r="BE451" t="s">
        <v>6793</v>
      </c>
      <c r="BF451" t="s">
        <v>6794</v>
      </c>
      <c r="BG451" t="s">
        <v>6794</v>
      </c>
      <c r="BH451" t="s">
        <v>6794</v>
      </c>
      <c r="BI451" t="s">
        <v>7025</v>
      </c>
      <c r="BJ451" t="s">
        <v>7026</v>
      </c>
      <c r="BK451" t="s">
        <v>6794</v>
      </c>
      <c r="BM451">
        <v>50</v>
      </c>
      <c r="BN451">
        <v>25</v>
      </c>
      <c r="BO451" t="s">
        <v>7519</v>
      </c>
      <c r="BP451" t="s">
        <v>6</v>
      </c>
      <c r="BQ451" t="s">
        <v>7559</v>
      </c>
      <c r="BR451" t="s">
        <v>7594</v>
      </c>
      <c r="BS451" t="s">
        <v>7515</v>
      </c>
      <c r="BT451" t="s">
        <v>7515</v>
      </c>
      <c r="BU451" t="s">
        <v>7515</v>
      </c>
      <c r="BV451" t="s">
        <v>7516</v>
      </c>
      <c r="BW451" t="s">
        <v>7515</v>
      </c>
      <c r="BX451" t="s">
        <v>7515</v>
      </c>
      <c r="BY451" t="s">
        <v>7515</v>
      </c>
      <c r="BZ451" t="s">
        <v>7515</v>
      </c>
      <c r="CA451" t="s">
        <v>7515</v>
      </c>
      <c r="CB451" t="s">
        <v>7515</v>
      </c>
      <c r="CC451" t="s">
        <v>7515</v>
      </c>
      <c r="CD451" t="s">
        <v>7515</v>
      </c>
      <c r="CE451" t="s">
        <v>6794</v>
      </c>
      <c r="CI451" t="s">
        <v>6793</v>
      </c>
      <c r="CJ451" t="s">
        <v>6793</v>
      </c>
      <c r="CK451" t="s">
        <v>6794</v>
      </c>
      <c r="CL451" t="s">
        <v>6793</v>
      </c>
      <c r="CM451" t="s">
        <v>6793</v>
      </c>
      <c r="CN451" t="s">
        <v>6793</v>
      </c>
      <c r="CO451" t="s">
        <v>6794</v>
      </c>
      <c r="CP451" t="s">
        <v>6793</v>
      </c>
      <c r="CQ451" t="s">
        <v>6794</v>
      </c>
      <c r="CR451" t="s">
        <v>7520</v>
      </c>
      <c r="CS451" t="s">
        <v>7521</v>
      </c>
      <c r="CT451" t="s">
        <v>7536</v>
      </c>
      <c r="CU451" t="s">
        <v>6793</v>
      </c>
      <c r="CV451">
        <v>3</v>
      </c>
      <c r="CW451">
        <v>3</v>
      </c>
      <c r="CX451">
        <v>2</v>
      </c>
      <c r="CY451" t="s">
        <v>6794</v>
      </c>
      <c r="EC451">
        <v>3</v>
      </c>
      <c r="EE451">
        <v>1</v>
      </c>
      <c r="EF451">
        <v>0</v>
      </c>
      <c r="EG451">
        <v>0</v>
      </c>
      <c r="EH451">
        <v>2</v>
      </c>
      <c r="EI451">
        <v>0</v>
      </c>
      <c r="EJ451">
        <v>0</v>
      </c>
      <c r="EK451">
        <v>0</v>
      </c>
      <c r="EL451" t="s">
        <v>6794</v>
      </c>
      <c r="EV451" t="s">
        <v>6794</v>
      </c>
      <c r="PS451" t="s">
        <v>7526</v>
      </c>
      <c r="PT451" t="s">
        <v>7526</v>
      </c>
      <c r="PU451" t="s">
        <v>7526</v>
      </c>
      <c r="PV451" t="s">
        <v>7527</v>
      </c>
      <c r="PW451" t="s">
        <v>7515</v>
      </c>
      <c r="PX451" t="s">
        <v>7515</v>
      </c>
      <c r="PY451" t="s">
        <v>7515</v>
      </c>
      <c r="PZ451" t="s">
        <v>7515</v>
      </c>
      <c r="QA451" t="s">
        <v>7515</v>
      </c>
      <c r="QB451" t="s">
        <v>7515</v>
      </c>
      <c r="QC451" t="s">
        <v>7516</v>
      </c>
      <c r="QD451" t="s">
        <v>7528</v>
      </c>
      <c r="QE451" t="s">
        <v>7529</v>
      </c>
      <c r="QF451" t="s">
        <v>7528</v>
      </c>
      <c r="QG451" t="s">
        <v>7681</v>
      </c>
      <c r="QH451">
        <v>2008</v>
      </c>
      <c r="QI451">
        <v>2</v>
      </c>
      <c r="QJ451">
        <v>1</v>
      </c>
      <c r="QK451" s="329">
        <v>39505</v>
      </c>
      <c r="QL451">
        <v>0</v>
      </c>
      <c r="QM451">
        <v>1</v>
      </c>
      <c r="QN451" t="s">
        <v>194</v>
      </c>
      <c r="QO451">
        <v>0</v>
      </c>
      <c r="QP451">
        <v>35</v>
      </c>
      <c r="RV451">
        <f t="shared" si="13"/>
        <v>4</v>
      </c>
      <c r="RY451">
        <f t="shared" si="12"/>
        <v>1</v>
      </c>
    </row>
    <row r="452" spans="1:493" x14ac:dyDescent="0.3">
      <c r="A452">
        <v>71436</v>
      </c>
      <c r="B452">
        <v>606</v>
      </c>
      <c r="C452" t="s">
        <v>6793</v>
      </c>
      <c r="D452" t="s">
        <v>6793</v>
      </c>
      <c r="I452" t="s">
        <v>6793</v>
      </c>
      <c r="J452" t="s">
        <v>7516</v>
      </c>
      <c r="K452" t="s">
        <v>7515</v>
      </c>
      <c r="L452" t="s">
        <v>7515</v>
      </c>
      <c r="M452" t="s">
        <v>7515</v>
      </c>
      <c r="N452" t="s">
        <v>7515</v>
      </c>
      <c r="O452" t="s">
        <v>7515</v>
      </c>
      <c r="P452" t="s">
        <v>7515</v>
      </c>
      <c r="Q452" t="s">
        <v>7515</v>
      </c>
      <c r="R452" t="s">
        <v>7515</v>
      </c>
      <c r="S452" t="s">
        <v>7515</v>
      </c>
      <c r="T452" t="s">
        <v>7515</v>
      </c>
      <c r="U452" t="s">
        <v>7515</v>
      </c>
      <c r="V452" t="s">
        <v>7515</v>
      </c>
      <c r="W452" t="s">
        <v>7515</v>
      </c>
      <c r="X452" t="s">
        <v>7515</v>
      </c>
      <c r="Y452" t="s">
        <v>7515</v>
      </c>
      <c r="Z452" t="s">
        <v>7516</v>
      </c>
      <c r="AA452" t="s">
        <v>7515</v>
      </c>
      <c r="AB452" t="s">
        <v>7515</v>
      </c>
      <c r="AC452" t="s">
        <v>7517</v>
      </c>
      <c r="AF452">
        <v>0</v>
      </c>
      <c r="AG452">
        <v>15</v>
      </c>
      <c r="AH452" t="s">
        <v>6845</v>
      </c>
      <c r="AK452" t="s">
        <v>6995</v>
      </c>
      <c r="AL452" t="s">
        <v>6794</v>
      </c>
      <c r="AM452" t="s">
        <v>6794</v>
      </c>
      <c r="AN452" t="s">
        <v>6</v>
      </c>
      <c r="AQ452" t="s">
        <v>7568</v>
      </c>
      <c r="AT452" t="s">
        <v>6813</v>
      </c>
      <c r="AU452" t="s">
        <v>7531</v>
      </c>
      <c r="AV452" t="s">
        <v>7553</v>
      </c>
      <c r="AX452" t="s">
        <v>6794</v>
      </c>
      <c r="AY452" t="s">
        <v>6794</v>
      </c>
      <c r="AZ452" t="s">
        <v>6794</v>
      </c>
      <c r="BA452" t="s">
        <v>6794</v>
      </c>
      <c r="BC452" t="s">
        <v>6794</v>
      </c>
      <c r="BD452" t="s">
        <v>6794</v>
      </c>
      <c r="BE452" t="s">
        <v>6793</v>
      </c>
      <c r="BF452" t="s">
        <v>6794</v>
      </c>
      <c r="BG452" t="s">
        <v>6794</v>
      </c>
      <c r="BH452" t="s">
        <v>6794</v>
      </c>
      <c r="BI452" t="s">
        <v>7026</v>
      </c>
      <c r="BJ452" t="s">
        <v>7030</v>
      </c>
      <c r="BK452" t="s">
        <v>6794</v>
      </c>
      <c r="BM452" t="s">
        <v>7547</v>
      </c>
      <c r="BN452" t="s">
        <v>6</v>
      </c>
      <c r="BO452" t="s">
        <v>7519</v>
      </c>
      <c r="BP452" t="s">
        <v>6</v>
      </c>
      <c r="BQ452" t="s">
        <v>7559</v>
      </c>
      <c r="BR452" t="s">
        <v>7561</v>
      </c>
      <c r="BS452" t="s">
        <v>7515</v>
      </c>
      <c r="BT452" t="s">
        <v>7516</v>
      </c>
      <c r="BU452" t="s">
        <v>7515</v>
      </c>
      <c r="BV452" t="s">
        <v>7515</v>
      </c>
      <c r="BW452" t="s">
        <v>7515</v>
      </c>
      <c r="BX452" t="s">
        <v>7515</v>
      </c>
      <c r="BY452" t="s">
        <v>7515</v>
      </c>
      <c r="BZ452" t="s">
        <v>7515</v>
      </c>
      <c r="CA452" t="s">
        <v>7515</v>
      </c>
      <c r="CB452" t="s">
        <v>7515</v>
      </c>
      <c r="CC452" t="s">
        <v>7515</v>
      </c>
      <c r="CD452" t="s">
        <v>7515</v>
      </c>
      <c r="CE452" t="s">
        <v>6966</v>
      </c>
      <c r="CI452" t="s">
        <v>6793</v>
      </c>
      <c r="CJ452" t="s">
        <v>6793</v>
      </c>
      <c r="CK452" t="s">
        <v>6794</v>
      </c>
      <c r="CL452" t="s">
        <v>6793</v>
      </c>
      <c r="CM452" t="s">
        <v>6793</v>
      </c>
      <c r="CN452" t="s">
        <v>6793</v>
      </c>
      <c r="CO452" t="s">
        <v>6794</v>
      </c>
      <c r="CP452" t="s">
        <v>6793</v>
      </c>
      <c r="CQ452" t="s">
        <v>6794</v>
      </c>
      <c r="CR452" t="s">
        <v>7520</v>
      </c>
      <c r="CS452" t="s">
        <v>7521</v>
      </c>
      <c r="CT452" t="s">
        <v>7522</v>
      </c>
      <c r="CU452" t="s">
        <v>6793</v>
      </c>
      <c r="CV452">
        <v>2</v>
      </c>
      <c r="CW452">
        <v>3</v>
      </c>
      <c r="CX452">
        <v>5</v>
      </c>
      <c r="CY452" t="s">
        <v>6794</v>
      </c>
      <c r="EC452">
        <v>2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2</v>
      </c>
      <c r="EL452" t="s">
        <v>6793</v>
      </c>
      <c r="EM452" t="s">
        <v>7573</v>
      </c>
      <c r="EO452">
        <v>1</v>
      </c>
      <c r="EP452" t="s">
        <v>7683</v>
      </c>
      <c r="EQ452">
        <v>2007</v>
      </c>
      <c r="ER452" t="s">
        <v>7684</v>
      </c>
      <c r="EV452" t="s">
        <v>6794</v>
      </c>
      <c r="PS452" t="s">
        <v>7526</v>
      </c>
      <c r="PT452" t="s">
        <v>7526</v>
      </c>
      <c r="PU452" t="s">
        <v>7526</v>
      </c>
      <c r="PV452" t="s">
        <v>7527</v>
      </c>
      <c r="PW452" t="s">
        <v>7515</v>
      </c>
      <c r="PX452" t="s">
        <v>7515</v>
      </c>
      <c r="PY452" t="s">
        <v>7515</v>
      </c>
      <c r="PZ452" t="s">
        <v>7515</v>
      </c>
      <c r="QA452" t="s">
        <v>7515</v>
      </c>
      <c r="QB452" t="s">
        <v>7515</v>
      </c>
      <c r="QC452" t="s">
        <v>7516</v>
      </c>
      <c r="QD452" t="s">
        <v>7528</v>
      </c>
      <c r="QE452" t="s">
        <v>7529</v>
      </c>
      <c r="QF452" t="s">
        <v>7528</v>
      </c>
      <c r="QG452" t="s">
        <v>7681</v>
      </c>
      <c r="QH452">
        <v>2008</v>
      </c>
      <c r="QI452">
        <v>11</v>
      </c>
      <c r="QJ452">
        <v>1</v>
      </c>
      <c r="QK452" s="329">
        <v>39769</v>
      </c>
      <c r="QL452">
        <v>0</v>
      </c>
      <c r="QM452">
        <v>1</v>
      </c>
      <c r="QN452" t="s">
        <v>194</v>
      </c>
      <c r="QO452">
        <v>0</v>
      </c>
      <c r="QP452">
        <v>88</v>
      </c>
      <c r="RV452">
        <f t="shared" si="13"/>
        <v>0</v>
      </c>
      <c r="RY452">
        <f t="shared" si="12"/>
        <v>4</v>
      </c>
    </row>
    <row r="453" spans="1:493" x14ac:dyDescent="0.3">
      <c r="A453">
        <v>71437</v>
      </c>
      <c r="B453">
        <v>607</v>
      </c>
      <c r="C453" t="s">
        <v>6793</v>
      </c>
      <c r="D453" t="s">
        <v>6793</v>
      </c>
      <c r="I453" t="s">
        <v>6793</v>
      </c>
      <c r="J453" t="s">
        <v>7515</v>
      </c>
      <c r="K453" t="s">
        <v>7516</v>
      </c>
      <c r="L453" t="s">
        <v>7515</v>
      </c>
      <c r="M453" t="s">
        <v>7515</v>
      </c>
      <c r="N453" t="s">
        <v>7515</v>
      </c>
      <c r="O453" t="s">
        <v>7515</v>
      </c>
      <c r="P453" t="s">
        <v>7515</v>
      </c>
      <c r="Q453" t="s">
        <v>7515</v>
      </c>
      <c r="R453" t="s">
        <v>7515</v>
      </c>
      <c r="S453" t="s">
        <v>7515</v>
      </c>
      <c r="T453" t="s">
        <v>7515</v>
      </c>
      <c r="U453" t="s">
        <v>7515</v>
      </c>
      <c r="V453" t="s">
        <v>7515</v>
      </c>
      <c r="W453" t="s">
        <v>7515</v>
      </c>
      <c r="X453" t="s">
        <v>7515</v>
      </c>
      <c r="Y453" t="s">
        <v>7515</v>
      </c>
      <c r="Z453" t="s">
        <v>7515</v>
      </c>
      <c r="AA453" t="s">
        <v>7515</v>
      </c>
      <c r="AB453" t="s">
        <v>7515</v>
      </c>
      <c r="AC453" t="s">
        <v>6796</v>
      </c>
      <c r="AK453" t="s">
        <v>6985</v>
      </c>
      <c r="AL453" t="s">
        <v>6794</v>
      </c>
      <c r="AM453" t="s">
        <v>6794</v>
      </c>
      <c r="AN453" t="s">
        <v>7680</v>
      </c>
      <c r="AO453">
        <v>0</v>
      </c>
      <c r="AP453">
        <v>15</v>
      </c>
      <c r="AQ453" t="s">
        <v>6988</v>
      </c>
      <c r="AR453" t="s">
        <v>6793</v>
      </c>
      <c r="AS453" t="s">
        <v>6794</v>
      </c>
      <c r="AT453" t="s">
        <v>6814</v>
      </c>
      <c r="AV453" t="s">
        <v>7518</v>
      </c>
      <c r="AW453" t="s">
        <v>7583</v>
      </c>
      <c r="AX453" t="s">
        <v>6794</v>
      </c>
      <c r="AY453" t="s">
        <v>6794</v>
      </c>
      <c r="AZ453" t="s">
        <v>6793</v>
      </c>
      <c r="BA453" t="s">
        <v>6794</v>
      </c>
      <c r="BB453" t="s">
        <v>6793</v>
      </c>
      <c r="BC453" t="s">
        <v>6794</v>
      </c>
      <c r="BD453" t="s">
        <v>6794</v>
      </c>
      <c r="BE453" t="s">
        <v>6794</v>
      </c>
      <c r="BF453" t="s">
        <v>6794</v>
      </c>
      <c r="BG453" t="s">
        <v>6793</v>
      </c>
      <c r="BH453" t="s">
        <v>6794</v>
      </c>
      <c r="BI453" t="s">
        <v>7024</v>
      </c>
      <c r="BJ453" t="s">
        <v>7625</v>
      </c>
      <c r="BK453" t="s">
        <v>6794</v>
      </c>
      <c r="BM453">
        <v>90</v>
      </c>
      <c r="BN453">
        <v>50</v>
      </c>
      <c r="BO453" t="s">
        <v>7519</v>
      </c>
      <c r="BP453" t="s">
        <v>6</v>
      </c>
      <c r="BQ453" t="s">
        <v>7559</v>
      </c>
      <c r="BR453" t="s">
        <v>7682</v>
      </c>
      <c r="BS453" t="s">
        <v>7515</v>
      </c>
      <c r="BT453" t="s">
        <v>7516</v>
      </c>
      <c r="BU453" t="s">
        <v>7515</v>
      </c>
      <c r="BV453" t="s">
        <v>7515</v>
      </c>
      <c r="BW453" t="s">
        <v>7515</v>
      </c>
      <c r="BX453" t="s">
        <v>7515</v>
      </c>
      <c r="BY453" t="s">
        <v>7515</v>
      </c>
      <c r="BZ453" t="s">
        <v>7516</v>
      </c>
      <c r="CA453" t="s">
        <v>7515</v>
      </c>
      <c r="CB453" t="s">
        <v>7515</v>
      </c>
      <c r="CC453" t="s">
        <v>7515</v>
      </c>
      <c r="CD453" t="s">
        <v>7515</v>
      </c>
      <c r="CE453" t="s">
        <v>6794</v>
      </c>
      <c r="CI453" t="s">
        <v>6793</v>
      </c>
      <c r="CJ453" t="s">
        <v>6793</v>
      </c>
      <c r="CK453" t="s">
        <v>6794</v>
      </c>
      <c r="CL453" t="s">
        <v>6793</v>
      </c>
      <c r="CM453" t="s">
        <v>6794</v>
      </c>
      <c r="CN453" t="s">
        <v>6794</v>
      </c>
      <c r="CO453" t="s">
        <v>6794</v>
      </c>
      <c r="CP453" t="s">
        <v>6793</v>
      </c>
      <c r="CQ453" t="s">
        <v>6793</v>
      </c>
      <c r="CR453" t="s">
        <v>7520</v>
      </c>
      <c r="CS453" t="s">
        <v>7521</v>
      </c>
      <c r="CT453" t="s">
        <v>7522</v>
      </c>
      <c r="CU453" t="s">
        <v>6793</v>
      </c>
      <c r="CV453">
        <v>2</v>
      </c>
      <c r="CW453">
        <v>3</v>
      </c>
      <c r="CX453">
        <v>2</v>
      </c>
      <c r="CY453" t="s">
        <v>6793</v>
      </c>
      <c r="CZ453">
        <v>1</v>
      </c>
      <c r="DA453" t="s">
        <v>7680</v>
      </c>
      <c r="DB453">
        <v>1</v>
      </c>
      <c r="DC453">
        <v>2007</v>
      </c>
      <c r="DD453" t="s">
        <v>7557</v>
      </c>
      <c r="DE453" t="s">
        <v>7680</v>
      </c>
      <c r="DF453">
        <v>3</v>
      </c>
      <c r="DG453">
        <v>2007</v>
      </c>
      <c r="EC453">
        <v>2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1</v>
      </c>
      <c r="EK453">
        <v>1</v>
      </c>
      <c r="EL453" t="s">
        <v>6794</v>
      </c>
      <c r="EV453" t="s">
        <v>6793</v>
      </c>
      <c r="LC453" t="s">
        <v>7524</v>
      </c>
      <c r="LD453" t="s">
        <v>7680</v>
      </c>
      <c r="LE453">
        <v>3</v>
      </c>
      <c r="LF453">
        <v>2007</v>
      </c>
      <c r="LH453" t="s">
        <v>7527</v>
      </c>
      <c r="LI453" t="s">
        <v>7527</v>
      </c>
      <c r="LJ453" t="s">
        <v>6794</v>
      </c>
      <c r="LK453" t="s">
        <v>6793</v>
      </c>
      <c r="MD453" t="s">
        <v>7524</v>
      </c>
      <c r="ME453" t="s">
        <v>6</v>
      </c>
      <c r="MH453" t="s">
        <v>7578</v>
      </c>
      <c r="MK453" t="s">
        <v>6794</v>
      </c>
      <c r="ML453" t="s">
        <v>6793</v>
      </c>
      <c r="PS453" t="s">
        <v>7526</v>
      </c>
      <c r="PT453" t="s">
        <v>7526</v>
      </c>
      <c r="PU453" t="s">
        <v>7526</v>
      </c>
      <c r="PW453" t="s">
        <v>7515</v>
      </c>
      <c r="PX453" t="s">
        <v>7515</v>
      </c>
      <c r="PY453" t="s">
        <v>7515</v>
      </c>
      <c r="PZ453" t="s">
        <v>7515</v>
      </c>
      <c r="QA453" t="s">
        <v>7515</v>
      </c>
      <c r="QB453" t="s">
        <v>7515</v>
      </c>
      <c r="QC453" t="s">
        <v>7516</v>
      </c>
      <c r="QD453" t="s">
        <v>7528</v>
      </c>
      <c r="QE453" t="s">
        <v>7529</v>
      </c>
      <c r="QF453" t="s">
        <v>7528</v>
      </c>
      <c r="QG453" t="s">
        <v>7681</v>
      </c>
      <c r="QH453">
        <v>2008</v>
      </c>
      <c r="QI453">
        <v>4</v>
      </c>
      <c r="QJ453">
        <v>1</v>
      </c>
      <c r="QK453" s="329">
        <v>39548</v>
      </c>
      <c r="QL453">
        <v>1</v>
      </c>
      <c r="QM453">
        <v>0</v>
      </c>
      <c r="QN453" t="s">
        <v>212</v>
      </c>
      <c r="QO453">
        <v>2008</v>
      </c>
      <c r="QP453">
        <v>50</v>
      </c>
      <c r="QQ453">
        <v>0</v>
      </c>
      <c r="QR453">
        <v>0</v>
      </c>
      <c r="QS453">
        <v>0</v>
      </c>
      <c r="QT453">
        <v>0</v>
      </c>
      <c r="QU453">
        <v>0</v>
      </c>
      <c r="QV453">
        <v>0</v>
      </c>
      <c r="QW453">
        <v>0</v>
      </c>
      <c r="QX453">
        <v>0</v>
      </c>
      <c r="QY453">
        <v>0</v>
      </c>
      <c r="QZ453">
        <v>0</v>
      </c>
      <c r="RA453">
        <v>0</v>
      </c>
      <c r="RB453">
        <v>0</v>
      </c>
      <c r="RC453">
        <v>0</v>
      </c>
      <c r="RD453">
        <v>0</v>
      </c>
      <c r="RE453">
        <v>0</v>
      </c>
      <c r="RF453">
        <v>0</v>
      </c>
      <c r="RG453">
        <v>0</v>
      </c>
      <c r="RH453">
        <v>0</v>
      </c>
      <c r="RI453">
        <v>0</v>
      </c>
      <c r="RJ453">
        <v>0</v>
      </c>
      <c r="RK453">
        <v>1</v>
      </c>
      <c r="RL453">
        <v>0</v>
      </c>
      <c r="RM453">
        <v>0</v>
      </c>
      <c r="RN453">
        <v>1</v>
      </c>
      <c r="RO453">
        <v>0</v>
      </c>
      <c r="RP453">
        <v>0</v>
      </c>
      <c r="RQ453">
        <v>0</v>
      </c>
      <c r="RR453">
        <v>0</v>
      </c>
      <c r="RS453">
        <v>0</v>
      </c>
      <c r="RT453">
        <v>0</v>
      </c>
      <c r="RU453">
        <v>0</v>
      </c>
      <c r="RV453">
        <f t="shared" si="13"/>
        <v>3</v>
      </c>
      <c r="RY453">
        <f t="shared" si="12"/>
        <v>7</v>
      </c>
    </row>
    <row r="454" spans="1:493" x14ac:dyDescent="0.3">
      <c r="A454">
        <v>71438</v>
      </c>
      <c r="B454">
        <v>609</v>
      </c>
      <c r="C454" t="s">
        <v>6793</v>
      </c>
      <c r="D454" t="s">
        <v>6793</v>
      </c>
      <c r="I454" t="s">
        <v>6793</v>
      </c>
      <c r="J454" t="s">
        <v>7515</v>
      </c>
      <c r="K454" t="s">
        <v>7515</v>
      </c>
      <c r="L454" t="s">
        <v>7515</v>
      </c>
      <c r="M454" t="s">
        <v>7515</v>
      </c>
      <c r="N454" t="s">
        <v>7515</v>
      </c>
      <c r="O454" t="s">
        <v>7515</v>
      </c>
      <c r="P454" t="s">
        <v>7515</v>
      </c>
      <c r="Q454" t="s">
        <v>7515</v>
      </c>
      <c r="R454" t="s">
        <v>7515</v>
      </c>
      <c r="S454" t="s">
        <v>7515</v>
      </c>
      <c r="T454" t="s">
        <v>7516</v>
      </c>
      <c r="U454" t="s">
        <v>7515</v>
      </c>
      <c r="V454" t="s">
        <v>7515</v>
      </c>
      <c r="W454" t="s">
        <v>7515</v>
      </c>
      <c r="X454" t="s">
        <v>7515</v>
      </c>
      <c r="Y454" t="s">
        <v>7515</v>
      </c>
      <c r="Z454" t="s">
        <v>7515</v>
      </c>
      <c r="AA454" t="s">
        <v>7515</v>
      </c>
      <c r="AB454" t="s">
        <v>7515</v>
      </c>
      <c r="AC454" t="s">
        <v>6796</v>
      </c>
      <c r="AK454" t="s">
        <v>6985</v>
      </c>
      <c r="AL454" t="s">
        <v>6794</v>
      </c>
      <c r="AM454" t="s">
        <v>6794</v>
      </c>
      <c r="AN454" t="s">
        <v>7680</v>
      </c>
      <c r="AO454">
        <v>0</v>
      </c>
      <c r="AP454">
        <v>5</v>
      </c>
      <c r="AQ454" t="s">
        <v>6988</v>
      </c>
      <c r="AR454" t="s">
        <v>6793</v>
      </c>
      <c r="AS454" t="s">
        <v>6793</v>
      </c>
      <c r="AT454" t="s">
        <v>6813</v>
      </c>
      <c r="AU454" t="s">
        <v>7531</v>
      </c>
      <c r="AV454" t="s">
        <v>6991</v>
      </c>
      <c r="AX454" t="s">
        <v>6793</v>
      </c>
      <c r="AY454" t="s">
        <v>6794</v>
      </c>
      <c r="AZ454" t="s">
        <v>6793</v>
      </c>
      <c r="BA454" t="s">
        <v>6793</v>
      </c>
      <c r="BB454" t="s">
        <v>6793</v>
      </c>
      <c r="BC454" t="s">
        <v>6794</v>
      </c>
      <c r="BD454" t="s">
        <v>6794</v>
      </c>
      <c r="BE454" t="s">
        <v>6794</v>
      </c>
      <c r="BF454" t="s">
        <v>6794</v>
      </c>
      <c r="BG454" t="s">
        <v>6794</v>
      </c>
      <c r="BH454" t="s">
        <v>6794</v>
      </c>
      <c r="BI454" t="s">
        <v>7029</v>
      </c>
      <c r="BJ454" t="s">
        <v>7021</v>
      </c>
      <c r="BK454" t="s">
        <v>7540</v>
      </c>
      <c r="BL454" t="s">
        <v>7541</v>
      </c>
      <c r="BO454" t="s">
        <v>7519</v>
      </c>
      <c r="BP454" t="s">
        <v>6</v>
      </c>
      <c r="BQ454" t="s">
        <v>7559</v>
      </c>
      <c r="BR454" t="s">
        <v>7561</v>
      </c>
      <c r="BS454" t="s">
        <v>7515</v>
      </c>
      <c r="BT454" t="s">
        <v>7516</v>
      </c>
      <c r="BU454" t="s">
        <v>7515</v>
      </c>
      <c r="BV454" t="s">
        <v>7515</v>
      </c>
      <c r="BW454" t="s">
        <v>7515</v>
      </c>
      <c r="BX454" t="s">
        <v>7515</v>
      </c>
      <c r="BY454" t="s">
        <v>7515</v>
      </c>
      <c r="BZ454" t="s">
        <v>7516</v>
      </c>
      <c r="CA454" t="s">
        <v>7515</v>
      </c>
      <c r="CB454" t="s">
        <v>7515</v>
      </c>
      <c r="CC454" t="s">
        <v>7515</v>
      </c>
      <c r="CD454" t="s">
        <v>7515</v>
      </c>
      <c r="CE454" t="s">
        <v>6793</v>
      </c>
      <c r="CI454" t="s">
        <v>6794</v>
      </c>
      <c r="CJ454" t="s">
        <v>6793</v>
      </c>
      <c r="CK454" t="s">
        <v>6794</v>
      </c>
      <c r="CL454" t="s">
        <v>6794</v>
      </c>
      <c r="CM454" t="s">
        <v>6794</v>
      </c>
      <c r="CN454" t="s">
        <v>6794</v>
      </c>
      <c r="CO454" t="s">
        <v>6794</v>
      </c>
      <c r="CP454" t="s">
        <v>6793</v>
      </c>
      <c r="CQ454" t="s">
        <v>6794</v>
      </c>
      <c r="CR454" t="s">
        <v>7520</v>
      </c>
      <c r="CS454" t="s">
        <v>7521</v>
      </c>
      <c r="CT454" t="s">
        <v>7522</v>
      </c>
      <c r="CU454" t="s">
        <v>6793</v>
      </c>
      <c r="CV454">
        <v>2</v>
      </c>
      <c r="CW454">
        <v>3</v>
      </c>
      <c r="CX454">
        <v>2</v>
      </c>
      <c r="CY454" t="s">
        <v>6794</v>
      </c>
      <c r="EC454">
        <v>2</v>
      </c>
      <c r="EE454">
        <v>0</v>
      </c>
      <c r="EF454">
        <v>0</v>
      </c>
      <c r="EG454">
        <v>0</v>
      </c>
      <c r="EH454">
        <v>2</v>
      </c>
      <c r="EI454">
        <v>0</v>
      </c>
      <c r="EJ454">
        <v>0</v>
      </c>
      <c r="EK454">
        <v>0</v>
      </c>
      <c r="EL454" t="s">
        <v>6794</v>
      </c>
      <c r="EV454" t="s">
        <v>6793</v>
      </c>
      <c r="IR454" t="s">
        <v>7524</v>
      </c>
      <c r="IS454" t="s">
        <v>6</v>
      </c>
      <c r="IV454" t="s">
        <v>7578</v>
      </c>
      <c r="IY454" t="s">
        <v>6793</v>
      </c>
      <c r="JA454" t="s">
        <v>7524</v>
      </c>
      <c r="JB454" t="s">
        <v>6</v>
      </c>
      <c r="JE454" t="s">
        <v>7578</v>
      </c>
      <c r="JF454" t="s">
        <v>7527</v>
      </c>
      <c r="JG454" t="s">
        <v>7527</v>
      </c>
      <c r="JH454" t="s">
        <v>6793</v>
      </c>
      <c r="LC454" t="s">
        <v>7524</v>
      </c>
      <c r="LD454" t="s">
        <v>7680</v>
      </c>
      <c r="LE454">
        <v>9</v>
      </c>
      <c r="LF454">
        <v>2008</v>
      </c>
      <c r="LH454" t="s">
        <v>6757</v>
      </c>
      <c r="LI454" t="s">
        <v>7526</v>
      </c>
      <c r="LJ454" t="s">
        <v>6794</v>
      </c>
      <c r="LK454" t="s">
        <v>6793</v>
      </c>
      <c r="LL454" t="s">
        <v>7524</v>
      </c>
      <c r="LM454" t="s">
        <v>6</v>
      </c>
      <c r="LP454" t="s">
        <v>7578</v>
      </c>
      <c r="LS454" t="s">
        <v>6793</v>
      </c>
      <c r="PG454">
        <v>10</v>
      </c>
      <c r="PH454" t="s">
        <v>7515</v>
      </c>
      <c r="PI454" t="s">
        <v>7515</v>
      </c>
      <c r="PJ454" t="s">
        <v>7515</v>
      </c>
      <c r="PK454" t="s">
        <v>7515</v>
      </c>
      <c r="PL454" t="s">
        <v>7515</v>
      </c>
      <c r="PM454" t="s">
        <v>7515</v>
      </c>
      <c r="PN454" t="s">
        <v>7515</v>
      </c>
      <c r="PO454" t="s">
        <v>7516</v>
      </c>
      <c r="PP454" t="s">
        <v>7515</v>
      </c>
      <c r="PQ454" t="s">
        <v>7515</v>
      </c>
      <c r="PR454" t="s">
        <v>7515</v>
      </c>
      <c r="PS454" t="s">
        <v>7526</v>
      </c>
      <c r="PT454" t="s">
        <v>7526</v>
      </c>
      <c r="PW454" t="s">
        <v>7515</v>
      </c>
      <c r="PX454" t="s">
        <v>7516</v>
      </c>
      <c r="PY454" t="s">
        <v>7515</v>
      </c>
      <c r="PZ454" t="s">
        <v>7515</v>
      </c>
      <c r="QA454" t="s">
        <v>7515</v>
      </c>
      <c r="QB454" t="s">
        <v>7515</v>
      </c>
      <c r="QC454" t="s">
        <v>7515</v>
      </c>
      <c r="QD454" t="s">
        <v>6757</v>
      </c>
      <c r="QE454" t="s">
        <v>7539</v>
      </c>
      <c r="QF454" t="s">
        <v>7528</v>
      </c>
      <c r="QG454" t="s">
        <v>7681</v>
      </c>
      <c r="QH454">
        <v>2008</v>
      </c>
      <c r="QI454">
        <v>3</v>
      </c>
      <c r="QJ454">
        <v>1</v>
      </c>
      <c r="QK454" s="330">
        <v>42091</v>
      </c>
      <c r="QL454">
        <v>1</v>
      </c>
      <c r="QM454">
        <v>0</v>
      </c>
      <c r="QN454" t="s">
        <v>265</v>
      </c>
      <c r="QO454">
        <v>2008</v>
      </c>
      <c r="QP454">
        <v>50</v>
      </c>
      <c r="QQ454">
        <v>1</v>
      </c>
      <c r="QR454">
        <v>0</v>
      </c>
      <c r="QS454">
        <v>0</v>
      </c>
      <c r="QT454">
        <v>0</v>
      </c>
      <c r="QU454">
        <v>0</v>
      </c>
      <c r="QV454">
        <v>0</v>
      </c>
      <c r="QW454">
        <v>0</v>
      </c>
      <c r="QX454">
        <v>0</v>
      </c>
      <c r="QY454">
        <v>0</v>
      </c>
      <c r="QZ454">
        <v>0</v>
      </c>
      <c r="RA454">
        <v>0</v>
      </c>
      <c r="RB454">
        <v>0</v>
      </c>
      <c r="RC454">
        <v>0</v>
      </c>
      <c r="RD454">
        <v>1</v>
      </c>
      <c r="RE454">
        <v>1</v>
      </c>
      <c r="RF454">
        <v>0</v>
      </c>
      <c r="RG454">
        <v>0</v>
      </c>
      <c r="RH454">
        <v>0</v>
      </c>
      <c r="RI454">
        <v>0</v>
      </c>
      <c r="RJ454">
        <v>0</v>
      </c>
      <c r="RK454">
        <v>1</v>
      </c>
      <c r="RL454">
        <v>1</v>
      </c>
      <c r="RM454">
        <v>0</v>
      </c>
      <c r="RN454">
        <v>0</v>
      </c>
      <c r="RO454">
        <v>0</v>
      </c>
      <c r="RP454">
        <v>0</v>
      </c>
      <c r="RQ454">
        <v>0</v>
      </c>
      <c r="RR454">
        <v>0</v>
      </c>
      <c r="RS454">
        <v>0</v>
      </c>
      <c r="RT454">
        <v>0</v>
      </c>
      <c r="RU454">
        <v>0</v>
      </c>
      <c r="RV454">
        <f t="shared" si="13"/>
        <v>5</v>
      </c>
      <c r="RY454">
        <f t="shared" si="12"/>
        <v>6</v>
      </c>
    </row>
    <row r="455" spans="1:493" x14ac:dyDescent="0.3">
      <c r="A455">
        <v>71439</v>
      </c>
      <c r="B455">
        <v>610</v>
      </c>
      <c r="C455" t="s">
        <v>6793</v>
      </c>
      <c r="D455" t="s">
        <v>6793</v>
      </c>
      <c r="I455" t="s">
        <v>6793</v>
      </c>
      <c r="J455" t="s">
        <v>7515</v>
      </c>
      <c r="K455" t="s">
        <v>7516</v>
      </c>
      <c r="L455" t="s">
        <v>7515</v>
      </c>
      <c r="M455" t="s">
        <v>7515</v>
      </c>
      <c r="N455" t="s">
        <v>7515</v>
      </c>
      <c r="O455" t="s">
        <v>7515</v>
      </c>
      <c r="P455" t="s">
        <v>7515</v>
      </c>
      <c r="Q455" t="s">
        <v>7515</v>
      </c>
      <c r="R455" t="s">
        <v>7515</v>
      </c>
      <c r="S455" t="s">
        <v>7515</v>
      </c>
      <c r="T455" t="s">
        <v>7515</v>
      </c>
      <c r="U455" t="s">
        <v>7515</v>
      </c>
      <c r="V455" t="s">
        <v>7515</v>
      </c>
      <c r="W455" t="s">
        <v>7515</v>
      </c>
      <c r="X455" t="s">
        <v>7515</v>
      </c>
      <c r="Y455" t="s">
        <v>7515</v>
      </c>
      <c r="Z455" t="s">
        <v>7515</v>
      </c>
      <c r="AA455" t="s">
        <v>7515</v>
      </c>
      <c r="AB455" t="s">
        <v>7515</v>
      </c>
      <c r="AC455" t="s">
        <v>7517</v>
      </c>
      <c r="AF455">
        <v>0</v>
      </c>
      <c r="AG455">
        <v>1</v>
      </c>
      <c r="AH455" t="s">
        <v>7550</v>
      </c>
      <c r="AI455" t="s">
        <v>7680</v>
      </c>
      <c r="AJ455">
        <v>2</v>
      </c>
      <c r="AK455" t="s">
        <v>6993</v>
      </c>
      <c r="AL455" t="s">
        <v>6793</v>
      </c>
      <c r="AM455" t="s">
        <v>6794</v>
      </c>
      <c r="AN455" t="s">
        <v>7680</v>
      </c>
      <c r="AO455">
        <v>0</v>
      </c>
      <c r="AP455">
        <v>10</v>
      </c>
      <c r="AQ455" t="s">
        <v>6992</v>
      </c>
      <c r="AR455" t="s">
        <v>6966</v>
      </c>
      <c r="AS455" t="s">
        <v>6793</v>
      </c>
      <c r="AT455" t="s">
        <v>6813</v>
      </c>
      <c r="AU455" t="s">
        <v>7531</v>
      </c>
      <c r="AV455" t="s">
        <v>7553</v>
      </c>
      <c r="AX455" t="s">
        <v>6794</v>
      </c>
      <c r="AY455" t="s">
        <v>6794</v>
      </c>
      <c r="AZ455" t="s">
        <v>6794</v>
      </c>
      <c r="BA455" t="s">
        <v>6793</v>
      </c>
      <c r="BB455" t="s">
        <v>6794</v>
      </c>
      <c r="BC455" t="s">
        <v>6793</v>
      </c>
      <c r="BD455" t="s">
        <v>6966</v>
      </c>
      <c r="BE455" t="s">
        <v>6793</v>
      </c>
      <c r="BF455" t="s">
        <v>6794</v>
      </c>
      <c r="BG455" t="s">
        <v>6793</v>
      </c>
      <c r="BH455" t="s">
        <v>6794</v>
      </c>
      <c r="BI455" t="s">
        <v>7025</v>
      </c>
      <c r="BJ455" t="s">
        <v>7026</v>
      </c>
      <c r="BK455" t="s">
        <v>6794</v>
      </c>
      <c r="BM455" t="s">
        <v>7547</v>
      </c>
      <c r="BN455" t="s">
        <v>6</v>
      </c>
      <c r="BO455" t="s">
        <v>7519</v>
      </c>
      <c r="BP455" t="s">
        <v>6</v>
      </c>
      <c r="BQ455" t="s">
        <v>7559</v>
      </c>
      <c r="BR455" t="s">
        <v>6757</v>
      </c>
      <c r="BS455" t="s">
        <v>7515</v>
      </c>
      <c r="BT455" t="s">
        <v>7515</v>
      </c>
      <c r="BU455" t="s">
        <v>7515</v>
      </c>
      <c r="BV455" t="s">
        <v>7516</v>
      </c>
      <c r="BW455" t="s">
        <v>7515</v>
      </c>
      <c r="BX455" t="s">
        <v>7515</v>
      </c>
      <c r="BY455" t="s">
        <v>7515</v>
      </c>
      <c r="BZ455" t="s">
        <v>7515</v>
      </c>
      <c r="CA455" t="s">
        <v>7515</v>
      </c>
      <c r="CB455" t="s">
        <v>7515</v>
      </c>
      <c r="CC455" t="s">
        <v>7515</v>
      </c>
      <c r="CD455" t="s">
        <v>7515</v>
      </c>
      <c r="CE455" t="s">
        <v>6794</v>
      </c>
      <c r="CF455" t="s">
        <v>7579</v>
      </c>
      <c r="CG455" t="s">
        <v>7581</v>
      </c>
      <c r="CH455" t="s">
        <v>7618</v>
      </c>
      <c r="CI455" t="s">
        <v>6793</v>
      </c>
      <c r="CJ455" t="s">
        <v>6793</v>
      </c>
      <c r="CK455" t="s">
        <v>6794</v>
      </c>
      <c r="CL455" t="s">
        <v>6793</v>
      </c>
      <c r="CM455" t="s">
        <v>6794</v>
      </c>
      <c r="CN455" t="s">
        <v>6793</v>
      </c>
      <c r="CO455" t="s">
        <v>6794</v>
      </c>
      <c r="CP455" t="s">
        <v>6793</v>
      </c>
      <c r="CQ455" t="s">
        <v>6794</v>
      </c>
      <c r="CR455" t="s">
        <v>7520</v>
      </c>
      <c r="CS455" t="s">
        <v>7521</v>
      </c>
      <c r="CT455" t="s">
        <v>7587</v>
      </c>
      <c r="CU455" t="s">
        <v>6793</v>
      </c>
      <c r="CV455">
        <v>2</v>
      </c>
      <c r="CW455">
        <v>4</v>
      </c>
      <c r="CX455">
        <v>2</v>
      </c>
      <c r="CY455" t="s">
        <v>6793</v>
      </c>
      <c r="CZ455">
        <v>1</v>
      </c>
      <c r="DA455" t="s">
        <v>7680</v>
      </c>
      <c r="DB455">
        <v>4</v>
      </c>
      <c r="DC455">
        <v>2008</v>
      </c>
      <c r="DD455" t="s">
        <v>7557</v>
      </c>
      <c r="DE455" t="s">
        <v>7680</v>
      </c>
      <c r="DF455">
        <v>4</v>
      </c>
      <c r="DG455">
        <v>2008</v>
      </c>
      <c r="EC455">
        <v>4</v>
      </c>
      <c r="EE455">
        <v>0</v>
      </c>
      <c r="EF455">
        <v>2</v>
      </c>
      <c r="EG455">
        <v>0</v>
      </c>
      <c r="EH455">
        <v>0</v>
      </c>
      <c r="EI455">
        <v>2</v>
      </c>
      <c r="EJ455">
        <v>0</v>
      </c>
      <c r="EK455">
        <v>0</v>
      </c>
      <c r="EL455" t="s">
        <v>6794</v>
      </c>
      <c r="EV455" t="s">
        <v>6793</v>
      </c>
      <c r="KK455" t="s">
        <v>7524</v>
      </c>
      <c r="KL455" t="s">
        <v>7680</v>
      </c>
      <c r="KM455">
        <v>10</v>
      </c>
      <c r="KN455">
        <v>2007</v>
      </c>
      <c r="KR455" t="s">
        <v>6793</v>
      </c>
      <c r="LL455" t="s">
        <v>7524</v>
      </c>
      <c r="LM455" t="s">
        <v>7680</v>
      </c>
      <c r="LN455">
        <v>2</v>
      </c>
      <c r="LO455">
        <v>2008</v>
      </c>
      <c r="LS455" t="s">
        <v>6966</v>
      </c>
      <c r="OX455" t="s">
        <v>7524</v>
      </c>
      <c r="OY455" t="s">
        <v>7680</v>
      </c>
      <c r="OZ455">
        <v>11</v>
      </c>
      <c r="PA455">
        <v>2008</v>
      </c>
      <c r="PE455" t="s">
        <v>6794</v>
      </c>
      <c r="PS455" t="s">
        <v>7526</v>
      </c>
      <c r="PT455" t="s">
        <v>7526</v>
      </c>
      <c r="PU455" t="s">
        <v>7526</v>
      </c>
      <c r="PV455" t="s">
        <v>7526</v>
      </c>
      <c r="PW455" t="s">
        <v>7515</v>
      </c>
      <c r="PX455" t="s">
        <v>7515</v>
      </c>
      <c r="PY455" t="s">
        <v>7515</v>
      </c>
      <c r="PZ455" t="s">
        <v>7515</v>
      </c>
      <c r="QA455" t="s">
        <v>7515</v>
      </c>
      <c r="QB455" t="s">
        <v>7515</v>
      </c>
      <c r="QC455" t="s">
        <v>7516</v>
      </c>
      <c r="QD455" t="s">
        <v>7528</v>
      </c>
      <c r="QE455" t="s">
        <v>7529</v>
      </c>
      <c r="QF455" t="s">
        <v>7528</v>
      </c>
      <c r="QG455" t="s">
        <v>7681</v>
      </c>
      <c r="QH455">
        <v>2008</v>
      </c>
      <c r="QI455">
        <v>2</v>
      </c>
      <c r="QJ455">
        <v>1</v>
      </c>
      <c r="QK455" s="330">
        <v>42060</v>
      </c>
      <c r="QL455">
        <v>0</v>
      </c>
      <c r="QM455">
        <v>1</v>
      </c>
      <c r="QN455" t="s">
        <v>265</v>
      </c>
      <c r="QO455">
        <v>2008</v>
      </c>
      <c r="QP455">
        <v>50</v>
      </c>
      <c r="QQ455">
        <v>1</v>
      </c>
      <c r="QR455">
        <v>1</v>
      </c>
      <c r="QS455">
        <v>0</v>
      </c>
      <c r="QT455">
        <v>0</v>
      </c>
      <c r="QU455">
        <v>0</v>
      </c>
      <c r="QV455">
        <v>0</v>
      </c>
      <c r="QW455">
        <v>0</v>
      </c>
      <c r="QX455">
        <v>0</v>
      </c>
      <c r="QY455">
        <v>0</v>
      </c>
      <c r="QZ455">
        <v>0</v>
      </c>
      <c r="RA455">
        <v>0</v>
      </c>
      <c r="RB455">
        <v>0</v>
      </c>
      <c r="RC455">
        <v>0</v>
      </c>
      <c r="RD455">
        <v>0</v>
      </c>
      <c r="RE455">
        <v>0</v>
      </c>
      <c r="RF455">
        <v>0</v>
      </c>
      <c r="RG455">
        <v>0</v>
      </c>
      <c r="RH455">
        <v>0</v>
      </c>
      <c r="RI455">
        <v>1</v>
      </c>
      <c r="RJ455">
        <v>0</v>
      </c>
      <c r="RK455">
        <v>0</v>
      </c>
      <c r="RL455">
        <v>1</v>
      </c>
      <c r="RM455">
        <v>0</v>
      </c>
      <c r="RN455">
        <v>0</v>
      </c>
      <c r="RO455">
        <v>0</v>
      </c>
      <c r="RP455">
        <v>0</v>
      </c>
      <c r="RQ455">
        <v>0</v>
      </c>
      <c r="RR455">
        <v>0</v>
      </c>
      <c r="RS455">
        <v>0</v>
      </c>
      <c r="RT455">
        <v>0</v>
      </c>
      <c r="RU455">
        <v>0</v>
      </c>
      <c r="RV455">
        <f t="shared" si="13"/>
        <v>4</v>
      </c>
      <c r="RY455">
        <f t="shared" si="12"/>
        <v>1</v>
      </c>
    </row>
    <row r="456" spans="1:493" x14ac:dyDescent="0.3">
      <c r="A456">
        <v>71440</v>
      </c>
      <c r="B456">
        <v>611</v>
      </c>
      <c r="C456" t="s">
        <v>6793</v>
      </c>
      <c r="D456" t="s">
        <v>6793</v>
      </c>
      <c r="I456" t="s">
        <v>6793</v>
      </c>
      <c r="J456" t="s">
        <v>7515</v>
      </c>
      <c r="K456" t="s">
        <v>7515</v>
      </c>
      <c r="L456" t="s">
        <v>7515</v>
      </c>
      <c r="M456" t="s">
        <v>7515</v>
      </c>
      <c r="N456" t="s">
        <v>7515</v>
      </c>
      <c r="O456" t="s">
        <v>7515</v>
      </c>
      <c r="P456" t="s">
        <v>7515</v>
      </c>
      <c r="Q456" t="s">
        <v>7515</v>
      </c>
      <c r="R456" t="s">
        <v>7515</v>
      </c>
      <c r="S456" t="s">
        <v>7515</v>
      </c>
      <c r="T456" t="s">
        <v>7515</v>
      </c>
      <c r="U456" t="s">
        <v>7515</v>
      </c>
      <c r="V456" t="s">
        <v>7515</v>
      </c>
      <c r="W456" t="s">
        <v>7515</v>
      </c>
      <c r="X456" t="s">
        <v>7515</v>
      </c>
      <c r="Y456" t="s">
        <v>7516</v>
      </c>
      <c r="Z456" t="s">
        <v>7515</v>
      </c>
      <c r="AA456" t="s">
        <v>7515</v>
      </c>
      <c r="AB456" t="s">
        <v>7515</v>
      </c>
      <c r="AC456" t="s">
        <v>7517</v>
      </c>
      <c r="AF456">
        <v>0</v>
      </c>
      <c r="AG456">
        <v>10</v>
      </c>
      <c r="AH456" t="s">
        <v>6845</v>
      </c>
      <c r="AK456" t="s">
        <v>6993</v>
      </c>
      <c r="AL456" t="s">
        <v>6794</v>
      </c>
      <c r="AM456" t="s">
        <v>6794</v>
      </c>
      <c r="AN456" t="s">
        <v>7680</v>
      </c>
      <c r="AO456">
        <v>0</v>
      </c>
      <c r="AP456">
        <v>20</v>
      </c>
      <c r="AQ456" t="s">
        <v>6988</v>
      </c>
      <c r="AR456" t="s">
        <v>6793</v>
      </c>
      <c r="AS456" t="s">
        <v>6793</v>
      </c>
      <c r="AT456" t="s">
        <v>6813</v>
      </c>
      <c r="AU456" t="s">
        <v>7531</v>
      </c>
      <c r="AV456" t="s">
        <v>6991</v>
      </c>
      <c r="AX456" t="s">
        <v>6794</v>
      </c>
      <c r="AY456" t="s">
        <v>6794</v>
      </c>
      <c r="AZ456" t="s">
        <v>6793</v>
      </c>
      <c r="BA456" t="s">
        <v>6794</v>
      </c>
      <c r="BB456" t="s">
        <v>6794</v>
      </c>
      <c r="BC456" t="s">
        <v>6793</v>
      </c>
      <c r="BD456" t="s">
        <v>6794</v>
      </c>
      <c r="BE456" t="s">
        <v>6793</v>
      </c>
      <c r="BF456" t="s">
        <v>6794</v>
      </c>
      <c r="BG456" t="s">
        <v>6794</v>
      </c>
      <c r="BH456" t="s">
        <v>6794</v>
      </c>
      <c r="BI456" t="s">
        <v>7026</v>
      </c>
      <c r="BJ456" t="s">
        <v>7021</v>
      </c>
      <c r="BK456" t="s">
        <v>6794</v>
      </c>
      <c r="BM456">
        <v>35</v>
      </c>
      <c r="BN456" t="s">
        <v>7532</v>
      </c>
      <c r="BO456" t="s">
        <v>7519</v>
      </c>
      <c r="BP456" t="s">
        <v>7554</v>
      </c>
      <c r="BQ456" t="s">
        <v>7026</v>
      </c>
      <c r="BR456" t="s">
        <v>7561</v>
      </c>
      <c r="BS456" t="s">
        <v>7515</v>
      </c>
      <c r="BT456" t="s">
        <v>7515</v>
      </c>
      <c r="BU456" t="s">
        <v>7515</v>
      </c>
      <c r="BV456" t="s">
        <v>7515</v>
      </c>
      <c r="BW456" t="s">
        <v>7515</v>
      </c>
      <c r="BX456" t="s">
        <v>7515</v>
      </c>
      <c r="BY456" t="s">
        <v>7515</v>
      </c>
      <c r="BZ456" t="s">
        <v>7516</v>
      </c>
      <c r="CA456" t="s">
        <v>7515</v>
      </c>
      <c r="CB456" t="s">
        <v>7515</v>
      </c>
      <c r="CC456" t="s">
        <v>7515</v>
      </c>
      <c r="CD456" t="s">
        <v>7515</v>
      </c>
      <c r="CE456" t="s">
        <v>6794</v>
      </c>
      <c r="CI456" t="s">
        <v>6793</v>
      </c>
      <c r="CJ456" t="s">
        <v>6793</v>
      </c>
      <c r="CK456" t="s">
        <v>6794</v>
      </c>
      <c r="CL456" t="s">
        <v>6793</v>
      </c>
      <c r="CM456" t="s">
        <v>6793</v>
      </c>
      <c r="CN456" t="s">
        <v>6793</v>
      </c>
      <c r="CO456" t="s">
        <v>6794</v>
      </c>
      <c r="CP456" t="s">
        <v>6793</v>
      </c>
      <c r="CQ456" t="s">
        <v>6794</v>
      </c>
      <c r="CR456" t="s">
        <v>7520</v>
      </c>
      <c r="CS456" t="s">
        <v>7521</v>
      </c>
      <c r="CT456" t="s">
        <v>7522</v>
      </c>
      <c r="CU456" t="s">
        <v>6793</v>
      </c>
      <c r="CV456">
        <v>3</v>
      </c>
      <c r="CW456">
        <v>4</v>
      </c>
      <c r="CX456">
        <v>4</v>
      </c>
      <c r="CY456" t="s">
        <v>6793</v>
      </c>
      <c r="CZ456">
        <v>1</v>
      </c>
      <c r="DA456" t="s">
        <v>7680</v>
      </c>
      <c r="DB456">
        <v>2</v>
      </c>
      <c r="DC456">
        <v>2008</v>
      </c>
      <c r="DD456" t="s">
        <v>7577</v>
      </c>
      <c r="DE456" t="s">
        <v>7680</v>
      </c>
      <c r="DF456">
        <v>4</v>
      </c>
      <c r="DG456">
        <v>2009</v>
      </c>
      <c r="EC456">
        <v>3</v>
      </c>
      <c r="EE456">
        <v>1</v>
      </c>
      <c r="EF456">
        <v>0</v>
      </c>
      <c r="EG456">
        <v>0</v>
      </c>
      <c r="EH456">
        <v>0</v>
      </c>
      <c r="EI456">
        <v>2</v>
      </c>
      <c r="EJ456">
        <v>0</v>
      </c>
      <c r="EK456">
        <v>0</v>
      </c>
      <c r="EL456" t="s">
        <v>6794</v>
      </c>
      <c r="EV456" t="s">
        <v>6793</v>
      </c>
      <c r="IR456" t="s">
        <v>7524</v>
      </c>
      <c r="IS456" t="s">
        <v>7680</v>
      </c>
      <c r="IT456">
        <v>9</v>
      </c>
      <c r="IU456">
        <v>2008</v>
      </c>
      <c r="IY456" t="s">
        <v>6793</v>
      </c>
      <c r="JA456" t="s">
        <v>7524</v>
      </c>
      <c r="JB456" t="s">
        <v>7680</v>
      </c>
      <c r="JC456">
        <v>9</v>
      </c>
      <c r="JD456">
        <v>2008</v>
      </c>
      <c r="JF456" t="s">
        <v>7526</v>
      </c>
      <c r="JG456" t="s">
        <v>7526</v>
      </c>
      <c r="JH456" t="s">
        <v>6794</v>
      </c>
      <c r="JI456" t="s">
        <v>6793</v>
      </c>
      <c r="KK456" t="s">
        <v>7524</v>
      </c>
      <c r="KL456" t="s">
        <v>7680</v>
      </c>
      <c r="KM456">
        <v>9</v>
      </c>
      <c r="KN456">
        <v>2008</v>
      </c>
      <c r="KR456" t="s">
        <v>6966</v>
      </c>
      <c r="KT456" t="s">
        <v>7538</v>
      </c>
      <c r="KU456" t="s">
        <v>7680</v>
      </c>
      <c r="KV456">
        <v>9</v>
      </c>
      <c r="KW456">
        <v>2008</v>
      </c>
      <c r="LA456" t="s">
        <v>6966</v>
      </c>
      <c r="LC456" t="s">
        <v>7524</v>
      </c>
      <c r="LD456" t="s">
        <v>7680</v>
      </c>
      <c r="LE456">
        <v>9</v>
      </c>
      <c r="LF456">
        <v>2008</v>
      </c>
      <c r="LH456" t="s">
        <v>7527</v>
      </c>
      <c r="LI456" t="s">
        <v>7527</v>
      </c>
      <c r="LJ456" t="s">
        <v>6794</v>
      </c>
      <c r="LK456" t="s">
        <v>6793</v>
      </c>
      <c r="PS456" t="s">
        <v>7526</v>
      </c>
      <c r="PT456" t="s">
        <v>7526</v>
      </c>
      <c r="PW456" t="s">
        <v>7516</v>
      </c>
      <c r="PX456" t="s">
        <v>7515</v>
      </c>
      <c r="PY456" t="s">
        <v>7515</v>
      </c>
      <c r="PZ456" t="s">
        <v>7515</v>
      </c>
      <c r="QA456" t="s">
        <v>7515</v>
      </c>
      <c r="QB456" t="s">
        <v>7515</v>
      </c>
      <c r="QC456" t="s">
        <v>7515</v>
      </c>
      <c r="QD456" t="s">
        <v>7528</v>
      </c>
      <c r="QE456" t="s">
        <v>7539</v>
      </c>
      <c r="QF456" t="s">
        <v>7528</v>
      </c>
      <c r="QG456" t="s">
        <v>7681</v>
      </c>
      <c r="QH456">
        <v>2008</v>
      </c>
      <c r="QI456">
        <v>12</v>
      </c>
      <c r="QJ456">
        <v>1</v>
      </c>
      <c r="QK456" s="329">
        <v>39785</v>
      </c>
      <c r="QL456">
        <v>0</v>
      </c>
      <c r="QM456">
        <v>1</v>
      </c>
      <c r="QN456" t="s">
        <v>194</v>
      </c>
      <c r="QO456">
        <v>0</v>
      </c>
      <c r="QP456">
        <v>35</v>
      </c>
      <c r="QQ456">
        <v>0</v>
      </c>
      <c r="QR456">
        <v>0</v>
      </c>
      <c r="QS456">
        <v>0</v>
      </c>
      <c r="QT456">
        <v>0</v>
      </c>
      <c r="QU456">
        <v>0</v>
      </c>
      <c r="QV456">
        <v>0</v>
      </c>
      <c r="QW456">
        <v>0</v>
      </c>
      <c r="QX456">
        <v>0</v>
      </c>
      <c r="QY456">
        <v>0</v>
      </c>
      <c r="QZ456">
        <v>0</v>
      </c>
      <c r="RA456">
        <v>0</v>
      </c>
      <c r="RB456">
        <v>0</v>
      </c>
      <c r="RC456">
        <v>0</v>
      </c>
      <c r="RD456">
        <v>1</v>
      </c>
      <c r="RE456">
        <v>1</v>
      </c>
      <c r="RF456">
        <v>0</v>
      </c>
      <c r="RG456">
        <v>0</v>
      </c>
      <c r="RH456">
        <v>0</v>
      </c>
      <c r="RI456">
        <v>1</v>
      </c>
      <c r="RJ456">
        <v>1</v>
      </c>
      <c r="RK456">
        <v>1</v>
      </c>
      <c r="RL456">
        <v>0</v>
      </c>
      <c r="RM456">
        <v>0</v>
      </c>
      <c r="RN456">
        <v>0</v>
      </c>
      <c r="RO456">
        <v>0</v>
      </c>
      <c r="RP456">
        <v>0</v>
      </c>
      <c r="RQ456">
        <v>0</v>
      </c>
      <c r="RR456">
        <v>0</v>
      </c>
      <c r="RS456">
        <v>0</v>
      </c>
      <c r="RT456">
        <v>0</v>
      </c>
      <c r="RU456">
        <v>0</v>
      </c>
      <c r="RV456">
        <f t="shared" si="13"/>
        <v>2</v>
      </c>
      <c r="RY456">
        <f t="shared" si="12"/>
        <v>4</v>
      </c>
    </row>
    <row r="457" spans="1:493" x14ac:dyDescent="0.3">
      <c r="A457">
        <v>71441</v>
      </c>
      <c r="B457">
        <v>612</v>
      </c>
      <c r="C457" t="s">
        <v>6793</v>
      </c>
      <c r="D457" t="s">
        <v>6793</v>
      </c>
      <c r="I457" t="s">
        <v>6793</v>
      </c>
      <c r="J457" t="s">
        <v>7515</v>
      </c>
      <c r="K457" t="s">
        <v>7515</v>
      </c>
      <c r="L457" t="s">
        <v>7515</v>
      </c>
      <c r="M457" t="s">
        <v>7515</v>
      </c>
      <c r="N457" t="s">
        <v>7515</v>
      </c>
      <c r="O457" t="s">
        <v>7515</v>
      </c>
      <c r="P457" t="s">
        <v>7515</v>
      </c>
      <c r="Q457" t="s">
        <v>7515</v>
      </c>
      <c r="R457" t="s">
        <v>7515</v>
      </c>
      <c r="S457" t="s">
        <v>7515</v>
      </c>
      <c r="T457" t="s">
        <v>7516</v>
      </c>
      <c r="U457" t="s">
        <v>7515</v>
      </c>
      <c r="V457" t="s">
        <v>7515</v>
      </c>
      <c r="W457" t="s">
        <v>7515</v>
      </c>
      <c r="X457" t="s">
        <v>7515</v>
      </c>
      <c r="Y457" t="s">
        <v>7515</v>
      </c>
      <c r="Z457" t="s">
        <v>7515</v>
      </c>
      <c r="AA457" t="s">
        <v>7515</v>
      </c>
      <c r="AB457" t="s">
        <v>7515</v>
      </c>
      <c r="AC457" t="s">
        <v>7517</v>
      </c>
      <c r="AF457">
        <v>0</v>
      </c>
      <c r="AG457">
        <v>4</v>
      </c>
      <c r="AH457" t="s">
        <v>6845</v>
      </c>
      <c r="AK457" t="s">
        <v>6993</v>
      </c>
      <c r="AL457" t="s">
        <v>6794</v>
      </c>
      <c r="AM457" t="s">
        <v>6794</v>
      </c>
      <c r="AN457" t="s">
        <v>7680</v>
      </c>
      <c r="AO457">
        <v>0</v>
      </c>
      <c r="AP457">
        <v>10</v>
      </c>
      <c r="AQ457" t="s">
        <v>6757</v>
      </c>
      <c r="AR457" t="s">
        <v>6793</v>
      </c>
      <c r="AS457" t="s">
        <v>6793</v>
      </c>
      <c r="AT457" t="s">
        <v>6813</v>
      </c>
      <c r="AU457" t="s">
        <v>7531</v>
      </c>
      <c r="AV457" t="s">
        <v>7518</v>
      </c>
      <c r="AX457" t="s">
        <v>6794</v>
      </c>
      <c r="AY457" t="s">
        <v>6794</v>
      </c>
      <c r="AZ457" t="s">
        <v>6793</v>
      </c>
      <c r="BA457" t="s">
        <v>6793</v>
      </c>
      <c r="BC457" t="s">
        <v>6794</v>
      </c>
      <c r="BD457" t="s">
        <v>6794</v>
      </c>
      <c r="BE457" t="s">
        <v>6793</v>
      </c>
      <c r="BF457" t="s">
        <v>6794</v>
      </c>
      <c r="BG457" t="s">
        <v>6794</v>
      </c>
      <c r="BH457" t="s">
        <v>6794</v>
      </c>
      <c r="BI457" t="s">
        <v>7026</v>
      </c>
      <c r="BJ457" t="s">
        <v>7024</v>
      </c>
      <c r="BK457" t="s">
        <v>6794</v>
      </c>
      <c r="BM457">
        <v>100</v>
      </c>
      <c r="BN457">
        <v>50</v>
      </c>
      <c r="BO457" t="s">
        <v>7519</v>
      </c>
      <c r="BP457" t="s">
        <v>7576</v>
      </c>
      <c r="BQ457" t="s">
        <v>7026</v>
      </c>
      <c r="BR457" t="s">
        <v>7543</v>
      </c>
      <c r="BS457" t="s">
        <v>7516</v>
      </c>
      <c r="BT457" t="s">
        <v>7515</v>
      </c>
      <c r="BU457" t="s">
        <v>7515</v>
      </c>
      <c r="BV457" t="s">
        <v>7515</v>
      </c>
      <c r="BW457" t="s">
        <v>7515</v>
      </c>
      <c r="BX457" t="s">
        <v>7515</v>
      </c>
      <c r="BY457" t="s">
        <v>7515</v>
      </c>
      <c r="BZ457" t="s">
        <v>7515</v>
      </c>
      <c r="CA457" t="s">
        <v>7515</v>
      </c>
      <c r="CB457" t="s">
        <v>7515</v>
      </c>
      <c r="CC457" t="s">
        <v>7515</v>
      </c>
      <c r="CD457" t="s">
        <v>7515</v>
      </c>
      <c r="CE457" t="s">
        <v>6794</v>
      </c>
      <c r="CI457" t="s">
        <v>6793</v>
      </c>
      <c r="CJ457" t="s">
        <v>6793</v>
      </c>
      <c r="CK457" t="s">
        <v>6794</v>
      </c>
      <c r="CL457" t="s">
        <v>6793</v>
      </c>
      <c r="CM457" t="s">
        <v>6793</v>
      </c>
      <c r="CN457" t="s">
        <v>6794</v>
      </c>
      <c r="CO457" t="s">
        <v>6794</v>
      </c>
      <c r="CP457" t="s">
        <v>6793</v>
      </c>
      <c r="CQ457" t="s">
        <v>6794</v>
      </c>
      <c r="CR457" t="s">
        <v>7520</v>
      </c>
      <c r="CS457" t="s">
        <v>7521</v>
      </c>
      <c r="CT457" t="s">
        <v>7605</v>
      </c>
      <c r="CU457" t="s">
        <v>6793</v>
      </c>
      <c r="CV457">
        <v>3</v>
      </c>
      <c r="CW457">
        <v>3</v>
      </c>
      <c r="CX457">
        <v>4</v>
      </c>
      <c r="CY457" t="s">
        <v>6794</v>
      </c>
      <c r="EC457">
        <v>1</v>
      </c>
      <c r="ED457" t="s">
        <v>7584</v>
      </c>
      <c r="EL457" t="s">
        <v>6794</v>
      </c>
      <c r="EV457" t="s">
        <v>6794</v>
      </c>
      <c r="PS457" t="s">
        <v>7526</v>
      </c>
      <c r="PT457" t="s">
        <v>7526</v>
      </c>
      <c r="PU457" t="s">
        <v>7526</v>
      </c>
      <c r="PV457" t="s">
        <v>7582</v>
      </c>
      <c r="PW457" t="s">
        <v>7516</v>
      </c>
      <c r="PX457" t="s">
        <v>7515</v>
      </c>
      <c r="PY457" t="s">
        <v>7515</v>
      </c>
      <c r="PZ457" t="s">
        <v>7515</v>
      </c>
      <c r="QA457" t="s">
        <v>7515</v>
      </c>
      <c r="QB457" t="s">
        <v>7515</v>
      </c>
      <c r="QC457" t="s">
        <v>7515</v>
      </c>
      <c r="QD457" t="s">
        <v>7528</v>
      </c>
      <c r="QE457" t="s">
        <v>7539</v>
      </c>
      <c r="QF457" t="s">
        <v>7528</v>
      </c>
      <c r="QG457" t="s">
        <v>7681</v>
      </c>
      <c r="QH457">
        <v>2008</v>
      </c>
      <c r="QI457">
        <v>6</v>
      </c>
      <c r="QJ457">
        <v>1</v>
      </c>
      <c r="QK457" s="330">
        <v>42182</v>
      </c>
      <c r="QL457">
        <v>0</v>
      </c>
      <c r="QM457">
        <v>1</v>
      </c>
      <c r="QN457" t="s">
        <v>265</v>
      </c>
      <c r="QO457">
        <v>2008</v>
      </c>
      <c r="QP457">
        <v>50</v>
      </c>
      <c r="RV457">
        <f t="shared" si="13"/>
        <v>4</v>
      </c>
      <c r="RY457">
        <f t="shared" si="12"/>
        <v>4</v>
      </c>
    </row>
    <row r="458" spans="1:493" x14ac:dyDescent="0.3">
      <c r="A458">
        <v>71442</v>
      </c>
      <c r="B458">
        <v>614</v>
      </c>
      <c r="C458" t="s">
        <v>6793</v>
      </c>
      <c r="D458" t="s">
        <v>6793</v>
      </c>
      <c r="I458" t="s">
        <v>6793</v>
      </c>
      <c r="J458" t="s">
        <v>7515</v>
      </c>
      <c r="K458" t="s">
        <v>7515</v>
      </c>
      <c r="L458" t="s">
        <v>7515</v>
      </c>
      <c r="M458" t="s">
        <v>7515</v>
      </c>
      <c r="N458" t="s">
        <v>7515</v>
      </c>
      <c r="O458" t="s">
        <v>7515</v>
      </c>
      <c r="P458" t="s">
        <v>7515</v>
      </c>
      <c r="Q458" t="s">
        <v>7515</v>
      </c>
      <c r="R458" t="s">
        <v>7515</v>
      </c>
      <c r="S458" t="s">
        <v>7516</v>
      </c>
      <c r="T458" t="s">
        <v>7515</v>
      </c>
      <c r="U458" t="s">
        <v>7515</v>
      </c>
      <c r="V458" t="s">
        <v>7515</v>
      </c>
      <c r="W458" t="s">
        <v>7515</v>
      </c>
      <c r="X458" t="s">
        <v>7515</v>
      </c>
      <c r="Y458" t="s">
        <v>7515</v>
      </c>
      <c r="Z458" t="s">
        <v>7515</v>
      </c>
      <c r="AA458" t="s">
        <v>7515</v>
      </c>
      <c r="AB458" t="s">
        <v>7515</v>
      </c>
      <c r="AC458" t="s">
        <v>7517</v>
      </c>
      <c r="AF458">
        <v>0</v>
      </c>
      <c r="AG458">
        <v>5</v>
      </c>
      <c r="AH458" t="s">
        <v>6845</v>
      </c>
      <c r="AK458" t="s">
        <v>6993</v>
      </c>
      <c r="AL458" t="s">
        <v>6794</v>
      </c>
      <c r="AM458" t="s">
        <v>6794</v>
      </c>
      <c r="AN458" t="s">
        <v>7680</v>
      </c>
      <c r="AO458">
        <v>0</v>
      </c>
      <c r="AP458">
        <v>20</v>
      </c>
      <c r="AQ458" t="s">
        <v>7568</v>
      </c>
      <c r="AT458" t="s">
        <v>6813</v>
      </c>
      <c r="AU458" t="s">
        <v>6</v>
      </c>
      <c r="AV458" t="s">
        <v>7553</v>
      </c>
      <c r="AX458" t="s">
        <v>6794</v>
      </c>
      <c r="AY458" t="s">
        <v>6794</v>
      </c>
      <c r="AZ458" t="s">
        <v>6794</v>
      </c>
      <c r="BA458" t="s">
        <v>6793</v>
      </c>
      <c r="BC458" t="s">
        <v>6794</v>
      </c>
      <c r="BD458" t="s">
        <v>6794</v>
      </c>
      <c r="BE458" t="s">
        <v>6793</v>
      </c>
      <c r="BF458" t="s">
        <v>6794</v>
      </c>
      <c r="BG458" t="s">
        <v>6794</v>
      </c>
      <c r="BH458" t="s">
        <v>6794</v>
      </c>
      <c r="BI458" t="s">
        <v>7024</v>
      </c>
      <c r="BJ458" t="s">
        <v>7025</v>
      </c>
      <c r="BK458" t="s">
        <v>6794</v>
      </c>
      <c r="BM458">
        <v>20</v>
      </c>
      <c r="BN458">
        <v>50</v>
      </c>
      <c r="BO458" t="s">
        <v>7533</v>
      </c>
      <c r="BP458" t="s">
        <v>6</v>
      </c>
      <c r="BQ458" t="s">
        <v>7024</v>
      </c>
      <c r="BR458" t="s">
        <v>7682</v>
      </c>
      <c r="BS458" t="s">
        <v>7515</v>
      </c>
      <c r="BT458" t="s">
        <v>7515</v>
      </c>
      <c r="BU458" t="s">
        <v>7515</v>
      </c>
      <c r="BV458" t="s">
        <v>7515</v>
      </c>
      <c r="BW458" t="s">
        <v>7515</v>
      </c>
      <c r="BX458" t="s">
        <v>7515</v>
      </c>
      <c r="BY458" t="s">
        <v>7515</v>
      </c>
      <c r="BZ458" t="s">
        <v>7515</v>
      </c>
      <c r="CA458" t="s">
        <v>7515</v>
      </c>
      <c r="CB458" t="s">
        <v>7516</v>
      </c>
      <c r="CC458" t="s">
        <v>7515</v>
      </c>
      <c r="CD458" t="s">
        <v>7515</v>
      </c>
      <c r="CE458" t="s">
        <v>6794</v>
      </c>
      <c r="CI458" t="s">
        <v>6794</v>
      </c>
      <c r="CJ458" t="s">
        <v>6793</v>
      </c>
      <c r="CK458" t="s">
        <v>6794</v>
      </c>
      <c r="CL458" t="s">
        <v>6793</v>
      </c>
      <c r="CM458" t="s">
        <v>6794</v>
      </c>
      <c r="CN458" t="s">
        <v>6793</v>
      </c>
      <c r="CO458" t="s">
        <v>6794</v>
      </c>
      <c r="CP458" t="s">
        <v>6794</v>
      </c>
      <c r="CQ458" t="s">
        <v>6794</v>
      </c>
      <c r="CR458" t="s">
        <v>7520</v>
      </c>
      <c r="CS458" t="s">
        <v>7521</v>
      </c>
      <c r="CT458" t="s">
        <v>7587</v>
      </c>
      <c r="CU458" t="s">
        <v>6793</v>
      </c>
      <c r="CV458">
        <v>3</v>
      </c>
      <c r="CW458">
        <v>4</v>
      </c>
      <c r="CX458">
        <v>2</v>
      </c>
      <c r="CY458" t="s">
        <v>6794</v>
      </c>
      <c r="EC458">
        <v>3</v>
      </c>
      <c r="EE458">
        <v>0</v>
      </c>
      <c r="EF458">
        <v>0</v>
      </c>
      <c r="EG458">
        <v>0</v>
      </c>
      <c r="EH458">
        <v>0</v>
      </c>
      <c r="EI458">
        <v>1</v>
      </c>
      <c r="EJ458">
        <v>0</v>
      </c>
      <c r="EK458">
        <v>2</v>
      </c>
      <c r="EL458" t="s">
        <v>6794</v>
      </c>
      <c r="EV458" t="s">
        <v>6794</v>
      </c>
      <c r="PS458" t="s">
        <v>7526</v>
      </c>
      <c r="PT458" t="s">
        <v>7526</v>
      </c>
      <c r="PU458" t="s">
        <v>7527</v>
      </c>
      <c r="PV458" t="s">
        <v>7526</v>
      </c>
      <c r="PW458" t="s">
        <v>7515</v>
      </c>
      <c r="PX458" t="s">
        <v>7515</v>
      </c>
      <c r="PY458" t="s">
        <v>7515</v>
      </c>
      <c r="PZ458" t="s">
        <v>7515</v>
      </c>
      <c r="QA458" t="s">
        <v>7515</v>
      </c>
      <c r="QB458" t="s">
        <v>7515</v>
      </c>
      <c r="QC458" t="s">
        <v>7516</v>
      </c>
      <c r="QD458" t="s">
        <v>7528</v>
      </c>
      <c r="QE458" t="s">
        <v>7529</v>
      </c>
      <c r="QF458" t="s">
        <v>7528</v>
      </c>
      <c r="QG458" t="s">
        <v>7681</v>
      </c>
      <c r="QH458">
        <v>2008</v>
      </c>
      <c r="QI458">
        <v>6</v>
      </c>
      <c r="QJ458">
        <v>1</v>
      </c>
      <c r="QK458" s="329">
        <v>39623</v>
      </c>
      <c r="QL458">
        <v>0</v>
      </c>
      <c r="QM458">
        <v>1</v>
      </c>
      <c r="QN458" t="s">
        <v>265</v>
      </c>
      <c r="QO458">
        <v>2008</v>
      </c>
      <c r="QP458">
        <v>50</v>
      </c>
      <c r="RV458">
        <f t="shared" si="13"/>
        <v>2</v>
      </c>
      <c r="RY458">
        <f t="shared" si="12"/>
        <v>7</v>
      </c>
    </row>
    <row r="459" spans="1:493" x14ac:dyDescent="0.3">
      <c r="A459">
        <v>71443</v>
      </c>
      <c r="B459">
        <v>617</v>
      </c>
      <c r="C459" t="s">
        <v>6793</v>
      </c>
      <c r="D459" t="s">
        <v>6793</v>
      </c>
      <c r="I459" t="s">
        <v>6793</v>
      </c>
      <c r="J459" t="s">
        <v>7515</v>
      </c>
      <c r="K459" t="s">
        <v>7516</v>
      </c>
      <c r="L459" t="s">
        <v>7515</v>
      </c>
      <c r="M459" t="s">
        <v>7515</v>
      </c>
      <c r="N459" t="s">
        <v>7515</v>
      </c>
      <c r="O459" t="s">
        <v>7515</v>
      </c>
      <c r="P459" t="s">
        <v>7515</v>
      </c>
      <c r="Q459" t="s">
        <v>7515</v>
      </c>
      <c r="R459" t="s">
        <v>7515</v>
      </c>
      <c r="S459" t="s">
        <v>7515</v>
      </c>
      <c r="T459" t="s">
        <v>7515</v>
      </c>
      <c r="U459" t="s">
        <v>7515</v>
      </c>
      <c r="V459" t="s">
        <v>7515</v>
      </c>
      <c r="W459" t="s">
        <v>7515</v>
      </c>
      <c r="X459" t="s">
        <v>7515</v>
      </c>
      <c r="Y459" t="s">
        <v>7515</v>
      </c>
      <c r="Z459" t="s">
        <v>7515</v>
      </c>
      <c r="AA459" t="s">
        <v>7515</v>
      </c>
      <c r="AB459" t="s">
        <v>7515</v>
      </c>
      <c r="AC459" t="s">
        <v>7517</v>
      </c>
      <c r="AF459">
        <v>0</v>
      </c>
      <c r="AG459">
        <v>1</v>
      </c>
      <c r="AH459" t="s">
        <v>7550</v>
      </c>
      <c r="AI459" t="s">
        <v>7680</v>
      </c>
      <c r="AJ459">
        <v>0.2</v>
      </c>
      <c r="AK459" t="s">
        <v>6993</v>
      </c>
      <c r="AL459" t="s">
        <v>6794</v>
      </c>
      <c r="AM459" t="s">
        <v>6794</v>
      </c>
      <c r="AN459" t="s">
        <v>7680</v>
      </c>
      <c r="AO459">
        <v>0</v>
      </c>
      <c r="AP459">
        <v>10</v>
      </c>
      <c r="AQ459" t="s">
        <v>7568</v>
      </c>
      <c r="AT459" t="s">
        <v>6813</v>
      </c>
      <c r="AU459" t="s">
        <v>7562</v>
      </c>
      <c r="AV459" t="s">
        <v>6991</v>
      </c>
      <c r="AX459" t="s">
        <v>6794</v>
      </c>
      <c r="AY459" t="s">
        <v>6794</v>
      </c>
      <c r="AZ459" t="s">
        <v>6794</v>
      </c>
      <c r="BA459" t="s">
        <v>6794</v>
      </c>
      <c r="BC459" t="s">
        <v>6794</v>
      </c>
      <c r="BD459" t="s">
        <v>6793</v>
      </c>
      <c r="BE459" t="s">
        <v>6794</v>
      </c>
      <c r="BF459" t="s">
        <v>6794</v>
      </c>
      <c r="BG459" t="s">
        <v>6794</v>
      </c>
      <c r="BH459" t="s">
        <v>6794</v>
      </c>
      <c r="BI459" t="s">
        <v>7030</v>
      </c>
      <c r="BJ459" t="s">
        <v>7686</v>
      </c>
      <c r="BK459" t="s">
        <v>6794</v>
      </c>
      <c r="BM459">
        <v>0</v>
      </c>
      <c r="BN459">
        <v>10</v>
      </c>
      <c r="BO459" t="s">
        <v>7533</v>
      </c>
      <c r="BP459" t="s">
        <v>6</v>
      </c>
      <c r="BQ459" t="s">
        <v>7559</v>
      </c>
      <c r="BR459" t="s">
        <v>7561</v>
      </c>
      <c r="BS459" t="s">
        <v>7516</v>
      </c>
      <c r="BT459" t="s">
        <v>7515</v>
      </c>
      <c r="BU459" t="s">
        <v>7515</v>
      </c>
      <c r="BV459" t="s">
        <v>7515</v>
      </c>
      <c r="BW459" t="s">
        <v>7515</v>
      </c>
      <c r="BX459" t="s">
        <v>7515</v>
      </c>
      <c r="BY459" t="s">
        <v>7515</v>
      </c>
      <c r="BZ459" t="s">
        <v>7515</v>
      </c>
      <c r="CA459" t="s">
        <v>7515</v>
      </c>
      <c r="CB459" t="s">
        <v>7515</v>
      </c>
      <c r="CC459" t="s">
        <v>7515</v>
      </c>
      <c r="CD459" t="s">
        <v>7515</v>
      </c>
      <c r="CE459" t="s">
        <v>6793</v>
      </c>
      <c r="CI459" t="s">
        <v>6794</v>
      </c>
      <c r="CJ459" t="s">
        <v>6793</v>
      </c>
      <c r="CK459" t="s">
        <v>6794</v>
      </c>
      <c r="CL459" t="s">
        <v>6793</v>
      </c>
      <c r="CM459" t="s">
        <v>6794</v>
      </c>
      <c r="CN459" t="s">
        <v>6794</v>
      </c>
      <c r="CO459" t="s">
        <v>6794</v>
      </c>
      <c r="CP459" t="s">
        <v>6794</v>
      </c>
      <c r="CQ459" t="s">
        <v>6794</v>
      </c>
      <c r="CR459" t="s">
        <v>7545</v>
      </c>
      <c r="CS459" t="s">
        <v>7555</v>
      </c>
      <c r="CT459" t="s">
        <v>6966</v>
      </c>
      <c r="CU459" t="s">
        <v>6793</v>
      </c>
      <c r="CV459">
        <v>2</v>
      </c>
      <c r="CW459">
        <v>2</v>
      </c>
      <c r="CX459">
        <v>2</v>
      </c>
      <c r="CY459" t="s">
        <v>6794</v>
      </c>
      <c r="EC459">
        <v>5</v>
      </c>
      <c r="EE459">
        <v>2</v>
      </c>
      <c r="EF459">
        <v>1</v>
      </c>
      <c r="EG459">
        <v>0</v>
      </c>
      <c r="EH459">
        <v>1</v>
      </c>
      <c r="EI459">
        <v>1</v>
      </c>
      <c r="EJ459">
        <v>0</v>
      </c>
      <c r="EK459">
        <v>0</v>
      </c>
      <c r="EL459" t="s">
        <v>6794</v>
      </c>
      <c r="EV459" t="s">
        <v>6794</v>
      </c>
      <c r="PS459" t="s">
        <v>7526</v>
      </c>
      <c r="PT459" t="s">
        <v>6</v>
      </c>
      <c r="PU459" t="s">
        <v>6857</v>
      </c>
      <c r="PV459" t="s">
        <v>6857</v>
      </c>
      <c r="PW459" t="s">
        <v>7515</v>
      </c>
      <c r="PX459" t="s">
        <v>7516</v>
      </c>
      <c r="PY459" t="s">
        <v>7515</v>
      </c>
      <c r="PZ459" t="s">
        <v>7515</v>
      </c>
      <c r="QA459" t="s">
        <v>7515</v>
      </c>
      <c r="QB459" t="s">
        <v>7515</v>
      </c>
      <c r="QC459" t="s">
        <v>7515</v>
      </c>
      <c r="QD459" t="s">
        <v>7596</v>
      </c>
      <c r="QE459" t="s">
        <v>7539</v>
      </c>
      <c r="QF459" t="s">
        <v>7528</v>
      </c>
      <c r="QG459" t="s">
        <v>7681</v>
      </c>
      <c r="QH459">
        <v>2008</v>
      </c>
      <c r="QI459">
        <v>8</v>
      </c>
      <c r="QJ459">
        <v>1</v>
      </c>
      <c r="QK459" s="329">
        <v>39674</v>
      </c>
      <c r="QL459">
        <v>0</v>
      </c>
      <c r="QM459">
        <v>1</v>
      </c>
      <c r="QN459" t="s">
        <v>212</v>
      </c>
      <c r="QO459">
        <v>2008</v>
      </c>
      <c r="QP459">
        <v>50</v>
      </c>
      <c r="RV459">
        <f t="shared" si="13"/>
        <v>4</v>
      </c>
      <c r="RY459">
        <f t="shared" si="12"/>
        <v>11</v>
      </c>
    </row>
    <row r="460" spans="1:493" x14ac:dyDescent="0.3">
      <c r="A460">
        <v>71444</v>
      </c>
      <c r="B460">
        <v>620</v>
      </c>
      <c r="C460" t="s">
        <v>6793</v>
      </c>
      <c r="D460" t="s">
        <v>6793</v>
      </c>
      <c r="I460" t="s">
        <v>6793</v>
      </c>
      <c r="J460" t="s">
        <v>7515</v>
      </c>
      <c r="K460" t="s">
        <v>7516</v>
      </c>
      <c r="L460" t="s">
        <v>7515</v>
      </c>
      <c r="M460" t="s">
        <v>7515</v>
      </c>
      <c r="N460" t="s">
        <v>7515</v>
      </c>
      <c r="O460" t="s">
        <v>7515</v>
      </c>
      <c r="P460" t="s">
        <v>7515</v>
      </c>
      <c r="Q460" t="s">
        <v>7515</v>
      </c>
      <c r="R460" t="s">
        <v>7515</v>
      </c>
      <c r="S460" t="s">
        <v>7515</v>
      </c>
      <c r="T460" t="s">
        <v>7515</v>
      </c>
      <c r="U460" t="s">
        <v>7515</v>
      </c>
      <c r="V460" t="s">
        <v>7515</v>
      </c>
      <c r="W460" t="s">
        <v>7515</v>
      </c>
      <c r="X460" t="s">
        <v>7515</v>
      </c>
      <c r="Y460" t="s">
        <v>7516</v>
      </c>
      <c r="Z460" t="s">
        <v>7515</v>
      </c>
      <c r="AA460" t="s">
        <v>7515</v>
      </c>
      <c r="AB460" t="s">
        <v>7515</v>
      </c>
      <c r="AC460" t="s">
        <v>6796</v>
      </c>
      <c r="AK460" t="s">
        <v>6757</v>
      </c>
      <c r="AL460" t="s">
        <v>6793</v>
      </c>
      <c r="AM460" t="s">
        <v>6794</v>
      </c>
      <c r="AN460" t="s">
        <v>6</v>
      </c>
      <c r="AQ460" t="s">
        <v>6988</v>
      </c>
      <c r="AR460" t="s">
        <v>6793</v>
      </c>
      <c r="AS460" t="s">
        <v>6793</v>
      </c>
      <c r="AT460" t="s">
        <v>6813</v>
      </c>
      <c r="AU460" t="s">
        <v>7531</v>
      </c>
      <c r="AV460" t="s">
        <v>6991</v>
      </c>
      <c r="AX460" t="s">
        <v>6794</v>
      </c>
      <c r="AY460" t="s">
        <v>6794</v>
      </c>
      <c r="AZ460" t="s">
        <v>6794</v>
      </c>
      <c r="BA460" t="s">
        <v>6793</v>
      </c>
      <c r="BB460" t="s">
        <v>6793</v>
      </c>
      <c r="BC460" t="s">
        <v>6794</v>
      </c>
      <c r="BD460" t="s">
        <v>6794</v>
      </c>
      <c r="BE460" t="s">
        <v>6793</v>
      </c>
      <c r="BF460" t="s">
        <v>6794</v>
      </c>
      <c r="BG460" t="s">
        <v>6794</v>
      </c>
      <c r="BH460" t="s">
        <v>6794</v>
      </c>
      <c r="BI460" t="s">
        <v>7028</v>
      </c>
      <c r="BJ460" t="s">
        <v>7026</v>
      </c>
      <c r="BK460" t="s">
        <v>6794</v>
      </c>
      <c r="BM460" t="s">
        <v>7547</v>
      </c>
      <c r="BN460">
        <v>65</v>
      </c>
      <c r="BO460" t="s">
        <v>7519</v>
      </c>
      <c r="BP460" t="s">
        <v>6</v>
      </c>
      <c r="BQ460" t="s">
        <v>7559</v>
      </c>
      <c r="BR460" t="s">
        <v>6757</v>
      </c>
      <c r="BS460" t="s">
        <v>7516</v>
      </c>
      <c r="BT460" t="s">
        <v>7515</v>
      </c>
      <c r="BU460" t="s">
        <v>7515</v>
      </c>
      <c r="BV460" t="s">
        <v>7515</v>
      </c>
      <c r="BW460" t="s">
        <v>7515</v>
      </c>
      <c r="BX460" t="s">
        <v>7515</v>
      </c>
      <c r="BY460" t="s">
        <v>7515</v>
      </c>
      <c r="BZ460" t="s">
        <v>7515</v>
      </c>
      <c r="CA460" t="s">
        <v>7515</v>
      </c>
      <c r="CB460" t="s">
        <v>7515</v>
      </c>
      <c r="CC460" t="s">
        <v>7515</v>
      </c>
      <c r="CD460" t="s">
        <v>7515</v>
      </c>
      <c r="CE460" t="s">
        <v>6794</v>
      </c>
      <c r="CI460" t="s">
        <v>6793</v>
      </c>
      <c r="CJ460" t="s">
        <v>6794</v>
      </c>
      <c r="CK460" t="s">
        <v>6794</v>
      </c>
      <c r="CL460" t="s">
        <v>6794</v>
      </c>
      <c r="CM460" t="s">
        <v>6794</v>
      </c>
      <c r="CN460" t="s">
        <v>6794</v>
      </c>
      <c r="CO460" t="s">
        <v>6794</v>
      </c>
      <c r="CP460" t="s">
        <v>6793</v>
      </c>
      <c r="CQ460" t="s">
        <v>6794</v>
      </c>
      <c r="CR460" t="s">
        <v>7520</v>
      </c>
      <c r="CS460" t="s">
        <v>7521</v>
      </c>
      <c r="CT460" t="s">
        <v>31</v>
      </c>
      <c r="CU460" t="s">
        <v>6793</v>
      </c>
      <c r="CV460">
        <v>2</v>
      </c>
      <c r="CW460">
        <v>2</v>
      </c>
      <c r="CX460">
        <v>2</v>
      </c>
      <c r="CY460" t="s">
        <v>6794</v>
      </c>
      <c r="EC460">
        <v>2</v>
      </c>
      <c r="EE460">
        <v>0</v>
      </c>
      <c r="EF460">
        <v>0</v>
      </c>
      <c r="EG460">
        <v>1</v>
      </c>
      <c r="EH460">
        <v>0</v>
      </c>
      <c r="EI460">
        <v>0</v>
      </c>
      <c r="EJ460">
        <v>0</v>
      </c>
      <c r="EK460">
        <v>1</v>
      </c>
      <c r="EL460" t="s">
        <v>6794</v>
      </c>
      <c r="EV460" t="s">
        <v>6794</v>
      </c>
      <c r="PS460" t="s">
        <v>7526</v>
      </c>
      <c r="PT460" t="s">
        <v>7526</v>
      </c>
      <c r="PU460" t="s">
        <v>7526</v>
      </c>
      <c r="PV460" t="s">
        <v>7526</v>
      </c>
      <c r="PW460" t="s">
        <v>7515</v>
      </c>
      <c r="PX460" t="s">
        <v>7515</v>
      </c>
      <c r="PY460" t="s">
        <v>7515</v>
      </c>
      <c r="PZ460" t="s">
        <v>7515</v>
      </c>
      <c r="QA460" t="s">
        <v>7515</v>
      </c>
      <c r="QB460" t="s">
        <v>7515</v>
      </c>
      <c r="QC460" t="s">
        <v>7516</v>
      </c>
      <c r="QD460" t="s">
        <v>7528</v>
      </c>
      <c r="QE460" t="s">
        <v>7529</v>
      </c>
      <c r="QF460" t="s">
        <v>7528</v>
      </c>
      <c r="QG460" t="s">
        <v>7681</v>
      </c>
      <c r="QH460">
        <v>2008</v>
      </c>
      <c r="QI460">
        <v>5</v>
      </c>
      <c r="QJ460">
        <v>1</v>
      </c>
      <c r="QK460" s="329">
        <v>39591</v>
      </c>
      <c r="QL460">
        <v>1</v>
      </c>
      <c r="QM460">
        <v>0</v>
      </c>
      <c r="QN460" t="s">
        <v>265</v>
      </c>
      <c r="QO460">
        <v>2008</v>
      </c>
      <c r="QP460">
        <v>50</v>
      </c>
      <c r="RV460">
        <f t="shared" si="13"/>
        <v>0</v>
      </c>
      <c r="RY460">
        <f t="shared" si="12"/>
        <v>2</v>
      </c>
    </row>
    <row r="461" spans="1:493" x14ac:dyDescent="0.3">
      <c r="A461">
        <v>71445</v>
      </c>
      <c r="B461">
        <v>622</v>
      </c>
      <c r="C461" t="s">
        <v>6793</v>
      </c>
      <c r="D461" t="s">
        <v>6793</v>
      </c>
      <c r="I461" t="s">
        <v>6793</v>
      </c>
      <c r="J461" t="s">
        <v>7515</v>
      </c>
      <c r="K461" t="s">
        <v>7515</v>
      </c>
      <c r="L461" t="s">
        <v>7515</v>
      </c>
      <c r="M461" t="s">
        <v>7515</v>
      </c>
      <c r="N461" t="s">
        <v>7515</v>
      </c>
      <c r="O461" t="s">
        <v>7515</v>
      </c>
      <c r="P461" t="s">
        <v>7515</v>
      </c>
      <c r="Q461" t="s">
        <v>7515</v>
      </c>
      <c r="R461" t="s">
        <v>7515</v>
      </c>
      <c r="S461" t="s">
        <v>7516</v>
      </c>
      <c r="T461" t="s">
        <v>7515</v>
      </c>
      <c r="U461" t="s">
        <v>7515</v>
      </c>
      <c r="V461" t="s">
        <v>7515</v>
      </c>
      <c r="W461" t="s">
        <v>7515</v>
      </c>
      <c r="X461" t="s">
        <v>7515</v>
      </c>
      <c r="Y461" t="s">
        <v>7515</v>
      </c>
      <c r="Z461" t="s">
        <v>7515</v>
      </c>
      <c r="AA461" t="s">
        <v>7515</v>
      </c>
      <c r="AB461" t="s">
        <v>7515</v>
      </c>
      <c r="AC461" t="s">
        <v>6796</v>
      </c>
      <c r="AK461" t="s">
        <v>6985</v>
      </c>
      <c r="AL461" t="s">
        <v>6793</v>
      </c>
      <c r="AM461" t="s">
        <v>6794</v>
      </c>
      <c r="AN461" t="s">
        <v>7680</v>
      </c>
      <c r="AO461">
        <v>0</v>
      </c>
      <c r="AP461">
        <v>7</v>
      </c>
      <c r="AQ461" t="s">
        <v>6992</v>
      </c>
      <c r="AR461" t="s">
        <v>6793</v>
      </c>
      <c r="AS461" t="s">
        <v>6793</v>
      </c>
      <c r="AT461" t="s">
        <v>6814</v>
      </c>
      <c r="AV461" t="s">
        <v>6991</v>
      </c>
      <c r="AW461" t="s">
        <v>7583</v>
      </c>
      <c r="AX461" t="s">
        <v>6794</v>
      </c>
      <c r="AY461" t="s">
        <v>6793</v>
      </c>
      <c r="AZ461" t="s">
        <v>6793</v>
      </c>
      <c r="BA461" t="s">
        <v>6793</v>
      </c>
      <c r="BB461" t="s">
        <v>6794</v>
      </c>
      <c r="BC461" t="s">
        <v>6794</v>
      </c>
      <c r="BD461" t="s">
        <v>6794</v>
      </c>
      <c r="BE461" t="s">
        <v>6793</v>
      </c>
      <c r="BF461" t="s">
        <v>6794</v>
      </c>
      <c r="BG461" t="s">
        <v>6794</v>
      </c>
      <c r="BH461" t="s">
        <v>6794</v>
      </c>
      <c r="BI461" t="s">
        <v>7021</v>
      </c>
      <c r="BJ461" t="s">
        <v>7024</v>
      </c>
      <c r="BK461" t="s">
        <v>6794</v>
      </c>
      <c r="BM461" t="s">
        <v>7547</v>
      </c>
      <c r="BN461">
        <v>50</v>
      </c>
      <c r="BO461" t="s">
        <v>7519</v>
      </c>
      <c r="BP461" t="s">
        <v>6</v>
      </c>
      <c r="BQ461" t="s">
        <v>7021</v>
      </c>
      <c r="BR461" t="s">
        <v>6757</v>
      </c>
      <c r="BS461" t="s">
        <v>7515</v>
      </c>
      <c r="BT461" t="s">
        <v>7515</v>
      </c>
      <c r="BU461" t="s">
        <v>7515</v>
      </c>
      <c r="BV461" t="s">
        <v>7516</v>
      </c>
      <c r="BW461" t="s">
        <v>7515</v>
      </c>
      <c r="BX461" t="s">
        <v>7515</v>
      </c>
      <c r="BY461" t="s">
        <v>7515</v>
      </c>
      <c r="BZ461" t="s">
        <v>7515</v>
      </c>
      <c r="CA461" t="s">
        <v>7515</v>
      </c>
      <c r="CB461" t="s">
        <v>7515</v>
      </c>
      <c r="CC461" t="s">
        <v>7515</v>
      </c>
      <c r="CD461" t="s">
        <v>7515</v>
      </c>
      <c r="CE461" t="s">
        <v>6793</v>
      </c>
      <c r="CF461" t="s">
        <v>7622</v>
      </c>
      <c r="CG461" t="s">
        <v>7581</v>
      </c>
      <c r="CH461" t="s">
        <v>7566</v>
      </c>
      <c r="CI461" t="s">
        <v>6793</v>
      </c>
      <c r="CJ461" t="s">
        <v>6794</v>
      </c>
      <c r="CK461" t="s">
        <v>6793</v>
      </c>
      <c r="CL461" t="s">
        <v>6794</v>
      </c>
      <c r="CM461" t="s">
        <v>6794</v>
      </c>
      <c r="CN461" t="s">
        <v>6794</v>
      </c>
      <c r="CO461" t="s">
        <v>6794</v>
      </c>
      <c r="CP461" t="s">
        <v>6793</v>
      </c>
      <c r="CQ461" t="s">
        <v>6794</v>
      </c>
      <c r="CR461" t="s">
        <v>7520</v>
      </c>
      <c r="CS461" t="s">
        <v>7555</v>
      </c>
      <c r="CT461" t="s">
        <v>7522</v>
      </c>
      <c r="CU461" t="s">
        <v>6793</v>
      </c>
      <c r="CV461">
        <v>2</v>
      </c>
      <c r="CW461">
        <v>3</v>
      </c>
      <c r="CX461">
        <v>1</v>
      </c>
      <c r="CY461" t="s">
        <v>6793</v>
      </c>
      <c r="CZ461">
        <v>1</v>
      </c>
      <c r="DA461" t="s">
        <v>7680</v>
      </c>
      <c r="DB461">
        <v>4</v>
      </c>
      <c r="DC461">
        <v>2009</v>
      </c>
      <c r="DD461" t="s">
        <v>7557</v>
      </c>
      <c r="DE461" t="s">
        <v>7680</v>
      </c>
      <c r="DF461">
        <v>4</v>
      </c>
      <c r="DG461">
        <v>2009</v>
      </c>
      <c r="EC461" t="s">
        <v>31</v>
      </c>
      <c r="EL461" t="s">
        <v>6794</v>
      </c>
      <c r="EV461" t="s">
        <v>6793</v>
      </c>
      <c r="LC461" t="s">
        <v>7524</v>
      </c>
      <c r="LD461" t="s">
        <v>7680</v>
      </c>
      <c r="LE461">
        <v>8</v>
      </c>
      <c r="LF461">
        <v>2008</v>
      </c>
      <c r="LH461" t="s">
        <v>7527</v>
      </c>
      <c r="LI461" t="s">
        <v>7527</v>
      </c>
      <c r="LJ461" t="s">
        <v>6794</v>
      </c>
      <c r="LK461" t="s">
        <v>6793</v>
      </c>
      <c r="PG461">
        <v>10</v>
      </c>
      <c r="PH461" t="s">
        <v>7515</v>
      </c>
      <c r="PI461" t="s">
        <v>7515</v>
      </c>
      <c r="PJ461" t="s">
        <v>7515</v>
      </c>
      <c r="PK461" t="s">
        <v>7515</v>
      </c>
      <c r="PL461" t="s">
        <v>7515</v>
      </c>
      <c r="PM461" t="s">
        <v>7515</v>
      </c>
      <c r="PN461" t="s">
        <v>7516</v>
      </c>
      <c r="PO461" t="s">
        <v>7515</v>
      </c>
      <c r="PP461" t="s">
        <v>7515</v>
      </c>
      <c r="PQ461" t="s">
        <v>7515</v>
      </c>
      <c r="PR461" t="s">
        <v>7515</v>
      </c>
      <c r="PS461" t="s">
        <v>7527</v>
      </c>
      <c r="PT461" t="s">
        <v>7527</v>
      </c>
      <c r="PU461" t="s">
        <v>7527</v>
      </c>
      <c r="PW461" t="s">
        <v>7515</v>
      </c>
      <c r="PX461" t="s">
        <v>7515</v>
      </c>
      <c r="PY461" t="s">
        <v>7515</v>
      </c>
      <c r="PZ461" t="s">
        <v>7515</v>
      </c>
      <c r="QA461" t="s">
        <v>7515</v>
      </c>
      <c r="QB461" t="s">
        <v>7515</v>
      </c>
      <c r="QC461" t="s">
        <v>7516</v>
      </c>
      <c r="QD461" t="s">
        <v>7528</v>
      </c>
      <c r="QE461" t="s">
        <v>7529</v>
      </c>
      <c r="QF461" t="s">
        <v>7528</v>
      </c>
      <c r="QG461" t="s">
        <v>7681</v>
      </c>
      <c r="QH461">
        <v>2008</v>
      </c>
      <c r="QI461">
        <v>6</v>
      </c>
      <c r="QJ461">
        <v>1</v>
      </c>
      <c r="QK461" s="329">
        <v>39612</v>
      </c>
      <c r="QL461">
        <v>1</v>
      </c>
      <c r="QM461">
        <v>0</v>
      </c>
      <c r="QN461" t="s">
        <v>265</v>
      </c>
      <c r="QO461">
        <v>2008</v>
      </c>
      <c r="QP461">
        <v>50</v>
      </c>
      <c r="QQ461">
        <v>1</v>
      </c>
      <c r="QR461">
        <v>0</v>
      </c>
      <c r="QS461">
        <v>0</v>
      </c>
      <c r="QT461">
        <v>0</v>
      </c>
      <c r="QU461">
        <v>0</v>
      </c>
      <c r="QV461">
        <v>0</v>
      </c>
      <c r="QW461">
        <v>0</v>
      </c>
      <c r="QX461">
        <v>0</v>
      </c>
      <c r="QY461">
        <v>0</v>
      </c>
      <c r="QZ461">
        <v>0</v>
      </c>
      <c r="RA461">
        <v>0</v>
      </c>
      <c r="RB461">
        <v>0</v>
      </c>
      <c r="RC461">
        <v>0</v>
      </c>
      <c r="RD461">
        <v>0</v>
      </c>
      <c r="RE461">
        <v>0</v>
      </c>
      <c r="RF461">
        <v>0</v>
      </c>
      <c r="RG461">
        <v>0</v>
      </c>
      <c r="RH461">
        <v>0</v>
      </c>
      <c r="RI461">
        <v>0</v>
      </c>
      <c r="RJ461">
        <v>0</v>
      </c>
      <c r="RK461">
        <v>1</v>
      </c>
      <c r="RL461">
        <v>0</v>
      </c>
      <c r="RM461">
        <v>0</v>
      </c>
      <c r="RN461">
        <v>0</v>
      </c>
      <c r="RO461">
        <v>0</v>
      </c>
      <c r="RP461">
        <v>0</v>
      </c>
      <c r="RQ461">
        <v>0</v>
      </c>
      <c r="RR461">
        <v>0</v>
      </c>
      <c r="RS461">
        <v>0</v>
      </c>
      <c r="RT461">
        <v>0</v>
      </c>
      <c r="RU461">
        <v>0</v>
      </c>
      <c r="RV461">
        <f t="shared" si="13"/>
        <v>5</v>
      </c>
      <c r="RY461">
        <f t="shared" si="12"/>
        <v>10</v>
      </c>
    </row>
    <row r="462" spans="1:493" x14ac:dyDescent="0.3">
      <c r="A462">
        <v>71446</v>
      </c>
      <c r="B462">
        <v>625</v>
      </c>
      <c r="C462" t="s">
        <v>6793</v>
      </c>
      <c r="D462" t="s">
        <v>6793</v>
      </c>
      <c r="I462" t="s">
        <v>6793</v>
      </c>
      <c r="J462" t="s">
        <v>7515</v>
      </c>
      <c r="K462" t="s">
        <v>7515</v>
      </c>
      <c r="L462" t="s">
        <v>7515</v>
      </c>
      <c r="M462" t="s">
        <v>7515</v>
      </c>
      <c r="N462" t="s">
        <v>7515</v>
      </c>
      <c r="O462" t="s">
        <v>7515</v>
      </c>
      <c r="P462" t="s">
        <v>7515</v>
      </c>
      <c r="Q462" t="s">
        <v>7515</v>
      </c>
      <c r="R462" t="s">
        <v>7515</v>
      </c>
      <c r="S462" t="s">
        <v>7515</v>
      </c>
      <c r="T462" t="s">
        <v>7515</v>
      </c>
      <c r="U462" t="s">
        <v>7515</v>
      </c>
      <c r="V462" t="s">
        <v>7515</v>
      </c>
      <c r="W462" t="s">
        <v>7515</v>
      </c>
      <c r="X462" t="s">
        <v>7515</v>
      </c>
      <c r="Y462" t="s">
        <v>7515</v>
      </c>
      <c r="Z462" t="s">
        <v>7516</v>
      </c>
      <c r="AA462" t="s">
        <v>7515</v>
      </c>
      <c r="AB462" t="s">
        <v>7515</v>
      </c>
      <c r="AC462" t="s">
        <v>6796</v>
      </c>
      <c r="AK462" t="s">
        <v>6985</v>
      </c>
      <c r="AL462" t="s">
        <v>6793</v>
      </c>
      <c r="AM462" t="s">
        <v>6793</v>
      </c>
      <c r="AN462" t="s">
        <v>7680</v>
      </c>
      <c r="AO462">
        <v>0</v>
      </c>
      <c r="AP462">
        <v>7</v>
      </c>
      <c r="AQ462" t="s">
        <v>6988</v>
      </c>
      <c r="AR462" t="s">
        <v>6793</v>
      </c>
      <c r="AS462" t="s">
        <v>6793</v>
      </c>
      <c r="AT462" t="s">
        <v>6814</v>
      </c>
      <c r="AV462" t="s">
        <v>6991</v>
      </c>
      <c r="AW462" t="s">
        <v>7551</v>
      </c>
      <c r="AX462" t="s">
        <v>6793</v>
      </c>
      <c r="AY462" t="s">
        <v>6793</v>
      </c>
      <c r="AZ462" t="s">
        <v>6793</v>
      </c>
      <c r="BA462" t="s">
        <v>6793</v>
      </c>
      <c r="BB462" t="s">
        <v>6793</v>
      </c>
      <c r="BC462" t="s">
        <v>6794</v>
      </c>
      <c r="BD462" t="s">
        <v>6794</v>
      </c>
      <c r="BE462" t="s">
        <v>6794</v>
      </c>
      <c r="BF462" t="s">
        <v>6793</v>
      </c>
      <c r="BG462" t="s">
        <v>6794</v>
      </c>
      <c r="BH462" t="s">
        <v>6794</v>
      </c>
      <c r="BI462" t="s">
        <v>7021</v>
      </c>
      <c r="BJ462" t="s">
        <v>7029</v>
      </c>
      <c r="BK462" t="s">
        <v>6794</v>
      </c>
      <c r="BM462">
        <v>100</v>
      </c>
      <c r="BN462">
        <v>50</v>
      </c>
      <c r="BO462" t="s">
        <v>7519</v>
      </c>
      <c r="BP462" t="s">
        <v>6</v>
      </c>
      <c r="BQ462" t="s">
        <v>7559</v>
      </c>
      <c r="BR462" t="s">
        <v>7594</v>
      </c>
      <c r="BS462" t="s">
        <v>7515</v>
      </c>
      <c r="BT462" t="s">
        <v>7515</v>
      </c>
      <c r="BU462" t="s">
        <v>7515</v>
      </c>
      <c r="BV462" t="s">
        <v>7516</v>
      </c>
      <c r="BW462" t="s">
        <v>7515</v>
      </c>
      <c r="BX462" t="s">
        <v>7515</v>
      </c>
      <c r="BY462" t="s">
        <v>7515</v>
      </c>
      <c r="BZ462" t="s">
        <v>7515</v>
      </c>
      <c r="CA462" t="s">
        <v>7515</v>
      </c>
      <c r="CB462" t="s">
        <v>7515</v>
      </c>
      <c r="CC462" t="s">
        <v>7515</v>
      </c>
      <c r="CD462" t="s">
        <v>7515</v>
      </c>
      <c r="CE462" t="s">
        <v>6794</v>
      </c>
      <c r="CI462" t="s">
        <v>6793</v>
      </c>
      <c r="CJ462" t="s">
        <v>6793</v>
      </c>
      <c r="CK462" t="s">
        <v>6794</v>
      </c>
      <c r="CL462" t="s">
        <v>6793</v>
      </c>
      <c r="CM462" t="s">
        <v>6793</v>
      </c>
      <c r="CN462" t="s">
        <v>6794</v>
      </c>
      <c r="CO462" t="s">
        <v>6794</v>
      </c>
      <c r="CP462" t="s">
        <v>6793</v>
      </c>
      <c r="CQ462" t="s">
        <v>6793</v>
      </c>
      <c r="CR462" t="s">
        <v>7520</v>
      </c>
      <c r="CS462" t="s">
        <v>7521</v>
      </c>
      <c r="CT462" t="s">
        <v>7522</v>
      </c>
      <c r="CU462" t="s">
        <v>6793</v>
      </c>
      <c r="CV462">
        <v>3</v>
      </c>
      <c r="CW462">
        <v>4</v>
      </c>
      <c r="CX462">
        <v>3</v>
      </c>
      <c r="CY462" t="s">
        <v>6793</v>
      </c>
      <c r="CZ462">
        <v>1</v>
      </c>
      <c r="DA462" t="s">
        <v>7680</v>
      </c>
      <c r="DB462">
        <v>7</v>
      </c>
      <c r="DC462">
        <v>2008</v>
      </c>
      <c r="DD462" t="s">
        <v>7577</v>
      </c>
      <c r="DE462" t="s">
        <v>7680</v>
      </c>
      <c r="DF462">
        <v>2</v>
      </c>
      <c r="DG462">
        <v>2009</v>
      </c>
      <c r="EC462">
        <v>4</v>
      </c>
      <c r="EE462">
        <v>2</v>
      </c>
      <c r="EF462">
        <v>0</v>
      </c>
      <c r="EG462">
        <v>0</v>
      </c>
      <c r="EH462">
        <v>0</v>
      </c>
      <c r="EI462">
        <v>2</v>
      </c>
      <c r="EJ462">
        <v>0</v>
      </c>
      <c r="EK462">
        <v>0</v>
      </c>
      <c r="EL462" t="s">
        <v>6794</v>
      </c>
      <c r="EV462" t="s">
        <v>6793</v>
      </c>
      <c r="LU462" t="s">
        <v>7538</v>
      </c>
      <c r="LV462" t="s">
        <v>7680</v>
      </c>
      <c r="LW462">
        <v>10</v>
      </c>
      <c r="LX462">
        <v>2008</v>
      </c>
      <c r="MB462" t="s">
        <v>6794</v>
      </c>
      <c r="MD462" t="s">
        <v>7538</v>
      </c>
      <c r="ME462" t="s">
        <v>7680</v>
      </c>
      <c r="MF462">
        <v>10</v>
      </c>
      <c r="MG462">
        <v>2008</v>
      </c>
      <c r="MK462" t="s">
        <v>6794</v>
      </c>
      <c r="ML462" t="s">
        <v>6793</v>
      </c>
      <c r="PG462">
        <v>7</v>
      </c>
      <c r="PH462" t="s">
        <v>7515</v>
      </c>
      <c r="PI462" t="s">
        <v>7515</v>
      </c>
      <c r="PJ462" t="s">
        <v>7515</v>
      </c>
      <c r="PK462" t="s">
        <v>7515</v>
      </c>
      <c r="PL462" t="s">
        <v>7515</v>
      </c>
      <c r="PM462" t="s">
        <v>7515</v>
      </c>
      <c r="PN462" t="s">
        <v>7516</v>
      </c>
      <c r="PO462" t="s">
        <v>7515</v>
      </c>
      <c r="PP462" t="s">
        <v>7515</v>
      </c>
      <c r="PQ462" t="s">
        <v>7515</v>
      </c>
      <c r="PR462" t="s">
        <v>7515</v>
      </c>
      <c r="PS462" t="s">
        <v>7526</v>
      </c>
      <c r="PT462" t="s">
        <v>7526</v>
      </c>
      <c r="PU462" t="s">
        <v>7526</v>
      </c>
      <c r="PV462" t="s">
        <v>7526</v>
      </c>
      <c r="PW462" t="s">
        <v>7516</v>
      </c>
      <c r="PX462" t="s">
        <v>7515</v>
      </c>
      <c r="PY462" t="s">
        <v>7515</v>
      </c>
      <c r="PZ462" t="s">
        <v>7515</v>
      </c>
      <c r="QA462" t="s">
        <v>7515</v>
      </c>
      <c r="QB462" t="s">
        <v>7515</v>
      </c>
      <c r="QC462" t="s">
        <v>7515</v>
      </c>
      <c r="QD462" t="s">
        <v>7528</v>
      </c>
      <c r="QE462" t="s">
        <v>7529</v>
      </c>
      <c r="QF462" t="s">
        <v>7528</v>
      </c>
      <c r="QG462" t="s">
        <v>7681</v>
      </c>
      <c r="QH462">
        <v>2008</v>
      </c>
      <c r="QI462">
        <v>1</v>
      </c>
      <c r="QJ462">
        <v>1</v>
      </c>
      <c r="QK462" s="329">
        <v>39466</v>
      </c>
      <c r="QL462">
        <v>1</v>
      </c>
      <c r="QM462">
        <v>0</v>
      </c>
      <c r="QN462" t="s">
        <v>212</v>
      </c>
      <c r="QO462">
        <v>2008</v>
      </c>
      <c r="QP462">
        <v>50</v>
      </c>
      <c r="QQ462">
        <v>1</v>
      </c>
      <c r="QR462">
        <v>0</v>
      </c>
      <c r="QS462">
        <v>0</v>
      </c>
      <c r="QT462">
        <v>0</v>
      </c>
      <c r="QU462">
        <v>0</v>
      </c>
      <c r="QV462">
        <v>0</v>
      </c>
      <c r="QW462">
        <v>0</v>
      </c>
      <c r="QX462">
        <v>0</v>
      </c>
      <c r="QY462">
        <v>0</v>
      </c>
      <c r="QZ462">
        <v>0</v>
      </c>
      <c r="RA462">
        <v>0</v>
      </c>
      <c r="RB462">
        <v>0</v>
      </c>
      <c r="RC462">
        <v>0</v>
      </c>
      <c r="RD462">
        <v>0</v>
      </c>
      <c r="RE462">
        <v>0</v>
      </c>
      <c r="RF462">
        <v>0</v>
      </c>
      <c r="RG462">
        <v>0</v>
      </c>
      <c r="RH462">
        <v>0</v>
      </c>
      <c r="RI462">
        <v>0</v>
      </c>
      <c r="RJ462">
        <v>0</v>
      </c>
      <c r="RK462">
        <v>0</v>
      </c>
      <c r="RL462">
        <v>0</v>
      </c>
      <c r="RM462">
        <v>1</v>
      </c>
      <c r="RN462">
        <v>1</v>
      </c>
      <c r="RO462">
        <v>0</v>
      </c>
      <c r="RP462">
        <v>0</v>
      </c>
      <c r="RQ462">
        <v>0</v>
      </c>
      <c r="RR462">
        <v>0</v>
      </c>
      <c r="RS462">
        <v>0</v>
      </c>
      <c r="RT462">
        <v>0</v>
      </c>
      <c r="RU462">
        <v>0</v>
      </c>
      <c r="RV462">
        <f t="shared" si="13"/>
        <v>5</v>
      </c>
      <c r="RY462">
        <f t="shared" si="12"/>
        <v>10</v>
      </c>
    </row>
    <row r="463" spans="1:493" x14ac:dyDescent="0.3">
      <c r="A463">
        <v>71447</v>
      </c>
      <c r="B463">
        <v>626</v>
      </c>
      <c r="C463" t="s">
        <v>6793</v>
      </c>
      <c r="D463" t="s">
        <v>6793</v>
      </c>
      <c r="I463" t="s">
        <v>6793</v>
      </c>
      <c r="J463" t="s">
        <v>7515</v>
      </c>
      <c r="K463" t="s">
        <v>7516</v>
      </c>
      <c r="L463" t="s">
        <v>7515</v>
      </c>
      <c r="M463" t="s">
        <v>7515</v>
      </c>
      <c r="N463" t="s">
        <v>7515</v>
      </c>
      <c r="O463" t="s">
        <v>7515</v>
      </c>
      <c r="P463" t="s">
        <v>7515</v>
      </c>
      <c r="Q463" t="s">
        <v>7515</v>
      </c>
      <c r="R463" t="s">
        <v>7515</v>
      </c>
      <c r="S463" t="s">
        <v>7515</v>
      </c>
      <c r="T463" t="s">
        <v>7515</v>
      </c>
      <c r="U463" t="s">
        <v>7515</v>
      </c>
      <c r="V463" t="s">
        <v>7515</v>
      </c>
      <c r="W463" t="s">
        <v>7515</v>
      </c>
      <c r="X463" t="s">
        <v>7515</v>
      </c>
      <c r="Y463" t="s">
        <v>7515</v>
      </c>
      <c r="Z463" t="s">
        <v>7515</v>
      </c>
      <c r="AA463" t="s">
        <v>7515</v>
      </c>
      <c r="AB463" t="s">
        <v>7515</v>
      </c>
      <c r="AC463" t="s">
        <v>7517</v>
      </c>
      <c r="AF463">
        <v>0</v>
      </c>
      <c r="AG463">
        <v>9</v>
      </c>
      <c r="AH463" t="s">
        <v>6845</v>
      </c>
      <c r="AK463" t="s">
        <v>6993</v>
      </c>
      <c r="AL463" t="s">
        <v>6794</v>
      </c>
      <c r="AM463" t="s">
        <v>6794</v>
      </c>
      <c r="AN463" t="s">
        <v>7680</v>
      </c>
      <c r="AO463">
        <v>0</v>
      </c>
      <c r="AP463">
        <v>18</v>
      </c>
      <c r="AQ463" t="s">
        <v>7568</v>
      </c>
      <c r="AT463" t="s">
        <v>6813</v>
      </c>
      <c r="AU463" t="s">
        <v>7531</v>
      </c>
      <c r="AV463" t="s">
        <v>6991</v>
      </c>
      <c r="AX463" t="s">
        <v>6793</v>
      </c>
      <c r="AY463" t="s">
        <v>6794</v>
      </c>
      <c r="AZ463" t="s">
        <v>6793</v>
      </c>
      <c r="BA463" t="s">
        <v>6793</v>
      </c>
      <c r="BC463" t="s">
        <v>6794</v>
      </c>
      <c r="BD463" t="s">
        <v>6793</v>
      </c>
      <c r="BE463" t="s">
        <v>6794</v>
      </c>
      <c r="BF463" t="s">
        <v>6794</v>
      </c>
      <c r="BG463" t="s">
        <v>6794</v>
      </c>
      <c r="BH463" t="s">
        <v>6794</v>
      </c>
      <c r="BI463" t="s">
        <v>7024</v>
      </c>
      <c r="BJ463" t="s">
        <v>7022</v>
      </c>
      <c r="BK463" t="s">
        <v>6794</v>
      </c>
      <c r="BM463">
        <v>150</v>
      </c>
      <c r="BN463">
        <v>50</v>
      </c>
      <c r="BO463" t="s">
        <v>7519</v>
      </c>
      <c r="BP463" t="s">
        <v>7542</v>
      </c>
      <c r="BQ463" t="s">
        <v>7559</v>
      </c>
      <c r="BR463" t="s">
        <v>7594</v>
      </c>
      <c r="BS463" t="s">
        <v>7515</v>
      </c>
      <c r="BT463" t="s">
        <v>7516</v>
      </c>
      <c r="BU463" t="s">
        <v>7515</v>
      </c>
      <c r="BV463" t="s">
        <v>7515</v>
      </c>
      <c r="BW463" t="s">
        <v>7515</v>
      </c>
      <c r="BX463" t="s">
        <v>7515</v>
      </c>
      <c r="BY463" t="s">
        <v>7515</v>
      </c>
      <c r="BZ463" t="s">
        <v>7515</v>
      </c>
      <c r="CA463" t="s">
        <v>7515</v>
      </c>
      <c r="CB463" t="s">
        <v>7515</v>
      </c>
      <c r="CC463" t="s">
        <v>7515</v>
      </c>
      <c r="CD463" t="s">
        <v>7515</v>
      </c>
      <c r="CE463" t="s">
        <v>6793</v>
      </c>
      <c r="CI463" t="s">
        <v>6793</v>
      </c>
      <c r="CJ463" t="s">
        <v>6793</v>
      </c>
      <c r="CK463" t="s">
        <v>6794</v>
      </c>
      <c r="CL463" t="s">
        <v>6793</v>
      </c>
      <c r="CM463" t="s">
        <v>6793</v>
      </c>
      <c r="CN463" t="s">
        <v>6793</v>
      </c>
      <c r="CO463" t="s">
        <v>6794</v>
      </c>
      <c r="CP463" t="s">
        <v>6793</v>
      </c>
      <c r="CQ463" t="s">
        <v>6794</v>
      </c>
      <c r="CR463" t="s">
        <v>7520</v>
      </c>
      <c r="CS463" t="s">
        <v>7521</v>
      </c>
      <c r="CT463" t="s">
        <v>7570</v>
      </c>
      <c r="CU463" t="s">
        <v>6793</v>
      </c>
      <c r="CV463">
        <v>5</v>
      </c>
      <c r="CW463">
        <v>5</v>
      </c>
      <c r="CX463" t="s">
        <v>7547</v>
      </c>
      <c r="CY463" t="s">
        <v>6794</v>
      </c>
      <c r="EC463">
        <v>2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2</v>
      </c>
      <c r="EK463">
        <v>0</v>
      </c>
      <c r="EL463" t="s">
        <v>6794</v>
      </c>
      <c r="EV463" t="s">
        <v>6794</v>
      </c>
      <c r="PS463" t="s">
        <v>6</v>
      </c>
      <c r="PT463" t="s">
        <v>7527</v>
      </c>
      <c r="PU463" t="s">
        <v>7527</v>
      </c>
      <c r="PV463" t="s">
        <v>7526</v>
      </c>
      <c r="PW463" t="s">
        <v>7516</v>
      </c>
      <c r="PX463" t="s">
        <v>7515</v>
      </c>
      <c r="PY463" t="s">
        <v>7515</v>
      </c>
      <c r="PZ463" t="s">
        <v>7515</v>
      </c>
      <c r="QA463" t="s">
        <v>7515</v>
      </c>
      <c r="QB463" t="s">
        <v>7515</v>
      </c>
      <c r="QC463" t="s">
        <v>7515</v>
      </c>
      <c r="QD463" t="s">
        <v>7528</v>
      </c>
      <c r="QE463" t="s">
        <v>7529</v>
      </c>
      <c r="QF463" t="s">
        <v>7528</v>
      </c>
      <c r="QG463" t="s">
        <v>7681</v>
      </c>
      <c r="QH463">
        <v>2008</v>
      </c>
      <c r="QI463">
        <v>6</v>
      </c>
      <c r="QJ463">
        <v>1</v>
      </c>
      <c r="QK463" s="329">
        <v>39611</v>
      </c>
      <c r="QL463">
        <v>0</v>
      </c>
      <c r="QM463">
        <v>1</v>
      </c>
      <c r="QN463" t="s">
        <v>194</v>
      </c>
      <c r="QO463">
        <v>0</v>
      </c>
      <c r="QP463">
        <v>18</v>
      </c>
      <c r="RV463">
        <f t="shared" si="13"/>
        <v>3</v>
      </c>
      <c r="RY463">
        <f t="shared" si="12"/>
        <v>7</v>
      </c>
    </row>
    <row r="464" spans="1:493" x14ac:dyDescent="0.3">
      <c r="A464">
        <v>71448</v>
      </c>
      <c r="B464">
        <v>627</v>
      </c>
      <c r="C464" t="s">
        <v>6793</v>
      </c>
      <c r="D464" t="s">
        <v>6793</v>
      </c>
      <c r="I464" t="s">
        <v>6793</v>
      </c>
      <c r="J464" t="s">
        <v>7515</v>
      </c>
      <c r="K464" t="s">
        <v>7515</v>
      </c>
      <c r="L464" t="s">
        <v>7515</v>
      </c>
      <c r="M464" t="s">
        <v>7515</v>
      </c>
      <c r="N464" t="s">
        <v>7515</v>
      </c>
      <c r="O464" t="s">
        <v>7515</v>
      </c>
      <c r="P464" t="s">
        <v>7515</v>
      </c>
      <c r="Q464" t="s">
        <v>7515</v>
      </c>
      <c r="R464" t="s">
        <v>7515</v>
      </c>
      <c r="S464" t="s">
        <v>7515</v>
      </c>
      <c r="T464" t="s">
        <v>7516</v>
      </c>
      <c r="U464" t="s">
        <v>7515</v>
      </c>
      <c r="V464" t="s">
        <v>7515</v>
      </c>
      <c r="W464" t="s">
        <v>7515</v>
      </c>
      <c r="X464" t="s">
        <v>7515</v>
      </c>
      <c r="Y464" t="s">
        <v>7515</v>
      </c>
      <c r="Z464" t="s">
        <v>7515</v>
      </c>
      <c r="AA464" t="s">
        <v>7515</v>
      </c>
      <c r="AB464" t="s">
        <v>7515</v>
      </c>
      <c r="AC464" t="s">
        <v>6796</v>
      </c>
      <c r="AK464" t="s">
        <v>6985</v>
      </c>
      <c r="AL464" t="s">
        <v>6793</v>
      </c>
      <c r="AM464" t="s">
        <v>6794</v>
      </c>
      <c r="AN464" t="s">
        <v>7680</v>
      </c>
      <c r="AO464">
        <v>0</v>
      </c>
      <c r="AP464">
        <v>8</v>
      </c>
      <c r="AQ464" t="s">
        <v>6988</v>
      </c>
      <c r="AR464" t="s">
        <v>6793</v>
      </c>
      <c r="AS464" t="s">
        <v>6793</v>
      </c>
      <c r="AT464" t="s">
        <v>6813</v>
      </c>
      <c r="AU464" t="s">
        <v>7531</v>
      </c>
      <c r="AV464" t="s">
        <v>7518</v>
      </c>
      <c r="AX464" t="s">
        <v>6794</v>
      </c>
      <c r="AY464" t="s">
        <v>6794</v>
      </c>
      <c r="AZ464" t="s">
        <v>6794</v>
      </c>
      <c r="BA464" t="s">
        <v>6794</v>
      </c>
      <c r="BB464" t="s">
        <v>6794</v>
      </c>
      <c r="BC464" t="s">
        <v>6794</v>
      </c>
      <c r="BD464" t="s">
        <v>6794</v>
      </c>
      <c r="BE464" t="s">
        <v>6794</v>
      </c>
      <c r="BF464" t="s">
        <v>6794</v>
      </c>
      <c r="BG464" t="s">
        <v>6794</v>
      </c>
      <c r="BH464" t="s">
        <v>6794</v>
      </c>
      <c r="BI464" t="s">
        <v>7022</v>
      </c>
      <c r="BJ464" t="s">
        <v>6</v>
      </c>
      <c r="BK464" t="s">
        <v>6794</v>
      </c>
      <c r="BM464">
        <v>50</v>
      </c>
      <c r="BN464" t="s">
        <v>6</v>
      </c>
      <c r="BO464" t="s">
        <v>7533</v>
      </c>
      <c r="BP464" t="s">
        <v>6</v>
      </c>
      <c r="BQ464" t="s">
        <v>7022</v>
      </c>
      <c r="BR464" t="s">
        <v>7586</v>
      </c>
      <c r="BS464" t="s">
        <v>7516</v>
      </c>
      <c r="BT464" t="s">
        <v>7515</v>
      </c>
      <c r="BU464" t="s">
        <v>7515</v>
      </c>
      <c r="BV464" t="s">
        <v>7515</v>
      </c>
      <c r="BW464" t="s">
        <v>7515</v>
      </c>
      <c r="BX464" t="s">
        <v>7515</v>
      </c>
      <c r="BY464" t="s">
        <v>7515</v>
      </c>
      <c r="BZ464" t="s">
        <v>7515</v>
      </c>
      <c r="CA464" t="s">
        <v>7515</v>
      </c>
      <c r="CB464" t="s">
        <v>7515</v>
      </c>
      <c r="CC464" t="s">
        <v>7515</v>
      </c>
      <c r="CD464" t="s">
        <v>7515</v>
      </c>
      <c r="CE464" t="s">
        <v>6794</v>
      </c>
      <c r="CI464" t="s">
        <v>6793</v>
      </c>
      <c r="CJ464" t="s">
        <v>6793</v>
      </c>
      <c r="CK464" t="s">
        <v>6794</v>
      </c>
      <c r="CL464" t="s">
        <v>6793</v>
      </c>
      <c r="CM464" t="s">
        <v>6793</v>
      </c>
      <c r="CN464" t="s">
        <v>6793</v>
      </c>
      <c r="CO464" t="s">
        <v>6794</v>
      </c>
      <c r="CP464" t="s">
        <v>6793</v>
      </c>
      <c r="CQ464" t="s">
        <v>6793</v>
      </c>
      <c r="CR464" t="s">
        <v>31</v>
      </c>
      <c r="CS464" t="s">
        <v>7521</v>
      </c>
      <c r="CT464" t="s">
        <v>7587</v>
      </c>
      <c r="CU464" t="s">
        <v>6793</v>
      </c>
      <c r="CV464" t="s">
        <v>31</v>
      </c>
      <c r="CW464" t="s">
        <v>31</v>
      </c>
      <c r="CX464" t="s">
        <v>31</v>
      </c>
      <c r="CY464" t="s">
        <v>31</v>
      </c>
      <c r="EC464" t="s">
        <v>31</v>
      </c>
      <c r="EL464" t="s">
        <v>31</v>
      </c>
      <c r="EV464" t="s">
        <v>31</v>
      </c>
      <c r="PS464" t="s">
        <v>31</v>
      </c>
      <c r="PT464" t="s">
        <v>31</v>
      </c>
      <c r="PU464" t="s">
        <v>31</v>
      </c>
      <c r="PV464" t="s">
        <v>31</v>
      </c>
      <c r="PW464" t="s">
        <v>7515</v>
      </c>
      <c r="PX464" t="s">
        <v>7515</v>
      </c>
      <c r="PY464" t="s">
        <v>7515</v>
      </c>
      <c r="PZ464" t="s">
        <v>7515</v>
      </c>
      <c r="QA464" t="s">
        <v>7515</v>
      </c>
      <c r="QB464" t="s">
        <v>7516</v>
      </c>
      <c r="QC464" t="s">
        <v>7515</v>
      </c>
      <c r="QD464" t="s">
        <v>31</v>
      </c>
      <c r="QE464" t="s">
        <v>7539</v>
      </c>
      <c r="QF464" t="s">
        <v>7528</v>
      </c>
      <c r="QG464" t="s">
        <v>7681</v>
      </c>
      <c r="QH464">
        <v>2008</v>
      </c>
      <c r="QI464">
        <v>7</v>
      </c>
      <c r="QJ464">
        <v>1</v>
      </c>
      <c r="QK464" s="329">
        <v>39643</v>
      </c>
      <c r="QL464">
        <v>1</v>
      </c>
      <c r="QM464">
        <v>0</v>
      </c>
      <c r="QN464" t="s">
        <v>194</v>
      </c>
      <c r="QO464">
        <v>0</v>
      </c>
      <c r="QP464">
        <v>78</v>
      </c>
      <c r="RV464">
        <f t="shared" si="13"/>
        <v>5</v>
      </c>
      <c r="RY464">
        <f t="shared" si="12"/>
        <v>5</v>
      </c>
    </row>
    <row r="465" spans="1:493" x14ac:dyDescent="0.3">
      <c r="A465">
        <v>71449</v>
      </c>
      <c r="B465">
        <v>628</v>
      </c>
      <c r="C465" t="s">
        <v>6793</v>
      </c>
      <c r="D465" t="s">
        <v>6793</v>
      </c>
      <c r="I465" t="s">
        <v>6793</v>
      </c>
      <c r="J465" t="s">
        <v>7515</v>
      </c>
      <c r="K465" t="s">
        <v>7515</v>
      </c>
      <c r="L465" t="s">
        <v>7515</v>
      </c>
      <c r="M465" t="s">
        <v>7515</v>
      </c>
      <c r="N465" t="s">
        <v>7515</v>
      </c>
      <c r="O465" t="s">
        <v>7515</v>
      </c>
      <c r="P465" t="s">
        <v>7515</v>
      </c>
      <c r="Q465" t="s">
        <v>7515</v>
      </c>
      <c r="R465" t="s">
        <v>7515</v>
      </c>
      <c r="S465" t="s">
        <v>7515</v>
      </c>
      <c r="T465" t="s">
        <v>7515</v>
      </c>
      <c r="U465" t="s">
        <v>7515</v>
      </c>
      <c r="V465" t="s">
        <v>7515</v>
      </c>
      <c r="W465" t="s">
        <v>7515</v>
      </c>
      <c r="X465" t="s">
        <v>7515</v>
      </c>
      <c r="Y465" t="s">
        <v>7516</v>
      </c>
      <c r="Z465" t="s">
        <v>7515</v>
      </c>
      <c r="AA465" t="s">
        <v>7515</v>
      </c>
      <c r="AB465" t="s">
        <v>7515</v>
      </c>
      <c r="AC465" t="s">
        <v>7517</v>
      </c>
      <c r="AF465">
        <v>0</v>
      </c>
      <c r="AG465">
        <v>2</v>
      </c>
      <c r="AH465" t="s">
        <v>6845</v>
      </c>
      <c r="AK465" t="s">
        <v>6994</v>
      </c>
      <c r="AL465" t="s">
        <v>6794</v>
      </c>
      <c r="AM465" t="s">
        <v>6794</v>
      </c>
      <c r="AN465" t="s">
        <v>7687</v>
      </c>
      <c r="AQ465" t="s">
        <v>6988</v>
      </c>
      <c r="AR465" t="s">
        <v>6793</v>
      </c>
      <c r="AS465" t="s">
        <v>6794</v>
      </c>
      <c r="AT465" t="s">
        <v>6813</v>
      </c>
      <c r="AU465" t="s">
        <v>7531</v>
      </c>
      <c r="AV465" t="s">
        <v>6991</v>
      </c>
      <c r="AX465" t="s">
        <v>6793</v>
      </c>
      <c r="AY465" t="s">
        <v>6794</v>
      </c>
      <c r="AZ465" t="s">
        <v>6793</v>
      </c>
      <c r="BA465" t="s">
        <v>6793</v>
      </c>
      <c r="BB465" t="s">
        <v>6793</v>
      </c>
      <c r="BC465" t="s">
        <v>6794</v>
      </c>
      <c r="BD465" t="s">
        <v>6794</v>
      </c>
      <c r="BE465" t="s">
        <v>6793</v>
      </c>
      <c r="BF465" t="s">
        <v>6793</v>
      </c>
      <c r="BG465" t="s">
        <v>6794</v>
      </c>
      <c r="BH465" t="s">
        <v>6794</v>
      </c>
      <c r="BI465" t="s">
        <v>7029</v>
      </c>
      <c r="BJ465" t="s">
        <v>7021</v>
      </c>
      <c r="BK465" t="s">
        <v>6794</v>
      </c>
      <c r="BM465">
        <v>50</v>
      </c>
      <c r="BN465">
        <v>20</v>
      </c>
      <c r="BO465" t="s">
        <v>7519</v>
      </c>
      <c r="BP465" t="s">
        <v>6</v>
      </c>
      <c r="BQ465" t="s">
        <v>7559</v>
      </c>
      <c r="BR465" t="s">
        <v>6</v>
      </c>
      <c r="CE465" t="s">
        <v>6794</v>
      </c>
      <c r="CI465" t="s">
        <v>6794</v>
      </c>
      <c r="CJ465" t="s">
        <v>6794</v>
      </c>
      <c r="CK465" t="s">
        <v>6794</v>
      </c>
      <c r="CL465" t="s">
        <v>6794</v>
      </c>
      <c r="CM465" t="s">
        <v>6794</v>
      </c>
      <c r="CN465" t="s">
        <v>6794</v>
      </c>
      <c r="CO465" t="s">
        <v>6794</v>
      </c>
      <c r="CP465" t="s">
        <v>6794</v>
      </c>
      <c r="CQ465" t="s">
        <v>6794</v>
      </c>
      <c r="CR465" t="s">
        <v>7520</v>
      </c>
      <c r="CS465" t="s">
        <v>7521</v>
      </c>
      <c r="CT465" t="s">
        <v>7522</v>
      </c>
      <c r="CU465" t="s">
        <v>6793</v>
      </c>
      <c r="CV465">
        <v>2</v>
      </c>
      <c r="CW465">
        <v>3</v>
      </c>
      <c r="CX465">
        <v>3</v>
      </c>
      <c r="CY465" t="s">
        <v>6794</v>
      </c>
      <c r="EC465">
        <v>1</v>
      </c>
      <c r="ED465" t="s">
        <v>7584</v>
      </c>
      <c r="EL465" t="s">
        <v>6794</v>
      </c>
      <c r="EV465" t="s">
        <v>6794</v>
      </c>
      <c r="PS465" t="s">
        <v>7526</v>
      </c>
      <c r="PT465" t="s">
        <v>7526</v>
      </c>
      <c r="PU465" t="s">
        <v>7527</v>
      </c>
      <c r="PV465" t="s">
        <v>7526</v>
      </c>
      <c r="PW465" t="s">
        <v>7516</v>
      </c>
      <c r="PX465" t="s">
        <v>7515</v>
      </c>
      <c r="PY465" t="s">
        <v>7515</v>
      </c>
      <c r="PZ465" t="s">
        <v>7515</v>
      </c>
      <c r="QA465" t="s">
        <v>7515</v>
      </c>
      <c r="QB465" t="s">
        <v>7515</v>
      </c>
      <c r="QC465" t="s">
        <v>7515</v>
      </c>
      <c r="QD465" t="s">
        <v>7528</v>
      </c>
      <c r="QE465" t="s">
        <v>7539</v>
      </c>
      <c r="QF465" t="s">
        <v>7528</v>
      </c>
      <c r="QG465" t="s">
        <v>7681</v>
      </c>
      <c r="QH465">
        <v>2008</v>
      </c>
      <c r="QI465">
        <v>9</v>
      </c>
      <c r="QJ465">
        <v>1</v>
      </c>
      <c r="QK465" s="329">
        <v>39701</v>
      </c>
      <c r="QL465">
        <v>0</v>
      </c>
      <c r="QM465">
        <v>1</v>
      </c>
      <c r="QN465" t="s">
        <v>212</v>
      </c>
      <c r="QO465">
        <v>2008</v>
      </c>
      <c r="QP465">
        <v>50</v>
      </c>
      <c r="RV465">
        <f t="shared" si="13"/>
        <v>0</v>
      </c>
      <c r="RY465">
        <f t="shared" si="12"/>
        <v>6</v>
      </c>
    </row>
    <row r="466" spans="1:493" x14ac:dyDescent="0.3">
      <c r="A466">
        <v>71450</v>
      </c>
      <c r="B466">
        <v>632</v>
      </c>
      <c r="C466" t="s">
        <v>6793</v>
      </c>
      <c r="D466" t="s">
        <v>6793</v>
      </c>
      <c r="I466" t="s">
        <v>6793</v>
      </c>
      <c r="J466" t="s">
        <v>7516</v>
      </c>
      <c r="K466" t="s">
        <v>7515</v>
      </c>
      <c r="L466" t="s">
        <v>7515</v>
      </c>
      <c r="M466" t="s">
        <v>7515</v>
      </c>
      <c r="N466" t="s">
        <v>7515</v>
      </c>
      <c r="O466" t="s">
        <v>7515</v>
      </c>
      <c r="P466" t="s">
        <v>7515</v>
      </c>
      <c r="Q466" t="s">
        <v>7515</v>
      </c>
      <c r="R466" t="s">
        <v>7515</v>
      </c>
      <c r="S466" t="s">
        <v>7515</v>
      </c>
      <c r="T466" t="s">
        <v>7515</v>
      </c>
      <c r="U466" t="s">
        <v>7515</v>
      </c>
      <c r="V466" t="s">
        <v>7515</v>
      </c>
      <c r="W466" t="s">
        <v>7515</v>
      </c>
      <c r="X466" t="s">
        <v>7515</v>
      </c>
      <c r="Y466" t="s">
        <v>7515</v>
      </c>
      <c r="Z466" t="s">
        <v>7515</v>
      </c>
      <c r="AA466" t="s">
        <v>7515</v>
      </c>
      <c r="AB466" t="s">
        <v>7515</v>
      </c>
      <c r="AC466" t="s">
        <v>6796</v>
      </c>
      <c r="AK466" t="s">
        <v>6985</v>
      </c>
      <c r="AL466" t="s">
        <v>6793</v>
      </c>
      <c r="AM466" t="s">
        <v>6794</v>
      </c>
      <c r="AN466" t="s">
        <v>7680</v>
      </c>
      <c r="AO466">
        <v>0</v>
      </c>
      <c r="AP466">
        <v>8</v>
      </c>
      <c r="AQ466" t="s">
        <v>6992</v>
      </c>
      <c r="AR466" t="s">
        <v>6793</v>
      </c>
      <c r="AS466" t="s">
        <v>6793</v>
      </c>
      <c r="AT466" t="s">
        <v>6813</v>
      </c>
      <c r="AU466" t="s">
        <v>7531</v>
      </c>
      <c r="AV466" t="s">
        <v>6991</v>
      </c>
      <c r="AX466" t="s">
        <v>6794</v>
      </c>
      <c r="AY466" t="s">
        <v>6794</v>
      </c>
      <c r="AZ466" t="s">
        <v>6794</v>
      </c>
      <c r="BA466" t="s">
        <v>6793</v>
      </c>
      <c r="BB466" t="s">
        <v>6794</v>
      </c>
      <c r="BC466" t="s">
        <v>6793</v>
      </c>
      <c r="BD466" t="s">
        <v>6793</v>
      </c>
      <c r="BE466" t="s">
        <v>6794</v>
      </c>
      <c r="BF466" t="s">
        <v>6794</v>
      </c>
      <c r="BG466" t="s">
        <v>6794</v>
      </c>
      <c r="BH466" t="s">
        <v>6794</v>
      </c>
      <c r="BI466" t="s">
        <v>7024</v>
      </c>
      <c r="BJ466" t="s">
        <v>7022</v>
      </c>
      <c r="BK466" t="s">
        <v>6794</v>
      </c>
      <c r="BM466">
        <v>50</v>
      </c>
      <c r="BN466" t="s">
        <v>7532</v>
      </c>
      <c r="BO466" t="s">
        <v>7533</v>
      </c>
      <c r="BP466" t="s">
        <v>6</v>
      </c>
      <c r="BQ466" t="s">
        <v>7559</v>
      </c>
      <c r="BR466" t="s">
        <v>7543</v>
      </c>
      <c r="BS466" t="s">
        <v>7515</v>
      </c>
      <c r="BT466" t="s">
        <v>7515</v>
      </c>
      <c r="BU466" t="s">
        <v>7516</v>
      </c>
      <c r="BV466" t="s">
        <v>7515</v>
      </c>
      <c r="BW466" t="s">
        <v>7515</v>
      </c>
      <c r="BX466" t="s">
        <v>7515</v>
      </c>
      <c r="BY466" t="s">
        <v>7515</v>
      </c>
      <c r="BZ466" t="s">
        <v>7515</v>
      </c>
      <c r="CA466" t="s">
        <v>7515</v>
      </c>
      <c r="CB466" t="s">
        <v>7515</v>
      </c>
      <c r="CC466" t="s">
        <v>7515</v>
      </c>
      <c r="CD466" t="s">
        <v>7515</v>
      </c>
      <c r="CE466" t="s">
        <v>6794</v>
      </c>
      <c r="CF466" t="s">
        <v>7579</v>
      </c>
      <c r="CG466" t="s">
        <v>7581</v>
      </c>
      <c r="CH466" t="s">
        <v>7592</v>
      </c>
      <c r="CI466" t="s">
        <v>6793</v>
      </c>
      <c r="CJ466" t="s">
        <v>6793</v>
      </c>
      <c r="CK466" t="s">
        <v>6794</v>
      </c>
      <c r="CL466" t="s">
        <v>6793</v>
      </c>
      <c r="CM466" t="s">
        <v>6793</v>
      </c>
      <c r="CN466" t="s">
        <v>6793</v>
      </c>
      <c r="CO466" t="s">
        <v>6794</v>
      </c>
      <c r="CP466" t="s">
        <v>6793</v>
      </c>
      <c r="CQ466" t="s">
        <v>6794</v>
      </c>
      <c r="CR466" t="s">
        <v>7520</v>
      </c>
      <c r="CS466" t="s">
        <v>7607</v>
      </c>
      <c r="CT466" t="s">
        <v>7536</v>
      </c>
      <c r="CU466" t="s">
        <v>6793</v>
      </c>
      <c r="CV466">
        <v>2</v>
      </c>
      <c r="CW466">
        <v>3</v>
      </c>
      <c r="CX466">
        <v>3</v>
      </c>
      <c r="CY466" t="s">
        <v>6794</v>
      </c>
      <c r="EC466">
        <v>5</v>
      </c>
      <c r="EE466">
        <v>3</v>
      </c>
      <c r="EF466">
        <v>0</v>
      </c>
      <c r="EG466">
        <v>0</v>
      </c>
      <c r="EH466">
        <v>2</v>
      </c>
      <c r="EI466">
        <v>0</v>
      </c>
      <c r="EJ466">
        <v>0</v>
      </c>
      <c r="EK466">
        <v>0</v>
      </c>
      <c r="EL466" t="s">
        <v>6794</v>
      </c>
      <c r="EV466" t="s">
        <v>6794</v>
      </c>
      <c r="PS466" t="s">
        <v>7526</v>
      </c>
      <c r="PT466" t="s">
        <v>7526</v>
      </c>
      <c r="PU466" t="s">
        <v>7526</v>
      </c>
      <c r="PV466" t="s">
        <v>7526</v>
      </c>
      <c r="PW466" t="s">
        <v>7515</v>
      </c>
      <c r="PX466" t="s">
        <v>7515</v>
      </c>
      <c r="PY466" t="s">
        <v>7515</v>
      </c>
      <c r="PZ466" t="s">
        <v>7515</v>
      </c>
      <c r="QA466" t="s">
        <v>7515</v>
      </c>
      <c r="QB466" t="s">
        <v>7515</v>
      </c>
      <c r="QC466" t="s">
        <v>7516</v>
      </c>
      <c r="QD466" t="s">
        <v>7528</v>
      </c>
      <c r="QE466" t="s">
        <v>7539</v>
      </c>
      <c r="QF466" t="s">
        <v>7528</v>
      </c>
      <c r="QG466" t="s">
        <v>7681</v>
      </c>
      <c r="QH466">
        <v>2008</v>
      </c>
      <c r="QI466">
        <v>6</v>
      </c>
      <c r="QJ466">
        <v>1</v>
      </c>
      <c r="QK466" s="329">
        <v>39617</v>
      </c>
      <c r="QL466">
        <v>1</v>
      </c>
      <c r="QM466">
        <v>0</v>
      </c>
      <c r="QN466" t="s">
        <v>194</v>
      </c>
      <c r="QO466">
        <v>0</v>
      </c>
      <c r="QP466">
        <v>35</v>
      </c>
      <c r="RV466">
        <f t="shared" si="13"/>
        <v>5</v>
      </c>
      <c r="RY466">
        <f t="shared" ref="RY466:RY529" si="14">VLOOKUP(BI466,$RZ$2:$SF$15,7,FALSE)</f>
        <v>7</v>
      </c>
    </row>
    <row r="467" spans="1:493" x14ac:dyDescent="0.3">
      <c r="A467">
        <v>71451</v>
      </c>
      <c r="B467">
        <v>635</v>
      </c>
      <c r="C467" t="s">
        <v>6793</v>
      </c>
      <c r="D467" t="s">
        <v>6793</v>
      </c>
      <c r="I467" t="s">
        <v>6793</v>
      </c>
      <c r="J467" t="s">
        <v>7515</v>
      </c>
      <c r="K467" t="s">
        <v>7515</v>
      </c>
      <c r="L467" t="s">
        <v>7516</v>
      </c>
      <c r="M467" t="s">
        <v>7515</v>
      </c>
      <c r="N467" t="s">
        <v>7515</v>
      </c>
      <c r="O467" t="s">
        <v>7515</v>
      </c>
      <c r="P467" t="s">
        <v>7515</v>
      </c>
      <c r="Q467" t="s">
        <v>7515</v>
      </c>
      <c r="R467" t="s">
        <v>7515</v>
      </c>
      <c r="S467" t="s">
        <v>7515</v>
      </c>
      <c r="T467" t="s">
        <v>7515</v>
      </c>
      <c r="U467" t="s">
        <v>7515</v>
      </c>
      <c r="V467" t="s">
        <v>7515</v>
      </c>
      <c r="W467" t="s">
        <v>7515</v>
      </c>
      <c r="X467" t="s">
        <v>7515</v>
      </c>
      <c r="Y467" t="s">
        <v>7515</v>
      </c>
      <c r="Z467" t="s">
        <v>7515</v>
      </c>
      <c r="AA467" t="s">
        <v>7515</v>
      </c>
      <c r="AB467" t="s">
        <v>7515</v>
      </c>
      <c r="AC467" t="s">
        <v>6796</v>
      </c>
      <c r="AK467" t="s">
        <v>6985</v>
      </c>
      <c r="AL467" t="s">
        <v>6793</v>
      </c>
      <c r="AM467" t="s">
        <v>6793</v>
      </c>
      <c r="AN467" t="s">
        <v>7680</v>
      </c>
      <c r="AO467">
        <v>0</v>
      </c>
      <c r="AP467">
        <v>10</v>
      </c>
      <c r="AQ467" t="s">
        <v>6988</v>
      </c>
      <c r="AR467" t="s">
        <v>6793</v>
      </c>
      <c r="AS467" t="s">
        <v>6793</v>
      </c>
      <c r="AT467" t="s">
        <v>6813</v>
      </c>
      <c r="AU467" t="s">
        <v>7531</v>
      </c>
      <c r="AV467" t="s">
        <v>6991</v>
      </c>
      <c r="AX467" t="s">
        <v>6793</v>
      </c>
      <c r="AY467" t="s">
        <v>6793</v>
      </c>
      <c r="AZ467" t="s">
        <v>6793</v>
      </c>
      <c r="BA467" t="s">
        <v>6793</v>
      </c>
      <c r="BB467" t="s">
        <v>6793</v>
      </c>
      <c r="BC467" t="s">
        <v>6794</v>
      </c>
      <c r="BD467" t="s">
        <v>6794</v>
      </c>
      <c r="BE467" t="s">
        <v>6793</v>
      </c>
      <c r="BF467" t="s">
        <v>6794</v>
      </c>
      <c r="BG467" t="s">
        <v>6794</v>
      </c>
      <c r="BH467" t="s">
        <v>6794</v>
      </c>
      <c r="BI467" t="s">
        <v>7021</v>
      </c>
      <c r="BJ467" t="s">
        <v>7028</v>
      </c>
      <c r="BK467" t="s">
        <v>6794</v>
      </c>
      <c r="BM467">
        <v>50</v>
      </c>
      <c r="BN467">
        <v>50</v>
      </c>
      <c r="BO467" t="s">
        <v>7519</v>
      </c>
      <c r="BP467" t="s">
        <v>7576</v>
      </c>
      <c r="BQ467" t="s">
        <v>7559</v>
      </c>
      <c r="BR467" t="s">
        <v>7543</v>
      </c>
      <c r="BS467" t="s">
        <v>7515</v>
      </c>
      <c r="BT467" t="s">
        <v>7515</v>
      </c>
      <c r="BU467" t="s">
        <v>7515</v>
      </c>
      <c r="BV467" t="s">
        <v>7516</v>
      </c>
      <c r="BW467" t="s">
        <v>7515</v>
      </c>
      <c r="BX467" t="s">
        <v>7515</v>
      </c>
      <c r="BY467" t="s">
        <v>7515</v>
      </c>
      <c r="BZ467" t="s">
        <v>7515</v>
      </c>
      <c r="CA467" t="s">
        <v>7515</v>
      </c>
      <c r="CB467" t="s">
        <v>7515</v>
      </c>
      <c r="CC467" t="s">
        <v>7515</v>
      </c>
      <c r="CD467" t="s">
        <v>7515</v>
      </c>
      <c r="CE467" t="s">
        <v>6793</v>
      </c>
      <c r="CI467" t="s">
        <v>6793</v>
      </c>
      <c r="CJ467" t="s">
        <v>6793</v>
      </c>
      <c r="CK467" t="s">
        <v>6794</v>
      </c>
      <c r="CL467" t="s">
        <v>6793</v>
      </c>
      <c r="CM467" t="s">
        <v>6793</v>
      </c>
      <c r="CN467" t="s">
        <v>6793</v>
      </c>
      <c r="CO467" t="s">
        <v>6794</v>
      </c>
      <c r="CP467" t="s">
        <v>6793</v>
      </c>
      <c r="CQ467" t="s">
        <v>6793</v>
      </c>
      <c r="CR467" t="s">
        <v>7520</v>
      </c>
      <c r="CS467" t="s">
        <v>7521</v>
      </c>
      <c r="CT467" t="s">
        <v>7522</v>
      </c>
      <c r="CU467" t="s">
        <v>6793</v>
      </c>
      <c r="CV467">
        <v>2</v>
      </c>
      <c r="CW467">
        <v>3</v>
      </c>
      <c r="CX467">
        <v>3</v>
      </c>
      <c r="CY467" t="s">
        <v>6794</v>
      </c>
      <c r="EC467">
        <v>4</v>
      </c>
      <c r="EE467">
        <v>2</v>
      </c>
      <c r="EF467">
        <v>0</v>
      </c>
      <c r="EG467">
        <v>1</v>
      </c>
      <c r="EH467">
        <v>1</v>
      </c>
      <c r="EI467">
        <v>0</v>
      </c>
      <c r="EJ467">
        <v>0</v>
      </c>
      <c r="EK467">
        <v>0</v>
      </c>
      <c r="EL467" t="s">
        <v>6794</v>
      </c>
      <c r="EV467" t="s">
        <v>6793</v>
      </c>
      <c r="LL467" t="s">
        <v>7524</v>
      </c>
      <c r="LM467" t="s">
        <v>7680</v>
      </c>
      <c r="LN467">
        <v>6</v>
      </c>
      <c r="LO467">
        <v>2006</v>
      </c>
      <c r="LS467" t="s">
        <v>6794</v>
      </c>
      <c r="LT467" t="s">
        <v>6793</v>
      </c>
      <c r="OO467" t="s">
        <v>7524</v>
      </c>
      <c r="OP467" t="s">
        <v>7680</v>
      </c>
      <c r="OQ467">
        <v>6</v>
      </c>
      <c r="OR467">
        <v>2005</v>
      </c>
      <c r="OV467" t="s">
        <v>6794</v>
      </c>
      <c r="OW467" t="s">
        <v>6793</v>
      </c>
      <c r="OX467" t="s">
        <v>7524</v>
      </c>
      <c r="OY467" t="s">
        <v>7680</v>
      </c>
      <c r="OZ467">
        <v>6</v>
      </c>
      <c r="PA467">
        <v>2006</v>
      </c>
      <c r="PE467" t="s">
        <v>6794</v>
      </c>
      <c r="PS467" t="s">
        <v>7526</v>
      </c>
      <c r="PT467" t="s">
        <v>7526</v>
      </c>
      <c r="PU467" t="s">
        <v>7527</v>
      </c>
      <c r="PV467" t="s">
        <v>7527</v>
      </c>
      <c r="PW467" t="s">
        <v>7516</v>
      </c>
      <c r="PX467" t="s">
        <v>7515</v>
      </c>
      <c r="PY467" t="s">
        <v>7515</v>
      </c>
      <c r="PZ467" t="s">
        <v>7515</v>
      </c>
      <c r="QA467" t="s">
        <v>7515</v>
      </c>
      <c r="QB467" t="s">
        <v>7515</v>
      </c>
      <c r="QC467" t="s">
        <v>7515</v>
      </c>
      <c r="QD467" t="s">
        <v>7528</v>
      </c>
      <c r="QE467" t="s">
        <v>7539</v>
      </c>
      <c r="QF467" t="s">
        <v>7528</v>
      </c>
      <c r="QG467" t="s">
        <v>7681</v>
      </c>
      <c r="QH467">
        <v>2008</v>
      </c>
      <c r="QI467">
        <v>5</v>
      </c>
      <c r="QJ467">
        <v>1</v>
      </c>
      <c r="QK467" s="329">
        <v>39584</v>
      </c>
      <c r="QL467">
        <v>1</v>
      </c>
      <c r="QM467">
        <v>0</v>
      </c>
      <c r="QN467" t="s">
        <v>212</v>
      </c>
      <c r="QO467">
        <v>2008</v>
      </c>
      <c r="QP467">
        <v>50</v>
      </c>
      <c r="QQ467">
        <v>0</v>
      </c>
      <c r="QR467">
        <v>1</v>
      </c>
      <c r="QS467">
        <v>0</v>
      </c>
      <c r="QT467">
        <v>0</v>
      </c>
      <c r="QU467">
        <v>0</v>
      </c>
      <c r="QV467">
        <v>0</v>
      </c>
      <c r="QW467">
        <v>0</v>
      </c>
      <c r="QX467">
        <v>0</v>
      </c>
      <c r="QY467">
        <v>0</v>
      </c>
      <c r="QZ467">
        <v>0</v>
      </c>
      <c r="RA467">
        <v>0</v>
      </c>
      <c r="RB467">
        <v>0</v>
      </c>
      <c r="RC467">
        <v>0</v>
      </c>
      <c r="RD467">
        <v>0</v>
      </c>
      <c r="RE467">
        <v>0</v>
      </c>
      <c r="RF467">
        <v>0</v>
      </c>
      <c r="RG467">
        <v>0</v>
      </c>
      <c r="RH467">
        <v>0</v>
      </c>
      <c r="RI467">
        <v>0</v>
      </c>
      <c r="RJ467">
        <v>0</v>
      </c>
      <c r="RK467">
        <v>0</v>
      </c>
      <c r="RL467">
        <v>1</v>
      </c>
      <c r="RM467">
        <v>0</v>
      </c>
      <c r="RN467">
        <v>0</v>
      </c>
      <c r="RO467">
        <v>0</v>
      </c>
      <c r="RP467">
        <v>0</v>
      </c>
      <c r="RQ467">
        <v>0</v>
      </c>
      <c r="RR467">
        <v>0</v>
      </c>
      <c r="RS467">
        <v>0</v>
      </c>
      <c r="RT467">
        <v>0</v>
      </c>
      <c r="RU467">
        <v>1</v>
      </c>
      <c r="RV467">
        <f t="shared" ref="RV467:RV530" si="15">IF(AP467="Don't Know",-1,IF(AP467&gt;=30,1,IF(AP467&gt;=20,2,IF(AP467&gt;=15,3,IF(AP467&gt;=10,4,IF(AP467&gt;=5,5,IF(AP467&gt;0,6,0)))))))</f>
        <v>4</v>
      </c>
      <c r="RY467">
        <f t="shared" si="14"/>
        <v>10</v>
      </c>
    </row>
    <row r="468" spans="1:493" x14ac:dyDescent="0.3">
      <c r="A468">
        <v>71452</v>
      </c>
      <c r="B468">
        <v>637</v>
      </c>
      <c r="C468" t="s">
        <v>6793</v>
      </c>
      <c r="D468" t="s">
        <v>6793</v>
      </c>
      <c r="I468" t="s">
        <v>6793</v>
      </c>
      <c r="J468" t="s">
        <v>7515</v>
      </c>
      <c r="K468" t="s">
        <v>7516</v>
      </c>
      <c r="L468" t="s">
        <v>7515</v>
      </c>
      <c r="M468" t="s">
        <v>7515</v>
      </c>
      <c r="N468" t="s">
        <v>7515</v>
      </c>
      <c r="O468" t="s">
        <v>7515</v>
      </c>
      <c r="P468" t="s">
        <v>7515</v>
      </c>
      <c r="Q468" t="s">
        <v>7515</v>
      </c>
      <c r="R468" t="s">
        <v>7515</v>
      </c>
      <c r="S468" t="s">
        <v>7515</v>
      </c>
      <c r="T468" t="s">
        <v>7515</v>
      </c>
      <c r="U468" t="s">
        <v>7515</v>
      </c>
      <c r="V468" t="s">
        <v>7515</v>
      </c>
      <c r="W468" t="s">
        <v>7515</v>
      </c>
      <c r="X468" t="s">
        <v>7515</v>
      </c>
      <c r="Y468" t="s">
        <v>7515</v>
      </c>
      <c r="Z468" t="s">
        <v>7515</v>
      </c>
      <c r="AA468" t="s">
        <v>7515</v>
      </c>
      <c r="AB468" t="s">
        <v>7515</v>
      </c>
      <c r="AC468" t="s">
        <v>7517</v>
      </c>
      <c r="AF468">
        <v>0</v>
      </c>
      <c r="AG468">
        <v>1</v>
      </c>
      <c r="AH468" t="s">
        <v>6845</v>
      </c>
      <c r="AK468" t="s">
        <v>6993</v>
      </c>
      <c r="AL468" t="s">
        <v>6793</v>
      </c>
      <c r="AM468" t="s">
        <v>6793</v>
      </c>
      <c r="AN468" t="s">
        <v>6</v>
      </c>
      <c r="AQ468" t="s">
        <v>7568</v>
      </c>
      <c r="AT468" t="s">
        <v>6813</v>
      </c>
      <c r="AU468" t="s">
        <v>7531</v>
      </c>
      <c r="AV468" t="s">
        <v>7518</v>
      </c>
      <c r="AX468" t="s">
        <v>6794</v>
      </c>
      <c r="AY468" t="s">
        <v>6794</v>
      </c>
      <c r="AZ468" t="s">
        <v>6794</v>
      </c>
      <c r="BA468" t="s">
        <v>6793</v>
      </c>
      <c r="BC468" t="s">
        <v>6794</v>
      </c>
      <c r="BD468" t="s">
        <v>6794</v>
      </c>
      <c r="BE468" t="s">
        <v>6794</v>
      </c>
      <c r="BF468" t="s">
        <v>6794</v>
      </c>
      <c r="BG468" t="s">
        <v>6794</v>
      </c>
      <c r="BH468" t="s">
        <v>6794</v>
      </c>
      <c r="BI468" t="s">
        <v>7026</v>
      </c>
      <c r="BJ468" t="s">
        <v>7024</v>
      </c>
      <c r="BK468" t="s">
        <v>6794</v>
      </c>
      <c r="BM468">
        <v>50</v>
      </c>
      <c r="BN468" t="s">
        <v>6</v>
      </c>
      <c r="BO468" t="s">
        <v>7519</v>
      </c>
      <c r="BP468" t="s">
        <v>6</v>
      </c>
      <c r="BQ468" t="s">
        <v>7559</v>
      </c>
      <c r="BR468" t="s">
        <v>7594</v>
      </c>
      <c r="BS468" t="s">
        <v>7516</v>
      </c>
      <c r="BT468" t="s">
        <v>7515</v>
      </c>
      <c r="BU468" t="s">
        <v>7515</v>
      </c>
      <c r="BV468" t="s">
        <v>7515</v>
      </c>
      <c r="BW468" t="s">
        <v>7515</v>
      </c>
      <c r="BX468" t="s">
        <v>7515</v>
      </c>
      <c r="BY468" t="s">
        <v>7515</v>
      </c>
      <c r="BZ468" t="s">
        <v>7515</v>
      </c>
      <c r="CA468" t="s">
        <v>7515</v>
      </c>
      <c r="CB468" t="s">
        <v>7515</v>
      </c>
      <c r="CC468" t="s">
        <v>7515</v>
      </c>
      <c r="CD468" t="s">
        <v>7515</v>
      </c>
      <c r="CE468" t="s">
        <v>6794</v>
      </c>
      <c r="CI468" t="s">
        <v>6793</v>
      </c>
      <c r="CJ468" t="s">
        <v>6793</v>
      </c>
      <c r="CK468" t="s">
        <v>6794</v>
      </c>
      <c r="CL468" t="s">
        <v>6793</v>
      </c>
      <c r="CM468" t="s">
        <v>6793</v>
      </c>
      <c r="CN468" t="s">
        <v>6793</v>
      </c>
      <c r="CO468" t="s">
        <v>6794</v>
      </c>
      <c r="CP468" t="s">
        <v>6794</v>
      </c>
      <c r="CQ468" t="s">
        <v>6794</v>
      </c>
      <c r="CR468" t="s">
        <v>7520</v>
      </c>
      <c r="CS468" t="s">
        <v>7521</v>
      </c>
      <c r="CT468" t="s">
        <v>7570</v>
      </c>
      <c r="CU468" t="s">
        <v>6793</v>
      </c>
      <c r="CV468">
        <v>3</v>
      </c>
      <c r="CW468">
        <v>4</v>
      </c>
      <c r="CX468">
        <v>4</v>
      </c>
      <c r="CY468" t="s">
        <v>31</v>
      </c>
      <c r="EC468">
        <v>4</v>
      </c>
      <c r="EE468">
        <v>1</v>
      </c>
      <c r="EF468">
        <v>1</v>
      </c>
      <c r="EG468">
        <v>0</v>
      </c>
      <c r="EH468">
        <v>0</v>
      </c>
      <c r="EI468">
        <v>2</v>
      </c>
      <c r="EJ468">
        <v>0</v>
      </c>
      <c r="EK468">
        <v>0</v>
      </c>
      <c r="EL468" t="s">
        <v>6794</v>
      </c>
      <c r="EV468" t="s">
        <v>6794</v>
      </c>
      <c r="PS468" t="s">
        <v>31</v>
      </c>
      <c r="PT468" t="s">
        <v>7526</v>
      </c>
      <c r="PU468" t="s">
        <v>7526</v>
      </c>
      <c r="PV468" t="s">
        <v>7526</v>
      </c>
      <c r="PW468" t="s">
        <v>7515</v>
      </c>
      <c r="PX468" t="s">
        <v>7515</v>
      </c>
      <c r="PY468" t="s">
        <v>7515</v>
      </c>
      <c r="PZ468" t="s">
        <v>7515</v>
      </c>
      <c r="QA468" t="s">
        <v>7516</v>
      </c>
      <c r="QB468" t="s">
        <v>7515</v>
      </c>
      <c r="QC468" t="s">
        <v>7515</v>
      </c>
      <c r="QD468" t="s">
        <v>7528</v>
      </c>
      <c r="QE468" t="s">
        <v>7529</v>
      </c>
      <c r="QF468" t="s">
        <v>7528</v>
      </c>
      <c r="QG468" t="s">
        <v>7681</v>
      </c>
      <c r="QH468">
        <v>2008</v>
      </c>
      <c r="QI468">
        <v>9</v>
      </c>
      <c r="QJ468">
        <v>1</v>
      </c>
      <c r="QK468" s="329">
        <v>39706</v>
      </c>
      <c r="QL468">
        <v>0</v>
      </c>
      <c r="QM468">
        <v>1</v>
      </c>
      <c r="QN468" t="s">
        <v>194</v>
      </c>
      <c r="QO468">
        <v>0</v>
      </c>
      <c r="QP468">
        <v>35</v>
      </c>
      <c r="RV468">
        <f t="shared" si="15"/>
        <v>0</v>
      </c>
      <c r="RY468">
        <f t="shared" si="14"/>
        <v>4</v>
      </c>
    </row>
    <row r="469" spans="1:493" x14ac:dyDescent="0.3">
      <c r="A469">
        <v>71453</v>
      </c>
      <c r="B469">
        <v>638</v>
      </c>
      <c r="C469" t="s">
        <v>6793</v>
      </c>
      <c r="D469" t="s">
        <v>6793</v>
      </c>
      <c r="I469" t="s">
        <v>6793</v>
      </c>
      <c r="J469" t="s">
        <v>7515</v>
      </c>
      <c r="K469" t="s">
        <v>7515</v>
      </c>
      <c r="L469" t="s">
        <v>7515</v>
      </c>
      <c r="M469" t="s">
        <v>7515</v>
      </c>
      <c r="N469" t="s">
        <v>7515</v>
      </c>
      <c r="O469" t="s">
        <v>7515</v>
      </c>
      <c r="P469" t="s">
        <v>7515</v>
      </c>
      <c r="Q469" t="s">
        <v>7515</v>
      </c>
      <c r="R469" t="s">
        <v>7515</v>
      </c>
      <c r="S469" t="s">
        <v>7515</v>
      </c>
      <c r="T469" t="s">
        <v>7516</v>
      </c>
      <c r="U469" t="s">
        <v>7515</v>
      </c>
      <c r="V469" t="s">
        <v>7515</v>
      </c>
      <c r="W469" t="s">
        <v>7515</v>
      </c>
      <c r="X469" t="s">
        <v>7515</v>
      </c>
      <c r="Y469" t="s">
        <v>7515</v>
      </c>
      <c r="Z469" t="s">
        <v>7515</v>
      </c>
      <c r="AA469" t="s">
        <v>7515</v>
      </c>
      <c r="AB469" t="s">
        <v>7515</v>
      </c>
      <c r="AC469" t="s">
        <v>7517</v>
      </c>
      <c r="AF469">
        <v>0</v>
      </c>
      <c r="AG469">
        <v>2</v>
      </c>
      <c r="AH469" t="s">
        <v>6845</v>
      </c>
      <c r="AK469" t="s">
        <v>6993</v>
      </c>
      <c r="AL469" t="s">
        <v>6794</v>
      </c>
      <c r="AM469" t="s">
        <v>6794</v>
      </c>
      <c r="AN469" t="s">
        <v>6</v>
      </c>
      <c r="AQ469" t="s">
        <v>6988</v>
      </c>
      <c r="AR469" t="s">
        <v>6793</v>
      </c>
      <c r="AS469" t="s">
        <v>6794</v>
      </c>
      <c r="AT469" t="s">
        <v>6814</v>
      </c>
      <c r="AV469" t="s">
        <v>7518</v>
      </c>
      <c r="AW469" t="s">
        <v>7588</v>
      </c>
      <c r="AX469" t="s">
        <v>6794</v>
      </c>
      <c r="AY469" t="s">
        <v>6794</v>
      </c>
      <c r="AZ469" t="s">
        <v>6793</v>
      </c>
      <c r="BA469" t="s">
        <v>6794</v>
      </c>
      <c r="BB469" t="s">
        <v>6793</v>
      </c>
      <c r="BC469" t="s">
        <v>6793</v>
      </c>
      <c r="BD469" t="s">
        <v>6794</v>
      </c>
      <c r="BE469" t="s">
        <v>6794</v>
      </c>
      <c r="BF469" t="s">
        <v>6794</v>
      </c>
      <c r="BG469" t="s">
        <v>6793</v>
      </c>
      <c r="BH469" t="s">
        <v>6794</v>
      </c>
      <c r="BI469" t="s">
        <v>7025</v>
      </c>
      <c r="BJ469" t="s">
        <v>7030</v>
      </c>
      <c r="BK469" t="s">
        <v>6794</v>
      </c>
      <c r="BM469" t="s">
        <v>7547</v>
      </c>
      <c r="BN469" t="s">
        <v>6</v>
      </c>
      <c r="BO469" t="s">
        <v>7533</v>
      </c>
      <c r="BP469" t="s">
        <v>6</v>
      </c>
      <c r="BQ469" t="s">
        <v>7025</v>
      </c>
      <c r="BR469" t="s">
        <v>7594</v>
      </c>
      <c r="BS469" t="s">
        <v>7515</v>
      </c>
      <c r="BT469" t="s">
        <v>7516</v>
      </c>
      <c r="BU469" t="s">
        <v>7515</v>
      </c>
      <c r="BV469" t="s">
        <v>7515</v>
      </c>
      <c r="BW469" t="s">
        <v>7515</v>
      </c>
      <c r="BX469" t="s">
        <v>7515</v>
      </c>
      <c r="BY469" t="s">
        <v>7515</v>
      </c>
      <c r="BZ469" t="s">
        <v>7515</v>
      </c>
      <c r="CA469" t="s">
        <v>7515</v>
      </c>
      <c r="CB469" t="s">
        <v>7515</v>
      </c>
      <c r="CC469" t="s">
        <v>7515</v>
      </c>
      <c r="CD469" t="s">
        <v>7515</v>
      </c>
      <c r="CE469" t="s">
        <v>6794</v>
      </c>
      <c r="CI469" t="s">
        <v>6793</v>
      </c>
      <c r="CJ469" t="s">
        <v>6793</v>
      </c>
      <c r="CK469" t="s">
        <v>6794</v>
      </c>
      <c r="CL469" t="s">
        <v>6794</v>
      </c>
      <c r="CM469" t="s">
        <v>6794</v>
      </c>
      <c r="CN469" t="s">
        <v>6793</v>
      </c>
      <c r="CO469" t="s">
        <v>6794</v>
      </c>
      <c r="CP469" t="s">
        <v>6793</v>
      </c>
      <c r="CQ469" t="s">
        <v>6794</v>
      </c>
      <c r="CR469" t="s">
        <v>7545</v>
      </c>
      <c r="CS469" t="s">
        <v>7521</v>
      </c>
      <c r="CT469" t="s">
        <v>6966</v>
      </c>
      <c r="CU469" t="s">
        <v>6793</v>
      </c>
      <c r="CV469">
        <v>1</v>
      </c>
      <c r="CW469">
        <v>2</v>
      </c>
      <c r="CX469">
        <v>3</v>
      </c>
      <c r="CY469" t="s">
        <v>6794</v>
      </c>
      <c r="EC469">
        <v>1</v>
      </c>
      <c r="ED469" t="s">
        <v>7537</v>
      </c>
      <c r="EL469" t="s">
        <v>6794</v>
      </c>
      <c r="EV469" t="s">
        <v>6794</v>
      </c>
      <c r="PS469" t="s">
        <v>7526</v>
      </c>
      <c r="PT469" t="s">
        <v>7526</v>
      </c>
      <c r="PU469" t="s">
        <v>7526</v>
      </c>
      <c r="PV469" t="s">
        <v>7527</v>
      </c>
      <c r="PW469" t="s">
        <v>7515</v>
      </c>
      <c r="PX469" t="s">
        <v>7515</v>
      </c>
      <c r="PY469" t="s">
        <v>7515</v>
      </c>
      <c r="PZ469" t="s">
        <v>7515</v>
      </c>
      <c r="QA469" t="s">
        <v>7515</v>
      </c>
      <c r="QB469" t="s">
        <v>7515</v>
      </c>
      <c r="QC469" t="s">
        <v>7516</v>
      </c>
      <c r="QD469" t="s">
        <v>7528</v>
      </c>
      <c r="QE469" t="s">
        <v>7539</v>
      </c>
      <c r="QF469" t="s">
        <v>7528</v>
      </c>
      <c r="QG469" t="s">
        <v>7681</v>
      </c>
      <c r="QH469">
        <v>2008</v>
      </c>
      <c r="QI469">
        <v>6</v>
      </c>
      <c r="QJ469">
        <v>1</v>
      </c>
      <c r="QK469" s="329">
        <v>39611</v>
      </c>
      <c r="QL469">
        <v>0</v>
      </c>
      <c r="QM469">
        <v>1</v>
      </c>
      <c r="QN469" t="s">
        <v>194</v>
      </c>
      <c r="QO469">
        <v>0</v>
      </c>
      <c r="QP469">
        <v>18</v>
      </c>
      <c r="RV469">
        <f t="shared" si="15"/>
        <v>0</v>
      </c>
      <c r="RY469">
        <f t="shared" si="14"/>
        <v>1</v>
      </c>
    </row>
    <row r="470" spans="1:493" x14ac:dyDescent="0.3">
      <c r="A470">
        <v>71454</v>
      </c>
      <c r="B470">
        <v>639</v>
      </c>
      <c r="C470" t="s">
        <v>6793</v>
      </c>
      <c r="D470" t="s">
        <v>6793</v>
      </c>
      <c r="I470" t="s">
        <v>6793</v>
      </c>
      <c r="J470" t="s">
        <v>7515</v>
      </c>
      <c r="K470" t="s">
        <v>7515</v>
      </c>
      <c r="L470" t="s">
        <v>7515</v>
      </c>
      <c r="M470" t="s">
        <v>7515</v>
      </c>
      <c r="N470" t="s">
        <v>7515</v>
      </c>
      <c r="O470" t="s">
        <v>7515</v>
      </c>
      <c r="P470" t="s">
        <v>7515</v>
      </c>
      <c r="Q470" t="s">
        <v>7515</v>
      </c>
      <c r="R470" t="s">
        <v>7515</v>
      </c>
      <c r="S470" t="s">
        <v>7515</v>
      </c>
      <c r="T470" t="s">
        <v>7515</v>
      </c>
      <c r="U470" t="s">
        <v>7515</v>
      </c>
      <c r="V470" t="s">
        <v>7515</v>
      </c>
      <c r="W470" t="s">
        <v>7515</v>
      </c>
      <c r="X470" t="s">
        <v>7515</v>
      </c>
      <c r="Y470" t="s">
        <v>7516</v>
      </c>
      <c r="Z470" t="s">
        <v>7516</v>
      </c>
      <c r="AA470" t="s">
        <v>7515</v>
      </c>
      <c r="AB470" t="s">
        <v>7515</v>
      </c>
      <c r="AC470" t="s">
        <v>6796</v>
      </c>
      <c r="AK470" t="s">
        <v>6985</v>
      </c>
      <c r="AL470" t="s">
        <v>6793</v>
      </c>
      <c r="AM470" t="s">
        <v>6794</v>
      </c>
      <c r="AN470" t="s">
        <v>6</v>
      </c>
      <c r="AQ470" t="s">
        <v>6988</v>
      </c>
      <c r="AR470" t="s">
        <v>6793</v>
      </c>
      <c r="AS470" t="s">
        <v>6793</v>
      </c>
      <c r="AT470" t="s">
        <v>6813</v>
      </c>
      <c r="AU470" t="s">
        <v>7531</v>
      </c>
      <c r="AV470" t="s">
        <v>7553</v>
      </c>
      <c r="AX470" t="s">
        <v>6794</v>
      </c>
      <c r="AY470" t="s">
        <v>6794</v>
      </c>
      <c r="AZ470" t="s">
        <v>6794</v>
      </c>
      <c r="BA470" t="s">
        <v>6793</v>
      </c>
      <c r="BB470" t="s">
        <v>6793</v>
      </c>
      <c r="BC470" t="s">
        <v>6793</v>
      </c>
      <c r="BD470" t="s">
        <v>6793</v>
      </c>
      <c r="BE470" t="s">
        <v>6794</v>
      </c>
      <c r="BF470" t="s">
        <v>6794</v>
      </c>
      <c r="BG470" t="s">
        <v>6794</v>
      </c>
      <c r="BH470" t="s">
        <v>6794</v>
      </c>
      <c r="BI470" t="s">
        <v>7024</v>
      </c>
      <c r="BJ470" t="s">
        <v>6</v>
      </c>
      <c r="BK470" t="s">
        <v>6794</v>
      </c>
      <c r="BM470" t="s">
        <v>7547</v>
      </c>
      <c r="BN470" t="s">
        <v>7532</v>
      </c>
      <c r="BO470" t="s">
        <v>7533</v>
      </c>
      <c r="BP470" t="s">
        <v>6</v>
      </c>
      <c r="BQ470" t="s">
        <v>7559</v>
      </c>
      <c r="BR470" t="s">
        <v>6757</v>
      </c>
      <c r="BS470" t="s">
        <v>7516</v>
      </c>
      <c r="BT470" t="s">
        <v>7515</v>
      </c>
      <c r="BU470" t="s">
        <v>7515</v>
      </c>
      <c r="BV470" t="s">
        <v>7515</v>
      </c>
      <c r="BW470" t="s">
        <v>7515</v>
      </c>
      <c r="BX470" t="s">
        <v>7515</v>
      </c>
      <c r="BY470" t="s">
        <v>7515</v>
      </c>
      <c r="BZ470" t="s">
        <v>7515</v>
      </c>
      <c r="CA470" t="s">
        <v>7515</v>
      </c>
      <c r="CB470" t="s">
        <v>7515</v>
      </c>
      <c r="CC470" t="s">
        <v>7515</v>
      </c>
      <c r="CD470" t="s">
        <v>7515</v>
      </c>
      <c r="CE470" t="s">
        <v>6794</v>
      </c>
      <c r="CI470" t="s">
        <v>6966</v>
      </c>
      <c r="CJ470" t="s">
        <v>6793</v>
      </c>
      <c r="CK470" t="s">
        <v>6794</v>
      </c>
      <c r="CL470" t="s">
        <v>6793</v>
      </c>
      <c r="CM470" t="s">
        <v>6793</v>
      </c>
      <c r="CN470" t="s">
        <v>6966</v>
      </c>
      <c r="CO470" t="s">
        <v>6794</v>
      </c>
      <c r="CP470" t="s">
        <v>6793</v>
      </c>
      <c r="CQ470" t="s">
        <v>6794</v>
      </c>
      <c r="CR470" t="s">
        <v>7520</v>
      </c>
      <c r="CS470" t="s">
        <v>7521</v>
      </c>
      <c r="CT470" t="s">
        <v>7587</v>
      </c>
      <c r="CU470" t="s">
        <v>6793</v>
      </c>
      <c r="CV470">
        <v>2</v>
      </c>
      <c r="CW470">
        <v>2</v>
      </c>
      <c r="CX470">
        <v>2</v>
      </c>
      <c r="CY470" t="s">
        <v>6794</v>
      </c>
      <c r="EC470">
        <v>4</v>
      </c>
      <c r="EE470">
        <v>2</v>
      </c>
      <c r="EF470">
        <v>0</v>
      </c>
      <c r="EG470">
        <v>1</v>
      </c>
      <c r="EH470">
        <v>1</v>
      </c>
      <c r="EI470">
        <v>0</v>
      </c>
      <c r="EJ470">
        <v>0</v>
      </c>
      <c r="EK470">
        <v>0</v>
      </c>
      <c r="EL470" t="s">
        <v>6793</v>
      </c>
      <c r="EM470" t="s">
        <v>7573</v>
      </c>
      <c r="EO470">
        <v>2</v>
      </c>
      <c r="EP470" t="s">
        <v>7683</v>
      </c>
      <c r="EQ470">
        <v>2007</v>
      </c>
      <c r="ER470" t="s">
        <v>7684</v>
      </c>
      <c r="EV470" t="s">
        <v>6794</v>
      </c>
      <c r="PS470" t="s">
        <v>7526</v>
      </c>
      <c r="PT470" t="s">
        <v>7526</v>
      </c>
      <c r="PU470" t="s">
        <v>7526</v>
      </c>
      <c r="PV470" t="s">
        <v>7527</v>
      </c>
      <c r="PW470" t="s">
        <v>7515</v>
      </c>
      <c r="PX470" t="s">
        <v>7515</v>
      </c>
      <c r="PY470" t="s">
        <v>7515</v>
      </c>
      <c r="PZ470" t="s">
        <v>7515</v>
      </c>
      <c r="QA470" t="s">
        <v>7515</v>
      </c>
      <c r="QB470" t="s">
        <v>7515</v>
      </c>
      <c r="QC470" t="s">
        <v>7516</v>
      </c>
      <c r="QD470" t="s">
        <v>7548</v>
      </c>
      <c r="QE470" t="s">
        <v>7539</v>
      </c>
      <c r="QF470" t="s">
        <v>7528</v>
      </c>
      <c r="QG470" t="s">
        <v>7681</v>
      </c>
      <c r="QH470">
        <v>2007</v>
      </c>
      <c r="QI470">
        <v>12</v>
      </c>
      <c r="QJ470">
        <v>1</v>
      </c>
      <c r="QK470" s="329">
        <v>39445</v>
      </c>
      <c r="QL470">
        <v>1</v>
      </c>
      <c r="QM470">
        <v>0</v>
      </c>
      <c r="QN470" t="s">
        <v>265</v>
      </c>
      <c r="QO470">
        <v>2008</v>
      </c>
      <c r="QP470">
        <v>35</v>
      </c>
      <c r="RV470">
        <f t="shared" si="15"/>
        <v>0</v>
      </c>
      <c r="RY470">
        <f t="shared" si="14"/>
        <v>7</v>
      </c>
    </row>
    <row r="471" spans="1:493" x14ac:dyDescent="0.3">
      <c r="A471">
        <v>71455</v>
      </c>
      <c r="B471">
        <v>640</v>
      </c>
      <c r="C471" t="s">
        <v>6793</v>
      </c>
      <c r="D471" t="s">
        <v>6793</v>
      </c>
      <c r="I471" t="s">
        <v>6793</v>
      </c>
      <c r="J471" t="s">
        <v>7516</v>
      </c>
      <c r="K471" t="s">
        <v>7515</v>
      </c>
      <c r="L471" t="s">
        <v>7515</v>
      </c>
      <c r="M471" t="s">
        <v>7515</v>
      </c>
      <c r="N471" t="s">
        <v>7515</v>
      </c>
      <c r="O471" t="s">
        <v>7515</v>
      </c>
      <c r="P471" t="s">
        <v>7515</v>
      </c>
      <c r="Q471" t="s">
        <v>7515</v>
      </c>
      <c r="R471" t="s">
        <v>7515</v>
      </c>
      <c r="S471" t="s">
        <v>7515</v>
      </c>
      <c r="T471" t="s">
        <v>7515</v>
      </c>
      <c r="U471" t="s">
        <v>7515</v>
      </c>
      <c r="V471" t="s">
        <v>7515</v>
      </c>
      <c r="W471" t="s">
        <v>7515</v>
      </c>
      <c r="X471" t="s">
        <v>7515</v>
      </c>
      <c r="Y471" t="s">
        <v>7515</v>
      </c>
      <c r="Z471" t="s">
        <v>7516</v>
      </c>
      <c r="AA471" t="s">
        <v>7515</v>
      </c>
      <c r="AB471" t="s">
        <v>7515</v>
      </c>
      <c r="AC471" t="s">
        <v>6796</v>
      </c>
      <c r="AK471" t="s">
        <v>6985</v>
      </c>
      <c r="AL471" t="s">
        <v>6793</v>
      </c>
      <c r="AM471" t="s">
        <v>6794</v>
      </c>
      <c r="AN471" t="s">
        <v>7680</v>
      </c>
      <c r="AO471">
        <v>0</v>
      </c>
      <c r="AP471">
        <v>20</v>
      </c>
      <c r="AQ471" t="s">
        <v>6757</v>
      </c>
      <c r="AR471" t="s">
        <v>6793</v>
      </c>
      <c r="AS471" t="s">
        <v>6794</v>
      </c>
      <c r="AT471" t="s">
        <v>6813</v>
      </c>
      <c r="AU471" t="s">
        <v>7531</v>
      </c>
      <c r="AV471" t="s">
        <v>6991</v>
      </c>
      <c r="AX471" t="s">
        <v>6793</v>
      </c>
      <c r="AY471" t="s">
        <v>6966</v>
      </c>
      <c r="AZ471" t="s">
        <v>6793</v>
      </c>
      <c r="BA471" t="s">
        <v>6793</v>
      </c>
      <c r="BC471" t="s">
        <v>6794</v>
      </c>
      <c r="BD471" t="s">
        <v>6966</v>
      </c>
      <c r="BE471" t="s">
        <v>6794</v>
      </c>
      <c r="BF471" t="s">
        <v>6794</v>
      </c>
      <c r="BG471" t="s">
        <v>6794</v>
      </c>
      <c r="BH471" t="s">
        <v>6794</v>
      </c>
      <c r="BI471" t="s">
        <v>7029</v>
      </c>
      <c r="BJ471" t="s">
        <v>7021</v>
      </c>
      <c r="BK471" t="s">
        <v>6794</v>
      </c>
      <c r="BM471">
        <v>60</v>
      </c>
      <c r="BN471" t="s">
        <v>6</v>
      </c>
      <c r="BO471" t="s">
        <v>7533</v>
      </c>
      <c r="BP471" t="s">
        <v>6</v>
      </c>
      <c r="BQ471" t="s">
        <v>7559</v>
      </c>
      <c r="BR471" t="s">
        <v>7682</v>
      </c>
      <c r="BS471" t="s">
        <v>7516</v>
      </c>
      <c r="BT471" t="s">
        <v>7515</v>
      </c>
      <c r="BU471" t="s">
        <v>7515</v>
      </c>
      <c r="BV471" t="s">
        <v>7515</v>
      </c>
      <c r="BW471" t="s">
        <v>7515</v>
      </c>
      <c r="BX471" t="s">
        <v>7515</v>
      </c>
      <c r="BY471" t="s">
        <v>7515</v>
      </c>
      <c r="BZ471" t="s">
        <v>7515</v>
      </c>
      <c r="CA471" t="s">
        <v>7515</v>
      </c>
      <c r="CB471" t="s">
        <v>7515</v>
      </c>
      <c r="CC471" t="s">
        <v>7515</v>
      </c>
      <c r="CD471" t="s">
        <v>7515</v>
      </c>
      <c r="CE471" t="s">
        <v>6794</v>
      </c>
      <c r="CI471" t="s">
        <v>6793</v>
      </c>
      <c r="CJ471" t="s">
        <v>6793</v>
      </c>
      <c r="CK471" t="s">
        <v>6794</v>
      </c>
      <c r="CL471" t="s">
        <v>6793</v>
      </c>
      <c r="CM471" t="s">
        <v>6793</v>
      </c>
      <c r="CN471" t="s">
        <v>6793</v>
      </c>
      <c r="CO471" t="s">
        <v>6794</v>
      </c>
      <c r="CP471" t="s">
        <v>6793</v>
      </c>
      <c r="CQ471" t="s">
        <v>6794</v>
      </c>
      <c r="CR471" t="s">
        <v>7520</v>
      </c>
      <c r="CS471" t="s">
        <v>7521</v>
      </c>
      <c r="CT471" t="s">
        <v>7587</v>
      </c>
      <c r="CU471" t="s">
        <v>6793</v>
      </c>
      <c r="CV471">
        <v>2</v>
      </c>
      <c r="CW471">
        <v>4</v>
      </c>
      <c r="CX471">
        <v>2</v>
      </c>
      <c r="CY471" t="s">
        <v>6794</v>
      </c>
      <c r="EC471">
        <v>3</v>
      </c>
      <c r="EE471">
        <v>0</v>
      </c>
      <c r="EF471">
        <v>0</v>
      </c>
      <c r="EG471">
        <v>2</v>
      </c>
      <c r="EH471">
        <v>0</v>
      </c>
      <c r="EI471">
        <v>1</v>
      </c>
      <c r="EJ471">
        <v>0</v>
      </c>
      <c r="EK471">
        <v>0</v>
      </c>
      <c r="EL471" t="s">
        <v>6794</v>
      </c>
      <c r="EV471" t="s">
        <v>6794</v>
      </c>
      <c r="PS471" t="s">
        <v>7526</v>
      </c>
      <c r="PT471" t="s">
        <v>7526</v>
      </c>
      <c r="PU471" t="s">
        <v>7526</v>
      </c>
      <c r="PV471" t="s">
        <v>7526</v>
      </c>
      <c r="PW471" t="s">
        <v>7515</v>
      </c>
      <c r="PX471" t="s">
        <v>7515</v>
      </c>
      <c r="PY471" t="s">
        <v>7515</v>
      </c>
      <c r="PZ471" t="s">
        <v>7515</v>
      </c>
      <c r="QA471" t="s">
        <v>7515</v>
      </c>
      <c r="QB471" t="s">
        <v>7515</v>
      </c>
      <c r="QC471" t="s">
        <v>7516</v>
      </c>
      <c r="QD471" t="s">
        <v>7528</v>
      </c>
      <c r="QE471" t="s">
        <v>7539</v>
      </c>
      <c r="QF471" t="s">
        <v>7528</v>
      </c>
      <c r="QG471" t="s">
        <v>7681</v>
      </c>
      <c r="QH471">
        <v>2008</v>
      </c>
      <c r="QI471">
        <v>1</v>
      </c>
      <c r="QJ471">
        <v>1</v>
      </c>
      <c r="QK471" s="329">
        <v>39449</v>
      </c>
      <c r="QL471">
        <v>1</v>
      </c>
      <c r="QM471">
        <v>0</v>
      </c>
      <c r="QN471" t="s">
        <v>265</v>
      </c>
      <c r="QO471">
        <v>2008</v>
      </c>
      <c r="QP471">
        <v>35</v>
      </c>
      <c r="RV471">
        <f t="shared" si="15"/>
        <v>2</v>
      </c>
      <c r="RY471">
        <f t="shared" si="14"/>
        <v>6</v>
      </c>
    </row>
    <row r="472" spans="1:493" x14ac:dyDescent="0.3">
      <c r="A472">
        <v>71456</v>
      </c>
      <c r="B472">
        <v>641</v>
      </c>
      <c r="C472" t="s">
        <v>6793</v>
      </c>
      <c r="D472" t="s">
        <v>6793</v>
      </c>
      <c r="I472" t="s">
        <v>6793</v>
      </c>
      <c r="J472" t="s">
        <v>7515</v>
      </c>
      <c r="K472" t="s">
        <v>7515</v>
      </c>
      <c r="L472" t="s">
        <v>7516</v>
      </c>
      <c r="M472" t="s">
        <v>7515</v>
      </c>
      <c r="N472" t="s">
        <v>7515</v>
      </c>
      <c r="O472" t="s">
        <v>7515</v>
      </c>
      <c r="P472" t="s">
        <v>7515</v>
      </c>
      <c r="Q472" t="s">
        <v>7515</v>
      </c>
      <c r="R472" t="s">
        <v>7515</v>
      </c>
      <c r="S472" t="s">
        <v>7515</v>
      </c>
      <c r="T472" t="s">
        <v>7515</v>
      </c>
      <c r="U472" t="s">
        <v>7515</v>
      </c>
      <c r="V472" t="s">
        <v>7515</v>
      </c>
      <c r="W472" t="s">
        <v>7515</v>
      </c>
      <c r="X472" t="s">
        <v>7515</v>
      </c>
      <c r="Y472" t="s">
        <v>7515</v>
      </c>
      <c r="Z472" t="s">
        <v>7515</v>
      </c>
      <c r="AA472" t="s">
        <v>7515</v>
      </c>
      <c r="AB472" t="s">
        <v>7515</v>
      </c>
      <c r="AC472" t="s">
        <v>7517</v>
      </c>
      <c r="AF472">
        <v>0</v>
      </c>
      <c r="AG472">
        <v>3</v>
      </c>
      <c r="AH472" t="s">
        <v>6845</v>
      </c>
      <c r="AK472" t="s">
        <v>6993</v>
      </c>
      <c r="AL472" t="s">
        <v>6794</v>
      </c>
      <c r="AM472" t="s">
        <v>6794</v>
      </c>
      <c r="AN472" t="s">
        <v>7680</v>
      </c>
      <c r="AO472">
        <v>0</v>
      </c>
      <c r="AP472">
        <v>10</v>
      </c>
      <c r="AQ472" t="s">
        <v>7568</v>
      </c>
      <c r="AT472" t="s">
        <v>6814</v>
      </c>
      <c r="AV472" t="s">
        <v>6991</v>
      </c>
      <c r="AW472" t="s">
        <v>7588</v>
      </c>
      <c r="AX472" t="s">
        <v>6794</v>
      </c>
      <c r="AY472" t="s">
        <v>6794</v>
      </c>
      <c r="AZ472" t="s">
        <v>6793</v>
      </c>
      <c r="BA472" t="s">
        <v>6793</v>
      </c>
      <c r="BC472" t="s">
        <v>6794</v>
      </c>
      <c r="BD472" t="s">
        <v>6794</v>
      </c>
      <c r="BE472" t="s">
        <v>6794</v>
      </c>
      <c r="BF472" t="s">
        <v>6793</v>
      </c>
      <c r="BG472" t="s">
        <v>6794</v>
      </c>
      <c r="BH472" t="s">
        <v>6794</v>
      </c>
      <c r="BI472" t="s">
        <v>7027</v>
      </c>
      <c r="BJ472" t="s">
        <v>7024</v>
      </c>
      <c r="BK472" t="s">
        <v>6794</v>
      </c>
      <c r="BM472">
        <v>50</v>
      </c>
      <c r="BN472">
        <v>80</v>
      </c>
      <c r="BO472" t="s">
        <v>7533</v>
      </c>
      <c r="BP472" t="s">
        <v>6</v>
      </c>
      <c r="BQ472" t="s">
        <v>7559</v>
      </c>
      <c r="BR472" t="s">
        <v>6757</v>
      </c>
      <c r="BS472" t="s">
        <v>7515</v>
      </c>
      <c r="BT472" t="s">
        <v>7515</v>
      </c>
      <c r="BU472" t="s">
        <v>7515</v>
      </c>
      <c r="BV472" t="s">
        <v>7515</v>
      </c>
      <c r="BW472" t="s">
        <v>7515</v>
      </c>
      <c r="BX472" t="s">
        <v>7515</v>
      </c>
      <c r="BY472" t="s">
        <v>7515</v>
      </c>
      <c r="BZ472" t="s">
        <v>7516</v>
      </c>
      <c r="CA472" t="s">
        <v>7515</v>
      </c>
      <c r="CB472" t="s">
        <v>7515</v>
      </c>
      <c r="CC472" t="s">
        <v>7515</v>
      </c>
      <c r="CD472" t="s">
        <v>7515</v>
      </c>
      <c r="CE472" t="s">
        <v>6793</v>
      </c>
      <c r="CI472" t="s">
        <v>6793</v>
      </c>
      <c r="CJ472" t="s">
        <v>6793</v>
      </c>
      <c r="CK472" t="s">
        <v>6794</v>
      </c>
      <c r="CL472" t="s">
        <v>6793</v>
      </c>
      <c r="CM472" t="s">
        <v>6793</v>
      </c>
      <c r="CN472" t="s">
        <v>6793</v>
      </c>
      <c r="CO472" t="s">
        <v>6794</v>
      </c>
      <c r="CP472" t="s">
        <v>6793</v>
      </c>
      <c r="CQ472" t="s">
        <v>6794</v>
      </c>
      <c r="CR472" t="s">
        <v>7520</v>
      </c>
      <c r="CS472" t="s">
        <v>7521</v>
      </c>
      <c r="CT472" t="s">
        <v>7587</v>
      </c>
      <c r="CU472" t="s">
        <v>6793</v>
      </c>
      <c r="CV472">
        <v>3</v>
      </c>
      <c r="CW472">
        <v>4</v>
      </c>
      <c r="CX472">
        <v>3</v>
      </c>
      <c r="CY472" t="s">
        <v>6794</v>
      </c>
      <c r="EC472">
        <v>2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2</v>
      </c>
      <c r="EK472">
        <v>0</v>
      </c>
      <c r="EL472" t="s">
        <v>6794</v>
      </c>
      <c r="EV472" t="s">
        <v>6794</v>
      </c>
      <c r="PS472" t="s">
        <v>7526</v>
      </c>
      <c r="PT472" t="s">
        <v>7526</v>
      </c>
      <c r="PU472" t="s">
        <v>7526</v>
      </c>
      <c r="PV472" t="s">
        <v>7526</v>
      </c>
      <c r="PW472" t="s">
        <v>7516</v>
      </c>
      <c r="PX472" t="s">
        <v>7515</v>
      </c>
      <c r="PY472" t="s">
        <v>7515</v>
      </c>
      <c r="PZ472" t="s">
        <v>7515</v>
      </c>
      <c r="QA472" t="s">
        <v>7515</v>
      </c>
      <c r="QB472" t="s">
        <v>7515</v>
      </c>
      <c r="QC472" t="s">
        <v>7515</v>
      </c>
      <c r="QD472" t="s">
        <v>7528</v>
      </c>
      <c r="QE472" t="s">
        <v>7539</v>
      </c>
      <c r="QF472" t="s">
        <v>7528</v>
      </c>
      <c r="QG472" t="s">
        <v>7681</v>
      </c>
      <c r="QH472">
        <v>2008</v>
      </c>
      <c r="QI472">
        <v>6</v>
      </c>
      <c r="QJ472">
        <v>1</v>
      </c>
      <c r="QK472" s="329">
        <v>39629</v>
      </c>
      <c r="QL472">
        <v>0</v>
      </c>
      <c r="QM472">
        <v>1</v>
      </c>
      <c r="QN472" t="s">
        <v>212</v>
      </c>
      <c r="QO472">
        <v>2008</v>
      </c>
      <c r="QP472">
        <v>50</v>
      </c>
      <c r="RV472">
        <f t="shared" si="15"/>
        <v>4</v>
      </c>
      <c r="RY472">
        <f t="shared" si="14"/>
        <v>9</v>
      </c>
    </row>
    <row r="473" spans="1:493" x14ac:dyDescent="0.3">
      <c r="A473">
        <v>71457</v>
      </c>
      <c r="B473">
        <v>642</v>
      </c>
      <c r="C473" t="s">
        <v>6793</v>
      </c>
      <c r="D473" t="s">
        <v>6793</v>
      </c>
      <c r="I473" t="s">
        <v>6793</v>
      </c>
      <c r="J473" t="s">
        <v>7516</v>
      </c>
      <c r="K473" t="s">
        <v>7516</v>
      </c>
      <c r="L473" t="s">
        <v>7515</v>
      </c>
      <c r="M473" t="s">
        <v>7515</v>
      </c>
      <c r="N473" t="s">
        <v>7515</v>
      </c>
      <c r="O473" t="s">
        <v>7515</v>
      </c>
      <c r="P473" t="s">
        <v>7515</v>
      </c>
      <c r="Q473" t="s">
        <v>7515</v>
      </c>
      <c r="R473" t="s">
        <v>7515</v>
      </c>
      <c r="S473" t="s">
        <v>7515</v>
      </c>
      <c r="T473" t="s">
        <v>7515</v>
      </c>
      <c r="U473" t="s">
        <v>7515</v>
      </c>
      <c r="V473" t="s">
        <v>7515</v>
      </c>
      <c r="W473" t="s">
        <v>7515</v>
      </c>
      <c r="X473" t="s">
        <v>7515</v>
      </c>
      <c r="Y473" t="s">
        <v>7515</v>
      </c>
      <c r="Z473" t="s">
        <v>7515</v>
      </c>
      <c r="AA473" t="s">
        <v>7515</v>
      </c>
      <c r="AB473" t="s">
        <v>7515</v>
      </c>
      <c r="AC473" t="s">
        <v>6796</v>
      </c>
      <c r="AK473" t="s">
        <v>6985</v>
      </c>
      <c r="AL473" t="s">
        <v>6793</v>
      </c>
      <c r="AM473" t="s">
        <v>6794</v>
      </c>
      <c r="AN473" t="s">
        <v>7680</v>
      </c>
      <c r="AO473">
        <v>0</v>
      </c>
      <c r="AP473">
        <v>5</v>
      </c>
      <c r="AQ473" t="s">
        <v>6988</v>
      </c>
      <c r="AR473" t="s">
        <v>6793</v>
      </c>
      <c r="AS473" t="s">
        <v>6793</v>
      </c>
      <c r="AT473" t="s">
        <v>6813</v>
      </c>
      <c r="AU473" t="s">
        <v>7531</v>
      </c>
      <c r="AV473" t="s">
        <v>7612</v>
      </c>
      <c r="AX473" t="s">
        <v>6794</v>
      </c>
      <c r="AY473" t="s">
        <v>6794</v>
      </c>
      <c r="AZ473" t="s">
        <v>6794</v>
      </c>
      <c r="BA473" t="s">
        <v>6794</v>
      </c>
      <c r="BB473" t="s">
        <v>6794</v>
      </c>
      <c r="BC473" t="s">
        <v>6793</v>
      </c>
      <c r="BD473" t="s">
        <v>6793</v>
      </c>
      <c r="BE473" t="s">
        <v>6793</v>
      </c>
      <c r="BF473" t="s">
        <v>6794</v>
      </c>
      <c r="BG473" t="s">
        <v>6794</v>
      </c>
      <c r="BH473" t="s">
        <v>6794</v>
      </c>
      <c r="BI473" t="s">
        <v>7026</v>
      </c>
      <c r="BJ473" t="s">
        <v>7565</v>
      </c>
      <c r="BK473" t="s">
        <v>6794</v>
      </c>
      <c r="BM473">
        <v>100</v>
      </c>
      <c r="BN473">
        <v>25</v>
      </c>
      <c r="BO473" t="s">
        <v>7533</v>
      </c>
      <c r="BP473" t="s">
        <v>6</v>
      </c>
      <c r="BQ473" t="s">
        <v>7559</v>
      </c>
      <c r="BR473" t="s">
        <v>7543</v>
      </c>
      <c r="BS473" t="s">
        <v>7515</v>
      </c>
      <c r="BT473" t="s">
        <v>7515</v>
      </c>
      <c r="BU473" t="s">
        <v>7515</v>
      </c>
      <c r="BV473" t="s">
        <v>7516</v>
      </c>
      <c r="BW473" t="s">
        <v>7515</v>
      </c>
      <c r="BX473" t="s">
        <v>7515</v>
      </c>
      <c r="BY473" t="s">
        <v>7515</v>
      </c>
      <c r="BZ473" t="s">
        <v>7515</v>
      </c>
      <c r="CA473" t="s">
        <v>7515</v>
      </c>
      <c r="CB473" t="s">
        <v>7515</v>
      </c>
      <c r="CC473" t="s">
        <v>7515</v>
      </c>
      <c r="CD473" t="s">
        <v>7515</v>
      </c>
      <c r="CE473" t="s">
        <v>6793</v>
      </c>
      <c r="CI473" t="s">
        <v>6793</v>
      </c>
      <c r="CJ473" t="s">
        <v>6793</v>
      </c>
      <c r="CK473" t="s">
        <v>6794</v>
      </c>
      <c r="CL473" t="s">
        <v>6793</v>
      </c>
      <c r="CM473" t="s">
        <v>6793</v>
      </c>
      <c r="CN473" t="s">
        <v>6793</v>
      </c>
      <c r="CO473" t="s">
        <v>6794</v>
      </c>
      <c r="CP473" t="s">
        <v>6793</v>
      </c>
      <c r="CQ473" t="s">
        <v>6794</v>
      </c>
      <c r="CR473" t="s">
        <v>7545</v>
      </c>
      <c r="CS473" t="s">
        <v>7521</v>
      </c>
      <c r="CT473" t="s">
        <v>7587</v>
      </c>
      <c r="CU473" t="s">
        <v>6793</v>
      </c>
      <c r="CV473">
        <v>2</v>
      </c>
      <c r="CW473">
        <v>3</v>
      </c>
      <c r="CX473">
        <v>2</v>
      </c>
      <c r="CY473" t="s">
        <v>6794</v>
      </c>
      <c r="EC473">
        <v>5</v>
      </c>
      <c r="EE473">
        <v>0</v>
      </c>
      <c r="EF473">
        <v>3</v>
      </c>
      <c r="EG473">
        <v>0</v>
      </c>
      <c r="EH473">
        <v>0</v>
      </c>
      <c r="EI473">
        <v>2</v>
      </c>
      <c r="EJ473">
        <v>0</v>
      </c>
      <c r="EK473">
        <v>0</v>
      </c>
      <c r="EL473" t="s">
        <v>6793</v>
      </c>
      <c r="EM473" t="s">
        <v>7573</v>
      </c>
      <c r="EO473">
        <v>1</v>
      </c>
      <c r="EP473" t="s">
        <v>7683</v>
      </c>
      <c r="EQ473">
        <v>2008</v>
      </c>
      <c r="ER473" t="s">
        <v>7684</v>
      </c>
      <c r="EV473" t="s">
        <v>6793</v>
      </c>
      <c r="IR473" t="s">
        <v>7524</v>
      </c>
      <c r="IS473" t="s">
        <v>7680</v>
      </c>
      <c r="IT473">
        <v>4</v>
      </c>
      <c r="IU473">
        <v>2009</v>
      </c>
      <c r="IY473" t="s">
        <v>6794</v>
      </c>
      <c r="IZ473" t="s">
        <v>6793</v>
      </c>
      <c r="JA473" t="s">
        <v>7524</v>
      </c>
      <c r="JB473" t="s">
        <v>7680</v>
      </c>
      <c r="JC473">
        <v>4</v>
      </c>
      <c r="JD473">
        <v>2009</v>
      </c>
      <c r="JF473" t="s">
        <v>7526</v>
      </c>
      <c r="JG473" t="s">
        <v>7526</v>
      </c>
      <c r="JH473" t="s">
        <v>6794</v>
      </c>
      <c r="JI473" t="s">
        <v>6793</v>
      </c>
      <c r="JJ473" t="s">
        <v>7524</v>
      </c>
      <c r="JK473" t="s">
        <v>7680</v>
      </c>
      <c r="JL473">
        <v>6</v>
      </c>
      <c r="JM473">
        <v>2007</v>
      </c>
      <c r="JO473" t="s">
        <v>7526</v>
      </c>
      <c r="JP473" t="s">
        <v>7526</v>
      </c>
      <c r="JQ473" t="s">
        <v>6794</v>
      </c>
      <c r="JR473" t="s">
        <v>6793</v>
      </c>
      <c r="PS473" t="s">
        <v>7526</v>
      </c>
      <c r="PV473" t="s">
        <v>7526</v>
      </c>
      <c r="PW473" t="s">
        <v>7515</v>
      </c>
      <c r="PX473" t="s">
        <v>7515</v>
      </c>
      <c r="PY473" t="s">
        <v>7515</v>
      </c>
      <c r="PZ473" t="s">
        <v>7515</v>
      </c>
      <c r="QA473" t="s">
        <v>7515</v>
      </c>
      <c r="QB473" t="s">
        <v>7515</v>
      </c>
      <c r="QC473" t="s">
        <v>7516</v>
      </c>
      <c r="QD473" t="s">
        <v>7528</v>
      </c>
      <c r="QE473" t="s">
        <v>7539</v>
      </c>
      <c r="QF473" t="s">
        <v>7528</v>
      </c>
      <c r="QG473" t="s">
        <v>7681</v>
      </c>
      <c r="QH473">
        <v>2008</v>
      </c>
      <c r="QI473">
        <v>2</v>
      </c>
      <c r="QJ473">
        <v>1</v>
      </c>
      <c r="QK473" s="331">
        <v>47150</v>
      </c>
      <c r="QL473">
        <v>1</v>
      </c>
      <c r="QM473">
        <v>0</v>
      </c>
      <c r="QN473" t="s">
        <v>265</v>
      </c>
      <c r="QO473">
        <v>2008</v>
      </c>
      <c r="QP473">
        <v>50</v>
      </c>
      <c r="QQ473">
        <v>1</v>
      </c>
      <c r="QR473">
        <v>0</v>
      </c>
      <c r="QS473">
        <v>0</v>
      </c>
      <c r="QT473">
        <v>0</v>
      </c>
      <c r="QU473">
        <v>0</v>
      </c>
      <c r="QV473">
        <v>0</v>
      </c>
      <c r="QW473">
        <v>0</v>
      </c>
      <c r="QX473">
        <v>0</v>
      </c>
      <c r="QY473">
        <v>0</v>
      </c>
      <c r="QZ473">
        <v>0</v>
      </c>
      <c r="RA473">
        <v>0</v>
      </c>
      <c r="RB473">
        <v>0</v>
      </c>
      <c r="RC473">
        <v>0</v>
      </c>
      <c r="RD473">
        <v>1</v>
      </c>
      <c r="RE473">
        <v>1</v>
      </c>
      <c r="RF473">
        <v>1</v>
      </c>
      <c r="RG473">
        <v>0</v>
      </c>
      <c r="RH473">
        <v>0</v>
      </c>
      <c r="RI473">
        <v>0</v>
      </c>
      <c r="RJ473">
        <v>0</v>
      </c>
      <c r="RK473">
        <v>0</v>
      </c>
      <c r="RL473">
        <v>0</v>
      </c>
      <c r="RM473">
        <v>0</v>
      </c>
      <c r="RN473">
        <v>0</v>
      </c>
      <c r="RO473">
        <v>0</v>
      </c>
      <c r="RP473">
        <v>0</v>
      </c>
      <c r="RQ473">
        <v>0</v>
      </c>
      <c r="RR473">
        <v>0</v>
      </c>
      <c r="RS473">
        <v>0</v>
      </c>
      <c r="RT473">
        <v>0</v>
      </c>
      <c r="RU473">
        <v>0</v>
      </c>
      <c r="RV473">
        <f t="shared" si="15"/>
        <v>5</v>
      </c>
      <c r="RY473">
        <f t="shared" si="14"/>
        <v>4</v>
      </c>
    </row>
    <row r="474" spans="1:493" x14ac:dyDescent="0.3">
      <c r="A474">
        <v>71458</v>
      </c>
      <c r="B474">
        <v>644</v>
      </c>
      <c r="C474" t="s">
        <v>6793</v>
      </c>
      <c r="D474" t="s">
        <v>6793</v>
      </c>
      <c r="I474" t="s">
        <v>6793</v>
      </c>
      <c r="J474" t="s">
        <v>7515</v>
      </c>
      <c r="K474" t="s">
        <v>7515</v>
      </c>
      <c r="L474" t="s">
        <v>7515</v>
      </c>
      <c r="M474" t="s">
        <v>7515</v>
      </c>
      <c r="N474" t="s">
        <v>7515</v>
      </c>
      <c r="O474" t="s">
        <v>7515</v>
      </c>
      <c r="P474" t="s">
        <v>7515</v>
      </c>
      <c r="Q474" t="s">
        <v>7515</v>
      </c>
      <c r="R474" t="s">
        <v>7515</v>
      </c>
      <c r="S474" t="s">
        <v>7515</v>
      </c>
      <c r="T474" t="s">
        <v>7515</v>
      </c>
      <c r="U474" t="s">
        <v>7515</v>
      </c>
      <c r="V474" t="s">
        <v>7515</v>
      </c>
      <c r="W474" t="s">
        <v>7515</v>
      </c>
      <c r="X474" t="s">
        <v>7515</v>
      </c>
      <c r="Y474" t="s">
        <v>7515</v>
      </c>
      <c r="Z474" t="s">
        <v>7515</v>
      </c>
      <c r="AA474" t="s">
        <v>7516</v>
      </c>
      <c r="AB474" t="s">
        <v>7515</v>
      </c>
      <c r="AC474" t="s">
        <v>7517</v>
      </c>
      <c r="AF474">
        <v>0</v>
      </c>
      <c r="AG474">
        <v>15</v>
      </c>
      <c r="AH474" t="s">
        <v>6845</v>
      </c>
      <c r="AK474" t="s">
        <v>6993</v>
      </c>
      <c r="AL474" t="s">
        <v>6794</v>
      </c>
      <c r="AM474" t="s">
        <v>6794</v>
      </c>
      <c r="AN474" t="s">
        <v>7680</v>
      </c>
      <c r="AO474">
        <v>0</v>
      </c>
      <c r="AP474">
        <v>20</v>
      </c>
      <c r="AQ474" t="s">
        <v>6757</v>
      </c>
      <c r="AR474" t="s">
        <v>6793</v>
      </c>
      <c r="AS474" t="s">
        <v>6794</v>
      </c>
      <c r="AT474" t="s">
        <v>6813</v>
      </c>
      <c r="AU474" t="s">
        <v>7531</v>
      </c>
      <c r="AV474" t="s">
        <v>7518</v>
      </c>
      <c r="AX474" t="s">
        <v>6794</v>
      </c>
      <c r="AY474" t="s">
        <v>6794</v>
      </c>
      <c r="AZ474" t="s">
        <v>6794</v>
      </c>
      <c r="BA474" t="s">
        <v>6794</v>
      </c>
      <c r="BC474" t="s">
        <v>6794</v>
      </c>
      <c r="BD474" t="s">
        <v>6793</v>
      </c>
      <c r="BE474" t="s">
        <v>6793</v>
      </c>
      <c r="BF474" t="s">
        <v>6794</v>
      </c>
      <c r="BG474" t="s">
        <v>6794</v>
      </c>
      <c r="BH474" t="s">
        <v>6794</v>
      </c>
      <c r="BI474" t="s">
        <v>7022</v>
      </c>
      <c r="BJ474" t="s">
        <v>7026</v>
      </c>
      <c r="BK474" t="s">
        <v>6794</v>
      </c>
      <c r="BM474">
        <v>0</v>
      </c>
      <c r="BN474" t="s">
        <v>6</v>
      </c>
      <c r="BO474" t="s">
        <v>7533</v>
      </c>
      <c r="BP474" t="s">
        <v>6</v>
      </c>
      <c r="BQ474" t="s">
        <v>7559</v>
      </c>
      <c r="BR474" t="s">
        <v>7594</v>
      </c>
      <c r="BS474" t="s">
        <v>7515</v>
      </c>
      <c r="BT474" t="s">
        <v>7516</v>
      </c>
      <c r="BU474" t="s">
        <v>7515</v>
      </c>
      <c r="BV474" t="s">
        <v>7515</v>
      </c>
      <c r="BW474" t="s">
        <v>7515</v>
      </c>
      <c r="BX474" t="s">
        <v>7515</v>
      </c>
      <c r="BY474" t="s">
        <v>7515</v>
      </c>
      <c r="BZ474" t="s">
        <v>7515</v>
      </c>
      <c r="CA474" t="s">
        <v>7515</v>
      </c>
      <c r="CB474" t="s">
        <v>7515</v>
      </c>
      <c r="CC474" t="s">
        <v>7515</v>
      </c>
      <c r="CD474" t="s">
        <v>7515</v>
      </c>
      <c r="CE474" t="s">
        <v>6794</v>
      </c>
      <c r="CI474" t="s">
        <v>6793</v>
      </c>
      <c r="CJ474" t="s">
        <v>6793</v>
      </c>
      <c r="CK474" t="s">
        <v>6793</v>
      </c>
      <c r="CL474" t="s">
        <v>6793</v>
      </c>
      <c r="CM474" t="s">
        <v>6794</v>
      </c>
      <c r="CN474" t="s">
        <v>6793</v>
      </c>
      <c r="CO474" t="s">
        <v>6794</v>
      </c>
      <c r="CP474" t="s">
        <v>6966</v>
      </c>
      <c r="CQ474" t="s">
        <v>6794</v>
      </c>
      <c r="CR474" t="s">
        <v>7520</v>
      </c>
      <c r="CS474" t="s">
        <v>7521</v>
      </c>
      <c r="CT474" t="s">
        <v>7587</v>
      </c>
      <c r="CU474" t="s">
        <v>6793</v>
      </c>
      <c r="CV474">
        <v>3</v>
      </c>
      <c r="CW474">
        <v>5</v>
      </c>
      <c r="CX474">
        <v>4</v>
      </c>
      <c r="CY474" t="s">
        <v>6794</v>
      </c>
      <c r="EC474">
        <v>4</v>
      </c>
      <c r="EE474">
        <v>0</v>
      </c>
      <c r="EF474">
        <v>0</v>
      </c>
      <c r="EG474">
        <v>0</v>
      </c>
      <c r="EH474">
        <v>1</v>
      </c>
      <c r="EI474">
        <v>1</v>
      </c>
      <c r="EJ474">
        <v>0</v>
      </c>
      <c r="EK474">
        <v>2</v>
      </c>
      <c r="EL474" t="s">
        <v>6794</v>
      </c>
      <c r="EV474" t="s">
        <v>6793</v>
      </c>
      <c r="FX474" t="s">
        <v>7524</v>
      </c>
      <c r="FY474" t="s">
        <v>7680</v>
      </c>
      <c r="FZ474">
        <v>11</v>
      </c>
      <c r="GA474">
        <v>2006</v>
      </c>
      <c r="GC474" t="s">
        <v>7526</v>
      </c>
      <c r="GD474" t="s">
        <v>7526</v>
      </c>
      <c r="GE474" t="s">
        <v>6794</v>
      </c>
      <c r="GF474" t="s">
        <v>6793</v>
      </c>
      <c r="PT474" t="s">
        <v>7526</v>
      </c>
      <c r="PU474" t="s">
        <v>7526</v>
      </c>
      <c r="PV474" t="s">
        <v>7526</v>
      </c>
      <c r="PW474" t="s">
        <v>7515</v>
      </c>
      <c r="PX474" t="s">
        <v>7515</v>
      </c>
      <c r="PY474" t="s">
        <v>7515</v>
      </c>
      <c r="PZ474" t="s">
        <v>7516</v>
      </c>
      <c r="QA474" t="s">
        <v>7515</v>
      </c>
      <c r="QB474" t="s">
        <v>7515</v>
      </c>
      <c r="QC474" t="s">
        <v>7515</v>
      </c>
      <c r="QD474" t="s">
        <v>7528</v>
      </c>
      <c r="QE474" t="s">
        <v>7529</v>
      </c>
      <c r="QF474" t="s">
        <v>7528</v>
      </c>
      <c r="QG474" t="s">
        <v>7681</v>
      </c>
      <c r="QH474">
        <v>2008</v>
      </c>
      <c r="QI474">
        <v>9</v>
      </c>
      <c r="QJ474">
        <v>1</v>
      </c>
      <c r="QK474" s="329">
        <v>39702</v>
      </c>
      <c r="QL474">
        <v>0</v>
      </c>
      <c r="QM474">
        <v>1</v>
      </c>
      <c r="QN474" t="s">
        <v>212</v>
      </c>
      <c r="QO474">
        <v>2008</v>
      </c>
      <c r="QP474">
        <v>50</v>
      </c>
      <c r="QQ474">
        <v>0</v>
      </c>
      <c r="QR474">
        <v>0</v>
      </c>
      <c r="QS474">
        <v>0</v>
      </c>
      <c r="QT474">
        <v>0</v>
      </c>
      <c r="QU474">
        <v>0</v>
      </c>
      <c r="QV474">
        <v>1</v>
      </c>
      <c r="QW474">
        <v>0</v>
      </c>
      <c r="QX474">
        <v>0</v>
      </c>
      <c r="QY474">
        <v>0</v>
      </c>
      <c r="QZ474">
        <v>0</v>
      </c>
      <c r="RA474">
        <v>0</v>
      </c>
      <c r="RB474">
        <v>0</v>
      </c>
      <c r="RC474">
        <v>0</v>
      </c>
      <c r="RD474">
        <v>0</v>
      </c>
      <c r="RE474">
        <v>0</v>
      </c>
      <c r="RF474">
        <v>0</v>
      </c>
      <c r="RG474">
        <v>0</v>
      </c>
      <c r="RH474">
        <v>0</v>
      </c>
      <c r="RI474">
        <v>0</v>
      </c>
      <c r="RJ474">
        <v>0</v>
      </c>
      <c r="RK474">
        <v>0</v>
      </c>
      <c r="RL474">
        <v>0</v>
      </c>
      <c r="RM474">
        <v>0</v>
      </c>
      <c r="RN474">
        <v>0</v>
      </c>
      <c r="RO474">
        <v>0</v>
      </c>
      <c r="RP474">
        <v>0</v>
      </c>
      <c r="RQ474">
        <v>0</v>
      </c>
      <c r="RR474">
        <v>0</v>
      </c>
      <c r="RS474">
        <v>0</v>
      </c>
      <c r="RT474">
        <v>0</v>
      </c>
      <c r="RU474">
        <v>0</v>
      </c>
      <c r="RV474">
        <f t="shared" si="15"/>
        <v>2</v>
      </c>
      <c r="RY474">
        <f t="shared" si="14"/>
        <v>5</v>
      </c>
    </row>
    <row r="475" spans="1:493" x14ac:dyDescent="0.3">
      <c r="A475">
        <v>71459</v>
      </c>
      <c r="B475">
        <v>649</v>
      </c>
      <c r="C475" t="s">
        <v>6793</v>
      </c>
      <c r="D475" t="s">
        <v>6793</v>
      </c>
      <c r="I475" t="s">
        <v>6793</v>
      </c>
      <c r="J475" t="s">
        <v>7515</v>
      </c>
      <c r="K475" t="s">
        <v>7515</v>
      </c>
      <c r="L475" t="s">
        <v>7515</v>
      </c>
      <c r="M475" t="s">
        <v>7515</v>
      </c>
      <c r="N475" t="s">
        <v>7515</v>
      </c>
      <c r="O475" t="s">
        <v>7515</v>
      </c>
      <c r="P475" t="s">
        <v>7515</v>
      </c>
      <c r="Q475" t="s">
        <v>7515</v>
      </c>
      <c r="R475" t="s">
        <v>7515</v>
      </c>
      <c r="S475" t="s">
        <v>7515</v>
      </c>
      <c r="T475" t="s">
        <v>7515</v>
      </c>
      <c r="U475" t="s">
        <v>7515</v>
      </c>
      <c r="V475" t="s">
        <v>7515</v>
      </c>
      <c r="W475" t="s">
        <v>7515</v>
      </c>
      <c r="X475" t="s">
        <v>7515</v>
      </c>
      <c r="Y475" t="s">
        <v>7515</v>
      </c>
      <c r="Z475" t="s">
        <v>7516</v>
      </c>
      <c r="AA475" t="s">
        <v>7515</v>
      </c>
      <c r="AB475" t="s">
        <v>7515</v>
      </c>
      <c r="AC475" t="s">
        <v>6796</v>
      </c>
      <c r="AK475" t="s">
        <v>6985</v>
      </c>
      <c r="AL475" t="s">
        <v>6793</v>
      </c>
      <c r="AM475" t="s">
        <v>6793</v>
      </c>
      <c r="AN475" t="s">
        <v>7680</v>
      </c>
      <c r="AO475">
        <v>0</v>
      </c>
      <c r="AP475">
        <v>10</v>
      </c>
      <c r="AQ475" t="s">
        <v>6757</v>
      </c>
      <c r="AR475" t="s">
        <v>6793</v>
      </c>
      <c r="AS475" t="s">
        <v>6793</v>
      </c>
      <c r="AT475" t="s">
        <v>6813</v>
      </c>
      <c r="AU475" t="s">
        <v>7562</v>
      </c>
      <c r="AV475" t="s">
        <v>6991</v>
      </c>
      <c r="AX475" t="s">
        <v>6793</v>
      </c>
      <c r="AY475" t="s">
        <v>6793</v>
      </c>
      <c r="AZ475" t="s">
        <v>6793</v>
      </c>
      <c r="BA475" t="s">
        <v>6793</v>
      </c>
      <c r="BC475" t="s">
        <v>6794</v>
      </c>
      <c r="BD475" t="s">
        <v>6793</v>
      </c>
      <c r="BE475" t="s">
        <v>6794</v>
      </c>
      <c r="BF475" t="s">
        <v>6793</v>
      </c>
      <c r="BG475" t="s">
        <v>6794</v>
      </c>
      <c r="BH475" t="s">
        <v>6966</v>
      </c>
      <c r="BI475" t="s">
        <v>7021</v>
      </c>
      <c r="BJ475" t="s">
        <v>7565</v>
      </c>
      <c r="BK475" t="s">
        <v>6794</v>
      </c>
      <c r="BM475" t="s">
        <v>7547</v>
      </c>
      <c r="BN475" t="s">
        <v>6</v>
      </c>
      <c r="BO475" t="s">
        <v>7519</v>
      </c>
      <c r="BP475" t="s">
        <v>6</v>
      </c>
      <c r="BQ475" t="s">
        <v>7559</v>
      </c>
      <c r="BR475" t="s">
        <v>7543</v>
      </c>
      <c r="BS475" t="s">
        <v>7516</v>
      </c>
      <c r="BT475" t="s">
        <v>7515</v>
      </c>
      <c r="BU475" t="s">
        <v>7515</v>
      </c>
      <c r="BV475" t="s">
        <v>7515</v>
      </c>
      <c r="BW475" t="s">
        <v>7515</v>
      </c>
      <c r="BX475" t="s">
        <v>7515</v>
      </c>
      <c r="BY475" t="s">
        <v>7515</v>
      </c>
      <c r="BZ475" t="s">
        <v>7515</v>
      </c>
      <c r="CA475" t="s">
        <v>7515</v>
      </c>
      <c r="CB475" t="s">
        <v>7515</v>
      </c>
      <c r="CC475" t="s">
        <v>7515</v>
      </c>
      <c r="CD475" t="s">
        <v>7515</v>
      </c>
      <c r="CE475" t="s">
        <v>6966</v>
      </c>
      <c r="CI475" t="s">
        <v>6793</v>
      </c>
      <c r="CJ475" t="s">
        <v>6793</v>
      </c>
      <c r="CK475" t="s">
        <v>6794</v>
      </c>
      <c r="CL475" t="s">
        <v>6793</v>
      </c>
      <c r="CM475" t="s">
        <v>6793</v>
      </c>
      <c r="CN475" t="s">
        <v>6794</v>
      </c>
      <c r="CO475" t="s">
        <v>6794</v>
      </c>
      <c r="CP475" t="s">
        <v>6793</v>
      </c>
      <c r="CQ475" t="s">
        <v>6793</v>
      </c>
      <c r="CR475" t="s">
        <v>7520</v>
      </c>
      <c r="CS475" t="s">
        <v>7555</v>
      </c>
      <c r="CT475" t="s">
        <v>7587</v>
      </c>
      <c r="CU475" t="s">
        <v>6793</v>
      </c>
      <c r="CV475">
        <v>2</v>
      </c>
      <c r="CW475">
        <v>4</v>
      </c>
      <c r="CX475">
        <v>2</v>
      </c>
      <c r="CY475" t="s">
        <v>6793</v>
      </c>
      <c r="CZ475">
        <v>1</v>
      </c>
      <c r="DA475" t="s">
        <v>6966</v>
      </c>
      <c r="DD475" t="s">
        <v>7557</v>
      </c>
      <c r="DE475" t="s">
        <v>6966</v>
      </c>
      <c r="EC475">
        <v>3</v>
      </c>
      <c r="EE475">
        <v>2</v>
      </c>
      <c r="EF475">
        <v>0</v>
      </c>
      <c r="EG475">
        <v>0</v>
      </c>
      <c r="EH475">
        <v>0</v>
      </c>
      <c r="EI475">
        <v>0</v>
      </c>
      <c r="EJ475">
        <v>1</v>
      </c>
      <c r="EK475">
        <v>0</v>
      </c>
      <c r="EL475" t="s">
        <v>6794</v>
      </c>
      <c r="EV475" t="s">
        <v>6793</v>
      </c>
      <c r="LL475" t="s">
        <v>7524</v>
      </c>
      <c r="LM475" t="s">
        <v>7680</v>
      </c>
      <c r="LN475">
        <v>12</v>
      </c>
      <c r="LO475">
        <v>2008</v>
      </c>
      <c r="LS475" t="s">
        <v>6966</v>
      </c>
      <c r="PS475" t="s">
        <v>7527</v>
      </c>
      <c r="PT475" t="s">
        <v>7527</v>
      </c>
      <c r="PU475" t="s">
        <v>7527</v>
      </c>
      <c r="PV475" t="s">
        <v>7527</v>
      </c>
      <c r="PW475" t="s">
        <v>7516</v>
      </c>
      <c r="PX475" t="s">
        <v>7515</v>
      </c>
      <c r="PY475" t="s">
        <v>7515</v>
      </c>
      <c r="PZ475" t="s">
        <v>7515</v>
      </c>
      <c r="QA475" t="s">
        <v>7515</v>
      </c>
      <c r="QB475" t="s">
        <v>7515</v>
      </c>
      <c r="QC475" t="s">
        <v>7515</v>
      </c>
      <c r="QD475" t="s">
        <v>7528</v>
      </c>
      <c r="QE475" t="s">
        <v>7529</v>
      </c>
      <c r="QF475" t="s">
        <v>7528</v>
      </c>
      <c r="QG475" t="s">
        <v>7681</v>
      </c>
      <c r="QH475">
        <v>2008</v>
      </c>
      <c r="QI475">
        <v>4</v>
      </c>
      <c r="QJ475">
        <v>1</v>
      </c>
      <c r="QK475" s="329">
        <v>39549</v>
      </c>
      <c r="QL475">
        <v>1</v>
      </c>
      <c r="QM475">
        <v>0</v>
      </c>
      <c r="QN475" t="s">
        <v>265</v>
      </c>
      <c r="QO475">
        <v>2008</v>
      </c>
      <c r="QP475">
        <v>50</v>
      </c>
      <c r="QQ475">
        <v>1</v>
      </c>
      <c r="QR475">
        <v>0</v>
      </c>
      <c r="QS475">
        <v>0</v>
      </c>
      <c r="QT475">
        <v>0</v>
      </c>
      <c r="QU475">
        <v>0</v>
      </c>
      <c r="QV475">
        <v>0</v>
      </c>
      <c r="QW475">
        <v>0</v>
      </c>
      <c r="QX475">
        <v>0</v>
      </c>
      <c r="QY475">
        <v>0</v>
      </c>
      <c r="QZ475">
        <v>0</v>
      </c>
      <c r="RA475">
        <v>0</v>
      </c>
      <c r="RB475">
        <v>0</v>
      </c>
      <c r="RC475">
        <v>0</v>
      </c>
      <c r="RD475">
        <v>0</v>
      </c>
      <c r="RE475">
        <v>0</v>
      </c>
      <c r="RF475">
        <v>0</v>
      </c>
      <c r="RG475">
        <v>0</v>
      </c>
      <c r="RH475">
        <v>0</v>
      </c>
      <c r="RI475">
        <v>0</v>
      </c>
      <c r="RJ475">
        <v>0</v>
      </c>
      <c r="RK475">
        <v>0</v>
      </c>
      <c r="RL475">
        <v>1</v>
      </c>
      <c r="RM475">
        <v>0</v>
      </c>
      <c r="RN475">
        <v>0</v>
      </c>
      <c r="RO475">
        <v>0</v>
      </c>
      <c r="RP475">
        <v>0</v>
      </c>
      <c r="RQ475">
        <v>0</v>
      </c>
      <c r="RR475">
        <v>0</v>
      </c>
      <c r="RS475">
        <v>0</v>
      </c>
      <c r="RT475">
        <v>0</v>
      </c>
      <c r="RU475">
        <v>0</v>
      </c>
      <c r="RV475">
        <f t="shared" si="15"/>
        <v>4</v>
      </c>
      <c r="RY475">
        <f t="shared" si="14"/>
        <v>10</v>
      </c>
    </row>
    <row r="476" spans="1:493" x14ac:dyDescent="0.3">
      <c r="A476">
        <v>71460</v>
      </c>
      <c r="B476">
        <v>651</v>
      </c>
      <c r="C476" t="s">
        <v>6793</v>
      </c>
      <c r="D476" t="s">
        <v>6793</v>
      </c>
      <c r="I476" t="s">
        <v>6793</v>
      </c>
      <c r="J476" t="s">
        <v>7515</v>
      </c>
      <c r="K476" t="s">
        <v>7515</v>
      </c>
      <c r="L476" t="s">
        <v>7515</v>
      </c>
      <c r="M476" t="s">
        <v>7515</v>
      </c>
      <c r="N476" t="s">
        <v>7515</v>
      </c>
      <c r="O476" t="s">
        <v>7515</v>
      </c>
      <c r="P476" t="s">
        <v>7515</v>
      </c>
      <c r="Q476" t="s">
        <v>7515</v>
      </c>
      <c r="R476" t="s">
        <v>7515</v>
      </c>
      <c r="S476" t="s">
        <v>7515</v>
      </c>
      <c r="T476" t="s">
        <v>7515</v>
      </c>
      <c r="U476" t="s">
        <v>7515</v>
      </c>
      <c r="V476" t="s">
        <v>7515</v>
      </c>
      <c r="W476" t="s">
        <v>7515</v>
      </c>
      <c r="X476" t="s">
        <v>7515</v>
      </c>
      <c r="Y476" t="s">
        <v>7515</v>
      </c>
      <c r="Z476" t="s">
        <v>7516</v>
      </c>
      <c r="AA476" t="s">
        <v>7515</v>
      </c>
      <c r="AB476" t="s">
        <v>7515</v>
      </c>
      <c r="AC476" t="s">
        <v>6796</v>
      </c>
      <c r="AK476" t="s">
        <v>6985</v>
      </c>
      <c r="AL476" t="s">
        <v>6793</v>
      </c>
      <c r="AM476" t="s">
        <v>6793</v>
      </c>
      <c r="AN476" t="s">
        <v>7680</v>
      </c>
      <c r="AO476">
        <v>0</v>
      </c>
      <c r="AP476">
        <v>15</v>
      </c>
      <c r="AQ476" t="s">
        <v>6988</v>
      </c>
      <c r="AR476" t="s">
        <v>6793</v>
      </c>
      <c r="AS476" t="s">
        <v>6966</v>
      </c>
      <c r="AT476" t="s">
        <v>6813</v>
      </c>
      <c r="AU476" t="s">
        <v>7531</v>
      </c>
      <c r="AV476" t="s">
        <v>7518</v>
      </c>
      <c r="AX476" t="s">
        <v>6794</v>
      </c>
      <c r="AY476" t="s">
        <v>6794</v>
      </c>
      <c r="AZ476" t="s">
        <v>6794</v>
      </c>
      <c r="BA476" t="s">
        <v>6794</v>
      </c>
      <c r="BB476" t="s">
        <v>6793</v>
      </c>
      <c r="BC476" t="s">
        <v>6794</v>
      </c>
      <c r="BD476" t="s">
        <v>6794</v>
      </c>
      <c r="BE476" t="s">
        <v>6794</v>
      </c>
      <c r="BF476" t="s">
        <v>6794</v>
      </c>
      <c r="BG476" t="s">
        <v>6794</v>
      </c>
      <c r="BH476" t="s">
        <v>6794</v>
      </c>
      <c r="BI476" t="s">
        <v>7028</v>
      </c>
      <c r="BJ476" t="s">
        <v>7625</v>
      </c>
      <c r="BK476" t="s">
        <v>6794</v>
      </c>
      <c r="BM476">
        <v>0</v>
      </c>
      <c r="BN476">
        <v>10</v>
      </c>
      <c r="BO476" t="s">
        <v>7519</v>
      </c>
      <c r="BP476" t="s">
        <v>7604</v>
      </c>
      <c r="BQ476" t="s">
        <v>7559</v>
      </c>
      <c r="BR476" t="s">
        <v>7543</v>
      </c>
      <c r="BS476" t="s">
        <v>7515</v>
      </c>
      <c r="BT476" t="s">
        <v>7515</v>
      </c>
      <c r="BU476" t="s">
        <v>7515</v>
      </c>
      <c r="BV476" t="s">
        <v>7516</v>
      </c>
      <c r="BW476" t="s">
        <v>7515</v>
      </c>
      <c r="BX476" t="s">
        <v>7515</v>
      </c>
      <c r="BY476" t="s">
        <v>7515</v>
      </c>
      <c r="BZ476" t="s">
        <v>7515</v>
      </c>
      <c r="CA476" t="s">
        <v>7515</v>
      </c>
      <c r="CB476" t="s">
        <v>7515</v>
      </c>
      <c r="CC476" t="s">
        <v>7515</v>
      </c>
      <c r="CD476" t="s">
        <v>7515</v>
      </c>
      <c r="CE476" t="s">
        <v>6793</v>
      </c>
      <c r="CI476" t="s">
        <v>6793</v>
      </c>
      <c r="CJ476" t="s">
        <v>6793</v>
      </c>
      <c r="CK476" t="s">
        <v>6794</v>
      </c>
      <c r="CL476" t="s">
        <v>6794</v>
      </c>
      <c r="CM476" t="s">
        <v>6794</v>
      </c>
      <c r="CN476" t="s">
        <v>6793</v>
      </c>
      <c r="CO476" t="s">
        <v>6794</v>
      </c>
      <c r="CP476" t="s">
        <v>6793</v>
      </c>
      <c r="CQ476" t="s">
        <v>6794</v>
      </c>
      <c r="CR476" t="s">
        <v>7520</v>
      </c>
      <c r="CS476" t="s">
        <v>7521</v>
      </c>
      <c r="CT476" t="s">
        <v>7536</v>
      </c>
      <c r="CU476" t="s">
        <v>6793</v>
      </c>
      <c r="CV476">
        <v>3</v>
      </c>
      <c r="CW476">
        <v>3</v>
      </c>
      <c r="CX476">
        <v>3</v>
      </c>
      <c r="CY476" t="s">
        <v>6794</v>
      </c>
      <c r="EC476">
        <v>3</v>
      </c>
      <c r="EE476">
        <v>0</v>
      </c>
      <c r="EF476" t="s">
        <v>31</v>
      </c>
      <c r="EL476" t="s">
        <v>6794</v>
      </c>
      <c r="EV476" t="s">
        <v>6794</v>
      </c>
      <c r="PS476" t="s">
        <v>7526</v>
      </c>
      <c r="PT476" t="s">
        <v>7526</v>
      </c>
      <c r="PU476" t="s">
        <v>7527</v>
      </c>
      <c r="PV476" t="s">
        <v>7527</v>
      </c>
      <c r="PW476" t="s">
        <v>7516</v>
      </c>
      <c r="PX476" t="s">
        <v>7515</v>
      </c>
      <c r="PY476" t="s">
        <v>7515</v>
      </c>
      <c r="PZ476" t="s">
        <v>7515</v>
      </c>
      <c r="QA476" t="s">
        <v>7515</v>
      </c>
      <c r="QB476" t="s">
        <v>7515</v>
      </c>
      <c r="QC476" t="s">
        <v>7515</v>
      </c>
      <c r="QD476" t="s">
        <v>7528</v>
      </c>
      <c r="QE476" t="s">
        <v>7539</v>
      </c>
      <c r="QF476" t="s">
        <v>7528</v>
      </c>
      <c r="QG476" t="s">
        <v>7681</v>
      </c>
      <c r="QH476">
        <v>2008</v>
      </c>
      <c r="QI476">
        <v>1</v>
      </c>
      <c r="QJ476">
        <v>1</v>
      </c>
      <c r="QK476" s="330">
        <v>42016</v>
      </c>
      <c r="QL476">
        <v>1</v>
      </c>
      <c r="QM476">
        <v>0</v>
      </c>
      <c r="QN476" t="s">
        <v>265</v>
      </c>
      <c r="QO476">
        <v>2008</v>
      </c>
      <c r="QP476">
        <v>50</v>
      </c>
      <c r="RV476">
        <f t="shared" si="15"/>
        <v>3</v>
      </c>
      <c r="RY476">
        <f t="shared" si="14"/>
        <v>2</v>
      </c>
    </row>
    <row r="477" spans="1:493" x14ac:dyDescent="0.3">
      <c r="A477">
        <v>71461</v>
      </c>
      <c r="B477">
        <v>653</v>
      </c>
      <c r="C477" t="s">
        <v>6793</v>
      </c>
      <c r="D477" t="s">
        <v>6793</v>
      </c>
      <c r="I477" t="s">
        <v>6793</v>
      </c>
      <c r="J477" t="s">
        <v>7515</v>
      </c>
      <c r="K477" t="s">
        <v>7515</v>
      </c>
      <c r="L477" t="s">
        <v>7515</v>
      </c>
      <c r="M477" t="s">
        <v>7515</v>
      </c>
      <c r="N477" t="s">
        <v>7515</v>
      </c>
      <c r="O477" t="s">
        <v>7515</v>
      </c>
      <c r="P477" t="s">
        <v>7515</v>
      </c>
      <c r="Q477" t="s">
        <v>7515</v>
      </c>
      <c r="R477" t="s">
        <v>7515</v>
      </c>
      <c r="S477" t="s">
        <v>7515</v>
      </c>
      <c r="T477" t="s">
        <v>7515</v>
      </c>
      <c r="U477" t="s">
        <v>7515</v>
      </c>
      <c r="V477" t="s">
        <v>7515</v>
      </c>
      <c r="W477" t="s">
        <v>7515</v>
      </c>
      <c r="X477" t="s">
        <v>7515</v>
      </c>
      <c r="Y477" t="s">
        <v>7516</v>
      </c>
      <c r="Z477" t="s">
        <v>7515</v>
      </c>
      <c r="AA477" t="s">
        <v>7515</v>
      </c>
      <c r="AB477" t="s">
        <v>7515</v>
      </c>
      <c r="AC477" t="s">
        <v>6796</v>
      </c>
      <c r="AK477" t="s">
        <v>6985</v>
      </c>
      <c r="AL477" t="s">
        <v>6793</v>
      </c>
      <c r="AM477" t="s">
        <v>6793</v>
      </c>
      <c r="AN477" t="s">
        <v>7680</v>
      </c>
      <c r="AO477">
        <v>0</v>
      </c>
      <c r="AP477">
        <v>15</v>
      </c>
      <c r="AQ477" t="s">
        <v>6988</v>
      </c>
      <c r="AR477" t="s">
        <v>6793</v>
      </c>
      <c r="AS477" t="s">
        <v>6793</v>
      </c>
      <c r="AT477" t="s">
        <v>6813</v>
      </c>
      <c r="AU477" t="s">
        <v>7531</v>
      </c>
      <c r="AV477" t="s">
        <v>6991</v>
      </c>
      <c r="AX477" t="s">
        <v>6794</v>
      </c>
      <c r="AY477" t="s">
        <v>6794</v>
      </c>
      <c r="AZ477" t="s">
        <v>6794</v>
      </c>
      <c r="BA477" t="s">
        <v>6793</v>
      </c>
      <c r="BB477" t="s">
        <v>6793</v>
      </c>
      <c r="BC477" t="s">
        <v>6794</v>
      </c>
      <c r="BD477" t="s">
        <v>6793</v>
      </c>
      <c r="BE477" t="s">
        <v>6794</v>
      </c>
      <c r="BF477" t="s">
        <v>6793</v>
      </c>
      <c r="BG477" t="s">
        <v>6794</v>
      </c>
      <c r="BH477" t="s">
        <v>6793</v>
      </c>
      <c r="BI477" t="s">
        <v>7024</v>
      </c>
      <c r="BJ477" t="s">
        <v>7022</v>
      </c>
      <c r="BK477" t="s">
        <v>6794</v>
      </c>
      <c r="BM477">
        <v>50</v>
      </c>
      <c r="BN477">
        <v>35</v>
      </c>
      <c r="BO477" t="s">
        <v>7533</v>
      </c>
      <c r="BP477" t="s">
        <v>6</v>
      </c>
      <c r="BQ477" t="s">
        <v>7559</v>
      </c>
      <c r="BR477" t="s">
        <v>6757</v>
      </c>
      <c r="BS477" t="s">
        <v>7516</v>
      </c>
      <c r="BT477" t="s">
        <v>7515</v>
      </c>
      <c r="BU477" t="s">
        <v>7515</v>
      </c>
      <c r="BV477" t="s">
        <v>7515</v>
      </c>
      <c r="BW477" t="s">
        <v>7515</v>
      </c>
      <c r="BX477" t="s">
        <v>7515</v>
      </c>
      <c r="BY477" t="s">
        <v>7515</v>
      </c>
      <c r="BZ477" t="s">
        <v>7515</v>
      </c>
      <c r="CA477" t="s">
        <v>7515</v>
      </c>
      <c r="CB477" t="s">
        <v>7515</v>
      </c>
      <c r="CC477" t="s">
        <v>7515</v>
      </c>
      <c r="CD477" t="s">
        <v>7515</v>
      </c>
      <c r="CE477" t="s">
        <v>6794</v>
      </c>
      <c r="CI477" t="s">
        <v>6793</v>
      </c>
      <c r="CJ477" t="s">
        <v>6793</v>
      </c>
      <c r="CK477" t="s">
        <v>6794</v>
      </c>
      <c r="CL477" t="s">
        <v>6793</v>
      </c>
      <c r="CM477" t="s">
        <v>6793</v>
      </c>
      <c r="CN477" t="s">
        <v>6794</v>
      </c>
      <c r="CO477" t="s">
        <v>6794</v>
      </c>
      <c r="CP477" t="s">
        <v>6794</v>
      </c>
      <c r="CQ477" t="s">
        <v>6793</v>
      </c>
      <c r="CR477" t="s">
        <v>7520</v>
      </c>
      <c r="CS477" t="s">
        <v>7521</v>
      </c>
      <c r="CT477" t="s">
        <v>7522</v>
      </c>
      <c r="CU477" t="s">
        <v>6793</v>
      </c>
      <c r="CV477">
        <v>3</v>
      </c>
      <c r="CW477">
        <v>4</v>
      </c>
      <c r="CX477">
        <v>3</v>
      </c>
      <c r="CY477" t="s">
        <v>6793</v>
      </c>
      <c r="CZ477">
        <v>1</v>
      </c>
      <c r="DA477" t="s">
        <v>7680</v>
      </c>
      <c r="DB477">
        <v>1</v>
      </c>
      <c r="DC477">
        <v>2006</v>
      </c>
      <c r="DD477" t="s">
        <v>7577</v>
      </c>
      <c r="DE477" t="s">
        <v>6966</v>
      </c>
      <c r="EC477">
        <v>3</v>
      </c>
      <c r="EE477">
        <v>1</v>
      </c>
      <c r="EF477">
        <v>0</v>
      </c>
      <c r="EG477">
        <v>0</v>
      </c>
      <c r="EH477">
        <v>0</v>
      </c>
      <c r="EI477">
        <v>2</v>
      </c>
      <c r="EJ477">
        <v>0</v>
      </c>
      <c r="EK477">
        <v>0</v>
      </c>
      <c r="EL477" t="s">
        <v>6794</v>
      </c>
      <c r="EV477" t="s">
        <v>6794</v>
      </c>
      <c r="PS477" t="s">
        <v>7526</v>
      </c>
      <c r="PT477" t="s">
        <v>7526</v>
      </c>
      <c r="PU477" t="s">
        <v>7526</v>
      </c>
      <c r="PV477" t="s">
        <v>7526</v>
      </c>
      <c r="PW477" t="s">
        <v>7516</v>
      </c>
      <c r="PX477" t="s">
        <v>7515</v>
      </c>
      <c r="PY477" t="s">
        <v>7515</v>
      </c>
      <c r="PZ477" t="s">
        <v>7515</v>
      </c>
      <c r="QA477" t="s">
        <v>7515</v>
      </c>
      <c r="QB477" t="s">
        <v>7515</v>
      </c>
      <c r="QC477" t="s">
        <v>7515</v>
      </c>
      <c r="QD477" t="s">
        <v>7528</v>
      </c>
      <c r="QE477" t="s">
        <v>7539</v>
      </c>
      <c r="QF477" t="s">
        <v>7528</v>
      </c>
      <c r="QG477" t="s">
        <v>7681</v>
      </c>
      <c r="QH477">
        <v>2008</v>
      </c>
      <c r="QI477">
        <v>2</v>
      </c>
      <c r="QJ477">
        <v>1</v>
      </c>
      <c r="QK477" s="329">
        <v>39494</v>
      </c>
      <c r="QL477">
        <v>1</v>
      </c>
      <c r="QM477">
        <v>0</v>
      </c>
      <c r="QN477" t="s">
        <v>265</v>
      </c>
      <c r="QO477">
        <v>2008</v>
      </c>
      <c r="QP477">
        <v>50</v>
      </c>
      <c r="RV477">
        <f t="shared" si="15"/>
        <v>3</v>
      </c>
      <c r="RY477">
        <f t="shared" si="14"/>
        <v>7</v>
      </c>
    </row>
    <row r="478" spans="1:493" x14ac:dyDescent="0.3">
      <c r="A478">
        <v>71462</v>
      </c>
      <c r="B478">
        <v>654</v>
      </c>
      <c r="C478" t="s">
        <v>6793</v>
      </c>
      <c r="D478" t="s">
        <v>6793</v>
      </c>
      <c r="I478" t="s">
        <v>6793</v>
      </c>
      <c r="J478" t="s">
        <v>7515</v>
      </c>
      <c r="K478" t="s">
        <v>7515</v>
      </c>
      <c r="L478" t="s">
        <v>7515</v>
      </c>
      <c r="M478" t="s">
        <v>7515</v>
      </c>
      <c r="N478" t="s">
        <v>7515</v>
      </c>
      <c r="O478" t="s">
        <v>7515</v>
      </c>
      <c r="P478" t="s">
        <v>7515</v>
      </c>
      <c r="Q478" t="s">
        <v>7515</v>
      </c>
      <c r="R478" t="s">
        <v>7515</v>
      </c>
      <c r="S478" t="s">
        <v>7515</v>
      </c>
      <c r="T478" t="s">
        <v>7515</v>
      </c>
      <c r="U478" t="s">
        <v>7515</v>
      </c>
      <c r="V478" t="s">
        <v>7515</v>
      </c>
      <c r="W478" t="s">
        <v>7516</v>
      </c>
      <c r="X478" t="s">
        <v>7515</v>
      </c>
      <c r="Y478" t="s">
        <v>7515</v>
      </c>
      <c r="Z478" t="s">
        <v>7515</v>
      </c>
      <c r="AA478" t="s">
        <v>7515</v>
      </c>
      <c r="AB478" t="s">
        <v>7515</v>
      </c>
      <c r="AC478" t="s">
        <v>6796</v>
      </c>
      <c r="AK478" t="s">
        <v>6985</v>
      </c>
      <c r="AL478" t="s">
        <v>6794</v>
      </c>
      <c r="AM478" t="s">
        <v>6794</v>
      </c>
      <c r="AN478" t="s">
        <v>7680</v>
      </c>
      <c r="AO478">
        <v>0</v>
      </c>
      <c r="AP478">
        <v>7</v>
      </c>
      <c r="AQ478" t="s">
        <v>6988</v>
      </c>
      <c r="AR478" t="s">
        <v>6793</v>
      </c>
      <c r="AS478" t="s">
        <v>6794</v>
      </c>
      <c r="AT478" t="s">
        <v>6813</v>
      </c>
      <c r="AU478" t="s">
        <v>7531</v>
      </c>
      <c r="AV478" t="s">
        <v>6991</v>
      </c>
      <c r="AX478" t="s">
        <v>6793</v>
      </c>
      <c r="AY478" t="s">
        <v>6794</v>
      </c>
      <c r="AZ478" t="s">
        <v>6793</v>
      </c>
      <c r="BA478" t="s">
        <v>6793</v>
      </c>
      <c r="BB478" t="s">
        <v>6794</v>
      </c>
      <c r="BC478" t="s">
        <v>6794</v>
      </c>
      <c r="BD478" t="s">
        <v>6794</v>
      </c>
      <c r="BE478" t="s">
        <v>6794</v>
      </c>
      <c r="BF478" t="s">
        <v>6794</v>
      </c>
      <c r="BG478" t="s">
        <v>6794</v>
      </c>
      <c r="BH478" t="s">
        <v>6794</v>
      </c>
      <c r="BI478" t="s">
        <v>7029</v>
      </c>
      <c r="BJ478" t="s">
        <v>7021</v>
      </c>
      <c r="BK478" t="s">
        <v>6794</v>
      </c>
      <c r="BM478">
        <v>75</v>
      </c>
      <c r="BN478" t="s">
        <v>6</v>
      </c>
      <c r="BO478" t="s">
        <v>7519</v>
      </c>
      <c r="BP478" t="s">
        <v>6</v>
      </c>
      <c r="BQ478" t="s">
        <v>7559</v>
      </c>
      <c r="BR478" t="s">
        <v>7543</v>
      </c>
      <c r="BS478" t="s">
        <v>7515</v>
      </c>
      <c r="BT478" t="s">
        <v>7515</v>
      </c>
      <c r="BU478" t="s">
        <v>7515</v>
      </c>
      <c r="BV478" t="s">
        <v>7515</v>
      </c>
      <c r="BW478" t="s">
        <v>7515</v>
      </c>
      <c r="BX478" t="s">
        <v>7515</v>
      </c>
      <c r="BY478" t="s">
        <v>7515</v>
      </c>
      <c r="BZ478" t="s">
        <v>7516</v>
      </c>
      <c r="CA478" t="s">
        <v>7515</v>
      </c>
      <c r="CB478" t="s">
        <v>7515</v>
      </c>
      <c r="CC478" t="s">
        <v>7515</v>
      </c>
      <c r="CD478" t="s">
        <v>7515</v>
      </c>
      <c r="CE478" t="s">
        <v>6793</v>
      </c>
      <c r="CI478" t="s">
        <v>6794</v>
      </c>
      <c r="CJ478" t="s">
        <v>6794</v>
      </c>
      <c r="CK478" t="s">
        <v>6794</v>
      </c>
      <c r="CL478" t="s">
        <v>6793</v>
      </c>
      <c r="CM478" t="s">
        <v>6793</v>
      </c>
      <c r="CN478" t="s">
        <v>6794</v>
      </c>
      <c r="CO478" t="s">
        <v>6794</v>
      </c>
      <c r="CP478" t="s">
        <v>6793</v>
      </c>
      <c r="CQ478" t="s">
        <v>6794</v>
      </c>
      <c r="CR478" t="s">
        <v>7520</v>
      </c>
      <c r="CS478" t="s">
        <v>7521</v>
      </c>
      <c r="CT478" t="s">
        <v>7522</v>
      </c>
      <c r="CU478" t="s">
        <v>6793</v>
      </c>
      <c r="CV478">
        <v>1</v>
      </c>
      <c r="CW478">
        <v>3</v>
      </c>
      <c r="CX478">
        <v>3</v>
      </c>
      <c r="CY478" t="s">
        <v>6793</v>
      </c>
      <c r="CZ478">
        <v>1</v>
      </c>
      <c r="DA478" t="s">
        <v>6966</v>
      </c>
      <c r="DD478" t="s">
        <v>7577</v>
      </c>
      <c r="DE478" t="s">
        <v>6966</v>
      </c>
      <c r="EC478">
        <v>5</v>
      </c>
      <c r="EE478">
        <v>3</v>
      </c>
      <c r="EF478">
        <v>0</v>
      </c>
      <c r="EG478">
        <v>1</v>
      </c>
      <c r="EH478">
        <v>0</v>
      </c>
      <c r="EI478">
        <v>1</v>
      </c>
      <c r="EJ478">
        <v>0</v>
      </c>
      <c r="EK478">
        <v>0</v>
      </c>
      <c r="EL478" t="s">
        <v>6793</v>
      </c>
      <c r="EM478" t="s">
        <v>6859</v>
      </c>
      <c r="EN478">
        <v>4</v>
      </c>
      <c r="EP478" t="s">
        <v>7683</v>
      </c>
      <c r="EQ478">
        <v>2009</v>
      </c>
      <c r="ER478" t="s">
        <v>7684</v>
      </c>
      <c r="EV478" t="s">
        <v>6793</v>
      </c>
      <c r="JJ478" t="s">
        <v>7524</v>
      </c>
      <c r="JK478" t="s">
        <v>7680</v>
      </c>
      <c r="JL478">
        <v>2</v>
      </c>
      <c r="JM478">
        <v>2009</v>
      </c>
      <c r="JO478" t="s">
        <v>7526</v>
      </c>
      <c r="JP478" t="s">
        <v>7526</v>
      </c>
      <c r="JQ478" t="s">
        <v>6794</v>
      </c>
      <c r="JR478" t="s">
        <v>6793</v>
      </c>
      <c r="PG478">
        <v>0</v>
      </c>
      <c r="PH478" t="s">
        <v>7515</v>
      </c>
      <c r="PI478" t="s">
        <v>7515</v>
      </c>
      <c r="PJ478" t="s">
        <v>7515</v>
      </c>
      <c r="PK478" t="s">
        <v>7515</v>
      </c>
      <c r="PL478" t="s">
        <v>7515</v>
      </c>
      <c r="PM478" t="s">
        <v>7515</v>
      </c>
      <c r="PN478" t="s">
        <v>7516</v>
      </c>
      <c r="PO478" t="s">
        <v>7515</v>
      </c>
      <c r="PP478" t="s">
        <v>7515</v>
      </c>
      <c r="PQ478" t="s">
        <v>7515</v>
      </c>
      <c r="PR478" t="s">
        <v>7515</v>
      </c>
      <c r="PS478" t="s">
        <v>7526</v>
      </c>
      <c r="PU478" t="s">
        <v>7526</v>
      </c>
      <c r="PV478" t="s">
        <v>7526</v>
      </c>
      <c r="PW478" t="s">
        <v>7515</v>
      </c>
      <c r="PX478" t="s">
        <v>7515</v>
      </c>
      <c r="PY478" t="s">
        <v>7515</v>
      </c>
      <c r="PZ478" t="s">
        <v>7515</v>
      </c>
      <c r="QA478" t="s">
        <v>7515</v>
      </c>
      <c r="QB478" t="s">
        <v>7515</v>
      </c>
      <c r="QC478" t="s">
        <v>7516</v>
      </c>
      <c r="QD478" t="s">
        <v>7548</v>
      </c>
      <c r="QE478" t="s">
        <v>7529</v>
      </c>
      <c r="QF478" t="s">
        <v>7528</v>
      </c>
      <c r="QG478" t="s">
        <v>7681</v>
      </c>
      <c r="QH478">
        <v>2008</v>
      </c>
      <c r="QI478">
        <v>5</v>
      </c>
      <c r="QJ478">
        <v>1</v>
      </c>
      <c r="QK478" s="330">
        <v>42134</v>
      </c>
      <c r="QL478">
        <v>1</v>
      </c>
      <c r="QM478">
        <v>0</v>
      </c>
      <c r="QN478" t="s">
        <v>265</v>
      </c>
      <c r="QO478">
        <v>2008</v>
      </c>
      <c r="QP478">
        <v>50</v>
      </c>
      <c r="QQ478">
        <v>1</v>
      </c>
      <c r="QR478">
        <v>0</v>
      </c>
      <c r="QS478">
        <v>0</v>
      </c>
      <c r="QT478">
        <v>0</v>
      </c>
      <c r="QU478">
        <v>0</v>
      </c>
      <c r="QV478">
        <v>0</v>
      </c>
      <c r="QW478">
        <v>0</v>
      </c>
      <c r="QX478">
        <v>0</v>
      </c>
      <c r="QY478">
        <v>0</v>
      </c>
      <c r="QZ478">
        <v>0</v>
      </c>
      <c r="RA478">
        <v>0</v>
      </c>
      <c r="RB478">
        <v>0</v>
      </c>
      <c r="RC478">
        <v>0</v>
      </c>
      <c r="RD478">
        <v>0</v>
      </c>
      <c r="RE478">
        <v>0</v>
      </c>
      <c r="RF478">
        <v>1</v>
      </c>
      <c r="RG478">
        <v>0</v>
      </c>
      <c r="RH478">
        <v>0</v>
      </c>
      <c r="RI478">
        <v>0</v>
      </c>
      <c r="RJ478">
        <v>0</v>
      </c>
      <c r="RK478">
        <v>0</v>
      </c>
      <c r="RL478">
        <v>0</v>
      </c>
      <c r="RM478">
        <v>0</v>
      </c>
      <c r="RN478">
        <v>0</v>
      </c>
      <c r="RO478">
        <v>0</v>
      </c>
      <c r="RP478">
        <v>0</v>
      </c>
      <c r="RQ478">
        <v>0</v>
      </c>
      <c r="RR478">
        <v>0</v>
      </c>
      <c r="RS478">
        <v>0</v>
      </c>
      <c r="RT478">
        <v>0</v>
      </c>
      <c r="RU478">
        <v>0</v>
      </c>
      <c r="RV478">
        <f t="shared" si="15"/>
        <v>5</v>
      </c>
      <c r="RY478">
        <f t="shared" si="14"/>
        <v>6</v>
      </c>
    </row>
    <row r="479" spans="1:493" x14ac:dyDescent="0.3">
      <c r="A479">
        <v>71463</v>
      </c>
      <c r="B479">
        <v>655</v>
      </c>
      <c r="C479" t="s">
        <v>6793</v>
      </c>
      <c r="D479" t="s">
        <v>6793</v>
      </c>
      <c r="I479" t="s">
        <v>6793</v>
      </c>
      <c r="J479" t="s">
        <v>7515</v>
      </c>
      <c r="K479" t="s">
        <v>7515</v>
      </c>
      <c r="L479" t="s">
        <v>7515</v>
      </c>
      <c r="M479" t="s">
        <v>7515</v>
      </c>
      <c r="N479" t="s">
        <v>7515</v>
      </c>
      <c r="O479" t="s">
        <v>7515</v>
      </c>
      <c r="P479" t="s">
        <v>7515</v>
      </c>
      <c r="Q479" t="s">
        <v>7515</v>
      </c>
      <c r="R479" t="s">
        <v>7515</v>
      </c>
      <c r="S479" t="s">
        <v>7515</v>
      </c>
      <c r="T479" t="s">
        <v>7516</v>
      </c>
      <c r="U479" t="s">
        <v>7515</v>
      </c>
      <c r="V479" t="s">
        <v>7515</v>
      </c>
      <c r="W479" t="s">
        <v>7515</v>
      </c>
      <c r="X479" t="s">
        <v>7515</v>
      </c>
      <c r="Y479" t="s">
        <v>7515</v>
      </c>
      <c r="Z479" t="s">
        <v>7515</v>
      </c>
      <c r="AA479" t="s">
        <v>7515</v>
      </c>
      <c r="AB479" t="s">
        <v>7515</v>
      </c>
      <c r="AC479" t="s">
        <v>6796</v>
      </c>
      <c r="AK479" t="s">
        <v>6985</v>
      </c>
      <c r="AL479" t="s">
        <v>6793</v>
      </c>
      <c r="AM479" t="s">
        <v>6794</v>
      </c>
      <c r="AN479" t="s">
        <v>7680</v>
      </c>
      <c r="AO479">
        <v>0</v>
      </c>
      <c r="AP479">
        <v>10</v>
      </c>
      <c r="AQ479" t="s">
        <v>6988</v>
      </c>
      <c r="AR479" t="s">
        <v>6793</v>
      </c>
      <c r="AS479" t="s">
        <v>6793</v>
      </c>
      <c r="AT479" t="s">
        <v>6813</v>
      </c>
      <c r="AU479" t="s">
        <v>7531</v>
      </c>
      <c r="AV479" t="s">
        <v>6991</v>
      </c>
      <c r="AX479" t="s">
        <v>6793</v>
      </c>
      <c r="AY479" t="s">
        <v>6794</v>
      </c>
      <c r="AZ479" t="s">
        <v>6793</v>
      </c>
      <c r="BA479" t="s">
        <v>6793</v>
      </c>
      <c r="BB479" t="s">
        <v>6794</v>
      </c>
      <c r="BC479" t="s">
        <v>6794</v>
      </c>
      <c r="BD479" t="s">
        <v>6794</v>
      </c>
      <c r="BE479" t="s">
        <v>6794</v>
      </c>
      <c r="BF479" t="s">
        <v>6794</v>
      </c>
      <c r="BG479" t="s">
        <v>6794</v>
      </c>
      <c r="BH479" t="s">
        <v>6794</v>
      </c>
      <c r="BI479" t="s">
        <v>7024</v>
      </c>
      <c r="BJ479" t="s">
        <v>7026</v>
      </c>
      <c r="BK479" t="s">
        <v>6794</v>
      </c>
      <c r="BM479">
        <v>500</v>
      </c>
      <c r="BN479" t="s">
        <v>6</v>
      </c>
      <c r="BO479" t="s">
        <v>7519</v>
      </c>
      <c r="BP479" t="s">
        <v>6</v>
      </c>
      <c r="BQ479" t="s">
        <v>7559</v>
      </c>
      <c r="BR479" t="s">
        <v>6757</v>
      </c>
      <c r="BS479" t="s">
        <v>7516</v>
      </c>
      <c r="BT479" t="s">
        <v>7515</v>
      </c>
      <c r="BU479" t="s">
        <v>7515</v>
      </c>
      <c r="BV479" t="s">
        <v>7515</v>
      </c>
      <c r="BW479" t="s">
        <v>7515</v>
      </c>
      <c r="BX479" t="s">
        <v>7515</v>
      </c>
      <c r="BY479" t="s">
        <v>7515</v>
      </c>
      <c r="BZ479" t="s">
        <v>7515</v>
      </c>
      <c r="CA479" t="s">
        <v>7515</v>
      </c>
      <c r="CB479" t="s">
        <v>7515</v>
      </c>
      <c r="CC479" t="s">
        <v>7515</v>
      </c>
      <c r="CD479" t="s">
        <v>7515</v>
      </c>
      <c r="CE479" t="s">
        <v>6966</v>
      </c>
      <c r="CI479" t="s">
        <v>6793</v>
      </c>
      <c r="CJ479" t="s">
        <v>6793</v>
      </c>
      <c r="CK479" t="s">
        <v>6794</v>
      </c>
      <c r="CL479" t="s">
        <v>6793</v>
      </c>
      <c r="CM479" t="s">
        <v>6794</v>
      </c>
      <c r="CN479" t="s">
        <v>6794</v>
      </c>
      <c r="CO479" t="s">
        <v>6794</v>
      </c>
      <c r="CP479" t="s">
        <v>6793</v>
      </c>
      <c r="CQ479" t="s">
        <v>6794</v>
      </c>
      <c r="CR479" t="s">
        <v>7520</v>
      </c>
      <c r="CS479" t="s">
        <v>7521</v>
      </c>
      <c r="CT479" t="s">
        <v>6966</v>
      </c>
      <c r="CU479" t="s">
        <v>6793</v>
      </c>
      <c r="CV479">
        <v>3</v>
      </c>
      <c r="CW479">
        <v>3</v>
      </c>
      <c r="CX479">
        <v>3</v>
      </c>
      <c r="CY479" t="s">
        <v>6793</v>
      </c>
      <c r="CZ479">
        <v>1</v>
      </c>
      <c r="DA479" t="s">
        <v>6966</v>
      </c>
      <c r="DD479" t="s">
        <v>7557</v>
      </c>
      <c r="DE479" t="s">
        <v>6966</v>
      </c>
      <c r="EC479">
        <v>2</v>
      </c>
      <c r="EE479">
        <v>0</v>
      </c>
      <c r="EF479">
        <v>0</v>
      </c>
      <c r="EG479" t="s">
        <v>31</v>
      </c>
      <c r="EL479" t="s">
        <v>6794</v>
      </c>
      <c r="EV479" t="s">
        <v>6794</v>
      </c>
      <c r="PS479" t="s">
        <v>7526</v>
      </c>
      <c r="PT479" t="s">
        <v>7526</v>
      </c>
      <c r="PU479" t="s">
        <v>7526</v>
      </c>
      <c r="PV479" t="s">
        <v>7691</v>
      </c>
      <c r="PW479" t="s">
        <v>7515</v>
      </c>
      <c r="PX479" t="s">
        <v>7515</v>
      </c>
      <c r="PY479" t="s">
        <v>7515</v>
      </c>
      <c r="PZ479" t="s">
        <v>7515</v>
      </c>
      <c r="QA479" t="s">
        <v>7515</v>
      </c>
      <c r="QB479" t="s">
        <v>7515</v>
      </c>
      <c r="QC479" t="s">
        <v>7516</v>
      </c>
      <c r="QD479" t="s">
        <v>7528</v>
      </c>
      <c r="QE479" t="s">
        <v>7529</v>
      </c>
      <c r="QF479" t="s">
        <v>7528</v>
      </c>
      <c r="QG479" t="s">
        <v>7681</v>
      </c>
      <c r="QH479">
        <v>2008</v>
      </c>
      <c r="QI479">
        <v>5</v>
      </c>
      <c r="QJ479">
        <v>1</v>
      </c>
      <c r="QK479" s="330">
        <v>42127</v>
      </c>
      <c r="QL479">
        <v>1</v>
      </c>
      <c r="QM479">
        <v>0</v>
      </c>
      <c r="QN479" t="s">
        <v>265</v>
      </c>
      <c r="QO479">
        <v>2008</v>
      </c>
      <c r="QP479">
        <v>50</v>
      </c>
      <c r="RV479">
        <f t="shared" si="15"/>
        <v>4</v>
      </c>
      <c r="RY479">
        <f t="shared" si="14"/>
        <v>7</v>
      </c>
    </row>
    <row r="480" spans="1:493" x14ac:dyDescent="0.3">
      <c r="A480">
        <v>71464</v>
      </c>
      <c r="B480">
        <v>656</v>
      </c>
      <c r="C480" t="s">
        <v>6793</v>
      </c>
      <c r="D480" t="s">
        <v>6793</v>
      </c>
      <c r="I480" t="s">
        <v>6793</v>
      </c>
      <c r="J480" t="s">
        <v>7515</v>
      </c>
      <c r="K480" t="s">
        <v>7516</v>
      </c>
      <c r="L480" t="s">
        <v>7515</v>
      </c>
      <c r="M480" t="s">
        <v>7515</v>
      </c>
      <c r="N480" t="s">
        <v>7515</v>
      </c>
      <c r="O480" t="s">
        <v>7515</v>
      </c>
      <c r="P480" t="s">
        <v>7515</v>
      </c>
      <c r="Q480" t="s">
        <v>7515</v>
      </c>
      <c r="R480" t="s">
        <v>7515</v>
      </c>
      <c r="S480" t="s">
        <v>7515</v>
      </c>
      <c r="T480" t="s">
        <v>7515</v>
      </c>
      <c r="U480" t="s">
        <v>7515</v>
      </c>
      <c r="V480" t="s">
        <v>7515</v>
      </c>
      <c r="W480" t="s">
        <v>7515</v>
      </c>
      <c r="X480" t="s">
        <v>7515</v>
      </c>
      <c r="Y480" t="s">
        <v>7515</v>
      </c>
      <c r="Z480" t="s">
        <v>7515</v>
      </c>
      <c r="AA480" t="s">
        <v>7515</v>
      </c>
      <c r="AB480" t="s">
        <v>7515</v>
      </c>
      <c r="AC480" t="s">
        <v>7517</v>
      </c>
      <c r="AF480">
        <v>0</v>
      </c>
      <c r="AG480">
        <v>3</v>
      </c>
      <c r="AH480" t="s">
        <v>7550</v>
      </c>
      <c r="AI480" t="s">
        <v>7680</v>
      </c>
      <c r="AJ480">
        <v>1</v>
      </c>
      <c r="AK480" t="s">
        <v>6993</v>
      </c>
      <c r="AL480" t="s">
        <v>6794</v>
      </c>
      <c r="AM480" t="s">
        <v>6794</v>
      </c>
      <c r="AN480" t="s">
        <v>6</v>
      </c>
      <c r="AQ480" t="s">
        <v>7568</v>
      </c>
      <c r="AT480" t="s">
        <v>6813</v>
      </c>
      <c r="AU480" t="s">
        <v>7531</v>
      </c>
      <c r="AV480" t="s">
        <v>6991</v>
      </c>
      <c r="AX480" t="s">
        <v>6793</v>
      </c>
      <c r="AY480" t="s">
        <v>6794</v>
      </c>
      <c r="AZ480" t="s">
        <v>6794</v>
      </c>
      <c r="BA480" t="s">
        <v>6793</v>
      </c>
      <c r="BC480" t="s">
        <v>6794</v>
      </c>
      <c r="BD480" t="s">
        <v>6794</v>
      </c>
      <c r="BE480" t="s">
        <v>6794</v>
      </c>
      <c r="BF480" t="s">
        <v>6794</v>
      </c>
      <c r="BG480" t="s">
        <v>6794</v>
      </c>
      <c r="BH480" t="s">
        <v>6794</v>
      </c>
      <c r="BI480" t="s">
        <v>7029</v>
      </c>
      <c r="BJ480" t="s">
        <v>7024</v>
      </c>
      <c r="BK480" t="s">
        <v>7540</v>
      </c>
      <c r="BL480" t="s">
        <v>6757</v>
      </c>
      <c r="BO480" t="s">
        <v>7533</v>
      </c>
      <c r="BP480" t="s">
        <v>7604</v>
      </c>
      <c r="BQ480" t="s">
        <v>7559</v>
      </c>
      <c r="BR480" t="s">
        <v>7543</v>
      </c>
      <c r="BS480" t="s">
        <v>7516</v>
      </c>
      <c r="BT480" t="s">
        <v>7515</v>
      </c>
      <c r="BU480" t="s">
        <v>7515</v>
      </c>
      <c r="BV480" t="s">
        <v>7515</v>
      </c>
      <c r="BW480" t="s">
        <v>7515</v>
      </c>
      <c r="BX480" t="s">
        <v>7515</v>
      </c>
      <c r="BY480" t="s">
        <v>7515</v>
      </c>
      <c r="BZ480" t="s">
        <v>7515</v>
      </c>
      <c r="CA480" t="s">
        <v>7515</v>
      </c>
      <c r="CB480" t="s">
        <v>7515</v>
      </c>
      <c r="CC480" t="s">
        <v>7515</v>
      </c>
      <c r="CD480" t="s">
        <v>7515</v>
      </c>
      <c r="CE480" t="s">
        <v>6794</v>
      </c>
      <c r="CI480" t="s">
        <v>6793</v>
      </c>
      <c r="CJ480" t="s">
        <v>6794</v>
      </c>
      <c r="CK480" t="s">
        <v>6794</v>
      </c>
      <c r="CL480" t="s">
        <v>6793</v>
      </c>
      <c r="CM480" t="s">
        <v>6794</v>
      </c>
      <c r="CN480" t="s">
        <v>6793</v>
      </c>
      <c r="CO480" t="s">
        <v>6794</v>
      </c>
      <c r="CP480" t="s">
        <v>6793</v>
      </c>
      <c r="CQ480" t="s">
        <v>6794</v>
      </c>
      <c r="CR480" t="s">
        <v>7545</v>
      </c>
      <c r="CS480" t="s">
        <v>7521</v>
      </c>
      <c r="CT480" t="s">
        <v>7522</v>
      </c>
      <c r="CU480" t="s">
        <v>6793</v>
      </c>
      <c r="CV480">
        <v>1</v>
      </c>
      <c r="CW480">
        <v>2</v>
      </c>
      <c r="CX480">
        <v>4</v>
      </c>
      <c r="CY480" t="s">
        <v>6794</v>
      </c>
      <c r="EC480">
        <v>2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2</v>
      </c>
      <c r="EK480">
        <v>0</v>
      </c>
      <c r="EL480" t="s">
        <v>6794</v>
      </c>
      <c r="EV480" t="s">
        <v>6794</v>
      </c>
      <c r="PS480" t="s">
        <v>7526</v>
      </c>
      <c r="PT480" t="s">
        <v>7526</v>
      </c>
      <c r="PU480" t="s">
        <v>7526</v>
      </c>
      <c r="PV480" t="s">
        <v>7527</v>
      </c>
      <c r="PW480" t="s">
        <v>7515</v>
      </c>
      <c r="PX480" t="s">
        <v>7516</v>
      </c>
      <c r="PY480" t="s">
        <v>7515</v>
      </c>
      <c r="PZ480" t="s">
        <v>7515</v>
      </c>
      <c r="QA480" t="s">
        <v>7515</v>
      </c>
      <c r="QB480" t="s">
        <v>7515</v>
      </c>
      <c r="QC480" t="s">
        <v>7515</v>
      </c>
      <c r="QD480" t="s">
        <v>7528</v>
      </c>
      <c r="QE480" t="s">
        <v>7539</v>
      </c>
      <c r="QF480" t="s">
        <v>7528</v>
      </c>
      <c r="QG480" t="s">
        <v>7681</v>
      </c>
      <c r="QH480">
        <v>2008</v>
      </c>
      <c r="QI480">
        <v>4</v>
      </c>
      <c r="QJ480">
        <v>1</v>
      </c>
      <c r="QK480" s="330">
        <v>42098</v>
      </c>
      <c r="QL480">
        <v>0</v>
      </c>
      <c r="QM480">
        <v>1</v>
      </c>
      <c r="QN480" t="s">
        <v>265</v>
      </c>
      <c r="QO480">
        <v>2008</v>
      </c>
      <c r="QP480">
        <v>50</v>
      </c>
      <c r="RV480">
        <f t="shared" si="15"/>
        <v>0</v>
      </c>
      <c r="RY480">
        <f t="shared" si="14"/>
        <v>6</v>
      </c>
    </row>
    <row r="481" spans="1:493" x14ac:dyDescent="0.3">
      <c r="A481">
        <v>71465</v>
      </c>
      <c r="B481">
        <v>657</v>
      </c>
      <c r="C481" t="s">
        <v>6793</v>
      </c>
      <c r="D481" t="s">
        <v>6793</v>
      </c>
      <c r="I481" t="s">
        <v>6793</v>
      </c>
      <c r="J481" t="s">
        <v>7515</v>
      </c>
      <c r="K481" t="s">
        <v>7516</v>
      </c>
      <c r="L481" t="s">
        <v>7515</v>
      </c>
      <c r="M481" t="s">
        <v>7515</v>
      </c>
      <c r="N481" t="s">
        <v>7515</v>
      </c>
      <c r="O481" t="s">
        <v>7515</v>
      </c>
      <c r="P481" t="s">
        <v>7515</v>
      </c>
      <c r="Q481" t="s">
        <v>7515</v>
      </c>
      <c r="R481" t="s">
        <v>7515</v>
      </c>
      <c r="S481" t="s">
        <v>7515</v>
      </c>
      <c r="T481" t="s">
        <v>7515</v>
      </c>
      <c r="U481" t="s">
        <v>7515</v>
      </c>
      <c r="V481" t="s">
        <v>7515</v>
      </c>
      <c r="W481" t="s">
        <v>7515</v>
      </c>
      <c r="X481" t="s">
        <v>7515</v>
      </c>
      <c r="Y481" t="s">
        <v>7515</v>
      </c>
      <c r="Z481" t="s">
        <v>7515</v>
      </c>
      <c r="AA481" t="s">
        <v>7515</v>
      </c>
      <c r="AB481" t="s">
        <v>7515</v>
      </c>
      <c r="AC481" t="s">
        <v>7517</v>
      </c>
      <c r="AF481">
        <v>0</v>
      </c>
      <c r="AG481">
        <v>5</v>
      </c>
      <c r="AH481" t="s">
        <v>6845</v>
      </c>
      <c r="AK481" t="s">
        <v>6993</v>
      </c>
      <c r="AL481" t="s">
        <v>6794</v>
      </c>
      <c r="AM481" t="s">
        <v>6794</v>
      </c>
      <c r="AN481" t="s">
        <v>7680</v>
      </c>
      <c r="AO481">
        <v>0</v>
      </c>
      <c r="AP481">
        <v>16</v>
      </c>
      <c r="AQ481" t="s">
        <v>6992</v>
      </c>
      <c r="AR481" t="s">
        <v>6793</v>
      </c>
      <c r="AS481" t="s">
        <v>6794</v>
      </c>
      <c r="AT481" t="s">
        <v>6813</v>
      </c>
      <c r="AU481" t="s">
        <v>7531</v>
      </c>
      <c r="AV481" t="s">
        <v>7518</v>
      </c>
      <c r="AX481" t="s">
        <v>6794</v>
      </c>
      <c r="AY481" t="s">
        <v>6794</v>
      </c>
      <c r="AZ481" t="s">
        <v>6794</v>
      </c>
      <c r="BA481" t="s">
        <v>6794</v>
      </c>
      <c r="BB481" t="s">
        <v>6794</v>
      </c>
      <c r="BC481" t="s">
        <v>6794</v>
      </c>
      <c r="BD481" t="s">
        <v>6794</v>
      </c>
      <c r="BE481" t="s">
        <v>6793</v>
      </c>
      <c r="BF481" t="s">
        <v>6794</v>
      </c>
      <c r="BG481" t="s">
        <v>6794</v>
      </c>
      <c r="BH481" t="s">
        <v>6794</v>
      </c>
      <c r="BI481" t="s">
        <v>7022</v>
      </c>
      <c r="BJ481" t="s">
        <v>7025</v>
      </c>
      <c r="BK481" t="s">
        <v>6794</v>
      </c>
      <c r="BM481">
        <v>100</v>
      </c>
      <c r="BN481">
        <v>50</v>
      </c>
      <c r="BO481" t="s">
        <v>7519</v>
      </c>
      <c r="BP481" t="s">
        <v>6</v>
      </c>
      <c r="BQ481" t="s">
        <v>7559</v>
      </c>
      <c r="BR481" t="s">
        <v>7543</v>
      </c>
      <c r="BS481" t="s">
        <v>7515</v>
      </c>
      <c r="BT481" t="s">
        <v>7515</v>
      </c>
      <c r="BU481" t="s">
        <v>7515</v>
      </c>
      <c r="BV481" t="s">
        <v>7516</v>
      </c>
      <c r="BW481" t="s">
        <v>7515</v>
      </c>
      <c r="BX481" t="s">
        <v>7515</v>
      </c>
      <c r="BY481" t="s">
        <v>7515</v>
      </c>
      <c r="BZ481" t="s">
        <v>7515</v>
      </c>
      <c r="CA481" t="s">
        <v>7515</v>
      </c>
      <c r="CB481" t="s">
        <v>7515</v>
      </c>
      <c r="CC481" t="s">
        <v>7515</v>
      </c>
      <c r="CD481" t="s">
        <v>7515</v>
      </c>
      <c r="CE481" t="s">
        <v>6794</v>
      </c>
      <c r="CF481" t="s">
        <v>7621</v>
      </c>
      <c r="CG481">
        <v>300</v>
      </c>
      <c r="CH481" t="s">
        <v>7620</v>
      </c>
      <c r="CI481" t="s">
        <v>6793</v>
      </c>
      <c r="CJ481" t="s">
        <v>6793</v>
      </c>
      <c r="CK481" t="s">
        <v>6794</v>
      </c>
      <c r="CL481" t="s">
        <v>6794</v>
      </c>
      <c r="CM481" t="s">
        <v>6793</v>
      </c>
      <c r="CN481" t="s">
        <v>6793</v>
      </c>
      <c r="CO481" t="s">
        <v>6794</v>
      </c>
      <c r="CP481" t="s">
        <v>6793</v>
      </c>
      <c r="CQ481" t="s">
        <v>6793</v>
      </c>
      <c r="CR481" t="s">
        <v>7520</v>
      </c>
      <c r="CS481" t="s">
        <v>7521</v>
      </c>
      <c r="CT481" t="s">
        <v>7536</v>
      </c>
      <c r="CU481" t="s">
        <v>6793</v>
      </c>
      <c r="CV481">
        <v>3</v>
      </c>
      <c r="CW481">
        <v>4</v>
      </c>
      <c r="CX481">
        <v>3</v>
      </c>
      <c r="CY481" t="s">
        <v>6794</v>
      </c>
      <c r="EC481">
        <v>3</v>
      </c>
      <c r="EE481">
        <v>0</v>
      </c>
      <c r="EF481">
        <v>1</v>
      </c>
      <c r="EG481">
        <v>0</v>
      </c>
      <c r="EH481">
        <v>0</v>
      </c>
      <c r="EI481">
        <v>0</v>
      </c>
      <c r="EJ481">
        <v>0</v>
      </c>
      <c r="EK481">
        <v>2</v>
      </c>
      <c r="EL481" t="s">
        <v>6794</v>
      </c>
      <c r="EV481" t="s">
        <v>6794</v>
      </c>
      <c r="PS481" t="s">
        <v>7526</v>
      </c>
      <c r="PT481" t="s">
        <v>7526</v>
      </c>
      <c r="PU481" t="s">
        <v>7526</v>
      </c>
      <c r="PV481" t="s">
        <v>7526</v>
      </c>
      <c r="PW481" t="s">
        <v>7516</v>
      </c>
      <c r="PX481" t="s">
        <v>7515</v>
      </c>
      <c r="PY481" t="s">
        <v>7515</v>
      </c>
      <c r="PZ481" t="s">
        <v>7515</v>
      </c>
      <c r="QA481" t="s">
        <v>7515</v>
      </c>
      <c r="QB481" t="s">
        <v>7515</v>
      </c>
      <c r="QC481" t="s">
        <v>7515</v>
      </c>
      <c r="QD481" t="s">
        <v>7528</v>
      </c>
      <c r="QE481" t="s">
        <v>7539</v>
      </c>
      <c r="QF481" t="s">
        <v>7528</v>
      </c>
      <c r="QG481" t="s">
        <v>7681</v>
      </c>
      <c r="QH481">
        <v>2008</v>
      </c>
      <c r="QI481">
        <v>3</v>
      </c>
      <c r="QJ481">
        <v>1</v>
      </c>
      <c r="QK481" s="330">
        <v>42089</v>
      </c>
      <c r="QL481">
        <v>0</v>
      </c>
      <c r="QM481">
        <v>1</v>
      </c>
      <c r="QN481" t="s">
        <v>265</v>
      </c>
      <c r="QO481">
        <v>2008</v>
      </c>
      <c r="QP481">
        <v>50</v>
      </c>
      <c r="RV481">
        <f t="shared" si="15"/>
        <v>3</v>
      </c>
      <c r="RY481">
        <f t="shared" si="14"/>
        <v>5</v>
      </c>
    </row>
    <row r="482" spans="1:493" x14ac:dyDescent="0.3">
      <c r="A482">
        <v>71466</v>
      </c>
      <c r="B482">
        <v>659</v>
      </c>
      <c r="C482" t="s">
        <v>6793</v>
      </c>
      <c r="D482" t="s">
        <v>6793</v>
      </c>
      <c r="I482" t="s">
        <v>6793</v>
      </c>
      <c r="J482" t="s">
        <v>7515</v>
      </c>
      <c r="K482" t="s">
        <v>7516</v>
      </c>
      <c r="L482" t="s">
        <v>7515</v>
      </c>
      <c r="M482" t="s">
        <v>7515</v>
      </c>
      <c r="N482" t="s">
        <v>7515</v>
      </c>
      <c r="O482" t="s">
        <v>7515</v>
      </c>
      <c r="P482" t="s">
        <v>7515</v>
      </c>
      <c r="Q482" t="s">
        <v>7515</v>
      </c>
      <c r="R482" t="s">
        <v>7515</v>
      </c>
      <c r="S482" t="s">
        <v>7515</v>
      </c>
      <c r="T482" t="s">
        <v>7515</v>
      </c>
      <c r="U482" t="s">
        <v>7515</v>
      </c>
      <c r="V482" t="s">
        <v>7515</v>
      </c>
      <c r="W482" t="s">
        <v>7515</v>
      </c>
      <c r="X482" t="s">
        <v>7515</v>
      </c>
      <c r="Y482" t="s">
        <v>7515</v>
      </c>
      <c r="Z482" t="s">
        <v>7515</v>
      </c>
      <c r="AA482" t="s">
        <v>7515</v>
      </c>
      <c r="AB482" t="s">
        <v>7515</v>
      </c>
      <c r="AC482" t="s">
        <v>6796</v>
      </c>
      <c r="AK482" t="s">
        <v>6985</v>
      </c>
      <c r="AL482" t="s">
        <v>6794</v>
      </c>
      <c r="AM482" t="s">
        <v>6794</v>
      </c>
      <c r="AN482" t="s">
        <v>7680</v>
      </c>
      <c r="AO482">
        <v>0</v>
      </c>
      <c r="AP482">
        <v>10</v>
      </c>
      <c r="AQ482" t="s">
        <v>6988</v>
      </c>
      <c r="AR482" t="s">
        <v>6793</v>
      </c>
      <c r="AS482" t="s">
        <v>6793</v>
      </c>
      <c r="AT482" t="s">
        <v>6813</v>
      </c>
      <c r="AU482" t="s">
        <v>7531</v>
      </c>
      <c r="AV482" t="s">
        <v>7553</v>
      </c>
      <c r="AX482" t="s">
        <v>6794</v>
      </c>
      <c r="AY482" t="s">
        <v>6794</v>
      </c>
      <c r="AZ482" t="s">
        <v>6794</v>
      </c>
      <c r="BA482" t="s">
        <v>6794</v>
      </c>
      <c r="BB482" t="s">
        <v>6794</v>
      </c>
      <c r="BC482" t="s">
        <v>6794</v>
      </c>
      <c r="BD482" t="s">
        <v>6793</v>
      </c>
      <c r="BE482" t="s">
        <v>6794</v>
      </c>
      <c r="BF482" t="s">
        <v>6794</v>
      </c>
      <c r="BG482" t="s">
        <v>6794</v>
      </c>
      <c r="BH482" t="s">
        <v>6794</v>
      </c>
      <c r="BI482" t="s">
        <v>7025</v>
      </c>
      <c r="BJ482" t="s">
        <v>7565</v>
      </c>
      <c r="BK482" t="s">
        <v>6794</v>
      </c>
      <c r="BM482" t="s">
        <v>31</v>
      </c>
      <c r="BN482">
        <v>50</v>
      </c>
      <c r="BO482" t="s">
        <v>7519</v>
      </c>
      <c r="BP482" t="s">
        <v>6</v>
      </c>
      <c r="BQ482" t="s">
        <v>7024</v>
      </c>
      <c r="BR482" t="s">
        <v>7682</v>
      </c>
      <c r="BS482" t="s">
        <v>7515</v>
      </c>
      <c r="BT482" t="s">
        <v>7515</v>
      </c>
      <c r="BU482" t="s">
        <v>7515</v>
      </c>
      <c r="BV482" t="s">
        <v>7515</v>
      </c>
      <c r="BW482" t="s">
        <v>7515</v>
      </c>
      <c r="BX482" t="s">
        <v>7515</v>
      </c>
      <c r="BY482" t="s">
        <v>7515</v>
      </c>
      <c r="BZ482" t="s">
        <v>7516</v>
      </c>
      <c r="CA482" t="s">
        <v>7515</v>
      </c>
      <c r="CB482" t="s">
        <v>7515</v>
      </c>
      <c r="CC482" t="s">
        <v>7515</v>
      </c>
      <c r="CD482" t="s">
        <v>7515</v>
      </c>
      <c r="CE482" t="s">
        <v>6793</v>
      </c>
      <c r="CI482" t="s">
        <v>6793</v>
      </c>
      <c r="CJ482" t="s">
        <v>6793</v>
      </c>
      <c r="CK482" t="s">
        <v>6794</v>
      </c>
      <c r="CL482" t="s">
        <v>6793</v>
      </c>
      <c r="CM482" t="s">
        <v>6794</v>
      </c>
      <c r="CN482" t="s">
        <v>6793</v>
      </c>
      <c r="CO482" t="s">
        <v>6794</v>
      </c>
      <c r="CP482" t="s">
        <v>6794</v>
      </c>
      <c r="CQ482" t="s">
        <v>6793</v>
      </c>
      <c r="CR482" t="s">
        <v>7520</v>
      </c>
      <c r="CS482" t="s">
        <v>7521</v>
      </c>
      <c r="CT482" t="s">
        <v>7522</v>
      </c>
      <c r="CU482" t="s">
        <v>6793</v>
      </c>
      <c r="CV482">
        <v>1</v>
      </c>
      <c r="CW482">
        <v>2</v>
      </c>
      <c r="CX482">
        <v>3</v>
      </c>
      <c r="CY482" t="s">
        <v>6794</v>
      </c>
      <c r="EC482">
        <v>2</v>
      </c>
      <c r="EE482">
        <v>0</v>
      </c>
      <c r="EF482">
        <v>0</v>
      </c>
      <c r="EG482">
        <v>0</v>
      </c>
      <c r="EH482">
        <v>0</v>
      </c>
      <c r="EI482">
        <v>2</v>
      </c>
      <c r="EJ482">
        <v>0</v>
      </c>
      <c r="EK482">
        <v>0</v>
      </c>
      <c r="EL482" t="s">
        <v>6794</v>
      </c>
      <c r="EV482" t="s">
        <v>6793</v>
      </c>
      <c r="IR482" t="s">
        <v>7524</v>
      </c>
      <c r="IS482" t="s">
        <v>7680</v>
      </c>
      <c r="IT482">
        <v>3</v>
      </c>
      <c r="IU482">
        <v>2009</v>
      </c>
      <c r="IY482" t="s">
        <v>6794</v>
      </c>
      <c r="IZ482" t="s">
        <v>6966</v>
      </c>
      <c r="JA482" t="s">
        <v>7524</v>
      </c>
      <c r="JB482" t="s">
        <v>7680</v>
      </c>
      <c r="JC482">
        <v>3</v>
      </c>
      <c r="JD482">
        <v>2009</v>
      </c>
      <c r="JF482" t="s">
        <v>7526</v>
      </c>
      <c r="JG482" t="s">
        <v>7526</v>
      </c>
      <c r="JH482" t="s">
        <v>6794</v>
      </c>
      <c r="JI482" t="s">
        <v>6966</v>
      </c>
      <c r="PS482" t="s">
        <v>6757</v>
      </c>
      <c r="PT482" t="s">
        <v>7526</v>
      </c>
      <c r="PV482" t="s">
        <v>7526</v>
      </c>
      <c r="PW482" t="s">
        <v>7515</v>
      </c>
      <c r="PX482" t="s">
        <v>7515</v>
      </c>
      <c r="PY482" t="s">
        <v>7515</v>
      </c>
      <c r="PZ482" t="s">
        <v>7515</v>
      </c>
      <c r="QA482" t="s">
        <v>7515</v>
      </c>
      <c r="QB482" t="s">
        <v>7515</v>
      </c>
      <c r="QC482" t="s">
        <v>7516</v>
      </c>
      <c r="QD482" t="s">
        <v>7528</v>
      </c>
      <c r="QE482" t="s">
        <v>7539</v>
      </c>
      <c r="QF482" t="s">
        <v>7528</v>
      </c>
      <c r="QG482" t="s">
        <v>7681</v>
      </c>
      <c r="QH482">
        <v>2008</v>
      </c>
      <c r="QI482">
        <v>6</v>
      </c>
      <c r="QJ482">
        <v>1</v>
      </c>
      <c r="QK482" s="330">
        <v>42160</v>
      </c>
      <c r="QL482">
        <v>1</v>
      </c>
      <c r="QM482">
        <v>0</v>
      </c>
      <c r="QN482" t="s">
        <v>265</v>
      </c>
      <c r="QO482">
        <v>2008</v>
      </c>
      <c r="QP482">
        <v>50</v>
      </c>
      <c r="QQ482">
        <v>1</v>
      </c>
      <c r="QR482">
        <v>0</v>
      </c>
      <c r="QS482">
        <v>0</v>
      </c>
      <c r="QT482">
        <v>0</v>
      </c>
      <c r="QU482">
        <v>0</v>
      </c>
      <c r="QV482">
        <v>0</v>
      </c>
      <c r="QW482">
        <v>0</v>
      </c>
      <c r="QX482">
        <v>0</v>
      </c>
      <c r="QY482">
        <v>0</v>
      </c>
      <c r="QZ482">
        <v>0</v>
      </c>
      <c r="RA482">
        <v>0</v>
      </c>
      <c r="RB482">
        <v>0</v>
      </c>
      <c r="RC482">
        <v>0</v>
      </c>
      <c r="RD482">
        <v>1</v>
      </c>
      <c r="RE482">
        <v>1</v>
      </c>
      <c r="RF482">
        <v>0</v>
      </c>
      <c r="RG482">
        <v>0</v>
      </c>
      <c r="RH482">
        <v>0</v>
      </c>
      <c r="RI482">
        <v>0</v>
      </c>
      <c r="RJ482">
        <v>0</v>
      </c>
      <c r="RK482">
        <v>0</v>
      </c>
      <c r="RL482">
        <v>0</v>
      </c>
      <c r="RM482">
        <v>0</v>
      </c>
      <c r="RN482">
        <v>0</v>
      </c>
      <c r="RO482">
        <v>0</v>
      </c>
      <c r="RP482">
        <v>0</v>
      </c>
      <c r="RQ482">
        <v>0</v>
      </c>
      <c r="RR482">
        <v>0</v>
      </c>
      <c r="RS482">
        <v>0</v>
      </c>
      <c r="RT482">
        <v>0</v>
      </c>
      <c r="RU482">
        <v>0</v>
      </c>
      <c r="RV482">
        <f t="shared" si="15"/>
        <v>4</v>
      </c>
      <c r="RY482">
        <f t="shared" si="14"/>
        <v>1</v>
      </c>
    </row>
    <row r="483" spans="1:493" x14ac:dyDescent="0.3">
      <c r="A483">
        <v>71467</v>
      </c>
      <c r="B483">
        <v>660</v>
      </c>
      <c r="C483" t="s">
        <v>6793</v>
      </c>
      <c r="D483" t="s">
        <v>6793</v>
      </c>
      <c r="I483" t="s">
        <v>6793</v>
      </c>
      <c r="J483" t="s">
        <v>7515</v>
      </c>
      <c r="K483" t="s">
        <v>7515</v>
      </c>
      <c r="L483" t="s">
        <v>7515</v>
      </c>
      <c r="M483" t="s">
        <v>7515</v>
      </c>
      <c r="N483" t="s">
        <v>7515</v>
      </c>
      <c r="O483" t="s">
        <v>7515</v>
      </c>
      <c r="P483" t="s">
        <v>7515</v>
      </c>
      <c r="Q483" t="s">
        <v>7515</v>
      </c>
      <c r="R483" t="s">
        <v>7515</v>
      </c>
      <c r="S483" t="s">
        <v>7515</v>
      </c>
      <c r="T483" t="s">
        <v>7515</v>
      </c>
      <c r="U483" t="s">
        <v>7515</v>
      </c>
      <c r="V483" t="s">
        <v>7515</v>
      </c>
      <c r="W483" t="s">
        <v>7515</v>
      </c>
      <c r="X483" t="s">
        <v>7515</v>
      </c>
      <c r="Y483" t="s">
        <v>7515</v>
      </c>
      <c r="Z483" t="s">
        <v>7516</v>
      </c>
      <c r="AA483" t="s">
        <v>7515</v>
      </c>
      <c r="AB483" t="s">
        <v>7515</v>
      </c>
      <c r="AC483" t="s">
        <v>6796</v>
      </c>
      <c r="AK483" t="s">
        <v>6985</v>
      </c>
      <c r="AL483" t="s">
        <v>6793</v>
      </c>
      <c r="AM483" t="s">
        <v>6794</v>
      </c>
      <c r="AN483" t="s">
        <v>7680</v>
      </c>
      <c r="AO483">
        <v>0</v>
      </c>
      <c r="AP483">
        <v>10</v>
      </c>
      <c r="AQ483" t="s">
        <v>6988</v>
      </c>
      <c r="AR483" t="s">
        <v>6793</v>
      </c>
      <c r="AS483" t="s">
        <v>6794</v>
      </c>
      <c r="AT483" t="s">
        <v>6813</v>
      </c>
      <c r="AU483" t="s">
        <v>7531</v>
      </c>
      <c r="AV483" t="s">
        <v>6991</v>
      </c>
      <c r="AX483" t="s">
        <v>6794</v>
      </c>
      <c r="AY483" t="s">
        <v>6794</v>
      </c>
      <c r="AZ483" t="s">
        <v>6794</v>
      </c>
      <c r="BA483" t="s">
        <v>6794</v>
      </c>
      <c r="BB483" t="s">
        <v>6793</v>
      </c>
      <c r="BC483" t="s">
        <v>6793</v>
      </c>
      <c r="BD483" t="s">
        <v>6793</v>
      </c>
      <c r="BE483" t="s">
        <v>6794</v>
      </c>
      <c r="BF483" t="s">
        <v>6793</v>
      </c>
      <c r="BG483" t="s">
        <v>6966</v>
      </c>
      <c r="BH483" t="s">
        <v>6794</v>
      </c>
      <c r="BI483" t="s">
        <v>7028</v>
      </c>
      <c r="BJ483" t="s">
        <v>7686</v>
      </c>
      <c r="BK483" t="s">
        <v>6794</v>
      </c>
      <c r="BM483" t="s">
        <v>7547</v>
      </c>
      <c r="BN483" t="s">
        <v>7532</v>
      </c>
      <c r="BO483" t="s">
        <v>7519</v>
      </c>
      <c r="BP483" t="s">
        <v>6</v>
      </c>
      <c r="BQ483" t="s">
        <v>7559</v>
      </c>
      <c r="BR483" t="s">
        <v>7615</v>
      </c>
      <c r="BS483" t="s">
        <v>7516</v>
      </c>
      <c r="BT483" t="s">
        <v>7515</v>
      </c>
      <c r="BU483" t="s">
        <v>7515</v>
      </c>
      <c r="BV483" t="s">
        <v>7515</v>
      </c>
      <c r="BW483" t="s">
        <v>7515</v>
      </c>
      <c r="BX483" t="s">
        <v>7515</v>
      </c>
      <c r="BY483" t="s">
        <v>7515</v>
      </c>
      <c r="BZ483" t="s">
        <v>7515</v>
      </c>
      <c r="CA483" t="s">
        <v>7515</v>
      </c>
      <c r="CB483" t="s">
        <v>7515</v>
      </c>
      <c r="CC483" t="s">
        <v>7515</v>
      </c>
      <c r="CD483" t="s">
        <v>7515</v>
      </c>
      <c r="CE483" t="s">
        <v>6793</v>
      </c>
      <c r="CI483" t="s">
        <v>6793</v>
      </c>
      <c r="CJ483" t="s">
        <v>6794</v>
      </c>
      <c r="CK483" t="s">
        <v>6794</v>
      </c>
      <c r="CL483" t="s">
        <v>6794</v>
      </c>
      <c r="CM483" t="s">
        <v>6794</v>
      </c>
      <c r="CN483" t="s">
        <v>6794</v>
      </c>
      <c r="CO483" t="s">
        <v>6794</v>
      </c>
      <c r="CP483" t="s">
        <v>6793</v>
      </c>
      <c r="CQ483" t="s">
        <v>6794</v>
      </c>
      <c r="CR483" t="s">
        <v>7520</v>
      </c>
      <c r="CS483" t="s">
        <v>7521</v>
      </c>
      <c r="CT483" t="s">
        <v>7536</v>
      </c>
      <c r="CU483" t="s">
        <v>6793</v>
      </c>
      <c r="CV483">
        <v>3</v>
      </c>
      <c r="CW483">
        <v>5</v>
      </c>
      <c r="CX483">
        <v>5</v>
      </c>
      <c r="CY483" t="s">
        <v>6794</v>
      </c>
      <c r="EC483">
        <v>4</v>
      </c>
      <c r="EE483">
        <v>1</v>
      </c>
      <c r="EF483">
        <v>1</v>
      </c>
      <c r="EG483">
        <v>0</v>
      </c>
      <c r="EH483">
        <v>0</v>
      </c>
      <c r="EI483">
        <v>0</v>
      </c>
      <c r="EJ483">
        <v>2</v>
      </c>
      <c r="EK483">
        <v>0</v>
      </c>
      <c r="EL483" t="s">
        <v>6793</v>
      </c>
      <c r="EM483" t="s">
        <v>7573</v>
      </c>
      <c r="EO483">
        <v>1</v>
      </c>
      <c r="EP483" t="s">
        <v>7683</v>
      </c>
      <c r="EQ483">
        <v>2008</v>
      </c>
      <c r="ER483" t="s">
        <v>7684</v>
      </c>
      <c r="EV483" t="s">
        <v>6794</v>
      </c>
      <c r="PS483" t="s">
        <v>7526</v>
      </c>
      <c r="PT483" t="s">
        <v>6757</v>
      </c>
      <c r="PU483" t="s">
        <v>7527</v>
      </c>
      <c r="PV483" t="s">
        <v>7527</v>
      </c>
      <c r="PW483" t="s">
        <v>7516</v>
      </c>
      <c r="PX483" t="s">
        <v>7515</v>
      </c>
      <c r="PY483" t="s">
        <v>7515</v>
      </c>
      <c r="PZ483" t="s">
        <v>7515</v>
      </c>
      <c r="QA483" t="s">
        <v>7515</v>
      </c>
      <c r="QB483" t="s">
        <v>7515</v>
      </c>
      <c r="QC483" t="s">
        <v>7515</v>
      </c>
      <c r="QD483" t="s">
        <v>6757</v>
      </c>
      <c r="QE483" t="s">
        <v>7539</v>
      </c>
      <c r="QF483" t="s">
        <v>7528</v>
      </c>
      <c r="QG483" t="s">
        <v>7681</v>
      </c>
      <c r="QH483">
        <v>2007</v>
      </c>
      <c r="QI483">
        <v>12</v>
      </c>
      <c r="QJ483">
        <v>1</v>
      </c>
      <c r="QK483" s="330">
        <v>42349</v>
      </c>
      <c r="QL483">
        <v>1</v>
      </c>
      <c r="QM483">
        <v>0</v>
      </c>
      <c r="QN483" t="s">
        <v>265</v>
      </c>
      <c r="QO483">
        <v>2008</v>
      </c>
      <c r="QP483">
        <v>35</v>
      </c>
      <c r="RV483">
        <f t="shared" si="15"/>
        <v>4</v>
      </c>
      <c r="RY483">
        <f t="shared" si="14"/>
        <v>2</v>
      </c>
    </row>
    <row r="484" spans="1:493" x14ac:dyDescent="0.3">
      <c r="A484">
        <v>71468</v>
      </c>
      <c r="B484">
        <v>661</v>
      </c>
      <c r="C484" t="s">
        <v>6793</v>
      </c>
      <c r="D484" t="s">
        <v>6793</v>
      </c>
      <c r="I484" t="s">
        <v>6793</v>
      </c>
      <c r="J484" t="s">
        <v>7515</v>
      </c>
      <c r="K484" t="s">
        <v>7515</v>
      </c>
      <c r="L484" t="s">
        <v>7515</v>
      </c>
      <c r="M484" t="s">
        <v>7515</v>
      </c>
      <c r="N484" t="s">
        <v>7515</v>
      </c>
      <c r="O484" t="s">
        <v>7515</v>
      </c>
      <c r="P484" t="s">
        <v>7515</v>
      </c>
      <c r="Q484" t="s">
        <v>7515</v>
      </c>
      <c r="R484" t="s">
        <v>7515</v>
      </c>
      <c r="S484" t="s">
        <v>7515</v>
      </c>
      <c r="T484" t="s">
        <v>7515</v>
      </c>
      <c r="U484" t="s">
        <v>7515</v>
      </c>
      <c r="V484" t="s">
        <v>7515</v>
      </c>
      <c r="W484" t="s">
        <v>7515</v>
      </c>
      <c r="X484" t="s">
        <v>7515</v>
      </c>
      <c r="Y484" t="s">
        <v>7515</v>
      </c>
      <c r="Z484" t="s">
        <v>7515</v>
      </c>
      <c r="AA484" t="s">
        <v>7516</v>
      </c>
      <c r="AB484" t="s">
        <v>7515</v>
      </c>
      <c r="AC484" t="s">
        <v>7517</v>
      </c>
      <c r="AF484">
        <v>0</v>
      </c>
      <c r="AG484">
        <v>10</v>
      </c>
      <c r="AH484" t="s">
        <v>6845</v>
      </c>
      <c r="AK484" t="s">
        <v>6993</v>
      </c>
      <c r="AL484" t="s">
        <v>6794</v>
      </c>
      <c r="AM484" t="s">
        <v>6794</v>
      </c>
      <c r="AN484" t="s">
        <v>7680</v>
      </c>
      <c r="AO484">
        <v>0</v>
      </c>
      <c r="AP484">
        <v>10</v>
      </c>
      <c r="AQ484" t="s">
        <v>6988</v>
      </c>
      <c r="AR484" t="s">
        <v>6793</v>
      </c>
      <c r="AS484" t="s">
        <v>6793</v>
      </c>
      <c r="AT484" t="s">
        <v>6813</v>
      </c>
      <c r="AU484" t="s">
        <v>7531</v>
      </c>
      <c r="AV484" t="s">
        <v>6991</v>
      </c>
      <c r="AX484" t="s">
        <v>6793</v>
      </c>
      <c r="AY484" t="s">
        <v>6794</v>
      </c>
      <c r="AZ484" t="s">
        <v>6794</v>
      </c>
      <c r="BA484" t="s">
        <v>6793</v>
      </c>
      <c r="BB484" t="s">
        <v>6794</v>
      </c>
      <c r="BC484" t="s">
        <v>6793</v>
      </c>
      <c r="BD484" t="s">
        <v>6793</v>
      </c>
      <c r="BE484" t="s">
        <v>6794</v>
      </c>
      <c r="BF484" t="s">
        <v>6794</v>
      </c>
      <c r="BG484" t="s">
        <v>6794</v>
      </c>
      <c r="BH484" t="s">
        <v>6794</v>
      </c>
      <c r="BI484" t="s">
        <v>7029</v>
      </c>
      <c r="BJ484" t="s">
        <v>7025</v>
      </c>
      <c r="BK484" t="s">
        <v>6794</v>
      </c>
      <c r="BM484">
        <v>50</v>
      </c>
      <c r="BN484" t="s">
        <v>7532</v>
      </c>
      <c r="BO484" t="s">
        <v>7533</v>
      </c>
      <c r="BP484" t="s">
        <v>7576</v>
      </c>
      <c r="BQ484" t="s">
        <v>7559</v>
      </c>
      <c r="BR484" t="s">
        <v>7594</v>
      </c>
      <c r="BS484" t="s">
        <v>7516</v>
      </c>
      <c r="BT484" t="s">
        <v>7515</v>
      </c>
      <c r="BU484" t="s">
        <v>7515</v>
      </c>
      <c r="BV484" t="s">
        <v>7515</v>
      </c>
      <c r="BW484" t="s">
        <v>7515</v>
      </c>
      <c r="BX484" t="s">
        <v>7515</v>
      </c>
      <c r="BY484" t="s">
        <v>7515</v>
      </c>
      <c r="BZ484" t="s">
        <v>7515</v>
      </c>
      <c r="CA484" t="s">
        <v>7515</v>
      </c>
      <c r="CB484" t="s">
        <v>7515</v>
      </c>
      <c r="CC484" t="s">
        <v>7515</v>
      </c>
      <c r="CD484" t="s">
        <v>7515</v>
      </c>
      <c r="CE484" t="s">
        <v>6794</v>
      </c>
      <c r="CI484" t="s">
        <v>6793</v>
      </c>
      <c r="CJ484" t="s">
        <v>6793</v>
      </c>
      <c r="CK484" t="s">
        <v>6794</v>
      </c>
      <c r="CL484" t="s">
        <v>6793</v>
      </c>
      <c r="CM484" t="s">
        <v>6794</v>
      </c>
      <c r="CN484" t="s">
        <v>6794</v>
      </c>
      <c r="CO484" t="s">
        <v>6794</v>
      </c>
      <c r="CP484" t="s">
        <v>6794</v>
      </c>
      <c r="CQ484" t="s">
        <v>6794</v>
      </c>
      <c r="CR484" t="s">
        <v>7520</v>
      </c>
      <c r="CS484" t="s">
        <v>7607</v>
      </c>
      <c r="CT484" t="s">
        <v>7587</v>
      </c>
      <c r="CU484" t="s">
        <v>6793</v>
      </c>
      <c r="CV484">
        <v>2</v>
      </c>
      <c r="CW484">
        <v>3</v>
      </c>
      <c r="CX484">
        <v>3</v>
      </c>
      <c r="CY484" t="s">
        <v>6793</v>
      </c>
      <c r="CZ484">
        <v>1</v>
      </c>
      <c r="DA484" t="s">
        <v>7680</v>
      </c>
      <c r="DB484">
        <v>3</v>
      </c>
      <c r="DC484">
        <v>2008</v>
      </c>
      <c r="DD484" t="s">
        <v>7557</v>
      </c>
      <c r="DE484" t="s">
        <v>7680</v>
      </c>
      <c r="DF484">
        <v>3</v>
      </c>
      <c r="DG484">
        <v>2008</v>
      </c>
      <c r="EC484">
        <v>2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2</v>
      </c>
      <c r="EL484" t="s">
        <v>6794</v>
      </c>
      <c r="EV484" t="s">
        <v>6794</v>
      </c>
      <c r="PS484" t="s">
        <v>7526</v>
      </c>
      <c r="PT484" t="s">
        <v>7526</v>
      </c>
      <c r="PU484" t="s">
        <v>7526</v>
      </c>
      <c r="PV484" t="s">
        <v>7527</v>
      </c>
      <c r="PW484" t="s">
        <v>7516</v>
      </c>
      <c r="PX484" t="s">
        <v>7515</v>
      </c>
      <c r="PY484" t="s">
        <v>7515</v>
      </c>
      <c r="PZ484" t="s">
        <v>7515</v>
      </c>
      <c r="QA484" t="s">
        <v>7515</v>
      </c>
      <c r="QB484" t="s">
        <v>7515</v>
      </c>
      <c r="QC484" t="s">
        <v>7515</v>
      </c>
      <c r="QD484" t="s">
        <v>7528</v>
      </c>
      <c r="QE484" t="s">
        <v>7539</v>
      </c>
      <c r="QF484" t="s">
        <v>7528</v>
      </c>
      <c r="QG484" t="s">
        <v>7681</v>
      </c>
      <c r="QH484">
        <v>2008</v>
      </c>
      <c r="QI484">
        <v>5</v>
      </c>
      <c r="QJ484">
        <v>1</v>
      </c>
      <c r="QK484" s="330">
        <v>42141</v>
      </c>
      <c r="QL484">
        <v>0</v>
      </c>
      <c r="QM484">
        <v>1</v>
      </c>
      <c r="QN484" t="s">
        <v>265</v>
      </c>
      <c r="QO484">
        <v>2008</v>
      </c>
      <c r="QP484">
        <v>50</v>
      </c>
      <c r="RV484">
        <f t="shared" si="15"/>
        <v>4</v>
      </c>
      <c r="RY484">
        <f t="shared" si="14"/>
        <v>6</v>
      </c>
    </row>
    <row r="485" spans="1:493" x14ac:dyDescent="0.3">
      <c r="A485">
        <v>71469</v>
      </c>
      <c r="B485">
        <v>664</v>
      </c>
      <c r="C485" t="s">
        <v>6793</v>
      </c>
      <c r="D485" t="s">
        <v>6793</v>
      </c>
      <c r="I485" t="s">
        <v>6793</v>
      </c>
      <c r="J485" t="s">
        <v>7516</v>
      </c>
      <c r="K485" t="s">
        <v>7515</v>
      </c>
      <c r="L485" t="s">
        <v>7515</v>
      </c>
      <c r="M485" t="s">
        <v>7515</v>
      </c>
      <c r="N485" t="s">
        <v>7515</v>
      </c>
      <c r="O485" t="s">
        <v>7515</v>
      </c>
      <c r="P485" t="s">
        <v>7515</v>
      </c>
      <c r="Q485" t="s">
        <v>7515</v>
      </c>
      <c r="R485" t="s">
        <v>7515</v>
      </c>
      <c r="S485" t="s">
        <v>7515</v>
      </c>
      <c r="T485" t="s">
        <v>7515</v>
      </c>
      <c r="U485" t="s">
        <v>7515</v>
      </c>
      <c r="V485" t="s">
        <v>7515</v>
      </c>
      <c r="W485" t="s">
        <v>7515</v>
      </c>
      <c r="X485" t="s">
        <v>7515</v>
      </c>
      <c r="Y485" t="s">
        <v>7515</v>
      </c>
      <c r="Z485" t="s">
        <v>7515</v>
      </c>
      <c r="AA485" t="s">
        <v>7515</v>
      </c>
      <c r="AB485" t="s">
        <v>7515</v>
      </c>
      <c r="AC485" t="s">
        <v>7517</v>
      </c>
      <c r="AF485" t="s">
        <v>7547</v>
      </c>
      <c r="AG485" t="s">
        <v>7547</v>
      </c>
      <c r="AH485" t="s">
        <v>7550</v>
      </c>
      <c r="AI485" t="s">
        <v>7680</v>
      </c>
      <c r="AJ485">
        <v>3</v>
      </c>
      <c r="AK485" t="s">
        <v>6994</v>
      </c>
      <c r="AL485" t="s">
        <v>6794</v>
      </c>
      <c r="AM485" t="s">
        <v>6794</v>
      </c>
      <c r="AN485" t="s">
        <v>6</v>
      </c>
      <c r="AQ485" t="s">
        <v>7568</v>
      </c>
      <c r="AT485" t="s">
        <v>6814</v>
      </c>
      <c r="AV485" t="s">
        <v>6991</v>
      </c>
      <c r="AW485" t="s">
        <v>7551</v>
      </c>
      <c r="AX485" t="s">
        <v>6794</v>
      </c>
      <c r="AY485" t="s">
        <v>6794</v>
      </c>
      <c r="AZ485" t="s">
        <v>6794</v>
      </c>
      <c r="BA485" t="s">
        <v>6793</v>
      </c>
      <c r="BC485" t="s">
        <v>6794</v>
      </c>
      <c r="BD485" t="s">
        <v>6794</v>
      </c>
      <c r="BE485" t="s">
        <v>6793</v>
      </c>
      <c r="BF485" t="s">
        <v>6793</v>
      </c>
      <c r="BG485" t="s">
        <v>6793</v>
      </c>
      <c r="BH485" t="s">
        <v>6794</v>
      </c>
      <c r="BI485" t="s">
        <v>6</v>
      </c>
      <c r="BJ485" t="s">
        <v>6</v>
      </c>
      <c r="BK485" t="s">
        <v>6794</v>
      </c>
      <c r="BM485">
        <v>200</v>
      </c>
      <c r="BN485" t="s">
        <v>7532</v>
      </c>
      <c r="BO485" t="s">
        <v>7519</v>
      </c>
      <c r="BP485" t="s">
        <v>7542</v>
      </c>
      <c r="BQ485" t="s">
        <v>6</v>
      </c>
      <c r="BR485" t="s">
        <v>7682</v>
      </c>
      <c r="BS485" t="s">
        <v>7516</v>
      </c>
      <c r="BT485" t="s">
        <v>7515</v>
      </c>
      <c r="BU485" t="s">
        <v>7515</v>
      </c>
      <c r="BV485" t="s">
        <v>7515</v>
      </c>
      <c r="BW485" t="s">
        <v>7515</v>
      </c>
      <c r="BX485" t="s">
        <v>7515</v>
      </c>
      <c r="BY485" t="s">
        <v>7515</v>
      </c>
      <c r="BZ485" t="s">
        <v>7515</v>
      </c>
      <c r="CA485" t="s">
        <v>7515</v>
      </c>
      <c r="CB485" t="s">
        <v>7515</v>
      </c>
      <c r="CC485" t="s">
        <v>7515</v>
      </c>
      <c r="CD485" t="s">
        <v>7515</v>
      </c>
      <c r="CE485" t="s">
        <v>6794</v>
      </c>
      <c r="CI485" t="s">
        <v>6793</v>
      </c>
      <c r="CJ485" t="s">
        <v>6793</v>
      </c>
      <c r="CK485" t="s">
        <v>6794</v>
      </c>
      <c r="CL485" t="s">
        <v>6794</v>
      </c>
      <c r="CM485" t="s">
        <v>6793</v>
      </c>
      <c r="CN485" t="s">
        <v>6794</v>
      </c>
      <c r="CO485" t="s">
        <v>6794</v>
      </c>
      <c r="CP485" t="s">
        <v>6793</v>
      </c>
      <c r="CQ485" t="s">
        <v>6794</v>
      </c>
      <c r="CR485" t="s">
        <v>7520</v>
      </c>
      <c r="CS485" t="s">
        <v>7521</v>
      </c>
      <c r="CT485" t="s">
        <v>7522</v>
      </c>
      <c r="CU485" t="s">
        <v>6793</v>
      </c>
      <c r="CV485">
        <v>2</v>
      </c>
      <c r="CW485">
        <v>3</v>
      </c>
      <c r="CX485">
        <v>2</v>
      </c>
      <c r="CY485" t="s">
        <v>6794</v>
      </c>
      <c r="EC485">
        <v>2</v>
      </c>
      <c r="EE485">
        <v>0</v>
      </c>
      <c r="EF485">
        <v>0</v>
      </c>
      <c r="EG485">
        <v>0</v>
      </c>
      <c r="EH485">
        <v>1</v>
      </c>
      <c r="EI485">
        <v>0</v>
      </c>
      <c r="EJ485">
        <v>0</v>
      </c>
      <c r="EK485">
        <v>1</v>
      </c>
      <c r="EL485" t="s">
        <v>31</v>
      </c>
      <c r="EV485" t="s">
        <v>6794</v>
      </c>
      <c r="PS485" t="s">
        <v>7526</v>
      </c>
      <c r="PT485" t="s">
        <v>7526</v>
      </c>
      <c r="PU485" t="s">
        <v>7526</v>
      </c>
      <c r="PV485" t="s">
        <v>7526</v>
      </c>
      <c r="PW485" t="s">
        <v>7515</v>
      </c>
      <c r="PX485" t="s">
        <v>7515</v>
      </c>
      <c r="PY485" t="s">
        <v>7515</v>
      </c>
      <c r="PZ485" t="s">
        <v>7515</v>
      </c>
      <c r="QA485" t="s">
        <v>7515</v>
      </c>
      <c r="QB485" t="s">
        <v>7515</v>
      </c>
      <c r="QC485" t="s">
        <v>7516</v>
      </c>
      <c r="QD485" t="s">
        <v>7528</v>
      </c>
      <c r="QE485" t="s">
        <v>7539</v>
      </c>
      <c r="QF485" t="s">
        <v>7528</v>
      </c>
      <c r="QG485" t="s">
        <v>7681</v>
      </c>
      <c r="QH485">
        <v>2008</v>
      </c>
      <c r="QI485">
        <v>6</v>
      </c>
      <c r="QJ485">
        <v>1</v>
      </c>
      <c r="QK485" s="330">
        <v>42179</v>
      </c>
      <c r="QL485">
        <v>0</v>
      </c>
      <c r="QM485">
        <v>1</v>
      </c>
      <c r="QN485" t="s">
        <v>265</v>
      </c>
      <c r="QO485">
        <v>2008</v>
      </c>
      <c r="QP485">
        <v>50</v>
      </c>
      <c r="RV485">
        <f t="shared" si="15"/>
        <v>0</v>
      </c>
      <c r="RY485">
        <f t="shared" si="14"/>
        <v>-1</v>
      </c>
    </row>
    <row r="486" spans="1:493" x14ac:dyDescent="0.3">
      <c r="A486">
        <v>71470</v>
      </c>
      <c r="B486">
        <v>665</v>
      </c>
      <c r="C486" t="s">
        <v>6793</v>
      </c>
      <c r="D486" t="s">
        <v>6793</v>
      </c>
      <c r="I486" t="s">
        <v>6793</v>
      </c>
      <c r="J486" t="s">
        <v>7515</v>
      </c>
      <c r="K486" t="s">
        <v>7516</v>
      </c>
      <c r="L486" t="s">
        <v>7515</v>
      </c>
      <c r="M486" t="s">
        <v>7515</v>
      </c>
      <c r="N486" t="s">
        <v>7515</v>
      </c>
      <c r="O486" t="s">
        <v>7515</v>
      </c>
      <c r="P486" t="s">
        <v>7515</v>
      </c>
      <c r="Q486" t="s">
        <v>7515</v>
      </c>
      <c r="R486" t="s">
        <v>7515</v>
      </c>
      <c r="S486" t="s">
        <v>7515</v>
      </c>
      <c r="T486" t="s">
        <v>7515</v>
      </c>
      <c r="U486" t="s">
        <v>7515</v>
      </c>
      <c r="V486" t="s">
        <v>7515</v>
      </c>
      <c r="W486" t="s">
        <v>7515</v>
      </c>
      <c r="X486" t="s">
        <v>7515</v>
      </c>
      <c r="Y486" t="s">
        <v>7515</v>
      </c>
      <c r="Z486" t="s">
        <v>7515</v>
      </c>
      <c r="AA486" t="s">
        <v>7515</v>
      </c>
      <c r="AB486" t="s">
        <v>7515</v>
      </c>
      <c r="AC486" t="s">
        <v>6796</v>
      </c>
      <c r="AK486" t="s">
        <v>6985</v>
      </c>
      <c r="AL486" t="s">
        <v>6794</v>
      </c>
      <c r="AM486" t="s">
        <v>6794</v>
      </c>
      <c r="AN486" t="s">
        <v>7680</v>
      </c>
      <c r="AO486">
        <v>0</v>
      </c>
      <c r="AP486">
        <v>20</v>
      </c>
      <c r="AQ486" t="s">
        <v>6988</v>
      </c>
      <c r="AR486" t="s">
        <v>6793</v>
      </c>
      <c r="AS486" t="s">
        <v>6793</v>
      </c>
      <c r="AT486" t="s">
        <v>6814</v>
      </c>
      <c r="AV486" t="s">
        <v>6991</v>
      </c>
      <c r="AW486" t="s">
        <v>7588</v>
      </c>
      <c r="AX486" t="s">
        <v>6793</v>
      </c>
      <c r="AY486" t="s">
        <v>6793</v>
      </c>
      <c r="AZ486" t="s">
        <v>6793</v>
      </c>
      <c r="BA486" t="s">
        <v>6793</v>
      </c>
      <c r="BB486" t="s">
        <v>6794</v>
      </c>
      <c r="BC486" t="s">
        <v>6794</v>
      </c>
      <c r="BD486" t="s">
        <v>6794</v>
      </c>
      <c r="BE486" t="s">
        <v>6794</v>
      </c>
      <c r="BF486" t="s">
        <v>6794</v>
      </c>
      <c r="BG486" t="s">
        <v>6794</v>
      </c>
      <c r="BH486" t="s">
        <v>6794</v>
      </c>
      <c r="BI486" t="s">
        <v>7021</v>
      </c>
      <c r="BJ486" t="s">
        <v>7024</v>
      </c>
      <c r="BK486" t="s">
        <v>6794</v>
      </c>
      <c r="BM486">
        <v>100</v>
      </c>
      <c r="BN486" t="s">
        <v>7532</v>
      </c>
      <c r="BO486" t="s">
        <v>7519</v>
      </c>
      <c r="BP486" t="s">
        <v>6</v>
      </c>
      <c r="BQ486" t="s">
        <v>7021</v>
      </c>
      <c r="BR486" t="s">
        <v>7543</v>
      </c>
      <c r="BS486" t="s">
        <v>7516</v>
      </c>
      <c r="BT486" t="s">
        <v>7515</v>
      </c>
      <c r="BU486" t="s">
        <v>7515</v>
      </c>
      <c r="BV486" t="s">
        <v>7515</v>
      </c>
      <c r="BW486" t="s">
        <v>7515</v>
      </c>
      <c r="BX486" t="s">
        <v>7515</v>
      </c>
      <c r="BY486" t="s">
        <v>7515</v>
      </c>
      <c r="BZ486" t="s">
        <v>7515</v>
      </c>
      <c r="CA486" t="s">
        <v>7515</v>
      </c>
      <c r="CB486" t="s">
        <v>7515</v>
      </c>
      <c r="CC486" t="s">
        <v>7515</v>
      </c>
      <c r="CD486" t="s">
        <v>7515</v>
      </c>
      <c r="CE486" t="s">
        <v>6794</v>
      </c>
      <c r="CI486" t="s">
        <v>6793</v>
      </c>
      <c r="CJ486" t="s">
        <v>6793</v>
      </c>
      <c r="CK486" t="s">
        <v>6794</v>
      </c>
      <c r="CL486" t="s">
        <v>6793</v>
      </c>
      <c r="CM486" t="s">
        <v>6793</v>
      </c>
      <c r="CN486" t="s">
        <v>6793</v>
      </c>
      <c r="CO486" t="s">
        <v>6794</v>
      </c>
      <c r="CP486" t="s">
        <v>6793</v>
      </c>
      <c r="CQ486" t="s">
        <v>6793</v>
      </c>
      <c r="CR486" t="s">
        <v>7520</v>
      </c>
      <c r="CS486" t="s">
        <v>7521</v>
      </c>
      <c r="CT486" t="s">
        <v>7522</v>
      </c>
      <c r="CU486" t="s">
        <v>6793</v>
      </c>
      <c r="CV486">
        <v>3</v>
      </c>
      <c r="CW486">
        <v>4</v>
      </c>
      <c r="CX486">
        <v>3</v>
      </c>
      <c r="CY486" t="s">
        <v>6793</v>
      </c>
      <c r="CZ486">
        <v>1</v>
      </c>
      <c r="DA486" t="s">
        <v>7680</v>
      </c>
      <c r="DB486">
        <v>2</v>
      </c>
      <c r="DC486">
        <v>2007</v>
      </c>
      <c r="DD486" t="s">
        <v>7557</v>
      </c>
      <c r="DE486" t="s">
        <v>7680</v>
      </c>
      <c r="DF486">
        <v>5</v>
      </c>
      <c r="DG486">
        <v>2007</v>
      </c>
      <c r="EC486">
        <v>2</v>
      </c>
      <c r="EE486">
        <v>0</v>
      </c>
      <c r="EF486">
        <v>0</v>
      </c>
      <c r="EG486">
        <v>0</v>
      </c>
      <c r="EH486">
        <v>0</v>
      </c>
      <c r="EI486">
        <v>1</v>
      </c>
      <c r="EJ486">
        <v>1</v>
      </c>
      <c r="EK486">
        <v>0</v>
      </c>
      <c r="EL486" t="s">
        <v>6793</v>
      </c>
      <c r="EM486" t="s">
        <v>7573</v>
      </c>
      <c r="EO486">
        <v>4</v>
      </c>
      <c r="EP486" t="s">
        <v>7683</v>
      </c>
      <c r="EQ486">
        <v>2008</v>
      </c>
      <c r="ER486" t="s">
        <v>7684</v>
      </c>
      <c r="EV486" t="s">
        <v>6794</v>
      </c>
      <c r="PS486" t="s">
        <v>7526</v>
      </c>
      <c r="PT486" t="s">
        <v>7526</v>
      </c>
      <c r="PU486" t="s">
        <v>7526</v>
      </c>
      <c r="PV486" t="s">
        <v>7526</v>
      </c>
      <c r="PW486" t="s">
        <v>7515</v>
      </c>
      <c r="PX486" t="s">
        <v>7515</v>
      </c>
      <c r="PY486" t="s">
        <v>7515</v>
      </c>
      <c r="PZ486" t="s">
        <v>7515</v>
      </c>
      <c r="QA486" t="s">
        <v>7515</v>
      </c>
      <c r="QB486" t="s">
        <v>7515</v>
      </c>
      <c r="QC486" t="s">
        <v>7516</v>
      </c>
      <c r="QD486" t="s">
        <v>7596</v>
      </c>
      <c r="QE486" t="s">
        <v>7529</v>
      </c>
      <c r="QF486" t="s">
        <v>7528</v>
      </c>
      <c r="QG486" t="s">
        <v>7681</v>
      </c>
      <c r="QH486">
        <v>2008</v>
      </c>
      <c r="QI486">
        <v>2</v>
      </c>
      <c r="QJ486">
        <v>1</v>
      </c>
      <c r="QK486" s="330">
        <v>42061</v>
      </c>
      <c r="QL486">
        <v>1</v>
      </c>
      <c r="QM486">
        <v>0</v>
      </c>
      <c r="QN486" t="s">
        <v>265</v>
      </c>
      <c r="QO486">
        <v>2008</v>
      </c>
      <c r="QP486">
        <v>50</v>
      </c>
      <c r="RV486">
        <f t="shared" si="15"/>
        <v>2</v>
      </c>
      <c r="RY486">
        <f t="shared" si="14"/>
        <v>10</v>
      </c>
    </row>
    <row r="487" spans="1:493" x14ac:dyDescent="0.3">
      <c r="A487">
        <v>71471</v>
      </c>
      <c r="B487">
        <v>667</v>
      </c>
      <c r="C487" t="s">
        <v>6793</v>
      </c>
      <c r="D487" t="s">
        <v>6793</v>
      </c>
      <c r="I487" t="s">
        <v>6793</v>
      </c>
      <c r="J487" t="s">
        <v>7515</v>
      </c>
      <c r="K487" t="s">
        <v>7516</v>
      </c>
      <c r="L487" t="s">
        <v>7515</v>
      </c>
      <c r="M487" t="s">
        <v>7515</v>
      </c>
      <c r="N487" t="s">
        <v>7515</v>
      </c>
      <c r="O487" t="s">
        <v>7515</v>
      </c>
      <c r="P487" t="s">
        <v>7515</v>
      </c>
      <c r="Q487" t="s">
        <v>7515</v>
      </c>
      <c r="R487" t="s">
        <v>7515</v>
      </c>
      <c r="S487" t="s">
        <v>7515</v>
      </c>
      <c r="T487" t="s">
        <v>7515</v>
      </c>
      <c r="U487" t="s">
        <v>7515</v>
      </c>
      <c r="V487" t="s">
        <v>7515</v>
      </c>
      <c r="W487" t="s">
        <v>7515</v>
      </c>
      <c r="X487" t="s">
        <v>7515</v>
      </c>
      <c r="Y487" t="s">
        <v>7515</v>
      </c>
      <c r="Z487" t="s">
        <v>7515</v>
      </c>
      <c r="AA487" t="s">
        <v>7515</v>
      </c>
      <c r="AB487" t="s">
        <v>7515</v>
      </c>
      <c r="AC487" t="s">
        <v>6796</v>
      </c>
      <c r="AK487" t="s">
        <v>6985</v>
      </c>
      <c r="AL487" t="s">
        <v>6793</v>
      </c>
      <c r="AM487" t="s">
        <v>6793</v>
      </c>
      <c r="AN487" t="s">
        <v>7687</v>
      </c>
      <c r="AQ487" t="s">
        <v>6988</v>
      </c>
      <c r="AR487" t="s">
        <v>6793</v>
      </c>
      <c r="AS487" t="s">
        <v>6793</v>
      </c>
      <c r="AT487" t="s">
        <v>6814</v>
      </c>
      <c r="AV487" t="s">
        <v>7553</v>
      </c>
      <c r="AW487" t="s">
        <v>7551</v>
      </c>
      <c r="AX487" t="s">
        <v>6793</v>
      </c>
      <c r="AY487" t="s">
        <v>6794</v>
      </c>
      <c r="AZ487" t="s">
        <v>6793</v>
      </c>
      <c r="BA487" t="s">
        <v>6793</v>
      </c>
      <c r="BB487" t="s">
        <v>6794</v>
      </c>
      <c r="BC487" t="s">
        <v>6793</v>
      </c>
      <c r="BD487" t="s">
        <v>6794</v>
      </c>
      <c r="BE487" t="s">
        <v>6794</v>
      </c>
      <c r="BF487" t="s">
        <v>6793</v>
      </c>
      <c r="BG487" t="s">
        <v>6793</v>
      </c>
      <c r="BH487" t="s">
        <v>6794</v>
      </c>
      <c r="BI487" t="s">
        <v>7024</v>
      </c>
      <c r="BJ487" t="s">
        <v>7021</v>
      </c>
      <c r="BK487" t="s">
        <v>6794</v>
      </c>
      <c r="BM487">
        <v>60</v>
      </c>
      <c r="BN487" t="s">
        <v>6</v>
      </c>
      <c r="BO487" t="s">
        <v>7519</v>
      </c>
      <c r="BP487" t="s">
        <v>7601</v>
      </c>
      <c r="BQ487" t="s">
        <v>6</v>
      </c>
      <c r="BR487" t="s">
        <v>7594</v>
      </c>
      <c r="BS487" t="s">
        <v>7515</v>
      </c>
      <c r="BT487" t="s">
        <v>7516</v>
      </c>
      <c r="BU487" t="s">
        <v>7515</v>
      </c>
      <c r="BV487" t="s">
        <v>7515</v>
      </c>
      <c r="BW487" t="s">
        <v>7515</v>
      </c>
      <c r="BX487" t="s">
        <v>7515</v>
      </c>
      <c r="BY487" t="s">
        <v>7515</v>
      </c>
      <c r="BZ487" t="s">
        <v>7515</v>
      </c>
      <c r="CA487" t="s">
        <v>7515</v>
      </c>
      <c r="CB487" t="s">
        <v>7515</v>
      </c>
      <c r="CC487" t="s">
        <v>7515</v>
      </c>
      <c r="CD487" t="s">
        <v>7515</v>
      </c>
      <c r="CE487" t="s">
        <v>6794</v>
      </c>
      <c r="CI487" t="s">
        <v>6793</v>
      </c>
      <c r="CJ487" t="s">
        <v>6794</v>
      </c>
      <c r="CK487" t="s">
        <v>6794</v>
      </c>
      <c r="CL487" t="s">
        <v>6794</v>
      </c>
      <c r="CM487" t="s">
        <v>6794</v>
      </c>
      <c r="CN487" t="s">
        <v>6794</v>
      </c>
      <c r="CO487" t="s">
        <v>6794</v>
      </c>
      <c r="CP487" t="s">
        <v>6793</v>
      </c>
      <c r="CQ487" t="s">
        <v>6794</v>
      </c>
      <c r="CR487" t="s">
        <v>7520</v>
      </c>
      <c r="CS487" t="s">
        <v>7521</v>
      </c>
      <c r="CT487" t="s">
        <v>7536</v>
      </c>
      <c r="CU487" t="s">
        <v>6793</v>
      </c>
      <c r="CV487">
        <v>3</v>
      </c>
      <c r="CW487">
        <v>3</v>
      </c>
      <c r="CX487">
        <v>2</v>
      </c>
      <c r="CY487" t="s">
        <v>6794</v>
      </c>
      <c r="EC487">
        <v>3</v>
      </c>
      <c r="EE487">
        <v>1</v>
      </c>
      <c r="EF487">
        <v>1</v>
      </c>
      <c r="EG487">
        <v>0</v>
      </c>
      <c r="EH487">
        <v>0</v>
      </c>
      <c r="EI487">
        <v>1</v>
      </c>
      <c r="EJ487">
        <v>0</v>
      </c>
      <c r="EK487">
        <v>0</v>
      </c>
      <c r="EL487" t="s">
        <v>6794</v>
      </c>
      <c r="EV487" t="s">
        <v>6794</v>
      </c>
      <c r="PS487" t="s">
        <v>7527</v>
      </c>
      <c r="PT487" t="s">
        <v>6</v>
      </c>
      <c r="PU487" t="s">
        <v>7527</v>
      </c>
      <c r="PV487" t="s">
        <v>7526</v>
      </c>
      <c r="PW487" t="s">
        <v>7516</v>
      </c>
      <c r="PX487" t="s">
        <v>7515</v>
      </c>
      <c r="PY487" t="s">
        <v>7515</v>
      </c>
      <c r="PZ487" t="s">
        <v>7515</v>
      </c>
      <c r="QA487" t="s">
        <v>7515</v>
      </c>
      <c r="QB487" t="s">
        <v>7515</v>
      </c>
      <c r="QC487" t="s">
        <v>7515</v>
      </c>
      <c r="QD487" t="s">
        <v>7692</v>
      </c>
      <c r="QE487" t="s">
        <v>7529</v>
      </c>
      <c r="QF487" t="s">
        <v>7528</v>
      </c>
      <c r="QG487" t="s">
        <v>7681</v>
      </c>
      <c r="QH487">
        <v>2008</v>
      </c>
      <c r="QI487">
        <v>3</v>
      </c>
      <c r="QJ487">
        <v>1</v>
      </c>
      <c r="QK487" s="330">
        <v>42078</v>
      </c>
      <c r="QL487">
        <v>1</v>
      </c>
      <c r="QM487">
        <v>0</v>
      </c>
      <c r="QN487" t="s">
        <v>265</v>
      </c>
      <c r="QO487">
        <v>2008</v>
      </c>
      <c r="QP487">
        <v>50</v>
      </c>
      <c r="RV487">
        <f t="shared" si="15"/>
        <v>0</v>
      </c>
      <c r="RY487">
        <f t="shared" si="14"/>
        <v>7</v>
      </c>
    </row>
    <row r="488" spans="1:493" x14ac:dyDescent="0.3">
      <c r="A488">
        <v>71472</v>
      </c>
      <c r="B488">
        <v>668</v>
      </c>
      <c r="C488" t="s">
        <v>6793</v>
      </c>
      <c r="D488" t="s">
        <v>6793</v>
      </c>
      <c r="I488" t="s">
        <v>6793</v>
      </c>
      <c r="J488" t="s">
        <v>7516</v>
      </c>
      <c r="K488" t="s">
        <v>7515</v>
      </c>
      <c r="L488" t="s">
        <v>7515</v>
      </c>
      <c r="M488" t="s">
        <v>7515</v>
      </c>
      <c r="N488" t="s">
        <v>7515</v>
      </c>
      <c r="O488" t="s">
        <v>7515</v>
      </c>
      <c r="P488" t="s">
        <v>7515</v>
      </c>
      <c r="Q488" t="s">
        <v>7515</v>
      </c>
      <c r="R488" t="s">
        <v>7515</v>
      </c>
      <c r="S488" t="s">
        <v>7515</v>
      </c>
      <c r="T488" t="s">
        <v>7515</v>
      </c>
      <c r="U488" t="s">
        <v>7515</v>
      </c>
      <c r="V488" t="s">
        <v>7515</v>
      </c>
      <c r="W488" t="s">
        <v>7515</v>
      </c>
      <c r="X488" t="s">
        <v>7515</v>
      </c>
      <c r="Y488" t="s">
        <v>7515</v>
      </c>
      <c r="Z488" t="s">
        <v>7515</v>
      </c>
      <c r="AA488" t="s">
        <v>7515</v>
      </c>
      <c r="AB488" t="s">
        <v>7515</v>
      </c>
      <c r="AC488" t="s">
        <v>7517</v>
      </c>
      <c r="AF488">
        <v>6</v>
      </c>
      <c r="AG488">
        <v>1</v>
      </c>
      <c r="AH488" t="s">
        <v>6845</v>
      </c>
      <c r="AK488" t="s">
        <v>6993</v>
      </c>
      <c r="AL488" t="s">
        <v>6794</v>
      </c>
      <c r="AM488" t="s">
        <v>6794</v>
      </c>
      <c r="AN488" t="s">
        <v>7680</v>
      </c>
      <c r="AO488">
        <v>0</v>
      </c>
      <c r="AP488">
        <v>4</v>
      </c>
      <c r="AQ488" t="s">
        <v>6992</v>
      </c>
      <c r="AR488" t="s">
        <v>6793</v>
      </c>
      <c r="AS488" t="s">
        <v>6793</v>
      </c>
      <c r="AT488" t="s">
        <v>6813</v>
      </c>
      <c r="AU488" t="s">
        <v>7531</v>
      </c>
      <c r="AV488" t="s">
        <v>6991</v>
      </c>
      <c r="AX488" t="s">
        <v>6794</v>
      </c>
      <c r="AY488" t="s">
        <v>6794</v>
      </c>
      <c r="AZ488" t="s">
        <v>6794</v>
      </c>
      <c r="BA488" t="s">
        <v>6793</v>
      </c>
      <c r="BB488" t="s">
        <v>6794</v>
      </c>
      <c r="BC488" t="s">
        <v>6794</v>
      </c>
      <c r="BD488" t="s">
        <v>6794</v>
      </c>
      <c r="BE488" t="s">
        <v>6794</v>
      </c>
      <c r="BF488" t="s">
        <v>6794</v>
      </c>
      <c r="BG488" t="s">
        <v>6794</v>
      </c>
      <c r="BH488" t="s">
        <v>6794</v>
      </c>
      <c r="BI488" t="s">
        <v>7024</v>
      </c>
      <c r="BJ488" t="s">
        <v>7686</v>
      </c>
      <c r="BK488" t="s">
        <v>6794</v>
      </c>
      <c r="BM488">
        <v>50</v>
      </c>
      <c r="BN488" t="s">
        <v>6</v>
      </c>
      <c r="BO488" t="s">
        <v>7519</v>
      </c>
      <c r="BP488" t="s">
        <v>6</v>
      </c>
      <c r="BQ488" t="s">
        <v>7024</v>
      </c>
      <c r="BR488" t="s">
        <v>7561</v>
      </c>
      <c r="BS488" t="s">
        <v>7516</v>
      </c>
      <c r="BT488" t="s">
        <v>7515</v>
      </c>
      <c r="BU488" t="s">
        <v>7515</v>
      </c>
      <c r="BV488" t="s">
        <v>7515</v>
      </c>
      <c r="BW488" t="s">
        <v>7515</v>
      </c>
      <c r="BX488" t="s">
        <v>7515</v>
      </c>
      <c r="BY488" t="s">
        <v>7515</v>
      </c>
      <c r="BZ488" t="s">
        <v>7515</v>
      </c>
      <c r="CA488" t="s">
        <v>7515</v>
      </c>
      <c r="CB488" t="s">
        <v>7515</v>
      </c>
      <c r="CC488" t="s">
        <v>7515</v>
      </c>
      <c r="CD488" t="s">
        <v>7515</v>
      </c>
      <c r="CE488" t="s">
        <v>6794</v>
      </c>
      <c r="CF488" t="s">
        <v>6</v>
      </c>
      <c r="CG488" t="s">
        <v>6</v>
      </c>
      <c r="CH488" t="s">
        <v>6757</v>
      </c>
      <c r="CI488" t="s">
        <v>6793</v>
      </c>
      <c r="CJ488" t="s">
        <v>6793</v>
      </c>
      <c r="CK488" t="s">
        <v>6794</v>
      </c>
      <c r="CL488" t="s">
        <v>6794</v>
      </c>
      <c r="CM488" t="s">
        <v>6794</v>
      </c>
      <c r="CN488" t="s">
        <v>6794</v>
      </c>
      <c r="CO488" t="s">
        <v>6794</v>
      </c>
      <c r="CP488" t="s">
        <v>6793</v>
      </c>
      <c r="CQ488" t="s">
        <v>6794</v>
      </c>
      <c r="CR488" t="s">
        <v>7520</v>
      </c>
      <c r="CS488" t="s">
        <v>7521</v>
      </c>
      <c r="CT488" t="s">
        <v>7522</v>
      </c>
      <c r="CU488" t="s">
        <v>6793</v>
      </c>
      <c r="CV488">
        <v>2</v>
      </c>
      <c r="CW488">
        <v>3</v>
      </c>
      <c r="CX488">
        <v>2</v>
      </c>
      <c r="CY488" t="s">
        <v>6794</v>
      </c>
      <c r="EC488">
        <v>3</v>
      </c>
      <c r="EE488">
        <v>0</v>
      </c>
      <c r="EF488">
        <v>0</v>
      </c>
      <c r="EG488">
        <v>0</v>
      </c>
      <c r="EH488">
        <v>0</v>
      </c>
      <c r="EI488">
        <v>3</v>
      </c>
      <c r="EJ488">
        <v>0</v>
      </c>
      <c r="EK488">
        <v>0</v>
      </c>
      <c r="EL488" t="s">
        <v>6794</v>
      </c>
      <c r="EV488" t="s">
        <v>6793</v>
      </c>
      <c r="OO488" t="s">
        <v>7524</v>
      </c>
      <c r="OP488" t="s">
        <v>7680</v>
      </c>
      <c r="OQ488">
        <v>10</v>
      </c>
      <c r="OR488">
        <v>2008</v>
      </c>
      <c r="OV488" t="s">
        <v>6794</v>
      </c>
      <c r="OW488" t="s">
        <v>6793</v>
      </c>
      <c r="PG488">
        <v>0</v>
      </c>
      <c r="PH488" t="s">
        <v>7515</v>
      </c>
      <c r="PI488" t="s">
        <v>7515</v>
      </c>
      <c r="PJ488" t="s">
        <v>7515</v>
      </c>
      <c r="PK488" t="s">
        <v>7515</v>
      </c>
      <c r="PL488" t="s">
        <v>7515</v>
      </c>
      <c r="PM488" t="s">
        <v>7515</v>
      </c>
      <c r="PN488" t="s">
        <v>7515</v>
      </c>
      <c r="PO488" t="s">
        <v>7516</v>
      </c>
      <c r="PP488" t="s">
        <v>7515</v>
      </c>
      <c r="PQ488" t="s">
        <v>7515</v>
      </c>
      <c r="PR488" t="s">
        <v>7515</v>
      </c>
      <c r="PS488" t="s">
        <v>7526</v>
      </c>
      <c r="PT488" t="s">
        <v>7526</v>
      </c>
      <c r="PU488" t="s">
        <v>7526</v>
      </c>
      <c r="PV488" t="s">
        <v>7526</v>
      </c>
      <c r="PW488" t="s">
        <v>7516</v>
      </c>
      <c r="PX488" t="s">
        <v>7515</v>
      </c>
      <c r="PY488" t="s">
        <v>7515</v>
      </c>
      <c r="PZ488" t="s">
        <v>7515</v>
      </c>
      <c r="QA488" t="s">
        <v>7515</v>
      </c>
      <c r="QB488" t="s">
        <v>7515</v>
      </c>
      <c r="QC488" t="s">
        <v>7515</v>
      </c>
      <c r="QD488" t="s">
        <v>7528</v>
      </c>
      <c r="QE488" t="s">
        <v>7529</v>
      </c>
      <c r="QF488" t="s">
        <v>7528</v>
      </c>
      <c r="QG488" t="s">
        <v>7681</v>
      </c>
      <c r="QH488">
        <v>2008</v>
      </c>
      <c r="QI488">
        <v>3</v>
      </c>
      <c r="QJ488">
        <v>1</v>
      </c>
      <c r="QK488" s="330">
        <v>42077</v>
      </c>
      <c r="QL488">
        <v>0</v>
      </c>
      <c r="QM488">
        <v>1</v>
      </c>
      <c r="QN488" t="s">
        <v>265</v>
      </c>
      <c r="QO488">
        <v>2008</v>
      </c>
      <c r="QP488">
        <v>50</v>
      </c>
      <c r="QQ488">
        <v>1</v>
      </c>
      <c r="QR488">
        <v>0</v>
      </c>
      <c r="QS488">
        <v>0</v>
      </c>
      <c r="QT488">
        <v>0</v>
      </c>
      <c r="QU488">
        <v>0</v>
      </c>
      <c r="QV488">
        <v>0</v>
      </c>
      <c r="QW488">
        <v>0</v>
      </c>
      <c r="QX488">
        <v>0</v>
      </c>
      <c r="QY488">
        <v>0</v>
      </c>
      <c r="QZ488">
        <v>0</v>
      </c>
      <c r="RA488">
        <v>0</v>
      </c>
      <c r="RB488">
        <v>0</v>
      </c>
      <c r="RC488">
        <v>0</v>
      </c>
      <c r="RD488">
        <v>0</v>
      </c>
      <c r="RE488">
        <v>0</v>
      </c>
      <c r="RF488">
        <v>0</v>
      </c>
      <c r="RG488">
        <v>0</v>
      </c>
      <c r="RH488">
        <v>0</v>
      </c>
      <c r="RI488">
        <v>0</v>
      </c>
      <c r="RJ488">
        <v>0</v>
      </c>
      <c r="RK488">
        <v>0</v>
      </c>
      <c r="RL488">
        <v>0</v>
      </c>
      <c r="RM488">
        <v>0</v>
      </c>
      <c r="RN488">
        <v>0</v>
      </c>
      <c r="RO488">
        <v>0</v>
      </c>
      <c r="RP488">
        <v>0</v>
      </c>
      <c r="RQ488">
        <v>0</v>
      </c>
      <c r="RR488">
        <v>0</v>
      </c>
      <c r="RS488">
        <v>0</v>
      </c>
      <c r="RT488">
        <v>0</v>
      </c>
      <c r="RU488">
        <v>1</v>
      </c>
      <c r="RV488">
        <f t="shared" si="15"/>
        <v>6</v>
      </c>
      <c r="RY488">
        <f t="shared" si="14"/>
        <v>7</v>
      </c>
    </row>
    <row r="489" spans="1:493" x14ac:dyDescent="0.3">
      <c r="A489">
        <v>71473</v>
      </c>
      <c r="B489">
        <v>669</v>
      </c>
      <c r="C489" t="s">
        <v>6793</v>
      </c>
      <c r="D489" t="s">
        <v>6793</v>
      </c>
      <c r="I489" t="s">
        <v>6793</v>
      </c>
      <c r="J489" t="s">
        <v>7516</v>
      </c>
      <c r="K489" t="s">
        <v>7515</v>
      </c>
      <c r="L489" t="s">
        <v>7515</v>
      </c>
      <c r="M489" t="s">
        <v>7515</v>
      </c>
      <c r="N489" t="s">
        <v>7515</v>
      </c>
      <c r="O489" t="s">
        <v>7515</v>
      </c>
      <c r="P489" t="s">
        <v>7515</v>
      </c>
      <c r="Q489" t="s">
        <v>7515</v>
      </c>
      <c r="R489" t="s">
        <v>7515</v>
      </c>
      <c r="S489" t="s">
        <v>7515</v>
      </c>
      <c r="T489" t="s">
        <v>7515</v>
      </c>
      <c r="U489" t="s">
        <v>7515</v>
      </c>
      <c r="V489" t="s">
        <v>7515</v>
      </c>
      <c r="W489" t="s">
        <v>7515</v>
      </c>
      <c r="X489" t="s">
        <v>7515</v>
      </c>
      <c r="Y489" t="s">
        <v>7515</v>
      </c>
      <c r="Z489" t="s">
        <v>7515</v>
      </c>
      <c r="AA489" t="s">
        <v>7515</v>
      </c>
      <c r="AB489" t="s">
        <v>7515</v>
      </c>
      <c r="AC489" t="s">
        <v>6796</v>
      </c>
      <c r="AK489" t="s">
        <v>6985</v>
      </c>
      <c r="AL489" t="s">
        <v>6793</v>
      </c>
      <c r="AM489" t="s">
        <v>6794</v>
      </c>
      <c r="AN489" t="s">
        <v>7680</v>
      </c>
      <c r="AO489">
        <v>0</v>
      </c>
      <c r="AP489">
        <v>20</v>
      </c>
      <c r="AQ489" t="s">
        <v>6988</v>
      </c>
      <c r="AR489" t="s">
        <v>6793</v>
      </c>
      <c r="AS489" t="s">
        <v>6794</v>
      </c>
      <c r="AT489" t="s">
        <v>6814</v>
      </c>
      <c r="AV489" t="s">
        <v>6991</v>
      </c>
      <c r="AW489" t="s">
        <v>7588</v>
      </c>
      <c r="AX489" t="s">
        <v>6794</v>
      </c>
      <c r="AY489" t="s">
        <v>6794</v>
      </c>
      <c r="AZ489" t="s">
        <v>6794</v>
      </c>
      <c r="BA489" t="s">
        <v>6794</v>
      </c>
      <c r="BB489" t="s">
        <v>6793</v>
      </c>
      <c r="BC489" t="s">
        <v>6793</v>
      </c>
      <c r="BD489" t="s">
        <v>6793</v>
      </c>
      <c r="BE489" t="s">
        <v>6794</v>
      </c>
      <c r="BF489" t="s">
        <v>6794</v>
      </c>
      <c r="BG489" t="s">
        <v>6794</v>
      </c>
      <c r="BH489" t="s">
        <v>6794</v>
      </c>
      <c r="BI489" t="s">
        <v>7022</v>
      </c>
      <c r="BJ489" t="s">
        <v>7025</v>
      </c>
      <c r="BK489" t="s">
        <v>6794</v>
      </c>
      <c r="BM489">
        <v>25</v>
      </c>
      <c r="BN489">
        <v>25</v>
      </c>
      <c r="BO489" t="s">
        <v>7533</v>
      </c>
      <c r="BP489" t="s">
        <v>7604</v>
      </c>
      <c r="BQ489" t="s">
        <v>7559</v>
      </c>
      <c r="BR489" t="s">
        <v>7682</v>
      </c>
      <c r="BS489" t="s">
        <v>7515</v>
      </c>
      <c r="BT489" t="s">
        <v>7516</v>
      </c>
      <c r="BU489" t="s">
        <v>7515</v>
      </c>
      <c r="BV489" t="s">
        <v>7515</v>
      </c>
      <c r="BW489" t="s">
        <v>7515</v>
      </c>
      <c r="BX489" t="s">
        <v>7515</v>
      </c>
      <c r="BY489" t="s">
        <v>7515</v>
      </c>
      <c r="BZ489" t="s">
        <v>7515</v>
      </c>
      <c r="CA489" t="s">
        <v>7515</v>
      </c>
      <c r="CB489" t="s">
        <v>7515</v>
      </c>
      <c r="CC489" t="s">
        <v>7515</v>
      </c>
      <c r="CD489" t="s">
        <v>7515</v>
      </c>
      <c r="CE489" t="s">
        <v>6794</v>
      </c>
      <c r="CI489" t="s">
        <v>6793</v>
      </c>
      <c r="CJ489" t="s">
        <v>6793</v>
      </c>
      <c r="CK489" t="s">
        <v>6794</v>
      </c>
      <c r="CL489" t="s">
        <v>6794</v>
      </c>
      <c r="CM489" t="s">
        <v>6793</v>
      </c>
      <c r="CN489" t="s">
        <v>6793</v>
      </c>
      <c r="CO489" t="s">
        <v>6794</v>
      </c>
      <c r="CP489" t="s">
        <v>6793</v>
      </c>
      <c r="CQ489" t="s">
        <v>6794</v>
      </c>
      <c r="CR489" t="s">
        <v>7520</v>
      </c>
      <c r="CS489" t="s">
        <v>7521</v>
      </c>
      <c r="CT489" t="s">
        <v>7587</v>
      </c>
      <c r="CU489" t="s">
        <v>6793</v>
      </c>
      <c r="CV489">
        <v>2</v>
      </c>
      <c r="CW489">
        <v>3</v>
      </c>
      <c r="CX489">
        <v>3</v>
      </c>
      <c r="CY489" t="s">
        <v>6793</v>
      </c>
      <c r="CZ489">
        <v>1</v>
      </c>
      <c r="DA489" t="s">
        <v>6966</v>
      </c>
      <c r="DD489" t="s">
        <v>7557</v>
      </c>
      <c r="DE489" t="s">
        <v>7680</v>
      </c>
      <c r="DF489">
        <v>6</v>
      </c>
      <c r="DG489">
        <v>2008</v>
      </c>
      <c r="EC489">
        <v>2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2</v>
      </c>
      <c r="EL489" t="s">
        <v>6794</v>
      </c>
      <c r="EV489" t="s">
        <v>6794</v>
      </c>
      <c r="PS489" t="s">
        <v>7526</v>
      </c>
      <c r="PT489" t="s">
        <v>7526</v>
      </c>
      <c r="PU489" t="s">
        <v>7526</v>
      </c>
      <c r="PV489" t="s">
        <v>7582</v>
      </c>
      <c r="PW489" t="s">
        <v>7515</v>
      </c>
      <c r="PX489" t="s">
        <v>7515</v>
      </c>
      <c r="PY489" t="s">
        <v>7515</v>
      </c>
      <c r="PZ489" t="s">
        <v>7515</v>
      </c>
      <c r="QA489" t="s">
        <v>7515</v>
      </c>
      <c r="QB489" t="s">
        <v>7515</v>
      </c>
      <c r="QC489" t="s">
        <v>7516</v>
      </c>
      <c r="QD489" t="s">
        <v>7528</v>
      </c>
      <c r="QE489" t="s">
        <v>7539</v>
      </c>
      <c r="QF489" t="s">
        <v>7528</v>
      </c>
      <c r="QG489" t="s">
        <v>7681</v>
      </c>
      <c r="QH489">
        <v>2008</v>
      </c>
      <c r="QI489">
        <v>3</v>
      </c>
      <c r="QJ489">
        <v>1</v>
      </c>
      <c r="QK489" s="329">
        <v>39520</v>
      </c>
      <c r="QL489">
        <v>1</v>
      </c>
      <c r="QM489">
        <v>0</v>
      </c>
      <c r="QN489" t="s">
        <v>265</v>
      </c>
      <c r="QO489">
        <v>2008</v>
      </c>
      <c r="QP489">
        <v>50</v>
      </c>
      <c r="RV489">
        <f t="shared" si="15"/>
        <v>2</v>
      </c>
      <c r="RY489">
        <f t="shared" si="14"/>
        <v>5</v>
      </c>
    </row>
    <row r="490" spans="1:493" x14ac:dyDescent="0.3">
      <c r="A490">
        <v>71474</v>
      </c>
      <c r="B490">
        <v>672</v>
      </c>
      <c r="C490" t="s">
        <v>6793</v>
      </c>
      <c r="D490" t="s">
        <v>6793</v>
      </c>
      <c r="I490" t="s">
        <v>6793</v>
      </c>
      <c r="J490" t="s">
        <v>7515</v>
      </c>
      <c r="K490" t="s">
        <v>7515</v>
      </c>
      <c r="L490" t="s">
        <v>7516</v>
      </c>
      <c r="M490" t="s">
        <v>7515</v>
      </c>
      <c r="N490" t="s">
        <v>7515</v>
      </c>
      <c r="O490" t="s">
        <v>7515</v>
      </c>
      <c r="P490" t="s">
        <v>7515</v>
      </c>
      <c r="Q490" t="s">
        <v>7515</v>
      </c>
      <c r="R490" t="s">
        <v>7515</v>
      </c>
      <c r="S490" t="s">
        <v>7515</v>
      </c>
      <c r="T490" t="s">
        <v>7515</v>
      </c>
      <c r="U490" t="s">
        <v>7515</v>
      </c>
      <c r="V490" t="s">
        <v>7515</v>
      </c>
      <c r="W490" t="s">
        <v>7515</v>
      </c>
      <c r="X490" t="s">
        <v>7515</v>
      </c>
      <c r="Y490" t="s">
        <v>7515</v>
      </c>
      <c r="Z490" t="s">
        <v>7515</v>
      </c>
      <c r="AA490" t="s">
        <v>7515</v>
      </c>
      <c r="AB490" t="s">
        <v>7515</v>
      </c>
      <c r="AC490" t="s">
        <v>6796</v>
      </c>
      <c r="AK490" t="s">
        <v>6985</v>
      </c>
      <c r="AL490" t="s">
        <v>6793</v>
      </c>
      <c r="AM490" t="s">
        <v>6793</v>
      </c>
      <c r="AN490" t="s">
        <v>7680</v>
      </c>
      <c r="AO490">
        <v>0</v>
      </c>
      <c r="AP490">
        <v>10</v>
      </c>
      <c r="AQ490" t="s">
        <v>6988</v>
      </c>
      <c r="AR490" t="s">
        <v>6793</v>
      </c>
      <c r="AS490" t="s">
        <v>6793</v>
      </c>
      <c r="AT490" t="s">
        <v>6813</v>
      </c>
      <c r="AU490" t="s">
        <v>7531</v>
      </c>
      <c r="AV490" t="s">
        <v>7518</v>
      </c>
      <c r="AX490" t="s">
        <v>6794</v>
      </c>
      <c r="AY490" t="s">
        <v>6794</v>
      </c>
      <c r="AZ490" t="s">
        <v>6794</v>
      </c>
      <c r="BA490" t="s">
        <v>6793</v>
      </c>
      <c r="BB490" t="s">
        <v>6794</v>
      </c>
      <c r="BC490" t="s">
        <v>6793</v>
      </c>
      <c r="BD490" t="s">
        <v>6793</v>
      </c>
      <c r="BE490" t="s">
        <v>6794</v>
      </c>
      <c r="BF490" t="s">
        <v>6793</v>
      </c>
      <c r="BG490" t="s">
        <v>6794</v>
      </c>
      <c r="BH490" t="s">
        <v>6794</v>
      </c>
      <c r="BI490" t="s">
        <v>7022</v>
      </c>
      <c r="BJ490" t="s">
        <v>7025</v>
      </c>
      <c r="BK490" t="s">
        <v>6794</v>
      </c>
      <c r="BM490">
        <v>200</v>
      </c>
      <c r="BN490">
        <v>75</v>
      </c>
      <c r="BO490" t="s">
        <v>7533</v>
      </c>
      <c r="BP490" t="s">
        <v>7542</v>
      </c>
      <c r="BQ490" t="s">
        <v>7559</v>
      </c>
      <c r="BR490" t="s">
        <v>7543</v>
      </c>
      <c r="BS490" t="s">
        <v>7515</v>
      </c>
      <c r="BT490" t="s">
        <v>7515</v>
      </c>
      <c r="BU490" t="s">
        <v>7515</v>
      </c>
      <c r="BV490" t="s">
        <v>7516</v>
      </c>
      <c r="BW490" t="s">
        <v>7515</v>
      </c>
      <c r="BX490" t="s">
        <v>7515</v>
      </c>
      <c r="BY490" t="s">
        <v>7515</v>
      </c>
      <c r="BZ490" t="s">
        <v>7515</v>
      </c>
      <c r="CA490" t="s">
        <v>7515</v>
      </c>
      <c r="CB490" t="s">
        <v>7515</v>
      </c>
      <c r="CC490" t="s">
        <v>7515</v>
      </c>
      <c r="CD490" t="s">
        <v>7515</v>
      </c>
      <c r="CE490" t="s">
        <v>6794</v>
      </c>
      <c r="CI490" t="s">
        <v>6793</v>
      </c>
      <c r="CJ490" t="s">
        <v>6793</v>
      </c>
      <c r="CK490" t="s">
        <v>6794</v>
      </c>
      <c r="CL490" t="s">
        <v>6793</v>
      </c>
      <c r="CM490" t="s">
        <v>6793</v>
      </c>
      <c r="CN490" t="s">
        <v>6794</v>
      </c>
      <c r="CO490" t="s">
        <v>6794</v>
      </c>
      <c r="CP490" t="s">
        <v>6793</v>
      </c>
      <c r="CQ490" t="s">
        <v>6794</v>
      </c>
      <c r="CR490" t="s">
        <v>7520</v>
      </c>
      <c r="CS490" t="s">
        <v>7521</v>
      </c>
      <c r="CT490" t="s">
        <v>7587</v>
      </c>
      <c r="CU490" t="s">
        <v>6793</v>
      </c>
      <c r="CV490">
        <v>2</v>
      </c>
      <c r="CW490">
        <v>3</v>
      </c>
      <c r="CX490">
        <v>4</v>
      </c>
      <c r="CY490" t="s">
        <v>6794</v>
      </c>
      <c r="EC490">
        <v>4</v>
      </c>
      <c r="EE490">
        <v>2</v>
      </c>
      <c r="EF490">
        <v>0</v>
      </c>
      <c r="EG490">
        <v>2</v>
      </c>
      <c r="EH490">
        <v>0</v>
      </c>
      <c r="EI490">
        <v>0</v>
      </c>
      <c r="EJ490">
        <v>0</v>
      </c>
      <c r="EK490">
        <v>0</v>
      </c>
      <c r="EL490" t="s">
        <v>6793</v>
      </c>
      <c r="EM490" t="s">
        <v>6859</v>
      </c>
      <c r="EN490">
        <v>1</v>
      </c>
      <c r="EP490" t="s">
        <v>7683</v>
      </c>
      <c r="EQ490">
        <v>2008</v>
      </c>
      <c r="ER490" t="s">
        <v>7684</v>
      </c>
      <c r="EV490" t="s">
        <v>6794</v>
      </c>
      <c r="PS490" t="s">
        <v>7526</v>
      </c>
      <c r="PT490" t="s">
        <v>7526</v>
      </c>
      <c r="PU490" t="s">
        <v>7526</v>
      </c>
      <c r="PV490" t="s">
        <v>7526</v>
      </c>
      <c r="PW490" t="s">
        <v>7516</v>
      </c>
      <c r="PX490" t="s">
        <v>7515</v>
      </c>
      <c r="PY490" t="s">
        <v>7515</v>
      </c>
      <c r="PZ490" t="s">
        <v>7515</v>
      </c>
      <c r="QA490" t="s">
        <v>7515</v>
      </c>
      <c r="QB490" t="s">
        <v>7515</v>
      </c>
      <c r="QC490" t="s">
        <v>7515</v>
      </c>
      <c r="QD490" t="s">
        <v>7528</v>
      </c>
      <c r="QE490" t="s">
        <v>7529</v>
      </c>
      <c r="QF490" t="s">
        <v>7528</v>
      </c>
      <c r="QG490" t="s">
        <v>7681</v>
      </c>
      <c r="QH490">
        <v>2008</v>
      </c>
      <c r="QI490">
        <v>4</v>
      </c>
      <c r="QJ490">
        <v>1</v>
      </c>
      <c r="QK490" s="329">
        <v>39568</v>
      </c>
      <c r="QL490">
        <v>1</v>
      </c>
      <c r="QM490">
        <v>0</v>
      </c>
      <c r="QN490" t="s">
        <v>265</v>
      </c>
      <c r="QO490">
        <v>2008</v>
      </c>
      <c r="QP490">
        <v>50</v>
      </c>
      <c r="RV490">
        <f t="shared" si="15"/>
        <v>4</v>
      </c>
      <c r="RY490">
        <f t="shared" si="14"/>
        <v>5</v>
      </c>
    </row>
    <row r="491" spans="1:493" x14ac:dyDescent="0.3">
      <c r="A491">
        <v>71475</v>
      </c>
      <c r="B491">
        <v>673</v>
      </c>
      <c r="C491" t="s">
        <v>6793</v>
      </c>
      <c r="D491" t="s">
        <v>6793</v>
      </c>
      <c r="I491" t="s">
        <v>6793</v>
      </c>
      <c r="J491" t="s">
        <v>7516</v>
      </c>
      <c r="K491" t="s">
        <v>7516</v>
      </c>
      <c r="L491" t="s">
        <v>7515</v>
      </c>
      <c r="M491" t="s">
        <v>7515</v>
      </c>
      <c r="N491" t="s">
        <v>7515</v>
      </c>
      <c r="O491" t="s">
        <v>7515</v>
      </c>
      <c r="P491" t="s">
        <v>7515</v>
      </c>
      <c r="Q491" t="s">
        <v>7515</v>
      </c>
      <c r="R491" t="s">
        <v>7515</v>
      </c>
      <c r="S491" t="s">
        <v>7515</v>
      </c>
      <c r="T491" t="s">
        <v>7515</v>
      </c>
      <c r="U491" t="s">
        <v>7515</v>
      </c>
      <c r="V491" t="s">
        <v>7515</v>
      </c>
      <c r="W491" t="s">
        <v>7515</v>
      </c>
      <c r="X491" t="s">
        <v>7515</v>
      </c>
      <c r="Y491" t="s">
        <v>7515</v>
      </c>
      <c r="Z491" t="s">
        <v>7515</v>
      </c>
      <c r="AA491" t="s">
        <v>7515</v>
      </c>
      <c r="AB491" t="s">
        <v>7515</v>
      </c>
      <c r="AC491" t="s">
        <v>6796</v>
      </c>
      <c r="AK491" t="s">
        <v>6985</v>
      </c>
      <c r="AL491" t="s">
        <v>6793</v>
      </c>
      <c r="AM491" t="s">
        <v>6793</v>
      </c>
      <c r="AN491" t="s">
        <v>7687</v>
      </c>
      <c r="AQ491" t="s">
        <v>6988</v>
      </c>
      <c r="AR491" t="s">
        <v>6793</v>
      </c>
      <c r="AS491" t="s">
        <v>6793</v>
      </c>
      <c r="AT491" t="s">
        <v>6813</v>
      </c>
      <c r="AU491" t="s">
        <v>7531</v>
      </c>
      <c r="AV491" t="s">
        <v>7553</v>
      </c>
      <c r="AX491" t="s">
        <v>6794</v>
      </c>
      <c r="AY491" t="s">
        <v>6793</v>
      </c>
      <c r="AZ491" t="s">
        <v>6793</v>
      </c>
      <c r="BA491" t="s">
        <v>6793</v>
      </c>
      <c r="BB491" t="s">
        <v>6793</v>
      </c>
      <c r="BC491" t="s">
        <v>6794</v>
      </c>
      <c r="BD491" t="s">
        <v>6794</v>
      </c>
      <c r="BE491" t="s">
        <v>6793</v>
      </c>
      <c r="BF491" t="s">
        <v>6794</v>
      </c>
      <c r="BG491" t="s">
        <v>6794</v>
      </c>
      <c r="BH491" t="s">
        <v>6794</v>
      </c>
      <c r="BI491" t="s">
        <v>7028</v>
      </c>
      <c r="BJ491" t="s">
        <v>7024</v>
      </c>
      <c r="BK491" t="s">
        <v>6794</v>
      </c>
      <c r="BM491">
        <v>50</v>
      </c>
      <c r="BN491">
        <v>50</v>
      </c>
      <c r="BO491" t="s">
        <v>7519</v>
      </c>
      <c r="BP491" t="s">
        <v>6</v>
      </c>
      <c r="BQ491" t="s">
        <v>7559</v>
      </c>
      <c r="BR491" t="s">
        <v>7594</v>
      </c>
      <c r="BS491" t="s">
        <v>7515</v>
      </c>
      <c r="BT491" t="s">
        <v>7515</v>
      </c>
      <c r="BU491" t="s">
        <v>7515</v>
      </c>
      <c r="BV491" t="s">
        <v>7515</v>
      </c>
      <c r="BW491" t="s">
        <v>7515</v>
      </c>
      <c r="BX491" t="s">
        <v>7515</v>
      </c>
      <c r="BY491" t="s">
        <v>7515</v>
      </c>
      <c r="BZ491" t="s">
        <v>7515</v>
      </c>
      <c r="CA491" t="s">
        <v>7515</v>
      </c>
      <c r="CB491" t="s">
        <v>7516</v>
      </c>
      <c r="CC491" t="s">
        <v>7515</v>
      </c>
      <c r="CD491" t="s">
        <v>7515</v>
      </c>
      <c r="CE491" t="s">
        <v>6793</v>
      </c>
      <c r="CI491" t="s">
        <v>6793</v>
      </c>
      <c r="CJ491" t="s">
        <v>6793</v>
      </c>
      <c r="CK491" t="s">
        <v>6794</v>
      </c>
      <c r="CL491" t="s">
        <v>6793</v>
      </c>
      <c r="CM491" t="s">
        <v>6794</v>
      </c>
      <c r="CN491" t="s">
        <v>6794</v>
      </c>
      <c r="CO491" t="s">
        <v>6794</v>
      </c>
      <c r="CP491" t="s">
        <v>6793</v>
      </c>
      <c r="CQ491" t="s">
        <v>6794</v>
      </c>
      <c r="CR491" t="s">
        <v>7520</v>
      </c>
      <c r="CS491" t="s">
        <v>6757</v>
      </c>
      <c r="CT491" t="s">
        <v>7536</v>
      </c>
      <c r="CU491" t="s">
        <v>6793</v>
      </c>
      <c r="CV491">
        <v>2</v>
      </c>
      <c r="CW491">
        <v>3</v>
      </c>
      <c r="CX491">
        <v>2</v>
      </c>
      <c r="CY491" t="s">
        <v>6793</v>
      </c>
      <c r="CZ491">
        <v>1</v>
      </c>
      <c r="DA491" t="s">
        <v>6966</v>
      </c>
      <c r="DD491" t="s">
        <v>7557</v>
      </c>
      <c r="DE491" t="s">
        <v>6966</v>
      </c>
      <c r="EC491">
        <v>7</v>
      </c>
      <c r="EE491">
        <v>3</v>
      </c>
      <c r="EF491">
        <v>2</v>
      </c>
      <c r="EG491">
        <v>2</v>
      </c>
      <c r="EH491">
        <v>0</v>
      </c>
      <c r="EI491">
        <v>0</v>
      </c>
      <c r="EJ491">
        <v>0</v>
      </c>
      <c r="EK491">
        <v>0</v>
      </c>
      <c r="EL491" t="s">
        <v>6794</v>
      </c>
      <c r="EV491" t="s">
        <v>6794</v>
      </c>
      <c r="PS491" t="s">
        <v>7582</v>
      </c>
      <c r="PT491" t="s">
        <v>7526</v>
      </c>
      <c r="PU491" t="s">
        <v>7527</v>
      </c>
      <c r="PV491" t="s">
        <v>7526</v>
      </c>
      <c r="PW491" t="s">
        <v>7516</v>
      </c>
      <c r="PX491" t="s">
        <v>7515</v>
      </c>
      <c r="PY491" t="s">
        <v>7515</v>
      </c>
      <c r="PZ491" t="s">
        <v>7515</v>
      </c>
      <c r="QA491" t="s">
        <v>7515</v>
      </c>
      <c r="QB491" t="s">
        <v>7515</v>
      </c>
      <c r="QC491" t="s">
        <v>7515</v>
      </c>
      <c r="QD491" t="s">
        <v>7528</v>
      </c>
      <c r="QE491" t="s">
        <v>7529</v>
      </c>
      <c r="QF491" t="s">
        <v>7528</v>
      </c>
      <c r="QG491" t="s">
        <v>7681</v>
      </c>
      <c r="QH491">
        <v>2008</v>
      </c>
      <c r="QI491">
        <v>2</v>
      </c>
      <c r="QJ491">
        <v>1</v>
      </c>
      <c r="QK491" s="329">
        <v>39501</v>
      </c>
      <c r="QL491">
        <v>1</v>
      </c>
      <c r="QM491">
        <v>0</v>
      </c>
      <c r="QN491" t="s">
        <v>212</v>
      </c>
      <c r="QO491">
        <v>2008</v>
      </c>
      <c r="QP491">
        <v>50</v>
      </c>
      <c r="RV491">
        <f t="shared" si="15"/>
        <v>0</v>
      </c>
      <c r="RY491">
        <f t="shared" si="14"/>
        <v>2</v>
      </c>
    </row>
    <row r="492" spans="1:493" x14ac:dyDescent="0.3">
      <c r="A492">
        <v>71476</v>
      </c>
      <c r="B492">
        <v>674</v>
      </c>
      <c r="C492" t="s">
        <v>6793</v>
      </c>
      <c r="D492" t="s">
        <v>6793</v>
      </c>
      <c r="I492" t="s">
        <v>6793</v>
      </c>
      <c r="J492" t="s">
        <v>7516</v>
      </c>
      <c r="K492" t="s">
        <v>7515</v>
      </c>
      <c r="L492" t="s">
        <v>7515</v>
      </c>
      <c r="M492" t="s">
        <v>7515</v>
      </c>
      <c r="N492" t="s">
        <v>7515</v>
      </c>
      <c r="O492" t="s">
        <v>7515</v>
      </c>
      <c r="P492" t="s">
        <v>7515</v>
      </c>
      <c r="Q492" t="s">
        <v>7515</v>
      </c>
      <c r="R492" t="s">
        <v>7515</v>
      </c>
      <c r="S492" t="s">
        <v>7515</v>
      </c>
      <c r="T492" t="s">
        <v>7515</v>
      </c>
      <c r="U492" t="s">
        <v>7515</v>
      </c>
      <c r="V492" t="s">
        <v>7515</v>
      </c>
      <c r="W492" t="s">
        <v>7515</v>
      </c>
      <c r="X492" t="s">
        <v>7515</v>
      </c>
      <c r="Y492" t="s">
        <v>7515</v>
      </c>
      <c r="Z492" t="s">
        <v>7515</v>
      </c>
      <c r="AA492" t="s">
        <v>7515</v>
      </c>
      <c r="AB492" t="s">
        <v>7515</v>
      </c>
      <c r="AC492" t="s">
        <v>7517</v>
      </c>
      <c r="AF492">
        <v>0</v>
      </c>
      <c r="AG492">
        <v>2</v>
      </c>
      <c r="AH492" t="s">
        <v>6845</v>
      </c>
      <c r="AK492" t="s">
        <v>6993</v>
      </c>
      <c r="AL492" t="s">
        <v>6794</v>
      </c>
      <c r="AM492" t="s">
        <v>6794</v>
      </c>
      <c r="AN492" t="s">
        <v>7680</v>
      </c>
      <c r="AO492">
        <v>0</v>
      </c>
      <c r="AP492">
        <v>8</v>
      </c>
      <c r="AQ492" t="s">
        <v>7568</v>
      </c>
      <c r="AT492" t="s">
        <v>6813</v>
      </c>
      <c r="AU492" t="s">
        <v>7531</v>
      </c>
      <c r="AV492" t="s">
        <v>6991</v>
      </c>
      <c r="AX492" t="s">
        <v>6793</v>
      </c>
      <c r="AY492" t="s">
        <v>6794</v>
      </c>
      <c r="AZ492" t="s">
        <v>6793</v>
      </c>
      <c r="BA492" t="s">
        <v>6794</v>
      </c>
      <c r="BC492" t="s">
        <v>6794</v>
      </c>
      <c r="BD492" t="s">
        <v>6794</v>
      </c>
      <c r="BE492" t="s">
        <v>6794</v>
      </c>
      <c r="BF492" t="s">
        <v>6794</v>
      </c>
      <c r="BG492" t="s">
        <v>6794</v>
      </c>
      <c r="BH492" t="s">
        <v>6794</v>
      </c>
      <c r="BI492" t="s">
        <v>7021</v>
      </c>
      <c r="BJ492" t="s">
        <v>7024</v>
      </c>
      <c r="BK492" t="s">
        <v>6794</v>
      </c>
      <c r="BM492">
        <v>100</v>
      </c>
      <c r="BN492">
        <v>25</v>
      </c>
      <c r="BO492" t="s">
        <v>7533</v>
      </c>
      <c r="BP492" t="s">
        <v>7603</v>
      </c>
      <c r="BQ492" t="s">
        <v>7559</v>
      </c>
      <c r="BR492" t="s">
        <v>7594</v>
      </c>
      <c r="BS492" t="s">
        <v>7516</v>
      </c>
      <c r="BT492" t="s">
        <v>7515</v>
      </c>
      <c r="BU492" t="s">
        <v>7515</v>
      </c>
      <c r="BV492" t="s">
        <v>7515</v>
      </c>
      <c r="BW492" t="s">
        <v>7515</v>
      </c>
      <c r="BX492" t="s">
        <v>7515</v>
      </c>
      <c r="BY492" t="s">
        <v>7515</v>
      </c>
      <c r="BZ492" t="s">
        <v>7515</v>
      </c>
      <c r="CA492" t="s">
        <v>7515</v>
      </c>
      <c r="CB492" t="s">
        <v>7515</v>
      </c>
      <c r="CC492" t="s">
        <v>7515</v>
      </c>
      <c r="CD492" t="s">
        <v>7515</v>
      </c>
      <c r="CE492" t="s">
        <v>6794</v>
      </c>
      <c r="CI492" t="s">
        <v>6793</v>
      </c>
      <c r="CJ492" t="s">
        <v>6794</v>
      </c>
      <c r="CK492" t="s">
        <v>6794</v>
      </c>
      <c r="CL492" t="s">
        <v>6794</v>
      </c>
      <c r="CM492" t="s">
        <v>6794</v>
      </c>
      <c r="CN492" t="s">
        <v>6793</v>
      </c>
      <c r="CO492" t="s">
        <v>6794</v>
      </c>
      <c r="CP492" t="s">
        <v>6794</v>
      </c>
      <c r="CQ492" t="s">
        <v>6794</v>
      </c>
      <c r="CR492" t="s">
        <v>7520</v>
      </c>
      <c r="CS492" t="s">
        <v>7607</v>
      </c>
      <c r="CT492" t="s">
        <v>7536</v>
      </c>
      <c r="CU492" t="s">
        <v>6793</v>
      </c>
      <c r="CV492">
        <v>2</v>
      </c>
      <c r="CW492">
        <v>2</v>
      </c>
      <c r="CX492">
        <v>3</v>
      </c>
      <c r="CY492" t="s">
        <v>6793</v>
      </c>
      <c r="CZ492">
        <v>1</v>
      </c>
      <c r="DA492" t="s">
        <v>7680</v>
      </c>
      <c r="DB492">
        <v>2</v>
      </c>
      <c r="DC492">
        <v>2008</v>
      </c>
      <c r="DD492" t="s">
        <v>7557</v>
      </c>
      <c r="DE492" t="s">
        <v>7680</v>
      </c>
      <c r="DF492">
        <v>3</v>
      </c>
      <c r="DG492">
        <v>2009</v>
      </c>
      <c r="EC492">
        <v>2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2</v>
      </c>
      <c r="EL492" t="s">
        <v>6794</v>
      </c>
      <c r="EV492" t="s">
        <v>6794</v>
      </c>
      <c r="PS492" t="s">
        <v>7526</v>
      </c>
      <c r="PT492" t="s">
        <v>7526</v>
      </c>
      <c r="PU492" t="s">
        <v>7527</v>
      </c>
      <c r="PV492" t="s">
        <v>7527</v>
      </c>
      <c r="PW492" t="s">
        <v>7516</v>
      </c>
      <c r="PX492" t="s">
        <v>7515</v>
      </c>
      <c r="PY492" t="s">
        <v>7515</v>
      </c>
      <c r="PZ492" t="s">
        <v>7515</v>
      </c>
      <c r="QA492" t="s">
        <v>7515</v>
      </c>
      <c r="QB492" t="s">
        <v>7515</v>
      </c>
      <c r="QC492" t="s">
        <v>7515</v>
      </c>
      <c r="QD492" t="s">
        <v>7528</v>
      </c>
      <c r="QE492" t="s">
        <v>7529</v>
      </c>
      <c r="QF492" t="s">
        <v>7528</v>
      </c>
      <c r="QG492" t="s">
        <v>7681</v>
      </c>
      <c r="QH492">
        <v>2008</v>
      </c>
      <c r="QI492">
        <v>3</v>
      </c>
      <c r="QJ492">
        <v>1</v>
      </c>
      <c r="QK492" s="330">
        <v>42069</v>
      </c>
      <c r="QL492">
        <v>0</v>
      </c>
      <c r="QM492">
        <v>1</v>
      </c>
      <c r="QN492" t="s">
        <v>265</v>
      </c>
      <c r="QO492">
        <v>2008</v>
      </c>
      <c r="QP492">
        <v>50</v>
      </c>
      <c r="RV492">
        <f t="shared" si="15"/>
        <v>5</v>
      </c>
      <c r="RY492">
        <f t="shared" si="14"/>
        <v>10</v>
      </c>
    </row>
    <row r="493" spans="1:493" x14ac:dyDescent="0.3">
      <c r="A493">
        <v>71477</v>
      </c>
      <c r="B493">
        <v>676</v>
      </c>
      <c r="C493" t="s">
        <v>6793</v>
      </c>
      <c r="D493" t="s">
        <v>6793</v>
      </c>
      <c r="I493" t="s">
        <v>6793</v>
      </c>
      <c r="J493" t="s">
        <v>7515</v>
      </c>
      <c r="K493" t="s">
        <v>7515</v>
      </c>
      <c r="L493" t="s">
        <v>7515</v>
      </c>
      <c r="M493" t="s">
        <v>7515</v>
      </c>
      <c r="N493" t="s">
        <v>7515</v>
      </c>
      <c r="O493" t="s">
        <v>7515</v>
      </c>
      <c r="P493" t="s">
        <v>7515</v>
      </c>
      <c r="Q493" t="s">
        <v>7515</v>
      </c>
      <c r="R493" t="s">
        <v>7515</v>
      </c>
      <c r="S493" t="s">
        <v>7515</v>
      </c>
      <c r="T493" t="s">
        <v>7516</v>
      </c>
      <c r="U493" t="s">
        <v>7515</v>
      </c>
      <c r="V493" t="s">
        <v>7515</v>
      </c>
      <c r="W493" t="s">
        <v>7515</v>
      </c>
      <c r="X493" t="s">
        <v>7515</v>
      </c>
      <c r="Y493" t="s">
        <v>7515</v>
      </c>
      <c r="Z493" t="s">
        <v>7515</v>
      </c>
      <c r="AA493" t="s">
        <v>7515</v>
      </c>
      <c r="AB493" t="s">
        <v>7515</v>
      </c>
      <c r="AC493" t="s">
        <v>6796</v>
      </c>
      <c r="AK493" t="s">
        <v>6985</v>
      </c>
      <c r="AL493" t="s">
        <v>6793</v>
      </c>
      <c r="AM493" t="s">
        <v>6793</v>
      </c>
      <c r="AN493" t="s">
        <v>7680</v>
      </c>
      <c r="AO493">
        <v>0</v>
      </c>
      <c r="AP493">
        <v>8</v>
      </c>
      <c r="AQ493" t="s">
        <v>6988</v>
      </c>
      <c r="AR493" t="s">
        <v>6793</v>
      </c>
      <c r="AS493" t="s">
        <v>6793</v>
      </c>
      <c r="AT493" t="s">
        <v>6813</v>
      </c>
      <c r="AU493" t="s">
        <v>7531</v>
      </c>
      <c r="AV493" t="s">
        <v>7553</v>
      </c>
      <c r="AX493" t="s">
        <v>6794</v>
      </c>
      <c r="AY493" t="s">
        <v>6794</v>
      </c>
      <c r="AZ493" t="s">
        <v>6793</v>
      </c>
      <c r="BA493" t="s">
        <v>6793</v>
      </c>
      <c r="BB493" t="s">
        <v>6793</v>
      </c>
      <c r="BC493" t="s">
        <v>6794</v>
      </c>
      <c r="BD493" t="s">
        <v>6794</v>
      </c>
      <c r="BE493" t="s">
        <v>6794</v>
      </c>
      <c r="BF493" t="s">
        <v>6794</v>
      </c>
      <c r="BG493" t="s">
        <v>6794</v>
      </c>
      <c r="BH493" t="s">
        <v>6794</v>
      </c>
      <c r="BI493" t="s">
        <v>7028</v>
      </c>
      <c r="BJ493" t="s">
        <v>7686</v>
      </c>
      <c r="BK493" t="s">
        <v>6794</v>
      </c>
      <c r="BM493">
        <v>50</v>
      </c>
      <c r="BN493" t="s">
        <v>7532</v>
      </c>
      <c r="BO493" t="s">
        <v>7519</v>
      </c>
      <c r="BP493" t="s">
        <v>6</v>
      </c>
      <c r="BQ493" t="s">
        <v>7028</v>
      </c>
      <c r="BR493" t="s">
        <v>7594</v>
      </c>
      <c r="BS493" t="s">
        <v>7516</v>
      </c>
      <c r="BT493" t="s">
        <v>7515</v>
      </c>
      <c r="BU493" t="s">
        <v>7515</v>
      </c>
      <c r="BV493" t="s">
        <v>7515</v>
      </c>
      <c r="BW493" t="s">
        <v>7515</v>
      </c>
      <c r="BX493" t="s">
        <v>7515</v>
      </c>
      <c r="BY493" t="s">
        <v>7515</v>
      </c>
      <c r="BZ493" t="s">
        <v>7515</v>
      </c>
      <c r="CA493" t="s">
        <v>7515</v>
      </c>
      <c r="CB493" t="s">
        <v>7515</v>
      </c>
      <c r="CC493" t="s">
        <v>7515</v>
      </c>
      <c r="CD493" t="s">
        <v>7515</v>
      </c>
      <c r="CE493" t="s">
        <v>6794</v>
      </c>
      <c r="CI493" t="s">
        <v>6793</v>
      </c>
      <c r="CJ493" t="s">
        <v>6793</v>
      </c>
      <c r="CK493" t="s">
        <v>6794</v>
      </c>
      <c r="CL493" t="s">
        <v>6794</v>
      </c>
      <c r="CM493" t="s">
        <v>6794</v>
      </c>
      <c r="CN493" t="s">
        <v>6794</v>
      </c>
      <c r="CO493" t="s">
        <v>6794</v>
      </c>
      <c r="CP493" t="s">
        <v>6793</v>
      </c>
      <c r="CQ493" t="s">
        <v>6794</v>
      </c>
      <c r="CR493" t="s">
        <v>7520</v>
      </c>
      <c r="CS493" t="s">
        <v>7521</v>
      </c>
      <c r="CT493" t="s">
        <v>7536</v>
      </c>
      <c r="CU493" t="s">
        <v>6793</v>
      </c>
      <c r="CV493">
        <v>3</v>
      </c>
      <c r="CW493">
        <v>3</v>
      </c>
      <c r="CX493">
        <v>4</v>
      </c>
      <c r="CY493" t="s">
        <v>6794</v>
      </c>
      <c r="EC493">
        <v>2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2</v>
      </c>
      <c r="EL493" t="s">
        <v>6794</v>
      </c>
      <c r="EV493" t="s">
        <v>6793</v>
      </c>
      <c r="IR493" t="s">
        <v>7524</v>
      </c>
      <c r="IS493" t="s">
        <v>6</v>
      </c>
      <c r="IV493" t="s">
        <v>7578</v>
      </c>
      <c r="IY493" t="s">
        <v>6793</v>
      </c>
      <c r="JA493" t="s">
        <v>7524</v>
      </c>
      <c r="JB493" t="s">
        <v>6</v>
      </c>
      <c r="JE493" t="s">
        <v>7578</v>
      </c>
      <c r="JF493" t="s">
        <v>7526</v>
      </c>
      <c r="JG493" t="s">
        <v>7526</v>
      </c>
      <c r="JH493" t="s">
        <v>6966</v>
      </c>
      <c r="LC493" t="s">
        <v>7524</v>
      </c>
      <c r="LD493" t="s">
        <v>6</v>
      </c>
      <c r="LG493" t="s">
        <v>7578</v>
      </c>
      <c r="LH493" t="s">
        <v>7526</v>
      </c>
      <c r="LI493" t="s">
        <v>7526</v>
      </c>
      <c r="LJ493" t="s">
        <v>6966</v>
      </c>
      <c r="PS493" t="s">
        <v>7526</v>
      </c>
      <c r="PT493" t="s">
        <v>7526</v>
      </c>
      <c r="PW493" t="s">
        <v>7516</v>
      </c>
      <c r="PX493" t="s">
        <v>7515</v>
      </c>
      <c r="PY493" t="s">
        <v>7515</v>
      </c>
      <c r="PZ493" t="s">
        <v>7515</v>
      </c>
      <c r="QA493" t="s">
        <v>7515</v>
      </c>
      <c r="QB493" t="s">
        <v>7515</v>
      </c>
      <c r="QC493" t="s">
        <v>7515</v>
      </c>
      <c r="QD493" t="s">
        <v>7528</v>
      </c>
      <c r="QE493" t="s">
        <v>7539</v>
      </c>
      <c r="QF493" t="s">
        <v>7528</v>
      </c>
      <c r="QG493" t="s">
        <v>7681</v>
      </c>
      <c r="QH493">
        <v>2008</v>
      </c>
      <c r="QI493">
        <v>1</v>
      </c>
      <c r="QJ493">
        <v>1</v>
      </c>
      <c r="QK493" s="329">
        <v>39464</v>
      </c>
      <c r="QL493">
        <v>1</v>
      </c>
      <c r="QM493">
        <v>0</v>
      </c>
      <c r="QN493" t="s">
        <v>265</v>
      </c>
      <c r="QO493">
        <v>2008</v>
      </c>
      <c r="QP493">
        <v>50</v>
      </c>
      <c r="QQ493">
        <v>0</v>
      </c>
      <c r="QR493">
        <v>0</v>
      </c>
      <c r="QS493">
        <v>0</v>
      </c>
      <c r="QT493">
        <v>0</v>
      </c>
      <c r="QU493">
        <v>0</v>
      </c>
      <c r="QV493">
        <v>0</v>
      </c>
      <c r="QW493">
        <v>0</v>
      </c>
      <c r="QX493">
        <v>0</v>
      </c>
      <c r="QY493">
        <v>0</v>
      </c>
      <c r="QZ493">
        <v>0</v>
      </c>
      <c r="RA493">
        <v>0</v>
      </c>
      <c r="RB493">
        <v>0</v>
      </c>
      <c r="RC493">
        <v>0</v>
      </c>
      <c r="RD493">
        <v>1</v>
      </c>
      <c r="RE493">
        <v>1</v>
      </c>
      <c r="RF493">
        <v>0</v>
      </c>
      <c r="RG493">
        <v>0</v>
      </c>
      <c r="RH493">
        <v>0</v>
      </c>
      <c r="RI493">
        <v>0</v>
      </c>
      <c r="RJ493">
        <v>0</v>
      </c>
      <c r="RK493">
        <v>1</v>
      </c>
      <c r="RL493">
        <v>0</v>
      </c>
      <c r="RM493">
        <v>0</v>
      </c>
      <c r="RN493">
        <v>0</v>
      </c>
      <c r="RO493">
        <v>0</v>
      </c>
      <c r="RP493">
        <v>0</v>
      </c>
      <c r="RQ493">
        <v>0</v>
      </c>
      <c r="RR493">
        <v>0</v>
      </c>
      <c r="RS493">
        <v>0</v>
      </c>
      <c r="RT493">
        <v>0</v>
      </c>
      <c r="RU493">
        <v>0</v>
      </c>
      <c r="RV493">
        <f t="shared" si="15"/>
        <v>5</v>
      </c>
      <c r="RY493">
        <f t="shared" si="14"/>
        <v>2</v>
      </c>
    </row>
    <row r="494" spans="1:493" x14ac:dyDescent="0.3">
      <c r="A494">
        <v>71478</v>
      </c>
      <c r="B494">
        <v>677</v>
      </c>
      <c r="C494" t="s">
        <v>6793</v>
      </c>
      <c r="D494" t="s">
        <v>6793</v>
      </c>
      <c r="I494" t="s">
        <v>6793</v>
      </c>
      <c r="J494" t="s">
        <v>7516</v>
      </c>
      <c r="K494" t="s">
        <v>7516</v>
      </c>
      <c r="L494" t="s">
        <v>7515</v>
      </c>
      <c r="M494" t="s">
        <v>7515</v>
      </c>
      <c r="N494" t="s">
        <v>7515</v>
      </c>
      <c r="O494" t="s">
        <v>7515</v>
      </c>
      <c r="P494" t="s">
        <v>7515</v>
      </c>
      <c r="Q494" t="s">
        <v>7515</v>
      </c>
      <c r="R494" t="s">
        <v>7515</v>
      </c>
      <c r="S494" t="s">
        <v>7515</v>
      </c>
      <c r="T494" t="s">
        <v>7516</v>
      </c>
      <c r="U494" t="s">
        <v>7515</v>
      </c>
      <c r="V494" t="s">
        <v>7515</v>
      </c>
      <c r="W494" t="s">
        <v>7515</v>
      </c>
      <c r="X494" t="s">
        <v>7515</v>
      </c>
      <c r="Y494" t="s">
        <v>7515</v>
      </c>
      <c r="Z494" t="s">
        <v>7515</v>
      </c>
      <c r="AA494" t="s">
        <v>7515</v>
      </c>
      <c r="AB494" t="s">
        <v>7515</v>
      </c>
      <c r="AC494" t="s">
        <v>6796</v>
      </c>
      <c r="AK494" t="s">
        <v>6985</v>
      </c>
      <c r="AL494" t="s">
        <v>6794</v>
      </c>
      <c r="AM494" t="s">
        <v>6794</v>
      </c>
      <c r="AN494" t="s">
        <v>7680</v>
      </c>
      <c r="AO494">
        <v>0</v>
      </c>
      <c r="AP494">
        <v>15</v>
      </c>
      <c r="AQ494" t="s">
        <v>6988</v>
      </c>
      <c r="AR494" t="s">
        <v>6793</v>
      </c>
      <c r="AS494" t="s">
        <v>6793</v>
      </c>
      <c r="AT494" t="s">
        <v>6813</v>
      </c>
      <c r="AU494" t="s">
        <v>6</v>
      </c>
      <c r="AV494" t="s">
        <v>7553</v>
      </c>
      <c r="AX494" t="s">
        <v>6794</v>
      </c>
      <c r="AY494" t="s">
        <v>6794</v>
      </c>
      <c r="AZ494" t="s">
        <v>6794</v>
      </c>
      <c r="BA494" t="s">
        <v>6794</v>
      </c>
      <c r="BB494" t="s">
        <v>6793</v>
      </c>
      <c r="BC494" t="s">
        <v>6794</v>
      </c>
      <c r="BD494" t="s">
        <v>6794</v>
      </c>
      <c r="BE494" t="s">
        <v>6794</v>
      </c>
      <c r="BF494" t="s">
        <v>6794</v>
      </c>
      <c r="BG494" t="s">
        <v>6794</v>
      </c>
      <c r="BH494" t="s">
        <v>6794</v>
      </c>
      <c r="BI494" t="s">
        <v>7565</v>
      </c>
      <c r="BJ494" t="s">
        <v>7565</v>
      </c>
      <c r="BK494" t="s">
        <v>6794</v>
      </c>
      <c r="BM494" t="s">
        <v>7547</v>
      </c>
      <c r="BN494">
        <v>100</v>
      </c>
      <c r="BO494" t="s">
        <v>7519</v>
      </c>
      <c r="BP494" t="s">
        <v>6</v>
      </c>
      <c r="BQ494" t="s">
        <v>7559</v>
      </c>
      <c r="BR494" t="s">
        <v>6757</v>
      </c>
      <c r="BS494" t="s">
        <v>7515</v>
      </c>
      <c r="BT494" t="s">
        <v>7515</v>
      </c>
      <c r="BU494" t="s">
        <v>7515</v>
      </c>
      <c r="BV494" t="s">
        <v>7516</v>
      </c>
      <c r="BW494" t="s">
        <v>7515</v>
      </c>
      <c r="BX494" t="s">
        <v>7515</v>
      </c>
      <c r="BY494" t="s">
        <v>7515</v>
      </c>
      <c r="BZ494" t="s">
        <v>7515</v>
      </c>
      <c r="CA494" t="s">
        <v>7515</v>
      </c>
      <c r="CB494" t="s">
        <v>7515</v>
      </c>
      <c r="CC494" t="s">
        <v>7515</v>
      </c>
      <c r="CD494" t="s">
        <v>7515</v>
      </c>
      <c r="CE494" t="s">
        <v>6794</v>
      </c>
      <c r="CI494" t="s">
        <v>6793</v>
      </c>
      <c r="CJ494" t="s">
        <v>6794</v>
      </c>
      <c r="CK494" t="s">
        <v>6966</v>
      </c>
      <c r="CL494" t="s">
        <v>6793</v>
      </c>
      <c r="CM494" t="s">
        <v>6794</v>
      </c>
      <c r="CN494" t="s">
        <v>6793</v>
      </c>
      <c r="CO494" t="s">
        <v>6794</v>
      </c>
      <c r="CP494" t="s">
        <v>6793</v>
      </c>
      <c r="CQ494" t="s">
        <v>6794</v>
      </c>
      <c r="CR494" t="s">
        <v>7520</v>
      </c>
      <c r="CS494" t="s">
        <v>7521</v>
      </c>
      <c r="CT494" t="s">
        <v>7522</v>
      </c>
      <c r="CU494" t="s">
        <v>6793</v>
      </c>
      <c r="CV494">
        <v>2</v>
      </c>
      <c r="CW494">
        <v>3</v>
      </c>
      <c r="CX494">
        <v>3</v>
      </c>
      <c r="CY494" t="s">
        <v>6794</v>
      </c>
      <c r="EC494">
        <v>2</v>
      </c>
      <c r="EE494">
        <v>0</v>
      </c>
      <c r="EF494">
        <v>0</v>
      </c>
      <c r="EG494">
        <v>0</v>
      </c>
      <c r="EH494">
        <v>0</v>
      </c>
      <c r="EI494">
        <v>1</v>
      </c>
      <c r="EJ494">
        <v>0</v>
      </c>
      <c r="EK494">
        <v>1</v>
      </c>
      <c r="EL494" t="s">
        <v>6794</v>
      </c>
      <c r="EV494" t="s">
        <v>6794</v>
      </c>
      <c r="PS494" t="s">
        <v>7582</v>
      </c>
      <c r="PT494" t="s">
        <v>7526</v>
      </c>
      <c r="PU494" t="s">
        <v>7526</v>
      </c>
      <c r="PV494" t="s">
        <v>7527</v>
      </c>
      <c r="PW494" t="s">
        <v>7516</v>
      </c>
      <c r="PX494" t="s">
        <v>7515</v>
      </c>
      <c r="PY494" t="s">
        <v>7515</v>
      </c>
      <c r="PZ494" t="s">
        <v>7515</v>
      </c>
      <c r="QA494" t="s">
        <v>7515</v>
      </c>
      <c r="QB494" t="s">
        <v>7515</v>
      </c>
      <c r="QC494" t="s">
        <v>7515</v>
      </c>
      <c r="QD494" t="s">
        <v>7528</v>
      </c>
      <c r="QE494" t="s">
        <v>7529</v>
      </c>
      <c r="QF494" t="s">
        <v>7528</v>
      </c>
      <c r="QG494" t="s">
        <v>7681</v>
      </c>
      <c r="QH494">
        <v>2008</v>
      </c>
      <c r="QI494">
        <v>7</v>
      </c>
      <c r="QJ494">
        <v>1</v>
      </c>
      <c r="QK494" s="329">
        <v>39654</v>
      </c>
      <c r="QL494">
        <v>1</v>
      </c>
      <c r="QM494">
        <v>0</v>
      </c>
      <c r="QN494" t="s">
        <v>194</v>
      </c>
      <c r="QO494">
        <v>0</v>
      </c>
      <c r="QP494">
        <v>88</v>
      </c>
      <c r="RV494">
        <f t="shared" si="15"/>
        <v>3</v>
      </c>
      <c r="RY494">
        <f t="shared" si="14"/>
        <v>12</v>
      </c>
    </row>
    <row r="495" spans="1:493" x14ac:dyDescent="0.3">
      <c r="A495">
        <v>71479</v>
      </c>
      <c r="B495">
        <v>679</v>
      </c>
      <c r="C495" t="s">
        <v>6793</v>
      </c>
      <c r="D495" t="s">
        <v>6793</v>
      </c>
      <c r="I495" t="s">
        <v>6793</v>
      </c>
      <c r="J495" t="s">
        <v>7515</v>
      </c>
      <c r="K495" t="s">
        <v>7515</v>
      </c>
      <c r="L495" t="s">
        <v>7516</v>
      </c>
      <c r="M495" t="s">
        <v>7515</v>
      </c>
      <c r="N495" t="s">
        <v>7515</v>
      </c>
      <c r="O495" t="s">
        <v>7515</v>
      </c>
      <c r="P495" t="s">
        <v>7515</v>
      </c>
      <c r="Q495" t="s">
        <v>7515</v>
      </c>
      <c r="R495" t="s">
        <v>7515</v>
      </c>
      <c r="S495" t="s">
        <v>7515</v>
      </c>
      <c r="T495" t="s">
        <v>7515</v>
      </c>
      <c r="U495" t="s">
        <v>7515</v>
      </c>
      <c r="V495" t="s">
        <v>7515</v>
      </c>
      <c r="W495" t="s">
        <v>7515</v>
      </c>
      <c r="X495" t="s">
        <v>7515</v>
      </c>
      <c r="Y495" t="s">
        <v>7515</v>
      </c>
      <c r="Z495" t="s">
        <v>7515</v>
      </c>
      <c r="AA495" t="s">
        <v>7515</v>
      </c>
      <c r="AB495" t="s">
        <v>7515</v>
      </c>
      <c r="AC495" t="s">
        <v>6796</v>
      </c>
      <c r="AK495" t="s">
        <v>6985</v>
      </c>
      <c r="AL495" t="s">
        <v>6793</v>
      </c>
      <c r="AM495" t="s">
        <v>6794</v>
      </c>
      <c r="AN495" t="s">
        <v>7680</v>
      </c>
      <c r="AO495">
        <v>0</v>
      </c>
      <c r="AP495">
        <v>10</v>
      </c>
      <c r="AQ495" t="s">
        <v>6988</v>
      </c>
      <c r="AR495" t="s">
        <v>6793</v>
      </c>
      <c r="AS495" t="s">
        <v>6793</v>
      </c>
      <c r="AT495" t="s">
        <v>6813</v>
      </c>
      <c r="AU495" t="s">
        <v>7531</v>
      </c>
      <c r="AV495" t="s">
        <v>6991</v>
      </c>
      <c r="AX495" t="s">
        <v>6794</v>
      </c>
      <c r="AY495" t="s">
        <v>6794</v>
      </c>
      <c r="AZ495" t="s">
        <v>6794</v>
      </c>
      <c r="BA495" t="s">
        <v>6793</v>
      </c>
      <c r="BB495" t="s">
        <v>6793</v>
      </c>
      <c r="BC495" t="s">
        <v>6794</v>
      </c>
      <c r="BD495" t="s">
        <v>6794</v>
      </c>
      <c r="BE495" t="s">
        <v>6794</v>
      </c>
      <c r="BF495" t="s">
        <v>6794</v>
      </c>
      <c r="BG495" t="s">
        <v>6794</v>
      </c>
      <c r="BH495" t="s">
        <v>6794</v>
      </c>
      <c r="BI495" t="s">
        <v>7028</v>
      </c>
      <c r="BJ495" t="s">
        <v>7625</v>
      </c>
      <c r="BK495" t="s">
        <v>6794</v>
      </c>
      <c r="BM495">
        <v>100</v>
      </c>
      <c r="BN495" t="s">
        <v>7532</v>
      </c>
      <c r="BO495" t="s">
        <v>7533</v>
      </c>
      <c r="BP495" t="s">
        <v>7576</v>
      </c>
      <c r="BQ495" t="s">
        <v>7559</v>
      </c>
      <c r="BR495" t="s">
        <v>7543</v>
      </c>
      <c r="BS495" t="s">
        <v>7516</v>
      </c>
      <c r="BT495" t="s">
        <v>7515</v>
      </c>
      <c r="BU495" t="s">
        <v>7515</v>
      </c>
      <c r="BV495" t="s">
        <v>7515</v>
      </c>
      <c r="BW495" t="s">
        <v>7515</v>
      </c>
      <c r="BX495" t="s">
        <v>7515</v>
      </c>
      <c r="BY495" t="s">
        <v>7515</v>
      </c>
      <c r="BZ495" t="s">
        <v>7515</v>
      </c>
      <c r="CA495" t="s">
        <v>7515</v>
      </c>
      <c r="CB495" t="s">
        <v>7515</v>
      </c>
      <c r="CC495" t="s">
        <v>7515</v>
      </c>
      <c r="CD495" t="s">
        <v>7515</v>
      </c>
      <c r="CE495" t="s">
        <v>6794</v>
      </c>
      <c r="CI495" t="s">
        <v>6793</v>
      </c>
      <c r="CJ495" t="s">
        <v>6793</v>
      </c>
      <c r="CK495" t="s">
        <v>6794</v>
      </c>
      <c r="CL495" t="s">
        <v>6793</v>
      </c>
      <c r="CM495" t="s">
        <v>6793</v>
      </c>
      <c r="CN495" t="s">
        <v>6794</v>
      </c>
      <c r="CO495" t="s">
        <v>6794</v>
      </c>
      <c r="CP495" t="s">
        <v>6793</v>
      </c>
      <c r="CQ495" t="s">
        <v>6793</v>
      </c>
      <c r="CR495" t="s">
        <v>7545</v>
      </c>
      <c r="CS495" t="s">
        <v>7521</v>
      </c>
      <c r="CT495" t="s">
        <v>7536</v>
      </c>
      <c r="CU495" t="s">
        <v>6793</v>
      </c>
      <c r="CV495">
        <v>2</v>
      </c>
      <c r="CW495">
        <v>4</v>
      </c>
      <c r="CX495">
        <v>3</v>
      </c>
      <c r="CY495" t="s">
        <v>6794</v>
      </c>
      <c r="EC495">
        <v>2</v>
      </c>
      <c r="EE495">
        <v>0</v>
      </c>
      <c r="EF495">
        <v>0</v>
      </c>
      <c r="EG495">
        <v>2</v>
      </c>
      <c r="EH495">
        <v>0</v>
      </c>
      <c r="EI495">
        <v>0</v>
      </c>
      <c r="EJ495">
        <v>0</v>
      </c>
      <c r="EK495">
        <v>0</v>
      </c>
      <c r="EL495" t="s">
        <v>6794</v>
      </c>
      <c r="EV495" t="s">
        <v>6794</v>
      </c>
      <c r="PS495" t="s">
        <v>7526</v>
      </c>
      <c r="PT495" t="s">
        <v>7526</v>
      </c>
      <c r="PU495" t="s">
        <v>7526</v>
      </c>
      <c r="PV495" t="s">
        <v>7527</v>
      </c>
      <c r="PW495" t="s">
        <v>7515</v>
      </c>
      <c r="PX495" t="s">
        <v>7515</v>
      </c>
      <c r="PY495" t="s">
        <v>7515</v>
      </c>
      <c r="PZ495" t="s">
        <v>7515</v>
      </c>
      <c r="QA495" t="s">
        <v>7515</v>
      </c>
      <c r="QB495" t="s">
        <v>7515</v>
      </c>
      <c r="QC495" t="s">
        <v>7516</v>
      </c>
      <c r="QD495" t="s">
        <v>7528</v>
      </c>
      <c r="QE495" t="s">
        <v>7539</v>
      </c>
      <c r="QF495" t="s">
        <v>7528</v>
      </c>
      <c r="QG495" t="s">
        <v>7681</v>
      </c>
      <c r="QH495">
        <v>2008</v>
      </c>
      <c r="QI495">
        <v>1</v>
      </c>
      <c r="QJ495">
        <v>1</v>
      </c>
      <c r="QK495" s="329">
        <v>39459</v>
      </c>
      <c r="QL495">
        <v>1</v>
      </c>
      <c r="QM495">
        <v>0</v>
      </c>
      <c r="QN495" t="s">
        <v>265</v>
      </c>
      <c r="QO495">
        <v>2008</v>
      </c>
      <c r="QP495">
        <v>50</v>
      </c>
      <c r="RV495">
        <f t="shared" si="15"/>
        <v>4</v>
      </c>
      <c r="RY495">
        <f t="shared" si="14"/>
        <v>2</v>
      </c>
    </row>
    <row r="496" spans="1:493" x14ac:dyDescent="0.3">
      <c r="A496">
        <v>71480</v>
      </c>
      <c r="B496">
        <v>681</v>
      </c>
      <c r="C496" t="s">
        <v>6793</v>
      </c>
      <c r="D496" t="s">
        <v>6793</v>
      </c>
      <c r="I496" t="s">
        <v>6793</v>
      </c>
      <c r="J496" t="s">
        <v>7515</v>
      </c>
      <c r="K496" t="s">
        <v>7515</v>
      </c>
      <c r="L496" t="s">
        <v>7515</v>
      </c>
      <c r="M496" t="s">
        <v>7515</v>
      </c>
      <c r="N496" t="s">
        <v>7515</v>
      </c>
      <c r="O496" t="s">
        <v>7515</v>
      </c>
      <c r="P496" t="s">
        <v>7515</v>
      </c>
      <c r="Q496" t="s">
        <v>7515</v>
      </c>
      <c r="R496" t="s">
        <v>7515</v>
      </c>
      <c r="S496" t="s">
        <v>7515</v>
      </c>
      <c r="T496" t="s">
        <v>7515</v>
      </c>
      <c r="U496" t="s">
        <v>7515</v>
      </c>
      <c r="V496" t="s">
        <v>7515</v>
      </c>
      <c r="W496" t="s">
        <v>7515</v>
      </c>
      <c r="X496" t="s">
        <v>7515</v>
      </c>
      <c r="Y496" t="s">
        <v>7515</v>
      </c>
      <c r="Z496" t="s">
        <v>7516</v>
      </c>
      <c r="AA496" t="s">
        <v>7515</v>
      </c>
      <c r="AB496" t="s">
        <v>7515</v>
      </c>
      <c r="AC496" t="s">
        <v>6796</v>
      </c>
      <c r="AK496" t="s">
        <v>6985</v>
      </c>
      <c r="AL496" t="s">
        <v>6793</v>
      </c>
      <c r="AM496" t="s">
        <v>6794</v>
      </c>
      <c r="AN496" t="s">
        <v>7680</v>
      </c>
      <c r="AO496">
        <v>0</v>
      </c>
      <c r="AP496">
        <v>10</v>
      </c>
      <c r="AQ496" t="s">
        <v>6988</v>
      </c>
      <c r="AR496" t="s">
        <v>6793</v>
      </c>
      <c r="AS496" t="s">
        <v>6793</v>
      </c>
      <c r="AT496" t="s">
        <v>6813</v>
      </c>
      <c r="AU496" t="s">
        <v>7531</v>
      </c>
      <c r="AV496" t="s">
        <v>7518</v>
      </c>
      <c r="AX496" t="s">
        <v>6794</v>
      </c>
      <c r="AY496" t="s">
        <v>6794</v>
      </c>
      <c r="AZ496" t="s">
        <v>6794</v>
      </c>
      <c r="BA496" t="s">
        <v>6794</v>
      </c>
      <c r="BB496" t="s">
        <v>6793</v>
      </c>
      <c r="BC496" t="s">
        <v>6793</v>
      </c>
      <c r="BD496" t="s">
        <v>6793</v>
      </c>
      <c r="BE496" t="s">
        <v>6794</v>
      </c>
      <c r="BF496" t="s">
        <v>6794</v>
      </c>
      <c r="BG496" t="s">
        <v>6794</v>
      </c>
      <c r="BH496" t="s">
        <v>6794</v>
      </c>
      <c r="BI496" t="s">
        <v>7028</v>
      </c>
      <c r="BJ496" t="s">
        <v>7025</v>
      </c>
      <c r="BK496" t="s">
        <v>6794</v>
      </c>
      <c r="BM496">
        <v>100</v>
      </c>
      <c r="BN496">
        <v>50</v>
      </c>
      <c r="BO496" t="s">
        <v>7533</v>
      </c>
      <c r="BP496" t="s">
        <v>7604</v>
      </c>
      <c r="BQ496" t="s">
        <v>7559</v>
      </c>
      <c r="BR496" t="s">
        <v>7682</v>
      </c>
      <c r="BS496" t="s">
        <v>7515</v>
      </c>
      <c r="BT496" t="s">
        <v>7516</v>
      </c>
      <c r="BU496" t="s">
        <v>7515</v>
      </c>
      <c r="BV496" t="s">
        <v>7515</v>
      </c>
      <c r="BW496" t="s">
        <v>7515</v>
      </c>
      <c r="BX496" t="s">
        <v>7515</v>
      </c>
      <c r="BY496" t="s">
        <v>7515</v>
      </c>
      <c r="BZ496" t="s">
        <v>7515</v>
      </c>
      <c r="CA496" t="s">
        <v>7515</v>
      </c>
      <c r="CB496" t="s">
        <v>7515</v>
      </c>
      <c r="CC496" t="s">
        <v>7515</v>
      </c>
      <c r="CD496" t="s">
        <v>7515</v>
      </c>
      <c r="CE496" t="s">
        <v>6794</v>
      </c>
      <c r="CI496" t="s">
        <v>6793</v>
      </c>
      <c r="CJ496" t="s">
        <v>6793</v>
      </c>
      <c r="CK496" t="s">
        <v>6794</v>
      </c>
      <c r="CL496" t="s">
        <v>6793</v>
      </c>
      <c r="CM496" t="s">
        <v>6793</v>
      </c>
      <c r="CN496" t="s">
        <v>6794</v>
      </c>
      <c r="CO496" t="s">
        <v>6794</v>
      </c>
      <c r="CP496" t="s">
        <v>6793</v>
      </c>
      <c r="CQ496" t="s">
        <v>6793</v>
      </c>
      <c r="CR496" t="s">
        <v>7520</v>
      </c>
      <c r="CS496" t="s">
        <v>7521</v>
      </c>
      <c r="CT496" t="s">
        <v>7536</v>
      </c>
      <c r="CU496" t="s">
        <v>6793</v>
      </c>
      <c r="CV496">
        <v>3</v>
      </c>
      <c r="CW496">
        <v>4</v>
      </c>
      <c r="CX496">
        <v>4</v>
      </c>
      <c r="CY496" t="s">
        <v>6793</v>
      </c>
      <c r="CZ496">
        <v>2</v>
      </c>
      <c r="DA496" t="s">
        <v>6966</v>
      </c>
      <c r="DD496" t="s">
        <v>7557</v>
      </c>
      <c r="DE496" t="s">
        <v>6966</v>
      </c>
      <c r="DH496" t="s">
        <v>6966</v>
      </c>
      <c r="DK496" t="s">
        <v>7557</v>
      </c>
      <c r="DL496" t="s">
        <v>6966</v>
      </c>
      <c r="EC496">
        <v>3</v>
      </c>
      <c r="EE496">
        <v>1</v>
      </c>
      <c r="EF496">
        <v>0</v>
      </c>
      <c r="EG496">
        <v>1</v>
      </c>
      <c r="EH496">
        <v>0</v>
      </c>
      <c r="EI496">
        <v>1</v>
      </c>
      <c r="EJ496">
        <v>0</v>
      </c>
      <c r="EK496">
        <v>0</v>
      </c>
      <c r="EL496" t="s">
        <v>6794</v>
      </c>
      <c r="EV496" t="s">
        <v>6793</v>
      </c>
      <c r="LC496" t="s">
        <v>7524</v>
      </c>
      <c r="LD496" t="s">
        <v>6</v>
      </c>
      <c r="LG496" t="s">
        <v>7578</v>
      </c>
      <c r="LH496" t="s">
        <v>7527</v>
      </c>
      <c r="LI496" t="s">
        <v>7527</v>
      </c>
      <c r="LJ496" t="s">
        <v>6794</v>
      </c>
      <c r="LK496" t="s">
        <v>6966</v>
      </c>
      <c r="LL496" t="s">
        <v>7524</v>
      </c>
      <c r="LM496" t="s">
        <v>7680</v>
      </c>
      <c r="LN496">
        <v>11</v>
      </c>
      <c r="LO496">
        <v>2008</v>
      </c>
      <c r="LS496" t="s">
        <v>6966</v>
      </c>
      <c r="PS496" t="s">
        <v>7526</v>
      </c>
      <c r="PT496" t="s">
        <v>7526</v>
      </c>
      <c r="PU496" t="s">
        <v>7527</v>
      </c>
      <c r="PW496" t="s">
        <v>7515</v>
      </c>
      <c r="PX496" t="s">
        <v>7515</v>
      </c>
      <c r="PY496" t="s">
        <v>7515</v>
      </c>
      <c r="PZ496" t="s">
        <v>7515</v>
      </c>
      <c r="QA496" t="s">
        <v>7515</v>
      </c>
      <c r="QB496" t="s">
        <v>7515</v>
      </c>
      <c r="QC496" t="s">
        <v>7516</v>
      </c>
      <c r="QD496" t="s">
        <v>7528</v>
      </c>
      <c r="QE496" t="s">
        <v>7529</v>
      </c>
      <c r="QF496" t="s">
        <v>7528</v>
      </c>
      <c r="QG496" t="s">
        <v>7681</v>
      </c>
      <c r="QH496">
        <v>2008</v>
      </c>
      <c r="QI496">
        <v>7</v>
      </c>
      <c r="QJ496">
        <v>1</v>
      </c>
      <c r="QK496" s="329">
        <v>39637</v>
      </c>
      <c r="QL496">
        <v>1</v>
      </c>
      <c r="QM496">
        <v>0</v>
      </c>
      <c r="QN496" t="s">
        <v>265</v>
      </c>
      <c r="QO496">
        <v>2008</v>
      </c>
      <c r="QP496">
        <v>50</v>
      </c>
      <c r="QQ496">
        <v>1</v>
      </c>
      <c r="QR496">
        <v>0</v>
      </c>
      <c r="QS496">
        <v>0</v>
      </c>
      <c r="QT496">
        <v>0</v>
      </c>
      <c r="QU496">
        <v>0</v>
      </c>
      <c r="QV496">
        <v>0</v>
      </c>
      <c r="QW496">
        <v>0</v>
      </c>
      <c r="QX496">
        <v>0</v>
      </c>
      <c r="QY496">
        <v>0</v>
      </c>
      <c r="QZ496">
        <v>0</v>
      </c>
      <c r="RA496">
        <v>0</v>
      </c>
      <c r="RB496">
        <v>0</v>
      </c>
      <c r="RC496">
        <v>0</v>
      </c>
      <c r="RD496">
        <v>0</v>
      </c>
      <c r="RE496">
        <v>0</v>
      </c>
      <c r="RF496">
        <v>0</v>
      </c>
      <c r="RG496">
        <v>0</v>
      </c>
      <c r="RH496">
        <v>0</v>
      </c>
      <c r="RI496">
        <v>0</v>
      </c>
      <c r="RJ496">
        <v>0</v>
      </c>
      <c r="RK496">
        <v>1</v>
      </c>
      <c r="RL496">
        <v>1</v>
      </c>
      <c r="RM496">
        <v>0</v>
      </c>
      <c r="RN496">
        <v>0</v>
      </c>
      <c r="RO496">
        <v>0</v>
      </c>
      <c r="RP496">
        <v>0</v>
      </c>
      <c r="RQ496">
        <v>0</v>
      </c>
      <c r="RR496">
        <v>0</v>
      </c>
      <c r="RS496">
        <v>0</v>
      </c>
      <c r="RT496">
        <v>0</v>
      </c>
      <c r="RU496">
        <v>0</v>
      </c>
      <c r="RV496">
        <f t="shared" si="15"/>
        <v>4</v>
      </c>
      <c r="RY496">
        <f t="shared" si="14"/>
        <v>2</v>
      </c>
    </row>
    <row r="497" spans="1:493" x14ac:dyDescent="0.3">
      <c r="A497">
        <v>71481</v>
      </c>
      <c r="B497">
        <v>684</v>
      </c>
      <c r="C497" t="s">
        <v>6793</v>
      </c>
      <c r="D497" t="s">
        <v>6793</v>
      </c>
      <c r="I497" t="s">
        <v>6793</v>
      </c>
      <c r="J497" t="s">
        <v>7515</v>
      </c>
      <c r="K497" t="s">
        <v>7516</v>
      </c>
      <c r="L497" t="s">
        <v>7515</v>
      </c>
      <c r="M497" t="s">
        <v>7515</v>
      </c>
      <c r="N497" t="s">
        <v>7515</v>
      </c>
      <c r="O497" t="s">
        <v>7515</v>
      </c>
      <c r="P497" t="s">
        <v>7515</v>
      </c>
      <c r="Q497" t="s">
        <v>7515</v>
      </c>
      <c r="R497" t="s">
        <v>7515</v>
      </c>
      <c r="S497" t="s">
        <v>7515</v>
      </c>
      <c r="T497" t="s">
        <v>7515</v>
      </c>
      <c r="U497" t="s">
        <v>7515</v>
      </c>
      <c r="V497" t="s">
        <v>7515</v>
      </c>
      <c r="W497" t="s">
        <v>7515</v>
      </c>
      <c r="X497" t="s">
        <v>7515</v>
      </c>
      <c r="Y497" t="s">
        <v>7515</v>
      </c>
      <c r="Z497" t="s">
        <v>7515</v>
      </c>
      <c r="AA497" t="s">
        <v>7515</v>
      </c>
      <c r="AB497" t="s">
        <v>7515</v>
      </c>
      <c r="AC497" t="s">
        <v>6796</v>
      </c>
      <c r="AK497" t="s">
        <v>6985</v>
      </c>
      <c r="AL497" t="s">
        <v>6793</v>
      </c>
      <c r="AM497" t="s">
        <v>6793</v>
      </c>
      <c r="AN497" t="s">
        <v>7680</v>
      </c>
      <c r="AO497">
        <v>0</v>
      </c>
      <c r="AP497">
        <v>5</v>
      </c>
      <c r="AQ497" t="s">
        <v>6988</v>
      </c>
      <c r="AR497" t="s">
        <v>6793</v>
      </c>
      <c r="AS497" t="s">
        <v>6793</v>
      </c>
      <c r="AT497" t="s">
        <v>6813</v>
      </c>
      <c r="AU497" t="s">
        <v>7531</v>
      </c>
      <c r="AV497" t="s">
        <v>6991</v>
      </c>
      <c r="AX497" t="s">
        <v>6794</v>
      </c>
      <c r="AY497" t="s">
        <v>6793</v>
      </c>
      <c r="AZ497" t="s">
        <v>6793</v>
      </c>
      <c r="BA497" t="s">
        <v>6793</v>
      </c>
      <c r="BB497" t="s">
        <v>6794</v>
      </c>
      <c r="BC497" t="s">
        <v>6793</v>
      </c>
      <c r="BD497" t="s">
        <v>6793</v>
      </c>
      <c r="BE497" t="s">
        <v>6794</v>
      </c>
      <c r="BF497" t="s">
        <v>6794</v>
      </c>
      <c r="BG497" t="s">
        <v>6794</v>
      </c>
      <c r="BH497" t="s">
        <v>6794</v>
      </c>
      <c r="BI497" t="s">
        <v>7024</v>
      </c>
      <c r="BJ497" t="s">
        <v>7025</v>
      </c>
      <c r="BK497" t="s">
        <v>6794</v>
      </c>
      <c r="BM497">
        <v>100</v>
      </c>
      <c r="BN497">
        <v>50</v>
      </c>
      <c r="BO497" t="s">
        <v>7533</v>
      </c>
      <c r="BP497" t="s">
        <v>6</v>
      </c>
      <c r="BQ497" t="s">
        <v>7559</v>
      </c>
      <c r="BR497" t="s">
        <v>7543</v>
      </c>
      <c r="BS497" t="s">
        <v>7516</v>
      </c>
      <c r="BT497" t="s">
        <v>7515</v>
      </c>
      <c r="BU497" t="s">
        <v>7515</v>
      </c>
      <c r="BV497" t="s">
        <v>7515</v>
      </c>
      <c r="BW497" t="s">
        <v>7515</v>
      </c>
      <c r="BX497" t="s">
        <v>7515</v>
      </c>
      <c r="BY497" t="s">
        <v>7515</v>
      </c>
      <c r="BZ497" t="s">
        <v>7515</v>
      </c>
      <c r="CA497" t="s">
        <v>7515</v>
      </c>
      <c r="CB497" t="s">
        <v>7515</v>
      </c>
      <c r="CC497" t="s">
        <v>7515</v>
      </c>
      <c r="CD497" t="s">
        <v>7515</v>
      </c>
      <c r="CE497" t="s">
        <v>6794</v>
      </c>
      <c r="CI497" t="s">
        <v>6793</v>
      </c>
      <c r="CJ497" t="s">
        <v>6794</v>
      </c>
      <c r="CK497" t="s">
        <v>6794</v>
      </c>
      <c r="CL497" t="s">
        <v>6794</v>
      </c>
      <c r="CM497" t="s">
        <v>6794</v>
      </c>
      <c r="CN497" t="s">
        <v>6794</v>
      </c>
      <c r="CO497" t="s">
        <v>6794</v>
      </c>
      <c r="CP497" t="s">
        <v>6793</v>
      </c>
      <c r="CQ497" t="s">
        <v>6794</v>
      </c>
      <c r="CR497" t="s">
        <v>7520</v>
      </c>
      <c r="CS497" t="s">
        <v>7521</v>
      </c>
      <c r="CT497" t="s">
        <v>7587</v>
      </c>
      <c r="CU497" t="s">
        <v>6793</v>
      </c>
      <c r="CV497">
        <v>1</v>
      </c>
      <c r="CW497">
        <v>2</v>
      </c>
      <c r="CX497">
        <v>1</v>
      </c>
      <c r="CY497" t="s">
        <v>6794</v>
      </c>
      <c r="EC497">
        <v>3</v>
      </c>
      <c r="EE497">
        <v>0</v>
      </c>
      <c r="EF497">
        <v>0</v>
      </c>
      <c r="EG497">
        <v>1</v>
      </c>
      <c r="EH497">
        <v>0</v>
      </c>
      <c r="EI497">
        <v>2</v>
      </c>
      <c r="EJ497">
        <v>0</v>
      </c>
      <c r="EK497">
        <v>0</v>
      </c>
      <c r="EL497" t="s">
        <v>6794</v>
      </c>
      <c r="EV497" t="s">
        <v>6794</v>
      </c>
      <c r="PS497" t="s">
        <v>7526</v>
      </c>
      <c r="PT497" t="s">
        <v>7526</v>
      </c>
      <c r="PU497" t="s">
        <v>7526</v>
      </c>
      <c r="PV497" t="s">
        <v>7527</v>
      </c>
      <c r="PW497" t="s">
        <v>7516</v>
      </c>
      <c r="PX497" t="s">
        <v>7515</v>
      </c>
      <c r="PY497" t="s">
        <v>7515</v>
      </c>
      <c r="PZ497" t="s">
        <v>7515</v>
      </c>
      <c r="QA497" t="s">
        <v>7515</v>
      </c>
      <c r="QB497" t="s">
        <v>7515</v>
      </c>
      <c r="QC497" t="s">
        <v>7515</v>
      </c>
      <c r="QD497" t="s">
        <v>7528</v>
      </c>
      <c r="QE497" t="s">
        <v>7529</v>
      </c>
      <c r="QF497" t="s">
        <v>7528</v>
      </c>
      <c r="QG497" t="s">
        <v>7681</v>
      </c>
      <c r="QH497">
        <v>2008</v>
      </c>
      <c r="QI497">
        <v>6</v>
      </c>
      <c r="QJ497">
        <v>1</v>
      </c>
      <c r="QK497" s="329">
        <v>39623</v>
      </c>
      <c r="QL497">
        <v>1</v>
      </c>
      <c r="QM497">
        <v>0</v>
      </c>
      <c r="QN497" t="s">
        <v>265</v>
      </c>
      <c r="QO497">
        <v>2008</v>
      </c>
      <c r="QP497">
        <v>50</v>
      </c>
      <c r="RV497">
        <f t="shared" si="15"/>
        <v>5</v>
      </c>
      <c r="RY497">
        <f t="shared" si="14"/>
        <v>7</v>
      </c>
    </row>
    <row r="498" spans="1:493" x14ac:dyDescent="0.3">
      <c r="A498">
        <v>71482</v>
      </c>
      <c r="B498">
        <v>685</v>
      </c>
      <c r="C498" t="s">
        <v>6793</v>
      </c>
      <c r="D498" t="s">
        <v>6793</v>
      </c>
      <c r="I498" t="s">
        <v>6793</v>
      </c>
      <c r="J498" t="s">
        <v>7515</v>
      </c>
      <c r="K498" t="s">
        <v>7516</v>
      </c>
      <c r="L498" t="s">
        <v>7515</v>
      </c>
      <c r="M498" t="s">
        <v>7515</v>
      </c>
      <c r="N498" t="s">
        <v>7515</v>
      </c>
      <c r="O498" t="s">
        <v>7515</v>
      </c>
      <c r="P498" t="s">
        <v>7515</v>
      </c>
      <c r="Q498" t="s">
        <v>7515</v>
      </c>
      <c r="R498" t="s">
        <v>7515</v>
      </c>
      <c r="S498" t="s">
        <v>7515</v>
      </c>
      <c r="T498" t="s">
        <v>7515</v>
      </c>
      <c r="U498" t="s">
        <v>7515</v>
      </c>
      <c r="V498" t="s">
        <v>7515</v>
      </c>
      <c r="W498" t="s">
        <v>7515</v>
      </c>
      <c r="X498" t="s">
        <v>7515</v>
      </c>
      <c r="Y498" t="s">
        <v>7515</v>
      </c>
      <c r="Z498" t="s">
        <v>7515</v>
      </c>
      <c r="AA498" t="s">
        <v>7515</v>
      </c>
      <c r="AB498" t="s">
        <v>7515</v>
      </c>
      <c r="AC498" t="s">
        <v>6796</v>
      </c>
      <c r="AK498" t="s">
        <v>6985</v>
      </c>
      <c r="AL498" t="s">
        <v>6794</v>
      </c>
      <c r="AM498" t="s">
        <v>6794</v>
      </c>
      <c r="AN498" t="s">
        <v>7680</v>
      </c>
      <c r="AO498">
        <v>0</v>
      </c>
      <c r="AP498">
        <v>5</v>
      </c>
      <c r="AQ498" t="s">
        <v>6988</v>
      </c>
      <c r="AR498" t="s">
        <v>6966</v>
      </c>
      <c r="AS498" t="s">
        <v>6793</v>
      </c>
      <c r="AT498" t="s">
        <v>6813</v>
      </c>
      <c r="AU498" t="s">
        <v>7531</v>
      </c>
      <c r="AV498" t="s">
        <v>6991</v>
      </c>
      <c r="AX498" t="s">
        <v>6794</v>
      </c>
      <c r="AY498" t="s">
        <v>6793</v>
      </c>
      <c r="AZ498" t="s">
        <v>6794</v>
      </c>
      <c r="BA498" t="s">
        <v>6794</v>
      </c>
      <c r="BB498" t="s">
        <v>6794</v>
      </c>
      <c r="BC498" t="s">
        <v>6794</v>
      </c>
      <c r="BD498" t="s">
        <v>6794</v>
      </c>
      <c r="BE498" t="s">
        <v>6794</v>
      </c>
      <c r="BF498" t="s">
        <v>6794</v>
      </c>
      <c r="BG498" t="s">
        <v>6794</v>
      </c>
      <c r="BH498" t="s">
        <v>6794</v>
      </c>
      <c r="BI498" t="s">
        <v>7031</v>
      </c>
      <c r="BJ498" t="s">
        <v>7025</v>
      </c>
      <c r="BK498" t="s">
        <v>6794</v>
      </c>
      <c r="BM498">
        <v>25</v>
      </c>
      <c r="BN498" t="s">
        <v>7532</v>
      </c>
      <c r="BO498" t="s">
        <v>7533</v>
      </c>
      <c r="BP498" t="s">
        <v>6</v>
      </c>
      <c r="BQ498" t="s">
        <v>7559</v>
      </c>
      <c r="BR498" t="s">
        <v>7543</v>
      </c>
      <c r="BS498" t="s">
        <v>7516</v>
      </c>
      <c r="BT498" t="s">
        <v>7515</v>
      </c>
      <c r="BU498" t="s">
        <v>7515</v>
      </c>
      <c r="BV498" t="s">
        <v>7515</v>
      </c>
      <c r="BW498" t="s">
        <v>7515</v>
      </c>
      <c r="BX498" t="s">
        <v>7515</v>
      </c>
      <c r="BY498" t="s">
        <v>7515</v>
      </c>
      <c r="BZ498" t="s">
        <v>7515</v>
      </c>
      <c r="CA498" t="s">
        <v>7515</v>
      </c>
      <c r="CB498" t="s">
        <v>7515</v>
      </c>
      <c r="CC498" t="s">
        <v>7515</v>
      </c>
      <c r="CD498" t="s">
        <v>7515</v>
      </c>
      <c r="CE498" t="s">
        <v>6966</v>
      </c>
      <c r="CI498" t="s">
        <v>6793</v>
      </c>
      <c r="CJ498" t="s">
        <v>6793</v>
      </c>
      <c r="CK498" t="s">
        <v>6794</v>
      </c>
      <c r="CL498" t="s">
        <v>6794</v>
      </c>
      <c r="CM498" t="s">
        <v>6794</v>
      </c>
      <c r="CN498" t="s">
        <v>6794</v>
      </c>
      <c r="CO498" t="s">
        <v>6794</v>
      </c>
      <c r="CP498" t="s">
        <v>6794</v>
      </c>
      <c r="CQ498" t="s">
        <v>6794</v>
      </c>
      <c r="CR498" t="s">
        <v>7520</v>
      </c>
      <c r="CS498" t="s">
        <v>7521</v>
      </c>
      <c r="CT498" t="s">
        <v>6966</v>
      </c>
      <c r="CU498" t="s">
        <v>6793</v>
      </c>
      <c r="CV498">
        <v>1</v>
      </c>
      <c r="CW498">
        <v>2</v>
      </c>
      <c r="CX498">
        <v>2</v>
      </c>
      <c r="CY498" t="s">
        <v>6794</v>
      </c>
      <c r="EC498">
        <v>2</v>
      </c>
      <c r="EE498">
        <v>0</v>
      </c>
      <c r="EF498">
        <v>0</v>
      </c>
      <c r="EG498">
        <v>1</v>
      </c>
      <c r="EH498">
        <v>0</v>
      </c>
      <c r="EI498">
        <v>0</v>
      </c>
      <c r="EJ498">
        <v>1</v>
      </c>
      <c r="EK498">
        <v>0</v>
      </c>
      <c r="EL498" t="s">
        <v>6794</v>
      </c>
      <c r="EV498" t="s">
        <v>6794</v>
      </c>
      <c r="PS498" t="s">
        <v>7527</v>
      </c>
      <c r="PT498" t="s">
        <v>7526</v>
      </c>
      <c r="PU498" t="s">
        <v>7526</v>
      </c>
      <c r="PV498" t="s">
        <v>6</v>
      </c>
      <c r="PW498" t="s">
        <v>7515</v>
      </c>
      <c r="PX498" t="s">
        <v>7515</v>
      </c>
      <c r="PY498" t="s">
        <v>7515</v>
      </c>
      <c r="PZ498" t="s">
        <v>7515</v>
      </c>
      <c r="QA498" t="s">
        <v>7515</v>
      </c>
      <c r="QB498" t="s">
        <v>7515</v>
      </c>
      <c r="QC498" t="s">
        <v>7516</v>
      </c>
      <c r="QD498" t="s">
        <v>7548</v>
      </c>
      <c r="QE498" t="s">
        <v>7539</v>
      </c>
      <c r="QF498" t="s">
        <v>7528</v>
      </c>
      <c r="QG498" t="s">
        <v>7681</v>
      </c>
      <c r="QH498">
        <v>2008</v>
      </c>
      <c r="QI498">
        <v>8</v>
      </c>
      <c r="QJ498">
        <v>1</v>
      </c>
      <c r="QK498" s="329">
        <v>39664</v>
      </c>
      <c r="QL498">
        <v>1</v>
      </c>
      <c r="QM498">
        <v>0</v>
      </c>
      <c r="QN498" t="s">
        <v>212</v>
      </c>
      <c r="QO498">
        <v>2008</v>
      </c>
      <c r="QP498">
        <v>50</v>
      </c>
      <c r="RV498">
        <f t="shared" si="15"/>
        <v>5</v>
      </c>
      <c r="RY498">
        <f t="shared" si="14"/>
        <v>3</v>
      </c>
    </row>
    <row r="499" spans="1:493" x14ac:dyDescent="0.3">
      <c r="A499">
        <v>71483</v>
      </c>
      <c r="B499">
        <v>688</v>
      </c>
      <c r="C499" t="s">
        <v>6793</v>
      </c>
      <c r="D499" t="s">
        <v>6793</v>
      </c>
      <c r="I499" t="s">
        <v>6793</v>
      </c>
      <c r="J499" t="s">
        <v>7515</v>
      </c>
      <c r="K499" t="s">
        <v>7515</v>
      </c>
      <c r="L499" t="s">
        <v>7515</v>
      </c>
      <c r="M499" t="s">
        <v>7515</v>
      </c>
      <c r="N499" t="s">
        <v>7515</v>
      </c>
      <c r="O499" t="s">
        <v>7515</v>
      </c>
      <c r="P499" t="s">
        <v>7515</v>
      </c>
      <c r="Q499" t="s">
        <v>7515</v>
      </c>
      <c r="R499" t="s">
        <v>7515</v>
      </c>
      <c r="S499" t="s">
        <v>7515</v>
      </c>
      <c r="T499" t="s">
        <v>7515</v>
      </c>
      <c r="U499" t="s">
        <v>7515</v>
      </c>
      <c r="V499" t="s">
        <v>7515</v>
      </c>
      <c r="W499" t="s">
        <v>7515</v>
      </c>
      <c r="X499" t="s">
        <v>7515</v>
      </c>
      <c r="Y499" t="s">
        <v>7516</v>
      </c>
      <c r="Z499" t="s">
        <v>7515</v>
      </c>
      <c r="AA499" t="s">
        <v>7515</v>
      </c>
      <c r="AB499" t="s">
        <v>7515</v>
      </c>
      <c r="AC499" t="s">
        <v>6796</v>
      </c>
      <c r="AK499" t="s">
        <v>6985</v>
      </c>
      <c r="AL499" t="s">
        <v>6794</v>
      </c>
      <c r="AM499" t="s">
        <v>6794</v>
      </c>
      <c r="AN499" t="s">
        <v>7680</v>
      </c>
      <c r="AO499">
        <v>0</v>
      </c>
      <c r="AP499">
        <v>15</v>
      </c>
      <c r="AQ499" t="s">
        <v>6992</v>
      </c>
      <c r="AR499" t="s">
        <v>6793</v>
      </c>
      <c r="AS499" t="s">
        <v>6793</v>
      </c>
      <c r="AT499" t="s">
        <v>6813</v>
      </c>
      <c r="AU499" t="s">
        <v>7531</v>
      </c>
      <c r="AV499" t="s">
        <v>6991</v>
      </c>
      <c r="AX499" t="s">
        <v>6794</v>
      </c>
      <c r="AY499" t="s">
        <v>6793</v>
      </c>
      <c r="AZ499" t="s">
        <v>6794</v>
      </c>
      <c r="BA499" t="s">
        <v>6793</v>
      </c>
      <c r="BB499" t="s">
        <v>6794</v>
      </c>
      <c r="BC499" t="s">
        <v>6794</v>
      </c>
      <c r="BD499" t="s">
        <v>6794</v>
      </c>
      <c r="BE499" t="s">
        <v>6793</v>
      </c>
      <c r="BF499" t="s">
        <v>6794</v>
      </c>
      <c r="BG499" t="s">
        <v>6794</v>
      </c>
      <c r="BH499" t="s">
        <v>6794</v>
      </c>
      <c r="BI499" t="s">
        <v>7024</v>
      </c>
      <c r="BJ499" t="s">
        <v>7021</v>
      </c>
      <c r="BK499" t="s">
        <v>6794</v>
      </c>
      <c r="BM499">
        <v>50</v>
      </c>
      <c r="BN499">
        <v>35</v>
      </c>
      <c r="BO499" t="s">
        <v>7519</v>
      </c>
      <c r="BP499" t="s">
        <v>6</v>
      </c>
      <c r="BQ499" t="s">
        <v>7559</v>
      </c>
      <c r="BR499" t="s">
        <v>7594</v>
      </c>
      <c r="BS499" t="s">
        <v>7516</v>
      </c>
      <c r="BT499" t="s">
        <v>7515</v>
      </c>
      <c r="BU499" t="s">
        <v>7515</v>
      </c>
      <c r="BV499" t="s">
        <v>7515</v>
      </c>
      <c r="BW499" t="s">
        <v>7515</v>
      </c>
      <c r="BX499" t="s">
        <v>7515</v>
      </c>
      <c r="BY499" t="s">
        <v>7515</v>
      </c>
      <c r="BZ499" t="s">
        <v>7515</v>
      </c>
      <c r="CA499" t="s">
        <v>7515</v>
      </c>
      <c r="CB499" t="s">
        <v>7515</v>
      </c>
      <c r="CC499" t="s">
        <v>7515</v>
      </c>
      <c r="CD499" t="s">
        <v>7515</v>
      </c>
      <c r="CE499" t="s">
        <v>6794</v>
      </c>
      <c r="CF499" t="s">
        <v>7621</v>
      </c>
      <c r="CG499">
        <v>300</v>
      </c>
      <c r="CH499" t="s">
        <v>7620</v>
      </c>
      <c r="CI499" t="s">
        <v>6793</v>
      </c>
      <c r="CJ499" t="s">
        <v>6793</v>
      </c>
      <c r="CK499" t="s">
        <v>6794</v>
      </c>
      <c r="CL499" t="s">
        <v>6794</v>
      </c>
      <c r="CM499" t="s">
        <v>6794</v>
      </c>
      <c r="CN499" t="s">
        <v>6794</v>
      </c>
      <c r="CO499" t="s">
        <v>6794</v>
      </c>
      <c r="CP499" t="s">
        <v>6794</v>
      </c>
      <c r="CQ499" t="s">
        <v>6794</v>
      </c>
      <c r="CR499" t="s">
        <v>7545</v>
      </c>
      <c r="CS499" t="s">
        <v>7546</v>
      </c>
      <c r="CT499" t="s">
        <v>7587</v>
      </c>
      <c r="CU499" t="s">
        <v>6793</v>
      </c>
      <c r="CV499">
        <v>1</v>
      </c>
      <c r="CW499">
        <v>1</v>
      </c>
      <c r="CX499">
        <v>4</v>
      </c>
      <c r="CY499" t="s">
        <v>6794</v>
      </c>
      <c r="EC499">
        <v>1</v>
      </c>
      <c r="ED499" t="s">
        <v>7523</v>
      </c>
      <c r="EL499" t="s">
        <v>6794</v>
      </c>
      <c r="EV499" t="s">
        <v>6793</v>
      </c>
      <c r="GP499" t="s">
        <v>7524</v>
      </c>
      <c r="GQ499" t="s">
        <v>7680</v>
      </c>
      <c r="GR499">
        <v>1</v>
      </c>
      <c r="GS499">
        <v>2008</v>
      </c>
      <c r="GW499" t="s">
        <v>6794</v>
      </c>
      <c r="PS499" t="s">
        <v>6</v>
      </c>
      <c r="PT499" t="s">
        <v>7526</v>
      </c>
      <c r="PU499" t="s">
        <v>6</v>
      </c>
      <c r="PV499" t="s">
        <v>7526</v>
      </c>
      <c r="PW499" t="s">
        <v>7515</v>
      </c>
      <c r="PX499" t="s">
        <v>7515</v>
      </c>
      <c r="PY499" t="s">
        <v>7515</v>
      </c>
      <c r="PZ499" t="s">
        <v>7515</v>
      </c>
      <c r="QA499" t="s">
        <v>7515</v>
      </c>
      <c r="QB499" t="s">
        <v>7515</v>
      </c>
      <c r="QC499" t="s">
        <v>7516</v>
      </c>
      <c r="QD499" t="s">
        <v>7528</v>
      </c>
      <c r="QE499" t="s">
        <v>7539</v>
      </c>
      <c r="QF499" t="s">
        <v>7528</v>
      </c>
      <c r="QG499" t="s">
        <v>7681</v>
      </c>
      <c r="QH499">
        <v>2008</v>
      </c>
      <c r="QI499">
        <v>11</v>
      </c>
      <c r="QJ499">
        <v>1</v>
      </c>
      <c r="QK499" s="329">
        <v>39778</v>
      </c>
      <c r="QL499">
        <v>1</v>
      </c>
      <c r="QM499">
        <v>0</v>
      </c>
      <c r="QN499" t="s">
        <v>212</v>
      </c>
      <c r="QO499">
        <v>2008</v>
      </c>
      <c r="QP499">
        <v>50</v>
      </c>
      <c r="QQ499">
        <v>0</v>
      </c>
      <c r="QR499">
        <v>0</v>
      </c>
      <c r="QS499">
        <v>0</v>
      </c>
      <c r="QT499">
        <v>0</v>
      </c>
      <c r="QU499">
        <v>0</v>
      </c>
      <c r="QV499">
        <v>0</v>
      </c>
      <c r="QW499">
        <v>0</v>
      </c>
      <c r="QX499">
        <v>1</v>
      </c>
      <c r="QY499">
        <v>0</v>
      </c>
      <c r="QZ499">
        <v>0</v>
      </c>
      <c r="RA499">
        <v>0</v>
      </c>
      <c r="RB499">
        <v>0</v>
      </c>
      <c r="RC499">
        <v>0</v>
      </c>
      <c r="RD499">
        <v>0</v>
      </c>
      <c r="RE499">
        <v>0</v>
      </c>
      <c r="RF499">
        <v>0</v>
      </c>
      <c r="RG499">
        <v>0</v>
      </c>
      <c r="RH499">
        <v>0</v>
      </c>
      <c r="RI499">
        <v>0</v>
      </c>
      <c r="RJ499">
        <v>0</v>
      </c>
      <c r="RK499">
        <v>0</v>
      </c>
      <c r="RL499">
        <v>0</v>
      </c>
      <c r="RM499">
        <v>0</v>
      </c>
      <c r="RN499">
        <v>0</v>
      </c>
      <c r="RO499">
        <v>0</v>
      </c>
      <c r="RP499">
        <v>0</v>
      </c>
      <c r="RQ499">
        <v>0</v>
      </c>
      <c r="RR499">
        <v>0</v>
      </c>
      <c r="RS499">
        <v>0</v>
      </c>
      <c r="RT499">
        <v>0</v>
      </c>
      <c r="RU499">
        <v>0</v>
      </c>
      <c r="RV499">
        <f t="shared" si="15"/>
        <v>3</v>
      </c>
      <c r="RY499">
        <f t="shared" si="14"/>
        <v>7</v>
      </c>
    </row>
    <row r="500" spans="1:493" x14ac:dyDescent="0.3">
      <c r="A500">
        <v>71484</v>
      </c>
      <c r="B500">
        <v>689</v>
      </c>
      <c r="C500" t="s">
        <v>6793</v>
      </c>
      <c r="D500" t="s">
        <v>6793</v>
      </c>
      <c r="I500" t="s">
        <v>6793</v>
      </c>
      <c r="J500" t="s">
        <v>7515</v>
      </c>
      <c r="K500" t="s">
        <v>7516</v>
      </c>
      <c r="L500" t="s">
        <v>7515</v>
      </c>
      <c r="M500" t="s">
        <v>7515</v>
      </c>
      <c r="N500" t="s">
        <v>7515</v>
      </c>
      <c r="O500" t="s">
        <v>7515</v>
      </c>
      <c r="P500" t="s">
        <v>7515</v>
      </c>
      <c r="Q500" t="s">
        <v>7515</v>
      </c>
      <c r="R500" t="s">
        <v>7515</v>
      </c>
      <c r="S500" t="s">
        <v>7515</v>
      </c>
      <c r="T500" t="s">
        <v>7515</v>
      </c>
      <c r="U500" t="s">
        <v>7515</v>
      </c>
      <c r="V500" t="s">
        <v>7515</v>
      </c>
      <c r="W500" t="s">
        <v>7515</v>
      </c>
      <c r="X500" t="s">
        <v>7515</v>
      </c>
      <c r="Y500" t="s">
        <v>7515</v>
      </c>
      <c r="Z500" t="s">
        <v>7515</v>
      </c>
      <c r="AA500" t="s">
        <v>7515</v>
      </c>
      <c r="AB500" t="s">
        <v>7515</v>
      </c>
      <c r="AC500" t="s">
        <v>7517</v>
      </c>
      <c r="AF500">
        <v>0</v>
      </c>
      <c r="AG500">
        <v>1</v>
      </c>
      <c r="AH500" t="s">
        <v>7575</v>
      </c>
      <c r="AI500" t="s">
        <v>7680</v>
      </c>
      <c r="AJ500">
        <v>4</v>
      </c>
      <c r="AK500" t="s">
        <v>6993</v>
      </c>
      <c r="AL500" t="s">
        <v>6794</v>
      </c>
      <c r="AM500" t="s">
        <v>6794</v>
      </c>
      <c r="AN500" t="s">
        <v>7680</v>
      </c>
      <c r="AO500">
        <v>0</v>
      </c>
      <c r="AP500">
        <v>20</v>
      </c>
      <c r="AQ500" t="s">
        <v>7568</v>
      </c>
      <c r="AT500" t="s">
        <v>6814</v>
      </c>
      <c r="AV500" t="s">
        <v>6991</v>
      </c>
      <c r="AW500" t="s">
        <v>7583</v>
      </c>
      <c r="AX500" t="s">
        <v>6794</v>
      </c>
      <c r="AY500" t="s">
        <v>6794</v>
      </c>
      <c r="AZ500" t="s">
        <v>6794</v>
      </c>
      <c r="BA500" t="s">
        <v>6793</v>
      </c>
      <c r="BC500" t="s">
        <v>6793</v>
      </c>
      <c r="BD500" t="s">
        <v>6794</v>
      </c>
      <c r="BE500" t="s">
        <v>6793</v>
      </c>
      <c r="BF500" t="s">
        <v>6794</v>
      </c>
      <c r="BG500" t="s">
        <v>6793</v>
      </c>
      <c r="BH500" t="s">
        <v>6794</v>
      </c>
      <c r="BI500" t="s">
        <v>7024</v>
      </c>
      <c r="BJ500" t="s">
        <v>7026</v>
      </c>
      <c r="BK500" t="s">
        <v>6794</v>
      </c>
      <c r="BM500">
        <v>100</v>
      </c>
      <c r="BN500" t="s">
        <v>6</v>
      </c>
      <c r="BO500" t="s">
        <v>7519</v>
      </c>
      <c r="BP500" t="s">
        <v>7601</v>
      </c>
      <c r="BQ500" t="s">
        <v>7559</v>
      </c>
      <c r="BR500" t="s">
        <v>7682</v>
      </c>
      <c r="BS500" t="s">
        <v>7515</v>
      </c>
      <c r="BT500" t="s">
        <v>7516</v>
      </c>
      <c r="BU500" t="s">
        <v>7515</v>
      </c>
      <c r="BV500" t="s">
        <v>7515</v>
      </c>
      <c r="BW500" t="s">
        <v>7515</v>
      </c>
      <c r="BX500" t="s">
        <v>7515</v>
      </c>
      <c r="BY500" t="s">
        <v>7515</v>
      </c>
      <c r="BZ500" t="s">
        <v>7515</v>
      </c>
      <c r="CA500" t="s">
        <v>7515</v>
      </c>
      <c r="CB500" t="s">
        <v>7515</v>
      </c>
      <c r="CC500" t="s">
        <v>7515</v>
      </c>
      <c r="CD500" t="s">
        <v>7515</v>
      </c>
      <c r="CE500" t="s">
        <v>6794</v>
      </c>
      <c r="CI500" t="s">
        <v>6793</v>
      </c>
      <c r="CJ500" t="s">
        <v>6793</v>
      </c>
      <c r="CK500" t="s">
        <v>6794</v>
      </c>
      <c r="CL500" t="s">
        <v>6793</v>
      </c>
      <c r="CM500" t="s">
        <v>6793</v>
      </c>
      <c r="CN500" t="s">
        <v>6793</v>
      </c>
      <c r="CO500" t="s">
        <v>6794</v>
      </c>
      <c r="CP500" t="s">
        <v>6793</v>
      </c>
      <c r="CQ500" t="s">
        <v>6794</v>
      </c>
      <c r="CR500" t="s">
        <v>7520</v>
      </c>
      <c r="CS500" t="s">
        <v>7521</v>
      </c>
      <c r="CT500" t="s">
        <v>7522</v>
      </c>
      <c r="CU500" t="s">
        <v>6793</v>
      </c>
      <c r="CV500">
        <v>2</v>
      </c>
      <c r="CW500">
        <v>3</v>
      </c>
      <c r="CX500">
        <v>4</v>
      </c>
      <c r="CY500" t="s">
        <v>6794</v>
      </c>
      <c r="EC500">
        <v>2</v>
      </c>
      <c r="EE500">
        <v>0</v>
      </c>
      <c r="EF500">
        <v>0</v>
      </c>
      <c r="EG500">
        <v>0</v>
      </c>
      <c r="EH500">
        <v>0</v>
      </c>
      <c r="EI500">
        <v>2</v>
      </c>
      <c r="EJ500">
        <v>0</v>
      </c>
      <c r="EK500">
        <v>0</v>
      </c>
      <c r="EL500" t="s">
        <v>6794</v>
      </c>
      <c r="EV500" t="s">
        <v>6794</v>
      </c>
      <c r="PS500" t="s">
        <v>7582</v>
      </c>
      <c r="PT500" t="s">
        <v>7526</v>
      </c>
      <c r="PU500" t="s">
        <v>7526</v>
      </c>
      <c r="PV500" t="s">
        <v>7527</v>
      </c>
      <c r="PW500" t="s">
        <v>7516</v>
      </c>
      <c r="PX500" t="s">
        <v>7515</v>
      </c>
      <c r="PY500" t="s">
        <v>7515</v>
      </c>
      <c r="PZ500" t="s">
        <v>7515</v>
      </c>
      <c r="QA500" t="s">
        <v>7515</v>
      </c>
      <c r="QB500" t="s">
        <v>7515</v>
      </c>
      <c r="QC500" t="s">
        <v>7515</v>
      </c>
      <c r="QD500" t="s">
        <v>7528</v>
      </c>
      <c r="QE500" t="s">
        <v>7539</v>
      </c>
      <c r="QF500" t="s">
        <v>7528</v>
      </c>
      <c r="QG500" t="s">
        <v>7681</v>
      </c>
      <c r="QH500">
        <v>2008</v>
      </c>
      <c r="QI500">
        <v>4</v>
      </c>
      <c r="QJ500">
        <v>1</v>
      </c>
      <c r="QK500" s="329">
        <v>39550</v>
      </c>
      <c r="QL500">
        <v>0</v>
      </c>
      <c r="QM500">
        <v>1</v>
      </c>
      <c r="QN500" t="s">
        <v>212</v>
      </c>
      <c r="QO500">
        <v>2008</v>
      </c>
      <c r="QP500">
        <v>50</v>
      </c>
      <c r="RV500">
        <f t="shared" si="15"/>
        <v>2</v>
      </c>
      <c r="RY500">
        <f t="shared" si="14"/>
        <v>7</v>
      </c>
    </row>
    <row r="501" spans="1:493" x14ac:dyDescent="0.3">
      <c r="A501">
        <v>71485</v>
      </c>
      <c r="B501">
        <v>690</v>
      </c>
      <c r="C501" t="s">
        <v>6793</v>
      </c>
      <c r="D501" t="s">
        <v>6793</v>
      </c>
      <c r="I501" t="s">
        <v>6793</v>
      </c>
      <c r="J501" t="s">
        <v>7515</v>
      </c>
      <c r="K501" t="s">
        <v>7516</v>
      </c>
      <c r="L501" t="s">
        <v>7515</v>
      </c>
      <c r="M501" t="s">
        <v>7515</v>
      </c>
      <c r="N501" t="s">
        <v>7515</v>
      </c>
      <c r="O501" t="s">
        <v>7515</v>
      </c>
      <c r="P501" t="s">
        <v>7515</v>
      </c>
      <c r="Q501" t="s">
        <v>7515</v>
      </c>
      <c r="R501" t="s">
        <v>7515</v>
      </c>
      <c r="S501" t="s">
        <v>7515</v>
      </c>
      <c r="T501" t="s">
        <v>7515</v>
      </c>
      <c r="U501" t="s">
        <v>7515</v>
      </c>
      <c r="V501" t="s">
        <v>7515</v>
      </c>
      <c r="W501" t="s">
        <v>7515</v>
      </c>
      <c r="X501" t="s">
        <v>7515</v>
      </c>
      <c r="Y501" t="s">
        <v>7515</v>
      </c>
      <c r="Z501" t="s">
        <v>7515</v>
      </c>
      <c r="AA501" t="s">
        <v>7515</v>
      </c>
      <c r="AB501" t="s">
        <v>7515</v>
      </c>
      <c r="AC501" t="s">
        <v>6796</v>
      </c>
      <c r="AK501" t="s">
        <v>6985</v>
      </c>
      <c r="AL501" t="s">
        <v>6793</v>
      </c>
      <c r="AM501" t="s">
        <v>6794</v>
      </c>
      <c r="AN501" t="s">
        <v>7680</v>
      </c>
      <c r="AO501">
        <v>0</v>
      </c>
      <c r="AP501">
        <v>10</v>
      </c>
      <c r="AQ501" t="s">
        <v>6988</v>
      </c>
      <c r="AR501" t="s">
        <v>6793</v>
      </c>
      <c r="AS501" t="s">
        <v>6793</v>
      </c>
      <c r="AT501" t="s">
        <v>6813</v>
      </c>
      <c r="AU501" t="s">
        <v>7531</v>
      </c>
      <c r="AV501" t="s">
        <v>7553</v>
      </c>
      <c r="AX501" t="s">
        <v>6794</v>
      </c>
      <c r="AY501" t="s">
        <v>6794</v>
      </c>
      <c r="AZ501" t="s">
        <v>6794</v>
      </c>
      <c r="BA501" t="s">
        <v>6793</v>
      </c>
      <c r="BB501" t="s">
        <v>6793</v>
      </c>
      <c r="BC501" t="s">
        <v>6794</v>
      </c>
      <c r="BD501" t="s">
        <v>6794</v>
      </c>
      <c r="BE501" t="s">
        <v>6793</v>
      </c>
      <c r="BF501" t="s">
        <v>6794</v>
      </c>
      <c r="BG501" t="s">
        <v>6794</v>
      </c>
      <c r="BH501" t="s">
        <v>6794</v>
      </c>
      <c r="BI501" t="s">
        <v>7028</v>
      </c>
      <c r="BJ501" t="s">
        <v>7026</v>
      </c>
      <c r="BK501" t="s">
        <v>6794</v>
      </c>
      <c r="BM501">
        <v>30</v>
      </c>
      <c r="BN501">
        <v>40</v>
      </c>
      <c r="BO501" t="s">
        <v>7519</v>
      </c>
      <c r="BP501" t="s">
        <v>6</v>
      </c>
      <c r="BQ501" t="s">
        <v>7559</v>
      </c>
      <c r="BR501" t="s">
        <v>7543</v>
      </c>
      <c r="BS501" t="s">
        <v>7515</v>
      </c>
      <c r="BT501" t="s">
        <v>7515</v>
      </c>
      <c r="BU501" t="s">
        <v>7516</v>
      </c>
      <c r="BV501" t="s">
        <v>7515</v>
      </c>
      <c r="BW501" t="s">
        <v>7515</v>
      </c>
      <c r="BX501" t="s">
        <v>7515</v>
      </c>
      <c r="BY501" t="s">
        <v>7515</v>
      </c>
      <c r="BZ501" t="s">
        <v>7516</v>
      </c>
      <c r="CA501" t="s">
        <v>7515</v>
      </c>
      <c r="CB501" t="s">
        <v>7515</v>
      </c>
      <c r="CC501" t="s">
        <v>7515</v>
      </c>
      <c r="CD501" t="s">
        <v>7515</v>
      </c>
      <c r="CE501" t="s">
        <v>6794</v>
      </c>
      <c r="CI501" t="s">
        <v>6793</v>
      </c>
      <c r="CJ501" t="s">
        <v>6793</v>
      </c>
      <c r="CK501" t="s">
        <v>6794</v>
      </c>
      <c r="CL501" t="s">
        <v>6793</v>
      </c>
      <c r="CM501" t="s">
        <v>6794</v>
      </c>
      <c r="CN501" t="s">
        <v>6794</v>
      </c>
      <c r="CO501" t="s">
        <v>6794</v>
      </c>
      <c r="CP501" t="s">
        <v>6793</v>
      </c>
      <c r="CQ501" t="s">
        <v>6794</v>
      </c>
      <c r="CR501" t="s">
        <v>7520</v>
      </c>
      <c r="CS501" t="s">
        <v>7521</v>
      </c>
      <c r="CT501" t="s">
        <v>7522</v>
      </c>
      <c r="CU501" t="s">
        <v>6793</v>
      </c>
      <c r="CV501">
        <v>1</v>
      </c>
      <c r="CW501">
        <v>3</v>
      </c>
      <c r="CX501">
        <v>2</v>
      </c>
      <c r="CY501" t="s">
        <v>6794</v>
      </c>
      <c r="EC501">
        <v>2</v>
      </c>
      <c r="EE501">
        <v>0</v>
      </c>
      <c r="EF501">
        <v>0</v>
      </c>
      <c r="EG501">
        <v>0</v>
      </c>
      <c r="EH501">
        <v>0</v>
      </c>
      <c r="EI501">
        <v>2</v>
      </c>
      <c r="EJ501">
        <v>0</v>
      </c>
      <c r="EK501">
        <v>0</v>
      </c>
      <c r="EL501" t="s">
        <v>6794</v>
      </c>
      <c r="EV501" t="s">
        <v>6793</v>
      </c>
      <c r="JJ501" t="s">
        <v>7524</v>
      </c>
      <c r="JK501" t="s">
        <v>7680</v>
      </c>
      <c r="JL501">
        <v>4</v>
      </c>
      <c r="JM501">
        <v>2009</v>
      </c>
      <c r="JO501" t="s">
        <v>7526</v>
      </c>
      <c r="JP501" t="s">
        <v>7526</v>
      </c>
      <c r="JQ501" t="s">
        <v>6794</v>
      </c>
      <c r="JR501" t="s">
        <v>6793</v>
      </c>
      <c r="PG501" t="s">
        <v>7547</v>
      </c>
      <c r="PH501" t="s">
        <v>7515</v>
      </c>
      <c r="PI501" t="s">
        <v>7515</v>
      </c>
      <c r="PJ501" t="s">
        <v>7516</v>
      </c>
      <c r="PK501" t="s">
        <v>7515</v>
      </c>
      <c r="PL501" t="s">
        <v>7515</v>
      </c>
      <c r="PM501" t="s">
        <v>7515</v>
      </c>
      <c r="PN501" t="s">
        <v>7515</v>
      </c>
      <c r="PO501" t="s">
        <v>7515</v>
      </c>
      <c r="PP501" t="s">
        <v>7515</v>
      </c>
      <c r="PQ501" t="s">
        <v>7515</v>
      </c>
      <c r="PR501" t="s">
        <v>7515</v>
      </c>
      <c r="PS501" t="s">
        <v>7526</v>
      </c>
      <c r="PU501" t="s">
        <v>7526</v>
      </c>
      <c r="PV501" t="s">
        <v>7526</v>
      </c>
      <c r="PW501" t="s">
        <v>7515</v>
      </c>
      <c r="PX501" t="s">
        <v>7515</v>
      </c>
      <c r="PY501" t="s">
        <v>7515</v>
      </c>
      <c r="PZ501" t="s">
        <v>7515</v>
      </c>
      <c r="QA501" t="s">
        <v>7515</v>
      </c>
      <c r="QB501" t="s">
        <v>7515</v>
      </c>
      <c r="QC501" t="s">
        <v>7516</v>
      </c>
      <c r="QD501" t="s">
        <v>7528</v>
      </c>
      <c r="QE501" t="s">
        <v>7539</v>
      </c>
      <c r="QF501" t="s">
        <v>7528</v>
      </c>
      <c r="QG501" t="s">
        <v>7681</v>
      </c>
      <c r="QH501">
        <v>2008</v>
      </c>
      <c r="QI501">
        <v>7</v>
      </c>
      <c r="QJ501">
        <v>1</v>
      </c>
      <c r="QK501" s="329">
        <v>39645</v>
      </c>
      <c r="QL501">
        <v>1</v>
      </c>
      <c r="QM501">
        <v>0</v>
      </c>
      <c r="QN501" t="s">
        <v>194</v>
      </c>
      <c r="QO501">
        <v>0</v>
      </c>
      <c r="QP501">
        <v>18</v>
      </c>
      <c r="QQ501">
        <v>1</v>
      </c>
      <c r="QR501">
        <v>0</v>
      </c>
      <c r="QS501">
        <v>0</v>
      </c>
      <c r="QT501">
        <v>0</v>
      </c>
      <c r="QU501">
        <v>0</v>
      </c>
      <c r="QV501">
        <v>0</v>
      </c>
      <c r="QW501">
        <v>0</v>
      </c>
      <c r="QX501">
        <v>0</v>
      </c>
      <c r="QY501">
        <v>0</v>
      </c>
      <c r="QZ501">
        <v>0</v>
      </c>
      <c r="RA501">
        <v>0</v>
      </c>
      <c r="RB501">
        <v>0</v>
      </c>
      <c r="RC501">
        <v>0</v>
      </c>
      <c r="RD501">
        <v>0</v>
      </c>
      <c r="RE501">
        <v>0</v>
      </c>
      <c r="RF501">
        <v>1</v>
      </c>
      <c r="RG501">
        <v>0</v>
      </c>
      <c r="RH501">
        <v>0</v>
      </c>
      <c r="RI501">
        <v>0</v>
      </c>
      <c r="RJ501">
        <v>0</v>
      </c>
      <c r="RK501">
        <v>0</v>
      </c>
      <c r="RL501">
        <v>0</v>
      </c>
      <c r="RM501">
        <v>0</v>
      </c>
      <c r="RN501">
        <v>0</v>
      </c>
      <c r="RO501">
        <v>0</v>
      </c>
      <c r="RP501">
        <v>0</v>
      </c>
      <c r="RQ501">
        <v>0</v>
      </c>
      <c r="RR501">
        <v>0</v>
      </c>
      <c r="RS501">
        <v>0</v>
      </c>
      <c r="RT501">
        <v>0</v>
      </c>
      <c r="RU501">
        <v>0</v>
      </c>
      <c r="RV501">
        <f t="shared" si="15"/>
        <v>4</v>
      </c>
      <c r="RY501">
        <f t="shared" si="14"/>
        <v>2</v>
      </c>
    </row>
    <row r="502" spans="1:493" x14ac:dyDescent="0.3">
      <c r="A502">
        <v>71486</v>
      </c>
      <c r="B502">
        <v>692</v>
      </c>
      <c r="C502" t="s">
        <v>6793</v>
      </c>
      <c r="D502" t="s">
        <v>6793</v>
      </c>
      <c r="I502" t="s">
        <v>6793</v>
      </c>
      <c r="J502" t="s">
        <v>7515</v>
      </c>
      <c r="K502" t="s">
        <v>7516</v>
      </c>
      <c r="L502" t="s">
        <v>7515</v>
      </c>
      <c r="M502" t="s">
        <v>7515</v>
      </c>
      <c r="N502" t="s">
        <v>7515</v>
      </c>
      <c r="O502" t="s">
        <v>7515</v>
      </c>
      <c r="P502" t="s">
        <v>7515</v>
      </c>
      <c r="Q502" t="s">
        <v>7515</v>
      </c>
      <c r="R502" t="s">
        <v>7515</v>
      </c>
      <c r="S502" t="s">
        <v>7515</v>
      </c>
      <c r="T502" t="s">
        <v>7515</v>
      </c>
      <c r="U502" t="s">
        <v>7515</v>
      </c>
      <c r="V502" t="s">
        <v>7515</v>
      </c>
      <c r="W502" t="s">
        <v>7515</v>
      </c>
      <c r="X502" t="s">
        <v>7515</v>
      </c>
      <c r="Y502" t="s">
        <v>7515</v>
      </c>
      <c r="Z502" t="s">
        <v>7515</v>
      </c>
      <c r="AA502" t="s">
        <v>7515</v>
      </c>
      <c r="AB502" t="s">
        <v>7515</v>
      </c>
      <c r="AC502" t="s">
        <v>6796</v>
      </c>
      <c r="AK502" t="s">
        <v>6993</v>
      </c>
      <c r="AL502" t="s">
        <v>6794</v>
      </c>
      <c r="AM502" t="s">
        <v>6794</v>
      </c>
      <c r="AN502" t="s">
        <v>7680</v>
      </c>
      <c r="AO502">
        <v>0</v>
      </c>
      <c r="AP502">
        <v>13</v>
      </c>
      <c r="AQ502" t="s">
        <v>6992</v>
      </c>
      <c r="AR502" t="s">
        <v>6793</v>
      </c>
      <c r="AS502" t="s">
        <v>6794</v>
      </c>
      <c r="AT502" t="s">
        <v>6813</v>
      </c>
      <c r="AU502" t="s">
        <v>7531</v>
      </c>
      <c r="AV502" t="s">
        <v>7553</v>
      </c>
      <c r="AX502" t="s">
        <v>6794</v>
      </c>
      <c r="AY502" t="s">
        <v>6793</v>
      </c>
      <c r="AZ502" t="s">
        <v>6793</v>
      </c>
      <c r="BA502" t="s">
        <v>6793</v>
      </c>
      <c r="BB502" t="s">
        <v>6794</v>
      </c>
      <c r="BC502" t="s">
        <v>6794</v>
      </c>
      <c r="BD502" t="s">
        <v>6794</v>
      </c>
      <c r="BE502" t="s">
        <v>6793</v>
      </c>
      <c r="BF502" t="s">
        <v>6794</v>
      </c>
      <c r="BG502" t="s">
        <v>6794</v>
      </c>
      <c r="BH502" t="s">
        <v>6794</v>
      </c>
      <c r="BI502" t="s">
        <v>7024</v>
      </c>
      <c r="BJ502" t="s">
        <v>7021</v>
      </c>
      <c r="BK502" t="s">
        <v>6794</v>
      </c>
      <c r="BM502" t="s">
        <v>7547</v>
      </c>
      <c r="BN502" t="s">
        <v>7532</v>
      </c>
      <c r="BO502" t="s">
        <v>7519</v>
      </c>
      <c r="BP502" t="s">
        <v>6</v>
      </c>
      <c r="BQ502" t="s">
        <v>7559</v>
      </c>
      <c r="BR502" t="s">
        <v>7543</v>
      </c>
      <c r="BS502" t="s">
        <v>7515</v>
      </c>
      <c r="BT502" t="s">
        <v>7515</v>
      </c>
      <c r="BU502" t="s">
        <v>7515</v>
      </c>
      <c r="BV502" t="s">
        <v>7515</v>
      </c>
      <c r="BW502" t="s">
        <v>7515</v>
      </c>
      <c r="BX502" t="s">
        <v>7515</v>
      </c>
      <c r="BY502" t="s">
        <v>7515</v>
      </c>
      <c r="BZ502" t="s">
        <v>7516</v>
      </c>
      <c r="CA502" t="s">
        <v>7515</v>
      </c>
      <c r="CB502" t="s">
        <v>7515</v>
      </c>
      <c r="CC502" t="s">
        <v>7515</v>
      </c>
      <c r="CD502" t="s">
        <v>7515</v>
      </c>
      <c r="CE502" t="s">
        <v>6794</v>
      </c>
      <c r="CF502" t="s">
        <v>7614</v>
      </c>
      <c r="CG502">
        <v>250</v>
      </c>
      <c r="CH502" t="s">
        <v>7620</v>
      </c>
      <c r="CI502" t="s">
        <v>6793</v>
      </c>
      <c r="CJ502" t="s">
        <v>6793</v>
      </c>
      <c r="CK502" t="s">
        <v>6794</v>
      </c>
      <c r="CL502" t="s">
        <v>6793</v>
      </c>
      <c r="CM502" t="s">
        <v>6793</v>
      </c>
      <c r="CN502" t="s">
        <v>6793</v>
      </c>
      <c r="CO502" t="s">
        <v>6794</v>
      </c>
      <c r="CP502" t="s">
        <v>6793</v>
      </c>
      <c r="CQ502" t="s">
        <v>6793</v>
      </c>
      <c r="CR502" t="s">
        <v>7520</v>
      </c>
      <c r="CS502" t="s">
        <v>7521</v>
      </c>
      <c r="CT502" t="s">
        <v>7536</v>
      </c>
      <c r="CU502" t="s">
        <v>6793</v>
      </c>
      <c r="CV502">
        <v>2</v>
      </c>
      <c r="CW502">
        <v>3</v>
      </c>
      <c r="CX502">
        <v>4</v>
      </c>
      <c r="CY502" t="s">
        <v>6794</v>
      </c>
      <c r="EC502">
        <v>4</v>
      </c>
      <c r="EE502">
        <v>2</v>
      </c>
      <c r="EF502">
        <v>0</v>
      </c>
      <c r="EG502">
        <v>0</v>
      </c>
      <c r="EH502">
        <v>2</v>
      </c>
      <c r="EI502">
        <v>0</v>
      </c>
      <c r="EJ502">
        <v>0</v>
      </c>
      <c r="EK502">
        <v>0</v>
      </c>
      <c r="EL502" t="s">
        <v>6793</v>
      </c>
      <c r="EM502" t="s">
        <v>6859</v>
      </c>
      <c r="EN502">
        <v>1</v>
      </c>
      <c r="EP502" t="s">
        <v>7683</v>
      </c>
      <c r="EQ502">
        <v>2007</v>
      </c>
      <c r="ER502" t="s">
        <v>7684</v>
      </c>
      <c r="EV502" t="s">
        <v>6793</v>
      </c>
      <c r="EW502" t="s">
        <v>7538</v>
      </c>
      <c r="EX502" t="s">
        <v>6</v>
      </c>
      <c r="FA502" t="s">
        <v>7578</v>
      </c>
      <c r="FD502" t="s">
        <v>6966</v>
      </c>
      <c r="PS502" t="s">
        <v>7526</v>
      </c>
      <c r="PT502" t="s">
        <v>7526</v>
      </c>
      <c r="PU502" t="s">
        <v>7527</v>
      </c>
      <c r="PV502" t="s">
        <v>7527</v>
      </c>
      <c r="QD502" t="s">
        <v>7528</v>
      </c>
      <c r="QE502" t="s">
        <v>7539</v>
      </c>
      <c r="QF502" t="s">
        <v>7528</v>
      </c>
      <c r="QG502" t="s">
        <v>7681</v>
      </c>
      <c r="QH502">
        <v>2008</v>
      </c>
      <c r="QI502">
        <v>1</v>
      </c>
      <c r="QJ502">
        <v>1</v>
      </c>
      <c r="QK502" s="330">
        <v>42030</v>
      </c>
      <c r="QL502">
        <v>1</v>
      </c>
      <c r="QM502">
        <v>0</v>
      </c>
      <c r="QN502" t="s">
        <v>265</v>
      </c>
      <c r="QO502">
        <v>2008</v>
      </c>
      <c r="QP502">
        <v>50</v>
      </c>
      <c r="QQ502">
        <v>0</v>
      </c>
      <c r="QR502">
        <v>0</v>
      </c>
      <c r="QS502">
        <v>1</v>
      </c>
      <c r="QT502">
        <v>0</v>
      </c>
      <c r="QU502">
        <v>0</v>
      </c>
      <c r="QV502">
        <v>0</v>
      </c>
      <c r="QW502">
        <v>0</v>
      </c>
      <c r="QX502">
        <v>0</v>
      </c>
      <c r="QY502">
        <v>0</v>
      </c>
      <c r="QZ502">
        <v>0</v>
      </c>
      <c r="RA502">
        <v>0</v>
      </c>
      <c r="RB502">
        <v>0</v>
      </c>
      <c r="RC502">
        <v>0</v>
      </c>
      <c r="RD502">
        <v>0</v>
      </c>
      <c r="RE502">
        <v>0</v>
      </c>
      <c r="RF502">
        <v>0</v>
      </c>
      <c r="RG502">
        <v>0</v>
      </c>
      <c r="RH502">
        <v>0</v>
      </c>
      <c r="RI502">
        <v>0</v>
      </c>
      <c r="RJ502">
        <v>0</v>
      </c>
      <c r="RK502">
        <v>0</v>
      </c>
      <c r="RL502">
        <v>0</v>
      </c>
      <c r="RM502">
        <v>0</v>
      </c>
      <c r="RN502">
        <v>0</v>
      </c>
      <c r="RO502">
        <v>0</v>
      </c>
      <c r="RP502">
        <v>0</v>
      </c>
      <c r="RQ502">
        <v>0</v>
      </c>
      <c r="RR502">
        <v>0</v>
      </c>
      <c r="RS502">
        <v>0</v>
      </c>
      <c r="RT502">
        <v>0</v>
      </c>
      <c r="RU502">
        <v>0</v>
      </c>
      <c r="RV502">
        <f t="shared" si="15"/>
        <v>4</v>
      </c>
      <c r="RY502">
        <f t="shared" si="14"/>
        <v>7</v>
      </c>
    </row>
    <row r="503" spans="1:493" x14ac:dyDescent="0.3">
      <c r="A503">
        <v>71487</v>
      </c>
      <c r="B503">
        <v>693</v>
      </c>
      <c r="C503" t="s">
        <v>6793</v>
      </c>
      <c r="D503" t="s">
        <v>6793</v>
      </c>
      <c r="I503" t="s">
        <v>6793</v>
      </c>
      <c r="J503" t="s">
        <v>7516</v>
      </c>
      <c r="K503" t="s">
        <v>7515</v>
      </c>
      <c r="L503" t="s">
        <v>7515</v>
      </c>
      <c r="M503" t="s">
        <v>7515</v>
      </c>
      <c r="N503" t="s">
        <v>7515</v>
      </c>
      <c r="O503" t="s">
        <v>7515</v>
      </c>
      <c r="P503" t="s">
        <v>7515</v>
      </c>
      <c r="Q503" t="s">
        <v>7515</v>
      </c>
      <c r="R503" t="s">
        <v>7515</v>
      </c>
      <c r="S503" t="s">
        <v>7515</v>
      </c>
      <c r="T503" t="s">
        <v>7515</v>
      </c>
      <c r="U503" t="s">
        <v>7515</v>
      </c>
      <c r="V503" t="s">
        <v>7515</v>
      </c>
      <c r="W503" t="s">
        <v>7515</v>
      </c>
      <c r="X503" t="s">
        <v>7515</v>
      </c>
      <c r="Y503" t="s">
        <v>7515</v>
      </c>
      <c r="Z503" t="s">
        <v>7515</v>
      </c>
      <c r="AA503" t="s">
        <v>7515</v>
      </c>
      <c r="AB503" t="s">
        <v>7515</v>
      </c>
      <c r="AC503" t="s">
        <v>7517</v>
      </c>
      <c r="AF503">
        <v>0</v>
      </c>
      <c r="AG503">
        <v>1</v>
      </c>
      <c r="AH503" t="s">
        <v>7575</v>
      </c>
      <c r="AI503" t="s">
        <v>7680</v>
      </c>
      <c r="AJ503">
        <v>3</v>
      </c>
      <c r="AK503" t="s">
        <v>6993</v>
      </c>
      <c r="AL503" t="s">
        <v>6794</v>
      </c>
      <c r="AM503" t="s">
        <v>6794</v>
      </c>
      <c r="AN503" t="s">
        <v>6</v>
      </c>
      <c r="AQ503" t="s">
        <v>7568</v>
      </c>
      <c r="AT503" t="s">
        <v>6813</v>
      </c>
      <c r="AU503" t="s">
        <v>7562</v>
      </c>
      <c r="AV503" t="s">
        <v>7518</v>
      </c>
      <c r="AX503" t="s">
        <v>6793</v>
      </c>
      <c r="AY503" t="s">
        <v>6793</v>
      </c>
      <c r="AZ503" t="s">
        <v>6793</v>
      </c>
      <c r="BA503" t="s">
        <v>6794</v>
      </c>
      <c r="BC503" t="s">
        <v>6793</v>
      </c>
      <c r="BD503" t="s">
        <v>6793</v>
      </c>
      <c r="BE503" t="s">
        <v>6793</v>
      </c>
      <c r="BF503" t="s">
        <v>6794</v>
      </c>
      <c r="BG503" t="s">
        <v>6794</v>
      </c>
      <c r="BH503" t="s">
        <v>6794</v>
      </c>
      <c r="BI503" t="s">
        <v>7021</v>
      </c>
      <c r="BJ503" t="s">
        <v>7029</v>
      </c>
      <c r="BK503" t="s">
        <v>6794</v>
      </c>
      <c r="BM503">
        <v>50</v>
      </c>
      <c r="BN503" t="s">
        <v>6</v>
      </c>
      <c r="BO503" t="s">
        <v>7519</v>
      </c>
      <c r="BP503" t="s">
        <v>7554</v>
      </c>
      <c r="BQ503" t="s">
        <v>7559</v>
      </c>
      <c r="BR503" t="s">
        <v>7594</v>
      </c>
      <c r="BS503" t="s">
        <v>7515</v>
      </c>
      <c r="BT503" t="s">
        <v>7516</v>
      </c>
      <c r="BU503" t="s">
        <v>7515</v>
      </c>
      <c r="BV503" t="s">
        <v>7515</v>
      </c>
      <c r="BW503" t="s">
        <v>7515</v>
      </c>
      <c r="BX503" t="s">
        <v>7515</v>
      </c>
      <c r="BY503" t="s">
        <v>7515</v>
      </c>
      <c r="BZ503" t="s">
        <v>7515</v>
      </c>
      <c r="CA503" t="s">
        <v>7515</v>
      </c>
      <c r="CB503" t="s">
        <v>7515</v>
      </c>
      <c r="CC503" t="s">
        <v>7515</v>
      </c>
      <c r="CD503" t="s">
        <v>7515</v>
      </c>
      <c r="CE503" t="s">
        <v>6794</v>
      </c>
      <c r="CI503" t="s">
        <v>6793</v>
      </c>
      <c r="CJ503" t="s">
        <v>6793</v>
      </c>
      <c r="CK503" t="s">
        <v>6794</v>
      </c>
      <c r="CL503" t="s">
        <v>6793</v>
      </c>
      <c r="CM503" t="s">
        <v>6793</v>
      </c>
      <c r="CN503" t="s">
        <v>6794</v>
      </c>
      <c r="CO503" t="s">
        <v>6794</v>
      </c>
      <c r="CP503" t="s">
        <v>6793</v>
      </c>
      <c r="CQ503" t="s">
        <v>6794</v>
      </c>
      <c r="CR503" t="s">
        <v>7520</v>
      </c>
      <c r="CS503" t="s">
        <v>7521</v>
      </c>
      <c r="CT503" t="s">
        <v>7522</v>
      </c>
      <c r="CU503" t="s">
        <v>6794</v>
      </c>
      <c r="CV503">
        <v>1</v>
      </c>
      <c r="CW503">
        <v>3</v>
      </c>
      <c r="CX503">
        <v>4</v>
      </c>
      <c r="EC503">
        <v>4</v>
      </c>
      <c r="EE503">
        <v>2</v>
      </c>
      <c r="EF503">
        <v>0</v>
      </c>
      <c r="EG503">
        <v>0</v>
      </c>
      <c r="EH503">
        <v>2</v>
      </c>
      <c r="EI503">
        <v>0</v>
      </c>
      <c r="EJ503">
        <v>0</v>
      </c>
      <c r="EK503">
        <v>0</v>
      </c>
      <c r="EV503" t="s">
        <v>6793</v>
      </c>
      <c r="JJ503" t="s">
        <v>7524</v>
      </c>
      <c r="JK503" t="s">
        <v>7680</v>
      </c>
      <c r="JL503">
        <v>4</v>
      </c>
      <c r="JM503">
        <v>2008</v>
      </c>
      <c r="JO503" t="s">
        <v>7526</v>
      </c>
      <c r="JP503" t="s">
        <v>7526</v>
      </c>
      <c r="JQ503" t="s">
        <v>6794</v>
      </c>
      <c r="JR503" t="s">
        <v>6966</v>
      </c>
      <c r="OO503" t="s">
        <v>7524</v>
      </c>
      <c r="OP503" t="s">
        <v>7680</v>
      </c>
      <c r="OQ503">
        <v>8</v>
      </c>
      <c r="OR503">
        <v>2007</v>
      </c>
      <c r="OV503" t="s">
        <v>6794</v>
      </c>
      <c r="OW503" t="s">
        <v>6793</v>
      </c>
      <c r="PS503" t="s">
        <v>7526</v>
      </c>
      <c r="PU503" t="s">
        <v>7527</v>
      </c>
      <c r="PV503" t="s">
        <v>7526</v>
      </c>
      <c r="PW503" t="s">
        <v>7516</v>
      </c>
      <c r="PX503" t="s">
        <v>7515</v>
      </c>
      <c r="PY503" t="s">
        <v>7515</v>
      </c>
      <c r="PZ503" t="s">
        <v>7515</v>
      </c>
      <c r="QA503" t="s">
        <v>7515</v>
      </c>
      <c r="QB503" t="s">
        <v>7515</v>
      </c>
      <c r="QC503" t="s">
        <v>7515</v>
      </c>
      <c r="QD503" t="s">
        <v>7528</v>
      </c>
      <c r="QE503" t="s">
        <v>7529</v>
      </c>
      <c r="QF503" t="s">
        <v>7528</v>
      </c>
      <c r="QG503" t="s">
        <v>7681</v>
      </c>
      <c r="QH503">
        <v>2008</v>
      </c>
      <c r="QI503">
        <v>3</v>
      </c>
      <c r="QJ503">
        <v>1</v>
      </c>
      <c r="QK503" s="330">
        <v>42068</v>
      </c>
      <c r="QL503">
        <v>0</v>
      </c>
      <c r="QM503">
        <v>1</v>
      </c>
      <c r="QN503" t="s">
        <v>265</v>
      </c>
      <c r="QO503">
        <v>2008</v>
      </c>
      <c r="QP503">
        <v>50</v>
      </c>
      <c r="QQ503">
        <v>0</v>
      </c>
      <c r="QR503">
        <v>0</v>
      </c>
      <c r="QS503">
        <v>0</v>
      </c>
      <c r="QT503">
        <v>0</v>
      </c>
      <c r="QU503">
        <v>0</v>
      </c>
      <c r="QV503">
        <v>0</v>
      </c>
      <c r="QW503">
        <v>0</v>
      </c>
      <c r="QX503">
        <v>0</v>
      </c>
      <c r="QY503">
        <v>0</v>
      </c>
      <c r="QZ503">
        <v>0</v>
      </c>
      <c r="RA503">
        <v>0</v>
      </c>
      <c r="RB503">
        <v>0</v>
      </c>
      <c r="RC503">
        <v>0</v>
      </c>
      <c r="RD503">
        <v>0</v>
      </c>
      <c r="RE503">
        <v>0</v>
      </c>
      <c r="RF503">
        <v>1</v>
      </c>
      <c r="RG503">
        <v>0</v>
      </c>
      <c r="RH503">
        <v>0</v>
      </c>
      <c r="RI503">
        <v>0</v>
      </c>
      <c r="RJ503">
        <v>0</v>
      </c>
      <c r="RK503">
        <v>0</v>
      </c>
      <c r="RL503">
        <v>0</v>
      </c>
      <c r="RM503">
        <v>0</v>
      </c>
      <c r="RN503">
        <v>0</v>
      </c>
      <c r="RO503">
        <v>0</v>
      </c>
      <c r="RP503">
        <v>0</v>
      </c>
      <c r="RQ503">
        <v>0</v>
      </c>
      <c r="RR503">
        <v>0</v>
      </c>
      <c r="RS503">
        <v>0</v>
      </c>
      <c r="RT503">
        <v>0</v>
      </c>
      <c r="RU503">
        <v>1</v>
      </c>
      <c r="RV503">
        <f t="shared" si="15"/>
        <v>0</v>
      </c>
      <c r="RY503">
        <f t="shared" si="14"/>
        <v>10</v>
      </c>
    </row>
    <row r="504" spans="1:493" x14ac:dyDescent="0.3">
      <c r="A504">
        <v>71488</v>
      </c>
      <c r="B504">
        <v>694</v>
      </c>
      <c r="C504" t="s">
        <v>6793</v>
      </c>
      <c r="D504" t="s">
        <v>6793</v>
      </c>
      <c r="I504" t="s">
        <v>6793</v>
      </c>
      <c r="J504" t="s">
        <v>7515</v>
      </c>
      <c r="K504" t="s">
        <v>7515</v>
      </c>
      <c r="L504" t="s">
        <v>7516</v>
      </c>
      <c r="M504" t="s">
        <v>7515</v>
      </c>
      <c r="N504" t="s">
        <v>7515</v>
      </c>
      <c r="O504" t="s">
        <v>7515</v>
      </c>
      <c r="P504" t="s">
        <v>7515</v>
      </c>
      <c r="Q504" t="s">
        <v>7515</v>
      </c>
      <c r="R504" t="s">
        <v>7515</v>
      </c>
      <c r="S504" t="s">
        <v>7515</v>
      </c>
      <c r="T504" t="s">
        <v>7515</v>
      </c>
      <c r="U504" t="s">
        <v>7515</v>
      </c>
      <c r="V504" t="s">
        <v>7515</v>
      </c>
      <c r="W504" t="s">
        <v>7515</v>
      </c>
      <c r="X504" t="s">
        <v>7515</v>
      </c>
      <c r="Y504" t="s">
        <v>7515</v>
      </c>
      <c r="Z504" t="s">
        <v>7515</v>
      </c>
      <c r="AA504" t="s">
        <v>7516</v>
      </c>
      <c r="AB504" t="s">
        <v>7515</v>
      </c>
      <c r="AC504" t="s">
        <v>7517</v>
      </c>
      <c r="AF504">
        <v>0</v>
      </c>
      <c r="AG504">
        <v>10</v>
      </c>
      <c r="AH504" t="s">
        <v>6845</v>
      </c>
      <c r="AK504" t="s">
        <v>6993</v>
      </c>
      <c r="AL504" t="s">
        <v>6794</v>
      </c>
      <c r="AM504" t="s">
        <v>6794</v>
      </c>
      <c r="AN504" t="s">
        <v>7680</v>
      </c>
      <c r="AO504">
        <v>0</v>
      </c>
      <c r="AP504">
        <v>15</v>
      </c>
      <c r="AQ504" t="s">
        <v>6988</v>
      </c>
      <c r="AR504" t="s">
        <v>6793</v>
      </c>
      <c r="AS504" t="s">
        <v>6793</v>
      </c>
      <c r="AT504" t="s">
        <v>6813</v>
      </c>
      <c r="AU504" t="s">
        <v>7531</v>
      </c>
      <c r="AV504" t="s">
        <v>6991</v>
      </c>
      <c r="AX504" t="s">
        <v>6793</v>
      </c>
      <c r="AY504" t="s">
        <v>6794</v>
      </c>
      <c r="AZ504" t="s">
        <v>6794</v>
      </c>
      <c r="BA504" t="s">
        <v>6793</v>
      </c>
      <c r="BB504" t="s">
        <v>6794</v>
      </c>
      <c r="BC504" t="s">
        <v>6794</v>
      </c>
      <c r="BD504" t="s">
        <v>6794</v>
      </c>
      <c r="BE504" t="s">
        <v>6793</v>
      </c>
      <c r="BF504" t="s">
        <v>6794</v>
      </c>
      <c r="BG504" t="s">
        <v>6794</v>
      </c>
      <c r="BH504" t="s">
        <v>6794</v>
      </c>
      <c r="BI504" t="s">
        <v>7024</v>
      </c>
      <c r="BJ504" t="s">
        <v>7029</v>
      </c>
      <c r="BK504" t="s">
        <v>6794</v>
      </c>
      <c r="BM504">
        <v>50</v>
      </c>
      <c r="BN504" t="s">
        <v>7532</v>
      </c>
      <c r="BO504" t="s">
        <v>7533</v>
      </c>
      <c r="BP504" t="s">
        <v>6</v>
      </c>
      <c r="BQ504" t="s">
        <v>7559</v>
      </c>
      <c r="BR504" t="s">
        <v>7594</v>
      </c>
      <c r="BS504" t="s">
        <v>7515</v>
      </c>
      <c r="BT504" t="s">
        <v>7516</v>
      </c>
      <c r="BU504" t="s">
        <v>7515</v>
      </c>
      <c r="BV504" t="s">
        <v>7516</v>
      </c>
      <c r="BW504" t="s">
        <v>7515</v>
      </c>
      <c r="BX504" t="s">
        <v>7515</v>
      </c>
      <c r="BY504" t="s">
        <v>7515</v>
      </c>
      <c r="BZ504" t="s">
        <v>7515</v>
      </c>
      <c r="CA504" t="s">
        <v>7515</v>
      </c>
      <c r="CB504" t="s">
        <v>7515</v>
      </c>
      <c r="CC504" t="s">
        <v>7515</v>
      </c>
      <c r="CD504" t="s">
        <v>7515</v>
      </c>
      <c r="CE504" t="s">
        <v>6794</v>
      </c>
      <c r="CI504" t="s">
        <v>6793</v>
      </c>
      <c r="CJ504" t="s">
        <v>6793</v>
      </c>
      <c r="CK504" t="s">
        <v>6794</v>
      </c>
      <c r="CL504" t="s">
        <v>6793</v>
      </c>
      <c r="CM504" t="s">
        <v>6793</v>
      </c>
      <c r="CN504" t="s">
        <v>6794</v>
      </c>
      <c r="CO504" t="s">
        <v>6794</v>
      </c>
      <c r="CP504" t="s">
        <v>6793</v>
      </c>
      <c r="CQ504" t="s">
        <v>6794</v>
      </c>
      <c r="CR504" t="s">
        <v>7520</v>
      </c>
      <c r="CS504" t="s">
        <v>7521</v>
      </c>
      <c r="CT504" t="s">
        <v>7522</v>
      </c>
      <c r="CU504" t="s">
        <v>6793</v>
      </c>
      <c r="CV504">
        <v>2</v>
      </c>
      <c r="CW504">
        <v>3</v>
      </c>
      <c r="CX504">
        <v>4</v>
      </c>
      <c r="CY504" t="s">
        <v>6793</v>
      </c>
      <c r="CZ504">
        <v>1</v>
      </c>
      <c r="DA504" t="s">
        <v>7680</v>
      </c>
      <c r="DB504">
        <v>8</v>
      </c>
      <c r="DC504">
        <v>2008</v>
      </c>
      <c r="DD504" t="s">
        <v>7577</v>
      </c>
      <c r="DE504" t="s">
        <v>7680</v>
      </c>
      <c r="DF504">
        <v>6</v>
      </c>
      <c r="DG504">
        <v>2009</v>
      </c>
      <c r="EC504">
        <v>2</v>
      </c>
      <c r="EE504">
        <v>0</v>
      </c>
      <c r="EF504">
        <v>0</v>
      </c>
      <c r="EG504">
        <v>0</v>
      </c>
      <c r="EH504">
        <v>0</v>
      </c>
      <c r="EI504">
        <v>2</v>
      </c>
      <c r="EJ504">
        <v>0</v>
      </c>
      <c r="EK504">
        <v>0</v>
      </c>
      <c r="EL504" t="s">
        <v>6794</v>
      </c>
      <c r="EV504" t="s">
        <v>6793</v>
      </c>
      <c r="LU504" t="s">
        <v>7524</v>
      </c>
      <c r="LV504" t="s">
        <v>7680</v>
      </c>
      <c r="LW504">
        <v>4</v>
      </c>
      <c r="LX504">
        <v>2005</v>
      </c>
      <c r="MB504" t="s">
        <v>6794</v>
      </c>
      <c r="PS504" t="s">
        <v>7526</v>
      </c>
      <c r="PT504" t="s">
        <v>7526</v>
      </c>
      <c r="PU504" t="s">
        <v>7527</v>
      </c>
      <c r="PV504" t="s">
        <v>7582</v>
      </c>
      <c r="PW504" t="s">
        <v>7516</v>
      </c>
      <c r="PX504" t="s">
        <v>7515</v>
      </c>
      <c r="PY504" t="s">
        <v>7515</v>
      </c>
      <c r="PZ504" t="s">
        <v>7515</v>
      </c>
      <c r="QA504" t="s">
        <v>7515</v>
      </c>
      <c r="QB504" t="s">
        <v>7515</v>
      </c>
      <c r="QC504" t="s">
        <v>7515</v>
      </c>
      <c r="QD504" t="s">
        <v>7528</v>
      </c>
      <c r="QE504" t="s">
        <v>7539</v>
      </c>
      <c r="QF504" t="s">
        <v>7528</v>
      </c>
      <c r="QG504" t="s">
        <v>7681</v>
      </c>
      <c r="QH504">
        <v>2008</v>
      </c>
      <c r="QI504">
        <v>7</v>
      </c>
      <c r="QJ504">
        <v>1</v>
      </c>
      <c r="QK504" s="329">
        <v>39632</v>
      </c>
      <c r="QL504">
        <v>0</v>
      </c>
      <c r="QM504">
        <v>1</v>
      </c>
      <c r="QN504" t="s">
        <v>212</v>
      </c>
      <c r="QO504">
        <v>2008</v>
      </c>
      <c r="QP504">
        <v>50</v>
      </c>
      <c r="QQ504">
        <v>0</v>
      </c>
      <c r="QR504">
        <v>0</v>
      </c>
      <c r="QS504">
        <v>0</v>
      </c>
      <c r="QT504">
        <v>0</v>
      </c>
      <c r="QU504">
        <v>0</v>
      </c>
      <c r="QV504">
        <v>0</v>
      </c>
      <c r="QW504">
        <v>0</v>
      </c>
      <c r="QX504">
        <v>0</v>
      </c>
      <c r="QY504">
        <v>0</v>
      </c>
      <c r="QZ504">
        <v>0</v>
      </c>
      <c r="RA504">
        <v>0</v>
      </c>
      <c r="RB504">
        <v>0</v>
      </c>
      <c r="RC504">
        <v>0</v>
      </c>
      <c r="RD504">
        <v>0</v>
      </c>
      <c r="RE504">
        <v>0</v>
      </c>
      <c r="RF504">
        <v>0</v>
      </c>
      <c r="RG504">
        <v>0</v>
      </c>
      <c r="RH504">
        <v>0</v>
      </c>
      <c r="RI504">
        <v>0</v>
      </c>
      <c r="RJ504">
        <v>0</v>
      </c>
      <c r="RK504">
        <v>0</v>
      </c>
      <c r="RL504">
        <v>0</v>
      </c>
      <c r="RM504">
        <v>1</v>
      </c>
      <c r="RN504">
        <v>0</v>
      </c>
      <c r="RO504">
        <v>0</v>
      </c>
      <c r="RP504">
        <v>0</v>
      </c>
      <c r="RQ504">
        <v>0</v>
      </c>
      <c r="RR504">
        <v>0</v>
      </c>
      <c r="RS504">
        <v>0</v>
      </c>
      <c r="RT504">
        <v>0</v>
      </c>
      <c r="RU504">
        <v>0</v>
      </c>
      <c r="RV504">
        <f t="shared" si="15"/>
        <v>3</v>
      </c>
      <c r="RY504">
        <f t="shared" si="14"/>
        <v>7</v>
      </c>
    </row>
    <row r="505" spans="1:493" x14ac:dyDescent="0.3">
      <c r="A505">
        <v>71489</v>
      </c>
      <c r="B505">
        <v>696</v>
      </c>
      <c r="C505" t="s">
        <v>6793</v>
      </c>
      <c r="D505" t="s">
        <v>6793</v>
      </c>
      <c r="I505" t="s">
        <v>6793</v>
      </c>
      <c r="J505" t="s">
        <v>7515</v>
      </c>
      <c r="K505" t="s">
        <v>7516</v>
      </c>
      <c r="L505" t="s">
        <v>7515</v>
      </c>
      <c r="M505" t="s">
        <v>7515</v>
      </c>
      <c r="N505" t="s">
        <v>7515</v>
      </c>
      <c r="O505" t="s">
        <v>7515</v>
      </c>
      <c r="P505" t="s">
        <v>7515</v>
      </c>
      <c r="Q505" t="s">
        <v>7515</v>
      </c>
      <c r="R505" t="s">
        <v>7515</v>
      </c>
      <c r="S505" t="s">
        <v>7515</v>
      </c>
      <c r="T505" t="s">
        <v>7515</v>
      </c>
      <c r="U505" t="s">
        <v>7515</v>
      </c>
      <c r="V505" t="s">
        <v>7515</v>
      </c>
      <c r="W505" t="s">
        <v>7515</v>
      </c>
      <c r="X505" t="s">
        <v>7515</v>
      </c>
      <c r="Y505" t="s">
        <v>7515</v>
      </c>
      <c r="Z505" t="s">
        <v>7515</v>
      </c>
      <c r="AA505" t="s">
        <v>7515</v>
      </c>
      <c r="AB505" t="s">
        <v>7515</v>
      </c>
      <c r="AC505" t="s">
        <v>6796</v>
      </c>
      <c r="AK505" t="s">
        <v>6985</v>
      </c>
      <c r="AL505" t="s">
        <v>6793</v>
      </c>
      <c r="AM505" t="s">
        <v>6794</v>
      </c>
      <c r="AN505" t="s">
        <v>7680</v>
      </c>
      <c r="AO505">
        <v>0</v>
      </c>
      <c r="AP505">
        <v>15</v>
      </c>
      <c r="AQ505" t="s">
        <v>6988</v>
      </c>
      <c r="AR505" t="s">
        <v>6793</v>
      </c>
      <c r="AS505" t="s">
        <v>6793</v>
      </c>
      <c r="AT505" t="s">
        <v>6814</v>
      </c>
      <c r="AV505" t="s">
        <v>6991</v>
      </c>
      <c r="AW505" t="s">
        <v>7551</v>
      </c>
      <c r="AX505" t="s">
        <v>6793</v>
      </c>
      <c r="AY505" t="s">
        <v>6793</v>
      </c>
      <c r="AZ505" t="s">
        <v>6793</v>
      </c>
      <c r="BA505" t="s">
        <v>6793</v>
      </c>
      <c r="BB505" t="s">
        <v>6793</v>
      </c>
      <c r="BC505" t="s">
        <v>6794</v>
      </c>
      <c r="BD505" t="s">
        <v>6794</v>
      </c>
      <c r="BE505" t="s">
        <v>6794</v>
      </c>
      <c r="BF505" t="s">
        <v>6793</v>
      </c>
      <c r="BG505" t="s">
        <v>6793</v>
      </c>
      <c r="BH505" t="s">
        <v>6794</v>
      </c>
      <c r="BI505" t="s">
        <v>7024</v>
      </c>
      <c r="BJ505" t="s">
        <v>7027</v>
      </c>
      <c r="BK505" t="s">
        <v>6794</v>
      </c>
      <c r="BM505">
        <v>150</v>
      </c>
      <c r="BN505" t="s">
        <v>6</v>
      </c>
      <c r="BO505" t="s">
        <v>7533</v>
      </c>
      <c r="BP505" t="s">
        <v>7601</v>
      </c>
      <c r="BQ505" t="s">
        <v>7559</v>
      </c>
      <c r="BR505" t="s">
        <v>7535</v>
      </c>
      <c r="BS505" t="s">
        <v>7515</v>
      </c>
      <c r="BT505" t="s">
        <v>7515</v>
      </c>
      <c r="BU505" t="s">
        <v>7516</v>
      </c>
      <c r="BV505" t="s">
        <v>7515</v>
      </c>
      <c r="BW505" t="s">
        <v>7515</v>
      </c>
      <c r="BX505" t="s">
        <v>7515</v>
      </c>
      <c r="BY505" t="s">
        <v>7515</v>
      </c>
      <c r="BZ505" t="s">
        <v>7515</v>
      </c>
      <c r="CA505" t="s">
        <v>7515</v>
      </c>
      <c r="CB505" t="s">
        <v>7515</v>
      </c>
      <c r="CC505" t="s">
        <v>7515</v>
      </c>
      <c r="CD505" t="s">
        <v>7515</v>
      </c>
      <c r="CE505" t="s">
        <v>6793</v>
      </c>
      <c r="CI505" t="s">
        <v>6793</v>
      </c>
      <c r="CJ505" t="s">
        <v>6793</v>
      </c>
      <c r="CK505" t="s">
        <v>6794</v>
      </c>
      <c r="CL505" t="s">
        <v>6793</v>
      </c>
      <c r="CM505" t="s">
        <v>6794</v>
      </c>
      <c r="CN505" t="s">
        <v>6794</v>
      </c>
      <c r="CO505" t="s">
        <v>6794</v>
      </c>
      <c r="CP505" t="s">
        <v>6793</v>
      </c>
      <c r="CQ505" t="s">
        <v>6794</v>
      </c>
      <c r="CR505" t="s">
        <v>7520</v>
      </c>
      <c r="CS505" t="s">
        <v>7521</v>
      </c>
      <c r="CT505" t="s">
        <v>7587</v>
      </c>
      <c r="CU505" t="s">
        <v>6793</v>
      </c>
      <c r="CV505">
        <v>2</v>
      </c>
      <c r="CW505">
        <v>4</v>
      </c>
      <c r="CX505">
        <v>3</v>
      </c>
      <c r="CY505" t="s">
        <v>6794</v>
      </c>
      <c r="EC505">
        <v>2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2</v>
      </c>
      <c r="EL505" t="s">
        <v>6793</v>
      </c>
      <c r="EM505" t="s">
        <v>7573</v>
      </c>
      <c r="EO505">
        <v>1</v>
      </c>
      <c r="EP505" t="s">
        <v>7683</v>
      </c>
      <c r="EQ505">
        <v>2007</v>
      </c>
      <c r="ER505" t="s">
        <v>7684</v>
      </c>
      <c r="EV505" t="s">
        <v>6793</v>
      </c>
      <c r="GP505" t="s">
        <v>7524</v>
      </c>
      <c r="GQ505" t="s">
        <v>6</v>
      </c>
      <c r="GT505" t="s">
        <v>7578</v>
      </c>
      <c r="GW505" t="s">
        <v>6793</v>
      </c>
      <c r="GY505" t="s">
        <v>7524</v>
      </c>
      <c r="GZ505" t="s">
        <v>6</v>
      </c>
      <c r="HC505" t="s">
        <v>7578</v>
      </c>
      <c r="HF505" t="s">
        <v>6793</v>
      </c>
      <c r="LC505" t="s">
        <v>7524</v>
      </c>
      <c r="LD505" t="s">
        <v>7680</v>
      </c>
      <c r="LE505">
        <v>10</v>
      </c>
      <c r="LF505">
        <v>2007</v>
      </c>
      <c r="LH505" t="s">
        <v>7527</v>
      </c>
      <c r="LI505" t="s">
        <v>7527</v>
      </c>
      <c r="LJ505" t="s">
        <v>6794</v>
      </c>
      <c r="LK505" t="s">
        <v>6966</v>
      </c>
      <c r="PS505" t="s">
        <v>7527</v>
      </c>
      <c r="PT505" t="s">
        <v>7527</v>
      </c>
      <c r="PU505" t="s">
        <v>7527</v>
      </c>
      <c r="PW505" t="s">
        <v>7515</v>
      </c>
      <c r="PX505" t="s">
        <v>7516</v>
      </c>
      <c r="PY505" t="s">
        <v>7515</v>
      </c>
      <c r="PZ505" t="s">
        <v>7515</v>
      </c>
      <c r="QA505" t="s">
        <v>7515</v>
      </c>
      <c r="QB505" t="s">
        <v>7515</v>
      </c>
      <c r="QC505" t="s">
        <v>7515</v>
      </c>
      <c r="QD505" t="s">
        <v>7528</v>
      </c>
      <c r="QE505" t="s">
        <v>7539</v>
      </c>
      <c r="QF505" t="s">
        <v>7528</v>
      </c>
      <c r="QG505" t="s">
        <v>7681</v>
      </c>
      <c r="QH505">
        <v>2008</v>
      </c>
      <c r="QI505">
        <v>4</v>
      </c>
      <c r="QJ505">
        <v>1</v>
      </c>
      <c r="QK505" s="330">
        <v>42120</v>
      </c>
      <c r="QL505">
        <v>1</v>
      </c>
      <c r="QM505">
        <v>0</v>
      </c>
      <c r="QN505" t="s">
        <v>265</v>
      </c>
      <c r="QO505">
        <v>2008</v>
      </c>
      <c r="QP505">
        <v>50</v>
      </c>
      <c r="QQ505">
        <v>0</v>
      </c>
      <c r="QR505">
        <v>0</v>
      </c>
      <c r="QS505">
        <v>0</v>
      </c>
      <c r="QT505">
        <v>0</v>
      </c>
      <c r="QU505">
        <v>0</v>
      </c>
      <c r="QV505">
        <v>0</v>
      </c>
      <c r="QW505">
        <v>0</v>
      </c>
      <c r="QX505">
        <v>1</v>
      </c>
      <c r="QY505">
        <v>1</v>
      </c>
      <c r="QZ505">
        <v>0</v>
      </c>
      <c r="RA505">
        <v>0</v>
      </c>
      <c r="RB505">
        <v>0</v>
      </c>
      <c r="RC505">
        <v>0</v>
      </c>
      <c r="RD505">
        <v>0</v>
      </c>
      <c r="RE505">
        <v>0</v>
      </c>
      <c r="RF505">
        <v>0</v>
      </c>
      <c r="RG505">
        <v>0</v>
      </c>
      <c r="RH505">
        <v>0</v>
      </c>
      <c r="RI505">
        <v>0</v>
      </c>
      <c r="RJ505">
        <v>0</v>
      </c>
      <c r="RK505">
        <v>1</v>
      </c>
      <c r="RL505">
        <v>0</v>
      </c>
      <c r="RM505">
        <v>0</v>
      </c>
      <c r="RN505">
        <v>0</v>
      </c>
      <c r="RO505">
        <v>0</v>
      </c>
      <c r="RP505">
        <v>0</v>
      </c>
      <c r="RQ505">
        <v>0</v>
      </c>
      <c r="RR505">
        <v>0</v>
      </c>
      <c r="RS505">
        <v>0</v>
      </c>
      <c r="RT505">
        <v>0</v>
      </c>
      <c r="RU505">
        <v>0</v>
      </c>
      <c r="RV505">
        <f t="shared" si="15"/>
        <v>3</v>
      </c>
      <c r="RY505">
        <f t="shared" si="14"/>
        <v>7</v>
      </c>
    </row>
    <row r="506" spans="1:493" x14ac:dyDescent="0.3">
      <c r="A506">
        <v>71490</v>
      </c>
      <c r="B506">
        <v>697</v>
      </c>
      <c r="C506" t="s">
        <v>6793</v>
      </c>
      <c r="D506" t="s">
        <v>6793</v>
      </c>
      <c r="I506" t="s">
        <v>6793</v>
      </c>
      <c r="J506" t="s">
        <v>7516</v>
      </c>
      <c r="K506" t="s">
        <v>7515</v>
      </c>
      <c r="L506" t="s">
        <v>7515</v>
      </c>
      <c r="M506" t="s">
        <v>7515</v>
      </c>
      <c r="N506" t="s">
        <v>7515</v>
      </c>
      <c r="O506" t="s">
        <v>7515</v>
      </c>
      <c r="P506" t="s">
        <v>7515</v>
      </c>
      <c r="Q506" t="s">
        <v>7515</v>
      </c>
      <c r="R506" t="s">
        <v>7515</v>
      </c>
      <c r="S506" t="s">
        <v>7515</v>
      </c>
      <c r="T506" t="s">
        <v>7515</v>
      </c>
      <c r="U506" t="s">
        <v>7515</v>
      </c>
      <c r="V506" t="s">
        <v>7515</v>
      </c>
      <c r="W506" t="s">
        <v>7515</v>
      </c>
      <c r="X506" t="s">
        <v>7515</v>
      </c>
      <c r="Y506" t="s">
        <v>7516</v>
      </c>
      <c r="Z506" t="s">
        <v>7515</v>
      </c>
      <c r="AA506" t="s">
        <v>7515</v>
      </c>
      <c r="AB506" t="s">
        <v>7515</v>
      </c>
      <c r="AC506" t="s">
        <v>7517</v>
      </c>
      <c r="AF506">
        <v>0</v>
      </c>
      <c r="AG506">
        <v>1</v>
      </c>
      <c r="AH506" t="s">
        <v>7550</v>
      </c>
      <c r="AI506" t="s">
        <v>7680</v>
      </c>
      <c r="AJ506">
        <v>2</v>
      </c>
      <c r="AK506" t="s">
        <v>6993</v>
      </c>
      <c r="AL506" t="s">
        <v>6793</v>
      </c>
      <c r="AM506" t="s">
        <v>6793</v>
      </c>
      <c r="AN506" t="s">
        <v>7687</v>
      </c>
      <c r="AQ506" t="s">
        <v>6992</v>
      </c>
      <c r="AR506" t="s">
        <v>6966</v>
      </c>
      <c r="AS506" t="s">
        <v>6794</v>
      </c>
      <c r="AT506" t="s">
        <v>6813</v>
      </c>
      <c r="AU506" t="s">
        <v>7531</v>
      </c>
      <c r="AV506" t="s">
        <v>6991</v>
      </c>
      <c r="AX506" t="s">
        <v>6794</v>
      </c>
      <c r="AY506" t="s">
        <v>6794</v>
      </c>
      <c r="AZ506" t="s">
        <v>6793</v>
      </c>
      <c r="BA506" t="s">
        <v>6793</v>
      </c>
      <c r="BB506" t="s">
        <v>6794</v>
      </c>
      <c r="BC506" t="s">
        <v>6794</v>
      </c>
      <c r="BD506" t="s">
        <v>6794</v>
      </c>
      <c r="BE506" t="s">
        <v>6794</v>
      </c>
      <c r="BF506" t="s">
        <v>6793</v>
      </c>
      <c r="BG506" t="s">
        <v>6793</v>
      </c>
      <c r="BH506" t="s">
        <v>6794</v>
      </c>
      <c r="BI506" t="s">
        <v>7024</v>
      </c>
      <c r="BJ506" t="s">
        <v>7021</v>
      </c>
      <c r="BK506" t="s">
        <v>6794</v>
      </c>
      <c r="BM506">
        <v>50</v>
      </c>
      <c r="BN506">
        <v>30</v>
      </c>
      <c r="BO506" t="s">
        <v>7519</v>
      </c>
      <c r="BP506" t="s">
        <v>7601</v>
      </c>
      <c r="BQ506" t="s">
        <v>7559</v>
      </c>
      <c r="BR506" t="s">
        <v>7543</v>
      </c>
      <c r="BS506" t="s">
        <v>7515</v>
      </c>
      <c r="BT506" t="s">
        <v>7515</v>
      </c>
      <c r="BU506" t="s">
        <v>7516</v>
      </c>
      <c r="BV506" t="s">
        <v>7515</v>
      </c>
      <c r="BW506" t="s">
        <v>7515</v>
      </c>
      <c r="BX506" t="s">
        <v>7515</v>
      </c>
      <c r="BY506" t="s">
        <v>7515</v>
      </c>
      <c r="BZ506" t="s">
        <v>7515</v>
      </c>
      <c r="CA506" t="s">
        <v>7515</v>
      </c>
      <c r="CB506" t="s">
        <v>7515</v>
      </c>
      <c r="CC506" t="s">
        <v>7515</v>
      </c>
      <c r="CD506" t="s">
        <v>7515</v>
      </c>
      <c r="CE506" t="s">
        <v>6793</v>
      </c>
      <c r="CF506" t="s">
        <v>7579</v>
      </c>
      <c r="CG506" t="s">
        <v>7581</v>
      </c>
      <c r="CH506" t="s">
        <v>6757</v>
      </c>
      <c r="CI506" t="s">
        <v>6793</v>
      </c>
      <c r="CJ506" t="s">
        <v>6793</v>
      </c>
      <c r="CK506" t="s">
        <v>6966</v>
      </c>
      <c r="CL506" t="s">
        <v>6793</v>
      </c>
      <c r="CM506" t="s">
        <v>6966</v>
      </c>
      <c r="CN506" t="s">
        <v>6794</v>
      </c>
      <c r="CO506" t="s">
        <v>6966</v>
      </c>
      <c r="CP506" t="s">
        <v>6793</v>
      </c>
      <c r="CQ506" t="s">
        <v>6966</v>
      </c>
      <c r="CR506" t="s">
        <v>7520</v>
      </c>
      <c r="CS506" t="s">
        <v>7521</v>
      </c>
      <c r="CT506" t="s">
        <v>7522</v>
      </c>
      <c r="CU506" t="s">
        <v>6793</v>
      </c>
      <c r="CV506">
        <v>2</v>
      </c>
      <c r="CW506">
        <v>4</v>
      </c>
      <c r="CX506">
        <v>0</v>
      </c>
      <c r="CY506" t="s">
        <v>6794</v>
      </c>
      <c r="EC506">
        <v>6</v>
      </c>
      <c r="EE506">
        <v>4</v>
      </c>
      <c r="EF506" t="s">
        <v>31</v>
      </c>
      <c r="EL506" t="s">
        <v>31</v>
      </c>
      <c r="EV506" t="s">
        <v>6794</v>
      </c>
      <c r="PS506" t="s">
        <v>7526</v>
      </c>
      <c r="PT506" t="s">
        <v>7526</v>
      </c>
      <c r="PU506" t="s">
        <v>7526</v>
      </c>
      <c r="PV506" t="s">
        <v>7526</v>
      </c>
      <c r="PW506" t="s">
        <v>7516</v>
      </c>
      <c r="PX506" t="s">
        <v>7515</v>
      </c>
      <c r="PY506" t="s">
        <v>7515</v>
      </c>
      <c r="PZ506" t="s">
        <v>7515</v>
      </c>
      <c r="QA506" t="s">
        <v>7515</v>
      </c>
      <c r="QB506" t="s">
        <v>7515</v>
      </c>
      <c r="QC506" t="s">
        <v>7515</v>
      </c>
      <c r="QD506" t="s">
        <v>7548</v>
      </c>
      <c r="QE506" t="s">
        <v>7539</v>
      </c>
      <c r="QF506" t="s">
        <v>7528</v>
      </c>
      <c r="QG506" t="s">
        <v>7681</v>
      </c>
      <c r="QH506">
        <v>2007</v>
      </c>
      <c r="QI506">
        <v>12</v>
      </c>
      <c r="QJ506">
        <v>1</v>
      </c>
      <c r="QK506" s="330">
        <v>42360</v>
      </c>
      <c r="QL506">
        <v>0</v>
      </c>
      <c r="QM506">
        <v>1</v>
      </c>
      <c r="QN506" t="s">
        <v>265</v>
      </c>
      <c r="QO506">
        <v>2008</v>
      </c>
      <c r="QP506">
        <v>35</v>
      </c>
      <c r="RV506">
        <f t="shared" si="15"/>
        <v>0</v>
      </c>
      <c r="RY506">
        <f t="shared" si="14"/>
        <v>7</v>
      </c>
    </row>
    <row r="507" spans="1:493" x14ac:dyDescent="0.3">
      <c r="A507">
        <v>71491</v>
      </c>
      <c r="B507">
        <v>698</v>
      </c>
      <c r="C507" t="s">
        <v>6793</v>
      </c>
      <c r="D507" t="s">
        <v>6793</v>
      </c>
      <c r="I507" t="s">
        <v>6793</v>
      </c>
      <c r="J507" t="s">
        <v>7516</v>
      </c>
      <c r="K507" t="s">
        <v>7516</v>
      </c>
      <c r="L507" t="s">
        <v>7515</v>
      </c>
      <c r="M507" t="s">
        <v>7515</v>
      </c>
      <c r="N507" t="s">
        <v>7515</v>
      </c>
      <c r="O507" t="s">
        <v>7515</v>
      </c>
      <c r="P507" t="s">
        <v>7515</v>
      </c>
      <c r="Q507" t="s">
        <v>7515</v>
      </c>
      <c r="R507" t="s">
        <v>7515</v>
      </c>
      <c r="S507" t="s">
        <v>7515</v>
      </c>
      <c r="T507" t="s">
        <v>7515</v>
      </c>
      <c r="U507" t="s">
        <v>7515</v>
      </c>
      <c r="V507" t="s">
        <v>7515</v>
      </c>
      <c r="W507" t="s">
        <v>7515</v>
      </c>
      <c r="X507" t="s">
        <v>7515</v>
      </c>
      <c r="Y507" t="s">
        <v>7515</v>
      </c>
      <c r="Z507" t="s">
        <v>7515</v>
      </c>
      <c r="AA507" t="s">
        <v>7515</v>
      </c>
      <c r="AB507" t="s">
        <v>7515</v>
      </c>
      <c r="AC507" t="s">
        <v>6796</v>
      </c>
      <c r="AK507" t="s">
        <v>6985</v>
      </c>
      <c r="AL507" t="s">
        <v>6793</v>
      </c>
      <c r="AM507" t="s">
        <v>6793</v>
      </c>
      <c r="AN507" t="s">
        <v>7680</v>
      </c>
      <c r="AO507">
        <v>0</v>
      </c>
      <c r="AP507">
        <v>20</v>
      </c>
      <c r="AQ507" t="s">
        <v>6988</v>
      </c>
      <c r="AR507" t="s">
        <v>6793</v>
      </c>
      <c r="AS507" t="s">
        <v>6794</v>
      </c>
      <c r="AT507" t="s">
        <v>6813</v>
      </c>
      <c r="AU507" t="s">
        <v>7531</v>
      </c>
      <c r="AV507" t="s">
        <v>7518</v>
      </c>
      <c r="AX507" t="s">
        <v>6794</v>
      </c>
      <c r="AY507" t="s">
        <v>6794</v>
      </c>
      <c r="AZ507" t="s">
        <v>6793</v>
      </c>
      <c r="BA507" t="s">
        <v>6793</v>
      </c>
      <c r="BB507" t="s">
        <v>6793</v>
      </c>
      <c r="BC507" t="s">
        <v>6793</v>
      </c>
      <c r="BD507" t="s">
        <v>6793</v>
      </c>
      <c r="BE507" t="s">
        <v>6794</v>
      </c>
      <c r="BF507" t="s">
        <v>6793</v>
      </c>
      <c r="BG507" t="s">
        <v>6794</v>
      </c>
      <c r="BH507" t="s">
        <v>6794</v>
      </c>
      <c r="BI507" t="s">
        <v>7024</v>
      </c>
      <c r="BJ507" t="s">
        <v>7028</v>
      </c>
      <c r="BK507" t="s">
        <v>6794</v>
      </c>
      <c r="BM507" t="s">
        <v>7547</v>
      </c>
      <c r="BN507">
        <v>50</v>
      </c>
      <c r="BO507" t="s">
        <v>7519</v>
      </c>
      <c r="BP507" t="s">
        <v>7576</v>
      </c>
      <c r="BQ507" t="s">
        <v>7559</v>
      </c>
      <c r="BR507" t="s">
        <v>7594</v>
      </c>
      <c r="BS507" t="s">
        <v>7515</v>
      </c>
      <c r="BT507" t="s">
        <v>7516</v>
      </c>
      <c r="BU507" t="s">
        <v>7515</v>
      </c>
      <c r="BV507" t="s">
        <v>7515</v>
      </c>
      <c r="BW507" t="s">
        <v>7515</v>
      </c>
      <c r="BX507" t="s">
        <v>7515</v>
      </c>
      <c r="BY507" t="s">
        <v>7515</v>
      </c>
      <c r="BZ507" t="s">
        <v>7515</v>
      </c>
      <c r="CA507" t="s">
        <v>7515</v>
      </c>
      <c r="CB507" t="s">
        <v>7515</v>
      </c>
      <c r="CC507" t="s">
        <v>7515</v>
      </c>
      <c r="CD507" t="s">
        <v>7515</v>
      </c>
      <c r="CE507" t="s">
        <v>6794</v>
      </c>
      <c r="CI507" t="s">
        <v>6793</v>
      </c>
      <c r="CJ507" t="s">
        <v>6793</v>
      </c>
      <c r="CK507" t="s">
        <v>6794</v>
      </c>
      <c r="CL507" t="s">
        <v>6793</v>
      </c>
      <c r="CM507" t="s">
        <v>6793</v>
      </c>
      <c r="CN507" t="s">
        <v>6793</v>
      </c>
      <c r="CO507" t="s">
        <v>6794</v>
      </c>
      <c r="CP507" t="s">
        <v>6793</v>
      </c>
      <c r="CQ507" t="s">
        <v>6793</v>
      </c>
      <c r="CR507" t="s">
        <v>7520</v>
      </c>
      <c r="CS507" t="s">
        <v>7521</v>
      </c>
      <c r="CT507" t="s">
        <v>7587</v>
      </c>
      <c r="CU507" t="s">
        <v>6793</v>
      </c>
      <c r="CV507">
        <v>3</v>
      </c>
      <c r="CW507">
        <v>5</v>
      </c>
      <c r="CX507">
        <v>4</v>
      </c>
      <c r="CY507" t="s">
        <v>6794</v>
      </c>
      <c r="EC507">
        <v>2</v>
      </c>
      <c r="EE507">
        <v>0</v>
      </c>
      <c r="EF507">
        <v>0</v>
      </c>
      <c r="EG507">
        <v>0</v>
      </c>
      <c r="EH507">
        <v>0</v>
      </c>
      <c r="EI507">
        <v>1</v>
      </c>
      <c r="EJ507">
        <v>0</v>
      </c>
      <c r="EK507">
        <v>1</v>
      </c>
      <c r="EL507" t="s">
        <v>6793</v>
      </c>
      <c r="EM507" t="s">
        <v>6859</v>
      </c>
      <c r="EN507">
        <v>1</v>
      </c>
      <c r="EP507" t="s">
        <v>7683</v>
      </c>
      <c r="EQ507">
        <v>2008</v>
      </c>
      <c r="ER507" t="s">
        <v>7684</v>
      </c>
      <c r="EV507" t="s">
        <v>6793</v>
      </c>
      <c r="OX507" t="s">
        <v>7538</v>
      </c>
      <c r="OY507" t="s">
        <v>6</v>
      </c>
      <c r="PB507" t="s">
        <v>7578</v>
      </c>
      <c r="PE507" t="s">
        <v>6793</v>
      </c>
      <c r="PS507" t="s">
        <v>7526</v>
      </c>
      <c r="PT507" t="s">
        <v>7526</v>
      </c>
      <c r="PU507" t="s">
        <v>7526</v>
      </c>
      <c r="PV507" t="s">
        <v>7527</v>
      </c>
      <c r="PW507" t="s">
        <v>7516</v>
      </c>
      <c r="PX507" t="s">
        <v>7515</v>
      </c>
      <c r="PY507" t="s">
        <v>7515</v>
      </c>
      <c r="PZ507" t="s">
        <v>7515</v>
      </c>
      <c r="QA507" t="s">
        <v>7515</v>
      </c>
      <c r="QB507" t="s">
        <v>7515</v>
      </c>
      <c r="QC507" t="s">
        <v>7515</v>
      </c>
      <c r="QD507" t="s">
        <v>7528</v>
      </c>
      <c r="QE507" t="s">
        <v>7529</v>
      </c>
      <c r="QF507" t="s">
        <v>7528</v>
      </c>
      <c r="QG507" t="s">
        <v>7681</v>
      </c>
      <c r="QH507">
        <v>2008</v>
      </c>
      <c r="QI507">
        <v>7</v>
      </c>
      <c r="QJ507">
        <v>1</v>
      </c>
      <c r="QK507" s="330">
        <v>42195</v>
      </c>
      <c r="QL507">
        <v>1</v>
      </c>
      <c r="QM507">
        <v>0</v>
      </c>
      <c r="QN507" t="s">
        <v>265</v>
      </c>
      <c r="QO507">
        <v>2008</v>
      </c>
      <c r="QP507">
        <v>50</v>
      </c>
      <c r="QQ507">
        <v>0</v>
      </c>
      <c r="QR507">
        <v>1</v>
      </c>
      <c r="QS507">
        <v>0</v>
      </c>
      <c r="QT507">
        <v>0</v>
      </c>
      <c r="QU507">
        <v>0</v>
      </c>
      <c r="QV507">
        <v>0</v>
      </c>
      <c r="QW507">
        <v>0</v>
      </c>
      <c r="QX507">
        <v>0</v>
      </c>
      <c r="QY507">
        <v>0</v>
      </c>
      <c r="QZ507">
        <v>0</v>
      </c>
      <c r="RA507">
        <v>0</v>
      </c>
      <c r="RB507">
        <v>0</v>
      </c>
      <c r="RC507">
        <v>0</v>
      </c>
      <c r="RD507">
        <v>0</v>
      </c>
      <c r="RE507">
        <v>0</v>
      </c>
      <c r="RF507">
        <v>0</v>
      </c>
      <c r="RG507">
        <v>0</v>
      </c>
      <c r="RH507">
        <v>0</v>
      </c>
      <c r="RI507">
        <v>0</v>
      </c>
      <c r="RJ507">
        <v>0</v>
      </c>
      <c r="RK507">
        <v>0</v>
      </c>
      <c r="RL507">
        <v>0</v>
      </c>
      <c r="RM507">
        <v>0</v>
      </c>
      <c r="RN507">
        <v>0</v>
      </c>
      <c r="RO507">
        <v>0</v>
      </c>
      <c r="RP507">
        <v>0</v>
      </c>
      <c r="RQ507">
        <v>0</v>
      </c>
      <c r="RR507">
        <v>0</v>
      </c>
      <c r="RS507">
        <v>0</v>
      </c>
      <c r="RT507">
        <v>0</v>
      </c>
      <c r="RU507">
        <v>0</v>
      </c>
      <c r="RV507">
        <f t="shared" si="15"/>
        <v>2</v>
      </c>
      <c r="RY507">
        <f t="shared" si="14"/>
        <v>7</v>
      </c>
    </row>
    <row r="508" spans="1:493" x14ac:dyDescent="0.3">
      <c r="A508">
        <v>71492</v>
      </c>
      <c r="B508">
        <v>701</v>
      </c>
      <c r="C508" t="s">
        <v>6793</v>
      </c>
      <c r="D508" t="s">
        <v>6793</v>
      </c>
      <c r="I508" t="s">
        <v>6793</v>
      </c>
      <c r="J508" t="s">
        <v>7515</v>
      </c>
      <c r="K508" t="s">
        <v>7516</v>
      </c>
      <c r="L508" t="s">
        <v>7515</v>
      </c>
      <c r="M508" t="s">
        <v>7515</v>
      </c>
      <c r="N508" t="s">
        <v>7515</v>
      </c>
      <c r="O508" t="s">
        <v>7515</v>
      </c>
      <c r="P508" t="s">
        <v>7515</v>
      </c>
      <c r="Q508" t="s">
        <v>7515</v>
      </c>
      <c r="R508" t="s">
        <v>7515</v>
      </c>
      <c r="S508" t="s">
        <v>7515</v>
      </c>
      <c r="T508" t="s">
        <v>7515</v>
      </c>
      <c r="U508" t="s">
        <v>7515</v>
      </c>
      <c r="V508" t="s">
        <v>7515</v>
      </c>
      <c r="W508" t="s">
        <v>7515</v>
      </c>
      <c r="X508" t="s">
        <v>7515</v>
      </c>
      <c r="Y508" t="s">
        <v>7515</v>
      </c>
      <c r="Z508" t="s">
        <v>7515</v>
      </c>
      <c r="AA508" t="s">
        <v>7515</v>
      </c>
      <c r="AB508" t="s">
        <v>7515</v>
      </c>
      <c r="AC508" t="s">
        <v>6796</v>
      </c>
      <c r="AK508" t="s">
        <v>6985</v>
      </c>
      <c r="AL508" t="s">
        <v>6793</v>
      </c>
      <c r="AM508" t="s">
        <v>6793</v>
      </c>
      <c r="AN508" t="s">
        <v>7680</v>
      </c>
      <c r="AO508">
        <v>0</v>
      </c>
      <c r="AP508">
        <v>15</v>
      </c>
      <c r="AQ508" t="s">
        <v>6992</v>
      </c>
      <c r="AR508" t="s">
        <v>6966</v>
      </c>
      <c r="AS508" t="s">
        <v>6793</v>
      </c>
      <c r="AT508" t="s">
        <v>6813</v>
      </c>
      <c r="AU508" t="s">
        <v>7531</v>
      </c>
      <c r="AV508" t="s">
        <v>7553</v>
      </c>
      <c r="AX508" t="s">
        <v>6794</v>
      </c>
      <c r="AY508" t="s">
        <v>6794</v>
      </c>
      <c r="AZ508" t="s">
        <v>6794</v>
      </c>
      <c r="BA508" t="s">
        <v>6794</v>
      </c>
      <c r="BB508" t="s">
        <v>6794</v>
      </c>
      <c r="BC508" t="s">
        <v>6794</v>
      </c>
      <c r="BD508" t="s">
        <v>6794</v>
      </c>
      <c r="BE508" t="s">
        <v>6794</v>
      </c>
      <c r="BF508" t="s">
        <v>6794</v>
      </c>
      <c r="BG508" t="s">
        <v>6794</v>
      </c>
      <c r="BH508" t="s">
        <v>6793</v>
      </c>
      <c r="BI508" t="s">
        <v>7625</v>
      </c>
      <c r="BJ508" t="s">
        <v>7025</v>
      </c>
      <c r="BK508" t="s">
        <v>6794</v>
      </c>
      <c r="BM508" t="s">
        <v>7547</v>
      </c>
      <c r="BN508" t="s">
        <v>6</v>
      </c>
      <c r="BO508" t="s">
        <v>7533</v>
      </c>
      <c r="BP508" t="s">
        <v>6</v>
      </c>
      <c r="BQ508" t="s">
        <v>7559</v>
      </c>
      <c r="BR508" t="s">
        <v>7594</v>
      </c>
      <c r="BS508" t="s">
        <v>7515</v>
      </c>
      <c r="BT508" t="s">
        <v>7515</v>
      </c>
      <c r="BU508" t="s">
        <v>7516</v>
      </c>
      <c r="BV508" t="s">
        <v>7515</v>
      </c>
      <c r="BW508" t="s">
        <v>7515</v>
      </c>
      <c r="BX508" t="s">
        <v>7515</v>
      </c>
      <c r="BY508" t="s">
        <v>7515</v>
      </c>
      <c r="BZ508" t="s">
        <v>7515</v>
      </c>
      <c r="CA508" t="s">
        <v>7515</v>
      </c>
      <c r="CB508" t="s">
        <v>7515</v>
      </c>
      <c r="CC508" t="s">
        <v>7515</v>
      </c>
      <c r="CD508" t="s">
        <v>7515</v>
      </c>
      <c r="CE508" t="s">
        <v>6793</v>
      </c>
      <c r="CF508" t="s">
        <v>7563</v>
      </c>
      <c r="CG508" t="s">
        <v>7581</v>
      </c>
      <c r="CH508" t="s">
        <v>7566</v>
      </c>
      <c r="CI508" t="s">
        <v>6793</v>
      </c>
      <c r="CJ508" t="s">
        <v>6793</v>
      </c>
      <c r="CK508" t="s">
        <v>6794</v>
      </c>
      <c r="CL508" t="s">
        <v>6794</v>
      </c>
      <c r="CM508" t="s">
        <v>6794</v>
      </c>
      <c r="CN508" t="s">
        <v>6794</v>
      </c>
      <c r="CO508" t="s">
        <v>6794</v>
      </c>
      <c r="CP508" t="s">
        <v>6793</v>
      </c>
      <c r="CQ508" t="s">
        <v>6794</v>
      </c>
      <c r="CR508" t="s">
        <v>7520</v>
      </c>
      <c r="CS508" t="s">
        <v>7521</v>
      </c>
      <c r="CT508" t="s">
        <v>7587</v>
      </c>
      <c r="CU508" t="s">
        <v>6793</v>
      </c>
      <c r="CV508">
        <v>2</v>
      </c>
      <c r="CW508">
        <v>4</v>
      </c>
      <c r="CX508">
        <v>1</v>
      </c>
      <c r="CY508" t="s">
        <v>6793</v>
      </c>
      <c r="CZ508">
        <v>1</v>
      </c>
      <c r="DA508" t="s">
        <v>7680</v>
      </c>
      <c r="DB508">
        <v>6</v>
      </c>
      <c r="DC508">
        <v>2009</v>
      </c>
      <c r="DD508" t="s">
        <v>7557</v>
      </c>
      <c r="DE508" t="s">
        <v>7680</v>
      </c>
      <c r="DF508">
        <v>6</v>
      </c>
      <c r="DG508">
        <v>2009</v>
      </c>
      <c r="EC508">
        <v>1</v>
      </c>
      <c r="ED508" t="s">
        <v>7523</v>
      </c>
      <c r="EL508" t="s">
        <v>6794</v>
      </c>
      <c r="EV508" t="s">
        <v>6794</v>
      </c>
      <c r="PS508" t="s">
        <v>6757</v>
      </c>
      <c r="PT508" t="s">
        <v>7526</v>
      </c>
      <c r="PU508" t="s">
        <v>7526</v>
      </c>
      <c r="PV508" t="s">
        <v>7526</v>
      </c>
      <c r="PW508" t="s">
        <v>7516</v>
      </c>
      <c r="PX508" t="s">
        <v>7515</v>
      </c>
      <c r="PY508" t="s">
        <v>7515</v>
      </c>
      <c r="PZ508" t="s">
        <v>7515</v>
      </c>
      <c r="QA508" t="s">
        <v>7515</v>
      </c>
      <c r="QB508" t="s">
        <v>7515</v>
      </c>
      <c r="QC508" t="s">
        <v>7515</v>
      </c>
      <c r="QD508" t="s">
        <v>7528</v>
      </c>
      <c r="QE508" t="s">
        <v>7539</v>
      </c>
      <c r="QF508" t="s">
        <v>7528</v>
      </c>
      <c r="QG508" t="s">
        <v>7681</v>
      </c>
      <c r="QH508">
        <v>2008</v>
      </c>
      <c r="QI508">
        <v>2</v>
      </c>
      <c r="QJ508">
        <v>1</v>
      </c>
      <c r="QK508" s="329">
        <v>39503</v>
      </c>
      <c r="QL508">
        <v>1</v>
      </c>
      <c r="QM508">
        <v>0</v>
      </c>
      <c r="QN508" t="s">
        <v>212</v>
      </c>
      <c r="QO508">
        <v>2008</v>
      </c>
      <c r="QP508">
        <v>50</v>
      </c>
      <c r="RV508">
        <f t="shared" si="15"/>
        <v>3</v>
      </c>
      <c r="RY508">
        <f t="shared" si="14"/>
        <v>8</v>
      </c>
    </row>
    <row r="509" spans="1:493" x14ac:dyDescent="0.3">
      <c r="A509">
        <v>71493</v>
      </c>
      <c r="B509">
        <v>702</v>
      </c>
      <c r="C509" t="s">
        <v>6793</v>
      </c>
      <c r="D509" t="s">
        <v>6793</v>
      </c>
      <c r="I509" t="s">
        <v>6793</v>
      </c>
      <c r="J509" t="s">
        <v>7515</v>
      </c>
      <c r="K509" t="s">
        <v>7515</v>
      </c>
      <c r="L509" t="s">
        <v>7515</v>
      </c>
      <c r="M509" t="s">
        <v>7515</v>
      </c>
      <c r="N509" t="s">
        <v>7515</v>
      </c>
      <c r="O509" t="s">
        <v>7515</v>
      </c>
      <c r="P509" t="s">
        <v>7515</v>
      </c>
      <c r="Q509" t="s">
        <v>7515</v>
      </c>
      <c r="R509" t="s">
        <v>7515</v>
      </c>
      <c r="S509" t="s">
        <v>7515</v>
      </c>
      <c r="T509" t="s">
        <v>7516</v>
      </c>
      <c r="U509" t="s">
        <v>7515</v>
      </c>
      <c r="V509" t="s">
        <v>7515</v>
      </c>
      <c r="W509" t="s">
        <v>7515</v>
      </c>
      <c r="X509" t="s">
        <v>7515</v>
      </c>
      <c r="Y509" t="s">
        <v>7515</v>
      </c>
      <c r="Z509" t="s">
        <v>7515</v>
      </c>
      <c r="AA509" t="s">
        <v>7515</v>
      </c>
      <c r="AB509" t="s">
        <v>7515</v>
      </c>
      <c r="AC509" t="s">
        <v>7517</v>
      </c>
      <c r="AF509">
        <v>0</v>
      </c>
      <c r="AG509">
        <v>11</v>
      </c>
      <c r="AH509" t="s">
        <v>6845</v>
      </c>
      <c r="AK509" t="s">
        <v>6993</v>
      </c>
      <c r="AL509" t="s">
        <v>6794</v>
      </c>
      <c r="AM509" t="s">
        <v>6794</v>
      </c>
      <c r="AN509" t="s">
        <v>7680</v>
      </c>
      <c r="AO509">
        <v>0</v>
      </c>
      <c r="AP509">
        <v>26</v>
      </c>
      <c r="AQ509" t="s">
        <v>6988</v>
      </c>
      <c r="AR509" t="s">
        <v>6793</v>
      </c>
      <c r="AS509" t="s">
        <v>6794</v>
      </c>
      <c r="AT509" t="s">
        <v>6813</v>
      </c>
      <c r="AU509" t="s">
        <v>7531</v>
      </c>
      <c r="AV509" t="s">
        <v>7518</v>
      </c>
      <c r="AX509" t="s">
        <v>6794</v>
      </c>
      <c r="AY509" t="s">
        <v>6794</v>
      </c>
      <c r="AZ509" t="s">
        <v>6793</v>
      </c>
      <c r="BA509" t="s">
        <v>6793</v>
      </c>
      <c r="BB509" t="s">
        <v>6793</v>
      </c>
      <c r="BC509" t="s">
        <v>6794</v>
      </c>
      <c r="BD509" t="s">
        <v>6794</v>
      </c>
      <c r="BE509" t="s">
        <v>6793</v>
      </c>
      <c r="BF509" t="s">
        <v>6794</v>
      </c>
      <c r="BG509" t="s">
        <v>6794</v>
      </c>
      <c r="BH509" t="s">
        <v>6794</v>
      </c>
      <c r="BI509" t="s">
        <v>7026</v>
      </c>
      <c r="BJ509" t="s">
        <v>7024</v>
      </c>
      <c r="BK509" t="s">
        <v>6794</v>
      </c>
      <c r="BM509">
        <v>10</v>
      </c>
      <c r="BN509">
        <v>50</v>
      </c>
      <c r="BO509" t="s">
        <v>7519</v>
      </c>
      <c r="BP509" t="s">
        <v>6</v>
      </c>
      <c r="BQ509" t="s">
        <v>7559</v>
      </c>
      <c r="BR509" t="s">
        <v>7543</v>
      </c>
      <c r="BS509" t="s">
        <v>7515</v>
      </c>
      <c r="BT509" t="s">
        <v>7515</v>
      </c>
      <c r="BU509" t="s">
        <v>7515</v>
      </c>
      <c r="BV509" t="s">
        <v>7515</v>
      </c>
      <c r="BW509" t="s">
        <v>7515</v>
      </c>
      <c r="BX509" t="s">
        <v>7515</v>
      </c>
      <c r="BY509" t="s">
        <v>7515</v>
      </c>
      <c r="BZ509" t="s">
        <v>7516</v>
      </c>
      <c r="CA509" t="s">
        <v>7515</v>
      </c>
      <c r="CB509" t="s">
        <v>7515</v>
      </c>
      <c r="CC509" t="s">
        <v>7515</v>
      </c>
      <c r="CD509" t="s">
        <v>7515</v>
      </c>
      <c r="CE509" t="s">
        <v>6794</v>
      </c>
      <c r="CI509" t="s">
        <v>6793</v>
      </c>
      <c r="CJ509" t="s">
        <v>6793</v>
      </c>
      <c r="CK509" t="s">
        <v>6794</v>
      </c>
      <c r="CL509" t="s">
        <v>6793</v>
      </c>
      <c r="CM509" t="s">
        <v>6794</v>
      </c>
      <c r="CN509" t="s">
        <v>6794</v>
      </c>
      <c r="CO509" t="s">
        <v>6794</v>
      </c>
      <c r="CP509" t="s">
        <v>6793</v>
      </c>
      <c r="CQ509" t="s">
        <v>6794</v>
      </c>
      <c r="CR509" t="s">
        <v>7520</v>
      </c>
      <c r="CS509" t="s">
        <v>7521</v>
      </c>
      <c r="CT509" t="s">
        <v>7522</v>
      </c>
      <c r="CU509" t="s">
        <v>6793</v>
      </c>
      <c r="CV509">
        <v>3</v>
      </c>
      <c r="CW509">
        <v>4</v>
      </c>
      <c r="CX509">
        <v>4</v>
      </c>
      <c r="CY509" t="s">
        <v>6794</v>
      </c>
      <c r="EC509">
        <v>4</v>
      </c>
      <c r="EE509">
        <v>0</v>
      </c>
      <c r="EF509">
        <v>0</v>
      </c>
      <c r="EG509">
        <v>0</v>
      </c>
      <c r="EH509">
        <v>2</v>
      </c>
      <c r="EI509">
        <v>2</v>
      </c>
      <c r="EJ509">
        <v>0</v>
      </c>
      <c r="EK509">
        <v>0</v>
      </c>
      <c r="EL509" t="s">
        <v>6794</v>
      </c>
      <c r="EV509" t="s">
        <v>6793</v>
      </c>
      <c r="KK509" t="s">
        <v>7524</v>
      </c>
      <c r="KL509" t="s">
        <v>7680</v>
      </c>
      <c r="KM509">
        <v>5</v>
      </c>
      <c r="KN509">
        <v>2007</v>
      </c>
      <c r="KR509" t="s">
        <v>6966</v>
      </c>
      <c r="PS509" t="s">
        <v>7526</v>
      </c>
      <c r="PT509" t="s">
        <v>7526</v>
      </c>
      <c r="PU509" t="s">
        <v>7527</v>
      </c>
      <c r="PV509" t="s">
        <v>7526</v>
      </c>
      <c r="PW509" t="s">
        <v>7515</v>
      </c>
      <c r="PX509" t="s">
        <v>7515</v>
      </c>
      <c r="PY509" t="s">
        <v>7515</v>
      </c>
      <c r="PZ509" t="s">
        <v>7515</v>
      </c>
      <c r="QA509" t="s">
        <v>7515</v>
      </c>
      <c r="QB509" t="s">
        <v>7515</v>
      </c>
      <c r="QC509" t="s">
        <v>7516</v>
      </c>
      <c r="QD509" t="s">
        <v>7528</v>
      </c>
      <c r="QE509" t="s">
        <v>7539</v>
      </c>
      <c r="QF509" t="s">
        <v>7528</v>
      </c>
      <c r="QG509" t="s">
        <v>7681</v>
      </c>
      <c r="QH509">
        <v>2008</v>
      </c>
      <c r="QI509">
        <v>4</v>
      </c>
      <c r="QJ509">
        <v>1</v>
      </c>
      <c r="QK509" s="329">
        <v>39561</v>
      </c>
      <c r="QL509">
        <v>0</v>
      </c>
      <c r="QM509">
        <v>1</v>
      </c>
      <c r="QN509" t="s">
        <v>194</v>
      </c>
      <c r="QO509">
        <v>0</v>
      </c>
      <c r="QP509">
        <v>35</v>
      </c>
      <c r="QQ509">
        <v>0</v>
      </c>
      <c r="QR509">
        <v>0</v>
      </c>
      <c r="QS509">
        <v>0</v>
      </c>
      <c r="QT509">
        <v>0</v>
      </c>
      <c r="QU509">
        <v>0</v>
      </c>
      <c r="QV509">
        <v>0</v>
      </c>
      <c r="QW509">
        <v>0</v>
      </c>
      <c r="QX509">
        <v>0</v>
      </c>
      <c r="QY509">
        <v>0</v>
      </c>
      <c r="QZ509">
        <v>0</v>
      </c>
      <c r="RA509">
        <v>0</v>
      </c>
      <c r="RB509">
        <v>0</v>
      </c>
      <c r="RC509">
        <v>0</v>
      </c>
      <c r="RD509">
        <v>0</v>
      </c>
      <c r="RE509">
        <v>0</v>
      </c>
      <c r="RF509">
        <v>0</v>
      </c>
      <c r="RG509">
        <v>0</v>
      </c>
      <c r="RH509">
        <v>0</v>
      </c>
      <c r="RI509">
        <v>1</v>
      </c>
      <c r="RJ509">
        <v>0</v>
      </c>
      <c r="RK509">
        <v>0</v>
      </c>
      <c r="RL509">
        <v>0</v>
      </c>
      <c r="RM509">
        <v>0</v>
      </c>
      <c r="RN509">
        <v>0</v>
      </c>
      <c r="RO509">
        <v>0</v>
      </c>
      <c r="RP509">
        <v>0</v>
      </c>
      <c r="RQ509">
        <v>0</v>
      </c>
      <c r="RR509">
        <v>0</v>
      </c>
      <c r="RS509">
        <v>0</v>
      </c>
      <c r="RT509">
        <v>0</v>
      </c>
      <c r="RU509">
        <v>0</v>
      </c>
      <c r="RV509">
        <f t="shared" si="15"/>
        <v>2</v>
      </c>
      <c r="RY509">
        <f t="shared" si="14"/>
        <v>4</v>
      </c>
    </row>
    <row r="510" spans="1:493" x14ac:dyDescent="0.3">
      <c r="A510">
        <v>71494</v>
      </c>
      <c r="B510">
        <v>706</v>
      </c>
      <c r="C510" t="s">
        <v>6793</v>
      </c>
      <c r="D510" t="s">
        <v>6793</v>
      </c>
      <c r="I510" t="s">
        <v>6793</v>
      </c>
      <c r="J510" t="s">
        <v>7515</v>
      </c>
      <c r="K510" t="s">
        <v>7516</v>
      </c>
      <c r="L510" t="s">
        <v>7515</v>
      </c>
      <c r="M510" t="s">
        <v>7515</v>
      </c>
      <c r="N510" t="s">
        <v>7515</v>
      </c>
      <c r="O510" t="s">
        <v>7515</v>
      </c>
      <c r="P510" t="s">
        <v>7515</v>
      </c>
      <c r="Q510" t="s">
        <v>7515</v>
      </c>
      <c r="R510" t="s">
        <v>7515</v>
      </c>
      <c r="S510" t="s">
        <v>7515</v>
      </c>
      <c r="T510" t="s">
        <v>7515</v>
      </c>
      <c r="U510" t="s">
        <v>7515</v>
      </c>
      <c r="V510" t="s">
        <v>7515</v>
      </c>
      <c r="W510" t="s">
        <v>7515</v>
      </c>
      <c r="X510" t="s">
        <v>7515</v>
      </c>
      <c r="Y510" t="s">
        <v>7515</v>
      </c>
      <c r="Z510" t="s">
        <v>7515</v>
      </c>
      <c r="AA510" t="s">
        <v>7515</v>
      </c>
      <c r="AB510" t="s">
        <v>7515</v>
      </c>
      <c r="AC510" t="s">
        <v>6796</v>
      </c>
      <c r="AK510" t="s">
        <v>6985</v>
      </c>
      <c r="AL510" t="s">
        <v>6793</v>
      </c>
      <c r="AM510" t="s">
        <v>6793</v>
      </c>
      <c r="AN510" t="s">
        <v>7680</v>
      </c>
      <c r="AO510">
        <v>0</v>
      </c>
      <c r="AP510">
        <v>10</v>
      </c>
      <c r="AQ510" t="s">
        <v>6988</v>
      </c>
      <c r="AR510" t="s">
        <v>6793</v>
      </c>
      <c r="AS510" t="s">
        <v>6794</v>
      </c>
      <c r="AT510" t="s">
        <v>6813</v>
      </c>
      <c r="AU510" t="s">
        <v>7531</v>
      </c>
      <c r="AV510" t="s">
        <v>6991</v>
      </c>
      <c r="AX510" t="s">
        <v>6794</v>
      </c>
      <c r="AY510" t="s">
        <v>6794</v>
      </c>
      <c r="AZ510" t="s">
        <v>6793</v>
      </c>
      <c r="BA510" t="s">
        <v>6793</v>
      </c>
      <c r="BB510" t="s">
        <v>6794</v>
      </c>
      <c r="BC510" t="s">
        <v>6793</v>
      </c>
      <c r="BD510" t="s">
        <v>6794</v>
      </c>
      <c r="BE510" t="s">
        <v>6794</v>
      </c>
      <c r="BF510" t="s">
        <v>6794</v>
      </c>
      <c r="BG510" t="s">
        <v>6794</v>
      </c>
      <c r="BH510" t="s">
        <v>6794</v>
      </c>
      <c r="BI510" t="s">
        <v>7025</v>
      </c>
      <c r="BJ510" t="s">
        <v>7021</v>
      </c>
      <c r="BK510" t="s">
        <v>6794</v>
      </c>
      <c r="BM510" t="s">
        <v>7547</v>
      </c>
      <c r="BN510">
        <v>35</v>
      </c>
      <c r="BO510" t="s">
        <v>7519</v>
      </c>
      <c r="BP510" t="s">
        <v>6</v>
      </c>
      <c r="BQ510" t="s">
        <v>7559</v>
      </c>
      <c r="BR510" t="s">
        <v>7594</v>
      </c>
      <c r="BS510" t="s">
        <v>7515</v>
      </c>
      <c r="BT510" t="s">
        <v>7516</v>
      </c>
      <c r="BU510" t="s">
        <v>7515</v>
      </c>
      <c r="BV510" t="s">
        <v>7515</v>
      </c>
      <c r="BW510" t="s">
        <v>7515</v>
      </c>
      <c r="BX510" t="s">
        <v>7515</v>
      </c>
      <c r="BY510" t="s">
        <v>7515</v>
      </c>
      <c r="BZ510" t="s">
        <v>7515</v>
      </c>
      <c r="CA510" t="s">
        <v>7515</v>
      </c>
      <c r="CB510" t="s">
        <v>7515</v>
      </c>
      <c r="CC510" t="s">
        <v>7515</v>
      </c>
      <c r="CD510" t="s">
        <v>7515</v>
      </c>
      <c r="CE510" t="s">
        <v>6794</v>
      </c>
      <c r="CI510" t="s">
        <v>6793</v>
      </c>
      <c r="CJ510" t="s">
        <v>6793</v>
      </c>
      <c r="CK510" t="s">
        <v>6794</v>
      </c>
      <c r="CL510" t="s">
        <v>6793</v>
      </c>
      <c r="CM510" t="s">
        <v>6793</v>
      </c>
      <c r="CN510" t="s">
        <v>6794</v>
      </c>
      <c r="CO510" t="s">
        <v>6794</v>
      </c>
      <c r="CP510" t="s">
        <v>6794</v>
      </c>
      <c r="CQ510" t="s">
        <v>6793</v>
      </c>
      <c r="CR510" t="s">
        <v>7545</v>
      </c>
      <c r="CS510" t="s">
        <v>7608</v>
      </c>
      <c r="CT510" t="s">
        <v>7602</v>
      </c>
      <c r="CU510" t="s">
        <v>6793</v>
      </c>
      <c r="CV510">
        <v>1</v>
      </c>
      <c r="CW510">
        <v>1</v>
      </c>
      <c r="CX510">
        <v>3</v>
      </c>
      <c r="CY510" t="s">
        <v>6794</v>
      </c>
      <c r="EC510">
        <v>1</v>
      </c>
      <c r="ED510" t="s">
        <v>7537</v>
      </c>
      <c r="EL510" t="s">
        <v>6794</v>
      </c>
      <c r="EV510" t="s">
        <v>6794</v>
      </c>
      <c r="PS510" t="s">
        <v>7527</v>
      </c>
      <c r="PT510" t="s">
        <v>7526</v>
      </c>
      <c r="PU510" t="s">
        <v>6857</v>
      </c>
      <c r="PV510" t="s">
        <v>7526</v>
      </c>
      <c r="PW510" t="s">
        <v>7516</v>
      </c>
      <c r="PX510" t="s">
        <v>7515</v>
      </c>
      <c r="PY510" t="s">
        <v>7515</v>
      </c>
      <c r="PZ510" t="s">
        <v>7515</v>
      </c>
      <c r="QA510" t="s">
        <v>7515</v>
      </c>
      <c r="QB510" t="s">
        <v>7515</v>
      </c>
      <c r="QC510" t="s">
        <v>7515</v>
      </c>
      <c r="QD510" t="s">
        <v>7528</v>
      </c>
      <c r="QE510" t="s">
        <v>7539</v>
      </c>
      <c r="QF510" t="s">
        <v>7528</v>
      </c>
      <c r="QG510" t="s">
        <v>7681</v>
      </c>
      <c r="QH510">
        <v>2008</v>
      </c>
      <c r="QI510">
        <v>3</v>
      </c>
      <c r="QJ510">
        <v>1</v>
      </c>
      <c r="QK510" s="330">
        <v>42091</v>
      </c>
      <c r="QL510">
        <v>1</v>
      </c>
      <c r="QM510">
        <v>0</v>
      </c>
      <c r="QN510" t="s">
        <v>265</v>
      </c>
      <c r="QO510">
        <v>2008</v>
      </c>
      <c r="QP510">
        <v>50</v>
      </c>
      <c r="RV510">
        <f t="shared" si="15"/>
        <v>4</v>
      </c>
      <c r="RY510">
        <f t="shared" si="14"/>
        <v>1</v>
      </c>
    </row>
    <row r="511" spans="1:493" x14ac:dyDescent="0.3">
      <c r="A511">
        <v>71495</v>
      </c>
      <c r="B511">
        <v>708</v>
      </c>
      <c r="C511" t="s">
        <v>6793</v>
      </c>
      <c r="D511" t="s">
        <v>6793</v>
      </c>
      <c r="I511" t="s">
        <v>6793</v>
      </c>
      <c r="J511" t="s">
        <v>7515</v>
      </c>
      <c r="K511" t="s">
        <v>7515</v>
      </c>
      <c r="L511" t="s">
        <v>7515</v>
      </c>
      <c r="M511" t="s">
        <v>7515</v>
      </c>
      <c r="N511" t="s">
        <v>7515</v>
      </c>
      <c r="O511" t="s">
        <v>7515</v>
      </c>
      <c r="P511" t="s">
        <v>7515</v>
      </c>
      <c r="Q511" t="s">
        <v>7515</v>
      </c>
      <c r="R511" t="s">
        <v>7515</v>
      </c>
      <c r="S511" t="s">
        <v>7515</v>
      </c>
      <c r="T511" t="s">
        <v>7515</v>
      </c>
      <c r="U511" t="s">
        <v>7515</v>
      </c>
      <c r="V511" t="s">
        <v>7515</v>
      </c>
      <c r="W511" t="s">
        <v>7515</v>
      </c>
      <c r="X511" t="s">
        <v>7515</v>
      </c>
      <c r="Y511" t="s">
        <v>7516</v>
      </c>
      <c r="Z511" t="s">
        <v>7516</v>
      </c>
      <c r="AA511" t="s">
        <v>7515</v>
      </c>
      <c r="AB511" t="s">
        <v>7515</v>
      </c>
      <c r="AC511" t="s">
        <v>6796</v>
      </c>
      <c r="AK511" t="s">
        <v>6985</v>
      </c>
      <c r="AL511" t="s">
        <v>6793</v>
      </c>
      <c r="AM511" t="s">
        <v>6794</v>
      </c>
      <c r="AN511" t="s">
        <v>7680</v>
      </c>
      <c r="AO511">
        <v>0</v>
      </c>
      <c r="AP511">
        <v>24</v>
      </c>
      <c r="AQ511" t="s">
        <v>6988</v>
      </c>
      <c r="AR511" t="s">
        <v>6793</v>
      </c>
      <c r="AS511" t="s">
        <v>6793</v>
      </c>
      <c r="AT511" t="s">
        <v>6813</v>
      </c>
      <c r="AU511" t="s">
        <v>7531</v>
      </c>
      <c r="AV511" t="s">
        <v>6991</v>
      </c>
      <c r="AX511" t="s">
        <v>6794</v>
      </c>
      <c r="AY511" t="s">
        <v>6794</v>
      </c>
      <c r="AZ511" t="s">
        <v>6794</v>
      </c>
      <c r="BA511" t="s">
        <v>6794</v>
      </c>
      <c r="BB511" t="s">
        <v>6794</v>
      </c>
      <c r="BC511" t="s">
        <v>6794</v>
      </c>
      <c r="BD511" t="s">
        <v>6793</v>
      </c>
      <c r="BE511" t="s">
        <v>6793</v>
      </c>
      <c r="BF511" t="s">
        <v>6794</v>
      </c>
      <c r="BG511" t="s">
        <v>6794</v>
      </c>
      <c r="BH511" t="s">
        <v>6794</v>
      </c>
      <c r="BI511" t="s">
        <v>7028</v>
      </c>
      <c r="BJ511" t="s">
        <v>7026</v>
      </c>
      <c r="BK511" t="s">
        <v>6794</v>
      </c>
      <c r="BM511" t="s">
        <v>7547</v>
      </c>
      <c r="BN511">
        <v>75</v>
      </c>
      <c r="BO511" t="s">
        <v>7519</v>
      </c>
      <c r="BP511" t="s">
        <v>6</v>
      </c>
      <c r="BQ511" t="s">
        <v>7559</v>
      </c>
      <c r="BR511" t="s">
        <v>7682</v>
      </c>
      <c r="BS511" t="s">
        <v>7515</v>
      </c>
      <c r="BT511" t="s">
        <v>7516</v>
      </c>
      <c r="BU511" t="s">
        <v>7515</v>
      </c>
      <c r="BV511" t="s">
        <v>7515</v>
      </c>
      <c r="BW511" t="s">
        <v>7515</v>
      </c>
      <c r="BX511" t="s">
        <v>7515</v>
      </c>
      <c r="BY511" t="s">
        <v>7515</v>
      </c>
      <c r="BZ511" t="s">
        <v>7515</v>
      </c>
      <c r="CA511" t="s">
        <v>7515</v>
      </c>
      <c r="CB511" t="s">
        <v>7515</v>
      </c>
      <c r="CC511" t="s">
        <v>7515</v>
      </c>
      <c r="CD511" t="s">
        <v>7515</v>
      </c>
      <c r="CE511" t="s">
        <v>6794</v>
      </c>
      <c r="CI511" t="s">
        <v>6793</v>
      </c>
      <c r="CJ511" t="s">
        <v>6794</v>
      </c>
      <c r="CK511" t="s">
        <v>6794</v>
      </c>
      <c r="CL511" t="s">
        <v>6794</v>
      </c>
      <c r="CM511" t="s">
        <v>6794</v>
      </c>
      <c r="CN511" t="s">
        <v>6794</v>
      </c>
      <c r="CO511" t="s">
        <v>6794</v>
      </c>
      <c r="CP511" t="s">
        <v>6793</v>
      </c>
      <c r="CQ511" t="s">
        <v>6794</v>
      </c>
      <c r="CR511" t="s">
        <v>7520</v>
      </c>
      <c r="CS511" t="s">
        <v>7521</v>
      </c>
      <c r="CT511" t="s">
        <v>7522</v>
      </c>
      <c r="CU511" t="s">
        <v>6793</v>
      </c>
      <c r="CV511">
        <v>2</v>
      </c>
      <c r="CW511">
        <v>4</v>
      </c>
      <c r="CX511">
        <v>4</v>
      </c>
      <c r="CY511" t="s">
        <v>6794</v>
      </c>
      <c r="EC511">
        <v>2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2</v>
      </c>
      <c r="EL511" t="s">
        <v>6794</v>
      </c>
      <c r="EV511" t="s">
        <v>6793</v>
      </c>
      <c r="IR511" t="s">
        <v>7524</v>
      </c>
      <c r="IS511" t="s">
        <v>6</v>
      </c>
      <c r="IV511" t="s">
        <v>7578</v>
      </c>
      <c r="IY511" t="s">
        <v>6794</v>
      </c>
      <c r="IZ511" t="s">
        <v>6793</v>
      </c>
      <c r="JA511" t="s">
        <v>7524</v>
      </c>
      <c r="JB511" t="s">
        <v>7680</v>
      </c>
      <c r="JC511">
        <v>10</v>
      </c>
      <c r="JD511">
        <v>2008</v>
      </c>
      <c r="JF511" t="s">
        <v>7526</v>
      </c>
      <c r="JG511" t="s">
        <v>7526</v>
      </c>
      <c r="JH511" t="s">
        <v>6794</v>
      </c>
      <c r="JI511" t="s">
        <v>6793</v>
      </c>
      <c r="PG511">
        <v>8</v>
      </c>
      <c r="PH511" t="s">
        <v>7515</v>
      </c>
      <c r="PI511" t="s">
        <v>7515</v>
      </c>
      <c r="PJ511" t="s">
        <v>7515</v>
      </c>
      <c r="PK511" t="s">
        <v>7515</v>
      </c>
      <c r="PL511" t="s">
        <v>7515</v>
      </c>
      <c r="PM511" t="s">
        <v>7515</v>
      </c>
      <c r="PN511" t="s">
        <v>7516</v>
      </c>
      <c r="PO511" t="s">
        <v>7515</v>
      </c>
      <c r="PP511" t="s">
        <v>7515</v>
      </c>
      <c r="PQ511" t="s">
        <v>7515</v>
      </c>
      <c r="PR511" t="s">
        <v>7515</v>
      </c>
      <c r="PS511" t="s">
        <v>7526</v>
      </c>
      <c r="PT511" t="s">
        <v>7526</v>
      </c>
      <c r="PV511" t="s">
        <v>7526</v>
      </c>
      <c r="PW511" t="s">
        <v>7515</v>
      </c>
      <c r="PX511" t="s">
        <v>7515</v>
      </c>
      <c r="PY511" t="s">
        <v>7515</v>
      </c>
      <c r="PZ511" t="s">
        <v>7515</v>
      </c>
      <c r="QA511" t="s">
        <v>7515</v>
      </c>
      <c r="QB511" t="s">
        <v>7515</v>
      </c>
      <c r="QC511" t="s">
        <v>7516</v>
      </c>
      <c r="QD511" t="s">
        <v>7528</v>
      </c>
      <c r="QE511" t="s">
        <v>7529</v>
      </c>
      <c r="QF511" t="s">
        <v>7528</v>
      </c>
      <c r="QG511" t="s">
        <v>7681</v>
      </c>
      <c r="QH511">
        <v>2008</v>
      </c>
      <c r="QI511">
        <v>4</v>
      </c>
      <c r="QJ511">
        <v>1</v>
      </c>
      <c r="QK511" s="329">
        <v>39546</v>
      </c>
      <c r="QL511">
        <v>1</v>
      </c>
      <c r="QM511">
        <v>0</v>
      </c>
      <c r="QN511" t="s">
        <v>194</v>
      </c>
      <c r="QO511">
        <v>0</v>
      </c>
      <c r="QP511">
        <v>78</v>
      </c>
      <c r="QQ511">
        <v>1</v>
      </c>
      <c r="QR511">
        <v>0</v>
      </c>
      <c r="QS511">
        <v>0</v>
      </c>
      <c r="QT511">
        <v>0</v>
      </c>
      <c r="QU511">
        <v>0</v>
      </c>
      <c r="QV511">
        <v>0</v>
      </c>
      <c r="QW511">
        <v>0</v>
      </c>
      <c r="QX511">
        <v>0</v>
      </c>
      <c r="QY511">
        <v>0</v>
      </c>
      <c r="QZ511">
        <v>0</v>
      </c>
      <c r="RA511">
        <v>0</v>
      </c>
      <c r="RB511">
        <v>0</v>
      </c>
      <c r="RC511">
        <v>0</v>
      </c>
      <c r="RD511">
        <v>1</v>
      </c>
      <c r="RE511">
        <v>1</v>
      </c>
      <c r="RF511">
        <v>0</v>
      </c>
      <c r="RG511">
        <v>0</v>
      </c>
      <c r="RH511">
        <v>0</v>
      </c>
      <c r="RI511">
        <v>0</v>
      </c>
      <c r="RJ511">
        <v>0</v>
      </c>
      <c r="RK511">
        <v>0</v>
      </c>
      <c r="RL511">
        <v>0</v>
      </c>
      <c r="RM511">
        <v>0</v>
      </c>
      <c r="RN511">
        <v>0</v>
      </c>
      <c r="RO511">
        <v>0</v>
      </c>
      <c r="RP511">
        <v>0</v>
      </c>
      <c r="RQ511">
        <v>0</v>
      </c>
      <c r="RR511">
        <v>0</v>
      </c>
      <c r="RS511">
        <v>0</v>
      </c>
      <c r="RT511">
        <v>0</v>
      </c>
      <c r="RU511">
        <v>0</v>
      </c>
      <c r="RV511">
        <f t="shared" si="15"/>
        <v>2</v>
      </c>
      <c r="RY511">
        <f t="shared" si="14"/>
        <v>2</v>
      </c>
    </row>
    <row r="512" spans="1:493" x14ac:dyDescent="0.3">
      <c r="A512">
        <v>71496</v>
      </c>
      <c r="B512">
        <v>710</v>
      </c>
      <c r="C512" t="s">
        <v>6793</v>
      </c>
      <c r="D512" t="s">
        <v>6793</v>
      </c>
      <c r="I512" t="s">
        <v>6793</v>
      </c>
      <c r="J512" t="s">
        <v>7516</v>
      </c>
      <c r="K512" t="s">
        <v>7515</v>
      </c>
      <c r="L512" t="s">
        <v>7515</v>
      </c>
      <c r="M512" t="s">
        <v>7515</v>
      </c>
      <c r="N512" t="s">
        <v>7515</v>
      </c>
      <c r="O512" t="s">
        <v>7515</v>
      </c>
      <c r="P512" t="s">
        <v>7515</v>
      </c>
      <c r="Q512" t="s">
        <v>7515</v>
      </c>
      <c r="R512" t="s">
        <v>7515</v>
      </c>
      <c r="S512" t="s">
        <v>7515</v>
      </c>
      <c r="T512" t="s">
        <v>7515</v>
      </c>
      <c r="U512" t="s">
        <v>7515</v>
      </c>
      <c r="V512" t="s">
        <v>7515</v>
      </c>
      <c r="W512" t="s">
        <v>7515</v>
      </c>
      <c r="X512" t="s">
        <v>7515</v>
      </c>
      <c r="Y512" t="s">
        <v>7515</v>
      </c>
      <c r="Z512" t="s">
        <v>7515</v>
      </c>
      <c r="AA512" t="s">
        <v>7515</v>
      </c>
      <c r="AB512" t="s">
        <v>7515</v>
      </c>
      <c r="AC512" t="s">
        <v>6796</v>
      </c>
      <c r="AK512" t="s">
        <v>6985</v>
      </c>
      <c r="AL512" t="s">
        <v>6793</v>
      </c>
      <c r="AM512" t="s">
        <v>6793</v>
      </c>
      <c r="AN512" t="s">
        <v>7680</v>
      </c>
      <c r="AO512">
        <v>0</v>
      </c>
      <c r="AP512">
        <v>24</v>
      </c>
      <c r="AQ512" t="s">
        <v>6988</v>
      </c>
      <c r="AR512" t="s">
        <v>6793</v>
      </c>
      <c r="AS512" t="s">
        <v>6793</v>
      </c>
      <c r="AT512" t="s">
        <v>6813</v>
      </c>
      <c r="AU512" t="s">
        <v>7531</v>
      </c>
      <c r="AV512" t="s">
        <v>6991</v>
      </c>
      <c r="AX512" t="s">
        <v>6794</v>
      </c>
      <c r="AY512" t="s">
        <v>6793</v>
      </c>
      <c r="AZ512" t="s">
        <v>6793</v>
      </c>
      <c r="BA512" t="s">
        <v>6793</v>
      </c>
      <c r="BB512" t="s">
        <v>6794</v>
      </c>
      <c r="BC512" t="s">
        <v>6794</v>
      </c>
      <c r="BD512" t="s">
        <v>6794</v>
      </c>
      <c r="BE512" t="s">
        <v>6793</v>
      </c>
      <c r="BF512" t="s">
        <v>6794</v>
      </c>
      <c r="BG512" t="s">
        <v>6794</v>
      </c>
      <c r="BH512" t="s">
        <v>6794</v>
      </c>
      <c r="BI512" t="s">
        <v>7024</v>
      </c>
      <c r="BJ512" t="s">
        <v>7031</v>
      </c>
      <c r="BK512" t="s">
        <v>6794</v>
      </c>
      <c r="BM512" t="s">
        <v>7547</v>
      </c>
      <c r="BN512" t="s">
        <v>6</v>
      </c>
      <c r="BO512" t="s">
        <v>7533</v>
      </c>
      <c r="BP512" t="s">
        <v>7571</v>
      </c>
      <c r="BQ512" t="s">
        <v>7559</v>
      </c>
      <c r="BR512" t="s">
        <v>7543</v>
      </c>
      <c r="BS512" t="s">
        <v>7516</v>
      </c>
      <c r="BT512" t="s">
        <v>7515</v>
      </c>
      <c r="BU512" t="s">
        <v>7515</v>
      </c>
      <c r="BV512" t="s">
        <v>7515</v>
      </c>
      <c r="BW512" t="s">
        <v>7515</v>
      </c>
      <c r="BX512" t="s">
        <v>7515</v>
      </c>
      <c r="BY512" t="s">
        <v>7515</v>
      </c>
      <c r="BZ512" t="s">
        <v>7515</v>
      </c>
      <c r="CA512" t="s">
        <v>7515</v>
      </c>
      <c r="CB512" t="s">
        <v>7515</v>
      </c>
      <c r="CC512" t="s">
        <v>7515</v>
      </c>
      <c r="CD512" t="s">
        <v>7515</v>
      </c>
      <c r="CE512" t="s">
        <v>6794</v>
      </c>
      <c r="CI512" t="s">
        <v>6793</v>
      </c>
      <c r="CJ512" t="s">
        <v>6794</v>
      </c>
      <c r="CK512" t="s">
        <v>6794</v>
      </c>
      <c r="CL512" t="s">
        <v>6794</v>
      </c>
      <c r="CM512" t="s">
        <v>6794</v>
      </c>
      <c r="CN512" t="s">
        <v>6794</v>
      </c>
      <c r="CO512" t="s">
        <v>6794</v>
      </c>
      <c r="CP512" t="s">
        <v>6794</v>
      </c>
      <c r="CQ512" t="s">
        <v>6794</v>
      </c>
      <c r="CR512" t="s">
        <v>6757</v>
      </c>
      <c r="CS512" t="s">
        <v>7521</v>
      </c>
      <c r="CT512" t="s">
        <v>7587</v>
      </c>
      <c r="CU512" t="s">
        <v>6793</v>
      </c>
      <c r="CV512">
        <v>2</v>
      </c>
      <c r="CW512">
        <v>3</v>
      </c>
      <c r="CX512" t="s">
        <v>7547</v>
      </c>
      <c r="CY512" t="s">
        <v>6794</v>
      </c>
      <c r="EC512">
        <v>3</v>
      </c>
      <c r="EE512">
        <v>0</v>
      </c>
      <c r="EF512">
        <v>1</v>
      </c>
      <c r="EG512">
        <v>0</v>
      </c>
      <c r="EH512">
        <v>0</v>
      </c>
      <c r="EI512">
        <v>2</v>
      </c>
      <c r="EJ512">
        <v>0</v>
      </c>
      <c r="EK512">
        <v>0</v>
      </c>
      <c r="EL512" t="s">
        <v>6794</v>
      </c>
      <c r="EV512" t="s">
        <v>6794</v>
      </c>
      <c r="PS512" t="s">
        <v>7526</v>
      </c>
      <c r="PT512" t="s">
        <v>7526</v>
      </c>
      <c r="PU512" t="s">
        <v>7526</v>
      </c>
      <c r="PV512" t="s">
        <v>7526</v>
      </c>
      <c r="PW512" t="s">
        <v>7516</v>
      </c>
      <c r="PX512" t="s">
        <v>7515</v>
      </c>
      <c r="PY512" t="s">
        <v>7515</v>
      </c>
      <c r="PZ512" t="s">
        <v>7515</v>
      </c>
      <c r="QA512" t="s">
        <v>7515</v>
      </c>
      <c r="QB512" t="s">
        <v>7515</v>
      </c>
      <c r="QC512" t="s">
        <v>7515</v>
      </c>
      <c r="QD512" t="s">
        <v>7528</v>
      </c>
      <c r="QE512" t="s">
        <v>7539</v>
      </c>
      <c r="QF512" t="s">
        <v>7528</v>
      </c>
      <c r="QG512" t="s">
        <v>7681</v>
      </c>
      <c r="QH512">
        <v>2008</v>
      </c>
      <c r="QI512">
        <v>2</v>
      </c>
      <c r="QJ512">
        <v>1</v>
      </c>
      <c r="QK512" s="331">
        <v>47150</v>
      </c>
      <c r="QL512">
        <v>1</v>
      </c>
      <c r="QM512">
        <v>0</v>
      </c>
      <c r="QN512" t="s">
        <v>265</v>
      </c>
      <c r="QO512">
        <v>2008</v>
      </c>
      <c r="QP512">
        <v>50</v>
      </c>
      <c r="RV512">
        <f t="shared" si="15"/>
        <v>2</v>
      </c>
      <c r="RY512">
        <f t="shared" si="14"/>
        <v>7</v>
      </c>
    </row>
    <row r="513" spans="1:493" x14ac:dyDescent="0.3">
      <c r="A513">
        <v>71497</v>
      </c>
      <c r="B513">
        <v>711</v>
      </c>
      <c r="C513" t="s">
        <v>6793</v>
      </c>
      <c r="D513" t="s">
        <v>6793</v>
      </c>
      <c r="I513" t="s">
        <v>6793</v>
      </c>
      <c r="J513" t="s">
        <v>7515</v>
      </c>
      <c r="K513" t="s">
        <v>7515</v>
      </c>
      <c r="L513" t="s">
        <v>7515</v>
      </c>
      <c r="M513" t="s">
        <v>7515</v>
      </c>
      <c r="N513" t="s">
        <v>7515</v>
      </c>
      <c r="O513" t="s">
        <v>7515</v>
      </c>
      <c r="P513" t="s">
        <v>7515</v>
      </c>
      <c r="Q513" t="s">
        <v>7515</v>
      </c>
      <c r="R513" t="s">
        <v>7515</v>
      </c>
      <c r="S513" t="s">
        <v>7515</v>
      </c>
      <c r="T513" t="s">
        <v>7516</v>
      </c>
      <c r="U513" t="s">
        <v>7515</v>
      </c>
      <c r="V513" t="s">
        <v>7515</v>
      </c>
      <c r="W513" t="s">
        <v>7515</v>
      </c>
      <c r="X513" t="s">
        <v>7515</v>
      </c>
      <c r="Y513" t="s">
        <v>7515</v>
      </c>
      <c r="Z513" t="s">
        <v>7515</v>
      </c>
      <c r="AA513" t="s">
        <v>7515</v>
      </c>
      <c r="AB513" t="s">
        <v>7515</v>
      </c>
      <c r="AC513" t="s">
        <v>6796</v>
      </c>
      <c r="AK513" t="s">
        <v>6985</v>
      </c>
      <c r="AL513" t="s">
        <v>6794</v>
      </c>
      <c r="AM513" t="s">
        <v>6794</v>
      </c>
      <c r="AN513" t="s">
        <v>6</v>
      </c>
      <c r="AQ513" t="s">
        <v>6988</v>
      </c>
      <c r="AR513" t="s">
        <v>6793</v>
      </c>
      <c r="AS513" t="s">
        <v>6794</v>
      </c>
      <c r="AT513" t="s">
        <v>6813</v>
      </c>
      <c r="AU513" t="s">
        <v>7531</v>
      </c>
      <c r="AV513" t="s">
        <v>6991</v>
      </c>
      <c r="AX513" t="s">
        <v>6794</v>
      </c>
      <c r="AY513" t="s">
        <v>6794</v>
      </c>
      <c r="AZ513" t="s">
        <v>6794</v>
      </c>
      <c r="BA513" t="s">
        <v>6794</v>
      </c>
      <c r="BB513" t="s">
        <v>6793</v>
      </c>
      <c r="BC513" t="s">
        <v>6794</v>
      </c>
      <c r="BD513" t="s">
        <v>6794</v>
      </c>
      <c r="BE513" t="s">
        <v>6794</v>
      </c>
      <c r="BF513" t="s">
        <v>6794</v>
      </c>
      <c r="BG513" t="s">
        <v>6794</v>
      </c>
      <c r="BH513" t="s">
        <v>6794</v>
      </c>
      <c r="BI513" t="s">
        <v>7028</v>
      </c>
      <c r="BJ513" t="s">
        <v>7686</v>
      </c>
      <c r="BK513" t="s">
        <v>6794</v>
      </c>
      <c r="BM513" t="s">
        <v>7547</v>
      </c>
      <c r="BN513" t="s">
        <v>6</v>
      </c>
      <c r="BO513" t="s">
        <v>7519</v>
      </c>
      <c r="BP513" t="s">
        <v>6</v>
      </c>
      <c r="BQ513" t="s">
        <v>7559</v>
      </c>
      <c r="BR513" t="s">
        <v>7543</v>
      </c>
      <c r="BS513" t="s">
        <v>7516</v>
      </c>
      <c r="BT513" t="s">
        <v>7515</v>
      </c>
      <c r="BU513" t="s">
        <v>7515</v>
      </c>
      <c r="BV513" t="s">
        <v>7515</v>
      </c>
      <c r="BW513" t="s">
        <v>7515</v>
      </c>
      <c r="BX513" t="s">
        <v>7515</v>
      </c>
      <c r="BY513" t="s">
        <v>7515</v>
      </c>
      <c r="BZ513" t="s">
        <v>7515</v>
      </c>
      <c r="CA513" t="s">
        <v>7515</v>
      </c>
      <c r="CB513" t="s">
        <v>7515</v>
      </c>
      <c r="CC513" t="s">
        <v>7515</v>
      </c>
      <c r="CD513" t="s">
        <v>7515</v>
      </c>
      <c r="CE513" t="s">
        <v>6794</v>
      </c>
      <c r="CI513" t="s">
        <v>6793</v>
      </c>
      <c r="CJ513" t="s">
        <v>6793</v>
      </c>
      <c r="CK513" t="s">
        <v>6794</v>
      </c>
      <c r="CL513" t="s">
        <v>6794</v>
      </c>
      <c r="CM513" t="s">
        <v>6794</v>
      </c>
      <c r="CN513" t="s">
        <v>6794</v>
      </c>
      <c r="CO513" t="s">
        <v>6794</v>
      </c>
      <c r="CP513" t="s">
        <v>6793</v>
      </c>
      <c r="CQ513" t="s">
        <v>6794</v>
      </c>
      <c r="CR513" t="s">
        <v>7520</v>
      </c>
      <c r="CS513" t="s">
        <v>7607</v>
      </c>
      <c r="CT513" t="s">
        <v>7587</v>
      </c>
      <c r="CU513" t="s">
        <v>6793</v>
      </c>
      <c r="CV513">
        <v>3</v>
      </c>
      <c r="CW513">
        <v>4</v>
      </c>
      <c r="CX513">
        <v>3</v>
      </c>
      <c r="CY513" t="s">
        <v>6793</v>
      </c>
      <c r="CZ513">
        <v>1</v>
      </c>
      <c r="DA513" t="s">
        <v>6966</v>
      </c>
      <c r="DD513" t="s">
        <v>6882</v>
      </c>
      <c r="DE513" t="s">
        <v>6966</v>
      </c>
      <c r="EC513">
        <v>2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2</v>
      </c>
      <c r="EK513">
        <v>0</v>
      </c>
      <c r="EL513" t="s">
        <v>6794</v>
      </c>
      <c r="EV513" t="s">
        <v>6794</v>
      </c>
      <c r="PS513" t="s">
        <v>7526</v>
      </c>
      <c r="PT513" t="s">
        <v>7526</v>
      </c>
      <c r="PU513" t="s">
        <v>7527</v>
      </c>
      <c r="PV513" t="s">
        <v>7526</v>
      </c>
      <c r="PW513" t="s">
        <v>7515</v>
      </c>
      <c r="PX513" t="s">
        <v>7516</v>
      </c>
      <c r="PY513" t="s">
        <v>7515</v>
      </c>
      <c r="PZ513" t="s">
        <v>7515</v>
      </c>
      <c r="QA513" t="s">
        <v>7515</v>
      </c>
      <c r="QB513" t="s">
        <v>7515</v>
      </c>
      <c r="QC513" t="s">
        <v>7515</v>
      </c>
      <c r="QD513" t="s">
        <v>7528</v>
      </c>
      <c r="QE513" t="s">
        <v>7529</v>
      </c>
      <c r="QF513" t="s">
        <v>7528</v>
      </c>
      <c r="QG513" t="s">
        <v>7681</v>
      </c>
      <c r="QH513">
        <v>2008</v>
      </c>
      <c r="QI513">
        <v>6</v>
      </c>
      <c r="QJ513">
        <v>1</v>
      </c>
      <c r="QK513" s="330">
        <v>42175</v>
      </c>
      <c r="QL513">
        <v>1</v>
      </c>
      <c r="QM513">
        <v>0</v>
      </c>
      <c r="QN513" t="s">
        <v>265</v>
      </c>
      <c r="QO513">
        <v>2008</v>
      </c>
      <c r="QP513">
        <v>50</v>
      </c>
      <c r="RV513">
        <f t="shared" si="15"/>
        <v>0</v>
      </c>
      <c r="RY513">
        <f t="shared" si="14"/>
        <v>2</v>
      </c>
    </row>
    <row r="514" spans="1:493" x14ac:dyDescent="0.3">
      <c r="A514">
        <v>71498</v>
      </c>
      <c r="B514">
        <v>713</v>
      </c>
      <c r="C514" t="s">
        <v>6793</v>
      </c>
      <c r="D514" t="s">
        <v>6793</v>
      </c>
      <c r="I514" t="s">
        <v>6793</v>
      </c>
      <c r="J514" t="s">
        <v>7515</v>
      </c>
      <c r="K514" t="s">
        <v>7515</v>
      </c>
      <c r="L514" t="s">
        <v>7515</v>
      </c>
      <c r="M514" t="s">
        <v>7515</v>
      </c>
      <c r="N514" t="s">
        <v>7515</v>
      </c>
      <c r="O514" t="s">
        <v>7515</v>
      </c>
      <c r="P514" t="s">
        <v>7515</v>
      </c>
      <c r="Q514" t="s">
        <v>7515</v>
      </c>
      <c r="R514" t="s">
        <v>7515</v>
      </c>
      <c r="S514" t="s">
        <v>7515</v>
      </c>
      <c r="T514" t="s">
        <v>7515</v>
      </c>
      <c r="U514" t="s">
        <v>7515</v>
      </c>
      <c r="V514" t="s">
        <v>7515</v>
      </c>
      <c r="W514" t="s">
        <v>7515</v>
      </c>
      <c r="X514" t="s">
        <v>7515</v>
      </c>
      <c r="Y514" t="s">
        <v>7515</v>
      </c>
      <c r="Z514" t="s">
        <v>7515</v>
      </c>
      <c r="AA514" t="s">
        <v>7516</v>
      </c>
      <c r="AB514" t="s">
        <v>7515</v>
      </c>
      <c r="AC514" t="s">
        <v>6796</v>
      </c>
      <c r="AK514" t="s">
        <v>6985</v>
      </c>
      <c r="AL514" t="s">
        <v>6794</v>
      </c>
      <c r="AM514" t="s">
        <v>6793</v>
      </c>
      <c r="AN514" t="s">
        <v>7680</v>
      </c>
      <c r="AO514">
        <v>0</v>
      </c>
      <c r="AP514">
        <v>10</v>
      </c>
      <c r="AQ514" t="s">
        <v>6988</v>
      </c>
      <c r="AR514" t="s">
        <v>6793</v>
      </c>
      <c r="AS514" t="s">
        <v>6793</v>
      </c>
      <c r="AT514" t="s">
        <v>6813</v>
      </c>
      <c r="AU514" t="s">
        <v>7531</v>
      </c>
      <c r="AV514" t="s">
        <v>7553</v>
      </c>
      <c r="AX514" t="s">
        <v>6794</v>
      </c>
      <c r="AY514" t="s">
        <v>6794</v>
      </c>
      <c r="AZ514" t="s">
        <v>6793</v>
      </c>
      <c r="BA514" t="s">
        <v>6793</v>
      </c>
      <c r="BB514" t="s">
        <v>6793</v>
      </c>
      <c r="BC514" t="s">
        <v>6794</v>
      </c>
      <c r="BD514" t="s">
        <v>6794</v>
      </c>
      <c r="BE514" t="s">
        <v>6794</v>
      </c>
      <c r="BF514" t="s">
        <v>6794</v>
      </c>
      <c r="BG514" t="s">
        <v>6794</v>
      </c>
      <c r="BH514" t="s">
        <v>6794</v>
      </c>
      <c r="BI514" t="s">
        <v>7021</v>
      </c>
      <c r="BJ514" t="s">
        <v>7024</v>
      </c>
      <c r="BK514" t="s">
        <v>6794</v>
      </c>
      <c r="BM514" t="s">
        <v>7547</v>
      </c>
      <c r="BN514">
        <v>50</v>
      </c>
      <c r="BO514" t="s">
        <v>7519</v>
      </c>
      <c r="BP514" t="s">
        <v>6</v>
      </c>
      <c r="BQ514" t="s">
        <v>7559</v>
      </c>
      <c r="BR514" t="s">
        <v>7543</v>
      </c>
      <c r="BS514" t="s">
        <v>7516</v>
      </c>
      <c r="BT514" t="s">
        <v>7515</v>
      </c>
      <c r="BU514" t="s">
        <v>7515</v>
      </c>
      <c r="BV514" t="s">
        <v>7515</v>
      </c>
      <c r="BW514" t="s">
        <v>7515</v>
      </c>
      <c r="BX514" t="s">
        <v>7515</v>
      </c>
      <c r="BY514" t="s">
        <v>7515</v>
      </c>
      <c r="BZ514" t="s">
        <v>7515</v>
      </c>
      <c r="CA514" t="s">
        <v>7515</v>
      </c>
      <c r="CB514" t="s">
        <v>7515</v>
      </c>
      <c r="CC514" t="s">
        <v>7515</v>
      </c>
      <c r="CD514" t="s">
        <v>7515</v>
      </c>
      <c r="CE514" t="s">
        <v>6793</v>
      </c>
      <c r="CI514" t="s">
        <v>6793</v>
      </c>
      <c r="CJ514" t="s">
        <v>6794</v>
      </c>
      <c r="CK514" t="s">
        <v>6794</v>
      </c>
      <c r="CL514" t="s">
        <v>6966</v>
      </c>
      <c r="CM514" t="s">
        <v>6794</v>
      </c>
      <c r="CN514" t="s">
        <v>6794</v>
      </c>
      <c r="CO514" t="s">
        <v>6794</v>
      </c>
      <c r="CP514" t="s">
        <v>6794</v>
      </c>
      <c r="CQ514" t="s">
        <v>6794</v>
      </c>
      <c r="CR514" t="s">
        <v>7520</v>
      </c>
      <c r="CS514" t="s">
        <v>7521</v>
      </c>
      <c r="CT514" t="s">
        <v>7587</v>
      </c>
      <c r="CU514" t="s">
        <v>6793</v>
      </c>
      <c r="CV514">
        <v>2</v>
      </c>
      <c r="CW514">
        <v>3</v>
      </c>
      <c r="CX514">
        <v>2</v>
      </c>
      <c r="CY514" t="s">
        <v>6793</v>
      </c>
      <c r="CZ514">
        <v>1</v>
      </c>
      <c r="DA514" t="s">
        <v>7680</v>
      </c>
      <c r="DB514">
        <v>7</v>
      </c>
      <c r="DC514">
        <v>2008</v>
      </c>
      <c r="DD514" t="s">
        <v>7557</v>
      </c>
      <c r="DE514" t="s">
        <v>7680</v>
      </c>
      <c r="DF514">
        <v>8</v>
      </c>
      <c r="DG514">
        <v>2008</v>
      </c>
      <c r="EC514">
        <v>3</v>
      </c>
      <c r="EE514">
        <v>0</v>
      </c>
      <c r="EF514">
        <v>0</v>
      </c>
      <c r="EG514">
        <v>0</v>
      </c>
      <c r="EH514">
        <v>0</v>
      </c>
      <c r="EI514">
        <v>1</v>
      </c>
      <c r="EJ514">
        <v>0</v>
      </c>
      <c r="EK514">
        <v>2</v>
      </c>
      <c r="EL514" t="s">
        <v>6794</v>
      </c>
      <c r="EV514" t="s">
        <v>6794</v>
      </c>
      <c r="PS514" t="s">
        <v>7526</v>
      </c>
      <c r="PT514" t="s">
        <v>7526</v>
      </c>
      <c r="PU514" t="s">
        <v>7526</v>
      </c>
      <c r="PV514" t="s">
        <v>7526</v>
      </c>
      <c r="PW514" t="s">
        <v>7516</v>
      </c>
      <c r="PX514" t="s">
        <v>7515</v>
      </c>
      <c r="PY514" t="s">
        <v>7515</v>
      </c>
      <c r="PZ514" t="s">
        <v>7515</v>
      </c>
      <c r="QA514" t="s">
        <v>7515</v>
      </c>
      <c r="QB514" t="s">
        <v>7515</v>
      </c>
      <c r="QC514" t="s">
        <v>7515</v>
      </c>
      <c r="QD514" t="s">
        <v>7528</v>
      </c>
      <c r="QE514" t="s">
        <v>7529</v>
      </c>
      <c r="QF514" t="s">
        <v>7528</v>
      </c>
      <c r="QG514" t="s">
        <v>7681</v>
      </c>
      <c r="QH514">
        <v>2008</v>
      </c>
      <c r="QI514">
        <v>9</v>
      </c>
      <c r="QJ514">
        <v>1</v>
      </c>
      <c r="QK514" s="329">
        <v>39704</v>
      </c>
      <c r="QL514">
        <v>1</v>
      </c>
      <c r="QM514">
        <v>0</v>
      </c>
      <c r="QN514" t="s">
        <v>212</v>
      </c>
      <c r="QO514">
        <v>2008</v>
      </c>
      <c r="QP514">
        <v>50</v>
      </c>
      <c r="RV514">
        <f t="shared" si="15"/>
        <v>4</v>
      </c>
      <c r="RY514">
        <f t="shared" si="14"/>
        <v>10</v>
      </c>
    </row>
    <row r="515" spans="1:493" x14ac:dyDescent="0.3">
      <c r="A515">
        <v>71499</v>
      </c>
      <c r="B515">
        <v>714</v>
      </c>
      <c r="C515" t="s">
        <v>6793</v>
      </c>
      <c r="D515" t="s">
        <v>6793</v>
      </c>
      <c r="I515" t="s">
        <v>6793</v>
      </c>
      <c r="J515" t="s">
        <v>7515</v>
      </c>
      <c r="K515" t="s">
        <v>7516</v>
      </c>
      <c r="L515" t="s">
        <v>7515</v>
      </c>
      <c r="M515" t="s">
        <v>7515</v>
      </c>
      <c r="N515" t="s">
        <v>7515</v>
      </c>
      <c r="O515" t="s">
        <v>7515</v>
      </c>
      <c r="P515" t="s">
        <v>7515</v>
      </c>
      <c r="Q515" t="s">
        <v>7515</v>
      </c>
      <c r="R515" t="s">
        <v>7515</v>
      </c>
      <c r="S515" t="s">
        <v>7515</v>
      </c>
      <c r="T515" t="s">
        <v>7515</v>
      </c>
      <c r="U515" t="s">
        <v>7515</v>
      </c>
      <c r="V515" t="s">
        <v>7515</v>
      </c>
      <c r="W515" t="s">
        <v>7515</v>
      </c>
      <c r="X515" t="s">
        <v>7515</v>
      </c>
      <c r="Y515" t="s">
        <v>7515</v>
      </c>
      <c r="Z515" t="s">
        <v>7515</v>
      </c>
      <c r="AA515" t="s">
        <v>7515</v>
      </c>
      <c r="AB515" t="s">
        <v>7515</v>
      </c>
      <c r="AC515" t="s">
        <v>6796</v>
      </c>
      <c r="AK515" t="s">
        <v>6985</v>
      </c>
      <c r="AL515" t="s">
        <v>6794</v>
      </c>
      <c r="AM515" t="s">
        <v>6794</v>
      </c>
      <c r="AN515" t="s">
        <v>7687</v>
      </c>
      <c r="AQ515" t="s">
        <v>6988</v>
      </c>
      <c r="AR515" t="s">
        <v>6793</v>
      </c>
      <c r="AS515" t="s">
        <v>6794</v>
      </c>
      <c r="AT515" t="s">
        <v>6813</v>
      </c>
      <c r="AU515" t="s">
        <v>7531</v>
      </c>
      <c r="AV515" t="s">
        <v>6991</v>
      </c>
      <c r="AX515" t="s">
        <v>6793</v>
      </c>
      <c r="AY515" t="s">
        <v>6794</v>
      </c>
      <c r="AZ515" t="s">
        <v>6794</v>
      </c>
      <c r="BA515" t="s">
        <v>6794</v>
      </c>
      <c r="BB515" t="s">
        <v>6794</v>
      </c>
      <c r="BC515" t="s">
        <v>6794</v>
      </c>
      <c r="BD515" t="s">
        <v>6794</v>
      </c>
      <c r="BE515" t="s">
        <v>6794</v>
      </c>
      <c r="BF515" t="s">
        <v>6794</v>
      </c>
      <c r="BG515" t="s">
        <v>6794</v>
      </c>
      <c r="BH515" t="s">
        <v>6794</v>
      </c>
      <c r="BI515" t="s">
        <v>7029</v>
      </c>
      <c r="BJ515" t="s">
        <v>7029</v>
      </c>
      <c r="BK515" t="s">
        <v>6794</v>
      </c>
      <c r="BM515">
        <v>250</v>
      </c>
      <c r="BN515" t="s">
        <v>6</v>
      </c>
      <c r="BO515" t="s">
        <v>7533</v>
      </c>
      <c r="BP515" t="s">
        <v>6</v>
      </c>
      <c r="BQ515" t="s">
        <v>7559</v>
      </c>
      <c r="BR515" t="s">
        <v>7594</v>
      </c>
      <c r="BS515" t="s">
        <v>7516</v>
      </c>
      <c r="BT515" t="s">
        <v>7515</v>
      </c>
      <c r="BU515" t="s">
        <v>7515</v>
      </c>
      <c r="BV515" t="s">
        <v>7515</v>
      </c>
      <c r="BW515" t="s">
        <v>7515</v>
      </c>
      <c r="BX515" t="s">
        <v>7515</v>
      </c>
      <c r="BY515" t="s">
        <v>7515</v>
      </c>
      <c r="BZ515" t="s">
        <v>7515</v>
      </c>
      <c r="CA515" t="s">
        <v>7515</v>
      </c>
      <c r="CB515" t="s">
        <v>7515</v>
      </c>
      <c r="CC515" t="s">
        <v>7515</v>
      </c>
      <c r="CD515" t="s">
        <v>7515</v>
      </c>
      <c r="CE515" t="s">
        <v>6793</v>
      </c>
      <c r="CI515" t="s">
        <v>6794</v>
      </c>
      <c r="CJ515" t="s">
        <v>6794</v>
      </c>
      <c r="CK515" t="s">
        <v>6794</v>
      </c>
      <c r="CL515" t="s">
        <v>6794</v>
      </c>
      <c r="CM515" t="s">
        <v>6794</v>
      </c>
      <c r="CN515" t="s">
        <v>6794</v>
      </c>
      <c r="CO515" t="s">
        <v>6794</v>
      </c>
      <c r="CP515" t="s">
        <v>6793</v>
      </c>
      <c r="CQ515" t="s">
        <v>6794</v>
      </c>
      <c r="CR515" t="s">
        <v>7520</v>
      </c>
      <c r="CS515" t="s">
        <v>7521</v>
      </c>
      <c r="CT515" t="s">
        <v>6966</v>
      </c>
      <c r="CU515" t="s">
        <v>6794</v>
      </c>
      <c r="CV515">
        <v>2</v>
      </c>
      <c r="CW515">
        <v>3</v>
      </c>
      <c r="CX515">
        <v>4</v>
      </c>
      <c r="EC515">
        <v>3</v>
      </c>
      <c r="EE515">
        <v>2</v>
      </c>
      <c r="EF515">
        <v>1</v>
      </c>
      <c r="EG515">
        <v>0</v>
      </c>
      <c r="EH515">
        <v>0</v>
      </c>
      <c r="EI515">
        <v>0</v>
      </c>
      <c r="EJ515">
        <v>0</v>
      </c>
      <c r="EK515">
        <v>0</v>
      </c>
      <c r="EV515" t="s">
        <v>6794</v>
      </c>
      <c r="PS515" t="s">
        <v>7526</v>
      </c>
      <c r="PT515" t="s">
        <v>7526</v>
      </c>
      <c r="PU515" t="s">
        <v>7526</v>
      </c>
      <c r="PV515" t="s">
        <v>7526</v>
      </c>
      <c r="PW515" t="s">
        <v>7515</v>
      </c>
      <c r="PX515" t="s">
        <v>7515</v>
      </c>
      <c r="PY515" t="s">
        <v>7515</v>
      </c>
      <c r="PZ515" t="s">
        <v>7515</v>
      </c>
      <c r="QA515" t="s">
        <v>7515</v>
      </c>
      <c r="QB515" t="s">
        <v>7515</v>
      </c>
      <c r="QC515" t="s">
        <v>7516</v>
      </c>
      <c r="QD515" t="s">
        <v>7528</v>
      </c>
      <c r="QE515" t="s">
        <v>7529</v>
      </c>
      <c r="QF515" t="s">
        <v>7528</v>
      </c>
      <c r="QG515" t="s">
        <v>7681</v>
      </c>
      <c r="QH515">
        <v>2008</v>
      </c>
      <c r="QI515">
        <v>7</v>
      </c>
      <c r="QJ515">
        <v>1</v>
      </c>
      <c r="QK515" s="329">
        <v>39638</v>
      </c>
      <c r="QL515">
        <v>1</v>
      </c>
      <c r="QM515">
        <v>0</v>
      </c>
      <c r="QN515" t="s">
        <v>265</v>
      </c>
      <c r="QO515">
        <v>2008</v>
      </c>
      <c r="QP515">
        <v>50</v>
      </c>
      <c r="RV515">
        <f t="shared" si="15"/>
        <v>0</v>
      </c>
      <c r="RY515">
        <f t="shared" si="14"/>
        <v>6</v>
      </c>
    </row>
    <row r="516" spans="1:493" x14ac:dyDescent="0.3">
      <c r="A516">
        <v>71500</v>
      </c>
      <c r="B516">
        <v>716</v>
      </c>
      <c r="C516" t="s">
        <v>6793</v>
      </c>
      <c r="D516" t="s">
        <v>6793</v>
      </c>
      <c r="I516" t="s">
        <v>6793</v>
      </c>
      <c r="J516" t="s">
        <v>7515</v>
      </c>
      <c r="K516" t="s">
        <v>7516</v>
      </c>
      <c r="L516" t="s">
        <v>7515</v>
      </c>
      <c r="M516" t="s">
        <v>7515</v>
      </c>
      <c r="N516" t="s">
        <v>7515</v>
      </c>
      <c r="O516" t="s">
        <v>7515</v>
      </c>
      <c r="P516" t="s">
        <v>7515</v>
      </c>
      <c r="Q516" t="s">
        <v>7515</v>
      </c>
      <c r="R516" t="s">
        <v>7515</v>
      </c>
      <c r="S516" t="s">
        <v>7515</v>
      </c>
      <c r="T516" t="s">
        <v>7515</v>
      </c>
      <c r="U516" t="s">
        <v>7515</v>
      </c>
      <c r="V516" t="s">
        <v>7515</v>
      </c>
      <c r="W516" t="s">
        <v>7515</v>
      </c>
      <c r="X516" t="s">
        <v>7515</v>
      </c>
      <c r="Y516" t="s">
        <v>7515</v>
      </c>
      <c r="Z516" t="s">
        <v>7515</v>
      </c>
      <c r="AA516" t="s">
        <v>7515</v>
      </c>
      <c r="AB516" t="s">
        <v>7515</v>
      </c>
      <c r="AC516" t="s">
        <v>6796</v>
      </c>
      <c r="AK516" t="s">
        <v>6985</v>
      </c>
      <c r="AL516" t="s">
        <v>6793</v>
      </c>
      <c r="AM516" t="s">
        <v>6793</v>
      </c>
      <c r="AN516" t="s">
        <v>7680</v>
      </c>
      <c r="AO516">
        <v>0</v>
      </c>
      <c r="AP516">
        <v>25</v>
      </c>
      <c r="AQ516" t="s">
        <v>6988</v>
      </c>
      <c r="AR516" t="s">
        <v>6793</v>
      </c>
      <c r="AS516" t="s">
        <v>6793</v>
      </c>
      <c r="AT516" t="s">
        <v>6813</v>
      </c>
      <c r="AU516" t="s">
        <v>7531</v>
      </c>
      <c r="AV516" t="s">
        <v>7518</v>
      </c>
      <c r="AX516" t="s">
        <v>6793</v>
      </c>
      <c r="AY516" t="s">
        <v>6794</v>
      </c>
      <c r="AZ516" t="s">
        <v>6793</v>
      </c>
      <c r="BA516" t="s">
        <v>6793</v>
      </c>
      <c r="BB516" t="s">
        <v>6794</v>
      </c>
      <c r="BC516" t="s">
        <v>6794</v>
      </c>
      <c r="BD516" t="s">
        <v>6793</v>
      </c>
      <c r="BE516" t="s">
        <v>6794</v>
      </c>
      <c r="BF516" t="s">
        <v>6794</v>
      </c>
      <c r="BG516" t="s">
        <v>6794</v>
      </c>
      <c r="BH516" t="s">
        <v>6794</v>
      </c>
      <c r="BI516" t="s">
        <v>7022</v>
      </c>
      <c r="BJ516" t="s">
        <v>7024</v>
      </c>
      <c r="BK516" t="s">
        <v>6794</v>
      </c>
      <c r="BM516">
        <v>200</v>
      </c>
      <c r="BN516" t="s">
        <v>6</v>
      </c>
      <c r="BO516" t="s">
        <v>7533</v>
      </c>
      <c r="BP516" t="s">
        <v>6</v>
      </c>
      <c r="BQ516" t="s">
        <v>7024</v>
      </c>
      <c r="BR516" t="s">
        <v>7594</v>
      </c>
      <c r="BS516" t="s">
        <v>7516</v>
      </c>
      <c r="BT516" t="s">
        <v>7515</v>
      </c>
      <c r="BU516" t="s">
        <v>7515</v>
      </c>
      <c r="BV516" t="s">
        <v>7515</v>
      </c>
      <c r="BW516" t="s">
        <v>7515</v>
      </c>
      <c r="BX516" t="s">
        <v>7515</v>
      </c>
      <c r="BY516" t="s">
        <v>7515</v>
      </c>
      <c r="BZ516" t="s">
        <v>7515</v>
      </c>
      <c r="CA516" t="s">
        <v>7515</v>
      </c>
      <c r="CB516" t="s">
        <v>7515</v>
      </c>
      <c r="CC516" t="s">
        <v>7515</v>
      </c>
      <c r="CD516" t="s">
        <v>7515</v>
      </c>
      <c r="CE516" t="s">
        <v>6794</v>
      </c>
      <c r="CI516" t="s">
        <v>6793</v>
      </c>
      <c r="CJ516" t="s">
        <v>6793</v>
      </c>
      <c r="CK516" t="s">
        <v>6794</v>
      </c>
      <c r="CL516" t="s">
        <v>6793</v>
      </c>
      <c r="CM516" t="s">
        <v>6794</v>
      </c>
      <c r="CN516" t="s">
        <v>6794</v>
      </c>
      <c r="CO516" t="s">
        <v>6794</v>
      </c>
      <c r="CP516" t="s">
        <v>6793</v>
      </c>
      <c r="CQ516" t="s">
        <v>6794</v>
      </c>
      <c r="CR516" t="s">
        <v>7520</v>
      </c>
      <c r="CS516" t="s">
        <v>7521</v>
      </c>
      <c r="CT516" t="s">
        <v>7522</v>
      </c>
      <c r="CU516" t="s">
        <v>6794</v>
      </c>
      <c r="CV516">
        <v>2</v>
      </c>
      <c r="CW516">
        <v>3</v>
      </c>
      <c r="CX516">
        <v>3</v>
      </c>
      <c r="EC516">
        <v>1</v>
      </c>
      <c r="ED516" t="s">
        <v>7523</v>
      </c>
      <c r="EV516" t="s">
        <v>6793</v>
      </c>
      <c r="LC516" t="s">
        <v>7524</v>
      </c>
      <c r="LD516" t="s">
        <v>7680</v>
      </c>
      <c r="LE516">
        <v>6</v>
      </c>
      <c r="LF516">
        <v>2008</v>
      </c>
      <c r="LH516" t="s">
        <v>7527</v>
      </c>
      <c r="LI516" t="s">
        <v>7527</v>
      </c>
      <c r="LJ516" t="s">
        <v>6966</v>
      </c>
      <c r="LL516" t="s">
        <v>7524</v>
      </c>
      <c r="LM516" t="s">
        <v>7680</v>
      </c>
      <c r="LN516">
        <v>8</v>
      </c>
      <c r="LO516">
        <v>2008</v>
      </c>
      <c r="LS516" t="s">
        <v>6794</v>
      </c>
      <c r="LT516" t="s">
        <v>6793</v>
      </c>
      <c r="PG516">
        <v>1</v>
      </c>
      <c r="PH516" t="s">
        <v>7515</v>
      </c>
      <c r="PI516" t="s">
        <v>7515</v>
      </c>
      <c r="PJ516" t="s">
        <v>7515</v>
      </c>
      <c r="PK516" t="s">
        <v>7515</v>
      </c>
      <c r="PL516" t="s">
        <v>7515</v>
      </c>
      <c r="PM516" t="s">
        <v>7515</v>
      </c>
      <c r="PN516" t="s">
        <v>7515</v>
      </c>
      <c r="PO516" t="s">
        <v>7515</v>
      </c>
      <c r="PP516" t="s">
        <v>7516</v>
      </c>
      <c r="PQ516" t="s">
        <v>7515</v>
      </c>
      <c r="PR516" t="s">
        <v>7515</v>
      </c>
      <c r="PS516" t="s">
        <v>7526</v>
      </c>
      <c r="PT516" t="s">
        <v>7526</v>
      </c>
      <c r="PU516" t="s">
        <v>7526</v>
      </c>
      <c r="PW516" t="s">
        <v>7516</v>
      </c>
      <c r="PX516" t="s">
        <v>7515</v>
      </c>
      <c r="PY516" t="s">
        <v>7515</v>
      </c>
      <c r="PZ516" t="s">
        <v>7515</v>
      </c>
      <c r="QA516" t="s">
        <v>7515</v>
      </c>
      <c r="QB516" t="s">
        <v>7515</v>
      </c>
      <c r="QC516" t="s">
        <v>7515</v>
      </c>
      <c r="QD516" t="s">
        <v>7528</v>
      </c>
      <c r="QE516" t="s">
        <v>7539</v>
      </c>
      <c r="QF516" t="s">
        <v>7528</v>
      </c>
      <c r="QG516" t="s">
        <v>7681</v>
      </c>
      <c r="QH516">
        <v>2008</v>
      </c>
      <c r="QI516">
        <v>2</v>
      </c>
      <c r="QJ516">
        <v>1</v>
      </c>
      <c r="QK516" s="330">
        <v>42061</v>
      </c>
      <c r="QL516">
        <v>1</v>
      </c>
      <c r="QM516">
        <v>0</v>
      </c>
      <c r="QN516" t="s">
        <v>265</v>
      </c>
      <c r="QO516">
        <v>2008</v>
      </c>
      <c r="QP516">
        <v>50</v>
      </c>
      <c r="QQ516">
        <v>1</v>
      </c>
      <c r="QR516">
        <v>0</v>
      </c>
      <c r="QS516">
        <v>0</v>
      </c>
      <c r="QT516">
        <v>0</v>
      </c>
      <c r="QU516">
        <v>0</v>
      </c>
      <c r="QV516">
        <v>0</v>
      </c>
      <c r="QW516">
        <v>0</v>
      </c>
      <c r="QX516">
        <v>0</v>
      </c>
      <c r="QY516">
        <v>0</v>
      </c>
      <c r="QZ516">
        <v>0</v>
      </c>
      <c r="RA516">
        <v>0</v>
      </c>
      <c r="RB516">
        <v>0</v>
      </c>
      <c r="RC516">
        <v>0</v>
      </c>
      <c r="RD516">
        <v>0</v>
      </c>
      <c r="RE516">
        <v>0</v>
      </c>
      <c r="RF516">
        <v>0</v>
      </c>
      <c r="RG516">
        <v>0</v>
      </c>
      <c r="RH516">
        <v>0</v>
      </c>
      <c r="RI516">
        <v>0</v>
      </c>
      <c r="RJ516">
        <v>0</v>
      </c>
      <c r="RK516">
        <v>1</v>
      </c>
      <c r="RL516">
        <v>1</v>
      </c>
      <c r="RM516">
        <v>0</v>
      </c>
      <c r="RN516">
        <v>0</v>
      </c>
      <c r="RO516">
        <v>0</v>
      </c>
      <c r="RP516">
        <v>0</v>
      </c>
      <c r="RQ516">
        <v>0</v>
      </c>
      <c r="RR516">
        <v>0</v>
      </c>
      <c r="RS516">
        <v>0</v>
      </c>
      <c r="RT516">
        <v>0</v>
      </c>
      <c r="RU516">
        <v>0</v>
      </c>
      <c r="RV516">
        <f t="shared" si="15"/>
        <v>2</v>
      </c>
      <c r="RY516">
        <f t="shared" si="14"/>
        <v>5</v>
      </c>
    </row>
    <row r="517" spans="1:493" x14ac:dyDescent="0.3">
      <c r="A517">
        <v>71501</v>
      </c>
      <c r="B517">
        <v>718</v>
      </c>
      <c r="C517" t="s">
        <v>6793</v>
      </c>
      <c r="D517" t="s">
        <v>6793</v>
      </c>
      <c r="I517" t="s">
        <v>6793</v>
      </c>
      <c r="J517" t="s">
        <v>7515</v>
      </c>
      <c r="K517" t="s">
        <v>7515</v>
      </c>
      <c r="L517" t="s">
        <v>7515</v>
      </c>
      <c r="M517" t="s">
        <v>7515</v>
      </c>
      <c r="N517" t="s">
        <v>7515</v>
      </c>
      <c r="O517" t="s">
        <v>7515</v>
      </c>
      <c r="P517" t="s">
        <v>7515</v>
      </c>
      <c r="Q517" t="s">
        <v>7515</v>
      </c>
      <c r="R517" t="s">
        <v>7515</v>
      </c>
      <c r="S517" t="s">
        <v>7515</v>
      </c>
      <c r="T517" t="s">
        <v>7515</v>
      </c>
      <c r="U517" t="s">
        <v>7515</v>
      </c>
      <c r="V517" t="s">
        <v>7515</v>
      </c>
      <c r="W517" t="s">
        <v>7515</v>
      </c>
      <c r="X517" t="s">
        <v>7515</v>
      </c>
      <c r="Y517" t="s">
        <v>7516</v>
      </c>
      <c r="Z517" t="s">
        <v>7515</v>
      </c>
      <c r="AA517" t="s">
        <v>7515</v>
      </c>
      <c r="AB517" t="s">
        <v>7515</v>
      </c>
      <c r="AC517" t="s">
        <v>6796</v>
      </c>
      <c r="AK517" t="s">
        <v>6985</v>
      </c>
      <c r="AL517" t="s">
        <v>6793</v>
      </c>
      <c r="AM517" t="s">
        <v>6793</v>
      </c>
      <c r="AN517" t="s">
        <v>7680</v>
      </c>
      <c r="AO517">
        <v>0</v>
      </c>
      <c r="AP517">
        <v>8</v>
      </c>
      <c r="AQ517" t="s">
        <v>6988</v>
      </c>
      <c r="AR517" t="s">
        <v>6793</v>
      </c>
      <c r="AS517" t="s">
        <v>6793</v>
      </c>
      <c r="AT517" t="s">
        <v>6813</v>
      </c>
      <c r="AU517" t="s">
        <v>7531</v>
      </c>
      <c r="AV517" t="s">
        <v>6991</v>
      </c>
      <c r="AX517" t="s">
        <v>6794</v>
      </c>
      <c r="AY517" t="s">
        <v>6794</v>
      </c>
      <c r="AZ517" t="s">
        <v>6794</v>
      </c>
      <c r="BA517" t="s">
        <v>6794</v>
      </c>
      <c r="BB517" t="s">
        <v>6794</v>
      </c>
      <c r="BC517" t="s">
        <v>6793</v>
      </c>
      <c r="BD517" t="s">
        <v>6793</v>
      </c>
      <c r="BE517" t="s">
        <v>6794</v>
      </c>
      <c r="BF517" t="s">
        <v>6794</v>
      </c>
      <c r="BG517" t="s">
        <v>6794</v>
      </c>
      <c r="BH517" t="s">
        <v>6794</v>
      </c>
      <c r="BI517" t="s">
        <v>7022</v>
      </c>
      <c r="BJ517" t="s">
        <v>7025</v>
      </c>
      <c r="BK517" t="s">
        <v>6794</v>
      </c>
      <c r="BM517">
        <v>75</v>
      </c>
      <c r="BN517" t="s">
        <v>6</v>
      </c>
      <c r="BO517" t="s">
        <v>7533</v>
      </c>
      <c r="BP517" t="s">
        <v>6</v>
      </c>
      <c r="BQ517" t="s">
        <v>7559</v>
      </c>
      <c r="BR517" t="s">
        <v>7543</v>
      </c>
      <c r="BS517" t="s">
        <v>7516</v>
      </c>
      <c r="BT517" t="s">
        <v>7515</v>
      </c>
      <c r="BU517" t="s">
        <v>7515</v>
      </c>
      <c r="BV517" t="s">
        <v>7515</v>
      </c>
      <c r="BW517" t="s">
        <v>7515</v>
      </c>
      <c r="BX517" t="s">
        <v>7515</v>
      </c>
      <c r="BY517" t="s">
        <v>7515</v>
      </c>
      <c r="BZ517" t="s">
        <v>7515</v>
      </c>
      <c r="CA517" t="s">
        <v>7515</v>
      </c>
      <c r="CB517" t="s">
        <v>7515</v>
      </c>
      <c r="CC517" t="s">
        <v>7515</v>
      </c>
      <c r="CD517" t="s">
        <v>7515</v>
      </c>
      <c r="CE517" t="s">
        <v>6794</v>
      </c>
      <c r="CI517" t="s">
        <v>6793</v>
      </c>
      <c r="CJ517" t="s">
        <v>6793</v>
      </c>
      <c r="CK517" t="s">
        <v>6794</v>
      </c>
      <c r="CL517" t="s">
        <v>6794</v>
      </c>
      <c r="CM517" t="s">
        <v>6794</v>
      </c>
      <c r="CN517" t="s">
        <v>6794</v>
      </c>
      <c r="CO517" t="s">
        <v>6794</v>
      </c>
      <c r="CP517" t="s">
        <v>6793</v>
      </c>
      <c r="CQ517" t="s">
        <v>6794</v>
      </c>
      <c r="CR517" t="s">
        <v>7520</v>
      </c>
      <c r="CS517" t="s">
        <v>7521</v>
      </c>
      <c r="CT517" t="s">
        <v>7536</v>
      </c>
      <c r="CU517" t="s">
        <v>6793</v>
      </c>
      <c r="CV517">
        <v>3</v>
      </c>
      <c r="CW517">
        <v>4</v>
      </c>
      <c r="CX517">
        <v>1</v>
      </c>
      <c r="CY517" t="s">
        <v>6794</v>
      </c>
      <c r="EC517">
        <v>5</v>
      </c>
      <c r="EE517">
        <v>3</v>
      </c>
      <c r="EF517">
        <v>0</v>
      </c>
      <c r="EG517">
        <v>0</v>
      </c>
      <c r="EH517">
        <v>0</v>
      </c>
      <c r="EI517">
        <v>2</v>
      </c>
      <c r="EJ517">
        <v>0</v>
      </c>
      <c r="EK517">
        <v>0</v>
      </c>
      <c r="EL517" t="s">
        <v>6793</v>
      </c>
      <c r="EM517" t="s">
        <v>6859</v>
      </c>
      <c r="EN517">
        <v>1</v>
      </c>
      <c r="EP517" t="s">
        <v>7683</v>
      </c>
      <c r="EQ517">
        <v>2009</v>
      </c>
      <c r="ER517" t="s">
        <v>7684</v>
      </c>
      <c r="EV517" t="s">
        <v>6793</v>
      </c>
      <c r="FF517" t="s">
        <v>7538</v>
      </c>
      <c r="FG517" t="s">
        <v>7680</v>
      </c>
      <c r="FH517">
        <v>7</v>
      </c>
      <c r="FI517">
        <v>2008</v>
      </c>
      <c r="FM517" t="s">
        <v>6794</v>
      </c>
      <c r="FN517" t="s">
        <v>6793</v>
      </c>
      <c r="PG517">
        <v>0</v>
      </c>
      <c r="PH517" t="s">
        <v>7515</v>
      </c>
      <c r="PI517" t="s">
        <v>7515</v>
      </c>
      <c r="PJ517" t="s">
        <v>7515</v>
      </c>
      <c r="PK517" t="s">
        <v>7515</v>
      </c>
      <c r="PL517" t="s">
        <v>7515</v>
      </c>
      <c r="PM517" t="s">
        <v>7515</v>
      </c>
      <c r="PN517" t="s">
        <v>7516</v>
      </c>
      <c r="PO517" t="s">
        <v>7515</v>
      </c>
      <c r="PP517" t="s">
        <v>7515</v>
      </c>
      <c r="PQ517" t="s">
        <v>7515</v>
      </c>
      <c r="PR517" t="s">
        <v>7515</v>
      </c>
      <c r="PS517" t="s">
        <v>7582</v>
      </c>
      <c r="PT517" t="s">
        <v>7526</v>
      </c>
      <c r="PU517" t="s">
        <v>7526</v>
      </c>
      <c r="PV517" t="s">
        <v>7526</v>
      </c>
      <c r="QD517" t="s">
        <v>7528</v>
      </c>
      <c r="QE517" t="s">
        <v>7539</v>
      </c>
      <c r="QF517" t="s">
        <v>7528</v>
      </c>
      <c r="QG517" t="s">
        <v>7681</v>
      </c>
      <c r="QH517">
        <v>2008</v>
      </c>
      <c r="QI517">
        <v>6</v>
      </c>
      <c r="QJ517">
        <v>1</v>
      </c>
      <c r="QK517" s="330">
        <v>42181</v>
      </c>
      <c r="QL517">
        <v>1</v>
      </c>
      <c r="QM517">
        <v>0</v>
      </c>
      <c r="QN517" t="s">
        <v>265</v>
      </c>
      <c r="QO517">
        <v>2008</v>
      </c>
      <c r="QP517">
        <v>50</v>
      </c>
      <c r="QQ517">
        <v>1</v>
      </c>
      <c r="QR517">
        <v>0</v>
      </c>
      <c r="QS517">
        <v>0</v>
      </c>
      <c r="QT517">
        <v>1</v>
      </c>
      <c r="QU517">
        <v>0</v>
      </c>
      <c r="QV517">
        <v>0</v>
      </c>
      <c r="QW517">
        <v>0</v>
      </c>
      <c r="QX517">
        <v>0</v>
      </c>
      <c r="QY517">
        <v>0</v>
      </c>
      <c r="QZ517">
        <v>0</v>
      </c>
      <c r="RA517">
        <v>0</v>
      </c>
      <c r="RB517">
        <v>0</v>
      </c>
      <c r="RC517">
        <v>0</v>
      </c>
      <c r="RD517">
        <v>0</v>
      </c>
      <c r="RE517">
        <v>0</v>
      </c>
      <c r="RF517">
        <v>0</v>
      </c>
      <c r="RG517">
        <v>0</v>
      </c>
      <c r="RH517">
        <v>0</v>
      </c>
      <c r="RI517">
        <v>0</v>
      </c>
      <c r="RJ517">
        <v>0</v>
      </c>
      <c r="RK517">
        <v>0</v>
      </c>
      <c r="RL517">
        <v>0</v>
      </c>
      <c r="RM517">
        <v>0</v>
      </c>
      <c r="RN517">
        <v>0</v>
      </c>
      <c r="RO517">
        <v>0</v>
      </c>
      <c r="RP517">
        <v>0</v>
      </c>
      <c r="RQ517">
        <v>0</v>
      </c>
      <c r="RR517">
        <v>0</v>
      </c>
      <c r="RS517">
        <v>0</v>
      </c>
      <c r="RT517">
        <v>0</v>
      </c>
      <c r="RU517">
        <v>0</v>
      </c>
      <c r="RV517">
        <f t="shared" si="15"/>
        <v>5</v>
      </c>
      <c r="RY517">
        <f t="shared" si="14"/>
        <v>5</v>
      </c>
    </row>
    <row r="518" spans="1:493" x14ac:dyDescent="0.3">
      <c r="A518">
        <v>71502</v>
      </c>
      <c r="B518">
        <v>721</v>
      </c>
      <c r="C518" t="s">
        <v>6793</v>
      </c>
      <c r="D518" t="s">
        <v>6793</v>
      </c>
      <c r="I518" t="s">
        <v>6793</v>
      </c>
      <c r="J518" t="s">
        <v>7515</v>
      </c>
      <c r="K518" t="s">
        <v>7515</v>
      </c>
      <c r="L518" t="s">
        <v>7515</v>
      </c>
      <c r="M518" t="s">
        <v>7515</v>
      </c>
      <c r="N518" t="s">
        <v>7515</v>
      </c>
      <c r="O518" t="s">
        <v>7515</v>
      </c>
      <c r="P518" t="s">
        <v>7515</v>
      </c>
      <c r="Q518" t="s">
        <v>7515</v>
      </c>
      <c r="R518" t="s">
        <v>7515</v>
      </c>
      <c r="S518" t="s">
        <v>7515</v>
      </c>
      <c r="T518" t="s">
        <v>7515</v>
      </c>
      <c r="U518" t="s">
        <v>7515</v>
      </c>
      <c r="V518" t="s">
        <v>7515</v>
      </c>
      <c r="W518" t="s">
        <v>7515</v>
      </c>
      <c r="X518" t="s">
        <v>7515</v>
      </c>
      <c r="Y518" t="s">
        <v>7516</v>
      </c>
      <c r="Z518" t="s">
        <v>7515</v>
      </c>
      <c r="AA518" t="s">
        <v>7515</v>
      </c>
      <c r="AB518" t="s">
        <v>7515</v>
      </c>
      <c r="AC518" t="s">
        <v>6796</v>
      </c>
      <c r="AK518" t="s">
        <v>6985</v>
      </c>
      <c r="AL518" t="s">
        <v>6793</v>
      </c>
      <c r="AM518" t="s">
        <v>6794</v>
      </c>
      <c r="AN518" t="s">
        <v>7680</v>
      </c>
      <c r="AO518">
        <v>0</v>
      </c>
      <c r="AP518">
        <v>17</v>
      </c>
      <c r="AQ518" t="s">
        <v>6988</v>
      </c>
      <c r="AR518" t="s">
        <v>6793</v>
      </c>
      <c r="AS518" t="s">
        <v>6793</v>
      </c>
      <c r="AT518" t="s">
        <v>6813</v>
      </c>
      <c r="AU518" t="s">
        <v>7531</v>
      </c>
      <c r="AV518" t="s">
        <v>6991</v>
      </c>
      <c r="AX518" t="s">
        <v>6794</v>
      </c>
      <c r="AY518" t="s">
        <v>6794</v>
      </c>
      <c r="AZ518" t="s">
        <v>6793</v>
      </c>
      <c r="BA518" t="s">
        <v>6794</v>
      </c>
      <c r="BB518" t="s">
        <v>6794</v>
      </c>
      <c r="BC518" t="s">
        <v>6794</v>
      </c>
      <c r="BD518" t="s">
        <v>6794</v>
      </c>
      <c r="BE518" t="s">
        <v>6794</v>
      </c>
      <c r="BF518" t="s">
        <v>6794</v>
      </c>
      <c r="BG518" t="s">
        <v>6794</v>
      </c>
      <c r="BH518" t="s">
        <v>6794</v>
      </c>
      <c r="BI518" t="s">
        <v>7021</v>
      </c>
      <c r="BJ518" t="s">
        <v>7029</v>
      </c>
      <c r="BK518" t="s">
        <v>6794</v>
      </c>
      <c r="BM518">
        <v>50</v>
      </c>
      <c r="BN518">
        <v>50</v>
      </c>
      <c r="BO518" t="s">
        <v>7519</v>
      </c>
      <c r="BP518" t="s">
        <v>6</v>
      </c>
      <c r="BQ518" t="s">
        <v>7559</v>
      </c>
      <c r="BR518" t="s">
        <v>7543</v>
      </c>
      <c r="BS518" t="s">
        <v>7516</v>
      </c>
      <c r="BT518" t="s">
        <v>7515</v>
      </c>
      <c r="BU518" t="s">
        <v>7515</v>
      </c>
      <c r="BV518" t="s">
        <v>7515</v>
      </c>
      <c r="BW518" t="s">
        <v>7515</v>
      </c>
      <c r="BX518" t="s">
        <v>7515</v>
      </c>
      <c r="BY518" t="s">
        <v>7515</v>
      </c>
      <c r="BZ518" t="s">
        <v>7515</v>
      </c>
      <c r="CA518" t="s">
        <v>7515</v>
      </c>
      <c r="CB518" t="s">
        <v>7515</v>
      </c>
      <c r="CC518" t="s">
        <v>7515</v>
      </c>
      <c r="CD518" t="s">
        <v>7515</v>
      </c>
      <c r="CE518" t="s">
        <v>6794</v>
      </c>
      <c r="CI518" t="s">
        <v>6793</v>
      </c>
      <c r="CJ518" t="s">
        <v>6793</v>
      </c>
      <c r="CK518" t="s">
        <v>6794</v>
      </c>
      <c r="CL518" t="s">
        <v>6793</v>
      </c>
      <c r="CM518" t="s">
        <v>6793</v>
      </c>
      <c r="CN518" t="s">
        <v>6793</v>
      </c>
      <c r="CO518" t="s">
        <v>6794</v>
      </c>
      <c r="CP518" t="s">
        <v>6793</v>
      </c>
      <c r="CQ518" t="s">
        <v>6794</v>
      </c>
      <c r="CR518" t="s">
        <v>7520</v>
      </c>
      <c r="CS518" t="s">
        <v>7521</v>
      </c>
      <c r="CT518" t="s">
        <v>7587</v>
      </c>
      <c r="CU518" t="s">
        <v>6793</v>
      </c>
      <c r="CV518">
        <v>3</v>
      </c>
      <c r="CW518">
        <v>5</v>
      </c>
      <c r="CX518">
        <v>3</v>
      </c>
      <c r="CY518" t="s">
        <v>6794</v>
      </c>
      <c r="EC518">
        <v>2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2</v>
      </c>
      <c r="EK518">
        <v>0</v>
      </c>
      <c r="EL518" t="s">
        <v>6794</v>
      </c>
      <c r="EV518" t="s">
        <v>6794</v>
      </c>
      <c r="PS518" t="s">
        <v>7526</v>
      </c>
      <c r="PT518" t="s">
        <v>7526</v>
      </c>
      <c r="PU518" t="s">
        <v>7526</v>
      </c>
      <c r="PV518" t="s">
        <v>7527</v>
      </c>
      <c r="PW518" t="s">
        <v>7515</v>
      </c>
      <c r="PX518" t="s">
        <v>7515</v>
      </c>
      <c r="PY518" t="s">
        <v>7515</v>
      </c>
      <c r="PZ518" t="s">
        <v>7515</v>
      </c>
      <c r="QA518" t="s">
        <v>7515</v>
      </c>
      <c r="QB518" t="s">
        <v>7515</v>
      </c>
      <c r="QC518" t="s">
        <v>7516</v>
      </c>
      <c r="QD518" t="s">
        <v>7528</v>
      </c>
      <c r="QE518" t="s">
        <v>7529</v>
      </c>
      <c r="QF518" t="s">
        <v>7528</v>
      </c>
      <c r="QG518" t="s">
        <v>7681</v>
      </c>
      <c r="QH518">
        <v>2008</v>
      </c>
      <c r="QI518">
        <v>2</v>
      </c>
      <c r="QJ518">
        <v>1</v>
      </c>
      <c r="QK518" s="329">
        <v>39501</v>
      </c>
      <c r="QL518">
        <v>1</v>
      </c>
      <c r="QM518">
        <v>0</v>
      </c>
      <c r="QN518" t="s">
        <v>265</v>
      </c>
      <c r="QO518">
        <v>2008</v>
      </c>
      <c r="QP518">
        <v>50</v>
      </c>
      <c r="RV518">
        <f t="shared" si="15"/>
        <v>3</v>
      </c>
      <c r="RY518">
        <f t="shared" si="14"/>
        <v>10</v>
      </c>
    </row>
    <row r="519" spans="1:493" x14ac:dyDescent="0.3">
      <c r="A519">
        <v>71503</v>
      </c>
      <c r="B519">
        <v>723</v>
      </c>
      <c r="C519" t="s">
        <v>6793</v>
      </c>
      <c r="D519" t="s">
        <v>6793</v>
      </c>
      <c r="I519" t="s">
        <v>6793</v>
      </c>
      <c r="J519" t="s">
        <v>7516</v>
      </c>
      <c r="K519" t="s">
        <v>7515</v>
      </c>
      <c r="L519" t="s">
        <v>7515</v>
      </c>
      <c r="M519" t="s">
        <v>7515</v>
      </c>
      <c r="N519" t="s">
        <v>7515</v>
      </c>
      <c r="O519" t="s">
        <v>7515</v>
      </c>
      <c r="P519" t="s">
        <v>7515</v>
      </c>
      <c r="Q519" t="s">
        <v>7515</v>
      </c>
      <c r="R519" t="s">
        <v>7515</v>
      </c>
      <c r="S519" t="s">
        <v>7515</v>
      </c>
      <c r="T519" t="s">
        <v>7515</v>
      </c>
      <c r="U519" t="s">
        <v>7515</v>
      </c>
      <c r="V519" t="s">
        <v>7515</v>
      </c>
      <c r="W519" t="s">
        <v>7515</v>
      </c>
      <c r="X519" t="s">
        <v>7515</v>
      </c>
      <c r="Y519" t="s">
        <v>7515</v>
      </c>
      <c r="Z519" t="s">
        <v>7515</v>
      </c>
      <c r="AA519" t="s">
        <v>7515</v>
      </c>
      <c r="AB519" t="s">
        <v>7515</v>
      </c>
      <c r="AC519" t="s">
        <v>7517</v>
      </c>
      <c r="AF519">
        <v>0</v>
      </c>
      <c r="AG519">
        <v>15</v>
      </c>
      <c r="AH519" t="s">
        <v>6845</v>
      </c>
      <c r="AK519" t="s">
        <v>6993</v>
      </c>
      <c r="AL519" t="s">
        <v>6794</v>
      </c>
      <c r="AM519" t="s">
        <v>6794</v>
      </c>
      <c r="AN519" t="s">
        <v>7680</v>
      </c>
      <c r="AO519">
        <v>0</v>
      </c>
      <c r="AP519">
        <v>30</v>
      </c>
      <c r="AQ519" t="s">
        <v>6757</v>
      </c>
      <c r="AR519" t="s">
        <v>6793</v>
      </c>
      <c r="AS519" t="s">
        <v>6794</v>
      </c>
      <c r="AT519" t="s">
        <v>6813</v>
      </c>
      <c r="AU519" t="s">
        <v>7531</v>
      </c>
      <c r="AV519" t="s">
        <v>6991</v>
      </c>
      <c r="AX519" t="s">
        <v>6793</v>
      </c>
      <c r="AY519" t="s">
        <v>6794</v>
      </c>
      <c r="AZ519" t="s">
        <v>6793</v>
      </c>
      <c r="BA519" t="s">
        <v>6793</v>
      </c>
      <c r="BC519" t="s">
        <v>6794</v>
      </c>
      <c r="BD519" t="s">
        <v>6794</v>
      </c>
      <c r="BE519" t="s">
        <v>6794</v>
      </c>
      <c r="BF519" t="s">
        <v>6794</v>
      </c>
      <c r="BG519" t="s">
        <v>6794</v>
      </c>
      <c r="BH519" t="s">
        <v>6794</v>
      </c>
      <c r="BI519" t="s">
        <v>7021</v>
      </c>
      <c r="BJ519" t="s">
        <v>7024</v>
      </c>
      <c r="BK519" t="s">
        <v>6794</v>
      </c>
      <c r="BM519">
        <v>50</v>
      </c>
      <c r="BN519" t="s">
        <v>6</v>
      </c>
      <c r="BO519" t="s">
        <v>7533</v>
      </c>
      <c r="BP519" t="s">
        <v>6</v>
      </c>
      <c r="BQ519" t="s">
        <v>7021</v>
      </c>
      <c r="BR519" t="s">
        <v>7543</v>
      </c>
      <c r="BS519" t="s">
        <v>7515</v>
      </c>
      <c r="BT519" t="s">
        <v>7515</v>
      </c>
      <c r="BU519" t="s">
        <v>7516</v>
      </c>
      <c r="BV519" t="s">
        <v>7515</v>
      </c>
      <c r="BW519" t="s">
        <v>7515</v>
      </c>
      <c r="BX519" t="s">
        <v>7515</v>
      </c>
      <c r="BY519" t="s">
        <v>7515</v>
      </c>
      <c r="BZ519" t="s">
        <v>7516</v>
      </c>
      <c r="CA519" t="s">
        <v>7515</v>
      </c>
      <c r="CB519" t="s">
        <v>7515</v>
      </c>
      <c r="CC519" t="s">
        <v>7515</v>
      </c>
      <c r="CD519" t="s">
        <v>7515</v>
      </c>
      <c r="CE519" t="s">
        <v>6794</v>
      </c>
      <c r="CI519" t="s">
        <v>6793</v>
      </c>
      <c r="CJ519" t="s">
        <v>6793</v>
      </c>
      <c r="CK519" t="s">
        <v>6794</v>
      </c>
      <c r="CL519" t="s">
        <v>6794</v>
      </c>
      <c r="CM519" t="s">
        <v>6793</v>
      </c>
      <c r="CN519" t="s">
        <v>6793</v>
      </c>
      <c r="CO519" t="s">
        <v>6794</v>
      </c>
      <c r="CP519" t="s">
        <v>6793</v>
      </c>
      <c r="CQ519" t="s">
        <v>6794</v>
      </c>
      <c r="CR519" t="s">
        <v>7520</v>
      </c>
      <c r="CS519" t="s">
        <v>7521</v>
      </c>
      <c r="CT519" t="s">
        <v>7602</v>
      </c>
      <c r="CU519" t="s">
        <v>6793</v>
      </c>
      <c r="CV519">
        <v>3</v>
      </c>
      <c r="CW519">
        <v>4</v>
      </c>
      <c r="CX519">
        <v>3</v>
      </c>
      <c r="CY519" t="s">
        <v>6793</v>
      </c>
      <c r="CZ519">
        <v>1</v>
      </c>
      <c r="DA519" t="s">
        <v>7680</v>
      </c>
      <c r="DB519">
        <v>11</v>
      </c>
      <c r="DC519">
        <v>2007</v>
      </c>
      <c r="DD519" t="s">
        <v>7557</v>
      </c>
      <c r="DE519" t="s">
        <v>7680</v>
      </c>
      <c r="DF519">
        <v>2</v>
      </c>
      <c r="DG519">
        <v>2008</v>
      </c>
      <c r="EC519">
        <v>2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2</v>
      </c>
      <c r="EK519">
        <v>0</v>
      </c>
      <c r="EL519" t="s">
        <v>6794</v>
      </c>
      <c r="EV519" t="s">
        <v>6794</v>
      </c>
      <c r="PS519" t="s">
        <v>7526</v>
      </c>
      <c r="PT519" t="s">
        <v>7526</v>
      </c>
      <c r="PU519" t="s">
        <v>7526</v>
      </c>
      <c r="PV519" t="s">
        <v>7582</v>
      </c>
      <c r="PW519" t="s">
        <v>7516</v>
      </c>
      <c r="PX519" t="s">
        <v>7515</v>
      </c>
      <c r="PY519" t="s">
        <v>7515</v>
      </c>
      <c r="PZ519" t="s">
        <v>7515</v>
      </c>
      <c r="QA519" t="s">
        <v>7515</v>
      </c>
      <c r="QB519" t="s">
        <v>7515</v>
      </c>
      <c r="QC519" t="s">
        <v>7515</v>
      </c>
      <c r="QD519" t="s">
        <v>7528</v>
      </c>
      <c r="QE519" t="s">
        <v>7529</v>
      </c>
      <c r="QF519" t="s">
        <v>7528</v>
      </c>
      <c r="QG519" t="s">
        <v>7681</v>
      </c>
      <c r="QH519">
        <v>2008</v>
      </c>
      <c r="QI519">
        <v>1</v>
      </c>
      <c r="QJ519">
        <v>1</v>
      </c>
      <c r="QK519" s="330">
        <v>42029</v>
      </c>
      <c r="QL519">
        <v>0</v>
      </c>
      <c r="QM519">
        <v>1</v>
      </c>
      <c r="QN519" t="s">
        <v>265</v>
      </c>
      <c r="QO519">
        <v>2008</v>
      </c>
      <c r="QP519">
        <v>50</v>
      </c>
      <c r="RV519">
        <f t="shared" si="15"/>
        <v>1</v>
      </c>
      <c r="RY519">
        <f t="shared" si="14"/>
        <v>10</v>
      </c>
    </row>
    <row r="520" spans="1:493" x14ac:dyDescent="0.3">
      <c r="A520">
        <v>71504</v>
      </c>
      <c r="B520">
        <v>726</v>
      </c>
      <c r="C520" t="s">
        <v>6793</v>
      </c>
      <c r="D520" t="s">
        <v>6793</v>
      </c>
      <c r="I520" t="s">
        <v>6793</v>
      </c>
      <c r="J520" t="s">
        <v>7515</v>
      </c>
      <c r="K520" t="s">
        <v>7515</v>
      </c>
      <c r="L520" t="s">
        <v>7515</v>
      </c>
      <c r="M520" t="s">
        <v>7515</v>
      </c>
      <c r="N520" t="s">
        <v>7515</v>
      </c>
      <c r="O520" t="s">
        <v>7515</v>
      </c>
      <c r="P520" t="s">
        <v>7515</v>
      </c>
      <c r="Q520" t="s">
        <v>7515</v>
      </c>
      <c r="R520" t="s">
        <v>7515</v>
      </c>
      <c r="S520" t="s">
        <v>7515</v>
      </c>
      <c r="T520" t="s">
        <v>7515</v>
      </c>
      <c r="U520" t="s">
        <v>7515</v>
      </c>
      <c r="V520" t="s">
        <v>7515</v>
      </c>
      <c r="W520" t="s">
        <v>7515</v>
      </c>
      <c r="X520" t="s">
        <v>7515</v>
      </c>
      <c r="Y520" t="s">
        <v>7516</v>
      </c>
      <c r="Z520" t="s">
        <v>7515</v>
      </c>
      <c r="AA520" t="s">
        <v>7515</v>
      </c>
      <c r="AB520" t="s">
        <v>7515</v>
      </c>
      <c r="AC520" t="s">
        <v>6796</v>
      </c>
      <c r="AK520" t="s">
        <v>6985</v>
      </c>
      <c r="AL520" t="s">
        <v>6794</v>
      </c>
      <c r="AM520" t="s">
        <v>6794</v>
      </c>
      <c r="AN520" t="s">
        <v>7680</v>
      </c>
      <c r="AO520">
        <v>0</v>
      </c>
      <c r="AP520">
        <v>18</v>
      </c>
      <c r="AQ520" t="s">
        <v>7568</v>
      </c>
      <c r="AT520" t="s">
        <v>6813</v>
      </c>
      <c r="AU520" t="s">
        <v>7531</v>
      </c>
      <c r="AV520" t="s">
        <v>7553</v>
      </c>
      <c r="AX520" t="s">
        <v>6794</v>
      </c>
      <c r="AY520" t="s">
        <v>6966</v>
      </c>
      <c r="AZ520" t="s">
        <v>6793</v>
      </c>
      <c r="BA520" t="s">
        <v>6793</v>
      </c>
      <c r="BC520" t="s">
        <v>6794</v>
      </c>
      <c r="BD520" t="s">
        <v>6794</v>
      </c>
      <c r="BE520" t="s">
        <v>6793</v>
      </c>
      <c r="BF520" t="s">
        <v>6966</v>
      </c>
      <c r="BG520" t="s">
        <v>6794</v>
      </c>
      <c r="BH520" t="s">
        <v>6794</v>
      </c>
      <c r="BI520" t="s">
        <v>7021</v>
      </c>
      <c r="BJ520" t="s">
        <v>7029</v>
      </c>
      <c r="BK520" t="s">
        <v>6794</v>
      </c>
      <c r="BM520">
        <v>75</v>
      </c>
      <c r="BN520">
        <v>10</v>
      </c>
      <c r="BO520" t="s">
        <v>7519</v>
      </c>
      <c r="BP520" t="s">
        <v>6</v>
      </c>
      <c r="BQ520" t="s">
        <v>7029</v>
      </c>
      <c r="BR520" t="s">
        <v>7543</v>
      </c>
      <c r="BS520" t="s">
        <v>7516</v>
      </c>
      <c r="BT520" t="s">
        <v>7515</v>
      </c>
      <c r="BU520" t="s">
        <v>7515</v>
      </c>
      <c r="BV520" t="s">
        <v>7515</v>
      </c>
      <c r="BW520" t="s">
        <v>7515</v>
      </c>
      <c r="BX520" t="s">
        <v>7515</v>
      </c>
      <c r="BY520" t="s">
        <v>7515</v>
      </c>
      <c r="BZ520" t="s">
        <v>7515</v>
      </c>
      <c r="CA520" t="s">
        <v>7515</v>
      </c>
      <c r="CB520" t="s">
        <v>7515</v>
      </c>
      <c r="CC520" t="s">
        <v>7515</v>
      </c>
      <c r="CD520" t="s">
        <v>7515</v>
      </c>
      <c r="CE520" t="s">
        <v>6794</v>
      </c>
      <c r="CI520" t="s">
        <v>6793</v>
      </c>
      <c r="CJ520" t="s">
        <v>6794</v>
      </c>
      <c r="CK520" t="s">
        <v>6794</v>
      </c>
      <c r="CL520" t="s">
        <v>6793</v>
      </c>
      <c r="CM520" t="s">
        <v>6794</v>
      </c>
      <c r="CN520" t="s">
        <v>6794</v>
      </c>
      <c r="CO520" t="s">
        <v>6794</v>
      </c>
      <c r="CP520" t="s">
        <v>6794</v>
      </c>
      <c r="CQ520" t="s">
        <v>6794</v>
      </c>
      <c r="CR520" t="s">
        <v>7520</v>
      </c>
      <c r="CS520" t="s">
        <v>7555</v>
      </c>
      <c r="CT520" t="s">
        <v>7587</v>
      </c>
      <c r="CU520" t="s">
        <v>6793</v>
      </c>
      <c r="CV520">
        <v>2</v>
      </c>
      <c r="CW520">
        <v>2</v>
      </c>
      <c r="CX520">
        <v>3</v>
      </c>
      <c r="CY520" t="s">
        <v>6794</v>
      </c>
      <c r="EC520">
        <v>1</v>
      </c>
      <c r="ED520" t="s">
        <v>7584</v>
      </c>
      <c r="EL520" t="s">
        <v>6794</v>
      </c>
      <c r="EV520" t="s">
        <v>6793</v>
      </c>
      <c r="JA520" t="s">
        <v>7524</v>
      </c>
      <c r="JB520" t="s">
        <v>7680</v>
      </c>
      <c r="JC520">
        <v>5</v>
      </c>
      <c r="JD520">
        <v>2008</v>
      </c>
      <c r="JF520" t="s">
        <v>7527</v>
      </c>
      <c r="JG520" t="s">
        <v>7527</v>
      </c>
      <c r="JH520" t="s">
        <v>6794</v>
      </c>
      <c r="JI520" t="s">
        <v>6966</v>
      </c>
      <c r="PS520" t="s">
        <v>7527</v>
      </c>
      <c r="PT520" t="s">
        <v>7527</v>
      </c>
      <c r="PV520" t="s">
        <v>7527</v>
      </c>
      <c r="PW520" t="s">
        <v>7515</v>
      </c>
      <c r="PX520" t="s">
        <v>7515</v>
      </c>
      <c r="PY520" t="s">
        <v>7515</v>
      </c>
      <c r="PZ520" t="s">
        <v>7515</v>
      </c>
      <c r="QA520" t="s">
        <v>7515</v>
      </c>
      <c r="QB520" t="s">
        <v>7515</v>
      </c>
      <c r="QC520" t="s">
        <v>7516</v>
      </c>
      <c r="QD520" t="s">
        <v>7528</v>
      </c>
      <c r="QE520" t="s">
        <v>7529</v>
      </c>
      <c r="QF520" t="s">
        <v>7528</v>
      </c>
      <c r="QG520" t="s">
        <v>7681</v>
      </c>
      <c r="QH520">
        <v>2008</v>
      </c>
      <c r="QI520">
        <v>4</v>
      </c>
      <c r="QJ520">
        <v>1</v>
      </c>
      <c r="QK520" s="329">
        <v>39540</v>
      </c>
      <c r="QL520">
        <v>1</v>
      </c>
      <c r="QM520">
        <v>0</v>
      </c>
      <c r="QN520" t="s">
        <v>265</v>
      </c>
      <c r="QO520">
        <v>2008</v>
      </c>
      <c r="QP520">
        <v>50</v>
      </c>
      <c r="QQ520">
        <v>1</v>
      </c>
      <c r="QR520">
        <v>0</v>
      </c>
      <c r="QS520">
        <v>0</v>
      </c>
      <c r="QT520">
        <v>0</v>
      </c>
      <c r="QU520">
        <v>0</v>
      </c>
      <c r="QV520">
        <v>0</v>
      </c>
      <c r="QW520">
        <v>0</v>
      </c>
      <c r="QX520">
        <v>0</v>
      </c>
      <c r="QY520">
        <v>0</v>
      </c>
      <c r="QZ520">
        <v>0</v>
      </c>
      <c r="RA520">
        <v>0</v>
      </c>
      <c r="RB520">
        <v>0</v>
      </c>
      <c r="RC520">
        <v>0</v>
      </c>
      <c r="RD520">
        <v>0</v>
      </c>
      <c r="RE520">
        <v>1</v>
      </c>
      <c r="RF520">
        <v>0</v>
      </c>
      <c r="RG520">
        <v>0</v>
      </c>
      <c r="RH520">
        <v>0</v>
      </c>
      <c r="RI520">
        <v>0</v>
      </c>
      <c r="RJ520">
        <v>0</v>
      </c>
      <c r="RK520">
        <v>0</v>
      </c>
      <c r="RL520">
        <v>0</v>
      </c>
      <c r="RM520">
        <v>0</v>
      </c>
      <c r="RN520">
        <v>0</v>
      </c>
      <c r="RO520">
        <v>0</v>
      </c>
      <c r="RP520">
        <v>0</v>
      </c>
      <c r="RQ520">
        <v>0</v>
      </c>
      <c r="RR520">
        <v>0</v>
      </c>
      <c r="RS520">
        <v>0</v>
      </c>
      <c r="RT520">
        <v>0</v>
      </c>
      <c r="RU520">
        <v>0</v>
      </c>
      <c r="RV520">
        <f t="shared" si="15"/>
        <v>3</v>
      </c>
      <c r="RY520">
        <f t="shared" si="14"/>
        <v>10</v>
      </c>
    </row>
    <row r="521" spans="1:493" x14ac:dyDescent="0.3">
      <c r="A521">
        <v>71505</v>
      </c>
      <c r="B521">
        <v>727</v>
      </c>
      <c r="C521" t="s">
        <v>6793</v>
      </c>
      <c r="D521" t="s">
        <v>6793</v>
      </c>
      <c r="I521" t="s">
        <v>6793</v>
      </c>
      <c r="J521" t="s">
        <v>7515</v>
      </c>
      <c r="K521" t="s">
        <v>7515</v>
      </c>
      <c r="L521" t="s">
        <v>7515</v>
      </c>
      <c r="M521" t="s">
        <v>7515</v>
      </c>
      <c r="N521" t="s">
        <v>7515</v>
      </c>
      <c r="O521" t="s">
        <v>7515</v>
      </c>
      <c r="P521" t="s">
        <v>7515</v>
      </c>
      <c r="Q521" t="s">
        <v>7515</v>
      </c>
      <c r="R521" t="s">
        <v>7515</v>
      </c>
      <c r="S521" t="s">
        <v>7515</v>
      </c>
      <c r="T521" t="s">
        <v>7515</v>
      </c>
      <c r="U521" t="s">
        <v>7515</v>
      </c>
      <c r="V521" t="s">
        <v>7515</v>
      </c>
      <c r="W521" t="s">
        <v>7515</v>
      </c>
      <c r="X521" t="s">
        <v>7515</v>
      </c>
      <c r="Y521" t="s">
        <v>7516</v>
      </c>
      <c r="Z521" t="s">
        <v>7515</v>
      </c>
      <c r="AA521" t="s">
        <v>7515</v>
      </c>
      <c r="AB521" t="s">
        <v>7515</v>
      </c>
      <c r="AC521" t="s">
        <v>6796</v>
      </c>
      <c r="AK521" t="s">
        <v>6985</v>
      </c>
      <c r="AL521" t="s">
        <v>6793</v>
      </c>
      <c r="AM521" t="s">
        <v>6793</v>
      </c>
      <c r="AN521" t="s">
        <v>7680</v>
      </c>
      <c r="AO521">
        <v>0</v>
      </c>
      <c r="AP521">
        <v>10</v>
      </c>
      <c r="AQ521" t="s">
        <v>6988</v>
      </c>
      <c r="AR521" t="s">
        <v>6793</v>
      </c>
      <c r="AS521" t="s">
        <v>6793</v>
      </c>
      <c r="AT521" t="s">
        <v>6813</v>
      </c>
      <c r="AU521" t="s">
        <v>7531</v>
      </c>
      <c r="AV521" t="s">
        <v>6991</v>
      </c>
      <c r="AX521" t="s">
        <v>6794</v>
      </c>
      <c r="AY521" t="s">
        <v>6793</v>
      </c>
      <c r="AZ521" t="s">
        <v>6793</v>
      </c>
      <c r="BA521" t="s">
        <v>6794</v>
      </c>
      <c r="BB521" t="s">
        <v>6794</v>
      </c>
      <c r="BC521" t="s">
        <v>6794</v>
      </c>
      <c r="BD521" t="s">
        <v>6794</v>
      </c>
      <c r="BE521" t="s">
        <v>6793</v>
      </c>
      <c r="BF521" t="s">
        <v>6794</v>
      </c>
      <c r="BG521" t="s">
        <v>6794</v>
      </c>
      <c r="BH521" t="s">
        <v>6794</v>
      </c>
      <c r="BI521" t="s">
        <v>7625</v>
      </c>
      <c r="BJ521" t="s">
        <v>7026</v>
      </c>
      <c r="BK521" t="s">
        <v>6794</v>
      </c>
      <c r="BM521">
        <v>100</v>
      </c>
      <c r="BN521">
        <v>20</v>
      </c>
      <c r="BO521" t="s">
        <v>7533</v>
      </c>
      <c r="BP521" t="s">
        <v>7603</v>
      </c>
      <c r="BQ521" t="s">
        <v>7559</v>
      </c>
      <c r="BR521" t="s">
        <v>7594</v>
      </c>
      <c r="BS521" t="s">
        <v>7515</v>
      </c>
      <c r="BT521" t="s">
        <v>7516</v>
      </c>
      <c r="BU521" t="s">
        <v>7516</v>
      </c>
      <c r="BV521" t="s">
        <v>7515</v>
      </c>
      <c r="BW521" t="s">
        <v>7515</v>
      </c>
      <c r="BX521" t="s">
        <v>7515</v>
      </c>
      <c r="BY521" t="s">
        <v>7515</v>
      </c>
      <c r="BZ521" t="s">
        <v>7515</v>
      </c>
      <c r="CA521" t="s">
        <v>7515</v>
      </c>
      <c r="CB521" t="s">
        <v>7515</v>
      </c>
      <c r="CC521" t="s">
        <v>7515</v>
      </c>
      <c r="CD521" t="s">
        <v>7515</v>
      </c>
      <c r="CE521" t="s">
        <v>6794</v>
      </c>
      <c r="CI521" t="s">
        <v>6793</v>
      </c>
      <c r="CJ521" t="s">
        <v>6793</v>
      </c>
      <c r="CK521" t="s">
        <v>6794</v>
      </c>
      <c r="CL521" t="s">
        <v>6793</v>
      </c>
      <c r="CM521" t="s">
        <v>6793</v>
      </c>
      <c r="CN521" t="s">
        <v>6793</v>
      </c>
      <c r="CO521" t="s">
        <v>6793</v>
      </c>
      <c r="CP521" t="s">
        <v>6793</v>
      </c>
      <c r="CQ521" t="s">
        <v>6794</v>
      </c>
      <c r="CR521" t="s">
        <v>7520</v>
      </c>
      <c r="CS521" t="s">
        <v>7521</v>
      </c>
      <c r="CT521" t="s">
        <v>7570</v>
      </c>
      <c r="CU521" t="s">
        <v>6793</v>
      </c>
      <c r="CV521">
        <v>3</v>
      </c>
      <c r="CW521">
        <v>4</v>
      </c>
      <c r="CX521">
        <v>5</v>
      </c>
      <c r="CY521" t="s">
        <v>6793</v>
      </c>
      <c r="CZ521">
        <v>1</v>
      </c>
      <c r="DA521" t="s">
        <v>7680</v>
      </c>
      <c r="DB521">
        <v>6</v>
      </c>
      <c r="DC521">
        <v>2008</v>
      </c>
      <c r="DD521" t="s">
        <v>7557</v>
      </c>
      <c r="DE521" t="s">
        <v>7680</v>
      </c>
      <c r="DF521">
        <v>8</v>
      </c>
      <c r="DG521">
        <v>2008</v>
      </c>
      <c r="EC521">
        <v>3</v>
      </c>
      <c r="EE521">
        <v>0</v>
      </c>
      <c r="EF521">
        <v>0</v>
      </c>
      <c r="EG521">
        <v>1</v>
      </c>
      <c r="EH521">
        <v>0</v>
      </c>
      <c r="EI521">
        <v>0</v>
      </c>
      <c r="EJ521">
        <v>2</v>
      </c>
      <c r="EK521">
        <v>0</v>
      </c>
      <c r="EL521" t="s">
        <v>6794</v>
      </c>
      <c r="EV521" t="s">
        <v>6794</v>
      </c>
      <c r="PS521" t="s">
        <v>7526</v>
      </c>
      <c r="PT521" t="s">
        <v>7526</v>
      </c>
      <c r="PU521" t="s">
        <v>7526</v>
      </c>
      <c r="PV521" t="s">
        <v>7526</v>
      </c>
      <c r="PW521" t="s">
        <v>7516</v>
      </c>
      <c r="PX521" t="s">
        <v>7515</v>
      </c>
      <c r="PY521" t="s">
        <v>7515</v>
      </c>
      <c r="PZ521" t="s">
        <v>7515</v>
      </c>
      <c r="QA521" t="s">
        <v>7515</v>
      </c>
      <c r="QB521" t="s">
        <v>7515</v>
      </c>
      <c r="QC521" t="s">
        <v>7515</v>
      </c>
      <c r="QD521" t="s">
        <v>7528</v>
      </c>
      <c r="QE521" t="s">
        <v>7539</v>
      </c>
      <c r="QF521" t="s">
        <v>7528</v>
      </c>
      <c r="QG521" t="s">
        <v>7681</v>
      </c>
      <c r="QH521">
        <v>2008</v>
      </c>
      <c r="QI521">
        <v>9</v>
      </c>
      <c r="QJ521">
        <v>1</v>
      </c>
      <c r="QK521" s="329">
        <v>39699</v>
      </c>
      <c r="QL521">
        <v>1</v>
      </c>
      <c r="QM521">
        <v>0</v>
      </c>
      <c r="QN521" t="s">
        <v>212</v>
      </c>
      <c r="QO521">
        <v>2008</v>
      </c>
      <c r="QP521">
        <v>50</v>
      </c>
      <c r="RV521">
        <f t="shared" si="15"/>
        <v>4</v>
      </c>
      <c r="RY521">
        <f t="shared" si="14"/>
        <v>8</v>
      </c>
    </row>
    <row r="522" spans="1:493" x14ac:dyDescent="0.3">
      <c r="A522">
        <v>71506</v>
      </c>
      <c r="B522">
        <v>728</v>
      </c>
      <c r="C522" t="s">
        <v>6793</v>
      </c>
      <c r="D522" t="s">
        <v>6793</v>
      </c>
      <c r="I522" t="s">
        <v>6793</v>
      </c>
      <c r="J522" t="s">
        <v>7515</v>
      </c>
      <c r="K522" t="s">
        <v>7515</v>
      </c>
      <c r="L522" t="s">
        <v>7515</v>
      </c>
      <c r="M522" t="s">
        <v>7515</v>
      </c>
      <c r="N522" t="s">
        <v>7515</v>
      </c>
      <c r="O522" t="s">
        <v>7515</v>
      </c>
      <c r="P522" t="s">
        <v>7515</v>
      </c>
      <c r="Q522" t="s">
        <v>7515</v>
      </c>
      <c r="R522" t="s">
        <v>7515</v>
      </c>
      <c r="S522" t="s">
        <v>7515</v>
      </c>
      <c r="T522" t="s">
        <v>7515</v>
      </c>
      <c r="U522" t="s">
        <v>7515</v>
      </c>
      <c r="V522" t="s">
        <v>7515</v>
      </c>
      <c r="W522" t="s">
        <v>7515</v>
      </c>
      <c r="X522" t="s">
        <v>7515</v>
      </c>
      <c r="Y522" t="s">
        <v>7515</v>
      </c>
      <c r="Z522" t="s">
        <v>7516</v>
      </c>
      <c r="AA522" t="s">
        <v>7515</v>
      </c>
      <c r="AB522" t="s">
        <v>7515</v>
      </c>
      <c r="AC522" t="s">
        <v>6796</v>
      </c>
      <c r="AK522" t="s">
        <v>6985</v>
      </c>
      <c r="AL522" t="s">
        <v>6794</v>
      </c>
      <c r="AM522" t="s">
        <v>6794</v>
      </c>
      <c r="AN522" t="s">
        <v>7680</v>
      </c>
      <c r="AO522">
        <v>0</v>
      </c>
      <c r="AP522">
        <v>6</v>
      </c>
      <c r="AQ522" t="s">
        <v>6988</v>
      </c>
      <c r="AR522" t="s">
        <v>6793</v>
      </c>
      <c r="AS522" t="s">
        <v>6793</v>
      </c>
      <c r="AT522" t="s">
        <v>6813</v>
      </c>
      <c r="AU522" t="s">
        <v>7531</v>
      </c>
      <c r="AV522" t="s">
        <v>6991</v>
      </c>
      <c r="AX522" t="s">
        <v>6794</v>
      </c>
      <c r="AY522" t="s">
        <v>6794</v>
      </c>
      <c r="AZ522" t="s">
        <v>6794</v>
      </c>
      <c r="BA522" t="s">
        <v>6793</v>
      </c>
      <c r="BB522" t="s">
        <v>6794</v>
      </c>
      <c r="BC522" t="s">
        <v>6794</v>
      </c>
      <c r="BD522" t="s">
        <v>6794</v>
      </c>
      <c r="BE522" t="s">
        <v>6794</v>
      </c>
      <c r="BF522" t="s">
        <v>6794</v>
      </c>
      <c r="BG522" t="s">
        <v>6794</v>
      </c>
      <c r="BH522" t="s">
        <v>6794</v>
      </c>
      <c r="BI522" t="s">
        <v>7024</v>
      </c>
      <c r="BJ522" t="s">
        <v>7021</v>
      </c>
      <c r="BK522" t="s">
        <v>6794</v>
      </c>
      <c r="BM522" t="s">
        <v>7547</v>
      </c>
      <c r="BN522">
        <v>50</v>
      </c>
      <c r="BO522" t="s">
        <v>7519</v>
      </c>
      <c r="BP522" t="s">
        <v>6</v>
      </c>
      <c r="BQ522" t="s">
        <v>7559</v>
      </c>
      <c r="BR522" t="s">
        <v>7594</v>
      </c>
      <c r="BS522" t="s">
        <v>7516</v>
      </c>
      <c r="BT522" t="s">
        <v>7515</v>
      </c>
      <c r="BU522" t="s">
        <v>7515</v>
      </c>
      <c r="BV522" t="s">
        <v>7515</v>
      </c>
      <c r="BW522" t="s">
        <v>7515</v>
      </c>
      <c r="BX522" t="s">
        <v>7515</v>
      </c>
      <c r="BY522" t="s">
        <v>7515</v>
      </c>
      <c r="BZ522" t="s">
        <v>7515</v>
      </c>
      <c r="CA522" t="s">
        <v>7515</v>
      </c>
      <c r="CB522" t="s">
        <v>7515</v>
      </c>
      <c r="CC522" t="s">
        <v>7515</v>
      </c>
      <c r="CD522" t="s">
        <v>7515</v>
      </c>
      <c r="CE522" t="s">
        <v>6794</v>
      </c>
      <c r="CI522" t="s">
        <v>6793</v>
      </c>
      <c r="CJ522" t="s">
        <v>6793</v>
      </c>
      <c r="CK522" t="s">
        <v>6794</v>
      </c>
      <c r="CL522" t="s">
        <v>6794</v>
      </c>
      <c r="CM522" t="s">
        <v>6794</v>
      </c>
      <c r="CN522" t="s">
        <v>6794</v>
      </c>
      <c r="CO522" t="s">
        <v>6794</v>
      </c>
      <c r="CP522" t="s">
        <v>6793</v>
      </c>
      <c r="CQ522" t="s">
        <v>6794</v>
      </c>
      <c r="CR522" t="s">
        <v>7520</v>
      </c>
      <c r="CS522" t="s">
        <v>7521</v>
      </c>
      <c r="CT522" t="s">
        <v>7522</v>
      </c>
      <c r="CU522" t="s">
        <v>6793</v>
      </c>
      <c r="CV522">
        <v>2</v>
      </c>
      <c r="CW522">
        <v>2</v>
      </c>
      <c r="CX522">
        <v>3</v>
      </c>
      <c r="CY522" t="s">
        <v>6793</v>
      </c>
      <c r="CZ522">
        <v>2</v>
      </c>
      <c r="DA522" t="s">
        <v>31</v>
      </c>
      <c r="DD522" t="s">
        <v>31</v>
      </c>
      <c r="DE522" t="s">
        <v>31</v>
      </c>
      <c r="DH522" t="s">
        <v>31</v>
      </c>
      <c r="DK522" t="s">
        <v>31</v>
      </c>
      <c r="DL522" t="s">
        <v>31</v>
      </c>
      <c r="EC522" t="s">
        <v>31</v>
      </c>
      <c r="EL522" t="s">
        <v>31</v>
      </c>
      <c r="EV522" t="s">
        <v>6793</v>
      </c>
      <c r="IR522" t="s">
        <v>7524</v>
      </c>
      <c r="IS522" t="s">
        <v>7680</v>
      </c>
      <c r="IT522">
        <v>5</v>
      </c>
      <c r="IU522">
        <v>2007</v>
      </c>
      <c r="IY522" t="s">
        <v>6794</v>
      </c>
      <c r="IZ522" t="s">
        <v>6793</v>
      </c>
      <c r="JA522" t="s">
        <v>7524</v>
      </c>
      <c r="JB522" t="s">
        <v>7680</v>
      </c>
      <c r="JC522">
        <v>5</v>
      </c>
      <c r="JD522">
        <v>2007</v>
      </c>
      <c r="JF522" t="s">
        <v>7526</v>
      </c>
      <c r="JG522" t="s">
        <v>7526</v>
      </c>
      <c r="JH522" t="s">
        <v>6794</v>
      </c>
      <c r="JI522" t="s">
        <v>6793</v>
      </c>
      <c r="PS522" t="s">
        <v>7527</v>
      </c>
      <c r="PT522" t="s">
        <v>7527</v>
      </c>
      <c r="PV522" t="s">
        <v>7527</v>
      </c>
      <c r="PW522" t="s">
        <v>7515</v>
      </c>
      <c r="PX522" t="s">
        <v>7515</v>
      </c>
      <c r="PY522" t="s">
        <v>7515</v>
      </c>
      <c r="PZ522" t="s">
        <v>7516</v>
      </c>
      <c r="QA522" t="s">
        <v>7515</v>
      </c>
      <c r="QB522" t="s">
        <v>7515</v>
      </c>
      <c r="QC522" t="s">
        <v>7515</v>
      </c>
      <c r="QD522" t="s">
        <v>7528</v>
      </c>
      <c r="QE522" t="s">
        <v>7529</v>
      </c>
      <c r="QF522" t="s">
        <v>7528</v>
      </c>
      <c r="QG522" t="s">
        <v>7681</v>
      </c>
      <c r="QH522">
        <v>2008</v>
      </c>
      <c r="QI522">
        <v>2</v>
      </c>
      <c r="QJ522">
        <v>1</v>
      </c>
      <c r="QK522" s="330">
        <v>42063</v>
      </c>
      <c r="QL522">
        <v>1</v>
      </c>
      <c r="QM522">
        <v>0</v>
      </c>
      <c r="QN522" t="s">
        <v>265</v>
      </c>
      <c r="QO522">
        <v>2008</v>
      </c>
      <c r="QP522">
        <v>50</v>
      </c>
      <c r="QQ522">
        <v>0</v>
      </c>
      <c r="QR522">
        <v>0</v>
      </c>
      <c r="QS522">
        <v>0</v>
      </c>
      <c r="QT522">
        <v>0</v>
      </c>
      <c r="QU522">
        <v>0</v>
      </c>
      <c r="QV522">
        <v>0</v>
      </c>
      <c r="QW522">
        <v>0</v>
      </c>
      <c r="QX522">
        <v>0</v>
      </c>
      <c r="QY522">
        <v>0</v>
      </c>
      <c r="QZ522">
        <v>0</v>
      </c>
      <c r="RA522">
        <v>0</v>
      </c>
      <c r="RB522">
        <v>0</v>
      </c>
      <c r="RC522">
        <v>0</v>
      </c>
      <c r="RD522">
        <v>1</v>
      </c>
      <c r="RE522">
        <v>1</v>
      </c>
      <c r="RF522">
        <v>0</v>
      </c>
      <c r="RG522">
        <v>0</v>
      </c>
      <c r="RH522">
        <v>0</v>
      </c>
      <c r="RI522">
        <v>0</v>
      </c>
      <c r="RJ522">
        <v>0</v>
      </c>
      <c r="RK522">
        <v>0</v>
      </c>
      <c r="RL522">
        <v>0</v>
      </c>
      <c r="RM522">
        <v>0</v>
      </c>
      <c r="RN522">
        <v>0</v>
      </c>
      <c r="RO522">
        <v>0</v>
      </c>
      <c r="RP522">
        <v>0</v>
      </c>
      <c r="RQ522">
        <v>0</v>
      </c>
      <c r="RR522">
        <v>0</v>
      </c>
      <c r="RS522">
        <v>0</v>
      </c>
      <c r="RT522">
        <v>0</v>
      </c>
      <c r="RU522">
        <v>0</v>
      </c>
      <c r="RV522">
        <f t="shared" si="15"/>
        <v>5</v>
      </c>
      <c r="RY522">
        <f t="shared" si="14"/>
        <v>7</v>
      </c>
    </row>
    <row r="523" spans="1:493" x14ac:dyDescent="0.3">
      <c r="A523">
        <v>71507</v>
      </c>
      <c r="B523">
        <v>729</v>
      </c>
      <c r="C523" t="s">
        <v>6793</v>
      </c>
      <c r="D523" t="s">
        <v>6793</v>
      </c>
      <c r="I523" t="s">
        <v>6793</v>
      </c>
      <c r="J523" t="s">
        <v>7515</v>
      </c>
      <c r="K523" t="s">
        <v>7515</v>
      </c>
      <c r="L523" t="s">
        <v>7515</v>
      </c>
      <c r="M523" t="s">
        <v>7515</v>
      </c>
      <c r="N523" t="s">
        <v>7515</v>
      </c>
      <c r="O523" t="s">
        <v>7515</v>
      </c>
      <c r="P523" t="s">
        <v>7515</v>
      </c>
      <c r="Q523" t="s">
        <v>7515</v>
      </c>
      <c r="R523" t="s">
        <v>7515</v>
      </c>
      <c r="S523" t="s">
        <v>7515</v>
      </c>
      <c r="T523" t="s">
        <v>7515</v>
      </c>
      <c r="U523" t="s">
        <v>7515</v>
      </c>
      <c r="V523" t="s">
        <v>7515</v>
      </c>
      <c r="W523" t="s">
        <v>7515</v>
      </c>
      <c r="X523" t="s">
        <v>7515</v>
      </c>
      <c r="Y523" t="s">
        <v>7515</v>
      </c>
      <c r="Z523" t="s">
        <v>7516</v>
      </c>
      <c r="AA523" t="s">
        <v>7515</v>
      </c>
      <c r="AB523" t="s">
        <v>7515</v>
      </c>
      <c r="AC523" t="s">
        <v>7517</v>
      </c>
      <c r="AF523">
        <v>6</v>
      </c>
      <c r="AG523">
        <v>0</v>
      </c>
      <c r="AH523" t="s">
        <v>7550</v>
      </c>
      <c r="AI523" t="s">
        <v>7680</v>
      </c>
      <c r="AJ523">
        <v>3</v>
      </c>
      <c r="AK523" t="s">
        <v>6993</v>
      </c>
      <c r="AL523" t="s">
        <v>6794</v>
      </c>
      <c r="AM523" t="s">
        <v>6794</v>
      </c>
      <c r="AN523" t="s">
        <v>7680</v>
      </c>
      <c r="AO523">
        <v>0</v>
      </c>
      <c r="AP523">
        <v>10</v>
      </c>
      <c r="AQ523" t="s">
        <v>7568</v>
      </c>
      <c r="AT523" t="s">
        <v>6813</v>
      </c>
      <c r="AU523" t="s">
        <v>7531</v>
      </c>
      <c r="AV523" t="s">
        <v>6991</v>
      </c>
      <c r="AX523" t="s">
        <v>6794</v>
      </c>
      <c r="AY523" t="s">
        <v>6794</v>
      </c>
      <c r="AZ523" t="s">
        <v>6793</v>
      </c>
      <c r="BA523" t="s">
        <v>6793</v>
      </c>
      <c r="BC523" t="s">
        <v>6794</v>
      </c>
      <c r="BD523" t="s">
        <v>6794</v>
      </c>
      <c r="BE523" t="s">
        <v>6794</v>
      </c>
      <c r="BF523" t="s">
        <v>6793</v>
      </c>
      <c r="BG523" t="s">
        <v>6793</v>
      </c>
      <c r="BH523" t="s">
        <v>6794</v>
      </c>
      <c r="BI523" t="s">
        <v>7024</v>
      </c>
      <c r="BJ523" t="s">
        <v>7021</v>
      </c>
      <c r="BK523" t="s">
        <v>6794</v>
      </c>
      <c r="BM523">
        <v>500</v>
      </c>
      <c r="BN523">
        <v>200</v>
      </c>
      <c r="BO523" t="s">
        <v>7519</v>
      </c>
      <c r="BP523" t="s">
        <v>7554</v>
      </c>
      <c r="BQ523" t="s">
        <v>7559</v>
      </c>
      <c r="BR523" t="s">
        <v>7543</v>
      </c>
      <c r="BS523" t="s">
        <v>7515</v>
      </c>
      <c r="BT523" t="s">
        <v>7515</v>
      </c>
      <c r="BU523" t="s">
        <v>7515</v>
      </c>
      <c r="BV523" t="s">
        <v>7515</v>
      </c>
      <c r="BW523" t="s">
        <v>7515</v>
      </c>
      <c r="BX523" t="s">
        <v>7515</v>
      </c>
      <c r="BY523" t="s">
        <v>7515</v>
      </c>
      <c r="BZ523" t="s">
        <v>7516</v>
      </c>
      <c r="CA523" t="s">
        <v>7515</v>
      </c>
      <c r="CB523" t="s">
        <v>7516</v>
      </c>
      <c r="CC523" t="s">
        <v>7515</v>
      </c>
      <c r="CD523" t="s">
        <v>7515</v>
      </c>
      <c r="CE523" t="s">
        <v>6793</v>
      </c>
      <c r="CI523" t="s">
        <v>6793</v>
      </c>
      <c r="CJ523" t="s">
        <v>6793</v>
      </c>
      <c r="CK523" t="s">
        <v>6794</v>
      </c>
      <c r="CL523" t="s">
        <v>6793</v>
      </c>
      <c r="CM523" t="s">
        <v>6794</v>
      </c>
      <c r="CN523" t="s">
        <v>6794</v>
      </c>
      <c r="CO523" t="s">
        <v>6794</v>
      </c>
      <c r="CP523" t="s">
        <v>6793</v>
      </c>
      <c r="CQ523" t="s">
        <v>6794</v>
      </c>
      <c r="CR523" t="s">
        <v>7520</v>
      </c>
      <c r="CS523" t="s">
        <v>7607</v>
      </c>
      <c r="CT523" t="s">
        <v>7602</v>
      </c>
      <c r="CU523" t="s">
        <v>6793</v>
      </c>
      <c r="CV523">
        <v>3</v>
      </c>
      <c r="CW523">
        <v>3</v>
      </c>
      <c r="CX523">
        <v>4</v>
      </c>
      <c r="CY523" t="s">
        <v>6793</v>
      </c>
      <c r="CZ523">
        <v>2</v>
      </c>
      <c r="DA523" t="s">
        <v>7680</v>
      </c>
      <c r="DB523">
        <v>7</v>
      </c>
      <c r="DC523">
        <v>2007</v>
      </c>
      <c r="DD523" t="s">
        <v>7557</v>
      </c>
      <c r="DE523" t="s">
        <v>7680</v>
      </c>
      <c r="DF523">
        <v>7</v>
      </c>
      <c r="DG523">
        <v>2007</v>
      </c>
      <c r="DH523" t="s">
        <v>7680</v>
      </c>
      <c r="DI523">
        <v>8</v>
      </c>
      <c r="DJ523">
        <v>2008</v>
      </c>
      <c r="DK523" t="s">
        <v>7557</v>
      </c>
      <c r="DL523" t="s">
        <v>7680</v>
      </c>
      <c r="DM523">
        <v>8</v>
      </c>
      <c r="DN523">
        <v>2008</v>
      </c>
      <c r="EC523">
        <v>5</v>
      </c>
      <c r="EE523">
        <v>1</v>
      </c>
      <c r="EF523">
        <v>2</v>
      </c>
      <c r="EG523">
        <v>0</v>
      </c>
      <c r="EH523">
        <v>0</v>
      </c>
      <c r="EI523">
        <v>2</v>
      </c>
      <c r="EJ523">
        <v>0</v>
      </c>
      <c r="EK523">
        <v>0</v>
      </c>
      <c r="EL523" t="s">
        <v>6794</v>
      </c>
      <c r="EV523" t="s">
        <v>6794</v>
      </c>
      <c r="PS523" t="s">
        <v>7526</v>
      </c>
      <c r="PT523" t="s">
        <v>7527</v>
      </c>
      <c r="PU523" t="s">
        <v>7527</v>
      </c>
      <c r="PV523" t="s">
        <v>7527</v>
      </c>
      <c r="PW523" t="s">
        <v>7516</v>
      </c>
      <c r="PX523" t="s">
        <v>7515</v>
      </c>
      <c r="PY523" t="s">
        <v>7515</v>
      </c>
      <c r="PZ523" t="s">
        <v>7515</v>
      </c>
      <c r="QA523" t="s">
        <v>7515</v>
      </c>
      <c r="QB523" t="s">
        <v>7515</v>
      </c>
      <c r="QC523" t="s">
        <v>7515</v>
      </c>
      <c r="QD523" t="s">
        <v>7596</v>
      </c>
      <c r="QE523" t="s">
        <v>7529</v>
      </c>
      <c r="QF523" t="s">
        <v>7528</v>
      </c>
      <c r="QG523" t="s">
        <v>7681</v>
      </c>
      <c r="QH523">
        <v>2008</v>
      </c>
      <c r="QI523">
        <v>3</v>
      </c>
      <c r="QJ523">
        <v>1</v>
      </c>
      <c r="QK523" s="329">
        <v>39526</v>
      </c>
      <c r="QL523">
        <v>0</v>
      </c>
      <c r="QM523">
        <v>1</v>
      </c>
      <c r="QN523" t="s">
        <v>194</v>
      </c>
      <c r="QO523">
        <v>0</v>
      </c>
      <c r="QP523">
        <v>78</v>
      </c>
      <c r="RV523">
        <f t="shared" si="15"/>
        <v>4</v>
      </c>
      <c r="RY523">
        <f t="shared" si="14"/>
        <v>7</v>
      </c>
    </row>
    <row r="524" spans="1:493" x14ac:dyDescent="0.3">
      <c r="A524">
        <v>71508</v>
      </c>
      <c r="B524">
        <v>732</v>
      </c>
      <c r="C524" t="s">
        <v>6793</v>
      </c>
      <c r="D524" t="s">
        <v>6793</v>
      </c>
      <c r="I524" t="s">
        <v>6793</v>
      </c>
      <c r="J524" t="s">
        <v>7515</v>
      </c>
      <c r="K524" t="s">
        <v>7516</v>
      </c>
      <c r="L524" t="s">
        <v>7515</v>
      </c>
      <c r="M524" t="s">
        <v>7515</v>
      </c>
      <c r="N524" t="s">
        <v>7515</v>
      </c>
      <c r="O524" t="s">
        <v>7515</v>
      </c>
      <c r="P524" t="s">
        <v>7515</v>
      </c>
      <c r="Q524" t="s">
        <v>7515</v>
      </c>
      <c r="R524" t="s">
        <v>7515</v>
      </c>
      <c r="S524" t="s">
        <v>7515</v>
      </c>
      <c r="T524" t="s">
        <v>7515</v>
      </c>
      <c r="U524" t="s">
        <v>7515</v>
      </c>
      <c r="V524" t="s">
        <v>7515</v>
      </c>
      <c r="W524" t="s">
        <v>7515</v>
      </c>
      <c r="X524" t="s">
        <v>7515</v>
      </c>
      <c r="Y524" t="s">
        <v>7515</v>
      </c>
      <c r="Z524" t="s">
        <v>7515</v>
      </c>
      <c r="AA524" t="s">
        <v>7515</v>
      </c>
      <c r="AB524" t="s">
        <v>7515</v>
      </c>
      <c r="AC524" t="s">
        <v>7517</v>
      </c>
      <c r="AF524">
        <v>0</v>
      </c>
      <c r="AG524">
        <v>5</v>
      </c>
      <c r="AH524" t="s">
        <v>6845</v>
      </c>
      <c r="AK524" t="s">
        <v>6757</v>
      </c>
      <c r="AL524" t="s">
        <v>6794</v>
      </c>
      <c r="AM524" t="s">
        <v>6794</v>
      </c>
      <c r="AN524" t="s">
        <v>7680</v>
      </c>
      <c r="AO524">
        <v>0</v>
      </c>
      <c r="AP524">
        <v>14</v>
      </c>
      <c r="AQ524" t="s">
        <v>6988</v>
      </c>
      <c r="AR524" t="s">
        <v>6793</v>
      </c>
      <c r="AS524" t="s">
        <v>6793</v>
      </c>
      <c r="AT524" t="s">
        <v>6813</v>
      </c>
      <c r="AU524" t="s">
        <v>7531</v>
      </c>
      <c r="AV524" t="s">
        <v>7553</v>
      </c>
      <c r="AX524" t="s">
        <v>6794</v>
      </c>
      <c r="AY524" t="s">
        <v>6794</v>
      </c>
      <c r="AZ524" t="s">
        <v>6793</v>
      </c>
      <c r="BA524" t="s">
        <v>6793</v>
      </c>
      <c r="BB524" t="s">
        <v>6794</v>
      </c>
      <c r="BC524" t="s">
        <v>6794</v>
      </c>
      <c r="BD524" t="s">
        <v>6794</v>
      </c>
      <c r="BE524" t="s">
        <v>6793</v>
      </c>
      <c r="BF524" t="s">
        <v>6794</v>
      </c>
      <c r="BG524" t="s">
        <v>6794</v>
      </c>
      <c r="BH524" t="s">
        <v>6794</v>
      </c>
      <c r="BI524" t="s">
        <v>7026</v>
      </c>
      <c r="BJ524" t="s">
        <v>7686</v>
      </c>
      <c r="BK524" t="s">
        <v>6794</v>
      </c>
      <c r="BM524">
        <v>50</v>
      </c>
      <c r="BN524" t="s">
        <v>6</v>
      </c>
      <c r="BO524" t="s">
        <v>7519</v>
      </c>
      <c r="BP524" t="s">
        <v>6</v>
      </c>
      <c r="BQ524" t="s">
        <v>7559</v>
      </c>
      <c r="BR524" t="s">
        <v>7594</v>
      </c>
      <c r="BS524" t="s">
        <v>7516</v>
      </c>
      <c r="BT524" t="s">
        <v>7515</v>
      </c>
      <c r="BU524" t="s">
        <v>7515</v>
      </c>
      <c r="BV524" t="s">
        <v>7515</v>
      </c>
      <c r="BW524" t="s">
        <v>7515</v>
      </c>
      <c r="BX524" t="s">
        <v>7515</v>
      </c>
      <c r="BY524" t="s">
        <v>7515</v>
      </c>
      <c r="BZ524" t="s">
        <v>7515</v>
      </c>
      <c r="CA524" t="s">
        <v>7515</v>
      </c>
      <c r="CB524" t="s">
        <v>7515</v>
      </c>
      <c r="CC524" t="s">
        <v>7515</v>
      </c>
      <c r="CD524" t="s">
        <v>7515</v>
      </c>
      <c r="CE524" t="s">
        <v>6794</v>
      </c>
      <c r="CI524" t="s">
        <v>6793</v>
      </c>
      <c r="CJ524" t="s">
        <v>6794</v>
      </c>
      <c r="CK524" t="s">
        <v>6794</v>
      </c>
      <c r="CL524" t="s">
        <v>6794</v>
      </c>
      <c r="CM524" t="s">
        <v>6794</v>
      </c>
      <c r="CN524" t="s">
        <v>6794</v>
      </c>
      <c r="CO524" t="s">
        <v>6794</v>
      </c>
      <c r="CP524" t="s">
        <v>6793</v>
      </c>
      <c r="CQ524" t="s">
        <v>6794</v>
      </c>
      <c r="CR524" t="s">
        <v>7520</v>
      </c>
      <c r="CS524" t="s">
        <v>7521</v>
      </c>
      <c r="CT524" t="s">
        <v>7522</v>
      </c>
      <c r="CU524" t="s">
        <v>6793</v>
      </c>
      <c r="CV524">
        <v>1</v>
      </c>
      <c r="CW524">
        <v>3</v>
      </c>
      <c r="CX524">
        <v>4</v>
      </c>
      <c r="CY524" t="s">
        <v>6794</v>
      </c>
      <c r="EC524">
        <v>3</v>
      </c>
      <c r="EE524">
        <v>0</v>
      </c>
      <c r="EF524">
        <v>1</v>
      </c>
      <c r="EG524">
        <v>0</v>
      </c>
      <c r="EH524">
        <v>0</v>
      </c>
      <c r="EI524">
        <v>2</v>
      </c>
      <c r="EJ524">
        <v>0</v>
      </c>
      <c r="EK524">
        <v>0</v>
      </c>
      <c r="EL524" t="s">
        <v>6794</v>
      </c>
      <c r="EV524" t="s">
        <v>6794</v>
      </c>
      <c r="PS524" t="s">
        <v>6757</v>
      </c>
      <c r="PT524" t="s">
        <v>7526</v>
      </c>
      <c r="PU524" t="s">
        <v>7526</v>
      </c>
      <c r="PV524" t="s">
        <v>7526</v>
      </c>
      <c r="PW524" t="s">
        <v>7516</v>
      </c>
      <c r="PX524" t="s">
        <v>7515</v>
      </c>
      <c r="PY524" t="s">
        <v>7515</v>
      </c>
      <c r="PZ524" t="s">
        <v>7515</v>
      </c>
      <c r="QA524" t="s">
        <v>7515</v>
      </c>
      <c r="QB524" t="s">
        <v>7515</v>
      </c>
      <c r="QC524" t="s">
        <v>7515</v>
      </c>
      <c r="QD524" t="s">
        <v>7528</v>
      </c>
      <c r="QE524" t="s">
        <v>7529</v>
      </c>
      <c r="QF524" t="s">
        <v>7528</v>
      </c>
      <c r="QG524" t="s">
        <v>7681</v>
      </c>
      <c r="QH524">
        <v>2008</v>
      </c>
      <c r="QI524">
        <v>10</v>
      </c>
      <c r="QJ524">
        <v>1</v>
      </c>
      <c r="QK524" s="329">
        <v>39743</v>
      </c>
      <c r="QL524">
        <v>0</v>
      </c>
      <c r="QM524">
        <v>1</v>
      </c>
      <c r="QN524" t="s">
        <v>212</v>
      </c>
      <c r="QO524">
        <v>2008</v>
      </c>
      <c r="QP524">
        <v>50</v>
      </c>
      <c r="RV524">
        <f t="shared" si="15"/>
        <v>4</v>
      </c>
      <c r="RY524">
        <f t="shared" si="14"/>
        <v>4</v>
      </c>
    </row>
    <row r="525" spans="1:493" x14ac:dyDescent="0.3">
      <c r="A525">
        <v>71509</v>
      </c>
      <c r="B525">
        <v>733</v>
      </c>
      <c r="C525" t="s">
        <v>6793</v>
      </c>
      <c r="D525" t="s">
        <v>6793</v>
      </c>
      <c r="I525" t="s">
        <v>6793</v>
      </c>
      <c r="J525" t="s">
        <v>7515</v>
      </c>
      <c r="K525" t="s">
        <v>7515</v>
      </c>
      <c r="L525" t="s">
        <v>7515</v>
      </c>
      <c r="M525" t="s">
        <v>7515</v>
      </c>
      <c r="N525" t="s">
        <v>7515</v>
      </c>
      <c r="O525" t="s">
        <v>7515</v>
      </c>
      <c r="P525" t="s">
        <v>7515</v>
      </c>
      <c r="Q525" t="s">
        <v>7515</v>
      </c>
      <c r="R525" t="s">
        <v>7515</v>
      </c>
      <c r="S525" t="s">
        <v>7515</v>
      </c>
      <c r="T525" t="s">
        <v>7515</v>
      </c>
      <c r="U525" t="s">
        <v>7515</v>
      </c>
      <c r="V525" t="s">
        <v>7515</v>
      </c>
      <c r="W525" t="s">
        <v>7515</v>
      </c>
      <c r="X525" t="s">
        <v>7515</v>
      </c>
      <c r="Y525" t="s">
        <v>7515</v>
      </c>
      <c r="Z525" t="s">
        <v>7516</v>
      </c>
      <c r="AA525" t="s">
        <v>7515</v>
      </c>
      <c r="AB525" t="s">
        <v>7515</v>
      </c>
      <c r="AC525" t="s">
        <v>6796</v>
      </c>
      <c r="AK525" t="s">
        <v>6985</v>
      </c>
      <c r="AL525" t="s">
        <v>6794</v>
      </c>
      <c r="AM525" t="s">
        <v>6794</v>
      </c>
      <c r="AN525" t="s">
        <v>7680</v>
      </c>
      <c r="AO525">
        <v>0</v>
      </c>
      <c r="AP525">
        <v>20</v>
      </c>
      <c r="AQ525" t="s">
        <v>6988</v>
      </c>
      <c r="AR525" t="s">
        <v>6793</v>
      </c>
      <c r="AS525" t="s">
        <v>6794</v>
      </c>
      <c r="AT525" t="s">
        <v>6814</v>
      </c>
      <c r="AV525" t="s">
        <v>7553</v>
      </c>
      <c r="AW525" t="s">
        <v>7588</v>
      </c>
      <c r="AX525" t="s">
        <v>6794</v>
      </c>
      <c r="AY525" t="s">
        <v>6794</v>
      </c>
      <c r="AZ525" t="s">
        <v>6794</v>
      </c>
      <c r="BA525" t="s">
        <v>6794</v>
      </c>
      <c r="BB525" t="s">
        <v>6793</v>
      </c>
      <c r="BC525" t="s">
        <v>6794</v>
      </c>
      <c r="BD525" t="s">
        <v>6794</v>
      </c>
      <c r="BE525" t="s">
        <v>6793</v>
      </c>
      <c r="BF525" t="s">
        <v>6794</v>
      </c>
      <c r="BG525" t="s">
        <v>6794</v>
      </c>
      <c r="BH525" t="s">
        <v>6794</v>
      </c>
      <c r="BI525" t="s">
        <v>7028</v>
      </c>
      <c r="BJ525" t="s">
        <v>7024</v>
      </c>
      <c r="BK525" t="s">
        <v>6794</v>
      </c>
      <c r="BM525">
        <v>40</v>
      </c>
      <c r="BN525">
        <v>15</v>
      </c>
      <c r="BO525" t="s">
        <v>7519</v>
      </c>
      <c r="BP525" t="s">
        <v>7571</v>
      </c>
      <c r="BQ525" t="s">
        <v>7559</v>
      </c>
      <c r="BR525" t="s">
        <v>7543</v>
      </c>
      <c r="BS525" t="s">
        <v>7515</v>
      </c>
      <c r="BT525" t="s">
        <v>7515</v>
      </c>
      <c r="BU525" t="s">
        <v>7516</v>
      </c>
      <c r="BV525" t="s">
        <v>7515</v>
      </c>
      <c r="BW525" t="s">
        <v>7515</v>
      </c>
      <c r="BX525" t="s">
        <v>7515</v>
      </c>
      <c r="BY525" t="s">
        <v>7515</v>
      </c>
      <c r="BZ525" t="s">
        <v>7515</v>
      </c>
      <c r="CA525" t="s">
        <v>7515</v>
      </c>
      <c r="CB525" t="s">
        <v>7515</v>
      </c>
      <c r="CC525" t="s">
        <v>7515</v>
      </c>
      <c r="CD525" t="s">
        <v>7515</v>
      </c>
      <c r="CE525" t="s">
        <v>6794</v>
      </c>
      <c r="CI525" t="s">
        <v>6793</v>
      </c>
      <c r="CJ525" t="s">
        <v>6793</v>
      </c>
      <c r="CK525" t="s">
        <v>6794</v>
      </c>
      <c r="CL525" t="s">
        <v>6793</v>
      </c>
      <c r="CM525" t="s">
        <v>6794</v>
      </c>
      <c r="CN525" t="s">
        <v>6794</v>
      </c>
      <c r="CO525" t="s">
        <v>6794</v>
      </c>
      <c r="CP525" t="s">
        <v>6793</v>
      </c>
      <c r="CQ525" t="s">
        <v>6794</v>
      </c>
      <c r="CR525" t="s">
        <v>7520</v>
      </c>
      <c r="CS525" t="s">
        <v>7607</v>
      </c>
      <c r="CT525" t="s">
        <v>7587</v>
      </c>
      <c r="CU525" t="s">
        <v>6793</v>
      </c>
      <c r="CV525">
        <v>2</v>
      </c>
      <c r="CW525">
        <v>2</v>
      </c>
      <c r="CX525">
        <v>1</v>
      </c>
      <c r="CY525" t="s">
        <v>6794</v>
      </c>
      <c r="EC525">
        <v>1</v>
      </c>
      <c r="ED525" t="s">
        <v>7523</v>
      </c>
      <c r="EL525" t="s">
        <v>6794</v>
      </c>
      <c r="EV525" t="s">
        <v>6794</v>
      </c>
      <c r="PS525" t="s">
        <v>6757</v>
      </c>
      <c r="PT525" t="s">
        <v>7526</v>
      </c>
      <c r="PU525" t="s">
        <v>6</v>
      </c>
      <c r="PV525" t="s">
        <v>7527</v>
      </c>
      <c r="PW525" t="s">
        <v>7515</v>
      </c>
      <c r="PX525" t="s">
        <v>7515</v>
      </c>
      <c r="PY525" t="s">
        <v>7515</v>
      </c>
      <c r="PZ525" t="s">
        <v>7515</v>
      </c>
      <c r="QA525" t="s">
        <v>7515</v>
      </c>
      <c r="QB525" t="s">
        <v>7515</v>
      </c>
      <c r="QC525" t="s">
        <v>7516</v>
      </c>
      <c r="QD525" t="s">
        <v>7693</v>
      </c>
      <c r="QE525" t="s">
        <v>7529</v>
      </c>
      <c r="QF525" t="s">
        <v>7528</v>
      </c>
      <c r="QG525" t="s">
        <v>7681</v>
      </c>
      <c r="QH525">
        <v>2007</v>
      </c>
      <c r="QI525">
        <v>12</v>
      </c>
      <c r="QJ525">
        <v>1</v>
      </c>
      <c r="QK525" s="330">
        <v>42353</v>
      </c>
      <c r="QL525">
        <v>1</v>
      </c>
      <c r="QM525">
        <v>0</v>
      </c>
      <c r="QN525" t="s">
        <v>265</v>
      </c>
      <c r="QO525">
        <v>2008</v>
      </c>
      <c r="QP525">
        <v>35</v>
      </c>
      <c r="RV525">
        <f t="shared" si="15"/>
        <v>2</v>
      </c>
      <c r="RY525">
        <f t="shared" si="14"/>
        <v>2</v>
      </c>
    </row>
    <row r="526" spans="1:493" x14ac:dyDescent="0.3">
      <c r="A526">
        <v>71510</v>
      </c>
      <c r="B526">
        <v>734</v>
      </c>
      <c r="C526" t="s">
        <v>6793</v>
      </c>
      <c r="D526" t="s">
        <v>6793</v>
      </c>
      <c r="I526" t="s">
        <v>6793</v>
      </c>
      <c r="J526" t="s">
        <v>7515</v>
      </c>
      <c r="K526" t="s">
        <v>7515</v>
      </c>
      <c r="L526" t="s">
        <v>7515</v>
      </c>
      <c r="M526" t="s">
        <v>7515</v>
      </c>
      <c r="N526" t="s">
        <v>7515</v>
      </c>
      <c r="O526" t="s">
        <v>7515</v>
      </c>
      <c r="P526" t="s">
        <v>7515</v>
      </c>
      <c r="Q526" t="s">
        <v>7515</v>
      </c>
      <c r="R526" t="s">
        <v>7515</v>
      </c>
      <c r="S526" t="s">
        <v>7515</v>
      </c>
      <c r="T526" t="s">
        <v>7516</v>
      </c>
      <c r="U526" t="s">
        <v>7515</v>
      </c>
      <c r="V526" t="s">
        <v>7515</v>
      </c>
      <c r="W526" t="s">
        <v>7515</v>
      </c>
      <c r="X526" t="s">
        <v>7515</v>
      </c>
      <c r="Y526" t="s">
        <v>7515</v>
      </c>
      <c r="Z526" t="s">
        <v>7515</v>
      </c>
      <c r="AA526" t="s">
        <v>7515</v>
      </c>
      <c r="AB526" t="s">
        <v>7515</v>
      </c>
      <c r="AC526" t="s">
        <v>6796</v>
      </c>
      <c r="AK526" t="s">
        <v>6985</v>
      </c>
      <c r="AL526" t="s">
        <v>6793</v>
      </c>
      <c r="AM526" t="s">
        <v>6794</v>
      </c>
      <c r="AN526" t="s">
        <v>7680</v>
      </c>
      <c r="AO526">
        <v>0</v>
      </c>
      <c r="AP526">
        <v>15</v>
      </c>
      <c r="AQ526" t="s">
        <v>6988</v>
      </c>
      <c r="AR526" t="s">
        <v>6793</v>
      </c>
      <c r="AS526" t="s">
        <v>6793</v>
      </c>
      <c r="AT526" t="s">
        <v>6813</v>
      </c>
      <c r="AU526" t="s">
        <v>7531</v>
      </c>
      <c r="AV526" t="s">
        <v>6991</v>
      </c>
      <c r="AX526" t="s">
        <v>6793</v>
      </c>
      <c r="AY526" t="s">
        <v>6793</v>
      </c>
      <c r="AZ526" t="s">
        <v>6793</v>
      </c>
      <c r="BA526" t="s">
        <v>6793</v>
      </c>
      <c r="BB526" t="s">
        <v>6793</v>
      </c>
      <c r="BC526" t="s">
        <v>6794</v>
      </c>
      <c r="BD526" t="s">
        <v>6793</v>
      </c>
      <c r="BE526" t="s">
        <v>6794</v>
      </c>
      <c r="BF526" t="s">
        <v>6794</v>
      </c>
      <c r="BG526" t="s">
        <v>6793</v>
      </c>
      <c r="BH526" t="s">
        <v>6794</v>
      </c>
      <c r="BI526" t="s">
        <v>7021</v>
      </c>
      <c r="BJ526" t="s">
        <v>7024</v>
      </c>
      <c r="BK526" t="s">
        <v>6794</v>
      </c>
      <c r="BM526">
        <v>35</v>
      </c>
      <c r="BN526" t="s">
        <v>6</v>
      </c>
      <c r="BO526" t="s">
        <v>7533</v>
      </c>
      <c r="BP526" t="s">
        <v>6</v>
      </c>
      <c r="BQ526" t="s">
        <v>7559</v>
      </c>
      <c r="BR526" t="s">
        <v>7594</v>
      </c>
      <c r="BS526" t="s">
        <v>7515</v>
      </c>
      <c r="BT526" t="s">
        <v>7515</v>
      </c>
      <c r="BU526" t="s">
        <v>7515</v>
      </c>
      <c r="BV526" t="s">
        <v>7516</v>
      </c>
      <c r="BW526" t="s">
        <v>7515</v>
      </c>
      <c r="BX526" t="s">
        <v>7515</v>
      </c>
      <c r="BY526" t="s">
        <v>7515</v>
      </c>
      <c r="BZ526" t="s">
        <v>7515</v>
      </c>
      <c r="CA526" t="s">
        <v>7515</v>
      </c>
      <c r="CB526" t="s">
        <v>7515</v>
      </c>
      <c r="CC526" t="s">
        <v>7515</v>
      </c>
      <c r="CD526" t="s">
        <v>7515</v>
      </c>
      <c r="CE526" t="s">
        <v>6794</v>
      </c>
      <c r="CI526" t="s">
        <v>6793</v>
      </c>
      <c r="CJ526" t="s">
        <v>6793</v>
      </c>
      <c r="CK526" t="s">
        <v>6794</v>
      </c>
      <c r="CL526" t="s">
        <v>6794</v>
      </c>
      <c r="CM526" t="s">
        <v>6794</v>
      </c>
      <c r="CN526" t="s">
        <v>6793</v>
      </c>
      <c r="CO526" t="s">
        <v>6794</v>
      </c>
      <c r="CP526" t="s">
        <v>6794</v>
      </c>
      <c r="CQ526" t="s">
        <v>6793</v>
      </c>
      <c r="CR526" t="s">
        <v>7520</v>
      </c>
      <c r="CS526" t="s">
        <v>7521</v>
      </c>
      <c r="CT526" t="s">
        <v>7587</v>
      </c>
      <c r="CU526" t="s">
        <v>6793</v>
      </c>
      <c r="CV526">
        <v>2</v>
      </c>
      <c r="CW526">
        <v>3</v>
      </c>
      <c r="CX526">
        <v>2</v>
      </c>
      <c r="CY526" t="s">
        <v>6794</v>
      </c>
      <c r="EC526">
        <v>5</v>
      </c>
      <c r="EE526">
        <v>1</v>
      </c>
      <c r="EF526">
        <v>1</v>
      </c>
      <c r="EG526">
        <v>1</v>
      </c>
      <c r="EH526">
        <v>0</v>
      </c>
      <c r="EI526">
        <v>0</v>
      </c>
      <c r="EJ526">
        <v>1</v>
      </c>
      <c r="EK526">
        <v>1</v>
      </c>
      <c r="EL526" t="s">
        <v>6793</v>
      </c>
      <c r="EM526" t="s">
        <v>6859</v>
      </c>
      <c r="EN526">
        <v>2</v>
      </c>
      <c r="EP526" t="s">
        <v>7683</v>
      </c>
      <c r="EQ526">
        <v>2008</v>
      </c>
      <c r="ER526" t="s">
        <v>7684</v>
      </c>
      <c r="EV526" t="s">
        <v>6793</v>
      </c>
      <c r="FX526" t="s">
        <v>7524</v>
      </c>
      <c r="FY526" t="s">
        <v>6</v>
      </c>
      <c r="GB526" t="s">
        <v>7578</v>
      </c>
      <c r="GC526" t="s">
        <v>7526</v>
      </c>
      <c r="GD526" t="s">
        <v>7526</v>
      </c>
      <c r="GE526" t="s">
        <v>6794</v>
      </c>
      <c r="GF526" t="s">
        <v>6793</v>
      </c>
      <c r="IR526" t="s">
        <v>7524</v>
      </c>
      <c r="IS526" t="s">
        <v>6</v>
      </c>
      <c r="IV526" t="s">
        <v>7578</v>
      </c>
      <c r="IY526" t="s">
        <v>6793</v>
      </c>
      <c r="PT526" t="s">
        <v>7526</v>
      </c>
      <c r="PU526" t="s">
        <v>7526</v>
      </c>
      <c r="PV526" t="s">
        <v>7526</v>
      </c>
      <c r="PW526" t="s">
        <v>7515</v>
      </c>
      <c r="PX526" t="s">
        <v>7515</v>
      </c>
      <c r="PY526" t="s">
        <v>7515</v>
      </c>
      <c r="PZ526" t="s">
        <v>7515</v>
      </c>
      <c r="QA526" t="s">
        <v>7515</v>
      </c>
      <c r="QB526" t="s">
        <v>7515</v>
      </c>
      <c r="QC526" t="s">
        <v>7516</v>
      </c>
      <c r="QD526" t="s">
        <v>7528</v>
      </c>
      <c r="QE526" t="s">
        <v>7529</v>
      </c>
      <c r="QF526" t="s">
        <v>7528</v>
      </c>
      <c r="QG526" t="s">
        <v>7681</v>
      </c>
      <c r="QH526">
        <v>2008</v>
      </c>
      <c r="QI526">
        <v>1</v>
      </c>
      <c r="QJ526">
        <v>1</v>
      </c>
      <c r="QK526" s="330">
        <v>42016</v>
      </c>
      <c r="QL526">
        <v>1</v>
      </c>
      <c r="QM526">
        <v>0</v>
      </c>
      <c r="QN526" t="s">
        <v>265</v>
      </c>
      <c r="QO526">
        <v>2008</v>
      </c>
      <c r="QP526">
        <v>35</v>
      </c>
      <c r="QQ526">
        <v>0</v>
      </c>
      <c r="QR526">
        <v>0</v>
      </c>
      <c r="QS526">
        <v>0</v>
      </c>
      <c r="QT526">
        <v>0</v>
      </c>
      <c r="QU526">
        <v>0</v>
      </c>
      <c r="QV526">
        <v>1</v>
      </c>
      <c r="QW526">
        <v>0</v>
      </c>
      <c r="QX526">
        <v>0</v>
      </c>
      <c r="QY526">
        <v>0</v>
      </c>
      <c r="QZ526">
        <v>0</v>
      </c>
      <c r="RA526">
        <v>0</v>
      </c>
      <c r="RB526">
        <v>0</v>
      </c>
      <c r="RC526">
        <v>0</v>
      </c>
      <c r="RD526">
        <v>1</v>
      </c>
      <c r="RE526">
        <v>0</v>
      </c>
      <c r="RF526">
        <v>0</v>
      </c>
      <c r="RG526">
        <v>0</v>
      </c>
      <c r="RH526">
        <v>0</v>
      </c>
      <c r="RI526">
        <v>0</v>
      </c>
      <c r="RJ526">
        <v>0</v>
      </c>
      <c r="RK526">
        <v>0</v>
      </c>
      <c r="RL526">
        <v>0</v>
      </c>
      <c r="RM526">
        <v>0</v>
      </c>
      <c r="RN526">
        <v>0</v>
      </c>
      <c r="RO526">
        <v>0</v>
      </c>
      <c r="RP526">
        <v>0</v>
      </c>
      <c r="RQ526">
        <v>0</v>
      </c>
      <c r="RR526">
        <v>0</v>
      </c>
      <c r="RS526">
        <v>0</v>
      </c>
      <c r="RT526">
        <v>0</v>
      </c>
      <c r="RU526">
        <v>0</v>
      </c>
      <c r="RV526">
        <f t="shared" si="15"/>
        <v>3</v>
      </c>
      <c r="RY526">
        <f t="shared" si="14"/>
        <v>10</v>
      </c>
    </row>
    <row r="527" spans="1:493" x14ac:dyDescent="0.3">
      <c r="A527">
        <v>71511</v>
      </c>
      <c r="B527">
        <v>735</v>
      </c>
      <c r="C527" t="s">
        <v>6793</v>
      </c>
      <c r="D527" t="s">
        <v>6793</v>
      </c>
      <c r="I527" t="s">
        <v>6793</v>
      </c>
      <c r="J527" t="s">
        <v>7515</v>
      </c>
      <c r="K527" t="s">
        <v>7515</v>
      </c>
      <c r="L527" t="s">
        <v>7515</v>
      </c>
      <c r="M527" t="s">
        <v>7515</v>
      </c>
      <c r="N527" t="s">
        <v>7515</v>
      </c>
      <c r="O527" t="s">
        <v>7515</v>
      </c>
      <c r="P527" t="s">
        <v>7515</v>
      </c>
      <c r="Q527" t="s">
        <v>7515</v>
      </c>
      <c r="R527" t="s">
        <v>7515</v>
      </c>
      <c r="S527" t="s">
        <v>7516</v>
      </c>
      <c r="T527" t="s">
        <v>7515</v>
      </c>
      <c r="U527" t="s">
        <v>7515</v>
      </c>
      <c r="V527" t="s">
        <v>7515</v>
      </c>
      <c r="W527" t="s">
        <v>7515</v>
      </c>
      <c r="X527" t="s">
        <v>7515</v>
      </c>
      <c r="Y527" t="s">
        <v>7515</v>
      </c>
      <c r="Z527" t="s">
        <v>7515</v>
      </c>
      <c r="AA527" t="s">
        <v>7515</v>
      </c>
      <c r="AB527" t="s">
        <v>7515</v>
      </c>
      <c r="AC527" t="s">
        <v>6796</v>
      </c>
      <c r="AK527" t="s">
        <v>6985</v>
      </c>
      <c r="AL527" t="s">
        <v>6793</v>
      </c>
      <c r="AM527" t="s">
        <v>6793</v>
      </c>
      <c r="AN527" t="s">
        <v>7680</v>
      </c>
      <c r="AO527">
        <v>0</v>
      </c>
      <c r="AP527">
        <v>6</v>
      </c>
      <c r="AQ527" t="s">
        <v>6988</v>
      </c>
      <c r="AR527" t="s">
        <v>6793</v>
      </c>
      <c r="AS527" t="s">
        <v>6794</v>
      </c>
      <c r="AT527" t="s">
        <v>6813</v>
      </c>
      <c r="AU527" t="s">
        <v>7531</v>
      </c>
      <c r="AV527" t="s">
        <v>6991</v>
      </c>
      <c r="AX527" t="s">
        <v>6793</v>
      </c>
      <c r="AY527" t="s">
        <v>6794</v>
      </c>
      <c r="AZ527" t="s">
        <v>6794</v>
      </c>
      <c r="BA527" t="s">
        <v>6793</v>
      </c>
      <c r="BB527" t="s">
        <v>6794</v>
      </c>
      <c r="BC527" t="s">
        <v>6794</v>
      </c>
      <c r="BD527" t="s">
        <v>6794</v>
      </c>
      <c r="BE527" t="s">
        <v>6794</v>
      </c>
      <c r="BF527" t="s">
        <v>6794</v>
      </c>
      <c r="BG527" t="s">
        <v>6794</v>
      </c>
      <c r="BH527" t="s">
        <v>6794</v>
      </c>
      <c r="BI527" t="s">
        <v>7029</v>
      </c>
      <c r="BJ527" t="s">
        <v>7024</v>
      </c>
      <c r="BK527" t="s">
        <v>6794</v>
      </c>
      <c r="BM527" t="s">
        <v>7547</v>
      </c>
      <c r="BN527" t="s">
        <v>6</v>
      </c>
      <c r="BO527" t="s">
        <v>7519</v>
      </c>
      <c r="BP527" t="s">
        <v>6</v>
      </c>
      <c r="BQ527" t="s">
        <v>7559</v>
      </c>
      <c r="BR527" t="s">
        <v>7594</v>
      </c>
      <c r="BS527" t="s">
        <v>7515</v>
      </c>
      <c r="BT527" t="s">
        <v>7516</v>
      </c>
      <c r="BU527" t="s">
        <v>7515</v>
      </c>
      <c r="BV527" t="s">
        <v>7515</v>
      </c>
      <c r="BW527" t="s">
        <v>7515</v>
      </c>
      <c r="BX527" t="s">
        <v>7515</v>
      </c>
      <c r="BY527" t="s">
        <v>7515</v>
      </c>
      <c r="BZ527" t="s">
        <v>7515</v>
      </c>
      <c r="CA527" t="s">
        <v>7515</v>
      </c>
      <c r="CB527" t="s">
        <v>7515</v>
      </c>
      <c r="CC527" t="s">
        <v>7515</v>
      </c>
      <c r="CD527" t="s">
        <v>7515</v>
      </c>
      <c r="CE527" t="s">
        <v>6793</v>
      </c>
      <c r="CI527" t="s">
        <v>6793</v>
      </c>
      <c r="CJ527" t="s">
        <v>6793</v>
      </c>
      <c r="CK527" t="s">
        <v>6793</v>
      </c>
      <c r="CL527" t="s">
        <v>6793</v>
      </c>
      <c r="CM527" t="s">
        <v>6793</v>
      </c>
      <c r="CN527" t="s">
        <v>6793</v>
      </c>
      <c r="CO527" t="s">
        <v>6794</v>
      </c>
      <c r="CP527" t="s">
        <v>6793</v>
      </c>
      <c r="CQ527" t="s">
        <v>6794</v>
      </c>
      <c r="CR527" t="s">
        <v>7520</v>
      </c>
      <c r="CS527" t="s">
        <v>7521</v>
      </c>
      <c r="CT527" t="s">
        <v>7602</v>
      </c>
      <c r="CU527" t="s">
        <v>6793</v>
      </c>
      <c r="CV527" t="s">
        <v>31</v>
      </c>
      <c r="CW527" t="s">
        <v>31</v>
      </c>
      <c r="CX527" t="s">
        <v>31</v>
      </c>
      <c r="CY527" t="s">
        <v>31</v>
      </c>
      <c r="EC527" t="s">
        <v>31</v>
      </c>
      <c r="EL527" t="s">
        <v>31</v>
      </c>
      <c r="EV527" t="s">
        <v>6794</v>
      </c>
      <c r="PS527" t="s">
        <v>7526</v>
      </c>
      <c r="PT527" t="s">
        <v>7526</v>
      </c>
      <c r="PU527" t="s">
        <v>7526</v>
      </c>
      <c r="PV527" t="s">
        <v>31</v>
      </c>
      <c r="PW527" t="s">
        <v>7515</v>
      </c>
      <c r="PX527" t="s">
        <v>7515</v>
      </c>
      <c r="PY527" t="s">
        <v>7515</v>
      </c>
      <c r="PZ527" t="s">
        <v>7515</v>
      </c>
      <c r="QA527" t="s">
        <v>7515</v>
      </c>
      <c r="QB527" t="s">
        <v>7516</v>
      </c>
      <c r="QC527" t="s">
        <v>7515</v>
      </c>
      <c r="QD527" t="s">
        <v>7528</v>
      </c>
      <c r="QE527" t="s">
        <v>7529</v>
      </c>
      <c r="QF527" t="s">
        <v>7528</v>
      </c>
      <c r="QG527" t="s">
        <v>7681</v>
      </c>
      <c r="QH527">
        <v>2007</v>
      </c>
      <c r="QI527">
        <v>12</v>
      </c>
      <c r="QJ527">
        <v>1</v>
      </c>
      <c r="QK527" s="330">
        <v>42357</v>
      </c>
      <c r="QL527">
        <v>1</v>
      </c>
      <c r="QM527">
        <v>0</v>
      </c>
      <c r="QN527" t="s">
        <v>265</v>
      </c>
      <c r="QO527">
        <v>2008</v>
      </c>
      <c r="QP527">
        <v>35</v>
      </c>
      <c r="RV527">
        <f t="shared" si="15"/>
        <v>5</v>
      </c>
      <c r="RY527">
        <f t="shared" si="14"/>
        <v>6</v>
      </c>
    </row>
    <row r="528" spans="1:493" x14ac:dyDescent="0.3">
      <c r="A528">
        <v>71512</v>
      </c>
      <c r="B528">
        <v>737</v>
      </c>
      <c r="C528" t="s">
        <v>6793</v>
      </c>
      <c r="D528" t="s">
        <v>6793</v>
      </c>
      <c r="I528" t="s">
        <v>6793</v>
      </c>
      <c r="J528" t="s">
        <v>7515</v>
      </c>
      <c r="K528" t="s">
        <v>7515</v>
      </c>
      <c r="L528" t="s">
        <v>7515</v>
      </c>
      <c r="M528" t="s">
        <v>7515</v>
      </c>
      <c r="N528" t="s">
        <v>7515</v>
      </c>
      <c r="O528" t="s">
        <v>7515</v>
      </c>
      <c r="P528" t="s">
        <v>7515</v>
      </c>
      <c r="Q528" t="s">
        <v>7515</v>
      </c>
      <c r="R528" t="s">
        <v>7515</v>
      </c>
      <c r="S528" t="s">
        <v>7515</v>
      </c>
      <c r="T528" t="s">
        <v>7516</v>
      </c>
      <c r="U528" t="s">
        <v>7515</v>
      </c>
      <c r="V528" t="s">
        <v>7515</v>
      </c>
      <c r="W528" t="s">
        <v>7515</v>
      </c>
      <c r="X528" t="s">
        <v>7515</v>
      </c>
      <c r="Y528" t="s">
        <v>7515</v>
      </c>
      <c r="Z528" t="s">
        <v>7515</v>
      </c>
      <c r="AA528" t="s">
        <v>7515</v>
      </c>
      <c r="AB528" t="s">
        <v>7515</v>
      </c>
      <c r="AC528" t="s">
        <v>6796</v>
      </c>
      <c r="AK528" t="s">
        <v>6985</v>
      </c>
      <c r="AL528" t="s">
        <v>6793</v>
      </c>
      <c r="AM528" t="s">
        <v>6794</v>
      </c>
      <c r="AN528" t="s">
        <v>7680</v>
      </c>
      <c r="AO528">
        <v>0</v>
      </c>
      <c r="AP528">
        <v>18</v>
      </c>
      <c r="AQ528" t="s">
        <v>6988</v>
      </c>
      <c r="AR528" t="s">
        <v>6793</v>
      </c>
      <c r="AS528" t="s">
        <v>6793</v>
      </c>
      <c r="AT528" t="s">
        <v>6813</v>
      </c>
      <c r="AU528" t="s">
        <v>7531</v>
      </c>
      <c r="AV528" t="s">
        <v>6991</v>
      </c>
      <c r="AX528" t="s">
        <v>6794</v>
      </c>
      <c r="AY528" t="s">
        <v>6794</v>
      </c>
      <c r="AZ528" t="s">
        <v>6793</v>
      </c>
      <c r="BA528" t="s">
        <v>6793</v>
      </c>
      <c r="BB528" t="s">
        <v>6793</v>
      </c>
      <c r="BC528" t="s">
        <v>6794</v>
      </c>
      <c r="BD528" t="s">
        <v>6794</v>
      </c>
      <c r="BE528" t="s">
        <v>6793</v>
      </c>
      <c r="BF528" t="s">
        <v>6794</v>
      </c>
      <c r="BG528" t="s">
        <v>6794</v>
      </c>
      <c r="BH528" t="s">
        <v>6794</v>
      </c>
      <c r="BI528" t="s">
        <v>7021</v>
      </c>
      <c r="BJ528" t="s">
        <v>7024</v>
      </c>
      <c r="BK528" t="s">
        <v>6794</v>
      </c>
      <c r="BM528">
        <v>35</v>
      </c>
      <c r="BN528">
        <v>20</v>
      </c>
      <c r="BO528" t="s">
        <v>7519</v>
      </c>
      <c r="BP528" t="s">
        <v>6</v>
      </c>
      <c r="BQ528" t="s">
        <v>7559</v>
      </c>
      <c r="BR528" t="s">
        <v>7594</v>
      </c>
      <c r="BS528" t="s">
        <v>7515</v>
      </c>
      <c r="BT528" t="s">
        <v>7516</v>
      </c>
      <c r="BU528" t="s">
        <v>7515</v>
      </c>
      <c r="BV528" t="s">
        <v>7515</v>
      </c>
      <c r="BW528" t="s">
        <v>7515</v>
      </c>
      <c r="BX528" t="s">
        <v>7515</v>
      </c>
      <c r="BY528" t="s">
        <v>7515</v>
      </c>
      <c r="BZ528" t="s">
        <v>7515</v>
      </c>
      <c r="CA528" t="s">
        <v>7515</v>
      </c>
      <c r="CB528" t="s">
        <v>7515</v>
      </c>
      <c r="CC528" t="s">
        <v>7515</v>
      </c>
      <c r="CD528" t="s">
        <v>7515</v>
      </c>
      <c r="CE528" t="s">
        <v>6794</v>
      </c>
      <c r="CI528" t="s">
        <v>6793</v>
      </c>
      <c r="CJ528" t="s">
        <v>6793</v>
      </c>
      <c r="CK528" t="s">
        <v>6794</v>
      </c>
      <c r="CL528" t="s">
        <v>6793</v>
      </c>
      <c r="CM528" t="s">
        <v>6794</v>
      </c>
      <c r="CN528" t="s">
        <v>6793</v>
      </c>
      <c r="CO528" t="s">
        <v>6794</v>
      </c>
      <c r="CP528" t="s">
        <v>6793</v>
      </c>
      <c r="CQ528" t="s">
        <v>6794</v>
      </c>
      <c r="CR528" t="s">
        <v>7520</v>
      </c>
      <c r="CS528" t="s">
        <v>7521</v>
      </c>
      <c r="CT528" t="s">
        <v>7522</v>
      </c>
      <c r="CU528" t="s">
        <v>6793</v>
      </c>
      <c r="CV528">
        <v>2</v>
      </c>
      <c r="CW528">
        <v>4</v>
      </c>
      <c r="CX528">
        <v>3</v>
      </c>
      <c r="CY528" t="s">
        <v>6794</v>
      </c>
      <c r="EC528">
        <v>1</v>
      </c>
      <c r="ED528" t="s">
        <v>7584</v>
      </c>
      <c r="EL528" t="s">
        <v>6794</v>
      </c>
      <c r="EV528" t="s">
        <v>6793</v>
      </c>
      <c r="IR528" t="s">
        <v>7524</v>
      </c>
      <c r="IS528" t="s">
        <v>7680</v>
      </c>
      <c r="IT528">
        <v>12</v>
      </c>
      <c r="IU528">
        <v>2007</v>
      </c>
      <c r="IY528" t="s">
        <v>6793</v>
      </c>
      <c r="JA528" t="s">
        <v>7524</v>
      </c>
      <c r="JB528" t="s">
        <v>7680</v>
      </c>
      <c r="JC528">
        <v>12</v>
      </c>
      <c r="JD528">
        <v>2007</v>
      </c>
      <c r="JF528" t="s">
        <v>7527</v>
      </c>
      <c r="JG528" t="s">
        <v>7527</v>
      </c>
      <c r="JH528" t="s">
        <v>6966</v>
      </c>
      <c r="OO528" t="s">
        <v>7524</v>
      </c>
      <c r="OP528" t="s">
        <v>7680</v>
      </c>
      <c r="OQ528">
        <v>4</v>
      </c>
      <c r="OR528">
        <v>2008</v>
      </c>
      <c r="OV528" t="s">
        <v>6794</v>
      </c>
      <c r="OW528" t="s">
        <v>6793</v>
      </c>
      <c r="OX528" t="s">
        <v>7524</v>
      </c>
      <c r="OY528" t="s">
        <v>7680</v>
      </c>
      <c r="OZ528">
        <v>8</v>
      </c>
      <c r="PA528">
        <v>2007</v>
      </c>
      <c r="PE528" t="s">
        <v>6794</v>
      </c>
      <c r="PS528" t="s">
        <v>7526</v>
      </c>
      <c r="PT528" t="s">
        <v>6</v>
      </c>
      <c r="PV528" t="s">
        <v>7527</v>
      </c>
      <c r="PW528" t="s">
        <v>7515</v>
      </c>
      <c r="PX528" t="s">
        <v>7515</v>
      </c>
      <c r="PY528" t="s">
        <v>7515</v>
      </c>
      <c r="PZ528" t="s">
        <v>7515</v>
      </c>
      <c r="QA528" t="s">
        <v>7515</v>
      </c>
      <c r="QB528" t="s">
        <v>7515</v>
      </c>
      <c r="QC528" t="s">
        <v>7516</v>
      </c>
      <c r="QD528" t="s">
        <v>7528</v>
      </c>
      <c r="QE528" t="s">
        <v>7529</v>
      </c>
      <c r="QF528" t="s">
        <v>7528</v>
      </c>
      <c r="QG528" t="s">
        <v>7681</v>
      </c>
      <c r="QH528">
        <v>2007</v>
      </c>
      <c r="QI528">
        <v>12</v>
      </c>
      <c r="QJ528">
        <v>1</v>
      </c>
      <c r="QK528" s="329">
        <v>39435</v>
      </c>
      <c r="QL528">
        <v>1</v>
      </c>
      <c r="QM528">
        <v>0</v>
      </c>
      <c r="QN528" t="s">
        <v>194</v>
      </c>
      <c r="QO528">
        <v>0</v>
      </c>
      <c r="QP528">
        <v>35</v>
      </c>
      <c r="QQ528">
        <v>1</v>
      </c>
      <c r="QR528">
        <v>1</v>
      </c>
      <c r="QS528">
        <v>0</v>
      </c>
      <c r="QT528">
        <v>0</v>
      </c>
      <c r="QU528">
        <v>0</v>
      </c>
      <c r="QV528">
        <v>0</v>
      </c>
      <c r="QW528">
        <v>0</v>
      </c>
      <c r="QX528">
        <v>0</v>
      </c>
      <c r="QY528">
        <v>0</v>
      </c>
      <c r="QZ528">
        <v>0</v>
      </c>
      <c r="RA528">
        <v>0</v>
      </c>
      <c r="RB528">
        <v>0</v>
      </c>
      <c r="RC528">
        <v>0</v>
      </c>
      <c r="RD528">
        <v>1</v>
      </c>
      <c r="RE528">
        <v>1</v>
      </c>
      <c r="RF528">
        <v>0</v>
      </c>
      <c r="RG528">
        <v>0</v>
      </c>
      <c r="RH528">
        <v>0</v>
      </c>
      <c r="RI528">
        <v>0</v>
      </c>
      <c r="RJ528">
        <v>0</v>
      </c>
      <c r="RK528">
        <v>0</v>
      </c>
      <c r="RL528">
        <v>0</v>
      </c>
      <c r="RM528">
        <v>0</v>
      </c>
      <c r="RN528">
        <v>0</v>
      </c>
      <c r="RO528">
        <v>0</v>
      </c>
      <c r="RP528">
        <v>0</v>
      </c>
      <c r="RQ528">
        <v>0</v>
      </c>
      <c r="RR528">
        <v>0</v>
      </c>
      <c r="RS528">
        <v>0</v>
      </c>
      <c r="RT528">
        <v>0</v>
      </c>
      <c r="RU528">
        <v>1</v>
      </c>
      <c r="RV528">
        <f t="shared" si="15"/>
        <v>3</v>
      </c>
      <c r="RY528">
        <f t="shared" si="14"/>
        <v>10</v>
      </c>
    </row>
    <row r="529" spans="1:493" x14ac:dyDescent="0.3">
      <c r="A529">
        <v>71513</v>
      </c>
      <c r="B529">
        <v>738</v>
      </c>
      <c r="C529" t="s">
        <v>6793</v>
      </c>
      <c r="D529" t="s">
        <v>6793</v>
      </c>
      <c r="I529" t="s">
        <v>6793</v>
      </c>
      <c r="J529" t="s">
        <v>7515</v>
      </c>
      <c r="K529" t="s">
        <v>7515</v>
      </c>
      <c r="L529" t="s">
        <v>7515</v>
      </c>
      <c r="M529" t="s">
        <v>7515</v>
      </c>
      <c r="N529" t="s">
        <v>7515</v>
      </c>
      <c r="O529" t="s">
        <v>7515</v>
      </c>
      <c r="P529" t="s">
        <v>7515</v>
      </c>
      <c r="Q529" t="s">
        <v>7515</v>
      </c>
      <c r="R529" t="s">
        <v>7515</v>
      </c>
      <c r="S529" t="s">
        <v>7515</v>
      </c>
      <c r="T529" t="s">
        <v>7515</v>
      </c>
      <c r="U529" t="s">
        <v>7515</v>
      </c>
      <c r="V529" t="s">
        <v>7515</v>
      </c>
      <c r="W529" t="s">
        <v>7515</v>
      </c>
      <c r="X529" t="s">
        <v>7515</v>
      </c>
      <c r="Y529" t="s">
        <v>7515</v>
      </c>
      <c r="Z529" t="s">
        <v>7516</v>
      </c>
      <c r="AA529" t="s">
        <v>7515</v>
      </c>
      <c r="AB529" t="s">
        <v>7515</v>
      </c>
      <c r="AC529" t="s">
        <v>6796</v>
      </c>
      <c r="AK529" t="s">
        <v>6985</v>
      </c>
      <c r="AL529" t="s">
        <v>6793</v>
      </c>
      <c r="AM529" t="s">
        <v>6793</v>
      </c>
      <c r="AN529" t="s">
        <v>7680</v>
      </c>
      <c r="AO529">
        <v>0</v>
      </c>
      <c r="AP529">
        <v>4</v>
      </c>
      <c r="AQ529" t="s">
        <v>6988</v>
      </c>
      <c r="AR529" t="s">
        <v>6793</v>
      </c>
      <c r="AS529" t="s">
        <v>6794</v>
      </c>
      <c r="AT529" t="s">
        <v>6813</v>
      </c>
      <c r="AU529" t="s">
        <v>7531</v>
      </c>
      <c r="AV529" t="s">
        <v>7612</v>
      </c>
      <c r="AX529" t="s">
        <v>6794</v>
      </c>
      <c r="AY529" t="s">
        <v>6794</v>
      </c>
      <c r="AZ529" t="s">
        <v>6794</v>
      </c>
      <c r="BA529" t="s">
        <v>6794</v>
      </c>
      <c r="BB529" t="s">
        <v>6794</v>
      </c>
      <c r="BC529" t="s">
        <v>6794</v>
      </c>
      <c r="BD529" t="s">
        <v>6794</v>
      </c>
      <c r="BE529" t="s">
        <v>6793</v>
      </c>
      <c r="BF529" t="s">
        <v>6794</v>
      </c>
      <c r="BG529" t="s">
        <v>6794</v>
      </c>
      <c r="BH529" t="s">
        <v>6794</v>
      </c>
      <c r="BI529" t="s">
        <v>7026</v>
      </c>
      <c r="BJ529" t="s">
        <v>6</v>
      </c>
      <c r="BK529" t="s">
        <v>6794</v>
      </c>
      <c r="BM529">
        <v>40</v>
      </c>
      <c r="BN529">
        <v>20</v>
      </c>
      <c r="BO529" t="s">
        <v>7519</v>
      </c>
      <c r="BP529" t="s">
        <v>6</v>
      </c>
      <c r="BQ529" t="s">
        <v>7559</v>
      </c>
      <c r="BR529" t="s">
        <v>7561</v>
      </c>
      <c r="BS529" t="s">
        <v>7516</v>
      </c>
      <c r="BT529" t="s">
        <v>7515</v>
      </c>
      <c r="BU529" t="s">
        <v>7515</v>
      </c>
      <c r="BV529" t="s">
        <v>7515</v>
      </c>
      <c r="BW529" t="s">
        <v>7515</v>
      </c>
      <c r="BX529" t="s">
        <v>7515</v>
      </c>
      <c r="BY529" t="s">
        <v>7515</v>
      </c>
      <c r="BZ529" t="s">
        <v>7515</v>
      </c>
      <c r="CA529" t="s">
        <v>7515</v>
      </c>
      <c r="CB529" t="s">
        <v>7515</v>
      </c>
      <c r="CC529" t="s">
        <v>7515</v>
      </c>
      <c r="CD529" t="s">
        <v>7515</v>
      </c>
      <c r="CE529" t="s">
        <v>6794</v>
      </c>
      <c r="CI529" t="s">
        <v>6793</v>
      </c>
      <c r="CJ529" t="s">
        <v>6794</v>
      </c>
      <c r="CK529" t="s">
        <v>6794</v>
      </c>
      <c r="CL529" t="s">
        <v>6794</v>
      </c>
      <c r="CM529" t="s">
        <v>6794</v>
      </c>
      <c r="CN529" t="s">
        <v>6794</v>
      </c>
      <c r="CO529" t="s">
        <v>6794</v>
      </c>
      <c r="CP529" t="s">
        <v>6793</v>
      </c>
      <c r="CQ529" t="s">
        <v>6794</v>
      </c>
      <c r="CR529" t="s">
        <v>7520</v>
      </c>
      <c r="CS529" t="s">
        <v>7521</v>
      </c>
      <c r="CT529" t="s">
        <v>7522</v>
      </c>
      <c r="CU529" t="s">
        <v>6793</v>
      </c>
      <c r="CV529">
        <v>2</v>
      </c>
      <c r="CW529">
        <v>3</v>
      </c>
      <c r="CX529">
        <v>2</v>
      </c>
      <c r="CY529" t="s">
        <v>6794</v>
      </c>
      <c r="EC529">
        <v>1</v>
      </c>
      <c r="ED529" t="s">
        <v>7584</v>
      </c>
      <c r="EL529" t="s">
        <v>6794</v>
      </c>
      <c r="EV529" t="s">
        <v>6794</v>
      </c>
      <c r="PS529" t="s">
        <v>6757</v>
      </c>
      <c r="PT529" t="s">
        <v>6757</v>
      </c>
      <c r="PU529" t="s">
        <v>7527</v>
      </c>
      <c r="PV529" t="s">
        <v>7527</v>
      </c>
      <c r="PW529" t="s">
        <v>7516</v>
      </c>
      <c r="PX529" t="s">
        <v>7515</v>
      </c>
      <c r="PY529" t="s">
        <v>7515</v>
      </c>
      <c r="PZ529" t="s">
        <v>7515</v>
      </c>
      <c r="QA529" t="s">
        <v>7515</v>
      </c>
      <c r="QB529" t="s">
        <v>7515</v>
      </c>
      <c r="QC529" t="s">
        <v>7515</v>
      </c>
      <c r="QD529" t="s">
        <v>7528</v>
      </c>
      <c r="QE529" t="s">
        <v>7529</v>
      </c>
      <c r="QF529" t="s">
        <v>7528</v>
      </c>
      <c r="QG529" t="s">
        <v>7681</v>
      </c>
      <c r="QH529">
        <v>2008</v>
      </c>
      <c r="QI529">
        <v>1</v>
      </c>
      <c r="QJ529">
        <v>1</v>
      </c>
      <c r="QK529" s="329">
        <v>39478</v>
      </c>
      <c r="QL529">
        <v>1</v>
      </c>
      <c r="QM529">
        <v>0</v>
      </c>
      <c r="QN529" t="s">
        <v>194</v>
      </c>
      <c r="QO529">
        <v>0</v>
      </c>
      <c r="QP529">
        <v>35</v>
      </c>
      <c r="RV529">
        <f t="shared" si="15"/>
        <v>6</v>
      </c>
      <c r="RY529">
        <f t="shared" si="14"/>
        <v>4</v>
      </c>
    </row>
    <row r="530" spans="1:493" x14ac:dyDescent="0.3">
      <c r="A530">
        <v>71514</v>
      </c>
      <c r="B530">
        <v>739</v>
      </c>
      <c r="C530" t="s">
        <v>6793</v>
      </c>
      <c r="D530" t="s">
        <v>6793</v>
      </c>
      <c r="I530" t="s">
        <v>6793</v>
      </c>
      <c r="J530" t="s">
        <v>7515</v>
      </c>
      <c r="K530" t="s">
        <v>7515</v>
      </c>
      <c r="L530" t="s">
        <v>7515</v>
      </c>
      <c r="M530" t="s">
        <v>7515</v>
      </c>
      <c r="N530" t="s">
        <v>7515</v>
      </c>
      <c r="O530" t="s">
        <v>7515</v>
      </c>
      <c r="P530" t="s">
        <v>7515</v>
      </c>
      <c r="Q530" t="s">
        <v>7515</v>
      </c>
      <c r="R530" t="s">
        <v>7515</v>
      </c>
      <c r="S530" t="s">
        <v>7515</v>
      </c>
      <c r="T530" t="s">
        <v>7515</v>
      </c>
      <c r="U530" t="s">
        <v>7515</v>
      </c>
      <c r="V530" t="s">
        <v>7515</v>
      </c>
      <c r="W530" t="s">
        <v>7515</v>
      </c>
      <c r="X530" t="s">
        <v>7515</v>
      </c>
      <c r="Y530" t="s">
        <v>7516</v>
      </c>
      <c r="Z530" t="s">
        <v>7515</v>
      </c>
      <c r="AA530" t="s">
        <v>7515</v>
      </c>
      <c r="AB530" t="s">
        <v>7515</v>
      </c>
      <c r="AC530" t="s">
        <v>6796</v>
      </c>
      <c r="AK530" t="s">
        <v>6985</v>
      </c>
      <c r="AL530" t="s">
        <v>6793</v>
      </c>
      <c r="AM530" t="s">
        <v>6793</v>
      </c>
      <c r="AN530" t="s">
        <v>7680</v>
      </c>
      <c r="AO530">
        <v>0</v>
      </c>
      <c r="AP530">
        <v>8</v>
      </c>
      <c r="AQ530" t="s">
        <v>6992</v>
      </c>
      <c r="AR530" t="s">
        <v>6793</v>
      </c>
      <c r="AS530" t="s">
        <v>6793</v>
      </c>
      <c r="AT530" t="s">
        <v>6813</v>
      </c>
      <c r="AU530" t="s">
        <v>7531</v>
      </c>
      <c r="AV530" t="s">
        <v>6991</v>
      </c>
      <c r="AX530" t="s">
        <v>6793</v>
      </c>
      <c r="AY530" t="s">
        <v>6794</v>
      </c>
      <c r="AZ530" t="s">
        <v>6793</v>
      </c>
      <c r="BA530" t="s">
        <v>6793</v>
      </c>
      <c r="BB530" t="s">
        <v>6794</v>
      </c>
      <c r="BC530" t="s">
        <v>6794</v>
      </c>
      <c r="BD530" t="s">
        <v>6793</v>
      </c>
      <c r="BE530" t="s">
        <v>6794</v>
      </c>
      <c r="BF530" t="s">
        <v>6794</v>
      </c>
      <c r="BG530" t="s">
        <v>6794</v>
      </c>
      <c r="BH530" t="s">
        <v>6794</v>
      </c>
      <c r="BI530" t="s">
        <v>7029</v>
      </c>
      <c r="BJ530" t="s">
        <v>7024</v>
      </c>
      <c r="BK530" t="s">
        <v>6794</v>
      </c>
      <c r="BM530">
        <v>100</v>
      </c>
      <c r="BN530" t="s">
        <v>6</v>
      </c>
      <c r="BO530" t="s">
        <v>7519</v>
      </c>
      <c r="BP530" t="s">
        <v>7604</v>
      </c>
      <c r="BQ530" t="s">
        <v>7559</v>
      </c>
      <c r="BR530" t="s">
        <v>7594</v>
      </c>
      <c r="BS530" t="s">
        <v>7515</v>
      </c>
      <c r="BT530" t="s">
        <v>7516</v>
      </c>
      <c r="BU530" t="s">
        <v>7515</v>
      </c>
      <c r="BV530" t="s">
        <v>7515</v>
      </c>
      <c r="BW530" t="s">
        <v>7515</v>
      </c>
      <c r="BX530" t="s">
        <v>7515</v>
      </c>
      <c r="BY530" t="s">
        <v>7515</v>
      </c>
      <c r="BZ530" t="s">
        <v>7515</v>
      </c>
      <c r="CA530" t="s">
        <v>7515</v>
      </c>
      <c r="CB530" t="s">
        <v>7515</v>
      </c>
      <c r="CC530" t="s">
        <v>7515</v>
      </c>
      <c r="CD530" t="s">
        <v>7515</v>
      </c>
      <c r="CE530" t="s">
        <v>6794</v>
      </c>
      <c r="CF530" t="s">
        <v>7563</v>
      </c>
      <c r="CG530" t="s">
        <v>7581</v>
      </c>
      <c r="CH530" t="s">
        <v>7592</v>
      </c>
      <c r="CI530" t="s">
        <v>6793</v>
      </c>
      <c r="CJ530" t="s">
        <v>6793</v>
      </c>
      <c r="CK530" t="s">
        <v>6794</v>
      </c>
      <c r="CL530" t="s">
        <v>6794</v>
      </c>
      <c r="CM530" t="s">
        <v>6794</v>
      </c>
      <c r="CN530" t="s">
        <v>6794</v>
      </c>
      <c r="CO530" t="s">
        <v>6794</v>
      </c>
      <c r="CP530" t="s">
        <v>6793</v>
      </c>
      <c r="CQ530" t="s">
        <v>6794</v>
      </c>
      <c r="CR530" t="s">
        <v>7520</v>
      </c>
      <c r="CS530" t="s">
        <v>7607</v>
      </c>
      <c r="CT530" t="s">
        <v>6966</v>
      </c>
      <c r="CU530" t="s">
        <v>6793</v>
      </c>
      <c r="CV530">
        <v>3</v>
      </c>
      <c r="CW530">
        <v>3</v>
      </c>
      <c r="CX530">
        <v>4</v>
      </c>
      <c r="CY530" t="s">
        <v>6794</v>
      </c>
      <c r="EC530">
        <v>2</v>
      </c>
      <c r="EE530">
        <v>0</v>
      </c>
      <c r="EF530">
        <v>0</v>
      </c>
      <c r="EG530">
        <v>1</v>
      </c>
      <c r="EH530">
        <v>1</v>
      </c>
      <c r="EI530">
        <v>0</v>
      </c>
      <c r="EJ530">
        <v>0</v>
      </c>
      <c r="EK530">
        <v>0</v>
      </c>
      <c r="EL530" t="s">
        <v>6793</v>
      </c>
      <c r="EM530" t="s">
        <v>6859</v>
      </c>
      <c r="EN530">
        <v>1</v>
      </c>
      <c r="EP530" t="s">
        <v>7683</v>
      </c>
      <c r="EQ530">
        <v>2007</v>
      </c>
      <c r="ER530" t="s">
        <v>7684</v>
      </c>
      <c r="EV530" t="s">
        <v>6793</v>
      </c>
      <c r="KB530" t="s">
        <v>7524</v>
      </c>
      <c r="KC530" t="s">
        <v>6</v>
      </c>
      <c r="KF530" t="s">
        <v>7578</v>
      </c>
      <c r="KI530" t="s">
        <v>6794</v>
      </c>
      <c r="PS530" t="s">
        <v>7526</v>
      </c>
      <c r="PT530" t="s">
        <v>7526</v>
      </c>
      <c r="PU530" t="s">
        <v>7526</v>
      </c>
      <c r="PV530" t="s">
        <v>7527</v>
      </c>
      <c r="PW530" t="s">
        <v>7516</v>
      </c>
      <c r="PX530" t="s">
        <v>7515</v>
      </c>
      <c r="PY530" t="s">
        <v>7515</v>
      </c>
      <c r="PZ530" t="s">
        <v>7515</v>
      </c>
      <c r="QA530" t="s">
        <v>7515</v>
      </c>
      <c r="QB530" t="s">
        <v>7515</v>
      </c>
      <c r="QC530" t="s">
        <v>7515</v>
      </c>
      <c r="QD530" t="s">
        <v>7528</v>
      </c>
      <c r="QE530" t="s">
        <v>7539</v>
      </c>
      <c r="QF530" t="s">
        <v>7528</v>
      </c>
      <c r="QG530" t="s">
        <v>7681</v>
      </c>
      <c r="QH530">
        <v>2008</v>
      </c>
      <c r="QI530">
        <v>6</v>
      </c>
      <c r="QJ530">
        <v>1</v>
      </c>
      <c r="QK530" s="330">
        <v>42175</v>
      </c>
      <c r="QL530">
        <v>1</v>
      </c>
      <c r="QM530">
        <v>0</v>
      </c>
      <c r="QN530" t="s">
        <v>265</v>
      </c>
      <c r="QO530">
        <v>2008</v>
      </c>
      <c r="QP530">
        <v>50</v>
      </c>
      <c r="QQ530">
        <v>0</v>
      </c>
      <c r="QR530">
        <v>0</v>
      </c>
      <c r="QS530">
        <v>0</v>
      </c>
      <c r="QT530">
        <v>0</v>
      </c>
      <c r="QU530">
        <v>0</v>
      </c>
      <c r="QV530">
        <v>0</v>
      </c>
      <c r="QW530">
        <v>0</v>
      </c>
      <c r="QX530">
        <v>0</v>
      </c>
      <c r="QY530">
        <v>0</v>
      </c>
      <c r="QZ530">
        <v>0</v>
      </c>
      <c r="RA530">
        <v>0</v>
      </c>
      <c r="RB530">
        <v>0</v>
      </c>
      <c r="RC530">
        <v>0</v>
      </c>
      <c r="RD530">
        <v>0</v>
      </c>
      <c r="RE530">
        <v>0</v>
      </c>
      <c r="RF530">
        <v>0</v>
      </c>
      <c r="RG530">
        <v>0</v>
      </c>
      <c r="RH530">
        <v>1</v>
      </c>
      <c r="RI530">
        <v>0</v>
      </c>
      <c r="RJ530">
        <v>0</v>
      </c>
      <c r="RK530">
        <v>0</v>
      </c>
      <c r="RL530">
        <v>0</v>
      </c>
      <c r="RM530">
        <v>0</v>
      </c>
      <c r="RN530">
        <v>0</v>
      </c>
      <c r="RO530">
        <v>0</v>
      </c>
      <c r="RP530">
        <v>0</v>
      </c>
      <c r="RQ530">
        <v>0</v>
      </c>
      <c r="RR530">
        <v>0</v>
      </c>
      <c r="RS530">
        <v>0</v>
      </c>
      <c r="RT530">
        <v>0</v>
      </c>
      <c r="RU530">
        <v>0</v>
      </c>
      <c r="RV530">
        <f t="shared" si="15"/>
        <v>5</v>
      </c>
      <c r="RY530">
        <f t="shared" ref="RY530:RY593" si="16">VLOOKUP(BI530,$RZ$2:$SF$15,7,FALSE)</f>
        <v>6</v>
      </c>
    </row>
    <row r="531" spans="1:493" x14ac:dyDescent="0.3">
      <c r="A531">
        <v>71515</v>
      </c>
      <c r="B531">
        <v>740</v>
      </c>
      <c r="C531" t="s">
        <v>6793</v>
      </c>
      <c r="D531" t="s">
        <v>6793</v>
      </c>
      <c r="I531" t="s">
        <v>6793</v>
      </c>
      <c r="J531" t="s">
        <v>7515</v>
      </c>
      <c r="K531" t="s">
        <v>7515</v>
      </c>
      <c r="L531" t="s">
        <v>7516</v>
      </c>
      <c r="M531" t="s">
        <v>7515</v>
      </c>
      <c r="N531" t="s">
        <v>7515</v>
      </c>
      <c r="O531" t="s">
        <v>7515</v>
      </c>
      <c r="P531" t="s">
        <v>7515</v>
      </c>
      <c r="Q531" t="s">
        <v>7515</v>
      </c>
      <c r="R531" t="s">
        <v>7515</v>
      </c>
      <c r="S531" t="s">
        <v>7515</v>
      </c>
      <c r="T531" t="s">
        <v>7515</v>
      </c>
      <c r="U531" t="s">
        <v>7515</v>
      </c>
      <c r="V531" t="s">
        <v>7515</v>
      </c>
      <c r="W531" t="s">
        <v>7515</v>
      </c>
      <c r="X531" t="s">
        <v>7515</v>
      </c>
      <c r="Y531" t="s">
        <v>7515</v>
      </c>
      <c r="Z531" t="s">
        <v>7516</v>
      </c>
      <c r="AA531" t="s">
        <v>7515</v>
      </c>
      <c r="AB531" t="s">
        <v>7515</v>
      </c>
      <c r="AC531" t="s">
        <v>7517</v>
      </c>
      <c r="AF531">
        <v>0</v>
      </c>
      <c r="AG531">
        <v>5</v>
      </c>
      <c r="AH531" t="s">
        <v>7560</v>
      </c>
      <c r="AK531" t="s">
        <v>6757</v>
      </c>
      <c r="AL531" t="s">
        <v>6794</v>
      </c>
      <c r="AM531" t="s">
        <v>6794</v>
      </c>
      <c r="AN531" t="s">
        <v>6</v>
      </c>
      <c r="AQ531" t="s">
        <v>7568</v>
      </c>
      <c r="AT531" t="s">
        <v>6814</v>
      </c>
      <c r="AV531" t="s">
        <v>7553</v>
      </c>
      <c r="AW531" t="s">
        <v>7583</v>
      </c>
      <c r="AX531" t="s">
        <v>6794</v>
      </c>
      <c r="AY531" t="s">
        <v>6794</v>
      </c>
      <c r="AZ531" t="s">
        <v>6793</v>
      </c>
      <c r="BA531" t="s">
        <v>6793</v>
      </c>
      <c r="BC531" t="s">
        <v>6793</v>
      </c>
      <c r="BD531" t="s">
        <v>6793</v>
      </c>
      <c r="BE531" t="s">
        <v>6794</v>
      </c>
      <c r="BF531" t="s">
        <v>6794</v>
      </c>
      <c r="BG531" t="s">
        <v>6793</v>
      </c>
      <c r="BH531" t="s">
        <v>6794</v>
      </c>
      <c r="BI531" t="s">
        <v>7022</v>
      </c>
      <c r="BJ531" t="s">
        <v>7025</v>
      </c>
      <c r="BK531" t="s">
        <v>6794</v>
      </c>
      <c r="BM531">
        <v>0</v>
      </c>
      <c r="BN531">
        <v>50</v>
      </c>
      <c r="BO531" t="s">
        <v>7533</v>
      </c>
      <c r="BP531" t="s">
        <v>6</v>
      </c>
      <c r="BQ531" t="s">
        <v>7559</v>
      </c>
      <c r="BR531" t="s">
        <v>7543</v>
      </c>
      <c r="BS531" t="s">
        <v>7515</v>
      </c>
      <c r="BT531" t="s">
        <v>7515</v>
      </c>
      <c r="BU531" t="s">
        <v>7515</v>
      </c>
      <c r="BV531" t="s">
        <v>7515</v>
      </c>
      <c r="BW531" t="s">
        <v>7515</v>
      </c>
      <c r="BX531" t="s">
        <v>7515</v>
      </c>
      <c r="BY531" t="s">
        <v>7515</v>
      </c>
      <c r="BZ531" t="s">
        <v>7516</v>
      </c>
      <c r="CA531" t="s">
        <v>7515</v>
      </c>
      <c r="CB531" t="s">
        <v>7515</v>
      </c>
      <c r="CC531" t="s">
        <v>7515</v>
      </c>
      <c r="CD531" t="s">
        <v>7515</v>
      </c>
      <c r="CE531" t="s">
        <v>6793</v>
      </c>
      <c r="CI531" t="s">
        <v>6793</v>
      </c>
      <c r="CJ531" t="s">
        <v>6793</v>
      </c>
      <c r="CK531" t="s">
        <v>6794</v>
      </c>
      <c r="CL531" t="s">
        <v>6793</v>
      </c>
      <c r="CM531" t="s">
        <v>6794</v>
      </c>
      <c r="CN531" t="s">
        <v>6793</v>
      </c>
      <c r="CO531" t="s">
        <v>6794</v>
      </c>
      <c r="CP531" t="s">
        <v>6793</v>
      </c>
      <c r="CQ531" t="s">
        <v>6794</v>
      </c>
      <c r="CR531" t="s">
        <v>7520</v>
      </c>
      <c r="CS531" t="s">
        <v>7521</v>
      </c>
      <c r="CT531" t="s">
        <v>7522</v>
      </c>
      <c r="CU531" t="s">
        <v>6793</v>
      </c>
      <c r="CV531">
        <v>2</v>
      </c>
      <c r="CW531">
        <v>2</v>
      </c>
      <c r="CX531">
        <v>4</v>
      </c>
      <c r="CY531" t="s">
        <v>6793</v>
      </c>
      <c r="CZ531">
        <v>2</v>
      </c>
      <c r="DA531" t="s">
        <v>7680</v>
      </c>
      <c r="DB531">
        <v>6</v>
      </c>
      <c r="DC531">
        <v>2007</v>
      </c>
      <c r="DD531" t="s">
        <v>7557</v>
      </c>
      <c r="DE531" t="s">
        <v>7680</v>
      </c>
      <c r="DF531">
        <v>8</v>
      </c>
      <c r="DG531">
        <v>2007</v>
      </c>
      <c r="DH531" t="s">
        <v>7680</v>
      </c>
      <c r="DI531">
        <v>6</v>
      </c>
      <c r="DJ531">
        <v>2008</v>
      </c>
      <c r="DK531" t="s">
        <v>7557</v>
      </c>
      <c r="DL531" t="s">
        <v>7680</v>
      </c>
      <c r="DM531">
        <v>8</v>
      </c>
      <c r="DN531">
        <v>2008</v>
      </c>
      <c r="EC531">
        <v>2</v>
      </c>
      <c r="EE531">
        <v>0</v>
      </c>
      <c r="EF531">
        <v>0</v>
      </c>
      <c r="EG531">
        <v>0</v>
      </c>
      <c r="EH531">
        <v>0</v>
      </c>
      <c r="EI531">
        <v>2</v>
      </c>
      <c r="EJ531">
        <v>0</v>
      </c>
      <c r="EK531">
        <v>0</v>
      </c>
      <c r="EL531" t="s">
        <v>6794</v>
      </c>
      <c r="EV531" t="s">
        <v>6793</v>
      </c>
      <c r="IR531" t="s">
        <v>7524</v>
      </c>
      <c r="IS531" t="s">
        <v>7680</v>
      </c>
      <c r="IT531">
        <v>2</v>
      </c>
      <c r="IU531">
        <v>2008</v>
      </c>
      <c r="IY531" t="s">
        <v>6793</v>
      </c>
      <c r="JA531" t="s">
        <v>7524</v>
      </c>
      <c r="JB531" t="s">
        <v>7680</v>
      </c>
      <c r="JC531">
        <v>2</v>
      </c>
      <c r="JD531">
        <v>2008</v>
      </c>
      <c r="JF531" t="s">
        <v>7527</v>
      </c>
      <c r="JG531" t="s">
        <v>7527</v>
      </c>
      <c r="JH531" t="s">
        <v>6794</v>
      </c>
      <c r="JI531" t="s">
        <v>6793</v>
      </c>
      <c r="JJ531" t="s">
        <v>7524</v>
      </c>
      <c r="JK531" t="s">
        <v>7680</v>
      </c>
      <c r="JL531">
        <v>7</v>
      </c>
      <c r="JM531">
        <v>2008</v>
      </c>
      <c r="JO531" t="s">
        <v>7527</v>
      </c>
      <c r="JP531" t="s">
        <v>7527</v>
      </c>
      <c r="JQ531" t="s">
        <v>6793</v>
      </c>
      <c r="PS531" t="s">
        <v>6757</v>
      </c>
      <c r="PV531" t="s">
        <v>6757</v>
      </c>
      <c r="PW531" t="s">
        <v>7515</v>
      </c>
      <c r="PX531" t="s">
        <v>7515</v>
      </c>
      <c r="PY531" t="s">
        <v>7515</v>
      </c>
      <c r="PZ531" t="s">
        <v>7515</v>
      </c>
      <c r="QA531" t="s">
        <v>7515</v>
      </c>
      <c r="QB531" t="s">
        <v>7515</v>
      </c>
      <c r="QC531" t="s">
        <v>7516</v>
      </c>
      <c r="QD531" t="s">
        <v>7528</v>
      </c>
      <c r="QE531" t="s">
        <v>7539</v>
      </c>
      <c r="QF531" t="s">
        <v>7528</v>
      </c>
      <c r="QG531" t="s">
        <v>7681</v>
      </c>
      <c r="QH531">
        <v>2008</v>
      </c>
      <c r="QI531">
        <v>11</v>
      </c>
      <c r="QJ531">
        <v>1</v>
      </c>
      <c r="QK531" s="329">
        <v>39770</v>
      </c>
      <c r="QL531">
        <v>0</v>
      </c>
      <c r="QM531">
        <v>1</v>
      </c>
      <c r="QN531" t="s">
        <v>194</v>
      </c>
      <c r="QO531">
        <v>0</v>
      </c>
      <c r="QP531">
        <v>35</v>
      </c>
      <c r="QQ531">
        <v>0</v>
      </c>
      <c r="QR531">
        <v>0</v>
      </c>
      <c r="QS531">
        <v>0</v>
      </c>
      <c r="QT531">
        <v>0</v>
      </c>
      <c r="QU531">
        <v>0</v>
      </c>
      <c r="QV531">
        <v>0</v>
      </c>
      <c r="QW531">
        <v>0</v>
      </c>
      <c r="QX531">
        <v>0</v>
      </c>
      <c r="QY531">
        <v>0</v>
      </c>
      <c r="QZ531">
        <v>0</v>
      </c>
      <c r="RA531">
        <v>0</v>
      </c>
      <c r="RB531">
        <v>0</v>
      </c>
      <c r="RC531">
        <v>0</v>
      </c>
      <c r="RD531">
        <v>1</v>
      </c>
      <c r="RE531">
        <v>1</v>
      </c>
      <c r="RF531">
        <v>1</v>
      </c>
      <c r="RG531">
        <v>0</v>
      </c>
      <c r="RH531">
        <v>0</v>
      </c>
      <c r="RI531">
        <v>0</v>
      </c>
      <c r="RJ531">
        <v>0</v>
      </c>
      <c r="RK531">
        <v>0</v>
      </c>
      <c r="RL531">
        <v>0</v>
      </c>
      <c r="RM531">
        <v>0</v>
      </c>
      <c r="RN531">
        <v>0</v>
      </c>
      <c r="RO531">
        <v>0</v>
      </c>
      <c r="RP531">
        <v>0</v>
      </c>
      <c r="RQ531">
        <v>0</v>
      </c>
      <c r="RR531">
        <v>0</v>
      </c>
      <c r="RS531">
        <v>0</v>
      </c>
      <c r="RT531">
        <v>0</v>
      </c>
      <c r="RU531">
        <v>0</v>
      </c>
      <c r="RV531">
        <f t="shared" ref="RV531:RV594" si="17">IF(AP531="Don't Know",-1,IF(AP531&gt;=30,1,IF(AP531&gt;=20,2,IF(AP531&gt;=15,3,IF(AP531&gt;=10,4,IF(AP531&gt;=5,5,IF(AP531&gt;0,6,0)))))))</f>
        <v>0</v>
      </c>
      <c r="RY531">
        <f t="shared" si="16"/>
        <v>5</v>
      </c>
    </row>
    <row r="532" spans="1:493" x14ac:dyDescent="0.3">
      <c r="A532">
        <v>71516</v>
      </c>
      <c r="B532">
        <v>741</v>
      </c>
      <c r="C532" t="s">
        <v>6793</v>
      </c>
      <c r="D532" t="s">
        <v>6793</v>
      </c>
      <c r="I532" t="s">
        <v>6793</v>
      </c>
      <c r="J532" t="s">
        <v>7515</v>
      </c>
      <c r="K532" t="s">
        <v>7516</v>
      </c>
      <c r="L532" t="s">
        <v>7515</v>
      </c>
      <c r="M532" t="s">
        <v>7515</v>
      </c>
      <c r="N532" t="s">
        <v>7515</v>
      </c>
      <c r="O532" t="s">
        <v>7515</v>
      </c>
      <c r="P532" t="s">
        <v>7515</v>
      </c>
      <c r="Q532" t="s">
        <v>7515</v>
      </c>
      <c r="R532" t="s">
        <v>7515</v>
      </c>
      <c r="S532" t="s">
        <v>7515</v>
      </c>
      <c r="T532" t="s">
        <v>7515</v>
      </c>
      <c r="U532" t="s">
        <v>7515</v>
      </c>
      <c r="V532" t="s">
        <v>7515</v>
      </c>
      <c r="W532" t="s">
        <v>7515</v>
      </c>
      <c r="X532" t="s">
        <v>7515</v>
      </c>
      <c r="Y532" t="s">
        <v>7515</v>
      </c>
      <c r="Z532" t="s">
        <v>7515</v>
      </c>
      <c r="AA532" t="s">
        <v>7515</v>
      </c>
      <c r="AB532" t="s">
        <v>7515</v>
      </c>
      <c r="AD532">
        <v>1</v>
      </c>
      <c r="AE532">
        <v>0</v>
      </c>
      <c r="AK532" t="s">
        <v>6985</v>
      </c>
      <c r="AL532" t="s">
        <v>6793</v>
      </c>
      <c r="AM532" t="s">
        <v>6794</v>
      </c>
      <c r="AN532" t="s">
        <v>7680</v>
      </c>
      <c r="AO532">
        <v>6</v>
      </c>
      <c r="AP532">
        <v>19</v>
      </c>
      <c r="AQ532" t="s">
        <v>6988</v>
      </c>
      <c r="AR532" t="s">
        <v>6793</v>
      </c>
      <c r="AS532" t="s">
        <v>6793</v>
      </c>
      <c r="AT532" t="s">
        <v>6813</v>
      </c>
      <c r="AU532" t="s">
        <v>7531</v>
      </c>
      <c r="AV532" t="s">
        <v>7518</v>
      </c>
      <c r="AX532" t="s">
        <v>6794</v>
      </c>
      <c r="AY532" t="s">
        <v>6794</v>
      </c>
      <c r="AZ532" t="s">
        <v>6794</v>
      </c>
      <c r="BA532" t="s">
        <v>6794</v>
      </c>
      <c r="BB532" t="s">
        <v>6794</v>
      </c>
      <c r="BC532" t="s">
        <v>6794</v>
      </c>
      <c r="BD532" t="s">
        <v>6794</v>
      </c>
      <c r="BE532" t="s">
        <v>6794</v>
      </c>
      <c r="BF532" t="s">
        <v>6794</v>
      </c>
      <c r="BG532" t="s">
        <v>6794</v>
      </c>
      <c r="BH532" t="s">
        <v>6793</v>
      </c>
      <c r="BI532" t="s">
        <v>7625</v>
      </c>
      <c r="BJ532" t="s">
        <v>7686</v>
      </c>
      <c r="BK532" t="s">
        <v>6794</v>
      </c>
      <c r="BM532">
        <v>50</v>
      </c>
      <c r="BN532">
        <v>60</v>
      </c>
      <c r="BO532" t="s">
        <v>7533</v>
      </c>
      <c r="BP532" t="s">
        <v>6</v>
      </c>
      <c r="BQ532" t="s">
        <v>7559</v>
      </c>
      <c r="BR532" t="s">
        <v>7543</v>
      </c>
      <c r="BS532" t="s">
        <v>7515</v>
      </c>
      <c r="BT532" t="s">
        <v>7515</v>
      </c>
      <c r="BU532" t="s">
        <v>7515</v>
      </c>
      <c r="BV532" t="s">
        <v>7516</v>
      </c>
      <c r="BW532" t="s">
        <v>7515</v>
      </c>
      <c r="BX532" t="s">
        <v>7515</v>
      </c>
      <c r="BY532" t="s">
        <v>7515</v>
      </c>
      <c r="BZ532" t="s">
        <v>7515</v>
      </c>
      <c r="CA532" t="s">
        <v>7515</v>
      </c>
      <c r="CB532" t="s">
        <v>7515</v>
      </c>
      <c r="CC532" t="s">
        <v>7515</v>
      </c>
      <c r="CD532" t="s">
        <v>7515</v>
      </c>
      <c r="CE532" t="s">
        <v>6794</v>
      </c>
      <c r="CI532" t="s">
        <v>6793</v>
      </c>
      <c r="CJ532" t="s">
        <v>6793</v>
      </c>
      <c r="CK532" t="s">
        <v>6794</v>
      </c>
      <c r="CL532" t="s">
        <v>6793</v>
      </c>
      <c r="CM532" t="s">
        <v>6794</v>
      </c>
      <c r="CN532" t="s">
        <v>6793</v>
      </c>
      <c r="CO532" t="s">
        <v>6794</v>
      </c>
      <c r="CP532" t="s">
        <v>6793</v>
      </c>
      <c r="CQ532" t="s">
        <v>6794</v>
      </c>
      <c r="CR532" t="s">
        <v>7520</v>
      </c>
      <c r="CS532" t="s">
        <v>7521</v>
      </c>
      <c r="CT532" t="s">
        <v>7522</v>
      </c>
      <c r="CU532" t="s">
        <v>6793</v>
      </c>
      <c r="CV532">
        <v>3</v>
      </c>
      <c r="CW532">
        <v>4</v>
      </c>
      <c r="CX532">
        <v>5</v>
      </c>
      <c r="CY532" t="s">
        <v>6794</v>
      </c>
      <c r="EC532">
        <v>4</v>
      </c>
      <c r="EE532">
        <v>2</v>
      </c>
      <c r="EF532">
        <v>0</v>
      </c>
      <c r="EG532">
        <v>0</v>
      </c>
      <c r="EH532">
        <v>0</v>
      </c>
      <c r="EI532">
        <v>1</v>
      </c>
      <c r="EJ532">
        <v>1</v>
      </c>
      <c r="EK532">
        <v>0</v>
      </c>
      <c r="EL532" t="s">
        <v>6794</v>
      </c>
      <c r="EV532" t="s">
        <v>6794</v>
      </c>
      <c r="PS532" t="s">
        <v>7526</v>
      </c>
      <c r="PT532" t="s">
        <v>7526</v>
      </c>
      <c r="PU532" t="s">
        <v>7527</v>
      </c>
      <c r="PV532" t="s">
        <v>7582</v>
      </c>
      <c r="PW532" t="s">
        <v>7516</v>
      </c>
      <c r="PX532" t="s">
        <v>7515</v>
      </c>
      <c r="PY532" t="s">
        <v>7515</v>
      </c>
      <c r="PZ532" t="s">
        <v>7515</v>
      </c>
      <c r="QA532" t="s">
        <v>7515</v>
      </c>
      <c r="QB532" t="s">
        <v>7515</v>
      </c>
      <c r="QC532" t="s">
        <v>7515</v>
      </c>
      <c r="QD532" t="s">
        <v>7528</v>
      </c>
      <c r="QE532" t="s">
        <v>7529</v>
      </c>
      <c r="QF532" t="s">
        <v>7528</v>
      </c>
      <c r="QG532" t="s">
        <v>7681</v>
      </c>
      <c r="QH532">
        <v>2008</v>
      </c>
      <c r="QI532">
        <v>3</v>
      </c>
      <c r="QJ532">
        <v>2</v>
      </c>
      <c r="QK532" s="329">
        <v>39513</v>
      </c>
      <c r="QL532">
        <v>1</v>
      </c>
      <c r="QM532">
        <v>0</v>
      </c>
      <c r="QN532" t="s">
        <v>212</v>
      </c>
      <c r="QO532">
        <v>2008</v>
      </c>
      <c r="QP532">
        <v>50</v>
      </c>
      <c r="RV532">
        <f t="shared" si="17"/>
        <v>3</v>
      </c>
      <c r="RY532">
        <f t="shared" si="16"/>
        <v>8</v>
      </c>
    </row>
    <row r="533" spans="1:493" x14ac:dyDescent="0.3">
      <c r="A533">
        <v>71517</v>
      </c>
      <c r="B533">
        <v>742</v>
      </c>
      <c r="C533" t="s">
        <v>6793</v>
      </c>
      <c r="D533" t="s">
        <v>6793</v>
      </c>
      <c r="I533" t="s">
        <v>6793</v>
      </c>
      <c r="J533" t="s">
        <v>7515</v>
      </c>
      <c r="K533" t="s">
        <v>7515</v>
      </c>
      <c r="L533" t="s">
        <v>7515</v>
      </c>
      <c r="M533" t="s">
        <v>7515</v>
      </c>
      <c r="N533" t="s">
        <v>7515</v>
      </c>
      <c r="O533" t="s">
        <v>7515</v>
      </c>
      <c r="P533" t="s">
        <v>7515</v>
      </c>
      <c r="Q533" t="s">
        <v>7515</v>
      </c>
      <c r="R533" t="s">
        <v>7515</v>
      </c>
      <c r="S533" t="s">
        <v>7515</v>
      </c>
      <c r="T533" t="s">
        <v>7515</v>
      </c>
      <c r="U533" t="s">
        <v>7515</v>
      </c>
      <c r="V533" t="s">
        <v>7515</v>
      </c>
      <c r="W533" t="s">
        <v>7515</v>
      </c>
      <c r="X533" t="s">
        <v>7515</v>
      </c>
      <c r="Y533" t="s">
        <v>7515</v>
      </c>
      <c r="Z533" t="s">
        <v>7516</v>
      </c>
      <c r="AA533" t="s">
        <v>7515</v>
      </c>
      <c r="AB533" t="s">
        <v>7515</v>
      </c>
      <c r="AC533" t="s">
        <v>7517</v>
      </c>
      <c r="AF533">
        <v>0</v>
      </c>
      <c r="AG533">
        <v>9</v>
      </c>
      <c r="AH533" t="s">
        <v>7550</v>
      </c>
      <c r="AI533" t="s">
        <v>7680</v>
      </c>
      <c r="AJ533">
        <v>1</v>
      </c>
      <c r="AK533" t="s">
        <v>6993</v>
      </c>
      <c r="AL533" t="s">
        <v>6794</v>
      </c>
      <c r="AM533" t="s">
        <v>6794</v>
      </c>
      <c r="AN533" t="s">
        <v>7680</v>
      </c>
      <c r="AO533">
        <v>0</v>
      </c>
      <c r="AP533">
        <v>10</v>
      </c>
      <c r="AQ533" t="s">
        <v>7568</v>
      </c>
      <c r="AT533" t="s">
        <v>6813</v>
      </c>
      <c r="AU533" t="s">
        <v>7531</v>
      </c>
      <c r="AV533" t="s">
        <v>6991</v>
      </c>
      <c r="AX533" t="s">
        <v>6793</v>
      </c>
      <c r="AY533" t="s">
        <v>6793</v>
      </c>
      <c r="AZ533" t="s">
        <v>6793</v>
      </c>
      <c r="BA533" t="s">
        <v>6793</v>
      </c>
      <c r="BC533" t="s">
        <v>6794</v>
      </c>
      <c r="BD533" t="s">
        <v>6794</v>
      </c>
      <c r="BE533" t="s">
        <v>6793</v>
      </c>
      <c r="BF533" t="s">
        <v>6794</v>
      </c>
      <c r="BG533" t="s">
        <v>6794</v>
      </c>
      <c r="BH533" t="s">
        <v>6794</v>
      </c>
      <c r="BI533" t="s">
        <v>7029</v>
      </c>
      <c r="BJ533" t="s">
        <v>7024</v>
      </c>
      <c r="BK533" t="s">
        <v>6794</v>
      </c>
      <c r="BM533">
        <v>75</v>
      </c>
      <c r="BN533" t="s">
        <v>7532</v>
      </c>
      <c r="BO533" t="s">
        <v>7519</v>
      </c>
      <c r="BP533" t="s">
        <v>6</v>
      </c>
      <c r="BQ533" t="s">
        <v>7559</v>
      </c>
      <c r="BR533" t="s">
        <v>6757</v>
      </c>
      <c r="BS533" t="s">
        <v>7516</v>
      </c>
      <c r="BT533" t="s">
        <v>7515</v>
      </c>
      <c r="BU533" t="s">
        <v>7515</v>
      </c>
      <c r="BV533" t="s">
        <v>7515</v>
      </c>
      <c r="BW533" t="s">
        <v>7515</v>
      </c>
      <c r="BX533" t="s">
        <v>7515</v>
      </c>
      <c r="BY533" t="s">
        <v>7515</v>
      </c>
      <c r="BZ533" t="s">
        <v>7515</v>
      </c>
      <c r="CA533" t="s">
        <v>7515</v>
      </c>
      <c r="CB533" t="s">
        <v>7515</v>
      </c>
      <c r="CC533" t="s">
        <v>7515</v>
      </c>
      <c r="CD533" t="s">
        <v>7515</v>
      </c>
      <c r="CE533" t="s">
        <v>6794</v>
      </c>
      <c r="CI533" t="s">
        <v>6793</v>
      </c>
      <c r="CJ533" t="s">
        <v>6793</v>
      </c>
      <c r="CK533" t="s">
        <v>6794</v>
      </c>
      <c r="CL533" t="s">
        <v>6793</v>
      </c>
      <c r="CM533" t="s">
        <v>6793</v>
      </c>
      <c r="CN533" t="s">
        <v>6794</v>
      </c>
      <c r="CO533" t="s">
        <v>6793</v>
      </c>
      <c r="CP533" t="s">
        <v>6793</v>
      </c>
      <c r="CQ533" t="s">
        <v>6794</v>
      </c>
      <c r="CR533" t="s">
        <v>7520</v>
      </c>
      <c r="CS533" t="s">
        <v>7521</v>
      </c>
      <c r="CT533" t="s">
        <v>7570</v>
      </c>
      <c r="CU533" t="s">
        <v>31</v>
      </c>
      <c r="CV533">
        <v>3</v>
      </c>
      <c r="CW533">
        <v>3</v>
      </c>
      <c r="CX533">
        <v>2</v>
      </c>
      <c r="EC533">
        <v>1</v>
      </c>
      <c r="ED533" t="s">
        <v>7584</v>
      </c>
      <c r="EL533" t="s">
        <v>6794</v>
      </c>
      <c r="EV533" t="s">
        <v>6794</v>
      </c>
      <c r="PS533" t="s">
        <v>7526</v>
      </c>
      <c r="PT533" t="s">
        <v>7526</v>
      </c>
      <c r="PU533" t="s">
        <v>7526</v>
      </c>
      <c r="PV533" t="s">
        <v>7526</v>
      </c>
      <c r="PW533" t="s">
        <v>7515</v>
      </c>
      <c r="PX533" t="s">
        <v>7515</v>
      </c>
      <c r="PY533" t="s">
        <v>7515</v>
      </c>
      <c r="PZ533" t="s">
        <v>7515</v>
      </c>
      <c r="QA533" t="s">
        <v>7515</v>
      </c>
      <c r="QB533" t="s">
        <v>7515</v>
      </c>
      <c r="QC533" t="s">
        <v>7516</v>
      </c>
      <c r="QD533" t="s">
        <v>7528</v>
      </c>
      <c r="QE533" t="s">
        <v>7529</v>
      </c>
      <c r="QF533" t="s">
        <v>7528</v>
      </c>
      <c r="QG533" t="s">
        <v>7681</v>
      </c>
      <c r="QH533">
        <v>2008</v>
      </c>
      <c r="QI533">
        <v>1</v>
      </c>
      <c r="QJ533">
        <v>1</v>
      </c>
      <c r="QK533" s="330">
        <v>42025</v>
      </c>
      <c r="QL533">
        <v>0</v>
      </c>
      <c r="QM533">
        <v>1</v>
      </c>
      <c r="QN533" t="s">
        <v>265</v>
      </c>
      <c r="QO533">
        <v>2008</v>
      </c>
      <c r="QP533">
        <v>50</v>
      </c>
      <c r="RV533">
        <f t="shared" si="17"/>
        <v>4</v>
      </c>
      <c r="RY533">
        <f t="shared" si="16"/>
        <v>6</v>
      </c>
    </row>
    <row r="534" spans="1:493" x14ac:dyDescent="0.3">
      <c r="A534">
        <v>71518</v>
      </c>
      <c r="B534">
        <v>743</v>
      </c>
      <c r="C534" t="s">
        <v>6793</v>
      </c>
      <c r="D534" t="s">
        <v>6793</v>
      </c>
      <c r="I534" t="s">
        <v>6793</v>
      </c>
      <c r="J534" t="s">
        <v>7515</v>
      </c>
      <c r="K534" t="s">
        <v>7515</v>
      </c>
      <c r="L534" t="s">
        <v>7515</v>
      </c>
      <c r="M534" t="s">
        <v>7515</v>
      </c>
      <c r="N534" t="s">
        <v>7515</v>
      </c>
      <c r="O534" t="s">
        <v>7515</v>
      </c>
      <c r="P534" t="s">
        <v>7515</v>
      </c>
      <c r="Q534" t="s">
        <v>7515</v>
      </c>
      <c r="R534" t="s">
        <v>7515</v>
      </c>
      <c r="S534" t="s">
        <v>7516</v>
      </c>
      <c r="T534" t="s">
        <v>7515</v>
      </c>
      <c r="U534" t="s">
        <v>7515</v>
      </c>
      <c r="V534" t="s">
        <v>7515</v>
      </c>
      <c r="W534" t="s">
        <v>7515</v>
      </c>
      <c r="X534" t="s">
        <v>7515</v>
      </c>
      <c r="Y534" t="s">
        <v>7515</v>
      </c>
      <c r="Z534" t="s">
        <v>7515</v>
      </c>
      <c r="AA534" t="s">
        <v>7515</v>
      </c>
      <c r="AB534" t="s">
        <v>7515</v>
      </c>
      <c r="AC534" t="s">
        <v>7517</v>
      </c>
      <c r="AF534">
        <v>0</v>
      </c>
      <c r="AG534">
        <v>20</v>
      </c>
      <c r="AH534" t="s">
        <v>6845</v>
      </c>
      <c r="AK534" t="s">
        <v>6993</v>
      </c>
      <c r="AL534" t="s">
        <v>6794</v>
      </c>
      <c r="AM534" t="s">
        <v>6794</v>
      </c>
      <c r="AN534" t="s">
        <v>7680</v>
      </c>
      <c r="AO534">
        <v>0</v>
      </c>
      <c r="AP534">
        <v>30</v>
      </c>
      <c r="AQ534" t="s">
        <v>7568</v>
      </c>
      <c r="AT534" t="s">
        <v>6814</v>
      </c>
      <c r="AV534" t="s">
        <v>6991</v>
      </c>
      <c r="AW534" t="s">
        <v>7588</v>
      </c>
      <c r="AX534" t="s">
        <v>6793</v>
      </c>
      <c r="AY534" t="s">
        <v>6794</v>
      </c>
      <c r="AZ534" t="s">
        <v>6793</v>
      </c>
      <c r="BA534" t="s">
        <v>6793</v>
      </c>
      <c r="BC534" t="s">
        <v>6794</v>
      </c>
      <c r="BD534" t="s">
        <v>6794</v>
      </c>
      <c r="BE534" t="s">
        <v>6793</v>
      </c>
      <c r="BF534" t="s">
        <v>6793</v>
      </c>
      <c r="BG534" t="s">
        <v>6794</v>
      </c>
      <c r="BH534" t="s">
        <v>6794</v>
      </c>
      <c r="BI534" t="s">
        <v>7027</v>
      </c>
      <c r="BJ534" t="s">
        <v>7024</v>
      </c>
      <c r="BK534" t="s">
        <v>6794</v>
      </c>
      <c r="BM534">
        <v>50</v>
      </c>
      <c r="BN534">
        <v>100</v>
      </c>
      <c r="BO534" t="s">
        <v>7533</v>
      </c>
      <c r="BP534" t="s">
        <v>7601</v>
      </c>
      <c r="BQ534" t="s">
        <v>7559</v>
      </c>
      <c r="BR534" t="s">
        <v>7543</v>
      </c>
      <c r="BS534" t="s">
        <v>7515</v>
      </c>
      <c r="BT534" t="s">
        <v>7515</v>
      </c>
      <c r="BU534" t="s">
        <v>7515</v>
      </c>
      <c r="BV534" t="s">
        <v>7516</v>
      </c>
      <c r="BW534" t="s">
        <v>7515</v>
      </c>
      <c r="BX534" t="s">
        <v>7515</v>
      </c>
      <c r="BY534" t="s">
        <v>7515</v>
      </c>
      <c r="BZ534" t="s">
        <v>7516</v>
      </c>
      <c r="CA534" t="s">
        <v>7515</v>
      </c>
      <c r="CB534" t="s">
        <v>7515</v>
      </c>
      <c r="CC534" t="s">
        <v>7515</v>
      </c>
      <c r="CD534" t="s">
        <v>7515</v>
      </c>
      <c r="CE534" t="s">
        <v>6794</v>
      </c>
      <c r="CI534" t="s">
        <v>6793</v>
      </c>
      <c r="CJ534" t="s">
        <v>6793</v>
      </c>
      <c r="CK534" t="s">
        <v>6794</v>
      </c>
      <c r="CL534" t="s">
        <v>6793</v>
      </c>
      <c r="CM534" t="s">
        <v>6793</v>
      </c>
      <c r="CN534" t="s">
        <v>6793</v>
      </c>
      <c r="CO534" t="s">
        <v>6794</v>
      </c>
      <c r="CP534" t="s">
        <v>6793</v>
      </c>
      <c r="CQ534" t="s">
        <v>6793</v>
      </c>
      <c r="CR534" t="s">
        <v>7520</v>
      </c>
      <c r="CS534" t="s">
        <v>7521</v>
      </c>
      <c r="CT534" t="s">
        <v>7522</v>
      </c>
      <c r="CU534" t="s">
        <v>6793</v>
      </c>
      <c r="CV534">
        <v>2</v>
      </c>
      <c r="CW534">
        <v>4</v>
      </c>
      <c r="CX534">
        <v>4</v>
      </c>
      <c r="CY534" t="s">
        <v>6794</v>
      </c>
      <c r="EC534">
        <v>4</v>
      </c>
      <c r="EE534">
        <v>1</v>
      </c>
      <c r="EF534">
        <v>1</v>
      </c>
      <c r="EG534">
        <v>0</v>
      </c>
      <c r="EH534">
        <v>0</v>
      </c>
      <c r="EI534">
        <v>2</v>
      </c>
      <c r="EJ534">
        <v>0</v>
      </c>
      <c r="EK534">
        <v>0</v>
      </c>
      <c r="EL534" t="s">
        <v>6794</v>
      </c>
      <c r="EV534" t="s">
        <v>6793</v>
      </c>
      <c r="KK534" t="s">
        <v>7524</v>
      </c>
      <c r="KL534" t="s">
        <v>7680</v>
      </c>
      <c r="KM534">
        <v>6</v>
      </c>
      <c r="KN534">
        <v>2008</v>
      </c>
      <c r="KR534" t="s">
        <v>6793</v>
      </c>
      <c r="PS534" t="s">
        <v>7526</v>
      </c>
      <c r="PT534" t="s">
        <v>7526</v>
      </c>
      <c r="PU534" t="s">
        <v>7526</v>
      </c>
      <c r="PV534" t="s">
        <v>7527</v>
      </c>
      <c r="PW534" t="s">
        <v>7515</v>
      </c>
      <c r="PX534" t="s">
        <v>7515</v>
      </c>
      <c r="PY534" t="s">
        <v>7515</v>
      </c>
      <c r="PZ534" t="s">
        <v>7515</v>
      </c>
      <c r="QA534" t="s">
        <v>7515</v>
      </c>
      <c r="QB534" t="s">
        <v>7515</v>
      </c>
      <c r="QC534" t="s">
        <v>7516</v>
      </c>
      <c r="QD534" t="s">
        <v>7528</v>
      </c>
      <c r="QE534" t="s">
        <v>7539</v>
      </c>
      <c r="QF534" t="s">
        <v>7528</v>
      </c>
      <c r="QG534" t="s">
        <v>7681</v>
      </c>
      <c r="QH534">
        <v>2008</v>
      </c>
      <c r="QI534">
        <v>5</v>
      </c>
      <c r="QJ534">
        <v>1</v>
      </c>
      <c r="QK534" s="330">
        <v>42133</v>
      </c>
      <c r="QL534">
        <v>0</v>
      </c>
      <c r="QM534">
        <v>1</v>
      </c>
      <c r="QN534" t="s">
        <v>265</v>
      </c>
      <c r="QO534">
        <v>2008</v>
      </c>
      <c r="QP534">
        <v>50</v>
      </c>
      <c r="QQ534">
        <v>1</v>
      </c>
      <c r="QR534">
        <v>0</v>
      </c>
      <c r="QS534">
        <v>0</v>
      </c>
      <c r="QT534">
        <v>0</v>
      </c>
      <c r="QU534">
        <v>0</v>
      </c>
      <c r="QV534">
        <v>0</v>
      </c>
      <c r="QW534">
        <v>0</v>
      </c>
      <c r="QX534">
        <v>0</v>
      </c>
      <c r="QY534">
        <v>0</v>
      </c>
      <c r="QZ534">
        <v>0</v>
      </c>
      <c r="RA534">
        <v>0</v>
      </c>
      <c r="RB534">
        <v>0</v>
      </c>
      <c r="RC534">
        <v>0</v>
      </c>
      <c r="RD534">
        <v>0</v>
      </c>
      <c r="RE534">
        <v>0</v>
      </c>
      <c r="RF534">
        <v>0</v>
      </c>
      <c r="RG534">
        <v>0</v>
      </c>
      <c r="RH534">
        <v>0</v>
      </c>
      <c r="RI534">
        <v>1</v>
      </c>
      <c r="RJ534">
        <v>0</v>
      </c>
      <c r="RK534">
        <v>0</v>
      </c>
      <c r="RL534">
        <v>0</v>
      </c>
      <c r="RM534">
        <v>0</v>
      </c>
      <c r="RN534">
        <v>0</v>
      </c>
      <c r="RO534">
        <v>0</v>
      </c>
      <c r="RP534">
        <v>0</v>
      </c>
      <c r="RQ534">
        <v>0</v>
      </c>
      <c r="RR534">
        <v>0</v>
      </c>
      <c r="RS534">
        <v>0</v>
      </c>
      <c r="RT534">
        <v>0</v>
      </c>
      <c r="RU534">
        <v>0</v>
      </c>
      <c r="RV534">
        <f t="shared" si="17"/>
        <v>1</v>
      </c>
      <c r="RY534">
        <f t="shared" si="16"/>
        <v>9</v>
      </c>
    </row>
    <row r="535" spans="1:493" x14ac:dyDescent="0.3">
      <c r="A535">
        <v>71519</v>
      </c>
      <c r="B535">
        <v>745</v>
      </c>
      <c r="C535" t="s">
        <v>6793</v>
      </c>
      <c r="D535" t="s">
        <v>6793</v>
      </c>
      <c r="I535" t="s">
        <v>6793</v>
      </c>
      <c r="J535" t="s">
        <v>7515</v>
      </c>
      <c r="K535" t="s">
        <v>7515</v>
      </c>
      <c r="L535" t="s">
        <v>7515</v>
      </c>
      <c r="M535" t="s">
        <v>7515</v>
      </c>
      <c r="N535" t="s">
        <v>7515</v>
      </c>
      <c r="O535" t="s">
        <v>7515</v>
      </c>
      <c r="P535" t="s">
        <v>7515</v>
      </c>
      <c r="Q535" t="s">
        <v>7515</v>
      </c>
      <c r="R535" t="s">
        <v>7515</v>
      </c>
      <c r="S535" t="s">
        <v>7515</v>
      </c>
      <c r="T535" t="s">
        <v>7515</v>
      </c>
      <c r="U535" t="s">
        <v>7515</v>
      </c>
      <c r="V535" t="s">
        <v>7515</v>
      </c>
      <c r="W535" t="s">
        <v>7515</v>
      </c>
      <c r="X535" t="s">
        <v>7515</v>
      </c>
      <c r="Y535" t="s">
        <v>7515</v>
      </c>
      <c r="Z535" t="s">
        <v>7516</v>
      </c>
      <c r="AA535" t="s">
        <v>7515</v>
      </c>
      <c r="AB535" t="s">
        <v>7515</v>
      </c>
      <c r="AC535" t="s">
        <v>6796</v>
      </c>
      <c r="AK535" t="s">
        <v>6985</v>
      </c>
      <c r="AL535" t="s">
        <v>6793</v>
      </c>
      <c r="AM535" t="s">
        <v>6793</v>
      </c>
      <c r="AN535" t="s">
        <v>7680</v>
      </c>
      <c r="AO535">
        <v>0</v>
      </c>
      <c r="AP535">
        <v>15</v>
      </c>
      <c r="AQ535" t="s">
        <v>6988</v>
      </c>
      <c r="AR535" t="s">
        <v>6793</v>
      </c>
      <c r="AS535" t="s">
        <v>6793</v>
      </c>
      <c r="AT535" t="s">
        <v>6813</v>
      </c>
      <c r="AU535" t="s">
        <v>7531</v>
      </c>
      <c r="AV535" t="s">
        <v>7553</v>
      </c>
      <c r="AX535" t="s">
        <v>6794</v>
      </c>
      <c r="AY535" t="s">
        <v>6794</v>
      </c>
      <c r="AZ535" t="s">
        <v>6794</v>
      </c>
      <c r="BA535" t="s">
        <v>6794</v>
      </c>
      <c r="BB535" t="s">
        <v>6794</v>
      </c>
      <c r="BC535" t="s">
        <v>6793</v>
      </c>
      <c r="BD535" t="s">
        <v>6793</v>
      </c>
      <c r="BE535" t="s">
        <v>6793</v>
      </c>
      <c r="BF535" t="s">
        <v>6794</v>
      </c>
      <c r="BG535" t="s">
        <v>6794</v>
      </c>
      <c r="BH535" t="s">
        <v>6794</v>
      </c>
      <c r="BI535" t="s">
        <v>7022</v>
      </c>
      <c r="BJ535" t="s">
        <v>7028</v>
      </c>
      <c r="BK535" t="s">
        <v>6794</v>
      </c>
      <c r="BM535">
        <v>50</v>
      </c>
      <c r="BN535">
        <v>50</v>
      </c>
      <c r="BO535" t="s">
        <v>7533</v>
      </c>
      <c r="BP535" t="s">
        <v>6</v>
      </c>
      <c r="BQ535" t="s">
        <v>7559</v>
      </c>
      <c r="BR535" t="s">
        <v>7543</v>
      </c>
      <c r="BS535" t="s">
        <v>7515</v>
      </c>
      <c r="BT535" t="s">
        <v>7515</v>
      </c>
      <c r="BU535" t="s">
        <v>7515</v>
      </c>
      <c r="BV535" t="s">
        <v>7516</v>
      </c>
      <c r="BW535" t="s">
        <v>7515</v>
      </c>
      <c r="BX535" t="s">
        <v>7515</v>
      </c>
      <c r="BY535" t="s">
        <v>7515</v>
      </c>
      <c r="BZ535" t="s">
        <v>7515</v>
      </c>
      <c r="CA535" t="s">
        <v>7515</v>
      </c>
      <c r="CB535" t="s">
        <v>7515</v>
      </c>
      <c r="CC535" t="s">
        <v>7515</v>
      </c>
      <c r="CD535" t="s">
        <v>7515</v>
      </c>
      <c r="CE535" t="s">
        <v>6794</v>
      </c>
      <c r="CI535" t="s">
        <v>6793</v>
      </c>
      <c r="CJ535" t="s">
        <v>6793</v>
      </c>
      <c r="CK535" t="s">
        <v>6794</v>
      </c>
      <c r="CL535" t="s">
        <v>6794</v>
      </c>
      <c r="CM535" t="s">
        <v>6794</v>
      </c>
      <c r="CN535" t="s">
        <v>6793</v>
      </c>
      <c r="CO535" t="s">
        <v>6794</v>
      </c>
      <c r="CP535" t="s">
        <v>6793</v>
      </c>
      <c r="CQ535" t="s">
        <v>6794</v>
      </c>
      <c r="CR535" t="s">
        <v>7520</v>
      </c>
      <c r="CS535" t="s">
        <v>7521</v>
      </c>
      <c r="CT535" t="s">
        <v>7522</v>
      </c>
      <c r="CU535" t="s">
        <v>6793</v>
      </c>
      <c r="CV535">
        <v>2</v>
      </c>
      <c r="CW535">
        <v>3</v>
      </c>
      <c r="CX535">
        <v>3</v>
      </c>
      <c r="CY535" t="s">
        <v>6794</v>
      </c>
      <c r="EC535">
        <v>3</v>
      </c>
      <c r="EE535">
        <v>0</v>
      </c>
      <c r="EF535">
        <v>1</v>
      </c>
      <c r="EG535">
        <v>0</v>
      </c>
      <c r="EH535">
        <v>0</v>
      </c>
      <c r="EI535">
        <v>2</v>
      </c>
      <c r="EJ535">
        <v>0</v>
      </c>
      <c r="EK535">
        <v>0</v>
      </c>
      <c r="EL535" t="s">
        <v>6794</v>
      </c>
      <c r="EV535" t="s">
        <v>6793</v>
      </c>
      <c r="IR535" t="s">
        <v>7524</v>
      </c>
      <c r="IS535" t="s">
        <v>6</v>
      </c>
      <c r="IV535" t="s">
        <v>7578</v>
      </c>
      <c r="IY535" t="s">
        <v>6966</v>
      </c>
      <c r="JA535" t="s">
        <v>7524</v>
      </c>
      <c r="JB535" t="s">
        <v>6</v>
      </c>
      <c r="JE535" t="s">
        <v>7578</v>
      </c>
      <c r="JF535" t="s">
        <v>7526</v>
      </c>
      <c r="JG535" t="s">
        <v>7526</v>
      </c>
      <c r="JH535" t="s">
        <v>6966</v>
      </c>
      <c r="PS535" t="s">
        <v>7526</v>
      </c>
      <c r="PT535" t="s">
        <v>7526</v>
      </c>
      <c r="PV535" t="s">
        <v>7527</v>
      </c>
      <c r="PW535" t="s">
        <v>7515</v>
      </c>
      <c r="PX535" t="s">
        <v>7515</v>
      </c>
      <c r="PY535" t="s">
        <v>7515</v>
      </c>
      <c r="PZ535" t="s">
        <v>7515</v>
      </c>
      <c r="QA535" t="s">
        <v>7515</v>
      </c>
      <c r="QB535" t="s">
        <v>7515</v>
      </c>
      <c r="QC535" t="s">
        <v>7516</v>
      </c>
      <c r="QD535" t="s">
        <v>7528</v>
      </c>
      <c r="QE535" t="s">
        <v>7529</v>
      </c>
      <c r="QF535" t="s">
        <v>7528</v>
      </c>
      <c r="QG535" t="s">
        <v>7681</v>
      </c>
      <c r="QH535">
        <v>2008</v>
      </c>
      <c r="QI535">
        <v>5</v>
      </c>
      <c r="QJ535">
        <v>1</v>
      </c>
      <c r="QK535" s="330">
        <v>42137</v>
      </c>
      <c r="QL535">
        <v>1</v>
      </c>
      <c r="QM535">
        <v>0</v>
      </c>
      <c r="QN535" t="s">
        <v>265</v>
      </c>
      <c r="QO535">
        <v>2008</v>
      </c>
      <c r="QP535">
        <v>50</v>
      </c>
      <c r="QQ535">
        <v>0</v>
      </c>
      <c r="QR535">
        <v>0</v>
      </c>
      <c r="QS535">
        <v>0</v>
      </c>
      <c r="QT535">
        <v>0</v>
      </c>
      <c r="QU535">
        <v>0</v>
      </c>
      <c r="QV535">
        <v>0</v>
      </c>
      <c r="QW535">
        <v>0</v>
      </c>
      <c r="QX535">
        <v>0</v>
      </c>
      <c r="QY535">
        <v>0</v>
      </c>
      <c r="QZ535">
        <v>0</v>
      </c>
      <c r="RA535">
        <v>0</v>
      </c>
      <c r="RB535">
        <v>0</v>
      </c>
      <c r="RC535">
        <v>0</v>
      </c>
      <c r="RD535">
        <v>1</v>
      </c>
      <c r="RE535">
        <v>1</v>
      </c>
      <c r="RF535">
        <v>0</v>
      </c>
      <c r="RG535">
        <v>0</v>
      </c>
      <c r="RH535">
        <v>0</v>
      </c>
      <c r="RI535">
        <v>0</v>
      </c>
      <c r="RJ535">
        <v>0</v>
      </c>
      <c r="RK535">
        <v>0</v>
      </c>
      <c r="RL535">
        <v>0</v>
      </c>
      <c r="RM535">
        <v>0</v>
      </c>
      <c r="RN535">
        <v>0</v>
      </c>
      <c r="RO535">
        <v>0</v>
      </c>
      <c r="RP535">
        <v>0</v>
      </c>
      <c r="RQ535">
        <v>0</v>
      </c>
      <c r="RR535">
        <v>0</v>
      </c>
      <c r="RS535">
        <v>0</v>
      </c>
      <c r="RT535">
        <v>0</v>
      </c>
      <c r="RU535">
        <v>0</v>
      </c>
      <c r="RV535">
        <f t="shared" si="17"/>
        <v>3</v>
      </c>
      <c r="RY535">
        <f t="shared" si="16"/>
        <v>5</v>
      </c>
    </row>
    <row r="536" spans="1:493" x14ac:dyDescent="0.3">
      <c r="A536">
        <v>71520</v>
      </c>
      <c r="B536">
        <v>746</v>
      </c>
      <c r="C536" t="s">
        <v>6793</v>
      </c>
      <c r="D536" t="s">
        <v>6793</v>
      </c>
      <c r="I536" t="s">
        <v>6793</v>
      </c>
      <c r="J536" t="s">
        <v>7516</v>
      </c>
      <c r="K536" t="s">
        <v>7515</v>
      </c>
      <c r="L536" t="s">
        <v>7515</v>
      </c>
      <c r="M536" t="s">
        <v>7515</v>
      </c>
      <c r="N536" t="s">
        <v>7515</v>
      </c>
      <c r="O536" t="s">
        <v>7515</v>
      </c>
      <c r="P536" t="s">
        <v>7515</v>
      </c>
      <c r="Q536" t="s">
        <v>7515</v>
      </c>
      <c r="R536" t="s">
        <v>7515</v>
      </c>
      <c r="S536" t="s">
        <v>7515</v>
      </c>
      <c r="T536" t="s">
        <v>7515</v>
      </c>
      <c r="U536" t="s">
        <v>7515</v>
      </c>
      <c r="V536" t="s">
        <v>7515</v>
      </c>
      <c r="W536" t="s">
        <v>7515</v>
      </c>
      <c r="X536" t="s">
        <v>7515</v>
      </c>
      <c r="Y536" t="s">
        <v>7515</v>
      </c>
      <c r="Z536" t="s">
        <v>7515</v>
      </c>
      <c r="AA536" t="s">
        <v>7515</v>
      </c>
      <c r="AB536" t="s">
        <v>7515</v>
      </c>
      <c r="AC536" t="s">
        <v>6796</v>
      </c>
      <c r="AK536" t="s">
        <v>6985</v>
      </c>
      <c r="AL536" t="s">
        <v>6793</v>
      </c>
      <c r="AM536" t="s">
        <v>6794</v>
      </c>
      <c r="AN536" t="s">
        <v>7680</v>
      </c>
      <c r="AO536">
        <v>0</v>
      </c>
      <c r="AP536">
        <v>10</v>
      </c>
      <c r="AQ536" t="s">
        <v>6988</v>
      </c>
      <c r="AR536" t="s">
        <v>6793</v>
      </c>
      <c r="AS536" t="s">
        <v>6794</v>
      </c>
      <c r="AT536" t="s">
        <v>6813</v>
      </c>
      <c r="AU536" t="s">
        <v>7531</v>
      </c>
      <c r="AV536" t="s">
        <v>7518</v>
      </c>
      <c r="AX536" t="s">
        <v>6794</v>
      </c>
      <c r="AY536" t="s">
        <v>6794</v>
      </c>
      <c r="AZ536" t="s">
        <v>6793</v>
      </c>
      <c r="BA536" t="s">
        <v>6793</v>
      </c>
      <c r="BB536" t="s">
        <v>6793</v>
      </c>
      <c r="BC536" t="s">
        <v>6794</v>
      </c>
      <c r="BD536" t="s">
        <v>6793</v>
      </c>
      <c r="BE536" t="s">
        <v>6794</v>
      </c>
      <c r="BF536" t="s">
        <v>6794</v>
      </c>
      <c r="BG536" t="s">
        <v>6794</v>
      </c>
      <c r="BH536" t="s">
        <v>6794</v>
      </c>
      <c r="BI536" t="s">
        <v>7028</v>
      </c>
      <c r="BJ536" t="s">
        <v>7024</v>
      </c>
      <c r="BK536" t="s">
        <v>6794</v>
      </c>
      <c r="BM536" t="s">
        <v>7547</v>
      </c>
      <c r="BN536" t="s">
        <v>6</v>
      </c>
      <c r="BO536" t="s">
        <v>7533</v>
      </c>
      <c r="BP536" t="s">
        <v>7554</v>
      </c>
      <c r="BQ536" t="s">
        <v>7559</v>
      </c>
      <c r="BR536" t="s">
        <v>7543</v>
      </c>
      <c r="BS536" t="s">
        <v>7516</v>
      </c>
      <c r="BT536" t="s">
        <v>7515</v>
      </c>
      <c r="BU536" t="s">
        <v>7515</v>
      </c>
      <c r="BV536" t="s">
        <v>7515</v>
      </c>
      <c r="BW536" t="s">
        <v>7515</v>
      </c>
      <c r="BX536" t="s">
        <v>7515</v>
      </c>
      <c r="BY536" t="s">
        <v>7515</v>
      </c>
      <c r="BZ536" t="s">
        <v>7515</v>
      </c>
      <c r="CA536" t="s">
        <v>7515</v>
      </c>
      <c r="CB536" t="s">
        <v>7515</v>
      </c>
      <c r="CC536" t="s">
        <v>7515</v>
      </c>
      <c r="CD536" t="s">
        <v>7515</v>
      </c>
      <c r="CE536" t="s">
        <v>6794</v>
      </c>
      <c r="CI536" t="s">
        <v>6794</v>
      </c>
      <c r="CJ536" t="s">
        <v>6793</v>
      </c>
      <c r="CK536" t="s">
        <v>6794</v>
      </c>
      <c r="CL536" t="s">
        <v>6794</v>
      </c>
      <c r="CM536" t="s">
        <v>6794</v>
      </c>
      <c r="CN536" t="s">
        <v>6794</v>
      </c>
      <c r="CO536" t="s">
        <v>6794</v>
      </c>
      <c r="CP536" t="s">
        <v>6793</v>
      </c>
      <c r="CQ536" t="s">
        <v>6793</v>
      </c>
      <c r="CR536" t="s">
        <v>7545</v>
      </c>
      <c r="CS536" t="s">
        <v>7555</v>
      </c>
      <c r="CT536" t="s">
        <v>7587</v>
      </c>
      <c r="CU536" t="s">
        <v>6793</v>
      </c>
      <c r="CV536">
        <v>1</v>
      </c>
      <c r="CW536" t="s">
        <v>31</v>
      </c>
      <c r="CX536" t="s">
        <v>31</v>
      </c>
      <c r="CY536" t="s">
        <v>31</v>
      </c>
      <c r="EC536" t="s">
        <v>31</v>
      </c>
      <c r="EL536" t="s">
        <v>31</v>
      </c>
      <c r="EV536" t="s">
        <v>31</v>
      </c>
      <c r="PS536" t="s">
        <v>31</v>
      </c>
      <c r="PT536" t="s">
        <v>31</v>
      </c>
      <c r="PU536" t="s">
        <v>31</v>
      </c>
      <c r="PV536" t="s">
        <v>31</v>
      </c>
      <c r="PW536" t="s">
        <v>7515</v>
      </c>
      <c r="PX536" t="s">
        <v>7515</v>
      </c>
      <c r="PY536" t="s">
        <v>7515</v>
      </c>
      <c r="PZ536" t="s">
        <v>7515</v>
      </c>
      <c r="QA536" t="s">
        <v>7515</v>
      </c>
      <c r="QB536" t="s">
        <v>7516</v>
      </c>
      <c r="QC536" t="s">
        <v>7515</v>
      </c>
      <c r="QD536" t="s">
        <v>31</v>
      </c>
      <c r="QE536" t="s">
        <v>7539</v>
      </c>
      <c r="QF536" t="s">
        <v>7528</v>
      </c>
      <c r="QG536" t="s">
        <v>7681</v>
      </c>
      <c r="QH536">
        <v>2008</v>
      </c>
      <c r="QI536">
        <v>2</v>
      </c>
      <c r="QJ536">
        <v>1</v>
      </c>
      <c r="QK536" s="329">
        <v>39492</v>
      </c>
      <c r="QL536">
        <v>1</v>
      </c>
      <c r="QM536">
        <v>0</v>
      </c>
      <c r="QN536" t="s">
        <v>265</v>
      </c>
      <c r="QO536">
        <v>2008</v>
      </c>
      <c r="QP536">
        <v>50</v>
      </c>
      <c r="RV536">
        <f t="shared" si="17"/>
        <v>4</v>
      </c>
      <c r="RY536">
        <f t="shared" si="16"/>
        <v>2</v>
      </c>
    </row>
    <row r="537" spans="1:493" x14ac:dyDescent="0.3">
      <c r="A537">
        <v>71521</v>
      </c>
      <c r="B537">
        <v>747</v>
      </c>
      <c r="C537" t="s">
        <v>6793</v>
      </c>
      <c r="D537" t="s">
        <v>6793</v>
      </c>
      <c r="I537" t="s">
        <v>6793</v>
      </c>
      <c r="J537" t="s">
        <v>7515</v>
      </c>
      <c r="K537" t="s">
        <v>7515</v>
      </c>
      <c r="L537" t="s">
        <v>7515</v>
      </c>
      <c r="M537" t="s">
        <v>7515</v>
      </c>
      <c r="N537" t="s">
        <v>7515</v>
      </c>
      <c r="O537" t="s">
        <v>7515</v>
      </c>
      <c r="P537" t="s">
        <v>7515</v>
      </c>
      <c r="Q537" t="s">
        <v>7515</v>
      </c>
      <c r="R537" t="s">
        <v>7515</v>
      </c>
      <c r="S537" t="s">
        <v>7515</v>
      </c>
      <c r="T537" t="s">
        <v>7515</v>
      </c>
      <c r="U537" t="s">
        <v>7515</v>
      </c>
      <c r="V537" t="s">
        <v>7515</v>
      </c>
      <c r="W537" t="s">
        <v>7515</v>
      </c>
      <c r="X537" t="s">
        <v>7516</v>
      </c>
      <c r="Y537" t="s">
        <v>7515</v>
      </c>
      <c r="Z537" t="s">
        <v>7515</v>
      </c>
      <c r="AA537" t="s">
        <v>7515</v>
      </c>
      <c r="AB537" t="s">
        <v>7515</v>
      </c>
      <c r="AC537" t="s">
        <v>6796</v>
      </c>
      <c r="AK537" t="s">
        <v>6985</v>
      </c>
      <c r="AL537" t="s">
        <v>6793</v>
      </c>
      <c r="AM537" t="s">
        <v>6794</v>
      </c>
      <c r="AN537" t="s">
        <v>7680</v>
      </c>
      <c r="AO537">
        <v>0</v>
      </c>
      <c r="AP537">
        <v>10</v>
      </c>
      <c r="AQ537" t="s">
        <v>6988</v>
      </c>
      <c r="AR537" t="s">
        <v>6793</v>
      </c>
      <c r="AS537" t="s">
        <v>6793</v>
      </c>
      <c r="AT537" t="s">
        <v>6813</v>
      </c>
      <c r="AU537" t="s">
        <v>7531</v>
      </c>
      <c r="AV537" t="s">
        <v>6991</v>
      </c>
      <c r="AX537" t="s">
        <v>6794</v>
      </c>
      <c r="AY537" t="s">
        <v>6794</v>
      </c>
      <c r="AZ537" t="s">
        <v>6794</v>
      </c>
      <c r="BA537" t="s">
        <v>6794</v>
      </c>
      <c r="BB537" t="s">
        <v>6794</v>
      </c>
      <c r="BC537" t="s">
        <v>6794</v>
      </c>
      <c r="BD537" t="s">
        <v>6794</v>
      </c>
      <c r="BE537" t="s">
        <v>6793</v>
      </c>
      <c r="BF537" t="s">
        <v>6794</v>
      </c>
      <c r="BG537" t="s">
        <v>6794</v>
      </c>
      <c r="BH537" t="s">
        <v>6794</v>
      </c>
      <c r="BI537" t="s">
        <v>7026</v>
      </c>
      <c r="BJ537" t="s">
        <v>7025</v>
      </c>
      <c r="BK537" t="s">
        <v>6794</v>
      </c>
      <c r="BM537">
        <v>0</v>
      </c>
      <c r="BN537">
        <v>40</v>
      </c>
      <c r="BO537" t="s">
        <v>7519</v>
      </c>
      <c r="BP537" t="s">
        <v>7534</v>
      </c>
      <c r="BQ537" t="s">
        <v>7559</v>
      </c>
      <c r="BR537" t="s">
        <v>7682</v>
      </c>
      <c r="BS537" t="s">
        <v>7516</v>
      </c>
      <c r="BT537" t="s">
        <v>7515</v>
      </c>
      <c r="BU537" t="s">
        <v>7515</v>
      </c>
      <c r="BV537" t="s">
        <v>7515</v>
      </c>
      <c r="BW537" t="s">
        <v>7515</v>
      </c>
      <c r="BX537" t="s">
        <v>7515</v>
      </c>
      <c r="BY537" t="s">
        <v>7515</v>
      </c>
      <c r="BZ537" t="s">
        <v>7515</v>
      </c>
      <c r="CA537" t="s">
        <v>7515</v>
      </c>
      <c r="CB537" t="s">
        <v>7515</v>
      </c>
      <c r="CC537" t="s">
        <v>7515</v>
      </c>
      <c r="CD537" t="s">
        <v>7515</v>
      </c>
      <c r="CE537" t="s">
        <v>6793</v>
      </c>
      <c r="CI537" t="s">
        <v>6793</v>
      </c>
      <c r="CJ537" t="s">
        <v>6793</v>
      </c>
      <c r="CK537" t="s">
        <v>6793</v>
      </c>
      <c r="CL537" t="s">
        <v>6793</v>
      </c>
      <c r="CM537" t="s">
        <v>6793</v>
      </c>
      <c r="CN537" t="s">
        <v>6793</v>
      </c>
      <c r="CO537" t="s">
        <v>6794</v>
      </c>
      <c r="CP537" t="s">
        <v>6793</v>
      </c>
      <c r="CQ537" t="s">
        <v>6793</v>
      </c>
      <c r="CR537" t="s">
        <v>7520</v>
      </c>
      <c r="CS537" t="s">
        <v>7521</v>
      </c>
      <c r="CT537" t="s">
        <v>7522</v>
      </c>
      <c r="CU537" t="s">
        <v>6793</v>
      </c>
      <c r="CV537">
        <v>2</v>
      </c>
      <c r="CW537">
        <v>3</v>
      </c>
      <c r="CX537">
        <v>3</v>
      </c>
      <c r="CY537" t="s">
        <v>6794</v>
      </c>
      <c r="EC537">
        <v>5</v>
      </c>
      <c r="EE537">
        <v>2</v>
      </c>
      <c r="EF537">
        <v>0</v>
      </c>
      <c r="EG537">
        <v>1</v>
      </c>
      <c r="EH537">
        <v>1</v>
      </c>
      <c r="EI537">
        <v>0</v>
      </c>
      <c r="EJ537">
        <v>0</v>
      </c>
      <c r="EK537">
        <v>1</v>
      </c>
      <c r="EL537" t="s">
        <v>6793</v>
      </c>
      <c r="EM537" t="s">
        <v>6859</v>
      </c>
      <c r="EN537">
        <v>3</v>
      </c>
      <c r="EP537" t="s">
        <v>7683</v>
      </c>
      <c r="EQ537">
        <v>2008</v>
      </c>
      <c r="ER537" t="s">
        <v>7684</v>
      </c>
      <c r="EV537" t="s">
        <v>6793</v>
      </c>
      <c r="LL537" t="s">
        <v>7524</v>
      </c>
      <c r="LM537" t="s">
        <v>7680</v>
      </c>
      <c r="LN537">
        <v>12</v>
      </c>
      <c r="LO537">
        <v>2007</v>
      </c>
      <c r="LS537" t="s">
        <v>6793</v>
      </c>
      <c r="PS537" t="s">
        <v>7526</v>
      </c>
      <c r="PT537" t="s">
        <v>7526</v>
      </c>
      <c r="PU537" t="s">
        <v>7527</v>
      </c>
      <c r="PV537" t="s">
        <v>7526</v>
      </c>
      <c r="PW537" t="s">
        <v>7515</v>
      </c>
      <c r="PX537" t="s">
        <v>7515</v>
      </c>
      <c r="PY537" t="s">
        <v>7515</v>
      </c>
      <c r="PZ537" t="s">
        <v>7515</v>
      </c>
      <c r="QA537" t="s">
        <v>7515</v>
      </c>
      <c r="QB537" t="s">
        <v>7515</v>
      </c>
      <c r="QC537" t="s">
        <v>7516</v>
      </c>
      <c r="QD537" t="s">
        <v>7528</v>
      </c>
      <c r="QE537" t="s">
        <v>7539</v>
      </c>
      <c r="QF537" t="s">
        <v>7528</v>
      </c>
      <c r="QG537" t="s">
        <v>7681</v>
      </c>
      <c r="QH537">
        <v>2007</v>
      </c>
      <c r="QI537">
        <v>12</v>
      </c>
      <c r="QJ537">
        <v>1</v>
      </c>
      <c r="QK537" s="329">
        <v>39435</v>
      </c>
      <c r="QL537">
        <v>1</v>
      </c>
      <c r="QM537">
        <v>0</v>
      </c>
      <c r="QN537" t="s">
        <v>194</v>
      </c>
      <c r="QO537">
        <v>0</v>
      </c>
      <c r="QP537">
        <v>35</v>
      </c>
      <c r="QQ537">
        <v>1</v>
      </c>
      <c r="QR537">
        <v>0</v>
      </c>
      <c r="QS537">
        <v>0</v>
      </c>
      <c r="QT537">
        <v>0</v>
      </c>
      <c r="QU537">
        <v>0</v>
      </c>
      <c r="QV537">
        <v>0</v>
      </c>
      <c r="QW537">
        <v>0</v>
      </c>
      <c r="QX537">
        <v>0</v>
      </c>
      <c r="QY537">
        <v>0</v>
      </c>
      <c r="QZ537">
        <v>0</v>
      </c>
      <c r="RA537">
        <v>0</v>
      </c>
      <c r="RB537">
        <v>0</v>
      </c>
      <c r="RC537">
        <v>0</v>
      </c>
      <c r="RD537">
        <v>0</v>
      </c>
      <c r="RE537">
        <v>0</v>
      </c>
      <c r="RF537">
        <v>0</v>
      </c>
      <c r="RG537">
        <v>0</v>
      </c>
      <c r="RH537">
        <v>0</v>
      </c>
      <c r="RI537">
        <v>0</v>
      </c>
      <c r="RJ537">
        <v>0</v>
      </c>
      <c r="RK537">
        <v>0</v>
      </c>
      <c r="RL537">
        <v>1</v>
      </c>
      <c r="RM537">
        <v>0</v>
      </c>
      <c r="RN537">
        <v>0</v>
      </c>
      <c r="RO537">
        <v>0</v>
      </c>
      <c r="RP537">
        <v>0</v>
      </c>
      <c r="RQ537">
        <v>0</v>
      </c>
      <c r="RR537">
        <v>0</v>
      </c>
      <c r="RS537">
        <v>0</v>
      </c>
      <c r="RT537">
        <v>0</v>
      </c>
      <c r="RU537">
        <v>0</v>
      </c>
      <c r="RV537">
        <f t="shared" si="17"/>
        <v>4</v>
      </c>
      <c r="RY537">
        <f t="shared" si="16"/>
        <v>4</v>
      </c>
    </row>
    <row r="538" spans="1:493" x14ac:dyDescent="0.3">
      <c r="A538">
        <v>71522</v>
      </c>
      <c r="B538">
        <v>748</v>
      </c>
      <c r="C538" t="s">
        <v>6793</v>
      </c>
      <c r="D538" t="s">
        <v>6793</v>
      </c>
      <c r="I538" t="s">
        <v>6793</v>
      </c>
      <c r="J538" t="s">
        <v>7515</v>
      </c>
      <c r="K538" t="s">
        <v>7515</v>
      </c>
      <c r="L538" t="s">
        <v>7515</v>
      </c>
      <c r="M538" t="s">
        <v>7515</v>
      </c>
      <c r="N538" t="s">
        <v>7515</v>
      </c>
      <c r="O538" t="s">
        <v>7515</v>
      </c>
      <c r="P538" t="s">
        <v>7515</v>
      </c>
      <c r="Q538" t="s">
        <v>7515</v>
      </c>
      <c r="R538" t="s">
        <v>7515</v>
      </c>
      <c r="S538" t="s">
        <v>7515</v>
      </c>
      <c r="T538" t="s">
        <v>7515</v>
      </c>
      <c r="U538" t="s">
        <v>7515</v>
      </c>
      <c r="V538" t="s">
        <v>7515</v>
      </c>
      <c r="W538" t="s">
        <v>7515</v>
      </c>
      <c r="X538" t="s">
        <v>7515</v>
      </c>
      <c r="Y538" t="s">
        <v>7515</v>
      </c>
      <c r="Z538" t="s">
        <v>7515</v>
      </c>
      <c r="AA538" t="s">
        <v>7516</v>
      </c>
      <c r="AB538" t="s">
        <v>7515</v>
      </c>
      <c r="AC538" t="s">
        <v>7517</v>
      </c>
      <c r="AF538" t="s">
        <v>7547</v>
      </c>
      <c r="AG538" t="s">
        <v>7547</v>
      </c>
      <c r="AH538" t="s">
        <v>6845</v>
      </c>
      <c r="AK538" t="s">
        <v>6993</v>
      </c>
      <c r="AL538" t="s">
        <v>6794</v>
      </c>
      <c r="AM538" t="s">
        <v>6794</v>
      </c>
      <c r="AN538" t="s">
        <v>7687</v>
      </c>
      <c r="AQ538" t="s">
        <v>6988</v>
      </c>
      <c r="AR538" t="s">
        <v>6793</v>
      </c>
      <c r="AS538" t="s">
        <v>6793</v>
      </c>
      <c r="AT538" t="s">
        <v>6813</v>
      </c>
      <c r="AU538" t="s">
        <v>6</v>
      </c>
      <c r="AV538" t="s">
        <v>6991</v>
      </c>
      <c r="AX538" t="s">
        <v>6794</v>
      </c>
      <c r="AY538" t="s">
        <v>6794</v>
      </c>
      <c r="AZ538" t="s">
        <v>6793</v>
      </c>
      <c r="BA538" t="s">
        <v>6794</v>
      </c>
      <c r="BB538" t="s">
        <v>6794</v>
      </c>
      <c r="BC538" t="s">
        <v>6793</v>
      </c>
      <c r="BD538" t="s">
        <v>6793</v>
      </c>
      <c r="BE538" t="s">
        <v>6794</v>
      </c>
      <c r="BF538" t="s">
        <v>6794</v>
      </c>
      <c r="BG538" t="s">
        <v>6794</v>
      </c>
      <c r="BH538" t="s">
        <v>6794</v>
      </c>
      <c r="BI538" t="s">
        <v>7027</v>
      </c>
      <c r="BJ538" t="s">
        <v>7025</v>
      </c>
      <c r="BK538" t="s">
        <v>6794</v>
      </c>
      <c r="BM538" t="s">
        <v>7547</v>
      </c>
      <c r="BN538">
        <v>75</v>
      </c>
      <c r="BO538" t="s">
        <v>7533</v>
      </c>
      <c r="BP538" t="s">
        <v>6</v>
      </c>
      <c r="BQ538" t="s">
        <v>7559</v>
      </c>
      <c r="BR538" t="s">
        <v>6757</v>
      </c>
      <c r="BS538" t="s">
        <v>7516</v>
      </c>
      <c r="BT538" t="s">
        <v>7515</v>
      </c>
      <c r="BU538" t="s">
        <v>7515</v>
      </c>
      <c r="BV538" t="s">
        <v>7515</v>
      </c>
      <c r="BW538" t="s">
        <v>7515</v>
      </c>
      <c r="BX538" t="s">
        <v>7515</v>
      </c>
      <c r="BY538" t="s">
        <v>7515</v>
      </c>
      <c r="BZ538" t="s">
        <v>7515</v>
      </c>
      <c r="CA538" t="s">
        <v>7515</v>
      </c>
      <c r="CB538" t="s">
        <v>7515</v>
      </c>
      <c r="CC538" t="s">
        <v>7515</v>
      </c>
      <c r="CD538" t="s">
        <v>7515</v>
      </c>
      <c r="CE538" t="s">
        <v>6794</v>
      </c>
      <c r="CI538" t="s">
        <v>6793</v>
      </c>
      <c r="CJ538" t="s">
        <v>6793</v>
      </c>
      <c r="CK538" t="s">
        <v>6794</v>
      </c>
      <c r="CL538" t="s">
        <v>6794</v>
      </c>
      <c r="CM538" t="s">
        <v>6793</v>
      </c>
      <c r="CN538" t="s">
        <v>6793</v>
      </c>
      <c r="CO538" t="s">
        <v>6794</v>
      </c>
      <c r="CP538" t="s">
        <v>6793</v>
      </c>
      <c r="CQ538" t="s">
        <v>6793</v>
      </c>
      <c r="CR538" t="s">
        <v>7520</v>
      </c>
      <c r="CS538" t="s">
        <v>7521</v>
      </c>
      <c r="CT538" t="s">
        <v>7587</v>
      </c>
      <c r="CU538" t="s">
        <v>6793</v>
      </c>
      <c r="CV538">
        <v>2</v>
      </c>
      <c r="CW538">
        <v>3</v>
      </c>
      <c r="CX538">
        <v>3</v>
      </c>
      <c r="CY538" t="s">
        <v>6794</v>
      </c>
      <c r="EC538">
        <v>2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2</v>
      </c>
      <c r="EL538" t="s">
        <v>6794</v>
      </c>
      <c r="EV538" t="s">
        <v>6794</v>
      </c>
      <c r="PS538" t="s">
        <v>7526</v>
      </c>
      <c r="PT538" t="s">
        <v>7526</v>
      </c>
      <c r="PU538" t="s">
        <v>7526</v>
      </c>
      <c r="PV538" t="s">
        <v>7527</v>
      </c>
      <c r="PW538" t="s">
        <v>7516</v>
      </c>
      <c r="PX538" t="s">
        <v>7515</v>
      </c>
      <c r="PY538" t="s">
        <v>7515</v>
      </c>
      <c r="PZ538" t="s">
        <v>7515</v>
      </c>
      <c r="QA538" t="s">
        <v>7515</v>
      </c>
      <c r="QB538" t="s">
        <v>7515</v>
      </c>
      <c r="QC538" t="s">
        <v>7515</v>
      </c>
      <c r="QD538" t="s">
        <v>7528</v>
      </c>
      <c r="QE538" t="s">
        <v>7539</v>
      </c>
      <c r="QF538" t="s">
        <v>7528</v>
      </c>
      <c r="QG538" t="s">
        <v>7681</v>
      </c>
      <c r="QH538">
        <v>2007</v>
      </c>
      <c r="QI538">
        <v>12</v>
      </c>
      <c r="QJ538">
        <v>1</v>
      </c>
      <c r="QK538" s="329">
        <v>39444</v>
      </c>
      <c r="QL538">
        <v>0</v>
      </c>
      <c r="QM538">
        <v>1</v>
      </c>
      <c r="QN538" t="s">
        <v>194</v>
      </c>
      <c r="QO538">
        <v>0</v>
      </c>
      <c r="QP538">
        <v>35</v>
      </c>
      <c r="RV538">
        <f t="shared" si="17"/>
        <v>0</v>
      </c>
      <c r="RY538">
        <f t="shared" si="16"/>
        <v>9</v>
      </c>
    </row>
    <row r="539" spans="1:493" x14ac:dyDescent="0.3">
      <c r="A539">
        <v>71523</v>
      </c>
      <c r="B539">
        <v>749</v>
      </c>
      <c r="C539" t="s">
        <v>6793</v>
      </c>
      <c r="D539" t="s">
        <v>6793</v>
      </c>
      <c r="I539" t="s">
        <v>6793</v>
      </c>
      <c r="J539" t="s">
        <v>7515</v>
      </c>
      <c r="K539" t="s">
        <v>7515</v>
      </c>
      <c r="L539" t="s">
        <v>7515</v>
      </c>
      <c r="M539" t="s">
        <v>7515</v>
      </c>
      <c r="N539" t="s">
        <v>7515</v>
      </c>
      <c r="O539" t="s">
        <v>7515</v>
      </c>
      <c r="P539" t="s">
        <v>7515</v>
      </c>
      <c r="Q539" t="s">
        <v>7515</v>
      </c>
      <c r="R539" t="s">
        <v>7515</v>
      </c>
      <c r="S539" t="s">
        <v>7516</v>
      </c>
      <c r="T539" t="s">
        <v>7515</v>
      </c>
      <c r="U539" t="s">
        <v>7515</v>
      </c>
      <c r="V539" t="s">
        <v>7515</v>
      </c>
      <c r="W539" t="s">
        <v>7515</v>
      </c>
      <c r="X539" t="s">
        <v>7515</v>
      </c>
      <c r="Y539" t="s">
        <v>7515</v>
      </c>
      <c r="Z539" t="s">
        <v>7515</v>
      </c>
      <c r="AA539" t="s">
        <v>7515</v>
      </c>
      <c r="AB539" t="s">
        <v>7515</v>
      </c>
      <c r="AC539" t="s">
        <v>7517</v>
      </c>
      <c r="AF539">
        <v>0</v>
      </c>
      <c r="AG539">
        <v>1</v>
      </c>
      <c r="AH539" t="s">
        <v>6845</v>
      </c>
      <c r="AK539" t="s">
        <v>6993</v>
      </c>
      <c r="AL539" t="s">
        <v>6794</v>
      </c>
      <c r="AM539" t="s">
        <v>6794</v>
      </c>
      <c r="AN539" t="s">
        <v>7680</v>
      </c>
      <c r="AO539">
        <v>0</v>
      </c>
      <c r="AP539">
        <v>6</v>
      </c>
      <c r="AQ539" t="s">
        <v>7568</v>
      </c>
      <c r="AT539" t="s">
        <v>6813</v>
      </c>
      <c r="AU539" t="s">
        <v>7531</v>
      </c>
      <c r="AV539" t="s">
        <v>6991</v>
      </c>
      <c r="AX539" t="s">
        <v>6793</v>
      </c>
      <c r="AY539" t="s">
        <v>6793</v>
      </c>
      <c r="AZ539" t="s">
        <v>6793</v>
      </c>
      <c r="BA539" t="s">
        <v>6793</v>
      </c>
      <c r="BC539" t="s">
        <v>6794</v>
      </c>
      <c r="BD539" t="s">
        <v>6794</v>
      </c>
      <c r="BE539" t="s">
        <v>6794</v>
      </c>
      <c r="BF539" t="s">
        <v>6793</v>
      </c>
      <c r="BG539" t="s">
        <v>6793</v>
      </c>
      <c r="BH539" t="s">
        <v>6794</v>
      </c>
      <c r="BI539" t="s">
        <v>7029</v>
      </c>
      <c r="BJ539" t="s">
        <v>7024</v>
      </c>
      <c r="BK539" t="s">
        <v>6794</v>
      </c>
      <c r="BM539">
        <v>75</v>
      </c>
      <c r="BN539">
        <v>25</v>
      </c>
      <c r="BO539" t="s">
        <v>7519</v>
      </c>
      <c r="BP539" t="s">
        <v>7571</v>
      </c>
      <c r="BQ539" t="s">
        <v>7559</v>
      </c>
      <c r="BR539" t="s">
        <v>7594</v>
      </c>
      <c r="BS539" t="s">
        <v>7516</v>
      </c>
      <c r="BT539" t="s">
        <v>7515</v>
      </c>
      <c r="BU539" t="s">
        <v>7515</v>
      </c>
      <c r="BV539" t="s">
        <v>7515</v>
      </c>
      <c r="BW539" t="s">
        <v>7515</v>
      </c>
      <c r="BX539" t="s">
        <v>7515</v>
      </c>
      <c r="BY539" t="s">
        <v>7515</v>
      </c>
      <c r="BZ539" t="s">
        <v>7515</v>
      </c>
      <c r="CA539" t="s">
        <v>7515</v>
      </c>
      <c r="CB539" t="s">
        <v>7515</v>
      </c>
      <c r="CC539" t="s">
        <v>7515</v>
      </c>
      <c r="CD539" t="s">
        <v>7515</v>
      </c>
      <c r="CE539" t="s">
        <v>6793</v>
      </c>
      <c r="CI539" t="s">
        <v>6793</v>
      </c>
      <c r="CJ539" t="s">
        <v>6794</v>
      </c>
      <c r="CK539" t="s">
        <v>6794</v>
      </c>
      <c r="CL539" t="s">
        <v>6793</v>
      </c>
      <c r="CM539" t="s">
        <v>6793</v>
      </c>
      <c r="CN539" t="s">
        <v>6793</v>
      </c>
      <c r="CO539" t="s">
        <v>6794</v>
      </c>
      <c r="CP539" t="s">
        <v>6793</v>
      </c>
      <c r="CQ539" t="s">
        <v>6794</v>
      </c>
      <c r="CR539" t="s">
        <v>7520</v>
      </c>
      <c r="CS539" t="s">
        <v>7521</v>
      </c>
      <c r="CT539" t="s">
        <v>7536</v>
      </c>
      <c r="CU539" t="s">
        <v>6793</v>
      </c>
      <c r="CV539">
        <v>2</v>
      </c>
      <c r="CW539">
        <v>3</v>
      </c>
      <c r="CX539">
        <v>3</v>
      </c>
      <c r="CY539" t="s">
        <v>6794</v>
      </c>
      <c r="EC539">
        <v>1</v>
      </c>
      <c r="ED539" t="s">
        <v>7523</v>
      </c>
      <c r="EL539" t="s">
        <v>6794</v>
      </c>
      <c r="EV539" t="s">
        <v>6794</v>
      </c>
      <c r="PS539" t="s">
        <v>7526</v>
      </c>
      <c r="PT539" t="s">
        <v>7526</v>
      </c>
      <c r="PU539" t="s">
        <v>7527</v>
      </c>
      <c r="PV539" t="s">
        <v>7527</v>
      </c>
      <c r="PW539" t="s">
        <v>7516</v>
      </c>
      <c r="PX539" t="s">
        <v>7515</v>
      </c>
      <c r="PY539" t="s">
        <v>7515</v>
      </c>
      <c r="PZ539" t="s">
        <v>7515</v>
      </c>
      <c r="QA539" t="s">
        <v>7515</v>
      </c>
      <c r="QB539" t="s">
        <v>7515</v>
      </c>
      <c r="QC539" t="s">
        <v>7515</v>
      </c>
      <c r="QD539" t="s">
        <v>7528</v>
      </c>
      <c r="QE539" t="s">
        <v>7529</v>
      </c>
      <c r="QF539" t="s">
        <v>7528</v>
      </c>
      <c r="QG539" t="s">
        <v>7681</v>
      </c>
      <c r="QH539">
        <v>2008</v>
      </c>
      <c r="QI539">
        <v>4</v>
      </c>
      <c r="QJ539">
        <v>1</v>
      </c>
      <c r="QK539" s="329">
        <v>39561</v>
      </c>
      <c r="QL539">
        <v>0</v>
      </c>
      <c r="QM539">
        <v>1</v>
      </c>
      <c r="QN539" t="s">
        <v>194</v>
      </c>
      <c r="QO539">
        <v>0</v>
      </c>
      <c r="QP539">
        <v>35</v>
      </c>
      <c r="RV539">
        <f t="shared" si="17"/>
        <v>5</v>
      </c>
      <c r="RY539">
        <f t="shared" si="16"/>
        <v>6</v>
      </c>
    </row>
    <row r="540" spans="1:493" x14ac:dyDescent="0.3">
      <c r="A540">
        <v>71524</v>
      </c>
      <c r="B540">
        <v>750</v>
      </c>
      <c r="C540" t="s">
        <v>6793</v>
      </c>
      <c r="D540" t="s">
        <v>6793</v>
      </c>
      <c r="I540" t="s">
        <v>6793</v>
      </c>
      <c r="J540" t="s">
        <v>7515</v>
      </c>
      <c r="K540" t="s">
        <v>7515</v>
      </c>
      <c r="L540" t="s">
        <v>7515</v>
      </c>
      <c r="M540" t="s">
        <v>7515</v>
      </c>
      <c r="N540" t="s">
        <v>7515</v>
      </c>
      <c r="O540" t="s">
        <v>7515</v>
      </c>
      <c r="P540" t="s">
        <v>7515</v>
      </c>
      <c r="Q540" t="s">
        <v>7515</v>
      </c>
      <c r="R540" t="s">
        <v>7515</v>
      </c>
      <c r="S540" t="s">
        <v>7515</v>
      </c>
      <c r="T540" t="s">
        <v>7516</v>
      </c>
      <c r="U540" t="s">
        <v>7515</v>
      </c>
      <c r="V540" t="s">
        <v>7515</v>
      </c>
      <c r="W540" t="s">
        <v>7515</v>
      </c>
      <c r="X540" t="s">
        <v>7515</v>
      </c>
      <c r="Y540" t="s">
        <v>7515</v>
      </c>
      <c r="Z540" t="s">
        <v>7515</v>
      </c>
      <c r="AA540" t="s">
        <v>7515</v>
      </c>
      <c r="AB540" t="s">
        <v>7515</v>
      </c>
      <c r="AC540" t="s">
        <v>6796</v>
      </c>
      <c r="AK540" t="s">
        <v>6985</v>
      </c>
      <c r="AL540" t="s">
        <v>6793</v>
      </c>
      <c r="AM540" t="s">
        <v>6793</v>
      </c>
      <c r="AN540" t="s">
        <v>7680</v>
      </c>
      <c r="AO540">
        <v>0</v>
      </c>
      <c r="AP540">
        <v>25</v>
      </c>
      <c r="AQ540" t="s">
        <v>6988</v>
      </c>
      <c r="AR540" t="s">
        <v>6793</v>
      </c>
      <c r="AS540" t="s">
        <v>6793</v>
      </c>
      <c r="AT540" t="s">
        <v>6813</v>
      </c>
      <c r="AU540" t="s">
        <v>7531</v>
      </c>
      <c r="AV540" t="s">
        <v>6991</v>
      </c>
      <c r="AX540" t="s">
        <v>6794</v>
      </c>
      <c r="AY540" t="s">
        <v>6794</v>
      </c>
      <c r="AZ540" t="s">
        <v>6794</v>
      </c>
      <c r="BA540" t="s">
        <v>6794</v>
      </c>
      <c r="BB540" t="s">
        <v>6793</v>
      </c>
      <c r="BC540" t="s">
        <v>6793</v>
      </c>
      <c r="BD540" t="s">
        <v>6794</v>
      </c>
      <c r="BE540" t="s">
        <v>6794</v>
      </c>
      <c r="BF540" t="s">
        <v>6794</v>
      </c>
      <c r="BG540" t="s">
        <v>6794</v>
      </c>
      <c r="BH540" t="s">
        <v>6794</v>
      </c>
      <c r="BI540" t="s">
        <v>7025</v>
      </c>
      <c r="BJ540" t="s">
        <v>7028</v>
      </c>
      <c r="BK540" t="s">
        <v>6794</v>
      </c>
      <c r="BM540">
        <v>50</v>
      </c>
      <c r="BN540">
        <v>25</v>
      </c>
      <c r="BO540" t="s">
        <v>7519</v>
      </c>
      <c r="BP540" t="s">
        <v>6</v>
      </c>
      <c r="BQ540" t="s">
        <v>7559</v>
      </c>
      <c r="BR540" t="s">
        <v>7561</v>
      </c>
      <c r="BS540" t="s">
        <v>7515</v>
      </c>
      <c r="BT540" t="s">
        <v>7516</v>
      </c>
      <c r="BU540" t="s">
        <v>7516</v>
      </c>
      <c r="BV540" t="s">
        <v>7515</v>
      </c>
      <c r="BW540" t="s">
        <v>7515</v>
      </c>
      <c r="BX540" t="s">
        <v>7515</v>
      </c>
      <c r="BY540" t="s">
        <v>7515</v>
      </c>
      <c r="BZ540" t="s">
        <v>7515</v>
      </c>
      <c r="CA540" t="s">
        <v>7515</v>
      </c>
      <c r="CB540" t="s">
        <v>7515</v>
      </c>
      <c r="CC540" t="s">
        <v>7515</v>
      </c>
      <c r="CD540" t="s">
        <v>7515</v>
      </c>
      <c r="CE540" t="s">
        <v>6794</v>
      </c>
      <c r="CI540" t="s">
        <v>6793</v>
      </c>
      <c r="CJ540" t="s">
        <v>6793</v>
      </c>
      <c r="CK540" t="s">
        <v>6794</v>
      </c>
      <c r="CL540" t="s">
        <v>6793</v>
      </c>
      <c r="CM540" t="s">
        <v>6793</v>
      </c>
      <c r="CN540" t="s">
        <v>6793</v>
      </c>
      <c r="CO540" t="s">
        <v>6794</v>
      </c>
      <c r="CP540" t="s">
        <v>6793</v>
      </c>
      <c r="CQ540" t="s">
        <v>6794</v>
      </c>
      <c r="CR540" t="s">
        <v>7520</v>
      </c>
      <c r="CS540" t="s">
        <v>7521</v>
      </c>
      <c r="CT540" t="s">
        <v>7536</v>
      </c>
      <c r="CU540" t="s">
        <v>6793</v>
      </c>
      <c r="CV540">
        <v>3</v>
      </c>
      <c r="CW540">
        <v>3</v>
      </c>
      <c r="CX540">
        <v>3</v>
      </c>
      <c r="CY540" t="s">
        <v>6794</v>
      </c>
      <c r="EC540">
        <v>3</v>
      </c>
      <c r="EE540">
        <v>0</v>
      </c>
      <c r="EF540">
        <v>1</v>
      </c>
      <c r="EG540">
        <v>0</v>
      </c>
      <c r="EH540">
        <v>0</v>
      </c>
      <c r="EI540">
        <v>1</v>
      </c>
      <c r="EJ540">
        <v>1</v>
      </c>
      <c r="EK540">
        <v>0</v>
      </c>
      <c r="EL540" t="s">
        <v>6793</v>
      </c>
      <c r="EM540" t="s">
        <v>7573</v>
      </c>
      <c r="EO540">
        <v>1</v>
      </c>
      <c r="EP540" t="s">
        <v>7683</v>
      </c>
      <c r="EQ540">
        <v>2008</v>
      </c>
      <c r="ER540" t="s">
        <v>7684</v>
      </c>
      <c r="EV540" t="s">
        <v>6793</v>
      </c>
      <c r="LC540" t="s">
        <v>7524</v>
      </c>
      <c r="LD540" t="s">
        <v>7680</v>
      </c>
      <c r="LE540">
        <v>1</v>
      </c>
      <c r="LF540">
        <v>2008</v>
      </c>
      <c r="LH540" t="s">
        <v>7526</v>
      </c>
      <c r="LI540" t="s">
        <v>7526</v>
      </c>
      <c r="LJ540" t="s">
        <v>6794</v>
      </c>
      <c r="LK540" t="s">
        <v>6793</v>
      </c>
      <c r="PG540">
        <v>1</v>
      </c>
      <c r="PH540" t="s">
        <v>7515</v>
      </c>
      <c r="PI540" t="s">
        <v>7515</v>
      </c>
      <c r="PJ540" t="s">
        <v>7515</v>
      </c>
      <c r="PK540" t="s">
        <v>7515</v>
      </c>
      <c r="PL540" t="s">
        <v>7515</v>
      </c>
      <c r="PM540" t="s">
        <v>7515</v>
      </c>
      <c r="PN540" t="s">
        <v>7515</v>
      </c>
      <c r="PO540" t="s">
        <v>7516</v>
      </c>
      <c r="PP540" t="s">
        <v>7515</v>
      </c>
      <c r="PQ540" t="s">
        <v>7515</v>
      </c>
      <c r="PR540" t="s">
        <v>7515</v>
      </c>
      <c r="PS540" t="s">
        <v>7526</v>
      </c>
      <c r="PT540" t="s">
        <v>7526</v>
      </c>
      <c r="PU540" t="s">
        <v>7526</v>
      </c>
      <c r="PW540" t="s">
        <v>7516</v>
      </c>
      <c r="PX540" t="s">
        <v>7515</v>
      </c>
      <c r="PY540" t="s">
        <v>7515</v>
      </c>
      <c r="PZ540" t="s">
        <v>7515</v>
      </c>
      <c r="QA540" t="s">
        <v>7515</v>
      </c>
      <c r="QB540" t="s">
        <v>7515</v>
      </c>
      <c r="QC540" t="s">
        <v>7515</v>
      </c>
      <c r="QD540" t="s">
        <v>7528</v>
      </c>
      <c r="QE540" t="s">
        <v>7539</v>
      </c>
      <c r="QF540" t="s">
        <v>7528</v>
      </c>
      <c r="QG540" t="s">
        <v>7681</v>
      </c>
      <c r="QH540">
        <v>2008</v>
      </c>
      <c r="QI540">
        <v>1</v>
      </c>
      <c r="QJ540">
        <v>1</v>
      </c>
      <c r="QK540" s="329">
        <v>39459</v>
      </c>
      <c r="QL540">
        <v>1</v>
      </c>
      <c r="QM540">
        <v>0</v>
      </c>
      <c r="QN540" t="s">
        <v>265</v>
      </c>
      <c r="QO540">
        <v>2008</v>
      </c>
      <c r="QP540">
        <v>50</v>
      </c>
      <c r="QQ540">
        <v>1</v>
      </c>
      <c r="QR540">
        <v>0</v>
      </c>
      <c r="QS540">
        <v>0</v>
      </c>
      <c r="QT540">
        <v>0</v>
      </c>
      <c r="QU540">
        <v>0</v>
      </c>
      <c r="QV540">
        <v>0</v>
      </c>
      <c r="QW540">
        <v>0</v>
      </c>
      <c r="QX540">
        <v>0</v>
      </c>
      <c r="QY540">
        <v>0</v>
      </c>
      <c r="QZ540">
        <v>0</v>
      </c>
      <c r="RA540">
        <v>0</v>
      </c>
      <c r="RB540">
        <v>0</v>
      </c>
      <c r="RC540">
        <v>0</v>
      </c>
      <c r="RD540">
        <v>0</v>
      </c>
      <c r="RE540">
        <v>0</v>
      </c>
      <c r="RF540">
        <v>0</v>
      </c>
      <c r="RG540">
        <v>0</v>
      </c>
      <c r="RH540">
        <v>0</v>
      </c>
      <c r="RI540">
        <v>0</v>
      </c>
      <c r="RJ540">
        <v>0</v>
      </c>
      <c r="RK540">
        <v>1</v>
      </c>
      <c r="RL540">
        <v>0</v>
      </c>
      <c r="RM540">
        <v>0</v>
      </c>
      <c r="RN540">
        <v>0</v>
      </c>
      <c r="RO540">
        <v>0</v>
      </c>
      <c r="RP540">
        <v>0</v>
      </c>
      <c r="RQ540">
        <v>0</v>
      </c>
      <c r="RR540">
        <v>0</v>
      </c>
      <c r="RS540">
        <v>0</v>
      </c>
      <c r="RT540">
        <v>0</v>
      </c>
      <c r="RU540">
        <v>0</v>
      </c>
      <c r="RV540">
        <f t="shared" si="17"/>
        <v>2</v>
      </c>
      <c r="RY540">
        <f t="shared" si="16"/>
        <v>1</v>
      </c>
    </row>
    <row r="541" spans="1:493" x14ac:dyDescent="0.3">
      <c r="A541">
        <v>71525</v>
      </c>
      <c r="B541">
        <v>751</v>
      </c>
      <c r="C541" t="s">
        <v>6793</v>
      </c>
      <c r="D541" t="s">
        <v>6793</v>
      </c>
      <c r="I541" t="s">
        <v>6793</v>
      </c>
      <c r="J541" t="s">
        <v>7515</v>
      </c>
      <c r="K541" t="s">
        <v>7516</v>
      </c>
      <c r="L541" t="s">
        <v>7515</v>
      </c>
      <c r="M541" t="s">
        <v>7515</v>
      </c>
      <c r="N541" t="s">
        <v>7515</v>
      </c>
      <c r="O541" t="s">
        <v>7515</v>
      </c>
      <c r="P541" t="s">
        <v>7515</v>
      </c>
      <c r="Q541" t="s">
        <v>7515</v>
      </c>
      <c r="R541" t="s">
        <v>7515</v>
      </c>
      <c r="S541" t="s">
        <v>7515</v>
      </c>
      <c r="T541" t="s">
        <v>7515</v>
      </c>
      <c r="U541" t="s">
        <v>7515</v>
      </c>
      <c r="V541" t="s">
        <v>7515</v>
      </c>
      <c r="W541" t="s">
        <v>7515</v>
      </c>
      <c r="X541" t="s">
        <v>7515</v>
      </c>
      <c r="Y541" t="s">
        <v>7515</v>
      </c>
      <c r="Z541" t="s">
        <v>7515</v>
      </c>
      <c r="AA541" t="s">
        <v>7515</v>
      </c>
      <c r="AB541" t="s">
        <v>7515</v>
      </c>
      <c r="AC541" t="s">
        <v>6796</v>
      </c>
      <c r="AK541" t="s">
        <v>6985</v>
      </c>
      <c r="AL541" t="s">
        <v>6793</v>
      </c>
      <c r="AM541" t="s">
        <v>6793</v>
      </c>
      <c r="AN541" t="s">
        <v>6</v>
      </c>
      <c r="AQ541" t="s">
        <v>6988</v>
      </c>
      <c r="AR541" t="s">
        <v>6794</v>
      </c>
      <c r="AS541" t="s">
        <v>6793</v>
      </c>
      <c r="AT541" t="s">
        <v>6813</v>
      </c>
      <c r="AU541" t="s">
        <v>7531</v>
      </c>
      <c r="AV541" t="s">
        <v>6991</v>
      </c>
      <c r="AX541" t="s">
        <v>6793</v>
      </c>
      <c r="AY541" t="s">
        <v>6793</v>
      </c>
      <c r="AZ541" t="s">
        <v>6793</v>
      </c>
      <c r="BA541" t="s">
        <v>6793</v>
      </c>
      <c r="BB541" t="s">
        <v>6793</v>
      </c>
      <c r="BC541" t="s">
        <v>6793</v>
      </c>
      <c r="BD541" t="s">
        <v>6793</v>
      </c>
      <c r="BE541" t="s">
        <v>6793</v>
      </c>
      <c r="BF541" t="s">
        <v>6794</v>
      </c>
      <c r="BG541" t="s">
        <v>6794</v>
      </c>
      <c r="BH541" t="s">
        <v>6794</v>
      </c>
      <c r="BI541" t="s">
        <v>7021</v>
      </c>
      <c r="BJ541" t="s">
        <v>7022</v>
      </c>
      <c r="BK541" t="s">
        <v>6794</v>
      </c>
      <c r="BM541">
        <v>10</v>
      </c>
      <c r="BN541">
        <v>50</v>
      </c>
      <c r="BO541" t="s">
        <v>7519</v>
      </c>
      <c r="BP541" t="s">
        <v>7604</v>
      </c>
      <c r="BQ541" t="s">
        <v>7559</v>
      </c>
      <c r="BR541" t="s">
        <v>7682</v>
      </c>
      <c r="BS541" t="s">
        <v>7516</v>
      </c>
      <c r="BT541" t="s">
        <v>7515</v>
      </c>
      <c r="BU541" t="s">
        <v>7515</v>
      </c>
      <c r="BV541" t="s">
        <v>7515</v>
      </c>
      <c r="BW541" t="s">
        <v>7515</v>
      </c>
      <c r="BX541" t="s">
        <v>7515</v>
      </c>
      <c r="BY541" t="s">
        <v>7515</v>
      </c>
      <c r="BZ541" t="s">
        <v>7515</v>
      </c>
      <c r="CA541" t="s">
        <v>7515</v>
      </c>
      <c r="CB541" t="s">
        <v>7515</v>
      </c>
      <c r="CC541" t="s">
        <v>7515</v>
      </c>
      <c r="CD541" t="s">
        <v>7515</v>
      </c>
      <c r="CE541" t="s">
        <v>6793</v>
      </c>
      <c r="CI541" t="s">
        <v>6793</v>
      </c>
      <c r="CJ541" t="s">
        <v>6793</v>
      </c>
      <c r="CK541" t="s">
        <v>6794</v>
      </c>
      <c r="CL541" t="s">
        <v>6793</v>
      </c>
      <c r="CM541" t="s">
        <v>6793</v>
      </c>
      <c r="CN541" t="s">
        <v>6794</v>
      </c>
      <c r="CO541" t="s">
        <v>6794</v>
      </c>
      <c r="CP541" t="s">
        <v>6793</v>
      </c>
      <c r="CQ541" t="s">
        <v>6793</v>
      </c>
      <c r="CR541" t="s">
        <v>7545</v>
      </c>
      <c r="CS541" t="s">
        <v>7555</v>
      </c>
      <c r="CT541" t="s">
        <v>7536</v>
      </c>
      <c r="CU541" t="s">
        <v>6793</v>
      </c>
      <c r="CV541">
        <v>2</v>
      </c>
      <c r="CW541">
        <v>2</v>
      </c>
      <c r="CX541">
        <v>2</v>
      </c>
      <c r="CY541" t="s">
        <v>6794</v>
      </c>
      <c r="EC541">
        <v>4</v>
      </c>
      <c r="EE541">
        <v>2</v>
      </c>
      <c r="EF541">
        <v>2</v>
      </c>
      <c r="EG541">
        <v>0</v>
      </c>
      <c r="EH541">
        <v>0</v>
      </c>
      <c r="EI541">
        <v>0</v>
      </c>
      <c r="EJ541">
        <v>0</v>
      </c>
      <c r="EK541">
        <v>0</v>
      </c>
      <c r="EL541" t="s">
        <v>6794</v>
      </c>
      <c r="EV541" t="s">
        <v>6793</v>
      </c>
      <c r="FX541" t="s">
        <v>7524</v>
      </c>
      <c r="FY541" t="s">
        <v>6</v>
      </c>
      <c r="GB541" t="s">
        <v>7578</v>
      </c>
      <c r="GC541" t="s">
        <v>7526</v>
      </c>
      <c r="GD541" t="s">
        <v>7526</v>
      </c>
      <c r="GE541" t="s">
        <v>6794</v>
      </c>
      <c r="GF541" t="s">
        <v>6793</v>
      </c>
      <c r="PT541" t="s">
        <v>7526</v>
      </c>
      <c r="PU541" t="s">
        <v>7527</v>
      </c>
      <c r="PV541" t="s">
        <v>7527</v>
      </c>
      <c r="PW541" t="s">
        <v>7515</v>
      </c>
      <c r="PX541" t="s">
        <v>7516</v>
      </c>
      <c r="PY541" t="s">
        <v>7515</v>
      </c>
      <c r="PZ541" t="s">
        <v>7515</v>
      </c>
      <c r="QA541" t="s">
        <v>7515</v>
      </c>
      <c r="QB541" t="s">
        <v>7515</v>
      </c>
      <c r="QC541" t="s">
        <v>7515</v>
      </c>
      <c r="QD541" t="s">
        <v>7548</v>
      </c>
      <c r="QE541" t="s">
        <v>7529</v>
      </c>
      <c r="QF541" t="s">
        <v>7528</v>
      </c>
      <c r="QG541" t="s">
        <v>7681</v>
      </c>
      <c r="QH541">
        <v>2008</v>
      </c>
      <c r="QI541">
        <v>2</v>
      </c>
      <c r="QJ541">
        <v>1</v>
      </c>
      <c r="QK541" s="329">
        <v>39507</v>
      </c>
      <c r="QL541">
        <v>1</v>
      </c>
      <c r="QM541">
        <v>0</v>
      </c>
      <c r="QN541" t="s">
        <v>265</v>
      </c>
      <c r="QO541">
        <v>2008</v>
      </c>
      <c r="QP541">
        <v>50</v>
      </c>
      <c r="QQ541">
        <v>0</v>
      </c>
      <c r="QR541">
        <v>0</v>
      </c>
      <c r="QS541">
        <v>0</v>
      </c>
      <c r="QT541">
        <v>0</v>
      </c>
      <c r="QU541">
        <v>0</v>
      </c>
      <c r="QV541">
        <v>1</v>
      </c>
      <c r="QW541">
        <v>0</v>
      </c>
      <c r="QX541">
        <v>0</v>
      </c>
      <c r="QY541">
        <v>0</v>
      </c>
      <c r="QZ541">
        <v>0</v>
      </c>
      <c r="RA541">
        <v>0</v>
      </c>
      <c r="RB541">
        <v>0</v>
      </c>
      <c r="RC541">
        <v>0</v>
      </c>
      <c r="RD541">
        <v>0</v>
      </c>
      <c r="RE541">
        <v>0</v>
      </c>
      <c r="RF541">
        <v>0</v>
      </c>
      <c r="RG541">
        <v>0</v>
      </c>
      <c r="RH541">
        <v>0</v>
      </c>
      <c r="RI541">
        <v>0</v>
      </c>
      <c r="RJ541">
        <v>0</v>
      </c>
      <c r="RK541">
        <v>0</v>
      </c>
      <c r="RL541">
        <v>0</v>
      </c>
      <c r="RM541">
        <v>0</v>
      </c>
      <c r="RN541">
        <v>0</v>
      </c>
      <c r="RO541">
        <v>0</v>
      </c>
      <c r="RP541">
        <v>0</v>
      </c>
      <c r="RQ541">
        <v>0</v>
      </c>
      <c r="RR541">
        <v>0</v>
      </c>
      <c r="RS541">
        <v>0</v>
      </c>
      <c r="RT541">
        <v>0</v>
      </c>
      <c r="RU541">
        <v>0</v>
      </c>
      <c r="RV541">
        <f t="shared" si="17"/>
        <v>0</v>
      </c>
      <c r="RY541">
        <f t="shared" si="16"/>
        <v>10</v>
      </c>
    </row>
    <row r="542" spans="1:493" x14ac:dyDescent="0.3">
      <c r="A542">
        <v>71526</v>
      </c>
      <c r="B542">
        <v>752</v>
      </c>
      <c r="C542" t="s">
        <v>6793</v>
      </c>
      <c r="D542" t="s">
        <v>6793</v>
      </c>
      <c r="I542" t="s">
        <v>6793</v>
      </c>
      <c r="J542" t="s">
        <v>7516</v>
      </c>
      <c r="K542" t="s">
        <v>7515</v>
      </c>
      <c r="L542" t="s">
        <v>7515</v>
      </c>
      <c r="M542" t="s">
        <v>7515</v>
      </c>
      <c r="N542" t="s">
        <v>7515</v>
      </c>
      <c r="O542" t="s">
        <v>7515</v>
      </c>
      <c r="P542" t="s">
        <v>7515</v>
      </c>
      <c r="Q542" t="s">
        <v>7515</v>
      </c>
      <c r="R542" t="s">
        <v>7515</v>
      </c>
      <c r="S542" t="s">
        <v>7515</v>
      </c>
      <c r="T542" t="s">
        <v>7515</v>
      </c>
      <c r="U542" t="s">
        <v>7515</v>
      </c>
      <c r="V542" t="s">
        <v>7515</v>
      </c>
      <c r="W542" t="s">
        <v>7515</v>
      </c>
      <c r="X542" t="s">
        <v>7515</v>
      </c>
      <c r="Y542" t="s">
        <v>7515</v>
      </c>
      <c r="Z542" t="s">
        <v>7515</v>
      </c>
      <c r="AA542" t="s">
        <v>7515</v>
      </c>
      <c r="AB542" t="s">
        <v>7515</v>
      </c>
      <c r="AC542" t="s">
        <v>7517</v>
      </c>
      <c r="AF542">
        <v>0</v>
      </c>
      <c r="AG542">
        <v>1</v>
      </c>
      <c r="AH542" t="s">
        <v>6845</v>
      </c>
      <c r="AK542" t="s">
        <v>6994</v>
      </c>
      <c r="AL542" t="s">
        <v>6794</v>
      </c>
      <c r="AM542" t="s">
        <v>6794</v>
      </c>
      <c r="AN542" t="s">
        <v>7680</v>
      </c>
      <c r="AO542">
        <v>0</v>
      </c>
      <c r="AP542">
        <v>40</v>
      </c>
      <c r="AQ542" t="s">
        <v>7568</v>
      </c>
      <c r="AT542" t="s">
        <v>6813</v>
      </c>
      <c r="AU542" t="s">
        <v>6</v>
      </c>
      <c r="AV542" t="s">
        <v>6991</v>
      </c>
      <c r="AX542" t="s">
        <v>6793</v>
      </c>
      <c r="AY542" t="s">
        <v>6794</v>
      </c>
      <c r="AZ542" t="s">
        <v>6793</v>
      </c>
      <c r="BA542" t="s">
        <v>6793</v>
      </c>
      <c r="BC542" t="s">
        <v>6794</v>
      </c>
      <c r="BD542" t="s">
        <v>6793</v>
      </c>
      <c r="BE542" t="s">
        <v>6794</v>
      </c>
      <c r="BF542" t="s">
        <v>6794</v>
      </c>
      <c r="BG542" t="s">
        <v>6794</v>
      </c>
      <c r="BH542" t="s">
        <v>6794</v>
      </c>
      <c r="BI542" t="s">
        <v>7024</v>
      </c>
      <c r="BJ542" t="s">
        <v>7021</v>
      </c>
      <c r="BK542" t="s">
        <v>6794</v>
      </c>
      <c r="BM542">
        <v>75</v>
      </c>
      <c r="BN542" t="s">
        <v>6</v>
      </c>
      <c r="BO542" t="s">
        <v>7533</v>
      </c>
      <c r="BP542" t="s">
        <v>6</v>
      </c>
      <c r="BQ542" t="s">
        <v>7559</v>
      </c>
      <c r="BR542" t="s">
        <v>7543</v>
      </c>
      <c r="BS542" t="s">
        <v>7515</v>
      </c>
      <c r="BT542" t="s">
        <v>7515</v>
      </c>
      <c r="BU542" t="s">
        <v>7515</v>
      </c>
      <c r="BV542" t="s">
        <v>7515</v>
      </c>
      <c r="BW542" t="s">
        <v>7515</v>
      </c>
      <c r="BX542" t="s">
        <v>7515</v>
      </c>
      <c r="BY542" t="s">
        <v>7515</v>
      </c>
      <c r="BZ542" t="s">
        <v>7515</v>
      </c>
      <c r="CA542" t="s">
        <v>7515</v>
      </c>
      <c r="CB542" t="s">
        <v>7516</v>
      </c>
      <c r="CC542" t="s">
        <v>7515</v>
      </c>
      <c r="CD542" t="s">
        <v>7515</v>
      </c>
      <c r="CE542" t="s">
        <v>6793</v>
      </c>
      <c r="CI542" t="s">
        <v>6793</v>
      </c>
      <c r="CJ542" t="s">
        <v>6793</v>
      </c>
      <c r="CK542" t="s">
        <v>6794</v>
      </c>
      <c r="CL542" t="s">
        <v>6794</v>
      </c>
      <c r="CM542" t="s">
        <v>6794</v>
      </c>
      <c r="CN542" t="s">
        <v>6794</v>
      </c>
      <c r="CO542" t="s">
        <v>6794</v>
      </c>
      <c r="CP542" t="s">
        <v>6793</v>
      </c>
      <c r="CQ542" t="s">
        <v>6794</v>
      </c>
      <c r="CR542" t="s">
        <v>7520</v>
      </c>
      <c r="CS542" t="s">
        <v>7521</v>
      </c>
      <c r="CT542" t="s">
        <v>7587</v>
      </c>
      <c r="CU542" t="s">
        <v>6793</v>
      </c>
      <c r="CV542">
        <v>3</v>
      </c>
      <c r="CW542">
        <v>3</v>
      </c>
      <c r="CX542">
        <v>3</v>
      </c>
      <c r="CY542" t="s">
        <v>6794</v>
      </c>
      <c r="EC542">
        <v>2</v>
      </c>
      <c r="EE542">
        <v>0</v>
      </c>
      <c r="EF542">
        <v>0</v>
      </c>
      <c r="EG542">
        <v>1</v>
      </c>
      <c r="EH542">
        <v>0</v>
      </c>
      <c r="EI542">
        <v>0</v>
      </c>
      <c r="EJ542">
        <v>1</v>
      </c>
      <c r="EK542">
        <v>0</v>
      </c>
      <c r="EL542" t="s">
        <v>6794</v>
      </c>
      <c r="EV542" t="s">
        <v>6793</v>
      </c>
      <c r="PS542" t="s">
        <v>7526</v>
      </c>
      <c r="PT542" t="s">
        <v>7526</v>
      </c>
      <c r="PU542" t="s">
        <v>7527</v>
      </c>
      <c r="PV542" t="s">
        <v>7526</v>
      </c>
      <c r="PW542" t="s">
        <v>7516</v>
      </c>
      <c r="PX542" t="s">
        <v>7515</v>
      </c>
      <c r="PY542" t="s">
        <v>7515</v>
      </c>
      <c r="PZ542" t="s">
        <v>7515</v>
      </c>
      <c r="QA542" t="s">
        <v>7515</v>
      </c>
      <c r="QB542" t="s">
        <v>7515</v>
      </c>
      <c r="QC542" t="s">
        <v>7515</v>
      </c>
      <c r="QD542" t="s">
        <v>7528</v>
      </c>
      <c r="QE542" t="s">
        <v>7539</v>
      </c>
      <c r="QF542" t="s">
        <v>7528</v>
      </c>
      <c r="QG542" t="s">
        <v>7681</v>
      </c>
      <c r="QH542">
        <v>2008</v>
      </c>
      <c r="QI542">
        <v>3</v>
      </c>
      <c r="QJ542">
        <v>1</v>
      </c>
      <c r="QK542" s="330">
        <v>42077</v>
      </c>
      <c r="QL542">
        <v>0</v>
      </c>
      <c r="QM542">
        <v>1</v>
      </c>
      <c r="QN542" t="s">
        <v>265</v>
      </c>
      <c r="QO542">
        <v>2008</v>
      </c>
      <c r="QP542">
        <v>50</v>
      </c>
      <c r="QQ542">
        <v>0</v>
      </c>
      <c r="QR542">
        <v>0</v>
      </c>
      <c r="QS542">
        <v>0</v>
      </c>
      <c r="QT542">
        <v>0</v>
      </c>
      <c r="QU542">
        <v>0</v>
      </c>
      <c r="QV542">
        <v>0</v>
      </c>
      <c r="QW542">
        <v>0</v>
      </c>
      <c r="QX542">
        <v>0</v>
      </c>
      <c r="QY542">
        <v>0</v>
      </c>
      <c r="QZ542">
        <v>0</v>
      </c>
      <c r="RA542">
        <v>0</v>
      </c>
      <c r="RB542">
        <v>0</v>
      </c>
      <c r="RC542">
        <v>0</v>
      </c>
      <c r="RD542">
        <v>0</v>
      </c>
      <c r="RE542">
        <v>0</v>
      </c>
      <c r="RF542">
        <v>0</v>
      </c>
      <c r="RG542">
        <v>0</v>
      </c>
      <c r="RH542">
        <v>0</v>
      </c>
      <c r="RI542">
        <v>0</v>
      </c>
      <c r="RJ542">
        <v>0</v>
      </c>
      <c r="RK542">
        <v>0</v>
      </c>
      <c r="RL542">
        <v>0</v>
      </c>
      <c r="RM542">
        <v>0</v>
      </c>
      <c r="RN542">
        <v>0</v>
      </c>
      <c r="RO542">
        <v>0</v>
      </c>
      <c r="RP542">
        <v>0</v>
      </c>
      <c r="RQ542">
        <v>0</v>
      </c>
      <c r="RR542">
        <v>0</v>
      </c>
      <c r="RS542">
        <v>0</v>
      </c>
      <c r="RT542">
        <v>0</v>
      </c>
      <c r="RU542">
        <v>0</v>
      </c>
      <c r="RV542">
        <f t="shared" si="17"/>
        <v>1</v>
      </c>
      <c r="RY542">
        <f t="shared" si="16"/>
        <v>7</v>
      </c>
    </row>
    <row r="543" spans="1:493" x14ac:dyDescent="0.3">
      <c r="A543">
        <v>71527</v>
      </c>
      <c r="B543">
        <v>753</v>
      </c>
      <c r="C543" t="s">
        <v>6793</v>
      </c>
      <c r="D543" t="s">
        <v>6793</v>
      </c>
      <c r="I543" t="s">
        <v>6793</v>
      </c>
      <c r="J543" t="s">
        <v>7515</v>
      </c>
      <c r="K543" t="s">
        <v>7515</v>
      </c>
      <c r="L543" t="s">
        <v>7515</v>
      </c>
      <c r="M543" t="s">
        <v>7515</v>
      </c>
      <c r="N543" t="s">
        <v>7515</v>
      </c>
      <c r="O543" t="s">
        <v>7515</v>
      </c>
      <c r="P543" t="s">
        <v>7515</v>
      </c>
      <c r="Q543" t="s">
        <v>7515</v>
      </c>
      <c r="R543" t="s">
        <v>7515</v>
      </c>
      <c r="S543" t="s">
        <v>7516</v>
      </c>
      <c r="T543" t="s">
        <v>7515</v>
      </c>
      <c r="U543" t="s">
        <v>7515</v>
      </c>
      <c r="V543" t="s">
        <v>7515</v>
      </c>
      <c r="W543" t="s">
        <v>7515</v>
      </c>
      <c r="X543" t="s">
        <v>7515</v>
      </c>
      <c r="Y543" t="s">
        <v>7515</v>
      </c>
      <c r="Z543" t="s">
        <v>7515</v>
      </c>
      <c r="AA543" t="s">
        <v>7515</v>
      </c>
      <c r="AB543" t="s">
        <v>7515</v>
      </c>
      <c r="AC543" t="s">
        <v>7517</v>
      </c>
      <c r="AF543">
        <v>0</v>
      </c>
      <c r="AG543">
        <v>15</v>
      </c>
      <c r="AH543" t="s">
        <v>6845</v>
      </c>
      <c r="AK543" t="s">
        <v>6993</v>
      </c>
      <c r="AL543" t="s">
        <v>6794</v>
      </c>
      <c r="AM543" t="s">
        <v>6794</v>
      </c>
      <c r="AN543" t="s">
        <v>7680</v>
      </c>
      <c r="AO543">
        <v>0</v>
      </c>
      <c r="AP543">
        <v>15</v>
      </c>
      <c r="AQ543" t="s">
        <v>7568</v>
      </c>
      <c r="AT543" t="s">
        <v>6814</v>
      </c>
      <c r="AV543" t="s">
        <v>7553</v>
      </c>
      <c r="AW543" t="s">
        <v>7588</v>
      </c>
      <c r="AX543" t="s">
        <v>6794</v>
      </c>
      <c r="AY543" t="s">
        <v>6794</v>
      </c>
      <c r="AZ543" t="s">
        <v>6793</v>
      </c>
      <c r="BA543" t="s">
        <v>6793</v>
      </c>
      <c r="BC543" t="s">
        <v>6793</v>
      </c>
      <c r="BD543" t="s">
        <v>6793</v>
      </c>
      <c r="BE543" t="s">
        <v>6794</v>
      </c>
      <c r="BF543" t="s">
        <v>6793</v>
      </c>
      <c r="BG543" t="s">
        <v>6793</v>
      </c>
      <c r="BH543" t="s">
        <v>6794</v>
      </c>
      <c r="BI543" t="s">
        <v>7025</v>
      </c>
      <c r="BJ543" t="s">
        <v>7021</v>
      </c>
      <c r="BK543" t="s">
        <v>6794</v>
      </c>
      <c r="BM543">
        <v>50</v>
      </c>
      <c r="BN543">
        <v>50</v>
      </c>
      <c r="BO543" t="s">
        <v>7533</v>
      </c>
      <c r="BP543" t="s">
        <v>6</v>
      </c>
      <c r="BQ543" t="s">
        <v>7559</v>
      </c>
      <c r="BR543" t="s">
        <v>7594</v>
      </c>
      <c r="BS543" t="s">
        <v>7516</v>
      </c>
      <c r="BT543" t="s">
        <v>7515</v>
      </c>
      <c r="BU543" t="s">
        <v>7515</v>
      </c>
      <c r="BV543" t="s">
        <v>7515</v>
      </c>
      <c r="BW543" t="s">
        <v>7515</v>
      </c>
      <c r="BX543" t="s">
        <v>7515</v>
      </c>
      <c r="BY543" t="s">
        <v>7515</v>
      </c>
      <c r="BZ543" t="s">
        <v>7515</v>
      </c>
      <c r="CA543" t="s">
        <v>7515</v>
      </c>
      <c r="CB543" t="s">
        <v>7515</v>
      </c>
      <c r="CC543" t="s">
        <v>7515</v>
      </c>
      <c r="CD543" t="s">
        <v>7515</v>
      </c>
      <c r="CE543" t="s">
        <v>6794</v>
      </c>
      <c r="CI543" t="s">
        <v>6793</v>
      </c>
      <c r="CJ543" t="s">
        <v>6793</v>
      </c>
      <c r="CK543" t="s">
        <v>6794</v>
      </c>
      <c r="CL543" t="s">
        <v>6793</v>
      </c>
      <c r="CM543" t="s">
        <v>6793</v>
      </c>
      <c r="CN543" t="s">
        <v>6793</v>
      </c>
      <c r="CO543" t="s">
        <v>6794</v>
      </c>
      <c r="CP543" t="s">
        <v>6793</v>
      </c>
      <c r="CQ543" t="s">
        <v>6793</v>
      </c>
      <c r="CR543" t="s">
        <v>7520</v>
      </c>
      <c r="CS543" t="s">
        <v>7521</v>
      </c>
      <c r="CT543" t="s">
        <v>7536</v>
      </c>
      <c r="CU543" t="s">
        <v>6793</v>
      </c>
      <c r="CV543">
        <v>4</v>
      </c>
      <c r="CW543">
        <v>4</v>
      </c>
      <c r="CX543">
        <v>6</v>
      </c>
      <c r="CY543" t="s">
        <v>6794</v>
      </c>
      <c r="EC543">
        <v>3</v>
      </c>
      <c r="EE543">
        <v>1</v>
      </c>
      <c r="EF543">
        <v>0</v>
      </c>
      <c r="EG543">
        <v>0</v>
      </c>
      <c r="EH543">
        <v>0</v>
      </c>
      <c r="EI543">
        <v>2</v>
      </c>
      <c r="EJ543">
        <v>0</v>
      </c>
      <c r="EK543">
        <v>0</v>
      </c>
      <c r="EL543" t="s">
        <v>6794</v>
      </c>
      <c r="EV543" t="s">
        <v>6793</v>
      </c>
      <c r="IR543" t="s">
        <v>7524</v>
      </c>
      <c r="IS543" t="s">
        <v>7680</v>
      </c>
      <c r="IT543">
        <v>7</v>
      </c>
      <c r="IU543">
        <v>2009</v>
      </c>
      <c r="IY543" t="s">
        <v>6966</v>
      </c>
      <c r="JA543" t="s">
        <v>7524</v>
      </c>
      <c r="JB543" t="s">
        <v>7680</v>
      </c>
      <c r="JC543">
        <v>7</v>
      </c>
      <c r="JD543">
        <v>2009</v>
      </c>
      <c r="JF543" t="s">
        <v>7526</v>
      </c>
      <c r="JG543" t="s">
        <v>7526</v>
      </c>
      <c r="JH543" t="s">
        <v>6966</v>
      </c>
      <c r="KK543" t="s">
        <v>7524</v>
      </c>
      <c r="KL543" t="s">
        <v>7680</v>
      </c>
      <c r="KM543">
        <v>7</v>
      </c>
      <c r="KN543">
        <v>2006</v>
      </c>
      <c r="KR543" t="s">
        <v>6793</v>
      </c>
      <c r="PS543" t="s">
        <v>7526</v>
      </c>
      <c r="PT543" t="s">
        <v>7526</v>
      </c>
      <c r="PV543" t="s">
        <v>7526</v>
      </c>
      <c r="PW543" t="s">
        <v>7515</v>
      </c>
      <c r="PX543" t="s">
        <v>7515</v>
      </c>
      <c r="PY543" t="s">
        <v>7515</v>
      </c>
      <c r="PZ543" t="s">
        <v>7515</v>
      </c>
      <c r="QA543" t="s">
        <v>7515</v>
      </c>
      <c r="QB543" t="s">
        <v>7515</v>
      </c>
      <c r="QC543" t="s">
        <v>7516</v>
      </c>
      <c r="QD543" t="s">
        <v>7528</v>
      </c>
      <c r="QE543" t="s">
        <v>7539</v>
      </c>
      <c r="QF543" t="s">
        <v>7528</v>
      </c>
      <c r="QG543" t="s">
        <v>7681</v>
      </c>
      <c r="QH543">
        <v>2008</v>
      </c>
      <c r="QI543">
        <v>8</v>
      </c>
      <c r="QJ543">
        <v>1</v>
      </c>
      <c r="QK543" s="329">
        <v>39678</v>
      </c>
      <c r="QL543">
        <v>0</v>
      </c>
      <c r="QM543">
        <v>1</v>
      </c>
      <c r="QN543" t="s">
        <v>212</v>
      </c>
      <c r="QO543">
        <v>2008</v>
      </c>
      <c r="QP543">
        <v>50</v>
      </c>
      <c r="QQ543">
        <v>0</v>
      </c>
      <c r="QR543">
        <v>0</v>
      </c>
      <c r="QS543">
        <v>0</v>
      </c>
      <c r="QT543">
        <v>0</v>
      </c>
      <c r="QU543">
        <v>0</v>
      </c>
      <c r="QV543">
        <v>0</v>
      </c>
      <c r="QW543">
        <v>0</v>
      </c>
      <c r="QX543">
        <v>0</v>
      </c>
      <c r="QY543">
        <v>0</v>
      </c>
      <c r="QZ543">
        <v>0</v>
      </c>
      <c r="RA543">
        <v>0</v>
      </c>
      <c r="RB543">
        <v>0</v>
      </c>
      <c r="RC543">
        <v>0</v>
      </c>
      <c r="RD543">
        <v>1</v>
      </c>
      <c r="RE543">
        <v>1</v>
      </c>
      <c r="RF543">
        <v>0</v>
      </c>
      <c r="RG543">
        <v>0</v>
      </c>
      <c r="RH543">
        <v>0</v>
      </c>
      <c r="RI543">
        <v>1</v>
      </c>
      <c r="RJ543">
        <v>0</v>
      </c>
      <c r="RK543">
        <v>0</v>
      </c>
      <c r="RL543">
        <v>0</v>
      </c>
      <c r="RM543">
        <v>0</v>
      </c>
      <c r="RN543">
        <v>0</v>
      </c>
      <c r="RO543">
        <v>0</v>
      </c>
      <c r="RP543">
        <v>0</v>
      </c>
      <c r="RQ543">
        <v>0</v>
      </c>
      <c r="RR543">
        <v>0</v>
      </c>
      <c r="RS543">
        <v>0</v>
      </c>
      <c r="RT543">
        <v>0</v>
      </c>
      <c r="RU543">
        <v>0</v>
      </c>
      <c r="RV543">
        <f t="shared" si="17"/>
        <v>3</v>
      </c>
      <c r="RY543">
        <f t="shared" si="16"/>
        <v>1</v>
      </c>
    </row>
    <row r="544" spans="1:493" x14ac:dyDescent="0.3">
      <c r="A544">
        <v>71528</v>
      </c>
      <c r="B544">
        <v>754</v>
      </c>
      <c r="C544" t="s">
        <v>6793</v>
      </c>
      <c r="D544" t="s">
        <v>6793</v>
      </c>
      <c r="I544" t="s">
        <v>6793</v>
      </c>
      <c r="J544" t="s">
        <v>7515</v>
      </c>
      <c r="K544" t="s">
        <v>7515</v>
      </c>
      <c r="L544" t="s">
        <v>7515</v>
      </c>
      <c r="M544" t="s">
        <v>7515</v>
      </c>
      <c r="N544" t="s">
        <v>7515</v>
      </c>
      <c r="O544" t="s">
        <v>7515</v>
      </c>
      <c r="P544" t="s">
        <v>7515</v>
      </c>
      <c r="Q544" t="s">
        <v>7515</v>
      </c>
      <c r="R544" t="s">
        <v>7515</v>
      </c>
      <c r="S544" t="s">
        <v>7515</v>
      </c>
      <c r="T544" t="s">
        <v>7515</v>
      </c>
      <c r="U544" t="s">
        <v>7515</v>
      </c>
      <c r="V544" t="s">
        <v>7515</v>
      </c>
      <c r="W544" t="s">
        <v>7515</v>
      </c>
      <c r="X544" t="s">
        <v>7515</v>
      </c>
      <c r="Y544" t="s">
        <v>7516</v>
      </c>
      <c r="Z544" t="s">
        <v>7515</v>
      </c>
      <c r="AA544" t="s">
        <v>7515</v>
      </c>
      <c r="AB544" t="s">
        <v>7515</v>
      </c>
      <c r="AC544" t="s">
        <v>6796</v>
      </c>
      <c r="AK544" t="s">
        <v>6985</v>
      </c>
      <c r="AL544" t="s">
        <v>6793</v>
      </c>
      <c r="AM544" t="s">
        <v>6794</v>
      </c>
      <c r="AN544" t="s">
        <v>7680</v>
      </c>
      <c r="AO544">
        <v>0</v>
      </c>
      <c r="AP544">
        <v>23</v>
      </c>
      <c r="AQ544" t="s">
        <v>6988</v>
      </c>
      <c r="AR544" t="s">
        <v>6793</v>
      </c>
      <c r="AS544" t="s">
        <v>6794</v>
      </c>
      <c r="AT544" t="s">
        <v>6813</v>
      </c>
      <c r="AU544" t="s">
        <v>7531</v>
      </c>
      <c r="AV544" t="s">
        <v>6991</v>
      </c>
      <c r="AX544" t="s">
        <v>6794</v>
      </c>
      <c r="AY544" t="s">
        <v>6794</v>
      </c>
      <c r="AZ544" t="s">
        <v>6794</v>
      </c>
      <c r="BA544" t="s">
        <v>6793</v>
      </c>
      <c r="BB544" t="s">
        <v>6794</v>
      </c>
      <c r="BC544" t="s">
        <v>6794</v>
      </c>
      <c r="BD544" t="s">
        <v>6794</v>
      </c>
      <c r="BE544" t="s">
        <v>6794</v>
      </c>
      <c r="BF544" t="s">
        <v>6794</v>
      </c>
      <c r="BG544" t="s">
        <v>6794</v>
      </c>
      <c r="BH544" t="s">
        <v>6794</v>
      </c>
      <c r="BI544" t="s">
        <v>7024</v>
      </c>
      <c r="BJ544" t="s">
        <v>7025</v>
      </c>
      <c r="BK544" t="s">
        <v>6794</v>
      </c>
      <c r="BM544">
        <v>20</v>
      </c>
      <c r="BN544">
        <v>20</v>
      </c>
      <c r="BO544" t="s">
        <v>7519</v>
      </c>
      <c r="BP544" t="s">
        <v>6</v>
      </c>
      <c r="BQ544" t="s">
        <v>7559</v>
      </c>
      <c r="BR544" t="s">
        <v>7543</v>
      </c>
      <c r="BS544" t="s">
        <v>7515</v>
      </c>
      <c r="BT544" t="s">
        <v>7515</v>
      </c>
      <c r="BU544" t="s">
        <v>7515</v>
      </c>
      <c r="BV544" t="s">
        <v>7515</v>
      </c>
      <c r="BW544" t="s">
        <v>7515</v>
      </c>
      <c r="BX544" t="s">
        <v>7515</v>
      </c>
      <c r="BY544" t="s">
        <v>7515</v>
      </c>
      <c r="BZ544" t="s">
        <v>7516</v>
      </c>
      <c r="CA544" t="s">
        <v>7515</v>
      </c>
      <c r="CB544" t="s">
        <v>7515</v>
      </c>
      <c r="CC544" t="s">
        <v>7515</v>
      </c>
      <c r="CD544" t="s">
        <v>7515</v>
      </c>
      <c r="CE544" t="s">
        <v>6794</v>
      </c>
      <c r="CI544" t="s">
        <v>6793</v>
      </c>
      <c r="CJ544" t="s">
        <v>6794</v>
      </c>
      <c r="CK544" t="s">
        <v>6794</v>
      </c>
      <c r="CL544" t="s">
        <v>6794</v>
      </c>
      <c r="CM544" t="s">
        <v>6793</v>
      </c>
      <c r="CN544" t="s">
        <v>6793</v>
      </c>
      <c r="CO544" t="s">
        <v>6794</v>
      </c>
      <c r="CP544" t="s">
        <v>6793</v>
      </c>
      <c r="CQ544" t="s">
        <v>6794</v>
      </c>
      <c r="CR544" t="s">
        <v>7545</v>
      </c>
      <c r="CS544" t="s">
        <v>7521</v>
      </c>
      <c r="CT544" t="s">
        <v>7522</v>
      </c>
      <c r="CU544" t="s">
        <v>6793</v>
      </c>
      <c r="CV544">
        <v>1</v>
      </c>
      <c r="CW544">
        <v>2</v>
      </c>
      <c r="CX544">
        <v>3</v>
      </c>
      <c r="CY544" t="s">
        <v>6794</v>
      </c>
      <c r="EC544">
        <v>3</v>
      </c>
      <c r="EE544">
        <v>0</v>
      </c>
      <c r="EF544">
        <v>0</v>
      </c>
      <c r="EG544">
        <v>2</v>
      </c>
      <c r="EH544">
        <v>0</v>
      </c>
      <c r="EI544">
        <v>1</v>
      </c>
      <c r="EJ544">
        <v>0</v>
      </c>
      <c r="EK544">
        <v>0</v>
      </c>
      <c r="EL544" t="s">
        <v>6793</v>
      </c>
      <c r="EM544" t="s">
        <v>6859</v>
      </c>
      <c r="EN544">
        <v>1</v>
      </c>
      <c r="EP544" t="s">
        <v>7683</v>
      </c>
      <c r="EQ544">
        <v>2008</v>
      </c>
      <c r="ER544" t="s">
        <v>7684</v>
      </c>
      <c r="EV544" t="s">
        <v>6793</v>
      </c>
      <c r="FF544" t="s">
        <v>7524</v>
      </c>
      <c r="FG544" t="s">
        <v>7680</v>
      </c>
      <c r="FH544">
        <v>6</v>
      </c>
      <c r="FI544">
        <v>2008</v>
      </c>
      <c r="FM544" t="s">
        <v>6794</v>
      </c>
      <c r="FN544" t="s">
        <v>6793</v>
      </c>
      <c r="PG544">
        <v>7</v>
      </c>
      <c r="PH544" t="s">
        <v>7515</v>
      </c>
      <c r="PI544" t="s">
        <v>7515</v>
      </c>
      <c r="PJ544" t="s">
        <v>7515</v>
      </c>
      <c r="PK544" t="s">
        <v>7515</v>
      </c>
      <c r="PL544" t="s">
        <v>7515</v>
      </c>
      <c r="PM544" t="s">
        <v>7515</v>
      </c>
      <c r="PN544" t="s">
        <v>7515</v>
      </c>
      <c r="PO544" t="s">
        <v>7515</v>
      </c>
      <c r="PP544" t="s">
        <v>7516</v>
      </c>
      <c r="PQ544" t="s">
        <v>7515</v>
      </c>
      <c r="PR544" t="s">
        <v>7515</v>
      </c>
      <c r="PS544" t="s">
        <v>7526</v>
      </c>
      <c r="PT544" t="s">
        <v>7526</v>
      </c>
      <c r="PU544" t="s">
        <v>7526</v>
      </c>
      <c r="PV544" t="s">
        <v>7526</v>
      </c>
      <c r="QD544" t="s">
        <v>7528</v>
      </c>
      <c r="QE544" t="s">
        <v>7529</v>
      </c>
      <c r="QF544" t="s">
        <v>7528</v>
      </c>
      <c r="QG544" t="s">
        <v>7681</v>
      </c>
      <c r="QH544">
        <v>2008</v>
      </c>
      <c r="QI544">
        <v>6</v>
      </c>
      <c r="QJ544">
        <v>1</v>
      </c>
      <c r="QK544" s="329">
        <v>39602</v>
      </c>
      <c r="QL544">
        <v>1</v>
      </c>
      <c r="QM544">
        <v>0</v>
      </c>
      <c r="QN544" t="s">
        <v>194</v>
      </c>
      <c r="QO544">
        <v>0</v>
      </c>
      <c r="QP544">
        <v>78</v>
      </c>
      <c r="QQ544">
        <v>1</v>
      </c>
      <c r="QR544">
        <v>0</v>
      </c>
      <c r="QS544">
        <v>0</v>
      </c>
      <c r="QT544">
        <v>1</v>
      </c>
      <c r="QU544">
        <v>0</v>
      </c>
      <c r="QV544">
        <v>0</v>
      </c>
      <c r="QW544">
        <v>0</v>
      </c>
      <c r="QX544">
        <v>0</v>
      </c>
      <c r="QY544">
        <v>0</v>
      </c>
      <c r="QZ544">
        <v>0</v>
      </c>
      <c r="RA544">
        <v>0</v>
      </c>
      <c r="RB544">
        <v>0</v>
      </c>
      <c r="RC544">
        <v>0</v>
      </c>
      <c r="RD544">
        <v>0</v>
      </c>
      <c r="RE544">
        <v>0</v>
      </c>
      <c r="RF544">
        <v>0</v>
      </c>
      <c r="RG544">
        <v>0</v>
      </c>
      <c r="RH544">
        <v>0</v>
      </c>
      <c r="RI544">
        <v>0</v>
      </c>
      <c r="RJ544">
        <v>0</v>
      </c>
      <c r="RK544">
        <v>0</v>
      </c>
      <c r="RL544">
        <v>0</v>
      </c>
      <c r="RM544">
        <v>0</v>
      </c>
      <c r="RN544">
        <v>0</v>
      </c>
      <c r="RO544">
        <v>0</v>
      </c>
      <c r="RP544">
        <v>0</v>
      </c>
      <c r="RQ544">
        <v>0</v>
      </c>
      <c r="RR544">
        <v>0</v>
      </c>
      <c r="RS544">
        <v>0</v>
      </c>
      <c r="RT544">
        <v>0</v>
      </c>
      <c r="RU544">
        <v>0</v>
      </c>
      <c r="RV544">
        <f t="shared" si="17"/>
        <v>2</v>
      </c>
      <c r="RY544">
        <f t="shared" si="16"/>
        <v>7</v>
      </c>
    </row>
    <row r="545" spans="1:493" x14ac:dyDescent="0.3">
      <c r="A545">
        <v>71529</v>
      </c>
      <c r="B545">
        <v>756</v>
      </c>
      <c r="C545" t="s">
        <v>6793</v>
      </c>
      <c r="D545" t="s">
        <v>6793</v>
      </c>
      <c r="I545" t="s">
        <v>6793</v>
      </c>
      <c r="J545" t="s">
        <v>7515</v>
      </c>
      <c r="K545" t="s">
        <v>7516</v>
      </c>
      <c r="L545" t="s">
        <v>7515</v>
      </c>
      <c r="M545" t="s">
        <v>7515</v>
      </c>
      <c r="N545" t="s">
        <v>7515</v>
      </c>
      <c r="O545" t="s">
        <v>7515</v>
      </c>
      <c r="P545" t="s">
        <v>7515</v>
      </c>
      <c r="Q545" t="s">
        <v>7515</v>
      </c>
      <c r="R545" t="s">
        <v>7515</v>
      </c>
      <c r="S545" t="s">
        <v>7515</v>
      </c>
      <c r="T545" t="s">
        <v>7515</v>
      </c>
      <c r="U545" t="s">
        <v>7515</v>
      </c>
      <c r="V545" t="s">
        <v>7515</v>
      </c>
      <c r="W545" t="s">
        <v>7515</v>
      </c>
      <c r="X545" t="s">
        <v>7515</v>
      </c>
      <c r="Y545" t="s">
        <v>7515</v>
      </c>
      <c r="Z545" t="s">
        <v>7515</v>
      </c>
      <c r="AA545" t="s">
        <v>7515</v>
      </c>
      <c r="AB545" t="s">
        <v>7515</v>
      </c>
      <c r="AC545" t="s">
        <v>6796</v>
      </c>
      <c r="AK545" t="s">
        <v>6985</v>
      </c>
      <c r="AL545" t="s">
        <v>6793</v>
      </c>
      <c r="AM545" t="s">
        <v>6793</v>
      </c>
      <c r="AN545" t="s">
        <v>7687</v>
      </c>
      <c r="AQ545" t="s">
        <v>6988</v>
      </c>
      <c r="AR545" t="s">
        <v>6966</v>
      </c>
      <c r="AS545" t="s">
        <v>6793</v>
      </c>
      <c r="AT545" t="s">
        <v>6813</v>
      </c>
      <c r="AU545" t="s">
        <v>7531</v>
      </c>
      <c r="AV545" t="s">
        <v>6991</v>
      </c>
      <c r="AX545" t="s">
        <v>6794</v>
      </c>
      <c r="AY545" t="s">
        <v>6794</v>
      </c>
      <c r="AZ545" t="s">
        <v>6793</v>
      </c>
      <c r="BA545" t="s">
        <v>6793</v>
      </c>
      <c r="BB545" t="s">
        <v>6966</v>
      </c>
      <c r="BC545" t="s">
        <v>6794</v>
      </c>
      <c r="BD545" t="s">
        <v>6794</v>
      </c>
      <c r="BE545" t="s">
        <v>6794</v>
      </c>
      <c r="BF545" t="s">
        <v>6794</v>
      </c>
      <c r="BG545" t="s">
        <v>6794</v>
      </c>
      <c r="BH545" t="s">
        <v>6794</v>
      </c>
      <c r="BI545" t="s">
        <v>7021</v>
      </c>
      <c r="BJ545" t="s">
        <v>7686</v>
      </c>
      <c r="BK545" t="s">
        <v>6794</v>
      </c>
      <c r="BM545">
        <v>0</v>
      </c>
      <c r="BN545">
        <v>50</v>
      </c>
      <c r="BO545" t="s">
        <v>7519</v>
      </c>
      <c r="BP545" t="s">
        <v>6</v>
      </c>
      <c r="BQ545" t="s">
        <v>7024</v>
      </c>
      <c r="BR545" t="s">
        <v>6757</v>
      </c>
      <c r="BS545" t="s">
        <v>7516</v>
      </c>
      <c r="BT545" t="s">
        <v>7515</v>
      </c>
      <c r="BU545" t="s">
        <v>7515</v>
      </c>
      <c r="BV545" t="s">
        <v>7515</v>
      </c>
      <c r="BW545" t="s">
        <v>7515</v>
      </c>
      <c r="BX545" t="s">
        <v>7515</v>
      </c>
      <c r="BY545" t="s">
        <v>7515</v>
      </c>
      <c r="BZ545" t="s">
        <v>7515</v>
      </c>
      <c r="CA545" t="s">
        <v>7515</v>
      </c>
      <c r="CB545" t="s">
        <v>7515</v>
      </c>
      <c r="CC545" t="s">
        <v>7515</v>
      </c>
      <c r="CD545" t="s">
        <v>7515</v>
      </c>
      <c r="CE545" t="s">
        <v>6794</v>
      </c>
      <c r="CI545" t="s">
        <v>6793</v>
      </c>
      <c r="CJ545" t="s">
        <v>6794</v>
      </c>
      <c r="CK545" t="s">
        <v>6794</v>
      </c>
      <c r="CL545" t="s">
        <v>6793</v>
      </c>
      <c r="CM545" t="s">
        <v>6794</v>
      </c>
      <c r="CN545" t="s">
        <v>6793</v>
      </c>
      <c r="CO545" t="s">
        <v>6794</v>
      </c>
      <c r="CP545" t="s">
        <v>6793</v>
      </c>
      <c r="CQ545" t="s">
        <v>6794</v>
      </c>
      <c r="CR545" t="s">
        <v>7520</v>
      </c>
      <c r="CS545" t="s">
        <v>7521</v>
      </c>
      <c r="CT545" t="s">
        <v>7587</v>
      </c>
      <c r="CU545" t="s">
        <v>6793</v>
      </c>
      <c r="CV545">
        <v>2</v>
      </c>
      <c r="CW545">
        <v>4</v>
      </c>
      <c r="CX545">
        <v>4</v>
      </c>
      <c r="CY545" t="s">
        <v>6794</v>
      </c>
      <c r="EC545">
        <v>2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2</v>
      </c>
      <c r="EL545" t="s">
        <v>6794</v>
      </c>
      <c r="EV545" t="s">
        <v>6793</v>
      </c>
      <c r="OO545" t="s">
        <v>7524</v>
      </c>
      <c r="OP545" t="s">
        <v>7680</v>
      </c>
      <c r="OQ545">
        <v>10</v>
      </c>
      <c r="OR545">
        <v>2006</v>
      </c>
      <c r="OV545" t="s">
        <v>6793</v>
      </c>
      <c r="PS545" t="s">
        <v>7527</v>
      </c>
      <c r="PT545" t="s">
        <v>6</v>
      </c>
      <c r="PU545" t="s">
        <v>7527</v>
      </c>
      <c r="PV545" t="s">
        <v>7527</v>
      </c>
      <c r="PW545" t="s">
        <v>7516</v>
      </c>
      <c r="PX545" t="s">
        <v>7515</v>
      </c>
      <c r="PY545" t="s">
        <v>7515</v>
      </c>
      <c r="PZ545" t="s">
        <v>7515</v>
      </c>
      <c r="QA545" t="s">
        <v>7515</v>
      </c>
      <c r="QB545" t="s">
        <v>7515</v>
      </c>
      <c r="QC545" t="s">
        <v>7515</v>
      </c>
      <c r="QD545" t="s">
        <v>7528</v>
      </c>
      <c r="QE545" t="s">
        <v>7529</v>
      </c>
      <c r="QF545" t="s">
        <v>7528</v>
      </c>
      <c r="QG545" t="s">
        <v>7681</v>
      </c>
      <c r="QH545">
        <v>2008</v>
      </c>
      <c r="QI545">
        <v>4</v>
      </c>
      <c r="QJ545">
        <v>1</v>
      </c>
      <c r="QK545" s="330">
        <v>42105</v>
      </c>
      <c r="QL545">
        <v>1</v>
      </c>
      <c r="QM545">
        <v>0</v>
      </c>
      <c r="QN545" t="s">
        <v>265</v>
      </c>
      <c r="QO545">
        <v>2008</v>
      </c>
      <c r="QP545">
        <v>50</v>
      </c>
      <c r="QQ545">
        <v>0</v>
      </c>
      <c r="QR545">
        <v>0</v>
      </c>
      <c r="QS545">
        <v>0</v>
      </c>
      <c r="QT545">
        <v>0</v>
      </c>
      <c r="QU545">
        <v>0</v>
      </c>
      <c r="QV545">
        <v>0</v>
      </c>
      <c r="QW545">
        <v>0</v>
      </c>
      <c r="QX545">
        <v>0</v>
      </c>
      <c r="QY545">
        <v>0</v>
      </c>
      <c r="QZ545">
        <v>0</v>
      </c>
      <c r="RA545">
        <v>0</v>
      </c>
      <c r="RB545">
        <v>0</v>
      </c>
      <c r="RC545">
        <v>0</v>
      </c>
      <c r="RD545">
        <v>0</v>
      </c>
      <c r="RE545">
        <v>0</v>
      </c>
      <c r="RF545">
        <v>0</v>
      </c>
      <c r="RG545">
        <v>0</v>
      </c>
      <c r="RH545">
        <v>0</v>
      </c>
      <c r="RI545">
        <v>0</v>
      </c>
      <c r="RJ545">
        <v>0</v>
      </c>
      <c r="RK545">
        <v>0</v>
      </c>
      <c r="RL545">
        <v>0</v>
      </c>
      <c r="RM545">
        <v>0</v>
      </c>
      <c r="RN545">
        <v>0</v>
      </c>
      <c r="RO545">
        <v>0</v>
      </c>
      <c r="RP545">
        <v>0</v>
      </c>
      <c r="RQ545">
        <v>0</v>
      </c>
      <c r="RR545">
        <v>0</v>
      </c>
      <c r="RS545">
        <v>0</v>
      </c>
      <c r="RT545">
        <v>0</v>
      </c>
      <c r="RU545">
        <v>1</v>
      </c>
      <c r="RV545">
        <f t="shared" si="17"/>
        <v>0</v>
      </c>
      <c r="RY545">
        <f t="shared" si="16"/>
        <v>10</v>
      </c>
    </row>
    <row r="546" spans="1:493" x14ac:dyDescent="0.3">
      <c r="A546">
        <v>71530</v>
      </c>
      <c r="B546">
        <v>758</v>
      </c>
      <c r="C546" t="s">
        <v>6793</v>
      </c>
      <c r="D546" t="s">
        <v>6793</v>
      </c>
      <c r="I546" t="s">
        <v>6793</v>
      </c>
      <c r="J546" t="s">
        <v>7516</v>
      </c>
      <c r="K546" t="s">
        <v>7515</v>
      </c>
      <c r="L546" t="s">
        <v>7515</v>
      </c>
      <c r="M546" t="s">
        <v>7515</v>
      </c>
      <c r="N546" t="s">
        <v>7515</v>
      </c>
      <c r="O546" t="s">
        <v>7515</v>
      </c>
      <c r="P546" t="s">
        <v>7515</v>
      </c>
      <c r="Q546" t="s">
        <v>7515</v>
      </c>
      <c r="R546" t="s">
        <v>7515</v>
      </c>
      <c r="S546" t="s">
        <v>7515</v>
      </c>
      <c r="T546" t="s">
        <v>7515</v>
      </c>
      <c r="U546" t="s">
        <v>7515</v>
      </c>
      <c r="V546" t="s">
        <v>7515</v>
      </c>
      <c r="W546" t="s">
        <v>7515</v>
      </c>
      <c r="X546" t="s">
        <v>7515</v>
      </c>
      <c r="Y546" t="s">
        <v>7515</v>
      </c>
      <c r="Z546" t="s">
        <v>7515</v>
      </c>
      <c r="AA546" t="s">
        <v>7515</v>
      </c>
      <c r="AB546" t="s">
        <v>7515</v>
      </c>
      <c r="AC546" t="s">
        <v>6796</v>
      </c>
      <c r="AK546" t="s">
        <v>6985</v>
      </c>
      <c r="AL546" t="s">
        <v>6793</v>
      </c>
      <c r="AM546" t="s">
        <v>6794</v>
      </c>
      <c r="AN546" t="s">
        <v>7680</v>
      </c>
      <c r="AO546">
        <v>0</v>
      </c>
      <c r="AP546">
        <v>20</v>
      </c>
      <c r="AQ546" t="s">
        <v>6988</v>
      </c>
      <c r="AR546" t="s">
        <v>6793</v>
      </c>
      <c r="AS546" t="s">
        <v>6794</v>
      </c>
      <c r="AT546" t="s">
        <v>6813</v>
      </c>
      <c r="AU546" t="s">
        <v>7531</v>
      </c>
      <c r="AV546" t="s">
        <v>6991</v>
      </c>
      <c r="AX546" t="s">
        <v>6794</v>
      </c>
      <c r="AY546" t="s">
        <v>6794</v>
      </c>
      <c r="AZ546" t="s">
        <v>6794</v>
      </c>
      <c r="BA546" t="s">
        <v>6794</v>
      </c>
      <c r="BB546" t="s">
        <v>6793</v>
      </c>
      <c r="BC546" t="s">
        <v>6794</v>
      </c>
      <c r="BD546" t="s">
        <v>6793</v>
      </c>
      <c r="BE546" t="s">
        <v>6793</v>
      </c>
      <c r="BF546" t="s">
        <v>6794</v>
      </c>
      <c r="BG546" t="s">
        <v>6794</v>
      </c>
      <c r="BH546" t="s">
        <v>6794</v>
      </c>
      <c r="BI546" t="s">
        <v>7024</v>
      </c>
      <c r="BJ546" t="s">
        <v>7686</v>
      </c>
      <c r="BK546" t="s">
        <v>6794</v>
      </c>
      <c r="BM546">
        <v>20</v>
      </c>
      <c r="BN546">
        <v>30</v>
      </c>
      <c r="BO546" t="s">
        <v>7519</v>
      </c>
      <c r="BP546" t="s">
        <v>6</v>
      </c>
      <c r="BQ546" t="s">
        <v>7559</v>
      </c>
      <c r="BR546" t="s">
        <v>7682</v>
      </c>
      <c r="BS546" t="s">
        <v>7516</v>
      </c>
      <c r="BT546" t="s">
        <v>7515</v>
      </c>
      <c r="BU546" t="s">
        <v>7515</v>
      </c>
      <c r="BV546" t="s">
        <v>7515</v>
      </c>
      <c r="BW546" t="s">
        <v>7515</v>
      </c>
      <c r="BX546" t="s">
        <v>7515</v>
      </c>
      <c r="BY546" t="s">
        <v>7515</v>
      </c>
      <c r="BZ546" t="s">
        <v>7515</v>
      </c>
      <c r="CA546" t="s">
        <v>7515</v>
      </c>
      <c r="CB546" t="s">
        <v>7515</v>
      </c>
      <c r="CC546" t="s">
        <v>7515</v>
      </c>
      <c r="CD546" t="s">
        <v>7515</v>
      </c>
      <c r="CE546" t="s">
        <v>6794</v>
      </c>
      <c r="CI546" t="s">
        <v>6793</v>
      </c>
      <c r="CJ546" t="s">
        <v>6793</v>
      </c>
      <c r="CK546" t="s">
        <v>6794</v>
      </c>
      <c r="CL546" t="s">
        <v>6793</v>
      </c>
      <c r="CM546" t="s">
        <v>6793</v>
      </c>
      <c r="CN546" t="s">
        <v>6794</v>
      </c>
      <c r="CO546" t="s">
        <v>6794</v>
      </c>
      <c r="CP546" t="s">
        <v>6793</v>
      </c>
      <c r="CQ546" t="s">
        <v>6794</v>
      </c>
      <c r="CR546" t="s">
        <v>7520</v>
      </c>
      <c r="CS546" t="s">
        <v>7521</v>
      </c>
      <c r="CT546" t="s">
        <v>7522</v>
      </c>
      <c r="CU546" t="s">
        <v>6793</v>
      </c>
      <c r="CV546">
        <v>1</v>
      </c>
      <c r="CW546">
        <v>3</v>
      </c>
      <c r="CX546">
        <v>2</v>
      </c>
      <c r="CY546" t="s">
        <v>6794</v>
      </c>
      <c r="EC546">
        <v>2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2</v>
      </c>
      <c r="EL546" t="s">
        <v>6794</v>
      </c>
      <c r="EV546" t="s">
        <v>6793</v>
      </c>
      <c r="HH546" t="s">
        <v>7524</v>
      </c>
      <c r="HI546" t="s">
        <v>6</v>
      </c>
      <c r="HL546" t="s">
        <v>7578</v>
      </c>
      <c r="HO546" t="s">
        <v>6794</v>
      </c>
      <c r="PS546" t="s">
        <v>7526</v>
      </c>
      <c r="PT546" t="s">
        <v>7526</v>
      </c>
      <c r="PU546" t="s">
        <v>7526</v>
      </c>
      <c r="PV546" t="s">
        <v>7526</v>
      </c>
      <c r="PW546" t="s">
        <v>7515</v>
      </c>
      <c r="PX546" t="s">
        <v>7515</v>
      </c>
      <c r="PY546" t="s">
        <v>7515</v>
      </c>
      <c r="PZ546" t="s">
        <v>7515</v>
      </c>
      <c r="QA546" t="s">
        <v>7515</v>
      </c>
      <c r="QB546" t="s">
        <v>7515</v>
      </c>
      <c r="QC546" t="s">
        <v>7516</v>
      </c>
      <c r="QD546" t="s">
        <v>7528</v>
      </c>
      <c r="QE546" t="s">
        <v>7529</v>
      </c>
      <c r="QF546" t="s">
        <v>7528</v>
      </c>
      <c r="QG546" t="s">
        <v>7681</v>
      </c>
      <c r="QH546">
        <v>2008</v>
      </c>
      <c r="QI546">
        <v>6</v>
      </c>
      <c r="QJ546">
        <v>1</v>
      </c>
      <c r="QK546" s="330">
        <v>42168</v>
      </c>
      <c r="QL546">
        <v>1</v>
      </c>
      <c r="QM546">
        <v>0</v>
      </c>
      <c r="QN546" t="s">
        <v>265</v>
      </c>
      <c r="QO546">
        <v>2008</v>
      </c>
      <c r="QP546">
        <v>50</v>
      </c>
      <c r="QQ546">
        <v>0</v>
      </c>
      <c r="QR546">
        <v>0</v>
      </c>
      <c r="QS546">
        <v>0</v>
      </c>
      <c r="QT546">
        <v>0</v>
      </c>
      <c r="QU546">
        <v>0</v>
      </c>
      <c r="QV546">
        <v>0</v>
      </c>
      <c r="QW546">
        <v>0</v>
      </c>
      <c r="QX546">
        <v>0</v>
      </c>
      <c r="QY546">
        <v>0</v>
      </c>
      <c r="QZ546">
        <v>1</v>
      </c>
      <c r="RA546">
        <v>0</v>
      </c>
      <c r="RB546">
        <v>0</v>
      </c>
      <c r="RC546">
        <v>0</v>
      </c>
      <c r="RD546">
        <v>0</v>
      </c>
      <c r="RE546">
        <v>0</v>
      </c>
      <c r="RF546">
        <v>0</v>
      </c>
      <c r="RG546">
        <v>0</v>
      </c>
      <c r="RH546">
        <v>0</v>
      </c>
      <c r="RI546">
        <v>0</v>
      </c>
      <c r="RJ546">
        <v>0</v>
      </c>
      <c r="RK546">
        <v>0</v>
      </c>
      <c r="RL546">
        <v>0</v>
      </c>
      <c r="RM546">
        <v>0</v>
      </c>
      <c r="RN546">
        <v>0</v>
      </c>
      <c r="RO546">
        <v>0</v>
      </c>
      <c r="RP546">
        <v>0</v>
      </c>
      <c r="RQ546">
        <v>0</v>
      </c>
      <c r="RR546">
        <v>0</v>
      </c>
      <c r="RS546">
        <v>0</v>
      </c>
      <c r="RT546">
        <v>0</v>
      </c>
      <c r="RU546">
        <v>0</v>
      </c>
      <c r="RV546">
        <f t="shared" si="17"/>
        <v>2</v>
      </c>
      <c r="RY546">
        <f t="shared" si="16"/>
        <v>7</v>
      </c>
    </row>
    <row r="547" spans="1:493" x14ac:dyDescent="0.3">
      <c r="A547">
        <v>71531</v>
      </c>
      <c r="B547">
        <v>759</v>
      </c>
      <c r="C547" t="s">
        <v>6793</v>
      </c>
      <c r="D547" t="s">
        <v>6793</v>
      </c>
      <c r="I547" t="s">
        <v>6793</v>
      </c>
      <c r="J547" t="s">
        <v>7515</v>
      </c>
      <c r="K547" t="s">
        <v>7515</v>
      </c>
      <c r="L547" t="s">
        <v>7516</v>
      </c>
      <c r="M547" t="s">
        <v>7515</v>
      </c>
      <c r="N547" t="s">
        <v>7515</v>
      </c>
      <c r="O547" t="s">
        <v>7515</v>
      </c>
      <c r="P547" t="s">
        <v>7515</v>
      </c>
      <c r="Q547" t="s">
        <v>7515</v>
      </c>
      <c r="R547" t="s">
        <v>7515</v>
      </c>
      <c r="S547" t="s">
        <v>7515</v>
      </c>
      <c r="T547" t="s">
        <v>7515</v>
      </c>
      <c r="U547" t="s">
        <v>7515</v>
      </c>
      <c r="V547" t="s">
        <v>7515</v>
      </c>
      <c r="W547" t="s">
        <v>7515</v>
      </c>
      <c r="X547" t="s">
        <v>7515</v>
      </c>
      <c r="Y547" t="s">
        <v>7515</v>
      </c>
      <c r="Z547" t="s">
        <v>7515</v>
      </c>
      <c r="AA547" t="s">
        <v>7515</v>
      </c>
      <c r="AB547" t="s">
        <v>7515</v>
      </c>
      <c r="AC547" t="s">
        <v>6796</v>
      </c>
      <c r="AK547" t="s">
        <v>6985</v>
      </c>
      <c r="AL547" t="s">
        <v>6793</v>
      </c>
      <c r="AM547" t="s">
        <v>6794</v>
      </c>
      <c r="AN547" t="s">
        <v>7680</v>
      </c>
      <c r="AO547">
        <v>0</v>
      </c>
      <c r="AP547">
        <v>10</v>
      </c>
      <c r="AQ547" t="s">
        <v>6992</v>
      </c>
      <c r="AR547" t="s">
        <v>6794</v>
      </c>
      <c r="AS547" t="s">
        <v>6793</v>
      </c>
      <c r="AT547" t="s">
        <v>6813</v>
      </c>
      <c r="AU547" t="s">
        <v>7531</v>
      </c>
      <c r="AV547" t="s">
        <v>7553</v>
      </c>
      <c r="AX547" t="s">
        <v>6794</v>
      </c>
      <c r="AY547" t="s">
        <v>6794</v>
      </c>
      <c r="AZ547" t="s">
        <v>6794</v>
      </c>
      <c r="BA547" t="s">
        <v>6794</v>
      </c>
      <c r="BB547" t="s">
        <v>6794</v>
      </c>
      <c r="BC547" t="s">
        <v>6793</v>
      </c>
      <c r="BD547" t="s">
        <v>6793</v>
      </c>
      <c r="BE547" t="s">
        <v>6793</v>
      </c>
      <c r="BF547" t="s">
        <v>6794</v>
      </c>
      <c r="BG547" t="s">
        <v>6793</v>
      </c>
      <c r="BH547" t="s">
        <v>6794</v>
      </c>
      <c r="BI547" t="s">
        <v>7026</v>
      </c>
      <c r="BJ547" t="s">
        <v>7030</v>
      </c>
      <c r="BK547" t="s">
        <v>6794</v>
      </c>
      <c r="BM547">
        <v>30</v>
      </c>
      <c r="BN547">
        <v>30</v>
      </c>
      <c r="BO547" t="s">
        <v>7519</v>
      </c>
      <c r="BP547" t="s">
        <v>7601</v>
      </c>
      <c r="BQ547" t="s">
        <v>7559</v>
      </c>
      <c r="BR547" t="s">
        <v>6757</v>
      </c>
      <c r="BS547" t="s">
        <v>7515</v>
      </c>
      <c r="BT547" t="s">
        <v>7515</v>
      </c>
      <c r="BU547" t="s">
        <v>7516</v>
      </c>
      <c r="BV547" t="s">
        <v>7515</v>
      </c>
      <c r="BW547" t="s">
        <v>7515</v>
      </c>
      <c r="BX547" t="s">
        <v>7515</v>
      </c>
      <c r="BY547" t="s">
        <v>7515</v>
      </c>
      <c r="BZ547" t="s">
        <v>7515</v>
      </c>
      <c r="CA547" t="s">
        <v>7515</v>
      </c>
      <c r="CB547" t="s">
        <v>7515</v>
      </c>
      <c r="CC547" t="s">
        <v>7515</v>
      </c>
      <c r="CD547" t="s">
        <v>7515</v>
      </c>
      <c r="CE547" t="s">
        <v>6794</v>
      </c>
      <c r="CF547" t="s">
        <v>7579</v>
      </c>
      <c r="CG547">
        <v>100</v>
      </c>
      <c r="CH547" t="s">
        <v>7544</v>
      </c>
      <c r="CI547" t="s">
        <v>6793</v>
      </c>
      <c r="CJ547" t="s">
        <v>6793</v>
      </c>
      <c r="CK547" t="s">
        <v>6794</v>
      </c>
      <c r="CL547" t="s">
        <v>6794</v>
      </c>
      <c r="CM547" t="s">
        <v>6793</v>
      </c>
      <c r="CN547" t="s">
        <v>6793</v>
      </c>
      <c r="CO547" t="s">
        <v>6794</v>
      </c>
      <c r="CP547" t="s">
        <v>6793</v>
      </c>
      <c r="CQ547" t="s">
        <v>6794</v>
      </c>
      <c r="CR547" t="s">
        <v>7520</v>
      </c>
      <c r="CS547" t="s">
        <v>7521</v>
      </c>
      <c r="CT547" t="s">
        <v>7522</v>
      </c>
      <c r="CU547" t="s">
        <v>6793</v>
      </c>
      <c r="CV547">
        <v>1</v>
      </c>
      <c r="CW547">
        <v>2</v>
      </c>
      <c r="CX547">
        <v>3</v>
      </c>
      <c r="CY547" t="s">
        <v>6793</v>
      </c>
      <c r="CZ547">
        <v>2</v>
      </c>
      <c r="DA547" t="s">
        <v>7680</v>
      </c>
      <c r="DB547">
        <v>7</v>
      </c>
      <c r="DC547">
        <v>2006</v>
      </c>
      <c r="DD547" t="s">
        <v>7557</v>
      </c>
      <c r="DE547" t="s">
        <v>7680</v>
      </c>
      <c r="DF547">
        <v>7</v>
      </c>
      <c r="DG547">
        <v>2006</v>
      </c>
      <c r="DH547" t="s">
        <v>7680</v>
      </c>
      <c r="DI547">
        <v>11</v>
      </c>
      <c r="DJ547">
        <v>2006</v>
      </c>
      <c r="DK547" t="s">
        <v>7557</v>
      </c>
      <c r="DL547" t="s">
        <v>7680</v>
      </c>
      <c r="DM547">
        <v>1</v>
      </c>
      <c r="DN547">
        <v>2006</v>
      </c>
      <c r="EC547">
        <v>1</v>
      </c>
      <c r="ED547" t="s">
        <v>7589</v>
      </c>
      <c r="EL547" t="s">
        <v>6794</v>
      </c>
      <c r="EV547" t="s">
        <v>6794</v>
      </c>
      <c r="PS547" t="s">
        <v>7526</v>
      </c>
      <c r="PT547" t="s">
        <v>7526</v>
      </c>
      <c r="PU547" t="s">
        <v>7527</v>
      </c>
      <c r="PV547" t="s">
        <v>7526</v>
      </c>
      <c r="PW547" t="s">
        <v>7515</v>
      </c>
      <c r="PX547" t="s">
        <v>7515</v>
      </c>
      <c r="PY547" t="s">
        <v>7515</v>
      </c>
      <c r="PZ547" t="s">
        <v>7515</v>
      </c>
      <c r="QA547" t="s">
        <v>7515</v>
      </c>
      <c r="QB547" t="s">
        <v>7515</v>
      </c>
      <c r="QC547" t="s">
        <v>7516</v>
      </c>
      <c r="QD547" t="s">
        <v>7528</v>
      </c>
      <c r="QE547" t="s">
        <v>7539</v>
      </c>
      <c r="QF547" t="s">
        <v>7528</v>
      </c>
      <c r="QG547" t="s">
        <v>7681</v>
      </c>
      <c r="QH547">
        <v>2008</v>
      </c>
      <c r="QI547">
        <v>1</v>
      </c>
      <c r="QJ547">
        <v>1</v>
      </c>
      <c r="QK547" s="329">
        <v>39472</v>
      </c>
      <c r="QL547">
        <v>1</v>
      </c>
      <c r="QM547">
        <v>0</v>
      </c>
      <c r="QN547" t="s">
        <v>194</v>
      </c>
      <c r="QO547">
        <v>0</v>
      </c>
      <c r="QP547">
        <v>18</v>
      </c>
      <c r="RV547">
        <f t="shared" si="17"/>
        <v>4</v>
      </c>
      <c r="RY547">
        <f t="shared" si="16"/>
        <v>4</v>
      </c>
    </row>
    <row r="548" spans="1:493" x14ac:dyDescent="0.3">
      <c r="A548">
        <v>71532</v>
      </c>
      <c r="B548">
        <v>760</v>
      </c>
      <c r="C548" t="s">
        <v>6793</v>
      </c>
      <c r="D548" t="s">
        <v>6793</v>
      </c>
      <c r="I548" t="s">
        <v>6793</v>
      </c>
      <c r="J548" t="s">
        <v>7515</v>
      </c>
      <c r="K548" t="s">
        <v>7516</v>
      </c>
      <c r="L548" t="s">
        <v>7515</v>
      </c>
      <c r="M548" t="s">
        <v>7515</v>
      </c>
      <c r="N548" t="s">
        <v>7515</v>
      </c>
      <c r="O548" t="s">
        <v>7515</v>
      </c>
      <c r="P548" t="s">
        <v>7515</v>
      </c>
      <c r="Q548" t="s">
        <v>7515</v>
      </c>
      <c r="R548" t="s">
        <v>7515</v>
      </c>
      <c r="S548" t="s">
        <v>7515</v>
      </c>
      <c r="T548" t="s">
        <v>7515</v>
      </c>
      <c r="U548" t="s">
        <v>7515</v>
      </c>
      <c r="V548" t="s">
        <v>7515</v>
      </c>
      <c r="W548" t="s">
        <v>7515</v>
      </c>
      <c r="X548" t="s">
        <v>7515</v>
      </c>
      <c r="Y548" t="s">
        <v>7515</v>
      </c>
      <c r="Z548" t="s">
        <v>7515</v>
      </c>
      <c r="AA548" t="s">
        <v>7515</v>
      </c>
      <c r="AB548" t="s">
        <v>7515</v>
      </c>
      <c r="AC548" t="s">
        <v>6796</v>
      </c>
      <c r="AK548" t="s">
        <v>6985</v>
      </c>
      <c r="AL548" t="s">
        <v>6793</v>
      </c>
      <c r="AM548" t="s">
        <v>6793</v>
      </c>
      <c r="AN548" t="s">
        <v>7680</v>
      </c>
      <c r="AO548">
        <v>0</v>
      </c>
      <c r="AP548">
        <v>15</v>
      </c>
      <c r="AQ548" t="s">
        <v>6988</v>
      </c>
      <c r="AR548" t="s">
        <v>6793</v>
      </c>
      <c r="AS548" t="s">
        <v>6793</v>
      </c>
      <c r="AT548" t="s">
        <v>6813</v>
      </c>
      <c r="AU548" t="s">
        <v>7531</v>
      </c>
      <c r="AV548" t="s">
        <v>6991</v>
      </c>
      <c r="AX548" t="s">
        <v>6794</v>
      </c>
      <c r="AY548" t="s">
        <v>6794</v>
      </c>
      <c r="AZ548" t="s">
        <v>6793</v>
      </c>
      <c r="BA548" t="s">
        <v>6794</v>
      </c>
      <c r="BB548" t="s">
        <v>6793</v>
      </c>
      <c r="BC548" t="s">
        <v>6793</v>
      </c>
      <c r="BD548" t="s">
        <v>6793</v>
      </c>
      <c r="BE548" t="s">
        <v>6794</v>
      </c>
      <c r="BF548" t="s">
        <v>6793</v>
      </c>
      <c r="BG548" t="s">
        <v>6794</v>
      </c>
      <c r="BH548" t="s">
        <v>6794</v>
      </c>
      <c r="BI548" t="s">
        <v>7022</v>
      </c>
      <c r="BJ548" t="s">
        <v>7025</v>
      </c>
      <c r="BK548" t="s">
        <v>6794</v>
      </c>
      <c r="BM548">
        <v>35</v>
      </c>
      <c r="BN548">
        <v>25</v>
      </c>
      <c r="BO548" t="s">
        <v>7533</v>
      </c>
      <c r="BP548" t="s">
        <v>6</v>
      </c>
      <c r="BQ548" t="s">
        <v>7559</v>
      </c>
      <c r="BR548" t="s">
        <v>7594</v>
      </c>
      <c r="BS548" t="s">
        <v>7515</v>
      </c>
      <c r="BT548" t="s">
        <v>7516</v>
      </c>
      <c r="BU548" t="s">
        <v>7515</v>
      </c>
      <c r="BV548" t="s">
        <v>7515</v>
      </c>
      <c r="BW548" t="s">
        <v>7515</v>
      </c>
      <c r="BX548" t="s">
        <v>7515</v>
      </c>
      <c r="BY548" t="s">
        <v>7515</v>
      </c>
      <c r="BZ548" t="s">
        <v>7515</v>
      </c>
      <c r="CA548" t="s">
        <v>7515</v>
      </c>
      <c r="CB548" t="s">
        <v>7515</v>
      </c>
      <c r="CC548" t="s">
        <v>7515</v>
      </c>
      <c r="CD548" t="s">
        <v>7515</v>
      </c>
      <c r="CE548" t="s">
        <v>6794</v>
      </c>
      <c r="CI548" t="s">
        <v>6793</v>
      </c>
      <c r="CJ548" t="s">
        <v>6793</v>
      </c>
      <c r="CK548" t="s">
        <v>6794</v>
      </c>
      <c r="CL548" t="s">
        <v>6793</v>
      </c>
      <c r="CM548" t="s">
        <v>6793</v>
      </c>
      <c r="CN548" t="s">
        <v>6793</v>
      </c>
      <c r="CO548" t="s">
        <v>6794</v>
      </c>
      <c r="CP548" t="s">
        <v>6793</v>
      </c>
      <c r="CQ548" t="s">
        <v>6794</v>
      </c>
      <c r="CR548" t="s">
        <v>7520</v>
      </c>
      <c r="CS548" t="s">
        <v>7521</v>
      </c>
      <c r="CT548" t="s">
        <v>7522</v>
      </c>
      <c r="CU548" t="s">
        <v>6793</v>
      </c>
      <c r="CV548">
        <v>2</v>
      </c>
      <c r="CW548">
        <v>4</v>
      </c>
      <c r="CX548">
        <v>2</v>
      </c>
      <c r="CY548" t="s">
        <v>6793</v>
      </c>
      <c r="CZ548">
        <v>2</v>
      </c>
      <c r="DA548" t="s">
        <v>7680</v>
      </c>
      <c r="DB548">
        <v>3</v>
      </c>
      <c r="DC548">
        <v>2005</v>
      </c>
      <c r="DD548" t="s">
        <v>7557</v>
      </c>
      <c r="DE548" t="s">
        <v>7680</v>
      </c>
      <c r="DF548">
        <v>5</v>
      </c>
      <c r="DG548">
        <v>2005</v>
      </c>
      <c r="DH548" t="s">
        <v>7680</v>
      </c>
      <c r="DI548">
        <v>6</v>
      </c>
      <c r="DJ548">
        <v>2006</v>
      </c>
      <c r="DK548" t="s">
        <v>7557</v>
      </c>
      <c r="DL548" t="s">
        <v>7680</v>
      </c>
      <c r="DM548">
        <v>7</v>
      </c>
      <c r="DN548">
        <v>2006</v>
      </c>
      <c r="EC548">
        <v>4</v>
      </c>
      <c r="EE548">
        <v>1</v>
      </c>
      <c r="EF548">
        <v>1</v>
      </c>
      <c r="EG548">
        <v>0</v>
      </c>
      <c r="EH548">
        <v>1</v>
      </c>
      <c r="EI548">
        <v>1</v>
      </c>
      <c r="EJ548">
        <v>0</v>
      </c>
      <c r="EK548">
        <v>0</v>
      </c>
      <c r="EL548" t="s">
        <v>6794</v>
      </c>
      <c r="EV548" t="s">
        <v>6794</v>
      </c>
      <c r="PS548" t="s">
        <v>7526</v>
      </c>
      <c r="PT548" t="s">
        <v>7526</v>
      </c>
      <c r="PU548" t="s">
        <v>7526</v>
      </c>
      <c r="PV548" t="s">
        <v>7527</v>
      </c>
      <c r="PW548" t="s">
        <v>7516</v>
      </c>
      <c r="PX548" t="s">
        <v>7515</v>
      </c>
      <c r="PY548" t="s">
        <v>7515</v>
      </c>
      <c r="PZ548" t="s">
        <v>7515</v>
      </c>
      <c r="QA548" t="s">
        <v>7515</v>
      </c>
      <c r="QB548" t="s">
        <v>7515</v>
      </c>
      <c r="QC548" t="s">
        <v>7515</v>
      </c>
      <c r="QD548" t="s">
        <v>7528</v>
      </c>
      <c r="QE548" t="s">
        <v>7539</v>
      </c>
      <c r="QF548" t="s">
        <v>7528</v>
      </c>
      <c r="QG548" t="s">
        <v>7681</v>
      </c>
      <c r="QH548">
        <v>2008</v>
      </c>
      <c r="QI548">
        <v>7</v>
      </c>
      <c r="QJ548">
        <v>1</v>
      </c>
      <c r="QK548" s="329">
        <v>39643</v>
      </c>
      <c r="QL548">
        <v>1</v>
      </c>
      <c r="QM548">
        <v>0</v>
      </c>
      <c r="QN548" t="s">
        <v>194</v>
      </c>
      <c r="QO548">
        <v>0</v>
      </c>
      <c r="QP548">
        <v>35</v>
      </c>
      <c r="RV548">
        <f t="shared" si="17"/>
        <v>3</v>
      </c>
      <c r="RY548">
        <f t="shared" si="16"/>
        <v>5</v>
      </c>
    </row>
    <row r="549" spans="1:493" x14ac:dyDescent="0.3">
      <c r="A549">
        <v>71533</v>
      </c>
      <c r="B549">
        <v>761</v>
      </c>
      <c r="C549" t="s">
        <v>6793</v>
      </c>
      <c r="D549" t="s">
        <v>6793</v>
      </c>
      <c r="I549" t="s">
        <v>6793</v>
      </c>
      <c r="J549" t="s">
        <v>7516</v>
      </c>
      <c r="K549" t="s">
        <v>7515</v>
      </c>
      <c r="L549" t="s">
        <v>7515</v>
      </c>
      <c r="M549" t="s">
        <v>7515</v>
      </c>
      <c r="N549" t="s">
        <v>7515</v>
      </c>
      <c r="O549" t="s">
        <v>7515</v>
      </c>
      <c r="P549" t="s">
        <v>7515</v>
      </c>
      <c r="Q549" t="s">
        <v>7515</v>
      </c>
      <c r="R549" t="s">
        <v>7515</v>
      </c>
      <c r="S549" t="s">
        <v>7515</v>
      </c>
      <c r="T549" t="s">
        <v>7515</v>
      </c>
      <c r="U549" t="s">
        <v>7515</v>
      </c>
      <c r="V549" t="s">
        <v>7515</v>
      </c>
      <c r="W549" t="s">
        <v>7515</v>
      </c>
      <c r="X549" t="s">
        <v>7515</v>
      </c>
      <c r="Y549" t="s">
        <v>7515</v>
      </c>
      <c r="Z549" t="s">
        <v>7515</v>
      </c>
      <c r="AA549" t="s">
        <v>7515</v>
      </c>
      <c r="AB549" t="s">
        <v>7515</v>
      </c>
      <c r="AC549" t="s">
        <v>6796</v>
      </c>
      <c r="AK549" t="s">
        <v>6985</v>
      </c>
      <c r="AL549" t="s">
        <v>6793</v>
      </c>
      <c r="AM549" t="s">
        <v>6794</v>
      </c>
      <c r="AN549" t="s">
        <v>7687</v>
      </c>
      <c r="AQ549" t="s">
        <v>6988</v>
      </c>
      <c r="AR549" t="s">
        <v>6966</v>
      </c>
      <c r="AS549" t="s">
        <v>6966</v>
      </c>
      <c r="AT549" t="s">
        <v>6813</v>
      </c>
      <c r="AU549" t="s">
        <v>7531</v>
      </c>
      <c r="AV549" t="s">
        <v>6991</v>
      </c>
      <c r="AX549" t="s">
        <v>6794</v>
      </c>
      <c r="AY549" t="s">
        <v>6794</v>
      </c>
      <c r="AZ549" t="s">
        <v>6794</v>
      </c>
      <c r="BA549" t="s">
        <v>6794</v>
      </c>
      <c r="BB549" t="s">
        <v>6794</v>
      </c>
      <c r="BC549" t="s">
        <v>6794</v>
      </c>
      <c r="BD549" t="s">
        <v>6794</v>
      </c>
      <c r="BE549" t="s">
        <v>6794</v>
      </c>
      <c r="BF549" t="s">
        <v>6794</v>
      </c>
      <c r="BG549" t="s">
        <v>6794</v>
      </c>
      <c r="BH549" t="s">
        <v>6794</v>
      </c>
      <c r="BI549" t="s">
        <v>31</v>
      </c>
      <c r="BJ549" t="s">
        <v>31</v>
      </c>
      <c r="BK549" t="s">
        <v>6794</v>
      </c>
      <c r="BM549" t="s">
        <v>7547</v>
      </c>
      <c r="BN549" t="s">
        <v>6</v>
      </c>
      <c r="BO549" t="s">
        <v>7519</v>
      </c>
      <c r="BP549" t="s">
        <v>6</v>
      </c>
      <c r="BQ549" t="s">
        <v>7559</v>
      </c>
      <c r="BR549" t="s">
        <v>7594</v>
      </c>
      <c r="BS549" t="s">
        <v>7515</v>
      </c>
      <c r="BT549" t="s">
        <v>7516</v>
      </c>
      <c r="BU549" t="s">
        <v>7515</v>
      </c>
      <c r="BV549" t="s">
        <v>7515</v>
      </c>
      <c r="BW549" t="s">
        <v>7515</v>
      </c>
      <c r="BX549" t="s">
        <v>7515</v>
      </c>
      <c r="BY549" t="s">
        <v>7515</v>
      </c>
      <c r="BZ549" t="s">
        <v>7515</v>
      </c>
      <c r="CA549" t="s">
        <v>7515</v>
      </c>
      <c r="CB549" t="s">
        <v>7515</v>
      </c>
      <c r="CC549" t="s">
        <v>7515</v>
      </c>
      <c r="CD549" t="s">
        <v>7515</v>
      </c>
      <c r="CE549" t="s">
        <v>6794</v>
      </c>
      <c r="CI549" t="s">
        <v>6793</v>
      </c>
      <c r="CJ549" t="s">
        <v>6794</v>
      </c>
      <c r="CK549" t="s">
        <v>6794</v>
      </c>
      <c r="CL549" t="s">
        <v>6794</v>
      </c>
      <c r="CM549" t="s">
        <v>6794</v>
      </c>
      <c r="CN549" t="s">
        <v>6794</v>
      </c>
      <c r="CO549" t="s">
        <v>6794</v>
      </c>
      <c r="CP549" t="s">
        <v>6794</v>
      </c>
      <c r="CQ549" t="s">
        <v>6794</v>
      </c>
      <c r="CR549" t="s">
        <v>7520</v>
      </c>
      <c r="CS549" t="s">
        <v>7521</v>
      </c>
      <c r="CT549" t="s">
        <v>7522</v>
      </c>
      <c r="CU549" t="s">
        <v>6793</v>
      </c>
      <c r="CV549">
        <v>1</v>
      </c>
      <c r="CW549">
        <v>3</v>
      </c>
      <c r="CX549">
        <v>2</v>
      </c>
      <c r="CY549" t="s">
        <v>6794</v>
      </c>
      <c r="EC549">
        <v>1</v>
      </c>
      <c r="ED549" t="s">
        <v>7584</v>
      </c>
      <c r="EL549" t="s">
        <v>6794</v>
      </c>
      <c r="EV549" t="s">
        <v>6794</v>
      </c>
      <c r="PS549" t="s">
        <v>7526</v>
      </c>
      <c r="PT549" t="s">
        <v>7526</v>
      </c>
      <c r="PU549" t="s">
        <v>6857</v>
      </c>
      <c r="PV549" t="s">
        <v>7526</v>
      </c>
      <c r="PW549" t="s">
        <v>7515</v>
      </c>
      <c r="PX549" t="s">
        <v>7515</v>
      </c>
      <c r="PY549" t="s">
        <v>7515</v>
      </c>
      <c r="PZ549" t="s">
        <v>7515</v>
      </c>
      <c r="QA549" t="s">
        <v>7515</v>
      </c>
      <c r="QB549" t="s">
        <v>7515</v>
      </c>
      <c r="QC549" t="s">
        <v>7516</v>
      </c>
      <c r="QD549" t="s">
        <v>7528</v>
      </c>
      <c r="QE549" t="s">
        <v>7529</v>
      </c>
      <c r="QF549" t="s">
        <v>7528</v>
      </c>
      <c r="QG549" t="s">
        <v>7681</v>
      </c>
      <c r="QH549">
        <v>2008</v>
      </c>
      <c r="QI549">
        <v>2</v>
      </c>
      <c r="QJ549">
        <v>1</v>
      </c>
      <c r="QK549" s="329">
        <v>39504</v>
      </c>
      <c r="QL549">
        <v>1</v>
      </c>
      <c r="QM549">
        <v>0</v>
      </c>
      <c r="QN549" t="s">
        <v>265</v>
      </c>
      <c r="QO549">
        <v>2008</v>
      </c>
      <c r="QP549">
        <v>50</v>
      </c>
      <c r="RV549">
        <f t="shared" si="17"/>
        <v>0</v>
      </c>
      <c r="RY549">
        <f t="shared" si="16"/>
        <v>0</v>
      </c>
    </row>
    <row r="550" spans="1:493" x14ac:dyDescent="0.3">
      <c r="A550">
        <v>71534</v>
      </c>
      <c r="B550">
        <v>762</v>
      </c>
      <c r="C550" t="s">
        <v>6793</v>
      </c>
      <c r="D550" t="s">
        <v>6793</v>
      </c>
      <c r="I550" t="s">
        <v>6793</v>
      </c>
      <c r="J550" t="s">
        <v>7515</v>
      </c>
      <c r="K550" t="s">
        <v>7515</v>
      </c>
      <c r="L550" t="s">
        <v>7515</v>
      </c>
      <c r="M550" t="s">
        <v>7515</v>
      </c>
      <c r="N550" t="s">
        <v>7515</v>
      </c>
      <c r="O550" t="s">
        <v>7515</v>
      </c>
      <c r="P550" t="s">
        <v>7515</v>
      </c>
      <c r="Q550" t="s">
        <v>7515</v>
      </c>
      <c r="R550" t="s">
        <v>7515</v>
      </c>
      <c r="S550" t="s">
        <v>7515</v>
      </c>
      <c r="T550" t="s">
        <v>7515</v>
      </c>
      <c r="U550" t="s">
        <v>7515</v>
      </c>
      <c r="V550" t="s">
        <v>7515</v>
      </c>
      <c r="W550" t="s">
        <v>7515</v>
      </c>
      <c r="X550" t="s">
        <v>7515</v>
      </c>
      <c r="Y550" t="s">
        <v>7515</v>
      </c>
      <c r="Z550" t="s">
        <v>7516</v>
      </c>
      <c r="AA550" t="s">
        <v>7515</v>
      </c>
      <c r="AB550" t="s">
        <v>7515</v>
      </c>
      <c r="AC550" t="s">
        <v>6796</v>
      </c>
      <c r="AK550" t="s">
        <v>6985</v>
      </c>
      <c r="AL550" t="s">
        <v>6793</v>
      </c>
      <c r="AM550" t="s">
        <v>6794</v>
      </c>
      <c r="AN550" t="s">
        <v>7687</v>
      </c>
      <c r="AQ550" t="s">
        <v>6988</v>
      </c>
      <c r="AR550" t="s">
        <v>6793</v>
      </c>
      <c r="AS550" t="s">
        <v>6793</v>
      </c>
      <c r="AT550" t="s">
        <v>6813</v>
      </c>
      <c r="AU550" t="s">
        <v>6</v>
      </c>
      <c r="AV550" t="s">
        <v>6991</v>
      </c>
      <c r="AX550" t="s">
        <v>6794</v>
      </c>
      <c r="AY550" t="s">
        <v>6794</v>
      </c>
      <c r="AZ550" t="s">
        <v>6793</v>
      </c>
      <c r="BA550" t="s">
        <v>6793</v>
      </c>
      <c r="BB550" t="s">
        <v>6794</v>
      </c>
      <c r="BC550" t="s">
        <v>6794</v>
      </c>
      <c r="BD550" t="s">
        <v>6794</v>
      </c>
      <c r="BE550" t="s">
        <v>6794</v>
      </c>
      <c r="BF550" t="s">
        <v>6794</v>
      </c>
      <c r="BG550" t="s">
        <v>6794</v>
      </c>
      <c r="BH550" t="s">
        <v>6794</v>
      </c>
      <c r="BI550" t="s">
        <v>7024</v>
      </c>
      <c r="BJ550" t="s">
        <v>7021</v>
      </c>
      <c r="BK550" t="s">
        <v>6794</v>
      </c>
      <c r="BM550" t="s">
        <v>7547</v>
      </c>
      <c r="BN550" t="s">
        <v>6</v>
      </c>
      <c r="BO550" t="s">
        <v>7519</v>
      </c>
      <c r="BP550" t="s">
        <v>6</v>
      </c>
      <c r="BQ550" t="s">
        <v>7559</v>
      </c>
      <c r="BR550" t="s">
        <v>7594</v>
      </c>
      <c r="BS550" t="s">
        <v>7516</v>
      </c>
      <c r="BT550" t="s">
        <v>7515</v>
      </c>
      <c r="BU550" t="s">
        <v>7515</v>
      </c>
      <c r="BV550" t="s">
        <v>7515</v>
      </c>
      <c r="BW550" t="s">
        <v>7515</v>
      </c>
      <c r="BX550" t="s">
        <v>7515</v>
      </c>
      <c r="BY550" t="s">
        <v>7516</v>
      </c>
      <c r="BZ550" t="s">
        <v>7515</v>
      </c>
      <c r="CA550" t="s">
        <v>7515</v>
      </c>
      <c r="CB550" t="s">
        <v>7515</v>
      </c>
      <c r="CC550" t="s">
        <v>7515</v>
      </c>
      <c r="CD550" t="s">
        <v>7515</v>
      </c>
      <c r="CE550" t="s">
        <v>6794</v>
      </c>
      <c r="CI550" t="s">
        <v>6793</v>
      </c>
      <c r="CJ550" t="s">
        <v>6793</v>
      </c>
      <c r="CK550" t="s">
        <v>6793</v>
      </c>
      <c r="CL550" t="s">
        <v>6793</v>
      </c>
      <c r="CM550" t="s">
        <v>6794</v>
      </c>
      <c r="CN550" t="s">
        <v>6794</v>
      </c>
      <c r="CO550" t="s">
        <v>6794</v>
      </c>
      <c r="CP550" t="s">
        <v>6793</v>
      </c>
      <c r="CQ550" t="s">
        <v>6793</v>
      </c>
      <c r="CR550" t="s">
        <v>7520</v>
      </c>
      <c r="CS550" t="s">
        <v>7521</v>
      </c>
      <c r="CT550" t="s">
        <v>7536</v>
      </c>
      <c r="CU550" t="s">
        <v>6793</v>
      </c>
      <c r="CV550">
        <v>3</v>
      </c>
      <c r="CW550">
        <v>4</v>
      </c>
      <c r="CX550">
        <v>3</v>
      </c>
      <c r="CY550" t="s">
        <v>6966</v>
      </c>
      <c r="EC550">
        <v>4</v>
      </c>
      <c r="EE550" t="s">
        <v>31</v>
      </c>
      <c r="EL550" t="s">
        <v>6794</v>
      </c>
      <c r="EV550" t="s">
        <v>6794</v>
      </c>
      <c r="PS550" t="s">
        <v>7526</v>
      </c>
      <c r="PT550" t="s">
        <v>7526</v>
      </c>
      <c r="PU550" t="s">
        <v>7527</v>
      </c>
      <c r="PV550" t="s">
        <v>7526</v>
      </c>
      <c r="PW550" t="s">
        <v>7515</v>
      </c>
      <c r="PX550" t="s">
        <v>7515</v>
      </c>
      <c r="PY550" t="s">
        <v>7515</v>
      </c>
      <c r="PZ550" t="s">
        <v>7515</v>
      </c>
      <c r="QA550" t="s">
        <v>7515</v>
      </c>
      <c r="QB550" t="s">
        <v>7515</v>
      </c>
      <c r="QC550" t="s">
        <v>7516</v>
      </c>
      <c r="QD550" t="s">
        <v>7528</v>
      </c>
      <c r="QE550" t="s">
        <v>7529</v>
      </c>
      <c r="QF550" t="s">
        <v>7528</v>
      </c>
      <c r="QG550" t="s">
        <v>7681</v>
      </c>
      <c r="QH550">
        <v>2008</v>
      </c>
      <c r="QI550">
        <v>5</v>
      </c>
      <c r="QJ550">
        <v>1</v>
      </c>
      <c r="QK550" s="329">
        <v>39582</v>
      </c>
      <c r="QL550">
        <v>1</v>
      </c>
      <c r="QM550">
        <v>0</v>
      </c>
      <c r="QN550" t="s">
        <v>194</v>
      </c>
      <c r="QO550">
        <v>0</v>
      </c>
      <c r="QP550">
        <v>35</v>
      </c>
      <c r="RV550">
        <f t="shared" si="17"/>
        <v>0</v>
      </c>
      <c r="RY550">
        <f t="shared" si="16"/>
        <v>7</v>
      </c>
    </row>
    <row r="551" spans="1:493" x14ac:dyDescent="0.3">
      <c r="A551">
        <v>71535</v>
      </c>
      <c r="B551">
        <v>763</v>
      </c>
      <c r="C551" t="s">
        <v>6793</v>
      </c>
      <c r="D551" t="s">
        <v>6793</v>
      </c>
      <c r="I551" t="s">
        <v>6793</v>
      </c>
      <c r="J551" t="s">
        <v>7515</v>
      </c>
      <c r="K551" t="s">
        <v>7516</v>
      </c>
      <c r="L551" t="s">
        <v>7515</v>
      </c>
      <c r="M551" t="s">
        <v>7515</v>
      </c>
      <c r="N551" t="s">
        <v>7515</v>
      </c>
      <c r="O551" t="s">
        <v>7515</v>
      </c>
      <c r="P551" t="s">
        <v>7515</v>
      </c>
      <c r="Q551" t="s">
        <v>7515</v>
      </c>
      <c r="R551" t="s">
        <v>7515</v>
      </c>
      <c r="S551" t="s">
        <v>7515</v>
      </c>
      <c r="T551" t="s">
        <v>7515</v>
      </c>
      <c r="U551" t="s">
        <v>7515</v>
      </c>
      <c r="V551" t="s">
        <v>7515</v>
      </c>
      <c r="W551" t="s">
        <v>7516</v>
      </c>
      <c r="X551" t="s">
        <v>7515</v>
      </c>
      <c r="Y551" t="s">
        <v>7515</v>
      </c>
      <c r="Z551" t="s">
        <v>7515</v>
      </c>
      <c r="AA551" t="s">
        <v>7515</v>
      </c>
      <c r="AB551" t="s">
        <v>7515</v>
      </c>
      <c r="AC551" t="s">
        <v>6796</v>
      </c>
      <c r="AK551" t="s">
        <v>6985</v>
      </c>
      <c r="AL551" t="s">
        <v>6793</v>
      </c>
      <c r="AM551" t="s">
        <v>6794</v>
      </c>
      <c r="AN551" t="s">
        <v>7680</v>
      </c>
      <c r="AO551">
        <v>0</v>
      </c>
      <c r="AP551">
        <v>15</v>
      </c>
      <c r="AQ551" t="s">
        <v>6992</v>
      </c>
      <c r="AR551" t="s">
        <v>6793</v>
      </c>
      <c r="AS551" t="s">
        <v>6793</v>
      </c>
      <c r="AT551" t="s">
        <v>6813</v>
      </c>
      <c r="AU551" t="s">
        <v>7531</v>
      </c>
      <c r="AV551" t="s">
        <v>6991</v>
      </c>
      <c r="AX551" t="s">
        <v>6793</v>
      </c>
      <c r="AY551" t="s">
        <v>6794</v>
      </c>
      <c r="AZ551" t="s">
        <v>6793</v>
      </c>
      <c r="BA551" t="s">
        <v>6793</v>
      </c>
      <c r="BB551" t="s">
        <v>6794</v>
      </c>
      <c r="BC551" t="s">
        <v>6793</v>
      </c>
      <c r="BD551" t="s">
        <v>6793</v>
      </c>
      <c r="BE551" t="s">
        <v>6794</v>
      </c>
      <c r="BF551" t="s">
        <v>6793</v>
      </c>
      <c r="BG551" t="s">
        <v>6793</v>
      </c>
      <c r="BH551" t="s">
        <v>6794</v>
      </c>
      <c r="BI551" t="s">
        <v>7029</v>
      </c>
      <c r="BJ551" t="s">
        <v>7025</v>
      </c>
      <c r="BK551" t="s">
        <v>6794</v>
      </c>
      <c r="BM551">
        <v>50</v>
      </c>
      <c r="BN551">
        <v>50</v>
      </c>
      <c r="BO551" t="s">
        <v>7533</v>
      </c>
      <c r="BP551" t="s">
        <v>6</v>
      </c>
      <c r="BQ551" t="s">
        <v>7559</v>
      </c>
      <c r="BR551" t="s">
        <v>7594</v>
      </c>
      <c r="BS551" t="s">
        <v>7515</v>
      </c>
      <c r="BT551" t="s">
        <v>7515</v>
      </c>
      <c r="BU551" t="s">
        <v>7515</v>
      </c>
      <c r="BV551" t="s">
        <v>7516</v>
      </c>
      <c r="BW551" t="s">
        <v>7515</v>
      </c>
      <c r="BX551" t="s">
        <v>7515</v>
      </c>
      <c r="BY551" t="s">
        <v>7515</v>
      </c>
      <c r="BZ551" t="s">
        <v>7515</v>
      </c>
      <c r="CA551" t="s">
        <v>7515</v>
      </c>
      <c r="CB551" t="s">
        <v>7515</v>
      </c>
      <c r="CC551" t="s">
        <v>7515</v>
      </c>
      <c r="CD551" t="s">
        <v>7515</v>
      </c>
      <c r="CE551" t="s">
        <v>6794</v>
      </c>
      <c r="CF551" t="s">
        <v>7621</v>
      </c>
      <c r="CG551">
        <v>250</v>
      </c>
      <c r="CH551" t="s">
        <v>7566</v>
      </c>
      <c r="CI551" t="s">
        <v>6794</v>
      </c>
      <c r="CJ551" t="s">
        <v>6793</v>
      </c>
      <c r="CK551" t="s">
        <v>6794</v>
      </c>
      <c r="CL551" t="s">
        <v>6793</v>
      </c>
      <c r="CM551" t="s">
        <v>6794</v>
      </c>
      <c r="CN551" t="s">
        <v>6794</v>
      </c>
      <c r="CO551" t="s">
        <v>6794</v>
      </c>
      <c r="CP551" t="s">
        <v>6793</v>
      </c>
      <c r="CQ551" t="s">
        <v>6794</v>
      </c>
      <c r="CR551" t="s">
        <v>7520</v>
      </c>
      <c r="CS551" t="s">
        <v>7607</v>
      </c>
      <c r="CT551" t="s">
        <v>7522</v>
      </c>
      <c r="CU551" t="s">
        <v>6793</v>
      </c>
      <c r="CV551">
        <v>1</v>
      </c>
      <c r="CW551">
        <v>2</v>
      </c>
      <c r="CX551">
        <v>3</v>
      </c>
      <c r="CY551" t="s">
        <v>6793</v>
      </c>
      <c r="CZ551">
        <v>1</v>
      </c>
      <c r="DA551" t="s">
        <v>7680</v>
      </c>
      <c r="DB551">
        <v>4</v>
      </c>
      <c r="DC551">
        <v>2008</v>
      </c>
      <c r="DD551" t="s">
        <v>7557</v>
      </c>
      <c r="DE551" t="s">
        <v>7680</v>
      </c>
      <c r="DF551">
        <v>6</v>
      </c>
      <c r="DG551">
        <v>2008</v>
      </c>
      <c r="EC551">
        <v>3</v>
      </c>
      <c r="EE551">
        <v>1</v>
      </c>
      <c r="EF551">
        <v>0</v>
      </c>
      <c r="EG551">
        <v>1</v>
      </c>
      <c r="EH551">
        <v>1</v>
      </c>
      <c r="EI551">
        <v>0</v>
      </c>
      <c r="EJ551">
        <v>0</v>
      </c>
      <c r="EK551">
        <v>0</v>
      </c>
      <c r="EL551" t="s">
        <v>6793</v>
      </c>
      <c r="EM551" t="s">
        <v>6859</v>
      </c>
      <c r="EN551">
        <v>1</v>
      </c>
      <c r="EP551" t="s">
        <v>7683</v>
      </c>
      <c r="EQ551">
        <v>2009</v>
      </c>
      <c r="ER551" t="s">
        <v>7684</v>
      </c>
      <c r="EV551" t="s">
        <v>6793</v>
      </c>
      <c r="KK551" t="s">
        <v>7524</v>
      </c>
      <c r="KL551" t="s">
        <v>6</v>
      </c>
      <c r="KO551" t="s">
        <v>7578</v>
      </c>
      <c r="KR551" t="s">
        <v>6793</v>
      </c>
      <c r="LL551" t="s">
        <v>7524</v>
      </c>
      <c r="LM551" t="s">
        <v>6</v>
      </c>
      <c r="LP551" t="s">
        <v>7578</v>
      </c>
      <c r="LS551" t="s">
        <v>6794</v>
      </c>
      <c r="LT551" t="s">
        <v>6793</v>
      </c>
      <c r="PS551" t="s">
        <v>7526</v>
      </c>
      <c r="PT551" t="s">
        <v>7526</v>
      </c>
      <c r="PU551" t="s">
        <v>7526</v>
      </c>
      <c r="PV551" t="s">
        <v>7526</v>
      </c>
      <c r="PW551" t="s">
        <v>7515</v>
      </c>
      <c r="PX551" t="s">
        <v>7515</v>
      </c>
      <c r="PY551" t="s">
        <v>7515</v>
      </c>
      <c r="PZ551" t="s">
        <v>7515</v>
      </c>
      <c r="QA551" t="s">
        <v>7515</v>
      </c>
      <c r="QB551" t="s">
        <v>7515</v>
      </c>
      <c r="QC551" t="s">
        <v>7516</v>
      </c>
      <c r="QD551" t="s">
        <v>7528</v>
      </c>
      <c r="QE551" t="s">
        <v>7539</v>
      </c>
      <c r="QF551" t="s">
        <v>7528</v>
      </c>
      <c r="QG551" t="s">
        <v>7681</v>
      </c>
      <c r="QH551">
        <v>2008</v>
      </c>
      <c r="QI551">
        <v>6</v>
      </c>
      <c r="QJ551">
        <v>1</v>
      </c>
      <c r="QK551" s="329">
        <v>39613</v>
      </c>
      <c r="QL551">
        <v>1</v>
      </c>
      <c r="QM551">
        <v>0</v>
      </c>
      <c r="QN551" t="s">
        <v>265</v>
      </c>
      <c r="QO551">
        <v>2008</v>
      </c>
      <c r="QP551">
        <v>50</v>
      </c>
      <c r="QQ551">
        <v>0</v>
      </c>
      <c r="QR551">
        <v>0</v>
      </c>
      <c r="QS551">
        <v>0</v>
      </c>
      <c r="QT551">
        <v>0</v>
      </c>
      <c r="QU551">
        <v>0</v>
      </c>
      <c r="QV551">
        <v>0</v>
      </c>
      <c r="QW551">
        <v>0</v>
      </c>
      <c r="QX551">
        <v>0</v>
      </c>
      <c r="QY551">
        <v>0</v>
      </c>
      <c r="QZ551">
        <v>0</v>
      </c>
      <c r="RA551">
        <v>0</v>
      </c>
      <c r="RB551">
        <v>0</v>
      </c>
      <c r="RC551">
        <v>0</v>
      </c>
      <c r="RD551">
        <v>0</v>
      </c>
      <c r="RE551">
        <v>0</v>
      </c>
      <c r="RF551">
        <v>0</v>
      </c>
      <c r="RG551">
        <v>0</v>
      </c>
      <c r="RH551">
        <v>0</v>
      </c>
      <c r="RI551">
        <v>1</v>
      </c>
      <c r="RJ551">
        <v>0</v>
      </c>
      <c r="RK551">
        <v>0</v>
      </c>
      <c r="RL551">
        <v>1</v>
      </c>
      <c r="RM551">
        <v>0</v>
      </c>
      <c r="RN551">
        <v>0</v>
      </c>
      <c r="RO551">
        <v>0</v>
      </c>
      <c r="RP551">
        <v>0</v>
      </c>
      <c r="RQ551">
        <v>0</v>
      </c>
      <c r="RR551">
        <v>0</v>
      </c>
      <c r="RS551">
        <v>0</v>
      </c>
      <c r="RT551">
        <v>0</v>
      </c>
      <c r="RU551">
        <v>0</v>
      </c>
      <c r="RV551">
        <f t="shared" si="17"/>
        <v>3</v>
      </c>
      <c r="RY551">
        <f t="shared" si="16"/>
        <v>6</v>
      </c>
    </row>
    <row r="552" spans="1:493" x14ac:dyDescent="0.3">
      <c r="A552">
        <v>71536</v>
      </c>
      <c r="B552">
        <v>765</v>
      </c>
      <c r="C552" t="s">
        <v>6793</v>
      </c>
      <c r="D552" t="s">
        <v>6793</v>
      </c>
      <c r="I552" t="s">
        <v>6793</v>
      </c>
      <c r="J552" t="s">
        <v>7515</v>
      </c>
      <c r="K552" t="s">
        <v>7515</v>
      </c>
      <c r="L552" t="s">
        <v>7515</v>
      </c>
      <c r="M552" t="s">
        <v>7515</v>
      </c>
      <c r="N552" t="s">
        <v>7515</v>
      </c>
      <c r="O552" t="s">
        <v>7515</v>
      </c>
      <c r="P552" t="s">
        <v>7515</v>
      </c>
      <c r="Q552" t="s">
        <v>7515</v>
      </c>
      <c r="R552" t="s">
        <v>7515</v>
      </c>
      <c r="S552" t="s">
        <v>7515</v>
      </c>
      <c r="T552" t="s">
        <v>7515</v>
      </c>
      <c r="U552" t="s">
        <v>7515</v>
      </c>
      <c r="V552" t="s">
        <v>7515</v>
      </c>
      <c r="W552" t="s">
        <v>7515</v>
      </c>
      <c r="X552" t="s">
        <v>7515</v>
      </c>
      <c r="Y552" t="s">
        <v>7516</v>
      </c>
      <c r="Z552" t="s">
        <v>7515</v>
      </c>
      <c r="AA552" t="s">
        <v>7515</v>
      </c>
      <c r="AB552" t="s">
        <v>7515</v>
      </c>
      <c r="AC552" t="s">
        <v>6796</v>
      </c>
      <c r="AK552" t="s">
        <v>6985</v>
      </c>
      <c r="AL552" t="s">
        <v>6793</v>
      </c>
      <c r="AM552" t="s">
        <v>6794</v>
      </c>
      <c r="AN552" t="s">
        <v>7680</v>
      </c>
      <c r="AO552">
        <v>0</v>
      </c>
      <c r="AP552">
        <v>24</v>
      </c>
      <c r="AQ552" t="s">
        <v>6992</v>
      </c>
      <c r="AR552" t="s">
        <v>6966</v>
      </c>
      <c r="AS552" t="s">
        <v>6794</v>
      </c>
      <c r="AT552" t="s">
        <v>6813</v>
      </c>
      <c r="AU552" t="s">
        <v>7531</v>
      </c>
      <c r="AV552" t="s">
        <v>7518</v>
      </c>
      <c r="AX552" t="s">
        <v>6794</v>
      </c>
      <c r="AY552" t="s">
        <v>6793</v>
      </c>
      <c r="AZ552" t="s">
        <v>6793</v>
      </c>
      <c r="BA552" t="s">
        <v>6793</v>
      </c>
      <c r="BB552" t="s">
        <v>6794</v>
      </c>
      <c r="BC552" t="s">
        <v>6794</v>
      </c>
      <c r="BD552" t="s">
        <v>6794</v>
      </c>
      <c r="BE552" t="s">
        <v>6794</v>
      </c>
      <c r="BF552" t="s">
        <v>6794</v>
      </c>
      <c r="BG552" t="s">
        <v>6794</v>
      </c>
      <c r="BH552" t="s">
        <v>6794</v>
      </c>
      <c r="BI552" t="s">
        <v>7625</v>
      </c>
      <c r="BJ552" t="s">
        <v>7021</v>
      </c>
      <c r="BK552" t="s">
        <v>6794</v>
      </c>
      <c r="BM552">
        <v>100</v>
      </c>
      <c r="BN552" t="s">
        <v>31</v>
      </c>
      <c r="BO552" t="s">
        <v>7519</v>
      </c>
      <c r="BP552" t="s">
        <v>6</v>
      </c>
      <c r="BQ552" t="s">
        <v>7559</v>
      </c>
      <c r="BR552" t="s">
        <v>7543</v>
      </c>
      <c r="BS552" t="s">
        <v>7516</v>
      </c>
      <c r="BT552" t="s">
        <v>7515</v>
      </c>
      <c r="BU552" t="s">
        <v>7515</v>
      </c>
      <c r="BV552" t="s">
        <v>7515</v>
      </c>
      <c r="BW552" t="s">
        <v>7515</v>
      </c>
      <c r="BX552" t="s">
        <v>7515</v>
      </c>
      <c r="BY552" t="s">
        <v>7515</v>
      </c>
      <c r="BZ552" t="s">
        <v>7515</v>
      </c>
      <c r="CA552" t="s">
        <v>7515</v>
      </c>
      <c r="CB552" t="s">
        <v>7515</v>
      </c>
      <c r="CC552" t="s">
        <v>7515</v>
      </c>
      <c r="CD552" t="s">
        <v>7515</v>
      </c>
      <c r="CE552" t="s">
        <v>6794</v>
      </c>
      <c r="CF552" t="s">
        <v>7563</v>
      </c>
      <c r="CG552">
        <v>100</v>
      </c>
      <c r="CH552" t="s">
        <v>6757</v>
      </c>
      <c r="CI552" t="s">
        <v>6793</v>
      </c>
      <c r="CJ552" t="s">
        <v>6793</v>
      </c>
      <c r="CK552" t="s">
        <v>6794</v>
      </c>
      <c r="CL552" t="s">
        <v>6794</v>
      </c>
      <c r="CM552" t="s">
        <v>6794</v>
      </c>
      <c r="CN552" t="s">
        <v>6793</v>
      </c>
      <c r="CO552" t="s">
        <v>6794</v>
      </c>
      <c r="CP552" t="s">
        <v>6794</v>
      </c>
      <c r="CQ552" t="s">
        <v>6794</v>
      </c>
      <c r="CR552" t="s">
        <v>7520</v>
      </c>
      <c r="CS552" t="s">
        <v>7521</v>
      </c>
      <c r="CT552" t="s">
        <v>7522</v>
      </c>
      <c r="CU552" t="s">
        <v>6793</v>
      </c>
      <c r="CV552">
        <v>2</v>
      </c>
      <c r="CW552">
        <v>4</v>
      </c>
      <c r="CX552">
        <v>3</v>
      </c>
      <c r="CY552" t="s">
        <v>6794</v>
      </c>
      <c r="EC552">
        <v>2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1</v>
      </c>
      <c r="EK552">
        <v>1</v>
      </c>
      <c r="EL552" t="s">
        <v>6794</v>
      </c>
      <c r="EV552" t="s">
        <v>6794</v>
      </c>
      <c r="PS552" t="s">
        <v>6757</v>
      </c>
      <c r="PT552" t="s">
        <v>7526</v>
      </c>
      <c r="PU552" t="s">
        <v>7527</v>
      </c>
      <c r="PV552" t="s">
        <v>7526</v>
      </c>
      <c r="PW552" t="s">
        <v>7515</v>
      </c>
      <c r="PX552" t="s">
        <v>7515</v>
      </c>
      <c r="PY552" t="s">
        <v>7515</v>
      </c>
      <c r="PZ552" t="s">
        <v>7515</v>
      </c>
      <c r="QA552" t="s">
        <v>7515</v>
      </c>
      <c r="QB552" t="s">
        <v>7515</v>
      </c>
      <c r="QC552" t="s">
        <v>7516</v>
      </c>
      <c r="QD552" t="s">
        <v>7528</v>
      </c>
      <c r="QE552" t="s">
        <v>7529</v>
      </c>
      <c r="QF552" t="s">
        <v>7528</v>
      </c>
      <c r="QG552" t="s">
        <v>7681</v>
      </c>
      <c r="QH552">
        <v>2008</v>
      </c>
      <c r="QI552">
        <v>5</v>
      </c>
      <c r="QJ552">
        <v>1</v>
      </c>
      <c r="QK552" s="329">
        <v>39569</v>
      </c>
      <c r="QL552">
        <v>1</v>
      </c>
      <c r="QM552">
        <v>0</v>
      </c>
      <c r="QN552" t="s">
        <v>265</v>
      </c>
      <c r="QO552">
        <v>2008</v>
      </c>
      <c r="QP552">
        <v>50</v>
      </c>
      <c r="RV552">
        <f t="shared" si="17"/>
        <v>2</v>
      </c>
      <c r="RY552">
        <f t="shared" si="16"/>
        <v>8</v>
      </c>
    </row>
    <row r="553" spans="1:493" x14ac:dyDescent="0.3">
      <c r="A553">
        <v>71537</v>
      </c>
      <c r="B553">
        <v>766</v>
      </c>
      <c r="C553" t="s">
        <v>6793</v>
      </c>
      <c r="D553" t="s">
        <v>6793</v>
      </c>
      <c r="I553" t="s">
        <v>6793</v>
      </c>
      <c r="J553" t="s">
        <v>7516</v>
      </c>
      <c r="K553" t="s">
        <v>7515</v>
      </c>
      <c r="L553" t="s">
        <v>7515</v>
      </c>
      <c r="M553" t="s">
        <v>7515</v>
      </c>
      <c r="N553" t="s">
        <v>7515</v>
      </c>
      <c r="O553" t="s">
        <v>7515</v>
      </c>
      <c r="P553" t="s">
        <v>7515</v>
      </c>
      <c r="Q553" t="s">
        <v>7515</v>
      </c>
      <c r="R553" t="s">
        <v>7515</v>
      </c>
      <c r="S553" t="s">
        <v>7515</v>
      </c>
      <c r="T553" t="s">
        <v>7515</v>
      </c>
      <c r="U553" t="s">
        <v>7515</v>
      </c>
      <c r="V553" t="s">
        <v>7515</v>
      </c>
      <c r="W553" t="s">
        <v>7515</v>
      </c>
      <c r="X553" t="s">
        <v>7515</v>
      </c>
      <c r="Y553" t="s">
        <v>7515</v>
      </c>
      <c r="Z553" t="s">
        <v>7515</v>
      </c>
      <c r="AA553" t="s">
        <v>7515</v>
      </c>
      <c r="AB553" t="s">
        <v>7515</v>
      </c>
      <c r="AC553" t="s">
        <v>6796</v>
      </c>
      <c r="AK553" t="s">
        <v>6985</v>
      </c>
      <c r="AL553" t="s">
        <v>6793</v>
      </c>
      <c r="AM553" t="s">
        <v>6793</v>
      </c>
      <c r="AN553" t="s">
        <v>7680</v>
      </c>
      <c r="AO553">
        <v>0</v>
      </c>
      <c r="AP553">
        <v>25</v>
      </c>
      <c r="AQ553" t="s">
        <v>6988</v>
      </c>
      <c r="AR553" t="s">
        <v>6793</v>
      </c>
      <c r="AS553" t="s">
        <v>6793</v>
      </c>
      <c r="AT553" t="s">
        <v>6813</v>
      </c>
      <c r="AU553" t="s">
        <v>7531</v>
      </c>
      <c r="AV553" t="s">
        <v>7553</v>
      </c>
      <c r="AX553" t="s">
        <v>6794</v>
      </c>
      <c r="AY553" t="s">
        <v>6794</v>
      </c>
      <c r="AZ553" t="s">
        <v>6794</v>
      </c>
      <c r="BA553" t="s">
        <v>6794</v>
      </c>
      <c r="BB553" t="s">
        <v>6793</v>
      </c>
      <c r="BC553" t="s">
        <v>6793</v>
      </c>
      <c r="BD553" t="s">
        <v>6793</v>
      </c>
      <c r="BE553" t="s">
        <v>6794</v>
      </c>
      <c r="BF553" t="s">
        <v>6794</v>
      </c>
      <c r="BG553" t="s">
        <v>6794</v>
      </c>
      <c r="BH553" t="s">
        <v>6794</v>
      </c>
      <c r="BI553" t="s">
        <v>7026</v>
      </c>
      <c r="BJ553" t="s">
        <v>7025</v>
      </c>
      <c r="BK553" t="s">
        <v>6794</v>
      </c>
      <c r="BM553">
        <v>0</v>
      </c>
      <c r="BN553" t="s">
        <v>6</v>
      </c>
      <c r="BO553" t="s">
        <v>7519</v>
      </c>
      <c r="BP553" t="s">
        <v>6</v>
      </c>
      <c r="BQ553" t="s">
        <v>7026</v>
      </c>
      <c r="BR553" t="s">
        <v>7561</v>
      </c>
      <c r="BS553" t="s">
        <v>7515</v>
      </c>
      <c r="BT553" t="s">
        <v>7516</v>
      </c>
      <c r="BU553" t="s">
        <v>7515</v>
      </c>
      <c r="BV553" t="s">
        <v>7515</v>
      </c>
      <c r="BW553" t="s">
        <v>7515</v>
      </c>
      <c r="BX553" t="s">
        <v>7515</v>
      </c>
      <c r="BY553" t="s">
        <v>7515</v>
      </c>
      <c r="BZ553" t="s">
        <v>7515</v>
      </c>
      <c r="CA553" t="s">
        <v>7515</v>
      </c>
      <c r="CB553" t="s">
        <v>7515</v>
      </c>
      <c r="CC553" t="s">
        <v>7515</v>
      </c>
      <c r="CD553" t="s">
        <v>7515</v>
      </c>
      <c r="CE553" t="s">
        <v>6793</v>
      </c>
      <c r="CI553" t="s">
        <v>6793</v>
      </c>
      <c r="CJ553" t="s">
        <v>6793</v>
      </c>
      <c r="CK553" t="s">
        <v>6794</v>
      </c>
      <c r="CL553" t="s">
        <v>6793</v>
      </c>
      <c r="CM553" t="s">
        <v>6794</v>
      </c>
      <c r="CN553" t="s">
        <v>6794</v>
      </c>
      <c r="CO553" t="s">
        <v>6794</v>
      </c>
      <c r="CP553" t="s">
        <v>6793</v>
      </c>
      <c r="CQ553" t="s">
        <v>6794</v>
      </c>
      <c r="CR553" t="s">
        <v>7520</v>
      </c>
      <c r="CS553" t="s">
        <v>7521</v>
      </c>
      <c r="CT553" t="s">
        <v>7522</v>
      </c>
      <c r="CU553" t="s">
        <v>6793</v>
      </c>
      <c r="CV553">
        <v>2</v>
      </c>
      <c r="CW553">
        <v>3</v>
      </c>
      <c r="CX553">
        <v>3</v>
      </c>
      <c r="CY553" t="s">
        <v>6794</v>
      </c>
      <c r="EC553">
        <v>3</v>
      </c>
      <c r="EE553">
        <v>0</v>
      </c>
      <c r="EF553">
        <v>1</v>
      </c>
      <c r="EG553">
        <v>1</v>
      </c>
      <c r="EH553">
        <v>0</v>
      </c>
      <c r="EI553">
        <v>1</v>
      </c>
      <c r="EJ553">
        <v>0</v>
      </c>
      <c r="EK553">
        <v>0</v>
      </c>
      <c r="EL553" t="s">
        <v>6794</v>
      </c>
      <c r="EV553" t="s">
        <v>6794</v>
      </c>
      <c r="PS553" t="s">
        <v>7526</v>
      </c>
      <c r="PT553" t="s">
        <v>7526</v>
      </c>
      <c r="PU553" t="s">
        <v>7526</v>
      </c>
      <c r="PV553" t="s">
        <v>7527</v>
      </c>
      <c r="PW553" t="s">
        <v>7516</v>
      </c>
      <c r="PX553" t="s">
        <v>7515</v>
      </c>
      <c r="PY553" t="s">
        <v>7515</v>
      </c>
      <c r="PZ553" t="s">
        <v>7515</v>
      </c>
      <c r="QA553" t="s">
        <v>7515</v>
      </c>
      <c r="QB553" t="s">
        <v>7515</v>
      </c>
      <c r="QC553" t="s">
        <v>7515</v>
      </c>
      <c r="QD553" t="s">
        <v>7528</v>
      </c>
      <c r="QE553" t="s">
        <v>7529</v>
      </c>
      <c r="QF553" t="s">
        <v>7528</v>
      </c>
      <c r="QG553" t="s">
        <v>7681</v>
      </c>
      <c r="QH553">
        <v>2008</v>
      </c>
      <c r="QI553">
        <v>11</v>
      </c>
      <c r="QJ553">
        <v>1</v>
      </c>
      <c r="QK553" s="329">
        <v>39777</v>
      </c>
      <c r="QL553">
        <v>1</v>
      </c>
      <c r="QM553">
        <v>0</v>
      </c>
      <c r="QN553" t="s">
        <v>194</v>
      </c>
      <c r="QO553">
        <v>0</v>
      </c>
      <c r="QP553">
        <v>35</v>
      </c>
      <c r="RV553">
        <f t="shared" si="17"/>
        <v>2</v>
      </c>
      <c r="RY553">
        <f t="shared" si="16"/>
        <v>4</v>
      </c>
    </row>
    <row r="554" spans="1:493" x14ac:dyDescent="0.3">
      <c r="A554">
        <v>71538</v>
      </c>
      <c r="B554">
        <v>767</v>
      </c>
      <c r="C554" t="s">
        <v>6793</v>
      </c>
      <c r="D554" t="s">
        <v>6793</v>
      </c>
      <c r="I554" t="s">
        <v>6793</v>
      </c>
      <c r="J554" t="s">
        <v>7515</v>
      </c>
      <c r="K554" t="s">
        <v>7515</v>
      </c>
      <c r="L554" t="s">
        <v>7515</v>
      </c>
      <c r="M554" t="s">
        <v>7515</v>
      </c>
      <c r="N554" t="s">
        <v>7515</v>
      </c>
      <c r="O554" t="s">
        <v>7515</v>
      </c>
      <c r="P554" t="s">
        <v>7515</v>
      </c>
      <c r="Q554" t="s">
        <v>7515</v>
      </c>
      <c r="R554" t="s">
        <v>7515</v>
      </c>
      <c r="S554" t="s">
        <v>7515</v>
      </c>
      <c r="T554" t="s">
        <v>7516</v>
      </c>
      <c r="U554" t="s">
        <v>7515</v>
      </c>
      <c r="V554" t="s">
        <v>7515</v>
      </c>
      <c r="W554" t="s">
        <v>7515</v>
      </c>
      <c r="X554" t="s">
        <v>7515</v>
      </c>
      <c r="Y554" t="s">
        <v>7516</v>
      </c>
      <c r="Z554" t="s">
        <v>7515</v>
      </c>
      <c r="AA554" t="s">
        <v>7515</v>
      </c>
      <c r="AB554" t="s">
        <v>7515</v>
      </c>
      <c r="AC554" t="s">
        <v>7517</v>
      </c>
      <c r="AF554">
        <v>0</v>
      </c>
      <c r="AG554">
        <v>30</v>
      </c>
      <c r="AH554" t="s">
        <v>7560</v>
      </c>
      <c r="AK554" t="s">
        <v>6993</v>
      </c>
      <c r="AL554" t="s">
        <v>6794</v>
      </c>
      <c r="AM554" t="s">
        <v>6794</v>
      </c>
      <c r="AN554" t="s">
        <v>7680</v>
      </c>
      <c r="AO554">
        <v>0</v>
      </c>
      <c r="AP554">
        <v>30</v>
      </c>
      <c r="AQ554" t="s">
        <v>6988</v>
      </c>
      <c r="AR554" t="s">
        <v>6793</v>
      </c>
      <c r="AS554" t="s">
        <v>6793</v>
      </c>
      <c r="AT554" t="s">
        <v>6813</v>
      </c>
      <c r="AU554" t="s">
        <v>7531</v>
      </c>
      <c r="AV554" t="s">
        <v>7518</v>
      </c>
      <c r="AX554" t="s">
        <v>6794</v>
      </c>
      <c r="AY554" t="s">
        <v>6794</v>
      </c>
      <c r="AZ554" t="s">
        <v>6794</v>
      </c>
      <c r="BA554" t="s">
        <v>6794</v>
      </c>
      <c r="BB554" t="s">
        <v>6794</v>
      </c>
      <c r="BC554" t="s">
        <v>6794</v>
      </c>
      <c r="BD554" t="s">
        <v>6794</v>
      </c>
      <c r="BE554" t="s">
        <v>6794</v>
      </c>
      <c r="BF554" t="s">
        <v>6794</v>
      </c>
      <c r="BG554" t="s">
        <v>6794</v>
      </c>
      <c r="BH554" t="s">
        <v>6794</v>
      </c>
      <c r="BI554" t="s">
        <v>7028</v>
      </c>
      <c r="BJ554" t="s">
        <v>6</v>
      </c>
      <c r="BK554" t="s">
        <v>6794</v>
      </c>
      <c r="BM554">
        <v>0</v>
      </c>
      <c r="BN554" t="s">
        <v>6</v>
      </c>
      <c r="BO554" t="s">
        <v>7519</v>
      </c>
      <c r="BP554" t="s">
        <v>6</v>
      </c>
      <c r="BQ554" t="s">
        <v>7559</v>
      </c>
      <c r="BR554" t="s">
        <v>6</v>
      </c>
      <c r="CE554" t="s">
        <v>6794</v>
      </c>
      <c r="CI554" t="s">
        <v>6794</v>
      </c>
      <c r="CJ554" t="s">
        <v>6794</v>
      </c>
      <c r="CK554" t="s">
        <v>6794</v>
      </c>
      <c r="CL554" t="s">
        <v>6794</v>
      </c>
      <c r="CM554" t="s">
        <v>6794</v>
      </c>
      <c r="CN554" t="s">
        <v>6794</v>
      </c>
      <c r="CO554" t="s">
        <v>6794</v>
      </c>
      <c r="CP554" t="s">
        <v>6794</v>
      </c>
      <c r="CQ554" t="s">
        <v>6794</v>
      </c>
      <c r="CR554" t="s">
        <v>7520</v>
      </c>
      <c r="CS554" t="s">
        <v>7521</v>
      </c>
      <c r="CT554" t="s">
        <v>7587</v>
      </c>
      <c r="CU554" t="s">
        <v>6793</v>
      </c>
      <c r="CV554" t="s">
        <v>31</v>
      </c>
      <c r="CW554" t="s">
        <v>31</v>
      </c>
      <c r="CX554" t="s">
        <v>31</v>
      </c>
      <c r="CY554" t="s">
        <v>31</v>
      </c>
      <c r="EC554" t="s">
        <v>31</v>
      </c>
      <c r="EL554" t="s">
        <v>31</v>
      </c>
      <c r="EV554" t="s">
        <v>6966</v>
      </c>
      <c r="PS554" t="s">
        <v>7526</v>
      </c>
      <c r="PT554" t="s">
        <v>7526</v>
      </c>
      <c r="PU554" t="s">
        <v>7527</v>
      </c>
      <c r="PV554" t="s">
        <v>7527</v>
      </c>
      <c r="PW554" t="s">
        <v>7515</v>
      </c>
      <c r="PX554" t="s">
        <v>7515</v>
      </c>
      <c r="PY554" t="s">
        <v>7515</v>
      </c>
      <c r="PZ554" t="s">
        <v>7515</v>
      </c>
      <c r="QA554" t="s">
        <v>7515</v>
      </c>
      <c r="QB554" t="s">
        <v>7515</v>
      </c>
      <c r="QC554" t="s">
        <v>7516</v>
      </c>
      <c r="QD554" t="s">
        <v>7528</v>
      </c>
      <c r="QE554" t="s">
        <v>7529</v>
      </c>
      <c r="QF554" t="s">
        <v>7528</v>
      </c>
      <c r="QG554" t="s">
        <v>7681</v>
      </c>
      <c r="QH554">
        <v>2008</v>
      </c>
      <c r="QI554">
        <v>2</v>
      </c>
      <c r="QJ554">
        <v>1</v>
      </c>
      <c r="QK554" s="329">
        <v>39485</v>
      </c>
      <c r="QL554">
        <v>0</v>
      </c>
      <c r="QM554">
        <v>1</v>
      </c>
      <c r="QN554" t="s">
        <v>194</v>
      </c>
      <c r="QO554">
        <v>0</v>
      </c>
      <c r="QP554">
        <v>18</v>
      </c>
      <c r="RV554">
        <f t="shared" si="17"/>
        <v>1</v>
      </c>
      <c r="RY554">
        <f t="shared" si="16"/>
        <v>2</v>
      </c>
    </row>
    <row r="555" spans="1:493" x14ac:dyDescent="0.3">
      <c r="A555">
        <v>71539</v>
      </c>
      <c r="B555">
        <v>769</v>
      </c>
      <c r="C555" t="s">
        <v>6793</v>
      </c>
      <c r="D555" t="s">
        <v>6793</v>
      </c>
      <c r="I555" t="s">
        <v>6793</v>
      </c>
      <c r="J555" t="s">
        <v>7515</v>
      </c>
      <c r="K555" t="s">
        <v>7515</v>
      </c>
      <c r="L555" t="s">
        <v>7515</v>
      </c>
      <c r="M555" t="s">
        <v>7515</v>
      </c>
      <c r="N555" t="s">
        <v>7515</v>
      </c>
      <c r="O555" t="s">
        <v>7515</v>
      </c>
      <c r="P555" t="s">
        <v>7515</v>
      </c>
      <c r="Q555" t="s">
        <v>7515</v>
      </c>
      <c r="R555" t="s">
        <v>7515</v>
      </c>
      <c r="S555" t="s">
        <v>7515</v>
      </c>
      <c r="T555" t="s">
        <v>7515</v>
      </c>
      <c r="U555" t="s">
        <v>7515</v>
      </c>
      <c r="V555" t="s">
        <v>7515</v>
      </c>
      <c r="W555" t="s">
        <v>7515</v>
      </c>
      <c r="X555" t="s">
        <v>7515</v>
      </c>
      <c r="Y555" t="s">
        <v>7515</v>
      </c>
      <c r="Z555" t="s">
        <v>7515</v>
      </c>
      <c r="AA555" t="s">
        <v>7516</v>
      </c>
      <c r="AB555" t="s">
        <v>7515</v>
      </c>
      <c r="AC555" t="s">
        <v>7517</v>
      </c>
      <c r="AF555">
        <v>0</v>
      </c>
      <c r="AG555">
        <v>10</v>
      </c>
      <c r="AH555" t="s">
        <v>6845</v>
      </c>
      <c r="AK555" t="s">
        <v>6993</v>
      </c>
      <c r="AL555" t="s">
        <v>6794</v>
      </c>
      <c r="AM555" t="s">
        <v>6794</v>
      </c>
      <c r="AN555" t="s">
        <v>7680</v>
      </c>
      <c r="AO555">
        <v>0</v>
      </c>
      <c r="AP555">
        <v>10</v>
      </c>
      <c r="AQ555" t="s">
        <v>6988</v>
      </c>
      <c r="AR555" t="s">
        <v>6793</v>
      </c>
      <c r="AS555" t="s">
        <v>6793</v>
      </c>
      <c r="AT555" t="s">
        <v>6813</v>
      </c>
      <c r="AU555" t="s">
        <v>7531</v>
      </c>
      <c r="AV555" t="s">
        <v>6991</v>
      </c>
      <c r="AX555" t="s">
        <v>6794</v>
      </c>
      <c r="AY555" t="s">
        <v>6794</v>
      </c>
      <c r="AZ555" t="s">
        <v>6794</v>
      </c>
      <c r="BA555" t="s">
        <v>6794</v>
      </c>
      <c r="BB555" t="s">
        <v>6794</v>
      </c>
      <c r="BC555" t="s">
        <v>6794</v>
      </c>
      <c r="BD555" t="s">
        <v>6793</v>
      </c>
      <c r="BE555" t="s">
        <v>6794</v>
      </c>
      <c r="BF555" t="s">
        <v>6794</v>
      </c>
      <c r="BG555" t="s">
        <v>6794</v>
      </c>
      <c r="BH555" t="s">
        <v>6794</v>
      </c>
      <c r="BI555" t="s">
        <v>7022</v>
      </c>
      <c r="BJ555" t="s">
        <v>7686</v>
      </c>
      <c r="BK555" t="s">
        <v>6794</v>
      </c>
      <c r="BM555">
        <v>50</v>
      </c>
      <c r="BN555" t="s">
        <v>6</v>
      </c>
      <c r="BO555" t="s">
        <v>7533</v>
      </c>
      <c r="BP555" t="s">
        <v>6</v>
      </c>
      <c r="BQ555" t="s">
        <v>7022</v>
      </c>
      <c r="BR555" t="s">
        <v>7682</v>
      </c>
      <c r="BS555" t="s">
        <v>7515</v>
      </c>
      <c r="BT555" t="s">
        <v>7516</v>
      </c>
      <c r="BU555" t="s">
        <v>7515</v>
      </c>
      <c r="BV555" t="s">
        <v>7515</v>
      </c>
      <c r="BW555" t="s">
        <v>7515</v>
      </c>
      <c r="BX555" t="s">
        <v>7515</v>
      </c>
      <c r="BY555" t="s">
        <v>7515</v>
      </c>
      <c r="BZ555" t="s">
        <v>7515</v>
      </c>
      <c r="CA555" t="s">
        <v>7515</v>
      </c>
      <c r="CB555" t="s">
        <v>7515</v>
      </c>
      <c r="CC555" t="s">
        <v>7515</v>
      </c>
      <c r="CD555" t="s">
        <v>7515</v>
      </c>
      <c r="CE555" t="s">
        <v>6794</v>
      </c>
      <c r="CI555" t="s">
        <v>6793</v>
      </c>
      <c r="CJ555" t="s">
        <v>6793</v>
      </c>
      <c r="CK555" t="s">
        <v>6794</v>
      </c>
      <c r="CL555" t="s">
        <v>6793</v>
      </c>
      <c r="CM555" t="s">
        <v>6793</v>
      </c>
      <c r="CN555" t="s">
        <v>6793</v>
      </c>
      <c r="CO555" t="s">
        <v>6794</v>
      </c>
      <c r="CP555" t="s">
        <v>6793</v>
      </c>
      <c r="CQ555" t="s">
        <v>6794</v>
      </c>
      <c r="CR555" t="s">
        <v>7545</v>
      </c>
      <c r="CS555" t="s">
        <v>7521</v>
      </c>
      <c r="CT555" t="s">
        <v>7522</v>
      </c>
      <c r="CU555" t="s">
        <v>6793</v>
      </c>
      <c r="CV555">
        <v>1</v>
      </c>
      <c r="CW555">
        <v>2</v>
      </c>
      <c r="CX555">
        <v>2</v>
      </c>
      <c r="CY555" t="s">
        <v>6794</v>
      </c>
      <c r="EC555">
        <v>5</v>
      </c>
      <c r="EE555">
        <v>3</v>
      </c>
      <c r="EF555">
        <v>0</v>
      </c>
      <c r="EG555">
        <v>0</v>
      </c>
      <c r="EH555">
        <v>1</v>
      </c>
      <c r="EI555">
        <v>1</v>
      </c>
      <c r="EJ555">
        <v>0</v>
      </c>
      <c r="EK555">
        <v>0</v>
      </c>
      <c r="EL555" t="s">
        <v>6794</v>
      </c>
      <c r="EV555" t="s">
        <v>6793</v>
      </c>
      <c r="IR555" t="s">
        <v>7524</v>
      </c>
      <c r="IS555" t="s">
        <v>7680</v>
      </c>
      <c r="IT555">
        <v>7</v>
      </c>
      <c r="IU555">
        <v>2006</v>
      </c>
      <c r="IY555" t="s">
        <v>6793</v>
      </c>
      <c r="JA555" t="s">
        <v>7524</v>
      </c>
      <c r="JB555" t="s">
        <v>7680</v>
      </c>
      <c r="JC555">
        <v>7</v>
      </c>
      <c r="JD555">
        <v>2006</v>
      </c>
      <c r="JF555" t="s">
        <v>7526</v>
      </c>
      <c r="JG555" t="s">
        <v>7526</v>
      </c>
      <c r="JH555" t="s">
        <v>6793</v>
      </c>
      <c r="PS555" t="s">
        <v>7526</v>
      </c>
      <c r="PT555" t="s">
        <v>7526</v>
      </c>
      <c r="PV555" t="s">
        <v>7526</v>
      </c>
      <c r="PW555" t="s">
        <v>7515</v>
      </c>
      <c r="PX555" t="s">
        <v>7515</v>
      </c>
      <c r="PY555" t="s">
        <v>7515</v>
      </c>
      <c r="PZ555" t="s">
        <v>7515</v>
      </c>
      <c r="QA555" t="s">
        <v>7515</v>
      </c>
      <c r="QB555" t="s">
        <v>7515</v>
      </c>
      <c r="QC555" t="s">
        <v>7516</v>
      </c>
      <c r="QD555" t="s">
        <v>7528</v>
      </c>
      <c r="QE555" t="s">
        <v>7539</v>
      </c>
      <c r="QF555" t="s">
        <v>7528</v>
      </c>
      <c r="QG555" t="s">
        <v>7681</v>
      </c>
      <c r="QH555">
        <v>2008</v>
      </c>
      <c r="QI555">
        <v>5</v>
      </c>
      <c r="QJ555">
        <v>1</v>
      </c>
      <c r="QK555" s="329">
        <v>39582</v>
      </c>
      <c r="QL555">
        <v>0</v>
      </c>
      <c r="QM555">
        <v>1</v>
      </c>
      <c r="QN555" t="s">
        <v>194</v>
      </c>
      <c r="QO555">
        <v>0</v>
      </c>
      <c r="QP555">
        <v>18</v>
      </c>
      <c r="QQ555">
        <v>0</v>
      </c>
      <c r="QR555">
        <v>0</v>
      </c>
      <c r="QS555">
        <v>0</v>
      </c>
      <c r="QT555">
        <v>0</v>
      </c>
      <c r="QU555">
        <v>0</v>
      </c>
      <c r="QV555">
        <v>0</v>
      </c>
      <c r="QW555">
        <v>0</v>
      </c>
      <c r="QX555">
        <v>0</v>
      </c>
      <c r="QY555">
        <v>0</v>
      </c>
      <c r="QZ555">
        <v>0</v>
      </c>
      <c r="RA555">
        <v>0</v>
      </c>
      <c r="RB555">
        <v>0</v>
      </c>
      <c r="RC555">
        <v>0</v>
      </c>
      <c r="RD555">
        <v>1</v>
      </c>
      <c r="RE555">
        <v>1</v>
      </c>
      <c r="RF555">
        <v>0</v>
      </c>
      <c r="RG555">
        <v>0</v>
      </c>
      <c r="RH555">
        <v>0</v>
      </c>
      <c r="RI555">
        <v>0</v>
      </c>
      <c r="RJ555">
        <v>0</v>
      </c>
      <c r="RK555">
        <v>0</v>
      </c>
      <c r="RL555">
        <v>0</v>
      </c>
      <c r="RM555">
        <v>0</v>
      </c>
      <c r="RN555">
        <v>0</v>
      </c>
      <c r="RO555">
        <v>0</v>
      </c>
      <c r="RP555">
        <v>0</v>
      </c>
      <c r="RQ555">
        <v>0</v>
      </c>
      <c r="RR555">
        <v>0</v>
      </c>
      <c r="RS555">
        <v>0</v>
      </c>
      <c r="RT555">
        <v>0</v>
      </c>
      <c r="RU555">
        <v>0</v>
      </c>
      <c r="RV555">
        <f t="shared" si="17"/>
        <v>4</v>
      </c>
      <c r="RY555">
        <f t="shared" si="16"/>
        <v>5</v>
      </c>
    </row>
    <row r="556" spans="1:493" x14ac:dyDescent="0.3">
      <c r="A556">
        <v>71540</v>
      </c>
      <c r="B556">
        <v>770</v>
      </c>
      <c r="C556" t="s">
        <v>6793</v>
      </c>
      <c r="D556" t="s">
        <v>6793</v>
      </c>
      <c r="I556" t="s">
        <v>6793</v>
      </c>
      <c r="J556" t="s">
        <v>7515</v>
      </c>
      <c r="K556" t="s">
        <v>7515</v>
      </c>
      <c r="L556" t="s">
        <v>7515</v>
      </c>
      <c r="M556" t="s">
        <v>7515</v>
      </c>
      <c r="N556" t="s">
        <v>7515</v>
      </c>
      <c r="O556" t="s">
        <v>7515</v>
      </c>
      <c r="P556" t="s">
        <v>7515</v>
      </c>
      <c r="Q556" t="s">
        <v>7515</v>
      </c>
      <c r="R556" t="s">
        <v>7515</v>
      </c>
      <c r="S556" t="s">
        <v>7515</v>
      </c>
      <c r="T556" t="s">
        <v>7515</v>
      </c>
      <c r="U556" t="s">
        <v>7515</v>
      </c>
      <c r="V556" t="s">
        <v>7515</v>
      </c>
      <c r="W556" t="s">
        <v>7516</v>
      </c>
      <c r="X556" t="s">
        <v>7515</v>
      </c>
      <c r="Y556" t="s">
        <v>7515</v>
      </c>
      <c r="Z556" t="s">
        <v>7515</v>
      </c>
      <c r="AA556" t="s">
        <v>7515</v>
      </c>
      <c r="AB556" t="s">
        <v>7515</v>
      </c>
      <c r="AC556" t="s">
        <v>7517</v>
      </c>
      <c r="AF556">
        <v>0</v>
      </c>
      <c r="AG556">
        <v>1</v>
      </c>
      <c r="AH556" t="s">
        <v>6845</v>
      </c>
      <c r="AK556" t="s">
        <v>6993</v>
      </c>
      <c r="AL556" t="s">
        <v>6794</v>
      </c>
      <c r="AM556" t="s">
        <v>6794</v>
      </c>
      <c r="AN556" t="s">
        <v>7680</v>
      </c>
      <c r="AO556">
        <v>0</v>
      </c>
      <c r="AP556">
        <v>20</v>
      </c>
      <c r="AQ556" t="s">
        <v>7568</v>
      </c>
      <c r="AT556" t="s">
        <v>6814</v>
      </c>
      <c r="AV556" t="s">
        <v>6991</v>
      </c>
      <c r="AW556" t="s">
        <v>7588</v>
      </c>
      <c r="AX556" t="s">
        <v>6794</v>
      </c>
      <c r="AY556" t="s">
        <v>6794</v>
      </c>
      <c r="AZ556" t="s">
        <v>6794</v>
      </c>
      <c r="BA556" t="s">
        <v>6794</v>
      </c>
      <c r="BC556" t="s">
        <v>6793</v>
      </c>
      <c r="BD556" t="s">
        <v>6793</v>
      </c>
      <c r="BE556" t="s">
        <v>6794</v>
      </c>
      <c r="BF556" t="s">
        <v>6794</v>
      </c>
      <c r="BG556" t="s">
        <v>6794</v>
      </c>
      <c r="BH556" t="s">
        <v>6794</v>
      </c>
      <c r="BI556" t="s">
        <v>7022</v>
      </c>
      <c r="BJ556" t="s">
        <v>7027</v>
      </c>
      <c r="BK556" t="s">
        <v>6794</v>
      </c>
      <c r="BM556">
        <v>50</v>
      </c>
      <c r="BN556" t="s">
        <v>6</v>
      </c>
      <c r="BO556" t="s">
        <v>7533</v>
      </c>
      <c r="BP556" t="s">
        <v>7603</v>
      </c>
      <c r="BQ556" t="s">
        <v>7559</v>
      </c>
      <c r="BR556" t="s">
        <v>7594</v>
      </c>
      <c r="BS556" t="s">
        <v>7515</v>
      </c>
      <c r="BT556" t="s">
        <v>7516</v>
      </c>
      <c r="BU556" t="s">
        <v>7515</v>
      </c>
      <c r="BV556" t="s">
        <v>7515</v>
      </c>
      <c r="BW556" t="s">
        <v>7515</v>
      </c>
      <c r="BX556" t="s">
        <v>7515</v>
      </c>
      <c r="BY556" t="s">
        <v>7515</v>
      </c>
      <c r="BZ556" t="s">
        <v>7515</v>
      </c>
      <c r="CA556" t="s">
        <v>7515</v>
      </c>
      <c r="CB556" t="s">
        <v>7515</v>
      </c>
      <c r="CC556" t="s">
        <v>7515</v>
      </c>
      <c r="CD556" t="s">
        <v>7515</v>
      </c>
      <c r="CE556" t="s">
        <v>6794</v>
      </c>
      <c r="CI556" t="s">
        <v>6793</v>
      </c>
      <c r="CJ556" t="s">
        <v>6793</v>
      </c>
      <c r="CK556" t="s">
        <v>6794</v>
      </c>
      <c r="CL556" t="s">
        <v>6794</v>
      </c>
      <c r="CM556" t="s">
        <v>6794</v>
      </c>
      <c r="CN556" t="s">
        <v>6794</v>
      </c>
      <c r="CO556" t="s">
        <v>6794</v>
      </c>
      <c r="CP556" t="s">
        <v>6793</v>
      </c>
      <c r="CQ556" t="s">
        <v>6794</v>
      </c>
      <c r="CR556" t="s">
        <v>7520</v>
      </c>
      <c r="CS556" t="s">
        <v>7521</v>
      </c>
      <c r="CT556" t="s">
        <v>7602</v>
      </c>
      <c r="CU556" t="s">
        <v>6793</v>
      </c>
      <c r="CV556">
        <v>2</v>
      </c>
      <c r="CW556">
        <v>4</v>
      </c>
      <c r="CX556">
        <v>2</v>
      </c>
      <c r="CY556" t="s">
        <v>6794</v>
      </c>
      <c r="EC556">
        <v>2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1</v>
      </c>
      <c r="EK556">
        <v>1</v>
      </c>
      <c r="EL556" t="s">
        <v>6794</v>
      </c>
      <c r="EV556" t="s">
        <v>6793</v>
      </c>
      <c r="EW556" t="s">
        <v>7524</v>
      </c>
      <c r="EX556" t="s">
        <v>7680</v>
      </c>
      <c r="EY556">
        <v>12</v>
      </c>
      <c r="EZ556">
        <v>2008</v>
      </c>
      <c r="FD556" t="s">
        <v>6794</v>
      </c>
      <c r="FE556" t="s">
        <v>6793</v>
      </c>
      <c r="FX556" t="s">
        <v>7524</v>
      </c>
      <c r="FY556" t="s">
        <v>7680</v>
      </c>
      <c r="FZ556">
        <v>12</v>
      </c>
      <c r="GA556">
        <v>2008</v>
      </c>
      <c r="GC556" t="s">
        <v>7526</v>
      </c>
      <c r="GD556" t="s">
        <v>7526</v>
      </c>
      <c r="GE556" t="s">
        <v>6794</v>
      </c>
      <c r="GF556" t="s">
        <v>6793</v>
      </c>
      <c r="GG556" t="s">
        <v>7524</v>
      </c>
      <c r="GH556" t="s">
        <v>7680</v>
      </c>
      <c r="GI556">
        <v>2</v>
      </c>
      <c r="GJ556">
        <v>2008</v>
      </c>
      <c r="GN556" t="s">
        <v>6793</v>
      </c>
      <c r="OX556" t="s">
        <v>7524</v>
      </c>
      <c r="OY556" t="s">
        <v>7680</v>
      </c>
      <c r="OZ556">
        <v>12</v>
      </c>
      <c r="PA556">
        <v>2008</v>
      </c>
      <c r="PE556" t="s">
        <v>6794</v>
      </c>
      <c r="PG556">
        <v>5</v>
      </c>
      <c r="PH556" t="s">
        <v>7515</v>
      </c>
      <c r="PI556" t="s">
        <v>7515</v>
      </c>
      <c r="PJ556" t="s">
        <v>7515</v>
      </c>
      <c r="PK556" t="s">
        <v>7515</v>
      </c>
      <c r="PL556" t="s">
        <v>7515</v>
      </c>
      <c r="PM556" t="s">
        <v>7515</v>
      </c>
      <c r="PN556" t="s">
        <v>7515</v>
      </c>
      <c r="PO556" t="s">
        <v>7515</v>
      </c>
      <c r="PP556" t="s">
        <v>7516</v>
      </c>
      <c r="PQ556" t="s">
        <v>7515</v>
      </c>
      <c r="PR556" t="s">
        <v>7515</v>
      </c>
      <c r="PT556" t="s">
        <v>7526</v>
      </c>
      <c r="PU556" t="s">
        <v>7527</v>
      </c>
      <c r="PV556" t="s">
        <v>7527</v>
      </c>
      <c r="QD556" t="s">
        <v>7528</v>
      </c>
      <c r="QE556" t="s">
        <v>7529</v>
      </c>
      <c r="QF556" t="s">
        <v>7528</v>
      </c>
      <c r="QG556" t="s">
        <v>7681</v>
      </c>
      <c r="QH556">
        <v>2008</v>
      </c>
      <c r="QI556">
        <v>1</v>
      </c>
      <c r="QJ556">
        <v>1</v>
      </c>
      <c r="QK556" s="329">
        <v>39478</v>
      </c>
      <c r="QL556">
        <v>0</v>
      </c>
      <c r="QM556">
        <v>1</v>
      </c>
      <c r="QN556" t="s">
        <v>194</v>
      </c>
      <c r="QO556">
        <v>0</v>
      </c>
      <c r="QP556">
        <v>78</v>
      </c>
      <c r="QQ556">
        <v>1</v>
      </c>
      <c r="QR556">
        <v>1</v>
      </c>
      <c r="QS556">
        <v>1</v>
      </c>
      <c r="QT556">
        <v>0</v>
      </c>
      <c r="QU556">
        <v>0</v>
      </c>
      <c r="QV556">
        <v>1</v>
      </c>
      <c r="QW556">
        <v>1</v>
      </c>
      <c r="QX556">
        <v>0</v>
      </c>
      <c r="QY556">
        <v>0</v>
      </c>
      <c r="QZ556">
        <v>0</v>
      </c>
      <c r="RA556">
        <v>0</v>
      </c>
      <c r="RB556">
        <v>0</v>
      </c>
      <c r="RC556">
        <v>0</v>
      </c>
      <c r="RD556">
        <v>0</v>
      </c>
      <c r="RE556">
        <v>0</v>
      </c>
      <c r="RF556">
        <v>0</v>
      </c>
      <c r="RG556">
        <v>0</v>
      </c>
      <c r="RH556">
        <v>0</v>
      </c>
      <c r="RI556">
        <v>0</v>
      </c>
      <c r="RJ556">
        <v>0</v>
      </c>
      <c r="RK556">
        <v>0</v>
      </c>
      <c r="RL556">
        <v>0</v>
      </c>
      <c r="RM556">
        <v>0</v>
      </c>
      <c r="RN556">
        <v>0</v>
      </c>
      <c r="RO556">
        <v>0</v>
      </c>
      <c r="RP556">
        <v>0</v>
      </c>
      <c r="RQ556">
        <v>0</v>
      </c>
      <c r="RR556">
        <v>0</v>
      </c>
      <c r="RS556">
        <v>0</v>
      </c>
      <c r="RT556">
        <v>0</v>
      </c>
      <c r="RU556">
        <v>0</v>
      </c>
      <c r="RV556">
        <f t="shared" si="17"/>
        <v>2</v>
      </c>
      <c r="RY556">
        <f t="shared" si="16"/>
        <v>5</v>
      </c>
    </row>
    <row r="557" spans="1:493" x14ac:dyDescent="0.3">
      <c r="A557">
        <v>71541</v>
      </c>
      <c r="B557">
        <v>771</v>
      </c>
      <c r="C557" t="s">
        <v>6793</v>
      </c>
      <c r="D557" t="s">
        <v>6793</v>
      </c>
      <c r="I557" t="s">
        <v>6793</v>
      </c>
      <c r="J557" t="s">
        <v>7515</v>
      </c>
      <c r="K557" t="s">
        <v>7516</v>
      </c>
      <c r="L557" t="s">
        <v>7515</v>
      </c>
      <c r="M557" t="s">
        <v>7515</v>
      </c>
      <c r="N557" t="s">
        <v>7515</v>
      </c>
      <c r="O557" t="s">
        <v>7515</v>
      </c>
      <c r="P557" t="s">
        <v>7515</v>
      </c>
      <c r="Q557" t="s">
        <v>7515</v>
      </c>
      <c r="R557" t="s">
        <v>7515</v>
      </c>
      <c r="S557" t="s">
        <v>7515</v>
      </c>
      <c r="T557" t="s">
        <v>7515</v>
      </c>
      <c r="U557" t="s">
        <v>7515</v>
      </c>
      <c r="V557" t="s">
        <v>7515</v>
      </c>
      <c r="W557" t="s">
        <v>7515</v>
      </c>
      <c r="X557" t="s">
        <v>7515</v>
      </c>
      <c r="Y557" t="s">
        <v>7515</v>
      </c>
      <c r="Z557" t="s">
        <v>7515</v>
      </c>
      <c r="AA557" t="s">
        <v>7515</v>
      </c>
      <c r="AB557" t="s">
        <v>7515</v>
      </c>
      <c r="AC557" t="s">
        <v>6796</v>
      </c>
      <c r="AK557" t="s">
        <v>6985</v>
      </c>
      <c r="AL557" t="s">
        <v>6793</v>
      </c>
      <c r="AM557" t="s">
        <v>6794</v>
      </c>
      <c r="AN557" t="s">
        <v>7680</v>
      </c>
      <c r="AO557">
        <v>0</v>
      </c>
      <c r="AP557">
        <v>6</v>
      </c>
      <c r="AQ557" t="s">
        <v>6988</v>
      </c>
      <c r="AR557" t="s">
        <v>6793</v>
      </c>
      <c r="AS557" t="s">
        <v>6794</v>
      </c>
      <c r="AT557" t="s">
        <v>6813</v>
      </c>
      <c r="AU557" t="s">
        <v>7531</v>
      </c>
      <c r="AV557" t="s">
        <v>6991</v>
      </c>
      <c r="AX557" t="s">
        <v>6794</v>
      </c>
      <c r="AY557" t="s">
        <v>6794</v>
      </c>
      <c r="AZ557" t="s">
        <v>6793</v>
      </c>
      <c r="BA557" t="s">
        <v>6793</v>
      </c>
      <c r="BB557" t="s">
        <v>6794</v>
      </c>
      <c r="BC557" t="s">
        <v>6794</v>
      </c>
      <c r="BD557" t="s">
        <v>6794</v>
      </c>
      <c r="BE557" t="s">
        <v>6794</v>
      </c>
      <c r="BF557" t="s">
        <v>6794</v>
      </c>
      <c r="BG557" t="s">
        <v>6794</v>
      </c>
      <c r="BH557" t="s">
        <v>6794</v>
      </c>
      <c r="BI557" t="s">
        <v>7024</v>
      </c>
      <c r="BJ557" t="s">
        <v>7021</v>
      </c>
      <c r="BK557" t="s">
        <v>6794</v>
      </c>
      <c r="BM557">
        <v>100</v>
      </c>
      <c r="BN557" t="s">
        <v>6</v>
      </c>
      <c r="BO557" t="s">
        <v>7519</v>
      </c>
      <c r="BP557" t="s">
        <v>6</v>
      </c>
      <c r="BQ557" t="s">
        <v>7024</v>
      </c>
      <c r="BR557" t="s">
        <v>7594</v>
      </c>
      <c r="BS557" t="s">
        <v>7515</v>
      </c>
      <c r="BT557" t="s">
        <v>7516</v>
      </c>
      <c r="BU557" t="s">
        <v>7515</v>
      </c>
      <c r="BV557" t="s">
        <v>7515</v>
      </c>
      <c r="BW557" t="s">
        <v>7515</v>
      </c>
      <c r="BX557" t="s">
        <v>7515</v>
      </c>
      <c r="BY557" t="s">
        <v>7515</v>
      </c>
      <c r="BZ557" t="s">
        <v>7515</v>
      </c>
      <c r="CA557" t="s">
        <v>7515</v>
      </c>
      <c r="CB557" t="s">
        <v>7515</v>
      </c>
      <c r="CC557" t="s">
        <v>7515</v>
      </c>
      <c r="CD557" t="s">
        <v>7515</v>
      </c>
      <c r="CE557" t="s">
        <v>6794</v>
      </c>
      <c r="CI557" t="s">
        <v>6793</v>
      </c>
      <c r="CJ557" t="s">
        <v>6794</v>
      </c>
      <c r="CK557" t="s">
        <v>6794</v>
      </c>
      <c r="CL557" t="s">
        <v>6793</v>
      </c>
      <c r="CM557" t="s">
        <v>6793</v>
      </c>
      <c r="CN557" t="s">
        <v>6794</v>
      </c>
      <c r="CO557" t="s">
        <v>6794</v>
      </c>
      <c r="CP557" t="s">
        <v>6793</v>
      </c>
      <c r="CQ557" t="s">
        <v>6794</v>
      </c>
      <c r="CR557" t="s">
        <v>7520</v>
      </c>
      <c r="CS557" t="s">
        <v>7521</v>
      </c>
      <c r="CT557" t="s">
        <v>7536</v>
      </c>
      <c r="CU557" t="s">
        <v>6793</v>
      </c>
      <c r="CV557">
        <v>2</v>
      </c>
      <c r="CW557">
        <v>4</v>
      </c>
      <c r="CX557">
        <v>6</v>
      </c>
      <c r="CY557" t="s">
        <v>6793</v>
      </c>
      <c r="CZ557">
        <v>1</v>
      </c>
      <c r="DA557" t="s">
        <v>7680</v>
      </c>
      <c r="DB557">
        <v>4</v>
      </c>
      <c r="DC557">
        <v>2008</v>
      </c>
      <c r="DD557" t="s">
        <v>7577</v>
      </c>
      <c r="DE557" t="s">
        <v>7680</v>
      </c>
      <c r="DF557">
        <v>9</v>
      </c>
      <c r="DG557">
        <v>2008</v>
      </c>
      <c r="EC557">
        <v>5</v>
      </c>
      <c r="EE557">
        <v>2</v>
      </c>
      <c r="EF557">
        <v>0</v>
      </c>
      <c r="EG557">
        <v>2</v>
      </c>
      <c r="EH557">
        <v>0</v>
      </c>
      <c r="EI557">
        <v>1</v>
      </c>
      <c r="EJ557">
        <v>0</v>
      </c>
      <c r="EK557">
        <v>0</v>
      </c>
      <c r="EL557" t="s">
        <v>6794</v>
      </c>
      <c r="EV557" t="s">
        <v>6794</v>
      </c>
      <c r="PS557" t="s">
        <v>7526</v>
      </c>
      <c r="PT557" t="s">
        <v>7526</v>
      </c>
      <c r="PU557" t="s">
        <v>7526</v>
      </c>
      <c r="PV557" t="s">
        <v>7526</v>
      </c>
      <c r="PW557" t="s">
        <v>7515</v>
      </c>
      <c r="PX557" t="s">
        <v>7515</v>
      </c>
      <c r="PY557" t="s">
        <v>7515</v>
      </c>
      <c r="PZ557" t="s">
        <v>7515</v>
      </c>
      <c r="QA557" t="s">
        <v>7515</v>
      </c>
      <c r="QB557" t="s">
        <v>7515</v>
      </c>
      <c r="QC557" t="s">
        <v>7516</v>
      </c>
      <c r="QD557" t="s">
        <v>7528</v>
      </c>
      <c r="QE557" t="s">
        <v>7529</v>
      </c>
      <c r="QF557" t="s">
        <v>7528</v>
      </c>
      <c r="QG557" t="s">
        <v>7681</v>
      </c>
      <c r="QH557">
        <v>2008</v>
      </c>
      <c r="QI557">
        <v>3</v>
      </c>
      <c r="QJ557">
        <v>1</v>
      </c>
      <c r="QK557" s="330">
        <v>42068</v>
      </c>
      <c r="QL557">
        <v>1</v>
      </c>
      <c r="QM557">
        <v>0</v>
      </c>
      <c r="QN557" t="s">
        <v>265</v>
      </c>
      <c r="QO557">
        <v>2008</v>
      </c>
      <c r="QP557">
        <v>50</v>
      </c>
      <c r="RV557">
        <f t="shared" si="17"/>
        <v>5</v>
      </c>
      <c r="RY557">
        <f t="shared" si="16"/>
        <v>7</v>
      </c>
    </row>
    <row r="558" spans="1:493" x14ac:dyDescent="0.3">
      <c r="A558">
        <v>71542</v>
      </c>
      <c r="B558">
        <v>772</v>
      </c>
      <c r="C558" t="s">
        <v>6793</v>
      </c>
      <c r="D558" t="s">
        <v>6793</v>
      </c>
      <c r="I558" t="s">
        <v>6793</v>
      </c>
      <c r="J558" t="s">
        <v>7516</v>
      </c>
      <c r="K558" t="s">
        <v>7515</v>
      </c>
      <c r="L558" t="s">
        <v>7515</v>
      </c>
      <c r="M558" t="s">
        <v>7515</v>
      </c>
      <c r="N558" t="s">
        <v>7515</v>
      </c>
      <c r="O558" t="s">
        <v>7515</v>
      </c>
      <c r="P558" t="s">
        <v>7515</v>
      </c>
      <c r="Q558" t="s">
        <v>7515</v>
      </c>
      <c r="R558" t="s">
        <v>7515</v>
      </c>
      <c r="S558" t="s">
        <v>7515</v>
      </c>
      <c r="T558" t="s">
        <v>7515</v>
      </c>
      <c r="U558" t="s">
        <v>7515</v>
      </c>
      <c r="V558" t="s">
        <v>7515</v>
      </c>
      <c r="W558" t="s">
        <v>7515</v>
      </c>
      <c r="X558" t="s">
        <v>7515</v>
      </c>
      <c r="Y558" t="s">
        <v>7515</v>
      </c>
      <c r="Z558" t="s">
        <v>7515</v>
      </c>
      <c r="AA558" t="s">
        <v>7515</v>
      </c>
      <c r="AB558" t="s">
        <v>7515</v>
      </c>
      <c r="AC558" t="s">
        <v>6796</v>
      </c>
      <c r="AK558" t="s">
        <v>6985</v>
      </c>
      <c r="AL558" t="s">
        <v>6793</v>
      </c>
      <c r="AM558" t="s">
        <v>6793</v>
      </c>
      <c r="AN558" t="s">
        <v>7680</v>
      </c>
      <c r="AO558">
        <v>0</v>
      </c>
      <c r="AP558">
        <v>22</v>
      </c>
      <c r="AQ558" t="s">
        <v>6988</v>
      </c>
      <c r="AR558" t="s">
        <v>6793</v>
      </c>
      <c r="AS558" t="s">
        <v>6793</v>
      </c>
      <c r="AT558" t="s">
        <v>6813</v>
      </c>
      <c r="AU558" t="s">
        <v>7531</v>
      </c>
      <c r="AV558" t="s">
        <v>7518</v>
      </c>
      <c r="AX558" t="s">
        <v>6794</v>
      </c>
      <c r="AY558" t="s">
        <v>6794</v>
      </c>
      <c r="AZ558" t="s">
        <v>6793</v>
      </c>
      <c r="BA558" t="s">
        <v>6793</v>
      </c>
      <c r="BB558" t="s">
        <v>6793</v>
      </c>
      <c r="BC558" t="s">
        <v>6793</v>
      </c>
      <c r="BD558" t="s">
        <v>6793</v>
      </c>
      <c r="BE558" t="s">
        <v>6794</v>
      </c>
      <c r="BF558" t="s">
        <v>6794</v>
      </c>
      <c r="BG558" t="s">
        <v>6794</v>
      </c>
      <c r="BH558" t="s">
        <v>6794</v>
      </c>
      <c r="BI558" t="s">
        <v>7022</v>
      </c>
      <c r="BJ558" t="s">
        <v>7021</v>
      </c>
      <c r="BK558" t="s">
        <v>6794</v>
      </c>
      <c r="BM558">
        <v>0</v>
      </c>
      <c r="BN558" t="s">
        <v>6</v>
      </c>
      <c r="BO558" t="s">
        <v>7519</v>
      </c>
      <c r="BP558" t="s">
        <v>6</v>
      </c>
      <c r="BQ558" t="s">
        <v>7026</v>
      </c>
      <c r="BR558" t="s">
        <v>7543</v>
      </c>
      <c r="BS558" t="s">
        <v>7516</v>
      </c>
      <c r="BT558" t="s">
        <v>7515</v>
      </c>
      <c r="BU558" t="s">
        <v>7515</v>
      </c>
      <c r="BV558" t="s">
        <v>7515</v>
      </c>
      <c r="BW558" t="s">
        <v>7515</v>
      </c>
      <c r="BX558" t="s">
        <v>7515</v>
      </c>
      <c r="BY558" t="s">
        <v>7515</v>
      </c>
      <c r="BZ558" t="s">
        <v>7515</v>
      </c>
      <c r="CA558" t="s">
        <v>7515</v>
      </c>
      <c r="CB558" t="s">
        <v>7515</v>
      </c>
      <c r="CC558" t="s">
        <v>7515</v>
      </c>
      <c r="CD558" t="s">
        <v>7515</v>
      </c>
      <c r="CE558" t="s">
        <v>6794</v>
      </c>
      <c r="CI558" t="s">
        <v>6793</v>
      </c>
      <c r="CJ558" t="s">
        <v>6793</v>
      </c>
      <c r="CK558" t="s">
        <v>6794</v>
      </c>
      <c r="CL558" t="s">
        <v>6793</v>
      </c>
      <c r="CM558" t="s">
        <v>6793</v>
      </c>
      <c r="CN558" t="s">
        <v>6793</v>
      </c>
      <c r="CO558" t="s">
        <v>6794</v>
      </c>
      <c r="CP558" t="s">
        <v>6793</v>
      </c>
      <c r="CQ558" t="s">
        <v>6794</v>
      </c>
      <c r="CR558" t="s">
        <v>7520</v>
      </c>
      <c r="CS558" t="s">
        <v>7521</v>
      </c>
      <c r="CT558" t="s">
        <v>7587</v>
      </c>
      <c r="CU558" t="s">
        <v>6793</v>
      </c>
      <c r="CV558">
        <v>2</v>
      </c>
      <c r="CW558">
        <v>3</v>
      </c>
      <c r="CX558">
        <v>4</v>
      </c>
      <c r="CY558" t="s">
        <v>6794</v>
      </c>
      <c r="EC558">
        <v>1</v>
      </c>
      <c r="ED558" t="s">
        <v>7523</v>
      </c>
      <c r="EL558" t="s">
        <v>6794</v>
      </c>
      <c r="EV558" t="s">
        <v>6794</v>
      </c>
      <c r="PS558" t="s">
        <v>7526</v>
      </c>
      <c r="PT558" t="s">
        <v>7526</v>
      </c>
      <c r="PU558" t="s">
        <v>7526</v>
      </c>
      <c r="PV558" t="s">
        <v>7527</v>
      </c>
      <c r="PW558" t="s">
        <v>7516</v>
      </c>
      <c r="PX558" t="s">
        <v>7515</v>
      </c>
      <c r="PY558" t="s">
        <v>7515</v>
      </c>
      <c r="PZ558" t="s">
        <v>7515</v>
      </c>
      <c r="QA558" t="s">
        <v>7515</v>
      </c>
      <c r="QB558" t="s">
        <v>7515</v>
      </c>
      <c r="QC558" t="s">
        <v>7515</v>
      </c>
      <c r="QD558" t="s">
        <v>7528</v>
      </c>
      <c r="QE558" t="s">
        <v>7529</v>
      </c>
      <c r="QF558" t="s">
        <v>7528</v>
      </c>
      <c r="QG558" t="s">
        <v>7681</v>
      </c>
      <c r="QH558">
        <v>2008</v>
      </c>
      <c r="QI558">
        <v>7</v>
      </c>
      <c r="QJ558">
        <v>1</v>
      </c>
      <c r="QK558" s="329">
        <v>39643</v>
      </c>
      <c r="QL558">
        <v>1</v>
      </c>
      <c r="QM558">
        <v>0</v>
      </c>
      <c r="QN558" t="s">
        <v>212</v>
      </c>
      <c r="QO558">
        <v>2008</v>
      </c>
      <c r="QP558">
        <v>50</v>
      </c>
      <c r="RV558">
        <f t="shared" si="17"/>
        <v>2</v>
      </c>
      <c r="RY558">
        <f t="shared" si="16"/>
        <v>5</v>
      </c>
    </row>
    <row r="559" spans="1:493" x14ac:dyDescent="0.3">
      <c r="A559">
        <v>71543</v>
      </c>
      <c r="B559">
        <v>774</v>
      </c>
      <c r="C559" t="s">
        <v>6793</v>
      </c>
      <c r="D559" t="s">
        <v>6793</v>
      </c>
      <c r="I559" t="s">
        <v>6793</v>
      </c>
      <c r="J559" t="s">
        <v>7515</v>
      </c>
      <c r="K559" t="s">
        <v>7516</v>
      </c>
      <c r="L559" t="s">
        <v>7515</v>
      </c>
      <c r="M559" t="s">
        <v>7515</v>
      </c>
      <c r="N559" t="s">
        <v>7515</v>
      </c>
      <c r="O559" t="s">
        <v>7515</v>
      </c>
      <c r="P559" t="s">
        <v>7515</v>
      </c>
      <c r="Q559" t="s">
        <v>7515</v>
      </c>
      <c r="R559" t="s">
        <v>7515</v>
      </c>
      <c r="S559" t="s">
        <v>7515</v>
      </c>
      <c r="T559" t="s">
        <v>7515</v>
      </c>
      <c r="U559" t="s">
        <v>7515</v>
      </c>
      <c r="V559" t="s">
        <v>7515</v>
      </c>
      <c r="W559" t="s">
        <v>7515</v>
      </c>
      <c r="X559" t="s">
        <v>7515</v>
      </c>
      <c r="Y559" t="s">
        <v>7515</v>
      </c>
      <c r="Z559" t="s">
        <v>7515</v>
      </c>
      <c r="AA559" t="s">
        <v>7515</v>
      </c>
      <c r="AB559" t="s">
        <v>7515</v>
      </c>
      <c r="AC559" t="s">
        <v>7517</v>
      </c>
      <c r="AF559">
        <v>0</v>
      </c>
      <c r="AG559">
        <v>2</v>
      </c>
      <c r="AH559" t="s">
        <v>6845</v>
      </c>
      <c r="AK559" t="s">
        <v>6757</v>
      </c>
      <c r="AL559" t="s">
        <v>6793</v>
      </c>
      <c r="AM559" t="s">
        <v>6793</v>
      </c>
      <c r="AN559" t="s">
        <v>6</v>
      </c>
      <c r="AQ559" t="s">
        <v>7568</v>
      </c>
      <c r="AT559" t="s">
        <v>6813</v>
      </c>
      <c r="AU559" t="s">
        <v>7531</v>
      </c>
      <c r="AV559" t="s">
        <v>7518</v>
      </c>
      <c r="AX559" t="s">
        <v>6793</v>
      </c>
      <c r="AY559" t="s">
        <v>6794</v>
      </c>
      <c r="AZ559" t="s">
        <v>6793</v>
      </c>
      <c r="BA559" t="s">
        <v>6793</v>
      </c>
      <c r="BC559" t="s">
        <v>6794</v>
      </c>
      <c r="BD559" t="s">
        <v>6794</v>
      </c>
      <c r="BE559" t="s">
        <v>6794</v>
      </c>
      <c r="BF559" t="s">
        <v>6794</v>
      </c>
      <c r="BG559" t="s">
        <v>6794</v>
      </c>
      <c r="BH559" t="s">
        <v>6794</v>
      </c>
      <c r="BI559" t="s">
        <v>7021</v>
      </c>
      <c r="BJ559" t="s">
        <v>7029</v>
      </c>
      <c r="BK559" t="s">
        <v>6794</v>
      </c>
      <c r="BM559">
        <v>50</v>
      </c>
      <c r="BN559" t="s">
        <v>6</v>
      </c>
      <c r="BO559" t="s">
        <v>7533</v>
      </c>
      <c r="BP559" t="s">
        <v>6</v>
      </c>
      <c r="BQ559" t="s">
        <v>7021</v>
      </c>
      <c r="BR559" t="s">
        <v>7543</v>
      </c>
      <c r="BS559" t="s">
        <v>7516</v>
      </c>
      <c r="BT559" t="s">
        <v>7515</v>
      </c>
      <c r="BU559" t="s">
        <v>7515</v>
      </c>
      <c r="BV559" t="s">
        <v>7515</v>
      </c>
      <c r="BW559" t="s">
        <v>7515</v>
      </c>
      <c r="BX559" t="s">
        <v>7515</v>
      </c>
      <c r="BY559" t="s">
        <v>7515</v>
      </c>
      <c r="BZ559" t="s">
        <v>7515</v>
      </c>
      <c r="CA559" t="s">
        <v>7515</v>
      </c>
      <c r="CB559" t="s">
        <v>7515</v>
      </c>
      <c r="CC559" t="s">
        <v>7515</v>
      </c>
      <c r="CD559" t="s">
        <v>7515</v>
      </c>
      <c r="CE559" t="s">
        <v>6794</v>
      </c>
      <c r="CI559" t="s">
        <v>6793</v>
      </c>
      <c r="CJ559" t="s">
        <v>6793</v>
      </c>
      <c r="CK559" t="s">
        <v>6794</v>
      </c>
      <c r="CL559" t="s">
        <v>6793</v>
      </c>
      <c r="CM559" t="s">
        <v>6794</v>
      </c>
      <c r="CN559" t="s">
        <v>6793</v>
      </c>
      <c r="CO559" t="s">
        <v>6794</v>
      </c>
      <c r="CP559" t="s">
        <v>6793</v>
      </c>
      <c r="CQ559" t="s">
        <v>6794</v>
      </c>
      <c r="CR559" t="s">
        <v>7520</v>
      </c>
      <c r="CS559" t="s">
        <v>7521</v>
      </c>
      <c r="CT559" t="s">
        <v>7522</v>
      </c>
      <c r="CU559" t="s">
        <v>6794</v>
      </c>
      <c r="CV559">
        <v>5</v>
      </c>
      <c r="CW559">
        <v>4</v>
      </c>
      <c r="CX559">
        <v>5</v>
      </c>
      <c r="EC559">
        <v>4</v>
      </c>
      <c r="EE559">
        <v>1</v>
      </c>
      <c r="EF559">
        <v>1</v>
      </c>
      <c r="EG559">
        <v>0</v>
      </c>
      <c r="EH559">
        <v>0</v>
      </c>
      <c r="EI559">
        <v>2</v>
      </c>
      <c r="EJ559">
        <v>0</v>
      </c>
      <c r="EK559">
        <v>0</v>
      </c>
      <c r="EV559" t="s">
        <v>6794</v>
      </c>
      <c r="PS559" t="s">
        <v>7526</v>
      </c>
      <c r="PT559" t="s">
        <v>7526</v>
      </c>
      <c r="PU559" t="s">
        <v>7526</v>
      </c>
      <c r="PV559" t="s">
        <v>7582</v>
      </c>
      <c r="PW559" t="s">
        <v>7516</v>
      </c>
      <c r="PX559" t="s">
        <v>7515</v>
      </c>
      <c r="PY559" t="s">
        <v>7515</v>
      </c>
      <c r="PZ559" t="s">
        <v>7515</v>
      </c>
      <c r="QA559" t="s">
        <v>7515</v>
      </c>
      <c r="QB559" t="s">
        <v>7515</v>
      </c>
      <c r="QC559" t="s">
        <v>7515</v>
      </c>
      <c r="QD559" t="s">
        <v>7528</v>
      </c>
      <c r="QE559" t="s">
        <v>7539</v>
      </c>
      <c r="QF559" t="s">
        <v>7528</v>
      </c>
      <c r="QG559" t="s">
        <v>7681</v>
      </c>
      <c r="QH559">
        <v>2008</v>
      </c>
      <c r="QI559">
        <v>1</v>
      </c>
      <c r="QJ559">
        <v>1</v>
      </c>
      <c r="QK559" s="330">
        <v>42016</v>
      </c>
      <c r="QL559">
        <v>0</v>
      </c>
      <c r="QM559">
        <v>1</v>
      </c>
      <c r="QN559" t="s">
        <v>265</v>
      </c>
      <c r="QO559">
        <v>2008</v>
      </c>
      <c r="QP559">
        <v>50</v>
      </c>
      <c r="RV559">
        <f t="shared" si="17"/>
        <v>0</v>
      </c>
      <c r="RY559">
        <f t="shared" si="16"/>
        <v>10</v>
      </c>
    </row>
    <row r="560" spans="1:493" x14ac:dyDescent="0.3">
      <c r="A560">
        <v>71544</v>
      </c>
      <c r="B560">
        <v>775</v>
      </c>
      <c r="C560" t="s">
        <v>6793</v>
      </c>
      <c r="D560" t="s">
        <v>6793</v>
      </c>
      <c r="I560" t="s">
        <v>6793</v>
      </c>
      <c r="J560" t="s">
        <v>7515</v>
      </c>
      <c r="K560" t="s">
        <v>7515</v>
      </c>
      <c r="L560" t="s">
        <v>7515</v>
      </c>
      <c r="M560" t="s">
        <v>7515</v>
      </c>
      <c r="N560" t="s">
        <v>7515</v>
      </c>
      <c r="O560" t="s">
        <v>7515</v>
      </c>
      <c r="P560" t="s">
        <v>7515</v>
      </c>
      <c r="Q560" t="s">
        <v>7515</v>
      </c>
      <c r="R560" t="s">
        <v>7515</v>
      </c>
      <c r="S560" t="s">
        <v>7515</v>
      </c>
      <c r="T560" t="s">
        <v>7516</v>
      </c>
      <c r="U560" t="s">
        <v>7515</v>
      </c>
      <c r="V560" t="s">
        <v>7515</v>
      </c>
      <c r="W560" t="s">
        <v>7515</v>
      </c>
      <c r="X560" t="s">
        <v>7515</v>
      </c>
      <c r="Y560" t="s">
        <v>7515</v>
      </c>
      <c r="Z560" t="s">
        <v>7515</v>
      </c>
      <c r="AA560" t="s">
        <v>7515</v>
      </c>
      <c r="AB560" t="s">
        <v>7515</v>
      </c>
      <c r="AC560" t="s">
        <v>6796</v>
      </c>
      <c r="AK560" t="s">
        <v>6985</v>
      </c>
      <c r="AL560" t="s">
        <v>6794</v>
      </c>
      <c r="AM560" t="s">
        <v>6793</v>
      </c>
      <c r="AN560" t="s">
        <v>7680</v>
      </c>
      <c r="AO560">
        <v>0</v>
      </c>
      <c r="AP560">
        <v>17</v>
      </c>
      <c r="AQ560" t="s">
        <v>6988</v>
      </c>
      <c r="AR560" t="s">
        <v>6793</v>
      </c>
      <c r="AS560" t="s">
        <v>6793</v>
      </c>
      <c r="AT560" t="s">
        <v>6813</v>
      </c>
      <c r="AU560" t="s">
        <v>7531</v>
      </c>
      <c r="AV560" t="s">
        <v>7553</v>
      </c>
      <c r="AX560" t="s">
        <v>6794</v>
      </c>
      <c r="AY560" t="s">
        <v>6794</v>
      </c>
      <c r="AZ560" t="s">
        <v>6793</v>
      </c>
      <c r="BA560" t="s">
        <v>6793</v>
      </c>
      <c r="BB560" t="s">
        <v>6794</v>
      </c>
      <c r="BC560" t="s">
        <v>6794</v>
      </c>
      <c r="BD560" t="s">
        <v>6794</v>
      </c>
      <c r="BE560" t="s">
        <v>6794</v>
      </c>
      <c r="BF560" t="s">
        <v>6794</v>
      </c>
      <c r="BG560" t="s">
        <v>6794</v>
      </c>
      <c r="BH560" t="s">
        <v>6794</v>
      </c>
      <c r="BI560" t="s">
        <v>7024</v>
      </c>
      <c r="BJ560" t="s">
        <v>7021</v>
      </c>
      <c r="BK560" t="s">
        <v>6794</v>
      </c>
      <c r="BM560">
        <v>100</v>
      </c>
      <c r="BN560">
        <v>25</v>
      </c>
      <c r="BO560" t="s">
        <v>7519</v>
      </c>
      <c r="BP560" t="s">
        <v>6</v>
      </c>
      <c r="BQ560" t="s">
        <v>7559</v>
      </c>
      <c r="BR560" t="s">
        <v>7682</v>
      </c>
      <c r="BS560" t="s">
        <v>7515</v>
      </c>
      <c r="BT560" t="s">
        <v>7516</v>
      </c>
      <c r="BU560" t="s">
        <v>7515</v>
      </c>
      <c r="BV560" t="s">
        <v>7515</v>
      </c>
      <c r="BW560" t="s">
        <v>7515</v>
      </c>
      <c r="BX560" t="s">
        <v>7515</v>
      </c>
      <c r="BY560" t="s">
        <v>7515</v>
      </c>
      <c r="BZ560" t="s">
        <v>7515</v>
      </c>
      <c r="CA560" t="s">
        <v>7515</v>
      </c>
      <c r="CB560" t="s">
        <v>7515</v>
      </c>
      <c r="CC560" t="s">
        <v>7515</v>
      </c>
      <c r="CD560" t="s">
        <v>7515</v>
      </c>
      <c r="CE560" t="s">
        <v>6794</v>
      </c>
      <c r="CI560" t="s">
        <v>6793</v>
      </c>
      <c r="CJ560" t="s">
        <v>6794</v>
      </c>
      <c r="CK560" t="s">
        <v>6794</v>
      </c>
      <c r="CL560" t="s">
        <v>6793</v>
      </c>
      <c r="CM560" t="s">
        <v>6794</v>
      </c>
      <c r="CN560" t="s">
        <v>6794</v>
      </c>
      <c r="CO560" t="s">
        <v>6794</v>
      </c>
      <c r="CP560" t="s">
        <v>6793</v>
      </c>
      <c r="CQ560" t="s">
        <v>6794</v>
      </c>
      <c r="CR560" t="s">
        <v>7520</v>
      </c>
      <c r="CS560" t="s">
        <v>7521</v>
      </c>
      <c r="CT560" t="s">
        <v>7522</v>
      </c>
      <c r="CU560" t="s">
        <v>6793</v>
      </c>
      <c r="CV560">
        <v>4</v>
      </c>
      <c r="CW560">
        <v>5</v>
      </c>
      <c r="CX560">
        <v>4</v>
      </c>
      <c r="CY560" t="s">
        <v>6794</v>
      </c>
      <c r="EC560">
        <v>2</v>
      </c>
      <c r="EE560">
        <v>0</v>
      </c>
      <c r="EF560">
        <v>0</v>
      </c>
      <c r="EG560">
        <v>0</v>
      </c>
      <c r="EH560">
        <v>0</v>
      </c>
      <c r="EI560">
        <v>2</v>
      </c>
      <c r="EJ560">
        <v>0</v>
      </c>
      <c r="EK560">
        <v>0</v>
      </c>
      <c r="EL560" t="s">
        <v>6794</v>
      </c>
      <c r="EV560" t="s">
        <v>6793</v>
      </c>
      <c r="IR560" t="s">
        <v>7524</v>
      </c>
      <c r="IS560" t="s">
        <v>7680</v>
      </c>
      <c r="IT560">
        <v>9</v>
      </c>
      <c r="IU560">
        <v>2006</v>
      </c>
      <c r="IY560" t="s">
        <v>6793</v>
      </c>
      <c r="JA560" t="s">
        <v>7524</v>
      </c>
      <c r="JB560" t="s">
        <v>7680</v>
      </c>
      <c r="JC560">
        <v>9</v>
      </c>
      <c r="JD560">
        <v>2006</v>
      </c>
      <c r="JF560" t="s">
        <v>7526</v>
      </c>
      <c r="JG560" t="s">
        <v>7527</v>
      </c>
      <c r="JH560" t="s">
        <v>6793</v>
      </c>
      <c r="PS560" t="s">
        <v>7526</v>
      </c>
      <c r="PT560" t="s">
        <v>7526</v>
      </c>
      <c r="PV560" t="s">
        <v>7526</v>
      </c>
      <c r="PW560" t="s">
        <v>7516</v>
      </c>
      <c r="PX560" t="s">
        <v>7515</v>
      </c>
      <c r="PY560" t="s">
        <v>7515</v>
      </c>
      <c r="PZ560" t="s">
        <v>7515</v>
      </c>
      <c r="QA560" t="s">
        <v>7515</v>
      </c>
      <c r="QB560" t="s">
        <v>7515</v>
      </c>
      <c r="QC560" t="s">
        <v>7515</v>
      </c>
      <c r="QD560" t="s">
        <v>7528</v>
      </c>
      <c r="QE560" t="s">
        <v>7539</v>
      </c>
      <c r="QF560" t="s">
        <v>7528</v>
      </c>
      <c r="QG560" t="s">
        <v>7681</v>
      </c>
      <c r="QH560">
        <v>2008</v>
      </c>
      <c r="QI560">
        <v>8</v>
      </c>
      <c r="QJ560">
        <v>1</v>
      </c>
      <c r="QK560" s="329">
        <v>39682</v>
      </c>
      <c r="QL560">
        <v>1</v>
      </c>
      <c r="QM560">
        <v>0</v>
      </c>
      <c r="QN560" t="s">
        <v>212</v>
      </c>
      <c r="QO560">
        <v>2008</v>
      </c>
      <c r="QP560">
        <v>50</v>
      </c>
      <c r="QQ560">
        <v>0</v>
      </c>
      <c r="QR560">
        <v>0</v>
      </c>
      <c r="QS560">
        <v>0</v>
      </c>
      <c r="QT560">
        <v>0</v>
      </c>
      <c r="QU560">
        <v>0</v>
      </c>
      <c r="QV560">
        <v>0</v>
      </c>
      <c r="QW560">
        <v>0</v>
      </c>
      <c r="QX560">
        <v>0</v>
      </c>
      <c r="QY560">
        <v>0</v>
      </c>
      <c r="QZ560">
        <v>0</v>
      </c>
      <c r="RA560">
        <v>0</v>
      </c>
      <c r="RB560">
        <v>0</v>
      </c>
      <c r="RC560">
        <v>0</v>
      </c>
      <c r="RD560">
        <v>1</v>
      </c>
      <c r="RE560">
        <v>1</v>
      </c>
      <c r="RF560">
        <v>0</v>
      </c>
      <c r="RG560">
        <v>0</v>
      </c>
      <c r="RH560">
        <v>0</v>
      </c>
      <c r="RI560">
        <v>0</v>
      </c>
      <c r="RJ560">
        <v>0</v>
      </c>
      <c r="RK560">
        <v>0</v>
      </c>
      <c r="RL560">
        <v>0</v>
      </c>
      <c r="RM560">
        <v>0</v>
      </c>
      <c r="RN560">
        <v>0</v>
      </c>
      <c r="RO560">
        <v>0</v>
      </c>
      <c r="RP560">
        <v>0</v>
      </c>
      <c r="RQ560">
        <v>0</v>
      </c>
      <c r="RR560">
        <v>0</v>
      </c>
      <c r="RS560">
        <v>0</v>
      </c>
      <c r="RT560">
        <v>0</v>
      </c>
      <c r="RU560">
        <v>0</v>
      </c>
      <c r="RV560">
        <f t="shared" si="17"/>
        <v>3</v>
      </c>
      <c r="RY560">
        <f t="shared" si="16"/>
        <v>7</v>
      </c>
    </row>
    <row r="561" spans="1:493" x14ac:dyDescent="0.3">
      <c r="A561">
        <v>71545</v>
      </c>
      <c r="B561">
        <v>776</v>
      </c>
      <c r="C561" t="s">
        <v>6793</v>
      </c>
      <c r="D561" t="s">
        <v>6793</v>
      </c>
      <c r="I561" t="s">
        <v>6793</v>
      </c>
      <c r="J561" t="s">
        <v>7515</v>
      </c>
      <c r="K561" t="s">
        <v>7515</v>
      </c>
      <c r="L561" t="s">
        <v>7515</v>
      </c>
      <c r="M561" t="s">
        <v>7515</v>
      </c>
      <c r="N561" t="s">
        <v>7515</v>
      </c>
      <c r="O561" t="s">
        <v>7515</v>
      </c>
      <c r="P561" t="s">
        <v>7515</v>
      </c>
      <c r="Q561" t="s">
        <v>7515</v>
      </c>
      <c r="R561" t="s">
        <v>7515</v>
      </c>
      <c r="S561" t="s">
        <v>7515</v>
      </c>
      <c r="T561" t="s">
        <v>7516</v>
      </c>
      <c r="U561" t="s">
        <v>7515</v>
      </c>
      <c r="V561" t="s">
        <v>7515</v>
      </c>
      <c r="W561" t="s">
        <v>7515</v>
      </c>
      <c r="X561" t="s">
        <v>7515</v>
      </c>
      <c r="Y561" t="s">
        <v>7515</v>
      </c>
      <c r="Z561" t="s">
        <v>7515</v>
      </c>
      <c r="AA561" t="s">
        <v>7515</v>
      </c>
      <c r="AB561" t="s">
        <v>7515</v>
      </c>
      <c r="AC561" t="s">
        <v>6796</v>
      </c>
      <c r="AK561" t="s">
        <v>6985</v>
      </c>
      <c r="AL561" t="s">
        <v>6793</v>
      </c>
      <c r="AM561" t="s">
        <v>6793</v>
      </c>
      <c r="AN561" t="s">
        <v>7687</v>
      </c>
      <c r="AQ561" t="s">
        <v>6988</v>
      </c>
      <c r="AR561" t="s">
        <v>6793</v>
      </c>
      <c r="AS561" t="s">
        <v>6793</v>
      </c>
      <c r="AT561" t="s">
        <v>6813</v>
      </c>
      <c r="AU561" t="s">
        <v>7531</v>
      </c>
      <c r="AV561" t="s">
        <v>7553</v>
      </c>
      <c r="AX561" t="s">
        <v>6794</v>
      </c>
      <c r="AY561" t="s">
        <v>6794</v>
      </c>
      <c r="AZ561" t="s">
        <v>6794</v>
      </c>
      <c r="BA561" t="s">
        <v>6794</v>
      </c>
      <c r="BB561" t="s">
        <v>6793</v>
      </c>
      <c r="BC561" t="s">
        <v>6794</v>
      </c>
      <c r="BD561" t="s">
        <v>6794</v>
      </c>
      <c r="BE561" t="s">
        <v>6794</v>
      </c>
      <c r="BF561" t="s">
        <v>6794</v>
      </c>
      <c r="BG561" t="s">
        <v>6794</v>
      </c>
      <c r="BH561" t="s">
        <v>6794</v>
      </c>
      <c r="BI561" t="s">
        <v>7028</v>
      </c>
      <c r="BJ561" t="s">
        <v>7686</v>
      </c>
      <c r="BK561" t="s">
        <v>6794</v>
      </c>
      <c r="BM561">
        <v>100</v>
      </c>
      <c r="BN561" t="s">
        <v>6</v>
      </c>
      <c r="BO561" t="s">
        <v>6</v>
      </c>
      <c r="BP561" t="s">
        <v>6</v>
      </c>
      <c r="BQ561" t="s">
        <v>7559</v>
      </c>
      <c r="BR561" t="s">
        <v>7594</v>
      </c>
      <c r="BS561" t="s">
        <v>7515</v>
      </c>
      <c r="BT561" t="s">
        <v>7516</v>
      </c>
      <c r="BU561" t="s">
        <v>7515</v>
      </c>
      <c r="BV561" t="s">
        <v>7515</v>
      </c>
      <c r="BW561" t="s">
        <v>7515</v>
      </c>
      <c r="BX561" t="s">
        <v>7515</v>
      </c>
      <c r="BY561" t="s">
        <v>7515</v>
      </c>
      <c r="BZ561" t="s">
        <v>7515</v>
      </c>
      <c r="CA561" t="s">
        <v>7515</v>
      </c>
      <c r="CB561" t="s">
        <v>7515</v>
      </c>
      <c r="CC561" t="s">
        <v>7515</v>
      </c>
      <c r="CD561" t="s">
        <v>7515</v>
      </c>
      <c r="CE561" t="s">
        <v>6794</v>
      </c>
      <c r="CI561" t="s">
        <v>6794</v>
      </c>
      <c r="CJ561" t="s">
        <v>6794</v>
      </c>
      <c r="CK561" t="s">
        <v>6794</v>
      </c>
      <c r="CL561" t="s">
        <v>6794</v>
      </c>
      <c r="CM561" t="s">
        <v>6794</v>
      </c>
      <c r="CN561" t="s">
        <v>6794</v>
      </c>
      <c r="CO561" t="s">
        <v>6794</v>
      </c>
      <c r="CP561" t="s">
        <v>6793</v>
      </c>
      <c r="CQ561" t="s">
        <v>6794</v>
      </c>
      <c r="CR561" t="s">
        <v>7520</v>
      </c>
      <c r="CS561" t="s">
        <v>7521</v>
      </c>
      <c r="CT561" t="s">
        <v>7522</v>
      </c>
      <c r="CU561" t="s">
        <v>6793</v>
      </c>
      <c r="CV561">
        <v>5</v>
      </c>
      <c r="CW561">
        <v>5</v>
      </c>
      <c r="CX561">
        <v>4</v>
      </c>
      <c r="CY561" t="s">
        <v>6794</v>
      </c>
      <c r="EC561">
        <v>3</v>
      </c>
      <c r="EE561">
        <v>0</v>
      </c>
      <c r="EF561">
        <v>0</v>
      </c>
      <c r="EG561">
        <v>1</v>
      </c>
      <c r="EH561">
        <v>0</v>
      </c>
      <c r="EI561">
        <v>0</v>
      </c>
      <c r="EJ561">
        <v>1</v>
      </c>
      <c r="EK561">
        <v>1</v>
      </c>
      <c r="EL561" t="s">
        <v>6794</v>
      </c>
      <c r="EV561" t="s">
        <v>6794</v>
      </c>
      <c r="PS561" t="s">
        <v>7526</v>
      </c>
      <c r="PT561" t="s">
        <v>7526</v>
      </c>
      <c r="PU561" t="s">
        <v>7526</v>
      </c>
      <c r="PV561" t="s">
        <v>7527</v>
      </c>
      <c r="PW561" t="s">
        <v>7516</v>
      </c>
      <c r="PX561" t="s">
        <v>7515</v>
      </c>
      <c r="PY561" t="s">
        <v>7515</v>
      </c>
      <c r="PZ561" t="s">
        <v>7515</v>
      </c>
      <c r="QA561" t="s">
        <v>7515</v>
      </c>
      <c r="QB561" t="s">
        <v>7515</v>
      </c>
      <c r="QC561" t="s">
        <v>7515</v>
      </c>
      <c r="QD561" t="s">
        <v>7694</v>
      </c>
      <c r="QE561" t="s">
        <v>7539</v>
      </c>
      <c r="QF561" t="s">
        <v>7528</v>
      </c>
      <c r="QG561" t="s">
        <v>7681</v>
      </c>
      <c r="QH561">
        <v>2008</v>
      </c>
      <c r="QI561">
        <v>8</v>
      </c>
      <c r="QJ561">
        <v>1</v>
      </c>
      <c r="QK561" s="329">
        <v>39687</v>
      </c>
      <c r="QL561">
        <v>1</v>
      </c>
      <c r="QM561">
        <v>0</v>
      </c>
      <c r="QN561" t="s">
        <v>212</v>
      </c>
      <c r="QO561">
        <v>2008</v>
      </c>
      <c r="QP561">
        <v>50</v>
      </c>
      <c r="RV561">
        <f t="shared" si="17"/>
        <v>0</v>
      </c>
      <c r="RY561">
        <f t="shared" si="16"/>
        <v>2</v>
      </c>
    </row>
    <row r="562" spans="1:493" x14ac:dyDescent="0.3">
      <c r="A562">
        <v>71546</v>
      </c>
      <c r="B562">
        <v>777</v>
      </c>
      <c r="C562" t="s">
        <v>6793</v>
      </c>
      <c r="D562" t="s">
        <v>6793</v>
      </c>
      <c r="I562" t="s">
        <v>6793</v>
      </c>
      <c r="J562" t="s">
        <v>7515</v>
      </c>
      <c r="K562" t="s">
        <v>7516</v>
      </c>
      <c r="L562" t="s">
        <v>7515</v>
      </c>
      <c r="M562" t="s">
        <v>7515</v>
      </c>
      <c r="N562" t="s">
        <v>7515</v>
      </c>
      <c r="O562" t="s">
        <v>7515</v>
      </c>
      <c r="P562" t="s">
        <v>7515</v>
      </c>
      <c r="Q562" t="s">
        <v>7515</v>
      </c>
      <c r="R562" t="s">
        <v>7515</v>
      </c>
      <c r="S562" t="s">
        <v>7515</v>
      </c>
      <c r="T562" t="s">
        <v>7515</v>
      </c>
      <c r="U562" t="s">
        <v>7515</v>
      </c>
      <c r="V562" t="s">
        <v>7515</v>
      </c>
      <c r="W562" t="s">
        <v>7515</v>
      </c>
      <c r="X562" t="s">
        <v>7515</v>
      </c>
      <c r="Y562" t="s">
        <v>7515</v>
      </c>
      <c r="Z562" t="s">
        <v>7515</v>
      </c>
      <c r="AA562" t="s">
        <v>7515</v>
      </c>
      <c r="AB562" t="s">
        <v>7515</v>
      </c>
      <c r="AC562" t="s">
        <v>7517</v>
      </c>
      <c r="AF562">
        <v>0</v>
      </c>
      <c r="AG562">
        <v>10</v>
      </c>
      <c r="AH562" t="s">
        <v>6845</v>
      </c>
      <c r="AK562" t="s">
        <v>6757</v>
      </c>
      <c r="AL562" t="s">
        <v>6793</v>
      </c>
      <c r="AM562" t="s">
        <v>6794</v>
      </c>
      <c r="AN562" t="s">
        <v>7680</v>
      </c>
      <c r="AO562">
        <v>0</v>
      </c>
      <c r="AP562">
        <v>20</v>
      </c>
      <c r="AQ562" t="s">
        <v>6988</v>
      </c>
      <c r="AR562" t="s">
        <v>6793</v>
      </c>
      <c r="AS562" t="s">
        <v>6794</v>
      </c>
      <c r="AT562" t="s">
        <v>6813</v>
      </c>
      <c r="AU562" t="s">
        <v>7531</v>
      </c>
      <c r="AV562" t="s">
        <v>6991</v>
      </c>
      <c r="AX562" t="s">
        <v>6794</v>
      </c>
      <c r="AY562" t="s">
        <v>6794</v>
      </c>
      <c r="AZ562" t="s">
        <v>6793</v>
      </c>
      <c r="BA562" t="s">
        <v>6793</v>
      </c>
      <c r="BB562" t="s">
        <v>6794</v>
      </c>
      <c r="BC562" t="s">
        <v>6794</v>
      </c>
      <c r="BD562" t="s">
        <v>6793</v>
      </c>
      <c r="BE562" t="s">
        <v>6793</v>
      </c>
      <c r="BF562" t="s">
        <v>6794</v>
      </c>
      <c r="BG562" t="s">
        <v>6794</v>
      </c>
      <c r="BH562" t="s">
        <v>6794</v>
      </c>
      <c r="BI562" t="s">
        <v>7024</v>
      </c>
      <c r="BJ562" t="s">
        <v>7021</v>
      </c>
      <c r="BK562" t="s">
        <v>6794</v>
      </c>
      <c r="BM562" t="s">
        <v>7547</v>
      </c>
      <c r="BN562">
        <v>75</v>
      </c>
      <c r="BO562" t="s">
        <v>7519</v>
      </c>
      <c r="BP562" t="s">
        <v>6</v>
      </c>
      <c r="BQ562" t="s">
        <v>7559</v>
      </c>
      <c r="BR562" t="s">
        <v>7594</v>
      </c>
      <c r="BS562" t="s">
        <v>7516</v>
      </c>
      <c r="BT562" t="s">
        <v>7515</v>
      </c>
      <c r="BU562" t="s">
        <v>7515</v>
      </c>
      <c r="BV562" t="s">
        <v>7515</v>
      </c>
      <c r="BW562" t="s">
        <v>7515</v>
      </c>
      <c r="BX562" t="s">
        <v>7515</v>
      </c>
      <c r="BY562" t="s">
        <v>7515</v>
      </c>
      <c r="BZ562" t="s">
        <v>7515</v>
      </c>
      <c r="CA562" t="s">
        <v>7515</v>
      </c>
      <c r="CB562" t="s">
        <v>7515</v>
      </c>
      <c r="CC562" t="s">
        <v>7515</v>
      </c>
      <c r="CD562" t="s">
        <v>7515</v>
      </c>
      <c r="CE562" t="s">
        <v>6793</v>
      </c>
      <c r="CI562" t="s">
        <v>6793</v>
      </c>
      <c r="CJ562" t="s">
        <v>6793</v>
      </c>
      <c r="CK562" t="s">
        <v>6794</v>
      </c>
      <c r="CL562" t="s">
        <v>6793</v>
      </c>
      <c r="CM562" t="s">
        <v>6793</v>
      </c>
      <c r="CN562" t="s">
        <v>6793</v>
      </c>
      <c r="CO562" t="s">
        <v>6794</v>
      </c>
      <c r="CP562" t="s">
        <v>6793</v>
      </c>
      <c r="CQ562" t="s">
        <v>6794</v>
      </c>
      <c r="CR562" t="s">
        <v>7520</v>
      </c>
      <c r="CS562" t="s">
        <v>7521</v>
      </c>
      <c r="CT562" t="s">
        <v>7522</v>
      </c>
      <c r="CU562" t="s">
        <v>6793</v>
      </c>
      <c r="CV562">
        <v>4</v>
      </c>
      <c r="CW562">
        <v>5</v>
      </c>
      <c r="CX562">
        <v>4</v>
      </c>
      <c r="CY562" t="s">
        <v>6794</v>
      </c>
      <c r="EC562">
        <v>2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2</v>
      </c>
      <c r="EK562">
        <v>0</v>
      </c>
      <c r="EL562" t="s">
        <v>6793</v>
      </c>
      <c r="EM562" t="s">
        <v>7573</v>
      </c>
      <c r="EO562">
        <v>3</v>
      </c>
      <c r="EP562" t="s">
        <v>7683</v>
      </c>
      <c r="EQ562">
        <v>2007</v>
      </c>
      <c r="ER562" t="s">
        <v>7684</v>
      </c>
      <c r="EV562" t="s">
        <v>6793</v>
      </c>
      <c r="HH562" t="s">
        <v>7524</v>
      </c>
      <c r="HI562" t="s">
        <v>7680</v>
      </c>
      <c r="HJ562">
        <v>7</v>
      </c>
      <c r="HK562">
        <v>2007</v>
      </c>
      <c r="HO562" t="s">
        <v>6794</v>
      </c>
      <c r="NE562" t="s">
        <v>31</v>
      </c>
      <c r="NF562" t="s">
        <v>31</v>
      </c>
      <c r="NL562" t="s">
        <v>31</v>
      </c>
      <c r="OX562" t="s">
        <v>31</v>
      </c>
      <c r="OY562" t="s">
        <v>31</v>
      </c>
      <c r="PE562" t="s">
        <v>31</v>
      </c>
      <c r="PS562" t="s">
        <v>7526</v>
      </c>
      <c r="PT562" t="s">
        <v>7527</v>
      </c>
      <c r="PU562" t="s">
        <v>7526</v>
      </c>
      <c r="PV562" t="s">
        <v>7582</v>
      </c>
      <c r="PW562" t="s">
        <v>7516</v>
      </c>
      <c r="PX562" t="s">
        <v>7515</v>
      </c>
      <c r="PY562" t="s">
        <v>7515</v>
      </c>
      <c r="PZ562" t="s">
        <v>7515</v>
      </c>
      <c r="QA562" t="s">
        <v>7515</v>
      </c>
      <c r="QB562" t="s">
        <v>7515</v>
      </c>
      <c r="QC562" t="s">
        <v>7515</v>
      </c>
      <c r="QD562" t="s">
        <v>7528</v>
      </c>
      <c r="QE562" t="s">
        <v>7529</v>
      </c>
      <c r="QF562" t="s">
        <v>7528</v>
      </c>
      <c r="QG562" t="s">
        <v>7681</v>
      </c>
      <c r="QH562">
        <v>2008</v>
      </c>
      <c r="QI562">
        <v>8</v>
      </c>
      <c r="QJ562">
        <v>1</v>
      </c>
      <c r="QK562" s="329">
        <v>39687</v>
      </c>
      <c r="QL562">
        <v>0</v>
      </c>
      <c r="QM562">
        <v>1</v>
      </c>
      <c r="QN562" t="s">
        <v>194</v>
      </c>
      <c r="QO562">
        <v>0</v>
      </c>
      <c r="QP562">
        <v>88</v>
      </c>
      <c r="QQ562">
        <v>0</v>
      </c>
      <c r="QR562">
        <v>1</v>
      </c>
      <c r="QS562">
        <v>0</v>
      </c>
      <c r="QT562">
        <v>0</v>
      </c>
      <c r="QU562">
        <v>0</v>
      </c>
      <c r="QV562">
        <v>0</v>
      </c>
      <c r="QW562">
        <v>0</v>
      </c>
      <c r="QX562">
        <v>0</v>
      </c>
      <c r="QY562">
        <v>0</v>
      </c>
      <c r="QZ562">
        <v>1</v>
      </c>
      <c r="RA562">
        <v>0</v>
      </c>
      <c r="RB562">
        <v>0</v>
      </c>
      <c r="RC562">
        <v>0</v>
      </c>
      <c r="RD562">
        <v>0</v>
      </c>
      <c r="RE562">
        <v>0</v>
      </c>
      <c r="RF562">
        <v>0</v>
      </c>
      <c r="RG562">
        <v>0</v>
      </c>
      <c r="RH562">
        <v>0</v>
      </c>
      <c r="RI562">
        <v>0</v>
      </c>
      <c r="RJ562">
        <v>0</v>
      </c>
      <c r="RK562">
        <v>0</v>
      </c>
      <c r="RL562">
        <v>0</v>
      </c>
      <c r="RM562">
        <v>0</v>
      </c>
      <c r="RN562">
        <v>0</v>
      </c>
      <c r="RO562">
        <v>0</v>
      </c>
      <c r="RP562">
        <v>0</v>
      </c>
      <c r="RQ562">
        <v>1</v>
      </c>
      <c r="RR562">
        <v>0</v>
      </c>
      <c r="RS562">
        <v>0</v>
      </c>
      <c r="RT562">
        <v>0</v>
      </c>
      <c r="RU562">
        <v>0</v>
      </c>
      <c r="RV562">
        <f t="shared" si="17"/>
        <v>2</v>
      </c>
      <c r="RY562">
        <f t="shared" si="16"/>
        <v>7</v>
      </c>
    </row>
    <row r="563" spans="1:493" x14ac:dyDescent="0.3">
      <c r="A563">
        <v>71547</v>
      </c>
      <c r="B563">
        <v>778</v>
      </c>
      <c r="C563" t="s">
        <v>6793</v>
      </c>
      <c r="D563" t="s">
        <v>6793</v>
      </c>
      <c r="I563" t="s">
        <v>6793</v>
      </c>
      <c r="J563" t="s">
        <v>7515</v>
      </c>
      <c r="K563" t="s">
        <v>7516</v>
      </c>
      <c r="L563" t="s">
        <v>7515</v>
      </c>
      <c r="M563" t="s">
        <v>7515</v>
      </c>
      <c r="N563" t="s">
        <v>7515</v>
      </c>
      <c r="O563" t="s">
        <v>7515</v>
      </c>
      <c r="P563" t="s">
        <v>7515</v>
      </c>
      <c r="Q563" t="s">
        <v>7515</v>
      </c>
      <c r="R563" t="s">
        <v>7515</v>
      </c>
      <c r="S563" t="s">
        <v>7515</v>
      </c>
      <c r="T563" t="s">
        <v>7515</v>
      </c>
      <c r="U563" t="s">
        <v>7515</v>
      </c>
      <c r="V563" t="s">
        <v>7515</v>
      </c>
      <c r="W563" t="s">
        <v>7515</v>
      </c>
      <c r="X563" t="s">
        <v>7515</v>
      </c>
      <c r="Y563" t="s">
        <v>7515</v>
      </c>
      <c r="Z563" t="s">
        <v>7515</v>
      </c>
      <c r="AA563" t="s">
        <v>7515</v>
      </c>
      <c r="AB563" t="s">
        <v>7515</v>
      </c>
      <c r="AC563" t="s">
        <v>7517</v>
      </c>
      <c r="AF563">
        <v>8</v>
      </c>
      <c r="AG563">
        <v>0</v>
      </c>
      <c r="AH563" t="s">
        <v>7575</v>
      </c>
      <c r="AI563" t="s">
        <v>7680</v>
      </c>
      <c r="AJ563">
        <v>3</v>
      </c>
      <c r="AK563" t="s">
        <v>6993</v>
      </c>
      <c r="AL563" t="s">
        <v>6794</v>
      </c>
      <c r="AM563" t="s">
        <v>6794</v>
      </c>
      <c r="AN563" t="s">
        <v>7680</v>
      </c>
      <c r="AO563">
        <v>0</v>
      </c>
      <c r="AP563">
        <v>12</v>
      </c>
      <c r="AQ563" t="s">
        <v>7568</v>
      </c>
      <c r="AT563" t="s">
        <v>6813</v>
      </c>
      <c r="AU563" t="s">
        <v>7531</v>
      </c>
      <c r="AV563" t="s">
        <v>6991</v>
      </c>
      <c r="AX563" t="s">
        <v>6793</v>
      </c>
      <c r="AY563" t="s">
        <v>6794</v>
      </c>
      <c r="AZ563" t="s">
        <v>6794</v>
      </c>
      <c r="BA563" t="s">
        <v>6793</v>
      </c>
      <c r="BC563" t="s">
        <v>6793</v>
      </c>
      <c r="BD563" t="s">
        <v>6793</v>
      </c>
      <c r="BE563" t="s">
        <v>6794</v>
      </c>
      <c r="BF563" t="s">
        <v>6794</v>
      </c>
      <c r="BG563" t="s">
        <v>6794</v>
      </c>
      <c r="BH563" t="s">
        <v>6794</v>
      </c>
      <c r="BI563" t="s">
        <v>7024</v>
      </c>
      <c r="BJ563" t="s">
        <v>7022</v>
      </c>
      <c r="BK563" t="s">
        <v>6794</v>
      </c>
      <c r="BM563">
        <v>50</v>
      </c>
      <c r="BN563">
        <v>50</v>
      </c>
      <c r="BO563" t="s">
        <v>7533</v>
      </c>
      <c r="BP563" t="s">
        <v>6</v>
      </c>
      <c r="BQ563" t="s">
        <v>7559</v>
      </c>
      <c r="BR563" t="s">
        <v>7543</v>
      </c>
      <c r="BS563" t="s">
        <v>7515</v>
      </c>
      <c r="BT563" t="s">
        <v>7515</v>
      </c>
      <c r="BU563" t="s">
        <v>7516</v>
      </c>
      <c r="BV563" t="s">
        <v>7515</v>
      </c>
      <c r="BW563" t="s">
        <v>7515</v>
      </c>
      <c r="BX563" t="s">
        <v>7515</v>
      </c>
      <c r="BY563" t="s">
        <v>7515</v>
      </c>
      <c r="BZ563" t="s">
        <v>7515</v>
      </c>
      <c r="CA563" t="s">
        <v>7515</v>
      </c>
      <c r="CB563" t="s">
        <v>7515</v>
      </c>
      <c r="CC563" t="s">
        <v>7515</v>
      </c>
      <c r="CD563" t="s">
        <v>7515</v>
      </c>
      <c r="CE563" t="s">
        <v>6794</v>
      </c>
      <c r="CI563" t="s">
        <v>6793</v>
      </c>
      <c r="CJ563" t="s">
        <v>6793</v>
      </c>
      <c r="CK563" t="s">
        <v>6794</v>
      </c>
      <c r="CL563" t="s">
        <v>6793</v>
      </c>
      <c r="CM563" t="s">
        <v>6793</v>
      </c>
      <c r="CN563" t="s">
        <v>6794</v>
      </c>
      <c r="CO563" t="s">
        <v>6794</v>
      </c>
      <c r="CP563" t="s">
        <v>6793</v>
      </c>
      <c r="CQ563" t="s">
        <v>6794</v>
      </c>
      <c r="CR563" t="s">
        <v>7520</v>
      </c>
      <c r="CS563" t="s">
        <v>7521</v>
      </c>
      <c r="CT563" t="s">
        <v>7522</v>
      </c>
      <c r="CU563" t="s">
        <v>6793</v>
      </c>
      <c r="CV563">
        <v>2</v>
      </c>
      <c r="CW563">
        <v>4</v>
      </c>
      <c r="CX563">
        <v>4</v>
      </c>
      <c r="CY563" t="s">
        <v>6793</v>
      </c>
      <c r="CZ563">
        <v>1</v>
      </c>
      <c r="DA563" t="s">
        <v>7680</v>
      </c>
      <c r="DB563">
        <v>6</v>
      </c>
      <c r="DC563">
        <v>2006</v>
      </c>
      <c r="DD563" t="s">
        <v>7557</v>
      </c>
      <c r="DE563" t="s">
        <v>7680</v>
      </c>
      <c r="DF563">
        <v>9</v>
      </c>
      <c r="DG563">
        <v>2006</v>
      </c>
      <c r="EC563">
        <v>3</v>
      </c>
      <c r="EE563">
        <v>0</v>
      </c>
      <c r="EF563">
        <v>0</v>
      </c>
      <c r="EG563">
        <v>1</v>
      </c>
      <c r="EH563">
        <v>0</v>
      </c>
      <c r="EI563">
        <v>0</v>
      </c>
      <c r="EJ563">
        <v>2</v>
      </c>
      <c r="EK563">
        <v>0</v>
      </c>
      <c r="EL563" t="s">
        <v>6794</v>
      </c>
      <c r="EV563" t="s">
        <v>6793</v>
      </c>
      <c r="IR563" t="s">
        <v>7524</v>
      </c>
      <c r="IS563" t="s">
        <v>7680</v>
      </c>
      <c r="IT563">
        <v>2</v>
      </c>
      <c r="IU563">
        <v>2009</v>
      </c>
      <c r="IY563" t="s">
        <v>6793</v>
      </c>
      <c r="JA563" t="s">
        <v>7524</v>
      </c>
      <c r="JB563" t="s">
        <v>7680</v>
      </c>
      <c r="JC563">
        <v>2</v>
      </c>
      <c r="JD563">
        <v>2009</v>
      </c>
      <c r="JF563" t="s">
        <v>7527</v>
      </c>
      <c r="JG563" t="s">
        <v>7527</v>
      </c>
      <c r="JH563" t="s">
        <v>6793</v>
      </c>
      <c r="MV563" t="s">
        <v>7524</v>
      </c>
      <c r="MW563" t="s">
        <v>7680</v>
      </c>
      <c r="MX563">
        <v>7</v>
      </c>
      <c r="MY563">
        <v>2007</v>
      </c>
      <c r="NA563" t="s">
        <v>7527</v>
      </c>
      <c r="NB563" t="s">
        <v>31</v>
      </c>
      <c r="NC563" t="s">
        <v>6794</v>
      </c>
      <c r="ND563" t="s">
        <v>6966</v>
      </c>
      <c r="PS563" t="s">
        <v>7526</v>
      </c>
      <c r="PT563" t="s">
        <v>7526</v>
      </c>
      <c r="PV563" t="s">
        <v>7527</v>
      </c>
      <c r="PW563" t="s">
        <v>7515</v>
      </c>
      <c r="PX563" t="s">
        <v>7515</v>
      </c>
      <c r="PY563" t="s">
        <v>7515</v>
      </c>
      <c r="PZ563" t="s">
        <v>7515</v>
      </c>
      <c r="QA563" t="s">
        <v>7515</v>
      </c>
      <c r="QB563" t="s">
        <v>7515</v>
      </c>
      <c r="QC563" t="s">
        <v>7516</v>
      </c>
      <c r="QD563" t="s">
        <v>7528</v>
      </c>
      <c r="QE563" t="s">
        <v>7539</v>
      </c>
      <c r="QF563" t="s">
        <v>7528</v>
      </c>
      <c r="QG563" t="s">
        <v>7681</v>
      </c>
      <c r="QH563">
        <v>2008</v>
      </c>
      <c r="QI563">
        <v>6</v>
      </c>
      <c r="QJ563">
        <v>1</v>
      </c>
      <c r="QK563" s="329">
        <v>39611</v>
      </c>
      <c r="QL563">
        <v>0</v>
      </c>
      <c r="QM563">
        <v>1</v>
      </c>
      <c r="QN563" t="s">
        <v>194</v>
      </c>
      <c r="QO563">
        <v>0</v>
      </c>
      <c r="QP563">
        <v>35</v>
      </c>
      <c r="QQ563">
        <v>0</v>
      </c>
      <c r="QR563">
        <v>0</v>
      </c>
      <c r="QS563">
        <v>0</v>
      </c>
      <c r="QT563">
        <v>0</v>
      </c>
      <c r="QU563">
        <v>0</v>
      </c>
      <c r="QV563">
        <v>0</v>
      </c>
      <c r="QW563">
        <v>0</v>
      </c>
      <c r="QX563">
        <v>0</v>
      </c>
      <c r="QY563">
        <v>0</v>
      </c>
      <c r="QZ563">
        <v>0</v>
      </c>
      <c r="RA563">
        <v>0</v>
      </c>
      <c r="RB563">
        <v>0</v>
      </c>
      <c r="RC563">
        <v>0</v>
      </c>
      <c r="RD563">
        <v>1</v>
      </c>
      <c r="RE563">
        <v>1</v>
      </c>
      <c r="RF563">
        <v>0</v>
      </c>
      <c r="RG563">
        <v>0</v>
      </c>
      <c r="RH563">
        <v>0</v>
      </c>
      <c r="RI563">
        <v>0</v>
      </c>
      <c r="RJ563">
        <v>0</v>
      </c>
      <c r="RK563">
        <v>0</v>
      </c>
      <c r="RL563">
        <v>0</v>
      </c>
      <c r="RM563">
        <v>0</v>
      </c>
      <c r="RN563">
        <v>0</v>
      </c>
      <c r="RO563">
        <v>0</v>
      </c>
      <c r="RP563">
        <v>1</v>
      </c>
      <c r="RQ563">
        <v>0</v>
      </c>
      <c r="RR563">
        <v>0</v>
      </c>
      <c r="RS563">
        <v>0</v>
      </c>
      <c r="RT563">
        <v>0</v>
      </c>
      <c r="RU563">
        <v>0</v>
      </c>
      <c r="RV563">
        <f t="shared" si="17"/>
        <v>4</v>
      </c>
      <c r="RY563">
        <f t="shared" si="16"/>
        <v>7</v>
      </c>
    </row>
    <row r="564" spans="1:493" x14ac:dyDescent="0.3">
      <c r="A564">
        <v>71548</v>
      </c>
      <c r="B564">
        <v>779</v>
      </c>
      <c r="C564" t="s">
        <v>6793</v>
      </c>
      <c r="D564" t="s">
        <v>6793</v>
      </c>
      <c r="I564" t="s">
        <v>6793</v>
      </c>
      <c r="J564" t="s">
        <v>7516</v>
      </c>
      <c r="K564" t="s">
        <v>7515</v>
      </c>
      <c r="L564" t="s">
        <v>7516</v>
      </c>
      <c r="M564" t="s">
        <v>7515</v>
      </c>
      <c r="N564" t="s">
        <v>7515</v>
      </c>
      <c r="O564" t="s">
        <v>7515</v>
      </c>
      <c r="P564" t="s">
        <v>7515</v>
      </c>
      <c r="Q564" t="s">
        <v>7515</v>
      </c>
      <c r="R564" t="s">
        <v>7515</v>
      </c>
      <c r="S564" t="s">
        <v>7515</v>
      </c>
      <c r="T564" t="s">
        <v>7515</v>
      </c>
      <c r="U564" t="s">
        <v>7515</v>
      </c>
      <c r="V564" t="s">
        <v>7515</v>
      </c>
      <c r="W564" t="s">
        <v>7515</v>
      </c>
      <c r="X564" t="s">
        <v>7515</v>
      </c>
      <c r="Y564" t="s">
        <v>7515</v>
      </c>
      <c r="Z564" t="s">
        <v>7515</v>
      </c>
      <c r="AA564" t="s">
        <v>7515</v>
      </c>
      <c r="AB564" t="s">
        <v>7515</v>
      </c>
      <c r="AC564" t="s">
        <v>6796</v>
      </c>
      <c r="AK564" t="s">
        <v>6985</v>
      </c>
      <c r="AL564" t="s">
        <v>6794</v>
      </c>
      <c r="AM564" t="s">
        <v>6794</v>
      </c>
      <c r="AN564" t="s">
        <v>7680</v>
      </c>
      <c r="AO564">
        <v>0</v>
      </c>
      <c r="AP564">
        <v>4</v>
      </c>
      <c r="AQ564" t="s">
        <v>6988</v>
      </c>
      <c r="AR564" t="s">
        <v>6793</v>
      </c>
      <c r="AS564" t="s">
        <v>6793</v>
      </c>
      <c r="AT564" t="s">
        <v>6813</v>
      </c>
      <c r="AU564" t="s">
        <v>7531</v>
      </c>
      <c r="AV564" t="s">
        <v>6991</v>
      </c>
      <c r="AX564" t="s">
        <v>6794</v>
      </c>
      <c r="AY564" t="s">
        <v>6794</v>
      </c>
      <c r="AZ564" t="s">
        <v>6794</v>
      </c>
      <c r="BA564" t="s">
        <v>6793</v>
      </c>
      <c r="BB564" t="s">
        <v>6794</v>
      </c>
      <c r="BC564" t="s">
        <v>6794</v>
      </c>
      <c r="BD564" t="s">
        <v>6793</v>
      </c>
      <c r="BE564" t="s">
        <v>6794</v>
      </c>
      <c r="BF564" t="s">
        <v>6794</v>
      </c>
      <c r="BG564" t="s">
        <v>6794</v>
      </c>
      <c r="BH564" t="s">
        <v>6794</v>
      </c>
      <c r="BI564" t="s">
        <v>7022</v>
      </c>
      <c r="BJ564" t="s">
        <v>7024</v>
      </c>
      <c r="BK564" t="s">
        <v>6794</v>
      </c>
      <c r="BM564">
        <v>50</v>
      </c>
      <c r="BN564" t="s">
        <v>7532</v>
      </c>
      <c r="BO564" t="s">
        <v>7533</v>
      </c>
      <c r="BP564" t="s">
        <v>6</v>
      </c>
      <c r="BQ564" t="s">
        <v>7559</v>
      </c>
      <c r="BR564" t="s">
        <v>7594</v>
      </c>
      <c r="BS564" t="s">
        <v>7515</v>
      </c>
      <c r="BT564" t="s">
        <v>7516</v>
      </c>
      <c r="BU564" t="s">
        <v>7516</v>
      </c>
      <c r="BV564" t="s">
        <v>7515</v>
      </c>
      <c r="BW564" t="s">
        <v>7515</v>
      </c>
      <c r="BX564" t="s">
        <v>7515</v>
      </c>
      <c r="BY564" t="s">
        <v>7515</v>
      </c>
      <c r="BZ564" t="s">
        <v>7515</v>
      </c>
      <c r="CA564" t="s">
        <v>7515</v>
      </c>
      <c r="CB564" t="s">
        <v>7515</v>
      </c>
      <c r="CC564" t="s">
        <v>7515</v>
      </c>
      <c r="CD564" t="s">
        <v>7515</v>
      </c>
      <c r="CE564" t="s">
        <v>6794</v>
      </c>
      <c r="CI564" t="s">
        <v>6794</v>
      </c>
      <c r="CJ564" t="s">
        <v>6793</v>
      </c>
      <c r="CK564" t="s">
        <v>6794</v>
      </c>
      <c r="CL564" t="s">
        <v>6793</v>
      </c>
      <c r="CM564" t="s">
        <v>6793</v>
      </c>
      <c r="CN564" t="s">
        <v>6794</v>
      </c>
      <c r="CO564" t="s">
        <v>6794</v>
      </c>
      <c r="CP564" t="s">
        <v>6793</v>
      </c>
      <c r="CQ564" t="s">
        <v>6794</v>
      </c>
      <c r="CR564" t="s">
        <v>7520</v>
      </c>
      <c r="CS564" t="s">
        <v>7607</v>
      </c>
      <c r="CT564" t="s">
        <v>7536</v>
      </c>
      <c r="CU564" t="s">
        <v>6793</v>
      </c>
      <c r="CV564">
        <v>2</v>
      </c>
      <c r="CW564">
        <v>2</v>
      </c>
      <c r="CX564">
        <v>3</v>
      </c>
      <c r="CY564" t="s">
        <v>6794</v>
      </c>
      <c r="EC564">
        <v>2</v>
      </c>
      <c r="EE564">
        <v>0</v>
      </c>
      <c r="EF564">
        <v>0</v>
      </c>
      <c r="EG564">
        <v>0</v>
      </c>
      <c r="EH564">
        <v>2</v>
      </c>
      <c r="EI564">
        <v>0</v>
      </c>
      <c r="EJ564">
        <v>0</v>
      </c>
      <c r="EK564">
        <v>0</v>
      </c>
      <c r="EL564" t="s">
        <v>6794</v>
      </c>
      <c r="EV564" t="s">
        <v>6793</v>
      </c>
      <c r="LL564" t="s">
        <v>7524</v>
      </c>
      <c r="LM564" t="s">
        <v>7680</v>
      </c>
      <c r="LN564">
        <v>4</v>
      </c>
      <c r="LO564">
        <v>2009</v>
      </c>
      <c r="LS564" t="s">
        <v>6794</v>
      </c>
      <c r="LT564" t="s">
        <v>6793</v>
      </c>
      <c r="PG564">
        <v>7</v>
      </c>
      <c r="PH564" t="s">
        <v>7515</v>
      </c>
      <c r="PI564" t="s">
        <v>7515</v>
      </c>
      <c r="PJ564" t="s">
        <v>7515</v>
      </c>
      <c r="PK564" t="s">
        <v>7515</v>
      </c>
      <c r="PL564" t="s">
        <v>7515</v>
      </c>
      <c r="PM564" t="s">
        <v>7515</v>
      </c>
      <c r="PN564" t="s">
        <v>7516</v>
      </c>
      <c r="PO564" t="s">
        <v>7515</v>
      </c>
      <c r="PP564" t="s">
        <v>7515</v>
      </c>
      <c r="PQ564" t="s">
        <v>7515</v>
      </c>
      <c r="PR564" t="s">
        <v>7515</v>
      </c>
      <c r="PS564" t="s">
        <v>7526</v>
      </c>
      <c r="PT564" t="s">
        <v>7526</v>
      </c>
      <c r="PU564" t="s">
        <v>7527</v>
      </c>
      <c r="PV564" t="s">
        <v>7527</v>
      </c>
      <c r="PW564" t="s">
        <v>7515</v>
      </c>
      <c r="PX564" t="s">
        <v>7515</v>
      </c>
      <c r="PY564" t="s">
        <v>7515</v>
      </c>
      <c r="PZ564" t="s">
        <v>7516</v>
      </c>
      <c r="QA564" t="s">
        <v>7515</v>
      </c>
      <c r="QB564" t="s">
        <v>7515</v>
      </c>
      <c r="QC564" t="s">
        <v>7515</v>
      </c>
      <c r="QD564" t="s">
        <v>7548</v>
      </c>
      <c r="QE564" t="s">
        <v>7539</v>
      </c>
      <c r="QF564" t="s">
        <v>7528</v>
      </c>
      <c r="QG564" t="s">
        <v>7681</v>
      </c>
      <c r="QH564">
        <v>2008</v>
      </c>
      <c r="QI564">
        <v>5</v>
      </c>
      <c r="QJ564">
        <v>1</v>
      </c>
      <c r="QK564" s="329">
        <v>39574</v>
      </c>
      <c r="QL564">
        <v>1</v>
      </c>
      <c r="QM564">
        <v>0</v>
      </c>
      <c r="QN564" t="s">
        <v>194</v>
      </c>
      <c r="QO564">
        <v>0</v>
      </c>
      <c r="QP564">
        <v>35</v>
      </c>
      <c r="QQ564">
        <v>1</v>
      </c>
      <c r="QR564">
        <v>0</v>
      </c>
      <c r="QS564">
        <v>0</v>
      </c>
      <c r="QT564">
        <v>0</v>
      </c>
      <c r="QU564">
        <v>0</v>
      </c>
      <c r="QV564">
        <v>0</v>
      </c>
      <c r="QW564">
        <v>0</v>
      </c>
      <c r="QX564">
        <v>0</v>
      </c>
      <c r="QY564">
        <v>0</v>
      </c>
      <c r="QZ564">
        <v>0</v>
      </c>
      <c r="RA564">
        <v>0</v>
      </c>
      <c r="RB564">
        <v>0</v>
      </c>
      <c r="RC564">
        <v>0</v>
      </c>
      <c r="RD564">
        <v>0</v>
      </c>
      <c r="RE564">
        <v>0</v>
      </c>
      <c r="RF564">
        <v>0</v>
      </c>
      <c r="RG564">
        <v>0</v>
      </c>
      <c r="RH564">
        <v>0</v>
      </c>
      <c r="RI564">
        <v>0</v>
      </c>
      <c r="RJ564">
        <v>0</v>
      </c>
      <c r="RK564">
        <v>0</v>
      </c>
      <c r="RL564">
        <v>1</v>
      </c>
      <c r="RM564">
        <v>0</v>
      </c>
      <c r="RN564">
        <v>0</v>
      </c>
      <c r="RO564">
        <v>0</v>
      </c>
      <c r="RP564">
        <v>0</v>
      </c>
      <c r="RQ564">
        <v>0</v>
      </c>
      <c r="RR564">
        <v>0</v>
      </c>
      <c r="RS564">
        <v>0</v>
      </c>
      <c r="RT564">
        <v>0</v>
      </c>
      <c r="RU564">
        <v>0</v>
      </c>
      <c r="RV564">
        <f t="shared" si="17"/>
        <v>6</v>
      </c>
      <c r="RY564">
        <f t="shared" si="16"/>
        <v>5</v>
      </c>
    </row>
    <row r="565" spans="1:493" x14ac:dyDescent="0.3">
      <c r="A565">
        <v>71549</v>
      </c>
      <c r="B565">
        <v>781</v>
      </c>
      <c r="C565" t="s">
        <v>6793</v>
      </c>
      <c r="D565" t="s">
        <v>6793</v>
      </c>
      <c r="I565" t="s">
        <v>6793</v>
      </c>
      <c r="J565" t="s">
        <v>7515</v>
      </c>
      <c r="K565" t="s">
        <v>7516</v>
      </c>
      <c r="L565" t="s">
        <v>7515</v>
      </c>
      <c r="M565" t="s">
        <v>7515</v>
      </c>
      <c r="N565" t="s">
        <v>7515</v>
      </c>
      <c r="O565" t="s">
        <v>7515</v>
      </c>
      <c r="P565" t="s">
        <v>7515</v>
      </c>
      <c r="Q565" t="s">
        <v>7515</v>
      </c>
      <c r="R565" t="s">
        <v>7515</v>
      </c>
      <c r="S565" t="s">
        <v>7515</v>
      </c>
      <c r="T565" t="s">
        <v>7515</v>
      </c>
      <c r="U565" t="s">
        <v>7515</v>
      </c>
      <c r="V565" t="s">
        <v>7515</v>
      </c>
      <c r="W565" t="s">
        <v>7515</v>
      </c>
      <c r="X565" t="s">
        <v>7515</v>
      </c>
      <c r="Y565" t="s">
        <v>7515</v>
      </c>
      <c r="Z565" t="s">
        <v>7515</v>
      </c>
      <c r="AA565" t="s">
        <v>7515</v>
      </c>
      <c r="AB565" t="s">
        <v>7515</v>
      </c>
      <c r="AC565" t="s">
        <v>7517</v>
      </c>
      <c r="AF565">
        <v>0</v>
      </c>
      <c r="AG565">
        <v>5</v>
      </c>
      <c r="AH565" t="s">
        <v>6845</v>
      </c>
      <c r="AK565" t="s">
        <v>6993</v>
      </c>
      <c r="AL565" t="s">
        <v>6794</v>
      </c>
      <c r="AM565" t="s">
        <v>6794</v>
      </c>
      <c r="AN565" t="s">
        <v>7680</v>
      </c>
      <c r="AO565">
        <v>0</v>
      </c>
      <c r="AP565">
        <v>10</v>
      </c>
      <c r="AQ565" t="s">
        <v>7568</v>
      </c>
      <c r="AT565" t="s">
        <v>6813</v>
      </c>
      <c r="AU565" t="s">
        <v>7531</v>
      </c>
      <c r="AV565" t="s">
        <v>6991</v>
      </c>
      <c r="AX565" t="s">
        <v>6794</v>
      </c>
      <c r="AY565" t="s">
        <v>6794</v>
      </c>
      <c r="AZ565" t="s">
        <v>6793</v>
      </c>
      <c r="BA565" t="s">
        <v>6794</v>
      </c>
      <c r="BC565" t="s">
        <v>6794</v>
      </c>
      <c r="BD565" t="s">
        <v>6794</v>
      </c>
      <c r="BE565" t="s">
        <v>6794</v>
      </c>
      <c r="BF565" t="s">
        <v>6794</v>
      </c>
      <c r="BG565" t="s">
        <v>6794</v>
      </c>
      <c r="BH565" t="s">
        <v>6794</v>
      </c>
      <c r="BI565" t="s">
        <v>7021</v>
      </c>
      <c r="BJ565" t="s">
        <v>6</v>
      </c>
      <c r="BK565" t="s">
        <v>6794</v>
      </c>
      <c r="BM565">
        <v>49</v>
      </c>
      <c r="BN565" t="s">
        <v>6</v>
      </c>
      <c r="BO565" t="s">
        <v>7519</v>
      </c>
      <c r="BP565" t="s">
        <v>6</v>
      </c>
      <c r="BQ565" t="s">
        <v>7021</v>
      </c>
      <c r="BR565" t="s">
        <v>7543</v>
      </c>
      <c r="BS565" t="s">
        <v>7515</v>
      </c>
      <c r="BT565" t="s">
        <v>7515</v>
      </c>
      <c r="BU565" t="s">
        <v>7516</v>
      </c>
      <c r="BV565" t="s">
        <v>7515</v>
      </c>
      <c r="BW565" t="s">
        <v>7515</v>
      </c>
      <c r="BX565" t="s">
        <v>7515</v>
      </c>
      <c r="BY565" t="s">
        <v>7515</v>
      </c>
      <c r="BZ565" t="s">
        <v>7515</v>
      </c>
      <c r="CA565" t="s">
        <v>7515</v>
      </c>
      <c r="CB565" t="s">
        <v>7515</v>
      </c>
      <c r="CC565" t="s">
        <v>7515</v>
      </c>
      <c r="CD565" t="s">
        <v>7515</v>
      </c>
      <c r="CE565" t="s">
        <v>6794</v>
      </c>
      <c r="CI565" t="s">
        <v>6793</v>
      </c>
      <c r="CJ565" t="s">
        <v>6793</v>
      </c>
      <c r="CK565" t="s">
        <v>6794</v>
      </c>
      <c r="CL565" t="s">
        <v>6793</v>
      </c>
      <c r="CM565" t="s">
        <v>6794</v>
      </c>
      <c r="CN565" t="s">
        <v>6793</v>
      </c>
      <c r="CO565" t="s">
        <v>6794</v>
      </c>
      <c r="CP565" t="s">
        <v>6793</v>
      </c>
      <c r="CQ565" t="s">
        <v>6794</v>
      </c>
      <c r="CR565" t="s">
        <v>7520</v>
      </c>
      <c r="CS565" t="s">
        <v>7521</v>
      </c>
      <c r="CT565" t="s">
        <v>7522</v>
      </c>
      <c r="CU565" t="s">
        <v>6793</v>
      </c>
      <c r="CV565">
        <v>2</v>
      </c>
      <c r="CW565">
        <v>4</v>
      </c>
      <c r="CX565">
        <v>3</v>
      </c>
      <c r="CY565" t="s">
        <v>6793</v>
      </c>
      <c r="CZ565">
        <v>1</v>
      </c>
      <c r="DA565" t="s">
        <v>7680</v>
      </c>
      <c r="DB565">
        <v>8</v>
      </c>
      <c r="DC565">
        <v>2008</v>
      </c>
      <c r="DD565" t="s">
        <v>7557</v>
      </c>
      <c r="DE565" t="s">
        <v>7680</v>
      </c>
      <c r="DF565">
        <v>11</v>
      </c>
      <c r="DG565">
        <v>2008</v>
      </c>
      <c r="EC565" t="s">
        <v>7547</v>
      </c>
      <c r="EL565" t="s">
        <v>6794</v>
      </c>
      <c r="EV565" t="s">
        <v>6793</v>
      </c>
      <c r="KK565" t="s">
        <v>7538</v>
      </c>
      <c r="KL565" t="s">
        <v>7680</v>
      </c>
      <c r="KM565">
        <v>8</v>
      </c>
      <c r="KN565">
        <v>2008</v>
      </c>
      <c r="KR565" t="s">
        <v>6794</v>
      </c>
      <c r="KS565" t="s">
        <v>6793</v>
      </c>
      <c r="LC565" t="s">
        <v>7524</v>
      </c>
      <c r="LD565" t="s">
        <v>6</v>
      </c>
      <c r="LG565" t="s">
        <v>6</v>
      </c>
      <c r="LH565" t="s">
        <v>7526</v>
      </c>
      <c r="LI565" t="s">
        <v>7526</v>
      </c>
      <c r="LJ565" t="s">
        <v>6794</v>
      </c>
      <c r="LK565" t="s">
        <v>6793</v>
      </c>
      <c r="LL565" t="s">
        <v>7538</v>
      </c>
      <c r="LM565" t="s">
        <v>6</v>
      </c>
      <c r="LP565" t="s">
        <v>6</v>
      </c>
      <c r="LS565" t="s">
        <v>6794</v>
      </c>
      <c r="LT565" t="s">
        <v>6793</v>
      </c>
      <c r="PG565">
        <v>0</v>
      </c>
      <c r="PH565" t="s">
        <v>7515</v>
      </c>
      <c r="PI565" t="s">
        <v>7515</v>
      </c>
      <c r="PJ565" t="s">
        <v>7515</v>
      </c>
      <c r="PK565" t="s">
        <v>7515</v>
      </c>
      <c r="PL565" t="s">
        <v>7515</v>
      </c>
      <c r="PM565" t="s">
        <v>7515</v>
      </c>
      <c r="PN565" t="s">
        <v>7516</v>
      </c>
      <c r="PO565" t="s">
        <v>7515</v>
      </c>
      <c r="PP565" t="s">
        <v>7515</v>
      </c>
      <c r="PQ565" t="s">
        <v>7515</v>
      </c>
      <c r="PR565" t="s">
        <v>7515</v>
      </c>
      <c r="PS565" t="s">
        <v>7526</v>
      </c>
      <c r="PT565" t="s">
        <v>7526</v>
      </c>
      <c r="PU565" t="s">
        <v>7526</v>
      </c>
      <c r="PW565" t="s">
        <v>7515</v>
      </c>
      <c r="PX565" t="s">
        <v>7515</v>
      </c>
      <c r="PY565" t="s">
        <v>7515</v>
      </c>
      <c r="PZ565" t="s">
        <v>7515</v>
      </c>
      <c r="QA565" t="s">
        <v>7515</v>
      </c>
      <c r="QB565" t="s">
        <v>7515</v>
      </c>
      <c r="QC565" t="s">
        <v>7516</v>
      </c>
      <c r="QD565" t="s">
        <v>7528</v>
      </c>
      <c r="QE565" t="s">
        <v>7529</v>
      </c>
      <c r="QF565" t="s">
        <v>7528</v>
      </c>
      <c r="QG565" t="s">
        <v>7681</v>
      </c>
      <c r="QH565">
        <v>2008</v>
      </c>
      <c r="QI565">
        <v>8</v>
      </c>
      <c r="QJ565">
        <v>1</v>
      </c>
      <c r="QK565" s="329">
        <v>39680</v>
      </c>
      <c r="QL565">
        <v>0</v>
      </c>
      <c r="QM565">
        <v>1</v>
      </c>
      <c r="QN565" t="s">
        <v>212</v>
      </c>
      <c r="QO565">
        <v>2008</v>
      </c>
      <c r="QP565">
        <v>50</v>
      </c>
      <c r="QQ565">
        <v>1</v>
      </c>
      <c r="QR565">
        <v>0</v>
      </c>
      <c r="QS565">
        <v>0</v>
      </c>
      <c r="QT565">
        <v>0</v>
      </c>
      <c r="QU565">
        <v>0</v>
      </c>
      <c r="QV565">
        <v>0</v>
      </c>
      <c r="QW565">
        <v>0</v>
      </c>
      <c r="QX565">
        <v>0</v>
      </c>
      <c r="QY565">
        <v>0</v>
      </c>
      <c r="QZ565">
        <v>0</v>
      </c>
      <c r="RA565">
        <v>0</v>
      </c>
      <c r="RB565">
        <v>0</v>
      </c>
      <c r="RC565">
        <v>0</v>
      </c>
      <c r="RD565">
        <v>0</v>
      </c>
      <c r="RE565">
        <v>0</v>
      </c>
      <c r="RF565">
        <v>0</v>
      </c>
      <c r="RG565">
        <v>0</v>
      </c>
      <c r="RH565">
        <v>0</v>
      </c>
      <c r="RI565">
        <v>1</v>
      </c>
      <c r="RJ565">
        <v>0</v>
      </c>
      <c r="RK565">
        <v>1</v>
      </c>
      <c r="RL565">
        <v>1</v>
      </c>
      <c r="RM565">
        <v>0</v>
      </c>
      <c r="RN565">
        <v>0</v>
      </c>
      <c r="RO565">
        <v>0</v>
      </c>
      <c r="RP565">
        <v>0</v>
      </c>
      <c r="RQ565">
        <v>0</v>
      </c>
      <c r="RR565">
        <v>0</v>
      </c>
      <c r="RS565">
        <v>0</v>
      </c>
      <c r="RT565">
        <v>0</v>
      </c>
      <c r="RU565">
        <v>0</v>
      </c>
      <c r="RV565">
        <f t="shared" si="17"/>
        <v>4</v>
      </c>
      <c r="RY565">
        <f t="shared" si="16"/>
        <v>10</v>
      </c>
    </row>
    <row r="566" spans="1:493" x14ac:dyDescent="0.3">
      <c r="A566">
        <v>71550</v>
      </c>
      <c r="B566">
        <v>782</v>
      </c>
      <c r="C566" t="s">
        <v>6793</v>
      </c>
      <c r="D566" t="s">
        <v>6794</v>
      </c>
      <c r="E566">
        <v>2</v>
      </c>
      <c r="I566" t="s">
        <v>6793</v>
      </c>
      <c r="J566" t="s">
        <v>7515</v>
      </c>
      <c r="K566" t="s">
        <v>7515</v>
      </c>
      <c r="L566" t="s">
        <v>7515</v>
      </c>
      <c r="M566" t="s">
        <v>7515</v>
      </c>
      <c r="N566" t="s">
        <v>7516</v>
      </c>
      <c r="O566" t="s">
        <v>7515</v>
      </c>
      <c r="P566" t="s">
        <v>7515</v>
      </c>
      <c r="Q566" t="s">
        <v>7515</v>
      </c>
      <c r="R566" t="s">
        <v>7515</v>
      </c>
      <c r="S566" t="s">
        <v>7515</v>
      </c>
      <c r="T566" t="s">
        <v>7515</v>
      </c>
      <c r="U566" t="s">
        <v>7515</v>
      </c>
      <c r="V566" t="s">
        <v>7515</v>
      </c>
      <c r="W566" t="s">
        <v>7515</v>
      </c>
      <c r="X566" t="s">
        <v>7515</v>
      </c>
      <c r="Y566" t="s">
        <v>7515</v>
      </c>
      <c r="Z566" t="s">
        <v>7515</v>
      </c>
      <c r="AA566" t="s">
        <v>7515</v>
      </c>
      <c r="AB566" t="s">
        <v>7515</v>
      </c>
      <c r="AD566">
        <v>1</v>
      </c>
      <c r="AE566">
        <v>1</v>
      </c>
      <c r="AF566">
        <v>0</v>
      </c>
      <c r="AG566">
        <v>5</v>
      </c>
      <c r="AH566" t="s">
        <v>7575</v>
      </c>
      <c r="AI566" t="s">
        <v>7680</v>
      </c>
      <c r="AJ566">
        <v>6</v>
      </c>
      <c r="AK566" t="s">
        <v>6993</v>
      </c>
      <c r="AL566" t="s">
        <v>6794</v>
      </c>
      <c r="AM566" t="s">
        <v>6794</v>
      </c>
      <c r="AN566" t="s">
        <v>6</v>
      </c>
      <c r="AQ566" t="s">
        <v>7568</v>
      </c>
      <c r="AT566" t="s">
        <v>6813</v>
      </c>
      <c r="AU566" t="s">
        <v>7562</v>
      </c>
      <c r="AV566" t="s">
        <v>6991</v>
      </c>
      <c r="AX566" t="s">
        <v>6794</v>
      </c>
      <c r="AY566" t="s">
        <v>6794</v>
      </c>
      <c r="AZ566" t="s">
        <v>6794</v>
      </c>
      <c r="BA566" t="s">
        <v>6794</v>
      </c>
      <c r="BC566" t="s">
        <v>6793</v>
      </c>
      <c r="BD566" t="s">
        <v>6793</v>
      </c>
      <c r="BE566" t="s">
        <v>6794</v>
      </c>
      <c r="BF566" t="s">
        <v>6794</v>
      </c>
      <c r="BG566" t="s">
        <v>6794</v>
      </c>
      <c r="BH566" t="s">
        <v>6794</v>
      </c>
      <c r="BI566" t="s">
        <v>7030</v>
      </c>
      <c r="BJ566" t="s">
        <v>7022</v>
      </c>
      <c r="BK566" t="s">
        <v>6794</v>
      </c>
      <c r="BM566">
        <v>0</v>
      </c>
      <c r="BN566" t="s">
        <v>6</v>
      </c>
      <c r="BO566" t="s">
        <v>7533</v>
      </c>
      <c r="BP566" t="s">
        <v>7585</v>
      </c>
      <c r="BQ566" t="s">
        <v>7559</v>
      </c>
      <c r="BR566" t="s">
        <v>7543</v>
      </c>
      <c r="BS566" t="s">
        <v>7516</v>
      </c>
      <c r="BT566" t="s">
        <v>7515</v>
      </c>
      <c r="BU566" t="s">
        <v>7515</v>
      </c>
      <c r="BV566" t="s">
        <v>7515</v>
      </c>
      <c r="BW566" t="s">
        <v>7515</v>
      </c>
      <c r="BX566" t="s">
        <v>7515</v>
      </c>
      <c r="BY566" t="s">
        <v>7515</v>
      </c>
      <c r="BZ566" t="s">
        <v>7515</v>
      </c>
      <c r="CA566" t="s">
        <v>7515</v>
      </c>
      <c r="CB566" t="s">
        <v>7515</v>
      </c>
      <c r="CC566" t="s">
        <v>7515</v>
      </c>
      <c r="CD566" t="s">
        <v>7515</v>
      </c>
      <c r="CE566" t="s">
        <v>6794</v>
      </c>
      <c r="CI566" t="s">
        <v>6793</v>
      </c>
      <c r="CJ566" t="s">
        <v>6793</v>
      </c>
      <c r="CK566" t="s">
        <v>6794</v>
      </c>
      <c r="CL566" t="s">
        <v>6794</v>
      </c>
      <c r="CM566" t="s">
        <v>6794</v>
      </c>
      <c r="CN566" t="s">
        <v>6793</v>
      </c>
      <c r="CO566" t="s">
        <v>6794</v>
      </c>
      <c r="CP566" t="s">
        <v>6793</v>
      </c>
      <c r="CQ566" t="s">
        <v>6794</v>
      </c>
      <c r="CR566" t="s">
        <v>7520</v>
      </c>
      <c r="CS566" t="s">
        <v>7521</v>
      </c>
      <c r="CT566" t="s">
        <v>7605</v>
      </c>
      <c r="CU566" t="s">
        <v>6793</v>
      </c>
      <c r="CV566">
        <v>3</v>
      </c>
      <c r="CW566">
        <v>4</v>
      </c>
      <c r="CX566">
        <v>5</v>
      </c>
      <c r="CY566" t="s">
        <v>6794</v>
      </c>
      <c r="EC566">
        <v>2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2</v>
      </c>
      <c r="EK566">
        <v>0</v>
      </c>
      <c r="EL566" t="s">
        <v>6794</v>
      </c>
      <c r="EV566" t="s">
        <v>6794</v>
      </c>
      <c r="PS566" t="s">
        <v>7526</v>
      </c>
      <c r="PT566" t="s">
        <v>7526</v>
      </c>
      <c r="PU566" t="s">
        <v>7526</v>
      </c>
      <c r="PV566" t="s">
        <v>7526</v>
      </c>
      <c r="PW566" t="s">
        <v>7516</v>
      </c>
      <c r="PX566" t="s">
        <v>7515</v>
      </c>
      <c r="PY566" t="s">
        <v>7515</v>
      </c>
      <c r="PZ566" t="s">
        <v>7515</v>
      </c>
      <c r="QA566" t="s">
        <v>7515</v>
      </c>
      <c r="QB566" t="s">
        <v>7515</v>
      </c>
      <c r="QC566" t="s">
        <v>7515</v>
      </c>
      <c r="QD566" t="s">
        <v>7528</v>
      </c>
      <c r="QE566" t="s">
        <v>7539</v>
      </c>
      <c r="QF566" t="s">
        <v>7528</v>
      </c>
      <c r="QG566" t="s">
        <v>7681</v>
      </c>
      <c r="QH566">
        <v>2008</v>
      </c>
      <c r="QI566">
        <v>2</v>
      </c>
      <c r="QJ566">
        <v>2</v>
      </c>
      <c r="QK566" s="330">
        <v>42057</v>
      </c>
      <c r="QL566">
        <v>1</v>
      </c>
      <c r="QM566">
        <v>1</v>
      </c>
      <c r="QN566" t="s">
        <v>265</v>
      </c>
      <c r="QO566">
        <v>2008</v>
      </c>
      <c r="QP566">
        <v>50</v>
      </c>
      <c r="RV566">
        <f t="shared" si="17"/>
        <v>0</v>
      </c>
      <c r="RY566">
        <f t="shared" si="16"/>
        <v>11</v>
      </c>
    </row>
    <row r="567" spans="1:493" x14ac:dyDescent="0.3">
      <c r="A567">
        <v>71551</v>
      </c>
      <c r="B567">
        <v>784</v>
      </c>
      <c r="C567" t="s">
        <v>6793</v>
      </c>
      <c r="D567" t="s">
        <v>6793</v>
      </c>
      <c r="I567" t="s">
        <v>6793</v>
      </c>
      <c r="J567" t="s">
        <v>7515</v>
      </c>
      <c r="K567" t="s">
        <v>7516</v>
      </c>
      <c r="L567" t="s">
        <v>7515</v>
      </c>
      <c r="M567" t="s">
        <v>7515</v>
      </c>
      <c r="N567" t="s">
        <v>7515</v>
      </c>
      <c r="O567" t="s">
        <v>7515</v>
      </c>
      <c r="P567" t="s">
        <v>7515</v>
      </c>
      <c r="Q567" t="s">
        <v>7515</v>
      </c>
      <c r="R567" t="s">
        <v>7515</v>
      </c>
      <c r="S567" t="s">
        <v>7515</v>
      </c>
      <c r="T567" t="s">
        <v>7515</v>
      </c>
      <c r="U567" t="s">
        <v>7515</v>
      </c>
      <c r="V567" t="s">
        <v>7515</v>
      </c>
      <c r="W567" t="s">
        <v>7515</v>
      </c>
      <c r="X567" t="s">
        <v>7515</v>
      </c>
      <c r="Y567" t="s">
        <v>7515</v>
      </c>
      <c r="Z567" t="s">
        <v>7515</v>
      </c>
      <c r="AA567" t="s">
        <v>7515</v>
      </c>
      <c r="AB567" t="s">
        <v>7515</v>
      </c>
      <c r="AC567" t="s">
        <v>6796</v>
      </c>
      <c r="AK567" t="s">
        <v>6985</v>
      </c>
      <c r="AL567" t="s">
        <v>6966</v>
      </c>
      <c r="AM567" t="s">
        <v>6793</v>
      </c>
      <c r="AN567" t="s">
        <v>7680</v>
      </c>
      <c r="AO567">
        <v>0</v>
      </c>
      <c r="AP567">
        <v>14</v>
      </c>
      <c r="AQ567" t="s">
        <v>6988</v>
      </c>
      <c r="AR567" t="s">
        <v>6793</v>
      </c>
      <c r="AS567" t="s">
        <v>6793</v>
      </c>
      <c r="AT567" t="s">
        <v>6813</v>
      </c>
      <c r="AU567" t="s">
        <v>7531</v>
      </c>
      <c r="AV567" t="s">
        <v>6991</v>
      </c>
      <c r="AX567" t="s">
        <v>6794</v>
      </c>
      <c r="AY567" t="s">
        <v>6794</v>
      </c>
      <c r="AZ567" t="s">
        <v>6793</v>
      </c>
      <c r="BA567" t="s">
        <v>6793</v>
      </c>
      <c r="BB567" t="s">
        <v>6793</v>
      </c>
      <c r="BC567" t="s">
        <v>6794</v>
      </c>
      <c r="BD567" t="s">
        <v>6794</v>
      </c>
      <c r="BE567" t="s">
        <v>6793</v>
      </c>
      <c r="BF567" t="s">
        <v>6794</v>
      </c>
      <c r="BG567" t="s">
        <v>6794</v>
      </c>
      <c r="BH567" t="s">
        <v>6794</v>
      </c>
      <c r="BI567" t="s">
        <v>7021</v>
      </c>
      <c r="BJ567" t="s">
        <v>7024</v>
      </c>
      <c r="BK567" t="s">
        <v>6794</v>
      </c>
      <c r="BM567" t="s">
        <v>7547</v>
      </c>
      <c r="BN567">
        <v>100</v>
      </c>
      <c r="BO567" t="s">
        <v>7519</v>
      </c>
      <c r="BP567" t="s">
        <v>6</v>
      </c>
      <c r="BQ567" t="s">
        <v>7559</v>
      </c>
      <c r="BR567" t="s">
        <v>7594</v>
      </c>
      <c r="BS567" t="s">
        <v>7515</v>
      </c>
      <c r="BT567" t="s">
        <v>7516</v>
      </c>
      <c r="BU567" t="s">
        <v>7515</v>
      </c>
      <c r="BV567" t="s">
        <v>7516</v>
      </c>
      <c r="BW567" t="s">
        <v>7515</v>
      </c>
      <c r="BX567" t="s">
        <v>7515</v>
      </c>
      <c r="BY567" t="s">
        <v>7515</v>
      </c>
      <c r="BZ567" t="s">
        <v>7515</v>
      </c>
      <c r="CA567" t="s">
        <v>7515</v>
      </c>
      <c r="CB567" t="s">
        <v>7515</v>
      </c>
      <c r="CC567" t="s">
        <v>7515</v>
      </c>
      <c r="CD567" t="s">
        <v>7515</v>
      </c>
      <c r="CE567" t="s">
        <v>6793</v>
      </c>
      <c r="CI567" t="s">
        <v>6793</v>
      </c>
      <c r="CJ567" t="s">
        <v>6793</v>
      </c>
      <c r="CK567" t="s">
        <v>6794</v>
      </c>
      <c r="CL567" t="s">
        <v>6793</v>
      </c>
      <c r="CM567" t="s">
        <v>6794</v>
      </c>
      <c r="CN567" t="s">
        <v>6794</v>
      </c>
      <c r="CO567" t="s">
        <v>6794</v>
      </c>
      <c r="CP567" t="s">
        <v>6793</v>
      </c>
      <c r="CQ567" t="s">
        <v>6794</v>
      </c>
      <c r="CR567" t="s">
        <v>7520</v>
      </c>
      <c r="CS567" t="s">
        <v>7521</v>
      </c>
      <c r="CT567" t="s">
        <v>7536</v>
      </c>
      <c r="CU567" t="s">
        <v>6793</v>
      </c>
      <c r="CV567">
        <v>3</v>
      </c>
      <c r="CW567">
        <v>3</v>
      </c>
      <c r="CX567">
        <v>4</v>
      </c>
      <c r="CY567" t="s">
        <v>6793</v>
      </c>
      <c r="CZ567">
        <v>1</v>
      </c>
      <c r="DA567" t="s">
        <v>7680</v>
      </c>
      <c r="DB567">
        <v>6</v>
      </c>
      <c r="DC567">
        <v>2008</v>
      </c>
      <c r="DD567" t="s">
        <v>7557</v>
      </c>
      <c r="DE567" t="s">
        <v>7680</v>
      </c>
      <c r="DF567">
        <v>7</v>
      </c>
      <c r="DG567">
        <v>2008</v>
      </c>
      <c r="EC567">
        <v>4</v>
      </c>
      <c r="EE567">
        <v>2</v>
      </c>
      <c r="EF567">
        <v>0</v>
      </c>
      <c r="EG567">
        <v>0</v>
      </c>
      <c r="EH567">
        <v>2</v>
      </c>
      <c r="EI567">
        <v>0</v>
      </c>
      <c r="EJ567">
        <v>0</v>
      </c>
      <c r="EK567">
        <v>0</v>
      </c>
      <c r="EL567" t="s">
        <v>6794</v>
      </c>
      <c r="EV567" t="s">
        <v>6794</v>
      </c>
      <c r="PS567" t="s">
        <v>7526</v>
      </c>
      <c r="PT567" t="s">
        <v>7526</v>
      </c>
      <c r="PU567" t="s">
        <v>7526</v>
      </c>
      <c r="PV567" t="s">
        <v>7527</v>
      </c>
      <c r="PW567" t="s">
        <v>7516</v>
      </c>
      <c r="PX567" t="s">
        <v>7515</v>
      </c>
      <c r="PY567" t="s">
        <v>7515</v>
      </c>
      <c r="PZ567" t="s">
        <v>7515</v>
      </c>
      <c r="QA567" t="s">
        <v>7515</v>
      </c>
      <c r="QB567" t="s">
        <v>7515</v>
      </c>
      <c r="QC567" t="s">
        <v>7515</v>
      </c>
      <c r="QD567" t="s">
        <v>7528</v>
      </c>
      <c r="QE567" t="s">
        <v>7529</v>
      </c>
      <c r="QF567" t="s">
        <v>7528</v>
      </c>
      <c r="QG567" t="s">
        <v>7681</v>
      </c>
      <c r="QH567">
        <v>2008</v>
      </c>
      <c r="QI567">
        <v>8</v>
      </c>
      <c r="QJ567">
        <v>1</v>
      </c>
      <c r="QK567" s="329">
        <v>39673</v>
      </c>
      <c r="QL567">
        <v>1</v>
      </c>
      <c r="QM567">
        <v>0</v>
      </c>
      <c r="QN567" t="s">
        <v>212</v>
      </c>
      <c r="QO567">
        <v>2008</v>
      </c>
      <c r="QP567">
        <v>50</v>
      </c>
      <c r="RV567">
        <f t="shared" si="17"/>
        <v>4</v>
      </c>
      <c r="RY567">
        <f t="shared" si="16"/>
        <v>10</v>
      </c>
    </row>
    <row r="568" spans="1:493" x14ac:dyDescent="0.3">
      <c r="A568">
        <v>71552</v>
      </c>
      <c r="B568">
        <v>785</v>
      </c>
      <c r="C568" t="s">
        <v>6793</v>
      </c>
      <c r="D568" t="s">
        <v>6793</v>
      </c>
      <c r="I568" t="s">
        <v>6793</v>
      </c>
      <c r="J568" t="s">
        <v>7515</v>
      </c>
      <c r="K568" t="s">
        <v>7515</v>
      </c>
      <c r="L568" t="s">
        <v>7515</v>
      </c>
      <c r="M568" t="s">
        <v>7515</v>
      </c>
      <c r="N568" t="s">
        <v>7515</v>
      </c>
      <c r="O568" t="s">
        <v>7515</v>
      </c>
      <c r="P568" t="s">
        <v>7515</v>
      </c>
      <c r="Q568" t="s">
        <v>7515</v>
      </c>
      <c r="R568" t="s">
        <v>7515</v>
      </c>
      <c r="S568" t="s">
        <v>7515</v>
      </c>
      <c r="T568" t="s">
        <v>7515</v>
      </c>
      <c r="U568" t="s">
        <v>7515</v>
      </c>
      <c r="V568" t="s">
        <v>7515</v>
      </c>
      <c r="W568" t="s">
        <v>7515</v>
      </c>
      <c r="X568" t="s">
        <v>7515</v>
      </c>
      <c r="Y568" t="s">
        <v>7515</v>
      </c>
      <c r="Z568" t="s">
        <v>7516</v>
      </c>
      <c r="AA568" t="s">
        <v>7515</v>
      </c>
      <c r="AB568" t="s">
        <v>7515</v>
      </c>
      <c r="AC568" t="s">
        <v>6796</v>
      </c>
      <c r="AK568" t="s">
        <v>6985</v>
      </c>
      <c r="AL568" t="s">
        <v>6793</v>
      </c>
      <c r="AM568" t="s">
        <v>6794</v>
      </c>
      <c r="AN568" t="s">
        <v>7680</v>
      </c>
      <c r="AO568">
        <v>0</v>
      </c>
      <c r="AP568">
        <v>11</v>
      </c>
      <c r="AQ568" t="s">
        <v>6988</v>
      </c>
      <c r="AR568" t="s">
        <v>6793</v>
      </c>
      <c r="AS568" t="s">
        <v>6793</v>
      </c>
      <c r="AT568" t="s">
        <v>6813</v>
      </c>
      <c r="AU568" t="s">
        <v>7531</v>
      </c>
      <c r="AV568" t="s">
        <v>7553</v>
      </c>
      <c r="AX568" t="s">
        <v>6794</v>
      </c>
      <c r="AY568" t="s">
        <v>6794</v>
      </c>
      <c r="AZ568" t="s">
        <v>6793</v>
      </c>
      <c r="BA568" t="s">
        <v>6793</v>
      </c>
      <c r="BB568" t="s">
        <v>6794</v>
      </c>
      <c r="BC568" t="s">
        <v>6793</v>
      </c>
      <c r="BD568" t="s">
        <v>6793</v>
      </c>
      <c r="BE568" t="s">
        <v>6794</v>
      </c>
      <c r="BF568" t="s">
        <v>6794</v>
      </c>
      <c r="BG568" t="s">
        <v>6794</v>
      </c>
      <c r="BH568" t="s">
        <v>6794</v>
      </c>
      <c r="BI568" t="s">
        <v>7021</v>
      </c>
      <c r="BJ568" t="s">
        <v>7024</v>
      </c>
      <c r="BK568" t="s">
        <v>6794</v>
      </c>
      <c r="BM568">
        <v>0</v>
      </c>
      <c r="BN568">
        <v>50</v>
      </c>
      <c r="BO568" t="s">
        <v>7533</v>
      </c>
      <c r="BP568" t="s">
        <v>6</v>
      </c>
      <c r="BQ568" t="s">
        <v>7559</v>
      </c>
      <c r="BR568" t="s">
        <v>7594</v>
      </c>
      <c r="BS568" t="s">
        <v>7515</v>
      </c>
      <c r="BT568" t="s">
        <v>7516</v>
      </c>
      <c r="BU568" t="s">
        <v>7515</v>
      </c>
      <c r="BV568" t="s">
        <v>7515</v>
      </c>
      <c r="BW568" t="s">
        <v>7515</v>
      </c>
      <c r="BX568" t="s">
        <v>7515</v>
      </c>
      <c r="BY568" t="s">
        <v>7515</v>
      </c>
      <c r="BZ568" t="s">
        <v>7515</v>
      </c>
      <c r="CA568" t="s">
        <v>7515</v>
      </c>
      <c r="CB568" t="s">
        <v>7515</v>
      </c>
      <c r="CC568" t="s">
        <v>7515</v>
      </c>
      <c r="CD568" t="s">
        <v>7515</v>
      </c>
      <c r="CE568" t="s">
        <v>6793</v>
      </c>
      <c r="CI568" t="s">
        <v>6793</v>
      </c>
      <c r="CJ568" t="s">
        <v>6793</v>
      </c>
      <c r="CK568" t="s">
        <v>6794</v>
      </c>
      <c r="CL568" t="s">
        <v>6793</v>
      </c>
      <c r="CM568" t="s">
        <v>6793</v>
      </c>
      <c r="CN568" t="s">
        <v>6793</v>
      </c>
      <c r="CO568" t="s">
        <v>6794</v>
      </c>
      <c r="CP568" t="s">
        <v>6793</v>
      </c>
      <c r="CQ568" t="s">
        <v>6794</v>
      </c>
      <c r="CR568" t="s">
        <v>7520</v>
      </c>
      <c r="CS568" t="s">
        <v>7521</v>
      </c>
      <c r="CT568" t="s">
        <v>7522</v>
      </c>
      <c r="CU568" t="s">
        <v>6793</v>
      </c>
      <c r="CV568">
        <v>2</v>
      </c>
      <c r="CW568">
        <v>3</v>
      </c>
      <c r="CX568">
        <v>3</v>
      </c>
      <c r="CY568" t="s">
        <v>6794</v>
      </c>
      <c r="EC568">
        <v>4</v>
      </c>
      <c r="EE568">
        <v>2</v>
      </c>
      <c r="EF568">
        <v>0</v>
      </c>
      <c r="EG568">
        <v>0</v>
      </c>
      <c r="EH568">
        <v>0</v>
      </c>
      <c r="EI568">
        <v>2</v>
      </c>
      <c r="EJ568">
        <v>0</v>
      </c>
      <c r="EK568">
        <v>0</v>
      </c>
      <c r="EL568" t="s">
        <v>6794</v>
      </c>
      <c r="EV568" t="s">
        <v>6794</v>
      </c>
      <c r="PS568" t="s">
        <v>7526</v>
      </c>
      <c r="PT568" t="s">
        <v>7526</v>
      </c>
      <c r="PU568" t="s">
        <v>7526</v>
      </c>
      <c r="PV568" t="s">
        <v>7527</v>
      </c>
      <c r="PW568" t="s">
        <v>7515</v>
      </c>
      <c r="PX568" t="s">
        <v>7515</v>
      </c>
      <c r="PY568" t="s">
        <v>7515</v>
      </c>
      <c r="PZ568" t="s">
        <v>7515</v>
      </c>
      <c r="QA568" t="s">
        <v>7515</v>
      </c>
      <c r="QB568" t="s">
        <v>7515</v>
      </c>
      <c r="QC568" t="s">
        <v>7516</v>
      </c>
      <c r="QD568" t="s">
        <v>7528</v>
      </c>
      <c r="QE568" t="s">
        <v>7539</v>
      </c>
      <c r="QF568" t="s">
        <v>7528</v>
      </c>
      <c r="QG568" t="s">
        <v>7681</v>
      </c>
      <c r="QH568">
        <v>2008</v>
      </c>
      <c r="QI568">
        <v>6</v>
      </c>
      <c r="QJ568">
        <v>1</v>
      </c>
      <c r="QK568" s="329">
        <v>39602</v>
      </c>
      <c r="QL568">
        <v>1</v>
      </c>
      <c r="QM568">
        <v>0</v>
      </c>
      <c r="QN568" t="s">
        <v>194</v>
      </c>
      <c r="QO568">
        <v>0</v>
      </c>
      <c r="QP568">
        <v>18</v>
      </c>
      <c r="RV568">
        <f t="shared" si="17"/>
        <v>4</v>
      </c>
      <c r="RY568">
        <f t="shared" si="16"/>
        <v>10</v>
      </c>
    </row>
    <row r="569" spans="1:493" x14ac:dyDescent="0.3">
      <c r="A569">
        <v>71553</v>
      </c>
      <c r="B569">
        <v>786</v>
      </c>
      <c r="C569" t="s">
        <v>6793</v>
      </c>
      <c r="D569" t="s">
        <v>6793</v>
      </c>
      <c r="I569" t="s">
        <v>6793</v>
      </c>
      <c r="J569" t="s">
        <v>7515</v>
      </c>
      <c r="K569" t="s">
        <v>7515</v>
      </c>
      <c r="L569" t="s">
        <v>7515</v>
      </c>
      <c r="M569" t="s">
        <v>7515</v>
      </c>
      <c r="N569" t="s">
        <v>7515</v>
      </c>
      <c r="O569" t="s">
        <v>7515</v>
      </c>
      <c r="P569" t="s">
        <v>7515</v>
      </c>
      <c r="Q569" t="s">
        <v>7515</v>
      </c>
      <c r="R569" t="s">
        <v>7515</v>
      </c>
      <c r="S569" t="s">
        <v>7516</v>
      </c>
      <c r="T569" t="s">
        <v>7515</v>
      </c>
      <c r="U569" t="s">
        <v>7515</v>
      </c>
      <c r="V569" t="s">
        <v>7515</v>
      </c>
      <c r="W569" t="s">
        <v>7515</v>
      </c>
      <c r="X569" t="s">
        <v>7515</v>
      </c>
      <c r="Y569" t="s">
        <v>7515</v>
      </c>
      <c r="Z569" t="s">
        <v>7515</v>
      </c>
      <c r="AA569" t="s">
        <v>7515</v>
      </c>
      <c r="AB569" t="s">
        <v>7515</v>
      </c>
      <c r="AC569" t="s">
        <v>7517</v>
      </c>
      <c r="AF569" t="s">
        <v>7547</v>
      </c>
      <c r="AG569" t="s">
        <v>7547</v>
      </c>
      <c r="AH569" t="s">
        <v>6845</v>
      </c>
      <c r="AK569" t="s">
        <v>6993</v>
      </c>
      <c r="AL569" t="s">
        <v>6794</v>
      </c>
      <c r="AM569" t="s">
        <v>6794</v>
      </c>
      <c r="AN569" t="s">
        <v>7687</v>
      </c>
      <c r="AQ569" t="s">
        <v>7568</v>
      </c>
      <c r="AT569" t="s">
        <v>6</v>
      </c>
      <c r="AV569" t="s">
        <v>6991</v>
      </c>
      <c r="AX569" t="s">
        <v>6794</v>
      </c>
      <c r="AY569" t="s">
        <v>6794</v>
      </c>
      <c r="AZ569" t="s">
        <v>6794</v>
      </c>
      <c r="BA569" t="s">
        <v>6794</v>
      </c>
      <c r="BC569" t="s">
        <v>6793</v>
      </c>
      <c r="BD569" t="s">
        <v>6793</v>
      </c>
      <c r="BE569" t="s">
        <v>6794</v>
      </c>
      <c r="BF569" t="s">
        <v>6794</v>
      </c>
      <c r="BG569" t="s">
        <v>6794</v>
      </c>
      <c r="BH569" t="s">
        <v>6794</v>
      </c>
      <c r="BI569" t="s">
        <v>7024</v>
      </c>
      <c r="BJ569" t="s">
        <v>7565</v>
      </c>
      <c r="BK569" t="s">
        <v>6794</v>
      </c>
      <c r="BM569">
        <v>75</v>
      </c>
      <c r="BN569" t="s">
        <v>7532</v>
      </c>
      <c r="BO569" t="s">
        <v>7533</v>
      </c>
      <c r="BP569" t="s">
        <v>6</v>
      </c>
      <c r="BQ569" t="s">
        <v>7559</v>
      </c>
      <c r="BR569" t="s">
        <v>7594</v>
      </c>
      <c r="BS569" t="s">
        <v>7516</v>
      </c>
      <c r="BT569" t="s">
        <v>7515</v>
      </c>
      <c r="BU569" t="s">
        <v>7515</v>
      </c>
      <c r="BV569" t="s">
        <v>7515</v>
      </c>
      <c r="BW569" t="s">
        <v>7515</v>
      </c>
      <c r="BX569" t="s">
        <v>7515</v>
      </c>
      <c r="BY569" t="s">
        <v>7515</v>
      </c>
      <c r="BZ569" t="s">
        <v>7515</v>
      </c>
      <c r="CA569" t="s">
        <v>7515</v>
      </c>
      <c r="CB569" t="s">
        <v>7515</v>
      </c>
      <c r="CC569" t="s">
        <v>7515</v>
      </c>
      <c r="CD569" t="s">
        <v>7515</v>
      </c>
      <c r="CE569" t="s">
        <v>6966</v>
      </c>
      <c r="CI569" t="s">
        <v>6793</v>
      </c>
      <c r="CJ569" t="s">
        <v>6794</v>
      </c>
      <c r="CK569" t="s">
        <v>6966</v>
      </c>
      <c r="CL569" t="s">
        <v>6794</v>
      </c>
      <c r="CM569" t="s">
        <v>6794</v>
      </c>
      <c r="CN569" t="s">
        <v>6793</v>
      </c>
      <c r="CO569" t="s">
        <v>6794</v>
      </c>
      <c r="CP569" t="s">
        <v>6794</v>
      </c>
      <c r="CQ569" t="s">
        <v>6794</v>
      </c>
      <c r="CR569" t="s">
        <v>7520</v>
      </c>
      <c r="CS569" t="s">
        <v>7521</v>
      </c>
      <c r="CT569" t="s">
        <v>7522</v>
      </c>
      <c r="CU569" t="s">
        <v>6793</v>
      </c>
      <c r="CV569" t="s">
        <v>31</v>
      </c>
      <c r="CW569" t="s">
        <v>31</v>
      </c>
      <c r="CX569" t="s">
        <v>31</v>
      </c>
      <c r="CY569" t="s">
        <v>31</v>
      </c>
      <c r="EC569" t="s">
        <v>31</v>
      </c>
      <c r="EL569" t="s">
        <v>31</v>
      </c>
      <c r="EV569" t="s">
        <v>6794</v>
      </c>
      <c r="PS569" t="s">
        <v>7526</v>
      </c>
      <c r="PT569" t="s">
        <v>7526</v>
      </c>
      <c r="PU569" t="s">
        <v>7526</v>
      </c>
      <c r="PV569" t="s">
        <v>7526</v>
      </c>
      <c r="PW569" t="s">
        <v>7516</v>
      </c>
      <c r="PX569" t="s">
        <v>7515</v>
      </c>
      <c r="PY569" t="s">
        <v>7515</v>
      </c>
      <c r="PZ569" t="s">
        <v>7515</v>
      </c>
      <c r="QA569" t="s">
        <v>7515</v>
      </c>
      <c r="QB569" t="s">
        <v>7515</v>
      </c>
      <c r="QC569" t="s">
        <v>7515</v>
      </c>
      <c r="QD569" t="s">
        <v>7528</v>
      </c>
      <c r="QE569" t="s">
        <v>7539</v>
      </c>
      <c r="QF569" t="s">
        <v>7528</v>
      </c>
      <c r="QG569" t="s">
        <v>7681</v>
      </c>
      <c r="QH569">
        <v>2008</v>
      </c>
      <c r="QI569">
        <v>3</v>
      </c>
      <c r="QJ569">
        <v>1</v>
      </c>
      <c r="QK569" s="329">
        <v>39528</v>
      </c>
      <c r="QL569">
        <v>0</v>
      </c>
      <c r="QM569">
        <v>1</v>
      </c>
      <c r="QN569" t="s">
        <v>265</v>
      </c>
      <c r="QO569">
        <v>2008</v>
      </c>
      <c r="QP569">
        <v>50</v>
      </c>
      <c r="RV569">
        <f t="shared" si="17"/>
        <v>0</v>
      </c>
      <c r="RY569">
        <f t="shared" si="16"/>
        <v>7</v>
      </c>
    </row>
    <row r="570" spans="1:493" x14ac:dyDescent="0.3">
      <c r="A570">
        <v>71554</v>
      </c>
      <c r="B570">
        <v>788</v>
      </c>
      <c r="C570" t="s">
        <v>6793</v>
      </c>
      <c r="D570" t="s">
        <v>6794</v>
      </c>
      <c r="E570">
        <v>2</v>
      </c>
      <c r="I570" t="s">
        <v>6793</v>
      </c>
      <c r="J570" t="s">
        <v>7516</v>
      </c>
      <c r="K570" t="s">
        <v>7515</v>
      </c>
      <c r="L570" t="s">
        <v>7515</v>
      </c>
      <c r="M570" t="s">
        <v>7515</v>
      </c>
      <c r="N570" t="s">
        <v>7515</v>
      </c>
      <c r="O570" t="s">
        <v>7515</v>
      </c>
      <c r="P570" t="s">
        <v>7515</v>
      </c>
      <c r="Q570" t="s">
        <v>7515</v>
      </c>
      <c r="R570" t="s">
        <v>7515</v>
      </c>
      <c r="S570" t="s">
        <v>7515</v>
      </c>
      <c r="T570" t="s">
        <v>7515</v>
      </c>
      <c r="U570" t="s">
        <v>7515</v>
      </c>
      <c r="V570" t="s">
        <v>7515</v>
      </c>
      <c r="W570" t="s">
        <v>7515</v>
      </c>
      <c r="X570" t="s">
        <v>7515</v>
      </c>
      <c r="Y570" t="s">
        <v>7515</v>
      </c>
      <c r="Z570" t="s">
        <v>7515</v>
      </c>
      <c r="AA570" t="s">
        <v>7516</v>
      </c>
      <c r="AB570" t="s">
        <v>7515</v>
      </c>
      <c r="AD570">
        <v>1</v>
      </c>
      <c r="AE570">
        <v>1</v>
      </c>
      <c r="AF570">
        <v>0</v>
      </c>
      <c r="AG570">
        <v>10</v>
      </c>
      <c r="AH570" t="s">
        <v>6845</v>
      </c>
      <c r="AK570" t="s">
        <v>6993</v>
      </c>
      <c r="AL570" t="s">
        <v>6794</v>
      </c>
      <c r="AM570" t="s">
        <v>6794</v>
      </c>
      <c r="AN570" t="s">
        <v>7680</v>
      </c>
      <c r="AO570">
        <v>0</v>
      </c>
      <c r="AP570">
        <v>50</v>
      </c>
      <c r="AQ570" t="s">
        <v>7568</v>
      </c>
      <c r="AT570" t="s">
        <v>6813</v>
      </c>
      <c r="AU570" t="s">
        <v>7562</v>
      </c>
      <c r="AV570" t="s">
        <v>6991</v>
      </c>
      <c r="AX570" t="s">
        <v>6793</v>
      </c>
      <c r="AY570" t="s">
        <v>6794</v>
      </c>
      <c r="AZ570" t="s">
        <v>6794</v>
      </c>
      <c r="BA570" t="s">
        <v>6794</v>
      </c>
      <c r="BC570" t="s">
        <v>6793</v>
      </c>
      <c r="BD570" t="s">
        <v>6794</v>
      </c>
      <c r="BE570" t="s">
        <v>6793</v>
      </c>
      <c r="BF570" t="s">
        <v>6793</v>
      </c>
      <c r="BG570" t="s">
        <v>6794</v>
      </c>
      <c r="BH570" t="s">
        <v>6794</v>
      </c>
      <c r="BI570" t="s">
        <v>7025</v>
      </c>
      <c r="BJ570" t="s">
        <v>7029</v>
      </c>
      <c r="BK570" t="s">
        <v>6794</v>
      </c>
      <c r="BM570">
        <v>100</v>
      </c>
      <c r="BN570">
        <v>100</v>
      </c>
      <c r="BO570" t="s">
        <v>7533</v>
      </c>
      <c r="BP570" t="s">
        <v>7554</v>
      </c>
      <c r="BQ570" t="s">
        <v>7559</v>
      </c>
      <c r="BR570" t="s">
        <v>7594</v>
      </c>
      <c r="BS570" t="s">
        <v>7516</v>
      </c>
      <c r="BT570" t="s">
        <v>7515</v>
      </c>
      <c r="BU570" t="s">
        <v>7515</v>
      </c>
      <c r="BV570" t="s">
        <v>7515</v>
      </c>
      <c r="BW570" t="s">
        <v>7515</v>
      </c>
      <c r="BX570" t="s">
        <v>7515</v>
      </c>
      <c r="BY570" t="s">
        <v>7515</v>
      </c>
      <c r="BZ570" t="s">
        <v>7515</v>
      </c>
      <c r="CA570" t="s">
        <v>7515</v>
      </c>
      <c r="CB570" t="s">
        <v>7515</v>
      </c>
      <c r="CC570" t="s">
        <v>7515</v>
      </c>
      <c r="CD570" t="s">
        <v>7515</v>
      </c>
      <c r="CE570" t="s">
        <v>6793</v>
      </c>
      <c r="CI570" t="s">
        <v>6793</v>
      </c>
      <c r="CJ570" t="s">
        <v>6793</v>
      </c>
      <c r="CK570" t="s">
        <v>6793</v>
      </c>
      <c r="CL570" t="s">
        <v>6793</v>
      </c>
      <c r="CM570" t="s">
        <v>6793</v>
      </c>
      <c r="CN570" t="s">
        <v>6793</v>
      </c>
      <c r="CO570" t="s">
        <v>6794</v>
      </c>
      <c r="CP570" t="s">
        <v>6793</v>
      </c>
      <c r="CQ570" t="s">
        <v>6794</v>
      </c>
      <c r="CR570" t="s">
        <v>7520</v>
      </c>
      <c r="CS570" t="s">
        <v>7521</v>
      </c>
      <c r="CT570" t="s">
        <v>7522</v>
      </c>
      <c r="CU570" t="s">
        <v>6793</v>
      </c>
      <c r="CV570">
        <v>2</v>
      </c>
      <c r="CW570">
        <v>3</v>
      </c>
      <c r="CX570">
        <v>5</v>
      </c>
      <c r="CY570" t="s">
        <v>6793</v>
      </c>
      <c r="CZ570">
        <v>1</v>
      </c>
      <c r="DA570" t="s">
        <v>7680</v>
      </c>
      <c r="DB570">
        <v>9</v>
      </c>
      <c r="DC570">
        <v>2008</v>
      </c>
      <c r="DD570" t="s">
        <v>7577</v>
      </c>
      <c r="DE570" t="s">
        <v>7680</v>
      </c>
      <c r="DF570">
        <v>12</v>
      </c>
      <c r="DG570">
        <v>2008</v>
      </c>
      <c r="EC570">
        <v>4</v>
      </c>
      <c r="EE570">
        <v>2</v>
      </c>
      <c r="EF570">
        <v>0</v>
      </c>
      <c r="EG570">
        <v>1</v>
      </c>
      <c r="EH570">
        <v>0</v>
      </c>
      <c r="EI570">
        <v>1</v>
      </c>
      <c r="EJ570">
        <v>0</v>
      </c>
      <c r="EK570">
        <v>0</v>
      </c>
      <c r="EL570" t="s">
        <v>6794</v>
      </c>
      <c r="EV570" t="s">
        <v>6793</v>
      </c>
      <c r="EW570" t="s">
        <v>7524</v>
      </c>
      <c r="EX570" t="s">
        <v>7680</v>
      </c>
      <c r="EY570">
        <v>10</v>
      </c>
      <c r="EZ570">
        <v>2008</v>
      </c>
      <c r="FD570" t="s">
        <v>6794</v>
      </c>
      <c r="FE570" t="s">
        <v>6793</v>
      </c>
      <c r="FX570" t="s">
        <v>7524</v>
      </c>
      <c r="FY570" t="s">
        <v>7680</v>
      </c>
      <c r="FZ570">
        <v>11</v>
      </c>
      <c r="GA570">
        <v>2008</v>
      </c>
      <c r="GC570" t="s">
        <v>7526</v>
      </c>
      <c r="GD570" t="s">
        <v>7526</v>
      </c>
      <c r="GE570" t="s">
        <v>6794</v>
      </c>
      <c r="GF570" t="s">
        <v>6966</v>
      </c>
      <c r="JJ570" t="s">
        <v>7524</v>
      </c>
      <c r="JK570" t="s">
        <v>7680</v>
      </c>
      <c r="JL570">
        <v>11</v>
      </c>
      <c r="JM570">
        <v>2008</v>
      </c>
      <c r="JO570" t="s">
        <v>7526</v>
      </c>
      <c r="JP570" t="s">
        <v>7526</v>
      </c>
      <c r="JQ570" t="s">
        <v>6794</v>
      </c>
      <c r="JR570" t="s">
        <v>6966</v>
      </c>
      <c r="LC570" t="s">
        <v>7524</v>
      </c>
      <c r="LD570" t="s">
        <v>7680</v>
      </c>
      <c r="LE570">
        <v>11</v>
      </c>
      <c r="LF570">
        <v>2008</v>
      </c>
      <c r="LH570" t="s">
        <v>7526</v>
      </c>
      <c r="LI570" t="s">
        <v>7527</v>
      </c>
      <c r="LJ570" t="s">
        <v>6794</v>
      </c>
      <c r="LK570" t="s">
        <v>6966</v>
      </c>
      <c r="LL570" t="s">
        <v>7524</v>
      </c>
      <c r="LM570" t="s">
        <v>7680</v>
      </c>
      <c r="LN570">
        <v>11</v>
      </c>
      <c r="LO570">
        <v>2008</v>
      </c>
      <c r="LS570" t="s">
        <v>6793</v>
      </c>
      <c r="PU570" t="s">
        <v>7527</v>
      </c>
      <c r="QD570" t="s">
        <v>7528</v>
      </c>
      <c r="QE570" t="s">
        <v>7529</v>
      </c>
      <c r="QF570" t="s">
        <v>7528</v>
      </c>
      <c r="QG570" t="s">
        <v>7681</v>
      </c>
      <c r="QH570">
        <v>2008</v>
      </c>
      <c r="QI570">
        <v>12</v>
      </c>
      <c r="QJ570">
        <v>2</v>
      </c>
      <c r="QK570" s="329">
        <v>39813</v>
      </c>
      <c r="QL570">
        <v>1</v>
      </c>
      <c r="QM570">
        <v>1</v>
      </c>
      <c r="QN570" t="s">
        <v>194</v>
      </c>
      <c r="QO570">
        <v>0</v>
      </c>
      <c r="QP570">
        <v>35</v>
      </c>
      <c r="QQ570">
        <v>0</v>
      </c>
      <c r="QR570">
        <v>0</v>
      </c>
      <c r="QS570">
        <v>1</v>
      </c>
      <c r="QT570">
        <v>0</v>
      </c>
      <c r="QU570">
        <v>0</v>
      </c>
      <c r="QV570">
        <v>1</v>
      </c>
      <c r="QW570">
        <v>0</v>
      </c>
      <c r="QX570">
        <v>0</v>
      </c>
      <c r="QY570">
        <v>0</v>
      </c>
      <c r="QZ570">
        <v>0</v>
      </c>
      <c r="RA570">
        <v>0</v>
      </c>
      <c r="RB570">
        <v>0</v>
      </c>
      <c r="RC570">
        <v>0</v>
      </c>
      <c r="RD570">
        <v>0</v>
      </c>
      <c r="RE570">
        <v>0</v>
      </c>
      <c r="RF570">
        <v>1</v>
      </c>
      <c r="RG570">
        <v>0</v>
      </c>
      <c r="RH570">
        <v>0</v>
      </c>
      <c r="RI570">
        <v>0</v>
      </c>
      <c r="RJ570">
        <v>0</v>
      </c>
      <c r="RK570">
        <v>1</v>
      </c>
      <c r="RL570">
        <v>1</v>
      </c>
      <c r="RM570">
        <v>0</v>
      </c>
      <c r="RN570">
        <v>0</v>
      </c>
      <c r="RO570">
        <v>0</v>
      </c>
      <c r="RP570">
        <v>0</v>
      </c>
      <c r="RQ570">
        <v>0</v>
      </c>
      <c r="RR570">
        <v>0</v>
      </c>
      <c r="RS570">
        <v>0</v>
      </c>
      <c r="RT570">
        <v>0</v>
      </c>
      <c r="RU570">
        <v>0</v>
      </c>
      <c r="RV570">
        <f t="shared" si="17"/>
        <v>1</v>
      </c>
      <c r="RY570">
        <f t="shared" si="16"/>
        <v>1</v>
      </c>
    </row>
    <row r="571" spans="1:493" x14ac:dyDescent="0.3">
      <c r="A571">
        <v>71555</v>
      </c>
      <c r="B571">
        <v>789</v>
      </c>
      <c r="C571" t="s">
        <v>6793</v>
      </c>
      <c r="D571" t="s">
        <v>6793</v>
      </c>
      <c r="I571" t="s">
        <v>6793</v>
      </c>
      <c r="J571" t="s">
        <v>7516</v>
      </c>
      <c r="K571" t="s">
        <v>7515</v>
      </c>
      <c r="L571" t="s">
        <v>7515</v>
      </c>
      <c r="M571" t="s">
        <v>7515</v>
      </c>
      <c r="N571" t="s">
        <v>7515</v>
      </c>
      <c r="O571" t="s">
        <v>7515</v>
      </c>
      <c r="P571" t="s">
        <v>7515</v>
      </c>
      <c r="Q571" t="s">
        <v>7515</v>
      </c>
      <c r="R571" t="s">
        <v>7515</v>
      </c>
      <c r="S571" t="s">
        <v>7515</v>
      </c>
      <c r="T571" t="s">
        <v>7515</v>
      </c>
      <c r="U571" t="s">
        <v>7515</v>
      </c>
      <c r="V571" t="s">
        <v>7515</v>
      </c>
      <c r="W571" t="s">
        <v>7515</v>
      </c>
      <c r="X571" t="s">
        <v>7515</v>
      </c>
      <c r="Y571" t="s">
        <v>7515</v>
      </c>
      <c r="Z571" t="s">
        <v>7515</v>
      </c>
      <c r="AA571" t="s">
        <v>7515</v>
      </c>
      <c r="AB571" t="s">
        <v>7515</v>
      </c>
      <c r="AC571" t="s">
        <v>6796</v>
      </c>
      <c r="AK571" t="s">
        <v>6985</v>
      </c>
      <c r="AL571" t="s">
        <v>6793</v>
      </c>
      <c r="AM571" t="s">
        <v>6794</v>
      </c>
      <c r="AN571" t="s">
        <v>7680</v>
      </c>
      <c r="AO571">
        <v>0</v>
      </c>
      <c r="AP571">
        <v>21</v>
      </c>
      <c r="AQ571" t="s">
        <v>6988</v>
      </c>
      <c r="AR571" t="s">
        <v>6793</v>
      </c>
      <c r="AS571" t="s">
        <v>6793</v>
      </c>
      <c r="AT571" t="s">
        <v>6813</v>
      </c>
      <c r="AU571" t="s">
        <v>7531</v>
      </c>
      <c r="AV571" t="s">
        <v>6991</v>
      </c>
      <c r="AX571" t="s">
        <v>6794</v>
      </c>
      <c r="AY571" t="s">
        <v>6794</v>
      </c>
      <c r="AZ571" t="s">
        <v>6793</v>
      </c>
      <c r="BA571" t="s">
        <v>6793</v>
      </c>
      <c r="BB571" t="s">
        <v>6793</v>
      </c>
      <c r="BC571" t="s">
        <v>6794</v>
      </c>
      <c r="BD571" t="s">
        <v>6794</v>
      </c>
      <c r="BE571" t="s">
        <v>6794</v>
      </c>
      <c r="BF571" t="s">
        <v>6794</v>
      </c>
      <c r="BG571" t="s">
        <v>6794</v>
      </c>
      <c r="BH571" t="s">
        <v>6794</v>
      </c>
      <c r="BI571" t="s">
        <v>7028</v>
      </c>
      <c r="BJ571" t="s">
        <v>7565</v>
      </c>
      <c r="BK571" t="s">
        <v>6794</v>
      </c>
      <c r="BM571" t="s">
        <v>7547</v>
      </c>
      <c r="BN571" t="s">
        <v>6</v>
      </c>
      <c r="BO571" t="s">
        <v>7519</v>
      </c>
      <c r="BP571" t="s">
        <v>6</v>
      </c>
      <c r="BQ571" t="s">
        <v>7559</v>
      </c>
      <c r="BR571" t="s">
        <v>7543</v>
      </c>
      <c r="BS571" t="s">
        <v>7515</v>
      </c>
      <c r="BT571" t="s">
        <v>7515</v>
      </c>
      <c r="BU571" t="s">
        <v>7516</v>
      </c>
      <c r="BV571" t="s">
        <v>7515</v>
      </c>
      <c r="BW571" t="s">
        <v>7515</v>
      </c>
      <c r="BX571" t="s">
        <v>7515</v>
      </c>
      <c r="BY571" t="s">
        <v>7515</v>
      </c>
      <c r="BZ571" t="s">
        <v>7515</v>
      </c>
      <c r="CA571" t="s">
        <v>7515</v>
      </c>
      <c r="CB571" t="s">
        <v>7515</v>
      </c>
      <c r="CC571" t="s">
        <v>7515</v>
      </c>
      <c r="CD571" t="s">
        <v>7515</v>
      </c>
      <c r="CE571" t="s">
        <v>6794</v>
      </c>
      <c r="CI571" t="s">
        <v>6793</v>
      </c>
      <c r="CJ571" t="s">
        <v>6793</v>
      </c>
      <c r="CK571" t="s">
        <v>6794</v>
      </c>
      <c r="CL571" t="s">
        <v>6793</v>
      </c>
      <c r="CM571" t="s">
        <v>6793</v>
      </c>
      <c r="CN571" t="s">
        <v>6793</v>
      </c>
      <c r="CO571" t="s">
        <v>6794</v>
      </c>
      <c r="CP571" t="s">
        <v>6793</v>
      </c>
      <c r="CQ571" t="s">
        <v>6794</v>
      </c>
      <c r="CR571" t="s">
        <v>7520</v>
      </c>
      <c r="CS571" t="s">
        <v>7521</v>
      </c>
      <c r="CT571" t="s">
        <v>7522</v>
      </c>
      <c r="CU571" t="s">
        <v>6793</v>
      </c>
      <c r="CV571">
        <v>1</v>
      </c>
      <c r="CW571">
        <v>2</v>
      </c>
      <c r="CX571">
        <v>3</v>
      </c>
      <c r="CY571" t="s">
        <v>6793</v>
      </c>
      <c r="CZ571">
        <v>2</v>
      </c>
      <c r="DA571" t="s">
        <v>7680</v>
      </c>
      <c r="DB571">
        <v>5</v>
      </c>
      <c r="DC571">
        <v>2008</v>
      </c>
      <c r="DD571" t="s">
        <v>7557</v>
      </c>
      <c r="DE571" t="s">
        <v>7680</v>
      </c>
      <c r="DF571">
        <v>11</v>
      </c>
      <c r="DG571">
        <v>2008</v>
      </c>
      <c r="DH571" t="s">
        <v>7680</v>
      </c>
      <c r="DI571">
        <v>12</v>
      </c>
      <c r="DJ571">
        <v>2008</v>
      </c>
      <c r="DK571" t="s">
        <v>7577</v>
      </c>
      <c r="DL571" t="s">
        <v>6966</v>
      </c>
      <c r="EC571">
        <v>1</v>
      </c>
      <c r="ED571" t="s">
        <v>7537</v>
      </c>
      <c r="EL571" t="s">
        <v>6794</v>
      </c>
      <c r="EV571" t="s">
        <v>6793</v>
      </c>
      <c r="JJ571" t="s">
        <v>7524</v>
      </c>
      <c r="JK571" t="s">
        <v>7680</v>
      </c>
      <c r="JL571">
        <v>1</v>
      </c>
      <c r="JM571">
        <v>2008</v>
      </c>
      <c r="JO571" t="s">
        <v>7526</v>
      </c>
      <c r="JP571" t="s">
        <v>7526</v>
      </c>
      <c r="JQ571" t="s">
        <v>6794</v>
      </c>
      <c r="JR571" t="s">
        <v>6793</v>
      </c>
      <c r="PS571" t="s">
        <v>7526</v>
      </c>
      <c r="PU571" t="s">
        <v>7527</v>
      </c>
      <c r="PV571" t="s">
        <v>7526</v>
      </c>
      <c r="PW571" t="s">
        <v>7515</v>
      </c>
      <c r="PX571" t="s">
        <v>7515</v>
      </c>
      <c r="PY571" t="s">
        <v>7515</v>
      </c>
      <c r="PZ571" t="s">
        <v>7515</v>
      </c>
      <c r="QA571" t="s">
        <v>7515</v>
      </c>
      <c r="QB571" t="s">
        <v>7515</v>
      </c>
      <c r="QC571" t="s">
        <v>7516</v>
      </c>
      <c r="QD571" t="s">
        <v>7528</v>
      </c>
      <c r="QE571" t="s">
        <v>7529</v>
      </c>
      <c r="QF571" t="s">
        <v>7528</v>
      </c>
      <c r="QG571" t="s">
        <v>7681</v>
      </c>
      <c r="QH571">
        <v>2008</v>
      </c>
      <c r="QI571">
        <v>9</v>
      </c>
      <c r="QJ571">
        <v>1</v>
      </c>
      <c r="QK571" s="329">
        <v>39706</v>
      </c>
      <c r="QL571">
        <v>1</v>
      </c>
      <c r="QM571">
        <v>0</v>
      </c>
      <c r="QN571" t="s">
        <v>194</v>
      </c>
      <c r="QO571">
        <v>0</v>
      </c>
      <c r="QP571">
        <v>35</v>
      </c>
      <c r="QQ571">
        <v>0</v>
      </c>
      <c r="QR571">
        <v>0</v>
      </c>
      <c r="QS571">
        <v>0</v>
      </c>
      <c r="QT571">
        <v>0</v>
      </c>
      <c r="QU571">
        <v>0</v>
      </c>
      <c r="QV571">
        <v>0</v>
      </c>
      <c r="QW571">
        <v>0</v>
      </c>
      <c r="QX571">
        <v>0</v>
      </c>
      <c r="QY571">
        <v>0</v>
      </c>
      <c r="QZ571">
        <v>0</v>
      </c>
      <c r="RA571">
        <v>0</v>
      </c>
      <c r="RB571">
        <v>0</v>
      </c>
      <c r="RC571">
        <v>0</v>
      </c>
      <c r="RD571">
        <v>0</v>
      </c>
      <c r="RE571">
        <v>0</v>
      </c>
      <c r="RF571">
        <v>1</v>
      </c>
      <c r="RG571">
        <v>0</v>
      </c>
      <c r="RH571">
        <v>0</v>
      </c>
      <c r="RI571">
        <v>0</v>
      </c>
      <c r="RJ571">
        <v>0</v>
      </c>
      <c r="RK571">
        <v>0</v>
      </c>
      <c r="RL571">
        <v>0</v>
      </c>
      <c r="RM571">
        <v>0</v>
      </c>
      <c r="RN571">
        <v>0</v>
      </c>
      <c r="RO571">
        <v>0</v>
      </c>
      <c r="RP571">
        <v>0</v>
      </c>
      <c r="RQ571">
        <v>0</v>
      </c>
      <c r="RR571">
        <v>0</v>
      </c>
      <c r="RS571">
        <v>0</v>
      </c>
      <c r="RT571">
        <v>0</v>
      </c>
      <c r="RU571">
        <v>0</v>
      </c>
      <c r="RV571">
        <f t="shared" si="17"/>
        <v>2</v>
      </c>
      <c r="RY571">
        <f t="shared" si="16"/>
        <v>2</v>
      </c>
    </row>
    <row r="572" spans="1:493" x14ac:dyDescent="0.3">
      <c r="A572">
        <v>71556</v>
      </c>
      <c r="B572">
        <v>791</v>
      </c>
      <c r="C572" t="s">
        <v>6793</v>
      </c>
      <c r="D572" t="s">
        <v>6793</v>
      </c>
      <c r="I572" t="s">
        <v>6793</v>
      </c>
      <c r="J572" t="s">
        <v>7515</v>
      </c>
      <c r="K572" t="s">
        <v>7516</v>
      </c>
      <c r="L572" t="s">
        <v>7515</v>
      </c>
      <c r="M572" t="s">
        <v>7515</v>
      </c>
      <c r="N572" t="s">
        <v>7515</v>
      </c>
      <c r="O572" t="s">
        <v>7515</v>
      </c>
      <c r="P572" t="s">
        <v>7515</v>
      </c>
      <c r="Q572" t="s">
        <v>7515</v>
      </c>
      <c r="R572" t="s">
        <v>7515</v>
      </c>
      <c r="S572" t="s">
        <v>7515</v>
      </c>
      <c r="T572" t="s">
        <v>7515</v>
      </c>
      <c r="U572" t="s">
        <v>7515</v>
      </c>
      <c r="V572" t="s">
        <v>7515</v>
      </c>
      <c r="W572" t="s">
        <v>7515</v>
      </c>
      <c r="X572" t="s">
        <v>7515</v>
      </c>
      <c r="Y572" t="s">
        <v>7515</v>
      </c>
      <c r="Z572" t="s">
        <v>7515</v>
      </c>
      <c r="AA572" t="s">
        <v>7515</v>
      </c>
      <c r="AB572" t="s">
        <v>7515</v>
      </c>
      <c r="AC572" t="s">
        <v>6796</v>
      </c>
      <c r="AK572" t="s">
        <v>6985</v>
      </c>
      <c r="AL572" t="s">
        <v>6793</v>
      </c>
      <c r="AM572" t="s">
        <v>6794</v>
      </c>
      <c r="AN572" t="s">
        <v>7680</v>
      </c>
      <c r="AO572">
        <v>0</v>
      </c>
      <c r="AP572">
        <v>18</v>
      </c>
      <c r="AQ572" t="s">
        <v>6988</v>
      </c>
      <c r="AR572" t="s">
        <v>6793</v>
      </c>
      <c r="AS572" t="s">
        <v>6793</v>
      </c>
      <c r="AT572" t="s">
        <v>6813</v>
      </c>
      <c r="AU572" t="s">
        <v>7531</v>
      </c>
      <c r="AV572" t="s">
        <v>6991</v>
      </c>
      <c r="AX572" t="s">
        <v>6794</v>
      </c>
      <c r="AY572" t="s">
        <v>6794</v>
      </c>
      <c r="AZ572" t="s">
        <v>6793</v>
      </c>
      <c r="BA572" t="s">
        <v>6793</v>
      </c>
      <c r="BB572" t="s">
        <v>6793</v>
      </c>
      <c r="BC572" t="s">
        <v>6794</v>
      </c>
      <c r="BD572" t="s">
        <v>6794</v>
      </c>
      <c r="BE572" t="s">
        <v>6794</v>
      </c>
      <c r="BF572" t="s">
        <v>6794</v>
      </c>
      <c r="BG572" t="s">
        <v>6794</v>
      </c>
      <c r="BH572" t="s">
        <v>6794</v>
      </c>
      <c r="BI572" t="s">
        <v>7028</v>
      </c>
      <c r="BJ572" t="s">
        <v>7024</v>
      </c>
      <c r="BK572" t="s">
        <v>6794</v>
      </c>
      <c r="BM572">
        <v>100</v>
      </c>
      <c r="BN572" t="s">
        <v>7532</v>
      </c>
      <c r="BO572" t="s">
        <v>7519</v>
      </c>
      <c r="BP572" t="s">
        <v>7571</v>
      </c>
      <c r="BQ572" t="s">
        <v>7028</v>
      </c>
      <c r="BR572" t="s">
        <v>7561</v>
      </c>
      <c r="BS572" t="s">
        <v>7516</v>
      </c>
      <c r="BT572" t="s">
        <v>7515</v>
      </c>
      <c r="BU572" t="s">
        <v>7515</v>
      </c>
      <c r="BV572" t="s">
        <v>7515</v>
      </c>
      <c r="BW572" t="s">
        <v>7515</v>
      </c>
      <c r="BX572" t="s">
        <v>7515</v>
      </c>
      <c r="BY572" t="s">
        <v>7515</v>
      </c>
      <c r="BZ572" t="s">
        <v>7515</v>
      </c>
      <c r="CA572" t="s">
        <v>7515</v>
      </c>
      <c r="CB572" t="s">
        <v>7515</v>
      </c>
      <c r="CC572" t="s">
        <v>7515</v>
      </c>
      <c r="CD572" t="s">
        <v>7515</v>
      </c>
      <c r="CE572" t="s">
        <v>6794</v>
      </c>
      <c r="CI572" t="s">
        <v>6793</v>
      </c>
      <c r="CJ572" t="s">
        <v>6793</v>
      </c>
      <c r="CK572" t="s">
        <v>6794</v>
      </c>
      <c r="CL572" t="s">
        <v>6793</v>
      </c>
      <c r="CM572" t="s">
        <v>6794</v>
      </c>
      <c r="CN572" t="s">
        <v>6793</v>
      </c>
      <c r="CO572" t="s">
        <v>6794</v>
      </c>
      <c r="CP572" t="s">
        <v>6793</v>
      </c>
      <c r="CQ572" t="s">
        <v>6794</v>
      </c>
      <c r="CR572" t="s">
        <v>7545</v>
      </c>
      <c r="CS572" t="s">
        <v>7608</v>
      </c>
      <c r="CT572" t="s">
        <v>7522</v>
      </c>
      <c r="CU572" t="s">
        <v>6793</v>
      </c>
      <c r="CV572">
        <v>1</v>
      </c>
      <c r="CW572">
        <v>2</v>
      </c>
      <c r="CX572">
        <v>3</v>
      </c>
      <c r="CY572" t="s">
        <v>6793</v>
      </c>
      <c r="CZ572">
        <v>1</v>
      </c>
      <c r="DA572" t="s">
        <v>7680</v>
      </c>
      <c r="DB572">
        <v>6</v>
      </c>
      <c r="DC572">
        <v>2007</v>
      </c>
      <c r="DD572" t="s">
        <v>7557</v>
      </c>
      <c r="DE572" t="s">
        <v>7680</v>
      </c>
      <c r="DF572">
        <v>6</v>
      </c>
      <c r="DG572">
        <v>2008</v>
      </c>
      <c r="EC572">
        <v>2</v>
      </c>
      <c r="EE572">
        <v>0</v>
      </c>
      <c r="EF572">
        <v>1</v>
      </c>
      <c r="EG572">
        <v>0</v>
      </c>
      <c r="EH572">
        <v>0</v>
      </c>
      <c r="EI572">
        <v>0</v>
      </c>
      <c r="EJ572">
        <v>1</v>
      </c>
      <c r="EK572">
        <v>0</v>
      </c>
      <c r="EL572" t="s">
        <v>6794</v>
      </c>
      <c r="EV572" t="s">
        <v>6794</v>
      </c>
      <c r="PS572" t="s">
        <v>7526</v>
      </c>
      <c r="PT572" t="s">
        <v>7526</v>
      </c>
      <c r="PU572" t="s">
        <v>7526</v>
      </c>
      <c r="PV572" t="s">
        <v>7526</v>
      </c>
      <c r="PW572" t="s">
        <v>7515</v>
      </c>
      <c r="PX572" t="s">
        <v>7515</v>
      </c>
      <c r="PY572" t="s">
        <v>7515</v>
      </c>
      <c r="PZ572" t="s">
        <v>7515</v>
      </c>
      <c r="QA572" t="s">
        <v>7515</v>
      </c>
      <c r="QB572" t="s">
        <v>7515</v>
      </c>
      <c r="QC572" t="s">
        <v>7516</v>
      </c>
      <c r="QD572" t="s">
        <v>7528</v>
      </c>
      <c r="QE572" t="s">
        <v>7539</v>
      </c>
      <c r="QF572" t="s">
        <v>7528</v>
      </c>
      <c r="QG572" t="s">
        <v>7681</v>
      </c>
      <c r="QH572">
        <v>2008</v>
      </c>
      <c r="QI572">
        <v>8</v>
      </c>
      <c r="QJ572">
        <v>1</v>
      </c>
      <c r="QK572" s="329">
        <v>39678</v>
      </c>
      <c r="QL572">
        <v>1</v>
      </c>
      <c r="QM572">
        <v>0</v>
      </c>
      <c r="QN572" t="s">
        <v>212</v>
      </c>
      <c r="QO572">
        <v>2008</v>
      </c>
      <c r="QP572">
        <v>50</v>
      </c>
      <c r="RV572">
        <f t="shared" si="17"/>
        <v>3</v>
      </c>
      <c r="RY572">
        <f t="shared" si="16"/>
        <v>2</v>
      </c>
    </row>
    <row r="573" spans="1:493" x14ac:dyDescent="0.3">
      <c r="A573">
        <v>71557</v>
      </c>
      <c r="B573">
        <v>792</v>
      </c>
      <c r="C573" t="s">
        <v>6793</v>
      </c>
      <c r="D573" t="s">
        <v>6794</v>
      </c>
      <c r="E573">
        <v>2</v>
      </c>
      <c r="I573" t="s">
        <v>6793</v>
      </c>
      <c r="J573" t="s">
        <v>7515</v>
      </c>
      <c r="K573" t="s">
        <v>7515</v>
      </c>
      <c r="L573" t="s">
        <v>7515</v>
      </c>
      <c r="M573" t="s">
        <v>7515</v>
      </c>
      <c r="N573" t="s">
        <v>7515</v>
      </c>
      <c r="O573" t="s">
        <v>7515</v>
      </c>
      <c r="P573" t="s">
        <v>7515</v>
      </c>
      <c r="Q573" t="s">
        <v>7515</v>
      </c>
      <c r="R573" t="s">
        <v>7515</v>
      </c>
      <c r="S573" t="s">
        <v>7515</v>
      </c>
      <c r="T573" t="s">
        <v>7515</v>
      </c>
      <c r="U573" t="s">
        <v>7515</v>
      </c>
      <c r="V573" t="s">
        <v>7515</v>
      </c>
      <c r="W573" t="s">
        <v>7515</v>
      </c>
      <c r="X573" t="s">
        <v>7515</v>
      </c>
      <c r="Y573" t="s">
        <v>7516</v>
      </c>
      <c r="Z573" t="s">
        <v>7515</v>
      </c>
      <c r="AA573" t="s">
        <v>7515</v>
      </c>
      <c r="AB573" t="s">
        <v>7515</v>
      </c>
      <c r="AD573">
        <v>1</v>
      </c>
      <c r="AE573">
        <v>1</v>
      </c>
      <c r="AF573">
        <v>0</v>
      </c>
      <c r="AG573">
        <v>5</v>
      </c>
      <c r="AH573" t="s">
        <v>6845</v>
      </c>
      <c r="AK573" t="s">
        <v>6993</v>
      </c>
      <c r="AL573" t="s">
        <v>6794</v>
      </c>
      <c r="AM573" t="s">
        <v>6794</v>
      </c>
      <c r="AN573" t="s">
        <v>7680</v>
      </c>
      <c r="AO573">
        <v>0</v>
      </c>
      <c r="AP573">
        <v>10</v>
      </c>
      <c r="AQ573" t="s">
        <v>7568</v>
      </c>
      <c r="AT573" t="s">
        <v>6</v>
      </c>
      <c r="AV573" t="s">
        <v>6991</v>
      </c>
      <c r="AX573" t="s">
        <v>6793</v>
      </c>
      <c r="AY573" t="s">
        <v>6794</v>
      </c>
      <c r="AZ573" t="s">
        <v>6793</v>
      </c>
      <c r="BA573" t="s">
        <v>6793</v>
      </c>
      <c r="BC573" t="s">
        <v>6793</v>
      </c>
      <c r="BD573" t="s">
        <v>6793</v>
      </c>
      <c r="BE573" t="s">
        <v>6793</v>
      </c>
      <c r="BF573" t="s">
        <v>6793</v>
      </c>
      <c r="BG573" t="s">
        <v>6794</v>
      </c>
      <c r="BH573" t="s">
        <v>6794</v>
      </c>
      <c r="BI573" t="s">
        <v>7021</v>
      </c>
      <c r="BJ573" t="s">
        <v>7024</v>
      </c>
      <c r="BK573" t="s">
        <v>6794</v>
      </c>
      <c r="BM573">
        <v>50</v>
      </c>
      <c r="BN573">
        <v>50</v>
      </c>
      <c r="BO573" t="s">
        <v>7533</v>
      </c>
      <c r="BP573" t="s">
        <v>6</v>
      </c>
      <c r="BQ573" t="s">
        <v>7021</v>
      </c>
      <c r="BR573" t="s">
        <v>7594</v>
      </c>
      <c r="BS573" t="s">
        <v>7515</v>
      </c>
      <c r="BT573" t="s">
        <v>7515</v>
      </c>
      <c r="BU573" t="s">
        <v>7515</v>
      </c>
      <c r="BV573" t="s">
        <v>7516</v>
      </c>
      <c r="BW573" t="s">
        <v>7515</v>
      </c>
      <c r="BX573" t="s">
        <v>7515</v>
      </c>
      <c r="BY573" t="s">
        <v>7515</v>
      </c>
      <c r="BZ573" t="s">
        <v>7515</v>
      </c>
      <c r="CA573" t="s">
        <v>7515</v>
      </c>
      <c r="CB573" t="s">
        <v>7515</v>
      </c>
      <c r="CC573" t="s">
        <v>7515</v>
      </c>
      <c r="CD573" t="s">
        <v>7515</v>
      </c>
      <c r="CE573" t="s">
        <v>6794</v>
      </c>
      <c r="CI573" t="s">
        <v>6793</v>
      </c>
      <c r="CJ573" t="s">
        <v>6793</v>
      </c>
      <c r="CK573" t="s">
        <v>6794</v>
      </c>
      <c r="CL573" t="s">
        <v>6793</v>
      </c>
      <c r="CM573" t="s">
        <v>6794</v>
      </c>
      <c r="CN573" t="s">
        <v>6793</v>
      </c>
      <c r="CO573" t="s">
        <v>6794</v>
      </c>
      <c r="CP573" t="s">
        <v>6793</v>
      </c>
      <c r="CQ573" t="s">
        <v>6794</v>
      </c>
      <c r="CR573" t="s">
        <v>7520</v>
      </c>
      <c r="CS573" t="s">
        <v>7521</v>
      </c>
      <c r="CT573" t="s">
        <v>7522</v>
      </c>
      <c r="CU573" t="s">
        <v>6793</v>
      </c>
      <c r="CV573">
        <v>2</v>
      </c>
      <c r="CW573">
        <v>3</v>
      </c>
      <c r="CX573">
        <v>2</v>
      </c>
      <c r="CY573" t="s">
        <v>6794</v>
      </c>
      <c r="EC573">
        <v>2</v>
      </c>
      <c r="EE573">
        <v>0</v>
      </c>
      <c r="EF573">
        <v>0</v>
      </c>
      <c r="EG573">
        <v>0</v>
      </c>
      <c r="EH573">
        <v>0</v>
      </c>
      <c r="EI573">
        <v>2</v>
      </c>
      <c r="EJ573">
        <v>0</v>
      </c>
      <c r="EK573">
        <v>0</v>
      </c>
      <c r="EL573" t="s">
        <v>6794</v>
      </c>
      <c r="EV573" t="s">
        <v>6794</v>
      </c>
      <c r="PS573" t="s">
        <v>7527</v>
      </c>
      <c r="PT573" t="s">
        <v>6757</v>
      </c>
      <c r="PU573" t="s">
        <v>7527</v>
      </c>
      <c r="PV573" t="s">
        <v>7582</v>
      </c>
      <c r="PW573" t="s">
        <v>7515</v>
      </c>
      <c r="PX573" t="s">
        <v>7515</v>
      </c>
      <c r="PY573" t="s">
        <v>7515</v>
      </c>
      <c r="PZ573" t="s">
        <v>7515</v>
      </c>
      <c r="QA573" t="s">
        <v>7515</v>
      </c>
      <c r="QB573" t="s">
        <v>7515</v>
      </c>
      <c r="QC573" t="s">
        <v>7516</v>
      </c>
      <c r="QD573" t="s">
        <v>7528</v>
      </c>
      <c r="QE573" t="s">
        <v>7529</v>
      </c>
      <c r="QF573" t="s">
        <v>7528</v>
      </c>
      <c r="QG573" t="s">
        <v>7681</v>
      </c>
      <c r="QH573">
        <v>2008</v>
      </c>
      <c r="QI573">
        <v>11</v>
      </c>
      <c r="QJ573">
        <v>2</v>
      </c>
      <c r="QK573" s="329">
        <v>39777</v>
      </c>
      <c r="QL573">
        <v>1</v>
      </c>
      <c r="QM573">
        <v>1</v>
      </c>
      <c r="QN573" t="s">
        <v>194</v>
      </c>
      <c r="QO573">
        <v>0</v>
      </c>
      <c r="QP573">
        <v>68</v>
      </c>
      <c r="RV573">
        <f t="shared" si="17"/>
        <v>4</v>
      </c>
      <c r="RY573">
        <f t="shared" si="16"/>
        <v>10</v>
      </c>
    </row>
    <row r="574" spans="1:493" x14ac:dyDescent="0.3">
      <c r="A574">
        <v>71558</v>
      </c>
      <c r="B574">
        <v>793</v>
      </c>
      <c r="C574" t="s">
        <v>6793</v>
      </c>
      <c r="D574" t="s">
        <v>6793</v>
      </c>
      <c r="I574" t="s">
        <v>6793</v>
      </c>
      <c r="J574" t="s">
        <v>7515</v>
      </c>
      <c r="K574" t="s">
        <v>7515</v>
      </c>
      <c r="L574" t="s">
        <v>7515</v>
      </c>
      <c r="M574" t="s">
        <v>7515</v>
      </c>
      <c r="N574" t="s">
        <v>7515</v>
      </c>
      <c r="O574" t="s">
        <v>7515</v>
      </c>
      <c r="P574" t="s">
        <v>7515</v>
      </c>
      <c r="Q574" t="s">
        <v>7515</v>
      </c>
      <c r="R574" t="s">
        <v>7515</v>
      </c>
      <c r="S574" t="s">
        <v>7515</v>
      </c>
      <c r="T574" t="s">
        <v>7515</v>
      </c>
      <c r="U574" t="s">
        <v>7515</v>
      </c>
      <c r="V574" t="s">
        <v>7515</v>
      </c>
      <c r="W574" t="s">
        <v>7515</v>
      </c>
      <c r="X574" t="s">
        <v>7515</v>
      </c>
      <c r="Y574" t="s">
        <v>7515</v>
      </c>
      <c r="Z574" t="s">
        <v>7515</v>
      </c>
      <c r="AA574" t="s">
        <v>7516</v>
      </c>
      <c r="AB574" t="s">
        <v>7515</v>
      </c>
      <c r="AC574" t="s">
        <v>6796</v>
      </c>
      <c r="AK574" t="s">
        <v>6985</v>
      </c>
      <c r="AL574" t="s">
        <v>6793</v>
      </c>
      <c r="AM574" t="s">
        <v>6793</v>
      </c>
      <c r="AN574" t="s">
        <v>7680</v>
      </c>
      <c r="AO574">
        <v>0</v>
      </c>
      <c r="AP574">
        <v>13</v>
      </c>
      <c r="AQ574" t="s">
        <v>6988</v>
      </c>
      <c r="AR574" t="s">
        <v>6794</v>
      </c>
      <c r="AS574" t="s">
        <v>6794</v>
      </c>
      <c r="AT574" t="s">
        <v>6813</v>
      </c>
      <c r="AU574" t="s">
        <v>7531</v>
      </c>
      <c r="AV574" t="s">
        <v>7518</v>
      </c>
      <c r="AX574" t="s">
        <v>6793</v>
      </c>
      <c r="AY574" t="s">
        <v>6794</v>
      </c>
      <c r="AZ574" t="s">
        <v>6794</v>
      </c>
      <c r="BA574" t="s">
        <v>6793</v>
      </c>
      <c r="BB574" t="s">
        <v>6793</v>
      </c>
      <c r="BC574" t="s">
        <v>6794</v>
      </c>
      <c r="BD574" t="s">
        <v>6794</v>
      </c>
      <c r="BE574" t="s">
        <v>6793</v>
      </c>
      <c r="BF574" t="s">
        <v>6794</v>
      </c>
      <c r="BG574" t="s">
        <v>6794</v>
      </c>
      <c r="BH574" t="s">
        <v>6794</v>
      </c>
      <c r="BI574" t="s">
        <v>7029</v>
      </c>
      <c r="BJ574" t="s">
        <v>7024</v>
      </c>
      <c r="BK574" t="s">
        <v>6794</v>
      </c>
      <c r="BM574">
        <v>75</v>
      </c>
      <c r="BN574" t="s">
        <v>6</v>
      </c>
      <c r="BO574" t="s">
        <v>7519</v>
      </c>
      <c r="BP574" t="s">
        <v>6</v>
      </c>
      <c r="BQ574" t="s">
        <v>7559</v>
      </c>
      <c r="BR574" t="s">
        <v>7561</v>
      </c>
      <c r="BS574" t="s">
        <v>7516</v>
      </c>
      <c r="BT574" t="s">
        <v>7515</v>
      </c>
      <c r="BU574" t="s">
        <v>7515</v>
      </c>
      <c r="BV574" t="s">
        <v>7515</v>
      </c>
      <c r="BW574" t="s">
        <v>7515</v>
      </c>
      <c r="BX574" t="s">
        <v>7515</v>
      </c>
      <c r="BY574" t="s">
        <v>7515</v>
      </c>
      <c r="BZ574" t="s">
        <v>7515</v>
      </c>
      <c r="CA574" t="s">
        <v>7515</v>
      </c>
      <c r="CB574" t="s">
        <v>7515</v>
      </c>
      <c r="CC574" t="s">
        <v>7515</v>
      </c>
      <c r="CD574" t="s">
        <v>7515</v>
      </c>
      <c r="CE574" t="s">
        <v>6794</v>
      </c>
      <c r="CI574" t="s">
        <v>6793</v>
      </c>
      <c r="CJ574" t="s">
        <v>6794</v>
      </c>
      <c r="CK574" t="s">
        <v>6794</v>
      </c>
      <c r="CL574" t="s">
        <v>6794</v>
      </c>
      <c r="CM574" t="s">
        <v>6794</v>
      </c>
      <c r="CN574" t="s">
        <v>6794</v>
      </c>
      <c r="CO574" t="s">
        <v>6794</v>
      </c>
      <c r="CP574" t="s">
        <v>6793</v>
      </c>
      <c r="CQ574" t="s">
        <v>6794</v>
      </c>
      <c r="CR574" t="s">
        <v>7520</v>
      </c>
      <c r="CS574" t="s">
        <v>7521</v>
      </c>
      <c r="CT574" t="s">
        <v>7602</v>
      </c>
      <c r="CU574" t="s">
        <v>6793</v>
      </c>
      <c r="CV574">
        <v>2</v>
      </c>
      <c r="CW574">
        <v>3</v>
      </c>
      <c r="CX574">
        <v>4</v>
      </c>
      <c r="CY574" t="s">
        <v>6793</v>
      </c>
      <c r="CZ574">
        <v>1</v>
      </c>
      <c r="DA574" t="s">
        <v>7680</v>
      </c>
      <c r="DB574">
        <v>4</v>
      </c>
      <c r="DC574">
        <v>2006</v>
      </c>
      <c r="DD574" t="s">
        <v>7557</v>
      </c>
      <c r="DE574" t="s">
        <v>7680</v>
      </c>
      <c r="DF574">
        <v>4</v>
      </c>
      <c r="DG574">
        <v>2006</v>
      </c>
      <c r="EC574">
        <v>1</v>
      </c>
      <c r="ED574" t="s">
        <v>7584</v>
      </c>
      <c r="EL574" t="s">
        <v>6794</v>
      </c>
      <c r="EV574" t="s">
        <v>6793</v>
      </c>
      <c r="LC574" t="s">
        <v>7524</v>
      </c>
      <c r="LD574" t="s">
        <v>7680</v>
      </c>
      <c r="LE574">
        <v>11</v>
      </c>
      <c r="LF574">
        <v>2008</v>
      </c>
      <c r="LH574" t="s">
        <v>7526</v>
      </c>
      <c r="LI574" t="s">
        <v>7526</v>
      </c>
      <c r="LJ574" t="s">
        <v>6794</v>
      </c>
      <c r="LK574" t="s">
        <v>6794</v>
      </c>
      <c r="LL574" t="s">
        <v>7524</v>
      </c>
      <c r="LM574" t="s">
        <v>7680</v>
      </c>
      <c r="LN574">
        <v>11</v>
      </c>
      <c r="LO574">
        <v>2008</v>
      </c>
      <c r="LS574" t="s">
        <v>6794</v>
      </c>
      <c r="LT574" t="s">
        <v>6966</v>
      </c>
      <c r="PS574" t="s">
        <v>7526</v>
      </c>
      <c r="PT574" t="s">
        <v>7526</v>
      </c>
      <c r="PU574" t="s">
        <v>7526</v>
      </c>
      <c r="PW574" t="s">
        <v>7516</v>
      </c>
      <c r="PX574" t="s">
        <v>7515</v>
      </c>
      <c r="PY574" t="s">
        <v>7515</v>
      </c>
      <c r="PZ574" t="s">
        <v>7515</v>
      </c>
      <c r="QA574" t="s">
        <v>7515</v>
      </c>
      <c r="QB574" t="s">
        <v>7515</v>
      </c>
      <c r="QC574" t="s">
        <v>7515</v>
      </c>
      <c r="QD574" t="s">
        <v>7528</v>
      </c>
      <c r="QE574" t="s">
        <v>7529</v>
      </c>
      <c r="QF574" t="s">
        <v>7528</v>
      </c>
      <c r="QG574" t="s">
        <v>7681</v>
      </c>
      <c r="QH574">
        <v>2008</v>
      </c>
      <c r="QI574">
        <v>11</v>
      </c>
      <c r="QJ574">
        <v>1</v>
      </c>
      <c r="QK574" s="329">
        <v>39771</v>
      </c>
      <c r="QL574">
        <v>1</v>
      </c>
      <c r="QM574">
        <v>0</v>
      </c>
      <c r="QN574" t="s">
        <v>212</v>
      </c>
      <c r="QO574">
        <v>2008</v>
      </c>
      <c r="QP574">
        <v>50</v>
      </c>
      <c r="QQ574">
        <v>1</v>
      </c>
      <c r="QR574">
        <v>0</v>
      </c>
      <c r="QS574">
        <v>0</v>
      </c>
      <c r="QT574">
        <v>0</v>
      </c>
      <c r="QU574">
        <v>0</v>
      </c>
      <c r="QV574">
        <v>0</v>
      </c>
      <c r="QW574">
        <v>0</v>
      </c>
      <c r="QX574">
        <v>0</v>
      </c>
      <c r="QY574">
        <v>0</v>
      </c>
      <c r="QZ574">
        <v>0</v>
      </c>
      <c r="RA574">
        <v>0</v>
      </c>
      <c r="RB574">
        <v>0</v>
      </c>
      <c r="RC574">
        <v>0</v>
      </c>
      <c r="RD574">
        <v>0</v>
      </c>
      <c r="RE574">
        <v>0</v>
      </c>
      <c r="RF574">
        <v>0</v>
      </c>
      <c r="RG574">
        <v>0</v>
      </c>
      <c r="RH574">
        <v>0</v>
      </c>
      <c r="RI574">
        <v>0</v>
      </c>
      <c r="RJ574">
        <v>0</v>
      </c>
      <c r="RK574">
        <v>1</v>
      </c>
      <c r="RL574">
        <v>1</v>
      </c>
      <c r="RM574">
        <v>0</v>
      </c>
      <c r="RN574">
        <v>0</v>
      </c>
      <c r="RO574">
        <v>0</v>
      </c>
      <c r="RP574">
        <v>0</v>
      </c>
      <c r="RQ574">
        <v>0</v>
      </c>
      <c r="RR574">
        <v>0</v>
      </c>
      <c r="RS574">
        <v>0</v>
      </c>
      <c r="RT574">
        <v>0</v>
      </c>
      <c r="RU574">
        <v>0</v>
      </c>
      <c r="RV574">
        <f t="shared" si="17"/>
        <v>4</v>
      </c>
      <c r="RY574">
        <f t="shared" si="16"/>
        <v>6</v>
      </c>
    </row>
    <row r="575" spans="1:493" x14ac:dyDescent="0.3">
      <c r="A575">
        <v>71559</v>
      </c>
      <c r="B575">
        <v>795</v>
      </c>
      <c r="C575" t="s">
        <v>6793</v>
      </c>
      <c r="D575" t="s">
        <v>6793</v>
      </c>
      <c r="I575" t="s">
        <v>6793</v>
      </c>
      <c r="J575" t="s">
        <v>7515</v>
      </c>
      <c r="K575" t="s">
        <v>7516</v>
      </c>
      <c r="L575" t="s">
        <v>7515</v>
      </c>
      <c r="M575" t="s">
        <v>7515</v>
      </c>
      <c r="N575" t="s">
        <v>7515</v>
      </c>
      <c r="O575" t="s">
        <v>7515</v>
      </c>
      <c r="P575" t="s">
        <v>7515</v>
      </c>
      <c r="Q575" t="s">
        <v>7515</v>
      </c>
      <c r="R575" t="s">
        <v>7515</v>
      </c>
      <c r="S575" t="s">
        <v>7515</v>
      </c>
      <c r="T575" t="s">
        <v>7515</v>
      </c>
      <c r="U575" t="s">
        <v>7515</v>
      </c>
      <c r="V575" t="s">
        <v>7515</v>
      </c>
      <c r="W575" t="s">
        <v>7515</v>
      </c>
      <c r="X575" t="s">
        <v>7515</v>
      </c>
      <c r="Y575" t="s">
        <v>7515</v>
      </c>
      <c r="Z575" t="s">
        <v>7515</v>
      </c>
      <c r="AA575" t="s">
        <v>7515</v>
      </c>
      <c r="AB575" t="s">
        <v>7515</v>
      </c>
      <c r="AC575" t="s">
        <v>6796</v>
      </c>
      <c r="AK575" t="s">
        <v>6985</v>
      </c>
      <c r="AL575" t="s">
        <v>6793</v>
      </c>
      <c r="AM575" t="s">
        <v>6793</v>
      </c>
      <c r="AN575" t="s">
        <v>7680</v>
      </c>
      <c r="AO575">
        <v>0</v>
      </c>
      <c r="AP575">
        <v>10</v>
      </c>
      <c r="AQ575" t="s">
        <v>6988</v>
      </c>
      <c r="AR575" t="s">
        <v>6793</v>
      </c>
      <c r="AS575" t="s">
        <v>6793</v>
      </c>
      <c r="AT575" t="s">
        <v>6813</v>
      </c>
      <c r="AU575" t="s">
        <v>7531</v>
      </c>
      <c r="AV575" t="s">
        <v>6991</v>
      </c>
      <c r="AX575" t="s">
        <v>6793</v>
      </c>
      <c r="AY575" t="s">
        <v>6794</v>
      </c>
      <c r="AZ575" t="s">
        <v>6793</v>
      </c>
      <c r="BA575" t="s">
        <v>6793</v>
      </c>
      <c r="BB575" t="s">
        <v>6793</v>
      </c>
      <c r="BC575" t="s">
        <v>6794</v>
      </c>
      <c r="BD575" t="s">
        <v>6794</v>
      </c>
      <c r="BE575" t="s">
        <v>6794</v>
      </c>
      <c r="BF575" t="s">
        <v>6794</v>
      </c>
      <c r="BG575" t="s">
        <v>6794</v>
      </c>
      <c r="BH575" t="s">
        <v>6794</v>
      </c>
      <c r="BI575" t="s">
        <v>7024</v>
      </c>
      <c r="BJ575" t="s">
        <v>7021</v>
      </c>
      <c r="BK575" t="s">
        <v>6794</v>
      </c>
      <c r="BM575">
        <v>25</v>
      </c>
      <c r="BN575">
        <v>25</v>
      </c>
      <c r="BO575" t="s">
        <v>7519</v>
      </c>
      <c r="BP575" t="s">
        <v>7542</v>
      </c>
      <c r="BQ575" t="s">
        <v>7559</v>
      </c>
      <c r="BR575" t="s">
        <v>7594</v>
      </c>
      <c r="BS575" t="s">
        <v>7516</v>
      </c>
      <c r="BT575" t="s">
        <v>7515</v>
      </c>
      <c r="BU575" t="s">
        <v>7515</v>
      </c>
      <c r="BV575" t="s">
        <v>7515</v>
      </c>
      <c r="BW575" t="s">
        <v>7515</v>
      </c>
      <c r="BX575" t="s">
        <v>7515</v>
      </c>
      <c r="BY575" t="s">
        <v>7515</v>
      </c>
      <c r="BZ575" t="s">
        <v>7515</v>
      </c>
      <c r="CA575" t="s">
        <v>7515</v>
      </c>
      <c r="CB575" t="s">
        <v>7515</v>
      </c>
      <c r="CC575" t="s">
        <v>7515</v>
      </c>
      <c r="CD575" t="s">
        <v>7515</v>
      </c>
      <c r="CE575" t="s">
        <v>6794</v>
      </c>
      <c r="CI575" t="s">
        <v>6793</v>
      </c>
      <c r="CJ575" t="s">
        <v>6793</v>
      </c>
      <c r="CK575" t="s">
        <v>6794</v>
      </c>
      <c r="CL575" t="s">
        <v>6794</v>
      </c>
      <c r="CM575" t="s">
        <v>6794</v>
      </c>
      <c r="CN575" t="s">
        <v>6794</v>
      </c>
      <c r="CO575" t="s">
        <v>6794</v>
      </c>
      <c r="CP575" t="s">
        <v>6793</v>
      </c>
      <c r="CQ575" t="s">
        <v>6794</v>
      </c>
      <c r="CR575" t="s">
        <v>7520</v>
      </c>
      <c r="CS575" t="s">
        <v>7521</v>
      </c>
      <c r="CT575" t="s">
        <v>7602</v>
      </c>
      <c r="CU575" t="s">
        <v>6793</v>
      </c>
      <c r="CV575">
        <v>2</v>
      </c>
      <c r="CW575">
        <v>3</v>
      </c>
      <c r="CX575">
        <v>2</v>
      </c>
      <c r="CY575" t="s">
        <v>6794</v>
      </c>
      <c r="EC575">
        <v>2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2</v>
      </c>
      <c r="EL575" t="s">
        <v>6794</v>
      </c>
      <c r="EV575" t="s">
        <v>6794</v>
      </c>
      <c r="PS575" t="s">
        <v>7526</v>
      </c>
      <c r="PT575" t="s">
        <v>7526</v>
      </c>
      <c r="PU575" t="s">
        <v>7527</v>
      </c>
      <c r="PV575" t="s">
        <v>7526</v>
      </c>
      <c r="PW575" t="s">
        <v>7516</v>
      </c>
      <c r="PX575" t="s">
        <v>7515</v>
      </c>
      <c r="PY575" t="s">
        <v>7515</v>
      </c>
      <c r="PZ575" t="s">
        <v>7515</v>
      </c>
      <c r="QA575" t="s">
        <v>7515</v>
      </c>
      <c r="QB575" t="s">
        <v>7515</v>
      </c>
      <c r="QC575" t="s">
        <v>7515</v>
      </c>
      <c r="QD575" t="s">
        <v>7528</v>
      </c>
      <c r="QE575" t="s">
        <v>7529</v>
      </c>
      <c r="QF575" t="s">
        <v>7528</v>
      </c>
      <c r="QG575" t="s">
        <v>7681</v>
      </c>
      <c r="QH575">
        <v>2008</v>
      </c>
      <c r="QI575">
        <v>11</v>
      </c>
      <c r="QJ575">
        <v>1</v>
      </c>
      <c r="QK575" s="329">
        <v>39777</v>
      </c>
      <c r="QL575">
        <v>1</v>
      </c>
      <c r="QM575">
        <v>0</v>
      </c>
      <c r="QN575" t="s">
        <v>194</v>
      </c>
      <c r="QO575">
        <v>0</v>
      </c>
      <c r="QP575">
        <v>35</v>
      </c>
      <c r="RV575">
        <f t="shared" si="17"/>
        <v>4</v>
      </c>
      <c r="RY575">
        <f t="shared" si="16"/>
        <v>7</v>
      </c>
    </row>
    <row r="576" spans="1:493" x14ac:dyDescent="0.3">
      <c r="A576">
        <v>71560</v>
      </c>
      <c r="B576">
        <v>798</v>
      </c>
      <c r="C576" t="s">
        <v>6793</v>
      </c>
      <c r="D576" t="s">
        <v>6793</v>
      </c>
      <c r="I576" t="s">
        <v>6793</v>
      </c>
      <c r="J576" t="s">
        <v>7515</v>
      </c>
      <c r="K576" t="s">
        <v>7515</v>
      </c>
      <c r="L576" t="s">
        <v>7515</v>
      </c>
      <c r="M576" t="s">
        <v>7515</v>
      </c>
      <c r="N576" t="s">
        <v>7515</v>
      </c>
      <c r="O576" t="s">
        <v>7515</v>
      </c>
      <c r="P576" t="s">
        <v>7515</v>
      </c>
      <c r="Q576" t="s">
        <v>7515</v>
      </c>
      <c r="R576" t="s">
        <v>7515</v>
      </c>
      <c r="S576" t="s">
        <v>7515</v>
      </c>
      <c r="T576" t="s">
        <v>7515</v>
      </c>
      <c r="U576" t="s">
        <v>7515</v>
      </c>
      <c r="V576" t="s">
        <v>7515</v>
      </c>
      <c r="W576" t="s">
        <v>7515</v>
      </c>
      <c r="X576" t="s">
        <v>7515</v>
      </c>
      <c r="Y576" t="s">
        <v>7516</v>
      </c>
      <c r="Z576" t="s">
        <v>7515</v>
      </c>
      <c r="AA576" t="s">
        <v>7515</v>
      </c>
      <c r="AB576" t="s">
        <v>7515</v>
      </c>
      <c r="AC576" t="s">
        <v>7517</v>
      </c>
      <c r="AF576">
        <v>0</v>
      </c>
      <c r="AG576">
        <v>5</v>
      </c>
      <c r="AH576" t="s">
        <v>6845</v>
      </c>
      <c r="AK576" t="s">
        <v>6757</v>
      </c>
      <c r="AL576" t="s">
        <v>6794</v>
      </c>
      <c r="AM576" t="s">
        <v>6794</v>
      </c>
      <c r="AN576" t="s">
        <v>7680</v>
      </c>
      <c r="AO576">
        <v>0</v>
      </c>
      <c r="AP576">
        <v>10</v>
      </c>
      <c r="AQ576" t="s">
        <v>7568</v>
      </c>
      <c r="AT576" t="s">
        <v>6</v>
      </c>
      <c r="AV576" t="s">
        <v>6991</v>
      </c>
      <c r="AX576" t="s">
        <v>6794</v>
      </c>
      <c r="AY576" t="s">
        <v>6794</v>
      </c>
      <c r="AZ576" t="s">
        <v>6793</v>
      </c>
      <c r="BA576" t="s">
        <v>6793</v>
      </c>
      <c r="BC576" t="s">
        <v>6793</v>
      </c>
      <c r="BD576" t="s">
        <v>6966</v>
      </c>
      <c r="BE576" t="s">
        <v>6793</v>
      </c>
      <c r="BF576" t="s">
        <v>6794</v>
      </c>
      <c r="BG576" t="s">
        <v>6794</v>
      </c>
      <c r="BH576" t="s">
        <v>6794</v>
      </c>
      <c r="BI576" t="s">
        <v>7026</v>
      </c>
      <c r="BJ576" t="s">
        <v>7021</v>
      </c>
      <c r="BK576" t="s">
        <v>6794</v>
      </c>
      <c r="BM576">
        <v>50</v>
      </c>
      <c r="BN576">
        <v>30</v>
      </c>
      <c r="BO576" t="s">
        <v>7519</v>
      </c>
      <c r="BP576" t="s">
        <v>6</v>
      </c>
      <c r="BQ576" t="s">
        <v>7559</v>
      </c>
      <c r="BR576" t="s">
        <v>7594</v>
      </c>
      <c r="BS576" t="s">
        <v>7515</v>
      </c>
      <c r="BT576" t="s">
        <v>7516</v>
      </c>
      <c r="BU576" t="s">
        <v>7515</v>
      </c>
      <c r="BV576" t="s">
        <v>7515</v>
      </c>
      <c r="BW576" t="s">
        <v>7515</v>
      </c>
      <c r="BX576" t="s">
        <v>7515</v>
      </c>
      <c r="BY576" t="s">
        <v>7515</v>
      </c>
      <c r="BZ576" t="s">
        <v>7515</v>
      </c>
      <c r="CA576" t="s">
        <v>7515</v>
      </c>
      <c r="CB576" t="s">
        <v>7515</v>
      </c>
      <c r="CC576" t="s">
        <v>7515</v>
      </c>
      <c r="CD576" t="s">
        <v>7515</v>
      </c>
      <c r="CE576" t="s">
        <v>6794</v>
      </c>
      <c r="CI576" t="s">
        <v>6793</v>
      </c>
      <c r="CJ576" t="s">
        <v>6793</v>
      </c>
      <c r="CK576" t="s">
        <v>6794</v>
      </c>
      <c r="CL576" t="s">
        <v>6793</v>
      </c>
      <c r="CM576" t="s">
        <v>6794</v>
      </c>
      <c r="CN576" t="s">
        <v>6794</v>
      </c>
      <c r="CO576" t="s">
        <v>6794</v>
      </c>
      <c r="CP576" t="s">
        <v>6794</v>
      </c>
      <c r="CQ576" t="s">
        <v>6794</v>
      </c>
      <c r="CR576" t="s">
        <v>7520</v>
      </c>
      <c r="CS576" t="s">
        <v>7521</v>
      </c>
      <c r="CT576" t="s">
        <v>7522</v>
      </c>
      <c r="CU576" t="s">
        <v>6793</v>
      </c>
      <c r="CV576">
        <v>1</v>
      </c>
      <c r="CW576">
        <v>3</v>
      </c>
      <c r="CX576">
        <v>3</v>
      </c>
      <c r="CY576" t="s">
        <v>6793</v>
      </c>
      <c r="CZ576">
        <v>1</v>
      </c>
      <c r="DA576" t="s">
        <v>7680</v>
      </c>
      <c r="DB576">
        <v>1</v>
      </c>
      <c r="DC576">
        <v>2006</v>
      </c>
      <c r="DD576" t="s">
        <v>7557</v>
      </c>
      <c r="DE576" t="s">
        <v>7680</v>
      </c>
      <c r="DF576">
        <v>4</v>
      </c>
      <c r="DG576">
        <v>2006</v>
      </c>
      <c r="EC576">
        <v>2</v>
      </c>
      <c r="EE576">
        <v>1</v>
      </c>
      <c r="EF576">
        <v>0</v>
      </c>
      <c r="EG576">
        <v>0</v>
      </c>
      <c r="EH576">
        <v>1</v>
      </c>
      <c r="EI576">
        <v>0</v>
      </c>
      <c r="EJ576">
        <v>0</v>
      </c>
      <c r="EK576">
        <v>0</v>
      </c>
      <c r="EL576" t="s">
        <v>6794</v>
      </c>
      <c r="EV576" t="s">
        <v>6794</v>
      </c>
      <c r="PS576" t="s">
        <v>7526</v>
      </c>
      <c r="PT576" t="s">
        <v>7526</v>
      </c>
      <c r="PU576" t="s">
        <v>7527</v>
      </c>
      <c r="PV576" t="s">
        <v>7527</v>
      </c>
      <c r="PW576" t="s">
        <v>7515</v>
      </c>
      <c r="PX576" t="s">
        <v>7515</v>
      </c>
      <c r="PY576" t="s">
        <v>7515</v>
      </c>
      <c r="PZ576" t="s">
        <v>7515</v>
      </c>
      <c r="QA576" t="s">
        <v>7515</v>
      </c>
      <c r="QB576" t="s">
        <v>7515</v>
      </c>
      <c r="QC576" t="s">
        <v>7516</v>
      </c>
      <c r="QD576" t="s">
        <v>7528</v>
      </c>
      <c r="QE576" t="s">
        <v>7529</v>
      </c>
      <c r="QF576" t="s">
        <v>7528</v>
      </c>
      <c r="QG576" t="s">
        <v>7681</v>
      </c>
      <c r="QH576">
        <v>2008</v>
      </c>
      <c r="QI576">
        <v>6</v>
      </c>
      <c r="QJ576">
        <v>1</v>
      </c>
      <c r="QK576" s="330">
        <v>42169</v>
      </c>
      <c r="QL576">
        <v>0</v>
      </c>
      <c r="QM576">
        <v>1</v>
      </c>
      <c r="QN576" t="s">
        <v>265</v>
      </c>
      <c r="QO576">
        <v>2008</v>
      </c>
      <c r="QP576">
        <v>50</v>
      </c>
      <c r="RV576">
        <f t="shared" si="17"/>
        <v>4</v>
      </c>
      <c r="RY576">
        <f t="shared" si="16"/>
        <v>4</v>
      </c>
    </row>
    <row r="577" spans="1:493" x14ac:dyDescent="0.3">
      <c r="A577">
        <v>71561</v>
      </c>
      <c r="B577">
        <v>799</v>
      </c>
      <c r="C577" t="s">
        <v>6793</v>
      </c>
      <c r="D577" t="s">
        <v>6793</v>
      </c>
      <c r="I577" t="s">
        <v>6793</v>
      </c>
      <c r="J577" t="s">
        <v>7515</v>
      </c>
      <c r="K577" t="s">
        <v>7515</v>
      </c>
      <c r="L577" t="s">
        <v>7515</v>
      </c>
      <c r="M577" t="s">
        <v>7515</v>
      </c>
      <c r="N577" t="s">
        <v>7515</v>
      </c>
      <c r="O577" t="s">
        <v>7515</v>
      </c>
      <c r="P577" t="s">
        <v>7515</v>
      </c>
      <c r="Q577" t="s">
        <v>7515</v>
      </c>
      <c r="R577" t="s">
        <v>7515</v>
      </c>
      <c r="S577" t="s">
        <v>7515</v>
      </c>
      <c r="T577" t="s">
        <v>7515</v>
      </c>
      <c r="U577" t="s">
        <v>7515</v>
      </c>
      <c r="V577" t="s">
        <v>7515</v>
      </c>
      <c r="W577" t="s">
        <v>7515</v>
      </c>
      <c r="X577" t="s">
        <v>7515</v>
      </c>
      <c r="Y577" t="s">
        <v>7516</v>
      </c>
      <c r="Z577" t="s">
        <v>7515</v>
      </c>
      <c r="AA577" t="s">
        <v>7515</v>
      </c>
      <c r="AB577" t="s">
        <v>7515</v>
      </c>
      <c r="AC577" t="s">
        <v>7517</v>
      </c>
      <c r="AF577">
        <v>3</v>
      </c>
      <c r="AG577">
        <v>0</v>
      </c>
      <c r="AH577" t="s">
        <v>6845</v>
      </c>
      <c r="AK577" t="s">
        <v>6993</v>
      </c>
      <c r="AL577" t="s">
        <v>6794</v>
      </c>
      <c r="AM577" t="s">
        <v>6794</v>
      </c>
      <c r="AN577" t="s">
        <v>7680</v>
      </c>
      <c r="AO577">
        <v>0</v>
      </c>
      <c r="AP577">
        <v>10</v>
      </c>
      <c r="AQ577" t="s">
        <v>7568</v>
      </c>
      <c r="AT577" t="s">
        <v>6813</v>
      </c>
      <c r="AU577" t="s">
        <v>7531</v>
      </c>
      <c r="AV577" t="s">
        <v>6991</v>
      </c>
      <c r="AX577" t="s">
        <v>6794</v>
      </c>
      <c r="AY577" t="s">
        <v>6794</v>
      </c>
      <c r="AZ577" t="s">
        <v>6793</v>
      </c>
      <c r="BA577" t="s">
        <v>6794</v>
      </c>
      <c r="BC577" t="s">
        <v>6794</v>
      </c>
      <c r="BD577" t="s">
        <v>6794</v>
      </c>
      <c r="BE577" t="s">
        <v>6793</v>
      </c>
      <c r="BF577" t="s">
        <v>6794</v>
      </c>
      <c r="BG577" t="s">
        <v>6794</v>
      </c>
      <c r="BH577" t="s">
        <v>6794</v>
      </c>
      <c r="BI577" t="s">
        <v>7026</v>
      </c>
      <c r="BJ577" t="s">
        <v>7021</v>
      </c>
      <c r="BK577" t="s">
        <v>6794</v>
      </c>
      <c r="BM577" t="s">
        <v>7547</v>
      </c>
      <c r="BN577" t="s">
        <v>6</v>
      </c>
      <c r="BO577" t="s">
        <v>7533</v>
      </c>
      <c r="BP577" t="s">
        <v>7534</v>
      </c>
      <c r="BQ577" t="s">
        <v>7559</v>
      </c>
      <c r="BR577" t="s">
        <v>7594</v>
      </c>
      <c r="BS577" t="s">
        <v>7515</v>
      </c>
      <c r="BT577" t="s">
        <v>7516</v>
      </c>
      <c r="BU577" t="s">
        <v>7515</v>
      </c>
      <c r="BV577" t="s">
        <v>7515</v>
      </c>
      <c r="BW577" t="s">
        <v>7515</v>
      </c>
      <c r="BX577" t="s">
        <v>7515</v>
      </c>
      <c r="BY577" t="s">
        <v>7515</v>
      </c>
      <c r="BZ577" t="s">
        <v>7515</v>
      </c>
      <c r="CA577" t="s">
        <v>7515</v>
      </c>
      <c r="CB577" t="s">
        <v>7515</v>
      </c>
      <c r="CC577" t="s">
        <v>7515</v>
      </c>
      <c r="CD577" t="s">
        <v>7515</v>
      </c>
      <c r="CE577" t="s">
        <v>6794</v>
      </c>
      <c r="CI577" t="s">
        <v>6794</v>
      </c>
      <c r="CJ577" t="s">
        <v>6793</v>
      </c>
      <c r="CK577" t="s">
        <v>6794</v>
      </c>
      <c r="CL577" t="s">
        <v>6794</v>
      </c>
      <c r="CM577" t="s">
        <v>6794</v>
      </c>
      <c r="CN577" t="s">
        <v>6794</v>
      </c>
      <c r="CO577" t="s">
        <v>6794</v>
      </c>
      <c r="CP577" t="s">
        <v>6793</v>
      </c>
      <c r="CQ577" t="s">
        <v>6794</v>
      </c>
      <c r="CR577" t="s">
        <v>7520</v>
      </c>
      <c r="CS577" t="s">
        <v>7521</v>
      </c>
      <c r="CT577" t="s">
        <v>7522</v>
      </c>
      <c r="CU577" t="s">
        <v>6793</v>
      </c>
      <c r="CV577">
        <v>2</v>
      </c>
      <c r="CW577">
        <v>3</v>
      </c>
      <c r="CX577">
        <v>3</v>
      </c>
      <c r="CY577" t="s">
        <v>6793</v>
      </c>
      <c r="CZ577">
        <v>1</v>
      </c>
      <c r="DA577" t="s">
        <v>6966</v>
      </c>
      <c r="DD577" t="s">
        <v>7577</v>
      </c>
      <c r="DE577" t="s">
        <v>6966</v>
      </c>
      <c r="EC577">
        <v>7</v>
      </c>
      <c r="EE577">
        <v>2</v>
      </c>
      <c r="EF577">
        <v>1</v>
      </c>
      <c r="EG577">
        <v>2</v>
      </c>
      <c r="EH577">
        <v>0</v>
      </c>
      <c r="EI577">
        <v>2</v>
      </c>
      <c r="EJ577">
        <v>0</v>
      </c>
      <c r="EK577">
        <v>0</v>
      </c>
      <c r="EL577" t="s">
        <v>6794</v>
      </c>
      <c r="EV577" t="s">
        <v>6793</v>
      </c>
      <c r="IR577" t="s">
        <v>7524</v>
      </c>
      <c r="IS577" t="s">
        <v>6</v>
      </c>
      <c r="IV577" t="s">
        <v>7578</v>
      </c>
      <c r="IY577" t="s">
        <v>6794</v>
      </c>
      <c r="IZ577" t="s">
        <v>6793</v>
      </c>
      <c r="JA577" t="s">
        <v>7524</v>
      </c>
      <c r="JB577" t="s">
        <v>6</v>
      </c>
      <c r="JE577" t="s">
        <v>7578</v>
      </c>
      <c r="JF577" t="s">
        <v>6</v>
      </c>
      <c r="JG577" t="s">
        <v>6</v>
      </c>
      <c r="JH577" t="s">
        <v>6966</v>
      </c>
      <c r="KK577" t="s">
        <v>7524</v>
      </c>
      <c r="KL577" t="s">
        <v>6</v>
      </c>
      <c r="KO577" t="s">
        <v>7578</v>
      </c>
      <c r="KR577" t="s">
        <v>6966</v>
      </c>
      <c r="PS577" t="s">
        <v>6</v>
      </c>
      <c r="PT577" t="s">
        <v>6</v>
      </c>
      <c r="PV577" t="s">
        <v>7526</v>
      </c>
      <c r="PW577" t="s">
        <v>7515</v>
      </c>
      <c r="PX577" t="s">
        <v>7516</v>
      </c>
      <c r="PY577" t="s">
        <v>7515</v>
      </c>
      <c r="PZ577" t="s">
        <v>7515</v>
      </c>
      <c r="QA577" t="s">
        <v>7515</v>
      </c>
      <c r="QB577" t="s">
        <v>7515</v>
      </c>
      <c r="QC577" t="s">
        <v>7515</v>
      </c>
      <c r="QD577" t="s">
        <v>7548</v>
      </c>
      <c r="QE577" t="s">
        <v>7529</v>
      </c>
      <c r="QF577" t="s">
        <v>7528</v>
      </c>
      <c r="QG577" t="s">
        <v>7681</v>
      </c>
      <c r="QH577">
        <v>2008</v>
      </c>
      <c r="QI577">
        <v>3</v>
      </c>
      <c r="QJ577">
        <v>1</v>
      </c>
      <c r="QK577" s="329">
        <v>39521</v>
      </c>
      <c r="QL577">
        <v>0</v>
      </c>
      <c r="QM577">
        <v>1</v>
      </c>
      <c r="QN577" t="s">
        <v>212</v>
      </c>
      <c r="QO577">
        <v>2008</v>
      </c>
      <c r="QP577">
        <v>50</v>
      </c>
      <c r="QQ577">
        <v>0</v>
      </c>
      <c r="QR577">
        <v>0</v>
      </c>
      <c r="QS577">
        <v>0</v>
      </c>
      <c r="QT577">
        <v>0</v>
      </c>
      <c r="QU577">
        <v>0</v>
      </c>
      <c r="QV577">
        <v>0</v>
      </c>
      <c r="QW577">
        <v>0</v>
      </c>
      <c r="QX577">
        <v>0</v>
      </c>
      <c r="QY577">
        <v>0</v>
      </c>
      <c r="QZ577">
        <v>0</v>
      </c>
      <c r="RA577">
        <v>0</v>
      </c>
      <c r="RB577">
        <v>0</v>
      </c>
      <c r="RC577">
        <v>0</v>
      </c>
      <c r="RD577">
        <v>1</v>
      </c>
      <c r="RE577">
        <v>1</v>
      </c>
      <c r="RF577">
        <v>0</v>
      </c>
      <c r="RG577">
        <v>0</v>
      </c>
      <c r="RH577">
        <v>0</v>
      </c>
      <c r="RI577">
        <v>1</v>
      </c>
      <c r="RJ577">
        <v>0</v>
      </c>
      <c r="RK577">
        <v>0</v>
      </c>
      <c r="RL577">
        <v>0</v>
      </c>
      <c r="RM577">
        <v>0</v>
      </c>
      <c r="RN577">
        <v>0</v>
      </c>
      <c r="RO577">
        <v>0</v>
      </c>
      <c r="RP577">
        <v>0</v>
      </c>
      <c r="RQ577">
        <v>0</v>
      </c>
      <c r="RR577">
        <v>0</v>
      </c>
      <c r="RS577">
        <v>0</v>
      </c>
      <c r="RT577">
        <v>0</v>
      </c>
      <c r="RU577">
        <v>0</v>
      </c>
      <c r="RV577">
        <f t="shared" si="17"/>
        <v>4</v>
      </c>
      <c r="RY577">
        <f t="shared" si="16"/>
        <v>4</v>
      </c>
    </row>
    <row r="578" spans="1:493" x14ac:dyDescent="0.3">
      <c r="A578">
        <v>71562</v>
      </c>
      <c r="B578">
        <v>800</v>
      </c>
      <c r="C578" t="s">
        <v>6793</v>
      </c>
      <c r="D578" t="s">
        <v>6793</v>
      </c>
      <c r="I578" t="s">
        <v>6793</v>
      </c>
      <c r="J578" t="s">
        <v>7515</v>
      </c>
      <c r="K578" t="s">
        <v>7515</v>
      </c>
      <c r="L578" t="s">
        <v>7515</v>
      </c>
      <c r="M578" t="s">
        <v>7515</v>
      </c>
      <c r="N578" t="s">
        <v>7515</v>
      </c>
      <c r="O578" t="s">
        <v>7515</v>
      </c>
      <c r="P578" t="s">
        <v>7515</v>
      </c>
      <c r="Q578" t="s">
        <v>7515</v>
      </c>
      <c r="R578" t="s">
        <v>7515</v>
      </c>
      <c r="S578" t="s">
        <v>7515</v>
      </c>
      <c r="T578" t="s">
        <v>7515</v>
      </c>
      <c r="U578" t="s">
        <v>7515</v>
      </c>
      <c r="V578" t="s">
        <v>7515</v>
      </c>
      <c r="W578" t="s">
        <v>7515</v>
      </c>
      <c r="X578" t="s">
        <v>7515</v>
      </c>
      <c r="Y578" t="s">
        <v>7515</v>
      </c>
      <c r="Z578" t="s">
        <v>7515</v>
      </c>
      <c r="AA578" t="s">
        <v>7516</v>
      </c>
      <c r="AB578" t="s">
        <v>7515</v>
      </c>
      <c r="AC578" t="s">
        <v>7517</v>
      </c>
      <c r="AF578">
        <v>0</v>
      </c>
      <c r="AG578">
        <v>1</v>
      </c>
      <c r="AH578" t="s">
        <v>6845</v>
      </c>
      <c r="AK578" t="s">
        <v>6993</v>
      </c>
      <c r="AL578" t="s">
        <v>6794</v>
      </c>
      <c r="AM578" t="s">
        <v>6794</v>
      </c>
      <c r="AN578" t="s">
        <v>7680</v>
      </c>
      <c r="AO578">
        <v>0</v>
      </c>
      <c r="AP578">
        <v>15</v>
      </c>
      <c r="AQ578" t="s">
        <v>7568</v>
      </c>
      <c r="AT578" t="s">
        <v>6814</v>
      </c>
      <c r="AV578" t="s">
        <v>6991</v>
      </c>
      <c r="AW578" t="s">
        <v>7588</v>
      </c>
      <c r="AX578" t="s">
        <v>6793</v>
      </c>
      <c r="AY578" t="s">
        <v>6794</v>
      </c>
      <c r="AZ578" t="s">
        <v>6793</v>
      </c>
      <c r="BA578" t="s">
        <v>6793</v>
      </c>
      <c r="BC578" t="s">
        <v>6794</v>
      </c>
      <c r="BD578" t="s">
        <v>6794</v>
      </c>
      <c r="BE578" t="s">
        <v>6793</v>
      </c>
      <c r="BF578" t="s">
        <v>6793</v>
      </c>
      <c r="BG578" t="s">
        <v>6794</v>
      </c>
      <c r="BH578" t="s">
        <v>6794</v>
      </c>
      <c r="BI578" t="s">
        <v>7029</v>
      </c>
      <c r="BJ578" t="s">
        <v>7024</v>
      </c>
      <c r="BK578" t="s">
        <v>6794</v>
      </c>
      <c r="BM578">
        <v>50</v>
      </c>
      <c r="BN578">
        <v>40</v>
      </c>
      <c r="BO578" t="s">
        <v>7519</v>
      </c>
      <c r="BP578" t="s">
        <v>7554</v>
      </c>
      <c r="BQ578" t="s">
        <v>7559</v>
      </c>
      <c r="BR578" t="s">
        <v>7594</v>
      </c>
      <c r="BS578" t="s">
        <v>7516</v>
      </c>
      <c r="BT578" t="s">
        <v>7515</v>
      </c>
      <c r="BU578" t="s">
        <v>7515</v>
      </c>
      <c r="BV578" t="s">
        <v>7515</v>
      </c>
      <c r="BW578" t="s">
        <v>7515</v>
      </c>
      <c r="BX578" t="s">
        <v>7515</v>
      </c>
      <c r="BY578" t="s">
        <v>7515</v>
      </c>
      <c r="BZ578" t="s">
        <v>7515</v>
      </c>
      <c r="CA578" t="s">
        <v>7515</v>
      </c>
      <c r="CB578" t="s">
        <v>7515</v>
      </c>
      <c r="CC578" t="s">
        <v>7515</v>
      </c>
      <c r="CD578" t="s">
        <v>7515</v>
      </c>
      <c r="CE578" t="s">
        <v>6794</v>
      </c>
      <c r="CI578" t="s">
        <v>6793</v>
      </c>
      <c r="CJ578" t="s">
        <v>6793</v>
      </c>
      <c r="CK578" t="s">
        <v>6793</v>
      </c>
      <c r="CL578" t="s">
        <v>6793</v>
      </c>
      <c r="CM578" t="s">
        <v>6794</v>
      </c>
      <c r="CN578" t="s">
        <v>6793</v>
      </c>
      <c r="CO578" t="s">
        <v>6794</v>
      </c>
      <c r="CP578" t="s">
        <v>6793</v>
      </c>
      <c r="CQ578" t="s">
        <v>6793</v>
      </c>
      <c r="CR578" t="s">
        <v>7520</v>
      </c>
      <c r="CS578" t="s">
        <v>7521</v>
      </c>
      <c r="CT578" t="s">
        <v>7605</v>
      </c>
      <c r="CU578" t="s">
        <v>6793</v>
      </c>
      <c r="CV578">
        <v>3</v>
      </c>
      <c r="CW578">
        <v>4</v>
      </c>
      <c r="CX578">
        <v>4</v>
      </c>
      <c r="CY578" t="s">
        <v>6794</v>
      </c>
      <c r="EC578">
        <v>5</v>
      </c>
      <c r="EE578">
        <v>3</v>
      </c>
      <c r="EF578">
        <v>0</v>
      </c>
      <c r="EG578">
        <v>0</v>
      </c>
      <c r="EH578">
        <v>1</v>
      </c>
      <c r="EI578">
        <v>1</v>
      </c>
      <c r="EJ578">
        <v>0</v>
      </c>
      <c r="EK578">
        <v>0</v>
      </c>
      <c r="EL578" t="s">
        <v>6793</v>
      </c>
      <c r="EM578" t="s">
        <v>7573</v>
      </c>
      <c r="EO578">
        <v>1</v>
      </c>
      <c r="EP578" t="s">
        <v>7683</v>
      </c>
      <c r="EQ578">
        <v>2008</v>
      </c>
      <c r="ER578" t="s">
        <v>7684</v>
      </c>
      <c r="EV578" t="s">
        <v>6793</v>
      </c>
      <c r="OX578" t="s">
        <v>7524</v>
      </c>
      <c r="OY578" t="s">
        <v>7680</v>
      </c>
      <c r="OZ578">
        <v>3</v>
      </c>
      <c r="PA578">
        <v>2009</v>
      </c>
      <c r="PE578" t="s">
        <v>6794</v>
      </c>
      <c r="PS578" t="s">
        <v>7526</v>
      </c>
      <c r="PT578" t="s">
        <v>7526</v>
      </c>
      <c r="PU578" t="s">
        <v>7526</v>
      </c>
      <c r="PV578" t="s">
        <v>7526</v>
      </c>
      <c r="PW578" t="s">
        <v>7516</v>
      </c>
      <c r="PX578" t="s">
        <v>7515</v>
      </c>
      <c r="PY578" t="s">
        <v>7515</v>
      </c>
      <c r="PZ578" t="s">
        <v>7515</v>
      </c>
      <c r="QA578" t="s">
        <v>7515</v>
      </c>
      <c r="QB578" t="s">
        <v>7515</v>
      </c>
      <c r="QC578" t="s">
        <v>7515</v>
      </c>
      <c r="QD578" t="s">
        <v>7528</v>
      </c>
      <c r="QE578" t="s">
        <v>7529</v>
      </c>
      <c r="QF578" t="s">
        <v>7528</v>
      </c>
      <c r="QG578" t="s">
        <v>7681</v>
      </c>
      <c r="QH578">
        <v>2008</v>
      </c>
      <c r="QI578">
        <v>12</v>
      </c>
      <c r="QJ578">
        <v>1</v>
      </c>
      <c r="QK578" s="329">
        <v>39788</v>
      </c>
      <c r="QL578">
        <v>0</v>
      </c>
      <c r="QM578">
        <v>1</v>
      </c>
      <c r="QN578" t="s">
        <v>212</v>
      </c>
      <c r="QO578">
        <v>2008</v>
      </c>
      <c r="QP578">
        <v>50</v>
      </c>
      <c r="QQ578">
        <v>1</v>
      </c>
      <c r="QR578">
        <v>1</v>
      </c>
      <c r="QS578">
        <v>0</v>
      </c>
      <c r="QT578">
        <v>0</v>
      </c>
      <c r="QU578">
        <v>0</v>
      </c>
      <c r="QV578">
        <v>0</v>
      </c>
      <c r="QW578">
        <v>0</v>
      </c>
      <c r="QX578">
        <v>0</v>
      </c>
      <c r="QY578">
        <v>0</v>
      </c>
      <c r="QZ578">
        <v>0</v>
      </c>
      <c r="RA578">
        <v>0</v>
      </c>
      <c r="RB578">
        <v>0</v>
      </c>
      <c r="RC578">
        <v>0</v>
      </c>
      <c r="RD578">
        <v>0</v>
      </c>
      <c r="RE578">
        <v>0</v>
      </c>
      <c r="RF578">
        <v>0</v>
      </c>
      <c r="RG578">
        <v>0</v>
      </c>
      <c r="RH578">
        <v>0</v>
      </c>
      <c r="RI578">
        <v>0</v>
      </c>
      <c r="RJ578">
        <v>0</v>
      </c>
      <c r="RK578">
        <v>0</v>
      </c>
      <c r="RL578">
        <v>0</v>
      </c>
      <c r="RM578">
        <v>0</v>
      </c>
      <c r="RN578">
        <v>0</v>
      </c>
      <c r="RO578">
        <v>0</v>
      </c>
      <c r="RP578">
        <v>0</v>
      </c>
      <c r="RQ578">
        <v>0</v>
      </c>
      <c r="RR578">
        <v>0</v>
      </c>
      <c r="RS578">
        <v>0</v>
      </c>
      <c r="RT578">
        <v>0</v>
      </c>
      <c r="RU578">
        <v>0</v>
      </c>
      <c r="RV578">
        <f t="shared" si="17"/>
        <v>3</v>
      </c>
      <c r="RY578">
        <f t="shared" si="16"/>
        <v>6</v>
      </c>
    </row>
    <row r="579" spans="1:493" x14ac:dyDescent="0.3">
      <c r="A579">
        <v>71563</v>
      </c>
      <c r="B579">
        <v>801</v>
      </c>
      <c r="C579" t="s">
        <v>6793</v>
      </c>
      <c r="D579" t="s">
        <v>6793</v>
      </c>
      <c r="I579" t="s">
        <v>6793</v>
      </c>
      <c r="J579" t="s">
        <v>7515</v>
      </c>
      <c r="K579" t="s">
        <v>7515</v>
      </c>
      <c r="L579" t="s">
        <v>7515</v>
      </c>
      <c r="M579" t="s">
        <v>7515</v>
      </c>
      <c r="N579" t="s">
        <v>7515</v>
      </c>
      <c r="O579" t="s">
        <v>7515</v>
      </c>
      <c r="P579" t="s">
        <v>7515</v>
      </c>
      <c r="Q579" t="s">
        <v>7515</v>
      </c>
      <c r="R579" t="s">
        <v>7515</v>
      </c>
      <c r="S579" t="s">
        <v>7515</v>
      </c>
      <c r="T579" t="s">
        <v>7515</v>
      </c>
      <c r="U579" t="s">
        <v>7515</v>
      </c>
      <c r="V579" t="s">
        <v>7515</v>
      </c>
      <c r="W579" t="s">
        <v>7515</v>
      </c>
      <c r="X579" t="s">
        <v>7515</v>
      </c>
      <c r="Y579" t="s">
        <v>7516</v>
      </c>
      <c r="Z579" t="s">
        <v>7515</v>
      </c>
      <c r="AA579" t="s">
        <v>7515</v>
      </c>
      <c r="AB579" t="s">
        <v>7515</v>
      </c>
      <c r="AC579" t="s">
        <v>6796</v>
      </c>
      <c r="AK579" t="s">
        <v>6985</v>
      </c>
      <c r="AL579" t="s">
        <v>6794</v>
      </c>
      <c r="AM579" t="s">
        <v>6794</v>
      </c>
      <c r="AN579" t="s">
        <v>7680</v>
      </c>
      <c r="AO579">
        <v>0</v>
      </c>
      <c r="AP579">
        <v>10</v>
      </c>
      <c r="AQ579" t="s">
        <v>6988</v>
      </c>
      <c r="AR579" t="s">
        <v>6793</v>
      </c>
      <c r="AS579" t="s">
        <v>6966</v>
      </c>
      <c r="AT579" t="s">
        <v>6814</v>
      </c>
      <c r="AV579" t="s">
        <v>6991</v>
      </c>
      <c r="AW579" t="s">
        <v>7588</v>
      </c>
      <c r="AX579" t="s">
        <v>6793</v>
      </c>
      <c r="AY579" t="s">
        <v>6794</v>
      </c>
      <c r="AZ579" t="s">
        <v>6793</v>
      </c>
      <c r="BA579" t="s">
        <v>6793</v>
      </c>
      <c r="BB579" t="s">
        <v>6793</v>
      </c>
      <c r="BC579" t="s">
        <v>6794</v>
      </c>
      <c r="BD579" t="s">
        <v>6794</v>
      </c>
      <c r="BE579" t="s">
        <v>6793</v>
      </c>
      <c r="BF579" t="s">
        <v>6793</v>
      </c>
      <c r="BG579" t="s">
        <v>6793</v>
      </c>
      <c r="BH579" t="s">
        <v>6794</v>
      </c>
      <c r="BI579" t="s">
        <v>7029</v>
      </c>
      <c r="BJ579" t="s">
        <v>7021</v>
      </c>
      <c r="BK579" t="s">
        <v>6794</v>
      </c>
      <c r="BM579">
        <v>50</v>
      </c>
      <c r="BN579" t="s">
        <v>7532</v>
      </c>
      <c r="BO579" t="s">
        <v>7519</v>
      </c>
      <c r="BP579" t="s">
        <v>6</v>
      </c>
      <c r="BQ579" t="s">
        <v>7029</v>
      </c>
      <c r="BR579" t="s">
        <v>7594</v>
      </c>
      <c r="BS579" t="s">
        <v>7515</v>
      </c>
      <c r="BT579" t="s">
        <v>7515</v>
      </c>
      <c r="BU579" t="s">
        <v>7516</v>
      </c>
      <c r="BV579" t="s">
        <v>7515</v>
      </c>
      <c r="BW579" t="s">
        <v>7515</v>
      </c>
      <c r="BX579" t="s">
        <v>7515</v>
      </c>
      <c r="BY579" t="s">
        <v>7515</v>
      </c>
      <c r="BZ579" t="s">
        <v>7515</v>
      </c>
      <c r="CA579" t="s">
        <v>7515</v>
      </c>
      <c r="CB579" t="s">
        <v>7515</v>
      </c>
      <c r="CC579" t="s">
        <v>7515</v>
      </c>
      <c r="CD579" t="s">
        <v>7515</v>
      </c>
      <c r="CE579" t="s">
        <v>6794</v>
      </c>
      <c r="CI579" t="s">
        <v>6793</v>
      </c>
      <c r="CJ579" t="s">
        <v>6793</v>
      </c>
      <c r="CK579" t="s">
        <v>6794</v>
      </c>
      <c r="CL579" t="s">
        <v>6794</v>
      </c>
      <c r="CM579" t="s">
        <v>6794</v>
      </c>
      <c r="CN579" t="s">
        <v>6794</v>
      </c>
      <c r="CO579" t="s">
        <v>6794</v>
      </c>
      <c r="CP579" t="s">
        <v>6794</v>
      </c>
      <c r="CQ579" t="s">
        <v>6794</v>
      </c>
      <c r="CR579" t="s">
        <v>7520</v>
      </c>
      <c r="CS579" t="s">
        <v>7521</v>
      </c>
      <c r="CT579" t="s">
        <v>6966</v>
      </c>
      <c r="CU579" t="s">
        <v>6793</v>
      </c>
      <c r="CV579">
        <v>2</v>
      </c>
      <c r="CW579">
        <v>4</v>
      </c>
      <c r="CX579">
        <v>2</v>
      </c>
      <c r="CY579" t="s">
        <v>6794</v>
      </c>
      <c r="EC579">
        <v>4</v>
      </c>
      <c r="EE579">
        <v>0</v>
      </c>
      <c r="EF579">
        <v>2</v>
      </c>
      <c r="EG579">
        <v>0</v>
      </c>
      <c r="EH579">
        <v>0</v>
      </c>
      <c r="EI579">
        <v>0</v>
      </c>
      <c r="EJ579">
        <v>2</v>
      </c>
      <c r="EK579">
        <v>0</v>
      </c>
      <c r="EL579" t="s">
        <v>6794</v>
      </c>
      <c r="EV579" t="s">
        <v>6794</v>
      </c>
      <c r="PS579" t="s">
        <v>7526</v>
      </c>
      <c r="PT579" t="s">
        <v>7526</v>
      </c>
      <c r="PU579" t="s">
        <v>7527</v>
      </c>
      <c r="PV579" t="s">
        <v>7526</v>
      </c>
      <c r="PW579" t="s">
        <v>7515</v>
      </c>
      <c r="PX579" t="s">
        <v>7515</v>
      </c>
      <c r="PY579" t="s">
        <v>7515</v>
      </c>
      <c r="PZ579" t="s">
        <v>7515</v>
      </c>
      <c r="QA579" t="s">
        <v>7515</v>
      </c>
      <c r="QB579" t="s">
        <v>7515</v>
      </c>
      <c r="QC579" t="s">
        <v>7516</v>
      </c>
      <c r="QD579" t="s">
        <v>7692</v>
      </c>
      <c r="QE579" t="s">
        <v>7529</v>
      </c>
      <c r="QF579" t="s">
        <v>7528</v>
      </c>
      <c r="QG579" t="s">
        <v>7681</v>
      </c>
      <c r="QH579">
        <v>2008</v>
      </c>
      <c r="QI579">
        <v>9</v>
      </c>
      <c r="QJ579">
        <v>1</v>
      </c>
      <c r="QK579" s="329">
        <v>39701</v>
      </c>
      <c r="QL579">
        <v>1</v>
      </c>
      <c r="QM579">
        <v>0</v>
      </c>
      <c r="QN579" t="s">
        <v>212</v>
      </c>
      <c r="QO579">
        <v>2008</v>
      </c>
      <c r="QP579">
        <v>50</v>
      </c>
      <c r="RV579">
        <f t="shared" si="17"/>
        <v>4</v>
      </c>
      <c r="RY579">
        <f t="shared" si="16"/>
        <v>6</v>
      </c>
    </row>
    <row r="580" spans="1:493" x14ac:dyDescent="0.3">
      <c r="A580">
        <v>71564</v>
      </c>
      <c r="B580">
        <v>802</v>
      </c>
      <c r="C580" t="s">
        <v>6793</v>
      </c>
      <c r="D580" t="s">
        <v>6793</v>
      </c>
      <c r="I580" t="s">
        <v>6793</v>
      </c>
      <c r="J580" t="s">
        <v>7515</v>
      </c>
      <c r="K580" t="s">
        <v>7516</v>
      </c>
      <c r="L580" t="s">
        <v>7515</v>
      </c>
      <c r="M580" t="s">
        <v>7515</v>
      </c>
      <c r="N580" t="s">
        <v>7515</v>
      </c>
      <c r="O580" t="s">
        <v>7515</v>
      </c>
      <c r="P580" t="s">
        <v>7515</v>
      </c>
      <c r="Q580" t="s">
        <v>7515</v>
      </c>
      <c r="R580" t="s">
        <v>7515</v>
      </c>
      <c r="S580" t="s">
        <v>7515</v>
      </c>
      <c r="T580" t="s">
        <v>7515</v>
      </c>
      <c r="U580" t="s">
        <v>7515</v>
      </c>
      <c r="V580" t="s">
        <v>7515</v>
      </c>
      <c r="W580" t="s">
        <v>7515</v>
      </c>
      <c r="X580" t="s">
        <v>7515</v>
      </c>
      <c r="Y580" t="s">
        <v>7515</v>
      </c>
      <c r="Z580" t="s">
        <v>7515</v>
      </c>
      <c r="AA580" t="s">
        <v>7515</v>
      </c>
      <c r="AB580" t="s">
        <v>7515</v>
      </c>
      <c r="AC580" t="s">
        <v>6796</v>
      </c>
      <c r="AK580" t="s">
        <v>6985</v>
      </c>
      <c r="AL580" t="s">
        <v>6793</v>
      </c>
      <c r="AM580" t="s">
        <v>6793</v>
      </c>
      <c r="AN580" t="s">
        <v>7680</v>
      </c>
      <c r="AO580">
        <v>0</v>
      </c>
      <c r="AP580">
        <v>20</v>
      </c>
      <c r="AQ580" t="s">
        <v>6988</v>
      </c>
      <c r="AR580" t="s">
        <v>6793</v>
      </c>
      <c r="AS580" t="s">
        <v>6793</v>
      </c>
      <c r="AT580" t="s">
        <v>6813</v>
      </c>
      <c r="AU580" t="s">
        <v>7531</v>
      </c>
      <c r="AV580" t="s">
        <v>6991</v>
      </c>
      <c r="AX580" t="s">
        <v>6794</v>
      </c>
      <c r="AY580" t="s">
        <v>6794</v>
      </c>
      <c r="AZ580" t="s">
        <v>6793</v>
      </c>
      <c r="BA580" t="s">
        <v>6794</v>
      </c>
      <c r="BB580" t="s">
        <v>6793</v>
      </c>
      <c r="BC580" t="s">
        <v>6794</v>
      </c>
      <c r="BD580" t="s">
        <v>6794</v>
      </c>
      <c r="BE580" t="s">
        <v>6794</v>
      </c>
      <c r="BF580" t="s">
        <v>6794</v>
      </c>
      <c r="BG580" t="s">
        <v>6794</v>
      </c>
      <c r="BH580" t="s">
        <v>6794</v>
      </c>
      <c r="BI580" t="s">
        <v>7028</v>
      </c>
      <c r="BJ580" t="s">
        <v>7021</v>
      </c>
      <c r="BK580" t="s">
        <v>6794</v>
      </c>
      <c r="BM580">
        <v>50</v>
      </c>
      <c r="BN580">
        <v>50</v>
      </c>
      <c r="BO580" t="s">
        <v>7533</v>
      </c>
      <c r="BP580" t="s">
        <v>6</v>
      </c>
      <c r="BQ580" t="s">
        <v>7559</v>
      </c>
      <c r="BR580" t="s">
        <v>7594</v>
      </c>
      <c r="BS580" t="s">
        <v>7515</v>
      </c>
      <c r="BT580" t="s">
        <v>7516</v>
      </c>
      <c r="BU580" t="s">
        <v>7515</v>
      </c>
      <c r="BV580" t="s">
        <v>7515</v>
      </c>
      <c r="BW580" t="s">
        <v>7515</v>
      </c>
      <c r="BX580" t="s">
        <v>7515</v>
      </c>
      <c r="BY580" t="s">
        <v>7515</v>
      </c>
      <c r="BZ580" t="s">
        <v>7515</v>
      </c>
      <c r="CA580" t="s">
        <v>7515</v>
      </c>
      <c r="CB580" t="s">
        <v>7515</v>
      </c>
      <c r="CC580" t="s">
        <v>7515</v>
      </c>
      <c r="CD580" t="s">
        <v>7515</v>
      </c>
      <c r="CE580" t="s">
        <v>6794</v>
      </c>
      <c r="CI580" t="s">
        <v>6793</v>
      </c>
      <c r="CJ580" t="s">
        <v>6793</v>
      </c>
      <c r="CK580" t="s">
        <v>6794</v>
      </c>
      <c r="CL580" t="s">
        <v>6794</v>
      </c>
      <c r="CM580" t="s">
        <v>6794</v>
      </c>
      <c r="CN580" t="s">
        <v>6793</v>
      </c>
      <c r="CO580" t="s">
        <v>6794</v>
      </c>
      <c r="CP580" t="s">
        <v>6793</v>
      </c>
      <c r="CQ580" t="s">
        <v>6794</v>
      </c>
      <c r="CR580" t="s">
        <v>7520</v>
      </c>
      <c r="CS580" t="s">
        <v>7521</v>
      </c>
      <c r="CT580" t="s">
        <v>7522</v>
      </c>
      <c r="CU580" t="s">
        <v>6793</v>
      </c>
      <c r="CV580">
        <v>2</v>
      </c>
      <c r="CW580">
        <v>3</v>
      </c>
      <c r="CX580">
        <v>4</v>
      </c>
      <c r="CY580" t="s">
        <v>6794</v>
      </c>
      <c r="EC580">
        <v>2</v>
      </c>
      <c r="EE580">
        <v>0</v>
      </c>
      <c r="EF580">
        <v>0</v>
      </c>
      <c r="EG580">
        <v>0</v>
      </c>
      <c r="EH580">
        <v>0</v>
      </c>
      <c r="EI580">
        <v>2</v>
      </c>
      <c r="EJ580">
        <v>0</v>
      </c>
      <c r="EK580">
        <v>0</v>
      </c>
      <c r="EL580" t="s">
        <v>6794</v>
      </c>
      <c r="EV580" t="s">
        <v>6793</v>
      </c>
      <c r="OO580" t="s">
        <v>7524</v>
      </c>
      <c r="OP580" t="s">
        <v>7680</v>
      </c>
      <c r="OQ580">
        <v>8</v>
      </c>
      <c r="OR580">
        <v>2007</v>
      </c>
      <c r="OV580" t="s">
        <v>6794</v>
      </c>
      <c r="OW580" t="s">
        <v>6793</v>
      </c>
      <c r="PS580" t="s">
        <v>6</v>
      </c>
      <c r="PT580" t="s">
        <v>7526</v>
      </c>
      <c r="PU580" t="s">
        <v>7527</v>
      </c>
      <c r="PV580" t="s">
        <v>7582</v>
      </c>
      <c r="PW580" t="s">
        <v>7516</v>
      </c>
      <c r="PX580" t="s">
        <v>7515</v>
      </c>
      <c r="PY580" t="s">
        <v>7515</v>
      </c>
      <c r="PZ580" t="s">
        <v>7515</v>
      </c>
      <c r="QA580" t="s">
        <v>7515</v>
      </c>
      <c r="QB580" t="s">
        <v>7515</v>
      </c>
      <c r="QC580" t="s">
        <v>7515</v>
      </c>
      <c r="QD580" t="s">
        <v>7528</v>
      </c>
      <c r="QE580" t="s">
        <v>7529</v>
      </c>
      <c r="QF580" t="s">
        <v>7528</v>
      </c>
      <c r="QG580" t="s">
        <v>7681</v>
      </c>
      <c r="QH580">
        <v>2008</v>
      </c>
      <c r="QI580">
        <v>3</v>
      </c>
      <c r="QJ580">
        <v>1</v>
      </c>
      <c r="QK580" s="329">
        <v>39521</v>
      </c>
      <c r="QL580">
        <v>1</v>
      </c>
      <c r="QM580">
        <v>0</v>
      </c>
      <c r="QN580" t="s">
        <v>265</v>
      </c>
      <c r="QO580">
        <v>2008</v>
      </c>
      <c r="QP580">
        <v>50</v>
      </c>
      <c r="QQ580">
        <v>0</v>
      </c>
      <c r="QR580">
        <v>0</v>
      </c>
      <c r="QS580">
        <v>0</v>
      </c>
      <c r="QT580">
        <v>0</v>
      </c>
      <c r="QU580">
        <v>0</v>
      </c>
      <c r="QV580">
        <v>0</v>
      </c>
      <c r="QW580">
        <v>0</v>
      </c>
      <c r="QX580">
        <v>0</v>
      </c>
      <c r="QY580">
        <v>0</v>
      </c>
      <c r="QZ580">
        <v>0</v>
      </c>
      <c r="RA580">
        <v>0</v>
      </c>
      <c r="RB580">
        <v>0</v>
      </c>
      <c r="RC580">
        <v>0</v>
      </c>
      <c r="RD580">
        <v>0</v>
      </c>
      <c r="RE580">
        <v>0</v>
      </c>
      <c r="RF580">
        <v>0</v>
      </c>
      <c r="RG580">
        <v>0</v>
      </c>
      <c r="RH580">
        <v>0</v>
      </c>
      <c r="RI580">
        <v>0</v>
      </c>
      <c r="RJ580">
        <v>0</v>
      </c>
      <c r="RK580">
        <v>0</v>
      </c>
      <c r="RL580">
        <v>0</v>
      </c>
      <c r="RM580">
        <v>0</v>
      </c>
      <c r="RN580">
        <v>0</v>
      </c>
      <c r="RO580">
        <v>0</v>
      </c>
      <c r="RP580">
        <v>0</v>
      </c>
      <c r="RQ580">
        <v>0</v>
      </c>
      <c r="RR580">
        <v>0</v>
      </c>
      <c r="RS580">
        <v>0</v>
      </c>
      <c r="RT580">
        <v>0</v>
      </c>
      <c r="RU580">
        <v>1</v>
      </c>
      <c r="RV580">
        <f t="shared" si="17"/>
        <v>2</v>
      </c>
      <c r="RY580">
        <f t="shared" si="16"/>
        <v>2</v>
      </c>
    </row>
    <row r="581" spans="1:493" x14ac:dyDescent="0.3">
      <c r="A581">
        <v>71565</v>
      </c>
      <c r="B581">
        <v>803</v>
      </c>
      <c r="C581" t="s">
        <v>6793</v>
      </c>
      <c r="D581" t="s">
        <v>6793</v>
      </c>
      <c r="I581" t="s">
        <v>6793</v>
      </c>
      <c r="J581" t="s">
        <v>7515</v>
      </c>
      <c r="K581" t="s">
        <v>7515</v>
      </c>
      <c r="L581" t="s">
        <v>7515</v>
      </c>
      <c r="M581" t="s">
        <v>7515</v>
      </c>
      <c r="N581" t="s">
        <v>7515</v>
      </c>
      <c r="O581" t="s">
        <v>7515</v>
      </c>
      <c r="P581" t="s">
        <v>7515</v>
      </c>
      <c r="Q581" t="s">
        <v>7515</v>
      </c>
      <c r="R581" t="s">
        <v>7515</v>
      </c>
      <c r="S581" t="s">
        <v>7515</v>
      </c>
      <c r="T581" t="s">
        <v>7516</v>
      </c>
      <c r="U581" t="s">
        <v>7515</v>
      </c>
      <c r="V581" t="s">
        <v>7515</v>
      </c>
      <c r="W581" t="s">
        <v>7515</v>
      </c>
      <c r="X581" t="s">
        <v>7515</v>
      </c>
      <c r="Y581" t="s">
        <v>7515</v>
      </c>
      <c r="Z581" t="s">
        <v>7515</v>
      </c>
      <c r="AA581" t="s">
        <v>7515</v>
      </c>
      <c r="AB581" t="s">
        <v>7515</v>
      </c>
      <c r="AC581" t="s">
        <v>6796</v>
      </c>
      <c r="AK581" t="s">
        <v>6985</v>
      </c>
      <c r="AL581" t="s">
        <v>6794</v>
      </c>
      <c r="AM581" t="s">
        <v>6793</v>
      </c>
      <c r="AN581" t="s">
        <v>7687</v>
      </c>
      <c r="AQ581" t="s">
        <v>6988</v>
      </c>
      <c r="AR581" t="s">
        <v>6793</v>
      </c>
      <c r="AS581" t="s">
        <v>6793</v>
      </c>
      <c r="AT581" t="s">
        <v>6813</v>
      </c>
      <c r="AU581" t="s">
        <v>7531</v>
      </c>
      <c r="AV581" t="s">
        <v>7518</v>
      </c>
      <c r="AX581" t="s">
        <v>6794</v>
      </c>
      <c r="AY581" t="s">
        <v>6794</v>
      </c>
      <c r="AZ581" t="s">
        <v>6793</v>
      </c>
      <c r="BA581" t="s">
        <v>6793</v>
      </c>
      <c r="BB581" t="s">
        <v>6793</v>
      </c>
      <c r="BC581" t="s">
        <v>6794</v>
      </c>
      <c r="BD581" t="s">
        <v>6794</v>
      </c>
      <c r="BE581" t="s">
        <v>6794</v>
      </c>
      <c r="BF581" t="s">
        <v>6794</v>
      </c>
      <c r="BG581" t="s">
        <v>6794</v>
      </c>
      <c r="BH581" t="s">
        <v>6794</v>
      </c>
      <c r="BI581" t="s">
        <v>7028</v>
      </c>
      <c r="BJ581" t="s">
        <v>6</v>
      </c>
      <c r="BK581" t="s">
        <v>6794</v>
      </c>
      <c r="BM581" t="s">
        <v>7547</v>
      </c>
      <c r="BN581">
        <v>35</v>
      </c>
      <c r="BO581" t="s">
        <v>7533</v>
      </c>
      <c r="BP581" t="s">
        <v>6</v>
      </c>
      <c r="BQ581" t="s">
        <v>7021</v>
      </c>
      <c r="BR581" t="s">
        <v>7543</v>
      </c>
      <c r="BS581" t="s">
        <v>7515</v>
      </c>
      <c r="BT581" t="s">
        <v>7515</v>
      </c>
      <c r="BU581" t="s">
        <v>7516</v>
      </c>
      <c r="BV581" t="s">
        <v>7516</v>
      </c>
      <c r="BW581" t="s">
        <v>7515</v>
      </c>
      <c r="BX581" t="s">
        <v>7515</v>
      </c>
      <c r="BY581" t="s">
        <v>7515</v>
      </c>
      <c r="BZ581" t="s">
        <v>7515</v>
      </c>
      <c r="CA581" t="s">
        <v>7515</v>
      </c>
      <c r="CB581" t="s">
        <v>7515</v>
      </c>
      <c r="CC581" t="s">
        <v>7515</v>
      </c>
      <c r="CD581" t="s">
        <v>7515</v>
      </c>
      <c r="CE581" t="s">
        <v>6794</v>
      </c>
      <c r="CI581" t="s">
        <v>6793</v>
      </c>
      <c r="CJ581" t="s">
        <v>6794</v>
      </c>
      <c r="CK581" t="s">
        <v>6794</v>
      </c>
      <c r="CL581" t="s">
        <v>6794</v>
      </c>
      <c r="CM581" t="s">
        <v>6794</v>
      </c>
      <c r="CN581" t="s">
        <v>6794</v>
      </c>
      <c r="CO581" t="s">
        <v>6794</v>
      </c>
      <c r="CP581" t="s">
        <v>6793</v>
      </c>
      <c r="CQ581" t="s">
        <v>6794</v>
      </c>
      <c r="CR581" t="s">
        <v>7520</v>
      </c>
      <c r="CS581" t="s">
        <v>7521</v>
      </c>
      <c r="CT581" t="s">
        <v>7587</v>
      </c>
      <c r="CU581" t="s">
        <v>6793</v>
      </c>
      <c r="CV581">
        <v>2</v>
      </c>
      <c r="CW581">
        <v>3</v>
      </c>
      <c r="CX581">
        <v>4</v>
      </c>
      <c r="CY581" t="s">
        <v>6793</v>
      </c>
      <c r="CZ581">
        <v>1</v>
      </c>
      <c r="DA581" t="s">
        <v>6966</v>
      </c>
      <c r="DD581" t="s">
        <v>7557</v>
      </c>
      <c r="DE581" t="s">
        <v>6966</v>
      </c>
      <c r="EC581">
        <v>3</v>
      </c>
      <c r="EE581">
        <v>0</v>
      </c>
      <c r="EF581">
        <v>0</v>
      </c>
      <c r="EG581">
        <v>0</v>
      </c>
      <c r="EH581">
        <v>1</v>
      </c>
      <c r="EI581">
        <v>0</v>
      </c>
      <c r="EJ581">
        <v>2</v>
      </c>
      <c r="EK581">
        <v>0</v>
      </c>
      <c r="EL581" t="s">
        <v>6794</v>
      </c>
      <c r="EV581" t="s">
        <v>6793</v>
      </c>
      <c r="LC581" t="s">
        <v>7524</v>
      </c>
      <c r="LD581" t="s">
        <v>6</v>
      </c>
      <c r="LG581" t="s">
        <v>7578</v>
      </c>
      <c r="LH581" t="s">
        <v>7527</v>
      </c>
      <c r="LI581" t="s">
        <v>7527</v>
      </c>
      <c r="LJ581" t="s">
        <v>6793</v>
      </c>
      <c r="PS581" t="s">
        <v>7526</v>
      </c>
      <c r="PT581" t="s">
        <v>7526</v>
      </c>
      <c r="PU581" t="s">
        <v>7527</v>
      </c>
      <c r="PW581" t="s">
        <v>7516</v>
      </c>
      <c r="PX581" t="s">
        <v>7515</v>
      </c>
      <c r="PY581" t="s">
        <v>7515</v>
      </c>
      <c r="PZ581" t="s">
        <v>7515</v>
      </c>
      <c r="QA581" t="s">
        <v>7515</v>
      </c>
      <c r="QB581" t="s">
        <v>7515</v>
      </c>
      <c r="QC581" t="s">
        <v>7515</v>
      </c>
      <c r="QD581" t="s">
        <v>7528</v>
      </c>
      <c r="QE581" t="s">
        <v>7529</v>
      </c>
      <c r="QF581" t="s">
        <v>7528</v>
      </c>
      <c r="QG581" t="s">
        <v>7681</v>
      </c>
      <c r="QH581">
        <v>2008</v>
      </c>
      <c r="QI581">
        <v>1</v>
      </c>
      <c r="QJ581">
        <v>1</v>
      </c>
      <c r="QK581" s="330">
        <v>42027</v>
      </c>
      <c r="QL581">
        <v>1</v>
      </c>
      <c r="QM581">
        <v>0</v>
      </c>
      <c r="QN581" t="s">
        <v>265</v>
      </c>
      <c r="QO581">
        <v>2008</v>
      </c>
      <c r="QP581">
        <v>50</v>
      </c>
      <c r="QQ581">
        <v>0</v>
      </c>
      <c r="QR581">
        <v>0</v>
      </c>
      <c r="QS581">
        <v>0</v>
      </c>
      <c r="QT581">
        <v>0</v>
      </c>
      <c r="QU581">
        <v>0</v>
      </c>
      <c r="QV581">
        <v>0</v>
      </c>
      <c r="QW581">
        <v>0</v>
      </c>
      <c r="QX581">
        <v>0</v>
      </c>
      <c r="QY581">
        <v>0</v>
      </c>
      <c r="QZ581">
        <v>0</v>
      </c>
      <c r="RA581">
        <v>0</v>
      </c>
      <c r="RB581">
        <v>0</v>
      </c>
      <c r="RC581">
        <v>0</v>
      </c>
      <c r="RD581">
        <v>0</v>
      </c>
      <c r="RE581">
        <v>0</v>
      </c>
      <c r="RF581">
        <v>0</v>
      </c>
      <c r="RG581">
        <v>0</v>
      </c>
      <c r="RH581">
        <v>0</v>
      </c>
      <c r="RI581">
        <v>0</v>
      </c>
      <c r="RJ581">
        <v>0</v>
      </c>
      <c r="RK581">
        <v>1</v>
      </c>
      <c r="RL581">
        <v>0</v>
      </c>
      <c r="RM581">
        <v>0</v>
      </c>
      <c r="RN581">
        <v>0</v>
      </c>
      <c r="RO581">
        <v>0</v>
      </c>
      <c r="RP581">
        <v>0</v>
      </c>
      <c r="RQ581">
        <v>0</v>
      </c>
      <c r="RR581">
        <v>0</v>
      </c>
      <c r="RS581">
        <v>0</v>
      </c>
      <c r="RT581">
        <v>0</v>
      </c>
      <c r="RU581">
        <v>0</v>
      </c>
      <c r="RV581">
        <f t="shared" si="17"/>
        <v>0</v>
      </c>
      <c r="RY581">
        <f t="shared" si="16"/>
        <v>2</v>
      </c>
    </row>
    <row r="582" spans="1:493" x14ac:dyDescent="0.3">
      <c r="A582">
        <v>71566</v>
      </c>
      <c r="B582">
        <v>804</v>
      </c>
      <c r="C582" t="s">
        <v>6793</v>
      </c>
      <c r="D582" t="s">
        <v>6793</v>
      </c>
      <c r="I582" t="s">
        <v>6793</v>
      </c>
      <c r="J582" t="s">
        <v>7516</v>
      </c>
      <c r="K582" t="s">
        <v>7515</v>
      </c>
      <c r="L582" t="s">
        <v>7515</v>
      </c>
      <c r="M582" t="s">
        <v>7515</v>
      </c>
      <c r="N582" t="s">
        <v>7515</v>
      </c>
      <c r="O582" t="s">
        <v>7515</v>
      </c>
      <c r="P582" t="s">
        <v>7515</v>
      </c>
      <c r="Q582" t="s">
        <v>7515</v>
      </c>
      <c r="R582" t="s">
        <v>7515</v>
      </c>
      <c r="S582" t="s">
        <v>7515</v>
      </c>
      <c r="T582" t="s">
        <v>7515</v>
      </c>
      <c r="U582" t="s">
        <v>7515</v>
      </c>
      <c r="V582" t="s">
        <v>7515</v>
      </c>
      <c r="W582" t="s">
        <v>7515</v>
      </c>
      <c r="X582" t="s">
        <v>7515</v>
      </c>
      <c r="Y582" t="s">
        <v>7516</v>
      </c>
      <c r="Z582" t="s">
        <v>7515</v>
      </c>
      <c r="AA582" t="s">
        <v>7515</v>
      </c>
      <c r="AB582" t="s">
        <v>7515</v>
      </c>
      <c r="AC582" t="s">
        <v>7517</v>
      </c>
      <c r="AF582">
        <v>0</v>
      </c>
      <c r="AG582">
        <v>3</v>
      </c>
      <c r="AH582" t="s">
        <v>6845</v>
      </c>
      <c r="AK582" t="s">
        <v>6993</v>
      </c>
      <c r="AL582" t="s">
        <v>6794</v>
      </c>
      <c r="AM582" t="s">
        <v>6794</v>
      </c>
      <c r="AN582" t="s">
        <v>7680</v>
      </c>
      <c r="AO582">
        <v>0</v>
      </c>
      <c r="AP582">
        <v>25</v>
      </c>
      <c r="AQ582" t="s">
        <v>6992</v>
      </c>
      <c r="AR582" t="s">
        <v>6793</v>
      </c>
      <c r="AS582" t="s">
        <v>6794</v>
      </c>
      <c r="AT582" t="s">
        <v>6813</v>
      </c>
      <c r="AU582" t="s">
        <v>7531</v>
      </c>
      <c r="AV582" t="s">
        <v>31</v>
      </c>
      <c r="AX582" t="s">
        <v>6794</v>
      </c>
      <c r="AY582" t="s">
        <v>6794</v>
      </c>
      <c r="AZ582" t="s">
        <v>6793</v>
      </c>
      <c r="BA582" t="s">
        <v>6794</v>
      </c>
      <c r="BB582" t="s">
        <v>6794</v>
      </c>
      <c r="BC582" t="s">
        <v>6793</v>
      </c>
      <c r="BD582" t="s">
        <v>6793</v>
      </c>
      <c r="BE582" t="s">
        <v>6794</v>
      </c>
      <c r="BF582" t="s">
        <v>6794</v>
      </c>
      <c r="BG582" t="s">
        <v>6794</v>
      </c>
      <c r="BH582" t="s">
        <v>6794</v>
      </c>
      <c r="BI582" t="s">
        <v>7025</v>
      </c>
      <c r="BJ582" t="s">
        <v>7686</v>
      </c>
      <c r="BK582" t="s">
        <v>6794</v>
      </c>
      <c r="BM582" t="s">
        <v>7547</v>
      </c>
      <c r="BN582" t="s">
        <v>7532</v>
      </c>
      <c r="BO582" t="s">
        <v>7533</v>
      </c>
      <c r="BP582" t="s">
        <v>7601</v>
      </c>
      <c r="BQ582" t="s">
        <v>7559</v>
      </c>
      <c r="BR582" t="s">
        <v>7543</v>
      </c>
      <c r="BS582" t="s">
        <v>7515</v>
      </c>
      <c r="BT582" t="s">
        <v>7515</v>
      </c>
      <c r="BU582" t="s">
        <v>7515</v>
      </c>
      <c r="BV582" t="s">
        <v>7516</v>
      </c>
      <c r="BW582" t="s">
        <v>7515</v>
      </c>
      <c r="BX582" t="s">
        <v>7515</v>
      </c>
      <c r="BY582" t="s">
        <v>7515</v>
      </c>
      <c r="BZ582" t="s">
        <v>7515</v>
      </c>
      <c r="CA582" t="s">
        <v>7515</v>
      </c>
      <c r="CB582" t="s">
        <v>7515</v>
      </c>
      <c r="CC582" t="s">
        <v>7515</v>
      </c>
      <c r="CD582" t="s">
        <v>7515</v>
      </c>
      <c r="CE582" t="s">
        <v>6794</v>
      </c>
      <c r="CF582" t="s">
        <v>7563</v>
      </c>
      <c r="CG582" t="s">
        <v>7581</v>
      </c>
      <c r="CH582" t="s">
        <v>7566</v>
      </c>
      <c r="CI582" t="s">
        <v>6793</v>
      </c>
      <c r="CJ582" t="s">
        <v>6793</v>
      </c>
      <c r="CK582" t="s">
        <v>6793</v>
      </c>
      <c r="CL582" t="s">
        <v>6794</v>
      </c>
      <c r="CM582" t="s">
        <v>6794</v>
      </c>
      <c r="CN582" t="s">
        <v>6793</v>
      </c>
      <c r="CO582" t="s">
        <v>6794</v>
      </c>
      <c r="CP582" t="s">
        <v>6793</v>
      </c>
      <c r="CQ582" t="s">
        <v>6794</v>
      </c>
      <c r="CR582" t="s">
        <v>7520</v>
      </c>
      <c r="CS582" t="s">
        <v>7521</v>
      </c>
      <c r="CT582" t="s">
        <v>7522</v>
      </c>
      <c r="CU582" t="s">
        <v>6793</v>
      </c>
      <c r="CV582">
        <v>2</v>
      </c>
      <c r="CW582">
        <v>2</v>
      </c>
      <c r="CX582">
        <v>2</v>
      </c>
      <c r="CY582" t="s">
        <v>6794</v>
      </c>
      <c r="EC582">
        <v>4</v>
      </c>
      <c r="EE582">
        <v>2</v>
      </c>
      <c r="EF582">
        <v>0</v>
      </c>
      <c r="EG582">
        <v>0</v>
      </c>
      <c r="EH582">
        <v>1</v>
      </c>
      <c r="EI582">
        <v>1</v>
      </c>
      <c r="EJ582">
        <v>0</v>
      </c>
      <c r="EK582">
        <v>0</v>
      </c>
      <c r="EL582" t="s">
        <v>6794</v>
      </c>
      <c r="EV582" t="s">
        <v>6793</v>
      </c>
      <c r="KK582" t="s">
        <v>7524</v>
      </c>
      <c r="KL582" t="s">
        <v>7680</v>
      </c>
      <c r="KM582">
        <v>8</v>
      </c>
      <c r="KN582">
        <v>2008</v>
      </c>
      <c r="KR582" t="s">
        <v>6794</v>
      </c>
      <c r="KS582" t="s">
        <v>6793</v>
      </c>
      <c r="LC582" t="s">
        <v>7524</v>
      </c>
      <c r="LD582" t="s">
        <v>7680</v>
      </c>
      <c r="LE582">
        <v>8</v>
      </c>
      <c r="LF582">
        <v>2008</v>
      </c>
      <c r="LH582" t="s">
        <v>7527</v>
      </c>
      <c r="LI582" t="s">
        <v>7527</v>
      </c>
      <c r="LJ582" t="s">
        <v>6794</v>
      </c>
      <c r="LK582" t="s">
        <v>6793</v>
      </c>
      <c r="OX582" t="s">
        <v>7538</v>
      </c>
      <c r="OY582" t="s">
        <v>7680</v>
      </c>
      <c r="OZ582">
        <v>8</v>
      </c>
      <c r="PA582">
        <v>2008</v>
      </c>
      <c r="PE582" t="s">
        <v>6794</v>
      </c>
      <c r="PG582">
        <v>8</v>
      </c>
      <c r="PH582" t="s">
        <v>7515</v>
      </c>
      <c r="PI582" t="s">
        <v>7515</v>
      </c>
      <c r="PJ582" t="s">
        <v>7515</v>
      </c>
      <c r="PK582" t="s">
        <v>7515</v>
      </c>
      <c r="PL582" t="s">
        <v>7515</v>
      </c>
      <c r="PM582" t="s">
        <v>7515</v>
      </c>
      <c r="PN582" t="s">
        <v>7515</v>
      </c>
      <c r="PO582" t="s">
        <v>7515</v>
      </c>
      <c r="PP582" t="s">
        <v>7516</v>
      </c>
      <c r="PQ582" t="s">
        <v>7515</v>
      </c>
      <c r="PR582" t="s">
        <v>7515</v>
      </c>
      <c r="PS582" t="s">
        <v>6757</v>
      </c>
      <c r="PT582" t="s">
        <v>6</v>
      </c>
      <c r="PU582" t="s">
        <v>7527</v>
      </c>
      <c r="PW582" t="s">
        <v>7516</v>
      </c>
      <c r="PX582" t="s">
        <v>7515</v>
      </c>
      <c r="PY582" t="s">
        <v>7515</v>
      </c>
      <c r="PZ582" t="s">
        <v>7515</v>
      </c>
      <c r="QA582" t="s">
        <v>7515</v>
      </c>
      <c r="QB582" t="s">
        <v>7515</v>
      </c>
      <c r="QC582" t="s">
        <v>7515</v>
      </c>
      <c r="QD582" t="s">
        <v>7528</v>
      </c>
      <c r="QE582" t="s">
        <v>7529</v>
      </c>
      <c r="QF582" t="s">
        <v>7528</v>
      </c>
      <c r="QG582" t="s">
        <v>7681</v>
      </c>
      <c r="QH582">
        <v>2008</v>
      </c>
      <c r="QI582">
        <v>4</v>
      </c>
      <c r="QJ582">
        <v>1</v>
      </c>
      <c r="QK582" s="329">
        <v>39562</v>
      </c>
      <c r="QL582">
        <v>0</v>
      </c>
      <c r="QM582">
        <v>1</v>
      </c>
      <c r="QN582" t="s">
        <v>212</v>
      </c>
      <c r="QO582">
        <v>2008</v>
      </c>
      <c r="QP582">
        <v>50</v>
      </c>
      <c r="QQ582">
        <v>1</v>
      </c>
      <c r="QR582">
        <v>1</v>
      </c>
      <c r="QS582">
        <v>0</v>
      </c>
      <c r="QT582">
        <v>0</v>
      </c>
      <c r="QU582">
        <v>0</v>
      </c>
      <c r="QV582">
        <v>0</v>
      </c>
      <c r="QW582">
        <v>0</v>
      </c>
      <c r="QX582">
        <v>0</v>
      </c>
      <c r="QY582">
        <v>0</v>
      </c>
      <c r="QZ582">
        <v>0</v>
      </c>
      <c r="RA582">
        <v>0</v>
      </c>
      <c r="RB582">
        <v>0</v>
      </c>
      <c r="RC582">
        <v>0</v>
      </c>
      <c r="RD582">
        <v>0</v>
      </c>
      <c r="RE582">
        <v>0</v>
      </c>
      <c r="RF582">
        <v>0</v>
      </c>
      <c r="RG582">
        <v>0</v>
      </c>
      <c r="RH582">
        <v>0</v>
      </c>
      <c r="RI582">
        <v>1</v>
      </c>
      <c r="RJ582">
        <v>0</v>
      </c>
      <c r="RK582">
        <v>1</v>
      </c>
      <c r="RL582">
        <v>0</v>
      </c>
      <c r="RM582">
        <v>0</v>
      </c>
      <c r="RN582">
        <v>0</v>
      </c>
      <c r="RO582">
        <v>0</v>
      </c>
      <c r="RP582">
        <v>0</v>
      </c>
      <c r="RQ582">
        <v>0</v>
      </c>
      <c r="RR582">
        <v>0</v>
      </c>
      <c r="RS582">
        <v>0</v>
      </c>
      <c r="RT582">
        <v>0</v>
      </c>
      <c r="RU582">
        <v>0</v>
      </c>
      <c r="RV582">
        <f t="shared" si="17"/>
        <v>2</v>
      </c>
      <c r="RY582">
        <f t="shared" si="16"/>
        <v>1</v>
      </c>
    </row>
    <row r="583" spans="1:493" x14ac:dyDescent="0.3">
      <c r="A583">
        <v>71567</v>
      </c>
      <c r="B583">
        <v>805</v>
      </c>
      <c r="C583" t="s">
        <v>6793</v>
      </c>
      <c r="D583" t="s">
        <v>6793</v>
      </c>
      <c r="I583" t="s">
        <v>6793</v>
      </c>
      <c r="J583" t="s">
        <v>7515</v>
      </c>
      <c r="K583" t="s">
        <v>7515</v>
      </c>
      <c r="L583" t="s">
        <v>7516</v>
      </c>
      <c r="M583" t="s">
        <v>7515</v>
      </c>
      <c r="N583" t="s">
        <v>7515</v>
      </c>
      <c r="O583" t="s">
        <v>7515</v>
      </c>
      <c r="P583" t="s">
        <v>7515</v>
      </c>
      <c r="Q583" t="s">
        <v>7515</v>
      </c>
      <c r="R583" t="s">
        <v>7515</v>
      </c>
      <c r="S583" t="s">
        <v>7515</v>
      </c>
      <c r="T583" t="s">
        <v>7515</v>
      </c>
      <c r="U583" t="s">
        <v>7515</v>
      </c>
      <c r="V583" t="s">
        <v>7515</v>
      </c>
      <c r="W583" t="s">
        <v>7515</v>
      </c>
      <c r="X583" t="s">
        <v>7515</v>
      </c>
      <c r="Y583" t="s">
        <v>7515</v>
      </c>
      <c r="Z583" t="s">
        <v>7515</v>
      </c>
      <c r="AA583" t="s">
        <v>7515</v>
      </c>
      <c r="AB583" t="s">
        <v>7515</v>
      </c>
      <c r="AC583" t="s">
        <v>6796</v>
      </c>
      <c r="AK583" t="s">
        <v>6985</v>
      </c>
      <c r="AL583" t="s">
        <v>6793</v>
      </c>
      <c r="AM583" t="s">
        <v>6793</v>
      </c>
      <c r="AN583" t="s">
        <v>7680</v>
      </c>
      <c r="AO583">
        <v>11</v>
      </c>
      <c r="AP583">
        <v>15</v>
      </c>
      <c r="AQ583" t="s">
        <v>6988</v>
      </c>
      <c r="AR583" t="s">
        <v>6793</v>
      </c>
      <c r="AS583" t="s">
        <v>6793</v>
      </c>
      <c r="AT583" t="s">
        <v>6</v>
      </c>
      <c r="AV583" t="s">
        <v>7518</v>
      </c>
      <c r="AX583" t="s">
        <v>6794</v>
      </c>
      <c r="AY583" t="s">
        <v>6794</v>
      </c>
      <c r="AZ583" t="s">
        <v>6794</v>
      </c>
      <c r="BA583" t="s">
        <v>6794</v>
      </c>
      <c r="BB583" t="s">
        <v>6794</v>
      </c>
      <c r="BC583" t="s">
        <v>6794</v>
      </c>
      <c r="BD583" t="s">
        <v>6793</v>
      </c>
      <c r="BE583" t="s">
        <v>6793</v>
      </c>
      <c r="BF583" t="s">
        <v>6793</v>
      </c>
      <c r="BG583" t="s">
        <v>6794</v>
      </c>
      <c r="BH583" t="s">
        <v>6794</v>
      </c>
      <c r="BI583" t="s">
        <v>7021</v>
      </c>
      <c r="BJ583" t="s">
        <v>7026</v>
      </c>
      <c r="BK583" t="s">
        <v>6794</v>
      </c>
      <c r="BM583" t="s">
        <v>7547</v>
      </c>
      <c r="BN583">
        <v>100</v>
      </c>
      <c r="BO583" t="s">
        <v>7519</v>
      </c>
      <c r="BP583" t="s">
        <v>6</v>
      </c>
      <c r="BQ583" t="s">
        <v>7559</v>
      </c>
      <c r="BR583" t="s">
        <v>7543</v>
      </c>
      <c r="BS583" t="s">
        <v>7515</v>
      </c>
      <c r="BT583" t="s">
        <v>7515</v>
      </c>
      <c r="BU583" t="s">
        <v>7516</v>
      </c>
      <c r="BV583" t="s">
        <v>7515</v>
      </c>
      <c r="BW583" t="s">
        <v>7515</v>
      </c>
      <c r="BX583" t="s">
        <v>7515</v>
      </c>
      <c r="BY583" t="s">
        <v>7515</v>
      </c>
      <c r="BZ583" t="s">
        <v>7515</v>
      </c>
      <c r="CA583" t="s">
        <v>7515</v>
      </c>
      <c r="CB583" t="s">
        <v>7515</v>
      </c>
      <c r="CC583" t="s">
        <v>7515</v>
      </c>
      <c r="CD583" t="s">
        <v>7515</v>
      </c>
      <c r="CE583" t="s">
        <v>6794</v>
      </c>
      <c r="CI583" t="s">
        <v>6793</v>
      </c>
      <c r="CJ583" t="s">
        <v>6793</v>
      </c>
      <c r="CK583" t="s">
        <v>6794</v>
      </c>
      <c r="CL583" t="s">
        <v>6793</v>
      </c>
      <c r="CM583" t="s">
        <v>6793</v>
      </c>
      <c r="CN583" t="s">
        <v>6794</v>
      </c>
      <c r="CO583" t="s">
        <v>6794</v>
      </c>
      <c r="CP583" t="s">
        <v>6793</v>
      </c>
      <c r="CQ583" t="s">
        <v>6794</v>
      </c>
      <c r="CR583" t="s">
        <v>7520</v>
      </c>
      <c r="CS583" t="s">
        <v>7521</v>
      </c>
      <c r="CT583" t="s">
        <v>7605</v>
      </c>
      <c r="CU583" t="s">
        <v>6793</v>
      </c>
      <c r="CV583">
        <v>3</v>
      </c>
      <c r="CW583">
        <v>5</v>
      </c>
      <c r="CX583">
        <v>4</v>
      </c>
      <c r="CY583" t="s">
        <v>6794</v>
      </c>
      <c r="EC583">
        <v>6</v>
      </c>
      <c r="EE583">
        <v>4</v>
      </c>
      <c r="EF583">
        <v>0</v>
      </c>
      <c r="EG583">
        <v>2</v>
      </c>
      <c r="EH583">
        <v>0</v>
      </c>
      <c r="EI583">
        <v>0</v>
      </c>
      <c r="EJ583">
        <v>0</v>
      </c>
      <c r="EK583">
        <v>0</v>
      </c>
      <c r="EL583" t="s">
        <v>6794</v>
      </c>
      <c r="EV583" t="s">
        <v>6794</v>
      </c>
      <c r="PS583" t="s">
        <v>7526</v>
      </c>
      <c r="PT583" t="s">
        <v>7526</v>
      </c>
      <c r="PU583" t="s">
        <v>7526</v>
      </c>
      <c r="PV583" t="s">
        <v>7526</v>
      </c>
      <c r="PW583" t="s">
        <v>7515</v>
      </c>
      <c r="PX583" t="s">
        <v>7515</v>
      </c>
      <c r="PY583" t="s">
        <v>7515</v>
      </c>
      <c r="PZ583" t="s">
        <v>7516</v>
      </c>
      <c r="QA583" t="s">
        <v>7515</v>
      </c>
      <c r="QB583" t="s">
        <v>7515</v>
      </c>
      <c r="QC583" t="s">
        <v>7515</v>
      </c>
      <c r="QD583" t="s">
        <v>7528</v>
      </c>
      <c r="QE583" t="s">
        <v>7539</v>
      </c>
      <c r="QF583" t="s">
        <v>7528</v>
      </c>
      <c r="QG583" t="s">
        <v>7681</v>
      </c>
      <c r="QH583">
        <v>2008</v>
      </c>
      <c r="QI583">
        <v>2</v>
      </c>
      <c r="QJ583">
        <v>1</v>
      </c>
      <c r="QK583" s="329">
        <v>39505</v>
      </c>
      <c r="QL583">
        <v>1</v>
      </c>
      <c r="QM583">
        <v>0</v>
      </c>
      <c r="QN583" t="s">
        <v>194</v>
      </c>
      <c r="QO583">
        <v>0</v>
      </c>
      <c r="QP583">
        <v>18</v>
      </c>
      <c r="RV583">
        <f t="shared" si="17"/>
        <v>3</v>
      </c>
      <c r="RY583">
        <f t="shared" si="16"/>
        <v>10</v>
      </c>
    </row>
    <row r="584" spans="1:493" x14ac:dyDescent="0.3">
      <c r="A584">
        <v>71568</v>
      </c>
      <c r="B584">
        <v>806</v>
      </c>
      <c r="C584" t="s">
        <v>6793</v>
      </c>
      <c r="D584" t="s">
        <v>6793</v>
      </c>
      <c r="I584" t="s">
        <v>6793</v>
      </c>
      <c r="J584" t="s">
        <v>7515</v>
      </c>
      <c r="K584" t="s">
        <v>7516</v>
      </c>
      <c r="L584" t="s">
        <v>7515</v>
      </c>
      <c r="M584" t="s">
        <v>7515</v>
      </c>
      <c r="N584" t="s">
        <v>7515</v>
      </c>
      <c r="O584" t="s">
        <v>7515</v>
      </c>
      <c r="P584" t="s">
        <v>7515</v>
      </c>
      <c r="Q584" t="s">
        <v>7515</v>
      </c>
      <c r="R584" t="s">
        <v>7515</v>
      </c>
      <c r="S584" t="s">
        <v>7515</v>
      </c>
      <c r="T584" t="s">
        <v>7515</v>
      </c>
      <c r="U584" t="s">
        <v>7515</v>
      </c>
      <c r="V584" t="s">
        <v>7515</v>
      </c>
      <c r="W584" t="s">
        <v>7515</v>
      </c>
      <c r="X584" t="s">
        <v>7515</v>
      </c>
      <c r="Y584" t="s">
        <v>7515</v>
      </c>
      <c r="Z584" t="s">
        <v>7516</v>
      </c>
      <c r="AA584" t="s">
        <v>7515</v>
      </c>
      <c r="AB584" t="s">
        <v>7515</v>
      </c>
      <c r="AC584" t="s">
        <v>6796</v>
      </c>
      <c r="AK584" t="s">
        <v>6985</v>
      </c>
      <c r="AL584" t="s">
        <v>6793</v>
      </c>
      <c r="AM584" t="s">
        <v>6794</v>
      </c>
      <c r="AN584" t="s">
        <v>7680</v>
      </c>
      <c r="AO584">
        <v>0</v>
      </c>
      <c r="AP584">
        <v>10</v>
      </c>
      <c r="AQ584" t="s">
        <v>6988</v>
      </c>
      <c r="AR584" t="s">
        <v>6793</v>
      </c>
      <c r="AS584" t="s">
        <v>6793</v>
      </c>
      <c r="AT584" t="s">
        <v>6813</v>
      </c>
      <c r="AU584" t="s">
        <v>7531</v>
      </c>
      <c r="AV584" t="s">
        <v>7553</v>
      </c>
      <c r="AX584" t="s">
        <v>6794</v>
      </c>
      <c r="AY584" t="s">
        <v>6794</v>
      </c>
      <c r="AZ584" t="s">
        <v>6793</v>
      </c>
      <c r="BA584" t="s">
        <v>6793</v>
      </c>
      <c r="BB584" t="s">
        <v>6793</v>
      </c>
      <c r="BC584" t="s">
        <v>6794</v>
      </c>
      <c r="BD584" t="s">
        <v>6793</v>
      </c>
      <c r="BE584" t="s">
        <v>6793</v>
      </c>
      <c r="BF584" t="s">
        <v>6794</v>
      </c>
      <c r="BG584" t="s">
        <v>6793</v>
      </c>
      <c r="BH584" t="s">
        <v>6794</v>
      </c>
      <c r="BI584" t="s">
        <v>7625</v>
      </c>
      <c r="BJ584" t="s">
        <v>7021</v>
      </c>
      <c r="BK584" t="s">
        <v>6794</v>
      </c>
      <c r="BM584" t="s">
        <v>7547</v>
      </c>
      <c r="BN584" t="s">
        <v>6</v>
      </c>
      <c r="BO584" t="s">
        <v>7533</v>
      </c>
      <c r="BP584" t="s">
        <v>6</v>
      </c>
      <c r="BQ584" t="s">
        <v>6</v>
      </c>
      <c r="BR584" t="s">
        <v>7594</v>
      </c>
      <c r="BS584" t="s">
        <v>7515</v>
      </c>
      <c r="BT584" t="s">
        <v>7516</v>
      </c>
      <c r="BU584" t="s">
        <v>7516</v>
      </c>
      <c r="BV584" t="s">
        <v>7515</v>
      </c>
      <c r="BW584" t="s">
        <v>7515</v>
      </c>
      <c r="BX584" t="s">
        <v>7515</v>
      </c>
      <c r="BY584" t="s">
        <v>7515</v>
      </c>
      <c r="BZ584" t="s">
        <v>7515</v>
      </c>
      <c r="CA584" t="s">
        <v>7515</v>
      </c>
      <c r="CB584" t="s">
        <v>7515</v>
      </c>
      <c r="CC584" t="s">
        <v>7515</v>
      </c>
      <c r="CD584" t="s">
        <v>7515</v>
      </c>
      <c r="CE584" t="s">
        <v>6794</v>
      </c>
      <c r="CI584" t="s">
        <v>6793</v>
      </c>
      <c r="CJ584" t="s">
        <v>6793</v>
      </c>
      <c r="CK584" t="s">
        <v>6794</v>
      </c>
      <c r="CL584" t="s">
        <v>6793</v>
      </c>
      <c r="CM584" t="s">
        <v>6793</v>
      </c>
      <c r="CN584" t="s">
        <v>6794</v>
      </c>
      <c r="CO584" t="s">
        <v>6793</v>
      </c>
      <c r="CP584" t="s">
        <v>6793</v>
      </c>
      <c r="CQ584" t="s">
        <v>6794</v>
      </c>
      <c r="CR584" t="s">
        <v>7520</v>
      </c>
      <c r="CS584" t="s">
        <v>7521</v>
      </c>
      <c r="CT584" t="s">
        <v>6966</v>
      </c>
      <c r="CU584" t="s">
        <v>6793</v>
      </c>
      <c r="CV584">
        <v>2</v>
      </c>
      <c r="CW584">
        <v>3</v>
      </c>
      <c r="CX584">
        <v>2</v>
      </c>
      <c r="CY584" t="s">
        <v>6794</v>
      </c>
      <c r="EC584">
        <v>3</v>
      </c>
      <c r="EE584">
        <v>0</v>
      </c>
      <c r="EF584" t="s">
        <v>31</v>
      </c>
      <c r="EL584" t="s">
        <v>6794</v>
      </c>
      <c r="EV584" t="s">
        <v>6794</v>
      </c>
      <c r="PS584" t="s">
        <v>7526</v>
      </c>
      <c r="PT584" t="s">
        <v>7526</v>
      </c>
      <c r="PU584" t="s">
        <v>7526</v>
      </c>
      <c r="PV584" t="s">
        <v>7526</v>
      </c>
      <c r="PW584" t="s">
        <v>7515</v>
      </c>
      <c r="PX584" t="s">
        <v>7515</v>
      </c>
      <c r="PY584" t="s">
        <v>7515</v>
      </c>
      <c r="PZ584" t="s">
        <v>7515</v>
      </c>
      <c r="QA584" t="s">
        <v>7515</v>
      </c>
      <c r="QB584" t="s">
        <v>7515</v>
      </c>
      <c r="QC584" t="s">
        <v>7516</v>
      </c>
      <c r="QD584" t="s">
        <v>7528</v>
      </c>
      <c r="QE584" t="s">
        <v>7529</v>
      </c>
      <c r="QF584" t="s">
        <v>7528</v>
      </c>
      <c r="QG584" t="s">
        <v>7681</v>
      </c>
      <c r="QH584">
        <v>2008</v>
      </c>
      <c r="QI584">
        <v>12</v>
      </c>
      <c r="QJ584">
        <v>1</v>
      </c>
      <c r="QK584" s="329">
        <v>39784</v>
      </c>
      <c r="QL584">
        <v>1</v>
      </c>
      <c r="QM584">
        <v>0</v>
      </c>
      <c r="QN584" t="s">
        <v>212</v>
      </c>
      <c r="QO584">
        <v>2008</v>
      </c>
      <c r="QP584">
        <v>50</v>
      </c>
      <c r="RV584">
        <f t="shared" si="17"/>
        <v>4</v>
      </c>
      <c r="RY584">
        <f t="shared" si="16"/>
        <v>8</v>
      </c>
    </row>
    <row r="585" spans="1:493" x14ac:dyDescent="0.3">
      <c r="A585">
        <v>71569</v>
      </c>
      <c r="B585">
        <v>807</v>
      </c>
      <c r="C585" t="s">
        <v>6793</v>
      </c>
      <c r="D585" t="s">
        <v>6793</v>
      </c>
      <c r="I585" t="s">
        <v>6793</v>
      </c>
      <c r="J585" t="s">
        <v>7515</v>
      </c>
      <c r="K585" t="s">
        <v>7515</v>
      </c>
      <c r="L585" t="s">
        <v>7516</v>
      </c>
      <c r="M585" t="s">
        <v>7515</v>
      </c>
      <c r="N585" t="s">
        <v>7515</v>
      </c>
      <c r="O585" t="s">
        <v>7515</v>
      </c>
      <c r="P585" t="s">
        <v>7515</v>
      </c>
      <c r="Q585" t="s">
        <v>7515</v>
      </c>
      <c r="R585" t="s">
        <v>7515</v>
      </c>
      <c r="S585" t="s">
        <v>7515</v>
      </c>
      <c r="T585" t="s">
        <v>7515</v>
      </c>
      <c r="U585" t="s">
        <v>7515</v>
      </c>
      <c r="V585" t="s">
        <v>7515</v>
      </c>
      <c r="W585" t="s">
        <v>7515</v>
      </c>
      <c r="X585" t="s">
        <v>7515</v>
      </c>
      <c r="Y585" t="s">
        <v>7515</v>
      </c>
      <c r="Z585" t="s">
        <v>7515</v>
      </c>
      <c r="AA585" t="s">
        <v>7515</v>
      </c>
      <c r="AB585" t="s">
        <v>7515</v>
      </c>
      <c r="AC585" t="s">
        <v>6796</v>
      </c>
      <c r="AK585" t="s">
        <v>6985</v>
      </c>
      <c r="AL585" t="s">
        <v>6793</v>
      </c>
      <c r="AM585" t="s">
        <v>6793</v>
      </c>
      <c r="AN585" t="s">
        <v>7680</v>
      </c>
      <c r="AO585">
        <v>11</v>
      </c>
      <c r="AP585">
        <v>15</v>
      </c>
      <c r="AQ585" t="s">
        <v>6988</v>
      </c>
      <c r="AR585" t="s">
        <v>6794</v>
      </c>
      <c r="AS585" t="s">
        <v>6793</v>
      </c>
      <c r="AT585" t="s">
        <v>6813</v>
      </c>
      <c r="AU585" t="s">
        <v>7531</v>
      </c>
      <c r="AV585" t="s">
        <v>6991</v>
      </c>
      <c r="AX585" t="s">
        <v>6793</v>
      </c>
      <c r="AY585" t="s">
        <v>6794</v>
      </c>
      <c r="AZ585" t="s">
        <v>6793</v>
      </c>
      <c r="BA585" t="s">
        <v>6793</v>
      </c>
      <c r="BB585" t="s">
        <v>6794</v>
      </c>
      <c r="BC585" t="s">
        <v>6794</v>
      </c>
      <c r="BD585" t="s">
        <v>6794</v>
      </c>
      <c r="BE585" t="s">
        <v>6794</v>
      </c>
      <c r="BF585" t="s">
        <v>6794</v>
      </c>
      <c r="BG585" t="s">
        <v>6794</v>
      </c>
      <c r="BH585" t="s">
        <v>6794</v>
      </c>
      <c r="BI585" t="s">
        <v>7021</v>
      </c>
      <c r="BJ585" t="s">
        <v>7029</v>
      </c>
      <c r="BK585" t="s">
        <v>6794</v>
      </c>
      <c r="BM585">
        <v>50</v>
      </c>
      <c r="BN585" t="s">
        <v>6</v>
      </c>
      <c r="BO585" t="s">
        <v>7533</v>
      </c>
      <c r="BP585" t="s">
        <v>6</v>
      </c>
      <c r="BQ585" t="s">
        <v>7559</v>
      </c>
      <c r="BR585" t="s">
        <v>7561</v>
      </c>
      <c r="BS585" t="s">
        <v>7515</v>
      </c>
      <c r="BT585" t="s">
        <v>7515</v>
      </c>
      <c r="BU585" t="s">
        <v>7515</v>
      </c>
      <c r="BV585" t="s">
        <v>7515</v>
      </c>
      <c r="BW585" t="s">
        <v>7515</v>
      </c>
      <c r="BX585" t="s">
        <v>7515</v>
      </c>
      <c r="BY585" t="s">
        <v>7515</v>
      </c>
      <c r="BZ585" t="s">
        <v>7515</v>
      </c>
      <c r="CA585" t="s">
        <v>7515</v>
      </c>
      <c r="CB585" t="s">
        <v>7516</v>
      </c>
      <c r="CC585" t="s">
        <v>7515</v>
      </c>
      <c r="CD585" t="s">
        <v>7515</v>
      </c>
      <c r="CE585" t="s">
        <v>6794</v>
      </c>
      <c r="CI585" t="s">
        <v>6793</v>
      </c>
      <c r="CJ585" t="s">
        <v>6793</v>
      </c>
      <c r="CK585" t="s">
        <v>6794</v>
      </c>
      <c r="CL585" t="s">
        <v>6793</v>
      </c>
      <c r="CM585" t="s">
        <v>6794</v>
      </c>
      <c r="CN585" t="s">
        <v>6794</v>
      </c>
      <c r="CO585" t="s">
        <v>6794</v>
      </c>
      <c r="CP585" t="s">
        <v>6793</v>
      </c>
      <c r="CQ585" t="s">
        <v>6793</v>
      </c>
      <c r="CR585" t="s">
        <v>7520</v>
      </c>
      <c r="CS585" t="s">
        <v>7521</v>
      </c>
      <c r="CT585" t="s">
        <v>7522</v>
      </c>
      <c r="CU585" t="s">
        <v>6794</v>
      </c>
      <c r="CV585">
        <v>2</v>
      </c>
      <c r="CW585">
        <v>4</v>
      </c>
      <c r="CX585">
        <v>3</v>
      </c>
      <c r="EC585">
        <v>5</v>
      </c>
      <c r="EE585">
        <v>1</v>
      </c>
      <c r="EF585">
        <v>2</v>
      </c>
      <c r="EG585">
        <v>0</v>
      </c>
      <c r="EH585">
        <v>1</v>
      </c>
      <c r="EI585">
        <v>1</v>
      </c>
      <c r="EJ585">
        <v>0</v>
      </c>
      <c r="EK585">
        <v>0</v>
      </c>
      <c r="EV585" t="s">
        <v>6793</v>
      </c>
      <c r="OX585" t="s">
        <v>7524</v>
      </c>
      <c r="OY585" t="s">
        <v>7680</v>
      </c>
      <c r="OZ585">
        <v>1</v>
      </c>
      <c r="PA585">
        <v>2008</v>
      </c>
      <c r="PE585" t="s">
        <v>6794</v>
      </c>
      <c r="PS585" t="s">
        <v>6</v>
      </c>
      <c r="PT585" t="s">
        <v>7526</v>
      </c>
      <c r="PU585" t="s">
        <v>7526</v>
      </c>
      <c r="PV585" t="s">
        <v>7527</v>
      </c>
      <c r="PW585" t="s">
        <v>7516</v>
      </c>
      <c r="PX585" t="s">
        <v>7515</v>
      </c>
      <c r="PY585" t="s">
        <v>7515</v>
      </c>
      <c r="PZ585" t="s">
        <v>7515</v>
      </c>
      <c r="QA585" t="s">
        <v>7515</v>
      </c>
      <c r="QB585" t="s">
        <v>7515</v>
      </c>
      <c r="QC585" t="s">
        <v>7515</v>
      </c>
      <c r="QD585" t="s">
        <v>7528</v>
      </c>
      <c r="QE585" t="s">
        <v>7529</v>
      </c>
      <c r="QF585" t="s">
        <v>7528</v>
      </c>
      <c r="QG585" t="s">
        <v>7681</v>
      </c>
      <c r="QH585">
        <v>2008</v>
      </c>
      <c r="QI585">
        <v>3</v>
      </c>
      <c r="QJ585">
        <v>1</v>
      </c>
      <c r="QK585" s="329">
        <v>39520</v>
      </c>
      <c r="QL585">
        <v>1</v>
      </c>
      <c r="QM585">
        <v>0</v>
      </c>
      <c r="QN585" t="s">
        <v>194</v>
      </c>
      <c r="QO585">
        <v>0</v>
      </c>
      <c r="QP585">
        <v>18</v>
      </c>
      <c r="QQ585">
        <v>0</v>
      </c>
      <c r="QR585">
        <v>1</v>
      </c>
      <c r="QS585">
        <v>0</v>
      </c>
      <c r="QT585">
        <v>0</v>
      </c>
      <c r="QU585">
        <v>0</v>
      </c>
      <c r="QV585">
        <v>0</v>
      </c>
      <c r="QW585">
        <v>0</v>
      </c>
      <c r="QX585">
        <v>0</v>
      </c>
      <c r="QY585">
        <v>0</v>
      </c>
      <c r="QZ585">
        <v>0</v>
      </c>
      <c r="RA585">
        <v>0</v>
      </c>
      <c r="RB585">
        <v>0</v>
      </c>
      <c r="RC585">
        <v>0</v>
      </c>
      <c r="RD585">
        <v>0</v>
      </c>
      <c r="RE585">
        <v>0</v>
      </c>
      <c r="RF585">
        <v>0</v>
      </c>
      <c r="RG585">
        <v>0</v>
      </c>
      <c r="RH585">
        <v>0</v>
      </c>
      <c r="RI585">
        <v>0</v>
      </c>
      <c r="RJ585">
        <v>0</v>
      </c>
      <c r="RK585">
        <v>0</v>
      </c>
      <c r="RL585">
        <v>0</v>
      </c>
      <c r="RM585">
        <v>0</v>
      </c>
      <c r="RN585">
        <v>0</v>
      </c>
      <c r="RO585">
        <v>0</v>
      </c>
      <c r="RP585">
        <v>0</v>
      </c>
      <c r="RQ585">
        <v>0</v>
      </c>
      <c r="RR585">
        <v>0</v>
      </c>
      <c r="RS585">
        <v>0</v>
      </c>
      <c r="RT585">
        <v>0</v>
      </c>
      <c r="RU585">
        <v>0</v>
      </c>
      <c r="RV585">
        <f t="shared" si="17"/>
        <v>3</v>
      </c>
      <c r="RY585">
        <f t="shared" si="16"/>
        <v>10</v>
      </c>
    </row>
    <row r="586" spans="1:493" x14ac:dyDescent="0.3">
      <c r="A586">
        <v>71570</v>
      </c>
      <c r="B586">
        <v>808</v>
      </c>
      <c r="C586" t="s">
        <v>6793</v>
      </c>
      <c r="D586" t="s">
        <v>6793</v>
      </c>
      <c r="I586" t="s">
        <v>6793</v>
      </c>
      <c r="J586" t="s">
        <v>7515</v>
      </c>
      <c r="K586" t="s">
        <v>7516</v>
      </c>
      <c r="L586" t="s">
        <v>7516</v>
      </c>
      <c r="M586" t="s">
        <v>7515</v>
      </c>
      <c r="N586" t="s">
        <v>7515</v>
      </c>
      <c r="O586" t="s">
        <v>7515</v>
      </c>
      <c r="P586" t="s">
        <v>7515</v>
      </c>
      <c r="Q586" t="s">
        <v>7515</v>
      </c>
      <c r="R586" t="s">
        <v>7515</v>
      </c>
      <c r="S586" t="s">
        <v>7515</v>
      </c>
      <c r="T586" t="s">
        <v>7515</v>
      </c>
      <c r="U586" t="s">
        <v>7515</v>
      </c>
      <c r="V586" t="s">
        <v>7515</v>
      </c>
      <c r="W586" t="s">
        <v>7515</v>
      </c>
      <c r="X586" t="s">
        <v>7515</v>
      </c>
      <c r="Y586" t="s">
        <v>7515</v>
      </c>
      <c r="Z586" t="s">
        <v>7515</v>
      </c>
      <c r="AA586" t="s">
        <v>7515</v>
      </c>
      <c r="AB586" t="s">
        <v>7515</v>
      </c>
      <c r="AC586" t="s">
        <v>6796</v>
      </c>
      <c r="AK586" t="s">
        <v>6985</v>
      </c>
      <c r="AL586" t="s">
        <v>6793</v>
      </c>
      <c r="AM586" t="s">
        <v>6793</v>
      </c>
      <c r="AN586" t="s">
        <v>7680</v>
      </c>
      <c r="AO586">
        <v>11</v>
      </c>
      <c r="AP586">
        <v>10</v>
      </c>
      <c r="AQ586" t="s">
        <v>6992</v>
      </c>
      <c r="AR586" t="s">
        <v>6793</v>
      </c>
      <c r="AS586" t="s">
        <v>6966</v>
      </c>
      <c r="AT586" t="s">
        <v>6813</v>
      </c>
      <c r="AU586" t="s">
        <v>7531</v>
      </c>
      <c r="AV586" t="s">
        <v>6991</v>
      </c>
      <c r="AX586" t="s">
        <v>6794</v>
      </c>
      <c r="AY586" t="s">
        <v>6794</v>
      </c>
      <c r="AZ586" t="s">
        <v>6793</v>
      </c>
      <c r="BA586" t="s">
        <v>6793</v>
      </c>
      <c r="BB586" t="s">
        <v>6794</v>
      </c>
      <c r="BC586" t="s">
        <v>6793</v>
      </c>
      <c r="BD586" t="s">
        <v>6794</v>
      </c>
      <c r="BE586" t="s">
        <v>6794</v>
      </c>
      <c r="BF586" t="s">
        <v>6794</v>
      </c>
      <c r="BG586" t="s">
        <v>6794</v>
      </c>
      <c r="BH586" t="s">
        <v>6794</v>
      </c>
      <c r="BI586" t="s">
        <v>7022</v>
      </c>
      <c r="BJ586" t="s">
        <v>7025</v>
      </c>
      <c r="BK586" t="s">
        <v>6794</v>
      </c>
      <c r="BM586">
        <v>100</v>
      </c>
      <c r="BN586" t="s">
        <v>6</v>
      </c>
      <c r="BO586" t="s">
        <v>7533</v>
      </c>
      <c r="BP586" t="s">
        <v>6</v>
      </c>
      <c r="BQ586" t="s">
        <v>7559</v>
      </c>
      <c r="BR586" t="s">
        <v>7543</v>
      </c>
      <c r="BS586" t="s">
        <v>7515</v>
      </c>
      <c r="BT586" t="s">
        <v>7515</v>
      </c>
      <c r="BU586" t="s">
        <v>7516</v>
      </c>
      <c r="BV586" t="s">
        <v>7516</v>
      </c>
      <c r="BW586" t="s">
        <v>7515</v>
      </c>
      <c r="BX586" t="s">
        <v>7515</v>
      </c>
      <c r="BY586" t="s">
        <v>7515</v>
      </c>
      <c r="BZ586" t="s">
        <v>7515</v>
      </c>
      <c r="CA586" t="s">
        <v>7515</v>
      </c>
      <c r="CB586" t="s">
        <v>7515</v>
      </c>
      <c r="CC586" t="s">
        <v>7515</v>
      </c>
      <c r="CD586" t="s">
        <v>7515</v>
      </c>
      <c r="CE586" t="s">
        <v>6794</v>
      </c>
      <c r="CF586" t="s">
        <v>7563</v>
      </c>
      <c r="CG586">
        <v>300</v>
      </c>
      <c r="CH586" t="s">
        <v>7592</v>
      </c>
      <c r="CI586" t="s">
        <v>6793</v>
      </c>
      <c r="CJ586" t="s">
        <v>6793</v>
      </c>
      <c r="CK586" t="s">
        <v>6794</v>
      </c>
      <c r="CL586" t="s">
        <v>6793</v>
      </c>
      <c r="CM586" t="s">
        <v>6793</v>
      </c>
      <c r="CN586" t="s">
        <v>6793</v>
      </c>
      <c r="CO586" t="s">
        <v>6794</v>
      </c>
      <c r="CP586" t="s">
        <v>6793</v>
      </c>
      <c r="CQ586" t="s">
        <v>6793</v>
      </c>
      <c r="CR586" t="s">
        <v>7520</v>
      </c>
      <c r="CS586" t="s">
        <v>7521</v>
      </c>
      <c r="CT586" t="s">
        <v>7570</v>
      </c>
      <c r="CU586" t="s">
        <v>6793</v>
      </c>
      <c r="CV586">
        <v>2</v>
      </c>
      <c r="CW586">
        <v>3</v>
      </c>
      <c r="CX586">
        <v>3</v>
      </c>
      <c r="CY586" t="s">
        <v>6794</v>
      </c>
      <c r="EC586">
        <v>4</v>
      </c>
      <c r="EE586">
        <v>1</v>
      </c>
      <c r="EF586">
        <v>1</v>
      </c>
      <c r="EG586">
        <v>0</v>
      </c>
      <c r="EH586">
        <v>0</v>
      </c>
      <c r="EI586">
        <v>2</v>
      </c>
      <c r="EJ586">
        <v>0</v>
      </c>
      <c r="EK586">
        <v>0</v>
      </c>
      <c r="EL586" t="s">
        <v>6794</v>
      </c>
      <c r="EV586" t="s">
        <v>6793</v>
      </c>
      <c r="IR586" t="s">
        <v>7524</v>
      </c>
      <c r="IS586" t="s">
        <v>7680</v>
      </c>
      <c r="IT586">
        <v>6</v>
      </c>
      <c r="IU586">
        <v>2008</v>
      </c>
      <c r="IY586" t="s">
        <v>6794</v>
      </c>
      <c r="IZ586" t="s">
        <v>6793</v>
      </c>
      <c r="JA586" t="s">
        <v>7524</v>
      </c>
      <c r="JB586" t="s">
        <v>7680</v>
      </c>
      <c r="JC586">
        <v>6</v>
      </c>
      <c r="JD586">
        <v>2008</v>
      </c>
      <c r="JF586" t="s">
        <v>7527</v>
      </c>
      <c r="JG586" t="s">
        <v>7526</v>
      </c>
      <c r="JH586" t="s">
        <v>6794</v>
      </c>
      <c r="JI586" t="s">
        <v>6793</v>
      </c>
      <c r="PG586">
        <v>10</v>
      </c>
      <c r="PH586" t="s">
        <v>7515</v>
      </c>
      <c r="PI586" t="s">
        <v>7515</v>
      </c>
      <c r="PJ586" t="s">
        <v>7515</v>
      </c>
      <c r="PK586" t="s">
        <v>7515</v>
      </c>
      <c r="PL586" t="s">
        <v>7515</v>
      </c>
      <c r="PM586" t="s">
        <v>7515</v>
      </c>
      <c r="PN586" t="s">
        <v>7515</v>
      </c>
      <c r="PO586" t="s">
        <v>7516</v>
      </c>
      <c r="PP586" t="s">
        <v>7516</v>
      </c>
      <c r="PQ586" t="s">
        <v>7515</v>
      </c>
      <c r="PR586" t="s">
        <v>7515</v>
      </c>
      <c r="PS586" t="s">
        <v>6</v>
      </c>
      <c r="PT586" t="s">
        <v>7526</v>
      </c>
      <c r="PV586" t="s">
        <v>7526</v>
      </c>
      <c r="PW586" t="s">
        <v>7516</v>
      </c>
      <c r="PX586" t="s">
        <v>7515</v>
      </c>
      <c r="PY586" t="s">
        <v>7515</v>
      </c>
      <c r="PZ586" t="s">
        <v>7515</v>
      </c>
      <c r="QA586" t="s">
        <v>7515</v>
      </c>
      <c r="QB586" t="s">
        <v>7515</v>
      </c>
      <c r="QC586" t="s">
        <v>7515</v>
      </c>
      <c r="QD586" t="s">
        <v>7528</v>
      </c>
      <c r="QE586" t="s">
        <v>7529</v>
      </c>
      <c r="QF586" t="s">
        <v>7528</v>
      </c>
      <c r="QG586" t="s">
        <v>7681</v>
      </c>
      <c r="QH586">
        <v>2008</v>
      </c>
      <c r="QI586">
        <v>6</v>
      </c>
      <c r="QJ586">
        <v>1</v>
      </c>
      <c r="QK586" s="329">
        <v>39617</v>
      </c>
      <c r="QL586">
        <v>1</v>
      </c>
      <c r="QM586">
        <v>0</v>
      </c>
      <c r="QN586" t="s">
        <v>194</v>
      </c>
      <c r="QO586">
        <v>0</v>
      </c>
      <c r="QP586">
        <v>78</v>
      </c>
      <c r="QQ586">
        <v>1</v>
      </c>
      <c r="QR586">
        <v>0</v>
      </c>
      <c r="QS586">
        <v>0</v>
      </c>
      <c r="QT586">
        <v>0</v>
      </c>
      <c r="QU586">
        <v>0</v>
      </c>
      <c r="QV586">
        <v>0</v>
      </c>
      <c r="QW586">
        <v>0</v>
      </c>
      <c r="QX586">
        <v>0</v>
      </c>
      <c r="QY586">
        <v>0</v>
      </c>
      <c r="QZ586">
        <v>0</v>
      </c>
      <c r="RA586">
        <v>0</v>
      </c>
      <c r="RB586">
        <v>0</v>
      </c>
      <c r="RC586">
        <v>0</v>
      </c>
      <c r="RD586">
        <v>1</v>
      </c>
      <c r="RE586">
        <v>1</v>
      </c>
      <c r="RF586">
        <v>0</v>
      </c>
      <c r="RG586">
        <v>0</v>
      </c>
      <c r="RH586">
        <v>0</v>
      </c>
      <c r="RI586">
        <v>0</v>
      </c>
      <c r="RJ586">
        <v>0</v>
      </c>
      <c r="RK586">
        <v>0</v>
      </c>
      <c r="RL586">
        <v>0</v>
      </c>
      <c r="RM586">
        <v>0</v>
      </c>
      <c r="RN586">
        <v>0</v>
      </c>
      <c r="RO586">
        <v>0</v>
      </c>
      <c r="RP586">
        <v>0</v>
      </c>
      <c r="RQ586">
        <v>0</v>
      </c>
      <c r="RR586">
        <v>0</v>
      </c>
      <c r="RS586">
        <v>0</v>
      </c>
      <c r="RT586">
        <v>0</v>
      </c>
      <c r="RU586">
        <v>0</v>
      </c>
      <c r="RV586">
        <f t="shared" si="17"/>
        <v>4</v>
      </c>
      <c r="RY586">
        <f t="shared" si="16"/>
        <v>5</v>
      </c>
    </row>
    <row r="587" spans="1:493" x14ac:dyDescent="0.3">
      <c r="A587">
        <v>71571</v>
      </c>
      <c r="B587">
        <v>809</v>
      </c>
      <c r="C587" t="s">
        <v>6793</v>
      </c>
      <c r="D587" t="s">
        <v>6793</v>
      </c>
      <c r="I587" t="s">
        <v>6793</v>
      </c>
      <c r="J587" t="s">
        <v>7515</v>
      </c>
      <c r="K587" t="s">
        <v>7516</v>
      </c>
      <c r="L587" t="s">
        <v>7515</v>
      </c>
      <c r="M587" t="s">
        <v>7515</v>
      </c>
      <c r="N587" t="s">
        <v>7515</v>
      </c>
      <c r="O587" t="s">
        <v>7515</v>
      </c>
      <c r="P587" t="s">
        <v>7515</v>
      </c>
      <c r="Q587" t="s">
        <v>7515</v>
      </c>
      <c r="R587" t="s">
        <v>7515</v>
      </c>
      <c r="S587" t="s">
        <v>7515</v>
      </c>
      <c r="T587" t="s">
        <v>7515</v>
      </c>
      <c r="U587" t="s">
        <v>7515</v>
      </c>
      <c r="V587" t="s">
        <v>7515</v>
      </c>
      <c r="W587" t="s">
        <v>7515</v>
      </c>
      <c r="X587" t="s">
        <v>7515</v>
      </c>
      <c r="Y587" t="s">
        <v>7515</v>
      </c>
      <c r="Z587" t="s">
        <v>7515</v>
      </c>
      <c r="AA587" t="s">
        <v>7515</v>
      </c>
      <c r="AB587" t="s">
        <v>7515</v>
      </c>
      <c r="AC587" t="s">
        <v>7517</v>
      </c>
      <c r="AF587">
        <v>0</v>
      </c>
      <c r="AG587">
        <v>10</v>
      </c>
      <c r="AH587" t="s">
        <v>6845</v>
      </c>
      <c r="AK587" t="s">
        <v>6993</v>
      </c>
      <c r="AL587" t="s">
        <v>6794</v>
      </c>
      <c r="AM587" t="s">
        <v>6794</v>
      </c>
      <c r="AN587" t="s">
        <v>6</v>
      </c>
      <c r="AQ587" t="s">
        <v>6757</v>
      </c>
      <c r="AR587" t="s">
        <v>6793</v>
      </c>
      <c r="AS587" t="s">
        <v>6794</v>
      </c>
      <c r="AT587" t="s">
        <v>6814</v>
      </c>
      <c r="AV587" t="s">
        <v>7553</v>
      </c>
      <c r="AW587" t="s">
        <v>7551</v>
      </c>
      <c r="AX587" t="s">
        <v>6794</v>
      </c>
      <c r="AY587" t="s">
        <v>6794</v>
      </c>
      <c r="AZ587" t="s">
        <v>6793</v>
      </c>
      <c r="BA587" t="s">
        <v>6793</v>
      </c>
      <c r="BC587" t="s">
        <v>6794</v>
      </c>
      <c r="BD587" t="s">
        <v>6794</v>
      </c>
      <c r="BE587" t="s">
        <v>6794</v>
      </c>
      <c r="BF587" t="s">
        <v>6793</v>
      </c>
      <c r="BG587" t="s">
        <v>6794</v>
      </c>
      <c r="BH587" t="s">
        <v>6794</v>
      </c>
      <c r="BI587" t="s">
        <v>7027</v>
      </c>
      <c r="BJ587" t="s">
        <v>7030</v>
      </c>
      <c r="BK587" t="s">
        <v>6794</v>
      </c>
      <c r="BM587" t="s">
        <v>7547</v>
      </c>
      <c r="BN587">
        <v>25</v>
      </c>
      <c r="BO587" t="s">
        <v>7533</v>
      </c>
      <c r="BP587" t="s">
        <v>6</v>
      </c>
      <c r="BQ587" t="s">
        <v>7027</v>
      </c>
      <c r="BR587" t="s">
        <v>7543</v>
      </c>
      <c r="BS587" t="s">
        <v>7516</v>
      </c>
      <c r="BT587" t="s">
        <v>7515</v>
      </c>
      <c r="BU587" t="s">
        <v>7515</v>
      </c>
      <c r="BV587" t="s">
        <v>7515</v>
      </c>
      <c r="BW587" t="s">
        <v>7515</v>
      </c>
      <c r="BX587" t="s">
        <v>7515</v>
      </c>
      <c r="BY587" t="s">
        <v>7515</v>
      </c>
      <c r="BZ587" t="s">
        <v>7515</v>
      </c>
      <c r="CA587" t="s">
        <v>7515</v>
      </c>
      <c r="CB587" t="s">
        <v>7515</v>
      </c>
      <c r="CC587" t="s">
        <v>7515</v>
      </c>
      <c r="CD587" t="s">
        <v>7515</v>
      </c>
      <c r="CE587" t="s">
        <v>6793</v>
      </c>
      <c r="CI587" t="s">
        <v>6793</v>
      </c>
      <c r="CJ587" t="s">
        <v>6794</v>
      </c>
      <c r="CK587" t="s">
        <v>6794</v>
      </c>
      <c r="CL587" t="s">
        <v>6793</v>
      </c>
      <c r="CM587" t="s">
        <v>6794</v>
      </c>
      <c r="CN587" t="s">
        <v>6794</v>
      </c>
      <c r="CO587" t="s">
        <v>6794</v>
      </c>
      <c r="CP587" t="s">
        <v>6793</v>
      </c>
      <c r="CQ587" t="s">
        <v>6794</v>
      </c>
      <c r="CR587" t="s">
        <v>6757</v>
      </c>
      <c r="CS587" t="s">
        <v>7521</v>
      </c>
      <c r="CT587" t="s">
        <v>7587</v>
      </c>
      <c r="CU587" t="s">
        <v>6793</v>
      </c>
      <c r="CV587">
        <v>2</v>
      </c>
      <c r="CW587">
        <v>3</v>
      </c>
      <c r="CX587">
        <v>4</v>
      </c>
      <c r="CY587" t="s">
        <v>6794</v>
      </c>
      <c r="EC587">
        <v>1</v>
      </c>
      <c r="ED587" t="s">
        <v>7523</v>
      </c>
      <c r="EL587" t="s">
        <v>6794</v>
      </c>
      <c r="EV587" t="s">
        <v>6793</v>
      </c>
      <c r="LL587" t="s">
        <v>7524</v>
      </c>
      <c r="LM587" t="s">
        <v>7680</v>
      </c>
      <c r="LN587">
        <v>8</v>
      </c>
      <c r="LO587">
        <v>2007</v>
      </c>
      <c r="LS587" t="s">
        <v>6966</v>
      </c>
      <c r="PS587" t="s">
        <v>7526</v>
      </c>
      <c r="PT587" t="s">
        <v>7526</v>
      </c>
      <c r="PU587" t="s">
        <v>7527</v>
      </c>
      <c r="PV587" t="s">
        <v>7527</v>
      </c>
      <c r="PW587" t="s">
        <v>7516</v>
      </c>
      <c r="PX587" t="s">
        <v>7515</v>
      </c>
      <c r="PY587" t="s">
        <v>7515</v>
      </c>
      <c r="PZ587" t="s">
        <v>7515</v>
      </c>
      <c r="QA587" t="s">
        <v>7515</v>
      </c>
      <c r="QB587" t="s">
        <v>7515</v>
      </c>
      <c r="QC587" t="s">
        <v>7515</v>
      </c>
      <c r="QD587" t="s">
        <v>7528</v>
      </c>
      <c r="QE587" t="s">
        <v>7529</v>
      </c>
      <c r="QF587" t="s">
        <v>7528</v>
      </c>
      <c r="QG587" t="s">
        <v>7681</v>
      </c>
      <c r="QH587">
        <v>2008</v>
      </c>
      <c r="QI587">
        <v>1</v>
      </c>
      <c r="QJ587">
        <v>1</v>
      </c>
      <c r="QK587" s="330">
        <v>42029</v>
      </c>
      <c r="QL587">
        <v>0</v>
      </c>
      <c r="QM587">
        <v>1</v>
      </c>
      <c r="QN587" t="s">
        <v>265</v>
      </c>
      <c r="QO587">
        <v>2008</v>
      </c>
      <c r="QP587">
        <v>50</v>
      </c>
      <c r="QQ587">
        <v>0</v>
      </c>
      <c r="QR587">
        <v>0</v>
      </c>
      <c r="QS587">
        <v>0</v>
      </c>
      <c r="QT587">
        <v>0</v>
      </c>
      <c r="QU587">
        <v>0</v>
      </c>
      <c r="QV587">
        <v>0</v>
      </c>
      <c r="QW587">
        <v>0</v>
      </c>
      <c r="QX587">
        <v>0</v>
      </c>
      <c r="QY587">
        <v>0</v>
      </c>
      <c r="QZ587">
        <v>0</v>
      </c>
      <c r="RA587">
        <v>0</v>
      </c>
      <c r="RB587">
        <v>0</v>
      </c>
      <c r="RC587">
        <v>0</v>
      </c>
      <c r="RD587">
        <v>0</v>
      </c>
      <c r="RE587">
        <v>0</v>
      </c>
      <c r="RF587">
        <v>0</v>
      </c>
      <c r="RG587">
        <v>0</v>
      </c>
      <c r="RH587">
        <v>0</v>
      </c>
      <c r="RI587">
        <v>0</v>
      </c>
      <c r="RJ587">
        <v>0</v>
      </c>
      <c r="RK587">
        <v>0</v>
      </c>
      <c r="RL587">
        <v>1</v>
      </c>
      <c r="RM587">
        <v>0</v>
      </c>
      <c r="RN587">
        <v>0</v>
      </c>
      <c r="RO587">
        <v>0</v>
      </c>
      <c r="RP587">
        <v>0</v>
      </c>
      <c r="RQ587">
        <v>0</v>
      </c>
      <c r="RR587">
        <v>0</v>
      </c>
      <c r="RS587">
        <v>0</v>
      </c>
      <c r="RT587">
        <v>0</v>
      </c>
      <c r="RU587">
        <v>0</v>
      </c>
      <c r="RV587">
        <f t="shared" si="17"/>
        <v>0</v>
      </c>
      <c r="RY587">
        <f t="shared" si="16"/>
        <v>9</v>
      </c>
    </row>
    <row r="588" spans="1:493" x14ac:dyDescent="0.3">
      <c r="A588">
        <v>71572</v>
      </c>
      <c r="B588">
        <v>810</v>
      </c>
      <c r="C588" t="s">
        <v>6793</v>
      </c>
      <c r="D588" t="s">
        <v>6793</v>
      </c>
      <c r="I588" t="s">
        <v>6793</v>
      </c>
      <c r="J588" t="s">
        <v>7515</v>
      </c>
      <c r="K588" t="s">
        <v>7516</v>
      </c>
      <c r="L588" t="s">
        <v>7515</v>
      </c>
      <c r="M588" t="s">
        <v>7515</v>
      </c>
      <c r="N588" t="s">
        <v>7515</v>
      </c>
      <c r="O588" t="s">
        <v>7515</v>
      </c>
      <c r="P588" t="s">
        <v>7515</v>
      </c>
      <c r="Q588" t="s">
        <v>7515</v>
      </c>
      <c r="R588" t="s">
        <v>7515</v>
      </c>
      <c r="S588" t="s">
        <v>7515</v>
      </c>
      <c r="T588" t="s">
        <v>7515</v>
      </c>
      <c r="U588" t="s">
        <v>7515</v>
      </c>
      <c r="V588" t="s">
        <v>7515</v>
      </c>
      <c r="W588" t="s">
        <v>7515</v>
      </c>
      <c r="X588" t="s">
        <v>7515</v>
      </c>
      <c r="Y588" t="s">
        <v>7515</v>
      </c>
      <c r="Z588" t="s">
        <v>7515</v>
      </c>
      <c r="AA588" t="s">
        <v>7515</v>
      </c>
      <c r="AB588" t="s">
        <v>7515</v>
      </c>
      <c r="AC588" t="s">
        <v>6796</v>
      </c>
      <c r="AK588" t="s">
        <v>6985</v>
      </c>
      <c r="AL588" t="s">
        <v>6793</v>
      </c>
      <c r="AM588" t="s">
        <v>6794</v>
      </c>
      <c r="AN588" t="s">
        <v>7687</v>
      </c>
      <c r="AQ588" t="s">
        <v>6988</v>
      </c>
      <c r="AR588" t="s">
        <v>6793</v>
      </c>
      <c r="AS588" t="s">
        <v>6793</v>
      </c>
      <c r="AT588" t="s">
        <v>6813</v>
      </c>
      <c r="AU588" t="s">
        <v>7531</v>
      </c>
      <c r="AV588" t="s">
        <v>6991</v>
      </c>
      <c r="AX588" t="s">
        <v>6794</v>
      </c>
      <c r="AY588" t="s">
        <v>6794</v>
      </c>
      <c r="AZ588" t="s">
        <v>6793</v>
      </c>
      <c r="BA588" t="s">
        <v>6793</v>
      </c>
      <c r="BB588" t="s">
        <v>6794</v>
      </c>
      <c r="BC588" t="s">
        <v>6794</v>
      </c>
      <c r="BD588" t="s">
        <v>6794</v>
      </c>
      <c r="BE588" t="s">
        <v>6794</v>
      </c>
      <c r="BF588" t="s">
        <v>6794</v>
      </c>
      <c r="BG588" t="s">
        <v>6794</v>
      </c>
      <c r="BH588" t="s">
        <v>6794</v>
      </c>
      <c r="BI588" t="s">
        <v>7021</v>
      </c>
      <c r="BJ588" t="s">
        <v>7024</v>
      </c>
      <c r="BK588" t="s">
        <v>6794</v>
      </c>
      <c r="BM588">
        <v>50</v>
      </c>
      <c r="BN588">
        <v>75</v>
      </c>
      <c r="BO588" t="s">
        <v>7519</v>
      </c>
      <c r="BP588" t="s">
        <v>6</v>
      </c>
      <c r="BQ588" t="s">
        <v>7559</v>
      </c>
      <c r="BR588" t="s">
        <v>7594</v>
      </c>
      <c r="BS588" t="s">
        <v>7515</v>
      </c>
      <c r="BT588" t="s">
        <v>7516</v>
      </c>
      <c r="BU588" t="s">
        <v>7515</v>
      </c>
      <c r="BV588" t="s">
        <v>7515</v>
      </c>
      <c r="BW588" t="s">
        <v>7515</v>
      </c>
      <c r="BX588" t="s">
        <v>7515</v>
      </c>
      <c r="BY588" t="s">
        <v>7515</v>
      </c>
      <c r="BZ588" t="s">
        <v>7515</v>
      </c>
      <c r="CA588" t="s">
        <v>7515</v>
      </c>
      <c r="CB588" t="s">
        <v>7515</v>
      </c>
      <c r="CC588" t="s">
        <v>7515</v>
      </c>
      <c r="CD588" t="s">
        <v>7515</v>
      </c>
      <c r="CE588" t="s">
        <v>6794</v>
      </c>
      <c r="CI588" t="s">
        <v>6793</v>
      </c>
      <c r="CJ588" t="s">
        <v>6793</v>
      </c>
      <c r="CK588" t="s">
        <v>6794</v>
      </c>
      <c r="CL588" t="s">
        <v>6793</v>
      </c>
      <c r="CM588" t="s">
        <v>6793</v>
      </c>
      <c r="CN588" t="s">
        <v>6794</v>
      </c>
      <c r="CO588" t="s">
        <v>6794</v>
      </c>
      <c r="CP588" t="s">
        <v>6793</v>
      </c>
      <c r="CQ588" t="s">
        <v>6793</v>
      </c>
      <c r="CR588" t="s">
        <v>7520</v>
      </c>
      <c r="CS588" t="s">
        <v>7521</v>
      </c>
      <c r="CT588" t="s">
        <v>7522</v>
      </c>
      <c r="CU588" t="s">
        <v>6794</v>
      </c>
      <c r="CV588">
        <v>3</v>
      </c>
      <c r="CW588">
        <v>5</v>
      </c>
      <c r="CX588">
        <v>5</v>
      </c>
      <c r="EC588">
        <v>4</v>
      </c>
      <c r="EE588">
        <v>1</v>
      </c>
      <c r="EF588">
        <v>0</v>
      </c>
      <c r="EG588">
        <v>0</v>
      </c>
      <c r="EH588">
        <v>2</v>
      </c>
      <c r="EI588">
        <v>0</v>
      </c>
      <c r="EJ588">
        <v>1</v>
      </c>
      <c r="EK588">
        <v>0</v>
      </c>
      <c r="EV588" t="s">
        <v>6793</v>
      </c>
      <c r="HH588" t="s">
        <v>7524</v>
      </c>
      <c r="HI588" t="s">
        <v>7680</v>
      </c>
      <c r="HJ588">
        <v>11</v>
      </c>
      <c r="HK588">
        <v>2007</v>
      </c>
      <c r="HO588" t="s">
        <v>6794</v>
      </c>
      <c r="IR588" t="s">
        <v>7524</v>
      </c>
      <c r="IS588" t="s">
        <v>7680</v>
      </c>
      <c r="IT588">
        <v>6</v>
      </c>
      <c r="IU588">
        <v>2008</v>
      </c>
      <c r="IY588" t="s">
        <v>6793</v>
      </c>
      <c r="JA588" t="s">
        <v>7524</v>
      </c>
      <c r="JB588" t="s">
        <v>7680</v>
      </c>
      <c r="JC588">
        <v>6</v>
      </c>
      <c r="JD588">
        <v>2008</v>
      </c>
      <c r="JF588" t="s">
        <v>7526</v>
      </c>
      <c r="JG588" t="s">
        <v>7527</v>
      </c>
      <c r="JH588" t="s">
        <v>6793</v>
      </c>
      <c r="JJ588" t="s">
        <v>7524</v>
      </c>
      <c r="JK588" t="s">
        <v>7680</v>
      </c>
      <c r="JL588">
        <v>3</v>
      </c>
      <c r="JM588">
        <v>2009</v>
      </c>
      <c r="JO588" t="s">
        <v>7526</v>
      </c>
      <c r="JP588" t="s">
        <v>7526</v>
      </c>
      <c r="JQ588" t="s">
        <v>6794</v>
      </c>
      <c r="JR588" t="s">
        <v>6793</v>
      </c>
      <c r="KK588" t="s">
        <v>7524</v>
      </c>
      <c r="KL588" t="s">
        <v>7680</v>
      </c>
      <c r="KM588">
        <v>5</v>
      </c>
      <c r="KN588">
        <v>2008</v>
      </c>
      <c r="KR588" t="s">
        <v>6793</v>
      </c>
      <c r="KT588" t="s">
        <v>7524</v>
      </c>
      <c r="KU588" t="s">
        <v>7680</v>
      </c>
      <c r="KV588">
        <v>5</v>
      </c>
      <c r="KW588">
        <v>2008</v>
      </c>
      <c r="LA588" t="s">
        <v>6793</v>
      </c>
      <c r="LC588" t="s">
        <v>7524</v>
      </c>
      <c r="LD588" t="s">
        <v>7680</v>
      </c>
      <c r="LE588">
        <v>4</v>
      </c>
      <c r="LF588">
        <v>2008</v>
      </c>
      <c r="LH588" t="s">
        <v>7526</v>
      </c>
      <c r="LI588" t="s">
        <v>7527</v>
      </c>
      <c r="LJ588" t="s">
        <v>6793</v>
      </c>
      <c r="LL588" t="s">
        <v>7524</v>
      </c>
      <c r="LM588" t="s">
        <v>7680</v>
      </c>
      <c r="LN588">
        <v>4</v>
      </c>
      <c r="LO588">
        <v>2008</v>
      </c>
      <c r="LS588" t="s">
        <v>6793</v>
      </c>
      <c r="NE588" t="s">
        <v>7524</v>
      </c>
      <c r="NF588" t="s">
        <v>7680</v>
      </c>
      <c r="NG588">
        <v>8</v>
      </c>
      <c r="NH588">
        <v>2008</v>
      </c>
      <c r="NL588" t="s">
        <v>6794</v>
      </c>
      <c r="OO588" t="s">
        <v>7524</v>
      </c>
      <c r="OP588" t="s">
        <v>7680</v>
      </c>
      <c r="OQ588">
        <v>6</v>
      </c>
      <c r="OR588">
        <v>2008</v>
      </c>
      <c r="OV588" t="s">
        <v>6794</v>
      </c>
      <c r="OW588" t="s">
        <v>6793</v>
      </c>
      <c r="PG588">
        <v>10</v>
      </c>
      <c r="PH588" t="s">
        <v>7515</v>
      </c>
      <c r="PI588" t="s">
        <v>7515</v>
      </c>
      <c r="PJ588" t="s">
        <v>7515</v>
      </c>
      <c r="PK588" t="s">
        <v>7515</v>
      </c>
      <c r="PL588" t="s">
        <v>7515</v>
      </c>
      <c r="PM588" t="s">
        <v>7515</v>
      </c>
      <c r="PN588" t="s">
        <v>7515</v>
      </c>
      <c r="PO588" t="s">
        <v>7516</v>
      </c>
      <c r="PP588" t="s">
        <v>7515</v>
      </c>
      <c r="PQ588" t="s">
        <v>7515</v>
      </c>
      <c r="PR588" t="s">
        <v>7515</v>
      </c>
      <c r="PS588" t="s">
        <v>7526</v>
      </c>
      <c r="PW588" t="s">
        <v>7515</v>
      </c>
      <c r="PX588" t="s">
        <v>7515</v>
      </c>
      <c r="PY588" t="s">
        <v>7515</v>
      </c>
      <c r="PZ588" t="s">
        <v>7515</v>
      </c>
      <c r="QA588" t="s">
        <v>7515</v>
      </c>
      <c r="QB588" t="s">
        <v>7515</v>
      </c>
      <c r="QC588" t="s">
        <v>7516</v>
      </c>
      <c r="QD588" t="s">
        <v>7528</v>
      </c>
      <c r="QE588" t="s">
        <v>7529</v>
      </c>
      <c r="QF588" t="s">
        <v>7528</v>
      </c>
      <c r="QG588" t="s">
        <v>7681</v>
      </c>
      <c r="QH588">
        <v>2008</v>
      </c>
      <c r="QI588">
        <v>5</v>
      </c>
      <c r="QJ588">
        <v>1</v>
      </c>
      <c r="QK588" s="330">
        <v>42131</v>
      </c>
      <c r="QL588">
        <v>1</v>
      </c>
      <c r="QM588">
        <v>0</v>
      </c>
      <c r="QN588" t="s">
        <v>265</v>
      </c>
      <c r="QO588">
        <v>2008</v>
      </c>
      <c r="QP588">
        <v>50</v>
      </c>
      <c r="QQ588">
        <v>1</v>
      </c>
      <c r="QR588">
        <v>0</v>
      </c>
      <c r="QS588">
        <v>0</v>
      </c>
      <c r="QT588">
        <v>0</v>
      </c>
      <c r="QU588">
        <v>0</v>
      </c>
      <c r="QV588">
        <v>0</v>
      </c>
      <c r="QW588">
        <v>0</v>
      </c>
      <c r="QX588">
        <v>0</v>
      </c>
      <c r="QY588">
        <v>0</v>
      </c>
      <c r="QZ588">
        <v>1</v>
      </c>
      <c r="RA588">
        <v>0</v>
      </c>
      <c r="RB588">
        <v>0</v>
      </c>
      <c r="RC588">
        <v>0</v>
      </c>
      <c r="RD588">
        <v>1</v>
      </c>
      <c r="RE588">
        <v>1</v>
      </c>
      <c r="RF588">
        <v>1</v>
      </c>
      <c r="RG588">
        <v>0</v>
      </c>
      <c r="RH588">
        <v>0</v>
      </c>
      <c r="RI588">
        <v>1</v>
      </c>
      <c r="RJ588">
        <v>1</v>
      </c>
      <c r="RK588">
        <v>1</v>
      </c>
      <c r="RL588">
        <v>1</v>
      </c>
      <c r="RM588">
        <v>0</v>
      </c>
      <c r="RN588">
        <v>0</v>
      </c>
      <c r="RO588">
        <v>0</v>
      </c>
      <c r="RP588">
        <v>0</v>
      </c>
      <c r="RQ588">
        <v>1</v>
      </c>
      <c r="RR588">
        <v>0</v>
      </c>
      <c r="RS588">
        <v>0</v>
      </c>
      <c r="RT588">
        <v>0</v>
      </c>
      <c r="RU588">
        <v>1</v>
      </c>
      <c r="RV588">
        <f t="shared" si="17"/>
        <v>0</v>
      </c>
      <c r="RY588">
        <f t="shared" si="16"/>
        <v>10</v>
      </c>
    </row>
    <row r="589" spans="1:493" x14ac:dyDescent="0.3">
      <c r="A589">
        <v>71573</v>
      </c>
      <c r="B589">
        <v>812</v>
      </c>
      <c r="C589" t="s">
        <v>6793</v>
      </c>
      <c r="D589" t="s">
        <v>6793</v>
      </c>
      <c r="I589" t="s">
        <v>6793</v>
      </c>
      <c r="J589" t="s">
        <v>7516</v>
      </c>
      <c r="K589" t="s">
        <v>7516</v>
      </c>
      <c r="L589" t="s">
        <v>7515</v>
      </c>
      <c r="M589" t="s">
        <v>7515</v>
      </c>
      <c r="N589" t="s">
        <v>7515</v>
      </c>
      <c r="O589" t="s">
        <v>7515</v>
      </c>
      <c r="P589" t="s">
        <v>7515</v>
      </c>
      <c r="Q589" t="s">
        <v>7515</v>
      </c>
      <c r="R589" t="s">
        <v>7515</v>
      </c>
      <c r="S589" t="s">
        <v>7515</v>
      </c>
      <c r="T589" t="s">
        <v>7516</v>
      </c>
      <c r="U589" t="s">
        <v>7515</v>
      </c>
      <c r="V589" t="s">
        <v>7515</v>
      </c>
      <c r="W589" t="s">
        <v>7515</v>
      </c>
      <c r="X589" t="s">
        <v>7515</v>
      </c>
      <c r="Y589" t="s">
        <v>7515</v>
      </c>
      <c r="Z589" t="s">
        <v>7515</v>
      </c>
      <c r="AA589" t="s">
        <v>7515</v>
      </c>
      <c r="AB589" t="s">
        <v>7515</v>
      </c>
      <c r="AC589" t="s">
        <v>6796</v>
      </c>
      <c r="AK589" t="s">
        <v>6985</v>
      </c>
      <c r="AL589" t="s">
        <v>6794</v>
      </c>
      <c r="AM589" t="s">
        <v>6794</v>
      </c>
      <c r="AN589" t="s">
        <v>7680</v>
      </c>
      <c r="AO589">
        <v>0</v>
      </c>
      <c r="AP589">
        <v>24</v>
      </c>
      <c r="AQ589" t="s">
        <v>6988</v>
      </c>
      <c r="AR589" t="s">
        <v>6793</v>
      </c>
      <c r="AS589" t="s">
        <v>6793</v>
      </c>
      <c r="AT589" t="s">
        <v>6814</v>
      </c>
      <c r="AV589" t="s">
        <v>6991</v>
      </c>
      <c r="AW589" t="s">
        <v>7588</v>
      </c>
      <c r="AX589" t="s">
        <v>6794</v>
      </c>
      <c r="AY589" t="s">
        <v>6794</v>
      </c>
      <c r="AZ589" t="s">
        <v>6793</v>
      </c>
      <c r="BA589" t="s">
        <v>6793</v>
      </c>
      <c r="BB589" t="s">
        <v>6793</v>
      </c>
      <c r="BC589" t="s">
        <v>6794</v>
      </c>
      <c r="BD589" t="s">
        <v>6794</v>
      </c>
      <c r="BE589" t="s">
        <v>6794</v>
      </c>
      <c r="BF589" t="s">
        <v>6793</v>
      </c>
      <c r="BG589" t="s">
        <v>6794</v>
      </c>
      <c r="BH589" t="s">
        <v>6794</v>
      </c>
      <c r="BI589" t="s">
        <v>7024</v>
      </c>
      <c r="BJ589" t="s">
        <v>7021</v>
      </c>
      <c r="BK589" t="s">
        <v>6794</v>
      </c>
      <c r="BM589">
        <v>25</v>
      </c>
      <c r="BN589">
        <v>50</v>
      </c>
      <c r="BO589" t="s">
        <v>7519</v>
      </c>
      <c r="BP589" t="s">
        <v>7576</v>
      </c>
      <c r="BQ589" t="s">
        <v>7559</v>
      </c>
      <c r="BR589" t="s">
        <v>7561</v>
      </c>
      <c r="BS589" t="s">
        <v>7516</v>
      </c>
      <c r="BT589" t="s">
        <v>7515</v>
      </c>
      <c r="BU589" t="s">
        <v>7515</v>
      </c>
      <c r="BV589" t="s">
        <v>7515</v>
      </c>
      <c r="BW589" t="s">
        <v>7515</v>
      </c>
      <c r="BX589" t="s">
        <v>7515</v>
      </c>
      <c r="BY589" t="s">
        <v>7515</v>
      </c>
      <c r="BZ589" t="s">
        <v>7515</v>
      </c>
      <c r="CA589" t="s">
        <v>7515</v>
      </c>
      <c r="CB589" t="s">
        <v>7515</v>
      </c>
      <c r="CC589" t="s">
        <v>7515</v>
      </c>
      <c r="CD589" t="s">
        <v>7515</v>
      </c>
      <c r="CE589" t="s">
        <v>6794</v>
      </c>
      <c r="CI589" t="s">
        <v>6793</v>
      </c>
      <c r="CJ589" t="s">
        <v>6793</v>
      </c>
      <c r="CK589" t="s">
        <v>6794</v>
      </c>
      <c r="CL589" t="s">
        <v>6793</v>
      </c>
      <c r="CM589" t="s">
        <v>6793</v>
      </c>
      <c r="CN589" t="s">
        <v>6793</v>
      </c>
      <c r="CO589" t="s">
        <v>6794</v>
      </c>
      <c r="CP589" t="s">
        <v>6793</v>
      </c>
      <c r="CQ589" t="s">
        <v>6794</v>
      </c>
      <c r="CR589" t="s">
        <v>7520</v>
      </c>
      <c r="CS589" t="s">
        <v>7521</v>
      </c>
      <c r="CT589" t="s">
        <v>7536</v>
      </c>
      <c r="CU589" t="s">
        <v>6793</v>
      </c>
      <c r="CV589">
        <v>3</v>
      </c>
      <c r="CW589">
        <v>3</v>
      </c>
      <c r="CX589">
        <v>4</v>
      </c>
      <c r="CY589" t="s">
        <v>6793</v>
      </c>
      <c r="CZ589">
        <v>1</v>
      </c>
      <c r="DA589" t="s">
        <v>7680</v>
      </c>
      <c r="DB589">
        <v>6</v>
      </c>
      <c r="DC589">
        <v>2007</v>
      </c>
      <c r="DD589" t="s">
        <v>7557</v>
      </c>
      <c r="DE589" t="s">
        <v>7680</v>
      </c>
      <c r="DF589">
        <v>9</v>
      </c>
      <c r="DG589">
        <v>2007</v>
      </c>
      <c r="EC589">
        <v>2</v>
      </c>
      <c r="EE589">
        <v>0</v>
      </c>
      <c r="EF589">
        <v>0</v>
      </c>
      <c r="EG589">
        <v>0</v>
      </c>
      <c r="EH589">
        <v>0</v>
      </c>
      <c r="EI589">
        <v>1</v>
      </c>
      <c r="EJ589">
        <v>0</v>
      </c>
      <c r="EK589">
        <v>1</v>
      </c>
      <c r="EL589" t="s">
        <v>6794</v>
      </c>
      <c r="EV589" t="s">
        <v>6793</v>
      </c>
      <c r="KK589" t="s">
        <v>7524</v>
      </c>
      <c r="KL589" t="s">
        <v>7680</v>
      </c>
      <c r="KM589">
        <v>8</v>
      </c>
      <c r="KN589">
        <v>2007</v>
      </c>
      <c r="KR589" t="s">
        <v>6793</v>
      </c>
      <c r="LC589" t="s">
        <v>7524</v>
      </c>
      <c r="LD589" t="s">
        <v>7680</v>
      </c>
      <c r="LE589">
        <v>8</v>
      </c>
      <c r="LF589">
        <v>2007</v>
      </c>
      <c r="LH589" t="s">
        <v>7526</v>
      </c>
      <c r="LI589" t="s">
        <v>7527</v>
      </c>
      <c r="LJ589" t="s">
        <v>6794</v>
      </c>
      <c r="LK589" t="s">
        <v>6793</v>
      </c>
      <c r="LL589" t="s">
        <v>7524</v>
      </c>
      <c r="LM589" t="s">
        <v>7680</v>
      </c>
      <c r="LN589">
        <v>8</v>
      </c>
      <c r="LO589">
        <v>2007</v>
      </c>
      <c r="LS589" t="s">
        <v>6794</v>
      </c>
      <c r="LT589" t="s">
        <v>6793</v>
      </c>
      <c r="OX589" t="s">
        <v>7524</v>
      </c>
      <c r="OY589" t="s">
        <v>7680</v>
      </c>
      <c r="OZ589">
        <v>8</v>
      </c>
      <c r="PA589">
        <v>2007</v>
      </c>
      <c r="PE589" t="s">
        <v>6794</v>
      </c>
      <c r="PS589" t="s">
        <v>7526</v>
      </c>
      <c r="PT589" t="s">
        <v>7526</v>
      </c>
      <c r="PU589" t="s">
        <v>7526</v>
      </c>
      <c r="PW589" t="s">
        <v>7515</v>
      </c>
      <c r="PX589" t="s">
        <v>7515</v>
      </c>
      <c r="PY589" t="s">
        <v>7515</v>
      </c>
      <c r="PZ589" t="s">
        <v>7515</v>
      </c>
      <c r="QA589" t="s">
        <v>7515</v>
      </c>
      <c r="QB589" t="s">
        <v>7515</v>
      </c>
      <c r="QC589" t="s">
        <v>7516</v>
      </c>
      <c r="QD589" t="s">
        <v>7528</v>
      </c>
      <c r="QE589" t="s">
        <v>7529</v>
      </c>
      <c r="QF589" t="s">
        <v>7528</v>
      </c>
      <c r="QG589" t="s">
        <v>7681</v>
      </c>
      <c r="QH589">
        <v>2008</v>
      </c>
      <c r="QI589">
        <v>3</v>
      </c>
      <c r="QJ589">
        <v>1</v>
      </c>
      <c r="QK589" s="330">
        <v>42091</v>
      </c>
      <c r="QL589">
        <v>1</v>
      </c>
      <c r="QM589">
        <v>0</v>
      </c>
      <c r="QN589" t="s">
        <v>265</v>
      </c>
      <c r="QO589">
        <v>2008</v>
      </c>
      <c r="QP589">
        <v>50</v>
      </c>
      <c r="QQ589">
        <v>0</v>
      </c>
      <c r="QR589">
        <v>1</v>
      </c>
      <c r="QS589">
        <v>0</v>
      </c>
      <c r="QT589">
        <v>0</v>
      </c>
      <c r="QU589">
        <v>0</v>
      </c>
      <c r="QV589">
        <v>0</v>
      </c>
      <c r="QW589">
        <v>0</v>
      </c>
      <c r="QX589">
        <v>0</v>
      </c>
      <c r="QY589">
        <v>0</v>
      </c>
      <c r="QZ589">
        <v>0</v>
      </c>
      <c r="RA589">
        <v>0</v>
      </c>
      <c r="RB589">
        <v>0</v>
      </c>
      <c r="RC589">
        <v>0</v>
      </c>
      <c r="RD589">
        <v>0</v>
      </c>
      <c r="RE589">
        <v>0</v>
      </c>
      <c r="RF589">
        <v>0</v>
      </c>
      <c r="RG589">
        <v>0</v>
      </c>
      <c r="RH589">
        <v>0</v>
      </c>
      <c r="RI589">
        <v>1</v>
      </c>
      <c r="RJ589">
        <v>0</v>
      </c>
      <c r="RK589">
        <v>1</v>
      </c>
      <c r="RL589">
        <v>1</v>
      </c>
      <c r="RM589">
        <v>0</v>
      </c>
      <c r="RN589">
        <v>0</v>
      </c>
      <c r="RO589">
        <v>0</v>
      </c>
      <c r="RP589">
        <v>0</v>
      </c>
      <c r="RQ589">
        <v>0</v>
      </c>
      <c r="RR589">
        <v>0</v>
      </c>
      <c r="RS589">
        <v>0</v>
      </c>
      <c r="RT589">
        <v>0</v>
      </c>
      <c r="RU589">
        <v>0</v>
      </c>
      <c r="RV589">
        <f t="shared" si="17"/>
        <v>2</v>
      </c>
      <c r="RY589">
        <f t="shared" si="16"/>
        <v>7</v>
      </c>
    </row>
    <row r="590" spans="1:493" x14ac:dyDescent="0.3">
      <c r="A590">
        <v>71574</v>
      </c>
      <c r="B590">
        <v>814</v>
      </c>
      <c r="C590" t="s">
        <v>6793</v>
      </c>
      <c r="D590" t="s">
        <v>6793</v>
      </c>
      <c r="I590" t="s">
        <v>6793</v>
      </c>
      <c r="J590" t="s">
        <v>7515</v>
      </c>
      <c r="K590" t="s">
        <v>7515</v>
      </c>
      <c r="L590" t="s">
        <v>7515</v>
      </c>
      <c r="M590" t="s">
        <v>7515</v>
      </c>
      <c r="N590" t="s">
        <v>7515</v>
      </c>
      <c r="O590" t="s">
        <v>7515</v>
      </c>
      <c r="P590" t="s">
        <v>7515</v>
      </c>
      <c r="Q590" t="s">
        <v>7515</v>
      </c>
      <c r="R590" t="s">
        <v>7515</v>
      </c>
      <c r="S590" t="s">
        <v>7515</v>
      </c>
      <c r="T590" t="s">
        <v>7515</v>
      </c>
      <c r="U590" t="s">
        <v>7515</v>
      </c>
      <c r="V590" t="s">
        <v>7515</v>
      </c>
      <c r="W590" t="s">
        <v>7515</v>
      </c>
      <c r="X590" t="s">
        <v>7515</v>
      </c>
      <c r="Y590" t="s">
        <v>7516</v>
      </c>
      <c r="Z590" t="s">
        <v>7515</v>
      </c>
      <c r="AA590" t="s">
        <v>7515</v>
      </c>
      <c r="AB590" t="s">
        <v>7515</v>
      </c>
      <c r="AC590" t="s">
        <v>7517</v>
      </c>
      <c r="AF590">
        <v>6</v>
      </c>
      <c r="AG590">
        <v>2</v>
      </c>
      <c r="AH590" t="s">
        <v>6845</v>
      </c>
      <c r="AK590" t="s">
        <v>6993</v>
      </c>
      <c r="AL590" t="s">
        <v>6794</v>
      </c>
      <c r="AM590" t="s">
        <v>6794</v>
      </c>
      <c r="AN590" t="s">
        <v>6</v>
      </c>
      <c r="AQ590" t="s">
        <v>7568</v>
      </c>
      <c r="AT590" t="s">
        <v>6813</v>
      </c>
      <c r="AU590" t="s">
        <v>7562</v>
      </c>
      <c r="AV590" t="s">
        <v>6991</v>
      </c>
      <c r="AX590" t="s">
        <v>6793</v>
      </c>
      <c r="AY590" t="s">
        <v>6794</v>
      </c>
      <c r="AZ590" t="s">
        <v>6793</v>
      </c>
      <c r="BA590" t="s">
        <v>6794</v>
      </c>
      <c r="BC590" t="s">
        <v>6794</v>
      </c>
      <c r="BD590" t="s">
        <v>6794</v>
      </c>
      <c r="BE590" t="s">
        <v>6794</v>
      </c>
      <c r="BF590" t="s">
        <v>6793</v>
      </c>
      <c r="BG590" t="s">
        <v>6793</v>
      </c>
      <c r="BH590" t="s">
        <v>6794</v>
      </c>
      <c r="BI590" t="s">
        <v>7029</v>
      </c>
      <c r="BJ590" t="s">
        <v>7686</v>
      </c>
      <c r="BK590" t="s">
        <v>6794</v>
      </c>
      <c r="BM590" t="s">
        <v>7547</v>
      </c>
      <c r="BN590" t="s">
        <v>6</v>
      </c>
      <c r="BO590" t="s">
        <v>31</v>
      </c>
      <c r="BP590" t="s">
        <v>6</v>
      </c>
      <c r="BQ590" t="s">
        <v>7559</v>
      </c>
      <c r="BR590" t="s">
        <v>7543</v>
      </c>
      <c r="BS590" t="s">
        <v>7515</v>
      </c>
      <c r="BT590" t="s">
        <v>7515</v>
      </c>
      <c r="BU590" t="s">
        <v>7515</v>
      </c>
      <c r="BV590" t="s">
        <v>7515</v>
      </c>
      <c r="BW590" t="s">
        <v>7515</v>
      </c>
      <c r="BX590" t="s">
        <v>7515</v>
      </c>
      <c r="BY590" t="s">
        <v>7515</v>
      </c>
      <c r="BZ590" t="s">
        <v>7516</v>
      </c>
      <c r="CA590" t="s">
        <v>7515</v>
      </c>
      <c r="CB590" t="s">
        <v>7515</v>
      </c>
      <c r="CC590" t="s">
        <v>7515</v>
      </c>
      <c r="CD590" t="s">
        <v>7515</v>
      </c>
      <c r="CE590" t="s">
        <v>6794</v>
      </c>
      <c r="CI590" t="s">
        <v>6793</v>
      </c>
      <c r="CJ590" t="s">
        <v>6793</v>
      </c>
      <c r="CK590" t="s">
        <v>6794</v>
      </c>
      <c r="CL590" t="s">
        <v>6794</v>
      </c>
      <c r="CM590" t="s">
        <v>6794</v>
      </c>
      <c r="CN590" t="s">
        <v>6794</v>
      </c>
      <c r="CO590" t="s">
        <v>6794</v>
      </c>
      <c r="CP590" t="s">
        <v>6794</v>
      </c>
      <c r="CQ590" t="s">
        <v>6794</v>
      </c>
      <c r="CR590" t="s">
        <v>7545</v>
      </c>
      <c r="CS590" t="s">
        <v>7607</v>
      </c>
      <c r="CT590" t="s">
        <v>6966</v>
      </c>
      <c r="CU590" t="s">
        <v>6793</v>
      </c>
      <c r="CV590">
        <v>2</v>
      </c>
      <c r="CW590">
        <v>3</v>
      </c>
      <c r="CX590">
        <v>3</v>
      </c>
      <c r="CY590" t="s">
        <v>6794</v>
      </c>
      <c r="EC590">
        <v>4</v>
      </c>
      <c r="EE590">
        <v>1</v>
      </c>
      <c r="EF590">
        <v>1</v>
      </c>
      <c r="EG590">
        <v>1</v>
      </c>
      <c r="EH590">
        <v>0</v>
      </c>
      <c r="EI590">
        <v>1</v>
      </c>
      <c r="EJ590">
        <v>0</v>
      </c>
      <c r="EK590">
        <v>0</v>
      </c>
      <c r="EL590" t="s">
        <v>6793</v>
      </c>
      <c r="EM590" t="s">
        <v>6859</v>
      </c>
      <c r="EN590">
        <v>1</v>
      </c>
      <c r="EP590" t="s">
        <v>7683</v>
      </c>
      <c r="EQ590">
        <v>2007</v>
      </c>
      <c r="ER590" t="s">
        <v>7684</v>
      </c>
      <c r="EV590" t="s">
        <v>6794</v>
      </c>
      <c r="PS590" t="s">
        <v>7526</v>
      </c>
      <c r="PT590" t="s">
        <v>7526</v>
      </c>
      <c r="PU590" t="s">
        <v>7526</v>
      </c>
      <c r="PV590" t="s">
        <v>7526</v>
      </c>
      <c r="PW590" t="s">
        <v>7515</v>
      </c>
      <c r="PX590" t="s">
        <v>7515</v>
      </c>
      <c r="PY590" t="s">
        <v>7515</v>
      </c>
      <c r="PZ590" t="s">
        <v>7515</v>
      </c>
      <c r="QA590" t="s">
        <v>7515</v>
      </c>
      <c r="QB590" t="s">
        <v>7515</v>
      </c>
      <c r="QC590" t="s">
        <v>7516</v>
      </c>
      <c r="QD590" t="s">
        <v>7528</v>
      </c>
      <c r="QE590" t="s">
        <v>7529</v>
      </c>
      <c r="QF590" t="s">
        <v>7528</v>
      </c>
      <c r="QG590" t="s">
        <v>7681</v>
      </c>
      <c r="QH590">
        <v>2008</v>
      </c>
      <c r="QI590">
        <v>4</v>
      </c>
      <c r="QJ590">
        <v>1</v>
      </c>
      <c r="QK590" s="329">
        <v>39552</v>
      </c>
      <c r="QL590">
        <v>0</v>
      </c>
      <c r="QM590">
        <v>1</v>
      </c>
      <c r="QN590" t="s">
        <v>194</v>
      </c>
      <c r="QO590">
        <v>0</v>
      </c>
      <c r="QP590">
        <v>18</v>
      </c>
      <c r="RV590">
        <f t="shared" si="17"/>
        <v>0</v>
      </c>
      <c r="RY590">
        <f t="shared" si="16"/>
        <v>6</v>
      </c>
    </row>
    <row r="591" spans="1:493" x14ac:dyDescent="0.3">
      <c r="A591">
        <v>71575</v>
      </c>
      <c r="B591">
        <v>817</v>
      </c>
      <c r="C591" t="s">
        <v>6793</v>
      </c>
      <c r="D591" t="s">
        <v>6793</v>
      </c>
      <c r="I591" t="s">
        <v>6793</v>
      </c>
      <c r="J591" t="s">
        <v>7515</v>
      </c>
      <c r="K591" t="s">
        <v>7516</v>
      </c>
      <c r="L591" t="s">
        <v>7515</v>
      </c>
      <c r="M591" t="s">
        <v>7515</v>
      </c>
      <c r="N591" t="s">
        <v>7515</v>
      </c>
      <c r="O591" t="s">
        <v>7515</v>
      </c>
      <c r="P591" t="s">
        <v>7515</v>
      </c>
      <c r="Q591" t="s">
        <v>7515</v>
      </c>
      <c r="R591" t="s">
        <v>7515</v>
      </c>
      <c r="S591" t="s">
        <v>7515</v>
      </c>
      <c r="T591" t="s">
        <v>7515</v>
      </c>
      <c r="U591" t="s">
        <v>7515</v>
      </c>
      <c r="V591" t="s">
        <v>7515</v>
      </c>
      <c r="W591" t="s">
        <v>7515</v>
      </c>
      <c r="X591" t="s">
        <v>7515</v>
      </c>
      <c r="Y591" t="s">
        <v>7515</v>
      </c>
      <c r="Z591" t="s">
        <v>7515</v>
      </c>
      <c r="AA591" t="s">
        <v>7515</v>
      </c>
      <c r="AB591" t="s">
        <v>7515</v>
      </c>
      <c r="AC591" t="s">
        <v>7517</v>
      </c>
      <c r="AF591">
        <v>0</v>
      </c>
      <c r="AG591">
        <v>3</v>
      </c>
      <c r="AH591" t="s">
        <v>7560</v>
      </c>
      <c r="AK591" t="s">
        <v>6993</v>
      </c>
      <c r="AL591" t="s">
        <v>6794</v>
      </c>
      <c r="AM591" t="s">
        <v>6794</v>
      </c>
      <c r="AN591" t="s">
        <v>7687</v>
      </c>
      <c r="AQ591" t="s">
        <v>7568</v>
      </c>
      <c r="AT591" t="s">
        <v>6813</v>
      </c>
      <c r="AU591" t="s">
        <v>7531</v>
      </c>
      <c r="AV591" t="s">
        <v>6991</v>
      </c>
      <c r="AX591" t="s">
        <v>6794</v>
      </c>
      <c r="AY591" t="s">
        <v>6794</v>
      </c>
      <c r="AZ591" t="s">
        <v>6794</v>
      </c>
      <c r="BA591" t="s">
        <v>6793</v>
      </c>
      <c r="BC591" t="s">
        <v>6793</v>
      </c>
      <c r="BD591" t="s">
        <v>6794</v>
      </c>
      <c r="BE591" t="s">
        <v>6794</v>
      </c>
      <c r="BF591" t="s">
        <v>6794</v>
      </c>
      <c r="BG591" t="s">
        <v>6794</v>
      </c>
      <c r="BH591" t="s">
        <v>6794</v>
      </c>
      <c r="BI591" t="s">
        <v>7025</v>
      </c>
      <c r="BJ591" t="s">
        <v>7026</v>
      </c>
      <c r="BK591" t="s">
        <v>6794</v>
      </c>
      <c r="BM591">
        <v>75</v>
      </c>
      <c r="BN591">
        <v>25</v>
      </c>
      <c r="BO591" t="s">
        <v>7519</v>
      </c>
      <c r="BP591" t="s">
        <v>6</v>
      </c>
      <c r="BQ591" t="s">
        <v>7559</v>
      </c>
      <c r="BR591" t="s">
        <v>7543</v>
      </c>
      <c r="BS591" t="s">
        <v>7515</v>
      </c>
      <c r="BT591" t="s">
        <v>7515</v>
      </c>
      <c r="BU591" t="s">
        <v>7515</v>
      </c>
      <c r="BV591" t="s">
        <v>7515</v>
      </c>
      <c r="BW591" t="s">
        <v>7515</v>
      </c>
      <c r="BX591" t="s">
        <v>7515</v>
      </c>
      <c r="BY591" t="s">
        <v>7515</v>
      </c>
      <c r="BZ591" t="s">
        <v>7515</v>
      </c>
      <c r="CA591" t="s">
        <v>7515</v>
      </c>
      <c r="CB591" t="s">
        <v>7516</v>
      </c>
      <c r="CC591" t="s">
        <v>7515</v>
      </c>
      <c r="CD591" t="s">
        <v>7515</v>
      </c>
      <c r="CE591" t="s">
        <v>6793</v>
      </c>
      <c r="CI591" t="s">
        <v>6793</v>
      </c>
      <c r="CJ591" t="s">
        <v>6794</v>
      </c>
      <c r="CK591" t="s">
        <v>6794</v>
      </c>
      <c r="CL591" t="s">
        <v>6794</v>
      </c>
      <c r="CM591" t="s">
        <v>6793</v>
      </c>
      <c r="CN591" t="s">
        <v>6794</v>
      </c>
      <c r="CO591" t="s">
        <v>6794</v>
      </c>
      <c r="CP591" t="s">
        <v>6794</v>
      </c>
      <c r="CQ591" t="s">
        <v>6794</v>
      </c>
      <c r="CR591" t="s">
        <v>7520</v>
      </c>
      <c r="CS591" t="s">
        <v>7608</v>
      </c>
      <c r="CT591" t="s">
        <v>7536</v>
      </c>
      <c r="CU591" t="s">
        <v>6793</v>
      </c>
      <c r="CV591">
        <v>3</v>
      </c>
      <c r="CW591">
        <v>2</v>
      </c>
      <c r="CX591">
        <v>3</v>
      </c>
      <c r="CY591" t="s">
        <v>6794</v>
      </c>
      <c r="EC591">
        <v>1</v>
      </c>
      <c r="ED591" t="s">
        <v>7567</v>
      </c>
      <c r="EL591" t="s">
        <v>6794</v>
      </c>
      <c r="EV591" t="s">
        <v>6794</v>
      </c>
      <c r="PS591" t="s">
        <v>7526</v>
      </c>
      <c r="PT591" t="s">
        <v>7527</v>
      </c>
      <c r="PU591" t="s">
        <v>7527</v>
      </c>
      <c r="PV591" t="s">
        <v>7526</v>
      </c>
      <c r="PW591" t="s">
        <v>7516</v>
      </c>
      <c r="PX591" t="s">
        <v>7515</v>
      </c>
      <c r="PY591" t="s">
        <v>7515</v>
      </c>
      <c r="PZ591" t="s">
        <v>7515</v>
      </c>
      <c r="QA591" t="s">
        <v>7515</v>
      </c>
      <c r="QB591" t="s">
        <v>7515</v>
      </c>
      <c r="QC591" t="s">
        <v>7515</v>
      </c>
      <c r="QD591" t="s">
        <v>7528</v>
      </c>
      <c r="QE591" t="s">
        <v>7539</v>
      </c>
      <c r="QF591" t="s">
        <v>7528</v>
      </c>
      <c r="QG591" t="s">
        <v>7681</v>
      </c>
      <c r="QH591">
        <v>2008</v>
      </c>
      <c r="QI591">
        <v>4</v>
      </c>
      <c r="QJ591">
        <v>1</v>
      </c>
      <c r="QK591" s="329">
        <v>39550</v>
      </c>
      <c r="QL591">
        <v>0</v>
      </c>
      <c r="QM591">
        <v>1</v>
      </c>
      <c r="QN591" t="s">
        <v>265</v>
      </c>
      <c r="QO591">
        <v>2008</v>
      </c>
      <c r="QP591">
        <v>50</v>
      </c>
      <c r="RV591">
        <f t="shared" si="17"/>
        <v>0</v>
      </c>
      <c r="RY591">
        <f t="shared" si="16"/>
        <v>1</v>
      </c>
    </row>
    <row r="592" spans="1:493" x14ac:dyDescent="0.3">
      <c r="A592">
        <v>71576</v>
      </c>
      <c r="B592">
        <v>818</v>
      </c>
      <c r="C592" t="s">
        <v>6793</v>
      </c>
      <c r="D592" t="s">
        <v>6793</v>
      </c>
      <c r="I592" t="s">
        <v>6793</v>
      </c>
      <c r="J592" t="s">
        <v>7515</v>
      </c>
      <c r="K592" t="s">
        <v>7516</v>
      </c>
      <c r="L592" t="s">
        <v>7515</v>
      </c>
      <c r="M592" t="s">
        <v>7515</v>
      </c>
      <c r="N592" t="s">
        <v>7515</v>
      </c>
      <c r="O592" t="s">
        <v>7515</v>
      </c>
      <c r="P592" t="s">
        <v>7515</v>
      </c>
      <c r="Q592" t="s">
        <v>7515</v>
      </c>
      <c r="R592" t="s">
        <v>7515</v>
      </c>
      <c r="S592" t="s">
        <v>7515</v>
      </c>
      <c r="T592" t="s">
        <v>7515</v>
      </c>
      <c r="U592" t="s">
        <v>7515</v>
      </c>
      <c r="V592" t="s">
        <v>7515</v>
      </c>
      <c r="W592" t="s">
        <v>7515</v>
      </c>
      <c r="X592" t="s">
        <v>7515</v>
      </c>
      <c r="Y592" t="s">
        <v>7515</v>
      </c>
      <c r="Z592" t="s">
        <v>7515</v>
      </c>
      <c r="AA592" t="s">
        <v>7515</v>
      </c>
      <c r="AB592" t="s">
        <v>7515</v>
      </c>
      <c r="AC592" t="s">
        <v>7517</v>
      </c>
      <c r="AF592">
        <v>0</v>
      </c>
      <c r="AG592">
        <v>1</v>
      </c>
      <c r="AH592" t="s">
        <v>7560</v>
      </c>
      <c r="AK592" t="s">
        <v>6993</v>
      </c>
      <c r="AL592" t="s">
        <v>6794</v>
      </c>
      <c r="AM592" t="s">
        <v>6794</v>
      </c>
      <c r="AN592" t="s">
        <v>7680</v>
      </c>
      <c r="AO592">
        <v>0</v>
      </c>
      <c r="AP592">
        <v>20</v>
      </c>
      <c r="AQ592" t="s">
        <v>6988</v>
      </c>
      <c r="AR592" t="s">
        <v>6793</v>
      </c>
      <c r="AS592" t="s">
        <v>6794</v>
      </c>
      <c r="AT592" t="s">
        <v>6813</v>
      </c>
      <c r="AU592" t="s">
        <v>7531</v>
      </c>
      <c r="AV592" t="s">
        <v>7518</v>
      </c>
      <c r="AX592" t="s">
        <v>6793</v>
      </c>
      <c r="AY592" t="s">
        <v>6794</v>
      </c>
      <c r="AZ592" t="s">
        <v>6793</v>
      </c>
      <c r="BA592" t="s">
        <v>6793</v>
      </c>
      <c r="BB592" t="s">
        <v>6794</v>
      </c>
      <c r="BC592" t="s">
        <v>6794</v>
      </c>
      <c r="BD592" t="s">
        <v>6794</v>
      </c>
      <c r="BE592" t="s">
        <v>6794</v>
      </c>
      <c r="BF592" t="s">
        <v>6794</v>
      </c>
      <c r="BG592" t="s">
        <v>6794</v>
      </c>
      <c r="BH592" t="s">
        <v>6794</v>
      </c>
      <c r="BI592" t="s">
        <v>7021</v>
      </c>
      <c r="BJ592" t="s">
        <v>7686</v>
      </c>
      <c r="BK592" t="s">
        <v>6794</v>
      </c>
      <c r="BM592">
        <v>80</v>
      </c>
      <c r="BN592" t="s">
        <v>7532</v>
      </c>
      <c r="BO592" t="s">
        <v>7533</v>
      </c>
      <c r="BP592" t="s">
        <v>6</v>
      </c>
      <c r="BQ592" t="s">
        <v>7559</v>
      </c>
      <c r="BR592" t="s">
        <v>7682</v>
      </c>
      <c r="BS592" t="s">
        <v>7515</v>
      </c>
      <c r="BT592" t="s">
        <v>7516</v>
      </c>
      <c r="BU592" t="s">
        <v>7515</v>
      </c>
      <c r="BV592" t="s">
        <v>7515</v>
      </c>
      <c r="BW592" t="s">
        <v>7515</v>
      </c>
      <c r="BX592" t="s">
        <v>7515</v>
      </c>
      <c r="BY592" t="s">
        <v>7515</v>
      </c>
      <c r="BZ592" t="s">
        <v>7515</v>
      </c>
      <c r="CA592" t="s">
        <v>7515</v>
      </c>
      <c r="CB592" t="s">
        <v>7515</v>
      </c>
      <c r="CC592" t="s">
        <v>7515</v>
      </c>
      <c r="CD592" t="s">
        <v>7515</v>
      </c>
      <c r="CE592" t="s">
        <v>6794</v>
      </c>
      <c r="CI592" t="s">
        <v>6793</v>
      </c>
      <c r="CJ592" t="s">
        <v>6793</v>
      </c>
      <c r="CK592" t="s">
        <v>6794</v>
      </c>
      <c r="CL592" t="s">
        <v>6794</v>
      </c>
      <c r="CM592" t="s">
        <v>6794</v>
      </c>
      <c r="CN592" t="s">
        <v>6794</v>
      </c>
      <c r="CO592" t="s">
        <v>6794</v>
      </c>
      <c r="CP592" t="s">
        <v>6793</v>
      </c>
      <c r="CQ592" t="s">
        <v>6794</v>
      </c>
      <c r="CR592" t="s">
        <v>7520</v>
      </c>
      <c r="CS592" t="s">
        <v>7521</v>
      </c>
      <c r="CT592" t="s">
        <v>7602</v>
      </c>
      <c r="CU592" t="s">
        <v>6793</v>
      </c>
      <c r="CV592">
        <v>3</v>
      </c>
      <c r="CW592">
        <v>4</v>
      </c>
      <c r="CX592">
        <v>4</v>
      </c>
      <c r="CY592" t="s">
        <v>6794</v>
      </c>
      <c r="EC592">
        <v>5</v>
      </c>
      <c r="EE592">
        <v>2</v>
      </c>
      <c r="EF592">
        <v>0</v>
      </c>
      <c r="EG592">
        <v>0</v>
      </c>
      <c r="EH592">
        <v>0</v>
      </c>
      <c r="EI592">
        <v>2</v>
      </c>
      <c r="EJ592">
        <v>1</v>
      </c>
      <c r="EK592">
        <v>0</v>
      </c>
      <c r="EL592" t="s">
        <v>6793</v>
      </c>
      <c r="EM592" t="s">
        <v>6859</v>
      </c>
      <c r="EN592">
        <v>1</v>
      </c>
      <c r="EP592" t="s">
        <v>7683</v>
      </c>
      <c r="EQ592">
        <v>2008</v>
      </c>
      <c r="ER592" t="s">
        <v>7684</v>
      </c>
      <c r="EV592" t="s">
        <v>6793</v>
      </c>
      <c r="LC592" t="s">
        <v>7524</v>
      </c>
      <c r="LD592" t="s">
        <v>7680</v>
      </c>
      <c r="LE592">
        <v>3</v>
      </c>
      <c r="LF592">
        <v>2005</v>
      </c>
      <c r="LH592" t="s">
        <v>7526</v>
      </c>
      <c r="LI592" t="s">
        <v>7526</v>
      </c>
      <c r="LJ592" t="s">
        <v>6794</v>
      </c>
      <c r="LK592" t="s">
        <v>6793</v>
      </c>
      <c r="PS592" t="s">
        <v>7526</v>
      </c>
      <c r="PT592" t="s">
        <v>7526</v>
      </c>
      <c r="PU592" t="s">
        <v>7526</v>
      </c>
      <c r="PW592" t="s">
        <v>7516</v>
      </c>
      <c r="PX592" t="s">
        <v>7515</v>
      </c>
      <c r="PY592" t="s">
        <v>7515</v>
      </c>
      <c r="PZ592" t="s">
        <v>7515</v>
      </c>
      <c r="QA592" t="s">
        <v>7515</v>
      </c>
      <c r="QB592" t="s">
        <v>7515</v>
      </c>
      <c r="QC592" t="s">
        <v>7515</v>
      </c>
      <c r="QD592" t="s">
        <v>7528</v>
      </c>
      <c r="QE592" t="s">
        <v>7539</v>
      </c>
      <c r="QF592" t="s">
        <v>7528</v>
      </c>
      <c r="QG592" t="s">
        <v>7681</v>
      </c>
      <c r="QH592">
        <v>2008</v>
      </c>
      <c r="QI592">
        <v>2</v>
      </c>
      <c r="QJ592">
        <v>1</v>
      </c>
      <c r="QK592" s="329">
        <v>39506</v>
      </c>
      <c r="QL592">
        <v>0</v>
      </c>
      <c r="QM592">
        <v>1</v>
      </c>
      <c r="QN592" t="s">
        <v>265</v>
      </c>
      <c r="QO592">
        <v>2008</v>
      </c>
      <c r="QP592">
        <v>50</v>
      </c>
      <c r="QQ592">
        <v>0</v>
      </c>
      <c r="QR592">
        <v>0</v>
      </c>
      <c r="QS592">
        <v>0</v>
      </c>
      <c r="QT592">
        <v>0</v>
      </c>
      <c r="QU592">
        <v>0</v>
      </c>
      <c r="QV592">
        <v>0</v>
      </c>
      <c r="QW592">
        <v>0</v>
      </c>
      <c r="QX592">
        <v>0</v>
      </c>
      <c r="QY592">
        <v>0</v>
      </c>
      <c r="QZ592">
        <v>0</v>
      </c>
      <c r="RA592">
        <v>0</v>
      </c>
      <c r="RB592">
        <v>0</v>
      </c>
      <c r="RC592">
        <v>0</v>
      </c>
      <c r="RD592">
        <v>0</v>
      </c>
      <c r="RE592">
        <v>0</v>
      </c>
      <c r="RF592">
        <v>0</v>
      </c>
      <c r="RG592">
        <v>0</v>
      </c>
      <c r="RH592">
        <v>0</v>
      </c>
      <c r="RI592">
        <v>0</v>
      </c>
      <c r="RJ592">
        <v>0</v>
      </c>
      <c r="RK592">
        <v>1</v>
      </c>
      <c r="RL592">
        <v>0</v>
      </c>
      <c r="RM592">
        <v>0</v>
      </c>
      <c r="RN592">
        <v>0</v>
      </c>
      <c r="RO592">
        <v>0</v>
      </c>
      <c r="RP592">
        <v>0</v>
      </c>
      <c r="RQ592">
        <v>0</v>
      </c>
      <c r="RR592">
        <v>0</v>
      </c>
      <c r="RS592">
        <v>0</v>
      </c>
      <c r="RT592">
        <v>0</v>
      </c>
      <c r="RU592">
        <v>0</v>
      </c>
      <c r="RV592">
        <f t="shared" si="17"/>
        <v>2</v>
      </c>
      <c r="RY592">
        <f t="shared" si="16"/>
        <v>10</v>
      </c>
    </row>
    <row r="593" spans="1:493" x14ac:dyDescent="0.3">
      <c r="A593">
        <v>71577</v>
      </c>
      <c r="B593">
        <v>819</v>
      </c>
      <c r="C593" t="s">
        <v>6793</v>
      </c>
      <c r="D593" t="s">
        <v>6793</v>
      </c>
      <c r="I593" t="s">
        <v>6793</v>
      </c>
      <c r="J593" t="s">
        <v>7515</v>
      </c>
      <c r="K593" t="s">
        <v>7516</v>
      </c>
      <c r="L593" t="s">
        <v>7515</v>
      </c>
      <c r="M593" t="s">
        <v>7515</v>
      </c>
      <c r="N593" t="s">
        <v>7515</v>
      </c>
      <c r="O593" t="s">
        <v>7515</v>
      </c>
      <c r="P593" t="s">
        <v>7515</v>
      </c>
      <c r="Q593" t="s">
        <v>7515</v>
      </c>
      <c r="R593" t="s">
        <v>7515</v>
      </c>
      <c r="S593" t="s">
        <v>7515</v>
      </c>
      <c r="T593" t="s">
        <v>7515</v>
      </c>
      <c r="U593" t="s">
        <v>7515</v>
      </c>
      <c r="V593" t="s">
        <v>7515</v>
      </c>
      <c r="W593" t="s">
        <v>7515</v>
      </c>
      <c r="X593" t="s">
        <v>7515</v>
      </c>
      <c r="Y593" t="s">
        <v>7515</v>
      </c>
      <c r="Z593" t="s">
        <v>7515</v>
      </c>
      <c r="AA593" t="s">
        <v>7515</v>
      </c>
      <c r="AB593" t="s">
        <v>7515</v>
      </c>
      <c r="AC593" t="s">
        <v>6796</v>
      </c>
      <c r="AK593" t="s">
        <v>6985</v>
      </c>
      <c r="AL593" t="s">
        <v>6793</v>
      </c>
      <c r="AM593" t="s">
        <v>6793</v>
      </c>
      <c r="AN593" t="s">
        <v>7680</v>
      </c>
      <c r="AO593">
        <v>0</v>
      </c>
      <c r="AP593">
        <v>20</v>
      </c>
      <c r="AQ593" t="s">
        <v>6757</v>
      </c>
      <c r="AR593" t="s">
        <v>6794</v>
      </c>
      <c r="AS593" t="s">
        <v>6793</v>
      </c>
      <c r="AT593" t="s">
        <v>6</v>
      </c>
      <c r="AV593" t="s">
        <v>7518</v>
      </c>
      <c r="AX593" t="s">
        <v>6794</v>
      </c>
      <c r="AY593" t="s">
        <v>6794</v>
      </c>
      <c r="AZ593" t="s">
        <v>6794</v>
      </c>
      <c r="BA593" t="s">
        <v>6794</v>
      </c>
      <c r="BC593" t="s">
        <v>6793</v>
      </c>
      <c r="BD593" t="s">
        <v>6793</v>
      </c>
      <c r="BE593" t="s">
        <v>6793</v>
      </c>
      <c r="BF593" t="s">
        <v>6794</v>
      </c>
      <c r="BG593" t="s">
        <v>6794</v>
      </c>
      <c r="BH593" t="s">
        <v>6794</v>
      </c>
      <c r="BI593" t="s">
        <v>7026</v>
      </c>
      <c r="BJ593" t="s">
        <v>7686</v>
      </c>
      <c r="BK593" t="s">
        <v>6794</v>
      </c>
      <c r="BM593" t="s">
        <v>7547</v>
      </c>
      <c r="BN593">
        <v>50</v>
      </c>
      <c r="BO593" t="s">
        <v>7519</v>
      </c>
      <c r="BP593" t="s">
        <v>7534</v>
      </c>
      <c r="BQ593" t="s">
        <v>7559</v>
      </c>
      <c r="BR593" t="s">
        <v>7594</v>
      </c>
      <c r="BS593" t="s">
        <v>7515</v>
      </c>
      <c r="BT593" t="s">
        <v>7516</v>
      </c>
      <c r="BU593" t="s">
        <v>7515</v>
      </c>
      <c r="BV593" t="s">
        <v>7515</v>
      </c>
      <c r="BW593" t="s">
        <v>7515</v>
      </c>
      <c r="BX593" t="s">
        <v>7515</v>
      </c>
      <c r="BY593" t="s">
        <v>7515</v>
      </c>
      <c r="BZ593" t="s">
        <v>7515</v>
      </c>
      <c r="CA593" t="s">
        <v>7515</v>
      </c>
      <c r="CB593" t="s">
        <v>7515</v>
      </c>
      <c r="CC593" t="s">
        <v>7515</v>
      </c>
      <c r="CD593" t="s">
        <v>7515</v>
      </c>
      <c r="CE593" t="s">
        <v>6793</v>
      </c>
      <c r="CI593" t="s">
        <v>6793</v>
      </c>
      <c r="CJ593" t="s">
        <v>6793</v>
      </c>
      <c r="CK593" t="s">
        <v>6794</v>
      </c>
      <c r="CL593" t="s">
        <v>6794</v>
      </c>
      <c r="CM593" t="s">
        <v>6794</v>
      </c>
      <c r="CN593" t="s">
        <v>6794</v>
      </c>
      <c r="CO593" t="s">
        <v>6794</v>
      </c>
      <c r="CP593" t="s">
        <v>6793</v>
      </c>
      <c r="CQ593" t="s">
        <v>6794</v>
      </c>
      <c r="CR593" t="s">
        <v>7520</v>
      </c>
      <c r="CS593" t="s">
        <v>7555</v>
      </c>
      <c r="CT593" t="s">
        <v>7522</v>
      </c>
      <c r="CU593" t="s">
        <v>6794</v>
      </c>
      <c r="CV593">
        <v>1</v>
      </c>
      <c r="CW593">
        <v>2</v>
      </c>
      <c r="CX593">
        <v>2</v>
      </c>
      <c r="EC593">
        <v>2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1</v>
      </c>
      <c r="EK593">
        <v>1</v>
      </c>
      <c r="EV593" t="s">
        <v>6794</v>
      </c>
      <c r="PS593" t="s">
        <v>7526</v>
      </c>
      <c r="PT593" t="s">
        <v>7526</v>
      </c>
      <c r="PU593" t="s">
        <v>31</v>
      </c>
      <c r="PV593" t="s">
        <v>7526</v>
      </c>
      <c r="PW593" t="s">
        <v>7515</v>
      </c>
      <c r="PX593" t="s">
        <v>7516</v>
      </c>
      <c r="PY593" t="s">
        <v>7515</v>
      </c>
      <c r="PZ593" t="s">
        <v>7515</v>
      </c>
      <c r="QA593" t="s">
        <v>7515</v>
      </c>
      <c r="QB593" t="s">
        <v>7515</v>
      </c>
      <c r="QC593" t="s">
        <v>7515</v>
      </c>
      <c r="QD593" t="s">
        <v>7528</v>
      </c>
      <c r="QE593" t="s">
        <v>7529</v>
      </c>
      <c r="QF593" t="s">
        <v>7528</v>
      </c>
      <c r="QG593" t="s">
        <v>7681</v>
      </c>
      <c r="QH593">
        <v>2008</v>
      </c>
      <c r="QI593">
        <v>5</v>
      </c>
      <c r="QJ593">
        <v>1</v>
      </c>
      <c r="QK593" s="329">
        <v>39599</v>
      </c>
      <c r="QL593">
        <v>1</v>
      </c>
      <c r="QM593">
        <v>0</v>
      </c>
      <c r="QN593" t="s">
        <v>212</v>
      </c>
      <c r="QO593">
        <v>2008</v>
      </c>
      <c r="QP593">
        <v>50</v>
      </c>
      <c r="RV593">
        <f t="shared" si="17"/>
        <v>2</v>
      </c>
      <c r="RY593">
        <f t="shared" si="16"/>
        <v>4</v>
      </c>
    </row>
    <row r="594" spans="1:493" x14ac:dyDescent="0.3">
      <c r="A594">
        <v>71578</v>
      </c>
      <c r="B594">
        <v>820</v>
      </c>
      <c r="C594" t="s">
        <v>6793</v>
      </c>
      <c r="D594" t="s">
        <v>6793</v>
      </c>
      <c r="I594" t="s">
        <v>6793</v>
      </c>
      <c r="J594" t="s">
        <v>7515</v>
      </c>
      <c r="K594" t="s">
        <v>7515</v>
      </c>
      <c r="L594" t="s">
        <v>7515</v>
      </c>
      <c r="M594" t="s">
        <v>7515</v>
      </c>
      <c r="N594" t="s">
        <v>7515</v>
      </c>
      <c r="O594" t="s">
        <v>7515</v>
      </c>
      <c r="P594" t="s">
        <v>7515</v>
      </c>
      <c r="Q594" t="s">
        <v>7515</v>
      </c>
      <c r="R594" t="s">
        <v>7515</v>
      </c>
      <c r="S594" t="s">
        <v>7515</v>
      </c>
      <c r="T594" t="s">
        <v>7515</v>
      </c>
      <c r="U594" t="s">
        <v>7515</v>
      </c>
      <c r="V594" t="s">
        <v>7515</v>
      </c>
      <c r="W594" t="s">
        <v>7515</v>
      </c>
      <c r="X594" t="s">
        <v>7515</v>
      </c>
      <c r="Y594" t="s">
        <v>7516</v>
      </c>
      <c r="Z594" t="s">
        <v>7515</v>
      </c>
      <c r="AA594" t="s">
        <v>7515</v>
      </c>
      <c r="AB594" t="s">
        <v>7515</v>
      </c>
      <c r="AC594" t="s">
        <v>6796</v>
      </c>
      <c r="AK594" t="s">
        <v>6985</v>
      </c>
      <c r="AL594" t="s">
        <v>6793</v>
      </c>
      <c r="AM594" t="s">
        <v>6793</v>
      </c>
      <c r="AN594" t="s">
        <v>7680</v>
      </c>
      <c r="AO594">
        <v>0</v>
      </c>
      <c r="AP594">
        <v>19</v>
      </c>
      <c r="AQ594" t="s">
        <v>6757</v>
      </c>
      <c r="AR594" t="s">
        <v>6966</v>
      </c>
      <c r="AS594" t="s">
        <v>6794</v>
      </c>
      <c r="AT594" t="s">
        <v>6813</v>
      </c>
      <c r="AU594" t="s">
        <v>7531</v>
      </c>
      <c r="AV594" t="s">
        <v>6991</v>
      </c>
      <c r="AX594" t="s">
        <v>6794</v>
      </c>
      <c r="AY594" t="s">
        <v>6794</v>
      </c>
      <c r="AZ594" t="s">
        <v>6793</v>
      </c>
      <c r="BA594" t="s">
        <v>6966</v>
      </c>
      <c r="BC594" t="s">
        <v>6793</v>
      </c>
      <c r="BD594" t="s">
        <v>6793</v>
      </c>
      <c r="BE594" t="s">
        <v>6794</v>
      </c>
      <c r="BF594" t="s">
        <v>6794</v>
      </c>
      <c r="BG594" t="s">
        <v>6793</v>
      </c>
      <c r="BH594" t="s">
        <v>6794</v>
      </c>
      <c r="BI594" t="s">
        <v>7025</v>
      </c>
      <c r="BJ594" t="s">
        <v>6</v>
      </c>
      <c r="BK594" t="s">
        <v>6794</v>
      </c>
      <c r="BM594">
        <v>50</v>
      </c>
      <c r="BN594">
        <v>15</v>
      </c>
      <c r="BO594" t="s">
        <v>7533</v>
      </c>
      <c r="BP594" t="s">
        <v>7571</v>
      </c>
      <c r="BQ594" t="s">
        <v>7024</v>
      </c>
      <c r="BR594" t="s">
        <v>7543</v>
      </c>
      <c r="BS594" t="s">
        <v>7516</v>
      </c>
      <c r="BT594" t="s">
        <v>7515</v>
      </c>
      <c r="BU594" t="s">
        <v>7515</v>
      </c>
      <c r="BV594" t="s">
        <v>7515</v>
      </c>
      <c r="BW594" t="s">
        <v>7515</v>
      </c>
      <c r="BX594" t="s">
        <v>7515</v>
      </c>
      <c r="BY594" t="s">
        <v>7515</v>
      </c>
      <c r="BZ594" t="s">
        <v>7515</v>
      </c>
      <c r="CA594" t="s">
        <v>7515</v>
      </c>
      <c r="CB594" t="s">
        <v>7515</v>
      </c>
      <c r="CC594" t="s">
        <v>7515</v>
      </c>
      <c r="CD594" t="s">
        <v>7515</v>
      </c>
      <c r="CE594" t="s">
        <v>6794</v>
      </c>
      <c r="CI594" t="s">
        <v>6793</v>
      </c>
      <c r="CJ594" t="s">
        <v>6793</v>
      </c>
      <c r="CK594" t="s">
        <v>6794</v>
      </c>
      <c r="CL594" t="s">
        <v>6794</v>
      </c>
      <c r="CM594" t="s">
        <v>6794</v>
      </c>
      <c r="CN594" t="s">
        <v>6793</v>
      </c>
      <c r="CO594" t="s">
        <v>6794</v>
      </c>
      <c r="CP594" t="s">
        <v>6794</v>
      </c>
      <c r="CQ594" t="s">
        <v>6794</v>
      </c>
      <c r="CR594" t="s">
        <v>7545</v>
      </c>
      <c r="CS594" t="s">
        <v>7521</v>
      </c>
      <c r="CT594" t="s">
        <v>7522</v>
      </c>
      <c r="CU594" t="s">
        <v>6793</v>
      </c>
      <c r="CV594">
        <v>2</v>
      </c>
      <c r="CW594">
        <v>3</v>
      </c>
      <c r="CX594">
        <v>2</v>
      </c>
      <c r="CY594" t="s">
        <v>6794</v>
      </c>
      <c r="EC594">
        <v>1</v>
      </c>
      <c r="ED594" t="s">
        <v>7523</v>
      </c>
      <c r="EL594" t="s">
        <v>6794</v>
      </c>
      <c r="EV594" t="s">
        <v>6794</v>
      </c>
      <c r="PS594" t="s">
        <v>7526</v>
      </c>
      <c r="PT594" t="s">
        <v>7526</v>
      </c>
      <c r="PU594" t="s">
        <v>7527</v>
      </c>
      <c r="PV594" t="s">
        <v>7527</v>
      </c>
      <c r="PW594" t="s">
        <v>7516</v>
      </c>
      <c r="PX594" t="s">
        <v>7515</v>
      </c>
      <c r="PY594" t="s">
        <v>7515</v>
      </c>
      <c r="PZ594" t="s">
        <v>7515</v>
      </c>
      <c r="QA594" t="s">
        <v>7515</v>
      </c>
      <c r="QB594" t="s">
        <v>7515</v>
      </c>
      <c r="QC594" t="s">
        <v>7515</v>
      </c>
      <c r="QD594" t="s">
        <v>7528</v>
      </c>
      <c r="QE594" t="s">
        <v>7539</v>
      </c>
      <c r="QF594" t="s">
        <v>7528</v>
      </c>
      <c r="QG594" t="s">
        <v>7681</v>
      </c>
      <c r="QH594">
        <v>2008</v>
      </c>
      <c r="QI594">
        <v>9</v>
      </c>
      <c r="QJ594">
        <v>1</v>
      </c>
      <c r="QK594" s="329">
        <v>39693</v>
      </c>
      <c r="QL594">
        <v>1</v>
      </c>
      <c r="QM594">
        <v>0</v>
      </c>
      <c r="QN594" t="s">
        <v>212</v>
      </c>
      <c r="QO594">
        <v>2008</v>
      </c>
      <c r="QP594">
        <v>50</v>
      </c>
      <c r="RV594">
        <f t="shared" si="17"/>
        <v>3</v>
      </c>
      <c r="RY594">
        <f t="shared" ref="RY594:RY657" si="18">VLOOKUP(BI594,$RZ$2:$SF$15,7,FALSE)</f>
        <v>1</v>
      </c>
    </row>
    <row r="595" spans="1:493" x14ac:dyDescent="0.3">
      <c r="A595">
        <v>71579</v>
      </c>
      <c r="B595">
        <v>822</v>
      </c>
      <c r="C595" t="s">
        <v>6793</v>
      </c>
      <c r="D595" t="s">
        <v>6793</v>
      </c>
      <c r="I595" t="s">
        <v>6793</v>
      </c>
      <c r="J595" t="s">
        <v>7515</v>
      </c>
      <c r="K595" t="s">
        <v>7516</v>
      </c>
      <c r="L595" t="s">
        <v>7515</v>
      </c>
      <c r="M595" t="s">
        <v>7515</v>
      </c>
      <c r="N595" t="s">
        <v>7515</v>
      </c>
      <c r="O595" t="s">
        <v>7515</v>
      </c>
      <c r="P595" t="s">
        <v>7515</v>
      </c>
      <c r="Q595" t="s">
        <v>7515</v>
      </c>
      <c r="R595" t="s">
        <v>7515</v>
      </c>
      <c r="S595" t="s">
        <v>7515</v>
      </c>
      <c r="T595" t="s">
        <v>7515</v>
      </c>
      <c r="U595" t="s">
        <v>7515</v>
      </c>
      <c r="V595" t="s">
        <v>7515</v>
      </c>
      <c r="W595" t="s">
        <v>7515</v>
      </c>
      <c r="X595" t="s">
        <v>7515</v>
      </c>
      <c r="Y595" t="s">
        <v>7515</v>
      </c>
      <c r="Z595" t="s">
        <v>7515</v>
      </c>
      <c r="AA595" t="s">
        <v>7515</v>
      </c>
      <c r="AB595" t="s">
        <v>7515</v>
      </c>
      <c r="AC595" t="s">
        <v>6796</v>
      </c>
      <c r="AK595" t="s">
        <v>6985</v>
      </c>
      <c r="AL595" t="s">
        <v>6793</v>
      </c>
      <c r="AM595" t="s">
        <v>6794</v>
      </c>
      <c r="AN595" t="s">
        <v>7680</v>
      </c>
      <c r="AO595">
        <v>0</v>
      </c>
      <c r="AP595">
        <v>10</v>
      </c>
      <c r="AQ595" t="s">
        <v>6992</v>
      </c>
      <c r="AR595" t="s">
        <v>6793</v>
      </c>
      <c r="AS595" t="s">
        <v>6793</v>
      </c>
      <c r="AT595" t="s">
        <v>6813</v>
      </c>
      <c r="AU595" t="s">
        <v>7531</v>
      </c>
      <c r="AV595" t="s">
        <v>7518</v>
      </c>
      <c r="AX595" t="s">
        <v>6793</v>
      </c>
      <c r="AY595" t="s">
        <v>6794</v>
      </c>
      <c r="AZ595" t="s">
        <v>6794</v>
      </c>
      <c r="BA595" t="s">
        <v>6793</v>
      </c>
      <c r="BB595" t="s">
        <v>6793</v>
      </c>
      <c r="BC595" t="s">
        <v>6794</v>
      </c>
      <c r="BD595" t="s">
        <v>6794</v>
      </c>
      <c r="BE595" t="s">
        <v>6794</v>
      </c>
      <c r="BF595" t="s">
        <v>6794</v>
      </c>
      <c r="BG595" t="s">
        <v>6794</v>
      </c>
      <c r="BH595" t="s">
        <v>6794</v>
      </c>
      <c r="BI595" t="s">
        <v>7029</v>
      </c>
      <c r="BJ595" t="s">
        <v>7024</v>
      </c>
      <c r="BK595" t="s">
        <v>6794</v>
      </c>
      <c r="BM595">
        <v>90</v>
      </c>
      <c r="BN595" t="s">
        <v>6</v>
      </c>
      <c r="BO595" t="s">
        <v>7533</v>
      </c>
      <c r="BP595" t="s">
        <v>6</v>
      </c>
      <c r="BQ595" t="s">
        <v>7559</v>
      </c>
      <c r="BR595" t="s">
        <v>7543</v>
      </c>
      <c r="BS595" t="s">
        <v>7516</v>
      </c>
      <c r="BT595" t="s">
        <v>7515</v>
      </c>
      <c r="BU595" t="s">
        <v>7515</v>
      </c>
      <c r="BV595" t="s">
        <v>7515</v>
      </c>
      <c r="BW595" t="s">
        <v>7515</v>
      </c>
      <c r="BX595" t="s">
        <v>7515</v>
      </c>
      <c r="BY595" t="s">
        <v>7515</v>
      </c>
      <c r="BZ595" t="s">
        <v>7515</v>
      </c>
      <c r="CA595" t="s">
        <v>7515</v>
      </c>
      <c r="CB595" t="s">
        <v>7515</v>
      </c>
      <c r="CC595" t="s">
        <v>7515</v>
      </c>
      <c r="CD595" t="s">
        <v>7515</v>
      </c>
      <c r="CE595" t="s">
        <v>6793</v>
      </c>
      <c r="CF595" t="s">
        <v>7563</v>
      </c>
      <c r="CG595">
        <v>125</v>
      </c>
      <c r="CH595" t="s">
        <v>7566</v>
      </c>
      <c r="CI595" t="s">
        <v>6793</v>
      </c>
      <c r="CJ595" t="s">
        <v>6793</v>
      </c>
      <c r="CK595" t="s">
        <v>6794</v>
      </c>
      <c r="CL595" t="s">
        <v>6794</v>
      </c>
      <c r="CM595" t="s">
        <v>6794</v>
      </c>
      <c r="CN595" t="s">
        <v>6793</v>
      </c>
      <c r="CO595" t="s">
        <v>6794</v>
      </c>
      <c r="CP595" t="s">
        <v>6793</v>
      </c>
      <c r="CQ595" t="s">
        <v>6794</v>
      </c>
      <c r="CR595" t="s">
        <v>7520</v>
      </c>
      <c r="CS595" t="s">
        <v>7521</v>
      </c>
      <c r="CT595" t="s">
        <v>7522</v>
      </c>
      <c r="CU595" t="s">
        <v>6793</v>
      </c>
      <c r="CV595">
        <v>1</v>
      </c>
      <c r="CW595">
        <v>3</v>
      </c>
      <c r="CX595">
        <v>3</v>
      </c>
      <c r="CY595" t="s">
        <v>6793</v>
      </c>
      <c r="CZ595">
        <v>1</v>
      </c>
      <c r="DA595" t="s">
        <v>7680</v>
      </c>
      <c r="DB595">
        <v>3</v>
      </c>
      <c r="DC595">
        <v>2008</v>
      </c>
      <c r="DD595" t="s">
        <v>7557</v>
      </c>
      <c r="DE595" t="s">
        <v>7680</v>
      </c>
      <c r="DF595">
        <v>5</v>
      </c>
      <c r="DG595">
        <v>2008</v>
      </c>
      <c r="EC595">
        <v>1</v>
      </c>
      <c r="ED595" t="s">
        <v>7584</v>
      </c>
      <c r="EL595" t="s">
        <v>6794</v>
      </c>
      <c r="EV595" t="s">
        <v>6793</v>
      </c>
      <c r="JJ595" t="s">
        <v>7524</v>
      </c>
      <c r="JK595" t="s">
        <v>7680</v>
      </c>
      <c r="JL595">
        <v>5</v>
      </c>
      <c r="JM595">
        <v>2008</v>
      </c>
      <c r="JO595" t="s">
        <v>7526</v>
      </c>
      <c r="JP595" t="s">
        <v>7526</v>
      </c>
      <c r="JQ595" t="s">
        <v>6794</v>
      </c>
      <c r="JR595" t="s">
        <v>6793</v>
      </c>
      <c r="LC595" t="s">
        <v>7524</v>
      </c>
      <c r="LD595" t="s">
        <v>7680</v>
      </c>
      <c r="LE595">
        <v>2</v>
      </c>
      <c r="LF595">
        <v>2009</v>
      </c>
      <c r="LH595" t="s">
        <v>7526</v>
      </c>
      <c r="LI595" t="s">
        <v>7526</v>
      </c>
      <c r="LJ595" t="s">
        <v>6794</v>
      </c>
      <c r="LK595" t="s">
        <v>6793</v>
      </c>
      <c r="PG595">
        <v>5</v>
      </c>
      <c r="PH595" t="s">
        <v>7515</v>
      </c>
      <c r="PI595" t="s">
        <v>7515</v>
      </c>
      <c r="PJ595" t="s">
        <v>7515</v>
      </c>
      <c r="PK595" t="s">
        <v>7515</v>
      </c>
      <c r="PL595" t="s">
        <v>7515</v>
      </c>
      <c r="PM595" t="s">
        <v>7515</v>
      </c>
      <c r="PN595" t="s">
        <v>7515</v>
      </c>
      <c r="PO595" t="s">
        <v>7515</v>
      </c>
      <c r="PP595" t="s">
        <v>7516</v>
      </c>
      <c r="PQ595" t="s">
        <v>7515</v>
      </c>
      <c r="PR595" t="s">
        <v>7515</v>
      </c>
      <c r="PS595" t="s">
        <v>7526</v>
      </c>
      <c r="PU595" t="s">
        <v>6857</v>
      </c>
      <c r="PW595" t="s">
        <v>7515</v>
      </c>
      <c r="PX595" t="s">
        <v>7515</v>
      </c>
      <c r="PY595" t="s">
        <v>7515</v>
      </c>
      <c r="PZ595" t="s">
        <v>7515</v>
      </c>
      <c r="QA595" t="s">
        <v>7515</v>
      </c>
      <c r="QB595" t="s">
        <v>7515</v>
      </c>
      <c r="QC595" t="s">
        <v>7516</v>
      </c>
      <c r="QD595" t="s">
        <v>7528</v>
      </c>
      <c r="QE595" t="s">
        <v>7539</v>
      </c>
      <c r="QF595" t="s">
        <v>7528</v>
      </c>
      <c r="QG595" t="s">
        <v>7681</v>
      </c>
      <c r="QH595">
        <v>2008</v>
      </c>
      <c r="QI595">
        <v>3</v>
      </c>
      <c r="QJ595">
        <v>1</v>
      </c>
      <c r="QK595" s="329">
        <v>39511</v>
      </c>
      <c r="QL595">
        <v>1</v>
      </c>
      <c r="QM595">
        <v>0</v>
      </c>
      <c r="QN595" t="s">
        <v>265</v>
      </c>
      <c r="QO595">
        <v>2008</v>
      </c>
      <c r="QP595">
        <v>50</v>
      </c>
      <c r="QQ595">
        <v>1</v>
      </c>
      <c r="QR595">
        <v>0</v>
      </c>
      <c r="QS595">
        <v>0</v>
      </c>
      <c r="QT595">
        <v>0</v>
      </c>
      <c r="QU595">
        <v>0</v>
      </c>
      <c r="QV595">
        <v>0</v>
      </c>
      <c r="QW595">
        <v>0</v>
      </c>
      <c r="QX595">
        <v>0</v>
      </c>
      <c r="QY595">
        <v>0</v>
      </c>
      <c r="QZ595">
        <v>0</v>
      </c>
      <c r="RA595">
        <v>0</v>
      </c>
      <c r="RB595">
        <v>0</v>
      </c>
      <c r="RC595">
        <v>0</v>
      </c>
      <c r="RD595">
        <v>0</v>
      </c>
      <c r="RE595">
        <v>0</v>
      </c>
      <c r="RF595">
        <v>1</v>
      </c>
      <c r="RG595">
        <v>0</v>
      </c>
      <c r="RH595">
        <v>0</v>
      </c>
      <c r="RI595">
        <v>0</v>
      </c>
      <c r="RJ595">
        <v>0</v>
      </c>
      <c r="RK595">
        <v>1</v>
      </c>
      <c r="RL595">
        <v>0</v>
      </c>
      <c r="RM595">
        <v>0</v>
      </c>
      <c r="RN595">
        <v>0</v>
      </c>
      <c r="RO595">
        <v>0</v>
      </c>
      <c r="RP595">
        <v>0</v>
      </c>
      <c r="RQ595">
        <v>0</v>
      </c>
      <c r="RR595">
        <v>0</v>
      </c>
      <c r="RS595">
        <v>0</v>
      </c>
      <c r="RT595">
        <v>0</v>
      </c>
      <c r="RU595">
        <v>0</v>
      </c>
      <c r="RV595">
        <f t="shared" ref="RV595:RV658" si="19">IF(AP595="Don't Know",-1,IF(AP595&gt;=30,1,IF(AP595&gt;=20,2,IF(AP595&gt;=15,3,IF(AP595&gt;=10,4,IF(AP595&gt;=5,5,IF(AP595&gt;0,6,0)))))))</f>
        <v>4</v>
      </c>
      <c r="RY595">
        <f t="shared" si="18"/>
        <v>6</v>
      </c>
    </row>
    <row r="596" spans="1:493" x14ac:dyDescent="0.3">
      <c r="A596">
        <v>71580</v>
      </c>
      <c r="B596">
        <v>823</v>
      </c>
      <c r="C596" t="s">
        <v>6793</v>
      </c>
      <c r="D596" t="s">
        <v>6793</v>
      </c>
      <c r="I596" t="s">
        <v>6793</v>
      </c>
      <c r="J596" t="s">
        <v>7515</v>
      </c>
      <c r="K596" t="s">
        <v>7515</v>
      </c>
      <c r="L596" t="s">
        <v>7515</v>
      </c>
      <c r="M596" t="s">
        <v>7515</v>
      </c>
      <c r="N596" t="s">
        <v>7515</v>
      </c>
      <c r="O596" t="s">
        <v>7515</v>
      </c>
      <c r="P596" t="s">
        <v>7515</v>
      </c>
      <c r="Q596" t="s">
        <v>7515</v>
      </c>
      <c r="R596" t="s">
        <v>7515</v>
      </c>
      <c r="S596" t="s">
        <v>7515</v>
      </c>
      <c r="T596" t="s">
        <v>7515</v>
      </c>
      <c r="U596" t="s">
        <v>7515</v>
      </c>
      <c r="V596" t="s">
        <v>7515</v>
      </c>
      <c r="W596" t="s">
        <v>7515</v>
      </c>
      <c r="X596" t="s">
        <v>7515</v>
      </c>
      <c r="Y596" t="s">
        <v>7515</v>
      </c>
      <c r="Z596" t="s">
        <v>7515</v>
      </c>
      <c r="AA596" t="s">
        <v>7516</v>
      </c>
      <c r="AB596" t="s">
        <v>7515</v>
      </c>
      <c r="AC596" t="s">
        <v>7517</v>
      </c>
      <c r="AF596">
        <v>0</v>
      </c>
      <c r="AG596">
        <v>10</v>
      </c>
      <c r="AH596" t="s">
        <v>6845</v>
      </c>
      <c r="AK596" t="s">
        <v>6993</v>
      </c>
      <c r="AL596" t="s">
        <v>6794</v>
      </c>
      <c r="AM596" t="s">
        <v>6794</v>
      </c>
      <c r="AN596" t="s">
        <v>7680</v>
      </c>
      <c r="AO596">
        <v>0</v>
      </c>
      <c r="AP596">
        <v>20</v>
      </c>
      <c r="AQ596" t="s">
        <v>6757</v>
      </c>
      <c r="AR596" t="s">
        <v>6793</v>
      </c>
      <c r="AS596" t="s">
        <v>6793</v>
      </c>
      <c r="AT596" t="s">
        <v>6813</v>
      </c>
      <c r="AU596" t="s">
        <v>7562</v>
      </c>
      <c r="AV596" t="s">
        <v>7518</v>
      </c>
      <c r="AX596" t="s">
        <v>6794</v>
      </c>
      <c r="AY596" t="s">
        <v>6794</v>
      </c>
      <c r="AZ596" t="s">
        <v>6794</v>
      </c>
      <c r="BA596" t="s">
        <v>6793</v>
      </c>
      <c r="BC596" t="s">
        <v>6794</v>
      </c>
      <c r="BD596" t="s">
        <v>6793</v>
      </c>
      <c r="BE596" t="s">
        <v>6793</v>
      </c>
      <c r="BF596" t="s">
        <v>6794</v>
      </c>
      <c r="BG596" t="s">
        <v>6794</v>
      </c>
      <c r="BH596" t="s">
        <v>6794</v>
      </c>
      <c r="BI596" t="s">
        <v>7030</v>
      </c>
      <c r="BJ596" t="s">
        <v>7022</v>
      </c>
      <c r="BK596" t="s">
        <v>6794</v>
      </c>
      <c r="BM596">
        <v>100</v>
      </c>
      <c r="BN596">
        <v>50</v>
      </c>
      <c r="BO596" t="s">
        <v>7533</v>
      </c>
      <c r="BP596" t="s">
        <v>7542</v>
      </c>
      <c r="BQ596" t="s">
        <v>7559</v>
      </c>
      <c r="BR596" t="s">
        <v>7543</v>
      </c>
      <c r="BS596" t="s">
        <v>7515</v>
      </c>
      <c r="BT596" t="s">
        <v>7515</v>
      </c>
      <c r="BU596" t="s">
        <v>7515</v>
      </c>
      <c r="BV596" t="s">
        <v>7515</v>
      </c>
      <c r="BW596" t="s">
        <v>7515</v>
      </c>
      <c r="BX596" t="s">
        <v>7515</v>
      </c>
      <c r="BY596" t="s">
        <v>7515</v>
      </c>
      <c r="BZ596" t="s">
        <v>7516</v>
      </c>
      <c r="CA596" t="s">
        <v>7515</v>
      </c>
      <c r="CB596" t="s">
        <v>7515</v>
      </c>
      <c r="CC596" t="s">
        <v>7515</v>
      </c>
      <c r="CD596" t="s">
        <v>7515</v>
      </c>
      <c r="CE596" t="s">
        <v>6794</v>
      </c>
      <c r="CI596" t="s">
        <v>6793</v>
      </c>
      <c r="CJ596" t="s">
        <v>6793</v>
      </c>
      <c r="CK596" t="s">
        <v>6794</v>
      </c>
      <c r="CL596" t="s">
        <v>6793</v>
      </c>
      <c r="CM596" t="s">
        <v>6793</v>
      </c>
      <c r="CN596" t="s">
        <v>6793</v>
      </c>
      <c r="CO596" t="s">
        <v>6794</v>
      </c>
      <c r="CP596" t="s">
        <v>6793</v>
      </c>
      <c r="CQ596" t="s">
        <v>6794</v>
      </c>
      <c r="CR596" t="s">
        <v>7520</v>
      </c>
      <c r="CS596" t="s">
        <v>7521</v>
      </c>
      <c r="CT596" t="s">
        <v>7587</v>
      </c>
      <c r="CU596" t="s">
        <v>6793</v>
      </c>
      <c r="CV596">
        <v>4</v>
      </c>
      <c r="CW596">
        <v>4</v>
      </c>
      <c r="CX596">
        <v>3</v>
      </c>
      <c r="CY596" t="s">
        <v>6794</v>
      </c>
      <c r="EC596">
        <v>4</v>
      </c>
      <c r="EE596">
        <v>0</v>
      </c>
      <c r="EF596">
        <v>2</v>
      </c>
      <c r="EG596">
        <v>0</v>
      </c>
      <c r="EH596">
        <v>0</v>
      </c>
      <c r="EI596">
        <v>2</v>
      </c>
      <c r="EJ596">
        <v>0</v>
      </c>
      <c r="EK596">
        <v>0</v>
      </c>
      <c r="EL596" t="s">
        <v>6794</v>
      </c>
      <c r="EV596" t="s">
        <v>6794</v>
      </c>
      <c r="PS596" t="s">
        <v>7582</v>
      </c>
      <c r="PT596" t="s">
        <v>7526</v>
      </c>
      <c r="PU596" t="s">
        <v>7526</v>
      </c>
      <c r="PV596" t="s">
        <v>7582</v>
      </c>
      <c r="PW596" t="s">
        <v>7516</v>
      </c>
      <c r="PX596" t="s">
        <v>7515</v>
      </c>
      <c r="PY596" t="s">
        <v>7515</v>
      </c>
      <c r="PZ596" t="s">
        <v>7515</v>
      </c>
      <c r="QA596" t="s">
        <v>7515</v>
      </c>
      <c r="QB596" t="s">
        <v>7515</v>
      </c>
      <c r="QC596" t="s">
        <v>7515</v>
      </c>
      <c r="QD596" t="s">
        <v>7528</v>
      </c>
      <c r="QE596" t="s">
        <v>7539</v>
      </c>
      <c r="QF596" t="s">
        <v>7528</v>
      </c>
      <c r="QG596" t="s">
        <v>7681</v>
      </c>
      <c r="QH596">
        <v>2008</v>
      </c>
      <c r="QI596">
        <v>3</v>
      </c>
      <c r="QJ596">
        <v>1</v>
      </c>
      <c r="QK596" s="329">
        <v>39508</v>
      </c>
      <c r="QL596">
        <v>0</v>
      </c>
      <c r="QM596">
        <v>1</v>
      </c>
      <c r="QN596" t="s">
        <v>265</v>
      </c>
      <c r="QO596">
        <v>2008</v>
      </c>
      <c r="QP596">
        <v>50</v>
      </c>
      <c r="RV596">
        <f t="shared" si="19"/>
        <v>2</v>
      </c>
      <c r="RY596">
        <f t="shared" si="18"/>
        <v>11</v>
      </c>
    </row>
    <row r="597" spans="1:493" x14ac:dyDescent="0.3">
      <c r="A597">
        <v>71581</v>
      </c>
      <c r="B597">
        <v>824</v>
      </c>
      <c r="C597" t="s">
        <v>6793</v>
      </c>
      <c r="D597" t="s">
        <v>6794</v>
      </c>
      <c r="E597">
        <v>2</v>
      </c>
      <c r="I597" t="s">
        <v>6793</v>
      </c>
      <c r="J597" t="s">
        <v>7515</v>
      </c>
      <c r="K597" t="s">
        <v>7515</v>
      </c>
      <c r="L597" t="s">
        <v>7515</v>
      </c>
      <c r="M597" t="s">
        <v>7515</v>
      </c>
      <c r="N597" t="s">
        <v>7515</v>
      </c>
      <c r="O597" t="s">
        <v>7515</v>
      </c>
      <c r="P597" t="s">
        <v>7515</v>
      </c>
      <c r="Q597" t="s">
        <v>7515</v>
      </c>
      <c r="R597" t="s">
        <v>7515</v>
      </c>
      <c r="S597" t="s">
        <v>7515</v>
      </c>
      <c r="T597" t="s">
        <v>7516</v>
      </c>
      <c r="U597" t="s">
        <v>7515</v>
      </c>
      <c r="V597" t="s">
        <v>7515</v>
      </c>
      <c r="W597" t="s">
        <v>7515</v>
      </c>
      <c r="X597" t="s">
        <v>7515</v>
      </c>
      <c r="Y597" t="s">
        <v>7515</v>
      </c>
      <c r="Z597" t="s">
        <v>7515</v>
      </c>
      <c r="AA597" t="s">
        <v>7515</v>
      </c>
      <c r="AB597" t="s">
        <v>7515</v>
      </c>
      <c r="AD597">
        <v>1</v>
      </c>
      <c r="AE597">
        <v>1</v>
      </c>
      <c r="AF597">
        <v>0</v>
      </c>
      <c r="AG597">
        <v>4</v>
      </c>
      <c r="AH597" t="s">
        <v>6845</v>
      </c>
      <c r="AK597" t="s">
        <v>6993</v>
      </c>
      <c r="AL597" t="s">
        <v>6794</v>
      </c>
      <c r="AM597" t="s">
        <v>6794</v>
      </c>
      <c r="AN597" t="s">
        <v>7680</v>
      </c>
      <c r="AO597">
        <v>0</v>
      </c>
      <c r="AP597">
        <v>10</v>
      </c>
      <c r="AQ597" t="s">
        <v>6988</v>
      </c>
      <c r="AR597" t="s">
        <v>6793</v>
      </c>
      <c r="AS597" t="s">
        <v>6793</v>
      </c>
      <c r="AT597" t="s">
        <v>6813</v>
      </c>
      <c r="AU597" t="s">
        <v>7531</v>
      </c>
      <c r="AV597" t="s">
        <v>6991</v>
      </c>
      <c r="AX597" t="s">
        <v>6794</v>
      </c>
      <c r="AY597" t="s">
        <v>6794</v>
      </c>
      <c r="AZ597" t="s">
        <v>6793</v>
      </c>
      <c r="BA597" t="s">
        <v>6793</v>
      </c>
      <c r="BB597" t="s">
        <v>6793</v>
      </c>
      <c r="BC597" t="s">
        <v>6794</v>
      </c>
      <c r="BD597" t="s">
        <v>6794</v>
      </c>
      <c r="BE597" t="s">
        <v>6794</v>
      </c>
      <c r="BF597" t="s">
        <v>6794</v>
      </c>
      <c r="BG597" t="s">
        <v>6793</v>
      </c>
      <c r="BH597" t="s">
        <v>6794</v>
      </c>
      <c r="BI597" t="s">
        <v>7028</v>
      </c>
      <c r="BJ597" t="s">
        <v>7024</v>
      </c>
      <c r="BK597" t="s">
        <v>6794</v>
      </c>
      <c r="BM597">
        <v>200</v>
      </c>
      <c r="BN597">
        <v>50</v>
      </c>
      <c r="BO597" t="s">
        <v>7533</v>
      </c>
      <c r="BP597" t="s">
        <v>7542</v>
      </c>
      <c r="BQ597" t="s">
        <v>7559</v>
      </c>
      <c r="BR597" t="s">
        <v>7682</v>
      </c>
      <c r="BS597" t="s">
        <v>7515</v>
      </c>
      <c r="BT597" t="s">
        <v>7516</v>
      </c>
      <c r="BU597" t="s">
        <v>7515</v>
      </c>
      <c r="BV597" t="s">
        <v>7515</v>
      </c>
      <c r="BW597" t="s">
        <v>7515</v>
      </c>
      <c r="BX597" t="s">
        <v>7515</v>
      </c>
      <c r="BY597" t="s">
        <v>7515</v>
      </c>
      <c r="BZ597" t="s">
        <v>7515</v>
      </c>
      <c r="CA597" t="s">
        <v>7515</v>
      </c>
      <c r="CB597" t="s">
        <v>7515</v>
      </c>
      <c r="CC597" t="s">
        <v>7515</v>
      </c>
      <c r="CD597" t="s">
        <v>7515</v>
      </c>
      <c r="CE597" t="s">
        <v>6794</v>
      </c>
      <c r="CI597" t="s">
        <v>6793</v>
      </c>
      <c r="CJ597" t="s">
        <v>6793</v>
      </c>
      <c r="CK597" t="s">
        <v>6794</v>
      </c>
      <c r="CL597" t="s">
        <v>6793</v>
      </c>
      <c r="CM597" t="s">
        <v>6794</v>
      </c>
      <c r="CN597" t="s">
        <v>6793</v>
      </c>
      <c r="CO597" t="s">
        <v>6794</v>
      </c>
      <c r="CP597" t="s">
        <v>6793</v>
      </c>
      <c r="CQ597" t="s">
        <v>6794</v>
      </c>
      <c r="CR597" t="s">
        <v>7520</v>
      </c>
      <c r="CS597" t="s">
        <v>7521</v>
      </c>
      <c r="CT597" t="s">
        <v>7587</v>
      </c>
      <c r="CU597" t="s">
        <v>6793</v>
      </c>
      <c r="CV597">
        <v>2</v>
      </c>
      <c r="CW597">
        <v>4</v>
      </c>
      <c r="CX597">
        <v>4</v>
      </c>
      <c r="CY597" t="s">
        <v>6793</v>
      </c>
      <c r="CZ597">
        <v>1</v>
      </c>
      <c r="DA597" t="s">
        <v>7680</v>
      </c>
      <c r="DB597">
        <v>8</v>
      </c>
      <c r="DC597">
        <v>2006</v>
      </c>
      <c r="DD597" t="s">
        <v>7557</v>
      </c>
      <c r="DE597" t="s">
        <v>7680</v>
      </c>
      <c r="DF597">
        <v>11</v>
      </c>
      <c r="DG597">
        <v>2006</v>
      </c>
      <c r="EC597">
        <v>4</v>
      </c>
      <c r="EE597">
        <v>2</v>
      </c>
      <c r="EF597">
        <v>0</v>
      </c>
      <c r="EG597">
        <v>0</v>
      </c>
      <c r="EH597">
        <v>2</v>
      </c>
      <c r="EI597">
        <v>0</v>
      </c>
      <c r="EJ597">
        <v>0</v>
      </c>
      <c r="EK597">
        <v>0</v>
      </c>
      <c r="EL597" t="s">
        <v>6794</v>
      </c>
      <c r="EV597" t="s">
        <v>6794</v>
      </c>
      <c r="PS597" t="s">
        <v>7527</v>
      </c>
      <c r="PT597" t="s">
        <v>7526</v>
      </c>
      <c r="PU597" t="s">
        <v>7527</v>
      </c>
      <c r="PV597" t="s">
        <v>7527</v>
      </c>
      <c r="PW597" t="s">
        <v>7516</v>
      </c>
      <c r="PX597" t="s">
        <v>7515</v>
      </c>
      <c r="PY597" t="s">
        <v>7515</v>
      </c>
      <c r="PZ597" t="s">
        <v>7515</v>
      </c>
      <c r="QA597" t="s">
        <v>7515</v>
      </c>
      <c r="QB597" t="s">
        <v>7515</v>
      </c>
      <c r="QC597" t="s">
        <v>7515</v>
      </c>
      <c r="QD597" t="s">
        <v>7528</v>
      </c>
      <c r="QE597" t="s">
        <v>7529</v>
      </c>
      <c r="QF597" t="s">
        <v>7528</v>
      </c>
      <c r="QG597" t="s">
        <v>7681</v>
      </c>
      <c r="QH597">
        <v>2008</v>
      </c>
      <c r="QI597">
        <v>10</v>
      </c>
      <c r="QJ597">
        <v>2</v>
      </c>
      <c r="QK597" s="329">
        <v>39722</v>
      </c>
      <c r="QL597">
        <v>1</v>
      </c>
      <c r="QM597">
        <v>1</v>
      </c>
      <c r="QN597" t="s">
        <v>212</v>
      </c>
      <c r="QO597">
        <v>2008</v>
      </c>
      <c r="QP597">
        <v>50</v>
      </c>
      <c r="RV597">
        <f t="shared" si="19"/>
        <v>4</v>
      </c>
      <c r="RY597">
        <f t="shared" si="18"/>
        <v>2</v>
      </c>
    </row>
    <row r="598" spans="1:493" x14ac:dyDescent="0.3">
      <c r="A598">
        <v>71582</v>
      </c>
      <c r="B598">
        <v>825</v>
      </c>
      <c r="C598" t="s">
        <v>6793</v>
      </c>
      <c r="D598" t="s">
        <v>6793</v>
      </c>
      <c r="I598" t="s">
        <v>6793</v>
      </c>
      <c r="J598" t="s">
        <v>7515</v>
      </c>
      <c r="K598" t="s">
        <v>7516</v>
      </c>
      <c r="L598" t="s">
        <v>7515</v>
      </c>
      <c r="M598" t="s">
        <v>7515</v>
      </c>
      <c r="N598" t="s">
        <v>7515</v>
      </c>
      <c r="O598" t="s">
        <v>7515</v>
      </c>
      <c r="P598" t="s">
        <v>7515</v>
      </c>
      <c r="Q598" t="s">
        <v>7515</v>
      </c>
      <c r="R598" t="s">
        <v>7515</v>
      </c>
      <c r="S598" t="s">
        <v>7515</v>
      </c>
      <c r="T598" t="s">
        <v>7515</v>
      </c>
      <c r="U598" t="s">
        <v>7515</v>
      </c>
      <c r="V598" t="s">
        <v>7515</v>
      </c>
      <c r="W598" t="s">
        <v>7516</v>
      </c>
      <c r="X598" t="s">
        <v>7515</v>
      </c>
      <c r="Y598" t="s">
        <v>7515</v>
      </c>
      <c r="Z598" t="s">
        <v>7515</v>
      </c>
      <c r="AA598" t="s">
        <v>7515</v>
      </c>
      <c r="AB598" t="s">
        <v>7515</v>
      </c>
      <c r="AC598" t="s">
        <v>7517</v>
      </c>
      <c r="AF598">
        <v>0</v>
      </c>
      <c r="AG598">
        <v>5</v>
      </c>
      <c r="AH598" t="s">
        <v>6845</v>
      </c>
      <c r="AK598" t="s">
        <v>6993</v>
      </c>
      <c r="AL598" t="s">
        <v>6794</v>
      </c>
      <c r="AM598" t="s">
        <v>6794</v>
      </c>
      <c r="AN598" t="s">
        <v>7680</v>
      </c>
      <c r="AO598">
        <v>0</v>
      </c>
      <c r="AP598">
        <v>10</v>
      </c>
      <c r="AQ598" t="s">
        <v>7568</v>
      </c>
      <c r="AT598" t="s">
        <v>6814</v>
      </c>
      <c r="AV598" t="s">
        <v>6991</v>
      </c>
      <c r="AW598" t="s">
        <v>7551</v>
      </c>
      <c r="AX598" t="s">
        <v>6793</v>
      </c>
      <c r="AY598" t="s">
        <v>6793</v>
      </c>
      <c r="AZ598" t="s">
        <v>6793</v>
      </c>
      <c r="BA598" t="s">
        <v>6793</v>
      </c>
      <c r="BC598" t="s">
        <v>6794</v>
      </c>
      <c r="BD598" t="s">
        <v>6794</v>
      </c>
      <c r="BE598" t="s">
        <v>6793</v>
      </c>
      <c r="BF598" t="s">
        <v>6793</v>
      </c>
      <c r="BG598" t="s">
        <v>6793</v>
      </c>
      <c r="BH598" t="s">
        <v>6794</v>
      </c>
      <c r="BI598" t="s">
        <v>7024</v>
      </c>
      <c r="BJ598" t="s">
        <v>7021</v>
      </c>
      <c r="BK598" t="s">
        <v>6794</v>
      </c>
      <c r="BM598">
        <v>50</v>
      </c>
      <c r="BN598">
        <v>30</v>
      </c>
      <c r="BO598" t="s">
        <v>7533</v>
      </c>
      <c r="BP598" t="s">
        <v>7601</v>
      </c>
      <c r="BQ598" t="s">
        <v>7559</v>
      </c>
      <c r="BR598" t="s">
        <v>7594</v>
      </c>
      <c r="BS598" t="s">
        <v>7515</v>
      </c>
      <c r="BT598" t="s">
        <v>7515</v>
      </c>
      <c r="BU598" t="s">
        <v>7515</v>
      </c>
      <c r="BV598" t="s">
        <v>7516</v>
      </c>
      <c r="BW598" t="s">
        <v>7515</v>
      </c>
      <c r="BX598" t="s">
        <v>7515</v>
      </c>
      <c r="BY598" t="s">
        <v>7516</v>
      </c>
      <c r="BZ598" t="s">
        <v>7515</v>
      </c>
      <c r="CA598" t="s">
        <v>7515</v>
      </c>
      <c r="CB598" t="s">
        <v>7515</v>
      </c>
      <c r="CC598" t="s">
        <v>7515</v>
      </c>
      <c r="CD598" t="s">
        <v>7515</v>
      </c>
      <c r="CE598" t="s">
        <v>6793</v>
      </c>
      <c r="CI598" t="s">
        <v>6793</v>
      </c>
      <c r="CJ598" t="s">
        <v>6793</v>
      </c>
      <c r="CK598" t="s">
        <v>6794</v>
      </c>
      <c r="CL598" t="s">
        <v>6793</v>
      </c>
      <c r="CM598" t="s">
        <v>6793</v>
      </c>
      <c r="CN598" t="s">
        <v>6793</v>
      </c>
      <c r="CO598" t="s">
        <v>6794</v>
      </c>
      <c r="CP598" t="s">
        <v>6793</v>
      </c>
      <c r="CQ598" t="s">
        <v>6794</v>
      </c>
      <c r="CR598" t="s">
        <v>7520</v>
      </c>
      <c r="CS598" t="s">
        <v>7521</v>
      </c>
      <c r="CT598" t="s">
        <v>7605</v>
      </c>
      <c r="CU598" t="s">
        <v>6793</v>
      </c>
      <c r="CV598">
        <v>3</v>
      </c>
      <c r="CW598">
        <v>4</v>
      </c>
      <c r="CX598">
        <v>3</v>
      </c>
      <c r="CY598" t="s">
        <v>6794</v>
      </c>
      <c r="EC598">
        <v>4</v>
      </c>
      <c r="EE598">
        <v>2</v>
      </c>
      <c r="EF598">
        <v>0</v>
      </c>
      <c r="EG598">
        <v>0</v>
      </c>
      <c r="EH598">
        <v>2</v>
      </c>
      <c r="EI598">
        <v>0</v>
      </c>
      <c r="EJ598">
        <v>0</v>
      </c>
      <c r="EK598">
        <v>0</v>
      </c>
      <c r="EL598" t="s">
        <v>6794</v>
      </c>
      <c r="EV598" t="s">
        <v>6793</v>
      </c>
      <c r="IR598" t="s">
        <v>7524</v>
      </c>
      <c r="IS598" t="s">
        <v>7680</v>
      </c>
      <c r="IT598">
        <v>5</v>
      </c>
      <c r="IU598">
        <v>2005</v>
      </c>
      <c r="IY598" t="s">
        <v>6794</v>
      </c>
      <c r="IZ598" t="s">
        <v>6793</v>
      </c>
      <c r="JA598" t="s">
        <v>7524</v>
      </c>
      <c r="JB598" t="s">
        <v>7680</v>
      </c>
      <c r="JC598">
        <v>5</v>
      </c>
      <c r="JD598">
        <v>2005</v>
      </c>
      <c r="JF598" t="s">
        <v>7527</v>
      </c>
      <c r="JG598" t="s">
        <v>7527</v>
      </c>
      <c r="JH598" t="s">
        <v>6794</v>
      </c>
      <c r="JI598" t="s">
        <v>6793</v>
      </c>
      <c r="PS598" t="s">
        <v>7526</v>
      </c>
      <c r="PT598" t="s">
        <v>7526</v>
      </c>
      <c r="PV598" t="s">
        <v>7526</v>
      </c>
      <c r="PW598" t="s">
        <v>7515</v>
      </c>
      <c r="PX598" t="s">
        <v>7515</v>
      </c>
      <c r="PY598" t="s">
        <v>7515</v>
      </c>
      <c r="PZ598" t="s">
        <v>7515</v>
      </c>
      <c r="QA598" t="s">
        <v>7515</v>
      </c>
      <c r="QB598" t="s">
        <v>7515</v>
      </c>
      <c r="QC598" t="s">
        <v>7516</v>
      </c>
      <c r="QD598" t="s">
        <v>7528</v>
      </c>
      <c r="QE598" t="s">
        <v>7529</v>
      </c>
      <c r="QF598" t="s">
        <v>7528</v>
      </c>
      <c r="QG598" t="s">
        <v>7681</v>
      </c>
      <c r="QH598">
        <v>2008</v>
      </c>
      <c r="QI598">
        <v>11</v>
      </c>
      <c r="QJ598">
        <v>1</v>
      </c>
      <c r="QK598" s="329">
        <v>39777</v>
      </c>
      <c r="QL598">
        <v>0</v>
      </c>
      <c r="QM598">
        <v>1</v>
      </c>
      <c r="QN598" t="s">
        <v>194</v>
      </c>
      <c r="QO598">
        <v>0</v>
      </c>
      <c r="QP598">
        <v>88</v>
      </c>
      <c r="QQ598">
        <v>0</v>
      </c>
      <c r="QR598">
        <v>0</v>
      </c>
      <c r="QS598">
        <v>0</v>
      </c>
      <c r="QT598">
        <v>0</v>
      </c>
      <c r="QU598">
        <v>0</v>
      </c>
      <c r="QV598">
        <v>0</v>
      </c>
      <c r="QW598">
        <v>0</v>
      </c>
      <c r="QX598">
        <v>0</v>
      </c>
      <c r="QY598">
        <v>0</v>
      </c>
      <c r="QZ598">
        <v>0</v>
      </c>
      <c r="RA598">
        <v>0</v>
      </c>
      <c r="RB598">
        <v>0</v>
      </c>
      <c r="RC598">
        <v>0</v>
      </c>
      <c r="RD598">
        <v>1</v>
      </c>
      <c r="RE598">
        <v>1</v>
      </c>
      <c r="RF598">
        <v>0</v>
      </c>
      <c r="RG598">
        <v>0</v>
      </c>
      <c r="RH598">
        <v>0</v>
      </c>
      <c r="RI598">
        <v>0</v>
      </c>
      <c r="RJ598">
        <v>0</v>
      </c>
      <c r="RK598">
        <v>0</v>
      </c>
      <c r="RL598">
        <v>0</v>
      </c>
      <c r="RM598">
        <v>0</v>
      </c>
      <c r="RN598">
        <v>0</v>
      </c>
      <c r="RO598">
        <v>0</v>
      </c>
      <c r="RP598">
        <v>0</v>
      </c>
      <c r="RQ598">
        <v>0</v>
      </c>
      <c r="RR598">
        <v>0</v>
      </c>
      <c r="RS598">
        <v>0</v>
      </c>
      <c r="RT598">
        <v>0</v>
      </c>
      <c r="RU598">
        <v>0</v>
      </c>
      <c r="RV598">
        <f t="shared" si="19"/>
        <v>4</v>
      </c>
      <c r="RY598">
        <f t="shared" si="18"/>
        <v>7</v>
      </c>
    </row>
    <row r="599" spans="1:493" x14ac:dyDescent="0.3">
      <c r="A599">
        <v>71583</v>
      </c>
      <c r="B599">
        <v>828</v>
      </c>
      <c r="C599" t="s">
        <v>6793</v>
      </c>
      <c r="D599" t="s">
        <v>6793</v>
      </c>
      <c r="I599" t="s">
        <v>6793</v>
      </c>
      <c r="J599" t="s">
        <v>7515</v>
      </c>
      <c r="K599" t="s">
        <v>7515</v>
      </c>
      <c r="L599" t="s">
        <v>7515</v>
      </c>
      <c r="M599" t="s">
        <v>7515</v>
      </c>
      <c r="N599" t="s">
        <v>7515</v>
      </c>
      <c r="O599" t="s">
        <v>7515</v>
      </c>
      <c r="P599" t="s">
        <v>7515</v>
      </c>
      <c r="Q599" t="s">
        <v>7515</v>
      </c>
      <c r="R599" t="s">
        <v>7515</v>
      </c>
      <c r="S599" t="s">
        <v>7515</v>
      </c>
      <c r="T599" t="s">
        <v>7515</v>
      </c>
      <c r="U599" t="s">
        <v>7515</v>
      </c>
      <c r="V599" t="s">
        <v>7515</v>
      </c>
      <c r="W599" t="s">
        <v>7515</v>
      </c>
      <c r="X599" t="s">
        <v>7515</v>
      </c>
      <c r="Y599" t="s">
        <v>7516</v>
      </c>
      <c r="Z599" t="s">
        <v>7515</v>
      </c>
      <c r="AA599" t="s">
        <v>7515</v>
      </c>
      <c r="AB599" t="s">
        <v>7515</v>
      </c>
      <c r="AC599" t="s">
        <v>6796</v>
      </c>
      <c r="AK599" t="s">
        <v>6985</v>
      </c>
      <c r="AL599" t="s">
        <v>6793</v>
      </c>
      <c r="AM599" t="s">
        <v>6793</v>
      </c>
      <c r="AN599" t="s">
        <v>7680</v>
      </c>
      <c r="AO599">
        <v>0</v>
      </c>
      <c r="AP599">
        <v>12</v>
      </c>
      <c r="AQ599" t="s">
        <v>6988</v>
      </c>
      <c r="AR599" t="s">
        <v>6793</v>
      </c>
      <c r="AS599" t="s">
        <v>6794</v>
      </c>
      <c r="AT599" t="s">
        <v>6813</v>
      </c>
      <c r="AU599" t="s">
        <v>7531</v>
      </c>
      <c r="AV599" t="s">
        <v>6991</v>
      </c>
      <c r="AX599" t="s">
        <v>6793</v>
      </c>
      <c r="AY599" t="s">
        <v>6794</v>
      </c>
      <c r="AZ599" t="s">
        <v>6793</v>
      </c>
      <c r="BA599" t="s">
        <v>6793</v>
      </c>
      <c r="BB599" t="s">
        <v>6793</v>
      </c>
      <c r="BC599" t="s">
        <v>6793</v>
      </c>
      <c r="BD599" t="s">
        <v>6793</v>
      </c>
      <c r="BE599" t="s">
        <v>6794</v>
      </c>
      <c r="BF599" t="s">
        <v>6794</v>
      </c>
      <c r="BG599" t="s">
        <v>6794</v>
      </c>
      <c r="BH599" t="s">
        <v>6794</v>
      </c>
      <c r="BI599" t="s">
        <v>7021</v>
      </c>
      <c r="BJ599" t="s">
        <v>7024</v>
      </c>
      <c r="BK599" t="s">
        <v>6794</v>
      </c>
      <c r="BM599">
        <v>50</v>
      </c>
      <c r="BN599" t="s">
        <v>6</v>
      </c>
      <c r="BO599" t="s">
        <v>7533</v>
      </c>
      <c r="BP599" t="s">
        <v>6</v>
      </c>
      <c r="BQ599" t="s">
        <v>7559</v>
      </c>
      <c r="BR599" t="s">
        <v>7594</v>
      </c>
      <c r="BS599" t="s">
        <v>7516</v>
      </c>
      <c r="BT599" t="s">
        <v>7515</v>
      </c>
      <c r="BU599" t="s">
        <v>7515</v>
      </c>
      <c r="BV599" t="s">
        <v>7515</v>
      </c>
      <c r="BW599" t="s">
        <v>7515</v>
      </c>
      <c r="BX599" t="s">
        <v>7515</v>
      </c>
      <c r="BY599" t="s">
        <v>7515</v>
      </c>
      <c r="BZ599" t="s">
        <v>7515</v>
      </c>
      <c r="CA599" t="s">
        <v>7515</v>
      </c>
      <c r="CB599" t="s">
        <v>7515</v>
      </c>
      <c r="CC599" t="s">
        <v>7515</v>
      </c>
      <c r="CD599" t="s">
        <v>7515</v>
      </c>
      <c r="CE599" t="s">
        <v>6793</v>
      </c>
      <c r="CI599" t="s">
        <v>6793</v>
      </c>
      <c r="CJ599" t="s">
        <v>6793</v>
      </c>
      <c r="CK599" t="s">
        <v>6794</v>
      </c>
      <c r="CL599" t="s">
        <v>6793</v>
      </c>
      <c r="CM599" t="s">
        <v>6793</v>
      </c>
      <c r="CN599" t="s">
        <v>6793</v>
      </c>
      <c r="CO599" t="s">
        <v>6794</v>
      </c>
      <c r="CP599" t="s">
        <v>6794</v>
      </c>
      <c r="CQ599" t="s">
        <v>6794</v>
      </c>
      <c r="CR599" t="s">
        <v>7520</v>
      </c>
      <c r="CS599" t="s">
        <v>7521</v>
      </c>
      <c r="CT599" t="s">
        <v>7602</v>
      </c>
      <c r="CU599" t="s">
        <v>6793</v>
      </c>
      <c r="CV599">
        <v>3</v>
      </c>
      <c r="CW599">
        <v>3</v>
      </c>
      <c r="CX599">
        <v>5</v>
      </c>
      <c r="CY599" t="s">
        <v>6794</v>
      </c>
      <c r="EC599">
        <v>2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2</v>
      </c>
      <c r="EK599">
        <v>0</v>
      </c>
      <c r="EL599" t="s">
        <v>6794</v>
      </c>
      <c r="EV599" t="s">
        <v>6793</v>
      </c>
      <c r="JA599" t="s">
        <v>7538</v>
      </c>
      <c r="JB599" t="s">
        <v>7680</v>
      </c>
      <c r="JC599">
        <v>12</v>
      </c>
      <c r="JD599">
        <v>2008</v>
      </c>
      <c r="JF599" t="s">
        <v>7526</v>
      </c>
      <c r="JH599" t="s">
        <v>6794</v>
      </c>
      <c r="JI599" t="s">
        <v>6793</v>
      </c>
      <c r="KK599" t="s">
        <v>7538</v>
      </c>
      <c r="KL599" t="s">
        <v>7680</v>
      </c>
      <c r="KM599">
        <v>8</v>
      </c>
      <c r="KN599">
        <v>2007</v>
      </c>
      <c r="KR599" t="s">
        <v>6794</v>
      </c>
      <c r="KS599" t="s">
        <v>6793</v>
      </c>
      <c r="LC599" t="s">
        <v>7538</v>
      </c>
      <c r="LD599" t="s">
        <v>7680</v>
      </c>
      <c r="LE599">
        <v>8</v>
      </c>
      <c r="LF599">
        <v>2007</v>
      </c>
      <c r="LH599" t="s">
        <v>7526</v>
      </c>
      <c r="LJ599" t="s">
        <v>6794</v>
      </c>
      <c r="LK599" t="s">
        <v>6793</v>
      </c>
      <c r="LL599" t="s">
        <v>7538</v>
      </c>
      <c r="LM599" t="s">
        <v>7680</v>
      </c>
      <c r="LN599">
        <v>8</v>
      </c>
      <c r="LO599">
        <v>2007</v>
      </c>
      <c r="LS599" t="s">
        <v>6794</v>
      </c>
      <c r="LT599" t="s">
        <v>6793</v>
      </c>
      <c r="PS599" t="s">
        <v>7526</v>
      </c>
      <c r="PT599" t="s">
        <v>7526</v>
      </c>
      <c r="PW599" t="s">
        <v>7516</v>
      </c>
      <c r="PX599" t="s">
        <v>7515</v>
      </c>
      <c r="PY599" t="s">
        <v>7515</v>
      </c>
      <c r="PZ599" t="s">
        <v>7515</v>
      </c>
      <c r="QA599" t="s">
        <v>7515</v>
      </c>
      <c r="QB599" t="s">
        <v>7515</v>
      </c>
      <c r="QC599" t="s">
        <v>7515</v>
      </c>
      <c r="QD599" t="s">
        <v>7528</v>
      </c>
      <c r="QE599" t="s">
        <v>7539</v>
      </c>
      <c r="QF599" t="s">
        <v>7528</v>
      </c>
      <c r="QG599" t="s">
        <v>7681</v>
      </c>
      <c r="QH599">
        <v>2008</v>
      </c>
      <c r="QI599">
        <v>5</v>
      </c>
      <c r="QJ599">
        <v>1</v>
      </c>
      <c r="QK599" s="330">
        <v>42139</v>
      </c>
      <c r="QL599">
        <v>1</v>
      </c>
      <c r="QM599">
        <v>0</v>
      </c>
      <c r="QN599" t="s">
        <v>265</v>
      </c>
      <c r="QO599">
        <v>2008</v>
      </c>
      <c r="QP599">
        <v>50</v>
      </c>
      <c r="QQ599">
        <v>1</v>
      </c>
      <c r="QR599">
        <v>0</v>
      </c>
      <c r="QS599">
        <v>0</v>
      </c>
      <c r="QT599">
        <v>0</v>
      </c>
      <c r="QU599">
        <v>0</v>
      </c>
      <c r="QV599">
        <v>0</v>
      </c>
      <c r="QW599">
        <v>0</v>
      </c>
      <c r="QX599">
        <v>0</v>
      </c>
      <c r="QY599">
        <v>0</v>
      </c>
      <c r="QZ599">
        <v>0</v>
      </c>
      <c r="RA599">
        <v>0</v>
      </c>
      <c r="RB599">
        <v>0</v>
      </c>
      <c r="RC599">
        <v>0</v>
      </c>
      <c r="RD599">
        <v>0</v>
      </c>
      <c r="RE599">
        <v>1</v>
      </c>
      <c r="RF599">
        <v>0</v>
      </c>
      <c r="RG599">
        <v>0</v>
      </c>
      <c r="RH599">
        <v>0</v>
      </c>
      <c r="RI599">
        <v>1</v>
      </c>
      <c r="RJ599">
        <v>0</v>
      </c>
      <c r="RK599">
        <v>1</v>
      </c>
      <c r="RL599">
        <v>1</v>
      </c>
      <c r="RM599">
        <v>0</v>
      </c>
      <c r="RN599">
        <v>0</v>
      </c>
      <c r="RO599">
        <v>0</v>
      </c>
      <c r="RP599">
        <v>0</v>
      </c>
      <c r="RQ599">
        <v>0</v>
      </c>
      <c r="RR599">
        <v>0</v>
      </c>
      <c r="RS599">
        <v>0</v>
      </c>
      <c r="RT599">
        <v>0</v>
      </c>
      <c r="RU599">
        <v>0</v>
      </c>
      <c r="RV599">
        <f t="shared" si="19"/>
        <v>4</v>
      </c>
      <c r="RY599">
        <f t="shared" si="18"/>
        <v>10</v>
      </c>
    </row>
    <row r="600" spans="1:493" x14ac:dyDescent="0.3">
      <c r="A600">
        <v>71584</v>
      </c>
      <c r="B600">
        <v>829</v>
      </c>
      <c r="C600" t="s">
        <v>6793</v>
      </c>
      <c r="D600" t="s">
        <v>6793</v>
      </c>
      <c r="I600" t="s">
        <v>6793</v>
      </c>
      <c r="J600" t="s">
        <v>7515</v>
      </c>
      <c r="K600" t="s">
        <v>7515</v>
      </c>
      <c r="L600" t="s">
        <v>7515</v>
      </c>
      <c r="M600" t="s">
        <v>7515</v>
      </c>
      <c r="N600" t="s">
        <v>7515</v>
      </c>
      <c r="O600" t="s">
        <v>7515</v>
      </c>
      <c r="P600" t="s">
        <v>7515</v>
      </c>
      <c r="Q600" t="s">
        <v>7515</v>
      </c>
      <c r="R600" t="s">
        <v>7515</v>
      </c>
      <c r="S600" t="s">
        <v>7515</v>
      </c>
      <c r="T600" t="s">
        <v>7515</v>
      </c>
      <c r="U600" t="s">
        <v>7515</v>
      </c>
      <c r="V600" t="s">
        <v>7515</v>
      </c>
      <c r="W600" t="s">
        <v>7515</v>
      </c>
      <c r="X600" t="s">
        <v>7515</v>
      </c>
      <c r="Y600" t="s">
        <v>7515</v>
      </c>
      <c r="Z600" t="s">
        <v>7516</v>
      </c>
      <c r="AA600" t="s">
        <v>7515</v>
      </c>
      <c r="AB600" t="s">
        <v>7515</v>
      </c>
      <c r="AC600" t="s">
        <v>6796</v>
      </c>
      <c r="AK600" t="s">
        <v>6985</v>
      </c>
      <c r="AL600" t="s">
        <v>6793</v>
      </c>
      <c r="AM600" t="s">
        <v>6793</v>
      </c>
      <c r="AN600" t="s">
        <v>7680</v>
      </c>
      <c r="AO600">
        <v>0</v>
      </c>
      <c r="AP600">
        <v>5</v>
      </c>
      <c r="AQ600" t="s">
        <v>6988</v>
      </c>
      <c r="AR600" t="s">
        <v>6793</v>
      </c>
      <c r="AS600" t="s">
        <v>6793</v>
      </c>
      <c r="AT600" t="s">
        <v>6813</v>
      </c>
      <c r="AU600" t="s">
        <v>7531</v>
      </c>
      <c r="AV600" t="s">
        <v>7553</v>
      </c>
      <c r="AX600" t="s">
        <v>6794</v>
      </c>
      <c r="AY600" t="s">
        <v>6793</v>
      </c>
      <c r="AZ600" t="s">
        <v>6794</v>
      </c>
      <c r="BA600" t="s">
        <v>6794</v>
      </c>
      <c r="BB600" t="s">
        <v>6794</v>
      </c>
      <c r="BC600" t="s">
        <v>6793</v>
      </c>
      <c r="BD600" t="s">
        <v>6793</v>
      </c>
      <c r="BE600" t="s">
        <v>6793</v>
      </c>
      <c r="BF600" t="s">
        <v>6794</v>
      </c>
      <c r="BG600" t="s">
        <v>6794</v>
      </c>
      <c r="BH600" t="s">
        <v>6794</v>
      </c>
      <c r="BI600" t="s">
        <v>7025</v>
      </c>
      <c r="BJ600" t="s">
        <v>7022</v>
      </c>
      <c r="BK600" t="s">
        <v>6794</v>
      </c>
      <c r="BM600">
        <v>0</v>
      </c>
      <c r="BN600" t="s">
        <v>6</v>
      </c>
      <c r="BO600" t="s">
        <v>7519</v>
      </c>
      <c r="BP600" t="s">
        <v>6</v>
      </c>
      <c r="BQ600" t="s">
        <v>7022</v>
      </c>
      <c r="BR600" t="s">
        <v>7594</v>
      </c>
      <c r="BS600" t="s">
        <v>7515</v>
      </c>
      <c r="BT600" t="s">
        <v>7515</v>
      </c>
      <c r="BU600" t="s">
        <v>7516</v>
      </c>
      <c r="BV600" t="s">
        <v>7515</v>
      </c>
      <c r="BW600" t="s">
        <v>7515</v>
      </c>
      <c r="BX600" t="s">
        <v>7515</v>
      </c>
      <c r="BY600" t="s">
        <v>7515</v>
      </c>
      <c r="BZ600" t="s">
        <v>7515</v>
      </c>
      <c r="CA600" t="s">
        <v>7515</v>
      </c>
      <c r="CB600" t="s">
        <v>7515</v>
      </c>
      <c r="CC600" t="s">
        <v>7515</v>
      </c>
      <c r="CD600" t="s">
        <v>7515</v>
      </c>
      <c r="CE600" t="s">
        <v>6793</v>
      </c>
      <c r="CI600" t="s">
        <v>6793</v>
      </c>
      <c r="CJ600" t="s">
        <v>6793</v>
      </c>
      <c r="CK600" t="s">
        <v>6794</v>
      </c>
      <c r="CL600" t="s">
        <v>6793</v>
      </c>
      <c r="CM600" t="s">
        <v>6794</v>
      </c>
      <c r="CN600" t="s">
        <v>6793</v>
      </c>
      <c r="CO600" t="s">
        <v>6794</v>
      </c>
      <c r="CP600" t="s">
        <v>6793</v>
      </c>
      <c r="CQ600" t="s">
        <v>6794</v>
      </c>
      <c r="CR600" t="s">
        <v>7545</v>
      </c>
      <c r="CS600" t="s">
        <v>7521</v>
      </c>
      <c r="CT600" t="s">
        <v>7605</v>
      </c>
      <c r="CU600" t="s">
        <v>6794</v>
      </c>
      <c r="CV600">
        <v>3</v>
      </c>
      <c r="CW600">
        <v>4</v>
      </c>
      <c r="CX600">
        <v>3</v>
      </c>
      <c r="EC600">
        <v>6</v>
      </c>
      <c r="EE600">
        <v>4</v>
      </c>
      <c r="EF600">
        <v>0</v>
      </c>
      <c r="EG600">
        <v>0</v>
      </c>
      <c r="EH600">
        <v>2</v>
      </c>
      <c r="EI600">
        <v>0</v>
      </c>
      <c r="EJ600">
        <v>0</v>
      </c>
      <c r="EK600">
        <v>0</v>
      </c>
      <c r="EV600" t="s">
        <v>6793</v>
      </c>
      <c r="HH600" t="s">
        <v>7524</v>
      </c>
      <c r="HI600" t="s">
        <v>7680</v>
      </c>
      <c r="HJ600">
        <v>2</v>
      </c>
      <c r="HK600">
        <v>2008</v>
      </c>
      <c r="HO600" t="s">
        <v>6794</v>
      </c>
      <c r="PS600" t="s">
        <v>7526</v>
      </c>
      <c r="PT600" t="s">
        <v>7526</v>
      </c>
      <c r="PU600" t="s">
        <v>7527</v>
      </c>
      <c r="PV600" t="s">
        <v>7526</v>
      </c>
      <c r="PW600" t="s">
        <v>7516</v>
      </c>
      <c r="PX600" t="s">
        <v>7515</v>
      </c>
      <c r="PY600" t="s">
        <v>7515</v>
      </c>
      <c r="PZ600" t="s">
        <v>7515</v>
      </c>
      <c r="QA600" t="s">
        <v>7515</v>
      </c>
      <c r="QB600" t="s">
        <v>7515</v>
      </c>
      <c r="QC600" t="s">
        <v>7515</v>
      </c>
      <c r="QD600" t="s">
        <v>7528</v>
      </c>
      <c r="QE600" t="s">
        <v>7539</v>
      </c>
      <c r="QF600" t="s">
        <v>7528</v>
      </c>
      <c r="QG600" t="s">
        <v>7681</v>
      </c>
      <c r="QH600">
        <v>2008</v>
      </c>
      <c r="QI600">
        <v>1</v>
      </c>
      <c r="QJ600">
        <v>1</v>
      </c>
      <c r="QK600" s="329">
        <v>39472</v>
      </c>
      <c r="QL600">
        <v>1</v>
      </c>
      <c r="QM600">
        <v>0</v>
      </c>
      <c r="QN600" t="s">
        <v>194</v>
      </c>
      <c r="QO600">
        <v>0</v>
      </c>
      <c r="QP600">
        <v>78</v>
      </c>
      <c r="QQ600">
        <v>1</v>
      </c>
      <c r="QR600">
        <v>0</v>
      </c>
      <c r="QS600">
        <v>0</v>
      </c>
      <c r="QT600">
        <v>0</v>
      </c>
      <c r="QU600">
        <v>0</v>
      </c>
      <c r="QV600">
        <v>0</v>
      </c>
      <c r="QW600">
        <v>0</v>
      </c>
      <c r="QX600">
        <v>0</v>
      </c>
      <c r="QY600">
        <v>0</v>
      </c>
      <c r="QZ600">
        <v>1</v>
      </c>
      <c r="RA600">
        <v>0</v>
      </c>
      <c r="RB600">
        <v>0</v>
      </c>
      <c r="RC600">
        <v>0</v>
      </c>
      <c r="RD600">
        <v>0</v>
      </c>
      <c r="RE600">
        <v>0</v>
      </c>
      <c r="RF600">
        <v>0</v>
      </c>
      <c r="RG600">
        <v>0</v>
      </c>
      <c r="RH600">
        <v>0</v>
      </c>
      <c r="RI600">
        <v>0</v>
      </c>
      <c r="RJ600">
        <v>0</v>
      </c>
      <c r="RK600">
        <v>0</v>
      </c>
      <c r="RL600">
        <v>0</v>
      </c>
      <c r="RM600">
        <v>0</v>
      </c>
      <c r="RN600">
        <v>0</v>
      </c>
      <c r="RO600">
        <v>0</v>
      </c>
      <c r="RP600">
        <v>0</v>
      </c>
      <c r="RQ600">
        <v>0</v>
      </c>
      <c r="RR600">
        <v>0</v>
      </c>
      <c r="RS600">
        <v>0</v>
      </c>
      <c r="RT600">
        <v>0</v>
      </c>
      <c r="RU600">
        <v>0</v>
      </c>
      <c r="RV600">
        <f t="shared" si="19"/>
        <v>5</v>
      </c>
      <c r="RY600">
        <f t="shared" si="18"/>
        <v>1</v>
      </c>
    </row>
    <row r="601" spans="1:493" x14ac:dyDescent="0.3">
      <c r="A601">
        <v>71585</v>
      </c>
      <c r="B601">
        <v>830</v>
      </c>
      <c r="C601" t="s">
        <v>6793</v>
      </c>
      <c r="D601" t="s">
        <v>6793</v>
      </c>
      <c r="I601" t="s">
        <v>6793</v>
      </c>
      <c r="J601" t="s">
        <v>7515</v>
      </c>
      <c r="K601" t="s">
        <v>7515</v>
      </c>
      <c r="L601" t="s">
        <v>7516</v>
      </c>
      <c r="M601" t="s">
        <v>7515</v>
      </c>
      <c r="N601" t="s">
        <v>7515</v>
      </c>
      <c r="O601" t="s">
        <v>7515</v>
      </c>
      <c r="P601" t="s">
        <v>7515</v>
      </c>
      <c r="Q601" t="s">
        <v>7515</v>
      </c>
      <c r="R601" t="s">
        <v>7515</v>
      </c>
      <c r="S601" t="s">
        <v>7515</v>
      </c>
      <c r="T601" t="s">
        <v>7515</v>
      </c>
      <c r="U601" t="s">
        <v>7515</v>
      </c>
      <c r="V601" t="s">
        <v>7515</v>
      </c>
      <c r="W601" t="s">
        <v>7515</v>
      </c>
      <c r="X601" t="s">
        <v>7515</v>
      </c>
      <c r="Y601" t="s">
        <v>7515</v>
      </c>
      <c r="Z601" t="s">
        <v>7515</v>
      </c>
      <c r="AA601" t="s">
        <v>7515</v>
      </c>
      <c r="AB601" t="s">
        <v>7515</v>
      </c>
      <c r="AC601" t="s">
        <v>6796</v>
      </c>
      <c r="AK601" t="s">
        <v>6985</v>
      </c>
      <c r="AL601" t="s">
        <v>6794</v>
      </c>
      <c r="AM601" t="s">
        <v>6794</v>
      </c>
      <c r="AN601" t="s">
        <v>7680</v>
      </c>
      <c r="AO601">
        <v>0</v>
      </c>
      <c r="AP601">
        <v>15</v>
      </c>
      <c r="AQ601" t="s">
        <v>6988</v>
      </c>
      <c r="AR601" t="s">
        <v>6793</v>
      </c>
      <c r="AS601" t="s">
        <v>6793</v>
      </c>
      <c r="AT601" t="s">
        <v>6813</v>
      </c>
      <c r="AU601" t="s">
        <v>7531</v>
      </c>
      <c r="AV601" t="s">
        <v>7518</v>
      </c>
      <c r="AX601" t="s">
        <v>6793</v>
      </c>
      <c r="AY601" t="s">
        <v>6794</v>
      </c>
      <c r="AZ601" t="s">
        <v>6794</v>
      </c>
      <c r="BA601" t="s">
        <v>6793</v>
      </c>
      <c r="BB601" t="s">
        <v>6793</v>
      </c>
      <c r="BC601" t="s">
        <v>6793</v>
      </c>
      <c r="BD601" t="s">
        <v>6793</v>
      </c>
      <c r="BE601" t="s">
        <v>6794</v>
      </c>
      <c r="BF601" t="s">
        <v>6794</v>
      </c>
      <c r="BG601" t="s">
        <v>6794</v>
      </c>
      <c r="BH601" t="s">
        <v>6794</v>
      </c>
      <c r="BI601" t="s">
        <v>7022</v>
      </c>
      <c r="BJ601" t="s">
        <v>7029</v>
      </c>
      <c r="BK601" t="s">
        <v>6794</v>
      </c>
      <c r="BM601">
        <v>100</v>
      </c>
      <c r="BN601">
        <v>25</v>
      </c>
      <c r="BO601" t="s">
        <v>7533</v>
      </c>
      <c r="BP601" t="s">
        <v>6</v>
      </c>
      <c r="BQ601" t="s">
        <v>7022</v>
      </c>
      <c r="BR601" t="s">
        <v>7543</v>
      </c>
      <c r="BS601" t="s">
        <v>7515</v>
      </c>
      <c r="BT601" t="s">
        <v>7515</v>
      </c>
      <c r="BU601" t="s">
        <v>7516</v>
      </c>
      <c r="BV601" t="s">
        <v>7515</v>
      </c>
      <c r="BW601" t="s">
        <v>7515</v>
      </c>
      <c r="BX601" t="s">
        <v>7515</v>
      </c>
      <c r="BY601" t="s">
        <v>7515</v>
      </c>
      <c r="BZ601" t="s">
        <v>7515</v>
      </c>
      <c r="CA601" t="s">
        <v>7515</v>
      </c>
      <c r="CB601" t="s">
        <v>7515</v>
      </c>
      <c r="CC601" t="s">
        <v>7515</v>
      </c>
      <c r="CD601" t="s">
        <v>7515</v>
      </c>
      <c r="CE601" t="s">
        <v>6794</v>
      </c>
      <c r="CI601" t="s">
        <v>6793</v>
      </c>
      <c r="CJ601" t="s">
        <v>6793</v>
      </c>
      <c r="CK601" t="s">
        <v>6794</v>
      </c>
      <c r="CL601" t="s">
        <v>6793</v>
      </c>
      <c r="CM601" t="s">
        <v>6794</v>
      </c>
      <c r="CN601" t="s">
        <v>6794</v>
      </c>
      <c r="CO601" t="s">
        <v>6794</v>
      </c>
      <c r="CP601" t="s">
        <v>6793</v>
      </c>
      <c r="CQ601" t="s">
        <v>6794</v>
      </c>
      <c r="CR601" t="s">
        <v>7520</v>
      </c>
      <c r="CS601" t="s">
        <v>7521</v>
      </c>
      <c r="CT601" t="s">
        <v>7522</v>
      </c>
      <c r="CU601" t="s">
        <v>6793</v>
      </c>
      <c r="CV601">
        <v>2</v>
      </c>
      <c r="CW601">
        <v>3</v>
      </c>
      <c r="CX601">
        <v>3</v>
      </c>
      <c r="CY601" t="s">
        <v>6793</v>
      </c>
      <c r="CZ601">
        <v>3</v>
      </c>
      <c r="DA601" t="s">
        <v>7680</v>
      </c>
      <c r="DB601">
        <v>1</v>
      </c>
      <c r="DC601">
        <v>2009</v>
      </c>
      <c r="DD601" t="s">
        <v>7557</v>
      </c>
      <c r="DE601" t="s">
        <v>6966</v>
      </c>
      <c r="DH601" t="s">
        <v>7680</v>
      </c>
      <c r="DI601">
        <v>3</v>
      </c>
      <c r="DJ601">
        <v>2009</v>
      </c>
      <c r="DK601" t="s">
        <v>7577</v>
      </c>
      <c r="DL601" t="s">
        <v>6966</v>
      </c>
      <c r="DO601" t="s">
        <v>7680</v>
      </c>
      <c r="DP601">
        <v>6</v>
      </c>
      <c r="DQ601">
        <v>2009</v>
      </c>
      <c r="DR601" t="s">
        <v>7557</v>
      </c>
      <c r="DS601" t="s">
        <v>6966</v>
      </c>
      <c r="EC601">
        <v>2</v>
      </c>
      <c r="EE601">
        <v>0</v>
      </c>
      <c r="EF601">
        <v>0</v>
      </c>
      <c r="EG601">
        <v>0</v>
      </c>
      <c r="EH601">
        <v>2</v>
      </c>
      <c r="EI601">
        <v>0</v>
      </c>
      <c r="EJ601">
        <v>0</v>
      </c>
      <c r="EK601">
        <v>0</v>
      </c>
      <c r="EL601" t="s">
        <v>6793</v>
      </c>
      <c r="EM601" t="s">
        <v>7573</v>
      </c>
      <c r="EO601">
        <v>1</v>
      </c>
      <c r="EP601" t="s">
        <v>7683</v>
      </c>
      <c r="EQ601">
        <v>2009</v>
      </c>
      <c r="ER601" t="s">
        <v>7684</v>
      </c>
      <c r="EV601" t="s">
        <v>6793</v>
      </c>
      <c r="IR601" t="s">
        <v>7524</v>
      </c>
      <c r="IS601" t="s">
        <v>7680</v>
      </c>
      <c r="IT601">
        <v>6</v>
      </c>
      <c r="IU601">
        <v>2009</v>
      </c>
      <c r="IY601" t="s">
        <v>6793</v>
      </c>
      <c r="JA601" t="s">
        <v>7524</v>
      </c>
      <c r="JB601" t="s">
        <v>7680</v>
      </c>
      <c r="JC601">
        <v>6</v>
      </c>
      <c r="JD601">
        <v>2009</v>
      </c>
      <c r="JF601" t="s">
        <v>7526</v>
      </c>
      <c r="JG601" t="s">
        <v>7526</v>
      </c>
      <c r="JH601" t="s">
        <v>6794</v>
      </c>
      <c r="JI601" t="s">
        <v>6793</v>
      </c>
      <c r="LC601" t="s">
        <v>7524</v>
      </c>
      <c r="LD601" t="s">
        <v>7680</v>
      </c>
      <c r="LE601">
        <v>3</v>
      </c>
      <c r="LF601">
        <v>2006</v>
      </c>
      <c r="LH601" t="s">
        <v>7526</v>
      </c>
      <c r="LI601" t="s">
        <v>7526</v>
      </c>
      <c r="LJ601" t="s">
        <v>6793</v>
      </c>
      <c r="PS601" t="s">
        <v>7526</v>
      </c>
      <c r="PT601" t="s">
        <v>7526</v>
      </c>
      <c r="PW601" t="s">
        <v>7515</v>
      </c>
      <c r="PX601" t="s">
        <v>7515</v>
      </c>
      <c r="PY601" t="s">
        <v>7515</v>
      </c>
      <c r="PZ601" t="s">
        <v>7515</v>
      </c>
      <c r="QA601" t="s">
        <v>7515</v>
      </c>
      <c r="QB601" t="s">
        <v>7515</v>
      </c>
      <c r="QC601" t="s">
        <v>7516</v>
      </c>
      <c r="QD601" t="s">
        <v>7528</v>
      </c>
      <c r="QE601" t="s">
        <v>7529</v>
      </c>
      <c r="QF601" t="s">
        <v>7528</v>
      </c>
      <c r="QG601" t="s">
        <v>7681</v>
      </c>
      <c r="QH601">
        <v>2008</v>
      </c>
      <c r="QI601">
        <v>2</v>
      </c>
      <c r="QJ601">
        <v>1</v>
      </c>
      <c r="QK601" s="329">
        <v>39485</v>
      </c>
      <c r="QL601">
        <v>1</v>
      </c>
      <c r="QM601">
        <v>0</v>
      </c>
      <c r="QN601" t="s">
        <v>194</v>
      </c>
      <c r="QO601">
        <v>0</v>
      </c>
      <c r="QP601">
        <v>18</v>
      </c>
      <c r="QQ601">
        <v>1</v>
      </c>
      <c r="QR601">
        <v>0</v>
      </c>
      <c r="QS601">
        <v>0</v>
      </c>
      <c r="QT601">
        <v>0</v>
      </c>
      <c r="QU601">
        <v>0</v>
      </c>
      <c r="QV601">
        <v>0</v>
      </c>
      <c r="QW601">
        <v>0</v>
      </c>
      <c r="QX601">
        <v>0</v>
      </c>
      <c r="QY601">
        <v>0</v>
      </c>
      <c r="QZ601">
        <v>0</v>
      </c>
      <c r="RA601">
        <v>0</v>
      </c>
      <c r="RB601">
        <v>0</v>
      </c>
      <c r="RC601">
        <v>0</v>
      </c>
      <c r="RD601">
        <v>1</v>
      </c>
      <c r="RE601">
        <v>1</v>
      </c>
      <c r="RF601">
        <v>0</v>
      </c>
      <c r="RG601">
        <v>0</v>
      </c>
      <c r="RH601">
        <v>0</v>
      </c>
      <c r="RI601">
        <v>0</v>
      </c>
      <c r="RJ601">
        <v>0</v>
      </c>
      <c r="RK601">
        <v>1</v>
      </c>
      <c r="RL601">
        <v>0</v>
      </c>
      <c r="RM601">
        <v>0</v>
      </c>
      <c r="RN601">
        <v>0</v>
      </c>
      <c r="RO601">
        <v>0</v>
      </c>
      <c r="RP601">
        <v>0</v>
      </c>
      <c r="RQ601">
        <v>0</v>
      </c>
      <c r="RR601">
        <v>0</v>
      </c>
      <c r="RS601">
        <v>0</v>
      </c>
      <c r="RT601">
        <v>0</v>
      </c>
      <c r="RU601">
        <v>0</v>
      </c>
      <c r="RV601">
        <f t="shared" si="19"/>
        <v>3</v>
      </c>
      <c r="RY601">
        <f t="shared" si="18"/>
        <v>5</v>
      </c>
    </row>
    <row r="602" spans="1:493" x14ac:dyDescent="0.3">
      <c r="A602">
        <v>71586</v>
      </c>
      <c r="B602">
        <v>832</v>
      </c>
      <c r="C602" t="s">
        <v>6793</v>
      </c>
      <c r="D602" t="s">
        <v>6793</v>
      </c>
      <c r="I602" t="s">
        <v>6793</v>
      </c>
      <c r="J602" t="s">
        <v>7515</v>
      </c>
      <c r="K602" t="s">
        <v>7515</v>
      </c>
      <c r="L602" t="s">
        <v>7516</v>
      </c>
      <c r="M602" t="s">
        <v>7515</v>
      </c>
      <c r="N602" t="s">
        <v>7515</v>
      </c>
      <c r="O602" t="s">
        <v>7515</v>
      </c>
      <c r="P602" t="s">
        <v>7515</v>
      </c>
      <c r="Q602" t="s">
        <v>7515</v>
      </c>
      <c r="R602" t="s">
        <v>7515</v>
      </c>
      <c r="S602" t="s">
        <v>7515</v>
      </c>
      <c r="T602" t="s">
        <v>7515</v>
      </c>
      <c r="U602" t="s">
        <v>7515</v>
      </c>
      <c r="V602" t="s">
        <v>7515</v>
      </c>
      <c r="W602" t="s">
        <v>7515</v>
      </c>
      <c r="X602" t="s">
        <v>7515</v>
      </c>
      <c r="Y602" t="s">
        <v>7515</v>
      </c>
      <c r="Z602" t="s">
        <v>7516</v>
      </c>
      <c r="AA602" t="s">
        <v>7515</v>
      </c>
      <c r="AB602" t="s">
        <v>7515</v>
      </c>
      <c r="AC602" t="s">
        <v>6796</v>
      </c>
      <c r="AK602" t="s">
        <v>6985</v>
      </c>
      <c r="AL602" t="s">
        <v>6794</v>
      </c>
      <c r="AM602" t="s">
        <v>6794</v>
      </c>
      <c r="AN602" t="s">
        <v>7680</v>
      </c>
      <c r="AO602">
        <v>0</v>
      </c>
      <c r="AP602">
        <v>10</v>
      </c>
      <c r="AQ602" t="s">
        <v>6988</v>
      </c>
      <c r="AR602" t="s">
        <v>6793</v>
      </c>
      <c r="AS602" t="s">
        <v>6793</v>
      </c>
      <c r="AT602" t="s">
        <v>6813</v>
      </c>
      <c r="AU602" t="s">
        <v>7531</v>
      </c>
      <c r="AV602" t="s">
        <v>6991</v>
      </c>
      <c r="AX602" t="s">
        <v>6794</v>
      </c>
      <c r="AY602" t="s">
        <v>6794</v>
      </c>
      <c r="AZ602" t="s">
        <v>6794</v>
      </c>
      <c r="BA602" t="s">
        <v>6794</v>
      </c>
      <c r="BB602" t="s">
        <v>6794</v>
      </c>
      <c r="BC602" t="s">
        <v>6794</v>
      </c>
      <c r="BD602" t="s">
        <v>6794</v>
      </c>
      <c r="BE602" t="s">
        <v>6793</v>
      </c>
      <c r="BF602" t="s">
        <v>6794</v>
      </c>
      <c r="BG602" t="s">
        <v>6794</v>
      </c>
      <c r="BH602" t="s">
        <v>6794</v>
      </c>
      <c r="BI602" t="s">
        <v>7565</v>
      </c>
      <c r="BJ602" t="s">
        <v>7625</v>
      </c>
      <c r="BK602" t="s">
        <v>6794</v>
      </c>
      <c r="BM602">
        <v>100</v>
      </c>
      <c r="BN602">
        <v>50</v>
      </c>
      <c r="BO602" t="s">
        <v>7519</v>
      </c>
      <c r="BP602" t="s">
        <v>7616</v>
      </c>
      <c r="BQ602" t="s">
        <v>7559</v>
      </c>
      <c r="BR602" t="s">
        <v>7594</v>
      </c>
      <c r="BS602" t="s">
        <v>7515</v>
      </c>
      <c r="BT602" t="s">
        <v>7516</v>
      </c>
      <c r="BU602" t="s">
        <v>7515</v>
      </c>
      <c r="BV602" t="s">
        <v>7515</v>
      </c>
      <c r="BW602" t="s">
        <v>7515</v>
      </c>
      <c r="BX602" t="s">
        <v>7515</v>
      </c>
      <c r="BY602" t="s">
        <v>7515</v>
      </c>
      <c r="BZ602" t="s">
        <v>7515</v>
      </c>
      <c r="CA602" t="s">
        <v>7515</v>
      </c>
      <c r="CB602" t="s">
        <v>7515</v>
      </c>
      <c r="CC602" t="s">
        <v>7515</v>
      </c>
      <c r="CD602" t="s">
        <v>7515</v>
      </c>
      <c r="CE602" t="s">
        <v>6966</v>
      </c>
      <c r="CI602" t="s">
        <v>6794</v>
      </c>
      <c r="CJ602" t="s">
        <v>6793</v>
      </c>
      <c r="CK602" t="s">
        <v>6794</v>
      </c>
      <c r="CL602" t="s">
        <v>6793</v>
      </c>
      <c r="CM602" t="s">
        <v>6794</v>
      </c>
      <c r="CN602" t="s">
        <v>6794</v>
      </c>
      <c r="CO602" t="s">
        <v>6794</v>
      </c>
      <c r="CP602" t="s">
        <v>6793</v>
      </c>
      <c r="CQ602" t="s">
        <v>6794</v>
      </c>
      <c r="CR602" t="s">
        <v>7520</v>
      </c>
      <c r="CS602" t="s">
        <v>7521</v>
      </c>
      <c r="CT602" t="s">
        <v>7522</v>
      </c>
      <c r="CU602" t="s">
        <v>6793</v>
      </c>
      <c r="CV602">
        <v>3</v>
      </c>
      <c r="CW602">
        <v>4</v>
      </c>
      <c r="CX602" t="s">
        <v>31</v>
      </c>
      <c r="CY602" t="s">
        <v>31</v>
      </c>
      <c r="EC602" t="s">
        <v>31</v>
      </c>
      <c r="EL602" t="s">
        <v>6794</v>
      </c>
      <c r="EV602" t="s">
        <v>6793</v>
      </c>
      <c r="PS602" t="s">
        <v>6757</v>
      </c>
      <c r="PT602" t="s">
        <v>7526</v>
      </c>
      <c r="PU602" t="s">
        <v>7526</v>
      </c>
      <c r="PV602" t="s">
        <v>7526</v>
      </c>
      <c r="PW602" t="s">
        <v>7515</v>
      </c>
      <c r="PX602" t="s">
        <v>7515</v>
      </c>
      <c r="PY602" t="s">
        <v>7515</v>
      </c>
      <c r="PZ602" t="s">
        <v>7515</v>
      </c>
      <c r="QA602" t="s">
        <v>7515</v>
      </c>
      <c r="QB602" t="s">
        <v>7515</v>
      </c>
      <c r="QC602" t="s">
        <v>7516</v>
      </c>
      <c r="QD602" t="s">
        <v>7528</v>
      </c>
      <c r="QE602" t="s">
        <v>7529</v>
      </c>
      <c r="QF602" t="s">
        <v>7528</v>
      </c>
      <c r="QG602" t="s">
        <v>7681</v>
      </c>
      <c r="QH602">
        <v>2008</v>
      </c>
      <c r="QI602">
        <v>2</v>
      </c>
      <c r="QJ602">
        <v>1</v>
      </c>
      <c r="QK602" s="329">
        <v>39491</v>
      </c>
      <c r="QL602">
        <v>1</v>
      </c>
      <c r="QM602">
        <v>0</v>
      </c>
      <c r="QN602" t="s">
        <v>212</v>
      </c>
      <c r="QO602">
        <v>2008</v>
      </c>
      <c r="QP602">
        <v>50</v>
      </c>
      <c r="QQ602">
        <v>0</v>
      </c>
      <c r="QR602">
        <v>0</v>
      </c>
      <c r="QS602">
        <v>0</v>
      </c>
      <c r="QT602">
        <v>0</v>
      </c>
      <c r="QU602">
        <v>0</v>
      </c>
      <c r="QV602">
        <v>0</v>
      </c>
      <c r="QW602">
        <v>0</v>
      </c>
      <c r="QX602">
        <v>0</v>
      </c>
      <c r="QY602">
        <v>0</v>
      </c>
      <c r="QZ602">
        <v>0</v>
      </c>
      <c r="RA602">
        <v>0</v>
      </c>
      <c r="RB602">
        <v>0</v>
      </c>
      <c r="RC602">
        <v>0</v>
      </c>
      <c r="RD602">
        <v>0</v>
      </c>
      <c r="RE602">
        <v>0</v>
      </c>
      <c r="RF602">
        <v>0</v>
      </c>
      <c r="RG602">
        <v>0</v>
      </c>
      <c r="RH602">
        <v>0</v>
      </c>
      <c r="RI602">
        <v>0</v>
      </c>
      <c r="RJ602">
        <v>0</v>
      </c>
      <c r="RK602">
        <v>0</v>
      </c>
      <c r="RL602">
        <v>0</v>
      </c>
      <c r="RM602">
        <v>0</v>
      </c>
      <c r="RN602">
        <v>0</v>
      </c>
      <c r="RO602">
        <v>0</v>
      </c>
      <c r="RP602">
        <v>0</v>
      </c>
      <c r="RQ602">
        <v>0</v>
      </c>
      <c r="RR602">
        <v>0</v>
      </c>
      <c r="RS602">
        <v>0</v>
      </c>
      <c r="RT602">
        <v>0</v>
      </c>
      <c r="RU602">
        <v>0</v>
      </c>
      <c r="RV602">
        <f t="shared" si="19"/>
        <v>4</v>
      </c>
      <c r="RY602">
        <f t="shared" si="18"/>
        <v>12</v>
      </c>
    </row>
    <row r="603" spans="1:493" x14ac:dyDescent="0.3">
      <c r="A603">
        <v>71587</v>
      </c>
      <c r="B603">
        <v>833</v>
      </c>
      <c r="C603" t="s">
        <v>6793</v>
      </c>
      <c r="D603" t="s">
        <v>6793</v>
      </c>
      <c r="I603" t="s">
        <v>6793</v>
      </c>
      <c r="J603" t="s">
        <v>7515</v>
      </c>
      <c r="K603" t="s">
        <v>7515</v>
      </c>
      <c r="L603" t="s">
        <v>7515</v>
      </c>
      <c r="M603" t="s">
        <v>7515</v>
      </c>
      <c r="N603" t="s">
        <v>7515</v>
      </c>
      <c r="O603" t="s">
        <v>7515</v>
      </c>
      <c r="P603" t="s">
        <v>7515</v>
      </c>
      <c r="Q603" t="s">
        <v>7515</v>
      </c>
      <c r="R603" t="s">
        <v>7515</v>
      </c>
      <c r="S603" t="s">
        <v>7515</v>
      </c>
      <c r="T603" t="s">
        <v>7515</v>
      </c>
      <c r="U603" t="s">
        <v>7515</v>
      </c>
      <c r="V603" t="s">
        <v>7515</v>
      </c>
      <c r="W603" t="s">
        <v>7515</v>
      </c>
      <c r="X603" t="s">
        <v>7515</v>
      </c>
      <c r="Y603" t="s">
        <v>7516</v>
      </c>
      <c r="Z603" t="s">
        <v>7515</v>
      </c>
      <c r="AA603" t="s">
        <v>7515</v>
      </c>
      <c r="AB603" t="s">
        <v>7515</v>
      </c>
      <c r="AC603" t="s">
        <v>6796</v>
      </c>
      <c r="AK603" t="s">
        <v>6985</v>
      </c>
      <c r="AL603" t="s">
        <v>6793</v>
      </c>
      <c r="AM603" t="s">
        <v>6793</v>
      </c>
      <c r="AN603" t="s">
        <v>7680</v>
      </c>
      <c r="AO603">
        <v>0</v>
      </c>
      <c r="AP603">
        <v>9</v>
      </c>
      <c r="AQ603" t="s">
        <v>6992</v>
      </c>
      <c r="AR603" t="s">
        <v>6794</v>
      </c>
      <c r="AS603" t="s">
        <v>6794</v>
      </c>
      <c r="AT603" t="s">
        <v>6813</v>
      </c>
      <c r="AU603" t="s">
        <v>7531</v>
      </c>
      <c r="AV603" t="s">
        <v>6991</v>
      </c>
      <c r="AX603" t="s">
        <v>6794</v>
      </c>
      <c r="AY603" t="s">
        <v>6794</v>
      </c>
      <c r="AZ603" t="s">
        <v>6794</v>
      </c>
      <c r="BA603" t="s">
        <v>6793</v>
      </c>
      <c r="BB603" t="s">
        <v>6794</v>
      </c>
      <c r="BC603" t="s">
        <v>6794</v>
      </c>
      <c r="BD603" t="s">
        <v>6794</v>
      </c>
      <c r="BE603" t="s">
        <v>6794</v>
      </c>
      <c r="BF603" t="s">
        <v>6794</v>
      </c>
      <c r="BG603" t="s">
        <v>6794</v>
      </c>
      <c r="BH603" t="s">
        <v>6794</v>
      </c>
      <c r="BI603" t="s">
        <v>7026</v>
      </c>
      <c r="BJ603" t="s">
        <v>7029</v>
      </c>
      <c r="BK603" t="s">
        <v>6794</v>
      </c>
      <c r="BM603">
        <v>100</v>
      </c>
      <c r="BN603" t="s">
        <v>6</v>
      </c>
      <c r="BO603" t="s">
        <v>7519</v>
      </c>
      <c r="BP603" t="s">
        <v>7603</v>
      </c>
      <c r="BQ603" t="s">
        <v>7024</v>
      </c>
      <c r="BR603" t="s">
        <v>7594</v>
      </c>
      <c r="BS603" t="s">
        <v>7516</v>
      </c>
      <c r="BT603" t="s">
        <v>7515</v>
      </c>
      <c r="BU603" t="s">
        <v>7515</v>
      </c>
      <c r="BV603" t="s">
        <v>7515</v>
      </c>
      <c r="BW603" t="s">
        <v>7515</v>
      </c>
      <c r="BX603" t="s">
        <v>7515</v>
      </c>
      <c r="BY603" t="s">
        <v>7515</v>
      </c>
      <c r="BZ603" t="s">
        <v>7515</v>
      </c>
      <c r="CA603" t="s">
        <v>7515</v>
      </c>
      <c r="CB603" t="s">
        <v>7515</v>
      </c>
      <c r="CC603" t="s">
        <v>7515</v>
      </c>
      <c r="CD603" t="s">
        <v>7515</v>
      </c>
      <c r="CE603" t="s">
        <v>6794</v>
      </c>
      <c r="CF603" t="s">
        <v>7621</v>
      </c>
      <c r="CG603">
        <v>300</v>
      </c>
      <c r="CH603" t="s">
        <v>7592</v>
      </c>
      <c r="CI603" t="s">
        <v>6793</v>
      </c>
      <c r="CJ603" t="s">
        <v>6793</v>
      </c>
      <c r="CK603" t="s">
        <v>6794</v>
      </c>
      <c r="CL603" t="s">
        <v>6794</v>
      </c>
      <c r="CM603" t="s">
        <v>6793</v>
      </c>
      <c r="CN603" t="s">
        <v>6793</v>
      </c>
      <c r="CO603" t="s">
        <v>6794</v>
      </c>
      <c r="CP603" t="s">
        <v>6793</v>
      </c>
      <c r="CQ603" t="s">
        <v>6794</v>
      </c>
      <c r="CR603" t="s">
        <v>7520</v>
      </c>
      <c r="CS603" t="s">
        <v>7521</v>
      </c>
      <c r="CT603" t="s">
        <v>7587</v>
      </c>
      <c r="CU603" t="s">
        <v>6793</v>
      </c>
      <c r="CV603">
        <v>2</v>
      </c>
      <c r="CW603">
        <v>3</v>
      </c>
      <c r="CX603">
        <v>2</v>
      </c>
      <c r="CY603" t="s">
        <v>6793</v>
      </c>
      <c r="CZ603">
        <v>1</v>
      </c>
      <c r="DA603" t="s">
        <v>6966</v>
      </c>
      <c r="DD603" t="s">
        <v>7577</v>
      </c>
      <c r="DE603" t="s">
        <v>7680</v>
      </c>
      <c r="DF603">
        <v>8</v>
      </c>
      <c r="DG603">
        <v>2007</v>
      </c>
      <c r="EC603">
        <v>2</v>
      </c>
      <c r="EE603">
        <v>1</v>
      </c>
      <c r="EF603">
        <v>0</v>
      </c>
      <c r="EG603">
        <v>0</v>
      </c>
      <c r="EH603">
        <v>0</v>
      </c>
      <c r="EI603">
        <v>1</v>
      </c>
      <c r="EJ603">
        <v>0</v>
      </c>
      <c r="EK603">
        <v>0</v>
      </c>
      <c r="EL603" t="s">
        <v>6793</v>
      </c>
      <c r="EM603" t="s">
        <v>7573</v>
      </c>
      <c r="EO603">
        <v>2</v>
      </c>
      <c r="EP603" t="s">
        <v>7683</v>
      </c>
      <c r="EQ603">
        <v>2007</v>
      </c>
      <c r="ER603" t="s">
        <v>7684</v>
      </c>
      <c r="EV603" t="s">
        <v>6794</v>
      </c>
      <c r="PS603" t="s">
        <v>7526</v>
      </c>
      <c r="PT603" t="s">
        <v>7526</v>
      </c>
      <c r="PU603" t="s">
        <v>7526</v>
      </c>
      <c r="PV603" t="s">
        <v>7526</v>
      </c>
      <c r="PW603" t="s">
        <v>7516</v>
      </c>
      <c r="PX603" t="s">
        <v>7515</v>
      </c>
      <c r="PY603" t="s">
        <v>7515</v>
      </c>
      <c r="PZ603" t="s">
        <v>7515</v>
      </c>
      <c r="QA603" t="s">
        <v>7515</v>
      </c>
      <c r="QB603" t="s">
        <v>7515</v>
      </c>
      <c r="QC603" t="s">
        <v>7515</v>
      </c>
      <c r="QD603" t="s">
        <v>7528</v>
      </c>
      <c r="QE603" t="s">
        <v>7539</v>
      </c>
      <c r="QF603" t="s">
        <v>7528</v>
      </c>
      <c r="QG603" t="s">
        <v>7681</v>
      </c>
      <c r="QH603">
        <v>2008</v>
      </c>
      <c r="QI603">
        <v>9</v>
      </c>
      <c r="QJ603">
        <v>1</v>
      </c>
      <c r="QK603" s="329">
        <v>39715</v>
      </c>
      <c r="QL603">
        <v>1</v>
      </c>
      <c r="QM603">
        <v>0</v>
      </c>
      <c r="QN603" t="s">
        <v>212</v>
      </c>
      <c r="QO603">
        <v>2008</v>
      </c>
      <c r="QP603">
        <v>50</v>
      </c>
      <c r="RV603">
        <f t="shared" si="19"/>
        <v>5</v>
      </c>
      <c r="RY603">
        <f t="shared" si="18"/>
        <v>4</v>
      </c>
    </row>
    <row r="604" spans="1:493" x14ac:dyDescent="0.3">
      <c r="A604">
        <v>71588</v>
      </c>
      <c r="B604">
        <v>834</v>
      </c>
      <c r="C604" t="s">
        <v>6793</v>
      </c>
      <c r="D604" t="s">
        <v>6793</v>
      </c>
      <c r="I604" t="s">
        <v>6793</v>
      </c>
      <c r="J604" t="s">
        <v>7515</v>
      </c>
      <c r="K604" t="s">
        <v>7515</v>
      </c>
      <c r="L604" t="s">
        <v>7516</v>
      </c>
      <c r="M604" t="s">
        <v>7515</v>
      </c>
      <c r="N604" t="s">
        <v>7515</v>
      </c>
      <c r="O604" t="s">
        <v>7515</v>
      </c>
      <c r="P604" t="s">
        <v>7515</v>
      </c>
      <c r="Q604" t="s">
        <v>7515</v>
      </c>
      <c r="R604" t="s">
        <v>7515</v>
      </c>
      <c r="S604" t="s">
        <v>7515</v>
      </c>
      <c r="T604" t="s">
        <v>7515</v>
      </c>
      <c r="U604" t="s">
        <v>7515</v>
      </c>
      <c r="V604" t="s">
        <v>7515</v>
      </c>
      <c r="W604" t="s">
        <v>7515</v>
      </c>
      <c r="X604" t="s">
        <v>7515</v>
      </c>
      <c r="Y604" t="s">
        <v>7515</v>
      </c>
      <c r="Z604" t="s">
        <v>7515</v>
      </c>
      <c r="AA604" t="s">
        <v>7515</v>
      </c>
      <c r="AB604" t="s">
        <v>7515</v>
      </c>
      <c r="AC604" t="s">
        <v>6796</v>
      </c>
      <c r="AK604" t="s">
        <v>6985</v>
      </c>
      <c r="AL604" t="s">
        <v>6794</v>
      </c>
      <c r="AM604" t="s">
        <v>6794</v>
      </c>
      <c r="AN604" t="s">
        <v>7680</v>
      </c>
      <c r="AO604">
        <v>0</v>
      </c>
      <c r="AP604">
        <v>11</v>
      </c>
      <c r="AQ604" t="s">
        <v>6988</v>
      </c>
      <c r="AR604" t="s">
        <v>6793</v>
      </c>
      <c r="AS604" t="s">
        <v>6793</v>
      </c>
      <c r="AT604" t="s">
        <v>6813</v>
      </c>
      <c r="AU604" t="s">
        <v>7531</v>
      </c>
      <c r="AV604" t="s">
        <v>6991</v>
      </c>
      <c r="AX604" t="s">
        <v>6793</v>
      </c>
      <c r="AY604" t="s">
        <v>6794</v>
      </c>
      <c r="AZ604" t="s">
        <v>6793</v>
      </c>
      <c r="BA604" t="s">
        <v>6793</v>
      </c>
      <c r="BB604" t="s">
        <v>6794</v>
      </c>
      <c r="BC604" t="s">
        <v>6794</v>
      </c>
      <c r="BD604" t="s">
        <v>6794</v>
      </c>
      <c r="BE604" t="s">
        <v>6793</v>
      </c>
      <c r="BF604" t="s">
        <v>6794</v>
      </c>
      <c r="BG604" t="s">
        <v>6794</v>
      </c>
      <c r="BH604" t="s">
        <v>6794</v>
      </c>
      <c r="BI604" t="s">
        <v>7024</v>
      </c>
      <c r="BJ604" t="s">
        <v>7029</v>
      </c>
      <c r="BK604" t="s">
        <v>6794</v>
      </c>
      <c r="BM604">
        <v>50</v>
      </c>
      <c r="BN604">
        <v>20</v>
      </c>
      <c r="BO604" t="s">
        <v>7519</v>
      </c>
      <c r="BP604" t="s">
        <v>6</v>
      </c>
      <c r="BQ604" t="s">
        <v>7024</v>
      </c>
      <c r="BR604" t="s">
        <v>7682</v>
      </c>
      <c r="BS604" t="s">
        <v>7516</v>
      </c>
      <c r="BT604" t="s">
        <v>7515</v>
      </c>
      <c r="BU604" t="s">
        <v>7515</v>
      </c>
      <c r="BV604" t="s">
        <v>7515</v>
      </c>
      <c r="BW604" t="s">
        <v>7515</v>
      </c>
      <c r="BX604" t="s">
        <v>7515</v>
      </c>
      <c r="BY604" t="s">
        <v>7515</v>
      </c>
      <c r="BZ604" t="s">
        <v>7515</v>
      </c>
      <c r="CA604" t="s">
        <v>7515</v>
      </c>
      <c r="CB604" t="s">
        <v>7515</v>
      </c>
      <c r="CC604" t="s">
        <v>7515</v>
      </c>
      <c r="CD604" t="s">
        <v>7515</v>
      </c>
      <c r="CE604" t="s">
        <v>6794</v>
      </c>
      <c r="CI604" t="s">
        <v>6793</v>
      </c>
      <c r="CJ604" t="s">
        <v>6793</v>
      </c>
      <c r="CK604" t="s">
        <v>6794</v>
      </c>
      <c r="CL604" t="s">
        <v>6793</v>
      </c>
      <c r="CM604" t="s">
        <v>6793</v>
      </c>
      <c r="CN604" t="s">
        <v>6794</v>
      </c>
      <c r="CO604" t="s">
        <v>6794</v>
      </c>
      <c r="CP604" t="s">
        <v>6793</v>
      </c>
      <c r="CQ604" t="s">
        <v>6794</v>
      </c>
      <c r="CR604" t="s">
        <v>7520</v>
      </c>
      <c r="CS604" t="s">
        <v>7521</v>
      </c>
      <c r="CT604" t="s">
        <v>7522</v>
      </c>
      <c r="CU604" t="s">
        <v>6793</v>
      </c>
      <c r="CV604">
        <v>1</v>
      </c>
      <c r="CW604">
        <v>2</v>
      </c>
      <c r="CX604">
        <v>2</v>
      </c>
      <c r="CY604" t="s">
        <v>6794</v>
      </c>
      <c r="EC604">
        <v>3</v>
      </c>
      <c r="EE604">
        <v>2</v>
      </c>
      <c r="EF604">
        <v>0</v>
      </c>
      <c r="EG604">
        <v>0</v>
      </c>
      <c r="EH604">
        <v>1</v>
      </c>
      <c r="EI604">
        <v>0</v>
      </c>
      <c r="EJ604">
        <v>0</v>
      </c>
      <c r="EK604">
        <v>0</v>
      </c>
      <c r="EL604" t="s">
        <v>6793</v>
      </c>
      <c r="EM604" t="s">
        <v>7573</v>
      </c>
      <c r="EO604">
        <v>1</v>
      </c>
      <c r="EP604" t="s">
        <v>7683</v>
      </c>
      <c r="EQ604">
        <v>2008</v>
      </c>
      <c r="ER604" t="s">
        <v>7684</v>
      </c>
      <c r="EV604" t="s">
        <v>6794</v>
      </c>
      <c r="PS604" t="s">
        <v>7526</v>
      </c>
      <c r="PT604" t="s">
        <v>7526</v>
      </c>
      <c r="PU604" t="s">
        <v>7526</v>
      </c>
      <c r="PV604" t="s">
        <v>7526</v>
      </c>
      <c r="PW604" t="s">
        <v>7515</v>
      </c>
      <c r="PX604" t="s">
        <v>7515</v>
      </c>
      <c r="PY604" t="s">
        <v>7515</v>
      </c>
      <c r="PZ604" t="s">
        <v>7515</v>
      </c>
      <c r="QA604" t="s">
        <v>7515</v>
      </c>
      <c r="QB604" t="s">
        <v>7515</v>
      </c>
      <c r="QC604" t="s">
        <v>7516</v>
      </c>
      <c r="QD604" t="s">
        <v>7528</v>
      </c>
      <c r="QE604" t="s">
        <v>7529</v>
      </c>
      <c r="QF604" t="s">
        <v>7528</v>
      </c>
      <c r="QG604" t="s">
        <v>7681</v>
      </c>
      <c r="QH604">
        <v>2008</v>
      </c>
      <c r="QI604">
        <v>5</v>
      </c>
      <c r="QJ604">
        <v>1</v>
      </c>
      <c r="QK604" s="329">
        <v>39576</v>
      </c>
      <c r="QL604">
        <v>1</v>
      </c>
      <c r="QM604">
        <v>0</v>
      </c>
      <c r="QN604" t="s">
        <v>212</v>
      </c>
      <c r="QO604">
        <v>2008</v>
      </c>
      <c r="QP604">
        <v>50</v>
      </c>
      <c r="RV604">
        <f t="shared" si="19"/>
        <v>4</v>
      </c>
      <c r="RY604">
        <f t="shared" si="18"/>
        <v>7</v>
      </c>
    </row>
    <row r="605" spans="1:493" x14ac:dyDescent="0.3">
      <c r="A605">
        <v>71589</v>
      </c>
      <c r="B605">
        <v>837</v>
      </c>
      <c r="C605" t="s">
        <v>6793</v>
      </c>
      <c r="D605" t="s">
        <v>6793</v>
      </c>
      <c r="I605" t="s">
        <v>6793</v>
      </c>
      <c r="J605" t="s">
        <v>7515</v>
      </c>
      <c r="K605" t="s">
        <v>7515</v>
      </c>
      <c r="L605" t="s">
        <v>7515</v>
      </c>
      <c r="M605" t="s">
        <v>7515</v>
      </c>
      <c r="N605" t="s">
        <v>7515</v>
      </c>
      <c r="O605" t="s">
        <v>7515</v>
      </c>
      <c r="P605" t="s">
        <v>7515</v>
      </c>
      <c r="Q605" t="s">
        <v>7515</v>
      </c>
      <c r="R605" t="s">
        <v>7515</v>
      </c>
      <c r="S605" t="s">
        <v>7515</v>
      </c>
      <c r="T605" t="s">
        <v>7515</v>
      </c>
      <c r="U605" t="s">
        <v>7515</v>
      </c>
      <c r="V605" t="s">
        <v>7515</v>
      </c>
      <c r="W605" t="s">
        <v>7515</v>
      </c>
      <c r="X605" t="s">
        <v>7515</v>
      </c>
      <c r="Y605" t="s">
        <v>7515</v>
      </c>
      <c r="Z605" t="s">
        <v>7515</v>
      </c>
      <c r="AA605" t="s">
        <v>7516</v>
      </c>
      <c r="AB605" t="s">
        <v>7515</v>
      </c>
      <c r="AC605" t="s">
        <v>7517</v>
      </c>
      <c r="AF605">
        <v>0</v>
      </c>
      <c r="AG605">
        <v>6</v>
      </c>
      <c r="AH605" t="s">
        <v>6845</v>
      </c>
      <c r="AK605" t="s">
        <v>6993</v>
      </c>
      <c r="AL605" t="s">
        <v>6794</v>
      </c>
      <c r="AM605" t="s">
        <v>6794</v>
      </c>
      <c r="AN605" t="s">
        <v>7680</v>
      </c>
      <c r="AO605">
        <v>0</v>
      </c>
      <c r="AP605">
        <v>10</v>
      </c>
      <c r="AQ605" t="s">
        <v>6988</v>
      </c>
      <c r="AR605" t="s">
        <v>6793</v>
      </c>
      <c r="AS605" t="s">
        <v>6966</v>
      </c>
      <c r="AT605" t="s">
        <v>6813</v>
      </c>
      <c r="AU605" t="s">
        <v>7531</v>
      </c>
      <c r="AV605" t="s">
        <v>6991</v>
      </c>
      <c r="AX605" t="s">
        <v>6794</v>
      </c>
      <c r="AY605" t="s">
        <v>6794</v>
      </c>
      <c r="AZ605" t="s">
        <v>6794</v>
      </c>
      <c r="BA605" t="s">
        <v>6793</v>
      </c>
      <c r="BB605" t="s">
        <v>6793</v>
      </c>
      <c r="BC605" t="s">
        <v>6794</v>
      </c>
      <c r="BD605" t="s">
        <v>6794</v>
      </c>
      <c r="BE605" t="s">
        <v>6794</v>
      </c>
      <c r="BF605" t="s">
        <v>6794</v>
      </c>
      <c r="BG605" t="s">
        <v>6794</v>
      </c>
      <c r="BH605" t="s">
        <v>6794</v>
      </c>
      <c r="BI605" t="s">
        <v>7024</v>
      </c>
      <c r="BJ605" t="s">
        <v>7021</v>
      </c>
      <c r="BK605" t="s">
        <v>6794</v>
      </c>
      <c r="BM605" t="s">
        <v>7547</v>
      </c>
      <c r="BN605" t="s">
        <v>7532</v>
      </c>
      <c r="BO605" t="s">
        <v>7519</v>
      </c>
      <c r="BP605" t="s">
        <v>6</v>
      </c>
      <c r="BQ605" t="s">
        <v>7024</v>
      </c>
      <c r="BR605" t="s">
        <v>6757</v>
      </c>
      <c r="BS605" t="s">
        <v>7516</v>
      </c>
      <c r="BT605" t="s">
        <v>7515</v>
      </c>
      <c r="BU605" t="s">
        <v>7515</v>
      </c>
      <c r="BV605" t="s">
        <v>7515</v>
      </c>
      <c r="BW605" t="s">
        <v>7515</v>
      </c>
      <c r="BX605" t="s">
        <v>7515</v>
      </c>
      <c r="BY605" t="s">
        <v>7515</v>
      </c>
      <c r="BZ605" t="s">
        <v>7515</v>
      </c>
      <c r="CA605" t="s">
        <v>7515</v>
      </c>
      <c r="CB605" t="s">
        <v>7515</v>
      </c>
      <c r="CC605" t="s">
        <v>7515</v>
      </c>
      <c r="CD605" t="s">
        <v>7515</v>
      </c>
      <c r="CE605" t="s">
        <v>6794</v>
      </c>
      <c r="CI605" t="s">
        <v>6793</v>
      </c>
      <c r="CJ605" t="s">
        <v>6794</v>
      </c>
      <c r="CK605" t="s">
        <v>6794</v>
      </c>
      <c r="CL605" t="s">
        <v>6794</v>
      </c>
      <c r="CM605" t="s">
        <v>6794</v>
      </c>
      <c r="CN605" t="s">
        <v>6794</v>
      </c>
      <c r="CO605" t="s">
        <v>6794</v>
      </c>
      <c r="CP605" t="s">
        <v>6794</v>
      </c>
      <c r="CQ605" t="s">
        <v>6794</v>
      </c>
      <c r="CR605" t="s">
        <v>7520</v>
      </c>
      <c r="CS605" t="s">
        <v>7521</v>
      </c>
      <c r="CT605" t="s">
        <v>7536</v>
      </c>
      <c r="CU605" t="s">
        <v>6793</v>
      </c>
      <c r="CV605">
        <v>2</v>
      </c>
      <c r="CW605">
        <v>3</v>
      </c>
      <c r="CX605">
        <v>3</v>
      </c>
      <c r="CY605" t="s">
        <v>6793</v>
      </c>
      <c r="CZ605">
        <v>1</v>
      </c>
      <c r="DA605" t="s">
        <v>7680</v>
      </c>
      <c r="DB605">
        <v>6</v>
      </c>
      <c r="DC605">
        <v>2006</v>
      </c>
      <c r="DD605" t="s">
        <v>7557</v>
      </c>
      <c r="DE605" t="s">
        <v>7680</v>
      </c>
      <c r="DF605">
        <v>10</v>
      </c>
      <c r="DG605">
        <v>2006</v>
      </c>
      <c r="EC605">
        <v>2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1</v>
      </c>
      <c r="EK605">
        <v>1</v>
      </c>
      <c r="EL605" t="s">
        <v>6794</v>
      </c>
      <c r="EV605" t="s">
        <v>6793</v>
      </c>
      <c r="OO605" t="s">
        <v>7524</v>
      </c>
      <c r="OP605" t="s">
        <v>7680</v>
      </c>
      <c r="OQ605">
        <v>6</v>
      </c>
      <c r="OR605">
        <v>2006</v>
      </c>
      <c r="OV605" t="s">
        <v>6794</v>
      </c>
      <c r="OW605" t="s">
        <v>6793</v>
      </c>
      <c r="PS605" t="s">
        <v>7526</v>
      </c>
      <c r="PT605" t="s">
        <v>7526</v>
      </c>
      <c r="PU605" t="s">
        <v>7526</v>
      </c>
      <c r="PV605" t="s">
        <v>7526</v>
      </c>
      <c r="PW605" t="s">
        <v>7516</v>
      </c>
      <c r="PX605" t="s">
        <v>7515</v>
      </c>
      <c r="PY605" t="s">
        <v>7515</v>
      </c>
      <c r="PZ605" t="s">
        <v>7515</v>
      </c>
      <c r="QA605" t="s">
        <v>7515</v>
      </c>
      <c r="QB605" t="s">
        <v>7515</v>
      </c>
      <c r="QC605" t="s">
        <v>7515</v>
      </c>
      <c r="QD605" t="s">
        <v>6757</v>
      </c>
      <c r="QE605" t="s">
        <v>7529</v>
      </c>
      <c r="QF605" t="s">
        <v>7528</v>
      </c>
      <c r="QG605" t="s">
        <v>7681</v>
      </c>
      <c r="QH605">
        <v>2008</v>
      </c>
      <c r="QI605">
        <v>4</v>
      </c>
      <c r="QJ605">
        <v>1</v>
      </c>
      <c r="QK605" s="329">
        <v>39549</v>
      </c>
      <c r="QL605">
        <v>0</v>
      </c>
      <c r="QM605">
        <v>1</v>
      </c>
      <c r="QN605" t="s">
        <v>212</v>
      </c>
      <c r="QO605">
        <v>2008</v>
      </c>
      <c r="QP605">
        <v>50</v>
      </c>
      <c r="QQ605">
        <v>0</v>
      </c>
      <c r="QR605">
        <v>0</v>
      </c>
      <c r="QS605">
        <v>0</v>
      </c>
      <c r="QT605">
        <v>0</v>
      </c>
      <c r="QU605">
        <v>0</v>
      </c>
      <c r="QV605">
        <v>0</v>
      </c>
      <c r="QW605">
        <v>0</v>
      </c>
      <c r="QX605">
        <v>0</v>
      </c>
      <c r="QY605">
        <v>0</v>
      </c>
      <c r="QZ605">
        <v>0</v>
      </c>
      <c r="RA605">
        <v>0</v>
      </c>
      <c r="RB605">
        <v>0</v>
      </c>
      <c r="RC605">
        <v>0</v>
      </c>
      <c r="RD605">
        <v>0</v>
      </c>
      <c r="RE605">
        <v>0</v>
      </c>
      <c r="RF605">
        <v>0</v>
      </c>
      <c r="RG605">
        <v>0</v>
      </c>
      <c r="RH605">
        <v>0</v>
      </c>
      <c r="RI605">
        <v>0</v>
      </c>
      <c r="RJ605">
        <v>0</v>
      </c>
      <c r="RK605">
        <v>0</v>
      </c>
      <c r="RL605">
        <v>0</v>
      </c>
      <c r="RM605">
        <v>0</v>
      </c>
      <c r="RN605">
        <v>0</v>
      </c>
      <c r="RO605">
        <v>0</v>
      </c>
      <c r="RP605">
        <v>0</v>
      </c>
      <c r="RQ605">
        <v>0</v>
      </c>
      <c r="RR605">
        <v>0</v>
      </c>
      <c r="RS605">
        <v>0</v>
      </c>
      <c r="RT605">
        <v>0</v>
      </c>
      <c r="RU605">
        <v>1</v>
      </c>
      <c r="RV605">
        <f t="shared" si="19"/>
        <v>4</v>
      </c>
      <c r="RY605">
        <f t="shared" si="18"/>
        <v>7</v>
      </c>
    </row>
    <row r="606" spans="1:493" x14ac:dyDescent="0.3">
      <c r="A606">
        <v>71590</v>
      </c>
      <c r="B606">
        <v>839</v>
      </c>
      <c r="C606" t="s">
        <v>6793</v>
      </c>
      <c r="D606" t="s">
        <v>6793</v>
      </c>
      <c r="I606" t="s">
        <v>6793</v>
      </c>
      <c r="J606" t="s">
        <v>7515</v>
      </c>
      <c r="K606" t="s">
        <v>7515</v>
      </c>
      <c r="L606" t="s">
        <v>7515</v>
      </c>
      <c r="M606" t="s">
        <v>7515</v>
      </c>
      <c r="N606" t="s">
        <v>7515</v>
      </c>
      <c r="O606" t="s">
        <v>7515</v>
      </c>
      <c r="P606" t="s">
        <v>7515</v>
      </c>
      <c r="Q606" t="s">
        <v>7515</v>
      </c>
      <c r="R606" t="s">
        <v>7515</v>
      </c>
      <c r="S606" t="s">
        <v>7515</v>
      </c>
      <c r="T606" t="s">
        <v>7515</v>
      </c>
      <c r="U606" t="s">
        <v>7515</v>
      </c>
      <c r="V606" t="s">
        <v>7515</v>
      </c>
      <c r="W606" t="s">
        <v>7515</v>
      </c>
      <c r="X606" t="s">
        <v>7515</v>
      </c>
      <c r="Y606" t="s">
        <v>7516</v>
      </c>
      <c r="Z606" t="s">
        <v>7515</v>
      </c>
      <c r="AA606" t="s">
        <v>7515</v>
      </c>
      <c r="AB606" t="s">
        <v>7515</v>
      </c>
      <c r="AC606" t="s">
        <v>6796</v>
      </c>
      <c r="AK606" t="s">
        <v>6985</v>
      </c>
      <c r="AL606" t="s">
        <v>6794</v>
      </c>
      <c r="AM606" t="s">
        <v>6793</v>
      </c>
      <c r="AN606" t="s">
        <v>6</v>
      </c>
      <c r="AQ606" t="s">
        <v>7568</v>
      </c>
      <c r="AT606" t="s">
        <v>6813</v>
      </c>
      <c r="AU606" t="s">
        <v>7531</v>
      </c>
      <c r="AV606" t="s">
        <v>7553</v>
      </c>
      <c r="AX606" t="s">
        <v>6793</v>
      </c>
      <c r="AY606" t="s">
        <v>6793</v>
      </c>
      <c r="AZ606" t="s">
        <v>6793</v>
      </c>
      <c r="BA606" t="s">
        <v>6793</v>
      </c>
      <c r="BC606" t="s">
        <v>6793</v>
      </c>
      <c r="BD606" t="s">
        <v>6793</v>
      </c>
      <c r="BE606" t="s">
        <v>6793</v>
      </c>
      <c r="BF606" t="s">
        <v>6794</v>
      </c>
      <c r="BG606" t="s">
        <v>6794</v>
      </c>
      <c r="BH606" t="s">
        <v>6794</v>
      </c>
      <c r="BI606" t="s">
        <v>7021</v>
      </c>
      <c r="BJ606" t="s">
        <v>7026</v>
      </c>
      <c r="BK606" t="s">
        <v>6794</v>
      </c>
      <c r="BM606">
        <v>200</v>
      </c>
      <c r="BN606" t="s">
        <v>6</v>
      </c>
      <c r="BO606" t="s">
        <v>7519</v>
      </c>
      <c r="BP606" t="s">
        <v>6</v>
      </c>
      <c r="BQ606" t="s">
        <v>7559</v>
      </c>
      <c r="BR606" t="s">
        <v>7561</v>
      </c>
      <c r="BS606" t="s">
        <v>7515</v>
      </c>
      <c r="BT606" t="s">
        <v>7516</v>
      </c>
      <c r="BU606" t="s">
        <v>7516</v>
      </c>
      <c r="BV606" t="s">
        <v>7515</v>
      </c>
      <c r="BW606" t="s">
        <v>7515</v>
      </c>
      <c r="BX606" t="s">
        <v>7515</v>
      </c>
      <c r="BY606" t="s">
        <v>7515</v>
      </c>
      <c r="BZ606" t="s">
        <v>7515</v>
      </c>
      <c r="CA606" t="s">
        <v>7515</v>
      </c>
      <c r="CB606" t="s">
        <v>7515</v>
      </c>
      <c r="CC606" t="s">
        <v>7515</v>
      </c>
      <c r="CD606" t="s">
        <v>7515</v>
      </c>
      <c r="CE606" t="s">
        <v>6794</v>
      </c>
      <c r="CI606" t="s">
        <v>6793</v>
      </c>
      <c r="CJ606" t="s">
        <v>6793</v>
      </c>
      <c r="CK606" t="s">
        <v>6793</v>
      </c>
      <c r="CL606" t="s">
        <v>6793</v>
      </c>
      <c r="CM606" t="s">
        <v>6793</v>
      </c>
      <c r="CN606" t="s">
        <v>6794</v>
      </c>
      <c r="CO606" t="s">
        <v>6794</v>
      </c>
      <c r="CP606" t="s">
        <v>6793</v>
      </c>
      <c r="CQ606" t="s">
        <v>6794</v>
      </c>
      <c r="CR606" t="s">
        <v>7520</v>
      </c>
      <c r="CS606" t="s">
        <v>7607</v>
      </c>
      <c r="CT606" t="s">
        <v>7522</v>
      </c>
      <c r="CU606" t="s">
        <v>6793</v>
      </c>
      <c r="CV606">
        <v>2</v>
      </c>
      <c r="CW606">
        <v>2</v>
      </c>
      <c r="CX606">
        <v>3</v>
      </c>
      <c r="CY606" t="s">
        <v>6793</v>
      </c>
      <c r="CZ606">
        <v>1</v>
      </c>
      <c r="DA606" t="s">
        <v>7680</v>
      </c>
      <c r="DB606">
        <v>12</v>
      </c>
      <c r="DC606">
        <v>2008</v>
      </c>
      <c r="DD606" t="s">
        <v>7577</v>
      </c>
      <c r="DE606" t="s">
        <v>7680</v>
      </c>
      <c r="DF606">
        <v>1</v>
      </c>
      <c r="DG606">
        <v>2009</v>
      </c>
      <c r="EC606">
        <v>2</v>
      </c>
      <c r="EE606">
        <v>0</v>
      </c>
      <c r="EF606">
        <v>0</v>
      </c>
      <c r="EG606">
        <v>1</v>
      </c>
      <c r="EH606">
        <v>0</v>
      </c>
      <c r="EI606">
        <v>0</v>
      </c>
      <c r="EJ606">
        <v>1</v>
      </c>
      <c r="EK606">
        <v>0</v>
      </c>
      <c r="EL606" t="s">
        <v>6794</v>
      </c>
      <c r="EV606" t="s">
        <v>6794</v>
      </c>
      <c r="PS606" t="s">
        <v>7526</v>
      </c>
      <c r="PT606" t="s">
        <v>7526</v>
      </c>
      <c r="PU606" t="s">
        <v>7526</v>
      </c>
      <c r="PV606" t="s">
        <v>6857</v>
      </c>
      <c r="PW606" t="s">
        <v>7515</v>
      </c>
      <c r="PX606" t="s">
        <v>7515</v>
      </c>
      <c r="PY606" t="s">
        <v>7515</v>
      </c>
      <c r="PZ606" t="s">
        <v>7515</v>
      </c>
      <c r="QA606" t="s">
        <v>7515</v>
      </c>
      <c r="QB606" t="s">
        <v>7515</v>
      </c>
      <c r="QC606" t="s">
        <v>7516</v>
      </c>
      <c r="QD606" t="s">
        <v>7609</v>
      </c>
      <c r="QE606" t="s">
        <v>7529</v>
      </c>
      <c r="QF606" t="s">
        <v>7528</v>
      </c>
      <c r="QG606" t="s">
        <v>7681</v>
      </c>
      <c r="QH606">
        <v>2008</v>
      </c>
      <c r="QI606">
        <v>12</v>
      </c>
      <c r="QJ606">
        <v>1</v>
      </c>
      <c r="QK606" s="329">
        <v>39800</v>
      </c>
      <c r="QL606">
        <v>1</v>
      </c>
      <c r="QM606">
        <v>0</v>
      </c>
      <c r="QN606" t="s">
        <v>194</v>
      </c>
      <c r="QO606">
        <v>0</v>
      </c>
      <c r="QP606">
        <v>35</v>
      </c>
      <c r="RV606">
        <f t="shared" si="19"/>
        <v>0</v>
      </c>
      <c r="RY606">
        <f t="shared" si="18"/>
        <v>10</v>
      </c>
    </row>
    <row r="607" spans="1:493" x14ac:dyDescent="0.3">
      <c r="A607">
        <v>71591</v>
      </c>
      <c r="B607">
        <v>840</v>
      </c>
      <c r="C607" t="s">
        <v>6793</v>
      </c>
      <c r="D607" t="s">
        <v>6793</v>
      </c>
      <c r="I607" t="s">
        <v>6793</v>
      </c>
      <c r="J607" t="s">
        <v>7515</v>
      </c>
      <c r="K607" t="s">
        <v>7515</v>
      </c>
      <c r="L607" t="s">
        <v>7515</v>
      </c>
      <c r="M607" t="s">
        <v>7515</v>
      </c>
      <c r="N607" t="s">
        <v>7515</v>
      </c>
      <c r="O607" t="s">
        <v>7515</v>
      </c>
      <c r="P607" t="s">
        <v>7515</v>
      </c>
      <c r="Q607" t="s">
        <v>7515</v>
      </c>
      <c r="R607" t="s">
        <v>7515</v>
      </c>
      <c r="S607" t="s">
        <v>7515</v>
      </c>
      <c r="T607" t="s">
        <v>7516</v>
      </c>
      <c r="U607" t="s">
        <v>7515</v>
      </c>
      <c r="V607" t="s">
        <v>7515</v>
      </c>
      <c r="W607" t="s">
        <v>7515</v>
      </c>
      <c r="X607" t="s">
        <v>7515</v>
      </c>
      <c r="Y607" t="s">
        <v>7515</v>
      </c>
      <c r="Z607" t="s">
        <v>7515</v>
      </c>
      <c r="AA607" t="s">
        <v>7515</v>
      </c>
      <c r="AB607" t="s">
        <v>7515</v>
      </c>
      <c r="AC607" t="s">
        <v>6796</v>
      </c>
      <c r="AK607" t="s">
        <v>6985</v>
      </c>
      <c r="AL607" t="s">
        <v>6793</v>
      </c>
      <c r="AM607" t="s">
        <v>6793</v>
      </c>
      <c r="AN607" t="s">
        <v>7680</v>
      </c>
      <c r="AO607">
        <v>0</v>
      </c>
      <c r="AP607">
        <v>10</v>
      </c>
      <c r="AQ607" t="s">
        <v>6757</v>
      </c>
      <c r="AR607" t="s">
        <v>6793</v>
      </c>
      <c r="AS607" t="s">
        <v>6793</v>
      </c>
      <c r="AT607" t="s">
        <v>6813</v>
      </c>
      <c r="AU607" t="s">
        <v>7531</v>
      </c>
      <c r="AV607" t="s">
        <v>7518</v>
      </c>
      <c r="AX607" t="s">
        <v>6794</v>
      </c>
      <c r="AY607" t="s">
        <v>6794</v>
      </c>
      <c r="AZ607" t="s">
        <v>6794</v>
      </c>
      <c r="BA607" t="s">
        <v>6794</v>
      </c>
      <c r="BC607" t="s">
        <v>6794</v>
      </c>
      <c r="BD607" t="s">
        <v>6794</v>
      </c>
      <c r="BE607" t="s">
        <v>6794</v>
      </c>
      <c r="BF607" t="s">
        <v>6794</v>
      </c>
      <c r="BG607" t="s">
        <v>6794</v>
      </c>
      <c r="BH607" t="s">
        <v>6794</v>
      </c>
      <c r="BI607" t="s">
        <v>7028</v>
      </c>
      <c r="BJ607" t="s">
        <v>7686</v>
      </c>
      <c r="BK607" t="s">
        <v>6794</v>
      </c>
      <c r="BM607">
        <v>50</v>
      </c>
      <c r="BN607" t="s">
        <v>7532</v>
      </c>
      <c r="BO607" t="s">
        <v>7519</v>
      </c>
      <c r="BP607" t="s">
        <v>7604</v>
      </c>
      <c r="BQ607" t="s">
        <v>7559</v>
      </c>
      <c r="BR607" t="s">
        <v>7561</v>
      </c>
      <c r="BS607" t="s">
        <v>7516</v>
      </c>
      <c r="BT607" t="s">
        <v>7515</v>
      </c>
      <c r="BU607" t="s">
        <v>7515</v>
      </c>
      <c r="BV607" t="s">
        <v>7515</v>
      </c>
      <c r="BW607" t="s">
        <v>7515</v>
      </c>
      <c r="BX607" t="s">
        <v>7515</v>
      </c>
      <c r="BY607" t="s">
        <v>7515</v>
      </c>
      <c r="BZ607" t="s">
        <v>7515</v>
      </c>
      <c r="CA607" t="s">
        <v>7515</v>
      </c>
      <c r="CB607" t="s">
        <v>7515</v>
      </c>
      <c r="CC607" t="s">
        <v>7515</v>
      </c>
      <c r="CD607" t="s">
        <v>7515</v>
      </c>
      <c r="CE607" t="s">
        <v>6794</v>
      </c>
      <c r="CI607" t="s">
        <v>6793</v>
      </c>
      <c r="CJ607" t="s">
        <v>6794</v>
      </c>
      <c r="CK607" t="s">
        <v>6794</v>
      </c>
      <c r="CL607" t="s">
        <v>6793</v>
      </c>
      <c r="CM607" t="s">
        <v>6793</v>
      </c>
      <c r="CN607" t="s">
        <v>6794</v>
      </c>
      <c r="CO607" t="s">
        <v>6794</v>
      </c>
      <c r="CP607" t="s">
        <v>6793</v>
      </c>
      <c r="CQ607" t="s">
        <v>6794</v>
      </c>
      <c r="CR607" t="s">
        <v>7520</v>
      </c>
      <c r="CS607" t="s">
        <v>7521</v>
      </c>
      <c r="CT607" t="s">
        <v>7602</v>
      </c>
      <c r="CU607" t="s">
        <v>6793</v>
      </c>
      <c r="CV607">
        <v>3</v>
      </c>
      <c r="CW607">
        <v>3</v>
      </c>
      <c r="CX607">
        <v>6</v>
      </c>
      <c r="CY607" t="s">
        <v>6794</v>
      </c>
      <c r="EC607">
        <v>2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1</v>
      </c>
      <c r="EK607">
        <v>1</v>
      </c>
      <c r="EL607" t="s">
        <v>6794</v>
      </c>
      <c r="EV607" t="s">
        <v>6794</v>
      </c>
      <c r="PS607" t="s">
        <v>31</v>
      </c>
      <c r="PT607" t="s">
        <v>7526</v>
      </c>
      <c r="PU607" t="s">
        <v>7526</v>
      </c>
      <c r="PV607" t="s">
        <v>7527</v>
      </c>
      <c r="PW607" t="s">
        <v>7516</v>
      </c>
      <c r="PX607" t="s">
        <v>7515</v>
      </c>
      <c r="PY607" t="s">
        <v>7515</v>
      </c>
      <c r="PZ607" t="s">
        <v>7515</v>
      </c>
      <c r="QA607" t="s">
        <v>7515</v>
      </c>
      <c r="QB607" t="s">
        <v>7515</v>
      </c>
      <c r="QC607" t="s">
        <v>7515</v>
      </c>
      <c r="QD607" t="s">
        <v>7528</v>
      </c>
      <c r="QE607" t="s">
        <v>7539</v>
      </c>
      <c r="QF607" t="s">
        <v>7528</v>
      </c>
      <c r="QG607" t="s">
        <v>7681</v>
      </c>
      <c r="QH607">
        <v>2008</v>
      </c>
      <c r="QI607">
        <v>8</v>
      </c>
      <c r="QJ607">
        <v>1</v>
      </c>
      <c r="QK607" s="329">
        <v>39666</v>
      </c>
      <c r="QL607">
        <v>1</v>
      </c>
      <c r="QM607">
        <v>0</v>
      </c>
      <c r="QN607" t="s">
        <v>212</v>
      </c>
      <c r="QO607">
        <v>2008</v>
      </c>
      <c r="QP607">
        <v>50</v>
      </c>
      <c r="RV607">
        <f t="shared" si="19"/>
        <v>4</v>
      </c>
      <c r="RY607">
        <f t="shared" si="18"/>
        <v>2</v>
      </c>
    </row>
    <row r="608" spans="1:493" x14ac:dyDescent="0.3">
      <c r="A608">
        <v>71592</v>
      </c>
      <c r="B608">
        <v>841</v>
      </c>
      <c r="C608" t="s">
        <v>6793</v>
      </c>
      <c r="D608" t="s">
        <v>6793</v>
      </c>
      <c r="I608" t="s">
        <v>6793</v>
      </c>
      <c r="J608" t="s">
        <v>7515</v>
      </c>
      <c r="K608" t="s">
        <v>7516</v>
      </c>
      <c r="L608" t="s">
        <v>7515</v>
      </c>
      <c r="M608" t="s">
        <v>7515</v>
      </c>
      <c r="N608" t="s">
        <v>7515</v>
      </c>
      <c r="O608" t="s">
        <v>7515</v>
      </c>
      <c r="P608" t="s">
        <v>7515</v>
      </c>
      <c r="Q608" t="s">
        <v>7515</v>
      </c>
      <c r="R608" t="s">
        <v>7515</v>
      </c>
      <c r="S608" t="s">
        <v>7515</v>
      </c>
      <c r="T608" t="s">
        <v>7515</v>
      </c>
      <c r="U608" t="s">
        <v>7515</v>
      </c>
      <c r="V608" t="s">
        <v>7515</v>
      </c>
      <c r="W608" t="s">
        <v>7515</v>
      </c>
      <c r="X608" t="s">
        <v>7515</v>
      </c>
      <c r="Y608" t="s">
        <v>7515</v>
      </c>
      <c r="Z608" t="s">
        <v>7515</v>
      </c>
      <c r="AA608" t="s">
        <v>7515</v>
      </c>
      <c r="AB608" t="s">
        <v>7515</v>
      </c>
      <c r="AC608" t="s">
        <v>6796</v>
      </c>
      <c r="AK608" t="s">
        <v>6985</v>
      </c>
      <c r="AL608" t="s">
        <v>6793</v>
      </c>
      <c r="AM608" t="s">
        <v>6794</v>
      </c>
      <c r="AN608" t="s">
        <v>7680</v>
      </c>
      <c r="AO608">
        <v>0</v>
      </c>
      <c r="AP608">
        <v>13</v>
      </c>
      <c r="AQ608" t="s">
        <v>6988</v>
      </c>
      <c r="AR608" t="s">
        <v>6793</v>
      </c>
      <c r="AS608" t="s">
        <v>6793</v>
      </c>
      <c r="AT608" t="s">
        <v>6813</v>
      </c>
      <c r="AU608" t="s">
        <v>7531</v>
      </c>
      <c r="AV608" t="s">
        <v>6991</v>
      </c>
      <c r="AX608" t="s">
        <v>6794</v>
      </c>
      <c r="AY608" t="s">
        <v>6794</v>
      </c>
      <c r="AZ608" t="s">
        <v>6793</v>
      </c>
      <c r="BA608" t="s">
        <v>6793</v>
      </c>
      <c r="BB608" t="s">
        <v>6793</v>
      </c>
      <c r="BC608" t="s">
        <v>6794</v>
      </c>
      <c r="BD608" t="s">
        <v>6794</v>
      </c>
      <c r="BE608" t="s">
        <v>6793</v>
      </c>
      <c r="BF608" t="s">
        <v>6794</v>
      </c>
      <c r="BG608" t="s">
        <v>6794</v>
      </c>
      <c r="BH608" t="s">
        <v>6794</v>
      </c>
      <c r="BI608" t="s">
        <v>7021</v>
      </c>
      <c r="BJ608" t="s">
        <v>7024</v>
      </c>
      <c r="BK608" t="s">
        <v>6794</v>
      </c>
      <c r="BM608">
        <v>50</v>
      </c>
      <c r="BN608">
        <v>75</v>
      </c>
      <c r="BO608" t="s">
        <v>7533</v>
      </c>
      <c r="BP608" t="s">
        <v>7554</v>
      </c>
      <c r="BQ608" t="s">
        <v>7559</v>
      </c>
      <c r="BR608" t="s">
        <v>7682</v>
      </c>
      <c r="BS608" t="s">
        <v>7515</v>
      </c>
      <c r="BT608" t="s">
        <v>7516</v>
      </c>
      <c r="BU608" t="s">
        <v>7515</v>
      </c>
      <c r="BV608" t="s">
        <v>7515</v>
      </c>
      <c r="BW608" t="s">
        <v>7515</v>
      </c>
      <c r="BX608" t="s">
        <v>7515</v>
      </c>
      <c r="BY608" t="s">
        <v>7515</v>
      </c>
      <c r="BZ608" t="s">
        <v>7515</v>
      </c>
      <c r="CA608" t="s">
        <v>7515</v>
      </c>
      <c r="CB608" t="s">
        <v>7515</v>
      </c>
      <c r="CC608" t="s">
        <v>7515</v>
      </c>
      <c r="CD608" t="s">
        <v>7515</v>
      </c>
      <c r="CE608" t="s">
        <v>6794</v>
      </c>
      <c r="CI608" t="s">
        <v>6793</v>
      </c>
      <c r="CJ608" t="s">
        <v>6793</v>
      </c>
      <c r="CK608" t="s">
        <v>6794</v>
      </c>
      <c r="CL608" t="s">
        <v>6793</v>
      </c>
      <c r="CM608" t="s">
        <v>6794</v>
      </c>
      <c r="CN608" t="s">
        <v>6793</v>
      </c>
      <c r="CO608" t="s">
        <v>6794</v>
      </c>
      <c r="CP608" t="s">
        <v>6793</v>
      </c>
      <c r="CQ608" t="s">
        <v>6793</v>
      </c>
      <c r="CR608" t="s">
        <v>7520</v>
      </c>
      <c r="CS608" t="s">
        <v>7521</v>
      </c>
      <c r="CT608" t="s">
        <v>7522</v>
      </c>
      <c r="CU608" t="s">
        <v>6793</v>
      </c>
      <c r="CV608">
        <v>2</v>
      </c>
      <c r="CW608">
        <v>3</v>
      </c>
      <c r="CX608">
        <v>2</v>
      </c>
      <c r="CY608" t="s">
        <v>6793</v>
      </c>
      <c r="CZ608">
        <v>2</v>
      </c>
      <c r="DA608" t="s">
        <v>7680</v>
      </c>
      <c r="DB608">
        <v>7</v>
      </c>
      <c r="DC608">
        <v>2005</v>
      </c>
      <c r="DD608" t="s">
        <v>7557</v>
      </c>
      <c r="DE608" t="s">
        <v>7680</v>
      </c>
      <c r="DF608">
        <v>8</v>
      </c>
      <c r="DG608">
        <v>2005</v>
      </c>
      <c r="DH608" t="s">
        <v>7680</v>
      </c>
      <c r="DI608">
        <v>7</v>
      </c>
      <c r="DJ608">
        <v>2008</v>
      </c>
      <c r="DK608" t="s">
        <v>7557</v>
      </c>
      <c r="DL608" t="s">
        <v>7680</v>
      </c>
      <c r="DM608">
        <v>10</v>
      </c>
      <c r="DN608">
        <v>2008</v>
      </c>
      <c r="EC608">
        <v>4</v>
      </c>
      <c r="EE608">
        <v>1</v>
      </c>
      <c r="EF608">
        <v>1</v>
      </c>
      <c r="EG608">
        <v>0</v>
      </c>
      <c r="EH608">
        <v>2</v>
      </c>
      <c r="EI608">
        <v>0</v>
      </c>
      <c r="EJ608">
        <v>0</v>
      </c>
      <c r="EK608">
        <v>0</v>
      </c>
      <c r="EL608" t="s">
        <v>6794</v>
      </c>
      <c r="EV608" t="s">
        <v>6794</v>
      </c>
      <c r="PS608" t="s">
        <v>7526</v>
      </c>
      <c r="PT608" t="s">
        <v>7526</v>
      </c>
      <c r="PU608" t="s">
        <v>7526</v>
      </c>
      <c r="PV608" t="s">
        <v>7526</v>
      </c>
      <c r="PW608" t="s">
        <v>7515</v>
      </c>
      <c r="PX608" t="s">
        <v>7515</v>
      </c>
      <c r="PY608" t="s">
        <v>7515</v>
      </c>
      <c r="PZ608" t="s">
        <v>7515</v>
      </c>
      <c r="QA608" t="s">
        <v>7515</v>
      </c>
      <c r="QB608" t="s">
        <v>7515</v>
      </c>
      <c r="QC608" t="s">
        <v>7516</v>
      </c>
      <c r="QD608" t="s">
        <v>7528</v>
      </c>
      <c r="QE608" t="s">
        <v>7529</v>
      </c>
      <c r="QF608" t="s">
        <v>7528</v>
      </c>
      <c r="QG608" t="s">
        <v>7681</v>
      </c>
      <c r="QH608">
        <v>2008</v>
      </c>
      <c r="QI608">
        <v>10</v>
      </c>
      <c r="QJ608">
        <v>1</v>
      </c>
      <c r="QK608" s="329">
        <v>39725</v>
      </c>
      <c r="QL608">
        <v>1</v>
      </c>
      <c r="QM608">
        <v>0</v>
      </c>
      <c r="QN608" t="s">
        <v>212</v>
      </c>
      <c r="QO608">
        <v>2008</v>
      </c>
      <c r="QP608">
        <v>50</v>
      </c>
      <c r="RV608">
        <f t="shared" si="19"/>
        <v>4</v>
      </c>
      <c r="RY608">
        <f t="shared" si="18"/>
        <v>10</v>
      </c>
    </row>
    <row r="609" spans="1:493" x14ac:dyDescent="0.3">
      <c r="A609">
        <v>71593</v>
      </c>
      <c r="B609">
        <v>842</v>
      </c>
      <c r="C609" t="s">
        <v>6793</v>
      </c>
      <c r="D609" t="s">
        <v>6793</v>
      </c>
      <c r="I609" t="s">
        <v>6793</v>
      </c>
      <c r="J609" t="s">
        <v>7516</v>
      </c>
      <c r="K609" t="s">
        <v>7515</v>
      </c>
      <c r="L609" t="s">
        <v>7515</v>
      </c>
      <c r="M609" t="s">
        <v>7515</v>
      </c>
      <c r="N609" t="s">
        <v>7515</v>
      </c>
      <c r="O609" t="s">
        <v>7515</v>
      </c>
      <c r="P609" t="s">
        <v>7515</v>
      </c>
      <c r="Q609" t="s">
        <v>7515</v>
      </c>
      <c r="R609" t="s">
        <v>7515</v>
      </c>
      <c r="S609" t="s">
        <v>7515</v>
      </c>
      <c r="T609" t="s">
        <v>7515</v>
      </c>
      <c r="U609" t="s">
        <v>7515</v>
      </c>
      <c r="V609" t="s">
        <v>7515</v>
      </c>
      <c r="W609" t="s">
        <v>7515</v>
      </c>
      <c r="X609" t="s">
        <v>7515</v>
      </c>
      <c r="Y609" t="s">
        <v>7515</v>
      </c>
      <c r="Z609" t="s">
        <v>7515</v>
      </c>
      <c r="AA609" t="s">
        <v>7515</v>
      </c>
      <c r="AB609" t="s">
        <v>7515</v>
      </c>
      <c r="AC609" t="s">
        <v>7517</v>
      </c>
      <c r="AF609">
        <v>0</v>
      </c>
      <c r="AG609">
        <v>8</v>
      </c>
      <c r="AH609" t="s">
        <v>6845</v>
      </c>
      <c r="AK609" t="s">
        <v>6993</v>
      </c>
      <c r="AL609" t="s">
        <v>6794</v>
      </c>
      <c r="AM609" t="s">
        <v>6794</v>
      </c>
      <c r="AN609" t="s">
        <v>7680</v>
      </c>
      <c r="AO609">
        <v>0</v>
      </c>
      <c r="AP609">
        <v>20</v>
      </c>
      <c r="AQ609" t="s">
        <v>6992</v>
      </c>
      <c r="AR609" t="s">
        <v>6794</v>
      </c>
      <c r="AS609" t="s">
        <v>6794</v>
      </c>
      <c r="AT609" t="s">
        <v>6814</v>
      </c>
      <c r="AV609" t="s">
        <v>7518</v>
      </c>
      <c r="AW609" t="s">
        <v>7588</v>
      </c>
      <c r="AX609" t="s">
        <v>6794</v>
      </c>
      <c r="AY609" t="s">
        <v>6794</v>
      </c>
      <c r="AZ609" t="s">
        <v>6966</v>
      </c>
      <c r="BA609" t="s">
        <v>6966</v>
      </c>
      <c r="BB609" t="s">
        <v>6966</v>
      </c>
      <c r="BC609" t="s">
        <v>6793</v>
      </c>
      <c r="BD609" t="s">
        <v>6793</v>
      </c>
      <c r="BE609" t="s">
        <v>6794</v>
      </c>
      <c r="BF609" t="s">
        <v>6793</v>
      </c>
      <c r="BG609" t="s">
        <v>6794</v>
      </c>
      <c r="BH609" t="s">
        <v>6794</v>
      </c>
      <c r="BI609" t="s">
        <v>7025</v>
      </c>
      <c r="BJ609" t="s">
        <v>7024</v>
      </c>
      <c r="BK609" t="s">
        <v>6794</v>
      </c>
      <c r="BM609">
        <v>50</v>
      </c>
      <c r="BN609">
        <v>50</v>
      </c>
      <c r="BO609" t="s">
        <v>7533</v>
      </c>
      <c r="BP609" t="s">
        <v>7534</v>
      </c>
      <c r="BQ609" t="s">
        <v>7559</v>
      </c>
      <c r="BR609" t="s">
        <v>7543</v>
      </c>
      <c r="BS609" t="s">
        <v>7516</v>
      </c>
      <c r="BT609" t="s">
        <v>7515</v>
      </c>
      <c r="BU609" t="s">
        <v>7515</v>
      </c>
      <c r="BV609" t="s">
        <v>7515</v>
      </c>
      <c r="BW609" t="s">
        <v>7515</v>
      </c>
      <c r="BX609" t="s">
        <v>7515</v>
      </c>
      <c r="BY609" t="s">
        <v>7515</v>
      </c>
      <c r="BZ609" t="s">
        <v>7515</v>
      </c>
      <c r="CA609" t="s">
        <v>7515</v>
      </c>
      <c r="CB609" t="s">
        <v>7515</v>
      </c>
      <c r="CC609" t="s">
        <v>7515</v>
      </c>
      <c r="CD609" t="s">
        <v>7515</v>
      </c>
      <c r="CE609" t="s">
        <v>6793</v>
      </c>
      <c r="CF609" t="s">
        <v>7614</v>
      </c>
      <c r="CG609">
        <v>50</v>
      </c>
      <c r="CH609" t="s">
        <v>7592</v>
      </c>
      <c r="CI609" t="s">
        <v>6793</v>
      </c>
      <c r="CJ609" t="s">
        <v>6793</v>
      </c>
      <c r="CK609" t="s">
        <v>6794</v>
      </c>
      <c r="CL609" t="s">
        <v>6793</v>
      </c>
      <c r="CM609" t="s">
        <v>6794</v>
      </c>
      <c r="CN609" t="s">
        <v>6794</v>
      </c>
      <c r="CO609" t="s">
        <v>6794</v>
      </c>
      <c r="CP609" t="s">
        <v>6793</v>
      </c>
      <c r="CQ609" t="s">
        <v>6794</v>
      </c>
      <c r="CR609" t="s">
        <v>7520</v>
      </c>
      <c r="CS609" t="s">
        <v>7521</v>
      </c>
      <c r="CT609" t="s">
        <v>7536</v>
      </c>
      <c r="CU609" t="s">
        <v>6793</v>
      </c>
      <c r="CV609">
        <v>3</v>
      </c>
      <c r="CW609">
        <v>4</v>
      </c>
      <c r="CX609">
        <v>3</v>
      </c>
      <c r="CY609" t="s">
        <v>6794</v>
      </c>
      <c r="EC609">
        <v>2</v>
      </c>
      <c r="EE609">
        <v>0</v>
      </c>
      <c r="EF609">
        <v>0</v>
      </c>
      <c r="EG609">
        <v>0</v>
      </c>
      <c r="EH609">
        <v>2</v>
      </c>
      <c r="EI609">
        <v>0</v>
      </c>
      <c r="EJ609">
        <v>0</v>
      </c>
      <c r="EK609">
        <v>0</v>
      </c>
      <c r="EL609" t="s">
        <v>6793</v>
      </c>
      <c r="EM609" t="s">
        <v>7573</v>
      </c>
      <c r="EO609">
        <v>1</v>
      </c>
      <c r="EP609" t="s">
        <v>7683</v>
      </c>
      <c r="EQ609">
        <v>2008</v>
      </c>
      <c r="ER609" t="s">
        <v>7684</v>
      </c>
      <c r="EV609" t="s">
        <v>6793</v>
      </c>
      <c r="EW609" t="s">
        <v>7538</v>
      </c>
      <c r="EX609" t="s">
        <v>7680</v>
      </c>
      <c r="EY609">
        <v>6</v>
      </c>
      <c r="EZ609">
        <v>2008</v>
      </c>
      <c r="FD609" t="s">
        <v>6794</v>
      </c>
      <c r="FE609" t="s">
        <v>6794</v>
      </c>
      <c r="FX609" t="s">
        <v>7524</v>
      </c>
      <c r="FY609" t="s">
        <v>7680</v>
      </c>
      <c r="FZ609">
        <v>6</v>
      </c>
      <c r="GA609">
        <v>2008</v>
      </c>
      <c r="GC609" t="s">
        <v>7526</v>
      </c>
      <c r="GD609" t="s">
        <v>7526</v>
      </c>
      <c r="GE609" t="s">
        <v>6794</v>
      </c>
      <c r="GF609" t="s">
        <v>6794</v>
      </c>
      <c r="PT609" t="s">
        <v>7526</v>
      </c>
      <c r="PU609" t="s">
        <v>7526</v>
      </c>
      <c r="PV609" t="s">
        <v>7526</v>
      </c>
      <c r="QD609" t="s">
        <v>7528</v>
      </c>
      <c r="QE609" t="s">
        <v>7539</v>
      </c>
      <c r="QF609" t="s">
        <v>7528</v>
      </c>
      <c r="QG609" t="s">
        <v>7681</v>
      </c>
      <c r="QH609">
        <v>2008</v>
      </c>
      <c r="QI609">
        <v>4</v>
      </c>
      <c r="QJ609">
        <v>1</v>
      </c>
      <c r="QK609" s="330">
        <v>42098</v>
      </c>
      <c r="QL609">
        <v>0</v>
      </c>
      <c r="QM609">
        <v>1</v>
      </c>
      <c r="QN609" t="s">
        <v>265</v>
      </c>
      <c r="QO609">
        <v>2008</v>
      </c>
      <c r="QP609">
        <v>50</v>
      </c>
      <c r="QQ609">
        <v>1</v>
      </c>
      <c r="QR609">
        <v>0</v>
      </c>
      <c r="QS609">
        <v>1</v>
      </c>
      <c r="QT609">
        <v>0</v>
      </c>
      <c r="QU609">
        <v>0</v>
      </c>
      <c r="QV609">
        <v>1</v>
      </c>
      <c r="QW609">
        <v>0</v>
      </c>
      <c r="QX609">
        <v>0</v>
      </c>
      <c r="QY609">
        <v>0</v>
      </c>
      <c r="QZ609">
        <v>0</v>
      </c>
      <c r="RA609">
        <v>0</v>
      </c>
      <c r="RB609">
        <v>0</v>
      </c>
      <c r="RC609">
        <v>0</v>
      </c>
      <c r="RD609">
        <v>0</v>
      </c>
      <c r="RE609">
        <v>0</v>
      </c>
      <c r="RF609">
        <v>0</v>
      </c>
      <c r="RG609">
        <v>0</v>
      </c>
      <c r="RH609">
        <v>0</v>
      </c>
      <c r="RI609">
        <v>0</v>
      </c>
      <c r="RJ609">
        <v>0</v>
      </c>
      <c r="RK609">
        <v>0</v>
      </c>
      <c r="RL609">
        <v>0</v>
      </c>
      <c r="RM609">
        <v>0</v>
      </c>
      <c r="RN609">
        <v>0</v>
      </c>
      <c r="RO609">
        <v>0</v>
      </c>
      <c r="RP609">
        <v>0</v>
      </c>
      <c r="RQ609">
        <v>0</v>
      </c>
      <c r="RR609">
        <v>0</v>
      </c>
      <c r="RS609">
        <v>0</v>
      </c>
      <c r="RT609">
        <v>0</v>
      </c>
      <c r="RU609">
        <v>0</v>
      </c>
      <c r="RV609">
        <f t="shared" si="19"/>
        <v>2</v>
      </c>
      <c r="RY609">
        <f t="shared" si="18"/>
        <v>1</v>
      </c>
    </row>
    <row r="610" spans="1:493" x14ac:dyDescent="0.3">
      <c r="A610">
        <v>71594</v>
      </c>
      <c r="B610">
        <v>843</v>
      </c>
      <c r="C610" t="s">
        <v>6793</v>
      </c>
      <c r="D610" t="s">
        <v>6793</v>
      </c>
      <c r="I610" t="s">
        <v>6793</v>
      </c>
      <c r="J610" t="s">
        <v>7515</v>
      </c>
      <c r="K610" t="s">
        <v>7516</v>
      </c>
      <c r="L610" t="s">
        <v>7515</v>
      </c>
      <c r="M610" t="s">
        <v>7515</v>
      </c>
      <c r="N610" t="s">
        <v>7515</v>
      </c>
      <c r="O610" t="s">
        <v>7515</v>
      </c>
      <c r="P610" t="s">
        <v>7515</v>
      </c>
      <c r="Q610" t="s">
        <v>7515</v>
      </c>
      <c r="R610" t="s">
        <v>7515</v>
      </c>
      <c r="S610" t="s">
        <v>7515</v>
      </c>
      <c r="T610" t="s">
        <v>7515</v>
      </c>
      <c r="U610" t="s">
        <v>7515</v>
      </c>
      <c r="V610" t="s">
        <v>7515</v>
      </c>
      <c r="W610" t="s">
        <v>7515</v>
      </c>
      <c r="X610" t="s">
        <v>7515</v>
      </c>
      <c r="Y610" t="s">
        <v>7515</v>
      </c>
      <c r="Z610" t="s">
        <v>7515</v>
      </c>
      <c r="AA610" t="s">
        <v>7515</v>
      </c>
      <c r="AB610" t="s">
        <v>7515</v>
      </c>
      <c r="AC610" t="s">
        <v>7517</v>
      </c>
      <c r="AF610">
        <v>6</v>
      </c>
      <c r="AG610">
        <v>0</v>
      </c>
      <c r="AH610" t="s">
        <v>7560</v>
      </c>
      <c r="AK610" t="s">
        <v>6993</v>
      </c>
      <c r="AL610" t="s">
        <v>6794</v>
      </c>
      <c r="AM610" t="s">
        <v>6794</v>
      </c>
      <c r="AN610" t="s">
        <v>6</v>
      </c>
      <c r="AQ610" t="s">
        <v>7568</v>
      </c>
      <c r="AT610" t="s">
        <v>6814</v>
      </c>
      <c r="AV610" t="s">
        <v>6991</v>
      </c>
      <c r="AW610" t="s">
        <v>7583</v>
      </c>
      <c r="AX610" t="s">
        <v>6794</v>
      </c>
      <c r="AY610" t="s">
        <v>6794</v>
      </c>
      <c r="AZ610" t="s">
        <v>6793</v>
      </c>
      <c r="BA610" t="s">
        <v>6793</v>
      </c>
      <c r="BC610" t="s">
        <v>6794</v>
      </c>
      <c r="BD610" t="s">
        <v>6794</v>
      </c>
      <c r="BE610" t="s">
        <v>6966</v>
      </c>
      <c r="BF610" t="s">
        <v>6793</v>
      </c>
      <c r="BG610" t="s">
        <v>6793</v>
      </c>
      <c r="BH610" t="s">
        <v>6794</v>
      </c>
      <c r="BI610" t="s">
        <v>7024</v>
      </c>
      <c r="BJ610" t="s">
        <v>7021</v>
      </c>
      <c r="BK610" t="s">
        <v>6794</v>
      </c>
      <c r="BM610">
        <v>100</v>
      </c>
      <c r="BN610">
        <v>50</v>
      </c>
      <c r="BO610" t="s">
        <v>7519</v>
      </c>
      <c r="BP610" t="s">
        <v>7604</v>
      </c>
      <c r="BQ610" t="s">
        <v>7559</v>
      </c>
      <c r="BR610" t="s">
        <v>6757</v>
      </c>
      <c r="BS610" t="s">
        <v>7515</v>
      </c>
      <c r="BT610" t="s">
        <v>7516</v>
      </c>
      <c r="BU610" t="s">
        <v>7516</v>
      </c>
      <c r="BV610" t="s">
        <v>7515</v>
      </c>
      <c r="BW610" t="s">
        <v>7515</v>
      </c>
      <c r="BX610" t="s">
        <v>7515</v>
      </c>
      <c r="BY610" t="s">
        <v>7515</v>
      </c>
      <c r="BZ610" t="s">
        <v>7515</v>
      </c>
      <c r="CA610" t="s">
        <v>7515</v>
      </c>
      <c r="CB610" t="s">
        <v>7515</v>
      </c>
      <c r="CC610" t="s">
        <v>7515</v>
      </c>
      <c r="CD610" t="s">
        <v>7515</v>
      </c>
      <c r="CE610" t="s">
        <v>6793</v>
      </c>
      <c r="CI610" t="s">
        <v>6793</v>
      </c>
      <c r="CJ610" t="s">
        <v>6793</v>
      </c>
      <c r="CK610" t="s">
        <v>6794</v>
      </c>
      <c r="CL610" t="s">
        <v>6794</v>
      </c>
      <c r="CM610" t="s">
        <v>6794</v>
      </c>
      <c r="CN610" t="s">
        <v>6794</v>
      </c>
      <c r="CO610" t="s">
        <v>6794</v>
      </c>
      <c r="CP610" t="s">
        <v>6793</v>
      </c>
      <c r="CQ610" t="s">
        <v>6794</v>
      </c>
      <c r="CR610" t="s">
        <v>7520</v>
      </c>
      <c r="CS610" t="s">
        <v>7521</v>
      </c>
      <c r="CT610" t="s">
        <v>7605</v>
      </c>
      <c r="CU610" t="s">
        <v>6793</v>
      </c>
      <c r="CV610">
        <v>5</v>
      </c>
      <c r="CW610">
        <v>7</v>
      </c>
      <c r="CX610">
        <v>5</v>
      </c>
      <c r="CY610" t="s">
        <v>6794</v>
      </c>
      <c r="EC610">
        <v>4</v>
      </c>
      <c r="EE610">
        <v>2</v>
      </c>
      <c r="EF610">
        <v>0</v>
      </c>
      <c r="EG610">
        <v>0</v>
      </c>
      <c r="EH610">
        <v>2</v>
      </c>
      <c r="EI610">
        <v>0</v>
      </c>
      <c r="EJ610">
        <v>0</v>
      </c>
      <c r="EK610">
        <v>0</v>
      </c>
      <c r="EL610" t="s">
        <v>6794</v>
      </c>
      <c r="EV610" t="s">
        <v>6793</v>
      </c>
      <c r="OX610" t="s">
        <v>7524</v>
      </c>
      <c r="OY610" t="s">
        <v>7680</v>
      </c>
      <c r="OZ610">
        <v>11</v>
      </c>
      <c r="PA610">
        <v>2008</v>
      </c>
      <c r="PE610" t="s">
        <v>6794</v>
      </c>
      <c r="PS610" t="s">
        <v>7526</v>
      </c>
      <c r="PT610" t="s">
        <v>7526</v>
      </c>
      <c r="PU610" t="s">
        <v>7527</v>
      </c>
      <c r="PV610" t="s">
        <v>7582</v>
      </c>
      <c r="PW610" t="s">
        <v>7515</v>
      </c>
      <c r="PX610" t="s">
        <v>7515</v>
      </c>
      <c r="PY610" t="s">
        <v>7515</v>
      </c>
      <c r="PZ610" t="s">
        <v>7515</v>
      </c>
      <c r="QA610" t="s">
        <v>7515</v>
      </c>
      <c r="QB610" t="s">
        <v>7515</v>
      </c>
      <c r="QC610" t="s">
        <v>7516</v>
      </c>
      <c r="QD610" t="s">
        <v>7528</v>
      </c>
      <c r="QE610" t="s">
        <v>7529</v>
      </c>
      <c r="QF610" t="s">
        <v>7528</v>
      </c>
      <c r="QG610" t="s">
        <v>7681</v>
      </c>
      <c r="QH610">
        <v>2008</v>
      </c>
      <c r="QI610">
        <v>4</v>
      </c>
      <c r="QJ610">
        <v>1</v>
      </c>
      <c r="QK610" s="329">
        <v>39557</v>
      </c>
      <c r="QL610">
        <v>0</v>
      </c>
      <c r="QM610">
        <v>1</v>
      </c>
      <c r="QN610" t="s">
        <v>265</v>
      </c>
      <c r="QO610">
        <v>2008</v>
      </c>
      <c r="QP610">
        <v>50</v>
      </c>
      <c r="QQ610">
        <v>1</v>
      </c>
      <c r="QR610">
        <v>1</v>
      </c>
      <c r="QS610">
        <v>0</v>
      </c>
      <c r="QT610">
        <v>0</v>
      </c>
      <c r="QU610">
        <v>0</v>
      </c>
      <c r="QV610">
        <v>0</v>
      </c>
      <c r="QW610">
        <v>0</v>
      </c>
      <c r="QX610">
        <v>0</v>
      </c>
      <c r="QY610">
        <v>0</v>
      </c>
      <c r="QZ610">
        <v>0</v>
      </c>
      <c r="RA610">
        <v>0</v>
      </c>
      <c r="RB610">
        <v>0</v>
      </c>
      <c r="RC610">
        <v>0</v>
      </c>
      <c r="RD610">
        <v>0</v>
      </c>
      <c r="RE610">
        <v>0</v>
      </c>
      <c r="RF610">
        <v>0</v>
      </c>
      <c r="RG610">
        <v>0</v>
      </c>
      <c r="RH610">
        <v>0</v>
      </c>
      <c r="RI610">
        <v>0</v>
      </c>
      <c r="RJ610">
        <v>0</v>
      </c>
      <c r="RK610">
        <v>0</v>
      </c>
      <c r="RL610">
        <v>0</v>
      </c>
      <c r="RM610">
        <v>0</v>
      </c>
      <c r="RN610">
        <v>0</v>
      </c>
      <c r="RO610">
        <v>0</v>
      </c>
      <c r="RP610">
        <v>0</v>
      </c>
      <c r="RQ610">
        <v>0</v>
      </c>
      <c r="RR610">
        <v>0</v>
      </c>
      <c r="RS610">
        <v>0</v>
      </c>
      <c r="RT610">
        <v>0</v>
      </c>
      <c r="RU610">
        <v>0</v>
      </c>
      <c r="RV610">
        <f t="shared" si="19"/>
        <v>0</v>
      </c>
      <c r="RY610">
        <f t="shared" si="18"/>
        <v>7</v>
      </c>
    </row>
    <row r="611" spans="1:493" x14ac:dyDescent="0.3">
      <c r="A611">
        <v>71595</v>
      </c>
      <c r="B611">
        <v>845</v>
      </c>
      <c r="C611" t="s">
        <v>6793</v>
      </c>
      <c r="D611" t="s">
        <v>6793</v>
      </c>
      <c r="I611" t="s">
        <v>6793</v>
      </c>
      <c r="J611" t="s">
        <v>7515</v>
      </c>
      <c r="K611" t="s">
        <v>7515</v>
      </c>
      <c r="L611" t="s">
        <v>7515</v>
      </c>
      <c r="M611" t="s">
        <v>7515</v>
      </c>
      <c r="N611" t="s">
        <v>7515</v>
      </c>
      <c r="O611" t="s">
        <v>7515</v>
      </c>
      <c r="P611" t="s">
        <v>7515</v>
      </c>
      <c r="Q611" t="s">
        <v>7515</v>
      </c>
      <c r="R611" t="s">
        <v>7515</v>
      </c>
      <c r="S611" t="s">
        <v>7515</v>
      </c>
      <c r="T611" t="s">
        <v>7515</v>
      </c>
      <c r="U611" t="s">
        <v>7515</v>
      </c>
      <c r="V611" t="s">
        <v>7515</v>
      </c>
      <c r="W611" t="s">
        <v>7515</v>
      </c>
      <c r="X611" t="s">
        <v>7515</v>
      </c>
      <c r="Y611" t="s">
        <v>7515</v>
      </c>
      <c r="Z611" t="s">
        <v>7515</v>
      </c>
      <c r="AA611" t="s">
        <v>7516</v>
      </c>
      <c r="AB611" t="s">
        <v>7515</v>
      </c>
      <c r="AC611" t="s">
        <v>7517</v>
      </c>
      <c r="AF611">
        <v>0</v>
      </c>
      <c r="AG611">
        <v>2</v>
      </c>
      <c r="AH611" t="s">
        <v>6845</v>
      </c>
      <c r="AK611" t="s">
        <v>6993</v>
      </c>
      <c r="AL611" t="s">
        <v>6794</v>
      </c>
      <c r="AM611" t="s">
        <v>6794</v>
      </c>
      <c r="AN611" t="s">
        <v>7680</v>
      </c>
      <c r="AO611">
        <v>0</v>
      </c>
      <c r="AP611">
        <v>10</v>
      </c>
      <c r="AQ611" t="s">
        <v>7568</v>
      </c>
      <c r="AT611" t="s">
        <v>6813</v>
      </c>
      <c r="AU611" t="s">
        <v>7531</v>
      </c>
      <c r="AV611" t="s">
        <v>6991</v>
      </c>
      <c r="AX611" t="s">
        <v>6793</v>
      </c>
      <c r="AY611" t="s">
        <v>6794</v>
      </c>
      <c r="AZ611" t="s">
        <v>6794</v>
      </c>
      <c r="BA611" t="s">
        <v>6793</v>
      </c>
      <c r="BC611" t="s">
        <v>6794</v>
      </c>
      <c r="BD611" t="s">
        <v>6794</v>
      </c>
      <c r="BE611" t="s">
        <v>6794</v>
      </c>
      <c r="BF611" t="s">
        <v>6794</v>
      </c>
      <c r="BG611" t="s">
        <v>6794</v>
      </c>
      <c r="BH611" t="s">
        <v>6794</v>
      </c>
      <c r="BI611" t="s">
        <v>7690</v>
      </c>
      <c r="BJ611" t="s">
        <v>7024</v>
      </c>
      <c r="BK611" t="s">
        <v>6794</v>
      </c>
      <c r="BM611">
        <v>200</v>
      </c>
      <c r="BN611" t="s">
        <v>7532</v>
      </c>
      <c r="BO611" t="s">
        <v>7533</v>
      </c>
      <c r="BP611" t="s">
        <v>7601</v>
      </c>
      <c r="BQ611" t="s">
        <v>7559</v>
      </c>
      <c r="BR611" t="s">
        <v>7594</v>
      </c>
      <c r="BS611" t="s">
        <v>7516</v>
      </c>
      <c r="BT611" t="s">
        <v>7515</v>
      </c>
      <c r="BU611" t="s">
        <v>7515</v>
      </c>
      <c r="BV611" t="s">
        <v>7515</v>
      </c>
      <c r="BW611" t="s">
        <v>7515</v>
      </c>
      <c r="BX611" t="s">
        <v>7515</v>
      </c>
      <c r="BY611" t="s">
        <v>7515</v>
      </c>
      <c r="BZ611" t="s">
        <v>7515</v>
      </c>
      <c r="CA611" t="s">
        <v>7515</v>
      </c>
      <c r="CB611" t="s">
        <v>7515</v>
      </c>
      <c r="CC611" t="s">
        <v>7515</v>
      </c>
      <c r="CD611" t="s">
        <v>7515</v>
      </c>
      <c r="CE611" t="s">
        <v>6794</v>
      </c>
      <c r="CI611" t="s">
        <v>6793</v>
      </c>
      <c r="CJ611" t="s">
        <v>6793</v>
      </c>
      <c r="CK611" t="s">
        <v>6794</v>
      </c>
      <c r="CL611" t="s">
        <v>6794</v>
      </c>
      <c r="CM611" t="s">
        <v>6794</v>
      </c>
      <c r="CN611" t="s">
        <v>6794</v>
      </c>
      <c r="CO611" t="s">
        <v>6794</v>
      </c>
      <c r="CP611" t="s">
        <v>6793</v>
      </c>
      <c r="CQ611" t="s">
        <v>6794</v>
      </c>
      <c r="CR611" t="s">
        <v>7520</v>
      </c>
      <c r="CS611" t="s">
        <v>7521</v>
      </c>
      <c r="CT611" t="s">
        <v>7536</v>
      </c>
      <c r="CU611" t="s">
        <v>6793</v>
      </c>
      <c r="CV611">
        <v>3</v>
      </c>
      <c r="CW611">
        <v>4</v>
      </c>
      <c r="CX611">
        <v>3</v>
      </c>
      <c r="CY611" t="s">
        <v>6794</v>
      </c>
      <c r="EC611">
        <v>2</v>
      </c>
      <c r="EE611">
        <v>0</v>
      </c>
      <c r="EF611">
        <v>0</v>
      </c>
      <c r="EG611">
        <v>0</v>
      </c>
      <c r="EH611">
        <v>0</v>
      </c>
      <c r="EI611">
        <v>1</v>
      </c>
      <c r="EJ611">
        <v>0</v>
      </c>
      <c r="EK611">
        <v>1</v>
      </c>
      <c r="EL611" t="s">
        <v>6794</v>
      </c>
      <c r="EV611" t="s">
        <v>6794</v>
      </c>
      <c r="PS611" t="s">
        <v>7526</v>
      </c>
      <c r="PT611" t="s">
        <v>7526</v>
      </c>
      <c r="PU611" t="s">
        <v>7526</v>
      </c>
      <c r="PV611" t="s">
        <v>7526</v>
      </c>
      <c r="PW611" t="s">
        <v>7516</v>
      </c>
      <c r="PX611" t="s">
        <v>7515</v>
      </c>
      <c r="PY611" t="s">
        <v>7515</v>
      </c>
      <c r="PZ611" t="s">
        <v>7515</v>
      </c>
      <c r="QA611" t="s">
        <v>7515</v>
      </c>
      <c r="QB611" t="s">
        <v>7515</v>
      </c>
      <c r="QC611" t="s">
        <v>7515</v>
      </c>
      <c r="QD611" t="s">
        <v>7528</v>
      </c>
      <c r="QE611" t="s">
        <v>7539</v>
      </c>
      <c r="QF611" t="s">
        <v>7528</v>
      </c>
      <c r="QG611" t="s">
        <v>7681</v>
      </c>
      <c r="QH611">
        <v>2008</v>
      </c>
      <c r="QI611">
        <v>2</v>
      </c>
      <c r="QJ611">
        <v>1</v>
      </c>
      <c r="QK611" s="330">
        <v>42055</v>
      </c>
      <c r="QL611">
        <v>0</v>
      </c>
      <c r="QM611">
        <v>1</v>
      </c>
      <c r="QN611" t="s">
        <v>265</v>
      </c>
      <c r="QO611">
        <v>2008</v>
      </c>
      <c r="QP611">
        <v>50</v>
      </c>
      <c r="RV611">
        <f t="shared" si="19"/>
        <v>4</v>
      </c>
      <c r="RY611" t="e">
        <f t="shared" si="18"/>
        <v>#N/A</v>
      </c>
    </row>
    <row r="612" spans="1:493" x14ac:dyDescent="0.3">
      <c r="A612">
        <v>71596</v>
      </c>
      <c r="B612">
        <v>846</v>
      </c>
      <c r="C612" t="s">
        <v>6793</v>
      </c>
      <c r="D612" t="s">
        <v>6793</v>
      </c>
      <c r="I612" t="s">
        <v>6793</v>
      </c>
      <c r="J612" t="s">
        <v>7515</v>
      </c>
      <c r="K612" t="s">
        <v>7515</v>
      </c>
      <c r="L612" t="s">
        <v>7515</v>
      </c>
      <c r="M612" t="s">
        <v>7515</v>
      </c>
      <c r="N612" t="s">
        <v>7515</v>
      </c>
      <c r="O612" t="s">
        <v>7515</v>
      </c>
      <c r="P612" t="s">
        <v>7515</v>
      </c>
      <c r="Q612" t="s">
        <v>7515</v>
      </c>
      <c r="R612" t="s">
        <v>7515</v>
      </c>
      <c r="S612" t="s">
        <v>7516</v>
      </c>
      <c r="T612" t="s">
        <v>7515</v>
      </c>
      <c r="U612" t="s">
        <v>7515</v>
      </c>
      <c r="V612" t="s">
        <v>7515</v>
      </c>
      <c r="W612" t="s">
        <v>7515</v>
      </c>
      <c r="X612" t="s">
        <v>7515</v>
      </c>
      <c r="Y612" t="s">
        <v>7515</v>
      </c>
      <c r="Z612" t="s">
        <v>7515</v>
      </c>
      <c r="AA612" t="s">
        <v>7515</v>
      </c>
      <c r="AB612" t="s">
        <v>7515</v>
      </c>
      <c r="AC612" t="s">
        <v>7517</v>
      </c>
      <c r="AF612">
        <v>0</v>
      </c>
      <c r="AG612">
        <v>7</v>
      </c>
      <c r="AH612" t="s">
        <v>6845</v>
      </c>
      <c r="AK612" t="s">
        <v>6993</v>
      </c>
      <c r="AL612" t="s">
        <v>6794</v>
      </c>
      <c r="AM612" t="s">
        <v>6794</v>
      </c>
      <c r="AN612" t="s">
        <v>7680</v>
      </c>
      <c r="AO612">
        <v>0</v>
      </c>
      <c r="AP612">
        <v>12</v>
      </c>
      <c r="AQ612" t="s">
        <v>7568</v>
      </c>
      <c r="AT612" t="s">
        <v>6814</v>
      </c>
      <c r="AV612" t="s">
        <v>6991</v>
      </c>
      <c r="AW612" t="s">
        <v>7588</v>
      </c>
      <c r="AX612" t="s">
        <v>6793</v>
      </c>
      <c r="AY612" t="s">
        <v>6793</v>
      </c>
      <c r="AZ612" t="s">
        <v>6793</v>
      </c>
      <c r="BA612" t="s">
        <v>6793</v>
      </c>
      <c r="BC612" t="s">
        <v>6794</v>
      </c>
      <c r="BD612" t="s">
        <v>6794</v>
      </c>
      <c r="BE612" t="s">
        <v>6794</v>
      </c>
      <c r="BF612" t="s">
        <v>6793</v>
      </c>
      <c r="BG612" t="s">
        <v>6794</v>
      </c>
      <c r="BH612" t="s">
        <v>6794</v>
      </c>
      <c r="BI612" t="s">
        <v>7029</v>
      </c>
      <c r="BJ612" t="s">
        <v>7024</v>
      </c>
      <c r="BK612" t="s">
        <v>6794</v>
      </c>
      <c r="BM612">
        <v>75</v>
      </c>
      <c r="BN612">
        <v>75</v>
      </c>
      <c r="BO612" t="s">
        <v>7519</v>
      </c>
      <c r="BP612" t="s">
        <v>7542</v>
      </c>
      <c r="BQ612" t="s">
        <v>7559</v>
      </c>
      <c r="BR612" t="s">
        <v>7561</v>
      </c>
      <c r="BS612" t="s">
        <v>7515</v>
      </c>
      <c r="BT612" t="s">
        <v>7516</v>
      </c>
      <c r="BU612" t="s">
        <v>7515</v>
      </c>
      <c r="BV612" t="s">
        <v>7515</v>
      </c>
      <c r="BW612" t="s">
        <v>7515</v>
      </c>
      <c r="BX612" t="s">
        <v>7515</v>
      </c>
      <c r="BY612" t="s">
        <v>7515</v>
      </c>
      <c r="BZ612" t="s">
        <v>7515</v>
      </c>
      <c r="CA612" t="s">
        <v>7515</v>
      </c>
      <c r="CB612" t="s">
        <v>7515</v>
      </c>
      <c r="CC612" t="s">
        <v>7515</v>
      </c>
      <c r="CD612" t="s">
        <v>7515</v>
      </c>
      <c r="CE612" t="s">
        <v>6794</v>
      </c>
      <c r="CI612" t="s">
        <v>6793</v>
      </c>
      <c r="CJ612" t="s">
        <v>6793</v>
      </c>
      <c r="CK612" t="s">
        <v>6794</v>
      </c>
      <c r="CL612" t="s">
        <v>6793</v>
      </c>
      <c r="CM612" t="s">
        <v>6793</v>
      </c>
      <c r="CN612" t="s">
        <v>6793</v>
      </c>
      <c r="CO612" t="s">
        <v>6794</v>
      </c>
      <c r="CP612" t="s">
        <v>6793</v>
      </c>
      <c r="CQ612" t="s">
        <v>6793</v>
      </c>
      <c r="CR612" t="s">
        <v>7520</v>
      </c>
      <c r="CS612" t="s">
        <v>7521</v>
      </c>
      <c r="CT612" t="s">
        <v>7536</v>
      </c>
      <c r="CU612" t="s">
        <v>6793</v>
      </c>
      <c r="CV612">
        <v>2</v>
      </c>
      <c r="CW612">
        <v>4</v>
      </c>
      <c r="CX612">
        <v>4</v>
      </c>
      <c r="CY612" t="s">
        <v>6794</v>
      </c>
      <c r="EC612">
        <v>3</v>
      </c>
      <c r="EE612">
        <v>0</v>
      </c>
      <c r="EF612">
        <v>1</v>
      </c>
      <c r="EG612">
        <v>0</v>
      </c>
      <c r="EH612">
        <v>0</v>
      </c>
      <c r="EI612">
        <v>1</v>
      </c>
      <c r="EJ612">
        <v>1</v>
      </c>
      <c r="EK612">
        <v>0</v>
      </c>
      <c r="EL612" t="s">
        <v>6794</v>
      </c>
      <c r="EV612" t="s">
        <v>6793</v>
      </c>
      <c r="IR612" t="s">
        <v>7524</v>
      </c>
      <c r="IS612" t="s">
        <v>7680</v>
      </c>
      <c r="IT612">
        <v>12</v>
      </c>
      <c r="IU612">
        <v>2006</v>
      </c>
      <c r="IY612" t="s">
        <v>6794</v>
      </c>
      <c r="IZ612" t="s">
        <v>6793</v>
      </c>
      <c r="LC612" t="s">
        <v>7524</v>
      </c>
      <c r="LD612" t="s">
        <v>7680</v>
      </c>
      <c r="LE612">
        <v>7</v>
      </c>
      <c r="LF612">
        <v>2008</v>
      </c>
      <c r="LH612" t="s">
        <v>7526</v>
      </c>
      <c r="LI612" t="s">
        <v>7526</v>
      </c>
      <c r="LJ612" t="s">
        <v>6966</v>
      </c>
      <c r="LL612" t="s">
        <v>7524</v>
      </c>
      <c r="LM612" t="s">
        <v>7680</v>
      </c>
      <c r="LN612">
        <v>6</v>
      </c>
      <c r="LO612">
        <v>2009</v>
      </c>
      <c r="LS612" t="s">
        <v>6793</v>
      </c>
      <c r="OX612" t="s">
        <v>31</v>
      </c>
      <c r="OY612" t="s">
        <v>31</v>
      </c>
      <c r="PE612" t="s">
        <v>31</v>
      </c>
      <c r="PG612" t="s">
        <v>31</v>
      </c>
      <c r="PH612" t="s">
        <v>7515</v>
      </c>
      <c r="PI612" t="s">
        <v>7515</v>
      </c>
      <c r="PJ612" t="s">
        <v>7515</v>
      </c>
      <c r="PK612" t="s">
        <v>7515</v>
      </c>
      <c r="PL612" t="s">
        <v>7515</v>
      </c>
      <c r="PM612" t="s">
        <v>7515</v>
      </c>
      <c r="PN612" t="s">
        <v>7516</v>
      </c>
      <c r="PO612" t="s">
        <v>7515</v>
      </c>
      <c r="PP612" t="s">
        <v>7515</v>
      </c>
      <c r="PQ612" t="s">
        <v>7515</v>
      </c>
      <c r="PR612" t="s">
        <v>7515</v>
      </c>
      <c r="PS612" t="s">
        <v>7526</v>
      </c>
      <c r="PT612" t="s">
        <v>7526</v>
      </c>
      <c r="PU612" t="s">
        <v>7526</v>
      </c>
      <c r="PW612" t="s">
        <v>7516</v>
      </c>
      <c r="PX612" t="s">
        <v>7515</v>
      </c>
      <c r="PY612" t="s">
        <v>7515</v>
      </c>
      <c r="PZ612" t="s">
        <v>7515</v>
      </c>
      <c r="QA612" t="s">
        <v>7515</v>
      </c>
      <c r="QB612" t="s">
        <v>7515</v>
      </c>
      <c r="QC612" t="s">
        <v>7515</v>
      </c>
      <c r="QD612" t="s">
        <v>7528</v>
      </c>
      <c r="QE612" t="s">
        <v>7529</v>
      </c>
      <c r="QF612" t="s">
        <v>7528</v>
      </c>
      <c r="QG612" t="s">
        <v>7681</v>
      </c>
      <c r="QH612">
        <v>2008</v>
      </c>
      <c r="QI612">
        <v>3</v>
      </c>
      <c r="QJ612">
        <v>1</v>
      </c>
      <c r="QK612" s="330">
        <v>42092</v>
      </c>
      <c r="QL612">
        <v>0</v>
      </c>
      <c r="QM612">
        <v>1</v>
      </c>
      <c r="QN612" t="s">
        <v>265</v>
      </c>
      <c r="QO612">
        <v>2008</v>
      </c>
      <c r="QP612">
        <v>50</v>
      </c>
      <c r="QQ612">
        <v>1</v>
      </c>
      <c r="QR612">
        <v>1</v>
      </c>
      <c r="QS612">
        <v>0</v>
      </c>
      <c r="QT612">
        <v>0</v>
      </c>
      <c r="QU612">
        <v>0</v>
      </c>
      <c r="QV612">
        <v>0</v>
      </c>
      <c r="QW612">
        <v>0</v>
      </c>
      <c r="QX612">
        <v>0</v>
      </c>
      <c r="QY612">
        <v>0</v>
      </c>
      <c r="QZ612">
        <v>0</v>
      </c>
      <c r="RA612">
        <v>0</v>
      </c>
      <c r="RB612">
        <v>0</v>
      </c>
      <c r="RC612">
        <v>0</v>
      </c>
      <c r="RD612">
        <v>1</v>
      </c>
      <c r="RE612">
        <v>0</v>
      </c>
      <c r="RF612">
        <v>0</v>
      </c>
      <c r="RG612">
        <v>0</v>
      </c>
      <c r="RH612">
        <v>0</v>
      </c>
      <c r="RI612">
        <v>0</v>
      </c>
      <c r="RJ612">
        <v>0</v>
      </c>
      <c r="RK612">
        <v>1</v>
      </c>
      <c r="RL612">
        <v>1</v>
      </c>
      <c r="RM612">
        <v>0</v>
      </c>
      <c r="RN612">
        <v>0</v>
      </c>
      <c r="RO612">
        <v>0</v>
      </c>
      <c r="RP612">
        <v>0</v>
      </c>
      <c r="RQ612">
        <v>0</v>
      </c>
      <c r="RR612">
        <v>0</v>
      </c>
      <c r="RS612">
        <v>0</v>
      </c>
      <c r="RT612">
        <v>0</v>
      </c>
      <c r="RU612">
        <v>0</v>
      </c>
      <c r="RV612">
        <f t="shared" si="19"/>
        <v>4</v>
      </c>
      <c r="RY612">
        <f t="shared" si="18"/>
        <v>6</v>
      </c>
    </row>
    <row r="613" spans="1:493" x14ac:dyDescent="0.3">
      <c r="A613">
        <v>71597</v>
      </c>
      <c r="B613">
        <v>847</v>
      </c>
      <c r="C613" t="s">
        <v>6793</v>
      </c>
      <c r="D613" t="s">
        <v>6793</v>
      </c>
      <c r="I613" t="s">
        <v>6793</v>
      </c>
      <c r="J613" t="s">
        <v>7516</v>
      </c>
      <c r="K613" t="s">
        <v>7516</v>
      </c>
      <c r="L613" t="s">
        <v>7515</v>
      </c>
      <c r="M613" t="s">
        <v>7515</v>
      </c>
      <c r="N613" t="s">
        <v>7515</v>
      </c>
      <c r="O613" t="s">
        <v>7515</v>
      </c>
      <c r="P613" t="s">
        <v>7515</v>
      </c>
      <c r="Q613" t="s">
        <v>7515</v>
      </c>
      <c r="R613" t="s">
        <v>7515</v>
      </c>
      <c r="S613" t="s">
        <v>7515</v>
      </c>
      <c r="T613" t="s">
        <v>7515</v>
      </c>
      <c r="U613" t="s">
        <v>7515</v>
      </c>
      <c r="V613" t="s">
        <v>7515</v>
      </c>
      <c r="W613" t="s">
        <v>7515</v>
      </c>
      <c r="X613" t="s">
        <v>7515</v>
      </c>
      <c r="Y613" t="s">
        <v>7515</v>
      </c>
      <c r="Z613" t="s">
        <v>7515</v>
      </c>
      <c r="AA613" t="s">
        <v>7515</v>
      </c>
      <c r="AB613" t="s">
        <v>7515</v>
      </c>
      <c r="AC613" t="s">
        <v>7517</v>
      </c>
      <c r="AF613">
        <v>0</v>
      </c>
      <c r="AG613">
        <v>2</v>
      </c>
      <c r="AH613" t="s">
        <v>7560</v>
      </c>
      <c r="AK613" t="s">
        <v>6993</v>
      </c>
      <c r="AL613" t="s">
        <v>6794</v>
      </c>
      <c r="AM613" t="s">
        <v>6794</v>
      </c>
      <c r="AN613" t="s">
        <v>7680</v>
      </c>
      <c r="AO613">
        <v>0</v>
      </c>
      <c r="AP613">
        <v>5</v>
      </c>
      <c r="AQ613" t="s">
        <v>6757</v>
      </c>
      <c r="AR613" t="s">
        <v>6793</v>
      </c>
      <c r="AS613" t="s">
        <v>6793</v>
      </c>
      <c r="AT613" t="s">
        <v>6813</v>
      </c>
      <c r="AU613" t="s">
        <v>7531</v>
      </c>
      <c r="AV613" t="s">
        <v>6991</v>
      </c>
      <c r="AX613" t="s">
        <v>6794</v>
      </c>
      <c r="AY613" t="s">
        <v>6794</v>
      </c>
      <c r="AZ613" t="s">
        <v>6794</v>
      </c>
      <c r="BA613" t="s">
        <v>6793</v>
      </c>
      <c r="BC613" t="s">
        <v>6794</v>
      </c>
      <c r="BD613" t="s">
        <v>6793</v>
      </c>
      <c r="BE613" t="s">
        <v>6794</v>
      </c>
      <c r="BF613" t="s">
        <v>6794</v>
      </c>
      <c r="BG613" t="s">
        <v>6793</v>
      </c>
      <c r="BH613" t="s">
        <v>6794</v>
      </c>
      <c r="BI613" t="s">
        <v>7024</v>
      </c>
      <c r="BJ613" t="s">
        <v>7022</v>
      </c>
      <c r="BK613" t="s">
        <v>6794</v>
      </c>
      <c r="BM613" t="s">
        <v>7547</v>
      </c>
      <c r="BN613">
        <v>70</v>
      </c>
      <c r="BO613" t="s">
        <v>7533</v>
      </c>
      <c r="BP613" t="s">
        <v>6</v>
      </c>
      <c r="BQ613" t="s">
        <v>7565</v>
      </c>
      <c r="BR613" t="s">
        <v>7543</v>
      </c>
      <c r="BS613" t="s">
        <v>7515</v>
      </c>
      <c r="BT613" t="s">
        <v>7515</v>
      </c>
      <c r="BU613" t="s">
        <v>7515</v>
      </c>
      <c r="BV613" t="s">
        <v>7516</v>
      </c>
      <c r="BW613" t="s">
        <v>7515</v>
      </c>
      <c r="BX613" t="s">
        <v>7515</v>
      </c>
      <c r="BY613" t="s">
        <v>7515</v>
      </c>
      <c r="BZ613" t="s">
        <v>7515</v>
      </c>
      <c r="CA613" t="s">
        <v>7515</v>
      </c>
      <c r="CB613" t="s">
        <v>7515</v>
      </c>
      <c r="CC613" t="s">
        <v>7515</v>
      </c>
      <c r="CD613" t="s">
        <v>7515</v>
      </c>
      <c r="CE613" t="s">
        <v>6794</v>
      </c>
      <c r="CI613" t="s">
        <v>6793</v>
      </c>
      <c r="CJ613" t="s">
        <v>6793</v>
      </c>
      <c r="CK613" t="s">
        <v>6794</v>
      </c>
      <c r="CL613" t="s">
        <v>6793</v>
      </c>
      <c r="CM613" t="s">
        <v>6793</v>
      </c>
      <c r="CN613" t="s">
        <v>6794</v>
      </c>
      <c r="CO613" t="s">
        <v>6794</v>
      </c>
      <c r="CP613" t="s">
        <v>6793</v>
      </c>
      <c r="CQ613" t="s">
        <v>6793</v>
      </c>
      <c r="CR613" t="s">
        <v>7520</v>
      </c>
      <c r="CS613" t="s">
        <v>7521</v>
      </c>
      <c r="CT613" t="s">
        <v>7570</v>
      </c>
      <c r="CU613" t="s">
        <v>6793</v>
      </c>
      <c r="CV613">
        <v>5</v>
      </c>
      <c r="CW613">
        <v>6</v>
      </c>
      <c r="CX613">
        <v>6</v>
      </c>
      <c r="CY613" t="s">
        <v>6793</v>
      </c>
      <c r="CZ613">
        <v>2</v>
      </c>
      <c r="DA613" t="s">
        <v>6966</v>
      </c>
      <c r="DD613" t="s">
        <v>7557</v>
      </c>
      <c r="DE613" t="s">
        <v>6966</v>
      </c>
      <c r="DH613" t="s">
        <v>7680</v>
      </c>
      <c r="DI613">
        <v>10</v>
      </c>
      <c r="DJ613">
        <v>2008</v>
      </c>
      <c r="DK613" t="s">
        <v>7557</v>
      </c>
      <c r="DL613" t="s">
        <v>6966</v>
      </c>
      <c r="EC613">
        <v>4</v>
      </c>
      <c r="EE613">
        <v>2</v>
      </c>
      <c r="EF613">
        <v>0</v>
      </c>
      <c r="EG613">
        <v>0</v>
      </c>
      <c r="EH613">
        <v>1</v>
      </c>
      <c r="EI613">
        <v>1</v>
      </c>
      <c r="EJ613">
        <v>0</v>
      </c>
      <c r="EK613">
        <v>0</v>
      </c>
      <c r="EL613" t="s">
        <v>6794</v>
      </c>
      <c r="EV613" t="s">
        <v>6793</v>
      </c>
      <c r="KK613" t="s">
        <v>7524</v>
      </c>
      <c r="KL613" t="s">
        <v>6</v>
      </c>
      <c r="KO613" t="s">
        <v>7578</v>
      </c>
      <c r="KR613" t="s">
        <v>6794</v>
      </c>
      <c r="KS613" t="s">
        <v>6793</v>
      </c>
      <c r="PS613" t="s">
        <v>7526</v>
      </c>
      <c r="PT613" t="s">
        <v>7526</v>
      </c>
      <c r="PU613" t="s">
        <v>7526</v>
      </c>
      <c r="PV613" t="s">
        <v>7527</v>
      </c>
      <c r="PW613" t="s">
        <v>7516</v>
      </c>
      <c r="PX613" t="s">
        <v>7515</v>
      </c>
      <c r="PY613" t="s">
        <v>7515</v>
      </c>
      <c r="PZ613" t="s">
        <v>7515</v>
      </c>
      <c r="QA613" t="s">
        <v>7515</v>
      </c>
      <c r="QB613" t="s">
        <v>7515</v>
      </c>
      <c r="QC613" t="s">
        <v>7515</v>
      </c>
      <c r="QD613" t="s">
        <v>7528</v>
      </c>
      <c r="QE613" t="s">
        <v>7529</v>
      </c>
      <c r="QF613" t="s">
        <v>7528</v>
      </c>
      <c r="QG613" t="s">
        <v>7681</v>
      </c>
      <c r="QH613">
        <v>2008</v>
      </c>
      <c r="QI613">
        <v>8</v>
      </c>
      <c r="QJ613">
        <v>1</v>
      </c>
      <c r="QK613" s="329">
        <v>39680</v>
      </c>
      <c r="QL613">
        <v>0</v>
      </c>
      <c r="QM613">
        <v>1</v>
      </c>
      <c r="QN613" t="s">
        <v>212</v>
      </c>
      <c r="QO613">
        <v>2008</v>
      </c>
      <c r="QP613">
        <v>50</v>
      </c>
      <c r="QQ613">
        <v>0</v>
      </c>
      <c r="QR613">
        <v>0</v>
      </c>
      <c r="QS613">
        <v>0</v>
      </c>
      <c r="QT613">
        <v>0</v>
      </c>
      <c r="QU613">
        <v>0</v>
      </c>
      <c r="QV613">
        <v>0</v>
      </c>
      <c r="QW613">
        <v>0</v>
      </c>
      <c r="QX613">
        <v>0</v>
      </c>
      <c r="QY613">
        <v>0</v>
      </c>
      <c r="QZ613">
        <v>0</v>
      </c>
      <c r="RA613">
        <v>0</v>
      </c>
      <c r="RB613">
        <v>0</v>
      </c>
      <c r="RC613">
        <v>0</v>
      </c>
      <c r="RD613">
        <v>0</v>
      </c>
      <c r="RE613">
        <v>0</v>
      </c>
      <c r="RF613">
        <v>0</v>
      </c>
      <c r="RG613">
        <v>0</v>
      </c>
      <c r="RH613">
        <v>0</v>
      </c>
      <c r="RI613">
        <v>1</v>
      </c>
      <c r="RJ613">
        <v>0</v>
      </c>
      <c r="RK613">
        <v>0</v>
      </c>
      <c r="RL613">
        <v>0</v>
      </c>
      <c r="RM613">
        <v>0</v>
      </c>
      <c r="RN613">
        <v>0</v>
      </c>
      <c r="RO613">
        <v>0</v>
      </c>
      <c r="RP613">
        <v>0</v>
      </c>
      <c r="RQ613">
        <v>0</v>
      </c>
      <c r="RR613">
        <v>0</v>
      </c>
      <c r="RS613">
        <v>0</v>
      </c>
      <c r="RT613">
        <v>0</v>
      </c>
      <c r="RU613">
        <v>0</v>
      </c>
      <c r="RV613">
        <f t="shared" si="19"/>
        <v>5</v>
      </c>
      <c r="RY613">
        <f t="shared" si="18"/>
        <v>7</v>
      </c>
    </row>
    <row r="614" spans="1:493" x14ac:dyDescent="0.3">
      <c r="A614">
        <v>71598</v>
      </c>
      <c r="B614">
        <v>848</v>
      </c>
      <c r="C614" t="s">
        <v>6793</v>
      </c>
      <c r="D614" t="s">
        <v>6793</v>
      </c>
      <c r="I614" t="s">
        <v>6793</v>
      </c>
      <c r="J614" t="s">
        <v>7515</v>
      </c>
      <c r="K614" t="s">
        <v>7515</v>
      </c>
      <c r="L614" t="s">
        <v>7515</v>
      </c>
      <c r="M614" t="s">
        <v>7515</v>
      </c>
      <c r="N614" t="s">
        <v>7515</v>
      </c>
      <c r="O614" t="s">
        <v>7515</v>
      </c>
      <c r="P614" t="s">
        <v>7515</v>
      </c>
      <c r="Q614" t="s">
        <v>7515</v>
      </c>
      <c r="R614" t="s">
        <v>7515</v>
      </c>
      <c r="S614" t="s">
        <v>7515</v>
      </c>
      <c r="T614" t="s">
        <v>7515</v>
      </c>
      <c r="U614" t="s">
        <v>7515</v>
      </c>
      <c r="V614" t="s">
        <v>7515</v>
      </c>
      <c r="W614" t="s">
        <v>7515</v>
      </c>
      <c r="X614" t="s">
        <v>7515</v>
      </c>
      <c r="Y614" t="s">
        <v>7515</v>
      </c>
      <c r="Z614" t="s">
        <v>7515</v>
      </c>
      <c r="AA614" t="s">
        <v>7516</v>
      </c>
      <c r="AB614" t="s">
        <v>7515</v>
      </c>
      <c r="AC614" t="s">
        <v>6796</v>
      </c>
      <c r="AK614" t="s">
        <v>6985</v>
      </c>
      <c r="AL614" t="s">
        <v>6793</v>
      </c>
      <c r="AM614" t="s">
        <v>6794</v>
      </c>
      <c r="AN614" t="s">
        <v>7680</v>
      </c>
      <c r="AO614">
        <v>0</v>
      </c>
      <c r="AP614">
        <v>10</v>
      </c>
      <c r="AQ614" t="s">
        <v>6988</v>
      </c>
      <c r="AR614" t="s">
        <v>6793</v>
      </c>
      <c r="AS614" t="s">
        <v>6793</v>
      </c>
      <c r="AT614" t="s">
        <v>6813</v>
      </c>
      <c r="AU614" t="s">
        <v>7531</v>
      </c>
      <c r="AV614" t="s">
        <v>7518</v>
      </c>
      <c r="AX614" t="s">
        <v>6794</v>
      </c>
      <c r="AY614" t="s">
        <v>6794</v>
      </c>
      <c r="AZ614" t="s">
        <v>6794</v>
      </c>
      <c r="BA614" t="s">
        <v>6793</v>
      </c>
      <c r="BB614" t="s">
        <v>6794</v>
      </c>
      <c r="BC614" t="s">
        <v>6793</v>
      </c>
      <c r="BD614" t="s">
        <v>6793</v>
      </c>
      <c r="BE614" t="s">
        <v>6793</v>
      </c>
      <c r="BF614" t="s">
        <v>6794</v>
      </c>
      <c r="BG614" t="s">
        <v>6794</v>
      </c>
      <c r="BH614" t="s">
        <v>6794</v>
      </c>
      <c r="BI614" t="s">
        <v>7025</v>
      </c>
      <c r="BJ614" t="s">
        <v>7026</v>
      </c>
      <c r="BK614" t="s">
        <v>6794</v>
      </c>
      <c r="BM614" t="s">
        <v>7547</v>
      </c>
      <c r="BN614" t="s">
        <v>6</v>
      </c>
      <c r="BO614" t="s">
        <v>7519</v>
      </c>
      <c r="BP614" t="s">
        <v>6</v>
      </c>
      <c r="BQ614" t="s">
        <v>7559</v>
      </c>
      <c r="BR614" t="s">
        <v>6757</v>
      </c>
      <c r="BS614" t="s">
        <v>7515</v>
      </c>
      <c r="BT614" t="s">
        <v>7516</v>
      </c>
      <c r="BU614" t="s">
        <v>7515</v>
      </c>
      <c r="BV614" t="s">
        <v>7515</v>
      </c>
      <c r="BW614" t="s">
        <v>7515</v>
      </c>
      <c r="BX614" t="s">
        <v>7515</v>
      </c>
      <c r="BY614" t="s">
        <v>7515</v>
      </c>
      <c r="BZ614" t="s">
        <v>7515</v>
      </c>
      <c r="CA614" t="s">
        <v>7515</v>
      </c>
      <c r="CB614" t="s">
        <v>7515</v>
      </c>
      <c r="CC614" t="s">
        <v>7515</v>
      </c>
      <c r="CD614" t="s">
        <v>7515</v>
      </c>
      <c r="CE614" t="s">
        <v>6966</v>
      </c>
      <c r="CI614" t="s">
        <v>6793</v>
      </c>
      <c r="CJ614" t="s">
        <v>6793</v>
      </c>
      <c r="CK614" t="s">
        <v>6794</v>
      </c>
      <c r="CL614" t="s">
        <v>6793</v>
      </c>
      <c r="CM614" t="s">
        <v>6794</v>
      </c>
      <c r="CN614" t="s">
        <v>6793</v>
      </c>
      <c r="CO614" t="s">
        <v>6794</v>
      </c>
      <c r="CP614" t="s">
        <v>6793</v>
      </c>
      <c r="CQ614" t="s">
        <v>6794</v>
      </c>
      <c r="CR614" t="s">
        <v>7520</v>
      </c>
      <c r="CS614" t="s">
        <v>7521</v>
      </c>
      <c r="CT614" t="s">
        <v>7522</v>
      </c>
      <c r="CU614" t="s">
        <v>6793</v>
      </c>
      <c r="CV614">
        <v>1</v>
      </c>
      <c r="CW614">
        <v>1</v>
      </c>
      <c r="CX614">
        <v>1</v>
      </c>
      <c r="CY614" t="s">
        <v>6793</v>
      </c>
      <c r="CZ614">
        <v>1</v>
      </c>
      <c r="DA614" t="s">
        <v>7680</v>
      </c>
      <c r="DB614">
        <v>2</v>
      </c>
      <c r="DC614">
        <v>2008</v>
      </c>
      <c r="DD614" t="s">
        <v>7557</v>
      </c>
      <c r="DE614" t="s">
        <v>7680</v>
      </c>
      <c r="DF614">
        <v>4</v>
      </c>
      <c r="DG614">
        <v>2008</v>
      </c>
      <c r="EC614">
        <v>2</v>
      </c>
      <c r="EE614">
        <v>0</v>
      </c>
      <c r="EF614">
        <v>0</v>
      </c>
      <c r="EG614">
        <v>0</v>
      </c>
      <c r="EH614">
        <v>0</v>
      </c>
      <c r="EI614">
        <v>2</v>
      </c>
      <c r="EJ614">
        <v>0</v>
      </c>
      <c r="EK614">
        <v>0</v>
      </c>
      <c r="EL614" t="s">
        <v>6794</v>
      </c>
      <c r="EV614" t="s">
        <v>6793</v>
      </c>
      <c r="JJ614" t="s">
        <v>7524</v>
      </c>
      <c r="JK614" t="s">
        <v>7680</v>
      </c>
      <c r="JL614">
        <v>2</v>
      </c>
      <c r="JM614">
        <v>2008</v>
      </c>
      <c r="JO614" t="s">
        <v>7527</v>
      </c>
      <c r="JP614" t="s">
        <v>7527</v>
      </c>
      <c r="JQ614" t="s">
        <v>6794</v>
      </c>
      <c r="JR614" t="s">
        <v>6793</v>
      </c>
      <c r="KK614" t="s">
        <v>7524</v>
      </c>
      <c r="KL614" t="s">
        <v>7680</v>
      </c>
      <c r="KM614">
        <v>2</v>
      </c>
      <c r="KN614">
        <v>2008</v>
      </c>
      <c r="KR614" t="s">
        <v>6793</v>
      </c>
      <c r="LC614" t="s">
        <v>7524</v>
      </c>
      <c r="LD614" t="s">
        <v>7680</v>
      </c>
      <c r="LE614">
        <v>2</v>
      </c>
      <c r="LF614">
        <v>2008</v>
      </c>
      <c r="LH614" t="s">
        <v>7527</v>
      </c>
      <c r="LI614" t="s">
        <v>7527</v>
      </c>
      <c r="LJ614" t="s">
        <v>6794</v>
      </c>
      <c r="LK614" t="s">
        <v>6793</v>
      </c>
      <c r="LL614" t="s">
        <v>7538</v>
      </c>
      <c r="LM614" t="s">
        <v>7680</v>
      </c>
      <c r="LN614">
        <v>2</v>
      </c>
      <c r="LO614">
        <v>2008</v>
      </c>
      <c r="LS614" t="s">
        <v>6794</v>
      </c>
      <c r="LT614" t="s">
        <v>6793</v>
      </c>
      <c r="PG614">
        <v>5</v>
      </c>
      <c r="PH614" t="s">
        <v>7515</v>
      </c>
      <c r="PI614" t="s">
        <v>7515</v>
      </c>
      <c r="PJ614" t="s">
        <v>7515</v>
      </c>
      <c r="PK614" t="s">
        <v>7515</v>
      </c>
      <c r="PL614" t="s">
        <v>7515</v>
      </c>
      <c r="PM614" t="s">
        <v>7515</v>
      </c>
      <c r="PN614" t="s">
        <v>7515</v>
      </c>
      <c r="PO614" t="s">
        <v>7515</v>
      </c>
      <c r="PP614" t="s">
        <v>7516</v>
      </c>
      <c r="PQ614" t="s">
        <v>7515</v>
      </c>
      <c r="PR614" t="s">
        <v>7515</v>
      </c>
      <c r="PS614" t="s">
        <v>7527</v>
      </c>
      <c r="PU614" t="s">
        <v>6857</v>
      </c>
      <c r="PW614" t="s">
        <v>7515</v>
      </c>
      <c r="PX614" t="s">
        <v>7515</v>
      </c>
      <c r="PY614" t="s">
        <v>7515</v>
      </c>
      <c r="PZ614" t="s">
        <v>7515</v>
      </c>
      <c r="QA614" t="s">
        <v>7515</v>
      </c>
      <c r="QB614" t="s">
        <v>7515</v>
      </c>
      <c r="QC614" t="s">
        <v>7516</v>
      </c>
      <c r="QD614" t="s">
        <v>7528</v>
      </c>
      <c r="QE614" t="s">
        <v>7529</v>
      </c>
      <c r="QF614" t="s">
        <v>7528</v>
      </c>
      <c r="QG614" t="s">
        <v>7681</v>
      </c>
      <c r="QH614">
        <v>2008</v>
      </c>
      <c r="QI614">
        <v>2</v>
      </c>
      <c r="QJ614">
        <v>1</v>
      </c>
      <c r="QK614" s="329">
        <v>39491</v>
      </c>
      <c r="QL614">
        <v>1</v>
      </c>
      <c r="QM614">
        <v>0</v>
      </c>
      <c r="QN614" t="s">
        <v>194</v>
      </c>
      <c r="QO614">
        <v>0</v>
      </c>
      <c r="QP614">
        <v>35</v>
      </c>
      <c r="QQ614">
        <v>1</v>
      </c>
      <c r="QR614">
        <v>0</v>
      </c>
      <c r="QS614">
        <v>0</v>
      </c>
      <c r="QT614">
        <v>0</v>
      </c>
      <c r="QU614">
        <v>0</v>
      </c>
      <c r="QV614">
        <v>0</v>
      </c>
      <c r="QW614">
        <v>0</v>
      </c>
      <c r="QX614">
        <v>0</v>
      </c>
      <c r="QY614">
        <v>0</v>
      </c>
      <c r="QZ614">
        <v>0</v>
      </c>
      <c r="RA614">
        <v>0</v>
      </c>
      <c r="RB614">
        <v>0</v>
      </c>
      <c r="RC614">
        <v>0</v>
      </c>
      <c r="RD614">
        <v>0</v>
      </c>
      <c r="RE614">
        <v>0</v>
      </c>
      <c r="RF614">
        <v>1</v>
      </c>
      <c r="RG614">
        <v>0</v>
      </c>
      <c r="RH614">
        <v>0</v>
      </c>
      <c r="RI614">
        <v>1</v>
      </c>
      <c r="RJ614">
        <v>0</v>
      </c>
      <c r="RK614">
        <v>1</v>
      </c>
      <c r="RL614">
        <v>1</v>
      </c>
      <c r="RM614">
        <v>0</v>
      </c>
      <c r="RN614">
        <v>0</v>
      </c>
      <c r="RO614">
        <v>0</v>
      </c>
      <c r="RP614">
        <v>0</v>
      </c>
      <c r="RQ614">
        <v>0</v>
      </c>
      <c r="RR614">
        <v>0</v>
      </c>
      <c r="RS614">
        <v>0</v>
      </c>
      <c r="RT614">
        <v>0</v>
      </c>
      <c r="RU614">
        <v>0</v>
      </c>
      <c r="RV614">
        <f t="shared" si="19"/>
        <v>4</v>
      </c>
      <c r="RY614">
        <f t="shared" si="18"/>
        <v>1</v>
      </c>
    </row>
    <row r="615" spans="1:493" x14ac:dyDescent="0.3">
      <c r="A615">
        <v>71599</v>
      </c>
      <c r="B615">
        <v>849</v>
      </c>
      <c r="C615" t="s">
        <v>6793</v>
      </c>
      <c r="D615" t="s">
        <v>6793</v>
      </c>
      <c r="I615" t="s">
        <v>6793</v>
      </c>
      <c r="J615" t="s">
        <v>7515</v>
      </c>
      <c r="K615" t="s">
        <v>7515</v>
      </c>
      <c r="L615" t="s">
        <v>7515</v>
      </c>
      <c r="M615" t="s">
        <v>7515</v>
      </c>
      <c r="N615" t="s">
        <v>7515</v>
      </c>
      <c r="O615" t="s">
        <v>7515</v>
      </c>
      <c r="P615" t="s">
        <v>7515</v>
      </c>
      <c r="Q615" t="s">
        <v>7515</v>
      </c>
      <c r="R615" t="s">
        <v>7515</v>
      </c>
      <c r="S615" t="s">
        <v>7515</v>
      </c>
      <c r="T615" t="s">
        <v>7515</v>
      </c>
      <c r="U615" t="s">
        <v>7515</v>
      </c>
      <c r="V615" t="s">
        <v>7515</v>
      </c>
      <c r="W615" t="s">
        <v>7515</v>
      </c>
      <c r="X615" t="s">
        <v>7515</v>
      </c>
      <c r="Y615" t="s">
        <v>7516</v>
      </c>
      <c r="Z615" t="s">
        <v>7515</v>
      </c>
      <c r="AA615" t="s">
        <v>7515</v>
      </c>
      <c r="AB615" t="s">
        <v>7515</v>
      </c>
      <c r="AC615" t="s">
        <v>7517</v>
      </c>
      <c r="AF615">
        <v>0</v>
      </c>
      <c r="AG615">
        <v>10</v>
      </c>
      <c r="AH615" t="s">
        <v>6845</v>
      </c>
      <c r="AK615" t="s">
        <v>6993</v>
      </c>
      <c r="AL615" t="s">
        <v>6794</v>
      </c>
      <c r="AM615" t="s">
        <v>6794</v>
      </c>
      <c r="AN615" t="s">
        <v>7680</v>
      </c>
      <c r="AO615">
        <v>0</v>
      </c>
      <c r="AP615">
        <v>20</v>
      </c>
      <c r="AQ615" t="s">
        <v>6992</v>
      </c>
      <c r="AR615" t="s">
        <v>6793</v>
      </c>
      <c r="AS615" t="s">
        <v>6794</v>
      </c>
      <c r="AT615" t="s">
        <v>6814</v>
      </c>
      <c r="AV615" t="s">
        <v>7518</v>
      </c>
      <c r="AW615" t="s">
        <v>7588</v>
      </c>
      <c r="AX615" t="s">
        <v>6794</v>
      </c>
      <c r="AY615" t="s">
        <v>6794</v>
      </c>
      <c r="AZ615" t="s">
        <v>6794</v>
      </c>
      <c r="BA615" t="s">
        <v>6794</v>
      </c>
      <c r="BB615" t="s">
        <v>6794</v>
      </c>
      <c r="BC615" t="s">
        <v>6793</v>
      </c>
      <c r="BD615" t="s">
        <v>6794</v>
      </c>
      <c r="BE615" t="s">
        <v>6793</v>
      </c>
      <c r="BF615" t="s">
        <v>6793</v>
      </c>
      <c r="BG615" t="s">
        <v>6794</v>
      </c>
      <c r="BH615" t="s">
        <v>6794</v>
      </c>
      <c r="BI615" t="s">
        <v>7565</v>
      </c>
      <c r="BJ615" t="s">
        <v>7625</v>
      </c>
      <c r="BK615" t="s">
        <v>6794</v>
      </c>
      <c r="BM615">
        <v>25</v>
      </c>
      <c r="BN615">
        <v>25</v>
      </c>
      <c r="BO615" t="s">
        <v>7519</v>
      </c>
      <c r="BP615" t="s">
        <v>7542</v>
      </c>
      <c r="BQ615" t="s">
        <v>7559</v>
      </c>
      <c r="BR615" t="s">
        <v>7543</v>
      </c>
      <c r="BS615" t="s">
        <v>7515</v>
      </c>
      <c r="BT615" t="s">
        <v>7515</v>
      </c>
      <c r="BU615" t="s">
        <v>7516</v>
      </c>
      <c r="BV615" t="s">
        <v>7515</v>
      </c>
      <c r="BW615" t="s">
        <v>7515</v>
      </c>
      <c r="BX615" t="s">
        <v>7515</v>
      </c>
      <c r="BY615" t="s">
        <v>7515</v>
      </c>
      <c r="BZ615" t="s">
        <v>7516</v>
      </c>
      <c r="CA615" t="s">
        <v>7515</v>
      </c>
      <c r="CB615" t="s">
        <v>7515</v>
      </c>
      <c r="CC615" t="s">
        <v>7515</v>
      </c>
      <c r="CD615" t="s">
        <v>7515</v>
      </c>
      <c r="CE615" t="s">
        <v>6794</v>
      </c>
      <c r="CF615" t="s">
        <v>6757</v>
      </c>
      <c r="CG615">
        <v>125</v>
      </c>
      <c r="CH615" t="s">
        <v>7620</v>
      </c>
      <c r="CI615" t="s">
        <v>6793</v>
      </c>
      <c r="CJ615" t="s">
        <v>6793</v>
      </c>
      <c r="CK615" t="s">
        <v>6794</v>
      </c>
      <c r="CL615" t="s">
        <v>6794</v>
      </c>
      <c r="CM615" t="s">
        <v>6794</v>
      </c>
      <c r="CN615" t="s">
        <v>6794</v>
      </c>
      <c r="CO615" t="s">
        <v>6794</v>
      </c>
      <c r="CP615" t="s">
        <v>6793</v>
      </c>
      <c r="CQ615" t="s">
        <v>6794</v>
      </c>
      <c r="CR615" t="s">
        <v>7520</v>
      </c>
      <c r="CS615" t="s">
        <v>7521</v>
      </c>
      <c r="CT615" t="s">
        <v>7536</v>
      </c>
      <c r="CU615" t="s">
        <v>6793</v>
      </c>
      <c r="CV615">
        <v>3</v>
      </c>
      <c r="CW615">
        <v>3</v>
      </c>
      <c r="CX615">
        <v>3</v>
      </c>
      <c r="CY615" t="s">
        <v>6794</v>
      </c>
      <c r="EC615">
        <v>3</v>
      </c>
      <c r="EE615">
        <v>0</v>
      </c>
      <c r="EF615">
        <v>2</v>
      </c>
      <c r="EG615">
        <v>0</v>
      </c>
      <c r="EH615">
        <v>0</v>
      </c>
      <c r="EI615">
        <v>0</v>
      </c>
      <c r="EJ615">
        <v>1</v>
      </c>
      <c r="EK615">
        <v>0</v>
      </c>
      <c r="EL615" t="s">
        <v>6793</v>
      </c>
      <c r="EM615" t="s">
        <v>6859</v>
      </c>
      <c r="EN615">
        <v>2</v>
      </c>
      <c r="EP615" t="s">
        <v>7683</v>
      </c>
      <c r="EQ615">
        <v>2009</v>
      </c>
      <c r="ER615" t="s">
        <v>7684</v>
      </c>
      <c r="EV615" t="s">
        <v>6793</v>
      </c>
      <c r="KK615" t="s">
        <v>7524</v>
      </c>
      <c r="KL615" t="s">
        <v>7680</v>
      </c>
      <c r="KM615">
        <v>1</v>
      </c>
      <c r="KN615">
        <v>2008</v>
      </c>
      <c r="KR615" t="s">
        <v>6794</v>
      </c>
      <c r="KS615" t="s">
        <v>6793</v>
      </c>
      <c r="LL615" t="s">
        <v>7524</v>
      </c>
      <c r="LM615" t="s">
        <v>6</v>
      </c>
      <c r="LP615" t="s">
        <v>6</v>
      </c>
      <c r="LS615" t="s">
        <v>6794</v>
      </c>
      <c r="LT615" t="s">
        <v>6794</v>
      </c>
      <c r="PG615">
        <v>5</v>
      </c>
      <c r="PH615" t="s">
        <v>7515</v>
      </c>
      <c r="PI615" t="s">
        <v>7515</v>
      </c>
      <c r="PJ615" t="s">
        <v>7515</v>
      </c>
      <c r="PK615" t="s">
        <v>7515</v>
      </c>
      <c r="PL615" t="s">
        <v>7515</v>
      </c>
      <c r="PM615" t="s">
        <v>7515</v>
      </c>
      <c r="PN615" t="s">
        <v>7516</v>
      </c>
      <c r="PO615" t="s">
        <v>7515</v>
      </c>
      <c r="PP615" t="s">
        <v>7515</v>
      </c>
      <c r="PQ615" t="s">
        <v>7515</v>
      </c>
      <c r="PR615" t="s">
        <v>7515</v>
      </c>
      <c r="PS615" t="s">
        <v>7526</v>
      </c>
      <c r="PT615" t="s">
        <v>7526</v>
      </c>
      <c r="PU615" t="s">
        <v>7526</v>
      </c>
      <c r="PV615" t="s">
        <v>7526</v>
      </c>
      <c r="PW615" t="s">
        <v>7515</v>
      </c>
      <c r="PX615" t="s">
        <v>7515</v>
      </c>
      <c r="PY615" t="s">
        <v>7515</v>
      </c>
      <c r="PZ615" t="s">
        <v>7515</v>
      </c>
      <c r="QA615" t="s">
        <v>7515</v>
      </c>
      <c r="QB615" t="s">
        <v>7515</v>
      </c>
      <c r="QC615" t="s">
        <v>7516</v>
      </c>
      <c r="QD615" t="s">
        <v>7528</v>
      </c>
      <c r="QE615" t="s">
        <v>7529</v>
      </c>
      <c r="QF615" t="s">
        <v>7528</v>
      </c>
      <c r="QG615" t="s">
        <v>7681</v>
      </c>
      <c r="QH615">
        <v>2008</v>
      </c>
      <c r="QI615">
        <v>2</v>
      </c>
      <c r="QJ615">
        <v>1</v>
      </c>
      <c r="QK615" s="329">
        <v>39498</v>
      </c>
      <c r="QL615">
        <v>0</v>
      </c>
      <c r="QM615">
        <v>1</v>
      </c>
      <c r="QN615" t="s">
        <v>265</v>
      </c>
      <c r="QO615">
        <v>2008</v>
      </c>
      <c r="QP615">
        <v>50</v>
      </c>
      <c r="QQ615">
        <v>1</v>
      </c>
      <c r="QR615">
        <v>0</v>
      </c>
      <c r="QS615">
        <v>0</v>
      </c>
      <c r="QT615">
        <v>0</v>
      </c>
      <c r="QU615">
        <v>0</v>
      </c>
      <c r="QV615">
        <v>0</v>
      </c>
      <c r="QW615">
        <v>0</v>
      </c>
      <c r="QX615">
        <v>0</v>
      </c>
      <c r="QY615">
        <v>0</v>
      </c>
      <c r="QZ615">
        <v>0</v>
      </c>
      <c r="RA615">
        <v>0</v>
      </c>
      <c r="RB615">
        <v>0</v>
      </c>
      <c r="RC615">
        <v>0</v>
      </c>
      <c r="RD615">
        <v>0</v>
      </c>
      <c r="RE615">
        <v>0</v>
      </c>
      <c r="RF615">
        <v>0</v>
      </c>
      <c r="RG615">
        <v>0</v>
      </c>
      <c r="RH615">
        <v>0</v>
      </c>
      <c r="RI615">
        <v>1</v>
      </c>
      <c r="RJ615">
        <v>0</v>
      </c>
      <c r="RK615">
        <v>0</v>
      </c>
      <c r="RL615">
        <v>1</v>
      </c>
      <c r="RM615">
        <v>0</v>
      </c>
      <c r="RN615">
        <v>0</v>
      </c>
      <c r="RO615">
        <v>0</v>
      </c>
      <c r="RP615">
        <v>0</v>
      </c>
      <c r="RQ615">
        <v>0</v>
      </c>
      <c r="RR615">
        <v>0</v>
      </c>
      <c r="RS615">
        <v>0</v>
      </c>
      <c r="RT615">
        <v>0</v>
      </c>
      <c r="RU615">
        <v>0</v>
      </c>
      <c r="RV615">
        <f t="shared" si="19"/>
        <v>2</v>
      </c>
      <c r="RY615">
        <f t="shared" si="18"/>
        <v>12</v>
      </c>
    </row>
    <row r="616" spans="1:493" x14ac:dyDescent="0.3">
      <c r="A616">
        <v>71600</v>
      </c>
      <c r="B616">
        <v>850</v>
      </c>
      <c r="C616" t="s">
        <v>6793</v>
      </c>
      <c r="D616" t="s">
        <v>6793</v>
      </c>
      <c r="I616" t="s">
        <v>6793</v>
      </c>
      <c r="J616" t="s">
        <v>7515</v>
      </c>
      <c r="K616" t="s">
        <v>7515</v>
      </c>
      <c r="L616" t="s">
        <v>7515</v>
      </c>
      <c r="M616" t="s">
        <v>7515</v>
      </c>
      <c r="N616" t="s">
        <v>7515</v>
      </c>
      <c r="O616" t="s">
        <v>7515</v>
      </c>
      <c r="P616" t="s">
        <v>7515</v>
      </c>
      <c r="Q616" t="s">
        <v>7515</v>
      </c>
      <c r="R616" t="s">
        <v>7515</v>
      </c>
      <c r="S616" t="s">
        <v>7515</v>
      </c>
      <c r="T616" t="s">
        <v>7516</v>
      </c>
      <c r="U616" t="s">
        <v>7515</v>
      </c>
      <c r="V616" t="s">
        <v>7515</v>
      </c>
      <c r="W616" t="s">
        <v>7515</v>
      </c>
      <c r="X616" t="s">
        <v>7515</v>
      </c>
      <c r="Y616" t="s">
        <v>7515</v>
      </c>
      <c r="Z616" t="s">
        <v>7515</v>
      </c>
      <c r="AA616" t="s">
        <v>7515</v>
      </c>
      <c r="AB616" t="s">
        <v>7515</v>
      </c>
      <c r="AC616" t="s">
        <v>6796</v>
      </c>
      <c r="AK616" t="s">
        <v>6985</v>
      </c>
      <c r="AL616" t="s">
        <v>6793</v>
      </c>
      <c r="AM616" t="s">
        <v>6793</v>
      </c>
      <c r="AN616" t="s">
        <v>7680</v>
      </c>
      <c r="AO616">
        <v>0</v>
      </c>
      <c r="AP616">
        <v>13</v>
      </c>
      <c r="AQ616" t="s">
        <v>6988</v>
      </c>
      <c r="AR616" t="s">
        <v>6793</v>
      </c>
      <c r="AS616" t="s">
        <v>6793</v>
      </c>
      <c r="AT616" t="s">
        <v>6813</v>
      </c>
      <c r="AU616" t="s">
        <v>7531</v>
      </c>
      <c r="AV616" t="s">
        <v>7553</v>
      </c>
      <c r="AX616" t="s">
        <v>6794</v>
      </c>
      <c r="AY616" t="s">
        <v>6794</v>
      </c>
      <c r="AZ616" t="s">
        <v>6794</v>
      </c>
      <c r="BA616" t="s">
        <v>6794</v>
      </c>
      <c r="BB616" t="s">
        <v>6794</v>
      </c>
      <c r="BC616" t="s">
        <v>6793</v>
      </c>
      <c r="BD616" t="s">
        <v>6793</v>
      </c>
      <c r="BE616" t="s">
        <v>6794</v>
      </c>
      <c r="BF616" t="s">
        <v>6794</v>
      </c>
      <c r="BG616" t="s">
        <v>6794</v>
      </c>
      <c r="BH616" t="s">
        <v>6794</v>
      </c>
      <c r="BI616" t="s">
        <v>7025</v>
      </c>
      <c r="BJ616" t="s">
        <v>7686</v>
      </c>
      <c r="BK616" t="s">
        <v>6794</v>
      </c>
      <c r="BM616">
        <v>0</v>
      </c>
      <c r="BN616" t="s">
        <v>6</v>
      </c>
      <c r="BO616" t="s">
        <v>7533</v>
      </c>
      <c r="BP616" t="s">
        <v>7604</v>
      </c>
      <c r="BQ616" t="s">
        <v>7559</v>
      </c>
      <c r="BR616" t="s">
        <v>7594</v>
      </c>
      <c r="BS616" t="s">
        <v>7516</v>
      </c>
      <c r="BT616" t="s">
        <v>7515</v>
      </c>
      <c r="BU616" t="s">
        <v>7515</v>
      </c>
      <c r="BV616" t="s">
        <v>7515</v>
      </c>
      <c r="BW616" t="s">
        <v>7515</v>
      </c>
      <c r="BX616" t="s">
        <v>7515</v>
      </c>
      <c r="BY616" t="s">
        <v>7515</v>
      </c>
      <c r="BZ616" t="s">
        <v>7515</v>
      </c>
      <c r="CA616" t="s">
        <v>7515</v>
      </c>
      <c r="CB616" t="s">
        <v>7515</v>
      </c>
      <c r="CC616" t="s">
        <v>7515</v>
      </c>
      <c r="CD616" t="s">
        <v>7515</v>
      </c>
      <c r="CE616" t="s">
        <v>6794</v>
      </c>
      <c r="CI616" t="s">
        <v>6793</v>
      </c>
      <c r="CJ616" t="s">
        <v>6793</v>
      </c>
      <c r="CK616" t="s">
        <v>6794</v>
      </c>
      <c r="CL616" t="s">
        <v>6793</v>
      </c>
      <c r="CM616" t="s">
        <v>6793</v>
      </c>
      <c r="CN616" t="s">
        <v>6794</v>
      </c>
      <c r="CO616" t="s">
        <v>6794</v>
      </c>
      <c r="CP616" t="s">
        <v>6793</v>
      </c>
      <c r="CQ616" t="s">
        <v>6794</v>
      </c>
      <c r="CR616" t="s">
        <v>7520</v>
      </c>
      <c r="CS616" t="s">
        <v>7521</v>
      </c>
      <c r="CT616" t="s">
        <v>7536</v>
      </c>
      <c r="CU616" t="s">
        <v>6793</v>
      </c>
      <c r="CV616">
        <v>2</v>
      </c>
      <c r="CW616">
        <v>3</v>
      </c>
      <c r="CX616">
        <v>2</v>
      </c>
      <c r="CY616" t="s">
        <v>6794</v>
      </c>
      <c r="EC616">
        <v>2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1</v>
      </c>
      <c r="EK616">
        <v>1</v>
      </c>
      <c r="EL616" t="s">
        <v>6794</v>
      </c>
      <c r="EV616" t="s">
        <v>6793</v>
      </c>
      <c r="IR616" t="s">
        <v>7524</v>
      </c>
      <c r="IS616" t="s">
        <v>6</v>
      </c>
      <c r="IV616" t="s">
        <v>7578</v>
      </c>
      <c r="IY616" t="s">
        <v>6794</v>
      </c>
      <c r="IZ616" t="s">
        <v>6793</v>
      </c>
      <c r="JA616" t="s">
        <v>7524</v>
      </c>
      <c r="JB616" t="s">
        <v>6</v>
      </c>
      <c r="JE616" t="s">
        <v>7578</v>
      </c>
      <c r="JF616" t="s">
        <v>7527</v>
      </c>
      <c r="JG616" t="s">
        <v>7527</v>
      </c>
      <c r="JH616" t="s">
        <v>6794</v>
      </c>
      <c r="JI616" t="s">
        <v>6966</v>
      </c>
      <c r="PS616" t="s">
        <v>7526</v>
      </c>
      <c r="PT616" t="s">
        <v>7526</v>
      </c>
      <c r="PV616" t="s">
        <v>7527</v>
      </c>
      <c r="PW616" t="s">
        <v>7516</v>
      </c>
      <c r="PX616" t="s">
        <v>7515</v>
      </c>
      <c r="PY616" t="s">
        <v>7515</v>
      </c>
      <c r="PZ616" t="s">
        <v>7515</v>
      </c>
      <c r="QA616" t="s">
        <v>7515</v>
      </c>
      <c r="QB616" t="s">
        <v>7515</v>
      </c>
      <c r="QC616" t="s">
        <v>7515</v>
      </c>
      <c r="QD616" t="s">
        <v>7528</v>
      </c>
      <c r="QE616" t="s">
        <v>7539</v>
      </c>
      <c r="QF616" t="s">
        <v>7528</v>
      </c>
      <c r="QG616" t="s">
        <v>7681</v>
      </c>
      <c r="QH616">
        <v>2008</v>
      </c>
      <c r="QI616">
        <v>6</v>
      </c>
      <c r="QJ616">
        <v>1</v>
      </c>
      <c r="QK616" s="329">
        <v>39611</v>
      </c>
      <c r="QL616">
        <v>1</v>
      </c>
      <c r="QM616">
        <v>0</v>
      </c>
      <c r="QN616" t="s">
        <v>194</v>
      </c>
      <c r="QO616">
        <v>0</v>
      </c>
      <c r="QP616">
        <v>35</v>
      </c>
      <c r="QQ616">
        <v>0</v>
      </c>
      <c r="QR616">
        <v>0</v>
      </c>
      <c r="QS616">
        <v>0</v>
      </c>
      <c r="QT616">
        <v>0</v>
      </c>
      <c r="QU616">
        <v>0</v>
      </c>
      <c r="QV616">
        <v>0</v>
      </c>
      <c r="QW616">
        <v>0</v>
      </c>
      <c r="QX616">
        <v>0</v>
      </c>
      <c r="QY616">
        <v>0</v>
      </c>
      <c r="QZ616">
        <v>0</v>
      </c>
      <c r="RA616">
        <v>0</v>
      </c>
      <c r="RB616">
        <v>0</v>
      </c>
      <c r="RC616">
        <v>0</v>
      </c>
      <c r="RD616">
        <v>1</v>
      </c>
      <c r="RE616">
        <v>1</v>
      </c>
      <c r="RF616">
        <v>0</v>
      </c>
      <c r="RG616">
        <v>0</v>
      </c>
      <c r="RH616">
        <v>0</v>
      </c>
      <c r="RI616">
        <v>0</v>
      </c>
      <c r="RJ616">
        <v>0</v>
      </c>
      <c r="RK616">
        <v>0</v>
      </c>
      <c r="RL616">
        <v>0</v>
      </c>
      <c r="RM616">
        <v>0</v>
      </c>
      <c r="RN616">
        <v>0</v>
      </c>
      <c r="RO616">
        <v>0</v>
      </c>
      <c r="RP616">
        <v>0</v>
      </c>
      <c r="RQ616">
        <v>0</v>
      </c>
      <c r="RR616">
        <v>0</v>
      </c>
      <c r="RS616">
        <v>0</v>
      </c>
      <c r="RT616">
        <v>0</v>
      </c>
      <c r="RU616">
        <v>0</v>
      </c>
      <c r="RV616">
        <f t="shared" si="19"/>
        <v>4</v>
      </c>
      <c r="RY616">
        <f t="shared" si="18"/>
        <v>1</v>
      </c>
    </row>
    <row r="617" spans="1:493" x14ac:dyDescent="0.3">
      <c r="A617">
        <v>71601</v>
      </c>
      <c r="B617">
        <v>851</v>
      </c>
      <c r="C617" t="s">
        <v>6793</v>
      </c>
      <c r="D617" t="s">
        <v>6793</v>
      </c>
      <c r="I617" t="s">
        <v>6793</v>
      </c>
      <c r="J617" t="s">
        <v>7515</v>
      </c>
      <c r="K617" t="s">
        <v>7515</v>
      </c>
      <c r="L617" t="s">
        <v>7515</v>
      </c>
      <c r="M617" t="s">
        <v>7515</v>
      </c>
      <c r="N617" t="s">
        <v>7515</v>
      </c>
      <c r="O617" t="s">
        <v>7515</v>
      </c>
      <c r="P617" t="s">
        <v>7515</v>
      </c>
      <c r="Q617" t="s">
        <v>7515</v>
      </c>
      <c r="R617" t="s">
        <v>7515</v>
      </c>
      <c r="S617" t="s">
        <v>7515</v>
      </c>
      <c r="T617" t="s">
        <v>7516</v>
      </c>
      <c r="U617" t="s">
        <v>7515</v>
      </c>
      <c r="V617" t="s">
        <v>7515</v>
      </c>
      <c r="W617" t="s">
        <v>7515</v>
      </c>
      <c r="X617" t="s">
        <v>7515</v>
      </c>
      <c r="Y617" t="s">
        <v>7515</v>
      </c>
      <c r="Z617" t="s">
        <v>7515</v>
      </c>
      <c r="AA617" t="s">
        <v>7515</v>
      </c>
      <c r="AB617" t="s">
        <v>7515</v>
      </c>
      <c r="AC617" t="s">
        <v>7517</v>
      </c>
      <c r="AF617">
        <v>0</v>
      </c>
      <c r="AG617">
        <v>10</v>
      </c>
      <c r="AH617" t="s">
        <v>6845</v>
      </c>
      <c r="AK617" t="s">
        <v>6993</v>
      </c>
      <c r="AL617" t="s">
        <v>6794</v>
      </c>
      <c r="AM617" t="s">
        <v>6794</v>
      </c>
      <c r="AN617" t="s">
        <v>7680</v>
      </c>
      <c r="AO617">
        <v>0</v>
      </c>
      <c r="AP617">
        <v>30</v>
      </c>
      <c r="AQ617" t="s">
        <v>7568</v>
      </c>
      <c r="AT617" t="s">
        <v>6813</v>
      </c>
      <c r="AU617" t="s">
        <v>7531</v>
      </c>
      <c r="AV617" t="s">
        <v>7553</v>
      </c>
      <c r="AX617" t="s">
        <v>6794</v>
      </c>
      <c r="AY617" t="s">
        <v>6794</v>
      </c>
      <c r="AZ617" t="s">
        <v>6794</v>
      </c>
      <c r="BA617" t="s">
        <v>6794</v>
      </c>
      <c r="BC617" t="s">
        <v>6794</v>
      </c>
      <c r="BD617" t="s">
        <v>6794</v>
      </c>
      <c r="BE617" t="s">
        <v>6793</v>
      </c>
      <c r="BF617" t="s">
        <v>6794</v>
      </c>
      <c r="BG617" t="s">
        <v>6794</v>
      </c>
      <c r="BH617" t="s">
        <v>6794</v>
      </c>
      <c r="BI617" t="s">
        <v>7026</v>
      </c>
      <c r="BJ617" t="s">
        <v>7031</v>
      </c>
      <c r="BK617" t="s">
        <v>6794</v>
      </c>
      <c r="BM617">
        <v>0</v>
      </c>
      <c r="BN617" t="s">
        <v>7532</v>
      </c>
      <c r="BO617" t="s">
        <v>7533</v>
      </c>
      <c r="BP617" t="s">
        <v>6</v>
      </c>
      <c r="BQ617" t="s">
        <v>7559</v>
      </c>
      <c r="BR617" t="s">
        <v>7543</v>
      </c>
      <c r="BS617" t="s">
        <v>7515</v>
      </c>
      <c r="BT617" t="s">
        <v>7515</v>
      </c>
      <c r="BU617" t="s">
        <v>7516</v>
      </c>
      <c r="BV617" t="s">
        <v>7515</v>
      </c>
      <c r="BW617" t="s">
        <v>7515</v>
      </c>
      <c r="BX617" t="s">
        <v>7515</v>
      </c>
      <c r="BY617" t="s">
        <v>7515</v>
      </c>
      <c r="BZ617" t="s">
        <v>7515</v>
      </c>
      <c r="CA617" t="s">
        <v>7515</v>
      </c>
      <c r="CB617" t="s">
        <v>7515</v>
      </c>
      <c r="CC617" t="s">
        <v>7515</v>
      </c>
      <c r="CD617" t="s">
        <v>7515</v>
      </c>
      <c r="CE617" t="s">
        <v>6793</v>
      </c>
      <c r="CI617" t="s">
        <v>6793</v>
      </c>
      <c r="CJ617" t="s">
        <v>6793</v>
      </c>
      <c r="CK617" t="s">
        <v>6794</v>
      </c>
      <c r="CL617" t="s">
        <v>6793</v>
      </c>
      <c r="CM617" t="s">
        <v>6793</v>
      </c>
      <c r="CN617" t="s">
        <v>6794</v>
      </c>
      <c r="CO617" t="s">
        <v>6794</v>
      </c>
      <c r="CP617" t="s">
        <v>6793</v>
      </c>
      <c r="CQ617" t="s">
        <v>6793</v>
      </c>
      <c r="CR617" t="s">
        <v>7520</v>
      </c>
      <c r="CS617" t="s">
        <v>7521</v>
      </c>
      <c r="CT617" t="s">
        <v>7536</v>
      </c>
      <c r="CU617" t="s">
        <v>6793</v>
      </c>
      <c r="CV617">
        <v>3</v>
      </c>
      <c r="CW617">
        <v>3</v>
      </c>
      <c r="CX617">
        <v>3</v>
      </c>
      <c r="CY617" t="s">
        <v>6794</v>
      </c>
      <c r="EC617">
        <v>4</v>
      </c>
      <c r="EE617">
        <v>2</v>
      </c>
      <c r="EF617">
        <v>0</v>
      </c>
      <c r="EG617">
        <v>2</v>
      </c>
      <c r="EH617">
        <v>0</v>
      </c>
      <c r="EI617">
        <v>0</v>
      </c>
      <c r="EJ617">
        <v>0</v>
      </c>
      <c r="EK617">
        <v>0</v>
      </c>
      <c r="EL617" t="s">
        <v>6793</v>
      </c>
      <c r="EM617" t="s">
        <v>6859</v>
      </c>
      <c r="EN617">
        <v>1</v>
      </c>
      <c r="EP617" t="s">
        <v>7683</v>
      </c>
      <c r="EQ617">
        <v>2007</v>
      </c>
      <c r="ER617" t="s">
        <v>7684</v>
      </c>
      <c r="EV617" t="s">
        <v>6794</v>
      </c>
      <c r="PS617" t="s">
        <v>7527</v>
      </c>
      <c r="PT617" t="s">
        <v>7526</v>
      </c>
      <c r="PU617" t="s">
        <v>7527</v>
      </c>
      <c r="PV617" t="s">
        <v>7527</v>
      </c>
      <c r="PW617" t="s">
        <v>7516</v>
      </c>
      <c r="PX617" t="s">
        <v>7515</v>
      </c>
      <c r="PY617" t="s">
        <v>7515</v>
      </c>
      <c r="PZ617" t="s">
        <v>7515</v>
      </c>
      <c r="QA617" t="s">
        <v>7515</v>
      </c>
      <c r="QB617" t="s">
        <v>7515</v>
      </c>
      <c r="QC617" t="s">
        <v>7515</v>
      </c>
      <c r="QD617" t="s">
        <v>7528</v>
      </c>
      <c r="QE617" t="s">
        <v>7529</v>
      </c>
      <c r="QF617" t="s">
        <v>7528</v>
      </c>
      <c r="QG617" t="s">
        <v>7681</v>
      </c>
      <c r="QH617">
        <v>2008</v>
      </c>
      <c r="QI617">
        <v>4</v>
      </c>
      <c r="QJ617">
        <v>1</v>
      </c>
      <c r="QK617" s="329">
        <v>39552</v>
      </c>
      <c r="QL617">
        <v>0</v>
      </c>
      <c r="QM617">
        <v>1</v>
      </c>
      <c r="QN617" t="s">
        <v>194</v>
      </c>
      <c r="QO617">
        <v>0</v>
      </c>
      <c r="QP617">
        <v>35</v>
      </c>
      <c r="RV617">
        <f t="shared" si="19"/>
        <v>1</v>
      </c>
      <c r="RY617">
        <f t="shared" si="18"/>
        <v>4</v>
      </c>
    </row>
    <row r="618" spans="1:493" x14ac:dyDescent="0.3">
      <c r="A618">
        <v>71602</v>
      </c>
      <c r="B618">
        <v>852</v>
      </c>
      <c r="C618" t="s">
        <v>6793</v>
      </c>
      <c r="D618" t="s">
        <v>6793</v>
      </c>
      <c r="I618" t="s">
        <v>6793</v>
      </c>
      <c r="J618" t="s">
        <v>7515</v>
      </c>
      <c r="K618" t="s">
        <v>7516</v>
      </c>
      <c r="L618" t="s">
        <v>7515</v>
      </c>
      <c r="M618" t="s">
        <v>7515</v>
      </c>
      <c r="N618" t="s">
        <v>7515</v>
      </c>
      <c r="O618" t="s">
        <v>7515</v>
      </c>
      <c r="P618" t="s">
        <v>7515</v>
      </c>
      <c r="Q618" t="s">
        <v>7515</v>
      </c>
      <c r="R618" t="s">
        <v>7515</v>
      </c>
      <c r="S618" t="s">
        <v>7515</v>
      </c>
      <c r="T618" t="s">
        <v>7515</v>
      </c>
      <c r="U618" t="s">
        <v>7515</v>
      </c>
      <c r="V618" t="s">
        <v>7515</v>
      </c>
      <c r="W618" t="s">
        <v>7515</v>
      </c>
      <c r="X618" t="s">
        <v>7515</v>
      </c>
      <c r="Y618" t="s">
        <v>7516</v>
      </c>
      <c r="Z618" t="s">
        <v>7515</v>
      </c>
      <c r="AA618" t="s">
        <v>7515</v>
      </c>
      <c r="AB618" t="s">
        <v>7515</v>
      </c>
      <c r="AC618" t="s">
        <v>6796</v>
      </c>
      <c r="AK618" t="s">
        <v>6985</v>
      </c>
      <c r="AL618" t="s">
        <v>6793</v>
      </c>
      <c r="AM618" t="s">
        <v>6793</v>
      </c>
      <c r="AN618" t="s">
        <v>7680</v>
      </c>
      <c r="AO618">
        <v>0</v>
      </c>
      <c r="AP618">
        <v>8</v>
      </c>
      <c r="AQ618" t="s">
        <v>6988</v>
      </c>
      <c r="AR618" t="s">
        <v>6793</v>
      </c>
      <c r="AS618" t="s">
        <v>6793</v>
      </c>
      <c r="AT618" t="s">
        <v>6813</v>
      </c>
      <c r="AU618" t="s">
        <v>7531</v>
      </c>
      <c r="AV618" t="s">
        <v>6991</v>
      </c>
      <c r="AX618" t="s">
        <v>6794</v>
      </c>
      <c r="AY618" t="s">
        <v>6794</v>
      </c>
      <c r="AZ618" t="s">
        <v>6793</v>
      </c>
      <c r="BA618" t="s">
        <v>6793</v>
      </c>
      <c r="BB618" t="s">
        <v>6793</v>
      </c>
      <c r="BC618" t="s">
        <v>6793</v>
      </c>
      <c r="BD618" t="s">
        <v>6794</v>
      </c>
      <c r="BE618" t="s">
        <v>6794</v>
      </c>
      <c r="BF618" t="s">
        <v>6794</v>
      </c>
      <c r="BG618" t="s">
        <v>6794</v>
      </c>
      <c r="BH618" t="s">
        <v>6794</v>
      </c>
      <c r="BI618" t="s">
        <v>7021</v>
      </c>
      <c r="BJ618" t="s">
        <v>7024</v>
      </c>
      <c r="BK618" t="s">
        <v>6794</v>
      </c>
      <c r="BM618" t="s">
        <v>7547</v>
      </c>
      <c r="BN618">
        <v>50</v>
      </c>
      <c r="BO618" t="s">
        <v>7533</v>
      </c>
      <c r="BP618" t="s">
        <v>6</v>
      </c>
      <c r="BQ618" t="s">
        <v>7559</v>
      </c>
      <c r="BR618" t="s">
        <v>7543</v>
      </c>
      <c r="BS618" t="s">
        <v>7516</v>
      </c>
      <c r="BT618" t="s">
        <v>7515</v>
      </c>
      <c r="BU618" t="s">
        <v>7515</v>
      </c>
      <c r="BV618" t="s">
        <v>7515</v>
      </c>
      <c r="BW618" t="s">
        <v>7515</v>
      </c>
      <c r="BX618" t="s">
        <v>7515</v>
      </c>
      <c r="BY618" t="s">
        <v>7515</v>
      </c>
      <c r="BZ618" t="s">
        <v>7515</v>
      </c>
      <c r="CA618" t="s">
        <v>7515</v>
      </c>
      <c r="CB618" t="s">
        <v>7515</v>
      </c>
      <c r="CC618" t="s">
        <v>7515</v>
      </c>
      <c r="CD618" t="s">
        <v>7515</v>
      </c>
      <c r="CE618" t="s">
        <v>6794</v>
      </c>
      <c r="CI618" t="s">
        <v>6793</v>
      </c>
      <c r="CJ618" t="s">
        <v>6793</v>
      </c>
      <c r="CK618" t="s">
        <v>6794</v>
      </c>
      <c r="CL618" t="s">
        <v>6794</v>
      </c>
      <c r="CM618" t="s">
        <v>6794</v>
      </c>
      <c r="CN618" t="s">
        <v>6794</v>
      </c>
      <c r="CO618" t="s">
        <v>6794</v>
      </c>
      <c r="CP618" t="s">
        <v>6794</v>
      </c>
      <c r="CQ618" t="s">
        <v>6793</v>
      </c>
      <c r="CR618" t="s">
        <v>7520</v>
      </c>
      <c r="CS618" t="s">
        <v>7521</v>
      </c>
      <c r="CT618" t="s">
        <v>7522</v>
      </c>
      <c r="CU618" t="s">
        <v>6793</v>
      </c>
      <c r="CV618">
        <v>1</v>
      </c>
      <c r="CW618">
        <v>2</v>
      </c>
      <c r="CX618">
        <v>6</v>
      </c>
      <c r="CY618" t="s">
        <v>6793</v>
      </c>
      <c r="CZ618">
        <v>1</v>
      </c>
      <c r="DA618" t="s">
        <v>6966</v>
      </c>
      <c r="DD618" t="s">
        <v>7557</v>
      </c>
      <c r="DE618" t="s">
        <v>6966</v>
      </c>
      <c r="EC618">
        <v>2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2</v>
      </c>
      <c r="EL618" t="s">
        <v>6794</v>
      </c>
      <c r="EV618" t="s">
        <v>6794</v>
      </c>
      <c r="PS618" t="s">
        <v>7527</v>
      </c>
      <c r="PT618" t="s">
        <v>7526</v>
      </c>
      <c r="PU618" t="s">
        <v>7527</v>
      </c>
      <c r="PV618" t="s">
        <v>7526</v>
      </c>
      <c r="PW618" t="s">
        <v>7516</v>
      </c>
      <c r="PX618" t="s">
        <v>7515</v>
      </c>
      <c r="PY618" t="s">
        <v>7515</v>
      </c>
      <c r="PZ618" t="s">
        <v>7515</v>
      </c>
      <c r="QA618" t="s">
        <v>7515</v>
      </c>
      <c r="QB618" t="s">
        <v>7515</v>
      </c>
      <c r="QC618" t="s">
        <v>7515</v>
      </c>
      <c r="QD618" t="s">
        <v>7528</v>
      </c>
      <c r="QE618" t="s">
        <v>7529</v>
      </c>
      <c r="QF618" t="s">
        <v>7528</v>
      </c>
      <c r="QG618" t="s">
        <v>7681</v>
      </c>
      <c r="QH618">
        <v>2008</v>
      </c>
      <c r="QI618">
        <v>7</v>
      </c>
      <c r="QJ618">
        <v>1</v>
      </c>
      <c r="QK618" s="329">
        <v>39660</v>
      </c>
      <c r="QL618">
        <v>1</v>
      </c>
      <c r="QM618">
        <v>0</v>
      </c>
      <c r="QN618" t="s">
        <v>212</v>
      </c>
      <c r="QO618">
        <v>2008</v>
      </c>
      <c r="QP618">
        <v>50</v>
      </c>
      <c r="RV618">
        <f t="shared" si="19"/>
        <v>5</v>
      </c>
      <c r="RY618">
        <f t="shared" si="18"/>
        <v>10</v>
      </c>
    </row>
    <row r="619" spans="1:493" x14ac:dyDescent="0.3">
      <c r="A619">
        <v>71603</v>
      </c>
      <c r="B619">
        <v>853</v>
      </c>
      <c r="C619" t="s">
        <v>6793</v>
      </c>
      <c r="D619" t="s">
        <v>6793</v>
      </c>
      <c r="I619" t="s">
        <v>6793</v>
      </c>
      <c r="J619" t="s">
        <v>7515</v>
      </c>
      <c r="K619" t="s">
        <v>7515</v>
      </c>
      <c r="L619" t="s">
        <v>7515</v>
      </c>
      <c r="M619" t="s">
        <v>7515</v>
      </c>
      <c r="N619" t="s">
        <v>7515</v>
      </c>
      <c r="O619" t="s">
        <v>7515</v>
      </c>
      <c r="P619" t="s">
        <v>7515</v>
      </c>
      <c r="Q619" t="s">
        <v>7515</v>
      </c>
      <c r="R619" t="s">
        <v>7515</v>
      </c>
      <c r="S619" t="s">
        <v>7515</v>
      </c>
      <c r="T619" t="s">
        <v>7515</v>
      </c>
      <c r="U619" t="s">
        <v>7515</v>
      </c>
      <c r="V619" t="s">
        <v>7515</v>
      </c>
      <c r="W619" t="s">
        <v>7515</v>
      </c>
      <c r="X619" t="s">
        <v>7515</v>
      </c>
      <c r="Y619" t="s">
        <v>7516</v>
      </c>
      <c r="Z619" t="s">
        <v>7515</v>
      </c>
      <c r="AA619" t="s">
        <v>7515</v>
      </c>
      <c r="AB619" t="s">
        <v>7515</v>
      </c>
      <c r="AC619" t="s">
        <v>6796</v>
      </c>
      <c r="AK619" t="s">
        <v>6985</v>
      </c>
      <c r="AL619" t="s">
        <v>6793</v>
      </c>
      <c r="AM619" t="s">
        <v>6794</v>
      </c>
      <c r="AN619" t="s">
        <v>7680</v>
      </c>
      <c r="AO619">
        <v>0</v>
      </c>
      <c r="AP619">
        <v>5</v>
      </c>
      <c r="AQ619" t="s">
        <v>6988</v>
      </c>
      <c r="AR619" t="s">
        <v>6793</v>
      </c>
      <c r="AS619" t="s">
        <v>6793</v>
      </c>
      <c r="AT619" t="s">
        <v>6813</v>
      </c>
      <c r="AU619" t="s">
        <v>7531</v>
      </c>
      <c r="AV619" t="s">
        <v>7518</v>
      </c>
      <c r="AX619" t="s">
        <v>6793</v>
      </c>
      <c r="AY619" t="s">
        <v>6794</v>
      </c>
      <c r="AZ619" t="s">
        <v>6794</v>
      </c>
      <c r="BA619" t="s">
        <v>6793</v>
      </c>
      <c r="BB619" t="s">
        <v>6793</v>
      </c>
      <c r="BC619" t="s">
        <v>6794</v>
      </c>
      <c r="BD619" t="s">
        <v>6793</v>
      </c>
      <c r="BE619" t="s">
        <v>6793</v>
      </c>
      <c r="BF619" t="s">
        <v>6794</v>
      </c>
      <c r="BG619" t="s">
        <v>6794</v>
      </c>
      <c r="BH619" t="s">
        <v>6794</v>
      </c>
      <c r="BI619" t="s">
        <v>7029</v>
      </c>
      <c r="BJ619" t="s">
        <v>7024</v>
      </c>
      <c r="BK619" t="s">
        <v>6794</v>
      </c>
      <c r="BM619">
        <v>100</v>
      </c>
      <c r="BN619" t="s">
        <v>7532</v>
      </c>
      <c r="BO619" t="s">
        <v>7533</v>
      </c>
      <c r="BP619" t="s">
        <v>6</v>
      </c>
      <c r="BQ619" t="s">
        <v>7559</v>
      </c>
      <c r="BR619" t="s">
        <v>7682</v>
      </c>
      <c r="BS619" t="s">
        <v>7515</v>
      </c>
      <c r="BT619" t="s">
        <v>7516</v>
      </c>
      <c r="BU619" t="s">
        <v>7515</v>
      </c>
      <c r="BV619" t="s">
        <v>7515</v>
      </c>
      <c r="BW619" t="s">
        <v>7515</v>
      </c>
      <c r="BX619" t="s">
        <v>7515</v>
      </c>
      <c r="BY619" t="s">
        <v>7515</v>
      </c>
      <c r="BZ619" t="s">
        <v>7515</v>
      </c>
      <c r="CA619" t="s">
        <v>7515</v>
      </c>
      <c r="CB619" t="s">
        <v>7515</v>
      </c>
      <c r="CC619" t="s">
        <v>7515</v>
      </c>
      <c r="CD619" t="s">
        <v>7515</v>
      </c>
      <c r="CE619" t="s">
        <v>6794</v>
      </c>
      <c r="CI619" t="s">
        <v>6793</v>
      </c>
      <c r="CJ619" t="s">
        <v>6793</v>
      </c>
      <c r="CK619" t="s">
        <v>6794</v>
      </c>
      <c r="CL619" t="s">
        <v>6793</v>
      </c>
      <c r="CM619" t="s">
        <v>6794</v>
      </c>
      <c r="CN619" t="s">
        <v>6793</v>
      </c>
      <c r="CO619" t="s">
        <v>6794</v>
      </c>
      <c r="CP619" t="s">
        <v>6793</v>
      </c>
      <c r="CQ619" t="s">
        <v>6794</v>
      </c>
      <c r="CR619" t="s">
        <v>7520</v>
      </c>
      <c r="CS619" t="s">
        <v>7521</v>
      </c>
      <c r="CT619" t="s">
        <v>7536</v>
      </c>
      <c r="CU619" t="s">
        <v>6794</v>
      </c>
      <c r="CV619">
        <v>3</v>
      </c>
      <c r="CW619">
        <v>4</v>
      </c>
      <c r="CX619">
        <v>5</v>
      </c>
      <c r="EC619">
        <v>2</v>
      </c>
      <c r="EE619">
        <v>0</v>
      </c>
      <c r="EF619">
        <v>0</v>
      </c>
      <c r="EG619">
        <v>0</v>
      </c>
      <c r="EH619">
        <v>0</v>
      </c>
      <c r="EI619">
        <v>1</v>
      </c>
      <c r="EJ619">
        <v>1</v>
      </c>
      <c r="EK619">
        <v>0</v>
      </c>
      <c r="EV619" t="s">
        <v>6794</v>
      </c>
      <c r="PS619" t="s">
        <v>7526</v>
      </c>
      <c r="PT619" t="s">
        <v>7526</v>
      </c>
      <c r="PU619" t="s">
        <v>7526</v>
      </c>
      <c r="PV619" t="s">
        <v>7526</v>
      </c>
      <c r="PW619" t="s">
        <v>7515</v>
      </c>
      <c r="PX619" t="s">
        <v>7515</v>
      </c>
      <c r="PY619" t="s">
        <v>7515</v>
      </c>
      <c r="PZ619" t="s">
        <v>7515</v>
      </c>
      <c r="QA619" t="s">
        <v>7515</v>
      </c>
      <c r="QB619" t="s">
        <v>7515</v>
      </c>
      <c r="QC619" t="s">
        <v>7516</v>
      </c>
      <c r="QD619" t="s">
        <v>7528</v>
      </c>
      <c r="QE619" t="s">
        <v>7529</v>
      </c>
      <c r="QF619" t="s">
        <v>7528</v>
      </c>
      <c r="QG619" t="s">
        <v>7681</v>
      </c>
      <c r="QH619">
        <v>2007</v>
      </c>
      <c r="QI619">
        <v>12</v>
      </c>
      <c r="QJ619">
        <v>1</v>
      </c>
      <c r="QK619" s="330">
        <v>42367</v>
      </c>
      <c r="QL619">
        <v>1</v>
      </c>
      <c r="QM619">
        <v>0</v>
      </c>
      <c r="QN619" t="s">
        <v>265</v>
      </c>
      <c r="QO619">
        <v>2008</v>
      </c>
      <c r="QP619">
        <v>35</v>
      </c>
      <c r="RV619">
        <f t="shared" si="19"/>
        <v>5</v>
      </c>
      <c r="RY619">
        <f t="shared" si="18"/>
        <v>6</v>
      </c>
    </row>
    <row r="620" spans="1:493" x14ac:dyDescent="0.3">
      <c r="A620">
        <v>71604</v>
      </c>
      <c r="B620">
        <v>855</v>
      </c>
      <c r="C620" t="s">
        <v>6793</v>
      </c>
      <c r="D620" t="s">
        <v>6793</v>
      </c>
      <c r="I620" t="s">
        <v>6793</v>
      </c>
      <c r="J620" t="s">
        <v>7515</v>
      </c>
      <c r="K620" t="s">
        <v>7515</v>
      </c>
      <c r="L620" t="s">
        <v>7515</v>
      </c>
      <c r="M620" t="s">
        <v>7515</v>
      </c>
      <c r="N620" t="s">
        <v>7516</v>
      </c>
      <c r="O620" t="s">
        <v>7515</v>
      </c>
      <c r="P620" t="s">
        <v>7515</v>
      </c>
      <c r="Q620" t="s">
        <v>7515</v>
      </c>
      <c r="R620" t="s">
        <v>7515</v>
      </c>
      <c r="S620" t="s">
        <v>7515</v>
      </c>
      <c r="T620" t="s">
        <v>7515</v>
      </c>
      <c r="U620" t="s">
        <v>7515</v>
      </c>
      <c r="V620" t="s">
        <v>7515</v>
      </c>
      <c r="W620" t="s">
        <v>7515</v>
      </c>
      <c r="X620" t="s">
        <v>7515</v>
      </c>
      <c r="Y620" t="s">
        <v>7515</v>
      </c>
      <c r="Z620" t="s">
        <v>7515</v>
      </c>
      <c r="AA620" t="s">
        <v>7515</v>
      </c>
      <c r="AB620" t="s">
        <v>7515</v>
      </c>
      <c r="AC620" t="s">
        <v>6796</v>
      </c>
      <c r="AK620" t="s">
        <v>6985</v>
      </c>
      <c r="AL620" t="s">
        <v>6793</v>
      </c>
      <c r="AM620" t="s">
        <v>6793</v>
      </c>
      <c r="AN620" t="s">
        <v>7680</v>
      </c>
      <c r="AO620">
        <v>0</v>
      </c>
      <c r="AP620">
        <v>8</v>
      </c>
      <c r="AQ620" t="s">
        <v>6988</v>
      </c>
      <c r="AR620" t="s">
        <v>6793</v>
      </c>
      <c r="AS620" t="s">
        <v>6793</v>
      </c>
      <c r="AT620" t="s">
        <v>6813</v>
      </c>
      <c r="AU620" t="s">
        <v>7531</v>
      </c>
      <c r="AV620" t="s">
        <v>6991</v>
      </c>
      <c r="AX620" t="s">
        <v>6793</v>
      </c>
      <c r="AY620" t="s">
        <v>6793</v>
      </c>
      <c r="AZ620" t="s">
        <v>6793</v>
      </c>
      <c r="BA620" t="s">
        <v>6793</v>
      </c>
      <c r="BB620" t="s">
        <v>6793</v>
      </c>
      <c r="BC620" t="s">
        <v>6794</v>
      </c>
      <c r="BD620" t="s">
        <v>6794</v>
      </c>
      <c r="BE620" t="s">
        <v>6794</v>
      </c>
      <c r="BF620" t="s">
        <v>6794</v>
      </c>
      <c r="BG620" t="s">
        <v>6794</v>
      </c>
      <c r="BH620" t="s">
        <v>6794</v>
      </c>
      <c r="BI620" t="s">
        <v>7029</v>
      </c>
      <c r="BJ620" t="s">
        <v>7024</v>
      </c>
      <c r="BK620" t="s">
        <v>6794</v>
      </c>
      <c r="BM620">
        <v>100</v>
      </c>
      <c r="BN620" t="s">
        <v>7532</v>
      </c>
      <c r="BO620" t="s">
        <v>7519</v>
      </c>
      <c r="BP620" t="s">
        <v>7585</v>
      </c>
      <c r="BQ620" t="s">
        <v>7559</v>
      </c>
      <c r="BR620" t="s">
        <v>7561</v>
      </c>
      <c r="BS620" t="s">
        <v>7515</v>
      </c>
      <c r="BT620" t="s">
        <v>7516</v>
      </c>
      <c r="BU620" t="s">
        <v>7515</v>
      </c>
      <c r="BV620" t="s">
        <v>7515</v>
      </c>
      <c r="BW620" t="s">
        <v>7515</v>
      </c>
      <c r="BX620" t="s">
        <v>7515</v>
      </c>
      <c r="BY620" t="s">
        <v>7515</v>
      </c>
      <c r="BZ620" t="s">
        <v>7515</v>
      </c>
      <c r="CA620" t="s">
        <v>7515</v>
      </c>
      <c r="CB620" t="s">
        <v>7515</v>
      </c>
      <c r="CC620" t="s">
        <v>7515</v>
      </c>
      <c r="CD620" t="s">
        <v>7515</v>
      </c>
      <c r="CE620" t="s">
        <v>6793</v>
      </c>
      <c r="CI620" t="s">
        <v>6793</v>
      </c>
      <c r="CJ620" t="s">
        <v>6793</v>
      </c>
      <c r="CK620" t="s">
        <v>6794</v>
      </c>
      <c r="CL620" t="s">
        <v>6793</v>
      </c>
      <c r="CM620" t="s">
        <v>6793</v>
      </c>
      <c r="CN620" t="s">
        <v>6793</v>
      </c>
      <c r="CO620" t="s">
        <v>6794</v>
      </c>
      <c r="CP620" t="s">
        <v>6793</v>
      </c>
      <c r="CQ620" t="s">
        <v>6794</v>
      </c>
      <c r="CR620" t="s">
        <v>7520</v>
      </c>
      <c r="CS620" t="s">
        <v>7608</v>
      </c>
      <c r="CT620" t="s">
        <v>7522</v>
      </c>
      <c r="CU620" t="s">
        <v>6793</v>
      </c>
      <c r="CV620">
        <v>2</v>
      </c>
      <c r="CW620">
        <v>4</v>
      </c>
      <c r="CX620">
        <v>3</v>
      </c>
      <c r="CY620" t="s">
        <v>6794</v>
      </c>
      <c r="EC620">
        <v>2</v>
      </c>
      <c r="EE620">
        <v>0</v>
      </c>
      <c r="EF620">
        <v>0</v>
      </c>
      <c r="EG620">
        <v>0</v>
      </c>
      <c r="EH620">
        <v>0</v>
      </c>
      <c r="EI620">
        <v>1</v>
      </c>
      <c r="EJ620">
        <v>1</v>
      </c>
      <c r="EK620">
        <v>0</v>
      </c>
      <c r="EL620" t="s">
        <v>6794</v>
      </c>
      <c r="EV620" t="s">
        <v>6794</v>
      </c>
      <c r="PS620" t="s">
        <v>7526</v>
      </c>
      <c r="PT620" t="s">
        <v>7526</v>
      </c>
      <c r="PU620" t="s">
        <v>7526</v>
      </c>
      <c r="PV620" t="s">
        <v>7526</v>
      </c>
      <c r="PW620" t="s">
        <v>7516</v>
      </c>
      <c r="PX620" t="s">
        <v>7515</v>
      </c>
      <c r="PY620" t="s">
        <v>7515</v>
      </c>
      <c r="PZ620" t="s">
        <v>7515</v>
      </c>
      <c r="QA620" t="s">
        <v>7515</v>
      </c>
      <c r="QB620" t="s">
        <v>7515</v>
      </c>
      <c r="QC620" t="s">
        <v>7515</v>
      </c>
      <c r="QD620" t="s">
        <v>7528</v>
      </c>
      <c r="QE620" t="s">
        <v>7529</v>
      </c>
      <c r="QF620" t="s">
        <v>7528</v>
      </c>
      <c r="QG620" t="s">
        <v>7681</v>
      </c>
      <c r="QH620">
        <v>2008</v>
      </c>
      <c r="QI620">
        <v>3</v>
      </c>
      <c r="QJ620">
        <v>1</v>
      </c>
      <c r="QK620" s="329">
        <v>39512</v>
      </c>
      <c r="QL620">
        <v>1</v>
      </c>
      <c r="QM620">
        <v>0</v>
      </c>
      <c r="QN620" t="s">
        <v>265</v>
      </c>
      <c r="QO620">
        <v>2008</v>
      </c>
      <c r="QP620">
        <v>50</v>
      </c>
      <c r="RV620">
        <f t="shared" si="19"/>
        <v>5</v>
      </c>
      <c r="RY620">
        <f t="shared" si="18"/>
        <v>6</v>
      </c>
    </row>
    <row r="621" spans="1:493" x14ac:dyDescent="0.3">
      <c r="A621">
        <v>71605</v>
      </c>
      <c r="B621">
        <v>856</v>
      </c>
      <c r="C621" t="s">
        <v>6793</v>
      </c>
      <c r="D621" t="s">
        <v>6793</v>
      </c>
      <c r="I621" t="s">
        <v>6793</v>
      </c>
      <c r="J621" t="s">
        <v>7515</v>
      </c>
      <c r="K621" t="s">
        <v>7515</v>
      </c>
      <c r="L621" t="s">
        <v>7515</v>
      </c>
      <c r="M621" t="s">
        <v>7515</v>
      </c>
      <c r="N621" t="s">
        <v>7515</v>
      </c>
      <c r="O621" t="s">
        <v>7515</v>
      </c>
      <c r="P621" t="s">
        <v>7515</v>
      </c>
      <c r="Q621" t="s">
        <v>7515</v>
      </c>
      <c r="R621" t="s">
        <v>7515</v>
      </c>
      <c r="S621" t="s">
        <v>7515</v>
      </c>
      <c r="T621" t="s">
        <v>7515</v>
      </c>
      <c r="U621" t="s">
        <v>7515</v>
      </c>
      <c r="V621" t="s">
        <v>7515</v>
      </c>
      <c r="W621" t="s">
        <v>7515</v>
      </c>
      <c r="X621" t="s">
        <v>7515</v>
      </c>
      <c r="Y621" t="s">
        <v>7516</v>
      </c>
      <c r="Z621" t="s">
        <v>7515</v>
      </c>
      <c r="AA621" t="s">
        <v>7515</v>
      </c>
      <c r="AB621" t="s">
        <v>7515</v>
      </c>
      <c r="AC621" t="s">
        <v>6796</v>
      </c>
      <c r="AK621" t="s">
        <v>6985</v>
      </c>
      <c r="AL621" t="s">
        <v>6793</v>
      </c>
      <c r="AM621" t="s">
        <v>6793</v>
      </c>
      <c r="AN621" t="s">
        <v>7680</v>
      </c>
      <c r="AO621">
        <v>0</v>
      </c>
      <c r="AP621">
        <v>10</v>
      </c>
      <c r="AQ621" t="s">
        <v>6988</v>
      </c>
      <c r="AR621" t="s">
        <v>6793</v>
      </c>
      <c r="AS621" t="s">
        <v>6793</v>
      </c>
      <c r="AT621" t="s">
        <v>6813</v>
      </c>
      <c r="AU621" t="s">
        <v>7531</v>
      </c>
      <c r="AV621" t="s">
        <v>6991</v>
      </c>
      <c r="AX621" t="s">
        <v>6793</v>
      </c>
      <c r="AY621" t="s">
        <v>6794</v>
      </c>
      <c r="AZ621" t="s">
        <v>6793</v>
      </c>
      <c r="BA621" t="s">
        <v>6793</v>
      </c>
      <c r="BB621" t="s">
        <v>6793</v>
      </c>
      <c r="BC621" t="s">
        <v>6794</v>
      </c>
      <c r="BD621" t="s">
        <v>6794</v>
      </c>
      <c r="BE621" t="s">
        <v>6794</v>
      </c>
      <c r="BF621" t="s">
        <v>6794</v>
      </c>
      <c r="BG621" t="s">
        <v>6794</v>
      </c>
      <c r="BH621" t="s">
        <v>6794</v>
      </c>
      <c r="BI621" t="s">
        <v>7021</v>
      </c>
      <c r="BJ621" t="s">
        <v>7024</v>
      </c>
      <c r="BK621" t="s">
        <v>6794</v>
      </c>
      <c r="BM621">
        <v>40</v>
      </c>
      <c r="BN621" t="s">
        <v>6</v>
      </c>
      <c r="BO621" t="s">
        <v>7519</v>
      </c>
      <c r="BP621" t="s">
        <v>6</v>
      </c>
      <c r="BQ621" t="s">
        <v>7559</v>
      </c>
      <c r="BR621" t="s">
        <v>7561</v>
      </c>
      <c r="BS621" t="s">
        <v>7515</v>
      </c>
      <c r="BT621" t="s">
        <v>7516</v>
      </c>
      <c r="BU621" t="s">
        <v>7515</v>
      </c>
      <c r="BV621" t="s">
        <v>7515</v>
      </c>
      <c r="BW621" t="s">
        <v>7515</v>
      </c>
      <c r="BX621" t="s">
        <v>7515</v>
      </c>
      <c r="BY621" t="s">
        <v>7515</v>
      </c>
      <c r="BZ621" t="s">
        <v>7515</v>
      </c>
      <c r="CA621" t="s">
        <v>7515</v>
      </c>
      <c r="CB621" t="s">
        <v>7515</v>
      </c>
      <c r="CC621" t="s">
        <v>7515</v>
      </c>
      <c r="CD621" t="s">
        <v>7515</v>
      </c>
      <c r="CE621" t="s">
        <v>6793</v>
      </c>
      <c r="CI621" t="s">
        <v>6793</v>
      </c>
      <c r="CJ621" t="s">
        <v>6793</v>
      </c>
      <c r="CK621" t="s">
        <v>6794</v>
      </c>
      <c r="CL621" t="s">
        <v>6793</v>
      </c>
      <c r="CM621" t="s">
        <v>6794</v>
      </c>
      <c r="CN621" t="s">
        <v>6793</v>
      </c>
      <c r="CO621" t="s">
        <v>6794</v>
      </c>
      <c r="CP621" t="s">
        <v>6793</v>
      </c>
      <c r="CQ621" t="s">
        <v>6794</v>
      </c>
      <c r="CR621" t="s">
        <v>7520</v>
      </c>
      <c r="CS621" t="s">
        <v>7521</v>
      </c>
      <c r="CT621" t="s">
        <v>7587</v>
      </c>
      <c r="CU621" t="s">
        <v>6793</v>
      </c>
      <c r="CV621">
        <v>2</v>
      </c>
      <c r="CW621">
        <v>3</v>
      </c>
      <c r="CX621" t="s">
        <v>7547</v>
      </c>
      <c r="CY621" t="s">
        <v>6793</v>
      </c>
      <c r="CZ621">
        <v>1</v>
      </c>
      <c r="DA621" t="s">
        <v>6966</v>
      </c>
      <c r="DD621" t="s">
        <v>7557</v>
      </c>
      <c r="DE621" t="s">
        <v>6966</v>
      </c>
      <c r="EC621" t="s">
        <v>31</v>
      </c>
      <c r="EL621" t="s">
        <v>6794</v>
      </c>
      <c r="EV621" t="s">
        <v>6794</v>
      </c>
      <c r="PS621" t="s">
        <v>7582</v>
      </c>
      <c r="PT621" t="s">
        <v>7526</v>
      </c>
      <c r="PU621" t="s">
        <v>7526</v>
      </c>
      <c r="PV621" t="s">
        <v>7527</v>
      </c>
      <c r="PW621" t="s">
        <v>7515</v>
      </c>
      <c r="PX621" t="s">
        <v>7515</v>
      </c>
      <c r="PY621" t="s">
        <v>7515</v>
      </c>
      <c r="PZ621" t="s">
        <v>7515</v>
      </c>
      <c r="QA621" t="s">
        <v>7516</v>
      </c>
      <c r="QB621" t="s">
        <v>7515</v>
      </c>
      <c r="QC621" t="s">
        <v>7515</v>
      </c>
      <c r="QD621" t="s">
        <v>7528</v>
      </c>
      <c r="QE621" t="s">
        <v>7529</v>
      </c>
      <c r="QF621" t="s">
        <v>7528</v>
      </c>
      <c r="QG621" t="s">
        <v>7681</v>
      </c>
      <c r="QH621">
        <v>2008</v>
      </c>
      <c r="QI621">
        <v>4</v>
      </c>
      <c r="QJ621">
        <v>1</v>
      </c>
      <c r="QK621" s="330">
        <v>42113</v>
      </c>
      <c r="QL621">
        <v>1</v>
      </c>
      <c r="QM621">
        <v>0</v>
      </c>
      <c r="QN621" t="s">
        <v>265</v>
      </c>
      <c r="QO621">
        <v>2008</v>
      </c>
      <c r="QP621">
        <v>50</v>
      </c>
      <c r="RV621">
        <f t="shared" si="19"/>
        <v>4</v>
      </c>
      <c r="RY621">
        <f t="shared" si="18"/>
        <v>10</v>
      </c>
    </row>
    <row r="622" spans="1:493" x14ac:dyDescent="0.3">
      <c r="A622">
        <v>71606</v>
      </c>
      <c r="B622">
        <v>857</v>
      </c>
      <c r="C622" t="s">
        <v>6793</v>
      </c>
      <c r="D622" t="s">
        <v>6793</v>
      </c>
      <c r="I622" t="s">
        <v>6793</v>
      </c>
      <c r="J622" t="s">
        <v>7515</v>
      </c>
      <c r="K622" t="s">
        <v>7516</v>
      </c>
      <c r="L622" t="s">
        <v>7515</v>
      </c>
      <c r="M622" t="s">
        <v>7515</v>
      </c>
      <c r="N622" t="s">
        <v>7515</v>
      </c>
      <c r="O622" t="s">
        <v>7515</v>
      </c>
      <c r="P622" t="s">
        <v>7515</v>
      </c>
      <c r="Q622" t="s">
        <v>7515</v>
      </c>
      <c r="R622" t="s">
        <v>7515</v>
      </c>
      <c r="S622" t="s">
        <v>7515</v>
      </c>
      <c r="T622" t="s">
        <v>7515</v>
      </c>
      <c r="U622" t="s">
        <v>7515</v>
      </c>
      <c r="V622" t="s">
        <v>7515</v>
      </c>
      <c r="W622" t="s">
        <v>7515</v>
      </c>
      <c r="X622" t="s">
        <v>7515</v>
      </c>
      <c r="Y622" t="s">
        <v>7515</v>
      </c>
      <c r="Z622" t="s">
        <v>7515</v>
      </c>
      <c r="AA622" t="s">
        <v>7515</v>
      </c>
      <c r="AB622" t="s">
        <v>7515</v>
      </c>
      <c r="AC622" t="s">
        <v>6796</v>
      </c>
      <c r="AK622" t="s">
        <v>6985</v>
      </c>
      <c r="AL622" t="s">
        <v>6793</v>
      </c>
      <c r="AM622" t="s">
        <v>6793</v>
      </c>
      <c r="AN622" t="s">
        <v>7680</v>
      </c>
      <c r="AO622">
        <v>0</v>
      </c>
      <c r="AP622">
        <v>20</v>
      </c>
      <c r="AQ622" t="s">
        <v>6988</v>
      </c>
      <c r="AR622" t="s">
        <v>6793</v>
      </c>
      <c r="AS622" t="s">
        <v>6794</v>
      </c>
      <c r="AT622" t="s">
        <v>6814</v>
      </c>
      <c r="AV622" t="s">
        <v>7518</v>
      </c>
      <c r="AW622" t="s">
        <v>7551</v>
      </c>
      <c r="AX622" t="s">
        <v>6794</v>
      </c>
      <c r="AY622" t="s">
        <v>6794</v>
      </c>
      <c r="AZ622" t="s">
        <v>6793</v>
      </c>
      <c r="BA622" t="s">
        <v>6793</v>
      </c>
      <c r="BB622" t="s">
        <v>6794</v>
      </c>
      <c r="BC622" t="s">
        <v>6794</v>
      </c>
      <c r="BD622" t="s">
        <v>6794</v>
      </c>
      <c r="BE622" t="s">
        <v>6793</v>
      </c>
      <c r="BF622" t="s">
        <v>6794</v>
      </c>
      <c r="BG622" t="s">
        <v>6794</v>
      </c>
      <c r="BH622" t="s">
        <v>6794</v>
      </c>
      <c r="BI622" t="s">
        <v>7026</v>
      </c>
      <c r="BJ622" t="s">
        <v>7024</v>
      </c>
      <c r="BK622" t="s">
        <v>6794</v>
      </c>
      <c r="BM622" t="s">
        <v>7547</v>
      </c>
      <c r="BN622" t="s">
        <v>6</v>
      </c>
      <c r="BO622" t="s">
        <v>7519</v>
      </c>
      <c r="BP622" t="s">
        <v>6</v>
      </c>
      <c r="BQ622" t="s">
        <v>7559</v>
      </c>
      <c r="BR622" t="s">
        <v>7682</v>
      </c>
      <c r="BS622" t="s">
        <v>7515</v>
      </c>
      <c r="BT622" t="s">
        <v>7516</v>
      </c>
      <c r="BU622" t="s">
        <v>7515</v>
      </c>
      <c r="BV622" t="s">
        <v>7515</v>
      </c>
      <c r="BW622" t="s">
        <v>7515</v>
      </c>
      <c r="BX622" t="s">
        <v>7515</v>
      </c>
      <c r="BY622" t="s">
        <v>7515</v>
      </c>
      <c r="BZ622" t="s">
        <v>7515</v>
      </c>
      <c r="CA622" t="s">
        <v>7515</v>
      </c>
      <c r="CB622" t="s">
        <v>7515</v>
      </c>
      <c r="CC622" t="s">
        <v>7515</v>
      </c>
      <c r="CD622" t="s">
        <v>7515</v>
      </c>
      <c r="CE622" t="s">
        <v>6794</v>
      </c>
      <c r="CI622" t="s">
        <v>6793</v>
      </c>
      <c r="CJ622" t="s">
        <v>6793</v>
      </c>
      <c r="CK622" t="s">
        <v>6794</v>
      </c>
      <c r="CL622" t="s">
        <v>6793</v>
      </c>
      <c r="CM622" t="s">
        <v>6794</v>
      </c>
      <c r="CN622" t="s">
        <v>6794</v>
      </c>
      <c r="CO622" t="s">
        <v>6794</v>
      </c>
      <c r="CP622" t="s">
        <v>6793</v>
      </c>
      <c r="CQ622" t="s">
        <v>6794</v>
      </c>
      <c r="CR622" t="s">
        <v>7520</v>
      </c>
      <c r="CS622" t="s">
        <v>7521</v>
      </c>
      <c r="CT622" t="s">
        <v>7587</v>
      </c>
      <c r="CU622" t="s">
        <v>6793</v>
      </c>
      <c r="CV622">
        <v>2</v>
      </c>
      <c r="CW622">
        <v>4</v>
      </c>
      <c r="CX622">
        <v>3</v>
      </c>
      <c r="CY622" t="s">
        <v>6794</v>
      </c>
      <c r="EC622">
        <v>3</v>
      </c>
      <c r="EE622">
        <v>0</v>
      </c>
      <c r="EF622">
        <v>0</v>
      </c>
      <c r="EG622">
        <v>2</v>
      </c>
      <c r="EH622">
        <v>0</v>
      </c>
      <c r="EI622">
        <v>0</v>
      </c>
      <c r="EJ622">
        <v>1</v>
      </c>
      <c r="EK622">
        <v>0</v>
      </c>
      <c r="EL622" t="s">
        <v>6794</v>
      </c>
      <c r="EV622" t="s">
        <v>6794</v>
      </c>
      <c r="PS622" t="s">
        <v>7526</v>
      </c>
      <c r="PT622" t="s">
        <v>7526</v>
      </c>
      <c r="PU622" t="s">
        <v>7526</v>
      </c>
      <c r="PV622" t="s">
        <v>7526</v>
      </c>
      <c r="PW622" t="s">
        <v>7516</v>
      </c>
      <c r="PX622" t="s">
        <v>7515</v>
      </c>
      <c r="PY622" t="s">
        <v>7515</v>
      </c>
      <c r="PZ622" t="s">
        <v>7515</v>
      </c>
      <c r="QA622" t="s">
        <v>7515</v>
      </c>
      <c r="QB622" t="s">
        <v>7515</v>
      </c>
      <c r="QC622" t="s">
        <v>7515</v>
      </c>
      <c r="QD622" t="s">
        <v>7528</v>
      </c>
      <c r="QE622" t="s">
        <v>7529</v>
      </c>
      <c r="QF622" t="s">
        <v>7528</v>
      </c>
      <c r="QG622" t="s">
        <v>7681</v>
      </c>
      <c r="QH622">
        <v>2008</v>
      </c>
      <c r="QI622">
        <v>1</v>
      </c>
      <c r="QJ622">
        <v>1</v>
      </c>
      <c r="QK622" s="330">
        <v>42029</v>
      </c>
      <c r="QL622">
        <v>1</v>
      </c>
      <c r="QM622">
        <v>0</v>
      </c>
      <c r="QN622" t="s">
        <v>265</v>
      </c>
      <c r="QO622">
        <v>2008</v>
      </c>
      <c r="QP622">
        <v>50</v>
      </c>
      <c r="RV622">
        <f t="shared" si="19"/>
        <v>2</v>
      </c>
      <c r="RY622">
        <f t="shared" si="18"/>
        <v>4</v>
      </c>
    </row>
    <row r="623" spans="1:493" x14ac:dyDescent="0.3">
      <c r="A623">
        <v>71607</v>
      </c>
      <c r="B623">
        <v>860</v>
      </c>
      <c r="C623" t="s">
        <v>6793</v>
      </c>
      <c r="D623" t="s">
        <v>6793</v>
      </c>
      <c r="I623" t="s">
        <v>6793</v>
      </c>
      <c r="J623" t="s">
        <v>7515</v>
      </c>
      <c r="K623" t="s">
        <v>7515</v>
      </c>
      <c r="L623" t="s">
        <v>7515</v>
      </c>
      <c r="M623" t="s">
        <v>7515</v>
      </c>
      <c r="N623" t="s">
        <v>7515</v>
      </c>
      <c r="O623" t="s">
        <v>7515</v>
      </c>
      <c r="P623" t="s">
        <v>7515</v>
      </c>
      <c r="Q623" t="s">
        <v>7515</v>
      </c>
      <c r="R623" t="s">
        <v>7515</v>
      </c>
      <c r="S623" t="s">
        <v>7515</v>
      </c>
      <c r="T623" t="s">
        <v>7515</v>
      </c>
      <c r="U623" t="s">
        <v>7515</v>
      </c>
      <c r="V623" t="s">
        <v>7515</v>
      </c>
      <c r="W623" t="s">
        <v>7515</v>
      </c>
      <c r="X623" t="s">
        <v>7515</v>
      </c>
      <c r="Y623" t="s">
        <v>7515</v>
      </c>
      <c r="Z623" t="s">
        <v>7516</v>
      </c>
      <c r="AA623" t="s">
        <v>7515</v>
      </c>
      <c r="AB623" t="s">
        <v>7515</v>
      </c>
      <c r="AC623" t="s">
        <v>7517</v>
      </c>
      <c r="AF623">
        <v>0</v>
      </c>
      <c r="AG623">
        <v>10</v>
      </c>
      <c r="AH623" t="s">
        <v>7550</v>
      </c>
      <c r="AI623" t="s">
        <v>7680</v>
      </c>
      <c r="AJ623">
        <v>6</v>
      </c>
      <c r="AK623" t="s">
        <v>6993</v>
      </c>
      <c r="AL623" t="s">
        <v>6794</v>
      </c>
      <c r="AM623" t="s">
        <v>6794</v>
      </c>
      <c r="AN623" t="s">
        <v>7680</v>
      </c>
      <c r="AO623">
        <v>0</v>
      </c>
      <c r="AP623">
        <v>10</v>
      </c>
      <c r="AQ623" t="s">
        <v>7568</v>
      </c>
      <c r="AT623" t="s">
        <v>6813</v>
      </c>
      <c r="AU623" t="s">
        <v>7531</v>
      </c>
      <c r="AV623" t="s">
        <v>6991</v>
      </c>
      <c r="AX623" t="s">
        <v>6794</v>
      </c>
      <c r="AY623" t="s">
        <v>6794</v>
      </c>
      <c r="AZ623" t="s">
        <v>6794</v>
      </c>
      <c r="BA623" t="s">
        <v>6793</v>
      </c>
      <c r="BC623" t="s">
        <v>6793</v>
      </c>
      <c r="BD623" t="s">
        <v>6793</v>
      </c>
      <c r="BE623" t="s">
        <v>6794</v>
      </c>
      <c r="BF623" t="s">
        <v>6794</v>
      </c>
      <c r="BG623" t="s">
        <v>6794</v>
      </c>
      <c r="BH623" t="s">
        <v>6794</v>
      </c>
      <c r="BI623" t="s">
        <v>7022</v>
      </c>
      <c r="BJ623" t="s">
        <v>7025</v>
      </c>
      <c r="BK623" t="s">
        <v>6794</v>
      </c>
      <c r="BM623" t="s">
        <v>31</v>
      </c>
      <c r="BN623" t="s">
        <v>6</v>
      </c>
      <c r="BO623" t="s">
        <v>7533</v>
      </c>
      <c r="BP623" t="s">
        <v>6</v>
      </c>
      <c r="BQ623" t="s">
        <v>7559</v>
      </c>
      <c r="BR623" t="s">
        <v>6757</v>
      </c>
      <c r="BS623" t="s">
        <v>7516</v>
      </c>
      <c r="BT623" t="s">
        <v>7515</v>
      </c>
      <c r="BU623" t="s">
        <v>7515</v>
      </c>
      <c r="BV623" t="s">
        <v>7515</v>
      </c>
      <c r="BW623" t="s">
        <v>7515</v>
      </c>
      <c r="BX623" t="s">
        <v>7515</v>
      </c>
      <c r="BY623" t="s">
        <v>7515</v>
      </c>
      <c r="BZ623" t="s">
        <v>7515</v>
      </c>
      <c r="CA623" t="s">
        <v>7515</v>
      </c>
      <c r="CB623" t="s">
        <v>7515</v>
      </c>
      <c r="CC623" t="s">
        <v>7515</v>
      </c>
      <c r="CD623" t="s">
        <v>7515</v>
      </c>
      <c r="CE623" t="s">
        <v>6794</v>
      </c>
      <c r="CI623" t="s">
        <v>6793</v>
      </c>
      <c r="CJ623" t="s">
        <v>6793</v>
      </c>
      <c r="CK623" t="s">
        <v>6794</v>
      </c>
      <c r="CL623" t="s">
        <v>6966</v>
      </c>
      <c r="CM623" t="s">
        <v>6794</v>
      </c>
      <c r="CN623" t="s">
        <v>6794</v>
      </c>
      <c r="CO623" t="s">
        <v>6966</v>
      </c>
      <c r="CP623" t="s">
        <v>6793</v>
      </c>
      <c r="CQ623" t="s">
        <v>6794</v>
      </c>
      <c r="CR623" t="s">
        <v>7520</v>
      </c>
      <c r="CS623" t="s">
        <v>7521</v>
      </c>
      <c r="CT623" t="s">
        <v>7587</v>
      </c>
      <c r="CU623" t="s">
        <v>6793</v>
      </c>
      <c r="CV623">
        <v>2</v>
      </c>
      <c r="CW623">
        <v>3</v>
      </c>
      <c r="CX623">
        <v>3</v>
      </c>
      <c r="CY623" t="s">
        <v>6794</v>
      </c>
      <c r="EC623" t="s">
        <v>31</v>
      </c>
      <c r="EL623" t="s">
        <v>6794</v>
      </c>
      <c r="EV623" t="s">
        <v>6793</v>
      </c>
      <c r="IR623" t="s">
        <v>7524</v>
      </c>
      <c r="IS623" t="s">
        <v>7680</v>
      </c>
      <c r="IT623">
        <v>5</v>
      </c>
      <c r="IU623">
        <v>2009</v>
      </c>
      <c r="IY623" t="s">
        <v>6794</v>
      </c>
      <c r="IZ623" t="s">
        <v>6793</v>
      </c>
      <c r="JA623" t="s">
        <v>7524</v>
      </c>
      <c r="JB623" t="s">
        <v>7680</v>
      </c>
      <c r="JC623">
        <v>5</v>
      </c>
      <c r="JD623">
        <v>2009</v>
      </c>
      <c r="JF623" t="s">
        <v>7527</v>
      </c>
      <c r="JG623" t="s">
        <v>7527</v>
      </c>
      <c r="JH623" t="s">
        <v>6966</v>
      </c>
      <c r="KK623" t="s">
        <v>7524</v>
      </c>
      <c r="KL623" t="s">
        <v>6</v>
      </c>
      <c r="KO623" t="s">
        <v>7578</v>
      </c>
      <c r="KR623" t="s">
        <v>6794</v>
      </c>
      <c r="KS623" t="s">
        <v>6966</v>
      </c>
      <c r="LC623" t="s">
        <v>7524</v>
      </c>
      <c r="LD623" t="s">
        <v>6</v>
      </c>
      <c r="LG623" t="s">
        <v>7578</v>
      </c>
      <c r="LH623" t="s">
        <v>7527</v>
      </c>
      <c r="LI623" t="s">
        <v>7527</v>
      </c>
      <c r="LJ623" t="s">
        <v>6966</v>
      </c>
      <c r="OX623" t="s">
        <v>7538</v>
      </c>
      <c r="OY623" t="s">
        <v>6</v>
      </c>
      <c r="PB623" t="s">
        <v>7578</v>
      </c>
      <c r="PE623" t="s">
        <v>6966</v>
      </c>
      <c r="PG623">
        <v>5</v>
      </c>
      <c r="PH623" t="s">
        <v>7515</v>
      </c>
      <c r="PI623" t="s">
        <v>7515</v>
      </c>
      <c r="PJ623" t="s">
        <v>7515</v>
      </c>
      <c r="PK623" t="s">
        <v>7515</v>
      </c>
      <c r="PL623" t="s">
        <v>7515</v>
      </c>
      <c r="PM623" t="s">
        <v>7515</v>
      </c>
      <c r="PN623" t="s">
        <v>7515</v>
      </c>
      <c r="PO623" t="s">
        <v>7515</v>
      </c>
      <c r="PP623" t="s">
        <v>7516</v>
      </c>
      <c r="PQ623" t="s">
        <v>7515</v>
      </c>
      <c r="PR623" t="s">
        <v>7515</v>
      </c>
      <c r="PS623" t="s">
        <v>7526</v>
      </c>
      <c r="PT623" t="s">
        <v>7526</v>
      </c>
      <c r="PW623" t="s">
        <v>7515</v>
      </c>
      <c r="PX623" t="s">
        <v>7515</v>
      </c>
      <c r="PY623" t="s">
        <v>7516</v>
      </c>
      <c r="PZ623" t="s">
        <v>7515</v>
      </c>
      <c r="QA623" t="s">
        <v>7515</v>
      </c>
      <c r="QB623" t="s">
        <v>7515</v>
      </c>
      <c r="QC623" t="s">
        <v>7515</v>
      </c>
      <c r="QD623" t="s">
        <v>7528</v>
      </c>
      <c r="QE623" t="s">
        <v>7539</v>
      </c>
      <c r="QF623" t="s">
        <v>7528</v>
      </c>
      <c r="QG623" t="s">
        <v>7681</v>
      </c>
      <c r="QH623">
        <v>2008</v>
      </c>
      <c r="QI623">
        <v>8</v>
      </c>
      <c r="QJ623">
        <v>1</v>
      </c>
      <c r="QK623" s="329">
        <v>39678</v>
      </c>
      <c r="QL623">
        <v>0</v>
      </c>
      <c r="QM623">
        <v>1</v>
      </c>
      <c r="QN623" t="s">
        <v>194</v>
      </c>
      <c r="QO623">
        <v>0</v>
      </c>
      <c r="QP623">
        <v>88</v>
      </c>
      <c r="QQ623">
        <v>1</v>
      </c>
      <c r="QR623">
        <v>1</v>
      </c>
      <c r="QS623">
        <v>0</v>
      </c>
      <c r="QT623">
        <v>0</v>
      </c>
      <c r="QU623">
        <v>0</v>
      </c>
      <c r="QV623">
        <v>0</v>
      </c>
      <c r="QW623">
        <v>0</v>
      </c>
      <c r="QX623">
        <v>0</v>
      </c>
      <c r="QY623">
        <v>0</v>
      </c>
      <c r="QZ623">
        <v>0</v>
      </c>
      <c r="RA623">
        <v>0</v>
      </c>
      <c r="RB623">
        <v>0</v>
      </c>
      <c r="RC623">
        <v>0</v>
      </c>
      <c r="RD623">
        <v>1</v>
      </c>
      <c r="RE623">
        <v>1</v>
      </c>
      <c r="RF623">
        <v>0</v>
      </c>
      <c r="RG623">
        <v>0</v>
      </c>
      <c r="RH623">
        <v>0</v>
      </c>
      <c r="RI623">
        <v>1</v>
      </c>
      <c r="RJ623">
        <v>0</v>
      </c>
      <c r="RK623">
        <v>1</v>
      </c>
      <c r="RL623">
        <v>0</v>
      </c>
      <c r="RM623">
        <v>0</v>
      </c>
      <c r="RN623">
        <v>0</v>
      </c>
      <c r="RO623">
        <v>0</v>
      </c>
      <c r="RP623">
        <v>0</v>
      </c>
      <c r="RQ623">
        <v>0</v>
      </c>
      <c r="RR623">
        <v>0</v>
      </c>
      <c r="RS623">
        <v>0</v>
      </c>
      <c r="RT623">
        <v>0</v>
      </c>
      <c r="RU623">
        <v>0</v>
      </c>
      <c r="RV623">
        <f t="shared" si="19"/>
        <v>4</v>
      </c>
      <c r="RY623">
        <f t="shared" si="18"/>
        <v>5</v>
      </c>
    </row>
    <row r="624" spans="1:493" x14ac:dyDescent="0.3">
      <c r="A624">
        <v>71608</v>
      </c>
      <c r="B624">
        <v>862</v>
      </c>
      <c r="C624" t="s">
        <v>6793</v>
      </c>
      <c r="D624" t="s">
        <v>6793</v>
      </c>
      <c r="I624" t="s">
        <v>6793</v>
      </c>
      <c r="J624" t="s">
        <v>7515</v>
      </c>
      <c r="K624" t="s">
        <v>7516</v>
      </c>
      <c r="L624" t="s">
        <v>7515</v>
      </c>
      <c r="M624" t="s">
        <v>7515</v>
      </c>
      <c r="N624" t="s">
        <v>7515</v>
      </c>
      <c r="O624" t="s">
        <v>7515</v>
      </c>
      <c r="P624" t="s">
        <v>7515</v>
      </c>
      <c r="Q624" t="s">
        <v>7515</v>
      </c>
      <c r="R624" t="s">
        <v>7515</v>
      </c>
      <c r="S624" t="s">
        <v>7515</v>
      </c>
      <c r="T624" t="s">
        <v>7515</v>
      </c>
      <c r="U624" t="s">
        <v>7515</v>
      </c>
      <c r="V624" t="s">
        <v>7515</v>
      </c>
      <c r="W624" t="s">
        <v>7515</v>
      </c>
      <c r="X624" t="s">
        <v>7515</v>
      </c>
      <c r="Y624" t="s">
        <v>7515</v>
      </c>
      <c r="Z624" t="s">
        <v>7515</v>
      </c>
      <c r="AA624" t="s">
        <v>7515</v>
      </c>
      <c r="AB624" t="s">
        <v>7515</v>
      </c>
      <c r="AC624" t="s">
        <v>7517</v>
      </c>
      <c r="AF624">
        <v>0</v>
      </c>
      <c r="AG624">
        <v>5</v>
      </c>
      <c r="AH624" t="s">
        <v>6845</v>
      </c>
      <c r="AK624" t="s">
        <v>6993</v>
      </c>
      <c r="AL624" t="s">
        <v>6794</v>
      </c>
      <c r="AM624" t="s">
        <v>6794</v>
      </c>
      <c r="AN624" t="s">
        <v>7680</v>
      </c>
      <c r="AO624">
        <v>0</v>
      </c>
      <c r="AP624">
        <v>15</v>
      </c>
      <c r="AQ624" t="s">
        <v>6988</v>
      </c>
      <c r="AR624" t="s">
        <v>6793</v>
      </c>
      <c r="AS624" t="s">
        <v>6794</v>
      </c>
      <c r="AT624" t="s">
        <v>6814</v>
      </c>
      <c r="AV624" t="s">
        <v>6991</v>
      </c>
      <c r="AW624" t="s">
        <v>7583</v>
      </c>
      <c r="AX624" t="s">
        <v>6794</v>
      </c>
      <c r="AY624" t="s">
        <v>6793</v>
      </c>
      <c r="AZ624" t="s">
        <v>6793</v>
      </c>
      <c r="BA624" t="s">
        <v>6794</v>
      </c>
      <c r="BB624" t="s">
        <v>6794</v>
      </c>
      <c r="BC624" t="s">
        <v>6794</v>
      </c>
      <c r="BD624" t="s">
        <v>6794</v>
      </c>
      <c r="BE624" t="s">
        <v>6794</v>
      </c>
      <c r="BF624" t="s">
        <v>6793</v>
      </c>
      <c r="BG624" t="s">
        <v>6793</v>
      </c>
      <c r="BH624" t="s">
        <v>6794</v>
      </c>
      <c r="BI624" t="s">
        <v>7030</v>
      </c>
      <c r="BJ624" t="s">
        <v>7024</v>
      </c>
      <c r="BK624" t="s">
        <v>6794</v>
      </c>
      <c r="BM624" t="s">
        <v>7547</v>
      </c>
      <c r="BN624">
        <v>50</v>
      </c>
      <c r="BO624" t="s">
        <v>7533</v>
      </c>
      <c r="BP624" t="s">
        <v>7601</v>
      </c>
      <c r="BQ624" t="s">
        <v>7559</v>
      </c>
      <c r="BR624" t="s">
        <v>7561</v>
      </c>
      <c r="BS624" t="s">
        <v>7515</v>
      </c>
      <c r="BT624" t="s">
        <v>7516</v>
      </c>
      <c r="BU624" t="s">
        <v>7516</v>
      </c>
      <c r="BV624" t="s">
        <v>7516</v>
      </c>
      <c r="BW624" t="s">
        <v>7515</v>
      </c>
      <c r="BX624" t="s">
        <v>7515</v>
      </c>
      <c r="BY624" t="s">
        <v>7515</v>
      </c>
      <c r="BZ624" t="s">
        <v>7515</v>
      </c>
      <c r="CA624" t="s">
        <v>7515</v>
      </c>
      <c r="CB624" t="s">
        <v>7515</v>
      </c>
      <c r="CC624" t="s">
        <v>7515</v>
      </c>
      <c r="CD624" t="s">
        <v>7515</v>
      </c>
      <c r="CE624" t="s">
        <v>6794</v>
      </c>
      <c r="CI624" t="s">
        <v>6793</v>
      </c>
      <c r="CJ624" t="s">
        <v>6793</v>
      </c>
      <c r="CK624" t="s">
        <v>6794</v>
      </c>
      <c r="CL624" t="s">
        <v>6794</v>
      </c>
      <c r="CM624" t="s">
        <v>6794</v>
      </c>
      <c r="CN624" t="s">
        <v>6793</v>
      </c>
      <c r="CO624" t="s">
        <v>6794</v>
      </c>
      <c r="CP624" t="s">
        <v>6793</v>
      </c>
      <c r="CQ624" t="s">
        <v>6794</v>
      </c>
      <c r="CR624" t="s">
        <v>7520</v>
      </c>
      <c r="CS624" t="s">
        <v>7521</v>
      </c>
      <c r="CT624" t="s">
        <v>7587</v>
      </c>
      <c r="CU624" t="s">
        <v>6793</v>
      </c>
      <c r="CV624">
        <v>2</v>
      </c>
      <c r="CW624">
        <v>3</v>
      </c>
      <c r="CX624">
        <v>2</v>
      </c>
      <c r="CY624" t="s">
        <v>6794</v>
      </c>
      <c r="EC624">
        <v>2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2</v>
      </c>
      <c r="EL624" t="s">
        <v>6794</v>
      </c>
      <c r="EV624" t="s">
        <v>6794</v>
      </c>
      <c r="PS624" t="s">
        <v>7527</v>
      </c>
      <c r="PT624" t="s">
        <v>7527</v>
      </c>
      <c r="PU624" t="s">
        <v>7527</v>
      </c>
      <c r="PV624" t="s">
        <v>7527</v>
      </c>
      <c r="PW624" t="s">
        <v>7515</v>
      </c>
      <c r="PX624" t="s">
        <v>7515</v>
      </c>
      <c r="PY624" t="s">
        <v>7515</v>
      </c>
      <c r="PZ624" t="s">
        <v>7515</v>
      </c>
      <c r="QA624" t="s">
        <v>7515</v>
      </c>
      <c r="QB624" t="s">
        <v>7515</v>
      </c>
      <c r="QC624" t="s">
        <v>7516</v>
      </c>
      <c r="QD624" t="s">
        <v>7528</v>
      </c>
      <c r="QE624" t="s">
        <v>7529</v>
      </c>
      <c r="QF624" t="s">
        <v>7528</v>
      </c>
      <c r="QG624" t="s">
        <v>7681</v>
      </c>
      <c r="QH624">
        <v>2008</v>
      </c>
      <c r="QI624">
        <v>10</v>
      </c>
      <c r="QJ624">
        <v>1</v>
      </c>
      <c r="QK624" s="329">
        <v>39750</v>
      </c>
      <c r="QL624">
        <v>0</v>
      </c>
      <c r="QM624">
        <v>1</v>
      </c>
      <c r="QN624" t="s">
        <v>194</v>
      </c>
      <c r="QO624">
        <v>0</v>
      </c>
      <c r="QP624">
        <v>88</v>
      </c>
      <c r="RV624">
        <f t="shared" si="19"/>
        <v>3</v>
      </c>
      <c r="RY624">
        <f t="shared" si="18"/>
        <v>11</v>
      </c>
    </row>
    <row r="625" spans="1:493" x14ac:dyDescent="0.3">
      <c r="A625">
        <v>71609</v>
      </c>
      <c r="B625">
        <v>863</v>
      </c>
      <c r="C625" t="s">
        <v>6793</v>
      </c>
      <c r="D625" t="s">
        <v>6793</v>
      </c>
      <c r="I625" t="s">
        <v>6793</v>
      </c>
      <c r="J625" t="s">
        <v>7515</v>
      </c>
      <c r="K625" t="s">
        <v>7516</v>
      </c>
      <c r="L625" t="s">
        <v>7515</v>
      </c>
      <c r="M625" t="s">
        <v>7515</v>
      </c>
      <c r="N625" t="s">
        <v>7515</v>
      </c>
      <c r="O625" t="s">
        <v>7515</v>
      </c>
      <c r="P625" t="s">
        <v>7515</v>
      </c>
      <c r="Q625" t="s">
        <v>7515</v>
      </c>
      <c r="R625" t="s">
        <v>7515</v>
      </c>
      <c r="S625" t="s">
        <v>7515</v>
      </c>
      <c r="T625" t="s">
        <v>7515</v>
      </c>
      <c r="U625" t="s">
        <v>7515</v>
      </c>
      <c r="V625" t="s">
        <v>7515</v>
      </c>
      <c r="W625" t="s">
        <v>7515</v>
      </c>
      <c r="X625" t="s">
        <v>7515</v>
      </c>
      <c r="Y625" t="s">
        <v>7515</v>
      </c>
      <c r="Z625" t="s">
        <v>7515</v>
      </c>
      <c r="AA625" t="s">
        <v>7515</v>
      </c>
      <c r="AB625" t="s">
        <v>7515</v>
      </c>
      <c r="AC625" t="s">
        <v>6796</v>
      </c>
      <c r="AK625" t="s">
        <v>6985</v>
      </c>
      <c r="AL625" t="s">
        <v>6793</v>
      </c>
      <c r="AM625" t="s">
        <v>6794</v>
      </c>
      <c r="AN625" t="s">
        <v>7680</v>
      </c>
      <c r="AO625">
        <v>0</v>
      </c>
      <c r="AP625">
        <v>9</v>
      </c>
      <c r="AQ625" t="s">
        <v>6988</v>
      </c>
      <c r="AR625" t="s">
        <v>6794</v>
      </c>
      <c r="AS625" t="s">
        <v>6793</v>
      </c>
      <c r="AT625" t="s">
        <v>6814</v>
      </c>
      <c r="AV625" t="s">
        <v>6991</v>
      </c>
      <c r="AW625" t="s">
        <v>7588</v>
      </c>
      <c r="AX625" t="s">
        <v>6794</v>
      </c>
      <c r="AY625" t="s">
        <v>6794</v>
      </c>
      <c r="AZ625" t="s">
        <v>6794</v>
      </c>
      <c r="BA625" t="s">
        <v>6794</v>
      </c>
      <c r="BB625" t="s">
        <v>6794</v>
      </c>
      <c r="BC625" t="s">
        <v>6794</v>
      </c>
      <c r="BD625" t="s">
        <v>6794</v>
      </c>
      <c r="BE625" t="s">
        <v>6794</v>
      </c>
      <c r="BF625" t="s">
        <v>6793</v>
      </c>
      <c r="BG625" t="s">
        <v>6794</v>
      </c>
      <c r="BH625" t="s">
        <v>6794</v>
      </c>
      <c r="BI625" t="s">
        <v>7027</v>
      </c>
      <c r="BJ625" t="s">
        <v>7024</v>
      </c>
      <c r="BK625" t="s">
        <v>6794</v>
      </c>
      <c r="BM625">
        <v>100</v>
      </c>
      <c r="BN625" t="s">
        <v>6</v>
      </c>
      <c r="BO625" t="s">
        <v>7519</v>
      </c>
      <c r="BP625" t="s">
        <v>7604</v>
      </c>
      <c r="BQ625" t="s">
        <v>7559</v>
      </c>
      <c r="BR625" t="s">
        <v>7543</v>
      </c>
      <c r="BS625" t="s">
        <v>7515</v>
      </c>
      <c r="BT625" t="s">
        <v>7515</v>
      </c>
      <c r="BU625" t="s">
        <v>7516</v>
      </c>
      <c r="BV625" t="s">
        <v>7515</v>
      </c>
      <c r="BW625" t="s">
        <v>7515</v>
      </c>
      <c r="BX625" t="s">
        <v>7515</v>
      </c>
      <c r="BY625" t="s">
        <v>7515</v>
      </c>
      <c r="BZ625" t="s">
        <v>7515</v>
      </c>
      <c r="CA625" t="s">
        <v>7515</v>
      </c>
      <c r="CB625" t="s">
        <v>7515</v>
      </c>
      <c r="CC625" t="s">
        <v>7515</v>
      </c>
      <c r="CD625" t="s">
        <v>7515</v>
      </c>
      <c r="CE625" t="s">
        <v>6794</v>
      </c>
      <c r="CI625" t="s">
        <v>6793</v>
      </c>
      <c r="CJ625" t="s">
        <v>6793</v>
      </c>
      <c r="CK625" t="s">
        <v>6794</v>
      </c>
      <c r="CL625" t="s">
        <v>6793</v>
      </c>
      <c r="CM625" t="s">
        <v>6793</v>
      </c>
      <c r="CN625" t="s">
        <v>6794</v>
      </c>
      <c r="CO625" t="s">
        <v>6794</v>
      </c>
      <c r="CP625" t="s">
        <v>6793</v>
      </c>
      <c r="CQ625" t="s">
        <v>6794</v>
      </c>
      <c r="CR625" t="s">
        <v>7520</v>
      </c>
      <c r="CS625" t="s">
        <v>7521</v>
      </c>
      <c r="CT625" t="s">
        <v>7522</v>
      </c>
      <c r="CU625" t="s">
        <v>6793</v>
      </c>
      <c r="CV625">
        <v>2</v>
      </c>
      <c r="CW625">
        <v>4</v>
      </c>
      <c r="CX625">
        <v>3</v>
      </c>
      <c r="CY625" t="s">
        <v>6794</v>
      </c>
      <c r="EC625">
        <v>2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2</v>
      </c>
      <c r="EL625" t="s">
        <v>6794</v>
      </c>
      <c r="EV625" t="s">
        <v>6793</v>
      </c>
      <c r="OO625" t="s">
        <v>7524</v>
      </c>
      <c r="OP625" t="s">
        <v>7680</v>
      </c>
      <c r="OQ625">
        <v>4</v>
      </c>
      <c r="OR625">
        <v>2006</v>
      </c>
      <c r="OV625" t="s">
        <v>6794</v>
      </c>
      <c r="OW625" t="s">
        <v>6793</v>
      </c>
      <c r="PS625" t="s">
        <v>7526</v>
      </c>
      <c r="PT625" t="s">
        <v>7526</v>
      </c>
      <c r="PU625" t="s">
        <v>7526</v>
      </c>
      <c r="PV625" t="s">
        <v>6857</v>
      </c>
      <c r="PW625" t="s">
        <v>7515</v>
      </c>
      <c r="PX625" t="s">
        <v>7515</v>
      </c>
      <c r="PY625" t="s">
        <v>7515</v>
      </c>
      <c r="PZ625" t="s">
        <v>7515</v>
      </c>
      <c r="QA625" t="s">
        <v>7515</v>
      </c>
      <c r="QB625" t="s">
        <v>7515</v>
      </c>
      <c r="QC625" t="s">
        <v>7516</v>
      </c>
      <c r="QD625" t="s">
        <v>7528</v>
      </c>
      <c r="QE625" t="s">
        <v>7529</v>
      </c>
      <c r="QF625" t="s">
        <v>7528</v>
      </c>
      <c r="QG625" t="s">
        <v>7681</v>
      </c>
      <c r="QH625">
        <v>2008</v>
      </c>
      <c r="QI625">
        <v>4</v>
      </c>
      <c r="QJ625">
        <v>1</v>
      </c>
      <c r="QK625" s="329">
        <v>39563</v>
      </c>
      <c r="QL625">
        <v>1</v>
      </c>
      <c r="QM625">
        <v>0</v>
      </c>
      <c r="QN625" t="s">
        <v>265</v>
      </c>
      <c r="QO625">
        <v>2008</v>
      </c>
      <c r="QP625">
        <v>50</v>
      </c>
      <c r="QQ625">
        <v>0</v>
      </c>
      <c r="QR625">
        <v>0</v>
      </c>
      <c r="QS625">
        <v>0</v>
      </c>
      <c r="QT625">
        <v>0</v>
      </c>
      <c r="QU625">
        <v>0</v>
      </c>
      <c r="QV625">
        <v>0</v>
      </c>
      <c r="QW625">
        <v>0</v>
      </c>
      <c r="QX625">
        <v>0</v>
      </c>
      <c r="QY625">
        <v>0</v>
      </c>
      <c r="QZ625">
        <v>0</v>
      </c>
      <c r="RA625">
        <v>0</v>
      </c>
      <c r="RB625">
        <v>0</v>
      </c>
      <c r="RC625">
        <v>0</v>
      </c>
      <c r="RD625">
        <v>0</v>
      </c>
      <c r="RE625">
        <v>0</v>
      </c>
      <c r="RF625">
        <v>0</v>
      </c>
      <c r="RG625">
        <v>0</v>
      </c>
      <c r="RH625">
        <v>0</v>
      </c>
      <c r="RI625">
        <v>0</v>
      </c>
      <c r="RJ625">
        <v>0</v>
      </c>
      <c r="RK625">
        <v>0</v>
      </c>
      <c r="RL625">
        <v>0</v>
      </c>
      <c r="RM625">
        <v>0</v>
      </c>
      <c r="RN625">
        <v>0</v>
      </c>
      <c r="RO625">
        <v>0</v>
      </c>
      <c r="RP625">
        <v>0</v>
      </c>
      <c r="RQ625">
        <v>0</v>
      </c>
      <c r="RR625">
        <v>0</v>
      </c>
      <c r="RS625">
        <v>0</v>
      </c>
      <c r="RT625">
        <v>0</v>
      </c>
      <c r="RU625">
        <v>1</v>
      </c>
      <c r="RV625">
        <f t="shared" si="19"/>
        <v>5</v>
      </c>
      <c r="RY625">
        <f t="shared" si="18"/>
        <v>9</v>
      </c>
    </row>
    <row r="626" spans="1:493" x14ac:dyDescent="0.3">
      <c r="A626">
        <v>71610</v>
      </c>
      <c r="B626">
        <v>864</v>
      </c>
      <c r="C626" t="s">
        <v>6793</v>
      </c>
      <c r="D626" t="s">
        <v>6793</v>
      </c>
      <c r="I626" t="s">
        <v>6793</v>
      </c>
      <c r="J626" t="s">
        <v>7515</v>
      </c>
      <c r="K626" t="s">
        <v>7516</v>
      </c>
      <c r="L626" t="s">
        <v>7515</v>
      </c>
      <c r="M626" t="s">
        <v>7515</v>
      </c>
      <c r="N626" t="s">
        <v>7515</v>
      </c>
      <c r="O626" t="s">
        <v>7515</v>
      </c>
      <c r="P626" t="s">
        <v>7515</v>
      </c>
      <c r="Q626" t="s">
        <v>7515</v>
      </c>
      <c r="R626" t="s">
        <v>7515</v>
      </c>
      <c r="S626" t="s">
        <v>7515</v>
      </c>
      <c r="T626" t="s">
        <v>7515</v>
      </c>
      <c r="U626" t="s">
        <v>7515</v>
      </c>
      <c r="V626" t="s">
        <v>7515</v>
      </c>
      <c r="W626" t="s">
        <v>7515</v>
      </c>
      <c r="X626" t="s">
        <v>7515</v>
      </c>
      <c r="Y626" t="s">
        <v>7515</v>
      </c>
      <c r="Z626" t="s">
        <v>7515</v>
      </c>
      <c r="AA626" t="s">
        <v>7515</v>
      </c>
      <c r="AB626" t="s">
        <v>7515</v>
      </c>
      <c r="AC626" t="s">
        <v>6796</v>
      </c>
      <c r="AK626" t="s">
        <v>6985</v>
      </c>
      <c r="AL626" t="s">
        <v>6793</v>
      </c>
      <c r="AM626" t="s">
        <v>6793</v>
      </c>
      <c r="AN626" t="s">
        <v>7680</v>
      </c>
      <c r="AO626">
        <v>0</v>
      </c>
      <c r="AP626">
        <v>20</v>
      </c>
      <c r="AQ626" t="s">
        <v>6988</v>
      </c>
      <c r="AR626" t="s">
        <v>6793</v>
      </c>
      <c r="AS626" t="s">
        <v>6794</v>
      </c>
      <c r="AT626" t="s">
        <v>6813</v>
      </c>
      <c r="AU626" t="s">
        <v>7531</v>
      </c>
      <c r="AV626" t="s">
        <v>6991</v>
      </c>
      <c r="AX626" t="s">
        <v>6794</v>
      </c>
      <c r="AY626" t="s">
        <v>6794</v>
      </c>
      <c r="AZ626" t="s">
        <v>6794</v>
      </c>
      <c r="BA626" t="s">
        <v>6793</v>
      </c>
      <c r="BB626" t="s">
        <v>6793</v>
      </c>
      <c r="BC626" t="s">
        <v>6794</v>
      </c>
      <c r="BD626" t="s">
        <v>6794</v>
      </c>
      <c r="BE626" t="s">
        <v>6794</v>
      </c>
      <c r="BF626" t="s">
        <v>6794</v>
      </c>
      <c r="BG626" t="s">
        <v>6794</v>
      </c>
      <c r="BH626" t="s">
        <v>6794</v>
      </c>
      <c r="BI626" t="s">
        <v>7024</v>
      </c>
      <c r="BJ626" t="s">
        <v>7565</v>
      </c>
      <c r="BK626" t="s">
        <v>6794</v>
      </c>
      <c r="BM626" t="s">
        <v>7547</v>
      </c>
      <c r="BN626" t="s">
        <v>7532</v>
      </c>
      <c r="BO626" t="s">
        <v>7519</v>
      </c>
      <c r="BP626" t="s">
        <v>6</v>
      </c>
      <c r="BQ626" t="s">
        <v>7559</v>
      </c>
      <c r="BR626" t="s">
        <v>7543</v>
      </c>
      <c r="BS626" t="s">
        <v>7515</v>
      </c>
      <c r="BT626" t="s">
        <v>7515</v>
      </c>
      <c r="BU626" t="s">
        <v>7516</v>
      </c>
      <c r="BV626" t="s">
        <v>7515</v>
      </c>
      <c r="BW626" t="s">
        <v>7515</v>
      </c>
      <c r="BX626" t="s">
        <v>7515</v>
      </c>
      <c r="BY626" t="s">
        <v>7515</v>
      </c>
      <c r="BZ626" t="s">
        <v>7515</v>
      </c>
      <c r="CA626" t="s">
        <v>7515</v>
      </c>
      <c r="CB626" t="s">
        <v>7515</v>
      </c>
      <c r="CC626" t="s">
        <v>7515</v>
      </c>
      <c r="CD626" t="s">
        <v>7515</v>
      </c>
      <c r="CE626" t="s">
        <v>6794</v>
      </c>
      <c r="CI626" t="s">
        <v>6793</v>
      </c>
      <c r="CJ626" t="s">
        <v>6794</v>
      </c>
      <c r="CK626" t="s">
        <v>6794</v>
      </c>
      <c r="CL626" t="s">
        <v>6793</v>
      </c>
      <c r="CM626" t="s">
        <v>6793</v>
      </c>
      <c r="CN626" t="s">
        <v>6793</v>
      </c>
      <c r="CO626" t="s">
        <v>6794</v>
      </c>
      <c r="CP626" t="s">
        <v>6793</v>
      </c>
      <c r="CQ626" t="s">
        <v>6794</v>
      </c>
      <c r="CR626" t="s">
        <v>7520</v>
      </c>
      <c r="CS626" t="s">
        <v>7521</v>
      </c>
      <c r="CT626" t="s">
        <v>7522</v>
      </c>
      <c r="CU626" t="s">
        <v>6793</v>
      </c>
      <c r="CV626">
        <v>2</v>
      </c>
      <c r="CW626">
        <v>3</v>
      </c>
      <c r="CX626">
        <v>3</v>
      </c>
      <c r="CY626" t="s">
        <v>6793</v>
      </c>
      <c r="CZ626">
        <v>4</v>
      </c>
      <c r="DA626" t="s">
        <v>7680</v>
      </c>
      <c r="DB626">
        <v>5</v>
      </c>
      <c r="DC626">
        <v>2008</v>
      </c>
      <c r="DD626" t="s">
        <v>7557</v>
      </c>
      <c r="DE626" t="s">
        <v>7680</v>
      </c>
      <c r="DF626">
        <v>8</v>
      </c>
      <c r="DG626">
        <v>2008</v>
      </c>
      <c r="DH626" t="s">
        <v>7680</v>
      </c>
      <c r="DI626">
        <v>5</v>
      </c>
      <c r="DJ626">
        <v>2008</v>
      </c>
      <c r="DK626" t="s">
        <v>7557</v>
      </c>
      <c r="DL626" t="s">
        <v>7680</v>
      </c>
      <c r="DM626">
        <v>8</v>
      </c>
      <c r="DN626">
        <v>2008</v>
      </c>
      <c r="DO626" t="s">
        <v>7680</v>
      </c>
      <c r="DP626">
        <v>5</v>
      </c>
      <c r="DQ626">
        <v>2008</v>
      </c>
      <c r="DR626" t="s">
        <v>7557</v>
      </c>
      <c r="DS626" t="s">
        <v>7680</v>
      </c>
      <c r="DT626">
        <v>8</v>
      </c>
      <c r="DU626">
        <v>2008</v>
      </c>
      <c r="DV626" t="s">
        <v>7680</v>
      </c>
      <c r="DW626">
        <v>5</v>
      </c>
      <c r="DX626">
        <v>2008</v>
      </c>
      <c r="DY626" t="s">
        <v>7557</v>
      </c>
      <c r="DZ626" t="s">
        <v>7680</v>
      </c>
      <c r="EA626">
        <v>8</v>
      </c>
      <c r="EB626">
        <v>2008</v>
      </c>
      <c r="EC626">
        <v>2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2</v>
      </c>
      <c r="EL626" t="s">
        <v>6793</v>
      </c>
      <c r="EM626" t="s">
        <v>7573</v>
      </c>
      <c r="EO626">
        <v>1</v>
      </c>
      <c r="EP626" t="s">
        <v>7683</v>
      </c>
      <c r="EQ626">
        <v>2008</v>
      </c>
      <c r="ER626" t="s">
        <v>7684</v>
      </c>
      <c r="EV626" t="s">
        <v>6966</v>
      </c>
      <c r="PS626" t="s">
        <v>7582</v>
      </c>
      <c r="PT626" t="s">
        <v>7526</v>
      </c>
      <c r="PU626" t="s">
        <v>7526</v>
      </c>
      <c r="PV626" t="s">
        <v>7526</v>
      </c>
      <c r="PW626" t="s">
        <v>7516</v>
      </c>
      <c r="PX626" t="s">
        <v>7515</v>
      </c>
      <c r="PY626" t="s">
        <v>7515</v>
      </c>
      <c r="PZ626" t="s">
        <v>7515</v>
      </c>
      <c r="QA626" t="s">
        <v>7515</v>
      </c>
      <c r="QB626" t="s">
        <v>7515</v>
      </c>
      <c r="QC626" t="s">
        <v>7515</v>
      </c>
      <c r="QD626" t="s">
        <v>7528</v>
      </c>
      <c r="QE626" t="s">
        <v>7529</v>
      </c>
      <c r="QF626" t="s">
        <v>7528</v>
      </c>
      <c r="QG626" t="s">
        <v>7681</v>
      </c>
      <c r="QH626">
        <v>2008</v>
      </c>
      <c r="QI626">
        <v>3</v>
      </c>
      <c r="QJ626">
        <v>1</v>
      </c>
      <c r="QK626" s="329">
        <v>39511</v>
      </c>
      <c r="QL626">
        <v>1</v>
      </c>
      <c r="QM626">
        <v>0</v>
      </c>
      <c r="QN626" t="s">
        <v>265</v>
      </c>
      <c r="QO626">
        <v>2008</v>
      </c>
      <c r="QP626">
        <v>50</v>
      </c>
      <c r="RV626">
        <f t="shared" si="19"/>
        <v>2</v>
      </c>
      <c r="RY626">
        <f t="shared" si="18"/>
        <v>7</v>
      </c>
    </row>
    <row r="627" spans="1:493" x14ac:dyDescent="0.3">
      <c r="A627">
        <v>71611</v>
      </c>
      <c r="B627">
        <v>865</v>
      </c>
      <c r="C627" t="s">
        <v>6793</v>
      </c>
      <c r="D627" t="s">
        <v>6793</v>
      </c>
      <c r="I627" t="s">
        <v>6793</v>
      </c>
      <c r="J627" t="s">
        <v>7515</v>
      </c>
      <c r="K627" t="s">
        <v>7515</v>
      </c>
      <c r="L627" t="s">
        <v>7515</v>
      </c>
      <c r="M627" t="s">
        <v>7515</v>
      </c>
      <c r="N627" t="s">
        <v>7515</v>
      </c>
      <c r="O627" t="s">
        <v>7515</v>
      </c>
      <c r="P627" t="s">
        <v>7515</v>
      </c>
      <c r="Q627" t="s">
        <v>7515</v>
      </c>
      <c r="R627" t="s">
        <v>7515</v>
      </c>
      <c r="S627" t="s">
        <v>7515</v>
      </c>
      <c r="T627" t="s">
        <v>7515</v>
      </c>
      <c r="U627" t="s">
        <v>7515</v>
      </c>
      <c r="V627" t="s">
        <v>7515</v>
      </c>
      <c r="W627" t="s">
        <v>7515</v>
      </c>
      <c r="X627" t="s">
        <v>7515</v>
      </c>
      <c r="Y627" t="s">
        <v>7516</v>
      </c>
      <c r="Z627" t="s">
        <v>7515</v>
      </c>
      <c r="AA627" t="s">
        <v>7515</v>
      </c>
      <c r="AB627" t="s">
        <v>7515</v>
      </c>
      <c r="AC627" t="s">
        <v>6796</v>
      </c>
      <c r="AK627" t="s">
        <v>6985</v>
      </c>
      <c r="AL627" t="s">
        <v>6794</v>
      </c>
      <c r="AM627" t="s">
        <v>6794</v>
      </c>
      <c r="AN627" t="s">
        <v>7680</v>
      </c>
      <c r="AO627">
        <v>0</v>
      </c>
      <c r="AP627">
        <v>2</v>
      </c>
      <c r="AQ627" t="s">
        <v>6992</v>
      </c>
      <c r="AR627" t="s">
        <v>6793</v>
      </c>
      <c r="AS627" t="s">
        <v>6793</v>
      </c>
      <c r="AT627" t="s">
        <v>6813</v>
      </c>
      <c r="AU627" t="s">
        <v>7531</v>
      </c>
      <c r="AV627" t="s">
        <v>6991</v>
      </c>
      <c r="AX627" t="s">
        <v>6794</v>
      </c>
      <c r="AY627" t="s">
        <v>6794</v>
      </c>
      <c r="AZ627" t="s">
        <v>6793</v>
      </c>
      <c r="BA627" t="s">
        <v>6793</v>
      </c>
      <c r="BB627" t="s">
        <v>6793</v>
      </c>
      <c r="BC627" t="s">
        <v>6793</v>
      </c>
      <c r="BD627" t="s">
        <v>6793</v>
      </c>
      <c r="BE627" t="s">
        <v>6794</v>
      </c>
      <c r="BF627" t="s">
        <v>6794</v>
      </c>
      <c r="BG627" t="s">
        <v>6794</v>
      </c>
      <c r="BH627" t="s">
        <v>6794</v>
      </c>
      <c r="BI627" t="s">
        <v>7021</v>
      </c>
      <c r="BJ627" t="s">
        <v>7022</v>
      </c>
      <c r="BK627" t="s">
        <v>6794</v>
      </c>
      <c r="BM627">
        <v>150</v>
      </c>
      <c r="BN627" t="s">
        <v>6</v>
      </c>
      <c r="BO627" t="s">
        <v>7533</v>
      </c>
      <c r="BP627" t="s">
        <v>6</v>
      </c>
      <c r="BQ627" t="s">
        <v>7559</v>
      </c>
      <c r="BR627" t="s">
        <v>7561</v>
      </c>
      <c r="BS627" t="s">
        <v>7516</v>
      </c>
      <c r="BT627" t="s">
        <v>7515</v>
      </c>
      <c r="BU627" t="s">
        <v>7515</v>
      </c>
      <c r="BV627" t="s">
        <v>7515</v>
      </c>
      <c r="BW627" t="s">
        <v>7515</v>
      </c>
      <c r="BX627" t="s">
        <v>7515</v>
      </c>
      <c r="BY627" t="s">
        <v>7515</v>
      </c>
      <c r="BZ627" t="s">
        <v>7515</v>
      </c>
      <c r="CA627" t="s">
        <v>7515</v>
      </c>
      <c r="CB627" t="s">
        <v>7515</v>
      </c>
      <c r="CC627" t="s">
        <v>7515</v>
      </c>
      <c r="CD627" t="s">
        <v>7515</v>
      </c>
      <c r="CE627" t="s">
        <v>6794</v>
      </c>
      <c r="CF627" t="s">
        <v>7621</v>
      </c>
      <c r="CG627">
        <v>1000</v>
      </c>
      <c r="CH627" t="s">
        <v>7592</v>
      </c>
      <c r="CI627" t="s">
        <v>6793</v>
      </c>
      <c r="CJ627" t="s">
        <v>6793</v>
      </c>
      <c r="CK627" t="s">
        <v>6794</v>
      </c>
      <c r="CL627" t="s">
        <v>6793</v>
      </c>
      <c r="CM627" t="s">
        <v>6793</v>
      </c>
      <c r="CN627" t="s">
        <v>6793</v>
      </c>
      <c r="CO627" t="s">
        <v>6794</v>
      </c>
      <c r="CP627" t="s">
        <v>6793</v>
      </c>
      <c r="CQ627" t="s">
        <v>6794</v>
      </c>
      <c r="CR627" t="s">
        <v>7520</v>
      </c>
      <c r="CS627" t="s">
        <v>7546</v>
      </c>
      <c r="CT627" t="s">
        <v>7587</v>
      </c>
      <c r="CU627" t="s">
        <v>6793</v>
      </c>
      <c r="CV627">
        <v>2</v>
      </c>
      <c r="CW627">
        <v>3</v>
      </c>
      <c r="CX627">
        <v>2</v>
      </c>
      <c r="CY627" t="s">
        <v>6794</v>
      </c>
      <c r="EC627" t="s">
        <v>31</v>
      </c>
      <c r="EL627" t="s">
        <v>6794</v>
      </c>
      <c r="EV627" t="s">
        <v>6794</v>
      </c>
      <c r="PS627" t="s">
        <v>7527</v>
      </c>
      <c r="PT627" t="s">
        <v>7527</v>
      </c>
      <c r="PU627" t="s">
        <v>7527</v>
      </c>
      <c r="PV627" t="s">
        <v>7527</v>
      </c>
      <c r="PW627" t="s">
        <v>7515</v>
      </c>
      <c r="PX627" t="s">
        <v>7515</v>
      </c>
      <c r="PY627" t="s">
        <v>7515</v>
      </c>
      <c r="PZ627" t="s">
        <v>7515</v>
      </c>
      <c r="QA627" t="s">
        <v>7515</v>
      </c>
      <c r="QB627" t="s">
        <v>7515</v>
      </c>
      <c r="QC627" t="s">
        <v>7516</v>
      </c>
      <c r="QD627" t="s">
        <v>7528</v>
      </c>
      <c r="QE627" t="s">
        <v>7539</v>
      </c>
      <c r="QF627" t="s">
        <v>7528</v>
      </c>
      <c r="QG627" t="s">
        <v>7681</v>
      </c>
      <c r="QH627">
        <v>2008</v>
      </c>
      <c r="QI627">
        <v>6</v>
      </c>
      <c r="QJ627">
        <v>1</v>
      </c>
      <c r="QK627" s="329">
        <v>39620</v>
      </c>
      <c r="QL627">
        <v>1</v>
      </c>
      <c r="QM627">
        <v>0</v>
      </c>
      <c r="QN627" t="s">
        <v>265</v>
      </c>
      <c r="QO627">
        <v>2008</v>
      </c>
      <c r="QP627">
        <v>50</v>
      </c>
      <c r="RV627">
        <f t="shared" si="19"/>
        <v>6</v>
      </c>
      <c r="RY627">
        <f t="shared" si="18"/>
        <v>10</v>
      </c>
    </row>
    <row r="628" spans="1:493" x14ac:dyDescent="0.3">
      <c r="A628">
        <v>71612</v>
      </c>
      <c r="B628">
        <v>868</v>
      </c>
      <c r="C628" t="s">
        <v>6793</v>
      </c>
      <c r="D628" t="s">
        <v>6794</v>
      </c>
      <c r="E628">
        <v>2</v>
      </c>
      <c r="I628" t="s">
        <v>6793</v>
      </c>
      <c r="J628" t="s">
        <v>7516</v>
      </c>
      <c r="K628" t="s">
        <v>7515</v>
      </c>
      <c r="L628" t="s">
        <v>7515</v>
      </c>
      <c r="M628" t="s">
        <v>7515</v>
      </c>
      <c r="N628" t="s">
        <v>7515</v>
      </c>
      <c r="O628" t="s">
        <v>7515</v>
      </c>
      <c r="P628" t="s">
        <v>7515</v>
      </c>
      <c r="Q628" t="s">
        <v>7515</v>
      </c>
      <c r="R628" t="s">
        <v>7515</v>
      </c>
      <c r="S628" t="s">
        <v>7515</v>
      </c>
      <c r="T628" t="s">
        <v>7515</v>
      </c>
      <c r="U628" t="s">
        <v>7515</v>
      </c>
      <c r="V628" t="s">
        <v>7515</v>
      </c>
      <c r="W628" t="s">
        <v>7515</v>
      </c>
      <c r="X628" t="s">
        <v>7515</v>
      </c>
      <c r="Y628" t="s">
        <v>7515</v>
      </c>
      <c r="Z628" t="s">
        <v>7515</v>
      </c>
      <c r="AA628" t="s">
        <v>7515</v>
      </c>
      <c r="AB628" t="s">
        <v>7515</v>
      </c>
      <c r="AD628">
        <v>1</v>
      </c>
      <c r="AE628">
        <v>0</v>
      </c>
      <c r="AK628" t="s">
        <v>6993</v>
      </c>
      <c r="AL628" t="s">
        <v>6794</v>
      </c>
      <c r="AM628" t="s">
        <v>6794</v>
      </c>
      <c r="AN628" t="s">
        <v>7680</v>
      </c>
      <c r="AO628">
        <v>0</v>
      </c>
      <c r="AP628">
        <v>15</v>
      </c>
      <c r="AQ628" t="s">
        <v>6988</v>
      </c>
      <c r="AR628" t="s">
        <v>6793</v>
      </c>
      <c r="AS628" t="s">
        <v>6966</v>
      </c>
      <c r="AT628" t="s">
        <v>6813</v>
      </c>
      <c r="AU628" t="s">
        <v>7531</v>
      </c>
      <c r="AV628" t="s">
        <v>6991</v>
      </c>
      <c r="AX628" t="s">
        <v>6794</v>
      </c>
      <c r="AY628" t="s">
        <v>6794</v>
      </c>
      <c r="AZ628" t="s">
        <v>6794</v>
      </c>
      <c r="BA628" t="s">
        <v>6794</v>
      </c>
      <c r="BB628" t="s">
        <v>6793</v>
      </c>
      <c r="BC628" t="s">
        <v>6794</v>
      </c>
      <c r="BD628" t="s">
        <v>6794</v>
      </c>
      <c r="BE628" t="s">
        <v>6794</v>
      </c>
      <c r="BF628" t="s">
        <v>6794</v>
      </c>
      <c r="BG628" t="s">
        <v>6794</v>
      </c>
      <c r="BH628" t="s">
        <v>6794</v>
      </c>
      <c r="BI628" t="s">
        <v>7026</v>
      </c>
      <c r="BJ628" t="s">
        <v>7030</v>
      </c>
      <c r="BK628" t="s">
        <v>6794</v>
      </c>
      <c r="BM628">
        <v>50</v>
      </c>
      <c r="BN628" t="s">
        <v>6</v>
      </c>
      <c r="BO628" t="s">
        <v>7519</v>
      </c>
      <c r="BP628" t="s">
        <v>6</v>
      </c>
      <c r="BQ628" t="s">
        <v>7559</v>
      </c>
      <c r="BR628" t="s">
        <v>6</v>
      </c>
      <c r="CE628" t="s">
        <v>6794</v>
      </c>
      <c r="CI628" t="s">
        <v>6793</v>
      </c>
      <c r="CJ628" t="s">
        <v>6794</v>
      </c>
      <c r="CK628" t="s">
        <v>6794</v>
      </c>
      <c r="CL628" t="s">
        <v>6794</v>
      </c>
      <c r="CM628" t="s">
        <v>6794</v>
      </c>
      <c r="CN628" t="s">
        <v>6794</v>
      </c>
      <c r="CO628" t="s">
        <v>6794</v>
      </c>
      <c r="CP628" t="s">
        <v>6794</v>
      </c>
      <c r="CQ628" t="s">
        <v>6794</v>
      </c>
      <c r="CR628" t="s">
        <v>7520</v>
      </c>
      <c r="CS628" t="s">
        <v>7521</v>
      </c>
      <c r="CT628" t="s">
        <v>7587</v>
      </c>
      <c r="CU628" t="s">
        <v>6794</v>
      </c>
      <c r="CV628">
        <v>2</v>
      </c>
      <c r="CW628">
        <v>3</v>
      </c>
      <c r="CX628" t="s">
        <v>7547</v>
      </c>
      <c r="EC628">
        <v>2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2</v>
      </c>
      <c r="EV628" t="s">
        <v>6794</v>
      </c>
      <c r="PS628" t="s">
        <v>7526</v>
      </c>
      <c r="PT628" t="s">
        <v>7526</v>
      </c>
      <c r="PU628" t="s">
        <v>7527</v>
      </c>
      <c r="PV628" t="s">
        <v>7527</v>
      </c>
      <c r="PW628" t="s">
        <v>7516</v>
      </c>
      <c r="PX628" t="s">
        <v>7515</v>
      </c>
      <c r="PY628" t="s">
        <v>7515</v>
      </c>
      <c r="PZ628" t="s">
        <v>7515</v>
      </c>
      <c r="QA628" t="s">
        <v>7515</v>
      </c>
      <c r="QB628" t="s">
        <v>7515</v>
      </c>
      <c r="QC628" t="s">
        <v>7515</v>
      </c>
      <c r="QD628" t="s">
        <v>7528</v>
      </c>
      <c r="QE628" t="s">
        <v>7539</v>
      </c>
      <c r="QF628" t="s">
        <v>7528</v>
      </c>
      <c r="QG628" t="s">
        <v>7681</v>
      </c>
      <c r="QH628">
        <v>2008</v>
      </c>
      <c r="QI628">
        <v>7</v>
      </c>
      <c r="QJ628">
        <v>2</v>
      </c>
      <c r="QK628" s="329">
        <v>39643</v>
      </c>
      <c r="QL628">
        <v>1</v>
      </c>
      <c r="QM628">
        <v>0</v>
      </c>
      <c r="QN628" t="s">
        <v>194</v>
      </c>
      <c r="QO628">
        <v>0</v>
      </c>
      <c r="QP628">
        <v>18</v>
      </c>
      <c r="RV628">
        <f t="shared" si="19"/>
        <v>3</v>
      </c>
      <c r="RY628">
        <f t="shared" si="18"/>
        <v>4</v>
      </c>
    </row>
    <row r="629" spans="1:493" x14ac:dyDescent="0.3">
      <c r="A629">
        <v>71613</v>
      </c>
      <c r="B629">
        <v>869</v>
      </c>
      <c r="C629" t="s">
        <v>6793</v>
      </c>
      <c r="D629" t="s">
        <v>6794</v>
      </c>
      <c r="E629">
        <v>2</v>
      </c>
      <c r="I629" t="s">
        <v>6793</v>
      </c>
      <c r="J629" t="s">
        <v>7515</v>
      </c>
      <c r="K629" t="s">
        <v>7515</v>
      </c>
      <c r="L629" t="s">
        <v>7515</v>
      </c>
      <c r="M629" t="s">
        <v>7515</v>
      </c>
      <c r="N629" t="s">
        <v>7515</v>
      </c>
      <c r="O629" t="s">
        <v>7515</v>
      </c>
      <c r="P629" t="s">
        <v>7515</v>
      </c>
      <c r="Q629" t="s">
        <v>7515</v>
      </c>
      <c r="R629" t="s">
        <v>7515</v>
      </c>
      <c r="S629" t="s">
        <v>7515</v>
      </c>
      <c r="T629" t="s">
        <v>7515</v>
      </c>
      <c r="U629" t="s">
        <v>7515</v>
      </c>
      <c r="V629" t="s">
        <v>7515</v>
      </c>
      <c r="W629" t="s">
        <v>7515</v>
      </c>
      <c r="X629" t="s">
        <v>7515</v>
      </c>
      <c r="Y629" t="s">
        <v>7515</v>
      </c>
      <c r="Z629" t="s">
        <v>7516</v>
      </c>
      <c r="AA629" t="s">
        <v>7515</v>
      </c>
      <c r="AB629" t="s">
        <v>7515</v>
      </c>
      <c r="AD629">
        <v>2</v>
      </c>
      <c r="AK629" t="s">
        <v>6985</v>
      </c>
      <c r="AL629" t="s">
        <v>6794</v>
      </c>
      <c r="AM629" t="s">
        <v>6794</v>
      </c>
      <c r="AN629" t="s">
        <v>7687</v>
      </c>
      <c r="AQ629" t="s">
        <v>6757</v>
      </c>
      <c r="AR629" t="s">
        <v>6793</v>
      </c>
      <c r="AS629" t="s">
        <v>6794</v>
      </c>
      <c r="AT629" t="s">
        <v>6813</v>
      </c>
      <c r="AU629" t="s">
        <v>7531</v>
      </c>
      <c r="AV629" t="s">
        <v>7553</v>
      </c>
      <c r="AX629" t="s">
        <v>6794</v>
      </c>
      <c r="AY629" t="s">
        <v>6794</v>
      </c>
      <c r="AZ629" t="s">
        <v>6794</v>
      </c>
      <c r="BA629" t="s">
        <v>6794</v>
      </c>
      <c r="BC629" t="s">
        <v>6794</v>
      </c>
      <c r="BD629" t="s">
        <v>6794</v>
      </c>
      <c r="BE629" t="s">
        <v>6794</v>
      </c>
      <c r="BF629" t="s">
        <v>6794</v>
      </c>
      <c r="BG629" t="s">
        <v>6794</v>
      </c>
      <c r="BH629" t="s">
        <v>6794</v>
      </c>
      <c r="BI629" t="s">
        <v>7565</v>
      </c>
      <c r="BJ629" t="s">
        <v>7686</v>
      </c>
      <c r="BK629" t="s">
        <v>6794</v>
      </c>
      <c r="BM629" t="s">
        <v>31</v>
      </c>
      <c r="BN629" t="s">
        <v>7532</v>
      </c>
      <c r="BO629" t="s">
        <v>31</v>
      </c>
      <c r="BP629" t="s">
        <v>6</v>
      </c>
      <c r="BQ629" t="s">
        <v>7559</v>
      </c>
      <c r="BR629" t="s">
        <v>6757</v>
      </c>
      <c r="BS629" t="s">
        <v>7516</v>
      </c>
      <c r="BT629" t="s">
        <v>7515</v>
      </c>
      <c r="BU629" t="s">
        <v>7515</v>
      </c>
      <c r="BV629" t="s">
        <v>7515</v>
      </c>
      <c r="BW629" t="s">
        <v>7515</v>
      </c>
      <c r="BX629" t="s">
        <v>7515</v>
      </c>
      <c r="BY629" t="s">
        <v>7515</v>
      </c>
      <c r="BZ629" t="s">
        <v>7515</v>
      </c>
      <c r="CA629" t="s">
        <v>7515</v>
      </c>
      <c r="CB629" t="s">
        <v>7515</v>
      </c>
      <c r="CC629" t="s">
        <v>7515</v>
      </c>
      <c r="CD629" t="s">
        <v>7515</v>
      </c>
      <c r="CE629" t="s">
        <v>6794</v>
      </c>
      <c r="CI629" t="s">
        <v>6793</v>
      </c>
      <c r="CJ629" t="s">
        <v>6794</v>
      </c>
      <c r="CK629" t="s">
        <v>6794</v>
      </c>
      <c r="CL629" t="s">
        <v>6794</v>
      </c>
      <c r="CM629" t="s">
        <v>6794</v>
      </c>
      <c r="CN629" t="s">
        <v>6794</v>
      </c>
      <c r="CO629" t="s">
        <v>6794</v>
      </c>
      <c r="CP629" t="s">
        <v>6794</v>
      </c>
      <c r="CQ629" t="s">
        <v>6794</v>
      </c>
      <c r="CR629" t="s">
        <v>7545</v>
      </c>
      <c r="CS629" t="s">
        <v>7555</v>
      </c>
      <c r="CT629" t="s">
        <v>7536</v>
      </c>
      <c r="CU629" t="s">
        <v>6793</v>
      </c>
      <c r="CV629">
        <v>1</v>
      </c>
      <c r="CW629">
        <v>2</v>
      </c>
      <c r="CX629">
        <v>2</v>
      </c>
      <c r="CY629" t="s">
        <v>6794</v>
      </c>
      <c r="EC629">
        <v>1</v>
      </c>
      <c r="ED629" t="s">
        <v>7584</v>
      </c>
      <c r="EL629" t="s">
        <v>6794</v>
      </c>
      <c r="EV629" t="s">
        <v>6794</v>
      </c>
      <c r="PS629" t="s">
        <v>7526</v>
      </c>
      <c r="PT629" t="s">
        <v>31</v>
      </c>
      <c r="PU629" t="s">
        <v>6857</v>
      </c>
      <c r="PV629" t="s">
        <v>7527</v>
      </c>
      <c r="PW629" t="s">
        <v>7515</v>
      </c>
      <c r="PX629" t="s">
        <v>7515</v>
      </c>
      <c r="PY629" t="s">
        <v>7515</v>
      </c>
      <c r="PZ629" t="s">
        <v>7515</v>
      </c>
      <c r="QA629" t="s">
        <v>7515</v>
      </c>
      <c r="QB629" t="s">
        <v>7515</v>
      </c>
      <c r="QC629" t="s">
        <v>7516</v>
      </c>
      <c r="QD629" t="s">
        <v>7528</v>
      </c>
      <c r="QE629" t="s">
        <v>7529</v>
      </c>
      <c r="QF629" t="s">
        <v>7528</v>
      </c>
      <c r="QG629" t="s">
        <v>7681</v>
      </c>
      <c r="QH629">
        <v>2008</v>
      </c>
      <c r="QI629">
        <v>7</v>
      </c>
      <c r="QJ629">
        <v>2</v>
      </c>
      <c r="QK629" s="329">
        <v>39646</v>
      </c>
      <c r="QL629">
        <v>1</v>
      </c>
      <c r="QM629">
        <v>0</v>
      </c>
      <c r="QN629" t="s">
        <v>212</v>
      </c>
      <c r="QO629">
        <v>2008</v>
      </c>
      <c r="QP629">
        <v>50</v>
      </c>
      <c r="RV629">
        <f t="shared" si="19"/>
        <v>0</v>
      </c>
      <c r="RY629">
        <f t="shared" si="18"/>
        <v>12</v>
      </c>
    </row>
    <row r="630" spans="1:493" x14ac:dyDescent="0.3">
      <c r="A630">
        <v>71614</v>
      </c>
      <c r="B630">
        <v>870</v>
      </c>
      <c r="C630" t="s">
        <v>6793</v>
      </c>
      <c r="D630" t="s">
        <v>6793</v>
      </c>
      <c r="I630" t="s">
        <v>6793</v>
      </c>
      <c r="J630" t="s">
        <v>7515</v>
      </c>
      <c r="K630" t="s">
        <v>7516</v>
      </c>
      <c r="L630" t="s">
        <v>7515</v>
      </c>
      <c r="M630" t="s">
        <v>7515</v>
      </c>
      <c r="N630" t="s">
        <v>7515</v>
      </c>
      <c r="O630" t="s">
        <v>7515</v>
      </c>
      <c r="P630" t="s">
        <v>7515</v>
      </c>
      <c r="Q630" t="s">
        <v>7515</v>
      </c>
      <c r="R630" t="s">
        <v>7515</v>
      </c>
      <c r="S630" t="s">
        <v>7515</v>
      </c>
      <c r="T630" t="s">
        <v>7515</v>
      </c>
      <c r="U630" t="s">
        <v>7515</v>
      </c>
      <c r="V630" t="s">
        <v>7515</v>
      </c>
      <c r="W630" t="s">
        <v>7515</v>
      </c>
      <c r="X630" t="s">
        <v>7515</v>
      </c>
      <c r="Y630" t="s">
        <v>7515</v>
      </c>
      <c r="Z630" t="s">
        <v>7515</v>
      </c>
      <c r="AA630" t="s">
        <v>7515</v>
      </c>
      <c r="AB630" t="s">
        <v>7515</v>
      </c>
      <c r="AC630" t="s">
        <v>6796</v>
      </c>
      <c r="AK630" t="s">
        <v>6985</v>
      </c>
      <c r="AL630" t="s">
        <v>6793</v>
      </c>
      <c r="AM630" t="s">
        <v>6794</v>
      </c>
      <c r="AN630" t="s">
        <v>7687</v>
      </c>
      <c r="AQ630" t="s">
        <v>6988</v>
      </c>
      <c r="AR630" t="s">
        <v>6793</v>
      </c>
      <c r="AS630" t="s">
        <v>6793</v>
      </c>
      <c r="AT630" t="s">
        <v>6813</v>
      </c>
      <c r="AU630" t="s">
        <v>7531</v>
      </c>
      <c r="AV630" t="s">
        <v>6991</v>
      </c>
      <c r="AX630" t="s">
        <v>6793</v>
      </c>
      <c r="AY630" t="s">
        <v>6793</v>
      </c>
      <c r="AZ630" t="s">
        <v>6793</v>
      </c>
      <c r="BA630" t="s">
        <v>6793</v>
      </c>
      <c r="BB630" t="s">
        <v>6794</v>
      </c>
      <c r="BC630" t="s">
        <v>6794</v>
      </c>
      <c r="BD630" t="s">
        <v>6793</v>
      </c>
      <c r="BE630" t="s">
        <v>6794</v>
      </c>
      <c r="BF630" t="s">
        <v>6794</v>
      </c>
      <c r="BG630" t="s">
        <v>6794</v>
      </c>
      <c r="BH630" t="s">
        <v>6794</v>
      </c>
      <c r="BI630" t="s">
        <v>7021</v>
      </c>
      <c r="BJ630" t="s">
        <v>7024</v>
      </c>
      <c r="BK630" t="s">
        <v>6794</v>
      </c>
      <c r="BM630">
        <v>50</v>
      </c>
      <c r="BN630" t="s">
        <v>7532</v>
      </c>
      <c r="BO630" t="s">
        <v>7533</v>
      </c>
      <c r="BP630" t="s">
        <v>6</v>
      </c>
      <c r="BQ630" t="s">
        <v>7559</v>
      </c>
      <c r="BR630" t="s">
        <v>7682</v>
      </c>
      <c r="BS630" t="s">
        <v>7515</v>
      </c>
      <c r="BT630" t="s">
        <v>7516</v>
      </c>
      <c r="BU630" t="s">
        <v>7515</v>
      </c>
      <c r="BV630" t="s">
        <v>7515</v>
      </c>
      <c r="BW630" t="s">
        <v>7515</v>
      </c>
      <c r="BX630" t="s">
        <v>7515</v>
      </c>
      <c r="BY630" t="s">
        <v>7515</v>
      </c>
      <c r="BZ630" t="s">
        <v>7515</v>
      </c>
      <c r="CA630" t="s">
        <v>7515</v>
      </c>
      <c r="CB630" t="s">
        <v>7515</v>
      </c>
      <c r="CC630" t="s">
        <v>7515</v>
      </c>
      <c r="CD630" t="s">
        <v>7515</v>
      </c>
      <c r="CE630" t="s">
        <v>6794</v>
      </c>
      <c r="CI630" t="s">
        <v>6794</v>
      </c>
      <c r="CJ630" t="s">
        <v>6793</v>
      </c>
      <c r="CK630" t="s">
        <v>6794</v>
      </c>
      <c r="CL630" t="s">
        <v>6794</v>
      </c>
      <c r="CM630" t="s">
        <v>6794</v>
      </c>
      <c r="CN630" t="s">
        <v>6794</v>
      </c>
      <c r="CO630" t="s">
        <v>6794</v>
      </c>
      <c r="CP630" t="s">
        <v>6793</v>
      </c>
      <c r="CQ630" t="s">
        <v>6793</v>
      </c>
      <c r="CR630" t="s">
        <v>7520</v>
      </c>
      <c r="CS630" t="s">
        <v>7613</v>
      </c>
      <c r="CT630" t="s">
        <v>7522</v>
      </c>
      <c r="CU630" t="s">
        <v>6793</v>
      </c>
      <c r="CV630">
        <v>2</v>
      </c>
      <c r="CW630">
        <v>2</v>
      </c>
      <c r="CX630">
        <v>3</v>
      </c>
      <c r="CY630" t="s">
        <v>6793</v>
      </c>
      <c r="CZ630">
        <v>1</v>
      </c>
      <c r="DA630" t="s">
        <v>7680</v>
      </c>
      <c r="DB630">
        <v>2</v>
      </c>
      <c r="DC630">
        <v>2005</v>
      </c>
      <c r="DD630" t="s">
        <v>7577</v>
      </c>
      <c r="DE630" t="s">
        <v>7680</v>
      </c>
      <c r="DF630">
        <v>4</v>
      </c>
      <c r="DG630">
        <v>2005</v>
      </c>
      <c r="EC630">
        <v>2</v>
      </c>
      <c r="EE630">
        <v>0</v>
      </c>
      <c r="EF630">
        <v>0</v>
      </c>
      <c r="EG630">
        <v>0</v>
      </c>
      <c r="EH630">
        <v>1</v>
      </c>
      <c r="EI630">
        <v>0</v>
      </c>
      <c r="EJ630">
        <v>1</v>
      </c>
      <c r="EK630">
        <v>0</v>
      </c>
      <c r="EL630" t="s">
        <v>6794</v>
      </c>
      <c r="EV630" t="s">
        <v>6793</v>
      </c>
      <c r="OX630" t="s">
        <v>7538</v>
      </c>
      <c r="OY630" t="s">
        <v>7680</v>
      </c>
      <c r="OZ630">
        <v>5</v>
      </c>
      <c r="PA630">
        <v>2009</v>
      </c>
      <c r="PE630" t="s">
        <v>6794</v>
      </c>
      <c r="PS630" t="s">
        <v>7526</v>
      </c>
      <c r="PT630" t="s">
        <v>7526</v>
      </c>
      <c r="PU630" t="s">
        <v>7527</v>
      </c>
      <c r="PV630" t="s">
        <v>7582</v>
      </c>
      <c r="PW630" t="s">
        <v>7515</v>
      </c>
      <c r="PX630" t="s">
        <v>7515</v>
      </c>
      <c r="PY630" t="s">
        <v>7515</v>
      </c>
      <c r="PZ630" t="s">
        <v>7515</v>
      </c>
      <c r="QA630" t="s">
        <v>7515</v>
      </c>
      <c r="QB630" t="s">
        <v>7515</v>
      </c>
      <c r="QC630" t="s">
        <v>7516</v>
      </c>
      <c r="QD630" t="s">
        <v>7528</v>
      </c>
      <c r="QE630" t="s">
        <v>7529</v>
      </c>
      <c r="QF630" t="s">
        <v>7528</v>
      </c>
      <c r="QG630" t="s">
        <v>7681</v>
      </c>
      <c r="QH630">
        <v>2008</v>
      </c>
      <c r="QI630">
        <v>6</v>
      </c>
      <c r="QJ630">
        <v>1</v>
      </c>
      <c r="QK630" s="330">
        <v>42175</v>
      </c>
      <c r="QL630">
        <v>1</v>
      </c>
      <c r="QM630">
        <v>0</v>
      </c>
      <c r="QN630" t="s">
        <v>265</v>
      </c>
      <c r="QO630">
        <v>2008</v>
      </c>
      <c r="QP630">
        <v>50</v>
      </c>
      <c r="QQ630">
        <v>1</v>
      </c>
      <c r="QR630">
        <v>1</v>
      </c>
      <c r="QS630">
        <v>0</v>
      </c>
      <c r="QT630">
        <v>0</v>
      </c>
      <c r="QU630">
        <v>0</v>
      </c>
      <c r="QV630">
        <v>0</v>
      </c>
      <c r="QW630">
        <v>0</v>
      </c>
      <c r="QX630">
        <v>0</v>
      </c>
      <c r="QY630">
        <v>0</v>
      </c>
      <c r="QZ630">
        <v>0</v>
      </c>
      <c r="RA630">
        <v>0</v>
      </c>
      <c r="RB630">
        <v>0</v>
      </c>
      <c r="RC630">
        <v>0</v>
      </c>
      <c r="RD630">
        <v>0</v>
      </c>
      <c r="RE630">
        <v>0</v>
      </c>
      <c r="RF630">
        <v>0</v>
      </c>
      <c r="RG630">
        <v>0</v>
      </c>
      <c r="RH630">
        <v>0</v>
      </c>
      <c r="RI630">
        <v>0</v>
      </c>
      <c r="RJ630">
        <v>0</v>
      </c>
      <c r="RK630">
        <v>0</v>
      </c>
      <c r="RL630">
        <v>0</v>
      </c>
      <c r="RM630">
        <v>0</v>
      </c>
      <c r="RN630">
        <v>0</v>
      </c>
      <c r="RO630">
        <v>0</v>
      </c>
      <c r="RP630">
        <v>0</v>
      </c>
      <c r="RQ630">
        <v>0</v>
      </c>
      <c r="RR630">
        <v>0</v>
      </c>
      <c r="RS630">
        <v>0</v>
      </c>
      <c r="RT630">
        <v>0</v>
      </c>
      <c r="RU630">
        <v>0</v>
      </c>
      <c r="RV630">
        <f t="shared" si="19"/>
        <v>0</v>
      </c>
      <c r="RY630">
        <f t="shared" si="18"/>
        <v>10</v>
      </c>
    </row>
    <row r="631" spans="1:493" x14ac:dyDescent="0.3">
      <c r="A631">
        <v>71615</v>
      </c>
      <c r="B631">
        <v>871</v>
      </c>
      <c r="C631" t="s">
        <v>6793</v>
      </c>
      <c r="D631" t="s">
        <v>6793</v>
      </c>
      <c r="I631" t="s">
        <v>6793</v>
      </c>
      <c r="J631" t="s">
        <v>7515</v>
      </c>
      <c r="K631" t="s">
        <v>7516</v>
      </c>
      <c r="L631" t="s">
        <v>7515</v>
      </c>
      <c r="M631" t="s">
        <v>7515</v>
      </c>
      <c r="N631" t="s">
        <v>7515</v>
      </c>
      <c r="O631" t="s">
        <v>7515</v>
      </c>
      <c r="P631" t="s">
        <v>7515</v>
      </c>
      <c r="Q631" t="s">
        <v>7515</v>
      </c>
      <c r="R631" t="s">
        <v>7515</v>
      </c>
      <c r="S631" t="s">
        <v>7515</v>
      </c>
      <c r="T631" t="s">
        <v>7515</v>
      </c>
      <c r="U631" t="s">
        <v>7515</v>
      </c>
      <c r="V631" t="s">
        <v>7515</v>
      </c>
      <c r="W631" t="s">
        <v>7515</v>
      </c>
      <c r="X631" t="s">
        <v>7515</v>
      </c>
      <c r="Y631" t="s">
        <v>7515</v>
      </c>
      <c r="Z631" t="s">
        <v>7515</v>
      </c>
      <c r="AA631" t="s">
        <v>7515</v>
      </c>
      <c r="AB631" t="s">
        <v>7515</v>
      </c>
      <c r="AC631" t="s">
        <v>6796</v>
      </c>
      <c r="AK631" t="s">
        <v>6985</v>
      </c>
      <c r="AL631" t="s">
        <v>6793</v>
      </c>
      <c r="AM631" t="s">
        <v>6794</v>
      </c>
      <c r="AN631" t="s">
        <v>7680</v>
      </c>
      <c r="AO631">
        <v>0</v>
      </c>
      <c r="AP631">
        <v>17</v>
      </c>
      <c r="AQ631" t="s">
        <v>6757</v>
      </c>
      <c r="AR631" t="s">
        <v>6793</v>
      </c>
      <c r="AS631" t="s">
        <v>6793</v>
      </c>
      <c r="AT631" t="s">
        <v>6813</v>
      </c>
      <c r="AU631" t="s">
        <v>6</v>
      </c>
      <c r="AV631" t="s">
        <v>7553</v>
      </c>
      <c r="AX631" t="s">
        <v>6794</v>
      </c>
      <c r="AY631" t="s">
        <v>6794</v>
      </c>
      <c r="AZ631" t="s">
        <v>6794</v>
      </c>
      <c r="BA631" t="s">
        <v>6794</v>
      </c>
      <c r="BC631" t="s">
        <v>6794</v>
      </c>
      <c r="BD631" t="s">
        <v>6794</v>
      </c>
      <c r="BE631" t="s">
        <v>6794</v>
      </c>
      <c r="BF631" t="s">
        <v>6794</v>
      </c>
      <c r="BG631" t="s">
        <v>6794</v>
      </c>
      <c r="BH631" t="s">
        <v>6793</v>
      </c>
      <c r="BI631" t="s">
        <v>7028</v>
      </c>
      <c r="BJ631" t="s">
        <v>7625</v>
      </c>
      <c r="BK631" t="s">
        <v>6794</v>
      </c>
      <c r="BM631" t="s">
        <v>31</v>
      </c>
      <c r="BN631" t="s">
        <v>7532</v>
      </c>
      <c r="BO631" t="s">
        <v>7519</v>
      </c>
      <c r="BP631" t="s">
        <v>6</v>
      </c>
      <c r="BQ631" t="s">
        <v>7559</v>
      </c>
      <c r="BR631" t="s">
        <v>7543</v>
      </c>
      <c r="BS631" t="s">
        <v>7515</v>
      </c>
      <c r="BT631" t="s">
        <v>7515</v>
      </c>
      <c r="BU631" t="s">
        <v>7516</v>
      </c>
      <c r="BV631" t="s">
        <v>7515</v>
      </c>
      <c r="BW631" t="s">
        <v>7515</v>
      </c>
      <c r="BX631" t="s">
        <v>7515</v>
      </c>
      <c r="BY631" t="s">
        <v>7515</v>
      </c>
      <c r="BZ631" t="s">
        <v>7515</v>
      </c>
      <c r="CA631" t="s">
        <v>7515</v>
      </c>
      <c r="CB631" t="s">
        <v>7515</v>
      </c>
      <c r="CC631" t="s">
        <v>7515</v>
      </c>
      <c r="CD631" t="s">
        <v>7515</v>
      </c>
      <c r="CE631" t="s">
        <v>6794</v>
      </c>
      <c r="CI631" t="s">
        <v>6793</v>
      </c>
      <c r="CJ631" t="s">
        <v>6794</v>
      </c>
      <c r="CK631" t="s">
        <v>6794</v>
      </c>
      <c r="CL631" t="s">
        <v>6794</v>
      </c>
      <c r="CM631" t="s">
        <v>6794</v>
      </c>
      <c r="CN631" t="s">
        <v>6794</v>
      </c>
      <c r="CO631" t="s">
        <v>6794</v>
      </c>
      <c r="CP631" t="s">
        <v>6794</v>
      </c>
      <c r="CQ631" t="s">
        <v>6794</v>
      </c>
      <c r="CR631" t="s">
        <v>7520</v>
      </c>
      <c r="CS631" t="s">
        <v>7521</v>
      </c>
      <c r="CT631" t="s">
        <v>7587</v>
      </c>
      <c r="CU631" t="s">
        <v>6793</v>
      </c>
      <c r="CV631">
        <v>3</v>
      </c>
      <c r="CW631">
        <v>5</v>
      </c>
      <c r="CX631">
        <v>3</v>
      </c>
      <c r="CY631" t="s">
        <v>6794</v>
      </c>
      <c r="EC631">
        <v>2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2</v>
      </c>
      <c r="EL631" t="s">
        <v>6794</v>
      </c>
      <c r="EV631" t="s">
        <v>6794</v>
      </c>
      <c r="PS631" t="s">
        <v>7526</v>
      </c>
      <c r="PT631" t="s">
        <v>7526</v>
      </c>
      <c r="PU631" t="s">
        <v>7526</v>
      </c>
      <c r="PV631" t="s">
        <v>7527</v>
      </c>
      <c r="PW631" t="s">
        <v>7515</v>
      </c>
      <c r="PX631" t="s">
        <v>7515</v>
      </c>
      <c r="PY631" t="s">
        <v>7515</v>
      </c>
      <c r="PZ631" t="s">
        <v>7515</v>
      </c>
      <c r="QA631" t="s">
        <v>7515</v>
      </c>
      <c r="QB631" t="s">
        <v>7515</v>
      </c>
      <c r="QC631" t="s">
        <v>7516</v>
      </c>
      <c r="QD631" t="s">
        <v>7609</v>
      </c>
      <c r="QE631" t="s">
        <v>7529</v>
      </c>
      <c r="QF631" t="s">
        <v>7528</v>
      </c>
      <c r="QG631" t="s">
        <v>7681</v>
      </c>
      <c r="QH631">
        <v>2008</v>
      </c>
      <c r="QI631">
        <v>4</v>
      </c>
      <c r="QJ631">
        <v>1</v>
      </c>
      <c r="QK631" s="329">
        <v>39542</v>
      </c>
      <c r="QL631">
        <v>1</v>
      </c>
      <c r="QM631">
        <v>0</v>
      </c>
      <c r="QN631" t="s">
        <v>265</v>
      </c>
      <c r="QO631">
        <v>2008</v>
      </c>
      <c r="QP631">
        <v>50</v>
      </c>
      <c r="RV631">
        <f t="shared" si="19"/>
        <v>3</v>
      </c>
      <c r="RY631">
        <f t="shared" si="18"/>
        <v>2</v>
      </c>
    </row>
    <row r="632" spans="1:493" x14ac:dyDescent="0.3">
      <c r="A632">
        <v>71616</v>
      </c>
      <c r="B632">
        <v>872</v>
      </c>
      <c r="C632" t="s">
        <v>6793</v>
      </c>
      <c r="D632" t="s">
        <v>6793</v>
      </c>
      <c r="I632" t="s">
        <v>6793</v>
      </c>
      <c r="J632" t="s">
        <v>7515</v>
      </c>
      <c r="K632" t="s">
        <v>7515</v>
      </c>
      <c r="L632" t="s">
        <v>7515</v>
      </c>
      <c r="M632" t="s">
        <v>7515</v>
      </c>
      <c r="N632" t="s">
        <v>7515</v>
      </c>
      <c r="O632" t="s">
        <v>7515</v>
      </c>
      <c r="P632" t="s">
        <v>7515</v>
      </c>
      <c r="Q632" t="s">
        <v>7515</v>
      </c>
      <c r="R632" t="s">
        <v>7515</v>
      </c>
      <c r="S632" t="s">
        <v>7515</v>
      </c>
      <c r="T632" t="s">
        <v>7515</v>
      </c>
      <c r="U632" t="s">
        <v>7515</v>
      </c>
      <c r="V632" t="s">
        <v>7515</v>
      </c>
      <c r="W632" t="s">
        <v>7515</v>
      </c>
      <c r="X632" t="s">
        <v>7515</v>
      </c>
      <c r="Y632" t="s">
        <v>7516</v>
      </c>
      <c r="Z632" t="s">
        <v>7515</v>
      </c>
      <c r="AA632" t="s">
        <v>7515</v>
      </c>
      <c r="AB632" t="s">
        <v>7515</v>
      </c>
      <c r="AC632" t="s">
        <v>7517</v>
      </c>
      <c r="AF632">
        <v>0</v>
      </c>
      <c r="AG632">
        <v>5</v>
      </c>
      <c r="AH632" t="s">
        <v>7550</v>
      </c>
      <c r="AI632" t="s">
        <v>7680</v>
      </c>
      <c r="AJ632">
        <v>4</v>
      </c>
      <c r="AK632" t="s">
        <v>6993</v>
      </c>
      <c r="AL632" t="s">
        <v>6794</v>
      </c>
      <c r="AM632" t="s">
        <v>6794</v>
      </c>
      <c r="AN632" t="s">
        <v>7687</v>
      </c>
      <c r="AQ632" t="s">
        <v>7568</v>
      </c>
      <c r="AT632" t="s">
        <v>6</v>
      </c>
      <c r="AV632" t="s">
        <v>6991</v>
      </c>
      <c r="AX632" t="s">
        <v>6794</v>
      </c>
      <c r="AY632" t="s">
        <v>6794</v>
      </c>
      <c r="AZ632" t="s">
        <v>6794</v>
      </c>
      <c r="BA632" t="s">
        <v>6794</v>
      </c>
      <c r="BC632" t="s">
        <v>6793</v>
      </c>
      <c r="BD632" t="s">
        <v>6794</v>
      </c>
      <c r="BE632" t="s">
        <v>6793</v>
      </c>
      <c r="BF632" t="s">
        <v>6794</v>
      </c>
      <c r="BG632" t="s">
        <v>6794</v>
      </c>
      <c r="BH632" t="s">
        <v>6794</v>
      </c>
      <c r="BI632" t="s">
        <v>7025</v>
      </c>
      <c r="BJ632" t="s">
        <v>7686</v>
      </c>
      <c r="BK632" t="s">
        <v>6794</v>
      </c>
      <c r="BM632" t="s">
        <v>7547</v>
      </c>
      <c r="BN632">
        <v>25</v>
      </c>
      <c r="BO632" t="s">
        <v>7533</v>
      </c>
      <c r="BP632" t="s">
        <v>6</v>
      </c>
      <c r="BQ632" t="s">
        <v>7559</v>
      </c>
      <c r="BR632" t="s">
        <v>7569</v>
      </c>
      <c r="BS632" t="s">
        <v>7516</v>
      </c>
      <c r="BT632" t="s">
        <v>7515</v>
      </c>
      <c r="BU632" t="s">
        <v>7515</v>
      </c>
      <c r="BV632" t="s">
        <v>7515</v>
      </c>
      <c r="BW632" t="s">
        <v>7515</v>
      </c>
      <c r="BX632" t="s">
        <v>7515</v>
      </c>
      <c r="BY632" t="s">
        <v>7515</v>
      </c>
      <c r="BZ632" t="s">
        <v>7515</v>
      </c>
      <c r="CA632" t="s">
        <v>7515</v>
      </c>
      <c r="CB632" t="s">
        <v>7515</v>
      </c>
      <c r="CC632" t="s">
        <v>7515</v>
      </c>
      <c r="CD632" t="s">
        <v>7515</v>
      </c>
      <c r="CE632" t="s">
        <v>6794</v>
      </c>
      <c r="CI632" t="s">
        <v>6793</v>
      </c>
      <c r="CJ632" t="s">
        <v>6794</v>
      </c>
      <c r="CK632" t="s">
        <v>6794</v>
      </c>
      <c r="CL632" t="s">
        <v>6793</v>
      </c>
      <c r="CM632" t="s">
        <v>6794</v>
      </c>
      <c r="CN632" t="s">
        <v>6794</v>
      </c>
      <c r="CO632" t="s">
        <v>6794</v>
      </c>
      <c r="CP632" t="s">
        <v>6794</v>
      </c>
      <c r="CQ632" t="s">
        <v>6794</v>
      </c>
      <c r="CR632" t="s">
        <v>7520</v>
      </c>
      <c r="CS632" t="s">
        <v>7521</v>
      </c>
      <c r="CT632" t="s">
        <v>7536</v>
      </c>
      <c r="CU632" t="s">
        <v>6793</v>
      </c>
      <c r="CV632">
        <v>2</v>
      </c>
      <c r="CW632">
        <v>3</v>
      </c>
      <c r="CX632">
        <v>3</v>
      </c>
      <c r="CY632" t="s">
        <v>6794</v>
      </c>
      <c r="EC632">
        <v>3</v>
      </c>
      <c r="EE632">
        <v>0</v>
      </c>
      <c r="EF632">
        <v>2</v>
      </c>
      <c r="EG632">
        <v>0</v>
      </c>
      <c r="EH632">
        <v>0</v>
      </c>
      <c r="EI632">
        <v>1</v>
      </c>
      <c r="EJ632">
        <v>0</v>
      </c>
      <c r="EK632">
        <v>0</v>
      </c>
      <c r="EL632" t="s">
        <v>6794</v>
      </c>
      <c r="EV632" t="s">
        <v>6794</v>
      </c>
      <c r="PS632" t="s">
        <v>7526</v>
      </c>
      <c r="PT632" t="s">
        <v>7526</v>
      </c>
      <c r="PU632" t="s">
        <v>7527</v>
      </c>
      <c r="PV632" t="s">
        <v>7527</v>
      </c>
      <c r="PW632" t="s">
        <v>7516</v>
      </c>
      <c r="PX632" t="s">
        <v>7515</v>
      </c>
      <c r="PY632" t="s">
        <v>7515</v>
      </c>
      <c r="PZ632" t="s">
        <v>7515</v>
      </c>
      <c r="QA632" t="s">
        <v>7515</v>
      </c>
      <c r="QB632" t="s">
        <v>7515</v>
      </c>
      <c r="QC632" t="s">
        <v>7515</v>
      </c>
      <c r="QD632" t="s">
        <v>7528</v>
      </c>
      <c r="QE632" t="s">
        <v>7539</v>
      </c>
      <c r="QF632" t="s">
        <v>7528</v>
      </c>
      <c r="QG632" t="s">
        <v>7681</v>
      </c>
      <c r="QH632">
        <v>2008</v>
      </c>
      <c r="QI632">
        <v>6</v>
      </c>
      <c r="QJ632">
        <v>1</v>
      </c>
      <c r="QK632" s="330">
        <v>42182</v>
      </c>
      <c r="QL632">
        <v>0</v>
      </c>
      <c r="QM632">
        <v>1</v>
      </c>
      <c r="QN632" t="s">
        <v>265</v>
      </c>
      <c r="QO632">
        <v>2008</v>
      </c>
      <c r="QP632">
        <v>50</v>
      </c>
      <c r="RV632">
        <f t="shared" si="19"/>
        <v>0</v>
      </c>
      <c r="RY632">
        <f t="shared" si="18"/>
        <v>1</v>
      </c>
    </row>
    <row r="633" spans="1:493" x14ac:dyDescent="0.3">
      <c r="A633">
        <v>71617</v>
      </c>
      <c r="B633">
        <v>873</v>
      </c>
      <c r="C633" t="s">
        <v>6793</v>
      </c>
      <c r="D633" t="s">
        <v>6793</v>
      </c>
      <c r="I633" t="s">
        <v>6793</v>
      </c>
      <c r="J633" t="s">
        <v>7515</v>
      </c>
      <c r="K633" t="s">
        <v>7515</v>
      </c>
      <c r="L633" t="s">
        <v>7515</v>
      </c>
      <c r="M633" t="s">
        <v>7515</v>
      </c>
      <c r="N633" t="s">
        <v>7515</v>
      </c>
      <c r="O633" t="s">
        <v>7515</v>
      </c>
      <c r="P633" t="s">
        <v>7515</v>
      </c>
      <c r="Q633" t="s">
        <v>7515</v>
      </c>
      <c r="R633" t="s">
        <v>7515</v>
      </c>
      <c r="S633" t="s">
        <v>7516</v>
      </c>
      <c r="T633" t="s">
        <v>7515</v>
      </c>
      <c r="U633" t="s">
        <v>7515</v>
      </c>
      <c r="V633" t="s">
        <v>7515</v>
      </c>
      <c r="W633" t="s">
        <v>7515</v>
      </c>
      <c r="X633" t="s">
        <v>7515</v>
      </c>
      <c r="Y633" t="s">
        <v>7515</v>
      </c>
      <c r="Z633" t="s">
        <v>7515</v>
      </c>
      <c r="AA633" t="s">
        <v>7515</v>
      </c>
      <c r="AB633" t="s">
        <v>7515</v>
      </c>
      <c r="AC633" t="s">
        <v>6796</v>
      </c>
      <c r="AK633" t="s">
        <v>6985</v>
      </c>
      <c r="AL633" t="s">
        <v>6794</v>
      </c>
      <c r="AM633" t="s">
        <v>6794</v>
      </c>
      <c r="AN633" t="s">
        <v>7680</v>
      </c>
      <c r="AO633">
        <v>0</v>
      </c>
      <c r="AP633">
        <v>10</v>
      </c>
      <c r="AQ633" t="s">
        <v>6992</v>
      </c>
      <c r="AR633" t="s">
        <v>6966</v>
      </c>
      <c r="AS633" t="s">
        <v>6793</v>
      </c>
      <c r="AT633" t="s">
        <v>6813</v>
      </c>
      <c r="AU633" t="s">
        <v>7562</v>
      </c>
      <c r="AV633" t="s">
        <v>7518</v>
      </c>
      <c r="AX633" t="s">
        <v>6794</v>
      </c>
      <c r="AY633" t="s">
        <v>6794</v>
      </c>
      <c r="AZ633" t="s">
        <v>6793</v>
      </c>
      <c r="BA633" t="s">
        <v>6793</v>
      </c>
      <c r="BB633" t="s">
        <v>6794</v>
      </c>
      <c r="BC633" t="s">
        <v>6794</v>
      </c>
      <c r="BD633" t="s">
        <v>6794</v>
      </c>
      <c r="BE633" t="s">
        <v>6794</v>
      </c>
      <c r="BF633" t="s">
        <v>6794</v>
      </c>
      <c r="BG633" t="s">
        <v>6793</v>
      </c>
      <c r="BH633" t="s">
        <v>6794</v>
      </c>
      <c r="BI633" t="s">
        <v>7024</v>
      </c>
      <c r="BJ633" t="s">
        <v>7021</v>
      </c>
      <c r="BK633" t="s">
        <v>6794</v>
      </c>
      <c r="BM633">
        <v>30</v>
      </c>
      <c r="BN633">
        <v>35</v>
      </c>
      <c r="BO633" t="s">
        <v>7533</v>
      </c>
      <c r="BP633" t="s">
        <v>6</v>
      </c>
      <c r="BQ633" t="s">
        <v>7021</v>
      </c>
      <c r="BR633" t="s">
        <v>7682</v>
      </c>
      <c r="BS633" t="s">
        <v>7515</v>
      </c>
      <c r="BT633" t="s">
        <v>7515</v>
      </c>
      <c r="BU633" t="s">
        <v>7515</v>
      </c>
      <c r="BV633" t="s">
        <v>7515</v>
      </c>
      <c r="BW633" t="s">
        <v>7515</v>
      </c>
      <c r="BX633" t="s">
        <v>7515</v>
      </c>
      <c r="BY633" t="s">
        <v>7515</v>
      </c>
      <c r="BZ633" t="s">
        <v>7515</v>
      </c>
      <c r="CA633" t="s">
        <v>7515</v>
      </c>
      <c r="CB633" t="s">
        <v>7516</v>
      </c>
      <c r="CC633" t="s">
        <v>7515</v>
      </c>
      <c r="CD633" t="s">
        <v>7515</v>
      </c>
      <c r="CE633" t="s">
        <v>6793</v>
      </c>
      <c r="CF633" t="s">
        <v>7621</v>
      </c>
      <c r="CG633">
        <v>750</v>
      </c>
      <c r="CH633" t="s">
        <v>7566</v>
      </c>
      <c r="CI633" t="s">
        <v>6793</v>
      </c>
      <c r="CJ633" t="s">
        <v>6793</v>
      </c>
      <c r="CK633" t="s">
        <v>6794</v>
      </c>
      <c r="CL633" t="s">
        <v>6793</v>
      </c>
      <c r="CM633" t="s">
        <v>6793</v>
      </c>
      <c r="CN633" t="s">
        <v>6794</v>
      </c>
      <c r="CO633" t="s">
        <v>6794</v>
      </c>
      <c r="CP633" t="s">
        <v>6793</v>
      </c>
      <c r="CQ633" t="s">
        <v>6794</v>
      </c>
      <c r="CR633" t="s">
        <v>7520</v>
      </c>
      <c r="CS633" t="s">
        <v>7521</v>
      </c>
      <c r="CT633" t="s">
        <v>7587</v>
      </c>
      <c r="CU633" t="s">
        <v>6793</v>
      </c>
      <c r="CV633">
        <v>2</v>
      </c>
      <c r="CW633">
        <v>4</v>
      </c>
      <c r="CX633">
        <v>2</v>
      </c>
      <c r="CY633" t="s">
        <v>6793</v>
      </c>
      <c r="CZ633">
        <v>1</v>
      </c>
      <c r="DA633" t="s">
        <v>7680</v>
      </c>
      <c r="DB633">
        <v>6</v>
      </c>
      <c r="DC633">
        <v>2009</v>
      </c>
      <c r="DD633" t="s">
        <v>7557</v>
      </c>
      <c r="DE633" t="s">
        <v>7680</v>
      </c>
      <c r="DF633">
        <v>7</v>
      </c>
      <c r="DG633">
        <v>2009</v>
      </c>
      <c r="EC633">
        <v>5</v>
      </c>
      <c r="EE633">
        <v>0</v>
      </c>
      <c r="EF633">
        <v>2</v>
      </c>
      <c r="EG633">
        <v>1</v>
      </c>
      <c r="EH633">
        <v>0</v>
      </c>
      <c r="EI633">
        <v>0</v>
      </c>
      <c r="EJ633">
        <v>2</v>
      </c>
      <c r="EK633">
        <v>0</v>
      </c>
      <c r="EL633" t="s">
        <v>6794</v>
      </c>
      <c r="EV633" t="s">
        <v>6794</v>
      </c>
      <c r="PS633" t="s">
        <v>7526</v>
      </c>
      <c r="PT633" t="s">
        <v>7526</v>
      </c>
      <c r="PU633" t="s">
        <v>7526</v>
      </c>
      <c r="PV633" t="s">
        <v>7526</v>
      </c>
      <c r="PW633" t="s">
        <v>7515</v>
      </c>
      <c r="PX633" t="s">
        <v>7515</v>
      </c>
      <c r="PY633" t="s">
        <v>7515</v>
      </c>
      <c r="PZ633" t="s">
        <v>7515</v>
      </c>
      <c r="QA633" t="s">
        <v>7515</v>
      </c>
      <c r="QB633" t="s">
        <v>7515</v>
      </c>
      <c r="QC633" t="s">
        <v>7516</v>
      </c>
      <c r="QD633" t="s">
        <v>7596</v>
      </c>
      <c r="QE633" t="s">
        <v>7539</v>
      </c>
      <c r="QF633" t="s">
        <v>7528</v>
      </c>
      <c r="QG633" t="s">
        <v>7681</v>
      </c>
      <c r="QH633">
        <v>2008</v>
      </c>
      <c r="QI633">
        <v>3</v>
      </c>
      <c r="QJ633">
        <v>1</v>
      </c>
      <c r="QK633" s="330">
        <v>42067</v>
      </c>
      <c r="QL633">
        <v>1</v>
      </c>
      <c r="QM633">
        <v>0</v>
      </c>
      <c r="QN633" t="s">
        <v>265</v>
      </c>
      <c r="QO633">
        <v>2008</v>
      </c>
      <c r="QP633">
        <v>50</v>
      </c>
      <c r="RV633">
        <f t="shared" si="19"/>
        <v>4</v>
      </c>
      <c r="RY633">
        <f t="shared" si="18"/>
        <v>7</v>
      </c>
    </row>
    <row r="634" spans="1:493" x14ac:dyDescent="0.3">
      <c r="A634">
        <v>71618</v>
      </c>
      <c r="B634">
        <v>874</v>
      </c>
      <c r="C634" t="s">
        <v>6793</v>
      </c>
      <c r="D634" t="s">
        <v>6793</v>
      </c>
      <c r="I634" t="s">
        <v>6793</v>
      </c>
      <c r="J634" t="s">
        <v>7515</v>
      </c>
      <c r="K634" t="s">
        <v>7515</v>
      </c>
      <c r="L634" t="s">
        <v>7515</v>
      </c>
      <c r="M634" t="s">
        <v>7515</v>
      </c>
      <c r="N634" t="s">
        <v>7515</v>
      </c>
      <c r="O634" t="s">
        <v>7515</v>
      </c>
      <c r="P634" t="s">
        <v>7515</v>
      </c>
      <c r="Q634" t="s">
        <v>7515</v>
      </c>
      <c r="R634" t="s">
        <v>7515</v>
      </c>
      <c r="S634" t="s">
        <v>7515</v>
      </c>
      <c r="T634" t="s">
        <v>7515</v>
      </c>
      <c r="U634" t="s">
        <v>7515</v>
      </c>
      <c r="V634" t="s">
        <v>7515</v>
      </c>
      <c r="W634" t="s">
        <v>7515</v>
      </c>
      <c r="X634" t="s">
        <v>7515</v>
      </c>
      <c r="Y634" t="s">
        <v>7515</v>
      </c>
      <c r="Z634" t="s">
        <v>7516</v>
      </c>
      <c r="AA634" t="s">
        <v>7515</v>
      </c>
      <c r="AB634" t="s">
        <v>7515</v>
      </c>
      <c r="AC634" t="s">
        <v>6796</v>
      </c>
      <c r="AK634" t="s">
        <v>6985</v>
      </c>
      <c r="AL634" t="s">
        <v>6794</v>
      </c>
      <c r="AM634" t="s">
        <v>6794</v>
      </c>
      <c r="AN634" t="s">
        <v>7680</v>
      </c>
      <c r="AO634">
        <v>0</v>
      </c>
      <c r="AP634">
        <v>10</v>
      </c>
      <c r="AQ634" t="s">
        <v>6988</v>
      </c>
      <c r="AR634" t="s">
        <v>6793</v>
      </c>
      <c r="AS634" t="s">
        <v>6793</v>
      </c>
      <c r="AT634" t="s">
        <v>6813</v>
      </c>
      <c r="AU634" t="s">
        <v>7531</v>
      </c>
      <c r="AV634" t="s">
        <v>6991</v>
      </c>
      <c r="AX634" t="s">
        <v>6793</v>
      </c>
      <c r="AY634" t="s">
        <v>6793</v>
      </c>
      <c r="AZ634" t="s">
        <v>6793</v>
      </c>
      <c r="BA634" t="s">
        <v>6793</v>
      </c>
      <c r="BB634" t="s">
        <v>6793</v>
      </c>
      <c r="BC634" t="s">
        <v>6794</v>
      </c>
      <c r="BD634" t="s">
        <v>6793</v>
      </c>
      <c r="BE634" t="s">
        <v>6793</v>
      </c>
      <c r="BF634" t="s">
        <v>6794</v>
      </c>
      <c r="BG634" t="s">
        <v>6794</v>
      </c>
      <c r="BH634" t="s">
        <v>6794</v>
      </c>
      <c r="BI634" t="s">
        <v>7024</v>
      </c>
      <c r="BJ634" t="s">
        <v>7021</v>
      </c>
      <c r="BK634" t="s">
        <v>6794</v>
      </c>
      <c r="BM634">
        <v>50</v>
      </c>
      <c r="BN634">
        <v>50</v>
      </c>
      <c r="BO634" t="s">
        <v>7519</v>
      </c>
      <c r="BP634" t="s">
        <v>6</v>
      </c>
      <c r="BQ634" t="s">
        <v>7559</v>
      </c>
      <c r="BR634" t="s">
        <v>7594</v>
      </c>
      <c r="BS634" t="s">
        <v>7515</v>
      </c>
      <c r="BT634" t="s">
        <v>7515</v>
      </c>
      <c r="BU634" t="s">
        <v>7515</v>
      </c>
      <c r="BV634" t="s">
        <v>7515</v>
      </c>
      <c r="BW634" t="s">
        <v>7515</v>
      </c>
      <c r="BX634" t="s">
        <v>7515</v>
      </c>
      <c r="BY634" t="s">
        <v>7515</v>
      </c>
      <c r="BZ634" t="s">
        <v>7516</v>
      </c>
      <c r="CA634" t="s">
        <v>7515</v>
      </c>
      <c r="CB634" t="s">
        <v>7515</v>
      </c>
      <c r="CC634" t="s">
        <v>7515</v>
      </c>
      <c r="CD634" t="s">
        <v>7515</v>
      </c>
      <c r="CE634" t="s">
        <v>6794</v>
      </c>
      <c r="CI634" t="s">
        <v>6794</v>
      </c>
      <c r="CJ634" t="s">
        <v>6794</v>
      </c>
      <c r="CK634" t="s">
        <v>6794</v>
      </c>
      <c r="CL634" t="s">
        <v>6794</v>
      </c>
      <c r="CM634" t="s">
        <v>6794</v>
      </c>
      <c r="CN634" t="s">
        <v>6794</v>
      </c>
      <c r="CO634" t="s">
        <v>6794</v>
      </c>
      <c r="CP634" t="s">
        <v>6793</v>
      </c>
      <c r="CQ634" t="s">
        <v>6794</v>
      </c>
      <c r="CR634" t="s">
        <v>7520</v>
      </c>
      <c r="CS634" t="s">
        <v>7607</v>
      </c>
      <c r="CT634" t="s">
        <v>7522</v>
      </c>
      <c r="CU634" t="s">
        <v>6793</v>
      </c>
      <c r="CV634">
        <v>1</v>
      </c>
      <c r="CW634">
        <v>2</v>
      </c>
      <c r="CX634">
        <v>3</v>
      </c>
      <c r="CY634" t="s">
        <v>6794</v>
      </c>
      <c r="EC634">
        <v>2</v>
      </c>
      <c r="EE634">
        <v>0</v>
      </c>
      <c r="EF634">
        <v>0</v>
      </c>
      <c r="EG634">
        <v>1</v>
      </c>
      <c r="EH634">
        <v>0</v>
      </c>
      <c r="EI634">
        <v>0</v>
      </c>
      <c r="EJ634">
        <v>1</v>
      </c>
      <c r="EK634">
        <v>0</v>
      </c>
      <c r="EL634" t="s">
        <v>6794</v>
      </c>
      <c r="EV634" t="s">
        <v>6793</v>
      </c>
      <c r="OX634" t="s">
        <v>7524</v>
      </c>
      <c r="OY634" t="s">
        <v>7680</v>
      </c>
      <c r="OZ634">
        <v>8</v>
      </c>
      <c r="PA634">
        <v>2007</v>
      </c>
      <c r="PE634" t="s">
        <v>6794</v>
      </c>
      <c r="PS634" t="s">
        <v>7526</v>
      </c>
      <c r="PT634" t="s">
        <v>7526</v>
      </c>
      <c r="PU634" t="s">
        <v>7526</v>
      </c>
      <c r="PV634" t="s">
        <v>7526</v>
      </c>
      <c r="PW634" t="s">
        <v>7516</v>
      </c>
      <c r="PX634" t="s">
        <v>7515</v>
      </c>
      <c r="PY634" t="s">
        <v>7515</v>
      </c>
      <c r="PZ634" t="s">
        <v>7515</v>
      </c>
      <c r="QA634" t="s">
        <v>7515</v>
      </c>
      <c r="QB634" t="s">
        <v>7515</v>
      </c>
      <c r="QC634" t="s">
        <v>7515</v>
      </c>
      <c r="QD634" t="s">
        <v>7619</v>
      </c>
      <c r="QE634" t="s">
        <v>7539</v>
      </c>
      <c r="QF634" t="s">
        <v>7528</v>
      </c>
      <c r="QG634" t="s">
        <v>7681</v>
      </c>
      <c r="QH634">
        <v>2008</v>
      </c>
      <c r="QI634">
        <v>7</v>
      </c>
      <c r="QJ634">
        <v>1</v>
      </c>
      <c r="QK634" s="329">
        <v>39654</v>
      </c>
      <c r="QL634">
        <v>1</v>
      </c>
      <c r="QM634">
        <v>0</v>
      </c>
      <c r="QN634" t="s">
        <v>194</v>
      </c>
      <c r="QO634">
        <v>0</v>
      </c>
      <c r="QP634">
        <v>88</v>
      </c>
      <c r="QQ634">
        <v>0</v>
      </c>
      <c r="QR634">
        <v>1</v>
      </c>
      <c r="QS634">
        <v>0</v>
      </c>
      <c r="QT634">
        <v>0</v>
      </c>
      <c r="QU634">
        <v>0</v>
      </c>
      <c r="QV634">
        <v>0</v>
      </c>
      <c r="QW634">
        <v>0</v>
      </c>
      <c r="QX634">
        <v>0</v>
      </c>
      <c r="QY634">
        <v>0</v>
      </c>
      <c r="QZ634">
        <v>0</v>
      </c>
      <c r="RA634">
        <v>0</v>
      </c>
      <c r="RB634">
        <v>0</v>
      </c>
      <c r="RC634">
        <v>0</v>
      </c>
      <c r="RD634">
        <v>0</v>
      </c>
      <c r="RE634">
        <v>0</v>
      </c>
      <c r="RF634">
        <v>0</v>
      </c>
      <c r="RG634">
        <v>0</v>
      </c>
      <c r="RH634">
        <v>0</v>
      </c>
      <c r="RI634">
        <v>0</v>
      </c>
      <c r="RJ634">
        <v>0</v>
      </c>
      <c r="RK634">
        <v>0</v>
      </c>
      <c r="RL634">
        <v>0</v>
      </c>
      <c r="RM634">
        <v>0</v>
      </c>
      <c r="RN634">
        <v>0</v>
      </c>
      <c r="RO634">
        <v>0</v>
      </c>
      <c r="RP634">
        <v>0</v>
      </c>
      <c r="RQ634">
        <v>0</v>
      </c>
      <c r="RR634">
        <v>0</v>
      </c>
      <c r="RS634">
        <v>0</v>
      </c>
      <c r="RT634">
        <v>0</v>
      </c>
      <c r="RU634">
        <v>0</v>
      </c>
      <c r="RV634">
        <f t="shared" si="19"/>
        <v>4</v>
      </c>
      <c r="RY634">
        <f t="shared" si="18"/>
        <v>7</v>
      </c>
    </row>
    <row r="635" spans="1:493" x14ac:dyDescent="0.3">
      <c r="A635">
        <v>71619</v>
      </c>
      <c r="B635">
        <v>875</v>
      </c>
      <c r="C635" t="s">
        <v>6793</v>
      </c>
      <c r="D635" t="s">
        <v>6793</v>
      </c>
      <c r="I635" t="s">
        <v>6793</v>
      </c>
      <c r="J635" t="s">
        <v>7515</v>
      </c>
      <c r="K635" t="s">
        <v>7515</v>
      </c>
      <c r="L635" t="s">
        <v>7515</v>
      </c>
      <c r="M635" t="s">
        <v>7515</v>
      </c>
      <c r="N635" t="s">
        <v>7515</v>
      </c>
      <c r="O635" t="s">
        <v>7515</v>
      </c>
      <c r="P635" t="s">
        <v>7515</v>
      </c>
      <c r="Q635" t="s">
        <v>7515</v>
      </c>
      <c r="R635" t="s">
        <v>7515</v>
      </c>
      <c r="S635" t="s">
        <v>7515</v>
      </c>
      <c r="T635" t="s">
        <v>7515</v>
      </c>
      <c r="U635" t="s">
        <v>7515</v>
      </c>
      <c r="V635" t="s">
        <v>7515</v>
      </c>
      <c r="W635" t="s">
        <v>7515</v>
      </c>
      <c r="X635" t="s">
        <v>7515</v>
      </c>
      <c r="Y635" t="s">
        <v>7516</v>
      </c>
      <c r="Z635" t="s">
        <v>7515</v>
      </c>
      <c r="AA635" t="s">
        <v>7515</v>
      </c>
      <c r="AB635" t="s">
        <v>7515</v>
      </c>
      <c r="AC635" t="s">
        <v>6796</v>
      </c>
      <c r="AK635" t="s">
        <v>6985</v>
      </c>
      <c r="AL635" t="s">
        <v>6793</v>
      </c>
      <c r="AM635" t="s">
        <v>6794</v>
      </c>
      <c r="AN635" t="s">
        <v>7680</v>
      </c>
      <c r="AO635">
        <v>0</v>
      </c>
      <c r="AP635">
        <v>25</v>
      </c>
      <c r="AQ635" t="s">
        <v>6988</v>
      </c>
      <c r="AR635" t="s">
        <v>6793</v>
      </c>
      <c r="AS635" t="s">
        <v>6793</v>
      </c>
      <c r="AT635" t="s">
        <v>6813</v>
      </c>
      <c r="AU635" t="s">
        <v>7531</v>
      </c>
      <c r="AV635" t="s">
        <v>6991</v>
      </c>
      <c r="AX635" t="s">
        <v>6794</v>
      </c>
      <c r="AY635" t="s">
        <v>6794</v>
      </c>
      <c r="AZ635" t="s">
        <v>6794</v>
      </c>
      <c r="BA635" t="s">
        <v>6794</v>
      </c>
      <c r="BB635" t="s">
        <v>6794</v>
      </c>
      <c r="BC635" t="s">
        <v>6793</v>
      </c>
      <c r="BD635" t="s">
        <v>6793</v>
      </c>
      <c r="BE635" t="s">
        <v>6794</v>
      </c>
      <c r="BF635" t="s">
        <v>6794</v>
      </c>
      <c r="BG635" t="s">
        <v>6794</v>
      </c>
      <c r="BH635" t="s">
        <v>6794</v>
      </c>
      <c r="BI635" t="s">
        <v>7025</v>
      </c>
      <c r="BJ635" t="s">
        <v>7026</v>
      </c>
      <c r="BK635" t="s">
        <v>6794</v>
      </c>
      <c r="BM635" t="s">
        <v>31</v>
      </c>
      <c r="BN635" t="s">
        <v>6</v>
      </c>
      <c r="BO635" t="s">
        <v>7533</v>
      </c>
      <c r="BP635" t="s">
        <v>6</v>
      </c>
      <c r="BQ635" t="s">
        <v>7559</v>
      </c>
      <c r="BR635" t="s">
        <v>7569</v>
      </c>
      <c r="BS635" t="s">
        <v>7515</v>
      </c>
      <c r="BT635" t="s">
        <v>7515</v>
      </c>
      <c r="BU635" t="s">
        <v>7515</v>
      </c>
      <c r="BV635" t="s">
        <v>7516</v>
      </c>
      <c r="BW635" t="s">
        <v>7515</v>
      </c>
      <c r="BX635" t="s">
        <v>7515</v>
      </c>
      <c r="BY635" t="s">
        <v>7515</v>
      </c>
      <c r="BZ635" t="s">
        <v>7515</v>
      </c>
      <c r="CA635" t="s">
        <v>7515</v>
      </c>
      <c r="CB635" t="s">
        <v>7515</v>
      </c>
      <c r="CC635" t="s">
        <v>7515</v>
      </c>
      <c r="CD635" t="s">
        <v>7515</v>
      </c>
      <c r="CE635" t="s">
        <v>6794</v>
      </c>
      <c r="CI635" t="s">
        <v>6793</v>
      </c>
      <c r="CJ635" t="s">
        <v>6793</v>
      </c>
      <c r="CK635" t="s">
        <v>6794</v>
      </c>
      <c r="CL635" t="s">
        <v>6793</v>
      </c>
      <c r="CM635" t="s">
        <v>6793</v>
      </c>
      <c r="CN635" t="s">
        <v>6793</v>
      </c>
      <c r="CO635" t="s">
        <v>6794</v>
      </c>
      <c r="CP635" t="s">
        <v>6793</v>
      </c>
      <c r="CQ635" t="s">
        <v>6794</v>
      </c>
      <c r="CR635" t="s">
        <v>7520</v>
      </c>
      <c r="CS635" t="s">
        <v>7613</v>
      </c>
      <c r="CT635" t="s">
        <v>7587</v>
      </c>
      <c r="CU635" t="s">
        <v>6793</v>
      </c>
      <c r="CV635">
        <v>1</v>
      </c>
      <c r="CW635">
        <v>2</v>
      </c>
      <c r="CX635">
        <v>2</v>
      </c>
      <c r="CY635" t="s">
        <v>6793</v>
      </c>
      <c r="CZ635">
        <v>1</v>
      </c>
      <c r="DA635" t="s">
        <v>7680</v>
      </c>
      <c r="DB635">
        <v>7</v>
      </c>
      <c r="DC635">
        <v>2008</v>
      </c>
      <c r="DD635" t="s">
        <v>7557</v>
      </c>
      <c r="DE635" t="s">
        <v>7680</v>
      </c>
      <c r="DF635">
        <v>7</v>
      </c>
      <c r="DG635">
        <v>2008</v>
      </c>
      <c r="EC635">
        <v>1</v>
      </c>
      <c r="ED635" t="s">
        <v>7537</v>
      </c>
      <c r="EL635" t="s">
        <v>6793</v>
      </c>
      <c r="EM635" t="s">
        <v>6859</v>
      </c>
      <c r="EN635">
        <v>1</v>
      </c>
      <c r="EP635" t="s">
        <v>7683</v>
      </c>
      <c r="EQ635">
        <v>2009</v>
      </c>
      <c r="ER635" t="s">
        <v>7684</v>
      </c>
      <c r="EV635" t="s">
        <v>6794</v>
      </c>
      <c r="PS635" t="s">
        <v>7526</v>
      </c>
      <c r="PT635" t="s">
        <v>7526</v>
      </c>
      <c r="PU635" t="s">
        <v>6857</v>
      </c>
      <c r="PV635" t="s">
        <v>7526</v>
      </c>
      <c r="PW635" t="s">
        <v>7515</v>
      </c>
      <c r="PX635" t="s">
        <v>7515</v>
      </c>
      <c r="PY635" t="s">
        <v>7515</v>
      </c>
      <c r="PZ635" t="s">
        <v>7516</v>
      </c>
      <c r="QA635" t="s">
        <v>7515</v>
      </c>
      <c r="QB635" t="s">
        <v>7515</v>
      </c>
      <c r="QC635" t="s">
        <v>7515</v>
      </c>
      <c r="QD635" t="s">
        <v>7528</v>
      </c>
      <c r="QE635" t="s">
        <v>7529</v>
      </c>
      <c r="QF635" t="s">
        <v>7528</v>
      </c>
      <c r="QG635" t="s">
        <v>7681</v>
      </c>
      <c r="QH635">
        <v>2008</v>
      </c>
      <c r="QI635">
        <v>5</v>
      </c>
      <c r="QJ635">
        <v>1</v>
      </c>
      <c r="QK635" s="329">
        <v>39574</v>
      </c>
      <c r="QL635">
        <v>1</v>
      </c>
      <c r="QM635">
        <v>0</v>
      </c>
      <c r="QN635" t="s">
        <v>194</v>
      </c>
      <c r="QO635">
        <v>0</v>
      </c>
      <c r="QP635">
        <v>18</v>
      </c>
      <c r="RV635">
        <f t="shared" si="19"/>
        <v>2</v>
      </c>
      <c r="RY635">
        <f t="shared" si="18"/>
        <v>1</v>
      </c>
    </row>
    <row r="636" spans="1:493" x14ac:dyDescent="0.3">
      <c r="A636">
        <v>71620</v>
      </c>
      <c r="B636">
        <v>877</v>
      </c>
      <c r="C636" t="s">
        <v>6793</v>
      </c>
      <c r="D636" t="s">
        <v>6793</v>
      </c>
      <c r="I636" t="s">
        <v>6793</v>
      </c>
      <c r="J636" t="s">
        <v>7516</v>
      </c>
      <c r="K636" t="s">
        <v>7515</v>
      </c>
      <c r="L636" t="s">
        <v>7515</v>
      </c>
      <c r="M636" t="s">
        <v>7515</v>
      </c>
      <c r="N636" t="s">
        <v>7515</v>
      </c>
      <c r="O636" t="s">
        <v>7515</v>
      </c>
      <c r="P636" t="s">
        <v>7515</v>
      </c>
      <c r="Q636" t="s">
        <v>7515</v>
      </c>
      <c r="R636" t="s">
        <v>7515</v>
      </c>
      <c r="S636" t="s">
        <v>7515</v>
      </c>
      <c r="T636" t="s">
        <v>7515</v>
      </c>
      <c r="U636" t="s">
        <v>7515</v>
      </c>
      <c r="V636" t="s">
        <v>7515</v>
      </c>
      <c r="W636" t="s">
        <v>7515</v>
      </c>
      <c r="X636" t="s">
        <v>7515</v>
      </c>
      <c r="Y636" t="s">
        <v>7515</v>
      </c>
      <c r="Z636" t="s">
        <v>7515</v>
      </c>
      <c r="AA636" t="s">
        <v>7515</v>
      </c>
      <c r="AB636" t="s">
        <v>7515</v>
      </c>
      <c r="AC636" t="s">
        <v>6796</v>
      </c>
      <c r="AK636" t="s">
        <v>6985</v>
      </c>
      <c r="AL636" t="s">
        <v>6793</v>
      </c>
      <c r="AM636" t="s">
        <v>6793</v>
      </c>
      <c r="AN636" t="s">
        <v>7687</v>
      </c>
      <c r="AQ636" t="s">
        <v>6988</v>
      </c>
      <c r="AR636" t="s">
        <v>6793</v>
      </c>
      <c r="AS636" t="s">
        <v>6793</v>
      </c>
      <c r="AT636" t="s">
        <v>6813</v>
      </c>
      <c r="AU636" t="s">
        <v>7562</v>
      </c>
      <c r="AV636" t="s">
        <v>6991</v>
      </c>
      <c r="AX636" t="s">
        <v>6794</v>
      </c>
      <c r="AY636" t="s">
        <v>6794</v>
      </c>
      <c r="AZ636" t="s">
        <v>6793</v>
      </c>
      <c r="BA636" t="s">
        <v>6793</v>
      </c>
      <c r="BB636" t="s">
        <v>6793</v>
      </c>
      <c r="BC636" t="s">
        <v>6794</v>
      </c>
      <c r="BD636" t="s">
        <v>6794</v>
      </c>
      <c r="BE636" t="s">
        <v>6793</v>
      </c>
      <c r="BF636" t="s">
        <v>6794</v>
      </c>
      <c r="BG636" t="s">
        <v>6794</v>
      </c>
      <c r="BH636" t="s">
        <v>6966</v>
      </c>
      <c r="BI636" t="s">
        <v>7024</v>
      </c>
      <c r="BJ636" t="s">
        <v>7021</v>
      </c>
      <c r="BK636" t="s">
        <v>6794</v>
      </c>
      <c r="BM636" t="s">
        <v>7547</v>
      </c>
      <c r="BN636">
        <v>50</v>
      </c>
      <c r="BO636" t="s">
        <v>7519</v>
      </c>
      <c r="BP636" t="s">
        <v>6</v>
      </c>
      <c r="BQ636" t="s">
        <v>7559</v>
      </c>
      <c r="BR636" t="s">
        <v>7594</v>
      </c>
      <c r="BS636" t="s">
        <v>7516</v>
      </c>
      <c r="BT636" t="s">
        <v>7515</v>
      </c>
      <c r="BU636" t="s">
        <v>7515</v>
      </c>
      <c r="BV636" t="s">
        <v>7515</v>
      </c>
      <c r="BW636" t="s">
        <v>7515</v>
      </c>
      <c r="BX636" t="s">
        <v>7515</v>
      </c>
      <c r="BY636" t="s">
        <v>7515</v>
      </c>
      <c r="BZ636" t="s">
        <v>7515</v>
      </c>
      <c r="CA636" t="s">
        <v>7515</v>
      </c>
      <c r="CB636" t="s">
        <v>7515</v>
      </c>
      <c r="CC636" t="s">
        <v>7515</v>
      </c>
      <c r="CD636" t="s">
        <v>7515</v>
      </c>
      <c r="CE636" t="s">
        <v>6794</v>
      </c>
      <c r="CI636" t="s">
        <v>6794</v>
      </c>
      <c r="CJ636" t="s">
        <v>6793</v>
      </c>
      <c r="CK636" t="s">
        <v>6794</v>
      </c>
      <c r="CL636" t="s">
        <v>6793</v>
      </c>
      <c r="CM636" t="s">
        <v>6793</v>
      </c>
      <c r="CN636" t="s">
        <v>6794</v>
      </c>
      <c r="CO636" t="s">
        <v>6794</v>
      </c>
      <c r="CP636" t="s">
        <v>6794</v>
      </c>
      <c r="CQ636" t="s">
        <v>6794</v>
      </c>
      <c r="CR636" t="s">
        <v>7520</v>
      </c>
      <c r="CS636" t="s">
        <v>7607</v>
      </c>
      <c r="CT636" t="s">
        <v>7605</v>
      </c>
      <c r="CU636" t="s">
        <v>6793</v>
      </c>
      <c r="CV636">
        <v>2</v>
      </c>
      <c r="CW636">
        <v>2</v>
      </c>
      <c r="CX636">
        <v>2</v>
      </c>
      <c r="CY636" t="s">
        <v>6793</v>
      </c>
      <c r="CZ636">
        <v>1</v>
      </c>
      <c r="DA636" t="s">
        <v>6966</v>
      </c>
      <c r="DD636" t="s">
        <v>7557</v>
      </c>
      <c r="DE636" t="s">
        <v>6966</v>
      </c>
      <c r="EC636">
        <v>2</v>
      </c>
      <c r="EE636">
        <v>0</v>
      </c>
      <c r="EF636">
        <v>0</v>
      </c>
      <c r="EG636">
        <v>2</v>
      </c>
      <c r="EH636">
        <v>0</v>
      </c>
      <c r="EI636">
        <v>0</v>
      </c>
      <c r="EJ636">
        <v>0</v>
      </c>
      <c r="EK636">
        <v>0</v>
      </c>
      <c r="EL636" t="s">
        <v>6794</v>
      </c>
      <c r="EV636" t="s">
        <v>6794</v>
      </c>
      <c r="PS636" t="s">
        <v>7526</v>
      </c>
      <c r="PT636" t="s">
        <v>7526</v>
      </c>
      <c r="PU636" t="s">
        <v>7526</v>
      </c>
      <c r="PV636" t="s">
        <v>7526</v>
      </c>
      <c r="PW636" t="s">
        <v>7515</v>
      </c>
      <c r="PX636" t="s">
        <v>7516</v>
      </c>
      <c r="PY636" t="s">
        <v>7515</v>
      </c>
      <c r="PZ636" t="s">
        <v>7515</v>
      </c>
      <c r="QA636" t="s">
        <v>7515</v>
      </c>
      <c r="QB636" t="s">
        <v>7515</v>
      </c>
      <c r="QC636" t="s">
        <v>7515</v>
      </c>
      <c r="QD636" t="s">
        <v>7548</v>
      </c>
      <c r="QE636" t="s">
        <v>7539</v>
      </c>
      <c r="QF636" t="s">
        <v>7528</v>
      </c>
      <c r="QG636" t="s">
        <v>7681</v>
      </c>
      <c r="QH636">
        <v>2007</v>
      </c>
      <c r="QI636">
        <v>12</v>
      </c>
      <c r="QJ636">
        <v>1</v>
      </c>
      <c r="QK636" s="329">
        <v>39428</v>
      </c>
      <c r="QL636">
        <v>1</v>
      </c>
      <c r="QM636">
        <v>0</v>
      </c>
      <c r="QN636" t="s">
        <v>265</v>
      </c>
      <c r="QO636">
        <v>2008</v>
      </c>
      <c r="QP636">
        <v>35</v>
      </c>
      <c r="RV636">
        <f t="shared" si="19"/>
        <v>0</v>
      </c>
      <c r="RY636">
        <f t="shared" si="18"/>
        <v>7</v>
      </c>
    </row>
    <row r="637" spans="1:493" x14ac:dyDescent="0.3">
      <c r="A637">
        <v>71621</v>
      </c>
      <c r="B637">
        <v>878</v>
      </c>
      <c r="C637" t="s">
        <v>6793</v>
      </c>
      <c r="D637" t="s">
        <v>6793</v>
      </c>
      <c r="I637" t="s">
        <v>6793</v>
      </c>
      <c r="J637" t="s">
        <v>7515</v>
      </c>
      <c r="K637" t="s">
        <v>7516</v>
      </c>
      <c r="L637" t="s">
        <v>7515</v>
      </c>
      <c r="M637" t="s">
        <v>7515</v>
      </c>
      <c r="N637" t="s">
        <v>7515</v>
      </c>
      <c r="O637" t="s">
        <v>7515</v>
      </c>
      <c r="P637" t="s">
        <v>7515</v>
      </c>
      <c r="Q637" t="s">
        <v>7515</v>
      </c>
      <c r="R637" t="s">
        <v>7515</v>
      </c>
      <c r="S637" t="s">
        <v>7515</v>
      </c>
      <c r="T637" t="s">
        <v>7515</v>
      </c>
      <c r="U637" t="s">
        <v>7515</v>
      </c>
      <c r="V637" t="s">
        <v>7515</v>
      </c>
      <c r="W637" t="s">
        <v>7515</v>
      </c>
      <c r="X637" t="s">
        <v>7515</v>
      </c>
      <c r="Y637" t="s">
        <v>7515</v>
      </c>
      <c r="Z637" t="s">
        <v>7515</v>
      </c>
      <c r="AA637" t="s">
        <v>7515</v>
      </c>
      <c r="AB637" t="s">
        <v>7515</v>
      </c>
      <c r="AC637" t="s">
        <v>7517</v>
      </c>
      <c r="AF637">
        <v>0</v>
      </c>
      <c r="AG637">
        <v>7</v>
      </c>
      <c r="AH637" t="s">
        <v>6845</v>
      </c>
      <c r="AK637" t="s">
        <v>6993</v>
      </c>
      <c r="AL637" t="s">
        <v>6794</v>
      </c>
      <c r="AM637" t="s">
        <v>6794</v>
      </c>
      <c r="AN637" t="s">
        <v>7680</v>
      </c>
      <c r="AO637">
        <v>0</v>
      </c>
      <c r="AP637">
        <v>8</v>
      </c>
      <c r="AQ637" t="s">
        <v>6988</v>
      </c>
      <c r="AR637" t="s">
        <v>6793</v>
      </c>
      <c r="AS637" t="s">
        <v>6793</v>
      </c>
      <c r="AT637" t="s">
        <v>6813</v>
      </c>
      <c r="AU637" t="s">
        <v>7562</v>
      </c>
      <c r="AV637" t="s">
        <v>6991</v>
      </c>
      <c r="AX637" t="s">
        <v>6794</v>
      </c>
      <c r="AY637" t="s">
        <v>6794</v>
      </c>
      <c r="AZ637" t="s">
        <v>6793</v>
      </c>
      <c r="BA637" t="s">
        <v>6793</v>
      </c>
      <c r="BB637" t="s">
        <v>6793</v>
      </c>
      <c r="BC637" t="s">
        <v>6794</v>
      </c>
      <c r="BD637" t="s">
        <v>6794</v>
      </c>
      <c r="BE637" t="s">
        <v>6793</v>
      </c>
      <c r="BF637" t="s">
        <v>6794</v>
      </c>
      <c r="BG637" t="s">
        <v>6794</v>
      </c>
      <c r="BH637" t="s">
        <v>6794</v>
      </c>
      <c r="BI637" t="s">
        <v>7021</v>
      </c>
      <c r="BJ637" t="s">
        <v>7026</v>
      </c>
      <c r="BK637" t="s">
        <v>6794</v>
      </c>
      <c r="BM637" t="s">
        <v>7547</v>
      </c>
      <c r="BN637">
        <v>25</v>
      </c>
      <c r="BO637" t="s">
        <v>7519</v>
      </c>
      <c r="BP637" t="s">
        <v>6</v>
      </c>
      <c r="BQ637" t="s">
        <v>7559</v>
      </c>
      <c r="BR637" t="s">
        <v>7543</v>
      </c>
      <c r="BS637" t="s">
        <v>7516</v>
      </c>
      <c r="BT637" t="s">
        <v>7515</v>
      </c>
      <c r="BU637" t="s">
        <v>7515</v>
      </c>
      <c r="BV637" t="s">
        <v>7515</v>
      </c>
      <c r="BW637" t="s">
        <v>7515</v>
      </c>
      <c r="BX637" t="s">
        <v>7515</v>
      </c>
      <c r="BY637" t="s">
        <v>7515</v>
      </c>
      <c r="BZ637" t="s">
        <v>7515</v>
      </c>
      <c r="CA637" t="s">
        <v>7515</v>
      </c>
      <c r="CB637" t="s">
        <v>7515</v>
      </c>
      <c r="CC637" t="s">
        <v>7515</v>
      </c>
      <c r="CD637" t="s">
        <v>7515</v>
      </c>
      <c r="CE637" t="s">
        <v>6794</v>
      </c>
      <c r="CI637" t="s">
        <v>6793</v>
      </c>
      <c r="CJ637" t="s">
        <v>6793</v>
      </c>
      <c r="CK637" t="s">
        <v>6794</v>
      </c>
      <c r="CL637" t="s">
        <v>6793</v>
      </c>
      <c r="CM637" t="s">
        <v>6794</v>
      </c>
      <c r="CN637" t="s">
        <v>6794</v>
      </c>
      <c r="CO637" t="s">
        <v>6794</v>
      </c>
      <c r="CP637" t="s">
        <v>6793</v>
      </c>
      <c r="CQ637" t="s">
        <v>6794</v>
      </c>
      <c r="CR637" t="s">
        <v>7520</v>
      </c>
      <c r="CS637" t="s">
        <v>7521</v>
      </c>
      <c r="CT637" t="s">
        <v>31</v>
      </c>
      <c r="CU637" t="s">
        <v>6793</v>
      </c>
      <c r="CV637" t="s">
        <v>31</v>
      </c>
      <c r="CW637" t="s">
        <v>31</v>
      </c>
      <c r="CX637" t="s">
        <v>31</v>
      </c>
      <c r="CY637" t="s">
        <v>6794</v>
      </c>
      <c r="EC637" t="s">
        <v>31</v>
      </c>
      <c r="EL637" t="s">
        <v>31</v>
      </c>
      <c r="EV637" t="s">
        <v>6794</v>
      </c>
      <c r="PS637" t="s">
        <v>7526</v>
      </c>
      <c r="PT637" t="s">
        <v>7526</v>
      </c>
      <c r="PU637" t="s">
        <v>7527</v>
      </c>
      <c r="PV637" t="s">
        <v>7527</v>
      </c>
      <c r="PW637" t="s">
        <v>7516</v>
      </c>
      <c r="PX637" t="s">
        <v>7515</v>
      </c>
      <c r="PY637" t="s">
        <v>7515</v>
      </c>
      <c r="PZ637" t="s">
        <v>7515</v>
      </c>
      <c r="QA637" t="s">
        <v>7515</v>
      </c>
      <c r="QB637" t="s">
        <v>7515</v>
      </c>
      <c r="QC637" t="s">
        <v>7515</v>
      </c>
      <c r="QD637" t="s">
        <v>7528</v>
      </c>
      <c r="QE637" t="s">
        <v>7529</v>
      </c>
      <c r="QF637" t="s">
        <v>7528</v>
      </c>
      <c r="QG637" t="s">
        <v>7681</v>
      </c>
      <c r="QH637">
        <v>2007</v>
      </c>
      <c r="QI637">
        <v>12</v>
      </c>
      <c r="QJ637">
        <v>1</v>
      </c>
      <c r="QK637" s="330">
        <v>42352</v>
      </c>
      <c r="QL637">
        <v>0</v>
      </c>
      <c r="QM637">
        <v>1</v>
      </c>
      <c r="QN637" t="s">
        <v>265</v>
      </c>
      <c r="QO637">
        <v>2008</v>
      </c>
      <c r="QP637">
        <v>35</v>
      </c>
      <c r="RV637">
        <f t="shared" si="19"/>
        <v>5</v>
      </c>
      <c r="RY637">
        <f t="shared" si="18"/>
        <v>10</v>
      </c>
    </row>
    <row r="638" spans="1:493" x14ac:dyDescent="0.3">
      <c r="A638">
        <v>71622</v>
      </c>
      <c r="B638">
        <v>879</v>
      </c>
      <c r="C638" t="s">
        <v>6793</v>
      </c>
      <c r="D638" t="s">
        <v>6793</v>
      </c>
      <c r="I638" t="s">
        <v>6793</v>
      </c>
      <c r="J638" t="s">
        <v>7516</v>
      </c>
      <c r="K638" t="s">
        <v>7515</v>
      </c>
      <c r="L638" t="s">
        <v>7515</v>
      </c>
      <c r="M638" t="s">
        <v>7515</v>
      </c>
      <c r="N638" t="s">
        <v>7515</v>
      </c>
      <c r="O638" t="s">
        <v>7515</v>
      </c>
      <c r="P638" t="s">
        <v>7515</v>
      </c>
      <c r="Q638" t="s">
        <v>7515</v>
      </c>
      <c r="R638" t="s">
        <v>7515</v>
      </c>
      <c r="S638" t="s">
        <v>7515</v>
      </c>
      <c r="T638" t="s">
        <v>7515</v>
      </c>
      <c r="U638" t="s">
        <v>7515</v>
      </c>
      <c r="V638" t="s">
        <v>7515</v>
      </c>
      <c r="W638" t="s">
        <v>7515</v>
      </c>
      <c r="X638" t="s">
        <v>7515</v>
      </c>
      <c r="Y638" t="s">
        <v>7515</v>
      </c>
      <c r="Z638" t="s">
        <v>7515</v>
      </c>
      <c r="AA638" t="s">
        <v>7515</v>
      </c>
      <c r="AB638" t="s">
        <v>7515</v>
      </c>
      <c r="AC638" t="s">
        <v>6796</v>
      </c>
      <c r="AK638" t="s">
        <v>6993</v>
      </c>
      <c r="AL638" t="s">
        <v>6793</v>
      </c>
      <c r="AM638" t="s">
        <v>6793</v>
      </c>
      <c r="AN638" t="s">
        <v>7680</v>
      </c>
      <c r="AO638">
        <v>0</v>
      </c>
      <c r="AP638">
        <v>10</v>
      </c>
      <c r="AQ638" t="s">
        <v>7568</v>
      </c>
      <c r="AT638" t="s">
        <v>6813</v>
      </c>
      <c r="AU638" t="s">
        <v>7531</v>
      </c>
      <c r="AV638" t="s">
        <v>7612</v>
      </c>
      <c r="AX638" t="s">
        <v>6794</v>
      </c>
      <c r="AY638" t="s">
        <v>6793</v>
      </c>
      <c r="AZ638" t="s">
        <v>6794</v>
      </c>
      <c r="BA638" t="s">
        <v>6794</v>
      </c>
      <c r="BC638" t="s">
        <v>6793</v>
      </c>
      <c r="BD638" t="s">
        <v>6793</v>
      </c>
      <c r="BE638" t="s">
        <v>6793</v>
      </c>
      <c r="BF638" t="s">
        <v>6794</v>
      </c>
      <c r="BG638" t="s">
        <v>6794</v>
      </c>
      <c r="BH638" t="s">
        <v>6794</v>
      </c>
      <c r="BI638" t="s">
        <v>7025</v>
      </c>
      <c r="BJ638" t="s">
        <v>7024</v>
      </c>
      <c r="BK638" t="s">
        <v>6794</v>
      </c>
      <c r="BM638">
        <v>50</v>
      </c>
      <c r="BN638">
        <v>50</v>
      </c>
      <c r="BO638" t="s">
        <v>7519</v>
      </c>
      <c r="BP638" t="s">
        <v>6</v>
      </c>
      <c r="BQ638" t="s">
        <v>7559</v>
      </c>
      <c r="BR638" t="s">
        <v>7682</v>
      </c>
      <c r="BS638" t="s">
        <v>7516</v>
      </c>
      <c r="BT638" t="s">
        <v>7515</v>
      </c>
      <c r="BU638" t="s">
        <v>7515</v>
      </c>
      <c r="BV638" t="s">
        <v>7515</v>
      </c>
      <c r="BW638" t="s">
        <v>7515</v>
      </c>
      <c r="BX638" t="s">
        <v>7515</v>
      </c>
      <c r="BY638" t="s">
        <v>7515</v>
      </c>
      <c r="BZ638" t="s">
        <v>7515</v>
      </c>
      <c r="CA638" t="s">
        <v>7515</v>
      </c>
      <c r="CB638" t="s">
        <v>7515</v>
      </c>
      <c r="CC638" t="s">
        <v>7515</v>
      </c>
      <c r="CD638" t="s">
        <v>7515</v>
      </c>
      <c r="CE638" t="s">
        <v>6794</v>
      </c>
      <c r="CI638" t="s">
        <v>6793</v>
      </c>
      <c r="CJ638" t="s">
        <v>6793</v>
      </c>
      <c r="CK638" t="s">
        <v>6794</v>
      </c>
      <c r="CL638" t="s">
        <v>6793</v>
      </c>
      <c r="CM638" t="s">
        <v>6794</v>
      </c>
      <c r="CN638" t="s">
        <v>6793</v>
      </c>
      <c r="CO638" t="s">
        <v>6793</v>
      </c>
      <c r="CP638" t="s">
        <v>6793</v>
      </c>
      <c r="CQ638" t="s">
        <v>6794</v>
      </c>
      <c r="CR638" t="s">
        <v>7520</v>
      </c>
      <c r="CS638" t="s">
        <v>7521</v>
      </c>
      <c r="CT638" t="s">
        <v>7522</v>
      </c>
      <c r="CU638" t="s">
        <v>6793</v>
      </c>
      <c r="CV638">
        <v>1</v>
      </c>
      <c r="CW638">
        <v>2</v>
      </c>
      <c r="CX638">
        <v>0</v>
      </c>
      <c r="CY638" t="s">
        <v>6794</v>
      </c>
      <c r="EC638">
        <v>3</v>
      </c>
      <c r="EE638">
        <v>0</v>
      </c>
      <c r="EF638">
        <v>1</v>
      </c>
      <c r="EG638">
        <v>0</v>
      </c>
      <c r="EH638">
        <v>0</v>
      </c>
      <c r="EI638">
        <v>0</v>
      </c>
      <c r="EJ638">
        <v>2</v>
      </c>
      <c r="EK638">
        <v>0</v>
      </c>
      <c r="EL638" t="s">
        <v>6794</v>
      </c>
      <c r="EV638" t="s">
        <v>6794</v>
      </c>
      <c r="PS638" t="s">
        <v>7526</v>
      </c>
      <c r="PT638" t="s">
        <v>7526</v>
      </c>
      <c r="PU638" t="s">
        <v>7526</v>
      </c>
      <c r="PV638" t="s">
        <v>7526</v>
      </c>
      <c r="PW638" t="s">
        <v>7515</v>
      </c>
      <c r="PX638" t="s">
        <v>7515</v>
      </c>
      <c r="PY638" t="s">
        <v>7515</v>
      </c>
      <c r="PZ638" t="s">
        <v>7515</v>
      </c>
      <c r="QA638" t="s">
        <v>7515</v>
      </c>
      <c r="QB638" t="s">
        <v>7515</v>
      </c>
      <c r="QC638" t="s">
        <v>7516</v>
      </c>
      <c r="QD638" t="s">
        <v>7528</v>
      </c>
      <c r="QE638" t="s">
        <v>7529</v>
      </c>
      <c r="QF638" t="s">
        <v>7528</v>
      </c>
      <c r="QG638" t="s">
        <v>7681</v>
      </c>
      <c r="QH638">
        <v>2008</v>
      </c>
      <c r="QI638">
        <v>4</v>
      </c>
      <c r="QJ638">
        <v>1</v>
      </c>
      <c r="QK638" s="330">
        <v>42097</v>
      </c>
      <c r="QL638">
        <v>1</v>
      </c>
      <c r="QM638">
        <v>0</v>
      </c>
      <c r="QN638" t="s">
        <v>265</v>
      </c>
      <c r="QO638">
        <v>2008</v>
      </c>
      <c r="QP638">
        <v>50</v>
      </c>
      <c r="RV638">
        <f t="shared" si="19"/>
        <v>4</v>
      </c>
      <c r="RY638">
        <f t="shared" si="18"/>
        <v>1</v>
      </c>
    </row>
    <row r="639" spans="1:493" x14ac:dyDescent="0.3">
      <c r="A639">
        <v>71623</v>
      </c>
      <c r="B639">
        <v>883</v>
      </c>
      <c r="C639" t="s">
        <v>6793</v>
      </c>
      <c r="D639" t="s">
        <v>6793</v>
      </c>
      <c r="I639" t="s">
        <v>6793</v>
      </c>
      <c r="J639" t="s">
        <v>7515</v>
      </c>
      <c r="K639" t="s">
        <v>7515</v>
      </c>
      <c r="L639" t="s">
        <v>7516</v>
      </c>
      <c r="M639" t="s">
        <v>7515</v>
      </c>
      <c r="N639" t="s">
        <v>7515</v>
      </c>
      <c r="O639" t="s">
        <v>7515</v>
      </c>
      <c r="P639" t="s">
        <v>7515</v>
      </c>
      <c r="Q639" t="s">
        <v>7515</v>
      </c>
      <c r="R639" t="s">
        <v>7515</v>
      </c>
      <c r="S639" t="s">
        <v>7515</v>
      </c>
      <c r="T639" t="s">
        <v>7516</v>
      </c>
      <c r="U639" t="s">
        <v>7515</v>
      </c>
      <c r="V639" t="s">
        <v>7515</v>
      </c>
      <c r="W639" t="s">
        <v>7515</v>
      </c>
      <c r="X639" t="s">
        <v>7515</v>
      </c>
      <c r="Y639" t="s">
        <v>7515</v>
      </c>
      <c r="Z639" t="s">
        <v>7515</v>
      </c>
      <c r="AA639" t="s">
        <v>7515</v>
      </c>
      <c r="AB639" t="s">
        <v>7515</v>
      </c>
      <c r="AC639" t="s">
        <v>6796</v>
      </c>
      <c r="AK639" t="s">
        <v>6985</v>
      </c>
      <c r="AL639" t="s">
        <v>6793</v>
      </c>
      <c r="AM639" t="s">
        <v>6793</v>
      </c>
      <c r="AN639" t="s">
        <v>7680</v>
      </c>
      <c r="AO639">
        <v>0</v>
      </c>
      <c r="AP639">
        <v>10</v>
      </c>
      <c r="AQ639" t="s">
        <v>6988</v>
      </c>
      <c r="AR639" t="s">
        <v>6793</v>
      </c>
      <c r="AS639" t="s">
        <v>6793</v>
      </c>
      <c r="AT639" t="s">
        <v>6813</v>
      </c>
      <c r="AU639" t="s">
        <v>7531</v>
      </c>
      <c r="AV639" t="s">
        <v>6991</v>
      </c>
      <c r="AX639" t="s">
        <v>6794</v>
      </c>
      <c r="AY639" t="s">
        <v>6794</v>
      </c>
      <c r="AZ639" t="s">
        <v>6794</v>
      </c>
      <c r="BA639" t="s">
        <v>6793</v>
      </c>
      <c r="BB639" t="s">
        <v>6793</v>
      </c>
      <c r="BC639" t="s">
        <v>6793</v>
      </c>
      <c r="BD639" t="s">
        <v>6794</v>
      </c>
      <c r="BE639" t="s">
        <v>6794</v>
      </c>
      <c r="BF639" t="s">
        <v>6794</v>
      </c>
      <c r="BG639" t="s">
        <v>6794</v>
      </c>
      <c r="BH639" t="s">
        <v>6794</v>
      </c>
      <c r="BI639" t="s">
        <v>7024</v>
      </c>
      <c r="BJ639" t="s">
        <v>7025</v>
      </c>
      <c r="BK639" t="s">
        <v>6794</v>
      </c>
      <c r="BM639">
        <v>100</v>
      </c>
      <c r="BN639">
        <v>50</v>
      </c>
      <c r="BO639" t="s">
        <v>7533</v>
      </c>
      <c r="BP639" t="s">
        <v>7604</v>
      </c>
      <c r="BQ639" t="s">
        <v>7559</v>
      </c>
      <c r="BR639" t="s">
        <v>7561</v>
      </c>
      <c r="BS639" t="s">
        <v>7515</v>
      </c>
      <c r="BT639" t="s">
        <v>7516</v>
      </c>
      <c r="BU639" t="s">
        <v>7515</v>
      </c>
      <c r="BV639" t="s">
        <v>7515</v>
      </c>
      <c r="BW639" t="s">
        <v>7515</v>
      </c>
      <c r="BX639" t="s">
        <v>7515</v>
      </c>
      <c r="BY639" t="s">
        <v>7515</v>
      </c>
      <c r="BZ639" t="s">
        <v>7515</v>
      </c>
      <c r="CA639" t="s">
        <v>7515</v>
      </c>
      <c r="CB639" t="s">
        <v>7515</v>
      </c>
      <c r="CC639" t="s">
        <v>7515</v>
      </c>
      <c r="CD639" t="s">
        <v>7515</v>
      </c>
      <c r="CE639" t="s">
        <v>6793</v>
      </c>
      <c r="CI639" t="s">
        <v>6793</v>
      </c>
      <c r="CJ639" t="s">
        <v>6793</v>
      </c>
      <c r="CK639" t="s">
        <v>6794</v>
      </c>
      <c r="CL639" t="s">
        <v>6793</v>
      </c>
      <c r="CM639" t="s">
        <v>6793</v>
      </c>
      <c r="CN639" t="s">
        <v>6794</v>
      </c>
      <c r="CO639" t="s">
        <v>6794</v>
      </c>
      <c r="CP639" t="s">
        <v>6793</v>
      </c>
      <c r="CQ639" t="s">
        <v>6794</v>
      </c>
      <c r="CR639" t="s">
        <v>7520</v>
      </c>
      <c r="CS639" t="s">
        <v>7521</v>
      </c>
      <c r="CT639" t="s">
        <v>7587</v>
      </c>
      <c r="CU639" t="s">
        <v>6793</v>
      </c>
      <c r="CV639">
        <v>2</v>
      </c>
      <c r="CW639">
        <v>3</v>
      </c>
      <c r="CX639">
        <v>4</v>
      </c>
      <c r="CY639" t="s">
        <v>6793</v>
      </c>
      <c r="CZ639">
        <v>2</v>
      </c>
      <c r="DA639" t="s">
        <v>7680</v>
      </c>
      <c r="DB639">
        <v>8</v>
      </c>
      <c r="DC639">
        <v>2006</v>
      </c>
      <c r="DD639" t="s">
        <v>7557</v>
      </c>
      <c r="DE639" t="s">
        <v>7680</v>
      </c>
      <c r="DF639">
        <v>9</v>
      </c>
      <c r="DG639">
        <v>2006</v>
      </c>
      <c r="DH639" t="s">
        <v>7680</v>
      </c>
      <c r="DI639">
        <v>8</v>
      </c>
      <c r="DJ639">
        <v>2006</v>
      </c>
      <c r="DK639" t="s">
        <v>7557</v>
      </c>
      <c r="DL639" t="s">
        <v>7680</v>
      </c>
      <c r="DM639">
        <v>9</v>
      </c>
      <c r="DN639">
        <v>2006</v>
      </c>
      <c r="EC639">
        <v>2</v>
      </c>
      <c r="EE639">
        <v>0</v>
      </c>
      <c r="EF639">
        <v>0</v>
      </c>
      <c r="EG639">
        <v>0</v>
      </c>
      <c r="EH639">
        <v>0</v>
      </c>
      <c r="EI639">
        <v>1</v>
      </c>
      <c r="EJ639">
        <v>1</v>
      </c>
      <c r="EK639">
        <v>0</v>
      </c>
      <c r="EL639" t="s">
        <v>6794</v>
      </c>
      <c r="EV639" t="s">
        <v>6793</v>
      </c>
      <c r="IR639" t="s">
        <v>7524</v>
      </c>
      <c r="IS639" t="s">
        <v>7680</v>
      </c>
      <c r="IT639">
        <v>9</v>
      </c>
      <c r="IU639">
        <v>2006</v>
      </c>
      <c r="IY639" t="s">
        <v>6793</v>
      </c>
      <c r="JA639" t="s">
        <v>7524</v>
      </c>
      <c r="JB639" t="s">
        <v>7680</v>
      </c>
      <c r="JC639">
        <v>9</v>
      </c>
      <c r="JD639">
        <v>2006</v>
      </c>
      <c r="JF639" t="s">
        <v>7526</v>
      </c>
      <c r="JG639" t="s">
        <v>7526</v>
      </c>
      <c r="JH639" t="s">
        <v>6794</v>
      </c>
      <c r="JI639" t="s">
        <v>6793</v>
      </c>
      <c r="LL639" t="s">
        <v>7524</v>
      </c>
      <c r="LM639" t="s">
        <v>7680</v>
      </c>
      <c r="LN639">
        <v>6</v>
      </c>
      <c r="LO639">
        <v>2008</v>
      </c>
      <c r="LS639" t="s">
        <v>6794</v>
      </c>
      <c r="LT639" t="s">
        <v>6793</v>
      </c>
      <c r="PG639">
        <v>7</v>
      </c>
      <c r="PH639" t="s">
        <v>7515</v>
      </c>
      <c r="PI639" t="s">
        <v>7515</v>
      </c>
      <c r="PJ639" t="s">
        <v>7515</v>
      </c>
      <c r="PK639" t="s">
        <v>7515</v>
      </c>
      <c r="PL639" t="s">
        <v>7515</v>
      </c>
      <c r="PM639" t="s">
        <v>7515</v>
      </c>
      <c r="PN639" t="s">
        <v>7515</v>
      </c>
      <c r="PO639" t="s">
        <v>7516</v>
      </c>
      <c r="PP639" t="s">
        <v>7515</v>
      </c>
      <c r="PQ639" t="s">
        <v>7515</v>
      </c>
      <c r="PR639" t="s">
        <v>7515</v>
      </c>
      <c r="PS639" t="s">
        <v>7526</v>
      </c>
      <c r="PT639" t="s">
        <v>7526</v>
      </c>
      <c r="PV639" t="s">
        <v>7526</v>
      </c>
      <c r="PW639" t="s">
        <v>7516</v>
      </c>
      <c r="PX639" t="s">
        <v>7515</v>
      </c>
      <c r="PY639" t="s">
        <v>7515</v>
      </c>
      <c r="PZ639" t="s">
        <v>7515</v>
      </c>
      <c r="QA639" t="s">
        <v>7515</v>
      </c>
      <c r="QB639" t="s">
        <v>7515</v>
      </c>
      <c r="QC639" t="s">
        <v>7515</v>
      </c>
      <c r="QD639" t="s">
        <v>7528</v>
      </c>
      <c r="QE639" t="s">
        <v>7529</v>
      </c>
      <c r="QF639" t="s">
        <v>7528</v>
      </c>
      <c r="QG639" t="s">
        <v>7681</v>
      </c>
      <c r="QH639">
        <v>2008</v>
      </c>
      <c r="QI639">
        <v>2</v>
      </c>
      <c r="QJ639">
        <v>1</v>
      </c>
      <c r="QK639" s="330">
        <v>42055</v>
      </c>
      <c r="QL639">
        <v>1</v>
      </c>
      <c r="QM639">
        <v>0</v>
      </c>
      <c r="QN639" t="s">
        <v>265</v>
      </c>
      <c r="QO639">
        <v>2008</v>
      </c>
      <c r="QP639">
        <v>50</v>
      </c>
      <c r="QQ639">
        <v>1</v>
      </c>
      <c r="QR639">
        <v>0</v>
      </c>
      <c r="QS639">
        <v>0</v>
      </c>
      <c r="QT639">
        <v>0</v>
      </c>
      <c r="QU639">
        <v>0</v>
      </c>
      <c r="QV639">
        <v>0</v>
      </c>
      <c r="QW639">
        <v>0</v>
      </c>
      <c r="QX639">
        <v>0</v>
      </c>
      <c r="QY639">
        <v>0</v>
      </c>
      <c r="QZ639">
        <v>0</v>
      </c>
      <c r="RA639">
        <v>0</v>
      </c>
      <c r="RB639">
        <v>0</v>
      </c>
      <c r="RC639">
        <v>0</v>
      </c>
      <c r="RD639">
        <v>1</v>
      </c>
      <c r="RE639">
        <v>1</v>
      </c>
      <c r="RF639">
        <v>0</v>
      </c>
      <c r="RG639">
        <v>0</v>
      </c>
      <c r="RH639">
        <v>0</v>
      </c>
      <c r="RI639">
        <v>0</v>
      </c>
      <c r="RJ639">
        <v>0</v>
      </c>
      <c r="RK639">
        <v>0</v>
      </c>
      <c r="RL639">
        <v>1</v>
      </c>
      <c r="RM639">
        <v>0</v>
      </c>
      <c r="RN639">
        <v>0</v>
      </c>
      <c r="RO639">
        <v>0</v>
      </c>
      <c r="RP639">
        <v>0</v>
      </c>
      <c r="RQ639">
        <v>0</v>
      </c>
      <c r="RR639">
        <v>0</v>
      </c>
      <c r="RS639">
        <v>0</v>
      </c>
      <c r="RT639">
        <v>0</v>
      </c>
      <c r="RU639">
        <v>0</v>
      </c>
      <c r="RV639">
        <f t="shared" si="19"/>
        <v>4</v>
      </c>
      <c r="RY639">
        <f t="shared" si="18"/>
        <v>7</v>
      </c>
    </row>
    <row r="640" spans="1:493" x14ac:dyDescent="0.3">
      <c r="A640">
        <v>71624</v>
      </c>
      <c r="B640">
        <v>884</v>
      </c>
      <c r="C640" t="s">
        <v>6793</v>
      </c>
      <c r="D640" t="s">
        <v>6793</v>
      </c>
      <c r="I640" t="s">
        <v>6793</v>
      </c>
      <c r="J640" t="s">
        <v>7515</v>
      </c>
      <c r="K640" t="s">
        <v>7515</v>
      </c>
      <c r="L640" t="s">
        <v>7515</v>
      </c>
      <c r="M640" t="s">
        <v>7515</v>
      </c>
      <c r="N640" t="s">
        <v>7515</v>
      </c>
      <c r="O640" t="s">
        <v>7515</v>
      </c>
      <c r="P640" t="s">
        <v>7515</v>
      </c>
      <c r="Q640" t="s">
        <v>7515</v>
      </c>
      <c r="R640" t="s">
        <v>7515</v>
      </c>
      <c r="S640" t="s">
        <v>7515</v>
      </c>
      <c r="T640" t="s">
        <v>7516</v>
      </c>
      <c r="U640" t="s">
        <v>7515</v>
      </c>
      <c r="V640" t="s">
        <v>7515</v>
      </c>
      <c r="W640" t="s">
        <v>7515</v>
      </c>
      <c r="X640" t="s">
        <v>7515</v>
      </c>
      <c r="Y640" t="s">
        <v>7515</v>
      </c>
      <c r="Z640" t="s">
        <v>7515</v>
      </c>
      <c r="AA640" t="s">
        <v>7515</v>
      </c>
      <c r="AB640" t="s">
        <v>7515</v>
      </c>
      <c r="AC640" t="s">
        <v>7517</v>
      </c>
      <c r="AF640" t="s">
        <v>7547</v>
      </c>
      <c r="AG640" t="s">
        <v>7547</v>
      </c>
      <c r="AH640" t="s">
        <v>6845</v>
      </c>
      <c r="AK640" t="s">
        <v>6993</v>
      </c>
      <c r="AL640" t="s">
        <v>6794</v>
      </c>
      <c r="AM640" t="s">
        <v>6794</v>
      </c>
      <c r="AN640" t="s">
        <v>7687</v>
      </c>
      <c r="AQ640" t="s">
        <v>6988</v>
      </c>
      <c r="AR640" t="s">
        <v>6966</v>
      </c>
      <c r="AS640" t="s">
        <v>6793</v>
      </c>
      <c r="AT640" t="s">
        <v>6813</v>
      </c>
      <c r="AU640" t="s">
        <v>6</v>
      </c>
      <c r="AV640" t="s">
        <v>6991</v>
      </c>
      <c r="AX640" t="s">
        <v>6794</v>
      </c>
      <c r="AY640" t="s">
        <v>6794</v>
      </c>
      <c r="AZ640" t="s">
        <v>6794</v>
      </c>
      <c r="BA640" t="s">
        <v>6793</v>
      </c>
      <c r="BB640" t="s">
        <v>6794</v>
      </c>
      <c r="BC640" t="s">
        <v>6794</v>
      </c>
      <c r="BD640" t="s">
        <v>6794</v>
      </c>
      <c r="BE640" t="s">
        <v>6794</v>
      </c>
      <c r="BF640" t="s">
        <v>6794</v>
      </c>
      <c r="BG640" t="s">
        <v>6794</v>
      </c>
      <c r="BH640" t="s">
        <v>6794</v>
      </c>
      <c r="BI640" t="s">
        <v>7021</v>
      </c>
      <c r="BJ640" t="s">
        <v>7686</v>
      </c>
      <c r="BK640" t="s">
        <v>6794</v>
      </c>
      <c r="BM640" t="s">
        <v>31</v>
      </c>
      <c r="BN640" t="s">
        <v>6</v>
      </c>
      <c r="BO640" t="s">
        <v>7519</v>
      </c>
      <c r="BP640" t="s">
        <v>6</v>
      </c>
      <c r="BQ640" t="s">
        <v>7024</v>
      </c>
      <c r="BR640" t="s">
        <v>6757</v>
      </c>
      <c r="BS640" t="s">
        <v>7516</v>
      </c>
      <c r="BT640" t="s">
        <v>7515</v>
      </c>
      <c r="BU640" t="s">
        <v>7515</v>
      </c>
      <c r="BV640" t="s">
        <v>7515</v>
      </c>
      <c r="BW640" t="s">
        <v>7515</v>
      </c>
      <c r="BX640" t="s">
        <v>7515</v>
      </c>
      <c r="BY640" t="s">
        <v>7515</v>
      </c>
      <c r="BZ640" t="s">
        <v>7515</v>
      </c>
      <c r="CA640" t="s">
        <v>7515</v>
      </c>
      <c r="CB640" t="s">
        <v>7515</v>
      </c>
      <c r="CC640" t="s">
        <v>7515</v>
      </c>
      <c r="CD640" t="s">
        <v>7515</v>
      </c>
      <c r="CE640" t="s">
        <v>6794</v>
      </c>
      <c r="CI640" t="s">
        <v>6794</v>
      </c>
      <c r="CJ640" t="s">
        <v>6794</v>
      </c>
      <c r="CK640" t="s">
        <v>6794</v>
      </c>
      <c r="CL640" t="s">
        <v>6794</v>
      </c>
      <c r="CM640" t="s">
        <v>6794</v>
      </c>
      <c r="CN640" t="s">
        <v>6794</v>
      </c>
      <c r="CO640" t="s">
        <v>6794</v>
      </c>
      <c r="CP640" t="s">
        <v>6794</v>
      </c>
      <c r="CQ640" t="s">
        <v>6794</v>
      </c>
      <c r="CR640" t="s">
        <v>7520</v>
      </c>
      <c r="CS640" t="s">
        <v>7521</v>
      </c>
      <c r="CT640" t="s">
        <v>7602</v>
      </c>
      <c r="CU640" t="s">
        <v>6793</v>
      </c>
      <c r="CV640" t="s">
        <v>31</v>
      </c>
      <c r="CW640" t="s">
        <v>31</v>
      </c>
      <c r="CX640" t="s">
        <v>31</v>
      </c>
      <c r="CY640" t="s">
        <v>31</v>
      </c>
      <c r="EC640" t="s">
        <v>31</v>
      </c>
      <c r="EL640" t="s">
        <v>31</v>
      </c>
      <c r="EV640" t="s">
        <v>6794</v>
      </c>
      <c r="PS640" t="s">
        <v>7526</v>
      </c>
      <c r="PT640" t="s">
        <v>7526</v>
      </c>
      <c r="PU640" t="s">
        <v>7526</v>
      </c>
      <c r="PV640" t="s">
        <v>7527</v>
      </c>
      <c r="PW640" t="s">
        <v>7516</v>
      </c>
      <c r="PX640" t="s">
        <v>7515</v>
      </c>
      <c r="PY640" t="s">
        <v>7515</v>
      </c>
      <c r="PZ640" t="s">
        <v>7515</v>
      </c>
      <c r="QA640" t="s">
        <v>7515</v>
      </c>
      <c r="QB640" t="s">
        <v>7515</v>
      </c>
      <c r="QC640" t="s">
        <v>7515</v>
      </c>
      <c r="QD640" t="s">
        <v>7548</v>
      </c>
      <c r="QE640" t="s">
        <v>7529</v>
      </c>
      <c r="QF640" t="s">
        <v>7528</v>
      </c>
      <c r="QG640" t="s">
        <v>7681</v>
      </c>
      <c r="QH640">
        <v>2008</v>
      </c>
      <c r="QI640">
        <v>5</v>
      </c>
      <c r="QJ640">
        <v>1</v>
      </c>
      <c r="QK640" s="329">
        <v>39569</v>
      </c>
      <c r="QL640">
        <v>0</v>
      </c>
      <c r="QM640">
        <v>1</v>
      </c>
      <c r="QN640" t="s">
        <v>265</v>
      </c>
      <c r="QO640">
        <v>2008</v>
      </c>
      <c r="QP640">
        <v>50</v>
      </c>
      <c r="RV640">
        <f t="shared" si="19"/>
        <v>0</v>
      </c>
      <c r="RY640">
        <f t="shared" si="18"/>
        <v>10</v>
      </c>
    </row>
    <row r="641" spans="1:493" x14ac:dyDescent="0.3">
      <c r="A641">
        <v>71625</v>
      </c>
      <c r="B641">
        <v>885</v>
      </c>
      <c r="C641" t="s">
        <v>6793</v>
      </c>
      <c r="D641" t="s">
        <v>6793</v>
      </c>
      <c r="I641" t="s">
        <v>6793</v>
      </c>
      <c r="J641" t="s">
        <v>7515</v>
      </c>
      <c r="K641" t="s">
        <v>7515</v>
      </c>
      <c r="L641" t="s">
        <v>7515</v>
      </c>
      <c r="M641" t="s">
        <v>7515</v>
      </c>
      <c r="N641" t="s">
        <v>7515</v>
      </c>
      <c r="O641" t="s">
        <v>7515</v>
      </c>
      <c r="P641" t="s">
        <v>7515</v>
      </c>
      <c r="Q641" t="s">
        <v>7515</v>
      </c>
      <c r="R641" t="s">
        <v>7515</v>
      </c>
      <c r="S641" t="s">
        <v>7515</v>
      </c>
      <c r="T641" t="s">
        <v>7515</v>
      </c>
      <c r="U641" t="s">
        <v>7515</v>
      </c>
      <c r="V641" t="s">
        <v>7515</v>
      </c>
      <c r="W641" t="s">
        <v>7515</v>
      </c>
      <c r="X641" t="s">
        <v>7515</v>
      </c>
      <c r="Y641" t="s">
        <v>7516</v>
      </c>
      <c r="Z641" t="s">
        <v>7515</v>
      </c>
      <c r="AA641" t="s">
        <v>7515</v>
      </c>
      <c r="AB641" t="s">
        <v>7515</v>
      </c>
      <c r="AC641" t="s">
        <v>6796</v>
      </c>
      <c r="AK641" t="s">
        <v>6985</v>
      </c>
      <c r="AL641" t="s">
        <v>6793</v>
      </c>
      <c r="AM641" t="s">
        <v>6794</v>
      </c>
      <c r="AN641" t="s">
        <v>7680</v>
      </c>
      <c r="AO641">
        <v>0</v>
      </c>
      <c r="AP641">
        <v>10</v>
      </c>
      <c r="AQ641" t="s">
        <v>6988</v>
      </c>
      <c r="AR641" t="s">
        <v>6793</v>
      </c>
      <c r="AS641" t="s">
        <v>6793</v>
      </c>
      <c r="AT641" t="s">
        <v>6814</v>
      </c>
      <c r="AV641" t="s">
        <v>6991</v>
      </c>
      <c r="AW641" t="s">
        <v>7588</v>
      </c>
      <c r="AX641" t="s">
        <v>6793</v>
      </c>
      <c r="AY641" t="s">
        <v>6794</v>
      </c>
      <c r="AZ641" t="s">
        <v>6793</v>
      </c>
      <c r="BA641" t="s">
        <v>6793</v>
      </c>
      <c r="BB641" t="s">
        <v>6794</v>
      </c>
      <c r="BC641" t="s">
        <v>6793</v>
      </c>
      <c r="BD641" t="s">
        <v>6793</v>
      </c>
      <c r="BE641" t="s">
        <v>6793</v>
      </c>
      <c r="BF641" t="s">
        <v>6793</v>
      </c>
      <c r="BG641" t="s">
        <v>6794</v>
      </c>
      <c r="BH641" t="s">
        <v>6794</v>
      </c>
      <c r="BI641" t="s">
        <v>7027</v>
      </c>
      <c r="BJ641" t="s">
        <v>7021</v>
      </c>
      <c r="BK641" t="s">
        <v>6794</v>
      </c>
      <c r="BM641">
        <v>50</v>
      </c>
      <c r="BN641">
        <v>25</v>
      </c>
      <c r="BO641" t="s">
        <v>7533</v>
      </c>
      <c r="BP641" t="s">
        <v>7576</v>
      </c>
      <c r="BQ641" t="s">
        <v>7559</v>
      </c>
      <c r="BR641" t="s">
        <v>7594</v>
      </c>
      <c r="BS641" t="s">
        <v>7516</v>
      </c>
      <c r="BT641" t="s">
        <v>7515</v>
      </c>
      <c r="BU641" t="s">
        <v>7515</v>
      </c>
      <c r="BV641" t="s">
        <v>7515</v>
      </c>
      <c r="BW641" t="s">
        <v>7515</v>
      </c>
      <c r="BX641" t="s">
        <v>7515</v>
      </c>
      <c r="BY641" t="s">
        <v>7515</v>
      </c>
      <c r="BZ641" t="s">
        <v>7515</v>
      </c>
      <c r="CA641" t="s">
        <v>7515</v>
      </c>
      <c r="CB641" t="s">
        <v>7515</v>
      </c>
      <c r="CC641" t="s">
        <v>7515</v>
      </c>
      <c r="CD641" t="s">
        <v>7515</v>
      </c>
      <c r="CE641" t="s">
        <v>6794</v>
      </c>
      <c r="CI641" t="s">
        <v>6793</v>
      </c>
      <c r="CJ641" t="s">
        <v>6793</v>
      </c>
      <c r="CK641" t="s">
        <v>6794</v>
      </c>
      <c r="CL641" t="s">
        <v>6793</v>
      </c>
      <c r="CM641" t="s">
        <v>6793</v>
      </c>
      <c r="CN641" t="s">
        <v>6793</v>
      </c>
      <c r="CO641" t="s">
        <v>6794</v>
      </c>
      <c r="CP641" t="s">
        <v>6793</v>
      </c>
      <c r="CQ641" t="s">
        <v>6793</v>
      </c>
      <c r="CR641" t="s">
        <v>7545</v>
      </c>
      <c r="CS641" t="s">
        <v>7521</v>
      </c>
      <c r="CT641" t="s">
        <v>7522</v>
      </c>
      <c r="CU641" t="s">
        <v>6793</v>
      </c>
      <c r="CV641">
        <v>1</v>
      </c>
      <c r="CW641">
        <v>3</v>
      </c>
      <c r="CX641">
        <v>2</v>
      </c>
      <c r="CY641" t="s">
        <v>6794</v>
      </c>
      <c r="EC641">
        <v>4</v>
      </c>
      <c r="EE641">
        <v>2</v>
      </c>
      <c r="EF641">
        <v>0</v>
      </c>
      <c r="EG641">
        <v>1</v>
      </c>
      <c r="EH641">
        <v>1</v>
      </c>
      <c r="EI641">
        <v>0</v>
      </c>
      <c r="EJ641">
        <v>0</v>
      </c>
      <c r="EK641">
        <v>0</v>
      </c>
      <c r="EL641" t="s">
        <v>6793</v>
      </c>
      <c r="EM641" t="s">
        <v>6859</v>
      </c>
      <c r="EN641">
        <v>1</v>
      </c>
      <c r="EP641" t="s">
        <v>7683</v>
      </c>
      <c r="EQ641">
        <v>2007</v>
      </c>
      <c r="ER641" t="s">
        <v>7684</v>
      </c>
      <c r="EV641" t="s">
        <v>6794</v>
      </c>
      <c r="PS641" t="s">
        <v>7526</v>
      </c>
      <c r="PT641" t="s">
        <v>7527</v>
      </c>
      <c r="PU641" t="s">
        <v>7527</v>
      </c>
      <c r="PV641" t="s">
        <v>7526</v>
      </c>
      <c r="PW641" t="s">
        <v>7515</v>
      </c>
      <c r="PX641" t="s">
        <v>7515</v>
      </c>
      <c r="PY641" t="s">
        <v>7515</v>
      </c>
      <c r="PZ641" t="s">
        <v>7515</v>
      </c>
      <c r="QA641" t="s">
        <v>7515</v>
      </c>
      <c r="QB641" t="s">
        <v>7515</v>
      </c>
      <c r="QC641" t="s">
        <v>7516</v>
      </c>
      <c r="QD641" t="s">
        <v>7528</v>
      </c>
      <c r="QE641" t="s">
        <v>7529</v>
      </c>
      <c r="QF641" t="s">
        <v>7528</v>
      </c>
      <c r="QG641" t="s">
        <v>7681</v>
      </c>
      <c r="QH641">
        <v>2008</v>
      </c>
      <c r="QI641">
        <v>5</v>
      </c>
      <c r="QJ641">
        <v>1</v>
      </c>
      <c r="QK641" s="330">
        <v>42141</v>
      </c>
      <c r="QL641">
        <v>1</v>
      </c>
      <c r="QM641">
        <v>0</v>
      </c>
      <c r="QN641" t="s">
        <v>265</v>
      </c>
      <c r="QO641">
        <v>2008</v>
      </c>
      <c r="QP641">
        <v>50</v>
      </c>
      <c r="RV641">
        <f t="shared" si="19"/>
        <v>4</v>
      </c>
      <c r="RY641">
        <f t="shared" si="18"/>
        <v>9</v>
      </c>
    </row>
    <row r="642" spans="1:493" x14ac:dyDescent="0.3">
      <c r="A642">
        <v>71626</v>
      </c>
      <c r="B642">
        <v>886</v>
      </c>
      <c r="C642" t="s">
        <v>6793</v>
      </c>
      <c r="D642" t="s">
        <v>6793</v>
      </c>
      <c r="I642" t="s">
        <v>6793</v>
      </c>
      <c r="J642" t="s">
        <v>7515</v>
      </c>
      <c r="K642" t="s">
        <v>7515</v>
      </c>
      <c r="L642" t="s">
        <v>7515</v>
      </c>
      <c r="M642" t="s">
        <v>7515</v>
      </c>
      <c r="N642" t="s">
        <v>7515</v>
      </c>
      <c r="O642" t="s">
        <v>7515</v>
      </c>
      <c r="P642" t="s">
        <v>7515</v>
      </c>
      <c r="Q642" t="s">
        <v>7515</v>
      </c>
      <c r="R642" t="s">
        <v>7515</v>
      </c>
      <c r="S642" t="s">
        <v>7515</v>
      </c>
      <c r="T642" t="s">
        <v>7515</v>
      </c>
      <c r="U642" t="s">
        <v>7515</v>
      </c>
      <c r="V642" t="s">
        <v>7515</v>
      </c>
      <c r="W642" t="s">
        <v>7515</v>
      </c>
      <c r="X642" t="s">
        <v>7515</v>
      </c>
      <c r="Y642" t="s">
        <v>7516</v>
      </c>
      <c r="Z642" t="s">
        <v>7515</v>
      </c>
      <c r="AA642" t="s">
        <v>7515</v>
      </c>
      <c r="AB642" t="s">
        <v>7515</v>
      </c>
      <c r="AC642" t="s">
        <v>6796</v>
      </c>
      <c r="AK642" t="s">
        <v>6985</v>
      </c>
      <c r="AL642" t="s">
        <v>6793</v>
      </c>
      <c r="AM642" t="s">
        <v>6793</v>
      </c>
      <c r="AN642" t="s">
        <v>7680</v>
      </c>
      <c r="AO642">
        <v>0</v>
      </c>
      <c r="AP642">
        <v>15</v>
      </c>
      <c r="AQ642" t="s">
        <v>6988</v>
      </c>
      <c r="AR642" t="s">
        <v>6793</v>
      </c>
      <c r="AS642" t="s">
        <v>6793</v>
      </c>
      <c r="AT642" t="s">
        <v>6</v>
      </c>
      <c r="AV642" t="s">
        <v>6991</v>
      </c>
      <c r="AX642" t="s">
        <v>6794</v>
      </c>
      <c r="AY642" t="s">
        <v>6794</v>
      </c>
      <c r="AZ642" t="s">
        <v>6794</v>
      </c>
      <c r="BA642" t="s">
        <v>6793</v>
      </c>
      <c r="BB642" t="s">
        <v>6794</v>
      </c>
      <c r="BC642" t="s">
        <v>6793</v>
      </c>
      <c r="BD642" t="s">
        <v>6793</v>
      </c>
      <c r="BE642" t="s">
        <v>6794</v>
      </c>
      <c r="BF642" t="s">
        <v>6794</v>
      </c>
      <c r="BG642" t="s">
        <v>6794</v>
      </c>
      <c r="BH642" t="s">
        <v>6794</v>
      </c>
      <c r="BI642" t="s">
        <v>7024</v>
      </c>
      <c r="BJ642" t="s">
        <v>7026</v>
      </c>
      <c r="BK642" t="s">
        <v>6794</v>
      </c>
      <c r="BM642">
        <v>100</v>
      </c>
      <c r="BN642" t="s">
        <v>6</v>
      </c>
      <c r="BO642" t="s">
        <v>7533</v>
      </c>
      <c r="BP642" t="s">
        <v>6</v>
      </c>
      <c r="BQ642" t="s">
        <v>7559</v>
      </c>
      <c r="BR642" t="s">
        <v>7561</v>
      </c>
      <c r="BS642" t="s">
        <v>7516</v>
      </c>
      <c r="BT642" t="s">
        <v>7515</v>
      </c>
      <c r="BU642" t="s">
        <v>7515</v>
      </c>
      <c r="BV642" t="s">
        <v>7515</v>
      </c>
      <c r="BW642" t="s">
        <v>7515</v>
      </c>
      <c r="BX642" t="s">
        <v>7515</v>
      </c>
      <c r="BY642" t="s">
        <v>7515</v>
      </c>
      <c r="BZ642" t="s">
        <v>7515</v>
      </c>
      <c r="CA642" t="s">
        <v>7515</v>
      </c>
      <c r="CB642" t="s">
        <v>7515</v>
      </c>
      <c r="CC642" t="s">
        <v>7515</v>
      </c>
      <c r="CD642" t="s">
        <v>7515</v>
      </c>
      <c r="CE642" t="s">
        <v>6794</v>
      </c>
      <c r="CI642" t="s">
        <v>6793</v>
      </c>
      <c r="CJ642" t="s">
        <v>6793</v>
      </c>
      <c r="CK642" t="s">
        <v>6794</v>
      </c>
      <c r="CL642" t="s">
        <v>6793</v>
      </c>
      <c r="CM642" t="s">
        <v>6793</v>
      </c>
      <c r="CN642" t="s">
        <v>6793</v>
      </c>
      <c r="CO642" t="s">
        <v>6794</v>
      </c>
      <c r="CP642" t="s">
        <v>6793</v>
      </c>
      <c r="CQ642" t="s">
        <v>6794</v>
      </c>
      <c r="CR642" t="s">
        <v>6757</v>
      </c>
      <c r="CS642" t="s">
        <v>7521</v>
      </c>
      <c r="CT642" t="s">
        <v>7605</v>
      </c>
      <c r="CU642" t="s">
        <v>6794</v>
      </c>
      <c r="CV642">
        <v>3</v>
      </c>
      <c r="CW642">
        <v>4</v>
      </c>
      <c r="CX642">
        <v>4</v>
      </c>
      <c r="EC642">
        <v>6</v>
      </c>
      <c r="EE642">
        <v>4</v>
      </c>
      <c r="EF642">
        <v>0</v>
      </c>
      <c r="EG642">
        <v>1</v>
      </c>
      <c r="EH642">
        <v>1</v>
      </c>
      <c r="EI642">
        <v>0</v>
      </c>
      <c r="EJ642">
        <v>0</v>
      </c>
      <c r="EK642">
        <v>0</v>
      </c>
      <c r="EV642" t="s">
        <v>6793</v>
      </c>
      <c r="IR642" t="s">
        <v>7524</v>
      </c>
      <c r="IS642" t="s">
        <v>7680</v>
      </c>
      <c r="IT642">
        <v>8</v>
      </c>
      <c r="IU642">
        <v>2005</v>
      </c>
      <c r="IY642" t="s">
        <v>6794</v>
      </c>
      <c r="IZ642" t="s">
        <v>6793</v>
      </c>
      <c r="JA642" t="s">
        <v>7524</v>
      </c>
      <c r="JB642" t="s">
        <v>7680</v>
      </c>
      <c r="JC642">
        <v>8</v>
      </c>
      <c r="JD642">
        <v>2005</v>
      </c>
      <c r="JF642" t="s">
        <v>7526</v>
      </c>
      <c r="JG642" t="s">
        <v>7527</v>
      </c>
      <c r="JH642" t="s">
        <v>6794</v>
      </c>
      <c r="JI642" t="s">
        <v>6793</v>
      </c>
      <c r="PS642" t="s">
        <v>7526</v>
      </c>
      <c r="PT642" t="s">
        <v>6</v>
      </c>
      <c r="PV642" t="s">
        <v>7526</v>
      </c>
      <c r="PW642" t="s">
        <v>7515</v>
      </c>
      <c r="PX642" t="s">
        <v>7515</v>
      </c>
      <c r="PY642" t="s">
        <v>7516</v>
      </c>
      <c r="PZ642" t="s">
        <v>7515</v>
      </c>
      <c r="QA642" t="s">
        <v>7515</v>
      </c>
      <c r="QB642" t="s">
        <v>7515</v>
      </c>
      <c r="QC642" t="s">
        <v>7515</v>
      </c>
      <c r="QD642" t="s">
        <v>7528</v>
      </c>
      <c r="QE642" t="s">
        <v>7529</v>
      </c>
      <c r="QF642" t="s">
        <v>7528</v>
      </c>
      <c r="QG642" t="s">
        <v>7681</v>
      </c>
      <c r="QH642">
        <v>2008</v>
      </c>
      <c r="QI642">
        <v>4</v>
      </c>
      <c r="QJ642">
        <v>1</v>
      </c>
      <c r="QK642" s="329">
        <v>39548</v>
      </c>
      <c r="QL642">
        <v>1</v>
      </c>
      <c r="QM642">
        <v>0</v>
      </c>
      <c r="QN642" t="s">
        <v>212</v>
      </c>
      <c r="QO642">
        <v>2008</v>
      </c>
      <c r="QP642">
        <v>50</v>
      </c>
      <c r="QQ642">
        <v>0</v>
      </c>
      <c r="QR642">
        <v>0</v>
      </c>
      <c r="QS642">
        <v>0</v>
      </c>
      <c r="QT642">
        <v>0</v>
      </c>
      <c r="QU642">
        <v>0</v>
      </c>
      <c r="QV642">
        <v>0</v>
      </c>
      <c r="QW642">
        <v>0</v>
      </c>
      <c r="QX642">
        <v>0</v>
      </c>
      <c r="QY642">
        <v>0</v>
      </c>
      <c r="QZ642">
        <v>0</v>
      </c>
      <c r="RA642">
        <v>0</v>
      </c>
      <c r="RB642">
        <v>0</v>
      </c>
      <c r="RC642">
        <v>0</v>
      </c>
      <c r="RD642">
        <v>1</v>
      </c>
      <c r="RE642">
        <v>1</v>
      </c>
      <c r="RF642">
        <v>0</v>
      </c>
      <c r="RG642">
        <v>0</v>
      </c>
      <c r="RH642">
        <v>0</v>
      </c>
      <c r="RI642">
        <v>0</v>
      </c>
      <c r="RJ642">
        <v>0</v>
      </c>
      <c r="RK642">
        <v>0</v>
      </c>
      <c r="RL642">
        <v>0</v>
      </c>
      <c r="RM642">
        <v>0</v>
      </c>
      <c r="RN642">
        <v>0</v>
      </c>
      <c r="RO642">
        <v>0</v>
      </c>
      <c r="RP642">
        <v>0</v>
      </c>
      <c r="RQ642">
        <v>0</v>
      </c>
      <c r="RR642">
        <v>0</v>
      </c>
      <c r="RS642">
        <v>0</v>
      </c>
      <c r="RT642">
        <v>0</v>
      </c>
      <c r="RU642">
        <v>0</v>
      </c>
      <c r="RV642">
        <f t="shared" si="19"/>
        <v>3</v>
      </c>
      <c r="RY642">
        <f t="shared" si="18"/>
        <v>7</v>
      </c>
    </row>
    <row r="643" spans="1:493" x14ac:dyDescent="0.3">
      <c r="A643">
        <v>71627</v>
      </c>
      <c r="B643">
        <v>887</v>
      </c>
      <c r="C643" t="s">
        <v>6793</v>
      </c>
      <c r="D643" t="s">
        <v>6793</v>
      </c>
      <c r="I643" t="s">
        <v>6793</v>
      </c>
      <c r="J643" t="s">
        <v>7515</v>
      </c>
      <c r="K643" t="s">
        <v>7516</v>
      </c>
      <c r="L643" t="s">
        <v>7515</v>
      </c>
      <c r="M643" t="s">
        <v>7515</v>
      </c>
      <c r="N643" t="s">
        <v>7515</v>
      </c>
      <c r="O643" t="s">
        <v>7515</v>
      </c>
      <c r="P643" t="s">
        <v>7515</v>
      </c>
      <c r="Q643" t="s">
        <v>7515</v>
      </c>
      <c r="R643" t="s">
        <v>7515</v>
      </c>
      <c r="S643" t="s">
        <v>7515</v>
      </c>
      <c r="T643" t="s">
        <v>7515</v>
      </c>
      <c r="U643" t="s">
        <v>7515</v>
      </c>
      <c r="V643" t="s">
        <v>7515</v>
      </c>
      <c r="W643" t="s">
        <v>7515</v>
      </c>
      <c r="X643" t="s">
        <v>7515</v>
      </c>
      <c r="Y643" t="s">
        <v>7515</v>
      </c>
      <c r="Z643" t="s">
        <v>7515</v>
      </c>
      <c r="AA643" t="s">
        <v>7515</v>
      </c>
      <c r="AB643" t="s">
        <v>7515</v>
      </c>
      <c r="AC643" t="s">
        <v>7517</v>
      </c>
      <c r="AF643">
        <v>0</v>
      </c>
      <c r="AG643">
        <v>10</v>
      </c>
      <c r="AH643" t="s">
        <v>6845</v>
      </c>
      <c r="AK643" t="s">
        <v>6993</v>
      </c>
      <c r="AL643" t="s">
        <v>6794</v>
      </c>
      <c r="AM643" t="s">
        <v>6794</v>
      </c>
      <c r="AN643" t="s">
        <v>7680</v>
      </c>
      <c r="AO643">
        <v>0</v>
      </c>
      <c r="AP643">
        <v>25</v>
      </c>
      <c r="AQ643" t="s">
        <v>6992</v>
      </c>
      <c r="AR643" t="s">
        <v>6793</v>
      </c>
      <c r="AS643" t="s">
        <v>6794</v>
      </c>
      <c r="AT643" t="s">
        <v>6814</v>
      </c>
      <c r="AV643" t="s">
        <v>6991</v>
      </c>
      <c r="AW643" t="s">
        <v>7588</v>
      </c>
      <c r="AX643" t="s">
        <v>6794</v>
      </c>
      <c r="AY643" t="s">
        <v>6794</v>
      </c>
      <c r="AZ643" t="s">
        <v>6793</v>
      </c>
      <c r="BA643" t="s">
        <v>6793</v>
      </c>
      <c r="BB643" t="s">
        <v>6794</v>
      </c>
      <c r="BC643" t="s">
        <v>6793</v>
      </c>
      <c r="BD643" t="s">
        <v>6793</v>
      </c>
      <c r="BE643" t="s">
        <v>6794</v>
      </c>
      <c r="BF643" t="s">
        <v>6793</v>
      </c>
      <c r="BG643" t="s">
        <v>6794</v>
      </c>
      <c r="BH643" t="s">
        <v>6794</v>
      </c>
      <c r="BI643" t="s">
        <v>7024</v>
      </c>
      <c r="BJ643" t="s">
        <v>7027</v>
      </c>
      <c r="BK643" t="s">
        <v>6794</v>
      </c>
      <c r="BM643" t="s">
        <v>7547</v>
      </c>
      <c r="BN643" t="s">
        <v>6</v>
      </c>
      <c r="BO643" t="s">
        <v>7533</v>
      </c>
      <c r="BP643" t="s">
        <v>7580</v>
      </c>
      <c r="BQ643" t="s">
        <v>7559</v>
      </c>
      <c r="BR643" t="s">
        <v>7682</v>
      </c>
      <c r="BS643" t="s">
        <v>7516</v>
      </c>
      <c r="BT643" t="s">
        <v>7515</v>
      </c>
      <c r="BU643" t="s">
        <v>7515</v>
      </c>
      <c r="BV643" t="s">
        <v>7515</v>
      </c>
      <c r="BW643" t="s">
        <v>7515</v>
      </c>
      <c r="BX643" t="s">
        <v>7515</v>
      </c>
      <c r="BY643" t="s">
        <v>7515</v>
      </c>
      <c r="BZ643" t="s">
        <v>7515</v>
      </c>
      <c r="CA643" t="s">
        <v>7515</v>
      </c>
      <c r="CB643" t="s">
        <v>7515</v>
      </c>
      <c r="CC643" t="s">
        <v>7515</v>
      </c>
      <c r="CD643" t="s">
        <v>7515</v>
      </c>
      <c r="CE643" t="s">
        <v>6794</v>
      </c>
      <c r="CF643" t="s">
        <v>7563</v>
      </c>
      <c r="CG643" t="s">
        <v>7581</v>
      </c>
      <c r="CH643" t="s">
        <v>7592</v>
      </c>
      <c r="CI643" t="s">
        <v>6793</v>
      </c>
      <c r="CJ643" t="s">
        <v>6793</v>
      </c>
      <c r="CK643" t="s">
        <v>6794</v>
      </c>
      <c r="CL643" t="s">
        <v>6793</v>
      </c>
      <c r="CM643" t="s">
        <v>6794</v>
      </c>
      <c r="CN643" t="s">
        <v>6794</v>
      </c>
      <c r="CO643" t="s">
        <v>6794</v>
      </c>
      <c r="CP643" t="s">
        <v>6793</v>
      </c>
      <c r="CQ643" t="s">
        <v>6794</v>
      </c>
      <c r="CR643" t="s">
        <v>7520</v>
      </c>
      <c r="CS643" t="s">
        <v>7521</v>
      </c>
      <c r="CT643" t="s">
        <v>7587</v>
      </c>
      <c r="CU643" t="s">
        <v>6793</v>
      </c>
      <c r="CV643">
        <v>3</v>
      </c>
      <c r="CW643">
        <v>3</v>
      </c>
      <c r="CX643">
        <v>3</v>
      </c>
      <c r="CY643" t="s">
        <v>6794</v>
      </c>
      <c r="EC643">
        <v>2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2</v>
      </c>
      <c r="EL643" t="s">
        <v>6794</v>
      </c>
      <c r="EV643" t="s">
        <v>6794</v>
      </c>
      <c r="PS643" t="s">
        <v>7526</v>
      </c>
      <c r="PT643" t="s">
        <v>7526</v>
      </c>
      <c r="PU643" t="s">
        <v>7526</v>
      </c>
      <c r="PV643" t="s">
        <v>7526</v>
      </c>
      <c r="PW643" t="s">
        <v>7515</v>
      </c>
      <c r="PX643" t="s">
        <v>7515</v>
      </c>
      <c r="PY643" t="s">
        <v>7515</v>
      </c>
      <c r="PZ643" t="s">
        <v>7515</v>
      </c>
      <c r="QA643" t="s">
        <v>7515</v>
      </c>
      <c r="QB643" t="s">
        <v>7515</v>
      </c>
      <c r="QC643" t="s">
        <v>7516</v>
      </c>
      <c r="QD643" t="s">
        <v>7528</v>
      </c>
      <c r="QE643" t="s">
        <v>7529</v>
      </c>
      <c r="QF643" t="s">
        <v>7528</v>
      </c>
      <c r="QG643" t="s">
        <v>7681</v>
      </c>
      <c r="QH643">
        <v>2008</v>
      </c>
      <c r="QI643">
        <v>3</v>
      </c>
      <c r="QJ643">
        <v>1</v>
      </c>
      <c r="QK643" s="329">
        <v>39528</v>
      </c>
      <c r="QL643">
        <v>0</v>
      </c>
      <c r="QM643">
        <v>1</v>
      </c>
      <c r="QN643" t="s">
        <v>265</v>
      </c>
      <c r="QO643">
        <v>2008</v>
      </c>
      <c r="QP643">
        <v>50</v>
      </c>
      <c r="RV643">
        <f t="shared" si="19"/>
        <v>2</v>
      </c>
      <c r="RY643">
        <f t="shared" si="18"/>
        <v>7</v>
      </c>
    </row>
    <row r="644" spans="1:493" x14ac:dyDescent="0.3">
      <c r="A644">
        <v>71628</v>
      </c>
      <c r="B644">
        <v>888</v>
      </c>
      <c r="C644" t="s">
        <v>6793</v>
      </c>
      <c r="D644" t="s">
        <v>6793</v>
      </c>
      <c r="I644" t="s">
        <v>6793</v>
      </c>
      <c r="J644" t="s">
        <v>7515</v>
      </c>
      <c r="K644" t="s">
        <v>7516</v>
      </c>
      <c r="L644" t="s">
        <v>7515</v>
      </c>
      <c r="M644" t="s">
        <v>7515</v>
      </c>
      <c r="N644" t="s">
        <v>7515</v>
      </c>
      <c r="O644" t="s">
        <v>7515</v>
      </c>
      <c r="P644" t="s">
        <v>7515</v>
      </c>
      <c r="Q644" t="s">
        <v>7515</v>
      </c>
      <c r="R644" t="s">
        <v>7515</v>
      </c>
      <c r="S644" t="s">
        <v>7515</v>
      </c>
      <c r="T644" t="s">
        <v>7515</v>
      </c>
      <c r="U644" t="s">
        <v>7515</v>
      </c>
      <c r="V644" t="s">
        <v>7515</v>
      </c>
      <c r="W644" t="s">
        <v>7515</v>
      </c>
      <c r="X644" t="s">
        <v>7515</v>
      </c>
      <c r="Y644" t="s">
        <v>7515</v>
      </c>
      <c r="Z644" t="s">
        <v>7515</v>
      </c>
      <c r="AA644" t="s">
        <v>7515</v>
      </c>
      <c r="AB644" t="s">
        <v>7515</v>
      </c>
      <c r="AC644" t="s">
        <v>6796</v>
      </c>
      <c r="AK644" t="s">
        <v>6985</v>
      </c>
      <c r="AL644" t="s">
        <v>6793</v>
      </c>
      <c r="AM644" t="s">
        <v>6794</v>
      </c>
      <c r="AN644" t="s">
        <v>7680</v>
      </c>
      <c r="AO644">
        <v>0</v>
      </c>
      <c r="AP644">
        <v>13</v>
      </c>
      <c r="AQ644" t="s">
        <v>6988</v>
      </c>
      <c r="AR644" t="s">
        <v>6793</v>
      </c>
      <c r="AS644" t="s">
        <v>6794</v>
      </c>
      <c r="AT644" t="s">
        <v>6813</v>
      </c>
      <c r="AU644" t="s">
        <v>7531</v>
      </c>
      <c r="AV644" t="s">
        <v>7518</v>
      </c>
      <c r="AX644" t="s">
        <v>6794</v>
      </c>
      <c r="AY644" t="s">
        <v>6794</v>
      </c>
      <c r="AZ644" t="s">
        <v>6794</v>
      </c>
      <c r="BA644" t="s">
        <v>6794</v>
      </c>
      <c r="BB644" t="s">
        <v>6794</v>
      </c>
      <c r="BC644" t="s">
        <v>6794</v>
      </c>
      <c r="BD644" t="s">
        <v>6794</v>
      </c>
      <c r="BE644" t="s">
        <v>6793</v>
      </c>
      <c r="BF644" t="s">
        <v>6794</v>
      </c>
      <c r="BG644" t="s">
        <v>6794</v>
      </c>
      <c r="BH644" t="s">
        <v>6794</v>
      </c>
      <c r="BI644" t="s">
        <v>7625</v>
      </c>
      <c r="BJ644" t="s">
        <v>7625</v>
      </c>
      <c r="BK644" t="s">
        <v>6794</v>
      </c>
      <c r="BM644">
        <v>50</v>
      </c>
      <c r="BN644">
        <v>75</v>
      </c>
      <c r="BO644" t="s">
        <v>7519</v>
      </c>
      <c r="BP644" t="s">
        <v>7601</v>
      </c>
      <c r="BQ644" t="s">
        <v>7559</v>
      </c>
      <c r="BR644" t="s">
        <v>7543</v>
      </c>
      <c r="BS644" t="s">
        <v>7516</v>
      </c>
      <c r="BT644" t="s">
        <v>7515</v>
      </c>
      <c r="BU644" t="s">
        <v>7515</v>
      </c>
      <c r="BV644" t="s">
        <v>7515</v>
      </c>
      <c r="BW644" t="s">
        <v>7515</v>
      </c>
      <c r="BX644" t="s">
        <v>7515</v>
      </c>
      <c r="BY644" t="s">
        <v>7515</v>
      </c>
      <c r="BZ644" t="s">
        <v>7515</v>
      </c>
      <c r="CA644" t="s">
        <v>7515</v>
      </c>
      <c r="CB644" t="s">
        <v>7515</v>
      </c>
      <c r="CC644" t="s">
        <v>7515</v>
      </c>
      <c r="CD644" t="s">
        <v>7515</v>
      </c>
      <c r="CE644" t="s">
        <v>6794</v>
      </c>
      <c r="CI644" t="s">
        <v>6793</v>
      </c>
      <c r="CJ644" t="s">
        <v>6793</v>
      </c>
      <c r="CK644" t="s">
        <v>6794</v>
      </c>
      <c r="CL644" t="s">
        <v>6793</v>
      </c>
      <c r="CM644" t="s">
        <v>6793</v>
      </c>
      <c r="CN644" t="s">
        <v>6793</v>
      </c>
      <c r="CO644" t="s">
        <v>6794</v>
      </c>
      <c r="CP644" t="s">
        <v>6793</v>
      </c>
      <c r="CQ644" t="s">
        <v>6794</v>
      </c>
      <c r="CR644" t="s">
        <v>7520</v>
      </c>
      <c r="CS644" t="s">
        <v>7521</v>
      </c>
      <c r="CT644" t="s">
        <v>7522</v>
      </c>
      <c r="CU644" t="s">
        <v>6793</v>
      </c>
      <c r="CV644">
        <v>1</v>
      </c>
      <c r="CW644">
        <v>3</v>
      </c>
      <c r="CX644">
        <v>2</v>
      </c>
      <c r="CY644" t="s">
        <v>6793</v>
      </c>
      <c r="CZ644">
        <v>1</v>
      </c>
      <c r="DA644" t="s">
        <v>7680</v>
      </c>
      <c r="DB644">
        <v>1</v>
      </c>
      <c r="DC644">
        <v>2008</v>
      </c>
      <c r="DD644" t="s">
        <v>7557</v>
      </c>
      <c r="DE644" t="s">
        <v>7680</v>
      </c>
      <c r="DF644">
        <v>3</v>
      </c>
      <c r="DG644">
        <v>2008</v>
      </c>
      <c r="EC644">
        <v>2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2</v>
      </c>
      <c r="EL644" t="s">
        <v>6794</v>
      </c>
      <c r="EV644" t="s">
        <v>6793</v>
      </c>
      <c r="IR644" t="s">
        <v>7524</v>
      </c>
      <c r="IS644" t="s">
        <v>6</v>
      </c>
      <c r="IV644" t="s">
        <v>7552</v>
      </c>
      <c r="IY644" t="s">
        <v>6794</v>
      </c>
      <c r="IZ644" t="s">
        <v>6966</v>
      </c>
      <c r="JA644" t="s">
        <v>7524</v>
      </c>
      <c r="JB644" t="s">
        <v>6</v>
      </c>
      <c r="JE644" t="s">
        <v>6</v>
      </c>
      <c r="JF644" t="s">
        <v>7527</v>
      </c>
      <c r="JG644" t="s">
        <v>7527</v>
      </c>
      <c r="JH644" t="s">
        <v>6966</v>
      </c>
      <c r="PS644" t="s">
        <v>7526</v>
      </c>
      <c r="PT644" t="s">
        <v>7526</v>
      </c>
      <c r="PV644" t="s">
        <v>7526</v>
      </c>
      <c r="PW644" t="s">
        <v>7515</v>
      </c>
      <c r="PX644" t="s">
        <v>7515</v>
      </c>
      <c r="PY644" t="s">
        <v>7515</v>
      </c>
      <c r="PZ644" t="s">
        <v>7515</v>
      </c>
      <c r="QA644" t="s">
        <v>7515</v>
      </c>
      <c r="QB644" t="s">
        <v>7515</v>
      </c>
      <c r="QC644" t="s">
        <v>7516</v>
      </c>
      <c r="QD644" t="s">
        <v>7528</v>
      </c>
      <c r="QE644" t="s">
        <v>7529</v>
      </c>
      <c r="QF644" t="s">
        <v>7528</v>
      </c>
      <c r="QG644" t="s">
        <v>7681</v>
      </c>
      <c r="QH644">
        <v>2008</v>
      </c>
      <c r="QI644">
        <v>6</v>
      </c>
      <c r="QJ644">
        <v>1</v>
      </c>
      <c r="QK644" s="329">
        <v>39624</v>
      </c>
      <c r="QL644">
        <v>1</v>
      </c>
      <c r="QM644">
        <v>0</v>
      </c>
      <c r="QN644" t="s">
        <v>212</v>
      </c>
      <c r="QO644">
        <v>2008</v>
      </c>
      <c r="QP644">
        <v>50</v>
      </c>
      <c r="QQ644">
        <v>1</v>
      </c>
      <c r="QR644">
        <v>0</v>
      </c>
      <c r="QS644">
        <v>0</v>
      </c>
      <c r="QT644">
        <v>0</v>
      </c>
      <c r="QU644">
        <v>0</v>
      </c>
      <c r="QV644">
        <v>0</v>
      </c>
      <c r="QW644">
        <v>0</v>
      </c>
      <c r="QX644">
        <v>0</v>
      </c>
      <c r="QY644">
        <v>0</v>
      </c>
      <c r="QZ644">
        <v>0</v>
      </c>
      <c r="RA644">
        <v>0</v>
      </c>
      <c r="RB644">
        <v>0</v>
      </c>
      <c r="RC644">
        <v>0</v>
      </c>
      <c r="RD644">
        <v>1</v>
      </c>
      <c r="RE644">
        <v>1</v>
      </c>
      <c r="RF644">
        <v>0</v>
      </c>
      <c r="RG644">
        <v>0</v>
      </c>
      <c r="RH644">
        <v>0</v>
      </c>
      <c r="RI644">
        <v>0</v>
      </c>
      <c r="RJ644">
        <v>0</v>
      </c>
      <c r="RK644">
        <v>0</v>
      </c>
      <c r="RL644">
        <v>0</v>
      </c>
      <c r="RM644">
        <v>0</v>
      </c>
      <c r="RN644">
        <v>0</v>
      </c>
      <c r="RO644">
        <v>0</v>
      </c>
      <c r="RP644">
        <v>0</v>
      </c>
      <c r="RQ644">
        <v>0</v>
      </c>
      <c r="RR644">
        <v>0</v>
      </c>
      <c r="RS644">
        <v>0</v>
      </c>
      <c r="RT644">
        <v>0</v>
      </c>
      <c r="RU644">
        <v>0</v>
      </c>
      <c r="RV644">
        <f t="shared" si="19"/>
        <v>4</v>
      </c>
      <c r="RY644">
        <f t="shared" si="18"/>
        <v>8</v>
      </c>
    </row>
    <row r="645" spans="1:493" x14ac:dyDescent="0.3">
      <c r="A645">
        <v>71629</v>
      </c>
      <c r="B645">
        <v>889</v>
      </c>
      <c r="C645" t="s">
        <v>6793</v>
      </c>
      <c r="D645" t="s">
        <v>6793</v>
      </c>
      <c r="I645" t="s">
        <v>6793</v>
      </c>
      <c r="J645" t="s">
        <v>7515</v>
      </c>
      <c r="K645" t="s">
        <v>7515</v>
      </c>
      <c r="L645" t="s">
        <v>7515</v>
      </c>
      <c r="M645" t="s">
        <v>7515</v>
      </c>
      <c r="N645" t="s">
        <v>7515</v>
      </c>
      <c r="O645" t="s">
        <v>7515</v>
      </c>
      <c r="P645" t="s">
        <v>7515</v>
      </c>
      <c r="Q645" t="s">
        <v>7515</v>
      </c>
      <c r="R645" t="s">
        <v>7515</v>
      </c>
      <c r="S645" t="s">
        <v>7515</v>
      </c>
      <c r="T645" t="s">
        <v>7515</v>
      </c>
      <c r="U645" t="s">
        <v>7515</v>
      </c>
      <c r="V645" t="s">
        <v>7515</v>
      </c>
      <c r="W645" t="s">
        <v>7515</v>
      </c>
      <c r="X645" t="s">
        <v>7515</v>
      </c>
      <c r="Y645" t="s">
        <v>7515</v>
      </c>
      <c r="Z645" t="s">
        <v>7515</v>
      </c>
      <c r="AA645" t="s">
        <v>7516</v>
      </c>
      <c r="AB645" t="s">
        <v>7515</v>
      </c>
      <c r="AC645" t="s">
        <v>6796</v>
      </c>
      <c r="AK645" t="s">
        <v>6985</v>
      </c>
      <c r="AL645" t="s">
        <v>6794</v>
      </c>
      <c r="AM645" t="s">
        <v>6793</v>
      </c>
      <c r="AN645" t="s">
        <v>7687</v>
      </c>
      <c r="AQ645" t="s">
        <v>6988</v>
      </c>
      <c r="AR645" t="s">
        <v>6793</v>
      </c>
      <c r="AS645" t="s">
        <v>6794</v>
      </c>
      <c r="AT645" t="s">
        <v>31</v>
      </c>
      <c r="AV645" t="s">
        <v>7553</v>
      </c>
      <c r="AX645" t="s">
        <v>6794</v>
      </c>
      <c r="AY645" t="s">
        <v>6794</v>
      </c>
      <c r="AZ645" t="s">
        <v>6794</v>
      </c>
      <c r="BA645" t="s">
        <v>6794</v>
      </c>
      <c r="BB645" t="s">
        <v>6794</v>
      </c>
      <c r="BC645" t="s">
        <v>6794</v>
      </c>
      <c r="BD645" t="s">
        <v>6794</v>
      </c>
      <c r="BE645" t="s">
        <v>6794</v>
      </c>
      <c r="BF645" t="s">
        <v>6794</v>
      </c>
      <c r="BG645" t="s">
        <v>6794</v>
      </c>
      <c r="BH645" t="s">
        <v>6794</v>
      </c>
      <c r="BI645" t="s">
        <v>31</v>
      </c>
      <c r="BJ645" t="s">
        <v>31</v>
      </c>
      <c r="BK645" t="s">
        <v>6794</v>
      </c>
      <c r="BM645" t="s">
        <v>31</v>
      </c>
      <c r="BN645" t="s">
        <v>31</v>
      </c>
      <c r="BO645" t="s">
        <v>7519</v>
      </c>
      <c r="BP645" t="s">
        <v>6</v>
      </c>
      <c r="BQ645" t="s">
        <v>31</v>
      </c>
      <c r="BR645" t="s">
        <v>31</v>
      </c>
      <c r="CE645" t="s">
        <v>6794</v>
      </c>
      <c r="CI645" t="s">
        <v>6793</v>
      </c>
      <c r="CJ645" t="s">
        <v>6794</v>
      </c>
      <c r="CK645" t="s">
        <v>6794</v>
      </c>
      <c r="CL645" t="s">
        <v>6794</v>
      </c>
      <c r="CM645" t="s">
        <v>6794</v>
      </c>
      <c r="CN645" t="s">
        <v>6794</v>
      </c>
      <c r="CO645" t="s">
        <v>6794</v>
      </c>
      <c r="CP645" t="s">
        <v>6794</v>
      </c>
      <c r="CQ645" t="s">
        <v>6794</v>
      </c>
      <c r="CR645" t="s">
        <v>7520</v>
      </c>
      <c r="CS645" t="s">
        <v>7521</v>
      </c>
      <c r="CT645" t="s">
        <v>7522</v>
      </c>
      <c r="CU645" t="s">
        <v>6793</v>
      </c>
      <c r="CV645">
        <v>2</v>
      </c>
      <c r="CW645">
        <v>3</v>
      </c>
      <c r="CX645">
        <v>4</v>
      </c>
      <c r="CY645" t="s">
        <v>6794</v>
      </c>
      <c r="EC645">
        <v>5</v>
      </c>
      <c r="EE645">
        <v>0</v>
      </c>
      <c r="EF645">
        <v>0</v>
      </c>
      <c r="EG645">
        <v>2</v>
      </c>
      <c r="EH645">
        <v>1</v>
      </c>
      <c r="EI645">
        <v>0</v>
      </c>
      <c r="EJ645">
        <v>0</v>
      </c>
      <c r="EK645">
        <v>2</v>
      </c>
      <c r="EL645" t="s">
        <v>6794</v>
      </c>
      <c r="EV645" t="s">
        <v>6793</v>
      </c>
      <c r="JA645" t="s">
        <v>7524</v>
      </c>
      <c r="JB645" t="s">
        <v>6</v>
      </c>
      <c r="JE645" t="s">
        <v>7578</v>
      </c>
      <c r="JF645" t="s">
        <v>7527</v>
      </c>
      <c r="JG645" t="s">
        <v>7527</v>
      </c>
      <c r="JH645" t="s">
        <v>6794</v>
      </c>
      <c r="JI645" t="s">
        <v>6793</v>
      </c>
      <c r="KK645" t="s">
        <v>7524</v>
      </c>
      <c r="KL645" t="s">
        <v>6</v>
      </c>
      <c r="KO645" t="s">
        <v>31</v>
      </c>
      <c r="KR645" t="s">
        <v>6966</v>
      </c>
      <c r="PG645" t="s">
        <v>31</v>
      </c>
      <c r="PH645" t="s">
        <v>7515</v>
      </c>
      <c r="PI645" t="s">
        <v>7515</v>
      </c>
      <c r="PJ645" t="s">
        <v>7515</v>
      </c>
      <c r="PK645" t="s">
        <v>7515</v>
      </c>
      <c r="PL645" t="s">
        <v>7515</v>
      </c>
      <c r="PM645" t="s">
        <v>7515</v>
      </c>
      <c r="PN645" t="s">
        <v>7515</v>
      </c>
      <c r="PO645" t="s">
        <v>7515</v>
      </c>
      <c r="PP645" t="s">
        <v>7515</v>
      </c>
      <c r="PQ645" t="s">
        <v>7515</v>
      </c>
      <c r="PR645" t="s">
        <v>7516</v>
      </c>
      <c r="PS645" t="s">
        <v>7526</v>
      </c>
      <c r="PT645" t="s">
        <v>7526</v>
      </c>
      <c r="PV645" t="s">
        <v>7526</v>
      </c>
      <c r="PW645" t="s">
        <v>7515</v>
      </c>
      <c r="PX645" t="s">
        <v>7516</v>
      </c>
      <c r="PY645" t="s">
        <v>7515</v>
      </c>
      <c r="PZ645" t="s">
        <v>7515</v>
      </c>
      <c r="QA645" t="s">
        <v>7515</v>
      </c>
      <c r="QB645" t="s">
        <v>7515</v>
      </c>
      <c r="QC645" t="s">
        <v>7515</v>
      </c>
      <c r="QD645" t="s">
        <v>7528</v>
      </c>
      <c r="QE645" t="s">
        <v>7529</v>
      </c>
      <c r="QF645" t="s">
        <v>7528</v>
      </c>
      <c r="QG645" t="s">
        <v>7681</v>
      </c>
      <c r="QH645">
        <v>2008</v>
      </c>
      <c r="QI645">
        <v>9</v>
      </c>
      <c r="QJ645">
        <v>1</v>
      </c>
      <c r="QK645" s="329">
        <v>39710</v>
      </c>
      <c r="QL645">
        <v>1</v>
      </c>
      <c r="QM645">
        <v>0</v>
      </c>
      <c r="QN645" t="s">
        <v>212</v>
      </c>
      <c r="QO645">
        <v>2008</v>
      </c>
      <c r="QP645">
        <v>50</v>
      </c>
      <c r="QQ645">
        <v>1</v>
      </c>
      <c r="QR645">
        <v>0</v>
      </c>
      <c r="QS645">
        <v>0</v>
      </c>
      <c r="QT645">
        <v>0</v>
      </c>
      <c r="QU645">
        <v>0</v>
      </c>
      <c r="QV645">
        <v>0</v>
      </c>
      <c r="QW645">
        <v>0</v>
      </c>
      <c r="QX645">
        <v>0</v>
      </c>
      <c r="QY645">
        <v>0</v>
      </c>
      <c r="QZ645">
        <v>0</v>
      </c>
      <c r="RA645">
        <v>0</v>
      </c>
      <c r="RB645">
        <v>0</v>
      </c>
      <c r="RC645">
        <v>0</v>
      </c>
      <c r="RD645">
        <v>0</v>
      </c>
      <c r="RE645">
        <v>1</v>
      </c>
      <c r="RF645">
        <v>0</v>
      </c>
      <c r="RG645">
        <v>0</v>
      </c>
      <c r="RH645">
        <v>0</v>
      </c>
      <c r="RI645">
        <v>1</v>
      </c>
      <c r="RJ645">
        <v>0</v>
      </c>
      <c r="RK645">
        <v>0</v>
      </c>
      <c r="RL645">
        <v>0</v>
      </c>
      <c r="RM645">
        <v>0</v>
      </c>
      <c r="RN645">
        <v>0</v>
      </c>
      <c r="RO645">
        <v>0</v>
      </c>
      <c r="RP645">
        <v>0</v>
      </c>
      <c r="RQ645">
        <v>0</v>
      </c>
      <c r="RR645">
        <v>0</v>
      </c>
      <c r="RS645">
        <v>0</v>
      </c>
      <c r="RT645">
        <v>0</v>
      </c>
      <c r="RU645">
        <v>0</v>
      </c>
      <c r="RV645">
        <f t="shared" si="19"/>
        <v>0</v>
      </c>
      <c r="RY645">
        <f t="shared" si="18"/>
        <v>0</v>
      </c>
    </row>
    <row r="646" spans="1:493" x14ac:dyDescent="0.3">
      <c r="A646">
        <v>71630</v>
      </c>
      <c r="B646">
        <v>890</v>
      </c>
      <c r="C646" t="s">
        <v>6793</v>
      </c>
      <c r="D646" t="s">
        <v>6793</v>
      </c>
      <c r="I646" t="s">
        <v>6793</v>
      </c>
      <c r="J646" t="s">
        <v>7515</v>
      </c>
      <c r="K646" t="s">
        <v>7516</v>
      </c>
      <c r="L646" t="s">
        <v>7515</v>
      </c>
      <c r="M646" t="s">
        <v>7515</v>
      </c>
      <c r="N646" t="s">
        <v>7515</v>
      </c>
      <c r="O646" t="s">
        <v>7515</v>
      </c>
      <c r="P646" t="s">
        <v>7515</v>
      </c>
      <c r="Q646" t="s">
        <v>7515</v>
      </c>
      <c r="R646" t="s">
        <v>7515</v>
      </c>
      <c r="S646" t="s">
        <v>7515</v>
      </c>
      <c r="T646" t="s">
        <v>7515</v>
      </c>
      <c r="U646" t="s">
        <v>7515</v>
      </c>
      <c r="V646" t="s">
        <v>7515</v>
      </c>
      <c r="W646" t="s">
        <v>7515</v>
      </c>
      <c r="X646" t="s">
        <v>7515</v>
      </c>
      <c r="Y646" t="s">
        <v>7515</v>
      </c>
      <c r="Z646" t="s">
        <v>7515</v>
      </c>
      <c r="AA646" t="s">
        <v>7515</v>
      </c>
      <c r="AB646" t="s">
        <v>7515</v>
      </c>
      <c r="AC646" t="s">
        <v>6796</v>
      </c>
      <c r="AK646" t="s">
        <v>6985</v>
      </c>
      <c r="AL646" t="s">
        <v>6793</v>
      </c>
      <c r="AM646" t="s">
        <v>6793</v>
      </c>
      <c r="AN646" t="s">
        <v>7680</v>
      </c>
      <c r="AO646">
        <v>0</v>
      </c>
      <c r="AP646">
        <v>15</v>
      </c>
      <c r="AQ646" t="s">
        <v>6988</v>
      </c>
      <c r="AR646" t="s">
        <v>6793</v>
      </c>
      <c r="AS646" t="s">
        <v>6793</v>
      </c>
      <c r="AT646" t="s">
        <v>6813</v>
      </c>
      <c r="AU646" t="s">
        <v>7531</v>
      </c>
      <c r="AV646" t="s">
        <v>6991</v>
      </c>
      <c r="AX646" t="s">
        <v>6793</v>
      </c>
      <c r="AY646" t="s">
        <v>6793</v>
      </c>
      <c r="AZ646" t="s">
        <v>6793</v>
      </c>
      <c r="BA646" t="s">
        <v>6793</v>
      </c>
      <c r="BB646" t="s">
        <v>6794</v>
      </c>
      <c r="BC646" t="s">
        <v>6794</v>
      </c>
      <c r="BD646" t="s">
        <v>6793</v>
      </c>
      <c r="BE646" t="s">
        <v>6794</v>
      </c>
      <c r="BF646" t="s">
        <v>6794</v>
      </c>
      <c r="BG646" t="s">
        <v>6794</v>
      </c>
      <c r="BH646" t="s">
        <v>6794</v>
      </c>
      <c r="BI646" t="s">
        <v>7021</v>
      </c>
      <c r="BJ646" t="s">
        <v>7024</v>
      </c>
      <c r="BK646" t="s">
        <v>6794</v>
      </c>
      <c r="BM646">
        <v>25</v>
      </c>
      <c r="BN646">
        <v>50</v>
      </c>
      <c r="BO646" t="s">
        <v>7533</v>
      </c>
      <c r="BP646" t="s">
        <v>6</v>
      </c>
      <c r="BQ646" t="s">
        <v>7559</v>
      </c>
      <c r="BR646" t="s">
        <v>7682</v>
      </c>
      <c r="BS646" t="s">
        <v>7515</v>
      </c>
      <c r="BT646" t="s">
        <v>7516</v>
      </c>
      <c r="BU646" t="s">
        <v>7515</v>
      </c>
      <c r="BV646" t="s">
        <v>7515</v>
      </c>
      <c r="BW646" t="s">
        <v>7515</v>
      </c>
      <c r="BX646" t="s">
        <v>7515</v>
      </c>
      <c r="BY646" t="s">
        <v>7515</v>
      </c>
      <c r="BZ646" t="s">
        <v>7515</v>
      </c>
      <c r="CA646" t="s">
        <v>7515</v>
      </c>
      <c r="CB646" t="s">
        <v>7515</v>
      </c>
      <c r="CC646" t="s">
        <v>7515</v>
      </c>
      <c r="CD646" t="s">
        <v>7515</v>
      </c>
      <c r="CE646" t="s">
        <v>6793</v>
      </c>
      <c r="CI646" t="s">
        <v>6793</v>
      </c>
      <c r="CJ646" t="s">
        <v>6794</v>
      </c>
      <c r="CK646" t="s">
        <v>6794</v>
      </c>
      <c r="CL646" t="s">
        <v>6793</v>
      </c>
      <c r="CM646" t="s">
        <v>6794</v>
      </c>
      <c r="CN646" t="s">
        <v>6793</v>
      </c>
      <c r="CO646" t="s">
        <v>6794</v>
      </c>
      <c r="CP646" t="s">
        <v>6793</v>
      </c>
      <c r="CQ646" t="s">
        <v>6794</v>
      </c>
      <c r="CR646" t="s">
        <v>31</v>
      </c>
      <c r="CS646" t="s">
        <v>7521</v>
      </c>
      <c r="CT646" t="s">
        <v>7522</v>
      </c>
      <c r="CU646" t="s">
        <v>6793</v>
      </c>
      <c r="CV646">
        <v>2</v>
      </c>
      <c r="CW646">
        <v>4</v>
      </c>
      <c r="CX646">
        <v>5</v>
      </c>
      <c r="CY646" t="s">
        <v>6794</v>
      </c>
      <c r="EC646" t="s">
        <v>7547</v>
      </c>
      <c r="EL646" t="s">
        <v>6794</v>
      </c>
      <c r="EV646" t="s">
        <v>6793</v>
      </c>
      <c r="FX646" t="s">
        <v>7524</v>
      </c>
      <c r="FY646" t="s">
        <v>7680</v>
      </c>
      <c r="FZ646">
        <v>2</v>
      </c>
      <c r="GA646">
        <v>2008</v>
      </c>
      <c r="GC646" t="s">
        <v>6757</v>
      </c>
      <c r="GD646" t="s">
        <v>7526</v>
      </c>
      <c r="GE646" t="s">
        <v>6793</v>
      </c>
      <c r="PT646" t="s">
        <v>7526</v>
      </c>
      <c r="PU646" t="s">
        <v>7527</v>
      </c>
      <c r="PV646" t="s">
        <v>7526</v>
      </c>
      <c r="PW646" t="s">
        <v>7516</v>
      </c>
      <c r="PX646" t="s">
        <v>7515</v>
      </c>
      <c r="PY646" t="s">
        <v>7515</v>
      </c>
      <c r="PZ646" t="s">
        <v>7515</v>
      </c>
      <c r="QA646" t="s">
        <v>7515</v>
      </c>
      <c r="QB646" t="s">
        <v>7515</v>
      </c>
      <c r="QC646" t="s">
        <v>7515</v>
      </c>
      <c r="QD646" t="s">
        <v>7528</v>
      </c>
      <c r="QE646" t="s">
        <v>7529</v>
      </c>
      <c r="QF646" t="s">
        <v>7528</v>
      </c>
      <c r="QG646" t="s">
        <v>7681</v>
      </c>
      <c r="QH646">
        <v>2008</v>
      </c>
      <c r="QI646">
        <v>7</v>
      </c>
      <c r="QJ646">
        <v>1</v>
      </c>
      <c r="QK646" s="329">
        <v>39648</v>
      </c>
      <c r="QL646">
        <v>1</v>
      </c>
      <c r="QM646">
        <v>0</v>
      </c>
      <c r="QN646" t="s">
        <v>212</v>
      </c>
      <c r="QO646">
        <v>2008</v>
      </c>
      <c r="QP646">
        <v>50</v>
      </c>
      <c r="QQ646">
        <v>0</v>
      </c>
      <c r="QR646">
        <v>0</v>
      </c>
      <c r="QS646">
        <v>0</v>
      </c>
      <c r="QT646">
        <v>0</v>
      </c>
      <c r="QU646">
        <v>0</v>
      </c>
      <c r="QV646">
        <v>1</v>
      </c>
      <c r="QW646">
        <v>0</v>
      </c>
      <c r="QX646">
        <v>0</v>
      </c>
      <c r="QY646">
        <v>0</v>
      </c>
      <c r="QZ646">
        <v>0</v>
      </c>
      <c r="RA646">
        <v>0</v>
      </c>
      <c r="RB646">
        <v>0</v>
      </c>
      <c r="RC646">
        <v>0</v>
      </c>
      <c r="RD646">
        <v>0</v>
      </c>
      <c r="RE646">
        <v>0</v>
      </c>
      <c r="RF646">
        <v>0</v>
      </c>
      <c r="RG646">
        <v>0</v>
      </c>
      <c r="RH646">
        <v>0</v>
      </c>
      <c r="RI646">
        <v>0</v>
      </c>
      <c r="RJ646">
        <v>0</v>
      </c>
      <c r="RK646">
        <v>0</v>
      </c>
      <c r="RL646">
        <v>0</v>
      </c>
      <c r="RM646">
        <v>0</v>
      </c>
      <c r="RN646">
        <v>0</v>
      </c>
      <c r="RO646">
        <v>0</v>
      </c>
      <c r="RP646">
        <v>0</v>
      </c>
      <c r="RQ646">
        <v>0</v>
      </c>
      <c r="RR646">
        <v>0</v>
      </c>
      <c r="RS646">
        <v>0</v>
      </c>
      <c r="RT646">
        <v>0</v>
      </c>
      <c r="RU646">
        <v>0</v>
      </c>
      <c r="RV646">
        <f t="shared" si="19"/>
        <v>3</v>
      </c>
      <c r="RY646">
        <f t="shared" si="18"/>
        <v>10</v>
      </c>
    </row>
    <row r="647" spans="1:493" x14ac:dyDescent="0.3">
      <c r="A647">
        <v>71631</v>
      </c>
      <c r="B647">
        <v>891</v>
      </c>
      <c r="C647" t="s">
        <v>6793</v>
      </c>
      <c r="D647" t="s">
        <v>6793</v>
      </c>
      <c r="I647" t="s">
        <v>6793</v>
      </c>
      <c r="J647" t="s">
        <v>7516</v>
      </c>
      <c r="K647" t="s">
        <v>7515</v>
      </c>
      <c r="L647" t="s">
        <v>7515</v>
      </c>
      <c r="M647" t="s">
        <v>7515</v>
      </c>
      <c r="N647" t="s">
        <v>7515</v>
      </c>
      <c r="O647" t="s">
        <v>7515</v>
      </c>
      <c r="P647" t="s">
        <v>7515</v>
      </c>
      <c r="Q647" t="s">
        <v>7515</v>
      </c>
      <c r="R647" t="s">
        <v>7515</v>
      </c>
      <c r="S647" t="s">
        <v>7515</v>
      </c>
      <c r="T647" t="s">
        <v>7515</v>
      </c>
      <c r="U647" t="s">
        <v>7515</v>
      </c>
      <c r="V647" t="s">
        <v>7515</v>
      </c>
      <c r="W647" t="s">
        <v>7515</v>
      </c>
      <c r="X647" t="s">
        <v>7515</v>
      </c>
      <c r="Y647" t="s">
        <v>7515</v>
      </c>
      <c r="Z647" t="s">
        <v>7515</v>
      </c>
      <c r="AA647" t="s">
        <v>7515</v>
      </c>
      <c r="AB647" t="s">
        <v>7515</v>
      </c>
      <c r="AC647" t="s">
        <v>6796</v>
      </c>
      <c r="AK647" t="s">
        <v>6985</v>
      </c>
      <c r="AL647" t="s">
        <v>6793</v>
      </c>
      <c r="AM647" t="s">
        <v>6794</v>
      </c>
      <c r="AN647" t="s">
        <v>7687</v>
      </c>
      <c r="AQ647" t="s">
        <v>6992</v>
      </c>
      <c r="AR647" t="s">
        <v>6966</v>
      </c>
      <c r="AS647" t="s">
        <v>6793</v>
      </c>
      <c r="AT647" t="s">
        <v>6813</v>
      </c>
      <c r="AU647" t="s">
        <v>7531</v>
      </c>
      <c r="AV647" t="s">
        <v>7553</v>
      </c>
      <c r="AX647" t="s">
        <v>6793</v>
      </c>
      <c r="AY647" t="s">
        <v>6793</v>
      </c>
      <c r="AZ647" t="s">
        <v>6793</v>
      </c>
      <c r="BA647" t="s">
        <v>6793</v>
      </c>
      <c r="BB647" t="s">
        <v>6794</v>
      </c>
      <c r="BC647" t="s">
        <v>6793</v>
      </c>
      <c r="BD647" t="s">
        <v>6793</v>
      </c>
      <c r="BE647" t="s">
        <v>6794</v>
      </c>
      <c r="BF647" t="s">
        <v>6793</v>
      </c>
      <c r="BG647" t="s">
        <v>6794</v>
      </c>
      <c r="BH647" t="s">
        <v>6966</v>
      </c>
      <c r="BI647" t="s">
        <v>7024</v>
      </c>
      <c r="BJ647" t="s">
        <v>7025</v>
      </c>
      <c r="BK647" t="s">
        <v>6794</v>
      </c>
      <c r="BM647" t="s">
        <v>7547</v>
      </c>
      <c r="BN647" t="s">
        <v>6</v>
      </c>
      <c r="BO647" t="s">
        <v>7519</v>
      </c>
      <c r="BP647" t="s">
        <v>6</v>
      </c>
      <c r="BQ647" t="s">
        <v>7024</v>
      </c>
      <c r="BR647" t="s">
        <v>7543</v>
      </c>
      <c r="BS647" t="s">
        <v>7516</v>
      </c>
      <c r="BT647" t="s">
        <v>7515</v>
      </c>
      <c r="BU647" t="s">
        <v>7516</v>
      </c>
      <c r="BV647" t="s">
        <v>7515</v>
      </c>
      <c r="BW647" t="s">
        <v>7515</v>
      </c>
      <c r="BX647" t="s">
        <v>7515</v>
      </c>
      <c r="BY647" t="s">
        <v>7515</v>
      </c>
      <c r="BZ647" t="s">
        <v>7515</v>
      </c>
      <c r="CA647" t="s">
        <v>7515</v>
      </c>
      <c r="CB647" t="s">
        <v>7515</v>
      </c>
      <c r="CC647" t="s">
        <v>7515</v>
      </c>
      <c r="CD647" t="s">
        <v>7515</v>
      </c>
      <c r="CE647" t="s">
        <v>6794</v>
      </c>
      <c r="CF647" t="s">
        <v>7579</v>
      </c>
      <c r="CG647" t="s">
        <v>6</v>
      </c>
      <c r="CH647" t="s">
        <v>6</v>
      </c>
      <c r="CI647" t="s">
        <v>6793</v>
      </c>
      <c r="CJ647" t="s">
        <v>6793</v>
      </c>
      <c r="CK647" t="s">
        <v>6794</v>
      </c>
      <c r="CL647" t="s">
        <v>6793</v>
      </c>
      <c r="CM647" t="s">
        <v>6793</v>
      </c>
      <c r="CN647" t="s">
        <v>6793</v>
      </c>
      <c r="CO647" t="s">
        <v>6794</v>
      </c>
      <c r="CP647" t="s">
        <v>6793</v>
      </c>
      <c r="CQ647" t="s">
        <v>6793</v>
      </c>
      <c r="CR647" t="s">
        <v>6757</v>
      </c>
      <c r="CS647" t="s">
        <v>7608</v>
      </c>
      <c r="CT647" t="s">
        <v>6966</v>
      </c>
      <c r="CU647" t="s">
        <v>6966</v>
      </c>
      <c r="CV647">
        <v>2</v>
      </c>
      <c r="CW647">
        <v>3</v>
      </c>
      <c r="CX647">
        <v>2</v>
      </c>
      <c r="EC647">
        <v>1</v>
      </c>
      <c r="ED647" t="s">
        <v>7589</v>
      </c>
      <c r="EL647" t="s">
        <v>6794</v>
      </c>
      <c r="EV647" t="s">
        <v>6966</v>
      </c>
      <c r="PS647" t="s">
        <v>6</v>
      </c>
      <c r="PT647" t="s">
        <v>6</v>
      </c>
      <c r="PU647" t="s">
        <v>6</v>
      </c>
      <c r="PV647" t="s">
        <v>6</v>
      </c>
      <c r="PW647" t="s">
        <v>7515</v>
      </c>
      <c r="PX647" t="s">
        <v>7515</v>
      </c>
      <c r="PY647" t="s">
        <v>7515</v>
      </c>
      <c r="PZ647" t="s">
        <v>7515</v>
      </c>
      <c r="QA647" t="s">
        <v>7515</v>
      </c>
      <c r="QB647" t="s">
        <v>7515</v>
      </c>
      <c r="QC647" t="s">
        <v>7516</v>
      </c>
      <c r="QD647" t="s">
        <v>7528</v>
      </c>
      <c r="QE647" t="s">
        <v>7539</v>
      </c>
      <c r="QF647" t="s">
        <v>7528</v>
      </c>
      <c r="QG647" t="s">
        <v>7681</v>
      </c>
      <c r="QH647">
        <v>2008</v>
      </c>
      <c r="QI647">
        <v>6</v>
      </c>
      <c r="QJ647">
        <v>1</v>
      </c>
      <c r="QK647" s="329">
        <v>39626</v>
      </c>
      <c r="QL647">
        <v>1</v>
      </c>
      <c r="QM647">
        <v>0</v>
      </c>
      <c r="QN647" t="s">
        <v>212</v>
      </c>
      <c r="QO647">
        <v>2008</v>
      </c>
      <c r="QP647">
        <v>50</v>
      </c>
      <c r="RV647">
        <f t="shared" si="19"/>
        <v>0</v>
      </c>
      <c r="RY647">
        <f t="shared" si="18"/>
        <v>7</v>
      </c>
    </row>
    <row r="648" spans="1:493" x14ac:dyDescent="0.3">
      <c r="A648">
        <v>71632</v>
      </c>
      <c r="B648">
        <v>892</v>
      </c>
      <c r="C648" t="s">
        <v>6793</v>
      </c>
      <c r="D648" t="s">
        <v>6793</v>
      </c>
      <c r="I648" t="s">
        <v>6793</v>
      </c>
      <c r="J648" t="s">
        <v>7515</v>
      </c>
      <c r="K648" t="s">
        <v>7516</v>
      </c>
      <c r="L648" t="s">
        <v>7515</v>
      </c>
      <c r="M648" t="s">
        <v>7515</v>
      </c>
      <c r="N648" t="s">
        <v>7515</v>
      </c>
      <c r="O648" t="s">
        <v>7515</v>
      </c>
      <c r="P648" t="s">
        <v>7515</v>
      </c>
      <c r="Q648" t="s">
        <v>7515</v>
      </c>
      <c r="R648" t="s">
        <v>7515</v>
      </c>
      <c r="S648" t="s">
        <v>7515</v>
      </c>
      <c r="T648" t="s">
        <v>7515</v>
      </c>
      <c r="U648" t="s">
        <v>7515</v>
      </c>
      <c r="V648" t="s">
        <v>7515</v>
      </c>
      <c r="W648" t="s">
        <v>7515</v>
      </c>
      <c r="X648" t="s">
        <v>7515</v>
      </c>
      <c r="Y648" t="s">
        <v>7515</v>
      </c>
      <c r="Z648" t="s">
        <v>7515</v>
      </c>
      <c r="AA648" t="s">
        <v>7515</v>
      </c>
      <c r="AB648" t="s">
        <v>7515</v>
      </c>
      <c r="AC648" t="s">
        <v>6796</v>
      </c>
      <c r="AK648" t="s">
        <v>6985</v>
      </c>
      <c r="AL648" t="s">
        <v>6794</v>
      </c>
      <c r="AM648" t="s">
        <v>6793</v>
      </c>
      <c r="AN648" t="s">
        <v>7687</v>
      </c>
      <c r="AQ648" t="s">
        <v>6988</v>
      </c>
      <c r="AR648" t="s">
        <v>6793</v>
      </c>
      <c r="AS648" t="s">
        <v>6794</v>
      </c>
      <c r="AT648" t="s">
        <v>6813</v>
      </c>
      <c r="AU648" t="s">
        <v>6</v>
      </c>
      <c r="AV648" t="s">
        <v>6991</v>
      </c>
      <c r="AX648" t="s">
        <v>6794</v>
      </c>
      <c r="AY648" t="s">
        <v>6794</v>
      </c>
      <c r="AZ648" t="s">
        <v>6794</v>
      </c>
      <c r="BA648" t="s">
        <v>6794</v>
      </c>
      <c r="BB648" t="s">
        <v>6794</v>
      </c>
      <c r="BC648" t="s">
        <v>6794</v>
      </c>
      <c r="BD648" t="s">
        <v>6794</v>
      </c>
      <c r="BE648" t="s">
        <v>6794</v>
      </c>
      <c r="BF648" t="s">
        <v>6794</v>
      </c>
      <c r="BG648" t="s">
        <v>6794</v>
      </c>
      <c r="BH648" t="s">
        <v>6794</v>
      </c>
      <c r="BI648" t="s">
        <v>7565</v>
      </c>
      <c r="BJ648" t="s">
        <v>7024</v>
      </c>
      <c r="BK648" t="s">
        <v>6794</v>
      </c>
      <c r="BM648">
        <v>300</v>
      </c>
      <c r="BN648">
        <v>50</v>
      </c>
      <c r="BO648" t="s">
        <v>7519</v>
      </c>
      <c r="BP648" t="s">
        <v>6</v>
      </c>
      <c r="BQ648" t="s">
        <v>7559</v>
      </c>
      <c r="BR648" t="s">
        <v>7543</v>
      </c>
      <c r="BS648" t="s">
        <v>7516</v>
      </c>
      <c r="BT648" t="s">
        <v>7515</v>
      </c>
      <c r="BU648" t="s">
        <v>7515</v>
      </c>
      <c r="BV648" t="s">
        <v>7515</v>
      </c>
      <c r="BW648" t="s">
        <v>7515</v>
      </c>
      <c r="BX648" t="s">
        <v>7515</v>
      </c>
      <c r="BY648" t="s">
        <v>7515</v>
      </c>
      <c r="BZ648" t="s">
        <v>7515</v>
      </c>
      <c r="CA648" t="s">
        <v>7515</v>
      </c>
      <c r="CB648" t="s">
        <v>7515</v>
      </c>
      <c r="CC648" t="s">
        <v>7515</v>
      </c>
      <c r="CD648" t="s">
        <v>7515</v>
      </c>
      <c r="CE648" t="s">
        <v>6793</v>
      </c>
      <c r="CI648" t="s">
        <v>6793</v>
      </c>
      <c r="CJ648" t="s">
        <v>6793</v>
      </c>
      <c r="CK648" t="s">
        <v>6794</v>
      </c>
      <c r="CL648" t="s">
        <v>6794</v>
      </c>
      <c r="CM648" t="s">
        <v>6794</v>
      </c>
      <c r="CN648" t="s">
        <v>6793</v>
      </c>
      <c r="CO648" t="s">
        <v>6794</v>
      </c>
      <c r="CP648" t="s">
        <v>6793</v>
      </c>
      <c r="CQ648" t="s">
        <v>6794</v>
      </c>
      <c r="CR648" t="s">
        <v>7520</v>
      </c>
      <c r="CS648" t="s">
        <v>7521</v>
      </c>
      <c r="CT648" t="s">
        <v>7587</v>
      </c>
      <c r="CU648" t="s">
        <v>6793</v>
      </c>
      <c r="CV648">
        <v>5</v>
      </c>
      <c r="CW648">
        <v>5</v>
      </c>
      <c r="CX648">
        <v>4</v>
      </c>
      <c r="CY648" t="s">
        <v>6793</v>
      </c>
      <c r="CZ648">
        <v>1</v>
      </c>
      <c r="DA648" t="s">
        <v>6966</v>
      </c>
      <c r="DD648" t="s">
        <v>7557</v>
      </c>
      <c r="DE648" t="s">
        <v>6966</v>
      </c>
      <c r="EC648">
        <v>9</v>
      </c>
      <c r="EE648">
        <v>4</v>
      </c>
      <c r="EF648">
        <v>0</v>
      </c>
      <c r="EG648">
        <v>2</v>
      </c>
      <c r="EH648">
        <v>3</v>
      </c>
      <c r="EI648">
        <v>0</v>
      </c>
      <c r="EJ648">
        <v>0</v>
      </c>
      <c r="EK648">
        <v>0</v>
      </c>
      <c r="EL648" t="s">
        <v>6793</v>
      </c>
      <c r="EM648" t="s">
        <v>6859</v>
      </c>
      <c r="EN648">
        <v>3</v>
      </c>
      <c r="EP648" t="s">
        <v>7683</v>
      </c>
      <c r="EQ648">
        <v>2006</v>
      </c>
      <c r="ER648" t="s">
        <v>7685</v>
      </c>
      <c r="ES648">
        <v>2007</v>
      </c>
      <c r="ET648" t="s">
        <v>7685</v>
      </c>
      <c r="EU648">
        <v>2008</v>
      </c>
      <c r="EV648" t="s">
        <v>6793</v>
      </c>
      <c r="IR648" t="s">
        <v>7524</v>
      </c>
      <c r="IS648" t="s">
        <v>6</v>
      </c>
      <c r="IV648" t="s">
        <v>6</v>
      </c>
      <c r="IY648" t="s">
        <v>6794</v>
      </c>
      <c r="IZ648" t="s">
        <v>6793</v>
      </c>
      <c r="OX648" t="s">
        <v>7538</v>
      </c>
      <c r="OY648" t="s">
        <v>6</v>
      </c>
      <c r="PB648" t="s">
        <v>6</v>
      </c>
      <c r="PE648" t="s">
        <v>6794</v>
      </c>
      <c r="PG648">
        <v>5</v>
      </c>
      <c r="PH648" t="s">
        <v>7515</v>
      </c>
      <c r="PI648" t="s">
        <v>7515</v>
      </c>
      <c r="PJ648" t="s">
        <v>7515</v>
      </c>
      <c r="PK648" t="s">
        <v>7515</v>
      </c>
      <c r="PL648" t="s">
        <v>7515</v>
      </c>
      <c r="PM648" t="s">
        <v>7515</v>
      </c>
      <c r="PN648" t="s">
        <v>7515</v>
      </c>
      <c r="PO648" t="s">
        <v>7516</v>
      </c>
      <c r="PP648" t="s">
        <v>7515</v>
      </c>
      <c r="PQ648" t="s">
        <v>7515</v>
      </c>
      <c r="PR648" t="s">
        <v>7515</v>
      </c>
      <c r="PS648" t="s">
        <v>6757</v>
      </c>
      <c r="PT648" t="s">
        <v>7526</v>
      </c>
      <c r="PU648" t="s">
        <v>7527</v>
      </c>
      <c r="PV648" t="s">
        <v>7582</v>
      </c>
      <c r="PW648" t="s">
        <v>7516</v>
      </c>
      <c r="PX648" t="s">
        <v>7515</v>
      </c>
      <c r="PY648" t="s">
        <v>7515</v>
      </c>
      <c r="PZ648" t="s">
        <v>7515</v>
      </c>
      <c r="QA648" t="s">
        <v>7515</v>
      </c>
      <c r="QB648" t="s">
        <v>7515</v>
      </c>
      <c r="QC648" t="s">
        <v>7515</v>
      </c>
      <c r="QD648" t="s">
        <v>7528</v>
      </c>
      <c r="QE648" t="s">
        <v>7529</v>
      </c>
      <c r="QF648" t="s">
        <v>7528</v>
      </c>
      <c r="QG648" t="s">
        <v>7681</v>
      </c>
      <c r="QH648">
        <v>2008</v>
      </c>
      <c r="QI648">
        <v>8</v>
      </c>
      <c r="QJ648">
        <v>1</v>
      </c>
      <c r="QK648" s="329">
        <v>39679</v>
      </c>
      <c r="QL648">
        <v>1</v>
      </c>
      <c r="QM648">
        <v>0</v>
      </c>
      <c r="QN648" t="s">
        <v>212</v>
      </c>
      <c r="QO648">
        <v>2008</v>
      </c>
      <c r="QP648">
        <v>50</v>
      </c>
      <c r="QQ648">
        <v>1</v>
      </c>
      <c r="QR648">
        <v>1</v>
      </c>
      <c r="QS648">
        <v>0</v>
      </c>
      <c r="QT648">
        <v>0</v>
      </c>
      <c r="QU648">
        <v>0</v>
      </c>
      <c r="QV648">
        <v>0</v>
      </c>
      <c r="QW648">
        <v>0</v>
      </c>
      <c r="QX648">
        <v>0</v>
      </c>
      <c r="QY648">
        <v>0</v>
      </c>
      <c r="QZ648">
        <v>0</v>
      </c>
      <c r="RA648">
        <v>0</v>
      </c>
      <c r="RB648">
        <v>0</v>
      </c>
      <c r="RC648">
        <v>0</v>
      </c>
      <c r="RD648">
        <v>1</v>
      </c>
      <c r="RE648">
        <v>0</v>
      </c>
      <c r="RF648">
        <v>0</v>
      </c>
      <c r="RG648">
        <v>0</v>
      </c>
      <c r="RH648">
        <v>0</v>
      </c>
      <c r="RI648">
        <v>0</v>
      </c>
      <c r="RJ648">
        <v>0</v>
      </c>
      <c r="RK648">
        <v>0</v>
      </c>
      <c r="RL648">
        <v>0</v>
      </c>
      <c r="RM648">
        <v>0</v>
      </c>
      <c r="RN648">
        <v>0</v>
      </c>
      <c r="RO648">
        <v>0</v>
      </c>
      <c r="RP648">
        <v>0</v>
      </c>
      <c r="RQ648">
        <v>0</v>
      </c>
      <c r="RR648">
        <v>0</v>
      </c>
      <c r="RS648">
        <v>0</v>
      </c>
      <c r="RT648">
        <v>0</v>
      </c>
      <c r="RU648">
        <v>0</v>
      </c>
      <c r="RV648">
        <f t="shared" si="19"/>
        <v>0</v>
      </c>
      <c r="RY648">
        <f t="shared" si="18"/>
        <v>12</v>
      </c>
    </row>
    <row r="649" spans="1:493" x14ac:dyDescent="0.3">
      <c r="A649">
        <v>71633</v>
      </c>
      <c r="B649">
        <v>893</v>
      </c>
      <c r="C649" t="s">
        <v>6793</v>
      </c>
      <c r="D649" t="s">
        <v>6793</v>
      </c>
      <c r="I649" t="s">
        <v>6793</v>
      </c>
      <c r="J649" t="s">
        <v>7515</v>
      </c>
      <c r="K649" t="s">
        <v>7515</v>
      </c>
      <c r="L649" t="s">
        <v>7515</v>
      </c>
      <c r="M649" t="s">
        <v>7515</v>
      </c>
      <c r="N649" t="s">
        <v>7515</v>
      </c>
      <c r="O649" t="s">
        <v>7515</v>
      </c>
      <c r="P649" t="s">
        <v>7515</v>
      </c>
      <c r="Q649" t="s">
        <v>7515</v>
      </c>
      <c r="R649" t="s">
        <v>7515</v>
      </c>
      <c r="S649" t="s">
        <v>7515</v>
      </c>
      <c r="T649" t="s">
        <v>7515</v>
      </c>
      <c r="U649" t="s">
        <v>7515</v>
      </c>
      <c r="V649" t="s">
        <v>7515</v>
      </c>
      <c r="W649" t="s">
        <v>7515</v>
      </c>
      <c r="X649" t="s">
        <v>7515</v>
      </c>
      <c r="Y649" t="s">
        <v>7516</v>
      </c>
      <c r="Z649" t="s">
        <v>7515</v>
      </c>
      <c r="AA649" t="s">
        <v>7515</v>
      </c>
      <c r="AB649" t="s">
        <v>7515</v>
      </c>
      <c r="AC649" t="s">
        <v>6796</v>
      </c>
      <c r="AK649" t="s">
        <v>6985</v>
      </c>
      <c r="AL649" t="s">
        <v>6793</v>
      </c>
      <c r="AM649" t="s">
        <v>6793</v>
      </c>
      <c r="AN649" t="s">
        <v>7680</v>
      </c>
      <c r="AO649">
        <v>0</v>
      </c>
      <c r="AP649">
        <v>15</v>
      </c>
      <c r="AQ649" t="s">
        <v>6992</v>
      </c>
      <c r="AR649" t="s">
        <v>6793</v>
      </c>
      <c r="AS649" t="s">
        <v>6794</v>
      </c>
      <c r="AT649" t="s">
        <v>6</v>
      </c>
      <c r="AV649" t="s">
        <v>7553</v>
      </c>
      <c r="AX649" t="s">
        <v>6794</v>
      </c>
      <c r="AY649" t="s">
        <v>6794</v>
      </c>
      <c r="AZ649" t="s">
        <v>6794</v>
      </c>
      <c r="BA649" t="s">
        <v>6794</v>
      </c>
      <c r="BB649" t="s">
        <v>6794</v>
      </c>
      <c r="BC649" t="s">
        <v>6794</v>
      </c>
      <c r="BD649" t="s">
        <v>6794</v>
      </c>
      <c r="BE649" t="s">
        <v>6793</v>
      </c>
      <c r="BF649" t="s">
        <v>6794</v>
      </c>
      <c r="BG649" t="s">
        <v>6794</v>
      </c>
      <c r="BH649" t="s">
        <v>6794</v>
      </c>
      <c r="BI649" t="s">
        <v>7565</v>
      </c>
      <c r="BJ649" t="s">
        <v>7565</v>
      </c>
      <c r="BK649" t="s">
        <v>6794</v>
      </c>
      <c r="BM649" t="s">
        <v>7547</v>
      </c>
      <c r="BN649" t="s">
        <v>6</v>
      </c>
      <c r="BO649" t="s">
        <v>7519</v>
      </c>
      <c r="BP649" t="s">
        <v>6</v>
      </c>
      <c r="BQ649" t="s">
        <v>6</v>
      </c>
      <c r="BR649" t="s">
        <v>7594</v>
      </c>
      <c r="BS649" t="s">
        <v>7515</v>
      </c>
      <c r="BT649" t="s">
        <v>7515</v>
      </c>
      <c r="BU649" t="s">
        <v>7516</v>
      </c>
      <c r="BV649" t="s">
        <v>7515</v>
      </c>
      <c r="BW649" t="s">
        <v>7515</v>
      </c>
      <c r="BX649" t="s">
        <v>7515</v>
      </c>
      <c r="BY649" t="s">
        <v>7515</v>
      </c>
      <c r="BZ649" t="s">
        <v>7515</v>
      </c>
      <c r="CA649" t="s">
        <v>7515</v>
      </c>
      <c r="CB649" t="s">
        <v>7515</v>
      </c>
      <c r="CC649" t="s">
        <v>7515</v>
      </c>
      <c r="CD649" t="s">
        <v>7515</v>
      </c>
      <c r="CE649" t="s">
        <v>6794</v>
      </c>
      <c r="CF649" t="s">
        <v>7563</v>
      </c>
      <c r="CG649" t="s">
        <v>7581</v>
      </c>
      <c r="CH649" t="s">
        <v>6757</v>
      </c>
      <c r="CI649" t="s">
        <v>6793</v>
      </c>
      <c r="CJ649" t="s">
        <v>6793</v>
      </c>
      <c r="CK649" t="s">
        <v>6794</v>
      </c>
      <c r="CL649" t="s">
        <v>6793</v>
      </c>
      <c r="CM649" t="s">
        <v>6793</v>
      </c>
      <c r="CN649" t="s">
        <v>6794</v>
      </c>
      <c r="CO649" t="s">
        <v>6794</v>
      </c>
      <c r="CP649" t="s">
        <v>6793</v>
      </c>
      <c r="CQ649" t="s">
        <v>6794</v>
      </c>
      <c r="CR649" t="s">
        <v>7545</v>
      </c>
      <c r="CS649" t="s">
        <v>7546</v>
      </c>
      <c r="CT649" t="s">
        <v>7522</v>
      </c>
      <c r="CU649" t="s">
        <v>6794</v>
      </c>
      <c r="CV649">
        <v>2</v>
      </c>
      <c r="CW649">
        <v>2</v>
      </c>
      <c r="CX649">
        <v>2</v>
      </c>
      <c r="EC649">
        <v>4</v>
      </c>
      <c r="EE649">
        <v>3</v>
      </c>
      <c r="EF649">
        <v>0</v>
      </c>
      <c r="EG649">
        <v>1</v>
      </c>
      <c r="EH649">
        <v>0</v>
      </c>
      <c r="EI649">
        <v>0</v>
      </c>
      <c r="EJ649">
        <v>0</v>
      </c>
      <c r="EK649">
        <v>0</v>
      </c>
      <c r="EV649" t="s">
        <v>6794</v>
      </c>
      <c r="PS649" t="s">
        <v>7526</v>
      </c>
      <c r="PT649" t="s">
        <v>6</v>
      </c>
      <c r="PU649" t="s">
        <v>7526</v>
      </c>
      <c r="PV649" t="s">
        <v>7526</v>
      </c>
      <c r="PW649" t="s">
        <v>7515</v>
      </c>
      <c r="PX649" t="s">
        <v>7515</v>
      </c>
      <c r="PY649" t="s">
        <v>7516</v>
      </c>
      <c r="PZ649" t="s">
        <v>7515</v>
      </c>
      <c r="QA649" t="s">
        <v>7515</v>
      </c>
      <c r="QB649" t="s">
        <v>7515</v>
      </c>
      <c r="QC649" t="s">
        <v>7515</v>
      </c>
      <c r="QD649" t="s">
        <v>7528</v>
      </c>
      <c r="QE649" t="s">
        <v>7529</v>
      </c>
      <c r="QF649" t="s">
        <v>7528</v>
      </c>
      <c r="QG649" t="s">
        <v>7681</v>
      </c>
      <c r="QH649">
        <v>2008</v>
      </c>
      <c r="QI649">
        <v>9</v>
      </c>
      <c r="QJ649">
        <v>1</v>
      </c>
      <c r="QK649" s="329">
        <v>39714</v>
      </c>
      <c r="QL649">
        <v>1</v>
      </c>
      <c r="QM649">
        <v>0</v>
      </c>
      <c r="QN649" t="s">
        <v>212</v>
      </c>
      <c r="QO649">
        <v>2008</v>
      </c>
      <c r="QP649">
        <v>50</v>
      </c>
      <c r="RV649">
        <f t="shared" si="19"/>
        <v>3</v>
      </c>
      <c r="RY649">
        <f t="shared" si="18"/>
        <v>12</v>
      </c>
    </row>
    <row r="650" spans="1:493" x14ac:dyDescent="0.3">
      <c r="A650">
        <v>71634</v>
      </c>
      <c r="B650">
        <v>895</v>
      </c>
      <c r="C650" t="s">
        <v>6793</v>
      </c>
      <c r="D650" t="s">
        <v>6793</v>
      </c>
      <c r="I650" t="s">
        <v>6793</v>
      </c>
      <c r="J650" t="s">
        <v>7515</v>
      </c>
      <c r="K650" t="s">
        <v>7515</v>
      </c>
      <c r="L650" t="s">
        <v>7515</v>
      </c>
      <c r="M650" t="s">
        <v>7515</v>
      </c>
      <c r="N650" t="s">
        <v>7515</v>
      </c>
      <c r="O650" t="s">
        <v>7515</v>
      </c>
      <c r="P650" t="s">
        <v>7515</v>
      </c>
      <c r="Q650" t="s">
        <v>7515</v>
      </c>
      <c r="R650" t="s">
        <v>7515</v>
      </c>
      <c r="S650" t="s">
        <v>7515</v>
      </c>
      <c r="T650" t="s">
        <v>7516</v>
      </c>
      <c r="U650" t="s">
        <v>7515</v>
      </c>
      <c r="V650" t="s">
        <v>7515</v>
      </c>
      <c r="W650" t="s">
        <v>7515</v>
      </c>
      <c r="X650" t="s">
        <v>7515</v>
      </c>
      <c r="Y650" t="s">
        <v>7515</v>
      </c>
      <c r="Z650" t="s">
        <v>7515</v>
      </c>
      <c r="AA650" t="s">
        <v>7515</v>
      </c>
      <c r="AB650" t="s">
        <v>7515</v>
      </c>
      <c r="AC650" t="s">
        <v>6796</v>
      </c>
      <c r="AK650" t="s">
        <v>6985</v>
      </c>
      <c r="AL650" t="s">
        <v>6793</v>
      </c>
      <c r="AM650" t="s">
        <v>6793</v>
      </c>
      <c r="AN650" t="s">
        <v>7680</v>
      </c>
      <c r="AO650">
        <v>0</v>
      </c>
      <c r="AP650">
        <v>10</v>
      </c>
      <c r="AQ650" t="s">
        <v>6988</v>
      </c>
      <c r="AR650" t="s">
        <v>6793</v>
      </c>
      <c r="AS650" t="s">
        <v>6793</v>
      </c>
      <c r="AT650" t="s">
        <v>6813</v>
      </c>
      <c r="AU650" t="s">
        <v>7531</v>
      </c>
      <c r="AV650" t="s">
        <v>7518</v>
      </c>
      <c r="AX650" t="s">
        <v>6794</v>
      </c>
      <c r="AY650" t="s">
        <v>6794</v>
      </c>
      <c r="AZ650" t="s">
        <v>6794</v>
      </c>
      <c r="BA650" t="s">
        <v>6794</v>
      </c>
      <c r="BB650" t="s">
        <v>6794</v>
      </c>
      <c r="BC650" t="s">
        <v>6793</v>
      </c>
      <c r="BD650" t="s">
        <v>6793</v>
      </c>
      <c r="BE650" t="s">
        <v>6794</v>
      </c>
      <c r="BF650" t="s">
        <v>6794</v>
      </c>
      <c r="BG650" t="s">
        <v>6794</v>
      </c>
      <c r="BH650" t="s">
        <v>6794</v>
      </c>
      <c r="BI650" t="s">
        <v>7025</v>
      </c>
      <c r="BJ650" t="s">
        <v>7022</v>
      </c>
      <c r="BK650" t="s">
        <v>6794</v>
      </c>
      <c r="BM650">
        <v>50</v>
      </c>
      <c r="BN650">
        <v>50</v>
      </c>
      <c r="BO650" t="s">
        <v>7533</v>
      </c>
      <c r="BP650" t="s">
        <v>6</v>
      </c>
      <c r="BQ650" t="s">
        <v>7559</v>
      </c>
      <c r="BR650" t="s">
        <v>7543</v>
      </c>
      <c r="BS650" t="s">
        <v>7515</v>
      </c>
      <c r="BT650" t="s">
        <v>7515</v>
      </c>
      <c r="BU650" t="s">
        <v>7516</v>
      </c>
      <c r="BV650" t="s">
        <v>7516</v>
      </c>
      <c r="BW650" t="s">
        <v>7515</v>
      </c>
      <c r="BX650" t="s">
        <v>7515</v>
      </c>
      <c r="BY650" t="s">
        <v>7515</v>
      </c>
      <c r="BZ650" t="s">
        <v>7515</v>
      </c>
      <c r="CA650" t="s">
        <v>7515</v>
      </c>
      <c r="CB650" t="s">
        <v>7515</v>
      </c>
      <c r="CC650" t="s">
        <v>7515</v>
      </c>
      <c r="CD650" t="s">
        <v>7515</v>
      </c>
      <c r="CE650" t="s">
        <v>6794</v>
      </c>
      <c r="CI650" t="s">
        <v>6793</v>
      </c>
      <c r="CJ650" t="s">
        <v>6793</v>
      </c>
      <c r="CK650" t="s">
        <v>6794</v>
      </c>
      <c r="CL650" t="s">
        <v>6793</v>
      </c>
      <c r="CM650" t="s">
        <v>6794</v>
      </c>
      <c r="CN650" t="s">
        <v>6794</v>
      </c>
      <c r="CO650" t="s">
        <v>6794</v>
      </c>
      <c r="CP650" t="s">
        <v>6793</v>
      </c>
      <c r="CQ650" t="s">
        <v>6793</v>
      </c>
      <c r="CR650" t="s">
        <v>7520</v>
      </c>
      <c r="CS650" t="s">
        <v>7521</v>
      </c>
      <c r="CT650" t="s">
        <v>7587</v>
      </c>
      <c r="CU650" t="s">
        <v>6793</v>
      </c>
      <c r="CV650">
        <v>2</v>
      </c>
      <c r="CW650">
        <v>2</v>
      </c>
      <c r="CX650">
        <v>3</v>
      </c>
      <c r="CY650" t="s">
        <v>6793</v>
      </c>
      <c r="CZ650">
        <v>1</v>
      </c>
      <c r="DA650" t="s">
        <v>7680</v>
      </c>
      <c r="DB650">
        <v>7</v>
      </c>
      <c r="DC650">
        <v>2007</v>
      </c>
      <c r="DD650" t="s">
        <v>7577</v>
      </c>
      <c r="DE650" t="s">
        <v>7680</v>
      </c>
      <c r="DF650">
        <v>1</v>
      </c>
      <c r="DG650">
        <v>2008</v>
      </c>
      <c r="EC650">
        <v>3</v>
      </c>
      <c r="EE650">
        <v>1</v>
      </c>
      <c r="EF650">
        <v>0</v>
      </c>
      <c r="EG650">
        <v>0</v>
      </c>
      <c r="EH650">
        <v>0</v>
      </c>
      <c r="EI650">
        <v>2</v>
      </c>
      <c r="EJ650">
        <v>0</v>
      </c>
      <c r="EK650">
        <v>0</v>
      </c>
      <c r="EL650" t="s">
        <v>6794</v>
      </c>
      <c r="EV650" t="s">
        <v>6793</v>
      </c>
      <c r="EW650" t="s">
        <v>7524</v>
      </c>
      <c r="EX650" t="s">
        <v>7680</v>
      </c>
      <c r="EY650">
        <v>8</v>
      </c>
      <c r="EZ650">
        <v>2007</v>
      </c>
      <c r="FD650" t="s">
        <v>6793</v>
      </c>
      <c r="PS650" t="s">
        <v>6757</v>
      </c>
      <c r="PT650" t="s">
        <v>7526</v>
      </c>
      <c r="PU650" t="s">
        <v>7526</v>
      </c>
      <c r="PV650" t="s">
        <v>7526</v>
      </c>
      <c r="QD650" t="s">
        <v>7528</v>
      </c>
      <c r="QE650" t="s">
        <v>7529</v>
      </c>
      <c r="QF650" t="s">
        <v>7528</v>
      </c>
      <c r="QG650" t="s">
        <v>7681</v>
      </c>
      <c r="QH650">
        <v>2008</v>
      </c>
      <c r="QI650">
        <v>1</v>
      </c>
      <c r="QJ650">
        <v>1</v>
      </c>
      <c r="QK650" s="329">
        <v>39462</v>
      </c>
      <c r="QL650">
        <v>1</v>
      </c>
      <c r="QM650">
        <v>0</v>
      </c>
      <c r="QN650" t="s">
        <v>212</v>
      </c>
      <c r="QO650">
        <v>2008</v>
      </c>
      <c r="QP650">
        <v>50</v>
      </c>
      <c r="QQ650">
        <v>0</v>
      </c>
      <c r="QR650">
        <v>0</v>
      </c>
      <c r="QS650">
        <v>1</v>
      </c>
      <c r="QT650">
        <v>0</v>
      </c>
      <c r="QU650">
        <v>0</v>
      </c>
      <c r="QV650">
        <v>0</v>
      </c>
      <c r="QW650">
        <v>0</v>
      </c>
      <c r="QX650">
        <v>0</v>
      </c>
      <c r="QY650">
        <v>0</v>
      </c>
      <c r="QZ650">
        <v>0</v>
      </c>
      <c r="RA650">
        <v>0</v>
      </c>
      <c r="RB650">
        <v>0</v>
      </c>
      <c r="RC650">
        <v>0</v>
      </c>
      <c r="RD650">
        <v>0</v>
      </c>
      <c r="RE650">
        <v>0</v>
      </c>
      <c r="RF650">
        <v>0</v>
      </c>
      <c r="RG650">
        <v>0</v>
      </c>
      <c r="RH650">
        <v>0</v>
      </c>
      <c r="RI650">
        <v>0</v>
      </c>
      <c r="RJ650">
        <v>0</v>
      </c>
      <c r="RK650">
        <v>0</v>
      </c>
      <c r="RL650">
        <v>0</v>
      </c>
      <c r="RM650">
        <v>0</v>
      </c>
      <c r="RN650">
        <v>0</v>
      </c>
      <c r="RO650">
        <v>0</v>
      </c>
      <c r="RP650">
        <v>0</v>
      </c>
      <c r="RQ650">
        <v>0</v>
      </c>
      <c r="RR650">
        <v>0</v>
      </c>
      <c r="RS650">
        <v>0</v>
      </c>
      <c r="RT650">
        <v>0</v>
      </c>
      <c r="RU650">
        <v>0</v>
      </c>
      <c r="RV650">
        <f t="shared" si="19"/>
        <v>4</v>
      </c>
      <c r="RY650">
        <f t="shared" si="18"/>
        <v>1</v>
      </c>
    </row>
    <row r="651" spans="1:493" x14ac:dyDescent="0.3">
      <c r="A651">
        <v>71635</v>
      </c>
      <c r="B651">
        <v>897</v>
      </c>
      <c r="C651" t="s">
        <v>6793</v>
      </c>
      <c r="D651" t="s">
        <v>6793</v>
      </c>
      <c r="I651" t="s">
        <v>6793</v>
      </c>
      <c r="J651" t="s">
        <v>7515</v>
      </c>
      <c r="K651" t="s">
        <v>7515</v>
      </c>
      <c r="L651" t="s">
        <v>7515</v>
      </c>
      <c r="M651" t="s">
        <v>7515</v>
      </c>
      <c r="N651" t="s">
        <v>7515</v>
      </c>
      <c r="O651" t="s">
        <v>7515</v>
      </c>
      <c r="P651" t="s">
        <v>7515</v>
      </c>
      <c r="Q651" t="s">
        <v>7515</v>
      </c>
      <c r="R651" t="s">
        <v>7515</v>
      </c>
      <c r="S651" t="s">
        <v>7515</v>
      </c>
      <c r="T651" t="s">
        <v>7515</v>
      </c>
      <c r="U651" t="s">
        <v>7515</v>
      </c>
      <c r="V651" t="s">
        <v>7515</v>
      </c>
      <c r="W651" t="s">
        <v>7515</v>
      </c>
      <c r="X651" t="s">
        <v>7515</v>
      </c>
      <c r="Y651" t="s">
        <v>7516</v>
      </c>
      <c r="Z651" t="s">
        <v>7515</v>
      </c>
      <c r="AA651" t="s">
        <v>7515</v>
      </c>
      <c r="AB651" t="s">
        <v>7515</v>
      </c>
      <c r="AC651" t="s">
        <v>7517</v>
      </c>
      <c r="AF651" t="s">
        <v>7547</v>
      </c>
      <c r="AG651" t="s">
        <v>7547</v>
      </c>
      <c r="AH651" t="s">
        <v>6845</v>
      </c>
      <c r="AK651" t="s">
        <v>6993</v>
      </c>
      <c r="AL651" t="s">
        <v>6794</v>
      </c>
      <c r="AM651" t="s">
        <v>6794</v>
      </c>
      <c r="AN651" t="s">
        <v>7680</v>
      </c>
      <c r="AO651">
        <v>0</v>
      </c>
      <c r="AP651">
        <v>16</v>
      </c>
      <c r="AQ651" t="s">
        <v>7568</v>
      </c>
      <c r="AT651" t="s">
        <v>6813</v>
      </c>
      <c r="AU651" t="s">
        <v>6</v>
      </c>
      <c r="AV651" t="s">
        <v>6991</v>
      </c>
      <c r="AX651" t="s">
        <v>6794</v>
      </c>
      <c r="AY651" t="s">
        <v>6794</v>
      </c>
      <c r="AZ651" t="s">
        <v>6793</v>
      </c>
      <c r="BA651" t="s">
        <v>6793</v>
      </c>
      <c r="BC651" t="s">
        <v>6794</v>
      </c>
      <c r="BD651" t="s">
        <v>6794</v>
      </c>
      <c r="BE651" t="s">
        <v>6794</v>
      </c>
      <c r="BF651" t="s">
        <v>6794</v>
      </c>
      <c r="BG651" t="s">
        <v>6794</v>
      </c>
      <c r="BH651" t="s">
        <v>6794</v>
      </c>
      <c r="BI651" t="s">
        <v>7024</v>
      </c>
      <c r="BJ651" t="s">
        <v>7686</v>
      </c>
      <c r="BK651" t="s">
        <v>6794</v>
      </c>
      <c r="BM651" t="s">
        <v>7547</v>
      </c>
      <c r="BN651" t="s">
        <v>6</v>
      </c>
      <c r="BO651" t="s">
        <v>7533</v>
      </c>
      <c r="BP651" t="s">
        <v>6</v>
      </c>
      <c r="BQ651" t="s">
        <v>7024</v>
      </c>
      <c r="BR651" t="s">
        <v>7594</v>
      </c>
      <c r="BS651" t="s">
        <v>7515</v>
      </c>
      <c r="BT651" t="s">
        <v>7515</v>
      </c>
      <c r="BU651" t="s">
        <v>7515</v>
      </c>
      <c r="BV651" t="s">
        <v>7515</v>
      </c>
      <c r="BW651" t="s">
        <v>7516</v>
      </c>
      <c r="BX651" t="s">
        <v>7515</v>
      </c>
      <c r="BY651" t="s">
        <v>7515</v>
      </c>
      <c r="BZ651" t="s">
        <v>7515</v>
      </c>
      <c r="CA651" t="s">
        <v>7515</v>
      </c>
      <c r="CB651" t="s">
        <v>7515</v>
      </c>
      <c r="CC651" t="s">
        <v>7515</v>
      </c>
      <c r="CD651" t="s">
        <v>7515</v>
      </c>
      <c r="CE651" t="s">
        <v>6794</v>
      </c>
      <c r="CI651" t="s">
        <v>6793</v>
      </c>
      <c r="CJ651" t="s">
        <v>6793</v>
      </c>
      <c r="CK651" t="s">
        <v>6794</v>
      </c>
      <c r="CL651" t="s">
        <v>6793</v>
      </c>
      <c r="CM651" t="s">
        <v>6794</v>
      </c>
      <c r="CN651" t="s">
        <v>6794</v>
      </c>
      <c r="CO651" t="s">
        <v>6794</v>
      </c>
      <c r="CP651" t="s">
        <v>6793</v>
      </c>
      <c r="CQ651" t="s">
        <v>6794</v>
      </c>
      <c r="CR651" t="s">
        <v>31</v>
      </c>
      <c r="CS651" t="s">
        <v>31</v>
      </c>
      <c r="CT651" t="s">
        <v>7522</v>
      </c>
      <c r="CU651" t="s">
        <v>6966</v>
      </c>
      <c r="CV651">
        <v>0</v>
      </c>
      <c r="CW651" t="s">
        <v>31</v>
      </c>
      <c r="CX651" t="s">
        <v>31</v>
      </c>
      <c r="EC651" t="s">
        <v>31</v>
      </c>
      <c r="EL651" t="s">
        <v>31</v>
      </c>
      <c r="EV651" t="s">
        <v>31</v>
      </c>
      <c r="PS651" t="s">
        <v>31</v>
      </c>
      <c r="PT651" t="s">
        <v>31</v>
      </c>
      <c r="PU651" t="s">
        <v>31</v>
      </c>
      <c r="PV651" t="s">
        <v>31</v>
      </c>
      <c r="PW651" t="s">
        <v>7515</v>
      </c>
      <c r="PX651" t="s">
        <v>7515</v>
      </c>
      <c r="PY651" t="s">
        <v>7515</v>
      </c>
      <c r="PZ651" t="s">
        <v>7515</v>
      </c>
      <c r="QA651" t="s">
        <v>7515</v>
      </c>
      <c r="QB651" t="s">
        <v>7516</v>
      </c>
      <c r="QC651" t="s">
        <v>7515</v>
      </c>
      <c r="QD651" t="s">
        <v>31</v>
      </c>
      <c r="QE651" t="s">
        <v>7539</v>
      </c>
      <c r="QF651" t="s">
        <v>7528</v>
      </c>
      <c r="QG651" t="s">
        <v>7681</v>
      </c>
      <c r="QH651">
        <v>2008</v>
      </c>
      <c r="QI651">
        <v>8</v>
      </c>
      <c r="QJ651">
        <v>1</v>
      </c>
      <c r="QK651" s="329">
        <v>39667</v>
      </c>
      <c r="QL651">
        <v>0</v>
      </c>
      <c r="QM651">
        <v>1</v>
      </c>
      <c r="QN651" t="s">
        <v>212</v>
      </c>
      <c r="QO651">
        <v>2008</v>
      </c>
      <c r="QP651">
        <v>50</v>
      </c>
      <c r="RV651">
        <f t="shared" si="19"/>
        <v>3</v>
      </c>
      <c r="RY651">
        <f t="shared" si="18"/>
        <v>7</v>
      </c>
    </row>
    <row r="652" spans="1:493" x14ac:dyDescent="0.3">
      <c r="A652">
        <v>71636</v>
      </c>
      <c r="B652">
        <v>898</v>
      </c>
      <c r="C652" t="s">
        <v>6793</v>
      </c>
      <c r="D652" t="s">
        <v>6793</v>
      </c>
      <c r="I652" t="s">
        <v>6793</v>
      </c>
      <c r="J652" t="s">
        <v>7515</v>
      </c>
      <c r="K652" t="s">
        <v>7516</v>
      </c>
      <c r="L652" t="s">
        <v>7515</v>
      </c>
      <c r="M652" t="s">
        <v>7515</v>
      </c>
      <c r="N652" t="s">
        <v>7515</v>
      </c>
      <c r="O652" t="s">
        <v>7515</v>
      </c>
      <c r="P652" t="s">
        <v>7515</v>
      </c>
      <c r="Q652" t="s">
        <v>7515</v>
      </c>
      <c r="R652" t="s">
        <v>7515</v>
      </c>
      <c r="S652" t="s">
        <v>7515</v>
      </c>
      <c r="T652" t="s">
        <v>7515</v>
      </c>
      <c r="U652" t="s">
        <v>7515</v>
      </c>
      <c r="V652" t="s">
        <v>7515</v>
      </c>
      <c r="W652" t="s">
        <v>7515</v>
      </c>
      <c r="X652" t="s">
        <v>7515</v>
      </c>
      <c r="Y652" t="s">
        <v>7515</v>
      </c>
      <c r="Z652" t="s">
        <v>7515</v>
      </c>
      <c r="AA652" t="s">
        <v>7515</v>
      </c>
      <c r="AB652" t="s">
        <v>7515</v>
      </c>
      <c r="AC652" t="s">
        <v>6796</v>
      </c>
      <c r="AK652" t="s">
        <v>6985</v>
      </c>
      <c r="AL652" t="s">
        <v>6793</v>
      </c>
      <c r="AM652" t="s">
        <v>6793</v>
      </c>
      <c r="AN652" t="s">
        <v>7680</v>
      </c>
      <c r="AO652">
        <v>0</v>
      </c>
      <c r="AP652">
        <v>5</v>
      </c>
      <c r="AQ652" t="s">
        <v>6988</v>
      </c>
      <c r="AR652" t="s">
        <v>6793</v>
      </c>
      <c r="AS652" t="s">
        <v>6794</v>
      </c>
      <c r="AT652" t="s">
        <v>6814</v>
      </c>
      <c r="AV652" t="s">
        <v>6991</v>
      </c>
      <c r="AW652" t="s">
        <v>7588</v>
      </c>
      <c r="AX652" t="s">
        <v>6793</v>
      </c>
      <c r="AY652" t="s">
        <v>6794</v>
      </c>
      <c r="AZ652" t="s">
        <v>6793</v>
      </c>
      <c r="BA652" t="s">
        <v>6793</v>
      </c>
      <c r="BB652" t="s">
        <v>6794</v>
      </c>
      <c r="BC652" t="s">
        <v>6794</v>
      </c>
      <c r="BD652" t="s">
        <v>6794</v>
      </c>
      <c r="BE652" t="s">
        <v>6793</v>
      </c>
      <c r="BF652" t="s">
        <v>6793</v>
      </c>
      <c r="BG652" t="s">
        <v>6794</v>
      </c>
      <c r="BH652" t="s">
        <v>6794</v>
      </c>
      <c r="BI652" t="s">
        <v>7029</v>
      </c>
      <c r="BJ652" t="s">
        <v>7024</v>
      </c>
      <c r="BK652" t="s">
        <v>6794</v>
      </c>
      <c r="BM652">
        <v>35</v>
      </c>
      <c r="BN652">
        <v>65</v>
      </c>
      <c r="BO652" t="s">
        <v>7519</v>
      </c>
      <c r="BP652" t="s">
        <v>7603</v>
      </c>
      <c r="BQ652" t="s">
        <v>7559</v>
      </c>
      <c r="BR652" t="s">
        <v>6757</v>
      </c>
      <c r="BS652" t="s">
        <v>7515</v>
      </c>
      <c r="BT652" t="s">
        <v>7516</v>
      </c>
      <c r="BU652" t="s">
        <v>7515</v>
      </c>
      <c r="BV652" t="s">
        <v>7515</v>
      </c>
      <c r="BW652" t="s">
        <v>7515</v>
      </c>
      <c r="BX652" t="s">
        <v>7515</v>
      </c>
      <c r="BY652" t="s">
        <v>7515</v>
      </c>
      <c r="BZ652" t="s">
        <v>7515</v>
      </c>
      <c r="CA652" t="s">
        <v>7515</v>
      </c>
      <c r="CB652" t="s">
        <v>7515</v>
      </c>
      <c r="CC652" t="s">
        <v>7515</v>
      </c>
      <c r="CD652" t="s">
        <v>7515</v>
      </c>
      <c r="CE652" t="s">
        <v>6793</v>
      </c>
      <c r="CI652" t="s">
        <v>6793</v>
      </c>
      <c r="CJ652" t="s">
        <v>6793</v>
      </c>
      <c r="CK652" t="s">
        <v>6794</v>
      </c>
      <c r="CL652" t="s">
        <v>6793</v>
      </c>
      <c r="CM652" t="s">
        <v>6794</v>
      </c>
      <c r="CN652" t="s">
        <v>6794</v>
      </c>
      <c r="CO652" t="s">
        <v>6794</v>
      </c>
      <c r="CP652" t="s">
        <v>6793</v>
      </c>
      <c r="CQ652" t="s">
        <v>6794</v>
      </c>
      <c r="CR652" t="s">
        <v>7545</v>
      </c>
      <c r="CS652" t="s">
        <v>7521</v>
      </c>
      <c r="CT652" t="s">
        <v>7522</v>
      </c>
      <c r="CU652" t="s">
        <v>6793</v>
      </c>
      <c r="CV652">
        <v>2</v>
      </c>
      <c r="CW652">
        <v>3</v>
      </c>
      <c r="CX652">
        <v>3</v>
      </c>
      <c r="CY652" t="s">
        <v>6794</v>
      </c>
      <c r="EC652">
        <v>4</v>
      </c>
      <c r="EE652">
        <v>0</v>
      </c>
      <c r="EF652">
        <v>0</v>
      </c>
      <c r="EG652">
        <v>0</v>
      </c>
      <c r="EH652">
        <v>0</v>
      </c>
      <c r="EI652">
        <v>2</v>
      </c>
      <c r="EJ652">
        <v>0</v>
      </c>
      <c r="EK652">
        <v>2</v>
      </c>
      <c r="EL652" t="s">
        <v>6793</v>
      </c>
      <c r="EM652" t="s">
        <v>7573</v>
      </c>
      <c r="EO652">
        <v>1</v>
      </c>
      <c r="EP652" t="s">
        <v>7683</v>
      </c>
      <c r="EQ652">
        <v>2009</v>
      </c>
      <c r="ER652" t="s">
        <v>7684</v>
      </c>
      <c r="EV652" t="s">
        <v>6793</v>
      </c>
      <c r="EW652" t="s">
        <v>6</v>
      </c>
      <c r="EX652" t="s">
        <v>7680</v>
      </c>
      <c r="EY652">
        <v>7</v>
      </c>
      <c r="EZ652">
        <v>2008</v>
      </c>
      <c r="FD652" t="s">
        <v>6794</v>
      </c>
      <c r="FE652" t="s">
        <v>6793</v>
      </c>
      <c r="PG652">
        <v>10</v>
      </c>
      <c r="PH652" t="s">
        <v>7515</v>
      </c>
      <c r="PI652" t="s">
        <v>7515</v>
      </c>
      <c r="PJ652" t="s">
        <v>7515</v>
      </c>
      <c r="PK652" t="s">
        <v>7515</v>
      </c>
      <c r="PL652" t="s">
        <v>7515</v>
      </c>
      <c r="PM652" t="s">
        <v>7515</v>
      </c>
      <c r="PN652" t="s">
        <v>7515</v>
      </c>
      <c r="PO652" t="s">
        <v>7515</v>
      </c>
      <c r="PP652" t="s">
        <v>7515</v>
      </c>
      <c r="PQ652" t="s">
        <v>7516</v>
      </c>
      <c r="PR652" t="s">
        <v>7515</v>
      </c>
      <c r="PS652" t="s">
        <v>7526</v>
      </c>
      <c r="PT652" t="s">
        <v>7526</v>
      </c>
      <c r="PU652" t="s">
        <v>7526</v>
      </c>
      <c r="PV652" t="s">
        <v>7527</v>
      </c>
      <c r="QD652" t="s">
        <v>7528</v>
      </c>
      <c r="QE652" t="s">
        <v>7539</v>
      </c>
      <c r="QF652" t="s">
        <v>7528</v>
      </c>
      <c r="QG652" t="s">
        <v>7681</v>
      </c>
      <c r="QH652">
        <v>2008</v>
      </c>
      <c r="QI652">
        <v>7</v>
      </c>
      <c r="QJ652">
        <v>1</v>
      </c>
      <c r="QK652" s="329">
        <v>39630</v>
      </c>
      <c r="QL652">
        <v>1</v>
      </c>
      <c r="QM652">
        <v>0</v>
      </c>
      <c r="QN652" t="s">
        <v>265</v>
      </c>
      <c r="QO652">
        <v>2008</v>
      </c>
      <c r="QP652">
        <v>50</v>
      </c>
      <c r="QQ652">
        <v>1</v>
      </c>
      <c r="QR652">
        <v>0</v>
      </c>
      <c r="QS652">
        <v>1</v>
      </c>
      <c r="QT652">
        <v>0</v>
      </c>
      <c r="QU652">
        <v>0</v>
      </c>
      <c r="QV652">
        <v>0</v>
      </c>
      <c r="QW652">
        <v>0</v>
      </c>
      <c r="QX652">
        <v>0</v>
      </c>
      <c r="QY652">
        <v>0</v>
      </c>
      <c r="QZ652">
        <v>0</v>
      </c>
      <c r="RA652">
        <v>0</v>
      </c>
      <c r="RB652">
        <v>0</v>
      </c>
      <c r="RC652">
        <v>0</v>
      </c>
      <c r="RD652">
        <v>0</v>
      </c>
      <c r="RE652">
        <v>0</v>
      </c>
      <c r="RF652">
        <v>0</v>
      </c>
      <c r="RG652">
        <v>0</v>
      </c>
      <c r="RH652">
        <v>0</v>
      </c>
      <c r="RI652">
        <v>0</v>
      </c>
      <c r="RJ652">
        <v>0</v>
      </c>
      <c r="RK652">
        <v>0</v>
      </c>
      <c r="RL652">
        <v>0</v>
      </c>
      <c r="RM652">
        <v>0</v>
      </c>
      <c r="RN652">
        <v>0</v>
      </c>
      <c r="RO652">
        <v>0</v>
      </c>
      <c r="RP652">
        <v>0</v>
      </c>
      <c r="RQ652">
        <v>0</v>
      </c>
      <c r="RR652">
        <v>0</v>
      </c>
      <c r="RS652">
        <v>0</v>
      </c>
      <c r="RT652">
        <v>0</v>
      </c>
      <c r="RU652">
        <v>0</v>
      </c>
      <c r="RV652">
        <f t="shared" si="19"/>
        <v>5</v>
      </c>
      <c r="RY652">
        <f t="shared" si="18"/>
        <v>6</v>
      </c>
    </row>
    <row r="653" spans="1:493" x14ac:dyDescent="0.3">
      <c r="A653">
        <v>71637</v>
      </c>
      <c r="B653">
        <v>899</v>
      </c>
      <c r="C653" t="s">
        <v>6793</v>
      </c>
      <c r="D653" t="s">
        <v>6793</v>
      </c>
      <c r="I653" t="s">
        <v>6793</v>
      </c>
      <c r="J653" t="s">
        <v>7515</v>
      </c>
      <c r="K653" t="s">
        <v>7516</v>
      </c>
      <c r="L653" t="s">
        <v>7515</v>
      </c>
      <c r="M653" t="s">
        <v>7515</v>
      </c>
      <c r="N653" t="s">
        <v>7515</v>
      </c>
      <c r="O653" t="s">
        <v>7515</v>
      </c>
      <c r="P653" t="s">
        <v>7515</v>
      </c>
      <c r="Q653" t="s">
        <v>7515</v>
      </c>
      <c r="R653" t="s">
        <v>7515</v>
      </c>
      <c r="S653" t="s">
        <v>7515</v>
      </c>
      <c r="T653" t="s">
        <v>7515</v>
      </c>
      <c r="U653" t="s">
        <v>7515</v>
      </c>
      <c r="V653" t="s">
        <v>7515</v>
      </c>
      <c r="W653" t="s">
        <v>7515</v>
      </c>
      <c r="X653" t="s">
        <v>7515</v>
      </c>
      <c r="Y653" t="s">
        <v>7515</v>
      </c>
      <c r="Z653" t="s">
        <v>7515</v>
      </c>
      <c r="AA653" t="s">
        <v>7515</v>
      </c>
      <c r="AB653" t="s">
        <v>7515</v>
      </c>
      <c r="AC653" t="s">
        <v>7517</v>
      </c>
      <c r="AF653">
        <v>0</v>
      </c>
      <c r="AG653">
        <v>4</v>
      </c>
      <c r="AH653" t="s">
        <v>7575</v>
      </c>
      <c r="AI653" t="s">
        <v>7680</v>
      </c>
      <c r="AJ653">
        <v>9</v>
      </c>
      <c r="AK653" t="s">
        <v>6993</v>
      </c>
      <c r="AL653" t="s">
        <v>6794</v>
      </c>
      <c r="AM653" t="s">
        <v>6794</v>
      </c>
      <c r="AN653" t="s">
        <v>7680</v>
      </c>
      <c r="AO653">
        <v>0</v>
      </c>
      <c r="AP653">
        <v>20</v>
      </c>
      <c r="AQ653" t="s">
        <v>6988</v>
      </c>
      <c r="AR653" t="s">
        <v>6793</v>
      </c>
      <c r="AS653" t="s">
        <v>6793</v>
      </c>
      <c r="AT653" t="s">
        <v>6813</v>
      </c>
      <c r="AU653" t="s">
        <v>7531</v>
      </c>
      <c r="AV653" t="s">
        <v>6991</v>
      </c>
      <c r="AX653" t="s">
        <v>6794</v>
      </c>
      <c r="AY653" t="s">
        <v>6794</v>
      </c>
      <c r="AZ653" t="s">
        <v>6793</v>
      </c>
      <c r="BA653" t="s">
        <v>6793</v>
      </c>
      <c r="BB653" t="s">
        <v>6793</v>
      </c>
      <c r="BC653" t="s">
        <v>6794</v>
      </c>
      <c r="BD653" t="s">
        <v>6794</v>
      </c>
      <c r="BE653" t="s">
        <v>6793</v>
      </c>
      <c r="BF653" t="s">
        <v>6794</v>
      </c>
      <c r="BG653" t="s">
        <v>6793</v>
      </c>
      <c r="BH653" t="s">
        <v>6794</v>
      </c>
      <c r="BI653" t="s">
        <v>7029</v>
      </c>
      <c r="BJ653" t="s">
        <v>7024</v>
      </c>
      <c r="BK653" t="s">
        <v>6794</v>
      </c>
      <c r="BM653">
        <v>40</v>
      </c>
      <c r="BN653" t="s">
        <v>6</v>
      </c>
      <c r="BO653" t="s">
        <v>7533</v>
      </c>
      <c r="BP653" t="s">
        <v>7616</v>
      </c>
      <c r="BQ653" t="s">
        <v>7559</v>
      </c>
      <c r="BR653" t="s">
        <v>7594</v>
      </c>
      <c r="BS653" t="s">
        <v>7516</v>
      </c>
      <c r="BT653" t="s">
        <v>7515</v>
      </c>
      <c r="BU653" t="s">
        <v>7515</v>
      </c>
      <c r="BV653" t="s">
        <v>7515</v>
      </c>
      <c r="BW653" t="s">
        <v>7515</v>
      </c>
      <c r="BX653" t="s">
        <v>7515</v>
      </c>
      <c r="BY653" t="s">
        <v>7515</v>
      </c>
      <c r="BZ653" t="s">
        <v>7515</v>
      </c>
      <c r="CA653" t="s">
        <v>7515</v>
      </c>
      <c r="CB653" t="s">
        <v>7515</v>
      </c>
      <c r="CC653" t="s">
        <v>7515</v>
      </c>
      <c r="CD653" t="s">
        <v>7515</v>
      </c>
      <c r="CE653" t="s">
        <v>6794</v>
      </c>
      <c r="CI653" t="s">
        <v>6793</v>
      </c>
      <c r="CJ653" t="s">
        <v>6793</v>
      </c>
      <c r="CK653" t="s">
        <v>6966</v>
      </c>
      <c r="CL653" t="s">
        <v>6793</v>
      </c>
      <c r="CM653" t="s">
        <v>6794</v>
      </c>
      <c r="CN653" t="s">
        <v>6793</v>
      </c>
      <c r="CO653" t="s">
        <v>6794</v>
      </c>
      <c r="CP653" t="s">
        <v>6793</v>
      </c>
      <c r="CQ653" t="s">
        <v>6794</v>
      </c>
      <c r="CR653" t="s">
        <v>7545</v>
      </c>
      <c r="CS653" t="s">
        <v>7521</v>
      </c>
      <c r="CT653" t="s">
        <v>7587</v>
      </c>
      <c r="CU653" t="s">
        <v>6793</v>
      </c>
      <c r="CV653">
        <v>1</v>
      </c>
      <c r="CW653">
        <v>2</v>
      </c>
      <c r="CX653">
        <v>2</v>
      </c>
      <c r="CY653" t="s">
        <v>6794</v>
      </c>
      <c r="EC653">
        <v>3</v>
      </c>
      <c r="EE653">
        <v>1</v>
      </c>
      <c r="EF653">
        <v>0</v>
      </c>
      <c r="EG653">
        <v>1</v>
      </c>
      <c r="EH653">
        <v>1</v>
      </c>
      <c r="EI653">
        <v>0</v>
      </c>
      <c r="EJ653">
        <v>0</v>
      </c>
      <c r="EK653">
        <v>0</v>
      </c>
      <c r="EL653" t="s">
        <v>6793</v>
      </c>
      <c r="EM653" t="s">
        <v>6859</v>
      </c>
      <c r="EN653">
        <v>1</v>
      </c>
      <c r="EP653" t="s">
        <v>7683</v>
      </c>
      <c r="EQ653">
        <v>2007</v>
      </c>
      <c r="ER653" t="s">
        <v>7684</v>
      </c>
      <c r="EV653" t="s">
        <v>6793</v>
      </c>
      <c r="IR653" t="s">
        <v>7524</v>
      </c>
      <c r="IS653" t="s">
        <v>7680</v>
      </c>
      <c r="IT653">
        <v>9</v>
      </c>
      <c r="IU653">
        <v>2005</v>
      </c>
      <c r="IY653" t="s">
        <v>6794</v>
      </c>
      <c r="IZ653" t="s">
        <v>6793</v>
      </c>
      <c r="JA653" t="s">
        <v>7524</v>
      </c>
      <c r="JB653" t="s">
        <v>7680</v>
      </c>
      <c r="JC653">
        <v>9</v>
      </c>
      <c r="JD653">
        <v>2005</v>
      </c>
      <c r="JF653" t="s">
        <v>7526</v>
      </c>
      <c r="JG653" t="s">
        <v>7526</v>
      </c>
      <c r="JH653" t="s">
        <v>6794</v>
      </c>
      <c r="JI653" t="s">
        <v>6793</v>
      </c>
      <c r="PS653" t="s">
        <v>7526</v>
      </c>
      <c r="PT653" t="s">
        <v>7526</v>
      </c>
      <c r="PV653" t="s">
        <v>7527</v>
      </c>
      <c r="PW653" t="s">
        <v>7516</v>
      </c>
      <c r="PX653" t="s">
        <v>7515</v>
      </c>
      <c r="PY653" t="s">
        <v>7515</v>
      </c>
      <c r="PZ653" t="s">
        <v>7515</v>
      </c>
      <c r="QA653" t="s">
        <v>7515</v>
      </c>
      <c r="QB653" t="s">
        <v>7515</v>
      </c>
      <c r="QC653" t="s">
        <v>7515</v>
      </c>
      <c r="QD653" t="s">
        <v>7528</v>
      </c>
      <c r="QE653" t="s">
        <v>7529</v>
      </c>
      <c r="QF653" t="s">
        <v>7528</v>
      </c>
      <c r="QG653" t="s">
        <v>7681</v>
      </c>
      <c r="QH653">
        <v>2008</v>
      </c>
      <c r="QI653">
        <v>5</v>
      </c>
      <c r="QJ653">
        <v>1</v>
      </c>
      <c r="QK653" s="329">
        <v>39578</v>
      </c>
      <c r="QL653">
        <v>0</v>
      </c>
      <c r="QM653">
        <v>1</v>
      </c>
      <c r="QN653" t="s">
        <v>212</v>
      </c>
      <c r="QO653">
        <v>2008</v>
      </c>
      <c r="QP653">
        <v>50</v>
      </c>
      <c r="QQ653">
        <v>0</v>
      </c>
      <c r="QR653">
        <v>0</v>
      </c>
      <c r="QS653">
        <v>0</v>
      </c>
      <c r="QT653">
        <v>0</v>
      </c>
      <c r="QU653">
        <v>0</v>
      </c>
      <c r="QV653">
        <v>0</v>
      </c>
      <c r="QW653">
        <v>0</v>
      </c>
      <c r="QX653">
        <v>0</v>
      </c>
      <c r="QY653">
        <v>0</v>
      </c>
      <c r="QZ653">
        <v>0</v>
      </c>
      <c r="RA653">
        <v>0</v>
      </c>
      <c r="RB653">
        <v>0</v>
      </c>
      <c r="RC653">
        <v>0</v>
      </c>
      <c r="RD653">
        <v>1</v>
      </c>
      <c r="RE653">
        <v>1</v>
      </c>
      <c r="RF653">
        <v>0</v>
      </c>
      <c r="RG653">
        <v>0</v>
      </c>
      <c r="RH653">
        <v>0</v>
      </c>
      <c r="RI653">
        <v>0</v>
      </c>
      <c r="RJ653">
        <v>0</v>
      </c>
      <c r="RK653">
        <v>0</v>
      </c>
      <c r="RL653">
        <v>0</v>
      </c>
      <c r="RM653">
        <v>0</v>
      </c>
      <c r="RN653">
        <v>0</v>
      </c>
      <c r="RO653">
        <v>0</v>
      </c>
      <c r="RP653">
        <v>0</v>
      </c>
      <c r="RQ653">
        <v>0</v>
      </c>
      <c r="RR653">
        <v>0</v>
      </c>
      <c r="RS653">
        <v>0</v>
      </c>
      <c r="RT653">
        <v>0</v>
      </c>
      <c r="RU653">
        <v>0</v>
      </c>
      <c r="RV653">
        <f t="shared" si="19"/>
        <v>2</v>
      </c>
      <c r="RY653">
        <f t="shared" si="18"/>
        <v>6</v>
      </c>
    </row>
    <row r="654" spans="1:493" x14ac:dyDescent="0.3">
      <c r="A654">
        <v>71638</v>
      </c>
      <c r="B654">
        <v>901</v>
      </c>
      <c r="C654" t="s">
        <v>6793</v>
      </c>
      <c r="D654" t="s">
        <v>6793</v>
      </c>
      <c r="I654" t="s">
        <v>6793</v>
      </c>
      <c r="J654" t="s">
        <v>7515</v>
      </c>
      <c r="K654" t="s">
        <v>7515</v>
      </c>
      <c r="L654" t="s">
        <v>7515</v>
      </c>
      <c r="M654" t="s">
        <v>7515</v>
      </c>
      <c r="N654" t="s">
        <v>7515</v>
      </c>
      <c r="O654" t="s">
        <v>7515</v>
      </c>
      <c r="P654" t="s">
        <v>7515</v>
      </c>
      <c r="Q654" t="s">
        <v>7515</v>
      </c>
      <c r="R654" t="s">
        <v>7515</v>
      </c>
      <c r="S654" t="s">
        <v>7515</v>
      </c>
      <c r="T654" t="s">
        <v>7515</v>
      </c>
      <c r="U654" t="s">
        <v>7515</v>
      </c>
      <c r="V654" t="s">
        <v>7515</v>
      </c>
      <c r="W654" t="s">
        <v>7515</v>
      </c>
      <c r="X654" t="s">
        <v>7515</v>
      </c>
      <c r="Y654" t="s">
        <v>7516</v>
      </c>
      <c r="Z654" t="s">
        <v>7515</v>
      </c>
      <c r="AA654" t="s">
        <v>7515</v>
      </c>
      <c r="AB654" t="s">
        <v>7515</v>
      </c>
      <c r="AC654" t="s">
        <v>6796</v>
      </c>
      <c r="AK654" t="s">
        <v>6985</v>
      </c>
      <c r="AL654" t="s">
        <v>6793</v>
      </c>
      <c r="AM654" t="s">
        <v>6793</v>
      </c>
      <c r="AN654" t="s">
        <v>7680</v>
      </c>
      <c r="AO654">
        <v>0</v>
      </c>
      <c r="AP654">
        <v>15</v>
      </c>
      <c r="AQ654" t="s">
        <v>6988</v>
      </c>
      <c r="AR654" t="s">
        <v>6793</v>
      </c>
      <c r="AS654" t="s">
        <v>6793</v>
      </c>
      <c r="AT654" t="s">
        <v>6813</v>
      </c>
      <c r="AU654" t="s">
        <v>7531</v>
      </c>
      <c r="AV654" t="s">
        <v>6991</v>
      </c>
      <c r="AX654" t="s">
        <v>6794</v>
      </c>
      <c r="AY654" t="s">
        <v>6793</v>
      </c>
      <c r="AZ654" t="s">
        <v>6794</v>
      </c>
      <c r="BA654" t="s">
        <v>6794</v>
      </c>
      <c r="BB654" t="s">
        <v>6794</v>
      </c>
      <c r="BC654" t="s">
        <v>6794</v>
      </c>
      <c r="BD654" t="s">
        <v>6794</v>
      </c>
      <c r="BE654" t="s">
        <v>6793</v>
      </c>
      <c r="BF654" t="s">
        <v>6794</v>
      </c>
      <c r="BG654" t="s">
        <v>6794</v>
      </c>
      <c r="BH654" t="s">
        <v>6794</v>
      </c>
      <c r="BI654" t="s">
        <v>7026</v>
      </c>
      <c r="BJ654" t="s">
        <v>7025</v>
      </c>
      <c r="BK654" t="s">
        <v>6794</v>
      </c>
      <c r="BM654">
        <v>0</v>
      </c>
      <c r="BN654">
        <v>15</v>
      </c>
      <c r="BO654" t="s">
        <v>7519</v>
      </c>
      <c r="BP654" t="s">
        <v>7604</v>
      </c>
      <c r="BQ654" t="s">
        <v>7026</v>
      </c>
      <c r="BR654" t="s">
        <v>6757</v>
      </c>
      <c r="BS654" t="s">
        <v>7515</v>
      </c>
      <c r="BT654" t="s">
        <v>7516</v>
      </c>
      <c r="BU654" t="s">
        <v>7515</v>
      </c>
      <c r="BV654" t="s">
        <v>7515</v>
      </c>
      <c r="BW654" t="s">
        <v>7515</v>
      </c>
      <c r="BX654" t="s">
        <v>7515</v>
      </c>
      <c r="BY654" t="s">
        <v>7515</v>
      </c>
      <c r="BZ654" t="s">
        <v>7515</v>
      </c>
      <c r="CA654" t="s">
        <v>7515</v>
      </c>
      <c r="CB654" t="s">
        <v>7515</v>
      </c>
      <c r="CC654" t="s">
        <v>7515</v>
      </c>
      <c r="CD654" t="s">
        <v>7515</v>
      </c>
      <c r="CE654" t="s">
        <v>6794</v>
      </c>
      <c r="CI654" t="s">
        <v>6793</v>
      </c>
      <c r="CJ654" t="s">
        <v>6793</v>
      </c>
      <c r="CK654" t="s">
        <v>6793</v>
      </c>
      <c r="CL654" t="s">
        <v>6793</v>
      </c>
      <c r="CM654" t="s">
        <v>6793</v>
      </c>
      <c r="CN654" t="s">
        <v>6793</v>
      </c>
      <c r="CO654" t="s">
        <v>6794</v>
      </c>
      <c r="CP654" t="s">
        <v>6793</v>
      </c>
      <c r="CQ654" t="s">
        <v>6793</v>
      </c>
      <c r="CR654" t="s">
        <v>7545</v>
      </c>
      <c r="CS654" t="s">
        <v>7521</v>
      </c>
      <c r="CT654" t="s">
        <v>7522</v>
      </c>
      <c r="CU654" t="s">
        <v>6793</v>
      </c>
      <c r="CV654">
        <v>1</v>
      </c>
      <c r="CW654">
        <v>2</v>
      </c>
      <c r="CX654">
        <v>2</v>
      </c>
      <c r="CY654" t="s">
        <v>6794</v>
      </c>
      <c r="EC654">
        <v>2</v>
      </c>
      <c r="EE654">
        <v>1</v>
      </c>
      <c r="EF654">
        <v>0</v>
      </c>
      <c r="EG654">
        <v>0</v>
      </c>
      <c r="EH654">
        <v>0</v>
      </c>
      <c r="EI654">
        <v>0</v>
      </c>
      <c r="EJ654">
        <v>1</v>
      </c>
      <c r="EK654">
        <v>0</v>
      </c>
      <c r="EL654" t="s">
        <v>6794</v>
      </c>
      <c r="EV654" t="s">
        <v>6793</v>
      </c>
      <c r="OX654" t="s">
        <v>7538</v>
      </c>
      <c r="OY654" t="s">
        <v>7680</v>
      </c>
      <c r="OZ654">
        <v>8</v>
      </c>
      <c r="PA654">
        <v>2007</v>
      </c>
      <c r="PE654" t="s">
        <v>6794</v>
      </c>
      <c r="PS654" t="s">
        <v>7526</v>
      </c>
      <c r="PT654" t="s">
        <v>7526</v>
      </c>
      <c r="PU654" t="s">
        <v>7526</v>
      </c>
      <c r="PV654" t="s">
        <v>7526</v>
      </c>
      <c r="PW654" t="s">
        <v>7515</v>
      </c>
      <c r="PX654" t="s">
        <v>7515</v>
      </c>
      <c r="PY654" t="s">
        <v>7515</v>
      </c>
      <c r="PZ654" t="s">
        <v>7516</v>
      </c>
      <c r="QA654" t="s">
        <v>7515</v>
      </c>
      <c r="QB654" t="s">
        <v>7515</v>
      </c>
      <c r="QC654" t="s">
        <v>7515</v>
      </c>
      <c r="QD654" t="s">
        <v>7528</v>
      </c>
      <c r="QE654" t="s">
        <v>7529</v>
      </c>
      <c r="QF654" t="s">
        <v>7528</v>
      </c>
      <c r="QG654" t="s">
        <v>7681</v>
      </c>
      <c r="QH654">
        <v>2008</v>
      </c>
      <c r="QI654">
        <v>3</v>
      </c>
      <c r="QJ654">
        <v>1</v>
      </c>
      <c r="QK654" s="329">
        <v>39517</v>
      </c>
      <c r="QL654">
        <v>1</v>
      </c>
      <c r="QM654">
        <v>0</v>
      </c>
      <c r="QN654" t="s">
        <v>212</v>
      </c>
      <c r="QO654">
        <v>2008</v>
      </c>
      <c r="QP654">
        <v>50</v>
      </c>
      <c r="QQ654">
        <v>0</v>
      </c>
      <c r="QR654">
        <v>1</v>
      </c>
      <c r="QS654">
        <v>0</v>
      </c>
      <c r="QT654">
        <v>0</v>
      </c>
      <c r="QU654">
        <v>0</v>
      </c>
      <c r="QV654">
        <v>0</v>
      </c>
      <c r="QW654">
        <v>0</v>
      </c>
      <c r="QX654">
        <v>0</v>
      </c>
      <c r="QY654">
        <v>0</v>
      </c>
      <c r="QZ654">
        <v>0</v>
      </c>
      <c r="RA654">
        <v>0</v>
      </c>
      <c r="RB654">
        <v>0</v>
      </c>
      <c r="RC654">
        <v>0</v>
      </c>
      <c r="RD654">
        <v>0</v>
      </c>
      <c r="RE654">
        <v>0</v>
      </c>
      <c r="RF654">
        <v>0</v>
      </c>
      <c r="RG654">
        <v>0</v>
      </c>
      <c r="RH654">
        <v>0</v>
      </c>
      <c r="RI654">
        <v>0</v>
      </c>
      <c r="RJ654">
        <v>0</v>
      </c>
      <c r="RK654">
        <v>0</v>
      </c>
      <c r="RL654">
        <v>0</v>
      </c>
      <c r="RM654">
        <v>0</v>
      </c>
      <c r="RN654">
        <v>0</v>
      </c>
      <c r="RO654">
        <v>0</v>
      </c>
      <c r="RP654">
        <v>0</v>
      </c>
      <c r="RQ654">
        <v>0</v>
      </c>
      <c r="RR654">
        <v>0</v>
      </c>
      <c r="RS654">
        <v>0</v>
      </c>
      <c r="RT654">
        <v>0</v>
      </c>
      <c r="RU654">
        <v>0</v>
      </c>
      <c r="RV654">
        <f t="shared" si="19"/>
        <v>3</v>
      </c>
      <c r="RY654">
        <f t="shared" si="18"/>
        <v>4</v>
      </c>
    </row>
    <row r="655" spans="1:493" x14ac:dyDescent="0.3">
      <c r="A655">
        <v>71639</v>
      </c>
      <c r="B655">
        <v>902</v>
      </c>
      <c r="C655" t="s">
        <v>6793</v>
      </c>
      <c r="D655" t="s">
        <v>6793</v>
      </c>
      <c r="I655" t="s">
        <v>6793</v>
      </c>
      <c r="J655" t="s">
        <v>7515</v>
      </c>
      <c r="K655" t="s">
        <v>7515</v>
      </c>
      <c r="L655" t="s">
        <v>7515</v>
      </c>
      <c r="M655" t="s">
        <v>7515</v>
      </c>
      <c r="N655" t="s">
        <v>7515</v>
      </c>
      <c r="O655" t="s">
        <v>7515</v>
      </c>
      <c r="P655" t="s">
        <v>7515</v>
      </c>
      <c r="Q655" t="s">
        <v>7515</v>
      </c>
      <c r="R655" t="s">
        <v>7515</v>
      </c>
      <c r="S655" t="s">
        <v>7515</v>
      </c>
      <c r="T655" t="s">
        <v>7516</v>
      </c>
      <c r="U655" t="s">
        <v>7515</v>
      </c>
      <c r="V655" t="s">
        <v>7515</v>
      </c>
      <c r="W655" t="s">
        <v>7515</v>
      </c>
      <c r="X655" t="s">
        <v>7515</v>
      </c>
      <c r="Y655" t="s">
        <v>7515</v>
      </c>
      <c r="Z655" t="s">
        <v>7515</v>
      </c>
      <c r="AA655" t="s">
        <v>7515</v>
      </c>
      <c r="AB655" t="s">
        <v>7515</v>
      </c>
      <c r="AC655" t="s">
        <v>6796</v>
      </c>
      <c r="AK655" t="s">
        <v>6985</v>
      </c>
      <c r="AL655" t="s">
        <v>6966</v>
      </c>
      <c r="AM655" t="s">
        <v>6794</v>
      </c>
      <c r="AN655" t="s">
        <v>6</v>
      </c>
      <c r="AQ655" t="s">
        <v>6988</v>
      </c>
      <c r="AR655" t="s">
        <v>6793</v>
      </c>
      <c r="AS655" t="s">
        <v>6793</v>
      </c>
      <c r="AT655" t="s">
        <v>6813</v>
      </c>
      <c r="AU655" t="s">
        <v>7531</v>
      </c>
      <c r="AV655" t="s">
        <v>6991</v>
      </c>
      <c r="AX655" t="s">
        <v>6793</v>
      </c>
      <c r="AY655" t="s">
        <v>6794</v>
      </c>
      <c r="AZ655" t="s">
        <v>6794</v>
      </c>
      <c r="BA655" t="s">
        <v>6793</v>
      </c>
      <c r="BB655" t="s">
        <v>6794</v>
      </c>
      <c r="BC655" t="s">
        <v>6793</v>
      </c>
      <c r="BD655" t="s">
        <v>6793</v>
      </c>
      <c r="BE655" t="s">
        <v>6794</v>
      </c>
      <c r="BF655" t="s">
        <v>6794</v>
      </c>
      <c r="BG655" t="s">
        <v>6793</v>
      </c>
      <c r="BH655" t="s">
        <v>6794</v>
      </c>
      <c r="BI655" t="s">
        <v>7024</v>
      </c>
      <c r="BJ655" t="s">
        <v>7021</v>
      </c>
      <c r="BK655" t="s">
        <v>6794</v>
      </c>
      <c r="BM655">
        <v>50</v>
      </c>
      <c r="BN655" t="s">
        <v>6</v>
      </c>
      <c r="BO655" t="s">
        <v>7533</v>
      </c>
      <c r="BP655" t="s">
        <v>6</v>
      </c>
      <c r="BQ655" t="s">
        <v>7559</v>
      </c>
      <c r="BR655" t="s">
        <v>7682</v>
      </c>
      <c r="BS655" t="s">
        <v>7515</v>
      </c>
      <c r="BT655" t="s">
        <v>7516</v>
      </c>
      <c r="BU655" t="s">
        <v>7515</v>
      </c>
      <c r="BV655" t="s">
        <v>7515</v>
      </c>
      <c r="BW655" t="s">
        <v>7515</v>
      </c>
      <c r="BX655" t="s">
        <v>7515</v>
      </c>
      <c r="BY655" t="s">
        <v>7515</v>
      </c>
      <c r="BZ655" t="s">
        <v>7515</v>
      </c>
      <c r="CA655" t="s">
        <v>7515</v>
      </c>
      <c r="CB655" t="s">
        <v>7515</v>
      </c>
      <c r="CC655" t="s">
        <v>7515</v>
      </c>
      <c r="CD655" t="s">
        <v>7515</v>
      </c>
      <c r="CE655" t="s">
        <v>6794</v>
      </c>
      <c r="CI655" t="s">
        <v>6793</v>
      </c>
      <c r="CJ655" t="s">
        <v>6793</v>
      </c>
      <c r="CK655" t="s">
        <v>6794</v>
      </c>
      <c r="CL655" t="s">
        <v>6793</v>
      </c>
      <c r="CM655" t="s">
        <v>6793</v>
      </c>
      <c r="CN655" t="s">
        <v>6793</v>
      </c>
      <c r="CO655" t="s">
        <v>6794</v>
      </c>
      <c r="CP655" t="s">
        <v>6793</v>
      </c>
      <c r="CQ655" t="s">
        <v>6794</v>
      </c>
      <c r="CR655" t="s">
        <v>7520</v>
      </c>
      <c r="CS655" t="s">
        <v>7521</v>
      </c>
      <c r="CT655" t="s">
        <v>7522</v>
      </c>
      <c r="CU655" t="s">
        <v>6794</v>
      </c>
      <c r="CV655">
        <v>1</v>
      </c>
      <c r="CW655">
        <v>2</v>
      </c>
      <c r="CX655">
        <v>1</v>
      </c>
      <c r="EC655">
        <v>4</v>
      </c>
      <c r="EE655">
        <v>2</v>
      </c>
      <c r="EF655">
        <v>0</v>
      </c>
      <c r="EG655">
        <v>0</v>
      </c>
      <c r="EH655">
        <v>2</v>
      </c>
      <c r="EI655">
        <v>0</v>
      </c>
      <c r="EJ655">
        <v>0</v>
      </c>
      <c r="EK655">
        <v>0</v>
      </c>
      <c r="EV655" t="s">
        <v>6794</v>
      </c>
      <c r="PS655" t="s">
        <v>7526</v>
      </c>
      <c r="PT655" t="s">
        <v>7526</v>
      </c>
      <c r="PU655" t="s">
        <v>7526</v>
      </c>
      <c r="PV655" t="s">
        <v>6857</v>
      </c>
      <c r="PW655" t="s">
        <v>7515</v>
      </c>
      <c r="PX655" t="s">
        <v>7515</v>
      </c>
      <c r="PY655" t="s">
        <v>7515</v>
      </c>
      <c r="PZ655" t="s">
        <v>7515</v>
      </c>
      <c r="QA655" t="s">
        <v>7515</v>
      </c>
      <c r="QB655" t="s">
        <v>7515</v>
      </c>
      <c r="QC655" t="s">
        <v>7516</v>
      </c>
      <c r="QD655" t="s">
        <v>7528</v>
      </c>
      <c r="QE655" t="s">
        <v>7539</v>
      </c>
      <c r="QF655" t="s">
        <v>7528</v>
      </c>
      <c r="QG655" t="s">
        <v>7681</v>
      </c>
      <c r="QH655">
        <v>2008</v>
      </c>
      <c r="QI655">
        <v>10</v>
      </c>
      <c r="QJ655">
        <v>1</v>
      </c>
      <c r="QK655" s="329">
        <v>39736</v>
      </c>
      <c r="QL655">
        <v>1</v>
      </c>
      <c r="QM655">
        <v>0</v>
      </c>
      <c r="QN655" t="s">
        <v>212</v>
      </c>
      <c r="QO655">
        <v>2008</v>
      </c>
      <c r="QP655">
        <v>50</v>
      </c>
      <c r="RV655">
        <f t="shared" si="19"/>
        <v>0</v>
      </c>
      <c r="RY655">
        <f t="shared" si="18"/>
        <v>7</v>
      </c>
    </row>
    <row r="656" spans="1:493" x14ac:dyDescent="0.3">
      <c r="A656">
        <v>71640</v>
      </c>
      <c r="B656">
        <v>903</v>
      </c>
      <c r="C656" t="s">
        <v>6793</v>
      </c>
      <c r="D656" t="s">
        <v>6793</v>
      </c>
      <c r="I656" t="s">
        <v>6793</v>
      </c>
      <c r="J656" t="s">
        <v>7515</v>
      </c>
      <c r="K656" t="s">
        <v>7515</v>
      </c>
      <c r="L656" t="s">
        <v>7515</v>
      </c>
      <c r="M656" t="s">
        <v>7515</v>
      </c>
      <c r="N656" t="s">
        <v>7515</v>
      </c>
      <c r="O656" t="s">
        <v>7515</v>
      </c>
      <c r="P656" t="s">
        <v>7515</v>
      </c>
      <c r="Q656" t="s">
        <v>7515</v>
      </c>
      <c r="R656" t="s">
        <v>7515</v>
      </c>
      <c r="S656" t="s">
        <v>7515</v>
      </c>
      <c r="T656" t="s">
        <v>7516</v>
      </c>
      <c r="U656" t="s">
        <v>7515</v>
      </c>
      <c r="V656" t="s">
        <v>7515</v>
      </c>
      <c r="W656" t="s">
        <v>7515</v>
      </c>
      <c r="X656" t="s">
        <v>7515</v>
      </c>
      <c r="Y656" t="s">
        <v>7515</v>
      </c>
      <c r="Z656" t="s">
        <v>7515</v>
      </c>
      <c r="AA656" t="s">
        <v>7515</v>
      </c>
      <c r="AB656" t="s">
        <v>7515</v>
      </c>
      <c r="AC656" t="s">
        <v>7517</v>
      </c>
      <c r="AF656">
        <v>0</v>
      </c>
      <c r="AG656">
        <v>10</v>
      </c>
      <c r="AH656" t="s">
        <v>6845</v>
      </c>
      <c r="AK656" t="s">
        <v>6993</v>
      </c>
      <c r="AL656" t="s">
        <v>6794</v>
      </c>
      <c r="AM656" t="s">
        <v>6794</v>
      </c>
      <c r="AN656" t="s">
        <v>7680</v>
      </c>
      <c r="AO656">
        <v>0</v>
      </c>
      <c r="AP656">
        <v>20</v>
      </c>
      <c r="AQ656" t="s">
        <v>6988</v>
      </c>
      <c r="AR656" t="s">
        <v>6793</v>
      </c>
      <c r="AS656" t="s">
        <v>6793</v>
      </c>
      <c r="AT656" t="s">
        <v>6813</v>
      </c>
      <c r="AU656" t="s">
        <v>7531</v>
      </c>
      <c r="AV656" t="s">
        <v>6991</v>
      </c>
      <c r="AX656" t="s">
        <v>6794</v>
      </c>
      <c r="AY656" t="s">
        <v>6794</v>
      </c>
      <c r="AZ656" t="s">
        <v>6793</v>
      </c>
      <c r="BA656" t="s">
        <v>6793</v>
      </c>
      <c r="BB656" t="s">
        <v>6793</v>
      </c>
      <c r="BC656" t="s">
        <v>6794</v>
      </c>
      <c r="BD656" t="s">
        <v>6794</v>
      </c>
      <c r="BE656" t="s">
        <v>6794</v>
      </c>
      <c r="BF656" t="s">
        <v>6794</v>
      </c>
      <c r="BG656" t="s">
        <v>6794</v>
      </c>
      <c r="BH656" t="s">
        <v>6794</v>
      </c>
      <c r="BI656" t="s">
        <v>7021</v>
      </c>
      <c r="BJ656" t="s">
        <v>7024</v>
      </c>
      <c r="BK656" t="s">
        <v>6794</v>
      </c>
      <c r="BM656">
        <v>25</v>
      </c>
      <c r="BN656">
        <v>30</v>
      </c>
      <c r="BO656" t="s">
        <v>7533</v>
      </c>
      <c r="BP656" t="s">
        <v>6</v>
      </c>
      <c r="BQ656" t="s">
        <v>7559</v>
      </c>
      <c r="BR656" t="s">
        <v>7682</v>
      </c>
      <c r="BS656" t="s">
        <v>7515</v>
      </c>
      <c r="BT656" t="s">
        <v>7516</v>
      </c>
      <c r="BU656" t="s">
        <v>7515</v>
      </c>
      <c r="BV656" t="s">
        <v>7515</v>
      </c>
      <c r="BW656" t="s">
        <v>7515</v>
      </c>
      <c r="BX656" t="s">
        <v>7515</v>
      </c>
      <c r="BY656" t="s">
        <v>7515</v>
      </c>
      <c r="BZ656" t="s">
        <v>7515</v>
      </c>
      <c r="CA656" t="s">
        <v>7515</v>
      </c>
      <c r="CB656" t="s">
        <v>7515</v>
      </c>
      <c r="CC656" t="s">
        <v>7515</v>
      </c>
      <c r="CD656" t="s">
        <v>7515</v>
      </c>
      <c r="CE656" t="s">
        <v>6794</v>
      </c>
      <c r="CI656" t="s">
        <v>6793</v>
      </c>
      <c r="CJ656" t="s">
        <v>6793</v>
      </c>
      <c r="CK656" t="s">
        <v>6794</v>
      </c>
      <c r="CL656" t="s">
        <v>6793</v>
      </c>
      <c r="CM656" t="s">
        <v>6793</v>
      </c>
      <c r="CN656" t="s">
        <v>6794</v>
      </c>
      <c r="CO656" t="s">
        <v>6794</v>
      </c>
      <c r="CP656" t="s">
        <v>6793</v>
      </c>
      <c r="CQ656" t="s">
        <v>6793</v>
      </c>
      <c r="CR656" t="s">
        <v>7520</v>
      </c>
      <c r="CS656" t="s">
        <v>7521</v>
      </c>
      <c r="CT656" t="s">
        <v>7587</v>
      </c>
      <c r="CU656" t="s">
        <v>6793</v>
      </c>
      <c r="CV656">
        <v>2</v>
      </c>
      <c r="CW656">
        <v>3</v>
      </c>
      <c r="CX656">
        <v>3</v>
      </c>
      <c r="CY656" t="s">
        <v>6794</v>
      </c>
      <c r="EC656">
        <v>4</v>
      </c>
      <c r="EE656">
        <v>2</v>
      </c>
      <c r="EF656">
        <v>0</v>
      </c>
      <c r="EG656">
        <v>0</v>
      </c>
      <c r="EH656">
        <v>0</v>
      </c>
      <c r="EI656">
        <v>2</v>
      </c>
      <c r="EJ656">
        <v>0</v>
      </c>
      <c r="EK656">
        <v>0</v>
      </c>
      <c r="EL656" t="s">
        <v>6794</v>
      </c>
      <c r="EV656" t="s">
        <v>6793</v>
      </c>
      <c r="LC656" t="s">
        <v>7524</v>
      </c>
      <c r="LD656" t="s">
        <v>7680</v>
      </c>
      <c r="LE656">
        <v>6</v>
      </c>
      <c r="LF656">
        <v>2007</v>
      </c>
      <c r="LH656" t="s">
        <v>7527</v>
      </c>
      <c r="LI656" t="s">
        <v>7527</v>
      </c>
      <c r="LJ656" t="s">
        <v>6794</v>
      </c>
      <c r="LK656" t="s">
        <v>6793</v>
      </c>
      <c r="PS656" t="s">
        <v>7527</v>
      </c>
      <c r="PT656" t="s">
        <v>7526</v>
      </c>
      <c r="PU656" t="s">
        <v>7527</v>
      </c>
      <c r="PW656" t="s">
        <v>7516</v>
      </c>
      <c r="PX656" t="s">
        <v>7515</v>
      </c>
      <c r="PY656" t="s">
        <v>7515</v>
      </c>
      <c r="PZ656" t="s">
        <v>7515</v>
      </c>
      <c r="QA656" t="s">
        <v>7515</v>
      </c>
      <c r="QB656" t="s">
        <v>7515</v>
      </c>
      <c r="QC656" t="s">
        <v>7515</v>
      </c>
      <c r="QD656" t="s">
        <v>7528</v>
      </c>
      <c r="QE656" t="s">
        <v>7529</v>
      </c>
      <c r="QF656" t="s">
        <v>7528</v>
      </c>
      <c r="QG656" t="s">
        <v>7681</v>
      </c>
      <c r="QH656">
        <v>2008</v>
      </c>
      <c r="QI656">
        <v>6</v>
      </c>
      <c r="QJ656">
        <v>1</v>
      </c>
      <c r="QK656" s="329">
        <v>39618</v>
      </c>
      <c r="QL656">
        <v>0</v>
      </c>
      <c r="QM656">
        <v>1</v>
      </c>
      <c r="QN656" t="s">
        <v>212</v>
      </c>
      <c r="QO656">
        <v>2008</v>
      </c>
      <c r="QP656">
        <v>50</v>
      </c>
      <c r="QQ656">
        <v>0</v>
      </c>
      <c r="QR656">
        <v>0</v>
      </c>
      <c r="QS656">
        <v>0</v>
      </c>
      <c r="QT656">
        <v>0</v>
      </c>
      <c r="QU656">
        <v>0</v>
      </c>
      <c r="QV656">
        <v>0</v>
      </c>
      <c r="QW656">
        <v>0</v>
      </c>
      <c r="QX656">
        <v>0</v>
      </c>
      <c r="QY656">
        <v>0</v>
      </c>
      <c r="QZ656">
        <v>0</v>
      </c>
      <c r="RA656">
        <v>0</v>
      </c>
      <c r="RB656">
        <v>0</v>
      </c>
      <c r="RC656">
        <v>0</v>
      </c>
      <c r="RD656">
        <v>0</v>
      </c>
      <c r="RE656">
        <v>0</v>
      </c>
      <c r="RF656">
        <v>0</v>
      </c>
      <c r="RG656">
        <v>0</v>
      </c>
      <c r="RH656">
        <v>0</v>
      </c>
      <c r="RI656">
        <v>0</v>
      </c>
      <c r="RJ656">
        <v>0</v>
      </c>
      <c r="RK656">
        <v>1</v>
      </c>
      <c r="RL656">
        <v>0</v>
      </c>
      <c r="RM656">
        <v>0</v>
      </c>
      <c r="RN656">
        <v>0</v>
      </c>
      <c r="RO656">
        <v>0</v>
      </c>
      <c r="RP656">
        <v>0</v>
      </c>
      <c r="RQ656">
        <v>0</v>
      </c>
      <c r="RR656">
        <v>0</v>
      </c>
      <c r="RS656">
        <v>0</v>
      </c>
      <c r="RT656">
        <v>0</v>
      </c>
      <c r="RU656">
        <v>0</v>
      </c>
      <c r="RV656">
        <f t="shared" si="19"/>
        <v>2</v>
      </c>
      <c r="RY656">
        <f t="shared" si="18"/>
        <v>10</v>
      </c>
    </row>
    <row r="657" spans="1:493" x14ac:dyDescent="0.3">
      <c r="A657">
        <v>71641</v>
      </c>
      <c r="B657">
        <v>904</v>
      </c>
      <c r="C657" t="s">
        <v>6793</v>
      </c>
      <c r="D657" t="s">
        <v>6793</v>
      </c>
      <c r="I657" t="s">
        <v>6793</v>
      </c>
      <c r="J657" t="s">
        <v>7515</v>
      </c>
      <c r="K657" t="s">
        <v>7516</v>
      </c>
      <c r="L657" t="s">
        <v>7515</v>
      </c>
      <c r="M657" t="s">
        <v>7515</v>
      </c>
      <c r="N657" t="s">
        <v>7515</v>
      </c>
      <c r="O657" t="s">
        <v>7515</v>
      </c>
      <c r="P657" t="s">
        <v>7515</v>
      </c>
      <c r="Q657" t="s">
        <v>7515</v>
      </c>
      <c r="R657" t="s">
        <v>7515</v>
      </c>
      <c r="S657" t="s">
        <v>7515</v>
      </c>
      <c r="T657" t="s">
        <v>7515</v>
      </c>
      <c r="U657" t="s">
        <v>7515</v>
      </c>
      <c r="V657" t="s">
        <v>7515</v>
      </c>
      <c r="W657" t="s">
        <v>7515</v>
      </c>
      <c r="X657" t="s">
        <v>7515</v>
      </c>
      <c r="Y657" t="s">
        <v>7515</v>
      </c>
      <c r="Z657" t="s">
        <v>7515</v>
      </c>
      <c r="AA657" t="s">
        <v>7515</v>
      </c>
      <c r="AB657" t="s">
        <v>7515</v>
      </c>
      <c r="AC657" t="s">
        <v>7517</v>
      </c>
      <c r="AF657">
        <v>2</v>
      </c>
      <c r="AG657">
        <v>0</v>
      </c>
      <c r="AH657" t="s">
        <v>7550</v>
      </c>
      <c r="AI657" t="s">
        <v>7680</v>
      </c>
      <c r="AJ657">
        <v>2</v>
      </c>
      <c r="AK657" t="s">
        <v>6993</v>
      </c>
      <c r="AL657" t="s">
        <v>6793</v>
      </c>
      <c r="AM657" t="s">
        <v>6793</v>
      </c>
      <c r="AN657" t="s">
        <v>7680</v>
      </c>
      <c r="AO657">
        <v>0</v>
      </c>
      <c r="AP657">
        <v>7</v>
      </c>
      <c r="AQ657" t="s">
        <v>6988</v>
      </c>
      <c r="AR657" t="s">
        <v>6793</v>
      </c>
      <c r="AS657" t="s">
        <v>6793</v>
      </c>
      <c r="AT657" t="s">
        <v>6813</v>
      </c>
      <c r="AU657" t="s">
        <v>7531</v>
      </c>
      <c r="AV657" t="s">
        <v>6991</v>
      </c>
      <c r="AX657" t="s">
        <v>6793</v>
      </c>
      <c r="AY657" t="s">
        <v>6793</v>
      </c>
      <c r="AZ657" t="s">
        <v>6793</v>
      </c>
      <c r="BA657" t="s">
        <v>6793</v>
      </c>
      <c r="BB657" t="s">
        <v>6794</v>
      </c>
      <c r="BC657" t="s">
        <v>6794</v>
      </c>
      <c r="BD657" t="s">
        <v>6794</v>
      </c>
      <c r="BE657" t="s">
        <v>6794</v>
      </c>
      <c r="BF657" t="s">
        <v>6794</v>
      </c>
      <c r="BG657" t="s">
        <v>6794</v>
      </c>
      <c r="BH657" t="s">
        <v>6794</v>
      </c>
      <c r="BI657" t="s">
        <v>7024</v>
      </c>
      <c r="BJ657" t="s">
        <v>7021</v>
      </c>
      <c r="BK657" t="s">
        <v>6794</v>
      </c>
      <c r="BM657" t="s">
        <v>7547</v>
      </c>
      <c r="BN657" t="s">
        <v>6</v>
      </c>
      <c r="BO657" t="s">
        <v>7519</v>
      </c>
      <c r="BP657" t="s">
        <v>6</v>
      </c>
      <c r="BQ657" t="s">
        <v>7559</v>
      </c>
      <c r="BR657" t="s">
        <v>6757</v>
      </c>
      <c r="BS657" t="s">
        <v>7516</v>
      </c>
      <c r="BT657" t="s">
        <v>7515</v>
      </c>
      <c r="BU657" t="s">
        <v>7515</v>
      </c>
      <c r="BV657" t="s">
        <v>7515</v>
      </c>
      <c r="BW657" t="s">
        <v>7515</v>
      </c>
      <c r="BX657" t="s">
        <v>7515</v>
      </c>
      <c r="BY657" t="s">
        <v>7515</v>
      </c>
      <c r="BZ657" t="s">
        <v>7515</v>
      </c>
      <c r="CA657" t="s">
        <v>7515</v>
      </c>
      <c r="CB657" t="s">
        <v>7515</v>
      </c>
      <c r="CC657" t="s">
        <v>7515</v>
      </c>
      <c r="CD657" t="s">
        <v>7515</v>
      </c>
      <c r="CE657" t="s">
        <v>6794</v>
      </c>
      <c r="CI657" t="s">
        <v>6794</v>
      </c>
      <c r="CJ657" t="s">
        <v>6794</v>
      </c>
      <c r="CK657" t="s">
        <v>6794</v>
      </c>
      <c r="CL657" t="s">
        <v>6794</v>
      </c>
      <c r="CM657" t="s">
        <v>6794</v>
      </c>
      <c r="CN657" t="s">
        <v>6794</v>
      </c>
      <c r="CO657" t="s">
        <v>6794</v>
      </c>
      <c r="CP657" t="s">
        <v>6794</v>
      </c>
      <c r="CQ657" t="s">
        <v>6794</v>
      </c>
      <c r="CR657" t="s">
        <v>7520</v>
      </c>
      <c r="CS657" t="s">
        <v>7521</v>
      </c>
      <c r="CT657" t="s">
        <v>7587</v>
      </c>
      <c r="CU657" t="s">
        <v>6793</v>
      </c>
      <c r="CV657">
        <v>2</v>
      </c>
      <c r="CW657">
        <v>3</v>
      </c>
      <c r="CX657">
        <v>2</v>
      </c>
      <c r="CY657" t="s">
        <v>6794</v>
      </c>
      <c r="EC657">
        <v>3</v>
      </c>
      <c r="EE657">
        <v>0</v>
      </c>
      <c r="EF657">
        <v>0</v>
      </c>
      <c r="EG657">
        <v>0</v>
      </c>
      <c r="EH657">
        <v>0</v>
      </c>
      <c r="EI657">
        <v>1</v>
      </c>
      <c r="EJ657">
        <v>0</v>
      </c>
      <c r="EK657">
        <v>2</v>
      </c>
      <c r="EL657" t="s">
        <v>6794</v>
      </c>
      <c r="EV657" t="s">
        <v>6794</v>
      </c>
      <c r="PS657" t="s">
        <v>7526</v>
      </c>
      <c r="PT657" t="s">
        <v>7526</v>
      </c>
      <c r="PU657" t="s">
        <v>7526</v>
      </c>
      <c r="PV657" t="s">
        <v>7526</v>
      </c>
      <c r="PW657" t="s">
        <v>7515</v>
      </c>
      <c r="PX657" t="s">
        <v>7515</v>
      </c>
      <c r="PY657" t="s">
        <v>7515</v>
      </c>
      <c r="PZ657" t="s">
        <v>7515</v>
      </c>
      <c r="QA657" t="s">
        <v>7515</v>
      </c>
      <c r="QB657" t="s">
        <v>7515</v>
      </c>
      <c r="QC657" t="s">
        <v>7516</v>
      </c>
      <c r="QD657" t="s">
        <v>6757</v>
      </c>
      <c r="QE657" t="s">
        <v>7529</v>
      </c>
      <c r="QF657" t="s">
        <v>7528</v>
      </c>
      <c r="QG657" t="s">
        <v>7681</v>
      </c>
      <c r="QH657">
        <v>2008</v>
      </c>
      <c r="QI657">
        <v>2</v>
      </c>
      <c r="QJ657">
        <v>1</v>
      </c>
      <c r="QK657" s="330">
        <v>42049</v>
      </c>
      <c r="QL657">
        <v>0</v>
      </c>
      <c r="QM657">
        <v>1</v>
      </c>
      <c r="QN657" t="s">
        <v>265</v>
      </c>
      <c r="QO657">
        <v>2008</v>
      </c>
      <c r="QP657">
        <v>50</v>
      </c>
      <c r="RV657">
        <f t="shared" si="19"/>
        <v>5</v>
      </c>
      <c r="RY657">
        <f t="shared" si="18"/>
        <v>7</v>
      </c>
    </row>
    <row r="658" spans="1:493" x14ac:dyDescent="0.3">
      <c r="A658">
        <v>71642</v>
      </c>
      <c r="B658">
        <v>905</v>
      </c>
      <c r="C658" t="s">
        <v>6793</v>
      </c>
      <c r="D658" t="s">
        <v>6793</v>
      </c>
      <c r="I658" t="s">
        <v>6793</v>
      </c>
      <c r="J658" t="s">
        <v>7515</v>
      </c>
      <c r="K658" t="s">
        <v>7515</v>
      </c>
      <c r="L658" t="s">
        <v>7516</v>
      </c>
      <c r="M658" t="s">
        <v>7515</v>
      </c>
      <c r="N658" t="s">
        <v>7515</v>
      </c>
      <c r="O658" t="s">
        <v>7515</v>
      </c>
      <c r="P658" t="s">
        <v>7515</v>
      </c>
      <c r="Q658" t="s">
        <v>7515</v>
      </c>
      <c r="R658" t="s">
        <v>7515</v>
      </c>
      <c r="S658" t="s">
        <v>7515</v>
      </c>
      <c r="T658" t="s">
        <v>7515</v>
      </c>
      <c r="U658" t="s">
        <v>7515</v>
      </c>
      <c r="V658" t="s">
        <v>7515</v>
      </c>
      <c r="W658" t="s">
        <v>7515</v>
      </c>
      <c r="X658" t="s">
        <v>7515</v>
      </c>
      <c r="Y658" t="s">
        <v>7515</v>
      </c>
      <c r="Z658" t="s">
        <v>7515</v>
      </c>
      <c r="AA658" t="s">
        <v>7515</v>
      </c>
      <c r="AB658" t="s">
        <v>7515</v>
      </c>
      <c r="AC658" t="s">
        <v>6796</v>
      </c>
      <c r="AK658" t="s">
        <v>6985</v>
      </c>
      <c r="AL658" t="s">
        <v>6793</v>
      </c>
      <c r="AM658" t="s">
        <v>6794</v>
      </c>
      <c r="AN658" t="s">
        <v>6</v>
      </c>
      <c r="AQ658" t="s">
        <v>6988</v>
      </c>
      <c r="AR658" t="s">
        <v>6793</v>
      </c>
      <c r="AS658" t="s">
        <v>6793</v>
      </c>
      <c r="AT658" t="s">
        <v>6813</v>
      </c>
      <c r="AU658" t="s">
        <v>7531</v>
      </c>
      <c r="AV658" t="s">
        <v>6991</v>
      </c>
      <c r="AX658" t="s">
        <v>6794</v>
      </c>
      <c r="AY658" t="s">
        <v>6794</v>
      </c>
      <c r="AZ658" t="s">
        <v>6794</v>
      </c>
      <c r="BA658" t="s">
        <v>6794</v>
      </c>
      <c r="BB658" t="s">
        <v>6794</v>
      </c>
      <c r="BC658" t="s">
        <v>6794</v>
      </c>
      <c r="BD658" t="s">
        <v>6794</v>
      </c>
      <c r="BE658" t="s">
        <v>6794</v>
      </c>
      <c r="BF658" t="s">
        <v>6794</v>
      </c>
      <c r="BG658" t="s">
        <v>6794</v>
      </c>
      <c r="BH658" t="s">
        <v>6794</v>
      </c>
      <c r="BI658" t="s">
        <v>7625</v>
      </c>
      <c r="BJ658" t="s">
        <v>7021</v>
      </c>
      <c r="BK658" t="s">
        <v>6794</v>
      </c>
      <c r="BM658">
        <v>100</v>
      </c>
      <c r="BN658" t="s">
        <v>6</v>
      </c>
      <c r="BO658" t="s">
        <v>7533</v>
      </c>
      <c r="BP658" t="s">
        <v>7534</v>
      </c>
      <c r="BQ658" t="s">
        <v>7559</v>
      </c>
      <c r="BR658" t="s">
        <v>6</v>
      </c>
      <c r="CE658" t="s">
        <v>6794</v>
      </c>
      <c r="CI658" t="s">
        <v>6793</v>
      </c>
      <c r="CJ658" t="s">
        <v>6793</v>
      </c>
      <c r="CK658" t="s">
        <v>6794</v>
      </c>
      <c r="CL658" t="s">
        <v>6793</v>
      </c>
      <c r="CM658" t="s">
        <v>6793</v>
      </c>
      <c r="CN658" t="s">
        <v>6793</v>
      </c>
      <c r="CO658" t="s">
        <v>6794</v>
      </c>
      <c r="CP658" t="s">
        <v>6793</v>
      </c>
      <c r="CQ658" t="s">
        <v>6794</v>
      </c>
      <c r="CR658" t="s">
        <v>7520</v>
      </c>
      <c r="CS658" t="s">
        <v>7521</v>
      </c>
      <c r="CT658" t="s">
        <v>7522</v>
      </c>
      <c r="CU658" t="s">
        <v>6793</v>
      </c>
      <c r="CV658">
        <v>2</v>
      </c>
      <c r="CW658">
        <v>3</v>
      </c>
      <c r="CX658">
        <v>1</v>
      </c>
      <c r="CY658" t="s">
        <v>6794</v>
      </c>
      <c r="EC658">
        <v>6</v>
      </c>
      <c r="EE658">
        <v>3</v>
      </c>
      <c r="EF658">
        <v>1</v>
      </c>
      <c r="EG658">
        <v>1</v>
      </c>
      <c r="EH658">
        <v>0</v>
      </c>
      <c r="EI658">
        <v>1</v>
      </c>
      <c r="EJ658">
        <v>0</v>
      </c>
      <c r="EK658">
        <v>0</v>
      </c>
      <c r="EL658" t="s">
        <v>6794</v>
      </c>
      <c r="EV658" t="s">
        <v>6794</v>
      </c>
      <c r="PS658" t="s">
        <v>7526</v>
      </c>
      <c r="PT658" t="s">
        <v>7526</v>
      </c>
      <c r="PU658" t="s">
        <v>7526</v>
      </c>
      <c r="PV658" t="s">
        <v>7526</v>
      </c>
      <c r="PW658" t="s">
        <v>7515</v>
      </c>
      <c r="PX658" t="s">
        <v>7515</v>
      </c>
      <c r="PY658" t="s">
        <v>7515</v>
      </c>
      <c r="PZ658" t="s">
        <v>7515</v>
      </c>
      <c r="QA658" t="s">
        <v>7515</v>
      </c>
      <c r="QB658" t="s">
        <v>7515</v>
      </c>
      <c r="QC658" t="s">
        <v>7516</v>
      </c>
      <c r="QD658" t="s">
        <v>7528</v>
      </c>
      <c r="QE658" t="s">
        <v>7539</v>
      </c>
      <c r="QF658" t="s">
        <v>7528</v>
      </c>
      <c r="QG658" t="s">
        <v>7681</v>
      </c>
      <c r="QH658">
        <v>2008</v>
      </c>
      <c r="QI658">
        <v>9</v>
      </c>
      <c r="QJ658">
        <v>1</v>
      </c>
      <c r="QK658" s="329">
        <v>39708</v>
      </c>
      <c r="QL658">
        <v>1</v>
      </c>
      <c r="QM658">
        <v>0</v>
      </c>
      <c r="QN658" t="s">
        <v>212</v>
      </c>
      <c r="QO658">
        <v>2008</v>
      </c>
      <c r="QP658">
        <v>50</v>
      </c>
      <c r="RV658">
        <f t="shared" si="19"/>
        <v>0</v>
      </c>
      <c r="RY658">
        <f t="shared" ref="RY658:RY712" si="20">VLOOKUP(BI658,$RZ$2:$SF$15,7,FALSE)</f>
        <v>8</v>
      </c>
    </row>
    <row r="659" spans="1:493" x14ac:dyDescent="0.3">
      <c r="A659">
        <v>71643</v>
      </c>
      <c r="B659">
        <v>906</v>
      </c>
      <c r="C659" t="s">
        <v>6793</v>
      </c>
      <c r="D659" t="s">
        <v>6793</v>
      </c>
      <c r="I659" t="s">
        <v>6793</v>
      </c>
      <c r="J659" t="s">
        <v>7515</v>
      </c>
      <c r="K659" t="s">
        <v>7515</v>
      </c>
      <c r="L659" t="s">
        <v>7515</v>
      </c>
      <c r="M659" t="s">
        <v>7515</v>
      </c>
      <c r="N659" t="s">
        <v>7515</v>
      </c>
      <c r="O659" t="s">
        <v>7515</v>
      </c>
      <c r="P659" t="s">
        <v>7515</v>
      </c>
      <c r="Q659" t="s">
        <v>7515</v>
      </c>
      <c r="R659" t="s">
        <v>7515</v>
      </c>
      <c r="S659" t="s">
        <v>7515</v>
      </c>
      <c r="T659" t="s">
        <v>7516</v>
      </c>
      <c r="U659" t="s">
        <v>7515</v>
      </c>
      <c r="V659" t="s">
        <v>7515</v>
      </c>
      <c r="W659" t="s">
        <v>7515</v>
      </c>
      <c r="X659" t="s">
        <v>7515</v>
      </c>
      <c r="Y659" t="s">
        <v>7515</v>
      </c>
      <c r="Z659" t="s">
        <v>7515</v>
      </c>
      <c r="AA659" t="s">
        <v>7515</v>
      </c>
      <c r="AB659" t="s">
        <v>7515</v>
      </c>
      <c r="AC659" t="s">
        <v>7517</v>
      </c>
      <c r="AF659">
        <v>0</v>
      </c>
      <c r="AG659">
        <v>5</v>
      </c>
      <c r="AH659" t="s">
        <v>6845</v>
      </c>
      <c r="AK659" t="s">
        <v>6993</v>
      </c>
      <c r="AL659" t="s">
        <v>6794</v>
      </c>
      <c r="AM659" t="s">
        <v>6794</v>
      </c>
      <c r="AN659" t="s">
        <v>6</v>
      </c>
      <c r="AQ659" t="s">
        <v>6988</v>
      </c>
      <c r="AR659" t="s">
        <v>6793</v>
      </c>
      <c r="AS659" t="s">
        <v>6793</v>
      </c>
      <c r="AT659" t="s">
        <v>6813</v>
      </c>
      <c r="AU659" t="s">
        <v>7531</v>
      </c>
      <c r="AV659" t="s">
        <v>6991</v>
      </c>
      <c r="AX659" t="s">
        <v>6793</v>
      </c>
      <c r="AY659" t="s">
        <v>6794</v>
      </c>
      <c r="AZ659" t="s">
        <v>6794</v>
      </c>
      <c r="BA659" t="s">
        <v>6794</v>
      </c>
      <c r="BB659" t="s">
        <v>6793</v>
      </c>
      <c r="BC659" t="s">
        <v>6793</v>
      </c>
      <c r="BD659" t="s">
        <v>6794</v>
      </c>
      <c r="BE659" t="s">
        <v>6794</v>
      </c>
      <c r="BF659" t="s">
        <v>6794</v>
      </c>
      <c r="BG659" t="s">
        <v>6794</v>
      </c>
      <c r="BH659" t="s">
        <v>6794</v>
      </c>
      <c r="BI659" t="s">
        <v>7029</v>
      </c>
      <c r="BJ659" t="s">
        <v>7025</v>
      </c>
      <c r="BK659" t="s">
        <v>6794</v>
      </c>
      <c r="BM659">
        <v>50</v>
      </c>
      <c r="BN659" t="s">
        <v>7532</v>
      </c>
      <c r="BO659" t="s">
        <v>7519</v>
      </c>
      <c r="BP659" t="s">
        <v>6</v>
      </c>
      <c r="BQ659" t="s">
        <v>7559</v>
      </c>
      <c r="BR659" t="s">
        <v>7594</v>
      </c>
      <c r="BS659" t="s">
        <v>7516</v>
      </c>
      <c r="BT659" t="s">
        <v>7515</v>
      </c>
      <c r="BU659" t="s">
        <v>7515</v>
      </c>
      <c r="BV659" t="s">
        <v>7515</v>
      </c>
      <c r="BW659" t="s">
        <v>7515</v>
      </c>
      <c r="BX659" t="s">
        <v>7515</v>
      </c>
      <c r="BY659" t="s">
        <v>7515</v>
      </c>
      <c r="BZ659" t="s">
        <v>7515</v>
      </c>
      <c r="CA659" t="s">
        <v>7515</v>
      </c>
      <c r="CB659" t="s">
        <v>7515</v>
      </c>
      <c r="CC659" t="s">
        <v>7515</v>
      </c>
      <c r="CD659" t="s">
        <v>7515</v>
      </c>
      <c r="CE659" t="s">
        <v>6794</v>
      </c>
      <c r="CI659" t="s">
        <v>6793</v>
      </c>
      <c r="CJ659" t="s">
        <v>6794</v>
      </c>
      <c r="CK659" t="s">
        <v>6794</v>
      </c>
      <c r="CL659" t="s">
        <v>6793</v>
      </c>
      <c r="CM659" t="s">
        <v>6793</v>
      </c>
      <c r="CN659" t="s">
        <v>6794</v>
      </c>
      <c r="CO659" t="s">
        <v>6794</v>
      </c>
      <c r="CP659" t="s">
        <v>6793</v>
      </c>
      <c r="CQ659" t="s">
        <v>6794</v>
      </c>
      <c r="CR659" t="s">
        <v>7520</v>
      </c>
      <c r="CS659" t="s">
        <v>7521</v>
      </c>
      <c r="CT659" t="s">
        <v>7605</v>
      </c>
      <c r="CU659" t="s">
        <v>6793</v>
      </c>
      <c r="CV659">
        <v>3</v>
      </c>
      <c r="CW659">
        <v>3</v>
      </c>
      <c r="CX659">
        <v>5</v>
      </c>
      <c r="CY659" t="s">
        <v>6793</v>
      </c>
      <c r="CZ659">
        <v>1</v>
      </c>
      <c r="DA659" t="s">
        <v>7680</v>
      </c>
      <c r="DB659">
        <v>7</v>
      </c>
      <c r="DC659">
        <v>2007</v>
      </c>
      <c r="DD659" t="s">
        <v>7557</v>
      </c>
      <c r="DE659" t="s">
        <v>7680</v>
      </c>
      <c r="DF659">
        <v>11</v>
      </c>
      <c r="DG659">
        <v>2007</v>
      </c>
      <c r="EC659">
        <v>3</v>
      </c>
      <c r="EE659">
        <v>2</v>
      </c>
      <c r="EF659">
        <v>0</v>
      </c>
      <c r="EG659">
        <v>0</v>
      </c>
      <c r="EH659">
        <v>1</v>
      </c>
      <c r="EI659">
        <v>0</v>
      </c>
      <c r="EJ659">
        <v>0</v>
      </c>
      <c r="EK659">
        <v>0</v>
      </c>
      <c r="EL659" t="s">
        <v>6793</v>
      </c>
      <c r="EM659" t="s">
        <v>7573</v>
      </c>
      <c r="EO659">
        <v>1</v>
      </c>
      <c r="EP659" t="s">
        <v>7683</v>
      </c>
      <c r="EQ659">
        <v>2008</v>
      </c>
      <c r="ER659" t="s">
        <v>7684</v>
      </c>
      <c r="EV659" t="s">
        <v>6794</v>
      </c>
      <c r="PS659" t="s">
        <v>6757</v>
      </c>
      <c r="PT659" t="s">
        <v>7526</v>
      </c>
      <c r="PU659" t="s">
        <v>7526</v>
      </c>
      <c r="PV659" t="s">
        <v>7526</v>
      </c>
      <c r="PW659" t="s">
        <v>7516</v>
      </c>
      <c r="PX659" t="s">
        <v>7515</v>
      </c>
      <c r="PY659" t="s">
        <v>7515</v>
      </c>
      <c r="PZ659" t="s">
        <v>7515</v>
      </c>
      <c r="QA659" t="s">
        <v>7515</v>
      </c>
      <c r="QB659" t="s">
        <v>7515</v>
      </c>
      <c r="QC659" t="s">
        <v>7515</v>
      </c>
      <c r="QD659" t="s">
        <v>7528</v>
      </c>
      <c r="QE659" t="s">
        <v>7529</v>
      </c>
      <c r="QF659" t="s">
        <v>7528</v>
      </c>
      <c r="QG659" t="s">
        <v>7681</v>
      </c>
      <c r="QH659">
        <v>2008</v>
      </c>
      <c r="QI659">
        <v>6</v>
      </c>
      <c r="QJ659">
        <v>1</v>
      </c>
      <c r="QK659" s="329">
        <v>39612</v>
      </c>
      <c r="QL659">
        <v>0</v>
      </c>
      <c r="QM659">
        <v>1</v>
      </c>
      <c r="QN659" t="s">
        <v>265</v>
      </c>
      <c r="QO659">
        <v>2008</v>
      </c>
      <c r="QP659">
        <v>50</v>
      </c>
      <c r="RV659">
        <f t="shared" ref="RV659:RV712" si="21">IF(AP659="Don't Know",-1,IF(AP659&gt;=30,1,IF(AP659&gt;=20,2,IF(AP659&gt;=15,3,IF(AP659&gt;=10,4,IF(AP659&gt;=5,5,IF(AP659&gt;0,6,0)))))))</f>
        <v>0</v>
      </c>
      <c r="RY659">
        <f t="shared" si="20"/>
        <v>6</v>
      </c>
    </row>
    <row r="660" spans="1:493" x14ac:dyDescent="0.3">
      <c r="A660">
        <v>71644</v>
      </c>
      <c r="B660">
        <v>907</v>
      </c>
      <c r="C660" t="s">
        <v>6793</v>
      </c>
      <c r="D660" t="s">
        <v>6793</v>
      </c>
      <c r="I660" t="s">
        <v>6793</v>
      </c>
      <c r="J660" t="s">
        <v>7515</v>
      </c>
      <c r="K660" t="s">
        <v>7515</v>
      </c>
      <c r="L660" t="s">
        <v>7515</v>
      </c>
      <c r="M660" t="s">
        <v>7515</v>
      </c>
      <c r="N660" t="s">
        <v>7515</v>
      </c>
      <c r="O660" t="s">
        <v>7515</v>
      </c>
      <c r="P660" t="s">
        <v>7515</v>
      </c>
      <c r="Q660" t="s">
        <v>7515</v>
      </c>
      <c r="R660" t="s">
        <v>7515</v>
      </c>
      <c r="S660" t="s">
        <v>7515</v>
      </c>
      <c r="T660" t="s">
        <v>7516</v>
      </c>
      <c r="U660" t="s">
        <v>7515</v>
      </c>
      <c r="V660" t="s">
        <v>7515</v>
      </c>
      <c r="W660" t="s">
        <v>7515</v>
      </c>
      <c r="X660" t="s">
        <v>7515</v>
      </c>
      <c r="Y660" t="s">
        <v>7515</v>
      </c>
      <c r="Z660" t="s">
        <v>7515</v>
      </c>
      <c r="AA660" t="s">
        <v>7515</v>
      </c>
      <c r="AB660" t="s">
        <v>7515</v>
      </c>
      <c r="AC660" t="s">
        <v>7517</v>
      </c>
      <c r="AF660">
        <v>0</v>
      </c>
      <c r="AG660">
        <v>7</v>
      </c>
      <c r="AH660" t="s">
        <v>6845</v>
      </c>
      <c r="AK660" t="s">
        <v>6993</v>
      </c>
      <c r="AL660" t="s">
        <v>6794</v>
      </c>
      <c r="AM660" t="s">
        <v>6794</v>
      </c>
      <c r="AN660" t="s">
        <v>7680</v>
      </c>
      <c r="AO660">
        <v>0</v>
      </c>
      <c r="AP660">
        <v>12</v>
      </c>
      <c r="AQ660" t="s">
        <v>6988</v>
      </c>
      <c r="AR660" t="s">
        <v>6793</v>
      </c>
      <c r="AS660" t="s">
        <v>6793</v>
      </c>
      <c r="AT660" t="s">
        <v>6813</v>
      </c>
      <c r="AU660" t="s">
        <v>7531</v>
      </c>
      <c r="AV660" t="s">
        <v>7518</v>
      </c>
      <c r="AX660" t="s">
        <v>6794</v>
      </c>
      <c r="AY660" t="s">
        <v>6794</v>
      </c>
      <c r="AZ660" t="s">
        <v>6794</v>
      </c>
      <c r="BA660" t="s">
        <v>6794</v>
      </c>
      <c r="BB660" t="s">
        <v>6793</v>
      </c>
      <c r="BC660" t="s">
        <v>6794</v>
      </c>
      <c r="BD660" t="s">
        <v>6793</v>
      </c>
      <c r="BE660" t="s">
        <v>6794</v>
      </c>
      <c r="BF660" t="s">
        <v>6794</v>
      </c>
      <c r="BG660" t="s">
        <v>6794</v>
      </c>
      <c r="BH660" t="s">
        <v>6794</v>
      </c>
      <c r="BI660" t="s">
        <v>7026</v>
      </c>
      <c r="BJ660" t="s">
        <v>7025</v>
      </c>
      <c r="BK660" t="s">
        <v>6794</v>
      </c>
      <c r="BM660" t="s">
        <v>7547</v>
      </c>
      <c r="BN660" t="s">
        <v>6</v>
      </c>
      <c r="BO660" t="s">
        <v>7533</v>
      </c>
      <c r="BP660" t="s">
        <v>7604</v>
      </c>
      <c r="BQ660" t="s">
        <v>7559</v>
      </c>
      <c r="BR660" t="s">
        <v>7543</v>
      </c>
      <c r="BS660" t="s">
        <v>7515</v>
      </c>
      <c r="BT660" t="s">
        <v>7516</v>
      </c>
      <c r="BU660" t="s">
        <v>7515</v>
      </c>
      <c r="BV660" t="s">
        <v>7515</v>
      </c>
      <c r="BW660" t="s">
        <v>7515</v>
      </c>
      <c r="BX660" t="s">
        <v>7515</v>
      </c>
      <c r="BY660" t="s">
        <v>7515</v>
      </c>
      <c r="BZ660" t="s">
        <v>7515</v>
      </c>
      <c r="CA660" t="s">
        <v>7515</v>
      </c>
      <c r="CB660" t="s">
        <v>7515</v>
      </c>
      <c r="CC660" t="s">
        <v>7515</v>
      </c>
      <c r="CD660" t="s">
        <v>7515</v>
      </c>
      <c r="CE660" t="s">
        <v>6794</v>
      </c>
      <c r="CI660" t="s">
        <v>6793</v>
      </c>
      <c r="CJ660" t="s">
        <v>6793</v>
      </c>
      <c r="CK660" t="s">
        <v>6794</v>
      </c>
      <c r="CL660" t="s">
        <v>6793</v>
      </c>
      <c r="CM660" t="s">
        <v>6794</v>
      </c>
      <c r="CN660" t="s">
        <v>6794</v>
      </c>
      <c r="CO660" t="s">
        <v>6794</v>
      </c>
      <c r="CP660" t="s">
        <v>6793</v>
      </c>
      <c r="CQ660" t="s">
        <v>6794</v>
      </c>
      <c r="CR660" t="s">
        <v>7520</v>
      </c>
      <c r="CS660" t="s">
        <v>7521</v>
      </c>
      <c r="CT660" t="s">
        <v>7536</v>
      </c>
      <c r="CU660" t="s">
        <v>6793</v>
      </c>
      <c r="CV660">
        <v>5</v>
      </c>
      <c r="CW660">
        <v>5</v>
      </c>
      <c r="CX660">
        <v>5</v>
      </c>
      <c r="CY660" t="s">
        <v>6794</v>
      </c>
      <c r="EC660">
        <v>5</v>
      </c>
      <c r="EE660">
        <v>2</v>
      </c>
      <c r="EF660">
        <v>1</v>
      </c>
      <c r="EG660">
        <v>0</v>
      </c>
      <c r="EH660">
        <v>0</v>
      </c>
      <c r="EI660">
        <v>2</v>
      </c>
      <c r="EJ660">
        <v>0</v>
      </c>
      <c r="EK660">
        <v>0</v>
      </c>
      <c r="EL660" t="s">
        <v>6794</v>
      </c>
      <c r="EV660" t="s">
        <v>6794</v>
      </c>
      <c r="PS660" t="s">
        <v>7526</v>
      </c>
      <c r="PT660" t="s">
        <v>7526</v>
      </c>
      <c r="PU660" t="s">
        <v>7526</v>
      </c>
      <c r="PV660" t="s">
        <v>7527</v>
      </c>
      <c r="PW660" t="s">
        <v>7515</v>
      </c>
      <c r="PX660" t="s">
        <v>7515</v>
      </c>
      <c r="PY660" t="s">
        <v>7515</v>
      </c>
      <c r="PZ660" t="s">
        <v>7515</v>
      </c>
      <c r="QA660" t="s">
        <v>7515</v>
      </c>
      <c r="QB660" t="s">
        <v>7515</v>
      </c>
      <c r="QC660" t="s">
        <v>7516</v>
      </c>
      <c r="QD660" t="s">
        <v>7528</v>
      </c>
      <c r="QE660" t="s">
        <v>7539</v>
      </c>
      <c r="QF660" t="s">
        <v>7528</v>
      </c>
      <c r="QG660" t="s">
        <v>7681</v>
      </c>
      <c r="QH660">
        <v>2008</v>
      </c>
      <c r="QI660">
        <v>5</v>
      </c>
      <c r="QJ660">
        <v>1</v>
      </c>
      <c r="QK660" s="329">
        <v>39570</v>
      </c>
      <c r="QL660">
        <v>0</v>
      </c>
      <c r="QM660">
        <v>1</v>
      </c>
      <c r="QN660" t="s">
        <v>212</v>
      </c>
      <c r="QO660">
        <v>2008</v>
      </c>
      <c r="QP660">
        <v>50</v>
      </c>
      <c r="RV660">
        <f t="shared" si="21"/>
        <v>4</v>
      </c>
      <c r="RY660">
        <f t="shared" si="20"/>
        <v>4</v>
      </c>
    </row>
    <row r="661" spans="1:493" x14ac:dyDescent="0.3">
      <c r="A661">
        <v>71645</v>
      </c>
      <c r="B661">
        <v>909</v>
      </c>
      <c r="C661" t="s">
        <v>6793</v>
      </c>
      <c r="D661" t="s">
        <v>6793</v>
      </c>
      <c r="I661" t="s">
        <v>6793</v>
      </c>
      <c r="J661" t="s">
        <v>7515</v>
      </c>
      <c r="K661" t="s">
        <v>7516</v>
      </c>
      <c r="L661" t="s">
        <v>7515</v>
      </c>
      <c r="M661" t="s">
        <v>7515</v>
      </c>
      <c r="N661" t="s">
        <v>7515</v>
      </c>
      <c r="O661" t="s">
        <v>7515</v>
      </c>
      <c r="P661" t="s">
        <v>7515</v>
      </c>
      <c r="Q661" t="s">
        <v>7515</v>
      </c>
      <c r="R661" t="s">
        <v>7515</v>
      </c>
      <c r="S661" t="s">
        <v>7515</v>
      </c>
      <c r="T661" t="s">
        <v>7515</v>
      </c>
      <c r="U661" t="s">
        <v>7515</v>
      </c>
      <c r="V661" t="s">
        <v>7515</v>
      </c>
      <c r="W661" t="s">
        <v>7515</v>
      </c>
      <c r="X661" t="s">
        <v>7515</v>
      </c>
      <c r="Y661" t="s">
        <v>7515</v>
      </c>
      <c r="Z661" t="s">
        <v>7515</v>
      </c>
      <c r="AA661" t="s">
        <v>7515</v>
      </c>
      <c r="AB661" t="s">
        <v>7515</v>
      </c>
      <c r="AC661" t="s">
        <v>6796</v>
      </c>
      <c r="AK661" t="s">
        <v>6985</v>
      </c>
      <c r="AL661" t="s">
        <v>6793</v>
      </c>
      <c r="AM661" t="s">
        <v>6793</v>
      </c>
      <c r="AN661" t="s">
        <v>6</v>
      </c>
      <c r="AQ661" t="s">
        <v>6988</v>
      </c>
      <c r="AR661" t="s">
        <v>6793</v>
      </c>
      <c r="AS661" t="s">
        <v>6793</v>
      </c>
      <c r="AT661" t="s">
        <v>6813</v>
      </c>
      <c r="AU661" t="s">
        <v>7531</v>
      </c>
      <c r="AV661" t="s">
        <v>7518</v>
      </c>
      <c r="AX661" t="s">
        <v>6793</v>
      </c>
      <c r="AY661" t="s">
        <v>6793</v>
      </c>
      <c r="AZ661" t="s">
        <v>6793</v>
      </c>
      <c r="BA661" t="s">
        <v>6793</v>
      </c>
      <c r="BB661" t="s">
        <v>6793</v>
      </c>
      <c r="BC661" t="s">
        <v>6793</v>
      </c>
      <c r="BD661" t="s">
        <v>6793</v>
      </c>
      <c r="BE661" t="s">
        <v>6793</v>
      </c>
      <c r="BF661" t="s">
        <v>6793</v>
      </c>
      <c r="BG661" t="s">
        <v>6794</v>
      </c>
      <c r="BH661" t="s">
        <v>6794</v>
      </c>
      <c r="BI661" t="s">
        <v>7024</v>
      </c>
      <c r="BJ661" t="s">
        <v>7029</v>
      </c>
      <c r="BK661" t="s">
        <v>7540</v>
      </c>
      <c r="BL661" t="s">
        <v>7541</v>
      </c>
      <c r="BO661" t="s">
        <v>7519</v>
      </c>
      <c r="BP661" t="s">
        <v>7604</v>
      </c>
      <c r="BQ661" t="s">
        <v>7559</v>
      </c>
      <c r="BR661" t="s">
        <v>7543</v>
      </c>
      <c r="BS661" t="s">
        <v>7515</v>
      </c>
      <c r="BT661" t="s">
        <v>7515</v>
      </c>
      <c r="BU661" t="s">
        <v>7516</v>
      </c>
      <c r="BV661" t="s">
        <v>7515</v>
      </c>
      <c r="BW661" t="s">
        <v>7515</v>
      </c>
      <c r="BX661" t="s">
        <v>7515</v>
      </c>
      <c r="BY661" t="s">
        <v>7515</v>
      </c>
      <c r="BZ661" t="s">
        <v>7516</v>
      </c>
      <c r="CA661" t="s">
        <v>7515</v>
      </c>
      <c r="CB661" t="s">
        <v>7515</v>
      </c>
      <c r="CC661" t="s">
        <v>7515</v>
      </c>
      <c r="CD661" t="s">
        <v>7515</v>
      </c>
      <c r="CE661" t="s">
        <v>6794</v>
      </c>
      <c r="CI661" t="s">
        <v>6793</v>
      </c>
      <c r="CJ661" t="s">
        <v>6793</v>
      </c>
      <c r="CK661" t="s">
        <v>6794</v>
      </c>
      <c r="CL661" t="s">
        <v>6794</v>
      </c>
      <c r="CM661" t="s">
        <v>6794</v>
      </c>
      <c r="CN661" t="s">
        <v>6793</v>
      </c>
      <c r="CO661" t="s">
        <v>6794</v>
      </c>
      <c r="CP661" t="s">
        <v>6793</v>
      </c>
      <c r="CQ661" t="s">
        <v>6794</v>
      </c>
      <c r="CR661" t="s">
        <v>7545</v>
      </c>
      <c r="CS661" t="s">
        <v>7546</v>
      </c>
      <c r="CT661" t="s">
        <v>6966</v>
      </c>
      <c r="CU661" t="s">
        <v>6793</v>
      </c>
      <c r="CV661">
        <v>1</v>
      </c>
      <c r="CW661">
        <v>1</v>
      </c>
      <c r="CX661">
        <v>1</v>
      </c>
      <c r="CY661" t="s">
        <v>6794</v>
      </c>
      <c r="EC661">
        <v>4</v>
      </c>
      <c r="EE661">
        <v>3</v>
      </c>
      <c r="EF661">
        <v>0</v>
      </c>
      <c r="EG661">
        <v>0</v>
      </c>
      <c r="EH661">
        <v>1</v>
      </c>
      <c r="EI661">
        <v>0</v>
      </c>
      <c r="EJ661">
        <v>0</v>
      </c>
      <c r="EK661">
        <v>0</v>
      </c>
      <c r="EL661" t="s">
        <v>6794</v>
      </c>
      <c r="EV661" t="s">
        <v>6794</v>
      </c>
      <c r="PS661" t="s">
        <v>6</v>
      </c>
      <c r="PT661" t="s">
        <v>7526</v>
      </c>
      <c r="PU661" t="s">
        <v>6857</v>
      </c>
      <c r="PV661" t="s">
        <v>7526</v>
      </c>
      <c r="PW661" t="s">
        <v>7515</v>
      </c>
      <c r="PX661" t="s">
        <v>7515</v>
      </c>
      <c r="PY661" t="s">
        <v>7516</v>
      </c>
      <c r="PZ661" t="s">
        <v>7515</v>
      </c>
      <c r="QA661" t="s">
        <v>7515</v>
      </c>
      <c r="QB661" t="s">
        <v>7515</v>
      </c>
      <c r="QC661" t="s">
        <v>7515</v>
      </c>
      <c r="QD661" t="s">
        <v>7528</v>
      </c>
      <c r="QE661" t="s">
        <v>7539</v>
      </c>
      <c r="QF661" t="s">
        <v>7528</v>
      </c>
      <c r="QG661" t="s">
        <v>7681</v>
      </c>
      <c r="QH661">
        <v>2008</v>
      </c>
      <c r="QI661">
        <v>2</v>
      </c>
      <c r="QJ661">
        <v>1</v>
      </c>
      <c r="QK661" s="329">
        <v>39501</v>
      </c>
      <c r="QL661">
        <v>1</v>
      </c>
      <c r="QM661">
        <v>0</v>
      </c>
      <c r="QN661" t="s">
        <v>212</v>
      </c>
      <c r="QO661">
        <v>2008</v>
      </c>
      <c r="QP661">
        <v>50</v>
      </c>
      <c r="RV661">
        <f t="shared" si="21"/>
        <v>0</v>
      </c>
      <c r="RY661">
        <f t="shared" si="20"/>
        <v>7</v>
      </c>
    </row>
    <row r="662" spans="1:493" x14ac:dyDescent="0.3">
      <c r="A662">
        <v>71646</v>
      </c>
      <c r="B662">
        <v>910</v>
      </c>
      <c r="C662" t="s">
        <v>6793</v>
      </c>
      <c r="D662" t="s">
        <v>6793</v>
      </c>
      <c r="I662" t="s">
        <v>6793</v>
      </c>
      <c r="J662" t="s">
        <v>7515</v>
      </c>
      <c r="K662" t="s">
        <v>7516</v>
      </c>
      <c r="L662" t="s">
        <v>7515</v>
      </c>
      <c r="M662" t="s">
        <v>7515</v>
      </c>
      <c r="N662" t="s">
        <v>7515</v>
      </c>
      <c r="O662" t="s">
        <v>7515</v>
      </c>
      <c r="P662" t="s">
        <v>7515</v>
      </c>
      <c r="Q662" t="s">
        <v>7515</v>
      </c>
      <c r="R662" t="s">
        <v>7515</v>
      </c>
      <c r="S662" t="s">
        <v>7515</v>
      </c>
      <c r="T662" t="s">
        <v>7515</v>
      </c>
      <c r="U662" t="s">
        <v>7515</v>
      </c>
      <c r="V662" t="s">
        <v>7515</v>
      </c>
      <c r="W662" t="s">
        <v>7515</v>
      </c>
      <c r="X662" t="s">
        <v>7515</v>
      </c>
      <c r="Y662" t="s">
        <v>7515</v>
      </c>
      <c r="Z662" t="s">
        <v>7515</v>
      </c>
      <c r="AA662" t="s">
        <v>7515</v>
      </c>
      <c r="AB662" t="s">
        <v>7515</v>
      </c>
      <c r="AC662" t="s">
        <v>6796</v>
      </c>
      <c r="AK662" t="s">
        <v>6985</v>
      </c>
      <c r="AL662" t="s">
        <v>6793</v>
      </c>
      <c r="AM662" t="s">
        <v>6793</v>
      </c>
      <c r="AN662" t="s">
        <v>6</v>
      </c>
      <c r="AQ662" t="s">
        <v>6988</v>
      </c>
      <c r="AR662" t="s">
        <v>6793</v>
      </c>
      <c r="AS662" t="s">
        <v>6794</v>
      </c>
      <c r="AT662" t="s">
        <v>6813</v>
      </c>
      <c r="AU662" t="s">
        <v>7531</v>
      </c>
      <c r="AV662" t="s">
        <v>6991</v>
      </c>
      <c r="AX662" t="s">
        <v>6794</v>
      </c>
      <c r="AY662" t="s">
        <v>6794</v>
      </c>
      <c r="AZ662" t="s">
        <v>6794</v>
      </c>
      <c r="BA662" t="s">
        <v>6793</v>
      </c>
      <c r="BB662" t="s">
        <v>6794</v>
      </c>
      <c r="BC662" t="s">
        <v>6794</v>
      </c>
      <c r="BD662" t="s">
        <v>6794</v>
      </c>
      <c r="BE662" t="s">
        <v>6794</v>
      </c>
      <c r="BF662" t="s">
        <v>6794</v>
      </c>
      <c r="BG662" t="s">
        <v>6794</v>
      </c>
      <c r="BH662" t="s">
        <v>6794</v>
      </c>
      <c r="BI662" t="s">
        <v>7024</v>
      </c>
      <c r="BJ662" t="s">
        <v>6</v>
      </c>
      <c r="BK662" t="s">
        <v>6794</v>
      </c>
      <c r="BM662" t="s">
        <v>7547</v>
      </c>
      <c r="BN662" t="s">
        <v>6</v>
      </c>
      <c r="BO662" t="s">
        <v>7519</v>
      </c>
      <c r="BP662" t="s">
        <v>6</v>
      </c>
      <c r="BQ662" t="s">
        <v>6</v>
      </c>
      <c r="BR662" t="s">
        <v>7594</v>
      </c>
      <c r="BS662" t="s">
        <v>7516</v>
      </c>
      <c r="BT662" t="s">
        <v>7515</v>
      </c>
      <c r="BU662" t="s">
        <v>7515</v>
      </c>
      <c r="BV662" t="s">
        <v>7515</v>
      </c>
      <c r="BW662" t="s">
        <v>7515</v>
      </c>
      <c r="BX662" t="s">
        <v>7515</v>
      </c>
      <c r="BY662" t="s">
        <v>7515</v>
      </c>
      <c r="BZ662" t="s">
        <v>7515</v>
      </c>
      <c r="CA662" t="s">
        <v>7515</v>
      </c>
      <c r="CB662" t="s">
        <v>7515</v>
      </c>
      <c r="CC662" t="s">
        <v>7515</v>
      </c>
      <c r="CD662" t="s">
        <v>7515</v>
      </c>
      <c r="CE662" t="s">
        <v>6794</v>
      </c>
      <c r="CI662" t="s">
        <v>6794</v>
      </c>
      <c r="CJ662" t="s">
        <v>6794</v>
      </c>
      <c r="CK662" t="s">
        <v>6794</v>
      </c>
      <c r="CL662" t="s">
        <v>6794</v>
      </c>
      <c r="CM662" t="s">
        <v>6794</v>
      </c>
      <c r="CN662" t="s">
        <v>6794</v>
      </c>
      <c r="CO662" t="s">
        <v>6794</v>
      </c>
      <c r="CP662" t="s">
        <v>6793</v>
      </c>
      <c r="CQ662" t="s">
        <v>6794</v>
      </c>
      <c r="CR662" t="s">
        <v>7520</v>
      </c>
      <c r="CS662" t="s">
        <v>7521</v>
      </c>
      <c r="CT662" t="s">
        <v>6966</v>
      </c>
      <c r="CU662" t="s">
        <v>6793</v>
      </c>
      <c r="CV662">
        <v>2</v>
      </c>
      <c r="CW662">
        <v>4</v>
      </c>
      <c r="CX662">
        <v>2</v>
      </c>
      <c r="CY662" t="s">
        <v>6794</v>
      </c>
      <c r="EC662">
        <v>1</v>
      </c>
      <c r="ED662" t="s">
        <v>7584</v>
      </c>
      <c r="EL662" t="s">
        <v>6794</v>
      </c>
      <c r="EV662" t="s">
        <v>6794</v>
      </c>
      <c r="PS662" t="s">
        <v>6</v>
      </c>
      <c r="PT662" t="s">
        <v>7526</v>
      </c>
      <c r="PU662" t="s">
        <v>7526</v>
      </c>
      <c r="PV662" t="s">
        <v>7527</v>
      </c>
      <c r="PW662" t="s">
        <v>7516</v>
      </c>
      <c r="PX662" t="s">
        <v>7515</v>
      </c>
      <c r="PY662" t="s">
        <v>7515</v>
      </c>
      <c r="PZ662" t="s">
        <v>7515</v>
      </c>
      <c r="QA662" t="s">
        <v>7515</v>
      </c>
      <c r="QB662" t="s">
        <v>7515</v>
      </c>
      <c r="QC662" t="s">
        <v>7515</v>
      </c>
      <c r="QD662" t="s">
        <v>7528</v>
      </c>
      <c r="QE662" t="s">
        <v>7529</v>
      </c>
      <c r="QF662" t="s">
        <v>7528</v>
      </c>
      <c r="QG662" t="s">
        <v>7681</v>
      </c>
      <c r="QH662">
        <v>2008</v>
      </c>
      <c r="QI662">
        <v>7</v>
      </c>
      <c r="QJ662">
        <v>1</v>
      </c>
      <c r="QK662" s="329">
        <v>39631</v>
      </c>
      <c r="QL662">
        <v>1</v>
      </c>
      <c r="QM662">
        <v>0</v>
      </c>
      <c r="QN662" t="s">
        <v>212</v>
      </c>
      <c r="QO662">
        <v>2008</v>
      </c>
      <c r="QP662">
        <v>50</v>
      </c>
      <c r="RV662">
        <f t="shared" si="21"/>
        <v>0</v>
      </c>
      <c r="RY662">
        <f t="shared" si="20"/>
        <v>7</v>
      </c>
    </row>
    <row r="663" spans="1:493" x14ac:dyDescent="0.3">
      <c r="A663">
        <v>71647</v>
      </c>
      <c r="B663">
        <v>911</v>
      </c>
      <c r="C663" t="s">
        <v>6793</v>
      </c>
      <c r="D663" t="s">
        <v>6793</v>
      </c>
      <c r="I663" t="s">
        <v>6793</v>
      </c>
      <c r="J663" t="s">
        <v>7516</v>
      </c>
      <c r="K663" t="s">
        <v>7515</v>
      </c>
      <c r="L663" t="s">
        <v>7515</v>
      </c>
      <c r="M663" t="s">
        <v>7515</v>
      </c>
      <c r="N663" t="s">
        <v>7515</v>
      </c>
      <c r="O663" t="s">
        <v>7515</v>
      </c>
      <c r="P663" t="s">
        <v>7515</v>
      </c>
      <c r="Q663" t="s">
        <v>7515</v>
      </c>
      <c r="R663" t="s">
        <v>7515</v>
      </c>
      <c r="S663" t="s">
        <v>7515</v>
      </c>
      <c r="T663" t="s">
        <v>7515</v>
      </c>
      <c r="U663" t="s">
        <v>7515</v>
      </c>
      <c r="V663" t="s">
        <v>7515</v>
      </c>
      <c r="W663" t="s">
        <v>7515</v>
      </c>
      <c r="X663" t="s">
        <v>7515</v>
      </c>
      <c r="Y663" t="s">
        <v>7515</v>
      </c>
      <c r="Z663" t="s">
        <v>7515</v>
      </c>
      <c r="AA663" t="s">
        <v>7515</v>
      </c>
      <c r="AB663" t="s">
        <v>7515</v>
      </c>
      <c r="AC663" t="s">
        <v>6796</v>
      </c>
      <c r="AK663" t="s">
        <v>6985</v>
      </c>
      <c r="AL663" t="s">
        <v>6793</v>
      </c>
      <c r="AM663" t="s">
        <v>6794</v>
      </c>
      <c r="AN663" t="s">
        <v>7680</v>
      </c>
      <c r="AO663">
        <v>0</v>
      </c>
      <c r="AP663">
        <v>10</v>
      </c>
      <c r="AQ663" t="s">
        <v>7568</v>
      </c>
      <c r="AT663" t="s">
        <v>6813</v>
      </c>
      <c r="AU663" t="s">
        <v>6</v>
      </c>
      <c r="AV663" t="s">
        <v>6991</v>
      </c>
      <c r="AX663" t="s">
        <v>6794</v>
      </c>
      <c r="AY663" t="s">
        <v>6794</v>
      </c>
      <c r="AZ663" t="s">
        <v>6793</v>
      </c>
      <c r="BA663" t="s">
        <v>6793</v>
      </c>
      <c r="BC663" t="s">
        <v>6794</v>
      </c>
      <c r="BD663" t="s">
        <v>6794</v>
      </c>
      <c r="BE663" t="s">
        <v>6794</v>
      </c>
      <c r="BF663" t="s">
        <v>6794</v>
      </c>
      <c r="BG663" t="s">
        <v>6794</v>
      </c>
      <c r="BH663" t="s">
        <v>6794</v>
      </c>
      <c r="BI663" t="s">
        <v>7021</v>
      </c>
      <c r="BJ663" t="s">
        <v>7024</v>
      </c>
      <c r="BK663" t="s">
        <v>6794</v>
      </c>
      <c r="BM663">
        <v>50</v>
      </c>
      <c r="BN663" t="s">
        <v>6</v>
      </c>
      <c r="BO663" t="s">
        <v>7519</v>
      </c>
      <c r="BP663" t="s">
        <v>6</v>
      </c>
      <c r="BQ663" t="s">
        <v>7559</v>
      </c>
      <c r="BR663" t="s">
        <v>7543</v>
      </c>
      <c r="BS663" t="s">
        <v>7515</v>
      </c>
      <c r="BT663" t="s">
        <v>7515</v>
      </c>
      <c r="BU663" t="s">
        <v>7516</v>
      </c>
      <c r="BV663" t="s">
        <v>7515</v>
      </c>
      <c r="BW663" t="s">
        <v>7515</v>
      </c>
      <c r="BX663" t="s">
        <v>7515</v>
      </c>
      <c r="BY663" t="s">
        <v>7515</v>
      </c>
      <c r="BZ663" t="s">
        <v>7515</v>
      </c>
      <c r="CA663" t="s">
        <v>7515</v>
      </c>
      <c r="CB663" t="s">
        <v>7515</v>
      </c>
      <c r="CC663" t="s">
        <v>7515</v>
      </c>
      <c r="CD663" t="s">
        <v>7515</v>
      </c>
      <c r="CE663" t="s">
        <v>6794</v>
      </c>
      <c r="CI663" t="s">
        <v>6793</v>
      </c>
      <c r="CJ663" t="s">
        <v>6793</v>
      </c>
      <c r="CK663" t="s">
        <v>6794</v>
      </c>
      <c r="CL663" t="s">
        <v>6794</v>
      </c>
      <c r="CM663" t="s">
        <v>6794</v>
      </c>
      <c r="CN663" t="s">
        <v>6794</v>
      </c>
      <c r="CO663" t="s">
        <v>6794</v>
      </c>
      <c r="CP663" t="s">
        <v>6793</v>
      </c>
      <c r="CQ663" t="s">
        <v>6794</v>
      </c>
      <c r="CR663" t="s">
        <v>7545</v>
      </c>
      <c r="CS663" t="s">
        <v>7608</v>
      </c>
      <c r="CT663" t="s">
        <v>7522</v>
      </c>
      <c r="CU663" t="s">
        <v>6794</v>
      </c>
      <c r="CV663">
        <v>1</v>
      </c>
      <c r="CW663">
        <v>2</v>
      </c>
      <c r="CX663">
        <v>3</v>
      </c>
      <c r="EC663">
        <v>2</v>
      </c>
      <c r="EE663">
        <v>0</v>
      </c>
      <c r="EF663">
        <v>1</v>
      </c>
      <c r="EG663">
        <v>0</v>
      </c>
      <c r="EH663">
        <v>0</v>
      </c>
      <c r="EI663">
        <v>0</v>
      </c>
      <c r="EJ663">
        <v>1</v>
      </c>
      <c r="EK663">
        <v>0</v>
      </c>
      <c r="EV663" t="s">
        <v>6794</v>
      </c>
      <c r="PS663" t="s">
        <v>7526</v>
      </c>
      <c r="PT663" t="s">
        <v>7526</v>
      </c>
      <c r="PU663" t="s">
        <v>6857</v>
      </c>
      <c r="PV663" t="s">
        <v>7526</v>
      </c>
      <c r="PW663" t="s">
        <v>7515</v>
      </c>
      <c r="PX663" t="s">
        <v>7515</v>
      </c>
      <c r="PY663" t="s">
        <v>7515</v>
      </c>
      <c r="PZ663" t="s">
        <v>7515</v>
      </c>
      <c r="QA663" t="s">
        <v>7515</v>
      </c>
      <c r="QB663" t="s">
        <v>7515</v>
      </c>
      <c r="QC663" t="s">
        <v>7516</v>
      </c>
      <c r="QD663" t="s">
        <v>7528</v>
      </c>
      <c r="QE663" t="s">
        <v>7529</v>
      </c>
      <c r="QF663" t="s">
        <v>7528</v>
      </c>
      <c r="QG663" t="s">
        <v>7681</v>
      </c>
      <c r="QH663">
        <v>2008</v>
      </c>
      <c r="QI663">
        <v>10</v>
      </c>
      <c r="QJ663">
        <v>1</v>
      </c>
      <c r="QK663" s="329">
        <v>39744</v>
      </c>
      <c r="QL663">
        <v>1</v>
      </c>
      <c r="QM663">
        <v>0</v>
      </c>
      <c r="QN663" t="s">
        <v>212</v>
      </c>
      <c r="QO663">
        <v>2008</v>
      </c>
      <c r="QP663">
        <v>50</v>
      </c>
      <c r="RV663">
        <f t="shared" si="21"/>
        <v>4</v>
      </c>
      <c r="RY663">
        <f t="shared" si="20"/>
        <v>10</v>
      </c>
    </row>
    <row r="664" spans="1:493" x14ac:dyDescent="0.3">
      <c r="A664">
        <v>71648</v>
      </c>
      <c r="B664">
        <v>912</v>
      </c>
      <c r="C664" t="s">
        <v>6793</v>
      </c>
      <c r="D664" t="s">
        <v>6793</v>
      </c>
      <c r="I664" t="s">
        <v>6793</v>
      </c>
      <c r="J664" t="s">
        <v>7515</v>
      </c>
      <c r="K664" t="s">
        <v>7516</v>
      </c>
      <c r="L664" t="s">
        <v>7515</v>
      </c>
      <c r="M664" t="s">
        <v>7515</v>
      </c>
      <c r="N664" t="s">
        <v>7515</v>
      </c>
      <c r="O664" t="s">
        <v>7515</v>
      </c>
      <c r="P664" t="s">
        <v>7515</v>
      </c>
      <c r="Q664" t="s">
        <v>7515</v>
      </c>
      <c r="R664" t="s">
        <v>7515</v>
      </c>
      <c r="S664" t="s">
        <v>7515</v>
      </c>
      <c r="T664" t="s">
        <v>7515</v>
      </c>
      <c r="U664" t="s">
        <v>7515</v>
      </c>
      <c r="V664" t="s">
        <v>7515</v>
      </c>
      <c r="W664" t="s">
        <v>7515</v>
      </c>
      <c r="X664" t="s">
        <v>7515</v>
      </c>
      <c r="Y664" t="s">
        <v>7515</v>
      </c>
      <c r="Z664" t="s">
        <v>7515</v>
      </c>
      <c r="AA664" t="s">
        <v>7515</v>
      </c>
      <c r="AB664" t="s">
        <v>7515</v>
      </c>
      <c r="AC664" t="s">
        <v>6796</v>
      </c>
      <c r="AK664" t="s">
        <v>6985</v>
      </c>
      <c r="AL664" t="s">
        <v>6793</v>
      </c>
      <c r="AM664" t="s">
        <v>6793</v>
      </c>
      <c r="AN664" t="s">
        <v>7680</v>
      </c>
      <c r="AO664">
        <v>0</v>
      </c>
      <c r="AP664">
        <v>24</v>
      </c>
      <c r="AQ664" t="s">
        <v>6988</v>
      </c>
      <c r="AR664" t="s">
        <v>6793</v>
      </c>
      <c r="AS664" t="s">
        <v>6793</v>
      </c>
      <c r="AT664" t="s">
        <v>6813</v>
      </c>
      <c r="AU664" t="s">
        <v>7531</v>
      </c>
      <c r="AV664" t="s">
        <v>6991</v>
      </c>
      <c r="AX664" t="s">
        <v>6793</v>
      </c>
      <c r="AY664" t="s">
        <v>6793</v>
      </c>
      <c r="AZ664" t="s">
        <v>6793</v>
      </c>
      <c r="BA664" t="s">
        <v>6793</v>
      </c>
      <c r="BB664" t="s">
        <v>6794</v>
      </c>
      <c r="BC664" t="s">
        <v>6794</v>
      </c>
      <c r="BD664" t="s">
        <v>6794</v>
      </c>
      <c r="BE664" t="s">
        <v>6794</v>
      </c>
      <c r="BF664" t="s">
        <v>6794</v>
      </c>
      <c r="BG664" t="s">
        <v>6794</v>
      </c>
      <c r="BH664" t="s">
        <v>6794</v>
      </c>
      <c r="BI664" t="s">
        <v>7565</v>
      </c>
      <c r="BJ664" t="s">
        <v>7024</v>
      </c>
      <c r="BK664" t="s">
        <v>7540</v>
      </c>
      <c r="BL664" t="s">
        <v>6757</v>
      </c>
      <c r="BO664" t="s">
        <v>7519</v>
      </c>
      <c r="BP664" t="s">
        <v>6</v>
      </c>
      <c r="BQ664" t="s">
        <v>7559</v>
      </c>
      <c r="BR664" t="s">
        <v>7682</v>
      </c>
      <c r="BS664" t="s">
        <v>7515</v>
      </c>
      <c r="BT664" t="s">
        <v>7515</v>
      </c>
      <c r="BU664" t="s">
        <v>7515</v>
      </c>
      <c r="BV664" t="s">
        <v>7515</v>
      </c>
      <c r="BW664" t="s">
        <v>7515</v>
      </c>
      <c r="BX664" t="s">
        <v>7515</v>
      </c>
      <c r="BY664" t="s">
        <v>7515</v>
      </c>
      <c r="BZ664" t="s">
        <v>7516</v>
      </c>
      <c r="CA664" t="s">
        <v>7515</v>
      </c>
      <c r="CB664" t="s">
        <v>7515</v>
      </c>
      <c r="CC664" t="s">
        <v>7515</v>
      </c>
      <c r="CD664" t="s">
        <v>7515</v>
      </c>
      <c r="CE664" t="s">
        <v>6794</v>
      </c>
      <c r="CI664" t="s">
        <v>6793</v>
      </c>
      <c r="CJ664" t="s">
        <v>6793</v>
      </c>
      <c r="CK664" t="s">
        <v>6794</v>
      </c>
      <c r="CL664" t="s">
        <v>6793</v>
      </c>
      <c r="CM664" t="s">
        <v>6794</v>
      </c>
      <c r="CN664" t="s">
        <v>6794</v>
      </c>
      <c r="CO664" t="s">
        <v>6794</v>
      </c>
      <c r="CP664" t="s">
        <v>6793</v>
      </c>
      <c r="CQ664" t="s">
        <v>6794</v>
      </c>
      <c r="CR664" t="s">
        <v>7520</v>
      </c>
      <c r="CS664" t="s">
        <v>7521</v>
      </c>
      <c r="CT664" t="s">
        <v>7570</v>
      </c>
      <c r="CU664" t="s">
        <v>6793</v>
      </c>
      <c r="CV664">
        <v>2</v>
      </c>
      <c r="CW664">
        <v>4</v>
      </c>
      <c r="CX664">
        <v>3</v>
      </c>
      <c r="CY664" t="s">
        <v>6794</v>
      </c>
      <c r="EC664">
        <v>6</v>
      </c>
      <c r="EE664">
        <v>2</v>
      </c>
      <c r="EF664">
        <v>2</v>
      </c>
      <c r="EG664">
        <v>0</v>
      </c>
      <c r="EH664">
        <v>0</v>
      </c>
      <c r="EI664">
        <v>2</v>
      </c>
      <c r="EJ664">
        <v>0</v>
      </c>
      <c r="EK664">
        <v>0</v>
      </c>
      <c r="EL664" t="s">
        <v>6794</v>
      </c>
      <c r="EV664" t="s">
        <v>6794</v>
      </c>
      <c r="PS664" t="s">
        <v>6</v>
      </c>
      <c r="PT664" t="s">
        <v>7526</v>
      </c>
      <c r="PU664" t="s">
        <v>7526</v>
      </c>
      <c r="PV664" t="s">
        <v>7526</v>
      </c>
      <c r="PW664" t="s">
        <v>7516</v>
      </c>
      <c r="PX664" t="s">
        <v>7515</v>
      </c>
      <c r="PY664" t="s">
        <v>7515</v>
      </c>
      <c r="PZ664" t="s">
        <v>7515</v>
      </c>
      <c r="QA664" t="s">
        <v>7515</v>
      </c>
      <c r="QB664" t="s">
        <v>7515</v>
      </c>
      <c r="QC664" t="s">
        <v>7515</v>
      </c>
      <c r="QD664" t="s">
        <v>7528</v>
      </c>
      <c r="QE664" t="s">
        <v>7529</v>
      </c>
      <c r="QF664" t="s">
        <v>7528</v>
      </c>
      <c r="QG664" t="s">
        <v>7681</v>
      </c>
      <c r="QH664">
        <v>2008</v>
      </c>
      <c r="QI664">
        <v>2</v>
      </c>
      <c r="QJ664">
        <v>1</v>
      </c>
      <c r="QK664" s="329">
        <v>39501</v>
      </c>
      <c r="QL664">
        <v>1</v>
      </c>
      <c r="QM664">
        <v>0</v>
      </c>
      <c r="QN664" t="s">
        <v>212</v>
      </c>
      <c r="QO664">
        <v>2008</v>
      </c>
      <c r="QP664">
        <v>50</v>
      </c>
      <c r="RV664">
        <f t="shared" si="21"/>
        <v>2</v>
      </c>
      <c r="RY664">
        <f t="shared" si="20"/>
        <v>12</v>
      </c>
    </row>
    <row r="665" spans="1:493" x14ac:dyDescent="0.3">
      <c r="A665">
        <v>71649</v>
      </c>
      <c r="B665">
        <v>913</v>
      </c>
      <c r="C665" t="s">
        <v>6793</v>
      </c>
      <c r="D665" t="s">
        <v>6793</v>
      </c>
      <c r="I665" t="s">
        <v>6793</v>
      </c>
      <c r="J665" t="s">
        <v>7515</v>
      </c>
      <c r="K665" t="s">
        <v>7515</v>
      </c>
      <c r="L665" t="s">
        <v>7515</v>
      </c>
      <c r="M665" t="s">
        <v>7515</v>
      </c>
      <c r="N665" t="s">
        <v>7515</v>
      </c>
      <c r="O665" t="s">
        <v>7515</v>
      </c>
      <c r="P665" t="s">
        <v>7515</v>
      </c>
      <c r="Q665" t="s">
        <v>7515</v>
      </c>
      <c r="R665" t="s">
        <v>7515</v>
      </c>
      <c r="S665" t="s">
        <v>7515</v>
      </c>
      <c r="T665" t="s">
        <v>7515</v>
      </c>
      <c r="U665" t="s">
        <v>7515</v>
      </c>
      <c r="V665" t="s">
        <v>7515</v>
      </c>
      <c r="W665" t="s">
        <v>7515</v>
      </c>
      <c r="X665" t="s">
        <v>7515</v>
      </c>
      <c r="Y665" t="s">
        <v>7516</v>
      </c>
      <c r="Z665" t="s">
        <v>7515</v>
      </c>
      <c r="AA665" t="s">
        <v>7515</v>
      </c>
      <c r="AB665" t="s">
        <v>7515</v>
      </c>
      <c r="AC665" t="s">
        <v>6796</v>
      </c>
      <c r="AK665" t="s">
        <v>6985</v>
      </c>
      <c r="AL665" t="s">
        <v>6793</v>
      </c>
      <c r="AM665" t="s">
        <v>6793</v>
      </c>
      <c r="AN665" t="s">
        <v>7680</v>
      </c>
      <c r="AO665">
        <v>0</v>
      </c>
      <c r="AP665">
        <v>12</v>
      </c>
      <c r="AQ665" t="s">
        <v>6988</v>
      </c>
      <c r="AR665" t="s">
        <v>6793</v>
      </c>
      <c r="AS665" t="s">
        <v>6793</v>
      </c>
      <c r="AT665" t="s">
        <v>6813</v>
      </c>
      <c r="AU665" t="s">
        <v>7531</v>
      </c>
      <c r="AV665" t="s">
        <v>7553</v>
      </c>
      <c r="AX665" t="s">
        <v>6794</v>
      </c>
      <c r="AY665" t="s">
        <v>6794</v>
      </c>
      <c r="AZ665" t="s">
        <v>6794</v>
      </c>
      <c r="BA665" t="s">
        <v>6794</v>
      </c>
      <c r="BB665" t="s">
        <v>6794</v>
      </c>
      <c r="BC665" t="s">
        <v>6793</v>
      </c>
      <c r="BD665" t="s">
        <v>6794</v>
      </c>
      <c r="BE665" t="s">
        <v>6793</v>
      </c>
      <c r="BF665" t="s">
        <v>6794</v>
      </c>
      <c r="BG665" t="s">
        <v>6794</v>
      </c>
      <c r="BH665" t="s">
        <v>6794</v>
      </c>
      <c r="BI665" t="s">
        <v>7025</v>
      </c>
      <c r="BJ665" t="s">
        <v>7686</v>
      </c>
      <c r="BK665" t="s">
        <v>7540</v>
      </c>
      <c r="BL665" t="s">
        <v>6</v>
      </c>
      <c r="BO665" t="s">
        <v>7519</v>
      </c>
      <c r="BP665" t="s">
        <v>6</v>
      </c>
      <c r="BQ665" t="s">
        <v>7025</v>
      </c>
      <c r="BR665" t="s">
        <v>7561</v>
      </c>
      <c r="BS665" t="s">
        <v>7515</v>
      </c>
      <c r="BT665" t="s">
        <v>7516</v>
      </c>
      <c r="BU665" t="s">
        <v>7515</v>
      </c>
      <c r="BV665" t="s">
        <v>7515</v>
      </c>
      <c r="BW665" t="s">
        <v>7515</v>
      </c>
      <c r="BX665" t="s">
        <v>7515</v>
      </c>
      <c r="BY665" t="s">
        <v>7515</v>
      </c>
      <c r="BZ665" t="s">
        <v>7515</v>
      </c>
      <c r="CA665" t="s">
        <v>7515</v>
      </c>
      <c r="CB665" t="s">
        <v>7515</v>
      </c>
      <c r="CC665" t="s">
        <v>7515</v>
      </c>
      <c r="CD665" t="s">
        <v>7515</v>
      </c>
      <c r="CE665" t="s">
        <v>6794</v>
      </c>
      <c r="CI665" t="s">
        <v>6793</v>
      </c>
      <c r="CJ665" t="s">
        <v>6793</v>
      </c>
      <c r="CK665" t="s">
        <v>6794</v>
      </c>
      <c r="CL665" t="s">
        <v>6794</v>
      </c>
      <c r="CM665" t="s">
        <v>6794</v>
      </c>
      <c r="CN665" t="s">
        <v>6794</v>
      </c>
      <c r="CO665" t="s">
        <v>6794</v>
      </c>
      <c r="CP665" t="s">
        <v>6793</v>
      </c>
      <c r="CQ665" t="s">
        <v>6794</v>
      </c>
      <c r="CR665" t="s">
        <v>7520</v>
      </c>
      <c r="CS665" t="s">
        <v>7521</v>
      </c>
      <c r="CT665" t="s">
        <v>7605</v>
      </c>
      <c r="CU665" t="s">
        <v>6793</v>
      </c>
      <c r="CV665">
        <v>3</v>
      </c>
      <c r="CW665">
        <v>4</v>
      </c>
      <c r="CX665">
        <v>4</v>
      </c>
      <c r="CY665" t="s">
        <v>6794</v>
      </c>
      <c r="EC665">
        <v>4</v>
      </c>
      <c r="EE665">
        <v>2</v>
      </c>
      <c r="EF665">
        <v>0</v>
      </c>
      <c r="EG665">
        <v>0</v>
      </c>
      <c r="EH665">
        <v>0</v>
      </c>
      <c r="EI665">
        <v>1</v>
      </c>
      <c r="EJ665">
        <v>1</v>
      </c>
      <c r="EK665">
        <v>0</v>
      </c>
      <c r="EL665" t="s">
        <v>6794</v>
      </c>
      <c r="EV665" t="s">
        <v>6794</v>
      </c>
      <c r="PS665" t="s">
        <v>7526</v>
      </c>
      <c r="PT665" t="s">
        <v>7526</v>
      </c>
      <c r="PU665" t="s">
        <v>7526</v>
      </c>
      <c r="PV665" t="s">
        <v>7526</v>
      </c>
      <c r="PW665" t="s">
        <v>7516</v>
      </c>
      <c r="PX665" t="s">
        <v>7515</v>
      </c>
      <c r="PY665" t="s">
        <v>7515</v>
      </c>
      <c r="PZ665" t="s">
        <v>7515</v>
      </c>
      <c r="QA665" t="s">
        <v>7515</v>
      </c>
      <c r="QB665" t="s">
        <v>7515</v>
      </c>
      <c r="QC665" t="s">
        <v>7515</v>
      </c>
      <c r="QD665" t="s">
        <v>7528</v>
      </c>
      <c r="QE665" t="s">
        <v>7539</v>
      </c>
      <c r="QF665" t="s">
        <v>7528</v>
      </c>
      <c r="QG665" t="s">
        <v>7681</v>
      </c>
      <c r="QH665">
        <v>2008</v>
      </c>
      <c r="QI665">
        <v>4</v>
      </c>
      <c r="QJ665">
        <v>1</v>
      </c>
      <c r="QK665" s="329">
        <v>39560</v>
      </c>
      <c r="QL665">
        <v>1</v>
      </c>
      <c r="QM665">
        <v>0</v>
      </c>
      <c r="QN665" t="s">
        <v>212</v>
      </c>
      <c r="QO665">
        <v>2008</v>
      </c>
      <c r="QP665">
        <v>50</v>
      </c>
      <c r="RV665">
        <f t="shared" si="21"/>
        <v>4</v>
      </c>
      <c r="RY665">
        <f t="shared" si="20"/>
        <v>1</v>
      </c>
    </row>
    <row r="666" spans="1:493" x14ac:dyDescent="0.3">
      <c r="A666">
        <v>71650</v>
      </c>
      <c r="B666">
        <v>915</v>
      </c>
      <c r="C666" t="s">
        <v>6793</v>
      </c>
      <c r="D666" t="s">
        <v>6793</v>
      </c>
      <c r="I666" t="s">
        <v>6793</v>
      </c>
      <c r="J666" t="s">
        <v>7515</v>
      </c>
      <c r="K666" t="s">
        <v>7515</v>
      </c>
      <c r="L666" t="s">
        <v>7515</v>
      </c>
      <c r="M666" t="s">
        <v>7515</v>
      </c>
      <c r="N666" t="s">
        <v>7515</v>
      </c>
      <c r="O666" t="s">
        <v>7515</v>
      </c>
      <c r="P666" t="s">
        <v>7515</v>
      </c>
      <c r="Q666" t="s">
        <v>7515</v>
      </c>
      <c r="R666" t="s">
        <v>7515</v>
      </c>
      <c r="S666" t="s">
        <v>7515</v>
      </c>
      <c r="T666" t="s">
        <v>7515</v>
      </c>
      <c r="U666" t="s">
        <v>7515</v>
      </c>
      <c r="V666" t="s">
        <v>7515</v>
      </c>
      <c r="W666" t="s">
        <v>7516</v>
      </c>
      <c r="X666" t="s">
        <v>7515</v>
      </c>
      <c r="Y666" t="s">
        <v>7515</v>
      </c>
      <c r="Z666" t="s">
        <v>7515</v>
      </c>
      <c r="AA666" t="s">
        <v>7515</v>
      </c>
      <c r="AB666" t="s">
        <v>7515</v>
      </c>
      <c r="AC666" t="s">
        <v>6796</v>
      </c>
      <c r="AK666" t="s">
        <v>6985</v>
      </c>
      <c r="AL666" t="s">
        <v>6793</v>
      </c>
      <c r="AM666" t="s">
        <v>6793</v>
      </c>
      <c r="AN666" t="s">
        <v>7680</v>
      </c>
      <c r="AO666">
        <v>0</v>
      </c>
      <c r="AP666">
        <v>9</v>
      </c>
      <c r="AQ666" t="s">
        <v>6988</v>
      </c>
      <c r="AR666" t="s">
        <v>6793</v>
      </c>
      <c r="AS666" t="s">
        <v>6793</v>
      </c>
      <c r="AT666" t="s">
        <v>6813</v>
      </c>
      <c r="AU666" t="s">
        <v>7531</v>
      </c>
      <c r="AV666" t="s">
        <v>7518</v>
      </c>
      <c r="AX666" t="s">
        <v>6793</v>
      </c>
      <c r="AY666" t="s">
        <v>6794</v>
      </c>
      <c r="AZ666" t="s">
        <v>6793</v>
      </c>
      <c r="BA666" t="s">
        <v>6794</v>
      </c>
      <c r="BB666" t="s">
        <v>6794</v>
      </c>
      <c r="BC666" t="s">
        <v>6794</v>
      </c>
      <c r="BD666" t="s">
        <v>6794</v>
      </c>
      <c r="BE666" t="s">
        <v>6794</v>
      </c>
      <c r="BF666" t="s">
        <v>6794</v>
      </c>
      <c r="BG666" t="s">
        <v>6794</v>
      </c>
      <c r="BH666" t="s">
        <v>6794</v>
      </c>
      <c r="BI666" t="s">
        <v>7029</v>
      </c>
      <c r="BJ666" t="s">
        <v>7024</v>
      </c>
      <c r="BK666" t="s">
        <v>6794</v>
      </c>
      <c r="BM666">
        <v>50</v>
      </c>
      <c r="BN666" t="s">
        <v>6</v>
      </c>
      <c r="BO666" t="s">
        <v>7519</v>
      </c>
      <c r="BP666" t="s">
        <v>7576</v>
      </c>
      <c r="BQ666" t="s">
        <v>7559</v>
      </c>
      <c r="BR666" t="s">
        <v>7543</v>
      </c>
      <c r="BS666" t="s">
        <v>7515</v>
      </c>
      <c r="BT666" t="s">
        <v>7515</v>
      </c>
      <c r="BU666" t="s">
        <v>7516</v>
      </c>
      <c r="BV666" t="s">
        <v>7516</v>
      </c>
      <c r="BW666" t="s">
        <v>7515</v>
      </c>
      <c r="BX666" t="s">
        <v>7515</v>
      </c>
      <c r="BY666" t="s">
        <v>7515</v>
      </c>
      <c r="BZ666" t="s">
        <v>7515</v>
      </c>
      <c r="CA666" t="s">
        <v>7515</v>
      </c>
      <c r="CB666" t="s">
        <v>7515</v>
      </c>
      <c r="CC666" t="s">
        <v>7515</v>
      </c>
      <c r="CD666" t="s">
        <v>7515</v>
      </c>
      <c r="CE666" t="s">
        <v>6794</v>
      </c>
      <c r="CI666" t="s">
        <v>6793</v>
      </c>
      <c r="CJ666" t="s">
        <v>6793</v>
      </c>
      <c r="CK666" t="s">
        <v>6794</v>
      </c>
      <c r="CL666" t="s">
        <v>6793</v>
      </c>
      <c r="CM666" t="s">
        <v>6793</v>
      </c>
      <c r="CN666" t="s">
        <v>6794</v>
      </c>
      <c r="CO666" t="s">
        <v>6794</v>
      </c>
      <c r="CP666" t="s">
        <v>6793</v>
      </c>
      <c r="CQ666" t="s">
        <v>6794</v>
      </c>
      <c r="CR666" t="s">
        <v>7520</v>
      </c>
      <c r="CS666" t="s">
        <v>7521</v>
      </c>
      <c r="CT666" t="s">
        <v>7602</v>
      </c>
      <c r="CU666" t="s">
        <v>6793</v>
      </c>
      <c r="CV666">
        <v>3</v>
      </c>
      <c r="CW666">
        <v>4</v>
      </c>
      <c r="CX666">
        <v>3</v>
      </c>
      <c r="CY666" t="s">
        <v>6794</v>
      </c>
      <c r="EC666">
        <v>4</v>
      </c>
      <c r="EE666">
        <v>2</v>
      </c>
      <c r="EF666">
        <v>1</v>
      </c>
      <c r="EG666">
        <v>0</v>
      </c>
      <c r="EH666">
        <v>0</v>
      </c>
      <c r="EI666">
        <v>1</v>
      </c>
      <c r="EJ666">
        <v>0</v>
      </c>
      <c r="EK666">
        <v>0</v>
      </c>
      <c r="EL666" t="s">
        <v>6793</v>
      </c>
      <c r="EM666" t="s">
        <v>7573</v>
      </c>
      <c r="EO666">
        <v>1</v>
      </c>
      <c r="EP666" t="s">
        <v>7683</v>
      </c>
      <c r="EQ666">
        <v>2007</v>
      </c>
      <c r="ER666" t="s">
        <v>7684</v>
      </c>
      <c r="EV666" t="s">
        <v>6794</v>
      </c>
      <c r="PS666" t="s">
        <v>6757</v>
      </c>
      <c r="PT666" t="s">
        <v>7526</v>
      </c>
      <c r="PU666" t="s">
        <v>7527</v>
      </c>
      <c r="PV666" t="s">
        <v>7527</v>
      </c>
      <c r="PW666" t="s">
        <v>7516</v>
      </c>
      <c r="PX666" t="s">
        <v>7515</v>
      </c>
      <c r="PY666" t="s">
        <v>7515</v>
      </c>
      <c r="PZ666" t="s">
        <v>7515</v>
      </c>
      <c r="QA666" t="s">
        <v>7515</v>
      </c>
      <c r="QB666" t="s">
        <v>7515</v>
      </c>
      <c r="QC666" t="s">
        <v>7515</v>
      </c>
      <c r="QD666" t="s">
        <v>7528</v>
      </c>
      <c r="QE666" t="s">
        <v>7529</v>
      </c>
      <c r="QF666" t="s">
        <v>7528</v>
      </c>
      <c r="QG666" t="s">
        <v>7681</v>
      </c>
      <c r="QH666">
        <v>2008</v>
      </c>
      <c r="QI666">
        <v>3</v>
      </c>
      <c r="QJ666">
        <v>1</v>
      </c>
      <c r="QK666" s="329">
        <v>39525</v>
      </c>
      <c r="QL666">
        <v>1</v>
      </c>
      <c r="QM666">
        <v>0</v>
      </c>
      <c r="QN666" t="s">
        <v>265</v>
      </c>
      <c r="QO666">
        <v>2008</v>
      </c>
      <c r="QP666">
        <v>50</v>
      </c>
      <c r="RV666">
        <f t="shared" si="21"/>
        <v>5</v>
      </c>
      <c r="RY666">
        <f t="shared" si="20"/>
        <v>6</v>
      </c>
    </row>
    <row r="667" spans="1:493" x14ac:dyDescent="0.3">
      <c r="A667">
        <v>71651</v>
      </c>
      <c r="B667">
        <v>917</v>
      </c>
      <c r="C667" t="s">
        <v>6793</v>
      </c>
      <c r="D667" t="s">
        <v>6793</v>
      </c>
      <c r="I667" t="s">
        <v>6793</v>
      </c>
      <c r="J667" t="s">
        <v>7515</v>
      </c>
      <c r="K667" t="s">
        <v>7516</v>
      </c>
      <c r="L667" t="s">
        <v>7515</v>
      </c>
      <c r="M667" t="s">
        <v>7515</v>
      </c>
      <c r="N667" t="s">
        <v>7515</v>
      </c>
      <c r="O667" t="s">
        <v>7515</v>
      </c>
      <c r="P667" t="s">
        <v>7515</v>
      </c>
      <c r="Q667" t="s">
        <v>7515</v>
      </c>
      <c r="R667" t="s">
        <v>7515</v>
      </c>
      <c r="S667" t="s">
        <v>7515</v>
      </c>
      <c r="T667" t="s">
        <v>7515</v>
      </c>
      <c r="U667" t="s">
        <v>7515</v>
      </c>
      <c r="V667" t="s">
        <v>7515</v>
      </c>
      <c r="W667" t="s">
        <v>7515</v>
      </c>
      <c r="X667" t="s">
        <v>7515</v>
      </c>
      <c r="Y667" t="s">
        <v>7516</v>
      </c>
      <c r="Z667" t="s">
        <v>7515</v>
      </c>
      <c r="AA667" t="s">
        <v>7515</v>
      </c>
      <c r="AB667" t="s">
        <v>7515</v>
      </c>
      <c r="AC667" t="s">
        <v>7517</v>
      </c>
      <c r="AF667">
        <v>0</v>
      </c>
      <c r="AG667">
        <v>10</v>
      </c>
      <c r="AH667" t="s">
        <v>6845</v>
      </c>
      <c r="AK667" t="s">
        <v>6993</v>
      </c>
      <c r="AL667" t="s">
        <v>6794</v>
      </c>
      <c r="AM667" t="s">
        <v>6794</v>
      </c>
      <c r="AN667" t="s">
        <v>7680</v>
      </c>
      <c r="AO667">
        <v>0</v>
      </c>
      <c r="AP667">
        <v>25</v>
      </c>
      <c r="AQ667" t="s">
        <v>6992</v>
      </c>
      <c r="AR667" t="s">
        <v>6793</v>
      </c>
      <c r="AS667" t="s">
        <v>6793</v>
      </c>
      <c r="AT667" t="s">
        <v>6813</v>
      </c>
      <c r="AU667" t="s">
        <v>7531</v>
      </c>
      <c r="AV667" t="s">
        <v>6991</v>
      </c>
      <c r="AX667" t="s">
        <v>6794</v>
      </c>
      <c r="AY667" t="s">
        <v>6794</v>
      </c>
      <c r="AZ667" t="s">
        <v>6794</v>
      </c>
      <c r="BA667" t="s">
        <v>6793</v>
      </c>
      <c r="BB667" t="s">
        <v>6793</v>
      </c>
      <c r="BC667" t="s">
        <v>6794</v>
      </c>
      <c r="BD667" t="s">
        <v>6794</v>
      </c>
      <c r="BE667" t="s">
        <v>6794</v>
      </c>
      <c r="BF667" t="s">
        <v>6794</v>
      </c>
      <c r="BG667" t="s">
        <v>6794</v>
      </c>
      <c r="BH667" t="s">
        <v>6794</v>
      </c>
      <c r="BI667" t="s">
        <v>7024</v>
      </c>
      <c r="BJ667" t="s">
        <v>7021</v>
      </c>
      <c r="BK667" t="s">
        <v>6794</v>
      </c>
      <c r="BM667">
        <v>100</v>
      </c>
      <c r="BN667">
        <v>50</v>
      </c>
      <c r="BO667" t="s">
        <v>7519</v>
      </c>
      <c r="BP667" t="s">
        <v>7601</v>
      </c>
      <c r="BQ667" t="s">
        <v>7559</v>
      </c>
      <c r="BR667" t="s">
        <v>7594</v>
      </c>
      <c r="BS667" t="s">
        <v>7516</v>
      </c>
      <c r="BT667" t="s">
        <v>7515</v>
      </c>
      <c r="BU667" t="s">
        <v>7515</v>
      </c>
      <c r="BV667" t="s">
        <v>7515</v>
      </c>
      <c r="BW667" t="s">
        <v>7515</v>
      </c>
      <c r="BX667" t="s">
        <v>7515</v>
      </c>
      <c r="BY667" t="s">
        <v>7515</v>
      </c>
      <c r="BZ667" t="s">
        <v>7515</v>
      </c>
      <c r="CA667" t="s">
        <v>7515</v>
      </c>
      <c r="CB667" t="s">
        <v>7516</v>
      </c>
      <c r="CC667" t="s">
        <v>7515</v>
      </c>
      <c r="CD667" t="s">
        <v>7515</v>
      </c>
      <c r="CE667" t="s">
        <v>6794</v>
      </c>
      <c r="CF667" t="s">
        <v>6757</v>
      </c>
      <c r="CG667">
        <v>1000</v>
      </c>
      <c r="CH667" t="s">
        <v>7592</v>
      </c>
      <c r="CI667" t="s">
        <v>6793</v>
      </c>
      <c r="CJ667" t="s">
        <v>6793</v>
      </c>
      <c r="CK667" t="s">
        <v>6793</v>
      </c>
      <c r="CL667" t="s">
        <v>6793</v>
      </c>
      <c r="CM667" t="s">
        <v>6794</v>
      </c>
      <c r="CN667" t="s">
        <v>6793</v>
      </c>
      <c r="CO667" t="s">
        <v>6794</v>
      </c>
      <c r="CP667" t="s">
        <v>6793</v>
      </c>
      <c r="CQ667" t="s">
        <v>6793</v>
      </c>
      <c r="CR667" t="s">
        <v>7520</v>
      </c>
      <c r="CS667" t="s">
        <v>7607</v>
      </c>
      <c r="CT667" t="s">
        <v>7587</v>
      </c>
      <c r="CU667" t="s">
        <v>6793</v>
      </c>
      <c r="CV667">
        <v>3</v>
      </c>
      <c r="CW667">
        <v>4</v>
      </c>
      <c r="CX667">
        <v>4</v>
      </c>
      <c r="CY667" t="s">
        <v>6794</v>
      </c>
      <c r="EC667">
        <v>2</v>
      </c>
      <c r="EE667">
        <v>0</v>
      </c>
      <c r="EF667">
        <v>0</v>
      </c>
      <c r="EG667">
        <v>0</v>
      </c>
      <c r="EH667">
        <v>0</v>
      </c>
      <c r="EI667">
        <v>1</v>
      </c>
      <c r="EJ667">
        <v>1</v>
      </c>
      <c r="EK667">
        <v>0</v>
      </c>
      <c r="EL667" t="s">
        <v>6793</v>
      </c>
      <c r="EM667" t="s">
        <v>7573</v>
      </c>
      <c r="EO667">
        <v>2</v>
      </c>
      <c r="EP667" t="s">
        <v>7683</v>
      </c>
      <c r="EQ667">
        <v>2000</v>
      </c>
      <c r="ER667" t="s">
        <v>7685</v>
      </c>
      <c r="ES667">
        <v>2002</v>
      </c>
      <c r="ET667" t="s">
        <v>7684</v>
      </c>
      <c r="EV667" t="s">
        <v>6793</v>
      </c>
      <c r="KK667" t="s">
        <v>7538</v>
      </c>
      <c r="KL667" t="s">
        <v>7680</v>
      </c>
      <c r="KM667">
        <v>1</v>
      </c>
      <c r="KN667">
        <v>2008</v>
      </c>
      <c r="KR667" t="s">
        <v>6794</v>
      </c>
      <c r="KS667" t="s">
        <v>6793</v>
      </c>
      <c r="LL667" t="s">
        <v>7524</v>
      </c>
      <c r="LM667" t="s">
        <v>7680</v>
      </c>
      <c r="LN667">
        <v>1</v>
      </c>
      <c r="LO667">
        <v>2008</v>
      </c>
      <c r="LS667" t="s">
        <v>6794</v>
      </c>
      <c r="LT667" t="s">
        <v>6793</v>
      </c>
      <c r="PS667" t="s">
        <v>6757</v>
      </c>
      <c r="PT667" t="s">
        <v>7526</v>
      </c>
      <c r="PU667" t="s">
        <v>7527</v>
      </c>
      <c r="PV667" t="s">
        <v>7527</v>
      </c>
      <c r="PW667" t="s">
        <v>7516</v>
      </c>
      <c r="PX667" t="s">
        <v>7515</v>
      </c>
      <c r="PY667" t="s">
        <v>7515</v>
      </c>
      <c r="PZ667" t="s">
        <v>7515</v>
      </c>
      <c r="QA667" t="s">
        <v>7515</v>
      </c>
      <c r="QB667" t="s">
        <v>7515</v>
      </c>
      <c r="QC667" t="s">
        <v>7515</v>
      </c>
      <c r="QD667" t="s">
        <v>7528</v>
      </c>
      <c r="QE667" t="s">
        <v>7529</v>
      </c>
      <c r="QF667" t="s">
        <v>7528</v>
      </c>
      <c r="QG667" t="s">
        <v>7681</v>
      </c>
      <c r="QH667">
        <v>2008</v>
      </c>
      <c r="QI667">
        <v>7</v>
      </c>
      <c r="QJ667">
        <v>1</v>
      </c>
      <c r="QK667" s="329">
        <v>39645</v>
      </c>
      <c r="QL667">
        <v>0</v>
      </c>
      <c r="QM667">
        <v>1</v>
      </c>
      <c r="QN667" t="s">
        <v>212</v>
      </c>
      <c r="QO667">
        <v>2008</v>
      </c>
      <c r="QP667">
        <v>50</v>
      </c>
      <c r="QQ667">
        <v>0</v>
      </c>
      <c r="QR667">
        <v>0</v>
      </c>
      <c r="QS667">
        <v>0</v>
      </c>
      <c r="QT667">
        <v>0</v>
      </c>
      <c r="QU667">
        <v>0</v>
      </c>
      <c r="QV667">
        <v>0</v>
      </c>
      <c r="QW667">
        <v>0</v>
      </c>
      <c r="QX667">
        <v>0</v>
      </c>
      <c r="QY667">
        <v>0</v>
      </c>
      <c r="QZ667">
        <v>0</v>
      </c>
      <c r="RA667">
        <v>0</v>
      </c>
      <c r="RB667">
        <v>0</v>
      </c>
      <c r="RC667">
        <v>0</v>
      </c>
      <c r="RD667">
        <v>0</v>
      </c>
      <c r="RE667">
        <v>0</v>
      </c>
      <c r="RF667">
        <v>0</v>
      </c>
      <c r="RG667">
        <v>0</v>
      </c>
      <c r="RH667">
        <v>0</v>
      </c>
      <c r="RI667">
        <v>1</v>
      </c>
      <c r="RJ667">
        <v>0</v>
      </c>
      <c r="RK667">
        <v>0</v>
      </c>
      <c r="RL667">
        <v>1</v>
      </c>
      <c r="RM667">
        <v>0</v>
      </c>
      <c r="RN667">
        <v>0</v>
      </c>
      <c r="RO667">
        <v>0</v>
      </c>
      <c r="RP667">
        <v>0</v>
      </c>
      <c r="RQ667">
        <v>0</v>
      </c>
      <c r="RR667">
        <v>0</v>
      </c>
      <c r="RS667">
        <v>0</v>
      </c>
      <c r="RT667">
        <v>0</v>
      </c>
      <c r="RU667">
        <v>0</v>
      </c>
      <c r="RV667">
        <f t="shared" si="21"/>
        <v>2</v>
      </c>
      <c r="RY667">
        <f t="shared" si="20"/>
        <v>7</v>
      </c>
    </row>
    <row r="668" spans="1:493" x14ac:dyDescent="0.3">
      <c r="A668">
        <v>71652</v>
      </c>
      <c r="B668">
        <v>919</v>
      </c>
      <c r="C668" t="s">
        <v>6793</v>
      </c>
      <c r="D668" t="s">
        <v>6793</v>
      </c>
      <c r="I668" t="s">
        <v>6793</v>
      </c>
      <c r="J668" t="s">
        <v>7515</v>
      </c>
      <c r="K668" t="s">
        <v>7515</v>
      </c>
      <c r="L668" t="s">
        <v>7515</v>
      </c>
      <c r="M668" t="s">
        <v>7515</v>
      </c>
      <c r="N668" t="s">
        <v>7515</v>
      </c>
      <c r="O668" t="s">
        <v>7515</v>
      </c>
      <c r="P668" t="s">
        <v>7515</v>
      </c>
      <c r="Q668" t="s">
        <v>7515</v>
      </c>
      <c r="R668" t="s">
        <v>7515</v>
      </c>
      <c r="S668" t="s">
        <v>7515</v>
      </c>
      <c r="T668" t="s">
        <v>7516</v>
      </c>
      <c r="U668" t="s">
        <v>7515</v>
      </c>
      <c r="V668" t="s">
        <v>7515</v>
      </c>
      <c r="W668" t="s">
        <v>7515</v>
      </c>
      <c r="X668" t="s">
        <v>7515</v>
      </c>
      <c r="Y668" t="s">
        <v>7515</v>
      </c>
      <c r="Z668" t="s">
        <v>7515</v>
      </c>
      <c r="AA668" t="s">
        <v>7515</v>
      </c>
      <c r="AB668" t="s">
        <v>7515</v>
      </c>
      <c r="AC668" t="s">
        <v>6796</v>
      </c>
      <c r="AK668" t="s">
        <v>6985</v>
      </c>
      <c r="AL668" t="s">
        <v>6793</v>
      </c>
      <c r="AM668" t="s">
        <v>6794</v>
      </c>
      <c r="AN668" t="s">
        <v>7680</v>
      </c>
      <c r="AO668">
        <v>0</v>
      </c>
      <c r="AP668">
        <v>6</v>
      </c>
      <c r="AQ668" t="s">
        <v>6988</v>
      </c>
      <c r="AR668" t="s">
        <v>6793</v>
      </c>
      <c r="AS668" t="s">
        <v>6794</v>
      </c>
      <c r="AT668" t="s">
        <v>6813</v>
      </c>
      <c r="AU668" t="s">
        <v>7531</v>
      </c>
      <c r="AV668" t="s">
        <v>7518</v>
      </c>
      <c r="AX668" t="s">
        <v>6793</v>
      </c>
      <c r="AY668" t="s">
        <v>6794</v>
      </c>
      <c r="AZ668" t="s">
        <v>6793</v>
      </c>
      <c r="BA668" t="s">
        <v>6794</v>
      </c>
      <c r="BB668" t="s">
        <v>6793</v>
      </c>
      <c r="BC668" t="s">
        <v>6794</v>
      </c>
      <c r="BD668" t="s">
        <v>6794</v>
      </c>
      <c r="BE668" t="s">
        <v>6794</v>
      </c>
      <c r="BF668" t="s">
        <v>6794</v>
      </c>
      <c r="BG668" t="s">
        <v>6794</v>
      </c>
      <c r="BH668" t="s">
        <v>6794</v>
      </c>
      <c r="BI668" t="s">
        <v>7565</v>
      </c>
      <c r="BJ668" t="s">
        <v>7029</v>
      </c>
      <c r="BK668" t="s">
        <v>6794</v>
      </c>
      <c r="BM668">
        <v>150</v>
      </c>
      <c r="BN668" t="s">
        <v>7532</v>
      </c>
      <c r="BO668" t="s">
        <v>7519</v>
      </c>
      <c r="BP668" t="s">
        <v>7604</v>
      </c>
      <c r="BQ668" t="s">
        <v>7559</v>
      </c>
      <c r="BR668" t="s">
        <v>7594</v>
      </c>
      <c r="BS668" t="s">
        <v>7516</v>
      </c>
      <c r="BT668" t="s">
        <v>7515</v>
      </c>
      <c r="BU668" t="s">
        <v>7515</v>
      </c>
      <c r="BV668" t="s">
        <v>7515</v>
      </c>
      <c r="BW668" t="s">
        <v>7515</v>
      </c>
      <c r="BX668" t="s">
        <v>7515</v>
      </c>
      <c r="BY668" t="s">
        <v>7515</v>
      </c>
      <c r="BZ668" t="s">
        <v>7515</v>
      </c>
      <c r="CA668" t="s">
        <v>7515</v>
      </c>
      <c r="CB668" t="s">
        <v>7515</v>
      </c>
      <c r="CC668" t="s">
        <v>7515</v>
      </c>
      <c r="CD668" t="s">
        <v>7515</v>
      </c>
      <c r="CE668" t="s">
        <v>6794</v>
      </c>
      <c r="CI668" t="s">
        <v>6793</v>
      </c>
      <c r="CJ668" t="s">
        <v>6793</v>
      </c>
      <c r="CK668" t="s">
        <v>6794</v>
      </c>
      <c r="CL668" t="s">
        <v>6793</v>
      </c>
      <c r="CM668" t="s">
        <v>6793</v>
      </c>
      <c r="CN668" t="s">
        <v>6793</v>
      </c>
      <c r="CO668" t="s">
        <v>6794</v>
      </c>
      <c r="CP668" t="s">
        <v>6793</v>
      </c>
      <c r="CQ668" t="s">
        <v>6794</v>
      </c>
      <c r="CR668" t="s">
        <v>7520</v>
      </c>
      <c r="CS668" t="s">
        <v>7521</v>
      </c>
      <c r="CT668" t="s">
        <v>7587</v>
      </c>
      <c r="CU668" t="s">
        <v>6793</v>
      </c>
      <c r="CV668">
        <v>2</v>
      </c>
      <c r="CW668">
        <v>4</v>
      </c>
      <c r="CX668">
        <v>2</v>
      </c>
      <c r="CY668" t="s">
        <v>6794</v>
      </c>
      <c r="EC668">
        <v>4</v>
      </c>
      <c r="EE668">
        <v>1</v>
      </c>
      <c r="EF668">
        <v>1</v>
      </c>
      <c r="EG668">
        <v>0</v>
      </c>
      <c r="EH668">
        <v>0</v>
      </c>
      <c r="EI668">
        <v>2</v>
      </c>
      <c r="EJ668">
        <v>0</v>
      </c>
      <c r="EK668">
        <v>0</v>
      </c>
      <c r="EL668" t="s">
        <v>6794</v>
      </c>
      <c r="EV668" t="s">
        <v>6793</v>
      </c>
      <c r="IR668" t="s">
        <v>7524</v>
      </c>
      <c r="IS668" t="s">
        <v>7680</v>
      </c>
      <c r="IT668">
        <v>5</v>
      </c>
      <c r="IU668">
        <v>2005</v>
      </c>
      <c r="IY668" t="s">
        <v>6794</v>
      </c>
      <c r="IZ668" t="s">
        <v>6793</v>
      </c>
      <c r="JA668" t="s">
        <v>7524</v>
      </c>
      <c r="JB668" t="s">
        <v>7680</v>
      </c>
      <c r="JC668">
        <v>5</v>
      </c>
      <c r="JD668">
        <v>2005</v>
      </c>
      <c r="JF668" t="s">
        <v>7526</v>
      </c>
      <c r="JG668" t="s">
        <v>7526</v>
      </c>
      <c r="JH668" t="s">
        <v>6794</v>
      </c>
      <c r="JI668" t="s">
        <v>6793</v>
      </c>
      <c r="PS668" t="s">
        <v>7526</v>
      </c>
      <c r="PT668" t="s">
        <v>7526</v>
      </c>
      <c r="PV668" t="s">
        <v>7526</v>
      </c>
      <c r="PW668" t="s">
        <v>7515</v>
      </c>
      <c r="PX668" t="s">
        <v>7515</v>
      </c>
      <c r="PY668" t="s">
        <v>7515</v>
      </c>
      <c r="PZ668" t="s">
        <v>7515</v>
      </c>
      <c r="QA668" t="s">
        <v>7515</v>
      </c>
      <c r="QB668" t="s">
        <v>7515</v>
      </c>
      <c r="QC668" t="s">
        <v>7516</v>
      </c>
      <c r="QD668" t="s">
        <v>7548</v>
      </c>
      <c r="QE668" t="s">
        <v>7539</v>
      </c>
      <c r="QF668" t="s">
        <v>7528</v>
      </c>
      <c r="QG668" t="s">
        <v>7681</v>
      </c>
      <c r="QH668">
        <v>2008</v>
      </c>
      <c r="QI668">
        <v>7</v>
      </c>
      <c r="QJ668">
        <v>1</v>
      </c>
      <c r="QK668" s="330">
        <v>42194</v>
      </c>
      <c r="QL668">
        <v>1</v>
      </c>
      <c r="QM668">
        <v>0</v>
      </c>
      <c r="QN668" t="s">
        <v>265</v>
      </c>
      <c r="QO668">
        <v>2008</v>
      </c>
      <c r="QP668">
        <v>50</v>
      </c>
      <c r="QQ668">
        <v>0</v>
      </c>
      <c r="QR668">
        <v>0</v>
      </c>
      <c r="QS668">
        <v>0</v>
      </c>
      <c r="QT668">
        <v>0</v>
      </c>
      <c r="QU668">
        <v>0</v>
      </c>
      <c r="QV668">
        <v>0</v>
      </c>
      <c r="QW668">
        <v>0</v>
      </c>
      <c r="QX668">
        <v>0</v>
      </c>
      <c r="QY668">
        <v>0</v>
      </c>
      <c r="QZ668">
        <v>0</v>
      </c>
      <c r="RA668">
        <v>0</v>
      </c>
      <c r="RB668">
        <v>0</v>
      </c>
      <c r="RC668">
        <v>0</v>
      </c>
      <c r="RD668">
        <v>1</v>
      </c>
      <c r="RE668">
        <v>1</v>
      </c>
      <c r="RF668">
        <v>0</v>
      </c>
      <c r="RG668">
        <v>0</v>
      </c>
      <c r="RH668">
        <v>0</v>
      </c>
      <c r="RI668">
        <v>0</v>
      </c>
      <c r="RJ668">
        <v>0</v>
      </c>
      <c r="RK668">
        <v>0</v>
      </c>
      <c r="RL668">
        <v>0</v>
      </c>
      <c r="RM668">
        <v>0</v>
      </c>
      <c r="RN668">
        <v>0</v>
      </c>
      <c r="RO668">
        <v>0</v>
      </c>
      <c r="RP668">
        <v>0</v>
      </c>
      <c r="RQ668">
        <v>0</v>
      </c>
      <c r="RR668">
        <v>0</v>
      </c>
      <c r="RS668">
        <v>0</v>
      </c>
      <c r="RT668">
        <v>0</v>
      </c>
      <c r="RU668">
        <v>0</v>
      </c>
      <c r="RV668">
        <f t="shared" si="21"/>
        <v>5</v>
      </c>
      <c r="RY668">
        <f t="shared" si="20"/>
        <v>12</v>
      </c>
    </row>
    <row r="669" spans="1:493" x14ac:dyDescent="0.3">
      <c r="A669">
        <v>71653</v>
      </c>
      <c r="B669">
        <v>921</v>
      </c>
      <c r="C669" t="s">
        <v>6793</v>
      </c>
      <c r="D669" t="s">
        <v>6793</v>
      </c>
      <c r="I669" t="s">
        <v>6793</v>
      </c>
      <c r="J669" t="s">
        <v>7515</v>
      </c>
      <c r="K669" t="s">
        <v>7515</v>
      </c>
      <c r="L669" t="s">
        <v>7515</v>
      </c>
      <c r="M669" t="s">
        <v>7515</v>
      </c>
      <c r="N669" t="s">
        <v>7515</v>
      </c>
      <c r="O669" t="s">
        <v>7515</v>
      </c>
      <c r="P669" t="s">
        <v>7515</v>
      </c>
      <c r="Q669" t="s">
        <v>7515</v>
      </c>
      <c r="R669" t="s">
        <v>7515</v>
      </c>
      <c r="S669" t="s">
        <v>7515</v>
      </c>
      <c r="T669" t="s">
        <v>7515</v>
      </c>
      <c r="U669" t="s">
        <v>7515</v>
      </c>
      <c r="V669" t="s">
        <v>7515</v>
      </c>
      <c r="W669" t="s">
        <v>7515</v>
      </c>
      <c r="X669" t="s">
        <v>7515</v>
      </c>
      <c r="Y669" t="s">
        <v>7515</v>
      </c>
      <c r="Z669" t="s">
        <v>7516</v>
      </c>
      <c r="AA669" t="s">
        <v>7515</v>
      </c>
      <c r="AB669" t="s">
        <v>7515</v>
      </c>
      <c r="AC669" t="s">
        <v>6796</v>
      </c>
      <c r="AK669" t="s">
        <v>6985</v>
      </c>
      <c r="AL669" t="s">
        <v>6793</v>
      </c>
      <c r="AM669" t="s">
        <v>6793</v>
      </c>
      <c r="AN669" t="s">
        <v>7680</v>
      </c>
      <c r="AO669">
        <v>0</v>
      </c>
      <c r="AP669">
        <v>15</v>
      </c>
      <c r="AQ669" t="s">
        <v>6988</v>
      </c>
      <c r="AR669" t="s">
        <v>6793</v>
      </c>
      <c r="AS669" t="s">
        <v>6793</v>
      </c>
      <c r="AT669" t="s">
        <v>6813</v>
      </c>
      <c r="AU669" t="s">
        <v>7531</v>
      </c>
      <c r="AV669" t="s">
        <v>6991</v>
      </c>
      <c r="AX669" t="s">
        <v>6793</v>
      </c>
      <c r="AY669" t="s">
        <v>6794</v>
      </c>
      <c r="AZ669" t="s">
        <v>6793</v>
      </c>
      <c r="BA669" t="s">
        <v>6793</v>
      </c>
      <c r="BB669" t="s">
        <v>6794</v>
      </c>
      <c r="BC669" t="s">
        <v>6794</v>
      </c>
      <c r="BD669" t="s">
        <v>6794</v>
      </c>
      <c r="BE669" t="s">
        <v>6794</v>
      </c>
      <c r="BF669" t="s">
        <v>6794</v>
      </c>
      <c r="BG669" t="s">
        <v>6794</v>
      </c>
      <c r="BH669" t="s">
        <v>6794</v>
      </c>
      <c r="BI669" t="s">
        <v>7024</v>
      </c>
      <c r="BJ669" t="s">
        <v>7021</v>
      </c>
      <c r="BK669" t="s">
        <v>6794</v>
      </c>
      <c r="BM669">
        <v>150</v>
      </c>
      <c r="BN669" t="s">
        <v>6</v>
      </c>
      <c r="BO669" t="s">
        <v>7519</v>
      </c>
      <c r="BP669" t="s">
        <v>6</v>
      </c>
      <c r="BQ669" t="s">
        <v>7559</v>
      </c>
      <c r="BR669" t="s">
        <v>6757</v>
      </c>
      <c r="BS669" t="s">
        <v>7515</v>
      </c>
      <c r="BT669" t="s">
        <v>7516</v>
      </c>
      <c r="BU669" t="s">
        <v>7515</v>
      </c>
      <c r="BV669" t="s">
        <v>7515</v>
      </c>
      <c r="BW669" t="s">
        <v>7515</v>
      </c>
      <c r="BX669" t="s">
        <v>7515</v>
      </c>
      <c r="BY669" t="s">
        <v>7515</v>
      </c>
      <c r="BZ669" t="s">
        <v>7515</v>
      </c>
      <c r="CA669" t="s">
        <v>7515</v>
      </c>
      <c r="CB669" t="s">
        <v>7515</v>
      </c>
      <c r="CC669" t="s">
        <v>7515</v>
      </c>
      <c r="CD669" t="s">
        <v>7515</v>
      </c>
      <c r="CE669" t="s">
        <v>6793</v>
      </c>
      <c r="CI669" t="s">
        <v>6793</v>
      </c>
      <c r="CJ669" t="s">
        <v>6793</v>
      </c>
      <c r="CK669" t="s">
        <v>6794</v>
      </c>
      <c r="CL669" t="s">
        <v>6793</v>
      </c>
      <c r="CM669" t="s">
        <v>6794</v>
      </c>
      <c r="CN669" t="s">
        <v>6794</v>
      </c>
      <c r="CO669" t="s">
        <v>6794</v>
      </c>
      <c r="CP669" t="s">
        <v>6793</v>
      </c>
      <c r="CQ669" t="s">
        <v>6794</v>
      </c>
      <c r="CR669" t="s">
        <v>7520</v>
      </c>
      <c r="CS669" t="s">
        <v>7521</v>
      </c>
      <c r="CT669" t="s">
        <v>7536</v>
      </c>
      <c r="CU669" t="s">
        <v>6793</v>
      </c>
      <c r="CV669">
        <v>2</v>
      </c>
      <c r="CW669">
        <v>3</v>
      </c>
      <c r="CX669">
        <v>2</v>
      </c>
      <c r="CY669" t="s">
        <v>6794</v>
      </c>
      <c r="EC669">
        <v>4</v>
      </c>
      <c r="EE669">
        <v>0</v>
      </c>
      <c r="EF669">
        <v>1</v>
      </c>
      <c r="EG669">
        <v>1</v>
      </c>
      <c r="EH669">
        <v>0</v>
      </c>
      <c r="EI669">
        <v>0</v>
      </c>
      <c r="EJ669">
        <v>2</v>
      </c>
      <c r="EK669">
        <v>0</v>
      </c>
      <c r="EL669" t="s">
        <v>6794</v>
      </c>
      <c r="EV669" t="s">
        <v>6794</v>
      </c>
      <c r="PS669" t="s">
        <v>7526</v>
      </c>
      <c r="PT669" t="s">
        <v>7526</v>
      </c>
      <c r="PU669" t="s">
        <v>7526</v>
      </c>
      <c r="PV669" t="s">
        <v>7527</v>
      </c>
      <c r="PW669" t="s">
        <v>7516</v>
      </c>
      <c r="PX669" t="s">
        <v>7515</v>
      </c>
      <c r="PY669" t="s">
        <v>7515</v>
      </c>
      <c r="PZ669" t="s">
        <v>7515</v>
      </c>
      <c r="QA669" t="s">
        <v>7515</v>
      </c>
      <c r="QB669" t="s">
        <v>7515</v>
      </c>
      <c r="QC669" t="s">
        <v>7515</v>
      </c>
      <c r="QD669" t="s">
        <v>7528</v>
      </c>
      <c r="QE669" t="s">
        <v>7529</v>
      </c>
      <c r="QF669" t="s">
        <v>7528</v>
      </c>
      <c r="QG669" t="s">
        <v>7681</v>
      </c>
      <c r="QH669">
        <v>2008</v>
      </c>
      <c r="QI669">
        <v>5</v>
      </c>
      <c r="QJ669">
        <v>1</v>
      </c>
      <c r="QK669" s="329">
        <v>39591</v>
      </c>
      <c r="QL669">
        <v>1</v>
      </c>
      <c r="QM669">
        <v>0</v>
      </c>
      <c r="QN669" t="s">
        <v>212</v>
      </c>
      <c r="QO669">
        <v>2008</v>
      </c>
      <c r="QP669">
        <v>50</v>
      </c>
      <c r="RV669">
        <f t="shared" si="21"/>
        <v>3</v>
      </c>
      <c r="RY669">
        <f t="shared" si="20"/>
        <v>7</v>
      </c>
    </row>
    <row r="670" spans="1:493" x14ac:dyDescent="0.3">
      <c r="A670">
        <v>71654</v>
      </c>
      <c r="B670">
        <v>922</v>
      </c>
      <c r="C670" t="s">
        <v>6793</v>
      </c>
      <c r="D670" t="s">
        <v>6793</v>
      </c>
      <c r="I670" t="s">
        <v>6793</v>
      </c>
      <c r="J670" t="s">
        <v>7515</v>
      </c>
      <c r="K670" t="s">
        <v>7515</v>
      </c>
      <c r="L670" t="s">
        <v>7515</v>
      </c>
      <c r="M670" t="s">
        <v>7515</v>
      </c>
      <c r="N670" t="s">
        <v>7515</v>
      </c>
      <c r="O670" t="s">
        <v>7515</v>
      </c>
      <c r="P670" t="s">
        <v>7515</v>
      </c>
      <c r="Q670" t="s">
        <v>7515</v>
      </c>
      <c r="R670" t="s">
        <v>7515</v>
      </c>
      <c r="S670" t="s">
        <v>7515</v>
      </c>
      <c r="T670" t="s">
        <v>7515</v>
      </c>
      <c r="U670" t="s">
        <v>7515</v>
      </c>
      <c r="V670" t="s">
        <v>7516</v>
      </c>
      <c r="W670" t="s">
        <v>7515</v>
      </c>
      <c r="X670" t="s">
        <v>7515</v>
      </c>
      <c r="Y670" t="s">
        <v>7515</v>
      </c>
      <c r="Z670" t="s">
        <v>7515</v>
      </c>
      <c r="AA670" t="s">
        <v>7515</v>
      </c>
      <c r="AB670" t="s">
        <v>7515</v>
      </c>
      <c r="AC670" t="s">
        <v>7517</v>
      </c>
      <c r="AF670">
        <v>0</v>
      </c>
      <c r="AG670">
        <v>5</v>
      </c>
      <c r="AH670" t="s">
        <v>6845</v>
      </c>
      <c r="AK670" t="s">
        <v>6993</v>
      </c>
      <c r="AL670" t="s">
        <v>6794</v>
      </c>
      <c r="AM670" t="s">
        <v>6794</v>
      </c>
      <c r="AN670" t="s">
        <v>7687</v>
      </c>
      <c r="AQ670" t="s">
        <v>7568</v>
      </c>
      <c r="AT670" t="s">
        <v>6813</v>
      </c>
      <c r="AU670" t="s">
        <v>6</v>
      </c>
      <c r="AV670" t="s">
        <v>7518</v>
      </c>
      <c r="AX670" t="s">
        <v>6794</v>
      </c>
      <c r="AY670" t="s">
        <v>6794</v>
      </c>
      <c r="AZ670" t="s">
        <v>6793</v>
      </c>
      <c r="BA670" t="s">
        <v>6793</v>
      </c>
      <c r="BC670" t="s">
        <v>6793</v>
      </c>
      <c r="BD670" t="s">
        <v>6794</v>
      </c>
      <c r="BE670" t="s">
        <v>6793</v>
      </c>
      <c r="BF670" t="s">
        <v>6794</v>
      </c>
      <c r="BG670" t="s">
        <v>6794</v>
      </c>
      <c r="BH670" t="s">
        <v>6794</v>
      </c>
      <c r="BI670" t="s">
        <v>7024</v>
      </c>
      <c r="BJ670" t="s">
        <v>7021</v>
      </c>
      <c r="BK670" t="s">
        <v>6794</v>
      </c>
      <c r="BM670">
        <v>50</v>
      </c>
      <c r="BN670" t="s">
        <v>6</v>
      </c>
      <c r="BO670" t="s">
        <v>7519</v>
      </c>
      <c r="BP670" t="s">
        <v>6</v>
      </c>
      <c r="BQ670" t="s">
        <v>7559</v>
      </c>
      <c r="BR670" t="s">
        <v>7682</v>
      </c>
      <c r="BS670" t="s">
        <v>7516</v>
      </c>
      <c r="BT670" t="s">
        <v>7515</v>
      </c>
      <c r="BU670" t="s">
        <v>7515</v>
      </c>
      <c r="BV670" t="s">
        <v>7515</v>
      </c>
      <c r="BW670" t="s">
        <v>7515</v>
      </c>
      <c r="BX670" t="s">
        <v>7515</v>
      </c>
      <c r="BY670" t="s">
        <v>7515</v>
      </c>
      <c r="BZ670" t="s">
        <v>7515</v>
      </c>
      <c r="CA670" t="s">
        <v>7515</v>
      </c>
      <c r="CB670" t="s">
        <v>7515</v>
      </c>
      <c r="CC670" t="s">
        <v>7515</v>
      </c>
      <c r="CD670" t="s">
        <v>7515</v>
      </c>
      <c r="CE670" t="s">
        <v>6794</v>
      </c>
      <c r="CI670" t="s">
        <v>6793</v>
      </c>
      <c r="CJ670" t="s">
        <v>6793</v>
      </c>
      <c r="CK670" t="s">
        <v>6793</v>
      </c>
      <c r="CL670" t="s">
        <v>6793</v>
      </c>
      <c r="CM670" t="s">
        <v>6793</v>
      </c>
      <c r="CN670" t="s">
        <v>6793</v>
      </c>
      <c r="CO670" t="s">
        <v>6794</v>
      </c>
      <c r="CP670" t="s">
        <v>6794</v>
      </c>
      <c r="CQ670" t="s">
        <v>6793</v>
      </c>
      <c r="CR670" t="s">
        <v>7520</v>
      </c>
      <c r="CS670" t="s">
        <v>7521</v>
      </c>
      <c r="CT670" t="s">
        <v>7536</v>
      </c>
      <c r="CU670" t="s">
        <v>6793</v>
      </c>
      <c r="CV670">
        <v>2</v>
      </c>
      <c r="CW670">
        <v>4</v>
      </c>
      <c r="CX670">
        <v>2</v>
      </c>
      <c r="CY670" t="s">
        <v>6793</v>
      </c>
      <c r="CZ670">
        <v>1</v>
      </c>
      <c r="DA670" t="s">
        <v>7680</v>
      </c>
      <c r="DB670">
        <v>11</v>
      </c>
      <c r="DC670">
        <v>2005</v>
      </c>
      <c r="DD670" t="s">
        <v>7557</v>
      </c>
      <c r="DE670" t="s">
        <v>6966</v>
      </c>
      <c r="EC670">
        <v>9</v>
      </c>
      <c r="EE670">
        <v>4</v>
      </c>
      <c r="EF670">
        <v>1</v>
      </c>
      <c r="EG670">
        <v>0</v>
      </c>
      <c r="EH670">
        <v>2</v>
      </c>
      <c r="EI670">
        <v>0</v>
      </c>
      <c r="EJ670">
        <v>1</v>
      </c>
      <c r="EK670">
        <v>1</v>
      </c>
      <c r="EL670" t="s">
        <v>6794</v>
      </c>
      <c r="EV670" t="s">
        <v>6794</v>
      </c>
      <c r="PS670" t="s">
        <v>7526</v>
      </c>
      <c r="PT670" t="s">
        <v>7526</v>
      </c>
      <c r="PU670" t="s">
        <v>7526</v>
      </c>
      <c r="PV670" t="s">
        <v>7582</v>
      </c>
      <c r="PW670" t="s">
        <v>7515</v>
      </c>
      <c r="PX670" t="s">
        <v>7515</v>
      </c>
      <c r="PY670" t="s">
        <v>7515</v>
      </c>
      <c r="PZ670" t="s">
        <v>7515</v>
      </c>
      <c r="QA670" t="s">
        <v>7515</v>
      </c>
      <c r="QB670" t="s">
        <v>7515</v>
      </c>
      <c r="QC670" t="s">
        <v>7516</v>
      </c>
      <c r="QD670" t="s">
        <v>7528</v>
      </c>
      <c r="QE670" t="s">
        <v>7529</v>
      </c>
      <c r="QF670" t="s">
        <v>7528</v>
      </c>
      <c r="QG670" t="s">
        <v>7681</v>
      </c>
      <c r="QH670">
        <v>2008</v>
      </c>
      <c r="QI670">
        <v>4</v>
      </c>
      <c r="QJ670">
        <v>1</v>
      </c>
      <c r="QK670" s="329">
        <v>39552</v>
      </c>
      <c r="QL670">
        <v>0</v>
      </c>
      <c r="QM670">
        <v>1</v>
      </c>
      <c r="QN670" t="s">
        <v>212</v>
      </c>
      <c r="QO670">
        <v>2008</v>
      </c>
      <c r="QP670">
        <v>50</v>
      </c>
      <c r="RV670">
        <f t="shared" si="21"/>
        <v>0</v>
      </c>
      <c r="RY670">
        <f t="shared" si="20"/>
        <v>7</v>
      </c>
    </row>
    <row r="671" spans="1:493" x14ac:dyDescent="0.3">
      <c r="A671">
        <v>71655</v>
      </c>
      <c r="B671">
        <v>925</v>
      </c>
      <c r="C671" t="s">
        <v>6793</v>
      </c>
      <c r="D671" t="s">
        <v>6793</v>
      </c>
      <c r="I671" t="s">
        <v>6793</v>
      </c>
      <c r="J671" t="s">
        <v>7515</v>
      </c>
      <c r="K671" t="s">
        <v>7515</v>
      </c>
      <c r="L671" t="s">
        <v>7515</v>
      </c>
      <c r="M671" t="s">
        <v>7515</v>
      </c>
      <c r="N671" t="s">
        <v>7515</v>
      </c>
      <c r="O671" t="s">
        <v>7515</v>
      </c>
      <c r="P671" t="s">
        <v>7515</v>
      </c>
      <c r="Q671" t="s">
        <v>7515</v>
      </c>
      <c r="R671" t="s">
        <v>7515</v>
      </c>
      <c r="S671" t="s">
        <v>7515</v>
      </c>
      <c r="T671" t="s">
        <v>7515</v>
      </c>
      <c r="U671" t="s">
        <v>7515</v>
      </c>
      <c r="V671" t="s">
        <v>7515</v>
      </c>
      <c r="W671" t="s">
        <v>7515</v>
      </c>
      <c r="X671" t="s">
        <v>7515</v>
      </c>
      <c r="Y671" t="s">
        <v>7515</v>
      </c>
      <c r="Z671" t="s">
        <v>7516</v>
      </c>
      <c r="AA671" t="s">
        <v>7515</v>
      </c>
      <c r="AB671" t="s">
        <v>7515</v>
      </c>
      <c r="AC671" t="s">
        <v>6796</v>
      </c>
      <c r="AK671" t="s">
        <v>6757</v>
      </c>
      <c r="AL671" t="s">
        <v>6793</v>
      </c>
      <c r="AM671" t="s">
        <v>6793</v>
      </c>
      <c r="AN671" t="s">
        <v>6</v>
      </c>
      <c r="AQ671" t="s">
        <v>6992</v>
      </c>
      <c r="AR671" t="s">
        <v>6966</v>
      </c>
      <c r="AS671" t="s">
        <v>6794</v>
      </c>
      <c r="AT671" t="s">
        <v>6813</v>
      </c>
      <c r="AU671" t="s">
        <v>6</v>
      </c>
      <c r="AV671" t="s">
        <v>31</v>
      </c>
      <c r="AX671" t="s">
        <v>6794</v>
      </c>
      <c r="AY671" t="s">
        <v>6793</v>
      </c>
      <c r="AZ671" t="s">
        <v>6794</v>
      </c>
      <c r="BA671" t="s">
        <v>6794</v>
      </c>
      <c r="BB671" t="s">
        <v>6794</v>
      </c>
      <c r="BC671" t="s">
        <v>6794</v>
      </c>
      <c r="BD671" t="s">
        <v>6794</v>
      </c>
      <c r="BE671" t="s">
        <v>6794</v>
      </c>
      <c r="BF671" t="s">
        <v>6794</v>
      </c>
      <c r="BG671" t="s">
        <v>6794</v>
      </c>
      <c r="BH671" t="s">
        <v>6793</v>
      </c>
      <c r="BI671" t="s">
        <v>6</v>
      </c>
      <c r="BJ671" t="s">
        <v>6</v>
      </c>
      <c r="BK671" t="s">
        <v>6794</v>
      </c>
      <c r="BM671" t="s">
        <v>31</v>
      </c>
      <c r="BN671" t="s">
        <v>6</v>
      </c>
      <c r="BO671" t="s">
        <v>7533</v>
      </c>
      <c r="BP671" t="s">
        <v>6</v>
      </c>
      <c r="BQ671" t="s">
        <v>31</v>
      </c>
      <c r="BR671" t="s">
        <v>7535</v>
      </c>
      <c r="BS671" t="s">
        <v>7515</v>
      </c>
      <c r="BT671" t="s">
        <v>7515</v>
      </c>
      <c r="BU671" t="s">
        <v>7516</v>
      </c>
      <c r="BV671" t="s">
        <v>7515</v>
      </c>
      <c r="BW671" t="s">
        <v>7515</v>
      </c>
      <c r="BX671" t="s">
        <v>7515</v>
      </c>
      <c r="BY671" t="s">
        <v>7515</v>
      </c>
      <c r="BZ671" t="s">
        <v>7515</v>
      </c>
      <c r="CA671" t="s">
        <v>7515</v>
      </c>
      <c r="CB671" t="s">
        <v>7515</v>
      </c>
      <c r="CC671" t="s">
        <v>7515</v>
      </c>
      <c r="CD671" t="s">
        <v>7515</v>
      </c>
      <c r="CE671" t="s">
        <v>6794</v>
      </c>
      <c r="CF671" t="s">
        <v>7563</v>
      </c>
      <c r="CG671">
        <v>150</v>
      </c>
      <c r="CH671" t="s">
        <v>7592</v>
      </c>
      <c r="CI671" t="s">
        <v>6793</v>
      </c>
      <c r="CJ671" t="s">
        <v>6793</v>
      </c>
      <c r="CK671" t="s">
        <v>6794</v>
      </c>
      <c r="CL671" t="s">
        <v>6793</v>
      </c>
      <c r="CM671" t="s">
        <v>6794</v>
      </c>
      <c r="CN671" t="s">
        <v>6794</v>
      </c>
      <c r="CO671" t="s">
        <v>6794</v>
      </c>
      <c r="CP671" t="s">
        <v>6793</v>
      </c>
      <c r="CQ671" t="s">
        <v>6794</v>
      </c>
      <c r="CR671" t="s">
        <v>31</v>
      </c>
      <c r="CS671" t="s">
        <v>31</v>
      </c>
      <c r="CT671" t="s">
        <v>31</v>
      </c>
      <c r="CU671" t="s">
        <v>31</v>
      </c>
      <c r="CV671" t="s">
        <v>31</v>
      </c>
      <c r="CW671" t="s">
        <v>31</v>
      </c>
      <c r="CX671" t="s">
        <v>31</v>
      </c>
      <c r="EC671" t="s">
        <v>31</v>
      </c>
      <c r="EL671" t="s">
        <v>31</v>
      </c>
      <c r="EV671" t="s">
        <v>31</v>
      </c>
      <c r="PS671" t="s">
        <v>31</v>
      </c>
      <c r="PT671" t="s">
        <v>31</v>
      </c>
      <c r="PU671" t="s">
        <v>31</v>
      </c>
      <c r="PV671" t="s">
        <v>31</v>
      </c>
      <c r="PW671" t="s">
        <v>7515</v>
      </c>
      <c r="PX671" t="s">
        <v>7515</v>
      </c>
      <c r="PY671" t="s">
        <v>7515</v>
      </c>
      <c r="PZ671" t="s">
        <v>7515</v>
      </c>
      <c r="QA671" t="s">
        <v>7515</v>
      </c>
      <c r="QB671" t="s">
        <v>7516</v>
      </c>
      <c r="QC671" t="s">
        <v>7515</v>
      </c>
      <c r="QD671" t="s">
        <v>7528</v>
      </c>
      <c r="QE671" t="s">
        <v>7529</v>
      </c>
      <c r="QF671" t="s">
        <v>7528</v>
      </c>
      <c r="QG671" t="s">
        <v>7681</v>
      </c>
      <c r="QH671">
        <v>2008</v>
      </c>
      <c r="QI671">
        <v>1</v>
      </c>
      <c r="QJ671">
        <v>1</v>
      </c>
      <c r="QK671" s="329">
        <v>39472</v>
      </c>
      <c r="QL671">
        <v>1</v>
      </c>
      <c r="QM671">
        <v>0</v>
      </c>
      <c r="QN671" t="s">
        <v>212</v>
      </c>
      <c r="QO671">
        <v>2008</v>
      </c>
      <c r="QP671">
        <v>50</v>
      </c>
      <c r="RV671">
        <f t="shared" si="21"/>
        <v>0</v>
      </c>
      <c r="RY671">
        <f t="shared" si="20"/>
        <v>-1</v>
      </c>
    </row>
    <row r="672" spans="1:493" x14ac:dyDescent="0.3">
      <c r="A672">
        <v>71656</v>
      </c>
      <c r="B672">
        <v>928</v>
      </c>
      <c r="C672" t="s">
        <v>6793</v>
      </c>
      <c r="D672" t="s">
        <v>6793</v>
      </c>
      <c r="I672" t="s">
        <v>6793</v>
      </c>
      <c r="J672" t="s">
        <v>7515</v>
      </c>
      <c r="K672" t="s">
        <v>7515</v>
      </c>
      <c r="L672" t="s">
        <v>7515</v>
      </c>
      <c r="M672" t="s">
        <v>7515</v>
      </c>
      <c r="N672" t="s">
        <v>7515</v>
      </c>
      <c r="O672" t="s">
        <v>7515</v>
      </c>
      <c r="P672" t="s">
        <v>7515</v>
      </c>
      <c r="Q672" t="s">
        <v>7515</v>
      </c>
      <c r="R672" t="s">
        <v>7515</v>
      </c>
      <c r="S672" t="s">
        <v>7515</v>
      </c>
      <c r="T672" t="s">
        <v>7515</v>
      </c>
      <c r="U672" t="s">
        <v>7515</v>
      </c>
      <c r="V672" t="s">
        <v>7515</v>
      </c>
      <c r="W672" t="s">
        <v>7515</v>
      </c>
      <c r="X672" t="s">
        <v>7515</v>
      </c>
      <c r="Y672" t="s">
        <v>7516</v>
      </c>
      <c r="Z672" t="s">
        <v>7515</v>
      </c>
      <c r="AA672" t="s">
        <v>7515</v>
      </c>
      <c r="AB672" t="s">
        <v>7515</v>
      </c>
      <c r="AC672" t="s">
        <v>7517</v>
      </c>
      <c r="AF672" t="s">
        <v>7547</v>
      </c>
      <c r="AG672" t="s">
        <v>7547</v>
      </c>
      <c r="AH672" t="s">
        <v>6845</v>
      </c>
      <c r="AK672" t="s">
        <v>6985</v>
      </c>
      <c r="AL672" t="s">
        <v>6794</v>
      </c>
      <c r="AM672" t="s">
        <v>6794</v>
      </c>
      <c r="AN672" t="s">
        <v>7680</v>
      </c>
      <c r="AO672">
        <v>0</v>
      </c>
      <c r="AP672">
        <v>12</v>
      </c>
      <c r="AQ672" t="s">
        <v>7568</v>
      </c>
      <c r="AT672" t="s">
        <v>6813</v>
      </c>
      <c r="AU672" t="s">
        <v>7531</v>
      </c>
      <c r="AV672" t="s">
        <v>7612</v>
      </c>
      <c r="AX672" t="s">
        <v>6794</v>
      </c>
      <c r="AY672" t="s">
        <v>6794</v>
      </c>
      <c r="AZ672" t="s">
        <v>6794</v>
      </c>
      <c r="BA672" t="s">
        <v>6794</v>
      </c>
      <c r="BC672" t="s">
        <v>6794</v>
      </c>
      <c r="BD672" t="s">
        <v>6794</v>
      </c>
      <c r="BE672" t="s">
        <v>6794</v>
      </c>
      <c r="BF672" t="s">
        <v>6794</v>
      </c>
      <c r="BG672" t="s">
        <v>6794</v>
      </c>
      <c r="BH672" t="s">
        <v>6794</v>
      </c>
      <c r="BI672" t="s">
        <v>7022</v>
      </c>
      <c r="BJ672" t="s">
        <v>7025</v>
      </c>
      <c r="BK672" t="s">
        <v>6794</v>
      </c>
      <c r="BM672">
        <v>0</v>
      </c>
      <c r="BN672" t="s">
        <v>6</v>
      </c>
      <c r="BO672" t="s">
        <v>7519</v>
      </c>
      <c r="BP672" t="s">
        <v>6</v>
      </c>
      <c r="BQ672" t="s">
        <v>7022</v>
      </c>
      <c r="BR672" t="s">
        <v>6</v>
      </c>
      <c r="CE672" t="s">
        <v>6794</v>
      </c>
      <c r="CI672" t="s">
        <v>6794</v>
      </c>
      <c r="CJ672" t="s">
        <v>6793</v>
      </c>
      <c r="CK672" t="s">
        <v>6794</v>
      </c>
      <c r="CL672" t="s">
        <v>6794</v>
      </c>
      <c r="CM672" t="s">
        <v>6794</v>
      </c>
      <c r="CN672" t="s">
        <v>6794</v>
      </c>
      <c r="CO672" t="s">
        <v>6794</v>
      </c>
      <c r="CP672" t="s">
        <v>6793</v>
      </c>
      <c r="CQ672" t="s">
        <v>6794</v>
      </c>
      <c r="CR672" t="s">
        <v>7520</v>
      </c>
      <c r="CS672" t="s">
        <v>7521</v>
      </c>
      <c r="CT672" t="s">
        <v>7587</v>
      </c>
      <c r="CU672" t="s">
        <v>6793</v>
      </c>
      <c r="CV672">
        <v>1</v>
      </c>
      <c r="CW672">
        <v>2</v>
      </c>
      <c r="CX672">
        <v>2</v>
      </c>
      <c r="CY672" t="s">
        <v>6794</v>
      </c>
      <c r="EC672">
        <v>4</v>
      </c>
      <c r="EE672">
        <v>2</v>
      </c>
      <c r="EF672">
        <v>0</v>
      </c>
      <c r="EG672">
        <v>0</v>
      </c>
      <c r="EH672">
        <v>2</v>
      </c>
      <c r="EI672">
        <v>0</v>
      </c>
      <c r="EJ672">
        <v>0</v>
      </c>
      <c r="EK672">
        <v>0</v>
      </c>
      <c r="EL672" t="s">
        <v>6794</v>
      </c>
      <c r="EV672" t="s">
        <v>6794</v>
      </c>
      <c r="PS672" t="s">
        <v>7526</v>
      </c>
      <c r="PT672" t="s">
        <v>7526</v>
      </c>
      <c r="PU672" t="s">
        <v>7527</v>
      </c>
      <c r="PV672" t="s">
        <v>7526</v>
      </c>
      <c r="PW672" t="s">
        <v>7515</v>
      </c>
      <c r="PX672" t="s">
        <v>7516</v>
      </c>
      <c r="PY672" t="s">
        <v>7515</v>
      </c>
      <c r="PZ672" t="s">
        <v>7515</v>
      </c>
      <c r="QA672" t="s">
        <v>7515</v>
      </c>
      <c r="QB672" t="s">
        <v>7515</v>
      </c>
      <c r="QC672" t="s">
        <v>7515</v>
      </c>
      <c r="QD672" t="s">
        <v>7548</v>
      </c>
      <c r="QE672" t="s">
        <v>7529</v>
      </c>
      <c r="QF672" t="s">
        <v>7548</v>
      </c>
      <c r="QG672" t="s">
        <v>7681</v>
      </c>
      <c r="QH672">
        <v>2008</v>
      </c>
      <c r="QI672">
        <v>4</v>
      </c>
      <c r="QJ672">
        <v>1</v>
      </c>
      <c r="QK672" s="329">
        <v>39546</v>
      </c>
      <c r="QL672">
        <v>0</v>
      </c>
      <c r="QM672">
        <v>1</v>
      </c>
      <c r="QN672" t="s">
        <v>265</v>
      </c>
      <c r="QO672">
        <v>2008</v>
      </c>
      <c r="QP672">
        <v>50</v>
      </c>
      <c r="RV672">
        <f t="shared" si="21"/>
        <v>4</v>
      </c>
      <c r="RY672">
        <f t="shared" si="20"/>
        <v>5</v>
      </c>
    </row>
    <row r="673" spans="1:493" x14ac:dyDescent="0.3">
      <c r="A673">
        <v>71657</v>
      </c>
      <c r="B673">
        <v>930</v>
      </c>
      <c r="C673" t="s">
        <v>6793</v>
      </c>
      <c r="D673" t="s">
        <v>6793</v>
      </c>
      <c r="I673" t="s">
        <v>6793</v>
      </c>
      <c r="J673" t="s">
        <v>7515</v>
      </c>
      <c r="K673" t="s">
        <v>7515</v>
      </c>
      <c r="L673" t="s">
        <v>7515</v>
      </c>
      <c r="M673" t="s">
        <v>7515</v>
      </c>
      <c r="N673" t="s">
        <v>7515</v>
      </c>
      <c r="O673" t="s">
        <v>7515</v>
      </c>
      <c r="P673" t="s">
        <v>7515</v>
      </c>
      <c r="Q673" t="s">
        <v>7515</v>
      </c>
      <c r="R673" t="s">
        <v>7515</v>
      </c>
      <c r="S673" t="s">
        <v>7515</v>
      </c>
      <c r="T673" t="s">
        <v>7515</v>
      </c>
      <c r="U673" t="s">
        <v>7515</v>
      </c>
      <c r="V673" t="s">
        <v>7515</v>
      </c>
      <c r="W673" t="s">
        <v>7515</v>
      </c>
      <c r="X673" t="s">
        <v>7515</v>
      </c>
      <c r="Y673" t="s">
        <v>7516</v>
      </c>
      <c r="Z673" t="s">
        <v>7515</v>
      </c>
      <c r="AA673" t="s">
        <v>7515</v>
      </c>
      <c r="AB673" t="s">
        <v>7515</v>
      </c>
      <c r="AC673" t="s">
        <v>6796</v>
      </c>
      <c r="AK673" t="s">
        <v>6985</v>
      </c>
      <c r="AL673" t="s">
        <v>6793</v>
      </c>
      <c r="AM673" t="s">
        <v>6794</v>
      </c>
      <c r="AN673" t="s">
        <v>7680</v>
      </c>
      <c r="AO673">
        <v>0</v>
      </c>
      <c r="AP673">
        <v>10</v>
      </c>
      <c r="AQ673" t="s">
        <v>6988</v>
      </c>
      <c r="AR673" t="s">
        <v>6966</v>
      </c>
      <c r="AS673" t="s">
        <v>6794</v>
      </c>
      <c r="AT673" t="s">
        <v>6813</v>
      </c>
      <c r="AU673" t="s">
        <v>7531</v>
      </c>
      <c r="AV673" t="s">
        <v>7518</v>
      </c>
      <c r="AX673" t="s">
        <v>6794</v>
      </c>
      <c r="AY673" t="s">
        <v>6794</v>
      </c>
      <c r="AZ673" t="s">
        <v>6794</v>
      </c>
      <c r="BA673" t="s">
        <v>6794</v>
      </c>
      <c r="BB673" t="s">
        <v>6794</v>
      </c>
      <c r="BC673" t="s">
        <v>6794</v>
      </c>
      <c r="BD673" t="s">
        <v>6794</v>
      </c>
      <c r="BE673" t="s">
        <v>6793</v>
      </c>
      <c r="BF673" t="s">
        <v>6794</v>
      </c>
      <c r="BG673" t="s">
        <v>6794</v>
      </c>
      <c r="BH673" t="s">
        <v>6794</v>
      </c>
      <c r="BI673" t="s">
        <v>6</v>
      </c>
      <c r="BJ673" t="s">
        <v>7025</v>
      </c>
      <c r="BK673" t="s">
        <v>6794</v>
      </c>
      <c r="BM673" t="s">
        <v>7547</v>
      </c>
      <c r="BN673" t="s">
        <v>6</v>
      </c>
      <c r="BO673" t="s">
        <v>7519</v>
      </c>
      <c r="BP673" t="s">
        <v>6</v>
      </c>
      <c r="BQ673" t="s">
        <v>7025</v>
      </c>
      <c r="BR673" t="s">
        <v>6</v>
      </c>
      <c r="CE673" t="s">
        <v>6794</v>
      </c>
      <c r="CI673" t="s">
        <v>6794</v>
      </c>
      <c r="CJ673" t="s">
        <v>6793</v>
      </c>
      <c r="CK673" t="s">
        <v>6794</v>
      </c>
      <c r="CL673" t="s">
        <v>6793</v>
      </c>
      <c r="CM673" t="s">
        <v>6793</v>
      </c>
      <c r="CN673" t="s">
        <v>6793</v>
      </c>
      <c r="CO673" t="s">
        <v>6794</v>
      </c>
      <c r="CP673" t="s">
        <v>6794</v>
      </c>
      <c r="CQ673" t="s">
        <v>6794</v>
      </c>
      <c r="CR673" t="s">
        <v>7520</v>
      </c>
      <c r="CS673" t="s">
        <v>7521</v>
      </c>
      <c r="CT673" t="s">
        <v>7536</v>
      </c>
      <c r="CU673" t="s">
        <v>6793</v>
      </c>
      <c r="CV673">
        <v>2</v>
      </c>
      <c r="CW673">
        <v>3</v>
      </c>
      <c r="CX673">
        <v>3</v>
      </c>
      <c r="CY673" t="s">
        <v>6794</v>
      </c>
      <c r="EC673">
        <v>3</v>
      </c>
      <c r="EE673">
        <v>1</v>
      </c>
      <c r="EF673">
        <v>0</v>
      </c>
      <c r="EG673">
        <v>0</v>
      </c>
      <c r="EH673">
        <v>0</v>
      </c>
      <c r="EI673">
        <v>2</v>
      </c>
      <c r="EJ673">
        <v>0</v>
      </c>
      <c r="EK673">
        <v>0</v>
      </c>
      <c r="EL673" t="s">
        <v>6794</v>
      </c>
      <c r="EV673" t="s">
        <v>6794</v>
      </c>
      <c r="PS673" t="s">
        <v>7526</v>
      </c>
      <c r="PT673" t="s">
        <v>7526</v>
      </c>
      <c r="PU673" t="s">
        <v>7526</v>
      </c>
      <c r="PV673" t="s">
        <v>7582</v>
      </c>
      <c r="PW673" t="s">
        <v>7516</v>
      </c>
      <c r="PX673" t="s">
        <v>7515</v>
      </c>
      <c r="PY673" t="s">
        <v>7515</v>
      </c>
      <c r="PZ673" t="s">
        <v>7515</v>
      </c>
      <c r="QA673" t="s">
        <v>7515</v>
      </c>
      <c r="QB673" t="s">
        <v>7515</v>
      </c>
      <c r="QC673" t="s">
        <v>7515</v>
      </c>
      <c r="QD673" t="s">
        <v>6757</v>
      </c>
      <c r="QE673" t="s">
        <v>7539</v>
      </c>
      <c r="QF673" t="s">
        <v>7548</v>
      </c>
      <c r="QG673" t="s">
        <v>7681</v>
      </c>
      <c r="QH673">
        <v>2008</v>
      </c>
      <c r="QI673">
        <v>7</v>
      </c>
      <c r="QJ673">
        <v>1</v>
      </c>
      <c r="QK673" s="329">
        <v>39632</v>
      </c>
      <c r="QL673">
        <v>1</v>
      </c>
      <c r="QM673">
        <v>0</v>
      </c>
      <c r="QN673" t="s">
        <v>265</v>
      </c>
      <c r="QO673">
        <v>2008</v>
      </c>
      <c r="QP673">
        <v>50</v>
      </c>
      <c r="RV673">
        <f t="shared" si="21"/>
        <v>4</v>
      </c>
      <c r="RY673">
        <f t="shared" si="20"/>
        <v>-1</v>
      </c>
    </row>
    <row r="674" spans="1:493" x14ac:dyDescent="0.3">
      <c r="A674">
        <v>71658</v>
      </c>
      <c r="B674">
        <v>931</v>
      </c>
      <c r="C674" t="s">
        <v>6793</v>
      </c>
      <c r="D674" t="s">
        <v>6793</v>
      </c>
      <c r="I674" t="s">
        <v>6793</v>
      </c>
      <c r="J674" t="s">
        <v>7515</v>
      </c>
      <c r="K674" t="s">
        <v>7516</v>
      </c>
      <c r="L674" t="s">
        <v>7515</v>
      </c>
      <c r="M674" t="s">
        <v>7515</v>
      </c>
      <c r="N674" t="s">
        <v>7515</v>
      </c>
      <c r="O674" t="s">
        <v>7515</v>
      </c>
      <c r="P674" t="s">
        <v>7515</v>
      </c>
      <c r="Q674" t="s">
        <v>7515</v>
      </c>
      <c r="R674" t="s">
        <v>7515</v>
      </c>
      <c r="S674" t="s">
        <v>7515</v>
      </c>
      <c r="T674" t="s">
        <v>7515</v>
      </c>
      <c r="U674" t="s">
        <v>7515</v>
      </c>
      <c r="V674" t="s">
        <v>7515</v>
      </c>
      <c r="W674" t="s">
        <v>7515</v>
      </c>
      <c r="X674" t="s">
        <v>7515</v>
      </c>
      <c r="Y674" t="s">
        <v>7515</v>
      </c>
      <c r="Z674" t="s">
        <v>7515</v>
      </c>
      <c r="AA674" t="s">
        <v>7515</v>
      </c>
      <c r="AB674" t="s">
        <v>7515</v>
      </c>
      <c r="AC674" t="s">
        <v>7517</v>
      </c>
      <c r="AF674">
        <v>0</v>
      </c>
      <c r="AG674">
        <v>2</v>
      </c>
      <c r="AH674" t="s">
        <v>6845</v>
      </c>
      <c r="AK674" t="s">
        <v>6994</v>
      </c>
      <c r="AL674" t="s">
        <v>6794</v>
      </c>
      <c r="AM674" t="s">
        <v>6794</v>
      </c>
      <c r="AN674" t="s">
        <v>7680</v>
      </c>
      <c r="AO674">
        <v>0</v>
      </c>
      <c r="AP674">
        <v>2</v>
      </c>
      <c r="AQ674" t="s">
        <v>7568</v>
      </c>
      <c r="AT674" t="s">
        <v>6814</v>
      </c>
      <c r="AV674" t="s">
        <v>7553</v>
      </c>
      <c r="AW674" t="s">
        <v>7588</v>
      </c>
      <c r="AX674" t="s">
        <v>6794</v>
      </c>
      <c r="AY674" t="s">
        <v>6794</v>
      </c>
      <c r="AZ674" t="s">
        <v>6794</v>
      </c>
      <c r="BA674" t="s">
        <v>6794</v>
      </c>
      <c r="BC674" t="s">
        <v>6793</v>
      </c>
      <c r="BD674" t="s">
        <v>6794</v>
      </c>
      <c r="BE674" t="s">
        <v>6793</v>
      </c>
      <c r="BF674" t="s">
        <v>6794</v>
      </c>
      <c r="BG674" t="s">
        <v>6794</v>
      </c>
      <c r="BH674" t="s">
        <v>6794</v>
      </c>
      <c r="BI674" t="s">
        <v>7025</v>
      </c>
      <c r="BJ674" t="s">
        <v>7024</v>
      </c>
      <c r="BK674" t="s">
        <v>6794</v>
      </c>
      <c r="BM674">
        <v>75</v>
      </c>
      <c r="BN674" t="s">
        <v>7532</v>
      </c>
      <c r="BO674" t="s">
        <v>7533</v>
      </c>
      <c r="BP674" t="s">
        <v>7604</v>
      </c>
      <c r="BQ674" t="s">
        <v>7025</v>
      </c>
      <c r="BR674" t="s">
        <v>7543</v>
      </c>
      <c r="BS674" t="s">
        <v>7515</v>
      </c>
      <c r="BT674" t="s">
        <v>7515</v>
      </c>
      <c r="BU674" t="s">
        <v>7516</v>
      </c>
      <c r="BV674" t="s">
        <v>7515</v>
      </c>
      <c r="BW674" t="s">
        <v>7515</v>
      </c>
      <c r="BX674" t="s">
        <v>7515</v>
      </c>
      <c r="BY674" t="s">
        <v>7515</v>
      </c>
      <c r="BZ674" t="s">
        <v>7515</v>
      </c>
      <c r="CA674" t="s">
        <v>7515</v>
      </c>
      <c r="CB674" t="s">
        <v>7515</v>
      </c>
      <c r="CC674" t="s">
        <v>7515</v>
      </c>
      <c r="CD674" t="s">
        <v>7515</v>
      </c>
      <c r="CE674" t="s">
        <v>6794</v>
      </c>
      <c r="CI674" t="s">
        <v>6794</v>
      </c>
      <c r="CJ674" t="s">
        <v>6793</v>
      </c>
      <c r="CK674" t="s">
        <v>6794</v>
      </c>
      <c r="CL674" t="s">
        <v>6793</v>
      </c>
      <c r="CM674" t="s">
        <v>6793</v>
      </c>
      <c r="CN674" t="s">
        <v>6794</v>
      </c>
      <c r="CO674" t="s">
        <v>6794</v>
      </c>
      <c r="CP674" t="s">
        <v>6793</v>
      </c>
      <c r="CQ674" t="s">
        <v>6794</v>
      </c>
      <c r="CR674" t="s">
        <v>7545</v>
      </c>
      <c r="CS674" t="s">
        <v>7607</v>
      </c>
      <c r="CT674" t="s">
        <v>7522</v>
      </c>
      <c r="CU674" t="s">
        <v>6793</v>
      </c>
      <c r="CV674">
        <v>1</v>
      </c>
      <c r="CW674">
        <v>2</v>
      </c>
      <c r="CX674">
        <v>2</v>
      </c>
      <c r="CY674" t="s">
        <v>6794</v>
      </c>
      <c r="EC674">
        <v>5</v>
      </c>
      <c r="EE674">
        <v>3</v>
      </c>
      <c r="EF674">
        <v>0</v>
      </c>
      <c r="EG674">
        <v>0</v>
      </c>
      <c r="EH674">
        <v>1</v>
      </c>
      <c r="EI674">
        <v>1</v>
      </c>
      <c r="EJ674">
        <v>0</v>
      </c>
      <c r="EK674">
        <v>0</v>
      </c>
      <c r="EL674" t="s">
        <v>6794</v>
      </c>
      <c r="EV674" t="s">
        <v>6794</v>
      </c>
      <c r="PS674" t="s">
        <v>6757</v>
      </c>
      <c r="PT674" t="s">
        <v>7526</v>
      </c>
      <c r="PU674" t="s">
        <v>7526</v>
      </c>
      <c r="PV674" t="s">
        <v>7526</v>
      </c>
      <c r="PW674" t="s">
        <v>7515</v>
      </c>
      <c r="PX674" t="s">
        <v>7515</v>
      </c>
      <c r="PY674" t="s">
        <v>7515</v>
      </c>
      <c r="PZ674" t="s">
        <v>7515</v>
      </c>
      <c r="QA674" t="s">
        <v>7515</v>
      </c>
      <c r="QB674" t="s">
        <v>7515</v>
      </c>
      <c r="QC674" t="s">
        <v>7516</v>
      </c>
      <c r="QD674" t="s">
        <v>7548</v>
      </c>
      <c r="QE674" t="s">
        <v>7539</v>
      </c>
      <c r="QF674" t="s">
        <v>7548</v>
      </c>
      <c r="QG674" t="s">
        <v>7681</v>
      </c>
      <c r="QH674">
        <v>2008</v>
      </c>
      <c r="QI674">
        <v>3</v>
      </c>
      <c r="QJ674">
        <v>1</v>
      </c>
      <c r="QK674" s="329">
        <v>39538</v>
      </c>
      <c r="QL674">
        <v>0</v>
      </c>
      <c r="QM674">
        <v>1</v>
      </c>
      <c r="QN674" t="s">
        <v>265</v>
      </c>
      <c r="QO674">
        <v>2008</v>
      </c>
      <c r="QP674">
        <v>50</v>
      </c>
      <c r="RV674">
        <f t="shared" si="21"/>
        <v>6</v>
      </c>
      <c r="RY674">
        <f t="shared" si="20"/>
        <v>1</v>
      </c>
    </row>
    <row r="675" spans="1:493" x14ac:dyDescent="0.3">
      <c r="A675">
        <v>71659</v>
      </c>
      <c r="B675">
        <v>932</v>
      </c>
      <c r="C675" t="s">
        <v>6793</v>
      </c>
      <c r="D675" t="s">
        <v>6793</v>
      </c>
      <c r="I675" t="s">
        <v>6793</v>
      </c>
      <c r="J675" t="s">
        <v>7515</v>
      </c>
      <c r="K675" t="s">
        <v>7515</v>
      </c>
      <c r="L675" t="s">
        <v>7515</v>
      </c>
      <c r="M675" t="s">
        <v>7515</v>
      </c>
      <c r="N675" t="s">
        <v>7515</v>
      </c>
      <c r="O675" t="s">
        <v>7515</v>
      </c>
      <c r="P675" t="s">
        <v>7515</v>
      </c>
      <c r="Q675" t="s">
        <v>7515</v>
      </c>
      <c r="R675" t="s">
        <v>7515</v>
      </c>
      <c r="S675" t="s">
        <v>7515</v>
      </c>
      <c r="T675" t="s">
        <v>7515</v>
      </c>
      <c r="U675" t="s">
        <v>7515</v>
      </c>
      <c r="V675" t="s">
        <v>7515</v>
      </c>
      <c r="W675" t="s">
        <v>7515</v>
      </c>
      <c r="X675" t="s">
        <v>7515</v>
      </c>
      <c r="Y675" t="s">
        <v>7516</v>
      </c>
      <c r="Z675" t="s">
        <v>7515</v>
      </c>
      <c r="AA675" t="s">
        <v>7515</v>
      </c>
      <c r="AB675" t="s">
        <v>7515</v>
      </c>
      <c r="AC675" t="s">
        <v>6796</v>
      </c>
      <c r="AK675" t="s">
        <v>6985</v>
      </c>
      <c r="AL675" t="s">
        <v>6793</v>
      </c>
      <c r="AM675" t="s">
        <v>6793</v>
      </c>
      <c r="AN675" t="s">
        <v>7680</v>
      </c>
      <c r="AO675">
        <v>0</v>
      </c>
      <c r="AP675">
        <v>10</v>
      </c>
      <c r="AQ675" t="s">
        <v>7568</v>
      </c>
      <c r="AT675" t="s">
        <v>6814</v>
      </c>
      <c r="AV675" t="s">
        <v>7518</v>
      </c>
      <c r="AW675" t="s">
        <v>7588</v>
      </c>
      <c r="AX675" t="s">
        <v>6794</v>
      </c>
      <c r="AY675" t="s">
        <v>6794</v>
      </c>
      <c r="AZ675" t="s">
        <v>6794</v>
      </c>
      <c r="BA675" t="s">
        <v>6794</v>
      </c>
      <c r="BC675" t="s">
        <v>6793</v>
      </c>
      <c r="BD675" t="s">
        <v>6794</v>
      </c>
      <c r="BE675" t="s">
        <v>6794</v>
      </c>
      <c r="BF675" t="s">
        <v>6794</v>
      </c>
      <c r="BG675" t="s">
        <v>6794</v>
      </c>
      <c r="BH675" t="s">
        <v>6794</v>
      </c>
      <c r="BI675" t="s">
        <v>7026</v>
      </c>
      <c r="BJ675" t="s">
        <v>7025</v>
      </c>
      <c r="BK675" t="s">
        <v>6794</v>
      </c>
      <c r="BM675" t="s">
        <v>7547</v>
      </c>
      <c r="BN675">
        <v>10</v>
      </c>
      <c r="BO675" t="s">
        <v>7533</v>
      </c>
      <c r="BP675" t="s">
        <v>6</v>
      </c>
      <c r="BQ675" t="s">
        <v>7025</v>
      </c>
      <c r="BR675" t="s">
        <v>7561</v>
      </c>
      <c r="BS675" t="s">
        <v>7515</v>
      </c>
      <c r="BT675" t="s">
        <v>7516</v>
      </c>
      <c r="BU675" t="s">
        <v>7515</v>
      </c>
      <c r="BV675" t="s">
        <v>7515</v>
      </c>
      <c r="BW675" t="s">
        <v>7515</v>
      </c>
      <c r="BX675" t="s">
        <v>7515</v>
      </c>
      <c r="BY675" t="s">
        <v>7515</v>
      </c>
      <c r="BZ675" t="s">
        <v>7515</v>
      </c>
      <c r="CA675" t="s">
        <v>7515</v>
      </c>
      <c r="CB675" t="s">
        <v>7515</v>
      </c>
      <c r="CC675" t="s">
        <v>7515</v>
      </c>
      <c r="CD675" t="s">
        <v>7515</v>
      </c>
      <c r="CE675" t="s">
        <v>6793</v>
      </c>
      <c r="CI675" t="s">
        <v>6794</v>
      </c>
      <c r="CJ675" t="s">
        <v>6793</v>
      </c>
      <c r="CK675" t="s">
        <v>6794</v>
      </c>
      <c r="CL675" t="s">
        <v>6794</v>
      </c>
      <c r="CM675" t="s">
        <v>6793</v>
      </c>
      <c r="CN675" t="s">
        <v>6793</v>
      </c>
      <c r="CO675" t="s">
        <v>6794</v>
      </c>
      <c r="CP675" t="s">
        <v>6793</v>
      </c>
      <c r="CQ675" t="s">
        <v>6794</v>
      </c>
      <c r="CR675" t="s">
        <v>7520</v>
      </c>
      <c r="CS675" t="s">
        <v>7521</v>
      </c>
      <c r="CT675" t="s">
        <v>7605</v>
      </c>
      <c r="CU675" t="s">
        <v>6793</v>
      </c>
      <c r="CV675">
        <v>3</v>
      </c>
      <c r="CW675">
        <v>4</v>
      </c>
      <c r="CX675">
        <v>3</v>
      </c>
      <c r="CY675" t="s">
        <v>6793</v>
      </c>
      <c r="CZ675">
        <v>1</v>
      </c>
      <c r="DA675" t="s">
        <v>7680</v>
      </c>
      <c r="DB675">
        <v>1</v>
      </c>
      <c r="DC675">
        <v>2009</v>
      </c>
      <c r="DD675" t="s">
        <v>7557</v>
      </c>
      <c r="DE675" t="s">
        <v>7680</v>
      </c>
      <c r="DF675">
        <v>6</v>
      </c>
      <c r="DG675">
        <v>2009</v>
      </c>
      <c r="EC675">
        <v>6</v>
      </c>
      <c r="EE675">
        <v>4</v>
      </c>
      <c r="EF675">
        <v>0</v>
      </c>
      <c r="EG675">
        <v>0</v>
      </c>
      <c r="EH675">
        <v>2</v>
      </c>
      <c r="EI675">
        <v>0</v>
      </c>
      <c r="EJ675">
        <v>0</v>
      </c>
      <c r="EK675">
        <v>0</v>
      </c>
      <c r="EL675" t="s">
        <v>6794</v>
      </c>
      <c r="EV675" t="s">
        <v>6794</v>
      </c>
      <c r="PS675" t="s">
        <v>7527</v>
      </c>
      <c r="PT675" t="s">
        <v>6</v>
      </c>
      <c r="PU675" t="s">
        <v>7527</v>
      </c>
      <c r="PV675" t="s">
        <v>7527</v>
      </c>
      <c r="PW675" t="s">
        <v>7516</v>
      </c>
      <c r="PX675" t="s">
        <v>7515</v>
      </c>
      <c r="PY675" t="s">
        <v>7516</v>
      </c>
      <c r="PZ675" t="s">
        <v>7515</v>
      </c>
      <c r="QA675" t="s">
        <v>7515</v>
      </c>
      <c r="QB675" t="s">
        <v>7515</v>
      </c>
      <c r="QC675" t="s">
        <v>7515</v>
      </c>
      <c r="QD675" t="s">
        <v>7548</v>
      </c>
      <c r="QE675" t="s">
        <v>7529</v>
      </c>
      <c r="QF675" t="s">
        <v>7548</v>
      </c>
      <c r="QG675" t="s">
        <v>7681</v>
      </c>
      <c r="QH675">
        <v>2008</v>
      </c>
      <c r="QI675">
        <v>2</v>
      </c>
      <c r="QJ675">
        <v>1</v>
      </c>
      <c r="QK675" s="329">
        <v>39487</v>
      </c>
      <c r="QL675">
        <v>1</v>
      </c>
      <c r="QM675">
        <v>0</v>
      </c>
      <c r="QN675" t="s">
        <v>212</v>
      </c>
      <c r="QO675">
        <v>2008</v>
      </c>
      <c r="QP675">
        <v>50</v>
      </c>
      <c r="RV675">
        <f t="shared" si="21"/>
        <v>4</v>
      </c>
      <c r="RY675">
        <f t="shared" si="20"/>
        <v>4</v>
      </c>
    </row>
    <row r="676" spans="1:493" x14ac:dyDescent="0.3">
      <c r="A676">
        <v>71660</v>
      </c>
      <c r="B676">
        <v>933</v>
      </c>
      <c r="C676" t="s">
        <v>6793</v>
      </c>
      <c r="D676" t="s">
        <v>6793</v>
      </c>
      <c r="I676" t="s">
        <v>6793</v>
      </c>
      <c r="J676" t="s">
        <v>7515</v>
      </c>
      <c r="K676" t="s">
        <v>7516</v>
      </c>
      <c r="L676" t="s">
        <v>7515</v>
      </c>
      <c r="M676" t="s">
        <v>7515</v>
      </c>
      <c r="N676" t="s">
        <v>7515</v>
      </c>
      <c r="O676" t="s">
        <v>7515</v>
      </c>
      <c r="P676" t="s">
        <v>7515</v>
      </c>
      <c r="Q676" t="s">
        <v>7515</v>
      </c>
      <c r="R676" t="s">
        <v>7515</v>
      </c>
      <c r="S676" t="s">
        <v>7515</v>
      </c>
      <c r="T676" t="s">
        <v>7515</v>
      </c>
      <c r="U676" t="s">
        <v>7515</v>
      </c>
      <c r="V676" t="s">
        <v>7515</v>
      </c>
      <c r="W676" t="s">
        <v>7515</v>
      </c>
      <c r="X676" t="s">
        <v>7515</v>
      </c>
      <c r="Y676" t="s">
        <v>7515</v>
      </c>
      <c r="Z676" t="s">
        <v>7515</v>
      </c>
      <c r="AA676" t="s">
        <v>7515</v>
      </c>
      <c r="AB676" t="s">
        <v>7515</v>
      </c>
      <c r="AC676" t="s">
        <v>6796</v>
      </c>
      <c r="AK676" t="s">
        <v>6985</v>
      </c>
      <c r="AL676" t="s">
        <v>6794</v>
      </c>
      <c r="AM676" t="s">
        <v>6794</v>
      </c>
      <c r="AN676" t="s">
        <v>7680</v>
      </c>
      <c r="AO676">
        <v>0</v>
      </c>
      <c r="AP676">
        <v>10</v>
      </c>
      <c r="AQ676" t="s">
        <v>7568</v>
      </c>
      <c r="AT676" t="s">
        <v>6813</v>
      </c>
      <c r="AU676" t="s">
        <v>7531</v>
      </c>
      <c r="AV676" t="s">
        <v>7553</v>
      </c>
      <c r="AX676" t="s">
        <v>6794</v>
      </c>
      <c r="AY676" t="s">
        <v>6794</v>
      </c>
      <c r="AZ676" t="s">
        <v>6794</v>
      </c>
      <c r="BA676" t="s">
        <v>6794</v>
      </c>
      <c r="BC676" t="s">
        <v>6794</v>
      </c>
      <c r="BD676" t="s">
        <v>6793</v>
      </c>
      <c r="BE676" t="s">
        <v>6794</v>
      </c>
      <c r="BF676" t="s">
        <v>6794</v>
      </c>
      <c r="BG676" t="s">
        <v>6794</v>
      </c>
      <c r="BH676" t="s">
        <v>6794</v>
      </c>
      <c r="BI676" t="s">
        <v>6</v>
      </c>
      <c r="BJ676" t="s">
        <v>7030</v>
      </c>
      <c r="BK676" t="s">
        <v>6794</v>
      </c>
      <c r="BM676" t="s">
        <v>7547</v>
      </c>
      <c r="BN676">
        <v>30</v>
      </c>
      <c r="BO676" t="s">
        <v>7519</v>
      </c>
      <c r="BP676" t="s">
        <v>7601</v>
      </c>
      <c r="BQ676" t="s">
        <v>7022</v>
      </c>
      <c r="BR676" t="s">
        <v>7682</v>
      </c>
      <c r="BS676" t="s">
        <v>7515</v>
      </c>
      <c r="BT676" t="s">
        <v>7515</v>
      </c>
      <c r="BU676" t="s">
        <v>7516</v>
      </c>
      <c r="BV676" t="s">
        <v>7515</v>
      </c>
      <c r="BW676" t="s">
        <v>7515</v>
      </c>
      <c r="BX676" t="s">
        <v>7515</v>
      </c>
      <c r="BY676" t="s">
        <v>7515</v>
      </c>
      <c r="BZ676" t="s">
        <v>7515</v>
      </c>
      <c r="CA676" t="s">
        <v>7515</v>
      </c>
      <c r="CB676" t="s">
        <v>7515</v>
      </c>
      <c r="CC676" t="s">
        <v>7515</v>
      </c>
      <c r="CD676" t="s">
        <v>7515</v>
      </c>
      <c r="CE676" t="s">
        <v>6794</v>
      </c>
      <c r="CI676" t="s">
        <v>6793</v>
      </c>
      <c r="CJ676" t="s">
        <v>6793</v>
      </c>
      <c r="CK676" t="s">
        <v>6794</v>
      </c>
      <c r="CL676" t="s">
        <v>6793</v>
      </c>
      <c r="CM676" t="s">
        <v>6793</v>
      </c>
      <c r="CN676" t="s">
        <v>6793</v>
      </c>
      <c r="CO676" t="s">
        <v>6794</v>
      </c>
      <c r="CP676" t="s">
        <v>6793</v>
      </c>
      <c r="CQ676" t="s">
        <v>6794</v>
      </c>
      <c r="CR676" t="s">
        <v>7545</v>
      </c>
      <c r="CS676" t="s">
        <v>7607</v>
      </c>
      <c r="CT676" t="s">
        <v>6966</v>
      </c>
      <c r="CU676" t="s">
        <v>6793</v>
      </c>
      <c r="CV676">
        <v>1</v>
      </c>
      <c r="CW676">
        <v>2</v>
      </c>
      <c r="CX676">
        <v>3</v>
      </c>
      <c r="CY676" t="s">
        <v>6794</v>
      </c>
      <c r="EC676">
        <v>3</v>
      </c>
      <c r="EE676">
        <v>1</v>
      </c>
      <c r="EF676">
        <v>2</v>
      </c>
      <c r="EG676">
        <v>0</v>
      </c>
      <c r="EH676">
        <v>0</v>
      </c>
      <c r="EI676">
        <v>0</v>
      </c>
      <c r="EJ676">
        <v>0</v>
      </c>
      <c r="EK676">
        <v>0</v>
      </c>
      <c r="EL676" t="s">
        <v>6794</v>
      </c>
      <c r="EV676" t="s">
        <v>6794</v>
      </c>
      <c r="PS676" t="s">
        <v>6</v>
      </c>
      <c r="PT676" t="s">
        <v>7526</v>
      </c>
      <c r="PU676" t="s">
        <v>6857</v>
      </c>
      <c r="PV676" t="s">
        <v>7526</v>
      </c>
      <c r="PW676" t="s">
        <v>7515</v>
      </c>
      <c r="PX676" t="s">
        <v>7515</v>
      </c>
      <c r="PY676" t="s">
        <v>7515</v>
      </c>
      <c r="PZ676" t="s">
        <v>7515</v>
      </c>
      <c r="QA676" t="s">
        <v>7515</v>
      </c>
      <c r="QB676" t="s">
        <v>7515</v>
      </c>
      <c r="QC676" t="s">
        <v>7516</v>
      </c>
      <c r="QD676" t="s">
        <v>7548</v>
      </c>
      <c r="QE676" t="s">
        <v>7539</v>
      </c>
      <c r="QF676" t="s">
        <v>7548</v>
      </c>
      <c r="QG676" t="s">
        <v>7681</v>
      </c>
      <c r="QH676">
        <v>2008</v>
      </c>
      <c r="QI676">
        <v>4</v>
      </c>
      <c r="QJ676">
        <v>1</v>
      </c>
      <c r="QK676" s="329">
        <v>39568</v>
      </c>
      <c r="QL676">
        <v>1</v>
      </c>
      <c r="QM676">
        <v>0</v>
      </c>
      <c r="QN676" t="s">
        <v>265</v>
      </c>
      <c r="QO676">
        <v>2008</v>
      </c>
      <c r="QP676">
        <v>50</v>
      </c>
      <c r="RV676">
        <f t="shared" si="21"/>
        <v>4</v>
      </c>
      <c r="RY676">
        <f t="shared" si="20"/>
        <v>-1</v>
      </c>
    </row>
    <row r="677" spans="1:493" x14ac:dyDescent="0.3">
      <c r="A677">
        <v>71661</v>
      </c>
      <c r="B677">
        <v>934</v>
      </c>
      <c r="C677" t="s">
        <v>6793</v>
      </c>
      <c r="D677" t="s">
        <v>6793</v>
      </c>
      <c r="I677" t="s">
        <v>6793</v>
      </c>
      <c r="J677" t="s">
        <v>7515</v>
      </c>
      <c r="K677" t="s">
        <v>7515</v>
      </c>
      <c r="L677" t="s">
        <v>7515</v>
      </c>
      <c r="M677" t="s">
        <v>7515</v>
      </c>
      <c r="N677" t="s">
        <v>7515</v>
      </c>
      <c r="O677" t="s">
        <v>7515</v>
      </c>
      <c r="P677" t="s">
        <v>7515</v>
      </c>
      <c r="Q677" t="s">
        <v>7515</v>
      </c>
      <c r="R677" t="s">
        <v>7515</v>
      </c>
      <c r="S677" t="s">
        <v>7515</v>
      </c>
      <c r="T677" t="s">
        <v>7516</v>
      </c>
      <c r="U677" t="s">
        <v>7515</v>
      </c>
      <c r="V677" t="s">
        <v>7515</v>
      </c>
      <c r="W677" t="s">
        <v>7515</v>
      </c>
      <c r="X677" t="s">
        <v>7515</v>
      </c>
      <c r="Y677" t="s">
        <v>7515</v>
      </c>
      <c r="Z677" t="s">
        <v>7515</v>
      </c>
      <c r="AA677" t="s">
        <v>7515</v>
      </c>
      <c r="AB677" t="s">
        <v>7515</v>
      </c>
      <c r="AC677" t="s">
        <v>6796</v>
      </c>
      <c r="AK677" t="s">
        <v>6985</v>
      </c>
      <c r="AL677" t="s">
        <v>6793</v>
      </c>
      <c r="AM677" t="s">
        <v>6794</v>
      </c>
      <c r="AN677" t="s">
        <v>7680</v>
      </c>
      <c r="AO677">
        <v>0</v>
      </c>
      <c r="AP677">
        <v>6</v>
      </c>
      <c r="AQ677" t="s">
        <v>6988</v>
      </c>
      <c r="AR677" t="s">
        <v>6793</v>
      </c>
      <c r="AS677" t="s">
        <v>6793</v>
      </c>
      <c r="AT677" t="s">
        <v>6814</v>
      </c>
      <c r="AV677" t="s">
        <v>7518</v>
      </c>
      <c r="AW677" t="s">
        <v>7583</v>
      </c>
      <c r="AX677" t="s">
        <v>6794</v>
      </c>
      <c r="AY677" t="s">
        <v>6793</v>
      </c>
      <c r="AZ677" t="s">
        <v>6793</v>
      </c>
      <c r="BA677" t="s">
        <v>6793</v>
      </c>
      <c r="BB677" t="s">
        <v>6793</v>
      </c>
      <c r="BC677" t="s">
        <v>6793</v>
      </c>
      <c r="BD677" t="s">
        <v>6793</v>
      </c>
      <c r="BE677" t="s">
        <v>6794</v>
      </c>
      <c r="BF677" t="s">
        <v>6793</v>
      </c>
      <c r="BG677" t="s">
        <v>6793</v>
      </c>
      <c r="BH677" t="s">
        <v>6794</v>
      </c>
      <c r="BI677" t="s">
        <v>7021</v>
      </c>
      <c r="BJ677" t="s">
        <v>7024</v>
      </c>
      <c r="BK677" t="s">
        <v>6794</v>
      </c>
      <c r="BM677">
        <v>30</v>
      </c>
      <c r="BN677" t="s">
        <v>6</v>
      </c>
      <c r="BO677" t="s">
        <v>7533</v>
      </c>
      <c r="BP677" t="s">
        <v>7534</v>
      </c>
      <c r="BQ677" t="s">
        <v>7559</v>
      </c>
      <c r="BR677" t="s">
        <v>7594</v>
      </c>
      <c r="BS677" t="s">
        <v>7516</v>
      </c>
      <c r="BT677" t="s">
        <v>7515</v>
      </c>
      <c r="BU677" t="s">
        <v>7515</v>
      </c>
      <c r="BV677" t="s">
        <v>7515</v>
      </c>
      <c r="BW677" t="s">
        <v>7515</v>
      </c>
      <c r="BX677" t="s">
        <v>7515</v>
      </c>
      <c r="BY677" t="s">
        <v>7515</v>
      </c>
      <c r="BZ677" t="s">
        <v>7515</v>
      </c>
      <c r="CA677" t="s">
        <v>7515</v>
      </c>
      <c r="CB677" t="s">
        <v>7515</v>
      </c>
      <c r="CC677" t="s">
        <v>7515</v>
      </c>
      <c r="CD677" t="s">
        <v>7515</v>
      </c>
      <c r="CE677" t="s">
        <v>6794</v>
      </c>
      <c r="CI677" t="s">
        <v>6793</v>
      </c>
      <c r="CJ677" t="s">
        <v>6793</v>
      </c>
      <c r="CK677" t="s">
        <v>6794</v>
      </c>
      <c r="CL677" t="s">
        <v>6794</v>
      </c>
      <c r="CM677" t="s">
        <v>6794</v>
      </c>
      <c r="CN677" t="s">
        <v>6794</v>
      </c>
      <c r="CO677" t="s">
        <v>6794</v>
      </c>
      <c r="CP677" t="s">
        <v>6793</v>
      </c>
      <c r="CQ677" t="s">
        <v>6794</v>
      </c>
      <c r="CR677" t="s">
        <v>7520</v>
      </c>
      <c r="CS677" t="s">
        <v>7521</v>
      </c>
      <c r="CT677" t="s">
        <v>7522</v>
      </c>
      <c r="CU677" t="s">
        <v>6793</v>
      </c>
      <c r="CV677">
        <v>1</v>
      </c>
      <c r="CW677">
        <v>2</v>
      </c>
      <c r="CX677">
        <v>4</v>
      </c>
      <c r="CY677" t="s">
        <v>6794</v>
      </c>
      <c r="EC677">
        <v>3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2</v>
      </c>
      <c r="EK677">
        <v>1</v>
      </c>
      <c r="EL677" t="s">
        <v>6794</v>
      </c>
      <c r="EV677" t="s">
        <v>6794</v>
      </c>
      <c r="PS677" t="s">
        <v>7526</v>
      </c>
      <c r="PT677" t="s">
        <v>7526</v>
      </c>
      <c r="PU677" t="s">
        <v>7526</v>
      </c>
      <c r="PV677" t="s">
        <v>7526</v>
      </c>
      <c r="PW677" t="s">
        <v>7515</v>
      </c>
      <c r="PX677" t="s">
        <v>7515</v>
      </c>
      <c r="PY677" t="s">
        <v>7515</v>
      </c>
      <c r="PZ677" t="s">
        <v>7515</v>
      </c>
      <c r="QA677" t="s">
        <v>7515</v>
      </c>
      <c r="QB677" t="s">
        <v>7515</v>
      </c>
      <c r="QC677" t="s">
        <v>7516</v>
      </c>
      <c r="QD677" t="s">
        <v>7528</v>
      </c>
      <c r="QE677" t="s">
        <v>7539</v>
      </c>
      <c r="QF677" t="s">
        <v>7528</v>
      </c>
      <c r="QG677" t="s">
        <v>7681</v>
      </c>
      <c r="QH677">
        <v>2008</v>
      </c>
      <c r="QI677">
        <v>3</v>
      </c>
      <c r="QJ677">
        <v>1</v>
      </c>
      <c r="QK677" s="329">
        <v>39512</v>
      </c>
      <c r="QL677">
        <v>1</v>
      </c>
      <c r="QM677">
        <v>0</v>
      </c>
      <c r="QN677" t="s">
        <v>212</v>
      </c>
      <c r="QO677">
        <v>2008</v>
      </c>
      <c r="QP677">
        <v>50</v>
      </c>
      <c r="RV677">
        <f t="shared" si="21"/>
        <v>5</v>
      </c>
      <c r="RY677">
        <f t="shared" si="20"/>
        <v>10</v>
      </c>
    </row>
    <row r="678" spans="1:493" x14ac:dyDescent="0.3">
      <c r="A678">
        <v>71662</v>
      </c>
      <c r="B678">
        <v>935</v>
      </c>
      <c r="C678" t="s">
        <v>6793</v>
      </c>
      <c r="D678" t="s">
        <v>6793</v>
      </c>
      <c r="I678" t="s">
        <v>6793</v>
      </c>
      <c r="J678" t="s">
        <v>7515</v>
      </c>
      <c r="K678" t="s">
        <v>7516</v>
      </c>
      <c r="L678" t="s">
        <v>7515</v>
      </c>
      <c r="M678" t="s">
        <v>7515</v>
      </c>
      <c r="N678" t="s">
        <v>7515</v>
      </c>
      <c r="O678" t="s">
        <v>7515</v>
      </c>
      <c r="P678" t="s">
        <v>7515</v>
      </c>
      <c r="Q678" t="s">
        <v>7515</v>
      </c>
      <c r="R678" t="s">
        <v>7515</v>
      </c>
      <c r="S678" t="s">
        <v>7515</v>
      </c>
      <c r="T678" t="s">
        <v>7515</v>
      </c>
      <c r="U678" t="s">
        <v>7515</v>
      </c>
      <c r="V678" t="s">
        <v>7515</v>
      </c>
      <c r="W678" t="s">
        <v>7515</v>
      </c>
      <c r="X678" t="s">
        <v>7515</v>
      </c>
      <c r="Y678" t="s">
        <v>7515</v>
      </c>
      <c r="Z678" t="s">
        <v>7515</v>
      </c>
      <c r="AA678" t="s">
        <v>7515</v>
      </c>
      <c r="AB678" t="s">
        <v>7515</v>
      </c>
      <c r="AC678" t="s">
        <v>6796</v>
      </c>
      <c r="AK678" t="s">
        <v>6985</v>
      </c>
      <c r="AL678" t="s">
        <v>6794</v>
      </c>
      <c r="AM678" t="s">
        <v>6794</v>
      </c>
      <c r="AN678" t="s">
        <v>7687</v>
      </c>
      <c r="AQ678" t="s">
        <v>6988</v>
      </c>
      <c r="AR678" t="s">
        <v>6794</v>
      </c>
      <c r="AS678" t="s">
        <v>6794</v>
      </c>
      <c r="AT678" t="s">
        <v>6813</v>
      </c>
      <c r="AU678" t="s">
        <v>7531</v>
      </c>
      <c r="AV678" t="s">
        <v>7518</v>
      </c>
      <c r="AX678" t="s">
        <v>6794</v>
      </c>
      <c r="AY678" t="s">
        <v>6794</v>
      </c>
      <c r="AZ678" t="s">
        <v>6793</v>
      </c>
      <c r="BA678" t="s">
        <v>6794</v>
      </c>
      <c r="BB678" t="s">
        <v>6794</v>
      </c>
      <c r="BC678" t="s">
        <v>6793</v>
      </c>
      <c r="BD678" t="s">
        <v>6793</v>
      </c>
      <c r="BE678" t="s">
        <v>6793</v>
      </c>
      <c r="BF678" t="s">
        <v>6794</v>
      </c>
      <c r="BG678" t="s">
        <v>6794</v>
      </c>
      <c r="BH678" t="s">
        <v>6794</v>
      </c>
      <c r="BI678" t="s">
        <v>7565</v>
      </c>
      <c r="BJ678" t="s">
        <v>7031</v>
      </c>
      <c r="BK678" t="s">
        <v>6794</v>
      </c>
      <c r="BM678" t="s">
        <v>7547</v>
      </c>
      <c r="BN678" t="s">
        <v>7532</v>
      </c>
      <c r="BO678" t="s">
        <v>7519</v>
      </c>
      <c r="BP678" t="s">
        <v>6</v>
      </c>
      <c r="BQ678" t="s">
        <v>7565</v>
      </c>
      <c r="BR678" t="s">
        <v>7594</v>
      </c>
      <c r="BS678" t="s">
        <v>7516</v>
      </c>
      <c r="BT678" t="s">
        <v>7515</v>
      </c>
      <c r="BU678" t="s">
        <v>7515</v>
      </c>
      <c r="BV678" t="s">
        <v>7515</v>
      </c>
      <c r="BW678" t="s">
        <v>7515</v>
      </c>
      <c r="BX678" t="s">
        <v>7515</v>
      </c>
      <c r="BY678" t="s">
        <v>7515</v>
      </c>
      <c r="BZ678" t="s">
        <v>7515</v>
      </c>
      <c r="CA678" t="s">
        <v>7515</v>
      </c>
      <c r="CB678" t="s">
        <v>7515</v>
      </c>
      <c r="CC678" t="s">
        <v>7515</v>
      </c>
      <c r="CD678" t="s">
        <v>7515</v>
      </c>
      <c r="CE678" t="s">
        <v>6794</v>
      </c>
      <c r="CI678" t="s">
        <v>6794</v>
      </c>
      <c r="CJ678" t="s">
        <v>6793</v>
      </c>
      <c r="CK678" t="s">
        <v>6794</v>
      </c>
      <c r="CL678" t="s">
        <v>6794</v>
      </c>
      <c r="CM678" t="s">
        <v>6794</v>
      </c>
      <c r="CN678" t="s">
        <v>6794</v>
      </c>
      <c r="CO678" t="s">
        <v>6794</v>
      </c>
      <c r="CP678" t="s">
        <v>6794</v>
      </c>
      <c r="CQ678" t="s">
        <v>6794</v>
      </c>
      <c r="CR678" t="s">
        <v>7545</v>
      </c>
      <c r="CS678" t="s">
        <v>7521</v>
      </c>
      <c r="CT678" t="s">
        <v>7522</v>
      </c>
      <c r="CU678" t="s">
        <v>6793</v>
      </c>
      <c r="CV678">
        <v>1</v>
      </c>
      <c r="CW678">
        <v>3</v>
      </c>
      <c r="CX678">
        <v>3</v>
      </c>
      <c r="CY678" t="s">
        <v>6794</v>
      </c>
      <c r="EC678">
        <v>1</v>
      </c>
      <c r="ED678" t="s">
        <v>7584</v>
      </c>
      <c r="EL678" t="s">
        <v>6794</v>
      </c>
      <c r="EV678" t="s">
        <v>6794</v>
      </c>
      <c r="PS678" t="s">
        <v>7526</v>
      </c>
      <c r="PT678" t="s">
        <v>7526</v>
      </c>
      <c r="PU678" t="s">
        <v>7526</v>
      </c>
      <c r="PV678" t="s">
        <v>7526</v>
      </c>
      <c r="PW678" t="s">
        <v>7515</v>
      </c>
      <c r="PX678" t="s">
        <v>7516</v>
      </c>
      <c r="PY678" t="s">
        <v>7515</v>
      </c>
      <c r="PZ678" t="s">
        <v>7515</v>
      </c>
      <c r="QA678" t="s">
        <v>7515</v>
      </c>
      <c r="QB678" t="s">
        <v>7515</v>
      </c>
      <c r="QC678" t="s">
        <v>7515</v>
      </c>
      <c r="QD678" t="s">
        <v>7528</v>
      </c>
      <c r="QE678" t="s">
        <v>7539</v>
      </c>
      <c r="QF678" t="s">
        <v>7528</v>
      </c>
      <c r="QG678" t="s">
        <v>7681</v>
      </c>
      <c r="QH678">
        <v>2008</v>
      </c>
      <c r="QI678">
        <v>9</v>
      </c>
      <c r="QJ678">
        <v>1</v>
      </c>
      <c r="QK678" s="329">
        <v>39701</v>
      </c>
      <c r="QL678">
        <v>1</v>
      </c>
      <c r="QM678">
        <v>0</v>
      </c>
      <c r="QN678" t="s">
        <v>212</v>
      </c>
      <c r="QO678">
        <v>2008</v>
      </c>
      <c r="QP678">
        <v>50</v>
      </c>
      <c r="RV678">
        <f t="shared" si="21"/>
        <v>0</v>
      </c>
      <c r="RY678">
        <f t="shared" si="20"/>
        <v>12</v>
      </c>
    </row>
    <row r="679" spans="1:493" x14ac:dyDescent="0.3">
      <c r="A679">
        <v>71663</v>
      </c>
      <c r="B679">
        <v>937</v>
      </c>
      <c r="C679" t="s">
        <v>6793</v>
      </c>
      <c r="D679" t="s">
        <v>6966</v>
      </c>
      <c r="I679" t="s">
        <v>6793</v>
      </c>
      <c r="J679" t="s">
        <v>7515</v>
      </c>
      <c r="K679" t="s">
        <v>7516</v>
      </c>
      <c r="L679" t="s">
        <v>7515</v>
      </c>
      <c r="M679" t="s">
        <v>7515</v>
      </c>
      <c r="N679" t="s">
        <v>7515</v>
      </c>
      <c r="O679" t="s">
        <v>7515</v>
      </c>
      <c r="P679" t="s">
        <v>7515</v>
      </c>
      <c r="Q679" t="s">
        <v>7515</v>
      </c>
      <c r="R679" t="s">
        <v>7515</v>
      </c>
      <c r="S679" t="s">
        <v>7515</v>
      </c>
      <c r="T679" t="s">
        <v>7515</v>
      </c>
      <c r="U679" t="s">
        <v>7515</v>
      </c>
      <c r="V679" t="s">
        <v>7515</v>
      </c>
      <c r="W679" t="s">
        <v>7515</v>
      </c>
      <c r="X679" t="s">
        <v>7515</v>
      </c>
      <c r="Y679" t="s">
        <v>7516</v>
      </c>
      <c r="Z679" t="s">
        <v>7515</v>
      </c>
      <c r="AA679" t="s">
        <v>7515</v>
      </c>
      <c r="AB679" t="s">
        <v>7515</v>
      </c>
      <c r="AC679" t="s">
        <v>6796</v>
      </c>
      <c r="AK679" t="s">
        <v>6985</v>
      </c>
      <c r="AL679" t="s">
        <v>6794</v>
      </c>
      <c r="AM679" t="s">
        <v>6794</v>
      </c>
      <c r="AN679" t="s">
        <v>7680</v>
      </c>
      <c r="AO679">
        <v>0</v>
      </c>
      <c r="AP679">
        <v>10</v>
      </c>
      <c r="AQ679" t="s">
        <v>6</v>
      </c>
      <c r="AT679" t="s">
        <v>6813</v>
      </c>
      <c r="AU679" t="s">
        <v>7531</v>
      </c>
      <c r="AV679" t="s">
        <v>7518</v>
      </c>
      <c r="AX679" t="s">
        <v>6794</v>
      </c>
      <c r="AY679" t="s">
        <v>6794</v>
      </c>
      <c r="AZ679" t="s">
        <v>6794</v>
      </c>
      <c r="BA679" t="s">
        <v>6794</v>
      </c>
      <c r="BC679" t="s">
        <v>6793</v>
      </c>
      <c r="BD679" t="s">
        <v>6793</v>
      </c>
      <c r="BE679" t="s">
        <v>6794</v>
      </c>
      <c r="BF679" t="s">
        <v>6794</v>
      </c>
      <c r="BG679" t="s">
        <v>6794</v>
      </c>
      <c r="BH679" t="s">
        <v>6794</v>
      </c>
      <c r="BI679" t="s">
        <v>7025</v>
      </c>
      <c r="BJ679" t="s">
        <v>7022</v>
      </c>
      <c r="BK679" t="s">
        <v>6794</v>
      </c>
      <c r="BM679">
        <v>25</v>
      </c>
      <c r="BN679" t="s">
        <v>6</v>
      </c>
      <c r="BO679" t="s">
        <v>7533</v>
      </c>
      <c r="BP679" t="s">
        <v>6</v>
      </c>
      <c r="BQ679" t="s">
        <v>7025</v>
      </c>
      <c r="BR679" t="s">
        <v>7543</v>
      </c>
      <c r="BS679" t="s">
        <v>7515</v>
      </c>
      <c r="BT679" t="s">
        <v>7516</v>
      </c>
      <c r="BU679" t="s">
        <v>7515</v>
      </c>
      <c r="BV679" t="s">
        <v>7515</v>
      </c>
      <c r="BW679" t="s">
        <v>7515</v>
      </c>
      <c r="BX679" t="s">
        <v>7515</v>
      </c>
      <c r="BY679" t="s">
        <v>7515</v>
      </c>
      <c r="BZ679" t="s">
        <v>7515</v>
      </c>
      <c r="CA679" t="s">
        <v>7515</v>
      </c>
      <c r="CB679" t="s">
        <v>7515</v>
      </c>
      <c r="CC679" t="s">
        <v>7515</v>
      </c>
      <c r="CD679" t="s">
        <v>7515</v>
      </c>
      <c r="CE679" t="s">
        <v>6793</v>
      </c>
      <c r="CI679" t="s">
        <v>6793</v>
      </c>
      <c r="CJ679" t="s">
        <v>6793</v>
      </c>
      <c r="CK679" t="s">
        <v>6794</v>
      </c>
      <c r="CL679" t="s">
        <v>6794</v>
      </c>
      <c r="CM679" t="s">
        <v>6794</v>
      </c>
      <c r="CN679" t="s">
        <v>6794</v>
      </c>
      <c r="CO679" t="s">
        <v>6794</v>
      </c>
      <c r="CP679" t="s">
        <v>6793</v>
      </c>
      <c r="CQ679" t="s">
        <v>6794</v>
      </c>
      <c r="CR679" t="s">
        <v>7545</v>
      </c>
      <c r="CS679" t="s">
        <v>7521</v>
      </c>
      <c r="CT679" t="s">
        <v>7522</v>
      </c>
      <c r="CU679" t="s">
        <v>6793</v>
      </c>
      <c r="CV679">
        <v>2</v>
      </c>
      <c r="CW679">
        <v>4</v>
      </c>
      <c r="CX679">
        <v>3</v>
      </c>
      <c r="CY679" t="s">
        <v>6966</v>
      </c>
      <c r="EC679">
        <v>5</v>
      </c>
      <c r="EE679">
        <v>1</v>
      </c>
      <c r="EF679">
        <v>0</v>
      </c>
      <c r="EG679">
        <v>2</v>
      </c>
      <c r="EH679">
        <v>0</v>
      </c>
      <c r="EI679">
        <v>0</v>
      </c>
      <c r="EJ679">
        <v>2</v>
      </c>
      <c r="EK679">
        <v>0</v>
      </c>
      <c r="EL679" t="s">
        <v>6794</v>
      </c>
      <c r="EV679" t="s">
        <v>6794</v>
      </c>
      <c r="PS679" t="s">
        <v>7526</v>
      </c>
      <c r="PT679" t="s">
        <v>7526</v>
      </c>
      <c r="PU679" t="s">
        <v>7526</v>
      </c>
      <c r="PV679" t="s">
        <v>7526</v>
      </c>
      <c r="PW679" t="s">
        <v>7515</v>
      </c>
      <c r="PX679" t="s">
        <v>7515</v>
      </c>
      <c r="PY679" t="s">
        <v>7515</v>
      </c>
      <c r="PZ679" t="s">
        <v>7515</v>
      </c>
      <c r="QA679" t="s">
        <v>7515</v>
      </c>
      <c r="QB679" t="s">
        <v>7515</v>
      </c>
      <c r="QC679" t="s">
        <v>7516</v>
      </c>
      <c r="QD679" t="s">
        <v>6757</v>
      </c>
      <c r="QE679" t="s">
        <v>7539</v>
      </c>
      <c r="QF679" t="s">
        <v>7548</v>
      </c>
      <c r="QG679" t="s">
        <v>7681</v>
      </c>
      <c r="QH679">
        <v>2008</v>
      </c>
      <c r="QI679">
        <v>6</v>
      </c>
      <c r="QJ679">
        <v>1</v>
      </c>
      <c r="QK679" s="329">
        <v>39625</v>
      </c>
      <c r="QL679">
        <v>1</v>
      </c>
      <c r="QM679">
        <v>0</v>
      </c>
      <c r="QN679" t="s">
        <v>265</v>
      </c>
      <c r="QO679">
        <v>2008</v>
      </c>
      <c r="QP679">
        <v>50</v>
      </c>
      <c r="RV679">
        <f t="shared" si="21"/>
        <v>4</v>
      </c>
      <c r="RY679">
        <f t="shared" si="20"/>
        <v>1</v>
      </c>
    </row>
    <row r="680" spans="1:493" x14ac:dyDescent="0.3">
      <c r="A680">
        <v>71664</v>
      </c>
      <c r="B680">
        <v>938</v>
      </c>
      <c r="C680" t="s">
        <v>6793</v>
      </c>
      <c r="D680" t="s">
        <v>6793</v>
      </c>
      <c r="I680" t="s">
        <v>6793</v>
      </c>
      <c r="J680" t="s">
        <v>7515</v>
      </c>
      <c r="K680" t="s">
        <v>7515</v>
      </c>
      <c r="L680" t="s">
        <v>7515</v>
      </c>
      <c r="M680" t="s">
        <v>7515</v>
      </c>
      <c r="N680" t="s">
        <v>7515</v>
      </c>
      <c r="O680" t="s">
        <v>7515</v>
      </c>
      <c r="P680" t="s">
        <v>7515</v>
      </c>
      <c r="Q680" t="s">
        <v>7515</v>
      </c>
      <c r="R680" t="s">
        <v>7515</v>
      </c>
      <c r="S680" t="s">
        <v>7516</v>
      </c>
      <c r="T680" t="s">
        <v>7515</v>
      </c>
      <c r="U680" t="s">
        <v>7515</v>
      </c>
      <c r="V680" t="s">
        <v>7515</v>
      </c>
      <c r="W680" t="s">
        <v>7515</v>
      </c>
      <c r="X680" t="s">
        <v>7515</v>
      </c>
      <c r="Y680" t="s">
        <v>7515</v>
      </c>
      <c r="Z680" t="s">
        <v>7515</v>
      </c>
      <c r="AA680" t="s">
        <v>7515</v>
      </c>
      <c r="AB680" t="s">
        <v>7515</v>
      </c>
      <c r="AC680" t="s">
        <v>6796</v>
      </c>
      <c r="AK680" t="s">
        <v>6985</v>
      </c>
      <c r="AL680" t="s">
        <v>6793</v>
      </c>
      <c r="AM680" t="s">
        <v>6793</v>
      </c>
      <c r="AN680" t="s">
        <v>7680</v>
      </c>
      <c r="AO680">
        <v>0</v>
      </c>
      <c r="AP680">
        <v>9</v>
      </c>
      <c r="AQ680" t="s">
        <v>6988</v>
      </c>
      <c r="AR680" t="s">
        <v>6793</v>
      </c>
      <c r="AS680" t="s">
        <v>6793</v>
      </c>
      <c r="AT680" t="s">
        <v>6813</v>
      </c>
      <c r="AU680" t="s">
        <v>7531</v>
      </c>
      <c r="AV680" t="s">
        <v>6991</v>
      </c>
      <c r="AX680" t="s">
        <v>6794</v>
      </c>
      <c r="AY680" t="s">
        <v>6794</v>
      </c>
      <c r="AZ680" t="s">
        <v>6793</v>
      </c>
      <c r="BA680" t="s">
        <v>6793</v>
      </c>
      <c r="BB680" t="s">
        <v>6793</v>
      </c>
      <c r="BC680" t="s">
        <v>6793</v>
      </c>
      <c r="BD680" t="s">
        <v>6793</v>
      </c>
      <c r="BE680" t="s">
        <v>6794</v>
      </c>
      <c r="BF680" t="s">
        <v>6794</v>
      </c>
      <c r="BG680" t="s">
        <v>6794</v>
      </c>
      <c r="BH680" t="s">
        <v>6794</v>
      </c>
      <c r="BI680" t="s">
        <v>7021</v>
      </c>
      <c r="BJ680" t="s">
        <v>7024</v>
      </c>
      <c r="BK680" t="s">
        <v>6794</v>
      </c>
      <c r="BM680" t="s">
        <v>7547</v>
      </c>
      <c r="BN680" t="s">
        <v>7532</v>
      </c>
      <c r="BO680" t="s">
        <v>7533</v>
      </c>
      <c r="BP680" t="s">
        <v>6</v>
      </c>
      <c r="BQ680" t="s">
        <v>7559</v>
      </c>
      <c r="BR680" t="s">
        <v>7594</v>
      </c>
      <c r="BS680" t="s">
        <v>7515</v>
      </c>
      <c r="BT680" t="s">
        <v>7516</v>
      </c>
      <c r="BU680" t="s">
        <v>7515</v>
      </c>
      <c r="BV680" t="s">
        <v>7515</v>
      </c>
      <c r="BW680" t="s">
        <v>7515</v>
      </c>
      <c r="BX680" t="s">
        <v>7515</v>
      </c>
      <c r="BY680" t="s">
        <v>7515</v>
      </c>
      <c r="BZ680" t="s">
        <v>7515</v>
      </c>
      <c r="CA680" t="s">
        <v>7515</v>
      </c>
      <c r="CB680" t="s">
        <v>7515</v>
      </c>
      <c r="CC680" t="s">
        <v>7515</v>
      </c>
      <c r="CD680" t="s">
        <v>7515</v>
      </c>
      <c r="CE680" t="s">
        <v>6794</v>
      </c>
      <c r="CI680" t="s">
        <v>6793</v>
      </c>
      <c r="CJ680" t="s">
        <v>6793</v>
      </c>
      <c r="CK680" t="s">
        <v>6794</v>
      </c>
      <c r="CL680" t="s">
        <v>6793</v>
      </c>
      <c r="CM680" t="s">
        <v>6793</v>
      </c>
      <c r="CN680" t="s">
        <v>6793</v>
      </c>
      <c r="CO680" t="s">
        <v>6794</v>
      </c>
      <c r="CP680" t="s">
        <v>6793</v>
      </c>
      <c r="CQ680" t="s">
        <v>6794</v>
      </c>
      <c r="CR680" t="s">
        <v>7520</v>
      </c>
      <c r="CS680" t="s">
        <v>7521</v>
      </c>
      <c r="CT680" t="s">
        <v>7536</v>
      </c>
      <c r="CU680" t="s">
        <v>6793</v>
      </c>
      <c r="CV680">
        <v>3</v>
      </c>
      <c r="CW680">
        <v>3</v>
      </c>
      <c r="CX680">
        <v>4</v>
      </c>
      <c r="CY680" t="s">
        <v>6793</v>
      </c>
      <c r="CZ680">
        <v>1</v>
      </c>
      <c r="DA680" t="s">
        <v>7680</v>
      </c>
      <c r="DB680">
        <v>5</v>
      </c>
      <c r="DC680">
        <v>2008</v>
      </c>
      <c r="DD680" t="s">
        <v>7557</v>
      </c>
      <c r="DE680" t="s">
        <v>7680</v>
      </c>
      <c r="DF680">
        <v>6</v>
      </c>
      <c r="DG680">
        <v>2008</v>
      </c>
      <c r="EC680">
        <v>2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2</v>
      </c>
      <c r="EK680">
        <v>0</v>
      </c>
      <c r="EL680" t="s">
        <v>6793</v>
      </c>
      <c r="EM680" t="s">
        <v>7573</v>
      </c>
      <c r="EO680">
        <v>1</v>
      </c>
      <c r="EP680" t="s">
        <v>7683</v>
      </c>
      <c r="EQ680">
        <v>2008</v>
      </c>
      <c r="ER680" t="s">
        <v>7684</v>
      </c>
      <c r="EV680" t="s">
        <v>6794</v>
      </c>
      <c r="PS680" t="s">
        <v>7527</v>
      </c>
      <c r="PT680" t="s">
        <v>7526</v>
      </c>
      <c r="PU680" t="s">
        <v>7526</v>
      </c>
      <c r="PV680" t="s">
        <v>7526</v>
      </c>
      <c r="PW680" t="s">
        <v>7516</v>
      </c>
      <c r="PX680" t="s">
        <v>7515</v>
      </c>
      <c r="PY680" t="s">
        <v>7515</v>
      </c>
      <c r="PZ680" t="s">
        <v>7515</v>
      </c>
      <c r="QA680" t="s">
        <v>7515</v>
      </c>
      <c r="QB680" t="s">
        <v>7515</v>
      </c>
      <c r="QC680" t="s">
        <v>7515</v>
      </c>
      <c r="QD680" t="s">
        <v>7528</v>
      </c>
      <c r="QE680" t="s">
        <v>7529</v>
      </c>
      <c r="QF680" t="s">
        <v>7528</v>
      </c>
      <c r="QG680" t="s">
        <v>7681</v>
      </c>
      <c r="QH680">
        <v>2008</v>
      </c>
      <c r="QI680">
        <v>6</v>
      </c>
      <c r="QJ680">
        <v>1</v>
      </c>
      <c r="QK680" s="329">
        <v>39616</v>
      </c>
      <c r="QL680">
        <v>1</v>
      </c>
      <c r="QM680">
        <v>0</v>
      </c>
      <c r="QN680" t="s">
        <v>265</v>
      </c>
      <c r="QO680">
        <v>2008</v>
      </c>
      <c r="QP680">
        <v>50</v>
      </c>
      <c r="RV680">
        <f t="shared" si="21"/>
        <v>5</v>
      </c>
      <c r="RY680">
        <f t="shared" si="20"/>
        <v>10</v>
      </c>
    </row>
    <row r="681" spans="1:493" x14ac:dyDescent="0.3">
      <c r="A681">
        <v>71665</v>
      </c>
      <c r="B681">
        <v>940</v>
      </c>
      <c r="C681" t="s">
        <v>6793</v>
      </c>
      <c r="D681" t="s">
        <v>6793</v>
      </c>
      <c r="I681" t="s">
        <v>6793</v>
      </c>
      <c r="J681" t="s">
        <v>7515</v>
      </c>
      <c r="K681" t="s">
        <v>7515</v>
      </c>
      <c r="L681" t="s">
        <v>7515</v>
      </c>
      <c r="M681" t="s">
        <v>7515</v>
      </c>
      <c r="N681" t="s">
        <v>7515</v>
      </c>
      <c r="O681" t="s">
        <v>7515</v>
      </c>
      <c r="P681" t="s">
        <v>7515</v>
      </c>
      <c r="Q681" t="s">
        <v>7515</v>
      </c>
      <c r="R681" t="s">
        <v>7515</v>
      </c>
      <c r="S681" t="s">
        <v>7515</v>
      </c>
      <c r="T681" t="s">
        <v>7515</v>
      </c>
      <c r="U681" t="s">
        <v>7515</v>
      </c>
      <c r="V681" t="s">
        <v>7515</v>
      </c>
      <c r="W681" t="s">
        <v>7515</v>
      </c>
      <c r="X681" t="s">
        <v>7515</v>
      </c>
      <c r="Y681" t="s">
        <v>7515</v>
      </c>
      <c r="Z681" t="s">
        <v>7516</v>
      </c>
      <c r="AA681" t="s">
        <v>7515</v>
      </c>
      <c r="AB681" t="s">
        <v>7515</v>
      </c>
      <c r="AC681" t="s">
        <v>7517</v>
      </c>
      <c r="AF681">
        <v>0</v>
      </c>
      <c r="AG681">
        <v>5</v>
      </c>
      <c r="AH681" t="s">
        <v>6845</v>
      </c>
      <c r="AK681" t="s">
        <v>6993</v>
      </c>
      <c r="AL681" t="s">
        <v>6794</v>
      </c>
      <c r="AM681" t="s">
        <v>6794</v>
      </c>
      <c r="AN681" t="s">
        <v>7680</v>
      </c>
      <c r="AO681">
        <v>0</v>
      </c>
      <c r="AP681">
        <v>7</v>
      </c>
      <c r="AQ681" t="s">
        <v>6757</v>
      </c>
      <c r="AR681" t="s">
        <v>6793</v>
      </c>
      <c r="AS681" t="s">
        <v>6793</v>
      </c>
      <c r="AT681" t="s">
        <v>6813</v>
      </c>
      <c r="AU681" t="s">
        <v>7531</v>
      </c>
      <c r="AV681" t="s">
        <v>7553</v>
      </c>
      <c r="AX681" t="s">
        <v>6794</v>
      </c>
      <c r="AY681" t="s">
        <v>6794</v>
      </c>
      <c r="AZ681" t="s">
        <v>6793</v>
      </c>
      <c r="BA681" t="s">
        <v>6794</v>
      </c>
      <c r="BC681" t="s">
        <v>6794</v>
      </c>
      <c r="BD681" t="s">
        <v>6794</v>
      </c>
      <c r="BE681" t="s">
        <v>6793</v>
      </c>
      <c r="BF681" t="s">
        <v>6794</v>
      </c>
      <c r="BG681" t="s">
        <v>6794</v>
      </c>
      <c r="BH681" t="s">
        <v>6794</v>
      </c>
      <c r="BI681" t="s">
        <v>7021</v>
      </c>
      <c r="BJ681" t="s">
        <v>7031</v>
      </c>
      <c r="BK681" t="s">
        <v>6794</v>
      </c>
      <c r="BM681" t="s">
        <v>31</v>
      </c>
      <c r="BN681" t="s">
        <v>7532</v>
      </c>
      <c r="BO681" t="s">
        <v>7533</v>
      </c>
      <c r="BP681" t="s">
        <v>6</v>
      </c>
      <c r="BQ681" t="s">
        <v>7565</v>
      </c>
      <c r="BR681" t="s">
        <v>7682</v>
      </c>
      <c r="BS681" t="s">
        <v>7515</v>
      </c>
      <c r="BT681" t="s">
        <v>7515</v>
      </c>
      <c r="BU681" t="s">
        <v>7515</v>
      </c>
      <c r="BV681" t="s">
        <v>7515</v>
      </c>
      <c r="BW681" t="s">
        <v>7515</v>
      </c>
      <c r="BX681" t="s">
        <v>7515</v>
      </c>
      <c r="BY681" t="s">
        <v>7515</v>
      </c>
      <c r="BZ681" t="s">
        <v>7516</v>
      </c>
      <c r="CA681" t="s">
        <v>7515</v>
      </c>
      <c r="CB681" t="s">
        <v>7515</v>
      </c>
      <c r="CC681" t="s">
        <v>7515</v>
      </c>
      <c r="CD681" t="s">
        <v>7515</v>
      </c>
      <c r="CE681" t="s">
        <v>6794</v>
      </c>
      <c r="CI681" t="s">
        <v>6793</v>
      </c>
      <c r="CJ681" t="s">
        <v>6794</v>
      </c>
      <c r="CK681" t="s">
        <v>6794</v>
      </c>
      <c r="CL681" t="s">
        <v>6794</v>
      </c>
      <c r="CM681" t="s">
        <v>6794</v>
      </c>
      <c r="CN681" t="s">
        <v>6794</v>
      </c>
      <c r="CO681" t="s">
        <v>6794</v>
      </c>
      <c r="CP681" t="s">
        <v>6793</v>
      </c>
      <c r="CQ681" t="s">
        <v>6794</v>
      </c>
      <c r="CR681" t="s">
        <v>7520</v>
      </c>
      <c r="CS681" t="s">
        <v>7521</v>
      </c>
      <c r="CT681" t="s">
        <v>7536</v>
      </c>
      <c r="CU681" t="s">
        <v>6793</v>
      </c>
      <c r="CV681">
        <v>2</v>
      </c>
      <c r="CW681">
        <v>4</v>
      </c>
      <c r="CX681">
        <v>3</v>
      </c>
      <c r="CY681" t="s">
        <v>6794</v>
      </c>
      <c r="EC681">
        <v>4</v>
      </c>
      <c r="EE681">
        <v>0</v>
      </c>
      <c r="EF681">
        <v>0</v>
      </c>
      <c r="EG681">
        <v>0</v>
      </c>
      <c r="EH681">
        <v>2</v>
      </c>
      <c r="EI681">
        <v>1</v>
      </c>
      <c r="EJ681">
        <v>0</v>
      </c>
      <c r="EK681">
        <v>1</v>
      </c>
      <c r="EL681" t="s">
        <v>6794</v>
      </c>
      <c r="EV681" t="s">
        <v>6794</v>
      </c>
      <c r="PS681" t="s">
        <v>6757</v>
      </c>
      <c r="PT681" t="s">
        <v>7526</v>
      </c>
      <c r="PU681" t="s">
        <v>7527</v>
      </c>
      <c r="PV681" t="s">
        <v>7526</v>
      </c>
      <c r="PW681" t="s">
        <v>7515</v>
      </c>
      <c r="PX681" t="s">
        <v>7515</v>
      </c>
      <c r="PY681" t="s">
        <v>7515</v>
      </c>
      <c r="PZ681" t="s">
        <v>7516</v>
      </c>
      <c r="QA681" t="s">
        <v>7515</v>
      </c>
      <c r="QB681" t="s">
        <v>7515</v>
      </c>
      <c r="QC681" t="s">
        <v>7515</v>
      </c>
      <c r="QD681" t="s">
        <v>7528</v>
      </c>
      <c r="QE681" t="s">
        <v>7529</v>
      </c>
      <c r="QF681" t="s">
        <v>7528</v>
      </c>
      <c r="QG681" t="s">
        <v>7681</v>
      </c>
      <c r="QH681">
        <v>2008</v>
      </c>
      <c r="QI681">
        <v>6</v>
      </c>
      <c r="QJ681">
        <v>1</v>
      </c>
      <c r="QK681" s="329">
        <v>39611</v>
      </c>
      <c r="QL681">
        <v>0</v>
      </c>
      <c r="QM681">
        <v>1</v>
      </c>
      <c r="QN681" t="s">
        <v>194</v>
      </c>
      <c r="QO681">
        <v>0</v>
      </c>
      <c r="QP681">
        <v>78</v>
      </c>
      <c r="RV681">
        <f t="shared" si="21"/>
        <v>5</v>
      </c>
      <c r="RY681">
        <f t="shared" si="20"/>
        <v>10</v>
      </c>
    </row>
    <row r="682" spans="1:493" x14ac:dyDescent="0.3">
      <c r="A682">
        <v>71666</v>
      </c>
      <c r="B682">
        <v>941</v>
      </c>
      <c r="C682" t="s">
        <v>6793</v>
      </c>
      <c r="D682" t="s">
        <v>6793</v>
      </c>
      <c r="I682" t="s">
        <v>6793</v>
      </c>
      <c r="J682" t="s">
        <v>7515</v>
      </c>
      <c r="K682" t="s">
        <v>7515</v>
      </c>
      <c r="L682" t="s">
        <v>7515</v>
      </c>
      <c r="M682" t="s">
        <v>7515</v>
      </c>
      <c r="N682" t="s">
        <v>7515</v>
      </c>
      <c r="O682" t="s">
        <v>7515</v>
      </c>
      <c r="P682" t="s">
        <v>7515</v>
      </c>
      <c r="Q682" t="s">
        <v>7515</v>
      </c>
      <c r="R682" t="s">
        <v>7515</v>
      </c>
      <c r="S682" t="s">
        <v>7515</v>
      </c>
      <c r="T682" t="s">
        <v>7515</v>
      </c>
      <c r="U682" t="s">
        <v>7515</v>
      </c>
      <c r="V682" t="s">
        <v>7515</v>
      </c>
      <c r="W682" t="s">
        <v>7515</v>
      </c>
      <c r="X682" t="s">
        <v>7515</v>
      </c>
      <c r="Y682" t="s">
        <v>7516</v>
      </c>
      <c r="Z682" t="s">
        <v>7515</v>
      </c>
      <c r="AA682" t="s">
        <v>7515</v>
      </c>
      <c r="AB682" t="s">
        <v>7515</v>
      </c>
      <c r="AC682" t="s">
        <v>7517</v>
      </c>
      <c r="AF682">
        <v>0</v>
      </c>
      <c r="AG682">
        <v>4</v>
      </c>
      <c r="AH682" t="s">
        <v>6845</v>
      </c>
      <c r="AK682" t="s">
        <v>6985</v>
      </c>
      <c r="AL682" t="s">
        <v>6794</v>
      </c>
      <c r="AM682" t="s">
        <v>6794</v>
      </c>
      <c r="AN682" t="s">
        <v>7680</v>
      </c>
      <c r="AO682">
        <v>0</v>
      </c>
      <c r="AP682">
        <v>4</v>
      </c>
      <c r="AQ682" t="s">
        <v>6988</v>
      </c>
      <c r="AR682" t="s">
        <v>6793</v>
      </c>
      <c r="AS682" t="s">
        <v>6794</v>
      </c>
      <c r="AT682" t="s">
        <v>6813</v>
      </c>
      <c r="AU682" t="s">
        <v>7531</v>
      </c>
      <c r="AV682" t="s">
        <v>7553</v>
      </c>
      <c r="AX682" t="s">
        <v>6794</v>
      </c>
      <c r="AY682" t="s">
        <v>6794</v>
      </c>
      <c r="AZ682" t="s">
        <v>6794</v>
      </c>
      <c r="BA682" t="s">
        <v>6794</v>
      </c>
      <c r="BB682" t="s">
        <v>6794</v>
      </c>
      <c r="BC682" t="s">
        <v>6793</v>
      </c>
      <c r="BD682" t="s">
        <v>6794</v>
      </c>
      <c r="BE682" t="s">
        <v>6793</v>
      </c>
      <c r="BF682" t="s">
        <v>6794</v>
      </c>
      <c r="BG682" t="s">
        <v>6794</v>
      </c>
      <c r="BH682" t="s">
        <v>6794</v>
      </c>
      <c r="BI682" t="s">
        <v>7025</v>
      </c>
      <c r="BJ682" t="s">
        <v>7022</v>
      </c>
      <c r="BK682" t="s">
        <v>6794</v>
      </c>
      <c r="BM682" t="s">
        <v>7547</v>
      </c>
      <c r="BN682" t="s">
        <v>6</v>
      </c>
      <c r="BO682" t="s">
        <v>7519</v>
      </c>
      <c r="BP682" t="s">
        <v>7576</v>
      </c>
      <c r="BQ682" t="s">
        <v>7025</v>
      </c>
      <c r="BR682" t="s">
        <v>7682</v>
      </c>
      <c r="BS682" t="s">
        <v>7515</v>
      </c>
      <c r="BT682" t="s">
        <v>7516</v>
      </c>
      <c r="BU682" t="s">
        <v>7515</v>
      </c>
      <c r="BV682" t="s">
        <v>7515</v>
      </c>
      <c r="BW682" t="s">
        <v>7515</v>
      </c>
      <c r="BX682" t="s">
        <v>7515</v>
      </c>
      <c r="BY682" t="s">
        <v>7515</v>
      </c>
      <c r="BZ682" t="s">
        <v>7515</v>
      </c>
      <c r="CA682" t="s">
        <v>7515</v>
      </c>
      <c r="CB682" t="s">
        <v>7515</v>
      </c>
      <c r="CC682" t="s">
        <v>7515</v>
      </c>
      <c r="CD682" t="s">
        <v>7515</v>
      </c>
      <c r="CE682" t="s">
        <v>6793</v>
      </c>
      <c r="CI682" t="s">
        <v>6794</v>
      </c>
      <c r="CJ682" t="s">
        <v>6793</v>
      </c>
      <c r="CK682" t="s">
        <v>6794</v>
      </c>
      <c r="CL682" t="s">
        <v>6794</v>
      </c>
      <c r="CM682" t="s">
        <v>6794</v>
      </c>
      <c r="CN682" t="s">
        <v>6794</v>
      </c>
      <c r="CO682" t="s">
        <v>6794</v>
      </c>
      <c r="CP682" t="s">
        <v>6793</v>
      </c>
      <c r="CQ682" t="s">
        <v>6794</v>
      </c>
      <c r="CR682" t="s">
        <v>7545</v>
      </c>
      <c r="CS682" t="s">
        <v>7521</v>
      </c>
      <c r="CT682" t="s">
        <v>7605</v>
      </c>
      <c r="CU682" t="s">
        <v>6793</v>
      </c>
      <c r="CV682">
        <v>1</v>
      </c>
      <c r="CW682">
        <v>3</v>
      </c>
      <c r="CX682">
        <v>2</v>
      </c>
      <c r="CY682" t="s">
        <v>6794</v>
      </c>
      <c r="EC682">
        <v>3</v>
      </c>
      <c r="EE682">
        <v>1</v>
      </c>
      <c r="EF682">
        <v>0</v>
      </c>
      <c r="EG682">
        <v>0</v>
      </c>
      <c r="EH682">
        <v>0</v>
      </c>
      <c r="EI682">
        <v>2</v>
      </c>
      <c r="EJ682">
        <v>0</v>
      </c>
      <c r="EK682">
        <v>0</v>
      </c>
      <c r="EL682" t="s">
        <v>6794</v>
      </c>
      <c r="EV682" t="s">
        <v>6794</v>
      </c>
      <c r="PS682" t="s">
        <v>7526</v>
      </c>
      <c r="PT682" t="s">
        <v>7526</v>
      </c>
      <c r="PU682" t="s">
        <v>7526</v>
      </c>
      <c r="PV682" t="s">
        <v>7526</v>
      </c>
      <c r="PW682" t="s">
        <v>7515</v>
      </c>
      <c r="PX682" t="s">
        <v>7515</v>
      </c>
      <c r="PY682" t="s">
        <v>7515</v>
      </c>
      <c r="PZ682" t="s">
        <v>7515</v>
      </c>
      <c r="QA682" t="s">
        <v>7515</v>
      </c>
      <c r="QB682" t="s">
        <v>7515</v>
      </c>
      <c r="QC682" t="s">
        <v>7516</v>
      </c>
      <c r="QD682" t="s">
        <v>7548</v>
      </c>
      <c r="QE682" t="s">
        <v>7539</v>
      </c>
      <c r="QF682" t="s">
        <v>7548</v>
      </c>
      <c r="QG682" t="s">
        <v>7681</v>
      </c>
      <c r="QH682">
        <v>2008</v>
      </c>
      <c r="QI682">
        <v>5</v>
      </c>
      <c r="QJ682">
        <v>1</v>
      </c>
      <c r="QK682" s="329">
        <v>39592</v>
      </c>
      <c r="QL682">
        <v>0</v>
      </c>
      <c r="QM682">
        <v>1</v>
      </c>
      <c r="QN682" t="s">
        <v>212</v>
      </c>
      <c r="QO682">
        <v>2008</v>
      </c>
      <c r="QP682">
        <v>50</v>
      </c>
      <c r="RV682">
        <f t="shared" si="21"/>
        <v>6</v>
      </c>
      <c r="RY682">
        <f t="shared" si="20"/>
        <v>1</v>
      </c>
    </row>
    <row r="683" spans="1:493" x14ac:dyDescent="0.3">
      <c r="A683">
        <v>71667</v>
      </c>
      <c r="B683">
        <v>943</v>
      </c>
      <c r="C683" t="s">
        <v>6793</v>
      </c>
      <c r="D683" t="s">
        <v>6793</v>
      </c>
      <c r="I683" t="s">
        <v>6793</v>
      </c>
      <c r="J683" t="s">
        <v>7515</v>
      </c>
      <c r="K683" t="s">
        <v>7515</v>
      </c>
      <c r="L683" t="s">
        <v>7515</v>
      </c>
      <c r="M683" t="s">
        <v>7515</v>
      </c>
      <c r="N683" t="s">
        <v>7515</v>
      </c>
      <c r="O683" t="s">
        <v>7515</v>
      </c>
      <c r="P683" t="s">
        <v>7515</v>
      </c>
      <c r="Q683" t="s">
        <v>7515</v>
      </c>
      <c r="R683" t="s">
        <v>7515</v>
      </c>
      <c r="S683" t="s">
        <v>7515</v>
      </c>
      <c r="T683" t="s">
        <v>7515</v>
      </c>
      <c r="U683" t="s">
        <v>7515</v>
      </c>
      <c r="V683" t="s">
        <v>7515</v>
      </c>
      <c r="W683" t="s">
        <v>7515</v>
      </c>
      <c r="X683" t="s">
        <v>7515</v>
      </c>
      <c r="Y683" t="s">
        <v>7516</v>
      </c>
      <c r="Z683" t="s">
        <v>7515</v>
      </c>
      <c r="AA683" t="s">
        <v>7515</v>
      </c>
      <c r="AB683" t="s">
        <v>7515</v>
      </c>
      <c r="AC683" t="s">
        <v>6796</v>
      </c>
      <c r="AK683" t="s">
        <v>6985</v>
      </c>
      <c r="AL683" t="s">
        <v>6794</v>
      </c>
      <c r="AM683" t="s">
        <v>6794</v>
      </c>
      <c r="AN683" t="s">
        <v>7680</v>
      </c>
      <c r="AO683">
        <v>0</v>
      </c>
      <c r="AP683">
        <v>9</v>
      </c>
      <c r="AQ683" t="s">
        <v>7568</v>
      </c>
      <c r="AT683" t="s">
        <v>6813</v>
      </c>
      <c r="AU683" t="s">
        <v>7531</v>
      </c>
      <c r="AV683" t="s">
        <v>7518</v>
      </c>
      <c r="AX683" t="s">
        <v>6794</v>
      </c>
      <c r="AY683" t="s">
        <v>6794</v>
      </c>
      <c r="AZ683" t="s">
        <v>6794</v>
      </c>
      <c r="BA683" t="s">
        <v>6793</v>
      </c>
      <c r="BC683" t="s">
        <v>6794</v>
      </c>
      <c r="BD683" t="s">
        <v>6793</v>
      </c>
      <c r="BE683" t="s">
        <v>6794</v>
      </c>
      <c r="BF683" t="s">
        <v>6794</v>
      </c>
      <c r="BG683" t="s">
        <v>6794</v>
      </c>
      <c r="BH683" t="s">
        <v>6794</v>
      </c>
      <c r="BI683" t="s">
        <v>7022</v>
      </c>
      <c r="BJ683" t="s">
        <v>7025</v>
      </c>
      <c r="BK683" t="s">
        <v>6794</v>
      </c>
      <c r="BM683" t="s">
        <v>7547</v>
      </c>
      <c r="BN683" t="s">
        <v>6</v>
      </c>
      <c r="BO683" t="s">
        <v>7519</v>
      </c>
      <c r="BP683" t="s">
        <v>6</v>
      </c>
      <c r="BQ683" t="s">
        <v>7022</v>
      </c>
      <c r="BR683" t="s">
        <v>7682</v>
      </c>
      <c r="BS683" t="s">
        <v>7515</v>
      </c>
      <c r="BT683" t="s">
        <v>7515</v>
      </c>
      <c r="BU683" t="s">
        <v>7515</v>
      </c>
      <c r="BV683" t="s">
        <v>7515</v>
      </c>
      <c r="BW683" t="s">
        <v>7515</v>
      </c>
      <c r="BX683" t="s">
        <v>7515</v>
      </c>
      <c r="BY683" t="s">
        <v>7515</v>
      </c>
      <c r="BZ683" t="s">
        <v>7516</v>
      </c>
      <c r="CA683" t="s">
        <v>7515</v>
      </c>
      <c r="CB683" t="s">
        <v>7515</v>
      </c>
      <c r="CC683" t="s">
        <v>7515</v>
      </c>
      <c r="CD683" t="s">
        <v>7515</v>
      </c>
      <c r="CE683" t="s">
        <v>6794</v>
      </c>
      <c r="CI683" t="s">
        <v>6793</v>
      </c>
      <c r="CJ683" t="s">
        <v>6793</v>
      </c>
      <c r="CK683" t="s">
        <v>6793</v>
      </c>
      <c r="CL683" t="s">
        <v>6793</v>
      </c>
      <c r="CM683" t="s">
        <v>6793</v>
      </c>
      <c r="CN683" t="s">
        <v>6793</v>
      </c>
      <c r="CO683" t="s">
        <v>6794</v>
      </c>
      <c r="CP683" t="s">
        <v>6793</v>
      </c>
      <c r="CQ683" t="s">
        <v>6794</v>
      </c>
      <c r="CR683" t="s">
        <v>7520</v>
      </c>
      <c r="CS683" t="s">
        <v>7607</v>
      </c>
      <c r="CT683" t="s">
        <v>6966</v>
      </c>
      <c r="CU683" t="s">
        <v>6793</v>
      </c>
      <c r="CV683">
        <v>2</v>
      </c>
      <c r="CW683">
        <v>2</v>
      </c>
      <c r="CX683">
        <v>2</v>
      </c>
      <c r="CY683" t="s">
        <v>6794</v>
      </c>
      <c r="EC683">
        <v>7</v>
      </c>
      <c r="EE683">
        <v>5</v>
      </c>
      <c r="EF683">
        <v>0</v>
      </c>
      <c r="EG683">
        <v>0</v>
      </c>
      <c r="EH683">
        <v>2</v>
      </c>
      <c r="EI683">
        <v>0</v>
      </c>
      <c r="EJ683">
        <v>0</v>
      </c>
      <c r="EK683">
        <v>0</v>
      </c>
      <c r="EL683" t="s">
        <v>6793</v>
      </c>
      <c r="EM683" t="s">
        <v>6859</v>
      </c>
      <c r="EN683">
        <v>1</v>
      </c>
      <c r="EP683" t="s">
        <v>7683</v>
      </c>
      <c r="EQ683">
        <v>2007</v>
      </c>
      <c r="ER683" t="s">
        <v>7684</v>
      </c>
      <c r="EV683" t="s">
        <v>6793</v>
      </c>
      <c r="IR683" t="s">
        <v>7524</v>
      </c>
      <c r="IS683" t="s">
        <v>7680</v>
      </c>
      <c r="IT683">
        <v>5</v>
      </c>
      <c r="IU683">
        <v>2009</v>
      </c>
      <c r="IY683" t="s">
        <v>6794</v>
      </c>
      <c r="IZ683" t="s">
        <v>6793</v>
      </c>
      <c r="PG683">
        <v>10</v>
      </c>
      <c r="PH683" t="s">
        <v>7515</v>
      </c>
      <c r="PI683" t="s">
        <v>7515</v>
      </c>
      <c r="PJ683" t="s">
        <v>7515</v>
      </c>
      <c r="PK683" t="s">
        <v>7515</v>
      </c>
      <c r="PL683" t="s">
        <v>7515</v>
      </c>
      <c r="PM683" t="s">
        <v>7515</v>
      </c>
      <c r="PN683" t="s">
        <v>7516</v>
      </c>
      <c r="PO683" t="s">
        <v>7515</v>
      </c>
      <c r="PP683" t="s">
        <v>7515</v>
      </c>
      <c r="PQ683" t="s">
        <v>7515</v>
      </c>
      <c r="PR683" t="s">
        <v>7515</v>
      </c>
      <c r="PS683" t="s">
        <v>6</v>
      </c>
      <c r="PT683" t="s">
        <v>7526</v>
      </c>
      <c r="PU683" t="s">
        <v>7526</v>
      </c>
      <c r="PV683" t="s">
        <v>7526</v>
      </c>
      <c r="PW683" t="s">
        <v>7515</v>
      </c>
      <c r="PX683" t="s">
        <v>7515</v>
      </c>
      <c r="PY683" t="s">
        <v>7515</v>
      </c>
      <c r="PZ683" t="s">
        <v>7515</v>
      </c>
      <c r="QA683" t="s">
        <v>7515</v>
      </c>
      <c r="QB683" t="s">
        <v>7515</v>
      </c>
      <c r="QC683" t="s">
        <v>7516</v>
      </c>
      <c r="QD683" t="s">
        <v>7548</v>
      </c>
      <c r="QE683" t="s">
        <v>7529</v>
      </c>
      <c r="QF683" t="s">
        <v>7548</v>
      </c>
      <c r="QG683" t="s">
        <v>7681</v>
      </c>
      <c r="QH683">
        <v>2008</v>
      </c>
      <c r="QI683">
        <v>6</v>
      </c>
      <c r="QJ683">
        <v>1</v>
      </c>
      <c r="QK683" s="329">
        <v>39616</v>
      </c>
      <c r="QL683">
        <v>1</v>
      </c>
      <c r="QM683">
        <v>0</v>
      </c>
      <c r="QN683" t="s">
        <v>265</v>
      </c>
      <c r="QO683">
        <v>2008</v>
      </c>
      <c r="QP683">
        <v>50</v>
      </c>
      <c r="QQ683">
        <v>1</v>
      </c>
      <c r="QR683">
        <v>0</v>
      </c>
      <c r="QS683">
        <v>0</v>
      </c>
      <c r="QT683">
        <v>0</v>
      </c>
      <c r="QU683">
        <v>0</v>
      </c>
      <c r="QV683">
        <v>0</v>
      </c>
      <c r="QW683">
        <v>0</v>
      </c>
      <c r="QX683">
        <v>0</v>
      </c>
      <c r="QY683">
        <v>0</v>
      </c>
      <c r="QZ683">
        <v>0</v>
      </c>
      <c r="RA683">
        <v>0</v>
      </c>
      <c r="RB683">
        <v>0</v>
      </c>
      <c r="RC683">
        <v>0</v>
      </c>
      <c r="RD683">
        <v>1</v>
      </c>
      <c r="RE683">
        <v>0</v>
      </c>
      <c r="RF683">
        <v>0</v>
      </c>
      <c r="RG683">
        <v>0</v>
      </c>
      <c r="RH683">
        <v>0</v>
      </c>
      <c r="RI683">
        <v>0</v>
      </c>
      <c r="RJ683">
        <v>0</v>
      </c>
      <c r="RK683">
        <v>0</v>
      </c>
      <c r="RL683">
        <v>0</v>
      </c>
      <c r="RM683">
        <v>0</v>
      </c>
      <c r="RN683">
        <v>0</v>
      </c>
      <c r="RO683">
        <v>0</v>
      </c>
      <c r="RP683">
        <v>0</v>
      </c>
      <c r="RQ683">
        <v>0</v>
      </c>
      <c r="RR683">
        <v>0</v>
      </c>
      <c r="RS683">
        <v>0</v>
      </c>
      <c r="RT683">
        <v>0</v>
      </c>
      <c r="RU683">
        <v>0</v>
      </c>
      <c r="RV683">
        <f t="shared" si="21"/>
        <v>5</v>
      </c>
      <c r="RY683">
        <f t="shared" si="20"/>
        <v>5</v>
      </c>
    </row>
    <row r="684" spans="1:493" x14ac:dyDescent="0.3">
      <c r="A684">
        <v>71668</v>
      </c>
      <c r="B684">
        <v>944</v>
      </c>
      <c r="C684" t="s">
        <v>6793</v>
      </c>
      <c r="D684" t="s">
        <v>6793</v>
      </c>
      <c r="I684" t="s">
        <v>6793</v>
      </c>
      <c r="J684" t="s">
        <v>7515</v>
      </c>
      <c r="K684" t="s">
        <v>7515</v>
      </c>
      <c r="L684" t="s">
        <v>7515</v>
      </c>
      <c r="M684" t="s">
        <v>7515</v>
      </c>
      <c r="N684" t="s">
        <v>7515</v>
      </c>
      <c r="O684" t="s">
        <v>7515</v>
      </c>
      <c r="P684" t="s">
        <v>7515</v>
      </c>
      <c r="Q684" t="s">
        <v>7515</v>
      </c>
      <c r="R684" t="s">
        <v>7515</v>
      </c>
      <c r="S684" t="s">
        <v>7515</v>
      </c>
      <c r="T684" t="s">
        <v>7515</v>
      </c>
      <c r="U684" t="s">
        <v>7515</v>
      </c>
      <c r="V684" t="s">
        <v>7515</v>
      </c>
      <c r="W684" t="s">
        <v>7515</v>
      </c>
      <c r="X684" t="s">
        <v>7515</v>
      </c>
      <c r="Y684" t="s">
        <v>7516</v>
      </c>
      <c r="Z684" t="s">
        <v>7515</v>
      </c>
      <c r="AA684" t="s">
        <v>7515</v>
      </c>
      <c r="AB684" t="s">
        <v>7515</v>
      </c>
      <c r="AC684" t="s">
        <v>6796</v>
      </c>
      <c r="AK684" t="s">
        <v>6985</v>
      </c>
      <c r="AL684" t="s">
        <v>6794</v>
      </c>
      <c r="AM684" t="s">
        <v>6794</v>
      </c>
      <c r="AN684" t="s">
        <v>6</v>
      </c>
      <c r="AQ684" t="s">
        <v>7568</v>
      </c>
      <c r="AT684" t="s">
        <v>6813</v>
      </c>
      <c r="AU684" t="s">
        <v>7531</v>
      </c>
      <c r="AV684" t="s">
        <v>6991</v>
      </c>
      <c r="AX684" t="s">
        <v>6794</v>
      </c>
      <c r="AY684" t="s">
        <v>6794</v>
      </c>
      <c r="AZ684" t="s">
        <v>6794</v>
      </c>
      <c r="BA684" t="s">
        <v>6793</v>
      </c>
      <c r="BC684" t="s">
        <v>6794</v>
      </c>
      <c r="BD684" t="s">
        <v>6793</v>
      </c>
      <c r="BE684" t="s">
        <v>6794</v>
      </c>
      <c r="BF684" t="s">
        <v>6794</v>
      </c>
      <c r="BG684" t="s">
        <v>6794</v>
      </c>
      <c r="BH684" t="s">
        <v>6794</v>
      </c>
      <c r="BI684" t="s">
        <v>7022</v>
      </c>
      <c r="BJ684" t="s">
        <v>7024</v>
      </c>
      <c r="BK684" t="s">
        <v>6794</v>
      </c>
      <c r="BM684" t="s">
        <v>7547</v>
      </c>
      <c r="BN684" t="s">
        <v>6</v>
      </c>
      <c r="BO684" t="s">
        <v>7519</v>
      </c>
      <c r="BP684" t="s">
        <v>6</v>
      </c>
      <c r="BQ684" t="s">
        <v>7559</v>
      </c>
      <c r="BR684" t="s">
        <v>7543</v>
      </c>
      <c r="BS684" t="s">
        <v>7515</v>
      </c>
      <c r="BT684" t="s">
        <v>7515</v>
      </c>
      <c r="BU684" t="s">
        <v>7515</v>
      </c>
      <c r="BV684" t="s">
        <v>7515</v>
      </c>
      <c r="BW684" t="s">
        <v>7515</v>
      </c>
      <c r="BX684" t="s">
        <v>7515</v>
      </c>
      <c r="BY684" t="s">
        <v>7515</v>
      </c>
      <c r="BZ684" t="s">
        <v>7516</v>
      </c>
      <c r="CA684" t="s">
        <v>7515</v>
      </c>
      <c r="CB684" t="s">
        <v>7515</v>
      </c>
      <c r="CC684" t="s">
        <v>7515</v>
      </c>
      <c r="CD684" t="s">
        <v>7515</v>
      </c>
      <c r="CE684" t="s">
        <v>6793</v>
      </c>
      <c r="CI684" t="s">
        <v>6793</v>
      </c>
      <c r="CJ684" t="s">
        <v>6793</v>
      </c>
      <c r="CK684" t="s">
        <v>6794</v>
      </c>
      <c r="CL684" t="s">
        <v>6794</v>
      </c>
      <c r="CM684" t="s">
        <v>6794</v>
      </c>
      <c r="CN684" t="s">
        <v>6794</v>
      </c>
      <c r="CO684" t="s">
        <v>6794</v>
      </c>
      <c r="CP684" t="s">
        <v>6794</v>
      </c>
      <c r="CQ684" t="s">
        <v>6794</v>
      </c>
      <c r="CR684" t="s">
        <v>7545</v>
      </c>
      <c r="CS684" t="s">
        <v>7521</v>
      </c>
      <c r="CT684" t="s">
        <v>6966</v>
      </c>
      <c r="CU684" t="s">
        <v>6793</v>
      </c>
      <c r="CV684">
        <v>1</v>
      </c>
      <c r="CW684">
        <v>2</v>
      </c>
      <c r="CX684">
        <v>2</v>
      </c>
      <c r="CY684" t="s">
        <v>6794</v>
      </c>
      <c r="EC684">
        <v>6</v>
      </c>
      <c r="EE684">
        <v>2</v>
      </c>
      <c r="EF684">
        <v>2</v>
      </c>
      <c r="EG684">
        <v>0</v>
      </c>
      <c r="EH684">
        <v>0</v>
      </c>
      <c r="EI684">
        <v>0</v>
      </c>
      <c r="EJ684">
        <v>1</v>
      </c>
      <c r="EK684">
        <v>1</v>
      </c>
      <c r="EL684" t="s">
        <v>6793</v>
      </c>
      <c r="EM684" t="s">
        <v>6859</v>
      </c>
      <c r="EN684">
        <v>1</v>
      </c>
      <c r="EP684" t="s">
        <v>7683</v>
      </c>
      <c r="EQ684">
        <v>2008</v>
      </c>
      <c r="ER684" t="s">
        <v>7684</v>
      </c>
      <c r="EV684" t="s">
        <v>6794</v>
      </c>
      <c r="PS684" t="s">
        <v>7526</v>
      </c>
      <c r="PT684" t="s">
        <v>7526</v>
      </c>
      <c r="PU684" t="s">
        <v>7526</v>
      </c>
      <c r="PV684" t="s">
        <v>7526</v>
      </c>
      <c r="PW684" t="s">
        <v>7515</v>
      </c>
      <c r="PX684" t="s">
        <v>7516</v>
      </c>
      <c r="PY684" t="s">
        <v>7515</v>
      </c>
      <c r="PZ684" t="s">
        <v>7515</v>
      </c>
      <c r="QA684" t="s">
        <v>7515</v>
      </c>
      <c r="QB684" t="s">
        <v>7515</v>
      </c>
      <c r="QC684" t="s">
        <v>7515</v>
      </c>
      <c r="QD684" t="s">
        <v>7548</v>
      </c>
      <c r="QE684" t="s">
        <v>7529</v>
      </c>
      <c r="QF684" t="s">
        <v>7548</v>
      </c>
      <c r="QG684" t="s">
        <v>7681</v>
      </c>
      <c r="QH684">
        <v>2008</v>
      </c>
      <c r="QI684">
        <v>7</v>
      </c>
      <c r="QJ684">
        <v>1</v>
      </c>
      <c r="QK684" s="329">
        <v>39637</v>
      </c>
      <c r="QL684">
        <v>1</v>
      </c>
      <c r="QM684">
        <v>0</v>
      </c>
      <c r="QN684" t="s">
        <v>265</v>
      </c>
      <c r="QO684">
        <v>2008</v>
      </c>
      <c r="QP684">
        <v>50</v>
      </c>
      <c r="RV684">
        <f t="shared" si="21"/>
        <v>0</v>
      </c>
      <c r="RY684">
        <f t="shared" si="20"/>
        <v>5</v>
      </c>
    </row>
    <row r="685" spans="1:493" x14ac:dyDescent="0.3">
      <c r="A685">
        <v>71669</v>
      </c>
      <c r="B685">
        <v>945</v>
      </c>
      <c r="C685" t="s">
        <v>6793</v>
      </c>
      <c r="D685" t="s">
        <v>6793</v>
      </c>
      <c r="I685" t="s">
        <v>6793</v>
      </c>
      <c r="J685" t="s">
        <v>7515</v>
      </c>
      <c r="K685" t="s">
        <v>7516</v>
      </c>
      <c r="L685" t="s">
        <v>7515</v>
      </c>
      <c r="M685" t="s">
        <v>7515</v>
      </c>
      <c r="N685" t="s">
        <v>7515</v>
      </c>
      <c r="O685" t="s">
        <v>7515</v>
      </c>
      <c r="P685" t="s">
        <v>7515</v>
      </c>
      <c r="Q685" t="s">
        <v>7515</v>
      </c>
      <c r="R685" t="s">
        <v>7515</v>
      </c>
      <c r="S685" t="s">
        <v>7515</v>
      </c>
      <c r="T685" t="s">
        <v>7515</v>
      </c>
      <c r="U685" t="s">
        <v>7515</v>
      </c>
      <c r="V685" t="s">
        <v>7515</v>
      </c>
      <c r="W685" t="s">
        <v>7515</v>
      </c>
      <c r="X685" t="s">
        <v>7515</v>
      </c>
      <c r="Y685" t="s">
        <v>7515</v>
      </c>
      <c r="Z685" t="s">
        <v>7515</v>
      </c>
      <c r="AA685" t="s">
        <v>7515</v>
      </c>
      <c r="AB685" t="s">
        <v>7515</v>
      </c>
      <c r="AC685" t="s">
        <v>6796</v>
      </c>
      <c r="AK685" t="s">
        <v>6985</v>
      </c>
      <c r="AL685" t="s">
        <v>6793</v>
      </c>
      <c r="AM685" t="s">
        <v>6794</v>
      </c>
      <c r="AN685" t="s">
        <v>7680</v>
      </c>
      <c r="AO685">
        <v>0</v>
      </c>
      <c r="AP685">
        <v>6</v>
      </c>
      <c r="AQ685" t="s">
        <v>7568</v>
      </c>
      <c r="AT685" t="s">
        <v>6813</v>
      </c>
      <c r="AU685" t="s">
        <v>7531</v>
      </c>
      <c r="AV685" t="s">
        <v>7553</v>
      </c>
      <c r="AX685" t="s">
        <v>6794</v>
      </c>
      <c r="AY685" t="s">
        <v>6794</v>
      </c>
      <c r="AZ685" t="s">
        <v>6794</v>
      </c>
      <c r="BA685" t="s">
        <v>6794</v>
      </c>
      <c r="BC685" t="s">
        <v>6793</v>
      </c>
      <c r="BD685" t="s">
        <v>6793</v>
      </c>
      <c r="BE685" t="s">
        <v>6793</v>
      </c>
      <c r="BF685" t="s">
        <v>6794</v>
      </c>
      <c r="BG685" t="s">
        <v>6794</v>
      </c>
      <c r="BH685" t="s">
        <v>6794</v>
      </c>
      <c r="BI685" t="s">
        <v>7022</v>
      </c>
      <c r="BJ685" t="s">
        <v>7025</v>
      </c>
      <c r="BK685" t="s">
        <v>6794</v>
      </c>
      <c r="BM685" t="s">
        <v>7547</v>
      </c>
      <c r="BN685">
        <v>30</v>
      </c>
      <c r="BO685" t="s">
        <v>7519</v>
      </c>
      <c r="BP685" t="s">
        <v>6</v>
      </c>
      <c r="BQ685" t="s">
        <v>7559</v>
      </c>
      <c r="BR685" t="s">
        <v>7682</v>
      </c>
      <c r="BS685" t="s">
        <v>7515</v>
      </c>
      <c r="BT685" t="s">
        <v>7516</v>
      </c>
      <c r="BU685" t="s">
        <v>7515</v>
      </c>
      <c r="BV685" t="s">
        <v>7515</v>
      </c>
      <c r="BW685" t="s">
        <v>7515</v>
      </c>
      <c r="BX685" t="s">
        <v>7515</v>
      </c>
      <c r="BY685" t="s">
        <v>7515</v>
      </c>
      <c r="BZ685" t="s">
        <v>7515</v>
      </c>
      <c r="CA685" t="s">
        <v>7515</v>
      </c>
      <c r="CB685" t="s">
        <v>7515</v>
      </c>
      <c r="CC685" t="s">
        <v>7515</v>
      </c>
      <c r="CD685" t="s">
        <v>7515</v>
      </c>
      <c r="CE685" t="s">
        <v>6793</v>
      </c>
      <c r="CI685" t="s">
        <v>6793</v>
      </c>
      <c r="CJ685" t="s">
        <v>6793</v>
      </c>
      <c r="CK685" t="s">
        <v>6794</v>
      </c>
      <c r="CL685" t="s">
        <v>6793</v>
      </c>
      <c r="CM685" t="s">
        <v>6794</v>
      </c>
      <c r="CN685" t="s">
        <v>6793</v>
      </c>
      <c r="CO685" t="s">
        <v>6794</v>
      </c>
      <c r="CP685" t="s">
        <v>6793</v>
      </c>
      <c r="CQ685" t="s">
        <v>6794</v>
      </c>
      <c r="CR685" t="s">
        <v>7520</v>
      </c>
      <c r="CS685" t="s">
        <v>7521</v>
      </c>
      <c r="CT685" t="s">
        <v>7587</v>
      </c>
      <c r="CU685" t="s">
        <v>6793</v>
      </c>
      <c r="CV685">
        <v>2</v>
      </c>
      <c r="CW685">
        <v>3</v>
      </c>
      <c r="CX685">
        <v>3</v>
      </c>
      <c r="CY685" t="s">
        <v>6794</v>
      </c>
      <c r="EC685">
        <v>3</v>
      </c>
      <c r="EE685">
        <v>0</v>
      </c>
      <c r="EF685">
        <v>1</v>
      </c>
      <c r="EG685">
        <v>0</v>
      </c>
      <c r="EH685">
        <v>0</v>
      </c>
      <c r="EI685" t="s">
        <v>31</v>
      </c>
      <c r="EL685" t="s">
        <v>6794</v>
      </c>
      <c r="EV685" t="s">
        <v>6794</v>
      </c>
      <c r="PS685" t="s">
        <v>7526</v>
      </c>
      <c r="PT685" t="s">
        <v>7526</v>
      </c>
      <c r="PU685" t="s">
        <v>7527</v>
      </c>
      <c r="PV685" t="s">
        <v>7527</v>
      </c>
      <c r="PW685" t="s">
        <v>7515</v>
      </c>
      <c r="PX685" t="s">
        <v>7515</v>
      </c>
      <c r="PY685" t="s">
        <v>7515</v>
      </c>
      <c r="PZ685" t="s">
        <v>7515</v>
      </c>
      <c r="QA685" t="s">
        <v>7515</v>
      </c>
      <c r="QB685" t="s">
        <v>7515</v>
      </c>
      <c r="QC685" t="s">
        <v>7516</v>
      </c>
      <c r="QD685" t="s">
        <v>7548</v>
      </c>
      <c r="QE685" t="s">
        <v>7529</v>
      </c>
      <c r="QF685" t="s">
        <v>7548</v>
      </c>
      <c r="QG685" t="s">
        <v>7681</v>
      </c>
      <c r="QH685">
        <v>2008</v>
      </c>
      <c r="QI685">
        <v>6</v>
      </c>
      <c r="QJ685">
        <v>1</v>
      </c>
      <c r="QK685" s="329">
        <v>39625</v>
      </c>
      <c r="QL685">
        <v>1</v>
      </c>
      <c r="QM685">
        <v>0</v>
      </c>
      <c r="QN685" t="s">
        <v>265</v>
      </c>
      <c r="QO685">
        <v>2008</v>
      </c>
      <c r="QP685">
        <v>50</v>
      </c>
      <c r="RV685">
        <f t="shared" si="21"/>
        <v>5</v>
      </c>
      <c r="RY685">
        <f t="shared" si="20"/>
        <v>5</v>
      </c>
    </row>
    <row r="686" spans="1:493" x14ac:dyDescent="0.3">
      <c r="A686">
        <v>71670</v>
      </c>
      <c r="B686">
        <v>951</v>
      </c>
      <c r="C686" t="s">
        <v>6793</v>
      </c>
      <c r="D686" t="s">
        <v>6793</v>
      </c>
      <c r="I686" t="s">
        <v>6793</v>
      </c>
      <c r="J686" t="s">
        <v>7515</v>
      </c>
      <c r="K686" t="s">
        <v>7515</v>
      </c>
      <c r="L686" t="s">
        <v>7515</v>
      </c>
      <c r="M686" t="s">
        <v>7515</v>
      </c>
      <c r="N686" t="s">
        <v>7515</v>
      </c>
      <c r="O686" t="s">
        <v>7515</v>
      </c>
      <c r="P686" t="s">
        <v>7515</v>
      </c>
      <c r="Q686" t="s">
        <v>7515</v>
      </c>
      <c r="R686" t="s">
        <v>7515</v>
      </c>
      <c r="S686" t="s">
        <v>7515</v>
      </c>
      <c r="T686" t="s">
        <v>7515</v>
      </c>
      <c r="U686" t="s">
        <v>7515</v>
      </c>
      <c r="V686" t="s">
        <v>7515</v>
      </c>
      <c r="W686" t="s">
        <v>7515</v>
      </c>
      <c r="X686" t="s">
        <v>7515</v>
      </c>
      <c r="Y686" t="s">
        <v>7516</v>
      </c>
      <c r="Z686" t="s">
        <v>7515</v>
      </c>
      <c r="AA686" t="s">
        <v>7515</v>
      </c>
      <c r="AB686" t="s">
        <v>7515</v>
      </c>
      <c r="AC686" t="s">
        <v>6796</v>
      </c>
      <c r="AK686" t="s">
        <v>6985</v>
      </c>
      <c r="AL686" t="s">
        <v>6794</v>
      </c>
      <c r="AM686" t="s">
        <v>6794</v>
      </c>
      <c r="AN686" t="s">
        <v>7680</v>
      </c>
      <c r="AO686">
        <v>0</v>
      </c>
      <c r="AP686">
        <v>6</v>
      </c>
      <c r="AQ686" t="s">
        <v>6988</v>
      </c>
      <c r="AR686" t="s">
        <v>6966</v>
      </c>
      <c r="AS686" t="s">
        <v>6794</v>
      </c>
      <c r="AT686" t="s">
        <v>6814</v>
      </c>
      <c r="AV686" t="s">
        <v>7518</v>
      </c>
      <c r="AW686" t="s">
        <v>7551</v>
      </c>
      <c r="AX686" t="s">
        <v>6966</v>
      </c>
      <c r="AY686" t="s">
        <v>6794</v>
      </c>
      <c r="AZ686" t="s">
        <v>6794</v>
      </c>
      <c r="BA686" t="s">
        <v>6794</v>
      </c>
      <c r="BB686" t="s">
        <v>6793</v>
      </c>
      <c r="BC686" t="s">
        <v>6794</v>
      </c>
      <c r="BD686" t="s">
        <v>6793</v>
      </c>
      <c r="BE686" t="s">
        <v>6794</v>
      </c>
      <c r="BF686" t="s">
        <v>6794</v>
      </c>
      <c r="BG686" t="s">
        <v>6794</v>
      </c>
      <c r="BH686" t="s">
        <v>6794</v>
      </c>
      <c r="BI686" t="s">
        <v>7027</v>
      </c>
      <c r="BJ686" t="s">
        <v>7686</v>
      </c>
      <c r="BK686" t="s">
        <v>6794</v>
      </c>
      <c r="BM686">
        <v>50</v>
      </c>
      <c r="BN686">
        <v>50</v>
      </c>
      <c r="BO686" t="s">
        <v>7519</v>
      </c>
      <c r="BP686" t="s">
        <v>7542</v>
      </c>
      <c r="BQ686" t="s">
        <v>7027</v>
      </c>
      <c r="BR686" t="s">
        <v>6757</v>
      </c>
      <c r="BS686" t="s">
        <v>7516</v>
      </c>
      <c r="BT686" t="s">
        <v>7515</v>
      </c>
      <c r="BU686" t="s">
        <v>7515</v>
      </c>
      <c r="BV686" t="s">
        <v>7515</v>
      </c>
      <c r="BW686" t="s">
        <v>7515</v>
      </c>
      <c r="BX686" t="s">
        <v>7515</v>
      </c>
      <c r="BY686" t="s">
        <v>7515</v>
      </c>
      <c r="BZ686" t="s">
        <v>7515</v>
      </c>
      <c r="CA686" t="s">
        <v>7515</v>
      </c>
      <c r="CB686" t="s">
        <v>7515</v>
      </c>
      <c r="CC686" t="s">
        <v>7515</v>
      </c>
      <c r="CD686" t="s">
        <v>7515</v>
      </c>
      <c r="CE686" t="s">
        <v>6794</v>
      </c>
      <c r="CI686" t="s">
        <v>6794</v>
      </c>
      <c r="CJ686" t="s">
        <v>6794</v>
      </c>
      <c r="CK686" t="s">
        <v>6794</v>
      </c>
      <c r="CL686" t="s">
        <v>6794</v>
      </c>
      <c r="CM686" t="s">
        <v>6793</v>
      </c>
      <c r="CN686" t="s">
        <v>6794</v>
      </c>
      <c r="CO686" t="s">
        <v>6793</v>
      </c>
      <c r="CP686" t="s">
        <v>6794</v>
      </c>
      <c r="CQ686" t="s">
        <v>6794</v>
      </c>
      <c r="CR686" t="s">
        <v>7545</v>
      </c>
      <c r="CS686" t="s">
        <v>7521</v>
      </c>
      <c r="CT686" t="s">
        <v>6966</v>
      </c>
      <c r="CU686" t="s">
        <v>6793</v>
      </c>
      <c r="CV686">
        <v>1</v>
      </c>
      <c r="CW686">
        <v>3</v>
      </c>
      <c r="CX686">
        <v>2</v>
      </c>
      <c r="CY686" t="s">
        <v>6794</v>
      </c>
      <c r="EC686">
        <v>15</v>
      </c>
      <c r="EE686">
        <v>11</v>
      </c>
      <c r="EF686">
        <v>0</v>
      </c>
      <c r="EG686">
        <v>0</v>
      </c>
      <c r="EH686">
        <v>0</v>
      </c>
      <c r="EI686">
        <v>4</v>
      </c>
      <c r="EJ686">
        <v>0</v>
      </c>
      <c r="EK686">
        <v>0</v>
      </c>
      <c r="EL686" t="s">
        <v>6794</v>
      </c>
      <c r="EV686" t="s">
        <v>6794</v>
      </c>
      <c r="PS686" t="s">
        <v>7526</v>
      </c>
      <c r="PT686" t="s">
        <v>7526</v>
      </c>
      <c r="PU686" t="s">
        <v>6857</v>
      </c>
      <c r="PV686" t="s">
        <v>7526</v>
      </c>
      <c r="PW686" t="s">
        <v>7515</v>
      </c>
      <c r="PX686" t="s">
        <v>7516</v>
      </c>
      <c r="PY686" t="s">
        <v>7515</v>
      </c>
      <c r="PZ686" t="s">
        <v>7515</v>
      </c>
      <c r="QA686" t="s">
        <v>7515</v>
      </c>
      <c r="QB686" t="s">
        <v>7515</v>
      </c>
      <c r="QC686" t="s">
        <v>7515</v>
      </c>
      <c r="QD686" t="s">
        <v>7548</v>
      </c>
      <c r="QE686" t="s">
        <v>7539</v>
      </c>
      <c r="QF686" t="s">
        <v>7548</v>
      </c>
      <c r="QG686" t="s">
        <v>7681</v>
      </c>
      <c r="QH686">
        <v>2008</v>
      </c>
      <c r="QI686">
        <v>2</v>
      </c>
      <c r="QJ686">
        <v>1</v>
      </c>
      <c r="QK686" s="329">
        <v>39480</v>
      </c>
      <c r="QL686">
        <v>1</v>
      </c>
      <c r="QM686">
        <v>0</v>
      </c>
      <c r="QN686" t="s">
        <v>212</v>
      </c>
      <c r="QO686">
        <v>2008</v>
      </c>
      <c r="QP686">
        <v>50</v>
      </c>
      <c r="RV686">
        <f t="shared" si="21"/>
        <v>5</v>
      </c>
      <c r="RY686">
        <f t="shared" si="20"/>
        <v>9</v>
      </c>
    </row>
    <row r="687" spans="1:493" x14ac:dyDescent="0.3">
      <c r="A687">
        <v>71671</v>
      </c>
      <c r="B687">
        <v>954</v>
      </c>
      <c r="C687" t="s">
        <v>6793</v>
      </c>
      <c r="D687" t="s">
        <v>6793</v>
      </c>
      <c r="I687" t="s">
        <v>6793</v>
      </c>
      <c r="J687" t="s">
        <v>7515</v>
      </c>
      <c r="K687" t="s">
        <v>7516</v>
      </c>
      <c r="L687" t="s">
        <v>7515</v>
      </c>
      <c r="M687" t="s">
        <v>7515</v>
      </c>
      <c r="N687" t="s">
        <v>7515</v>
      </c>
      <c r="O687" t="s">
        <v>7515</v>
      </c>
      <c r="P687" t="s">
        <v>7515</v>
      </c>
      <c r="Q687" t="s">
        <v>7515</v>
      </c>
      <c r="R687" t="s">
        <v>7515</v>
      </c>
      <c r="S687" t="s">
        <v>7515</v>
      </c>
      <c r="T687" t="s">
        <v>7515</v>
      </c>
      <c r="U687" t="s">
        <v>7515</v>
      </c>
      <c r="V687" t="s">
        <v>7515</v>
      </c>
      <c r="W687" t="s">
        <v>7515</v>
      </c>
      <c r="X687" t="s">
        <v>7515</v>
      </c>
      <c r="Y687" t="s">
        <v>7515</v>
      </c>
      <c r="Z687" t="s">
        <v>7515</v>
      </c>
      <c r="AA687" t="s">
        <v>7515</v>
      </c>
      <c r="AB687" t="s">
        <v>7515</v>
      </c>
      <c r="AC687" t="s">
        <v>6796</v>
      </c>
      <c r="AK687" t="s">
        <v>6985</v>
      </c>
      <c r="AL687" t="s">
        <v>6794</v>
      </c>
      <c r="AM687" t="s">
        <v>6794</v>
      </c>
      <c r="AN687" t="s">
        <v>6</v>
      </c>
      <c r="AQ687" t="s">
        <v>6988</v>
      </c>
      <c r="AR687" t="s">
        <v>6794</v>
      </c>
      <c r="AS687" t="s">
        <v>6793</v>
      </c>
      <c r="AT687" t="s">
        <v>6813</v>
      </c>
      <c r="AU687" t="s">
        <v>7531</v>
      </c>
      <c r="AV687" t="s">
        <v>6991</v>
      </c>
      <c r="AX687" t="s">
        <v>6794</v>
      </c>
      <c r="AY687" t="s">
        <v>6794</v>
      </c>
      <c r="AZ687" t="s">
        <v>6793</v>
      </c>
      <c r="BA687" t="s">
        <v>6793</v>
      </c>
      <c r="BB687" t="s">
        <v>6793</v>
      </c>
      <c r="BC687" t="s">
        <v>6793</v>
      </c>
      <c r="BD687" t="s">
        <v>6793</v>
      </c>
      <c r="BE687" t="s">
        <v>6793</v>
      </c>
      <c r="BF687" t="s">
        <v>6794</v>
      </c>
      <c r="BG687" t="s">
        <v>6794</v>
      </c>
      <c r="BH687" t="s">
        <v>6794</v>
      </c>
      <c r="BI687" t="s">
        <v>7024</v>
      </c>
      <c r="BJ687" t="s">
        <v>7021</v>
      </c>
      <c r="BK687" t="s">
        <v>6794</v>
      </c>
      <c r="BM687">
        <v>65</v>
      </c>
      <c r="BN687">
        <v>40</v>
      </c>
      <c r="BO687" t="s">
        <v>7519</v>
      </c>
      <c r="BP687" t="s">
        <v>6</v>
      </c>
      <c r="BQ687" t="s">
        <v>7026</v>
      </c>
      <c r="BR687" t="s">
        <v>7682</v>
      </c>
      <c r="BS687" t="s">
        <v>7516</v>
      </c>
      <c r="BT687" t="s">
        <v>7515</v>
      </c>
      <c r="BU687" t="s">
        <v>7515</v>
      </c>
      <c r="BV687" t="s">
        <v>7515</v>
      </c>
      <c r="BW687" t="s">
        <v>7515</v>
      </c>
      <c r="BX687" t="s">
        <v>7515</v>
      </c>
      <c r="BY687" t="s">
        <v>7515</v>
      </c>
      <c r="BZ687" t="s">
        <v>7515</v>
      </c>
      <c r="CA687" t="s">
        <v>7515</v>
      </c>
      <c r="CB687" t="s">
        <v>7515</v>
      </c>
      <c r="CC687" t="s">
        <v>7515</v>
      </c>
      <c r="CD687" t="s">
        <v>7515</v>
      </c>
      <c r="CE687" t="s">
        <v>6793</v>
      </c>
      <c r="CI687" t="s">
        <v>6794</v>
      </c>
      <c r="CJ687" t="s">
        <v>6794</v>
      </c>
      <c r="CK687" t="s">
        <v>6794</v>
      </c>
      <c r="CL687" t="s">
        <v>6794</v>
      </c>
      <c r="CM687" t="s">
        <v>6794</v>
      </c>
      <c r="CN687" t="s">
        <v>6794</v>
      </c>
      <c r="CO687" t="s">
        <v>6794</v>
      </c>
      <c r="CP687" t="s">
        <v>6794</v>
      </c>
      <c r="CQ687" t="s">
        <v>6794</v>
      </c>
      <c r="CR687" t="s">
        <v>7545</v>
      </c>
      <c r="CS687" t="s">
        <v>7546</v>
      </c>
      <c r="CT687" t="s">
        <v>6966</v>
      </c>
      <c r="CU687" t="s">
        <v>6793</v>
      </c>
      <c r="CV687">
        <v>1</v>
      </c>
      <c r="CW687">
        <v>2</v>
      </c>
      <c r="CX687">
        <v>0</v>
      </c>
      <c r="CY687" t="s">
        <v>6794</v>
      </c>
      <c r="EC687" t="s">
        <v>7547</v>
      </c>
      <c r="EL687" t="s">
        <v>6794</v>
      </c>
      <c r="EV687" t="s">
        <v>6794</v>
      </c>
      <c r="PS687" t="s">
        <v>7526</v>
      </c>
      <c r="PT687" t="s">
        <v>7526</v>
      </c>
      <c r="PU687" t="s">
        <v>7526</v>
      </c>
      <c r="PV687" t="s">
        <v>7526</v>
      </c>
      <c r="PW687" t="s">
        <v>7515</v>
      </c>
      <c r="PX687" t="s">
        <v>7515</v>
      </c>
      <c r="PY687" t="s">
        <v>7515</v>
      </c>
      <c r="PZ687" t="s">
        <v>7515</v>
      </c>
      <c r="QA687" t="s">
        <v>7515</v>
      </c>
      <c r="QB687" t="s">
        <v>7515</v>
      </c>
      <c r="QC687" t="s">
        <v>7516</v>
      </c>
      <c r="QD687" t="s">
        <v>7548</v>
      </c>
      <c r="QE687" t="s">
        <v>7529</v>
      </c>
      <c r="QF687" t="s">
        <v>7548</v>
      </c>
      <c r="QG687" t="s">
        <v>7681</v>
      </c>
      <c r="QH687">
        <v>2008</v>
      </c>
      <c r="QI687">
        <v>8</v>
      </c>
      <c r="QJ687">
        <v>1</v>
      </c>
      <c r="QK687" s="329">
        <v>39667</v>
      </c>
      <c r="QL687">
        <v>1</v>
      </c>
      <c r="QM687">
        <v>0</v>
      </c>
      <c r="QN687" t="s">
        <v>212</v>
      </c>
      <c r="QO687">
        <v>2008</v>
      </c>
      <c r="QP687">
        <v>50</v>
      </c>
      <c r="RV687">
        <f t="shared" si="21"/>
        <v>0</v>
      </c>
      <c r="RY687">
        <f t="shared" si="20"/>
        <v>7</v>
      </c>
    </row>
    <row r="688" spans="1:493" x14ac:dyDescent="0.3">
      <c r="A688">
        <v>71672</v>
      </c>
      <c r="B688">
        <v>955</v>
      </c>
      <c r="C688" t="s">
        <v>6793</v>
      </c>
      <c r="D688" t="s">
        <v>6793</v>
      </c>
      <c r="I688" t="s">
        <v>6793</v>
      </c>
      <c r="J688" t="s">
        <v>7515</v>
      </c>
      <c r="K688" t="s">
        <v>7516</v>
      </c>
      <c r="L688" t="s">
        <v>7515</v>
      </c>
      <c r="M688" t="s">
        <v>7515</v>
      </c>
      <c r="N688" t="s">
        <v>7515</v>
      </c>
      <c r="O688" t="s">
        <v>7515</v>
      </c>
      <c r="P688" t="s">
        <v>7515</v>
      </c>
      <c r="Q688" t="s">
        <v>7515</v>
      </c>
      <c r="R688" t="s">
        <v>7515</v>
      </c>
      <c r="S688" t="s">
        <v>7515</v>
      </c>
      <c r="T688" t="s">
        <v>7515</v>
      </c>
      <c r="U688" t="s">
        <v>7515</v>
      </c>
      <c r="V688" t="s">
        <v>7515</v>
      </c>
      <c r="W688" t="s">
        <v>7515</v>
      </c>
      <c r="X688" t="s">
        <v>7515</v>
      </c>
      <c r="Y688" t="s">
        <v>7515</v>
      </c>
      <c r="Z688" t="s">
        <v>7515</v>
      </c>
      <c r="AA688" t="s">
        <v>7515</v>
      </c>
      <c r="AB688" t="s">
        <v>7515</v>
      </c>
      <c r="AC688" t="s">
        <v>6796</v>
      </c>
      <c r="AK688" t="s">
        <v>6985</v>
      </c>
      <c r="AL688" t="s">
        <v>6793</v>
      </c>
      <c r="AM688" t="s">
        <v>6794</v>
      </c>
      <c r="AN688" t="s">
        <v>7680</v>
      </c>
      <c r="AO688">
        <v>0</v>
      </c>
      <c r="AP688">
        <v>26</v>
      </c>
      <c r="AQ688" t="s">
        <v>6988</v>
      </c>
      <c r="AR688" t="s">
        <v>6793</v>
      </c>
      <c r="AS688" t="s">
        <v>6966</v>
      </c>
      <c r="AT688" t="s">
        <v>6813</v>
      </c>
      <c r="AU688" t="s">
        <v>7531</v>
      </c>
      <c r="AV688" t="s">
        <v>6991</v>
      </c>
      <c r="AX688" t="s">
        <v>6793</v>
      </c>
      <c r="AY688" t="s">
        <v>6966</v>
      </c>
      <c r="AZ688" t="s">
        <v>6793</v>
      </c>
      <c r="BA688" t="s">
        <v>6793</v>
      </c>
      <c r="BB688" t="s">
        <v>6793</v>
      </c>
      <c r="BC688" t="s">
        <v>6794</v>
      </c>
      <c r="BD688" t="s">
        <v>6794</v>
      </c>
      <c r="BE688" t="s">
        <v>6794</v>
      </c>
      <c r="BF688" t="s">
        <v>6794</v>
      </c>
      <c r="BG688" t="s">
        <v>6794</v>
      </c>
      <c r="BH688" t="s">
        <v>6794</v>
      </c>
      <c r="BI688" t="s">
        <v>7024</v>
      </c>
      <c r="BJ688" t="s">
        <v>7028</v>
      </c>
      <c r="BK688" t="s">
        <v>6794</v>
      </c>
      <c r="BM688">
        <v>100</v>
      </c>
      <c r="BN688" t="s">
        <v>6</v>
      </c>
      <c r="BO688" t="s">
        <v>7519</v>
      </c>
      <c r="BP688" t="s">
        <v>6</v>
      </c>
      <c r="BQ688" t="s">
        <v>7559</v>
      </c>
      <c r="BR688" t="s">
        <v>7561</v>
      </c>
      <c r="BS688" t="s">
        <v>7515</v>
      </c>
      <c r="BT688" t="s">
        <v>7516</v>
      </c>
      <c r="BU688" t="s">
        <v>7515</v>
      </c>
      <c r="BV688" t="s">
        <v>7515</v>
      </c>
      <c r="BW688" t="s">
        <v>7515</v>
      </c>
      <c r="BX688" t="s">
        <v>7515</v>
      </c>
      <c r="BY688" t="s">
        <v>7515</v>
      </c>
      <c r="BZ688" t="s">
        <v>7515</v>
      </c>
      <c r="CA688" t="s">
        <v>7515</v>
      </c>
      <c r="CB688" t="s">
        <v>7515</v>
      </c>
      <c r="CC688" t="s">
        <v>7515</v>
      </c>
      <c r="CD688" t="s">
        <v>7515</v>
      </c>
      <c r="CE688" t="s">
        <v>6794</v>
      </c>
      <c r="CI688" t="s">
        <v>6793</v>
      </c>
      <c r="CJ688" t="s">
        <v>6793</v>
      </c>
      <c r="CK688" t="s">
        <v>6794</v>
      </c>
      <c r="CL688" t="s">
        <v>6793</v>
      </c>
      <c r="CM688" t="s">
        <v>6794</v>
      </c>
      <c r="CN688" t="s">
        <v>6793</v>
      </c>
      <c r="CO688" t="s">
        <v>6794</v>
      </c>
      <c r="CP688" t="s">
        <v>6793</v>
      </c>
      <c r="CQ688" t="s">
        <v>6793</v>
      </c>
      <c r="CR688" t="s">
        <v>7520</v>
      </c>
      <c r="CS688" t="s">
        <v>7521</v>
      </c>
      <c r="CT688" t="s">
        <v>7522</v>
      </c>
      <c r="CU688" t="s">
        <v>6793</v>
      </c>
      <c r="CV688">
        <v>5</v>
      </c>
      <c r="CW688">
        <v>4</v>
      </c>
      <c r="CX688">
        <v>6</v>
      </c>
      <c r="CY688" t="s">
        <v>6794</v>
      </c>
      <c r="EC688">
        <v>4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4</v>
      </c>
      <c r="EL688" t="s">
        <v>31</v>
      </c>
      <c r="EV688" t="s">
        <v>6794</v>
      </c>
      <c r="PS688" t="s">
        <v>6</v>
      </c>
      <c r="PT688" t="s">
        <v>7526</v>
      </c>
      <c r="PU688" t="s">
        <v>7526</v>
      </c>
      <c r="PV688" t="s">
        <v>7526</v>
      </c>
      <c r="PW688" t="s">
        <v>7515</v>
      </c>
      <c r="PX688" t="s">
        <v>7515</v>
      </c>
      <c r="PY688" t="s">
        <v>7515</v>
      </c>
      <c r="PZ688" t="s">
        <v>7515</v>
      </c>
      <c r="QA688" t="s">
        <v>7515</v>
      </c>
      <c r="QB688" t="s">
        <v>7515</v>
      </c>
      <c r="QC688" t="s">
        <v>7516</v>
      </c>
      <c r="QD688" t="s">
        <v>7528</v>
      </c>
      <c r="QE688" t="s">
        <v>7529</v>
      </c>
      <c r="QF688" t="s">
        <v>7528</v>
      </c>
      <c r="QG688" t="s">
        <v>7681</v>
      </c>
      <c r="QH688">
        <v>2008</v>
      </c>
      <c r="QI688">
        <v>5</v>
      </c>
      <c r="QJ688">
        <v>1</v>
      </c>
      <c r="QK688" s="329">
        <v>39569</v>
      </c>
      <c r="QL688">
        <v>1</v>
      </c>
      <c r="QM688">
        <v>0</v>
      </c>
      <c r="QN688" t="s">
        <v>265</v>
      </c>
      <c r="QO688">
        <v>2008</v>
      </c>
      <c r="QP688">
        <v>50</v>
      </c>
      <c r="RV688">
        <f t="shared" si="21"/>
        <v>2</v>
      </c>
      <c r="RY688">
        <f t="shared" si="20"/>
        <v>7</v>
      </c>
    </row>
    <row r="689" spans="1:493" x14ac:dyDescent="0.3">
      <c r="A689">
        <v>71673</v>
      </c>
      <c r="B689">
        <v>956</v>
      </c>
      <c r="C689" t="s">
        <v>6793</v>
      </c>
      <c r="D689" t="s">
        <v>6793</v>
      </c>
      <c r="I689" t="s">
        <v>6793</v>
      </c>
      <c r="J689" t="s">
        <v>7515</v>
      </c>
      <c r="K689" t="s">
        <v>7516</v>
      </c>
      <c r="L689" t="s">
        <v>7515</v>
      </c>
      <c r="M689" t="s">
        <v>7515</v>
      </c>
      <c r="N689" t="s">
        <v>7515</v>
      </c>
      <c r="O689" t="s">
        <v>7515</v>
      </c>
      <c r="P689" t="s">
        <v>7515</v>
      </c>
      <c r="Q689" t="s">
        <v>7515</v>
      </c>
      <c r="R689" t="s">
        <v>7515</v>
      </c>
      <c r="S689" t="s">
        <v>7515</v>
      </c>
      <c r="T689" t="s">
        <v>7515</v>
      </c>
      <c r="U689" t="s">
        <v>7515</v>
      </c>
      <c r="V689" t="s">
        <v>7515</v>
      </c>
      <c r="W689" t="s">
        <v>7515</v>
      </c>
      <c r="X689" t="s">
        <v>7515</v>
      </c>
      <c r="Y689" t="s">
        <v>7515</v>
      </c>
      <c r="Z689" t="s">
        <v>7515</v>
      </c>
      <c r="AA689" t="s">
        <v>7515</v>
      </c>
      <c r="AB689" t="s">
        <v>7515</v>
      </c>
      <c r="AC689" t="s">
        <v>6796</v>
      </c>
      <c r="AK689" t="s">
        <v>6985</v>
      </c>
      <c r="AL689" t="s">
        <v>6793</v>
      </c>
      <c r="AM689" t="s">
        <v>6793</v>
      </c>
      <c r="AN689" t="s">
        <v>7680</v>
      </c>
      <c r="AO689">
        <v>0</v>
      </c>
      <c r="AP689">
        <v>20</v>
      </c>
      <c r="AQ689" t="s">
        <v>6988</v>
      </c>
      <c r="AR689" t="s">
        <v>6793</v>
      </c>
      <c r="AS689" t="s">
        <v>6793</v>
      </c>
      <c r="AT689" t="s">
        <v>6813</v>
      </c>
      <c r="AU689" t="s">
        <v>6</v>
      </c>
      <c r="AV689" t="s">
        <v>6991</v>
      </c>
      <c r="AX689" t="s">
        <v>6793</v>
      </c>
      <c r="AY689" t="s">
        <v>6793</v>
      </c>
      <c r="AZ689" t="s">
        <v>6793</v>
      </c>
      <c r="BA689" t="s">
        <v>6793</v>
      </c>
      <c r="BB689" t="s">
        <v>6793</v>
      </c>
      <c r="BC689" t="s">
        <v>6794</v>
      </c>
      <c r="BD689" t="s">
        <v>6793</v>
      </c>
      <c r="BE689" t="s">
        <v>6793</v>
      </c>
      <c r="BF689" t="s">
        <v>6794</v>
      </c>
      <c r="BG689" t="s">
        <v>6794</v>
      </c>
      <c r="BH689" t="s">
        <v>6794</v>
      </c>
      <c r="BI689" t="s">
        <v>7024</v>
      </c>
      <c r="BJ689" t="s">
        <v>7021</v>
      </c>
      <c r="BK689" t="s">
        <v>6794</v>
      </c>
      <c r="BM689" t="s">
        <v>7547</v>
      </c>
      <c r="BN689" t="s">
        <v>7532</v>
      </c>
      <c r="BO689" t="s">
        <v>7533</v>
      </c>
      <c r="BP689" t="s">
        <v>6</v>
      </c>
      <c r="BQ689" t="s">
        <v>7030</v>
      </c>
      <c r="BR689" t="s">
        <v>7561</v>
      </c>
      <c r="BS689" t="s">
        <v>7515</v>
      </c>
      <c r="BT689" t="s">
        <v>7515</v>
      </c>
      <c r="BU689" t="s">
        <v>7515</v>
      </c>
      <c r="BV689" t="s">
        <v>7515</v>
      </c>
      <c r="BW689" t="s">
        <v>7515</v>
      </c>
      <c r="BX689" t="s">
        <v>7515</v>
      </c>
      <c r="BY689" t="s">
        <v>7515</v>
      </c>
      <c r="BZ689" t="s">
        <v>7516</v>
      </c>
      <c r="CA689" t="s">
        <v>7515</v>
      </c>
      <c r="CB689" t="s">
        <v>7515</v>
      </c>
      <c r="CC689" t="s">
        <v>7515</v>
      </c>
      <c r="CD689" t="s">
        <v>7515</v>
      </c>
      <c r="CE689" t="s">
        <v>6794</v>
      </c>
      <c r="CI689" t="s">
        <v>6793</v>
      </c>
      <c r="CJ689" t="s">
        <v>6794</v>
      </c>
      <c r="CK689" t="s">
        <v>6794</v>
      </c>
      <c r="CL689" t="s">
        <v>6794</v>
      </c>
      <c r="CM689" t="s">
        <v>6794</v>
      </c>
      <c r="CN689" t="s">
        <v>6793</v>
      </c>
      <c r="CO689" t="s">
        <v>6794</v>
      </c>
      <c r="CP689" t="s">
        <v>6793</v>
      </c>
      <c r="CQ689" t="s">
        <v>6794</v>
      </c>
      <c r="CR689" t="s">
        <v>7520</v>
      </c>
      <c r="CS689" t="s">
        <v>7521</v>
      </c>
      <c r="CT689" t="s">
        <v>7587</v>
      </c>
      <c r="CU689" t="s">
        <v>6793</v>
      </c>
      <c r="CV689">
        <v>2</v>
      </c>
      <c r="CW689">
        <v>3</v>
      </c>
      <c r="CX689">
        <v>3</v>
      </c>
      <c r="CY689" t="s">
        <v>6794</v>
      </c>
      <c r="EC689" t="s">
        <v>31</v>
      </c>
      <c r="EL689" t="s">
        <v>31</v>
      </c>
      <c r="EV689" t="s">
        <v>6793</v>
      </c>
      <c r="HH689" t="s">
        <v>7524</v>
      </c>
      <c r="HI689" t="s">
        <v>6</v>
      </c>
      <c r="HL689" t="s">
        <v>7578</v>
      </c>
      <c r="HO689" t="s">
        <v>6794</v>
      </c>
      <c r="LL689" t="s">
        <v>7538</v>
      </c>
      <c r="LM689" t="s">
        <v>6</v>
      </c>
      <c r="LP689" t="s">
        <v>7578</v>
      </c>
      <c r="LS689" t="s">
        <v>6794</v>
      </c>
      <c r="LT689" t="s">
        <v>6793</v>
      </c>
      <c r="PS689" t="s">
        <v>7526</v>
      </c>
      <c r="PT689" t="s">
        <v>7526</v>
      </c>
      <c r="PU689" t="s">
        <v>7527</v>
      </c>
      <c r="PV689" t="s">
        <v>7527</v>
      </c>
      <c r="PW689" t="s">
        <v>7516</v>
      </c>
      <c r="PX689" t="s">
        <v>7515</v>
      </c>
      <c r="PY689" t="s">
        <v>7515</v>
      </c>
      <c r="PZ689" t="s">
        <v>7515</v>
      </c>
      <c r="QA689" t="s">
        <v>7515</v>
      </c>
      <c r="QB689" t="s">
        <v>7515</v>
      </c>
      <c r="QC689" t="s">
        <v>7515</v>
      </c>
      <c r="QD689" t="s">
        <v>6757</v>
      </c>
      <c r="QE689" t="s">
        <v>7539</v>
      </c>
      <c r="QF689" t="s">
        <v>7528</v>
      </c>
      <c r="QG689" t="s">
        <v>7681</v>
      </c>
      <c r="QH689">
        <v>2008</v>
      </c>
      <c r="QI689">
        <v>9</v>
      </c>
      <c r="QJ689">
        <v>1</v>
      </c>
      <c r="QK689" s="329">
        <v>39718</v>
      </c>
      <c r="QL689">
        <v>1</v>
      </c>
      <c r="QM689">
        <v>0</v>
      </c>
      <c r="QN689" t="s">
        <v>212</v>
      </c>
      <c r="QO689">
        <v>2008</v>
      </c>
      <c r="QP689">
        <v>50</v>
      </c>
      <c r="QQ689">
        <v>0</v>
      </c>
      <c r="QR689">
        <v>0</v>
      </c>
      <c r="QS689">
        <v>0</v>
      </c>
      <c r="QT689">
        <v>0</v>
      </c>
      <c r="QU689">
        <v>0</v>
      </c>
      <c r="QV689">
        <v>0</v>
      </c>
      <c r="QW689">
        <v>0</v>
      </c>
      <c r="QX689">
        <v>0</v>
      </c>
      <c r="QY689">
        <v>0</v>
      </c>
      <c r="QZ689">
        <v>1</v>
      </c>
      <c r="RA689">
        <v>0</v>
      </c>
      <c r="RB689">
        <v>0</v>
      </c>
      <c r="RC689">
        <v>0</v>
      </c>
      <c r="RD689">
        <v>0</v>
      </c>
      <c r="RE689">
        <v>0</v>
      </c>
      <c r="RF689">
        <v>0</v>
      </c>
      <c r="RG689">
        <v>0</v>
      </c>
      <c r="RH689">
        <v>0</v>
      </c>
      <c r="RI689">
        <v>0</v>
      </c>
      <c r="RJ689">
        <v>0</v>
      </c>
      <c r="RK689">
        <v>0</v>
      </c>
      <c r="RL689">
        <v>1</v>
      </c>
      <c r="RM689">
        <v>0</v>
      </c>
      <c r="RN689">
        <v>0</v>
      </c>
      <c r="RO689">
        <v>0</v>
      </c>
      <c r="RP689">
        <v>0</v>
      </c>
      <c r="RQ689">
        <v>0</v>
      </c>
      <c r="RR689">
        <v>0</v>
      </c>
      <c r="RS689">
        <v>0</v>
      </c>
      <c r="RT689">
        <v>0</v>
      </c>
      <c r="RU689">
        <v>0</v>
      </c>
      <c r="RV689">
        <f t="shared" si="21"/>
        <v>2</v>
      </c>
      <c r="RY689">
        <f t="shared" si="20"/>
        <v>7</v>
      </c>
    </row>
    <row r="690" spans="1:493" x14ac:dyDescent="0.3">
      <c r="A690">
        <v>71674</v>
      </c>
      <c r="B690">
        <v>957</v>
      </c>
      <c r="C690" t="s">
        <v>6793</v>
      </c>
      <c r="D690" t="s">
        <v>6793</v>
      </c>
      <c r="I690" t="s">
        <v>6793</v>
      </c>
      <c r="J690" t="s">
        <v>7515</v>
      </c>
      <c r="K690" t="s">
        <v>7515</v>
      </c>
      <c r="L690" t="s">
        <v>7515</v>
      </c>
      <c r="M690" t="s">
        <v>7515</v>
      </c>
      <c r="N690" t="s">
        <v>7515</v>
      </c>
      <c r="O690" t="s">
        <v>7515</v>
      </c>
      <c r="P690" t="s">
        <v>7515</v>
      </c>
      <c r="Q690" t="s">
        <v>7515</v>
      </c>
      <c r="R690" t="s">
        <v>7515</v>
      </c>
      <c r="S690" t="s">
        <v>7515</v>
      </c>
      <c r="T690" t="s">
        <v>7515</v>
      </c>
      <c r="U690" t="s">
        <v>7515</v>
      </c>
      <c r="V690" t="s">
        <v>7515</v>
      </c>
      <c r="W690" t="s">
        <v>7515</v>
      </c>
      <c r="X690" t="s">
        <v>7515</v>
      </c>
      <c r="Y690" t="s">
        <v>7516</v>
      </c>
      <c r="Z690" t="s">
        <v>7515</v>
      </c>
      <c r="AA690" t="s">
        <v>7515</v>
      </c>
      <c r="AB690" t="s">
        <v>7515</v>
      </c>
      <c r="AC690" t="s">
        <v>6796</v>
      </c>
      <c r="AK690" t="s">
        <v>6985</v>
      </c>
      <c r="AL690" t="s">
        <v>6794</v>
      </c>
      <c r="AM690" t="s">
        <v>6793</v>
      </c>
      <c r="AN690" t="s">
        <v>6</v>
      </c>
      <c r="AQ690" t="s">
        <v>6988</v>
      </c>
      <c r="AR690" t="s">
        <v>6793</v>
      </c>
      <c r="AS690" t="s">
        <v>6793</v>
      </c>
      <c r="AT690" t="s">
        <v>6813</v>
      </c>
      <c r="AU690" t="s">
        <v>6</v>
      </c>
      <c r="AV690" t="s">
        <v>6991</v>
      </c>
      <c r="AX690" t="s">
        <v>6793</v>
      </c>
      <c r="AY690" t="s">
        <v>6794</v>
      </c>
      <c r="AZ690" t="s">
        <v>6793</v>
      </c>
      <c r="BA690" t="s">
        <v>6793</v>
      </c>
      <c r="BB690" t="s">
        <v>6794</v>
      </c>
      <c r="BC690" t="s">
        <v>6794</v>
      </c>
      <c r="BD690" t="s">
        <v>6794</v>
      </c>
      <c r="BE690" t="s">
        <v>6793</v>
      </c>
      <c r="BF690" t="s">
        <v>6793</v>
      </c>
      <c r="BG690" t="s">
        <v>6794</v>
      </c>
      <c r="BH690" t="s">
        <v>6794</v>
      </c>
      <c r="BI690" t="s">
        <v>7024</v>
      </c>
      <c r="BJ690" t="s">
        <v>7021</v>
      </c>
      <c r="BK690" t="s">
        <v>6794</v>
      </c>
      <c r="BM690">
        <v>25</v>
      </c>
      <c r="BN690" t="s">
        <v>7532</v>
      </c>
      <c r="BO690" t="s">
        <v>7519</v>
      </c>
      <c r="BP690" t="s">
        <v>6</v>
      </c>
      <c r="BQ690" t="s">
        <v>7559</v>
      </c>
      <c r="BR690" t="s">
        <v>7594</v>
      </c>
      <c r="BS690" t="s">
        <v>7516</v>
      </c>
      <c r="BT690" t="s">
        <v>7515</v>
      </c>
      <c r="BU690" t="s">
        <v>7515</v>
      </c>
      <c r="BV690" t="s">
        <v>7515</v>
      </c>
      <c r="BW690" t="s">
        <v>7515</v>
      </c>
      <c r="BX690" t="s">
        <v>7515</v>
      </c>
      <c r="BY690" t="s">
        <v>7515</v>
      </c>
      <c r="BZ690" t="s">
        <v>7515</v>
      </c>
      <c r="CA690" t="s">
        <v>7515</v>
      </c>
      <c r="CB690" t="s">
        <v>7515</v>
      </c>
      <c r="CC690" t="s">
        <v>7515</v>
      </c>
      <c r="CD690" t="s">
        <v>7515</v>
      </c>
      <c r="CE690" t="s">
        <v>6794</v>
      </c>
      <c r="CI690" t="s">
        <v>6794</v>
      </c>
      <c r="CJ690" t="s">
        <v>6793</v>
      </c>
      <c r="CK690" t="s">
        <v>6794</v>
      </c>
      <c r="CL690" t="s">
        <v>6793</v>
      </c>
      <c r="CM690" t="s">
        <v>6794</v>
      </c>
      <c r="CN690" t="s">
        <v>6794</v>
      </c>
      <c r="CO690" t="s">
        <v>6794</v>
      </c>
      <c r="CP690" t="s">
        <v>6793</v>
      </c>
      <c r="CQ690" t="s">
        <v>6794</v>
      </c>
      <c r="CR690" t="s">
        <v>7545</v>
      </c>
      <c r="CS690" t="s">
        <v>7608</v>
      </c>
      <c r="CT690" t="s">
        <v>6966</v>
      </c>
      <c r="CU690" t="s">
        <v>6793</v>
      </c>
      <c r="CV690" t="s">
        <v>7547</v>
      </c>
      <c r="CW690" t="s">
        <v>7547</v>
      </c>
      <c r="CX690" t="s">
        <v>7547</v>
      </c>
      <c r="CY690" t="s">
        <v>6794</v>
      </c>
      <c r="EC690" t="s">
        <v>7547</v>
      </c>
      <c r="EL690" t="s">
        <v>31</v>
      </c>
      <c r="EV690" t="s">
        <v>6794</v>
      </c>
      <c r="PS690" t="s">
        <v>6</v>
      </c>
      <c r="PT690" t="s">
        <v>7526</v>
      </c>
      <c r="PU690" t="s">
        <v>6857</v>
      </c>
      <c r="PV690" t="s">
        <v>7526</v>
      </c>
      <c r="PW690" t="s">
        <v>7515</v>
      </c>
      <c r="PX690" t="s">
        <v>7516</v>
      </c>
      <c r="PY690" t="s">
        <v>7515</v>
      </c>
      <c r="PZ690" t="s">
        <v>7515</v>
      </c>
      <c r="QA690" t="s">
        <v>7515</v>
      </c>
      <c r="QB690" t="s">
        <v>7515</v>
      </c>
      <c r="QC690" t="s">
        <v>7515</v>
      </c>
      <c r="QD690" t="s">
        <v>7528</v>
      </c>
      <c r="QE690" t="s">
        <v>7529</v>
      </c>
      <c r="QF690" t="s">
        <v>7528</v>
      </c>
      <c r="QG690" t="s">
        <v>7681</v>
      </c>
      <c r="QH690">
        <v>2008</v>
      </c>
      <c r="QI690">
        <v>7</v>
      </c>
      <c r="QJ690">
        <v>1</v>
      </c>
      <c r="QK690" s="329">
        <v>39648</v>
      </c>
      <c r="QL690">
        <v>1</v>
      </c>
      <c r="QM690">
        <v>0</v>
      </c>
      <c r="QN690" t="s">
        <v>212</v>
      </c>
      <c r="QO690">
        <v>2008</v>
      </c>
      <c r="QP690">
        <v>50</v>
      </c>
      <c r="RV690">
        <f t="shared" si="21"/>
        <v>0</v>
      </c>
      <c r="RY690">
        <f t="shared" si="20"/>
        <v>7</v>
      </c>
    </row>
    <row r="691" spans="1:493" x14ac:dyDescent="0.3">
      <c r="A691">
        <v>71675</v>
      </c>
      <c r="B691">
        <v>958</v>
      </c>
      <c r="C691" t="s">
        <v>6793</v>
      </c>
      <c r="D691" t="s">
        <v>6793</v>
      </c>
      <c r="I691" t="s">
        <v>6793</v>
      </c>
      <c r="J691" t="s">
        <v>7516</v>
      </c>
      <c r="K691" t="s">
        <v>7515</v>
      </c>
      <c r="L691" t="s">
        <v>7515</v>
      </c>
      <c r="M691" t="s">
        <v>7515</v>
      </c>
      <c r="N691" t="s">
        <v>7515</v>
      </c>
      <c r="O691" t="s">
        <v>7515</v>
      </c>
      <c r="P691" t="s">
        <v>7515</v>
      </c>
      <c r="Q691" t="s">
        <v>7515</v>
      </c>
      <c r="R691" t="s">
        <v>7515</v>
      </c>
      <c r="S691" t="s">
        <v>7515</v>
      </c>
      <c r="T691" t="s">
        <v>7515</v>
      </c>
      <c r="U691" t="s">
        <v>7515</v>
      </c>
      <c r="V691" t="s">
        <v>7515</v>
      </c>
      <c r="W691" t="s">
        <v>7515</v>
      </c>
      <c r="X691" t="s">
        <v>7515</v>
      </c>
      <c r="Y691" t="s">
        <v>7515</v>
      </c>
      <c r="Z691" t="s">
        <v>7515</v>
      </c>
      <c r="AA691" t="s">
        <v>7515</v>
      </c>
      <c r="AB691" t="s">
        <v>7515</v>
      </c>
      <c r="AC691" t="s">
        <v>6796</v>
      </c>
      <c r="AK691" t="s">
        <v>6985</v>
      </c>
      <c r="AL691" t="s">
        <v>6793</v>
      </c>
      <c r="AM691" t="s">
        <v>6793</v>
      </c>
      <c r="AN691" t="s">
        <v>7680</v>
      </c>
      <c r="AO691">
        <v>0</v>
      </c>
      <c r="AP691">
        <v>8</v>
      </c>
      <c r="AQ691" t="s">
        <v>6988</v>
      </c>
      <c r="AR691" t="s">
        <v>6793</v>
      </c>
      <c r="AS691" t="s">
        <v>6793</v>
      </c>
      <c r="AT691" t="s">
        <v>6813</v>
      </c>
      <c r="AU691" t="s">
        <v>6</v>
      </c>
      <c r="AV691" t="s">
        <v>6991</v>
      </c>
      <c r="AX691" t="s">
        <v>6794</v>
      </c>
      <c r="AY691" t="s">
        <v>6794</v>
      </c>
      <c r="AZ691" t="s">
        <v>6793</v>
      </c>
      <c r="BA691" t="s">
        <v>6793</v>
      </c>
      <c r="BB691" t="s">
        <v>6793</v>
      </c>
      <c r="BC691" t="s">
        <v>6794</v>
      </c>
      <c r="BD691" t="s">
        <v>6794</v>
      </c>
      <c r="BE691" t="s">
        <v>6794</v>
      </c>
      <c r="BF691" t="s">
        <v>6794</v>
      </c>
      <c r="BG691" t="s">
        <v>6794</v>
      </c>
      <c r="BH691" t="s">
        <v>6794</v>
      </c>
      <c r="BI691" t="s">
        <v>7028</v>
      </c>
      <c r="BJ691" t="s">
        <v>7024</v>
      </c>
      <c r="BK691" t="s">
        <v>6794</v>
      </c>
      <c r="BM691">
        <v>300</v>
      </c>
      <c r="BN691" t="s">
        <v>7532</v>
      </c>
      <c r="BO691" t="s">
        <v>7519</v>
      </c>
      <c r="BP691" t="s">
        <v>6</v>
      </c>
      <c r="BQ691" t="s">
        <v>7559</v>
      </c>
      <c r="BR691" t="s">
        <v>7594</v>
      </c>
      <c r="BS691" t="s">
        <v>7516</v>
      </c>
      <c r="BT691" t="s">
        <v>7515</v>
      </c>
      <c r="BU691" t="s">
        <v>7515</v>
      </c>
      <c r="BV691" t="s">
        <v>7515</v>
      </c>
      <c r="BW691" t="s">
        <v>7515</v>
      </c>
      <c r="BX691" t="s">
        <v>7515</v>
      </c>
      <c r="BY691" t="s">
        <v>7515</v>
      </c>
      <c r="BZ691" t="s">
        <v>7515</v>
      </c>
      <c r="CA691" t="s">
        <v>7515</v>
      </c>
      <c r="CB691" t="s">
        <v>7515</v>
      </c>
      <c r="CC691" t="s">
        <v>7515</v>
      </c>
      <c r="CD691" t="s">
        <v>7515</v>
      </c>
      <c r="CE691" t="s">
        <v>6794</v>
      </c>
      <c r="CI691" t="s">
        <v>6793</v>
      </c>
      <c r="CJ691" t="s">
        <v>6793</v>
      </c>
      <c r="CK691" t="s">
        <v>6794</v>
      </c>
      <c r="CL691" t="s">
        <v>6793</v>
      </c>
      <c r="CM691" t="s">
        <v>6793</v>
      </c>
      <c r="CN691" t="s">
        <v>6793</v>
      </c>
      <c r="CO691" t="s">
        <v>6794</v>
      </c>
      <c r="CP691" t="s">
        <v>6793</v>
      </c>
      <c r="CQ691" t="s">
        <v>6794</v>
      </c>
      <c r="CR691" t="s">
        <v>7520</v>
      </c>
      <c r="CS691" t="s">
        <v>7521</v>
      </c>
      <c r="CT691" t="s">
        <v>7522</v>
      </c>
      <c r="CU691" t="s">
        <v>6793</v>
      </c>
      <c r="CV691">
        <v>1</v>
      </c>
      <c r="CW691">
        <v>3</v>
      </c>
      <c r="CX691">
        <v>2</v>
      </c>
      <c r="CY691" t="s">
        <v>6793</v>
      </c>
      <c r="CZ691">
        <v>1</v>
      </c>
      <c r="DA691" t="s">
        <v>7680</v>
      </c>
      <c r="DB691">
        <v>12</v>
      </c>
      <c r="DC691">
        <v>2006</v>
      </c>
      <c r="DD691" t="s">
        <v>7557</v>
      </c>
      <c r="DE691" t="s">
        <v>7680</v>
      </c>
      <c r="DF691">
        <v>1</v>
      </c>
      <c r="DG691">
        <v>2007</v>
      </c>
      <c r="EC691">
        <v>1</v>
      </c>
      <c r="ED691" t="s">
        <v>7537</v>
      </c>
      <c r="EL691" t="s">
        <v>6794</v>
      </c>
      <c r="EV691" t="s">
        <v>6793</v>
      </c>
      <c r="IR691" t="s">
        <v>7524</v>
      </c>
      <c r="IS691" t="s">
        <v>7680</v>
      </c>
      <c r="IT691">
        <v>2</v>
      </c>
      <c r="IU691">
        <v>2007</v>
      </c>
      <c r="IY691" t="s">
        <v>6793</v>
      </c>
      <c r="JA691" t="s">
        <v>7524</v>
      </c>
      <c r="JB691" t="s">
        <v>7680</v>
      </c>
      <c r="JC691">
        <v>2</v>
      </c>
      <c r="JD691">
        <v>2007</v>
      </c>
      <c r="JF691" t="s">
        <v>7526</v>
      </c>
      <c r="JG691" t="s">
        <v>7526</v>
      </c>
      <c r="JH691" t="s">
        <v>6793</v>
      </c>
      <c r="PS691" t="s">
        <v>6</v>
      </c>
      <c r="PT691" t="s">
        <v>7526</v>
      </c>
      <c r="PV691" t="s">
        <v>7526</v>
      </c>
      <c r="PW691" t="s">
        <v>7516</v>
      </c>
      <c r="PX691" t="s">
        <v>7516</v>
      </c>
      <c r="PY691" t="s">
        <v>7515</v>
      </c>
      <c r="PZ691" t="s">
        <v>7515</v>
      </c>
      <c r="QA691" t="s">
        <v>7515</v>
      </c>
      <c r="QB691" t="s">
        <v>7515</v>
      </c>
      <c r="QC691" t="s">
        <v>7515</v>
      </c>
      <c r="QD691" t="s">
        <v>7528</v>
      </c>
      <c r="QE691" t="s">
        <v>7529</v>
      </c>
      <c r="QF691" t="s">
        <v>7528</v>
      </c>
      <c r="QG691" t="s">
        <v>7681</v>
      </c>
      <c r="QH691">
        <v>2008</v>
      </c>
      <c r="QI691">
        <v>6</v>
      </c>
      <c r="QJ691">
        <v>1</v>
      </c>
      <c r="QK691" s="329">
        <v>39619</v>
      </c>
      <c r="QL691">
        <v>1</v>
      </c>
      <c r="QM691">
        <v>0</v>
      </c>
      <c r="QN691" t="s">
        <v>212</v>
      </c>
      <c r="QO691">
        <v>2008</v>
      </c>
      <c r="QP691">
        <v>50</v>
      </c>
      <c r="QQ691">
        <v>0</v>
      </c>
      <c r="QR691">
        <v>0</v>
      </c>
      <c r="QS691">
        <v>0</v>
      </c>
      <c r="QT691">
        <v>0</v>
      </c>
      <c r="QU691">
        <v>0</v>
      </c>
      <c r="QV691">
        <v>0</v>
      </c>
      <c r="QW691">
        <v>0</v>
      </c>
      <c r="QX691">
        <v>0</v>
      </c>
      <c r="QY691">
        <v>0</v>
      </c>
      <c r="QZ691">
        <v>0</v>
      </c>
      <c r="RA691">
        <v>0</v>
      </c>
      <c r="RB691">
        <v>0</v>
      </c>
      <c r="RC691">
        <v>0</v>
      </c>
      <c r="RD691">
        <v>1</v>
      </c>
      <c r="RE691">
        <v>1</v>
      </c>
      <c r="RF691">
        <v>0</v>
      </c>
      <c r="RG691">
        <v>0</v>
      </c>
      <c r="RH691">
        <v>0</v>
      </c>
      <c r="RI691">
        <v>0</v>
      </c>
      <c r="RJ691">
        <v>0</v>
      </c>
      <c r="RK691">
        <v>0</v>
      </c>
      <c r="RL691">
        <v>0</v>
      </c>
      <c r="RM691">
        <v>0</v>
      </c>
      <c r="RN691">
        <v>0</v>
      </c>
      <c r="RO691">
        <v>0</v>
      </c>
      <c r="RP691">
        <v>0</v>
      </c>
      <c r="RQ691">
        <v>0</v>
      </c>
      <c r="RR691">
        <v>0</v>
      </c>
      <c r="RS691">
        <v>0</v>
      </c>
      <c r="RT691">
        <v>0</v>
      </c>
      <c r="RU691">
        <v>0</v>
      </c>
      <c r="RV691">
        <f t="shared" si="21"/>
        <v>5</v>
      </c>
      <c r="RY691">
        <f t="shared" si="20"/>
        <v>2</v>
      </c>
    </row>
    <row r="692" spans="1:493" x14ac:dyDescent="0.3">
      <c r="A692">
        <v>71676</v>
      </c>
      <c r="B692">
        <v>959</v>
      </c>
      <c r="C692" t="s">
        <v>6793</v>
      </c>
      <c r="D692" t="s">
        <v>6793</v>
      </c>
      <c r="I692" t="s">
        <v>6793</v>
      </c>
      <c r="J692" t="s">
        <v>7515</v>
      </c>
      <c r="K692" t="s">
        <v>7515</v>
      </c>
      <c r="L692" t="s">
        <v>7515</v>
      </c>
      <c r="M692" t="s">
        <v>7515</v>
      </c>
      <c r="N692" t="s">
        <v>7515</v>
      </c>
      <c r="O692" t="s">
        <v>7515</v>
      </c>
      <c r="P692" t="s">
        <v>7515</v>
      </c>
      <c r="Q692" t="s">
        <v>7515</v>
      </c>
      <c r="R692" t="s">
        <v>7515</v>
      </c>
      <c r="S692" t="s">
        <v>7515</v>
      </c>
      <c r="T692" t="s">
        <v>7515</v>
      </c>
      <c r="U692" t="s">
        <v>7515</v>
      </c>
      <c r="V692" t="s">
        <v>7515</v>
      </c>
      <c r="W692" t="s">
        <v>7515</v>
      </c>
      <c r="X692" t="s">
        <v>7515</v>
      </c>
      <c r="Y692" t="s">
        <v>7516</v>
      </c>
      <c r="Z692" t="s">
        <v>7515</v>
      </c>
      <c r="AA692" t="s">
        <v>7515</v>
      </c>
      <c r="AB692" t="s">
        <v>7515</v>
      </c>
      <c r="AC692" t="s">
        <v>6796</v>
      </c>
      <c r="AK692" t="s">
        <v>6985</v>
      </c>
      <c r="AL692" t="s">
        <v>6793</v>
      </c>
      <c r="AM692" t="s">
        <v>6793</v>
      </c>
      <c r="AN692" t="s">
        <v>7680</v>
      </c>
      <c r="AO692">
        <v>0</v>
      </c>
      <c r="AP692">
        <v>28</v>
      </c>
      <c r="AQ692" t="s">
        <v>6992</v>
      </c>
      <c r="AR692" t="s">
        <v>6793</v>
      </c>
      <c r="AS692" t="s">
        <v>6794</v>
      </c>
      <c r="AT692" t="s">
        <v>6814</v>
      </c>
      <c r="AV692" t="s">
        <v>7553</v>
      </c>
      <c r="AW692" t="s">
        <v>7583</v>
      </c>
      <c r="AX692" t="s">
        <v>6794</v>
      </c>
      <c r="AY692" t="s">
        <v>6794</v>
      </c>
      <c r="AZ692" t="s">
        <v>6794</v>
      </c>
      <c r="BA692" t="s">
        <v>6793</v>
      </c>
      <c r="BB692" t="s">
        <v>6794</v>
      </c>
      <c r="BC692" t="s">
        <v>6794</v>
      </c>
      <c r="BD692" t="s">
        <v>6793</v>
      </c>
      <c r="BE692" t="s">
        <v>6794</v>
      </c>
      <c r="BF692" t="s">
        <v>6794</v>
      </c>
      <c r="BG692" t="s">
        <v>6793</v>
      </c>
      <c r="BH692" t="s">
        <v>6794</v>
      </c>
      <c r="BI692" t="s">
        <v>7024</v>
      </c>
      <c r="BJ692" t="s">
        <v>7030</v>
      </c>
      <c r="BK692" t="s">
        <v>6794</v>
      </c>
      <c r="BM692" t="s">
        <v>7547</v>
      </c>
      <c r="BN692" t="s">
        <v>6</v>
      </c>
      <c r="BO692" t="s">
        <v>7519</v>
      </c>
      <c r="BP692" t="s">
        <v>6</v>
      </c>
      <c r="BQ692" t="s">
        <v>7559</v>
      </c>
      <c r="BR692" t="s">
        <v>7569</v>
      </c>
      <c r="BS692" t="s">
        <v>7515</v>
      </c>
      <c r="BT692" t="s">
        <v>7515</v>
      </c>
      <c r="BU692" t="s">
        <v>7515</v>
      </c>
      <c r="BV692" t="s">
        <v>7515</v>
      </c>
      <c r="BW692" t="s">
        <v>7515</v>
      </c>
      <c r="BX692" t="s">
        <v>7515</v>
      </c>
      <c r="BY692" t="s">
        <v>7515</v>
      </c>
      <c r="BZ692" t="s">
        <v>7516</v>
      </c>
      <c r="CA692" t="s">
        <v>7515</v>
      </c>
      <c r="CB692" t="s">
        <v>7515</v>
      </c>
      <c r="CC692" t="s">
        <v>7515</v>
      </c>
      <c r="CD692" t="s">
        <v>7515</v>
      </c>
      <c r="CE692" t="s">
        <v>6793</v>
      </c>
      <c r="CF692" t="s">
        <v>7614</v>
      </c>
      <c r="CG692">
        <v>125</v>
      </c>
      <c r="CH692" t="s">
        <v>7566</v>
      </c>
      <c r="CI692" t="s">
        <v>6793</v>
      </c>
      <c r="CJ692" t="s">
        <v>6793</v>
      </c>
      <c r="CK692" t="s">
        <v>6794</v>
      </c>
      <c r="CL692" t="s">
        <v>6794</v>
      </c>
      <c r="CM692" t="s">
        <v>6793</v>
      </c>
      <c r="CN692" t="s">
        <v>6794</v>
      </c>
      <c r="CO692" t="s">
        <v>6794</v>
      </c>
      <c r="CP692" t="s">
        <v>6794</v>
      </c>
      <c r="CQ692" t="s">
        <v>6794</v>
      </c>
      <c r="CR692" t="s">
        <v>7520</v>
      </c>
      <c r="CS692" t="s">
        <v>7521</v>
      </c>
      <c r="CT692" t="s">
        <v>6966</v>
      </c>
      <c r="CU692" t="s">
        <v>6793</v>
      </c>
      <c r="CV692">
        <v>2</v>
      </c>
      <c r="CW692">
        <v>3</v>
      </c>
      <c r="CX692">
        <v>2</v>
      </c>
      <c r="CY692" t="s">
        <v>6794</v>
      </c>
      <c r="EC692">
        <v>5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3</v>
      </c>
      <c r="EK692">
        <v>2</v>
      </c>
      <c r="EL692" t="s">
        <v>6793</v>
      </c>
      <c r="EM692" t="s">
        <v>6859</v>
      </c>
      <c r="EN692">
        <v>3</v>
      </c>
      <c r="EP692" t="s">
        <v>7683</v>
      </c>
      <c r="EQ692">
        <v>2007</v>
      </c>
      <c r="ER692" t="s">
        <v>7684</v>
      </c>
      <c r="EV692" t="s">
        <v>6794</v>
      </c>
      <c r="PS692" t="s">
        <v>7526</v>
      </c>
      <c r="PT692" t="s">
        <v>7526</v>
      </c>
      <c r="PU692" t="s">
        <v>7526</v>
      </c>
      <c r="PV692" t="s">
        <v>7582</v>
      </c>
      <c r="PW692" t="s">
        <v>7516</v>
      </c>
      <c r="PX692" t="s">
        <v>7515</v>
      </c>
      <c r="PY692" t="s">
        <v>7515</v>
      </c>
      <c r="PZ692" t="s">
        <v>7515</v>
      </c>
      <c r="QA692" t="s">
        <v>7515</v>
      </c>
      <c r="QB692" t="s">
        <v>7515</v>
      </c>
      <c r="QC692" t="s">
        <v>7515</v>
      </c>
      <c r="QD692" t="s">
        <v>7548</v>
      </c>
      <c r="QE692" t="s">
        <v>7529</v>
      </c>
      <c r="QF692" t="s">
        <v>7548</v>
      </c>
      <c r="QG692" t="s">
        <v>7681</v>
      </c>
      <c r="QH692">
        <v>2008</v>
      </c>
      <c r="QI692">
        <v>2</v>
      </c>
      <c r="QJ692">
        <v>1</v>
      </c>
      <c r="QK692" s="329">
        <v>39485</v>
      </c>
      <c r="QL692">
        <v>1</v>
      </c>
      <c r="QM692">
        <v>0</v>
      </c>
      <c r="QN692" t="s">
        <v>212</v>
      </c>
      <c r="QO692">
        <v>2008</v>
      </c>
      <c r="QP692">
        <v>50</v>
      </c>
      <c r="RV692">
        <f t="shared" si="21"/>
        <v>2</v>
      </c>
      <c r="RY692">
        <f t="shared" si="20"/>
        <v>7</v>
      </c>
    </row>
    <row r="693" spans="1:493" x14ac:dyDescent="0.3">
      <c r="A693">
        <v>71677</v>
      </c>
      <c r="B693">
        <v>960</v>
      </c>
      <c r="C693" t="s">
        <v>6793</v>
      </c>
      <c r="D693" t="s">
        <v>6793</v>
      </c>
      <c r="I693" t="s">
        <v>6793</v>
      </c>
      <c r="J693" t="s">
        <v>7515</v>
      </c>
      <c r="K693" t="s">
        <v>7515</v>
      </c>
      <c r="L693" t="s">
        <v>7515</v>
      </c>
      <c r="M693" t="s">
        <v>7515</v>
      </c>
      <c r="N693" t="s">
        <v>7515</v>
      </c>
      <c r="O693" t="s">
        <v>7515</v>
      </c>
      <c r="P693" t="s">
        <v>7515</v>
      </c>
      <c r="Q693" t="s">
        <v>7515</v>
      </c>
      <c r="R693" t="s">
        <v>7515</v>
      </c>
      <c r="S693" t="s">
        <v>7515</v>
      </c>
      <c r="T693" t="s">
        <v>7515</v>
      </c>
      <c r="U693" t="s">
        <v>7515</v>
      </c>
      <c r="V693" t="s">
        <v>7515</v>
      </c>
      <c r="W693" t="s">
        <v>7515</v>
      </c>
      <c r="X693" t="s">
        <v>7515</v>
      </c>
      <c r="Y693" t="s">
        <v>7516</v>
      </c>
      <c r="Z693" t="s">
        <v>7515</v>
      </c>
      <c r="AA693" t="s">
        <v>7515</v>
      </c>
      <c r="AB693" t="s">
        <v>7515</v>
      </c>
      <c r="AC693" t="s">
        <v>7517</v>
      </c>
      <c r="AF693">
        <v>0</v>
      </c>
      <c r="AG693">
        <v>10</v>
      </c>
      <c r="AH693" t="s">
        <v>6845</v>
      </c>
      <c r="AK693" t="s">
        <v>6993</v>
      </c>
      <c r="AL693" t="s">
        <v>6794</v>
      </c>
      <c r="AM693" t="s">
        <v>6794</v>
      </c>
      <c r="AN693" t="s">
        <v>7680</v>
      </c>
      <c r="AO693">
        <v>0</v>
      </c>
      <c r="AP693">
        <v>10</v>
      </c>
      <c r="AQ693" t="s">
        <v>7568</v>
      </c>
      <c r="AT693" t="s">
        <v>6</v>
      </c>
      <c r="AV693" t="s">
        <v>7518</v>
      </c>
      <c r="AX693" t="s">
        <v>6966</v>
      </c>
      <c r="AY693" t="s">
        <v>6966</v>
      </c>
      <c r="AZ693" t="s">
        <v>6794</v>
      </c>
      <c r="BA693" t="s">
        <v>6794</v>
      </c>
      <c r="BC693" t="s">
        <v>6966</v>
      </c>
      <c r="BD693" t="s">
        <v>6966</v>
      </c>
      <c r="BE693" t="s">
        <v>6794</v>
      </c>
      <c r="BF693" t="s">
        <v>6966</v>
      </c>
      <c r="BG693" t="s">
        <v>6966</v>
      </c>
      <c r="BH693" t="s">
        <v>6966</v>
      </c>
      <c r="BI693" t="s">
        <v>6</v>
      </c>
      <c r="BJ693" t="s">
        <v>31</v>
      </c>
      <c r="BK693" t="s">
        <v>6794</v>
      </c>
      <c r="BM693" t="s">
        <v>7547</v>
      </c>
      <c r="BN693" t="s">
        <v>6</v>
      </c>
      <c r="BO693" t="s">
        <v>7519</v>
      </c>
      <c r="BP693" t="s">
        <v>6</v>
      </c>
      <c r="BQ693" t="s">
        <v>6</v>
      </c>
      <c r="BR693" t="s">
        <v>7594</v>
      </c>
      <c r="BS693" t="s">
        <v>7515</v>
      </c>
      <c r="BT693" t="s">
        <v>7515</v>
      </c>
      <c r="BU693" t="s">
        <v>7516</v>
      </c>
      <c r="BV693" t="s">
        <v>7515</v>
      </c>
      <c r="BW693" t="s">
        <v>7515</v>
      </c>
      <c r="BX693" t="s">
        <v>7515</v>
      </c>
      <c r="BY693" t="s">
        <v>7515</v>
      </c>
      <c r="BZ693" t="s">
        <v>7515</v>
      </c>
      <c r="CA693" t="s">
        <v>7515</v>
      </c>
      <c r="CB693" t="s">
        <v>7515</v>
      </c>
      <c r="CC693" t="s">
        <v>7515</v>
      </c>
      <c r="CD693" t="s">
        <v>7515</v>
      </c>
      <c r="CE693" t="s">
        <v>6793</v>
      </c>
      <c r="CI693" t="s">
        <v>6793</v>
      </c>
      <c r="CJ693" t="s">
        <v>6793</v>
      </c>
      <c r="CK693" t="s">
        <v>6794</v>
      </c>
      <c r="CL693" t="s">
        <v>6794</v>
      </c>
      <c r="CM693" t="s">
        <v>6793</v>
      </c>
      <c r="CN693" t="s">
        <v>6793</v>
      </c>
      <c r="CO693" t="s">
        <v>6794</v>
      </c>
      <c r="CP693" t="s">
        <v>6794</v>
      </c>
      <c r="CQ693" t="s">
        <v>6794</v>
      </c>
      <c r="CR693" t="s">
        <v>31</v>
      </c>
      <c r="CS693" t="s">
        <v>7521</v>
      </c>
      <c r="CT693" t="s">
        <v>31</v>
      </c>
      <c r="CU693" t="s">
        <v>31</v>
      </c>
      <c r="CV693">
        <v>1</v>
      </c>
      <c r="CW693">
        <v>2</v>
      </c>
      <c r="CX693">
        <v>2</v>
      </c>
      <c r="EC693">
        <v>3</v>
      </c>
      <c r="EE693">
        <v>1</v>
      </c>
      <c r="EF693">
        <v>0</v>
      </c>
      <c r="EG693">
        <v>0</v>
      </c>
      <c r="EH693">
        <v>0</v>
      </c>
      <c r="EI693">
        <v>2</v>
      </c>
      <c r="EJ693">
        <v>0</v>
      </c>
      <c r="EK693">
        <v>0</v>
      </c>
      <c r="EL693" t="s">
        <v>31</v>
      </c>
      <c r="EV693" t="s">
        <v>6794</v>
      </c>
      <c r="PS693" t="s">
        <v>7526</v>
      </c>
      <c r="PT693" t="s">
        <v>7527</v>
      </c>
      <c r="PU693" t="s">
        <v>7527</v>
      </c>
      <c r="PV693" t="s">
        <v>7526</v>
      </c>
      <c r="PW693" t="s">
        <v>7515</v>
      </c>
      <c r="PX693" t="s">
        <v>7515</v>
      </c>
      <c r="PY693" t="s">
        <v>7515</v>
      </c>
      <c r="PZ693" t="s">
        <v>7515</v>
      </c>
      <c r="QA693" t="s">
        <v>7515</v>
      </c>
      <c r="QB693" t="s">
        <v>7515</v>
      </c>
      <c r="QC693" t="s">
        <v>7516</v>
      </c>
      <c r="QD693" t="s">
        <v>7548</v>
      </c>
      <c r="QE693" t="s">
        <v>7529</v>
      </c>
      <c r="QF693" t="s">
        <v>7548</v>
      </c>
      <c r="QG693" t="s">
        <v>7681</v>
      </c>
      <c r="QH693">
        <v>2008</v>
      </c>
      <c r="QI693">
        <v>7</v>
      </c>
      <c r="QJ693">
        <v>1</v>
      </c>
      <c r="QK693" s="330">
        <v>42194</v>
      </c>
      <c r="QL693">
        <v>0</v>
      </c>
      <c r="QM693">
        <v>1</v>
      </c>
      <c r="QN693" t="s">
        <v>265</v>
      </c>
      <c r="QO693">
        <v>2008</v>
      </c>
      <c r="QP693">
        <v>50</v>
      </c>
      <c r="RV693">
        <f t="shared" si="21"/>
        <v>4</v>
      </c>
      <c r="RY693">
        <f t="shared" si="20"/>
        <v>-1</v>
      </c>
    </row>
    <row r="694" spans="1:493" x14ac:dyDescent="0.3">
      <c r="A694">
        <v>71678</v>
      </c>
      <c r="B694">
        <v>961</v>
      </c>
      <c r="C694" t="s">
        <v>6793</v>
      </c>
      <c r="D694" t="s">
        <v>6793</v>
      </c>
      <c r="I694" t="s">
        <v>6793</v>
      </c>
      <c r="J694" t="s">
        <v>7516</v>
      </c>
      <c r="K694" t="s">
        <v>7515</v>
      </c>
      <c r="L694" t="s">
        <v>7515</v>
      </c>
      <c r="M694" t="s">
        <v>7515</v>
      </c>
      <c r="N694" t="s">
        <v>7515</v>
      </c>
      <c r="O694" t="s">
        <v>7515</v>
      </c>
      <c r="P694" t="s">
        <v>7515</v>
      </c>
      <c r="Q694" t="s">
        <v>7515</v>
      </c>
      <c r="R694" t="s">
        <v>7515</v>
      </c>
      <c r="S694" t="s">
        <v>7515</v>
      </c>
      <c r="T694" t="s">
        <v>7515</v>
      </c>
      <c r="U694" t="s">
        <v>7515</v>
      </c>
      <c r="V694" t="s">
        <v>7515</v>
      </c>
      <c r="W694" t="s">
        <v>7515</v>
      </c>
      <c r="X694" t="s">
        <v>7515</v>
      </c>
      <c r="Y694" t="s">
        <v>7515</v>
      </c>
      <c r="Z694" t="s">
        <v>7515</v>
      </c>
      <c r="AA694" t="s">
        <v>7515</v>
      </c>
      <c r="AB694" t="s">
        <v>7515</v>
      </c>
      <c r="AC694" t="s">
        <v>7517</v>
      </c>
      <c r="AF694">
        <v>0</v>
      </c>
      <c r="AG694">
        <v>3</v>
      </c>
      <c r="AH694" t="s">
        <v>6845</v>
      </c>
      <c r="AK694" t="s">
        <v>6994</v>
      </c>
      <c r="AL694" t="s">
        <v>6794</v>
      </c>
      <c r="AM694" t="s">
        <v>6794</v>
      </c>
      <c r="AN694" t="s">
        <v>7680</v>
      </c>
      <c r="AO694">
        <v>0</v>
      </c>
      <c r="AP694">
        <v>3</v>
      </c>
      <c r="AQ694" t="s">
        <v>7568</v>
      </c>
      <c r="AT694" t="s">
        <v>6813</v>
      </c>
      <c r="AU694" t="s">
        <v>7531</v>
      </c>
      <c r="AV694" t="s">
        <v>6991</v>
      </c>
      <c r="AX694" t="s">
        <v>6794</v>
      </c>
      <c r="AY694" t="s">
        <v>6794</v>
      </c>
      <c r="AZ694" t="s">
        <v>6794</v>
      </c>
      <c r="BA694" t="s">
        <v>6793</v>
      </c>
      <c r="BC694" t="s">
        <v>6794</v>
      </c>
      <c r="BD694" t="s">
        <v>6793</v>
      </c>
      <c r="BE694" t="s">
        <v>6794</v>
      </c>
      <c r="BF694" t="s">
        <v>6794</v>
      </c>
      <c r="BG694" t="s">
        <v>6794</v>
      </c>
      <c r="BH694" t="s">
        <v>6794</v>
      </c>
      <c r="BI694" t="s">
        <v>7022</v>
      </c>
      <c r="BJ694" t="s">
        <v>7024</v>
      </c>
      <c r="BK694" t="s">
        <v>6794</v>
      </c>
      <c r="BM694" t="s">
        <v>7547</v>
      </c>
      <c r="BN694" t="s">
        <v>6</v>
      </c>
      <c r="BO694" t="s">
        <v>7519</v>
      </c>
      <c r="BP694" t="s">
        <v>7604</v>
      </c>
      <c r="BQ694" t="s">
        <v>7559</v>
      </c>
      <c r="BR694" t="s">
        <v>7594</v>
      </c>
      <c r="BS694" t="s">
        <v>7515</v>
      </c>
      <c r="BT694" t="s">
        <v>7516</v>
      </c>
      <c r="BU694" t="s">
        <v>7515</v>
      </c>
      <c r="BV694" t="s">
        <v>7515</v>
      </c>
      <c r="BW694" t="s">
        <v>7515</v>
      </c>
      <c r="BX694" t="s">
        <v>7515</v>
      </c>
      <c r="BY694" t="s">
        <v>7515</v>
      </c>
      <c r="BZ694" t="s">
        <v>7515</v>
      </c>
      <c r="CA694" t="s">
        <v>7515</v>
      </c>
      <c r="CB694" t="s">
        <v>7515</v>
      </c>
      <c r="CC694" t="s">
        <v>7515</v>
      </c>
      <c r="CD694" t="s">
        <v>7515</v>
      </c>
      <c r="CE694" t="s">
        <v>6794</v>
      </c>
      <c r="CI694" t="s">
        <v>6793</v>
      </c>
      <c r="CJ694" t="s">
        <v>6793</v>
      </c>
      <c r="CK694" t="s">
        <v>6794</v>
      </c>
      <c r="CL694" t="s">
        <v>6793</v>
      </c>
      <c r="CM694" t="s">
        <v>6793</v>
      </c>
      <c r="CN694" t="s">
        <v>6793</v>
      </c>
      <c r="CO694" t="s">
        <v>6794</v>
      </c>
      <c r="CP694" t="s">
        <v>6794</v>
      </c>
      <c r="CQ694" t="s">
        <v>6794</v>
      </c>
      <c r="CR694" t="s">
        <v>7520</v>
      </c>
      <c r="CS694" t="s">
        <v>7521</v>
      </c>
      <c r="CT694" t="s">
        <v>7587</v>
      </c>
      <c r="CU694" t="s">
        <v>6793</v>
      </c>
      <c r="CV694">
        <v>2</v>
      </c>
      <c r="CW694">
        <v>4</v>
      </c>
      <c r="CX694">
        <v>2</v>
      </c>
      <c r="CY694" t="s">
        <v>6794</v>
      </c>
      <c r="EC694">
        <v>4</v>
      </c>
      <c r="EE694">
        <v>0</v>
      </c>
      <c r="EF694">
        <v>1</v>
      </c>
      <c r="EG694">
        <v>1</v>
      </c>
      <c r="EH694">
        <v>0</v>
      </c>
      <c r="EI694">
        <v>1</v>
      </c>
      <c r="EJ694">
        <v>1</v>
      </c>
      <c r="EK694">
        <v>0</v>
      </c>
      <c r="EL694" t="s">
        <v>6794</v>
      </c>
      <c r="EV694" t="s">
        <v>6794</v>
      </c>
      <c r="PS694" t="s">
        <v>7526</v>
      </c>
      <c r="PT694" t="s">
        <v>7526</v>
      </c>
      <c r="PU694" t="s">
        <v>7582</v>
      </c>
      <c r="PV694" t="s">
        <v>7526</v>
      </c>
      <c r="PW694" t="s">
        <v>7515</v>
      </c>
      <c r="PX694" t="s">
        <v>7516</v>
      </c>
      <c r="PY694" t="s">
        <v>7515</v>
      </c>
      <c r="PZ694" t="s">
        <v>7515</v>
      </c>
      <c r="QA694" t="s">
        <v>7515</v>
      </c>
      <c r="QB694" t="s">
        <v>7515</v>
      </c>
      <c r="QC694" t="s">
        <v>7515</v>
      </c>
      <c r="QD694" t="s">
        <v>7548</v>
      </c>
      <c r="QE694" t="s">
        <v>7529</v>
      </c>
      <c r="QF694" t="s">
        <v>7548</v>
      </c>
      <c r="QG694" t="s">
        <v>7681</v>
      </c>
      <c r="QH694">
        <v>2008</v>
      </c>
      <c r="QI694">
        <v>6</v>
      </c>
      <c r="QJ694">
        <v>1</v>
      </c>
      <c r="QK694" s="330">
        <v>42167</v>
      </c>
      <c r="QL694">
        <v>0</v>
      </c>
      <c r="QM694">
        <v>1</v>
      </c>
      <c r="QN694" t="s">
        <v>265</v>
      </c>
      <c r="QO694">
        <v>2008</v>
      </c>
      <c r="QP694">
        <v>50</v>
      </c>
      <c r="RV694">
        <f t="shared" si="21"/>
        <v>6</v>
      </c>
      <c r="RY694">
        <f t="shared" si="20"/>
        <v>5</v>
      </c>
    </row>
    <row r="695" spans="1:493" x14ac:dyDescent="0.3">
      <c r="A695">
        <v>71679</v>
      </c>
      <c r="B695">
        <v>962</v>
      </c>
      <c r="C695" t="s">
        <v>6793</v>
      </c>
      <c r="D695" t="s">
        <v>6793</v>
      </c>
      <c r="I695" t="s">
        <v>6793</v>
      </c>
      <c r="J695" t="s">
        <v>7515</v>
      </c>
      <c r="K695" t="s">
        <v>7515</v>
      </c>
      <c r="L695" t="s">
        <v>7515</v>
      </c>
      <c r="M695" t="s">
        <v>7515</v>
      </c>
      <c r="N695" t="s">
        <v>7515</v>
      </c>
      <c r="O695" t="s">
        <v>7515</v>
      </c>
      <c r="P695" t="s">
        <v>7515</v>
      </c>
      <c r="Q695" t="s">
        <v>7515</v>
      </c>
      <c r="R695" t="s">
        <v>7515</v>
      </c>
      <c r="S695" t="s">
        <v>7515</v>
      </c>
      <c r="T695" t="s">
        <v>7516</v>
      </c>
      <c r="U695" t="s">
        <v>7515</v>
      </c>
      <c r="V695" t="s">
        <v>7515</v>
      </c>
      <c r="W695" t="s">
        <v>7515</v>
      </c>
      <c r="X695" t="s">
        <v>7515</v>
      </c>
      <c r="Y695" t="s">
        <v>7515</v>
      </c>
      <c r="Z695" t="s">
        <v>7515</v>
      </c>
      <c r="AA695" t="s">
        <v>7515</v>
      </c>
      <c r="AB695" t="s">
        <v>7515</v>
      </c>
      <c r="AC695" t="s">
        <v>6796</v>
      </c>
      <c r="AK695" t="s">
        <v>6985</v>
      </c>
      <c r="AL695" t="s">
        <v>6794</v>
      </c>
      <c r="AM695" t="s">
        <v>6794</v>
      </c>
      <c r="AN695" t="s">
        <v>7680</v>
      </c>
      <c r="AO695">
        <v>0</v>
      </c>
      <c r="AP695">
        <v>19</v>
      </c>
      <c r="AQ695" t="s">
        <v>6988</v>
      </c>
      <c r="AR695" t="s">
        <v>6793</v>
      </c>
      <c r="AS695" t="s">
        <v>6793</v>
      </c>
      <c r="AT695" t="s">
        <v>6813</v>
      </c>
      <c r="AU695" t="s">
        <v>7562</v>
      </c>
      <c r="AV695" t="s">
        <v>6991</v>
      </c>
      <c r="AX695" t="s">
        <v>6794</v>
      </c>
      <c r="AY695" t="s">
        <v>6793</v>
      </c>
      <c r="AZ695" t="s">
        <v>6794</v>
      </c>
      <c r="BA695" t="s">
        <v>6793</v>
      </c>
      <c r="BB695" t="s">
        <v>6793</v>
      </c>
      <c r="BC695" t="s">
        <v>6794</v>
      </c>
      <c r="BD695" t="s">
        <v>6793</v>
      </c>
      <c r="BE695" t="s">
        <v>6794</v>
      </c>
      <c r="BF695" t="s">
        <v>6794</v>
      </c>
      <c r="BG695" t="s">
        <v>6794</v>
      </c>
      <c r="BH695" t="s">
        <v>6794</v>
      </c>
      <c r="BI695" t="s">
        <v>7028</v>
      </c>
      <c r="BJ695" t="s">
        <v>7024</v>
      </c>
      <c r="BK695" t="s">
        <v>6</v>
      </c>
      <c r="BM695">
        <v>0</v>
      </c>
      <c r="BN695">
        <v>100</v>
      </c>
      <c r="BO695" t="s">
        <v>7519</v>
      </c>
      <c r="BP695" t="s">
        <v>7534</v>
      </c>
      <c r="BQ695" t="s">
        <v>7559</v>
      </c>
      <c r="BR695" t="s">
        <v>7561</v>
      </c>
      <c r="BS695" t="s">
        <v>7516</v>
      </c>
      <c r="BT695" t="s">
        <v>7515</v>
      </c>
      <c r="BU695" t="s">
        <v>7515</v>
      </c>
      <c r="BV695" t="s">
        <v>7515</v>
      </c>
      <c r="BW695" t="s">
        <v>7515</v>
      </c>
      <c r="BX695" t="s">
        <v>7515</v>
      </c>
      <c r="BY695" t="s">
        <v>7515</v>
      </c>
      <c r="BZ695" t="s">
        <v>7515</v>
      </c>
      <c r="CA695" t="s">
        <v>7515</v>
      </c>
      <c r="CB695" t="s">
        <v>7515</v>
      </c>
      <c r="CC695" t="s">
        <v>7515</v>
      </c>
      <c r="CD695" t="s">
        <v>7515</v>
      </c>
      <c r="CE695" t="s">
        <v>6793</v>
      </c>
      <c r="CI695" t="s">
        <v>6794</v>
      </c>
      <c r="CJ695" t="s">
        <v>6793</v>
      </c>
      <c r="CK695" t="s">
        <v>6794</v>
      </c>
      <c r="CL695" t="s">
        <v>6793</v>
      </c>
      <c r="CM695" t="s">
        <v>6794</v>
      </c>
      <c r="CN695" t="s">
        <v>6794</v>
      </c>
      <c r="CO695" t="s">
        <v>6794</v>
      </c>
      <c r="CP695" t="s">
        <v>6793</v>
      </c>
      <c r="CQ695" t="s">
        <v>6793</v>
      </c>
      <c r="CR695" t="s">
        <v>7520</v>
      </c>
      <c r="CS695" t="s">
        <v>7521</v>
      </c>
      <c r="CT695" t="s">
        <v>7522</v>
      </c>
      <c r="CU695" t="s">
        <v>6793</v>
      </c>
      <c r="CV695">
        <v>4</v>
      </c>
      <c r="CW695" t="s">
        <v>31</v>
      </c>
      <c r="CX695" t="s">
        <v>31</v>
      </c>
      <c r="CY695" t="s">
        <v>6794</v>
      </c>
      <c r="EC695" t="s">
        <v>31</v>
      </c>
      <c r="EL695" t="s">
        <v>6794</v>
      </c>
      <c r="EV695" t="s">
        <v>6794</v>
      </c>
      <c r="PS695" t="s">
        <v>7526</v>
      </c>
      <c r="PT695" t="s">
        <v>7526</v>
      </c>
      <c r="PU695" t="s">
        <v>6857</v>
      </c>
      <c r="PV695" t="s">
        <v>7526</v>
      </c>
      <c r="PW695" t="s">
        <v>7515</v>
      </c>
      <c r="PX695" t="s">
        <v>7515</v>
      </c>
      <c r="PY695" t="s">
        <v>7515</v>
      </c>
      <c r="PZ695" t="s">
        <v>7515</v>
      </c>
      <c r="QA695" t="s">
        <v>7515</v>
      </c>
      <c r="QB695" t="s">
        <v>7515</v>
      </c>
      <c r="QC695" t="s">
        <v>7516</v>
      </c>
      <c r="QD695" t="s">
        <v>6757</v>
      </c>
      <c r="QE695" t="s">
        <v>7539</v>
      </c>
      <c r="QF695" t="s">
        <v>7528</v>
      </c>
      <c r="QG695" t="s">
        <v>7681</v>
      </c>
      <c r="QH695">
        <v>2008</v>
      </c>
      <c r="QI695">
        <v>7</v>
      </c>
      <c r="QJ695">
        <v>1</v>
      </c>
      <c r="QK695" s="329">
        <v>39655</v>
      </c>
      <c r="QL695">
        <v>1</v>
      </c>
      <c r="QM695">
        <v>0</v>
      </c>
      <c r="QN695" t="s">
        <v>212</v>
      </c>
      <c r="QO695">
        <v>2008</v>
      </c>
      <c r="QP695">
        <v>50</v>
      </c>
      <c r="RV695">
        <f t="shared" si="21"/>
        <v>3</v>
      </c>
      <c r="RY695">
        <f t="shared" si="20"/>
        <v>2</v>
      </c>
    </row>
    <row r="696" spans="1:493" x14ac:dyDescent="0.3">
      <c r="A696">
        <v>71680</v>
      </c>
      <c r="B696">
        <v>963</v>
      </c>
      <c r="C696" t="s">
        <v>6793</v>
      </c>
      <c r="D696" t="s">
        <v>6793</v>
      </c>
      <c r="I696" t="s">
        <v>6793</v>
      </c>
      <c r="J696" t="s">
        <v>7515</v>
      </c>
      <c r="K696" t="s">
        <v>7515</v>
      </c>
      <c r="L696" t="s">
        <v>7515</v>
      </c>
      <c r="M696" t="s">
        <v>7515</v>
      </c>
      <c r="N696" t="s">
        <v>7515</v>
      </c>
      <c r="O696" t="s">
        <v>7515</v>
      </c>
      <c r="P696" t="s">
        <v>7515</v>
      </c>
      <c r="Q696" t="s">
        <v>7515</v>
      </c>
      <c r="R696" t="s">
        <v>7515</v>
      </c>
      <c r="S696" t="s">
        <v>7515</v>
      </c>
      <c r="T696" t="s">
        <v>7515</v>
      </c>
      <c r="U696" t="s">
        <v>7515</v>
      </c>
      <c r="V696" t="s">
        <v>7515</v>
      </c>
      <c r="W696" t="s">
        <v>7515</v>
      </c>
      <c r="X696" t="s">
        <v>7515</v>
      </c>
      <c r="Y696" t="s">
        <v>7516</v>
      </c>
      <c r="Z696" t="s">
        <v>7515</v>
      </c>
      <c r="AA696" t="s">
        <v>7515</v>
      </c>
      <c r="AB696" t="s">
        <v>7515</v>
      </c>
      <c r="AC696" t="s">
        <v>6796</v>
      </c>
      <c r="AK696" t="s">
        <v>6985</v>
      </c>
      <c r="AL696" t="s">
        <v>6793</v>
      </c>
      <c r="AM696" t="s">
        <v>6793</v>
      </c>
      <c r="AN696" t="s">
        <v>7680</v>
      </c>
      <c r="AO696">
        <v>0</v>
      </c>
      <c r="AP696">
        <v>9</v>
      </c>
      <c r="AQ696" t="s">
        <v>6988</v>
      </c>
      <c r="AR696" t="s">
        <v>6793</v>
      </c>
      <c r="AS696" t="s">
        <v>6793</v>
      </c>
      <c r="AT696" t="s">
        <v>6813</v>
      </c>
      <c r="AU696" t="s">
        <v>7531</v>
      </c>
      <c r="AV696" t="s">
        <v>7518</v>
      </c>
      <c r="AX696" t="s">
        <v>6793</v>
      </c>
      <c r="AY696" t="s">
        <v>6794</v>
      </c>
      <c r="AZ696" t="s">
        <v>6793</v>
      </c>
      <c r="BA696" t="s">
        <v>6793</v>
      </c>
      <c r="BB696" t="s">
        <v>6793</v>
      </c>
      <c r="BC696" t="s">
        <v>6794</v>
      </c>
      <c r="BD696" t="s">
        <v>6794</v>
      </c>
      <c r="BE696" t="s">
        <v>6794</v>
      </c>
      <c r="BF696" t="s">
        <v>6794</v>
      </c>
      <c r="BG696" t="s">
        <v>6794</v>
      </c>
      <c r="BH696" t="s">
        <v>6794</v>
      </c>
      <c r="BI696" t="s">
        <v>7021</v>
      </c>
      <c r="BJ696" t="s">
        <v>7028</v>
      </c>
      <c r="BK696" t="s">
        <v>6794</v>
      </c>
      <c r="BM696" t="s">
        <v>7547</v>
      </c>
      <c r="BN696">
        <v>50</v>
      </c>
      <c r="BO696" t="s">
        <v>7519</v>
      </c>
      <c r="BP696" t="s">
        <v>6</v>
      </c>
      <c r="BQ696" t="s">
        <v>7021</v>
      </c>
      <c r="BR696" t="s">
        <v>7682</v>
      </c>
      <c r="BS696" t="s">
        <v>7515</v>
      </c>
      <c r="BT696" t="s">
        <v>7515</v>
      </c>
      <c r="BU696" t="s">
        <v>7515</v>
      </c>
      <c r="BV696" t="s">
        <v>7516</v>
      </c>
      <c r="BW696" t="s">
        <v>7515</v>
      </c>
      <c r="BX696" t="s">
        <v>7515</v>
      </c>
      <c r="BY696" t="s">
        <v>7515</v>
      </c>
      <c r="BZ696" t="s">
        <v>7515</v>
      </c>
      <c r="CA696" t="s">
        <v>7515</v>
      </c>
      <c r="CB696" t="s">
        <v>7515</v>
      </c>
      <c r="CC696" t="s">
        <v>7515</v>
      </c>
      <c r="CD696" t="s">
        <v>7515</v>
      </c>
      <c r="CE696" t="s">
        <v>6794</v>
      </c>
      <c r="CI696" t="s">
        <v>6793</v>
      </c>
      <c r="CJ696" t="s">
        <v>6793</v>
      </c>
      <c r="CK696" t="s">
        <v>6794</v>
      </c>
      <c r="CL696" t="s">
        <v>6793</v>
      </c>
      <c r="CM696" t="s">
        <v>6794</v>
      </c>
      <c r="CN696" t="s">
        <v>6793</v>
      </c>
      <c r="CO696" t="s">
        <v>6794</v>
      </c>
      <c r="CP696" t="s">
        <v>6793</v>
      </c>
      <c r="CQ696" t="s">
        <v>6793</v>
      </c>
      <c r="CR696" t="s">
        <v>7520</v>
      </c>
      <c r="CS696" t="s">
        <v>7521</v>
      </c>
      <c r="CT696" t="s">
        <v>7570</v>
      </c>
      <c r="CU696" t="s">
        <v>6793</v>
      </c>
      <c r="CV696">
        <v>4</v>
      </c>
      <c r="CW696">
        <v>4</v>
      </c>
      <c r="CX696">
        <v>4</v>
      </c>
      <c r="CY696" t="s">
        <v>6794</v>
      </c>
      <c r="EC696">
        <v>3</v>
      </c>
      <c r="EE696">
        <v>0</v>
      </c>
      <c r="EF696">
        <v>1</v>
      </c>
      <c r="EG696">
        <v>1</v>
      </c>
      <c r="EH696">
        <v>0</v>
      </c>
      <c r="EI696">
        <v>0</v>
      </c>
      <c r="EJ696">
        <v>1</v>
      </c>
      <c r="EK696">
        <v>0</v>
      </c>
      <c r="EL696" t="s">
        <v>6794</v>
      </c>
      <c r="EV696" t="s">
        <v>6794</v>
      </c>
      <c r="PS696" t="s">
        <v>7526</v>
      </c>
      <c r="PT696" t="s">
        <v>7526</v>
      </c>
      <c r="PU696" t="s">
        <v>7582</v>
      </c>
      <c r="PV696" t="s">
        <v>7527</v>
      </c>
      <c r="PW696" t="s">
        <v>7516</v>
      </c>
      <c r="PX696" t="s">
        <v>7515</v>
      </c>
      <c r="PY696" t="s">
        <v>7515</v>
      </c>
      <c r="PZ696" t="s">
        <v>7515</v>
      </c>
      <c r="QA696" t="s">
        <v>7515</v>
      </c>
      <c r="QB696" t="s">
        <v>7515</v>
      </c>
      <c r="QC696" t="s">
        <v>7515</v>
      </c>
      <c r="QD696" t="s">
        <v>7528</v>
      </c>
      <c r="QE696" t="s">
        <v>7529</v>
      </c>
      <c r="QF696" t="s">
        <v>7528</v>
      </c>
      <c r="QG696" t="s">
        <v>7681</v>
      </c>
      <c r="QH696">
        <v>2008</v>
      </c>
      <c r="QI696">
        <v>6</v>
      </c>
      <c r="QJ696">
        <v>1</v>
      </c>
      <c r="QK696" s="329">
        <v>39626</v>
      </c>
      <c r="QL696">
        <v>1</v>
      </c>
      <c r="QM696">
        <v>0</v>
      </c>
      <c r="QN696" t="s">
        <v>212</v>
      </c>
      <c r="QO696">
        <v>2008</v>
      </c>
      <c r="QP696">
        <v>50</v>
      </c>
      <c r="RV696">
        <f t="shared" si="21"/>
        <v>5</v>
      </c>
      <c r="RY696">
        <f t="shared" si="20"/>
        <v>10</v>
      </c>
    </row>
    <row r="697" spans="1:493" x14ac:dyDescent="0.3">
      <c r="A697">
        <v>71681</v>
      </c>
      <c r="B697">
        <v>964</v>
      </c>
      <c r="C697" t="s">
        <v>6793</v>
      </c>
      <c r="D697" t="s">
        <v>6793</v>
      </c>
      <c r="I697" t="s">
        <v>6793</v>
      </c>
      <c r="J697" t="s">
        <v>7515</v>
      </c>
      <c r="K697" t="s">
        <v>7515</v>
      </c>
      <c r="L697" t="s">
        <v>7515</v>
      </c>
      <c r="M697" t="s">
        <v>7515</v>
      </c>
      <c r="N697" t="s">
        <v>7515</v>
      </c>
      <c r="O697" t="s">
        <v>7515</v>
      </c>
      <c r="P697" t="s">
        <v>7515</v>
      </c>
      <c r="Q697" t="s">
        <v>7515</v>
      </c>
      <c r="R697" t="s">
        <v>7515</v>
      </c>
      <c r="S697" t="s">
        <v>7515</v>
      </c>
      <c r="T697" t="s">
        <v>7515</v>
      </c>
      <c r="U697" t="s">
        <v>7515</v>
      </c>
      <c r="V697" t="s">
        <v>7515</v>
      </c>
      <c r="W697" t="s">
        <v>7515</v>
      </c>
      <c r="X697" t="s">
        <v>7515</v>
      </c>
      <c r="Y697" t="s">
        <v>7516</v>
      </c>
      <c r="Z697" t="s">
        <v>7515</v>
      </c>
      <c r="AA697" t="s">
        <v>7515</v>
      </c>
      <c r="AB697" t="s">
        <v>7515</v>
      </c>
      <c r="AC697" t="s">
        <v>6796</v>
      </c>
      <c r="AK697" t="s">
        <v>6985</v>
      </c>
      <c r="AL697" t="s">
        <v>6793</v>
      </c>
      <c r="AM697" t="s">
        <v>6794</v>
      </c>
      <c r="AN697" t="s">
        <v>7680</v>
      </c>
      <c r="AO697">
        <v>0</v>
      </c>
      <c r="AP697">
        <v>10</v>
      </c>
      <c r="AQ697" t="s">
        <v>6988</v>
      </c>
      <c r="AR697" t="s">
        <v>6966</v>
      </c>
      <c r="AS697" t="s">
        <v>6793</v>
      </c>
      <c r="AT697" t="s">
        <v>6813</v>
      </c>
      <c r="AU697" t="s">
        <v>7531</v>
      </c>
      <c r="AV697" t="s">
        <v>7553</v>
      </c>
      <c r="AX697" t="s">
        <v>6794</v>
      </c>
      <c r="AY697" t="s">
        <v>6794</v>
      </c>
      <c r="AZ697" t="s">
        <v>6794</v>
      </c>
      <c r="BA697" t="s">
        <v>6794</v>
      </c>
      <c r="BB697" t="s">
        <v>6794</v>
      </c>
      <c r="BC697" t="s">
        <v>6793</v>
      </c>
      <c r="BD697" t="s">
        <v>6793</v>
      </c>
      <c r="BE697" t="s">
        <v>6794</v>
      </c>
      <c r="BF697" t="s">
        <v>6794</v>
      </c>
      <c r="BG697" t="s">
        <v>6794</v>
      </c>
      <c r="BH697" t="s">
        <v>6794</v>
      </c>
      <c r="BI697" t="s">
        <v>7025</v>
      </c>
      <c r="BJ697" t="s">
        <v>7022</v>
      </c>
      <c r="BK697" t="s">
        <v>6794</v>
      </c>
      <c r="BM697" t="s">
        <v>31</v>
      </c>
      <c r="BN697" t="s">
        <v>6</v>
      </c>
      <c r="BO697" t="s">
        <v>7533</v>
      </c>
      <c r="BP697" t="s">
        <v>6</v>
      </c>
      <c r="BQ697" t="s">
        <v>7025</v>
      </c>
      <c r="BR697" t="s">
        <v>7561</v>
      </c>
      <c r="BS697" t="s">
        <v>7515</v>
      </c>
      <c r="BT697" t="s">
        <v>7516</v>
      </c>
      <c r="BU697" t="s">
        <v>7515</v>
      </c>
      <c r="BV697" t="s">
        <v>7515</v>
      </c>
      <c r="BW697" t="s">
        <v>7515</v>
      </c>
      <c r="BX697" t="s">
        <v>7515</v>
      </c>
      <c r="BY697" t="s">
        <v>7515</v>
      </c>
      <c r="BZ697" t="s">
        <v>7515</v>
      </c>
      <c r="CA697" t="s">
        <v>7515</v>
      </c>
      <c r="CB697" t="s">
        <v>7515</v>
      </c>
      <c r="CC697" t="s">
        <v>7515</v>
      </c>
      <c r="CD697" t="s">
        <v>7515</v>
      </c>
      <c r="CE697" t="s">
        <v>6794</v>
      </c>
      <c r="CI697" t="s">
        <v>6793</v>
      </c>
      <c r="CJ697" t="s">
        <v>6793</v>
      </c>
      <c r="CK697" t="s">
        <v>6794</v>
      </c>
      <c r="CL697" t="s">
        <v>6794</v>
      </c>
      <c r="CM697" t="s">
        <v>6794</v>
      </c>
      <c r="CN697" t="s">
        <v>6794</v>
      </c>
      <c r="CO697" t="s">
        <v>6794</v>
      </c>
      <c r="CP697" t="s">
        <v>6794</v>
      </c>
      <c r="CQ697" t="s">
        <v>6794</v>
      </c>
      <c r="CR697" t="s">
        <v>7520</v>
      </c>
      <c r="CS697" t="s">
        <v>7521</v>
      </c>
      <c r="CT697" t="s">
        <v>7522</v>
      </c>
      <c r="CU697" t="s">
        <v>6793</v>
      </c>
      <c r="CV697">
        <v>1</v>
      </c>
      <c r="CW697">
        <v>3</v>
      </c>
      <c r="CX697" t="s">
        <v>7547</v>
      </c>
      <c r="CY697" t="s">
        <v>6794</v>
      </c>
      <c r="EC697">
        <v>1</v>
      </c>
      <c r="ED697" t="s">
        <v>7584</v>
      </c>
      <c r="EL697" t="s">
        <v>6794</v>
      </c>
      <c r="EV697" t="s">
        <v>6794</v>
      </c>
      <c r="PS697" t="s">
        <v>7526</v>
      </c>
      <c r="PT697" t="s">
        <v>7526</v>
      </c>
      <c r="PU697" t="s">
        <v>7527</v>
      </c>
      <c r="PV697" t="s">
        <v>7526</v>
      </c>
      <c r="PW697" t="s">
        <v>7515</v>
      </c>
      <c r="PX697" t="s">
        <v>7515</v>
      </c>
      <c r="PY697" t="s">
        <v>7515</v>
      </c>
      <c r="PZ697" t="s">
        <v>7515</v>
      </c>
      <c r="QA697" t="s">
        <v>7516</v>
      </c>
      <c r="QB697" t="s">
        <v>7515</v>
      </c>
      <c r="QC697" t="s">
        <v>7515</v>
      </c>
      <c r="QD697" t="s">
        <v>7528</v>
      </c>
      <c r="QE697" t="s">
        <v>7539</v>
      </c>
      <c r="QF697" t="s">
        <v>7528</v>
      </c>
      <c r="QG697" t="s">
        <v>7681</v>
      </c>
      <c r="QH697">
        <v>2008</v>
      </c>
      <c r="QI697">
        <v>10</v>
      </c>
      <c r="QJ697">
        <v>1</v>
      </c>
      <c r="QK697" s="329">
        <v>39752</v>
      </c>
      <c r="QL697">
        <v>1</v>
      </c>
      <c r="QM697">
        <v>0</v>
      </c>
      <c r="QN697" t="s">
        <v>212</v>
      </c>
      <c r="QO697">
        <v>2008</v>
      </c>
      <c r="QP697">
        <v>50</v>
      </c>
      <c r="RV697">
        <f t="shared" si="21"/>
        <v>4</v>
      </c>
      <c r="RY697">
        <f t="shared" si="20"/>
        <v>1</v>
      </c>
    </row>
    <row r="698" spans="1:493" x14ac:dyDescent="0.3">
      <c r="A698">
        <v>71682</v>
      </c>
      <c r="B698">
        <v>965</v>
      </c>
      <c r="C698" t="s">
        <v>6793</v>
      </c>
      <c r="D698" t="s">
        <v>6793</v>
      </c>
      <c r="I698" t="s">
        <v>6793</v>
      </c>
      <c r="J698" t="s">
        <v>7515</v>
      </c>
      <c r="K698" t="s">
        <v>7515</v>
      </c>
      <c r="L698" t="s">
        <v>7515</v>
      </c>
      <c r="M698" t="s">
        <v>7515</v>
      </c>
      <c r="N698" t="s">
        <v>7515</v>
      </c>
      <c r="O698" t="s">
        <v>7515</v>
      </c>
      <c r="P698" t="s">
        <v>7515</v>
      </c>
      <c r="Q698" t="s">
        <v>7515</v>
      </c>
      <c r="R698" t="s">
        <v>7515</v>
      </c>
      <c r="S698" t="s">
        <v>7515</v>
      </c>
      <c r="T698" t="s">
        <v>7515</v>
      </c>
      <c r="U698" t="s">
        <v>7515</v>
      </c>
      <c r="V698" t="s">
        <v>7515</v>
      </c>
      <c r="W698" t="s">
        <v>7515</v>
      </c>
      <c r="X698" t="s">
        <v>7515</v>
      </c>
      <c r="Y698" t="s">
        <v>7515</v>
      </c>
      <c r="Z698" t="s">
        <v>7515</v>
      </c>
      <c r="AA698" t="s">
        <v>7516</v>
      </c>
      <c r="AB698" t="s">
        <v>7515</v>
      </c>
      <c r="AC698" t="s">
        <v>7517</v>
      </c>
      <c r="AF698" t="s">
        <v>7547</v>
      </c>
      <c r="AG698" t="s">
        <v>7547</v>
      </c>
      <c r="AH698" t="s">
        <v>7550</v>
      </c>
      <c r="AI698" t="s">
        <v>7680</v>
      </c>
      <c r="AJ698">
        <v>1</v>
      </c>
      <c r="AK698" t="s">
        <v>6993</v>
      </c>
      <c r="AL698" t="s">
        <v>6794</v>
      </c>
      <c r="AM698" t="s">
        <v>6794</v>
      </c>
      <c r="AN698" t="s">
        <v>7687</v>
      </c>
      <c r="AQ698" t="s">
        <v>7568</v>
      </c>
      <c r="AT698" t="s">
        <v>6813</v>
      </c>
      <c r="AU698" t="s">
        <v>7531</v>
      </c>
      <c r="AV698" t="s">
        <v>7518</v>
      </c>
      <c r="AX698" t="s">
        <v>6794</v>
      </c>
      <c r="AY698" t="s">
        <v>6794</v>
      </c>
      <c r="AZ698" t="s">
        <v>6794</v>
      </c>
      <c r="BA698" t="s">
        <v>6793</v>
      </c>
      <c r="BC698" t="s">
        <v>6793</v>
      </c>
      <c r="BD698" t="s">
        <v>6794</v>
      </c>
      <c r="BE698" t="s">
        <v>6793</v>
      </c>
      <c r="BF698" t="s">
        <v>6794</v>
      </c>
      <c r="BG698" t="s">
        <v>6794</v>
      </c>
      <c r="BH698" t="s">
        <v>6794</v>
      </c>
      <c r="BI698" t="s">
        <v>7025</v>
      </c>
      <c r="BJ698" t="s">
        <v>7026</v>
      </c>
      <c r="BK698" t="s">
        <v>6794</v>
      </c>
      <c r="BM698" t="s">
        <v>7547</v>
      </c>
      <c r="BN698" t="s">
        <v>6</v>
      </c>
      <c r="BO698" t="s">
        <v>7519</v>
      </c>
      <c r="BP698" t="s">
        <v>6</v>
      </c>
      <c r="BQ698" t="s">
        <v>7559</v>
      </c>
      <c r="BR698" t="s">
        <v>7594</v>
      </c>
      <c r="BS698" t="s">
        <v>7515</v>
      </c>
      <c r="BT698" t="s">
        <v>7516</v>
      </c>
      <c r="BU698" t="s">
        <v>7515</v>
      </c>
      <c r="BV698" t="s">
        <v>7515</v>
      </c>
      <c r="BW698" t="s">
        <v>7515</v>
      </c>
      <c r="BX698" t="s">
        <v>7515</v>
      </c>
      <c r="BY698" t="s">
        <v>7515</v>
      </c>
      <c r="BZ698" t="s">
        <v>7515</v>
      </c>
      <c r="CA698" t="s">
        <v>7515</v>
      </c>
      <c r="CB698" t="s">
        <v>7515</v>
      </c>
      <c r="CC698" t="s">
        <v>7515</v>
      </c>
      <c r="CD698" t="s">
        <v>7515</v>
      </c>
      <c r="CE698" t="s">
        <v>6794</v>
      </c>
      <c r="CI698" t="s">
        <v>6794</v>
      </c>
      <c r="CJ698" t="s">
        <v>6793</v>
      </c>
      <c r="CK698" t="s">
        <v>6794</v>
      </c>
      <c r="CL698" t="s">
        <v>6794</v>
      </c>
      <c r="CM698" t="s">
        <v>6794</v>
      </c>
      <c r="CN698" t="s">
        <v>6794</v>
      </c>
      <c r="CO698" t="s">
        <v>6794</v>
      </c>
      <c r="CP698" t="s">
        <v>6793</v>
      </c>
      <c r="CQ698" t="s">
        <v>6794</v>
      </c>
      <c r="CR698" t="s">
        <v>7545</v>
      </c>
      <c r="CS698" t="s">
        <v>7521</v>
      </c>
      <c r="CT698" t="s">
        <v>7536</v>
      </c>
      <c r="CU698" t="s">
        <v>6793</v>
      </c>
      <c r="CV698">
        <v>3</v>
      </c>
      <c r="CW698">
        <v>4</v>
      </c>
      <c r="CX698">
        <v>3</v>
      </c>
      <c r="CY698" t="s">
        <v>6794</v>
      </c>
      <c r="EC698">
        <v>4</v>
      </c>
      <c r="EE698">
        <v>0</v>
      </c>
      <c r="EF698">
        <v>0</v>
      </c>
      <c r="EG698">
        <v>2</v>
      </c>
      <c r="EH698">
        <v>0</v>
      </c>
      <c r="EI698">
        <v>2</v>
      </c>
      <c r="EJ698">
        <v>0</v>
      </c>
      <c r="EK698">
        <v>0</v>
      </c>
      <c r="EL698" t="s">
        <v>6794</v>
      </c>
      <c r="EV698" t="s">
        <v>6793</v>
      </c>
      <c r="LC698" t="s">
        <v>7524</v>
      </c>
      <c r="LD698" t="s">
        <v>6</v>
      </c>
      <c r="LG698" t="s">
        <v>6</v>
      </c>
      <c r="LH698" t="s">
        <v>7526</v>
      </c>
      <c r="LI698" t="s">
        <v>7526</v>
      </c>
      <c r="LJ698" t="s">
        <v>6794</v>
      </c>
      <c r="LK698" t="s">
        <v>6793</v>
      </c>
      <c r="PG698">
        <v>2</v>
      </c>
      <c r="PH698" t="s">
        <v>7515</v>
      </c>
      <c r="PI698" t="s">
        <v>7515</v>
      </c>
      <c r="PJ698" t="s">
        <v>7515</v>
      </c>
      <c r="PK698" t="s">
        <v>7515</v>
      </c>
      <c r="PL698" t="s">
        <v>7515</v>
      </c>
      <c r="PM698" t="s">
        <v>7515</v>
      </c>
      <c r="PN698" t="s">
        <v>7516</v>
      </c>
      <c r="PO698" t="s">
        <v>7515</v>
      </c>
      <c r="PP698" t="s">
        <v>7515</v>
      </c>
      <c r="PQ698" t="s">
        <v>7515</v>
      </c>
      <c r="PR698" t="s">
        <v>7515</v>
      </c>
      <c r="PS698" t="s">
        <v>7526</v>
      </c>
      <c r="PT698" t="s">
        <v>7526</v>
      </c>
      <c r="PU698" t="s">
        <v>6</v>
      </c>
      <c r="PW698" t="s">
        <v>7516</v>
      </c>
      <c r="PX698" t="s">
        <v>7515</v>
      </c>
      <c r="PY698" t="s">
        <v>7515</v>
      </c>
      <c r="PZ698" t="s">
        <v>7515</v>
      </c>
      <c r="QA698" t="s">
        <v>7515</v>
      </c>
      <c r="QB698" t="s">
        <v>7515</v>
      </c>
      <c r="QC698" t="s">
        <v>7515</v>
      </c>
      <c r="QD698" t="s">
        <v>7548</v>
      </c>
      <c r="QE698" t="s">
        <v>7529</v>
      </c>
      <c r="QF698" t="s">
        <v>7548</v>
      </c>
      <c r="QG698" t="s">
        <v>7681</v>
      </c>
      <c r="QH698">
        <v>2008</v>
      </c>
      <c r="QI698">
        <v>10</v>
      </c>
      <c r="QJ698">
        <v>1</v>
      </c>
      <c r="QK698" s="329">
        <v>39737</v>
      </c>
      <c r="QL698">
        <v>0</v>
      </c>
      <c r="QM698">
        <v>1</v>
      </c>
      <c r="QN698" t="s">
        <v>212</v>
      </c>
      <c r="QO698">
        <v>2008</v>
      </c>
      <c r="QP698">
        <v>50</v>
      </c>
      <c r="QQ698">
        <v>1</v>
      </c>
      <c r="QR698">
        <v>0</v>
      </c>
      <c r="QS698">
        <v>0</v>
      </c>
      <c r="QT698">
        <v>0</v>
      </c>
      <c r="QU698">
        <v>0</v>
      </c>
      <c r="QV698">
        <v>0</v>
      </c>
      <c r="QW698">
        <v>0</v>
      </c>
      <c r="QX698">
        <v>0</v>
      </c>
      <c r="QY698">
        <v>0</v>
      </c>
      <c r="QZ698">
        <v>0</v>
      </c>
      <c r="RA698">
        <v>0</v>
      </c>
      <c r="RB698">
        <v>0</v>
      </c>
      <c r="RC698">
        <v>0</v>
      </c>
      <c r="RD698">
        <v>0</v>
      </c>
      <c r="RE698">
        <v>0</v>
      </c>
      <c r="RF698">
        <v>0</v>
      </c>
      <c r="RG698">
        <v>0</v>
      </c>
      <c r="RH698">
        <v>0</v>
      </c>
      <c r="RI698">
        <v>0</v>
      </c>
      <c r="RJ698">
        <v>0</v>
      </c>
      <c r="RK698">
        <v>1</v>
      </c>
      <c r="RL698">
        <v>0</v>
      </c>
      <c r="RM698">
        <v>0</v>
      </c>
      <c r="RN698">
        <v>0</v>
      </c>
      <c r="RO698">
        <v>0</v>
      </c>
      <c r="RP698">
        <v>0</v>
      </c>
      <c r="RQ698">
        <v>0</v>
      </c>
      <c r="RR698">
        <v>0</v>
      </c>
      <c r="RS698">
        <v>0</v>
      </c>
      <c r="RT698">
        <v>0</v>
      </c>
      <c r="RU698">
        <v>0</v>
      </c>
      <c r="RV698">
        <f t="shared" si="21"/>
        <v>0</v>
      </c>
      <c r="RY698">
        <f t="shared" si="20"/>
        <v>1</v>
      </c>
    </row>
    <row r="699" spans="1:493" x14ac:dyDescent="0.3">
      <c r="A699">
        <v>71683</v>
      </c>
      <c r="B699">
        <v>966</v>
      </c>
      <c r="C699" t="s">
        <v>6793</v>
      </c>
      <c r="D699" t="s">
        <v>6793</v>
      </c>
      <c r="I699" t="s">
        <v>6793</v>
      </c>
      <c r="J699" t="s">
        <v>7515</v>
      </c>
      <c r="K699" t="s">
        <v>7515</v>
      </c>
      <c r="L699" t="s">
        <v>7515</v>
      </c>
      <c r="M699" t="s">
        <v>7515</v>
      </c>
      <c r="N699" t="s">
        <v>7515</v>
      </c>
      <c r="O699" t="s">
        <v>7515</v>
      </c>
      <c r="P699" t="s">
        <v>7515</v>
      </c>
      <c r="Q699" t="s">
        <v>7515</v>
      </c>
      <c r="R699" t="s">
        <v>7515</v>
      </c>
      <c r="S699" t="s">
        <v>7515</v>
      </c>
      <c r="T699" t="s">
        <v>7516</v>
      </c>
      <c r="U699" t="s">
        <v>7515</v>
      </c>
      <c r="V699" t="s">
        <v>7515</v>
      </c>
      <c r="W699" t="s">
        <v>7515</v>
      </c>
      <c r="X699" t="s">
        <v>7515</v>
      </c>
      <c r="Y699" t="s">
        <v>7515</v>
      </c>
      <c r="Z699" t="s">
        <v>7515</v>
      </c>
      <c r="AA699" t="s">
        <v>7515</v>
      </c>
      <c r="AB699" t="s">
        <v>7515</v>
      </c>
      <c r="AC699" t="s">
        <v>6796</v>
      </c>
      <c r="AK699" t="s">
        <v>6985</v>
      </c>
      <c r="AL699" t="s">
        <v>6793</v>
      </c>
      <c r="AM699" t="s">
        <v>6794</v>
      </c>
      <c r="AN699" t="s">
        <v>7680</v>
      </c>
      <c r="AO699">
        <v>0</v>
      </c>
      <c r="AP699">
        <v>22</v>
      </c>
      <c r="AQ699" t="s">
        <v>6988</v>
      </c>
      <c r="AR699" t="s">
        <v>6793</v>
      </c>
      <c r="AS699" t="s">
        <v>6793</v>
      </c>
      <c r="AT699" t="s">
        <v>6813</v>
      </c>
      <c r="AU699" t="s">
        <v>7531</v>
      </c>
      <c r="AV699" t="s">
        <v>6991</v>
      </c>
      <c r="AX699" t="s">
        <v>6794</v>
      </c>
      <c r="AY699" t="s">
        <v>6794</v>
      </c>
      <c r="AZ699" t="s">
        <v>6793</v>
      </c>
      <c r="BA699" t="s">
        <v>6793</v>
      </c>
      <c r="BB699" t="s">
        <v>6793</v>
      </c>
      <c r="BC699" t="s">
        <v>6794</v>
      </c>
      <c r="BD699" t="s">
        <v>6794</v>
      </c>
      <c r="BE699" t="s">
        <v>6793</v>
      </c>
      <c r="BF699" t="s">
        <v>6794</v>
      </c>
      <c r="BG699" t="s">
        <v>6794</v>
      </c>
      <c r="BH699" t="s">
        <v>6794</v>
      </c>
      <c r="BI699" t="s">
        <v>7028</v>
      </c>
      <c r="BJ699" t="s">
        <v>6</v>
      </c>
      <c r="BK699" t="s">
        <v>6794</v>
      </c>
      <c r="BM699">
        <v>100</v>
      </c>
      <c r="BN699" t="s">
        <v>6</v>
      </c>
      <c r="BO699" t="s">
        <v>7519</v>
      </c>
      <c r="BP699" t="s">
        <v>6</v>
      </c>
      <c r="BQ699" t="s">
        <v>7559</v>
      </c>
      <c r="BR699" t="s">
        <v>7682</v>
      </c>
      <c r="BS699" t="s">
        <v>7515</v>
      </c>
      <c r="BT699" t="s">
        <v>7515</v>
      </c>
      <c r="BU699" t="s">
        <v>7515</v>
      </c>
      <c r="BV699" t="s">
        <v>7516</v>
      </c>
      <c r="BW699" t="s">
        <v>7515</v>
      </c>
      <c r="BX699" t="s">
        <v>7515</v>
      </c>
      <c r="BY699" t="s">
        <v>7515</v>
      </c>
      <c r="BZ699" t="s">
        <v>7515</v>
      </c>
      <c r="CA699" t="s">
        <v>7515</v>
      </c>
      <c r="CB699" t="s">
        <v>7515</v>
      </c>
      <c r="CC699" t="s">
        <v>7515</v>
      </c>
      <c r="CD699" t="s">
        <v>7515</v>
      </c>
      <c r="CE699" t="s">
        <v>6794</v>
      </c>
      <c r="CI699" t="s">
        <v>6793</v>
      </c>
      <c r="CJ699" t="s">
        <v>6794</v>
      </c>
      <c r="CK699" t="s">
        <v>6794</v>
      </c>
      <c r="CL699" t="s">
        <v>6794</v>
      </c>
      <c r="CM699" t="s">
        <v>6794</v>
      </c>
      <c r="CN699" t="s">
        <v>6794</v>
      </c>
      <c r="CO699" t="s">
        <v>6794</v>
      </c>
      <c r="CP699" t="s">
        <v>6794</v>
      </c>
      <c r="CQ699" t="s">
        <v>6794</v>
      </c>
      <c r="CR699" t="s">
        <v>7520</v>
      </c>
      <c r="CS699" t="s">
        <v>7521</v>
      </c>
      <c r="CT699" t="s">
        <v>7602</v>
      </c>
      <c r="CU699" t="s">
        <v>6793</v>
      </c>
      <c r="CV699">
        <v>2</v>
      </c>
      <c r="CW699">
        <v>4</v>
      </c>
      <c r="CX699">
        <v>3</v>
      </c>
      <c r="CY699" t="s">
        <v>6794</v>
      </c>
      <c r="EC699">
        <v>2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2</v>
      </c>
      <c r="EL699" t="s">
        <v>6794</v>
      </c>
      <c r="EV699" t="s">
        <v>6794</v>
      </c>
      <c r="PS699" t="s">
        <v>7526</v>
      </c>
      <c r="PT699" t="s">
        <v>7527</v>
      </c>
      <c r="PU699" t="s">
        <v>31</v>
      </c>
      <c r="PV699" t="s">
        <v>31</v>
      </c>
      <c r="PW699" t="s">
        <v>7515</v>
      </c>
      <c r="PX699" t="s">
        <v>7515</v>
      </c>
      <c r="PY699" t="s">
        <v>7515</v>
      </c>
      <c r="PZ699" t="s">
        <v>7515</v>
      </c>
      <c r="QA699" t="s">
        <v>7515</v>
      </c>
      <c r="QB699" t="s">
        <v>7516</v>
      </c>
      <c r="QC699" t="s">
        <v>7515</v>
      </c>
      <c r="QD699" t="s">
        <v>7528</v>
      </c>
      <c r="QE699" t="s">
        <v>7539</v>
      </c>
      <c r="QF699" t="s">
        <v>7528</v>
      </c>
      <c r="QG699" t="s">
        <v>7681</v>
      </c>
      <c r="QH699">
        <v>2008</v>
      </c>
      <c r="QI699">
        <v>9</v>
      </c>
      <c r="QJ699">
        <v>1</v>
      </c>
      <c r="QK699" s="329">
        <v>39706</v>
      </c>
      <c r="QL699">
        <v>1</v>
      </c>
      <c r="QM699">
        <v>0</v>
      </c>
      <c r="QN699" t="s">
        <v>212</v>
      </c>
      <c r="QO699">
        <v>2008</v>
      </c>
      <c r="QP699">
        <v>50</v>
      </c>
      <c r="RV699">
        <f t="shared" si="21"/>
        <v>2</v>
      </c>
      <c r="RY699">
        <f t="shared" si="20"/>
        <v>2</v>
      </c>
    </row>
    <row r="700" spans="1:493" x14ac:dyDescent="0.3">
      <c r="A700">
        <v>71684</v>
      </c>
      <c r="B700">
        <v>967</v>
      </c>
      <c r="C700" t="s">
        <v>6793</v>
      </c>
      <c r="D700" t="s">
        <v>6793</v>
      </c>
      <c r="I700" t="s">
        <v>6793</v>
      </c>
      <c r="J700" t="s">
        <v>7515</v>
      </c>
      <c r="K700" t="s">
        <v>7516</v>
      </c>
      <c r="L700" t="s">
        <v>7515</v>
      </c>
      <c r="M700" t="s">
        <v>7515</v>
      </c>
      <c r="N700" t="s">
        <v>7515</v>
      </c>
      <c r="O700" t="s">
        <v>7515</v>
      </c>
      <c r="P700" t="s">
        <v>7515</v>
      </c>
      <c r="Q700" t="s">
        <v>7515</v>
      </c>
      <c r="R700" t="s">
        <v>7515</v>
      </c>
      <c r="S700" t="s">
        <v>7515</v>
      </c>
      <c r="T700" t="s">
        <v>7515</v>
      </c>
      <c r="U700" t="s">
        <v>7515</v>
      </c>
      <c r="V700" t="s">
        <v>7515</v>
      </c>
      <c r="W700" t="s">
        <v>7515</v>
      </c>
      <c r="X700" t="s">
        <v>7515</v>
      </c>
      <c r="Y700" t="s">
        <v>7515</v>
      </c>
      <c r="Z700" t="s">
        <v>7515</v>
      </c>
      <c r="AA700" t="s">
        <v>7515</v>
      </c>
      <c r="AB700" t="s">
        <v>7515</v>
      </c>
      <c r="AC700" t="s">
        <v>6796</v>
      </c>
      <c r="AK700" t="s">
        <v>6985</v>
      </c>
      <c r="AL700" t="s">
        <v>6794</v>
      </c>
      <c r="AM700" t="s">
        <v>6794</v>
      </c>
      <c r="AN700" t="s">
        <v>6</v>
      </c>
      <c r="AQ700" t="s">
        <v>7568</v>
      </c>
      <c r="AT700" t="s">
        <v>6813</v>
      </c>
      <c r="AU700" t="s">
        <v>7531</v>
      </c>
      <c r="AV700" t="s">
        <v>6991</v>
      </c>
      <c r="AX700" t="s">
        <v>6794</v>
      </c>
      <c r="AY700" t="s">
        <v>6794</v>
      </c>
      <c r="AZ700" t="s">
        <v>6794</v>
      </c>
      <c r="BA700" t="s">
        <v>6793</v>
      </c>
      <c r="BC700" t="s">
        <v>6794</v>
      </c>
      <c r="BD700" t="s">
        <v>6793</v>
      </c>
      <c r="BE700" t="s">
        <v>6793</v>
      </c>
      <c r="BF700" t="s">
        <v>6794</v>
      </c>
      <c r="BG700" t="s">
        <v>6794</v>
      </c>
      <c r="BH700" t="s">
        <v>6794</v>
      </c>
      <c r="BI700" t="s">
        <v>7024</v>
      </c>
      <c r="BJ700" t="s">
        <v>7025</v>
      </c>
      <c r="BK700" t="s">
        <v>6794</v>
      </c>
      <c r="BM700">
        <v>0</v>
      </c>
      <c r="BN700" t="s">
        <v>7532</v>
      </c>
      <c r="BO700" t="s">
        <v>7519</v>
      </c>
      <c r="BP700" t="s">
        <v>7604</v>
      </c>
      <c r="BQ700" t="s">
        <v>7559</v>
      </c>
      <c r="BR700" t="s">
        <v>7682</v>
      </c>
      <c r="BS700" t="s">
        <v>7515</v>
      </c>
      <c r="BT700" t="s">
        <v>7516</v>
      </c>
      <c r="BU700" t="s">
        <v>7515</v>
      </c>
      <c r="BV700" t="s">
        <v>7515</v>
      </c>
      <c r="BW700" t="s">
        <v>7515</v>
      </c>
      <c r="BX700" t="s">
        <v>7515</v>
      </c>
      <c r="BY700" t="s">
        <v>7515</v>
      </c>
      <c r="BZ700" t="s">
        <v>7515</v>
      </c>
      <c r="CA700" t="s">
        <v>7515</v>
      </c>
      <c r="CB700" t="s">
        <v>7515</v>
      </c>
      <c r="CC700" t="s">
        <v>7515</v>
      </c>
      <c r="CD700" t="s">
        <v>7515</v>
      </c>
      <c r="CE700" t="s">
        <v>6794</v>
      </c>
      <c r="CI700" t="s">
        <v>6794</v>
      </c>
      <c r="CJ700" t="s">
        <v>6793</v>
      </c>
      <c r="CK700" t="s">
        <v>6794</v>
      </c>
      <c r="CL700" t="s">
        <v>6793</v>
      </c>
      <c r="CM700" t="s">
        <v>6793</v>
      </c>
      <c r="CN700" t="s">
        <v>6793</v>
      </c>
      <c r="CO700" t="s">
        <v>6794</v>
      </c>
      <c r="CP700" t="s">
        <v>6793</v>
      </c>
      <c r="CQ700" t="s">
        <v>6794</v>
      </c>
      <c r="CR700" t="s">
        <v>7545</v>
      </c>
      <c r="CS700" t="s">
        <v>7608</v>
      </c>
      <c r="CT700" t="s">
        <v>6966</v>
      </c>
      <c r="CU700" t="s">
        <v>6793</v>
      </c>
      <c r="CV700">
        <v>1</v>
      </c>
      <c r="CW700">
        <v>2</v>
      </c>
      <c r="CX700">
        <v>2</v>
      </c>
      <c r="CY700" t="s">
        <v>6794</v>
      </c>
      <c r="EC700">
        <v>7</v>
      </c>
      <c r="EE700">
        <v>3</v>
      </c>
      <c r="EF700">
        <v>0</v>
      </c>
      <c r="EG700">
        <v>2</v>
      </c>
      <c r="EH700">
        <v>0</v>
      </c>
      <c r="EI700">
        <v>2</v>
      </c>
      <c r="EJ700">
        <v>0</v>
      </c>
      <c r="EK700">
        <v>0</v>
      </c>
      <c r="EL700" t="s">
        <v>6794</v>
      </c>
      <c r="EV700" t="s">
        <v>6794</v>
      </c>
      <c r="PS700" t="s">
        <v>7526</v>
      </c>
      <c r="PT700" t="s">
        <v>7526</v>
      </c>
      <c r="PU700" t="s">
        <v>6857</v>
      </c>
      <c r="PV700" t="s">
        <v>7582</v>
      </c>
      <c r="PW700" t="s">
        <v>7515</v>
      </c>
      <c r="PX700" t="s">
        <v>7516</v>
      </c>
      <c r="PY700" t="s">
        <v>7515</v>
      </c>
      <c r="PZ700" t="s">
        <v>7515</v>
      </c>
      <c r="QA700" t="s">
        <v>7515</v>
      </c>
      <c r="QB700" t="s">
        <v>7515</v>
      </c>
      <c r="QC700" t="s">
        <v>7515</v>
      </c>
      <c r="QD700" t="s">
        <v>6757</v>
      </c>
      <c r="QE700" t="s">
        <v>7529</v>
      </c>
      <c r="QF700" t="s">
        <v>7548</v>
      </c>
      <c r="QG700" t="s">
        <v>7681</v>
      </c>
      <c r="QH700">
        <v>2008</v>
      </c>
      <c r="QI700">
        <v>4</v>
      </c>
      <c r="QJ700">
        <v>1</v>
      </c>
      <c r="QK700" s="329">
        <v>39546</v>
      </c>
      <c r="QL700">
        <v>1</v>
      </c>
      <c r="QM700">
        <v>0</v>
      </c>
      <c r="QN700" t="s">
        <v>212</v>
      </c>
      <c r="QO700">
        <v>2008</v>
      </c>
      <c r="QP700">
        <v>50</v>
      </c>
      <c r="RV700">
        <f t="shared" si="21"/>
        <v>0</v>
      </c>
      <c r="RY700">
        <f t="shared" si="20"/>
        <v>7</v>
      </c>
    </row>
    <row r="701" spans="1:493" x14ac:dyDescent="0.3">
      <c r="A701">
        <v>71685</v>
      </c>
      <c r="B701">
        <v>968</v>
      </c>
      <c r="C701" t="s">
        <v>6793</v>
      </c>
      <c r="D701" t="s">
        <v>6793</v>
      </c>
      <c r="I701" t="s">
        <v>6793</v>
      </c>
      <c r="J701" t="s">
        <v>7515</v>
      </c>
      <c r="K701" t="s">
        <v>7515</v>
      </c>
      <c r="L701" t="s">
        <v>7515</v>
      </c>
      <c r="M701" t="s">
        <v>7515</v>
      </c>
      <c r="N701" t="s">
        <v>7515</v>
      </c>
      <c r="O701" t="s">
        <v>7515</v>
      </c>
      <c r="P701" t="s">
        <v>7515</v>
      </c>
      <c r="Q701" t="s">
        <v>7515</v>
      </c>
      <c r="R701" t="s">
        <v>7515</v>
      </c>
      <c r="S701" t="s">
        <v>7515</v>
      </c>
      <c r="T701" t="s">
        <v>7515</v>
      </c>
      <c r="U701" t="s">
        <v>7515</v>
      </c>
      <c r="V701" t="s">
        <v>7515</v>
      </c>
      <c r="W701" t="s">
        <v>7515</v>
      </c>
      <c r="X701" t="s">
        <v>7515</v>
      </c>
      <c r="Y701" t="s">
        <v>7516</v>
      </c>
      <c r="Z701" t="s">
        <v>7515</v>
      </c>
      <c r="AA701" t="s">
        <v>7515</v>
      </c>
      <c r="AB701" t="s">
        <v>7515</v>
      </c>
      <c r="AC701" t="s">
        <v>6796</v>
      </c>
      <c r="AK701" t="s">
        <v>6985</v>
      </c>
      <c r="AL701" t="s">
        <v>6793</v>
      </c>
      <c r="AM701" t="s">
        <v>6793</v>
      </c>
      <c r="AN701" t="s">
        <v>7680</v>
      </c>
      <c r="AO701">
        <v>0</v>
      </c>
      <c r="AP701">
        <v>2</v>
      </c>
      <c r="AQ701" t="s">
        <v>7568</v>
      </c>
      <c r="AT701" t="s">
        <v>6813</v>
      </c>
      <c r="AU701" t="s">
        <v>7531</v>
      </c>
      <c r="AV701" t="s">
        <v>7518</v>
      </c>
      <c r="AX701" t="s">
        <v>6794</v>
      </c>
      <c r="AY701" t="s">
        <v>6793</v>
      </c>
      <c r="AZ701" t="s">
        <v>6793</v>
      </c>
      <c r="BA701" t="s">
        <v>6794</v>
      </c>
      <c r="BC701" t="s">
        <v>6794</v>
      </c>
      <c r="BD701" t="s">
        <v>6794</v>
      </c>
      <c r="BE701" t="s">
        <v>6794</v>
      </c>
      <c r="BF701" t="s">
        <v>6794</v>
      </c>
      <c r="BG701" t="s">
        <v>6794</v>
      </c>
      <c r="BH701" t="s">
        <v>6794</v>
      </c>
      <c r="BI701" t="s">
        <v>7029</v>
      </c>
      <c r="BJ701" t="s">
        <v>7021</v>
      </c>
      <c r="BK701" t="s">
        <v>6794</v>
      </c>
      <c r="BM701" t="s">
        <v>7547</v>
      </c>
      <c r="BN701">
        <v>20</v>
      </c>
      <c r="BO701" t="s">
        <v>7519</v>
      </c>
      <c r="BP701" t="s">
        <v>7576</v>
      </c>
      <c r="BQ701" t="s">
        <v>7559</v>
      </c>
      <c r="BR701" t="s">
        <v>7682</v>
      </c>
      <c r="BS701" t="s">
        <v>7515</v>
      </c>
      <c r="BT701" t="s">
        <v>7515</v>
      </c>
      <c r="BU701" t="s">
        <v>7515</v>
      </c>
      <c r="BV701" t="s">
        <v>7515</v>
      </c>
      <c r="BW701" t="s">
        <v>7515</v>
      </c>
      <c r="BX701" t="s">
        <v>7515</v>
      </c>
      <c r="BY701" t="s">
        <v>7515</v>
      </c>
      <c r="BZ701" t="s">
        <v>7516</v>
      </c>
      <c r="CA701" t="s">
        <v>7515</v>
      </c>
      <c r="CB701" t="s">
        <v>7515</v>
      </c>
      <c r="CC701" t="s">
        <v>7515</v>
      </c>
      <c r="CD701" t="s">
        <v>7515</v>
      </c>
      <c r="CE701" t="s">
        <v>6794</v>
      </c>
      <c r="CI701" t="s">
        <v>6794</v>
      </c>
      <c r="CJ701" t="s">
        <v>6793</v>
      </c>
      <c r="CK701" t="s">
        <v>6794</v>
      </c>
      <c r="CL701" t="s">
        <v>6793</v>
      </c>
      <c r="CM701" t="s">
        <v>6794</v>
      </c>
      <c r="CN701" t="s">
        <v>6794</v>
      </c>
      <c r="CO701" t="s">
        <v>6794</v>
      </c>
      <c r="CP701" t="s">
        <v>6793</v>
      </c>
      <c r="CQ701" t="s">
        <v>6794</v>
      </c>
      <c r="CR701" t="s">
        <v>7545</v>
      </c>
      <c r="CS701" t="s">
        <v>7546</v>
      </c>
      <c r="CT701" t="s">
        <v>6966</v>
      </c>
      <c r="CU701" t="s">
        <v>6793</v>
      </c>
      <c r="CV701">
        <v>1</v>
      </c>
      <c r="CW701">
        <v>2</v>
      </c>
      <c r="CX701">
        <v>3</v>
      </c>
      <c r="CY701" t="s">
        <v>6794</v>
      </c>
      <c r="EC701">
        <v>5</v>
      </c>
      <c r="EE701">
        <v>2</v>
      </c>
      <c r="EF701">
        <v>2</v>
      </c>
      <c r="EG701">
        <v>1</v>
      </c>
      <c r="EH701">
        <v>0</v>
      </c>
      <c r="EI701">
        <v>0</v>
      </c>
      <c r="EJ701">
        <v>0</v>
      </c>
      <c r="EK701">
        <v>0</v>
      </c>
      <c r="EL701" t="s">
        <v>6793</v>
      </c>
      <c r="EM701" t="s">
        <v>6859</v>
      </c>
      <c r="EN701">
        <v>1</v>
      </c>
      <c r="EP701" t="s">
        <v>7683</v>
      </c>
      <c r="EQ701">
        <v>2009</v>
      </c>
      <c r="ER701" t="s">
        <v>7684</v>
      </c>
      <c r="EV701" t="s">
        <v>6794</v>
      </c>
      <c r="PS701" t="s">
        <v>7526</v>
      </c>
      <c r="PT701" t="s">
        <v>7526</v>
      </c>
      <c r="PU701" t="s">
        <v>6857</v>
      </c>
      <c r="PV701" t="s">
        <v>7526</v>
      </c>
      <c r="PW701" t="s">
        <v>7516</v>
      </c>
      <c r="PX701" t="s">
        <v>7515</v>
      </c>
      <c r="PY701" t="s">
        <v>7515</v>
      </c>
      <c r="PZ701" t="s">
        <v>7515</v>
      </c>
      <c r="QA701" t="s">
        <v>7515</v>
      </c>
      <c r="QB701" t="s">
        <v>7515</v>
      </c>
      <c r="QC701" t="s">
        <v>7515</v>
      </c>
      <c r="QD701" t="s">
        <v>7548</v>
      </c>
      <c r="QE701" t="s">
        <v>7539</v>
      </c>
      <c r="QF701" t="s">
        <v>7548</v>
      </c>
      <c r="QG701" t="s">
        <v>7681</v>
      </c>
      <c r="QH701">
        <v>2008</v>
      </c>
      <c r="QI701">
        <v>9</v>
      </c>
      <c r="QJ701">
        <v>1</v>
      </c>
      <c r="QK701" s="329">
        <v>39693</v>
      </c>
      <c r="QL701">
        <v>1</v>
      </c>
      <c r="QM701">
        <v>0</v>
      </c>
      <c r="QN701" t="s">
        <v>212</v>
      </c>
      <c r="QO701">
        <v>2008</v>
      </c>
      <c r="QP701">
        <v>50</v>
      </c>
      <c r="RV701">
        <f t="shared" si="21"/>
        <v>6</v>
      </c>
      <c r="RY701">
        <f t="shared" si="20"/>
        <v>6</v>
      </c>
    </row>
    <row r="702" spans="1:493" x14ac:dyDescent="0.3">
      <c r="A702">
        <v>71686</v>
      </c>
      <c r="B702">
        <v>970</v>
      </c>
      <c r="C702" t="s">
        <v>6793</v>
      </c>
      <c r="D702" t="s">
        <v>6793</v>
      </c>
      <c r="I702" t="s">
        <v>6793</v>
      </c>
      <c r="J702" t="s">
        <v>7516</v>
      </c>
      <c r="K702" t="s">
        <v>7515</v>
      </c>
      <c r="L702" t="s">
        <v>7515</v>
      </c>
      <c r="M702" t="s">
        <v>7515</v>
      </c>
      <c r="N702" t="s">
        <v>7515</v>
      </c>
      <c r="O702" t="s">
        <v>7515</v>
      </c>
      <c r="P702" t="s">
        <v>7515</v>
      </c>
      <c r="Q702" t="s">
        <v>7515</v>
      </c>
      <c r="R702" t="s">
        <v>7515</v>
      </c>
      <c r="S702" t="s">
        <v>7515</v>
      </c>
      <c r="T702" t="s">
        <v>7515</v>
      </c>
      <c r="U702" t="s">
        <v>7515</v>
      </c>
      <c r="V702" t="s">
        <v>7515</v>
      </c>
      <c r="W702" t="s">
        <v>7515</v>
      </c>
      <c r="X702" t="s">
        <v>7515</v>
      </c>
      <c r="Y702" t="s">
        <v>7515</v>
      </c>
      <c r="Z702" t="s">
        <v>7515</v>
      </c>
      <c r="AA702" t="s">
        <v>7515</v>
      </c>
      <c r="AB702" t="s">
        <v>7515</v>
      </c>
      <c r="AC702" t="s">
        <v>7517</v>
      </c>
      <c r="AF702">
        <v>0</v>
      </c>
      <c r="AG702">
        <v>1</v>
      </c>
      <c r="AH702" t="s">
        <v>6845</v>
      </c>
      <c r="AK702" t="s">
        <v>6993</v>
      </c>
      <c r="AL702" t="s">
        <v>6794</v>
      </c>
      <c r="AM702" t="s">
        <v>6794</v>
      </c>
      <c r="AN702" t="s">
        <v>6</v>
      </c>
      <c r="AQ702" t="s">
        <v>7568</v>
      </c>
      <c r="AT702" t="s">
        <v>6813</v>
      </c>
      <c r="AU702" t="s">
        <v>7531</v>
      </c>
      <c r="AV702" t="s">
        <v>6991</v>
      </c>
      <c r="AX702" t="s">
        <v>6794</v>
      </c>
      <c r="AY702" t="s">
        <v>6794</v>
      </c>
      <c r="AZ702" t="s">
        <v>6794</v>
      </c>
      <c r="BA702" t="s">
        <v>6794</v>
      </c>
      <c r="BC702" t="s">
        <v>6794</v>
      </c>
      <c r="BD702" t="s">
        <v>6793</v>
      </c>
      <c r="BE702" t="s">
        <v>6794</v>
      </c>
      <c r="BF702" t="s">
        <v>6794</v>
      </c>
      <c r="BG702" t="s">
        <v>6794</v>
      </c>
      <c r="BH702" t="s">
        <v>6794</v>
      </c>
      <c r="BI702" t="s">
        <v>7022</v>
      </c>
      <c r="BJ702" t="s">
        <v>7026</v>
      </c>
      <c r="BK702" t="s">
        <v>6794</v>
      </c>
      <c r="BM702">
        <v>70</v>
      </c>
      <c r="BN702" t="s">
        <v>6</v>
      </c>
      <c r="BO702" t="s">
        <v>7519</v>
      </c>
      <c r="BP702" t="s">
        <v>6</v>
      </c>
      <c r="BQ702" t="s">
        <v>7559</v>
      </c>
      <c r="BR702" t="s">
        <v>7594</v>
      </c>
      <c r="BS702" t="s">
        <v>7515</v>
      </c>
      <c r="BT702" t="s">
        <v>7515</v>
      </c>
      <c r="BU702" t="s">
        <v>7516</v>
      </c>
      <c r="BV702" t="s">
        <v>7515</v>
      </c>
      <c r="BW702" t="s">
        <v>7515</v>
      </c>
      <c r="BX702" t="s">
        <v>7515</v>
      </c>
      <c r="BY702" t="s">
        <v>7515</v>
      </c>
      <c r="BZ702" t="s">
        <v>7515</v>
      </c>
      <c r="CA702" t="s">
        <v>7515</v>
      </c>
      <c r="CB702" t="s">
        <v>7515</v>
      </c>
      <c r="CC702" t="s">
        <v>7515</v>
      </c>
      <c r="CD702" t="s">
        <v>7515</v>
      </c>
      <c r="CE702" t="s">
        <v>6794</v>
      </c>
      <c r="CI702" t="s">
        <v>6793</v>
      </c>
      <c r="CJ702" t="s">
        <v>6793</v>
      </c>
      <c r="CK702" t="s">
        <v>6793</v>
      </c>
      <c r="CL702" t="s">
        <v>6793</v>
      </c>
      <c r="CM702" t="s">
        <v>6793</v>
      </c>
      <c r="CN702" t="s">
        <v>6793</v>
      </c>
      <c r="CO702" t="s">
        <v>6794</v>
      </c>
      <c r="CP702" t="s">
        <v>6793</v>
      </c>
      <c r="CQ702" t="s">
        <v>6793</v>
      </c>
      <c r="CR702" t="s">
        <v>7520</v>
      </c>
      <c r="CS702" t="s">
        <v>7521</v>
      </c>
      <c r="CT702" t="s">
        <v>6966</v>
      </c>
      <c r="CU702" t="s">
        <v>6793</v>
      </c>
      <c r="CV702" t="s">
        <v>31</v>
      </c>
      <c r="CW702" t="s">
        <v>31</v>
      </c>
      <c r="CX702" t="s">
        <v>31</v>
      </c>
      <c r="CY702" t="s">
        <v>6794</v>
      </c>
      <c r="EC702">
        <v>6</v>
      </c>
      <c r="EE702">
        <v>4</v>
      </c>
      <c r="EF702">
        <v>0</v>
      </c>
      <c r="EG702">
        <v>0</v>
      </c>
      <c r="EH702">
        <v>2</v>
      </c>
      <c r="EI702">
        <v>0</v>
      </c>
      <c r="EJ702">
        <v>0</v>
      </c>
      <c r="EK702">
        <v>0</v>
      </c>
      <c r="EL702" t="s">
        <v>6794</v>
      </c>
      <c r="EV702" t="s">
        <v>6794</v>
      </c>
      <c r="PS702" t="s">
        <v>7527</v>
      </c>
      <c r="PT702" t="s">
        <v>7526</v>
      </c>
      <c r="PU702" t="s">
        <v>7526</v>
      </c>
      <c r="PV702" t="s">
        <v>7526</v>
      </c>
      <c r="PW702" t="s">
        <v>7516</v>
      </c>
      <c r="PX702" t="s">
        <v>7515</v>
      </c>
      <c r="PY702" t="s">
        <v>7515</v>
      </c>
      <c r="PZ702" t="s">
        <v>7515</v>
      </c>
      <c r="QA702" t="s">
        <v>7515</v>
      </c>
      <c r="QB702" t="s">
        <v>7515</v>
      </c>
      <c r="QC702" t="s">
        <v>7515</v>
      </c>
      <c r="QD702" t="s">
        <v>7548</v>
      </c>
      <c r="QE702" t="s">
        <v>7529</v>
      </c>
      <c r="QF702" t="s">
        <v>7548</v>
      </c>
      <c r="QG702" t="s">
        <v>7681</v>
      </c>
      <c r="QH702">
        <v>2008</v>
      </c>
      <c r="QI702">
        <v>4</v>
      </c>
      <c r="QJ702">
        <v>1</v>
      </c>
      <c r="QK702" s="329">
        <v>39566</v>
      </c>
      <c r="QL702">
        <v>0</v>
      </c>
      <c r="QM702">
        <v>1</v>
      </c>
      <c r="QN702" t="s">
        <v>212</v>
      </c>
      <c r="QO702">
        <v>2008</v>
      </c>
      <c r="QP702">
        <v>50</v>
      </c>
      <c r="RV702">
        <f t="shared" si="21"/>
        <v>0</v>
      </c>
      <c r="RY702">
        <f t="shared" si="20"/>
        <v>5</v>
      </c>
    </row>
    <row r="703" spans="1:493" x14ac:dyDescent="0.3">
      <c r="A703">
        <v>71687</v>
      </c>
      <c r="B703">
        <v>971</v>
      </c>
      <c r="C703" t="s">
        <v>6793</v>
      </c>
      <c r="D703" t="s">
        <v>6793</v>
      </c>
      <c r="I703" t="s">
        <v>6793</v>
      </c>
      <c r="J703" t="s">
        <v>7515</v>
      </c>
      <c r="K703" t="s">
        <v>7515</v>
      </c>
      <c r="L703" t="s">
        <v>7515</v>
      </c>
      <c r="M703" t="s">
        <v>7515</v>
      </c>
      <c r="N703" t="s">
        <v>7515</v>
      </c>
      <c r="O703" t="s">
        <v>7515</v>
      </c>
      <c r="P703" t="s">
        <v>7515</v>
      </c>
      <c r="Q703" t="s">
        <v>7515</v>
      </c>
      <c r="R703" t="s">
        <v>7515</v>
      </c>
      <c r="S703" t="s">
        <v>7515</v>
      </c>
      <c r="T703" t="s">
        <v>7515</v>
      </c>
      <c r="U703" t="s">
        <v>7515</v>
      </c>
      <c r="V703" t="s">
        <v>7515</v>
      </c>
      <c r="W703" t="s">
        <v>7515</v>
      </c>
      <c r="X703" t="s">
        <v>7515</v>
      </c>
      <c r="Y703" t="s">
        <v>7516</v>
      </c>
      <c r="Z703" t="s">
        <v>7515</v>
      </c>
      <c r="AA703" t="s">
        <v>7515</v>
      </c>
      <c r="AB703" t="s">
        <v>7515</v>
      </c>
      <c r="AC703" t="s">
        <v>6796</v>
      </c>
      <c r="AK703" t="s">
        <v>6985</v>
      </c>
      <c r="AL703" t="s">
        <v>6794</v>
      </c>
      <c r="AM703" t="s">
        <v>6794</v>
      </c>
      <c r="AN703" t="s">
        <v>6</v>
      </c>
      <c r="AQ703" t="s">
        <v>6988</v>
      </c>
      <c r="AR703" t="s">
        <v>6966</v>
      </c>
      <c r="AS703" t="s">
        <v>6793</v>
      </c>
      <c r="AT703" t="s">
        <v>6813</v>
      </c>
      <c r="AU703" t="s">
        <v>7531</v>
      </c>
      <c r="AV703" t="s">
        <v>7553</v>
      </c>
      <c r="AX703" t="s">
        <v>6794</v>
      </c>
      <c r="AY703" t="s">
        <v>6794</v>
      </c>
      <c r="AZ703" t="s">
        <v>6794</v>
      </c>
      <c r="BA703" t="s">
        <v>6794</v>
      </c>
      <c r="BB703" t="s">
        <v>6794</v>
      </c>
      <c r="BC703" t="s">
        <v>6793</v>
      </c>
      <c r="BD703" t="s">
        <v>6793</v>
      </c>
      <c r="BE703" t="s">
        <v>6794</v>
      </c>
      <c r="BF703" t="s">
        <v>6794</v>
      </c>
      <c r="BG703" t="s">
        <v>6794</v>
      </c>
      <c r="BH703" t="s">
        <v>6794</v>
      </c>
      <c r="BI703" t="s">
        <v>7025</v>
      </c>
      <c r="BJ703" t="s">
        <v>7022</v>
      </c>
      <c r="BK703" t="s">
        <v>6794</v>
      </c>
      <c r="BM703" t="s">
        <v>7547</v>
      </c>
      <c r="BN703" t="s">
        <v>7532</v>
      </c>
      <c r="BO703" t="s">
        <v>7533</v>
      </c>
      <c r="BP703" t="s">
        <v>6</v>
      </c>
      <c r="BQ703" t="s">
        <v>7559</v>
      </c>
      <c r="BR703" t="s">
        <v>7682</v>
      </c>
      <c r="BS703" t="s">
        <v>7515</v>
      </c>
      <c r="BT703" t="s">
        <v>7516</v>
      </c>
      <c r="BU703" t="s">
        <v>7515</v>
      </c>
      <c r="BV703" t="s">
        <v>7515</v>
      </c>
      <c r="BW703" t="s">
        <v>7515</v>
      </c>
      <c r="BX703" t="s">
        <v>7515</v>
      </c>
      <c r="BY703" t="s">
        <v>7515</v>
      </c>
      <c r="BZ703" t="s">
        <v>7515</v>
      </c>
      <c r="CA703" t="s">
        <v>7515</v>
      </c>
      <c r="CB703" t="s">
        <v>7515</v>
      </c>
      <c r="CC703" t="s">
        <v>7515</v>
      </c>
      <c r="CD703" t="s">
        <v>7515</v>
      </c>
      <c r="CE703" t="s">
        <v>6794</v>
      </c>
      <c r="CI703" t="s">
        <v>6794</v>
      </c>
      <c r="CJ703" t="s">
        <v>6793</v>
      </c>
      <c r="CK703" t="s">
        <v>6794</v>
      </c>
      <c r="CL703" t="s">
        <v>6794</v>
      </c>
      <c r="CM703" t="s">
        <v>6793</v>
      </c>
      <c r="CN703" t="s">
        <v>6794</v>
      </c>
      <c r="CO703" t="s">
        <v>6794</v>
      </c>
      <c r="CP703" t="s">
        <v>6794</v>
      </c>
      <c r="CQ703" t="s">
        <v>6794</v>
      </c>
      <c r="CR703" t="s">
        <v>7520</v>
      </c>
      <c r="CS703" t="s">
        <v>7521</v>
      </c>
      <c r="CT703" t="s">
        <v>6966</v>
      </c>
      <c r="CU703" t="s">
        <v>6793</v>
      </c>
      <c r="CV703" t="s">
        <v>31</v>
      </c>
      <c r="CW703" t="s">
        <v>31</v>
      </c>
      <c r="CX703" t="s">
        <v>31</v>
      </c>
      <c r="CY703" t="s">
        <v>6794</v>
      </c>
      <c r="EC703">
        <v>7</v>
      </c>
      <c r="EE703" t="s">
        <v>31</v>
      </c>
      <c r="EL703" t="s">
        <v>6794</v>
      </c>
      <c r="EV703" t="s">
        <v>6794</v>
      </c>
      <c r="PS703" t="s">
        <v>7526</v>
      </c>
      <c r="PT703" t="s">
        <v>7526</v>
      </c>
      <c r="PU703" t="s">
        <v>7526</v>
      </c>
      <c r="PV703" t="s">
        <v>7526</v>
      </c>
      <c r="PW703" t="s">
        <v>7516</v>
      </c>
      <c r="PX703" t="s">
        <v>7515</v>
      </c>
      <c r="PY703" t="s">
        <v>7515</v>
      </c>
      <c r="PZ703" t="s">
        <v>7515</v>
      </c>
      <c r="QA703" t="s">
        <v>7515</v>
      </c>
      <c r="QB703" t="s">
        <v>7515</v>
      </c>
      <c r="QC703" t="s">
        <v>7515</v>
      </c>
      <c r="QD703" t="s">
        <v>7548</v>
      </c>
      <c r="QE703" t="s">
        <v>7539</v>
      </c>
      <c r="QF703" t="s">
        <v>7548</v>
      </c>
      <c r="QG703" t="s">
        <v>7681</v>
      </c>
      <c r="QH703">
        <v>2008</v>
      </c>
      <c r="QI703">
        <v>5</v>
      </c>
      <c r="QJ703">
        <v>1</v>
      </c>
      <c r="QK703" s="329">
        <v>39597</v>
      </c>
      <c r="QL703">
        <v>1</v>
      </c>
      <c r="QM703">
        <v>0</v>
      </c>
      <c r="QN703" t="s">
        <v>212</v>
      </c>
      <c r="QO703">
        <v>2008</v>
      </c>
      <c r="QP703">
        <v>50</v>
      </c>
      <c r="RV703">
        <f t="shared" si="21"/>
        <v>0</v>
      </c>
      <c r="RY703">
        <f t="shared" si="20"/>
        <v>1</v>
      </c>
    </row>
    <row r="704" spans="1:493" x14ac:dyDescent="0.3">
      <c r="A704">
        <v>71688</v>
      </c>
      <c r="B704">
        <v>972</v>
      </c>
      <c r="C704" t="s">
        <v>6793</v>
      </c>
      <c r="D704" t="s">
        <v>6793</v>
      </c>
      <c r="I704" t="s">
        <v>6793</v>
      </c>
      <c r="J704" t="s">
        <v>7515</v>
      </c>
      <c r="K704" t="s">
        <v>7516</v>
      </c>
      <c r="L704" t="s">
        <v>7515</v>
      </c>
      <c r="M704" t="s">
        <v>7515</v>
      </c>
      <c r="N704" t="s">
        <v>7515</v>
      </c>
      <c r="O704" t="s">
        <v>7515</v>
      </c>
      <c r="P704" t="s">
        <v>7515</v>
      </c>
      <c r="Q704" t="s">
        <v>7515</v>
      </c>
      <c r="R704" t="s">
        <v>7515</v>
      </c>
      <c r="S704" t="s">
        <v>7515</v>
      </c>
      <c r="T704" t="s">
        <v>7515</v>
      </c>
      <c r="U704" t="s">
        <v>7515</v>
      </c>
      <c r="V704" t="s">
        <v>7515</v>
      </c>
      <c r="W704" t="s">
        <v>7515</v>
      </c>
      <c r="X704" t="s">
        <v>7515</v>
      </c>
      <c r="Y704" t="s">
        <v>7515</v>
      </c>
      <c r="Z704" t="s">
        <v>7515</v>
      </c>
      <c r="AA704" t="s">
        <v>7515</v>
      </c>
      <c r="AB704" t="s">
        <v>7515</v>
      </c>
      <c r="AC704" t="s">
        <v>7517</v>
      </c>
      <c r="AF704">
        <v>0</v>
      </c>
      <c r="AG704">
        <v>12</v>
      </c>
      <c r="AH704" t="s">
        <v>6845</v>
      </c>
      <c r="AK704" t="s">
        <v>6994</v>
      </c>
      <c r="AL704" t="s">
        <v>6794</v>
      </c>
      <c r="AM704" t="s">
        <v>6794</v>
      </c>
      <c r="AN704" t="s">
        <v>7680</v>
      </c>
      <c r="AO704">
        <v>0</v>
      </c>
      <c r="AP704">
        <v>10</v>
      </c>
      <c r="AQ704" t="s">
        <v>7568</v>
      </c>
      <c r="AT704" t="s">
        <v>6813</v>
      </c>
      <c r="AU704" t="s">
        <v>7531</v>
      </c>
      <c r="AV704" t="s">
        <v>6991</v>
      </c>
      <c r="AX704" t="s">
        <v>6794</v>
      </c>
      <c r="AY704" t="s">
        <v>6793</v>
      </c>
      <c r="AZ704" t="s">
        <v>6793</v>
      </c>
      <c r="BA704" t="s">
        <v>6793</v>
      </c>
      <c r="BC704" t="s">
        <v>6793</v>
      </c>
      <c r="BD704" t="s">
        <v>6793</v>
      </c>
      <c r="BE704" t="s">
        <v>6794</v>
      </c>
      <c r="BF704" t="s">
        <v>6794</v>
      </c>
      <c r="BG704" t="s">
        <v>6794</v>
      </c>
      <c r="BH704" t="s">
        <v>6794</v>
      </c>
      <c r="BI704" t="s">
        <v>7022</v>
      </c>
      <c r="BJ704" t="s">
        <v>7021</v>
      </c>
      <c r="BK704" t="s">
        <v>6794</v>
      </c>
      <c r="BM704">
        <v>20</v>
      </c>
      <c r="BN704" t="s">
        <v>6</v>
      </c>
      <c r="BO704" t="s">
        <v>7519</v>
      </c>
      <c r="BP704" t="s">
        <v>7571</v>
      </c>
      <c r="BQ704" t="s">
        <v>7559</v>
      </c>
      <c r="BR704" t="s">
        <v>7682</v>
      </c>
      <c r="BS704" t="s">
        <v>7516</v>
      </c>
      <c r="BT704" t="s">
        <v>7515</v>
      </c>
      <c r="BU704" t="s">
        <v>7515</v>
      </c>
      <c r="BV704" t="s">
        <v>7515</v>
      </c>
      <c r="BW704" t="s">
        <v>7515</v>
      </c>
      <c r="BX704" t="s">
        <v>7515</v>
      </c>
      <c r="BY704" t="s">
        <v>7515</v>
      </c>
      <c r="BZ704" t="s">
        <v>7516</v>
      </c>
      <c r="CA704" t="s">
        <v>7515</v>
      </c>
      <c r="CB704" t="s">
        <v>7515</v>
      </c>
      <c r="CC704" t="s">
        <v>7515</v>
      </c>
      <c r="CD704" t="s">
        <v>7515</v>
      </c>
      <c r="CE704" t="s">
        <v>6793</v>
      </c>
      <c r="CI704" t="s">
        <v>6793</v>
      </c>
      <c r="CJ704" t="s">
        <v>6793</v>
      </c>
      <c r="CK704" t="s">
        <v>6794</v>
      </c>
      <c r="CL704" t="s">
        <v>6794</v>
      </c>
      <c r="CM704" t="s">
        <v>6793</v>
      </c>
      <c r="CN704" t="s">
        <v>6793</v>
      </c>
      <c r="CO704" t="s">
        <v>6794</v>
      </c>
      <c r="CP704" t="s">
        <v>6793</v>
      </c>
      <c r="CQ704" t="s">
        <v>6794</v>
      </c>
      <c r="CR704" t="s">
        <v>7520</v>
      </c>
      <c r="CS704" t="s">
        <v>7521</v>
      </c>
      <c r="CT704" t="s">
        <v>7522</v>
      </c>
      <c r="CU704" t="s">
        <v>6794</v>
      </c>
      <c r="CV704">
        <v>1</v>
      </c>
      <c r="CW704">
        <v>3</v>
      </c>
      <c r="CX704">
        <v>2</v>
      </c>
      <c r="EC704">
        <v>5</v>
      </c>
      <c r="EE704">
        <v>2</v>
      </c>
      <c r="EF704">
        <v>1</v>
      </c>
      <c r="EG704">
        <v>0</v>
      </c>
      <c r="EH704">
        <v>0</v>
      </c>
      <c r="EI704">
        <v>2</v>
      </c>
      <c r="EJ704">
        <v>0</v>
      </c>
      <c r="EK704">
        <v>0</v>
      </c>
      <c r="EV704" t="s">
        <v>6794</v>
      </c>
      <c r="PS704" t="s">
        <v>7526</v>
      </c>
      <c r="PT704" t="s">
        <v>7526</v>
      </c>
      <c r="PU704" t="s">
        <v>7526</v>
      </c>
      <c r="PV704" t="s">
        <v>7582</v>
      </c>
      <c r="PW704" t="s">
        <v>7515</v>
      </c>
      <c r="PX704" t="s">
        <v>7515</v>
      </c>
      <c r="PY704" t="s">
        <v>7515</v>
      </c>
      <c r="PZ704" t="s">
        <v>7515</v>
      </c>
      <c r="QA704" t="s">
        <v>7515</v>
      </c>
      <c r="QB704" t="s">
        <v>7515</v>
      </c>
      <c r="QC704" t="s">
        <v>7516</v>
      </c>
      <c r="QD704" t="s">
        <v>6757</v>
      </c>
      <c r="QE704" t="s">
        <v>7529</v>
      </c>
      <c r="QF704" t="s">
        <v>7548</v>
      </c>
      <c r="QG704" t="s">
        <v>7681</v>
      </c>
      <c r="QH704">
        <v>2008</v>
      </c>
      <c r="QI704">
        <v>9</v>
      </c>
      <c r="QJ704">
        <v>1</v>
      </c>
      <c r="QK704" s="329">
        <v>39717</v>
      </c>
      <c r="QL704">
        <v>0</v>
      </c>
      <c r="QM704">
        <v>1</v>
      </c>
      <c r="QN704" t="s">
        <v>212</v>
      </c>
      <c r="QO704">
        <v>2008</v>
      </c>
      <c r="QP704">
        <v>50</v>
      </c>
      <c r="RV704">
        <f t="shared" si="21"/>
        <v>4</v>
      </c>
      <c r="RY704">
        <f t="shared" si="20"/>
        <v>5</v>
      </c>
    </row>
    <row r="705" spans="1:493" x14ac:dyDescent="0.3">
      <c r="A705">
        <v>71689</v>
      </c>
      <c r="B705">
        <v>973</v>
      </c>
      <c r="C705" t="s">
        <v>6793</v>
      </c>
      <c r="D705" t="s">
        <v>6793</v>
      </c>
      <c r="I705" t="s">
        <v>6793</v>
      </c>
      <c r="J705" t="s">
        <v>7515</v>
      </c>
      <c r="K705" t="s">
        <v>7516</v>
      </c>
      <c r="L705" t="s">
        <v>7515</v>
      </c>
      <c r="M705" t="s">
        <v>7515</v>
      </c>
      <c r="N705" t="s">
        <v>7515</v>
      </c>
      <c r="O705" t="s">
        <v>7515</v>
      </c>
      <c r="P705" t="s">
        <v>7515</v>
      </c>
      <c r="Q705" t="s">
        <v>7515</v>
      </c>
      <c r="R705" t="s">
        <v>7515</v>
      </c>
      <c r="S705" t="s">
        <v>7515</v>
      </c>
      <c r="T705" t="s">
        <v>7515</v>
      </c>
      <c r="U705" t="s">
        <v>7515</v>
      </c>
      <c r="V705" t="s">
        <v>7515</v>
      </c>
      <c r="W705" t="s">
        <v>7515</v>
      </c>
      <c r="X705" t="s">
        <v>7515</v>
      </c>
      <c r="Y705" t="s">
        <v>7515</v>
      </c>
      <c r="Z705" t="s">
        <v>7515</v>
      </c>
      <c r="AA705" t="s">
        <v>7515</v>
      </c>
      <c r="AB705" t="s">
        <v>7515</v>
      </c>
      <c r="AC705" t="s">
        <v>6796</v>
      </c>
      <c r="AK705" t="s">
        <v>6985</v>
      </c>
      <c r="AL705" t="s">
        <v>6794</v>
      </c>
      <c r="AM705" t="s">
        <v>6794</v>
      </c>
      <c r="AN705" t="s">
        <v>7680</v>
      </c>
      <c r="AO705">
        <v>0</v>
      </c>
      <c r="AP705">
        <v>5</v>
      </c>
      <c r="AQ705" t="s">
        <v>7568</v>
      </c>
      <c r="AT705" t="s">
        <v>6813</v>
      </c>
      <c r="AU705" t="s">
        <v>7531</v>
      </c>
      <c r="AV705" t="s">
        <v>7553</v>
      </c>
      <c r="AX705" t="s">
        <v>6794</v>
      </c>
      <c r="AY705" t="s">
        <v>6794</v>
      </c>
      <c r="AZ705" t="s">
        <v>6794</v>
      </c>
      <c r="BA705" t="s">
        <v>6794</v>
      </c>
      <c r="BC705" t="s">
        <v>6794</v>
      </c>
      <c r="BD705" t="s">
        <v>6794</v>
      </c>
      <c r="BE705" t="s">
        <v>6793</v>
      </c>
      <c r="BF705" t="s">
        <v>6794</v>
      </c>
      <c r="BG705" t="s">
        <v>6794</v>
      </c>
      <c r="BH705" t="s">
        <v>6794</v>
      </c>
      <c r="BI705" t="s">
        <v>7026</v>
      </c>
      <c r="BJ705" t="s">
        <v>7025</v>
      </c>
      <c r="BK705" t="s">
        <v>6794</v>
      </c>
      <c r="BM705">
        <v>0</v>
      </c>
      <c r="BN705" t="s">
        <v>6</v>
      </c>
      <c r="BO705" t="s">
        <v>7519</v>
      </c>
      <c r="BP705" t="s">
        <v>6</v>
      </c>
      <c r="BQ705" t="s">
        <v>7559</v>
      </c>
      <c r="BR705" t="s">
        <v>7682</v>
      </c>
      <c r="BS705" t="s">
        <v>7515</v>
      </c>
      <c r="BT705" t="s">
        <v>7516</v>
      </c>
      <c r="BU705" t="s">
        <v>7515</v>
      </c>
      <c r="BV705" t="s">
        <v>7515</v>
      </c>
      <c r="BW705" t="s">
        <v>7515</v>
      </c>
      <c r="BX705" t="s">
        <v>7515</v>
      </c>
      <c r="BY705" t="s">
        <v>7515</v>
      </c>
      <c r="BZ705" t="s">
        <v>7515</v>
      </c>
      <c r="CA705" t="s">
        <v>7515</v>
      </c>
      <c r="CB705" t="s">
        <v>7515</v>
      </c>
      <c r="CC705" t="s">
        <v>7515</v>
      </c>
      <c r="CD705" t="s">
        <v>7515</v>
      </c>
      <c r="CE705" t="s">
        <v>6794</v>
      </c>
      <c r="CI705" t="s">
        <v>6793</v>
      </c>
      <c r="CJ705" t="s">
        <v>6793</v>
      </c>
      <c r="CK705" t="s">
        <v>6794</v>
      </c>
      <c r="CL705" t="s">
        <v>6794</v>
      </c>
      <c r="CM705" t="s">
        <v>6794</v>
      </c>
      <c r="CN705" t="s">
        <v>6794</v>
      </c>
      <c r="CO705" t="s">
        <v>6794</v>
      </c>
      <c r="CP705" t="s">
        <v>6793</v>
      </c>
      <c r="CQ705" t="s">
        <v>6794</v>
      </c>
      <c r="CR705" t="s">
        <v>7545</v>
      </c>
      <c r="CS705" t="s">
        <v>7608</v>
      </c>
      <c r="CT705" t="s">
        <v>6966</v>
      </c>
      <c r="CU705" t="s">
        <v>6793</v>
      </c>
      <c r="CV705">
        <v>1</v>
      </c>
      <c r="CW705">
        <v>2</v>
      </c>
      <c r="CX705">
        <v>2</v>
      </c>
      <c r="CY705" t="s">
        <v>6794</v>
      </c>
      <c r="EC705">
        <v>3</v>
      </c>
      <c r="EE705">
        <v>1</v>
      </c>
      <c r="EF705">
        <v>0</v>
      </c>
      <c r="EG705">
        <v>0</v>
      </c>
      <c r="EH705">
        <v>2</v>
      </c>
      <c r="EI705">
        <v>0</v>
      </c>
      <c r="EJ705">
        <v>0</v>
      </c>
      <c r="EK705">
        <v>0</v>
      </c>
      <c r="EL705" t="s">
        <v>6794</v>
      </c>
      <c r="EV705" t="s">
        <v>6794</v>
      </c>
      <c r="PS705" t="s">
        <v>7527</v>
      </c>
      <c r="PT705" t="s">
        <v>7526</v>
      </c>
      <c r="PU705" t="s">
        <v>7526</v>
      </c>
      <c r="PV705" t="s">
        <v>7526</v>
      </c>
      <c r="PW705" t="s">
        <v>7515</v>
      </c>
      <c r="PX705" t="s">
        <v>7516</v>
      </c>
      <c r="PY705" t="s">
        <v>7515</v>
      </c>
      <c r="PZ705" t="s">
        <v>7515</v>
      </c>
      <c r="QA705" t="s">
        <v>7515</v>
      </c>
      <c r="QB705" t="s">
        <v>7515</v>
      </c>
      <c r="QC705" t="s">
        <v>7515</v>
      </c>
      <c r="QD705" t="s">
        <v>7548</v>
      </c>
      <c r="QE705" t="s">
        <v>7529</v>
      </c>
      <c r="QF705" t="s">
        <v>7548</v>
      </c>
      <c r="QG705" t="s">
        <v>7681</v>
      </c>
      <c r="QH705">
        <v>2008</v>
      </c>
      <c r="QI705">
        <v>3</v>
      </c>
      <c r="QJ705">
        <v>1</v>
      </c>
      <c r="QK705" s="329">
        <v>39531</v>
      </c>
      <c r="QL705">
        <v>1</v>
      </c>
      <c r="QM705">
        <v>0</v>
      </c>
      <c r="QN705" t="s">
        <v>212</v>
      </c>
      <c r="QO705">
        <v>2008</v>
      </c>
      <c r="QP705">
        <v>50</v>
      </c>
      <c r="RV705">
        <f t="shared" si="21"/>
        <v>5</v>
      </c>
      <c r="RY705">
        <f t="shared" si="20"/>
        <v>4</v>
      </c>
    </row>
    <row r="706" spans="1:493" x14ac:dyDescent="0.3">
      <c r="A706">
        <v>71690</v>
      </c>
      <c r="B706">
        <v>974</v>
      </c>
      <c r="C706" t="s">
        <v>6793</v>
      </c>
      <c r="D706" t="s">
        <v>6793</v>
      </c>
      <c r="I706" t="s">
        <v>6793</v>
      </c>
      <c r="J706" t="s">
        <v>7515</v>
      </c>
      <c r="K706" t="s">
        <v>7516</v>
      </c>
      <c r="L706" t="s">
        <v>7515</v>
      </c>
      <c r="M706" t="s">
        <v>7515</v>
      </c>
      <c r="N706" t="s">
        <v>7515</v>
      </c>
      <c r="O706" t="s">
        <v>7515</v>
      </c>
      <c r="P706" t="s">
        <v>7515</v>
      </c>
      <c r="Q706" t="s">
        <v>7515</v>
      </c>
      <c r="R706" t="s">
        <v>7515</v>
      </c>
      <c r="S706" t="s">
        <v>7515</v>
      </c>
      <c r="T706" t="s">
        <v>7515</v>
      </c>
      <c r="U706" t="s">
        <v>7515</v>
      </c>
      <c r="V706" t="s">
        <v>7515</v>
      </c>
      <c r="W706" t="s">
        <v>7515</v>
      </c>
      <c r="X706" t="s">
        <v>7515</v>
      </c>
      <c r="Y706" t="s">
        <v>7515</v>
      </c>
      <c r="Z706" t="s">
        <v>7515</v>
      </c>
      <c r="AA706" t="s">
        <v>7515</v>
      </c>
      <c r="AB706" t="s">
        <v>7515</v>
      </c>
      <c r="AC706" t="s">
        <v>6796</v>
      </c>
      <c r="AK706" t="s">
        <v>6985</v>
      </c>
      <c r="AL706" t="s">
        <v>6793</v>
      </c>
      <c r="AM706" t="s">
        <v>6793</v>
      </c>
      <c r="AN706" t="s">
        <v>7680</v>
      </c>
      <c r="AO706">
        <v>7</v>
      </c>
      <c r="AP706">
        <v>6</v>
      </c>
      <c r="AQ706" t="s">
        <v>7568</v>
      </c>
      <c r="AT706" t="s">
        <v>6813</v>
      </c>
      <c r="AU706" t="s">
        <v>7531</v>
      </c>
      <c r="AV706" t="s">
        <v>7518</v>
      </c>
      <c r="AX706" t="s">
        <v>6794</v>
      </c>
      <c r="AY706" t="s">
        <v>6794</v>
      </c>
      <c r="AZ706" t="s">
        <v>6794</v>
      </c>
      <c r="BA706" t="s">
        <v>6793</v>
      </c>
      <c r="BC706" t="s">
        <v>6793</v>
      </c>
      <c r="BD706" t="s">
        <v>6793</v>
      </c>
      <c r="BE706" t="s">
        <v>6794</v>
      </c>
      <c r="BF706" t="s">
        <v>6794</v>
      </c>
      <c r="BG706" t="s">
        <v>6794</v>
      </c>
      <c r="BH706" t="s">
        <v>6794</v>
      </c>
      <c r="BI706" t="s">
        <v>7022</v>
      </c>
      <c r="BJ706" t="s">
        <v>7025</v>
      </c>
      <c r="BK706" t="s">
        <v>6794</v>
      </c>
      <c r="BM706">
        <v>50</v>
      </c>
      <c r="BN706" t="s">
        <v>6</v>
      </c>
      <c r="BO706" t="s">
        <v>7519</v>
      </c>
      <c r="BP706" t="s">
        <v>6</v>
      </c>
      <c r="BQ706" t="s">
        <v>7559</v>
      </c>
      <c r="BR706" t="s">
        <v>7594</v>
      </c>
      <c r="BS706" t="s">
        <v>7515</v>
      </c>
      <c r="BT706" t="s">
        <v>7516</v>
      </c>
      <c r="BU706" t="s">
        <v>7515</v>
      </c>
      <c r="BV706" t="s">
        <v>7515</v>
      </c>
      <c r="BW706" t="s">
        <v>7515</v>
      </c>
      <c r="BX706" t="s">
        <v>7515</v>
      </c>
      <c r="BY706" t="s">
        <v>7515</v>
      </c>
      <c r="BZ706" t="s">
        <v>7515</v>
      </c>
      <c r="CA706" t="s">
        <v>7515</v>
      </c>
      <c r="CB706" t="s">
        <v>7515</v>
      </c>
      <c r="CC706" t="s">
        <v>7515</v>
      </c>
      <c r="CD706" t="s">
        <v>7515</v>
      </c>
      <c r="CE706" t="s">
        <v>6794</v>
      </c>
      <c r="CI706" t="s">
        <v>6794</v>
      </c>
      <c r="CJ706" t="s">
        <v>6794</v>
      </c>
      <c r="CK706" t="s">
        <v>6794</v>
      </c>
      <c r="CL706" t="s">
        <v>6794</v>
      </c>
      <c r="CM706" t="s">
        <v>6794</v>
      </c>
      <c r="CN706" t="s">
        <v>6794</v>
      </c>
      <c r="CO706" t="s">
        <v>6794</v>
      </c>
      <c r="CP706" t="s">
        <v>6794</v>
      </c>
      <c r="CQ706" t="s">
        <v>6794</v>
      </c>
      <c r="CR706" t="s">
        <v>7545</v>
      </c>
      <c r="CS706" t="s">
        <v>7521</v>
      </c>
      <c r="CT706" t="s">
        <v>6966</v>
      </c>
      <c r="CU706" t="s">
        <v>6793</v>
      </c>
      <c r="CV706" t="s">
        <v>31</v>
      </c>
      <c r="CW706" t="s">
        <v>31</v>
      </c>
      <c r="CX706" t="s">
        <v>31</v>
      </c>
      <c r="CY706" t="s">
        <v>6794</v>
      </c>
      <c r="EC706">
        <v>5</v>
      </c>
      <c r="EE706">
        <v>2</v>
      </c>
      <c r="EF706">
        <v>0</v>
      </c>
      <c r="EG706">
        <v>1</v>
      </c>
      <c r="EH706">
        <v>0</v>
      </c>
      <c r="EI706">
        <v>2</v>
      </c>
      <c r="EJ706">
        <v>0</v>
      </c>
      <c r="EK706">
        <v>0</v>
      </c>
      <c r="EL706" t="s">
        <v>6794</v>
      </c>
      <c r="EV706" t="s">
        <v>6794</v>
      </c>
      <c r="PS706" t="s">
        <v>6757</v>
      </c>
      <c r="PT706" t="s">
        <v>7526</v>
      </c>
      <c r="PU706" t="s">
        <v>7526</v>
      </c>
      <c r="PV706" t="s">
        <v>7526</v>
      </c>
      <c r="PW706" t="s">
        <v>7515</v>
      </c>
      <c r="PX706" t="s">
        <v>7515</v>
      </c>
      <c r="PY706" t="s">
        <v>7515</v>
      </c>
      <c r="PZ706" t="s">
        <v>7515</v>
      </c>
      <c r="QA706" t="s">
        <v>7515</v>
      </c>
      <c r="QB706" t="s">
        <v>7515</v>
      </c>
      <c r="QC706" t="s">
        <v>7516</v>
      </c>
      <c r="QD706" t="s">
        <v>7548</v>
      </c>
      <c r="QE706" t="s">
        <v>7529</v>
      </c>
      <c r="QF706" t="s">
        <v>7548</v>
      </c>
      <c r="QG706" t="s">
        <v>7681</v>
      </c>
      <c r="QH706">
        <v>2008</v>
      </c>
      <c r="QI706">
        <v>7</v>
      </c>
      <c r="QJ706">
        <v>1</v>
      </c>
      <c r="QK706" s="329">
        <v>39657</v>
      </c>
      <c r="QL706">
        <v>1</v>
      </c>
      <c r="QM706">
        <v>0</v>
      </c>
      <c r="QN706" t="s">
        <v>212</v>
      </c>
      <c r="QO706">
        <v>2008</v>
      </c>
      <c r="QP706">
        <v>50</v>
      </c>
      <c r="RV706">
        <f t="shared" si="21"/>
        <v>5</v>
      </c>
      <c r="RY706">
        <f t="shared" si="20"/>
        <v>5</v>
      </c>
    </row>
    <row r="707" spans="1:493" x14ac:dyDescent="0.3">
      <c r="A707">
        <v>71691</v>
      </c>
      <c r="B707">
        <v>975</v>
      </c>
      <c r="C707" t="s">
        <v>6793</v>
      </c>
      <c r="D707" t="s">
        <v>6793</v>
      </c>
      <c r="I707" t="s">
        <v>6793</v>
      </c>
      <c r="J707" t="s">
        <v>7515</v>
      </c>
      <c r="K707" t="s">
        <v>7516</v>
      </c>
      <c r="L707" t="s">
        <v>7515</v>
      </c>
      <c r="M707" t="s">
        <v>7515</v>
      </c>
      <c r="N707" t="s">
        <v>7515</v>
      </c>
      <c r="O707" t="s">
        <v>7515</v>
      </c>
      <c r="P707" t="s">
        <v>7515</v>
      </c>
      <c r="Q707" t="s">
        <v>7515</v>
      </c>
      <c r="R707" t="s">
        <v>7515</v>
      </c>
      <c r="S707" t="s">
        <v>7515</v>
      </c>
      <c r="T707" t="s">
        <v>7515</v>
      </c>
      <c r="U707" t="s">
        <v>7515</v>
      </c>
      <c r="V707" t="s">
        <v>7515</v>
      </c>
      <c r="W707" t="s">
        <v>7515</v>
      </c>
      <c r="X707" t="s">
        <v>7515</v>
      </c>
      <c r="Y707" t="s">
        <v>7516</v>
      </c>
      <c r="Z707" t="s">
        <v>7515</v>
      </c>
      <c r="AA707" t="s">
        <v>7515</v>
      </c>
      <c r="AB707" t="s">
        <v>7515</v>
      </c>
      <c r="AC707" t="s">
        <v>7517</v>
      </c>
      <c r="AF707">
        <v>6</v>
      </c>
      <c r="AG707">
        <v>2</v>
      </c>
      <c r="AH707" t="s">
        <v>7550</v>
      </c>
      <c r="AI707" t="s">
        <v>7680</v>
      </c>
      <c r="AJ707">
        <v>1</v>
      </c>
      <c r="AK707" t="s">
        <v>6994</v>
      </c>
      <c r="AL707" t="s">
        <v>6794</v>
      </c>
      <c r="AM707" t="s">
        <v>6794</v>
      </c>
      <c r="AN707" t="s">
        <v>7680</v>
      </c>
      <c r="AO707">
        <v>5</v>
      </c>
      <c r="AP707">
        <v>2</v>
      </c>
      <c r="AQ707" t="s">
        <v>6757</v>
      </c>
      <c r="AR707" t="s">
        <v>6793</v>
      </c>
      <c r="AS707" t="s">
        <v>6793</v>
      </c>
      <c r="AT707" t="s">
        <v>6814</v>
      </c>
      <c r="AV707" t="s">
        <v>6991</v>
      </c>
      <c r="AW707" t="s">
        <v>7551</v>
      </c>
      <c r="AX707" t="s">
        <v>6794</v>
      </c>
      <c r="AY707" t="s">
        <v>6794</v>
      </c>
      <c r="AZ707" t="s">
        <v>6793</v>
      </c>
      <c r="BA707" t="s">
        <v>6793</v>
      </c>
      <c r="BC707" t="s">
        <v>6794</v>
      </c>
      <c r="BD707" t="s">
        <v>6794</v>
      </c>
      <c r="BE707" t="s">
        <v>6794</v>
      </c>
      <c r="BF707" t="s">
        <v>6793</v>
      </c>
      <c r="BG707" t="s">
        <v>6793</v>
      </c>
      <c r="BH707" t="s">
        <v>6794</v>
      </c>
      <c r="BI707" t="s">
        <v>7024</v>
      </c>
      <c r="BJ707" t="s">
        <v>7030</v>
      </c>
      <c r="BK707" t="s">
        <v>7540</v>
      </c>
      <c r="BL707" t="s">
        <v>7617</v>
      </c>
      <c r="BO707" t="s">
        <v>7533</v>
      </c>
      <c r="BP707" t="s">
        <v>7604</v>
      </c>
      <c r="BQ707" t="s">
        <v>7559</v>
      </c>
      <c r="BR707" t="s">
        <v>7594</v>
      </c>
      <c r="BS707" t="s">
        <v>7515</v>
      </c>
      <c r="BT707" t="s">
        <v>7515</v>
      </c>
      <c r="BU707" t="s">
        <v>7515</v>
      </c>
      <c r="BV707" t="s">
        <v>7515</v>
      </c>
      <c r="BW707" t="s">
        <v>7516</v>
      </c>
      <c r="BX707" t="s">
        <v>7515</v>
      </c>
      <c r="BY707" t="s">
        <v>7515</v>
      </c>
      <c r="BZ707" t="s">
        <v>7515</v>
      </c>
      <c r="CA707" t="s">
        <v>7515</v>
      </c>
      <c r="CB707" t="s">
        <v>7516</v>
      </c>
      <c r="CC707" t="s">
        <v>7515</v>
      </c>
      <c r="CD707" t="s">
        <v>7515</v>
      </c>
      <c r="CE707" t="s">
        <v>6793</v>
      </c>
      <c r="CI707" t="s">
        <v>6794</v>
      </c>
      <c r="CJ707" t="s">
        <v>6794</v>
      </c>
      <c r="CK707" t="s">
        <v>6794</v>
      </c>
      <c r="CL707" t="s">
        <v>6794</v>
      </c>
      <c r="CM707" t="s">
        <v>6794</v>
      </c>
      <c r="CN707" t="s">
        <v>6794</v>
      </c>
      <c r="CO707" t="s">
        <v>6794</v>
      </c>
      <c r="CP707" t="s">
        <v>6794</v>
      </c>
      <c r="CQ707" t="s">
        <v>6794</v>
      </c>
      <c r="CR707" t="s">
        <v>7545</v>
      </c>
      <c r="CS707" t="s">
        <v>7521</v>
      </c>
      <c r="CT707" t="s">
        <v>7522</v>
      </c>
      <c r="CU707" t="s">
        <v>6793</v>
      </c>
      <c r="CV707">
        <v>3</v>
      </c>
      <c r="CW707">
        <v>3</v>
      </c>
      <c r="CX707">
        <v>2</v>
      </c>
      <c r="CY707" t="s">
        <v>6793</v>
      </c>
      <c r="CZ707">
        <v>1</v>
      </c>
      <c r="DA707" t="s">
        <v>7680</v>
      </c>
      <c r="DB707">
        <v>6</v>
      </c>
      <c r="DC707">
        <v>2007</v>
      </c>
      <c r="DD707" t="s">
        <v>7557</v>
      </c>
      <c r="DE707" t="s">
        <v>7680</v>
      </c>
      <c r="DF707">
        <v>9</v>
      </c>
      <c r="DG707">
        <v>2007</v>
      </c>
      <c r="EC707">
        <v>8</v>
      </c>
      <c r="EE707">
        <v>5</v>
      </c>
      <c r="EF707">
        <v>1</v>
      </c>
      <c r="EG707">
        <v>2</v>
      </c>
      <c r="EH707">
        <v>0</v>
      </c>
      <c r="EI707">
        <v>0</v>
      </c>
      <c r="EJ707">
        <v>0</v>
      </c>
      <c r="EK707">
        <v>0</v>
      </c>
      <c r="EL707" t="s">
        <v>6794</v>
      </c>
      <c r="EV707" t="s">
        <v>6793</v>
      </c>
      <c r="LC707" t="s">
        <v>7524</v>
      </c>
      <c r="LD707" t="s">
        <v>7680</v>
      </c>
      <c r="LE707">
        <v>7</v>
      </c>
      <c r="LF707">
        <v>2007</v>
      </c>
      <c r="LH707" t="s">
        <v>7526</v>
      </c>
      <c r="LI707" t="s">
        <v>7526</v>
      </c>
      <c r="LJ707" t="s">
        <v>6794</v>
      </c>
      <c r="LK707" t="s">
        <v>6793</v>
      </c>
      <c r="LL707" t="s">
        <v>7524</v>
      </c>
      <c r="LM707" t="s">
        <v>7680</v>
      </c>
      <c r="LN707">
        <v>7</v>
      </c>
      <c r="LO707">
        <v>2007</v>
      </c>
      <c r="LS707" t="s">
        <v>6794</v>
      </c>
      <c r="LT707" t="s">
        <v>6793</v>
      </c>
      <c r="OX707" t="s">
        <v>7538</v>
      </c>
      <c r="OY707" t="s">
        <v>7680</v>
      </c>
      <c r="OZ707">
        <v>3</v>
      </c>
      <c r="PA707">
        <v>2009</v>
      </c>
      <c r="PE707" t="s">
        <v>6794</v>
      </c>
      <c r="PG707">
        <v>9</v>
      </c>
      <c r="PH707" t="s">
        <v>7515</v>
      </c>
      <c r="PI707" t="s">
        <v>7515</v>
      </c>
      <c r="PJ707" t="s">
        <v>7515</v>
      </c>
      <c r="PK707" t="s">
        <v>7515</v>
      </c>
      <c r="PL707" t="s">
        <v>7515</v>
      </c>
      <c r="PM707" t="s">
        <v>7515</v>
      </c>
      <c r="PN707" t="s">
        <v>7516</v>
      </c>
      <c r="PO707" t="s">
        <v>7515</v>
      </c>
      <c r="PP707" t="s">
        <v>7515</v>
      </c>
      <c r="PQ707" t="s">
        <v>7515</v>
      </c>
      <c r="PR707" t="s">
        <v>7515</v>
      </c>
      <c r="PS707" t="s">
        <v>7582</v>
      </c>
      <c r="PT707" t="s">
        <v>7526</v>
      </c>
      <c r="PU707" t="s">
        <v>7527</v>
      </c>
      <c r="PW707" t="s">
        <v>7515</v>
      </c>
      <c r="PX707" t="s">
        <v>7516</v>
      </c>
      <c r="PY707" t="s">
        <v>7515</v>
      </c>
      <c r="PZ707" t="s">
        <v>7516</v>
      </c>
      <c r="QA707" t="s">
        <v>7515</v>
      </c>
      <c r="QB707" t="s">
        <v>7515</v>
      </c>
      <c r="QC707" t="s">
        <v>7515</v>
      </c>
      <c r="QD707" t="s">
        <v>7528</v>
      </c>
      <c r="QE707" t="s">
        <v>7529</v>
      </c>
      <c r="QF707" t="s">
        <v>7528</v>
      </c>
      <c r="QG707" t="s">
        <v>7681</v>
      </c>
      <c r="QH707">
        <v>2008</v>
      </c>
      <c r="QI707">
        <v>2</v>
      </c>
      <c r="QJ707">
        <v>1</v>
      </c>
      <c r="QK707" s="329">
        <v>39500</v>
      </c>
      <c r="QL707">
        <v>0</v>
      </c>
      <c r="QM707">
        <v>1</v>
      </c>
      <c r="QN707" t="s">
        <v>212</v>
      </c>
      <c r="QO707">
        <v>2008</v>
      </c>
      <c r="QP707">
        <v>50</v>
      </c>
      <c r="QQ707">
        <v>1</v>
      </c>
      <c r="QR707">
        <v>1</v>
      </c>
      <c r="QS707">
        <v>0</v>
      </c>
      <c r="QT707">
        <v>0</v>
      </c>
      <c r="QU707">
        <v>0</v>
      </c>
      <c r="QV707">
        <v>0</v>
      </c>
      <c r="QW707">
        <v>0</v>
      </c>
      <c r="QX707">
        <v>0</v>
      </c>
      <c r="QY707">
        <v>0</v>
      </c>
      <c r="QZ707">
        <v>0</v>
      </c>
      <c r="RA707">
        <v>0</v>
      </c>
      <c r="RB707">
        <v>0</v>
      </c>
      <c r="RC707">
        <v>0</v>
      </c>
      <c r="RD707">
        <v>0</v>
      </c>
      <c r="RE707">
        <v>0</v>
      </c>
      <c r="RF707">
        <v>0</v>
      </c>
      <c r="RG707">
        <v>0</v>
      </c>
      <c r="RH707">
        <v>0</v>
      </c>
      <c r="RI707">
        <v>0</v>
      </c>
      <c r="RJ707">
        <v>0</v>
      </c>
      <c r="RK707">
        <v>1</v>
      </c>
      <c r="RL707">
        <v>1</v>
      </c>
      <c r="RM707">
        <v>0</v>
      </c>
      <c r="RN707">
        <v>0</v>
      </c>
      <c r="RO707">
        <v>0</v>
      </c>
      <c r="RP707">
        <v>0</v>
      </c>
      <c r="RQ707">
        <v>0</v>
      </c>
      <c r="RR707">
        <v>0</v>
      </c>
      <c r="RS707">
        <v>0</v>
      </c>
      <c r="RT707">
        <v>0</v>
      </c>
      <c r="RU707">
        <v>0</v>
      </c>
      <c r="RV707">
        <f t="shared" si="21"/>
        <v>6</v>
      </c>
      <c r="RY707">
        <f t="shared" si="20"/>
        <v>7</v>
      </c>
    </row>
    <row r="708" spans="1:493" x14ac:dyDescent="0.3">
      <c r="A708">
        <v>71692</v>
      </c>
      <c r="B708">
        <v>978</v>
      </c>
      <c r="C708" t="s">
        <v>6793</v>
      </c>
      <c r="D708" t="s">
        <v>6793</v>
      </c>
      <c r="I708" t="s">
        <v>6793</v>
      </c>
      <c r="J708" t="s">
        <v>7516</v>
      </c>
      <c r="K708" t="s">
        <v>7515</v>
      </c>
      <c r="L708" t="s">
        <v>7515</v>
      </c>
      <c r="M708" t="s">
        <v>7515</v>
      </c>
      <c r="N708" t="s">
        <v>7516</v>
      </c>
      <c r="O708" t="s">
        <v>7515</v>
      </c>
      <c r="P708" t="s">
        <v>7515</v>
      </c>
      <c r="Q708" t="s">
        <v>7515</v>
      </c>
      <c r="R708" t="s">
        <v>7515</v>
      </c>
      <c r="S708" t="s">
        <v>7515</v>
      </c>
      <c r="T708" t="s">
        <v>7515</v>
      </c>
      <c r="U708" t="s">
        <v>7515</v>
      </c>
      <c r="V708" t="s">
        <v>7515</v>
      </c>
      <c r="W708" t="s">
        <v>7515</v>
      </c>
      <c r="X708" t="s">
        <v>7515</v>
      </c>
      <c r="Y708" t="s">
        <v>7515</v>
      </c>
      <c r="Z708" t="s">
        <v>7515</v>
      </c>
      <c r="AA708" t="s">
        <v>7515</v>
      </c>
      <c r="AB708" t="s">
        <v>7515</v>
      </c>
      <c r="AC708" t="s">
        <v>6796</v>
      </c>
      <c r="AK708" t="s">
        <v>6985</v>
      </c>
      <c r="AL708" t="s">
        <v>6793</v>
      </c>
      <c r="AM708" t="s">
        <v>6793</v>
      </c>
      <c r="AN708" t="s">
        <v>7680</v>
      </c>
      <c r="AO708">
        <v>0</v>
      </c>
      <c r="AP708">
        <v>17</v>
      </c>
      <c r="AQ708" t="s">
        <v>6988</v>
      </c>
      <c r="AR708" t="s">
        <v>6793</v>
      </c>
      <c r="AS708" t="s">
        <v>6793</v>
      </c>
      <c r="AT708" t="s">
        <v>6813</v>
      </c>
      <c r="AU708" t="s">
        <v>7531</v>
      </c>
      <c r="AV708" t="s">
        <v>7518</v>
      </c>
      <c r="AX708" t="s">
        <v>6794</v>
      </c>
      <c r="AY708" t="s">
        <v>6794</v>
      </c>
      <c r="AZ708" t="s">
        <v>6794</v>
      </c>
      <c r="BA708" t="s">
        <v>6794</v>
      </c>
      <c r="BB708" t="s">
        <v>6794</v>
      </c>
      <c r="BC708" t="s">
        <v>6793</v>
      </c>
      <c r="BD708" t="s">
        <v>6794</v>
      </c>
      <c r="BE708" t="s">
        <v>6793</v>
      </c>
      <c r="BF708" t="s">
        <v>6793</v>
      </c>
      <c r="BG708" t="s">
        <v>6793</v>
      </c>
      <c r="BH708" t="s">
        <v>6794</v>
      </c>
      <c r="BI708" t="s">
        <v>7026</v>
      </c>
      <c r="BJ708" t="s">
        <v>7025</v>
      </c>
      <c r="BK708" t="s">
        <v>6794</v>
      </c>
      <c r="BM708">
        <v>25</v>
      </c>
      <c r="BN708">
        <v>50</v>
      </c>
      <c r="BO708" t="s">
        <v>7533</v>
      </c>
      <c r="BP708" t="s">
        <v>6</v>
      </c>
      <c r="BQ708" t="s">
        <v>7559</v>
      </c>
      <c r="BR708" t="s">
        <v>7594</v>
      </c>
      <c r="BS708" t="s">
        <v>7515</v>
      </c>
      <c r="BT708" t="s">
        <v>7516</v>
      </c>
      <c r="BU708" t="s">
        <v>7516</v>
      </c>
      <c r="BV708" t="s">
        <v>7515</v>
      </c>
      <c r="BW708" t="s">
        <v>7515</v>
      </c>
      <c r="BX708" t="s">
        <v>7515</v>
      </c>
      <c r="BY708" t="s">
        <v>7515</v>
      </c>
      <c r="BZ708" t="s">
        <v>7515</v>
      </c>
      <c r="CA708" t="s">
        <v>7515</v>
      </c>
      <c r="CB708" t="s">
        <v>7515</v>
      </c>
      <c r="CC708" t="s">
        <v>7515</v>
      </c>
      <c r="CD708" t="s">
        <v>7515</v>
      </c>
      <c r="CE708" t="s">
        <v>6794</v>
      </c>
      <c r="CI708" t="s">
        <v>6793</v>
      </c>
      <c r="CJ708" t="s">
        <v>6793</v>
      </c>
      <c r="CK708" t="s">
        <v>6794</v>
      </c>
      <c r="CL708" t="s">
        <v>6793</v>
      </c>
      <c r="CM708" t="s">
        <v>6793</v>
      </c>
      <c r="CN708" t="s">
        <v>6793</v>
      </c>
      <c r="CO708" t="s">
        <v>6794</v>
      </c>
      <c r="CP708" t="s">
        <v>6793</v>
      </c>
      <c r="CQ708" t="s">
        <v>6793</v>
      </c>
      <c r="CR708" t="s">
        <v>7520</v>
      </c>
      <c r="CS708" t="s">
        <v>7521</v>
      </c>
      <c r="CT708" t="s">
        <v>7522</v>
      </c>
      <c r="CU708" t="s">
        <v>6794</v>
      </c>
      <c r="CV708">
        <v>2</v>
      </c>
      <c r="CW708">
        <v>3</v>
      </c>
      <c r="CX708">
        <v>3</v>
      </c>
      <c r="EC708">
        <v>2</v>
      </c>
      <c r="EE708">
        <v>0</v>
      </c>
      <c r="EF708">
        <v>0</v>
      </c>
      <c r="EG708">
        <v>2</v>
      </c>
      <c r="EH708">
        <v>0</v>
      </c>
      <c r="EI708">
        <v>0</v>
      </c>
      <c r="EJ708">
        <v>0</v>
      </c>
      <c r="EK708">
        <v>0</v>
      </c>
      <c r="EV708" t="s">
        <v>6793</v>
      </c>
      <c r="KK708" t="s">
        <v>7524</v>
      </c>
      <c r="KL708" t="s">
        <v>7680</v>
      </c>
      <c r="KM708">
        <v>3</v>
      </c>
      <c r="KN708">
        <v>2008</v>
      </c>
      <c r="KR708" t="s">
        <v>6794</v>
      </c>
      <c r="KS708" t="s">
        <v>6793</v>
      </c>
      <c r="LC708" t="s">
        <v>7524</v>
      </c>
      <c r="LD708" t="s">
        <v>7680</v>
      </c>
      <c r="LE708">
        <v>3</v>
      </c>
      <c r="LF708">
        <v>2008</v>
      </c>
      <c r="LH708" t="s">
        <v>7526</v>
      </c>
      <c r="LI708" t="s">
        <v>7526</v>
      </c>
      <c r="LJ708" t="s">
        <v>6794</v>
      </c>
      <c r="LK708" t="s">
        <v>6966</v>
      </c>
      <c r="PG708">
        <v>5</v>
      </c>
      <c r="PH708" t="s">
        <v>7515</v>
      </c>
      <c r="PI708" t="s">
        <v>7515</v>
      </c>
      <c r="PJ708" t="s">
        <v>7515</v>
      </c>
      <c r="PK708" t="s">
        <v>7515</v>
      </c>
      <c r="PL708" t="s">
        <v>7515</v>
      </c>
      <c r="PM708" t="s">
        <v>7515</v>
      </c>
      <c r="PN708" t="s">
        <v>7515</v>
      </c>
      <c r="PO708" t="s">
        <v>7515</v>
      </c>
      <c r="PP708" t="s">
        <v>7516</v>
      </c>
      <c r="PQ708" t="s">
        <v>7515</v>
      </c>
      <c r="PR708" t="s">
        <v>7515</v>
      </c>
      <c r="PS708" t="s">
        <v>7526</v>
      </c>
      <c r="PT708" t="s">
        <v>7526</v>
      </c>
      <c r="PU708" t="s">
        <v>7526</v>
      </c>
      <c r="PW708" t="s">
        <v>7515</v>
      </c>
      <c r="PX708" t="s">
        <v>7516</v>
      </c>
      <c r="PY708" t="s">
        <v>7515</v>
      </c>
      <c r="PZ708" t="s">
        <v>7515</v>
      </c>
      <c r="QA708" t="s">
        <v>7515</v>
      </c>
      <c r="QB708" t="s">
        <v>7515</v>
      </c>
      <c r="QC708" t="s">
        <v>7515</v>
      </c>
      <c r="QD708" t="s">
        <v>7528</v>
      </c>
      <c r="QE708" t="s">
        <v>7529</v>
      </c>
      <c r="QF708" t="s">
        <v>7528</v>
      </c>
      <c r="QG708" t="s">
        <v>7681</v>
      </c>
      <c r="QH708">
        <v>2008</v>
      </c>
      <c r="QI708">
        <v>1</v>
      </c>
      <c r="QJ708">
        <v>1</v>
      </c>
      <c r="QK708" s="329">
        <v>39476</v>
      </c>
      <c r="QL708">
        <v>1</v>
      </c>
      <c r="QM708">
        <v>0</v>
      </c>
      <c r="QN708" t="s">
        <v>212</v>
      </c>
      <c r="QO708">
        <v>2008</v>
      </c>
      <c r="QP708">
        <v>50</v>
      </c>
      <c r="QQ708">
        <v>1</v>
      </c>
      <c r="QR708">
        <v>0</v>
      </c>
      <c r="QS708">
        <v>0</v>
      </c>
      <c r="QT708">
        <v>0</v>
      </c>
      <c r="QU708">
        <v>0</v>
      </c>
      <c r="QV708">
        <v>0</v>
      </c>
      <c r="QW708">
        <v>0</v>
      </c>
      <c r="QX708">
        <v>0</v>
      </c>
      <c r="QY708">
        <v>0</v>
      </c>
      <c r="QZ708">
        <v>0</v>
      </c>
      <c r="RA708">
        <v>0</v>
      </c>
      <c r="RB708">
        <v>0</v>
      </c>
      <c r="RC708">
        <v>0</v>
      </c>
      <c r="RD708">
        <v>0</v>
      </c>
      <c r="RE708">
        <v>0</v>
      </c>
      <c r="RF708">
        <v>0</v>
      </c>
      <c r="RG708">
        <v>0</v>
      </c>
      <c r="RH708">
        <v>0</v>
      </c>
      <c r="RI708">
        <v>1</v>
      </c>
      <c r="RJ708">
        <v>0</v>
      </c>
      <c r="RK708">
        <v>1</v>
      </c>
      <c r="RL708">
        <v>0</v>
      </c>
      <c r="RM708">
        <v>0</v>
      </c>
      <c r="RN708">
        <v>0</v>
      </c>
      <c r="RO708">
        <v>0</v>
      </c>
      <c r="RP708">
        <v>0</v>
      </c>
      <c r="RQ708">
        <v>0</v>
      </c>
      <c r="RR708">
        <v>0</v>
      </c>
      <c r="RS708">
        <v>0</v>
      </c>
      <c r="RT708">
        <v>0</v>
      </c>
      <c r="RU708">
        <v>0</v>
      </c>
      <c r="RV708">
        <f t="shared" si="21"/>
        <v>3</v>
      </c>
      <c r="RY708">
        <f t="shared" si="20"/>
        <v>4</v>
      </c>
    </row>
    <row r="709" spans="1:493" x14ac:dyDescent="0.3">
      <c r="A709">
        <v>71693</v>
      </c>
      <c r="B709">
        <v>988</v>
      </c>
      <c r="C709" t="s">
        <v>6793</v>
      </c>
      <c r="D709" t="s">
        <v>6793</v>
      </c>
      <c r="I709" t="s">
        <v>6793</v>
      </c>
      <c r="J709" t="s">
        <v>7515</v>
      </c>
      <c r="K709" t="s">
        <v>7516</v>
      </c>
      <c r="L709" t="s">
        <v>7515</v>
      </c>
      <c r="M709" t="s">
        <v>7515</v>
      </c>
      <c r="N709" t="s">
        <v>7515</v>
      </c>
      <c r="O709" t="s">
        <v>7515</v>
      </c>
      <c r="P709" t="s">
        <v>7515</v>
      </c>
      <c r="Q709" t="s">
        <v>7515</v>
      </c>
      <c r="R709" t="s">
        <v>7515</v>
      </c>
      <c r="S709" t="s">
        <v>7515</v>
      </c>
      <c r="T709" t="s">
        <v>7515</v>
      </c>
      <c r="U709" t="s">
        <v>7515</v>
      </c>
      <c r="V709" t="s">
        <v>7515</v>
      </c>
      <c r="W709" t="s">
        <v>7515</v>
      </c>
      <c r="X709" t="s">
        <v>7515</v>
      </c>
      <c r="Y709" t="s">
        <v>7515</v>
      </c>
      <c r="Z709" t="s">
        <v>7515</v>
      </c>
      <c r="AA709" t="s">
        <v>7515</v>
      </c>
      <c r="AB709" t="s">
        <v>7515</v>
      </c>
      <c r="AC709" t="s">
        <v>6796</v>
      </c>
      <c r="AK709" t="s">
        <v>6985</v>
      </c>
      <c r="AL709" t="s">
        <v>6794</v>
      </c>
      <c r="AM709" t="s">
        <v>6794</v>
      </c>
      <c r="AN709" t="s">
        <v>7680</v>
      </c>
      <c r="AO709">
        <v>0</v>
      </c>
      <c r="AP709">
        <v>6</v>
      </c>
      <c r="AQ709" t="s">
        <v>6992</v>
      </c>
      <c r="AR709" t="s">
        <v>6794</v>
      </c>
      <c r="AS709" t="s">
        <v>6793</v>
      </c>
      <c r="AT709" t="s">
        <v>6813</v>
      </c>
      <c r="AU709" t="s">
        <v>7531</v>
      </c>
      <c r="AV709" t="s">
        <v>7553</v>
      </c>
      <c r="AX709" t="s">
        <v>6793</v>
      </c>
      <c r="AY709" t="s">
        <v>6794</v>
      </c>
      <c r="AZ709" t="s">
        <v>6793</v>
      </c>
      <c r="BA709" t="s">
        <v>6794</v>
      </c>
      <c r="BB709" t="s">
        <v>6794</v>
      </c>
      <c r="BC709" t="s">
        <v>6794</v>
      </c>
      <c r="BD709" t="s">
        <v>6794</v>
      </c>
      <c r="BE709" t="s">
        <v>6794</v>
      </c>
      <c r="BF709" t="s">
        <v>6794</v>
      </c>
      <c r="BG709" t="s">
        <v>6794</v>
      </c>
      <c r="BH709" t="s">
        <v>6793</v>
      </c>
      <c r="BI709" t="s">
        <v>7021</v>
      </c>
      <c r="BJ709" t="s">
        <v>7025</v>
      </c>
      <c r="BK709" t="s">
        <v>6794</v>
      </c>
      <c r="BM709">
        <v>30</v>
      </c>
      <c r="BN709">
        <v>50</v>
      </c>
      <c r="BO709" t="s">
        <v>7519</v>
      </c>
      <c r="BP709" t="s">
        <v>7576</v>
      </c>
      <c r="BQ709" t="s">
        <v>7559</v>
      </c>
      <c r="BR709" t="s">
        <v>7682</v>
      </c>
      <c r="BS709" t="s">
        <v>7515</v>
      </c>
      <c r="BT709" t="s">
        <v>7516</v>
      </c>
      <c r="BU709" t="s">
        <v>7515</v>
      </c>
      <c r="BV709" t="s">
        <v>7515</v>
      </c>
      <c r="BW709" t="s">
        <v>7515</v>
      </c>
      <c r="BX709" t="s">
        <v>7515</v>
      </c>
      <c r="BY709" t="s">
        <v>7515</v>
      </c>
      <c r="BZ709" t="s">
        <v>7515</v>
      </c>
      <c r="CA709" t="s">
        <v>7516</v>
      </c>
      <c r="CB709" t="s">
        <v>7515</v>
      </c>
      <c r="CC709" t="s">
        <v>7515</v>
      </c>
      <c r="CD709" t="s">
        <v>7515</v>
      </c>
      <c r="CE709" t="s">
        <v>6794</v>
      </c>
      <c r="CF709" t="s">
        <v>7621</v>
      </c>
      <c r="CG709">
        <v>200</v>
      </c>
      <c r="CH709" t="s">
        <v>7620</v>
      </c>
      <c r="CI709" t="s">
        <v>6794</v>
      </c>
      <c r="CJ709" t="s">
        <v>6794</v>
      </c>
      <c r="CK709" t="s">
        <v>6794</v>
      </c>
      <c r="CL709" t="s">
        <v>6793</v>
      </c>
      <c r="CM709" t="s">
        <v>6794</v>
      </c>
      <c r="CN709" t="s">
        <v>6794</v>
      </c>
      <c r="CO709" t="s">
        <v>6794</v>
      </c>
      <c r="CP709" t="s">
        <v>6794</v>
      </c>
      <c r="CQ709" t="s">
        <v>6794</v>
      </c>
      <c r="CR709" t="s">
        <v>7545</v>
      </c>
      <c r="CS709" t="s">
        <v>7555</v>
      </c>
      <c r="CT709" t="s">
        <v>7522</v>
      </c>
      <c r="CU709" t="s">
        <v>6793</v>
      </c>
      <c r="CV709">
        <v>1</v>
      </c>
      <c r="CW709">
        <v>2</v>
      </c>
      <c r="CX709">
        <v>2</v>
      </c>
      <c r="CY709" t="s">
        <v>6794</v>
      </c>
      <c r="EC709">
        <v>2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2</v>
      </c>
      <c r="EK709">
        <v>0</v>
      </c>
      <c r="EL709" t="s">
        <v>6794</v>
      </c>
      <c r="EV709" t="s">
        <v>6794</v>
      </c>
      <c r="PS709" t="s">
        <v>7526</v>
      </c>
      <c r="PT709" t="s">
        <v>7526</v>
      </c>
      <c r="PU709" t="s">
        <v>7526</v>
      </c>
      <c r="PV709" t="s">
        <v>7526</v>
      </c>
      <c r="PW709" t="s">
        <v>7515</v>
      </c>
      <c r="PX709" t="s">
        <v>7516</v>
      </c>
      <c r="PY709" t="s">
        <v>7515</v>
      </c>
      <c r="PZ709" t="s">
        <v>7515</v>
      </c>
      <c r="QA709" t="s">
        <v>7515</v>
      </c>
      <c r="QB709" t="s">
        <v>7515</v>
      </c>
      <c r="QC709" t="s">
        <v>7515</v>
      </c>
      <c r="QD709" t="s">
        <v>7548</v>
      </c>
      <c r="QE709" t="s">
        <v>7539</v>
      </c>
      <c r="QF709" t="s">
        <v>7528</v>
      </c>
      <c r="QG709" t="s">
        <v>7681</v>
      </c>
      <c r="QH709">
        <v>2008</v>
      </c>
      <c r="QI709">
        <v>10</v>
      </c>
      <c r="QJ709">
        <v>1</v>
      </c>
      <c r="QK709" s="329">
        <v>39750</v>
      </c>
      <c r="QL709">
        <v>1</v>
      </c>
      <c r="QM709">
        <v>0</v>
      </c>
      <c r="QN709" t="s">
        <v>212</v>
      </c>
      <c r="QO709">
        <v>2008</v>
      </c>
      <c r="QP709">
        <v>50</v>
      </c>
      <c r="RV709">
        <f t="shared" si="21"/>
        <v>5</v>
      </c>
      <c r="RY709">
        <f t="shared" si="20"/>
        <v>10</v>
      </c>
    </row>
    <row r="710" spans="1:493" x14ac:dyDescent="0.3">
      <c r="A710">
        <v>71694</v>
      </c>
      <c r="B710">
        <v>991</v>
      </c>
      <c r="C710" t="s">
        <v>6793</v>
      </c>
      <c r="D710" t="s">
        <v>6793</v>
      </c>
      <c r="I710" t="s">
        <v>6793</v>
      </c>
      <c r="J710" t="s">
        <v>7516</v>
      </c>
      <c r="K710" t="s">
        <v>7515</v>
      </c>
      <c r="L710" t="s">
        <v>7515</v>
      </c>
      <c r="M710" t="s">
        <v>7515</v>
      </c>
      <c r="N710" t="s">
        <v>7515</v>
      </c>
      <c r="O710" t="s">
        <v>7515</v>
      </c>
      <c r="P710" t="s">
        <v>7515</v>
      </c>
      <c r="Q710" t="s">
        <v>7515</v>
      </c>
      <c r="R710" t="s">
        <v>7515</v>
      </c>
      <c r="S710" t="s">
        <v>7515</v>
      </c>
      <c r="T710" t="s">
        <v>7515</v>
      </c>
      <c r="U710" t="s">
        <v>7515</v>
      </c>
      <c r="V710" t="s">
        <v>7515</v>
      </c>
      <c r="W710" t="s">
        <v>7515</v>
      </c>
      <c r="X710" t="s">
        <v>7515</v>
      </c>
      <c r="Y710" t="s">
        <v>7515</v>
      </c>
      <c r="Z710" t="s">
        <v>7515</v>
      </c>
      <c r="AA710" t="s">
        <v>7515</v>
      </c>
      <c r="AB710" t="s">
        <v>7515</v>
      </c>
      <c r="AC710" t="s">
        <v>6796</v>
      </c>
      <c r="AK710" t="s">
        <v>6985</v>
      </c>
      <c r="AL710" t="s">
        <v>6794</v>
      </c>
      <c r="AM710" t="s">
        <v>6794</v>
      </c>
      <c r="AN710" t="s">
        <v>7687</v>
      </c>
      <c r="AQ710" t="s">
        <v>7568</v>
      </c>
      <c r="AT710" t="s">
        <v>6813</v>
      </c>
      <c r="AU710" t="s">
        <v>7531</v>
      </c>
      <c r="AV710" t="s">
        <v>7518</v>
      </c>
      <c r="AX710" t="s">
        <v>6794</v>
      </c>
      <c r="AY710" t="s">
        <v>6794</v>
      </c>
      <c r="AZ710" t="s">
        <v>6794</v>
      </c>
      <c r="BA710" t="s">
        <v>6794</v>
      </c>
      <c r="BC710" t="s">
        <v>6794</v>
      </c>
      <c r="BD710" t="s">
        <v>6794</v>
      </c>
      <c r="BE710" t="s">
        <v>6794</v>
      </c>
      <c r="BF710" t="s">
        <v>6794</v>
      </c>
      <c r="BG710" t="s">
        <v>6794</v>
      </c>
      <c r="BH710" t="s">
        <v>6794</v>
      </c>
      <c r="BI710" t="s">
        <v>7022</v>
      </c>
      <c r="BJ710" t="s">
        <v>7025</v>
      </c>
      <c r="BK710" t="s">
        <v>6794</v>
      </c>
      <c r="BM710" t="s">
        <v>7547</v>
      </c>
      <c r="BN710" t="s">
        <v>6</v>
      </c>
      <c r="BO710" t="s">
        <v>7533</v>
      </c>
      <c r="BP710" t="s">
        <v>6</v>
      </c>
      <c r="BQ710" t="s">
        <v>7559</v>
      </c>
      <c r="BR710" t="s">
        <v>7682</v>
      </c>
      <c r="BS710" t="s">
        <v>7515</v>
      </c>
      <c r="BT710" t="s">
        <v>7515</v>
      </c>
      <c r="BU710" t="s">
        <v>7515</v>
      </c>
      <c r="BV710" t="s">
        <v>7515</v>
      </c>
      <c r="BW710" t="s">
        <v>7515</v>
      </c>
      <c r="BX710" t="s">
        <v>7515</v>
      </c>
      <c r="BY710" t="s">
        <v>7515</v>
      </c>
      <c r="BZ710" t="s">
        <v>7516</v>
      </c>
      <c r="CA710" t="s">
        <v>7515</v>
      </c>
      <c r="CB710" t="s">
        <v>7515</v>
      </c>
      <c r="CC710" t="s">
        <v>7515</v>
      </c>
      <c r="CD710" t="s">
        <v>7515</v>
      </c>
      <c r="CE710" t="s">
        <v>6794</v>
      </c>
      <c r="CI710" t="s">
        <v>6794</v>
      </c>
      <c r="CJ710" t="s">
        <v>6794</v>
      </c>
      <c r="CK710" t="s">
        <v>6794</v>
      </c>
      <c r="CL710" t="s">
        <v>6794</v>
      </c>
      <c r="CM710" t="s">
        <v>6794</v>
      </c>
      <c r="CN710" t="s">
        <v>6794</v>
      </c>
      <c r="CO710" t="s">
        <v>6794</v>
      </c>
      <c r="CP710" t="s">
        <v>6793</v>
      </c>
      <c r="CQ710" t="s">
        <v>6794</v>
      </c>
      <c r="CR710" t="s">
        <v>7545</v>
      </c>
      <c r="CS710" t="s">
        <v>7546</v>
      </c>
      <c r="CT710" t="s">
        <v>7522</v>
      </c>
      <c r="CU710" t="s">
        <v>6793</v>
      </c>
      <c r="CV710">
        <v>1</v>
      </c>
      <c r="CW710">
        <v>1</v>
      </c>
      <c r="CX710">
        <v>2</v>
      </c>
      <c r="CY710" t="s">
        <v>6794</v>
      </c>
      <c r="EC710">
        <v>1</v>
      </c>
      <c r="ED710" t="s">
        <v>7584</v>
      </c>
      <c r="EL710" t="s">
        <v>6793</v>
      </c>
      <c r="EM710" t="s">
        <v>7573</v>
      </c>
      <c r="EO710">
        <v>1</v>
      </c>
      <c r="EP710" t="s">
        <v>7683</v>
      </c>
      <c r="EQ710">
        <v>2009</v>
      </c>
      <c r="ER710" t="s">
        <v>7684</v>
      </c>
      <c r="EV710" t="s">
        <v>6794</v>
      </c>
      <c r="PS710" t="s">
        <v>7526</v>
      </c>
      <c r="PT710" t="s">
        <v>7526</v>
      </c>
      <c r="PU710" t="s">
        <v>6857</v>
      </c>
      <c r="PV710" t="s">
        <v>7526</v>
      </c>
      <c r="PW710" t="s">
        <v>7515</v>
      </c>
      <c r="PX710" t="s">
        <v>7515</v>
      </c>
      <c r="PY710" t="s">
        <v>7515</v>
      </c>
      <c r="PZ710" t="s">
        <v>7515</v>
      </c>
      <c r="QA710" t="s">
        <v>7515</v>
      </c>
      <c r="QB710" t="s">
        <v>7515</v>
      </c>
      <c r="QC710" t="s">
        <v>7516</v>
      </c>
      <c r="QD710" t="s">
        <v>7548</v>
      </c>
      <c r="QE710" t="s">
        <v>7529</v>
      </c>
      <c r="QF710" t="s">
        <v>7548</v>
      </c>
      <c r="QG710" t="s">
        <v>7681</v>
      </c>
      <c r="QH710">
        <v>2008</v>
      </c>
      <c r="QI710">
        <v>5</v>
      </c>
      <c r="QJ710">
        <v>1</v>
      </c>
      <c r="QK710" s="329">
        <v>39584</v>
      </c>
      <c r="QL710">
        <v>1</v>
      </c>
      <c r="QM710">
        <v>0</v>
      </c>
      <c r="QN710" t="s">
        <v>212</v>
      </c>
      <c r="QO710">
        <v>2008</v>
      </c>
      <c r="QP710">
        <v>50</v>
      </c>
      <c r="RV710">
        <f t="shared" si="21"/>
        <v>0</v>
      </c>
      <c r="RY710">
        <f t="shared" si="20"/>
        <v>5</v>
      </c>
    </row>
    <row r="711" spans="1:493" x14ac:dyDescent="0.3">
      <c r="A711">
        <v>71695</v>
      </c>
      <c r="B711">
        <v>993</v>
      </c>
      <c r="C711" t="s">
        <v>6793</v>
      </c>
      <c r="D711" t="s">
        <v>6793</v>
      </c>
      <c r="I711" t="s">
        <v>6793</v>
      </c>
      <c r="J711" t="s">
        <v>7515</v>
      </c>
      <c r="K711" t="s">
        <v>7515</v>
      </c>
      <c r="L711" t="s">
        <v>7515</v>
      </c>
      <c r="M711" t="s">
        <v>7515</v>
      </c>
      <c r="N711" t="s">
        <v>7515</v>
      </c>
      <c r="O711" t="s">
        <v>7515</v>
      </c>
      <c r="P711" t="s">
        <v>7515</v>
      </c>
      <c r="Q711" t="s">
        <v>7515</v>
      </c>
      <c r="R711" t="s">
        <v>7515</v>
      </c>
      <c r="S711" t="s">
        <v>7515</v>
      </c>
      <c r="T711" t="s">
        <v>7515</v>
      </c>
      <c r="U711" t="s">
        <v>7515</v>
      </c>
      <c r="V711" t="s">
        <v>7515</v>
      </c>
      <c r="W711" t="s">
        <v>7515</v>
      </c>
      <c r="X711" t="s">
        <v>7515</v>
      </c>
      <c r="Y711" t="s">
        <v>7515</v>
      </c>
      <c r="Z711" t="s">
        <v>7516</v>
      </c>
      <c r="AA711" t="s">
        <v>7515</v>
      </c>
      <c r="AB711" t="s">
        <v>7515</v>
      </c>
      <c r="AC711" t="s">
        <v>6796</v>
      </c>
      <c r="AK711" t="s">
        <v>6985</v>
      </c>
      <c r="AL711" t="s">
        <v>6793</v>
      </c>
      <c r="AM711" t="s">
        <v>6794</v>
      </c>
      <c r="AN711" t="s">
        <v>6</v>
      </c>
      <c r="AQ711" t="s">
        <v>6988</v>
      </c>
      <c r="AR711" t="s">
        <v>6793</v>
      </c>
      <c r="AS711" t="s">
        <v>6794</v>
      </c>
      <c r="AT711" t="s">
        <v>6813</v>
      </c>
      <c r="AU711" t="s">
        <v>6</v>
      </c>
      <c r="AV711" t="s">
        <v>7518</v>
      </c>
      <c r="AX711" t="s">
        <v>6794</v>
      </c>
      <c r="AY711" t="s">
        <v>6794</v>
      </c>
      <c r="AZ711" t="s">
        <v>6794</v>
      </c>
      <c r="BA711" t="s">
        <v>6794</v>
      </c>
      <c r="BB711" t="s">
        <v>6794</v>
      </c>
      <c r="BC711" t="s">
        <v>6793</v>
      </c>
      <c r="BD711" t="s">
        <v>6793</v>
      </c>
      <c r="BE711" t="s">
        <v>6794</v>
      </c>
      <c r="BF711" t="s">
        <v>6794</v>
      </c>
      <c r="BG711" t="s">
        <v>6794</v>
      </c>
      <c r="BH711" t="s">
        <v>6794</v>
      </c>
      <c r="BI711" t="s">
        <v>7565</v>
      </c>
      <c r="BJ711" t="s">
        <v>7686</v>
      </c>
      <c r="BK711" t="s">
        <v>6794</v>
      </c>
      <c r="BM711">
        <v>0</v>
      </c>
      <c r="BN711">
        <v>80</v>
      </c>
      <c r="BO711" t="s">
        <v>7519</v>
      </c>
      <c r="BP711" t="s">
        <v>6</v>
      </c>
      <c r="BQ711" t="s">
        <v>7559</v>
      </c>
      <c r="BR711" t="s">
        <v>7594</v>
      </c>
      <c r="BS711" t="s">
        <v>7515</v>
      </c>
      <c r="BT711" t="s">
        <v>7515</v>
      </c>
      <c r="BU711" t="s">
        <v>7516</v>
      </c>
      <c r="BV711" t="s">
        <v>7515</v>
      </c>
      <c r="BW711" t="s">
        <v>7515</v>
      </c>
      <c r="BX711" t="s">
        <v>7515</v>
      </c>
      <c r="BY711" t="s">
        <v>7515</v>
      </c>
      <c r="BZ711" t="s">
        <v>7515</v>
      </c>
      <c r="CA711" t="s">
        <v>7515</v>
      </c>
      <c r="CB711" t="s">
        <v>7515</v>
      </c>
      <c r="CC711" t="s">
        <v>7515</v>
      </c>
      <c r="CD711" t="s">
        <v>7515</v>
      </c>
      <c r="CE711" t="s">
        <v>6794</v>
      </c>
      <c r="CI711" t="s">
        <v>6793</v>
      </c>
      <c r="CJ711" t="s">
        <v>6793</v>
      </c>
      <c r="CK711" t="s">
        <v>6794</v>
      </c>
      <c r="CL711" t="s">
        <v>6793</v>
      </c>
      <c r="CM711" t="s">
        <v>6794</v>
      </c>
      <c r="CN711" t="s">
        <v>6794</v>
      </c>
      <c r="CO711" t="s">
        <v>6794</v>
      </c>
      <c r="CP711" t="s">
        <v>6793</v>
      </c>
      <c r="CQ711" t="s">
        <v>6794</v>
      </c>
      <c r="CR711" t="s">
        <v>7520</v>
      </c>
      <c r="CS711" t="s">
        <v>7521</v>
      </c>
      <c r="CT711" t="s">
        <v>7522</v>
      </c>
      <c r="CU711" t="s">
        <v>6794</v>
      </c>
      <c r="CV711">
        <v>2</v>
      </c>
      <c r="CW711">
        <v>2</v>
      </c>
      <c r="CX711">
        <v>4</v>
      </c>
      <c r="EC711">
        <v>3</v>
      </c>
      <c r="EE711">
        <v>1</v>
      </c>
      <c r="EF711">
        <v>0</v>
      </c>
      <c r="EG711">
        <v>0</v>
      </c>
      <c r="EH711">
        <v>2</v>
      </c>
      <c r="EI711">
        <v>0</v>
      </c>
      <c r="EJ711">
        <v>0</v>
      </c>
      <c r="EK711">
        <v>0</v>
      </c>
      <c r="EV711" t="s">
        <v>6794</v>
      </c>
      <c r="PS711" t="s">
        <v>7526</v>
      </c>
      <c r="PT711" t="s">
        <v>7526</v>
      </c>
      <c r="PU711" t="s">
        <v>7526</v>
      </c>
      <c r="PV711" t="s">
        <v>7527</v>
      </c>
      <c r="PW711" t="s">
        <v>7516</v>
      </c>
      <c r="PX711" t="s">
        <v>7515</v>
      </c>
      <c r="PY711" t="s">
        <v>7515</v>
      </c>
      <c r="PZ711" t="s">
        <v>7515</v>
      </c>
      <c r="QA711" t="s">
        <v>7515</v>
      </c>
      <c r="QB711" t="s">
        <v>7515</v>
      </c>
      <c r="QC711" t="s">
        <v>7515</v>
      </c>
      <c r="QD711" t="s">
        <v>6757</v>
      </c>
      <c r="QE711" t="s">
        <v>7529</v>
      </c>
      <c r="QF711" t="s">
        <v>7528</v>
      </c>
      <c r="QG711" t="s">
        <v>7681</v>
      </c>
      <c r="QH711">
        <v>2008</v>
      </c>
      <c r="QI711">
        <v>9</v>
      </c>
      <c r="QJ711">
        <v>1</v>
      </c>
      <c r="QK711" s="329">
        <v>39701</v>
      </c>
      <c r="QL711">
        <v>1</v>
      </c>
      <c r="QM711">
        <v>0</v>
      </c>
      <c r="QN711" t="s">
        <v>212</v>
      </c>
      <c r="QO711">
        <v>2008</v>
      </c>
      <c r="QP711">
        <v>50</v>
      </c>
      <c r="RV711">
        <f t="shared" si="21"/>
        <v>0</v>
      </c>
      <c r="RY711">
        <f t="shared" si="20"/>
        <v>12</v>
      </c>
    </row>
    <row r="712" spans="1:493" x14ac:dyDescent="0.3">
      <c r="A712">
        <v>71696</v>
      </c>
      <c r="B712">
        <v>994</v>
      </c>
      <c r="C712" t="s">
        <v>6793</v>
      </c>
      <c r="D712" t="s">
        <v>6793</v>
      </c>
      <c r="I712" t="s">
        <v>6793</v>
      </c>
      <c r="J712" t="s">
        <v>7516</v>
      </c>
      <c r="K712" t="s">
        <v>7516</v>
      </c>
      <c r="L712" t="s">
        <v>7515</v>
      </c>
      <c r="M712" t="s">
        <v>7515</v>
      </c>
      <c r="N712" t="s">
        <v>7515</v>
      </c>
      <c r="O712" t="s">
        <v>7515</v>
      </c>
      <c r="P712" t="s">
        <v>7515</v>
      </c>
      <c r="Q712" t="s">
        <v>7515</v>
      </c>
      <c r="R712" t="s">
        <v>7515</v>
      </c>
      <c r="S712" t="s">
        <v>7515</v>
      </c>
      <c r="T712" t="s">
        <v>7515</v>
      </c>
      <c r="U712" t="s">
        <v>7515</v>
      </c>
      <c r="V712" t="s">
        <v>7515</v>
      </c>
      <c r="W712" t="s">
        <v>7515</v>
      </c>
      <c r="X712" t="s">
        <v>7515</v>
      </c>
      <c r="Y712" t="s">
        <v>7515</v>
      </c>
      <c r="Z712" t="s">
        <v>7515</v>
      </c>
      <c r="AA712" t="s">
        <v>7515</v>
      </c>
      <c r="AB712" t="s">
        <v>7515</v>
      </c>
      <c r="AC712" t="s">
        <v>6796</v>
      </c>
      <c r="AK712" t="s">
        <v>6985</v>
      </c>
      <c r="AL712" t="s">
        <v>6793</v>
      </c>
      <c r="AM712" t="s">
        <v>6794</v>
      </c>
      <c r="AN712" t="s">
        <v>6</v>
      </c>
      <c r="AQ712" t="s">
        <v>7568</v>
      </c>
      <c r="AT712" t="s">
        <v>6813</v>
      </c>
      <c r="AU712" t="s">
        <v>7531</v>
      </c>
      <c r="AV712" t="s">
        <v>7553</v>
      </c>
      <c r="AX712" t="s">
        <v>6794</v>
      </c>
      <c r="AY712" t="s">
        <v>6794</v>
      </c>
      <c r="AZ712" t="s">
        <v>6793</v>
      </c>
      <c r="BA712" t="s">
        <v>6793</v>
      </c>
      <c r="BC712" t="s">
        <v>6794</v>
      </c>
      <c r="BD712" t="s">
        <v>6793</v>
      </c>
      <c r="BE712" t="s">
        <v>6794</v>
      </c>
      <c r="BF712" t="s">
        <v>6794</v>
      </c>
      <c r="BG712" t="s">
        <v>6794</v>
      </c>
      <c r="BH712" t="s">
        <v>6794</v>
      </c>
      <c r="BI712" t="s">
        <v>7022</v>
      </c>
      <c r="BJ712" t="s">
        <v>7024</v>
      </c>
      <c r="BK712" t="s">
        <v>6794</v>
      </c>
      <c r="BM712">
        <v>50</v>
      </c>
      <c r="BN712">
        <v>10</v>
      </c>
      <c r="BO712" t="s">
        <v>7519</v>
      </c>
      <c r="BP712" t="s">
        <v>6</v>
      </c>
      <c r="BQ712" t="s">
        <v>7559</v>
      </c>
      <c r="BR712" t="s">
        <v>7543</v>
      </c>
      <c r="BS712" t="s">
        <v>7515</v>
      </c>
      <c r="BT712" t="s">
        <v>7516</v>
      </c>
      <c r="BU712" t="s">
        <v>7516</v>
      </c>
      <c r="BV712" t="s">
        <v>7515</v>
      </c>
      <c r="BW712" t="s">
        <v>7515</v>
      </c>
      <c r="BX712" t="s">
        <v>7515</v>
      </c>
      <c r="BY712" t="s">
        <v>7515</v>
      </c>
      <c r="BZ712" t="s">
        <v>7515</v>
      </c>
      <c r="CA712" t="s">
        <v>7515</v>
      </c>
      <c r="CB712" t="s">
        <v>7515</v>
      </c>
      <c r="CC712" t="s">
        <v>7515</v>
      </c>
      <c r="CD712" t="s">
        <v>7515</v>
      </c>
      <c r="CE712" t="s">
        <v>6793</v>
      </c>
      <c r="CI712" t="s">
        <v>6793</v>
      </c>
      <c r="CJ712" t="s">
        <v>6793</v>
      </c>
      <c r="CK712" t="s">
        <v>6794</v>
      </c>
      <c r="CL712" t="s">
        <v>6794</v>
      </c>
      <c r="CM712" t="s">
        <v>6794</v>
      </c>
      <c r="CN712" t="s">
        <v>6793</v>
      </c>
      <c r="CO712" t="s">
        <v>6794</v>
      </c>
      <c r="CP712" t="s">
        <v>6793</v>
      </c>
      <c r="CQ712" t="s">
        <v>6794</v>
      </c>
      <c r="CR712" t="s">
        <v>7545</v>
      </c>
      <c r="CS712" t="s">
        <v>7521</v>
      </c>
      <c r="CT712" t="s">
        <v>7522</v>
      </c>
      <c r="CU712" t="s">
        <v>6794</v>
      </c>
      <c r="CV712">
        <v>1</v>
      </c>
      <c r="CW712">
        <v>3</v>
      </c>
      <c r="CX712">
        <v>2</v>
      </c>
      <c r="EC712">
        <v>7</v>
      </c>
      <c r="EE712">
        <v>4</v>
      </c>
      <c r="EF712">
        <v>2</v>
      </c>
      <c r="EG712">
        <v>0</v>
      </c>
      <c r="EH712">
        <v>0</v>
      </c>
      <c r="EI712">
        <v>1</v>
      </c>
      <c r="EJ712">
        <v>0</v>
      </c>
      <c r="EK712">
        <v>0</v>
      </c>
      <c r="EV712" t="s">
        <v>6793</v>
      </c>
      <c r="FF712" t="s">
        <v>7538</v>
      </c>
      <c r="FG712" t="s">
        <v>7680</v>
      </c>
      <c r="FH712">
        <v>1</v>
      </c>
      <c r="FI712">
        <v>2009</v>
      </c>
      <c r="FM712" t="s">
        <v>6794</v>
      </c>
      <c r="FN712" t="s">
        <v>6793</v>
      </c>
      <c r="PG712">
        <v>0</v>
      </c>
      <c r="PH712" t="s">
        <v>7515</v>
      </c>
      <c r="PI712" t="s">
        <v>7515</v>
      </c>
      <c r="PJ712" t="s">
        <v>7515</v>
      </c>
      <c r="PK712" t="s">
        <v>7515</v>
      </c>
      <c r="PL712" t="s">
        <v>7515</v>
      </c>
      <c r="PM712" t="s">
        <v>7515</v>
      </c>
      <c r="PN712" t="s">
        <v>7515</v>
      </c>
      <c r="PO712" t="s">
        <v>7515</v>
      </c>
      <c r="PP712" t="s">
        <v>7516</v>
      </c>
      <c r="PQ712" t="s">
        <v>7515</v>
      </c>
      <c r="PR712" t="s">
        <v>7515</v>
      </c>
      <c r="PS712" t="s">
        <v>7526</v>
      </c>
      <c r="PT712" t="s">
        <v>7526</v>
      </c>
      <c r="PU712" t="s">
        <v>7582</v>
      </c>
      <c r="PV712" t="s">
        <v>7582</v>
      </c>
      <c r="QD712" t="s">
        <v>7548</v>
      </c>
      <c r="QE712" t="s">
        <v>7529</v>
      </c>
      <c r="QF712" t="s">
        <v>7548</v>
      </c>
      <c r="QG712" t="s">
        <v>7681</v>
      </c>
      <c r="QH712">
        <v>2008</v>
      </c>
      <c r="QI712">
        <v>9</v>
      </c>
      <c r="QJ712">
        <v>1</v>
      </c>
      <c r="QK712" s="329">
        <v>39707</v>
      </c>
      <c r="QL712">
        <v>1</v>
      </c>
      <c r="QM712">
        <v>0</v>
      </c>
      <c r="QN712" t="s">
        <v>212</v>
      </c>
      <c r="QO712">
        <v>2008</v>
      </c>
      <c r="QP712">
        <v>50</v>
      </c>
      <c r="QQ712">
        <v>1</v>
      </c>
      <c r="QR712">
        <v>0</v>
      </c>
      <c r="QS712">
        <v>0</v>
      </c>
      <c r="QT712">
        <v>1</v>
      </c>
      <c r="QU712">
        <v>0</v>
      </c>
      <c r="QV712">
        <v>0</v>
      </c>
      <c r="QW712">
        <v>0</v>
      </c>
      <c r="QX712">
        <v>0</v>
      </c>
      <c r="QY712">
        <v>0</v>
      </c>
      <c r="QZ712">
        <v>0</v>
      </c>
      <c r="RA712">
        <v>0</v>
      </c>
      <c r="RB712">
        <v>0</v>
      </c>
      <c r="RC712">
        <v>0</v>
      </c>
      <c r="RD712">
        <v>0</v>
      </c>
      <c r="RE712">
        <v>0</v>
      </c>
      <c r="RF712">
        <v>0</v>
      </c>
      <c r="RG712">
        <v>0</v>
      </c>
      <c r="RH712">
        <v>0</v>
      </c>
      <c r="RI712">
        <v>0</v>
      </c>
      <c r="RJ712">
        <v>0</v>
      </c>
      <c r="RK712">
        <v>0</v>
      </c>
      <c r="RL712">
        <v>0</v>
      </c>
      <c r="RM712">
        <v>0</v>
      </c>
      <c r="RN712">
        <v>0</v>
      </c>
      <c r="RO712">
        <v>0</v>
      </c>
      <c r="RP712">
        <v>0</v>
      </c>
      <c r="RQ712">
        <v>0</v>
      </c>
      <c r="RR712">
        <v>0</v>
      </c>
      <c r="RS712">
        <v>0</v>
      </c>
      <c r="RT712">
        <v>0</v>
      </c>
      <c r="RU712">
        <v>0</v>
      </c>
      <c r="RV712">
        <f t="shared" si="21"/>
        <v>0</v>
      </c>
      <c r="RY712">
        <f t="shared" si="20"/>
        <v>5</v>
      </c>
    </row>
    <row r="713" spans="1:493" ht="15" thickBot="1" x14ac:dyDescent="0.35"/>
    <row r="714" spans="1:493" x14ac:dyDescent="0.3">
      <c r="RO714" s="93"/>
      <c r="RP714" s="94"/>
      <c r="RQ714" s="345" t="s">
        <v>2156</v>
      </c>
      <c r="RR714" s="345"/>
      <c r="RS714" s="345"/>
      <c r="RT714" s="346"/>
    </row>
    <row r="715" spans="1:493" x14ac:dyDescent="0.3">
      <c r="RO715" s="95"/>
      <c r="RP715" s="96"/>
      <c r="RQ715" s="347" t="s">
        <v>2157</v>
      </c>
      <c r="RR715" s="347"/>
      <c r="RS715" s="347" t="s">
        <v>2158</v>
      </c>
      <c r="RT715" s="348"/>
    </row>
    <row r="716" spans="1:493" ht="15" thickBot="1" x14ac:dyDescent="0.35">
      <c r="RO716" s="95"/>
      <c r="RP716" s="97" t="s">
        <v>2158</v>
      </c>
      <c r="RQ716" s="275" t="s">
        <v>2159</v>
      </c>
      <c r="RR716" s="275" t="s">
        <v>2160</v>
      </c>
      <c r="RS716" s="276" t="s">
        <v>2159</v>
      </c>
      <c r="RT716" s="277" t="s">
        <v>2160</v>
      </c>
    </row>
    <row r="717" spans="1:493" ht="42" thickBot="1" x14ac:dyDescent="0.35">
      <c r="RK717" s="4" t="s">
        <v>2170</v>
      </c>
      <c r="RL717" s="4" t="s">
        <v>6996</v>
      </c>
      <c r="RM717" s="4" t="s">
        <v>2171</v>
      </c>
      <c r="RN717" s="4">
        <v>30</v>
      </c>
      <c r="RO717" s="100">
        <v>1</v>
      </c>
      <c r="RP717" s="101" t="s">
        <v>2162</v>
      </c>
      <c r="RQ717" s="320">
        <f>+COUNTIF($RV$17:$RV$712,$RO717)</f>
        <v>26</v>
      </c>
      <c r="RR717" s="321">
        <f t="shared" ref="RR717:RR722" si="22">RQ717/SUMIFS(RQ$717:RQ$796,RM$717:RM$796,$RM717)</f>
        <v>4.7186932849364795E-2</v>
      </c>
      <c r="RS717" s="310"/>
      <c r="RT717" s="311"/>
    </row>
    <row r="718" spans="1:493" ht="28.2" thickBot="1" x14ac:dyDescent="0.35">
      <c r="RK718" s="4" t="s">
        <v>2170</v>
      </c>
      <c r="RL718" s="4" t="s">
        <v>6997</v>
      </c>
      <c r="RM718" s="4" t="s">
        <v>2171</v>
      </c>
      <c r="RN718" s="4">
        <v>20</v>
      </c>
      <c r="RO718" s="107">
        <v>2</v>
      </c>
      <c r="RP718" s="108" t="s">
        <v>2163</v>
      </c>
      <c r="RQ718" s="322">
        <f t="shared" ref="RQ718:RQ724" si="23">+COUNTIF($RV$17:$RV$712,$RO718)</f>
        <v>127</v>
      </c>
      <c r="RR718" s="323">
        <f t="shared" si="22"/>
        <v>0.23049001814882034</v>
      </c>
      <c r="RS718" s="312"/>
      <c r="RT718" s="313"/>
    </row>
    <row r="719" spans="1:493" ht="28.2" thickBot="1" x14ac:dyDescent="0.35">
      <c r="RK719" s="4" t="s">
        <v>2170</v>
      </c>
      <c r="RL719" s="4" t="s">
        <v>6998</v>
      </c>
      <c r="RM719" s="4" t="s">
        <v>2171</v>
      </c>
      <c r="RN719" s="4">
        <v>15</v>
      </c>
      <c r="RO719" s="107">
        <v>3</v>
      </c>
      <c r="RP719" s="108" t="s">
        <v>2164</v>
      </c>
      <c r="RQ719" s="322">
        <f t="shared" si="23"/>
        <v>118</v>
      </c>
      <c r="RR719" s="323">
        <f t="shared" si="22"/>
        <v>0.21415607985480944</v>
      </c>
      <c r="RS719" s="312"/>
      <c r="RT719" s="313"/>
    </row>
    <row r="720" spans="1:493" ht="28.2" thickBot="1" x14ac:dyDescent="0.35">
      <c r="RK720" s="4" t="s">
        <v>2170</v>
      </c>
      <c r="RL720" s="4" t="s">
        <v>6999</v>
      </c>
      <c r="RM720" s="4" t="s">
        <v>2171</v>
      </c>
      <c r="RN720" s="4">
        <v>10</v>
      </c>
      <c r="RO720" s="107">
        <v>4</v>
      </c>
      <c r="RP720" s="108" t="s">
        <v>2165</v>
      </c>
      <c r="RQ720" s="322">
        <f t="shared" si="23"/>
        <v>182</v>
      </c>
      <c r="RR720" s="323">
        <f t="shared" si="22"/>
        <v>0.33030852994555354</v>
      </c>
      <c r="RS720" s="312"/>
      <c r="RT720" s="313"/>
    </row>
    <row r="721" spans="479:488" ht="28.2" thickBot="1" x14ac:dyDescent="0.35">
      <c r="RK721" s="4" t="s">
        <v>2170</v>
      </c>
      <c r="RL721" s="4" t="s">
        <v>7000</v>
      </c>
      <c r="RM721" s="4" t="s">
        <v>2171</v>
      </c>
      <c r="RN721" s="4">
        <v>5</v>
      </c>
      <c r="RO721" s="107">
        <v>5</v>
      </c>
      <c r="RP721" s="108" t="s">
        <v>2166</v>
      </c>
      <c r="RQ721" s="322">
        <f t="shared" si="23"/>
        <v>79</v>
      </c>
      <c r="RR721" s="323">
        <f t="shared" si="22"/>
        <v>0.14337568058076225</v>
      </c>
      <c r="RS721" s="312"/>
      <c r="RT721" s="313"/>
    </row>
    <row r="722" spans="479:488" ht="42" thickBot="1" x14ac:dyDescent="0.35">
      <c r="RK722" s="4" t="s">
        <v>2170</v>
      </c>
      <c r="RL722" s="4" t="s">
        <v>7001</v>
      </c>
      <c r="RM722" s="4" t="s">
        <v>2171</v>
      </c>
      <c r="RN722" s="4">
        <v>0</v>
      </c>
      <c r="RO722" s="107">
        <v>6</v>
      </c>
      <c r="RP722" s="108" t="s">
        <v>2167</v>
      </c>
      <c r="RQ722" s="322">
        <f t="shared" si="23"/>
        <v>19</v>
      </c>
      <c r="RR722" s="323">
        <f t="shared" si="22"/>
        <v>3.4482758620689655E-2</v>
      </c>
      <c r="RS722" s="312"/>
      <c r="RT722" s="313"/>
    </row>
    <row r="723" spans="479:488" ht="28.2" thickBot="1" x14ac:dyDescent="0.35">
      <c r="RK723" s="4"/>
      <c r="RL723" s="4" t="s">
        <v>7002</v>
      </c>
      <c r="RM723" s="4"/>
      <c r="RN723" s="4">
        <v>-98</v>
      </c>
      <c r="RO723" s="243">
        <v>0</v>
      </c>
      <c r="RP723" s="108" t="s">
        <v>2168</v>
      </c>
      <c r="RQ723" s="322">
        <f t="shared" si="23"/>
        <v>145</v>
      </c>
      <c r="RR723" s="323"/>
      <c r="RS723" s="312"/>
      <c r="RT723" s="313"/>
    </row>
    <row r="724" spans="479:488" ht="15" thickBot="1" x14ac:dyDescent="0.35">
      <c r="RK724" s="4"/>
      <c r="RL724" s="4" t="s">
        <v>7003</v>
      </c>
      <c r="RM724" s="4"/>
      <c r="RN724" s="4">
        <v>-99</v>
      </c>
      <c r="RO724" s="243">
        <v>-1</v>
      </c>
      <c r="RP724" s="108" t="s">
        <v>31</v>
      </c>
      <c r="RQ724" s="324">
        <f t="shared" si="23"/>
        <v>0</v>
      </c>
      <c r="RR724" s="325"/>
      <c r="RS724" s="314"/>
      <c r="RT724" s="315"/>
    </row>
    <row r="725" spans="479:488" ht="42" thickBot="1" x14ac:dyDescent="0.35">
      <c r="RK725" s="4" t="s">
        <v>2172</v>
      </c>
      <c r="RL725" s="4" t="s">
        <v>7004</v>
      </c>
      <c r="RM725" s="4" t="s">
        <v>2173</v>
      </c>
      <c r="RN725" s="4">
        <v>30</v>
      </c>
      <c r="RO725" s="309">
        <v>1</v>
      </c>
      <c r="RP725" s="101" t="s">
        <v>2162</v>
      </c>
      <c r="RQ725" s="320">
        <f>COUNTIFS($RV$17:$RV$712,$RO725,$AC$17:$AC$712,"Main")</f>
        <v>9</v>
      </c>
      <c r="RR725" s="321">
        <f t="shared" ref="RR725:RR730" si="24">RQ725/SUMIFS(RQ$717:RQ$796,RM$717:RM$796,$RM725)</f>
        <v>2.5139664804469275E-2</v>
      </c>
      <c r="RS725" s="310"/>
      <c r="RT725" s="311"/>
    </row>
    <row r="726" spans="479:488" ht="28.2" thickBot="1" x14ac:dyDescent="0.35">
      <c r="RK726" s="4" t="s">
        <v>2172</v>
      </c>
      <c r="RL726" s="4" t="s">
        <v>7005</v>
      </c>
      <c r="RM726" s="4" t="s">
        <v>2173</v>
      </c>
      <c r="RN726" s="4">
        <v>20</v>
      </c>
      <c r="RO726" s="309">
        <v>2</v>
      </c>
      <c r="RP726" s="108" t="s">
        <v>2163</v>
      </c>
      <c r="RQ726" s="322">
        <f t="shared" ref="RQ726:RQ732" si="25">COUNTIFS($RV$17:$RV$712,$RO726,$AC$17:$AC$712,"Main")</f>
        <v>80</v>
      </c>
      <c r="RR726" s="323">
        <f t="shared" si="24"/>
        <v>0.22346368715083798</v>
      </c>
      <c r="RS726" s="312"/>
      <c r="RT726" s="313"/>
    </row>
    <row r="727" spans="479:488" ht="28.2" thickBot="1" x14ac:dyDescent="0.35">
      <c r="RK727" s="4" t="s">
        <v>2172</v>
      </c>
      <c r="RL727" s="4" t="s">
        <v>7006</v>
      </c>
      <c r="RM727" s="4" t="s">
        <v>2173</v>
      </c>
      <c r="RN727" s="4">
        <v>15</v>
      </c>
      <c r="RO727" s="309">
        <v>3</v>
      </c>
      <c r="RP727" s="108" t="s">
        <v>2164</v>
      </c>
      <c r="RQ727" s="322">
        <f t="shared" si="25"/>
        <v>78</v>
      </c>
      <c r="RR727" s="323">
        <f t="shared" si="24"/>
        <v>0.21787709497206703</v>
      </c>
      <c r="RS727" s="312"/>
      <c r="RT727" s="313"/>
    </row>
    <row r="728" spans="479:488" ht="28.2" thickBot="1" x14ac:dyDescent="0.35">
      <c r="RK728" s="4" t="s">
        <v>2172</v>
      </c>
      <c r="RL728" s="4" t="s">
        <v>7007</v>
      </c>
      <c r="RM728" s="4" t="s">
        <v>2173</v>
      </c>
      <c r="RN728" s="4">
        <v>10</v>
      </c>
      <c r="RO728" s="309">
        <v>4</v>
      </c>
      <c r="RP728" s="108" t="s">
        <v>2165</v>
      </c>
      <c r="RQ728" s="322">
        <f t="shared" si="25"/>
        <v>121</v>
      </c>
      <c r="RR728" s="323">
        <f t="shared" si="24"/>
        <v>0.33798882681564246</v>
      </c>
      <c r="RS728" s="312"/>
      <c r="RT728" s="313"/>
    </row>
    <row r="729" spans="479:488" ht="28.2" thickBot="1" x14ac:dyDescent="0.35">
      <c r="RK729" s="4" t="s">
        <v>2172</v>
      </c>
      <c r="RL729" s="4" t="s">
        <v>7008</v>
      </c>
      <c r="RM729" s="4" t="s">
        <v>2173</v>
      </c>
      <c r="RN729" s="4">
        <v>5</v>
      </c>
      <c r="RO729" s="309">
        <v>5</v>
      </c>
      <c r="RP729" s="108" t="s">
        <v>2166</v>
      </c>
      <c r="RQ729" s="322">
        <f t="shared" si="25"/>
        <v>58</v>
      </c>
      <c r="RR729" s="323">
        <f t="shared" si="24"/>
        <v>0.16201117318435754</v>
      </c>
      <c r="RS729" s="312"/>
      <c r="RT729" s="313"/>
    </row>
    <row r="730" spans="479:488" ht="42" thickBot="1" x14ac:dyDescent="0.35">
      <c r="RK730" s="4" t="s">
        <v>2172</v>
      </c>
      <c r="RL730" s="4" t="s">
        <v>7009</v>
      </c>
      <c r="RM730" s="4" t="s">
        <v>2173</v>
      </c>
      <c r="RN730" s="4">
        <v>0</v>
      </c>
      <c r="RO730" s="309">
        <v>6</v>
      </c>
      <c r="RP730" s="108" t="s">
        <v>2167</v>
      </c>
      <c r="RQ730" s="322">
        <f t="shared" si="25"/>
        <v>12</v>
      </c>
      <c r="RR730" s="323">
        <f t="shared" si="24"/>
        <v>3.3519553072625698E-2</v>
      </c>
      <c r="RS730" s="312"/>
      <c r="RT730" s="313"/>
    </row>
    <row r="731" spans="479:488" ht="28.2" thickBot="1" x14ac:dyDescent="0.35">
      <c r="RK731" s="4"/>
      <c r="RL731" s="4" t="s">
        <v>7010</v>
      </c>
      <c r="RM731" s="4"/>
      <c r="RN731" s="4">
        <v>-98</v>
      </c>
      <c r="RO731" s="309">
        <v>0</v>
      </c>
      <c r="RP731" s="108" t="s">
        <v>2168</v>
      </c>
      <c r="RQ731" s="322">
        <f t="shared" si="25"/>
        <v>74</v>
      </c>
      <c r="RR731" s="323"/>
      <c r="RS731" s="312"/>
      <c r="RT731" s="313"/>
    </row>
    <row r="732" spans="479:488" ht="15" thickBot="1" x14ac:dyDescent="0.35">
      <c r="RK732" s="4"/>
      <c r="RL732" s="4" t="s">
        <v>7011</v>
      </c>
      <c r="RM732" s="4"/>
      <c r="RN732" s="4">
        <v>-99</v>
      </c>
      <c r="RO732" s="309">
        <v>-1</v>
      </c>
      <c r="RP732" s="108" t="s">
        <v>31</v>
      </c>
      <c r="RQ732" s="324">
        <f t="shared" si="25"/>
        <v>0</v>
      </c>
      <c r="RR732" s="325"/>
      <c r="RS732" s="314"/>
      <c r="RT732" s="315"/>
    </row>
    <row r="733" spans="479:488" ht="42" thickBot="1" x14ac:dyDescent="0.35">
      <c r="RK733" s="4" t="s">
        <v>2174</v>
      </c>
      <c r="RL733" s="4" t="s">
        <v>7012</v>
      </c>
      <c r="RM733" s="4" t="s">
        <v>2175</v>
      </c>
      <c r="RN733" s="4">
        <v>30</v>
      </c>
      <c r="RO733" s="309">
        <v>1</v>
      </c>
      <c r="RP733" s="101" t="s">
        <v>2162</v>
      </c>
      <c r="RQ733" s="320">
        <f>COUNTIFS($RV$17:$RV$712,$RO733,$AC$17:$AC$712,"Secondary or spare")</f>
        <v>15</v>
      </c>
      <c r="RR733" s="321">
        <f t="shared" ref="RR733:RR738" si="26">RQ733/SUMIFS(RQ$717:RQ$796,RM$717:RM$796,$RM733)</f>
        <v>8.5714285714285715E-2</v>
      </c>
      <c r="RS733" s="310"/>
      <c r="RT733" s="311"/>
    </row>
    <row r="734" spans="479:488" ht="28.2" thickBot="1" x14ac:dyDescent="0.35">
      <c r="RK734" s="4" t="s">
        <v>2174</v>
      </c>
      <c r="RL734" s="4" t="s">
        <v>7013</v>
      </c>
      <c r="RM734" s="4" t="s">
        <v>2175</v>
      </c>
      <c r="RN734" s="4">
        <v>20</v>
      </c>
      <c r="RO734" s="309">
        <v>2</v>
      </c>
      <c r="RP734" s="108" t="s">
        <v>2163</v>
      </c>
      <c r="RQ734" s="322">
        <f t="shared" ref="RQ734:RQ740" si="27">COUNTIFS($RV$17:$RV$712,$RO734,$AC$17:$AC$712,"Secondary or spare")</f>
        <v>44</v>
      </c>
      <c r="RR734" s="323">
        <f t="shared" si="26"/>
        <v>0.25142857142857145</v>
      </c>
      <c r="RS734" s="312"/>
      <c r="RT734" s="313"/>
    </row>
    <row r="735" spans="479:488" ht="28.2" thickBot="1" x14ac:dyDescent="0.35">
      <c r="RK735" s="4" t="s">
        <v>2174</v>
      </c>
      <c r="RL735" s="4" t="s">
        <v>7014</v>
      </c>
      <c r="RM735" s="4" t="s">
        <v>2175</v>
      </c>
      <c r="RN735" s="4">
        <v>15</v>
      </c>
      <c r="RO735" s="309">
        <v>3</v>
      </c>
      <c r="RP735" s="108" t="s">
        <v>2164</v>
      </c>
      <c r="RQ735" s="322">
        <f t="shared" si="27"/>
        <v>34</v>
      </c>
      <c r="RR735" s="323">
        <f t="shared" si="26"/>
        <v>0.19428571428571428</v>
      </c>
      <c r="RS735" s="312"/>
      <c r="RT735" s="313"/>
    </row>
    <row r="736" spans="479:488" ht="28.2" thickBot="1" x14ac:dyDescent="0.35">
      <c r="RK736" s="4" t="s">
        <v>2174</v>
      </c>
      <c r="RL736" s="4" t="s">
        <v>7015</v>
      </c>
      <c r="RM736" s="4" t="s">
        <v>2175</v>
      </c>
      <c r="RN736" s="4">
        <v>10</v>
      </c>
      <c r="RO736" s="309">
        <v>4</v>
      </c>
      <c r="RP736" s="108" t="s">
        <v>2165</v>
      </c>
      <c r="RQ736" s="322">
        <f t="shared" si="27"/>
        <v>54</v>
      </c>
      <c r="RR736" s="323">
        <f t="shared" si="26"/>
        <v>0.30857142857142855</v>
      </c>
      <c r="RS736" s="312"/>
      <c r="RT736" s="313"/>
    </row>
    <row r="737" spans="479:488" ht="28.2" thickBot="1" x14ac:dyDescent="0.35">
      <c r="RK737" s="4" t="s">
        <v>2174</v>
      </c>
      <c r="RL737" s="4" t="s">
        <v>7016</v>
      </c>
      <c r="RM737" s="4" t="s">
        <v>2175</v>
      </c>
      <c r="RN737" s="4">
        <v>5</v>
      </c>
      <c r="RO737" s="309">
        <v>5</v>
      </c>
      <c r="RP737" s="108" t="s">
        <v>2166</v>
      </c>
      <c r="RQ737" s="322">
        <f t="shared" si="27"/>
        <v>21</v>
      </c>
      <c r="RR737" s="323">
        <f t="shared" si="26"/>
        <v>0.12</v>
      </c>
      <c r="RS737" s="312"/>
      <c r="RT737" s="313"/>
    </row>
    <row r="738" spans="479:488" ht="42" thickBot="1" x14ac:dyDescent="0.35">
      <c r="RK738" s="4" t="s">
        <v>2174</v>
      </c>
      <c r="RL738" s="4" t="s">
        <v>7017</v>
      </c>
      <c r="RM738" s="4" t="s">
        <v>2175</v>
      </c>
      <c r="RN738" s="4">
        <v>0</v>
      </c>
      <c r="RO738" s="309">
        <v>6</v>
      </c>
      <c r="RP738" s="108" t="s">
        <v>2167</v>
      </c>
      <c r="RQ738" s="322">
        <f t="shared" si="27"/>
        <v>7</v>
      </c>
      <c r="RR738" s="323">
        <f t="shared" si="26"/>
        <v>0.04</v>
      </c>
      <c r="RS738" s="312"/>
      <c r="RT738" s="313"/>
    </row>
    <row r="739" spans="479:488" ht="28.2" thickBot="1" x14ac:dyDescent="0.35">
      <c r="RK739" s="4"/>
      <c r="RL739" s="4" t="s">
        <v>7018</v>
      </c>
      <c r="RM739" s="4"/>
      <c r="RN739" s="4">
        <v>-98</v>
      </c>
      <c r="RO739" s="309">
        <v>0</v>
      </c>
      <c r="RP739" s="108" t="s">
        <v>2168</v>
      </c>
      <c r="RQ739" s="322">
        <f t="shared" si="27"/>
        <v>63</v>
      </c>
      <c r="RR739" s="323"/>
      <c r="RS739" s="312"/>
      <c r="RT739" s="313"/>
    </row>
    <row r="740" spans="479:488" ht="15" thickBot="1" x14ac:dyDescent="0.35">
      <c r="RK740" s="4"/>
      <c r="RL740" s="4" t="s">
        <v>7019</v>
      </c>
      <c r="RM740" s="4"/>
      <c r="RN740" s="4">
        <v>-99</v>
      </c>
      <c r="RO740" s="309">
        <v>-1</v>
      </c>
      <c r="RP740" s="108" t="s">
        <v>31</v>
      </c>
      <c r="RQ740" s="324">
        <f t="shared" si="27"/>
        <v>0</v>
      </c>
      <c r="RR740" s="325"/>
      <c r="RS740" s="314"/>
      <c r="RT740" s="315"/>
    </row>
    <row r="741" spans="479:488" ht="15" thickBot="1" x14ac:dyDescent="0.35">
      <c r="RK741" s="4" t="s">
        <v>2178</v>
      </c>
      <c r="RL741" s="4" t="str">
        <f t="shared" ref="RL741:RL796" si="28">RM741&amp;":"&amp;RN741</f>
        <v>AllTrnsfrRefrig:30</v>
      </c>
      <c r="RM741" s="4" t="s">
        <v>6935</v>
      </c>
      <c r="RN741" s="4">
        <v>30</v>
      </c>
      <c r="RO741" s="100">
        <v>1</v>
      </c>
      <c r="RP741" s="269" t="s">
        <v>2162</v>
      </c>
      <c r="RQ741" s="322">
        <f>RQ749+RQ773</f>
        <v>4</v>
      </c>
      <c r="RR741" s="323">
        <f>RQ741/SUMIFS(RQ$717:RQ$796,RM$717:RM$796,$RM741)</f>
        <v>3.0769230769230771E-2</v>
      </c>
      <c r="RS741" s="312"/>
      <c r="RT741" s="313"/>
    </row>
    <row r="742" spans="479:488" ht="15" thickBot="1" x14ac:dyDescent="0.35">
      <c r="RK742" s="4" t="s">
        <v>2178</v>
      </c>
      <c r="RL742" s="4" t="str">
        <f t="shared" si="28"/>
        <v>AllTrnsfrRefrig:20</v>
      </c>
      <c r="RM742" s="4" t="s">
        <v>6935</v>
      </c>
      <c r="RN742" s="4">
        <v>20</v>
      </c>
      <c r="RO742" s="107">
        <v>2</v>
      </c>
      <c r="RP742" s="113" t="s">
        <v>2163</v>
      </c>
      <c r="RQ742" s="322">
        <f t="shared" ref="RQ742:RQ748" si="29">RQ750+RQ774</f>
        <v>21</v>
      </c>
      <c r="RR742" s="323">
        <f t="shared" ref="RR742:RR746" si="30">RQ742/SUMIFS(RQ$717:RQ$796,RM$717:RM$796,$RM742)</f>
        <v>0.16153846153846155</v>
      </c>
      <c r="RS742" s="312"/>
      <c r="RT742" s="313"/>
    </row>
    <row r="743" spans="479:488" ht="15" thickBot="1" x14ac:dyDescent="0.35">
      <c r="RK743" s="4" t="s">
        <v>2178</v>
      </c>
      <c r="RL743" s="4" t="str">
        <f t="shared" si="28"/>
        <v>AllTrnsfrRefrig:15</v>
      </c>
      <c r="RM743" s="4" t="s">
        <v>6935</v>
      </c>
      <c r="RN743" s="4">
        <v>15</v>
      </c>
      <c r="RO743" s="107">
        <v>3</v>
      </c>
      <c r="RP743" s="113" t="s">
        <v>2164</v>
      </c>
      <c r="RQ743" s="322">
        <f t="shared" si="29"/>
        <v>26</v>
      </c>
      <c r="RR743" s="323">
        <f t="shared" si="30"/>
        <v>0.2</v>
      </c>
      <c r="RS743" s="312"/>
      <c r="RT743" s="313"/>
    </row>
    <row r="744" spans="479:488" ht="15" thickBot="1" x14ac:dyDescent="0.35">
      <c r="RK744" s="4" t="s">
        <v>2178</v>
      </c>
      <c r="RL744" s="4" t="str">
        <f t="shared" si="28"/>
        <v>AllTrnsfrRefrig:10</v>
      </c>
      <c r="RM744" s="4" t="s">
        <v>6935</v>
      </c>
      <c r="RN744" s="4">
        <v>10</v>
      </c>
      <c r="RO744" s="107">
        <v>4</v>
      </c>
      <c r="RP744" s="113" t="s">
        <v>2165</v>
      </c>
      <c r="RQ744" s="322">
        <f t="shared" si="29"/>
        <v>42</v>
      </c>
      <c r="RR744" s="323">
        <f t="shared" si="30"/>
        <v>0.32307692307692309</v>
      </c>
      <c r="RS744" s="312"/>
      <c r="RT744" s="313"/>
    </row>
    <row r="745" spans="479:488" ht="15" thickBot="1" x14ac:dyDescent="0.35">
      <c r="RK745" s="4" t="s">
        <v>2178</v>
      </c>
      <c r="RL745" s="4" t="str">
        <f t="shared" si="28"/>
        <v>AllTrnsfrRefrig:5</v>
      </c>
      <c r="RM745" s="4" t="s">
        <v>6935</v>
      </c>
      <c r="RN745" s="4">
        <v>5</v>
      </c>
      <c r="RO745" s="107">
        <v>5</v>
      </c>
      <c r="RP745" s="113" t="s">
        <v>2166</v>
      </c>
      <c r="RQ745" s="322">
        <f t="shared" si="29"/>
        <v>34</v>
      </c>
      <c r="RR745" s="323">
        <f t="shared" si="30"/>
        <v>0.26153846153846155</v>
      </c>
      <c r="RS745" s="312"/>
      <c r="RT745" s="313"/>
    </row>
    <row r="746" spans="479:488" ht="15" thickBot="1" x14ac:dyDescent="0.35">
      <c r="RK746" s="4" t="s">
        <v>2178</v>
      </c>
      <c r="RL746" s="4" t="str">
        <f t="shared" si="28"/>
        <v>AllTrnsfrRefrig:0</v>
      </c>
      <c r="RM746" s="4" t="s">
        <v>6935</v>
      </c>
      <c r="RN746" s="4">
        <v>0</v>
      </c>
      <c r="RO746" s="107">
        <v>6</v>
      </c>
      <c r="RP746" s="113" t="s">
        <v>2167</v>
      </c>
      <c r="RQ746" s="322">
        <f t="shared" si="29"/>
        <v>3</v>
      </c>
      <c r="RR746" s="323">
        <f t="shared" si="30"/>
        <v>2.3076923076923078E-2</v>
      </c>
      <c r="RS746" s="312"/>
      <c r="RT746" s="313"/>
    </row>
    <row r="747" spans="479:488" ht="15" thickBot="1" x14ac:dyDescent="0.35">
      <c r="RK747" s="4"/>
      <c r="RL747" s="4" t="str">
        <f t="shared" si="28"/>
        <v>:-98</v>
      </c>
      <c r="RM747" s="4"/>
      <c r="RN747" s="4">
        <v>-98</v>
      </c>
      <c r="RO747" s="107">
        <v>-98</v>
      </c>
      <c r="RP747" s="113" t="s">
        <v>2168</v>
      </c>
      <c r="RQ747" s="322">
        <f t="shared" si="29"/>
        <v>36</v>
      </c>
      <c r="RR747" s="323"/>
      <c r="RS747" s="312"/>
      <c r="RT747" s="313"/>
    </row>
    <row r="748" spans="479:488" ht="15" thickBot="1" x14ac:dyDescent="0.35">
      <c r="RK748" s="4"/>
      <c r="RL748" s="4" t="str">
        <f t="shared" si="28"/>
        <v>:-99</v>
      </c>
      <c r="RM748" s="4"/>
      <c r="RN748" s="4">
        <v>-99</v>
      </c>
      <c r="RO748" s="107">
        <v>-99</v>
      </c>
      <c r="RP748" s="113" t="s">
        <v>2169</v>
      </c>
      <c r="RQ748" s="322">
        <f t="shared" si="29"/>
        <v>0</v>
      </c>
      <c r="RR748" s="323"/>
      <c r="RS748" s="312"/>
      <c r="RT748" s="313"/>
    </row>
    <row r="749" spans="479:488" ht="42" thickBot="1" x14ac:dyDescent="0.35">
      <c r="RK749" s="4" t="s">
        <v>2179</v>
      </c>
      <c r="RL749" s="4" t="str">
        <f t="shared" si="28"/>
        <v>PeerToPeerAllRefrig:30</v>
      </c>
      <c r="RM749" s="4" t="s">
        <v>6910</v>
      </c>
      <c r="RN749" s="4">
        <v>30</v>
      </c>
      <c r="RO749" s="309">
        <v>1</v>
      </c>
      <c r="RP749" s="101" t="s">
        <v>2162</v>
      </c>
      <c r="RQ749" s="320">
        <f>RQ757+RQ765</f>
        <v>3</v>
      </c>
      <c r="RR749" s="321">
        <f t="shared" ref="RR749:RR754" si="31">RQ749/SUMIFS(RQ$717:RQ$796,RM$717:RM$796,$RM749)</f>
        <v>2.4793388429752067E-2</v>
      </c>
      <c r="RS749" s="310"/>
      <c r="RT749" s="311"/>
    </row>
    <row r="750" spans="479:488" ht="28.2" thickBot="1" x14ac:dyDescent="0.35">
      <c r="RK750" s="4" t="s">
        <v>2179</v>
      </c>
      <c r="RL750" s="4" t="str">
        <f t="shared" si="28"/>
        <v>PeerToPeerAllRefrig:20</v>
      </c>
      <c r="RM750" s="4" t="s">
        <v>6910</v>
      </c>
      <c r="RN750" s="4">
        <v>20</v>
      </c>
      <c r="RO750" s="309">
        <v>2</v>
      </c>
      <c r="RP750" s="108" t="s">
        <v>2163</v>
      </c>
      <c r="RQ750" s="322">
        <f t="shared" ref="RQ750:RQ756" si="32">RQ758+RQ766</f>
        <v>18</v>
      </c>
      <c r="RR750" s="323">
        <f t="shared" si="31"/>
        <v>0.1487603305785124</v>
      </c>
      <c r="RS750" s="312"/>
      <c r="RT750" s="313"/>
    </row>
    <row r="751" spans="479:488" ht="28.2" thickBot="1" x14ac:dyDescent="0.35">
      <c r="RK751" s="4" t="s">
        <v>2179</v>
      </c>
      <c r="RL751" s="4" t="str">
        <f t="shared" si="28"/>
        <v>PeerToPeerAllRefrig:15</v>
      </c>
      <c r="RM751" s="4" t="s">
        <v>6910</v>
      </c>
      <c r="RN751" s="4">
        <v>15</v>
      </c>
      <c r="RO751" s="309">
        <v>3</v>
      </c>
      <c r="RP751" s="108" t="s">
        <v>2164</v>
      </c>
      <c r="RQ751" s="322">
        <f t="shared" si="32"/>
        <v>24</v>
      </c>
      <c r="RR751" s="323">
        <f t="shared" si="31"/>
        <v>0.19834710743801653</v>
      </c>
      <c r="RS751" s="312"/>
      <c r="RT751" s="313"/>
    </row>
    <row r="752" spans="479:488" ht="28.2" thickBot="1" x14ac:dyDescent="0.35">
      <c r="RK752" s="4" t="s">
        <v>2179</v>
      </c>
      <c r="RL752" s="4" t="str">
        <f t="shared" si="28"/>
        <v>PeerToPeerAllRefrig:10</v>
      </c>
      <c r="RM752" s="4" t="s">
        <v>6910</v>
      </c>
      <c r="RN752" s="4">
        <v>10</v>
      </c>
      <c r="RO752" s="309">
        <v>4</v>
      </c>
      <c r="RP752" s="108" t="s">
        <v>2165</v>
      </c>
      <c r="RQ752" s="322">
        <f t="shared" si="32"/>
        <v>42</v>
      </c>
      <c r="RR752" s="323">
        <f t="shared" si="31"/>
        <v>0.34710743801652894</v>
      </c>
      <c r="RS752" s="312"/>
      <c r="RT752" s="313"/>
    </row>
    <row r="753" spans="479:488" ht="28.2" thickBot="1" x14ac:dyDescent="0.35">
      <c r="RK753" s="4" t="s">
        <v>2179</v>
      </c>
      <c r="RL753" s="4" t="str">
        <f t="shared" si="28"/>
        <v>PeerToPeerAllRefrig:5</v>
      </c>
      <c r="RM753" s="4" t="s">
        <v>6910</v>
      </c>
      <c r="RN753" s="4">
        <v>5</v>
      </c>
      <c r="RO753" s="309">
        <v>5</v>
      </c>
      <c r="RP753" s="108" t="s">
        <v>2166</v>
      </c>
      <c r="RQ753" s="322">
        <f t="shared" si="32"/>
        <v>31</v>
      </c>
      <c r="RR753" s="323">
        <f t="shared" si="31"/>
        <v>0.256198347107438</v>
      </c>
      <c r="RS753" s="312"/>
      <c r="RT753" s="313"/>
    </row>
    <row r="754" spans="479:488" ht="42" thickBot="1" x14ac:dyDescent="0.35">
      <c r="RK754" s="4" t="s">
        <v>2179</v>
      </c>
      <c r="RL754" s="4" t="str">
        <f t="shared" si="28"/>
        <v>PeerToPeerAllRefrig:0</v>
      </c>
      <c r="RM754" s="4" t="s">
        <v>6910</v>
      </c>
      <c r="RN754" s="4">
        <v>0</v>
      </c>
      <c r="RO754" s="309">
        <v>6</v>
      </c>
      <c r="RP754" s="108" t="s">
        <v>2167</v>
      </c>
      <c r="RQ754" s="322">
        <f t="shared" si="32"/>
        <v>3</v>
      </c>
      <c r="RR754" s="323">
        <f t="shared" si="31"/>
        <v>2.4793388429752067E-2</v>
      </c>
      <c r="RS754" s="312"/>
      <c r="RT754" s="313"/>
    </row>
    <row r="755" spans="479:488" ht="28.2" thickBot="1" x14ac:dyDescent="0.35">
      <c r="RK755" s="4"/>
      <c r="RL755" s="4" t="str">
        <f t="shared" si="28"/>
        <v>:-98</v>
      </c>
      <c r="RM755" s="4"/>
      <c r="RN755" s="4">
        <v>-98</v>
      </c>
      <c r="RO755" s="309">
        <v>0</v>
      </c>
      <c r="RP755" s="108" t="s">
        <v>2168</v>
      </c>
      <c r="RQ755" s="322">
        <f t="shared" si="32"/>
        <v>35</v>
      </c>
      <c r="RR755" s="323"/>
      <c r="RS755" s="312"/>
      <c r="RT755" s="313"/>
    </row>
    <row r="756" spans="479:488" ht="15" thickBot="1" x14ac:dyDescent="0.35">
      <c r="RK756" s="4"/>
      <c r="RL756" s="4" t="str">
        <f t="shared" si="28"/>
        <v>:-99</v>
      </c>
      <c r="RM756" s="4"/>
      <c r="RN756" s="4">
        <v>-99</v>
      </c>
      <c r="RO756" s="309">
        <v>-1</v>
      </c>
      <c r="RP756" s="108" t="s">
        <v>31</v>
      </c>
      <c r="RQ756" s="324">
        <f t="shared" si="32"/>
        <v>0</v>
      </c>
      <c r="RR756" s="325"/>
      <c r="RS756" s="314"/>
      <c r="RT756" s="315"/>
    </row>
    <row r="757" spans="479:488" ht="42" thickBot="1" x14ac:dyDescent="0.35">
      <c r="RK757" s="4" t="s">
        <v>2178</v>
      </c>
      <c r="RL757" s="4" t="str">
        <f t="shared" si="28"/>
        <v>FreeRefrig:30</v>
      </c>
      <c r="RM757" s="4" t="s">
        <v>6907</v>
      </c>
      <c r="RN757" s="4">
        <v>30</v>
      </c>
      <c r="RO757" s="309">
        <v>1</v>
      </c>
      <c r="RP757" s="101" t="s">
        <v>2162</v>
      </c>
      <c r="RQ757" s="320">
        <f>COUNTIFS($RV$17:$RV$712,$RO757,$BI$17:$BI$712,"Give away to private party")</f>
        <v>3</v>
      </c>
      <c r="RR757" s="321">
        <f t="shared" ref="RR757:RR762" si="33">RQ757/SUMIFS(RQ$717:RQ$796,RM$717:RM$796,$RM757)</f>
        <v>4.4117647058823532E-2</v>
      </c>
      <c r="RS757" s="310"/>
      <c r="RT757" s="311"/>
    </row>
    <row r="758" spans="479:488" ht="28.2" thickBot="1" x14ac:dyDescent="0.35">
      <c r="RK758" s="4" t="s">
        <v>2178</v>
      </c>
      <c r="RL758" s="4" t="str">
        <f t="shared" si="28"/>
        <v>FreeRefrig:20</v>
      </c>
      <c r="RM758" s="4" t="s">
        <v>6907</v>
      </c>
      <c r="RN758" s="4">
        <v>20</v>
      </c>
      <c r="RO758" s="309">
        <v>2</v>
      </c>
      <c r="RP758" s="108" t="s">
        <v>2163</v>
      </c>
      <c r="RQ758" s="322">
        <f t="shared" ref="RQ758:RQ764" si="34">COUNTIFS($RV$17:$RV$712,$RO758,$BI$17:$BI$712,"Give away to private party")</f>
        <v>7</v>
      </c>
      <c r="RR758" s="323">
        <f t="shared" si="33"/>
        <v>0.10294117647058823</v>
      </c>
      <c r="RS758" s="312"/>
      <c r="RT758" s="313"/>
    </row>
    <row r="759" spans="479:488" ht="28.2" thickBot="1" x14ac:dyDescent="0.35">
      <c r="RK759" s="4" t="s">
        <v>2178</v>
      </c>
      <c r="RL759" s="4" t="str">
        <f t="shared" si="28"/>
        <v>FreeRefrig:15</v>
      </c>
      <c r="RM759" s="4" t="s">
        <v>6907</v>
      </c>
      <c r="RN759" s="4">
        <v>15</v>
      </c>
      <c r="RO759" s="309">
        <v>3</v>
      </c>
      <c r="RP759" s="108" t="s">
        <v>2164</v>
      </c>
      <c r="RQ759" s="322">
        <f t="shared" si="34"/>
        <v>15</v>
      </c>
      <c r="RR759" s="323">
        <f t="shared" si="33"/>
        <v>0.22058823529411764</v>
      </c>
      <c r="RS759" s="312"/>
      <c r="RT759" s="313"/>
    </row>
    <row r="760" spans="479:488" ht="28.2" thickBot="1" x14ac:dyDescent="0.35">
      <c r="RK760" s="4" t="s">
        <v>2178</v>
      </c>
      <c r="RL760" s="4" t="str">
        <f t="shared" si="28"/>
        <v>FreeRefrig:10</v>
      </c>
      <c r="RM760" s="4" t="s">
        <v>6907</v>
      </c>
      <c r="RN760" s="4">
        <v>10</v>
      </c>
      <c r="RO760" s="309">
        <v>4</v>
      </c>
      <c r="RP760" s="108" t="s">
        <v>2165</v>
      </c>
      <c r="RQ760" s="322">
        <f t="shared" si="34"/>
        <v>27</v>
      </c>
      <c r="RR760" s="323">
        <f t="shared" si="33"/>
        <v>0.39705882352941174</v>
      </c>
      <c r="RS760" s="312"/>
      <c r="RT760" s="313"/>
    </row>
    <row r="761" spans="479:488" ht="28.2" thickBot="1" x14ac:dyDescent="0.35">
      <c r="RK761" s="4" t="s">
        <v>2178</v>
      </c>
      <c r="RL761" s="4" t="str">
        <f t="shared" si="28"/>
        <v>FreeRefrig:5</v>
      </c>
      <c r="RM761" s="4" t="s">
        <v>6907</v>
      </c>
      <c r="RN761" s="4">
        <v>5</v>
      </c>
      <c r="RO761" s="309">
        <v>5</v>
      </c>
      <c r="RP761" s="108" t="s">
        <v>2166</v>
      </c>
      <c r="RQ761" s="322">
        <f t="shared" si="34"/>
        <v>15</v>
      </c>
      <c r="RR761" s="323">
        <f t="shared" si="33"/>
        <v>0.22058823529411764</v>
      </c>
      <c r="RS761" s="312"/>
      <c r="RT761" s="313"/>
    </row>
    <row r="762" spans="479:488" ht="42" thickBot="1" x14ac:dyDescent="0.35">
      <c r="RK762" s="4" t="s">
        <v>2178</v>
      </c>
      <c r="RL762" s="4" t="str">
        <f t="shared" si="28"/>
        <v>FreeRefrig:0</v>
      </c>
      <c r="RM762" s="4" t="s">
        <v>6907</v>
      </c>
      <c r="RN762" s="4">
        <v>0</v>
      </c>
      <c r="RO762" s="309">
        <v>6</v>
      </c>
      <c r="RP762" s="108" t="s">
        <v>2167</v>
      </c>
      <c r="RQ762" s="322">
        <f t="shared" si="34"/>
        <v>1</v>
      </c>
      <c r="RR762" s="323">
        <f t="shared" si="33"/>
        <v>1.4705882352941176E-2</v>
      </c>
      <c r="RS762" s="312"/>
      <c r="RT762" s="313"/>
    </row>
    <row r="763" spans="479:488" ht="28.2" thickBot="1" x14ac:dyDescent="0.35">
      <c r="RK763" s="4"/>
      <c r="RL763" s="4" t="str">
        <f t="shared" si="28"/>
        <v>:-98</v>
      </c>
      <c r="RM763" s="4"/>
      <c r="RN763" s="4">
        <v>-98</v>
      </c>
      <c r="RO763" s="309">
        <v>0</v>
      </c>
      <c r="RP763" s="108" t="s">
        <v>2168</v>
      </c>
      <c r="RQ763" s="322">
        <f t="shared" si="34"/>
        <v>27</v>
      </c>
      <c r="RR763" s="323"/>
      <c r="RS763" s="312"/>
      <c r="RT763" s="313"/>
    </row>
    <row r="764" spans="479:488" ht="15" thickBot="1" x14ac:dyDescent="0.35">
      <c r="RK764" s="4"/>
      <c r="RL764" s="4" t="str">
        <f t="shared" si="28"/>
        <v>:-99</v>
      </c>
      <c r="RM764" s="4"/>
      <c r="RN764" s="4">
        <v>-99</v>
      </c>
      <c r="RO764" s="309">
        <v>-1</v>
      </c>
      <c r="RP764" s="108" t="s">
        <v>31</v>
      </c>
      <c r="RQ764" s="324">
        <f t="shared" si="34"/>
        <v>0</v>
      </c>
      <c r="RR764" s="325"/>
      <c r="RS764" s="314"/>
      <c r="RT764" s="315"/>
    </row>
    <row r="765" spans="479:488" ht="42" thickBot="1" x14ac:dyDescent="0.35">
      <c r="RK765" s="4" t="s">
        <v>2179</v>
      </c>
      <c r="RL765" s="4" t="str">
        <f t="shared" si="28"/>
        <v>PeerToPeerSaleRefrig:30</v>
      </c>
      <c r="RM765" s="4" t="s">
        <v>6909</v>
      </c>
      <c r="RN765" s="4">
        <v>30</v>
      </c>
      <c r="RO765" s="309">
        <v>1</v>
      </c>
      <c r="RP765" s="101" t="s">
        <v>2162</v>
      </c>
      <c r="RQ765" s="320">
        <f>COUNTIFS($RV$17:$RV$712,$RO765,$BI$17:$BI$712,"Sell it to private party")</f>
        <v>0</v>
      </c>
      <c r="RR765" s="321">
        <f t="shared" ref="RR765:RR770" si="35">RQ765/SUMIFS(RQ$717:RQ$796,RM$717:RM$796,$RM765)</f>
        <v>0</v>
      </c>
      <c r="RS765" s="310"/>
      <c r="RT765" s="311"/>
    </row>
    <row r="766" spans="479:488" ht="28.2" thickBot="1" x14ac:dyDescent="0.35">
      <c r="RK766" s="4" t="s">
        <v>2179</v>
      </c>
      <c r="RL766" s="4" t="str">
        <f t="shared" si="28"/>
        <v>PeerToPeerSaleRefrig:20</v>
      </c>
      <c r="RM766" s="4" t="s">
        <v>6909</v>
      </c>
      <c r="RN766" s="4">
        <v>20</v>
      </c>
      <c r="RO766" s="309">
        <v>2</v>
      </c>
      <c r="RP766" s="108" t="s">
        <v>2163</v>
      </c>
      <c r="RQ766" s="322">
        <f t="shared" ref="RQ766:RQ772" si="36">COUNTIFS($RV$17:$RV$712,$RO766,$BI$17:$BI$712,"Sell it to private party")</f>
        <v>11</v>
      </c>
      <c r="RR766" s="323">
        <f t="shared" si="35"/>
        <v>0.20754716981132076</v>
      </c>
      <c r="RS766" s="312"/>
      <c r="RT766" s="313"/>
    </row>
    <row r="767" spans="479:488" ht="28.2" thickBot="1" x14ac:dyDescent="0.35">
      <c r="RK767" s="4" t="s">
        <v>2179</v>
      </c>
      <c r="RL767" s="4" t="str">
        <f t="shared" si="28"/>
        <v>PeerToPeerSaleRefrig:15</v>
      </c>
      <c r="RM767" s="4" t="s">
        <v>6909</v>
      </c>
      <c r="RN767" s="4">
        <v>15</v>
      </c>
      <c r="RO767" s="309">
        <v>3</v>
      </c>
      <c r="RP767" s="108" t="s">
        <v>2164</v>
      </c>
      <c r="RQ767" s="322">
        <f t="shared" si="36"/>
        <v>9</v>
      </c>
      <c r="RR767" s="323">
        <f t="shared" si="35"/>
        <v>0.16981132075471697</v>
      </c>
      <c r="RS767" s="312"/>
      <c r="RT767" s="313"/>
    </row>
    <row r="768" spans="479:488" ht="28.2" thickBot="1" x14ac:dyDescent="0.35">
      <c r="RK768" s="4" t="s">
        <v>2179</v>
      </c>
      <c r="RL768" s="4" t="str">
        <f t="shared" si="28"/>
        <v>PeerToPeerSaleRefrig:10</v>
      </c>
      <c r="RM768" s="4" t="s">
        <v>6909</v>
      </c>
      <c r="RN768" s="4">
        <v>10</v>
      </c>
      <c r="RO768" s="309">
        <v>4</v>
      </c>
      <c r="RP768" s="108" t="s">
        <v>2165</v>
      </c>
      <c r="RQ768" s="322">
        <f t="shared" si="36"/>
        <v>15</v>
      </c>
      <c r="RR768" s="323">
        <f t="shared" si="35"/>
        <v>0.28301886792452829</v>
      </c>
      <c r="RS768" s="312"/>
      <c r="RT768" s="313"/>
    </row>
    <row r="769" spans="479:488" ht="28.2" thickBot="1" x14ac:dyDescent="0.35">
      <c r="RK769" s="4" t="s">
        <v>2179</v>
      </c>
      <c r="RL769" s="4" t="str">
        <f t="shared" si="28"/>
        <v>PeerToPeerSaleRefrig:5</v>
      </c>
      <c r="RM769" s="4" t="s">
        <v>6909</v>
      </c>
      <c r="RN769" s="4">
        <v>5</v>
      </c>
      <c r="RO769" s="309">
        <v>5</v>
      </c>
      <c r="RP769" s="108" t="s">
        <v>2166</v>
      </c>
      <c r="RQ769" s="322">
        <f t="shared" si="36"/>
        <v>16</v>
      </c>
      <c r="RR769" s="323">
        <f t="shared" si="35"/>
        <v>0.30188679245283018</v>
      </c>
      <c r="RS769" s="312"/>
      <c r="RT769" s="313"/>
    </row>
    <row r="770" spans="479:488" ht="42" thickBot="1" x14ac:dyDescent="0.35">
      <c r="RK770" s="4" t="s">
        <v>2179</v>
      </c>
      <c r="RL770" s="4" t="str">
        <f t="shared" si="28"/>
        <v>PeerToPeerSaleRefrig:0</v>
      </c>
      <c r="RM770" s="4" t="s">
        <v>6909</v>
      </c>
      <c r="RN770" s="4">
        <v>0</v>
      </c>
      <c r="RO770" s="309">
        <v>6</v>
      </c>
      <c r="RP770" s="108" t="s">
        <v>2167</v>
      </c>
      <c r="RQ770" s="322">
        <f t="shared" si="36"/>
        <v>2</v>
      </c>
      <c r="RR770" s="323">
        <f t="shared" si="35"/>
        <v>3.7735849056603772E-2</v>
      </c>
      <c r="RS770" s="312"/>
      <c r="RT770" s="313"/>
    </row>
    <row r="771" spans="479:488" ht="28.2" thickBot="1" x14ac:dyDescent="0.35">
      <c r="RK771" s="4"/>
      <c r="RL771" s="4" t="str">
        <f t="shared" si="28"/>
        <v>:-98</v>
      </c>
      <c r="RM771" s="4"/>
      <c r="RN771" s="4">
        <v>-98</v>
      </c>
      <c r="RO771" s="309">
        <v>0</v>
      </c>
      <c r="RP771" s="108" t="s">
        <v>2168</v>
      </c>
      <c r="RQ771" s="322">
        <f t="shared" si="36"/>
        <v>8</v>
      </c>
      <c r="RR771" s="323"/>
      <c r="RS771" s="312"/>
      <c r="RT771" s="313"/>
    </row>
    <row r="772" spans="479:488" ht="15" thickBot="1" x14ac:dyDescent="0.35">
      <c r="RK772" s="4"/>
      <c r="RL772" s="4" t="str">
        <f t="shared" si="28"/>
        <v>:-99</v>
      </c>
      <c r="RM772" s="4"/>
      <c r="RN772" s="4">
        <v>-99</v>
      </c>
      <c r="RO772" s="309">
        <v>-1</v>
      </c>
      <c r="RP772" s="108" t="s">
        <v>31</v>
      </c>
      <c r="RQ772" s="324">
        <f t="shared" si="36"/>
        <v>0</v>
      </c>
      <c r="RR772" s="325"/>
      <c r="RS772" s="314"/>
      <c r="RT772" s="315"/>
    </row>
    <row r="773" spans="479:488" ht="42" thickBot="1" x14ac:dyDescent="0.35">
      <c r="RK773" s="4" t="s">
        <v>2181</v>
      </c>
      <c r="RL773" s="4" t="str">
        <f t="shared" si="28"/>
        <v>RetailRefrig:30</v>
      </c>
      <c r="RM773" s="4" t="s">
        <v>6911</v>
      </c>
      <c r="RN773" s="4">
        <v>30</v>
      </c>
      <c r="RO773" s="309">
        <v>1</v>
      </c>
      <c r="RP773" s="101" t="s">
        <v>2162</v>
      </c>
      <c r="RQ773" s="320">
        <f>COUNTIFS($RV$17:$RV$712,$RO773,$BI$17:$BI$712,"Sell it to used appliance dealer")</f>
        <v>1</v>
      </c>
      <c r="RR773" s="321">
        <f t="shared" ref="RR773:RR778" si="37">RQ773/SUMIFS(RQ$717:RQ$796,RM$717:RM$796,$RM773)</f>
        <v>0.1111111111111111</v>
      </c>
      <c r="RS773" s="310"/>
      <c r="RT773" s="311"/>
    </row>
    <row r="774" spans="479:488" ht="28.2" thickBot="1" x14ac:dyDescent="0.35">
      <c r="RK774" s="4" t="s">
        <v>2181</v>
      </c>
      <c r="RL774" s="4" t="str">
        <f t="shared" si="28"/>
        <v>RetailRefrig:20</v>
      </c>
      <c r="RM774" s="4" t="s">
        <v>6911</v>
      </c>
      <c r="RN774" s="4">
        <v>20</v>
      </c>
      <c r="RO774" s="309">
        <v>2</v>
      </c>
      <c r="RP774" s="108" t="s">
        <v>2163</v>
      </c>
      <c r="RQ774" s="322">
        <f t="shared" ref="RQ774:RQ780" si="38">COUNTIFS($RV$17:$RV$712,$RO774,$BI$17:$BI$712,"Sell it to used appliance dealer")</f>
        <v>3</v>
      </c>
      <c r="RR774" s="323">
        <f t="shared" si="37"/>
        <v>0.33333333333333331</v>
      </c>
      <c r="RS774" s="312"/>
      <c r="RT774" s="313"/>
    </row>
    <row r="775" spans="479:488" ht="28.2" thickBot="1" x14ac:dyDescent="0.35">
      <c r="RK775" s="4" t="s">
        <v>2181</v>
      </c>
      <c r="RL775" s="4" t="str">
        <f t="shared" si="28"/>
        <v>RetailRefrig:15</v>
      </c>
      <c r="RM775" s="4" t="s">
        <v>6911</v>
      </c>
      <c r="RN775" s="4">
        <v>15</v>
      </c>
      <c r="RO775" s="309">
        <v>3</v>
      </c>
      <c r="RP775" s="108" t="s">
        <v>2164</v>
      </c>
      <c r="RQ775" s="322">
        <f t="shared" si="38"/>
        <v>2</v>
      </c>
      <c r="RR775" s="323">
        <f t="shared" si="37"/>
        <v>0.22222222222222221</v>
      </c>
      <c r="RS775" s="312"/>
      <c r="RT775" s="313"/>
    </row>
    <row r="776" spans="479:488" ht="28.2" thickBot="1" x14ac:dyDescent="0.35">
      <c r="RK776" s="4" t="s">
        <v>2181</v>
      </c>
      <c r="RL776" s="4" t="str">
        <f t="shared" si="28"/>
        <v>RetailRefrig:10</v>
      </c>
      <c r="RM776" s="4" t="s">
        <v>6911</v>
      </c>
      <c r="RN776" s="4">
        <v>10</v>
      </c>
      <c r="RO776" s="309">
        <v>4</v>
      </c>
      <c r="RP776" s="108" t="s">
        <v>2165</v>
      </c>
      <c r="RQ776" s="322">
        <f t="shared" si="38"/>
        <v>0</v>
      </c>
      <c r="RR776" s="323">
        <f t="shared" si="37"/>
        <v>0</v>
      </c>
      <c r="RS776" s="312"/>
      <c r="RT776" s="313"/>
    </row>
    <row r="777" spans="479:488" ht="28.2" thickBot="1" x14ac:dyDescent="0.35">
      <c r="RK777" s="4" t="s">
        <v>2181</v>
      </c>
      <c r="RL777" s="4" t="str">
        <f t="shared" si="28"/>
        <v>RetailRefrig:5</v>
      </c>
      <c r="RM777" s="4" t="s">
        <v>6911</v>
      </c>
      <c r="RN777" s="4">
        <v>5</v>
      </c>
      <c r="RO777" s="309">
        <v>5</v>
      </c>
      <c r="RP777" s="108" t="s">
        <v>2166</v>
      </c>
      <c r="RQ777" s="322">
        <f t="shared" si="38"/>
        <v>3</v>
      </c>
      <c r="RR777" s="323">
        <f t="shared" si="37"/>
        <v>0.33333333333333331</v>
      </c>
      <c r="RS777" s="312"/>
      <c r="RT777" s="313"/>
    </row>
    <row r="778" spans="479:488" ht="42" thickBot="1" x14ac:dyDescent="0.35">
      <c r="RK778" s="4" t="s">
        <v>2181</v>
      </c>
      <c r="RL778" s="4" t="str">
        <f t="shared" si="28"/>
        <v>RetailRefrig:0</v>
      </c>
      <c r="RM778" s="4" t="s">
        <v>6911</v>
      </c>
      <c r="RN778" s="4">
        <v>0</v>
      </c>
      <c r="RO778" s="309">
        <v>6</v>
      </c>
      <c r="RP778" s="108" t="s">
        <v>2167</v>
      </c>
      <c r="RQ778" s="322">
        <f t="shared" si="38"/>
        <v>0</v>
      </c>
      <c r="RR778" s="323">
        <f t="shared" si="37"/>
        <v>0</v>
      </c>
      <c r="RS778" s="312"/>
      <c r="RT778" s="313"/>
    </row>
    <row r="779" spans="479:488" ht="28.2" thickBot="1" x14ac:dyDescent="0.35">
      <c r="RK779" s="4"/>
      <c r="RL779" s="4" t="str">
        <f t="shared" si="28"/>
        <v>:-98</v>
      </c>
      <c r="RM779" s="4"/>
      <c r="RN779" s="4">
        <v>-98</v>
      </c>
      <c r="RO779" s="309">
        <v>0</v>
      </c>
      <c r="RP779" s="108" t="s">
        <v>2168</v>
      </c>
      <c r="RQ779" s="322">
        <f t="shared" si="38"/>
        <v>1</v>
      </c>
      <c r="RR779" s="323"/>
      <c r="RS779" s="312"/>
      <c r="RT779" s="313"/>
    </row>
    <row r="780" spans="479:488" ht="15" thickBot="1" x14ac:dyDescent="0.35">
      <c r="RK780" s="4"/>
      <c r="RL780" s="4" t="str">
        <f t="shared" si="28"/>
        <v>:-99</v>
      </c>
      <c r="RM780" s="4"/>
      <c r="RN780" s="4">
        <v>-99</v>
      </c>
      <c r="RO780" s="309">
        <v>-1</v>
      </c>
      <c r="RP780" s="108" t="s">
        <v>31</v>
      </c>
      <c r="RQ780" s="324">
        <f t="shared" si="38"/>
        <v>0</v>
      </c>
      <c r="RR780" s="325"/>
      <c r="RS780" s="314"/>
      <c r="RT780" s="315"/>
    </row>
    <row r="781" spans="479:488" ht="42" thickBot="1" x14ac:dyDescent="0.35">
      <c r="RK781" s="4" t="s">
        <v>2181</v>
      </c>
      <c r="RL781" s="4" t="str">
        <f t="shared" si="28"/>
        <v>OtherRefrig:30</v>
      </c>
      <c r="RM781" s="4" t="s">
        <v>6917</v>
      </c>
      <c r="RN781" s="4">
        <v>30</v>
      </c>
      <c r="RO781" s="309">
        <v>1</v>
      </c>
      <c r="RP781" s="101" t="s">
        <v>2162</v>
      </c>
      <c r="RQ781" s="320">
        <f>COUNTIFS($RV$17:$RV$712,$RO781,$RY$17:$RY$712,2)+COUNTIFS($RV$17:$RV$712,$RO781,$RY$17:$RY$712,4)+COUNTIFS($RV$17:$RV$712,$RO781,$RY$17:$RY$712,7)+COUNTIFS($RV$17:$RV$712,$RO781,$RY$17:$RY$712,8)+COUNTIFS($RV$17:$RV$712,$RO781,$RY$17:$RY$712,12)</f>
        <v>10</v>
      </c>
      <c r="RR781" s="321">
        <f t="shared" ref="RR781:RR786" si="39">RQ781/SUMIFS(RQ$717:RQ$796,RM$717:RM$796,$RM781)</f>
        <v>3.7313432835820892E-2</v>
      </c>
      <c r="RS781" s="310"/>
      <c r="RT781" s="311"/>
    </row>
    <row r="782" spans="479:488" ht="28.2" thickBot="1" x14ac:dyDescent="0.35">
      <c r="RK782" s="4" t="s">
        <v>2181</v>
      </c>
      <c r="RL782" s="4" t="str">
        <f t="shared" si="28"/>
        <v>OtherRefrig:20</v>
      </c>
      <c r="RM782" s="4" t="s">
        <v>6917</v>
      </c>
      <c r="RN782" s="4">
        <v>20</v>
      </c>
      <c r="RO782" s="309">
        <v>2</v>
      </c>
      <c r="RP782" s="108" t="s">
        <v>2163</v>
      </c>
      <c r="RQ782" s="322">
        <f t="shared" ref="RQ782:RQ788" si="40">COUNTIFS($RV$17:$RV$712,$RO782,$RY$17:$RY$712,2)+COUNTIFS($RV$17:$RV$712,$RO782,$RY$17:$RY$712,4)+COUNTIFS($RV$17:$RV$712,$RO782,$RY$17:$RY$712,7)+COUNTIFS($RV$17:$RV$712,$RO782,$RY$17:$RY$712,8)+COUNTIFS($RV$17:$RV$712,$RO782,$RY$17:$RY$712,12)</f>
        <v>73</v>
      </c>
      <c r="RR782" s="323">
        <f t="shared" si="39"/>
        <v>0.27238805970149255</v>
      </c>
      <c r="RS782" s="312"/>
      <c r="RT782" s="313"/>
    </row>
    <row r="783" spans="479:488" ht="28.2" thickBot="1" x14ac:dyDescent="0.35">
      <c r="RK783" s="4" t="s">
        <v>2181</v>
      </c>
      <c r="RL783" s="4" t="str">
        <f t="shared" si="28"/>
        <v>OtherRefrig:15</v>
      </c>
      <c r="RM783" s="4" t="s">
        <v>6917</v>
      </c>
      <c r="RN783" s="4">
        <v>15</v>
      </c>
      <c r="RO783" s="309">
        <v>3</v>
      </c>
      <c r="RP783" s="108" t="s">
        <v>2164</v>
      </c>
      <c r="RQ783" s="322">
        <f t="shared" si="40"/>
        <v>60</v>
      </c>
      <c r="RR783" s="323">
        <f t="shared" si="39"/>
        <v>0.22388059701492538</v>
      </c>
      <c r="RS783" s="312"/>
      <c r="RT783" s="313"/>
    </row>
    <row r="784" spans="479:488" ht="28.2" thickBot="1" x14ac:dyDescent="0.35">
      <c r="RK784" s="4" t="s">
        <v>2181</v>
      </c>
      <c r="RL784" s="4" t="str">
        <f t="shared" si="28"/>
        <v>OtherRefrig:10</v>
      </c>
      <c r="RM784" s="4" t="s">
        <v>6917</v>
      </c>
      <c r="RN784" s="4">
        <v>10</v>
      </c>
      <c r="RO784" s="309">
        <v>4</v>
      </c>
      <c r="RP784" s="108" t="s">
        <v>2165</v>
      </c>
      <c r="RQ784" s="322">
        <f t="shared" si="40"/>
        <v>91</v>
      </c>
      <c r="RR784" s="323">
        <f t="shared" si="39"/>
        <v>0.33955223880597013</v>
      </c>
      <c r="RS784" s="312"/>
      <c r="RT784" s="313"/>
    </row>
    <row r="785" spans="479:488" ht="28.2" thickBot="1" x14ac:dyDescent="0.35">
      <c r="RK785" s="4" t="s">
        <v>2181</v>
      </c>
      <c r="RL785" s="4" t="str">
        <f t="shared" si="28"/>
        <v>OtherRefrig:5</v>
      </c>
      <c r="RM785" s="4" t="s">
        <v>6917</v>
      </c>
      <c r="RN785" s="4">
        <v>5</v>
      </c>
      <c r="RO785" s="309">
        <v>5</v>
      </c>
      <c r="RP785" s="108" t="s">
        <v>2166</v>
      </c>
      <c r="RQ785" s="322">
        <f t="shared" si="40"/>
        <v>27</v>
      </c>
      <c r="RR785" s="323">
        <f t="shared" si="39"/>
        <v>0.10074626865671642</v>
      </c>
      <c r="RS785" s="312"/>
      <c r="RT785" s="313"/>
    </row>
    <row r="786" spans="479:488" ht="42" thickBot="1" x14ac:dyDescent="0.35">
      <c r="RK786" s="4" t="s">
        <v>2181</v>
      </c>
      <c r="RL786" s="4" t="str">
        <f t="shared" si="28"/>
        <v>OtherRefrig:0</v>
      </c>
      <c r="RM786" s="4" t="s">
        <v>6917</v>
      </c>
      <c r="RN786" s="4">
        <v>0</v>
      </c>
      <c r="RO786" s="309">
        <v>6</v>
      </c>
      <c r="RP786" s="108" t="s">
        <v>2167</v>
      </c>
      <c r="RQ786" s="322">
        <f t="shared" si="40"/>
        <v>7</v>
      </c>
      <c r="RR786" s="323">
        <f t="shared" si="39"/>
        <v>2.6119402985074626E-2</v>
      </c>
      <c r="RS786" s="312"/>
      <c r="RT786" s="313"/>
    </row>
    <row r="787" spans="479:488" ht="28.2" thickBot="1" x14ac:dyDescent="0.35">
      <c r="RK787" s="4"/>
      <c r="RL787" s="4" t="str">
        <f t="shared" si="28"/>
        <v>:-98</v>
      </c>
      <c r="RM787" s="4"/>
      <c r="RN787" s="4">
        <v>-98</v>
      </c>
      <c r="RO787" s="309">
        <v>0</v>
      </c>
      <c r="RP787" s="108" t="s">
        <v>2168</v>
      </c>
      <c r="RQ787" s="322">
        <f t="shared" si="40"/>
        <v>69</v>
      </c>
      <c r="RR787" s="323"/>
      <c r="RS787" s="312"/>
      <c r="RT787" s="313"/>
    </row>
    <row r="788" spans="479:488" ht="15" thickBot="1" x14ac:dyDescent="0.35">
      <c r="RK788" s="4"/>
      <c r="RL788" s="4" t="str">
        <f t="shared" si="28"/>
        <v>:-99</v>
      </c>
      <c r="RM788" s="4"/>
      <c r="RN788" s="4">
        <v>-99</v>
      </c>
      <c r="RO788" s="309">
        <v>-1</v>
      </c>
      <c r="RP788" s="108" t="s">
        <v>31</v>
      </c>
      <c r="RQ788" s="324">
        <f t="shared" si="40"/>
        <v>0</v>
      </c>
      <c r="RR788" s="325"/>
      <c r="RS788" s="314"/>
      <c r="RT788" s="315"/>
    </row>
    <row r="789" spans="479:488" ht="42" thickBot="1" x14ac:dyDescent="0.35">
      <c r="RK789" s="4" t="s">
        <v>6889</v>
      </c>
      <c r="RL789" s="4" t="str">
        <f t="shared" si="28"/>
        <v>JunkRefrig:30</v>
      </c>
      <c r="RM789" s="4" t="s">
        <v>6908</v>
      </c>
      <c r="RN789" s="4">
        <v>30</v>
      </c>
      <c r="RO789" s="309">
        <v>1</v>
      </c>
      <c r="RP789" s="101" t="s">
        <v>2162</v>
      </c>
      <c r="RQ789" s="320">
        <f>COUNTIFS($RV$17:$RV$712,$RO789,$BI$17:$BI$712,"Hauled it to recycling center yourself")+COUNTIFS($RV$17:$RV$712,$RO789,$BI$17:$BI$712,"Hauled it to dump yourself")</f>
        <v>7</v>
      </c>
      <c r="RR789" s="321">
        <f t="shared" ref="RR789:RR794" si="41">RQ789/SUMIFS(RQ$717:RQ$796,RM$717:RM$796,$RM789)</f>
        <v>6.3063063063063057E-2</v>
      </c>
      <c r="RS789" s="310"/>
      <c r="RT789" s="311"/>
    </row>
    <row r="790" spans="479:488" ht="28.2" thickBot="1" x14ac:dyDescent="0.35">
      <c r="RK790" s="4" t="s">
        <v>6889</v>
      </c>
      <c r="RL790" s="4" t="str">
        <f t="shared" si="28"/>
        <v>JunkRefrig:20</v>
      </c>
      <c r="RM790" s="4" t="s">
        <v>6908</v>
      </c>
      <c r="RN790" s="4">
        <v>20</v>
      </c>
      <c r="RO790" s="309">
        <v>2</v>
      </c>
      <c r="RP790" s="108" t="s">
        <v>2163</v>
      </c>
      <c r="RQ790" s="322">
        <f t="shared" ref="RQ790:RQ796" si="42">COUNTIFS($RV$17:$RV$712,$RO790,$BI$17:$BI$712,"Hauled it to recycling center yourself")+COUNTIFS($RV$17:$RV$712,$RO790,$BI$17:$BI$712,"Hauled it to dump yourself")</f>
        <v>26</v>
      </c>
      <c r="RR790" s="323">
        <f t="shared" si="41"/>
        <v>0.23423423423423423</v>
      </c>
      <c r="RS790" s="312"/>
      <c r="RT790" s="313"/>
    </row>
    <row r="791" spans="479:488" ht="28.2" thickBot="1" x14ac:dyDescent="0.35">
      <c r="RK791" s="4" t="s">
        <v>6889</v>
      </c>
      <c r="RL791" s="4" t="str">
        <f t="shared" si="28"/>
        <v>JunkRefrig:15</v>
      </c>
      <c r="RM791" s="4" t="s">
        <v>6908</v>
      </c>
      <c r="RN791" s="4">
        <v>15</v>
      </c>
      <c r="RO791" s="309">
        <v>3</v>
      </c>
      <c r="RP791" s="108" t="s">
        <v>2164</v>
      </c>
      <c r="RQ791" s="322">
        <f t="shared" si="42"/>
        <v>24</v>
      </c>
      <c r="RR791" s="323">
        <f t="shared" si="41"/>
        <v>0.21621621621621623</v>
      </c>
      <c r="RS791" s="312"/>
      <c r="RT791" s="313"/>
    </row>
    <row r="792" spans="479:488" ht="28.2" thickBot="1" x14ac:dyDescent="0.35">
      <c r="RK792" s="4" t="s">
        <v>6889</v>
      </c>
      <c r="RL792" s="4" t="str">
        <f t="shared" si="28"/>
        <v>JunkRefrig:10</v>
      </c>
      <c r="RM792" s="4" t="s">
        <v>6908</v>
      </c>
      <c r="RN792" s="4">
        <v>10</v>
      </c>
      <c r="RO792" s="309">
        <v>4</v>
      </c>
      <c r="RP792" s="108" t="s">
        <v>2165</v>
      </c>
      <c r="RQ792" s="322">
        <f t="shared" si="42"/>
        <v>32</v>
      </c>
      <c r="RR792" s="323">
        <f t="shared" si="41"/>
        <v>0.28828828828828829</v>
      </c>
      <c r="RS792" s="312"/>
      <c r="RT792" s="313"/>
    </row>
    <row r="793" spans="479:488" ht="28.2" thickBot="1" x14ac:dyDescent="0.35">
      <c r="RK793" s="4" t="s">
        <v>6889</v>
      </c>
      <c r="RL793" s="4" t="str">
        <f t="shared" si="28"/>
        <v>JunkRefrig:5</v>
      </c>
      <c r="RM793" s="4" t="s">
        <v>6908</v>
      </c>
      <c r="RN793" s="4">
        <v>5</v>
      </c>
      <c r="RO793" s="309">
        <v>5</v>
      </c>
      <c r="RP793" s="108" t="s">
        <v>2166</v>
      </c>
      <c r="RQ793" s="322">
        <f t="shared" si="42"/>
        <v>14</v>
      </c>
      <c r="RR793" s="323">
        <f t="shared" si="41"/>
        <v>0.12612612612612611</v>
      </c>
      <c r="RS793" s="312"/>
      <c r="RT793" s="313"/>
    </row>
    <row r="794" spans="479:488" ht="42" thickBot="1" x14ac:dyDescent="0.35">
      <c r="RK794" s="4" t="s">
        <v>6889</v>
      </c>
      <c r="RL794" s="4" t="str">
        <f t="shared" si="28"/>
        <v>JunkRefrig:0</v>
      </c>
      <c r="RM794" s="4" t="s">
        <v>6908</v>
      </c>
      <c r="RN794" s="4">
        <v>0</v>
      </c>
      <c r="RO794" s="309">
        <v>6</v>
      </c>
      <c r="RP794" s="108" t="s">
        <v>2167</v>
      </c>
      <c r="RQ794" s="322">
        <f t="shared" si="42"/>
        <v>8</v>
      </c>
      <c r="RR794" s="323">
        <f t="shared" si="41"/>
        <v>7.2072072072072071E-2</v>
      </c>
      <c r="RS794" s="312"/>
      <c r="RT794" s="313"/>
    </row>
    <row r="795" spans="479:488" ht="28.2" thickBot="1" x14ac:dyDescent="0.35">
      <c r="RK795" s="4"/>
      <c r="RL795" s="4" t="str">
        <f t="shared" si="28"/>
        <v>:-98</v>
      </c>
      <c r="RM795" s="4"/>
      <c r="RN795" s="4">
        <v>-98</v>
      </c>
      <c r="RO795" s="309">
        <v>0</v>
      </c>
      <c r="RP795" s="108" t="s">
        <v>2168</v>
      </c>
      <c r="RQ795" s="322">
        <f t="shared" si="42"/>
        <v>26</v>
      </c>
      <c r="RR795" s="323"/>
      <c r="RS795" s="312"/>
      <c r="RT795" s="313"/>
    </row>
    <row r="796" spans="479:488" ht="15" thickBot="1" x14ac:dyDescent="0.35">
      <c r="RK796" s="4"/>
      <c r="RL796" s="4" t="str">
        <f t="shared" si="28"/>
        <v>:-99</v>
      </c>
      <c r="RM796" s="4"/>
      <c r="RN796" s="4">
        <v>-99</v>
      </c>
      <c r="RO796" s="309">
        <v>-1</v>
      </c>
      <c r="RP796" s="108" t="s">
        <v>31</v>
      </c>
      <c r="RQ796" s="324">
        <f t="shared" si="42"/>
        <v>0</v>
      </c>
      <c r="RR796" s="325"/>
      <c r="RS796" s="314"/>
      <c r="RT796" s="315"/>
    </row>
  </sheetData>
  <mergeCells count="3">
    <mergeCell ref="RQ714:RT714"/>
    <mergeCell ref="RQ715:RR715"/>
    <mergeCell ref="RS715:RT7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Results 10-12</vt:lpstr>
      <vt:lpstr>Results 06-08</vt:lpstr>
      <vt:lpstr>Summary Graphs</vt:lpstr>
      <vt:lpstr>acquirer_analysis_dataset</vt:lpstr>
      <vt:lpstr>discarder_analysis_dataset</vt:lpstr>
      <vt:lpstr>participant_analysis_dataset</vt:lpstr>
      <vt:lpstr>NonPart0608 Data</vt:lpstr>
      <vt:lpstr>Part0608 2008 Data</vt:lpstr>
      <vt:lpstr>Part0608 2009 Data</vt:lpstr>
      <vt:lpstr>AllPart Data</vt:lpstr>
      <vt:lpstr>df</vt:lpstr>
      <vt:lpstr>t.Acquires</vt:lpstr>
      <vt:lpstr>t.AllPartData</vt:lpstr>
      <vt:lpstr>t.NonPartData</vt:lpstr>
      <vt:lpstr>t.NonparticipantDiscards</vt:lpstr>
      <vt:lpstr>t.Part2008Data</vt:lpstr>
      <vt:lpstr>t.Part2009Data</vt:lpstr>
      <vt:lpstr>t.ParticipantAcquirer</vt:lpstr>
      <vt:lpstr>t.ParticipantDiscards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KJM</dc:creator>
  <cp:lastModifiedBy>James J. Hirsch</cp:lastModifiedBy>
  <cp:lastPrinted>2015-05-29T20:55:01Z</cp:lastPrinted>
  <dcterms:created xsi:type="dcterms:W3CDTF">2015-05-22T18:48:49Z</dcterms:created>
  <dcterms:modified xsi:type="dcterms:W3CDTF">2015-10-20T05:38:19Z</dcterms:modified>
</cp:coreProperties>
</file>